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4CORE\Downloads\"/>
    </mc:Choice>
  </mc:AlternateContent>
  <xr:revisionPtr revIDLastSave="0" documentId="13_ncr:1_{5D377A90-CF15-48F5-A87E-6187D3B913D7}" xr6:coauthVersionLast="47" xr6:coauthVersionMax="47" xr10:uidLastSave="{00000000-0000-0000-0000-000000000000}"/>
  <bookViews>
    <workbookView xWindow="-120" yWindow="-120" windowWidth="20730" windowHeight="11040" xr2:uid="{AB9FC1C4-F770-4D62-901E-26F25174564B}"/>
  </bookViews>
  <sheets>
    <sheet name="Sales  table" sheetId="2" r:id="rId1"/>
    <sheet name="Returned Items" sheetId="3" r:id="rId2"/>
    <sheet name="Regional Managers" sheetId="4" r:id="rId3"/>
    <sheet name="Sheet1" sheetId="1" r:id="rId4"/>
  </sheets>
  <definedNames>
    <definedName name="ExternalData_1" localSheetId="2" hidden="1">'Regional Managers'!$A$1:$B$10</definedName>
    <definedName name="ExternalData_1" localSheetId="1" hidden="1">'Returned Items'!$A$1:$B$573</definedName>
    <definedName name="ExternalData_1" localSheetId="0" hidden="1">'Sales  table'!$A$1:$AC$8400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H2" i="2" l="1"/>
  <c r="AH3" i="2"/>
  <c r="AH4" i="2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68" i="2"/>
  <c r="AH69" i="2"/>
  <c r="AH70" i="2"/>
  <c r="AH71" i="2"/>
  <c r="AH72" i="2"/>
  <c r="AH73" i="2"/>
  <c r="AH74" i="2"/>
  <c r="AH75" i="2"/>
  <c r="AH76" i="2"/>
  <c r="AH77" i="2"/>
  <c r="AH78" i="2"/>
  <c r="AH79" i="2"/>
  <c r="AH80" i="2"/>
  <c r="AH81" i="2"/>
  <c r="AH82" i="2"/>
  <c r="AH83" i="2"/>
  <c r="AH84" i="2"/>
  <c r="AH85" i="2"/>
  <c r="AH86" i="2"/>
  <c r="AH87" i="2"/>
  <c r="AH88" i="2"/>
  <c r="AH89" i="2"/>
  <c r="AH90" i="2"/>
  <c r="AH91" i="2"/>
  <c r="AH92" i="2"/>
  <c r="AH93" i="2"/>
  <c r="AH94" i="2"/>
  <c r="AH95" i="2"/>
  <c r="AH96" i="2"/>
  <c r="AH97" i="2"/>
  <c r="AH98" i="2"/>
  <c r="AH99" i="2"/>
  <c r="AH100" i="2"/>
  <c r="AH101" i="2"/>
  <c r="AH102" i="2"/>
  <c r="AH103" i="2"/>
  <c r="AH104" i="2"/>
  <c r="AH105" i="2"/>
  <c r="AH106" i="2"/>
  <c r="AH107" i="2"/>
  <c r="AH108" i="2"/>
  <c r="AH109" i="2"/>
  <c r="AH110" i="2"/>
  <c r="AH111" i="2"/>
  <c r="AH112" i="2"/>
  <c r="AH113" i="2"/>
  <c r="AH114" i="2"/>
  <c r="AH115" i="2"/>
  <c r="AH116" i="2"/>
  <c r="AH117" i="2"/>
  <c r="AH118" i="2"/>
  <c r="AH119" i="2"/>
  <c r="AH120" i="2"/>
  <c r="AH121" i="2"/>
  <c r="AH122" i="2"/>
  <c r="AH123" i="2"/>
  <c r="AH124" i="2"/>
  <c r="AH125" i="2"/>
  <c r="AH126" i="2"/>
  <c r="AH127" i="2"/>
  <c r="AH128" i="2"/>
  <c r="AH129" i="2"/>
  <c r="AH130" i="2"/>
  <c r="AH131" i="2"/>
  <c r="AH132" i="2"/>
  <c r="AH133" i="2"/>
  <c r="AH134" i="2"/>
  <c r="AH135" i="2"/>
  <c r="AH136" i="2"/>
  <c r="AH137" i="2"/>
  <c r="AH138" i="2"/>
  <c r="AH139" i="2"/>
  <c r="AH140" i="2"/>
  <c r="AH141" i="2"/>
  <c r="AH142" i="2"/>
  <c r="AH143" i="2"/>
  <c r="AH144" i="2"/>
  <c r="AH145" i="2"/>
  <c r="AH146" i="2"/>
  <c r="AH147" i="2"/>
  <c r="AH148" i="2"/>
  <c r="AH149" i="2"/>
  <c r="AH150" i="2"/>
  <c r="AH151" i="2"/>
  <c r="AH152" i="2"/>
  <c r="AH153" i="2"/>
  <c r="AH154" i="2"/>
  <c r="AH155" i="2"/>
  <c r="AH156" i="2"/>
  <c r="AH157" i="2"/>
  <c r="AH158" i="2"/>
  <c r="AH159" i="2"/>
  <c r="AH160" i="2"/>
  <c r="AH161" i="2"/>
  <c r="AH162" i="2"/>
  <c r="AH163" i="2"/>
  <c r="AH164" i="2"/>
  <c r="AH165" i="2"/>
  <c r="AH166" i="2"/>
  <c r="AH167" i="2"/>
  <c r="AH168" i="2"/>
  <c r="AH169" i="2"/>
  <c r="AH170" i="2"/>
  <c r="AH171" i="2"/>
  <c r="AH172" i="2"/>
  <c r="AH173" i="2"/>
  <c r="AH174" i="2"/>
  <c r="AH175" i="2"/>
  <c r="AH176" i="2"/>
  <c r="AH177" i="2"/>
  <c r="AH178" i="2"/>
  <c r="AH179" i="2"/>
  <c r="AH180" i="2"/>
  <c r="AH181" i="2"/>
  <c r="AH182" i="2"/>
  <c r="AH183" i="2"/>
  <c r="AH184" i="2"/>
  <c r="AH185" i="2"/>
  <c r="AH186" i="2"/>
  <c r="AH187" i="2"/>
  <c r="AH188" i="2"/>
  <c r="AH189" i="2"/>
  <c r="AH190" i="2"/>
  <c r="AH191" i="2"/>
  <c r="AH192" i="2"/>
  <c r="AH193" i="2"/>
  <c r="AH194" i="2"/>
  <c r="AH195" i="2"/>
  <c r="AH196" i="2"/>
  <c r="AH197" i="2"/>
  <c r="AH198" i="2"/>
  <c r="AH199" i="2"/>
  <c r="AH200" i="2"/>
  <c r="AH201" i="2"/>
  <c r="AH202" i="2"/>
  <c r="AH203" i="2"/>
  <c r="AH204" i="2"/>
  <c r="AH205" i="2"/>
  <c r="AH206" i="2"/>
  <c r="AH207" i="2"/>
  <c r="AH208" i="2"/>
  <c r="AH209" i="2"/>
  <c r="AH210" i="2"/>
  <c r="AH211" i="2"/>
  <c r="AH212" i="2"/>
  <c r="AH213" i="2"/>
  <c r="AH214" i="2"/>
  <c r="AH215" i="2"/>
  <c r="AH216" i="2"/>
  <c r="AH217" i="2"/>
  <c r="AH218" i="2"/>
  <c r="AH219" i="2"/>
  <c r="AH220" i="2"/>
  <c r="AH221" i="2"/>
  <c r="AH222" i="2"/>
  <c r="AH223" i="2"/>
  <c r="AH224" i="2"/>
  <c r="AH225" i="2"/>
  <c r="AH226" i="2"/>
  <c r="AH227" i="2"/>
  <c r="AH228" i="2"/>
  <c r="AH229" i="2"/>
  <c r="AH230" i="2"/>
  <c r="AH231" i="2"/>
  <c r="AH232" i="2"/>
  <c r="AH233" i="2"/>
  <c r="AH234" i="2"/>
  <c r="AH235" i="2"/>
  <c r="AH236" i="2"/>
  <c r="AH237" i="2"/>
  <c r="AH238" i="2"/>
  <c r="AH239" i="2"/>
  <c r="AH240" i="2"/>
  <c r="AH241" i="2"/>
  <c r="AH242" i="2"/>
  <c r="AH243" i="2"/>
  <c r="AH244" i="2"/>
  <c r="AH245" i="2"/>
  <c r="AH246" i="2"/>
  <c r="AH247" i="2"/>
  <c r="AH248" i="2"/>
  <c r="AH249" i="2"/>
  <c r="AH250" i="2"/>
  <c r="AH251" i="2"/>
  <c r="AH252" i="2"/>
  <c r="AH253" i="2"/>
  <c r="AH254" i="2"/>
  <c r="AH255" i="2"/>
  <c r="AH256" i="2"/>
  <c r="AH257" i="2"/>
  <c r="AH258" i="2"/>
  <c r="AH259" i="2"/>
  <c r="AH260" i="2"/>
  <c r="AH261" i="2"/>
  <c r="AH262" i="2"/>
  <c r="AH263" i="2"/>
  <c r="AH264" i="2"/>
  <c r="AH265" i="2"/>
  <c r="AH266" i="2"/>
  <c r="AH267" i="2"/>
  <c r="AH268" i="2"/>
  <c r="AH269" i="2"/>
  <c r="AH270" i="2"/>
  <c r="AH271" i="2"/>
  <c r="AH272" i="2"/>
  <c r="AH273" i="2"/>
  <c r="AH274" i="2"/>
  <c r="AH275" i="2"/>
  <c r="AH276" i="2"/>
  <c r="AH277" i="2"/>
  <c r="AH278" i="2"/>
  <c r="AH279" i="2"/>
  <c r="AH280" i="2"/>
  <c r="AH281" i="2"/>
  <c r="AH282" i="2"/>
  <c r="AH283" i="2"/>
  <c r="AH284" i="2"/>
  <c r="AH285" i="2"/>
  <c r="AH286" i="2"/>
  <c r="AH287" i="2"/>
  <c r="AH288" i="2"/>
  <c r="AH289" i="2"/>
  <c r="AH290" i="2"/>
  <c r="AH291" i="2"/>
  <c r="AH292" i="2"/>
  <c r="AH293" i="2"/>
  <c r="AH294" i="2"/>
  <c r="AH295" i="2"/>
  <c r="AH296" i="2"/>
  <c r="AH297" i="2"/>
  <c r="AH298" i="2"/>
  <c r="AH299" i="2"/>
  <c r="AH300" i="2"/>
  <c r="AH301" i="2"/>
  <c r="AH302" i="2"/>
  <c r="AH303" i="2"/>
  <c r="AH304" i="2"/>
  <c r="AH305" i="2"/>
  <c r="AH306" i="2"/>
  <c r="AH307" i="2"/>
  <c r="AH308" i="2"/>
  <c r="AH309" i="2"/>
  <c r="AH310" i="2"/>
  <c r="AH311" i="2"/>
  <c r="AH312" i="2"/>
  <c r="AH313" i="2"/>
  <c r="AH314" i="2"/>
  <c r="AH315" i="2"/>
  <c r="AH316" i="2"/>
  <c r="AH317" i="2"/>
  <c r="AH318" i="2"/>
  <c r="AH319" i="2"/>
  <c r="AH320" i="2"/>
  <c r="AH321" i="2"/>
  <c r="AH322" i="2"/>
  <c r="AH323" i="2"/>
  <c r="AH324" i="2"/>
  <c r="AH325" i="2"/>
  <c r="AH326" i="2"/>
  <c r="AH327" i="2"/>
  <c r="AH328" i="2"/>
  <c r="AH329" i="2"/>
  <c r="AH330" i="2"/>
  <c r="AH331" i="2"/>
  <c r="AH332" i="2"/>
  <c r="AH333" i="2"/>
  <c r="AH334" i="2"/>
  <c r="AH335" i="2"/>
  <c r="AH336" i="2"/>
  <c r="AH337" i="2"/>
  <c r="AH338" i="2"/>
  <c r="AH339" i="2"/>
  <c r="AH340" i="2"/>
  <c r="AH341" i="2"/>
  <c r="AH342" i="2"/>
  <c r="AH343" i="2"/>
  <c r="AH344" i="2"/>
  <c r="AH345" i="2"/>
  <c r="AH346" i="2"/>
  <c r="AH347" i="2"/>
  <c r="AH348" i="2"/>
  <c r="AH349" i="2"/>
  <c r="AH350" i="2"/>
  <c r="AH351" i="2"/>
  <c r="AH352" i="2"/>
  <c r="AH353" i="2"/>
  <c r="AH354" i="2"/>
  <c r="AH355" i="2"/>
  <c r="AH356" i="2"/>
  <c r="AH357" i="2"/>
  <c r="AH358" i="2"/>
  <c r="AH359" i="2"/>
  <c r="AH360" i="2"/>
  <c r="AH361" i="2"/>
  <c r="AH362" i="2"/>
  <c r="AH363" i="2"/>
  <c r="AH364" i="2"/>
  <c r="AH365" i="2"/>
  <c r="AH366" i="2"/>
  <c r="AH367" i="2"/>
  <c r="AH368" i="2"/>
  <c r="AH369" i="2"/>
  <c r="AH370" i="2"/>
  <c r="AH371" i="2"/>
  <c r="AH372" i="2"/>
  <c r="AH373" i="2"/>
  <c r="AH374" i="2"/>
  <c r="AH375" i="2"/>
  <c r="AH376" i="2"/>
  <c r="AH377" i="2"/>
  <c r="AH378" i="2"/>
  <c r="AH379" i="2"/>
  <c r="AH380" i="2"/>
  <c r="AH381" i="2"/>
  <c r="AH382" i="2"/>
  <c r="AH383" i="2"/>
  <c r="AH384" i="2"/>
  <c r="AH385" i="2"/>
  <c r="AH386" i="2"/>
  <c r="AH387" i="2"/>
  <c r="AH388" i="2"/>
  <c r="AH389" i="2"/>
  <c r="AH390" i="2"/>
  <c r="AH391" i="2"/>
  <c r="AH392" i="2"/>
  <c r="AH393" i="2"/>
  <c r="AH394" i="2"/>
  <c r="AH395" i="2"/>
  <c r="AH396" i="2"/>
  <c r="AH397" i="2"/>
  <c r="AH398" i="2"/>
  <c r="AH399" i="2"/>
  <c r="AH400" i="2"/>
  <c r="AH401" i="2"/>
  <c r="AH402" i="2"/>
  <c r="AH403" i="2"/>
  <c r="AH404" i="2"/>
  <c r="AH405" i="2"/>
  <c r="AH406" i="2"/>
  <c r="AH407" i="2"/>
  <c r="AH408" i="2"/>
  <c r="AH409" i="2"/>
  <c r="AH410" i="2"/>
  <c r="AH411" i="2"/>
  <c r="AH412" i="2"/>
  <c r="AH413" i="2"/>
  <c r="AH414" i="2"/>
  <c r="AH415" i="2"/>
  <c r="AH416" i="2"/>
  <c r="AH417" i="2"/>
  <c r="AH418" i="2"/>
  <c r="AH419" i="2"/>
  <c r="AH420" i="2"/>
  <c r="AH421" i="2"/>
  <c r="AH422" i="2"/>
  <c r="AH423" i="2"/>
  <c r="AH424" i="2"/>
  <c r="AH425" i="2"/>
  <c r="AH426" i="2"/>
  <c r="AH427" i="2"/>
  <c r="AH428" i="2"/>
  <c r="AH429" i="2"/>
  <c r="AH430" i="2"/>
  <c r="AH431" i="2"/>
  <c r="AH432" i="2"/>
  <c r="AH433" i="2"/>
  <c r="AH434" i="2"/>
  <c r="AH435" i="2"/>
  <c r="AH436" i="2"/>
  <c r="AH437" i="2"/>
  <c r="AH438" i="2"/>
  <c r="AH439" i="2"/>
  <c r="AH440" i="2"/>
  <c r="AH441" i="2"/>
  <c r="AH442" i="2"/>
  <c r="AH443" i="2"/>
  <c r="AH444" i="2"/>
  <c r="AH445" i="2"/>
  <c r="AH446" i="2"/>
  <c r="AH447" i="2"/>
  <c r="AH448" i="2"/>
  <c r="AH449" i="2"/>
  <c r="AH450" i="2"/>
  <c r="AH451" i="2"/>
  <c r="AH452" i="2"/>
  <c r="AH453" i="2"/>
  <c r="AH454" i="2"/>
  <c r="AH455" i="2"/>
  <c r="AH456" i="2"/>
  <c r="AH457" i="2"/>
  <c r="AH458" i="2"/>
  <c r="AH459" i="2"/>
  <c r="AH460" i="2"/>
  <c r="AH461" i="2"/>
  <c r="AH462" i="2"/>
  <c r="AH463" i="2"/>
  <c r="AH464" i="2"/>
  <c r="AH465" i="2"/>
  <c r="AH466" i="2"/>
  <c r="AH467" i="2"/>
  <c r="AH468" i="2"/>
  <c r="AH469" i="2"/>
  <c r="AH470" i="2"/>
  <c r="AH471" i="2"/>
  <c r="AH472" i="2"/>
  <c r="AH473" i="2"/>
  <c r="AH474" i="2"/>
  <c r="AH475" i="2"/>
  <c r="AH476" i="2"/>
  <c r="AH477" i="2"/>
  <c r="AH478" i="2"/>
  <c r="AH479" i="2"/>
  <c r="AH480" i="2"/>
  <c r="AH481" i="2"/>
  <c r="AH482" i="2"/>
  <c r="AH483" i="2"/>
  <c r="AH484" i="2"/>
  <c r="AH485" i="2"/>
  <c r="AH486" i="2"/>
  <c r="AH487" i="2"/>
  <c r="AH488" i="2"/>
  <c r="AH489" i="2"/>
  <c r="AH490" i="2"/>
  <c r="AH491" i="2"/>
  <c r="AH492" i="2"/>
  <c r="AH493" i="2"/>
  <c r="AH494" i="2"/>
  <c r="AH495" i="2"/>
  <c r="AH496" i="2"/>
  <c r="AH497" i="2"/>
  <c r="AH498" i="2"/>
  <c r="AH499" i="2"/>
  <c r="AH500" i="2"/>
  <c r="AH501" i="2"/>
  <c r="AH502" i="2"/>
  <c r="AH503" i="2"/>
  <c r="AH504" i="2"/>
  <c r="AH505" i="2"/>
  <c r="AH506" i="2"/>
  <c r="AH507" i="2"/>
  <c r="AH508" i="2"/>
  <c r="AH509" i="2"/>
  <c r="AH510" i="2"/>
  <c r="AH511" i="2"/>
  <c r="AH512" i="2"/>
  <c r="AH513" i="2"/>
  <c r="AH514" i="2"/>
  <c r="AH515" i="2"/>
  <c r="AH516" i="2"/>
  <c r="AH517" i="2"/>
  <c r="AH518" i="2"/>
  <c r="AH519" i="2"/>
  <c r="AH520" i="2"/>
  <c r="AH521" i="2"/>
  <c r="AH522" i="2"/>
  <c r="AH523" i="2"/>
  <c r="AH524" i="2"/>
  <c r="AH525" i="2"/>
  <c r="AH526" i="2"/>
  <c r="AH527" i="2"/>
  <c r="AH528" i="2"/>
  <c r="AH529" i="2"/>
  <c r="AH530" i="2"/>
  <c r="AH531" i="2"/>
  <c r="AH532" i="2"/>
  <c r="AH533" i="2"/>
  <c r="AH534" i="2"/>
  <c r="AH535" i="2"/>
  <c r="AH536" i="2"/>
  <c r="AH537" i="2"/>
  <c r="AH538" i="2"/>
  <c r="AH539" i="2"/>
  <c r="AH540" i="2"/>
  <c r="AH541" i="2"/>
  <c r="AH542" i="2"/>
  <c r="AH543" i="2"/>
  <c r="AH544" i="2"/>
  <c r="AH545" i="2"/>
  <c r="AH546" i="2"/>
  <c r="AH547" i="2"/>
  <c r="AH548" i="2"/>
  <c r="AH549" i="2"/>
  <c r="AH550" i="2"/>
  <c r="AH551" i="2"/>
  <c r="AH552" i="2"/>
  <c r="AH553" i="2"/>
  <c r="AH554" i="2"/>
  <c r="AH555" i="2"/>
  <c r="AH556" i="2"/>
  <c r="AH557" i="2"/>
  <c r="AH558" i="2"/>
  <c r="AH559" i="2"/>
  <c r="AH560" i="2"/>
  <c r="AH561" i="2"/>
  <c r="AH562" i="2"/>
  <c r="AH563" i="2"/>
  <c r="AH564" i="2"/>
  <c r="AH565" i="2"/>
  <c r="AH566" i="2"/>
  <c r="AH567" i="2"/>
  <c r="AH568" i="2"/>
  <c r="AH569" i="2"/>
  <c r="AH570" i="2"/>
  <c r="AH571" i="2"/>
  <c r="AH572" i="2"/>
  <c r="AH573" i="2"/>
  <c r="AH574" i="2"/>
  <c r="AH575" i="2"/>
  <c r="AH576" i="2"/>
  <c r="AH577" i="2"/>
  <c r="AH578" i="2"/>
  <c r="AH579" i="2"/>
  <c r="AH580" i="2"/>
  <c r="AH581" i="2"/>
  <c r="AH582" i="2"/>
  <c r="AH583" i="2"/>
  <c r="AH584" i="2"/>
  <c r="AH585" i="2"/>
  <c r="AH586" i="2"/>
  <c r="AH587" i="2"/>
  <c r="AH588" i="2"/>
  <c r="AH589" i="2"/>
  <c r="AH590" i="2"/>
  <c r="AH591" i="2"/>
  <c r="AH592" i="2"/>
  <c r="AH593" i="2"/>
  <c r="AH594" i="2"/>
  <c r="AH595" i="2"/>
  <c r="AH596" i="2"/>
  <c r="AH597" i="2"/>
  <c r="AH598" i="2"/>
  <c r="AH599" i="2"/>
  <c r="AH600" i="2"/>
  <c r="AH601" i="2"/>
  <c r="AH602" i="2"/>
  <c r="AH603" i="2"/>
  <c r="AH604" i="2"/>
  <c r="AH605" i="2"/>
  <c r="AH606" i="2"/>
  <c r="AH607" i="2"/>
  <c r="AH608" i="2"/>
  <c r="AH609" i="2"/>
  <c r="AH610" i="2"/>
  <c r="AH611" i="2"/>
  <c r="AH612" i="2"/>
  <c r="AH613" i="2"/>
  <c r="AH614" i="2"/>
  <c r="AH615" i="2"/>
  <c r="AH616" i="2"/>
  <c r="AH617" i="2"/>
  <c r="AH618" i="2"/>
  <c r="AH619" i="2"/>
  <c r="AH620" i="2"/>
  <c r="AH621" i="2"/>
  <c r="AH622" i="2"/>
  <c r="AH623" i="2"/>
  <c r="AH624" i="2"/>
  <c r="AH625" i="2"/>
  <c r="AH626" i="2"/>
  <c r="AH627" i="2"/>
  <c r="AH628" i="2"/>
  <c r="AH629" i="2"/>
  <c r="AH630" i="2"/>
  <c r="AH631" i="2"/>
  <c r="AH632" i="2"/>
  <c r="AH633" i="2"/>
  <c r="AH634" i="2"/>
  <c r="AH635" i="2"/>
  <c r="AH636" i="2"/>
  <c r="AH637" i="2"/>
  <c r="AH638" i="2"/>
  <c r="AH639" i="2"/>
  <c r="AH640" i="2"/>
  <c r="AH641" i="2"/>
  <c r="AH642" i="2"/>
  <c r="AH643" i="2"/>
  <c r="AH644" i="2"/>
  <c r="AH645" i="2"/>
  <c r="AH646" i="2"/>
  <c r="AH647" i="2"/>
  <c r="AH648" i="2"/>
  <c r="AH649" i="2"/>
  <c r="AH650" i="2"/>
  <c r="AH651" i="2"/>
  <c r="AH652" i="2"/>
  <c r="AH653" i="2"/>
  <c r="AH654" i="2"/>
  <c r="AH655" i="2"/>
  <c r="AH656" i="2"/>
  <c r="AH657" i="2"/>
  <c r="AH658" i="2"/>
  <c r="AH659" i="2"/>
  <c r="AH660" i="2"/>
  <c r="AH661" i="2"/>
  <c r="AH662" i="2"/>
  <c r="AH663" i="2"/>
  <c r="AH664" i="2"/>
  <c r="AH665" i="2"/>
  <c r="AH666" i="2"/>
  <c r="AH667" i="2"/>
  <c r="AH668" i="2"/>
  <c r="AH669" i="2"/>
  <c r="AH670" i="2"/>
  <c r="AH671" i="2"/>
  <c r="AH672" i="2"/>
  <c r="AH673" i="2"/>
  <c r="AH674" i="2"/>
  <c r="AH675" i="2"/>
  <c r="AH676" i="2"/>
  <c r="AH677" i="2"/>
  <c r="AH678" i="2"/>
  <c r="AH679" i="2"/>
  <c r="AH680" i="2"/>
  <c r="AH681" i="2"/>
  <c r="AH682" i="2"/>
  <c r="AH683" i="2"/>
  <c r="AH684" i="2"/>
  <c r="AH685" i="2"/>
  <c r="AH686" i="2"/>
  <c r="AH687" i="2"/>
  <c r="AH688" i="2"/>
  <c r="AH689" i="2"/>
  <c r="AH690" i="2"/>
  <c r="AH691" i="2"/>
  <c r="AH692" i="2"/>
  <c r="AH693" i="2"/>
  <c r="AH694" i="2"/>
  <c r="AH695" i="2"/>
  <c r="AH696" i="2"/>
  <c r="AH697" i="2"/>
  <c r="AH698" i="2"/>
  <c r="AH699" i="2"/>
  <c r="AH700" i="2"/>
  <c r="AH701" i="2"/>
  <c r="AH702" i="2"/>
  <c r="AH703" i="2"/>
  <c r="AH704" i="2"/>
  <c r="AH705" i="2"/>
  <c r="AH706" i="2"/>
  <c r="AH707" i="2"/>
  <c r="AH708" i="2"/>
  <c r="AH709" i="2"/>
  <c r="AH710" i="2"/>
  <c r="AH711" i="2"/>
  <c r="AH712" i="2"/>
  <c r="AH713" i="2"/>
  <c r="AH714" i="2"/>
  <c r="AH715" i="2"/>
  <c r="AH716" i="2"/>
  <c r="AH717" i="2"/>
  <c r="AH718" i="2"/>
  <c r="AH719" i="2"/>
  <c r="AH720" i="2"/>
  <c r="AH721" i="2"/>
  <c r="AH722" i="2"/>
  <c r="AH723" i="2"/>
  <c r="AH724" i="2"/>
  <c r="AH725" i="2"/>
  <c r="AH726" i="2"/>
  <c r="AH727" i="2"/>
  <c r="AH728" i="2"/>
  <c r="AH729" i="2"/>
  <c r="AH730" i="2"/>
  <c r="AH731" i="2"/>
  <c r="AH732" i="2"/>
  <c r="AH733" i="2"/>
  <c r="AH734" i="2"/>
  <c r="AH735" i="2"/>
  <c r="AH736" i="2"/>
  <c r="AH737" i="2"/>
  <c r="AH738" i="2"/>
  <c r="AH739" i="2"/>
  <c r="AH740" i="2"/>
  <c r="AH741" i="2"/>
  <c r="AH742" i="2"/>
  <c r="AH743" i="2"/>
  <c r="AH744" i="2"/>
  <c r="AH745" i="2"/>
  <c r="AH746" i="2"/>
  <c r="AH747" i="2"/>
  <c r="AH748" i="2"/>
  <c r="AH749" i="2"/>
  <c r="AH750" i="2"/>
  <c r="AH751" i="2"/>
  <c r="AH752" i="2"/>
  <c r="AH753" i="2"/>
  <c r="AH754" i="2"/>
  <c r="AH755" i="2"/>
  <c r="AH756" i="2"/>
  <c r="AH757" i="2"/>
  <c r="AH758" i="2"/>
  <c r="AH759" i="2"/>
  <c r="AH760" i="2"/>
  <c r="AH761" i="2"/>
  <c r="AH762" i="2"/>
  <c r="AH763" i="2"/>
  <c r="AH764" i="2"/>
  <c r="AH765" i="2"/>
  <c r="AH766" i="2"/>
  <c r="AH767" i="2"/>
  <c r="AH768" i="2"/>
  <c r="AH769" i="2"/>
  <c r="AH770" i="2"/>
  <c r="AH771" i="2"/>
  <c r="AH772" i="2"/>
  <c r="AH773" i="2"/>
  <c r="AH774" i="2"/>
  <c r="AH775" i="2"/>
  <c r="AH776" i="2"/>
  <c r="AH777" i="2"/>
  <c r="AH778" i="2"/>
  <c r="AH779" i="2"/>
  <c r="AH780" i="2"/>
  <c r="AH781" i="2"/>
  <c r="AH782" i="2"/>
  <c r="AH783" i="2"/>
  <c r="AH784" i="2"/>
  <c r="AH785" i="2"/>
  <c r="AH786" i="2"/>
  <c r="AH787" i="2"/>
  <c r="AH788" i="2"/>
  <c r="AH789" i="2"/>
  <c r="AH790" i="2"/>
  <c r="AH791" i="2"/>
  <c r="AH792" i="2"/>
  <c r="AH793" i="2"/>
  <c r="AH794" i="2"/>
  <c r="AH795" i="2"/>
  <c r="AH796" i="2"/>
  <c r="AH797" i="2"/>
  <c r="AH798" i="2"/>
  <c r="AH799" i="2"/>
  <c r="AH800" i="2"/>
  <c r="AH801" i="2"/>
  <c r="AH802" i="2"/>
  <c r="AH803" i="2"/>
  <c r="AH804" i="2"/>
  <c r="AH805" i="2"/>
  <c r="AH806" i="2"/>
  <c r="AH807" i="2"/>
  <c r="AH808" i="2"/>
  <c r="AH809" i="2"/>
  <c r="AH810" i="2"/>
  <c r="AH811" i="2"/>
  <c r="AH812" i="2"/>
  <c r="AH813" i="2"/>
  <c r="AH814" i="2"/>
  <c r="AH815" i="2"/>
  <c r="AH816" i="2"/>
  <c r="AH817" i="2"/>
  <c r="AH818" i="2"/>
  <c r="AH819" i="2"/>
  <c r="AH820" i="2"/>
  <c r="AH821" i="2"/>
  <c r="AH822" i="2"/>
  <c r="AH823" i="2"/>
  <c r="AH824" i="2"/>
  <c r="AH825" i="2"/>
  <c r="AH826" i="2"/>
  <c r="AH827" i="2"/>
  <c r="AH828" i="2"/>
  <c r="AH829" i="2"/>
  <c r="AH830" i="2"/>
  <c r="AH831" i="2"/>
  <c r="AH832" i="2"/>
  <c r="AH833" i="2"/>
  <c r="AH834" i="2"/>
  <c r="AH835" i="2"/>
  <c r="AH836" i="2"/>
  <c r="AH837" i="2"/>
  <c r="AH838" i="2"/>
  <c r="AH839" i="2"/>
  <c r="AH840" i="2"/>
  <c r="AH841" i="2"/>
  <c r="AH842" i="2"/>
  <c r="AH843" i="2"/>
  <c r="AH844" i="2"/>
  <c r="AH845" i="2"/>
  <c r="AH846" i="2"/>
  <c r="AH847" i="2"/>
  <c r="AH848" i="2"/>
  <c r="AH849" i="2"/>
  <c r="AH850" i="2"/>
  <c r="AH851" i="2"/>
  <c r="AH852" i="2"/>
  <c r="AH853" i="2"/>
  <c r="AH854" i="2"/>
  <c r="AH855" i="2"/>
  <c r="AH856" i="2"/>
  <c r="AH857" i="2"/>
  <c r="AH858" i="2"/>
  <c r="AH859" i="2"/>
  <c r="AH860" i="2"/>
  <c r="AH861" i="2"/>
  <c r="AH862" i="2"/>
  <c r="AH863" i="2"/>
  <c r="AH864" i="2"/>
  <c r="AH865" i="2"/>
  <c r="AH866" i="2"/>
  <c r="AH867" i="2"/>
  <c r="AH868" i="2"/>
  <c r="AH869" i="2"/>
  <c r="AH870" i="2"/>
  <c r="AH871" i="2"/>
  <c r="AH872" i="2"/>
  <c r="AH873" i="2"/>
  <c r="AH874" i="2"/>
  <c r="AH875" i="2"/>
  <c r="AH876" i="2"/>
  <c r="AH877" i="2"/>
  <c r="AH878" i="2"/>
  <c r="AH879" i="2"/>
  <c r="AH880" i="2"/>
  <c r="AH881" i="2"/>
  <c r="AH882" i="2"/>
  <c r="AH883" i="2"/>
  <c r="AH884" i="2"/>
  <c r="AH885" i="2"/>
  <c r="AH886" i="2"/>
  <c r="AH887" i="2"/>
  <c r="AH888" i="2"/>
  <c r="AH889" i="2"/>
  <c r="AH890" i="2"/>
  <c r="AH891" i="2"/>
  <c r="AH892" i="2"/>
  <c r="AH893" i="2"/>
  <c r="AH894" i="2"/>
  <c r="AH895" i="2"/>
  <c r="AH896" i="2"/>
  <c r="AH897" i="2"/>
  <c r="AH898" i="2"/>
  <c r="AH899" i="2"/>
  <c r="AH900" i="2"/>
  <c r="AH901" i="2"/>
  <c r="AH902" i="2"/>
  <c r="AH903" i="2"/>
  <c r="AH904" i="2"/>
  <c r="AH905" i="2"/>
  <c r="AH906" i="2"/>
  <c r="AH907" i="2"/>
  <c r="AH908" i="2"/>
  <c r="AH909" i="2"/>
  <c r="AH910" i="2"/>
  <c r="AH911" i="2"/>
  <c r="AH912" i="2"/>
  <c r="AH913" i="2"/>
  <c r="AH914" i="2"/>
  <c r="AH915" i="2"/>
  <c r="AH916" i="2"/>
  <c r="AH917" i="2"/>
  <c r="AH918" i="2"/>
  <c r="AH919" i="2"/>
  <c r="AH920" i="2"/>
  <c r="AH921" i="2"/>
  <c r="AH922" i="2"/>
  <c r="AH923" i="2"/>
  <c r="AH924" i="2"/>
  <c r="AH925" i="2"/>
  <c r="AH926" i="2"/>
  <c r="AH927" i="2"/>
  <c r="AH928" i="2"/>
  <c r="AH929" i="2"/>
  <c r="AH930" i="2"/>
  <c r="AH931" i="2"/>
  <c r="AH932" i="2"/>
  <c r="AH933" i="2"/>
  <c r="AH934" i="2"/>
  <c r="AH935" i="2"/>
  <c r="AH936" i="2"/>
  <c r="AH937" i="2"/>
  <c r="AH938" i="2"/>
  <c r="AH939" i="2"/>
  <c r="AH940" i="2"/>
  <c r="AH941" i="2"/>
  <c r="AH942" i="2"/>
  <c r="AH943" i="2"/>
  <c r="AH944" i="2"/>
  <c r="AH945" i="2"/>
  <c r="AH946" i="2"/>
  <c r="AH947" i="2"/>
  <c r="AH948" i="2"/>
  <c r="AH949" i="2"/>
  <c r="AH950" i="2"/>
  <c r="AH951" i="2"/>
  <c r="AH952" i="2"/>
  <c r="AH953" i="2"/>
  <c r="AH954" i="2"/>
  <c r="AH955" i="2"/>
  <c r="AH956" i="2"/>
  <c r="AH957" i="2"/>
  <c r="AH958" i="2"/>
  <c r="AH959" i="2"/>
  <c r="AH960" i="2"/>
  <c r="AH961" i="2"/>
  <c r="AH962" i="2"/>
  <c r="AH963" i="2"/>
  <c r="AH964" i="2"/>
  <c r="AH965" i="2"/>
  <c r="AH966" i="2"/>
  <c r="AH967" i="2"/>
  <c r="AH968" i="2"/>
  <c r="AH969" i="2"/>
  <c r="AH970" i="2"/>
  <c r="AH971" i="2"/>
  <c r="AH972" i="2"/>
  <c r="AH973" i="2"/>
  <c r="AH974" i="2"/>
  <c r="AH975" i="2"/>
  <c r="AH976" i="2"/>
  <c r="AH977" i="2"/>
  <c r="AH978" i="2"/>
  <c r="AH979" i="2"/>
  <c r="AH980" i="2"/>
  <c r="AH981" i="2"/>
  <c r="AH982" i="2"/>
  <c r="AH983" i="2"/>
  <c r="AH984" i="2"/>
  <c r="AH985" i="2"/>
  <c r="AH986" i="2"/>
  <c r="AH987" i="2"/>
  <c r="AH988" i="2"/>
  <c r="AH989" i="2"/>
  <c r="AH990" i="2"/>
  <c r="AH991" i="2"/>
  <c r="AH992" i="2"/>
  <c r="AH993" i="2"/>
  <c r="AH994" i="2"/>
  <c r="AH995" i="2"/>
  <c r="AH996" i="2"/>
  <c r="AH997" i="2"/>
  <c r="AH998" i="2"/>
  <c r="AH999" i="2"/>
  <c r="AH1000" i="2"/>
  <c r="AH1001" i="2"/>
  <c r="AH1002" i="2"/>
  <c r="AH1003" i="2"/>
  <c r="AH1004" i="2"/>
  <c r="AH1005" i="2"/>
  <c r="AH1006" i="2"/>
  <c r="AH1007" i="2"/>
  <c r="AH1008" i="2"/>
  <c r="AH1009" i="2"/>
  <c r="AH1010" i="2"/>
  <c r="AH1011" i="2"/>
  <c r="AH1012" i="2"/>
  <c r="AH1013" i="2"/>
  <c r="AH1014" i="2"/>
  <c r="AH1015" i="2"/>
  <c r="AH1016" i="2"/>
  <c r="AH1017" i="2"/>
  <c r="AH1018" i="2"/>
  <c r="AH1019" i="2"/>
  <c r="AH1020" i="2"/>
  <c r="AH1021" i="2"/>
  <c r="AH1022" i="2"/>
  <c r="AH1023" i="2"/>
  <c r="AH1024" i="2"/>
  <c r="AH1025" i="2"/>
  <c r="AH1026" i="2"/>
  <c r="AH1027" i="2"/>
  <c r="AH1028" i="2"/>
  <c r="AH1029" i="2"/>
  <c r="AH1030" i="2"/>
  <c r="AH1031" i="2"/>
  <c r="AH1032" i="2"/>
  <c r="AH1033" i="2"/>
  <c r="AH1034" i="2"/>
  <c r="AH1035" i="2"/>
  <c r="AH1036" i="2"/>
  <c r="AH1037" i="2"/>
  <c r="AH1038" i="2"/>
  <c r="AH1039" i="2"/>
  <c r="AH1040" i="2"/>
  <c r="AH1041" i="2"/>
  <c r="AH1042" i="2"/>
  <c r="AH1043" i="2"/>
  <c r="AH1044" i="2"/>
  <c r="AH1045" i="2"/>
  <c r="AH1046" i="2"/>
  <c r="AH1047" i="2"/>
  <c r="AH1048" i="2"/>
  <c r="AH1049" i="2"/>
  <c r="AH1050" i="2"/>
  <c r="AH1051" i="2"/>
  <c r="AH1052" i="2"/>
  <c r="AH1053" i="2"/>
  <c r="AH1054" i="2"/>
  <c r="AH1055" i="2"/>
  <c r="AH1056" i="2"/>
  <c r="AH1057" i="2"/>
  <c r="AH1058" i="2"/>
  <c r="AH1059" i="2"/>
  <c r="AH1060" i="2"/>
  <c r="AH1061" i="2"/>
  <c r="AH1062" i="2"/>
  <c r="AH1063" i="2"/>
  <c r="AH1064" i="2"/>
  <c r="AH1065" i="2"/>
  <c r="AH1066" i="2"/>
  <c r="AH1067" i="2"/>
  <c r="AH1068" i="2"/>
  <c r="AH1069" i="2"/>
  <c r="AH1070" i="2"/>
  <c r="AH1071" i="2"/>
  <c r="AH1072" i="2"/>
  <c r="AH1073" i="2"/>
  <c r="AH1074" i="2"/>
  <c r="AH1075" i="2"/>
  <c r="AH1076" i="2"/>
  <c r="AH1077" i="2"/>
  <c r="AH1078" i="2"/>
  <c r="AH1079" i="2"/>
  <c r="AH1080" i="2"/>
  <c r="AH1081" i="2"/>
  <c r="AH1082" i="2"/>
  <c r="AH1083" i="2"/>
  <c r="AH1084" i="2"/>
  <c r="AH1085" i="2"/>
  <c r="AH1086" i="2"/>
  <c r="AH1087" i="2"/>
  <c r="AH1088" i="2"/>
  <c r="AH1089" i="2"/>
  <c r="AH1090" i="2"/>
  <c r="AH1091" i="2"/>
  <c r="AH1092" i="2"/>
  <c r="AH1093" i="2"/>
  <c r="AH1094" i="2"/>
  <c r="AH1095" i="2"/>
  <c r="AH1096" i="2"/>
  <c r="AH1097" i="2"/>
  <c r="AH1098" i="2"/>
  <c r="AH1099" i="2"/>
  <c r="AH1100" i="2"/>
  <c r="AH1101" i="2"/>
  <c r="AH1102" i="2"/>
  <c r="AH1103" i="2"/>
  <c r="AH1104" i="2"/>
  <c r="AH1105" i="2"/>
  <c r="AH1106" i="2"/>
  <c r="AH1107" i="2"/>
  <c r="AH1108" i="2"/>
  <c r="AH1109" i="2"/>
  <c r="AH1110" i="2"/>
  <c r="AH1111" i="2"/>
  <c r="AH1112" i="2"/>
  <c r="AH1113" i="2"/>
  <c r="AH1114" i="2"/>
  <c r="AH1115" i="2"/>
  <c r="AH1116" i="2"/>
  <c r="AH1117" i="2"/>
  <c r="AH1118" i="2"/>
  <c r="AH1119" i="2"/>
  <c r="AH1120" i="2"/>
  <c r="AH1121" i="2"/>
  <c r="AH1122" i="2"/>
  <c r="AH1123" i="2"/>
  <c r="AH1124" i="2"/>
  <c r="AH1125" i="2"/>
  <c r="AH1126" i="2"/>
  <c r="AH1127" i="2"/>
  <c r="AH1128" i="2"/>
  <c r="AH1129" i="2"/>
  <c r="AH1130" i="2"/>
  <c r="AH1131" i="2"/>
  <c r="AH1132" i="2"/>
  <c r="AH1133" i="2"/>
  <c r="AH1134" i="2"/>
  <c r="AH1135" i="2"/>
  <c r="AH1136" i="2"/>
  <c r="AH1137" i="2"/>
  <c r="AH1138" i="2"/>
  <c r="AH1139" i="2"/>
  <c r="AH1140" i="2"/>
  <c r="AH1141" i="2"/>
  <c r="AH1142" i="2"/>
  <c r="AH1143" i="2"/>
  <c r="AH1144" i="2"/>
  <c r="AH1145" i="2"/>
  <c r="AH1146" i="2"/>
  <c r="AH1147" i="2"/>
  <c r="AH1148" i="2"/>
  <c r="AH1149" i="2"/>
  <c r="AH1150" i="2"/>
  <c r="AH1151" i="2"/>
  <c r="AH1152" i="2"/>
  <c r="AH1153" i="2"/>
  <c r="AH1154" i="2"/>
  <c r="AH1155" i="2"/>
  <c r="AH1156" i="2"/>
  <c r="AH1157" i="2"/>
  <c r="AH1158" i="2"/>
  <c r="AH1159" i="2"/>
  <c r="AH1160" i="2"/>
  <c r="AH1161" i="2"/>
  <c r="AH1162" i="2"/>
  <c r="AH1163" i="2"/>
  <c r="AH1164" i="2"/>
  <c r="AH1165" i="2"/>
  <c r="AH1166" i="2"/>
  <c r="AH1167" i="2"/>
  <c r="AH1168" i="2"/>
  <c r="AH1169" i="2"/>
  <c r="AH1170" i="2"/>
  <c r="AH1171" i="2"/>
  <c r="AH1172" i="2"/>
  <c r="AH1173" i="2"/>
  <c r="AH1174" i="2"/>
  <c r="AH1175" i="2"/>
  <c r="AH1176" i="2"/>
  <c r="AH1177" i="2"/>
  <c r="AH1178" i="2"/>
  <c r="AH1179" i="2"/>
  <c r="AH1180" i="2"/>
  <c r="AH1181" i="2"/>
  <c r="AH1182" i="2"/>
  <c r="AH1183" i="2"/>
  <c r="AH1184" i="2"/>
  <c r="AH1185" i="2"/>
  <c r="AH1186" i="2"/>
  <c r="AH1187" i="2"/>
  <c r="AH1188" i="2"/>
  <c r="AH1189" i="2"/>
  <c r="AH1190" i="2"/>
  <c r="AH1191" i="2"/>
  <c r="AH1192" i="2"/>
  <c r="AH1193" i="2"/>
  <c r="AH1194" i="2"/>
  <c r="AH1195" i="2"/>
  <c r="AH1196" i="2"/>
  <c r="AH1197" i="2"/>
  <c r="AH1198" i="2"/>
  <c r="AH1199" i="2"/>
  <c r="AH1200" i="2"/>
  <c r="AH1201" i="2"/>
  <c r="AH1202" i="2"/>
  <c r="AH1203" i="2"/>
  <c r="AH1204" i="2"/>
  <c r="AH1205" i="2"/>
  <c r="AH1206" i="2"/>
  <c r="AH1207" i="2"/>
  <c r="AH1208" i="2"/>
  <c r="AH1209" i="2"/>
  <c r="AH1210" i="2"/>
  <c r="AH1211" i="2"/>
  <c r="AH1212" i="2"/>
  <c r="AH1213" i="2"/>
  <c r="AH1214" i="2"/>
  <c r="AH1215" i="2"/>
  <c r="AH1216" i="2"/>
  <c r="AH1217" i="2"/>
  <c r="AH1218" i="2"/>
  <c r="AH1219" i="2"/>
  <c r="AH1220" i="2"/>
  <c r="AH1221" i="2"/>
  <c r="AH1222" i="2"/>
  <c r="AH1223" i="2"/>
  <c r="AH1224" i="2"/>
  <c r="AH1225" i="2"/>
  <c r="AH1226" i="2"/>
  <c r="AH1227" i="2"/>
  <c r="AH1228" i="2"/>
  <c r="AH1229" i="2"/>
  <c r="AH1230" i="2"/>
  <c r="AH1231" i="2"/>
  <c r="AH1232" i="2"/>
  <c r="AH1233" i="2"/>
  <c r="AH1234" i="2"/>
  <c r="AH1235" i="2"/>
  <c r="AH1236" i="2"/>
  <c r="AH1237" i="2"/>
  <c r="AH1238" i="2"/>
  <c r="AH1239" i="2"/>
  <c r="AH1240" i="2"/>
  <c r="AH1241" i="2"/>
  <c r="AH1242" i="2"/>
  <c r="AH1243" i="2"/>
  <c r="AH1244" i="2"/>
  <c r="AH1245" i="2"/>
  <c r="AH1246" i="2"/>
  <c r="AH1247" i="2"/>
  <c r="AH1248" i="2"/>
  <c r="AH1249" i="2"/>
  <c r="AH1250" i="2"/>
  <c r="AH1251" i="2"/>
  <c r="AH1252" i="2"/>
  <c r="AH1253" i="2"/>
  <c r="AH1254" i="2"/>
  <c r="AH1255" i="2"/>
  <c r="AH1256" i="2"/>
  <c r="AH1257" i="2"/>
  <c r="AH1258" i="2"/>
  <c r="AH1259" i="2"/>
  <c r="AH1260" i="2"/>
  <c r="AH1261" i="2"/>
  <c r="AH1262" i="2"/>
  <c r="AH1263" i="2"/>
  <c r="AH1264" i="2"/>
  <c r="AH1265" i="2"/>
  <c r="AH1266" i="2"/>
  <c r="AH1267" i="2"/>
  <c r="AH1268" i="2"/>
  <c r="AH1269" i="2"/>
  <c r="AH1270" i="2"/>
  <c r="AH1271" i="2"/>
  <c r="AH1272" i="2"/>
  <c r="AH1273" i="2"/>
  <c r="AH1274" i="2"/>
  <c r="AH1275" i="2"/>
  <c r="AH1276" i="2"/>
  <c r="AH1277" i="2"/>
  <c r="AH1278" i="2"/>
  <c r="AH1279" i="2"/>
  <c r="AH1280" i="2"/>
  <c r="AH1281" i="2"/>
  <c r="AH1282" i="2"/>
  <c r="AH1283" i="2"/>
  <c r="AH1284" i="2"/>
  <c r="AH1285" i="2"/>
  <c r="AH1286" i="2"/>
  <c r="AH1287" i="2"/>
  <c r="AH1288" i="2"/>
  <c r="AH1289" i="2"/>
  <c r="AH1290" i="2"/>
  <c r="AH1291" i="2"/>
  <c r="AH1292" i="2"/>
  <c r="AH1293" i="2"/>
  <c r="AH1294" i="2"/>
  <c r="AH1295" i="2"/>
  <c r="AH1296" i="2"/>
  <c r="AH1297" i="2"/>
  <c r="AH1298" i="2"/>
  <c r="AH1299" i="2"/>
  <c r="AH1300" i="2"/>
  <c r="AH1301" i="2"/>
  <c r="AH1302" i="2"/>
  <c r="AH1303" i="2"/>
  <c r="AH1304" i="2"/>
  <c r="AH1305" i="2"/>
  <c r="AH1306" i="2"/>
  <c r="AH1307" i="2"/>
  <c r="AH1308" i="2"/>
  <c r="AH1309" i="2"/>
  <c r="AH1310" i="2"/>
  <c r="AH1311" i="2"/>
  <c r="AH1312" i="2"/>
  <c r="AH1313" i="2"/>
  <c r="AH1314" i="2"/>
  <c r="AH1315" i="2"/>
  <c r="AH1316" i="2"/>
  <c r="AH1317" i="2"/>
  <c r="AH1318" i="2"/>
  <c r="AH1319" i="2"/>
  <c r="AH1320" i="2"/>
  <c r="AH1321" i="2"/>
  <c r="AH1322" i="2"/>
  <c r="AH1323" i="2"/>
  <c r="AH1324" i="2"/>
  <c r="AH1325" i="2"/>
  <c r="AH1326" i="2"/>
  <c r="AH1327" i="2"/>
  <c r="AH1328" i="2"/>
  <c r="AH1329" i="2"/>
  <c r="AH1330" i="2"/>
  <c r="AH1331" i="2"/>
  <c r="AH1332" i="2"/>
  <c r="AH1333" i="2"/>
  <c r="AH1334" i="2"/>
  <c r="AH1335" i="2"/>
  <c r="AH1336" i="2"/>
  <c r="AH1337" i="2"/>
  <c r="AH1338" i="2"/>
  <c r="AH1339" i="2"/>
  <c r="AH1340" i="2"/>
  <c r="AH1341" i="2"/>
  <c r="AH1342" i="2"/>
  <c r="AH1343" i="2"/>
  <c r="AH1344" i="2"/>
  <c r="AH1345" i="2"/>
  <c r="AH1346" i="2"/>
  <c r="AH1347" i="2"/>
  <c r="AH1348" i="2"/>
  <c r="AH1349" i="2"/>
  <c r="AH1350" i="2"/>
  <c r="AH1351" i="2"/>
  <c r="AH1352" i="2"/>
  <c r="AH1353" i="2"/>
  <c r="AH1354" i="2"/>
  <c r="AH1355" i="2"/>
  <c r="AH1356" i="2"/>
  <c r="AH1357" i="2"/>
  <c r="AH1358" i="2"/>
  <c r="AH1359" i="2"/>
  <c r="AH1360" i="2"/>
  <c r="AH1361" i="2"/>
  <c r="AH1362" i="2"/>
  <c r="AH1363" i="2"/>
  <c r="AH1364" i="2"/>
  <c r="AH1365" i="2"/>
  <c r="AH1366" i="2"/>
  <c r="AH1367" i="2"/>
  <c r="AH1368" i="2"/>
  <c r="AH1369" i="2"/>
  <c r="AH1370" i="2"/>
  <c r="AH1371" i="2"/>
  <c r="AH1372" i="2"/>
  <c r="AH1373" i="2"/>
  <c r="AH1374" i="2"/>
  <c r="AH1375" i="2"/>
  <c r="AH1376" i="2"/>
  <c r="AH1377" i="2"/>
  <c r="AH1378" i="2"/>
  <c r="AH1379" i="2"/>
  <c r="AH1380" i="2"/>
  <c r="AH1381" i="2"/>
  <c r="AH1382" i="2"/>
  <c r="AH1383" i="2"/>
  <c r="AH1384" i="2"/>
  <c r="AH1385" i="2"/>
  <c r="AH1386" i="2"/>
  <c r="AH1387" i="2"/>
  <c r="AH1388" i="2"/>
  <c r="AH1389" i="2"/>
  <c r="AH1390" i="2"/>
  <c r="AH1391" i="2"/>
  <c r="AH1392" i="2"/>
  <c r="AH1393" i="2"/>
  <c r="AH1394" i="2"/>
  <c r="AH1395" i="2"/>
  <c r="AH1396" i="2"/>
  <c r="AH1397" i="2"/>
  <c r="AH1398" i="2"/>
  <c r="AH1399" i="2"/>
  <c r="AH1400" i="2"/>
  <c r="AH1401" i="2"/>
  <c r="AH1402" i="2"/>
  <c r="AH1403" i="2"/>
  <c r="AH1404" i="2"/>
  <c r="AH1405" i="2"/>
  <c r="AH1406" i="2"/>
  <c r="AH1407" i="2"/>
  <c r="AH1408" i="2"/>
  <c r="AH1409" i="2"/>
  <c r="AH1410" i="2"/>
  <c r="AH1411" i="2"/>
  <c r="AH1412" i="2"/>
  <c r="AH1413" i="2"/>
  <c r="AH1414" i="2"/>
  <c r="AH1415" i="2"/>
  <c r="AH1416" i="2"/>
  <c r="AH1417" i="2"/>
  <c r="AH1418" i="2"/>
  <c r="AH1419" i="2"/>
  <c r="AH1420" i="2"/>
  <c r="AH1421" i="2"/>
  <c r="AH1422" i="2"/>
  <c r="AH1423" i="2"/>
  <c r="AH1424" i="2"/>
  <c r="AH1425" i="2"/>
  <c r="AH1426" i="2"/>
  <c r="AH1427" i="2"/>
  <c r="AH1428" i="2"/>
  <c r="AH1429" i="2"/>
  <c r="AH1430" i="2"/>
  <c r="AH1431" i="2"/>
  <c r="AH1432" i="2"/>
  <c r="AH1433" i="2"/>
  <c r="AH1434" i="2"/>
  <c r="AH1435" i="2"/>
  <c r="AH1436" i="2"/>
  <c r="AH1437" i="2"/>
  <c r="AH1438" i="2"/>
  <c r="AH1439" i="2"/>
  <c r="AH1440" i="2"/>
  <c r="AH1441" i="2"/>
  <c r="AH1442" i="2"/>
  <c r="AH1443" i="2"/>
  <c r="AH1444" i="2"/>
  <c r="AH1445" i="2"/>
  <c r="AH1446" i="2"/>
  <c r="AH1447" i="2"/>
  <c r="AH1448" i="2"/>
  <c r="AH1449" i="2"/>
  <c r="AH1450" i="2"/>
  <c r="AH1451" i="2"/>
  <c r="AH1452" i="2"/>
  <c r="AH1453" i="2"/>
  <c r="AH1454" i="2"/>
  <c r="AH1455" i="2"/>
  <c r="AH1456" i="2"/>
  <c r="AH1457" i="2"/>
  <c r="AH1458" i="2"/>
  <c r="AH1459" i="2"/>
  <c r="AH1460" i="2"/>
  <c r="AH1461" i="2"/>
  <c r="AH1462" i="2"/>
  <c r="AH1463" i="2"/>
  <c r="AH1464" i="2"/>
  <c r="AH1465" i="2"/>
  <c r="AH1466" i="2"/>
  <c r="AH1467" i="2"/>
  <c r="AH1468" i="2"/>
  <c r="AH1469" i="2"/>
  <c r="AH1470" i="2"/>
  <c r="AH1471" i="2"/>
  <c r="AH1472" i="2"/>
  <c r="AH1473" i="2"/>
  <c r="AH1474" i="2"/>
  <c r="AH1475" i="2"/>
  <c r="AH1476" i="2"/>
  <c r="AH1477" i="2"/>
  <c r="AH1478" i="2"/>
  <c r="AH1479" i="2"/>
  <c r="AH1480" i="2"/>
  <c r="AH1481" i="2"/>
  <c r="AH1482" i="2"/>
  <c r="AH1483" i="2"/>
  <c r="AH1484" i="2"/>
  <c r="AH1485" i="2"/>
  <c r="AH1486" i="2"/>
  <c r="AH1487" i="2"/>
  <c r="AH1488" i="2"/>
  <c r="AH1489" i="2"/>
  <c r="AH1490" i="2"/>
  <c r="AH1491" i="2"/>
  <c r="AH1492" i="2"/>
  <c r="AH1493" i="2"/>
  <c r="AH1494" i="2"/>
  <c r="AH1495" i="2"/>
  <c r="AH1496" i="2"/>
  <c r="AH1497" i="2"/>
  <c r="AH1498" i="2"/>
  <c r="AH1499" i="2"/>
  <c r="AH1500" i="2"/>
  <c r="AH1501" i="2"/>
  <c r="AH1502" i="2"/>
  <c r="AH1503" i="2"/>
  <c r="AH1504" i="2"/>
  <c r="AH1505" i="2"/>
  <c r="AH1506" i="2"/>
  <c r="AH1507" i="2"/>
  <c r="AH1508" i="2"/>
  <c r="AH1509" i="2"/>
  <c r="AH1510" i="2"/>
  <c r="AH1511" i="2"/>
  <c r="AH1512" i="2"/>
  <c r="AH1513" i="2"/>
  <c r="AH1514" i="2"/>
  <c r="AH1515" i="2"/>
  <c r="AH1516" i="2"/>
  <c r="AH1517" i="2"/>
  <c r="AH1518" i="2"/>
  <c r="AH1519" i="2"/>
  <c r="AH1520" i="2"/>
  <c r="AH1521" i="2"/>
  <c r="AH1522" i="2"/>
  <c r="AH1523" i="2"/>
  <c r="AH1524" i="2"/>
  <c r="AH1525" i="2"/>
  <c r="AH1526" i="2"/>
  <c r="AH1527" i="2"/>
  <c r="AH1528" i="2"/>
  <c r="AH1529" i="2"/>
  <c r="AH1530" i="2"/>
  <c r="AH1531" i="2"/>
  <c r="AH1532" i="2"/>
  <c r="AH1533" i="2"/>
  <c r="AH1534" i="2"/>
  <c r="AH1535" i="2"/>
  <c r="AH1536" i="2"/>
  <c r="AH1537" i="2"/>
  <c r="AH1538" i="2"/>
  <c r="AH1539" i="2"/>
  <c r="AH1540" i="2"/>
  <c r="AH1541" i="2"/>
  <c r="AH1542" i="2"/>
  <c r="AH1543" i="2"/>
  <c r="AH1544" i="2"/>
  <c r="AH1545" i="2"/>
  <c r="AH1546" i="2"/>
  <c r="AH1547" i="2"/>
  <c r="AH1548" i="2"/>
  <c r="AH1549" i="2"/>
  <c r="AH1550" i="2"/>
  <c r="AH1551" i="2"/>
  <c r="AH1552" i="2"/>
  <c r="AH1553" i="2"/>
  <c r="AH1554" i="2"/>
  <c r="AH1555" i="2"/>
  <c r="AH1556" i="2"/>
  <c r="AH1557" i="2"/>
  <c r="AH1558" i="2"/>
  <c r="AH1559" i="2"/>
  <c r="AH1560" i="2"/>
  <c r="AH1561" i="2"/>
  <c r="AH1562" i="2"/>
  <c r="AH1563" i="2"/>
  <c r="AH1564" i="2"/>
  <c r="AH1565" i="2"/>
  <c r="AH1566" i="2"/>
  <c r="AH1567" i="2"/>
  <c r="AH1568" i="2"/>
  <c r="AH1569" i="2"/>
  <c r="AH1570" i="2"/>
  <c r="AH1571" i="2"/>
  <c r="AH1572" i="2"/>
  <c r="AH1573" i="2"/>
  <c r="AH1574" i="2"/>
  <c r="AH1575" i="2"/>
  <c r="AH1576" i="2"/>
  <c r="AH1577" i="2"/>
  <c r="AH1578" i="2"/>
  <c r="AH1579" i="2"/>
  <c r="AH1580" i="2"/>
  <c r="AH1581" i="2"/>
  <c r="AH1582" i="2"/>
  <c r="AH1583" i="2"/>
  <c r="AH1584" i="2"/>
  <c r="AH1585" i="2"/>
  <c r="AH1586" i="2"/>
  <c r="AH1587" i="2"/>
  <c r="AH1588" i="2"/>
  <c r="AH1589" i="2"/>
  <c r="AH1590" i="2"/>
  <c r="AH1591" i="2"/>
  <c r="AH1592" i="2"/>
  <c r="AH1593" i="2"/>
  <c r="AH1594" i="2"/>
  <c r="AH1595" i="2"/>
  <c r="AH1596" i="2"/>
  <c r="AH1597" i="2"/>
  <c r="AH1598" i="2"/>
  <c r="AH1599" i="2"/>
  <c r="AH1600" i="2"/>
  <c r="AH1601" i="2"/>
  <c r="AH1602" i="2"/>
  <c r="AH1603" i="2"/>
  <c r="AH1604" i="2"/>
  <c r="AH1605" i="2"/>
  <c r="AH1606" i="2"/>
  <c r="AH1607" i="2"/>
  <c r="AH1608" i="2"/>
  <c r="AH1609" i="2"/>
  <c r="AH1610" i="2"/>
  <c r="AH1611" i="2"/>
  <c r="AH1612" i="2"/>
  <c r="AH1613" i="2"/>
  <c r="AH1614" i="2"/>
  <c r="AH1615" i="2"/>
  <c r="AH1616" i="2"/>
  <c r="AH1617" i="2"/>
  <c r="AH1618" i="2"/>
  <c r="AH1619" i="2"/>
  <c r="AH1620" i="2"/>
  <c r="AH1621" i="2"/>
  <c r="AH1622" i="2"/>
  <c r="AH1623" i="2"/>
  <c r="AH1624" i="2"/>
  <c r="AH1625" i="2"/>
  <c r="AH1626" i="2"/>
  <c r="AH1627" i="2"/>
  <c r="AH1628" i="2"/>
  <c r="AH1629" i="2"/>
  <c r="AH1630" i="2"/>
  <c r="AH1631" i="2"/>
  <c r="AH1632" i="2"/>
  <c r="AH1633" i="2"/>
  <c r="AH1634" i="2"/>
  <c r="AH1635" i="2"/>
  <c r="AH1636" i="2"/>
  <c r="AH1637" i="2"/>
  <c r="AH1638" i="2"/>
  <c r="AH1639" i="2"/>
  <c r="AH1640" i="2"/>
  <c r="AH1641" i="2"/>
  <c r="AH1642" i="2"/>
  <c r="AH1643" i="2"/>
  <c r="AH1644" i="2"/>
  <c r="AH1645" i="2"/>
  <c r="AH1646" i="2"/>
  <c r="AH1647" i="2"/>
  <c r="AH1648" i="2"/>
  <c r="AH1649" i="2"/>
  <c r="AH1650" i="2"/>
  <c r="AH1651" i="2"/>
  <c r="AH1652" i="2"/>
  <c r="AH1653" i="2"/>
  <c r="AH1654" i="2"/>
  <c r="AH1655" i="2"/>
  <c r="AH1656" i="2"/>
  <c r="AH1657" i="2"/>
  <c r="AH1658" i="2"/>
  <c r="AH1659" i="2"/>
  <c r="AH1660" i="2"/>
  <c r="AH1661" i="2"/>
  <c r="AH1662" i="2"/>
  <c r="AH1663" i="2"/>
  <c r="AH1664" i="2"/>
  <c r="AH1665" i="2"/>
  <c r="AH1666" i="2"/>
  <c r="AH1667" i="2"/>
  <c r="AH1668" i="2"/>
  <c r="AH1669" i="2"/>
  <c r="AH1670" i="2"/>
  <c r="AH1671" i="2"/>
  <c r="AH1672" i="2"/>
  <c r="AH1673" i="2"/>
  <c r="AH1674" i="2"/>
  <c r="AH1675" i="2"/>
  <c r="AH1676" i="2"/>
  <c r="AH1677" i="2"/>
  <c r="AH1678" i="2"/>
  <c r="AH1679" i="2"/>
  <c r="AH1680" i="2"/>
  <c r="AH1681" i="2"/>
  <c r="AH1682" i="2"/>
  <c r="AH1683" i="2"/>
  <c r="AH1684" i="2"/>
  <c r="AH1685" i="2"/>
  <c r="AH1686" i="2"/>
  <c r="AH1687" i="2"/>
  <c r="AH1688" i="2"/>
  <c r="AH1689" i="2"/>
  <c r="AH1690" i="2"/>
  <c r="AH1691" i="2"/>
  <c r="AH1692" i="2"/>
  <c r="AH1693" i="2"/>
  <c r="AH1694" i="2"/>
  <c r="AH1695" i="2"/>
  <c r="AH1696" i="2"/>
  <c r="AH1697" i="2"/>
  <c r="AH1698" i="2"/>
  <c r="AH1699" i="2"/>
  <c r="AH1700" i="2"/>
  <c r="AH1701" i="2"/>
  <c r="AH1702" i="2"/>
  <c r="AH1703" i="2"/>
  <c r="AH1704" i="2"/>
  <c r="AH1705" i="2"/>
  <c r="AH1706" i="2"/>
  <c r="AH1707" i="2"/>
  <c r="AH1708" i="2"/>
  <c r="AH1709" i="2"/>
  <c r="AH1710" i="2"/>
  <c r="AH1711" i="2"/>
  <c r="AH1712" i="2"/>
  <c r="AH1713" i="2"/>
  <c r="AH1714" i="2"/>
  <c r="AH1715" i="2"/>
  <c r="AH1716" i="2"/>
  <c r="AH1717" i="2"/>
  <c r="AH1718" i="2"/>
  <c r="AH1719" i="2"/>
  <c r="AH1720" i="2"/>
  <c r="AH1721" i="2"/>
  <c r="AH1722" i="2"/>
  <c r="AH1723" i="2"/>
  <c r="AH1724" i="2"/>
  <c r="AH1725" i="2"/>
  <c r="AH1726" i="2"/>
  <c r="AH1727" i="2"/>
  <c r="AH1728" i="2"/>
  <c r="AH1729" i="2"/>
  <c r="AH1730" i="2"/>
  <c r="AH1731" i="2"/>
  <c r="AH1732" i="2"/>
  <c r="AH1733" i="2"/>
  <c r="AH1734" i="2"/>
  <c r="AH1735" i="2"/>
  <c r="AH1736" i="2"/>
  <c r="AH1737" i="2"/>
  <c r="AH1738" i="2"/>
  <c r="AH1739" i="2"/>
  <c r="AH1740" i="2"/>
  <c r="AH1741" i="2"/>
  <c r="AH1742" i="2"/>
  <c r="AH1743" i="2"/>
  <c r="AH1744" i="2"/>
  <c r="AH1745" i="2"/>
  <c r="AH1746" i="2"/>
  <c r="AH1747" i="2"/>
  <c r="AH1748" i="2"/>
  <c r="AH1749" i="2"/>
  <c r="AH1750" i="2"/>
  <c r="AH1751" i="2"/>
  <c r="AH1752" i="2"/>
  <c r="AH1753" i="2"/>
  <c r="AH1754" i="2"/>
  <c r="AH1755" i="2"/>
  <c r="AH1756" i="2"/>
  <c r="AH1757" i="2"/>
  <c r="AH1758" i="2"/>
  <c r="AH1759" i="2"/>
  <c r="AH1760" i="2"/>
  <c r="AH1761" i="2"/>
  <c r="AH1762" i="2"/>
  <c r="AH1763" i="2"/>
  <c r="AH1764" i="2"/>
  <c r="AH1765" i="2"/>
  <c r="AH1766" i="2"/>
  <c r="AH1767" i="2"/>
  <c r="AH1768" i="2"/>
  <c r="AH1769" i="2"/>
  <c r="AH1770" i="2"/>
  <c r="AH1771" i="2"/>
  <c r="AH1772" i="2"/>
  <c r="AH1773" i="2"/>
  <c r="AH1774" i="2"/>
  <c r="AH1775" i="2"/>
  <c r="AH1776" i="2"/>
  <c r="AH1777" i="2"/>
  <c r="AH1778" i="2"/>
  <c r="AH1779" i="2"/>
  <c r="AH1780" i="2"/>
  <c r="AH1781" i="2"/>
  <c r="AH1782" i="2"/>
  <c r="AH1783" i="2"/>
  <c r="AH1784" i="2"/>
  <c r="AH1785" i="2"/>
  <c r="AH1786" i="2"/>
  <c r="AH1787" i="2"/>
  <c r="AH1788" i="2"/>
  <c r="AH1789" i="2"/>
  <c r="AH1790" i="2"/>
  <c r="AH1791" i="2"/>
  <c r="AH1792" i="2"/>
  <c r="AH1793" i="2"/>
  <c r="AH1794" i="2"/>
  <c r="AH1795" i="2"/>
  <c r="AH1796" i="2"/>
  <c r="AH1797" i="2"/>
  <c r="AH1798" i="2"/>
  <c r="AH1799" i="2"/>
  <c r="AH1800" i="2"/>
  <c r="AH1801" i="2"/>
  <c r="AH1802" i="2"/>
  <c r="AH1803" i="2"/>
  <c r="AH1804" i="2"/>
  <c r="AH1805" i="2"/>
  <c r="AH1806" i="2"/>
  <c r="AH1807" i="2"/>
  <c r="AH1808" i="2"/>
  <c r="AH1809" i="2"/>
  <c r="AH1810" i="2"/>
  <c r="AH1811" i="2"/>
  <c r="AH1812" i="2"/>
  <c r="AH1813" i="2"/>
  <c r="AH1814" i="2"/>
  <c r="AH1815" i="2"/>
  <c r="AH1816" i="2"/>
  <c r="AH1817" i="2"/>
  <c r="AH1818" i="2"/>
  <c r="AH1819" i="2"/>
  <c r="AH1820" i="2"/>
  <c r="AH1821" i="2"/>
  <c r="AH1822" i="2"/>
  <c r="AH1823" i="2"/>
  <c r="AH1824" i="2"/>
  <c r="AH1825" i="2"/>
  <c r="AH1826" i="2"/>
  <c r="AH1827" i="2"/>
  <c r="AH1828" i="2"/>
  <c r="AH1829" i="2"/>
  <c r="AH1830" i="2"/>
  <c r="AH1831" i="2"/>
  <c r="AH1832" i="2"/>
  <c r="AH1833" i="2"/>
  <c r="AH1834" i="2"/>
  <c r="AH1835" i="2"/>
  <c r="AH1836" i="2"/>
  <c r="AH1837" i="2"/>
  <c r="AH1838" i="2"/>
  <c r="AH1839" i="2"/>
  <c r="AH1840" i="2"/>
  <c r="AH1841" i="2"/>
  <c r="AH1842" i="2"/>
  <c r="AH1843" i="2"/>
  <c r="AH1844" i="2"/>
  <c r="AH1845" i="2"/>
  <c r="AH1846" i="2"/>
  <c r="AH1847" i="2"/>
  <c r="AH1848" i="2"/>
  <c r="AH1849" i="2"/>
  <c r="AH1850" i="2"/>
  <c r="AH1851" i="2"/>
  <c r="AH1852" i="2"/>
  <c r="AH1853" i="2"/>
  <c r="AH1854" i="2"/>
  <c r="AH1855" i="2"/>
  <c r="AH1856" i="2"/>
  <c r="AH1857" i="2"/>
  <c r="AH1858" i="2"/>
  <c r="AH1859" i="2"/>
  <c r="AH1860" i="2"/>
  <c r="AH1861" i="2"/>
  <c r="AH1862" i="2"/>
  <c r="AH1863" i="2"/>
  <c r="AH1864" i="2"/>
  <c r="AH1865" i="2"/>
  <c r="AH1866" i="2"/>
  <c r="AH1867" i="2"/>
  <c r="AH1868" i="2"/>
  <c r="AH1869" i="2"/>
  <c r="AH1870" i="2"/>
  <c r="AH1871" i="2"/>
  <c r="AH1872" i="2"/>
  <c r="AH1873" i="2"/>
  <c r="AH1874" i="2"/>
  <c r="AH1875" i="2"/>
  <c r="AH1876" i="2"/>
  <c r="AH1877" i="2"/>
  <c r="AH1878" i="2"/>
  <c r="AH1879" i="2"/>
  <c r="AH1880" i="2"/>
  <c r="AH1881" i="2"/>
  <c r="AH1882" i="2"/>
  <c r="AH1883" i="2"/>
  <c r="AH1884" i="2"/>
  <c r="AH1885" i="2"/>
  <c r="AH1886" i="2"/>
  <c r="AH1887" i="2"/>
  <c r="AH1888" i="2"/>
  <c r="AH1889" i="2"/>
  <c r="AH1890" i="2"/>
  <c r="AH1891" i="2"/>
  <c r="AH1892" i="2"/>
  <c r="AH1893" i="2"/>
  <c r="AH1894" i="2"/>
  <c r="AH1895" i="2"/>
  <c r="AH1896" i="2"/>
  <c r="AH1897" i="2"/>
  <c r="AH1898" i="2"/>
  <c r="AH1899" i="2"/>
  <c r="AH1900" i="2"/>
  <c r="AH1901" i="2"/>
  <c r="AH1902" i="2"/>
  <c r="AH1903" i="2"/>
  <c r="AH1904" i="2"/>
  <c r="AH1905" i="2"/>
  <c r="AH1906" i="2"/>
  <c r="AH1907" i="2"/>
  <c r="AH1908" i="2"/>
  <c r="AH1909" i="2"/>
  <c r="AH1910" i="2"/>
  <c r="AH1911" i="2"/>
  <c r="AH1912" i="2"/>
  <c r="AH1913" i="2"/>
  <c r="AH1914" i="2"/>
  <c r="AH1915" i="2"/>
  <c r="AH1916" i="2"/>
  <c r="AH1917" i="2"/>
  <c r="AH1918" i="2"/>
  <c r="AH1919" i="2"/>
  <c r="AH1920" i="2"/>
  <c r="AH1921" i="2"/>
  <c r="AH1922" i="2"/>
  <c r="AH1923" i="2"/>
  <c r="AH1924" i="2"/>
  <c r="AH1925" i="2"/>
  <c r="AH1926" i="2"/>
  <c r="AH1927" i="2"/>
  <c r="AH1928" i="2"/>
  <c r="AH1929" i="2"/>
  <c r="AH1930" i="2"/>
  <c r="AH1931" i="2"/>
  <c r="AH1932" i="2"/>
  <c r="AH1933" i="2"/>
  <c r="AH1934" i="2"/>
  <c r="AH1935" i="2"/>
  <c r="AH1936" i="2"/>
  <c r="AH1937" i="2"/>
  <c r="AH1938" i="2"/>
  <c r="AH1939" i="2"/>
  <c r="AH1940" i="2"/>
  <c r="AH1941" i="2"/>
  <c r="AH1942" i="2"/>
  <c r="AH1943" i="2"/>
  <c r="AH1944" i="2"/>
  <c r="AH1945" i="2"/>
  <c r="AH1946" i="2"/>
  <c r="AH1947" i="2"/>
  <c r="AH1948" i="2"/>
  <c r="AH1949" i="2"/>
  <c r="AH1950" i="2"/>
  <c r="AH1951" i="2"/>
  <c r="AH1952" i="2"/>
  <c r="AH1953" i="2"/>
  <c r="AH1954" i="2"/>
  <c r="AH1955" i="2"/>
  <c r="AH1956" i="2"/>
  <c r="AH1957" i="2"/>
  <c r="AH1958" i="2"/>
  <c r="AH1959" i="2"/>
  <c r="AH1960" i="2"/>
  <c r="AH1961" i="2"/>
  <c r="AH1962" i="2"/>
  <c r="AH1963" i="2"/>
  <c r="AH1964" i="2"/>
  <c r="AH1965" i="2"/>
  <c r="AH1966" i="2"/>
  <c r="AH1967" i="2"/>
  <c r="AH1968" i="2"/>
  <c r="AH1969" i="2"/>
  <c r="AH1970" i="2"/>
  <c r="AH1971" i="2"/>
  <c r="AH1972" i="2"/>
  <c r="AH1973" i="2"/>
  <c r="AH1974" i="2"/>
  <c r="AH1975" i="2"/>
  <c r="AH1976" i="2"/>
  <c r="AH1977" i="2"/>
  <c r="AH1978" i="2"/>
  <c r="AH1979" i="2"/>
  <c r="AH1980" i="2"/>
  <c r="AH1981" i="2"/>
  <c r="AH1982" i="2"/>
  <c r="AH1983" i="2"/>
  <c r="AH1984" i="2"/>
  <c r="AH1985" i="2"/>
  <c r="AH1986" i="2"/>
  <c r="AH1987" i="2"/>
  <c r="AH1988" i="2"/>
  <c r="AH1989" i="2"/>
  <c r="AH1990" i="2"/>
  <c r="AH1991" i="2"/>
  <c r="AH1992" i="2"/>
  <c r="AH1993" i="2"/>
  <c r="AH1994" i="2"/>
  <c r="AH1995" i="2"/>
  <c r="AH1996" i="2"/>
  <c r="AH1997" i="2"/>
  <c r="AH1998" i="2"/>
  <c r="AH1999" i="2"/>
  <c r="AH2000" i="2"/>
  <c r="AH2001" i="2"/>
  <c r="AH2002" i="2"/>
  <c r="AH2003" i="2"/>
  <c r="AH2004" i="2"/>
  <c r="AH2005" i="2"/>
  <c r="AH2006" i="2"/>
  <c r="AH2007" i="2"/>
  <c r="AH2008" i="2"/>
  <c r="AH2009" i="2"/>
  <c r="AH2010" i="2"/>
  <c r="AH2011" i="2"/>
  <c r="AH2012" i="2"/>
  <c r="AH2013" i="2"/>
  <c r="AH2014" i="2"/>
  <c r="AH2015" i="2"/>
  <c r="AH2016" i="2"/>
  <c r="AH2017" i="2"/>
  <c r="AH2018" i="2"/>
  <c r="AH2019" i="2"/>
  <c r="AH2020" i="2"/>
  <c r="AH2021" i="2"/>
  <c r="AH2022" i="2"/>
  <c r="AH2023" i="2"/>
  <c r="AH2024" i="2"/>
  <c r="AH2025" i="2"/>
  <c r="AH2026" i="2"/>
  <c r="AH2027" i="2"/>
  <c r="AH2028" i="2"/>
  <c r="AH2029" i="2"/>
  <c r="AH2030" i="2"/>
  <c r="AH2031" i="2"/>
  <c r="AH2032" i="2"/>
  <c r="AH2033" i="2"/>
  <c r="AH2034" i="2"/>
  <c r="AH2035" i="2"/>
  <c r="AH2036" i="2"/>
  <c r="AH2037" i="2"/>
  <c r="AH2038" i="2"/>
  <c r="AH2039" i="2"/>
  <c r="AH2040" i="2"/>
  <c r="AH2041" i="2"/>
  <c r="AH2042" i="2"/>
  <c r="AH2043" i="2"/>
  <c r="AH2044" i="2"/>
  <c r="AH2045" i="2"/>
  <c r="AH2046" i="2"/>
  <c r="AH2047" i="2"/>
  <c r="AH2048" i="2"/>
  <c r="AH2049" i="2"/>
  <c r="AH2050" i="2"/>
  <c r="AH2051" i="2"/>
  <c r="AH2052" i="2"/>
  <c r="AH2053" i="2"/>
  <c r="AH2054" i="2"/>
  <c r="AH2055" i="2"/>
  <c r="AH2056" i="2"/>
  <c r="AH2057" i="2"/>
  <c r="AH2058" i="2"/>
  <c r="AH2059" i="2"/>
  <c r="AH2060" i="2"/>
  <c r="AH2061" i="2"/>
  <c r="AH2062" i="2"/>
  <c r="AH2063" i="2"/>
  <c r="AH2064" i="2"/>
  <c r="AH2065" i="2"/>
  <c r="AH2066" i="2"/>
  <c r="AH2067" i="2"/>
  <c r="AH2068" i="2"/>
  <c r="AH2069" i="2"/>
  <c r="AH2070" i="2"/>
  <c r="AH2071" i="2"/>
  <c r="AH2072" i="2"/>
  <c r="AH2073" i="2"/>
  <c r="AH2074" i="2"/>
  <c r="AH2075" i="2"/>
  <c r="AH2076" i="2"/>
  <c r="AH2077" i="2"/>
  <c r="AH2078" i="2"/>
  <c r="AH2079" i="2"/>
  <c r="AH2080" i="2"/>
  <c r="AH2081" i="2"/>
  <c r="AH2082" i="2"/>
  <c r="AH2083" i="2"/>
  <c r="AH2084" i="2"/>
  <c r="AH2085" i="2"/>
  <c r="AH2086" i="2"/>
  <c r="AH2087" i="2"/>
  <c r="AH2088" i="2"/>
  <c r="AH2089" i="2"/>
  <c r="AH2090" i="2"/>
  <c r="AH2091" i="2"/>
  <c r="AH2092" i="2"/>
  <c r="AH2093" i="2"/>
  <c r="AH2094" i="2"/>
  <c r="AH2095" i="2"/>
  <c r="AH2096" i="2"/>
  <c r="AH2097" i="2"/>
  <c r="AH2098" i="2"/>
  <c r="AH2099" i="2"/>
  <c r="AH2100" i="2"/>
  <c r="AH2101" i="2"/>
  <c r="AH2102" i="2"/>
  <c r="AH2103" i="2"/>
  <c r="AH2104" i="2"/>
  <c r="AH2105" i="2"/>
  <c r="AH2106" i="2"/>
  <c r="AH2107" i="2"/>
  <c r="AH2108" i="2"/>
  <c r="AH2109" i="2"/>
  <c r="AH2110" i="2"/>
  <c r="AH2111" i="2"/>
  <c r="AH2112" i="2"/>
  <c r="AH2113" i="2"/>
  <c r="AH2114" i="2"/>
  <c r="AH2115" i="2"/>
  <c r="AH2116" i="2"/>
  <c r="AH2117" i="2"/>
  <c r="AH2118" i="2"/>
  <c r="AH2119" i="2"/>
  <c r="AH2120" i="2"/>
  <c r="AH2121" i="2"/>
  <c r="AH2122" i="2"/>
  <c r="AH2123" i="2"/>
  <c r="AH2124" i="2"/>
  <c r="AH2125" i="2"/>
  <c r="AH2126" i="2"/>
  <c r="AH2127" i="2"/>
  <c r="AH2128" i="2"/>
  <c r="AH2129" i="2"/>
  <c r="AH2130" i="2"/>
  <c r="AH2131" i="2"/>
  <c r="AH2132" i="2"/>
  <c r="AH2133" i="2"/>
  <c r="AH2134" i="2"/>
  <c r="AH2135" i="2"/>
  <c r="AH2136" i="2"/>
  <c r="AH2137" i="2"/>
  <c r="AH2138" i="2"/>
  <c r="AH2139" i="2"/>
  <c r="AH2140" i="2"/>
  <c r="AH2141" i="2"/>
  <c r="AH2142" i="2"/>
  <c r="AH2143" i="2"/>
  <c r="AH2144" i="2"/>
  <c r="AH2145" i="2"/>
  <c r="AH2146" i="2"/>
  <c r="AH2147" i="2"/>
  <c r="AH2148" i="2"/>
  <c r="AH2149" i="2"/>
  <c r="AH2150" i="2"/>
  <c r="AH2151" i="2"/>
  <c r="AH2152" i="2"/>
  <c r="AH2153" i="2"/>
  <c r="AH2154" i="2"/>
  <c r="AH2155" i="2"/>
  <c r="AH2156" i="2"/>
  <c r="AH2157" i="2"/>
  <c r="AH2158" i="2"/>
  <c r="AH2159" i="2"/>
  <c r="AH2160" i="2"/>
  <c r="AH2161" i="2"/>
  <c r="AH2162" i="2"/>
  <c r="AH2163" i="2"/>
  <c r="AH2164" i="2"/>
  <c r="AH2165" i="2"/>
  <c r="AH2166" i="2"/>
  <c r="AH2167" i="2"/>
  <c r="AH2168" i="2"/>
  <c r="AH2169" i="2"/>
  <c r="AH2170" i="2"/>
  <c r="AH2171" i="2"/>
  <c r="AH2172" i="2"/>
  <c r="AH2173" i="2"/>
  <c r="AH2174" i="2"/>
  <c r="AH2175" i="2"/>
  <c r="AH2176" i="2"/>
  <c r="AH2177" i="2"/>
  <c r="AH2178" i="2"/>
  <c r="AH2179" i="2"/>
  <c r="AH2180" i="2"/>
  <c r="AH2181" i="2"/>
  <c r="AH2182" i="2"/>
  <c r="AH2183" i="2"/>
  <c r="AH2184" i="2"/>
  <c r="AH2185" i="2"/>
  <c r="AH2186" i="2"/>
  <c r="AH2187" i="2"/>
  <c r="AH2188" i="2"/>
  <c r="AH2189" i="2"/>
  <c r="AH2190" i="2"/>
  <c r="AH2191" i="2"/>
  <c r="AH2192" i="2"/>
  <c r="AH2193" i="2"/>
  <c r="AH2194" i="2"/>
  <c r="AH2195" i="2"/>
  <c r="AH2196" i="2"/>
  <c r="AH2197" i="2"/>
  <c r="AH2198" i="2"/>
  <c r="AH2199" i="2"/>
  <c r="AH2200" i="2"/>
  <c r="AH2201" i="2"/>
  <c r="AH2202" i="2"/>
  <c r="AH2203" i="2"/>
  <c r="AH2204" i="2"/>
  <c r="AH2205" i="2"/>
  <c r="AH2206" i="2"/>
  <c r="AH2207" i="2"/>
  <c r="AH2208" i="2"/>
  <c r="AH2209" i="2"/>
  <c r="AH2210" i="2"/>
  <c r="AH2211" i="2"/>
  <c r="AH2212" i="2"/>
  <c r="AH2213" i="2"/>
  <c r="AH2214" i="2"/>
  <c r="AH2215" i="2"/>
  <c r="AH2216" i="2"/>
  <c r="AH2217" i="2"/>
  <c r="AH2218" i="2"/>
  <c r="AH2219" i="2"/>
  <c r="AH2220" i="2"/>
  <c r="AH2221" i="2"/>
  <c r="AH2222" i="2"/>
  <c r="AH2223" i="2"/>
  <c r="AH2224" i="2"/>
  <c r="AH2225" i="2"/>
  <c r="AH2226" i="2"/>
  <c r="AH2227" i="2"/>
  <c r="AH2228" i="2"/>
  <c r="AH2229" i="2"/>
  <c r="AH2230" i="2"/>
  <c r="AH2231" i="2"/>
  <c r="AH2232" i="2"/>
  <c r="AH2233" i="2"/>
  <c r="AH2234" i="2"/>
  <c r="AH2235" i="2"/>
  <c r="AH2236" i="2"/>
  <c r="AH2237" i="2"/>
  <c r="AH2238" i="2"/>
  <c r="AH2239" i="2"/>
  <c r="AH2240" i="2"/>
  <c r="AH2241" i="2"/>
  <c r="AH2242" i="2"/>
  <c r="AH2243" i="2"/>
  <c r="AH2244" i="2"/>
  <c r="AH2245" i="2"/>
  <c r="AH2246" i="2"/>
  <c r="AH2247" i="2"/>
  <c r="AH2248" i="2"/>
  <c r="AH2249" i="2"/>
  <c r="AH2250" i="2"/>
  <c r="AH2251" i="2"/>
  <c r="AH2252" i="2"/>
  <c r="AH2253" i="2"/>
  <c r="AH2254" i="2"/>
  <c r="AH2255" i="2"/>
  <c r="AH2256" i="2"/>
  <c r="AH2257" i="2"/>
  <c r="AH2258" i="2"/>
  <c r="AH2259" i="2"/>
  <c r="AH2260" i="2"/>
  <c r="AH2261" i="2"/>
  <c r="AH2262" i="2"/>
  <c r="AH2263" i="2"/>
  <c r="AH2264" i="2"/>
  <c r="AH2265" i="2"/>
  <c r="AH2266" i="2"/>
  <c r="AH2267" i="2"/>
  <c r="AH2268" i="2"/>
  <c r="AH2269" i="2"/>
  <c r="AH2270" i="2"/>
  <c r="AH2271" i="2"/>
  <c r="AH2272" i="2"/>
  <c r="AH2273" i="2"/>
  <c r="AH2274" i="2"/>
  <c r="AH2275" i="2"/>
  <c r="AH2276" i="2"/>
  <c r="AH2277" i="2"/>
  <c r="AH2278" i="2"/>
  <c r="AH2279" i="2"/>
  <c r="AH2280" i="2"/>
  <c r="AH2281" i="2"/>
  <c r="AH2282" i="2"/>
  <c r="AH2283" i="2"/>
  <c r="AH2284" i="2"/>
  <c r="AH2285" i="2"/>
  <c r="AH2286" i="2"/>
  <c r="AH2287" i="2"/>
  <c r="AH2288" i="2"/>
  <c r="AH2289" i="2"/>
  <c r="AH2290" i="2"/>
  <c r="AH2291" i="2"/>
  <c r="AH2292" i="2"/>
  <c r="AH2293" i="2"/>
  <c r="AH2294" i="2"/>
  <c r="AH2295" i="2"/>
  <c r="AH2296" i="2"/>
  <c r="AH2297" i="2"/>
  <c r="AH2298" i="2"/>
  <c r="AH2299" i="2"/>
  <c r="AH2300" i="2"/>
  <c r="AH2301" i="2"/>
  <c r="AH2302" i="2"/>
  <c r="AH2303" i="2"/>
  <c r="AH2304" i="2"/>
  <c r="AH2305" i="2"/>
  <c r="AH2306" i="2"/>
  <c r="AH2307" i="2"/>
  <c r="AH2308" i="2"/>
  <c r="AH2309" i="2"/>
  <c r="AH2310" i="2"/>
  <c r="AH2311" i="2"/>
  <c r="AH2312" i="2"/>
  <c r="AH2313" i="2"/>
  <c r="AH2314" i="2"/>
  <c r="AH2315" i="2"/>
  <c r="AH2316" i="2"/>
  <c r="AH2317" i="2"/>
  <c r="AH2318" i="2"/>
  <c r="AH2319" i="2"/>
  <c r="AH2320" i="2"/>
  <c r="AH2321" i="2"/>
  <c r="AH2322" i="2"/>
  <c r="AH2323" i="2"/>
  <c r="AH2324" i="2"/>
  <c r="AH2325" i="2"/>
  <c r="AH2326" i="2"/>
  <c r="AH2327" i="2"/>
  <c r="AH2328" i="2"/>
  <c r="AH2329" i="2"/>
  <c r="AH2330" i="2"/>
  <c r="AH2331" i="2"/>
  <c r="AH2332" i="2"/>
  <c r="AH2333" i="2"/>
  <c r="AH2334" i="2"/>
  <c r="AH2335" i="2"/>
  <c r="AH2336" i="2"/>
  <c r="AH2337" i="2"/>
  <c r="AH2338" i="2"/>
  <c r="AH2339" i="2"/>
  <c r="AH2340" i="2"/>
  <c r="AH2341" i="2"/>
  <c r="AH2342" i="2"/>
  <c r="AH2343" i="2"/>
  <c r="AH2344" i="2"/>
  <c r="AH2345" i="2"/>
  <c r="AH2346" i="2"/>
  <c r="AH2347" i="2"/>
  <c r="AH2348" i="2"/>
  <c r="AH2349" i="2"/>
  <c r="AH2350" i="2"/>
  <c r="AH2351" i="2"/>
  <c r="AH2352" i="2"/>
  <c r="AH2353" i="2"/>
  <c r="AH2354" i="2"/>
  <c r="AH2355" i="2"/>
  <c r="AH2356" i="2"/>
  <c r="AH2357" i="2"/>
  <c r="AH2358" i="2"/>
  <c r="AH2359" i="2"/>
  <c r="AH2360" i="2"/>
  <c r="AH2361" i="2"/>
  <c r="AH2362" i="2"/>
  <c r="AH2363" i="2"/>
  <c r="AH2364" i="2"/>
  <c r="AH2365" i="2"/>
  <c r="AH2366" i="2"/>
  <c r="AH2367" i="2"/>
  <c r="AH2368" i="2"/>
  <c r="AH2369" i="2"/>
  <c r="AH2370" i="2"/>
  <c r="AH2371" i="2"/>
  <c r="AH2372" i="2"/>
  <c r="AH2373" i="2"/>
  <c r="AH2374" i="2"/>
  <c r="AH2375" i="2"/>
  <c r="AH2376" i="2"/>
  <c r="AH2377" i="2"/>
  <c r="AH2378" i="2"/>
  <c r="AH2379" i="2"/>
  <c r="AH2380" i="2"/>
  <c r="AH2381" i="2"/>
  <c r="AH2382" i="2"/>
  <c r="AH2383" i="2"/>
  <c r="AH2384" i="2"/>
  <c r="AH2385" i="2"/>
  <c r="AH2386" i="2"/>
  <c r="AH2387" i="2"/>
  <c r="AH2388" i="2"/>
  <c r="AH2389" i="2"/>
  <c r="AH2390" i="2"/>
  <c r="AH2391" i="2"/>
  <c r="AH2392" i="2"/>
  <c r="AH2393" i="2"/>
  <c r="AH2394" i="2"/>
  <c r="AH2395" i="2"/>
  <c r="AH2396" i="2"/>
  <c r="AH2397" i="2"/>
  <c r="AH2398" i="2"/>
  <c r="AH2399" i="2"/>
  <c r="AH2400" i="2"/>
  <c r="AH2401" i="2"/>
  <c r="AH2402" i="2"/>
  <c r="AH2403" i="2"/>
  <c r="AH2404" i="2"/>
  <c r="AH2405" i="2"/>
  <c r="AH2406" i="2"/>
  <c r="AH2407" i="2"/>
  <c r="AH2408" i="2"/>
  <c r="AH2409" i="2"/>
  <c r="AH2410" i="2"/>
  <c r="AH2411" i="2"/>
  <c r="AH2412" i="2"/>
  <c r="AH2413" i="2"/>
  <c r="AH2414" i="2"/>
  <c r="AH2415" i="2"/>
  <c r="AH2416" i="2"/>
  <c r="AH2417" i="2"/>
  <c r="AH2418" i="2"/>
  <c r="AH2419" i="2"/>
  <c r="AH2420" i="2"/>
  <c r="AH2421" i="2"/>
  <c r="AH2422" i="2"/>
  <c r="AH2423" i="2"/>
  <c r="AH2424" i="2"/>
  <c r="AH2425" i="2"/>
  <c r="AH2426" i="2"/>
  <c r="AH2427" i="2"/>
  <c r="AH2428" i="2"/>
  <c r="AH2429" i="2"/>
  <c r="AH2430" i="2"/>
  <c r="AH2431" i="2"/>
  <c r="AH2432" i="2"/>
  <c r="AH2433" i="2"/>
  <c r="AH2434" i="2"/>
  <c r="AH2435" i="2"/>
  <c r="AH2436" i="2"/>
  <c r="AH2437" i="2"/>
  <c r="AH2438" i="2"/>
  <c r="AH2439" i="2"/>
  <c r="AH2440" i="2"/>
  <c r="AH2441" i="2"/>
  <c r="AH2442" i="2"/>
  <c r="AH2443" i="2"/>
  <c r="AH2444" i="2"/>
  <c r="AH2445" i="2"/>
  <c r="AH2446" i="2"/>
  <c r="AH2447" i="2"/>
  <c r="AH2448" i="2"/>
  <c r="AH2449" i="2"/>
  <c r="AH2450" i="2"/>
  <c r="AH2451" i="2"/>
  <c r="AH2452" i="2"/>
  <c r="AH2453" i="2"/>
  <c r="AH2454" i="2"/>
  <c r="AH2455" i="2"/>
  <c r="AH2456" i="2"/>
  <c r="AH2457" i="2"/>
  <c r="AH2458" i="2"/>
  <c r="AH2459" i="2"/>
  <c r="AH2460" i="2"/>
  <c r="AH2461" i="2"/>
  <c r="AH2462" i="2"/>
  <c r="AH2463" i="2"/>
  <c r="AH2464" i="2"/>
  <c r="AH2465" i="2"/>
  <c r="AH2466" i="2"/>
  <c r="AH2467" i="2"/>
  <c r="AH2468" i="2"/>
  <c r="AH2469" i="2"/>
  <c r="AH2470" i="2"/>
  <c r="AH2471" i="2"/>
  <c r="AH2472" i="2"/>
  <c r="AH2473" i="2"/>
  <c r="AH2474" i="2"/>
  <c r="AH2475" i="2"/>
  <c r="AH2476" i="2"/>
  <c r="AH2477" i="2"/>
  <c r="AH2478" i="2"/>
  <c r="AH2479" i="2"/>
  <c r="AH2480" i="2"/>
  <c r="AH2481" i="2"/>
  <c r="AH2482" i="2"/>
  <c r="AH2483" i="2"/>
  <c r="AH2484" i="2"/>
  <c r="AH2485" i="2"/>
  <c r="AH2486" i="2"/>
  <c r="AH2487" i="2"/>
  <c r="AH2488" i="2"/>
  <c r="AH2489" i="2"/>
  <c r="AH2490" i="2"/>
  <c r="AH2491" i="2"/>
  <c r="AH2492" i="2"/>
  <c r="AH2493" i="2"/>
  <c r="AH2494" i="2"/>
  <c r="AH2495" i="2"/>
  <c r="AH2496" i="2"/>
  <c r="AH2497" i="2"/>
  <c r="AH2498" i="2"/>
  <c r="AH2499" i="2"/>
  <c r="AH2500" i="2"/>
  <c r="AH2501" i="2"/>
  <c r="AH2502" i="2"/>
  <c r="AH2503" i="2"/>
  <c r="AH2504" i="2"/>
  <c r="AH2505" i="2"/>
  <c r="AH2506" i="2"/>
  <c r="AH2507" i="2"/>
  <c r="AH2508" i="2"/>
  <c r="AH2509" i="2"/>
  <c r="AH2510" i="2"/>
  <c r="AH2511" i="2"/>
  <c r="AH2512" i="2"/>
  <c r="AH2513" i="2"/>
  <c r="AH2514" i="2"/>
  <c r="AH2515" i="2"/>
  <c r="AH2516" i="2"/>
  <c r="AH2517" i="2"/>
  <c r="AH2518" i="2"/>
  <c r="AH2519" i="2"/>
  <c r="AH2520" i="2"/>
  <c r="AH2521" i="2"/>
  <c r="AH2522" i="2"/>
  <c r="AH2523" i="2"/>
  <c r="AH2524" i="2"/>
  <c r="AH2525" i="2"/>
  <c r="AH2526" i="2"/>
  <c r="AH2527" i="2"/>
  <c r="AH2528" i="2"/>
  <c r="AH2529" i="2"/>
  <c r="AH2530" i="2"/>
  <c r="AH2531" i="2"/>
  <c r="AH2532" i="2"/>
  <c r="AH2533" i="2"/>
  <c r="AH2534" i="2"/>
  <c r="AH2535" i="2"/>
  <c r="AH2536" i="2"/>
  <c r="AH2537" i="2"/>
  <c r="AH2538" i="2"/>
  <c r="AH2539" i="2"/>
  <c r="AH2540" i="2"/>
  <c r="AH2541" i="2"/>
  <c r="AH2542" i="2"/>
  <c r="AH2543" i="2"/>
  <c r="AH2544" i="2"/>
  <c r="AH2545" i="2"/>
  <c r="AH2546" i="2"/>
  <c r="AH2547" i="2"/>
  <c r="AH2548" i="2"/>
  <c r="AH2549" i="2"/>
  <c r="AH2550" i="2"/>
  <c r="AH2551" i="2"/>
  <c r="AH2552" i="2"/>
  <c r="AH2553" i="2"/>
  <c r="AH2554" i="2"/>
  <c r="AH2555" i="2"/>
  <c r="AH2556" i="2"/>
  <c r="AH2557" i="2"/>
  <c r="AH2558" i="2"/>
  <c r="AH2559" i="2"/>
  <c r="AH2560" i="2"/>
  <c r="AH2561" i="2"/>
  <c r="AH2562" i="2"/>
  <c r="AH2563" i="2"/>
  <c r="AH2564" i="2"/>
  <c r="AH2565" i="2"/>
  <c r="AH2566" i="2"/>
  <c r="AH2567" i="2"/>
  <c r="AH2568" i="2"/>
  <c r="AH2569" i="2"/>
  <c r="AH2570" i="2"/>
  <c r="AH2571" i="2"/>
  <c r="AH2572" i="2"/>
  <c r="AH2573" i="2"/>
  <c r="AH2574" i="2"/>
  <c r="AH2575" i="2"/>
  <c r="AH2576" i="2"/>
  <c r="AH2577" i="2"/>
  <c r="AH2578" i="2"/>
  <c r="AH2579" i="2"/>
  <c r="AH2580" i="2"/>
  <c r="AH2581" i="2"/>
  <c r="AH2582" i="2"/>
  <c r="AH2583" i="2"/>
  <c r="AH2584" i="2"/>
  <c r="AH2585" i="2"/>
  <c r="AH2586" i="2"/>
  <c r="AH2587" i="2"/>
  <c r="AH2588" i="2"/>
  <c r="AH2589" i="2"/>
  <c r="AH2590" i="2"/>
  <c r="AH2591" i="2"/>
  <c r="AH2592" i="2"/>
  <c r="AH2593" i="2"/>
  <c r="AH2594" i="2"/>
  <c r="AH2595" i="2"/>
  <c r="AH2596" i="2"/>
  <c r="AH2597" i="2"/>
  <c r="AH2598" i="2"/>
  <c r="AH2599" i="2"/>
  <c r="AH2600" i="2"/>
  <c r="AH2601" i="2"/>
  <c r="AH2602" i="2"/>
  <c r="AH2603" i="2"/>
  <c r="AH2604" i="2"/>
  <c r="AH2605" i="2"/>
  <c r="AH2606" i="2"/>
  <c r="AH2607" i="2"/>
  <c r="AH2608" i="2"/>
  <c r="AH2609" i="2"/>
  <c r="AH2610" i="2"/>
  <c r="AH2611" i="2"/>
  <c r="AH2612" i="2"/>
  <c r="AH2613" i="2"/>
  <c r="AH2614" i="2"/>
  <c r="AH2615" i="2"/>
  <c r="AH2616" i="2"/>
  <c r="AH2617" i="2"/>
  <c r="AH2618" i="2"/>
  <c r="AH2619" i="2"/>
  <c r="AH2620" i="2"/>
  <c r="AH2621" i="2"/>
  <c r="AH2622" i="2"/>
  <c r="AH2623" i="2"/>
  <c r="AH2624" i="2"/>
  <c r="AH2625" i="2"/>
  <c r="AH2626" i="2"/>
  <c r="AH2627" i="2"/>
  <c r="AH2628" i="2"/>
  <c r="AH2629" i="2"/>
  <c r="AH2630" i="2"/>
  <c r="AH2631" i="2"/>
  <c r="AH2632" i="2"/>
  <c r="AH2633" i="2"/>
  <c r="AH2634" i="2"/>
  <c r="AH2635" i="2"/>
  <c r="AH2636" i="2"/>
  <c r="AH2637" i="2"/>
  <c r="AH2638" i="2"/>
  <c r="AH2639" i="2"/>
  <c r="AH2640" i="2"/>
  <c r="AH2641" i="2"/>
  <c r="AH2642" i="2"/>
  <c r="AH2643" i="2"/>
  <c r="AH2644" i="2"/>
  <c r="AH2645" i="2"/>
  <c r="AH2646" i="2"/>
  <c r="AH2647" i="2"/>
  <c r="AH2648" i="2"/>
  <c r="AH2649" i="2"/>
  <c r="AH2650" i="2"/>
  <c r="AH2651" i="2"/>
  <c r="AH2652" i="2"/>
  <c r="AH2653" i="2"/>
  <c r="AH2654" i="2"/>
  <c r="AH2655" i="2"/>
  <c r="AH2656" i="2"/>
  <c r="AH2657" i="2"/>
  <c r="AH2658" i="2"/>
  <c r="AH2659" i="2"/>
  <c r="AH2660" i="2"/>
  <c r="AH2661" i="2"/>
  <c r="AH2662" i="2"/>
  <c r="AH2663" i="2"/>
  <c r="AH2664" i="2"/>
  <c r="AH2665" i="2"/>
  <c r="AH2666" i="2"/>
  <c r="AH2667" i="2"/>
  <c r="AH2668" i="2"/>
  <c r="AH2669" i="2"/>
  <c r="AH2670" i="2"/>
  <c r="AH2671" i="2"/>
  <c r="AH2672" i="2"/>
  <c r="AH2673" i="2"/>
  <c r="AH2674" i="2"/>
  <c r="AH2675" i="2"/>
  <c r="AH2676" i="2"/>
  <c r="AH2677" i="2"/>
  <c r="AH2678" i="2"/>
  <c r="AH2679" i="2"/>
  <c r="AH2680" i="2"/>
  <c r="AH2681" i="2"/>
  <c r="AH2682" i="2"/>
  <c r="AH2683" i="2"/>
  <c r="AH2684" i="2"/>
  <c r="AH2685" i="2"/>
  <c r="AH2686" i="2"/>
  <c r="AH2687" i="2"/>
  <c r="AH2688" i="2"/>
  <c r="AH2689" i="2"/>
  <c r="AH2690" i="2"/>
  <c r="AH2691" i="2"/>
  <c r="AH2692" i="2"/>
  <c r="AH2693" i="2"/>
  <c r="AH2694" i="2"/>
  <c r="AH2695" i="2"/>
  <c r="AH2696" i="2"/>
  <c r="AH2697" i="2"/>
  <c r="AH2698" i="2"/>
  <c r="AH2699" i="2"/>
  <c r="AH2700" i="2"/>
  <c r="AH2701" i="2"/>
  <c r="AH2702" i="2"/>
  <c r="AH2703" i="2"/>
  <c r="AH2704" i="2"/>
  <c r="AH2705" i="2"/>
  <c r="AH2706" i="2"/>
  <c r="AH2707" i="2"/>
  <c r="AH2708" i="2"/>
  <c r="AH2709" i="2"/>
  <c r="AH2710" i="2"/>
  <c r="AH2711" i="2"/>
  <c r="AH2712" i="2"/>
  <c r="AH2713" i="2"/>
  <c r="AH2714" i="2"/>
  <c r="AH2715" i="2"/>
  <c r="AH2716" i="2"/>
  <c r="AH2717" i="2"/>
  <c r="AH2718" i="2"/>
  <c r="AH2719" i="2"/>
  <c r="AH2720" i="2"/>
  <c r="AH2721" i="2"/>
  <c r="AH2722" i="2"/>
  <c r="AH2723" i="2"/>
  <c r="AH2724" i="2"/>
  <c r="AH2725" i="2"/>
  <c r="AH2726" i="2"/>
  <c r="AH2727" i="2"/>
  <c r="AH2728" i="2"/>
  <c r="AH2729" i="2"/>
  <c r="AH2730" i="2"/>
  <c r="AH2731" i="2"/>
  <c r="AH2732" i="2"/>
  <c r="AH2733" i="2"/>
  <c r="AH2734" i="2"/>
  <c r="AH2735" i="2"/>
  <c r="AH2736" i="2"/>
  <c r="AH2737" i="2"/>
  <c r="AH2738" i="2"/>
  <c r="AH2739" i="2"/>
  <c r="AH2740" i="2"/>
  <c r="AH2741" i="2"/>
  <c r="AH2742" i="2"/>
  <c r="AH2743" i="2"/>
  <c r="AH2744" i="2"/>
  <c r="AH2745" i="2"/>
  <c r="AH2746" i="2"/>
  <c r="AH2747" i="2"/>
  <c r="AH2748" i="2"/>
  <c r="AH2749" i="2"/>
  <c r="AH2750" i="2"/>
  <c r="AH2751" i="2"/>
  <c r="AH2752" i="2"/>
  <c r="AH2753" i="2"/>
  <c r="AH2754" i="2"/>
  <c r="AH2755" i="2"/>
  <c r="AH2756" i="2"/>
  <c r="AH2757" i="2"/>
  <c r="AH2758" i="2"/>
  <c r="AH2759" i="2"/>
  <c r="AH2760" i="2"/>
  <c r="AH2761" i="2"/>
  <c r="AH2762" i="2"/>
  <c r="AH2763" i="2"/>
  <c r="AH2764" i="2"/>
  <c r="AH2765" i="2"/>
  <c r="AH2766" i="2"/>
  <c r="AH2767" i="2"/>
  <c r="AH2768" i="2"/>
  <c r="AH2769" i="2"/>
  <c r="AH2770" i="2"/>
  <c r="AH2771" i="2"/>
  <c r="AH2772" i="2"/>
  <c r="AH2773" i="2"/>
  <c r="AH2774" i="2"/>
  <c r="AH2775" i="2"/>
  <c r="AH2776" i="2"/>
  <c r="AH2777" i="2"/>
  <c r="AH2778" i="2"/>
  <c r="AH2779" i="2"/>
  <c r="AH2780" i="2"/>
  <c r="AH2781" i="2"/>
  <c r="AH2782" i="2"/>
  <c r="AH2783" i="2"/>
  <c r="AH2784" i="2"/>
  <c r="AH2785" i="2"/>
  <c r="AH2786" i="2"/>
  <c r="AH2787" i="2"/>
  <c r="AH2788" i="2"/>
  <c r="AH2789" i="2"/>
  <c r="AH2790" i="2"/>
  <c r="AH2791" i="2"/>
  <c r="AH2792" i="2"/>
  <c r="AH2793" i="2"/>
  <c r="AH2794" i="2"/>
  <c r="AH2795" i="2"/>
  <c r="AH2796" i="2"/>
  <c r="AH2797" i="2"/>
  <c r="AH2798" i="2"/>
  <c r="AH2799" i="2"/>
  <c r="AH2800" i="2"/>
  <c r="AH2801" i="2"/>
  <c r="AH2802" i="2"/>
  <c r="AH2803" i="2"/>
  <c r="AH2804" i="2"/>
  <c r="AH2805" i="2"/>
  <c r="AH2806" i="2"/>
  <c r="AH2807" i="2"/>
  <c r="AH2808" i="2"/>
  <c r="AH2809" i="2"/>
  <c r="AH2810" i="2"/>
  <c r="AH2811" i="2"/>
  <c r="AH2812" i="2"/>
  <c r="AH2813" i="2"/>
  <c r="AH2814" i="2"/>
  <c r="AH2815" i="2"/>
  <c r="AH2816" i="2"/>
  <c r="AH2817" i="2"/>
  <c r="AH2818" i="2"/>
  <c r="AH2819" i="2"/>
  <c r="AH2820" i="2"/>
  <c r="AH2821" i="2"/>
  <c r="AH2822" i="2"/>
  <c r="AH2823" i="2"/>
  <c r="AH2824" i="2"/>
  <c r="AH2825" i="2"/>
  <c r="AH2826" i="2"/>
  <c r="AH2827" i="2"/>
  <c r="AH2828" i="2"/>
  <c r="AH2829" i="2"/>
  <c r="AH2830" i="2"/>
  <c r="AH2831" i="2"/>
  <c r="AH2832" i="2"/>
  <c r="AH2833" i="2"/>
  <c r="AH2834" i="2"/>
  <c r="AH2835" i="2"/>
  <c r="AH2836" i="2"/>
  <c r="AH2837" i="2"/>
  <c r="AH2838" i="2"/>
  <c r="AH2839" i="2"/>
  <c r="AH2840" i="2"/>
  <c r="AH2841" i="2"/>
  <c r="AH2842" i="2"/>
  <c r="AH2843" i="2"/>
  <c r="AH2844" i="2"/>
  <c r="AH2845" i="2"/>
  <c r="AH2846" i="2"/>
  <c r="AH2847" i="2"/>
  <c r="AH2848" i="2"/>
  <c r="AH2849" i="2"/>
  <c r="AH2850" i="2"/>
  <c r="AH2851" i="2"/>
  <c r="AH2852" i="2"/>
  <c r="AH2853" i="2"/>
  <c r="AH2854" i="2"/>
  <c r="AH2855" i="2"/>
  <c r="AH2856" i="2"/>
  <c r="AH2857" i="2"/>
  <c r="AH2858" i="2"/>
  <c r="AH2859" i="2"/>
  <c r="AH2860" i="2"/>
  <c r="AH2861" i="2"/>
  <c r="AH2862" i="2"/>
  <c r="AH2863" i="2"/>
  <c r="AH2864" i="2"/>
  <c r="AH2865" i="2"/>
  <c r="AH2866" i="2"/>
  <c r="AH2867" i="2"/>
  <c r="AH2868" i="2"/>
  <c r="AH2869" i="2"/>
  <c r="AH2870" i="2"/>
  <c r="AH2871" i="2"/>
  <c r="AH2872" i="2"/>
  <c r="AH2873" i="2"/>
  <c r="AH2874" i="2"/>
  <c r="AH2875" i="2"/>
  <c r="AH2876" i="2"/>
  <c r="AH2877" i="2"/>
  <c r="AH2878" i="2"/>
  <c r="AH2879" i="2"/>
  <c r="AH2880" i="2"/>
  <c r="AH2881" i="2"/>
  <c r="AH2882" i="2"/>
  <c r="AH2883" i="2"/>
  <c r="AH2884" i="2"/>
  <c r="AH2885" i="2"/>
  <c r="AH2886" i="2"/>
  <c r="AH2887" i="2"/>
  <c r="AH2888" i="2"/>
  <c r="AH2889" i="2"/>
  <c r="AH2890" i="2"/>
  <c r="AH2891" i="2"/>
  <c r="AH2892" i="2"/>
  <c r="AH2893" i="2"/>
  <c r="AH2894" i="2"/>
  <c r="AH2895" i="2"/>
  <c r="AH2896" i="2"/>
  <c r="AH2897" i="2"/>
  <c r="AH2898" i="2"/>
  <c r="AH2899" i="2"/>
  <c r="AH2900" i="2"/>
  <c r="AH2901" i="2"/>
  <c r="AH2902" i="2"/>
  <c r="AH2903" i="2"/>
  <c r="AH2904" i="2"/>
  <c r="AH2905" i="2"/>
  <c r="AH2906" i="2"/>
  <c r="AH2907" i="2"/>
  <c r="AH2908" i="2"/>
  <c r="AH2909" i="2"/>
  <c r="AH2910" i="2"/>
  <c r="AH2911" i="2"/>
  <c r="AH2912" i="2"/>
  <c r="AH2913" i="2"/>
  <c r="AH2914" i="2"/>
  <c r="AH2915" i="2"/>
  <c r="AH2916" i="2"/>
  <c r="AH2917" i="2"/>
  <c r="AH2918" i="2"/>
  <c r="AH2919" i="2"/>
  <c r="AH2920" i="2"/>
  <c r="AH2921" i="2"/>
  <c r="AH2922" i="2"/>
  <c r="AH2923" i="2"/>
  <c r="AH2924" i="2"/>
  <c r="AH2925" i="2"/>
  <c r="AH2926" i="2"/>
  <c r="AH2927" i="2"/>
  <c r="AH2928" i="2"/>
  <c r="AH2929" i="2"/>
  <c r="AH2930" i="2"/>
  <c r="AH2931" i="2"/>
  <c r="AH2932" i="2"/>
  <c r="AH2933" i="2"/>
  <c r="AH2934" i="2"/>
  <c r="AH2935" i="2"/>
  <c r="AH2936" i="2"/>
  <c r="AH2937" i="2"/>
  <c r="AH2938" i="2"/>
  <c r="AH2939" i="2"/>
  <c r="AH2940" i="2"/>
  <c r="AH2941" i="2"/>
  <c r="AH2942" i="2"/>
  <c r="AH2943" i="2"/>
  <c r="AH2944" i="2"/>
  <c r="AH2945" i="2"/>
  <c r="AH2946" i="2"/>
  <c r="AH2947" i="2"/>
  <c r="AH2948" i="2"/>
  <c r="AH2949" i="2"/>
  <c r="AH2950" i="2"/>
  <c r="AH2951" i="2"/>
  <c r="AH2952" i="2"/>
  <c r="AH2953" i="2"/>
  <c r="AH2954" i="2"/>
  <c r="AH2955" i="2"/>
  <c r="AH2956" i="2"/>
  <c r="AH2957" i="2"/>
  <c r="AH2958" i="2"/>
  <c r="AH2959" i="2"/>
  <c r="AH2960" i="2"/>
  <c r="AH2961" i="2"/>
  <c r="AH2962" i="2"/>
  <c r="AH2963" i="2"/>
  <c r="AH2964" i="2"/>
  <c r="AH2965" i="2"/>
  <c r="AH2966" i="2"/>
  <c r="AH2967" i="2"/>
  <c r="AH2968" i="2"/>
  <c r="AH2969" i="2"/>
  <c r="AH2970" i="2"/>
  <c r="AH2971" i="2"/>
  <c r="AH2972" i="2"/>
  <c r="AH2973" i="2"/>
  <c r="AH2974" i="2"/>
  <c r="AH2975" i="2"/>
  <c r="AH2976" i="2"/>
  <c r="AH2977" i="2"/>
  <c r="AH2978" i="2"/>
  <c r="AH2979" i="2"/>
  <c r="AH2980" i="2"/>
  <c r="AH2981" i="2"/>
  <c r="AH2982" i="2"/>
  <c r="AH2983" i="2"/>
  <c r="AH2984" i="2"/>
  <c r="AH2985" i="2"/>
  <c r="AH2986" i="2"/>
  <c r="AH2987" i="2"/>
  <c r="AH2988" i="2"/>
  <c r="AH2989" i="2"/>
  <c r="AH2990" i="2"/>
  <c r="AH2991" i="2"/>
  <c r="AH2992" i="2"/>
  <c r="AH2993" i="2"/>
  <c r="AH2994" i="2"/>
  <c r="AH2995" i="2"/>
  <c r="AH2996" i="2"/>
  <c r="AH2997" i="2"/>
  <c r="AH2998" i="2"/>
  <c r="AH2999" i="2"/>
  <c r="AH3000" i="2"/>
  <c r="AH3001" i="2"/>
  <c r="AH3002" i="2"/>
  <c r="AH3003" i="2"/>
  <c r="AH3004" i="2"/>
  <c r="AH3005" i="2"/>
  <c r="AH3006" i="2"/>
  <c r="AH3007" i="2"/>
  <c r="AH3008" i="2"/>
  <c r="AH3009" i="2"/>
  <c r="AH3010" i="2"/>
  <c r="AH3011" i="2"/>
  <c r="AH3012" i="2"/>
  <c r="AH3013" i="2"/>
  <c r="AH3014" i="2"/>
  <c r="AH3015" i="2"/>
  <c r="AH3016" i="2"/>
  <c r="AH3017" i="2"/>
  <c r="AH3018" i="2"/>
  <c r="AH3019" i="2"/>
  <c r="AH3020" i="2"/>
  <c r="AH3021" i="2"/>
  <c r="AH3022" i="2"/>
  <c r="AH3023" i="2"/>
  <c r="AH3024" i="2"/>
  <c r="AH3025" i="2"/>
  <c r="AH3026" i="2"/>
  <c r="AH3027" i="2"/>
  <c r="AH3028" i="2"/>
  <c r="AH3029" i="2"/>
  <c r="AH3030" i="2"/>
  <c r="AH3031" i="2"/>
  <c r="AH3032" i="2"/>
  <c r="AH3033" i="2"/>
  <c r="AH3034" i="2"/>
  <c r="AH3035" i="2"/>
  <c r="AH3036" i="2"/>
  <c r="AH3037" i="2"/>
  <c r="AH3038" i="2"/>
  <c r="AH3039" i="2"/>
  <c r="AH3040" i="2"/>
  <c r="AH3041" i="2"/>
  <c r="AH3042" i="2"/>
  <c r="AH3043" i="2"/>
  <c r="AH3044" i="2"/>
  <c r="AH3045" i="2"/>
  <c r="AH3046" i="2"/>
  <c r="AH3047" i="2"/>
  <c r="AH3048" i="2"/>
  <c r="AH3049" i="2"/>
  <c r="AH3050" i="2"/>
  <c r="AH3051" i="2"/>
  <c r="AH3052" i="2"/>
  <c r="AH3053" i="2"/>
  <c r="AH3054" i="2"/>
  <c r="AH3055" i="2"/>
  <c r="AH3056" i="2"/>
  <c r="AH3057" i="2"/>
  <c r="AH3058" i="2"/>
  <c r="AH3059" i="2"/>
  <c r="AH3060" i="2"/>
  <c r="AH3061" i="2"/>
  <c r="AH3062" i="2"/>
  <c r="AH3063" i="2"/>
  <c r="AH3064" i="2"/>
  <c r="AH3065" i="2"/>
  <c r="AH3066" i="2"/>
  <c r="AH3067" i="2"/>
  <c r="AH3068" i="2"/>
  <c r="AH3069" i="2"/>
  <c r="AH3070" i="2"/>
  <c r="AH3071" i="2"/>
  <c r="AH3072" i="2"/>
  <c r="AH3073" i="2"/>
  <c r="AH3074" i="2"/>
  <c r="AH3075" i="2"/>
  <c r="AH3076" i="2"/>
  <c r="AH3077" i="2"/>
  <c r="AH3078" i="2"/>
  <c r="AH3079" i="2"/>
  <c r="AH3080" i="2"/>
  <c r="AH3081" i="2"/>
  <c r="AH3082" i="2"/>
  <c r="AH3083" i="2"/>
  <c r="AH3084" i="2"/>
  <c r="AH3085" i="2"/>
  <c r="AH3086" i="2"/>
  <c r="AH3087" i="2"/>
  <c r="AH3088" i="2"/>
  <c r="AH3089" i="2"/>
  <c r="AH3090" i="2"/>
  <c r="AH3091" i="2"/>
  <c r="AH3092" i="2"/>
  <c r="AH3093" i="2"/>
  <c r="AH3094" i="2"/>
  <c r="AH3095" i="2"/>
  <c r="AH3096" i="2"/>
  <c r="AH3097" i="2"/>
  <c r="AH3098" i="2"/>
  <c r="AH3099" i="2"/>
  <c r="AH3100" i="2"/>
  <c r="AH3101" i="2"/>
  <c r="AH3102" i="2"/>
  <c r="AH3103" i="2"/>
  <c r="AH3104" i="2"/>
  <c r="AH3105" i="2"/>
  <c r="AH3106" i="2"/>
  <c r="AH3107" i="2"/>
  <c r="AH3108" i="2"/>
  <c r="AH3109" i="2"/>
  <c r="AH3110" i="2"/>
  <c r="AH3111" i="2"/>
  <c r="AH3112" i="2"/>
  <c r="AH3113" i="2"/>
  <c r="AH3114" i="2"/>
  <c r="AH3115" i="2"/>
  <c r="AH3116" i="2"/>
  <c r="AH3117" i="2"/>
  <c r="AH3118" i="2"/>
  <c r="AH3119" i="2"/>
  <c r="AH3120" i="2"/>
  <c r="AH3121" i="2"/>
  <c r="AH3122" i="2"/>
  <c r="AH3123" i="2"/>
  <c r="AH3124" i="2"/>
  <c r="AH3125" i="2"/>
  <c r="AH3126" i="2"/>
  <c r="AH3127" i="2"/>
  <c r="AH3128" i="2"/>
  <c r="AH3129" i="2"/>
  <c r="AH3130" i="2"/>
  <c r="AH3131" i="2"/>
  <c r="AH3132" i="2"/>
  <c r="AH3133" i="2"/>
  <c r="AH3134" i="2"/>
  <c r="AH3135" i="2"/>
  <c r="AH3136" i="2"/>
  <c r="AH3137" i="2"/>
  <c r="AH3138" i="2"/>
  <c r="AH3139" i="2"/>
  <c r="AH3140" i="2"/>
  <c r="AH3141" i="2"/>
  <c r="AH3142" i="2"/>
  <c r="AH3143" i="2"/>
  <c r="AH3144" i="2"/>
  <c r="AH3145" i="2"/>
  <c r="AH3146" i="2"/>
  <c r="AH3147" i="2"/>
  <c r="AH3148" i="2"/>
  <c r="AH3149" i="2"/>
  <c r="AH3150" i="2"/>
  <c r="AH3151" i="2"/>
  <c r="AH3152" i="2"/>
  <c r="AH3153" i="2"/>
  <c r="AH3154" i="2"/>
  <c r="AH3155" i="2"/>
  <c r="AH3156" i="2"/>
  <c r="AH3157" i="2"/>
  <c r="AH3158" i="2"/>
  <c r="AH3159" i="2"/>
  <c r="AH3160" i="2"/>
  <c r="AH3161" i="2"/>
  <c r="AH3162" i="2"/>
  <c r="AH3163" i="2"/>
  <c r="AH3164" i="2"/>
  <c r="AH3165" i="2"/>
  <c r="AH3166" i="2"/>
  <c r="AH3167" i="2"/>
  <c r="AH3168" i="2"/>
  <c r="AH3169" i="2"/>
  <c r="AH3170" i="2"/>
  <c r="AH3171" i="2"/>
  <c r="AH3172" i="2"/>
  <c r="AH3173" i="2"/>
  <c r="AH3174" i="2"/>
  <c r="AH3175" i="2"/>
  <c r="AH3176" i="2"/>
  <c r="AH3177" i="2"/>
  <c r="AH3178" i="2"/>
  <c r="AH3179" i="2"/>
  <c r="AH3180" i="2"/>
  <c r="AH3181" i="2"/>
  <c r="AH3182" i="2"/>
  <c r="AH3183" i="2"/>
  <c r="AH3184" i="2"/>
  <c r="AH3185" i="2"/>
  <c r="AH3186" i="2"/>
  <c r="AH3187" i="2"/>
  <c r="AH3188" i="2"/>
  <c r="AH3189" i="2"/>
  <c r="AH3190" i="2"/>
  <c r="AH3191" i="2"/>
  <c r="AH3192" i="2"/>
  <c r="AH3193" i="2"/>
  <c r="AH3194" i="2"/>
  <c r="AH3195" i="2"/>
  <c r="AH3196" i="2"/>
  <c r="AH3197" i="2"/>
  <c r="AH3198" i="2"/>
  <c r="AH3199" i="2"/>
  <c r="AH3200" i="2"/>
  <c r="AH3201" i="2"/>
  <c r="AH3202" i="2"/>
  <c r="AH3203" i="2"/>
  <c r="AH3204" i="2"/>
  <c r="AH3205" i="2"/>
  <c r="AH3206" i="2"/>
  <c r="AH3207" i="2"/>
  <c r="AH3208" i="2"/>
  <c r="AH3209" i="2"/>
  <c r="AH3210" i="2"/>
  <c r="AH3211" i="2"/>
  <c r="AH3212" i="2"/>
  <c r="AH3213" i="2"/>
  <c r="AH3214" i="2"/>
  <c r="AH3215" i="2"/>
  <c r="AH3216" i="2"/>
  <c r="AH3217" i="2"/>
  <c r="AH3218" i="2"/>
  <c r="AH3219" i="2"/>
  <c r="AH3220" i="2"/>
  <c r="AH3221" i="2"/>
  <c r="AH3222" i="2"/>
  <c r="AH3223" i="2"/>
  <c r="AH3224" i="2"/>
  <c r="AH3225" i="2"/>
  <c r="AH3226" i="2"/>
  <c r="AH3227" i="2"/>
  <c r="AH3228" i="2"/>
  <c r="AH3229" i="2"/>
  <c r="AH3230" i="2"/>
  <c r="AH3231" i="2"/>
  <c r="AH3232" i="2"/>
  <c r="AH3233" i="2"/>
  <c r="AH3234" i="2"/>
  <c r="AH3235" i="2"/>
  <c r="AH3236" i="2"/>
  <c r="AH3237" i="2"/>
  <c r="AH3238" i="2"/>
  <c r="AH3239" i="2"/>
  <c r="AH3240" i="2"/>
  <c r="AH3241" i="2"/>
  <c r="AH3242" i="2"/>
  <c r="AH3243" i="2"/>
  <c r="AH3244" i="2"/>
  <c r="AH3245" i="2"/>
  <c r="AH3246" i="2"/>
  <c r="AH3247" i="2"/>
  <c r="AH3248" i="2"/>
  <c r="AH3249" i="2"/>
  <c r="AH3250" i="2"/>
  <c r="AH3251" i="2"/>
  <c r="AH3252" i="2"/>
  <c r="AH3253" i="2"/>
  <c r="AH3254" i="2"/>
  <c r="AH3255" i="2"/>
  <c r="AH3256" i="2"/>
  <c r="AH3257" i="2"/>
  <c r="AH3258" i="2"/>
  <c r="AH3259" i="2"/>
  <c r="AH3260" i="2"/>
  <c r="AH3261" i="2"/>
  <c r="AH3262" i="2"/>
  <c r="AH3263" i="2"/>
  <c r="AH3264" i="2"/>
  <c r="AH3265" i="2"/>
  <c r="AH3266" i="2"/>
  <c r="AH3267" i="2"/>
  <c r="AH3268" i="2"/>
  <c r="AH3269" i="2"/>
  <c r="AH3270" i="2"/>
  <c r="AH3271" i="2"/>
  <c r="AH3272" i="2"/>
  <c r="AH3273" i="2"/>
  <c r="AH3274" i="2"/>
  <c r="AH3275" i="2"/>
  <c r="AH3276" i="2"/>
  <c r="AH3277" i="2"/>
  <c r="AH3278" i="2"/>
  <c r="AH3279" i="2"/>
  <c r="AH3280" i="2"/>
  <c r="AH3281" i="2"/>
  <c r="AH3282" i="2"/>
  <c r="AH3283" i="2"/>
  <c r="AH3284" i="2"/>
  <c r="AH3285" i="2"/>
  <c r="AH3286" i="2"/>
  <c r="AH3287" i="2"/>
  <c r="AH3288" i="2"/>
  <c r="AH3289" i="2"/>
  <c r="AH3290" i="2"/>
  <c r="AH3291" i="2"/>
  <c r="AH3292" i="2"/>
  <c r="AH3293" i="2"/>
  <c r="AH3294" i="2"/>
  <c r="AH3295" i="2"/>
  <c r="AH3296" i="2"/>
  <c r="AH3297" i="2"/>
  <c r="AH3298" i="2"/>
  <c r="AH3299" i="2"/>
  <c r="AH3300" i="2"/>
  <c r="AH3301" i="2"/>
  <c r="AH3302" i="2"/>
  <c r="AH3303" i="2"/>
  <c r="AH3304" i="2"/>
  <c r="AH3305" i="2"/>
  <c r="AH3306" i="2"/>
  <c r="AH3307" i="2"/>
  <c r="AH3308" i="2"/>
  <c r="AH3309" i="2"/>
  <c r="AH3310" i="2"/>
  <c r="AH3311" i="2"/>
  <c r="AH3312" i="2"/>
  <c r="AH3313" i="2"/>
  <c r="AH3314" i="2"/>
  <c r="AH3315" i="2"/>
  <c r="AH3316" i="2"/>
  <c r="AH3317" i="2"/>
  <c r="AH3318" i="2"/>
  <c r="AH3319" i="2"/>
  <c r="AH3320" i="2"/>
  <c r="AH3321" i="2"/>
  <c r="AH3322" i="2"/>
  <c r="AH3323" i="2"/>
  <c r="AH3324" i="2"/>
  <c r="AH3325" i="2"/>
  <c r="AH3326" i="2"/>
  <c r="AH3327" i="2"/>
  <c r="AH3328" i="2"/>
  <c r="AH3329" i="2"/>
  <c r="AH3330" i="2"/>
  <c r="AH3331" i="2"/>
  <c r="AH3332" i="2"/>
  <c r="AH3333" i="2"/>
  <c r="AH3334" i="2"/>
  <c r="AH3335" i="2"/>
  <c r="AH3336" i="2"/>
  <c r="AH3337" i="2"/>
  <c r="AH3338" i="2"/>
  <c r="AH3339" i="2"/>
  <c r="AH3340" i="2"/>
  <c r="AH3341" i="2"/>
  <c r="AH3342" i="2"/>
  <c r="AH3343" i="2"/>
  <c r="AH3344" i="2"/>
  <c r="AH3345" i="2"/>
  <c r="AH3346" i="2"/>
  <c r="AH3347" i="2"/>
  <c r="AH3348" i="2"/>
  <c r="AH3349" i="2"/>
  <c r="AH3350" i="2"/>
  <c r="AH3351" i="2"/>
  <c r="AH3352" i="2"/>
  <c r="AH3353" i="2"/>
  <c r="AH3354" i="2"/>
  <c r="AH3355" i="2"/>
  <c r="AH3356" i="2"/>
  <c r="AH3357" i="2"/>
  <c r="AH3358" i="2"/>
  <c r="AH3359" i="2"/>
  <c r="AH3360" i="2"/>
  <c r="AH3361" i="2"/>
  <c r="AH3362" i="2"/>
  <c r="AH3363" i="2"/>
  <c r="AH3364" i="2"/>
  <c r="AH3365" i="2"/>
  <c r="AH3366" i="2"/>
  <c r="AH3367" i="2"/>
  <c r="AH3368" i="2"/>
  <c r="AH3369" i="2"/>
  <c r="AH3370" i="2"/>
  <c r="AH3371" i="2"/>
  <c r="AH3372" i="2"/>
  <c r="AH3373" i="2"/>
  <c r="AH3374" i="2"/>
  <c r="AH3375" i="2"/>
  <c r="AH3376" i="2"/>
  <c r="AH3377" i="2"/>
  <c r="AH3378" i="2"/>
  <c r="AH3379" i="2"/>
  <c r="AH3380" i="2"/>
  <c r="AH3381" i="2"/>
  <c r="AH3382" i="2"/>
  <c r="AH3383" i="2"/>
  <c r="AH3384" i="2"/>
  <c r="AH3385" i="2"/>
  <c r="AH3386" i="2"/>
  <c r="AH3387" i="2"/>
  <c r="AH3388" i="2"/>
  <c r="AH3389" i="2"/>
  <c r="AH3390" i="2"/>
  <c r="AH3391" i="2"/>
  <c r="AH3392" i="2"/>
  <c r="AH3393" i="2"/>
  <c r="AH3394" i="2"/>
  <c r="AH3395" i="2"/>
  <c r="AH3396" i="2"/>
  <c r="AH3397" i="2"/>
  <c r="AH3398" i="2"/>
  <c r="AH3399" i="2"/>
  <c r="AH3400" i="2"/>
  <c r="AH3401" i="2"/>
  <c r="AH3402" i="2"/>
  <c r="AH3403" i="2"/>
  <c r="AH3404" i="2"/>
  <c r="AH3405" i="2"/>
  <c r="AH3406" i="2"/>
  <c r="AH3407" i="2"/>
  <c r="AH3408" i="2"/>
  <c r="AH3409" i="2"/>
  <c r="AH3410" i="2"/>
  <c r="AH3411" i="2"/>
  <c r="AH3412" i="2"/>
  <c r="AH3413" i="2"/>
  <c r="AH3414" i="2"/>
  <c r="AH3415" i="2"/>
  <c r="AH3416" i="2"/>
  <c r="AH3417" i="2"/>
  <c r="AH3418" i="2"/>
  <c r="AH3419" i="2"/>
  <c r="AH3420" i="2"/>
  <c r="AH3421" i="2"/>
  <c r="AH3422" i="2"/>
  <c r="AH3423" i="2"/>
  <c r="AH3424" i="2"/>
  <c r="AH3425" i="2"/>
  <c r="AH3426" i="2"/>
  <c r="AH3427" i="2"/>
  <c r="AH3428" i="2"/>
  <c r="AH3429" i="2"/>
  <c r="AH3430" i="2"/>
  <c r="AH3431" i="2"/>
  <c r="AH3432" i="2"/>
  <c r="AH3433" i="2"/>
  <c r="AH3434" i="2"/>
  <c r="AH3435" i="2"/>
  <c r="AH3436" i="2"/>
  <c r="AH3437" i="2"/>
  <c r="AH3438" i="2"/>
  <c r="AH3439" i="2"/>
  <c r="AH3440" i="2"/>
  <c r="AH3441" i="2"/>
  <c r="AH3442" i="2"/>
  <c r="AH3443" i="2"/>
  <c r="AH3444" i="2"/>
  <c r="AH3445" i="2"/>
  <c r="AH3446" i="2"/>
  <c r="AH3447" i="2"/>
  <c r="AH3448" i="2"/>
  <c r="AH3449" i="2"/>
  <c r="AH3450" i="2"/>
  <c r="AH3451" i="2"/>
  <c r="AH3452" i="2"/>
  <c r="AH3453" i="2"/>
  <c r="AH3454" i="2"/>
  <c r="AH3455" i="2"/>
  <c r="AH3456" i="2"/>
  <c r="AH3457" i="2"/>
  <c r="AH3458" i="2"/>
  <c r="AH3459" i="2"/>
  <c r="AH3460" i="2"/>
  <c r="AH3461" i="2"/>
  <c r="AH3462" i="2"/>
  <c r="AH3463" i="2"/>
  <c r="AH3464" i="2"/>
  <c r="AH3465" i="2"/>
  <c r="AH3466" i="2"/>
  <c r="AH3467" i="2"/>
  <c r="AH3468" i="2"/>
  <c r="AH3469" i="2"/>
  <c r="AH3470" i="2"/>
  <c r="AH3471" i="2"/>
  <c r="AH3472" i="2"/>
  <c r="AH3473" i="2"/>
  <c r="AH3474" i="2"/>
  <c r="AH3475" i="2"/>
  <c r="AH3476" i="2"/>
  <c r="AH3477" i="2"/>
  <c r="AH3478" i="2"/>
  <c r="AH3479" i="2"/>
  <c r="AH3480" i="2"/>
  <c r="AH3481" i="2"/>
  <c r="AH3482" i="2"/>
  <c r="AH3483" i="2"/>
  <c r="AH3484" i="2"/>
  <c r="AH3485" i="2"/>
  <c r="AH3486" i="2"/>
  <c r="AH3487" i="2"/>
  <c r="AH3488" i="2"/>
  <c r="AH3489" i="2"/>
  <c r="AH3490" i="2"/>
  <c r="AH3491" i="2"/>
  <c r="AH3492" i="2"/>
  <c r="AH3493" i="2"/>
  <c r="AH3494" i="2"/>
  <c r="AH3495" i="2"/>
  <c r="AH3496" i="2"/>
  <c r="AH3497" i="2"/>
  <c r="AH3498" i="2"/>
  <c r="AH3499" i="2"/>
  <c r="AH3500" i="2"/>
  <c r="AH3501" i="2"/>
  <c r="AH3502" i="2"/>
  <c r="AH3503" i="2"/>
  <c r="AH3504" i="2"/>
  <c r="AH3505" i="2"/>
  <c r="AH3506" i="2"/>
  <c r="AH3507" i="2"/>
  <c r="AH3508" i="2"/>
  <c r="AH3509" i="2"/>
  <c r="AH3510" i="2"/>
  <c r="AH3511" i="2"/>
  <c r="AH3512" i="2"/>
  <c r="AH3513" i="2"/>
  <c r="AH3514" i="2"/>
  <c r="AH3515" i="2"/>
  <c r="AH3516" i="2"/>
  <c r="AH3517" i="2"/>
  <c r="AH3518" i="2"/>
  <c r="AH3519" i="2"/>
  <c r="AH3520" i="2"/>
  <c r="AH3521" i="2"/>
  <c r="AH3522" i="2"/>
  <c r="AH3523" i="2"/>
  <c r="AH3524" i="2"/>
  <c r="AH3525" i="2"/>
  <c r="AH3526" i="2"/>
  <c r="AH3527" i="2"/>
  <c r="AH3528" i="2"/>
  <c r="AH3529" i="2"/>
  <c r="AH3530" i="2"/>
  <c r="AH3531" i="2"/>
  <c r="AH3532" i="2"/>
  <c r="AH3533" i="2"/>
  <c r="AH3534" i="2"/>
  <c r="AH3535" i="2"/>
  <c r="AH3536" i="2"/>
  <c r="AH3537" i="2"/>
  <c r="AH3538" i="2"/>
  <c r="AH3539" i="2"/>
  <c r="AH3540" i="2"/>
  <c r="AH3541" i="2"/>
  <c r="AH3542" i="2"/>
  <c r="AH3543" i="2"/>
  <c r="AH3544" i="2"/>
  <c r="AH3545" i="2"/>
  <c r="AH3546" i="2"/>
  <c r="AH3547" i="2"/>
  <c r="AH3548" i="2"/>
  <c r="AH3549" i="2"/>
  <c r="AH3550" i="2"/>
  <c r="AH3551" i="2"/>
  <c r="AH3552" i="2"/>
  <c r="AH3553" i="2"/>
  <c r="AH3554" i="2"/>
  <c r="AH3555" i="2"/>
  <c r="AH3556" i="2"/>
  <c r="AH3557" i="2"/>
  <c r="AH3558" i="2"/>
  <c r="AH3559" i="2"/>
  <c r="AH3560" i="2"/>
  <c r="AH3561" i="2"/>
  <c r="AH3562" i="2"/>
  <c r="AH3563" i="2"/>
  <c r="AH3564" i="2"/>
  <c r="AH3565" i="2"/>
  <c r="AH3566" i="2"/>
  <c r="AH3567" i="2"/>
  <c r="AH3568" i="2"/>
  <c r="AH3569" i="2"/>
  <c r="AH3570" i="2"/>
  <c r="AH3571" i="2"/>
  <c r="AH3572" i="2"/>
  <c r="AH3573" i="2"/>
  <c r="AH3574" i="2"/>
  <c r="AH3575" i="2"/>
  <c r="AH3576" i="2"/>
  <c r="AH3577" i="2"/>
  <c r="AH3578" i="2"/>
  <c r="AH3579" i="2"/>
  <c r="AH3580" i="2"/>
  <c r="AH3581" i="2"/>
  <c r="AH3582" i="2"/>
  <c r="AH3583" i="2"/>
  <c r="AH3584" i="2"/>
  <c r="AH3585" i="2"/>
  <c r="AH3586" i="2"/>
  <c r="AH3587" i="2"/>
  <c r="AH3588" i="2"/>
  <c r="AH3589" i="2"/>
  <c r="AH3590" i="2"/>
  <c r="AH3591" i="2"/>
  <c r="AH3592" i="2"/>
  <c r="AH3593" i="2"/>
  <c r="AH3594" i="2"/>
  <c r="AH3595" i="2"/>
  <c r="AH3596" i="2"/>
  <c r="AH3597" i="2"/>
  <c r="AH3598" i="2"/>
  <c r="AH3599" i="2"/>
  <c r="AH3600" i="2"/>
  <c r="AH3601" i="2"/>
  <c r="AH3602" i="2"/>
  <c r="AH3603" i="2"/>
  <c r="AH3604" i="2"/>
  <c r="AH3605" i="2"/>
  <c r="AH3606" i="2"/>
  <c r="AH3607" i="2"/>
  <c r="AH3608" i="2"/>
  <c r="AH3609" i="2"/>
  <c r="AH3610" i="2"/>
  <c r="AH3611" i="2"/>
  <c r="AH3612" i="2"/>
  <c r="AH3613" i="2"/>
  <c r="AH3614" i="2"/>
  <c r="AH3615" i="2"/>
  <c r="AH3616" i="2"/>
  <c r="AH3617" i="2"/>
  <c r="AH3618" i="2"/>
  <c r="AH3619" i="2"/>
  <c r="AH3620" i="2"/>
  <c r="AH3621" i="2"/>
  <c r="AH3622" i="2"/>
  <c r="AH3623" i="2"/>
  <c r="AH3624" i="2"/>
  <c r="AH3625" i="2"/>
  <c r="AH3626" i="2"/>
  <c r="AH3627" i="2"/>
  <c r="AH3628" i="2"/>
  <c r="AH3629" i="2"/>
  <c r="AH3630" i="2"/>
  <c r="AH3631" i="2"/>
  <c r="AH3632" i="2"/>
  <c r="AH3633" i="2"/>
  <c r="AH3634" i="2"/>
  <c r="AH3635" i="2"/>
  <c r="AH3636" i="2"/>
  <c r="AH3637" i="2"/>
  <c r="AH3638" i="2"/>
  <c r="AH3639" i="2"/>
  <c r="AH3640" i="2"/>
  <c r="AH3641" i="2"/>
  <c r="AH3642" i="2"/>
  <c r="AH3643" i="2"/>
  <c r="AH3644" i="2"/>
  <c r="AH3645" i="2"/>
  <c r="AH3646" i="2"/>
  <c r="AH3647" i="2"/>
  <c r="AH3648" i="2"/>
  <c r="AH3649" i="2"/>
  <c r="AH3650" i="2"/>
  <c r="AH3651" i="2"/>
  <c r="AH3652" i="2"/>
  <c r="AH3653" i="2"/>
  <c r="AH3654" i="2"/>
  <c r="AH3655" i="2"/>
  <c r="AH3656" i="2"/>
  <c r="AH3657" i="2"/>
  <c r="AH3658" i="2"/>
  <c r="AH3659" i="2"/>
  <c r="AH3660" i="2"/>
  <c r="AH3661" i="2"/>
  <c r="AH3662" i="2"/>
  <c r="AH3663" i="2"/>
  <c r="AH3664" i="2"/>
  <c r="AH3665" i="2"/>
  <c r="AH3666" i="2"/>
  <c r="AH3667" i="2"/>
  <c r="AH3668" i="2"/>
  <c r="AH3669" i="2"/>
  <c r="AH3670" i="2"/>
  <c r="AH3671" i="2"/>
  <c r="AH3672" i="2"/>
  <c r="AH3673" i="2"/>
  <c r="AH3674" i="2"/>
  <c r="AH3675" i="2"/>
  <c r="AH3676" i="2"/>
  <c r="AH3677" i="2"/>
  <c r="AH3678" i="2"/>
  <c r="AH3679" i="2"/>
  <c r="AH3680" i="2"/>
  <c r="AH3681" i="2"/>
  <c r="AH3682" i="2"/>
  <c r="AH3683" i="2"/>
  <c r="AH3684" i="2"/>
  <c r="AH3685" i="2"/>
  <c r="AH3686" i="2"/>
  <c r="AH3687" i="2"/>
  <c r="AH3688" i="2"/>
  <c r="AH3689" i="2"/>
  <c r="AH3690" i="2"/>
  <c r="AH3691" i="2"/>
  <c r="AH3692" i="2"/>
  <c r="AH3693" i="2"/>
  <c r="AH3694" i="2"/>
  <c r="AH3695" i="2"/>
  <c r="AH3696" i="2"/>
  <c r="AH3697" i="2"/>
  <c r="AH3698" i="2"/>
  <c r="AH3699" i="2"/>
  <c r="AH3700" i="2"/>
  <c r="AH3701" i="2"/>
  <c r="AH3702" i="2"/>
  <c r="AH3703" i="2"/>
  <c r="AH3704" i="2"/>
  <c r="AH3705" i="2"/>
  <c r="AH3706" i="2"/>
  <c r="AH3707" i="2"/>
  <c r="AH3708" i="2"/>
  <c r="AH3709" i="2"/>
  <c r="AH3710" i="2"/>
  <c r="AH3711" i="2"/>
  <c r="AH3712" i="2"/>
  <c r="AH3713" i="2"/>
  <c r="AH3714" i="2"/>
  <c r="AH3715" i="2"/>
  <c r="AH3716" i="2"/>
  <c r="AH3717" i="2"/>
  <c r="AH3718" i="2"/>
  <c r="AH3719" i="2"/>
  <c r="AH3720" i="2"/>
  <c r="AH3721" i="2"/>
  <c r="AH3722" i="2"/>
  <c r="AH3723" i="2"/>
  <c r="AH3724" i="2"/>
  <c r="AH3725" i="2"/>
  <c r="AH3726" i="2"/>
  <c r="AH3727" i="2"/>
  <c r="AH3728" i="2"/>
  <c r="AH3729" i="2"/>
  <c r="AH3730" i="2"/>
  <c r="AH3731" i="2"/>
  <c r="AH3732" i="2"/>
  <c r="AH3733" i="2"/>
  <c r="AH3734" i="2"/>
  <c r="AH3735" i="2"/>
  <c r="AH3736" i="2"/>
  <c r="AH3737" i="2"/>
  <c r="AH3738" i="2"/>
  <c r="AH3739" i="2"/>
  <c r="AH3740" i="2"/>
  <c r="AH3741" i="2"/>
  <c r="AH3742" i="2"/>
  <c r="AH3743" i="2"/>
  <c r="AH3744" i="2"/>
  <c r="AH3745" i="2"/>
  <c r="AH3746" i="2"/>
  <c r="AH3747" i="2"/>
  <c r="AH3748" i="2"/>
  <c r="AH3749" i="2"/>
  <c r="AH3750" i="2"/>
  <c r="AH3751" i="2"/>
  <c r="AH3752" i="2"/>
  <c r="AH3753" i="2"/>
  <c r="AH3754" i="2"/>
  <c r="AH3755" i="2"/>
  <c r="AH3756" i="2"/>
  <c r="AH3757" i="2"/>
  <c r="AH3758" i="2"/>
  <c r="AH3759" i="2"/>
  <c r="AH3760" i="2"/>
  <c r="AH3761" i="2"/>
  <c r="AH3762" i="2"/>
  <c r="AH3763" i="2"/>
  <c r="AH3764" i="2"/>
  <c r="AH3765" i="2"/>
  <c r="AH3766" i="2"/>
  <c r="AH3767" i="2"/>
  <c r="AH3768" i="2"/>
  <c r="AH3769" i="2"/>
  <c r="AH3770" i="2"/>
  <c r="AH3771" i="2"/>
  <c r="AH3772" i="2"/>
  <c r="AH3773" i="2"/>
  <c r="AH3774" i="2"/>
  <c r="AH3775" i="2"/>
  <c r="AH3776" i="2"/>
  <c r="AH3777" i="2"/>
  <c r="AH3778" i="2"/>
  <c r="AH3779" i="2"/>
  <c r="AH3780" i="2"/>
  <c r="AH3781" i="2"/>
  <c r="AH3782" i="2"/>
  <c r="AH3783" i="2"/>
  <c r="AH3784" i="2"/>
  <c r="AH3785" i="2"/>
  <c r="AH3786" i="2"/>
  <c r="AH3787" i="2"/>
  <c r="AH3788" i="2"/>
  <c r="AH3789" i="2"/>
  <c r="AH3790" i="2"/>
  <c r="AH3791" i="2"/>
  <c r="AH3792" i="2"/>
  <c r="AH3793" i="2"/>
  <c r="AH3794" i="2"/>
  <c r="AH3795" i="2"/>
  <c r="AH3796" i="2"/>
  <c r="AH3797" i="2"/>
  <c r="AH3798" i="2"/>
  <c r="AH3799" i="2"/>
  <c r="AH3800" i="2"/>
  <c r="AH3801" i="2"/>
  <c r="AH3802" i="2"/>
  <c r="AH3803" i="2"/>
  <c r="AH3804" i="2"/>
  <c r="AH3805" i="2"/>
  <c r="AH3806" i="2"/>
  <c r="AH3807" i="2"/>
  <c r="AH3808" i="2"/>
  <c r="AH3809" i="2"/>
  <c r="AH3810" i="2"/>
  <c r="AH3811" i="2"/>
  <c r="AH3812" i="2"/>
  <c r="AH3813" i="2"/>
  <c r="AH3814" i="2"/>
  <c r="AH3815" i="2"/>
  <c r="AH3816" i="2"/>
  <c r="AH3817" i="2"/>
  <c r="AH3818" i="2"/>
  <c r="AH3819" i="2"/>
  <c r="AH3820" i="2"/>
  <c r="AH3821" i="2"/>
  <c r="AH3822" i="2"/>
  <c r="AH3823" i="2"/>
  <c r="AH3824" i="2"/>
  <c r="AH3825" i="2"/>
  <c r="AH3826" i="2"/>
  <c r="AH3827" i="2"/>
  <c r="AH3828" i="2"/>
  <c r="AH3829" i="2"/>
  <c r="AH3830" i="2"/>
  <c r="AH3831" i="2"/>
  <c r="AH3832" i="2"/>
  <c r="AH3833" i="2"/>
  <c r="AH3834" i="2"/>
  <c r="AH3835" i="2"/>
  <c r="AH3836" i="2"/>
  <c r="AH3837" i="2"/>
  <c r="AH3838" i="2"/>
  <c r="AH3839" i="2"/>
  <c r="AH3840" i="2"/>
  <c r="AH3841" i="2"/>
  <c r="AH3842" i="2"/>
  <c r="AH3843" i="2"/>
  <c r="AH3844" i="2"/>
  <c r="AH3845" i="2"/>
  <c r="AH3846" i="2"/>
  <c r="AH3847" i="2"/>
  <c r="AH3848" i="2"/>
  <c r="AH3849" i="2"/>
  <c r="AH3850" i="2"/>
  <c r="AH3851" i="2"/>
  <c r="AH3852" i="2"/>
  <c r="AH3853" i="2"/>
  <c r="AH3854" i="2"/>
  <c r="AH3855" i="2"/>
  <c r="AH3856" i="2"/>
  <c r="AH3857" i="2"/>
  <c r="AH3858" i="2"/>
  <c r="AH3859" i="2"/>
  <c r="AH3860" i="2"/>
  <c r="AH3861" i="2"/>
  <c r="AH3862" i="2"/>
  <c r="AH3863" i="2"/>
  <c r="AH3864" i="2"/>
  <c r="AH3865" i="2"/>
  <c r="AH3866" i="2"/>
  <c r="AH3867" i="2"/>
  <c r="AH3868" i="2"/>
  <c r="AH3869" i="2"/>
  <c r="AH3870" i="2"/>
  <c r="AH3871" i="2"/>
  <c r="AH3872" i="2"/>
  <c r="AH3873" i="2"/>
  <c r="AH3874" i="2"/>
  <c r="AH3875" i="2"/>
  <c r="AH3876" i="2"/>
  <c r="AH3877" i="2"/>
  <c r="AH3878" i="2"/>
  <c r="AH3879" i="2"/>
  <c r="AH3880" i="2"/>
  <c r="AH3881" i="2"/>
  <c r="AH3882" i="2"/>
  <c r="AH3883" i="2"/>
  <c r="AH3884" i="2"/>
  <c r="AH3885" i="2"/>
  <c r="AH3886" i="2"/>
  <c r="AH3887" i="2"/>
  <c r="AH3888" i="2"/>
  <c r="AH3889" i="2"/>
  <c r="AH3890" i="2"/>
  <c r="AH3891" i="2"/>
  <c r="AH3892" i="2"/>
  <c r="AH3893" i="2"/>
  <c r="AH3894" i="2"/>
  <c r="AH3895" i="2"/>
  <c r="AH3896" i="2"/>
  <c r="AH3897" i="2"/>
  <c r="AH3898" i="2"/>
  <c r="AH3899" i="2"/>
  <c r="AH3900" i="2"/>
  <c r="AH3901" i="2"/>
  <c r="AH3902" i="2"/>
  <c r="AH3903" i="2"/>
  <c r="AH3904" i="2"/>
  <c r="AH3905" i="2"/>
  <c r="AH3906" i="2"/>
  <c r="AH3907" i="2"/>
  <c r="AH3908" i="2"/>
  <c r="AH3909" i="2"/>
  <c r="AH3910" i="2"/>
  <c r="AH3911" i="2"/>
  <c r="AH3912" i="2"/>
  <c r="AH3913" i="2"/>
  <c r="AH3914" i="2"/>
  <c r="AH3915" i="2"/>
  <c r="AH3916" i="2"/>
  <c r="AH3917" i="2"/>
  <c r="AH3918" i="2"/>
  <c r="AH3919" i="2"/>
  <c r="AH3920" i="2"/>
  <c r="AH3921" i="2"/>
  <c r="AH3922" i="2"/>
  <c r="AH3923" i="2"/>
  <c r="AH3924" i="2"/>
  <c r="AH3925" i="2"/>
  <c r="AH3926" i="2"/>
  <c r="AH3927" i="2"/>
  <c r="AH3928" i="2"/>
  <c r="AH3929" i="2"/>
  <c r="AH3930" i="2"/>
  <c r="AH3931" i="2"/>
  <c r="AH3932" i="2"/>
  <c r="AH3933" i="2"/>
  <c r="AH3934" i="2"/>
  <c r="AH3935" i="2"/>
  <c r="AH3936" i="2"/>
  <c r="AH3937" i="2"/>
  <c r="AH3938" i="2"/>
  <c r="AH3939" i="2"/>
  <c r="AH3940" i="2"/>
  <c r="AH3941" i="2"/>
  <c r="AH3942" i="2"/>
  <c r="AH3943" i="2"/>
  <c r="AH3944" i="2"/>
  <c r="AH3945" i="2"/>
  <c r="AH3946" i="2"/>
  <c r="AH3947" i="2"/>
  <c r="AH3948" i="2"/>
  <c r="AH3949" i="2"/>
  <c r="AH3950" i="2"/>
  <c r="AH3951" i="2"/>
  <c r="AH3952" i="2"/>
  <c r="AH3953" i="2"/>
  <c r="AH3954" i="2"/>
  <c r="AH3955" i="2"/>
  <c r="AH3956" i="2"/>
  <c r="AH3957" i="2"/>
  <c r="AH3958" i="2"/>
  <c r="AH3959" i="2"/>
  <c r="AH3960" i="2"/>
  <c r="AH3961" i="2"/>
  <c r="AH3962" i="2"/>
  <c r="AH3963" i="2"/>
  <c r="AH3964" i="2"/>
  <c r="AH3965" i="2"/>
  <c r="AH3966" i="2"/>
  <c r="AH3967" i="2"/>
  <c r="AH3968" i="2"/>
  <c r="AH3969" i="2"/>
  <c r="AH3970" i="2"/>
  <c r="AH3971" i="2"/>
  <c r="AH3972" i="2"/>
  <c r="AH3973" i="2"/>
  <c r="AH3974" i="2"/>
  <c r="AH3975" i="2"/>
  <c r="AH3976" i="2"/>
  <c r="AH3977" i="2"/>
  <c r="AH3978" i="2"/>
  <c r="AH3979" i="2"/>
  <c r="AH3980" i="2"/>
  <c r="AH3981" i="2"/>
  <c r="AH3982" i="2"/>
  <c r="AH3983" i="2"/>
  <c r="AH3984" i="2"/>
  <c r="AH3985" i="2"/>
  <c r="AH3986" i="2"/>
  <c r="AH3987" i="2"/>
  <c r="AH3988" i="2"/>
  <c r="AH3989" i="2"/>
  <c r="AH3990" i="2"/>
  <c r="AH3991" i="2"/>
  <c r="AH3992" i="2"/>
  <c r="AH3993" i="2"/>
  <c r="AH3994" i="2"/>
  <c r="AH3995" i="2"/>
  <c r="AH3996" i="2"/>
  <c r="AH3997" i="2"/>
  <c r="AH3998" i="2"/>
  <c r="AH3999" i="2"/>
  <c r="AH4000" i="2"/>
  <c r="AH4001" i="2"/>
  <c r="AH4002" i="2"/>
  <c r="AH4003" i="2"/>
  <c r="AH4004" i="2"/>
  <c r="AH4005" i="2"/>
  <c r="AH4006" i="2"/>
  <c r="AH4007" i="2"/>
  <c r="AH4008" i="2"/>
  <c r="AH4009" i="2"/>
  <c r="AH4010" i="2"/>
  <c r="AH4011" i="2"/>
  <c r="AH4012" i="2"/>
  <c r="AH4013" i="2"/>
  <c r="AH4014" i="2"/>
  <c r="AH4015" i="2"/>
  <c r="AH4016" i="2"/>
  <c r="AH4017" i="2"/>
  <c r="AH4018" i="2"/>
  <c r="AH4019" i="2"/>
  <c r="AH4020" i="2"/>
  <c r="AH4021" i="2"/>
  <c r="AH4022" i="2"/>
  <c r="AH4023" i="2"/>
  <c r="AH4024" i="2"/>
  <c r="AH4025" i="2"/>
  <c r="AH4026" i="2"/>
  <c r="AH4027" i="2"/>
  <c r="AH4028" i="2"/>
  <c r="AH4029" i="2"/>
  <c r="AH4030" i="2"/>
  <c r="AH4031" i="2"/>
  <c r="AH4032" i="2"/>
  <c r="AH4033" i="2"/>
  <c r="AH4034" i="2"/>
  <c r="AH4035" i="2"/>
  <c r="AH4036" i="2"/>
  <c r="AH4037" i="2"/>
  <c r="AH4038" i="2"/>
  <c r="AH4039" i="2"/>
  <c r="AH4040" i="2"/>
  <c r="AH4041" i="2"/>
  <c r="AH4042" i="2"/>
  <c r="AH4043" i="2"/>
  <c r="AH4044" i="2"/>
  <c r="AH4045" i="2"/>
  <c r="AH4046" i="2"/>
  <c r="AH4047" i="2"/>
  <c r="AH4048" i="2"/>
  <c r="AH4049" i="2"/>
  <c r="AH4050" i="2"/>
  <c r="AH4051" i="2"/>
  <c r="AH4052" i="2"/>
  <c r="AH4053" i="2"/>
  <c r="AH4054" i="2"/>
  <c r="AH4055" i="2"/>
  <c r="AH4056" i="2"/>
  <c r="AH4057" i="2"/>
  <c r="AH4058" i="2"/>
  <c r="AH4059" i="2"/>
  <c r="AH4060" i="2"/>
  <c r="AH4061" i="2"/>
  <c r="AH4062" i="2"/>
  <c r="AH4063" i="2"/>
  <c r="AH4064" i="2"/>
  <c r="AH4065" i="2"/>
  <c r="AH4066" i="2"/>
  <c r="AH4067" i="2"/>
  <c r="AH4068" i="2"/>
  <c r="AH4069" i="2"/>
  <c r="AH4070" i="2"/>
  <c r="AH4071" i="2"/>
  <c r="AH4072" i="2"/>
  <c r="AH4073" i="2"/>
  <c r="AH4074" i="2"/>
  <c r="AH4075" i="2"/>
  <c r="AH4076" i="2"/>
  <c r="AH4077" i="2"/>
  <c r="AH4078" i="2"/>
  <c r="AH4079" i="2"/>
  <c r="AH4080" i="2"/>
  <c r="AH4081" i="2"/>
  <c r="AH4082" i="2"/>
  <c r="AH4083" i="2"/>
  <c r="AH4084" i="2"/>
  <c r="AH4085" i="2"/>
  <c r="AH4086" i="2"/>
  <c r="AH4087" i="2"/>
  <c r="AH4088" i="2"/>
  <c r="AH4089" i="2"/>
  <c r="AH4090" i="2"/>
  <c r="AH4091" i="2"/>
  <c r="AH4092" i="2"/>
  <c r="AH4093" i="2"/>
  <c r="AH4094" i="2"/>
  <c r="AH4095" i="2"/>
  <c r="AH4096" i="2"/>
  <c r="AH4097" i="2"/>
  <c r="AH4098" i="2"/>
  <c r="AH4099" i="2"/>
  <c r="AH4100" i="2"/>
  <c r="AH4101" i="2"/>
  <c r="AH4102" i="2"/>
  <c r="AH4103" i="2"/>
  <c r="AH4104" i="2"/>
  <c r="AH4105" i="2"/>
  <c r="AH4106" i="2"/>
  <c r="AH4107" i="2"/>
  <c r="AH4108" i="2"/>
  <c r="AH4109" i="2"/>
  <c r="AH4110" i="2"/>
  <c r="AH4111" i="2"/>
  <c r="AH4112" i="2"/>
  <c r="AH4113" i="2"/>
  <c r="AH4114" i="2"/>
  <c r="AH4115" i="2"/>
  <c r="AH4116" i="2"/>
  <c r="AH4117" i="2"/>
  <c r="AH4118" i="2"/>
  <c r="AH4119" i="2"/>
  <c r="AH4120" i="2"/>
  <c r="AH4121" i="2"/>
  <c r="AH4122" i="2"/>
  <c r="AH4123" i="2"/>
  <c r="AH4124" i="2"/>
  <c r="AH4125" i="2"/>
  <c r="AH4126" i="2"/>
  <c r="AH4127" i="2"/>
  <c r="AH4128" i="2"/>
  <c r="AH4129" i="2"/>
  <c r="AH4130" i="2"/>
  <c r="AH4131" i="2"/>
  <c r="AH4132" i="2"/>
  <c r="AH4133" i="2"/>
  <c r="AH4134" i="2"/>
  <c r="AH4135" i="2"/>
  <c r="AH4136" i="2"/>
  <c r="AH4137" i="2"/>
  <c r="AH4138" i="2"/>
  <c r="AH4139" i="2"/>
  <c r="AH4140" i="2"/>
  <c r="AH4141" i="2"/>
  <c r="AH4142" i="2"/>
  <c r="AH4143" i="2"/>
  <c r="AH4144" i="2"/>
  <c r="AH4145" i="2"/>
  <c r="AH4146" i="2"/>
  <c r="AH4147" i="2"/>
  <c r="AH4148" i="2"/>
  <c r="AH4149" i="2"/>
  <c r="AH4150" i="2"/>
  <c r="AH4151" i="2"/>
  <c r="AH4152" i="2"/>
  <c r="AH4153" i="2"/>
  <c r="AH4154" i="2"/>
  <c r="AH4155" i="2"/>
  <c r="AH4156" i="2"/>
  <c r="AH4157" i="2"/>
  <c r="AH4158" i="2"/>
  <c r="AH4159" i="2"/>
  <c r="AH4160" i="2"/>
  <c r="AH4161" i="2"/>
  <c r="AH4162" i="2"/>
  <c r="AH4163" i="2"/>
  <c r="AH4164" i="2"/>
  <c r="AH4165" i="2"/>
  <c r="AH4166" i="2"/>
  <c r="AH4167" i="2"/>
  <c r="AH4168" i="2"/>
  <c r="AH4169" i="2"/>
  <c r="AH4170" i="2"/>
  <c r="AH4171" i="2"/>
  <c r="AH4172" i="2"/>
  <c r="AH4173" i="2"/>
  <c r="AH4174" i="2"/>
  <c r="AH4175" i="2"/>
  <c r="AH4176" i="2"/>
  <c r="AH4177" i="2"/>
  <c r="AH4178" i="2"/>
  <c r="AH4179" i="2"/>
  <c r="AH4180" i="2"/>
  <c r="AH4181" i="2"/>
  <c r="AH4182" i="2"/>
  <c r="AH4183" i="2"/>
  <c r="AH4184" i="2"/>
  <c r="AH4185" i="2"/>
  <c r="AH4186" i="2"/>
  <c r="AH4187" i="2"/>
  <c r="AH4188" i="2"/>
  <c r="AH4189" i="2"/>
  <c r="AH4190" i="2"/>
  <c r="AH4191" i="2"/>
  <c r="AH4192" i="2"/>
  <c r="AH4193" i="2"/>
  <c r="AH4194" i="2"/>
  <c r="AH4195" i="2"/>
  <c r="AH4196" i="2"/>
  <c r="AH4197" i="2"/>
  <c r="AH4198" i="2"/>
  <c r="AH4199" i="2"/>
  <c r="AH4200" i="2"/>
  <c r="AH4201" i="2"/>
  <c r="AH4202" i="2"/>
  <c r="AH4203" i="2"/>
  <c r="AH4204" i="2"/>
  <c r="AH4205" i="2"/>
  <c r="AH4206" i="2"/>
  <c r="AH4207" i="2"/>
  <c r="AH4208" i="2"/>
  <c r="AH4209" i="2"/>
  <c r="AH4210" i="2"/>
  <c r="AH4211" i="2"/>
  <c r="AH4212" i="2"/>
  <c r="AH4213" i="2"/>
  <c r="AH4214" i="2"/>
  <c r="AH4215" i="2"/>
  <c r="AH4216" i="2"/>
  <c r="AH4217" i="2"/>
  <c r="AH4218" i="2"/>
  <c r="AH4219" i="2"/>
  <c r="AH4220" i="2"/>
  <c r="AH4221" i="2"/>
  <c r="AH4222" i="2"/>
  <c r="AH4223" i="2"/>
  <c r="AH4224" i="2"/>
  <c r="AH4225" i="2"/>
  <c r="AH4226" i="2"/>
  <c r="AH4227" i="2"/>
  <c r="AH4228" i="2"/>
  <c r="AH4229" i="2"/>
  <c r="AH4230" i="2"/>
  <c r="AH4231" i="2"/>
  <c r="AH4232" i="2"/>
  <c r="AH4233" i="2"/>
  <c r="AH4234" i="2"/>
  <c r="AH4235" i="2"/>
  <c r="AH4236" i="2"/>
  <c r="AH4237" i="2"/>
  <c r="AH4238" i="2"/>
  <c r="AH4239" i="2"/>
  <c r="AH4240" i="2"/>
  <c r="AH4241" i="2"/>
  <c r="AH4242" i="2"/>
  <c r="AH4243" i="2"/>
  <c r="AH4244" i="2"/>
  <c r="AH4245" i="2"/>
  <c r="AH4246" i="2"/>
  <c r="AH4247" i="2"/>
  <c r="AH4248" i="2"/>
  <c r="AH4249" i="2"/>
  <c r="AH4250" i="2"/>
  <c r="AH4251" i="2"/>
  <c r="AH4252" i="2"/>
  <c r="AH4253" i="2"/>
  <c r="AH4254" i="2"/>
  <c r="AH4255" i="2"/>
  <c r="AH4256" i="2"/>
  <c r="AH4257" i="2"/>
  <c r="AH4258" i="2"/>
  <c r="AH4259" i="2"/>
  <c r="AH4260" i="2"/>
  <c r="AH4261" i="2"/>
  <c r="AH4262" i="2"/>
  <c r="AH4263" i="2"/>
  <c r="AH4264" i="2"/>
  <c r="AH4265" i="2"/>
  <c r="AH4266" i="2"/>
  <c r="AH4267" i="2"/>
  <c r="AH4268" i="2"/>
  <c r="AH4269" i="2"/>
  <c r="AH4270" i="2"/>
  <c r="AH4271" i="2"/>
  <c r="AH4272" i="2"/>
  <c r="AH4273" i="2"/>
  <c r="AH4274" i="2"/>
  <c r="AH4275" i="2"/>
  <c r="AH4276" i="2"/>
  <c r="AH4277" i="2"/>
  <c r="AH4278" i="2"/>
  <c r="AH4279" i="2"/>
  <c r="AH4280" i="2"/>
  <c r="AH4281" i="2"/>
  <c r="AH4282" i="2"/>
  <c r="AH4283" i="2"/>
  <c r="AH4284" i="2"/>
  <c r="AH4285" i="2"/>
  <c r="AH4286" i="2"/>
  <c r="AH4287" i="2"/>
  <c r="AH4288" i="2"/>
  <c r="AH4289" i="2"/>
  <c r="AH4290" i="2"/>
  <c r="AH4291" i="2"/>
  <c r="AH4292" i="2"/>
  <c r="AH4293" i="2"/>
  <c r="AH4294" i="2"/>
  <c r="AH4295" i="2"/>
  <c r="AH4296" i="2"/>
  <c r="AH4297" i="2"/>
  <c r="AH4298" i="2"/>
  <c r="AH4299" i="2"/>
  <c r="AH4300" i="2"/>
  <c r="AH4301" i="2"/>
  <c r="AH4302" i="2"/>
  <c r="AH4303" i="2"/>
  <c r="AH4304" i="2"/>
  <c r="AH4305" i="2"/>
  <c r="AH4306" i="2"/>
  <c r="AH4307" i="2"/>
  <c r="AH4308" i="2"/>
  <c r="AH4309" i="2"/>
  <c r="AH4310" i="2"/>
  <c r="AH4311" i="2"/>
  <c r="AH4312" i="2"/>
  <c r="AH4313" i="2"/>
  <c r="AH4314" i="2"/>
  <c r="AH4315" i="2"/>
  <c r="AH4316" i="2"/>
  <c r="AH4317" i="2"/>
  <c r="AH4318" i="2"/>
  <c r="AH4319" i="2"/>
  <c r="AH4320" i="2"/>
  <c r="AH4321" i="2"/>
  <c r="AH4322" i="2"/>
  <c r="AH4323" i="2"/>
  <c r="AH4324" i="2"/>
  <c r="AH4325" i="2"/>
  <c r="AH4326" i="2"/>
  <c r="AH4327" i="2"/>
  <c r="AH4328" i="2"/>
  <c r="AH4329" i="2"/>
  <c r="AH4330" i="2"/>
  <c r="AH4331" i="2"/>
  <c r="AH4332" i="2"/>
  <c r="AH4333" i="2"/>
  <c r="AH4334" i="2"/>
  <c r="AH4335" i="2"/>
  <c r="AH4336" i="2"/>
  <c r="AH4337" i="2"/>
  <c r="AH4338" i="2"/>
  <c r="AH4339" i="2"/>
  <c r="AH4340" i="2"/>
  <c r="AH4341" i="2"/>
  <c r="AH4342" i="2"/>
  <c r="AH4343" i="2"/>
  <c r="AH4344" i="2"/>
  <c r="AH4345" i="2"/>
  <c r="AH4346" i="2"/>
  <c r="AH4347" i="2"/>
  <c r="AH4348" i="2"/>
  <c r="AH4349" i="2"/>
  <c r="AH4350" i="2"/>
  <c r="AH4351" i="2"/>
  <c r="AH4352" i="2"/>
  <c r="AH4353" i="2"/>
  <c r="AH4354" i="2"/>
  <c r="AH4355" i="2"/>
  <c r="AH4356" i="2"/>
  <c r="AH4357" i="2"/>
  <c r="AH4358" i="2"/>
  <c r="AH4359" i="2"/>
  <c r="AH4360" i="2"/>
  <c r="AH4361" i="2"/>
  <c r="AH4362" i="2"/>
  <c r="AH4363" i="2"/>
  <c r="AH4364" i="2"/>
  <c r="AH4365" i="2"/>
  <c r="AH4366" i="2"/>
  <c r="AH4367" i="2"/>
  <c r="AH4368" i="2"/>
  <c r="AH4369" i="2"/>
  <c r="AH4370" i="2"/>
  <c r="AH4371" i="2"/>
  <c r="AH4372" i="2"/>
  <c r="AH4373" i="2"/>
  <c r="AH4374" i="2"/>
  <c r="AH4375" i="2"/>
  <c r="AH4376" i="2"/>
  <c r="AH4377" i="2"/>
  <c r="AH4378" i="2"/>
  <c r="AH4379" i="2"/>
  <c r="AH4380" i="2"/>
  <c r="AH4381" i="2"/>
  <c r="AH4382" i="2"/>
  <c r="AH4383" i="2"/>
  <c r="AH4384" i="2"/>
  <c r="AH4385" i="2"/>
  <c r="AH4386" i="2"/>
  <c r="AH4387" i="2"/>
  <c r="AH4388" i="2"/>
  <c r="AH4389" i="2"/>
  <c r="AH4390" i="2"/>
  <c r="AH4391" i="2"/>
  <c r="AH4392" i="2"/>
  <c r="AH4393" i="2"/>
  <c r="AH4394" i="2"/>
  <c r="AH4395" i="2"/>
  <c r="AH4396" i="2"/>
  <c r="AH4397" i="2"/>
  <c r="AH4398" i="2"/>
  <c r="AH4399" i="2"/>
  <c r="AH4400" i="2"/>
  <c r="AH4401" i="2"/>
  <c r="AH4402" i="2"/>
  <c r="AH4403" i="2"/>
  <c r="AH4404" i="2"/>
  <c r="AH4405" i="2"/>
  <c r="AH4406" i="2"/>
  <c r="AH4407" i="2"/>
  <c r="AH4408" i="2"/>
  <c r="AH4409" i="2"/>
  <c r="AH4410" i="2"/>
  <c r="AH4411" i="2"/>
  <c r="AH4412" i="2"/>
  <c r="AH4413" i="2"/>
  <c r="AH4414" i="2"/>
  <c r="AH4415" i="2"/>
  <c r="AH4416" i="2"/>
  <c r="AH4417" i="2"/>
  <c r="AH4418" i="2"/>
  <c r="AH4419" i="2"/>
  <c r="AH4420" i="2"/>
  <c r="AH4421" i="2"/>
  <c r="AH4422" i="2"/>
  <c r="AH4423" i="2"/>
  <c r="AH4424" i="2"/>
  <c r="AH4425" i="2"/>
  <c r="AH4426" i="2"/>
  <c r="AH4427" i="2"/>
  <c r="AH4428" i="2"/>
  <c r="AH4429" i="2"/>
  <c r="AH4430" i="2"/>
  <c r="AH4431" i="2"/>
  <c r="AH4432" i="2"/>
  <c r="AH4433" i="2"/>
  <c r="AH4434" i="2"/>
  <c r="AH4435" i="2"/>
  <c r="AH4436" i="2"/>
  <c r="AH4437" i="2"/>
  <c r="AH4438" i="2"/>
  <c r="AH4439" i="2"/>
  <c r="AH4440" i="2"/>
  <c r="AH4441" i="2"/>
  <c r="AH4442" i="2"/>
  <c r="AH4443" i="2"/>
  <c r="AH4444" i="2"/>
  <c r="AH4445" i="2"/>
  <c r="AH4446" i="2"/>
  <c r="AH4447" i="2"/>
  <c r="AH4448" i="2"/>
  <c r="AH4449" i="2"/>
  <c r="AH4450" i="2"/>
  <c r="AH4451" i="2"/>
  <c r="AH4452" i="2"/>
  <c r="AH4453" i="2"/>
  <c r="AH4454" i="2"/>
  <c r="AH4455" i="2"/>
  <c r="AH4456" i="2"/>
  <c r="AH4457" i="2"/>
  <c r="AH4458" i="2"/>
  <c r="AH4459" i="2"/>
  <c r="AH4460" i="2"/>
  <c r="AH4461" i="2"/>
  <c r="AH4462" i="2"/>
  <c r="AH4463" i="2"/>
  <c r="AH4464" i="2"/>
  <c r="AH4465" i="2"/>
  <c r="AH4466" i="2"/>
  <c r="AH4467" i="2"/>
  <c r="AH4468" i="2"/>
  <c r="AH4469" i="2"/>
  <c r="AH4470" i="2"/>
  <c r="AH4471" i="2"/>
  <c r="AH4472" i="2"/>
  <c r="AH4473" i="2"/>
  <c r="AH4474" i="2"/>
  <c r="AH4475" i="2"/>
  <c r="AH4476" i="2"/>
  <c r="AH4477" i="2"/>
  <c r="AH4478" i="2"/>
  <c r="AH4479" i="2"/>
  <c r="AH4480" i="2"/>
  <c r="AH4481" i="2"/>
  <c r="AH4482" i="2"/>
  <c r="AH4483" i="2"/>
  <c r="AH4484" i="2"/>
  <c r="AH4485" i="2"/>
  <c r="AH4486" i="2"/>
  <c r="AH4487" i="2"/>
  <c r="AH4488" i="2"/>
  <c r="AH4489" i="2"/>
  <c r="AH4490" i="2"/>
  <c r="AH4491" i="2"/>
  <c r="AH4492" i="2"/>
  <c r="AH4493" i="2"/>
  <c r="AH4494" i="2"/>
  <c r="AH4495" i="2"/>
  <c r="AH4496" i="2"/>
  <c r="AH4497" i="2"/>
  <c r="AH4498" i="2"/>
  <c r="AH4499" i="2"/>
  <c r="AH4500" i="2"/>
  <c r="AH4501" i="2"/>
  <c r="AH4502" i="2"/>
  <c r="AH4503" i="2"/>
  <c r="AH4504" i="2"/>
  <c r="AH4505" i="2"/>
  <c r="AH4506" i="2"/>
  <c r="AH4507" i="2"/>
  <c r="AH4508" i="2"/>
  <c r="AH4509" i="2"/>
  <c r="AH4510" i="2"/>
  <c r="AH4511" i="2"/>
  <c r="AH4512" i="2"/>
  <c r="AH4513" i="2"/>
  <c r="AH4514" i="2"/>
  <c r="AH4515" i="2"/>
  <c r="AH4516" i="2"/>
  <c r="AH4517" i="2"/>
  <c r="AH4518" i="2"/>
  <c r="AH4519" i="2"/>
  <c r="AH4520" i="2"/>
  <c r="AH4521" i="2"/>
  <c r="AH4522" i="2"/>
  <c r="AH4523" i="2"/>
  <c r="AH4524" i="2"/>
  <c r="AH4525" i="2"/>
  <c r="AH4526" i="2"/>
  <c r="AH4527" i="2"/>
  <c r="AH4528" i="2"/>
  <c r="AH4529" i="2"/>
  <c r="AH4530" i="2"/>
  <c r="AH4531" i="2"/>
  <c r="AH4532" i="2"/>
  <c r="AH4533" i="2"/>
  <c r="AH4534" i="2"/>
  <c r="AH4535" i="2"/>
  <c r="AH4536" i="2"/>
  <c r="AH4537" i="2"/>
  <c r="AH4538" i="2"/>
  <c r="AH4539" i="2"/>
  <c r="AH4540" i="2"/>
  <c r="AH4541" i="2"/>
  <c r="AH4542" i="2"/>
  <c r="AH4543" i="2"/>
  <c r="AH4544" i="2"/>
  <c r="AH4545" i="2"/>
  <c r="AH4546" i="2"/>
  <c r="AH4547" i="2"/>
  <c r="AH4548" i="2"/>
  <c r="AH4549" i="2"/>
  <c r="AH4550" i="2"/>
  <c r="AH4551" i="2"/>
  <c r="AH4552" i="2"/>
  <c r="AH4553" i="2"/>
  <c r="AH4554" i="2"/>
  <c r="AH4555" i="2"/>
  <c r="AH4556" i="2"/>
  <c r="AH4557" i="2"/>
  <c r="AH4558" i="2"/>
  <c r="AH4559" i="2"/>
  <c r="AH4560" i="2"/>
  <c r="AH4561" i="2"/>
  <c r="AH4562" i="2"/>
  <c r="AH4563" i="2"/>
  <c r="AH4564" i="2"/>
  <c r="AH4565" i="2"/>
  <c r="AH4566" i="2"/>
  <c r="AH4567" i="2"/>
  <c r="AH4568" i="2"/>
  <c r="AH4569" i="2"/>
  <c r="AH4570" i="2"/>
  <c r="AH4571" i="2"/>
  <c r="AH4572" i="2"/>
  <c r="AH4573" i="2"/>
  <c r="AH4574" i="2"/>
  <c r="AH4575" i="2"/>
  <c r="AH4576" i="2"/>
  <c r="AH4577" i="2"/>
  <c r="AH4578" i="2"/>
  <c r="AH4579" i="2"/>
  <c r="AH4580" i="2"/>
  <c r="AH4581" i="2"/>
  <c r="AH4582" i="2"/>
  <c r="AH4583" i="2"/>
  <c r="AH4584" i="2"/>
  <c r="AH4585" i="2"/>
  <c r="AH4586" i="2"/>
  <c r="AH4587" i="2"/>
  <c r="AH4588" i="2"/>
  <c r="AH4589" i="2"/>
  <c r="AH4590" i="2"/>
  <c r="AH4591" i="2"/>
  <c r="AH4592" i="2"/>
  <c r="AH4593" i="2"/>
  <c r="AH4594" i="2"/>
  <c r="AH4595" i="2"/>
  <c r="AH4596" i="2"/>
  <c r="AH4597" i="2"/>
  <c r="AH4598" i="2"/>
  <c r="AH4599" i="2"/>
  <c r="AH4600" i="2"/>
  <c r="AH4601" i="2"/>
  <c r="AH4602" i="2"/>
  <c r="AH4603" i="2"/>
  <c r="AH4604" i="2"/>
  <c r="AH4605" i="2"/>
  <c r="AH4606" i="2"/>
  <c r="AH4607" i="2"/>
  <c r="AH4608" i="2"/>
  <c r="AH4609" i="2"/>
  <c r="AH4610" i="2"/>
  <c r="AH4611" i="2"/>
  <c r="AH4612" i="2"/>
  <c r="AH4613" i="2"/>
  <c r="AH4614" i="2"/>
  <c r="AH4615" i="2"/>
  <c r="AH4616" i="2"/>
  <c r="AH4617" i="2"/>
  <c r="AH4618" i="2"/>
  <c r="AH4619" i="2"/>
  <c r="AH4620" i="2"/>
  <c r="AH4621" i="2"/>
  <c r="AH4622" i="2"/>
  <c r="AH4623" i="2"/>
  <c r="AH4624" i="2"/>
  <c r="AH4625" i="2"/>
  <c r="AH4626" i="2"/>
  <c r="AH4627" i="2"/>
  <c r="AH4628" i="2"/>
  <c r="AH4629" i="2"/>
  <c r="AH4630" i="2"/>
  <c r="AH4631" i="2"/>
  <c r="AH4632" i="2"/>
  <c r="AH4633" i="2"/>
  <c r="AH4634" i="2"/>
  <c r="AH4635" i="2"/>
  <c r="AH4636" i="2"/>
  <c r="AH4637" i="2"/>
  <c r="AH4638" i="2"/>
  <c r="AH4639" i="2"/>
  <c r="AH4640" i="2"/>
  <c r="AH4641" i="2"/>
  <c r="AH4642" i="2"/>
  <c r="AH4643" i="2"/>
  <c r="AH4644" i="2"/>
  <c r="AH4645" i="2"/>
  <c r="AH4646" i="2"/>
  <c r="AH4647" i="2"/>
  <c r="AH4648" i="2"/>
  <c r="AH4649" i="2"/>
  <c r="AH4650" i="2"/>
  <c r="AH4651" i="2"/>
  <c r="AH4652" i="2"/>
  <c r="AH4653" i="2"/>
  <c r="AH4654" i="2"/>
  <c r="AH4655" i="2"/>
  <c r="AH4656" i="2"/>
  <c r="AH4657" i="2"/>
  <c r="AH4658" i="2"/>
  <c r="AH4659" i="2"/>
  <c r="AH4660" i="2"/>
  <c r="AH4661" i="2"/>
  <c r="AH4662" i="2"/>
  <c r="AH4663" i="2"/>
  <c r="AH4664" i="2"/>
  <c r="AH4665" i="2"/>
  <c r="AH4666" i="2"/>
  <c r="AH4667" i="2"/>
  <c r="AH4668" i="2"/>
  <c r="AH4669" i="2"/>
  <c r="AH4670" i="2"/>
  <c r="AH4671" i="2"/>
  <c r="AH4672" i="2"/>
  <c r="AH4673" i="2"/>
  <c r="AH4674" i="2"/>
  <c r="AH4675" i="2"/>
  <c r="AH4676" i="2"/>
  <c r="AH4677" i="2"/>
  <c r="AH4678" i="2"/>
  <c r="AH4679" i="2"/>
  <c r="AH4680" i="2"/>
  <c r="AH4681" i="2"/>
  <c r="AH4682" i="2"/>
  <c r="AH4683" i="2"/>
  <c r="AH4684" i="2"/>
  <c r="AH4685" i="2"/>
  <c r="AH4686" i="2"/>
  <c r="AH4687" i="2"/>
  <c r="AH4688" i="2"/>
  <c r="AH4689" i="2"/>
  <c r="AH4690" i="2"/>
  <c r="AH4691" i="2"/>
  <c r="AH4692" i="2"/>
  <c r="AH4693" i="2"/>
  <c r="AH4694" i="2"/>
  <c r="AH4695" i="2"/>
  <c r="AH4696" i="2"/>
  <c r="AH4697" i="2"/>
  <c r="AH4698" i="2"/>
  <c r="AH4699" i="2"/>
  <c r="AH4700" i="2"/>
  <c r="AH4701" i="2"/>
  <c r="AH4702" i="2"/>
  <c r="AH4703" i="2"/>
  <c r="AH4704" i="2"/>
  <c r="AH4705" i="2"/>
  <c r="AH4706" i="2"/>
  <c r="AH4707" i="2"/>
  <c r="AH4708" i="2"/>
  <c r="AH4709" i="2"/>
  <c r="AH4710" i="2"/>
  <c r="AH4711" i="2"/>
  <c r="AH4712" i="2"/>
  <c r="AH4713" i="2"/>
  <c r="AH4714" i="2"/>
  <c r="AH4715" i="2"/>
  <c r="AH4716" i="2"/>
  <c r="AH4717" i="2"/>
  <c r="AH4718" i="2"/>
  <c r="AH4719" i="2"/>
  <c r="AH4720" i="2"/>
  <c r="AH4721" i="2"/>
  <c r="AH4722" i="2"/>
  <c r="AH4723" i="2"/>
  <c r="AH4724" i="2"/>
  <c r="AH4725" i="2"/>
  <c r="AH4726" i="2"/>
  <c r="AH4727" i="2"/>
  <c r="AH4728" i="2"/>
  <c r="AH4729" i="2"/>
  <c r="AH4730" i="2"/>
  <c r="AH4731" i="2"/>
  <c r="AH4732" i="2"/>
  <c r="AH4733" i="2"/>
  <c r="AH4734" i="2"/>
  <c r="AH4735" i="2"/>
  <c r="AH4736" i="2"/>
  <c r="AH4737" i="2"/>
  <c r="AH4738" i="2"/>
  <c r="AH4739" i="2"/>
  <c r="AH4740" i="2"/>
  <c r="AH4741" i="2"/>
  <c r="AH4742" i="2"/>
  <c r="AH4743" i="2"/>
  <c r="AH4744" i="2"/>
  <c r="AH4745" i="2"/>
  <c r="AH4746" i="2"/>
  <c r="AH4747" i="2"/>
  <c r="AH4748" i="2"/>
  <c r="AH4749" i="2"/>
  <c r="AH4750" i="2"/>
  <c r="AH4751" i="2"/>
  <c r="AH4752" i="2"/>
  <c r="AH4753" i="2"/>
  <c r="AH4754" i="2"/>
  <c r="AH4755" i="2"/>
  <c r="AH4756" i="2"/>
  <c r="AH4757" i="2"/>
  <c r="AH4758" i="2"/>
  <c r="AH4759" i="2"/>
  <c r="AH4760" i="2"/>
  <c r="AH4761" i="2"/>
  <c r="AH4762" i="2"/>
  <c r="AH4763" i="2"/>
  <c r="AH4764" i="2"/>
  <c r="AH4765" i="2"/>
  <c r="AH4766" i="2"/>
  <c r="AH4767" i="2"/>
  <c r="AH4768" i="2"/>
  <c r="AH4769" i="2"/>
  <c r="AH4770" i="2"/>
  <c r="AH4771" i="2"/>
  <c r="AH4772" i="2"/>
  <c r="AH4773" i="2"/>
  <c r="AH4774" i="2"/>
  <c r="AH4775" i="2"/>
  <c r="AH4776" i="2"/>
  <c r="AH4777" i="2"/>
  <c r="AH4778" i="2"/>
  <c r="AH4779" i="2"/>
  <c r="AH4780" i="2"/>
  <c r="AH4781" i="2"/>
  <c r="AH4782" i="2"/>
  <c r="AH4783" i="2"/>
  <c r="AH4784" i="2"/>
  <c r="AH4785" i="2"/>
  <c r="AH4786" i="2"/>
  <c r="AH4787" i="2"/>
  <c r="AH4788" i="2"/>
  <c r="AH4789" i="2"/>
  <c r="AH4790" i="2"/>
  <c r="AH4791" i="2"/>
  <c r="AH4792" i="2"/>
  <c r="AH4793" i="2"/>
  <c r="AH4794" i="2"/>
  <c r="AH4795" i="2"/>
  <c r="AH4796" i="2"/>
  <c r="AH4797" i="2"/>
  <c r="AH4798" i="2"/>
  <c r="AH4799" i="2"/>
  <c r="AH4800" i="2"/>
  <c r="AH4801" i="2"/>
  <c r="AH4802" i="2"/>
  <c r="AH4803" i="2"/>
  <c r="AH4804" i="2"/>
  <c r="AH4805" i="2"/>
  <c r="AH4806" i="2"/>
  <c r="AH4807" i="2"/>
  <c r="AH4808" i="2"/>
  <c r="AH4809" i="2"/>
  <c r="AH4810" i="2"/>
  <c r="AH4811" i="2"/>
  <c r="AH4812" i="2"/>
  <c r="AH4813" i="2"/>
  <c r="AH4814" i="2"/>
  <c r="AH4815" i="2"/>
  <c r="AH4816" i="2"/>
  <c r="AH4817" i="2"/>
  <c r="AH4818" i="2"/>
  <c r="AH4819" i="2"/>
  <c r="AH4820" i="2"/>
  <c r="AH4821" i="2"/>
  <c r="AH4822" i="2"/>
  <c r="AH4823" i="2"/>
  <c r="AH4824" i="2"/>
  <c r="AH4825" i="2"/>
  <c r="AH4826" i="2"/>
  <c r="AH4827" i="2"/>
  <c r="AH4828" i="2"/>
  <c r="AH4829" i="2"/>
  <c r="AH4830" i="2"/>
  <c r="AH4831" i="2"/>
  <c r="AH4832" i="2"/>
  <c r="AH4833" i="2"/>
  <c r="AH4834" i="2"/>
  <c r="AH4835" i="2"/>
  <c r="AH4836" i="2"/>
  <c r="AH4837" i="2"/>
  <c r="AH4838" i="2"/>
  <c r="AH4839" i="2"/>
  <c r="AH4840" i="2"/>
  <c r="AH4841" i="2"/>
  <c r="AH4842" i="2"/>
  <c r="AH4843" i="2"/>
  <c r="AH4844" i="2"/>
  <c r="AH4845" i="2"/>
  <c r="AH4846" i="2"/>
  <c r="AH4847" i="2"/>
  <c r="AH4848" i="2"/>
  <c r="AH4849" i="2"/>
  <c r="AH4850" i="2"/>
  <c r="AH4851" i="2"/>
  <c r="AH4852" i="2"/>
  <c r="AH4853" i="2"/>
  <c r="AH4854" i="2"/>
  <c r="AH4855" i="2"/>
  <c r="AH4856" i="2"/>
  <c r="AH4857" i="2"/>
  <c r="AH4858" i="2"/>
  <c r="AH4859" i="2"/>
  <c r="AH4860" i="2"/>
  <c r="AH4861" i="2"/>
  <c r="AH4862" i="2"/>
  <c r="AH4863" i="2"/>
  <c r="AH4864" i="2"/>
  <c r="AH4865" i="2"/>
  <c r="AH4866" i="2"/>
  <c r="AH4867" i="2"/>
  <c r="AH4868" i="2"/>
  <c r="AH4869" i="2"/>
  <c r="AH4870" i="2"/>
  <c r="AH4871" i="2"/>
  <c r="AH4872" i="2"/>
  <c r="AH4873" i="2"/>
  <c r="AH4874" i="2"/>
  <c r="AH4875" i="2"/>
  <c r="AH4876" i="2"/>
  <c r="AH4877" i="2"/>
  <c r="AH4878" i="2"/>
  <c r="AH4879" i="2"/>
  <c r="AH4880" i="2"/>
  <c r="AH4881" i="2"/>
  <c r="AH4882" i="2"/>
  <c r="AH4883" i="2"/>
  <c r="AH4884" i="2"/>
  <c r="AH4885" i="2"/>
  <c r="AH4886" i="2"/>
  <c r="AH4887" i="2"/>
  <c r="AH4888" i="2"/>
  <c r="AH4889" i="2"/>
  <c r="AH4890" i="2"/>
  <c r="AH4891" i="2"/>
  <c r="AH4892" i="2"/>
  <c r="AH4893" i="2"/>
  <c r="AH4894" i="2"/>
  <c r="AH4895" i="2"/>
  <c r="AH4896" i="2"/>
  <c r="AH4897" i="2"/>
  <c r="AH4898" i="2"/>
  <c r="AH4899" i="2"/>
  <c r="AH4900" i="2"/>
  <c r="AH4901" i="2"/>
  <c r="AH4902" i="2"/>
  <c r="AH4903" i="2"/>
  <c r="AH4904" i="2"/>
  <c r="AH4905" i="2"/>
  <c r="AH4906" i="2"/>
  <c r="AH4907" i="2"/>
  <c r="AH4908" i="2"/>
  <c r="AH4909" i="2"/>
  <c r="AH4910" i="2"/>
  <c r="AH4911" i="2"/>
  <c r="AH4912" i="2"/>
  <c r="AH4913" i="2"/>
  <c r="AH4914" i="2"/>
  <c r="AH4915" i="2"/>
  <c r="AH4916" i="2"/>
  <c r="AH4917" i="2"/>
  <c r="AH4918" i="2"/>
  <c r="AH4919" i="2"/>
  <c r="AH4920" i="2"/>
  <c r="AH4921" i="2"/>
  <c r="AH4922" i="2"/>
  <c r="AH4923" i="2"/>
  <c r="AH4924" i="2"/>
  <c r="AH4925" i="2"/>
  <c r="AH4926" i="2"/>
  <c r="AH4927" i="2"/>
  <c r="AH4928" i="2"/>
  <c r="AH4929" i="2"/>
  <c r="AH4930" i="2"/>
  <c r="AH4931" i="2"/>
  <c r="AH4932" i="2"/>
  <c r="AH4933" i="2"/>
  <c r="AH4934" i="2"/>
  <c r="AH4935" i="2"/>
  <c r="AH4936" i="2"/>
  <c r="AH4937" i="2"/>
  <c r="AH4938" i="2"/>
  <c r="AH4939" i="2"/>
  <c r="AH4940" i="2"/>
  <c r="AH4941" i="2"/>
  <c r="AH4942" i="2"/>
  <c r="AH4943" i="2"/>
  <c r="AH4944" i="2"/>
  <c r="AH4945" i="2"/>
  <c r="AH4946" i="2"/>
  <c r="AH4947" i="2"/>
  <c r="AH4948" i="2"/>
  <c r="AH4949" i="2"/>
  <c r="AH4950" i="2"/>
  <c r="AH4951" i="2"/>
  <c r="AH4952" i="2"/>
  <c r="AH4953" i="2"/>
  <c r="AH4954" i="2"/>
  <c r="AH4955" i="2"/>
  <c r="AH4956" i="2"/>
  <c r="AH4957" i="2"/>
  <c r="AH4958" i="2"/>
  <c r="AH4959" i="2"/>
  <c r="AH4960" i="2"/>
  <c r="AH4961" i="2"/>
  <c r="AH4962" i="2"/>
  <c r="AH4963" i="2"/>
  <c r="AH4964" i="2"/>
  <c r="AH4965" i="2"/>
  <c r="AH4966" i="2"/>
  <c r="AH4967" i="2"/>
  <c r="AH4968" i="2"/>
  <c r="AH4969" i="2"/>
  <c r="AH4970" i="2"/>
  <c r="AH4971" i="2"/>
  <c r="AH4972" i="2"/>
  <c r="AH4973" i="2"/>
  <c r="AH4974" i="2"/>
  <c r="AH4975" i="2"/>
  <c r="AH4976" i="2"/>
  <c r="AH4977" i="2"/>
  <c r="AH4978" i="2"/>
  <c r="AH4979" i="2"/>
  <c r="AH4980" i="2"/>
  <c r="AH4981" i="2"/>
  <c r="AH4982" i="2"/>
  <c r="AH4983" i="2"/>
  <c r="AH4984" i="2"/>
  <c r="AH4985" i="2"/>
  <c r="AH4986" i="2"/>
  <c r="AH4987" i="2"/>
  <c r="AH4988" i="2"/>
  <c r="AH4989" i="2"/>
  <c r="AH4990" i="2"/>
  <c r="AH4991" i="2"/>
  <c r="AH4992" i="2"/>
  <c r="AH4993" i="2"/>
  <c r="AH4994" i="2"/>
  <c r="AH4995" i="2"/>
  <c r="AH4996" i="2"/>
  <c r="AH4997" i="2"/>
  <c r="AH4998" i="2"/>
  <c r="AH4999" i="2"/>
  <c r="AH5000" i="2"/>
  <c r="AH5001" i="2"/>
  <c r="AH5002" i="2"/>
  <c r="AH5003" i="2"/>
  <c r="AH5004" i="2"/>
  <c r="AH5005" i="2"/>
  <c r="AH5006" i="2"/>
  <c r="AH5007" i="2"/>
  <c r="AH5008" i="2"/>
  <c r="AH5009" i="2"/>
  <c r="AH5010" i="2"/>
  <c r="AH5011" i="2"/>
  <c r="AH5012" i="2"/>
  <c r="AH5013" i="2"/>
  <c r="AH5014" i="2"/>
  <c r="AH5015" i="2"/>
  <c r="AH5016" i="2"/>
  <c r="AH5017" i="2"/>
  <c r="AH5018" i="2"/>
  <c r="AH5019" i="2"/>
  <c r="AH5020" i="2"/>
  <c r="AH5021" i="2"/>
  <c r="AH5022" i="2"/>
  <c r="AH5023" i="2"/>
  <c r="AH5024" i="2"/>
  <c r="AH5025" i="2"/>
  <c r="AH5026" i="2"/>
  <c r="AH5027" i="2"/>
  <c r="AH5028" i="2"/>
  <c r="AH5029" i="2"/>
  <c r="AH5030" i="2"/>
  <c r="AH5031" i="2"/>
  <c r="AH5032" i="2"/>
  <c r="AH5033" i="2"/>
  <c r="AH5034" i="2"/>
  <c r="AH5035" i="2"/>
  <c r="AH5036" i="2"/>
  <c r="AH5037" i="2"/>
  <c r="AH5038" i="2"/>
  <c r="AH5039" i="2"/>
  <c r="AH5040" i="2"/>
  <c r="AH5041" i="2"/>
  <c r="AH5042" i="2"/>
  <c r="AH5043" i="2"/>
  <c r="AH5044" i="2"/>
  <c r="AH5045" i="2"/>
  <c r="AH5046" i="2"/>
  <c r="AH5047" i="2"/>
  <c r="AH5048" i="2"/>
  <c r="AH5049" i="2"/>
  <c r="AH5050" i="2"/>
  <c r="AH5051" i="2"/>
  <c r="AH5052" i="2"/>
  <c r="AH5053" i="2"/>
  <c r="AH5054" i="2"/>
  <c r="AH5055" i="2"/>
  <c r="AH5056" i="2"/>
  <c r="AH5057" i="2"/>
  <c r="AH5058" i="2"/>
  <c r="AH5059" i="2"/>
  <c r="AH5060" i="2"/>
  <c r="AH5061" i="2"/>
  <c r="AH5062" i="2"/>
  <c r="AH5063" i="2"/>
  <c r="AH5064" i="2"/>
  <c r="AH5065" i="2"/>
  <c r="AH5066" i="2"/>
  <c r="AH5067" i="2"/>
  <c r="AH5068" i="2"/>
  <c r="AH5069" i="2"/>
  <c r="AH5070" i="2"/>
  <c r="AH5071" i="2"/>
  <c r="AH5072" i="2"/>
  <c r="AH5073" i="2"/>
  <c r="AH5074" i="2"/>
  <c r="AH5075" i="2"/>
  <c r="AH5076" i="2"/>
  <c r="AH5077" i="2"/>
  <c r="AH5078" i="2"/>
  <c r="AH5079" i="2"/>
  <c r="AH5080" i="2"/>
  <c r="AH5081" i="2"/>
  <c r="AH5082" i="2"/>
  <c r="AH5083" i="2"/>
  <c r="AH5084" i="2"/>
  <c r="AH5085" i="2"/>
  <c r="AH5086" i="2"/>
  <c r="AH5087" i="2"/>
  <c r="AH5088" i="2"/>
  <c r="AH5089" i="2"/>
  <c r="AH5090" i="2"/>
  <c r="AH5091" i="2"/>
  <c r="AH5092" i="2"/>
  <c r="AH5093" i="2"/>
  <c r="AH5094" i="2"/>
  <c r="AH5095" i="2"/>
  <c r="AH5096" i="2"/>
  <c r="AH5097" i="2"/>
  <c r="AH5098" i="2"/>
  <c r="AH5099" i="2"/>
  <c r="AH5100" i="2"/>
  <c r="AH5101" i="2"/>
  <c r="AH5102" i="2"/>
  <c r="AH5103" i="2"/>
  <c r="AH5104" i="2"/>
  <c r="AH5105" i="2"/>
  <c r="AH5106" i="2"/>
  <c r="AH5107" i="2"/>
  <c r="AH5108" i="2"/>
  <c r="AH5109" i="2"/>
  <c r="AH5110" i="2"/>
  <c r="AH5111" i="2"/>
  <c r="AH5112" i="2"/>
  <c r="AH5113" i="2"/>
  <c r="AH5114" i="2"/>
  <c r="AH5115" i="2"/>
  <c r="AH5116" i="2"/>
  <c r="AH5117" i="2"/>
  <c r="AH5118" i="2"/>
  <c r="AH5119" i="2"/>
  <c r="AH5120" i="2"/>
  <c r="AH5121" i="2"/>
  <c r="AH5122" i="2"/>
  <c r="AH5123" i="2"/>
  <c r="AH5124" i="2"/>
  <c r="AH5125" i="2"/>
  <c r="AH5126" i="2"/>
  <c r="AH5127" i="2"/>
  <c r="AH5128" i="2"/>
  <c r="AH5129" i="2"/>
  <c r="AH5130" i="2"/>
  <c r="AH5131" i="2"/>
  <c r="AH5132" i="2"/>
  <c r="AH5133" i="2"/>
  <c r="AH5134" i="2"/>
  <c r="AH5135" i="2"/>
  <c r="AH5136" i="2"/>
  <c r="AH5137" i="2"/>
  <c r="AH5138" i="2"/>
  <c r="AH5139" i="2"/>
  <c r="AH5140" i="2"/>
  <c r="AH5141" i="2"/>
  <c r="AH5142" i="2"/>
  <c r="AH5143" i="2"/>
  <c r="AH5144" i="2"/>
  <c r="AH5145" i="2"/>
  <c r="AH5146" i="2"/>
  <c r="AH5147" i="2"/>
  <c r="AH5148" i="2"/>
  <c r="AH5149" i="2"/>
  <c r="AH5150" i="2"/>
  <c r="AH5151" i="2"/>
  <c r="AH5152" i="2"/>
  <c r="AH5153" i="2"/>
  <c r="AH5154" i="2"/>
  <c r="AH5155" i="2"/>
  <c r="AH5156" i="2"/>
  <c r="AH5157" i="2"/>
  <c r="AH5158" i="2"/>
  <c r="AH5159" i="2"/>
  <c r="AH5160" i="2"/>
  <c r="AH5161" i="2"/>
  <c r="AH5162" i="2"/>
  <c r="AH5163" i="2"/>
  <c r="AH5164" i="2"/>
  <c r="AH5165" i="2"/>
  <c r="AH5166" i="2"/>
  <c r="AH5167" i="2"/>
  <c r="AH5168" i="2"/>
  <c r="AH5169" i="2"/>
  <c r="AH5170" i="2"/>
  <c r="AH5171" i="2"/>
  <c r="AH5172" i="2"/>
  <c r="AH5173" i="2"/>
  <c r="AH5174" i="2"/>
  <c r="AH5175" i="2"/>
  <c r="AH5176" i="2"/>
  <c r="AH5177" i="2"/>
  <c r="AH5178" i="2"/>
  <c r="AH5179" i="2"/>
  <c r="AH5180" i="2"/>
  <c r="AH5181" i="2"/>
  <c r="AH5182" i="2"/>
  <c r="AH5183" i="2"/>
  <c r="AH5184" i="2"/>
  <c r="AH5185" i="2"/>
  <c r="AH5186" i="2"/>
  <c r="AH5187" i="2"/>
  <c r="AH5188" i="2"/>
  <c r="AH5189" i="2"/>
  <c r="AH5190" i="2"/>
  <c r="AH5191" i="2"/>
  <c r="AH5192" i="2"/>
  <c r="AH5193" i="2"/>
  <c r="AH5194" i="2"/>
  <c r="AH5195" i="2"/>
  <c r="AH5196" i="2"/>
  <c r="AH5197" i="2"/>
  <c r="AH5198" i="2"/>
  <c r="AH5199" i="2"/>
  <c r="AH5200" i="2"/>
  <c r="AH5201" i="2"/>
  <c r="AH5202" i="2"/>
  <c r="AH5203" i="2"/>
  <c r="AH5204" i="2"/>
  <c r="AH5205" i="2"/>
  <c r="AH5206" i="2"/>
  <c r="AH5207" i="2"/>
  <c r="AH5208" i="2"/>
  <c r="AH5209" i="2"/>
  <c r="AH5210" i="2"/>
  <c r="AH5211" i="2"/>
  <c r="AH5212" i="2"/>
  <c r="AH5213" i="2"/>
  <c r="AH5214" i="2"/>
  <c r="AH5215" i="2"/>
  <c r="AH5216" i="2"/>
  <c r="AH5217" i="2"/>
  <c r="AH5218" i="2"/>
  <c r="AH5219" i="2"/>
  <c r="AH5220" i="2"/>
  <c r="AH5221" i="2"/>
  <c r="AH5222" i="2"/>
  <c r="AH5223" i="2"/>
  <c r="AH5224" i="2"/>
  <c r="AH5225" i="2"/>
  <c r="AH5226" i="2"/>
  <c r="AH5227" i="2"/>
  <c r="AH5228" i="2"/>
  <c r="AH5229" i="2"/>
  <c r="AH5230" i="2"/>
  <c r="AH5231" i="2"/>
  <c r="AH5232" i="2"/>
  <c r="AH5233" i="2"/>
  <c r="AH5234" i="2"/>
  <c r="AH5235" i="2"/>
  <c r="AH5236" i="2"/>
  <c r="AH5237" i="2"/>
  <c r="AH5238" i="2"/>
  <c r="AH5239" i="2"/>
  <c r="AH5240" i="2"/>
  <c r="AH5241" i="2"/>
  <c r="AH5242" i="2"/>
  <c r="AH5243" i="2"/>
  <c r="AH5244" i="2"/>
  <c r="AH5245" i="2"/>
  <c r="AH5246" i="2"/>
  <c r="AH5247" i="2"/>
  <c r="AH5248" i="2"/>
  <c r="AH5249" i="2"/>
  <c r="AH5250" i="2"/>
  <c r="AH5251" i="2"/>
  <c r="AH5252" i="2"/>
  <c r="AH5253" i="2"/>
  <c r="AH5254" i="2"/>
  <c r="AH5255" i="2"/>
  <c r="AH5256" i="2"/>
  <c r="AH5257" i="2"/>
  <c r="AH5258" i="2"/>
  <c r="AH5259" i="2"/>
  <c r="AH5260" i="2"/>
  <c r="AH5261" i="2"/>
  <c r="AH5262" i="2"/>
  <c r="AH5263" i="2"/>
  <c r="AH5264" i="2"/>
  <c r="AH5265" i="2"/>
  <c r="AH5266" i="2"/>
  <c r="AH5267" i="2"/>
  <c r="AH5268" i="2"/>
  <c r="AH5269" i="2"/>
  <c r="AH5270" i="2"/>
  <c r="AH5271" i="2"/>
  <c r="AH5272" i="2"/>
  <c r="AH5273" i="2"/>
  <c r="AH5274" i="2"/>
  <c r="AH5275" i="2"/>
  <c r="AH5276" i="2"/>
  <c r="AH5277" i="2"/>
  <c r="AH5278" i="2"/>
  <c r="AH5279" i="2"/>
  <c r="AH5280" i="2"/>
  <c r="AH5281" i="2"/>
  <c r="AH5282" i="2"/>
  <c r="AH5283" i="2"/>
  <c r="AH5284" i="2"/>
  <c r="AH5285" i="2"/>
  <c r="AH5286" i="2"/>
  <c r="AH5287" i="2"/>
  <c r="AH5288" i="2"/>
  <c r="AH5289" i="2"/>
  <c r="AH5290" i="2"/>
  <c r="AH5291" i="2"/>
  <c r="AH5292" i="2"/>
  <c r="AH5293" i="2"/>
  <c r="AH5294" i="2"/>
  <c r="AH5295" i="2"/>
  <c r="AH5296" i="2"/>
  <c r="AH5297" i="2"/>
  <c r="AH5298" i="2"/>
  <c r="AH5299" i="2"/>
  <c r="AH5300" i="2"/>
  <c r="AH5301" i="2"/>
  <c r="AH5302" i="2"/>
  <c r="AH5303" i="2"/>
  <c r="AH5304" i="2"/>
  <c r="AH5305" i="2"/>
  <c r="AH5306" i="2"/>
  <c r="AH5307" i="2"/>
  <c r="AH5308" i="2"/>
  <c r="AH5309" i="2"/>
  <c r="AH5310" i="2"/>
  <c r="AH5311" i="2"/>
  <c r="AH5312" i="2"/>
  <c r="AH5313" i="2"/>
  <c r="AH5314" i="2"/>
  <c r="AH5315" i="2"/>
  <c r="AH5316" i="2"/>
  <c r="AH5317" i="2"/>
  <c r="AH5318" i="2"/>
  <c r="AH5319" i="2"/>
  <c r="AH5320" i="2"/>
  <c r="AH5321" i="2"/>
  <c r="AH5322" i="2"/>
  <c r="AH5323" i="2"/>
  <c r="AH5324" i="2"/>
  <c r="AH5325" i="2"/>
  <c r="AH5326" i="2"/>
  <c r="AH5327" i="2"/>
  <c r="AH5328" i="2"/>
  <c r="AH5329" i="2"/>
  <c r="AH5330" i="2"/>
  <c r="AH5331" i="2"/>
  <c r="AH5332" i="2"/>
  <c r="AH5333" i="2"/>
  <c r="AH5334" i="2"/>
  <c r="AH5335" i="2"/>
  <c r="AH5336" i="2"/>
  <c r="AH5337" i="2"/>
  <c r="AH5338" i="2"/>
  <c r="AH5339" i="2"/>
  <c r="AH5340" i="2"/>
  <c r="AH5341" i="2"/>
  <c r="AH5342" i="2"/>
  <c r="AH5343" i="2"/>
  <c r="AH5344" i="2"/>
  <c r="AH5345" i="2"/>
  <c r="AH5346" i="2"/>
  <c r="AH5347" i="2"/>
  <c r="AH5348" i="2"/>
  <c r="AH5349" i="2"/>
  <c r="AH5350" i="2"/>
  <c r="AH5351" i="2"/>
  <c r="AH5352" i="2"/>
  <c r="AH5353" i="2"/>
  <c r="AH5354" i="2"/>
  <c r="AH5355" i="2"/>
  <c r="AH5356" i="2"/>
  <c r="AH5357" i="2"/>
  <c r="AH5358" i="2"/>
  <c r="AH5359" i="2"/>
  <c r="AH5360" i="2"/>
  <c r="AH5361" i="2"/>
  <c r="AH5362" i="2"/>
  <c r="AH5363" i="2"/>
  <c r="AH5364" i="2"/>
  <c r="AH5365" i="2"/>
  <c r="AH5366" i="2"/>
  <c r="AH5367" i="2"/>
  <c r="AH5368" i="2"/>
  <c r="AH5369" i="2"/>
  <c r="AH5370" i="2"/>
  <c r="AH5371" i="2"/>
  <c r="AH5372" i="2"/>
  <c r="AH5373" i="2"/>
  <c r="AH5374" i="2"/>
  <c r="AH5375" i="2"/>
  <c r="AH5376" i="2"/>
  <c r="AH5377" i="2"/>
  <c r="AH5378" i="2"/>
  <c r="AH5379" i="2"/>
  <c r="AH5380" i="2"/>
  <c r="AH5381" i="2"/>
  <c r="AH5382" i="2"/>
  <c r="AH5383" i="2"/>
  <c r="AH5384" i="2"/>
  <c r="AH5385" i="2"/>
  <c r="AH5386" i="2"/>
  <c r="AH5387" i="2"/>
  <c r="AH5388" i="2"/>
  <c r="AH5389" i="2"/>
  <c r="AH5390" i="2"/>
  <c r="AH5391" i="2"/>
  <c r="AH5392" i="2"/>
  <c r="AH5393" i="2"/>
  <c r="AH5394" i="2"/>
  <c r="AH5395" i="2"/>
  <c r="AH5396" i="2"/>
  <c r="AH5397" i="2"/>
  <c r="AH5398" i="2"/>
  <c r="AH5399" i="2"/>
  <c r="AH5400" i="2"/>
  <c r="AH5401" i="2"/>
  <c r="AH5402" i="2"/>
  <c r="AH5403" i="2"/>
  <c r="AH5404" i="2"/>
  <c r="AH5405" i="2"/>
  <c r="AH5406" i="2"/>
  <c r="AH5407" i="2"/>
  <c r="AH5408" i="2"/>
  <c r="AH5409" i="2"/>
  <c r="AH5410" i="2"/>
  <c r="AH5411" i="2"/>
  <c r="AH5412" i="2"/>
  <c r="AH5413" i="2"/>
  <c r="AH5414" i="2"/>
  <c r="AH5415" i="2"/>
  <c r="AH5416" i="2"/>
  <c r="AH5417" i="2"/>
  <c r="AH5418" i="2"/>
  <c r="AH5419" i="2"/>
  <c r="AH5420" i="2"/>
  <c r="AH5421" i="2"/>
  <c r="AH5422" i="2"/>
  <c r="AH5423" i="2"/>
  <c r="AH5424" i="2"/>
  <c r="AH5425" i="2"/>
  <c r="AH5426" i="2"/>
  <c r="AH5427" i="2"/>
  <c r="AH5428" i="2"/>
  <c r="AH5429" i="2"/>
  <c r="AH5430" i="2"/>
  <c r="AH5431" i="2"/>
  <c r="AH5432" i="2"/>
  <c r="AH5433" i="2"/>
  <c r="AH5434" i="2"/>
  <c r="AH5435" i="2"/>
  <c r="AH5436" i="2"/>
  <c r="AH5437" i="2"/>
  <c r="AH5438" i="2"/>
  <c r="AH5439" i="2"/>
  <c r="AH5440" i="2"/>
  <c r="AH5441" i="2"/>
  <c r="AH5442" i="2"/>
  <c r="AH5443" i="2"/>
  <c r="AH5444" i="2"/>
  <c r="AH5445" i="2"/>
  <c r="AH5446" i="2"/>
  <c r="AH5447" i="2"/>
  <c r="AH5448" i="2"/>
  <c r="AH5449" i="2"/>
  <c r="AH5450" i="2"/>
  <c r="AH5451" i="2"/>
  <c r="AH5452" i="2"/>
  <c r="AH5453" i="2"/>
  <c r="AH5454" i="2"/>
  <c r="AH5455" i="2"/>
  <c r="AH5456" i="2"/>
  <c r="AH5457" i="2"/>
  <c r="AH5458" i="2"/>
  <c r="AH5459" i="2"/>
  <c r="AH5460" i="2"/>
  <c r="AH5461" i="2"/>
  <c r="AH5462" i="2"/>
  <c r="AH5463" i="2"/>
  <c r="AH5464" i="2"/>
  <c r="AH5465" i="2"/>
  <c r="AH5466" i="2"/>
  <c r="AH5467" i="2"/>
  <c r="AH5468" i="2"/>
  <c r="AH5469" i="2"/>
  <c r="AH5470" i="2"/>
  <c r="AH5471" i="2"/>
  <c r="AH5472" i="2"/>
  <c r="AH5473" i="2"/>
  <c r="AH5474" i="2"/>
  <c r="AH5475" i="2"/>
  <c r="AH5476" i="2"/>
  <c r="AH5477" i="2"/>
  <c r="AH5478" i="2"/>
  <c r="AH5479" i="2"/>
  <c r="AH5480" i="2"/>
  <c r="AH5481" i="2"/>
  <c r="AH5482" i="2"/>
  <c r="AH5483" i="2"/>
  <c r="AH5484" i="2"/>
  <c r="AH5485" i="2"/>
  <c r="AH5486" i="2"/>
  <c r="AH5487" i="2"/>
  <c r="AH5488" i="2"/>
  <c r="AH5489" i="2"/>
  <c r="AH5490" i="2"/>
  <c r="AH5491" i="2"/>
  <c r="AH5492" i="2"/>
  <c r="AH5493" i="2"/>
  <c r="AH5494" i="2"/>
  <c r="AH5495" i="2"/>
  <c r="AH5496" i="2"/>
  <c r="AH5497" i="2"/>
  <c r="AH5498" i="2"/>
  <c r="AH5499" i="2"/>
  <c r="AH5500" i="2"/>
  <c r="AH5501" i="2"/>
  <c r="AH5502" i="2"/>
  <c r="AH5503" i="2"/>
  <c r="AH5504" i="2"/>
  <c r="AH5505" i="2"/>
  <c r="AH5506" i="2"/>
  <c r="AH5507" i="2"/>
  <c r="AH5508" i="2"/>
  <c r="AH5509" i="2"/>
  <c r="AH5510" i="2"/>
  <c r="AH5511" i="2"/>
  <c r="AH5512" i="2"/>
  <c r="AH5513" i="2"/>
  <c r="AH5514" i="2"/>
  <c r="AH5515" i="2"/>
  <c r="AH5516" i="2"/>
  <c r="AH5517" i="2"/>
  <c r="AH5518" i="2"/>
  <c r="AH5519" i="2"/>
  <c r="AH5520" i="2"/>
  <c r="AH5521" i="2"/>
  <c r="AH5522" i="2"/>
  <c r="AH5523" i="2"/>
  <c r="AH5524" i="2"/>
  <c r="AH5525" i="2"/>
  <c r="AH5526" i="2"/>
  <c r="AH5527" i="2"/>
  <c r="AH5528" i="2"/>
  <c r="AH5529" i="2"/>
  <c r="AH5530" i="2"/>
  <c r="AH5531" i="2"/>
  <c r="AH5532" i="2"/>
  <c r="AH5533" i="2"/>
  <c r="AH5534" i="2"/>
  <c r="AH5535" i="2"/>
  <c r="AH5536" i="2"/>
  <c r="AH5537" i="2"/>
  <c r="AH5538" i="2"/>
  <c r="AH5539" i="2"/>
  <c r="AH5540" i="2"/>
  <c r="AH5541" i="2"/>
  <c r="AH5542" i="2"/>
  <c r="AH5543" i="2"/>
  <c r="AH5544" i="2"/>
  <c r="AH5545" i="2"/>
  <c r="AH5546" i="2"/>
  <c r="AH5547" i="2"/>
  <c r="AH5548" i="2"/>
  <c r="AH5549" i="2"/>
  <c r="AH5550" i="2"/>
  <c r="AH5551" i="2"/>
  <c r="AH5552" i="2"/>
  <c r="AH5553" i="2"/>
  <c r="AH5554" i="2"/>
  <c r="AH5555" i="2"/>
  <c r="AH5556" i="2"/>
  <c r="AH5557" i="2"/>
  <c r="AH5558" i="2"/>
  <c r="AH5559" i="2"/>
  <c r="AH5560" i="2"/>
  <c r="AH5561" i="2"/>
  <c r="AH5562" i="2"/>
  <c r="AH5563" i="2"/>
  <c r="AH5564" i="2"/>
  <c r="AH5565" i="2"/>
  <c r="AH5566" i="2"/>
  <c r="AH5567" i="2"/>
  <c r="AH5568" i="2"/>
  <c r="AH5569" i="2"/>
  <c r="AH5570" i="2"/>
  <c r="AH5571" i="2"/>
  <c r="AH5572" i="2"/>
  <c r="AH5573" i="2"/>
  <c r="AH5574" i="2"/>
  <c r="AH5575" i="2"/>
  <c r="AH5576" i="2"/>
  <c r="AH5577" i="2"/>
  <c r="AH5578" i="2"/>
  <c r="AH5579" i="2"/>
  <c r="AH5580" i="2"/>
  <c r="AH5581" i="2"/>
  <c r="AH5582" i="2"/>
  <c r="AH5583" i="2"/>
  <c r="AH5584" i="2"/>
  <c r="AH5585" i="2"/>
  <c r="AH5586" i="2"/>
  <c r="AH5587" i="2"/>
  <c r="AH5588" i="2"/>
  <c r="AH5589" i="2"/>
  <c r="AH5590" i="2"/>
  <c r="AH5591" i="2"/>
  <c r="AH5592" i="2"/>
  <c r="AH5593" i="2"/>
  <c r="AH5594" i="2"/>
  <c r="AH5595" i="2"/>
  <c r="AH5596" i="2"/>
  <c r="AH5597" i="2"/>
  <c r="AH5598" i="2"/>
  <c r="AH5599" i="2"/>
  <c r="AH5600" i="2"/>
  <c r="AH5601" i="2"/>
  <c r="AH5602" i="2"/>
  <c r="AH5603" i="2"/>
  <c r="AH5604" i="2"/>
  <c r="AH5605" i="2"/>
  <c r="AH5606" i="2"/>
  <c r="AH5607" i="2"/>
  <c r="AH5608" i="2"/>
  <c r="AH5609" i="2"/>
  <c r="AH5610" i="2"/>
  <c r="AH5611" i="2"/>
  <c r="AH5612" i="2"/>
  <c r="AH5613" i="2"/>
  <c r="AH5614" i="2"/>
  <c r="AH5615" i="2"/>
  <c r="AH5616" i="2"/>
  <c r="AH5617" i="2"/>
  <c r="AH5618" i="2"/>
  <c r="AH5619" i="2"/>
  <c r="AH5620" i="2"/>
  <c r="AH5621" i="2"/>
  <c r="AH5622" i="2"/>
  <c r="AH5623" i="2"/>
  <c r="AH5624" i="2"/>
  <c r="AH5625" i="2"/>
  <c r="AH5626" i="2"/>
  <c r="AH5627" i="2"/>
  <c r="AH5628" i="2"/>
  <c r="AH5629" i="2"/>
  <c r="AH5630" i="2"/>
  <c r="AH5631" i="2"/>
  <c r="AH5632" i="2"/>
  <c r="AH5633" i="2"/>
  <c r="AH5634" i="2"/>
  <c r="AH5635" i="2"/>
  <c r="AH5636" i="2"/>
  <c r="AH5637" i="2"/>
  <c r="AH5638" i="2"/>
  <c r="AH5639" i="2"/>
  <c r="AH5640" i="2"/>
  <c r="AH5641" i="2"/>
  <c r="AH5642" i="2"/>
  <c r="AH5643" i="2"/>
  <c r="AH5644" i="2"/>
  <c r="AH5645" i="2"/>
  <c r="AH5646" i="2"/>
  <c r="AH5647" i="2"/>
  <c r="AH5648" i="2"/>
  <c r="AH5649" i="2"/>
  <c r="AH5650" i="2"/>
  <c r="AH5651" i="2"/>
  <c r="AH5652" i="2"/>
  <c r="AH5653" i="2"/>
  <c r="AH5654" i="2"/>
  <c r="AH5655" i="2"/>
  <c r="AH5656" i="2"/>
  <c r="AH5657" i="2"/>
  <c r="AH5658" i="2"/>
  <c r="AH5659" i="2"/>
  <c r="AH5660" i="2"/>
  <c r="AH5661" i="2"/>
  <c r="AH5662" i="2"/>
  <c r="AH5663" i="2"/>
  <c r="AH5664" i="2"/>
  <c r="AH5665" i="2"/>
  <c r="AH5666" i="2"/>
  <c r="AH5667" i="2"/>
  <c r="AH5668" i="2"/>
  <c r="AH5669" i="2"/>
  <c r="AH5670" i="2"/>
  <c r="AH5671" i="2"/>
  <c r="AH5672" i="2"/>
  <c r="AH5673" i="2"/>
  <c r="AH5674" i="2"/>
  <c r="AH5675" i="2"/>
  <c r="AH5676" i="2"/>
  <c r="AH5677" i="2"/>
  <c r="AH5678" i="2"/>
  <c r="AH5679" i="2"/>
  <c r="AH5680" i="2"/>
  <c r="AH5681" i="2"/>
  <c r="AH5682" i="2"/>
  <c r="AH5683" i="2"/>
  <c r="AH5684" i="2"/>
  <c r="AH5685" i="2"/>
  <c r="AH5686" i="2"/>
  <c r="AH5687" i="2"/>
  <c r="AH5688" i="2"/>
  <c r="AH5689" i="2"/>
  <c r="AH5690" i="2"/>
  <c r="AH5691" i="2"/>
  <c r="AH5692" i="2"/>
  <c r="AH5693" i="2"/>
  <c r="AH5694" i="2"/>
  <c r="AH5695" i="2"/>
  <c r="AH5696" i="2"/>
  <c r="AH5697" i="2"/>
  <c r="AH5698" i="2"/>
  <c r="AH5699" i="2"/>
  <c r="AH5700" i="2"/>
  <c r="AH5701" i="2"/>
  <c r="AH5702" i="2"/>
  <c r="AH5703" i="2"/>
  <c r="AH5704" i="2"/>
  <c r="AH5705" i="2"/>
  <c r="AH5706" i="2"/>
  <c r="AH5707" i="2"/>
  <c r="AH5708" i="2"/>
  <c r="AH5709" i="2"/>
  <c r="AH5710" i="2"/>
  <c r="AH5711" i="2"/>
  <c r="AH5712" i="2"/>
  <c r="AH5713" i="2"/>
  <c r="AH5714" i="2"/>
  <c r="AH5715" i="2"/>
  <c r="AH5716" i="2"/>
  <c r="AH5717" i="2"/>
  <c r="AH5718" i="2"/>
  <c r="AH5719" i="2"/>
  <c r="AH5720" i="2"/>
  <c r="AH5721" i="2"/>
  <c r="AH5722" i="2"/>
  <c r="AH5723" i="2"/>
  <c r="AH5724" i="2"/>
  <c r="AH5725" i="2"/>
  <c r="AH5726" i="2"/>
  <c r="AH5727" i="2"/>
  <c r="AH5728" i="2"/>
  <c r="AH5729" i="2"/>
  <c r="AH5730" i="2"/>
  <c r="AH5731" i="2"/>
  <c r="AH5732" i="2"/>
  <c r="AH5733" i="2"/>
  <c r="AH5734" i="2"/>
  <c r="AH5735" i="2"/>
  <c r="AH5736" i="2"/>
  <c r="AH5737" i="2"/>
  <c r="AH5738" i="2"/>
  <c r="AH5739" i="2"/>
  <c r="AH5740" i="2"/>
  <c r="AH5741" i="2"/>
  <c r="AH5742" i="2"/>
  <c r="AH5743" i="2"/>
  <c r="AH5744" i="2"/>
  <c r="AH5745" i="2"/>
  <c r="AH5746" i="2"/>
  <c r="AH5747" i="2"/>
  <c r="AH5748" i="2"/>
  <c r="AH5749" i="2"/>
  <c r="AH5750" i="2"/>
  <c r="AH5751" i="2"/>
  <c r="AH5752" i="2"/>
  <c r="AH5753" i="2"/>
  <c r="AH5754" i="2"/>
  <c r="AH5755" i="2"/>
  <c r="AH5756" i="2"/>
  <c r="AH5757" i="2"/>
  <c r="AH5758" i="2"/>
  <c r="AH5759" i="2"/>
  <c r="AH5760" i="2"/>
  <c r="AH5761" i="2"/>
  <c r="AH5762" i="2"/>
  <c r="AH5763" i="2"/>
  <c r="AH5764" i="2"/>
  <c r="AH5765" i="2"/>
  <c r="AH5766" i="2"/>
  <c r="AH5767" i="2"/>
  <c r="AH5768" i="2"/>
  <c r="AH5769" i="2"/>
  <c r="AH5770" i="2"/>
  <c r="AH5771" i="2"/>
  <c r="AH5772" i="2"/>
  <c r="AH5773" i="2"/>
  <c r="AH5774" i="2"/>
  <c r="AH5775" i="2"/>
  <c r="AH5776" i="2"/>
  <c r="AH5777" i="2"/>
  <c r="AH5778" i="2"/>
  <c r="AH5779" i="2"/>
  <c r="AH5780" i="2"/>
  <c r="AH5781" i="2"/>
  <c r="AH5782" i="2"/>
  <c r="AH5783" i="2"/>
  <c r="AH5784" i="2"/>
  <c r="AH5785" i="2"/>
  <c r="AH5786" i="2"/>
  <c r="AH5787" i="2"/>
  <c r="AH5788" i="2"/>
  <c r="AH5789" i="2"/>
  <c r="AH5790" i="2"/>
  <c r="AH5791" i="2"/>
  <c r="AH5792" i="2"/>
  <c r="AH5793" i="2"/>
  <c r="AH5794" i="2"/>
  <c r="AH5795" i="2"/>
  <c r="AH5796" i="2"/>
  <c r="AH5797" i="2"/>
  <c r="AH5798" i="2"/>
  <c r="AH5799" i="2"/>
  <c r="AH5800" i="2"/>
  <c r="AH5801" i="2"/>
  <c r="AH5802" i="2"/>
  <c r="AH5803" i="2"/>
  <c r="AH5804" i="2"/>
  <c r="AH5805" i="2"/>
  <c r="AH5806" i="2"/>
  <c r="AH5807" i="2"/>
  <c r="AH5808" i="2"/>
  <c r="AH5809" i="2"/>
  <c r="AH5810" i="2"/>
  <c r="AH5811" i="2"/>
  <c r="AH5812" i="2"/>
  <c r="AH5813" i="2"/>
  <c r="AH5814" i="2"/>
  <c r="AH5815" i="2"/>
  <c r="AH5816" i="2"/>
  <c r="AH5817" i="2"/>
  <c r="AH5818" i="2"/>
  <c r="AH5819" i="2"/>
  <c r="AH5820" i="2"/>
  <c r="AH5821" i="2"/>
  <c r="AH5822" i="2"/>
  <c r="AH5823" i="2"/>
  <c r="AH5824" i="2"/>
  <c r="AH5825" i="2"/>
  <c r="AH5826" i="2"/>
  <c r="AH5827" i="2"/>
  <c r="AH5828" i="2"/>
  <c r="AH5829" i="2"/>
  <c r="AH5830" i="2"/>
  <c r="AH5831" i="2"/>
  <c r="AH5832" i="2"/>
  <c r="AH5833" i="2"/>
  <c r="AH5834" i="2"/>
  <c r="AH5835" i="2"/>
  <c r="AH5836" i="2"/>
  <c r="AH5837" i="2"/>
  <c r="AH5838" i="2"/>
  <c r="AH5839" i="2"/>
  <c r="AH5840" i="2"/>
  <c r="AH5841" i="2"/>
  <c r="AH5842" i="2"/>
  <c r="AH5843" i="2"/>
  <c r="AH5844" i="2"/>
  <c r="AH5845" i="2"/>
  <c r="AH5846" i="2"/>
  <c r="AH5847" i="2"/>
  <c r="AH5848" i="2"/>
  <c r="AH5849" i="2"/>
  <c r="AH5850" i="2"/>
  <c r="AH5851" i="2"/>
  <c r="AH5852" i="2"/>
  <c r="AH5853" i="2"/>
  <c r="AH5854" i="2"/>
  <c r="AH5855" i="2"/>
  <c r="AH5856" i="2"/>
  <c r="AH5857" i="2"/>
  <c r="AH5858" i="2"/>
  <c r="AH5859" i="2"/>
  <c r="AH5860" i="2"/>
  <c r="AH5861" i="2"/>
  <c r="AH5862" i="2"/>
  <c r="AH5863" i="2"/>
  <c r="AH5864" i="2"/>
  <c r="AH5865" i="2"/>
  <c r="AH5866" i="2"/>
  <c r="AH5867" i="2"/>
  <c r="AH5868" i="2"/>
  <c r="AH5869" i="2"/>
  <c r="AH5870" i="2"/>
  <c r="AH5871" i="2"/>
  <c r="AH5872" i="2"/>
  <c r="AH5873" i="2"/>
  <c r="AH5874" i="2"/>
  <c r="AH5875" i="2"/>
  <c r="AH5876" i="2"/>
  <c r="AH5877" i="2"/>
  <c r="AH5878" i="2"/>
  <c r="AH5879" i="2"/>
  <c r="AH5880" i="2"/>
  <c r="AH5881" i="2"/>
  <c r="AH5882" i="2"/>
  <c r="AH5883" i="2"/>
  <c r="AH5884" i="2"/>
  <c r="AH5885" i="2"/>
  <c r="AH5886" i="2"/>
  <c r="AH5887" i="2"/>
  <c r="AH5888" i="2"/>
  <c r="AH5889" i="2"/>
  <c r="AH5890" i="2"/>
  <c r="AH5891" i="2"/>
  <c r="AH5892" i="2"/>
  <c r="AH5893" i="2"/>
  <c r="AH5894" i="2"/>
  <c r="AH5895" i="2"/>
  <c r="AH5896" i="2"/>
  <c r="AH5897" i="2"/>
  <c r="AH5898" i="2"/>
  <c r="AH5899" i="2"/>
  <c r="AH5900" i="2"/>
  <c r="AH5901" i="2"/>
  <c r="AH5902" i="2"/>
  <c r="AH5903" i="2"/>
  <c r="AH5904" i="2"/>
  <c r="AH5905" i="2"/>
  <c r="AH5906" i="2"/>
  <c r="AH5907" i="2"/>
  <c r="AH5908" i="2"/>
  <c r="AH5909" i="2"/>
  <c r="AH5910" i="2"/>
  <c r="AH5911" i="2"/>
  <c r="AH5912" i="2"/>
  <c r="AH5913" i="2"/>
  <c r="AH5914" i="2"/>
  <c r="AH5915" i="2"/>
  <c r="AH5916" i="2"/>
  <c r="AH5917" i="2"/>
  <c r="AH5918" i="2"/>
  <c r="AH5919" i="2"/>
  <c r="AH5920" i="2"/>
  <c r="AH5921" i="2"/>
  <c r="AH5922" i="2"/>
  <c r="AH5923" i="2"/>
  <c r="AH5924" i="2"/>
  <c r="AH5925" i="2"/>
  <c r="AH5926" i="2"/>
  <c r="AH5927" i="2"/>
  <c r="AH5928" i="2"/>
  <c r="AH5929" i="2"/>
  <c r="AH5930" i="2"/>
  <c r="AH5931" i="2"/>
  <c r="AH5932" i="2"/>
  <c r="AH5933" i="2"/>
  <c r="AH5934" i="2"/>
  <c r="AH5935" i="2"/>
  <c r="AH5936" i="2"/>
  <c r="AH5937" i="2"/>
  <c r="AH5938" i="2"/>
  <c r="AH5939" i="2"/>
  <c r="AH5940" i="2"/>
  <c r="AH5941" i="2"/>
  <c r="AH5942" i="2"/>
  <c r="AH5943" i="2"/>
  <c r="AH5944" i="2"/>
  <c r="AH5945" i="2"/>
  <c r="AH5946" i="2"/>
  <c r="AH5947" i="2"/>
  <c r="AH5948" i="2"/>
  <c r="AH5949" i="2"/>
  <c r="AH5950" i="2"/>
  <c r="AH5951" i="2"/>
  <c r="AH5952" i="2"/>
  <c r="AH5953" i="2"/>
  <c r="AH5954" i="2"/>
  <c r="AH5955" i="2"/>
  <c r="AH5956" i="2"/>
  <c r="AH5957" i="2"/>
  <c r="AH5958" i="2"/>
  <c r="AH5959" i="2"/>
  <c r="AH5960" i="2"/>
  <c r="AH5961" i="2"/>
  <c r="AH5962" i="2"/>
  <c r="AH5963" i="2"/>
  <c r="AH5964" i="2"/>
  <c r="AH5965" i="2"/>
  <c r="AH5966" i="2"/>
  <c r="AH5967" i="2"/>
  <c r="AH5968" i="2"/>
  <c r="AH5969" i="2"/>
  <c r="AH5970" i="2"/>
  <c r="AH5971" i="2"/>
  <c r="AH5972" i="2"/>
  <c r="AH5973" i="2"/>
  <c r="AH5974" i="2"/>
  <c r="AH5975" i="2"/>
  <c r="AH5976" i="2"/>
  <c r="AH5977" i="2"/>
  <c r="AH5978" i="2"/>
  <c r="AH5979" i="2"/>
  <c r="AH5980" i="2"/>
  <c r="AH5981" i="2"/>
  <c r="AH5982" i="2"/>
  <c r="AH5983" i="2"/>
  <c r="AH5984" i="2"/>
  <c r="AH5985" i="2"/>
  <c r="AH5986" i="2"/>
  <c r="AH5987" i="2"/>
  <c r="AH5988" i="2"/>
  <c r="AH5989" i="2"/>
  <c r="AH5990" i="2"/>
  <c r="AH5991" i="2"/>
  <c r="AH5992" i="2"/>
  <c r="AH5993" i="2"/>
  <c r="AH5994" i="2"/>
  <c r="AH5995" i="2"/>
  <c r="AH5996" i="2"/>
  <c r="AH5997" i="2"/>
  <c r="AH5998" i="2"/>
  <c r="AH5999" i="2"/>
  <c r="AH6000" i="2"/>
  <c r="AH6001" i="2"/>
  <c r="AH6002" i="2"/>
  <c r="AH6003" i="2"/>
  <c r="AH6004" i="2"/>
  <c r="AH6005" i="2"/>
  <c r="AH6006" i="2"/>
  <c r="AH6007" i="2"/>
  <c r="AH6008" i="2"/>
  <c r="AH6009" i="2"/>
  <c r="AH6010" i="2"/>
  <c r="AH6011" i="2"/>
  <c r="AH6012" i="2"/>
  <c r="AH6013" i="2"/>
  <c r="AH6014" i="2"/>
  <c r="AH6015" i="2"/>
  <c r="AH6016" i="2"/>
  <c r="AH6017" i="2"/>
  <c r="AH6018" i="2"/>
  <c r="AH6019" i="2"/>
  <c r="AH6020" i="2"/>
  <c r="AH6021" i="2"/>
  <c r="AH6022" i="2"/>
  <c r="AH6023" i="2"/>
  <c r="AH6024" i="2"/>
  <c r="AH6025" i="2"/>
  <c r="AH6026" i="2"/>
  <c r="AH6027" i="2"/>
  <c r="AH6028" i="2"/>
  <c r="AH6029" i="2"/>
  <c r="AH6030" i="2"/>
  <c r="AH6031" i="2"/>
  <c r="AH6032" i="2"/>
  <c r="AH6033" i="2"/>
  <c r="AH6034" i="2"/>
  <c r="AH6035" i="2"/>
  <c r="AH6036" i="2"/>
  <c r="AH6037" i="2"/>
  <c r="AH6038" i="2"/>
  <c r="AH6039" i="2"/>
  <c r="AH6040" i="2"/>
  <c r="AH6041" i="2"/>
  <c r="AH6042" i="2"/>
  <c r="AH6043" i="2"/>
  <c r="AH6044" i="2"/>
  <c r="AH6045" i="2"/>
  <c r="AH6046" i="2"/>
  <c r="AH6047" i="2"/>
  <c r="AH6048" i="2"/>
  <c r="AH6049" i="2"/>
  <c r="AH6050" i="2"/>
  <c r="AH6051" i="2"/>
  <c r="AH6052" i="2"/>
  <c r="AH6053" i="2"/>
  <c r="AH6054" i="2"/>
  <c r="AH6055" i="2"/>
  <c r="AH6056" i="2"/>
  <c r="AH6057" i="2"/>
  <c r="AH6058" i="2"/>
  <c r="AH6059" i="2"/>
  <c r="AH6060" i="2"/>
  <c r="AH6061" i="2"/>
  <c r="AH6062" i="2"/>
  <c r="AH6063" i="2"/>
  <c r="AH6064" i="2"/>
  <c r="AH6065" i="2"/>
  <c r="AH6066" i="2"/>
  <c r="AH6067" i="2"/>
  <c r="AH6068" i="2"/>
  <c r="AH6069" i="2"/>
  <c r="AH6070" i="2"/>
  <c r="AH6071" i="2"/>
  <c r="AH6072" i="2"/>
  <c r="AH6073" i="2"/>
  <c r="AH6074" i="2"/>
  <c r="AH6075" i="2"/>
  <c r="AH6076" i="2"/>
  <c r="AH6077" i="2"/>
  <c r="AH6078" i="2"/>
  <c r="AH6079" i="2"/>
  <c r="AH6080" i="2"/>
  <c r="AH6081" i="2"/>
  <c r="AH6082" i="2"/>
  <c r="AH6083" i="2"/>
  <c r="AH6084" i="2"/>
  <c r="AH6085" i="2"/>
  <c r="AH6086" i="2"/>
  <c r="AH6087" i="2"/>
  <c r="AH6088" i="2"/>
  <c r="AH6089" i="2"/>
  <c r="AH6090" i="2"/>
  <c r="AH6091" i="2"/>
  <c r="AH6092" i="2"/>
  <c r="AH6093" i="2"/>
  <c r="AH6094" i="2"/>
  <c r="AH6095" i="2"/>
  <c r="AH6096" i="2"/>
  <c r="AH6097" i="2"/>
  <c r="AH6098" i="2"/>
  <c r="AH6099" i="2"/>
  <c r="AH6100" i="2"/>
  <c r="AH6101" i="2"/>
  <c r="AH6102" i="2"/>
  <c r="AH6103" i="2"/>
  <c r="AH6104" i="2"/>
  <c r="AH6105" i="2"/>
  <c r="AH6106" i="2"/>
  <c r="AH6107" i="2"/>
  <c r="AH6108" i="2"/>
  <c r="AH6109" i="2"/>
  <c r="AH6110" i="2"/>
  <c r="AH6111" i="2"/>
  <c r="AH6112" i="2"/>
  <c r="AH6113" i="2"/>
  <c r="AH6114" i="2"/>
  <c r="AH6115" i="2"/>
  <c r="AH6116" i="2"/>
  <c r="AH6117" i="2"/>
  <c r="AH6118" i="2"/>
  <c r="AH6119" i="2"/>
  <c r="AH6120" i="2"/>
  <c r="AH6121" i="2"/>
  <c r="AH6122" i="2"/>
  <c r="AH6123" i="2"/>
  <c r="AH6124" i="2"/>
  <c r="AH6125" i="2"/>
  <c r="AH6126" i="2"/>
  <c r="AH6127" i="2"/>
  <c r="AH6128" i="2"/>
  <c r="AH6129" i="2"/>
  <c r="AH6130" i="2"/>
  <c r="AH6131" i="2"/>
  <c r="AH6132" i="2"/>
  <c r="AH6133" i="2"/>
  <c r="AH6134" i="2"/>
  <c r="AH6135" i="2"/>
  <c r="AH6136" i="2"/>
  <c r="AH6137" i="2"/>
  <c r="AH6138" i="2"/>
  <c r="AH6139" i="2"/>
  <c r="AH6140" i="2"/>
  <c r="AH6141" i="2"/>
  <c r="AH6142" i="2"/>
  <c r="AH6143" i="2"/>
  <c r="AH6144" i="2"/>
  <c r="AH6145" i="2"/>
  <c r="AH6146" i="2"/>
  <c r="AH6147" i="2"/>
  <c r="AH6148" i="2"/>
  <c r="AH6149" i="2"/>
  <c r="AH6150" i="2"/>
  <c r="AH6151" i="2"/>
  <c r="AH6152" i="2"/>
  <c r="AH6153" i="2"/>
  <c r="AH6154" i="2"/>
  <c r="AH6155" i="2"/>
  <c r="AH6156" i="2"/>
  <c r="AH6157" i="2"/>
  <c r="AH6158" i="2"/>
  <c r="AH6159" i="2"/>
  <c r="AH6160" i="2"/>
  <c r="AH6161" i="2"/>
  <c r="AH6162" i="2"/>
  <c r="AH6163" i="2"/>
  <c r="AH6164" i="2"/>
  <c r="AH6165" i="2"/>
  <c r="AH6166" i="2"/>
  <c r="AH6167" i="2"/>
  <c r="AH6168" i="2"/>
  <c r="AH6169" i="2"/>
  <c r="AH6170" i="2"/>
  <c r="AH6171" i="2"/>
  <c r="AH6172" i="2"/>
  <c r="AH6173" i="2"/>
  <c r="AH6174" i="2"/>
  <c r="AH6175" i="2"/>
  <c r="AH6176" i="2"/>
  <c r="AH6177" i="2"/>
  <c r="AH6178" i="2"/>
  <c r="AH6179" i="2"/>
  <c r="AH6180" i="2"/>
  <c r="AH6181" i="2"/>
  <c r="AH6182" i="2"/>
  <c r="AH6183" i="2"/>
  <c r="AH6184" i="2"/>
  <c r="AH6185" i="2"/>
  <c r="AH6186" i="2"/>
  <c r="AH6187" i="2"/>
  <c r="AH6188" i="2"/>
  <c r="AH6189" i="2"/>
  <c r="AH6190" i="2"/>
  <c r="AH6191" i="2"/>
  <c r="AH6192" i="2"/>
  <c r="AH6193" i="2"/>
  <c r="AH6194" i="2"/>
  <c r="AH6195" i="2"/>
  <c r="AH6196" i="2"/>
  <c r="AH6197" i="2"/>
  <c r="AH6198" i="2"/>
  <c r="AH6199" i="2"/>
  <c r="AH6200" i="2"/>
  <c r="AH6201" i="2"/>
  <c r="AH6202" i="2"/>
  <c r="AH6203" i="2"/>
  <c r="AH6204" i="2"/>
  <c r="AH6205" i="2"/>
  <c r="AH6206" i="2"/>
  <c r="AH6207" i="2"/>
  <c r="AH6208" i="2"/>
  <c r="AH6209" i="2"/>
  <c r="AH6210" i="2"/>
  <c r="AH6211" i="2"/>
  <c r="AH6212" i="2"/>
  <c r="AH6213" i="2"/>
  <c r="AH6214" i="2"/>
  <c r="AH6215" i="2"/>
  <c r="AH6216" i="2"/>
  <c r="AH6217" i="2"/>
  <c r="AH6218" i="2"/>
  <c r="AH6219" i="2"/>
  <c r="AH6220" i="2"/>
  <c r="AH6221" i="2"/>
  <c r="AH6222" i="2"/>
  <c r="AH6223" i="2"/>
  <c r="AH6224" i="2"/>
  <c r="AH6225" i="2"/>
  <c r="AH6226" i="2"/>
  <c r="AH6227" i="2"/>
  <c r="AH6228" i="2"/>
  <c r="AH6229" i="2"/>
  <c r="AH6230" i="2"/>
  <c r="AH6231" i="2"/>
  <c r="AH6232" i="2"/>
  <c r="AH6233" i="2"/>
  <c r="AH6234" i="2"/>
  <c r="AH6235" i="2"/>
  <c r="AH6236" i="2"/>
  <c r="AH6237" i="2"/>
  <c r="AH6238" i="2"/>
  <c r="AH6239" i="2"/>
  <c r="AH6240" i="2"/>
  <c r="AH6241" i="2"/>
  <c r="AH6242" i="2"/>
  <c r="AH6243" i="2"/>
  <c r="AH6244" i="2"/>
  <c r="AH6245" i="2"/>
  <c r="AH6246" i="2"/>
  <c r="AH6247" i="2"/>
  <c r="AH6248" i="2"/>
  <c r="AH6249" i="2"/>
  <c r="AH6250" i="2"/>
  <c r="AH6251" i="2"/>
  <c r="AH6252" i="2"/>
  <c r="AH6253" i="2"/>
  <c r="AH6254" i="2"/>
  <c r="AH6255" i="2"/>
  <c r="AH6256" i="2"/>
  <c r="AH6257" i="2"/>
  <c r="AH6258" i="2"/>
  <c r="AH6259" i="2"/>
  <c r="AH6260" i="2"/>
  <c r="AH6261" i="2"/>
  <c r="AH6262" i="2"/>
  <c r="AH6263" i="2"/>
  <c r="AH6264" i="2"/>
  <c r="AH6265" i="2"/>
  <c r="AH6266" i="2"/>
  <c r="AH6267" i="2"/>
  <c r="AH6268" i="2"/>
  <c r="AH6269" i="2"/>
  <c r="AH6270" i="2"/>
  <c r="AH6271" i="2"/>
  <c r="AH6272" i="2"/>
  <c r="AH6273" i="2"/>
  <c r="AH6274" i="2"/>
  <c r="AH6275" i="2"/>
  <c r="AH6276" i="2"/>
  <c r="AH6277" i="2"/>
  <c r="AH6278" i="2"/>
  <c r="AH6279" i="2"/>
  <c r="AH6280" i="2"/>
  <c r="AH6281" i="2"/>
  <c r="AH6282" i="2"/>
  <c r="AH6283" i="2"/>
  <c r="AH6284" i="2"/>
  <c r="AH6285" i="2"/>
  <c r="AH6286" i="2"/>
  <c r="AH6287" i="2"/>
  <c r="AH6288" i="2"/>
  <c r="AH6289" i="2"/>
  <c r="AH6290" i="2"/>
  <c r="AH6291" i="2"/>
  <c r="AH6292" i="2"/>
  <c r="AH6293" i="2"/>
  <c r="AH6294" i="2"/>
  <c r="AH6295" i="2"/>
  <c r="AH6296" i="2"/>
  <c r="AH6297" i="2"/>
  <c r="AH6298" i="2"/>
  <c r="AH6299" i="2"/>
  <c r="AH6300" i="2"/>
  <c r="AH6301" i="2"/>
  <c r="AH6302" i="2"/>
  <c r="AH6303" i="2"/>
  <c r="AH6304" i="2"/>
  <c r="AH6305" i="2"/>
  <c r="AH6306" i="2"/>
  <c r="AH6307" i="2"/>
  <c r="AH6308" i="2"/>
  <c r="AH6309" i="2"/>
  <c r="AH6310" i="2"/>
  <c r="AH6311" i="2"/>
  <c r="AH6312" i="2"/>
  <c r="AH6313" i="2"/>
  <c r="AH6314" i="2"/>
  <c r="AH6315" i="2"/>
  <c r="AH6316" i="2"/>
  <c r="AH6317" i="2"/>
  <c r="AH6318" i="2"/>
  <c r="AH6319" i="2"/>
  <c r="AH6320" i="2"/>
  <c r="AH6321" i="2"/>
  <c r="AH6322" i="2"/>
  <c r="AH6323" i="2"/>
  <c r="AH6324" i="2"/>
  <c r="AH6325" i="2"/>
  <c r="AH6326" i="2"/>
  <c r="AH6327" i="2"/>
  <c r="AH6328" i="2"/>
  <c r="AH6329" i="2"/>
  <c r="AH6330" i="2"/>
  <c r="AH6331" i="2"/>
  <c r="AH6332" i="2"/>
  <c r="AH6333" i="2"/>
  <c r="AH6334" i="2"/>
  <c r="AH6335" i="2"/>
  <c r="AH6336" i="2"/>
  <c r="AH6337" i="2"/>
  <c r="AH6338" i="2"/>
  <c r="AH6339" i="2"/>
  <c r="AH6340" i="2"/>
  <c r="AH6341" i="2"/>
  <c r="AH6342" i="2"/>
  <c r="AH6343" i="2"/>
  <c r="AH6344" i="2"/>
  <c r="AH6345" i="2"/>
  <c r="AH6346" i="2"/>
  <c r="AH6347" i="2"/>
  <c r="AH6348" i="2"/>
  <c r="AH6349" i="2"/>
  <c r="AH6350" i="2"/>
  <c r="AH6351" i="2"/>
  <c r="AH6352" i="2"/>
  <c r="AH6353" i="2"/>
  <c r="AH6354" i="2"/>
  <c r="AH6355" i="2"/>
  <c r="AH6356" i="2"/>
  <c r="AH6357" i="2"/>
  <c r="AH6358" i="2"/>
  <c r="AH6359" i="2"/>
  <c r="AH6360" i="2"/>
  <c r="AH6361" i="2"/>
  <c r="AH6362" i="2"/>
  <c r="AH6363" i="2"/>
  <c r="AH6364" i="2"/>
  <c r="AH6365" i="2"/>
  <c r="AH6366" i="2"/>
  <c r="AH6367" i="2"/>
  <c r="AH6368" i="2"/>
  <c r="AH6369" i="2"/>
  <c r="AH6370" i="2"/>
  <c r="AH6371" i="2"/>
  <c r="AH6372" i="2"/>
  <c r="AH6373" i="2"/>
  <c r="AH6374" i="2"/>
  <c r="AH6375" i="2"/>
  <c r="AH6376" i="2"/>
  <c r="AH6377" i="2"/>
  <c r="AH6378" i="2"/>
  <c r="AH6379" i="2"/>
  <c r="AH6380" i="2"/>
  <c r="AH6381" i="2"/>
  <c r="AH6382" i="2"/>
  <c r="AH6383" i="2"/>
  <c r="AH6384" i="2"/>
  <c r="AH6385" i="2"/>
  <c r="AH6386" i="2"/>
  <c r="AH6387" i="2"/>
  <c r="AH6388" i="2"/>
  <c r="AH6389" i="2"/>
  <c r="AH6390" i="2"/>
  <c r="AH6391" i="2"/>
  <c r="AH6392" i="2"/>
  <c r="AH6393" i="2"/>
  <c r="AH6394" i="2"/>
  <c r="AH6395" i="2"/>
  <c r="AH6396" i="2"/>
  <c r="AH6397" i="2"/>
  <c r="AH6398" i="2"/>
  <c r="AH6399" i="2"/>
  <c r="AH6400" i="2"/>
  <c r="AH6401" i="2"/>
  <c r="AH6402" i="2"/>
  <c r="AH6403" i="2"/>
  <c r="AH6404" i="2"/>
  <c r="AH6405" i="2"/>
  <c r="AH6406" i="2"/>
  <c r="AH6407" i="2"/>
  <c r="AH6408" i="2"/>
  <c r="AH6409" i="2"/>
  <c r="AH6410" i="2"/>
  <c r="AH6411" i="2"/>
  <c r="AH6412" i="2"/>
  <c r="AH6413" i="2"/>
  <c r="AH6414" i="2"/>
  <c r="AH6415" i="2"/>
  <c r="AH6416" i="2"/>
  <c r="AH6417" i="2"/>
  <c r="AH6418" i="2"/>
  <c r="AH6419" i="2"/>
  <c r="AH6420" i="2"/>
  <c r="AH6421" i="2"/>
  <c r="AH6422" i="2"/>
  <c r="AH6423" i="2"/>
  <c r="AH6424" i="2"/>
  <c r="AH6425" i="2"/>
  <c r="AH6426" i="2"/>
  <c r="AH6427" i="2"/>
  <c r="AH6428" i="2"/>
  <c r="AH6429" i="2"/>
  <c r="AH6430" i="2"/>
  <c r="AH6431" i="2"/>
  <c r="AH6432" i="2"/>
  <c r="AH6433" i="2"/>
  <c r="AH6434" i="2"/>
  <c r="AH6435" i="2"/>
  <c r="AH6436" i="2"/>
  <c r="AH6437" i="2"/>
  <c r="AH6438" i="2"/>
  <c r="AH6439" i="2"/>
  <c r="AH6440" i="2"/>
  <c r="AH6441" i="2"/>
  <c r="AH6442" i="2"/>
  <c r="AH6443" i="2"/>
  <c r="AH6444" i="2"/>
  <c r="AH6445" i="2"/>
  <c r="AH6446" i="2"/>
  <c r="AH6447" i="2"/>
  <c r="AH6448" i="2"/>
  <c r="AH6449" i="2"/>
  <c r="AH6450" i="2"/>
  <c r="AH6451" i="2"/>
  <c r="AH6452" i="2"/>
  <c r="AH6453" i="2"/>
  <c r="AH6454" i="2"/>
  <c r="AH6455" i="2"/>
  <c r="AH6456" i="2"/>
  <c r="AH6457" i="2"/>
  <c r="AH6458" i="2"/>
  <c r="AH6459" i="2"/>
  <c r="AH6460" i="2"/>
  <c r="AH6461" i="2"/>
  <c r="AH6462" i="2"/>
  <c r="AH6463" i="2"/>
  <c r="AH6464" i="2"/>
  <c r="AH6465" i="2"/>
  <c r="AH6466" i="2"/>
  <c r="AH6467" i="2"/>
  <c r="AH6468" i="2"/>
  <c r="AH6469" i="2"/>
  <c r="AH6470" i="2"/>
  <c r="AH6471" i="2"/>
  <c r="AH6472" i="2"/>
  <c r="AH6473" i="2"/>
  <c r="AH6474" i="2"/>
  <c r="AH6475" i="2"/>
  <c r="AH6476" i="2"/>
  <c r="AH6477" i="2"/>
  <c r="AH6478" i="2"/>
  <c r="AH6479" i="2"/>
  <c r="AH6480" i="2"/>
  <c r="AH6481" i="2"/>
  <c r="AH6482" i="2"/>
  <c r="AH6483" i="2"/>
  <c r="AH6484" i="2"/>
  <c r="AH6485" i="2"/>
  <c r="AH6486" i="2"/>
  <c r="AH6487" i="2"/>
  <c r="AH6488" i="2"/>
  <c r="AH6489" i="2"/>
  <c r="AH6490" i="2"/>
  <c r="AH6491" i="2"/>
  <c r="AH6492" i="2"/>
  <c r="AH6493" i="2"/>
  <c r="AH6494" i="2"/>
  <c r="AH6495" i="2"/>
  <c r="AH6496" i="2"/>
  <c r="AH6497" i="2"/>
  <c r="AH6498" i="2"/>
  <c r="AH6499" i="2"/>
  <c r="AH6500" i="2"/>
  <c r="AH6501" i="2"/>
  <c r="AH6502" i="2"/>
  <c r="AH6503" i="2"/>
  <c r="AH6504" i="2"/>
  <c r="AH6505" i="2"/>
  <c r="AH6506" i="2"/>
  <c r="AH6507" i="2"/>
  <c r="AH6508" i="2"/>
  <c r="AH6509" i="2"/>
  <c r="AH6510" i="2"/>
  <c r="AH6511" i="2"/>
  <c r="AH6512" i="2"/>
  <c r="AH6513" i="2"/>
  <c r="AH6514" i="2"/>
  <c r="AH6515" i="2"/>
  <c r="AH6516" i="2"/>
  <c r="AH6517" i="2"/>
  <c r="AH6518" i="2"/>
  <c r="AH6519" i="2"/>
  <c r="AH6520" i="2"/>
  <c r="AH6521" i="2"/>
  <c r="AH6522" i="2"/>
  <c r="AH6523" i="2"/>
  <c r="AH6524" i="2"/>
  <c r="AH6525" i="2"/>
  <c r="AH6526" i="2"/>
  <c r="AH6527" i="2"/>
  <c r="AH6528" i="2"/>
  <c r="AH6529" i="2"/>
  <c r="AH6530" i="2"/>
  <c r="AH6531" i="2"/>
  <c r="AH6532" i="2"/>
  <c r="AH6533" i="2"/>
  <c r="AH6534" i="2"/>
  <c r="AH6535" i="2"/>
  <c r="AH6536" i="2"/>
  <c r="AH6537" i="2"/>
  <c r="AH6538" i="2"/>
  <c r="AH6539" i="2"/>
  <c r="AH6540" i="2"/>
  <c r="AH6541" i="2"/>
  <c r="AH6542" i="2"/>
  <c r="AH6543" i="2"/>
  <c r="AH6544" i="2"/>
  <c r="AH6545" i="2"/>
  <c r="AH6546" i="2"/>
  <c r="AH6547" i="2"/>
  <c r="AH6548" i="2"/>
  <c r="AH6549" i="2"/>
  <c r="AH6550" i="2"/>
  <c r="AH6551" i="2"/>
  <c r="AH6552" i="2"/>
  <c r="AH6553" i="2"/>
  <c r="AH6554" i="2"/>
  <c r="AH6555" i="2"/>
  <c r="AH6556" i="2"/>
  <c r="AH6557" i="2"/>
  <c r="AH6558" i="2"/>
  <c r="AH6559" i="2"/>
  <c r="AH6560" i="2"/>
  <c r="AH6561" i="2"/>
  <c r="AH6562" i="2"/>
  <c r="AH6563" i="2"/>
  <c r="AH6564" i="2"/>
  <c r="AH6565" i="2"/>
  <c r="AH6566" i="2"/>
  <c r="AH6567" i="2"/>
  <c r="AH6568" i="2"/>
  <c r="AH6569" i="2"/>
  <c r="AH6570" i="2"/>
  <c r="AH6571" i="2"/>
  <c r="AH6572" i="2"/>
  <c r="AH6573" i="2"/>
  <c r="AH6574" i="2"/>
  <c r="AH6575" i="2"/>
  <c r="AH6576" i="2"/>
  <c r="AH6577" i="2"/>
  <c r="AH6578" i="2"/>
  <c r="AH6579" i="2"/>
  <c r="AH6580" i="2"/>
  <c r="AH6581" i="2"/>
  <c r="AH6582" i="2"/>
  <c r="AH6583" i="2"/>
  <c r="AH6584" i="2"/>
  <c r="AH6585" i="2"/>
  <c r="AH6586" i="2"/>
  <c r="AH6587" i="2"/>
  <c r="AH6588" i="2"/>
  <c r="AH6589" i="2"/>
  <c r="AH6590" i="2"/>
  <c r="AH6591" i="2"/>
  <c r="AH6592" i="2"/>
  <c r="AH6593" i="2"/>
  <c r="AH6594" i="2"/>
  <c r="AH6595" i="2"/>
  <c r="AH6596" i="2"/>
  <c r="AH6597" i="2"/>
  <c r="AH6598" i="2"/>
  <c r="AH6599" i="2"/>
  <c r="AH6600" i="2"/>
  <c r="AH6601" i="2"/>
  <c r="AH6602" i="2"/>
  <c r="AH6603" i="2"/>
  <c r="AH6604" i="2"/>
  <c r="AH6605" i="2"/>
  <c r="AH6606" i="2"/>
  <c r="AH6607" i="2"/>
  <c r="AH6608" i="2"/>
  <c r="AH6609" i="2"/>
  <c r="AH6610" i="2"/>
  <c r="AH6611" i="2"/>
  <c r="AH6612" i="2"/>
  <c r="AH6613" i="2"/>
  <c r="AH6614" i="2"/>
  <c r="AH6615" i="2"/>
  <c r="AH6616" i="2"/>
  <c r="AH6617" i="2"/>
  <c r="AH6618" i="2"/>
  <c r="AH6619" i="2"/>
  <c r="AH6620" i="2"/>
  <c r="AH6621" i="2"/>
  <c r="AH6622" i="2"/>
  <c r="AH6623" i="2"/>
  <c r="AH6624" i="2"/>
  <c r="AH6625" i="2"/>
  <c r="AH6626" i="2"/>
  <c r="AH6627" i="2"/>
  <c r="AH6628" i="2"/>
  <c r="AH6629" i="2"/>
  <c r="AH6630" i="2"/>
  <c r="AH6631" i="2"/>
  <c r="AH6632" i="2"/>
  <c r="AH6633" i="2"/>
  <c r="AH6634" i="2"/>
  <c r="AH6635" i="2"/>
  <c r="AH6636" i="2"/>
  <c r="AH6637" i="2"/>
  <c r="AH6638" i="2"/>
  <c r="AH6639" i="2"/>
  <c r="AH6640" i="2"/>
  <c r="AH6641" i="2"/>
  <c r="AH6642" i="2"/>
  <c r="AH6643" i="2"/>
  <c r="AH6644" i="2"/>
  <c r="AH6645" i="2"/>
  <c r="AH6646" i="2"/>
  <c r="AH6647" i="2"/>
  <c r="AH6648" i="2"/>
  <c r="AH6649" i="2"/>
  <c r="AH6650" i="2"/>
  <c r="AH6651" i="2"/>
  <c r="AH6652" i="2"/>
  <c r="AH6653" i="2"/>
  <c r="AH6654" i="2"/>
  <c r="AH6655" i="2"/>
  <c r="AH6656" i="2"/>
  <c r="AH6657" i="2"/>
  <c r="AH6658" i="2"/>
  <c r="AH6659" i="2"/>
  <c r="AH6660" i="2"/>
  <c r="AH6661" i="2"/>
  <c r="AH6662" i="2"/>
  <c r="AH6663" i="2"/>
  <c r="AH6664" i="2"/>
  <c r="AH6665" i="2"/>
  <c r="AH6666" i="2"/>
  <c r="AH6667" i="2"/>
  <c r="AH6668" i="2"/>
  <c r="AH6669" i="2"/>
  <c r="AH6670" i="2"/>
  <c r="AH6671" i="2"/>
  <c r="AH6672" i="2"/>
  <c r="AH6673" i="2"/>
  <c r="AH6674" i="2"/>
  <c r="AH6675" i="2"/>
  <c r="AH6676" i="2"/>
  <c r="AH6677" i="2"/>
  <c r="AH6678" i="2"/>
  <c r="AH6679" i="2"/>
  <c r="AH6680" i="2"/>
  <c r="AH6681" i="2"/>
  <c r="AH6682" i="2"/>
  <c r="AH6683" i="2"/>
  <c r="AH6684" i="2"/>
  <c r="AH6685" i="2"/>
  <c r="AH6686" i="2"/>
  <c r="AH6687" i="2"/>
  <c r="AH6688" i="2"/>
  <c r="AH6689" i="2"/>
  <c r="AH6690" i="2"/>
  <c r="AH6691" i="2"/>
  <c r="AH6692" i="2"/>
  <c r="AH6693" i="2"/>
  <c r="AH6694" i="2"/>
  <c r="AH6695" i="2"/>
  <c r="AH6696" i="2"/>
  <c r="AH6697" i="2"/>
  <c r="AH6698" i="2"/>
  <c r="AH6699" i="2"/>
  <c r="AH6700" i="2"/>
  <c r="AH6701" i="2"/>
  <c r="AH6702" i="2"/>
  <c r="AH6703" i="2"/>
  <c r="AH6704" i="2"/>
  <c r="AH6705" i="2"/>
  <c r="AH6706" i="2"/>
  <c r="AH6707" i="2"/>
  <c r="AH6708" i="2"/>
  <c r="AH6709" i="2"/>
  <c r="AH6710" i="2"/>
  <c r="AH6711" i="2"/>
  <c r="AH6712" i="2"/>
  <c r="AH6713" i="2"/>
  <c r="AH6714" i="2"/>
  <c r="AH6715" i="2"/>
  <c r="AH6716" i="2"/>
  <c r="AH6717" i="2"/>
  <c r="AH6718" i="2"/>
  <c r="AH6719" i="2"/>
  <c r="AH6720" i="2"/>
  <c r="AH6721" i="2"/>
  <c r="AH6722" i="2"/>
  <c r="AH6723" i="2"/>
  <c r="AH6724" i="2"/>
  <c r="AH6725" i="2"/>
  <c r="AH6726" i="2"/>
  <c r="AH6727" i="2"/>
  <c r="AH6728" i="2"/>
  <c r="AH6729" i="2"/>
  <c r="AH6730" i="2"/>
  <c r="AH6731" i="2"/>
  <c r="AH6732" i="2"/>
  <c r="AH6733" i="2"/>
  <c r="AH6734" i="2"/>
  <c r="AH6735" i="2"/>
  <c r="AH6736" i="2"/>
  <c r="AH6737" i="2"/>
  <c r="AH6738" i="2"/>
  <c r="AH6739" i="2"/>
  <c r="AH6740" i="2"/>
  <c r="AH6741" i="2"/>
  <c r="AH6742" i="2"/>
  <c r="AH6743" i="2"/>
  <c r="AH6744" i="2"/>
  <c r="AH6745" i="2"/>
  <c r="AH6746" i="2"/>
  <c r="AH6747" i="2"/>
  <c r="AH6748" i="2"/>
  <c r="AH6749" i="2"/>
  <c r="AH6750" i="2"/>
  <c r="AH6751" i="2"/>
  <c r="AH6752" i="2"/>
  <c r="AH6753" i="2"/>
  <c r="AH6754" i="2"/>
  <c r="AH6755" i="2"/>
  <c r="AH6756" i="2"/>
  <c r="AH6757" i="2"/>
  <c r="AH6758" i="2"/>
  <c r="AH6759" i="2"/>
  <c r="AH6760" i="2"/>
  <c r="AH6761" i="2"/>
  <c r="AH6762" i="2"/>
  <c r="AH6763" i="2"/>
  <c r="AH6764" i="2"/>
  <c r="AH6765" i="2"/>
  <c r="AH6766" i="2"/>
  <c r="AH6767" i="2"/>
  <c r="AH6768" i="2"/>
  <c r="AH6769" i="2"/>
  <c r="AH6770" i="2"/>
  <c r="AH6771" i="2"/>
  <c r="AH6772" i="2"/>
  <c r="AH6773" i="2"/>
  <c r="AH6774" i="2"/>
  <c r="AH6775" i="2"/>
  <c r="AH6776" i="2"/>
  <c r="AH6777" i="2"/>
  <c r="AH6778" i="2"/>
  <c r="AH6779" i="2"/>
  <c r="AH6780" i="2"/>
  <c r="AH6781" i="2"/>
  <c r="AH6782" i="2"/>
  <c r="AH6783" i="2"/>
  <c r="AH6784" i="2"/>
  <c r="AH6785" i="2"/>
  <c r="AH6786" i="2"/>
  <c r="AH6787" i="2"/>
  <c r="AH6788" i="2"/>
  <c r="AH6789" i="2"/>
  <c r="AH6790" i="2"/>
  <c r="AH6791" i="2"/>
  <c r="AH6792" i="2"/>
  <c r="AH6793" i="2"/>
  <c r="AH6794" i="2"/>
  <c r="AH6795" i="2"/>
  <c r="AH6796" i="2"/>
  <c r="AH6797" i="2"/>
  <c r="AH6798" i="2"/>
  <c r="AH6799" i="2"/>
  <c r="AH6800" i="2"/>
  <c r="AH6801" i="2"/>
  <c r="AH6802" i="2"/>
  <c r="AH6803" i="2"/>
  <c r="AH6804" i="2"/>
  <c r="AH6805" i="2"/>
  <c r="AH6806" i="2"/>
  <c r="AH6807" i="2"/>
  <c r="AH6808" i="2"/>
  <c r="AH6809" i="2"/>
  <c r="AH6810" i="2"/>
  <c r="AH6811" i="2"/>
  <c r="AH6812" i="2"/>
  <c r="AH6813" i="2"/>
  <c r="AH6814" i="2"/>
  <c r="AH6815" i="2"/>
  <c r="AH6816" i="2"/>
  <c r="AH6817" i="2"/>
  <c r="AH6818" i="2"/>
  <c r="AH6819" i="2"/>
  <c r="AH6820" i="2"/>
  <c r="AH6821" i="2"/>
  <c r="AH6822" i="2"/>
  <c r="AH6823" i="2"/>
  <c r="AH6824" i="2"/>
  <c r="AH6825" i="2"/>
  <c r="AH6826" i="2"/>
  <c r="AH6827" i="2"/>
  <c r="AH6828" i="2"/>
  <c r="AH6829" i="2"/>
  <c r="AH6830" i="2"/>
  <c r="AH6831" i="2"/>
  <c r="AH6832" i="2"/>
  <c r="AH6833" i="2"/>
  <c r="AH6834" i="2"/>
  <c r="AH6835" i="2"/>
  <c r="AH6836" i="2"/>
  <c r="AH6837" i="2"/>
  <c r="AH6838" i="2"/>
  <c r="AH6839" i="2"/>
  <c r="AH6840" i="2"/>
  <c r="AH6841" i="2"/>
  <c r="AH6842" i="2"/>
  <c r="AH6843" i="2"/>
  <c r="AH6844" i="2"/>
  <c r="AH6845" i="2"/>
  <c r="AH6846" i="2"/>
  <c r="AH6847" i="2"/>
  <c r="AH6848" i="2"/>
  <c r="AH6849" i="2"/>
  <c r="AH6850" i="2"/>
  <c r="AH6851" i="2"/>
  <c r="AH6852" i="2"/>
  <c r="AH6853" i="2"/>
  <c r="AH6854" i="2"/>
  <c r="AH6855" i="2"/>
  <c r="AH6856" i="2"/>
  <c r="AH6857" i="2"/>
  <c r="AH6858" i="2"/>
  <c r="AH6859" i="2"/>
  <c r="AH6860" i="2"/>
  <c r="AH6861" i="2"/>
  <c r="AH6862" i="2"/>
  <c r="AH6863" i="2"/>
  <c r="AH6864" i="2"/>
  <c r="AH6865" i="2"/>
  <c r="AH6866" i="2"/>
  <c r="AH6867" i="2"/>
  <c r="AH6868" i="2"/>
  <c r="AH6869" i="2"/>
  <c r="AH6870" i="2"/>
  <c r="AH6871" i="2"/>
  <c r="AH6872" i="2"/>
  <c r="AH6873" i="2"/>
  <c r="AH6874" i="2"/>
  <c r="AH6875" i="2"/>
  <c r="AH6876" i="2"/>
  <c r="AH6877" i="2"/>
  <c r="AH6878" i="2"/>
  <c r="AH6879" i="2"/>
  <c r="AH6880" i="2"/>
  <c r="AH6881" i="2"/>
  <c r="AH6882" i="2"/>
  <c r="AH6883" i="2"/>
  <c r="AH6884" i="2"/>
  <c r="AH6885" i="2"/>
  <c r="AH6886" i="2"/>
  <c r="AH6887" i="2"/>
  <c r="AH6888" i="2"/>
  <c r="AH6889" i="2"/>
  <c r="AH6890" i="2"/>
  <c r="AH6891" i="2"/>
  <c r="AH6892" i="2"/>
  <c r="AH6893" i="2"/>
  <c r="AH6894" i="2"/>
  <c r="AH6895" i="2"/>
  <c r="AH6896" i="2"/>
  <c r="AH6897" i="2"/>
  <c r="AH6898" i="2"/>
  <c r="AH6899" i="2"/>
  <c r="AH6900" i="2"/>
  <c r="AH6901" i="2"/>
  <c r="AH6902" i="2"/>
  <c r="AH6903" i="2"/>
  <c r="AH6904" i="2"/>
  <c r="AH6905" i="2"/>
  <c r="AH6906" i="2"/>
  <c r="AH6907" i="2"/>
  <c r="AH6908" i="2"/>
  <c r="AH6909" i="2"/>
  <c r="AH6910" i="2"/>
  <c r="AH6911" i="2"/>
  <c r="AH6912" i="2"/>
  <c r="AH6913" i="2"/>
  <c r="AH6914" i="2"/>
  <c r="AH6915" i="2"/>
  <c r="AH6916" i="2"/>
  <c r="AH6917" i="2"/>
  <c r="AH6918" i="2"/>
  <c r="AH6919" i="2"/>
  <c r="AH6920" i="2"/>
  <c r="AH6921" i="2"/>
  <c r="AH6922" i="2"/>
  <c r="AH6923" i="2"/>
  <c r="AH6924" i="2"/>
  <c r="AH6925" i="2"/>
  <c r="AH6926" i="2"/>
  <c r="AH6927" i="2"/>
  <c r="AH6928" i="2"/>
  <c r="AH6929" i="2"/>
  <c r="AH6930" i="2"/>
  <c r="AH6931" i="2"/>
  <c r="AH6932" i="2"/>
  <c r="AH6933" i="2"/>
  <c r="AH6934" i="2"/>
  <c r="AH6935" i="2"/>
  <c r="AH6936" i="2"/>
  <c r="AH6937" i="2"/>
  <c r="AH6938" i="2"/>
  <c r="AH6939" i="2"/>
  <c r="AH6940" i="2"/>
  <c r="AH6941" i="2"/>
  <c r="AH6942" i="2"/>
  <c r="AH6943" i="2"/>
  <c r="AH6944" i="2"/>
  <c r="AH6945" i="2"/>
  <c r="AH6946" i="2"/>
  <c r="AH6947" i="2"/>
  <c r="AH6948" i="2"/>
  <c r="AH6949" i="2"/>
  <c r="AH6950" i="2"/>
  <c r="AH6951" i="2"/>
  <c r="AH6952" i="2"/>
  <c r="AH6953" i="2"/>
  <c r="AH6954" i="2"/>
  <c r="AH6955" i="2"/>
  <c r="AH6956" i="2"/>
  <c r="AH6957" i="2"/>
  <c r="AH6958" i="2"/>
  <c r="AH6959" i="2"/>
  <c r="AH6960" i="2"/>
  <c r="AH6961" i="2"/>
  <c r="AH6962" i="2"/>
  <c r="AH6963" i="2"/>
  <c r="AH6964" i="2"/>
  <c r="AH6965" i="2"/>
  <c r="AH6966" i="2"/>
  <c r="AH6967" i="2"/>
  <c r="AH6968" i="2"/>
  <c r="AH6969" i="2"/>
  <c r="AH6970" i="2"/>
  <c r="AH6971" i="2"/>
  <c r="AH6972" i="2"/>
  <c r="AH6973" i="2"/>
  <c r="AH6974" i="2"/>
  <c r="AH6975" i="2"/>
  <c r="AH6976" i="2"/>
  <c r="AH6977" i="2"/>
  <c r="AH6978" i="2"/>
  <c r="AH6979" i="2"/>
  <c r="AH6980" i="2"/>
  <c r="AH6981" i="2"/>
  <c r="AH6982" i="2"/>
  <c r="AH6983" i="2"/>
  <c r="AH6984" i="2"/>
  <c r="AH6985" i="2"/>
  <c r="AH6986" i="2"/>
  <c r="AH6987" i="2"/>
  <c r="AH6988" i="2"/>
  <c r="AH6989" i="2"/>
  <c r="AH6990" i="2"/>
  <c r="AH6991" i="2"/>
  <c r="AH6992" i="2"/>
  <c r="AH6993" i="2"/>
  <c r="AH6994" i="2"/>
  <c r="AH6995" i="2"/>
  <c r="AH6996" i="2"/>
  <c r="AH6997" i="2"/>
  <c r="AH6998" i="2"/>
  <c r="AH6999" i="2"/>
  <c r="AH7000" i="2"/>
  <c r="AH7001" i="2"/>
  <c r="AH7002" i="2"/>
  <c r="AH7003" i="2"/>
  <c r="AH7004" i="2"/>
  <c r="AH7005" i="2"/>
  <c r="AH7006" i="2"/>
  <c r="AH7007" i="2"/>
  <c r="AH7008" i="2"/>
  <c r="AH7009" i="2"/>
  <c r="AH7010" i="2"/>
  <c r="AH7011" i="2"/>
  <c r="AH7012" i="2"/>
  <c r="AH7013" i="2"/>
  <c r="AH7014" i="2"/>
  <c r="AH7015" i="2"/>
  <c r="AH7016" i="2"/>
  <c r="AH7017" i="2"/>
  <c r="AH7018" i="2"/>
  <c r="AH7019" i="2"/>
  <c r="AH7020" i="2"/>
  <c r="AH7021" i="2"/>
  <c r="AH7022" i="2"/>
  <c r="AH7023" i="2"/>
  <c r="AH7024" i="2"/>
  <c r="AH7025" i="2"/>
  <c r="AH7026" i="2"/>
  <c r="AH7027" i="2"/>
  <c r="AH7028" i="2"/>
  <c r="AH7029" i="2"/>
  <c r="AH7030" i="2"/>
  <c r="AH7031" i="2"/>
  <c r="AH7032" i="2"/>
  <c r="AH7033" i="2"/>
  <c r="AH7034" i="2"/>
  <c r="AH7035" i="2"/>
  <c r="AH7036" i="2"/>
  <c r="AH7037" i="2"/>
  <c r="AH7038" i="2"/>
  <c r="AH7039" i="2"/>
  <c r="AH7040" i="2"/>
  <c r="AH7041" i="2"/>
  <c r="AH7042" i="2"/>
  <c r="AH7043" i="2"/>
  <c r="AH7044" i="2"/>
  <c r="AH7045" i="2"/>
  <c r="AH7046" i="2"/>
  <c r="AH7047" i="2"/>
  <c r="AH7048" i="2"/>
  <c r="AH7049" i="2"/>
  <c r="AH7050" i="2"/>
  <c r="AH7051" i="2"/>
  <c r="AH7052" i="2"/>
  <c r="AH7053" i="2"/>
  <c r="AH7054" i="2"/>
  <c r="AH7055" i="2"/>
  <c r="AH7056" i="2"/>
  <c r="AH7057" i="2"/>
  <c r="AH7058" i="2"/>
  <c r="AH7059" i="2"/>
  <c r="AH7060" i="2"/>
  <c r="AH7061" i="2"/>
  <c r="AH7062" i="2"/>
  <c r="AH7063" i="2"/>
  <c r="AH7064" i="2"/>
  <c r="AH7065" i="2"/>
  <c r="AH7066" i="2"/>
  <c r="AH7067" i="2"/>
  <c r="AH7068" i="2"/>
  <c r="AH7069" i="2"/>
  <c r="AH7070" i="2"/>
  <c r="AH7071" i="2"/>
  <c r="AH7072" i="2"/>
  <c r="AH7073" i="2"/>
  <c r="AH7074" i="2"/>
  <c r="AH7075" i="2"/>
  <c r="AH7076" i="2"/>
  <c r="AH7077" i="2"/>
  <c r="AH7078" i="2"/>
  <c r="AH7079" i="2"/>
  <c r="AH7080" i="2"/>
  <c r="AH7081" i="2"/>
  <c r="AH7082" i="2"/>
  <c r="AH7083" i="2"/>
  <c r="AH7084" i="2"/>
  <c r="AH7085" i="2"/>
  <c r="AH7086" i="2"/>
  <c r="AH7087" i="2"/>
  <c r="AH7088" i="2"/>
  <c r="AH7089" i="2"/>
  <c r="AH7090" i="2"/>
  <c r="AH7091" i="2"/>
  <c r="AH7092" i="2"/>
  <c r="AH7093" i="2"/>
  <c r="AH7094" i="2"/>
  <c r="AH7095" i="2"/>
  <c r="AH7096" i="2"/>
  <c r="AH7097" i="2"/>
  <c r="AH7098" i="2"/>
  <c r="AH7099" i="2"/>
  <c r="AH7100" i="2"/>
  <c r="AH7101" i="2"/>
  <c r="AH7102" i="2"/>
  <c r="AH7103" i="2"/>
  <c r="AH7104" i="2"/>
  <c r="AH7105" i="2"/>
  <c r="AH7106" i="2"/>
  <c r="AH7107" i="2"/>
  <c r="AH7108" i="2"/>
  <c r="AH7109" i="2"/>
  <c r="AH7110" i="2"/>
  <c r="AH7111" i="2"/>
  <c r="AH7112" i="2"/>
  <c r="AH7113" i="2"/>
  <c r="AH7114" i="2"/>
  <c r="AH7115" i="2"/>
  <c r="AH7116" i="2"/>
  <c r="AH7117" i="2"/>
  <c r="AH7118" i="2"/>
  <c r="AH7119" i="2"/>
  <c r="AH7120" i="2"/>
  <c r="AH7121" i="2"/>
  <c r="AH7122" i="2"/>
  <c r="AH7123" i="2"/>
  <c r="AH7124" i="2"/>
  <c r="AH7125" i="2"/>
  <c r="AH7126" i="2"/>
  <c r="AH7127" i="2"/>
  <c r="AH7128" i="2"/>
  <c r="AH7129" i="2"/>
  <c r="AH7130" i="2"/>
  <c r="AH7131" i="2"/>
  <c r="AH7132" i="2"/>
  <c r="AH7133" i="2"/>
  <c r="AH7134" i="2"/>
  <c r="AH7135" i="2"/>
  <c r="AH7136" i="2"/>
  <c r="AH7137" i="2"/>
  <c r="AH7138" i="2"/>
  <c r="AH7139" i="2"/>
  <c r="AH7140" i="2"/>
  <c r="AH7141" i="2"/>
  <c r="AH7142" i="2"/>
  <c r="AH7143" i="2"/>
  <c r="AH7144" i="2"/>
  <c r="AH7145" i="2"/>
  <c r="AH7146" i="2"/>
  <c r="AH7147" i="2"/>
  <c r="AH7148" i="2"/>
  <c r="AH7149" i="2"/>
  <c r="AH7150" i="2"/>
  <c r="AH7151" i="2"/>
  <c r="AH7152" i="2"/>
  <c r="AH7153" i="2"/>
  <c r="AH7154" i="2"/>
  <c r="AH7155" i="2"/>
  <c r="AH7156" i="2"/>
  <c r="AH7157" i="2"/>
  <c r="AH7158" i="2"/>
  <c r="AH7159" i="2"/>
  <c r="AH7160" i="2"/>
  <c r="AH7161" i="2"/>
  <c r="AH7162" i="2"/>
  <c r="AH7163" i="2"/>
  <c r="AH7164" i="2"/>
  <c r="AH7165" i="2"/>
  <c r="AH7166" i="2"/>
  <c r="AH7167" i="2"/>
  <c r="AH7168" i="2"/>
  <c r="AH7169" i="2"/>
  <c r="AH7170" i="2"/>
  <c r="AH7171" i="2"/>
  <c r="AH7172" i="2"/>
  <c r="AH7173" i="2"/>
  <c r="AH7174" i="2"/>
  <c r="AH7175" i="2"/>
  <c r="AH7176" i="2"/>
  <c r="AH7177" i="2"/>
  <c r="AH7178" i="2"/>
  <c r="AH7179" i="2"/>
  <c r="AH7180" i="2"/>
  <c r="AH7181" i="2"/>
  <c r="AH7182" i="2"/>
  <c r="AH7183" i="2"/>
  <c r="AH7184" i="2"/>
  <c r="AH7185" i="2"/>
  <c r="AH7186" i="2"/>
  <c r="AH7187" i="2"/>
  <c r="AH7188" i="2"/>
  <c r="AH7189" i="2"/>
  <c r="AH7190" i="2"/>
  <c r="AH7191" i="2"/>
  <c r="AH7192" i="2"/>
  <c r="AH7193" i="2"/>
  <c r="AH7194" i="2"/>
  <c r="AH7195" i="2"/>
  <c r="AH7196" i="2"/>
  <c r="AH7197" i="2"/>
  <c r="AH7198" i="2"/>
  <c r="AH7199" i="2"/>
  <c r="AH7200" i="2"/>
  <c r="AH7201" i="2"/>
  <c r="AH7202" i="2"/>
  <c r="AH7203" i="2"/>
  <c r="AH7204" i="2"/>
  <c r="AH7205" i="2"/>
  <c r="AH7206" i="2"/>
  <c r="AH7207" i="2"/>
  <c r="AH7208" i="2"/>
  <c r="AH7209" i="2"/>
  <c r="AH7210" i="2"/>
  <c r="AH7211" i="2"/>
  <c r="AH7212" i="2"/>
  <c r="AH7213" i="2"/>
  <c r="AH7214" i="2"/>
  <c r="AH7215" i="2"/>
  <c r="AH7216" i="2"/>
  <c r="AH7217" i="2"/>
  <c r="AH7218" i="2"/>
  <c r="AH7219" i="2"/>
  <c r="AH7220" i="2"/>
  <c r="AH7221" i="2"/>
  <c r="AH7222" i="2"/>
  <c r="AH7223" i="2"/>
  <c r="AH7224" i="2"/>
  <c r="AH7225" i="2"/>
  <c r="AH7226" i="2"/>
  <c r="AH7227" i="2"/>
  <c r="AH7228" i="2"/>
  <c r="AH7229" i="2"/>
  <c r="AH7230" i="2"/>
  <c r="AH7231" i="2"/>
  <c r="AH7232" i="2"/>
  <c r="AH7233" i="2"/>
  <c r="AH7234" i="2"/>
  <c r="AH7235" i="2"/>
  <c r="AH7236" i="2"/>
  <c r="AH7237" i="2"/>
  <c r="AH7238" i="2"/>
  <c r="AH7239" i="2"/>
  <c r="AH7240" i="2"/>
  <c r="AH7241" i="2"/>
  <c r="AH7242" i="2"/>
  <c r="AH7243" i="2"/>
  <c r="AH7244" i="2"/>
  <c r="AH7245" i="2"/>
  <c r="AH7246" i="2"/>
  <c r="AH7247" i="2"/>
  <c r="AH7248" i="2"/>
  <c r="AH7249" i="2"/>
  <c r="AH7250" i="2"/>
  <c r="AH7251" i="2"/>
  <c r="AH7252" i="2"/>
  <c r="AH7253" i="2"/>
  <c r="AH7254" i="2"/>
  <c r="AH7255" i="2"/>
  <c r="AH7256" i="2"/>
  <c r="AH7257" i="2"/>
  <c r="AH7258" i="2"/>
  <c r="AH7259" i="2"/>
  <c r="AH7260" i="2"/>
  <c r="AH7261" i="2"/>
  <c r="AH7262" i="2"/>
  <c r="AH7263" i="2"/>
  <c r="AH7264" i="2"/>
  <c r="AH7265" i="2"/>
  <c r="AH7266" i="2"/>
  <c r="AH7267" i="2"/>
  <c r="AH7268" i="2"/>
  <c r="AH7269" i="2"/>
  <c r="AH7270" i="2"/>
  <c r="AH7271" i="2"/>
  <c r="AH7272" i="2"/>
  <c r="AH7273" i="2"/>
  <c r="AH7274" i="2"/>
  <c r="AH7275" i="2"/>
  <c r="AH7276" i="2"/>
  <c r="AH7277" i="2"/>
  <c r="AH7278" i="2"/>
  <c r="AH7279" i="2"/>
  <c r="AH7280" i="2"/>
  <c r="AH7281" i="2"/>
  <c r="AH7282" i="2"/>
  <c r="AH7283" i="2"/>
  <c r="AH7284" i="2"/>
  <c r="AH7285" i="2"/>
  <c r="AH7286" i="2"/>
  <c r="AH7287" i="2"/>
  <c r="AH7288" i="2"/>
  <c r="AH7289" i="2"/>
  <c r="AH7290" i="2"/>
  <c r="AH7291" i="2"/>
  <c r="AH7292" i="2"/>
  <c r="AH7293" i="2"/>
  <c r="AH7294" i="2"/>
  <c r="AH7295" i="2"/>
  <c r="AH7296" i="2"/>
  <c r="AH7297" i="2"/>
  <c r="AH7298" i="2"/>
  <c r="AH7299" i="2"/>
  <c r="AH7300" i="2"/>
  <c r="AH7301" i="2"/>
  <c r="AH7302" i="2"/>
  <c r="AH7303" i="2"/>
  <c r="AH7304" i="2"/>
  <c r="AH7305" i="2"/>
  <c r="AH7306" i="2"/>
  <c r="AH7307" i="2"/>
  <c r="AH7308" i="2"/>
  <c r="AH7309" i="2"/>
  <c r="AH7310" i="2"/>
  <c r="AH7311" i="2"/>
  <c r="AH7312" i="2"/>
  <c r="AH7313" i="2"/>
  <c r="AH7314" i="2"/>
  <c r="AH7315" i="2"/>
  <c r="AH7316" i="2"/>
  <c r="AH7317" i="2"/>
  <c r="AH7318" i="2"/>
  <c r="AH7319" i="2"/>
  <c r="AH7320" i="2"/>
  <c r="AH7321" i="2"/>
  <c r="AH7322" i="2"/>
  <c r="AH7323" i="2"/>
  <c r="AH7324" i="2"/>
  <c r="AH7325" i="2"/>
  <c r="AH7326" i="2"/>
  <c r="AH7327" i="2"/>
  <c r="AH7328" i="2"/>
  <c r="AH7329" i="2"/>
  <c r="AH7330" i="2"/>
  <c r="AH7331" i="2"/>
  <c r="AH7332" i="2"/>
  <c r="AH7333" i="2"/>
  <c r="AH7334" i="2"/>
  <c r="AH7335" i="2"/>
  <c r="AH7336" i="2"/>
  <c r="AH7337" i="2"/>
  <c r="AH7338" i="2"/>
  <c r="AH7339" i="2"/>
  <c r="AH7340" i="2"/>
  <c r="AH7341" i="2"/>
  <c r="AH7342" i="2"/>
  <c r="AH7343" i="2"/>
  <c r="AH7344" i="2"/>
  <c r="AH7345" i="2"/>
  <c r="AH7346" i="2"/>
  <c r="AH7347" i="2"/>
  <c r="AH7348" i="2"/>
  <c r="AH7349" i="2"/>
  <c r="AH7350" i="2"/>
  <c r="AH7351" i="2"/>
  <c r="AH7352" i="2"/>
  <c r="AH7353" i="2"/>
  <c r="AH7354" i="2"/>
  <c r="AH7355" i="2"/>
  <c r="AH7356" i="2"/>
  <c r="AH7357" i="2"/>
  <c r="AH7358" i="2"/>
  <c r="AH7359" i="2"/>
  <c r="AH7360" i="2"/>
  <c r="AH7361" i="2"/>
  <c r="AH7362" i="2"/>
  <c r="AH7363" i="2"/>
  <c r="AH7364" i="2"/>
  <c r="AH7365" i="2"/>
  <c r="AH7366" i="2"/>
  <c r="AH7367" i="2"/>
  <c r="AH7368" i="2"/>
  <c r="AH7369" i="2"/>
  <c r="AH7370" i="2"/>
  <c r="AH7371" i="2"/>
  <c r="AH7372" i="2"/>
  <c r="AH7373" i="2"/>
  <c r="AH7374" i="2"/>
  <c r="AH7375" i="2"/>
  <c r="AH7376" i="2"/>
  <c r="AH7377" i="2"/>
  <c r="AH7378" i="2"/>
  <c r="AH7379" i="2"/>
  <c r="AH7380" i="2"/>
  <c r="AH7381" i="2"/>
  <c r="AH7382" i="2"/>
  <c r="AH7383" i="2"/>
  <c r="AH7384" i="2"/>
  <c r="AH7385" i="2"/>
  <c r="AH7386" i="2"/>
  <c r="AH7387" i="2"/>
  <c r="AH7388" i="2"/>
  <c r="AH7389" i="2"/>
  <c r="AH7390" i="2"/>
  <c r="AH7391" i="2"/>
  <c r="AH7392" i="2"/>
  <c r="AH7393" i="2"/>
  <c r="AH7394" i="2"/>
  <c r="AH7395" i="2"/>
  <c r="AH7396" i="2"/>
  <c r="AH7397" i="2"/>
  <c r="AH7398" i="2"/>
  <c r="AH7399" i="2"/>
  <c r="AH7400" i="2"/>
  <c r="AH7401" i="2"/>
  <c r="AH7402" i="2"/>
  <c r="AH7403" i="2"/>
  <c r="AH7404" i="2"/>
  <c r="AH7405" i="2"/>
  <c r="AH7406" i="2"/>
  <c r="AH7407" i="2"/>
  <c r="AH7408" i="2"/>
  <c r="AH7409" i="2"/>
  <c r="AH7410" i="2"/>
  <c r="AH7411" i="2"/>
  <c r="AH7412" i="2"/>
  <c r="AH7413" i="2"/>
  <c r="AH7414" i="2"/>
  <c r="AH7415" i="2"/>
  <c r="AH7416" i="2"/>
  <c r="AH7417" i="2"/>
  <c r="AH7418" i="2"/>
  <c r="AH7419" i="2"/>
  <c r="AH7420" i="2"/>
  <c r="AH7421" i="2"/>
  <c r="AH7422" i="2"/>
  <c r="AH7423" i="2"/>
  <c r="AH7424" i="2"/>
  <c r="AH7425" i="2"/>
  <c r="AH7426" i="2"/>
  <c r="AH7427" i="2"/>
  <c r="AH7428" i="2"/>
  <c r="AH7429" i="2"/>
  <c r="AH7430" i="2"/>
  <c r="AH7431" i="2"/>
  <c r="AH7432" i="2"/>
  <c r="AH7433" i="2"/>
  <c r="AH7434" i="2"/>
  <c r="AH7435" i="2"/>
  <c r="AH7436" i="2"/>
  <c r="AH7437" i="2"/>
  <c r="AH7438" i="2"/>
  <c r="AH7439" i="2"/>
  <c r="AH7440" i="2"/>
  <c r="AH7441" i="2"/>
  <c r="AH7442" i="2"/>
  <c r="AH7443" i="2"/>
  <c r="AH7444" i="2"/>
  <c r="AH7445" i="2"/>
  <c r="AH7446" i="2"/>
  <c r="AH7447" i="2"/>
  <c r="AH7448" i="2"/>
  <c r="AH7449" i="2"/>
  <c r="AH7450" i="2"/>
  <c r="AH7451" i="2"/>
  <c r="AH7452" i="2"/>
  <c r="AH7453" i="2"/>
  <c r="AH7454" i="2"/>
  <c r="AH7455" i="2"/>
  <c r="AH7456" i="2"/>
  <c r="AH7457" i="2"/>
  <c r="AH7458" i="2"/>
  <c r="AH7459" i="2"/>
  <c r="AH7460" i="2"/>
  <c r="AH7461" i="2"/>
  <c r="AH7462" i="2"/>
  <c r="AH7463" i="2"/>
  <c r="AH7464" i="2"/>
  <c r="AH7465" i="2"/>
  <c r="AH7466" i="2"/>
  <c r="AH7467" i="2"/>
  <c r="AH7468" i="2"/>
  <c r="AH7469" i="2"/>
  <c r="AH7470" i="2"/>
  <c r="AH7471" i="2"/>
  <c r="AH7472" i="2"/>
  <c r="AH7473" i="2"/>
  <c r="AH7474" i="2"/>
  <c r="AH7475" i="2"/>
  <c r="AH7476" i="2"/>
  <c r="AH7477" i="2"/>
  <c r="AH7478" i="2"/>
  <c r="AH7479" i="2"/>
  <c r="AH7480" i="2"/>
  <c r="AH7481" i="2"/>
  <c r="AH7482" i="2"/>
  <c r="AH7483" i="2"/>
  <c r="AH7484" i="2"/>
  <c r="AH7485" i="2"/>
  <c r="AH7486" i="2"/>
  <c r="AH7487" i="2"/>
  <c r="AH7488" i="2"/>
  <c r="AH7489" i="2"/>
  <c r="AH7490" i="2"/>
  <c r="AH7491" i="2"/>
  <c r="AH7492" i="2"/>
  <c r="AH7493" i="2"/>
  <c r="AH7494" i="2"/>
  <c r="AH7495" i="2"/>
  <c r="AH7496" i="2"/>
  <c r="AH7497" i="2"/>
  <c r="AH7498" i="2"/>
  <c r="AH7499" i="2"/>
  <c r="AH7500" i="2"/>
  <c r="AH7501" i="2"/>
  <c r="AH7502" i="2"/>
  <c r="AH7503" i="2"/>
  <c r="AH7504" i="2"/>
  <c r="AH7505" i="2"/>
  <c r="AH7506" i="2"/>
  <c r="AH7507" i="2"/>
  <c r="AH7508" i="2"/>
  <c r="AH7509" i="2"/>
  <c r="AH7510" i="2"/>
  <c r="AH7511" i="2"/>
  <c r="AH7512" i="2"/>
  <c r="AH7513" i="2"/>
  <c r="AH7514" i="2"/>
  <c r="AH7515" i="2"/>
  <c r="AH7516" i="2"/>
  <c r="AH7517" i="2"/>
  <c r="AH7518" i="2"/>
  <c r="AH7519" i="2"/>
  <c r="AH7520" i="2"/>
  <c r="AH7521" i="2"/>
  <c r="AH7522" i="2"/>
  <c r="AH7523" i="2"/>
  <c r="AH7524" i="2"/>
  <c r="AH7525" i="2"/>
  <c r="AH7526" i="2"/>
  <c r="AH7527" i="2"/>
  <c r="AH7528" i="2"/>
  <c r="AH7529" i="2"/>
  <c r="AH7530" i="2"/>
  <c r="AH7531" i="2"/>
  <c r="AH7532" i="2"/>
  <c r="AH7533" i="2"/>
  <c r="AH7534" i="2"/>
  <c r="AH7535" i="2"/>
  <c r="AH7536" i="2"/>
  <c r="AH7537" i="2"/>
  <c r="AH7538" i="2"/>
  <c r="AH7539" i="2"/>
  <c r="AH7540" i="2"/>
  <c r="AH7541" i="2"/>
  <c r="AH7542" i="2"/>
  <c r="AH7543" i="2"/>
  <c r="AH7544" i="2"/>
  <c r="AH7545" i="2"/>
  <c r="AH7546" i="2"/>
  <c r="AH7547" i="2"/>
  <c r="AH7548" i="2"/>
  <c r="AH7549" i="2"/>
  <c r="AH7550" i="2"/>
  <c r="AH7551" i="2"/>
  <c r="AH7552" i="2"/>
  <c r="AH7553" i="2"/>
  <c r="AH7554" i="2"/>
  <c r="AH7555" i="2"/>
  <c r="AH7556" i="2"/>
  <c r="AH7557" i="2"/>
  <c r="AH7558" i="2"/>
  <c r="AH7559" i="2"/>
  <c r="AH7560" i="2"/>
  <c r="AH7561" i="2"/>
  <c r="AH7562" i="2"/>
  <c r="AH7563" i="2"/>
  <c r="AH7564" i="2"/>
  <c r="AH7565" i="2"/>
  <c r="AH7566" i="2"/>
  <c r="AH7567" i="2"/>
  <c r="AH7568" i="2"/>
  <c r="AH7569" i="2"/>
  <c r="AH7570" i="2"/>
  <c r="AH7571" i="2"/>
  <c r="AH7572" i="2"/>
  <c r="AH7573" i="2"/>
  <c r="AH7574" i="2"/>
  <c r="AH7575" i="2"/>
  <c r="AH7576" i="2"/>
  <c r="AH7577" i="2"/>
  <c r="AH7578" i="2"/>
  <c r="AH7579" i="2"/>
  <c r="AH7580" i="2"/>
  <c r="AH7581" i="2"/>
  <c r="AH7582" i="2"/>
  <c r="AH7583" i="2"/>
  <c r="AH7584" i="2"/>
  <c r="AH7585" i="2"/>
  <c r="AH7586" i="2"/>
  <c r="AH7587" i="2"/>
  <c r="AH7588" i="2"/>
  <c r="AH7589" i="2"/>
  <c r="AH7590" i="2"/>
  <c r="AH7591" i="2"/>
  <c r="AH7592" i="2"/>
  <c r="AH7593" i="2"/>
  <c r="AH7594" i="2"/>
  <c r="AH7595" i="2"/>
  <c r="AH7596" i="2"/>
  <c r="AH7597" i="2"/>
  <c r="AH7598" i="2"/>
  <c r="AH7599" i="2"/>
  <c r="AH7600" i="2"/>
  <c r="AH7601" i="2"/>
  <c r="AH7602" i="2"/>
  <c r="AH7603" i="2"/>
  <c r="AH7604" i="2"/>
  <c r="AH7605" i="2"/>
  <c r="AH7606" i="2"/>
  <c r="AH7607" i="2"/>
  <c r="AH7608" i="2"/>
  <c r="AH7609" i="2"/>
  <c r="AH7610" i="2"/>
  <c r="AH7611" i="2"/>
  <c r="AH7612" i="2"/>
  <c r="AH7613" i="2"/>
  <c r="AH7614" i="2"/>
  <c r="AH7615" i="2"/>
  <c r="AH7616" i="2"/>
  <c r="AH7617" i="2"/>
  <c r="AH7618" i="2"/>
  <c r="AH7619" i="2"/>
  <c r="AH7620" i="2"/>
  <c r="AH7621" i="2"/>
  <c r="AH7622" i="2"/>
  <c r="AH7623" i="2"/>
  <c r="AH7624" i="2"/>
  <c r="AH7625" i="2"/>
  <c r="AH7626" i="2"/>
  <c r="AH7627" i="2"/>
  <c r="AH7628" i="2"/>
  <c r="AH7629" i="2"/>
  <c r="AH7630" i="2"/>
  <c r="AH7631" i="2"/>
  <c r="AH7632" i="2"/>
  <c r="AH7633" i="2"/>
  <c r="AH7634" i="2"/>
  <c r="AH7635" i="2"/>
  <c r="AH7636" i="2"/>
  <c r="AH7637" i="2"/>
  <c r="AH7638" i="2"/>
  <c r="AH7639" i="2"/>
  <c r="AH7640" i="2"/>
  <c r="AH7641" i="2"/>
  <c r="AH7642" i="2"/>
  <c r="AH7643" i="2"/>
  <c r="AH7644" i="2"/>
  <c r="AH7645" i="2"/>
  <c r="AH7646" i="2"/>
  <c r="AH7647" i="2"/>
  <c r="AH7648" i="2"/>
  <c r="AH7649" i="2"/>
  <c r="AH7650" i="2"/>
  <c r="AH7651" i="2"/>
  <c r="AH7652" i="2"/>
  <c r="AH7653" i="2"/>
  <c r="AH7654" i="2"/>
  <c r="AH7655" i="2"/>
  <c r="AH7656" i="2"/>
  <c r="AH7657" i="2"/>
  <c r="AH7658" i="2"/>
  <c r="AH7659" i="2"/>
  <c r="AH7660" i="2"/>
  <c r="AH7661" i="2"/>
  <c r="AH7662" i="2"/>
  <c r="AH7663" i="2"/>
  <c r="AH7664" i="2"/>
  <c r="AH7665" i="2"/>
  <c r="AH7666" i="2"/>
  <c r="AH7667" i="2"/>
  <c r="AH7668" i="2"/>
  <c r="AH7669" i="2"/>
  <c r="AH7670" i="2"/>
  <c r="AH7671" i="2"/>
  <c r="AH7672" i="2"/>
  <c r="AH7673" i="2"/>
  <c r="AH7674" i="2"/>
  <c r="AH7675" i="2"/>
  <c r="AH7676" i="2"/>
  <c r="AH7677" i="2"/>
  <c r="AH7678" i="2"/>
  <c r="AH7679" i="2"/>
  <c r="AH7680" i="2"/>
  <c r="AH7681" i="2"/>
  <c r="AH7682" i="2"/>
  <c r="AH7683" i="2"/>
  <c r="AH7684" i="2"/>
  <c r="AH7685" i="2"/>
  <c r="AH7686" i="2"/>
  <c r="AH7687" i="2"/>
  <c r="AH7688" i="2"/>
  <c r="AH7689" i="2"/>
  <c r="AH7690" i="2"/>
  <c r="AH7691" i="2"/>
  <c r="AH7692" i="2"/>
  <c r="AH7693" i="2"/>
  <c r="AH7694" i="2"/>
  <c r="AH7695" i="2"/>
  <c r="AH7696" i="2"/>
  <c r="AH7697" i="2"/>
  <c r="AH7698" i="2"/>
  <c r="AH7699" i="2"/>
  <c r="AH7700" i="2"/>
  <c r="AH7701" i="2"/>
  <c r="AH7702" i="2"/>
  <c r="AH7703" i="2"/>
  <c r="AH7704" i="2"/>
  <c r="AH7705" i="2"/>
  <c r="AH7706" i="2"/>
  <c r="AH7707" i="2"/>
  <c r="AH7708" i="2"/>
  <c r="AH7709" i="2"/>
  <c r="AH7710" i="2"/>
  <c r="AH7711" i="2"/>
  <c r="AH7712" i="2"/>
  <c r="AH7713" i="2"/>
  <c r="AH7714" i="2"/>
  <c r="AH7715" i="2"/>
  <c r="AH7716" i="2"/>
  <c r="AH7717" i="2"/>
  <c r="AH7718" i="2"/>
  <c r="AH7719" i="2"/>
  <c r="AH7720" i="2"/>
  <c r="AH7721" i="2"/>
  <c r="AH7722" i="2"/>
  <c r="AH7723" i="2"/>
  <c r="AH7724" i="2"/>
  <c r="AH7725" i="2"/>
  <c r="AH7726" i="2"/>
  <c r="AH7727" i="2"/>
  <c r="AH7728" i="2"/>
  <c r="AH7729" i="2"/>
  <c r="AH7730" i="2"/>
  <c r="AH7731" i="2"/>
  <c r="AH7732" i="2"/>
  <c r="AH7733" i="2"/>
  <c r="AH7734" i="2"/>
  <c r="AH7735" i="2"/>
  <c r="AH7736" i="2"/>
  <c r="AH7737" i="2"/>
  <c r="AH7738" i="2"/>
  <c r="AH7739" i="2"/>
  <c r="AH7740" i="2"/>
  <c r="AH7741" i="2"/>
  <c r="AH7742" i="2"/>
  <c r="AH7743" i="2"/>
  <c r="AH7744" i="2"/>
  <c r="AH7745" i="2"/>
  <c r="AH7746" i="2"/>
  <c r="AH7747" i="2"/>
  <c r="AH7748" i="2"/>
  <c r="AH7749" i="2"/>
  <c r="AH7750" i="2"/>
  <c r="AH7751" i="2"/>
  <c r="AH7752" i="2"/>
  <c r="AH7753" i="2"/>
  <c r="AH7754" i="2"/>
  <c r="AH7755" i="2"/>
  <c r="AH7756" i="2"/>
  <c r="AH7757" i="2"/>
  <c r="AH7758" i="2"/>
  <c r="AH7759" i="2"/>
  <c r="AH7760" i="2"/>
  <c r="AH7761" i="2"/>
  <c r="AH7762" i="2"/>
  <c r="AH7763" i="2"/>
  <c r="AH7764" i="2"/>
  <c r="AH7765" i="2"/>
  <c r="AH7766" i="2"/>
  <c r="AH7767" i="2"/>
  <c r="AH7768" i="2"/>
  <c r="AH7769" i="2"/>
  <c r="AH7770" i="2"/>
  <c r="AH7771" i="2"/>
  <c r="AH7772" i="2"/>
  <c r="AH7773" i="2"/>
  <c r="AH7774" i="2"/>
  <c r="AH7775" i="2"/>
  <c r="AH7776" i="2"/>
  <c r="AH7777" i="2"/>
  <c r="AH7778" i="2"/>
  <c r="AH7779" i="2"/>
  <c r="AH7780" i="2"/>
  <c r="AH7781" i="2"/>
  <c r="AH7782" i="2"/>
  <c r="AH7783" i="2"/>
  <c r="AH7784" i="2"/>
  <c r="AH7785" i="2"/>
  <c r="AH7786" i="2"/>
  <c r="AH7787" i="2"/>
  <c r="AH7788" i="2"/>
  <c r="AH7789" i="2"/>
  <c r="AH7790" i="2"/>
  <c r="AH7791" i="2"/>
  <c r="AH7792" i="2"/>
  <c r="AH7793" i="2"/>
  <c r="AH7794" i="2"/>
  <c r="AH7795" i="2"/>
  <c r="AH7796" i="2"/>
  <c r="AH7797" i="2"/>
  <c r="AH7798" i="2"/>
  <c r="AH7799" i="2"/>
  <c r="AH7800" i="2"/>
  <c r="AH7801" i="2"/>
  <c r="AH7802" i="2"/>
  <c r="AH7803" i="2"/>
  <c r="AH7804" i="2"/>
  <c r="AH7805" i="2"/>
  <c r="AH7806" i="2"/>
  <c r="AH7807" i="2"/>
  <c r="AH7808" i="2"/>
  <c r="AH7809" i="2"/>
  <c r="AH7810" i="2"/>
  <c r="AH7811" i="2"/>
  <c r="AH7812" i="2"/>
  <c r="AH7813" i="2"/>
  <c r="AH7814" i="2"/>
  <c r="AH7815" i="2"/>
  <c r="AH7816" i="2"/>
  <c r="AH7817" i="2"/>
  <c r="AH7818" i="2"/>
  <c r="AH7819" i="2"/>
  <c r="AH7820" i="2"/>
  <c r="AH7821" i="2"/>
  <c r="AH7822" i="2"/>
  <c r="AH7823" i="2"/>
  <c r="AH7824" i="2"/>
  <c r="AH7825" i="2"/>
  <c r="AH7826" i="2"/>
  <c r="AH7827" i="2"/>
  <c r="AH7828" i="2"/>
  <c r="AH7829" i="2"/>
  <c r="AH7830" i="2"/>
  <c r="AH7831" i="2"/>
  <c r="AH7832" i="2"/>
  <c r="AH7833" i="2"/>
  <c r="AH7834" i="2"/>
  <c r="AH7835" i="2"/>
  <c r="AH7836" i="2"/>
  <c r="AH7837" i="2"/>
  <c r="AH7838" i="2"/>
  <c r="AH7839" i="2"/>
  <c r="AH7840" i="2"/>
  <c r="AH7841" i="2"/>
  <c r="AH7842" i="2"/>
  <c r="AH7843" i="2"/>
  <c r="AH7844" i="2"/>
  <c r="AH7845" i="2"/>
  <c r="AH7846" i="2"/>
  <c r="AH7847" i="2"/>
  <c r="AH7848" i="2"/>
  <c r="AH7849" i="2"/>
  <c r="AH7850" i="2"/>
  <c r="AH7851" i="2"/>
  <c r="AH7852" i="2"/>
  <c r="AH7853" i="2"/>
  <c r="AH7854" i="2"/>
  <c r="AH7855" i="2"/>
  <c r="AH7856" i="2"/>
  <c r="AH7857" i="2"/>
  <c r="AH7858" i="2"/>
  <c r="AH7859" i="2"/>
  <c r="AH7860" i="2"/>
  <c r="AH7861" i="2"/>
  <c r="AH7862" i="2"/>
  <c r="AH7863" i="2"/>
  <c r="AH7864" i="2"/>
  <c r="AH7865" i="2"/>
  <c r="AH7866" i="2"/>
  <c r="AH7867" i="2"/>
  <c r="AH7868" i="2"/>
  <c r="AH7869" i="2"/>
  <c r="AH7870" i="2"/>
  <c r="AH7871" i="2"/>
  <c r="AH7872" i="2"/>
  <c r="AH7873" i="2"/>
  <c r="AH7874" i="2"/>
  <c r="AH7875" i="2"/>
  <c r="AH7876" i="2"/>
  <c r="AH7877" i="2"/>
  <c r="AH7878" i="2"/>
  <c r="AH7879" i="2"/>
  <c r="AH7880" i="2"/>
  <c r="AH7881" i="2"/>
  <c r="AH7882" i="2"/>
  <c r="AH7883" i="2"/>
  <c r="AH7884" i="2"/>
  <c r="AH7885" i="2"/>
  <c r="AH7886" i="2"/>
  <c r="AH7887" i="2"/>
  <c r="AH7888" i="2"/>
  <c r="AH7889" i="2"/>
  <c r="AH7890" i="2"/>
  <c r="AH7891" i="2"/>
  <c r="AH7892" i="2"/>
  <c r="AH7893" i="2"/>
  <c r="AH7894" i="2"/>
  <c r="AH7895" i="2"/>
  <c r="AH7896" i="2"/>
  <c r="AH7897" i="2"/>
  <c r="AH7898" i="2"/>
  <c r="AH7899" i="2"/>
  <c r="AH7900" i="2"/>
  <c r="AH7901" i="2"/>
  <c r="AH7902" i="2"/>
  <c r="AH7903" i="2"/>
  <c r="AH7904" i="2"/>
  <c r="AH7905" i="2"/>
  <c r="AH7906" i="2"/>
  <c r="AH7907" i="2"/>
  <c r="AH7908" i="2"/>
  <c r="AH7909" i="2"/>
  <c r="AH7910" i="2"/>
  <c r="AH7911" i="2"/>
  <c r="AH7912" i="2"/>
  <c r="AH7913" i="2"/>
  <c r="AH7914" i="2"/>
  <c r="AH7915" i="2"/>
  <c r="AH7916" i="2"/>
  <c r="AH7917" i="2"/>
  <c r="AH7918" i="2"/>
  <c r="AH7919" i="2"/>
  <c r="AH7920" i="2"/>
  <c r="AH7921" i="2"/>
  <c r="AH7922" i="2"/>
  <c r="AH7923" i="2"/>
  <c r="AH7924" i="2"/>
  <c r="AH7925" i="2"/>
  <c r="AH7926" i="2"/>
  <c r="AH7927" i="2"/>
  <c r="AH7928" i="2"/>
  <c r="AH7929" i="2"/>
  <c r="AH7930" i="2"/>
  <c r="AH7931" i="2"/>
  <c r="AH7932" i="2"/>
  <c r="AH7933" i="2"/>
  <c r="AH7934" i="2"/>
  <c r="AH7935" i="2"/>
  <c r="AH7936" i="2"/>
  <c r="AH7937" i="2"/>
  <c r="AH7938" i="2"/>
  <c r="AH7939" i="2"/>
  <c r="AH7940" i="2"/>
  <c r="AH7941" i="2"/>
  <c r="AH7942" i="2"/>
  <c r="AH7943" i="2"/>
  <c r="AH7944" i="2"/>
  <c r="AH7945" i="2"/>
  <c r="AH7946" i="2"/>
  <c r="AH7947" i="2"/>
  <c r="AH7948" i="2"/>
  <c r="AH7949" i="2"/>
  <c r="AH7950" i="2"/>
  <c r="AH7951" i="2"/>
  <c r="AH7952" i="2"/>
  <c r="AH7953" i="2"/>
  <c r="AH7954" i="2"/>
  <c r="AH7955" i="2"/>
  <c r="AH7956" i="2"/>
  <c r="AH7957" i="2"/>
  <c r="AH7958" i="2"/>
  <c r="AH7959" i="2"/>
  <c r="AH7960" i="2"/>
  <c r="AH7961" i="2"/>
  <c r="AH7962" i="2"/>
  <c r="AH7963" i="2"/>
  <c r="AH7964" i="2"/>
  <c r="AH7965" i="2"/>
  <c r="AH7966" i="2"/>
  <c r="AH7967" i="2"/>
  <c r="AH7968" i="2"/>
  <c r="AH7969" i="2"/>
  <c r="AH7970" i="2"/>
  <c r="AH7971" i="2"/>
  <c r="AH7972" i="2"/>
  <c r="AH7973" i="2"/>
  <c r="AH7974" i="2"/>
  <c r="AH7975" i="2"/>
  <c r="AH7976" i="2"/>
  <c r="AH7977" i="2"/>
  <c r="AH7978" i="2"/>
  <c r="AH7979" i="2"/>
  <c r="AH7980" i="2"/>
  <c r="AH7981" i="2"/>
  <c r="AH7982" i="2"/>
  <c r="AH7983" i="2"/>
  <c r="AH7984" i="2"/>
  <c r="AH7985" i="2"/>
  <c r="AH7986" i="2"/>
  <c r="AH7987" i="2"/>
  <c r="AH7988" i="2"/>
  <c r="AH7989" i="2"/>
  <c r="AH7990" i="2"/>
  <c r="AH7991" i="2"/>
  <c r="AH7992" i="2"/>
  <c r="AH7993" i="2"/>
  <c r="AH7994" i="2"/>
  <c r="AH7995" i="2"/>
  <c r="AH7996" i="2"/>
  <c r="AH7997" i="2"/>
  <c r="AH7998" i="2"/>
  <c r="AH7999" i="2"/>
  <c r="AH8000" i="2"/>
  <c r="AH8001" i="2"/>
  <c r="AH8002" i="2"/>
  <c r="AH8003" i="2"/>
  <c r="AH8004" i="2"/>
  <c r="AH8005" i="2"/>
  <c r="AH8006" i="2"/>
  <c r="AH8007" i="2"/>
  <c r="AH8008" i="2"/>
  <c r="AH8009" i="2"/>
  <c r="AH8010" i="2"/>
  <c r="AH8011" i="2"/>
  <c r="AH8012" i="2"/>
  <c r="AH8013" i="2"/>
  <c r="AH8014" i="2"/>
  <c r="AH8015" i="2"/>
  <c r="AH8016" i="2"/>
  <c r="AH8017" i="2"/>
  <c r="AH8018" i="2"/>
  <c r="AH8019" i="2"/>
  <c r="AH8020" i="2"/>
  <c r="AH8021" i="2"/>
  <c r="AH8022" i="2"/>
  <c r="AH8023" i="2"/>
  <c r="AH8024" i="2"/>
  <c r="AH8025" i="2"/>
  <c r="AH8026" i="2"/>
  <c r="AH8027" i="2"/>
  <c r="AH8028" i="2"/>
  <c r="AH8029" i="2"/>
  <c r="AH8030" i="2"/>
  <c r="AH8031" i="2"/>
  <c r="AH8032" i="2"/>
  <c r="AH8033" i="2"/>
  <c r="AH8034" i="2"/>
  <c r="AH8035" i="2"/>
  <c r="AH8036" i="2"/>
  <c r="AH8037" i="2"/>
  <c r="AH8038" i="2"/>
  <c r="AH8039" i="2"/>
  <c r="AH8040" i="2"/>
  <c r="AH8041" i="2"/>
  <c r="AH8042" i="2"/>
  <c r="AH8043" i="2"/>
  <c r="AH8044" i="2"/>
  <c r="AH8045" i="2"/>
  <c r="AH8046" i="2"/>
  <c r="AH8047" i="2"/>
  <c r="AH8048" i="2"/>
  <c r="AH8049" i="2"/>
  <c r="AH8050" i="2"/>
  <c r="AH8051" i="2"/>
  <c r="AH8052" i="2"/>
  <c r="AH8053" i="2"/>
  <c r="AH8054" i="2"/>
  <c r="AH8055" i="2"/>
  <c r="AH8056" i="2"/>
  <c r="AH8057" i="2"/>
  <c r="AH8058" i="2"/>
  <c r="AH8059" i="2"/>
  <c r="AH8060" i="2"/>
  <c r="AH8061" i="2"/>
  <c r="AH8062" i="2"/>
  <c r="AH8063" i="2"/>
  <c r="AH8064" i="2"/>
  <c r="AH8065" i="2"/>
  <c r="AH8066" i="2"/>
  <c r="AH8067" i="2"/>
  <c r="AH8068" i="2"/>
  <c r="AH8069" i="2"/>
  <c r="AH8070" i="2"/>
  <c r="AH8071" i="2"/>
  <c r="AH8072" i="2"/>
  <c r="AH8073" i="2"/>
  <c r="AH8074" i="2"/>
  <c r="AH8075" i="2"/>
  <c r="AH8076" i="2"/>
  <c r="AH8077" i="2"/>
  <c r="AH8078" i="2"/>
  <c r="AH8079" i="2"/>
  <c r="AH8080" i="2"/>
  <c r="AH8081" i="2"/>
  <c r="AH8082" i="2"/>
  <c r="AH8083" i="2"/>
  <c r="AH8084" i="2"/>
  <c r="AH8085" i="2"/>
  <c r="AH8086" i="2"/>
  <c r="AH8087" i="2"/>
  <c r="AH8088" i="2"/>
  <c r="AH8089" i="2"/>
  <c r="AH8090" i="2"/>
  <c r="AH8091" i="2"/>
  <c r="AH8092" i="2"/>
  <c r="AH8093" i="2"/>
  <c r="AH8094" i="2"/>
  <c r="AH8095" i="2"/>
  <c r="AH8096" i="2"/>
  <c r="AH8097" i="2"/>
  <c r="AH8098" i="2"/>
  <c r="AH8099" i="2"/>
  <c r="AH8100" i="2"/>
  <c r="AH8101" i="2"/>
  <c r="AH8102" i="2"/>
  <c r="AH8103" i="2"/>
  <c r="AH8104" i="2"/>
  <c r="AH8105" i="2"/>
  <c r="AH8106" i="2"/>
  <c r="AH8107" i="2"/>
  <c r="AH8108" i="2"/>
  <c r="AH8109" i="2"/>
  <c r="AH8110" i="2"/>
  <c r="AH8111" i="2"/>
  <c r="AH8112" i="2"/>
  <c r="AH8113" i="2"/>
  <c r="AH8114" i="2"/>
  <c r="AH8115" i="2"/>
  <c r="AH8116" i="2"/>
  <c r="AH8117" i="2"/>
  <c r="AH8118" i="2"/>
  <c r="AH8119" i="2"/>
  <c r="AH8120" i="2"/>
  <c r="AH8121" i="2"/>
  <c r="AH8122" i="2"/>
  <c r="AH8123" i="2"/>
  <c r="AH8124" i="2"/>
  <c r="AH8125" i="2"/>
  <c r="AH8126" i="2"/>
  <c r="AH8127" i="2"/>
  <c r="AH8128" i="2"/>
  <c r="AH8129" i="2"/>
  <c r="AH8130" i="2"/>
  <c r="AH8131" i="2"/>
  <c r="AH8132" i="2"/>
  <c r="AH8133" i="2"/>
  <c r="AH8134" i="2"/>
  <c r="AH8135" i="2"/>
  <c r="AH8136" i="2"/>
  <c r="AH8137" i="2"/>
  <c r="AH8138" i="2"/>
  <c r="AH8139" i="2"/>
  <c r="AH8140" i="2"/>
  <c r="AH8141" i="2"/>
  <c r="AH8142" i="2"/>
  <c r="AH8143" i="2"/>
  <c r="AH8144" i="2"/>
  <c r="AH8145" i="2"/>
  <c r="AH8146" i="2"/>
  <c r="AH8147" i="2"/>
  <c r="AH8148" i="2"/>
  <c r="AH8149" i="2"/>
  <c r="AH8150" i="2"/>
  <c r="AH8151" i="2"/>
  <c r="AH8152" i="2"/>
  <c r="AH8153" i="2"/>
  <c r="AH8154" i="2"/>
  <c r="AH8155" i="2"/>
  <c r="AH8156" i="2"/>
  <c r="AH8157" i="2"/>
  <c r="AH8158" i="2"/>
  <c r="AH8159" i="2"/>
  <c r="AH8160" i="2"/>
  <c r="AH8161" i="2"/>
  <c r="AH8162" i="2"/>
  <c r="AH8163" i="2"/>
  <c r="AH8164" i="2"/>
  <c r="AH8165" i="2"/>
  <c r="AH8166" i="2"/>
  <c r="AH8167" i="2"/>
  <c r="AH8168" i="2"/>
  <c r="AH8169" i="2"/>
  <c r="AH8170" i="2"/>
  <c r="AH8171" i="2"/>
  <c r="AH8172" i="2"/>
  <c r="AH8173" i="2"/>
  <c r="AH8174" i="2"/>
  <c r="AH8175" i="2"/>
  <c r="AH8176" i="2"/>
  <c r="AH8177" i="2"/>
  <c r="AH8178" i="2"/>
  <c r="AH8179" i="2"/>
  <c r="AH8180" i="2"/>
  <c r="AH8181" i="2"/>
  <c r="AH8182" i="2"/>
  <c r="AH8183" i="2"/>
  <c r="AH8184" i="2"/>
  <c r="AH8185" i="2"/>
  <c r="AH8186" i="2"/>
  <c r="AH8187" i="2"/>
  <c r="AH8188" i="2"/>
  <c r="AH8189" i="2"/>
  <c r="AH8190" i="2"/>
  <c r="AH8191" i="2"/>
  <c r="AH8192" i="2"/>
  <c r="AH8193" i="2"/>
  <c r="AH8194" i="2"/>
  <c r="AH8195" i="2"/>
  <c r="AH8196" i="2"/>
  <c r="AH8197" i="2"/>
  <c r="AH8198" i="2"/>
  <c r="AH8199" i="2"/>
  <c r="AH8200" i="2"/>
  <c r="AH8201" i="2"/>
  <c r="AH8202" i="2"/>
  <c r="AH8203" i="2"/>
  <c r="AH8204" i="2"/>
  <c r="AH8205" i="2"/>
  <c r="AH8206" i="2"/>
  <c r="AH8207" i="2"/>
  <c r="AH8208" i="2"/>
  <c r="AH8209" i="2"/>
  <c r="AH8210" i="2"/>
  <c r="AH8211" i="2"/>
  <c r="AH8212" i="2"/>
  <c r="AH8213" i="2"/>
  <c r="AH8214" i="2"/>
  <c r="AH8215" i="2"/>
  <c r="AH8216" i="2"/>
  <c r="AH8217" i="2"/>
  <c r="AH8218" i="2"/>
  <c r="AH8219" i="2"/>
  <c r="AH8220" i="2"/>
  <c r="AH8221" i="2"/>
  <c r="AH8222" i="2"/>
  <c r="AH8223" i="2"/>
  <c r="AH8224" i="2"/>
  <c r="AH8225" i="2"/>
  <c r="AH8226" i="2"/>
  <c r="AH8227" i="2"/>
  <c r="AH8228" i="2"/>
  <c r="AH8229" i="2"/>
  <c r="AH8230" i="2"/>
  <c r="AH8231" i="2"/>
  <c r="AH8232" i="2"/>
  <c r="AH8233" i="2"/>
  <c r="AH8234" i="2"/>
  <c r="AH8235" i="2"/>
  <c r="AH8236" i="2"/>
  <c r="AH8237" i="2"/>
  <c r="AH8238" i="2"/>
  <c r="AH8239" i="2"/>
  <c r="AH8240" i="2"/>
  <c r="AH8241" i="2"/>
  <c r="AH8242" i="2"/>
  <c r="AH8243" i="2"/>
  <c r="AH8244" i="2"/>
  <c r="AH8245" i="2"/>
  <c r="AH8246" i="2"/>
  <c r="AH8247" i="2"/>
  <c r="AH8248" i="2"/>
  <c r="AH8249" i="2"/>
  <c r="AH8250" i="2"/>
  <c r="AH8251" i="2"/>
  <c r="AH8252" i="2"/>
  <c r="AH8253" i="2"/>
  <c r="AH8254" i="2"/>
  <c r="AH8255" i="2"/>
  <c r="AH8256" i="2"/>
  <c r="AH8257" i="2"/>
  <c r="AH8258" i="2"/>
  <c r="AH8259" i="2"/>
  <c r="AH8260" i="2"/>
  <c r="AH8261" i="2"/>
  <c r="AH8262" i="2"/>
  <c r="AH8263" i="2"/>
  <c r="AH8264" i="2"/>
  <c r="AH8265" i="2"/>
  <c r="AH8266" i="2"/>
  <c r="AH8267" i="2"/>
  <c r="AH8268" i="2"/>
  <c r="AH8269" i="2"/>
  <c r="AH8270" i="2"/>
  <c r="AH8271" i="2"/>
  <c r="AH8272" i="2"/>
  <c r="AH8273" i="2"/>
  <c r="AH8274" i="2"/>
  <c r="AH8275" i="2"/>
  <c r="AH8276" i="2"/>
  <c r="AH8277" i="2"/>
  <c r="AH8278" i="2"/>
  <c r="AH8279" i="2"/>
  <c r="AH8280" i="2"/>
  <c r="AH8281" i="2"/>
  <c r="AH8282" i="2"/>
  <c r="AH8283" i="2"/>
  <c r="AH8284" i="2"/>
  <c r="AH8285" i="2"/>
  <c r="AH8286" i="2"/>
  <c r="AH8287" i="2"/>
  <c r="AH8288" i="2"/>
  <c r="AH8289" i="2"/>
  <c r="AH8290" i="2"/>
  <c r="AH8291" i="2"/>
  <c r="AH8292" i="2"/>
  <c r="AH8293" i="2"/>
  <c r="AH8294" i="2"/>
  <c r="AH8295" i="2"/>
  <c r="AH8296" i="2"/>
  <c r="AH8297" i="2"/>
  <c r="AH8298" i="2"/>
  <c r="AH8299" i="2"/>
  <c r="AH8300" i="2"/>
  <c r="AH8301" i="2"/>
  <c r="AH8302" i="2"/>
  <c r="AH8303" i="2"/>
  <c r="AH8304" i="2"/>
  <c r="AH8305" i="2"/>
  <c r="AH8306" i="2"/>
  <c r="AH8307" i="2"/>
  <c r="AH8308" i="2"/>
  <c r="AH8309" i="2"/>
  <c r="AH8310" i="2"/>
  <c r="AH8311" i="2"/>
  <c r="AH8312" i="2"/>
  <c r="AH8313" i="2"/>
  <c r="AH8314" i="2"/>
  <c r="AH8315" i="2"/>
  <c r="AH8316" i="2"/>
  <c r="AH8317" i="2"/>
  <c r="AH8318" i="2"/>
  <c r="AH8319" i="2"/>
  <c r="AH8320" i="2"/>
  <c r="AH8321" i="2"/>
  <c r="AH8322" i="2"/>
  <c r="AH8323" i="2"/>
  <c r="AH8324" i="2"/>
  <c r="AH8325" i="2"/>
  <c r="AH8326" i="2"/>
  <c r="AH8327" i="2"/>
  <c r="AH8328" i="2"/>
  <c r="AH8329" i="2"/>
  <c r="AH8330" i="2"/>
  <c r="AH8331" i="2"/>
  <c r="AH8332" i="2"/>
  <c r="AH8333" i="2"/>
  <c r="AH8334" i="2"/>
  <c r="AH8335" i="2"/>
  <c r="AH8336" i="2"/>
  <c r="AH8337" i="2"/>
  <c r="AH8338" i="2"/>
  <c r="AH8339" i="2"/>
  <c r="AH8340" i="2"/>
  <c r="AH8341" i="2"/>
  <c r="AH8342" i="2"/>
  <c r="AH8343" i="2"/>
  <c r="AH8344" i="2"/>
  <c r="AH8345" i="2"/>
  <c r="AH8346" i="2"/>
  <c r="AH8347" i="2"/>
  <c r="AH8348" i="2"/>
  <c r="AH8349" i="2"/>
  <c r="AH8350" i="2"/>
  <c r="AH8351" i="2"/>
  <c r="AH8352" i="2"/>
  <c r="AH8353" i="2"/>
  <c r="AH8354" i="2"/>
  <c r="AH8355" i="2"/>
  <c r="AH8356" i="2"/>
  <c r="AH8357" i="2"/>
  <c r="AH8358" i="2"/>
  <c r="AH8359" i="2"/>
  <c r="AH8360" i="2"/>
  <c r="AH8361" i="2"/>
  <c r="AH8362" i="2"/>
  <c r="AH8363" i="2"/>
  <c r="AH8364" i="2"/>
  <c r="AH8365" i="2"/>
  <c r="AH8366" i="2"/>
  <c r="AH8367" i="2"/>
  <c r="AH8368" i="2"/>
  <c r="AH8369" i="2"/>
  <c r="AH8370" i="2"/>
  <c r="AH8371" i="2"/>
  <c r="AH8372" i="2"/>
  <c r="AH8373" i="2"/>
  <c r="AH8374" i="2"/>
  <c r="AH8375" i="2"/>
  <c r="AH8376" i="2"/>
  <c r="AH8377" i="2"/>
  <c r="AH8378" i="2"/>
  <c r="AH8379" i="2"/>
  <c r="AH8380" i="2"/>
  <c r="AH8381" i="2"/>
  <c r="AH8382" i="2"/>
  <c r="AH8383" i="2"/>
  <c r="AH8384" i="2"/>
  <c r="AH8385" i="2"/>
  <c r="AH8386" i="2"/>
  <c r="AH8387" i="2"/>
  <c r="AH8388" i="2"/>
  <c r="AH8389" i="2"/>
  <c r="AH8390" i="2"/>
  <c r="AH8391" i="2"/>
  <c r="AH8392" i="2"/>
  <c r="AH8393" i="2"/>
  <c r="AH8394" i="2"/>
  <c r="AH8395" i="2"/>
  <c r="AH8396" i="2"/>
  <c r="AH8397" i="2"/>
  <c r="AH8398" i="2"/>
  <c r="AH8399" i="2"/>
  <c r="AH8400" i="2"/>
  <c r="AG2" i="2"/>
  <c r="AG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268" i="2"/>
  <c r="AG269" i="2"/>
  <c r="AG270" i="2"/>
  <c r="AG271" i="2"/>
  <c r="AG272" i="2"/>
  <c r="AG273" i="2"/>
  <c r="AG274" i="2"/>
  <c r="AG275" i="2"/>
  <c r="AG276" i="2"/>
  <c r="AG277" i="2"/>
  <c r="AG278" i="2"/>
  <c r="AG279" i="2"/>
  <c r="AG280" i="2"/>
  <c r="AG281" i="2"/>
  <c r="AG282" i="2"/>
  <c r="AG283" i="2"/>
  <c r="AG284" i="2"/>
  <c r="AG285" i="2"/>
  <c r="AG286" i="2"/>
  <c r="AG287" i="2"/>
  <c r="AG288" i="2"/>
  <c r="AG289" i="2"/>
  <c r="AG290" i="2"/>
  <c r="AG291" i="2"/>
  <c r="AG292" i="2"/>
  <c r="AG293" i="2"/>
  <c r="AG294" i="2"/>
  <c r="AG295" i="2"/>
  <c r="AG296" i="2"/>
  <c r="AG297" i="2"/>
  <c r="AG298" i="2"/>
  <c r="AG299" i="2"/>
  <c r="AG300" i="2"/>
  <c r="AG301" i="2"/>
  <c r="AG302" i="2"/>
  <c r="AG303" i="2"/>
  <c r="AG304" i="2"/>
  <c r="AG305" i="2"/>
  <c r="AG306" i="2"/>
  <c r="AG307" i="2"/>
  <c r="AG308" i="2"/>
  <c r="AG309" i="2"/>
  <c r="AG310" i="2"/>
  <c r="AG311" i="2"/>
  <c r="AG312" i="2"/>
  <c r="AG313" i="2"/>
  <c r="AG314" i="2"/>
  <c r="AG315" i="2"/>
  <c r="AG316" i="2"/>
  <c r="AG317" i="2"/>
  <c r="AG318" i="2"/>
  <c r="AG319" i="2"/>
  <c r="AG320" i="2"/>
  <c r="AG321" i="2"/>
  <c r="AG322" i="2"/>
  <c r="AG323" i="2"/>
  <c r="AG324" i="2"/>
  <c r="AG325" i="2"/>
  <c r="AG326" i="2"/>
  <c r="AG327" i="2"/>
  <c r="AG328" i="2"/>
  <c r="AG329" i="2"/>
  <c r="AG330" i="2"/>
  <c r="AG331" i="2"/>
  <c r="AG332" i="2"/>
  <c r="AG333" i="2"/>
  <c r="AG334" i="2"/>
  <c r="AG335" i="2"/>
  <c r="AG336" i="2"/>
  <c r="AG337" i="2"/>
  <c r="AG338" i="2"/>
  <c r="AG339" i="2"/>
  <c r="AG340" i="2"/>
  <c r="AG341" i="2"/>
  <c r="AG342" i="2"/>
  <c r="AG343" i="2"/>
  <c r="AG344" i="2"/>
  <c r="AG345" i="2"/>
  <c r="AG346" i="2"/>
  <c r="AG347" i="2"/>
  <c r="AG348" i="2"/>
  <c r="AG349" i="2"/>
  <c r="AG350" i="2"/>
  <c r="AG351" i="2"/>
  <c r="AG352" i="2"/>
  <c r="AG353" i="2"/>
  <c r="AG354" i="2"/>
  <c r="AG355" i="2"/>
  <c r="AG356" i="2"/>
  <c r="AG357" i="2"/>
  <c r="AG358" i="2"/>
  <c r="AG359" i="2"/>
  <c r="AG360" i="2"/>
  <c r="AG361" i="2"/>
  <c r="AG362" i="2"/>
  <c r="AG363" i="2"/>
  <c r="AG364" i="2"/>
  <c r="AG365" i="2"/>
  <c r="AG366" i="2"/>
  <c r="AG367" i="2"/>
  <c r="AG368" i="2"/>
  <c r="AG369" i="2"/>
  <c r="AG370" i="2"/>
  <c r="AG371" i="2"/>
  <c r="AG372" i="2"/>
  <c r="AG373" i="2"/>
  <c r="AG374" i="2"/>
  <c r="AG375" i="2"/>
  <c r="AG376" i="2"/>
  <c r="AG377" i="2"/>
  <c r="AG378" i="2"/>
  <c r="AG379" i="2"/>
  <c r="AG380" i="2"/>
  <c r="AG381" i="2"/>
  <c r="AG382" i="2"/>
  <c r="AG383" i="2"/>
  <c r="AG384" i="2"/>
  <c r="AG385" i="2"/>
  <c r="AG386" i="2"/>
  <c r="AG387" i="2"/>
  <c r="AG388" i="2"/>
  <c r="AG389" i="2"/>
  <c r="AG390" i="2"/>
  <c r="AG391" i="2"/>
  <c r="AG392" i="2"/>
  <c r="AG393" i="2"/>
  <c r="AG394" i="2"/>
  <c r="AG395" i="2"/>
  <c r="AG396" i="2"/>
  <c r="AG397" i="2"/>
  <c r="AG398" i="2"/>
  <c r="AG399" i="2"/>
  <c r="AG400" i="2"/>
  <c r="AG401" i="2"/>
  <c r="AG402" i="2"/>
  <c r="AG403" i="2"/>
  <c r="AG404" i="2"/>
  <c r="AG405" i="2"/>
  <c r="AG406" i="2"/>
  <c r="AG407" i="2"/>
  <c r="AG408" i="2"/>
  <c r="AG409" i="2"/>
  <c r="AG410" i="2"/>
  <c r="AG411" i="2"/>
  <c r="AG412" i="2"/>
  <c r="AG413" i="2"/>
  <c r="AG414" i="2"/>
  <c r="AG415" i="2"/>
  <c r="AG416" i="2"/>
  <c r="AG417" i="2"/>
  <c r="AG418" i="2"/>
  <c r="AG419" i="2"/>
  <c r="AG420" i="2"/>
  <c r="AG421" i="2"/>
  <c r="AG422" i="2"/>
  <c r="AG423" i="2"/>
  <c r="AG424" i="2"/>
  <c r="AG425" i="2"/>
  <c r="AG426" i="2"/>
  <c r="AG427" i="2"/>
  <c r="AG428" i="2"/>
  <c r="AG429" i="2"/>
  <c r="AG430" i="2"/>
  <c r="AG431" i="2"/>
  <c r="AG432" i="2"/>
  <c r="AG433" i="2"/>
  <c r="AG434" i="2"/>
  <c r="AG435" i="2"/>
  <c r="AG436" i="2"/>
  <c r="AG437" i="2"/>
  <c r="AG438" i="2"/>
  <c r="AG439" i="2"/>
  <c r="AG440" i="2"/>
  <c r="AG441" i="2"/>
  <c r="AG442" i="2"/>
  <c r="AG443" i="2"/>
  <c r="AG444" i="2"/>
  <c r="AG445" i="2"/>
  <c r="AG446" i="2"/>
  <c r="AG447" i="2"/>
  <c r="AG448" i="2"/>
  <c r="AG449" i="2"/>
  <c r="AG450" i="2"/>
  <c r="AG451" i="2"/>
  <c r="AG452" i="2"/>
  <c r="AG453" i="2"/>
  <c r="AG454" i="2"/>
  <c r="AG455" i="2"/>
  <c r="AG456" i="2"/>
  <c r="AG457" i="2"/>
  <c r="AG458" i="2"/>
  <c r="AG459" i="2"/>
  <c r="AG460" i="2"/>
  <c r="AG461" i="2"/>
  <c r="AG462" i="2"/>
  <c r="AG463" i="2"/>
  <c r="AG464" i="2"/>
  <c r="AG465" i="2"/>
  <c r="AG466" i="2"/>
  <c r="AG467" i="2"/>
  <c r="AG468" i="2"/>
  <c r="AG469" i="2"/>
  <c r="AG470" i="2"/>
  <c r="AG471" i="2"/>
  <c r="AG472" i="2"/>
  <c r="AG473" i="2"/>
  <c r="AG474" i="2"/>
  <c r="AG475" i="2"/>
  <c r="AG476" i="2"/>
  <c r="AG477" i="2"/>
  <c r="AG478" i="2"/>
  <c r="AG479" i="2"/>
  <c r="AG480" i="2"/>
  <c r="AG481" i="2"/>
  <c r="AG482" i="2"/>
  <c r="AG483" i="2"/>
  <c r="AG484" i="2"/>
  <c r="AG485" i="2"/>
  <c r="AG486" i="2"/>
  <c r="AG487" i="2"/>
  <c r="AG488" i="2"/>
  <c r="AG489" i="2"/>
  <c r="AG490" i="2"/>
  <c r="AG491" i="2"/>
  <c r="AG492" i="2"/>
  <c r="AG493" i="2"/>
  <c r="AG494" i="2"/>
  <c r="AG495" i="2"/>
  <c r="AG496" i="2"/>
  <c r="AG497" i="2"/>
  <c r="AG498" i="2"/>
  <c r="AG499" i="2"/>
  <c r="AG500" i="2"/>
  <c r="AG501" i="2"/>
  <c r="AG502" i="2"/>
  <c r="AG503" i="2"/>
  <c r="AG504" i="2"/>
  <c r="AG505" i="2"/>
  <c r="AG506" i="2"/>
  <c r="AG507" i="2"/>
  <c r="AG508" i="2"/>
  <c r="AG509" i="2"/>
  <c r="AG510" i="2"/>
  <c r="AG511" i="2"/>
  <c r="AG512" i="2"/>
  <c r="AG513" i="2"/>
  <c r="AG514" i="2"/>
  <c r="AG515" i="2"/>
  <c r="AG516" i="2"/>
  <c r="AG517" i="2"/>
  <c r="AG518" i="2"/>
  <c r="AG519" i="2"/>
  <c r="AG520" i="2"/>
  <c r="AG521" i="2"/>
  <c r="AG522" i="2"/>
  <c r="AG523" i="2"/>
  <c r="AG524" i="2"/>
  <c r="AG525" i="2"/>
  <c r="AG526" i="2"/>
  <c r="AG527" i="2"/>
  <c r="AG528" i="2"/>
  <c r="AG529" i="2"/>
  <c r="AG530" i="2"/>
  <c r="AG531" i="2"/>
  <c r="AG532" i="2"/>
  <c r="AG533" i="2"/>
  <c r="AG534" i="2"/>
  <c r="AG535" i="2"/>
  <c r="AG536" i="2"/>
  <c r="AG537" i="2"/>
  <c r="AG538" i="2"/>
  <c r="AG539" i="2"/>
  <c r="AG540" i="2"/>
  <c r="AG541" i="2"/>
  <c r="AG542" i="2"/>
  <c r="AG543" i="2"/>
  <c r="AG544" i="2"/>
  <c r="AG545" i="2"/>
  <c r="AG546" i="2"/>
  <c r="AG547" i="2"/>
  <c r="AG548" i="2"/>
  <c r="AG549" i="2"/>
  <c r="AG550" i="2"/>
  <c r="AG551" i="2"/>
  <c r="AG552" i="2"/>
  <c r="AG553" i="2"/>
  <c r="AG554" i="2"/>
  <c r="AG555" i="2"/>
  <c r="AG556" i="2"/>
  <c r="AG557" i="2"/>
  <c r="AG558" i="2"/>
  <c r="AG559" i="2"/>
  <c r="AG560" i="2"/>
  <c r="AG561" i="2"/>
  <c r="AG562" i="2"/>
  <c r="AG563" i="2"/>
  <c r="AG564" i="2"/>
  <c r="AG565" i="2"/>
  <c r="AG566" i="2"/>
  <c r="AG567" i="2"/>
  <c r="AG568" i="2"/>
  <c r="AG569" i="2"/>
  <c r="AG570" i="2"/>
  <c r="AG571" i="2"/>
  <c r="AG572" i="2"/>
  <c r="AG573" i="2"/>
  <c r="AG574" i="2"/>
  <c r="AG575" i="2"/>
  <c r="AG576" i="2"/>
  <c r="AG577" i="2"/>
  <c r="AG578" i="2"/>
  <c r="AG579" i="2"/>
  <c r="AG580" i="2"/>
  <c r="AG581" i="2"/>
  <c r="AG582" i="2"/>
  <c r="AG583" i="2"/>
  <c r="AG584" i="2"/>
  <c r="AG585" i="2"/>
  <c r="AG586" i="2"/>
  <c r="AG587" i="2"/>
  <c r="AG588" i="2"/>
  <c r="AG589" i="2"/>
  <c r="AG590" i="2"/>
  <c r="AG591" i="2"/>
  <c r="AG592" i="2"/>
  <c r="AG593" i="2"/>
  <c r="AG594" i="2"/>
  <c r="AG595" i="2"/>
  <c r="AG596" i="2"/>
  <c r="AG597" i="2"/>
  <c r="AG598" i="2"/>
  <c r="AG599" i="2"/>
  <c r="AG600" i="2"/>
  <c r="AG601" i="2"/>
  <c r="AG602" i="2"/>
  <c r="AG603" i="2"/>
  <c r="AG604" i="2"/>
  <c r="AG605" i="2"/>
  <c r="AG606" i="2"/>
  <c r="AG607" i="2"/>
  <c r="AG608" i="2"/>
  <c r="AG609" i="2"/>
  <c r="AG610" i="2"/>
  <c r="AG611" i="2"/>
  <c r="AG612" i="2"/>
  <c r="AG613" i="2"/>
  <c r="AG614" i="2"/>
  <c r="AG615" i="2"/>
  <c r="AG616" i="2"/>
  <c r="AG617" i="2"/>
  <c r="AG618" i="2"/>
  <c r="AG619" i="2"/>
  <c r="AG620" i="2"/>
  <c r="AG621" i="2"/>
  <c r="AG622" i="2"/>
  <c r="AG623" i="2"/>
  <c r="AG624" i="2"/>
  <c r="AG625" i="2"/>
  <c r="AG626" i="2"/>
  <c r="AG627" i="2"/>
  <c r="AG628" i="2"/>
  <c r="AG629" i="2"/>
  <c r="AG630" i="2"/>
  <c r="AG631" i="2"/>
  <c r="AG632" i="2"/>
  <c r="AG633" i="2"/>
  <c r="AG634" i="2"/>
  <c r="AG635" i="2"/>
  <c r="AG636" i="2"/>
  <c r="AG637" i="2"/>
  <c r="AG638" i="2"/>
  <c r="AG639" i="2"/>
  <c r="AG640" i="2"/>
  <c r="AG641" i="2"/>
  <c r="AG642" i="2"/>
  <c r="AG643" i="2"/>
  <c r="AG644" i="2"/>
  <c r="AG645" i="2"/>
  <c r="AG646" i="2"/>
  <c r="AG647" i="2"/>
  <c r="AG648" i="2"/>
  <c r="AG649" i="2"/>
  <c r="AG650" i="2"/>
  <c r="AG651" i="2"/>
  <c r="AG652" i="2"/>
  <c r="AG653" i="2"/>
  <c r="AG654" i="2"/>
  <c r="AG655" i="2"/>
  <c r="AG656" i="2"/>
  <c r="AG657" i="2"/>
  <c r="AG658" i="2"/>
  <c r="AG659" i="2"/>
  <c r="AG660" i="2"/>
  <c r="AG661" i="2"/>
  <c r="AG662" i="2"/>
  <c r="AG663" i="2"/>
  <c r="AG664" i="2"/>
  <c r="AG665" i="2"/>
  <c r="AG666" i="2"/>
  <c r="AG667" i="2"/>
  <c r="AG668" i="2"/>
  <c r="AG669" i="2"/>
  <c r="AG670" i="2"/>
  <c r="AG671" i="2"/>
  <c r="AG672" i="2"/>
  <c r="AG673" i="2"/>
  <c r="AG674" i="2"/>
  <c r="AG675" i="2"/>
  <c r="AG676" i="2"/>
  <c r="AG677" i="2"/>
  <c r="AG678" i="2"/>
  <c r="AG679" i="2"/>
  <c r="AG680" i="2"/>
  <c r="AG681" i="2"/>
  <c r="AG682" i="2"/>
  <c r="AG683" i="2"/>
  <c r="AG684" i="2"/>
  <c r="AG685" i="2"/>
  <c r="AG686" i="2"/>
  <c r="AG687" i="2"/>
  <c r="AG688" i="2"/>
  <c r="AG689" i="2"/>
  <c r="AG690" i="2"/>
  <c r="AG691" i="2"/>
  <c r="AG692" i="2"/>
  <c r="AG693" i="2"/>
  <c r="AG694" i="2"/>
  <c r="AG695" i="2"/>
  <c r="AG696" i="2"/>
  <c r="AG697" i="2"/>
  <c r="AG698" i="2"/>
  <c r="AG699" i="2"/>
  <c r="AG700" i="2"/>
  <c r="AG701" i="2"/>
  <c r="AG702" i="2"/>
  <c r="AG703" i="2"/>
  <c r="AG704" i="2"/>
  <c r="AG705" i="2"/>
  <c r="AG706" i="2"/>
  <c r="AG707" i="2"/>
  <c r="AG708" i="2"/>
  <c r="AG709" i="2"/>
  <c r="AG710" i="2"/>
  <c r="AG711" i="2"/>
  <c r="AG712" i="2"/>
  <c r="AG713" i="2"/>
  <c r="AG714" i="2"/>
  <c r="AG715" i="2"/>
  <c r="AG716" i="2"/>
  <c r="AG717" i="2"/>
  <c r="AG718" i="2"/>
  <c r="AG719" i="2"/>
  <c r="AG720" i="2"/>
  <c r="AG721" i="2"/>
  <c r="AG722" i="2"/>
  <c r="AG723" i="2"/>
  <c r="AG724" i="2"/>
  <c r="AG725" i="2"/>
  <c r="AG726" i="2"/>
  <c r="AG727" i="2"/>
  <c r="AG728" i="2"/>
  <c r="AG729" i="2"/>
  <c r="AG730" i="2"/>
  <c r="AG731" i="2"/>
  <c r="AG732" i="2"/>
  <c r="AG733" i="2"/>
  <c r="AG734" i="2"/>
  <c r="AG735" i="2"/>
  <c r="AG736" i="2"/>
  <c r="AG737" i="2"/>
  <c r="AG738" i="2"/>
  <c r="AG739" i="2"/>
  <c r="AG740" i="2"/>
  <c r="AG741" i="2"/>
  <c r="AG742" i="2"/>
  <c r="AG743" i="2"/>
  <c r="AG744" i="2"/>
  <c r="AG745" i="2"/>
  <c r="AG746" i="2"/>
  <c r="AG747" i="2"/>
  <c r="AG748" i="2"/>
  <c r="AG749" i="2"/>
  <c r="AG750" i="2"/>
  <c r="AG751" i="2"/>
  <c r="AG752" i="2"/>
  <c r="AG753" i="2"/>
  <c r="AG754" i="2"/>
  <c r="AG755" i="2"/>
  <c r="AG756" i="2"/>
  <c r="AG757" i="2"/>
  <c r="AG758" i="2"/>
  <c r="AG759" i="2"/>
  <c r="AG760" i="2"/>
  <c r="AG761" i="2"/>
  <c r="AG762" i="2"/>
  <c r="AG763" i="2"/>
  <c r="AG764" i="2"/>
  <c r="AG765" i="2"/>
  <c r="AG766" i="2"/>
  <c r="AG767" i="2"/>
  <c r="AG768" i="2"/>
  <c r="AG769" i="2"/>
  <c r="AG770" i="2"/>
  <c r="AG771" i="2"/>
  <c r="AG772" i="2"/>
  <c r="AG773" i="2"/>
  <c r="AG774" i="2"/>
  <c r="AG775" i="2"/>
  <c r="AG776" i="2"/>
  <c r="AG777" i="2"/>
  <c r="AG778" i="2"/>
  <c r="AG779" i="2"/>
  <c r="AG780" i="2"/>
  <c r="AG781" i="2"/>
  <c r="AG782" i="2"/>
  <c r="AG783" i="2"/>
  <c r="AG784" i="2"/>
  <c r="AG785" i="2"/>
  <c r="AG786" i="2"/>
  <c r="AG787" i="2"/>
  <c r="AG788" i="2"/>
  <c r="AG789" i="2"/>
  <c r="AG790" i="2"/>
  <c r="AG791" i="2"/>
  <c r="AG792" i="2"/>
  <c r="AG793" i="2"/>
  <c r="AG794" i="2"/>
  <c r="AG795" i="2"/>
  <c r="AG796" i="2"/>
  <c r="AG797" i="2"/>
  <c r="AG798" i="2"/>
  <c r="AG799" i="2"/>
  <c r="AG800" i="2"/>
  <c r="AG801" i="2"/>
  <c r="AG802" i="2"/>
  <c r="AG803" i="2"/>
  <c r="AG804" i="2"/>
  <c r="AG805" i="2"/>
  <c r="AG806" i="2"/>
  <c r="AG807" i="2"/>
  <c r="AG808" i="2"/>
  <c r="AG809" i="2"/>
  <c r="AG810" i="2"/>
  <c r="AG811" i="2"/>
  <c r="AG812" i="2"/>
  <c r="AG813" i="2"/>
  <c r="AG814" i="2"/>
  <c r="AG815" i="2"/>
  <c r="AG816" i="2"/>
  <c r="AG817" i="2"/>
  <c r="AG818" i="2"/>
  <c r="AG819" i="2"/>
  <c r="AG820" i="2"/>
  <c r="AG821" i="2"/>
  <c r="AG822" i="2"/>
  <c r="AG823" i="2"/>
  <c r="AG824" i="2"/>
  <c r="AG825" i="2"/>
  <c r="AG826" i="2"/>
  <c r="AG827" i="2"/>
  <c r="AG828" i="2"/>
  <c r="AG829" i="2"/>
  <c r="AG830" i="2"/>
  <c r="AG831" i="2"/>
  <c r="AG832" i="2"/>
  <c r="AG833" i="2"/>
  <c r="AG834" i="2"/>
  <c r="AG835" i="2"/>
  <c r="AG836" i="2"/>
  <c r="AG837" i="2"/>
  <c r="AG838" i="2"/>
  <c r="AG839" i="2"/>
  <c r="AG840" i="2"/>
  <c r="AG841" i="2"/>
  <c r="AG842" i="2"/>
  <c r="AG843" i="2"/>
  <c r="AG844" i="2"/>
  <c r="AG845" i="2"/>
  <c r="AG846" i="2"/>
  <c r="AG847" i="2"/>
  <c r="AG848" i="2"/>
  <c r="AG849" i="2"/>
  <c r="AG850" i="2"/>
  <c r="AG851" i="2"/>
  <c r="AG852" i="2"/>
  <c r="AG853" i="2"/>
  <c r="AG854" i="2"/>
  <c r="AG855" i="2"/>
  <c r="AG856" i="2"/>
  <c r="AG857" i="2"/>
  <c r="AG858" i="2"/>
  <c r="AG859" i="2"/>
  <c r="AG860" i="2"/>
  <c r="AG861" i="2"/>
  <c r="AG862" i="2"/>
  <c r="AG863" i="2"/>
  <c r="AG864" i="2"/>
  <c r="AG865" i="2"/>
  <c r="AG866" i="2"/>
  <c r="AG867" i="2"/>
  <c r="AG868" i="2"/>
  <c r="AG869" i="2"/>
  <c r="AG870" i="2"/>
  <c r="AG871" i="2"/>
  <c r="AG872" i="2"/>
  <c r="AG873" i="2"/>
  <c r="AG874" i="2"/>
  <c r="AG875" i="2"/>
  <c r="AG876" i="2"/>
  <c r="AG877" i="2"/>
  <c r="AG878" i="2"/>
  <c r="AG879" i="2"/>
  <c r="AG880" i="2"/>
  <c r="AG881" i="2"/>
  <c r="AG882" i="2"/>
  <c r="AG883" i="2"/>
  <c r="AG884" i="2"/>
  <c r="AG885" i="2"/>
  <c r="AG886" i="2"/>
  <c r="AG887" i="2"/>
  <c r="AG888" i="2"/>
  <c r="AG889" i="2"/>
  <c r="AG890" i="2"/>
  <c r="AG891" i="2"/>
  <c r="AG892" i="2"/>
  <c r="AG893" i="2"/>
  <c r="AG894" i="2"/>
  <c r="AG895" i="2"/>
  <c r="AG896" i="2"/>
  <c r="AG897" i="2"/>
  <c r="AG898" i="2"/>
  <c r="AG899" i="2"/>
  <c r="AG900" i="2"/>
  <c r="AG901" i="2"/>
  <c r="AG902" i="2"/>
  <c r="AG903" i="2"/>
  <c r="AG904" i="2"/>
  <c r="AG905" i="2"/>
  <c r="AG906" i="2"/>
  <c r="AG907" i="2"/>
  <c r="AG908" i="2"/>
  <c r="AG909" i="2"/>
  <c r="AG910" i="2"/>
  <c r="AG911" i="2"/>
  <c r="AG912" i="2"/>
  <c r="AG913" i="2"/>
  <c r="AG914" i="2"/>
  <c r="AG915" i="2"/>
  <c r="AG916" i="2"/>
  <c r="AG917" i="2"/>
  <c r="AG918" i="2"/>
  <c r="AG919" i="2"/>
  <c r="AG920" i="2"/>
  <c r="AG921" i="2"/>
  <c r="AG922" i="2"/>
  <c r="AG923" i="2"/>
  <c r="AG924" i="2"/>
  <c r="AG925" i="2"/>
  <c r="AG926" i="2"/>
  <c r="AG927" i="2"/>
  <c r="AG928" i="2"/>
  <c r="AG929" i="2"/>
  <c r="AG930" i="2"/>
  <c r="AG931" i="2"/>
  <c r="AG932" i="2"/>
  <c r="AG933" i="2"/>
  <c r="AG934" i="2"/>
  <c r="AG935" i="2"/>
  <c r="AG936" i="2"/>
  <c r="AG937" i="2"/>
  <c r="AG938" i="2"/>
  <c r="AG939" i="2"/>
  <c r="AG940" i="2"/>
  <c r="AG941" i="2"/>
  <c r="AG942" i="2"/>
  <c r="AG943" i="2"/>
  <c r="AG944" i="2"/>
  <c r="AG945" i="2"/>
  <c r="AG946" i="2"/>
  <c r="AG947" i="2"/>
  <c r="AG948" i="2"/>
  <c r="AG949" i="2"/>
  <c r="AG950" i="2"/>
  <c r="AG951" i="2"/>
  <c r="AG952" i="2"/>
  <c r="AG953" i="2"/>
  <c r="AG954" i="2"/>
  <c r="AG955" i="2"/>
  <c r="AG956" i="2"/>
  <c r="AG957" i="2"/>
  <c r="AG958" i="2"/>
  <c r="AG959" i="2"/>
  <c r="AG960" i="2"/>
  <c r="AG961" i="2"/>
  <c r="AG962" i="2"/>
  <c r="AG963" i="2"/>
  <c r="AG964" i="2"/>
  <c r="AG965" i="2"/>
  <c r="AG966" i="2"/>
  <c r="AG967" i="2"/>
  <c r="AG968" i="2"/>
  <c r="AG969" i="2"/>
  <c r="AG970" i="2"/>
  <c r="AG971" i="2"/>
  <c r="AG972" i="2"/>
  <c r="AG973" i="2"/>
  <c r="AG974" i="2"/>
  <c r="AG975" i="2"/>
  <c r="AG976" i="2"/>
  <c r="AG977" i="2"/>
  <c r="AG978" i="2"/>
  <c r="AG979" i="2"/>
  <c r="AG980" i="2"/>
  <c r="AG981" i="2"/>
  <c r="AG982" i="2"/>
  <c r="AG983" i="2"/>
  <c r="AG984" i="2"/>
  <c r="AG985" i="2"/>
  <c r="AG986" i="2"/>
  <c r="AG987" i="2"/>
  <c r="AG988" i="2"/>
  <c r="AG989" i="2"/>
  <c r="AG990" i="2"/>
  <c r="AG991" i="2"/>
  <c r="AG992" i="2"/>
  <c r="AG993" i="2"/>
  <c r="AG994" i="2"/>
  <c r="AG995" i="2"/>
  <c r="AG996" i="2"/>
  <c r="AG997" i="2"/>
  <c r="AG998" i="2"/>
  <c r="AG999" i="2"/>
  <c r="AG1000" i="2"/>
  <c r="AG1001" i="2"/>
  <c r="AG1002" i="2"/>
  <c r="AG1003" i="2"/>
  <c r="AG1004" i="2"/>
  <c r="AG1005" i="2"/>
  <c r="AG1006" i="2"/>
  <c r="AG1007" i="2"/>
  <c r="AG1008" i="2"/>
  <c r="AG1009" i="2"/>
  <c r="AG1010" i="2"/>
  <c r="AG1011" i="2"/>
  <c r="AG1012" i="2"/>
  <c r="AG1013" i="2"/>
  <c r="AG1014" i="2"/>
  <c r="AG1015" i="2"/>
  <c r="AG1016" i="2"/>
  <c r="AG1017" i="2"/>
  <c r="AG1018" i="2"/>
  <c r="AG1019" i="2"/>
  <c r="AG1020" i="2"/>
  <c r="AG1021" i="2"/>
  <c r="AG1022" i="2"/>
  <c r="AG1023" i="2"/>
  <c r="AG1024" i="2"/>
  <c r="AG1025" i="2"/>
  <c r="AG1026" i="2"/>
  <c r="AG1027" i="2"/>
  <c r="AG1028" i="2"/>
  <c r="AG1029" i="2"/>
  <c r="AG1030" i="2"/>
  <c r="AG1031" i="2"/>
  <c r="AG1032" i="2"/>
  <c r="AG1033" i="2"/>
  <c r="AG1034" i="2"/>
  <c r="AG1035" i="2"/>
  <c r="AG1036" i="2"/>
  <c r="AG1037" i="2"/>
  <c r="AG1038" i="2"/>
  <c r="AG1039" i="2"/>
  <c r="AG1040" i="2"/>
  <c r="AG1041" i="2"/>
  <c r="AG1042" i="2"/>
  <c r="AG1043" i="2"/>
  <c r="AG1044" i="2"/>
  <c r="AG1045" i="2"/>
  <c r="AG1046" i="2"/>
  <c r="AG1047" i="2"/>
  <c r="AG1048" i="2"/>
  <c r="AG1049" i="2"/>
  <c r="AG1050" i="2"/>
  <c r="AG1051" i="2"/>
  <c r="AG1052" i="2"/>
  <c r="AG1053" i="2"/>
  <c r="AG1054" i="2"/>
  <c r="AG1055" i="2"/>
  <c r="AG1056" i="2"/>
  <c r="AG1057" i="2"/>
  <c r="AG1058" i="2"/>
  <c r="AG1059" i="2"/>
  <c r="AG1060" i="2"/>
  <c r="AG1061" i="2"/>
  <c r="AG1062" i="2"/>
  <c r="AG1063" i="2"/>
  <c r="AG1064" i="2"/>
  <c r="AG1065" i="2"/>
  <c r="AG1066" i="2"/>
  <c r="AG1067" i="2"/>
  <c r="AG1068" i="2"/>
  <c r="AG1069" i="2"/>
  <c r="AG1070" i="2"/>
  <c r="AG1071" i="2"/>
  <c r="AG1072" i="2"/>
  <c r="AG1073" i="2"/>
  <c r="AG1074" i="2"/>
  <c r="AG1075" i="2"/>
  <c r="AG1076" i="2"/>
  <c r="AG1077" i="2"/>
  <c r="AG1078" i="2"/>
  <c r="AG1079" i="2"/>
  <c r="AG1080" i="2"/>
  <c r="AG1081" i="2"/>
  <c r="AG1082" i="2"/>
  <c r="AG1083" i="2"/>
  <c r="AG1084" i="2"/>
  <c r="AG1085" i="2"/>
  <c r="AG1086" i="2"/>
  <c r="AG1087" i="2"/>
  <c r="AG1088" i="2"/>
  <c r="AG1089" i="2"/>
  <c r="AG1090" i="2"/>
  <c r="AG1091" i="2"/>
  <c r="AG1092" i="2"/>
  <c r="AG1093" i="2"/>
  <c r="AG1094" i="2"/>
  <c r="AG1095" i="2"/>
  <c r="AG1096" i="2"/>
  <c r="AG1097" i="2"/>
  <c r="AG1098" i="2"/>
  <c r="AG1099" i="2"/>
  <c r="AG1100" i="2"/>
  <c r="AG1101" i="2"/>
  <c r="AG1102" i="2"/>
  <c r="AG1103" i="2"/>
  <c r="AG1104" i="2"/>
  <c r="AG1105" i="2"/>
  <c r="AG1106" i="2"/>
  <c r="AG1107" i="2"/>
  <c r="AG1108" i="2"/>
  <c r="AG1109" i="2"/>
  <c r="AG1110" i="2"/>
  <c r="AG1111" i="2"/>
  <c r="AG1112" i="2"/>
  <c r="AG1113" i="2"/>
  <c r="AG1114" i="2"/>
  <c r="AG1115" i="2"/>
  <c r="AG1116" i="2"/>
  <c r="AG1117" i="2"/>
  <c r="AG1118" i="2"/>
  <c r="AG1119" i="2"/>
  <c r="AG1120" i="2"/>
  <c r="AG1121" i="2"/>
  <c r="AG1122" i="2"/>
  <c r="AG1123" i="2"/>
  <c r="AG1124" i="2"/>
  <c r="AG1125" i="2"/>
  <c r="AG1126" i="2"/>
  <c r="AG1127" i="2"/>
  <c r="AG1128" i="2"/>
  <c r="AG1129" i="2"/>
  <c r="AG1130" i="2"/>
  <c r="AG1131" i="2"/>
  <c r="AG1132" i="2"/>
  <c r="AG1133" i="2"/>
  <c r="AG1134" i="2"/>
  <c r="AG1135" i="2"/>
  <c r="AG1136" i="2"/>
  <c r="AG1137" i="2"/>
  <c r="AG1138" i="2"/>
  <c r="AG1139" i="2"/>
  <c r="AG1140" i="2"/>
  <c r="AG1141" i="2"/>
  <c r="AG1142" i="2"/>
  <c r="AG1143" i="2"/>
  <c r="AG1144" i="2"/>
  <c r="AG1145" i="2"/>
  <c r="AG1146" i="2"/>
  <c r="AG1147" i="2"/>
  <c r="AG1148" i="2"/>
  <c r="AG1149" i="2"/>
  <c r="AG1150" i="2"/>
  <c r="AG1151" i="2"/>
  <c r="AG1152" i="2"/>
  <c r="AG1153" i="2"/>
  <c r="AG1154" i="2"/>
  <c r="AG1155" i="2"/>
  <c r="AG1156" i="2"/>
  <c r="AG1157" i="2"/>
  <c r="AG1158" i="2"/>
  <c r="AG1159" i="2"/>
  <c r="AG1160" i="2"/>
  <c r="AG1161" i="2"/>
  <c r="AG1162" i="2"/>
  <c r="AG1163" i="2"/>
  <c r="AG1164" i="2"/>
  <c r="AG1165" i="2"/>
  <c r="AG1166" i="2"/>
  <c r="AG1167" i="2"/>
  <c r="AG1168" i="2"/>
  <c r="AG1169" i="2"/>
  <c r="AG1170" i="2"/>
  <c r="AG1171" i="2"/>
  <c r="AG1172" i="2"/>
  <c r="AG1173" i="2"/>
  <c r="AG1174" i="2"/>
  <c r="AG1175" i="2"/>
  <c r="AG1176" i="2"/>
  <c r="AG1177" i="2"/>
  <c r="AG1178" i="2"/>
  <c r="AG1179" i="2"/>
  <c r="AG1180" i="2"/>
  <c r="AG1181" i="2"/>
  <c r="AG1182" i="2"/>
  <c r="AG1183" i="2"/>
  <c r="AG1184" i="2"/>
  <c r="AG1185" i="2"/>
  <c r="AG1186" i="2"/>
  <c r="AG1187" i="2"/>
  <c r="AG1188" i="2"/>
  <c r="AG1189" i="2"/>
  <c r="AG1190" i="2"/>
  <c r="AG1191" i="2"/>
  <c r="AG1192" i="2"/>
  <c r="AG1193" i="2"/>
  <c r="AG1194" i="2"/>
  <c r="AG1195" i="2"/>
  <c r="AG1196" i="2"/>
  <c r="AG1197" i="2"/>
  <c r="AG1198" i="2"/>
  <c r="AG1199" i="2"/>
  <c r="AG1200" i="2"/>
  <c r="AG1201" i="2"/>
  <c r="AG1202" i="2"/>
  <c r="AG1203" i="2"/>
  <c r="AG1204" i="2"/>
  <c r="AG1205" i="2"/>
  <c r="AG1206" i="2"/>
  <c r="AG1207" i="2"/>
  <c r="AG1208" i="2"/>
  <c r="AG1209" i="2"/>
  <c r="AG1210" i="2"/>
  <c r="AG1211" i="2"/>
  <c r="AG1212" i="2"/>
  <c r="AG1213" i="2"/>
  <c r="AG1214" i="2"/>
  <c r="AG1215" i="2"/>
  <c r="AG1216" i="2"/>
  <c r="AG1217" i="2"/>
  <c r="AG1218" i="2"/>
  <c r="AG1219" i="2"/>
  <c r="AG1220" i="2"/>
  <c r="AG1221" i="2"/>
  <c r="AG1222" i="2"/>
  <c r="AG1223" i="2"/>
  <c r="AG1224" i="2"/>
  <c r="AG1225" i="2"/>
  <c r="AG1226" i="2"/>
  <c r="AG1227" i="2"/>
  <c r="AG1228" i="2"/>
  <c r="AG1229" i="2"/>
  <c r="AG1230" i="2"/>
  <c r="AG1231" i="2"/>
  <c r="AG1232" i="2"/>
  <c r="AG1233" i="2"/>
  <c r="AG1234" i="2"/>
  <c r="AG1235" i="2"/>
  <c r="AG1236" i="2"/>
  <c r="AG1237" i="2"/>
  <c r="AG1238" i="2"/>
  <c r="AG1239" i="2"/>
  <c r="AG1240" i="2"/>
  <c r="AG1241" i="2"/>
  <c r="AG1242" i="2"/>
  <c r="AG1243" i="2"/>
  <c r="AG1244" i="2"/>
  <c r="AG1245" i="2"/>
  <c r="AG1246" i="2"/>
  <c r="AG1247" i="2"/>
  <c r="AG1248" i="2"/>
  <c r="AG1249" i="2"/>
  <c r="AG1250" i="2"/>
  <c r="AG1251" i="2"/>
  <c r="AG1252" i="2"/>
  <c r="AG1253" i="2"/>
  <c r="AG1254" i="2"/>
  <c r="AG1255" i="2"/>
  <c r="AG1256" i="2"/>
  <c r="AG1257" i="2"/>
  <c r="AG1258" i="2"/>
  <c r="AG1259" i="2"/>
  <c r="AG1260" i="2"/>
  <c r="AG1261" i="2"/>
  <c r="AG1262" i="2"/>
  <c r="AG1263" i="2"/>
  <c r="AG1264" i="2"/>
  <c r="AG1265" i="2"/>
  <c r="AG1266" i="2"/>
  <c r="AG1267" i="2"/>
  <c r="AG1268" i="2"/>
  <c r="AG1269" i="2"/>
  <c r="AG1270" i="2"/>
  <c r="AG1271" i="2"/>
  <c r="AG1272" i="2"/>
  <c r="AG1273" i="2"/>
  <c r="AG1274" i="2"/>
  <c r="AG1275" i="2"/>
  <c r="AG1276" i="2"/>
  <c r="AG1277" i="2"/>
  <c r="AG1278" i="2"/>
  <c r="AG1279" i="2"/>
  <c r="AG1280" i="2"/>
  <c r="AG1281" i="2"/>
  <c r="AG1282" i="2"/>
  <c r="AG1283" i="2"/>
  <c r="AG1284" i="2"/>
  <c r="AG1285" i="2"/>
  <c r="AG1286" i="2"/>
  <c r="AG1287" i="2"/>
  <c r="AG1288" i="2"/>
  <c r="AG1289" i="2"/>
  <c r="AG1290" i="2"/>
  <c r="AG1291" i="2"/>
  <c r="AG1292" i="2"/>
  <c r="AG1293" i="2"/>
  <c r="AG1294" i="2"/>
  <c r="AG1295" i="2"/>
  <c r="AG1296" i="2"/>
  <c r="AG1297" i="2"/>
  <c r="AG1298" i="2"/>
  <c r="AG1299" i="2"/>
  <c r="AG1300" i="2"/>
  <c r="AG1301" i="2"/>
  <c r="AG1302" i="2"/>
  <c r="AG1303" i="2"/>
  <c r="AG1304" i="2"/>
  <c r="AG1305" i="2"/>
  <c r="AG1306" i="2"/>
  <c r="AG1307" i="2"/>
  <c r="AG1308" i="2"/>
  <c r="AG1309" i="2"/>
  <c r="AG1310" i="2"/>
  <c r="AG1311" i="2"/>
  <c r="AG1312" i="2"/>
  <c r="AG1313" i="2"/>
  <c r="AG1314" i="2"/>
  <c r="AG1315" i="2"/>
  <c r="AG1316" i="2"/>
  <c r="AG1317" i="2"/>
  <c r="AG1318" i="2"/>
  <c r="AG1319" i="2"/>
  <c r="AG1320" i="2"/>
  <c r="AG1321" i="2"/>
  <c r="AG1322" i="2"/>
  <c r="AG1323" i="2"/>
  <c r="AG1324" i="2"/>
  <c r="AG1325" i="2"/>
  <c r="AG1326" i="2"/>
  <c r="AG1327" i="2"/>
  <c r="AG1328" i="2"/>
  <c r="AG1329" i="2"/>
  <c r="AG1330" i="2"/>
  <c r="AG1331" i="2"/>
  <c r="AG1332" i="2"/>
  <c r="AG1333" i="2"/>
  <c r="AG1334" i="2"/>
  <c r="AG1335" i="2"/>
  <c r="AG1336" i="2"/>
  <c r="AG1337" i="2"/>
  <c r="AG1338" i="2"/>
  <c r="AG1339" i="2"/>
  <c r="AG1340" i="2"/>
  <c r="AG1341" i="2"/>
  <c r="AG1342" i="2"/>
  <c r="AG1343" i="2"/>
  <c r="AG1344" i="2"/>
  <c r="AG1345" i="2"/>
  <c r="AG1346" i="2"/>
  <c r="AG1347" i="2"/>
  <c r="AG1348" i="2"/>
  <c r="AG1349" i="2"/>
  <c r="AG1350" i="2"/>
  <c r="AG1351" i="2"/>
  <c r="AG1352" i="2"/>
  <c r="AG1353" i="2"/>
  <c r="AG1354" i="2"/>
  <c r="AG1355" i="2"/>
  <c r="AG1356" i="2"/>
  <c r="AG1357" i="2"/>
  <c r="AG1358" i="2"/>
  <c r="AG1359" i="2"/>
  <c r="AG1360" i="2"/>
  <c r="AG1361" i="2"/>
  <c r="AG1362" i="2"/>
  <c r="AG1363" i="2"/>
  <c r="AG1364" i="2"/>
  <c r="AG1365" i="2"/>
  <c r="AG1366" i="2"/>
  <c r="AG1367" i="2"/>
  <c r="AG1368" i="2"/>
  <c r="AG1369" i="2"/>
  <c r="AG1370" i="2"/>
  <c r="AG1371" i="2"/>
  <c r="AG1372" i="2"/>
  <c r="AG1373" i="2"/>
  <c r="AG1374" i="2"/>
  <c r="AG1375" i="2"/>
  <c r="AG1376" i="2"/>
  <c r="AG1377" i="2"/>
  <c r="AG1378" i="2"/>
  <c r="AG1379" i="2"/>
  <c r="AG1380" i="2"/>
  <c r="AG1381" i="2"/>
  <c r="AG1382" i="2"/>
  <c r="AG1383" i="2"/>
  <c r="AG1384" i="2"/>
  <c r="AG1385" i="2"/>
  <c r="AG1386" i="2"/>
  <c r="AG1387" i="2"/>
  <c r="AG1388" i="2"/>
  <c r="AG1389" i="2"/>
  <c r="AG1390" i="2"/>
  <c r="AG1391" i="2"/>
  <c r="AG1392" i="2"/>
  <c r="AG1393" i="2"/>
  <c r="AG1394" i="2"/>
  <c r="AG1395" i="2"/>
  <c r="AG1396" i="2"/>
  <c r="AG1397" i="2"/>
  <c r="AG1398" i="2"/>
  <c r="AG1399" i="2"/>
  <c r="AG1400" i="2"/>
  <c r="AG1401" i="2"/>
  <c r="AG1402" i="2"/>
  <c r="AG1403" i="2"/>
  <c r="AG1404" i="2"/>
  <c r="AG1405" i="2"/>
  <c r="AG1406" i="2"/>
  <c r="AG1407" i="2"/>
  <c r="AG1408" i="2"/>
  <c r="AG1409" i="2"/>
  <c r="AG1410" i="2"/>
  <c r="AG1411" i="2"/>
  <c r="AG1412" i="2"/>
  <c r="AG1413" i="2"/>
  <c r="AG1414" i="2"/>
  <c r="AG1415" i="2"/>
  <c r="AG1416" i="2"/>
  <c r="AG1417" i="2"/>
  <c r="AG1418" i="2"/>
  <c r="AG1419" i="2"/>
  <c r="AG1420" i="2"/>
  <c r="AG1421" i="2"/>
  <c r="AG1422" i="2"/>
  <c r="AG1423" i="2"/>
  <c r="AG1424" i="2"/>
  <c r="AG1425" i="2"/>
  <c r="AG1426" i="2"/>
  <c r="AG1427" i="2"/>
  <c r="AG1428" i="2"/>
  <c r="AG1429" i="2"/>
  <c r="AG1430" i="2"/>
  <c r="AG1431" i="2"/>
  <c r="AG1432" i="2"/>
  <c r="AG1433" i="2"/>
  <c r="AG1434" i="2"/>
  <c r="AG1435" i="2"/>
  <c r="AG1436" i="2"/>
  <c r="AG1437" i="2"/>
  <c r="AG1438" i="2"/>
  <c r="AG1439" i="2"/>
  <c r="AG1440" i="2"/>
  <c r="AG1441" i="2"/>
  <c r="AG1442" i="2"/>
  <c r="AG1443" i="2"/>
  <c r="AG1444" i="2"/>
  <c r="AG1445" i="2"/>
  <c r="AG1446" i="2"/>
  <c r="AG1447" i="2"/>
  <c r="AG1448" i="2"/>
  <c r="AG1449" i="2"/>
  <c r="AG1450" i="2"/>
  <c r="AG1451" i="2"/>
  <c r="AG1452" i="2"/>
  <c r="AG1453" i="2"/>
  <c r="AG1454" i="2"/>
  <c r="AG1455" i="2"/>
  <c r="AG1456" i="2"/>
  <c r="AG1457" i="2"/>
  <c r="AG1458" i="2"/>
  <c r="AG1459" i="2"/>
  <c r="AG1460" i="2"/>
  <c r="AG1461" i="2"/>
  <c r="AG1462" i="2"/>
  <c r="AG1463" i="2"/>
  <c r="AG1464" i="2"/>
  <c r="AG1465" i="2"/>
  <c r="AG1466" i="2"/>
  <c r="AG1467" i="2"/>
  <c r="AG1468" i="2"/>
  <c r="AG1469" i="2"/>
  <c r="AG1470" i="2"/>
  <c r="AG1471" i="2"/>
  <c r="AG1472" i="2"/>
  <c r="AG1473" i="2"/>
  <c r="AG1474" i="2"/>
  <c r="AG1475" i="2"/>
  <c r="AG1476" i="2"/>
  <c r="AG1477" i="2"/>
  <c r="AG1478" i="2"/>
  <c r="AG1479" i="2"/>
  <c r="AG1480" i="2"/>
  <c r="AG1481" i="2"/>
  <c r="AG1482" i="2"/>
  <c r="AG1483" i="2"/>
  <c r="AG1484" i="2"/>
  <c r="AG1485" i="2"/>
  <c r="AG1486" i="2"/>
  <c r="AG1487" i="2"/>
  <c r="AG1488" i="2"/>
  <c r="AG1489" i="2"/>
  <c r="AG1490" i="2"/>
  <c r="AG1491" i="2"/>
  <c r="AG1492" i="2"/>
  <c r="AG1493" i="2"/>
  <c r="AG1494" i="2"/>
  <c r="AG1495" i="2"/>
  <c r="AG1496" i="2"/>
  <c r="AG1497" i="2"/>
  <c r="AG1498" i="2"/>
  <c r="AG1499" i="2"/>
  <c r="AG1500" i="2"/>
  <c r="AG1501" i="2"/>
  <c r="AG1502" i="2"/>
  <c r="AG1503" i="2"/>
  <c r="AG1504" i="2"/>
  <c r="AG1505" i="2"/>
  <c r="AG1506" i="2"/>
  <c r="AG1507" i="2"/>
  <c r="AG1508" i="2"/>
  <c r="AG1509" i="2"/>
  <c r="AG1510" i="2"/>
  <c r="AG1511" i="2"/>
  <c r="AG1512" i="2"/>
  <c r="AG1513" i="2"/>
  <c r="AG1514" i="2"/>
  <c r="AG1515" i="2"/>
  <c r="AG1516" i="2"/>
  <c r="AG1517" i="2"/>
  <c r="AG1518" i="2"/>
  <c r="AG1519" i="2"/>
  <c r="AG1520" i="2"/>
  <c r="AG1521" i="2"/>
  <c r="AG1522" i="2"/>
  <c r="AG1523" i="2"/>
  <c r="AG1524" i="2"/>
  <c r="AG1525" i="2"/>
  <c r="AG1526" i="2"/>
  <c r="AG1527" i="2"/>
  <c r="AG1528" i="2"/>
  <c r="AG1529" i="2"/>
  <c r="AG1530" i="2"/>
  <c r="AG1531" i="2"/>
  <c r="AG1532" i="2"/>
  <c r="AG1533" i="2"/>
  <c r="AG1534" i="2"/>
  <c r="AG1535" i="2"/>
  <c r="AG1536" i="2"/>
  <c r="AG1537" i="2"/>
  <c r="AG1538" i="2"/>
  <c r="AG1539" i="2"/>
  <c r="AG1540" i="2"/>
  <c r="AG1541" i="2"/>
  <c r="AG1542" i="2"/>
  <c r="AG1543" i="2"/>
  <c r="AG1544" i="2"/>
  <c r="AG1545" i="2"/>
  <c r="AG1546" i="2"/>
  <c r="AG1547" i="2"/>
  <c r="AG1548" i="2"/>
  <c r="AG1549" i="2"/>
  <c r="AG1550" i="2"/>
  <c r="AG1551" i="2"/>
  <c r="AG1552" i="2"/>
  <c r="AG1553" i="2"/>
  <c r="AG1554" i="2"/>
  <c r="AG1555" i="2"/>
  <c r="AG1556" i="2"/>
  <c r="AG1557" i="2"/>
  <c r="AG1558" i="2"/>
  <c r="AG1559" i="2"/>
  <c r="AG1560" i="2"/>
  <c r="AG1561" i="2"/>
  <c r="AG1562" i="2"/>
  <c r="AG1563" i="2"/>
  <c r="AG1564" i="2"/>
  <c r="AG1565" i="2"/>
  <c r="AG1566" i="2"/>
  <c r="AG1567" i="2"/>
  <c r="AG1568" i="2"/>
  <c r="AG1569" i="2"/>
  <c r="AG1570" i="2"/>
  <c r="AG1571" i="2"/>
  <c r="AG1572" i="2"/>
  <c r="AG1573" i="2"/>
  <c r="AG1574" i="2"/>
  <c r="AG1575" i="2"/>
  <c r="AG1576" i="2"/>
  <c r="AG1577" i="2"/>
  <c r="AG1578" i="2"/>
  <c r="AG1579" i="2"/>
  <c r="AG1580" i="2"/>
  <c r="AG1581" i="2"/>
  <c r="AG1582" i="2"/>
  <c r="AG1583" i="2"/>
  <c r="AG1584" i="2"/>
  <c r="AG1585" i="2"/>
  <c r="AG1586" i="2"/>
  <c r="AG1587" i="2"/>
  <c r="AG1588" i="2"/>
  <c r="AG1589" i="2"/>
  <c r="AG1590" i="2"/>
  <c r="AG1591" i="2"/>
  <c r="AG1592" i="2"/>
  <c r="AG1593" i="2"/>
  <c r="AG1594" i="2"/>
  <c r="AG1595" i="2"/>
  <c r="AG1596" i="2"/>
  <c r="AG1597" i="2"/>
  <c r="AG1598" i="2"/>
  <c r="AG1599" i="2"/>
  <c r="AG1600" i="2"/>
  <c r="AG1601" i="2"/>
  <c r="AG1602" i="2"/>
  <c r="AG1603" i="2"/>
  <c r="AG1604" i="2"/>
  <c r="AG1605" i="2"/>
  <c r="AG1606" i="2"/>
  <c r="AG1607" i="2"/>
  <c r="AG1608" i="2"/>
  <c r="AG1609" i="2"/>
  <c r="AG1610" i="2"/>
  <c r="AG1611" i="2"/>
  <c r="AG1612" i="2"/>
  <c r="AG1613" i="2"/>
  <c r="AG1614" i="2"/>
  <c r="AG1615" i="2"/>
  <c r="AG1616" i="2"/>
  <c r="AG1617" i="2"/>
  <c r="AG1618" i="2"/>
  <c r="AG1619" i="2"/>
  <c r="AG1620" i="2"/>
  <c r="AG1621" i="2"/>
  <c r="AG1622" i="2"/>
  <c r="AG1623" i="2"/>
  <c r="AG1624" i="2"/>
  <c r="AG1625" i="2"/>
  <c r="AG1626" i="2"/>
  <c r="AG1627" i="2"/>
  <c r="AG1628" i="2"/>
  <c r="AG1629" i="2"/>
  <c r="AG1630" i="2"/>
  <c r="AG1631" i="2"/>
  <c r="AG1632" i="2"/>
  <c r="AG1633" i="2"/>
  <c r="AG1634" i="2"/>
  <c r="AG1635" i="2"/>
  <c r="AG1636" i="2"/>
  <c r="AG1637" i="2"/>
  <c r="AG1638" i="2"/>
  <c r="AG1639" i="2"/>
  <c r="AG1640" i="2"/>
  <c r="AG1641" i="2"/>
  <c r="AG1642" i="2"/>
  <c r="AG1643" i="2"/>
  <c r="AG1644" i="2"/>
  <c r="AG1645" i="2"/>
  <c r="AG1646" i="2"/>
  <c r="AG1647" i="2"/>
  <c r="AG1648" i="2"/>
  <c r="AG1649" i="2"/>
  <c r="AG1650" i="2"/>
  <c r="AG1651" i="2"/>
  <c r="AG1652" i="2"/>
  <c r="AG1653" i="2"/>
  <c r="AG1654" i="2"/>
  <c r="AG1655" i="2"/>
  <c r="AG1656" i="2"/>
  <c r="AG1657" i="2"/>
  <c r="AG1658" i="2"/>
  <c r="AG1659" i="2"/>
  <c r="AG1660" i="2"/>
  <c r="AG1661" i="2"/>
  <c r="AG1662" i="2"/>
  <c r="AG1663" i="2"/>
  <c r="AG1664" i="2"/>
  <c r="AG1665" i="2"/>
  <c r="AG1666" i="2"/>
  <c r="AG1667" i="2"/>
  <c r="AG1668" i="2"/>
  <c r="AG1669" i="2"/>
  <c r="AG1670" i="2"/>
  <c r="AG1671" i="2"/>
  <c r="AG1672" i="2"/>
  <c r="AG1673" i="2"/>
  <c r="AG1674" i="2"/>
  <c r="AG1675" i="2"/>
  <c r="AG1676" i="2"/>
  <c r="AG1677" i="2"/>
  <c r="AG1678" i="2"/>
  <c r="AG1679" i="2"/>
  <c r="AG1680" i="2"/>
  <c r="AG1681" i="2"/>
  <c r="AG1682" i="2"/>
  <c r="AG1683" i="2"/>
  <c r="AG1684" i="2"/>
  <c r="AG1685" i="2"/>
  <c r="AG1686" i="2"/>
  <c r="AG1687" i="2"/>
  <c r="AG1688" i="2"/>
  <c r="AG1689" i="2"/>
  <c r="AG1690" i="2"/>
  <c r="AG1691" i="2"/>
  <c r="AG1692" i="2"/>
  <c r="AG1693" i="2"/>
  <c r="AG1694" i="2"/>
  <c r="AG1695" i="2"/>
  <c r="AG1696" i="2"/>
  <c r="AG1697" i="2"/>
  <c r="AG1698" i="2"/>
  <c r="AG1699" i="2"/>
  <c r="AG1700" i="2"/>
  <c r="AG1701" i="2"/>
  <c r="AG1702" i="2"/>
  <c r="AG1703" i="2"/>
  <c r="AG1704" i="2"/>
  <c r="AG1705" i="2"/>
  <c r="AG1706" i="2"/>
  <c r="AG1707" i="2"/>
  <c r="AG1708" i="2"/>
  <c r="AG1709" i="2"/>
  <c r="AG1710" i="2"/>
  <c r="AG1711" i="2"/>
  <c r="AG1712" i="2"/>
  <c r="AG1713" i="2"/>
  <c r="AG1714" i="2"/>
  <c r="AG1715" i="2"/>
  <c r="AG1716" i="2"/>
  <c r="AG1717" i="2"/>
  <c r="AG1718" i="2"/>
  <c r="AG1719" i="2"/>
  <c r="AG1720" i="2"/>
  <c r="AG1721" i="2"/>
  <c r="AG1722" i="2"/>
  <c r="AG1723" i="2"/>
  <c r="AG1724" i="2"/>
  <c r="AG1725" i="2"/>
  <c r="AG1726" i="2"/>
  <c r="AG1727" i="2"/>
  <c r="AG1728" i="2"/>
  <c r="AG1729" i="2"/>
  <c r="AG1730" i="2"/>
  <c r="AG1731" i="2"/>
  <c r="AG1732" i="2"/>
  <c r="AG1733" i="2"/>
  <c r="AG1734" i="2"/>
  <c r="AG1735" i="2"/>
  <c r="AG1736" i="2"/>
  <c r="AG1737" i="2"/>
  <c r="AG1738" i="2"/>
  <c r="AG1739" i="2"/>
  <c r="AG1740" i="2"/>
  <c r="AG1741" i="2"/>
  <c r="AG1742" i="2"/>
  <c r="AG1743" i="2"/>
  <c r="AG1744" i="2"/>
  <c r="AG1745" i="2"/>
  <c r="AG1746" i="2"/>
  <c r="AG1747" i="2"/>
  <c r="AG1748" i="2"/>
  <c r="AG1749" i="2"/>
  <c r="AG1750" i="2"/>
  <c r="AG1751" i="2"/>
  <c r="AG1752" i="2"/>
  <c r="AG1753" i="2"/>
  <c r="AG1754" i="2"/>
  <c r="AG1755" i="2"/>
  <c r="AG1756" i="2"/>
  <c r="AG1757" i="2"/>
  <c r="AG1758" i="2"/>
  <c r="AG1759" i="2"/>
  <c r="AG1760" i="2"/>
  <c r="AG1761" i="2"/>
  <c r="AG1762" i="2"/>
  <c r="AG1763" i="2"/>
  <c r="AG1764" i="2"/>
  <c r="AG1765" i="2"/>
  <c r="AG1766" i="2"/>
  <c r="AG1767" i="2"/>
  <c r="AG1768" i="2"/>
  <c r="AG1769" i="2"/>
  <c r="AG1770" i="2"/>
  <c r="AG1771" i="2"/>
  <c r="AG1772" i="2"/>
  <c r="AG1773" i="2"/>
  <c r="AG1774" i="2"/>
  <c r="AG1775" i="2"/>
  <c r="AG1776" i="2"/>
  <c r="AG1777" i="2"/>
  <c r="AG1778" i="2"/>
  <c r="AG1779" i="2"/>
  <c r="AG1780" i="2"/>
  <c r="AG1781" i="2"/>
  <c r="AG1782" i="2"/>
  <c r="AG1783" i="2"/>
  <c r="AG1784" i="2"/>
  <c r="AG1785" i="2"/>
  <c r="AG1786" i="2"/>
  <c r="AG1787" i="2"/>
  <c r="AG1788" i="2"/>
  <c r="AG1789" i="2"/>
  <c r="AG1790" i="2"/>
  <c r="AG1791" i="2"/>
  <c r="AG1792" i="2"/>
  <c r="AG1793" i="2"/>
  <c r="AG1794" i="2"/>
  <c r="AG1795" i="2"/>
  <c r="AG1796" i="2"/>
  <c r="AG1797" i="2"/>
  <c r="AG1798" i="2"/>
  <c r="AG1799" i="2"/>
  <c r="AG1800" i="2"/>
  <c r="AG1801" i="2"/>
  <c r="AG1802" i="2"/>
  <c r="AG1803" i="2"/>
  <c r="AG1804" i="2"/>
  <c r="AG1805" i="2"/>
  <c r="AG1806" i="2"/>
  <c r="AG1807" i="2"/>
  <c r="AG1808" i="2"/>
  <c r="AG1809" i="2"/>
  <c r="AG1810" i="2"/>
  <c r="AG1811" i="2"/>
  <c r="AG1812" i="2"/>
  <c r="AG1813" i="2"/>
  <c r="AG1814" i="2"/>
  <c r="AG1815" i="2"/>
  <c r="AG1816" i="2"/>
  <c r="AG1817" i="2"/>
  <c r="AG1818" i="2"/>
  <c r="AG1819" i="2"/>
  <c r="AG1820" i="2"/>
  <c r="AG1821" i="2"/>
  <c r="AG1822" i="2"/>
  <c r="AG1823" i="2"/>
  <c r="AG1824" i="2"/>
  <c r="AG1825" i="2"/>
  <c r="AG1826" i="2"/>
  <c r="AG1827" i="2"/>
  <c r="AG1828" i="2"/>
  <c r="AG1829" i="2"/>
  <c r="AG1830" i="2"/>
  <c r="AG1831" i="2"/>
  <c r="AG1832" i="2"/>
  <c r="AG1833" i="2"/>
  <c r="AG1834" i="2"/>
  <c r="AG1835" i="2"/>
  <c r="AG1836" i="2"/>
  <c r="AG1837" i="2"/>
  <c r="AG1838" i="2"/>
  <c r="AG1839" i="2"/>
  <c r="AG1840" i="2"/>
  <c r="AG1841" i="2"/>
  <c r="AG1842" i="2"/>
  <c r="AG1843" i="2"/>
  <c r="AG1844" i="2"/>
  <c r="AG1845" i="2"/>
  <c r="AG1846" i="2"/>
  <c r="AG1847" i="2"/>
  <c r="AG1848" i="2"/>
  <c r="AG1849" i="2"/>
  <c r="AG1850" i="2"/>
  <c r="AG1851" i="2"/>
  <c r="AG1852" i="2"/>
  <c r="AG1853" i="2"/>
  <c r="AG1854" i="2"/>
  <c r="AG1855" i="2"/>
  <c r="AG1856" i="2"/>
  <c r="AG1857" i="2"/>
  <c r="AG1858" i="2"/>
  <c r="AG1859" i="2"/>
  <c r="AG1860" i="2"/>
  <c r="AG1861" i="2"/>
  <c r="AG1862" i="2"/>
  <c r="AG1863" i="2"/>
  <c r="AG1864" i="2"/>
  <c r="AG1865" i="2"/>
  <c r="AG1866" i="2"/>
  <c r="AG1867" i="2"/>
  <c r="AG1868" i="2"/>
  <c r="AG1869" i="2"/>
  <c r="AG1870" i="2"/>
  <c r="AG1871" i="2"/>
  <c r="AG1872" i="2"/>
  <c r="AG1873" i="2"/>
  <c r="AG1874" i="2"/>
  <c r="AG1875" i="2"/>
  <c r="AG1876" i="2"/>
  <c r="AG1877" i="2"/>
  <c r="AG1878" i="2"/>
  <c r="AG1879" i="2"/>
  <c r="AG1880" i="2"/>
  <c r="AG1881" i="2"/>
  <c r="AG1882" i="2"/>
  <c r="AG1883" i="2"/>
  <c r="AG1884" i="2"/>
  <c r="AG1885" i="2"/>
  <c r="AG1886" i="2"/>
  <c r="AG1887" i="2"/>
  <c r="AG1888" i="2"/>
  <c r="AG1889" i="2"/>
  <c r="AG1890" i="2"/>
  <c r="AG1891" i="2"/>
  <c r="AG1892" i="2"/>
  <c r="AG1893" i="2"/>
  <c r="AG1894" i="2"/>
  <c r="AG1895" i="2"/>
  <c r="AG1896" i="2"/>
  <c r="AG1897" i="2"/>
  <c r="AG1898" i="2"/>
  <c r="AG1899" i="2"/>
  <c r="AG1900" i="2"/>
  <c r="AG1901" i="2"/>
  <c r="AG1902" i="2"/>
  <c r="AG1903" i="2"/>
  <c r="AG1904" i="2"/>
  <c r="AG1905" i="2"/>
  <c r="AG1906" i="2"/>
  <c r="AG1907" i="2"/>
  <c r="AG1908" i="2"/>
  <c r="AG1909" i="2"/>
  <c r="AG1910" i="2"/>
  <c r="AG1911" i="2"/>
  <c r="AG1912" i="2"/>
  <c r="AG1913" i="2"/>
  <c r="AG1914" i="2"/>
  <c r="AG1915" i="2"/>
  <c r="AG1916" i="2"/>
  <c r="AG1917" i="2"/>
  <c r="AG1918" i="2"/>
  <c r="AG1919" i="2"/>
  <c r="AG1920" i="2"/>
  <c r="AG1921" i="2"/>
  <c r="AG1922" i="2"/>
  <c r="AG1923" i="2"/>
  <c r="AG1924" i="2"/>
  <c r="AG1925" i="2"/>
  <c r="AG1926" i="2"/>
  <c r="AG1927" i="2"/>
  <c r="AG1928" i="2"/>
  <c r="AG1929" i="2"/>
  <c r="AG1930" i="2"/>
  <c r="AG1931" i="2"/>
  <c r="AG1932" i="2"/>
  <c r="AG1933" i="2"/>
  <c r="AG1934" i="2"/>
  <c r="AG1935" i="2"/>
  <c r="AG1936" i="2"/>
  <c r="AG1937" i="2"/>
  <c r="AG1938" i="2"/>
  <c r="AG1939" i="2"/>
  <c r="AG1940" i="2"/>
  <c r="AG1941" i="2"/>
  <c r="AG1942" i="2"/>
  <c r="AG1943" i="2"/>
  <c r="AG1944" i="2"/>
  <c r="AG1945" i="2"/>
  <c r="AG1946" i="2"/>
  <c r="AG1947" i="2"/>
  <c r="AG1948" i="2"/>
  <c r="AG1949" i="2"/>
  <c r="AG1950" i="2"/>
  <c r="AG1951" i="2"/>
  <c r="AG1952" i="2"/>
  <c r="AG1953" i="2"/>
  <c r="AG1954" i="2"/>
  <c r="AG1955" i="2"/>
  <c r="AG1956" i="2"/>
  <c r="AG1957" i="2"/>
  <c r="AG1958" i="2"/>
  <c r="AG1959" i="2"/>
  <c r="AG1960" i="2"/>
  <c r="AG1961" i="2"/>
  <c r="AG1962" i="2"/>
  <c r="AG1963" i="2"/>
  <c r="AG1964" i="2"/>
  <c r="AG1965" i="2"/>
  <c r="AG1966" i="2"/>
  <c r="AG1967" i="2"/>
  <c r="AG1968" i="2"/>
  <c r="AG1969" i="2"/>
  <c r="AG1970" i="2"/>
  <c r="AG1971" i="2"/>
  <c r="AG1972" i="2"/>
  <c r="AG1973" i="2"/>
  <c r="AG1974" i="2"/>
  <c r="AG1975" i="2"/>
  <c r="AG1976" i="2"/>
  <c r="AG1977" i="2"/>
  <c r="AG1978" i="2"/>
  <c r="AG1979" i="2"/>
  <c r="AG1980" i="2"/>
  <c r="AG1981" i="2"/>
  <c r="AG1982" i="2"/>
  <c r="AG1983" i="2"/>
  <c r="AG1984" i="2"/>
  <c r="AG1985" i="2"/>
  <c r="AG1986" i="2"/>
  <c r="AG1987" i="2"/>
  <c r="AG1988" i="2"/>
  <c r="AG1989" i="2"/>
  <c r="AG1990" i="2"/>
  <c r="AG1991" i="2"/>
  <c r="AG1992" i="2"/>
  <c r="AG1993" i="2"/>
  <c r="AG1994" i="2"/>
  <c r="AG1995" i="2"/>
  <c r="AG1996" i="2"/>
  <c r="AG1997" i="2"/>
  <c r="AG1998" i="2"/>
  <c r="AG1999" i="2"/>
  <c r="AG2000" i="2"/>
  <c r="AG2001" i="2"/>
  <c r="AG2002" i="2"/>
  <c r="AG2003" i="2"/>
  <c r="AG2004" i="2"/>
  <c r="AG2005" i="2"/>
  <c r="AG2006" i="2"/>
  <c r="AG2007" i="2"/>
  <c r="AG2008" i="2"/>
  <c r="AG2009" i="2"/>
  <c r="AG2010" i="2"/>
  <c r="AG2011" i="2"/>
  <c r="AG2012" i="2"/>
  <c r="AG2013" i="2"/>
  <c r="AG2014" i="2"/>
  <c r="AG2015" i="2"/>
  <c r="AG2016" i="2"/>
  <c r="AG2017" i="2"/>
  <c r="AG2018" i="2"/>
  <c r="AG2019" i="2"/>
  <c r="AG2020" i="2"/>
  <c r="AG2021" i="2"/>
  <c r="AG2022" i="2"/>
  <c r="AG2023" i="2"/>
  <c r="AG2024" i="2"/>
  <c r="AG2025" i="2"/>
  <c r="AG2026" i="2"/>
  <c r="AG2027" i="2"/>
  <c r="AG2028" i="2"/>
  <c r="AG2029" i="2"/>
  <c r="AG2030" i="2"/>
  <c r="AG2031" i="2"/>
  <c r="AG2032" i="2"/>
  <c r="AG2033" i="2"/>
  <c r="AG2034" i="2"/>
  <c r="AG2035" i="2"/>
  <c r="AG2036" i="2"/>
  <c r="AG2037" i="2"/>
  <c r="AG2038" i="2"/>
  <c r="AG2039" i="2"/>
  <c r="AG2040" i="2"/>
  <c r="AG2041" i="2"/>
  <c r="AG2042" i="2"/>
  <c r="AG2043" i="2"/>
  <c r="AG2044" i="2"/>
  <c r="AG2045" i="2"/>
  <c r="AG2046" i="2"/>
  <c r="AG2047" i="2"/>
  <c r="AG2048" i="2"/>
  <c r="AG2049" i="2"/>
  <c r="AG2050" i="2"/>
  <c r="AG2051" i="2"/>
  <c r="AG2052" i="2"/>
  <c r="AG2053" i="2"/>
  <c r="AG2054" i="2"/>
  <c r="AG2055" i="2"/>
  <c r="AG2056" i="2"/>
  <c r="AG2057" i="2"/>
  <c r="AG2058" i="2"/>
  <c r="AG2059" i="2"/>
  <c r="AG2060" i="2"/>
  <c r="AG2061" i="2"/>
  <c r="AG2062" i="2"/>
  <c r="AG2063" i="2"/>
  <c r="AG2064" i="2"/>
  <c r="AG2065" i="2"/>
  <c r="AG2066" i="2"/>
  <c r="AG2067" i="2"/>
  <c r="AG2068" i="2"/>
  <c r="AG2069" i="2"/>
  <c r="AG2070" i="2"/>
  <c r="AG2071" i="2"/>
  <c r="AG2072" i="2"/>
  <c r="AG2073" i="2"/>
  <c r="AG2074" i="2"/>
  <c r="AG2075" i="2"/>
  <c r="AG2076" i="2"/>
  <c r="AG2077" i="2"/>
  <c r="AG2078" i="2"/>
  <c r="AG2079" i="2"/>
  <c r="AG2080" i="2"/>
  <c r="AG2081" i="2"/>
  <c r="AG2082" i="2"/>
  <c r="AG2083" i="2"/>
  <c r="AG2084" i="2"/>
  <c r="AG2085" i="2"/>
  <c r="AG2086" i="2"/>
  <c r="AG2087" i="2"/>
  <c r="AG2088" i="2"/>
  <c r="AG2089" i="2"/>
  <c r="AG2090" i="2"/>
  <c r="AG2091" i="2"/>
  <c r="AG2092" i="2"/>
  <c r="AG2093" i="2"/>
  <c r="AG2094" i="2"/>
  <c r="AG2095" i="2"/>
  <c r="AG2096" i="2"/>
  <c r="AG2097" i="2"/>
  <c r="AG2098" i="2"/>
  <c r="AG2099" i="2"/>
  <c r="AG2100" i="2"/>
  <c r="AG2101" i="2"/>
  <c r="AG2102" i="2"/>
  <c r="AG2103" i="2"/>
  <c r="AG2104" i="2"/>
  <c r="AG2105" i="2"/>
  <c r="AG2106" i="2"/>
  <c r="AG2107" i="2"/>
  <c r="AG2108" i="2"/>
  <c r="AG2109" i="2"/>
  <c r="AG2110" i="2"/>
  <c r="AG2111" i="2"/>
  <c r="AG2112" i="2"/>
  <c r="AG2113" i="2"/>
  <c r="AG2114" i="2"/>
  <c r="AG2115" i="2"/>
  <c r="AG2116" i="2"/>
  <c r="AG2117" i="2"/>
  <c r="AG2118" i="2"/>
  <c r="AG2119" i="2"/>
  <c r="AG2120" i="2"/>
  <c r="AG2121" i="2"/>
  <c r="AG2122" i="2"/>
  <c r="AG2123" i="2"/>
  <c r="AG2124" i="2"/>
  <c r="AG2125" i="2"/>
  <c r="AG2126" i="2"/>
  <c r="AG2127" i="2"/>
  <c r="AG2128" i="2"/>
  <c r="AG2129" i="2"/>
  <c r="AG2130" i="2"/>
  <c r="AG2131" i="2"/>
  <c r="AG2132" i="2"/>
  <c r="AG2133" i="2"/>
  <c r="AG2134" i="2"/>
  <c r="AG2135" i="2"/>
  <c r="AG2136" i="2"/>
  <c r="AG2137" i="2"/>
  <c r="AG2138" i="2"/>
  <c r="AG2139" i="2"/>
  <c r="AG2140" i="2"/>
  <c r="AG2141" i="2"/>
  <c r="AG2142" i="2"/>
  <c r="AG2143" i="2"/>
  <c r="AG2144" i="2"/>
  <c r="AG2145" i="2"/>
  <c r="AG2146" i="2"/>
  <c r="AG2147" i="2"/>
  <c r="AG2148" i="2"/>
  <c r="AG2149" i="2"/>
  <c r="AG2150" i="2"/>
  <c r="AG2151" i="2"/>
  <c r="AG2152" i="2"/>
  <c r="AG2153" i="2"/>
  <c r="AG2154" i="2"/>
  <c r="AG2155" i="2"/>
  <c r="AG2156" i="2"/>
  <c r="AG2157" i="2"/>
  <c r="AG2158" i="2"/>
  <c r="AG2159" i="2"/>
  <c r="AG2160" i="2"/>
  <c r="AG2161" i="2"/>
  <c r="AG2162" i="2"/>
  <c r="AG2163" i="2"/>
  <c r="AG2164" i="2"/>
  <c r="AG2165" i="2"/>
  <c r="AG2166" i="2"/>
  <c r="AG2167" i="2"/>
  <c r="AG2168" i="2"/>
  <c r="AG2169" i="2"/>
  <c r="AG2170" i="2"/>
  <c r="AG2171" i="2"/>
  <c r="AG2172" i="2"/>
  <c r="AG2173" i="2"/>
  <c r="AG2174" i="2"/>
  <c r="AG2175" i="2"/>
  <c r="AG2176" i="2"/>
  <c r="AG2177" i="2"/>
  <c r="AG2178" i="2"/>
  <c r="AG2179" i="2"/>
  <c r="AG2180" i="2"/>
  <c r="AG2181" i="2"/>
  <c r="AG2182" i="2"/>
  <c r="AG2183" i="2"/>
  <c r="AG2184" i="2"/>
  <c r="AG2185" i="2"/>
  <c r="AG2186" i="2"/>
  <c r="AG2187" i="2"/>
  <c r="AG2188" i="2"/>
  <c r="AG2189" i="2"/>
  <c r="AG2190" i="2"/>
  <c r="AG2191" i="2"/>
  <c r="AG2192" i="2"/>
  <c r="AG2193" i="2"/>
  <c r="AG2194" i="2"/>
  <c r="AG2195" i="2"/>
  <c r="AG2196" i="2"/>
  <c r="AG2197" i="2"/>
  <c r="AG2198" i="2"/>
  <c r="AG2199" i="2"/>
  <c r="AG2200" i="2"/>
  <c r="AG2201" i="2"/>
  <c r="AG2202" i="2"/>
  <c r="AG2203" i="2"/>
  <c r="AG2204" i="2"/>
  <c r="AG2205" i="2"/>
  <c r="AG2206" i="2"/>
  <c r="AG2207" i="2"/>
  <c r="AG2208" i="2"/>
  <c r="AG2209" i="2"/>
  <c r="AG2210" i="2"/>
  <c r="AG2211" i="2"/>
  <c r="AG2212" i="2"/>
  <c r="AG2213" i="2"/>
  <c r="AG2214" i="2"/>
  <c r="AG2215" i="2"/>
  <c r="AG2216" i="2"/>
  <c r="AG2217" i="2"/>
  <c r="AG2218" i="2"/>
  <c r="AG2219" i="2"/>
  <c r="AG2220" i="2"/>
  <c r="AG2221" i="2"/>
  <c r="AG2222" i="2"/>
  <c r="AG2223" i="2"/>
  <c r="AG2224" i="2"/>
  <c r="AG2225" i="2"/>
  <c r="AG2226" i="2"/>
  <c r="AG2227" i="2"/>
  <c r="AG2228" i="2"/>
  <c r="AG2229" i="2"/>
  <c r="AG2230" i="2"/>
  <c r="AG2231" i="2"/>
  <c r="AG2232" i="2"/>
  <c r="AG2233" i="2"/>
  <c r="AG2234" i="2"/>
  <c r="AG2235" i="2"/>
  <c r="AG2236" i="2"/>
  <c r="AG2237" i="2"/>
  <c r="AG2238" i="2"/>
  <c r="AG2239" i="2"/>
  <c r="AG2240" i="2"/>
  <c r="AG2241" i="2"/>
  <c r="AG2242" i="2"/>
  <c r="AG2243" i="2"/>
  <c r="AG2244" i="2"/>
  <c r="AG2245" i="2"/>
  <c r="AG2246" i="2"/>
  <c r="AG2247" i="2"/>
  <c r="AG2248" i="2"/>
  <c r="AG2249" i="2"/>
  <c r="AG2250" i="2"/>
  <c r="AG2251" i="2"/>
  <c r="AG2252" i="2"/>
  <c r="AG2253" i="2"/>
  <c r="AG2254" i="2"/>
  <c r="AG2255" i="2"/>
  <c r="AG2256" i="2"/>
  <c r="AG2257" i="2"/>
  <c r="AG2258" i="2"/>
  <c r="AG2259" i="2"/>
  <c r="AG2260" i="2"/>
  <c r="AG2261" i="2"/>
  <c r="AG2262" i="2"/>
  <c r="AG2263" i="2"/>
  <c r="AG2264" i="2"/>
  <c r="AG2265" i="2"/>
  <c r="AG2266" i="2"/>
  <c r="AG2267" i="2"/>
  <c r="AG2268" i="2"/>
  <c r="AG2269" i="2"/>
  <c r="AG2270" i="2"/>
  <c r="AG2271" i="2"/>
  <c r="AG2272" i="2"/>
  <c r="AG2273" i="2"/>
  <c r="AG2274" i="2"/>
  <c r="AG2275" i="2"/>
  <c r="AG2276" i="2"/>
  <c r="AG2277" i="2"/>
  <c r="AG2278" i="2"/>
  <c r="AG2279" i="2"/>
  <c r="AG2280" i="2"/>
  <c r="AG2281" i="2"/>
  <c r="AG2282" i="2"/>
  <c r="AG2283" i="2"/>
  <c r="AG2284" i="2"/>
  <c r="AG2285" i="2"/>
  <c r="AG2286" i="2"/>
  <c r="AG2287" i="2"/>
  <c r="AG2288" i="2"/>
  <c r="AG2289" i="2"/>
  <c r="AG2290" i="2"/>
  <c r="AG2291" i="2"/>
  <c r="AG2292" i="2"/>
  <c r="AG2293" i="2"/>
  <c r="AG2294" i="2"/>
  <c r="AG2295" i="2"/>
  <c r="AG2296" i="2"/>
  <c r="AG2297" i="2"/>
  <c r="AG2298" i="2"/>
  <c r="AG2299" i="2"/>
  <c r="AG2300" i="2"/>
  <c r="AG2301" i="2"/>
  <c r="AG2302" i="2"/>
  <c r="AG2303" i="2"/>
  <c r="AG2304" i="2"/>
  <c r="AG2305" i="2"/>
  <c r="AG2306" i="2"/>
  <c r="AG2307" i="2"/>
  <c r="AG2308" i="2"/>
  <c r="AG2309" i="2"/>
  <c r="AG2310" i="2"/>
  <c r="AG2311" i="2"/>
  <c r="AG2312" i="2"/>
  <c r="AG2313" i="2"/>
  <c r="AG2314" i="2"/>
  <c r="AG2315" i="2"/>
  <c r="AG2316" i="2"/>
  <c r="AG2317" i="2"/>
  <c r="AG2318" i="2"/>
  <c r="AG2319" i="2"/>
  <c r="AG2320" i="2"/>
  <c r="AG2321" i="2"/>
  <c r="AG2322" i="2"/>
  <c r="AG2323" i="2"/>
  <c r="AG2324" i="2"/>
  <c r="AG2325" i="2"/>
  <c r="AG2326" i="2"/>
  <c r="AG2327" i="2"/>
  <c r="AG2328" i="2"/>
  <c r="AG2329" i="2"/>
  <c r="AG2330" i="2"/>
  <c r="AG2331" i="2"/>
  <c r="AG2332" i="2"/>
  <c r="AG2333" i="2"/>
  <c r="AG2334" i="2"/>
  <c r="AG2335" i="2"/>
  <c r="AG2336" i="2"/>
  <c r="AG2337" i="2"/>
  <c r="AG2338" i="2"/>
  <c r="AG2339" i="2"/>
  <c r="AG2340" i="2"/>
  <c r="AG2341" i="2"/>
  <c r="AG2342" i="2"/>
  <c r="AG2343" i="2"/>
  <c r="AG2344" i="2"/>
  <c r="AG2345" i="2"/>
  <c r="AG2346" i="2"/>
  <c r="AG2347" i="2"/>
  <c r="AG2348" i="2"/>
  <c r="AG2349" i="2"/>
  <c r="AG2350" i="2"/>
  <c r="AG2351" i="2"/>
  <c r="AG2352" i="2"/>
  <c r="AG2353" i="2"/>
  <c r="AG2354" i="2"/>
  <c r="AG2355" i="2"/>
  <c r="AG2356" i="2"/>
  <c r="AG2357" i="2"/>
  <c r="AG2358" i="2"/>
  <c r="AG2359" i="2"/>
  <c r="AG2360" i="2"/>
  <c r="AG2361" i="2"/>
  <c r="AG2362" i="2"/>
  <c r="AG2363" i="2"/>
  <c r="AG2364" i="2"/>
  <c r="AG2365" i="2"/>
  <c r="AG2366" i="2"/>
  <c r="AG2367" i="2"/>
  <c r="AG2368" i="2"/>
  <c r="AG2369" i="2"/>
  <c r="AG2370" i="2"/>
  <c r="AG2371" i="2"/>
  <c r="AG2372" i="2"/>
  <c r="AG2373" i="2"/>
  <c r="AG2374" i="2"/>
  <c r="AG2375" i="2"/>
  <c r="AG2376" i="2"/>
  <c r="AG2377" i="2"/>
  <c r="AG2378" i="2"/>
  <c r="AG2379" i="2"/>
  <c r="AG2380" i="2"/>
  <c r="AG2381" i="2"/>
  <c r="AG2382" i="2"/>
  <c r="AG2383" i="2"/>
  <c r="AG2384" i="2"/>
  <c r="AG2385" i="2"/>
  <c r="AG2386" i="2"/>
  <c r="AG2387" i="2"/>
  <c r="AG2388" i="2"/>
  <c r="AG2389" i="2"/>
  <c r="AG2390" i="2"/>
  <c r="AG2391" i="2"/>
  <c r="AG2392" i="2"/>
  <c r="AG2393" i="2"/>
  <c r="AG2394" i="2"/>
  <c r="AG2395" i="2"/>
  <c r="AG2396" i="2"/>
  <c r="AG2397" i="2"/>
  <c r="AG2398" i="2"/>
  <c r="AG2399" i="2"/>
  <c r="AG2400" i="2"/>
  <c r="AG2401" i="2"/>
  <c r="AG2402" i="2"/>
  <c r="AG2403" i="2"/>
  <c r="AG2404" i="2"/>
  <c r="AG2405" i="2"/>
  <c r="AG2406" i="2"/>
  <c r="AG2407" i="2"/>
  <c r="AG2408" i="2"/>
  <c r="AG2409" i="2"/>
  <c r="AG2410" i="2"/>
  <c r="AG2411" i="2"/>
  <c r="AG2412" i="2"/>
  <c r="AG2413" i="2"/>
  <c r="AG2414" i="2"/>
  <c r="AG2415" i="2"/>
  <c r="AG2416" i="2"/>
  <c r="AG2417" i="2"/>
  <c r="AG2418" i="2"/>
  <c r="AG2419" i="2"/>
  <c r="AG2420" i="2"/>
  <c r="AG2421" i="2"/>
  <c r="AG2422" i="2"/>
  <c r="AG2423" i="2"/>
  <c r="AG2424" i="2"/>
  <c r="AG2425" i="2"/>
  <c r="AG2426" i="2"/>
  <c r="AG2427" i="2"/>
  <c r="AG2428" i="2"/>
  <c r="AG2429" i="2"/>
  <c r="AG2430" i="2"/>
  <c r="AG2431" i="2"/>
  <c r="AG2432" i="2"/>
  <c r="AG2433" i="2"/>
  <c r="AG2434" i="2"/>
  <c r="AG2435" i="2"/>
  <c r="AG2436" i="2"/>
  <c r="AG2437" i="2"/>
  <c r="AG2438" i="2"/>
  <c r="AG2439" i="2"/>
  <c r="AG2440" i="2"/>
  <c r="AG2441" i="2"/>
  <c r="AG2442" i="2"/>
  <c r="AG2443" i="2"/>
  <c r="AG2444" i="2"/>
  <c r="AG2445" i="2"/>
  <c r="AG2446" i="2"/>
  <c r="AG2447" i="2"/>
  <c r="AG2448" i="2"/>
  <c r="AG2449" i="2"/>
  <c r="AG2450" i="2"/>
  <c r="AG2451" i="2"/>
  <c r="AG2452" i="2"/>
  <c r="AG2453" i="2"/>
  <c r="AG2454" i="2"/>
  <c r="AG2455" i="2"/>
  <c r="AG2456" i="2"/>
  <c r="AG2457" i="2"/>
  <c r="AG2458" i="2"/>
  <c r="AG2459" i="2"/>
  <c r="AG2460" i="2"/>
  <c r="AG2461" i="2"/>
  <c r="AG2462" i="2"/>
  <c r="AG2463" i="2"/>
  <c r="AG2464" i="2"/>
  <c r="AG2465" i="2"/>
  <c r="AG2466" i="2"/>
  <c r="AG2467" i="2"/>
  <c r="AG2468" i="2"/>
  <c r="AG2469" i="2"/>
  <c r="AG2470" i="2"/>
  <c r="AG2471" i="2"/>
  <c r="AG2472" i="2"/>
  <c r="AG2473" i="2"/>
  <c r="AG2474" i="2"/>
  <c r="AG2475" i="2"/>
  <c r="AG2476" i="2"/>
  <c r="AG2477" i="2"/>
  <c r="AG2478" i="2"/>
  <c r="AG2479" i="2"/>
  <c r="AG2480" i="2"/>
  <c r="AG2481" i="2"/>
  <c r="AG2482" i="2"/>
  <c r="AG2483" i="2"/>
  <c r="AG2484" i="2"/>
  <c r="AG2485" i="2"/>
  <c r="AG2486" i="2"/>
  <c r="AG2487" i="2"/>
  <c r="AG2488" i="2"/>
  <c r="AG2489" i="2"/>
  <c r="AG2490" i="2"/>
  <c r="AG2491" i="2"/>
  <c r="AG2492" i="2"/>
  <c r="AG2493" i="2"/>
  <c r="AG2494" i="2"/>
  <c r="AG2495" i="2"/>
  <c r="AG2496" i="2"/>
  <c r="AG2497" i="2"/>
  <c r="AG2498" i="2"/>
  <c r="AG2499" i="2"/>
  <c r="AG2500" i="2"/>
  <c r="AG2501" i="2"/>
  <c r="AG2502" i="2"/>
  <c r="AG2503" i="2"/>
  <c r="AG2504" i="2"/>
  <c r="AG2505" i="2"/>
  <c r="AG2506" i="2"/>
  <c r="AG2507" i="2"/>
  <c r="AG2508" i="2"/>
  <c r="AG2509" i="2"/>
  <c r="AG2510" i="2"/>
  <c r="AG2511" i="2"/>
  <c r="AG2512" i="2"/>
  <c r="AG2513" i="2"/>
  <c r="AG2514" i="2"/>
  <c r="AG2515" i="2"/>
  <c r="AG2516" i="2"/>
  <c r="AG2517" i="2"/>
  <c r="AG2518" i="2"/>
  <c r="AG2519" i="2"/>
  <c r="AG2520" i="2"/>
  <c r="AG2521" i="2"/>
  <c r="AG2522" i="2"/>
  <c r="AG2523" i="2"/>
  <c r="AG2524" i="2"/>
  <c r="AG2525" i="2"/>
  <c r="AG2526" i="2"/>
  <c r="AG2527" i="2"/>
  <c r="AG2528" i="2"/>
  <c r="AG2529" i="2"/>
  <c r="AG2530" i="2"/>
  <c r="AG2531" i="2"/>
  <c r="AG2532" i="2"/>
  <c r="AG2533" i="2"/>
  <c r="AG2534" i="2"/>
  <c r="AG2535" i="2"/>
  <c r="AG2536" i="2"/>
  <c r="AG2537" i="2"/>
  <c r="AG2538" i="2"/>
  <c r="AG2539" i="2"/>
  <c r="AG2540" i="2"/>
  <c r="AG2541" i="2"/>
  <c r="AG2542" i="2"/>
  <c r="AG2543" i="2"/>
  <c r="AG2544" i="2"/>
  <c r="AG2545" i="2"/>
  <c r="AG2546" i="2"/>
  <c r="AG2547" i="2"/>
  <c r="AG2548" i="2"/>
  <c r="AG2549" i="2"/>
  <c r="AG2550" i="2"/>
  <c r="AG2551" i="2"/>
  <c r="AG2552" i="2"/>
  <c r="AG2553" i="2"/>
  <c r="AG2554" i="2"/>
  <c r="AG2555" i="2"/>
  <c r="AG2556" i="2"/>
  <c r="AG2557" i="2"/>
  <c r="AG2558" i="2"/>
  <c r="AG2559" i="2"/>
  <c r="AG2560" i="2"/>
  <c r="AG2561" i="2"/>
  <c r="AG2562" i="2"/>
  <c r="AG2563" i="2"/>
  <c r="AG2564" i="2"/>
  <c r="AG2565" i="2"/>
  <c r="AG2566" i="2"/>
  <c r="AG2567" i="2"/>
  <c r="AG2568" i="2"/>
  <c r="AG2569" i="2"/>
  <c r="AG2570" i="2"/>
  <c r="AG2571" i="2"/>
  <c r="AG2572" i="2"/>
  <c r="AG2573" i="2"/>
  <c r="AG2574" i="2"/>
  <c r="AG2575" i="2"/>
  <c r="AG2576" i="2"/>
  <c r="AG2577" i="2"/>
  <c r="AG2578" i="2"/>
  <c r="AG2579" i="2"/>
  <c r="AG2580" i="2"/>
  <c r="AG2581" i="2"/>
  <c r="AG2582" i="2"/>
  <c r="AG2583" i="2"/>
  <c r="AG2584" i="2"/>
  <c r="AG2585" i="2"/>
  <c r="AG2586" i="2"/>
  <c r="AG2587" i="2"/>
  <c r="AG2588" i="2"/>
  <c r="AG2589" i="2"/>
  <c r="AG2590" i="2"/>
  <c r="AG2591" i="2"/>
  <c r="AG2592" i="2"/>
  <c r="AG2593" i="2"/>
  <c r="AG2594" i="2"/>
  <c r="AG2595" i="2"/>
  <c r="AG2596" i="2"/>
  <c r="AG2597" i="2"/>
  <c r="AG2598" i="2"/>
  <c r="AG2599" i="2"/>
  <c r="AG2600" i="2"/>
  <c r="AG2601" i="2"/>
  <c r="AG2602" i="2"/>
  <c r="AG2603" i="2"/>
  <c r="AG2604" i="2"/>
  <c r="AG2605" i="2"/>
  <c r="AG2606" i="2"/>
  <c r="AG2607" i="2"/>
  <c r="AG2608" i="2"/>
  <c r="AG2609" i="2"/>
  <c r="AG2610" i="2"/>
  <c r="AG2611" i="2"/>
  <c r="AG2612" i="2"/>
  <c r="AG2613" i="2"/>
  <c r="AG2614" i="2"/>
  <c r="AG2615" i="2"/>
  <c r="AG2616" i="2"/>
  <c r="AG2617" i="2"/>
  <c r="AG2618" i="2"/>
  <c r="AG2619" i="2"/>
  <c r="AG2620" i="2"/>
  <c r="AG2621" i="2"/>
  <c r="AG2622" i="2"/>
  <c r="AG2623" i="2"/>
  <c r="AG2624" i="2"/>
  <c r="AG2625" i="2"/>
  <c r="AG2626" i="2"/>
  <c r="AG2627" i="2"/>
  <c r="AG2628" i="2"/>
  <c r="AG2629" i="2"/>
  <c r="AG2630" i="2"/>
  <c r="AG2631" i="2"/>
  <c r="AG2632" i="2"/>
  <c r="AG2633" i="2"/>
  <c r="AG2634" i="2"/>
  <c r="AG2635" i="2"/>
  <c r="AG2636" i="2"/>
  <c r="AG2637" i="2"/>
  <c r="AG2638" i="2"/>
  <c r="AG2639" i="2"/>
  <c r="AG2640" i="2"/>
  <c r="AG2641" i="2"/>
  <c r="AG2642" i="2"/>
  <c r="AG2643" i="2"/>
  <c r="AG2644" i="2"/>
  <c r="AG2645" i="2"/>
  <c r="AG2646" i="2"/>
  <c r="AG2647" i="2"/>
  <c r="AG2648" i="2"/>
  <c r="AG2649" i="2"/>
  <c r="AG2650" i="2"/>
  <c r="AG2651" i="2"/>
  <c r="AG2652" i="2"/>
  <c r="AG2653" i="2"/>
  <c r="AG2654" i="2"/>
  <c r="AG2655" i="2"/>
  <c r="AG2656" i="2"/>
  <c r="AG2657" i="2"/>
  <c r="AG2658" i="2"/>
  <c r="AG2659" i="2"/>
  <c r="AG2660" i="2"/>
  <c r="AG2661" i="2"/>
  <c r="AG2662" i="2"/>
  <c r="AG2663" i="2"/>
  <c r="AG2664" i="2"/>
  <c r="AG2665" i="2"/>
  <c r="AG2666" i="2"/>
  <c r="AG2667" i="2"/>
  <c r="AG2668" i="2"/>
  <c r="AG2669" i="2"/>
  <c r="AG2670" i="2"/>
  <c r="AG2671" i="2"/>
  <c r="AG2672" i="2"/>
  <c r="AG2673" i="2"/>
  <c r="AG2674" i="2"/>
  <c r="AG2675" i="2"/>
  <c r="AG2676" i="2"/>
  <c r="AG2677" i="2"/>
  <c r="AG2678" i="2"/>
  <c r="AG2679" i="2"/>
  <c r="AG2680" i="2"/>
  <c r="AG2681" i="2"/>
  <c r="AG2682" i="2"/>
  <c r="AG2683" i="2"/>
  <c r="AG2684" i="2"/>
  <c r="AG2685" i="2"/>
  <c r="AG2686" i="2"/>
  <c r="AG2687" i="2"/>
  <c r="AG2688" i="2"/>
  <c r="AG2689" i="2"/>
  <c r="AG2690" i="2"/>
  <c r="AG2691" i="2"/>
  <c r="AG2692" i="2"/>
  <c r="AG2693" i="2"/>
  <c r="AG2694" i="2"/>
  <c r="AG2695" i="2"/>
  <c r="AG2696" i="2"/>
  <c r="AG2697" i="2"/>
  <c r="AG2698" i="2"/>
  <c r="AG2699" i="2"/>
  <c r="AG2700" i="2"/>
  <c r="AG2701" i="2"/>
  <c r="AG2702" i="2"/>
  <c r="AG2703" i="2"/>
  <c r="AG2704" i="2"/>
  <c r="AG2705" i="2"/>
  <c r="AG2706" i="2"/>
  <c r="AG2707" i="2"/>
  <c r="AG2708" i="2"/>
  <c r="AG2709" i="2"/>
  <c r="AG2710" i="2"/>
  <c r="AG2711" i="2"/>
  <c r="AG2712" i="2"/>
  <c r="AG2713" i="2"/>
  <c r="AG2714" i="2"/>
  <c r="AG2715" i="2"/>
  <c r="AG2716" i="2"/>
  <c r="AG2717" i="2"/>
  <c r="AG2718" i="2"/>
  <c r="AG2719" i="2"/>
  <c r="AG2720" i="2"/>
  <c r="AG2721" i="2"/>
  <c r="AG2722" i="2"/>
  <c r="AG2723" i="2"/>
  <c r="AG2724" i="2"/>
  <c r="AG2725" i="2"/>
  <c r="AG2726" i="2"/>
  <c r="AG2727" i="2"/>
  <c r="AG2728" i="2"/>
  <c r="AG2729" i="2"/>
  <c r="AG2730" i="2"/>
  <c r="AG2731" i="2"/>
  <c r="AG2732" i="2"/>
  <c r="AG2733" i="2"/>
  <c r="AG2734" i="2"/>
  <c r="AG2735" i="2"/>
  <c r="AG2736" i="2"/>
  <c r="AG2737" i="2"/>
  <c r="AG2738" i="2"/>
  <c r="AG2739" i="2"/>
  <c r="AG2740" i="2"/>
  <c r="AG2741" i="2"/>
  <c r="AG2742" i="2"/>
  <c r="AG2743" i="2"/>
  <c r="AG2744" i="2"/>
  <c r="AG2745" i="2"/>
  <c r="AG2746" i="2"/>
  <c r="AG2747" i="2"/>
  <c r="AG2748" i="2"/>
  <c r="AG2749" i="2"/>
  <c r="AG2750" i="2"/>
  <c r="AG2751" i="2"/>
  <c r="AG2752" i="2"/>
  <c r="AG2753" i="2"/>
  <c r="AG2754" i="2"/>
  <c r="AG2755" i="2"/>
  <c r="AG2756" i="2"/>
  <c r="AG2757" i="2"/>
  <c r="AG2758" i="2"/>
  <c r="AG2759" i="2"/>
  <c r="AG2760" i="2"/>
  <c r="AG2761" i="2"/>
  <c r="AG2762" i="2"/>
  <c r="AG2763" i="2"/>
  <c r="AG2764" i="2"/>
  <c r="AG2765" i="2"/>
  <c r="AG2766" i="2"/>
  <c r="AG2767" i="2"/>
  <c r="AG2768" i="2"/>
  <c r="AG2769" i="2"/>
  <c r="AG2770" i="2"/>
  <c r="AG2771" i="2"/>
  <c r="AG2772" i="2"/>
  <c r="AG2773" i="2"/>
  <c r="AG2774" i="2"/>
  <c r="AG2775" i="2"/>
  <c r="AG2776" i="2"/>
  <c r="AG2777" i="2"/>
  <c r="AG2778" i="2"/>
  <c r="AG2779" i="2"/>
  <c r="AG2780" i="2"/>
  <c r="AG2781" i="2"/>
  <c r="AG2782" i="2"/>
  <c r="AG2783" i="2"/>
  <c r="AG2784" i="2"/>
  <c r="AG2785" i="2"/>
  <c r="AG2786" i="2"/>
  <c r="AG2787" i="2"/>
  <c r="AG2788" i="2"/>
  <c r="AG2789" i="2"/>
  <c r="AG2790" i="2"/>
  <c r="AG2791" i="2"/>
  <c r="AG2792" i="2"/>
  <c r="AG2793" i="2"/>
  <c r="AG2794" i="2"/>
  <c r="AG2795" i="2"/>
  <c r="AG2796" i="2"/>
  <c r="AG2797" i="2"/>
  <c r="AG2798" i="2"/>
  <c r="AG2799" i="2"/>
  <c r="AG2800" i="2"/>
  <c r="AG2801" i="2"/>
  <c r="AG2802" i="2"/>
  <c r="AG2803" i="2"/>
  <c r="AG2804" i="2"/>
  <c r="AG2805" i="2"/>
  <c r="AG2806" i="2"/>
  <c r="AG2807" i="2"/>
  <c r="AG2808" i="2"/>
  <c r="AG2809" i="2"/>
  <c r="AG2810" i="2"/>
  <c r="AG2811" i="2"/>
  <c r="AG2812" i="2"/>
  <c r="AG2813" i="2"/>
  <c r="AG2814" i="2"/>
  <c r="AG2815" i="2"/>
  <c r="AG2816" i="2"/>
  <c r="AG2817" i="2"/>
  <c r="AG2818" i="2"/>
  <c r="AG2819" i="2"/>
  <c r="AG2820" i="2"/>
  <c r="AG2821" i="2"/>
  <c r="AG2822" i="2"/>
  <c r="AG2823" i="2"/>
  <c r="AG2824" i="2"/>
  <c r="AG2825" i="2"/>
  <c r="AG2826" i="2"/>
  <c r="AG2827" i="2"/>
  <c r="AG2828" i="2"/>
  <c r="AG2829" i="2"/>
  <c r="AG2830" i="2"/>
  <c r="AG2831" i="2"/>
  <c r="AG2832" i="2"/>
  <c r="AG2833" i="2"/>
  <c r="AG2834" i="2"/>
  <c r="AG2835" i="2"/>
  <c r="AG2836" i="2"/>
  <c r="AG2837" i="2"/>
  <c r="AG2838" i="2"/>
  <c r="AG2839" i="2"/>
  <c r="AG2840" i="2"/>
  <c r="AG2841" i="2"/>
  <c r="AG2842" i="2"/>
  <c r="AG2843" i="2"/>
  <c r="AG2844" i="2"/>
  <c r="AG2845" i="2"/>
  <c r="AG2846" i="2"/>
  <c r="AG2847" i="2"/>
  <c r="AG2848" i="2"/>
  <c r="AG2849" i="2"/>
  <c r="AG2850" i="2"/>
  <c r="AG2851" i="2"/>
  <c r="AG2852" i="2"/>
  <c r="AG2853" i="2"/>
  <c r="AG2854" i="2"/>
  <c r="AG2855" i="2"/>
  <c r="AG2856" i="2"/>
  <c r="AG2857" i="2"/>
  <c r="AG2858" i="2"/>
  <c r="AG2859" i="2"/>
  <c r="AG2860" i="2"/>
  <c r="AG2861" i="2"/>
  <c r="AG2862" i="2"/>
  <c r="AG2863" i="2"/>
  <c r="AG2864" i="2"/>
  <c r="AG2865" i="2"/>
  <c r="AG2866" i="2"/>
  <c r="AG2867" i="2"/>
  <c r="AG2868" i="2"/>
  <c r="AG2869" i="2"/>
  <c r="AG2870" i="2"/>
  <c r="AG2871" i="2"/>
  <c r="AG2872" i="2"/>
  <c r="AG2873" i="2"/>
  <c r="AG2874" i="2"/>
  <c r="AG2875" i="2"/>
  <c r="AG2876" i="2"/>
  <c r="AG2877" i="2"/>
  <c r="AG2878" i="2"/>
  <c r="AG2879" i="2"/>
  <c r="AG2880" i="2"/>
  <c r="AG2881" i="2"/>
  <c r="AG2882" i="2"/>
  <c r="AG2883" i="2"/>
  <c r="AG2884" i="2"/>
  <c r="AG2885" i="2"/>
  <c r="AG2886" i="2"/>
  <c r="AG2887" i="2"/>
  <c r="AG2888" i="2"/>
  <c r="AG2889" i="2"/>
  <c r="AG2890" i="2"/>
  <c r="AG2891" i="2"/>
  <c r="AG2892" i="2"/>
  <c r="AG2893" i="2"/>
  <c r="AG2894" i="2"/>
  <c r="AG2895" i="2"/>
  <c r="AG2896" i="2"/>
  <c r="AG2897" i="2"/>
  <c r="AG2898" i="2"/>
  <c r="AG2899" i="2"/>
  <c r="AG2900" i="2"/>
  <c r="AG2901" i="2"/>
  <c r="AG2902" i="2"/>
  <c r="AG2903" i="2"/>
  <c r="AG2904" i="2"/>
  <c r="AG2905" i="2"/>
  <c r="AG2906" i="2"/>
  <c r="AG2907" i="2"/>
  <c r="AG2908" i="2"/>
  <c r="AG2909" i="2"/>
  <c r="AG2910" i="2"/>
  <c r="AG2911" i="2"/>
  <c r="AG2912" i="2"/>
  <c r="AG2913" i="2"/>
  <c r="AG2914" i="2"/>
  <c r="AG2915" i="2"/>
  <c r="AG2916" i="2"/>
  <c r="AG2917" i="2"/>
  <c r="AG2918" i="2"/>
  <c r="AG2919" i="2"/>
  <c r="AG2920" i="2"/>
  <c r="AG2921" i="2"/>
  <c r="AG2922" i="2"/>
  <c r="AG2923" i="2"/>
  <c r="AG2924" i="2"/>
  <c r="AG2925" i="2"/>
  <c r="AG2926" i="2"/>
  <c r="AG2927" i="2"/>
  <c r="AG2928" i="2"/>
  <c r="AG2929" i="2"/>
  <c r="AG2930" i="2"/>
  <c r="AG2931" i="2"/>
  <c r="AG2932" i="2"/>
  <c r="AG2933" i="2"/>
  <c r="AG2934" i="2"/>
  <c r="AG2935" i="2"/>
  <c r="AG2936" i="2"/>
  <c r="AG2937" i="2"/>
  <c r="AG2938" i="2"/>
  <c r="AG2939" i="2"/>
  <c r="AG2940" i="2"/>
  <c r="AG2941" i="2"/>
  <c r="AG2942" i="2"/>
  <c r="AG2943" i="2"/>
  <c r="AG2944" i="2"/>
  <c r="AG2945" i="2"/>
  <c r="AG2946" i="2"/>
  <c r="AG2947" i="2"/>
  <c r="AG2948" i="2"/>
  <c r="AG2949" i="2"/>
  <c r="AG2950" i="2"/>
  <c r="AG2951" i="2"/>
  <c r="AG2952" i="2"/>
  <c r="AG2953" i="2"/>
  <c r="AG2954" i="2"/>
  <c r="AG2955" i="2"/>
  <c r="AG2956" i="2"/>
  <c r="AG2957" i="2"/>
  <c r="AG2958" i="2"/>
  <c r="AG2959" i="2"/>
  <c r="AG2960" i="2"/>
  <c r="AG2961" i="2"/>
  <c r="AG2962" i="2"/>
  <c r="AG2963" i="2"/>
  <c r="AG2964" i="2"/>
  <c r="AG2965" i="2"/>
  <c r="AG2966" i="2"/>
  <c r="AG2967" i="2"/>
  <c r="AG2968" i="2"/>
  <c r="AG2969" i="2"/>
  <c r="AG2970" i="2"/>
  <c r="AG2971" i="2"/>
  <c r="AG2972" i="2"/>
  <c r="AG2973" i="2"/>
  <c r="AG2974" i="2"/>
  <c r="AG2975" i="2"/>
  <c r="AG2976" i="2"/>
  <c r="AG2977" i="2"/>
  <c r="AG2978" i="2"/>
  <c r="AG2979" i="2"/>
  <c r="AG2980" i="2"/>
  <c r="AG2981" i="2"/>
  <c r="AG2982" i="2"/>
  <c r="AG2983" i="2"/>
  <c r="AG2984" i="2"/>
  <c r="AG2985" i="2"/>
  <c r="AG2986" i="2"/>
  <c r="AG2987" i="2"/>
  <c r="AG2988" i="2"/>
  <c r="AG2989" i="2"/>
  <c r="AG2990" i="2"/>
  <c r="AG2991" i="2"/>
  <c r="AG2992" i="2"/>
  <c r="AG2993" i="2"/>
  <c r="AG2994" i="2"/>
  <c r="AG2995" i="2"/>
  <c r="AG2996" i="2"/>
  <c r="AG2997" i="2"/>
  <c r="AG2998" i="2"/>
  <c r="AG2999" i="2"/>
  <c r="AG3000" i="2"/>
  <c r="AG3001" i="2"/>
  <c r="AG3002" i="2"/>
  <c r="AG3003" i="2"/>
  <c r="AG3004" i="2"/>
  <c r="AG3005" i="2"/>
  <c r="AG3006" i="2"/>
  <c r="AG3007" i="2"/>
  <c r="AG3008" i="2"/>
  <c r="AG3009" i="2"/>
  <c r="AG3010" i="2"/>
  <c r="AG3011" i="2"/>
  <c r="AG3012" i="2"/>
  <c r="AG3013" i="2"/>
  <c r="AG3014" i="2"/>
  <c r="AG3015" i="2"/>
  <c r="AG3016" i="2"/>
  <c r="AG3017" i="2"/>
  <c r="AG3018" i="2"/>
  <c r="AG3019" i="2"/>
  <c r="AG3020" i="2"/>
  <c r="AG3021" i="2"/>
  <c r="AG3022" i="2"/>
  <c r="AG3023" i="2"/>
  <c r="AG3024" i="2"/>
  <c r="AG3025" i="2"/>
  <c r="AG3026" i="2"/>
  <c r="AG3027" i="2"/>
  <c r="AG3028" i="2"/>
  <c r="AG3029" i="2"/>
  <c r="AG3030" i="2"/>
  <c r="AG3031" i="2"/>
  <c r="AG3032" i="2"/>
  <c r="AG3033" i="2"/>
  <c r="AG3034" i="2"/>
  <c r="AG3035" i="2"/>
  <c r="AG3036" i="2"/>
  <c r="AG3037" i="2"/>
  <c r="AG3038" i="2"/>
  <c r="AG3039" i="2"/>
  <c r="AG3040" i="2"/>
  <c r="AG3041" i="2"/>
  <c r="AG3042" i="2"/>
  <c r="AG3043" i="2"/>
  <c r="AG3044" i="2"/>
  <c r="AG3045" i="2"/>
  <c r="AG3046" i="2"/>
  <c r="AG3047" i="2"/>
  <c r="AG3048" i="2"/>
  <c r="AG3049" i="2"/>
  <c r="AG3050" i="2"/>
  <c r="AG3051" i="2"/>
  <c r="AG3052" i="2"/>
  <c r="AG3053" i="2"/>
  <c r="AG3054" i="2"/>
  <c r="AG3055" i="2"/>
  <c r="AG3056" i="2"/>
  <c r="AG3057" i="2"/>
  <c r="AG3058" i="2"/>
  <c r="AG3059" i="2"/>
  <c r="AG3060" i="2"/>
  <c r="AG3061" i="2"/>
  <c r="AG3062" i="2"/>
  <c r="AG3063" i="2"/>
  <c r="AG3064" i="2"/>
  <c r="AG3065" i="2"/>
  <c r="AG3066" i="2"/>
  <c r="AG3067" i="2"/>
  <c r="AG3068" i="2"/>
  <c r="AG3069" i="2"/>
  <c r="AG3070" i="2"/>
  <c r="AG3071" i="2"/>
  <c r="AG3072" i="2"/>
  <c r="AG3073" i="2"/>
  <c r="AG3074" i="2"/>
  <c r="AG3075" i="2"/>
  <c r="AG3076" i="2"/>
  <c r="AG3077" i="2"/>
  <c r="AG3078" i="2"/>
  <c r="AG3079" i="2"/>
  <c r="AG3080" i="2"/>
  <c r="AG3081" i="2"/>
  <c r="AG3082" i="2"/>
  <c r="AG3083" i="2"/>
  <c r="AG3084" i="2"/>
  <c r="AG3085" i="2"/>
  <c r="AG3086" i="2"/>
  <c r="AG3087" i="2"/>
  <c r="AG3088" i="2"/>
  <c r="AG3089" i="2"/>
  <c r="AG3090" i="2"/>
  <c r="AG3091" i="2"/>
  <c r="AG3092" i="2"/>
  <c r="AG3093" i="2"/>
  <c r="AG3094" i="2"/>
  <c r="AG3095" i="2"/>
  <c r="AG3096" i="2"/>
  <c r="AG3097" i="2"/>
  <c r="AG3098" i="2"/>
  <c r="AG3099" i="2"/>
  <c r="AG3100" i="2"/>
  <c r="AG3101" i="2"/>
  <c r="AG3102" i="2"/>
  <c r="AG3103" i="2"/>
  <c r="AG3104" i="2"/>
  <c r="AG3105" i="2"/>
  <c r="AG3106" i="2"/>
  <c r="AG3107" i="2"/>
  <c r="AG3108" i="2"/>
  <c r="AG3109" i="2"/>
  <c r="AG3110" i="2"/>
  <c r="AG3111" i="2"/>
  <c r="AG3112" i="2"/>
  <c r="AG3113" i="2"/>
  <c r="AG3114" i="2"/>
  <c r="AG3115" i="2"/>
  <c r="AG3116" i="2"/>
  <c r="AG3117" i="2"/>
  <c r="AG3118" i="2"/>
  <c r="AG3119" i="2"/>
  <c r="AG3120" i="2"/>
  <c r="AG3121" i="2"/>
  <c r="AG3122" i="2"/>
  <c r="AG3123" i="2"/>
  <c r="AG3124" i="2"/>
  <c r="AG3125" i="2"/>
  <c r="AG3126" i="2"/>
  <c r="AG3127" i="2"/>
  <c r="AG3128" i="2"/>
  <c r="AG3129" i="2"/>
  <c r="AG3130" i="2"/>
  <c r="AG3131" i="2"/>
  <c r="AG3132" i="2"/>
  <c r="AG3133" i="2"/>
  <c r="AG3134" i="2"/>
  <c r="AG3135" i="2"/>
  <c r="AG3136" i="2"/>
  <c r="AG3137" i="2"/>
  <c r="AG3138" i="2"/>
  <c r="AG3139" i="2"/>
  <c r="AG3140" i="2"/>
  <c r="AG3141" i="2"/>
  <c r="AG3142" i="2"/>
  <c r="AG3143" i="2"/>
  <c r="AG3144" i="2"/>
  <c r="AG3145" i="2"/>
  <c r="AG3146" i="2"/>
  <c r="AG3147" i="2"/>
  <c r="AG3148" i="2"/>
  <c r="AG3149" i="2"/>
  <c r="AG3150" i="2"/>
  <c r="AG3151" i="2"/>
  <c r="AG3152" i="2"/>
  <c r="AG3153" i="2"/>
  <c r="AG3154" i="2"/>
  <c r="AG3155" i="2"/>
  <c r="AG3156" i="2"/>
  <c r="AG3157" i="2"/>
  <c r="AG3158" i="2"/>
  <c r="AG3159" i="2"/>
  <c r="AG3160" i="2"/>
  <c r="AG3161" i="2"/>
  <c r="AG3162" i="2"/>
  <c r="AG3163" i="2"/>
  <c r="AG3164" i="2"/>
  <c r="AG3165" i="2"/>
  <c r="AG3166" i="2"/>
  <c r="AG3167" i="2"/>
  <c r="AG3168" i="2"/>
  <c r="AG3169" i="2"/>
  <c r="AG3170" i="2"/>
  <c r="AG3171" i="2"/>
  <c r="AG3172" i="2"/>
  <c r="AG3173" i="2"/>
  <c r="AG3174" i="2"/>
  <c r="AG3175" i="2"/>
  <c r="AG3176" i="2"/>
  <c r="AG3177" i="2"/>
  <c r="AG3178" i="2"/>
  <c r="AG3179" i="2"/>
  <c r="AG3180" i="2"/>
  <c r="AG3181" i="2"/>
  <c r="AG3182" i="2"/>
  <c r="AG3183" i="2"/>
  <c r="AG3184" i="2"/>
  <c r="AG3185" i="2"/>
  <c r="AG3186" i="2"/>
  <c r="AG3187" i="2"/>
  <c r="AG3188" i="2"/>
  <c r="AG3189" i="2"/>
  <c r="AG3190" i="2"/>
  <c r="AG3191" i="2"/>
  <c r="AG3192" i="2"/>
  <c r="AG3193" i="2"/>
  <c r="AG3194" i="2"/>
  <c r="AG3195" i="2"/>
  <c r="AG3196" i="2"/>
  <c r="AG3197" i="2"/>
  <c r="AG3198" i="2"/>
  <c r="AG3199" i="2"/>
  <c r="AG3200" i="2"/>
  <c r="AG3201" i="2"/>
  <c r="AG3202" i="2"/>
  <c r="AG3203" i="2"/>
  <c r="AG3204" i="2"/>
  <c r="AG3205" i="2"/>
  <c r="AG3206" i="2"/>
  <c r="AG3207" i="2"/>
  <c r="AG3208" i="2"/>
  <c r="AG3209" i="2"/>
  <c r="AG3210" i="2"/>
  <c r="AG3211" i="2"/>
  <c r="AG3212" i="2"/>
  <c r="AG3213" i="2"/>
  <c r="AG3214" i="2"/>
  <c r="AG3215" i="2"/>
  <c r="AG3216" i="2"/>
  <c r="AG3217" i="2"/>
  <c r="AG3218" i="2"/>
  <c r="AG3219" i="2"/>
  <c r="AG3220" i="2"/>
  <c r="AG3221" i="2"/>
  <c r="AG3222" i="2"/>
  <c r="AG3223" i="2"/>
  <c r="AG3224" i="2"/>
  <c r="AG3225" i="2"/>
  <c r="AG3226" i="2"/>
  <c r="AG3227" i="2"/>
  <c r="AG3228" i="2"/>
  <c r="AG3229" i="2"/>
  <c r="AG3230" i="2"/>
  <c r="AG3231" i="2"/>
  <c r="AG3232" i="2"/>
  <c r="AG3233" i="2"/>
  <c r="AG3234" i="2"/>
  <c r="AG3235" i="2"/>
  <c r="AG3236" i="2"/>
  <c r="AG3237" i="2"/>
  <c r="AG3238" i="2"/>
  <c r="AG3239" i="2"/>
  <c r="AG3240" i="2"/>
  <c r="AG3241" i="2"/>
  <c r="AG3242" i="2"/>
  <c r="AG3243" i="2"/>
  <c r="AG3244" i="2"/>
  <c r="AG3245" i="2"/>
  <c r="AG3246" i="2"/>
  <c r="AG3247" i="2"/>
  <c r="AG3248" i="2"/>
  <c r="AG3249" i="2"/>
  <c r="AG3250" i="2"/>
  <c r="AG3251" i="2"/>
  <c r="AG3252" i="2"/>
  <c r="AG3253" i="2"/>
  <c r="AG3254" i="2"/>
  <c r="AG3255" i="2"/>
  <c r="AG3256" i="2"/>
  <c r="AG3257" i="2"/>
  <c r="AG3258" i="2"/>
  <c r="AG3259" i="2"/>
  <c r="AG3260" i="2"/>
  <c r="AG3261" i="2"/>
  <c r="AG3262" i="2"/>
  <c r="AG3263" i="2"/>
  <c r="AG3264" i="2"/>
  <c r="AG3265" i="2"/>
  <c r="AG3266" i="2"/>
  <c r="AG3267" i="2"/>
  <c r="AG3268" i="2"/>
  <c r="AG3269" i="2"/>
  <c r="AG3270" i="2"/>
  <c r="AG3271" i="2"/>
  <c r="AG3272" i="2"/>
  <c r="AG3273" i="2"/>
  <c r="AG3274" i="2"/>
  <c r="AG3275" i="2"/>
  <c r="AG3276" i="2"/>
  <c r="AG3277" i="2"/>
  <c r="AG3278" i="2"/>
  <c r="AG3279" i="2"/>
  <c r="AG3280" i="2"/>
  <c r="AG3281" i="2"/>
  <c r="AG3282" i="2"/>
  <c r="AG3283" i="2"/>
  <c r="AG3284" i="2"/>
  <c r="AG3285" i="2"/>
  <c r="AG3286" i="2"/>
  <c r="AG3287" i="2"/>
  <c r="AG3288" i="2"/>
  <c r="AG3289" i="2"/>
  <c r="AG3290" i="2"/>
  <c r="AG3291" i="2"/>
  <c r="AG3292" i="2"/>
  <c r="AG3293" i="2"/>
  <c r="AG3294" i="2"/>
  <c r="AG3295" i="2"/>
  <c r="AG3296" i="2"/>
  <c r="AG3297" i="2"/>
  <c r="AG3298" i="2"/>
  <c r="AG3299" i="2"/>
  <c r="AG3300" i="2"/>
  <c r="AG3301" i="2"/>
  <c r="AG3302" i="2"/>
  <c r="AG3303" i="2"/>
  <c r="AG3304" i="2"/>
  <c r="AG3305" i="2"/>
  <c r="AG3306" i="2"/>
  <c r="AG3307" i="2"/>
  <c r="AG3308" i="2"/>
  <c r="AG3309" i="2"/>
  <c r="AG3310" i="2"/>
  <c r="AG3311" i="2"/>
  <c r="AG3312" i="2"/>
  <c r="AG3313" i="2"/>
  <c r="AG3314" i="2"/>
  <c r="AG3315" i="2"/>
  <c r="AG3316" i="2"/>
  <c r="AG3317" i="2"/>
  <c r="AG3318" i="2"/>
  <c r="AG3319" i="2"/>
  <c r="AG3320" i="2"/>
  <c r="AG3321" i="2"/>
  <c r="AG3322" i="2"/>
  <c r="AG3323" i="2"/>
  <c r="AG3324" i="2"/>
  <c r="AG3325" i="2"/>
  <c r="AG3326" i="2"/>
  <c r="AG3327" i="2"/>
  <c r="AG3328" i="2"/>
  <c r="AG3329" i="2"/>
  <c r="AG3330" i="2"/>
  <c r="AG3331" i="2"/>
  <c r="AG3332" i="2"/>
  <c r="AG3333" i="2"/>
  <c r="AG3334" i="2"/>
  <c r="AG3335" i="2"/>
  <c r="AG3336" i="2"/>
  <c r="AG3337" i="2"/>
  <c r="AG3338" i="2"/>
  <c r="AG3339" i="2"/>
  <c r="AG3340" i="2"/>
  <c r="AG3341" i="2"/>
  <c r="AG3342" i="2"/>
  <c r="AG3343" i="2"/>
  <c r="AG3344" i="2"/>
  <c r="AG3345" i="2"/>
  <c r="AG3346" i="2"/>
  <c r="AG3347" i="2"/>
  <c r="AG3348" i="2"/>
  <c r="AG3349" i="2"/>
  <c r="AG3350" i="2"/>
  <c r="AG3351" i="2"/>
  <c r="AG3352" i="2"/>
  <c r="AG3353" i="2"/>
  <c r="AG3354" i="2"/>
  <c r="AG3355" i="2"/>
  <c r="AG3356" i="2"/>
  <c r="AG3357" i="2"/>
  <c r="AG3358" i="2"/>
  <c r="AG3359" i="2"/>
  <c r="AG3360" i="2"/>
  <c r="AG3361" i="2"/>
  <c r="AG3362" i="2"/>
  <c r="AG3363" i="2"/>
  <c r="AG3364" i="2"/>
  <c r="AG3365" i="2"/>
  <c r="AG3366" i="2"/>
  <c r="AG3367" i="2"/>
  <c r="AG3368" i="2"/>
  <c r="AG3369" i="2"/>
  <c r="AG3370" i="2"/>
  <c r="AG3371" i="2"/>
  <c r="AG3372" i="2"/>
  <c r="AG3373" i="2"/>
  <c r="AG3374" i="2"/>
  <c r="AG3375" i="2"/>
  <c r="AG3376" i="2"/>
  <c r="AG3377" i="2"/>
  <c r="AG3378" i="2"/>
  <c r="AG3379" i="2"/>
  <c r="AG3380" i="2"/>
  <c r="AG3381" i="2"/>
  <c r="AG3382" i="2"/>
  <c r="AG3383" i="2"/>
  <c r="AG3384" i="2"/>
  <c r="AG3385" i="2"/>
  <c r="AG3386" i="2"/>
  <c r="AG3387" i="2"/>
  <c r="AG3388" i="2"/>
  <c r="AG3389" i="2"/>
  <c r="AG3390" i="2"/>
  <c r="AG3391" i="2"/>
  <c r="AG3392" i="2"/>
  <c r="AG3393" i="2"/>
  <c r="AG3394" i="2"/>
  <c r="AG3395" i="2"/>
  <c r="AG3396" i="2"/>
  <c r="AG3397" i="2"/>
  <c r="AG3398" i="2"/>
  <c r="AG3399" i="2"/>
  <c r="AG3400" i="2"/>
  <c r="AG3401" i="2"/>
  <c r="AG3402" i="2"/>
  <c r="AG3403" i="2"/>
  <c r="AG3404" i="2"/>
  <c r="AG3405" i="2"/>
  <c r="AG3406" i="2"/>
  <c r="AG3407" i="2"/>
  <c r="AG3408" i="2"/>
  <c r="AG3409" i="2"/>
  <c r="AG3410" i="2"/>
  <c r="AG3411" i="2"/>
  <c r="AG3412" i="2"/>
  <c r="AG3413" i="2"/>
  <c r="AG3414" i="2"/>
  <c r="AG3415" i="2"/>
  <c r="AG3416" i="2"/>
  <c r="AG3417" i="2"/>
  <c r="AG3418" i="2"/>
  <c r="AG3419" i="2"/>
  <c r="AG3420" i="2"/>
  <c r="AG3421" i="2"/>
  <c r="AG3422" i="2"/>
  <c r="AG3423" i="2"/>
  <c r="AG3424" i="2"/>
  <c r="AG3425" i="2"/>
  <c r="AG3426" i="2"/>
  <c r="AG3427" i="2"/>
  <c r="AG3428" i="2"/>
  <c r="AG3429" i="2"/>
  <c r="AG3430" i="2"/>
  <c r="AG3431" i="2"/>
  <c r="AG3432" i="2"/>
  <c r="AG3433" i="2"/>
  <c r="AG3434" i="2"/>
  <c r="AG3435" i="2"/>
  <c r="AG3436" i="2"/>
  <c r="AG3437" i="2"/>
  <c r="AG3438" i="2"/>
  <c r="AG3439" i="2"/>
  <c r="AG3440" i="2"/>
  <c r="AG3441" i="2"/>
  <c r="AG3442" i="2"/>
  <c r="AG3443" i="2"/>
  <c r="AG3444" i="2"/>
  <c r="AG3445" i="2"/>
  <c r="AG3446" i="2"/>
  <c r="AG3447" i="2"/>
  <c r="AG3448" i="2"/>
  <c r="AG3449" i="2"/>
  <c r="AG3450" i="2"/>
  <c r="AG3451" i="2"/>
  <c r="AG3452" i="2"/>
  <c r="AG3453" i="2"/>
  <c r="AG3454" i="2"/>
  <c r="AG3455" i="2"/>
  <c r="AG3456" i="2"/>
  <c r="AG3457" i="2"/>
  <c r="AG3458" i="2"/>
  <c r="AG3459" i="2"/>
  <c r="AG3460" i="2"/>
  <c r="AG3461" i="2"/>
  <c r="AG3462" i="2"/>
  <c r="AG3463" i="2"/>
  <c r="AG3464" i="2"/>
  <c r="AG3465" i="2"/>
  <c r="AG3466" i="2"/>
  <c r="AG3467" i="2"/>
  <c r="AG3468" i="2"/>
  <c r="AG3469" i="2"/>
  <c r="AG3470" i="2"/>
  <c r="AG3471" i="2"/>
  <c r="AG3472" i="2"/>
  <c r="AG3473" i="2"/>
  <c r="AG3474" i="2"/>
  <c r="AG3475" i="2"/>
  <c r="AG3476" i="2"/>
  <c r="AG3477" i="2"/>
  <c r="AG3478" i="2"/>
  <c r="AG3479" i="2"/>
  <c r="AG3480" i="2"/>
  <c r="AG3481" i="2"/>
  <c r="AG3482" i="2"/>
  <c r="AG3483" i="2"/>
  <c r="AG3484" i="2"/>
  <c r="AG3485" i="2"/>
  <c r="AG3486" i="2"/>
  <c r="AG3487" i="2"/>
  <c r="AG3488" i="2"/>
  <c r="AG3489" i="2"/>
  <c r="AG3490" i="2"/>
  <c r="AG3491" i="2"/>
  <c r="AG3492" i="2"/>
  <c r="AG3493" i="2"/>
  <c r="AG3494" i="2"/>
  <c r="AG3495" i="2"/>
  <c r="AG3496" i="2"/>
  <c r="AG3497" i="2"/>
  <c r="AG3498" i="2"/>
  <c r="AG3499" i="2"/>
  <c r="AG3500" i="2"/>
  <c r="AG3501" i="2"/>
  <c r="AG3502" i="2"/>
  <c r="AG3503" i="2"/>
  <c r="AG3504" i="2"/>
  <c r="AG3505" i="2"/>
  <c r="AG3506" i="2"/>
  <c r="AG3507" i="2"/>
  <c r="AG3508" i="2"/>
  <c r="AG3509" i="2"/>
  <c r="AG3510" i="2"/>
  <c r="AG3511" i="2"/>
  <c r="AG3512" i="2"/>
  <c r="AG3513" i="2"/>
  <c r="AG3514" i="2"/>
  <c r="AG3515" i="2"/>
  <c r="AG3516" i="2"/>
  <c r="AG3517" i="2"/>
  <c r="AG3518" i="2"/>
  <c r="AG3519" i="2"/>
  <c r="AG3520" i="2"/>
  <c r="AG3521" i="2"/>
  <c r="AG3522" i="2"/>
  <c r="AG3523" i="2"/>
  <c r="AG3524" i="2"/>
  <c r="AG3525" i="2"/>
  <c r="AG3526" i="2"/>
  <c r="AG3527" i="2"/>
  <c r="AG3528" i="2"/>
  <c r="AG3529" i="2"/>
  <c r="AG3530" i="2"/>
  <c r="AG3531" i="2"/>
  <c r="AG3532" i="2"/>
  <c r="AG3533" i="2"/>
  <c r="AG3534" i="2"/>
  <c r="AG3535" i="2"/>
  <c r="AG3536" i="2"/>
  <c r="AG3537" i="2"/>
  <c r="AG3538" i="2"/>
  <c r="AG3539" i="2"/>
  <c r="AG3540" i="2"/>
  <c r="AG3541" i="2"/>
  <c r="AG3542" i="2"/>
  <c r="AG3543" i="2"/>
  <c r="AG3544" i="2"/>
  <c r="AG3545" i="2"/>
  <c r="AG3546" i="2"/>
  <c r="AG3547" i="2"/>
  <c r="AG3548" i="2"/>
  <c r="AG3549" i="2"/>
  <c r="AG3550" i="2"/>
  <c r="AG3551" i="2"/>
  <c r="AG3552" i="2"/>
  <c r="AG3553" i="2"/>
  <c r="AG3554" i="2"/>
  <c r="AG3555" i="2"/>
  <c r="AG3556" i="2"/>
  <c r="AG3557" i="2"/>
  <c r="AG3558" i="2"/>
  <c r="AG3559" i="2"/>
  <c r="AG3560" i="2"/>
  <c r="AG3561" i="2"/>
  <c r="AG3562" i="2"/>
  <c r="AG3563" i="2"/>
  <c r="AG3564" i="2"/>
  <c r="AG3565" i="2"/>
  <c r="AG3566" i="2"/>
  <c r="AG3567" i="2"/>
  <c r="AG3568" i="2"/>
  <c r="AG3569" i="2"/>
  <c r="AG3570" i="2"/>
  <c r="AG3571" i="2"/>
  <c r="AG3572" i="2"/>
  <c r="AG3573" i="2"/>
  <c r="AG3574" i="2"/>
  <c r="AG3575" i="2"/>
  <c r="AG3576" i="2"/>
  <c r="AG3577" i="2"/>
  <c r="AG3578" i="2"/>
  <c r="AG3579" i="2"/>
  <c r="AG3580" i="2"/>
  <c r="AG3581" i="2"/>
  <c r="AG3582" i="2"/>
  <c r="AG3583" i="2"/>
  <c r="AG3584" i="2"/>
  <c r="AG3585" i="2"/>
  <c r="AG3586" i="2"/>
  <c r="AG3587" i="2"/>
  <c r="AG3588" i="2"/>
  <c r="AG3589" i="2"/>
  <c r="AG3590" i="2"/>
  <c r="AG3591" i="2"/>
  <c r="AG3592" i="2"/>
  <c r="AG3593" i="2"/>
  <c r="AG3594" i="2"/>
  <c r="AG3595" i="2"/>
  <c r="AG3596" i="2"/>
  <c r="AG3597" i="2"/>
  <c r="AG3598" i="2"/>
  <c r="AG3599" i="2"/>
  <c r="AG3600" i="2"/>
  <c r="AG3601" i="2"/>
  <c r="AG3602" i="2"/>
  <c r="AG3603" i="2"/>
  <c r="AG3604" i="2"/>
  <c r="AG3605" i="2"/>
  <c r="AG3606" i="2"/>
  <c r="AG3607" i="2"/>
  <c r="AG3608" i="2"/>
  <c r="AG3609" i="2"/>
  <c r="AG3610" i="2"/>
  <c r="AG3611" i="2"/>
  <c r="AG3612" i="2"/>
  <c r="AG3613" i="2"/>
  <c r="AG3614" i="2"/>
  <c r="AG3615" i="2"/>
  <c r="AG3616" i="2"/>
  <c r="AG3617" i="2"/>
  <c r="AG3618" i="2"/>
  <c r="AG3619" i="2"/>
  <c r="AG3620" i="2"/>
  <c r="AG3621" i="2"/>
  <c r="AG3622" i="2"/>
  <c r="AG3623" i="2"/>
  <c r="AG3624" i="2"/>
  <c r="AG3625" i="2"/>
  <c r="AG3626" i="2"/>
  <c r="AG3627" i="2"/>
  <c r="AG3628" i="2"/>
  <c r="AG3629" i="2"/>
  <c r="AG3630" i="2"/>
  <c r="AG3631" i="2"/>
  <c r="AG3632" i="2"/>
  <c r="AG3633" i="2"/>
  <c r="AG3634" i="2"/>
  <c r="AG3635" i="2"/>
  <c r="AG3636" i="2"/>
  <c r="AG3637" i="2"/>
  <c r="AG3638" i="2"/>
  <c r="AG3639" i="2"/>
  <c r="AG3640" i="2"/>
  <c r="AG3641" i="2"/>
  <c r="AG3642" i="2"/>
  <c r="AG3643" i="2"/>
  <c r="AG3644" i="2"/>
  <c r="AG3645" i="2"/>
  <c r="AG3646" i="2"/>
  <c r="AG3647" i="2"/>
  <c r="AG3648" i="2"/>
  <c r="AG3649" i="2"/>
  <c r="AG3650" i="2"/>
  <c r="AG3651" i="2"/>
  <c r="AG3652" i="2"/>
  <c r="AG3653" i="2"/>
  <c r="AG3654" i="2"/>
  <c r="AG3655" i="2"/>
  <c r="AG3656" i="2"/>
  <c r="AG3657" i="2"/>
  <c r="AG3658" i="2"/>
  <c r="AG3659" i="2"/>
  <c r="AG3660" i="2"/>
  <c r="AG3661" i="2"/>
  <c r="AG3662" i="2"/>
  <c r="AG3663" i="2"/>
  <c r="AG3664" i="2"/>
  <c r="AG3665" i="2"/>
  <c r="AG3666" i="2"/>
  <c r="AG3667" i="2"/>
  <c r="AG3668" i="2"/>
  <c r="AG3669" i="2"/>
  <c r="AG3670" i="2"/>
  <c r="AG3671" i="2"/>
  <c r="AG3672" i="2"/>
  <c r="AG3673" i="2"/>
  <c r="AG3674" i="2"/>
  <c r="AG3675" i="2"/>
  <c r="AG3676" i="2"/>
  <c r="AG3677" i="2"/>
  <c r="AG3678" i="2"/>
  <c r="AG3679" i="2"/>
  <c r="AG3680" i="2"/>
  <c r="AG3681" i="2"/>
  <c r="AG3682" i="2"/>
  <c r="AG3683" i="2"/>
  <c r="AG3684" i="2"/>
  <c r="AG3685" i="2"/>
  <c r="AG3686" i="2"/>
  <c r="AG3687" i="2"/>
  <c r="AG3688" i="2"/>
  <c r="AG3689" i="2"/>
  <c r="AG3690" i="2"/>
  <c r="AG3691" i="2"/>
  <c r="AG3692" i="2"/>
  <c r="AG3693" i="2"/>
  <c r="AG3694" i="2"/>
  <c r="AG3695" i="2"/>
  <c r="AG3696" i="2"/>
  <c r="AG3697" i="2"/>
  <c r="AG3698" i="2"/>
  <c r="AG3699" i="2"/>
  <c r="AG3700" i="2"/>
  <c r="AG3701" i="2"/>
  <c r="AG3702" i="2"/>
  <c r="AG3703" i="2"/>
  <c r="AG3704" i="2"/>
  <c r="AG3705" i="2"/>
  <c r="AG3706" i="2"/>
  <c r="AG3707" i="2"/>
  <c r="AG3708" i="2"/>
  <c r="AG3709" i="2"/>
  <c r="AG3710" i="2"/>
  <c r="AG3711" i="2"/>
  <c r="AG3712" i="2"/>
  <c r="AG3713" i="2"/>
  <c r="AG3714" i="2"/>
  <c r="AG3715" i="2"/>
  <c r="AG3716" i="2"/>
  <c r="AG3717" i="2"/>
  <c r="AG3718" i="2"/>
  <c r="AG3719" i="2"/>
  <c r="AG3720" i="2"/>
  <c r="AG3721" i="2"/>
  <c r="AG3722" i="2"/>
  <c r="AG3723" i="2"/>
  <c r="AG3724" i="2"/>
  <c r="AG3725" i="2"/>
  <c r="AG3726" i="2"/>
  <c r="AG3727" i="2"/>
  <c r="AG3728" i="2"/>
  <c r="AG3729" i="2"/>
  <c r="AG3730" i="2"/>
  <c r="AG3731" i="2"/>
  <c r="AG3732" i="2"/>
  <c r="AG3733" i="2"/>
  <c r="AG3734" i="2"/>
  <c r="AG3735" i="2"/>
  <c r="AG3736" i="2"/>
  <c r="AG3737" i="2"/>
  <c r="AG3738" i="2"/>
  <c r="AG3739" i="2"/>
  <c r="AG3740" i="2"/>
  <c r="AG3741" i="2"/>
  <c r="AG3742" i="2"/>
  <c r="AG3743" i="2"/>
  <c r="AG3744" i="2"/>
  <c r="AG3745" i="2"/>
  <c r="AG3746" i="2"/>
  <c r="AG3747" i="2"/>
  <c r="AG3748" i="2"/>
  <c r="AG3749" i="2"/>
  <c r="AG3750" i="2"/>
  <c r="AG3751" i="2"/>
  <c r="AG3752" i="2"/>
  <c r="AG3753" i="2"/>
  <c r="AG3754" i="2"/>
  <c r="AG3755" i="2"/>
  <c r="AG3756" i="2"/>
  <c r="AG3757" i="2"/>
  <c r="AG3758" i="2"/>
  <c r="AG3759" i="2"/>
  <c r="AG3760" i="2"/>
  <c r="AG3761" i="2"/>
  <c r="AG3762" i="2"/>
  <c r="AG3763" i="2"/>
  <c r="AG3764" i="2"/>
  <c r="AG3765" i="2"/>
  <c r="AG3766" i="2"/>
  <c r="AG3767" i="2"/>
  <c r="AG3768" i="2"/>
  <c r="AG3769" i="2"/>
  <c r="AG3770" i="2"/>
  <c r="AG3771" i="2"/>
  <c r="AG3772" i="2"/>
  <c r="AG3773" i="2"/>
  <c r="AG3774" i="2"/>
  <c r="AG3775" i="2"/>
  <c r="AG3776" i="2"/>
  <c r="AG3777" i="2"/>
  <c r="AG3778" i="2"/>
  <c r="AG3779" i="2"/>
  <c r="AG3780" i="2"/>
  <c r="AG3781" i="2"/>
  <c r="AG3782" i="2"/>
  <c r="AG3783" i="2"/>
  <c r="AG3784" i="2"/>
  <c r="AG3785" i="2"/>
  <c r="AG3786" i="2"/>
  <c r="AG3787" i="2"/>
  <c r="AG3788" i="2"/>
  <c r="AG3789" i="2"/>
  <c r="AG3790" i="2"/>
  <c r="AG3791" i="2"/>
  <c r="AG3792" i="2"/>
  <c r="AG3793" i="2"/>
  <c r="AG3794" i="2"/>
  <c r="AG3795" i="2"/>
  <c r="AG3796" i="2"/>
  <c r="AG3797" i="2"/>
  <c r="AG3798" i="2"/>
  <c r="AG3799" i="2"/>
  <c r="AG3800" i="2"/>
  <c r="AG3801" i="2"/>
  <c r="AG3802" i="2"/>
  <c r="AG3803" i="2"/>
  <c r="AG3804" i="2"/>
  <c r="AG3805" i="2"/>
  <c r="AG3806" i="2"/>
  <c r="AG3807" i="2"/>
  <c r="AG3808" i="2"/>
  <c r="AG3809" i="2"/>
  <c r="AG3810" i="2"/>
  <c r="AG3811" i="2"/>
  <c r="AG3812" i="2"/>
  <c r="AG3813" i="2"/>
  <c r="AG3814" i="2"/>
  <c r="AG3815" i="2"/>
  <c r="AG3816" i="2"/>
  <c r="AG3817" i="2"/>
  <c r="AG3818" i="2"/>
  <c r="AG3819" i="2"/>
  <c r="AG3820" i="2"/>
  <c r="AG3821" i="2"/>
  <c r="AG3822" i="2"/>
  <c r="AG3823" i="2"/>
  <c r="AG3824" i="2"/>
  <c r="AG3825" i="2"/>
  <c r="AG3826" i="2"/>
  <c r="AG3827" i="2"/>
  <c r="AG3828" i="2"/>
  <c r="AG3829" i="2"/>
  <c r="AG3830" i="2"/>
  <c r="AG3831" i="2"/>
  <c r="AG3832" i="2"/>
  <c r="AG3833" i="2"/>
  <c r="AG3834" i="2"/>
  <c r="AG3835" i="2"/>
  <c r="AG3836" i="2"/>
  <c r="AG3837" i="2"/>
  <c r="AG3838" i="2"/>
  <c r="AG3839" i="2"/>
  <c r="AG3840" i="2"/>
  <c r="AG3841" i="2"/>
  <c r="AG3842" i="2"/>
  <c r="AG3843" i="2"/>
  <c r="AG3844" i="2"/>
  <c r="AG3845" i="2"/>
  <c r="AG3846" i="2"/>
  <c r="AG3847" i="2"/>
  <c r="AG3848" i="2"/>
  <c r="AG3849" i="2"/>
  <c r="AG3850" i="2"/>
  <c r="AG3851" i="2"/>
  <c r="AG3852" i="2"/>
  <c r="AG3853" i="2"/>
  <c r="AG3854" i="2"/>
  <c r="AG3855" i="2"/>
  <c r="AG3856" i="2"/>
  <c r="AG3857" i="2"/>
  <c r="AG3858" i="2"/>
  <c r="AG3859" i="2"/>
  <c r="AG3860" i="2"/>
  <c r="AG3861" i="2"/>
  <c r="AG3862" i="2"/>
  <c r="AG3863" i="2"/>
  <c r="AG3864" i="2"/>
  <c r="AG3865" i="2"/>
  <c r="AG3866" i="2"/>
  <c r="AG3867" i="2"/>
  <c r="AG3868" i="2"/>
  <c r="AG3869" i="2"/>
  <c r="AG3870" i="2"/>
  <c r="AG3871" i="2"/>
  <c r="AG3872" i="2"/>
  <c r="AG3873" i="2"/>
  <c r="AG3874" i="2"/>
  <c r="AG3875" i="2"/>
  <c r="AG3876" i="2"/>
  <c r="AG3877" i="2"/>
  <c r="AG3878" i="2"/>
  <c r="AG3879" i="2"/>
  <c r="AG3880" i="2"/>
  <c r="AG3881" i="2"/>
  <c r="AG3882" i="2"/>
  <c r="AG3883" i="2"/>
  <c r="AG3884" i="2"/>
  <c r="AG3885" i="2"/>
  <c r="AG3886" i="2"/>
  <c r="AG3887" i="2"/>
  <c r="AG3888" i="2"/>
  <c r="AG3889" i="2"/>
  <c r="AG3890" i="2"/>
  <c r="AG3891" i="2"/>
  <c r="AG3892" i="2"/>
  <c r="AG3893" i="2"/>
  <c r="AG3894" i="2"/>
  <c r="AG3895" i="2"/>
  <c r="AG3896" i="2"/>
  <c r="AG3897" i="2"/>
  <c r="AG3898" i="2"/>
  <c r="AG3899" i="2"/>
  <c r="AG3900" i="2"/>
  <c r="AG3901" i="2"/>
  <c r="AG3902" i="2"/>
  <c r="AG3903" i="2"/>
  <c r="AG3904" i="2"/>
  <c r="AG3905" i="2"/>
  <c r="AG3906" i="2"/>
  <c r="AG3907" i="2"/>
  <c r="AG3908" i="2"/>
  <c r="AG3909" i="2"/>
  <c r="AG3910" i="2"/>
  <c r="AG3911" i="2"/>
  <c r="AG3912" i="2"/>
  <c r="AG3913" i="2"/>
  <c r="AG3914" i="2"/>
  <c r="AG3915" i="2"/>
  <c r="AG3916" i="2"/>
  <c r="AG3917" i="2"/>
  <c r="AG3918" i="2"/>
  <c r="AG3919" i="2"/>
  <c r="AG3920" i="2"/>
  <c r="AG3921" i="2"/>
  <c r="AG3922" i="2"/>
  <c r="AG3923" i="2"/>
  <c r="AG3924" i="2"/>
  <c r="AG3925" i="2"/>
  <c r="AG3926" i="2"/>
  <c r="AG3927" i="2"/>
  <c r="AG3928" i="2"/>
  <c r="AG3929" i="2"/>
  <c r="AG3930" i="2"/>
  <c r="AG3931" i="2"/>
  <c r="AG3932" i="2"/>
  <c r="AG3933" i="2"/>
  <c r="AG3934" i="2"/>
  <c r="AG3935" i="2"/>
  <c r="AG3936" i="2"/>
  <c r="AG3937" i="2"/>
  <c r="AG3938" i="2"/>
  <c r="AG3939" i="2"/>
  <c r="AG3940" i="2"/>
  <c r="AG3941" i="2"/>
  <c r="AG3942" i="2"/>
  <c r="AG3943" i="2"/>
  <c r="AG3944" i="2"/>
  <c r="AG3945" i="2"/>
  <c r="AG3946" i="2"/>
  <c r="AG3947" i="2"/>
  <c r="AG3948" i="2"/>
  <c r="AG3949" i="2"/>
  <c r="AG3950" i="2"/>
  <c r="AG3951" i="2"/>
  <c r="AG3952" i="2"/>
  <c r="AG3953" i="2"/>
  <c r="AG3954" i="2"/>
  <c r="AG3955" i="2"/>
  <c r="AG3956" i="2"/>
  <c r="AG3957" i="2"/>
  <c r="AG3958" i="2"/>
  <c r="AG3959" i="2"/>
  <c r="AG3960" i="2"/>
  <c r="AG3961" i="2"/>
  <c r="AG3962" i="2"/>
  <c r="AG3963" i="2"/>
  <c r="AG3964" i="2"/>
  <c r="AG3965" i="2"/>
  <c r="AG3966" i="2"/>
  <c r="AG3967" i="2"/>
  <c r="AG3968" i="2"/>
  <c r="AG3969" i="2"/>
  <c r="AG3970" i="2"/>
  <c r="AG3971" i="2"/>
  <c r="AG3972" i="2"/>
  <c r="AG3973" i="2"/>
  <c r="AG3974" i="2"/>
  <c r="AG3975" i="2"/>
  <c r="AG3976" i="2"/>
  <c r="AG3977" i="2"/>
  <c r="AG3978" i="2"/>
  <c r="AG3979" i="2"/>
  <c r="AG3980" i="2"/>
  <c r="AG3981" i="2"/>
  <c r="AG3982" i="2"/>
  <c r="AG3983" i="2"/>
  <c r="AG3984" i="2"/>
  <c r="AG3985" i="2"/>
  <c r="AG3986" i="2"/>
  <c r="AG3987" i="2"/>
  <c r="AG3988" i="2"/>
  <c r="AG3989" i="2"/>
  <c r="AG3990" i="2"/>
  <c r="AG3991" i="2"/>
  <c r="AG3992" i="2"/>
  <c r="AG3993" i="2"/>
  <c r="AG3994" i="2"/>
  <c r="AG3995" i="2"/>
  <c r="AG3996" i="2"/>
  <c r="AG3997" i="2"/>
  <c r="AG3998" i="2"/>
  <c r="AG3999" i="2"/>
  <c r="AG4000" i="2"/>
  <c r="AG4001" i="2"/>
  <c r="AG4002" i="2"/>
  <c r="AG4003" i="2"/>
  <c r="AG4004" i="2"/>
  <c r="AG4005" i="2"/>
  <c r="AG4006" i="2"/>
  <c r="AG4007" i="2"/>
  <c r="AG4008" i="2"/>
  <c r="AG4009" i="2"/>
  <c r="AG4010" i="2"/>
  <c r="AG4011" i="2"/>
  <c r="AG4012" i="2"/>
  <c r="AG4013" i="2"/>
  <c r="AG4014" i="2"/>
  <c r="AG4015" i="2"/>
  <c r="AG4016" i="2"/>
  <c r="AG4017" i="2"/>
  <c r="AG4018" i="2"/>
  <c r="AG4019" i="2"/>
  <c r="AG4020" i="2"/>
  <c r="AG4021" i="2"/>
  <c r="AG4022" i="2"/>
  <c r="AG4023" i="2"/>
  <c r="AG4024" i="2"/>
  <c r="AG4025" i="2"/>
  <c r="AG4026" i="2"/>
  <c r="AG4027" i="2"/>
  <c r="AG4028" i="2"/>
  <c r="AG4029" i="2"/>
  <c r="AG4030" i="2"/>
  <c r="AG4031" i="2"/>
  <c r="AG4032" i="2"/>
  <c r="AG4033" i="2"/>
  <c r="AG4034" i="2"/>
  <c r="AG4035" i="2"/>
  <c r="AG4036" i="2"/>
  <c r="AG4037" i="2"/>
  <c r="AG4038" i="2"/>
  <c r="AG4039" i="2"/>
  <c r="AG4040" i="2"/>
  <c r="AG4041" i="2"/>
  <c r="AG4042" i="2"/>
  <c r="AG4043" i="2"/>
  <c r="AG4044" i="2"/>
  <c r="AG4045" i="2"/>
  <c r="AG4046" i="2"/>
  <c r="AG4047" i="2"/>
  <c r="AG4048" i="2"/>
  <c r="AG4049" i="2"/>
  <c r="AG4050" i="2"/>
  <c r="AG4051" i="2"/>
  <c r="AG4052" i="2"/>
  <c r="AG4053" i="2"/>
  <c r="AG4054" i="2"/>
  <c r="AG4055" i="2"/>
  <c r="AG4056" i="2"/>
  <c r="AG4057" i="2"/>
  <c r="AG4058" i="2"/>
  <c r="AG4059" i="2"/>
  <c r="AG4060" i="2"/>
  <c r="AG4061" i="2"/>
  <c r="AG4062" i="2"/>
  <c r="AG4063" i="2"/>
  <c r="AG4064" i="2"/>
  <c r="AG4065" i="2"/>
  <c r="AG4066" i="2"/>
  <c r="AG4067" i="2"/>
  <c r="AG4068" i="2"/>
  <c r="AG4069" i="2"/>
  <c r="AG4070" i="2"/>
  <c r="AG4071" i="2"/>
  <c r="AG4072" i="2"/>
  <c r="AG4073" i="2"/>
  <c r="AG4074" i="2"/>
  <c r="AG4075" i="2"/>
  <c r="AG4076" i="2"/>
  <c r="AG4077" i="2"/>
  <c r="AG4078" i="2"/>
  <c r="AG4079" i="2"/>
  <c r="AG4080" i="2"/>
  <c r="AG4081" i="2"/>
  <c r="AG4082" i="2"/>
  <c r="AG4083" i="2"/>
  <c r="AG4084" i="2"/>
  <c r="AG4085" i="2"/>
  <c r="AG4086" i="2"/>
  <c r="AG4087" i="2"/>
  <c r="AG4088" i="2"/>
  <c r="AG4089" i="2"/>
  <c r="AG4090" i="2"/>
  <c r="AG4091" i="2"/>
  <c r="AG4092" i="2"/>
  <c r="AG4093" i="2"/>
  <c r="AG4094" i="2"/>
  <c r="AG4095" i="2"/>
  <c r="AG4096" i="2"/>
  <c r="AG4097" i="2"/>
  <c r="AG4098" i="2"/>
  <c r="AG4099" i="2"/>
  <c r="AG4100" i="2"/>
  <c r="AG4101" i="2"/>
  <c r="AG4102" i="2"/>
  <c r="AG4103" i="2"/>
  <c r="AG4104" i="2"/>
  <c r="AG4105" i="2"/>
  <c r="AG4106" i="2"/>
  <c r="AG4107" i="2"/>
  <c r="AG4108" i="2"/>
  <c r="AG4109" i="2"/>
  <c r="AG4110" i="2"/>
  <c r="AG4111" i="2"/>
  <c r="AG4112" i="2"/>
  <c r="AG4113" i="2"/>
  <c r="AG4114" i="2"/>
  <c r="AG4115" i="2"/>
  <c r="AG4116" i="2"/>
  <c r="AG4117" i="2"/>
  <c r="AG4118" i="2"/>
  <c r="AG4119" i="2"/>
  <c r="AG4120" i="2"/>
  <c r="AG4121" i="2"/>
  <c r="AG4122" i="2"/>
  <c r="AG4123" i="2"/>
  <c r="AG4124" i="2"/>
  <c r="AG4125" i="2"/>
  <c r="AG4126" i="2"/>
  <c r="AG4127" i="2"/>
  <c r="AG4128" i="2"/>
  <c r="AG4129" i="2"/>
  <c r="AG4130" i="2"/>
  <c r="AG4131" i="2"/>
  <c r="AG4132" i="2"/>
  <c r="AG4133" i="2"/>
  <c r="AG4134" i="2"/>
  <c r="AG4135" i="2"/>
  <c r="AG4136" i="2"/>
  <c r="AG4137" i="2"/>
  <c r="AG4138" i="2"/>
  <c r="AG4139" i="2"/>
  <c r="AG4140" i="2"/>
  <c r="AG4141" i="2"/>
  <c r="AG4142" i="2"/>
  <c r="AG4143" i="2"/>
  <c r="AG4144" i="2"/>
  <c r="AG4145" i="2"/>
  <c r="AG4146" i="2"/>
  <c r="AG4147" i="2"/>
  <c r="AG4148" i="2"/>
  <c r="AG4149" i="2"/>
  <c r="AG4150" i="2"/>
  <c r="AG4151" i="2"/>
  <c r="AG4152" i="2"/>
  <c r="AG4153" i="2"/>
  <c r="AG4154" i="2"/>
  <c r="AG4155" i="2"/>
  <c r="AG4156" i="2"/>
  <c r="AG4157" i="2"/>
  <c r="AG4158" i="2"/>
  <c r="AG4159" i="2"/>
  <c r="AG4160" i="2"/>
  <c r="AG4161" i="2"/>
  <c r="AG4162" i="2"/>
  <c r="AG4163" i="2"/>
  <c r="AG4164" i="2"/>
  <c r="AG4165" i="2"/>
  <c r="AG4166" i="2"/>
  <c r="AG4167" i="2"/>
  <c r="AG4168" i="2"/>
  <c r="AG4169" i="2"/>
  <c r="AG4170" i="2"/>
  <c r="AG4171" i="2"/>
  <c r="AG4172" i="2"/>
  <c r="AG4173" i="2"/>
  <c r="AG4174" i="2"/>
  <c r="AG4175" i="2"/>
  <c r="AG4176" i="2"/>
  <c r="AG4177" i="2"/>
  <c r="AG4178" i="2"/>
  <c r="AG4179" i="2"/>
  <c r="AG4180" i="2"/>
  <c r="AG4181" i="2"/>
  <c r="AG4182" i="2"/>
  <c r="AG4183" i="2"/>
  <c r="AG4184" i="2"/>
  <c r="AG4185" i="2"/>
  <c r="AG4186" i="2"/>
  <c r="AG4187" i="2"/>
  <c r="AG4188" i="2"/>
  <c r="AG4189" i="2"/>
  <c r="AG4190" i="2"/>
  <c r="AG4191" i="2"/>
  <c r="AG4192" i="2"/>
  <c r="AG4193" i="2"/>
  <c r="AG4194" i="2"/>
  <c r="AG4195" i="2"/>
  <c r="AG4196" i="2"/>
  <c r="AG4197" i="2"/>
  <c r="AG4198" i="2"/>
  <c r="AG4199" i="2"/>
  <c r="AG4200" i="2"/>
  <c r="AG4201" i="2"/>
  <c r="AG4202" i="2"/>
  <c r="AG4203" i="2"/>
  <c r="AG4204" i="2"/>
  <c r="AG4205" i="2"/>
  <c r="AG4206" i="2"/>
  <c r="AG4207" i="2"/>
  <c r="AG4208" i="2"/>
  <c r="AG4209" i="2"/>
  <c r="AG4210" i="2"/>
  <c r="AG4211" i="2"/>
  <c r="AG4212" i="2"/>
  <c r="AG4213" i="2"/>
  <c r="AG4214" i="2"/>
  <c r="AG4215" i="2"/>
  <c r="AG4216" i="2"/>
  <c r="AG4217" i="2"/>
  <c r="AG4218" i="2"/>
  <c r="AG4219" i="2"/>
  <c r="AG4220" i="2"/>
  <c r="AG4221" i="2"/>
  <c r="AG4222" i="2"/>
  <c r="AG4223" i="2"/>
  <c r="AG4224" i="2"/>
  <c r="AG4225" i="2"/>
  <c r="AG4226" i="2"/>
  <c r="AG4227" i="2"/>
  <c r="AG4228" i="2"/>
  <c r="AG4229" i="2"/>
  <c r="AG4230" i="2"/>
  <c r="AG4231" i="2"/>
  <c r="AG4232" i="2"/>
  <c r="AG4233" i="2"/>
  <c r="AG4234" i="2"/>
  <c r="AG4235" i="2"/>
  <c r="AG4236" i="2"/>
  <c r="AG4237" i="2"/>
  <c r="AG4238" i="2"/>
  <c r="AG4239" i="2"/>
  <c r="AG4240" i="2"/>
  <c r="AG4241" i="2"/>
  <c r="AG4242" i="2"/>
  <c r="AG4243" i="2"/>
  <c r="AG4244" i="2"/>
  <c r="AG4245" i="2"/>
  <c r="AG4246" i="2"/>
  <c r="AG4247" i="2"/>
  <c r="AG4248" i="2"/>
  <c r="AG4249" i="2"/>
  <c r="AG4250" i="2"/>
  <c r="AG4251" i="2"/>
  <c r="AG4252" i="2"/>
  <c r="AG4253" i="2"/>
  <c r="AG4254" i="2"/>
  <c r="AG4255" i="2"/>
  <c r="AG4256" i="2"/>
  <c r="AG4257" i="2"/>
  <c r="AG4258" i="2"/>
  <c r="AG4259" i="2"/>
  <c r="AG4260" i="2"/>
  <c r="AG4261" i="2"/>
  <c r="AG4262" i="2"/>
  <c r="AG4263" i="2"/>
  <c r="AG4264" i="2"/>
  <c r="AG4265" i="2"/>
  <c r="AG4266" i="2"/>
  <c r="AG4267" i="2"/>
  <c r="AG4268" i="2"/>
  <c r="AG4269" i="2"/>
  <c r="AG4270" i="2"/>
  <c r="AG4271" i="2"/>
  <c r="AG4272" i="2"/>
  <c r="AG4273" i="2"/>
  <c r="AG4274" i="2"/>
  <c r="AG4275" i="2"/>
  <c r="AG4276" i="2"/>
  <c r="AG4277" i="2"/>
  <c r="AG4278" i="2"/>
  <c r="AG4279" i="2"/>
  <c r="AG4280" i="2"/>
  <c r="AG4281" i="2"/>
  <c r="AG4282" i="2"/>
  <c r="AG4283" i="2"/>
  <c r="AG4284" i="2"/>
  <c r="AG4285" i="2"/>
  <c r="AG4286" i="2"/>
  <c r="AG4287" i="2"/>
  <c r="AG4288" i="2"/>
  <c r="AG4289" i="2"/>
  <c r="AG4290" i="2"/>
  <c r="AG4291" i="2"/>
  <c r="AG4292" i="2"/>
  <c r="AG4293" i="2"/>
  <c r="AG4294" i="2"/>
  <c r="AG4295" i="2"/>
  <c r="AG4296" i="2"/>
  <c r="AG4297" i="2"/>
  <c r="AG4298" i="2"/>
  <c r="AG4299" i="2"/>
  <c r="AG4300" i="2"/>
  <c r="AG4301" i="2"/>
  <c r="AG4302" i="2"/>
  <c r="AG4303" i="2"/>
  <c r="AG4304" i="2"/>
  <c r="AG4305" i="2"/>
  <c r="AG4306" i="2"/>
  <c r="AG4307" i="2"/>
  <c r="AG4308" i="2"/>
  <c r="AG4309" i="2"/>
  <c r="AG4310" i="2"/>
  <c r="AG4311" i="2"/>
  <c r="AG4312" i="2"/>
  <c r="AG4313" i="2"/>
  <c r="AG4314" i="2"/>
  <c r="AG4315" i="2"/>
  <c r="AG4316" i="2"/>
  <c r="AG4317" i="2"/>
  <c r="AG4318" i="2"/>
  <c r="AG4319" i="2"/>
  <c r="AG4320" i="2"/>
  <c r="AG4321" i="2"/>
  <c r="AG4322" i="2"/>
  <c r="AG4323" i="2"/>
  <c r="AG4324" i="2"/>
  <c r="AG4325" i="2"/>
  <c r="AG4326" i="2"/>
  <c r="AG4327" i="2"/>
  <c r="AG4328" i="2"/>
  <c r="AG4329" i="2"/>
  <c r="AG4330" i="2"/>
  <c r="AG4331" i="2"/>
  <c r="AG4332" i="2"/>
  <c r="AG4333" i="2"/>
  <c r="AG4334" i="2"/>
  <c r="AG4335" i="2"/>
  <c r="AG4336" i="2"/>
  <c r="AG4337" i="2"/>
  <c r="AG4338" i="2"/>
  <c r="AG4339" i="2"/>
  <c r="AG4340" i="2"/>
  <c r="AG4341" i="2"/>
  <c r="AG4342" i="2"/>
  <c r="AG4343" i="2"/>
  <c r="AG4344" i="2"/>
  <c r="AG4345" i="2"/>
  <c r="AG4346" i="2"/>
  <c r="AG4347" i="2"/>
  <c r="AG4348" i="2"/>
  <c r="AG4349" i="2"/>
  <c r="AG4350" i="2"/>
  <c r="AG4351" i="2"/>
  <c r="AG4352" i="2"/>
  <c r="AG4353" i="2"/>
  <c r="AG4354" i="2"/>
  <c r="AG4355" i="2"/>
  <c r="AG4356" i="2"/>
  <c r="AG4357" i="2"/>
  <c r="AG4358" i="2"/>
  <c r="AG4359" i="2"/>
  <c r="AG4360" i="2"/>
  <c r="AG4361" i="2"/>
  <c r="AG4362" i="2"/>
  <c r="AG4363" i="2"/>
  <c r="AG4364" i="2"/>
  <c r="AG4365" i="2"/>
  <c r="AG4366" i="2"/>
  <c r="AG4367" i="2"/>
  <c r="AG4368" i="2"/>
  <c r="AG4369" i="2"/>
  <c r="AG4370" i="2"/>
  <c r="AG4371" i="2"/>
  <c r="AG4372" i="2"/>
  <c r="AG4373" i="2"/>
  <c r="AG4374" i="2"/>
  <c r="AG4375" i="2"/>
  <c r="AG4376" i="2"/>
  <c r="AG4377" i="2"/>
  <c r="AG4378" i="2"/>
  <c r="AG4379" i="2"/>
  <c r="AG4380" i="2"/>
  <c r="AG4381" i="2"/>
  <c r="AG4382" i="2"/>
  <c r="AG4383" i="2"/>
  <c r="AG4384" i="2"/>
  <c r="AG4385" i="2"/>
  <c r="AG4386" i="2"/>
  <c r="AG4387" i="2"/>
  <c r="AG4388" i="2"/>
  <c r="AG4389" i="2"/>
  <c r="AG4390" i="2"/>
  <c r="AG4391" i="2"/>
  <c r="AG4392" i="2"/>
  <c r="AG4393" i="2"/>
  <c r="AG4394" i="2"/>
  <c r="AG4395" i="2"/>
  <c r="AG4396" i="2"/>
  <c r="AG4397" i="2"/>
  <c r="AG4398" i="2"/>
  <c r="AG4399" i="2"/>
  <c r="AG4400" i="2"/>
  <c r="AG4401" i="2"/>
  <c r="AG4402" i="2"/>
  <c r="AG4403" i="2"/>
  <c r="AG4404" i="2"/>
  <c r="AG4405" i="2"/>
  <c r="AG4406" i="2"/>
  <c r="AG4407" i="2"/>
  <c r="AG4408" i="2"/>
  <c r="AG4409" i="2"/>
  <c r="AG4410" i="2"/>
  <c r="AG4411" i="2"/>
  <c r="AG4412" i="2"/>
  <c r="AG4413" i="2"/>
  <c r="AG4414" i="2"/>
  <c r="AG4415" i="2"/>
  <c r="AG4416" i="2"/>
  <c r="AG4417" i="2"/>
  <c r="AG4418" i="2"/>
  <c r="AG4419" i="2"/>
  <c r="AG4420" i="2"/>
  <c r="AG4421" i="2"/>
  <c r="AG4422" i="2"/>
  <c r="AG4423" i="2"/>
  <c r="AG4424" i="2"/>
  <c r="AG4425" i="2"/>
  <c r="AG4426" i="2"/>
  <c r="AG4427" i="2"/>
  <c r="AG4428" i="2"/>
  <c r="AG4429" i="2"/>
  <c r="AG4430" i="2"/>
  <c r="AG4431" i="2"/>
  <c r="AG4432" i="2"/>
  <c r="AG4433" i="2"/>
  <c r="AG4434" i="2"/>
  <c r="AG4435" i="2"/>
  <c r="AG4436" i="2"/>
  <c r="AG4437" i="2"/>
  <c r="AG4438" i="2"/>
  <c r="AG4439" i="2"/>
  <c r="AG4440" i="2"/>
  <c r="AG4441" i="2"/>
  <c r="AG4442" i="2"/>
  <c r="AG4443" i="2"/>
  <c r="AG4444" i="2"/>
  <c r="AG4445" i="2"/>
  <c r="AG4446" i="2"/>
  <c r="AG4447" i="2"/>
  <c r="AG4448" i="2"/>
  <c r="AG4449" i="2"/>
  <c r="AG4450" i="2"/>
  <c r="AG4451" i="2"/>
  <c r="AG4452" i="2"/>
  <c r="AG4453" i="2"/>
  <c r="AG4454" i="2"/>
  <c r="AG4455" i="2"/>
  <c r="AG4456" i="2"/>
  <c r="AG4457" i="2"/>
  <c r="AG4458" i="2"/>
  <c r="AG4459" i="2"/>
  <c r="AG4460" i="2"/>
  <c r="AG4461" i="2"/>
  <c r="AG4462" i="2"/>
  <c r="AG4463" i="2"/>
  <c r="AG4464" i="2"/>
  <c r="AG4465" i="2"/>
  <c r="AG4466" i="2"/>
  <c r="AG4467" i="2"/>
  <c r="AG4468" i="2"/>
  <c r="AG4469" i="2"/>
  <c r="AG4470" i="2"/>
  <c r="AG4471" i="2"/>
  <c r="AG4472" i="2"/>
  <c r="AG4473" i="2"/>
  <c r="AG4474" i="2"/>
  <c r="AG4475" i="2"/>
  <c r="AG4476" i="2"/>
  <c r="AG4477" i="2"/>
  <c r="AG4478" i="2"/>
  <c r="AG4479" i="2"/>
  <c r="AG4480" i="2"/>
  <c r="AG4481" i="2"/>
  <c r="AG4482" i="2"/>
  <c r="AG4483" i="2"/>
  <c r="AG4484" i="2"/>
  <c r="AG4485" i="2"/>
  <c r="AG4486" i="2"/>
  <c r="AG4487" i="2"/>
  <c r="AG4488" i="2"/>
  <c r="AG4489" i="2"/>
  <c r="AG4490" i="2"/>
  <c r="AG4491" i="2"/>
  <c r="AG4492" i="2"/>
  <c r="AG4493" i="2"/>
  <c r="AG4494" i="2"/>
  <c r="AG4495" i="2"/>
  <c r="AG4496" i="2"/>
  <c r="AG4497" i="2"/>
  <c r="AG4498" i="2"/>
  <c r="AG4499" i="2"/>
  <c r="AG4500" i="2"/>
  <c r="AG4501" i="2"/>
  <c r="AG4502" i="2"/>
  <c r="AG4503" i="2"/>
  <c r="AG4504" i="2"/>
  <c r="AG4505" i="2"/>
  <c r="AG4506" i="2"/>
  <c r="AG4507" i="2"/>
  <c r="AG4508" i="2"/>
  <c r="AG4509" i="2"/>
  <c r="AG4510" i="2"/>
  <c r="AG4511" i="2"/>
  <c r="AG4512" i="2"/>
  <c r="AG4513" i="2"/>
  <c r="AG4514" i="2"/>
  <c r="AG4515" i="2"/>
  <c r="AG4516" i="2"/>
  <c r="AG4517" i="2"/>
  <c r="AG4518" i="2"/>
  <c r="AG4519" i="2"/>
  <c r="AG4520" i="2"/>
  <c r="AG4521" i="2"/>
  <c r="AG4522" i="2"/>
  <c r="AG4523" i="2"/>
  <c r="AG4524" i="2"/>
  <c r="AG4525" i="2"/>
  <c r="AG4526" i="2"/>
  <c r="AG4527" i="2"/>
  <c r="AG4528" i="2"/>
  <c r="AG4529" i="2"/>
  <c r="AG4530" i="2"/>
  <c r="AG4531" i="2"/>
  <c r="AG4532" i="2"/>
  <c r="AG4533" i="2"/>
  <c r="AG4534" i="2"/>
  <c r="AG4535" i="2"/>
  <c r="AG4536" i="2"/>
  <c r="AG4537" i="2"/>
  <c r="AG4538" i="2"/>
  <c r="AG4539" i="2"/>
  <c r="AG4540" i="2"/>
  <c r="AG4541" i="2"/>
  <c r="AG4542" i="2"/>
  <c r="AG4543" i="2"/>
  <c r="AG4544" i="2"/>
  <c r="AG4545" i="2"/>
  <c r="AG4546" i="2"/>
  <c r="AG4547" i="2"/>
  <c r="AG4548" i="2"/>
  <c r="AG4549" i="2"/>
  <c r="AG4550" i="2"/>
  <c r="AG4551" i="2"/>
  <c r="AG4552" i="2"/>
  <c r="AG4553" i="2"/>
  <c r="AG4554" i="2"/>
  <c r="AG4555" i="2"/>
  <c r="AG4556" i="2"/>
  <c r="AG4557" i="2"/>
  <c r="AG4558" i="2"/>
  <c r="AG4559" i="2"/>
  <c r="AG4560" i="2"/>
  <c r="AG4561" i="2"/>
  <c r="AG4562" i="2"/>
  <c r="AG4563" i="2"/>
  <c r="AG4564" i="2"/>
  <c r="AG4565" i="2"/>
  <c r="AG4566" i="2"/>
  <c r="AG4567" i="2"/>
  <c r="AG4568" i="2"/>
  <c r="AG4569" i="2"/>
  <c r="AG4570" i="2"/>
  <c r="AG4571" i="2"/>
  <c r="AG4572" i="2"/>
  <c r="AG4573" i="2"/>
  <c r="AG4574" i="2"/>
  <c r="AG4575" i="2"/>
  <c r="AG4576" i="2"/>
  <c r="AG4577" i="2"/>
  <c r="AG4578" i="2"/>
  <c r="AG4579" i="2"/>
  <c r="AG4580" i="2"/>
  <c r="AG4581" i="2"/>
  <c r="AG4582" i="2"/>
  <c r="AG4583" i="2"/>
  <c r="AG4584" i="2"/>
  <c r="AG4585" i="2"/>
  <c r="AG4586" i="2"/>
  <c r="AG4587" i="2"/>
  <c r="AG4588" i="2"/>
  <c r="AG4589" i="2"/>
  <c r="AG4590" i="2"/>
  <c r="AG4591" i="2"/>
  <c r="AG4592" i="2"/>
  <c r="AG4593" i="2"/>
  <c r="AG4594" i="2"/>
  <c r="AG4595" i="2"/>
  <c r="AG4596" i="2"/>
  <c r="AG4597" i="2"/>
  <c r="AG4598" i="2"/>
  <c r="AG4599" i="2"/>
  <c r="AG4600" i="2"/>
  <c r="AG4601" i="2"/>
  <c r="AG4602" i="2"/>
  <c r="AG4603" i="2"/>
  <c r="AG4604" i="2"/>
  <c r="AG4605" i="2"/>
  <c r="AG4606" i="2"/>
  <c r="AG4607" i="2"/>
  <c r="AG4608" i="2"/>
  <c r="AG4609" i="2"/>
  <c r="AG4610" i="2"/>
  <c r="AG4611" i="2"/>
  <c r="AG4612" i="2"/>
  <c r="AG4613" i="2"/>
  <c r="AG4614" i="2"/>
  <c r="AG4615" i="2"/>
  <c r="AG4616" i="2"/>
  <c r="AG4617" i="2"/>
  <c r="AG4618" i="2"/>
  <c r="AG4619" i="2"/>
  <c r="AG4620" i="2"/>
  <c r="AG4621" i="2"/>
  <c r="AG4622" i="2"/>
  <c r="AG4623" i="2"/>
  <c r="AG4624" i="2"/>
  <c r="AG4625" i="2"/>
  <c r="AG4626" i="2"/>
  <c r="AG4627" i="2"/>
  <c r="AG4628" i="2"/>
  <c r="AG4629" i="2"/>
  <c r="AG4630" i="2"/>
  <c r="AG4631" i="2"/>
  <c r="AG4632" i="2"/>
  <c r="AG4633" i="2"/>
  <c r="AG4634" i="2"/>
  <c r="AG4635" i="2"/>
  <c r="AG4636" i="2"/>
  <c r="AG4637" i="2"/>
  <c r="AG4638" i="2"/>
  <c r="AG4639" i="2"/>
  <c r="AG4640" i="2"/>
  <c r="AG4641" i="2"/>
  <c r="AG4642" i="2"/>
  <c r="AG4643" i="2"/>
  <c r="AG4644" i="2"/>
  <c r="AG4645" i="2"/>
  <c r="AG4646" i="2"/>
  <c r="AG4647" i="2"/>
  <c r="AG4648" i="2"/>
  <c r="AG4649" i="2"/>
  <c r="AG4650" i="2"/>
  <c r="AG4651" i="2"/>
  <c r="AG4652" i="2"/>
  <c r="AG4653" i="2"/>
  <c r="AG4654" i="2"/>
  <c r="AG4655" i="2"/>
  <c r="AG4656" i="2"/>
  <c r="AG4657" i="2"/>
  <c r="AG4658" i="2"/>
  <c r="AG4659" i="2"/>
  <c r="AG4660" i="2"/>
  <c r="AG4661" i="2"/>
  <c r="AG4662" i="2"/>
  <c r="AG4663" i="2"/>
  <c r="AG4664" i="2"/>
  <c r="AG4665" i="2"/>
  <c r="AG4666" i="2"/>
  <c r="AG4667" i="2"/>
  <c r="AG4668" i="2"/>
  <c r="AG4669" i="2"/>
  <c r="AG4670" i="2"/>
  <c r="AG4671" i="2"/>
  <c r="AG4672" i="2"/>
  <c r="AG4673" i="2"/>
  <c r="AG4674" i="2"/>
  <c r="AG4675" i="2"/>
  <c r="AG4676" i="2"/>
  <c r="AG4677" i="2"/>
  <c r="AG4678" i="2"/>
  <c r="AG4679" i="2"/>
  <c r="AG4680" i="2"/>
  <c r="AG4681" i="2"/>
  <c r="AG4682" i="2"/>
  <c r="AG4683" i="2"/>
  <c r="AG4684" i="2"/>
  <c r="AG4685" i="2"/>
  <c r="AG4686" i="2"/>
  <c r="AG4687" i="2"/>
  <c r="AG4688" i="2"/>
  <c r="AG4689" i="2"/>
  <c r="AG4690" i="2"/>
  <c r="AG4691" i="2"/>
  <c r="AG4692" i="2"/>
  <c r="AG4693" i="2"/>
  <c r="AG4694" i="2"/>
  <c r="AG4695" i="2"/>
  <c r="AG4696" i="2"/>
  <c r="AG4697" i="2"/>
  <c r="AG4698" i="2"/>
  <c r="AG4699" i="2"/>
  <c r="AG4700" i="2"/>
  <c r="AG4701" i="2"/>
  <c r="AG4702" i="2"/>
  <c r="AG4703" i="2"/>
  <c r="AG4704" i="2"/>
  <c r="AG4705" i="2"/>
  <c r="AG4706" i="2"/>
  <c r="AG4707" i="2"/>
  <c r="AG4708" i="2"/>
  <c r="AG4709" i="2"/>
  <c r="AG4710" i="2"/>
  <c r="AG4711" i="2"/>
  <c r="AG4712" i="2"/>
  <c r="AG4713" i="2"/>
  <c r="AG4714" i="2"/>
  <c r="AG4715" i="2"/>
  <c r="AG4716" i="2"/>
  <c r="AG4717" i="2"/>
  <c r="AG4718" i="2"/>
  <c r="AG4719" i="2"/>
  <c r="AG4720" i="2"/>
  <c r="AG4721" i="2"/>
  <c r="AG4722" i="2"/>
  <c r="AG4723" i="2"/>
  <c r="AG4724" i="2"/>
  <c r="AG4725" i="2"/>
  <c r="AG4726" i="2"/>
  <c r="AG4727" i="2"/>
  <c r="AG4728" i="2"/>
  <c r="AG4729" i="2"/>
  <c r="AG4730" i="2"/>
  <c r="AG4731" i="2"/>
  <c r="AG4732" i="2"/>
  <c r="AG4733" i="2"/>
  <c r="AG4734" i="2"/>
  <c r="AG4735" i="2"/>
  <c r="AG4736" i="2"/>
  <c r="AG4737" i="2"/>
  <c r="AG4738" i="2"/>
  <c r="AG4739" i="2"/>
  <c r="AG4740" i="2"/>
  <c r="AG4741" i="2"/>
  <c r="AG4742" i="2"/>
  <c r="AG4743" i="2"/>
  <c r="AG4744" i="2"/>
  <c r="AG4745" i="2"/>
  <c r="AG4746" i="2"/>
  <c r="AG4747" i="2"/>
  <c r="AG4748" i="2"/>
  <c r="AG4749" i="2"/>
  <c r="AG4750" i="2"/>
  <c r="AG4751" i="2"/>
  <c r="AG4752" i="2"/>
  <c r="AG4753" i="2"/>
  <c r="AG4754" i="2"/>
  <c r="AG4755" i="2"/>
  <c r="AG4756" i="2"/>
  <c r="AG4757" i="2"/>
  <c r="AG4758" i="2"/>
  <c r="AG4759" i="2"/>
  <c r="AG4760" i="2"/>
  <c r="AG4761" i="2"/>
  <c r="AG4762" i="2"/>
  <c r="AG4763" i="2"/>
  <c r="AG4764" i="2"/>
  <c r="AG4765" i="2"/>
  <c r="AG4766" i="2"/>
  <c r="AG4767" i="2"/>
  <c r="AG4768" i="2"/>
  <c r="AG4769" i="2"/>
  <c r="AG4770" i="2"/>
  <c r="AG4771" i="2"/>
  <c r="AG4772" i="2"/>
  <c r="AG4773" i="2"/>
  <c r="AG4774" i="2"/>
  <c r="AG4775" i="2"/>
  <c r="AG4776" i="2"/>
  <c r="AG4777" i="2"/>
  <c r="AG4778" i="2"/>
  <c r="AG4779" i="2"/>
  <c r="AG4780" i="2"/>
  <c r="AG4781" i="2"/>
  <c r="AG4782" i="2"/>
  <c r="AG4783" i="2"/>
  <c r="AG4784" i="2"/>
  <c r="AG4785" i="2"/>
  <c r="AG4786" i="2"/>
  <c r="AG4787" i="2"/>
  <c r="AG4788" i="2"/>
  <c r="AG4789" i="2"/>
  <c r="AG4790" i="2"/>
  <c r="AG4791" i="2"/>
  <c r="AG4792" i="2"/>
  <c r="AG4793" i="2"/>
  <c r="AG4794" i="2"/>
  <c r="AG4795" i="2"/>
  <c r="AG4796" i="2"/>
  <c r="AG4797" i="2"/>
  <c r="AG4798" i="2"/>
  <c r="AG4799" i="2"/>
  <c r="AG4800" i="2"/>
  <c r="AG4801" i="2"/>
  <c r="AG4802" i="2"/>
  <c r="AG4803" i="2"/>
  <c r="AG4804" i="2"/>
  <c r="AG4805" i="2"/>
  <c r="AG4806" i="2"/>
  <c r="AG4807" i="2"/>
  <c r="AG4808" i="2"/>
  <c r="AG4809" i="2"/>
  <c r="AG4810" i="2"/>
  <c r="AG4811" i="2"/>
  <c r="AG4812" i="2"/>
  <c r="AG4813" i="2"/>
  <c r="AG4814" i="2"/>
  <c r="AG4815" i="2"/>
  <c r="AG4816" i="2"/>
  <c r="AG4817" i="2"/>
  <c r="AG4818" i="2"/>
  <c r="AG4819" i="2"/>
  <c r="AG4820" i="2"/>
  <c r="AG4821" i="2"/>
  <c r="AG4822" i="2"/>
  <c r="AG4823" i="2"/>
  <c r="AG4824" i="2"/>
  <c r="AG4825" i="2"/>
  <c r="AG4826" i="2"/>
  <c r="AG4827" i="2"/>
  <c r="AG4828" i="2"/>
  <c r="AG4829" i="2"/>
  <c r="AG4830" i="2"/>
  <c r="AG4831" i="2"/>
  <c r="AG4832" i="2"/>
  <c r="AG4833" i="2"/>
  <c r="AG4834" i="2"/>
  <c r="AG4835" i="2"/>
  <c r="AG4836" i="2"/>
  <c r="AG4837" i="2"/>
  <c r="AG4838" i="2"/>
  <c r="AG4839" i="2"/>
  <c r="AG4840" i="2"/>
  <c r="AG4841" i="2"/>
  <c r="AG4842" i="2"/>
  <c r="AG4843" i="2"/>
  <c r="AG4844" i="2"/>
  <c r="AG4845" i="2"/>
  <c r="AG4846" i="2"/>
  <c r="AG4847" i="2"/>
  <c r="AG4848" i="2"/>
  <c r="AG4849" i="2"/>
  <c r="AG4850" i="2"/>
  <c r="AG4851" i="2"/>
  <c r="AG4852" i="2"/>
  <c r="AG4853" i="2"/>
  <c r="AG4854" i="2"/>
  <c r="AG4855" i="2"/>
  <c r="AG4856" i="2"/>
  <c r="AG4857" i="2"/>
  <c r="AG4858" i="2"/>
  <c r="AG4859" i="2"/>
  <c r="AG4860" i="2"/>
  <c r="AG4861" i="2"/>
  <c r="AG4862" i="2"/>
  <c r="AG4863" i="2"/>
  <c r="AG4864" i="2"/>
  <c r="AG4865" i="2"/>
  <c r="AG4866" i="2"/>
  <c r="AG4867" i="2"/>
  <c r="AG4868" i="2"/>
  <c r="AG4869" i="2"/>
  <c r="AG4870" i="2"/>
  <c r="AG4871" i="2"/>
  <c r="AG4872" i="2"/>
  <c r="AG4873" i="2"/>
  <c r="AG4874" i="2"/>
  <c r="AG4875" i="2"/>
  <c r="AG4876" i="2"/>
  <c r="AG4877" i="2"/>
  <c r="AG4878" i="2"/>
  <c r="AG4879" i="2"/>
  <c r="AG4880" i="2"/>
  <c r="AG4881" i="2"/>
  <c r="AG4882" i="2"/>
  <c r="AG4883" i="2"/>
  <c r="AG4884" i="2"/>
  <c r="AG4885" i="2"/>
  <c r="AG4886" i="2"/>
  <c r="AG4887" i="2"/>
  <c r="AG4888" i="2"/>
  <c r="AG4889" i="2"/>
  <c r="AG4890" i="2"/>
  <c r="AG4891" i="2"/>
  <c r="AG4892" i="2"/>
  <c r="AG4893" i="2"/>
  <c r="AG4894" i="2"/>
  <c r="AG4895" i="2"/>
  <c r="AG4896" i="2"/>
  <c r="AG4897" i="2"/>
  <c r="AG4898" i="2"/>
  <c r="AG4899" i="2"/>
  <c r="AG4900" i="2"/>
  <c r="AG4901" i="2"/>
  <c r="AG4902" i="2"/>
  <c r="AG4903" i="2"/>
  <c r="AG4904" i="2"/>
  <c r="AG4905" i="2"/>
  <c r="AG4906" i="2"/>
  <c r="AG4907" i="2"/>
  <c r="AG4908" i="2"/>
  <c r="AG4909" i="2"/>
  <c r="AG4910" i="2"/>
  <c r="AG4911" i="2"/>
  <c r="AG4912" i="2"/>
  <c r="AG4913" i="2"/>
  <c r="AG4914" i="2"/>
  <c r="AG4915" i="2"/>
  <c r="AG4916" i="2"/>
  <c r="AG4917" i="2"/>
  <c r="AG4918" i="2"/>
  <c r="AG4919" i="2"/>
  <c r="AG4920" i="2"/>
  <c r="AG4921" i="2"/>
  <c r="AG4922" i="2"/>
  <c r="AG4923" i="2"/>
  <c r="AG4924" i="2"/>
  <c r="AG4925" i="2"/>
  <c r="AG4926" i="2"/>
  <c r="AG4927" i="2"/>
  <c r="AG4928" i="2"/>
  <c r="AG4929" i="2"/>
  <c r="AG4930" i="2"/>
  <c r="AG4931" i="2"/>
  <c r="AG4932" i="2"/>
  <c r="AG4933" i="2"/>
  <c r="AG4934" i="2"/>
  <c r="AG4935" i="2"/>
  <c r="AG4936" i="2"/>
  <c r="AG4937" i="2"/>
  <c r="AG4938" i="2"/>
  <c r="AG4939" i="2"/>
  <c r="AG4940" i="2"/>
  <c r="AG4941" i="2"/>
  <c r="AG4942" i="2"/>
  <c r="AG4943" i="2"/>
  <c r="AG4944" i="2"/>
  <c r="AG4945" i="2"/>
  <c r="AG4946" i="2"/>
  <c r="AG4947" i="2"/>
  <c r="AG4948" i="2"/>
  <c r="AG4949" i="2"/>
  <c r="AG4950" i="2"/>
  <c r="AG4951" i="2"/>
  <c r="AG4952" i="2"/>
  <c r="AG4953" i="2"/>
  <c r="AG4954" i="2"/>
  <c r="AG4955" i="2"/>
  <c r="AG4956" i="2"/>
  <c r="AG4957" i="2"/>
  <c r="AG4958" i="2"/>
  <c r="AG4959" i="2"/>
  <c r="AG4960" i="2"/>
  <c r="AG4961" i="2"/>
  <c r="AG4962" i="2"/>
  <c r="AG4963" i="2"/>
  <c r="AG4964" i="2"/>
  <c r="AG4965" i="2"/>
  <c r="AG4966" i="2"/>
  <c r="AG4967" i="2"/>
  <c r="AG4968" i="2"/>
  <c r="AG4969" i="2"/>
  <c r="AG4970" i="2"/>
  <c r="AG4971" i="2"/>
  <c r="AG4972" i="2"/>
  <c r="AG4973" i="2"/>
  <c r="AG4974" i="2"/>
  <c r="AG4975" i="2"/>
  <c r="AG4976" i="2"/>
  <c r="AG4977" i="2"/>
  <c r="AG4978" i="2"/>
  <c r="AG4979" i="2"/>
  <c r="AG4980" i="2"/>
  <c r="AG4981" i="2"/>
  <c r="AG4982" i="2"/>
  <c r="AG4983" i="2"/>
  <c r="AG4984" i="2"/>
  <c r="AG4985" i="2"/>
  <c r="AG4986" i="2"/>
  <c r="AG4987" i="2"/>
  <c r="AG4988" i="2"/>
  <c r="AG4989" i="2"/>
  <c r="AG4990" i="2"/>
  <c r="AG4991" i="2"/>
  <c r="AG4992" i="2"/>
  <c r="AG4993" i="2"/>
  <c r="AG4994" i="2"/>
  <c r="AG4995" i="2"/>
  <c r="AG4996" i="2"/>
  <c r="AG4997" i="2"/>
  <c r="AG4998" i="2"/>
  <c r="AG4999" i="2"/>
  <c r="AG5000" i="2"/>
  <c r="AG5001" i="2"/>
  <c r="AG5002" i="2"/>
  <c r="AG5003" i="2"/>
  <c r="AG5004" i="2"/>
  <c r="AG5005" i="2"/>
  <c r="AG5006" i="2"/>
  <c r="AG5007" i="2"/>
  <c r="AG5008" i="2"/>
  <c r="AG5009" i="2"/>
  <c r="AG5010" i="2"/>
  <c r="AG5011" i="2"/>
  <c r="AG5012" i="2"/>
  <c r="AG5013" i="2"/>
  <c r="AG5014" i="2"/>
  <c r="AG5015" i="2"/>
  <c r="AG5016" i="2"/>
  <c r="AG5017" i="2"/>
  <c r="AG5018" i="2"/>
  <c r="AG5019" i="2"/>
  <c r="AG5020" i="2"/>
  <c r="AG5021" i="2"/>
  <c r="AG5022" i="2"/>
  <c r="AG5023" i="2"/>
  <c r="AG5024" i="2"/>
  <c r="AG5025" i="2"/>
  <c r="AG5026" i="2"/>
  <c r="AG5027" i="2"/>
  <c r="AG5028" i="2"/>
  <c r="AG5029" i="2"/>
  <c r="AG5030" i="2"/>
  <c r="AG5031" i="2"/>
  <c r="AG5032" i="2"/>
  <c r="AG5033" i="2"/>
  <c r="AG5034" i="2"/>
  <c r="AG5035" i="2"/>
  <c r="AG5036" i="2"/>
  <c r="AG5037" i="2"/>
  <c r="AG5038" i="2"/>
  <c r="AG5039" i="2"/>
  <c r="AG5040" i="2"/>
  <c r="AG5041" i="2"/>
  <c r="AG5042" i="2"/>
  <c r="AG5043" i="2"/>
  <c r="AG5044" i="2"/>
  <c r="AG5045" i="2"/>
  <c r="AG5046" i="2"/>
  <c r="AG5047" i="2"/>
  <c r="AG5048" i="2"/>
  <c r="AG5049" i="2"/>
  <c r="AG5050" i="2"/>
  <c r="AG5051" i="2"/>
  <c r="AG5052" i="2"/>
  <c r="AG5053" i="2"/>
  <c r="AG5054" i="2"/>
  <c r="AG5055" i="2"/>
  <c r="AG5056" i="2"/>
  <c r="AG5057" i="2"/>
  <c r="AG5058" i="2"/>
  <c r="AG5059" i="2"/>
  <c r="AG5060" i="2"/>
  <c r="AG5061" i="2"/>
  <c r="AG5062" i="2"/>
  <c r="AG5063" i="2"/>
  <c r="AG5064" i="2"/>
  <c r="AG5065" i="2"/>
  <c r="AG5066" i="2"/>
  <c r="AG5067" i="2"/>
  <c r="AG5068" i="2"/>
  <c r="AG5069" i="2"/>
  <c r="AG5070" i="2"/>
  <c r="AG5071" i="2"/>
  <c r="AG5072" i="2"/>
  <c r="AG5073" i="2"/>
  <c r="AG5074" i="2"/>
  <c r="AG5075" i="2"/>
  <c r="AG5076" i="2"/>
  <c r="AG5077" i="2"/>
  <c r="AG5078" i="2"/>
  <c r="AG5079" i="2"/>
  <c r="AG5080" i="2"/>
  <c r="AG5081" i="2"/>
  <c r="AG5082" i="2"/>
  <c r="AG5083" i="2"/>
  <c r="AG5084" i="2"/>
  <c r="AG5085" i="2"/>
  <c r="AG5086" i="2"/>
  <c r="AG5087" i="2"/>
  <c r="AG5088" i="2"/>
  <c r="AG5089" i="2"/>
  <c r="AG5090" i="2"/>
  <c r="AG5091" i="2"/>
  <c r="AG5092" i="2"/>
  <c r="AG5093" i="2"/>
  <c r="AG5094" i="2"/>
  <c r="AG5095" i="2"/>
  <c r="AG5096" i="2"/>
  <c r="AG5097" i="2"/>
  <c r="AG5098" i="2"/>
  <c r="AG5099" i="2"/>
  <c r="AG5100" i="2"/>
  <c r="AG5101" i="2"/>
  <c r="AG5102" i="2"/>
  <c r="AG5103" i="2"/>
  <c r="AG5104" i="2"/>
  <c r="AG5105" i="2"/>
  <c r="AG5106" i="2"/>
  <c r="AG5107" i="2"/>
  <c r="AG5108" i="2"/>
  <c r="AG5109" i="2"/>
  <c r="AG5110" i="2"/>
  <c r="AG5111" i="2"/>
  <c r="AG5112" i="2"/>
  <c r="AG5113" i="2"/>
  <c r="AG5114" i="2"/>
  <c r="AG5115" i="2"/>
  <c r="AG5116" i="2"/>
  <c r="AG5117" i="2"/>
  <c r="AG5118" i="2"/>
  <c r="AG5119" i="2"/>
  <c r="AG5120" i="2"/>
  <c r="AG5121" i="2"/>
  <c r="AG5122" i="2"/>
  <c r="AG5123" i="2"/>
  <c r="AG5124" i="2"/>
  <c r="AG5125" i="2"/>
  <c r="AG5126" i="2"/>
  <c r="AG5127" i="2"/>
  <c r="AG5128" i="2"/>
  <c r="AG5129" i="2"/>
  <c r="AG5130" i="2"/>
  <c r="AG5131" i="2"/>
  <c r="AG5132" i="2"/>
  <c r="AG5133" i="2"/>
  <c r="AG5134" i="2"/>
  <c r="AG5135" i="2"/>
  <c r="AG5136" i="2"/>
  <c r="AG5137" i="2"/>
  <c r="AG5138" i="2"/>
  <c r="AG5139" i="2"/>
  <c r="AG5140" i="2"/>
  <c r="AG5141" i="2"/>
  <c r="AG5142" i="2"/>
  <c r="AG5143" i="2"/>
  <c r="AG5144" i="2"/>
  <c r="AG5145" i="2"/>
  <c r="AG5146" i="2"/>
  <c r="AG5147" i="2"/>
  <c r="AG5148" i="2"/>
  <c r="AG5149" i="2"/>
  <c r="AG5150" i="2"/>
  <c r="AG5151" i="2"/>
  <c r="AG5152" i="2"/>
  <c r="AG5153" i="2"/>
  <c r="AG5154" i="2"/>
  <c r="AG5155" i="2"/>
  <c r="AG5156" i="2"/>
  <c r="AG5157" i="2"/>
  <c r="AG5158" i="2"/>
  <c r="AG5159" i="2"/>
  <c r="AG5160" i="2"/>
  <c r="AG5161" i="2"/>
  <c r="AG5162" i="2"/>
  <c r="AG5163" i="2"/>
  <c r="AG5164" i="2"/>
  <c r="AG5165" i="2"/>
  <c r="AG5166" i="2"/>
  <c r="AG5167" i="2"/>
  <c r="AG5168" i="2"/>
  <c r="AG5169" i="2"/>
  <c r="AG5170" i="2"/>
  <c r="AG5171" i="2"/>
  <c r="AG5172" i="2"/>
  <c r="AG5173" i="2"/>
  <c r="AG5174" i="2"/>
  <c r="AG5175" i="2"/>
  <c r="AG5176" i="2"/>
  <c r="AG5177" i="2"/>
  <c r="AG5178" i="2"/>
  <c r="AG5179" i="2"/>
  <c r="AG5180" i="2"/>
  <c r="AG5181" i="2"/>
  <c r="AG5182" i="2"/>
  <c r="AG5183" i="2"/>
  <c r="AG5184" i="2"/>
  <c r="AG5185" i="2"/>
  <c r="AG5186" i="2"/>
  <c r="AG5187" i="2"/>
  <c r="AG5188" i="2"/>
  <c r="AG5189" i="2"/>
  <c r="AG5190" i="2"/>
  <c r="AG5191" i="2"/>
  <c r="AG5192" i="2"/>
  <c r="AG5193" i="2"/>
  <c r="AG5194" i="2"/>
  <c r="AG5195" i="2"/>
  <c r="AG5196" i="2"/>
  <c r="AG5197" i="2"/>
  <c r="AG5198" i="2"/>
  <c r="AG5199" i="2"/>
  <c r="AG5200" i="2"/>
  <c r="AG5201" i="2"/>
  <c r="AG5202" i="2"/>
  <c r="AG5203" i="2"/>
  <c r="AG5204" i="2"/>
  <c r="AG5205" i="2"/>
  <c r="AG5206" i="2"/>
  <c r="AG5207" i="2"/>
  <c r="AG5208" i="2"/>
  <c r="AG5209" i="2"/>
  <c r="AG5210" i="2"/>
  <c r="AG5211" i="2"/>
  <c r="AG5212" i="2"/>
  <c r="AG5213" i="2"/>
  <c r="AG5214" i="2"/>
  <c r="AG5215" i="2"/>
  <c r="AG5216" i="2"/>
  <c r="AG5217" i="2"/>
  <c r="AG5218" i="2"/>
  <c r="AG5219" i="2"/>
  <c r="AG5220" i="2"/>
  <c r="AG5221" i="2"/>
  <c r="AG5222" i="2"/>
  <c r="AG5223" i="2"/>
  <c r="AG5224" i="2"/>
  <c r="AG5225" i="2"/>
  <c r="AG5226" i="2"/>
  <c r="AG5227" i="2"/>
  <c r="AG5228" i="2"/>
  <c r="AG5229" i="2"/>
  <c r="AG5230" i="2"/>
  <c r="AG5231" i="2"/>
  <c r="AG5232" i="2"/>
  <c r="AG5233" i="2"/>
  <c r="AG5234" i="2"/>
  <c r="AG5235" i="2"/>
  <c r="AG5236" i="2"/>
  <c r="AG5237" i="2"/>
  <c r="AG5238" i="2"/>
  <c r="AG5239" i="2"/>
  <c r="AG5240" i="2"/>
  <c r="AG5241" i="2"/>
  <c r="AG5242" i="2"/>
  <c r="AG5243" i="2"/>
  <c r="AG5244" i="2"/>
  <c r="AG5245" i="2"/>
  <c r="AG5246" i="2"/>
  <c r="AG5247" i="2"/>
  <c r="AG5248" i="2"/>
  <c r="AG5249" i="2"/>
  <c r="AG5250" i="2"/>
  <c r="AG5251" i="2"/>
  <c r="AG5252" i="2"/>
  <c r="AG5253" i="2"/>
  <c r="AG5254" i="2"/>
  <c r="AG5255" i="2"/>
  <c r="AG5256" i="2"/>
  <c r="AG5257" i="2"/>
  <c r="AG5258" i="2"/>
  <c r="AG5259" i="2"/>
  <c r="AG5260" i="2"/>
  <c r="AG5261" i="2"/>
  <c r="AG5262" i="2"/>
  <c r="AG5263" i="2"/>
  <c r="AG5264" i="2"/>
  <c r="AG5265" i="2"/>
  <c r="AG5266" i="2"/>
  <c r="AG5267" i="2"/>
  <c r="AG5268" i="2"/>
  <c r="AG5269" i="2"/>
  <c r="AG5270" i="2"/>
  <c r="AG5271" i="2"/>
  <c r="AG5272" i="2"/>
  <c r="AG5273" i="2"/>
  <c r="AG5274" i="2"/>
  <c r="AG5275" i="2"/>
  <c r="AG5276" i="2"/>
  <c r="AG5277" i="2"/>
  <c r="AG5278" i="2"/>
  <c r="AG5279" i="2"/>
  <c r="AG5280" i="2"/>
  <c r="AG5281" i="2"/>
  <c r="AG5282" i="2"/>
  <c r="AG5283" i="2"/>
  <c r="AG5284" i="2"/>
  <c r="AG5285" i="2"/>
  <c r="AG5286" i="2"/>
  <c r="AG5287" i="2"/>
  <c r="AG5288" i="2"/>
  <c r="AG5289" i="2"/>
  <c r="AG5290" i="2"/>
  <c r="AG5291" i="2"/>
  <c r="AG5292" i="2"/>
  <c r="AG5293" i="2"/>
  <c r="AG5294" i="2"/>
  <c r="AG5295" i="2"/>
  <c r="AG5296" i="2"/>
  <c r="AG5297" i="2"/>
  <c r="AG5298" i="2"/>
  <c r="AG5299" i="2"/>
  <c r="AG5300" i="2"/>
  <c r="AG5301" i="2"/>
  <c r="AG5302" i="2"/>
  <c r="AG5303" i="2"/>
  <c r="AG5304" i="2"/>
  <c r="AG5305" i="2"/>
  <c r="AG5306" i="2"/>
  <c r="AG5307" i="2"/>
  <c r="AG5308" i="2"/>
  <c r="AG5309" i="2"/>
  <c r="AG5310" i="2"/>
  <c r="AG5311" i="2"/>
  <c r="AG5312" i="2"/>
  <c r="AG5313" i="2"/>
  <c r="AG5314" i="2"/>
  <c r="AG5315" i="2"/>
  <c r="AG5316" i="2"/>
  <c r="AG5317" i="2"/>
  <c r="AG5318" i="2"/>
  <c r="AG5319" i="2"/>
  <c r="AG5320" i="2"/>
  <c r="AG5321" i="2"/>
  <c r="AG5322" i="2"/>
  <c r="AG5323" i="2"/>
  <c r="AG5324" i="2"/>
  <c r="AG5325" i="2"/>
  <c r="AG5326" i="2"/>
  <c r="AG5327" i="2"/>
  <c r="AG5328" i="2"/>
  <c r="AG5329" i="2"/>
  <c r="AG5330" i="2"/>
  <c r="AG5331" i="2"/>
  <c r="AG5332" i="2"/>
  <c r="AG5333" i="2"/>
  <c r="AG5334" i="2"/>
  <c r="AG5335" i="2"/>
  <c r="AG5336" i="2"/>
  <c r="AG5337" i="2"/>
  <c r="AG5338" i="2"/>
  <c r="AG5339" i="2"/>
  <c r="AG5340" i="2"/>
  <c r="AG5341" i="2"/>
  <c r="AG5342" i="2"/>
  <c r="AG5343" i="2"/>
  <c r="AG5344" i="2"/>
  <c r="AG5345" i="2"/>
  <c r="AG5346" i="2"/>
  <c r="AG5347" i="2"/>
  <c r="AG5348" i="2"/>
  <c r="AG5349" i="2"/>
  <c r="AG5350" i="2"/>
  <c r="AG5351" i="2"/>
  <c r="AG5352" i="2"/>
  <c r="AG5353" i="2"/>
  <c r="AG5354" i="2"/>
  <c r="AG5355" i="2"/>
  <c r="AG5356" i="2"/>
  <c r="AG5357" i="2"/>
  <c r="AG5358" i="2"/>
  <c r="AG5359" i="2"/>
  <c r="AG5360" i="2"/>
  <c r="AG5361" i="2"/>
  <c r="AG5362" i="2"/>
  <c r="AG5363" i="2"/>
  <c r="AG5364" i="2"/>
  <c r="AG5365" i="2"/>
  <c r="AG5366" i="2"/>
  <c r="AG5367" i="2"/>
  <c r="AG5368" i="2"/>
  <c r="AG5369" i="2"/>
  <c r="AG5370" i="2"/>
  <c r="AG5371" i="2"/>
  <c r="AG5372" i="2"/>
  <c r="AG5373" i="2"/>
  <c r="AG5374" i="2"/>
  <c r="AG5375" i="2"/>
  <c r="AG5376" i="2"/>
  <c r="AG5377" i="2"/>
  <c r="AG5378" i="2"/>
  <c r="AG5379" i="2"/>
  <c r="AG5380" i="2"/>
  <c r="AG5381" i="2"/>
  <c r="AG5382" i="2"/>
  <c r="AG5383" i="2"/>
  <c r="AG5384" i="2"/>
  <c r="AG5385" i="2"/>
  <c r="AG5386" i="2"/>
  <c r="AG5387" i="2"/>
  <c r="AG5388" i="2"/>
  <c r="AG5389" i="2"/>
  <c r="AG5390" i="2"/>
  <c r="AG5391" i="2"/>
  <c r="AG5392" i="2"/>
  <c r="AG5393" i="2"/>
  <c r="AG5394" i="2"/>
  <c r="AG5395" i="2"/>
  <c r="AG5396" i="2"/>
  <c r="AG5397" i="2"/>
  <c r="AG5398" i="2"/>
  <c r="AG5399" i="2"/>
  <c r="AG5400" i="2"/>
  <c r="AG5401" i="2"/>
  <c r="AG5402" i="2"/>
  <c r="AG5403" i="2"/>
  <c r="AG5404" i="2"/>
  <c r="AG5405" i="2"/>
  <c r="AG5406" i="2"/>
  <c r="AG5407" i="2"/>
  <c r="AG5408" i="2"/>
  <c r="AG5409" i="2"/>
  <c r="AG5410" i="2"/>
  <c r="AG5411" i="2"/>
  <c r="AG5412" i="2"/>
  <c r="AG5413" i="2"/>
  <c r="AG5414" i="2"/>
  <c r="AG5415" i="2"/>
  <c r="AG5416" i="2"/>
  <c r="AG5417" i="2"/>
  <c r="AG5418" i="2"/>
  <c r="AG5419" i="2"/>
  <c r="AG5420" i="2"/>
  <c r="AG5421" i="2"/>
  <c r="AG5422" i="2"/>
  <c r="AG5423" i="2"/>
  <c r="AG5424" i="2"/>
  <c r="AG5425" i="2"/>
  <c r="AG5426" i="2"/>
  <c r="AG5427" i="2"/>
  <c r="AG5428" i="2"/>
  <c r="AG5429" i="2"/>
  <c r="AG5430" i="2"/>
  <c r="AG5431" i="2"/>
  <c r="AG5432" i="2"/>
  <c r="AG5433" i="2"/>
  <c r="AG5434" i="2"/>
  <c r="AG5435" i="2"/>
  <c r="AG5436" i="2"/>
  <c r="AG5437" i="2"/>
  <c r="AG5438" i="2"/>
  <c r="AG5439" i="2"/>
  <c r="AG5440" i="2"/>
  <c r="AG5441" i="2"/>
  <c r="AG5442" i="2"/>
  <c r="AG5443" i="2"/>
  <c r="AG5444" i="2"/>
  <c r="AG5445" i="2"/>
  <c r="AG5446" i="2"/>
  <c r="AG5447" i="2"/>
  <c r="AG5448" i="2"/>
  <c r="AG5449" i="2"/>
  <c r="AG5450" i="2"/>
  <c r="AG5451" i="2"/>
  <c r="AG5452" i="2"/>
  <c r="AG5453" i="2"/>
  <c r="AG5454" i="2"/>
  <c r="AG5455" i="2"/>
  <c r="AG5456" i="2"/>
  <c r="AG5457" i="2"/>
  <c r="AG5458" i="2"/>
  <c r="AG5459" i="2"/>
  <c r="AG5460" i="2"/>
  <c r="AG5461" i="2"/>
  <c r="AG5462" i="2"/>
  <c r="AG5463" i="2"/>
  <c r="AG5464" i="2"/>
  <c r="AG5465" i="2"/>
  <c r="AG5466" i="2"/>
  <c r="AG5467" i="2"/>
  <c r="AG5468" i="2"/>
  <c r="AG5469" i="2"/>
  <c r="AG5470" i="2"/>
  <c r="AG5471" i="2"/>
  <c r="AG5472" i="2"/>
  <c r="AG5473" i="2"/>
  <c r="AG5474" i="2"/>
  <c r="AG5475" i="2"/>
  <c r="AG5476" i="2"/>
  <c r="AG5477" i="2"/>
  <c r="AG5478" i="2"/>
  <c r="AG5479" i="2"/>
  <c r="AG5480" i="2"/>
  <c r="AG5481" i="2"/>
  <c r="AG5482" i="2"/>
  <c r="AG5483" i="2"/>
  <c r="AG5484" i="2"/>
  <c r="AG5485" i="2"/>
  <c r="AG5486" i="2"/>
  <c r="AG5487" i="2"/>
  <c r="AG5488" i="2"/>
  <c r="AG5489" i="2"/>
  <c r="AG5490" i="2"/>
  <c r="AG5491" i="2"/>
  <c r="AG5492" i="2"/>
  <c r="AG5493" i="2"/>
  <c r="AG5494" i="2"/>
  <c r="AG5495" i="2"/>
  <c r="AG5496" i="2"/>
  <c r="AG5497" i="2"/>
  <c r="AG5498" i="2"/>
  <c r="AG5499" i="2"/>
  <c r="AG5500" i="2"/>
  <c r="AG5501" i="2"/>
  <c r="AG5502" i="2"/>
  <c r="AG5503" i="2"/>
  <c r="AG5504" i="2"/>
  <c r="AG5505" i="2"/>
  <c r="AG5506" i="2"/>
  <c r="AG5507" i="2"/>
  <c r="AG5508" i="2"/>
  <c r="AG5509" i="2"/>
  <c r="AG5510" i="2"/>
  <c r="AG5511" i="2"/>
  <c r="AG5512" i="2"/>
  <c r="AG5513" i="2"/>
  <c r="AG5514" i="2"/>
  <c r="AG5515" i="2"/>
  <c r="AG5516" i="2"/>
  <c r="AG5517" i="2"/>
  <c r="AG5518" i="2"/>
  <c r="AG5519" i="2"/>
  <c r="AG5520" i="2"/>
  <c r="AG5521" i="2"/>
  <c r="AG5522" i="2"/>
  <c r="AG5523" i="2"/>
  <c r="AG5524" i="2"/>
  <c r="AG5525" i="2"/>
  <c r="AG5526" i="2"/>
  <c r="AG5527" i="2"/>
  <c r="AG5528" i="2"/>
  <c r="AG5529" i="2"/>
  <c r="AG5530" i="2"/>
  <c r="AG5531" i="2"/>
  <c r="AG5532" i="2"/>
  <c r="AG5533" i="2"/>
  <c r="AG5534" i="2"/>
  <c r="AG5535" i="2"/>
  <c r="AG5536" i="2"/>
  <c r="AG5537" i="2"/>
  <c r="AG5538" i="2"/>
  <c r="AG5539" i="2"/>
  <c r="AG5540" i="2"/>
  <c r="AG5541" i="2"/>
  <c r="AG5542" i="2"/>
  <c r="AG5543" i="2"/>
  <c r="AG5544" i="2"/>
  <c r="AG5545" i="2"/>
  <c r="AG5546" i="2"/>
  <c r="AG5547" i="2"/>
  <c r="AG5548" i="2"/>
  <c r="AG5549" i="2"/>
  <c r="AG5550" i="2"/>
  <c r="AG5551" i="2"/>
  <c r="AG5552" i="2"/>
  <c r="AG5553" i="2"/>
  <c r="AG5554" i="2"/>
  <c r="AG5555" i="2"/>
  <c r="AG5556" i="2"/>
  <c r="AG5557" i="2"/>
  <c r="AG5558" i="2"/>
  <c r="AG5559" i="2"/>
  <c r="AG5560" i="2"/>
  <c r="AG5561" i="2"/>
  <c r="AG5562" i="2"/>
  <c r="AG5563" i="2"/>
  <c r="AG5564" i="2"/>
  <c r="AG5565" i="2"/>
  <c r="AG5566" i="2"/>
  <c r="AG5567" i="2"/>
  <c r="AG5568" i="2"/>
  <c r="AG5569" i="2"/>
  <c r="AG5570" i="2"/>
  <c r="AG5571" i="2"/>
  <c r="AG5572" i="2"/>
  <c r="AG5573" i="2"/>
  <c r="AG5574" i="2"/>
  <c r="AG5575" i="2"/>
  <c r="AG5576" i="2"/>
  <c r="AG5577" i="2"/>
  <c r="AG5578" i="2"/>
  <c r="AG5579" i="2"/>
  <c r="AG5580" i="2"/>
  <c r="AG5581" i="2"/>
  <c r="AG5582" i="2"/>
  <c r="AG5583" i="2"/>
  <c r="AG5584" i="2"/>
  <c r="AG5585" i="2"/>
  <c r="AG5586" i="2"/>
  <c r="AG5587" i="2"/>
  <c r="AG5588" i="2"/>
  <c r="AG5589" i="2"/>
  <c r="AG5590" i="2"/>
  <c r="AG5591" i="2"/>
  <c r="AG5592" i="2"/>
  <c r="AG5593" i="2"/>
  <c r="AG5594" i="2"/>
  <c r="AG5595" i="2"/>
  <c r="AG5596" i="2"/>
  <c r="AG5597" i="2"/>
  <c r="AG5598" i="2"/>
  <c r="AG5599" i="2"/>
  <c r="AG5600" i="2"/>
  <c r="AG5601" i="2"/>
  <c r="AG5602" i="2"/>
  <c r="AG5603" i="2"/>
  <c r="AG5604" i="2"/>
  <c r="AG5605" i="2"/>
  <c r="AG5606" i="2"/>
  <c r="AG5607" i="2"/>
  <c r="AG5608" i="2"/>
  <c r="AG5609" i="2"/>
  <c r="AG5610" i="2"/>
  <c r="AG5611" i="2"/>
  <c r="AG5612" i="2"/>
  <c r="AG5613" i="2"/>
  <c r="AG5614" i="2"/>
  <c r="AG5615" i="2"/>
  <c r="AG5616" i="2"/>
  <c r="AG5617" i="2"/>
  <c r="AG5618" i="2"/>
  <c r="AG5619" i="2"/>
  <c r="AG5620" i="2"/>
  <c r="AG5621" i="2"/>
  <c r="AG5622" i="2"/>
  <c r="AG5623" i="2"/>
  <c r="AG5624" i="2"/>
  <c r="AG5625" i="2"/>
  <c r="AG5626" i="2"/>
  <c r="AG5627" i="2"/>
  <c r="AG5628" i="2"/>
  <c r="AG5629" i="2"/>
  <c r="AG5630" i="2"/>
  <c r="AG5631" i="2"/>
  <c r="AG5632" i="2"/>
  <c r="AG5633" i="2"/>
  <c r="AG5634" i="2"/>
  <c r="AG5635" i="2"/>
  <c r="AG5636" i="2"/>
  <c r="AG5637" i="2"/>
  <c r="AG5638" i="2"/>
  <c r="AG5639" i="2"/>
  <c r="AG5640" i="2"/>
  <c r="AG5641" i="2"/>
  <c r="AG5642" i="2"/>
  <c r="AG5643" i="2"/>
  <c r="AG5644" i="2"/>
  <c r="AG5645" i="2"/>
  <c r="AG5646" i="2"/>
  <c r="AG5647" i="2"/>
  <c r="AG5648" i="2"/>
  <c r="AG5649" i="2"/>
  <c r="AG5650" i="2"/>
  <c r="AG5651" i="2"/>
  <c r="AG5652" i="2"/>
  <c r="AG5653" i="2"/>
  <c r="AG5654" i="2"/>
  <c r="AG5655" i="2"/>
  <c r="AG5656" i="2"/>
  <c r="AG5657" i="2"/>
  <c r="AG5658" i="2"/>
  <c r="AG5659" i="2"/>
  <c r="AG5660" i="2"/>
  <c r="AG5661" i="2"/>
  <c r="AG5662" i="2"/>
  <c r="AG5663" i="2"/>
  <c r="AG5664" i="2"/>
  <c r="AG5665" i="2"/>
  <c r="AG5666" i="2"/>
  <c r="AG5667" i="2"/>
  <c r="AG5668" i="2"/>
  <c r="AG5669" i="2"/>
  <c r="AG5670" i="2"/>
  <c r="AG5671" i="2"/>
  <c r="AG5672" i="2"/>
  <c r="AG5673" i="2"/>
  <c r="AG5674" i="2"/>
  <c r="AG5675" i="2"/>
  <c r="AG5676" i="2"/>
  <c r="AG5677" i="2"/>
  <c r="AG5678" i="2"/>
  <c r="AG5679" i="2"/>
  <c r="AG5680" i="2"/>
  <c r="AG5681" i="2"/>
  <c r="AG5682" i="2"/>
  <c r="AG5683" i="2"/>
  <c r="AG5684" i="2"/>
  <c r="AG5685" i="2"/>
  <c r="AG5686" i="2"/>
  <c r="AG5687" i="2"/>
  <c r="AG5688" i="2"/>
  <c r="AG5689" i="2"/>
  <c r="AG5690" i="2"/>
  <c r="AG5691" i="2"/>
  <c r="AG5692" i="2"/>
  <c r="AG5693" i="2"/>
  <c r="AG5694" i="2"/>
  <c r="AG5695" i="2"/>
  <c r="AG5696" i="2"/>
  <c r="AG5697" i="2"/>
  <c r="AG5698" i="2"/>
  <c r="AG5699" i="2"/>
  <c r="AG5700" i="2"/>
  <c r="AG5701" i="2"/>
  <c r="AG5702" i="2"/>
  <c r="AG5703" i="2"/>
  <c r="AG5704" i="2"/>
  <c r="AG5705" i="2"/>
  <c r="AG5706" i="2"/>
  <c r="AG5707" i="2"/>
  <c r="AG5708" i="2"/>
  <c r="AG5709" i="2"/>
  <c r="AG5710" i="2"/>
  <c r="AG5711" i="2"/>
  <c r="AG5712" i="2"/>
  <c r="AG5713" i="2"/>
  <c r="AG5714" i="2"/>
  <c r="AG5715" i="2"/>
  <c r="AG5716" i="2"/>
  <c r="AG5717" i="2"/>
  <c r="AG5718" i="2"/>
  <c r="AG5719" i="2"/>
  <c r="AG5720" i="2"/>
  <c r="AG5721" i="2"/>
  <c r="AG5722" i="2"/>
  <c r="AG5723" i="2"/>
  <c r="AG5724" i="2"/>
  <c r="AG5725" i="2"/>
  <c r="AG5726" i="2"/>
  <c r="AG5727" i="2"/>
  <c r="AG5728" i="2"/>
  <c r="AG5729" i="2"/>
  <c r="AG5730" i="2"/>
  <c r="AG5731" i="2"/>
  <c r="AG5732" i="2"/>
  <c r="AG5733" i="2"/>
  <c r="AG5734" i="2"/>
  <c r="AG5735" i="2"/>
  <c r="AG5736" i="2"/>
  <c r="AG5737" i="2"/>
  <c r="AG5738" i="2"/>
  <c r="AG5739" i="2"/>
  <c r="AG5740" i="2"/>
  <c r="AG5741" i="2"/>
  <c r="AG5742" i="2"/>
  <c r="AG5743" i="2"/>
  <c r="AG5744" i="2"/>
  <c r="AG5745" i="2"/>
  <c r="AG5746" i="2"/>
  <c r="AG5747" i="2"/>
  <c r="AG5748" i="2"/>
  <c r="AG5749" i="2"/>
  <c r="AG5750" i="2"/>
  <c r="AG5751" i="2"/>
  <c r="AG5752" i="2"/>
  <c r="AG5753" i="2"/>
  <c r="AG5754" i="2"/>
  <c r="AG5755" i="2"/>
  <c r="AG5756" i="2"/>
  <c r="AG5757" i="2"/>
  <c r="AG5758" i="2"/>
  <c r="AG5759" i="2"/>
  <c r="AG5760" i="2"/>
  <c r="AG5761" i="2"/>
  <c r="AG5762" i="2"/>
  <c r="AG5763" i="2"/>
  <c r="AG5764" i="2"/>
  <c r="AG5765" i="2"/>
  <c r="AG5766" i="2"/>
  <c r="AG5767" i="2"/>
  <c r="AG5768" i="2"/>
  <c r="AG5769" i="2"/>
  <c r="AG5770" i="2"/>
  <c r="AG5771" i="2"/>
  <c r="AG5772" i="2"/>
  <c r="AG5773" i="2"/>
  <c r="AG5774" i="2"/>
  <c r="AG5775" i="2"/>
  <c r="AG5776" i="2"/>
  <c r="AG5777" i="2"/>
  <c r="AG5778" i="2"/>
  <c r="AG5779" i="2"/>
  <c r="AG5780" i="2"/>
  <c r="AG5781" i="2"/>
  <c r="AG5782" i="2"/>
  <c r="AG5783" i="2"/>
  <c r="AG5784" i="2"/>
  <c r="AG5785" i="2"/>
  <c r="AG5786" i="2"/>
  <c r="AG5787" i="2"/>
  <c r="AG5788" i="2"/>
  <c r="AG5789" i="2"/>
  <c r="AG5790" i="2"/>
  <c r="AG5791" i="2"/>
  <c r="AG5792" i="2"/>
  <c r="AG5793" i="2"/>
  <c r="AG5794" i="2"/>
  <c r="AG5795" i="2"/>
  <c r="AG5796" i="2"/>
  <c r="AG5797" i="2"/>
  <c r="AG5798" i="2"/>
  <c r="AG5799" i="2"/>
  <c r="AG5800" i="2"/>
  <c r="AG5801" i="2"/>
  <c r="AG5802" i="2"/>
  <c r="AG5803" i="2"/>
  <c r="AG5804" i="2"/>
  <c r="AG5805" i="2"/>
  <c r="AG5806" i="2"/>
  <c r="AG5807" i="2"/>
  <c r="AG5808" i="2"/>
  <c r="AG5809" i="2"/>
  <c r="AG5810" i="2"/>
  <c r="AG5811" i="2"/>
  <c r="AG5812" i="2"/>
  <c r="AG5813" i="2"/>
  <c r="AG5814" i="2"/>
  <c r="AG5815" i="2"/>
  <c r="AG5816" i="2"/>
  <c r="AG5817" i="2"/>
  <c r="AG5818" i="2"/>
  <c r="AG5819" i="2"/>
  <c r="AG5820" i="2"/>
  <c r="AG5821" i="2"/>
  <c r="AG5822" i="2"/>
  <c r="AG5823" i="2"/>
  <c r="AG5824" i="2"/>
  <c r="AG5825" i="2"/>
  <c r="AG5826" i="2"/>
  <c r="AG5827" i="2"/>
  <c r="AG5828" i="2"/>
  <c r="AG5829" i="2"/>
  <c r="AG5830" i="2"/>
  <c r="AG5831" i="2"/>
  <c r="AG5832" i="2"/>
  <c r="AG5833" i="2"/>
  <c r="AG5834" i="2"/>
  <c r="AG5835" i="2"/>
  <c r="AG5836" i="2"/>
  <c r="AG5837" i="2"/>
  <c r="AG5838" i="2"/>
  <c r="AG5839" i="2"/>
  <c r="AG5840" i="2"/>
  <c r="AG5841" i="2"/>
  <c r="AG5842" i="2"/>
  <c r="AG5843" i="2"/>
  <c r="AG5844" i="2"/>
  <c r="AG5845" i="2"/>
  <c r="AG5846" i="2"/>
  <c r="AG5847" i="2"/>
  <c r="AG5848" i="2"/>
  <c r="AG5849" i="2"/>
  <c r="AG5850" i="2"/>
  <c r="AG5851" i="2"/>
  <c r="AG5852" i="2"/>
  <c r="AG5853" i="2"/>
  <c r="AG5854" i="2"/>
  <c r="AG5855" i="2"/>
  <c r="AG5856" i="2"/>
  <c r="AG5857" i="2"/>
  <c r="AG5858" i="2"/>
  <c r="AG5859" i="2"/>
  <c r="AG5860" i="2"/>
  <c r="AG5861" i="2"/>
  <c r="AG5862" i="2"/>
  <c r="AG5863" i="2"/>
  <c r="AG5864" i="2"/>
  <c r="AG5865" i="2"/>
  <c r="AG5866" i="2"/>
  <c r="AG5867" i="2"/>
  <c r="AG5868" i="2"/>
  <c r="AG5869" i="2"/>
  <c r="AG5870" i="2"/>
  <c r="AG5871" i="2"/>
  <c r="AG5872" i="2"/>
  <c r="AG5873" i="2"/>
  <c r="AG5874" i="2"/>
  <c r="AG5875" i="2"/>
  <c r="AG5876" i="2"/>
  <c r="AG5877" i="2"/>
  <c r="AG5878" i="2"/>
  <c r="AG5879" i="2"/>
  <c r="AG5880" i="2"/>
  <c r="AG5881" i="2"/>
  <c r="AG5882" i="2"/>
  <c r="AG5883" i="2"/>
  <c r="AG5884" i="2"/>
  <c r="AG5885" i="2"/>
  <c r="AG5886" i="2"/>
  <c r="AG5887" i="2"/>
  <c r="AG5888" i="2"/>
  <c r="AG5889" i="2"/>
  <c r="AG5890" i="2"/>
  <c r="AG5891" i="2"/>
  <c r="AG5892" i="2"/>
  <c r="AG5893" i="2"/>
  <c r="AG5894" i="2"/>
  <c r="AG5895" i="2"/>
  <c r="AG5896" i="2"/>
  <c r="AG5897" i="2"/>
  <c r="AG5898" i="2"/>
  <c r="AG5899" i="2"/>
  <c r="AG5900" i="2"/>
  <c r="AG5901" i="2"/>
  <c r="AG5902" i="2"/>
  <c r="AG5903" i="2"/>
  <c r="AG5904" i="2"/>
  <c r="AG5905" i="2"/>
  <c r="AG5906" i="2"/>
  <c r="AG5907" i="2"/>
  <c r="AG5908" i="2"/>
  <c r="AG5909" i="2"/>
  <c r="AG5910" i="2"/>
  <c r="AG5911" i="2"/>
  <c r="AG5912" i="2"/>
  <c r="AG5913" i="2"/>
  <c r="AG5914" i="2"/>
  <c r="AG5915" i="2"/>
  <c r="AG5916" i="2"/>
  <c r="AG5917" i="2"/>
  <c r="AG5918" i="2"/>
  <c r="AG5919" i="2"/>
  <c r="AG5920" i="2"/>
  <c r="AG5921" i="2"/>
  <c r="AG5922" i="2"/>
  <c r="AG5923" i="2"/>
  <c r="AG5924" i="2"/>
  <c r="AG5925" i="2"/>
  <c r="AG5926" i="2"/>
  <c r="AG5927" i="2"/>
  <c r="AG5928" i="2"/>
  <c r="AG5929" i="2"/>
  <c r="AG5930" i="2"/>
  <c r="AG5931" i="2"/>
  <c r="AG5932" i="2"/>
  <c r="AG5933" i="2"/>
  <c r="AG5934" i="2"/>
  <c r="AG5935" i="2"/>
  <c r="AG5936" i="2"/>
  <c r="AG5937" i="2"/>
  <c r="AG5938" i="2"/>
  <c r="AG5939" i="2"/>
  <c r="AG5940" i="2"/>
  <c r="AG5941" i="2"/>
  <c r="AG5942" i="2"/>
  <c r="AG5943" i="2"/>
  <c r="AG5944" i="2"/>
  <c r="AG5945" i="2"/>
  <c r="AG5946" i="2"/>
  <c r="AG5947" i="2"/>
  <c r="AG5948" i="2"/>
  <c r="AG5949" i="2"/>
  <c r="AG5950" i="2"/>
  <c r="AG5951" i="2"/>
  <c r="AG5952" i="2"/>
  <c r="AG5953" i="2"/>
  <c r="AG5954" i="2"/>
  <c r="AG5955" i="2"/>
  <c r="AG5956" i="2"/>
  <c r="AG5957" i="2"/>
  <c r="AG5958" i="2"/>
  <c r="AG5959" i="2"/>
  <c r="AG5960" i="2"/>
  <c r="AG5961" i="2"/>
  <c r="AG5962" i="2"/>
  <c r="AG5963" i="2"/>
  <c r="AG5964" i="2"/>
  <c r="AG5965" i="2"/>
  <c r="AG5966" i="2"/>
  <c r="AG5967" i="2"/>
  <c r="AG5968" i="2"/>
  <c r="AG5969" i="2"/>
  <c r="AG5970" i="2"/>
  <c r="AG5971" i="2"/>
  <c r="AG5972" i="2"/>
  <c r="AG5973" i="2"/>
  <c r="AG5974" i="2"/>
  <c r="AG5975" i="2"/>
  <c r="AG5976" i="2"/>
  <c r="AG5977" i="2"/>
  <c r="AG5978" i="2"/>
  <c r="AG5979" i="2"/>
  <c r="AG5980" i="2"/>
  <c r="AG5981" i="2"/>
  <c r="AG5982" i="2"/>
  <c r="AG5983" i="2"/>
  <c r="AG5984" i="2"/>
  <c r="AG5985" i="2"/>
  <c r="AG5986" i="2"/>
  <c r="AG5987" i="2"/>
  <c r="AG5988" i="2"/>
  <c r="AG5989" i="2"/>
  <c r="AG5990" i="2"/>
  <c r="AG5991" i="2"/>
  <c r="AG5992" i="2"/>
  <c r="AG5993" i="2"/>
  <c r="AG5994" i="2"/>
  <c r="AG5995" i="2"/>
  <c r="AG5996" i="2"/>
  <c r="AG5997" i="2"/>
  <c r="AG5998" i="2"/>
  <c r="AG5999" i="2"/>
  <c r="AG6000" i="2"/>
  <c r="AG6001" i="2"/>
  <c r="AG6002" i="2"/>
  <c r="AG6003" i="2"/>
  <c r="AG6004" i="2"/>
  <c r="AG6005" i="2"/>
  <c r="AG6006" i="2"/>
  <c r="AG6007" i="2"/>
  <c r="AG6008" i="2"/>
  <c r="AG6009" i="2"/>
  <c r="AG6010" i="2"/>
  <c r="AG6011" i="2"/>
  <c r="AG6012" i="2"/>
  <c r="AG6013" i="2"/>
  <c r="AG6014" i="2"/>
  <c r="AG6015" i="2"/>
  <c r="AG6016" i="2"/>
  <c r="AG6017" i="2"/>
  <c r="AG6018" i="2"/>
  <c r="AG6019" i="2"/>
  <c r="AG6020" i="2"/>
  <c r="AG6021" i="2"/>
  <c r="AG6022" i="2"/>
  <c r="AG6023" i="2"/>
  <c r="AG6024" i="2"/>
  <c r="AG6025" i="2"/>
  <c r="AG6026" i="2"/>
  <c r="AG6027" i="2"/>
  <c r="AG6028" i="2"/>
  <c r="AG6029" i="2"/>
  <c r="AG6030" i="2"/>
  <c r="AG6031" i="2"/>
  <c r="AG6032" i="2"/>
  <c r="AG6033" i="2"/>
  <c r="AG6034" i="2"/>
  <c r="AG6035" i="2"/>
  <c r="AG6036" i="2"/>
  <c r="AG6037" i="2"/>
  <c r="AG6038" i="2"/>
  <c r="AG6039" i="2"/>
  <c r="AG6040" i="2"/>
  <c r="AG6041" i="2"/>
  <c r="AG6042" i="2"/>
  <c r="AG6043" i="2"/>
  <c r="AG6044" i="2"/>
  <c r="AG6045" i="2"/>
  <c r="AG6046" i="2"/>
  <c r="AG6047" i="2"/>
  <c r="AG6048" i="2"/>
  <c r="AG6049" i="2"/>
  <c r="AG6050" i="2"/>
  <c r="AG6051" i="2"/>
  <c r="AG6052" i="2"/>
  <c r="AG6053" i="2"/>
  <c r="AG6054" i="2"/>
  <c r="AG6055" i="2"/>
  <c r="AG6056" i="2"/>
  <c r="AG6057" i="2"/>
  <c r="AG6058" i="2"/>
  <c r="AG6059" i="2"/>
  <c r="AG6060" i="2"/>
  <c r="AG6061" i="2"/>
  <c r="AG6062" i="2"/>
  <c r="AG6063" i="2"/>
  <c r="AG6064" i="2"/>
  <c r="AG6065" i="2"/>
  <c r="AG6066" i="2"/>
  <c r="AG6067" i="2"/>
  <c r="AG6068" i="2"/>
  <c r="AG6069" i="2"/>
  <c r="AG6070" i="2"/>
  <c r="AG6071" i="2"/>
  <c r="AG6072" i="2"/>
  <c r="AG6073" i="2"/>
  <c r="AG6074" i="2"/>
  <c r="AG6075" i="2"/>
  <c r="AG6076" i="2"/>
  <c r="AG6077" i="2"/>
  <c r="AG6078" i="2"/>
  <c r="AG6079" i="2"/>
  <c r="AG6080" i="2"/>
  <c r="AG6081" i="2"/>
  <c r="AG6082" i="2"/>
  <c r="AG6083" i="2"/>
  <c r="AG6084" i="2"/>
  <c r="AG6085" i="2"/>
  <c r="AG6086" i="2"/>
  <c r="AG6087" i="2"/>
  <c r="AG6088" i="2"/>
  <c r="AG6089" i="2"/>
  <c r="AG6090" i="2"/>
  <c r="AG6091" i="2"/>
  <c r="AG6092" i="2"/>
  <c r="AG6093" i="2"/>
  <c r="AG6094" i="2"/>
  <c r="AG6095" i="2"/>
  <c r="AG6096" i="2"/>
  <c r="AG6097" i="2"/>
  <c r="AG6098" i="2"/>
  <c r="AG6099" i="2"/>
  <c r="AG6100" i="2"/>
  <c r="AG6101" i="2"/>
  <c r="AG6102" i="2"/>
  <c r="AG6103" i="2"/>
  <c r="AG6104" i="2"/>
  <c r="AG6105" i="2"/>
  <c r="AG6106" i="2"/>
  <c r="AG6107" i="2"/>
  <c r="AG6108" i="2"/>
  <c r="AG6109" i="2"/>
  <c r="AG6110" i="2"/>
  <c r="AG6111" i="2"/>
  <c r="AG6112" i="2"/>
  <c r="AG6113" i="2"/>
  <c r="AG6114" i="2"/>
  <c r="AG6115" i="2"/>
  <c r="AG6116" i="2"/>
  <c r="AG6117" i="2"/>
  <c r="AG6118" i="2"/>
  <c r="AG6119" i="2"/>
  <c r="AG6120" i="2"/>
  <c r="AG6121" i="2"/>
  <c r="AG6122" i="2"/>
  <c r="AG6123" i="2"/>
  <c r="AG6124" i="2"/>
  <c r="AG6125" i="2"/>
  <c r="AG6126" i="2"/>
  <c r="AG6127" i="2"/>
  <c r="AG6128" i="2"/>
  <c r="AG6129" i="2"/>
  <c r="AG6130" i="2"/>
  <c r="AG6131" i="2"/>
  <c r="AG6132" i="2"/>
  <c r="AG6133" i="2"/>
  <c r="AG6134" i="2"/>
  <c r="AG6135" i="2"/>
  <c r="AG6136" i="2"/>
  <c r="AG6137" i="2"/>
  <c r="AG6138" i="2"/>
  <c r="AG6139" i="2"/>
  <c r="AG6140" i="2"/>
  <c r="AG6141" i="2"/>
  <c r="AG6142" i="2"/>
  <c r="AG6143" i="2"/>
  <c r="AG6144" i="2"/>
  <c r="AG6145" i="2"/>
  <c r="AG6146" i="2"/>
  <c r="AG6147" i="2"/>
  <c r="AG6148" i="2"/>
  <c r="AG6149" i="2"/>
  <c r="AG6150" i="2"/>
  <c r="AG6151" i="2"/>
  <c r="AG6152" i="2"/>
  <c r="AG6153" i="2"/>
  <c r="AG6154" i="2"/>
  <c r="AG6155" i="2"/>
  <c r="AG6156" i="2"/>
  <c r="AG6157" i="2"/>
  <c r="AG6158" i="2"/>
  <c r="AG6159" i="2"/>
  <c r="AG6160" i="2"/>
  <c r="AG6161" i="2"/>
  <c r="AG6162" i="2"/>
  <c r="AG6163" i="2"/>
  <c r="AG6164" i="2"/>
  <c r="AG6165" i="2"/>
  <c r="AG6166" i="2"/>
  <c r="AG6167" i="2"/>
  <c r="AG6168" i="2"/>
  <c r="AG6169" i="2"/>
  <c r="AG6170" i="2"/>
  <c r="AG6171" i="2"/>
  <c r="AG6172" i="2"/>
  <c r="AG6173" i="2"/>
  <c r="AG6174" i="2"/>
  <c r="AG6175" i="2"/>
  <c r="AG6176" i="2"/>
  <c r="AG6177" i="2"/>
  <c r="AG6178" i="2"/>
  <c r="AG6179" i="2"/>
  <c r="AG6180" i="2"/>
  <c r="AG6181" i="2"/>
  <c r="AG6182" i="2"/>
  <c r="AG6183" i="2"/>
  <c r="AG6184" i="2"/>
  <c r="AG6185" i="2"/>
  <c r="AG6186" i="2"/>
  <c r="AG6187" i="2"/>
  <c r="AG6188" i="2"/>
  <c r="AG6189" i="2"/>
  <c r="AG6190" i="2"/>
  <c r="AG6191" i="2"/>
  <c r="AG6192" i="2"/>
  <c r="AG6193" i="2"/>
  <c r="AG6194" i="2"/>
  <c r="AG6195" i="2"/>
  <c r="AG6196" i="2"/>
  <c r="AG6197" i="2"/>
  <c r="AG6198" i="2"/>
  <c r="AG6199" i="2"/>
  <c r="AG6200" i="2"/>
  <c r="AG6201" i="2"/>
  <c r="AG6202" i="2"/>
  <c r="AG6203" i="2"/>
  <c r="AG6204" i="2"/>
  <c r="AG6205" i="2"/>
  <c r="AG6206" i="2"/>
  <c r="AG6207" i="2"/>
  <c r="AG6208" i="2"/>
  <c r="AG6209" i="2"/>
  <c r="AG6210" i="2"/>
  <c r="AG6211" i="2"/>
  <c r="AG6212" i="2"/>
  <c r="AG6213" i="2"/>
  <c r="AG6214" i="2"/>
  <c r="AG6215" i="2"/>
  <c r="AG6216" i="2"/>
  <c r="AG6217" i="2"/>
  <c r="AG6218" i="2"/>
  <c r="AG6219" i="2"/>
  <c r="AG6220" i="2"/>
  <c r="AG6221" i="2"/>
  <c r="AG6222" i="2"/>
  <c r="AG6223" i="2"/>
  <c r="AG6224" i="2"/>
  <c r="AG6225" i="2"/>
  <c r="AG6226" i="2"/>
  <c r="AG6227" i="2"/>
  <c r="AG6228" i="2"/>
  <c r="AG6229" i="2"/>
  <c r="AG6230" i="2"/>
  <c r="AG6231" i="2"/>
  <c r="AG6232" i="2"/>
  <c r="AG6233" i="2"/>
  <c r="AG6234" i="2"/>
  <c r="AG6235" i="2"/>
  <c r="AG6236" i="2"/>
  <c r="AG6237" i="2"/>
  <c r="AG6238" i="2"/>
  <c r="AG6239" i="2"/>
  <c r="AG6240" i="2"/>
  <c r="AG6241" i="2"/>
  <c r="AG6242" i="2"/>
  <c r="AG6243" i="2"/>
  <c r="AG6244" i="2"/>
  <c r="AG6245" i="2"/>
  <c r="AG6246" i="2"/>
  <c r="AG6247" i="2"/>
  <c r="AG6248" i="2"/>
  <c r="AG6249" i="2"/>
  <c r="AG6250" i="2"/>
  <c r="AG6251" i="2"/>
  <c r="AG6252" i="2"/>
  <c r="AG6253" i="2"/>
  <c r="AG6254" i="2"/>
  <c r="AG6255" i="2"/>
  <c r="AG6256" i="2"/>
  <c r="AG6257" i="2"/>
  <c r="AG6258" i="2"/>
  <c r="AG6259" i="2"/>
  <c r="AG6260" i="2"/>
  <c r="AG6261" i="2"/>
  <c r="AG6262" i="2"/>
  <c r="AG6263" i="2"/>
  <c r="AG6264" i="2"/>
  <c r="AG6265" i="2"/>
  <c r="AG6266" i="2"/>
  <c r="AG6267" i="2"/>
  <c r="AG6268" i="2"/>
  <c r="AG6269" i="2"/>
  <c r="AG6270" i="2"/>
  <c r="AG6271" i="2"/>
  <c r="AG6272" i="2"/>
  <c r="AG6273" i="2"/>
  <c r="AG6274" i="2"/>
  <c r="AG6275" i="2"/>
  <c r="AG6276" i="2"/>
  <c r="AG6277" i="2"/>
  <c r="AG6278" i="2"/>
  <c r="AG6279" i="2"/>
  <c r="AG6280" i="2"/>
  <c r="AG6281" i="2"/>
  <c r="AG6282" i="2"/>
  <c r="AG6283" i="2"/>
  <c r="AG6284" i="2"/>
  <c r="AG6285" i="2"/>
  <c r="AG6286" i="2"/>
  <c r="AG6287" i="2"/>
  <c r="AG6288" i="2"/>
  <c r="AG6289" i="2"/>
  <c r="AG6290" i="2"/>
  <c r="AG6291" i="2"/>
  <c r="AG6292" i="2"/>
  <c r="AG6293" i="2"/>
  <c r="AG6294" i="2"/>
  <c r="AG6295" i="2"/>
  <c r="AG6296" i="2"/>
  <c r="AG6297" i="2"/>
  <c r="AG6298" i="2"/>
  <c r="AG6299" i="2"/>
  <c r="AG6300" i="2"/>
  <c r="AG6301" i="2"/>
  <c r="AG6302" i="2"/>
  <c r="AG6303" i="2"/>
  <c r="AG6304" i="2"/>
  <c r="AG6305" i="2"/>
  <c r="AG6306" i="2"/>
  <c r="AG6307" i="2"/>
  <c r="AG6308" i="2"/>
  <c r="AG6309" i="2"/>
  <c r="AG6310" i="2"/>
  <c r="AG6311" i="2"/>
  <c r="AG6312" i="2"/>
  <c r="AG6313" i="2"/>
  <c r="AG6314" i="2"/>
  <c r="AG6315" i="2"/>
  <c r="AG6316" i="2"/>
  <c r="AG6317" i="2"/>
  <c r="AG6318" i="2"/>
  <c r="AG6319" i="2"/>
  <c r="AG6320" i="2"/>
  <c r="AG6321" i="2"/>
  <c r="AG6322" i="2"/>
  <c r="AG6323" i="2"/>
  <c r="AG6324" i="2"/>
  <c r="AG6325" i="2"/>
  <c r="AG6326" i="2"/>
  <c r="AG6327" i="2"/>
  <c r="AG6328" i="2"/>
  <c r="AG6329" i="2"/>
  <c r="AG6330" i="2"/>
  <c r="AG6331" i="2"/>
  <c r="AG6332" i="2"/>
  <c r="AG6333" i="2"/>
  <c r="AG6334" i="2"/>
  <c r="AG6335" i="2"/>
  <c r="AG6336" i="2"/>
  <c r="AG6337" i="2"/>
  <c r="AG6338" i="2"/>
  <c r="AG6339" i="2"/>
  <c r="AG6340" i="2"/>
  <c r="AG6341" i="2"/>
  <c r="AG6342" i="2"/>
  <c r="AG6343" i="2"/>
  <c r="AG6344" i="2"/>
  <c r="AG6345" i="2"/>
  <c r="AG6346" i="2"/>
  <c r="AG6347" i="2"/>
  <c r="AG6348" i="2"/>
  <c r="AG6349" i="2"/>
  <c r="AG6350" i="2"/>
  <c r="AG6351" i="2"/>
  <c r="AG6352" i="2"/>
  <c r="AG6353" i="2"/>
  <c r="AG6354" i="2"/>
  <c r="AG6355" i="2"/>
  <c r="AG6356" i="2"/>
  <c r="AG6357" i="2"/>
  <c r="AG6358" i="2"/>
  <c r="AG6359" i="2"/>
  <c r="AG6360" i="2"/>
  <c r="AG6361" i="2"/>
  <c r="AG6362" i="2"/>
  <c r="AG6363" i="2"/>
  <c r="AG6364" i="2"/>
  <c r="AG6365" i="2"/>
  <c r="AG6366" i="2"/>
  <c r="AG6367" i="2"/>
  <c r="AG6368" i="2"/>
  <c r="AG6369" i="2"/>
  <c r="AG6370" i="2"/>
  <c r="AG6371" i="2"/>
  <c r="AG6372" i="2"/>
  <c r="AG6373" i="2"/>
  <c r="AG6374" i="2"/>
  <c r="AG6375" i="2"/>
  <c r="AG6376" i="2"/>
  <c r="AG6377" i="2"/>
  <c r="AG6378" i="2"/>
  <c r="AG6379" i="2"/>
  <c r="AG6380" i="2"/>
  <c r="AG6381" i="2"/>
  <c r="AG6382" i="2"/>
  <c r="AG6383" i="2"/>
  <c r="AG6384" i="2"/>
  <c r="AG6385" i="2"/>
  <c r="AG6386" i="2"/>
  <c r="AG6387" i="2"/>
  <c r="AG6388" i="2"/>
  <c r="AG6389" i="2"/>
  <c r="AG6390" i="2"/>
  <c r="AG6391" i="2"/>
  <c r="AG6392" i="2"/>
  <c r="AG6393" i="2"/>
  <c r="AG6394" i="2"/>
  <c r="AG6395" i="2"/>
  <c r="AG6396" i="2"/>
  <c r="AG6397" i="2"/>
  <c r="AG6398" i="2"/>
  <c r="AG6399" i="2"/>
  <c r="AG6400" i="2"/>
  <c r="AG6401" i="2"/>
  <c r="AG6402" i="2"/>
  <c r="AG6403" i="2"/>
  <c r="AG6404" i="2"/>
  <c r="AG6405" i="2"/>
  <c r="AG6406" i="2"/>
  <c r="AG6407" i="2"/>
  <c r="AG6408" i="2"/>
  <c r="AG6409" i="2"/>
  <c r="AG6410" i="2"/>
  <c r="AG6411" i="2"/>
  <c r="AG6412" i="2"/>
  <c r="AG6413" i="2"/>
  <c r="AG6414" i="2"/>
  <c r="AG6415" i="2"/>
  <c r="AG6416" i="2"/>
  <c r="AG6417" i="2"/>
  <c r="AG6418" i="2"/>
  <c r="AG6419" i="2"/>
  <c r="AG6420" i="2"/>
  <c r="AG6421" i="2"/>
  <c r="AG6422" i="2"/>
  <c r="AG6423" i="2"/>
  <c r="AG6424" i="2"/>
  <c r="AG6425" i="2"/>
  <c r="AG6426" i="2"/>
  <c r="AG6427" i="2"/>
  <c r="AG6428" i="2"/>
  <c r="AG6429" i="2"/>
  <c r="AG6430" i="2"/>
  <c r="AG6431" i="2"/>
  <c r="AG6432" i="2"/>
  <c r="AG6433" i="2"/>
  <c r="AG6434" i="2"/>
  <c r="AG6435" i="2"/>
  <c r="AG6436" i="2"/>
  <c r="AG6437" i="2"/>
  <c r="AG6438" i="2"/>
  <c r="AG6439" i="2"/>
  <c r="AG6440" i="2"/>
  <c r="AG6441" i="2"/>
  <c r="AG6442" i="2"/>
  <c r="AG6443" i="2"/>
  <c r="AG6444" i="2"/>
  <c r="AG6445" i="2"/>
  <c r="AG6446" i="2"/>
  <c r="AG6447" i="2"/>
  <c r="AG6448" i="2"/>
  <c r="AG6449" i="2"/>
  <c r="AG6450" i="2"/>
  <c r="AG6451" i="2"/>
  <c r="AG6452" i="2"/>
  <c r="AG6453" i="2"/>
  <c r="AG6454" i="2"/>
  <c r="AG6455" i="2"/>
  <c r="AG6456" i="2"/>
  <c r="AG6457" i="2"/>
  <c r="AG6458" i="2"/>
  <c r="AG6459" i="2"/>
  <c r="AG6460" i="2"/>
  <c r="AG6461" i="2"/>
  <c r="AG6462" i="2"/>
  <c r="AG6463" i="2"/>
  <c r="AG6464" i="2"/>
  <c r="AG6465" i="2"/>
  <c r="AG6466" i="2"/>
  <c r="AG6467" i="2"/>
  <c r="AG6468" i="2"/>
  <c r="AG6469" i="2"/>
  <c r="AG6470" i="2"/>
  <c r="AG6471" i="2"/>
  <c r="AG6472" i="2"/>
  <c r="AG6473" i="2"/>
  <c r="AG6474" i="2"/>
  <c r="AG6475" i="2"/>
  <c r="AG6476" i="2"/>
  <c r="AG6477" i="2"/>
  <c r="AG6478" i="2"/>
  <c r="AG6479" i="2"/>
  <c r="AG6480" i="2"/>
  <c r="AG6481" i="2"/>
  <c r="AG6482" i="2"/>
  <c r="AG6483" i="2"/>
  <c r="AG6484" i="2"/>
  <c r="AG6485" i="2"/>
  <c r="AG6486" i="2"/>
  <c r="AG6487" i="2"/>
  <c r="AG6488" i="2"/>
  <c r="AG6489" i="2"/>
  <c r="AG6490" i="2"/>
  <c r="AG6491" i="2"/>
  <c r="AG6492" i="2"/>
  <c r="AG6493" i="2"/>
  <c r="AG6494" i="2"/>
  <c r="AG6495" i="2"/>
  <c r="AG6496" i="2"/>
  <c r="AG6497" i="2"/>
  <c r="AG6498" i="2"/>
  <c r="AG6499" i="2"/>
  <c r="AG6500" i="2"/>
  <c r="AG6501" i="2"/>
  <c r="AG6502" i="2"/>
  <c r="AG6503" i="2"/>
  <c r="AG6504" i="2"/>
  <c r="AG6505" i="2"/>
  <c r="AG6506" i="2"/>
  <c r="AG6507" i="2"/>
  <c r="AG6508" i="2"/>
  <c r="AG6509" i="2"/>
  <c r="AG6510" i="2"/>
  <c r="AG6511" i="2"/>
  <c r="AG6512" i="2"/>
  <c r="AG6513" i="2"/>
  <c r="AG6514" i="2"/>
  <c r="AG6515" i="2"/>
  <c r="AG6516" i="2"/>
  <c r="AG6517" i="2"/>
  <c r="AG6518" i="2"/>
  <c r="AG6519" i="2"/>
  <c r="AG6520" i="2"/>
  <c r="AG6521" i="2"/>
  <c r="AG6522" i="2"/>
  <c r="AG6523" i="2"/>
  <c r="AG6524" i="2"/>
  <c r="AG6525" i="2"/>
  <c r="AG6526" i="2"/>
  <c r="AG6527" i="2"/>
  <c r="AG6528" i="2"/>
  <c r="AG6529" i="2"/>
  <c r="AG6530" i="2"/>
  <c r="AG6531" i="2"/>
  <c r="AG6532" i="2"/>
  <c r="AG6533" i="2"/>
  <c r="AG6534" i="2"/>
  <c r="AG6535" i="2"/>
  <c r="AG6536" i="2"/>
  <c r="AG6537" i="2"/>
  <c r="AG6538" i="2"/>
  <c r="AG6539" i="2"/>
  <c r="AG6540" i="2"/>
  <c r="AG6541" i="2"/>
  <c r="AG6542" i="2"/>
  <c r="AG6543" i="2"/>
  <c r="AG6544" i="2"/>
  <c r="AG6545" i="2"/>
  <c r="AG6546" i="2"/>
  <c r="AG6547" i="2"/>
  <c r="AG6548" i="2"/>
  <c r="AG6549" i="2"/>
  <c r="AG6550" i="2"/>
  <c r="AG6551" i="2"/>
  <c r="AG6552" i="2"/>
  <c r="AG6553" i="2"/>
  <c r="AG6554" i="2"/>
  <c r="AG6555" i="2"/>
  <c r="AG6556" i="2"/>
  <c r="AG6557" i="2"/>
  <c r="AG6558" i="2"/>
  <c r="AG6559" i="2"/>
  <c r="AG6560" i="2"/>
  <c r="AG6561" i="2"/>
  <c r="AG6562" i="2"/>
  <c r="AG6563" i="2"/>
  <c r="AG6564" i="2"/>
  <c r="AG6565" i="2"/>
  <c r="AG6566" i="2"/>
  <c r="AG6567" i="2"/>
  <c r="AG6568" i="2"/>
  <c r="AG6569" i="2"/>
  <c r="AG6570" i="2"/>
  <c r="AG6571" i="2"/>
  <c r="AG6572" i="2"/>
  <c r="AG6573" i="2"/>
  <c r="AG6574" i="2"/>
  <c r="AG6575" i="2"/>
  <c r="AG6576" i="2"/>
  <c r="AG6577" i="2"/>
  <c r="AG6578" i="2"/>
  <c r="AG6579" i="2"/>
  <c r="AG6580" i="2"/>
  <c r="AG6581" i="2"/>
  <c r="AG6582" i="2"/>
  <c r="AG6583" i="2"/>
  <c r="AG6584" i="2"/>
  <c r="AG6585" i="2"/>
  <c r="AG6586" i="2"/>
  <c r="AG6587" i="2"/>
  <c r="AG6588" i="2"/>
  <c r="AG6589" i="2"/>
  <c r="AG6590" i="2"/>
  <c r="AG6591" i="2"/>
  <c r="AG6592" i="2"/>
  <c r="AG6593" i="2"/>
  <c r="AG6594" i="2"/>
  <c r="AG6595" i="2"/>
  <c r="AG6596" i="2"/>
  <c r="AG6597" i="2"/>
  <c r="AG6598" i="2"/>
  <c r="AG6599" i="2"/>
  <c r="AG6600" i="2"/>
  <c r="AG6601" i="2"/>
  <c r="AG6602" i="2"/>
  <c r="AG6603" i="2"/>
  <c r="AG6604" i="2"/>
  <c r="AG6605" i="2"/>
  <c r="AG6606" i="2"/>
  <c r="AG6607" i="2"/>
  <c r="AG6608" i="2"/>
  <c r="AG6609" i="2"/>
  <c r="AG6610" i="2"/>
  <c r="AG6611" i="2"/>
  <c r="AG6612" i="2"/>
  <c r="AG6613" i="2"/>
  <c r="AG6614" i="2"/>
  <c r="AG6615" i="2"/>
  <c r="AG6616" i="2"/>
  <c r="AG6617" i="2"/>
  <c r="AG6618" i="2"/>
  <c r="AG6619" i="2"/>
  <c r="AG6620" i="2"/>
  <c r="AG6621" i="2"/>
  <c r="AG6622" i="2"/>
  <c r="AG6623" i="2"/>
  <c r="AG6624" i="2"/>
  <c r="AG6625" i="2"/>
  <c r="AG6626" i="2"/>
  <c r="AG6627" i="2"/>
  <c r="AG6628" i="2"/>
  <c r="AG6629" i="2"/>
  <c r="AG6630" i="2"/>
  <c r="AG6631" i="2"/>
  <c r="AG6632" i="2"/>
  <c r="AG6633" i="2"/>
  <c r="AG6634" i="2"/>
  <c r="AG6635" i="2"/>
  <c r="AG6636" i="2"/>
  <c r="AG6637" i="2"/>
  <c r="AG6638" i="2"/>
  <c r="AG6639" i="2"/>
  <c r="AG6640" i="2"/>
  <c r="AG6641" i="2"/>
  <c r="AG6642" i="2"/>
  <c r="AG6643" i="2"/>
  <c r="AG6644" i="2"/>
  <c r="AG6645" i="2"/>
  <c r="AG6646" i="2"/>
  <c r="AG6647" i="2"/>
  <c r="AG6648" i="2"/>
  <c r="AG6649" i="2"/>
  <c r="AG6650" i="2"/>
  <c r="AG6651" i="2"/>
  <c r="AG6652" i="2"/>
  <c r="AG6653" i="2"/>
  <c r="AG6654" i="2"/>
  <c r="AG6655" i="2"/>
  <c r="AG6656" i="2"/>
  <c r="AG6657" i="2"/>
  <c r="AG6658" i="2"/>
  <c r="AG6659" i="2"/>
  <c r="AG6660" i="2"/>
  <c r="AG6661" i="2"/>
  <c r="AG6662" i="2"/>
  <c r="AG6663" i="2"/>
  <c r="AG6664" i="2"/>
  <c r="AG6665" i="2"/>
  <c r="AG6666" i="2"/>
  <c r="AG6667" i="2"/>
  <c r="AG6668" i="2"/>
  <c r="AG6669" i="2"/>
  <c r="AG6670" i="2"/>
  <c r="AG6671" i="2"/>
  <c r="AG6672" i="2"/>
  <c r="AG6673" i="2"/>
  <c r="AG6674" i="2"/>
  <c r="AG6675" i="2"/>
  <c r="AG6676" i="2"/>
  <c r="AG6677" i="2"/>
  <c r="AG6678" i="2"/>
  <c r="AG6679" i="2"/>
  <c r="AG6680" i="2"/>
  <c r="AG6681" i="2"/>
  <c r="AG6682" i="2"/>
  <c r="AG6683" i="2"/>
  <c r="AG6684" i="2"/>
  <c r="AG6685" i="2"/>
  <c r="AG6686" i="2"/>
  <c r="AG6687" i="2"/>
  <c r="AG6688" i="2"/>
  <c r="AG6689" i="2"/>
  <c r="AG6690" i="2"/>
  <c r="AG6691" i="2"/>
  <c r="AG6692" i="2"/>
  <c r="AG6693" i="2"/>
  <c r="AG6694" i="2"/>
  <c r="AG6695" i="2"/>
  <c r="AG6696" i="2"/>
  <c r="AG6697" i="2"/>
  <c r="AG6698" i="2"/>
  <c r="AG6699" i="2"/>
  <c r="AG6700" i="2"/>
  <c r="AG6701" i="2"/>
  <c r="AG6702" i="2"/>
  <c r="AG6703" i="2"/>
  <c r="AG6704" i="2"/>
  <c r="AG6705" i="2"/>
  <c r="AG6706" i="2"/>
  <c r="AG6707" i="2"/>
  <c r="AG6708" i="2"/>
  <c r="AG6709" i="2"/>
  <c r="AG6710" i="2"/>
  <c r="AG6711" i="2"/>
  <c r="AG6712" i="2"/>
  <c r="AG6713" i="2"/>
  <c r="AG6714" i="2"/>
  <c r="AG6715" i="2"/>
  <c r="AG6716" i="2"/>
  <c r="AG6717" i="2"/>
  <c r="AG6718" i="2"/>
  <c r="AG6719" i="2"/>
  <c r="AG6720" i="2"/>
  <c r="AG6721" i="2"/>
  <c r="AG6722" i="2"/>
  <c r="AG6723" i="2"/>
  <c r="AG6724" i="2"/>
  <c r="AG6725" i="2"/>
  <c r="AG6726" i="2"/>
  <c r="AG6727" i="2"/>
  <c r="AG6728" i="2"/>
  <c r="AG6729" i="2"/>
  <c r="AG6730" i="2"/>
  <c r="AG6731" i="2"/>
  <c r="AG6732" i="2"/>
  <c r="AG6733" i="2"/>
  <c r="AG6734" i="2"/>
  <c r="AG6735" i="2"/>
  <c r="AG6736" i="2"/>
  <c r="AG6737" i="2"/>
  <c r="AG6738" i="2"/>
  <c r="AG6739" i="2"/>
  <c r="AG6740" i="2"/>
  <c r="AG6741" i="2"/>
  <c r="AG6742" i="2"/>
  <c r="AG6743" i="2"/>
  <c r="AG6744" i="2"/>
  <c r="AG6745" i="2"/>
  <c r="AG6746" i="2"/>
  <c r="AG6747" i="2"/>
  <c r="AG6748" i="2"/>
  <c r="AG6749" i="2"/>
  <c r="AG6750" i="2"/>
  <c r="AG6751" i="2"/>
  <c r="AG6752" i="2"/>
  <c r="AG6753" i="2"/>
  <c r="AG6754" i="2"/>
  <c r="AG6755" i="2"/>
  <c r="AG6756" i="2"/>
  <c r="AG6757" i="2"/>
  <c r="AG6758" i="2"/>
  <c r="AG6759" i="2"/>
  <c r="AG6760" i="2"/>
  <c r="AG6761" i="2"/>
  <c r="AG6762" i="2"/>
  <c r="AG6763" i="2"/>
  <c r="AG6764" i="2"/>
  <c r="AG6765" i="2"/>
  <c r="AG6766" i="2"/>
  <c r="AG6767" i="2"/>
  <c r="AG6768" i="2"/>
  <c r="AG6769" i="2"/>
  <c r="AG6770" i="2"/>
  <c r="AG6771" i="2"/>
  <c r="AG6772" i="2"/>
  <c r="AG6773" i="2"/>
  <c r="AG6774" i="2"/>
  <c r="AG6775" i="2"/>
  <c r="AG6776" i="2"/>
  <c r="AG6777" i="2"/>
  <c r="AG6778" i="2"/>
  <c r="AG6779" i="2"/>
  <c r="AG6780" i="2"/>
  <c r="AG6781" i="2"/>
  <c r="AG6782" i="2"/>
  <c r="AG6783" i="2"/>
  <c r="AG6784" i="2"/>
  <c r="AG6785" i="2"/>
  <c r="AG6786" i="2"/>
  <c r="AG6787" i="2"/>
  <c r="AG6788" i="2"/>
  <c r="AG6789" i="2"/>
  <c r="AG6790" i="2"/>
  <c r="AG6791" i="2"/>
  <c r="AG6792" i="2"/>
  <c r="AG6793" i="2"/>
  <c r="AG6794" i="2"/>
  <c r="AG6795" i="2"/>
  <c r="AG6796" i="2"/>
  <c r="AG6797" i="2"/>
  <c r="AG6798" i="2"/>
  <c r="AG6799" i="2"/>
  <c r="AG6800" i="2"/>
  <c r="AG6801" i="2"/>
  <c r="AG6802" i="2"/>
  <c r="AG6803" i="2"/>
  <c r="AG6804" i="2"/>
  <c r="AG6805" i="2"/>
  <c r="AG6806" i="2"/>
  <c r="AG6807" i="2"/>
  <c r="AG6808" i="2"/>
  <c r="AG6809" i="2"/>
  <c r="AG6810" i="2"/>
  <c r="AG6811" i="2"/>
  <c r="AG6812" i="2"/>
  <c r="AG6813" i="2"/>
  <c r="AG6814" i="2"/>
  <c r="AG6815" i="2"/>
  <c r="AG6816" i="2"/>
  <c r="AG6817" i="2"/>
  <c r="AG6818" i="2"/>
  <c r="AG6819" i="2"/>
  <c r="AG6820" i="2"/>
  <c r="AG6821" i="2"/>
  <c r="AG6822" i="2"/>
  <c r="AG6823" i="2"/>
  <c r="AG6824" i="2"/>
  <c r="AG6825" i="2"/>
  <c r="AG6826" i="2"/>
  <c r="AG6827" i="2"/>
  <c r="AG6828" i="2"/>
  <c r="AG6829" i="2"/>
  <c r="AG6830" i="2"/>
  <c r="AG6831" i="2"/>
  <c r="AG6832" i="2"/>
  <c r="AG6833" i="2"/>
  <c r="AG6834" i="2"/>
  <c r="AG6835" i="2"/>
  <c r="AG6836" i="2"/>
  <c r="AG6837" i="2"/>
  <c r="AG6838" i="2"/>
  <c r="AG6839" i="2"/>
  <c r="AG6840" i="2"/>
  <c r="AG6841" i="2"/>
  <c r="AG6842" i="2"/>
  <c r="AG6843" i="2"/>
  <c r="AG6844" i="2"/>
  <c r="AG6845" i="2"/>
  <c r="AG6846" i="2"/>
  <c r="AG6847" i="2"/>
  <c r="AG6848" i="2"/>
  <c r="AG6849" i="2"/>
  <c r="AG6850" i="2"/>
  <c r="AG6851" i="2"/>
  <c r="AG6852" i="2"/>
  <c r="AG6853" i="2"/>
  <c r="AG6854" i="2"/>
  <c r="AG6855" i="2"/>
  <c r="AG6856" i="2"/>
  <c r="AG6857" i="2"/>
  <c r="AG6858" i="2"/>
  <c r="AG6859" i="2"/>
  <c r="AG6860" i="2"/>
  <c r="AG6861" i="2"/>
  <c r="AG6862" i="2"/>
  <c r="AG6863" i="2"/>
  <c r="AG6864" i="2"/>
  <c r="AG6865" i="2"/>
  <c r="AG6866" i="2"/>
  <c r="AG6867" i="2"/>
  <c r="AG6868" i="2"/>
  <c r="AG6869" i="2"/>
  <c r="AG6870" i="2"/>
  <c r="AG6871" i="2"/>
  <c r="AG6872" i="2"/>
  <c r="AG6873" i="2"/>
  <c r="AG6874" i="2"/>
  <c r="AG6875" i="2"/>
  <c r="AG6876" i="2"/>
  <c r="AG6877" i="2"/>
  <c r="AG6878" i="2"/>
  <c r="AG6879" i="2"/>
  <c r="AG6880" i="2"/>
  <c r="AG6881" i="2"/>
  <c r="AG6882" i="2"/>
  <c r="AG6883" i="2"/>
  <c r="AG6884" i="2"/>
  <c r="AG6885" i="2"/>
  <c r="AG6886" i="2"/>
  <c r="AG6887" i="2"/>
  <c r="AG6888" i="2"/>
  <c r="AG6889" i="2"/>
  <c r="AG6890" i="2"/>
  <c r="AG6891" i="2"/>
  <c r="AG6892" i="2"/>
  <c r="AG6893" i="2"/>
  <c r="AG6894" i="2"/>
  <c r="AG6895" i="2"/>
  <c r="AG6896" i="2"/>
  <c r="AG6897" i="2"/>
  <c r="AG6898" i="2"/>
  <c r="AG6899" i="2"/>
  <c r="AG6900" i="2"/>
  <c r="AG6901" i="2"/>
  <c r="AG6902" i="2"/>
  <c r="AG6903" i="2"/>
  <c r="AG6904" i="2"/>
  <c r="AG6905" i="2"/>
  <c r="AG6906" i="2"/>
  <c r="AG6907" i="2"/>
  <c r="AG6908" i="2"/>
  <c r="AG6909" i="2"/>
  <c r="AG6910" i="2"/>
  <c r="AG6911" i="2"/>
  <c r="AG6912" i="2"/>
  <c r="AG6913" i="2"/>
  <c r="AG6914" i="2"/>
  <c r="AG6915" i="2"/>
  <c r="AG6916" i="2"/>
  <c r="AG6917" i="2"/>
  <c r="AG6918" i="2"/>
  <c r="AG6919" i="2"/>
  <c r="AG6920" i="2"/>
  <c r="AG6921" i="2"/>
  <c r="AG6922" i="2"/>
  <c r="AG6923" i="2"/>
  <c r="AG6924" i="2"/>
  <c r="AG6925" i="2"/>
  <c r="AG6926" i="2"/>
  <c r="AG6927" i="2"/>
  <c r="AG6928" i="2"/>
  <c r="AG6929" i="2"/>
  <c r="AG6930" i="2"/>
  <c r="AG6931" i="2"/>
  <c r="AG6932" i="2"/>
  <c r="AG6933" i="2"/>
  <c r="AG6934" i="2"/>
  <c r="AG6935" i="2"/>
  <c r="AG6936" i="2"/>
  <c r="AG6937" i="2"/>
  <c r="AG6938" i="2"/>
  <c r="AG6939" i="2"/>
  <c r="AG6940" i="2"/>
  <c r="AG6941" i="2"/>
  <c r="AG6942" i="2"/>
  <c r="AG6943" i="2"/>
  <c r="AG6944" i="2"/>
  <c r="AG6945" i="2"/>
  <c r="AG6946" i="2"/>
  <c r="AG6947" i="2"/>
  <c r="AG6948" i="2"/>
  <c r="AG6949" i="2"/>
  <c r="AG6950" i="2"/>
  <c r="AG6951" i="2"/>
  <c r="AG6952" i="2"/>
  <c r="AG6953" i="2"/>
  <c r="AG6954" i="2"/>
  <c r="AG6955" i="2"/>
  <c r="AG6956" i="2"/>
  <c r="AG6957" i="2"/>
  <c r="AG6958" i="2"/>
  <c r="AG6959" i="2"/>
  <c r="AG6960" i="2"/>
  <c r="AG6961" i="2"/>
  <c r="AG6962" i="2"/>
  <c r="AG6963" i="2"/>
  <c r="AG6964" i="2"/>
  <c r="AG6965" i="2"/>
  <c r="AG6966" i="2"/>
  <c r="AG6967" i="2"/>
  <c r="AG6968" i="2"/>
  <c r="AG6969" i="2"/>
  <c r="AG6970" i="2"/>
  <c r="AG6971" i="2"/>
  <c r="AG6972" i="2"/>
  <c r="AG6973" i="2"/>
  <c r="AG6974" i="2"/>
  <c r="AG6975" i="2"/>
  <c r="AG6976" i="2"/>
  <c r="AG6977" i="2"/>
  <c r="AG6978" i="2"/>
  <c r="AG6979" i="2"/>
  <c r="AG6980" i="2"/>
  <c r="AG6981" i="2"/>
  <c r="AG6982" i="2"/>
  <c r="AG6983" i="2"/>
  <c r="AG6984" i="2"/>
  <c r="AG6985" i="2"/>
  <c r="AG6986" i="2"/>
  <c r="AG6987" i="2"/>
  <c r="AG6988" i="2"/>
  <c r="AG6989" i="2"/>
  <c r="AG6990" i="2"/>
  <c r="AG6991" i="2"/>
  <c r="AG6992" i="2"/>
  <c r="AG6993" i="2"/>
  <c r="AG6994" i="2"/>
  <c r="AG6995" i="2"/>
  <c r="AG6996" i="2"/>
  <c r="AG6997" i="2"/>
  <c r="AG6998" i="2"/>
  <c r="AG6999" i="2"/>
  <c r="AG7000" i="2"/>
  <c r="AG7001" i="2"/>
  <c r="AG7002" i="2"/>
  <c r="AG7003" i="2"/>
  <c r="AG7004" i="2"/>
  <c r="AG7005" i="2"/>
  <c r="AG7006" i="2"/>
  <c r="AG7007" i="2"/>
  <c r="AG7008" i="2"/>
  <c r="AG7009" i="2"/>
  <c r="AG7010" i="2"/>
  <c r="AG7011" i="2"/>
  <c r="AG7012" i="2"/>
  <c r="AG7013" i="2"/>
  <c r="AG7014" i="2"/>
  <c r="AG7015" i="2"/>
  <c r="AG7016" i="2"/>
  <c r="AG7017" i="2"/>
  <c r="AG7018" i="2"/>
  <c r="AG7019" i="2"/>
  <c r="AG7020" i="2"/>
  <c r="AG7021" i="2"/>
  <c r="AG7022" i="2"/>
  <c r="AG7023" i="2"/>
  <c r="AG7024" i="2"/>
  <c r="AG7025" i="2"/>
  <c r="AG7026" i="2"/>
  <c r="AG7027" i="2"/>
  <c r="AG7028" i="2"/>
  <c r="AG7029" i="2"/>
  <c r="AG7030" i="2"/>
  <c r="AG7031" i="2"/>
  <c r="AG7032" i="2"/>
  <c r="AG7033" i="2"/>
  <c r="AG7034" i="2"/>
  <c r="AG7035" i="2"/>
  <c r="AG7036" i="2"/>
  <c r="AG7037" i="2"/>
  <c r="AG7038" i="2"/>
  <c r="AG7039" i="2"/>
  <c r="AG7040" i="2"/>
  <c r="AG7041" i="2"/>
  <c r="AG7042" i="2"/>
  <c r="AG7043" i="2"/>
  <c r="AG7044" i="2"/>
  <c r="AG7045" i="2"/>
  <c r="AG7046" i="2"/>
  <c r="AG7047" i="2"/>
  <c r="AG7048" i="2"/>
  <c r="AG7049" i="2"/>
  <c r="AG7050" i="2"/>
  <c r="AG7051" i="2"/>
  <c r="AG7052" i="2"/>
  <c r="AG7053" i="2"/>
  <c r="AG7054" i="2"/>
  <c r="AG7055" i="2"/>
  <c r="AG7056" i="2"/>
  <c r="AG7057" i="2"/>
  <c r="AG7058" i="2"/>
  <c r="AG7059" i="2"/>
  <c r="AG7060" i="2"/>
  <c r="AG7061" i="2"/>
  <c r="AG7062" i="2"/>
  <c r="AG7063" i="2"/>
  <c r="AG7064" i="2"/>
  <c r="AG7065" i="2"/>
  <c r="AG7066" i="2"/>
  <c r="AG7067" i="2"/>
  <c r="AG7068" i="2"/>
  <c r="AG7069" i="2"/>
  <c r="AG7070" i="2"/>
  <c r="AG7071" i="2"/>
  <c r="AG7072" i="2"/>
  <c r="AG7073" i="2"/>
  <c r="AG7074" i="2"/>
  <c r="AG7075" i="2"/>
  <c r="AG7076" i="2"/>
  <c r="AG7077" i="2"/>
  <c r="AG7078" i="2"/>
  <c r="AG7079" i="2"/>
  <c r="AG7080" i="2"/>
  <c r="AG7081" i="2"/>
  <c r="AG7082" i="2"/>
  <c r="AG7083" i="2"/>
  <c r="AG7084" i="2"/>
  <c r="AG7085" i="2"/>
  <c r="AG7086" i="2"/>
  <c r="AG7087" i="2"/>
  <c r="AG7088" i="2"/>
  <c r="AG7089" i="2"/>
  <c r="AG7090" i="2"/>
  <c r="AG7091" i="2"/>
  <c r="AG7092" i="2"/>
  <c r="AG7093" i="2"/>
  <c r="AG7094" i="2"/>
  <c r="AG7095" i="2"/>
  <c r="AG7096" i="2"/>
  <c r="AG7097" i="2"/>
  <c r="AG7098" i="2"/>
  <c r="AG7099" i="2"/>
  <c r="AG7100" i="2"/>
  <c r="AG7101" i="2"/>
  <c r="AG7102" i="2"/>
  <c r="AG7103" i="2"/>
  <c r="AG7104" i="2"/>
  <c r="AG7105" i="2"/>
  <c r="AG7106" i="2"/>
  <c r="AG7107" i="2"/>
  <c r="AG7108" i="2"/>
  <c r="AG7109" i="2"/>
  <c r="AG7110" i="2"/>
  <c r="AG7111" i="2"/>
  <c r="AG7112" i="2"/>
  <c r="AG7113" i="2"/>
  <c r="AG7114" i="2"/>
  <c r="AG7115" i="2"/>
  <c r="AG7116" i="2"/>
  <c r="AG7117" i="2"/>
  <c r="AG7118" i="2"/>
  <c r="AG7119" i="2"/>
  <c r="AG7120" i="2"/>
  <c r="AG7121" i="2"/>
  <c r="AG7122" i="2"/>
  <c r="AG7123" i="2"/>
  <c r="AG7124" i="2"/>
  <c r="AG7125" i="2"/>
  <c r="AG7126" i="2"/>
  <c r="AG7127" i="2"/>
  <c r="AG7128" i="2"/>
  <c r="AG7129" i="2"/>
  <c r="AG7130" i="2"/>
  <c r="AG7131" i="2"/>
  <c r="AG7132" i="2"/>
  <c r="AG7133" i="2"/>
  <c r="AG7134" i="2"/>
  <c r="AG7135" i="2"/>
  <c r="AG7136" i="2"/>
  <c r="AG7137" i="2"/>
  <c r="AG7138" i="2"/>
  <c r="AG7139" i="2"/>
  <c r="AG7140" i="2"/>
  <c r="AG7141" i="2"/>
  <c r="AG7142" i="2"/>
  <c r="AG7143" i="2"/>
  <c r="AG7144" i="2"/>
  <c r="AG7145" i="2"/>
  <c r="AG7146" i="2"/>
  <c r="AG7147" i="2"/>
  <c r="AG7148" i="2"/>
  <c r="AG7149" i="2"/>
  <c r="AG7150" i="2"/>
  <c r="AG7151" i="2"/>
  <c r="AG7152" i="2"/>
  <c r="AG7153" i="2"/>
  <c r="AG7154" i="2"/>
  <c r="AG7155" i="2"/>
  <c r="AG7156" i="2"/>
  <c r="AG7157" i="2"/>
  <c r="AG7158" i="2"/>
  <c r="AG7159" i="2"/>
  <c r="AG7160" i="2"/>
  <c r="AG7161" i="2"/>
  <c r="AG7162" i="2"/>
  <c r="AG7163" i="2"/>
  <c r="AG7164" i="2"/>
  <c r="AG7165" i="2"/>
  <c r="AG7166" i="2"/>
  <c r="AG7167" i="2"/>
  <c r="AG7168" i="2"/>
  <c r="AG7169" i="2"/>
  <c r="AG7170" i="2"/>
  <c r="AG7171" i="2"/>
  <c r="AG7172" i="2"/>
  <c r="AG7173" i="2"/>
  <c r="AG7174" i="2"/>
  <c r="AG7175" i="2"/>
  <c r="AG7176" i="2"/>
  <c r="AG7177" i="2"/>
  <c r="AG7178" i="2"/>
  <c r="AG7179" i="2"/>
  <c r="AG7180" i="2"/>
  <c r="AG7181" i="2"/>
  <c r="AG7182" i="2"/>
  <c r="AG7183" i="2"/>
  <c r="AG7184" i="2"/>
  <c r="AG7185" i="2"/>
  <c r="AG7186" i="2"/>
  <c r="AG7187" i="2"/>
  <c r="AG7188" i="2"/>
  <c r="AG7189" i="2"/>
  <c r="AG7190" i="2"/>
  <c r="AG7191" i="2"/>
  <c r="AG7192" i="2"/>
  <c r="AG7193" i="2"/>
  <c r="AG7194" i="2"/>
  <c r="AG7195" i="2"/>
  <c r="AG7196" i="2"/>
  <c r="AG7197" i="2"/>
  <c r="AG7198" i="2"/>
  <c r="AG7199" i="2"/>
  <c r="AG7200" i="2"/>
  <c r="AG7201" i="2"/>
  <c r="AG7202" i="2"/>
  <c r="AG7203" i="2"/>
  <c r="AG7204" i="2"/>
  <c r="AG7205" i="2"/>
  <c r="AG7206" i="2"/>
  <c r="AG7207" i="2"/>
  <c r="AG7208" i="2"/>
  <c r="AG7209" i="2"/>
  <c r="AG7210" i="2"/>
  <c r="AG7211" i="2"/>
  <c r="AG7212" i="2"/>
  <c r="AG7213" i="2"/>
  <c r="AG7214" i="2"/>
  <c r="AG7215" i="2"/>
  <c r="AG7216" i="2"/>
  <c r="AG7217" i="2"/>
  <c r="AG7218" i="2"/>
  <c r="AG7219" i="2"/>
  <c r="AG7220" i="2"/>
  <c r="AG7221" i="2"/>
  <c r="AG7222" i="2"/>
  <c r="AG7223" i="2"/>
  <c r="AG7224" i="2"/>
  <c r="AG7225" i="2"/>
  <c r="AG7226" i="2"/>
  <c r="AG7227" i="2"/>
  <c r="AG7228" i="2"/>
  <c r="AG7229" i="2"/>
  <c r="AG7230" i="2"/>
  <c r="AG7231" i="2"/>
  <c r="AG7232" i="2"/>
  <c r="AG7233" i="2"/>
  <c r="AG7234" i="2"/>
  <c r="AG7235" i="2"/>
  <c r="AG7236" i="2"/>
  <c r="AG7237" i="2"/>
  <c r="AG7238" i="2"/>
  <c r="AG7239" i="2"/>
  <c r="AG7240" i="2"/>
  <c r="AG7241" i="2"/>
  <c r="AG7242" i="2"/>
  <c r="AG7243" i="2"/>
  <c r="AG7244" i="2"/>
  <c r="AG7245" i="2"/>
  <c r="AG7246" i="2"/>
  <c r="AG7247" i="2"/>
  <c r="AG7248" i="2"/>
  <c r="AG7249" i="2"/>
  <c r="AG7250" i="2"/>
  <c r="AG7251" i="2"/>
  <c r="AG7252" i="2"/>
  <c r="AG7253" i="2"/>
  <c r="AG7254" i="2"/>
  <c r="AG7255" i="2"/>
  <c r="AG7256" i="2"/>
  <c r="AG7257" i="2"/>
  <c r="AG7258" i="2"/>
  <c r="AG7259" i="2"/>
  <c r="AG7260" i="2"/>
  <c r="AG7261" i="2"/>
  <c r="AG7262" i="2"/>
  <c r="AG7263" i="2"/>
  <c r="AG7264" i="2"/>
  <c r="AG7265" i="2"/>
  <c r="AG7266" i="2"/>
  <c r="AG7267" i="2"/>
  <c r="AG7268" i="2"/>
  <c r="AG7269" i="2"/>
  <c r="AG7270" i="2"/>
  <c r="AG7271" i="2"/>
  <c r="AG7272" i="2"/>
  <c r="AG7273" i="2"/>
  <c r="AG7274" i="2"/>
  <c r="AG7275" i="2"/>
  <c r="AG7276" i="2"/>
  <c r="AG7277" i="2"/>
  <c r="AG7278" i="2"/>
  <c r="AG7279" i="2"/>
  <c r="AG7280" i="2"/>
  <c r="AG7281" i="2"/>
  <c r="AG7282" i="2"/>
  <c r="AG7283" i="2"/>
  <c r="AG7284" i="2"/>
  <c r="AG7285" i="2"/>
  <c r="AG7286" i="2"/>
  <c r="AG7287" i="2"/>
  <c r="AG7288" i="2"/>
  <c r="AG7289" i="2"/>
  <c r="AG7290" i="2"/>
  <c r="AG7291" i="2"/>
  <c r="AG7292" i="2"/>
  <c r="AG7293" i="2"/>
  <c r="AG7294" i="2"/>
  <c r="AG7295" i="2"/>
  <c r="AG7296" i="2"/>
  <c r="AG7297" i="2"/>
  <c r="AG7298" i="2"/>
  <c r="AG7299" i="2"/>
  <c r="AG7300" i="2"/>
  <c r="AG7301" i="2"/>
  <c r="AG7302" i="2"/>
  <c r="AG7303" i="2"/>
  <c r="AG7304" i="2"/>
  <c r="AG7305" i="2"/>
  <c r="AG7306" i="2"/>
  <c r="AG7307" i="2"/>
  <c r="AG7308" i="2"/>
  <c r="AG7309" i="2"/>
  <c r="AG7310" i="2"/>
  <c r="AG7311" i="2"/>
  <c r="AG7312" i="2"/>
  <c r="AG7313" i="2"/>
  <c r="AG7314" i="2"/>
  <c r="AG7315" i="2"/>
  <c r="AG7316" i="2"/>
  <c r="AG7317" i="2"/>
  <c r="AG7318" i="2"/>
  <c r="AG7319" i="2"/>
  <c r="AG7320" i="2"/>
  <c r="AG7321" i="2"/>
  <c r="AG7322" i="2"/>
  <c r="AG7323" i="2"/>
  <c r="AG7324" i="2"/>
  <c r="AG7325" i="2"/>
  <c r="AG7326" i="2"/>
  <c r="AG7327" i="2"/>
  <c r="AG7328" i="2"/>
  <c r="AG7329" i="2"/>
  <c r="AG7330" i="2"/>
  <c r="AG7331" i="2"/>
  <c r="AG7332" i="2"/>
  <c r="AG7333" i="2"/>
  <c r="AG7334" i="2"/>
  <c r="AG7335" i="2"/>
  <c r="AG7336" i="2"/>
  <c r="AG7337" i="2"/>
  <c r="AG7338" i="2"/>
  <c r="AG7339" i="2"/>
  <c r="AG7340" i="2"/>
  <c r="AG7341" i="2"/>
  <c r="AG7342" i="2"/>
  <c r="AG7343" i="2"/>
  <c r="AG7344" i="2"/>
  <c r="AG7345" i="2"/>
  <c r="AG7346" i="2"/>
  <c r="AG7347" i="2"/>
  <c r="AG7348" i="2"/>
  <c r="AG7349" i="2"/>
  <c r="AG7350" i="2"/>
  <c r="AG7351" i="2"/>
  <c r="AG7352" i="2"/>
  <c r="AG7353" i="2"/>
  <c r="AG7354" i="2"/>
  <c r="AG7355" i="2"/>
  <c r="AG7356" i="2"/>
  <c r="AG7357" i="2"/>
  <c r="AG7358" i="2"/>
  <c r="AG7359" i="2"/>
  <c r="AG7360" i="2"/>
  <c r="AG7361" i="2"/>
  <c r="AG7362" i="2"/>
  <c r="AG7363" i="2"/>
  <c r="AG7364" i="2"/>
  <c r="AG7365" i="2"/>
  <c r="AG7366" i="2"/>
  <c r="AG7367" i="2"/>
  <c r="AG7368" i="2"/>
  <c r="AG7369" i="2"/>
  <c r="AG7370" i="2"/>
  <c r="AG7371" i="2"/>
  <c r="AG7372" i="2"/>
  <c r="AG7373" i="2"/>
  <c r="AG7374" i="2"/>
  <c r="AG7375" i="2"/>
  <c r="AG7376" i="2"/>
  <c r="AG7377" i="2"/>
  <c r="AG7378" i="2"/>
  <c r="AG7379" i="2"/>
  <c r="AG7380" i="2"/>
  <c r="AG7381" i="2"/>
  <c r="AG7382" i="2"/>
  <c r="AG7383" i="2"/>
  <c r="AG7384" i="2"/>
  <c r="AG7385" i="2"/>
  <c r="AG7386" i="2"/>
  <c r="AG7387" i="2"/>
  <c r="AG7388" i="2"/>
  <c r="AG7389" i="2"/>
  <c r="AG7390" i="2"/>
  <c r="AG7391" i="2"/>
  <c r="AG7392" i="2"/>
  <c r="AG7393" i="2"/>
  <c r="AG7394" i="2"/>
  <c r="AG7395" i="2"/>
  <c r="AG7396" i="2"/>
  <c r="AG7397" i="2"/>
  <c r="AG7398" i="2"/>
  <c r="AG7399" i="2"/>
  <c r="AG7400" i="2"/>
  <c r="AG7401" i="2"/>
  <c r="AG7402" i="2"/>
  <c r="AG7403" i="2"/>
  <c r="AG7404" i="2"/>
  <c r="AG7405" i="2"/>
  <c r="AG7406" i="2"/>
  <c r="AG7407" i="2"/>
  <c r="AG7408" i="2"/>
  <c r="AG7409" i="2"/>
  <c r="AG7410" i="2"/>
  <c r="AG7411" i="2"/>
  <c r="AG7412" i="2"/>
  <c r="AG7413" i="2"/>
  <c r="AG7414" i="2"/>
  <c r="AG7415" i="2"/>
  <c r="AG7416" i="2"/>
  <c r="AG7417" i="2"/>
  <c r="AG7418" i="2"/>
  <c r="AG7419" i="2"/>
  <c r="AG7420" i="2"/>
  <c r="AG7421" i="2"/>
  <c r="AG7422" i="2"/>
  <c r="AG7423" i="2"/>
  <c r="AG7424" i="2"/>
  <c r="AG7425" i="2"/>
  <c r="AG7426" i="2"/>
  <c r="AG7427" i="2"/>
  <c r="AG7428" i="2"/>
  <c r="AG7429" i="2"/>
  <c r="AG7430" i="2"/>
  <c r="AG7431" i="2"/>
  <c r="AG7432" i="2"/>
  <c r="AG7433" i="2"/>
  <c r="AG7434" i="2"/>
  <c r="AG7435" i="2"/>
  <c r="AG7436" i="2"/>
  <c r="AG7437" i="2"/>
  <c r="AG7438" i="2"/>
  <c r="AG7439" i="2"/>
  <c r="AG7440" i="2"/>
  <c r="AG7441" i="2"/>
  <c r="AG7442" i="2"/>
  <c r="AG7443" i="2"/>
  <c r="AG7444" i="2"/>
  <c r="AG7445" i="2"/>
  <c r="AG7446" i="2"/>
  <c r="AG7447" i="2"/>
  <c r="AG7448" i="2"/>
  <c r="AG7449" i="2"/>
  <c r="AG7450" i="2"/>
  <c r="AG7451" i="2"/>
  <c r="AG7452" i="2"/>
  <c r="AG7453" i="2"/>
  <c r="AG7454" i="2"/>
  <c r="AG7455" i="2"/>
  <c r="AG7456" i="2"/>
  <c r="AG7457" i="2"/>
  <c r="AG7458" i="2"/>
  <c r="AG7459" i="2"/>
  <c r="AG7460" i="2"/>
  <c r="AG7461" i="2"/>
  <c r="AG7462" i="2"/>
  <c r="AG7463" i="2"/>
  <c r="AG7464" i="2"/>
  <c r="AG7465" i="2"/>
  <c r="AG7466" i="2"/>
  <c r="AG7467" i="2"/>
  <c r="AG7468" i="2"/>
  <c r="AG7469" i="2"/>
  <c r="AG7470" i="2"/>
  <c r="AG7471" i="2"/>
  <c r="AG7472" i="2"/>
  <c r="AG7473" i="2"/>
  <c r="AG7474" i="2"/>
  <c r="AG7475" i="2"/>
  <c r="AG7476" i="2"/>
  <c r="AG7477" i="2"/>
  <c r="AG7478" i="2"/>
  <c r="AG7479" i="2"/>
  <c r="AG7480" i="2"/>
  <c r="AG7481" i="2"/>
  <c r="AG7482" i="2"/>
  <c r="AG7483" i="2"/>
  <c r="AG7484" i="2"/>
  <c r="AG7485" i="2"/>
  <c r="AG7486" i="2"/>
  <c r="AG7487" i="2"/>
  <c r="AG7488" i="2"/>
  <c r="AG7489" i="2"/>
  <c r="AG7490" i="2"/>
  <c r="AG7491" i="2"/>
  <c r="AG7492" i="2"/>
  <c r="AG7493" i="2"/>
  <c r="AG7494" i="2"/>
  <c r="AG7495" i="2"/>
  <c r="AG7496" i="2"/>
  <c r="AG7497" i="2"/>
  <c r="AG7498" i="2"/>
  <c r="AG7499" i="2"/>
  <c r="AG7500" i="2"/>
  <c r="AG7501" i="2"/>
  <c r="AG7502" i="2"/>
  <c r="AG7503" i="2"/>
  <c r="AG7504" i="2"/>
  <c r="AG7505" i="2"/>
  <c r="AG7506" i="2"/>
  <c r="AG7507" i="2"/>
  <c r="AG7508" i="2"/>
  <c r="AG7509" i="2"/>
  <c r="AG7510" i="2"/>
  <c r="AG7511" i="2"/>
  <c r="AG7512" i="2"/>
  <c r="AG7513" i="2"/>
  <c r="AG7514" i="2"/>
  <c r="AG7515" i="2"/>
  <c r="AG7516" i="2"/>
  <c r="AG7517" i="2"/>
  <c r="AG7518" i="2"/>
  <c r="AG7519" i="2"/>
  <c r="AG7520" i="2"/>
  <c r="AG7521" i="2"/>
  <c r="AG7522" i="2"/>
  <c r="AG7523" i="2"/>
  <c r="AG7524" i="2"/>
  <c r="AG7525" i="2"/>
  <c r="AG7526" i="2"/>
  <c r="AG7527" i="2"/>
  <c r="AG7528" i="2"/>
  <c r="AG7529" i="2"/>
  <c r="AG7530" i="2"/>
  <c r="AG7531" i="2"/>
  <c r="AG7532" i="2"/>
  <c r="AG7533" i="2"/>
  <c r="AG7534" i="2"/>
  <c r="AG7535" i="2"/>
  <c r="AG7536" i="2"/>
  <c r="AG7537" i="2"/>
  <c r="AG7538" i="2"/>
  <c r="AG7539" i="2"/>
  <c r="AG7540" i="2"/>
  <c r="AG7541" i="2"/>
  <c r="AG7542" i="2"/>
  <c r="AG7543" i="2"/>
  <c r="AG7544" i="2"/>
  <c r="AG7545" i="2"/>
  <c r="AG7546" i="2"/>
  <c r="AG7547" i="2"/>
  <c r="AG7548" i="2"/>
  <c r="AG7549" i="2"/>
  <c r="AG7550" i="2"/>
  <c r="AG7551" i="2"/>
  <c r="AG7552" i="2"/>
  <c r="AG7553" i="2"/>
  <c r="AG7554" i="2"/>
  <c r="AG7555" i="2"/>
  <c r="AG7556" i="2"/>
  <c r="AG7557" i="2"/>
  <c r="AG7558" i="2"/>
  <c r="AG7559" i="2"/>
  <c r="AG7560" i="2"/>
  <c r="AG7561" i="2"/>
  <c r="AG7562" i="2"/>
  <c r="AG7563" i="2"/>
  <c r="AG7564" i="2"/>
  <c r="AG7565" i="2"/>
  <c r="AG7566" i="2"/>
  <c r="AG7567" i="2"/>
  <c r="AG7568" i="2"/>
  <c r="AG7569" i="2"/>
  <c r="AG7570" i="2"/>
  <c r="AG7571" i="2"/>
  <c r="AG7572" i="2"/>
  <c r="AG7573" i="2"/>
  <c r="AG7574" i="2"/>
  <c r="AG7575" i="2"/>
  <c r="AG7576" i="2"/>
  <c r="AG7577" i="2"/>
  <c r="AG7578" i="2"/>
  <c r="AG7579" i="2"/>
  <c r="AG7580" i="2"/>
  <c r="AG7581" i="2"/>
  <c r="AG7582" i="2"/>
  <c r="AG7583" i="2"/>
  <c r="AG7584" i="2"/>
  <c r="AG7585" i="2"/>
  <c r="AG7586" i="2"/>
  <c r="AG7587" i="2"/>
  <c r="AG7588" i="2"/>
  <c r="AG7589" i="2"/>
  <c r="AG7590" i="2"/>
  <c r="AG7591" i="2"/>
  <c r="AG7592" i="2"/>
  <c r="AG7593" i="2"/>
  <c r="AG7594" i="2"/>
  <c r="AG7595" i="2"/>
  <c r="AG7596" i="2"/>
  <c r="AG7597" i="2"/>
  <c r="AG7598" i="2"/>
  <c r="AG7599" i="2"/>
  <c r="AG7600" i="2"/>
  <c r="AG7601" i="2"/>
  <c r="AG7602" i="2"/>
  <c r="AG7603" i="2"/>
  <c r="AG7604" i="2"/>
  <c r="AG7605" i="2"/>
  <c r="AG7606" i="2"/>
  <c r="AG7607" i="2"/>
  <c r="AG7608" i="2"/>
  <c r="AG7609" i="2"/>
  <c r="AG7610" i="2"/>
  <c r="AG7611" i="2"/>
  <c r="AG7612" i="2"/>
  <c r="AG7613" i="2"/>
  <c r="AG7614" i="2"/>
  <c r="AG7615" i="2"/>
  <c r="AG7616" i="2"/>
  <c r="AG7617" i="2"/>
  <c r="AG7618" i="2"/>
  <c r="AG7619" i="2"/>
  <c r="AG7620" i="2"/>
  <c r="AG7621" i="2"/>
  <c r="AG7622" i="2"/>
  <c r="AG7623" i="2"/>
  <c r="AG7624" i="2"/>
  <c r="AG7625" i="2"/>
  <c r="AG7626" i="2"/>
  <c r="AG7627" i="2"/>
  <c r="AG7628" i="2"/>
  <c r="AG7629" i="2"/>
  <c r="AG7630" i="2"/>
  <c r="AG7631" i="2"/>
  <c r="AG7632" i="2"/>
  <c r="AG7633" i="2"/>
  <c r="AG7634" i="2"/>
  <c r="AG7635" i="2"/>
  <c r="AG7636" i="2"/>
  <c r="AG7637" i="2"/>
  <c r="AG7638" i="2"/>
  <c r="AG7639" i="2"/>
  <c r="AG7640" i="2"/>
  <c r="AG7641" i="2"/>
  <c r="AG7642" i="2"/>
  <c r="AG7643" i="2"/>
  <c r="AG7644" i="2"/>
  <c r="AG7645" i="2"/>
  <c r="AG7646" i="2"/>
  <c r="AG7647" i="2"/>
  <c r="AG7648" i="2"/>
  <c r="AG7649" i="2"/>
  <c r="AG7650" i="2"/>
  <c r="AG7651" i="2"/>
  <c r="AG7652" i="2"/>
  <c r="AG7653" i="2"/>
  <c r="AG7654" i="2"/>
  <c r="AG7655" i="2"/>
  <c r="AG7656" i="2"/>
  <c r="AG7657" i="2"/>
  <c r="AG7658" i="2"/>
  <c r="AG7659" i="2"/>
  <c r="AG7660" i="2"/>
  <c r="AG7661" i="2"/>
  <c r="AG7662" i="2"/>
  <c r="AG7663" i="2"/>
  <c r="AG7664" i="2"/>
  <c r="AG7665" i="2"/>
  <c r="AG7666" i="2"/>
  <c r="AG7667" i="2"/>
  <c r="AG7668" i="2"/>
  <c r="AG7669" i="2"/>
  <c r="AG7670" i="2"/>
  <c r="AG7671" i="2"/>
  <c r="AG7672" i="2"/>
  <c r="AG7673" i="2"/>
  <c r="AG7674" i="2"/>
  <c r="AG7675" i="2"/>
  <c r="AG7676" i="2"/>
  <c r="AG7677" i="2"/>
  <c r="AG7678" i="2"/>
  <c r="AG7679" i="2"/>
  <c r="AG7680" i="2"/>
  <c r="AG7681" i="2"/>
  <c r="AG7682" i="2"/>
  <c r="AG7683" i="2"/>
  <c r="AG7684" i="2"/>
  <c r="AG7685" i="2"/>
  <c r="AG7686" i="2"/>
  <c r="AG7687" i="2"/>
  <c r="AG7688" i="2"/>
  <c r="AG7689" i="2"/>
  <c r="AG7690" i="2"/>
  <c r="AG7691" i="2"/>
  <c r="AG7692" i="2"/>
  <c r="AG7693" i="2"/>
  <c r="AG7694" i="2"/>
  <c r="AG7695" i="2"/>
  <c r="AG7696" i="2"/>
  <c r="AG7697" i="2"/>
  <c r="AG7698" i="2"/>
  <c r="AG7699" i="2"/>
  <c r="AG7700" i="2"/>
  <c r="AG7701" i="2"/>
  <c r="AG7702" i="2"/>
  <c r="AG7703" i="2"/>
  <c r="AG7704" i="2"/>
  <c r="AG7705" i="2"/>
  <c r="AG7706" i="2"/>
  <c r="AG7707" i="2"/>
  <c r="AG7708" i="2"/>
  <c r="AG7709" i="2"/>
  <c r="AG7710" i="2"/>
  <c r="AG7711" i="2"/>
  <c r="AG7712" i="2"/>
  <c r="AG7713" i="2"/>
  <c r="AG7714" i="2"/>
  <c r="AG7715" i="2"/>
  <c r="AG7716" i="2"/>
  <c r="AG7717" i="2"/>
  <c r="AG7718" i="2"/>
  <c r="AG7719" i="2"/>
  <c r="AG7720" i="2"/>
  <c r="AG7721" i="2"/>
  <c r="AG7722" i="2"/>
  <c r="AG7723" i="2"/>
  <c r="AG7724" i="2"/>
  <c r="AG7725" i="2"/>
  <c r="AG7726" i="2"/>
  <c r="AG7727" i="2"/>
  <c r="AG7728" i="2"/>
  <c r="AG7729" i="2"/>
  <c r="AG7730" i="2"/>
  <c r="AG7731" i="2"/>
  <c r="AG7732" i="2"/>
  <c r="AG7733" i="2"/>
  <c r="AG7734" i="2"/>
  <c r="AG7735" i="2"/>
  <c r="AG7736" i="2"/>
  <c r="AG7737" i="2"/>
  <c r="AG7738" i="2"/>
  <c r="AG7739" i="2"/>
  <c r="AG7740" i="2"/>
  <c r="AG7741" i="2"/>
  <c r="AG7742" i="2"/>
  <c r="AG7743" i="2"/>
  <c r="AG7744" i="2"/>
  <c r="AG7745" i="2"/>
  <c r="AG7746" i="2"/>
  <c r="AG7747" i="2"/>
  <c r="AG7748" i="2"/>
  <c r="AG7749" i="2"/>
  <c r="AG7750" i="2"/>
  <c r="AG7751" i="2"/>
  <c r="AG7752" i="2"/>
  <c r="AG7753" i="2"/>
  <c r="AG7754" i="2"/>
  <c r="AG7755" i="2"/>
  <c r="AG7756" i="2"/>
  <c r="AG7757" i="2"/>
  <c r="AG7758" i="2"/>
  <c r="AG7759" i="2"/>
  <c r="AG7760" i="2"/>
  <c r="AG7761" i="2"/>
  <c r="AG7762" i="2"/>
  <c r="AG7763" i="2"/>
  <c r="AG7764" i="2"/>
  <c r="AG7765" i="2"/>
  <c r="AG7766" i="2"/>
  <c r="AG7767" i="2"/>
  <c r="AG7768" i="2"/>
  <c r="AG7769" i="2"/>
  <c r="AG7770" i="2"/>
  <c r="AG7771" i="2"/>
  <c r="AG7772" i="2"/>
  <c r="AG7773" i="2"/>
  <c r="AG7774" i="2"/>
  <c r="AG7775" i="2"/>
  <c r="AG7776" i="2"/>
  <c r="AG7777" i="2"/>
  <c r="AG7778" i="2"/>
  <c r="AG7779" i="2"/>
  <c r="AG7780" i="2"/>
  <c r="AG7781" i="2"/>
  <c r="AG7782" i="2"/>
  <c r="AG7783" i="2"/>
  <c r="AG7784" i="2"/>
  <c r="AG7785" i="2"/>
  <c r="AG7786" i="2"/>
  <c r="AG7787" i="2"/>
  <c r="AG7788" i="2"/>
  <c r="AG7789" i="2"/>
  <c r="AG7790" i="2"/>
  <c r="AG7791" i="2"/>
  <c r="AG7792" i="2"/>
  <c r="AG7793" i="2"/>
  <c r="AG7794" i="2"/>
  <c r="AG7795" i="2"/>
  <c r="AG7796" i="2"/>
  <c r="AG7797" i="2"/>
  <c r="AG7798" i="2"/>
  <c r="AG7799" i="2"/>
  <c r="AG7800" i="2"/>
  <c r="AG7801" i="2"/>
  <c r="AG7802" i="2"/>
  <c r="AG7803" i="2"/>
  <c r="AG7804" i="2"/>
  <c r="AG7805" i="2"/>
  <c r="AG7806" i="2"/>
  <c r="AG7807" i="2"/>
  <c r="AG7808" i="2"/>
  <c r="AG7809" i="2"/>
  <c r="AG7810" i="2"/>
  <c r="AG7811" i="2"/>
  <c r="AG7812" i="2"/>
  <c r="AG7813" i="2"/>
  <c r="AG7814" i="2"/>
  <c r="AG7815" i="2"/>
  <c r="AG7816" i="2"/>
  <c r="AG7817" i="2"/>
  <c r="AG7818" i="2"/>
  <c r="AG7819" i="2"/>
  <c r="AG7820" i="2"/>
  <c r="AG7821" i="2"/>
  <c r="AG7822" i="2"/>
  <c r="AG7823" i="2"/>
  <c r="AG7824" i="2"/>
  <c r="AG7825" i="2"/>
  <c r="AG7826" i="2"/>
  <c r="AG7827" i="2"/>
  <c r="AG7828" i="2"/>
  <c r="AG7829" i="2"/>
  <c r="AG7830" i="2"/>
  <c r="AG7831" i="2"/>
  <c r="AG7832" i="2"/>
  <c r="AG7833" i="2"/>
  <c r="AG7834" i="2"/>
  <c r="AG7835" i="2"/>
  <c r="AG7836" i="2"/>
  <c r="AG7837" i="2"/>
  <c r="AG7838" i="2"/>
  <c r="AG7839" i="2"/>
  <c r="AG7840" i="2"/>
  <c r="AG7841" i="2"/>
  <c r="AG7842" i="2"/>
  <c r="AG7843" i="2"/>
  <c r="AG7844" i="2"/>
  <c r="AG7845" i="2"/>
  <c r="AG7846" i="2"/>
  <c r="AG7847" i="2"/>
  <c r="AG7848" i="2"/>
  <c r="AG7849" i="2"/>
  <c r="AG7850" i="2"/>
  <c r="AG7851" i="2"/>
  <c r="AG7852" i="2"/>
  <c r="AG7853" i="2"/>
  <c r="AG7854" i="2"/>
  <c r="AG7855" i="2"/>
  <c r="AG7856" i="2"/>
  <c r="AG7857" i="2"/>
  <c r="AG7858" i="2"/>
  <c r="AG7859" i="2"/>
  <c r="AG7860" i="2"/>
  <c r="AG7861" i="2"/>
  <c r="AG7862" i="2"/>
  <c r="AG7863" i="2"/>
  <c r="AG7864" i="2"/>
  <c r="AG7865" i="2"/>
  <c r="AG7866" i="2"/>
  <c r="AG7867" i="2"/>
  <c r="AG7868" i="2"/>
  <c r="AG7869" i="2"/>
  <c r="AG7870" i="2"/>
  <c r="AG7871" i="2"/>
  <c r="AG7872" i="2"/>
  <c r="AG7873" i="2"/>
  <c r="AG7874" i="2"/>
  <c r="AG7875" i="2"/>
  <c r="AG7876" i="2"/>
  <c r="AG7877" i="2"/>
  <c r="AG7878" i="2"/>
  <c r="AG7879" i="2"/>
  <c r="AG7880" i="2"/>
  <c r="AG7881" i="2"/>
  <c r="AG7882" i="2"/>
  <c r="AG7883" i="2"/>
  <c r="AG7884" i="2"/>
  <c r="AG7885" i="2"/>
  <c r="AG7886" i="2"/>
  <c r="AG7887" i="2"/>
  <c r="AG7888" i="2"/>
  <c r="AG7889" i="2"/>
  <c r="AG7890" i="2"/>
  <c r="AG7891" i="2"/>
  <c r="AG7892" i="2"/>
  <c r="AG7893" i="2"/>
  <c r="AG7894" i="2"/>
  <c r="AG7895" i="2"/>
  <c r="AG7896" i="2"/>
  <c r="AG7897" i="2"/>
  <c r="AG7898" i="2"/>
  <c r="AG7899" i="2"/>
  <c r="AG7900" i="2"/>
  <c r="AG7901" i="2"/>
  <c r="AG7902" i="2"/>
  <c r="AG7903" i="2"/>
  <c r="AG7904" i="2"/>
  <c r="AG7905" i="2"/>
  <c r="AG7906" i="2"/>
  <c r="AG7907" i="2"/>
  <c r="AG7908" i="2"/>
  <c r="AG7909" i="2"/>
  <c r="AG7910" i="2"/>
  <c r="AG7911" i="2"/>
  <c r="AG7912" i="2"/>
  <c r="AG7913" i="2"/>
  <c r="AG7914" i="2"/>
  <c r="AG7915" i="2"/>
  <c r="AG7916" i="2"/>
  <c r="AG7917" i="2"/>
  <c r="AG7918" i="2"/>
  <c r="AG7919" i="2"/>
  <c r="AG7920" i="2"/>
  <c r="AG7921" i="2"/>
  <c r="AG7922" i="2"/>
  <c r="AG7923" i="2"/>
  <c r="AG7924" i="2"/>
  <c r="AG7925" i="2"/>
  <c r="AG7926" i="2"/>
  <c r="AG7927" i="2"/>
  <c r="AG7928" i="2"/>
  <c r="AG7929" i="2"/>
  <c r="AG7930" i="2"/>
  <c r="AG7931" i="2"/>
  <c r="AG7932" i="2"/>
  <c r="AG7933" i="2"/>
  <c r="AG7934" i="2"/>
  <c r="AG7935" i="2"/>
  <c r="AG7936" i="2"/>
  <c r="AG7937" i="2"/>
  <c r="AG7938" i="2"/>
  <c r="AG7939" i="2"/>
  <c r="AG7940" i="2"/>
  <c r="AG7941" i="2"/>
  <c r="AG7942" i="2"/>
  <c r="AG7943" i="2"/>
  <c r="AG7944" i="2"/>
  <c r="AG7945" i="2"/>
  <c r="AG7946" i="2"/>
  <c r="AG7947" i="2"/>
  <c r="AG7948" i="2"/>
  <c r="AG7949" i="2"/>
  <c r="AG7950" i="2"/>
  <c r="AG7951" i="2"/>
  <c r="AG7952" i="2"/>
  <c r="AG7953" i="2"/>
  <c r="AG7954" i="2"/>
  <c r="AG7955" i="2"/>
  <c r="AG7956" i="2"/>
  <c r="AG7957" i="2"/>
  <c r="AG7958" i="2"/>
  <c r="AG7959" i="2"/>
  <c r="AG7960" i="2"/>
  <c r="AG7961" i="2"/>
  <c r="AG7962" i="2"/>
  <c r="AG7963" i="2"/>
  <c r="AG7964" i="2"/>
  <c r="AG7965" i="2"/>
  <c r="AG7966" i="2"/>
  <c r="AG7967" i="2"/>
  <c r="AG7968" i="2"/>
  <c r="AG7969" i="2"/>
  <c r="AG7970" i="2"/>
  <c r="AG7971" i="2"/>
  <c r="AG7972" i="2"/>
  <c r="AG7973" i="2"/>
  <c r="AG7974" i="2"/>
  <c r="AG7975" i="2"/>
  <c r="AG7976" i="2"/>
  <c r="AG7977" i="2"/>
  <c r="AG7978" i="2"/>
  <c r="AG7979" i="2"/>
  <c r="AG7980" i="2"/>
  <c r="AG7981" i="2"/>
  <c r="AG7982" i="2"/>
  <c r="AG7983" i="2"/>
  <c r="AG7984" i="2"/>
  <c r="AG7985" i="2"/>
  <c r="AG7986" i="2"/>
  <c r="AG7987" i="2"/>
  <c r="AG7988" i="2"/>
  <c r="AG7989" i="2"/>
  <c r="AG7990" i="2"/>
  <c r="AG7991" i="2"/>
  <c r="AG7992" i="2"/>
  <c r="AG7993" i="2"/>
  <c r="AG7994" i="2"/>
  <c r="AG7995" i="2"/>
  <c r="AG7996" i="2"/>
  <c r="AG7997" i="2"/>
  <c r="AG7998" i="2"/>
  <c r="AG7999" i="2"/>
  <c r="AG8000" i="2"/>
  <c r="AG8001" i="2"/>
  <c r="AG8002" i="2"/>
  <c r="AG8003" i="2"/>
  <c r="AG8004" i="2"/>
  <c r="AG8005" i="2"/>
  <c r="AG8006" i="2"/>
  <c r="AG8007" i="2"/>
  <c r="AG8008" i="2"/>
  <c r="AG8009" i="2"/>
  <c r="AG8010" i="2"/>
  <c r="AG8011" i="2"/>
  <c r="AG8012" i="2"/>
  <c r="AG8013" i="2"/>
  <c r="AG8014" i="2"/>
  <c r="AG8015" i="2"/>
  <c r="AG8016" i="2"/>
  <c r="AG8017" i="2"/>
  <c r="AG8018" i="2"/>
  <c r="AG8019" i="2"/>
  <c r="AG8020" i="2"/>
  <c r="AG8021" i="2"/>
  <c r="AG8022" i="2"/>
  <c r="AG8023" i="2"/>
  <c r="AG8024" i="2"/>
  <c r="AG8025" i="2"/>
  <c r="AG8026" i="2"/>
  <c r="AG8027" i="2"/>
  <c r="AG8028" i="2"/>
  <c r="AG8029" i="2"/>
  <c r="AG8030" i="2"/>
  <c r="AG8031" i="2"/>
  <c r="AG8032" i="2"/>
  <c r="AG8033" i="2"/>
  <c r="AG8034" i="2"/>
  <c r="AG8035" i="2"/>
  <c r="AG8036" i="2"/>
  <c r="AG8037" i="2"/>
  <c r="AG8038" i="2"/>
  <c r="AG8039" i="2"/>
  <c r="AG8040" i="2"/>
  <c r="AG8041" i="2"/>
  <c r="AG8042" i="2"/>
  <c r="AG8043" i="2"/>
  <c r="AG8044" i="2"/>
  <c r="AG8045" i="2"/>
  <c r="AG8046" i="2"/>
  <c r="AG8047" i="2"/>
  <c r="AG8048" i="2"/>
  <c r="AG8049" i="2"/>
  <c r="AG8050" i="2"/>
  <c r="AG8051" i="2"/>
  <c r="AG8052" i="2"/>
  <c r="AG8053" i="2"/>
  <c r="AG8054" i="2"/>
  <c r="AG8055" i="2"/>
  <c r="AG8056" i="2"/>
  <c r="AG8057" i="2"/>
  <c r="AG8058" i="2"/>
  <c r="AG8059" i="2"/>
  <c r="AG8060" i="2"/>
  <c r="AG8061" i="2"/>
  <c r="AG8062" i="2"/>
  <c r="AG8063" i="2"/>
  <c r="AG8064" i="2"/>
  <c r="AG8065" i="2"/>
  <c r="AG8066" i="2"/>
  <c r="AG8067" i="2"/>
  <c r="AG8068" i="2"/>
  <c r="AG8069" i="2"/>
  <c r="AG8070" i="2"/>
  <c r="AG8071" i="2"/>
  <c r="AG8072" i="2"/>
  <c r="AG8073" i="2"/>
  <c r="AG8074" i="2"/>
  <c r="AG8075" i="2"/>
  <c r="AG8076" i="2"/>
  <c r="AG8077" i="2"/>
  <c r="AG8078" i="2"/>
  <c r="AG8079" i="2"/>
  <c r="AG8080" i="2"/>
  <c r="AG8081" i="2"/>
  <c r="AG8082" i="2"/>
  <c r="AG8083" i="2"/>
  <c r="AG8084" i="2"/>
  <c r="AG8085" i="2"/>
  <c r="AG8086" i="2"/>
  <c r="AG8087" i="2"/>
  <c r="AG8088" i="2"/>
  <c r="AG8089" i="2"/>
  <c r="AG8090" i="2"/>
  <c r="AG8091" i="2"/>
  <c r="AG8092" i="2"/>
  <c r="AG8093" i="2"/>
  <c r="AG8094" i="2"/>
  <c r="AG8095" i="2"/>
  <c r="AG8096" i="2"/>
  <c r="AG8097" i="2"/>
  <c r="AG8098" i="2"/>
  <c r="AG8099" i="2"/>
  <c r="AG8100" i="2"/>
  <c r="AG8101" i="2"/>
  <c r="AG8102" i="2"/>
  <c r="AG8103" i="2"/>
  <c r="AG8104" i="2"/>
  <c r="AG8105" i="2"/>
  <c r="AG8106" i="2"/>
  <c r="AG8107" i="2"/>
  <c r="AG8108" i="2"/>
  <c r="AG8109" i="2"/>
  <c r="AG8110" i="2"/>
  <c r="AG8111" i="2"/>
  <c r="AG8112" i="2"/>
  <c r="AG8113" i="2"/>
  <c r="AG8114" i="2"/>
  <c r="AG8115" i="2"/>
  <c r="AG8116" i="2"/>
  <c r="AG8117" i="2"/>
  <c r="AG8118" i="2"/>
  <c r="AG8119" i="2"/>
  <c r="AG8120" i="2"/>
  <c r="AG8121" i="2"/>
  <c r="AG8122" i="2"/>
  <c r="AG8123" i="2"/>
  <c r="AG8124" i="2"/>
  <c r="AG8125" i="2"/>
  <c r="AG8126" i="2"/>
  <c r="AG8127" i="2"/>
  <c r="AG8128" i="2"/>
  <c r="AG8129" i="2"/>
  <c r="AG8130" i="2"/>
  <c r="AG8131" i="2"/>
  <c r="AG8132" i="2"/>
  <c r="AG8133" i="2"/>
  <c r="AG8134" i="2"/>
  <c r="AG8135" i="2"/>
  <c r="AG8136" i="2"/>
  <c r="AG8137" i="2"/>
  <c r="AG8138" i="2"/>
  <c r="AG8139" i="2"/>
  <c r="AG8140" i="2"/>
  <c r="AG8141" i="2"/>
  <c r="AG8142" i="2"/>
  <c r="AG8143" i="2"/>
  <c r="AG8144" i="2"/>
  <c r="AG8145" i="2"/>
  <c r="AG8146" i="2"/>
  <c r="AG8147" i="2"/>
  <c r="AG8148" i="2"/>
  <c r="AG8149" i="2"/>
  <c r="AG8150" i="2"/>
  <c r="AG8151" i="2"/>
  <c r="AG8152" i="2"/>
  <c r="AG8153" i="2"/>
  <c r="AG8154" i="2"/>
  <c r="AG8155" i="2"/>
  <c r="AG8156" i="2"/>
  <c r="AG8157" i="2"/>
  <c r="AG8158" i="2"/>
  <c r="AG8159" i="2"/>
  <c r="AG8160" i="2"/>
  <c r="AG8161" i="2"/>
  <c r="AG8162" i="2"/>
  <c r="AG8163" i="2"/>
  <c r="AG8164" i="2"/>
  <c r="AG8165" i="2"/>
  <c r="AG8166" i="2"/>
  <c r="AG8167" i="2"/>
  <c r="AG8168" i="2"/>
  <c r="AG8169" i="2"/>
  <c r="AG8170" i="2"/>
  <c r="AG8171" i="2"/>
  <c r="AG8172" i="2"/>
  <c r="AG8173" i="2"/>
  <c r="AG8174" i="2"/>
  <c r="AG8175" i="2"/>
  <c r="AG8176" i="2"/>
  <c r="AG8177" i="2"/>
  <c r="AG8178" i="2"/>
  <c r="AG8179" i="2"/>
  <c r="AG8180" i="2"/>
  <c r="AG8181" i="2"/>
  <c r="AG8182" i="2"/>
  <c r="AG8183" i="2"/>
  <c r="AG8184" i="2"/>
  <c r="AG8185" i="2"/>
  <c r="AG8186" i="2"/>
  <c r="AG8187" i="2"/>
  <c r="AG8188" i="2"/>
  <c r="AG8189" i="2"/>
  <c r="AG8190" i="2"/>
  <c r="AG8191" i="2"/>
  <c r="AG8192" i="2"/>
  <c r="AG8193" i="2"/>
  <c r="AG8194" i="2"/>
  <c r="AG8195" i="2"/>
  <c r="AG8196" i="2"/>
  <c r="AG8197" i="2"/>
  <c r="AG8198" i="2"/>
  <c r="AG8199" i="2"/>
  <c r="AG8200" i="2"/>
  <c r="AG8201" i="2"/>
  <c r="AG8202" i="2"/>
  <c r="AG8203" i="2"/>
  <c r="AG8204" i="2"/>
  <c r="AG8205" i="2"/>
  <c r="AG8206" i="2"/>
  <c r="AG8207" i="2"/>
  <c r="AG8208" i="2"/>
  <c r="AG8209" i="2"/>
  <c r="AG8210" i="2"/>
  <c r="AG8211" i="2"/>
  <c r="AG8212" i="2"/>
  <c r="AG8213" i="2"/>
  <c r="AG8214" i="2"/>
  <c r="AG8215" i="2"/>
  <c r="AG8216" i="2"/>
  <c r="AG8217" i="2"/>
  <c r="AG8218" i="2"/>
  <c r="AG8219" i="2"/>
  <c r="AG8220" i="2"/>
  <c r="AG8221" i="2"/>
  <c r="AG8222" i="2"/>
  <c r="AG8223" i="2"/>
  <c r="AG8224" i="2"/>
  <c r="AG8225" i="2"/>
  <c r="AG8226" i="2"/>
  <c r="AG8227" i="2"/>
  <c r="AG8228" i="2"/>
  <c r="AG8229" i="2"/>
  <c r="AG8230" i="2"/>
  <c r="AG8231" i="2"/>
  <c r="AG8232" i="2"/>
  <c r="AG8233" i="2"/>
  <c r="AG8234" i="2"/>
  <c r="AG8235" i="2"/>
  <c r="AG8236" i="2"/>
  <c r="AG8237" i="2"/>
  <c r="AG8238" i="2"/>
  <c r="AG8239" i="2"/>
  <c r="AG8240" i="2"/>
  <c r="AG8241" i="2"/>
  <c r="AG8242" i="2"/>
  <c r="AG8243" i="2"/>
  <c r="AG8244" i="2"/>
  <c r="AG8245" i="2"/>
  <c r="AG8246" i="2"/>
  <c r="AG8247" i="2"/>
  <c r="AG8248" i="2"/>
  <c r="AG8249" i="2"/>
  <c r="AG8250" i="2"/>
  <c r="AG8251" i="2"/>
  <c r="AG8252" i="2"/>
  <c r="AG8253" i="2"/>
  <c r="AG8254" i="2"/>
  <c r="AG8255" i="2"/>
  <c r="AG8256" i="2"/>
  <c r="AG8257" i="2"/>
  <c r="AG8258" i="2"/>
  <c r="AG8259" i="2"/>
  <c r="AG8260" i="2"/>
  <c r="AG8261" i="2"/>
  <c r="AG8262" i="2"/>
  <c r="AG8263" i="2"/>
  <c r="AG8264" i="2"/>
  <c r="AG8265" i="2"/>
  <c r="AG8266" i="2"/>
  <c r="AG8267" i="2"/>
  <c r="AG8268" i="2"/>
  <c r="AG8269" i="2"/>
  <c r="AG8270" i="2"/>
  <c r="AG8271" i="2"/>
  <c r="AG8272" i="2"/>
  <c r="AG8273" i="2"/>
  <c r="AG8274" i="2"/>
  <c r="AG8275" i="2"/>
  <c r="AG8276" i="2"/>
  <c r="AG8277" i="2"/>
  <c r="AG8278" i="2"/>
  <c r="AG8279" i="2"/>
  <c r="AG8280" i="2"/>
  <c r="AG8281" i="2"/>
  <c r="AG8282" i="2"/>
  <c r="AG8283" i="2"/>
  <c r="AG8284" i="2"/>
  <c r="AG8285" i="2"/>
  <c r="AG8286" i="2"/>
  <c r="AG8287" i="2"/>
  <c r="AG8288" i="2"/>
  <c r="AG8289" i="2"/>
  <c r="AG8290" i="2"/>
  <c r="AG8291" i="2"/>
  <c r="AG8292" i="2"/>
  <c r="AG8293" i="2"/>
  <c r="AG8294" i="2"/>
  <c r="AG8295" i="2"/>
  <c r="AG8296" i="2"/>
  <c r="AG8297" i="2"/>
  <c r="AG8298" i="2"/>
  <c r="AG8299" i="2"/>
  <c r="AG8300" i="2"/>
  <c r="AG8301" i="2"/>
  <c r="AG8302" i="2"/>
  <c r="AG8303" i="2"/>
  <c r="AG8304" i="2"/>
  <c r="AG8305" i="2"/>
  <c r="AG8306" i="2"/>
  <c r="AG8307" i="2"/>
  <c r="AG8308" i="2"/>
  <c r="AG8309" i="2"/>
  <c r="AG8310" i="2"/>
  <c r="AG8311" i="2"/>
  <c r="AG8312" i="2"/>
  <c r="AG8313" i="2"/>
  <c r="AG8314" i="2"/>
  <c r="AG8315" i="2"/>
  <c r="AG8316" i="2"/>
  <c r="AG8317" i="2"/>
  <c r="AG8318" i="2"/>
  <c r="AG8319" i="2"/>
  <c r="AG8320" i="2"/>
  <c r="AG8321" i="2"/>
  <c r="AG8322" i="2"/>
  <c r="AG8323" i="2"/>
  <c r="AG8324" i="2"/>
  <c r="AG8325" i="2"/>
  <c r="AG8326" i="2"/>
  <c r="AG8327" i="2"/>
  <c r="AG8328" i="2"/>
  <c r="AG8329" i="2"/>
  <c r="AG8330" i="2"/>
  <c r="AG8331" i="2"/>
  <c r="AG8332" i="2"/>
  <c r="AG8333" i="2"/>
  <c r="AG8334" i="2"/>
  <c r="AG8335" i="2"/>
  <c r="AG8336" i="2"/>
  <c r="AG8337" i="2"/>
  <c r="AG8338" i="2"/>
  <c r="AG8339" i="2"/>
  <c r="AG8340" i="2"/>
  <c r="AG8341" i="2"/>
  <c r="AG8342" i="2"/>
  <c r="AG8343" i="2"/>
  <c r="AG8344" i="2"/>
  <c r="AG8345" i="2"/>
  <c r="AG8346" i="2"/>
  <c r="AG8347" i="2"/>
  <c r="AG8348" i="2"/>
  <c r="AG8349" i="2"/>
  <c r="AG8350" i="2"/>
  <c r="AG8351" i="2"/>
  <c r="AG8352" i="2"/>
  <c r="AG8353" i="2"/>
  <c r="AG8354" i="2"/>
  <c r="AG8355" i="2"/>
  <c r="AG8356" i="2"/>
  <c r="AG8357" i="2"/>
  <c r="AG8358" i="2"/>
  <c r="AG8359" i="2"/>
  <c r="AG8360" i="2"/>
  <c r="AG8361" i="2"/>
  <c r="AG8362" i="2"/>
  <c r="AG8363" i="2"/>
  <c r="AG8364" i="2"/>
  <c r="AG8365" i="2"/>
  <c r="AG8366" i="2"/>
  <c r="AG8367" i="2"/>
  <c r="AG8368" i="2"/>
  <c r="AG8369" i="2"/>
  <c r="AG8370" i="2"/>
  <c r="AG8371" i="2"/>
  <c r="AG8372" i="2"/>
  <c r="AG8373" i="2"/>
  <c r="AG8374" i="2"/>
  <c r="AG8375" i="2"/>
  <c r="AG8376" i="2"/>
  <c r="AG8377" i="2"/>
  <c r="AG8378" i="2"/>
  <c r="AG8379" i="2"/>
  <c r="AG8380" i="2"/>
  <c r="AG8381" i="2"/>
  <c r="AG8382" i="2"/>
  <c r="AG8383" i="2"/>
  <c r="AG8384" i="2"/>
  <c r="AG8385" i="2"/>
  <c r="AG8386" i="2"/>
  <c r="AG8387" i="2"/>
  <c r="AG8388" i="2"/>
  <c r="AG8389" i="2"/>
  <c r="AG8390" i="2"/>
  <c r="AG8391" i="2"/>
  <c r="AG8392" i="2"/>
  <c r="AG8393" i="2"/>
  <c r="AG8394" i="2"/>
  <c r="AG8395" i="2"/>
  <c r="AG8396" i="2"/>
  <c r="AG8397" i="2"/>
  <c r="AG8398" i="2"/>
  <c r="AG8399" i="2"/>
  <c r="AG8400" i="2"/>
  <c r="AE2" i="2"/>
  <c r="AF2" i="2" s="1"/>
  <c r="AE3" i="2"/>
  <c r="AF3" i="2" s="1"/>
  <c r="AE4" i="2"/>
  <c r="AF4" i="2" s="1"/>
  <c r="AE5" i="2"/>
  <c r="AF5" i="2" s="1"/>
  <c r="AE6" i="2"/>
  <c r="AF6" i="2" s="1"/>
  <c r="AE7" i="2"/>
  <c r="AF7" i="2" s="1"/>
  <c r="AE8" i="2"/>
  <c r="AF8" i="2" s="1"/>
  <c r="AE9" i="2"/>
  <c r="AF9" i="2" s="1"/>
  <c r="AE10" i="2"/>
  <c r="AF10" i="2" s="1"/>
  <c r="AE11" i="2"/>
  <c r="AF11" i="2" s="1"/>
  <c r="AE12" i="2"/>
  <c r="AF12" i="2" s="1"/>
  <c r="AE13" i="2"/>
  <c r="AF13" i="2" s="1"/>
  <c r="AE14" i="2"/>
  <c r="AF14" i="2" s="1"/>
  <c r="AE15" i="2"/>
  <c r="AF15" i="2" s="1"/>
  <c r="AE16" i="2"/>
  <c r="AF16" i="2" s="1"/>
  <c r="AE17" i="2"/>
  <c r="AF17" i="2" s="1"/>
  <c r="AE18" i="2"/>
  <c r="AF18" i="2" s="1"/>
  <c r="AE19" i="2"/>
  <c r="AF19" i="2" s="1"/>
  <c r="AE20" i="2"/>
  <c r="AF20" i="2" s="1"/>
  <c r="AE21" i="2"/>
  <c r="AF21" i="2" s="1"/>
  <c r="AE22" i="2"/>
  <c r="AF22" i="2" s="1"/>
  <c r="AE23" i="2"/>
  <c r="AF23" i="2" s="1"/>
  <c r="AE24" i="2"/>
  <c r="AF24" i="2" s="1"/>
  <c r="AE25" i="2"/>
  <c r="AF25" i="2" s="1"/>
  <c r="AE26" i="2"/>
  <c r="AF26" i="2" s="1"/>
  <c r="AE27" i="2"/>
  <c r="AF27" i="2" s="1"/>
  <c r="AE28" i="2"/>
  <c r="AF28" i="2" s="1"/>
  <c r="AE29" i="2"/>
  <c r="AF29" i="2" s="1"/>
  <c r="AE30" i="2"/>
  <c r="AF30" i="2" s="1"/>
  <c r="AE31" i="2"/>
  <c r="AF31" i="2" s="1"/>
  <c r="AE32" i="2"/>
  <c r="AF32" i="2" s="1"/>
  <c r="AE33" i="2"/>
  <c r="AF33" i="2" s="1"/>
  <c r="AE34" i="2"/>
  <c r="AF34" i="2" s="1"/>
  <c r="AE35" i="2"/>
  <c r="AF35" i="2" s="1"/>
  <c r="AE36" i="2"/>
  <c r="AF36" i="2" s="1"/>
  <c r="AE37" i="2"/>
  <c r="AF37" i="2" s="1"/>
  <c r="AE38" i="2"/>
  <c r="AF38" i="2" s="1"/>
  <c r="AE39" i="2"/>
  <c r="AF39" i="2" s="1"/>
  <c r="AE40" i="2"/>
  <c r="AF40" i="2" s="1"/>
  <c r="AE41" i="2"/>
  <c r="AF41" i="2" s="1"/>
  <c r="AE42" i="2"/>
  <c r="AF42" i="2" s="1"/>
  <c r="AE43" i="2"/>
  <c r="AF43" i="2" s="1"/>
  <c r="AE44" i="2"/>
  <c r="AF44" i="2" s="1"/>
  <c r="AE45" i="2"/>
  <c r="AF45" i="2" s="1"/>
  <c r="AE46" i="2"/>
  <c r="AF46" i="2" s="1"/>
  <c r="AE47" i="2"/>
  <c r="AF47" i="2" s="1"/>
  <c r="AE48" i="2"/>
  <c r="AF48" i="2" s="1"/>
  <c r="AE49" i="2"/>
  <c r="AF49" i="2" s="1"/>
  <c r="AE50" i="2"/>
  <c r="AF50" i="2" s="1"/>
  <c r="AE51" i="2"/>
  <c r="AF51" i="2" s="1"/>
  <c r="AE52" i="2"/>
  <c r="AF52" i="2" s="1"/>
  <c r="AE53" i="2"/>
  <c r="AF53" i="2" s="1"/>
  <c r="AE54" i="2"/>
  <c r="AF54" i="2" s="1"/>
  <c r="AE55" i="2"/>
  <c r="AF55" i="2" s="1"/>
  <c r="AE56" i="2"/>
  <c r="AF56" i="2" s="1"/>
  <c r="AE57" i="2"/>
  <c r="AF57" i="2" s="1"/>
  <c r="AE58" i="2"/>
  <c r="AF58" i="2" s="1"/>
  <c r="AE59" i="2"/>
  <c r="AF59" i="2" s="1"/>
  <c r="AE60" i="2"/>
  <c r="AF60" i="2" s="1"/>
  <c r="AE61" i="2"/>
  <c r="AF61" i="2" s="1"/>
  <c r="AE62" i="2"/>
  <c r="AF62" i="2" s="1"/>
  <c r="AE63" i="2"/>
  <c r="AF63" i="2" s="1"/>
  <c r="AE64" i="2"/>
  <c r="AF64" i="2" s="1"/>
  <c r="AE65" i="2"/>
  <c r="AF65" i="2" s="1"/>
  <c r="AE66" i="2"/>
  <c r="AF66" i="2" s="1"/>
  <c r="AE67" i="2"/>
  <c r="AF67" i="2" s="1"/>
  <c r="AE68" i="2"/>
  <c r="AF68" i="2" s="1"/>
  <c r="AE69" i="2"/>
  <c r="AF69" i="2" s="1"/>
  <c r="AE70" i="2"/>
  <c r="AF70" i="2" s="1"/>
  <c r="AE71" i="2"/>
  <c r="AF71" i="2" s="1"/>
  <c r="AE72" i="2"/>
  <c r="AF72" i="2" s="1"/>
  <c r="AE73" i="2"/>
  <c r="AF73" i="2" s="1"/>
  <c r="AE74" i="2"/>
  <c r="AF74" i="2" s="1"/>
  <c r="AE75" i="2"/>
  <c r="AF75" i="2" s="1"/>
  <c r="AE76" i="2"/>
  <c r="AF76" i="2" s="1"/>
  <c r="AE77" i="2"/>
  <c r="AF77" i="2" s="1"/>
  <c r="AE78" i="2"/>
  <c r="AF78" i="2" s="1"/>
  <c r="AE79" i="2"/>
  <c r="AF79" i="2" s="1"/>
  <c r="AE80" i="2"/>
  <c r="AF80" i="2" s="1"/>
  <c r="AE81" i="2"/>
  <c r="AF81" i="2" s="1"/>
  <c r="AE82" i="2"/>
  <c r="AF82" i="2" s="1"/>
  <c r="AE83" i="2"/>
  <c r="AF83" i="2" s="1"/>
  <c r="AE84" i="2"/>
  <c r="AF84" i="2" s="1"/>
  <c r="AE85" i="2"/>
  <c r="AF85" i="2" s="1"/>
  <c r="AE86" i="2"/>
  <c r="AF86" i="2" s="1"/>
  <c r="AE87" i="2"/>
  <c r="AF87" i="2" s="1"/>
  <c r="AE88" i="2"/>
  <c r="AF88" i="2" s="1"/>
  <c r="AE89" i="2"/>
  <c r="AF89" i="2" s="1"/>
  <c r="AE90" i="2"/>
  <c r="AF90" i="2" s="1"/>
  <c r="AE91" i="2"/>
  <c r="AF91" i="2" s="1"/>
  <c r="AE92" i="2"/>
  <c r="AF92" i="2" s="1"/>
  <c r="AE93" i="2"/>
  <c r="AF93" i="2" s="1"/>
  <c r="AE94" i="2"/>
  <c r="AF94" i="2" s="1"/>
  <c r="AE95" i="2"/>
  <c r="AF95" i="2" s="1"/>
  <c r="AE96" i="2"/>
  <c r="AF96" i="2" s="1"/>
  <c r="AE97" i="2"/>
  <c r="AF97" i="2" s="1"/>
  <c r="AE98" i="2"/>
  <c r="AF98" i="2" s="1"/>
  <c r="AE99" i="2"/>
  <c r="AF99" i="2" s="1"/>
  <c r="AE100" i="2"/>
  <c r="AF100" i="2" s="1"/>
  <c r="AE101" i="2"/>
  <c r="AF101" i="2" s="1"/>
  <c r="AE102" i="2"/>
  <c r="AF102" i="2" s="1"/>
  <c r="AE103" i="2"/>
  <c r="AF103" i="2" s="1"/>
  <c r="AE104" i="2"/>
  <c r="AF104" i="2" s="1"/>
  <c r="AE105" i="2"/>
  <c r="AF105" i="2" s="1"/>
  <c r="AE106" i="2"/>
  <c r="AF106" i="2" s="1"/>
  <c r="AE107" i="2"/>
  <c r="AF107" i="2" s="1"/>
  <c r="AE108" i="2"/>
  <c r="AF108" i="2" s="1"/>
  <c r="AE109" i="2"/>
  <c r="AF109" i="2" s="1"/>
  <c r="AE110" i="2"/>
  <c r="AF110" i="2" s="1"/>
  <c r="AE111" i="2"/>
  <c r="AF111" i="2" s="1"/>
  <c r="AE112" i="2"/>
  <c r="AF112" i="2" s="1"/>
  <c r="AE113" i="2"/>
  <c r="AF113" i="2" s="1"/>
  <c r="AE114" i="2"/>
  <c r="AF114" i="2" s="1"/>
  <c r="AE115" i="2"/>
  <c r="AF115" i="2" s="1"/>
  <c r="AE116" i="2"/>
  <c r="AF116" i="2" s="1"/>
  <c r="AE117" i="2"/>
  <c r="AF117" i="2" s="1"/>
  <c r="AE118" i="2"/>
  <c r="AF118" i="2" s="1"/>
  <c r="AE119" i="2"/>
  <c r="AF119" i="2" s="1"/>
  <c r="AE120" i="2"/>
  <c r="AF120" i="2" s="1"/>
  <c r="AE121" i="2"/>
  <c r="AF121" i="2" s="1"/>
  <c r="AE122" i="2"/>
  <c r="AF122" i="2" s="1"/>
  <c r="AE123" i="2"/>
  <c r="AF123" i="2" s="1"/>
  <c r="AE124" i="2"/>
  <c r="AF124" i="2" s="1"/>
  <c r="AE125" i="2"/>
  <c r="AF125" i="2" s="1"/>
  <c r="AE126" i="2"/>
  <c r="AF126" i="2" s="1"/>
  <c r="AE127" i="2"/>
  <c r="AF127" i="2" s="1"/>
  <c r="AE128" i="2"/>
  <c r="AF128" i="2" s="1"/>
  <c r="AE129" i="2"/>
  <c r="AF129" i="2" s="1"/>
  <c r="AE130" i="2"/>
  <c r="AF130" i="2" s="1"/>
  <c r="AE131" i="2"/>
  <c r="AF131" i="2" s="1"/>
  <c r="AE132" i="2"/>
  <c r="AF132" i="2" s="1"/>
  <c r="AE133" i="2"/>
  <c r="AF133" i="2" s="1"/>
  <c r="AE134" i="2"/>
  <c r="AF134" i="2" s="1"/>
  <c r="AE135" i="2"/>
  <c r="AF135" i="2" s="1"/>
  <c r="AE136" i="2"/>
  <c r="AF136" i="2" s="1"/>
  <c r="AE137" i="2"/>
  <c r="AF137" i="2" s="1"/>
  <c r="AE138" i="2"/>
  <c r="AF138" i="2" s="1"/>
  <c r="AE139" i="2"/>
  <c r="AF139" i="2" s="1"/>
  <c r="AE140" i="2"/>
  <c r="AF140" i="2" s="1"/>
  <c r="AE141" i="2"/>
  <c r="AF141" i="2" s="1"/>
  <c r="AE142" i="2"/>
  <c r="AF142" i="2" s="1"/>
  <c r="AE143" i="2"/>
  <c r="AF143" i="2" s="1"/>
  <c r="AE144" i="2"/>
  <c r="AF144" i="2" s="1"/>
  <c r="AE145" i="2"/>
  <c r="AF145" i="2" s="1"/>
  <c r="AE146" i="2"/>
  <c r="AF146" i="2" s="1"/>
  <c r="AE147" i="2"/>
  <c r="AF147" i="2" s="1"/>
  <c r="AE148" i="2"/>
  <c r="AF148" i="2" s="1"/>
  <c r="AE149" i="2"/>
  <c r="AF149" i="2" s="1"/>
  <c r="AE150" i="2"/>
  <c r="AF150" i="2" s="1"/>
  <c r="AE151" i="2"/>
  <c r="AF151" i="2" s="1"/>
  <c r="AE152" i="2"/>
  <c r="AF152" i="2" s="1"/>
  <c r="AE153" i="2"/>
  <c r="AF153" i="2" s="1"/>
  <c r="AE154" i="2"/>
  <c r="AF154" i="2" s="1"/>
  <c r="AE155" i="2"/>
  <c r="AF155" i="2" s="1"/>
  <c r="AE156" i="2"/>
  <c r="AF156" i="2" s="1"/>
  <c r="AE157" i="2"/>
  <c r="AF157" i="2" s="1"/>
  <c r="AE158" i="2"/>
  <c r="AF158" i="2" s="1"/>
  <c r="AE159" i="2"/>
  <c r="AF159" i="2" s="1"/>
  <c r="AE160" i="2"/>
  <c r="AF160" i="2" s="1"/>
  <c r="AE161" i="2"/>
  <c r="AF161" i="2" s="1"/>
  <c r="AE162" i="2"/>
  <c r="AF162" i="2" s="1"/>
  <c r="AE163" i="2"/>
  <c r="AF163" i="2" s="1"/>
  <c r="AE164" i="2"/>
  <c r="AF164" i="2" s="1"/>
  <c r="AE165" i="2"/>
  <c r="AF165" i="2" s="1"/>
  <c r="AE166" i="2"/>
  <c r="AF166" i="2" s="1"/>
  <c r="AE167" i="2"/>
  <c r="AF167" i="2" s="1"/>
  <c r="AE168" i="2"/>
  <c r="AF168" i="2" s="1"/>
  <c r="AE169" i="2"/>
  <c r="AF169" i="2" s="1"/>
  <c r="AE170" i="2"/>
  <c r="AF170" i="2" s="1"/>
  <c r="AE171" i="2"/>
  <c r="AF171" i="2" s="1"/>
  <c r="AE172" i="2"/>
  <c r="AF172" i="2" s="1"/>
  <c r="AE173" i="2"/>
  <c r="AF173" i="2" s="1"/>
  <c r="AE174" i="2"/>
  <c r="AF174" i="2" s="1"/>
  <c r="AE175" i="2"/>
  <c r="AF175" i="2" s="1"/>
  <c r="AE176" i="2"/>
  <c r="AF176" i="2" s="1"/>
  <c r="AE177" i="2"/>
  <c r="AF177" i="2" s="1"/>
  <c r="AE178" i="2"/>
  <c r="AF178" i="2" s="1"/>
  <c r="AE179" i="2"/>
  <c r="AF179" i="2" s="1"/>
  <c r="AE180" i="2"/>
  <c r="AF180" i="2" s="1"/>
  <c r="AE181" i="2"/>
  <c r="AF181" i="2" s="1"/>
  <c r="AE182" i="2"/>
  <c r="AF182" i="2" s="1"/>
  <c r="AE183" i="2"/>
  <c r="AF183" i="2" s="1"/>
  <c r="AE184" i="2"/>
  <c r="AF184" i="2" s="1"/>
  <c r="AE185" i="2"/>
  <c r="AF185" i="2" s="1"/>
  <c r="AE186" i="2"/>
  <c r="AF186" i="2" s="1"/>
  <c r="AE187" i="2"/>
  <c r="AF187" i="2" s="1"/>
  <c r="AE188" i="2"/>
  <c r="AF188" i="2" s="1"/>
  <c r="AE189" i="2"/>
  <c r="AF189" i="2" s="1"/>
  <c r="AE190" i="2"/>
  <c r="AF190" i="2" s="1"/>
  <c r="AE191" i="2"/>
  <c r="AF191" i="2" s="1"/>
  <c r="AE192" i="2"/>
  <c r="AF192" i="2" s="1"/>
  <c r="AE193" i="2"/>
  <c r="AF193" i="2" s="1"/>
  <c r="AE194" i="2"/>
  <c r="AF194" i="2" s="1"/>
  <c r="AE195" i="2"/>
  <c r="AF195" i="2" s="1"/>
  <c r="AE196" i="2"/>
  <c r="AF196" i="2" s="1"/>
  <c r="AE197" i="2"/>
  <c r="AF197" i="2" s="1"/>
  <c r="AE198" i="2"/>
  <c r="AF198" i="2" s="1"/>
  <c r="AE199" i="2"/>
  <c r="AF199" i="2" s="1"/>
  <c r="AE200" i="2"/>
  <c r="AF200" i="2" s="1"/>
  <c r="AE201" i="2"/>
  <c r="AF201" i="2" s="1"/>
  <c r="AE202" i="2"/>
  <c r="AF202" i="2" s="1"/>
  <c r="AE203" i="2"/>
  <c r="AF203" i="2" s="1"/>
  <c r="AE204" i="2"/>
  <c r="AF204" i="2" s="1"/>
  <c r="AE205" i="2"/>
  <c r="AF205" i="2" s="1"/>
  <c r="AE206" i="2"/>
  <c r="AF206" i="2" s="1"/>
  <c r="AE207" i="2"/>
  <c r="AF207" i="2" s="1"/>
  <c r="AE208" i="2"/>
  <c r="AF208" i="2" s="1"/>
  <c r="AE209" i="2"/>
  <c r="AF209" i="2" s="1"/>
  <c r="AE210" i="2"/>
  <c r="AF210" i="2" s="1"/>
  <c r="AE211" i="2"/>
  <c r="AF211" i="2" s="1"/>
  <c r="AE212" i="2"/>
  <c r="AF212" i="2" s="1"/>
  <c r="AE213" i="2"/>
  <c r="AF213" i="2" s="1"/>
  <c r="AE214" i="2"/>
  <c r="AF214" i="2" s="1"/>
  <c r="AE215" i="2"/>
  <c r="AF215" i="2" s="1"/>
  <c r="AE216" i="2"/>
  <c r="AF216" i="2" s="1"/>
  <c r="AE217" i="2"/>
  <c r="AF217" i="2" s="1"/>
  <c r="AE218" i="2"/>
  <c r="AF218" i="2" s="1"/>
  <c r="AE219" i="2"/>
  <c r="AF219" i="2" s="1"/>
  <c r="AE220" i="2"/>
  <c r="AF220" i="2" s="1"/>
  <c r="AE221" i="2"/>
  <c r="AF221" i="2" s="1"/>
  <c r="AE222" i="2"/>
  <c r="AF222" i="2" s="1"/>
  <c r="AE223" i="2"/>
  <c r="AF223" i="2" s="1"/>
  <c r="AE224" i="2"/>
  <c r="AF224" i="2" s="1"/>
  <c r="AE225" i="2"/>
  <c r="AF225" i="2" s="1"/>
  <c r="AE226" i="2"/>
  <c r="AF226" i="2" s="1"/>
  <c r="AE227" i="2"/>
  <c r="AF227" i="2" s="1"/>
  <c r="AE228" i="2"/>
  <c r="AF228" i="2" s="1"/>
  <c r="AE229" i="2"/>
  <c r="AF229" i="2" s="1"/>
  <c r="AE230" i="2"/>
  <c r="AF230" i="2" s="1"/>
  <c r="AE231" i="2"/>
  <c r="AF231" i="2" s="1"/>
  <c r="AE232" i="2"/>
  <c r="AF232" i="2" s="1"/>
  <c r="AE233" i="2"/>
  <c r="AF233" i="2" s="1"/>
  <c r="AE234" i="2"/>
  <c r="AF234" i="2" s="1"/>
  <c r="AE235" i="2"/>
  <c r="AF235" i="2" s="1"/>
  <c r="AE236" i="2"/>
  <c r="AF236" i="2" s="1"/>
  <c r="AE237" i="2"/>
  <c r="AF237" i="2" s="1"/>
  <c r="AE238" i="2"/>
  <c r="AF238" i="2" s="1"/>
  <c r="AE239" i="2"/>
  <c r="AF239" i="2" s="1"/>
  <c r="AE240" i="2"/>
  <c r="AF240" i="2" s="1"/>
  <c r="AE241" i="2"/>
  <c r="AF241" i="2" s="1"/>
  <c r="AE242" i="2"/>
  <c r="AF242" i="2" s="1"/>
  <c r="AE243" i="2"/>
  <c r="AF243" i="2" s="1"/>
  <c r="AE244" i="2"/>
  <c r="AF244" i="2" s="1"/>
  <c r="AE245" i="2"/>
  <c r="AF245" i="2" s="1"/>
  <c r="AE246" i="2"/>
  <c r="AF246" i="2" s="1"/>
  <c r="AE247" i="2"/>
  <c r="AF247" i="2" s="1"/>
  <c r="AE248" i="2"/>
  <c r="AF248" i="2" s="1"/>
  <c r="AE249" i="2"/>
  <c r="AF249" i="2" s="1"/>
  <c r="AE250" i="2"/>
  <c r="AF250" i="2" s="1"/>
  <c r="AE251" i="2"/>
  <c r="AF251" i="2" s="1"/>
  <c r="AE252" i="2"/>
  <c r="AF252" i="2" s="1"/>
  <c r="AE253" i="2"/>
  <c r="AF253" i="2" s="1"/>
  <c r="AE254" i="2"/>
  <c r="AF254" i="2" s="1"/>
  <c r="AE255" i="2"/>
  <c r="AF255" i="2" s="1"/>
  <c r="AE256" i="2"/>
  <c r="AF256" i="2" s="1"/>
  <c r="AE257" i="2"/>
  <c r="AF257" i="2" s="1"/>
  <c r="AE258" i="2"/>
  <c r="AF258" i="2" s="1"/>
  <c r="AE259" i="2"/>
  <c r="AF259" i="2" s="1"/>
  <c r="AE260" i="2"/>
  <c r="AF260" i="2" s="1"/>
  <c r="AE261" i="2"/>
  <c r="AF261" i="2" s="1"/>
  <c r="AE262" i="2"/>
  <c r="AF262" i="2" s="1"/>
  <c r="AE263" i="2"/>
  <c r="AF263" i="2" s="1"/>
  <c r="AE264" i="2"/>
  <c r="AF264" i="2" s="1"/>
  <c r="AE265" i="2"/>
  <c r="AF265" i="2" s="1"/>
  <c r="AE266" i="2"/>
  <c r="AF266" i="2" s="1"/>
  <c r="AE267" i="2"/>
  <c r="AF267" i="2" s="1"/>
  <c r="AE268" i="2"/>
  <c r="AF268" i="2" s="1"/>
  <c r="AE269" i="2"/>
  <c r="AF269" i="2" s="1"/>
  <c r="AE270" i="2"/>
  <c r="AF270" i="2" s="1"/>
  <c r="AE271" i="2"/>
  <c r="AF271" i="2" s="1"/>
  <c r="AE272" i="2"/>
  <c r="AF272" i="2" s="1"/>
  <c r="AE273" i="2"/>
  <c r="AF273" i="2" s="1"/>
  <c r="AE274" i="2"/>
  <c r="AF274" i="2" s="1"/>
  <c r="AE275" i="2"/>
  <c r="AF275" i="2" s="1"/>
  <c r="AE276" i="2"/>
  <c r="AF276" i="2" s="1"/>
  <c r="AE277" i="2"/>
  <c r="AF277" i="2" s="1"/>
  <c r="AE278" i="2"/>
  <c r="AF278" i="2" s="1"/>
  <c r="AE279" i="2"/>
  <c r="AF279" i="2" s="1"/>
  <c r="AE280" i="2"/>
  <c r="AF280" i="2" s="1"/>
  <c r="AE281" i="2"/>
  <c r="AF281" i="2" s="1"/>
  <c r="AE282" i="2"/>
  <c r="AF282" i="2" s="1"/>
  <c r="AE283" i="2"/>
  <c r="AF283" i="2" s="1"/>
  <c r="AE284" i="2"/>
  <c r="AF284" i="2" s="1"/>
  <c r="AE285" i="2"/>
  <c r="AF285" i="2" s="1"/>
  <c r="AE286" i="2"/>
  <c r="AF286" i="2" s="1"/>
  <c r="AE287" i="2"/>
  <c r="AF287" i="2" s="1"/>
  <c r="AE288" i="2"/>
  <c r="AF288" i="2" s="1"/>
  <c r="AE289" i="2"/>
  <c r="AF289" i="2" s="1"/>
  <c r="AE290" i="2"/>
  <c r="AF290" i="2" s="1"/>
  <c r="AE291" i="2"/>
  <c r="AF291" i="2" s="1"/>
  <c r="AE292" i="2"/>
  <c r="AF292" i="2" s="1"/>
  <c r="AE293" i="2"/>
  <c r="AF293" i="2" s="1"/>
  <c r="AE294" i="2"/>
  <c r="AF294" i="2" s="1"/>
  <c r="AE295" i="2"/>
  <c r="AF295" i="2" s="1"/>
  <c r="AE296" i="2"/>
  <c r="AF296" i="2" s="1"/>
  <c r="AE297" i="2"/>
  <c r="AF297" i="2" s="1"/>
  <c r="AE298" i="2"/>
  <c r="AF298" i="2" s="1"/>
  <c r="AE299" i="2"/>
  <c r="AF299" i="2" s="1"/>
  <c r="AE300" i="2"/>
  <c r="AF300" i="2" s="1"/>
  <c r="AE301" i="2"/>
  <c r="AF301" i="2" s="1"/>
  <c r="AE302" i="2"/>
  <c r="AF302" i="2" s="1"/>
  <c r="AE303" i="2"/>
  <c r="AF303" i="2" s="1"/>
  <c r="AE304" i="2"/>
  <c r="AF304" i="2" s="1"/>
  <c r="AE305" i="2"/>
  <c r="AF305" i="2" s="1"/>
  <c r="AE306" i="2"/>
  <c r="AF306" i="2" s="1"/>
  <c r="AE307" i="2"/>
  <c r="AF307" i="2" s="1"/>
  <c r="AE308" i="2"/>
  <c r="AF308" i="2" s="1"/>
  <c r="AE309" i="2"/>
  <c r="AF309" i="2" s="1"/>
  <c r="AE310" i="2"/>
  <c r="AF310" i="2" s="1"/>
  <c r="AE311" i="2"/>
  <c r="AF311" i="2" s="1"/>
  <c r="AE312" i="2"/>
  <c r="AF312" i="2" s="1"/>
  <c r="AE313" i="2"/>
  <c r="AF313" i="2" s="1"/>
  <c r="AE314" i="2"/>
  <c r="AF314" i="2" s="1"/>
  <c r="AE315" i="2"/>
  <c r="AF315" i="2" s="1"/>
  <c r="AE316" i="2"/>
  <c r="AF316" i="2" s="1"/>
  <c r="AE317" i="2"/>
  <c r="AF317" i="2" s="1"/>
  <c r="AE318" i="2"/>
  <c r="AF318" i="2" s="1"/>
  <c r="AE319" i="2"/>
  <c r="AF319" i="2" s="1"/>
  <c r="AE320" i="2"/>
  <c r="AF320" i="2" s="1"/>
  <c r="AE321" i="2"/>
  <c r="AF321" i="2" s="1"/>
  <c r="AE322" i="2"/>
  <c r="AF322" i="2" s="1"/>
  <c r="AE323" i="2"/>
  <c r="AF323" i="2" s="1"/>
  <c r="AE324" i="2"/>
  <c r="AF324" i="2" s="1"/>
  <c r="AE325" i="2"/>
  <c r="AF325" i="2" s="1"/>
  <c r="AE326" i="2"/>
  <c r="AF326" i="2" s="1"/>
  <c r="AE327" i="2"/>
  <c r="AF327" i="2" s="1"/>
  <c r="AE328" i="2"/>
  <c r="AF328" i="2" s="1"/>
  <c r="AE329" i="2"/>
  <c r="AF329" i="2" s="1"/>
  <c r="AE330" i="2"/>
  <c r="AF330" i="2" s="1"/>
  <c r="AE331" i="2"/>
  <c r="AF331" i="2" s="1"/>
  <c r="AE332" i="2"/>
  <c r="AF332" i="2" s="1"/>
  <c r="AE333" i="2"/>
  <c r="AF333" i="2" s="1"/>
  <c r="AE334" i="2"/>
  <c r="AF334" i="2" s="1"/>
  <c r="AE335" i="2"/>
  <c r="AF335" i="2" s="1"/>
  <c r="AE336" i="2"/>
  <c r="AF336" i="2" s="1"/>
  <c r="AE337" i="2"/>
  <c r="AF337" i="2" s="1"/>
  <c r="AE338" i="2"/>
  <c r="AF338" i="2" s="1"/>
  <c r="AE339" i="2"/>
  <c r="AF339" i="2" s="1"/>
  <c r="AE340" i="2"/>
  <c r="AF340" i="2" s="1"/>
  <c r="AE341" i="2"/>
  <c r="AF341" i="2" s="1"/>
  <c r="AE342" i="2"/>
  <c r="AF342" i="2" s="1"/>
  <c r="AE343" i="2"/>
  <c r="AF343" i="2" s="1"/>
  <c r="AE344" i="2"/>
  <c r="AF344" i="2" s="1"/>
  <c r="AE345" i="2"/>
  <c r="AF345" i="2" s="1"/>
  <c r="AE346" i="2"/>
  <c r="AF346" i="2" s="1"/>
  <c r="AE347" i="2"/>
  <c r="AF347" i="2" s="1"/>
  <c r="AE348" i="2"/>
  <c r="AF348" i="2" s="1"/>
  <c r="AE349" i="2"/>
  <c r="AF349" i="2" s="1"/>
  <c r="AE350" i="2"/>
  <c r="AF350" i="2" s="1"/>
  <c r="AE351" i="2"/>
  <c r="AF351" i="2" s="1"/>
  <c r="AE352" i="2"/>
  <c r="AF352" i="2" s="1"/>
  <c r="AE353" i="2"/>
  <c r="AF353" i="2" s="1"/>
  <c r="AE354" i="2"/>
  <c r="AF354" i="2" s="1"/>
  <c r="AE355" i="2"/>
  <c r="AF355" i="2" s="1"/>
  <c r="AE356" i="2"/>
  <c r="AF356" i="2" s="1"/>
  <c r="AE357" i="2"/>
  <c r="AF357" i="2" s="1"/>
  <c r="AE358" i="2"/>
  <c r="AF358" i="2" s="1"/>
  <c r="AE359" i="2"/>
  <c r="AF359" i="2" s="1"/>
  <c r="AE360" i="2"/>
  <c r="AF360" i="2" s="1"/>
  <c r="AE361" i="2"/>
  <c r="AF361" i="2" s="1"/>
  <c r="AE362" i="2"/>
  <c r="AF362" i="2" s="1"/>
  <c r="AE363" i="2"/>
  <c r="AF363" i="2" s="1"/>
  <c r="AE364" i="2"/>
  <c r="AF364" i="2" s="1"/>
  <c r="AE365" i="2"/>
  <c r="AF365" i="2" s="1"/>
  <c r="AE366" i="2"/>
  <c r="AF366" i="2" s="1"/>
  <c r="AE367" i="2"/>
  <c r="AF367" i="2" s="1"/>
  <c r="AE368" i="2"/>
  <c r="AF368" i="2" s="1"/>
  <c r="AE369" i="2"/>
  <c r="AF369" i="2" s="1"/>
  <c r="AE370" i="2"/>
  <c r="AF370" i="2" s="1"/>
  <c r="AE371" i="2"/>
  <c r="AF371" i="2" s="1"/>
  <c r="AE372" i="2"/>
  <c r="AF372" i="2" s="1"/>
  <c r="AE373" i="2"/>
  <c r="AF373" i="2" s="1"/>
  <c r="AE374" i="2"/>
  <c r="AF374" i="2" s="1"/>
  <c r="AE375" i="2"/>
  <c r="AF375" i="2" s="1"/>
  <c r="AE376" i="2"/>
  <c r="AF376" i="2" s="1"/>
  <c r="AE377" i="2"/>
  <c r="AF377" i="2" s="1"/>
  <c r="AE378" i="2"/>
  <c r="AF378" i="2" s="1"/>
  <c r="AE379" i="2"/>
  <c r="AF379" i="2" s="1"/>
  <c r="AE380" i="2"/>
  <c r="AF380" i="2" s="1"/>
  <c r="AE381" i="2"/>
  <c r="AF381" i="2" s="1"/>
  <c r="AE382" i="2"/>
  <c r="AF382" i="2" s="1"/>
  <c r="AE383" i="2"/>
  <c r="AF383" i="2" s="1"/>
  <c r="AE384" i="2"/>
  <c r="AF384" i="2" s="1"/>
  <c r="AE385" i="2"/>
  <c r="AF385" i="2" s="1"/>
  <c r="AE386" i="2"/>
  <c r="AF386" i="2" s="1"/>
  <c r="AE387" i="2"/>
  <c r="AF387" i="2" s="1"/>
  <c r="AE388" i="2"/>
  <c r="AF388" i="2" s="1"/>
  <c r="AE389" i="2"/>
  <c r="AF389" i="2" s="1"/>
  <c r="AE390" i="2"/>
  <c r="AF390" i="2" s="1"/>
  <c r="AE391" i="2"/>
  <c r="AF391" i="2" s="1"/>
  <c r="AE392" i="2"/>
  <c r="AF392" i="2" s="1"/>
  <c r="AE393" i="2"/>
  <c r="AF393" i="2" s="1"/>
  <c r="AE394" i="2"/>
  <c r="AF394" i="2" s="1"/>
  <c r="AE395" i="2"/>
  <c r="AF395" i="2" s="1"/>
  <c r="AE396" i="2"/>
  <c r="AF396" i="2" s="1"/>
  <c r="AE397" i="2"/>
  <c r="AF397" i="2" s="1"/>
  <c r="AE398" i="2"/>
  <c r="AF398" i="2" s="1"/>
  <c r="AE399" i="2"/>
  <c r="AF399" i="2" s="1"/>
  <c r="AE400" i="2"/>
  <c r="AF400" i="2" s="1"/>
  <c r="AE401" i="2"/>
  <c r="AF401" i="2" s="1"/>
  <c r="AE402" i="2"/>
  <c r="AF402" i="2" s="1"/>
  <c r="AE403" i="2"/>
  <c r="AF403" i="2" s="1"/>
  <c r="AE404" i="2"/>
  <c r="AF404" i="2" s="1"/>
  <c r="AE405" i="2"/>
  <c r="AF405" i="2" s="1"/>
  <c r="AE406" i="2"/>
  <c r="AF406" i="2" s="1"/>
  <c r="AE407" i="2"/>
  <c r="AF407" i="2" s="1"/>
  <c r="AE408" i="2"/>
  <c r="AF408" i="2" s="1"/>
  <c r="AE409" i="2"/>
  <c r="AF409" i="2" s="1"/>
  <c r="AE410" i="2"/>
  <c r="AF410" i="2" s="1"/>
  <c r="AE411" i="2"/>
  <c r="AF411" i="2" s="1"/>
  <c r="AE412" i="2"/>
  <c r="AF412" i="2" s="1"/>
  <c r="AE413" i="2"/>
  <c r="AF413" i="2" s="1"/>
  <c r="AE414" i="2"/>
  <c r="AF414" i="2" s="1"/>
  <c r="AE415" i="2"/>
  <c r="AF415" i="2" s="1"/>
  <c r="AE416" i="2"/>
  <c r="AF416" i="2" s="1"/>
  <c r="AE417" i="2"/>
  <c r="AF417" i="2" s="1"/>
  <c r="AE418" i="2"/>
  <c r="AF418" i="2" s="1"/>
  <c r="AE419" i="2"/>
  <c r="AF419" i="2" s="1"/>
  <c r="AE420" i="2"/>
  <c r="AF420" i="2" s="1"/>
  <c r="AE421" i="2"/>
  <c r="AF421" i="2" s="1"/>
  <c r="AE422" i="2"/>
  <c r="AF422" i="2" s="1"/>
  <c r="AE423" i="2"/>
  <c r="AF423" i="2" s="1"/>
  <c r="AE424" i="2"/>
  <c r="AF424" i="2" s="1"/>
  <c r="AE425" i="2"/>
  <c r="AF425" i="2" s="1"/>
  <c r="AE426" i="2"/>
  <c r="AF426" i="2" s="1"/>
  <c r="AE427" i="2"/>
  <c r="AF427" i="2" s="1"/>
  <c r="AE428" i="2"/>
  <c r="AF428" i="2" s="1"/>
  <c r="AE429" i="2"/>
  <c r="AF429" i="2" s="1"/>
  <c r="AE430" i="2"/>
  <c r="AF430" i="2" s="1"/>
  <c r="AE431" i="2"/>
  <c r="AF431" i="2" s="1"/>
  <c r="AE432" i="2"/>
  <c r="AF432" i="2" s="1"/>
  <c r="AE433" i="2"/>
  <c r="AF433" i="2" s="1"/>
  <c r="AE434" i="2"/>
  <c r="AF434" i="2" s="1"/>
  <c r="AE435" i="2"/>
  <c r="AF435" i="2" s="1"/>
  <c r="AE436" i="2"/>
  <c r="AF436" i="2" s="1"/>
  <c r="AE437" i="2"/>
  <c r="AF437" i="2" s="1"/>
  <c r="AE438" i="2"/>
  <c r="AF438" i="2" s="1"/>
  <c r="AE439" i="2"/>
  <c r="AF439" i="2" s="1"/>
  <c r="AE440" i="2"/>
  <c r="AF440" i="2" s="1"/>
  <c r="AE441" i="2"/>
  <c r="AF441" i="2" s="1"/>
  <c r="AE442" i="2"/>
  <c r="AF442" i="2" s="1"/>
  <c r="AE443" i="2"/>
  <c r="AF443" i="2" s="1"/>
  <c r="AE444" i="2"/>
  <c r="AF444" i="2" s="1"/>
  <c r="AE445" i="2"/>
  <c r="AF445" i="2" s="1"/>
  <c r="AE446" i="2"/>
  <c r="AF446" i="2" s="1"/>
  <c r="AE447" i="2"/>
  <c r="AF447" i="2" s="1"/>
  <c r="AE448" i="2"/>
  <c r="AF448" i="2" s="1"/>
  <c r="AE449" i="2"/>
  <c r="AF449" i="2" s="1"/>
  <c r="AE450" i="2"/>
  <c r="AF450" i="2" s="1"/>
  <c r="AE451" i="2"/>
  <c r="AF451" i="2" s="1"/>
  <c r="AE452" i="2"/>
  <c r="AF452" i="2" s="1"/>
  <c r="AE453" i="2"/>
  <c r="AF453" i="2" s="1"/>
  <c r="AE454" i="2"/>
  <c r="AF454" i="2" s="1"/>
  <c r="AE455" i="2"/>
  <c r="AF455" i="2" s="1"/>
  <c r="AE456" i="2"/>
  <c r="AF456" i="2" s="1"/>
  <c r="AE457" i="2"/>
  <c r="AF457" i="2" s="1"/>
  <c r="AE458" i="2"/>
  <c r="AF458" i="2" s="1"/>
  <c r="AE459" i="2"/>
  <c r="AF459" i="2" s="1"/>
  <c r="AE460" i="2"/>
  <c r="AF460" i="2" s="1"/>
  <c r="AE461" i="2"/>
  <c r="AF461" i="2" s="1"/>
  <c r="AE462" i="2"/>
  <c r="AF462" i="2" s="1"/>
  <c r="AE463" i="2"/>
  <c r="AF463" i="2" s="1"/>
  <c r="AE464" i="2"/>
  <c r="AF464" i="2" s="1"/>
  <c r="AE465" i="2"/>
  <c r="AF465" i="2" s="1"/>
  <c r="AE466" i="2"/>
  <c r="AF466" i="2" s="1"/>
  <c r="AE467" i="2"/>
  <c r="AF467" i="2" s="1"/>
  <c r="AE468" i="2"/>
  <c r="AF468" i="2" s="1"/>
  <c r="AE469" i="2"/>
  <c r="AF469" i="2" s="1"/>
  <c r="AE470" i="2"/>
  <c r="AF470" i="2" s="1"/>
  <c r="AE471" i="2"/>
  <c r="AF471" i="2" s="1"/>
  <c r="AE472" i="2"/>
  <c r="AF472" i="2" s="1"/>
  <c r="AE473" i="2"/>
  <c r="AF473" i="2" s="1"/>
  <c r="AE474" i="2"/>
  <c r="AF474" i="2" s="1"/>
  <c r="AE475" i="2"/>
  <c r="AF475" i="2" s="1"/>
  <c r="AE476" i="2"/>
  <c r="AF476" i="2" s="1"/>
  <c r="AE477" i="2"/>
  <c r="AF477" i="2" s="1"/>
  <c r="AE478" i="2"/>
  <c r="AF478" i="2" s="1"/>
  <c r="AE479" i="2"/>
  <c r="AF479" i="2" s="1"/>
  <c r="AE480" i="2"/>
  <c r="AF480" i="2" s="1"/>
  <c r="AE481" i="2"/>
  <c r="AF481" i="2" s="1"/>
  <c r="AE482" i="2"/>
  <c r="AF482" i="2" s="1"/>
  <c r="AE483" i="2"/>
  <c r="AF483" i="2" s="1"/>
  <c r="AE484" i="2"/>
  <c r="AF484" i="2" s="1"/>
  <c r="AE485" i="2"/>
  <c r="AF485" i="2" s="1"/>
  <c r="AE486" i="2"/>
  <c r="AF486" i="2" s="1"/>
  <c r="AE487" i="2"/>
  <c r="AF487" i="2" s="1"/>
  <c r="AE488" i="2"/>
  <c r="AF488" i="2" s="1"/>
  <c r="AE489" i="2"/>
  <c r="AF489" i="2" s="1"/>
  <c r="AE490" i="2"/>
  <c r="AF490" i="2" s="1"/>
  <c r="AE491" i="2"/>
  <c r="AF491" i="2" s="1"/>
  <c r="AE492" i="2"/>
  <c r="AF492" i="2" s="1"/>
  <c r="AE493" i="2"/>
  <c r="AF493" i="2" s="1"/>
  <c r="AE494" i="2"/>
  <c r="AF494" i="2" s="1"/>
  <c r="AE495" i="2"/>
  <c r="AF495" i="2" s="1"/>
  <c r="AE496" i="2"/>
  <c r="AF496" i="2" s="1"/>
  <c r="AE497" i="2"/>
  <c r="AF497" i="2" s="1"/>
  <c r="AE498" i="2"/>
  <c r="AF498" i="2" s="1"/>
  <c r="AE499" i="2"/>
  <c r="AF499" i="2" s="1"/>
  <c r="AE500" i="2"/>
  <c r="AF500" i="2" s="1"/>
  <c r="AE501" i="2"/>
  <c r="AF501" i="2" s="1"/>
  <c r="AE502" i="2"/>
  <c r="AF502" i="2" s="1"/>
  <c r="AE503" i="2"/>
  <c r="AF503" i="2" s="1"/>
  <c r="AE504" i="2"/>
  <c r="AF504" i="2" s="1"/>
  <c r="AE505" i="2"/>
  <c r="AF505" i="2" s="1"/>
  <c r="AE506" i="2"/>
  <c r="AF506" i="2" s="1"/>
  <c r="AE507" i="2"/>
  <c r="AF507" i="2" s="1"/>
  <c r="AE508" i="2"/>
  <c r="AF508" i="2" s="1"/>
  <c r="AE509" i="2"/>
  <c r="AF509" i="2" s="1"/>
  <c r="AE510" i="2"/>
  <c r="AF510" i="2" s="1"/>
  <c r="AE511" i="2"/>
  <c r="AF511" i="2" s="1"/>
  <c r="AE512" i="2"/>
  <c r="AF512" i="2" s="1"/>
  <c r="AE513" i="2"/>
  <c r="AF513" i="2" s="1"/>
  <c r="AE514" i="2"/>
  <c r="AF514" i="2" s="1"/>
  <c r="AE515" i="2"/>
  <c r="AF515" i="2" s="1"/>
  <c r="AE516" i="2"/>
  <c r="AF516" i="2" s="1"/>
  <c r="AE517" i="2"/>
  <c r="AF517" i="2" s="1"/>
  <c r="AE518" i="2"/>
  <c r="AF518" i="2" s="1"/>
  <c r="AE519" i="2"/>
  <c r="AF519" i="2" s="1"/>
  <c r="AE520" i="2"/>
  <c r="AF520" i="2" s="1"/>
  <c r="AE521" i="2"/>
  <c r="AF521" i="2" s="1"/>
  <c r="AE522" i="2"/>
  <c r="AF522" i="2" s="1"/>
  <c r="AE523" i="2"/>
  <c r="AF523" i="2" s="1"/>
  <c r="AE524" i="2"/>
  <c r="AF524" i="2" s="1"/>
  <c r="AE525" i="2"/>
  <c r="AF525" i="2" s="1"/>
  <c r="AE526" i="2"/>
  <c r="AF526" i="2" s="1"/>
  <c r="AE527" i="2"/>
  <c r="AF527" i="2" s="1"/>
  <c r="AE528" i="2"/>
  <c r="AF528" i="2" s="1"/>
  <c r="AE529" i="2"/>
  <c r="AF529" i="2" s="1"/>
  <c r="AE530" i="2"/>
  <c r="AF530" i="2" s="1"/>
  <c r="AE531" i="2"/>
  <c r="AF531" i="2" s="1"/>
  <c r="AE532" i="2"/>
  <c r="AF532" i="2" s="1"/>
  <c r="AE533" i="2"/>
  <c r="AF533" i="2" s="1"/>
  <c r="AE534" i="2"/>
  <c r="AF534" i="2" s="1"/>
  <c r="AE535" i="2"/>
  <c r="AF535" i="2" s="1"/>
  <c r="AE536" i="2"/>
  <c r="AF536" i="2" s="1"/>
  <c r="AE537" i="2"/>
  <c r="AF537" i="2" s="1"/>
  <c r="AE538" i="2"/>
  <c r="AF538" i="2" s="1"/>
  <c r="AE539" i="2"/>
  <c r="AF539" i="2" s="1"/>
  <c r="AE540" i="2"/>
  <c r="AF540" i="2" s="1"/>
  <c r="AE541" i="2"/>
  <c r="AF541" i="2" s="1"/>
  <c r="AE542" i="2"/>
  <c r="AF542" i="2" s="1"/>
  <c r="AE543" i="2"/>
  <c r="AF543" i="2" s="1"/>
  <c r="AE544" i="2"/>
  <c r="AF544" i="2" s="1"/>
  <c r="AE545" i="2"/>
  <c r="AF545" i="2" s="1"/>
  <c r="AE546" i="2"/>
  <c r="AF546" i="2" s="1"/>
  <c r="AE547" i="2"/>
  <c r="AF547" i="2" s="1"/>
  <c r="AE548" i="2"/>
  <c r="AF548" i="2" s="1"/>
  <c r="AE549" i="2"/>
  <c r="AF549" i="2" s="1"/>
  <c r="AE550" i="2"/>
  <c r="AF550" i="2" s="1"/>
  <c r="AE551" i="2"/>
  <c r="AF551" i="2" s="1"/>
  <c r="AE552" i="2"/>
  <c r="AF552" i="2" s="1"/>
  <c r="AE553" i="2"/>
  <c r="AF553" i="2" s="1"/>
  <c r="AE554" i="2"/>
  <c r="AF554" i="2" s="1"/>
  <c r="AE555" i="2"/>
  <c r="AF555" i="2" s="1"/>
  <c r="AE556" i="2"/>
  <c r="AF556" i="2" s="1"/>
  <c r="AE557" i="2"/>
  <c r="AF557" i="2" s="1"/>
  <c r="AE558" i="2"/>
  <c r="AF558" i="2" s="1"/>
  <c r="AE559" i="2"/>
  <c r="AF559" i="2" s="1"/>
  <c r="AE560" i="2"/>
  <c r="AF560" i="2" s="1"/>
  <c r="AE561" i="2"/>
  <c r="AF561" i="2" s="1"/>
  <c r="AE562" i="2"/>
  <c r="AF562" i="2" s="1"/>
  <c r="AE563" i="2"/>
  <c r="AF563" i="2" s="1"/>
  <c r="AE564" i="2"/>
  <c r="AF564" i="2" s="1"/>
  <c r="AE565" i="2"/>
  <c r="AF565" i="2" s="1"/>
  <c r="AE566" i="2"/>
  <c r="AF566" i="2" s="1"/>
  <c r="AE567" i="2"/>
  <c r="AF567" i="2" s="1"/>
  <c r="AE568" i="2"/>
  <c r="AF568" i="2" s="1"/>
  <c r="AE569" i="2"/>
  <c r="AF569" i="2" s="1"/>
  <c r="AE570" i="2"/>
  <c r="AF570" i="2" s="1"/>
  <c r="AE571" i="2"/>
  <c r="AF571" i="2" s="1"/>
  <c r="AE572" i="2"/>
  <c r="AF572" i="2" s="1"/>
  <c r="AE573" i="2"/>
  <c r="AF573" i="2" s="1"/>
  <c r="AE574" i="2"/>
  <c r="AF574" i="2" s="1"/>
  <c r="AE575" i="2"/>
  <c r="AF575" i="2" s="1"/>
  <c r="AE576" i="2"/>
  <c r="AF576" i="2" s="1"/>
  <c r="AE577" i="2"/>
  <c r="AF577" i="2" s="1"/>
  <c r="AE578" i="2"/>
  <c r="AF578" i="2" s="1"/>
  <c r="AE579" i="2"/>
  <c r="AF579" i="2" s="1"/>
  <c r="AE580" i="2"/>
  <c r="AF580" i="2" s="1"/>
  <c r="AE581" i="2"/>
  <c r="AF581" i="2" s="1"/>
  <c r="AE582" i="2"/>
  <c r="AF582" i="2" s="1"/>
  <c r="AE583" i="2"/>
  <c r="AF583" i="2" s="1"/>
  <c r="AE584" i="2"/>
  <c r="AF584" i="2" s="1"/>
  <c r="AE585" i="2"/>
  <c r="AF585" i="2" s="1"/>
  <c r="AE586" i="2"/>
  <c r="AF586" i="2" s="1"/>
  <c r="AE587" i="2"/>
  <c r="AF587" i="2" s="1"/>
  <c r="AE588" i="2"/>
  <c r="AF588" i="2" s="1"/>
  <c r="AE589" i="2"/>
  <c r="AF589" i="2" s="1"/>
  <c r="AE590" i="2"/>
  <c r="AF590" i="2" s="1"/>
  <c r="AE591" i="2"/>
  <c r="AF591" i="2" s="1"/>
  <c r="AE592" i="2"/>
  <c r="AF592" i="2" s="1"/>
  <c r="AE593" i="2"/>
  <c r="AF593" i="2" s="1"/>
  <c r="AE594" i="2"/>
  <c r="AF594" i="2" s="1"/>
  <c r="AE595" i="2"/>
  <c r="AF595" i="2" s="1"/>
  <c r="AE596" i="2"/>
  <c r="AF596" i="2" s="1"/>
  <c r="AE597" i="2"/>
  <c r="AF597" i="2" s="1"/>
  <c r="AE598" i="2"/>
  <c r="AF598" i="2" s="1"/>
  <c r="AE599" i="2"/>
  <c r="AF599" i="2" s="1"/>
  <c r="AE600" i="2"/>
  <c r="AF600" i="2" s="1"/>
  <c r="AE601" i="2"/>
  <c r="AF601" i="2" s="1"/>
  <c r="AE602" i="2"/>
  <c r="AF602" i="2" s="1"/>
  <c r="AE603" i="2"/>
  <c r="AF603" i="2" s="1"/>
  <c r="AE604" i="2"/>
  <c r="AF604" i="2" s="1"/>
  <c r="AE605" i="2"/>
  <c r="AF605" i="2" s="1"/>
  <c r="AE606" i="2"/>
  <c r="AF606" i="2" s="1"/>
  <c r="AE607" i="2"/>
  <c r="AF607" i="2" s="1"/>
  <c r="AE608" i="2"/>
  <c r="AF608" i="2" s="1"/>
  <c r="AE609" i="2"/>
  <c r="AF609" i="2" s="1"/>
  <c r="AE610" i="2"/>
  <c r="AF610" i="2" s="1"/>
  <c r="AE611" i="2"/>
  <c r="AF611" i="2" s="1"/>
  <c r="AE612" i="2"/>
  <c r="AF612" i="2" s="1"/>
  <c r="AE613" i="2"/>
  <c r="AF613" i="2" s="1"/>
  <c r="AE614" i="2"/>
  <c r="AF614" i="2" s="1"/>
  <c r="AE615" i="2"/>
  <c r="AF615" i="2" s="1"/>
  <c r="AE616" i="2"/>
  <c r="AF616" i="2" s="1"/>
  <c r="AE617" i="2"/>
  <c r="AF617" i="2" s="1"/>
  <c r="AE618" i="2"/>
  <c r="AF618" i="2" s="1"/>
  <c r="AE619" i="2"/>
  <c r="AF619" i="2" s="1"/>
  <c r="AE620" i="2"/>
  <c r="AF620" i="2" s="1"/>
  <c r="AE621" i="2"/>
  <c r="AF621" i="2" s="1"/>
  <c r="AE622" i="2"/>
  <c r="AF622" i="2" s="1"/>
  <c r="AE623" i="2"/>
  <c r="AF623" i="2" s="1"/>
  <c r="AE624" i="2"/>
  <c r="AF624" i="2" s="1"/>
  <c r="AE625" i="2"/>
  <c r="AF625" i="2" s="1"/>
  <c r="AE626" i="2"/>
  <c r="AF626" i="2" s="1"/>
  <c r="AE627" i="2"/>
  <c r="AF627" i="2" s="1"/>
  <c r="AE628" i="2"/>
  <c r="AF628" i="2" s="1"/>
  <c r="AE629" i="2"/>
  <c r="AF629" i="2" s="1"/>
  <c r="AE630" i="2"/>
  <c r="AF630" i="2" s="1"/>
  <c r="AE631" i="2"/>
  <c r="AF631" i="2" s="1"/>
  <c r="AE632" i="2"/>
  <c r="AF632" i="2" s="1"/>
  <c r="AE633" i="2"/>
  <c r="AF633" i="2" s="1"/>
  <c r="AE634" i="2"/>
  <c r="AF634" i="2" s="1"/>
  <c r="AE635" i="2"/>
  <c r="AF635" i="2" s="1"/>
  <c r="AE636" i="2"/>
  <c r="AF636" i="2" s="1"/>
  <c r="AE637" i="2"/>
  <c r="AF637" i="2" s="1"/>
  <c r="AE638" i="2"/>
  <c r="AF638" i="2" s="1"/>
  <c r="AE639" i="2"/>
  <c r="AF639" i="2" s="1"/>
  <c r="AE640" i="2"/>
  <c r="AF640" i="2" s="1"/>
  <c r="AE641" i="2"/>
  <c r="AF641" i="2" s="1"/>
  <c r="AE642" i="2"/>
  <c r="AF642" i="2" s="1"/>
  <c r="AE643" i="2"/>
  <c r="AF643" i="2" s="1"/>
  <c r="AE644" i="2"/>
  <c r="AF644" i="2" s="1"/>
  <c r="AE645" i="2"/>
  <c r="AF645" i="2" s="1"/>
  <c r="AE646" i="2"/>
  <c r="AF646" i="2" s="1"/>
  <c r="AE647" i="2"/>
  <c r="AF647" i="2" s="1"/>
  <c r="AE648" i="2"/>
  <c r="AF648" i="2" s="1"/>
  <c r="AE649" i="2"/>
  <c r="AF649" i="2" s="1"/>
  <c r="AE650" i="2"/>
  <c r="AF650" i="2" s="1"/>
  <c r="AE651" i="2"/>
  <c r="AF651" i="2" s="1"/>
  <c r="AE652" i="2"/>
  <c r="AF652" i="2" s="1"/>
  <c r="AE653" i="2"/>
  <c r="AF653" i="2" s="1"/>
  <c r="AE654" i="2"/>
  <c r="AF654" i="2" s="1"/>
  <c r="AE655" i="2"/>
  <c r="AF655" i="2" s="1"/>
  <c r="AE656" i="2"/>
  <c r="AF656" i="2" s="1"/>
  <c r="AE657" i="2"/>
  <c r="AF657" i="2" s="1"/>
  <c r="AE658" i="2"/>
  <c r="AF658" i="2" s="1"/>
  <c r="AE659" i="2"/>
  <c r="AF659" i="2" s="1"/>
  <c r="AE660" i="2"/>
  <c r="AF660" i="2" s="1"/>
  <c r="AE661" i="2"/>
  <c r="AF661" i="2" s="1"/>
  <c r="AE662" i="2"/>
  <c r="AF662" i="2" s="1"/>
  <c r="AE663" i="2"/>
  <c r="AF663" i="2" s="1"/>
  <c r="AE664" i="2"/>
  <c r="AF664" i="2" s="1"/>
  <c r="AE665" i="2"/>
  <c r="AF665" i="2" s="1"/>
  <c r="AE666" i="2"/>
  <c r="AF666" i="2" s="1"/>
  <c r="AE667" i="2"/>
  <c r="AF667" i="2" s="1"/>
  <c r="AE668" i="2"/>
  <c r="AF668" i="2" s="1"/>
  <c r="AE669" i="2"/>
  <c r="AF669" i="2" s="1"/>
  <c r="AE670" i="2"/>
  <c r="AF670" i="2" s="1"/>
  <c r="AE671" i="2"/>
  <c r="AF671" i="2" s="1"/>
  <c r="AE672" i="2"/>
  <c r="AF672" i="2" s="1"/>
  <c r="AE673" i="2"/>
  <c r="AF673" i="2" s="1"/>
  <c r="AE674" i="2"/>
  <c r="AF674" i="2" s="1"/>
  <c r="AE675" i="2"/>
  <c r="AF675" i="2" s="1"/>
  <c r="AE676" i="2"/>
  <c r="AF676" i="2" s="1"/>
  <c r="AE677" i="2"/>
  <c r="AF677" i="2" s="1"/>
  <c r="AE678" i="2"/>
  <c r="AF678" i="2" s="1"/>
  <c r="AE679" i="2"/>
  <c r="AF679" i="2" s="1"/>
  <c r="AE680" i="2"/>
  <c r="AF680" i="2" s="1"/>
  <c r="AE681" i="2"/>
  <c r="AF681" i="2" s="1"/>
  <c r="AE682" i="2"/>
  <c r="AF682" i="2" s="1"/>
  <c r="AE683" i="2"/>
  <c r="AF683" i="2" s="1"/>
  <c r="AE684" i="2"/>
  <c r="AF684" i="2" s="1"/>
  <c r="AE685" i="2"/>
  <c r="AF685" i="2" s="1"/>
  <c r="AE686" i="2"/>
  <c r="AF686" i="2" s="1"/>
  <c r="AE687" i="2"/>
  <c r="AF687" i="2" s="1"/>
  <c r="AE688" i="2"/>
  <c r="AF688" i="2" s="1"/>
  <c r="AE689" i="2"/>
  <c r="AF689" i="2" s="1"/>
  <c r="AE690" i="2"/>
  <c r="AF690" i="2" s="1"/>
  <c r="AE691" i="2"/>
  <c r="AF691" i="2" s="1"/>
  <c r="AE692" i="2"/>
  <c r="AF692" i="2" s="1"/>
  <c r="AE693" i="2"/>
  <c r="AF693" i="2" s="1"/>
  <c r="AE694" i="2"/>
  <c r="AF694" i="2" s="1"/>
  <c r="AE695" i="2"/>
  <c r="AF695" i="2" s="1"/>
  <c r="AE696" i="2"/>
  <c r="AF696" i="2" s="1"/>
  <c r="AE697" i="2"/>
  <c r="AF697" i="2" s="1"/>
  <c r="AE698" i="2"/>
  <c r="AF698" i="2" s="1"/>
  <c r="AE699" i="2"/>
  <c r="AF699" i="2" s="1"/>
  <c r="AE700" i="2"/>
  <c r="AF700" i="2" s="1"/>
  <c r="AE701" i="2"/>
  <c r="AF701" i="2" s="1"/>
  <c r="AE702" i="2"/>
  <c r="AF702" i="2" s="1"/>
  <c r="AE703" i="2"/>
  <c r="AF703" i="2" s="1"/>
  <c r="AE704" i="2"/>
  <c r="AF704" i="2" s="1"/>
  <c r="AE705" i="2"/>
  <c r="AF705" i="2" s="1"/>
  <c r="AE706" i="2"/>
  <c r="AF706" i="2" s="1"/>
  <c r="AE707" i="2"/>
  <c r="AF707" i="2" s="1"/>
  <c r="AE708" i="2"/>
  <c r="AF708" i="2" s="1"/>
  <c r="AE709" i="2"/>
  <c r="AF709" i="2" s="1"/>
  <c r="AE710" i="2"/>
  <c r="AF710" i="2" s="1"/>
  <c r="AE711" i="2"/>
  <c r="AF711" i="2" s="1"/>
  <c r="AE712" i="2"/>
  <c r="AF712" i="2" s="1"/>
  <c r="AE713" i="2"/>
  <c r="AF713" i="2" s="1"/>
  <c r="AE714" i="2"/>
  <c r="AF714" i="2" s="1"/>
  <c r="AE715" i="2"/>
  <c r="AF715" i="2" s="1"/>
  <c r="AE716" i="2"/>
  <c r="AF716" i="2" s="1"/>
  <c r="AE717" i="2"/>
  <c r="AF717" i="2" s="1"/>
  <c r="AE718" i="2"/>
  <c r="AF718" i="2" s="1"/>
  <c r="AE719" i="2"/>
  <c r="AF719" i="2" s="1"/>
  <c r="AE720" i="2"/>
  <c r="AF720" i="2" s="1"/>
  <c r="AE721" i="2"/>
  <c r="AF721" i="2" s="1"/>
  <c r="AE722" i="2"/>
  <c r="AF722" i="2" s="1"/>
  <c r="AE723" i="2"/>
  <c r="AF723" i="2" s="1"/>
  <c r="AE724" i="2"/>
  <c r="AF724" i="2" s="1"/>
  <c r="AE725" i="2"/>
  <c r="AF725" i="2" s="1"/>
  <c r="AE726" i="2"/>
  <c r="AF726" i="2" s="1"/>
  <c r="AE727" i="2"/>
  <c r="AF727" i="2" s="1"/>
  <c r="AE728" i="2"/>
  <c r="AF728" i="2" s="1"/>
  <c r="AE729" i="2"/>
  <c r="AF729" i="2" s="1"/>
  <c r="AE730" i="2"/>
  <c r="AF730" i="2" s="1"/>
  <c r="AE731" i="2"/>
  <c r="AF731" i="2" s="1"/>
  <c r="AE732" i="2"/>
  <c r="AF732" i="2" s="1"/>
  <c r="AE733" i="2"/>
  <c r="AF733" i="2" s="1"/>
  <c r="AE734" i="2"/>
  <c r="AF734" i="2" s="1"/>
  <c r="AE735" i="2"/>
  <c r="AF735" i="2" s="1"/>
  <c r="AE736" i="2"/>
  <c r="AF736" i="2" s="1"/>
  <c r="AE737" i="2"/>
  <c r="AF737" i="2" s="1"/>
  <c r="AE738" i="2"/>
  <c r="AF738" i="2" s="1"/>
  <c r="AE739" i="2"/>
  <c r="AF739" i="2" s="1"/>
  <c r="AE740" i="2"/>
  <c r="AF740" i="2" s="1"/>
  <c r="AE741" i="2"/>
  <c r="AF741" i="2" s="1"/>
  <c r="AE742" i="2"/>
  <c r="AF742" i="2" s="1"/>
  <c r="AE743" i="2"/>
  <c r="AF743" i="2" s="1"/>
  <c r="AE744" i="2"/>
  <c r="AF744" i="2" s="1"/>
  <c r="AE745" i="2"/>
  <c r="AF745" i="2" s="1"/>
  <c r="AE746" i="2"/>
  <c r="AF746" i="2" s="1"/>
  <c r="AE747" i="2"/>
  <c r="AF747" i="2" s="1"/>
  <c r="AE748" i="2"/>
  <c r="AF748" i="2" s="1"/>
  <c r="AE749" i="2"/>
  <c r="AF749" i="2" s="1"/>
  <c r="AE750" i="2"/>
  <c r="AF750" i="2" s="1"/>
  <c r="AE751" i="2"/>
  <c r="AF751" i="2" s="1"/>
  <c r="AE752" i="2"/>
  <c r="AF752" i="2" s="1"/>
  <c r="AE753" i="2"/>
  <c r="AF753" i="2" s="1"/>
  <c r="AE754" i="2"/>
  <c r="AF754" i="2" s="1"/>
  <c r="AE755" i="2"/>
  <c r="AF755" i="2" s="1"/>
  <c r="AE756" i="2"/>
  <c r="AF756" i="2" s="1"/>
  <c r="AE757" i="2"/>
  <c r="AF757" i="2" s="1"/>
  <c r="AE758" i="2"/>
  <c r="AF758" i="2" s="1"/>
  <c r="AE759" i="2"/>
  <c r="AF759" i="2" s="1"/>
  <c r="AE760" i="2"/>
  <c r="AF760" i="2" s="1"/>
  <c r="AE761" i="2"/>
  <c r="AF761" i="2" s="1"/>
  <c r="AE762" i="2"/>
  <c r="AF762" i="2" s="1"/>
  <c r="AE763" i="2"/>
  <c r="AF763" i="2" s="1"/>
  <c r="AE764" i="2"/>
  <c r="AF764" i="2" s="1"/>
  <c r="AE765" i="2"/>
  <c r="AF765" i="2" s="1"/>
  <c r="AE766" i="2"/>
  <c r="AF766" i="2" s="1"/>
  <c r="AE767" i="2"/>
  <c r="AF767" i="2" s="1"/>
  <c r="AE768" i="2"/>
  <c r="AF768" i="2" s="1"/>
  <c r="AE769" i="2"/>
  <c r="AF769" i="2" s="1"/>
  <c r="AE770" i="2"/>
  <c r="AF770" i="2" s="1"/>
  <c r="AE771" i="2"/>
  <c r="AF771" i="2" s="1"/>
  <c r="AE772" i="2"/>
  <c r="AF772" i="2" s="1"/>
  <c r="AE773" i="2"/>
  <c r="AF773" i="2" s="1"/>
  <c r="AE774" i="2"/>
  <c r="AF774" i="2" s="1"/>
  <c r="AE775" i="2"/>
  <c r="AF775" i="2" s="1"/>
  <c r="AE776" i="2"/>
  <c r="AF776" i="2" s="1"/>
  <c r="AE777" i="2"/>
  <c r="AF777" i="2" s="1"/>
  <c r="AE778" i="2"/>
  <c r="AF778" i="2" s="1"/>
  <c r="AE779" i="2"/>
  <c r="AF779" i="2" s="1"/>
  <c r="AE780" i="2"/>
  <c r="AF780" i="2" s="1"/>
  <c r="AE781" i="2"/>
  <c r="AF781" i="2" s="1"/>
  <c r="AE782" i="2"/>
  <c r="AF782" i="2" s="1"/>
  <c r="AE783" i="2"/>
  <c r="AF783" i="2" s="1"/>
  <c r="AE784" i="2"/>
  <c r="AF784" i="2" s="1"/>
  <c r="AE785" i="2"/>
  <c r="AF785" i="2" s="1"/>
  <c r="AE786" i="2"/>
  <c r="AF786" i="2" s="1"/>
  <c r="AE787" i="2"/>
  <c r="AF787" i="2" s="1"/>
  <c r="AE788" i="2"/>
  <c r="AF788" i="2" s="1"/>
  <c r="AE789" i="2"/>
  <c r="AF789" i="2" s="1"/>
  <c r="AE790" i="2"/>
  <c r="AF790" i="2" s="1"/>
  <c r="AE791" i="2"/>
  <c r="AF791" i="2" s="1"/>
  <c r="AE792" i="2"/>
  <c r="AF792" i="2" s="1"/>
  <c r="AE793" i="2"/>
  <c r="AF793" i="2" s="1"/>
  <c r="AE794" i="2"/>
  <c r="AF794" i="2" s="1"/>
  <c r="AE795" i="2"/>
  <c r="AF795" i="2" s="1"/>
  <c r="AE796" i="2"/>
  <c r="AF796" i="2" s="1"/>
  <c r="AE797" i="2"/>
  <c r="AF797" i="2" s="1"/>
  <c r="AE798" i="2"/>
  <c r="AF798" i="2" s="1"/>
  <c r="AE799" i="2"/>
  <c r="AF799" i="2" s="1"/>
  <c r="AE800" i="2"/>
  <c r="AF800" i="2" s="1"/>
  <c r="AE801" i="2"/>
  <c r="AF801" i="2" s="1"/>
  <c r="AE802" i="2"/>
  <c r="AF802" i="2" s="1"/>
  <c r="AE803" i="2"/>
  <c r="AF803" i="2" s="1"/>
  <c r="AE804" i="2"/>
  <c r="AF804" i="2" s="1"/>
  <c r="AE805" i="2"/>
  <c r="AF805" i="2" s="1"/>
  <c r="AE806" i="2"/>
  <c r="AF806" i="2" s="1"/>
  <c r="AE807" i="2"/>
  <c r="AF807" i="2" s="1"/>
  <c r="AE808" i="2"/>
  <c r="AF808" i="2" s="1"/>
  <c r="AE809" i="2"/>
  <c r="AF809" i="2" s="1"/>
  <c r="AE810" i="2"/>
  <c r="AF810" i="2" s="1"/>
  <c r="AE811" i="2"/>
  <c r="AF811" i="2" s="1"/>
  <c r="AE812" i="2"/>
  <c r="AF812" i="2" s="1"/>
  <c r="AE813" i="2"/>
  <c r="AF813" i="2" s="1"/>
  <c r="AE814" i="2"/>
  <c r="AF814" i="2" s="1"/>
  <c r="AE815" i="2"/>
  <c r="AF815" i="2" s="1"/>
  <c r="AE816" i="2"/>
  <c r="AF816" i="2" s="1"/>
  <c r="AE817" i="2"/>
  <c r="AF817" i="2" s="1"/>
  <c r="AE818" i="2"/>
  <c r="AF818" i="2" s="1"/>
  <c r="AE819" i="2"/>
  <c r="AF819" i="2" s="1"/>
  <c r="AE820" i="2"/>
  <c r="AF820" i="2" s="1"/>
  <c r="AE821" i="2"/>
  <c r="AF821" i="2" s="1"/>
  <c r="AE822" i="2"/>
  <c r="AF822" i="2" s="1"/>
  <c r="AE823" i="2"/>
  <c r="AF823" i="2" s="1"/>
  <c r="AE824" i="2"/>
  <c r="AF824" i="2" s="1"/>
  <c r="AE825" i="2"/>
  <c r="AF825" i="2" s="1"/>
  <c r="AE826" i="2"/>
  <c r="AF826" i="2" s="1"/>
  <c r="AE827" i="2"/>
  <c r="AF827" i="2" s="1"/>
  <c r="AE828" i="2"/>
  <c r="AF828" i="2" s="1"/>
  <c r="AE829" i="2"/>
  <c r="AF829" i="2" s="1"/>
  <c r="AE830" i="2"/>
  <c r="AF830" i="2" s="1"/>
  <c r="AE831" i="2"/>
  <c r="AF831" i="2" s="1"/>
  <c r="AE832" i="2"/>
  <c r="AF832" i="2" s="1"/>
  <c r="AE833" i="2"/>
  <c r="AF833" i="2" s="1"/>
  <c r="AE834" i="2"/>
  <c r="AF834" i="2" s="1"/>
  <c r="AE835" i="2"/>
  <c r="AF835" i="2" s="1"/>
  <c r="AE836" i="2"/>
  <c r="AF836" i="2" s="1"/>
  <c r="AE837" i="2"/>
  <c r="AF837" i="2" s="1"/>
  <c r="AE838" i="2"/>
  <c r="AF838" i="2" s="1"/>
  <c r="AE839" i="2"/>
  <c r="AF839" i="2" s="1"/>
  <c r="AE840" i="2"/>
  <c r="AF840" i="2" s="1"/>
  <c r="AE841" i="2"/>
  <c r="AF841" i="2" s="1"/>
  <c r="AE842" i="2"/>
  <c r="AF842" i="2" s="1"/>
  <c r="AE843" i="2"/>
  <c r="AF843" i="2" s="1"/>
  <c r="AE844" i="2"/>
  <c r="AF844" i="2" s="1"/>
  <c r="AE845" i="2"/>
  <c r="AF845" i="2" s="1"/>
  <c r="AE846" i="2"/>
  <c r="AF846" i="2" s="1"/>
  <c r="AE847" i="2"/>
  <c r="AF847" i="2" s="1"/>
  <c r="AE848" i="2"/>
  <c r="AF848" i="2" s="1"/>
  <c r="AE849" i="2"/>
  <c r="AF849" i="2" s="1"/>
  <c r="AE850" i="2"/>
  <c r="AF850" i="2" s="1"/>
  <c r="AE851" i="2"/>
  <c r="AF851" i="2" s="1"/>
  <c r="AE852" i="2"/>
  <c r="AF852" i="2" s="1"/>
  <c r="AE853" i="2"/>
  <c r="AF853" i="2" s="1"/>
  <c r="AE854" i="2"/>
  <c r="AF854" i="2" s="1"/>
  <c r="AE855" i="2"/>
  <c r="AF855" i="2" s="1"/>
  <c r="AE856" i="2"/>
  <c r="AF856" i="2" s="1"/>
  <c r="AE857" i="2"/>
  <c r="AF857" i="2" s="1"/>
  <c r="AE858" i="2"/>
  <c r="AF858" i="2" s="1"/>
  <c r="AE859" i="2"/>
  <c r="AF859" i="2" s="1"/>
  <c r="AE860" i="2"/>
  <c r="AF860" i="2" s="1"/>
  <c r="AE861" i="2"/>
  <c r="AF861" i="2" s="1"/>
  <c r="AE862" i="2"/>
  <c r="AF862" i="2" s="1"/>
  <c r="AE863" i="2"/>
  <c r="AF863" i="2" s="1"/>
  <c r="AE864" i="2"/>
  <c r="AF864" i="2" s="1"/>
  <c r="AE865" i="2"/>
  <c r="AF865" i="2" s="1"/>
  <c r="AE866" i="2"/>
  <c r="AF866" i="2" s="1"/>
  <c r="AE867" i="2"/>
  <c r="AF867" i="2" s="1"/>
  <c r="AE868" i="2"/>
  <c r="AF868" i="2" s="1"/>
  <c r="AE869" i="2"/>
  <c r="AF869" i="2" s="1"/>
  <c r="AE870" i="2"/>
  <c r="AF870" i="2" s="1"/>
  <c r="AE871" i="2"/>
  <c r="AF871" i="2" s="1"/>
  <c r="AE872" i="2"/>
  <c r="AF872" i="2" s="1"/>
  <c r="AE873" i="2"/>
  <c r="AF873" i="2" s="1"/>
  <c r="AE874" i="2"/>
  <c r="AF874" i="2" s="1"/>
  <c r="AE875" i="2"/>
  <c r="AF875" i="2" s="1"/>
  <c r="AE876" i="2"/>
  <c r="AF876" i="2" s="1"/>
  <c r="AE877" i="2"/>
  <c r="AF877" i="2" s="1"/>
  <c r="AE878" i="2"/>
  <c r="AF878" i="2" s="1"/>
  <c r="AE879" i="2"/>
  <c r="AF879" i="2" s="1"/>
  <c r="AE880" i="2"/>
  <c r="AF880" i="2" s="1"/>
  <c r="AE881" i="2"/>
  <c r="AF881" i="2" s="1"/>
  <c r="AE882" i="2"/>
  <c r="AF882" i="2" s="1"/>
  <c r="AE883" i="2"/>
  <c r="AF883" i="2" s="1"/>
  <c r="AE884" i="2"/>
  <c r="AF884" i="2" s="1"/>
  <c r="AE885" i="2"/>
  <c r="AF885" i="2" s="1"/>
  <c r="AE886" i="2"/>
  <c r="AF886" i="2" s="1"/>
  <c r="AE887" i="2"/>
  <c r="AF887" i="2" s="1"/>
  <c r="AE888" i="2"/>
  <c r="AF888" i="2" s="1"/>
  <c r="AE889" i="2"/>
  <c r="AF889" i="2" s="1"/>
  <c r="AE890" i="2"/>
  <c r="AF890" i="2" s="1"/>
  <c r="AE891" i="2"/>
  <c r="AF891" i="2" s="1"/>
  <c r="AE892" i="2"/>
  <c r="AF892" i="2" s="1"/>
  <c r="AE893" i="2"/>
  <c r="AF893" i="2" s="1"/>
  <c r="AE894" i="2"/>
  <c r="AF894" i="2" s="1"/>
  <c r="AE895" i="2"/>
  <c r="AF895" i="2" s="1"/>
  <c r="AE896" i="2"/>
  <c r="AF896" i="2" s="1"/>
  <c r="AE897" i="2"/>
  <c r="AF897" i="2" s="1"/>
  <c r="AE898" i="2"/>
  <c r="AF898" i="2" s="1"/>
  <c r="AE899" i="2"/>
  <c r="AF899" i="2" s="1"/>
  <c r="AE900" i="2"/>
  <c r="AF900" i="2" s="1"/>
  <c r="AE901" i="2"/>
  <c r="AF901" i="2" s="1"/>
  <c r="AE902" i="2"/>
  <c r="AF902" i="2" s="1"/>
  <c r="AE903" i="2"/>
  <c r="AF903" i="2" s="1"/>
  <c r="AE904" i="2"/>
  <c r="AF904" i="2" s="1"/>
  <c r="AE905" i="2"/>
  <c r="AF905" i="2" s="1"/>
  <c r="AE906" i="2"/>
  <c r="AF906" i="2" s="1"/>
  <c r="AE907" i="2"/>
  <c r="AF907" i="2" s="1"/>
  <c r="AE908" i="2"/>
  <c r="AF908" i="2" s="1"/>
  <c r="AE909" i="2"/>
  <c r="AF909" i="2" s="1"/>
  <c r="AE910" i="2"/>
  <c r="AF910" i="2" s="1"/>
  <c r="AE911" i="2"/>
  <c r="AF911" i="2" s="1"/>
  <c r="AE912" i="2"/>
  <c r="AF912" i="2" s="1"/>
  <c r="AE913" i="2"/>
  <c r="AF913" i="2" s="1"/>
  <c r="AE914" i="2"/>
  <c r="AF914" i="2" s="1"/>
  <c r="AE915" i="2"/>
  <c r="AF915" i="2" s="1"/>
  <c r="AE916" i="2"/>
  <c r="AF916" i="2" s="1"/>
  <c r="AE917" i="2"/>
  <c r="AF917" i="2" s="1"/>
  <c r="AE918" i="2"/>
  <c r="AF918" i="2" s="1"/>
  <c r="AE919" i="2"/>
  <c r="AF919" i="2" s="1"/>
  <c r="AE920" i="2"/>
  <c r="AF920" i="2" s="1"/>
  <c r="AE921" i="2"/>
  <c r="AF921" i="2" s="1"/>
  <c r="AE922" i="2"/>
  <c r="AF922" i="2" s="1"/>
  <c r="AE923" i="2"/>
  <c r="AF923" i="2" s="1"/>
  <c r="AE924" i="2"/>
  <c r="AF924" i="2" s="1"/>
  <c r="AE925" i="2"/>
  <c r="AF925" i="2" s="1"/>
  <c r="AE926" i="2"/>
  <c r="AF926" i="2" s="1"/>
  <c r="AE927" i="2"/>
  <c r="AF927" i="2" s="1"/>
  <c r="AE928" i="2"/>
  <c r="AF928" i="2" s="1"/>
  <c r="AE929" i="2"/>
  <c r="AF929" i="2" s="1"/>
  <c r="AE930" i="2"/>
  <c r="AF930" i="2" s="1"/>
  <c r="AE931" i="2"/>
  <c r="AF931" i="2" s="1"/>
  <c r="AE932" i="2"/>
  <c r="AF932" i="2" s="1"/>
  <c r="AE933" i="2"/>
  <c r="AF933" i="2" s="1"/>
  <c r="AE934" i="2"/>
  <c r="AF934" i="2" s="1"/>
  <c r="AE935" i="2"/>
  <c r="AF935" i="2" s="1"/>
  <c r="AE936" i="2"/>
  <c r="AF936" i="2" s="1"/>
  <c r="AE937" i="2"/>
  <c r="AF937" i="2" s="1"/>
  <c r="AE938" i="2"/>
  <c r="AF938" i="2" s="1"/>
  <c r="AE939" i="2"/>
  <c r="AF939" i="2" s="1"/>
  <c r="AE940" i="2"/>
  <c r="AF940" i="2" s="1"/>
  <c r="AE941" i="2"/>
  <c r="AF941" i="2" s="1"/>
  <c r="AE942" i="2"/>
  <c r="AF942" i="2" s="1"/>
  <c r="AE943" i="2"/>
  <c r="AF943" i="2" s="1"/>
  <c r="AE944" i="2"/>
  <c r="AF944" i="2" s="1"/>
  <c r="AE945" i="2"/>
  <c r="AF945" i="2" s="1"/>
  <c r="AE946" i="2"/>
  <c r="AF946" i="2" s="1"/>
  <c r="AE947" i="2"/>
  <c r="AF947" i="2" s="1"/>
  <c r="AE948" i="2"/>
  <c r="AF948" i="2" s="1"/>
  <c r="AE949" i="2"/>
  <c r="AF949" i="2" s="1"/>
  <c r="AE950" i="2"/>
  <c r="AF950" i="2" s="1"/>
  <c r="AE951" i="2"/>
  <c r="AF951" i="2" s="1"/>
  <c r="AE952" i="2"/>
  <c r="AF952" i="2" s="1"/>
  <c r="AE953" i="2"/>
  <c r="AF953" i="2" s="1"/>
  <c r="AE954" i="2"/>
  <c r="AF954" i="2" s="1"/>
  <c r="AE955" i="2"/>
  <c r="AF955" i="2" s="1"/>
  <c r="AE956" i="2"/>
  <c r="AF956" i="2" s="1"/>
  <c r="AE957" i="2"/>
  <c r="AF957" i="2" s="1"/>
  <c r="AE958" i="2"/>
  <c r="AF958" i="2" s="1"/>
  <c r="AE959" i="2"/>
  <c r="AF959" i="2" s="1"/>
  <c r="AE960" i="2"/>
  <c r="AF960" i="2" s="1"/>
  <c r="AE961" i="2"/>
  <c r="AF961" i="2" s="1"/>
  <c r="AE962" i="2"/>
  <c r="AF962" i="2" s="1"/>
  <c r="AE963" i="2"/>
  <c r="AF963" i="2" s="1"/>
  <c r="AE964" i="2"/>
  <c r="AF964" i="2" s="1"/>
  <c r="AE965" i="2"/>
  <c r="AF965" i="2" s="1"/>
  <c r="AE966" i="2"/>
  <c r="AF966" i="2" s="1"/>
  <c r="AE967" i="2"/>
  <c r="AF967" i="2" s="1"/>
  <c r="AE968" i="2"/>
  <c r="AF968" i="2" s="1"/>
  <c r="AE969" i="2"/>
  <c r="AF969" i="2" s="1"/>
  <c r="AE970" i="2"/>
  <c r="AF970" i="2" s="1"/>
  <c r="AE971" i="2"/>
  <c r="AF971" i="2" s="1"/>
  <c r="AE972" i="2"/>
  <c r="AF972" i="2" s="1"/>
  <c r="AE973" i="2"/>
  <c r="AF973" i="2" s="1"/>
  <c r="AE974" i="2"/>
  <c r="AF974" i="2" s="1"/>
  <c r="AE975" i="2"/>
  <c r="AF975" i="2" s="1"/>
  <c r="AE976" i="2"/>
  <c r="AF976" i="2" s="1"/>
  <c r="AE977" i="2"/>
  <c r="AF977" i="2" s="1"/>
  <c r="AE978" i="2"/>
  <c r="AF978" i="2" s="1"/>
  <c r="AE979" i="2"/>
  <c r="AF979" i="2" s="1"/>
  <c r="AE980" i="2"/>
  <c r="AF980" i="2" s="1"/>
  <c r="AE981" i="2"/>
  <c r="AF981" i="2" s="1"/>
  <c r="AE982" i="2"/>
  <c r="AF982" i="2" s="1"/>
  <c r="AE983" i="2"/>
  <c r="AF983" i="2" s="1"/>
  <c r="AE984" i="2"/>
  <c r="AF984" i="2" s="1"/>
  <c r="AE985" i="2"/>
  <c r="AF985" i="2" s="1"/>
  <c r="AE986" i="2"/>
  <c r="AF986" i="2" s="1"/>
  <c r="AE987" i="2"/>
  <c r="AF987" i="2" s="1"/>
  <c r="AE988" i="2"/>
  <c r="AF988" i="2" s="1"/>
  <c r="AE989" i="2"/>
  <c r="AF989" i="2" s="1"/>
  <c r="AE990" i="2"/>
  <c r="AF990" i="2" s="1"/>
  <c r="AE991" i="2"/>
  <c r="AF991" i="2" s="1"/>
  <c r="AE992" i="2"/>
  <c r="AF992" i="2" s="1"/>
  <c r="AE993" i="2"/>
  <c r="AF993" i="2" s="1"/>
  <c r="AE994" i="2"/>
  <c r="AF994" i="2" s="1"/>
  <c r="AE995" i="2"/>
  <c r="AF995" i="2" s="1"/>
  <c r="AE996" i="2"/>
  <c r="AF996" i="2" s="1"/>
  <c r="AE997" i="2"/>
  <c r="AF997" i="2" s="1"/>
  <c r="AE998" i="2"/>
  <c r="AF998" i="2" s="1"/>
  <c r="AE999" i="2"/>
  <c r="AF999" i="2" s="1"/>
  <c r="AE1000" i="2"/>
  <c r="AF1000" i="2" s="1"/>
  <c r="AE1001" i="2"/>
  <c r="AF1001" i="2" s="1"/>
  <c r="AE1002" i="2"/>
  <c r="AF1002" i="2" s="1"/>
  <c r="AE1003" i="2"/>
  <c r="AF1003" i="2" s="1"/>
  <c r="AE1004" i="2"/>
  <c r="AF1004" i="2" s="1"/>
  <c r="AE1005" i="2"/>
  <c r="AF1005" i="2" s="1"/>
  <c r="AE1006" i="2"/>
  <c r="AF1006" i="2" s="1"/>
  <c r="AE1007" i="2"/>
  <c r="AF1007" i="2" s="1"/>
  <c r="AE1008" i="2"/>
  <c r="AF1008" i="2" s="1"/>
  <c r="AE1009" i="2"/>
  <c r="AF1009" i="2" s="1"/>
  <c r="AE1010" i="2"/>
  <c r="AF1010" i="2" s="1"/>
  <c r="AE1011" i="2"/>
  <c r="AF1011" i="2" s="1"/>
  <c r="AE1012" i="2"/>
  <c r="AF1012" i="2" s="1"/>
  <c r="AE1013" i="2"/>
  <c r="AF1013" i="2" s="1"/>
  <c r="AE1014" i="2"/>
  <c r="AF1014" i="2" s="1"/>
  <c r="AE1015" i="2"/>
  <c r="AF1015" i="2" s="1"/>
  <c r="AE1016" i="2"/>
  <c r="AF1016" i="2" s="1"/>
  <c r="AE1017" i="2"/>
  <c r="AF1017" i="2" s="1"/>
  <c r="AE1018" i="2"/>
  <c r="AF1018" i="2" s="1"/>
  <c r="AE1019" i="2"/>
  <c r="AF1019" i="2" s="1"/>
  <c r="AE1020" i="2"/>
  <c r="AF1020" i="2" s="1"/>
  <c r="AE1021" i="2"/>
  <c r="AF1021" i="2" s="1"/>
  <c r="AE1022" i="2"/>
  <c r="AF1022" i="2" s="1"/>
  <c r="AE1023" i="2"/>
  <c r="AF1023" i="2" s="1"/>
  <c r="AE1024" i="2"/>
  <c r="AF1024" i="2" s="1"/>
  <c r="AE1025" i="2"/>
  <c r="AF1025" i="2" s="1"/>
  <c r="AE1026" i="2"/>
  <c r="AF1026" i="2" s="1"/>
  <c r="AE1027" i="2"/>
  <c r="AF1027" i="2" s="1"/>
  <c r="AE1028" i="2"/>
  <c r="AF1028" i="2" s="1"/>
  <c r="AE1029" i="2"/>
  <c r="AF1029" i="2" s="1"/>
  <c r="AE1030" i="2"/>
  <c r="AF1030" i="2" s="1"/>
  <c r="AE1031" i="2"/>
  <c r="AF1031" i="2" s="1"/>
  <c r="AE1032" i="2"/>
  <c r="AF1032" i="2" s="1"/>
  <c r="AE1033" i="2"/>
  <c r="AF1033" i="2" s="1"/>
  <c r="AE1034" i="2"/>
  <c r="AF1034" i="2" s="1"/>
  <c r="AE1035" i="2"/>
  <c r="AF1035" i="2" s="1"/>
  <c r="AE1036" i="2"/>
  <c r="AF1036" i="2" s="1"/>
  <c r="AE1037" i="2"/>
  <c r="AF1037" i="2" s="1"/>
  <c r="AE1038" i="2"/>
  <c r="AF1038" i="2" s="1"/>
  <c r="AE1039" i="2"/>
  <c r="AF1039" i="2" s="1"/>
  <c r="AE1040" i="2"/>
  <c r="AF1040" i="2" s="1"/>
  <c r="AE1041" i="2"/>
  <c r="AF1041" i="2" s="1"/>
  <c r="AE1042" i="2"/>
  <c r="AF1042" i="2" s="1"/>
  <c r="AE1043" i="2"/>
  <c r="AF1043" i="2" s="1"/>
  <c r="AE1044" i="2"/>
  <c r="AF1044" i="2" s="1"/>
  <c r="AE1045" i="2"/>
  <c r="AF1045" i="2" s="1"/>
  <c r="AE1046" i="2"/>
  <c r="AF1046" i="2" s="1"/>
  <c r="AE1047" i="2"/>
  <c r="AF1047" i="2" s="1"/>
  <c r="AE1048" i="2"/>
  <c r="AF1048" i="2" s="1"/>
  <c r="AE1049" i="2"/>
  <c r="AF1049" i="2" s="1"/>
  <c r="AE1050" i="2"/>
  <c r="AF1050" i="2" s="1"/>
  <c r="AE1051" i="2"/>
  <c r="AF1051" i="2" s="1"/>
  <c r="AE1052" i="2"/>
  <c r="AF1052" i="2" s="1"/>
  <c r="AE1053" i="2"/>
  <c r="AF1053" i="2" s="1"/>
  <c r="AE1054" i="2"/>
  <c r="AF1054" i="2" s="1"/>
  <c r="AE1055" i="2"/>
  <c r="AF1055" i="2" s="1"/>
  <c r="AE1056" i="2"/>
  <c r="AF1056" i="2" s="1"/>
  <c r="AE1057" i="2"/>
  <c r="AF1057" i="2" s="1"/>
  <c r="AE1058" i="2"/>
  <c r="AF1058" i="2" s="1"/>
  <c r="AE1059" i="2"/>
  <c r="AF1059" i="2" s="1"/>
  <c r="AE1060" i="2"/>
  <c r="AF1060" i="2" s="1"/>
  <c r="AE1061" i="2"/>
  <c r="AF1061" i="2" s="1"/>
  <c r="AE1062" i="2"/>
  <c r="AF1062" i="2" s="1"/>
  <c r="AE1063" i="2"/>
  <c r="AF1063" i="2" s="1"/>
  <c r="AE1064" i="2"/>
  <c r="AF1064" i="2" s="1"/>
  <c r="AE1065" i="2"/>
  <c r="AF1065" i="2" s="1"/>
  <c r="AE1066" i="2"/>
  <c r="AF1066" i="2" s="1"/>
  <c r="AE1067" i="2"/>
  <c r="AF1067" i="2" s="1"/>
  <c r="AE1068" i="2"/>
  <c r="AF1068" i="2" s="1"/>
  <c r="AE1069" i="2"/>
  <c r="AF1069" i="2" s="1"/>
  <c r="AE1070" i="2"/>
  <c r="AF1070" i="2" s="1"/>
  <c r="AE1071" i="2"/>
  <c r="AF1071" i="2" s="1"/>
  <c r="AE1072" i="2"/>
  <c r="AF1072" i="2" s="1"/>
  <c r="AE1073" i="2"/>
  <c r="AF1073" i="2" s="1"/>
  <c r="AE1074" i="2"/>
  <c r="AF1074" i="2" s="1"/>
  <c r="AE1075" i="2"/>
  <c r="AF1075" i="2" s="1"/>
  <c r="AE1076" i="2"/>
  <c r="AF1076" i="2" s="1"/>
  <c r="AE1077" i="2"/>
  <c r="AF1077" i="2" s="1"/>
  <c r="AE1078" i="2"/>
  <c r="AF1078" i="2" s="1"/>
  <c r="AE1079" i="2"/>
  <c r="AF1079" i="2" s="1"/>
  <c r="AE1080" i="2"/>
  <c r="AF1080" i="2" s="1"/>
  <c r="AE1081" i="2"/>
  <c r="AF1081" i="2" s="1"/>
  <c r="AE1082" i="2"/>
  <c r="AF1082" i="2" s="1"/>
  <c r="AE1083" i="2"/>
  <c r="AF1083" i="2" s="1"/>
  <c r="AE1084" i="2"/>
  <c r="AF1084" i="2" s="1"/>
  <c r="AE1085" i="2"/>
  <c r="AF1085" i="2" s="1"/>
  <c r="AE1086" i="2"/>
  <c r="AF1086" i="2" s="1"/>
  <c r="AE1087" i="2"/>
  <c r="AF1087" i="2" s="1"/>
  <c r="AE1088" i="2"/>
  <c r="AF1088" i="2" s="1"/>
  <c r="AE1089" i="2"/>
  <c r="AF1089" i="2" s="1"/>
  <c r="AE1090" i="2"/>
  <c r="AF1090" i="2" s="1"/>
  <c r="AE1091" i="2"/>
  <c r="AF1091" i="2" s="1"/>
  <c r="AE1092" i="2"/>
  <c r="AF1092" i="2" s="1"/>
  <c r="AE1093" i="2"/>
  <c r="AF1093" i="2" s="1"/>
  <c r="AE1094" i="2"/>
  <c r="AF1094" i="2" s="1"/>
  <c r="AE1095" i="2"/>
  <c r="AF1095" i="2" s="1"/>
  <c r="AE1096" i="2"/>
  <c r="AF1096" i="2" s="1"/>
  <c r="AE1097" i="2"/>
  <c r="AF1097" i="2" s="1"/>
  <c r="AE1098" i="2"/>
  <c r="AF1098" i="2" s="1"/>
  <c r="AE1099" i="2"/>
  <c r="AF1099" i="2" s="1"/>
  <c r="AE1100" i="2"/>
  <c r="AF1100" i="2" s="1"/>
  <c r="AE1101" i="2"/>
  <c r="AF1101" i="2" s="1"/>
  <c r="AE1102" i="2"/>
  <c r="AF1102" i="2" s="1"/>
  <c r="AE1103" i="2"/>
  <c r="AF1103" i="2" s="1"/>
  <c r="AE1104" i="2"/>
  <c r="AF1104" i="2" s="1"/>
  <c r="AE1105" i="2"/>
  <c r="AF1105" i="2" s="1"/>
  <c r="AE1106" i="2"/>
  <c r="AF1106" i="2" s="1"/>
  <c r="AE1107" i="2"/>
  <c r="AF1107" i="2" s="1"/>
  <c r="AE1108" i="2"/>
  <c r="AF1108" i="2" s="1"/>
  <c r="AE1109" i="2"/>
  <c r="AF1109" i="2" s="1"/>
  <c r="AE1110" i="2"/>
  <c r="AF1110" i="2" s="1"/>
  <c r="AE1111" i="2"/>
  <c r="AF1111" i="2" s="1"/>
  <c r="AE1112" i="2"/>
  <c r="AF1112" i="2" s="1"/>
  <c r="AE1113" i="2"/>
  <c r="AF1113" i="2" s="1"/>
  <c r="AE1114" i="2"/>
  <c r="AF1114" i="2" s="1"/>
  <c r="AE1115" i="2"/>
  <c r="AF1115" i="2" s="1"/>
  <c r="AE1116" i="2"/>
  <c r="AF1116" i="2" s="1"/>
  <c r="AE1117" i="2"/>
  <c r="AF1117" i="2" s="1"/>
  <c r="AE1118" i="2"/>
  <c r="AF1118" i="2" s="1"/>
  <c r="AE1119" i="2"/>
  <c r="AF1119" i="2" s="1"/>
  <c r="AE1120" i="2"/>
  <c r="AF1120" i="2" s="1"/>
  <c r="AE1121" i="2"/>
  <c r="AF1121" i="2" s="1"/>
  <c r="AE1122" i="2"/>
  <c r="AF1122" i="2" s="1"/>
  <c r="AE1123" i="2"/>
  <c r="AF1123" i="2" s="1"/>
  <c r="AE1124" i="2"/>
  <c r="AF1124" i="2" s="1"/>
  <c r="AE1125" i="2"/>
  <c r="AF1125" i="2" s="1"/>
  <c r="AE1126" i="2"/>
  <c r="AF1126" i="2" s="1"/>
  <c r="AE1127" i="2"/>
  <c r="AF1127" i="2" s="1"/>
  <c r="AE1128" i="2"/>
  <c r="AF1128" i="2" s="1"/>
  <c r="AE1129" i="2"/>
  <c r="AF1129" i="2" s="1"/>
  <c r="AE1130" i="2"/>
  <c r="AF1130" i="2" s="1"/>
  <c r="AE1131" i="2"/>
  <c r="AF1131" i="2" s="1"/>
  <c r="AE1132" i="2"/>
  <c r="AF1132" i="2" s="1"/>
  <c r="AE1133" i="2"/>
  <c r="AF1133" i="2" s="1"/>
  <c r="AE1134" i="2"/>
  <c r="AF1134" i="2" s="1"/>
  <c r="AE1135" i="2"/>
  <c r="AF1135" i="2" s="1"/>
  <c r="AE1136" i="2"/>
  <c r="AF1136" i="2" s="1"/>
  <c r="AE1137" i="2"/>
  <c r="AF1137" i="2" s="1"/>
  <c r="AE1138" i="2"/>
  <c r="AF1138" i="2" s="1"/>
  <c r="AE1139" i="2"/>
  <c r="AF1139" i="2" s="1"/>
  <c r="AE1140" i="2"/>
  <c r="AF1140" i="2" s="1"/>
  <c r="AE1141" i="2"/>
  <c r="AF1141" i="2" s="1"/>
  <c r="AE1142" i="2"/>
  <c r="AF1142" i="2" s="1"/>
  <c r="AE1143" i="2"/>
  <c r="AF1143" i="2" s="1"/>
  <c r="AE1144" i="2"/>
  <c r="AF1144" i="2" s="1"/>
  <c r="AE1145" i="2"/>
  <c r="AF1145" i="2" s="1"/>
  <c r="AE1146" i="2"/>
  <c r="AF1146" i="2" s="1"/>
  <c r="AE1147" i="2"/>
  <c r="AF1147" i="2" s="1"/>
  <c r="AE1148" i="2"/>
  <c r="AF1148" i="2" s="1"/>
  <c r="AE1149" i="2"/>
  <c r="AF1149" i="2" s="1"/>
  <c r="AE1150" i="2"/>
  <c r="AF1150" i="2" s="1"/>
  <c r="AE1151" i="2"/>
  <c r="AF1151" i="2" s="1"/>
  <c r="AE1152" i="2"/>
  <c r="AF1152" i="2" s="1"/>
  <c r="AE1153" i="2"/>
  <c r="AF1153" i="2" s="1"/>
  <c r="AE1154" i="2"/>
  <c r="AF1154" i="2" s="1"/>
  <c r="AE1155" i="2"/>
  <c r="AF1155" i="2" s="1"/>
  <c r="AE1156" i="2"/>
  <c r="AF1156" i="2" s="1"/>
  <c r="AE1157" i="2"/>
  <c r="AF1157" i="2" s="1"/>
  <c r="AE1158" i="2"/>
  <c r="AF1158" i="2" s="1"/>
  <c r="AE1159" i="2"/>
  <c r="AF1159" i="2" s="1"/>
  <c r="AE1160" i="2"/>
  <c r="AF1160" i="2" s="1"/>
  <c r="AE1161" i="2"/>
  <c r="AF1161" i="2" s="1"/>
  <c r="AE1162" i="2"/>
  <c r="AF1162" i="2" s="1"/>
  <c r="AE1163" i="2"/>
  <c r="AF1163" i="2" s="1"/>
  <c r="AE1164" i="2"/>
  <c r="AF1164" i="2" s="1"/>
  <c r="AE1165" i="2"/>
  <c r="AF1165" i="2" s="1"/>
  <c r="AE1166" i="2"/>
  <c r="AF1166" i="2" s="1"/>
  <c r="AE1167" i="2"/>
  <c r="AF1167" i="2" s="1"/>
  <c r="AE1168" i="2"/>
  <c r="AF1168" i="2" s="1"/>
  <c r="AE1169" i="2"/>
  <c r="AF1169" i="2" s="1"/>
  <c r="AE1170" i="2"/>
  <c r="AF1170" i="2" s="1"/>
  <c r="AE1171" i="2"/>
  <c r="AF1171" i="2" s="1"/>
  <c r="AE1172" i="2"/>
  <c r="AF1172" i="2" s="1"/>
  <c r="AE1173" i="2"/>
  <c r="AF1173" i="2" s="1"/>
  <c r="AE1174" i="2"/>
  <c r="AF1174" i="2" s="1"/>
  <c r="AE1175" i="2"/>
  <c r="AF1175" i="2" s="1"/>
  <c r="AE1176" i="2"/>
  <c r="AF1176" i="2" s="1"/>
  <c r="AE1177" i="2"/>
  <c r="AF1177" i="2" s="1"/>
  <c r="AE1178" i="2"/>
  <c r="AF1178" i="2" s="1"/>
  <c r="AE1179" i="2"/>
  <c r="AF1179" i="2" s="1"/>
  <c r="AE1180" i="2"/>
  <c r="AF1180" i="2" s="1"/>
  <c r="AE1181" i="2"/>
  <c r="AF1181" i="2" s="1"/>
  <c r="AE1182" i="2"/>
  <c r="AF1182" i="2" s="1"/>
  <c r="AE1183" i="2"/>
  <c r="AF1183" i="2" s="1"/>
  <c r="AE1184" i="2"/>
  <c r="AF1184" i="2" s="1"/>
  <c r="AE1185" i="2"/>
  <c r="AF1185" i="2" s="1"/>
  <c r="AE1186" i="2"/>
  <c r="AF1186" i="2" s="1"/>
  <c r="AE1187" i="2"/>
  <c r="AF1187" i="2" s="1"/>
  <c r="AE1188" i="2"/>
  <c r="AF1188" i="2" s="1"/>
  <c r="AE1189" i="2"/>
  <c r="AF1189" i="2" s="1"/>
  <c r="AE1190" i="2"/>
  <c r="AF1190" i="2" s="1"/>
  <c r="AE1191" i="2"/>
  <c r="AF1191" i="2" s="1"/>
  <c r="AE1192" i="2"/>
  <c r="AF1192" i="2" s="1"/>
  <c r="AE1193" i="2"/>
  <c r="AF1193" i="2" s="1"/>
  <c r="AE1194" i="2"/>
  <c r="AF1194" i="2" s="1"/>
  <c r="AE1195" i="2"/>
  <c r="AF1195" i="2" s="1"/>
  <c r="AE1196" i="2"/>
  <c r="AF1196" i="2" s="1"/>
  <c r="AE1197" i="2"/>
  <c r="AF1197" i="2" s="1"/>
  <c r="AE1198" i="2"/>
  <c r="AF1198" i="2" s="1"/>
  <c r="AE1199" i="2"/>
  <c r="AF1199" i="2" s="1"/>
  <c r="AE1200" i="2"/>
  <c r="AF1200" i="2" s="1"/>
  <c r="AE1201" i="2"/>
  <c r="AF1201" i="2" s="1"/>
  <c r="AE1202" i="2"/>
  <c r="AF1202" i="2" s="1"/>
  <c r="AE1203" i="2"/>
  <c r="AF1203" i="2" s="1"/>
  <c r="AE1204" i="2"/>
  <c r="AF1204" i="2" s="1"/>
  <c r="AE1205" i="2"/>
  <c r="AF1205" i="2" s="1"/>
  <c r="AE1206" i="2"/>
  <c r="AF1206" i="2" s="1"/>
  <c r="AE1207" i="2"/>
  <c r="AF1207" i="2" s="1"/>
  <c r="AE1208" i="2"/>
  <c r="AF1208" i="2" s="1"/>
  <c r="AE1209" i="2"/>
  <c r="AF1209" i="2" s="1"/>
  <c r="AE1210" i="2"/>
  <c r="AF1210" i="2" s="1"/>
  <c r="AE1211" i="2"/>
  <c r="AF1211" i="2" s="1"/>
  <c r="AE1212" i="2"/>
  <c r="AF1212" i="2" s="1"/>
  <c r="AE1213" i="2"/>
  <c r="AF1213" i="2" s="1"/>
  <c r="AE1214" i="2"/>
  <c r="AF1214" i="2" s="1"/>
  <c r="AE1215" i="2"/>
  <c r="AF1215" i="2" s="1"/>
  <c r="AE1216" i="2"/>
  <c r="AF1216" i="2" s="1"/>
  <c r="AE1217" i="2"/>
  <c r="AF1217" i="2" s="1"/>
  <c r="AE1218" i="2"/>
  <c r="AF1218" i="2" s="1"/>
  <c r="AE1219" i="2"/>
  <c r="AF1219" i="2" s="1"/>
  <c r="AE1220" i="2"/>
  <c r="AF1220" i="2" s="1"/>
  <c r="AE1221" i="2"/>
  <c r="AF1221" i="2" s="1"/>
  <c r="AE1222" i="2"/>
  <c r="AF1222" i="2" s="1"/>
  <c r="AE1223" i="2"/>
  <c r="AF1223" i="2" s="1"/>
  <c r="AE1224" i="2"/>
  <c r="AF1224" i="2" s="1"/>
  <c r="AE1225" i="2"/>
  <c r="AF1225" i="2" s="1"/>
  <c r="AE1226" i="2"/>
  <c r="AF1226" i="2" s="1"/>
  <c r="AE1227" i="2"/>
  <c r="AF1227" i="2" s="1"/>
  <c r="AE1228" i="2"/>
  <c r="AF1228" i="2" s="1"/>
  <c r="AE1229" i="2"/>
  <c r="AF1229" i="2" s="1"/>
  <c r="AE1230" i="2"/>
  <c r="AF1230" i="2" s="1"/>
  <c r="AE1231" i="2"/>
  <c r="AF1231" i="2" s="1"/>
  <c r="AE1232" i="2"/>
  <c r="AF1232" i="2" s="1"/>
  <c r="AE1233" i="2"/>
  <c r="AF1233" i="2" s="1"/>
  <c r="AE1234" i="2"/>
  <c r="AF1234" i="2" s="1"/>
  <c r="AE1235" i="2"/>
  <c r="AF1235" i="2" s="1"/>
  <c r="AE1236" i="2"/>
  <c r="AF1236" i="2" s="1"/>
  <c r="AE1237" i="2"/>
  <c r="AF1237" i="2" s="1"/>
  <c r="AE1238" i="2"/>
  <c r="AF1238" i="2" s="1"/>
  <c r="AE1239" i="2"/>
  <c r="AF1239" i="2" s="1"/>
  <c r="AE1240" i="2"/>
  <c r="AF1240" i="2" s="1"/>
  <c r="AE1241" i="2"/>
  <c r="AF1241" i="2" s="1"/>
  <c r="AE1242" i="2"/>
  <c r="AF1242" i="2" s="1"/>
  <c r="AE1243" i="2"/>
  <c r="AF1243" i="2" s="1"/>
  <c r="AE1244" i="2"/>
  <c r="AF1244" i="2" s="1"/>
  <c r="AE1245" i="2"/>
  <c r="AF1245" i="2" s="1"/>
  <c r="AE1246" i="2"/>
  <c r="AF1246" i="2" s="1"/>
  <c r="AE1247" i="2"/>
  <c r="AF1247" i="2" s="1"/>
  <c r="AE1248" i="2"/>
  <c r="AF1248" i="2" s="1"/>
  <c r="AE1249" i="2"/>
  <c r="AF1249" i="2" s="1"/>
  <c r="AE1250" i="2"/>
  <c r="AF1250" i="2" s="1"/>
  <c r="AE1251" i="2"/>
  <c r="AF1251" i="2" s="1"/>
  <c r="AE1252" i="2"/>
  <c r="AF1252" i="2" s="1"/>
  <c r="AE1253" i="2"/>
  <c r="AF1253" i="2" s="1"/>
  <c r="AE1254" i="2"/>
  <c r="AF1254" i="2" s="1"/>
  <c r="AE1255" i="2"/>
  <c r="AF1255" i="2" s="1"/>
  <c r="AE1256" i="2"/>
  <c r="AF1256" i="2" s="1"/>
  <c r="AE1257" i="2"/>
  <c r="AF1257" i="2" s="1"/>
  <c r="AE1258" i="2"/>
  <c r="AF1258" i="2" s="1"/>
  <c r="AE1259" i="2"/>
  <c r="AF1259" i="2" s="1"/>
  <c r="AE1260" i="2"/>
  <c r="AF1260" i="2" s="1"/>
  <c r="AE1261" i="2"/>
  <c r="AF1261" i="2" s="1"/>
  <c r="AE1262" i="2"/>
  <c r="AF1262" i="2" s="1"/>
  <c r="AE1263" i="2"/>
  <c r="AF1263" i="2" s="1"/>
  <c r="AE1264" i="2"/>
  <c r="AF1264" i="2" s="1"/>
  <c r="AE1265" i="2"/>
  <c r="AF1265" i="2" s="1"/>
  <c r="AE1266" i="2"/>
  <c r="AF1266" i="2" s="1"/>
  <c r="AE1267" i="2"/>
  <c r="AF1267" i="2" s="1"/>
  <c r="AE1268" i="2"/>
  <c r="AF1268" i="2" s="1"/>
  <c r="AE1269" i="2"/>
  <c r="AF1269" i="2" s="1"/>
  <c r="AE1270" i="2"/>
  <c r="AF1270" i="2" s="1"/>
  <c r="AE1271" i="2"/>
  <c r="AF1271" i="2" s="1"/>
  <c r="AE1272" i="2"/>
  <c r="AF1272" i="2" s="1"/>
  <c r="AE1273" i="2"/>
  <c r="AF1273" i="2" s="1"/>
  <c r="AE1274" i="2"/>
  <c r="AF1274" i="2" s="1"/>
  <c r="AE1275" i="2"/>
  <c r="AF1275" i="2" s="1"/>
  <c r="AE1276" i="2"/>
  <c r="AF1276" i="2" s="1"/>
  <c r="AE1277" i="2"/>
  <c r="AF1277" i="2" s="1"/>
  <c r="AE1278" i="2"/>
  <c r="AF1278" i="2" s="1"/>
  <c r="AE1279" i="2"/>
  <c r="AF1279" i="2" s="1"/>
  <c r="AE1280" i="2"/>
  <c r="AF1280" i="2" s="1"/>
  <c r="AE1281" i="2"/>
  <c r="AF1281" i="2" s="1"/>
  <c r="AE1282" i="2"/>
  <c r="AF1282" i="2" s="1"/>
  <c r="AE1283" i="2"/>
  <c r="AF1283" i="2" s="1"/>
  <c r="AE1284" i="2"/>
  <c r="AF1284" i="2" s="1"/>
  <c r="AE1285" i="2"/>
  <c r="AF1285" i="2" s="1"/>
  <c r="AE1286" i="2"/>
  <c r="AF1286" i="2" s="1"/>
  <c r="AE1287" i="2"/>
  <c r="AF1287" i="2" s="1"/>
  <c r="AE1288" i="2"/>
  <c r="AF1288" i="2" s="1"/>
  <c r="AE1289" i="2"/>
  <c r="AF1289" i="2" s="1"/>
  <c r="AE1290" i="2"/>
  <c r="AF1290" i="2" s="1"/>
  <c r="AE1291" i="2"/>
  <c r="AF1291" i="2" s="1"/>
  <c r="AE1292" i="2"/>
  <c r="AF1292" i="2" s="1"/>
  <c r="AE1293" i="2"/>
  <c r="AF1293" i="2" s="1"/>
  <c r="AE1294" i="2"/>
  <c r="AF1294" i="2" s="1"/>
  <c r="AE1295" i="2"/>
  <c r="AF1295" i="2" s="1"/>
  <c r="AE1296" i="2"/>
  <c r="AF1296" i="2" s="1"/>
  <c r="AE1297" i="2"/>
  <c r="AF1297" i="2" s="1"/>
  <c r="AE1298" i="2"/>
  <c r="AF1298" i="2" s="1"/>
  <c r="AE1299" i="2"/>
  <c r="AF1299" i="2" s="1"/>
  <c r="AE1300" i="2"/>
  <c r="AF1300" i="2" s="1"/>
  <c r="AE1301" i="2"/>
  <c r="AF1301" i="2" s="1"/>
  <c r="AE1302" i="2"/>
  <c r="AF1302" i="2" s="1"/>
  <c r="AE1303" i="2"/>
  <c r="AF1303" i="2" s="1"/>
  <c r="AE1304" i="2"/>
  <c r="AF1304" i="2" s="1"/>
  <c r="AE1305" i="2"/>
  <c r="AF1305" i="2" s="1"/>
  <c r="AE1306" i="2"/>
  <c r="AF1306" i="2" s="1"/>
  <c r="AE1307" i="2"/>
  <c r="AF1307" i="2" s="1"/>
  <c r="AE1308" i="2"/>
  <c r="AF1308" i="2" s="1"/>
  <c r="AE1309" i="2"/>
  <c r="AF1309" i="2" s="1"/>
  <c r="AE1310" i="2"/>
  <c r="AF1310" i="2" s="1"/>
  <c r="AE1311" i="2"/>
  <c r="AF1311" i="2" s="1"/>
  <c r="AE1312" i="2"/>
  <c r="AF1312" i="2" s="1"/>
  <c r="AE1313" i="2"/>
  <c r="AF1313" i="2" s="1"/>
  <c r="AE1314" i="2"/>
  <c r="AF1314" i="2" s="1"/>
  <c r="AE1315" i="2"/>
  <c r="AF1315" i="2" s="1"/>
  <c r="AE1316" i="2"/>
  <c r="AF1316" i="2" s="1"/>
  <c r="AE1317" i="2"/>
  <c r="AF1317" i="2" s="1"/>
  <c r="AE1318" i="2"/>
  <c r="AF1318" i="2" s="1"/>
  <c r="AE1319" i="2"/>
  <c r="AF1319" i="2" s="1"/>
  <c r="AE1320" i="2"/>
  <c r="AF1320" i="2" s="1"/>
  <c r="AE1321" i="2"/>
  <c r="AF1321" i="2" s="1"/>
  <c r="AE1322" i="2"/>
  <c r="AF1322" i="2" s="1"/>
  <c r="AE1323" i="2"/>
  <c r="AF1323" i="2" s="1"/>
  <c r="AE1324" i="2"/>
  <c r="AF1324" i="2" s="1"/>
  <c r="AE1325" i="2"/>
  <c r="AF1325" i="2" s="1"/>
  <c r="AE1326" i="2"/>
  <c r="AF1326" i="2" s="1"/>
  <c r="AE1327" i="2"/>
  <c r="AF1327" i="2" s="1"/>
  <c r="AE1328" i="2"/>
  <c r="AF1328" i="2" s="1"/>
  <c r="AE1329" i="2"/>
  <c r="AF1329" i="2" s="1"/>
  <c r="AE1330" i="2"/>
  <c r="AF1330" i="2" s="1"/>
  <c r="AE1331" i="2"/>
  <c r="AF1331" i="2" s="1"/>
  <c r="AE1332" i="2"/>
  <c r="AF1332" i="2" s="1"/>
  <c r="AE1333" i="2"/>
  <c r="AF1333" i="2" s="1"/>
  <c r="AE1334" i="2"/>
  <c r="AF1334" i="2" s="1"/>
  <c r="AE1335" i="2"/>
  <c r="AF1335" i="2" s="1"/>
  <c r="AE1336" i="2"/>
  <c r="AF1336" i="2" s="1"/>
  <c r="AE1337" i="2"/>
  <c r="AF1337" i="2" s="1"/>
  <c r="AE1338" i="2"/>
  <c r="AF1338" i="2" s="1"/>
  <c r="AE1339" i="2"/>
  <c r="AF1339" i="2" s="1"/>
  <c r="AE1340" i="2"/>
  <c r="AF1340" i="2" s="1"/>
  <c r="AE1341" i="2"/>
  <c r="AF1341" i="2" s="1"/>
  <c r="AE1342" i="2"/>
  <c r="AF1342" i="2" s="1"/>
  <c r="AE1343" i="2"/>
  <c r="AF1343" i="2" s="1"/>
  <c r="AE1344" i="2"/>
  <c r="AF1344" i="2" s="1"/>
  <c r="AE1345" i="2"/>
  <c r="AF1345" i="2" s="1"/>
  <c r="AE1346" i="2"/>
  <c r="AF1346" i="2" s="1"/>
  <c r="AE1347" i="2"/>
  <c r="AF1347" i="2" s="1"/>
  <c r="AE1348" i="2"/>
  <c r="AF1348" i="2" s="1"/>
  <c r="AE1349" i="2"/>
  <c r="AF1349" i="2" s="1"/>
  <c r="AE1350" i="2"/>
  <c r="AF1350" i="2" s="1"/>
  <c r="AE1351" i="2"/>
  <c r="AF1351" i="2" s="1"/>
  <c r="AE1352" i="2"/>
  <c r="AF1352" i="2" s="1"/>
  <c r="AE1353" i="2"/>
  <c r="AF1353" i="2" s="1"/>
  <c r="AE1354" i="2"/>
  <c r="AF1354" i="2" s="1"/>
  <c r="AE1355" i="2"/>
  <c r="AF1355" i="2" s="1"/>
  <c r="AE1356" i="2"/>
  <c r="AF1356" i="2" s="1"/>
  <c r="AE1357" i="2"/>
  <c r="AF1357" i="2" s="1"/>
  <c r="AE1358" i="2"/>
  <c r="AF1358" i="2" s="1"/>
  <c r="AE1359" i="2"/>
  <c r="AF1359" i="2" s="1"/>
  <c r="AE1360" i="2"/>
  <c r="AF1360" i="2" s="1"/>
  <c r="AE1361" i="2"/>
  <c r="AF1361" i="2" s="1"/>
  <c r="AE1362" i="2"/>
  <c r="AF1362" i="2" s="1"/>
  <c r="AE1363" i="2"/>
  <c r="AF1363" i="2" s="1"/>
  <c r="AE1364" i="2"/>
  <c r="AF1364" i="2" s="1"/>
  <c r="AE1365" i="2"/>
  <c r="AF1365" i="2" s="1"/>
  <c r="AE1366" i="2"/>
  <c r="AF1366" i="2" s="1"/>
  <c r="AE1367" i="2"/>
  <c r="AF1367" i="2" s="1"/>
  <c r="AE1368" i="2"/>
  <c r="AF1368" i="2" s="1"/>
  <c r="AE1369" i="2"/>
  <c r="AF1369" i="2" s="1"/>
  <c r="AE1370" i="2"/>
  <c r="AF1370" i="2" s="1"/>
  <c r="AE1371" i="2"/>
  <c r="AF1371" i="2" s="1"/>
  <c r="AE1372" i="2"/>
  <c r="AF1372" i="2" s="1"/>
  <c r="AE1373" i="2"/>
  <c r="AF1373" i="2" s="1"/>
  <c r="AE1374" i="2"/>
  <c r="AF1374" i="2" s="1"/>
  <c r="AE1375" i="2"/>
  <c r="AF1375" i="2" s="1"/>
  <c r="AE1376" i="2"/>
  <c r="AF1376" i="2" s="1"/>
  <c r="AE1377" i="2"/>
  <c r="AF1377" i="2" s="1"/>
  <c r="AE1378" i="2"/>
  <c r="AF1378" i="2" s="1"/>
  <c r="AE1379" i="2"/>
  <c r="AF1379" i="2" s="1"/>
  <c r="AE1380" i="2"/>
  <c r="AF1380" i="2" s="1"/>
  <c r="AE1381" i="2"/>
  <c r="AF1381" i="2" s="1"/>
  <c r="AE1382" i="2"/>
  <c r="AF1382" i="2" s="1"/>
  <c r="AE1383" i="2"/>
  <c r="AF1383" i="2" s="1"/>
  <c r="AE1384" i="2"/>
  <c r="AF1384" i="2" s="1"/>
  <c r="AE1385" i="2"/>
  <c r="AF1385" i="2" s="1"/>
  <c r="AE1386" i="2"/>
  <c r="AF1386" i="2" s="1"/>
  <c r="AE1387" i="2"/>
  <c r="AF1387" i="2" s="1"/>
  <c r="AE1388" i="2"/>
  <c r="AF1388" i="2" s="1"/>
  <c r="AE1389" i="2"/>
  <c r="AF1389" i="2" s="1"/>
  <c r="AE1390" i="2"/>
  <c r="AF1390" i="2" s="1"/>
  <c r="AE1391" i="2"/>
  <c r="AF1391" i="2" s="1"/>
  <c r="AE1392" i="2"/>
  <c r="AF1392" i="2" s="1"/>
  <c r="AE1393" i="2"/>
  <c r="AF1393" i="2" s="1"/>
  <c r="AE1394" i="2"/>
  <c r="AF1394" i="2" s="1"/>
  <c r="AE1395" i="2"/>
  <c r="AF1395" i="2" s="1"/>
  <c r="AE1396" i="2"/>
  <c r="AF1396" i="2" s="1"/>
  <c r="AE1397" i="2"/>
  <c r="AF1397" i="2" s="1"/>
  <c r="AE1398" i="2"/>
  <c r="AF1398" i="2" s="1"/>
  <c r="AE1399" i="2"/>
  <c r="AF1399" i="2" s="1"/>
  <c r="AE1400" i="2"/>
  <c r="AF1400" i="2" s="1"/>
  <c r="AE1401" i="2"/>
  <c r="AF1401" i="2" s="1"/>
  <c r="AE1402" i="2"/>
  <c r="AF1402" i="2" s="1"/>
  <c r="AE1403" i="2"/>
  <c r="AF1403" i="2" s="1"/>
  <c r="AE1404" i="2"/>
  <c r="AF1404" i="2" s="1"/>
  <c r="AE1405" i="2"/>
  <c r="AF1405" i="2" s="1"/>
  <c r="AE1406" i="2"/>
  <c r="AF1406" i="2" s="1"/>
  <c r="AE1407" i="2"/>
  <c r="AF1407" i="2" s="1"/>
  <c r="AE1408" i="2"/>
  <c r="AF1408" i="2" s="1"/>
  <c r="AE1409" i="2"/>
  <c r="AF1409" i="2" s="1"/>
  <c r="AE1410" i="2"/>
  <c r="AF1410" i="2" s="1"/>
  <c r="AE1411" i="2"/>
  <c r="AF1411" i="2" s="1"/>
  <c r="AE1412" i="2"/>
  <c r="AF1412" i="2" s="1"/>
  <c r="AE1413" i="2"/>
  <c r="AF1413" i="2" s="1"/>
  <c r="AE1414" i="2"/>
  <c r="AF1414" i="2" s="1"/>
  <c r="AE1415" i="2"/>
  <c r="AF1415" i="2" s="1"/>
  <c r="AE1416" i="2"/>
  <c r="AF1416" i="2" s="1"/>
  <c r="AE1417" i="2"/>
  <c r="AF1417" i="2" s="1"/>
  <c r="AE1418" i="2"/>
  <c r="AF1418" i="2" s="1"/>
  <c r="AE1419" i="2"/>
  <c r="AF1419" i="2" s="1"/>
  <c r="AE1420" i="2"/>
  <c r="AF1420" i="2" s="1"/>
  <c r="AE1421" i="2"/>
  <c r="AF1421" i="2" s="1"/>
  <c r="AE1422" i="2"/>
  <c r="AF1422" i="2" s="1"/>
  <c r="AE1423" i="2"/>
  <c r="AF1423" i="2" s="1"/>
  <c r="AE1424" i="2"/>
  <c r="AF1424" i="2" s="1"/>
  <c r="AE1425" i="2"/>
  <c r="AF1425" i="2" s="1"/>
  <c r="AE1426" i="2"/>
  <c r="AF1426" i="2" s="1"/>
  <c r="AE1427" i="2"/>
  <c r="AF1427" i="2" s="1"/>
  <c r="AE1428" i="2"/>
  <c r="AF1428" i="2" s="1"/>
  <c r="AE1429" i="2"/>
  <c r="AF1429" i="2" s="1"/>
  <c r="AE1430" i="2"/>
  <c r="AF1430" i="2" s="1"/>
  <c r="AE1431" i="2"/>
  <c r="AF1431" i="2" s="1"/>
  <c r="AE1432" i="2"/>
  <c r="AF1432" i="2" s="1"/>
  <c r="AE1433" i="2"/>
  <c r="AF1433" i="2" s="1"/>
  <c r="AE1434" i="2"/>
  <c r="AF1434" i="2" s="1"/>
  <c r="AE1435" i="2"/>
  <c r="AF1435" i="2" s="1"/>
  <c r="AE1436" i="2"/>
  <c r="AF1436" i="2" s="1"/>
  <c r="AE1437" i="2"/>
  <c r="AF1437" i="2" s="1"/>
  <c r="AE1438" i="2"/>
  <c r="AF1438" i="2" s="1"/>
  <c r="AE1439" i="2"/>
  <c r="AF1439" i="2" s="1"/>
  <c r="AE1440" i="2"/>
  <c r="AF1440" i="2" s="1"/>
  <c r="AE1441" i="2"/>
  <c r="AF1441" i="2" s="1"/>
  <c r="AE1442" i="2"/>
  <c r="AF1442" i="2" s="1"/>
  <c r="AE1443" i="2"/>
  <c r="AF1443" i="2" s="1"/>
  <c r="AE1444" i="2"/>
  <c r="AF1444" i="2" s="1"/>
  <c r="AE1445" i="2"/>
  <c r="AF1445" i="2" s="1"/>
  <c r="AE1446" i="2"/>
  <c r="AF1446" i="2" s="1"/>
  <c r="AE1447" i="2"/>
  <c r="AF1447" i="2" s="1"/>
  <c r="AE1448" i="2"/>
  <c r="AF1448" i="2" s="1"/>
  <c r="AE1449" i="2"/>
  <c r="AF1449" i="2" s="1"/>
  <c r="AE1450" i="2"/>
  <c r="AF1450" i="2" s="1"/>
  <c r="AE1451" i="2"/>
  <c r="AF1451" i="2" s="1"/>
  <c r="AE1452" i="2"/>
  <c r="AF1452" i="2" s="1"/>
  <c r="AE1453" i="2"/>
  <c r="AF1453" i="2" s="1"/>
  <c r="AE1454" i="2"/>
  <c r="AF1454" i="2" s="1"/>
  <c r="AE1455" i="2"/>
  <c r="AF1455" i="2" s="1"/>
  <c r="AE1456" i="2"/>
  <c r="AF1456" i="2" s="1"/>
  <c r="AE1457" i="2"/>
  <c r="AF1457" i="2" s="1"/>
  <c r="AE1458" i="2"/>
  <c r="AF1458" i="2" s="1"/>
  <c r="AE1459" i="2"/>
  <c r="AF1459" i="2" s="1"/>
  <c r="AE1460" i="2"/>
  <c r="AF1460" i="2" s="1"/>
  <c r="AE1461" i="2"/>
  <c r="AF1461" i="2" s="1"/>
  <c r="AE1462" i="2"/>
  <c r="AF1462" i="2" s="1"/>
  <c r="AE1463" i="2"/>
  <c r="AF1463" i="2" s="1"/>
  <c r="AE1464" i="2"/>
  <c r="AF1464" i="2" s="1"/>
  <c r="AE1465" i="2"/>
  <c r="AF1465" i="2" s="1"/>
  <c r="AE1466" i="2"/>
  <c r="AF1466" i="2" s="1"/>
  <c r="AE1467" i="2"/>
  <c r="AF1467" i="2" s="1"/>
  <c r="AE1468" i="2"/>
  <c r="AF1468" i="2" s="1"/>
  <c r="AE1469" i="2"/>
  <c r="AF1469" i="2" s="1"/>
  <c r="AE1470" i="2"/>
  <c r="AF1470" i="2" s="1"/>
  <c r="AE1471" i="2"/>
  <c r="AF1471" i="2" s="1"/>
  <c r="AE1472" i="2"/>
  <c r="AF1472" i="2" s="1"/>
  <c r="AE1473" i="2"/>
  <c r="AF1473" i="2" s="1"/>
  <c r="AE1474" i="2"/>
  <c r="AF1474" i="2" s="1"/>
  <c r="AE1475" i="2"/>
  <c r="AF1475" i="2" s="1"/>
  <c r="AE1476" i="2"/>
  <c r="AF1476" i="2" s="1"/>
  <c r="AE1477" i="2"/>
  <c r="AF1477" i="2" s="1"/>
  <c r="AE1478" i="2"/>
  <c r="AF1478" i="2" s="1"/>
  <c r="AE1479" i="2"/>
  <c r="AF1479" i="2" s="1"/>
  <c r="AE1480" i="2"/>
  <c r="AF1480" i="2" s="1"/>
  <c r="AE1481" i="2"/>
  <c r="AF1481" i="2" s="1"/>
  <c r="AE1482" i="2"/>
  <c r="AF1482" i="2" s="1"/>
  <c r="AE1483" i="2"/>
  <c r="AF1483" i="2" s="1"/>
  <c r="AE1484" i="2"/>
  <c r="AF1484" i="2" s="1"/>
  <c r="AE1485" i="2"/>
  <c r="AF1485" i="2" s="1"/>
  <c r="AE1486" i="2"/>
  <c r="AF1486" i="2" s="1"/>
  <c r="AE1487" i="2"/>
  <c r="AF1487" i="2" s="1"/>
  <c r="AE1488" i="2"/>
  <c r="AF1488" i="2" s="1"/>
  <c r="AE1489" i="2"/>
  <c r="AF1489" i="2" s="1"/>
  <c r="AE1490" i="2"/>
  <c r="AF1490" i="2" s="1"/>
  <c r="AE1491" i="2"/>
  <c r="AF1491" i="2" s="1"/>
  <c r="AE1492" i="2"/>
  <c r="AF1492" i="2" s="1"/>
  <c r="AE1493" i="2"/>
  <c r="AF1493" i="2" s="1"/>
  <c r="AE1494" i="2"/>
  <c r="AF1494" i="2" s="1"/>
  <c r="AE1495" i="2"/>
  <c r="AF1495" i="2" s="1"/>
  <c r="AE1496" i="2"/>
  <c r="AF1496" i="2" s="1"/>
  <c r="AE1497" i="2"/>
  <c r="AF1497" i="2" s="1"/>
  <c r="AE1498" i="2"/>
  <c r="AF1498" i="2" s="1"/>
  <c r="AE1499" i="2"/>
  <c r="AF1499" i="2" s="1"/>
  <c r="AE1500" i="2"/>
  <c r="AF1500" i="2" s="1"/>
  <c r="AE1501" i="2"/>
  <c r="AF1501" i="2" s="1"/>
  <c r="AE1502" i="2"/>
  <c r="AF1502" i="2" s="1"/>
  <c r="AE1503" i="2"/>
  <c r="AF1503" i="2" s="1"/>
  <c r="AE1504" i="2"/>
  <c r="AF1504" i="2" s="1"/>
  <c r="AE1505" i="2"/>
  <c r="AF1505" i="2" s="1"/>
  <c r="AE1506" i="2"/>
  <c r="AF1506" i="2" s="1"/>
  <c r="AE1507" i="2"/>
  <c r="AF1507" i="2" s="1"/>
  <c r="AE1508" i="2"/>
  <c r="AF1508" i="2" s="1"/>
  <c r="AE1509" i="2"/>
  <c r="AF1509" i="2" s="1"/>
  <c r="AE1510" i="2"/>
  <c r="AF1510" i="2" s="1"/>
  <c r="AE1511" i="2"/>
  <c r="AF1511" i="2" s="1"/>
  <c r="AE1512" i="2"/>
  <c r="AF1512" i="2" s="1"/>
  <c r="AE1513" i="2"/>
  <c r="AF1513" i="2" s="1"/>
  <c r="AE1514" i="2"/>
  <c r="AF1514" i="2" s="1"/>
  <c r="AE1515" i="2"/>
  <c r="AF1515" i="2" s="1"/>
  <c r="AE1516" i="2"/>
  <c r="AF1516" i="2" s="1"/>
  <c r="AE1517" i="2"/>
  <c r="AF1517" i="2" s="1"/>
  <c r="AE1518" i="2"/>
  <c r="AF1518" i="2" s="1"/>
  <c r="AE1519" i="2"/>
  <c r="AF1519" i="2" s="1"/>
  <c r="AE1520" i="2"/>
  <c r="AF1520" i="2" s="1"/>
  <c r="AE1521" i="2"/>
  <c r="AF1521" i="2" s="1"/>
  <c r="AE1522" i="2"/>
  <c r="AF1522" i="2" s="1"/>
  <c r="AE1523" i="2"/>
  <c r="AF1523" i="2" s="1"/>
  <c r="AE1524" i="2"/>
  <c r="AF1524" i="2" s="1"/>
  <c r="AE1525" i="2"/>
  <c r="AF1525" i="2" s="1"/>
  <c r="AE1526" i="2"/>
  <c r="AF1526" i="2" s="1"/>
  <c r="AE1527" i="2"/>
  <c r="AF1527" i="2" s="1"/>
  <c r="AE1528" i="2"/>
  <c r="AF1528" i="2" s="1"/>
  <c r="AE1529" i="2"/>
  <c r="AF1529" i="2" s="1"/>
  <c r="AE1530" i="2"/>
  <c r="AF1530" i="2" s="1"/>
  <c r="AE1531" i="2"/>
  <c r="AF1531" i="2" s="1"/>
  <c r="AE1532" i="2"/>
  <c r="AF1532" i="2" s="1"/>
  <c r="AE1533" i="2"/>
  <c r="AF1533" i="2" s="1"/>
  <c r="AE1534" i="2"/>
  <c r="AF1534" i="2" s="1"/>
  <c r="AE1535" i="2"/>
  <c r="AF1535" i="2" s="1"/>
  <c r="AE1536" i="2"/>
  <c r="AF1536" i="2" s="1"/>
  <c r="AE1537" i="2"/>
  <c r="AF1537" i="2" s="1"/>
  <c r="AE1538" i="2"/>
  <c r="AF1538" i="2" s="1"/>
  <c r="AE1539" i="2"/>
  <c r="AF1539" i="2" s="1"/>
  <c r="AE1540" i="2"/>
  <c r="AF1540" i="2" s="1"/>
  <c r="AE1541" i="2"/>
  <c r="AF1541" i="2" s="1"/>
  <c r="AE1542" i="2"/>
  <c r="AF1542" i="2" s="1"/>
  <c r="AE1543" i="2"/>
  <c r="AF1543" i="2" s="1"/>
  <c r="AE1544" i="2"/>
  <c r="AF1544" i="2" s="1"/>
  <c r="AE1545" i="2"/>
  <c r="AF1545" i="2" s="1"/>
  <c r="AE1546" i="2"/>
  <c r="AF1546" i="2" s="1"/>
  <c r="AE1547" i="2"/>
  <c r="AF1547" i="2" s="1"/>
  <c r="AE1548" i="2"/>
  <c r="AF1548" i="2" s="1"/>
  <c r="AE1549" i="2"/>
  <c r="AF1549" i="2" s="1"/>
  <c r="AE1550" i="2"/>
  <c r="AF1550" i="2" s="1"/>
  <c r="AE1551" i="2"/>
  <c r="AF1551" i="2" s="1"/>
  <c r="AE1552" i="2"/>
  <c r="AF1552" i="2" s="1"/>
  <c r="AE1553" i="2"/>
  <c r="AF1553" i="2" s="1"/>
  <c r="AE1554" i="2"/>
  <c r="AF1554" i="2" s="1"/>
  <c r="AE1555" i="2"/>
  <c r="AF1555" i="2" s="1"/>
  <c r="AE1556" i="2"/>
  <c r="AF1556" i="2" s="1"/>
  <c r="AE1557" i="2"/>
  <c r="AF1557" i="2" s="1"/>
  <c r="AE1558" i="2"/>
  <c r="AF1558" i="2" s="1"/>
  <c r="AE1559" i="2"/>
  <c r="AF1559" i="2" s="1"/>
  <c r="AE1560" i="2"/>
  <c r="AF1560" i="2" s="1"/>
  <c r="AE1561" i="2"/>
  <c r="AF1561" i="2" s="1"/>
  <c r="AE1562" i="2"/>
  <c r="AF1562" i="2" s="1"/>
  <c r="AE1563" i="2"/>
  <c r="AF1563" i="2" s="1"/>
  <c r="AE1564" i="2"/>
  <c r="AF1564" i="2" s="1"/>
  <c r="AE1565" i="2"/>
  <c r="AF1565" i="2" s="1"/>
  <c r="AE1566" i="2"/>
  <c r="AF1566" i="2" s="1"/>
  <c r="AE1567" i="2"/>
  <c r="AF1567" i="2" s="1"/>
  <c r="AE1568" i="2"/>
  <c r="AF1568" i="2" s="1"/>
  <c r="AE1569" i="2"/>
  <c r="AF1569" i="2" s="1"/>
  <c r="AE1570" i="2"/>
  <c r="AF1570" i="2" s="1"/>
  <c r="AE1571" i="2"/>
  <c r="AF1571" i="2" s="1"/>
  <c r="AE1572" i="2"/>
  <c r="AF1572" i="2" s="1"/>
  <c r="AE1573" i="2"/>
  <c r="AF1573" i="2" s="1"/>
  <c r="AE1574" i="2"/>
  <c r="AF1574" i="2" s="1"/>
  <c r="AE1575" i="2"/>
  <c r="AF1575" i="2" s="1"/>
  <c r="AE1576" i="2"/>
  <c r="AF1576" i="2" s="1"/>
  <c r="AE1577" i="2"/>
  <c r="AF1577" i="2" s="1"/>
  <c r="AE1578" i="2"/>
  <c r="AF1578" i="2" s="1"/>
  <c r="AE1579" i="2"/>
  <c r="AF1579" i="2" s="1"/>
  <c r="AE1580" i="2"/>
  <c r="AF1580" i="2" s="1"/>
  <c r="AE1581" i="2"/>
  <c r="AF1581" i="2" s="1"/>
  <c r="AE1582" i="2"/>
  <c r="AF1582" i="2" s="1"/>
  <c r="AE1583" i="2"/>
  <c r="AF1583" i="2" s="1"/>
  <c r="AE1584" i="2"/>
  <c r="AF1584" i="2" s="1"/>
  <c r="AE1585" i="2"/>
  <c r="AF1585" i="2" s="1"/>
  <c r="AE1586" i="2"/>
  <c r="AF1586" i="2" s="1"/>
  <c r="AE1587" i="2"/>
  <c r="AF1587" i="2" s="1"/>
  <c r="AE1588" i="2"/>
  <c r="AF1588" i="2" s="1"/>
  <c r="AE1589" i="2"/>
  <c r="AF1589" i="2" s="1"/>
  <c r="AE1590" i="2"/>
  <c r="AF1590" i="2" s="1"/>
  <c r="AE1591" i="2"/>
  <c r="AF1591" i="2" s="1"/>
  <c r="AE1592" i="2"/>
  <c r="AF1592" i="2" s="1"/>
  <c r="AE1593" i="2"/>
  <c r="AF1593" i="2" s="1"/>
  <c r="AE1594" i="2"/>
  <c r="AF1594" i="2" s="1"/>
  <c r="AE1595" i="2"/>
  <c r="AF1595" i="2" s="1"/>
  <c r="AE1596" i="2"/>
  <c r="AF1596" i="2" s="1"/>
  <c r="AE1597" i="2"/>
  <c r="AF1597" i="2" s="1"/>
  <c r="AE1598" i="2"/>
  <c r="AF1598" i="2" s="1"/>
  <c r="AE1599" i="2"/>
  <c r="AF1599" i="2" s="1"/>
  <c r="AE1600" i="2"/>
  <c r="AF1600" i="2" s="1"/>
  <c r="AE1601" i="2"/>
  <c r="AF1601" i="2" s="1"/>
  <c r="AE1602" i="2"/>
  <c r="AF1602" i="2" s="1"/>
  <c r="AE1603" i="2"/>
  <c r="AF1603" i="2" s="1"/>
  <c r="AE1604" i="2"/>
  <c r="AF1604" i="2" s="1"/>
  <c r="AE1605" i="2"/>
  <c r="AF1605" i="2" s="1"/>
  <c r="AE1606" i="2"/>
  <c r="AF1606" i="2" s="1"/>
  <c r="AE1607" i="2"/>
  <c r="AF1607" i="2" s="1"/>
  <c r="AE1608" i="2"/>
  <c r="AF1608" i="2" s="1"/>
  <c r="AE1609" i="2"/>
  <c r="AF1609" i="2" s="1"/>
  <c r="AE1610" i="2"/>
  <c r="AF1610" i="2" s="1"/>
  <c r="AE1611" i="2"/>
  <c r="AF1611" i="2" s="1"/>
  <c r="AE1612" i="2"/>
  <c r="AF1612" i="2" s="1"/>
  <c r="AE1613" i="2"/>
  <c r="AF1613" i="2" s="1"/>
  <c r="AE1614" i="2"/>
  <c r="AF1614" i="2" s="1"/>
  <c r="AE1615" i="2"/>
  <c r="AF1615" i="2" s="1"/>
  <c r="AE1616" i="2"/>
  <c r="AF1616" i="2" s="1"/>
  <c r="AE1617" i="2"/>
  <c r="AF1617" i="2" s="1"/>
  <c r="AE1618" i="2"/>
  <c r="AF1618" i="2" s="1"/>
  <c r="AE1619" i="2"/>
  <c r="AF1619" i="2" s="1"/>
  <c r="AE1620" i="2"/>
  <c r="AF1620" i="2" s="1"/>
  <c r="AE1621" i="2"/>
  <c r="AF1621" i="2" s="1"/>
  <c r="AE1622" i="2"/>
  <c r="AF1622" i="2" s="1"/>
  <c r="AE1623" i="2"/>
  <c r="AF1623" i="2" s="1"/>
  <c r="AE1624" i="2"/>
  <c r="AF1624" i="2" s="1"/>
  <c r="AE1625" i="2"/>
  <c r="AF1625" i="2" s="1"/>
  <c r="AE1626" i="2"/>
  <c r="AF1626" i="2" s="1"/>
  <c r="AE1627" i="2"/>
  <c r="AF1627" i="2" s="1"/>
  <c r="AE1628" i="2"/>
  <c r="AF1628" i="2" s="1"/>
  <c r="AE1629" i="2"/>
  <c r="AF1629" i="2" s="1"/>
  <c r="AE1630" i="2"/>
  <c r="AF1630" i="2" s="1"/>
  <c r="AE1631" i="2"/>
  <c r="AF1631" i="2" s="1"/>
  <c r="AE1632" i="2"/>
  <c r="AF1632" i="2" s="1"/>
  <c r="AE1633" i="2"/>
  <c r="AF1633" i="2" s="1"/>
  <c r="AE1634" i="2"/>
  <c r="AF1634" i="2" s="1"/>
  <c r="AE1635" i="2"/>
  <c r="AF1635" i="2" s="1"/>
  <c r="AE1636" i="2"/>
  <c r="AF1636" i="2" s="1"/>
  <c r="AE1637" i="2"/>
  <c r="AF1637" i="2" s="1"/>
  <c r="AE1638" i="2"/>
  <c r="AF1638" i="2" s="1"/>
  <c r="AE1639" i="2"/>
  <c r="AF1639" i="2" s="1"/>
  <c r="AE1640" i="2"/>
  <c r="AF1640" i="2" s="1"/>
  <c r="AE1641" i="2"/>
  <c r="AF1641" i="2" s="1"/>
  <c r="AE1642" i="2"/>
  <c r="AF1642" i="2" s="1"/>
  <c r="AE1643" i="2"/>
  <c r="AF1643" i="2" s="1"/>
  <c r="AE1644" i="2"/>
  <c r="AF1644" i="2" s="1"/>
  <c r="AE1645" i="2"/>
  <c r="AF1645" i="2" s="1"/>
  <c r="AE1646" i="2"/>
  <c r="AF1646" i="2" s="1"/>
  <c r="AE1647" i="2"/>
  <c r="AF1647" i="2" s="1"/>
  <c r="AE1648" i="2"/>
  <c r="AF1648" i="2" s="1"/>
  <c r="AE1649" i="2"/>
  <c r="AF1649" i="2" s="1"/>
  <c r="AE1650" i="2"/>
  <c r="AF1650" i="2" s="1"/>
  <c r="AE1651" i="2"/>
  <c r="AF1651" i="2" s="1"/>
  <c r="AE1652" i="2"/>
  <c r="AF1652" i="2" s="1"/>
  <c r="AE1653" i="2"/>
  <c r="AF1653" i="2" s="1"/>
  <c r="AE1654" i="2"/>
  <c r="AF1654" i="2" s="1"/>
  <c r="AE1655" i="2"/>
  <c r="AF1655" i="2" s="1"/>
  <c r="AE1656" i="2"/>
  <c r="AF1656" i="2" s="1"/>
  <c r="AE1657" i="2"/>
  <c r="AF1657" i="2" s="1"/>
  <c r="AE1658" i="2"/>
  <c r="AF1658" i="2" s="1"/>
  <c r="AE1659" i="2"/>
  <c r="AF1659" i="2" s="1"/>
  <c r="AE1660" i="2"/>
  <c r="AF1660" i="2" s="1"/>
  <c r="AE1661" i="2"/>
  <c r="AF1661" i="2" s="1"/>
  <c r="AE1662" i="2"/>
  <c r="AF1662" i="2" s="1"/>
  <c r="AE1663" i="2"/>
  <c r="AF1663" i="2" s="1"/>
  <c r="AE1664" i="2"/>
  <c r="AF1664" i="2" s="1"/>
  <c r="AE1665" i="2"/>
  <c r="AF1665" i="2" s="1"/>
  <c r="AE1666" i="2"/>
  <c r="AF1666" i="2" s="1"/>
  <c r="AE1667" i="2"/>
  <c r="AF1667" i="2" s="1"/>
  <c r="AE1668" i="2"/>
  <c r="AF1668" i="2" s="1"/>
  <c r="AE1669" i="2"/>
  <c r="AF1669" i="2" s="1"/>
  <c r="AE1670" i="2"/>
  <c r="AF1670" i="2" s="1"/>
  <c r="AE1671" i="2"/>
  <c r="AF1671" i="2" s="1"/>
  <c r="AE1672" i="2"/>
  <c r="AF1672" i="2" s="1"/>
  <c r="AE1673" i="2"/>
  <c r="AF1673" i="2" s="1"/>
  <c r="AE1674" i="2"/>
  <c r="AF1674" i="2" s="1"/>
  <c r="AE1675" i="2"/>
  <c r="AF1675" i="2" s="1"/>
  <c r="AE1676" i="2"/>
  <c r="AF1676" i="2" s="1"/>
  <c r="AE1677" i="2"/>
  <c r="AF1677" i="2" s="1"/>
  <c r="AE1678" i="2"/>
  <c r="AF1678" i="2" s="1"/>
  <c r="AE1679" i="2"/>
  <c r="AF1679" i="2" s="1"/>
  <c r="AE1680" i="2"/>
  <c r="AF1680" i="2" s="1"/>
  <c r="AE1681" i="2"/>
  <c r="AF1681" i="2" s="1"/>
  <c r="AE1682" i="2"/>
  <c r="AF1682" i="2" s="1"/>
  <c r="AE1683" i="2"/>
  <c r="AF1683" i="2" s="1"/>
  <c r="AE1684" i="2"/>
  <c r="AF1684" i="2" s="1"/>
  <c r="AE1685" i="2"/>
  <c r="AF1685" i="2" s="1"/>
  <c r="AE1686" i="2"/>
  <c r="AF1686" i="2" s="1"/>
  <c r="AE1687" i="2"/>
  <c r="AF1687" i="2" s="1"/>
  <c r="AE1688" i="2"/>
  <c r="AF1688" i="2" s="1"/>
  <c r="AE1689" i="2"/>
  <c r="AF1689" i="2" s="1"/>
  <c r="AE1690" i="2"/>
  <c r="AF1690" i="2" s="1"/>
  <c r="AE1691" i="2"/>
  <c r="AF1691" i="2" s="1"/>
  <c r="AE1692" i="2"/>
  <c r="AF1692" i="2" s="1"/>
  <c r="AE1693" i="2"/>
  <c r="AF1693" i="2" s="1"/>
  <c r="AE1694" i="2"/>
  <c r="AF1694" i="2" s="1"/>
  <c r="AE1695" i="2"/>
  <c r="AF1695" i="2" s="1"/>
  <c r="AE1696" i="2"/>
  <c r="AF1696" i="2" s="1"/>
  <c r="AE1697" i="2"/>
  <c r="AF1697" i="2" s="1"/>
  <c r="AE1698" i="2"/>
  <c r="AF1698" i="2" s="1"/>
  <c r="AE1699" i="2"/>
  <c r="AF1699" i="2" s="1"/>
  <c r="AE1700" i="2"/>
  <c r="AF1700" i="2" s="1"/>
  <c r="AE1701" i="2"/>
  <c r="AF1701" i="2" s="1"/>
  <c r="AE1702" i="2"/>
  <c r="AF1702" i="2" s="1"/>
  <c r="AE1703" i="2"/>
  <c r="AF1703" i="2" s="1"/>
  <c r="AE1704" i="2"/>
  <c r="AF1704" i="2" s="1"/>
  <c r="AE1705" i="2"/>
  <c r="AF1705" i="2" s="1"/>
  <c r="AE1706" i="2"/>
  <c r="AF1706" i="2" s="1"/>
  <c r="AE1707" i="2"/>
  <c r="AF1707" i="2" s="1"/>
  <c r="AE1708" i="2"/>
  <c r="AF1708" i="2" s="1"/>
  <c r="AE1709" i="2"/>
  <c r="AF1709" i="2" s="1"/>
  <c r="AE1710" i="2"/>
  <c r="AF1710" i="2" s="1"/>
  <c r="AE1711" i="2"/>
  <c r="AF1711" i="2" s="1"/>
  <c r="AE1712" i="2"/>
  <c r="AF1712" i="2" s="1"/>
  <c r="AE1713" i="2"/>
  <c r="AF1713" i="2" s="1"/>
  <c r="AE1714" i="2"/>
  <c r="AF1714" i="2" s="1"/>
  <c r="AE1715" i="2"/>
  <c r="AF1715" i="2" s="1"/>
  <c r="AE1716" i="2"/>
  <c r="AF1716" i="2" s="1"/>
  <c r="AE1717" i="2"/>
  <c r="AF1717" i="2" s="1"/>
  <c r="AE1718" i="2"/>
  <c r="AF1718" i="2" s="1"/>
  <c r="AE1719" i="2"/>
  <c r="AF1719" i="2" s="1"/>
  <c r="AE1720" i="2"/>
  <c r="AF1720" i="2" s="1"/>
  <c r="AE1721" i="2"/>
  <c r="AF1721" i="2" s="1"/>
  <c r="AE1722" i="2"/>
  <c r="AF1722" i="2" s="1"/>
  <c r="AE1723" i="2"/>
  <c r="AF1723" i="2" s="1"/>
  <c r="AE1724" i="2"/>
  <c r="AF1724" i="2" s="1"/>
  <c r="AE1725" i="2"/>
  <c r="AF1725" i="2" s="1"/>
  <c r="AE1726" i="2"/>
  <c r="AF1726" i="2" s="1"/>
  <c r="AE1727" i="2"/>
  <c r="AF1727" i="2" s="1"/>
  <c r="AE1728" i="2"/>
  <c r="AF1728" i="2" s="1"/>
  <c r="AE1729" i="2"/>
  <c r="AF1729" i="2" s="1"/>
  <c r="AE1730" i="2"/>
  <c r="AF1730" i="2" s="1"/>
  <c r="AE1731" i="2"/>
  <c r="AF1731" i="2" s="1"/>
  <c r="AE1732" i="2"/>
  <c r="AF1732" i="2" s="1"/>
  <c r="AE1733" i="2"/>
  <c r="AF1733" i="2" s="1"/>
  <c r="AE1734" i="2"/>
  <c r="AF1734" i="2" s="1"/>
  <c r="AE1735" i="2"/>
  <c r="AF1735" i="2" s="1"/>
  <c r="AE1736" i="2"/>
  <c r="AF1736" i="2" s="1"/>
  <c r="AE1737" i="2"/>
  <c r="AF1737" i="2" s="1"/>
  <c r="AE1738" i="2"/>
  <c r="AF1738" i="2" s="1"/>
  <c r="AE1739" i="2"/>
  <c r="AF1739" i="2" s="1"/>
  <c r="AE1740" i="2"/>
  <c r="AF1740" i="2" s="1"/>
  <c r="AE1741" i="2"/>
  <c r="AF1741" i="2" s="1"/>
  <c r="AE1742" i="2"/>
  <c r="AF1742" i="2" s="1"/>
  <c r="AE1743" i="2"/>
  <c r="AF1743" i="2" s="1"/>
  <c r="AE1744" i="2"/>
  <c r="AF1744" i="2" s="1"/>
  <c r="AE1745" i="2"/>
  <c r="AF1745" i="2" s="1"/>
  <c r="AE1746" i="2"/>
  <c r="AF1746" i="2" s="1"/>
  <c r="AE1747" i="2"/>
  <c r="AF1747" i="2" s="1"/>
  <c r="AE1748" i="2"/>
  <c r="AF1748" i="2" s="1"/>
  <c r="AE1749" i="2"/>
  <c r="AF1749" i="2" s="1"/>
  <c r="AE1750" i="2"/>
  <c r="AF1750" i="2" s="1"/>
  <c r="AE1751" i="2"/>
  <c r="AF1751" i="2" s="1"/>
  <c r="AE1752" i="2"/>
  <c r="AF1752" i="2" s="1"/>
  <c r="AE1753" i="2"/>
  <c r="AF1753" i="2" s="1"/>
  <c r="AE1754" i="2"/>
  <c r="AF1754" i="2" s="1"/>
  <c r="AE1755" i="2"/>
  <c r="AF1755" i="2" s="1"/>
  <c r="AE1756" i="2"/>
  <c r="AF1756" i="2" s="1"/>
  <c r="AE1757" i="2"/>
  <c r="AF1757" i="2" s="1"/>
  <c r="AE1758" i="2"/>
  <c r="AF1758" i="2" s="1"/>
  <c r="AE1759" i="2"/>
  <c r="AF1759" i="2" s="1"/>
  <c r="AE1760" i="2"/>
  <c r="AF1760" i="2" s="1"/>
  <c r="AE1761" i="2"/>
  <c r="AF1761" i="2" s="1"/>
  <c r="AE1762" i="2"/>
  <c r="AF1762" i="2" s="1"/>
  <c r="AE1763" i="2"/>
  <c r="AF1763" i="2" s="1"/>
  <c r="AE1764" i="2"/>
  <c r="AF1764" i="2" s="1"/>
  <c r="AE1765" i="2"/>
  <c r="AF1765" i="2" s="1"/>
  <c r="AE1766" i="2"/>
  <c r="AF1766" i="2" s="1"/>
  <c r="AE1767" i="2"/>
  <c r="AF1767" i="2" s="1"/>
  <c r="AE1768" i="2"/>
  <c r="AF1768" i="2" s="1"/>
  <c r="AE1769" i="2"/>
  <c r="AF1769" i="2" s="1"/>
  <c r="AE1770" i="2"/>
  <c r="AF1770" i="2" s="1"/>
  <c r="AE1771" i="2"/>
  <c r="AF1771" i="2" s="1"/>
  <c r="AE1772" i="2"/>
  <c r="AF1772" i="2" s="1"/>
  <c r="AE1773" i="2"/>
  <c r="AF1773" i="2" s="1"/>
  <c r="AE1774" i="2"/>
  <c r="AF1774" i="2" s="1"/>
  <c r="AE1775" i="2"/>
  <c r="AF1775" i="2" s="1"/>
  <c r="AE1776" i="2"/>
  <c r="AF1776" i="2" s="1"/>
  <c r="AE1777" i="2"/>
  <c r="AF1777" i="2" s="1"/>
  <c r="AE1778" i="2"/>
  <c r="AF1778" i="2" s="1"/>
  <c r="AE1779" i="2"/>
  <c r="AF1779" i="2" s="1"/>
  <c r="AE1780" i="2"/>
  <c r="AF1780" i="2" s="1"/>
  <c r="AE1781" i="2"/>
  <c r="AF1781" i="2" s="1"/>
  <c r="AE1782" i="2"/>
  <c r="AF1782" i="2" s="1"/>
  <c r="AE1783" i="2"/>
  <c r="AF1783" i="2" s="1"/>
  <c r="AE1784" i="2"/>
  <c r="AF1784" i="2" s="1"/>
  <c r="AE1785" i="2"/>
  <c r="AF1785" i="2" s="1"/>
  <c r="AE1786" i="2"/>
  <c r="AF1786" i="2" s="1"/>
  <c r="AE1787" i="2"/>
  <c r="AF1787" i="2" s="1"/>
  <c r="AE1788" i="2"/>
  <c r="AF1788" i="2" s="1"/>
  <c r="AE1789" i="2"/>
  <c r="AF1789" i="2" s="1"/>
  <c r="AE1790" i="2"/>
  <c r="AF1790" i="2" s="1"/>
  <c r="AE1791" i="2"/>
  <c r="AF1791" i="2" s="1"/>
  <c r="AE1792" i="2"/>
  <c r="AF1792" i="2" s="1"/>
  <c r="AE1793" i="2"/>
  <c r="AF1793" i="2" s="1"/>
  <c r="AE1794" i="2"/>
  <c r="AF1794" i="2" s="1"/>
  <c r="AE1795" i="2"/>
  <c r="AF1795" i="2" s="1"/>
  <c r="AE1796" i="2"/>
  <c r="AF1796" i="2" s="1"/>
  <c r="AE1797" i="2"/>
  <c r="AF1797" i="2" s="1"/>
  <c r="AE1798" i="2"/>
  <c r="AF1798" i="2" s="1"/>
  <c r="AE1799" i="2"/>
  <c r="AF1799" i="2" s="1"/>
  <c r="AE1800" i="2"/>
  <c r="AF1800" i="2" s="1"/>
  <c r="AE1801" i="2"/>
  <c r="AF1801" i="2" s="1"/>
  <c r="AE1802" i="2"/>
  <c r="AF1802" i="2" s="1"/>
  <c r="AE1803" i="2"/>
  <c r="AF1803" i="2" s="1"/>
  <c r="AE1804" i="2"/>
  <c r="AF1804" i="2" s="1"/>
  <c r="AE1805" i="2"/>
  <c r="AF1805" i="2" s="1"/>
  <c r="AE1806" i="2"/>
  <c r="AF1806" i="2" s="1"/>
  <c r="AE1807" i="2"/>
  <c r="AF1807" i="2" s="1"/>
  <c r="AE1808" i="2"/>
  <c r="AF1808" i="2" s="1"/>
  <c r="AE1809" i="2"/>
  <c r="AF1809" i="2" s="1"/>
  <c r="AE1810" i="2"/>
  <c r="AF1810" i="2" s="1"/>
  <c r="AE1811" i="2"/>
  <c r="AF1811" i="2" s="1"/>
  <c r="AE1812" i="2"/>
  <c r="AF1812" i="2" s="1"/>
  <c r="AE1813" i="2"/>
  <c r="AF1813" i="2" s="1"/>
  <c r="AE1814" i="2"/>
  <c r="AF1814" i="2" s="1"/>
  <c r="AE1815" i="2"/>
  <c r="AF1815" i="2" s="1"/>
  <c r="AE1816" i="2"/>
  <c r="AF1816" i="2" s="1"/>
  <c r="AE1817" i="2"/>
  <c r="AF1817" i="2" s="1"/>
  <c r="AE1818" i="2"/>
  <c r="AF1818" i="2" s="1"/>
  <c r="AE1819" i="2"/>
  <c r="AF1819" i="2" s="1"/>
  <c r="AE1820" i="2"/>
  <c r="AF1820" i="2" s="1"/>
  <c r="AE1821" i="2"/>
  <c r="AF1821" i="2" s="1"/>
  <c r="AE1822" i="2"/>
  <c r="AF1822" i="2" s="1"/>
  <c r="AE1823" i="2"/>
  <c r="AF1823" i="2" s="1"/>
  <c r="AE1824" i="2"/>
  <c r="AF1824" i="2" s="1"/>
  <c r="AE1825" i="2"/>
  <c r="AF1825" i="2" s="1"/>
  <c r="AE1826" i="2"/>
  <c r="AF1826" i="2" s="1"/>
  <c r="AE1827" i="2"/>
  <c r="AF1827" i="2" s="1"/>
  <c r="AE1828" i="2"/>
  <c r="AF1828" i="2" s="1"/>
  <c r="AE1829" i="2"/>
  <c r="AF1829" i="2" s="1"/>
  <c r="AE1830" i="2"/>
  <c r="AF1830" i="2" s="1"/>
  <c r="AE1831" i="2"/>
  <c r="AF1831" i="2" s="1"/>
  <c r="AE1832" i="2"/>
  <c r="AF1832" i="2" s="1"/>
  <c r="AE1833" i="2"/>
  <c r="AF1833" i="2" s="1"/>
  <c r="AE1834" i="2"/>
  <c r="AF1834" i="2" s="1"/>
  <c r="AE1835" i="2"/>
  <c r="AF1835" i="2" s="1"/>
  <c r="AE1836" i="2"/>
  <c r="AF1836" i="2" s="1"/>
  <c r="AE1837" i="2"/>
  <c r="AF1837" i="2" s="1"/>
  <c r="AE1838" i="2"/>
  <c r="AF1838" i="2" s="1"/>
  <c r="AE1839" i="2"/>
  <c r="AF1839" i="2" s="1"/>
  <c r="AE1840" i="2"/>
  <c r="AF1840" i="2" s="1"/>
  <c r="AE1841" i="2"/>
  <c r="AF1841" i="2" s="1"/>
  <c r="AE1842" i="2"/>
  <c r="AF1842" i="2" s="1"/>
  <c r="AE1843" i="2"/>
  <c r="AF1843" i="2" s="1"/>
  <c r="AE1844" i="2"/>
  <c r="AF1844" i="2" s="1"/>
  <c r="AE1845" i="2"/>
  <c r="AF1845" i="2" s="1"/>
  <c r="AE1846" i="2"/>
  <c r="AF1846" i="2" s="1"/>
  <c r="AE1847" i="2"/>
  <c r="AF1847" i="2" s="1"/>
  <c r="AE1848" i="2"/>
  <c r="AF1848" i="2" s="1"/>
  <c r="AE1849" i="2"/>
  <c r="AF1849" i="2" s="1"/>
  <c r="AE1850" i="2"/>
  <c r="AF1850" i="2" s="1"/>
  <c r="AE1851" i="2"/>
  <c r="AF1851" i="2" s="1"/>
  <c r="AE1852" i="2"/>
  <c r="AF1852" i="2" s="1"/>
  <c r="AE1853" i="2"/>
  <c r="AF1853" i="2" s="1"/>
  <c r="AE1854" i="2"/>
  <c r="AF1854" i="2" s="1"/>
  <c r="AE1855" i="2"/>
  <c r="AF1855" i="2" s="1"/>
  <c r="AE1856" i="2"/>
  <c r="AF1856" i="2" s="1"/>
  <c r="AE1857" i="2"/>
  <c r="AF1857" i="2" s="1"/>
  <c r="AE1858" i="2"/>
  <c r="AF1858" i="2" s="1"/>
  <c r="AE1859" i="2"/>
  <c r="AF1859" i="2" s="1"/>
  <c r="AE1860" i="2"/>
  <c r="AF1860" i="2" s="1"/>
  <c r="AE1861" i="2"/>
  <c r="AF1861" i="2" s="1"/>
  <c r="AE1862" i="2"/>
  <c r="AF1862" i="2" s="1"/>
  <c r="AE1863" i="2"/>
  <c r="AF1863" i="2" s="1"/>
  <c r="AE1864" i="2"/>
  <c r="AF1864" i="2" s="1"/>
  <c r="AE1865" i="2"/>
  <c r="AF1865" i="2" s="1"/>
  <c r="AE1866" i="2"/>
  <c r="AF1866" i="2" s="1"/>
  <c r="AE1867" i="2"/>
  <c r="AF1867" i="2" s="1"/>
  <c r="AE1868" i="2"/>
  <c r="AF1868" i="2" s="1"/>
  <c r="AE1869" i="2"/>
  <c r="AF1869" i="2" s="1"/>
  <c r="AE1870" i="2"/>
  <c r="AF1870" i="2" s="1"/>
  <c r="AE1871" i="2"/>
  <c r="AF1871" i="2" s="1"/>
  <c r="AE1872" i="2"/>
  <c r="AF1872" i="2" s="1"/>
  <c r="AE1873" i="2"/>
  <c r="AF1873" i="2" s="1"/>
  <c r="AE1874" i="2"/>
  <c r="AF1874" i="2" s="1"/>
  <c r="AE1875" i="2"/>
  <c r="AF1875" i="2" s="1"/>
  <c r="AE1876" i="2"/>
  <c r="AF1876" i="2" s="1"/>
  <c r="AE1877" i="2"/>
  <c r="AF1877" i="2" s="1"/>
  <c r="AE1878" i="2"/>
  <c r="AF1878" i="2" s="1"/>
  <c r="AE1879" i="2"/>
  <c r="AF1879" i="2" s="1"/>
  <c r="AE1880" i="2"/>
  <c r="AF1880" i="2" s="1"/>
  <c r="AE1881" i="2"/>
  <c r="AF1881" i="2" s="1"/>
  <c r="AE1882" i="2"/>
  <c r="AF1882" i="2" s="1"/>
  <c r="AE1883" i="2"/>
  <c r="AF1883" i="2" s="1"/>
  <c r="AE1884" i="2"/>
  <c r="AF1884" i="2" s="1"/>
  <c r="AE1885" i="2"/>
  <c r="AF1885" i="2" s="1"/>
  <c r="AE1886" i="2"/>
  <c r="AF1886" i="2" s="1"/>
  <c r="AE1887" i="2"/>
  <c r="AF1887" i="2" s="1"/>
  <c r="AE1888" i="2"/>
  <c r="AF1888" i="2" s="1"/>
  <c r="AE1889" i="2"/>
  <c r="AF1889" i="2" s="1"/>
  <c r="AE1890" i="2"/>
  <c r="AF1890" i="2" s="1"/>
  <c r="AE1891" i="2"/>
  <c r="AF1891" i="2" s="1"/>
  <c r="AE1892" i="2"/>
  <c r="AF1892" i="2" s="1"/>
  <c r="AE1893" i="2"/>
  <c r="AF1893" i="2" s="1"/>
  <c r="AE1894" i="2"/>
  <c r="AF1894" i="2" s="1"/>
  <c r="AE1895" i="2"/>
  <c r="AF1895" i="2" s="1"/>
  <c r="AE1896" i="2"/>
  <c r="AF1896" i="2" s="1"/>
  <c r="AE1897" i="2"/>
  <c r="AF1897" i="2" s="1"/>
  <c r="AE1898" i="2"/>
  <c r="AF1898" i="2" s="1"/>
  <c r="AE1899" i="2"/>
  <c r="AF1899" i="2" s="1"/>
  <c r="AE1900" i="2"/>
  <c r="AF1900" i="2" s="1"/>
  <c r="AE1901" i="2"/>
  <c r="AF1901" i="2" s="1"/>
  <c r="AE1902" i="2"/>
  <c r="AF1902" i="2" s="1"/>
  <c r="AE1903" i="2"/>
  <c r="AF1903" i="2" s="1"/>
  <c r="AE1904" i="2"/>
  <c r="AF1904" i="2" s="1"/>
  <c r="AE1905" i="2"/>
  <c r="AF1905" i="2" s="1"/>
  <c r="AE1906" i="2"/>
  <c r="AF1906" i="2" s="1"/>
  <c r="AE1907" i="2"/>
  <c r="AF1907" i="2" s="1"/>
  <c r="AE1908" i="2"/>
  <c r="AF1908" i="2" s="1"/>
  <c r="AE1909" i="2"/>
  <c r="AF1909" i="2" s="1"/>
  <c r="AE1910" i="2"/>
  <c r="AF1910" i="2" s="1"/>
  <c r="AE1911" i="2"/>
  <c r="AF1911" i="2" s="1"/>
  <c r="AE1912" i="2"/>
  <c r="AF1912" i="2" s="1"/>
  <c r="AE1913" i="2"/>
  <c r="AF1913" i="2" s="1"/>
  <c r="AE1914" i="2"/>
  <c r="AF1914" i="2" s="1"/>
  <c r="AE1915" i="2"/>
  <c r="AF1915" i="2" s="1"/>
  <c r="AE1916" i="2"/>
  <c r="AF1916" i="2" s="1"/>
  <c r="AE1917" i="2"/>
  <c r="AF1917" i="2" s="1"/>
  <c r="AE1918" i="2"/>
  <c r="AF1918" i="2" s="1"/>
  <c r="AE1919" i="2"/>
  <c r="AF1919" i="2" s="1"/>
  <c r="AE1920" i="2"/>
  <c r="AF1920" i="2" s="1"/>
  <c r="AE1921" i="2"/>
  <c r="AF1921" i="2" s="1"/>
  <c r="AE1922" i="2"/>
  <c r="AF1922" i="2" s="1"/>
  <c r="AE1923" i="2"/>
  <c r="AF1923" i="2" s="1"/>
  <c r="AE1924" i="2"/>
  <c r="AF1924" i="2" s="1"/>
  <c r="AE1925" i="2"/>
  <c r="AF1925" i="2" s="1"/>
  <c r="AE1926" i="2"/>
  <c r="AF1926" i="2" s="1"/>
  <c r="AE1927" i="2"/>
  <c r="AF1927" i="2" s="1"/>
  <c r="AE1928" i="2"/>
  <c r="AF1928" i="2" s="1"/>
  <c r="AE1929" i="2"/>
  <c r="AF1929" i="2" s="1"/>
  <c r="AE1930" i="2"/>
  <c r="AF1930" i="2" s="1"/>
  <c r="AE1931" i="2"/>
  <c r="AF1931" i="2" s="1"/>
  <c r="AE1932" i="2"/>
  <c r="AF1932" i="2" s="1"/>
  <c r="AE1933" i="2"/>
  <c r="AF1933" i="2" s="1"/>
  <c r="AE1934" i="2"/>
  <c r="AF1934" i="2" s="1"/>
  <c r="AE1935" i="2"/>
  <c r="AF1935" i="2" s="1"/>
  <c r="AE1936" i="2"/>
  <c r="AF1936" i="2" s="1"/>
  <c r="AE1937" i="2"/>
  <c r="AF1937" i="2" s="1"/>
  <c r="AE1938" i="2"/>
  <c r="AF1938" i="2" s="1"/>
  <c r="AE1939" i="2"/>
  <c r="AF1939" i="2" s="1"/>
  <c r="AE1940" i="2"/>
  <c r="AF1940" i="2" s="1"/>
  <c r="AE1941" i="2"/>
  <c r="AF1941" i="2" s="1"/>
  <c r="AE1942" i="2"/>
  <c r="AF1942" i="2" s="1"/>
  <c r="AE1943" i="2"/>
  <c r="AF1943" i="2" s="1"/>
  <c r="AE1944" i="2"/>
  <c r="AF1944" i="2" s="1"/>
  <c r="AE1945" i="2"/>
  <c r="AF1945" i="2" s="1"/>
  <c r="AE1946" i="2"/>
  <c r="AF1946" i="2" s="1"/>
  <c r="AE1947" i="2"/>
  <c r="AF1947" i="2" s="1"/>
  <c r="AE1948" i="2"/>
  <c r="AF1948" i="2" s="1"/>
  <c r="AE1949" i="2"/>
  <c r="AF1949" i="2" s="1"/>
  <c r="AE1950" i="2"/>
  <c r="AF1950" i="2" s="1"/>
  <c r="AE1951" i="2"/>
  <c r="AF1951" i="2" s="1"/>
  <c r="AE1952" i="2"/>
  <c r="AF1952" i="2" s="1"/>
  <c r="AE1953" i="2"/>
  <c r="AF1953" i="2" s="1"/>
  <c r="AE1954" i="2"/>
  <c r="AF1954" i="2" s="1"/>
  <c r="AE1955" i="2"/>
  <c r="AF1955" i="2" s="1"/>
  <c r="AE1956" i="2"/>
  <c r="AF1956" i="2" s="1"/>
  <c r="AE1957" i="2"/>
  <c r="AF1957" i="2" s="1"/>
  <c r="AE1958" i="2"/>
  <c r="AF1958" i="2" s="1"/>
  <c r="AE1959" i="2"/>
  <c r="AF1959" i="2" s="1"/>
  <c r="AE1960" i="2"/>
  <c r="AF1960" i="2" s="1"/>
  <c r="AE1961" i="2"/>
  <c r="AF1961" i="2" s="1"/>
  <c r="AE1962" i="2"/>
  <c r="AF1962" i="2" s="1"/>
  <c r="AE1963" i="2"/>
  <c r="AF1963" i="2" s="1"/>
  <c r="AE1964" i="2"/>
  <c r="AF1964" i="2" s="1"/>
  <c r="AE1965" i="2"/>
  <c r="AF1965" i="2" s="1"/>
  <c r="AE1966" i="2"/>
  <c r="AF1966" i="2" s="1"/>
  <c r="AE1967" i="2"/>
  <c r="AF1967" i="2" s="1"/>
  <c r="AE1968" i="2"/>
  <c r="AF1968" i="2" s="1"/>
  <c r="AE1969" i="2"/>
  <c r="AF1969" i="2" s="1"/>
  <c r="AE1970" i="2"/>
  <c r="AF1970" i="2" s="1"/>
  <c r="AE1971" i="2"/>
  <c r="AF1971" i="2" s="1"/>
  <c r="AE1972" i="2"/>
  <c r="AF1972" i="2" s="1"/>
  <c r="AE1973" i="2"/>
  <c r="AF1973" i="2" s="1"/>
  <c r="AE1974" i="2"/>
  <c r="AF1974" i="2" s="1"/>
  <c r="AE1975" i="2"/>
  <c r="AF1975" i="2" s="1"/>
  <c r="AE1976" i="2"/>
  <c r="AF1976" i="2" s="1"/>
  <c r="AE1977" i="2"/>
  <c r="AF1977" i="2" s="1"/>
  <c r="AE1978" i="2"/>
  <c r="AF1978" i="2" s="1"/>
  <c r="AE1979" i="2"/>
  <c r="AF1979" i="2" s="1"/>
  <c r="AE1980" i="2"/>
  <c r="AF1980" i="2" s="1"/>
  <c r="AE1981" i="2"/>
  <c r="AF1981" i="2" s="1"/>
  <c r="AE1982" i="2"/>
  <c r="AF1982" i="2" s="1"/>
  <c r="AE1983" i="2"/>
  <c r="AF1983" i="2" s="1"/>
  <c r="AE1984" i="2"/>
  <c r="AF1984" i="2" s="1"/>
  <c r="AE1985" i="2"/>
  <c r="AF1985" i="2" s="1"/>
  <c r="AE1986" i="2"/>
  <c r="AF1986" i="2" s="1"/>
  <c r="AE1987" i="2"/>
  <c r="AF1987" i="2" s="1"/>
  <c r="AE1988" i="2"/>
  <c r="AF1988" i="2" s="1"/>
  <c r="AE1989" i="2"/>
  <c r="AF1989" i="2" s="1"/>
  <c r="AE1990" i="2"/>
  <c r="AF1990" i="2" s="1"/>
  <c r="AE1991" i="2"/>
  <c r="AF1991" i="2" s="1"/>
  <c r="AE1992" i="2"/>
  <c r="AF1992" i="2" s="1"/>
  <c r="AE1993" i="2"/>
  <c r="AF1993" i="2" s="1"/>
  <c r="AE1994" i="2"/>
  <c r="AF1994" i="2" s="1"/>
  <c r="AE1995" i="2"/>
  <c r="AF1995" i="2" s="1"/>
  <c r="AE1996" i="2"/>
  <c r="AF1996" i="2" s="1"/>
  <c r="AE1997" i="2"/>
  <c r="AF1997" i="2" s="1"/>
  <c r="AE1998" i="2"/>
  <c r="AF1998" i="2" s="1"/>
  <c r="AE1999" i="2"/>
  <c r="AF1999" i="2" s="1"/>
  <c r="AE2000" i="2"/>
  <c r="AF2000" i="2" s="1"/>
  <c r="AE2001" i="2"/>
  <c r="AF2001" i="2" s="1"/>
  <c r="AE2002" i="2"/>
  <c r="AF2002" i="2" s="1"/>
  <c r="AE2003" i="2"/>
  <c r="AF2003" i="2" s="1"/>
  <c r="AE2004" i="2"/>
  <c r="AF2004" i="2" s="1"/>
  <c r="AE2005" i="2"/>
  <c r="AF2005" i="2" s="1"/>
  <c r="AE2006" i="2"/>
  <c r="AF2006" i="2" s="1"/>
  <c r="AE2007" i="2"/>
  <c r="AF2007" i="2" s="1"/>
  <c r="AE2008" i="2"/>
  <c r="AF2008" i="2" s="1"/>
  <c r="AE2009" i="2"/>
  <c r="AF2009" i="2" s="1"/>
  <c r="AE2010" i="2"/>
  <c r="AF2010" i="2" s="1"/>
  <c r="AE2011" i="2"/>
  <c r="AF2011" i="2" s="1"/>
  <c r="AE2012" i="2"/>
  <c r="AF2012" i="2" s="1"/>
  <c r="AE2013" i="2"/>
  <c r="AF2013" i="2" s="1"/>
  <c r="AE2014" i="2"/>
  <c r="AF2014" i="2" s="1"/>
  <c r="AE2015" i="2"/>
  <c r="AF2015" i="2" s="1"/>
  <c r="AE2016" i="2"/>
  <c r="AF2016" i="2" s="1"/>
  <c r="AE2017" i="2"/>
  <c r="AF2017" i="2" s="1"/>
  <c r="AE2018" i="2"/>
  <c r="AF2018" i="2" s="1"/>
  <c r="AE2019" i="2"/>
  <c r="AF2019" i="2" s="1"/>
  <c r="AE2020" i="2"/>
  <c r="AF2020" i="2" s="1"/>
  <c r="AE2021" i="2"/>
  <c r="AF2021" i="2" s="1"/>
  <c r="AE2022" i="2"/>
  <c r="AF2022" i="2" s="1"/>
  <c r="AE2023" i="2"/>
  <c r="AF2023" i="2" s="1"/>
  <c r="AE2024" i="2"/>
  <c r="AF2024" i="2" s="1"/>
  <c r="AE2025" i="2"/>
  <c r="AF2025" i="2" s="1"/>
  <c r="AE2026" i="2"/>
  <c r="AF2026" i="2" s="1"/>
  <c r="AE2027" i="2"/>
  <c r="AF2027" i="2" s="1"/>
  <c r="AE2028" i="2"/>
  <c r="AF2028" i="2" s="1"/>
  <c r="AE2029" i="2"/>
  <c r="AF2029" i="2" s="1"/>
  <c r="AE2030" i="2"/>
  <c r="AF2030" i="2" s="1"/>
  <c r="AE2031" i="2"/>
  <c r="AF2031" i="2" s="1"/>
  <c r="AE2032" i="2"/>
  <c r="AF2032" i="2" s="1"/>
  <c r="AE2033" i="2"/>
  <c r="AF2033" i="2" s="1"/>
  <c r="AE2034" i="2"/>
  <c r="AF2034" i="2" s="1"/>
  <c r="AE2035" i="2"/>
  <c r="AF2035" i="2" s="1"/>
  <c r="AE2036" i="2"/>
  <c r="AF2036" i="2" s="1"/>
  <c r="AE2037" i="2"/>
  <c r="AF2037" i="2" s="1"/>
  <c r="AE2038" i="2"/>
  <c r="AF2038" i="2" s="1"/>
  <c r="AE2039" i="2"/>
  <c r="AF2039" i="2" s="1"/>
  <c r="AE2040" i="2"/>
  <c r="AF2040" i="2" s="1"/>
  <c r="AE2041" i="2"/>
  <c r="AF2041" i="2" s="1"/>
  <c r="AE2042" i="2"/>
  <c r="AF2042" i="2" s="1"/>
  <c r="AE2043" i="2"/>
  <c r="AF2043" i="2" s="1"/>
  <c r="AE2044" i="2"/>
  <c r="AF2044" i="2" s="1"/>
  <c r="AE2045" i="2"/>
  <c r="AF2045" i="2" s="1"/>
  <c r="AE2046" i="2"/>
  <c r="AF2046" i="2" s="1"/>
  <c r="AE2047" i="2"/>
  <c r="AF2047" i="2" s="1"/>
  <c r="AE2048" i="2"/>
  <c r="AF2048" i="2" s="1"/>
  <c r="AE2049" i="2"/>
  <c r="AF2049" i="2" s="1"/>
  <c r="AE2050" i="2"/>
  <c r="AF2050" i="2" s="1"/>
  <c r="AE2051" i="2"/>
  <c r="AF2051" i="2" s="1"/>
  <c r="AE2052" i="2"/>
  <c r="AF2052" i="2" s="1"/>
  <c r="AE2053" i="2"/>
  <c r="AF2053" i="2" s="1"/>
  <c r="AE2054" i="2"/>
  <c r="AF2054" i="2" s="1"/>
  <c r="AE2055" i="2"/>
  <c r="AF2055" i="2" s="1"/>
  <c r="AE2056" i="2"/>
  <c r="AF2056" i="2" s="1"/>
  <c r="AE2057" i="2"/>
  <c r="AF2057" i="2" s="1"/>
  <c r="AE2058" i="2"/>
  <c r="AF2058" i="2" s="1"/>
  <c r="AE2059" i="2"/>
  <c r="AF2059" i="2" s="1"/>
  <c r="AE2060" i="2"/>
  <c r="AF2060" i="2" s="1"/>
  <c r="AE2061" i="2"/>
  <c r="AF2061" i="2" s="1"/>
  <c r="AE2062" i="2"/>
  <c r="AF2062" i="2" s="1"/>
  <c r="AE2063" i="2"/>
  <c r="AF2063" i="2" s="1"/>
  <c r="AE2064" i="2"/>
  <c r="AF2064" i="2" s="1"/>
  <c r="AE2065" i="2"/>
  <c r="AF2065" i="2" s="1"/>
  <c r="AE2066" i="2"/>
  <c r="AF2066" i="2" s="1"/>
  <c r="AE2067" i="2"/>
  <c r="AF2067" i="2" s="1"/>
  <c r="AE2068" i="2"/>
  <c r="AF2068" i="2" s="1"/>
  <c r="AE2069" i="2"/>
  <c r="AF2069" i="2" s="1"/>
  <c r="AE2070" i="2"/>
  <c r="AF2070" i="2" s="1"/>
  <c r="AE2071" i="2"/>
  <c r="AF2071" i="2" s="1"/>
  <c r="AE2072" i="2"/>
  <c r="AF2072" i="2" s="1"/>
  <c r="AE2073" i="2"/>
  <c r="AF2073" i="2" s="1"/>
  <c r="AE2074" i="2"/>
  <c r="AF2074" i="2" s="1"/>
  <c r="AE2075" i="2"/>
  <c r="AF2075" i="2" s="1"/>
  <c r="AE2076" i="2"/>
  <c r="AF2076" i="2" s="1"/>
  <c r="AE2077" i="2"/>
  <c r="AF2077" i="2" s="1"/>
  <c r="AE2078" i="2"/>
  <c r="AF2078" i="2" s="1"/>
  <c r="AE2079" i="2"/>
  <c r="AF2079" i="2" s="1"/>
  <c r="AE2080" i="2"/>
  <c r="AF2080" i="2" s="1"/>
  <c r="AE2081" i="2"/>
  <c r="AF2081" i="2" s="1"/>
  <c r="AE2082" i="2"/>
  <c r="AF2082" i="2" s="1"/>
  <c r="AE2083" i="2"/>
  <c r="AF2083" i="2" s="1"/>
  <c r="AE2084" i="2"/>
  <c r="AF2084" i="2" s="1"/>
  <c r="AE2085" i="2"/>
  <c r="AF2085" i="2" s="1"/>
  <c r="AE2086" i="2"/>
  <c r="AF2086" i="2" s="1"/>
  <c r="AE2087" i="2"/>
  <c r="AF2087" i="2" s="1"/>
  <c r="AE2088" i="2"/>
  <c r="AF2088" i="2" s="1"/>
  <c r="AE2089" i="2"/>
  <c r="AF2089" i="2" s="1"/>
  <c r="AE2090" i="2"/>
  <c r="AF2090" i="2" s="1"/>
  <c r="AE2091" i="2"/>
  <c r="AF2091" i="2" s="1"/>
  <c r="AE2092" i="2"/>
  <c r="AF2092" i="2" s="1"/>
  <c r="AE2093" i="2"/>
  <c r="AF2093" i="2" s="1"/>
  <c r="AE2094" i="2"/>
  <c r="AF2094" i="2" s="1"/>
  <c r="AE2095" i="2"/>
  <c r="AF2095" i="2" s="1"/>
  <c r="AE2096" i="2"/>
  <c r="AF2096" i="2" s="1"/>
  <c r="AE2097" i="2"/>
  <c r="AF2097" i="2" s="1"/>
  <c r="AE2098" i="2"/>
  <c r="AF2098" i="2" s="1"/>
  <c r="AE2099" i="2"/>
  <c r="AF2099" i="2" s="1"/>
  <c r="AE2100" i="2"/>
  <c r="AF2100" i="2" s="1"/>
  <c r="AE2101" i="2"/>
  <c r="AF2101" i="2" s="1"/>
  <c r="AE2102" i="2"/>
  <c r="AF2102" i="2" s="1"/>
  <c r="AE2103" i="2"/>
  <c r="AF2103" i="2" s="1"/>
  <c r="AE2104" i="2"/>
  <c r="AF2104" i="2" s="1"/>
  <c r="AE2105" i="2"/>
  <c r="AF2105" i="2" s="1"/>
  <c r="AE2106" i="2"/>
  <c r="AF2106" i="2" s="1"/>
  <c r="AE2107" i="2"/>
  <c r="AF2107" i="2" s="1"/>
  <c r="AE2108" i="2"/>
  <c r="AF2108" i="2" s="1"/>
  <c r="AE2109" i="2"/>
  <c r="AF2109" i="2" s="1"/>
  <c r="AE2110" i="2"/>
  <c r="AF2110" i="2" s="1"/>
  <c r="AE2111" i="2"/>
  <c r="AF2111" i="2" s="1"/>
  <c r="AE2112" i="2"/>
  <c r="AF2112" i="2" s="1"/>
  <c r="AE2113" i="2"/>
  <c r="AF2113" i="2" s="1"/>
  <c r="AE2114" i="2"/>
  <c r="AF2114" i="2" s="1"/>
  <c r="AE2115" i="2"/>
  <c r="AF2115" i="2" s="1"/>
  <c r="AE2116" i="2"/>
  <c r="AF2116" i="2" s="1"/>
  <c r="AE2117" i="2"/>
  <c r="AF2117" i="2" s="1"/>
  <c r="AE2118" i="2"/>
  <c r="AF2118" i="2" s="1"/>
  <c r="AE2119" i="2"/>
  <c r="AF2119" i="2" s="1"/>
  <c r="AE2120" i="2"/>
  <c r="AF2120" i="2" s="1"/>
  <c r="AE2121" i="2"/>
  <c r="AF2121" i="2" s="1"/>
  <c r="AE2122" i="2"/>
  <c r="AF2122" i="2" s="1"/>
  <c r="AE2123" i="2"/>
  <c r="AF2123" i="2" s="1"/>
  <c r="AE2124" i="2"/>
  <c r="AF2124" i="2" s="1"/>
  <c r="AE2125" i="2"/>
  <c r="AF2125" i="2" s="1"/>
  <c r="AE2126" i="2"/>
  <c r="AF2126" i="2" s="1"/>
  <c r="AE2127" i="2"/>
  <c r="AF2127" i="2" s="1"/>
  <c r="AE2128" i="2"/>
  <c r="AF2128" i="2" s="1"/>
  <c r="AE2129" i="2"/>
  <c r="AF2129" i="2" s="1"/>
  <c r="AE2130" i="2"/>
  <c r="AF2130" i="2" s="1"/>
  <c r="AE2131" i="2"/>
  <c r="AF2131" i="2" s="1"/>
  <c r="AE2132" i="2"/>
  <c r="AF2132" i="2" s="1"/>
  <c r="AE2133" i="2"/>
  <c r="AF2133" i="2" s="1"/>
  <c r="AE2134" i="2"/>
  <c r="AF2134" i="2" s="1"/>
  <c r="AE2135" i="2"/>
  <c r="AF2135" i="2" s="1"/>
  <c r="AE2136" i="2"/>
  <c r="AF2136" i="2" s="1"/>
  <c r="AE2137" i="2"/>
  <c r="AF2137" i="2" s="1"/>
  <c r="AE2138" i="2"/>
  <c r="AF2138" i="2" s="1"/>
  <c r="AE2139" i="2"/>
  <c r="AF2139" i="2" s="1"/>
  <c r="AE2140" i="2"/>
  <c r="AF2140" i="2" s="1"/>
  <c r="AE2141" i="2"/>
  <c r="AF2141" i="2" s="1"/>
  <c r="AE2142" i="2"/>
  <c r="AF2142" i="2" s="1"/>
  <c r="AE2143" i="2"/>
  <c r="AF2143" i="2" s="1"/>
  <c r="AE2144" i="2"/>
  <c r="AF2144" i="2" s="1"/>
  <c r="AE2145" i="2"/>
  <c r="AF2145" i="2" s="1"/>
  <c r="AE2146" i="2"/>
  <c r="AF2146" i="2" s="1"/>
  <c r="AE2147" i="2"/>
  <c r="AF2147" i="2" s="1"/>
  <c r="AE2148" i="2"/>
  <c r="AF2148" i="2" s="1"/>
  <c r="AE2149" i="2"/>
  <c r="AF2149" i="2" s="1"/>
  <c r="AE2150" i="2"/>
  <c r="AF2150" i="2" s="1"/>
  <c r="AE2151" i="2"/>
  <c r="AF2151" i="2" s="1"/>
  <c r="AE2152" i="2"/>
  <c r="AF2152" i="2" s="1"/>
  <c r="AE2153" i="2"/>
  <c r="AF2153" i="2" s="1"/>
  <c r="AE2154" i="2"/>
  <c r="AF2154" i="2" s="1"/>
  <c r="AE2155" i="2"/>
  <c r="AF2155" i="2" s="1"/>
  <c r="AE2156" i="2"/>
  <c r="AF2156" i="2" s="1"/>
  <c r="AE2157" i="2"/>
  <c r="AF2157" i="2" s="1"/>
  <c r="AE2158" i="2"/>
  <c r="AF2158" i="2" s="1"/>
  <c r="AE2159" i="2"/>
  <c r="AF2159" i="2" s="1"/>
  <c r="AE2160" i="2"/>
  <c r="AF2160" i="2" s="1"/>
  <c r="AE2161" i="2"/>
  <c r="AF2161" i="2" s="1"/>
  <c r="AE2162" i="2"/>
  <c r="AF2162" i="2" s="1"/>
  <c r="AE2163" i="2"/>
  <c r="AF2163" i="2" s="1"/>
  <c r="AE2164" i="2"/>
  <c r="AF2164" i="2" s="1"/>
  <c r="AE2165" i="2"/>
  <c r="AF2165" i="2" s="1"/>
  <c r="AE2166" i="2"/>
  <c r="AF2166" i="2" s="1"/>
  <c r="AE2167" i="2"/>
  <c r="AF2167" i="2" s="1"/>
  <c r="AE2168" i="2"/>
  <c r="AF2168" i="2" s="1"/>
  <c r="AE2169" i="2"/>
  <c r="AF2169" i="2" s="1"/>
  <c r="AE2170" i="2"/>
  <c r="AF2170" i="2" s="1"/>
  <c r="AE2171" i="2"/>
  <c r="AF2171" i="2" s="1"/>
  <c r="AE2172" i="2"/>
  <c r="AF2172" i="2" s="1"/>
  <c r="AE2173" i="2"/>
  <c r="AF2173" i="2" s="1"/>
  <c r="AE2174" i="2"/>
  <c r="AF2174" i="2" s="1"/>
  <c r="AE2175" i="2"/>
  <c r="AF2175" i="2" s="1"/>
  <c r="AE2176" i="2"/>
  <c r="AF2176" i="2" s="1"/>
  <c r="AE2177" i="2"/>
  <c r="AF2177" i="2" s="1"/>
  <c r="AE2178" i="2"/>
  <c r="AF2178" i="2" s="1"/>
  <c r="AE2179" i="2"/>
  <c r="AF2179" i="2" s="1"/>
  <c r="AE2180" i="2"/>
  <c r="AF2180" i="2" s="1"/>
  <c r="AE2181" i="2"/>
  <c r="AF2181" i="2" s="1"/>
  <c r="AE2182" i="2"/>
  <c r="AF2182" i="2" s="1"/>
  <c r="AE2183" i="2"/>
  <c r="AF2183" i="2" s="1"/>
  <c r="AE2184" i="2"/>
  <c r="AF2184" i="2" s="1"/>
  <c r="AE2185" i="2"/>
  <c r="AF2185" i="2" s="1"/>
  <c r="AE2186" i="2"/>
  <c r="AF2186" i="2" s="1"/>
  <c r="AE2187" i="2"/>
  <c r="AF2187" i="2" s="1"/>
  <c r="AE2188" i="2"/>
  <c r="AF2188" i="2" s="1"/>
  <c r="AE2189" i="2"/>
  <c r="AF2189" i="2" s="1"/>
  <c r="AE2190" i="2"/>
  <c r="AF2190" i="2" s="1"/>
  <c r="AE2191" i="2"/>
  <c r="AF2191" i="2" s="1"/>
  <c r="AE2192" i="2"/>
  <c r="AF2192" i="2" s="1"/>
  <c r="AE2193" i="2"/>
  <c r="AF2193" i="2" s="1"/>
  <c r="AE2194" i="2"/>
  <c r="AF2194" i="2" s="1"/>
  <c r="AE2195" i="2"/>
  <c r="AF2195" i="2" s="1"/>
  <c r="AE2196" i="2"/>
  <c r="AF2196" i="2" s="1"/>
  <c r="AE2197" i="2"/>
  <c r="AF2197" i="2" s="1"/>
  <c r="AE2198" i="2"/>
  <c r="AF2198" i="2" s="1"/>
  <c r="AE2199" i="2"/>
  <c r="AF2199" i="2" s="1"/>
  <c r="AE2200" i="2"/>
  <c r="AF2200" i="2" s="1"/>
  <c r="AE2201" i="2"/>
  <c r="AF2201" i="2" s="1"/>
  <c r="AE2202" i="2"/>
  <c r="AF2202" i="2" s="1"/>
  <c r="AE2203" i="2"/>
  <c r="AF2203" i="2" s="1"/>
  <c r="AE2204" i="2"/>
  <c r="AF2204" i="2" s="1"/>
  <c r="AE2205" i="2"/>
  <c r="AF2205" i="2" s="1"/>
  <c r="AE2206" i="2"/>
  <c r="AF2206" i="2" s="1"/>
  <c r="AE2207" i="2"/>
  <c r="AF2207" i="2" s="1"/>
  <c r="AE2208" i="2"/>
  <c r="AF2208" i="2" s="1"/>
  <c r="AE2209" i="2"/>
  <c r="AF2209" i="2" s="1"/>
  <c r="AE2210" i="2"/>
  <c r="AF2210" i="2" s="1"/>
  <c r="AE2211" i="2"/>
  <c r="AF2211" i="2" s="1"/>
  <c r="AE2212" i="2"/>
  <c r="AF2212" i="2" s="1"/>
  <c r="AE2213" i="2"/>
  <c r="AF2213" i="2" s="1"/>
  <c r="AE2214" i="2"/>
  <c r="AF2214" i="2" s="1"/>
  <c r="AE2215" i="2"/>
  <c r="AF2215" i="2" s="1"/>
  <c r="AE2216" i="2"/>
  <c r="AF2216" i="2" s="1"/>
  <c r="AE2217" i="2"/>
  <c r="AF2217" i="2" s="1"/>
  <c r="AE2218" i="2"/>
  <c r="AF2218" i="2" s="1"/>
  <c r="AE2219" i="2"/>
  <c r="AF2219" i="2" s="1"/>
  <c r="AE2220" i="2"/>
  <c r="AF2220" i="2" s="1"/>
  <c r="AE2221" i="2"/>
  <c r="AF2221" i="2" s="1"/>
  <c r="AE2222" i="2"/>
  <c r="AF2222" i="2" s="1"/>
  <c r="AE2223" i="2"/>
  <c r="AF2223" i="2" s="1"/>
  <c r="AE2224" i="2"/>
  <c r="AF2224" i="2" s="1"/>
  <c r="AE2225" i="2"/>
  <c r="AF2225" i="2" s="1"/>
  <c r="AE2226" i="2"/>
  <c r="AF2226" i="2" s="1"/>
  <c r="AE2227" i="2"/>
  <c r="AF2227" i="2" s="1"/>
  <c r="AE2228" i="2"/>
  <c r="AF2228" i="2" s="1"/>
  <c r="AE2229" i="2"/>
  <c r="AF2229" i="2" s="1"/>
  <c r="AE2230" i="2"/>
  <c r="AF2230" i="2" s="1"/>
  <c r="AE2231" i="2"/>
  <c r="AF2231" i="2" s="1"/>
  <c r="AE2232" i="2"/>
  <c r="AF2232" i="2" s="1"/>
  <c r="AE2233" i="2"/>
  <c r="AF2233" i="2" s="1"/>
  <c r="AE2234" i="2"/>
  <c r="AF2234" i="2" s="1"/>
  <c r="AE2235" i="2"/>
  <c r="AF2235" i="2" s="1"/>
  <c r="AE2236" i="2"/>
  <c r="AF2236" i="2" s="1"/>
  <c r="AE2237" i="2"/>
  <c r="AF2237" i="2" s="1"/>
  <c r="AE2238" i="2"/>
  <c r="AF2238" i="2" s="1"/>
  <c r="AE2239" i="2"/>
  <c r="AF2239" i="2" s="1"/>
  <c r="AE2240" i="2"/>
  <c r="AF2240" i="2" s="1"/>
  <c r="AE2241" i="2"/>
  <c r="AF2241" i="2" s="1"/>
  <c r="AE2242" i="2"/>
  <c r="AF2242" i="2" s="1"/>
  <c r="AE2243" i="2"/>
  <c r="AF2243" i="2" s="1"/>
  <c r="AE2244" i="2"/>
  <c r="AF2244" i="2" s="1"/>
  <c r="AE2245" i="2"/>
  <c r="AF2245" i="2" s="1"/>
  <c r="AE2246" i="2"/>
  <c r="AF2246" i="2" s="1"/>
  <c r="AE2247" i="2"/>
  <c r="AF2247" i="2" s="1"/>
  <c r="AE2248" i="2"/>
  <c r="AF2248" i="2" s="1"/>
  <c r="AE2249" i="2"/>
  <c r="AF2249" i="2" s="1"/>
  <c r="AE2250" i="2"/>
  <c r="AF2250" i="2" s="1"/>
  <c r="AE2251" i="2"/>
  <c r="AF2251" i="2" s="1"/>
  <c r="AE2252" i="2"/>
  <c r="AF2252" i="2" s="1"/>
  <c r="AE2253" i="2"/>
  <c r="AF2253" i="2" s="1"/>
  <c r="AE2254" i="2"/>
  <c r="AF2254" i="2" s="1"/>
  <c r="AE2255" i="2"/>
  <c r="AF2255" i="2" s="1"/>
  <c r="AE2256" i="2"/>
  <c r="AF2256" i="2" s="1"/>
  <c r="AE2257" i="2"/>
  <c r="AF2257" i="2" s="1"/>
  <c r="AE2258" i="2"/>
  <c r="AF2258" i="2" s="1"/>
  <c r="AE2259" i="2"/>
  <c r="AF2259" i="2" s="1"/>
  <c r="AE2260" i="2"/>
  <c r="AF2260" i="2" s="1"/>
  <c r="AE2261" i="2"/>
  <c r="AF2261" i="2" s="1"/>
  <c r="AE2262" i="2"/>
  <c r="AF2262" i="2" s="1"/>
  <c r="AE2263" i="2"/>
  <c r="AF2263" i="2" s="1"/>
  <c r="AE2264" i="2"/>
  <c r="AF2264" i="2" s="1"/>
  <c r="AE2265" i="2"/>
  <c r="AF2265" i="2" s="1"/>
  <c r="AE2266" i="2"/>
  <c r="AF2266" i="2" s="1"/>
  <c r="AE2267" i="2"/>
  <c r="AF2267" i="2" s="1"/>
  <c r="AE2268" i="2"/>
  <c r="AF2268" i="2" s="1"/>
  <c r="AE2269" i="2"/>
  <c r="AF2269" i="2" s="1"/>
  <c r="AE2270" i="2"/>
  <c r="AF2270" i="2" s="1"/>
  <c r="AE2271" i="2"/>
  <c r="AF2271" i="2" s="1"/>
  <c r="AE2272" i="2"/>
  <c r="AF2272" i="2" s="1"/>
  <c r="AE2273" i="2"/>
  <c r="AF2273" i="2" s="1"/>
  <c r="AE2274" i="2"/>
  <c r="AF2274" i="2" s="1"/>
  <c r="AE2275" i="2"/>
  <c r="AF2275" i="2" s="1"/>
  <c r="AE2276" i="2"/>
  <c r="AF2276" i="2" s="1"/>
  <c r="AE2277" i="2"/>
  <c r="AF2277" i="2" s="1"/>
  <c r="AE2278" i="2"/>
  <c r="AF2278" i="2" s="1"/>
  <c r="AE2279" i="2"/>
  <c r="AF2279" i="2" s="1"/>
  <c r="AE2280" i="2"/>
  <c r="AF2280" i="2" s="1"/>
  <c r="AE2281" i="2"/>
  <c r="AF2281" i="2" s="1"/>
  <c r="AE2282" i="2"/>
  <c r="AF2282" i="2" s="1"/>
  <c r="AE2283" i="2"/>
  <c r="AF2283" i="2" s="1"/>
  <c r="AE2284" i="2"/>
  <c r="AF2284" i="2" s="1"/>
  <c r="AE2285" i="2"/>
  <c r="AF2285" i="2" s="1"/>
  <c r="AE2286" i="2"/>
  <c r="AF2286" i="2" s="1"/>
  <c r="AE2287" i="2"/>
  <c r="AF2287" i="2" s="1"/>
  <c r="AE2288" i="2"/>
  <c r="AF2288" i="2" s="1"/>
  <c r="AE2289" i="2"/>
  <c r="AF2289" i="2" s="1"/>
  <c r="AE2290" i="2"/>
  <c r="AF2290" i="2" s="1"/>
  <c r="AE2291" i="2"/>
  <c r="AF2291" i="2" s="1"/>
  <c r="AE2292" i="2"/>
  <c r="AF2292" i="2" s="1"/>
  <c r="AE2293" i="2"/>
  <c r="AF2293" i="2" s="1"/>
  <c r="AE2294" i="2"/>
  <c r="AF2294" i="2" s="1"/>
  <c r="AE2295" i="2"/>
  <c r="AF2295" i="2" s="1"/>
  <c r="AE2296" i="2"/>
  <c r="AF2296" i="2" s="1"/>
  <c r="AE2297" i="2"/>
  <c r="AF2297" i="2" s="1"/>
  <c r="AE2298" i="2"/>
  <c r="AF2298" i="2" s="1"/>
  <c r="AE2299" i="2"/>
  <c r="AF2299" i="2" s="1"/>
  <c r="AE2300" i="2"/>
  <c r="AF2300" i="2" s="1"/>
  <c r="AE2301" i="2"/>
  <c r="AF2301" i="2" s="1"/>
  <c r="AE2302" i="2"/>
  <c r="AF2302" i="2" s="1"/>
  <c r="AE2303" i="2"/>
  <c r="AF2303" i="2" s="1"/>
  <c r="AE2304" i="2"/>
  <c r="AF2304" i="2" s="1"/>
  <c r="AE2305" i="2"/>
  <c r="AF2305" i="2" s="1"/>
  <c r="AE2306" i="2"/>
  <c r="AF2306" i="2" s="1"/>
  <c r="AE2307" i="2"/>
  <c r="AF2307" i="2" s="1"/>
  <c r="AE2308" i="2"/>
  <c r="AF2308" i="2" s="1"/>
  <c r="AE2309" i="2"/>
  <c r="AF2309" i="2" s="1"/>
  <c r="AE2310" i="2"/>
  <c r="AF2310" i="2" s="1"/>
  <c r="AE2311" i="2"/>
  <c r="AF2311" i="2" s="1"/>
  <c r="AE2312" i="2"/>
  <c r="AF2312" i="2" s="1"/>
  <c r="AE2313" i="2"/>
  <c r="AF2313" i="2" s="1"/>
  <c r="AE2314" i="2"/>
  <c r="AF2314" i="2" s="1"/>
  <c r="AE2315" i="2"/>
  <c r="AF2315" i="2" s="1"/>
  <c r="AE2316" i="2"/>
  <c r="AF2316" i="2" s="1"/>
  <c r="AE2317" i="2"/>
  <c r="AF2317" i="2" s="1"/>
  <c r="AE2318" i="2"/>
  <c r="AF2318" i="2" s="1"/>
  <c r="AE2319" i="2"/>
  <c r="AF2319" i="2" s="1"/>
  <c r="AE2320" i="2"/>
  <c r="AF2320" i="2" s="1"/>
  <c r="AE2321" i="2"/>
  <c r="AF2321" i="2" s="1"/>
  <c r="AE2322" i="2"/>
  <c r="AF2322" i="2" s="1"/>
  <c r="AE2323" i="2"/>
  <c r="AF2323" i="2" s="1"/>
  <c r="AE2324" i="2"/>
  <c r="AF2324" i="2" s="1"/>
  <c r="AE2325" i="2"/>
  <c r="AF2325" i="2" s="1"/>
  <c r="AE2326" i="2"/>
  <c r="AF2326" i="2" s="1"/>
  <c r="AE2327" i="2"/>
  <c r="AF2327" i="2" s="1"/>
  <c r="AE2328" i="2"/>
  <c r="AF2328" i="2" s="1"/>
  <c r="AE2329" i="2"/>
  <c r="AF2329" i="2" s="1"/>
  <c r="AE2330" i="2"/>
  <c r="AF2330" i="2" s="1"/>
  <c r="AE2331" i="2"/>
  <c r="AF2331" i="2" s="1"/>
  <c r="AE2332" i="2"/>
  <c r="AF2332" i="2" s="1"/>
  <c r="AE2333" i="2"/>
  <c r="AF2333" i="2" s="1"/>
  <c r="AE2334" i="2"/>
  <c r="AF2334" i="2" s="1"/>
  <c r="AE2335" i="2"/>
  <c r="AF2335" i="2" s="1"/>
  <c r="AE2336" i="2"/>
  <c r="AF2336" i="2" s="1"/>
  <c r="AE2337" i="2"/>
  <c r="AF2337" i="2" s="1"/>
  <c r="AE2338" i="2"/>
  <c r="AF2338" i="2" s="1"/>
  <c r="AE2339" i="2"/>
  <c r="AF2339" i="2" s="1"/>
  <c r="AE2340" i="2"/>
  <c r="AF2340" i="2" s="1"/>
  <c r="AE2341" i="2"/>
  <c r="AF2341" i="2" s="1"/>
  <c r="AE2342" i="2"/>
  <c r="AF2342" i="2" s="1"/>
  <c r="AE2343" i="2"/>
  <c r="AF2343" i="2" s="1"/>
  <c r="AE2344" i="2"/>
  <c r="AF2344" i="2" s="1"/>
  <c r="AE2345" i="2"/>
  <c r="AF2345" i="2" s="1"/>
  <c r="AE2346" i="2"/>
  <c r="AF2346" i="2" s="1"/>
  <c r="AE2347" i="2"/>
  <c r="AF2347" i="2" s="1"/>
  <c r="AE2348" i="2"/>
  <c r="AF2348" i="2" s="1"/>
  <c r="AE2349" i="2"/>
  <c r="AF2349" i="2" s="1"/>
  <c r="AE2350" i="2"/>
  <c r="AF2350" i="2" s="1"/>
  <c r="AE2351" i="2"/>
  <c r="AF2351" i="2" s="1"/>
  <c r="AE2352" i="2"/>
  <c r="AF2352" i="2" s="1"/>
  <c r="AE2353" i="2"/>
  <c r="AF2353" i="2" s="1"/>
  <c r="AE2354" i="2"/>
  <c r="AF2354" i="2" s="1"/>
  <c r="AE2355" i="2"/>
  <c r="AF2355" i="2" s="1"/>
  <c r="AE2356" i="2"/>
  <c r="AF2356" i="2" s="1"/>
  <c r="AE2357" i="2"/>
  <c r="AF2357" i="2" s="1"/>
  <c r="AE2358" i="2"/>
  <c r="AF2358" i="2" s="1"/>
  <c r="AE2359" i="2"/>
  <c r="AF2359" i="2" s="1"/>
  <c r="AE2360" i="2"/>
  <c r="AF2360" i="2" s="1"/>
  <c r="AE2361" i="2"/>
  <c r="AF2361" i="2" s="1"/>
  <c r="AE2362" i="2"/>
  <c r="AF2362" i="2" s="1"/>
  <c r="AE2363" i="2"/>
  <c r="AF2363" i="2" s="1"/>
  <c r="AE2364" i="2"/>
  <c r="AF2364" i="2" s="1"/>
  <c r="AE2365" i="2"/>
  <c r="AF2365" i="2" s="1"/>
  <c r="AE2366" i="2"/>
  <c r="AF2366" i="2" s="1"/>
  <c r="AE2367" i="2"/>
  <c r="AF2367" i="2" s="1"/>
  <c r="AE2368" i="2"/>
  <c r="AF2368" i="2" s="1"/>
  <c r="AE2369" i="2"/>
  <c r="AF2369" i="2" s="1"/>
  <c r="AE2370" i="2"/>
  <c r="AF2370" i="2" s="1"/>
  <c r="AE2371" i="2"/>
  <c r="AF2371" i="2" s="1"/>
  <c r="AE2372" i="2"/>
  <c r="AF2372" i="2" s="1"/>
  <c r="AE2373" i="2"/>
  <c r="AF2373" i="2" s="1"/>
  <c r="AE2374" i="2"/>
  <c r="AF2374" i="2" s="1"/>
  <c r="AE2375" i="2"/>
  <c r="AF2375" i="2" s="1"/>
  <c r="AE2376" i="2"/>
  <c r="AF2376" i="2" s="1"/>
  <c r="AE2377" i="2"/>
  <c r="AF2377" i="2" s="1"/>
  <c r="AE2378" i="2"/>
  <c r="AF2378" i="2" s="1"/>
  <c r="AE2379" i="2"/>
  <c r="AF2379" i="2" s="1"/>
  <c r="AE2380" i="2"/>
  <c r="AF2380" i="2" s="1"/>
  <c r="AE2381" i="2"/>
  <c r="AF2381" i="2" s="1"/>
  <c r="AE2382" i="2"/>
  <c r="AF2382" i="2" s="1"/>
  <c r="AE2383" i="2"/>
  <c r="AF2383" i="2" s="1"/>
  <c r="AE2384" i="2"/>
  <c r="AF2384" i="2" s="1"/>
  <c r="AE2385" i="2"/>
  <c r="AF2385" i="2" s="1"/>
  <c r="AE2386" i="2"/>
  <c r="AF2386" i="2" s="1"/>
  <c r="AE2387" i="2"/>
  <c r="AF2387" i="2" s="1"/>
  <c r="AE2388" i="2"/>
  <c r="AF2388" i="2" s="1"/>
  <c r="AE2389" i="2"/>
  <c r="AF2389" i="2" s="1"/>
  <c r="AE2390" i="2"/>
  <c r="AF2390" i="2" s="1"/>
  <c r="AE2391" i="2"/>
  <c r="AF2391" i="2" s="1"/>
  <c r="AE2392" i="2"/>
  <c r="AF2392" i="2" s="1"/>
  <c r="AE2393" i="2"/>
  <c r="AF2393" i="2" s="1"/>
  <c r="AE2394" i="2"/>
  <c r="AF2394" i="2" s="1"/>
  <c r="AE2395" i="2"/>
  <c r="AF2395" i="2" s="1"/>
  <c r="AE2396" i="2"/>
  <c r="AF2396" i="2" s="1"/>
  <c r="AE2397" i="2"/>
  <c r="AF2397" i="2" s="1"/>
  <c r="AE2398" i="2"/>
  <c r="AF2398" i="2" s="1"/>
  <c r="AE2399" i="2"/>
  <c r="AF2399" i="2" s="1"/>
  <c r="AE2400" i="2"/>
  <c r="AF2400" i="2" s="1"/>
  <c r="AE2401" i="2"/>
  <c r="AF2401" i="2" s="1"/>
  <c r="AE2402" i="2"/>
  <c r="AF2402" i="2" s="1"/>
  <c r="AE2403" i="2"/>
  <c r="AF2403" i="2" s="1"/>
  <c r="AE2404" i="2"/>
  <c r="AF2404" i="2" s="1"/>
  <c r="AE2405" i="2"/>
  <c r="AF2405" i="2" s="1"/>
  <c r="AE2406" i="2"/>
  <c r="AF2406" i="2" s="1"/>
  <c r="AE2407" i="2"/>
  <c r="AF2407" i="2" s="1"/>
  <c r="AE2408" i="2"/>
  <c r="AF2408" i="2" s="1"/>
  <c r="AE2409" i="2"/>
  <c r="AF2409" i="2" s="1"/>
  <c r="AE2410" i="2"/>
  <c r="AF2410" i="2" s="1"/>
  <c r="AE2411" i="2"/>
  <c r="AF2411" i="2" s="1"/>
  <c r="AE2412" i="2"/>
  <c r="AF2412" i="2" s="1"/>
  <c r="AE2413" i="2"/>
  <c r="AF2413" i="2" s="1"/>
  <c r="AE2414" i="2"/>
  <c r="AF2414" i="2" s="1"/>
  <c r="AE2415" i="2"/>
  <c r="AF2415" i="2" s="1"/>
  <c r="AE2416" i="2"/>
  <c r="AF2416" i="2" s="1"/>
  <c r="AE2417" i="2"/>
  <c r="AF2417" i="2" s="1"/>
  <c r="AE2418" i="2"/>
  <c r="AF2418" i="2" s="1"/>
  <c r="AE2419" i="2"/>
  <c r="AF2419" i="2" s="1"/>
  <c r="AE2420" i="2"/>
  <c r="AF2420" i="2" s="1"/>
  <c r="AE2421" i="2"/>
  <c r="AF2421" i="2" s="1"/>
  <c r="AE2422" i="2"/>
  <c r="AF2422" i="2" s="1"/>
  <c r="AE2423" i="2"/>
  <c r="AF2423" i="2" s="1"/>
  <c r="AE2424" i="2"/>
  <c r="AF2424" i="2" s="1"/>
  <c r="AE2425" i="2"/>
  <c r="AF2425" i="2" s="1"/>
  <c r="AE2426" i="2"/>
  <c r="AF2426" i="2" s="1"/>
  <c r="AE2427" i="2"/>
  <c r="AF2427" i="2" s="1"/>
  <c r="AE2428" i="2"/>
  <c r="AF2428" i="2" s="1"/>
  <c r="AE2429" i="2"/>
  <c r="AF2429" i="2" s="1"/>
  <c r="AE2430" i="2"/>
  <c r="AF2430" i="2" s="1"/>
  <c r="AE2431" i="2"/>
  <c r="AF2431" i="2" s="1"/>
  <c r="AE2432" i="2"/>
  <c r="AF2432" i="2" s="1"/>
  <c r="AE2433" i="2"/>
  <c r="AF2433" i="2" s="1"/>
  <c r="AE2434" i="2"/>
  <c r="AF2434" i="2" s="1"/>
  <c r="AE2435" i="2"/>
  <c r="AF2435" i="2" s="1"/>
  <c r="AE2436" i="2"/>
  <c r="AF2436" i="2" s="1"/>
  <c r="AE2437" i="2"/>
  <c r="AF2437" i="2" s="1"/>
  <c r="AE2438" i="2"/>
  <c r="AF2438" i="2" s="1"/>
  <c r="AE2439" i="2"/>
  <c r="AF2439" i="2" s="1"/>
  <c r="AE2440" i="2"/>
  <c r="AF2440" i="2" s="1"/>
  <c r="AE2441" i="2"/>
  <c r="AF2441" i="2" s="1"/>
  <c r="AE2442" i="2"/>
  <c r="AF2442" i="2" s="1"/>
  <c r="AE2443" i="2"/>
  <c r="AF2443" i="2" s="1"/>
  <c r="AE2444" i="2"/>
  <c r="AF2444" i="2" s="1"/>
  <c r="AE2445" i="2"/>
  <c r="AF2445" i="2" s="1"/>
  <c r="AE2446" i="2"/>
  <c r="AF2446" i="2" s="1"/>
  <c r="AE2447" i="2"/>
  <c r="AF2447" i="2" s="1"/>
  <c r="AE2448" i="2"/>
  <c r="AF2448" i="2" s="1"/>
  <c r="AE2449" i="2"/>
  <c r="AF2449" i="2" s="1"/>
  <c r="AE2450" i="2"/>
  <c r="AF2450" i="2" s="1"/>
  <c r="AE2451" i="2"/>
  <c r="AF2451" i="2" s="1"/>
  <c r="AE2452" i="2"/>
  <c r="AF2452" i="2" s="1"/>
  <c r="AE2453" i="2"/>
  <c r="AF2453" i="2" s="1"/>
  <c r="AE2454" i="2"/>
  <c r="AF2454" i="2" s="1"/>
  <c r="AE2455" i="2"/>
  <c r="AF2455" i="2" s="1"/>
  <c r="AE2456" i="2"/>
  <c r="AF2456" i="2" s="1"/>
  <c r="AE2457" i="2"/>
  <c r="AF2457" i="2" s="1"/>
  <c r="AE2458" i="2"/>
  <c r="AF2458" i="2" s="1"/>
  <c r="AE2459" i="2"/>
  <c r="AF2459" i="2" s="1"/>
  <c r="AE2460" i="2"/>
  <c r="AF2460" i="2" s="1"/>
  <c r="AE2461" i="2"/>
  <c r="AF2461" i="2" s="1"/>
  <c r="AE2462" i="2"/>
  <c r="AF2462" i="2" s="1"/>
  <c r="AE2463" i="2"/>
  <c r="AF2463" i="2" s="1"/>
  <c r="AE2464" i="2"/>
  <c r="AF2464" i="2" s="1"/>
  <c r="AE2465" i="2"/>
  <c r="AF2465" i="2" s="1"/>
  <c r="AE2466" i="2"/>
  <c r="AF2466" i="2" s="1"/>
  <c r="AE2467" i="2"/>
  <c r="AF2467" i="2" s="1"/>
  <c r="AE2468" i="2"/>
  <c r="AF2468" i="2" s="1"/>
  <c r="AE2469" i="2"/>
  <c r="AF2469" i="2" s="1"/>
  <c r="AE2470" i="2"/>
  <c r="AF2470" i="2" s="1"/>
  <c r="AE2471" i="2"/>
  <c r="AF2471" i="2" s="1"/>
  <c r="AE2472" i="2"/>
  <c r="AF2472" i="2" s="1"/>
  <c r="AE2473" i="2"/>
  <c r="AF2473" i="2" s="1"/>
  <c r="AE2474" i="2"/>
  <c r="AF2474" i="2" s="1"/>
  <c r="AE2475" i="2"/>
  <c r="AF2475" i="2" s="1"/>
  <c r="AE2476" i="2"/>
  <c r="AF2476" i="2" s="1"/>
  <c r="AE2477" i="2"/>
  <c r="AF2477" i="2" s="1"/>
  <c r="AE2478" i="2"/>
  <c r="AF2478" i="2" s="1"/>
  <c r="AE2479" i="2"/>
  <c r="AF2479" i="2" s="1"/>
  <c r="AE2480" i="2"/>
  <c r="AF2480" i="2" s="1"/>
  <c r="AE2481" i="2"/>
  <c r="AF2481" i="2" s="1"/>
  <c r="AE2482" i="2"/>
  <c r="AF2482" i="2" s="1"/>
  <c r="AE2483" i="2"/>
  <c r="AF2483" i="2" s="1"/>
  <c r="AE2484" i="2"/>
  <c r="AF2484" i="2" s="1"/>
  <c r="AE2485" i="2"/>
  <c r="AF2485" i="2" s="1"/>
  <c r="AE2486" i="2"/>
  <c r="AF2486" i="2" s="1"/>
  <c r="AE2487" i="2"/>
  <c r="AF2487" i="2" s="1"/>
  <c r="AE2488" i="2"/>
  <c r="AF2488" i="2" s="1"/>
  <c r="AE2489" i="2"/>
  <c r="AF2489" i="2" s="1"/>
  <c r="AE2490" i="2"/>
  <c r="AF2490" i="2" s="1"/>
  <c r="AE2491" i="2"/>
  <c r="AF2491" i="2" s="1"/>
  <c r="AE2492" i="2"/>
  <c r="AF2492" i="2" s="1"/>
  <c r="AE2493" i="2"/>
  <c r="AF2493" i="2" s="1"/>
  <c r="AE2494" i="2"/>
  <c r="AF2494" i="2" s="1"/>
  <c r="AE2495" i="2"/>
  <c r="AF2495" i="2" s="1"/>
  <c r="AE2496" i="2"/>
  <c r="AF2496" i="2" s="1"/>
  <c r="AE2497" i="2"/>
  <c r="AF2497" i="2" s="1"/>
  <c r="AE2498" i="2"/>
  <c r="AF2498" i="2" s="1"/>
  <c r="AE2499" i="2"/>
  <c r="AF2499" i="2" s="1"/>
  <c r="AE2500" i="2"/>
  <c r="AF2500" i="2" s="1"/>
  <c r="AE2501" i="2"/>
  <c r="AF2501" i="2" s="1"/>
  <c r="AE2502" i="2"/>
  <c r="AF2502" i="2" s="1"/>
  <c r="AE2503" i="2"/>
  <c r="AF2503" i="2" s="1"/>
  <c r="AE2504" i="2"/>
  <c r="AF2504" i="2" s="1"/>
  <c r="AE2505" i="2"/>
  <c r="AF2505" i="2" s="1"/>
  <c r="AE2506" i="2"/>
  <c r="AF2506" i="2" s="1"/>
  <c r="AE2507" i="2"/>
  <c r="AF2507" i="2" s="1"/>
  <c r="AE2508" i="2"/>
  <c r="AF2508" i="2" s="1"/>
  <c r="AE2509" i="2"/>
  <c r="AF2509" i="2" s="1"/>
  <c r="AE2510" i="2"/>
  <c r="AF2510" i="2" s="1"/>
  <c r="AE2511" i="2"/>
  <c r="AF2511" i="2" s="1"/>
  <c r="AE2512" i="2"/>
  <c r="AF2512" i="2" s="1"/>
  <c r="AE2513" i="2"/>
  <c r="AF2513" i="2" s="1"/>
  <c r="AE2514" i="2"/>
  <c r="AF2514" i="2" s="1"/>
  <c r="AE2515" i="2"/>
  <c r="AF2515" i="2" s="1"/>
  <c r="AE2516" i="2"/>
  <c r="AF2516" i="2" s="1"/>
  <c r="AE2517" i="2"/>
  <c r="AF2517" i="2" s="1"/>
  <c r="AE2518" i="2"/>
  <c r="AF2518" i="2" s="1"/>
  <c r="AE2519" i="2"/>
  <c r="AF2519" i="2" s="1"/>
  <c r="AE2520" i="2"/>
  <c r="AF2520" i="2" s="1"/>
  <c r="AE2521" i="2"/>
  <c r="AF2521" i="2" s="1"/>
  <c r="AE2522" i="2"/>
  <c r="AF2522" i="2" s="1"/>
  <c r="AE2523" i="2"/>
  <c r="AF2523" i="2" s="1"/>
  <c r="AE2524" i="2"/>
  <c r="AF2524" i="2" s="1"/>
  <c r="AE2525" i="2"/>
  <c r="AF2525" i="2" s="1"/>
  <c r="AE2526" i="2"/>
  <c r="AF2526" i="2" s="1"/>
  <c r="AE2527" i="2"/>
  <c r="AF2527" i="2" s="1"/>
  <c r="AE2528" i="2"/>
  <c r="AF2528" i="2" s="1"/>
  <c r="AE2529" i="2"/>
  <c r="AF2529" i="2" s="1"/>
  <c r="AE2530" i="2"/>
  <c r="AF2530" i="2" s="1"/>
  <c r="AE2531" i="2"/>
  <c r="AF2531" i="2" s="1"/>
  <c r="AE2532" i="2"/>
  <c r="AF2532" i="2" s="1"/>
  <c r="AE2533" i="2"/>
  <c r="AF2533" i="2" s="1"/>
  <c r="AE2534" i="2"/>
  <c r="AF2534" i="2" s="1"/>
  <c r="AE2535" i="2"/>
  <c r="AF2535" i="2" s="1"/>
  <c r="AE2536" i="2"/>
  <c r="AF2536" i="2" s="1"/>
  <c r="AE2537" i="2"/>
  <c r="AF2537" i="2" s="1"/>
  <c r="AE2538" i="2"/>
  <c r="AF2538" i="2" s="1"/>
  <c r="AE2539" i="2"/>
  <c r="AF2539" i="2" s="1"/>
  <c r="AE2540" i="2"/>
  <c r="AF2540" i="2" s="1"/>
  <c r="AE2541" i="2"/>
  <c r="AF2541" i="2" s="1"/>
  <c r="AE2542" i="2"/>
  <c r="AF2542" i="2" s="1"/>
  <c r="AE2543" i="2"/>
  <c r="AF2543" i="2" s="1"/>
  <c r="AE2544" i="2"/>
  <c r="AF2544" i="2" s="1"/>
  <c r="AE2545" i="2"/>
  <c r="AF2545" i="2" s="1"/>
  <c r="AE2546" i="2"/>
  <c r="AF2546" i="2" s="1"/>
  <c r="AE2547" i="2"/>
  <c r="AF2547" i="2" s="1"/>
  <c r="AE2548" i="2"/>
  <c r="AF2548" i="2" s="1"/>
  <c r="AE2549" i="2"/>
  <c r="AF2549" i="2" s="1"/>
  <c r="AE2550" i="2"/>
  <c r="AF2550" i="2" s="1"/>
  <c r="AE2551" i="2"/>
  <c r="AF2551" i="2" s="1"/>
  <c r="AE2552" i="2"/>
  <c r="AF2552" i="2" s="1"/>
  <c r="AE2553" i="2"/>
  <c r="AF2553" i="2" s="1"/>
  <c r="AE2554" i="2"/>
  <c r="AF2554" i="2" s="1"/>
  <c r="AE2555" i="2"/>
  <c r="AF2555" i="2" s="1"/>
  <c r="AE2556" i="2"/>
  <c r="AF2556" i="2" s="1"/>
  <c r="AE2557" i="2"/>
  <c r="AF2557" i="2" s="1"/>
  <c r="AE2558" i="2"/>
  <c r="AF2558" i="2" s="1"/>
  <c r="AE2559" i="2"/>
  <c r="AF2559" i="2" s="1"/>
  <c r="AE2560" i="2"/>
  <c r="AF2560" i="2" s="1"/>
  <c r="AE2561" i="2"/>
  <c r="AF2561" i="2" s="1"/>
  <c r="AE2562" i="2"/>
  <c r="AF2562" i="2" s="1"/>
  <c r="AE2563" i="2"/>
  <c r="AF2563" i="2" s="1"/>
  <c r="AE2564" i="2"/>
  <c r="AF2564" i="2" s="1"/>
  <c r="AE2565" i="2"/>
  <c r="AF2565" i="2" s="1"/>
  <c r="AE2566" i="2"/>
  <c r="AF2566" i="2" s="1"/>
  <c r="AE2567" i="2"/>
  <c r="AF2567" i="2" s="1"/>
  <c r="AE2568" i="2"/>
  <c r="AF2568" i="2" s="1"/>
  <c r="AE2569" i="2"/>
  <c r="AF2569" i="2" s="1"/>
  <c r="AE2570" i="2"/>
  <c r="AF2570" i="2" s="1"/>
  <c r="AE2571" i="2"/>
  <c r="AF2571" i="2" s="1"/>
  <c r="AE2572" i="2"/>
  <c r="AF2572" i="2" s="1"/>
  <c r="AE2573" i="2"/>
  <c r="AF2573" i="2" s="1"/>
  <c r="AE2574" i="2"/>
  <c r="AF2574" i="2" s="1"/>
  <c r="AE2575" i="2"/>
  <c r="AF2575" i="2" s="1"/>
  <c r="AE2576" i="2"/>
  <c r="AF2576" i="2" s="1"/>
  <c r="AE2577" i="2"/>
  <c r="AF2577" i="2" s="1"/>
  <c r="AE2578" i="2"/>
  <c r="AF2578" i="2" s="1"/>
  <c r="AE2579" i="2"/>
  <c r="AF2579" i="2" s="1"/>
  <c r="AE2580" i="2"/>
  <c r="AF2580" i="2" s="1"/>
  <c r="AE2581" i="2"/>
  <c r="AF2581" i="2" s="1"/>
  <c r="AE2582" i="2"/>
  <c r="AF2582" i="2" s="1"/>
  <c r="AE2583" i="2"/>
  <c r="AF2583" i="2" s="1"/>
  <c r="AE2584" i="2"/>
  <c r="AF2584" i="2" s="1"/>
  <c r="AE2585" i="2"/>
  <c r="AF2585" i="2" s="1"/>
  <c r="AE2586" i="2"/>
  <c r="AF2586" i="2" s="1"/>
  <c r="AE2587" i="2"/>
  <c r="AF2587" i="2" s="1"/>
  <c r="AE2588" i="2"/>
  <c r="AF2588" i="2" s="1"/>
  <c r="AE2589" i="2"/>
  <c r="AF2589" i="2" s="1"/>
  <c r="AE2590" i="2"/>
  <c r="AF2590" i="2" s="1"/>
  <c r="AE2591" i="2"/>
  <c r="AF2591" i="2" s="1"/>
  <c r="AE2592" i="2"/>
  <c r="AF2592" i="2" s="1"/>
  <c r="AE2593" i="2"/>
  <c r="AF2593" i="2" s="1"/>
  <c r="AE2594" i="2"/>
  <c r="AF2594" i="2" s="1"/>
  <c r="AE2595" i="2"/>
  <c r="AF2595" i="2" s="1"/>
  <c r="AE2596" i="2"/>
  <c r="AF2596" i="2" s="1"/>
  <c r="AE2597" i="2"/>
  <c r="AF2597" i="2" s="1"/>
  <c r="AE2598" i="2"/>
  <c r="AF2598" i="2" s="1"/>
  <c r="AE2599" i="2"/>
  <c r="AF2599" i="2" s="1"/>
  <c r="AE2600" i="2"/>
  <c r="AF2600" i="2" s="1"/>
  <c r="AE2601" i="2"/>
  <c r="AF2601" i="2" s="1"/>
  <c r="AE2602" i="2"/>
  <c r="AF2602" i="2" s="1"/>
  <c r="AE2603" i="2"/>
  <c r="AF2603" i="2" s="1"/>
  <c r="AE2604" i="2"/>
  <c r="AF2604" i="2" s="1"/>
  <c r="AE2605" i="2"/>
  <c r="AF2605" i="2" s="1"/>
  <c r="AE2606" i="2"/>
  <c r="AF2606" i="2" s="1"/>
  <c r="AE2607" i="2"/>
  <c r="AF2607" i="2" s="1"/>
  <c r="AE2608" i="2"/>
  <c r="AF2608" i="2" s="1"/>
  <c r="AE2609" i="2"/>
  <c r="AF2609" i="2" s="1"/>
  <c r="AE2610" i="2"/>
  <c r="AF2610" i="2" s="1"/>
  <c r="AE2611" i="2"/>
  <c r="AF2611" i="2" s="1"/>
  <c r="AE2612" i="2"/>
  <c r="AF2612" i="2" s="1"/>
  <c r="AE2613" i="2"/>
  <c r="AF2613" i="2" s="1"/>
  <c r="AE2614" i="2"/>
  <c r="AF2614" i="2" s="1"/>
  <c r="AE2615" i="2"/>
  <c r="AF2615" i="2" s="1"/>
  <c r="AE2616" i="2"/>
  <c r="AF2616" i="2" s="1"/>
  <c r="AE2617" i="2"/>
  <c r="AF2617" i="2" s="1"/>
  <c r="AE2618" i="2"/>
  <c r="AF2618" i="2" s="1"/>
  <c r="AE2619" i="2"/>
  <c r="AF2619" i="2" s="1"/>
  <c r="AE2620" i="2"/>
  <c r="AF2620" i="2" s="1"/>
  <c r="AE2621" i="2"/>
  <c r="AF2621" i="2" s="1"/>
  <c r="AE2622" i="2"/>
  <c r="AF2622" i="2" s="1"/>
  <c r="AE2623" i="2"/>
  <c r="AF2623" i="2" s="1"/>
  <c r="AE2624" i="2"/>
  <c r="AF2624" i="2" s="1"/>
  <c r="AE2625" i="2"/>
  <c r="AF2625" i="2" s="1"/>
  <c r="AE2626" i="2"/>
  <c r="AF2626" i="2" s="1"/>
  <c r="AE2627" i="2"/>
  <c r="AF2627" i="2" s="1"/>
  <c r="AE2628" i="2"/>
  <c r="AF2628" i="2" s="1"/>
  <c r="AE2629" i="2"/>
  <c r="AF2629" i="2" s="1"/>
  <c r="AE2630" i="2"/>
  <c r="AF2630" i="2" s="1"/>
  <c r="AE2631" i="2"/>
  <c r="AF2631" i="2" s="1"/>
  <c r="AE2632" i="2"/>
  <c r="AF2632" i="2" s="1"/>
  <c r="AE2633" i="2"/>
  <c r="AF2633" i="2" s="1"/>
  <c r="AE2634" i="2"/>
  <c r="AF2634" i="2" s="1"/>
  <c r="AE2635" i="2"/>
  <c r="AF2635" i="2" s="1"/>
  <c r="AE2636" i="2"/>
  <c r="AF2636" i="2" s="1"/>
  <c r="AE2637" i="2"/>
  <c r="AF2637" i="2" s="1"/>
  <c r="AE2638" i="2"/>
  <c r="AF2638" i="2" s="1"/>
  <c r="AE2639" i="2"/>
  <c r="AF2639" i="2" s="1"/>
  <c r="AE2640" i="2"/>
  <c r="AF2640" i="2" s="1"/>
  <c r="AE2641" i="2"/>
  <c r="AF2641" i="2" s="1"/>
  <c r="AE2642" i="2"/>
  <c r="AF2642" i="2" s="1"/>
  <c r="AE2643" i="2"/>
  <c r="AF2643" i="2" s="1"/>
  <c r="AE2644" i="2"/>
  <c r="AF2644" i="2" s="1"/>
  <c r="AE2645" i="2"/>
  <c r="AF2645" i="2" s="1"/>
  <c r="AE2646" i="2"/>
  <c r="AF2646" i="2" s="1"/>
  <c r="AE2647" i="2"/>
  <c r="AF2647" i="2" s="1"/>
  <c r="AE2648" i="2"/>
  <c r="AF2648" i="2" s="1"/>
  <c r="AE2649" i="2"/>
  <c r="AF2649" i="2" s="1"/>
  <c r="AE2650" i="2"/>
  <c r="AF2650" i="2" s="1"/>
  <c r="AE2651" i="2"/>
  <c r="AF2651" i="2" s="1"/>
  <c r="AE2652" i="2"/>
  <c r="AF2652" i="2" s="1"/>
  <c r="AE2653" i="2"/>
  <c r="AF2653" i="2" s="1"/>
  <c r="AE2654" i="2"/>
  <c r="AF2654" i="2" s="1"/>
  <c r="AE2655" i="2"/>
  <c r="AF2655" i="2" s="1"/>
  <c r="AE2656" i="2"/>
  <c r="AF2656" i="2" s="1"/>
  <c r="AE2657" i="2"/>
  <c r="AF2657" i="2" s="1"/>
  <c r="AE2658" i="2"/>
  <c r="AF2658" i="2" s="1"/>
  <c r="AE2659" i="2"/>
  <c r="AF2659" i="2" s="1"/>
  <c r="AE2660" i="2"/>
  <c r="AF2660" i="2" s="1"/>
  <c r="AE2661" i="2"/>
  <c r="AF2661" i="2" s="1"/>
  <c r="AE2662" i="2"/>
  <c r="AF2662" i="2" s="1"/>
  <c r="AE2663" i="2"/>
  <c r="AF2663" i="2" s="1"/>
  <c r="AE2664" i="2"/>
  <c r="AF2664" i="2" s="1"/>
  <c r="AE2665" i="2"/>
  <c r="AF2665" i="2" s="1"/>
  <c r="AE2666" i="2"/>
  <c r="AF2666" i="2" s="1"/>
  <c r="AE2667" i="2"/>
  <c r="AF2667" i="2" s="1"/>
  <c r="AE2668" i="2"/>
  <c r="AF2668" i="2" s="1"/>
  <c r="AE2669" i="2"/>
  <c r="AF2669" i="2" s="1"/>
  <c r="AE2670" i="2"/>
  <c r="AF2670" i="2" s="1"/>
  <c r="AE2671" i="2"/>
  <c r="AF2671" i="2" s="1"/>
  <c r="AE2672" i="2"/>
  <c r="AF2672" i="2" s="1"/>
  <c r="AE2673" i="2"/>
  <c r="AF2673" i="2" s="1"/>
  <c r="AE2674" i="2"/>
  <c r="AF2674" i="2" s="1"/>
  <c r="AE2675" i="2"/>
  <c r="AF2675" i="2" s="1"/>
  <c r="AE2676" i="2"/>
  <c r="AF2676" i="2" s="1"/>
  <c r="AE2677" i="2"/>
  <c r="AF2677" i="2" s="1"/>
  <c r="AE2678" i="2"/>
  <c r="AF2678" i="2" s="1"/>
  <c r="AE2679" i="2"/>
  <c r="AF2679" i="2" s="1"/>
  <c r="AE2680" i="2"/>
  <c r="AF2680" i="2" s="1"/>
  <c r="AE2681" i="2"/>
  <c r="AF2681" i="2" s="1"/>
  <c r="AE2682" i="2"/>
  <c r="AF2682" i="2" s="1"/>
  <c r="AE2683" i="2"/>
  <c r="AF2683" i="2" s="1"/>
  <c r="AE2684" i="2"/>
  <c r="AF2684" i="2" s="1"/>
  <c r="AE2685" i="2"/>
  <c r="AF2685" i="2" s="1"/>
  <c r="AE2686" i="2"/>
  <c r="AF2686" i="2" s="1"/>
  <c r="AE2687" i="2"/>
  <c r="AF2687" i="2" s="1"/>
  <c r="AE2688" i="2"/>
  <c r="AF2688" i="2" s="1"/>
  <c r="AE2689" i="2"/>
  <c r="AF2689" i="2" s="1"/>
  <c r="AE2690" i="2"/>
  <c r="AF2690" i="2" s="1"/>
  <c r="AE2691" i="2"/>
  <c r="AF2691" i="2" s="1"/>
  <c r="AE2692" i="2"/>
  <c r="AF2692" i="2" s="1"/>
  <c r="AE2693" i="2"/>
  <c r="AF2693" i="2" s="1"/>
  <c r="AE2694" i="2"/>
  <c r="AF2694" i="2" s="1"/>
  <c r="AE2695" i="2"/>
  <c r="AF2695" i="2" s="1"/>
  <c r="AE2696" i="2"/>
  <c r="AF2696" i="2" s="1"/>
  <c r="AE2697" i="2"/>
  <c r="AF2697" i="2" s="1"/>
  <c r="AE2698" i="2"/>
  <c r="AF2698" i="2" s="1"/>
  <c r="AE2699" i="2"/>
  <c r="AF2699" i="2" s="1"/>
  <c r="AE2700" i="2"/>
  <c r="AF2700" i="2" s="1"/>
  <c r="AE2701" i="2"/>
  <c r="AF2701" i="2" s="1"/>
  <c r="AE2702" i="2"/>
  <c r="AF2702" i="2" s="1"/>
  <c r="AE2703" i="2"/>
  <c r="AF2703" i="2" s="1"/>
  <c r="AE2704" i="2"/>
  <c r="AF2704" i="2" s="1"/>
  <c r="AE2705" i="2"/>
  <c r="AF2705" i="2" s="1"/>
  <c r="AE2706" i="2"/>
  <c r="AF2706" i="2" s="1"/>
  <c r="AE2707" i="2"/>
  <c r="AF2707" i="2" s="1"/>
  <c r="AE2708" i="2"/>
  <c r="AF2708" i="2" s="1"/>
  <c r="AE2709" i="2"/>
  <c r="AF2709" i="2" s="1"/>
  <c r="AE2710" i="2"/>
  <c r="AF2710" i="2" s="1"/>
  <c r="AE2711" i="2"/>
  <c r="AF2711" i="2" s="1"/>
  <c r="AE2712" i="2"/>
  <c r="AF2712" i="2" s="1"/>
  <c r="AE2713" i="2"/>
  <c r="AF2713" i="2" s="1"/>
  <c r="AE2714" i="2"/>
  <c r="AF2714" i="2" s="1"/>
  <c r="AE2715" i="2"/>
  <c r="AF2715" i="2" s="1"/>
  <c r="AE2716" i="2"/>
  <c r="AF2716" i="2" s="1"/>
  <c r="AE2717" i="2"/>
  <c r="AF2717" i="2" s="1"/>
  <c r="AE2718" i="2"/>
  <c r="AF2718" i="2" s="1"/>
  <c r="AE2719" i="2"/>
  <c r="AF2719" i="2" s="1"/>
  <c r="AE2720" i="2"/>
  <c r="AF2720" i="2" s="1"/>
  <c r="AE2721" i="2"/>
  <c r="AF2721" i="2" s="1"/>
  <c r="AE2722" i="2"/>
  <c r="AF2722" i="2" s="1"/>
  <c r="AE2723" i="2"/>
  <c r="AF2723" i="2" s="1"/>
  <c r="AE2724" i="2"/>
  <c r="AF2724" i="2" s="1"/>
  <c r="AE2725" i="2"/>
  <c r="AF2725" i="2" s="1"/>
  <c r="AE2726" i="2"/>
  <c r="AF2726" i="2" s="1"/>
  <c r="AE2727" i="2"/>
  <c r="AF2727" i="2" s="1"/>
  <c r="AE2728" i="2"/>
  <c r="AF2728" i="2" s="1"/>
  <c r="AE2729" i="2"/>
  <c r="AF2729" i="2" s="1"/>
  <c r="AE2730" i="2"/>
  <c r="AF2730" i="2" s="1"/>
  <c r="AE2731" i="2"/>
  <c r="AF2731" i="2" s="1"/>
  <c r="AE2732" i="2"/>
  <c r="AF2732" i="2" s="1"/>
  <c r="AE2733" i="2"/>
  <c r="AF2733" i="2" s="1"/>
  <c r="AE2734" i="2"/>
  <c r="AF2734" i="2" s="1"/>
  <c r="AE2735" i="2"/>
  <c r="AF2735" i="2" s="1"/>
  <c r="AE2736" i="2"/>
  <c r="AF2736" i="2" s="1"/>
  <c r="AE2737" i="2"/>
  <c r="AF2737" i="2" s="1"/>
  <c r="AE2738" i="2"/>
  <c r="AF2738" i="2" s="1"/>
  <c r="AE2739" i="2"/>
  <c r="AF2739" i="2" s="1"/>
  <c r="AE2740" i="2"/>
  <c r="AF2740" i="2" s="1"/>
  <c r="AE2741" i="2"/>
  <c r="AF2741" i="2" s="1"/>
  <c r="AE2742" i="2"/>
  <c r="AF2742" i="2" s="1"/>
  <c r="AE2743" i="2"/>
  <c r="AF2743" i="2" s="1"/>
  <c r="AE2744" i="2"/>
  <c r="AF2744" i="2" s="1"/>
  <c r="AE2745" i="2"/>
  <c r="AF2745" i="2" s="1"/>
  <c r="AE2746" i="2"/>
  <c r="AF2746" i="2" s="1"/>
  <c r="AE2747" i="2"/>
  <c r="AF2747" i="2" s="1"/>
  <c r="AE2748" i="2"/>
  <c r="AF2748" i="2" s="1"/>
  <c r="AE2749" i="2"/>
  <c r="AF2749" i="2" s="1"/>
  <c r="AE2750" i="2"/>
  <c r="AF2750" i="2" s="1"/>
  <c r="AE2751" i="2"/>
  <c r="AF2751" i="2" s="1"/>
  <c r="AE2752" i="2"/>
  <c r="AF2752" i="2" s="1"/>
  <c r="AE2753" i="2"/>
  <c r="AF2753" i="2" s="1"/>
  <c r="AE2754" i="2"/>
  <c r="AF2754" i="2" s="1"/>
  <c r="AE2755" i="2"/>
  <c r="AF2755" i="2" s="1"/>
  <c r="AE2756" i="2"/>
  <c r="AF2756" i="2" s="1"/>
  <c r="AE2757" i="2"/>
  <c r="AF2757" i="2" s="1"/>
  <c r="AE2758" i="2"/>
  <c r="AF2758" i="2" s="1"/>
  <c r="AE2759" i="2"/>
  <c r="AF2759" i="2" s="1"/>
  <c r="AE2760" i="2"/>
  <c r="AF2760" i="2" s="1"/>
  <c r="AE2761" i="2"/>
  <c r="AF2761" i="2" s="1"/>
  <c r="AE2762" i="2"/>
  <c r="AF2762" i="2" s="1"/>
  <c r="AE2763" i="2"/>
  <c r="AF2763" i="2" s="1"/>
  <c r="AE2764" i="2"/>
  <c r="AF2764" i="2" s="1"/>
  <c r="AE2765" i="2"/>
  <c r="AF2765" i="2" s="1"/>
  <c r="AE2766" i="2"/>
  <c r="AF2766" i="2" s="1"/>
  <c r="AE2767" i="2"/>
  <c r="AF2767" i="2" s="1"/>
  <c r="AE2768" i="2"/>
  <c r="AF2768" i="2" s="1"/>
  <c r="AE2769" i="2"/>
  <c r="AF2769" i="2" s="1"/>
  <c r="AE2770" i="2"/>
  <c r="AF2770" i="2" s="1"/>
  <c r="AE2771" i="2"/>
  <c r="AF2771" i="2" s="1"/>
  <c r="AE2772" i="2"/>
  <c r="AF2772" i="2" s="1"/>
  <c r="AE2773" i="2"/>
  <c r="AF2773" i="2" s="1"/>
  <c r="AE2774" i="2"/>
  <c r="AF2774" i="2" s="1"/>
  <c r="AE2775" i="2"/>
  <c r="AF2775" i="2" s="1"/>
  <c r="AE2776" i="2"/>
  <c r="AF2776" i="2" s="1"/>
  <c r="AE2777" i="2"/>
  <c r="AF2777" i="2" s="1"/>
  <c r="AE2778" i="2"/>
  <c r="AF2778" i="2" s="1"/>
  <c r="AE2779" i="2"/>
  <c r="AF2779" i="2" s="1"/>
  <c r="AE2780" i="2"/>
  <c r="AF2780" i="2" s="1"/>
  <c r="AE2781" i="2"/>
  <c r="AF2781" i="2" s="1"/>
  <c r="AE2782" i="2"/>
  <c r="AF2782" i="2" s="1"/>
  <c r="AE2783" i="2"/>
  <c r="AF2783" i="2" s="1"/>
  <c r="AE2784" i="2"/>
  <c r="AF2784" i="2" s="1"/>
  <c r="AE2785" i="2"/>
  <c r="AF2785" i="2" s="1"/>
  <c r="AE2786" i="2"/>
  <c r="AF2786" i="2" s="1"/>
  <c r="AE2787" i="2"/>
  <c r="AF2787" i="2" s="1"/>
  <c r="AE2788" i="2"/>
  <c r="AF2788" i="2" s="1"/>
  <c r="AE2789" i="2"/>
  <c r="AF2789" i="2" s="1"/>
  <c r="AE2790" i="2"/>
  <c r="AF2790" i="2" s="1"/>
  <c r="AE2791" i="2"/>
  <c r="AF2791" i="2" s="1"/>
  <c r="AE2792" i="2"/>
  <c r="AF2792" i="2" s="1"/>
  <c r="AE2793" i="2"/>
  <c r="AF2793" i="2" s="1"/>
  <c r="AE2794" i="2"/>
  <c r="AF2794" i="2" s="1"/>
  <c r="AE2795" i="2"/>
  <c r="AF2795" i="2" s="1"/>
  <c r="AE2796" i="2"/>
  <c r="AF2796" i="2" s="1"/>
  <c r="AE2797" i="2"/>
  <c r="AF2797" i="2" s="1"/>
  <c r="AE2798" i="2"/>
  <c r="AF2798" i="2" s="1"/>
  <c r="AE2799" i="2"/>
  <c r="AF2799" i="2" s="1"/>
  <c r="AE2800" i="2"/>
  <c r="AF2800" i="2" s="1"/>
  <c r="AE2801" i="2"/>
  <c r="AF2801" i="2" s="1"/>
  <c r="AE2802" i="2"/>
  <c r="AF2802" i="2" s="1"/>
  <c r="AE2803" i="2"/>
  <c r="AF2803" i="2" s="1"/>
  <c r="AE2804" i="2"/>
  <c r="AF2804" i="2" s="1"/>
  <c r="AE2805" i="2"/>
  <c r="AF2805" i="2" s="1"/>
  <c r="AE2806" i="2"/>
  <c r="AF2806" i="2" s="1"/>
  <c r="AE2807" i="2"/>
  <c r="AF2807" i="2" s="1"/>
  <c r="AE2808" i="2"/>
  <c r="AF2808" i="2" s="1"/>
  <c r="AE2809" i="2"/>
  <c r="AF2809" i="2" s="1"/>
  <c r="AE2810" i="2"/>
  <c r="AF2810" i="2" s="1"/>
  <c r="AE2811" i="2"/>
  <c r="AF2811" i="2" s="1"/>
  <c r="AE2812" i="2"/>
  <c r="AF2812" i="2" s="1"/>
  <c r="AE2813" i="2"/>
  <c r="AF2813" i="2" s="1"/>
  <c r="AE2814" i="2"/>
  <c r="AF2814" i="2" s="1"/>
  <c r="AE2815" i="2"/>
  <c r="AF2815" i="2" s="1"/>
  <c r="AE2816" i="2"/>
  <c r="AF2816" i="2" s="1"/>
  <c r="AE2817" i="2"/>
  <c r="AF2817" i="2" s="1"/>
  <c r="AE2818" i="2"/>
  <c r="AF2818" i="2" s="1"/>
  <c r="AE2819" i="2"/>
  <c r="AF2819" i="2" s="1"/>
  <c r="AE2820" i="2"/>
  <c r="AF2820" i="2" s="1"/>
  <c r="AE2821" i="2"/>
  <c r="AF2821" i="2" s="1"/>
  <c r="AE2822" i="2"/>
  <c r="AF2822" i="2" s="1"/>
  <c r="AE2823" i="2"/>
  <c r="AF2823" i="2" s="1"/>
  <c r="AE2824" i="2"/>
  <c r="AF2824" i="2" s="1"/>
  <c r="AE2825" i="2"/>
  <c r="AF2825" i="2" s="1"/>
  <c r="AE2826" i="2"/>
  <c r="AF2826" i="2" s="1"/>
  <c r="AE2827" i="2"/>
  <c r="AF2827" i="2" s="1"/>
  <c r="AE2828" i="2"/>
  <c r="AF2828" i="2" s="1"/>
  <c r="AE2829" i="2"/>
  <c r="AF2829" i="2" s="1"/>
  <c r="AE2830" i="2"/>
  <c r="AF2830" i="2" s="1"/>
  <c r="AE2831" i="2"/>
  <c r="AF2831" i="2" s="1"/>
  <c r="AE2832" i="2"/>
  <c r="AF2832" i="2" s="1"/>
  <c r="AE2833" i="2"/>
  <c r="AF2833" i="2" s="1"/>
  <c r="AE2834" i="2"/>
  <c r="AF2834" i="2" s="1"/>
  <c r="AE2835" i="2"/>
  <c r="AF2835" i="2" s="1"/>
  <c r="AE2836" i="2"/>
  <c r="AF2836" i="2" s="1"/>
  <c r="AE2837" i="2"/>
  <c r="AF2837" i="2" s="1"/>
  <c r="AE2838" i="2"/>
  <c r="AF2838" i="2" s="1"/>
  <c r="AE2839" i="2"/>
  <c r="AF2839" i="2" s="1"/>
  <c r="AE2840" i="2"/>
  <c r="AF2840" i="2" s="1"/>
  <c r="AE2841" i="2"/>
  <c r="AF2841" i="2" s="1"/>
  <c r="AE2842" i="2"/>
  <c r="AF2842" i="2" s="1"/>
  <c r="AE2843" i="2"/>
  <c r="AF2843" i="2" s="1"/>
  <c r="AE2844" i="2"/>
  <c r="AF2844" i="2" s="1"/>
  <c r="AE2845" i="2"/>
  <c r="AF2845" i="2" s="1"/>
  <c r="AE2846" i="2"/>
  <c r="AF2846" i="2" s="1"/>
  <c r="AE2847" i="2"/>
  <c r="AF2847" i="2" s="1"/>
  <c r="AE2848" i="2"/>
  <c r="AF2848" i="2" s="1"/>
  <c r="AE2849" i="2"/>
  <c r="AF2849" i="2" s="1"/>
  <c r="AE2850" i="2"/>
  <c r="AF2850" i="2" s="1"/>
  <c r="AE2851" i="2"/>
  <c r="AF2851" i="2" s="1"/>
  <c r="AE2852" i="2"/>
  <c r="AF2852" i="2" s="1"/>
  <c r="AE2853" i="2"/>
  <c r="AF2853" i="2" s="1"/>
  <c r="AE2854" i="2"/>
  <c r="AF2854" i="2" s="1"/>
  <c r="AE2855" i="2"/>
  <c r="AF2855" i="2" s="1"/>
  <c r="AE2856" i="2"/>
  <c r="AF2856" i="2" s="1"/>
  <c r="AE2857" i="2"/>
  <c r="AF2857" i="2" s="1"/>
  <c r="AE2858" i="2"/>
  <c r="AF2858" i="2" s="1"/>
  <c r="AE2859" i="2"/>
  <c r="AF2859" i="2" s="1"/>
  <c r="AE2860" i="2"/>
  <c r="AF2860" i="2" s="1"/>
  <c r="AE2861" i="2"/>
  <c r="AF2861" i="2" s="1"/>
  <c r="AE2862" i="2"/>
  <c r="AF2862" i="2" s="1"/>
  <c r="AE2863" i="2"/>
  <c r="AF2863" i="2" s="1"/>
  <c r="AE2864" i="2"/>
  <c r="AF2864" i="2" s="1"/>
  <c r="AE2865" i="2"/>
  <c r="AF2865" i="2" s="1"/>
  <c r="AE2866" i="2"/>
  <c r="AF2866" i="2" s="1"/>
  <c r="AE2867" i="2"/>
  <c r="AF2867" i="2" s="1"/>
  <c r="AE2868" i="2"/>
  <c r="AF2868" i="2" s="1"/>
  <c r="AE2869" i="2"/>
  <c r="AF2869" i="2" s="1"/>
  <c r="AE2870" i="2"/>
  <c r="AF2870" i="2" s="1"/>
  <c r="AE2871" i="2"/>
  <c r="AF2871" i="2" s="1"/>
  <c r="AE2872" i="2"/>
  <c r="AF2872" i="2" s="1"/>
  <c r="AE2873" i="2"/>
  <c r="AF2873" i="2" s="1"/>
  <c r="AE2874" i="2"/>
  <c r="AF2874" i="2" s="1"/>
  <c r="AE2875" i="2"/>
  <c r="AF2875" i="2" s="1"/>
  <c r="AE2876" i="2"/>
  <c r="AF2876" i="2" s="1"/>
  <c r="AE2877" i="2"/>
  <c r="AF2877" i="2" s="1"/>
  <c r="AE2878" i="2"/>
  <c r="AF2878" i="2" s="1"/>
  <c r="AE2879" i="2"/>
  <c r="AF2879" i="2" s="1"/>
  <c r="AE2880" i="2"/>
  <c r="AF2880" i="2" s="1"/>
  <c r="AE2881" i="2"/>
  <c r="AF2881" i="2" s="1"/>
  <c r="AE2882" i="2"/>
  <c r="AF2882" i="2" s="1"/>
  <c r="AE2883" i="2"/>
  <c r="AF2883" i="2" s="1"/>
  <c r="AE2884" i="2"/>
  <c r="AF2884" i="2" s="1"/>
  <c r="AE2885" i="2"/>
  <c r="AF2885" i="2" s="1"/>
  <c r="AE2886" i="2"/>
  <c r="AF2886" i="2" s="1"/>
  <c r="AE2887" i="2"/>
  <c r="AF2887" i="2" s="1"/>
  <c r="AE2888" i="2"/>
  <c r="AF2888" i="2" s="1"/>
  <c r="AE2889" i="2"/>
  <c r="AF2889" i="2" s="1"/>
  <c r="AE2890" i="2"/>
  <c r="AF2890" i="2" s="1"/>
  <c r="AE2891" i="2"/>
  <c r="AF2891" i="2" s="1"/>
  <c r="AE2892" i="2"/>
  <c r="AF2892" i="2" s="1"/>
  <c r="AE2893" i="2"/>
  <c r="AF2893" i="2" s="1"/>
  <c r="AE2894" i="2"/>
  <c r="AF2894" i="2" s="1"/>
  <c r="AE2895" i="2"/>
  <c r="AF2895" i="2" s="1"/>
  <c r="AE2896" i="2"/>
  <c r="AF2896" i="2" s="1"/>
  <c r="AE2897" i="2"/>
  <c r="AF2897" i="2" s="1"/>
  <c r="AE2898" i="2"/>
  <c r="AF2898" i="2" s="1"/>
  <c r="AE2899" i="2"/>
  <c r="AF2899" i="2" s="1"/>
  <c r="AE2900" i="2"/>
  <c r="AF2900" i="2" s="1"/>
  <c r="AE2901" i="2"/>
  <c r="AF2901" i="2" s="1"/>
  <c r="AE2902" i="2"/>
  <c r="AF2902" i="2" s="1"/>
  <c r="AE2903" i="2"/>
  <c r="AF2903" i="2" s="1"/>
  <c r="AE2904" i="2"/>
  <c r="AF2904" i="2" s="1"/>
  <c r="AE2905" i="2"/>
  <c r="AF2905" i="2" s="1"/>
  <c r="AE2906" i="2"/>
  <c r="AF2906" i="2" s="1"/>
  <c r="AE2907" i="2"/>
  <c r="AF2907" i="2" s="1"/>
  <c r="AE2908" i="2"/>
  <c r="AF2908" i="2" s="1"/>
  <c r="AE2909" i="2"/>
  <c r="AF2909" i="2" s="1"/>
  <c r="AE2910" i="2"/>
  <c r="AF2910" i="2" s="1"/>
  <c r="AE2911" i="2"/>
  <c r="AF2911" i="2" s="1"/>
  <c r="AE2912" i="2"/>
  <c r="AF2912" i="2" s="1"/>
  <c r="AE2913" i="2"/>
  <c r="AF2913" i="2" s="1"/>
  <c r="AE2914" i="2"/>
  <c r="AF2914" i="2" s="1"/>
  <c r="AE2915" i="2"/>
  <c r="AF2915" i="2" s="1"/>
  <c r="AE2916" i="2"/>
  <c r="AF2916" i="2" s="1"/>
  <c r="AE2917" i="2"/>
  <c r="AF2917" i="2" s="1"/>
  <c r="AE2918" i="2"/>
  <c r="AF2918" i="2" s="1"/>
  <c r="AE2919" i="2"/>
  <c r="AF2919" i="2" s="1"/>
  <c r="AE2920" i="2"/>
  <c r="AF2920" i="2" s="1"/>
  <c r="AE2921" i="2"/>
  <c r="AF2921" i="2" s="1"/>
  <c r="AE2922" i="2"/>
  <c r="AF2922" i="2" s="1"/>
  <c r="AE2923" i="2"/>
  <c r="AF2923" i="2" s="1"/>
  <c r="AE2924" i="2"/>
  <c r="AF2924" i="2" s="1"/>
  <c r="AE2925" i="2"/>
  <c r="AF2925" i="2" s="1"/>
  <c r="AE2926" i="2"/>
  <c r="AF2926" i="2" s="1"/>
  <c r="AE2927" i="2"/>
  <c r="AF2927" i="2" s="1"/>
  <c r="AE2928" i="2"/>
  <c r="AF2928" i="2" s="1"/>
  <c r="AE2929" i="2"/>
  <c r="AF2929" i="2" s="1"/>
  <c r="AE2930" i="2"/>
  <c r="AF2930" i="2" s="1"/>
  <c r="AE2931" i="2"/>
  <c r="AF2931" i="2" s="1"/>
  <c r="AE2932" i="2"/>
  <c r="AF2932" i="2" s="1"/>
  <c r="AE2933" i="2"/>
  <c r="AF2933" i="2" s="1"/>
  <c r="AE2934" i="2"/>
  <c r="AF2934" i="2" s="1"/>
  <c r="AE2935" i="2"/>
  <c r="AF2935" i="2" s="1"/>
  <c r="AE2936" i="2"/>
  <c r="AF2936" i="2" s="1"/>
  <c r="AE2937" i="2"/>
  <c r="AF2937" i="2" s="1"/>
  <c r="AE2938" i="2"/>
  <c r="AF2938" i="2" s="1"/>
  <c r="AE2939" i="2"/>
  <c r="AF2939" i="2" s="1"/>
  <c r="AE2940" i="2"/>
  <c r="AF2940" i="2" s="1"/>
  <c r="AE2941" i="2"/>
  <c r="AF2941" i="2" s="1"/>
  <c r="AE2942" i="2"/>
  <c r="AF2942" i="2" s="1"/>
  <c r="AE2943" i="2"/>
  <c r="AF2943" i="2" s="1"/>
  <c r="AE2944" i="2"/>
  <c r="AF2944" i="2" s="1"/>
  <c r="AE2945" i="2"/>
  <c r="AF2945" i="2" s="1"/>
  <c r="AE2946" i="2"/>
  <c r="AF2946" i="2" s="1"/>
  <c r="AE2947" i="2"/>
  <c r="AF2947" i="2" s="1"/>
  <c r="AE2948" i="2"/>
  <c r="AF2948" i="2" s="1"/>
  <c r="AE2949" i="2"/>
  <c r="AF2949" i="2" s="1"/>
  <c r="AE2950" i="2"/>
  <c r="AF2950" i="2" s="1"/>
  <c r="AE2951" i="2"/>
  <c r="AF2951" i="2" s="1"/>
  <c r="AE2952" i="2"/>
  <c r="AF2952" i="2" s="1"/>
  <c r="AE2953" i="2"/>
  <c r="AF2953" i="2" s="1"/>
  <c r="AE2954" i="2"/>
  <c r="AF2954" i="2" s="1"/>
  <c r="AE2955" i="2"/>
  <c r="AF2955" i="2" s="1"/>
  <c r="AE2956" i="2"/>
  <c r="AF2956" i="2" s="1"/>
  <c r="AE2957" i="2"/>
  <c r="AF2957" i="2" s="1"/>
  <c r="AE2958" i="2"/>
  <c r="AF2958" i="2" s="1"/>
  <c r="AE2959" i="2"/>
  <c r="AF2959" i="2" s="1"/>
  <c r="AE2960" i="2"/>
  <c r="AF2960" i="2" s="1"/>
  <c r="AE2961" i="2"/>
  <c r="AF2961" i="2" s="1"/>
  <c r="AE2962" i="2"/>
  <c r="AF2962" i="2" s="1"/>
  <c r="AE2963" i="2"/>
  <c r="AF2963" i="2" s="1"/>
  <c r="AE2964" i="2"/>
  <c r="AF2964" i="2" s="1"/>
  <c r="AE2965" i="2"/>
  <c r="AF2965" i="2" s="1"/>
  <c r="AE2966" i="2"/>
  <c r="AF2966" i="2" s="1"/>
  <c r="AE2967" i="2"/>
  <c r="AF2967" i="2" s="1"/>
  <c r="AE2968" i="2"/>
  <c r="AF2968" i="2" s="1"/>
  <c r="AE2969" i="2"/>
  <c r="AF2969" i="2" s="1"/>
  <c r="AE2970" i="2"/>
  <c r="AF2970" i="2" s="1"/>
  <c r="AE2971" i="2"/>
  <c r="AF2971" i="2" s="1"/>
  <c r="AE2972" i="2"/>
  <c r="AF2972" i="2" s="1"/>
  <c r="AE2973" i="2"/>
  <c r="AF2973" i="2" s="1"/>
  <c r="AE2974" i="2"/>
  <c r="AF2974" i="2" s="1"/>
  <c r="AE2975" i="2"/>
  <c r="AF2975" i="2" s="1"/>
  <c r="AE2976" i="2"/>
  <c r="AF2976" i="2" s="1"/>
  <c r="AE2977" i="2"/>
  <c r="AF2977" i="2" s="1"/>
  <c r="AE2978" i="2"/>
  <c r="AF2978" i="2" s="1"/>
  <c r="AE2979" i="2"/>
  <c r="AF2979" i="2" s="1"/>
  <c r="AE2980" i="2"/>
  <c r="AF2980" i="2" s="1"/>
  <c r="AE2981" i="2"/>
  <c r="AF2981" i="2" s="1"/>
  <c r="AE2982" i="2"/>
  <c r="AF2982" i="2" s="1"/>
  <c r="AE2983" i="2"/>
  <c r="AF2983" i="2" s="1"/>
  <c r="AE2984" i="2"/>
  <c r="AF2984" i="2" s="1"/>
  <c r="AE2985" i="2"/>
  <c r="AF2985" i="2" s="1"/>
  <c r="AE2986" i="2"/>
  <c r="AF2986" i="2" s="1"/>
  <c r="AE2987" i="2"/>
  <c r="AF2987" i="2" s="1"/>
  <c r="AE2988" i="2"/>
  <c r="AF2988" i="2" s="1"/>
  <c r="AE2989" i="2"/>
  <c r="AF2989" i="2" s="1"/>
  <c r="AE2990" i="2"/>
  <c r="AF2990" i="2" s="1"/>
  <c r="AE2991" i="2"/>
  <c r="AF2991" i="2" s="1"/>
  <c r="AE2992" i="2"/>
  <c r="AF2992" i="2" s="1"/>
  <c r="AE2993" i="2"/>
  <c r="AF2993" i="2" s="1"/>
  <c r="AE2994" i="2"/>
  <c r="AF2994" i="2" s="1"/>
  <c r="AE2995" i="2"/>
  <c r="AF2995" i="2" s="1"/>
  <c r="AE2996" i="2"/>
  <c r="AF2996" i="2" s="1"/>
  <c r="AE2997" i="2"/>
  <c r="AF2997" i="2" s="1"/>
  <c r="AE2998" i="2"/>
  <c r="AF2998" i="2" s="1"/>
  <c r="AE2999" i="2"/>
  <c r="AF2999" i="2" s="1"/>
  <c r="AE3000" i="2"/>
  <c r="AF3000" i="2" s="1"/>
  <c r="AE3001" i="2"/>
  <c r="AF3001" i="2" s="1"/>
  <c r="AE3002" i="2"/>
  <c r="AF3002" i="2" s="1"/>
  <c r="AE3003" i="2"/>
  <c r="AF3003" i="2" s="1"/>
  <c r="AE3004" i="2"/>
  <c r="AF3004" i="2" s="1"/>
  <c r="AE3005" i="2"/>
  <c r="AF3005" i="2" s="1"/>
  <c r="AE3006" i="2"/>
  <c r="AF3006" i="2" s="1"/>
  <c r="AE3007" i="2"/>
  <c r="AF3007" i="2" s="1"/>
  <c r="AE3008" i="2"/>
  <c r="AF3008" i="2" s="1"/>
  <c r="AE3009" i="2"/>
  <c r="AF3009" i="2" s="1"/>
  <c r="AE3010" i="2"/>
  <c r="AF3010" i="2" s="1"/>
  <c r="AE3011" i="2"/>
  <c r="AF3011" i="2" s="1"/>
  <c r="AE3012" i="2"/>
  <c r="AF3012" i="2" s="1"/>
  <c r="AE3013" i="2"/>
  <c r="AF3013" i="2" s="1"/>
  <c r="AE3014" i="2"/>
  <c r="AF3014" i="2" s="1"/>
  <c r="AE3015" i="2"/>
  <c r="AF3015" i="2" s="1"/>
  <c r="AE3016" i="2"/>
  <c r="AF3016" i="2" s="1"/>
  <c r="AE3017" i="2"/>
  <c r="AF3017" i="2" s="1"/>
  <c r="AE3018" i="2"/>
  <c r="AF3018" i="2" s="1"/>
  <c r="AE3019" i="2"/>
  <c r="AF3019" i="2" s="1"/>
  <c r="AE3020" i="2"/>
  <c r="AF3020" i="2" s="1"/>
  <c r="AE3021" i="2"/>
  <c r="AF3021" i="2" s="1"/>
  <c r="AE3022" i="2"/>
  <c r="AF3022" i="2" s="1"/>
  <c r="AE3023" i="2"/>
  <c r="AF3023" i="2" s="1"/>
  <c r="AE3024" i="2"/>
  <c r="AF3024" i="2" s="1"/>
  <c r="AE3025" i="2"/>
  <c r="AF3025" i="2" s="1"/>
  <c r="AE3026" i="2"/>
  <c r="AF3026" i="2" s="1"/>
  <c r="AE3027" i="2"/>
  <c r="AF3027" i="2" s="1"/>
  <c r="AE3028" i="2"/>
  <c r="AF3028" i="2" s="1"/>
  <c r="AE3029" i="2"/>
  <c r="AF3029" i="2" s="1"/>
  <c r="AE3030" i="2"/>
  <c r="AF3030" i="2" s="1"/>
  <c r="AE3031" i="2"/>
  <c r="AF3031" i="2" s="1"/>
  <c r="AE3032" i="2"/>
  <c r="AF3032" i="2" s="1"/>
  <c r="AE3033" i="2"/>
  <c r="AF3033" i="2" s="1"/>
  <c r="AE3034" i="2"/>
  <c r="AF3034" i="2" s="1"/>
  <c r="AE3035" i="2"/>
  <c r="AF3035" i="2" s="1"/>
  <c r="AE3036" i="2"/>
  <c r="AF3036" i="2" s="1"/>
  <c r="AE3037" i="2"/>
  <c r="AF3037" i="2" s="1"/>
  <c r="AE3038" i="2"/>
  <c r="AF3038" i="2" s="1"/>
  <c r="AE3039" i="2"/>
  <c r="AF3039" i="2" s="1"/>
  <c r="AE3040" i="2"/>
  <c r="AF3040" i="2" s="1"/>
  <c r="AE3041" i="2"/>
  <c r="AF3041" i="2" s="1"/>
  <c r="AE3042" i="2"/>
  <c r="AF3042" i="2" s="1"/>
  <c r="AE3043" i="2"/>
  <c r="AF3043" i="2" s="1"/>
  <c r="AE3044" i="2"/>
  <c r="AF3044" i="2" s="1"/>
  <c r="AE3045" i="2"/>
  <c r="AF3045" i="2" s="1"/>
  <c r="AE3046" i="2"/>
  <c r="AF3046" i="2" s="1"/>
  <c r="AE3047" i="2"/>
  <c r="AF3047" i="2" s="1"/>
  <c r="AE3048" i="2"/>
  <c r="AF3048" i="2" s="1"/>
  <c r="AE3049" i="2"/>
  <c r="AF3049" i="2" s="1"/>
  <c r="AE3050" i="2"/>
  <c r="AF3050" i="2" s="1"/>
  <c r="AE3051" i="2"/>
  <c r="AF3051" i="2" s="1"/>
  <c r="AE3052" i="2"/>
  <c r="AF3052" i="2" s="1"/>
  <c r="AE3053" i="2"/>
  <c r="AF3053" i="2" s="1"/>
  <c r="AE3054" i="2"/>
  <c r="AF3054" i="2" s="1"/>
  <c r="AE3055" i="2"/>
  <c r="AF3055" i="2" s="1"/>
  <c r="AE3056" i="2"/>
  <c r="AF3056" i="2" s="1"/>
  <c r="AE3057" i="2"/>
  <c r="AF3057" i="2" s="1"/>
  <c r="AE3058" i="2"/>
  <c r="AF3058" i="2" s="1"/>
  <c r="AE3059" i="2"/>
  <c r="AF3059" i="2" s="1"/>
  <c r="AE3060" i="2"/>
  <c r="AF3060" i="2" s="1"/>
  <c r="AE3061" i="2"/>
  <c r="AF3061" i="2" s="1"/>
  <c r="AE3062" i="2"/>
  <c r="AF3062" i="2" s="1"/>
  <c r="AE3063" i="2"/>
  <c r="AF3063" i="2" s="1"/>
  <c r="AE3064" i="2"/>
  <c r="AF3064" i="2" s="1"/>
  <c r="AE3065" i="2"/>
  <c r="AF3065" i="2" s="1"/>
  <c r="AE3066" i="2"/>
  <c r="AF3066" i="2" s="1"/>
  <c r="AE3067" i="2"/>
  <c r="AF3067" i="2" s="1"/>
  <c r="AE3068" i="2"/>
  <c r="AF3068" i="2" s="1"/>
  <c r="AE3069" i="2"/>
  <c r="AF3069" i="2" s="1"/>
  <c r="AE3070" i="2"/>
  <c r="AF3070" i="2" s="1"/>
  <c r="AE3071" i="2"/>
  <c r="AF3071" i="2" s="1"/>
  <c r="AE3072" i="2"/>
  <c r="AF3072" i="2" s="1"/>
  <c r="AE3073" i="2"/>
  <c r="AF3073" i="2" s="1"/>
  <c r="AE3074" i="2"/>
  <c r="AF3074" i="2" s="1"/>
  <c r="AE3075" i="2"/>
  <c r="AF3075" i="2" s="1"/>
  <c r="AE3076" i="2"/>
  <c r="AF3076" i="2" s="1"/>
  <c r="AE3077" i="2"/>
  <c r="AF3077" i="2" s="1"/>
  <c r="AE3078" i="2"/>
  <c r="AF3078" i="2" s="1"/>
  <c r="AE3079" i="2"/>
  <c r="AF3079" i="2" s="1"/>
  <c r="AE3080" i="2"/>
  <c r="AF3080" i="2" s="1"/>
  <c r="AE3081" i="2"/>
  <c r="AF3081" i="2" s="1"/>
  <c r="AE3082" i="2"/>
  <c r="AF3082" i="2" s="1"/>
  <c r="AE3083" i="2"/>
  <c r="AF3083" i="2" s="1"/>
  <c r="AE3084" i="2"/>
  <c r="AF3084" i="2" s="1"/>
  <c r="AE3085" i="2"/>
  <c r="AF3085" i="2" s="1"/>
  <c r="AE3086" i="2"/>
  <c r="AF3086" i="2" s="1"/>
  <c r="AE3087" i="2"/>
  <c r="AF3087" i="2" s="1"/>
  <c r="AE3088" i="2"/>
  <c r="AF3088" i="2" s="1"/>
  <c r="AE3089" i="2"/>
  <c r="AF3089" i="2" s="1"/>
  <c r="AE3090" i="2"/>
  <c r="AF3090" i="2" s="1"/>
  <c r="AE3091" i="2"/>
  <c r="AF3091" i="2" s="1"/>
  <c r="AE3092" i="2"/>
  <c r="AF3092" i="2" s="1"/>
  <c r="AE3093" i="2"/>
  <c r="AF3093" i="2" s="1"/>
  <c r="AE3094" i="2"/>
  <c r="AF3094" i="2" s="1"/>
  <c r="AE3095" i="2"/>
  <c r="AF3095" i="2" s="1"/>
  <c r="AE3096" i="2"/>
  <c r="AF3096" i="2" s="1"/>
  <c r="AE3097" i="2"/>
  <c r="AF3097" i="2" s="1"/>
  <c r="AE3098" i="2"/>
  <c r="AF3098" i="2" s="1"/>
  <c r="AE3099" i="2"/>
  <c r="AF3099" i="2" s="1"/>
  <c r="AE3100" i="2"/>
  <c r="AF3100" i="2" s="1"/>
  <c r="AE3101" i="2"/>
  <c r="AF3101" i="2" s="1"/>
  <c r="AE3102" i="2"/>
  <c r="AF3102" i="2" s="1"/>
  <c r="AE3103" i="2"/>
  <c r="AF3103" i="2" s="1"/>
  <c r="AE3104" i="2"/>
  <c r="AF3104" i="2" s="1"/>
  <c r="AE3105" i="2"/>
  <c r="AF3105" i="2" s="1"/>
  <c r="AE3106" i="2"/>
  <c r="AF3106" i="2" s="1"/>
  <c r="AE3107" i="2"/>
  <c r="AF3107" i="2" s="1"/>
  <c r="AE3108" i="2"/>
  <c r="AF3108" i="2" s="1"/>
  <c r="AE3109" i="2"/>
  <c r="AF3109" i="2" s="1"/>
  <c r="AE3110" i="2"/>
  <c r="AF3110" i="2" s="1"/>
  <c r="AE3111" i="2"/>
  <c r="AF3111" i="2" s="1"/>
  <c r="AE3112" i="2"/>
  <c r="AF3112" i="2" s="1"/>
  <c r="AE3113" i="2"/>
  <c r="AF3113" i="2" s="1"/>
  <c r="AE3114" i="2"/>
  <c r="AF3114" i="2" s="1"/>
  <c r="AE3115" i="2"/>
  <c r="AF3115" i="2" s="1"/>
  <c r="AE3116" i="2"/>
  <c r="AF3116" i="2" s="1"/>
  <c r="AE3117" i="2"/>
  <c r="AF3117" i="2" s="1"/>
  <c r="AE3118" i="2"/>
  <c r="AF3118" i="2" s="1"/>
  <c r="AE3119" i="2"/>
  <c r="AF3119" i="2" s="1"/>
  <c r="AE3120" i="2"/>
  <c r="AF3120" i="2" s="1"/>
  <c r="AE3121" i="2"/>
  <c r="AF3121" i="2" s="1"/>
  <c r="AE3122" i="2"/>
  <c r="AF3122" i="2" s="1"/>
  <c r="AE3123" i="2"/>
  <c r="AF3123" i="2" s="1"/>
  <c r="AE3124" i="2"/>
  <c r="AF3124" i="2" s="1"/>
  <c r="AE3125" i="2"/>
  <c r="AF3125" i="2" s="1"/>
  <c r="AE3126" i="2"/>
  <c r="AF3126" i="2" s="1"/>
  <c r="AE3127" i="2"/>
  <c r="AF3127" i="2" s="1"/>
  <c r="AE3128" i="2"/>
  <c r="AF3128" i="2" s="1"/>
  <c r="AE3129" i="2"/>
  <c r="AF3129" i="2" s="1"/>
  <c r="AE3130" i="2"/>
  <c r="AF3130" i="2" s="1"/>
  <c r="AE3131" i="2"/>
  <c r="AF3131" i="2" s="1"/>
  <c r="AE3132" i="2"/>
  <c r="AF3132" i="2" s="1"/>
  <c r="AE3133" i="2"/>
  <c r="AF3133" i="2" s="1"/>
  <c r="AE3134" i="2"/>
  <c r="AF3134" i="2" s="1"/>
  <c r="AE3135" i="2"/>
  <c r="AF3135" i="2" s="1"/>
  <c r="AE3136" i="2"/>
  <c r="AF3136" i="2" s="1"/>
  <c r="AE3137" i="2"/>
  <c r="AF3137" i="2" s="1"/>
  <c r="AE3138" i="2"/>
  <c r="AF3138" i="2" s="1"/>
  <c r="AE3139" i="2"/>
  <c r="AF3139" i="2" s="1"/>
  <c r="AE3140" i="2"/>
  <c r="AF3140" i="2" s="1"/>
  <c r="AE3141" i="2"/>
  <c r="AF3141" i="2" s="1"/>
  <c r="AE3142" i="2"/>
  <c r="AF3142" i="2" s="1"/>
  <c r="AE3143" i="2"/>
  <c r="AF3143" i="2" s="1"/>
  <c r="AE3144" i="2"/>
  <c r="AF3144" i="2" s="1"/>
  <c r="AE3145" i="2"/>
  <c r="AF3145" i="2" s="1"/>
  <c r="AE3146" i="2"/>
  <c r="AF3146" i="2" s="1"/>
  <c r="AE3147" i="2"/>
  <c r="AF3147" i="2" s="1"/>
  <c r="AE3148" i="2"/>
  <c r="AF3148" i="2" s="1"/>
  <c r="AE3149" i="2"/>
  <c r="AF3149" i="2" s="1"/>
  <c r="AE3150" i="2"/>
  <c r="AF3150" i="2" s="1"/>
  <c r="AE3151" i="2"/>
  <c r="AF3151" i="2" s="1"/>
  <c r="AE3152" i="2"/>
  <c r="AF3152" i="2" s="1"/>
  <c r="AE3153" i="2"/>
  <c r="AF3153" i="2" s="1"/>
  <c r="AE3154" i="2"/>
  <c r="AF3154" i="2" s="1"/>
  <c r="AE3155" i="2"/>
  <c r="AF3155" i="2" s="1"/>
  <c r="AE3156" i="2"/>
  <c r="AF3156" i="2" s="1"/>
  <c r="AE3157" i="2"/>
  <c r="AF3157" i="2" s="1"/>
  <c r="AE3158" i="2"/>
  <c r="AF3158" i="2" s="1"/>
  <c r="AE3159" i="2"/>
  <c r="AF3159" i="2" s="1"/>
  <c r="AE3160" i="2"/>
  <c r="AF3160" i="2" s="1"/>
  <c r="AE3161" i="2"/>
  <c r="AF3161" i="2" s="1"/>
  <c r="AE3162" i="2"/>
  <c r="AF3162" i="2" s="1"/>
  <c r="AE3163" i="2"/>
  <c r="AF3163" i="2" s="1"/>
  <c r="AE3164" i="2"/>
  <c r="AF3164" i="2" s="1"/>
  <c r="AE3165" i="2"/>
  <c r="AF3165" i="2" s="1"/>
  <c r="AE3166" i="2"/>
  <c r="AF3166" i="2" s="1"/>
  <c r="AE3167" i="2"/>
  <c r="AF3167" i="2" s="1"/>
  <c r="AE3168" i="2"/>
  <c r="AF3168" i="2" s="1"/>
  <c r="AE3169" i="2"/>
  <c r="AF3169" i="2" s="1"/>
  <c r="AE3170" i="2"/>
  <c r="AF3170" i="2" s="1"/>
  <c r="AE3171" i="2"/>
  <c r="AF3171" i="2" s="1"/>
  <c r="AE3172" i="2"/>
  <c r="AF3172" i="2" s="1"/>
  <c r="AE3173" i="2"/>
  <c r="AF3173" i="2" s="1"/>
  <c r="AE3174" i="2"/>
  <c r="AF3174" i="2" s="1"/>
  <c r="AE3175" i="2"/>
  <c r="AF3175" i="2" s="1"/>
  <c r="AE3176" i="2"/>
  <c r="AF3176" i="2" s="1"/>
  <c r="AE3177" i="2"/>
  <c r="AF3177" i="2" s="1"/>
  <c r="AE3178" i="2"/>
  <c r="AF3178" i="2" s="1"/>
  <c r="AE3179" i="2"/>
  <c r="AF3179" i="2" s="1"/>
  <c r="AE3180" i="2"/>
  <c r="AF3180" i="2" s="1"/>
  <c r="AE3181" i="2"/>
  <c r="AF3181" i="2" s="1"/>
  <c r="AE3182" i="2"/>
  <c r="AF3182" i="2" s="1"/>
  <c r="AE3183" i="2"/>
  <c r="AF3183" i="2" s="1"/>
  <c r="AE3184" i="2"/>
  <c r="AF3184" i="2" s="1"/>
  <c r="AE3185" i="2"/>
  <c r="AF3185" i="2" s="1"/>
  <c r="AE3186" i="2"/>
  <c r="AF3186" i="2" s="1"/>
  <c r="AE3187" i="2"/>
  <c r="AF3187" i="2" s="1"/>
  <c r="AE3188" i="2"/>
  <c r="AF3188" i="2" s="1"/>
  <c r="AE3189" i="2"/>
  <c r="AF3189" i="2" s="1"/>
  <c r="AE3190" i="2"/>
  <c r="AF3190" i="2" s="1"/>
  <c r="AE3191" i="2"/>
  <c r="AF3191" i="2" s="1"/>
  <c r="AE3192" i="2"/>
  <c r="AF3192" i="2" s="1"/>
  <c r="AE3193" i="2"/>
  <c r="AF3193" i="2" s="1"/>
  <c r="AE3194" i="2"/>
  <c r="AF3194" i="2" s="1"/>
  <c r="AE3195" i="2"/>
  <c r="AF3195" i="2" s="1"/>
  <c r="AE3196" i="2"/>
  <c r="AF3196" i="2" s="1"/>
  <c r="AE3197" i="2"/>
  <c r="AF3197" i="2" s="1"/>
  <c r="AE3198" i="2"/>
  <c r="AF3198" i="2" s="1"/>
  <c r="AE3199" i="2"/>
  <c r="AF3199" i="2" s="1"/>
  <c r="AE3200" i="2"/>
  <c r="AF3200" i="2" s="1"/>
  <c r="AE3201" i="2"/>
  <c r="AF3201" i="2" s="1"/>
  <c r="AE3202" i="2"/>
  <c r="AF3202" i="2" s="1"/>
  <c r="AE3203" i="2"/>
  <c r="AF3203" i="2" s="1"/>
  <c r="AE3204" i="2"/>
  <c r="AF3204" i="2" s="1"/>
  <c r="AE3205" i="2"/>
  <c r="AF3205" i="2" s="1"/>
  <c r="AE3206" i="2"/>
  <c r="AF3206" i="2" s="1"/>
  <c r="AE3207" i="2"/>
  <c r="AF3207" i="2" s="1"/>
  <c r="AE3208" i="2"/>
  <c r="AF3208" i="2" s="1"/>
  <c r="AE3209" i="2"/>
  <c r="AF3209" i="2" s="1"/>
  <c r="AE3210" i="2"/>
  <c r="AF3210" i="2" s="1"/>
  <c r="AE3211" i="2"/>
  <c r="AF3211" i="2" s="1"/>
  <c r="AE3212" i="2"/>
  <c r="AF3212" i="2" s="1"/>
  <c r="AE3213" i="2"/>
  <c r="AF3213" i="2" s="1"/>
  <c r="AE3214" i="2"/>
  <c r="AF3214" i="2" s="1"/>
  <c r="AE3215" i="2"/>
  <c r="AF3215" i="2" s="1"/>
  <c r="AE3216" i="2"/>
  <c r="AF3216" i="2" s="1"/>
  <c r="AE3217" i="2"/>
  <c r="AF3217" i="2" s="1"/>
  <c r="AE3218" i="2"/>
  <c r="AF3218" i="2" s="1"/>
  <c r="AE3219" i="2"/>
  <c r="AF3219" i="2" s="1"/>
  <c r="AE3220" i="2"/>
  <c r="AF3220" i="2" s="1"/>
  <c r="AE3221" i="2"/>
  <c r="AF3221" i="2" s="1"/>
  <c r="AE3222" i="2"/>
  <c r="AF3222" i="2" s="1"/>
  <c r="AE3223" i="2"/>
  <c r="AF3223" i="2" s="1"/>
  <c r="AE3224" i="2"/>
  <c r="AF3224" i="2" s="1"/>
  <c r="AE3225" i="2"/>
  <c r="AF3225" i="2" s="1"/>
  <c r="AE3226" i="2"/>
  <c r="AF3226" i="2" s="1"/>
  <c r="AE3227" i="2"/>
  <c r="AF3227" i="2" s="1"/>
  <c r="AE3228" i="2"/>
  <c r="AF3228" i="2" s="1"/>
  <c r="AE3229" i="2"/>
  <c r="AF3229" i="2" s="1"/>
  <c r="AE3230" i="2"/>
  <c r="AF3230" i="2" s="1"/>
  <c r="AE3231" i="2"/>
  <c r="AF3231" i="2" s="1"/>
  <c r="AE3232" i="2"/>
  <c r="AF3232" i="2" s="1"/>
  <c r="AE3233" i="2"/>
  <c r="AF3233" i="2" s="1"/>
  <c r="AE3234" i="2"/>
  <c r="AF3234" i="2" s="1"/>
  <c r="AE3235" i="2"/>
  <c r="AF3235" i="2" s="1"/>
  <c r="AE3236" i="2"/>
  <c r="AF3236" i="2" s="1"/>
  <c r="AE3237" i="2"/>
  <c r="AF3237" i="2" s="1"/>
  <c r="AE3238" i="2"/>
  <c r="AF3238" i="2" s="1"/>
  <c r="AE3239" i="2"/>
  <c r="AF3239" i="2" s="1"/>
  <c r="AE3240" i="2"/>
  <c r="AF3240" i="2" s="1"/>
  <c r="AE3241" i="2"/>
  <c r="AF3241" i="2" s="1"/>
  <c r="AE3242" i="2"/>
  <c r="AF3242" i="2" s="1"/>
  <c r="AE3243" i="2"/>
  <c r="AF3243" i="2" s="1"/>
  <c r="AE3244" i="2"/>
  <c r="AF3244" i="2" s="1"/>
  <c r="AE3245" i="2"/>
  <c r="AF3245" i="2" s="1"/>
  <c r="AE3246" i="2"/>
  <c r="AF3246" i="2" s="1"/>
  <c r="AE3247" i="2"/>
  <c r="AF3247" i="2" s="1"/>
  <c r="AE3248" i="2"/>
  <c r="AF3248" i="2" s="1"/>
  <c r="AE3249" i="2"/>
  <c r="AF3249" i="2" s="1"/>
  <c r="AE3250" i="2"/>
  <c r="AF3250" i="2" s="1"/>
  <c r="AE3251" i="2"/>
  <c r="AF3251" i="2" s="1"/>
  <c r="AE3252" i="2"/>
  <c r="AF3252" i="2" s="1"/>
  <c r="AE3253" i="2"/>
  <c r="AF3253" i="2" s="1"/>
  <c r="AE3254" i="2"/>
  <c r="AF3254" i="2" s="1"/>
  <c r="AE3255" i="2"/>
  <c r="AF3255" i="2" s="1"/>
  <c r="AE3256" i="2"/>
  <c r="AF3256" i="2" s="1"/>
  <c r="AE3257" i="2"/>
  <c r="AF3257" i="2" s="1"/>
  <c r="AE3258" i="2"/>
  <c r="AF3258" i="2" s="1"/>
  <c r="AE3259" i="2"/>
  <c r="AF3259" i="2" s="1"/>
  <c r="AE3260" i="2"/>
  <c r="AF3260" i="2" s="1"/>
  <c r="AE3261" i="2"/>
  <c r="AF3261" i="2" s="1"/>
  <c r="AE3262" i="2"/>
  <c r="AF3262" i="2" s="1"/>
  <c r="AE3263" i="2"/>
  <c r="AF3263" i="2" s="1"/>
  <c r="AE3264" i="2"/>
  <c r="AF3264" i="2" s="1"/>
  <c r="AE3265" i="2"/>
  <c r="AF3265" i="2" s="1"/>
  <c r="AE3266" i="2"/>
  <c r="AF3266" i="2" s="1"/>
  <c r="AE3267" i="2"/>
  <c r="AF3267" i="2" s="1"/>
  <c r="AE3268" i="2"/>
  <c r="AF3268" i="2" s="1"/>
  <c r="AE3269" i="2"/>
  <c r="AF3269" i="2" s="1"/>
  <c r="AE3270" i="2"/>
  <c r="AF3270" i="2" s="1"/>
  <c r="AE3271" i="2"/>
  <c r="AF3271" i="2" s="1"/>
  <c r="AE3272" i="2"/>
  <c r="AF3272" i="2" s="1"/>
  <c r="AE3273" i="2"/>
  <c r="AF3273" i="2" s="1"/>
  <c r="AE3274" i="2"/>
  <c r="AF3274" i="2" s="1"/>
  <c r="AE3275" i="2"/>
  <c r="AF3275" i="2" s="1"/>
  <c r="AE3276" i="2"/>
  <c r="AF3276" i="2" s="1"/>
  <c r="AE3277" i="2"/>
  <c r="AF3277" i="2" s="1"/>
  <c r="AE3278" i="2"/>
  <c r="AF3278" i="2" s="1"/>
  <c r="AE3279" i="2"/>
  <c r="AF3279" i="2" s="1"/>
  <c r="AE3280" i="2"/>
  <c r="AF3280" i="2" s="1"/>
  <c r="AE3281" i="2"/>
  <c r="AF3281" i="2" s="1"/>
  <c r="AE3282" i="2"/>
  <c r="AF3282" i="2" s="1"/>
  <c r="AE3283" i="2"/>
  <c r="AF3283" i="2" s="1"/>
  <c r="AE3284" i="2"/>
  <c r="AF3284" i="2" s="1"/>
  <c r="AE3285" i="2"/>
  <c r="AF3285" i="2" s="1"/>
  <c r="AE3286" i="2"/>
  <c r="AF3286" i="2" s="1"/>
  <c r="AE3287" i="2"/>
  <c r="AF3287" i="2" s="1"/>
  <c r="AE3288" i="2"/>
  <c r="AF3288" i="2" s="1"/>
  <c r="AE3289" i="2"/>
  <c r="AF3289" i="2" s="1"/>
  <c r="AE3290" i="2"/>
  <c r="AF3290" i="2" s="1"/>
  <c r="AE3291" i="2"/>
  <c r="AF3291" i="2" s="1"/>
  <c r="AE3292" i="2"/>
  <c r="AF3292" i="2" s="1"/>
  <c r="AE3293" i="2"/>
  <c r="AF3293" i="2" s="1"/>
  <c r="AE3294" i="2"/>
  <c r="AF3294" i="2" s="1"/>
  <c r="AE3295" i="2"/>
  <c r="AF3295" i="2" s="1"/>
  <c r="AE3296" i="2"/>
  <c r="AF3296" i="2" s="1"/>
  <c r="AE3297" i="2"/>
  <c r="AF3297" i="2" s="1"/>
  <c r="AE3298" i="2"/>
  <c r="AF3298" i="2" s="1"/>
  <c r="AE3299" i="2"/>
  <c r="AF3299" i="2" s="1"/>
  <c r="AE3300" i="2"/>
  <c r="AF3300" i="2" s="1"/>
  <c r="AE3301" i="2"/>
  <c r="AF3301" i="2" s="1"/>
  <c r="AE3302" i="2"/>
  <c r="AF3302" i="2" s="1"/>
  <c r="AE3303" i="2"/>
  <c r="AF3303" i="2" s="1"/>
  <c r="AE3304" i="2"/>
  <c r="AF3304" i="2" s="1"/>
  <c r="AE3305" i="2"/>
  <c r="AF3305" i="2" s="1"/>
  <c r="AE3306" i="2"/>
  <c r="AF3306" i="2" s="1"/>
  <c r="AE3307" i="2"/>
  <c r="AF3307" i="2" s="1"/>
  <c r="AE3308" i="2"/>
  <c r="AF3308" i="2" s="1"/>
  <c r="AE3309" i="2"/>
  <c r="AF3309" i="2" s="1"/>
  <c r="AE3310" i="2"/>
  <c r="AF3310" i="2" s="1"/>
  <c r="AE3311" i="2"/>
  <c r="AF3311" i="2" s="1"/>
  <c r="AE3312" i="2"/>
  <c r="AF3312" i="2" s="1"/>
  <c r="AE3313" i="2"/>
  <c r="AF3313" i="2" s="1"/>
  <c r="AE3314" i="2"/>
  <c r="AF3314" i="2" s="1"/>
  <c r="AE3315" i="2"/>
  <c r="AF3315" i="2" s="1"/>
  <c r="AE3316" i="2"/>
  <c r="AF3316" i="2" s="1"/>
  <c r="AE3317" i="2"/>
  <c r="AF3317" i="2" s="1"/>
  <c r="AE3318" i="2"/>
  <c r="AF3318" i="2" s="1"/>
  <c r="AE3319" i="2"/>
  <c r="AF3319" i="2" s="1"/>
  <c r="AE3320" i="2"/>
  <c r="AF3320" i="2" s="1"/>
  <c r="AE3321" i="2"/>
  <c r="AF3321" i="2" s="1"/>
  <c r="AE3322" i="2"/>
  <c r="AF3322" i="2" s="1"/>
  <c r="AE3323" i="2"/>
  <c r="AF3323" i="2" s="1"/>
  <c r="AE3324" i="2"/>
  <c r="AF3324" i="2" s="1"/>
  <c r="AE3325" i="2"/>
  <c r="AF3325" i="2" s="1"/>
  <c r="AE3326" i="2"/>
  <c r="AF3326" i="2" s="1"/>
  <c r="AE3327" i="2"/>
  <c r="AF3327" i="2" s="1"/>
  <c r="AE3328" i="2"/>
  <c r="AF3328" i="2" s="1"/>
  <c r="AE3329" i="2"/>
  <c r="AF3329" i="2" s="1"/>
  <c r="AE3330" i="2"/>
  <c r="AF3330" i="2" s="1"/>
  <c r="AE3331" i="2"/>
  <c r="AF3331" i="2" s="1"/>
  <c r="AE3332" i="2"/>
  <c r="AF3332" i="2" s="1"/>
  <c r="AE3333" i="2"/>
  <c r="AF3333" i="2" s="1"/>
  <c r="AE3334" i="2"/>
  <c r="AF3334" i="2" s="1"/>
  <c r="AE3335" i="2"/>
  <c r="AF3335" i="2" s="1"/>
  <c r="AE3336" i="2"/>
  <c r="AF3336" i="2" s="1"/>
  <c r="AE3337" i="2"/>
  <c r="AF3337" i="2" s="1"/>
  <c r="AE3338" i="2"/>
  <c r="AF3338" i="2" s="1"/>
  <c r="AE3339" i="2"/>
  <c r="AF3339" i="2" s="1"/>
  <c r="AE3340" i="2"/>
  <c r="AF3340" i="2" s="1"/>
  <c r="AE3341" i="2"/>
  <c r="AF3341" i="2" s="1"/>
  <c r="AE3342" i="2"/>
  <c r="AF3342" i="2" s="1"/>
  <c r="AE3343" i="2"/>
  <c r="AF3343" i="2" s="1"/>
  <c r="AE3344" i="2"/>
  <c r="AF3344" i="2" s="1"/>
  <c r="AE3345" i="2"/>
  <c r="AF3345" i="2" s="1"/>
  <c r="AE3346" i="2"/>
  <c r="AF3346" i="2" s="1"/>
  <c r="AE3347" i="2"/>
  <c r="AF3347" i="2" s="1"/>
  <c r="AE3348" i="2"/>
  <c r="AF3348" i="2" s="1"/>
  <c r="AE3349" i="2"/>
  <c r="AF3349" i="2" s="1"/>
  <c r="AE3350" i="2"/>
  <c r="AF3350" i="2" s="1"/>
  <c r="AE3351" i="2"/>
  <c r="AF3351" i="2" s="1"/>
  <c r="AE3352" i="2"/>
  <c r="AF3352" i="2" s="1"/>
  <c r="AE3353" i="2"/>
  <c r="AF3353" i="2" s="1"/>
  <c r="AE3354" i="2"/>
  <c r="AF3354" i="2" s="1"/>
  <c r="AE3355" i="2"/>
  <c r="AF3355" i="2" s="1"/>
  <c r="AE3356" i="2"/>
  <c r="AF3356" i="2" s="1"/>
  <c r="AE3357" i="2"/>
  <c r="AF3357" i="2" s="1"/>
  <c r="AE3358" i="2"/>
  <c r="AF3358" i="2" s="1"/>
  <c r="AE3359" i="2"/>
  <c r="AF3359" i="2" s="1"/>
  <c r="AE3360" i="2"/>
  <c r="AF3360" i="2" s="1"/>
  <c r="AE3361" i="2"/>
  <c r="AF3361" i="2" s="1"/>
  <c r="AE3362" i="2"/>
  <c r="AF3362" i="2" s="1"/>
  <c r="AE3363" i="2"/>
  <c r="AF3363" i="2" s="1"/>
  <c r="AE3364" i="2"/>
  <c r="AF3364" i="2" s="1"/>
  <c r="AE3365" i="2"/>
  <c r="AF3365" i="2" s="1"/>
  <c r="AE3366" i="2"/>
  <c r="AF3366" i="2" s="1"/>
  <c r="AE3367" i="2"/>
  <c r="AF3367" i="2" s="1"/>
  <c r="AE3368" i="2"/>
  <c r="AF3368" i="2" s="1"/>
  <c r="AE3369" i="2"/>
  <c r="AF3369" i="2" s="1"/>
  <c r="AE3370" i="2"/>
  <c r="AF3370" i="2" s="1"/>
  <c r="AE3371" i="2"/>
  <c r="AF3371" i="2" s="1"/>
  <c r="AE3372" i="2"/>
  <c r="AF3372" i="2" s="1"/>
  <c r="AE3373" i="2"/>
  <c r="AF3373" i="2" s="1"/>
  <c r="AE3374" i="2"/>
  <c r="AF3374" i="2" s="1"/>
  <c r="AE3375" i="2"/>
  <c r="AF3375" i="2" s="1"/>
  <c r="AE3376" i="2"/>
  <c r="AF3376" i="2" s="1"/>
  <c r="AE3377" i="2"/>
  <c r="AF3377" i="2" s="1"/>
  <c r="AE3378" i="2"/>
  <c r="AF3378" i="2" s="1"/>
  <c r="AE3379" i="2"/>
  <c r="AF3379" i="2" s="1"/>
  <c r="AE3380" i="2"/>
  <c r="AF3380" i="2" s="1"/>
  <c r="AE3381" i="2"/>
  <c r="AF3381" i="2" s="1"/>
  <c r="AE3382" i="2"/>
  <c r="AF3382" i="2" s="1"/>
  <c r="AE3383" i="2"/>
  <c r="AF3383" i="2" s="1"/>
  <c r="AE3384" i="2"/>
  <c r="AF3384" i="2" s="1"/>
  <c r="AE3385" i="2"/>
  <c r="AF3385" i="2" s="1"/>
  <c r="AE3386" i="2"/>
  <c r="AF3386" i="2" s="1"/>
  <c r="AE3387" i="2"/>
  <c r="AF3387" i="2" s="1"/>
  <c r="AE3388" i="2"/>
  <c r="AF3388" i="2" s="1"/>
  <c r="AE3389" i="2"/>
  <c r="AF3389" i="2" s="1"/>
  <c r="AE3390" i="2"/>
  <c r="AF3390" i="2" s="1"/>
  <c r="AE3391" i="2"/>
  <c r="AF3391" i="2" s="1"/>
  <c r="AE3392" i="2"/>
  <c r="AF3392" i="2" s="1"/>
  <c r="AE3393" i="2"/>
  <c r="AF3393" i="2" s="1"/>
  <c r="AE3394" i="2"/>
  <c r="AF3394" i="2" s="1"/>
  <c r="AE3395" i="2"/>
  <c r="AF3395" i="2" s="1"/>
  <c r="AE3396" i="2"/>
  <c r="AF3396" i="2" s="1"/>
  <c r="AE3397" i="2"/>
  <c r="AF3397" i="2" s="1"/>
  <c r="AE3398" i="2"/>
  <c r="AF3398" i="2" s="1"/>
  <c r="AE3399" i="2"/>
  <c r="AF3399" i="2" s="1"/>
  <c r="AE3400" i="2"/>
  <c r="AF3400" i="2" s="1"/>
  <c r="AE3401" i="2"/>
  <c r="AF3401" i="2" s="1"/>
  <c r="AE3402" i="2"/>
  <c r="AF3402" i="2" s="1"/>
  <c r="AE3403" i="2"/>
  <c r="AF3403" i="2" s="1"/>
  <c r="AE3404" i="2"/>
  <c r="AF3404" i="2" s="1"/>
  <c r="AE3405" i="2"/>
  <c r="AF3405" i="2" s="1"/>
  <c r="AE3406" i="2"/>
  <c r="AF3406" i="2" s="1"/>
  <c r="AE3407" i="2"/>
  <c r="AF3407" i="2" s="1"/>
  <c r="AE3408" i="2"/>
  <c r="AF3408" i="2" s="1"/>
  <c r="AE3409" i="2"/>
  <c r="AF3409" i="2" s="1"/>
  <c r="AE3410" i="2"/>
  <c r="AF3410" i="2" s="1"/>
  <c r="AE3411" i="2"/>
  <c r="AF3411" i="2" s="1"/>
  <c r="AE3412" i="2"/>
  <c r="AF3412" i="2" s="1"/>
  <c r="AE3413" i="2"/>
  <c r="AF3413" i="2" s="1"/>
  <c r="AE3414" i="2"/>
  <c r="AF3414" i="2" s="1"/>
  <c r="AE3415" i="2"/>
  <c r="AF3415" i="2" s="1"/>
  <c r="AE3416" i="2"/>
  <c r="AF3416" i="2" s="1"/>
  <c r="AE3417" i="2"/>
  <c r="AF3417" i="2" s="1"/>
  <c r="AE3418" i="2"/>
  <c r="AF3418" i="2" s="1"/>
  <c r="AE3419" i="2"/>
  <c r="AF3419" i="2" s="1"/>
  <c r="AE3420" i="2"/>
  <c r="AF3420" i="2" s="1"/>
  <c r="AE3421" i="2"/>
  <c r="AF3421" i="2" s="1"/>
  <c r="AE3422" i="2"/>
  <c r="AF3422" i="2" s="1"/>
  <c r="AE3423" i="2"/>
  <c r="AF3423" i="2" s="1"/>
  <c r="AE3424" i="2"/>
  <c r="AF3424" i="2" s="1"/>
  <c r="AE3425" i="2"/>
  <c r="AF3425" i="2" s="1"/>
  <c r="AE3426" i="2"/>
  <c r="AF3426" i="2" s="1"/>
  <c r="AE3427" i="2"/>
  <c r="AF3427" i="2" s="1"/>
  <c r="AE3428" i="2"/>
  <c r="AF3428" i="2" s="1"/>
  <c r="AE3429" i="2"/>
  <c r="AF3429" i="2" s="1"/>
  <c r="AE3430" i="2"/>
  <c r="AF3430" i="2" s="1"/>
  <c r="AE3431" i="2"/>
  <c r="AF3431" i="2" s="1"/>
  <c r="AE3432" i="2"/>
  <c r="AF3432" i="2" s="1"/>
  <c r="AE3433" i="2"/>
  <c r="AF3433" i="2" s="1"/>
  <c r="AE3434" i="2"/>
  <c r="AF3434" i="2" s="1"/>
  <c r="AE3435" i="2"/>
  <c r="AF3435" i="2" s="1"/>
  <c r="AE3436" i="2"/>
  <c r="AF3436" i="2" s="1"/>
  <c r="AE3437" i="2"/>
  <c r="AF3437" i="2" s="1"/>
  <c r="AE3438" i="2"/>
  <c r="AF3438" i="2" s="1"/>
  <c r="AE3439" i="2"/>
  <c r="AF3439" i="2" s="1"/>
  <c r="AE3440" i="2"/>
  <c r="AF3440" i="2" s="1"/>
  <c r="AE3441" i="2"/>
  <c r="AF3441" i="2" s="1"/>
  <c r="AE3442" i="2"/>
  <c r="AF3442" i="2" s="1"/>
  <c r="AE3443" i="2"/>
  <c r="AF3443" i="2" s="1"/>
  <c r="AE3444" i="2"/>
  <c r="AF3444" i="2" s="1"/>
  <c r="AE3445" i="2"/>
  <c r="AF3445" i="2" s="1"/>
  <c r="AE3446" i="2"/>
  <c r="AF3446" i="2" s="1"/>
  <c r="AE3447" i="2"/>
  <c r="AF3447" i="2" s="1"/>
  <c r="AE3448" i="2"/>
  <c r="AF3448" i="2" s="1"/>
  <c r="AE3449" i="2"/>
  <c r="AF3449" i="2" s="1"/>
  <c r="AE3450" i="2"/>
  <c r="AF3450" i="2" s="1"/>
  <c r="AE3451" i="2"/>
  <c r="AF3451" i="2" s="1"/>
  <c r="AE3452" i="2"/>
  <c r="AF3452" i="2" s="1"/>
  <c r="AE3453" i="2"/>
  <c r="AF3453" i="2" s="1"/>
  <c r="AE3454" i="2"/>
  <c r="AF3454" i="2" s="1"/>
  <c r="AE3455" i="2"/>
  <c r="AF3455" i="2" s="1"/>
  <c r="AE3456" i="2"/>
  <c r="AF3456" i="2" s="1"/>
  <c r="AE3457" i="2"/>
  <c r="AF3457" i="2" s="1"/>
  <c r="AE3458" i="2"/>
  <c r="AF3458" i="2" s="1"/>
  <c r="AE3459" i="2"/>
  <c r="AF3459" i="2" s="1"/>
  <c r="AE3460" i="2"/>
  <c r="AF3460" i="2" s="1"/>
  <c r="AE3461" i="2"/>
  <c r="AF3461" i="2" s="1"/>
  <c r="AE3462" i="2"/>
  <c r="AF3462" i="2" s="1"/>
  <c r="AE3463" i="2"/>
  <c r="AF3463" i="2" s="1"/>
  <c r="AE3464" i="2"/>
  <c r="AF3464" i="2" s="1"/>
  <c r="AE3465" i="2"/>
  <c r="AF3465" i="2" s="1"/>
  <c r="AE3466" i="2"/>
  <c r="AF3466" i="2" s="1"/>
  <c r="AE3467" i="2"/>
  <c r="AF3467" i="2" s="1"/>
  <c r="AE3468" i="2"/>
  <c r="AF3468" i="2" s="1"/>
  <c r="AE3469" i="2"/>
  <c r="AF3469" i="2" s="1"/>
  <c r="AE3470" i="2"/>
  <c r="AF3470" i="2" s="1"/>
  <c r="AE3471" i="2"/>
  <c r="AF3471" i="2" s="1"/>
  <c r="AE3472" i="2"/>
  <c r="AF3472" i="2" s="1"/>
  <c r="AE3473" i="2"/>
  <c r="AF3473" i="2" s="1"/>
  <c r="AE3474" i="2"/>
  <c r="AF3474" i="2" s="1"/>
  <c r="AE3475" i="2"/>
  <c r="AF3475" i="2" s="1"/>
  <c r="AE3476" i="2"/>
  <c r="AF3476" i="2" s="1"/>
  <c r="AE3477" i="2"/>
  <c r="AF3477" i="2" s="1"/>
  <c r="AE3478" i="2"/>
  <c r="AF3478" i="2" s="1"/>
  <c r="AE3479" i="2"/>
  <c r="AF3479" i="2" s="1"/>
  <c r="AE3480" i="2"/>
  <c r="AF3480" i="2" s="1"/>
  <c r="AE3481" i="2"/>
  <c r="AF3481" i="2" s="1"/>
  <c r="AE3482" i="2"/>
  <c r="AF3482" i="2" s="1"/>
  <c r="AE3483" i="2"/>
  <c r="AF3483" i="2" s="1"/>
  <c r="AE3484" i="2"/>
  <c r="AF3484" i="2" s="1"/>
  <c r="AE3485" i="2"/>
  <c r="AF3485" i="2" s="1"/>
  <c r="AE3486" i="2"/>
  <c r="AF3486" i="2" s="1"/>
  <c r="AE3487" i="2"/>
  <c r="AF3487" i="2" s="1"/>
  <c r="AE3488" i="2"/>
  <c r="AF3488" i="2" s="1"/>
  <c r="AE3489" i="2"/>
  <c r="AF3489" i="2" s="1"/>
  <c r="AE3490" i="2"/>
  <c r="AF3490" i="2" s="1"/>
  <c r="AE3491" i="2"/>
  <c r="AF3491" i="2" s="1"/>
  <c r="AE3492" i="2"/>
  <c r="AF3492" i="2" s="1"/>
  <c r="AE3493" i="2"/>
  <c r="AF3493" i="2" s="1"/>
  <c r="AE3494" i="2"/>
  <c r="AF3494" i="2" s="1"/>
  <c r="AE3495" i="2"/>
  <c r="AF3495" i="2" s="1"/>
  <c r="AE3496" i="2"/>
  <c r="AF3496" i="2" s="1"/>
  <c r="AE3497" i="2"/>
  <c r="AF3497" i="2" s="1"/>
  <c r="AE3498" i="2"/>
  <c r="AF3498" i="2" s="1"/>
  <c r="AE3499" i="2"/>
  <c r="AF3499" i="2" s="1"/>
  <c r="AE3500" i="2"/>
  <c r="AF3500" i="2" s="1"/>
  <c r="AE3501" i="2"/>
  <c r="AF3501" i="2" s="1"/>
  <c r="AE3502" i="2"/>
  <c r="AF3502" i="2" s="1"/>
  <c r="AE3503" i="2"/>
  <c r="AF3503" i="2" s="1"/>
  <c r="AE3504" i="2"/>
  <c r="AF3504" i="2" s="1"/>
  <c r="AE3505" i="2"/>
  <c r="AF3505" i="2" s="1"/>
  <c r="AE3506" i="2"/>
  <c r="AF3506" i="2" s="1"/>
  <c r="AE3507" i="2"/>
  <c r="AF3507" i="2" s="1"/>
  <c r="AE3508" i="2"/>
  <c r="AF3508" i="2" s="1"/>
  <c r="AE3509" i="2"/>
  <c r="AF3509" i="2" s="1"/>
  <c r="AE3510" i="2"/>
  <c r="AF3510" i="2" s="1"/>
  <c r="AE3511" i="2"/>
  <c r="AF3511" i="2" s="1"/>
  <c r="AE3512" i="2"/>
  <c r="AF3512" i="2" s="1"/>
  <c r="AE3513" i="2"/>
  <c r="AF3513" i="2" s="1"/>
  <c r="AE3514" i="2"/>
  <c r="AF3514" i="2" s="1"/>
  <c r="AE3515" i="2"/>
  <c r="AF3515" i="2" s="1"/>
  <c r="AE3516" i="2"/>
  <c r="AF3516" i="2" s="1"/>
  <c r="AE3517" i="2"/>
  <c r="AF3517" i="2" s="1"/>
  <c r="AE3518" i="2"/>
  <c r="AF3518" i="2" s="1"/>
  <c r="AE3519" i="2"/>
  <c r="AF3519" i="2" s="1"/>
  <c r="AE3520" i="2"/>
  <c r="AF3520" i="2" s="1"/>
  <c r="AE3521" i="2"/>
  <c r="AF3521" i="2" s="1"/>
  <c r="AE3522" i="2"/>
  <c r="AF3522" i="2" s="1"/>
  <c r="AE3523" i="2"/>
  <c r="AF3523" i="2" s="1"/>
  <c r="AE3524" i="2"/>
  <c r="AF3524" i="2" s="1"/>
  <c r="AE3525" i="2"/>
  <c r="AF3525" i="2" s="1"/>
  <c r="AE3526" i="2"/>
  <c r="AF3526" i="2" s="1"/>
  <c r="AE3527" i="2"/>
  <c r="AF3527" i="2" s="1"/>
  <c r="AE3528" i="2"/>
  <c r="AF3528" i="2" s="1"/>
  <c r="AE3529" i="2"/>
  <c r="AF3529" i="2" s="1"/>
  <c r="AE3530" i="2"/>
  <c r="AF3530" i="2" s="1"/>
  <c r="AE3531" i="2"/>
  <c r="AF3531" i="2" s="1"/>
  <c r="AE3532" i="2"/>
  <c r="AF3532" i="2" s="1"/>
  <c r="AE3533" i="2"/>
  <c r="AF3533" i="2" s="1"/>
  <c r="AE3534" i="2"/>
  <c r="AF3534" i="2" s="1"/>
  <c r="AE3535" i="2"/>
  <c r="AF3535" i="2" s="1"/>
  <c r="AE3536" i="2"/>
  <c r="AF3536" i="2" s="1"/>
  <c r="AE3537" i="2"/>
  <c r="AF3537" i="2" s="1"/>
  <c r="AE3538" i="2"/>
  <c r="AF3538" i="2" s="1"/>
  <c r="AE3539" i="2"/>
  <c r="AF3539" i="2" s="1"/>
  <c r="AE3540" i="2"/>
  <c r="AF3540" i="2" s="1"/>
  <c r="AE3541" i="2"/>
  <c r="AF3541" i="2" s="1"/>
  <c r="AE3542" i="2"/>
  <c r="AF3542" i="2" s="1"/>
  <c r="AE3543" i="2"/>
  <c r="AF3543" i="2" s="1"/>
  <c r="AE3544" i="2"/>
  <c r="AF3544" i="2" s="1"/>
  <c r="AE3545" i="2"/>
  <c r="AF3545" i="2" s="1"/>
  <c r="AE3546" i="2"/>
  <c r="AF3546" i="2" s="1"/>
  <c r="AE3547" i="2"/>
  <c r="AF3547" i="2" s="1"/>
  <c r="AE3548" i="2"/>
  <c r="AF3548" i="2" s="1"/>
  <c r="AE3549" i="2"/>
  <c r="AF3549" i="2" s="1"/>
  <c r="AE3550" i="2"/>
  <c r="AF3550" i="2" s="1"/>
  <c r="AE3551" i="2"/>
  <c r="AF3551" i="2" s="1"/>
  <c r="AE3552" i="2"/>
  <c r="AF3552" i="2" s="1"/>
  <c r="AE3553" i="2"/>
  <c r="AF3553" i="2" s="1"/>
  <c r="AE3554" i="2"/>
  <c r="AF3554" i="2" s="1"/>
  <c r="AE3555" i="2"/>
  <c r="AF3555" i="2" s="1"/>
  <c r="AE3556" i="2"/>
  <c r="AF3556" i="2" s="1"/>
  <c r="AE3557" i="2"/>
  <c r="AF3557" i="2" s="1"/>
  <c r="AE3558" i="2"/>
  <c r="AF3558" i="2" s="1"/>
  <c r="AE3559" i="2"/>
  <c r="AF3559" i="2" s="1"/>
  <c r="AE3560" i="2"/>
  <c r="AF3560" i="2" s="1"/>
  <c r="AE3561" i="2"/>
  <c r="AF3561" i="2" s="1"/>
  <c r="AE3562" i="2"/>
  <c r="AF3562" i="2" s="1"/>
  <c r="AE3563" i="2"/>
  <c r="AF3563" i="2" s="1"/>
  <c r="AE3564" i="2"/>
  <c r="AF3564" i="2" s="1"/>
  <c r="AE3565" i="2"/>
  <c r="AF3565" i="2" s="1"/>
  <c r="AE3566" i="2"/>
  <c r="AF3566" i="2" s="1"/>
  <c r="AE3567" i="2"/>
  <c r="AF3567" i="2" s="1"/>
  <c r="AE3568" i="2"/>
  <c r="AF3568" i="2" s="1"/>
  <c r="AE3569" i="2"/>
  <c r="AF3569" i="2" s="1"/>
  <c r="AE3570" i="2"/>
  <c r="AF3570" i="2" s="1"/>
  <c r="AE3571" i="2"/>
  <c r="AF3571" i="2" s="1"/>
  <c r="AE3572" i="2"/>
  <c r="AF3572" i="2" s="1"/>
  <c r="AE3573" i="2"/>
  <c r="AF3573" i="2" s="1"/>
  <c r="AE3574" i="2"/>
  <c r="AF3574" i="2" s="1"/>
  <c r="AE3575" i="2"/>
  <c r="AF3575" i="2" s="1"/>
  <c r="AE3576" i="2"/>
  <c r="AF3576" i="2" s="1"/>
  <c r="AE3577" i="2"/>
  <c r="AF3577" i="2" s="1"/>
  <c r="AE3578" i="2"/>
  <c r="AF3578" i="2" s="1"/>
  <c r="AE3579" i="2"/>
  <c r="AF3579" i="2" s="1"/>
  <c r="AE3580" i="2"/>
  <c r="AF3580" i="2" s="1"/>
  <c r="AE3581" i="2"/>
  <c r="AF3581" i="2" s="1"/>
  <c r="AE3582" i="2"/>
  <c r="AF3582" i="2" s="1"/>
  <c r="AE3583" i="2"/>
  <c r="AF3583" i="2" s="1"/>
  <c r="AE3584" i="2"/>
  <c r="AF3584" i="2" s="1"/>
  <c r="AE3585" i="2"/>
  <c r="AF3585" i="2" s="1"/>
  <c r="AE3586" i="2"/>
  <c r="AF3586" i="2" s="1"/>
  <c r="AE3587" i="2"/>
  <c r="AF3587" i="2" s="1"/>
  <c r="AE3588" i="2"/>
  <c r="AF3588" i="2" s="1"/>
  <c r="AE3589" i="2"/>
  <c r="AF3589" i="2" s="1"/>
  <c r="AE3590" i="2"/>
  <c r="AF3590" i="2" s="1"/>
  <c r="AE3591" i="2"/>
  <c r="AF3591" i="2" s="1"/>
  <c r="AE3592" i="2"/>
  <c r="AF3592" i="2" s="1"/>
  <c r="AE3593" i="2"/>
  <c r="AF3593" i="2" s="1"/>
  <c r="AE3594" i="2"/>
  <c r="AF3594" i="2" s="1"/>
  <c r="AE3595" i="2"/>
  <c r="AF3595" i="2" s="1"/>
  <c r="AE3596" i="2"/>
  <c r="AF3596" i="2" s="1"/>
  <c r="AE3597" i="2"/>
  <c r="AF3597" i="2" s="1"/>
  <c r="AE3598" i="2"/>
  <c r="AF3598" i="2" s="1"/>
  <c r="AE3599" i="2"/>
  <c r="AF3599" i="2" s="1"/>
  <c r="AE3600" i="2"/>
  <c r="AF3600" i="2" s="1"/>
  <c r="AE3601" i="2"/>
  <c r="AF3601" i="2" s="1"/>
  <c r="AE3602" i="2"/>
  <c r="AF3602" i="2" s="1"/>
  <c r="AE3603" i="2"/>
  <c r="AF3603" i="2" s="1"/>
  <c r="AE3604" i="2"/>
  <c r="AF3604" i="2" s="1"/>
  <c r="AE3605" i="2"/>
  <c r="AF3605" i="2" s="1"/>
  <c r="AE3606" i="2"/>
  <c r="AF3606" i="2" s="1"/>
  <c r="AE3607" i="2"/>
  <c r="AF3607" i="2" s="1"/>
  <c r="AE3608" i="2"/>
  <c r="AF3608" i="2" s="1"/>
  <c r="AE3609" i="2"/>
  <c r="AF3609" i="2" s="1"/>
  <c r="AE3610" i="2"/>
  <c r="AF3610" i="2" s="1"/>
  <c r="AE3611" i="2"/>
  <c r="AF3611" i="2" s="1"/>
  <c r="AE3612" i="2"/>
  <c r="AF3612" i="2" s="1"/>
  <c r="AE3613" i="2"/>
  <c r="AF3613" i="2" s="1"/>
  <c r="AE3614" i="2"/>
  <c r="AF3614" i="2" s="1"/>
  <c r="AE3615" i="2"/>
  <c r="AF3615" i="2" s="1"/>
  <c r="AE3616" i="2"/>
  <c r="AF3616" i="2" s="1"/>
  <c r="AE3617" i="2"/>
  <c r="AF3617" i="2" s="1"/>
  <c r="AE3618" i="2"/>
  <c r="AF3618" i="2" s="1"/>
  <c r="AE3619" i="2"/>
  <c r="AF3619" i="2" s="1"/>
  <c r="AE3620" i="2"/>
  <c r="AF3620" i="2" s="1"/>
  <c r="AE3621" i="2"/>
  <c r="AF3621" i="2" s="1"/>
  <c r="AE3622" i="2"/>
  <c r="AF3622" i="2" s="1"/>
  <c r="AE3623" i="2"/>
  <c r="AF3623" i="2" s="1"/>
  <c r="AE3624" i="2"/>
  <c r="AF3624" i="2" s="1"/>
  <c r="AE3625" i="2"/>
  <c r="AF3625" i="2" s="1"/>
  <c r="AE3626" i="2"/>
  <c r="AF3626" i="2" s="1"/>
  <c r="AE3627" i="2"/>
  <c r="AF3627" i="2" s="1"/>
  <c r="AE3628" i="2"/>
  <c r="AF3628" i="2" s="1"/>
  <c r="AE3629" i="2"/>
  <c r="AF3629" i="2" s="1"/>
  <c r="AE3630" i="2"/>
  <c r="AF3630" i="2" s="1"/>
  <c r="AE3631" i="2"/>
  <c r="AF3631" i="2" s="1"/>
  <c r="AE3632" i="2"/>
  <c r="AF3632" i="2" s="1"/>
  <c r="AE3633" i="2"/>
  <c r="AF3633" i="2" s="1"/>
  <c r="AE3634" i="2"/>
  <c r="AF3634" i="2" s="1"/>
  <c r="AE3635" i="2"/>
  <c r="AF3635" i="2" s="1"/>
  <c r="AE3636" i="2"/>
  <c r="AF3636" i="2" s="1"/>
  <c r="AE3637" i="2"/>
  <c r="AF3637" i="2" s="1"/>
  <c r="AE3638" i="2"/>
  <c r="AF3638" i="2" s="1"/>
  <c r="AE3639" i="2"/>
  <c r="AF3639" i="2" s="1"/>
  <c r="AE3640" i="2"/>
  <c r="AF3640" i="2" s="1"/>
  <c r="AE3641" i="2"/>
  <c r="AF3641" i="2" s="1"/>
  <c r="AE3642" i="2"/>
  <c r="AF3642" i="2" s="1"/>
  <c r="AE3643" i="2"/>
  <c r="AF3643" i="2" s="1"/>
  <c r="AE3644" i="2"/>
  <c r="AF3644" i="2" s="1"/>
  <c r="AE3645" i="2"/>
  <c r="AF3645" i="2" s="1"/>
  <c r="AE3646" i="2"/>
  <c r="AF3646" i="2" s="1"/>
  <c r="AE3647" i="2"/>
  <c r="AF3647" i="2" s="1"/>
  <c r="AE3648" i="2"/>
  <c r="AF3648" i="2" s="1"/>
  <c r="AE3649" i="2"/>
  <c r="AF3649" i="2" s="1"/>
  <c r="AE3650" i="2"/>
  <c r="AF3650" i="2" s="1"/>
  <c r="AE3651" i="2"/>
  <c r="AF3651" i="2" s="1"/>
  <c r="AE3652" i="2"/>
  <c r="AF3652" i="2" s="1"/>
  <c r="AE3653" i="2"/>
  <c r="AF3653" i="2" s="1"/>
  <c r="AE3654" i="2"/>
  <c r="AF3654" i="2" s="1"/>
  <c r="AE3655" i="2"/>
  <c r="AF3655" i="2" s="1"/>
  <c r="AE3656" i="2"/>
  <c r="AF3656" i="2" s="1"/>
  <c r="AE3657" i="2"/>
  <c r="AF3657" i="2" s="1"/>
  <c r="AE3658" i="2"/>
  <c r="AF3658" i="2" s="1"/>
  <c r="AE3659" i="2"/>
  <c r="AF3659" i="2" s="1"/>
  <c r="AE3660" i="2"/>
  <c r="AF3660" i="2" s="1"/>
  <c r="AE3661" i="2"/>
  <c r="AF3661" i="2" s="1"/>
  <c r="AE3662" i="2"/>
  <c r="AF3662" i="2" s="1"/>
  <c r="AE3663" i="2"/>
  <c r="AF3663" i="2" s="1"/>
  <c r="AE3664" i="2"/>
  <c r="AF3664" i="2" s="1"/>
  <c r="AE3665" i="2"/>
  <c r="AF3665" i="2" s="1"/>
  <c r="AE3666" i="2"/>
  <c r="AF3666" i="2" s="1"/>
  <c r="AE3667" i="2"/>
  <c r="AF3667" i="2" s="1"/>
  <c r="AE3668" i="2"/>
  <c r="AF3668" i="2" s="1"/>
  <c r="AE3669" i="2"/>
  <c r="AF3669" i="2" s="1"/>
  <c r="AE3670" i="2"/>
  <c r="AF3670" i="2" s="1"/>
  <c r="AE3671" i="2"/>
  <c r="AF3671" i="2" s="1"/>
  <c r="AE3672" i="2"/>
  <c r="AF3672" i="2" s="1"/>
  <c r="AE3673" i="2"/>
  <c r="AF3673" i="2" s="1"/>
  <c r="AE3674" i="2"/>
  <c r="AF3674" i="2" s="1"/>
  <c r="AE3675" i="2"/>
  <c r="AF3675" i="2" s="1"/>
  <c r="AE3676" i="2"/>
  <c r="AF3676" i="2" s="1"/>
  <c r="AE3677" i="2"/>
  <c r="AF3677" i="2" s="1"/>
  <c r="AE3678" i="2"/>
  <c r="AF3678" i="2" s="1"/>
  <c r="AE3679" i="2"/>
  <c r="AF3679" i="2" s="1"/>
  <c r="AE3680" i="2"/>
  <c r="AF3680" i="2" s="1"/>
  <c r="AE3681" i="2"/>
  <c r="AF3681" i="2" s="1"/>
  <c r="AE3682" i="2"/>
  <c r="AF3682" i="2" s="1"/>
  <c r="AE3683" i="2"/>
  <c r="AF3683" i="2" s="1"/>
  <c r="AE3684" i="2"/>
  <c r="AF3684" i="2" s="1"/>
  <c r="AE3685" i="2"/>
  <c r="AF3685" i="2" s="1"/>
  <c r="AE3686" i="2"/>
  <c r="AF3686" i="2" s="1"/>
  <c r="AE3687" i="2"/>
  <c r="AF3687" i="2" s="1"/>
  <c r="AE3688" i="2"/>
  <c r="AF3688" i="2" s="1"/>
  <c r="AE3689" i="2"/>
  <c r="AF3689" i="2" s="1"/>
  <c r="AE3690" i="2"/>
  <c r="AF3690" i="2" s="1"/>
  <c r="AE3691" i="2"/>
  <c r="AF3691" i="2" s="1"/>
  <c r="AE3692" i="2"/>
  <c r="AF3692" i="2" s="1"/>
  <c r="AE3693" i="2"/>
  <c r="AF3693" i="2" s="1"/>
  <c r="AE3694" i="2"/>
  <c r="AF3694" i="2" s="1"/>
  <c r="AE3695" i="2"/>
  <c r="AF3695" i="2" s="1"/>
  <c r="AE3696" i="2"/>
  <c r="AF3696" i="2" s="1"/>
  <c r="AE3697" i="2"/>
  <c r="AF3697" i="2" s="1"/>
  <c r="AE3698" i="2"/>
  <c r="AF3698" i="2" s="1"/>
  <c r="AE3699" i="2"/>
  <c r="AF3699" i="2" s="1"/>
  <c r="AE3700" i="2"/>
  <c r="AF3700" i="2" s="1"/>
  <c r="AE3701" i="2"/>
  <c r="AF3701" i="2" s="1"/>
  <c r="AE3702" i="2"/>
  <c r="AF3702" i="2" s="1"/>
  <c r="AE3703" i="2"/>
  <c r="AF3703" i="2" s="1"/>
  <c r="AE3704" i="2"/>
  <c r="AF3704" i="2" s="1"/>
  <c r="AE3705" i="2"/>
  <c r="AF3705" i="2" s="1"/>
  <c r="AE3706" i="2"/>
  <c r="AF3706" i="2" s="1"/>
  <c r="AE3707" i="2"/>
  <c r="AF3707" i="2" s="1"/>
  <c r="AE3708" i="2"/>
  <c r="AF3708" i="2" s="1"/>
  <c r="AE3709" i="2"/>
  <c r="AF3709" i="2" s="1"/>
  <c r="AE3710" i="2"/>
  <c r="AF3710" i="2" s="1"/>
  <c r="AE3711" i="2"/>
  <c r="AF3711" i="2" s="1"/>
  <c r="AE3712" i="2"/>
  <c r="AF3712" i="2" s="1"/>
  <c r="AE3713" i="2"/>
  <c r="AF3713" i="2" s="1"/>
  <c r="AE3714" i="2"/>
  <c r="AF3714" i="2" s="1"/>
  <c r="AE3715" i="2"/>
  <c r="AF3715" i="2" s="1"/>
  <c r="AE3716" i="2"/>
  <c r="AF3716" i="2" s="1"/>
  <c r="AE3717" i="2"/>
  <c r="AF3717" i="2" s="1"/>
  <c r="AE3718" i="2"/>
  <c r="AF3718" i="2" s="1"/>
  <c r="AE3719" i="2"/>
  <c r="AF3719" i="2" s="1"/>
  <c r="AE3720" i="2"/>
  <c r="AF3720" i="2" s="1"/>
  <c r="AE3721" i="2"/>
  <c r="AF3721" i="2" s="1"/>
  <c r="AE3722" i="2"/>
  <c r="AF3722" i="2" s="1"/>
  <c r="AE3723" i="2"/>
  <c r="AF3723" i="2" s="1"/>
  <c r="AE3724" i="2"/>
  <c r="AF3724" i="2" s="1"/>
  <c r="AE3725" i="2"/>
  <c r="AF3725" i="2" s="1"/>
  <c r="AE3726" i="2"/>
  <c r="AF3726" i="2" s="1"/>
  <c r="AE3727" i="2"/>
  <c r="AF3727" i="2" s="1"/>
  <c r="AE3728" i="2"/>
  <c r="AF3728" i="2" s="1"/>
  <c r="AE3729" i="2"/>
  <c r="AF3729" i="2" s="1"/>
  <c r="AE3730" i="2"/>
  <c r="AF3730" i="2" s="1"/>
  <c r="AE3731" i="2"/>
  <c r="AF3731" i="2" s="1"/>
  <c r="AE3732" i="2"/>
  <c r="AF3732" i="2" s="1"/>
  <c r="AE3733" i="2"/>
  <c r="AF3733" i="2" s="1"/>
  <c r="AE3734" i="2"/>
  <c r="AF3734" i="2" s="1"/>
  <c r="AE3735" i="2"/>
  <c r="AF3735" i="2" s="1"/>
  <c r="AE3736" i="2"/>
  <c r="AF3736" i="2" s="1"/>
  <c r="AE3737" i="2"/>
  <c r="AF3737" i="2" s="1"/>
  <c r="AE3738" i="2"/>
  <c r="AF3738" i="2" s="1"/>
  <c r="AE3739" i="2"/>
  <c r="AF3739" i="2" s="1"/>
  <c r="AE3740" i="2"/>
  <c r="AF3740" i="2" s="1"/>
  <c r="AE3741" i="2"/>
  <c r="AF3741" i="2" s="1"/>
  <c r="AE3742" i="2"/>
  <c r="AF3742" i="2" s="1"/>
  <c r="AE3743" i="2"/>
  <c r="AF3743" i="2" s="1"/>
  <c r="AE3744" i="2"/>
  <c r="AF3744" i="2" s="1"/>
  <c r="AE3745" i="2"/>
  <c r="AF3745" i="2" s="1"/>
  <c r="AE3746" i="2"/>
  <c r="AF3746" i="2" s="1"/>
  <c r="AE3747" i="2"/>
  <c r="AF3747" i="2" s="1"/>
  <c r="AE3748" i="2"/>
  <c r="AF3748" i="2" s="1"/>
  <c r="AE3749" i="2"/>
  <c r="AF3749" i="2" s="1"/>
  <c r="AE3750" i="2"/>
  <c r="AF3750" i="2" s="1"/>
  <c r="AE3751" i="2"/>
  <c r="AF3751" i="2" s="1"/>
  <c r="AE3752" i="2"/>
  <c r="AF3752" i="2" s="1"/>
  <c r="AE3753" i="2"/>
  <c r="AF3753" i="2" s="1"/>
  <c r="AE3754" i="2"/>
  <c r="AF3754" i="2" s="1"/>
  <c r="AE3755" i="2"/>
  <c r="AF3755" i="2" s="1"/>
  <c r="AE3756" i="2"/>
  <c r="AF3756" i="2" s="1"/>
  <c r="AE3757" i="2"/>
  <c r="AF3757" i="2" s="1"/>
  <c r="AE3758" i="2"/>
  <c r="AF3758" i="2" s="1"/>
  <c r="AE3759" i="2"/>
  <c r="AF3759" i="2" s="1"/>
  <c r="AE3760" i="2"/>
  <c r="AF3760" i="2" s="1"/>
  <c r="AE3761" i="2"/>
  <c r="AF3761" i="2" s="1"/>
  <c r="AE3762" i="2"/>
  <c r="AF3762" i="2" s="1"/>
  <c r="AE3763" i="2"/>
  <c r="AF3763" i="2" s="1"/>
  <c r="AE3764" i="2"/>
  <c r="AF3764" i="2" s="1"/>
  <c r="AE3765" i="2"/>
  <c r="AF3765" i="2" s="1"/>
  <c r="AE3766" i="2"/>
  <c r="AF3766" i="2" s="1"/>
  <c r="AE3767" i="2"/>
  <c r="AF3767" i="2" s="1"/>
  <c r="AE3768" i="2"/>
  <c r="AF3768" i="2" s="1"/>
  <c r="AE3769" i="2"/>
  <c r="AF3769" i="2" s="1"/>
  <c r="AE3770" i="2"/>
  <c r="AF3770" i="2" s="1"/>
  <c r="AE3771" i="2"/>
  <c r="AF3771" i="2" s="1"/>
  <c r="AE3772" i="2"/>
  <c r="AF3772" i="2" s="1"/>
  <c r="AE3773" i="2"/>
  <c r="AF3773" i="2" s="1"/>
  <c r="AE3774" i="2"/>
  <c r="AF3774" i="2" s="1"/>
  <c r="AE3775" i="2"/>
  <c r="AF3775" i="2" s="1"/>
  <c r="AE3776" i="2"/>
  <c r="AF3776" i="2" s="1"/>
  <c r="AE3777" i="2"/>
  <c r="AF3777" i="2" s="1"/>
  <c r="AE3778" i="2"/>
  <c r="AF3778" i="2" s="1"/>
  <c r="AE3779" i="2"/>
  <c r="AF3779" i="2" s="1"/>
  <c r="AE3780" i="2"/>
  <c r="AF3780" i="2" s="1"/>
  <c r="AE3781" i="2"/>
  <c r="AF3781" i="2" s="1"/>
  <c r="AE3782" i="2"/>
  <c r="AF3782" i="2" s="1"/>
  <c r="AE3783" i="2"/>
  <c r="AF3783" i="2" s="1"/>
  <c r="AE3784" i="2"/>
  <c r="AF3784" i="2" s="1"/>
  <c r="AE3785" i="2"/>
  <c r="AF3785" i="2" s="1"/>
  <c r="AE3786" i="2"/>
  <c r="AF3786" i="2" s="1"/>
  <c r="AE3787" i="2"/>
  <c r="AF3787" i="2" s="1"/>
  <c r="AE3788" i="2"/>
  <c r="AF3788" i="2" s="1"/>
  <c r="AE3789" i="2"/>
  <c r="AF3789" i="2" s="1"/>
  <c r="AE3790" i="2"/>
  <c r="AF3790" i="2" s="1"/>
  <c r="AE3791" i="2"/>
  <c r="AF3791" i="2" s="1"/>
  <c r="AE3792" i="2"/>
  <c r="AF3792" i="2" s="1"/>
  <c r="AE3793" i="2"/>
  <c r="AF3793" i="2" s="1"/>
  <c r="AE3794" i="2"/>
  <c r="AF3794" i="2" s="1"/>
  <c r="AE3795" i="2"/>
  <c r="AF3795" i="2" s="1"/>
  <c r="AE3796" i="2"/>
  <c r="AF3796" i="2" s="1"/>
  <c r="AE3797" i="2"/>
  <c r="AF3797" i="2" s="1"/>
  <c r="AE3798" i="2"/>
  <c r="AF3798" i="2" s="1"/>
  <c r="AE3799" i="2"/>
  <c r="AF3799" i="2" s="1"/>
  <c r="AE3800" i="2"/>
  <c r="AF3800" i="2" s="1"/>
  <c r="AE3801" i="2"/>
  <c r="AF3801" i="2" s="1"/>
  <c r="AE3802" i="2"/>
  <c r="AF3802" i="2" s="1"/>
  <c r="AE3803" i="2"/>
  <c r="AF3803" i="2" s="1"/>
  <c r="AE3804" i="2"/>
  <c r="AF3804" i="2" s="1"/>
  <c r="AE3805" i="2"/>
  <c r="AF3805" i="2" s="1"/>
  <c r="AE3806" i="2"/>
  <c r="AF3806" i="2" s="1"/>
  <c r="AE3807" i="2"/>
  <c r="AF3807" i="2" s="1"/>
  <c r="AE3808" i="2"/>
  <c r="AF3808" i="2" s="1"/>
  <c r="AE3809" i="2"/>
  <c r="AF3809" i="2" s="1"/>
  <c r="AE3810" i="2"/>
  <c r="AF3810" i="2" s="1"/>
  <c r="AE3811" i="2"/>
  <c r="AF3811" i="2" s="1"/>
  <c r="AE3812" i="2"/>
  <c r="AF3812" i="2" s="1"/>
  <c r="AE3813" i="2"/>
  <c r="AF3813" i="2" s="1"/>
  <c r="AE3814" i="2"/>
  <c r="AF3814" i="2" s="1"/>
  <c r="AE3815" i="2"/>
  <c r="AF3815" i="2" s="1"/>
  <c r="AE3816" i="2"/>
  <c r="AF3816" i="2" s="1"/>
  <c r="AE3817" i="2"/>
  <c r="AF3817" i="2" s="1"/>
  <c r="AE3818" i="2"/>
  <c r="AF3818" i="2" s="1"/>
  <c r="AE3819" i="2"/>
  <c r="AF3819" i="2" s="1"/>
  <c r="AE3820" i="2"/>
  <c r="AF3820" i="2" s="1"/>
  <c r="AE3821" i="2"/>
  <c r="AF3821" i="2" s="1"/>
  <c r="AE3822" i="2"/>
  <c r="AF3822" i="2" s="1"/>
  <c r="AE3823" i="2"/>
  <c r="AF3823" i="2" s="1"/>
  <c r="AE3824" i="2"/>
  <c r="AF3824" i="2" s="1"/>
  <c r="AE3825" i="2"/>
  <c r="AF3825" i="2" s="1"/>
  <c r="AE3826" i="2"/>
  <c r="AF3826" i="2" s="1"/>
  <c r="AE3827" i="2"/>
  <c r="AF3827" i="2" s="1"/>
  <c r="AE3828" i="2"/>
  <c r="AF3828" i="2" s="1"/>
  <c r="AE3829" i="2"/>
  <c r="AF3829" i="2" s="1"/>
  <c r="AE3830" i="2"/>
  <c r="AF3830" i="2" s="1"/>
  <c r="AE3831" i="2"/>
  <c r="AF3831" i="2" s="1"/>
  <c r="AE3832" i="2"/>
  <c r="AF3832" i="2" s="1"/>
  <c r="AE3833" i="2"/>
  <c r="AF3833" i="2" s="1"/>
  <c r="AE3834" i="2"/>
  <c r="AF3834" i="2" s="1"/>
  <c r="AE3835" i="2"/>
  <c r="AF3835" i="2" s="1"/>
  <c r="AE3836" i="2"/>
  <c r="AF3836" i="2" s="1"/>
  <c r="AE3837" i="2"/>
  <c r="AF3837" i="2" s="1"/>
  <c r="AE3838" i="2"/>
  <c r="AF3838" i="2" s="1"/>
  <c r="AE3839" i="2"/>
  <c r="AF3839" i="2" s="1"/>
  <c r="AE3840" i="2"/>
  <c r="AF3840" i="2" s="1"/>
  <c r="AE3841" i="2"/>
  <c r="AF3841" i="2" s="1"/>
  <c r="AE3842" i="2"/>
  <c r="AF3842" i="2" s="1"/>
  <c r="AE3843" i="2"/>
  <c r="AF3843" i="2" s="1"/>
  <c r="AE3844" i="2"/>
  <c r="AF3844" i="2" s="1"/>
  <c r="AE3845" i="2"/>
  <c r="AF3845" i="2" s="1"/>
  <c r="AE3846" i="2"/>
  <c r="AF3846" i="2" s="1"/>
  <c r="AE3847" i="2"/>
  <c r="AF3847" i="2" s="1"/>
  <c r="AE3848" i="2"/>
  <c r="AF3848" i="2" s="1"/>
  <c r="AE3849" i="2"/>
  <c r="AF3849" i="2" s="1"/>
  <c r="AE3850" i="2"/>
  <c r="AF3850" i="2" s="1"/>
  <c r="AE3851" i="2"/>
  <c r="AF3851" i="2" s="1"/>
  <c r="AE3852" i="2"/>
  <c r="AF3852" i="2" s="1"/>
  <c r="AE3853" i="2"/>
  <c r="AF3853" i="2" s="1"/>
  <c r="AE3854" i="2"/>
  <c r="AF3854" i="2" s="1"/>
  <c r="AE3855" i="2"/>
  <c r="AF3855" i="2" s="1"/>
  <c r="AE3856" i="2"/>
  <c r="AF3856" i="2" s="1"/>
  <c r="AE3857" i="2"/>
  <c r="AF3857" i="2" s="1"/>
  <c r="AE3858" i="2"/>
  <c r="AF3858" i="2" s="1"/>
  <c r="AE3859" i="2"/>
  <c r="AF3859" i="2" s="1"/>
  <c r="AE3860" i="2"/>
  <c r="AF3860" i="2" s="1"/>
  <c r="AE3861" i="2"/>
  <c r="AF3861" i="2" s="1"/>
  <c r="AE3862" i="2"/>
  <c r="AF3862" i="2" s="1"/>
  <c r="AE3863" i="2"/>
  <c r="AF3863" i="2" s="1"/>
  <c r="AE3864" i="2"/>
  <c r="AF3864" i="2" s="1"/>
  <c r="AE3865" i="2"/>
  <c r="AF3865" i="2" s="1"/>
  <c r="AE3866" i="2"/>
  <c r="AF3866" i="2" s="1"/>
  <c r="AE3867" i="2"/>
  <c r="AF3867" i="2" s="1"/>
  <c r="AE3868" i="2"/>
  <c r="AF3868" i="2" s="1"/>
  <c r="AE3869" i="2"/>
  <c r="AF3869" i="2" s="1"/>
  <c r="AE3870" i="2"/>
  <c r="AF3870" i="2" s="1"/>
  <c r="AE3871" i="2"/>
  <c r="AF3871" i="2" s="1"/>
  <c r="AE3872" i="2"/>
  <c r="AF3872" i="2" s="1"/>
  <c r="AE3873" i="2"/>
  <c r="AF3873" i="2" s="1"/>
  <c r="AE3874" i="2"/>
  <c r="AF3874" i="2" s="1"/>
  <c r="AE3875" i="2"/>
  <c r="AF3875" i="2" s="1"/>
  <c r="AE3876" i="2"/>
  <c r="AF3876" i="2" s="1"/>
  <c r="AE3877" i="2"/>
  <c r="AF3877" i="2" s="1"/>
  <c r="AE3878" i="2"/>
  <c r="AF3878" i="2" s="1"/>
  <c r="AE3879" i="2"/>
  <c r="AF3879" i="2" s="1"/>
  <c r="AE3880" i="2"/>
  <c r="AF3880" i="2" s="1"/>
  <c r="AE3881" i="2"/>
  <c r="AF3881" i="2" s="1"/>
  <c r="AE3882" i="2"/>
  <c r="AF3882" i="2" s="1"/>
  <c r="AE3883" i="2"/>
  <c r="AF3883" i="2" s="1"/>
  <c r="AE3884" i="2"/>
  <c r="AF3884" i="2" s="1"/>
  <c r="AE3885" i="2"/>
  <c r="AF3885" i="2" s="1"/>
  <c r="AE3886" i="2"/>
  <c r="AF3886" i="2" s="1"/>
  <c r="AE3887" i="2"/>
  <c r="AF3887" i="2" s="1"/>
  <c r="AE3888" i="2"/>
  <c r="AF3888" i="2" s="1"/>
  <c r="AE3889" i="2"/>
  <c r="AF3889" i="2" s="1"/>
  <c r="AE3890" i="2"/>
  <c r="AF3890" i="2" s="1"/>
  <c r="AE3891" i="2"/>
  <c r="AF3891" i="2" s="1"/>
  <c r="AE3892" i="2"/>
  <c r="AF3892" i="2" s="1"/>
  <c r="AE3893" i="2"/>
  <c r="AF3893" i="2" s="1"/>
  <c r="AE3894" i="2"/>
  <c r="AF3894" i="2" s="1"/>
  <c r="AE3895" i="2"/>
  <c r="AF3895" i="2" s="1"/>
  <c r="AE3896" i="2"/>
  <c r="AF3896" i="2" s="1"/>
  <c r="AE3897" i="2"/>
  <c r="AF3897" i="2" s="1"/>
  <c r="AE3898" i="2"/>
  <c r="AF3898" i="2" s="1"/>
  <c r="AE3899" i="2"/>
  <c r="AF3899" i="2" s="1"/>
  <c r="AE3900" i="2"/>
  <c r="AF3900" i="2" s="1"/>
  <c r="AE3901" i="2"/>
  <c r="AF3901" i="2" s="1"/>
  <c r="AE3902" i="2"/>
  <c r="AF3902" i="2" s="1"/>
  <c r="AE3903" i="2"/>
  <c r="AF3903" i="2" s="1"/>
  <c r="AE3904" i="2"/>
  <c r="AF3904" i="2" s="1"/>
  <c r="AE3905" i="2"/>
  <c r="AF3905" i="2" s="1"/>
  <c r="AE3906" i="2"/>
  <c r="AF3906" i="2" s="1"/>
  <c r="AE3907" i="2"/>
  <c r="AF3907" i="2" s="1"/>
  <c r="AE3908" i="2"/>
  <c r="AF3908" i="2" s="1"/>
  <c r="AE3909" i="2"/>
  <c r="AF3909" i="2" s="1"/>
  <c r="AE3910" i="2"/>
  <c r="AF3910" i="2" s="1"/>
  <c r="AE3911" i="2"/>
  <c r="AF3911" i="2" s="1"/>
  <c r="AE3912" i="2"/>
  <c r="AF3912" i="2" s="1"/>
  <c r="AE3913" i="2"/>
  <c r="AF3913" i="2" s="1"/>
  <c r="AE3914" i="2"/>
  <c r="AF3914" i="2" s="1"/>
  <c r="AE3915" i="2"/>
  <c r="AF3915" i="2" s="1"/>
  <c r="AE3916" i="2"/>
  <c r="AF3916" i="2" s="1"/>
  <c r="AE3917" i="2"/>
  <c r="AF3917" i="2" s="1"/>
  <c r="AE3918" i="2"/>
  <c r="AF3918" i="2" s="1"/>
  <c r="AE3919" i="2"/>
  <c r="AF3919" i="2" s="1"/>
  <c r="AE3920" i="2"/>
  <c r="AF3920" i="2" s="1"/>
  <c r="AE3921" i="2"/>
  <c r="AF3921" i="2" s="1"/>
  <c r="AE3922" i="2"/>
  <c r="AF3922" i="2" s="1"/>
  <c r="AE3923" i="2"/>
  <c r="AF3923" i="2" s="1"/>
  <c r="AE3924" i="2"/>
  <c r="AF3924" i="2" s="1"/>
  <c r="AE3925" i="2"/>
  <c r="AF3925" i="2" s="1"/>
  <c r="AE3926" i="2"/>
  <c r="AF3926" i="2" s="1"/>
  <c r="AE3927" i="2"/>
  <c r="AF3927" i="2" s="1"/>
  <c r="AE3928" i="2"/>
  <c r="AF3928" i="2" s="1"/>
  <c r="AE3929" i="2"/>
  <c r="AF3929" i="2" s="1"/>
  <c r="AE3930" i="2"/>
  <c r="AF3930" i="2" s="1"/>
  <c r="AE3931" i="2"/>
  <c r="AF3931" i="2" s="1"/>
  <c r="AE3932" i="2"/>
  <c r="AF3932" i="2" s="1"/>
  <c r="AE3933" i="2"/>
  <c r="AF3933" i="2" s="1"/>
  <c r="AE3934" i="2"/>
  <c r="AF3934" i="2" s="1"/>
  <c r="AE3935" i="2"/>
  <c r="AF3935" i="2" s="1"/>
  <c r="AE3936" i="2"/>
  <c r="AF3936" i="2" s="1"/>
  <c r="AE3937" i="2"/>
  <c r="AF3937" i="2" s="1"/>
  <c r="AE3938" i="2"/>
  <c r="AF3938" i="2" s="1"/>
  <c r="AE3939" i="2"/>
  <c r="AF3939" i="2" s="1"/>
  <c r="AE3940" i="2"/>
  <c r="AF3940" i="2" s="1"/>
  <c r="AE3941" i="2"/>
  <c r="AF3941" i="2" s="1"/>
  <c r="AE3942" i="2"/>
  <c r="AF3942" i="2" s="1"/>
  <c r="AE3943" i="2"/>
  <c r="AF3943" i="2" s="1"/>
  <c r="AE3944" i="2"/>
  <c r="AF3944" i="2" s="1"/>
  <c r="AE3945" i="2"/>
  <c r="AF3945" i="2" s="1"/>
  <c r="AE3946" i="2"/>
  <c r="AF3946" i="2" s="1"/>
  <c r="AE3947" i="2"/>
  <c r="AF3947" i="2" s="1"/>
  <c r="AE3948" i="2"/>
  <c r="AF3948" i="2" s="1"/>
  <c r="AE3949" i="2"/>
  <c r="AF3949" i="2" s="1"/>
  <c r="AE3950" i="2"/>
  <c r="AF3950" i="2" s="1"/>
  <c r="AE3951" i="2"/>
  <c r="AF3951" i="2" s="1"/>
  <c r="AE3952" i="2"/>
  <c r="AF3952" i="2" s="1"/>
  <c r="AE3953" i="2"/>
  <c r="AF3953" i="2" s="1"/>
  <c r="AE3954" i="2"/>
  <c r="AF3954" i="2" s="1"/>
  <c r="AE3955" i="2"/>
  <c r="AF3955" i="2" s="1"/>
  <c r="AE3956" i="2"/>
  <c r="AF3956" i="2" s="1"/>
  <c r="AE3957" i="2"/>
  <c r="AF3957" i="2" s="1"/>
  <c r="AE3958" i="2"/>
  <c r="AF3958" i="2" s="1"/>
  <c r="AE3959" i="2"/>
  <c r="AF3959" i="2" s="1"/>
  <c r="AE3960" i="2"/>
  <c r="AF3960" i="2" s="1"/>
  <c r="AE3961" i="2"/>
  <c r="AF3961" i="2" s="1"/>
  <c r="AE3962" i="2"/>
  <c r="AF3962" i="2" s="1"/>
  <c r="AE3963" i="2"/>
  <c r="AF3963" i="2" s="1"/>
  <c r="AE3964" i="2"/>
  <c r="AF3964" i="2" s="1"/>
  <c r="AE3965" i="2"/>
  <c r="AF3965" i="2" s="1"/>
  <c r="AE3966" i="2"/>
  <c r="AF3966" i="2" s="1"/>
  <c r="AE3967" i="2"/>
  <c r="AF3967" i="2" s="1"/>
  <c r="AE3968" i="2"/>
  <c r="AF3968" i="2" s="1"/>
  <c r="AE3969" i="2"/>
  <c r="AF3969" i="2" s="1"/>
  <c r="AE3970" i="2"/>
  <c r="AF3970" i="2" s="1"/>
  <c r="AE3971" i="2"/>
  <c r="AF3971" i="2" s="1"/>
  <c r="AE3972" i="2"/>
  <c r="AF3972" i="2" s="1"/>
  <c r="AE3973" i="2"/>
  <c r="AF3973" i="2" s="1"/>
  <c r="AE3974" i="2"/>
  <c r="AF3974" i="2" s="1"/>
  <c r="AE3975" i="2"/>
  <c r="AF3975" i="2" s="1"/>
  <c r="AE3976" i="2"/>
  <c r="AF3976" i="2" s="1"/>
  <c r="AE3977" i="2"/>
  <c r="AF3977" i="2" s="1"/>
  <c r="AE3978" i="2"/>
  <c r="AF3978" i="2" s="1"/>
  <c r="AE3979" i="2"/>
  <c r="AF3979" i="2" s="1"/>
  <c r="AE3980" i="2"/>
  <c r="AF3980" i="2" s="1"/>
  <c r="AE3981" i="2"/>
  <c r="AF3981" i="2" s="1"/>
  <c r="AE3982" i="2"/>
  <c r="AF3982" i="2" s="1"/>
  <c r="AE3983" i="2"/>
  <c r="AF3983" i="2" s="1"/>
  <c r="AE3984" i="2"/>
  <c r="AF3984" i="2" s="1"/>
  <c r="AE3985" i="2"/>
  <c r="AF3985" i="2" s="1"/>
  <c r="AE3986" i="2"/>
  <c r="AF3986" i="2" s="1"/>
  <c r="AE3987" i="2"/>
  <c r="AF3987" i="2" s="1"/>
  <c r="AE3988" i="2"/>
  <c r="AF3988" i="2" s="1"/>
  <c r="AE3989" i="2"/>
  <c r="AF3989" i="2" s="1"/>
  <c r="AE3990" i="2"/>
  <c r="AF3990" i="2" s="1"/>
  <c r="AE3991" i="2"/>
  <c r="AF3991" i="2" s="1"/>
  <c r="AE3992" i="2"/>
  <c r="AF3992" i="2" s="1"/>
  <c r="AE3993" i="2"/>
  <c r="AF3993" i="2" s="1"/>
  <c r="AE3994" i="2"/>
  <c r="AF3994" i="2" s="1"/>
  <c r="AE3995" i="2"/>
  <c r="AF3995" i="2" s="1"/>
  <c r="AE3996" i="2"/>
  <c r="AF3996" i="2" s="1"/>
  <c r="AE3997" i="2"/>
  <c r="AF3997" i="2" s="1"/>
  <c r="AE3998" i="2"/>
  <c r="AF3998" i="2" s="1"/>
  <c r="AE3999" i="2"/>
  <c r="AF3999" i="2" s="1"/>
  <c r="AE4000" i="2"/>
  <c r="AF4000" i="2" s="1"/>
  <c r="AE4001" i="2"/>
  <c r="AF4001" i="2" s="1"/>
  <c r="AE4002" i="2"/>
  <c r="AF4002" i="2" s="1"/>
  <c r="AE4003" i="2"/>
  <c r="AF4003" i="2" s="1"/>
  <c r="AE4004" i="2"/>
  <c r="AF4004" i="2" s="1"/>
  <c r="AE4005" i="2"/>
  <c r="AF4005" i="2" s="1"/>
  <c r="AE4006" i="2"/>
  <c r="AF4006" i="2" s="1"/>
  <c r="AE4007" i="2"/>
  <c r="AF4007" i="2" s="1"/>
  <c r="AE4008" i="2"/>
  <c r="AF4008" i="2" s="1"/>
  <c r="AE4009" i="2"/>
  <c r="AF4009" i="2" s="1"/>
  <c r="AE4010" i="2"/>
  <c r="AF4010" i="2" s="1"/>
  <c r="AE4011" i="2"/>
  <c r="AF4011" i="2" s="1"/>
  <c r="AE4012" i="2"/>
  <c r="AF4012" i="2" s="1"/>
  <c r="AE4013" i="2"/>
  <c r="AF4013" i="2" s="1"/>
  <c r="AE4014" i="2"/>
  <c r="AF4014" i="2" s="1"/>
  <c r="AE4015" i="2"/>
  <c r="AF4015" i="2" s="1"/>
  <c r="AE4016" i="2"/>
  <c r="AF4016" i="2" s="1"/>
  <c r="AE4017" i="2"/>
  <c r="AF4017" i="2" s="1"/>
  <c r="AE4018" i="2"/>
  <c r="AF4018" i="2" s="1"/>
  <c r="AE4019" i="2"/>
  <c r="AF4019" i="2" s="1"/>
  <c r="AE4020" i="2"/>
  <c r="AF4020" i="2" s="1"/>
  <c r="AE4021" i="2"/>
  <c r="AF4021" i="2" s="1"/>
  <c r="AE4022" i="2"/>
  <c r="AF4022" i="2" s="1"/>
  <c r="AE4023" i="2"/>
  <c r="AF4023" i="2" s="1"/>
  <c r="AE4024" i="2"/>
  <c r="AF4024" i="2" s="1"/>
  <c r="AE4025" i="2"/>
  <c r="AF4025" i="2" s="1"/>
  <c r="AE4026" i="2"/>
  <c r="AF4026" i="2" s="1"/>
  <c r="AE4027" i="2"/>
  <c r="AF4027" i="2" s="1"/>
  <c r="AE4028" i="2"/>
  <c r="AF4028" i="2" s="1"/>
  <c r="AE4029" i="2"/>
  <c r="AF4029" i="2" s="1"/>
  <c r="AE4030" i="2"/>
  <c r="AF4030" i="2" s="1"/>
  <c r="AE4031" i="2"/>
  <c r="AF4031" i="2" s="1"/>
  <c r="AE4032" i="2"/>
  <c r="AF4032" i="2" s="1"/>
  <c r="AE4033" i="2"/>
  <c r="AF4033" i="2" s="1"/>
  <c r="AE4034" i="2"/>
  <c r="AF4034" i="2" s="1"/>
  <c r="AE4035" i="2"/>
  <c r="AF4035" i="2" s="1"/>
  <c r="AE4036" i="2"/>
  <c r="AF4036" i="2" s="1"/>
  <c r="AE4037" i="2"/>
  <c r="AF4037" i="2" s="1"/>
  <c r="AE4038" i="2"/>
  <c r="AF4038" i="2" s="1"/>
  <c r="AE4039" i="2"/>
  <c r="AF4039" i="2" s="1"/>
  <c r="AE4040" i="2"/>
  <c r="AF4040" i="2" s="1"/>
  <c r="AE4041" i="2"/>
  <c r="AF4041" i="2" s="1"/>
  <c r="AE4042" i="2"/>
  <c r="AF4042" i="2" s="1"/>
  <c r="AE4043" i="2"/>
  <c r="AF4043" i="2" s="1"/>
  <c r="AE4044" i="2"/>
  <c r="AF4044" i="2" s="1"/>
  <c r="AE4045" i="2"/>
  <c r="AF4045" i="2" s="1"/>
  <c r="AE4046" i="2"/>
  <c r="AF4046" i="2" s="1"/>
  <c r="AE4047" i="2"/>
  <c r="AF4047" i="2" s="1"/>
  <c r="AE4048" i="2"/>
  <c r="AF4048" i="2" s="1"/>
  <c r="AE4049" i="2"/>
  <c r="AF4049" i="2" s="1"/>
  <c r="AE4050" i="2"/>
  <c r="AF4050" i="2" s="1"/>
  <c r="AE4051" i="2"/>
  <c r="AF4051" i="2" s="1"/>
  <c r="AE4052" i="2"/>
  <c r="AF4052" i="2" s="1"/>
  <c r="AE4053" i="2"/>
  <c r="AF4053" i="2" s="1"/>
  <c r="AE4054" i="2"/>
  <c r="AF4054" i="2" s="1"/>
  <c r="AE4055" i="2"/>
  <c r="AF4055" i="2" s="1"/>
  <c r="AE4056" i="2"/>
  <c r="AF4056" i="2" s="1"/>
  <c r="AE4057" i="2"/>
  <c r="AF4057" i="2" s="1"/>
  <c r="AE4058" i="2"/>
  <c r="AF4058" i="2" s="1"/>
  <c r="AE4059" i="2"/>
  <c r="AF4059" i="2" s="1"/>
  <c r="AE4060" i="2"/>
  <c r="AF4060" i="2" s="1"/>
  <c r="AE4061" i="2"/>
  <c r="AF4061" i="2" s="1"/>
  <c r="AE4062" i="2"/>
  <c r="AF4062" i="2" s="1"/>
  <c r="AE4063" i="2"/>
  <c r="AF4063" i="2" s="1"/>
  <c r="AE4064" i="2"/>
  <c r="AF4064" i="2" s="1"/>
  <c r="AE4065" i="2"/>
  <c r="AF4065" i="2" s="1"/>
  <c r="AE4066" i="2"/>
  <c r="AF4066" i="2" s="1"/>
  <c r="AE4067" i="2"/>
  <c r="AF4067" i="2" s="1"/>
  <c r="AE4068" i="2"/>
  <c r="AF4068" i="2" s="1"/>
  <c r="AE4069" i="2"/>
  <c r="AF4069" i="2" s="1"/>
  <c r="AE4070" i="2"/>
  <c r="AF4070" i="2" s="1"/>
  <c r="AE4071" i="2"/>
  <c r="AF4071" i="2" s="1"/>
  <c r="AE4072" i="2"/>
  <c r="AF4072" i="2" s="1"/>
  <c r="AE4073" i="2"/>
  <c r="AF4073" i="2" s="1"/>
  <c r="AE4074" i="2"/>
  <c r="AF4074" i="2" s="1"/>
  <c r="AE4075" i="2"/>
  <c r="AF4075" i="2" s="1"/>
  <c r="AE4076" i="2"/>
  <c r="AF4076" i="2" s="1"/>
  <c r="AE4077" i="2"/>
  <c r="AF4077" i="2" s="1"/>
  <c r="AE4078" i="2"/>
  <c r="AF4078" i="2" s="1"/>
  <c r="AE4079" i="2"/>
  <c r="AF4079" i="2" s="1"/>
  <c r="AE4080" i="2"/>
  <c r="AF4080" i="2" s="1"/>
  <c r="AE4081" i="2"/>
  <c r="AF4081" i="2" s="1"/>
  <c r="AE4082" i="2"/>
  <c r="AF4082" i="2" s="1"/>
  <c r="AE4083" i="2"/>
  <c r="AF4083" i="2" s="1"/>
  <c r="AE4084" i="2"/>
  <c r="AF4084" i="2" s="1"/>
  <c r="AE4085" i="2"/>
  <c r="AF4085" i="2" s="1"/>
  <c r="AE4086" i="2"/>
  <c r="AF4086" i="2" s="1"/>
  <c r="AE4087" i="2"/>
  <c r="AF4087" i="2" s="1"/>
  <c r="AE4088" i="2"/>
  <c r="AF4088" i="2" s="1"/>
  <c r="AE4089" i="2"/>
  <c r="AF4089" i="2" s="1"/>
  <c r="AE4090" i="2"/>
  <c r="AF4090" i="2" s="1"/>
  <c r="AE4091" i="2"/>
  <c r="AF4091" i="2" s="1"/>
  <c r="AE4092" i="2"/>
  <c r="AF4092" i="2" s="1"/>
  <c r="AE4093" i="2"/>
  <c r="AF4093" i="2" s="1"/>
  <c r="AE4094" i="2"/>
  <c r="AF4094" i="2" s="1"/>
  <c r="AE4095" i="2"/>
  <c r="AF4095" i="2" s="1"/>
  <c r="AE4096" i="2"/>
  <c r="AF4096" i="2" s="1"/>
  <c r="AE4097" i="2"/>
  <c r="AF4097" i="2" s="1"/>
  <c r="AE4098" i="2"/>
  <c r="AF4098" i="2" s="1"/>
  <c r="AE4099" i="2"/>
  <c r="AF4099" i="2" s="1"/>
  <c r="AE4100" i="2"/>
  <c r="AF4100" i="2" s="1"/>
  <c r="AE4101" i="2"/>
  <c r="AF4101" i="2" s="1"/>
  <c r="AE4102" i="2"/>
  <c r="AF4102" i="2" s="1"/>
  <c r="AE4103" i="2"/>
  <c r="AF4103" i="2" s="1"/>
  <c r="AE4104" i="2"/>
  <c r="AF4104" i="2" s="1"/>
  <c r="AE4105" i="2"/>
  <c r="AF4105" i="2" s="1"/>
  <c r="AE4106" i="2"/>
  <c r="AF4106" i="2" s="1"/>
  <c r="AE4107" i="2"/>
  <c r="AF4107" i="2" s="1"/>
  <c r="AE4108" i="2"/>
  <c r="AF4108" i="2" s="1"/>
  <c r="AE4109" i="2"/>
  <c r="AF4109" i="2" s="1"/>
  <c r="AE4110" i="2"/>
  <c r="AF4110" i="2" s="1"/>
  <c r="AE4111" i="2"/>
  <c r="AF4111" i="2" s="1"/>
  <c r="AE4112" i="2"/>
  <c r="AF4112" i="2" s="1"/>
  <c r="AE4113" i="2"/>
  <c r="AF4113" i="2" s="1"/>
  <c r="AE4114" i="2"/>
  <c r="AF4114" i="2" s="1"/>
  <c r="AE4115" i="2"/>
  <c r="AF4115" i="2" s="1"/>
  <c r="AE4116" i="2"/>
  <c r="AF4116" i="2" s="1"/>
  <c r="AE4117" i="2"/>
  <c r="AF4117" i="2" s="1"/>
  <c r="AE4118" i="2"/>
  <c r="AF4118" i="2" s="1"/>
  <c r="AE4119" i="2"/>
  <c r="AF4119" i="2" s="1"/>
  <c r="AE4120" i="2"/>
  <c r="AF4120" i="2" s="1"/>
  <c r="AE4121" i="2"/>
  <c r="AF4121" i="2" s="1"/>
  <c r="AE4122" i="2"/>
  <c r="AF4122" i="2" s="1"/>
  <c r="AE4123" i="2"/>
  <c r="AF4123" i="2" s="1"/>
  <c r="AE4124" i="2"/>
  <c r="AF4124" i="2" s="1"/>
  <c r="AE4125" i="2"/>
  <c r="AF4125" i="2" s="1"/>
  <c r="AE4126" i="2"/>
  <c r="AF4126" i="2" s="1"/>
  <c r="AE4127" i="2"/>
  <c r="AF4127" i="2" s="1"/>
  <c r="AE4128" i="2"/>
  <c r="AF4128" i="2" s="1"/>
  <c r="AE4129" i="2"/>
  <c r="AF4129" i="2" s="1"/>
  <c r="AE4130" i="2"/>
  <c r="AF4130" i="2" s="1"/>
  <c r="AE4131" i="2"/>
  <c r="AF4131" i="2" s="1"/>
  <c r="AE4132" i="2"/>
  <c r="AF4132" i="2" s="1"/>
  <c r="AE4133" i="2"/>
  <c r="AF4133" i="2" s="1"/>
  <c r="AE4134" i="2"/>
  <c r="AF4134" i="2" s="1"/>
  <c r="AE4135" i="2"/>
  <c r="AF4135" i="2" s="1"/>
  <c r="AE4136" i="2"/>
  <c r="AF4136" i="2" s="1"/>
  <c r="AE4137" i="2"/>
  <c r="AF4137" i="2" s="1"/>
  <c r="AE4138" i="2"/>
  <c r="AF4138" i="2" s="1"/>
  <c r="AE4139" i="2"/>
  <c r="AF4139" i="2" s="1"/>
  <c r="AE4140" i="2"/>
  <c r="AF4140" i="2" s="1"/>
  <c r="AE4141" i="2"/>
  <c r="AF4141" i="2" s="1"/>
  <c r="AE4142" i="2"/>
  <c r="AF4142" i="2" s="1"/>
  <c r="AE4143" i="2"/>
  <c r="AF4143" i="2" s="1"/>
  <c r="AE4144" i="2"/>
  <c r="AF4144" i="2" s="1"/>
  <c r="AE4145" i="2"/>
  <c r="AF4145" i="2" s="1"/>
  <c r="AE4146" i="2"/>
  <c r="AF4146" i="2" s="1"/>
  <c r="AE4147" i="2"/>
  <c r="AF4147" i="2" s="1"/>
  <c r="AE4148" i="2"/>
  <c r="AF4148" i="2" s="1"/>
  <c r="AE4149" i="2"/>
  <c r="AF4149" i="2" s="1"/>
  <c r="AE4150" i="2"/>
  <c r="AF4150" i="2" s="1"/>
  <c r="AE4151" i="2"/>
  <c r="AF4151" i="2" s="1"/>
  <c r="AE4152" i="2"/>
  <c r="AF4152" i="2" s="1"/>
  <c r="AE4153" i="2"/>
  <c r="AF4153" i="2" s="1"/>
  <c r="AE4154" i="2"/>
  <c r="AF4154" i="2" s="1"/>
  <c r="AE4155" i="2"/>
  <c r="AF4155" i="2" s="1"/>
  <c r="AE4156" i="2"/>
  <c r="AF4156" i="2" s="1"/>
  <c r="AE4157" i="2"/>
  <c r="AF4157" i="2" s="1"/>
  <c r="AE4158" i="2"/>
  <c r="AF4158" i="2" s="1"/>
  <c r="AE4159" i="2"/>
  <c r="AF4159" i="2" s="1"/>
  <c r="AE4160" i="2"/>
  <c r="AF4160" i="2" s="1"/>
  <c r="AE4161" i="2"/>
  <c r="AF4161" i="2" s="1"/>
  <c r="AE4162" i="2"/>
  <c r="AF4162" i="2" s="1"/>
  <c r="AE4163" i="2"/>
  <c r="AF4163" i="2" s="1"/>
  <c r="AE4164" i="2"/>
  <c r="AF4164" i="2" s="1"/>
  <c r="AE4165" i="2"/>
  <c r="AF4165" i="2" s="1"/>
  <c r="AE4166" i="2"/>
  <c r="AF4166" i="2" s="1"/>
  <c r="AE4167" i="2"/>
  <c r="AF4167" i="2" s="1"/>
  <c r="AE4168" i="2"/>
  <c r="AF4168" i="2" s="1"/>
  <c r="AE4169" i="2"/>
  <c r="AF4169" i="2" s="1"/>
  <c r="AE4170" i="2"/>
  <c r="AF4170" i="2" s="1"/>
  <c r="AE4171" i="2"/>
  <c r="AF4171" i="2" s="1"/>
  <c r="AE4172" i="2"/>
  <c r="AF4172" i="2" s="1"/>
  <c r="AE4173" i="2"/>
  <c r="AF4173" i="2" s="1"/>
  <c r="AE4174" i="2"/>
  <c r="AF4174" i="2" s="1"/>
  <c r="AE4175" i="2"/>
  <c r="AF4175" i="2" s="1"/>
  <c r="AE4176" i="2"/>
  <c r="AF4176" i="2" s="1"/>
  <c r="AE4177" i="2"/>
  <c r="AF4177" i="2" s="1"/>
  <c r="AE4178" i="2"/>
  <c r="AF4178" i="2" s="1"/>
  <c r="AE4179" i="2"/>
  <c r="AF4179" i="2" s="1"/>
  <c r="AE4180" i="2"/>
  <c r="AF4180" i="2" s="1"/>
  <c r="AE4181" i="2"/>
  <c r="AF4181" i="2" s="1"/>
  <c r="AE4182" i="2"/>
  <c r="AF4182" i="2" s="1"/>
  <c r="AE4183" i="2"/>
  <c r="AF4183" i="2" s="1"/>
  <c r="AE4184" i="2"/>
  <c r="AF4184" i="2" s="1"/>
  <c r="AE4185" i="2"/>
  <c r="AF4185" i="2" s="1"/>
  <c r="AE4186" i="2"/>
  <c r="AF4186" i="2" s="1"/>
  <c r="AE4187" i="2"/>
  <c r="AF4187" i="2" s="1"/>
  <c r="AE4188" i="2"/>
  <c r="AF4188" i="2" s="1"/>
  <c r="AE4189" i="2"/>
  <c r="AF4189" i="2" s="1"/>
  <c r="AE4190" i="2"/>
  <c r="AF4190" i="2" s="1"/>
  <c r="AE4191" i="2"/>
  <c r="AF4191" i="2" s="1"/>
  <c r="AE4192" i="2"/>
  <c r="AF4192" i="2" s="1"/>
  <c r="AE4193" i="2"/>
  <c r="AF4193" i="2" s="1"/>
  <c r="AE4194" i="2"/>
  <c r="AF4194" i="2" s="1"/>
  <c r="AE4195" i="2"/>
  <c r="AF4195" i="2" s="1"/>
  <c r="AE4196" i="2"/>
  <c r="AF4196" i="2" s="1"/>
  <c r="AE4197" i="2"/>
  <c r="AF4197" i="2" s="1"/>
  <c r="AE4198" i="2"/>
  <c r="AF4198" i="2" s="1"/>
  <c r="AE4199" i="2"/>
  <c r="AF4199" i="2" s="1"/>
  <c r="AE4200" i="2"/>
  <c r="AF4200" i="2" s="1"/>
  <c r="AE4201" i="2"/>
  <c r="AF4201" i="2" s="1"/>
  <c r="AE4202" i="2"/>
  <c r="AF4202" i="2" s="1"/>
  <c r="AE4203" i="2"/>
  <c r="AF4203" i="2" s="1"/>
  <c r="AE4204" i="2"/>
  <c r="AF4204" i="2" s="1"/>
  <c r="AE4205" i="2"/>
  <c r="AF4205" i="2" s="1"/>
  <c r="AE4206" i="2"/>
  <c r="AF4206" i="2" s="1"/>
  <c r="AE4207" i="2"/>
  <c r="AF4207" i="2" s="1"/>
  <c r="AE4208" i="2"/>
  <c r="AF4208" i="2" s="1"/>
  <c r="AE4209" i="2"/>
  <c r="AF4209" i="2" s="1"/>
  <c r="AE4210" i="2"/>
  <c r="AF4210" i="2" s="1"/>
  <c r="AE4211" i="2"/>
  <c r="AF4211" i="2" s="1"/>
  <c r="AE4212" i="2"/>
  <c r="AF4212" i="2" s="1"/>
  <c r="AE4213" i="2"/>
  <c r="AF4213" i="2" s="1"/>
  <c r="AE4214" i="2"/>
  <c r="AF4214" i="2" s="1"/>
  <c r="AE4215" i="2"/>
  <c r="AF4215" i="2" s="1"/>
  <c r="AE4216" i="2"/>
  <c r="AF4216" i="2" s="1"/>
  <c r="AE4217" i="2"/>
  <c r="AF4217" i="2" s="1"/>
  <c r="AE4218" i="2"/>
  <c r="AF4218" i="2" s="1"/>
  <c r="AE4219" i="2"/>
  <c r="AF4219" i="2" s="1"/>
  <c r="AE4220" i="2"/>
  <c r="AF4220" i="2" s="1"/>
  <c r="AE4221" i="2"/>
  <c r="AF4221" i="2" s="1"/>
  <c r="AE4222" i="2"/>
  <c r="AF4222" i="2" s="1"/>
  <c r="AE4223" i="2"/>
  <c r="AF4223" i="2" s="1"/>
  <c r="AE4224" i="2"/>
  <c r="AF4224" i="2" s="1"/>
  <c r="AE4225" i="2"/>
  <c r="AF4225" i="2" s="1"/>
  <c r="AE4226" i="2"/>
  <c r="AF4226" i="2" s="1"/>
  <c r="AE4227" i="2"/>
  <c r="AF4227" i="2" s="1"/>
  <c r="AE4228" i="2"/>
  <c r="AF4228" i="2" s="1"/>
  <c r="AE4229" i="2"/>
  <c r="AF4229" i="2" s="1"/>
  <c r="AE4230" i="2"/>
  <c r="AF4230" i="2" s="1"/>
  <c r="AE4231" i="2"/>
  <c r="AF4231" i="2" s="1"/>
  <c r="AE4232" i="2"/>
  <c r="AF4232" i="2" s="1"/>
  <c r="AE4233" i="2"/>
  <c r="AF4233" i="2" s="1"/>
  <c r="AE4234" i="2"/>
  <c r="AF4234" i="2" s="1"/>
  <c r="AE4235" i="2"/>
  <c r="AF4235" i="2" s="1"/>
  <c r="AE4236" i="2"/>
  <c r="AF4236" i="2" s="1"/>
  <c r="AE4237" i="2"/>
  <c r="AF4237" i="2" s="1"/>
  <c r="AE4238" i="2"/>
  <c r="AF4238" i="2" s="1"/>
  <c r="AE4239" i="2"/>
  <c r="AF4239" i="2" s="1"/>
  <c r="AE4240" i="2"/>
  <c r="AF4240" i="2" s="1"/>
  <c r="AE4241" i="2"/>
  <c r="AF4241" i="2" s="1"/>
  <c r="AE4242" i="2"/>
  <c r="AF4242" i="2" s="1"/>
  <c r="AE4243" i="2"/>
  <c r="AF4243" i="2" s="1"/>
  <c r="AE4244" i="2"/>
  <c r="AF4244" i="2" s="1"/>
  <c r="AE4245" i="2"/>
  <c r="AF4245" i="2" s="1"/>
  <c r="AE4246" i="2"/>
  <c r="AF4246" i="2" s="1"/>
  <c r="AE4247" i="2"/>
  <c r="AF4247" i="2" s="1"/>
  <c r="AE4248" i="2"/>
  <c r="AF4248" i="2" s="1"/>
  <c r="AE4249" i="2"/>
  <c r="AF4249" i="2" s="1"/>
  <c r="AE4250" i="2"/>
  <c r="AF4250" i="2" s="1"/>
  <c r="AE4251" i="2"/>
  <c r="AF4251" i="2" s="1"/>
  <c r="AE4252" i="2"/>
  <c r="AF4252" i="2" s="1"/>
  <c r="AE4253" i="2"/>
  <c r="AF4253" i="2" s="1"/>
  <c r="AE4254" i="2"/>
  <c r="AF4254" i="2" s="1"/>
  <c r="AE4255" i="2"/>
  <c r="AF4255" i="2" s="1"/>
  <c r="AE4256" i="2"/>
  <c r="AF4256" i="2" s="1"/>
  <c r="AE4257" i="2"/>
  <c r="AF4257" i="2" s="1"/>
  <c r="AE4258" i="2"/>
  <c r="AF4258" i="2" s="1"/>
  <c r="AE4259" i="2"/>
  <c r="AF4259" i="2" s="1"/>
  <c r="AE4260" i="2"/>
  <c r="AF4260" i="2" s="1"/>
  <c r="AE4261" i="2"/>
  <c r="AF4261" i="2" s="1"/>
  <c r="AE4262" i="2"/>
  <c r="AF4262" i="2" s="1"/>
  <c r="AE4263" i="2"/>
  <c r="AF4263" i="2" s="1"/>
  <c r="AE4264" i="2"/>
  <c r="AF4264" i="2" s="1"/>
  <c r="AE4265" i="2"/>
  <c r="AF4265" i="2" s="1"/>
  <c r="AE4266" i="2"/>
  <c r="AF4266" i="2" s="1"/>
  <c r="AE4267" i="2"/>
  <c r="AF4267" i="2" s="1"/>
  <c r="AE4268" i="2"/>
  <c r="AF4268" i="2" s="1"/>
  <c r="AE4269" i="2"/>
  <c r="AF4269" i="2" s="1"/>
  <c r="AE4270" i="2"/>
  <c r="AF4270" i="2" s="1"/>
  <c r="AE4271" i="2"/>
  <c r="AF4271" i="2" s="1"/>
  <c r="AE4272" i="2"/>
  <c r="AF4272" i="2" s="1"/>
  <c r="AE4273" i="2"/>
  <c r="AF4273" i="2" s="1"/>
  <c r="AE4274" i="2"/>
  <c r="AF4274" i="2" s="1"/>
  <c r="AE4275" i="2"/>
  <c r="AF4275" i="2" s="1"/>
  <c r="AE4276" i="2"/>
  <c r="AF4276" i="2" s="1"/>
  <c r="AE4277" i="2"/>
  <c r="AF4277" i="2" s="1"/>
  <c r="AE4278" i="2"/>
  <c r="AF4278" i="2" s="1"/>
  <c r="AE4279" i="2"/>
  <c r="AF4279" i="2" s="1"/>
  <c r="AE4280" i="2"/>
  <c r="AF4280" i="2" s="1"/>
  <c r="AE4281" i="2"/>
  <c r="AF4281" i="2" s="1"/>
  <c r="AE4282" i="2"/>
  <c r="AF4282" i="2" s="1"/>
  <c r="AE4283" i="2"/>
  <c r="AF4283" i="2" s="1"/>
  <c r="AE4284" i="2"/>
  <c r="AF4284" i="2" s="1"/>
  <c r="AE4285" i="2"/>
  <c r="AF4285" i="2" s="1"/>
  <c r="AE4286" i="2"/>
  <c r="AF4286" i="2" s="1"/>
  <c r="AE4287" i="2"/>
  <c r="AF4287" i="2" s="1"/>
  <c r="AE4288" i="2"/>
  <c r="AF4288" i="2" s="1"/>
  <c r="AE4289" i="2"/>
  <c r="AF4289" i="2" s="1"/>
  <c r="AE4290" i="2"/>
  <c r="AF4290" i="2" s="1"/>
  <c r="AE4291" i="2"/>
  <c r="AF4291" i="2" s="1"/>
  <c r="AE4292" i="2"/>
  <c r="AF4292" i="2" s="1"/>
  <c r="AE4293" i="2"/>
  <c r="AF4293" i="2" s="1"/>
  <c r="AE4294" i="2"/>
  <c r="AF4294" i="2" s="1"/>
  <c r="AE4295" i="2"/>
  <c r="AF4295" i="2" s="1"/>
  <c r="AE4296" i="2"/>
  <c r="AF4296" i="2" s="1"/>
  <c r="AE4297" i="2"/>
  <c r="AF4297" i="2" s="1"/>
  <c r="AE4298" i="2"/>
  <c r="AF4298" i="2" s="1"/>
  <c r="AE4299" i="2"/>
  <c r="AF4299" i="2" s="1"/>
  <c r="AE4300" i="2"/>
  <c r="AF4300" i="2" s="1"/>
  <c r="AE4301" i="2"/>
  <c r="AF4301" i="2" s="1"/>
  <c r="AE4302" i="2"/>
  <c r="AF4302" i="2" s="1"/>
  <c r="AE4303" i="2"/>
  <c r="AF4303" i="2" s="1"/>
  <c r="AE4304" i="2"/>
  <c r="AF4304" i="2" s="1"/>
  <c r="AE4305" i="2"/>
  <c r="AF4305" i="2" s="1"/>
  <c r="AE4306" i="2"/>
  <c r="AF4306" i="2" s="1"/>
  <c r="AE4307" i="2"/>
  <c r="AF4307" i="2" s="1"/>
  <c r="AE4308" i="2"/>
  <c r="AF4308" i="2" s="1"/>
  <c r="AE4309" i="2"/>
  <c r="AF4309" i="2" s="1"/>
  <c r="AE4310" i="2"/>
  <c r="AF4310" i="2" s="1"/>
  <c r="AE4311" i="2"/>
  <c r="AF4311" i="2" s="1"/>
  <c r="AE4312" i="2"/>
  <c r="AF4312" i="2" s="1"/>
  <c r="AE4313" i="2"/>
  <c r="AF4313" i="2" s="1"/>
  <c r="AE4314" i="2"/>
  <c r="AF4314" i="2" s="1"/>
  <c r="AE4315" i="2"/>
  <c r="AF4315" i="2" s="1"/>
  <c r="AE4316" i="2"/>
  <c r="AF4316" i="2" s="1"/>
  <c r="AE4317" i="2"/>
  <c r="AF4317" i="2" s="1"/>
  <c r="AE4318" i="2"/>
  <c r="AF4318" i="2" s="1"/>
  <c r="AE4319" i="2"/>
  <c r="AF4319" i="2" s="1"/>
  <c r="AE4320" i="2"/>
  <c r="AF4320" i="2" s="1"/>
  <c r="AE4321" i="2"/>
  <c r="AF4321" i="2" s="1"/>
  <c r="AE4322" i="2"/>
  <c r="AF4322" i="2" s="1"/>
  <c r="AE4323" i="2"/>
  <c r="AF4323" i="2" s="1"/>
  <c r="AE4324" i="2"/>
  <c r="AF4324" i="2" s="1"/>
  <c r="AE4325" i="2"/>
  <c r="AF4325" i="2" s="1"/>
  <c r="AE4326" i="2"/>
  <c r="AF4326" i="2" s="1"/>
  <c r="AE4327" i="2"/>
  <c r="AF4327" i="2" s="1"/>
  <c r="AE4328" i="2"/>
  <c r="AF4328" i="2" s="1"/>
  <c r="AE4329" i="2"/>
  <c r="AF4329" i="2" s="1"/>
  <c r="AE4330" i="2"/>
  <c r="AF4330" i="2" s="1"/>
  <c r="AE4331" i="2"/>
  <c r="AF4331" i="2" s="1"/>
  <c r="AE4332" i="2"/>
  <c r="AF4332" i="2" s="1"/>
  <c r="AE4333" i="2"/>
  <c r="AF4333" i="2" s="1"/>
  <c r="AE4334" i="2"/>
  <c r="AF4334" i="2" s="1"/>
  <c r="AE4335" i="2"/>
  <c r="AF4335" i="2" s="1"/>
  <c r="AE4336" i="2"/>
  <c r="AF4336" i="2" s="1"/>
  <c r="AE4337" i="2"/>
  <c r="AF4337" i="2" s="1"/>
  <c r="AE4338" i="2"/>
  <c r="AF4338" i="2" s="1"/>
  <c r="AE4339" i="2"/>
  <c r="AF4339" i="2" s="1"/>
  <c r="AE4340" i="2"/>
  <c r="AF4340" i="2" s="1"/>
  <c r="AE4341" i="2"/>
  <c r="AF4341" i="2" s="1"/>
  <c r="AE4342" i="2"/>
  <c r="AF4342" i="2" s="1"/>
  <c r="AE4343" i="2"/>
  <c r="AF4343" i="2" s="1"/>
  <c r="AE4344" i="2"/>
  <c r="AF4344" i="2" s="1"/>
  <c r="AE4345" i="2"/>
  <c r="AF4345" i="2" s="1"/>
  <c r="AE4346" i="2"/>
  <c r="AF4346" i="2" s="1"/>
  <c r="AE4347" i="2"/>
  <c r="AF4347" i="2" s="1"/>
  <c r="AE4348" i="2"/>
  <c r="AF4348" i="2" s="1"/>
  <c r="AE4349" i="2"/>
  <c r="AF4349" i="2" s="1"/>
  <c r="AE4350" i="2"/>
  <c r="AF4350" i="2" s="1"/>
  <c r="AE4351" i="2"/>
  <c r="AF4351" i="2" s="1"/>
  <c r="AE4352" i="2"/>
  <c r="AF4352" i="2" s="1"/>
  <c r="AE4353" i="2"/>
  <c r="AF4353" i="2" s="1"/>
  <c r="AE4354" i="2"/>
  <c r="AF4354" i="2" s="1"/>
  <c r="AE4355" i="2"/>
  <c r="AF4355" i="2" s="1"/>
  <c r="AE4356" i="2"/>
  <c r="AF4356" i="2" s="1"/>
  <c r="AE4357" i="2"/>
  <c r="AF4357" i="2" s="1"/>
  <c r="AE4358" i="2"/>
  <c r="AF4358" i="2" s="1"/>
  <c r="AE4359" i="2"/>
  <c r="AF4359" i="2" s="1"/>
  <c r="AE4360" i="2"/>
  <c r="AF4360" i="2" s="1"/>
  <c r="AE4361" i="2"/>
  <c r="AF4361" i="2" s="1"/>
  <c r="AE4362" i="2"/>
  <c r="AF4362" i="2" s="1"/>
  <c r="AE4363" i="2"/>
  <c r="AF4363" i="2" s="1"/>
  <c r="AE4364" i="2"/>
  <c r="AF4364" i="2" s="1"/>
  <c r="AE4365" i="2"/>
  <c r="AF4365" i="2" s="1"/>
  <c r="AE4366" i="2"/>
  <c r="AF4366" i="2" s="1"/>
  <c r="AE4367" i="2"/>
  <c r="AF4367" i="2" s="1"/>
  <c r="AE4368" i="2"/>
  <c r="AF4368" i="2" s="1"/>
  <c r="AE4369" i="2"/>
  <c r="AF4369" i="2" s="1"/>
  <c r="AE4370" i="2"/>
  <c r="AF4370" i="2" s="1"/>
  <c r="AE4371" i="2"/>
  <c r="AF4371" i="2" s="1"/>
  <c r="AE4372" i="2"/>
  <c r="AF4372" i="2" s="1"/>
  <c r="AE4373" i="2"/>
  <c r="AF4373" i="2" s="1"/>
  <c r="AE4374" i="2"/>
  <c r="AF4374" i="2" s="1"/>
  <c r="AE4375" i="2"/>
  <c r="AF4375" i="2" s="1"/>
  <c r="AE4376" i="2"/>
  <c r="AF4376" i="2" s="1"/>
  <c r="AE4377" i="2"/>
  <c r="AF4377" i="2" s="1"/>
  <c r="AE4378" i="2"/>
  <c r="AF4378" i="2" s="1"/>
  <c r="AE4379" i="2"/>
  <c r="AF4379" i="2" s="1"/>
  <c r="AE4380" i="2"/>
  <c r="AF4380" i="2" s="1"/>
  <c r="AE4381" i="2"/>
  <c r="AF4381" i="2" s="1"/>
  <c r="AE4382" i="2"/>
  <c r="AF4382" i="2" s="1"/>
  <c r="AE4383" i="2"/>
  <c r="AF4383" i="2" s="1"/>
  <c r="AE4384" i="2"/>
  <c r="AF4384" i="2" s="1"/>
  <c r="AE4385" i="2"/>
  <c r="AF4385" i="2" s="1"/>
  <c r="AE4386" i="2"/>
  <c r="AF4386" i="2" s="1"/>
  <c r="AE4387" i="2"/>
  <c r="AF4387" i="2" s="1"/>
  <c r="AE4388" i="2"/>
  <c r="AF4388" i="2" s="1"/>
  <c r="AE4389" i="2"/>
  <c r="AF4389" i="2" s="1"/>
  <c r="AE4390" i="2"/>
  <c r="AF4390" i="2" s="1"/>
  <c r="AE4391" i="2"/>
  <c r="AF4391" i="2" s="1"/>
  <c r="AE4392" i="2"/>
  <c r="AF4392" i="2" s="1"/>
  <c r="AE4393" i="2"/>
  <c r="AF4393" i="2" s="1"/>
  <c r="AE4394" i="2"/>
  <c r="AF4394" i="2" s="1"/>
  <c r="AE4395" i="2"/>
  <c r="AF4395" i="2" s="1"/>
  <c r="AE4396" i="2"/>
  <c r="AF4396" i="2" s="1"/>
  <c r="AE4397" i="2"/>
  <c r="AF4397" i="2" s="1"/>
  <c r="AE4398" i="2"/>
  <c r="AF4398" i="2" s="1"/>
  <c r="AE4399" i="2"/>
  <c r="AF4399" i="2" s="1"/>
  <c r="AE4400" i="2"/>
  <c r="AF4400" i="2" s="1"/>
  <c r="AE4401" i="2"/>
  <c r="AF4401" i="2" s="1"/>
  <c r="AE4402" i="2"/>
  <c r="AF4402" i="2" s="1"/>
  <c r="AE4403" i="2"/>
  <c r="AF4403" i="2" s="1"/>
  <c r="AE4404" i="2"/>
  <c r="AF4404" i="2" s="1"/>
  <c r="AE4405" i="2"/>
  <c r="AF4405" i="2" s="1"/>
  <c r="AE4406" i="2"/>
  <c r="AF4406" i="2" s="1"/>
  <c r="AE4407" i="2"/>
  <c r="AF4407" i="2" s="1"/>
  <c r="AE4408" i="2"/>
  <c r="AF4408" i="2" s="1"/>
  <c r="AE4409" i="2"/>
  <c r="AF4409" i="2" s="1"/>
  <c r="AE4410" i="2"/>
  <c r="AF4410" i="2" s="1"/>
  <c r="AE4411" i="2"/>
  <c r="AF4411" i="2" s="1"/>
  <c r="AE4412" i="2"/>
  <c r="AF4412" i="2" s="1"/>
  <c r="AE4413" i="2"/>
  <c r="AF4413" i="2" s="1"/>
  <c r="AE4414" i="2"/>
  <c r="AF4414" i="2" s="1"/>
  <c r="AE4415" i="2"/>
  <c r="AF4415" i="2" s="1"/>
  <c r="AE4416" i="2"/>
  <c r="AF4416" i="2" s="1"/>
  <c r="AE4417" i="2"/>
  <c r="AF4417" i="2" s="1"/>
  <c r="AE4418" i="2"/>
  <c r="AF4418" i="2" s="1"/>
  <c r="AE4419" i="2"/>
  <c r="AF4419" i="2" s="1"/>
  <c r="AE4420" i="2"/>
  <c r="AF4420" i="2" s="1"/>
  <c r="AE4421" i="2"/>
  <c r="AF4421" i="2" s="1"/>
  <c r="AE4422" i="2"/>
  <c r="AF4422" i="2" s="1"/>
  <c r="AE4423" i="2"/>
  <c r="AF4423" i="2" s="1"/>
  <c r="AE4424" i="2"/>
  <c r="AF4424" i="2" s="1"/>
  <c r="AE4425" i="2"/>
  <c r="AF4425" i="2" s="1"/>
  <c r="AE4426" i="2"/>
  <c r="AF4426" i="2" s="1"/>
  <c r="AE4427" i="2"/>
  <c r="AF4427" i="2" s="1"/>
  <c r="AE4428" i="2"/>
  <c r="AF4428" i="2" s="1"/>
  <c r="AE4429" i="2"/>
  <c r="AF4429" i="2" s="1"/>
  <c r="AE4430" i="2"/>
  <c r="AF4430" i="2" s="1"/>
  <c r="AE4431" i="2"/>
  <c r="AF4431" i="2" s="1"/>
  <c r="AE4432" i="2"/>
  <c r="AF4432" i="2" s="1"/>
  <c r="AE4433" i="2"/>
  <c r="AF4433" i="2" s="1"/>
  <c r="AE4434" i="2"/>
  <c r="AF4434" i="2" s="1"/>
  <c r="AE4435" i="2"/>
  <c r="AF4435" i="2" s="1"/>
  <c r="AE4436" i="2"/>
  <c r="AF4436" i="2" s="1"/>
  <c r="AE4437" i="2"/>
  <c r="AF4437" i="2" s="1"/>
  <c r="AE4438" i="2"/>
  <c r="AF4438" i="2" s="1"/>
  <c r="AE4439" i="2"/>
  <c r="AF4439" i="2" s="1"/>
  <c r="AE4440" i="2"/>
  <c r="AF4440" i="2" s="1"/>
  <c r="AE4441" i="2"/>
  <c r="AF4441" i="2" s="1"/>
  <c r="AE4442" i="2"/>
  <c r="AF4442" i="2" s="1"/>
  <c r="AE4443" i="2"/>
  <c r="AF4443" i="2" s="1"/>
  <c r="AE4444" i="2"/>
  <c r="AF4444" i="2" s="1"/>
  <c r="AE4445" i="2"/>
  <c r="AF4445" i="2" s="1"/>
  <c r="AE4446" i="2"/>
  <c r="AF4446" i="2" s="1"/>
  <c r="AE4447" i="2"/>
  <c r="AF4447" i="2" s="1"/>
  <c r="AE4448" i="2"/>
  <c r="AF4448" i="2" s="1"/>
  <c r="AE4449" i="2"/>
  <c r="AF4449" i="2" s="1"/>
  <c r="AE4450" i="2"/>
  <c r="AF4450" i="2" s="1"/>
  <c r="AE4451" i="2"/>
  <c r="AF4451" i="2" s="1"/>
  <c r="AE4452" i="2"/>
  <c r="AF4452" i="2" s="1"/>
  <c r="AE4453" i="2"/>
  <c r="AF4453" i="2" s="1"/>
  <c r="AE4454" i="2"/>
  <c r="AF4454" i="2" s="1"/>
  <c r="AE4455" i="2"/>
  <c r="AF4455" i="2" s="1"/>
  <c r="AE4456" i="2"/>
  <c r="AF4456" i="2" s="1"/>
  <c r="AE4457" i="2"/>
  <c r="AF4457" i="2" s="1"/>
  <c r="AE4458" i="2"/>
  <c r="AF4458" i="2" s="1"/>
  <c r="AE4459" i="2"/>
  <c r="AF4459" i="2" s="1"/>
  <c r="AE4460" i="2"/>
  <c r="AF4460" i="2" s="1"/>
  <c r="AE4461" i="2"/>
  <c r="AF4461" i="2" s="1"/>
  <c r="AE4462" i="2"/>
  <c r="AF4462" i="2" s="1"/>
  <c r="AE4463" i="2"/>
  <c r="AF4463" i="2" s="1"/>
  <c r="AE4464" i="2"/>
  <c r="AF4464" i="2" s="1"/>
  <c r="AE4465" i="2"/>
  <c r="AF4465" i="2" s="1"/>
  <c r="AE4466" i="2"/>
  <c r="AF4466" i="2" s="1"/>
  <c r="AE4467" i="2"/>
  <c r="AF4467" i="2" s="1"/>
  <c r="AE4468" i="2"/>
  <c r="AF4468" i="2" s="1"/>
  <c r="AE4469" i="2"/>
  <c r="AF4469" i="2" s="1"/>
  <c r="AE4470" i="2"/>
  <c r="AF4470" i="2" s="1"/>
  <c r="AE4471" i="2"/>
  <c r="AF4471" i="2" s="1"/>
  <c r="AE4472" i="2"/>
  <c r="AF4472" i="2" s="1"/>
  <c r="AE4473" i="2"/>
  <c r="AF4473" i="2" s="1"/>
  <c r="AE4474" i="2"/>
  <c r="AF4474" i="2" s="1"/>
  <c r="AE4475" i="2"/>
  <c r="AF4475" i="2" s="1"/>
  <c r="AE4476" i="2"/>
  <c r="AF4476" i="2" s="1"/>
  <c r="AE4477" i="2"/>
  <c r="AF4477" i="2" s="1"/>
  <c r="AE4478" i="2"/>
  <c r="AF4478" i="2" s="1"/>
  <c r="AE4479" i="2"/>
  <c r="AF4479" i="2" s="1"/>
  <c r="AE4480" i="2"/>
  <c r="AF4480" i="2" s="1"/>
  <c r="AE4481" i="2"/>
  <c r="AF4481" i="2" s="1"/>
  <c r="AE4482" i="2"/>
  <c r="AF4482" i="2" s="1"/>
  <c r="AE4483" i="2"/>
  <c r="AF4483" i="2" s="1"/>
  <c r="AE4484" i="2"/>
  <c r="AF4484" i="2" s="1"/>
  <c r="AE4485" i="2"/>
  <c r="AF4485" i="2" s="1"/>
  <c r="AE4486" i="2"/>
  <c r="AF4486" i="2" s="1"/>
  <c r="AE4487" i="2"/>
  <c r="AF4487" i="2" s="1"/>
  <c r="AE4488" i="2"/>
  <c r="AF4488" i="2" s="1"/>
  <c r="AE4489" i="2"/>
  <c r="AF4489" i="2" s="1"/>
  <c r="AE4490" i="2"/>
  <c r="AF4490" i="2" s="1"/>
  <c r="AE4491" i="2"/>
  <c r="AF4491" i="2" s="1"/>
  <c r="AE4492" i="2"/>
  <c r="AF4492" i="2" s="1"/>
  <c r="AE4493" i="2"/>
  <c r="AF4493" i="2" s="1"/>
  <c r="AE4494" i="2"/>
  <c r="AF4494" i="2" s="1"/>
  <c r="AE4495" i="2"/>
  <c r="AF4495" i="2" s="1"/>
  <c r="AE4496" i="2"/>
  <c r="AF4496" i="2" s="1"/>
  <c r="AE4497" i="2"/>
  <c r="AF4497" i="2" s="1"/>
  <c r="AE4498" i="2"/>
  <c r="AF4498" i="2" s="1"/>
  <c r="AE4499" i="2"/>
  <c r="AF4499" i="2" s="1"/>
  <c r="AE4500" i="2"/>
  <c r="AF4500" i="2" s="1"/>
  <c r="AE4501" i="2"/>
  <c r="AF4501" i="2" s="1"/>
  <c r="AE4502" i="2"/>
  <c r="AF4502" i="2" s="1"/>
  <c r="AE4503" i="2"/>
  <c r="AF4503" i="2" s="1"/>
  <c r="AE4504" i="2"/>
  <c r="AF4504" i="2" s="1"/>
  <c r="AE4505" i="2"/>
  <c r="AF4505" i="2" s="1"/>
  <c r="AE4506" i="2"/>
  <c r="AF4506" i="2" s="1"/>
  <c r="AE4507" i="2"/>
  <c r="AF4507" i="2" s="1"/>
  <c r="AE4508" i="2"/>
  <c r="AF4508" i="2" s="1"/>
  <c r="AE4509" i="2"/>
  <c r="AF4509" i="2" s="1"/>
  <c r="AE4510" i="2"/>
  <c r="AF4510" i="2" s="1"/>
  <c r="AE4511" i="2"/>
  <c r="AF4511" i="2" s="1"/>
  <c r="AE4512" i="2"/>
  <c r="AF4512" i="2" s="1"/>
  <c r="AE4513" i="2"/>
  <c r="AF4513" i="2" s="1"/>
  <c r="AE4514" i="2"/>
  <c r="AF4514" i="2" s="1"/>
  <c r="AE4515" i="2"/>
  <c r="AF4515" i="2" s="1"/>
  <c r="AE4516" i="2"/>
  <c r="AF4516" i="2" s="1"/>
  <c r="AE4517" i="2"/>
  <c r="AF4517" i="2" s="1"/>
  <c r="AE4518" i="2"/>
  <c r="AF4518" i="2" s="1"/>
  <c r="AE4519" i="2"/>
  <c r="AF4519" i="2" s="1"/>
  <c r="AE4520" i="2"/>
  <c r="AF4520" i="2" s="1"/>
  <c r="AE4521" i="2"/>
  <c r="AF4521" i="2" s="1"/>
  <c r="AE4522" i="2"/>
  <c r="AF4522" i="2" s="1"/>
  <c r="AE4523" i="2"/>
  <c r="AF4523" i="2" s="1"/>
  <c r="AE4524" i="2"/>
  <c r="AF4524" i="2" s="1"/>
  <c r="AE4525" i="2"/>
  <c r="AF4525" i="2" s="1"/>
  <c r="AE4526" i="2"/>
  <c r="AF4526" i="2" s="1"/>
  <c r="AE4527" i="2"/>
  <c r="AF4527" i="2" s="1"/>
  <c r="AE4528" i="2"/>
  <c r="AF4528" i="2" s="1"/>
  <c r="AE4529" i="2"/>
  <c r="AF4529" i="2" s="1"/>
  <c r="AE4530" i="2"/>
  <c r="AF4530" i="2" s="1"/>
  <c r="AE4531" i="2"/>
  <c r="AF4531" i="2" s="1"/>
  <c r="AE4532" i="2"/>
  <c r="AF4532" i="2" s="1"/>
  <c r="AE4533" i="2"/>
  <c r="AF4533" i="2" s="1"/>
  <c r="AE4534" i="2"/>
  <c r="AF4534" i="2" s="1"/>
  <c r="AE4535" i="2"/>
  <c r="AF4535" i="2" s="1"/>
  <c r="AE4536" i="2"/>
  <c r="AF4536" i="2" s="1"/>
  <c r="AE4537" i="2"/>
  <c r="AF4537" i="2" s="1"/>
  <c r="AE4538" i="2"/>
  <c r="AF4538" i="2" s="1"/>
  <c r="AE4539" i="2"/>
  <c r="AF4539" i="2" s="1"/>
  <c r="AE4540" i="2"/>
  <c r="AF4540" i="2" s="1"/>
  <c r="AE4541" i="2"/>
  <c r="AF4541" i="2" s="1"/>
  <c r="AE4542" i="2"/>
  <c r="AF4542" i="2" s="1"/>
  <c r="AE4543" i="2"/>
  <c r="AF4543" i="2" s="1"/>
  <c r="AE4544" i="2"/>
  <c r="AF4544" i="2" s="1"/>
  <c r="AE4545" i="2"/>
  <c r="AF4545" i="2" s="1"/>
  <c r="AE4546" i="2"/>
  <c r="AF4546" i="2" s="1"/>
  <c r="AE4547" i="2"/>
  <c r="AF4547" i="2" s="1"/>
  <c r="AE4548" i="2"/>
  <c r="AF4548" i="2" s="1"/>
  <c r="AE4549" i="2"/>
  <c r="AF4549" i="2" s="1"/>
  <c r="AE4550" i="2"/>
  <c r="AF4550" i="2" s="1"/>
  <c r="AE4551" i="2"/>
  <c r="AF4551" i="2" s="1"/>
  <c r="AE4552" i="2"/>
  <c r="AF4552" i="2" s="1"/>
  <c r="AE4553" i="2"/>
  <c r="AF4553" i="2" s="1"/>
  <c r="AE4554" i="2"/>
  <c r="AF4554" i="2" s="1"/>
  <c r="AE4555" i="2"/>
  <c r="AF4555" i="2" s="1"/>
  <c r="AE4556" i="2"/>
  <c r="AF4556" i="2" s="1"/>
  <c r="AE4557" i="2"/>
  <c r="AF4557" i="2" s="1"/>
  <c r="AE4558" i="2"/>
  <c r="AF4558" i="2" s="1"/>
  <c r="AE4559" i="2"/>
  <c r="AF4559" i="2" s="1"/>
  <c r="AE4560" i="2"/>
  <c r="AF4560" i="2" s="1"/>
  <c r="AE4561" i="2"/>
  <c r="AF4561" i="2" s="1"/>
  <c r="AE4562" i="2"/>
  <c r="AF4562" i="2" s="1"/>
  <c r="AE4563" i="2"/>
  <c r="AF4563" i="2" s="1"/>
  <c r="AE4564" i="2"/>
  <c r="AF4564" i="2" s="1"/>
  <c r="AE4565" i="2"/>
  <c r="AF4565" i="2" s="1"/>
  <c r="AE4566" i="2"/>
  <c r="AF4566" i="2" s="1"/>
  <c r="AE4567" i="2"/>
  <c r="AF4567" i="2" s="1"/>
  <c r="AE4568" i="2"/>
  <c r="AF4568" i="2" s="1"/>
  <c r="AE4569" i="2"/>
  <c r="AF4569" i="2" s="1"/>
  <c r="AE4570" i="2"/>
  <c r="AF4570" i="2" s="1"/>
  <c r="AE4571" i="2"/>
  <c r="AF4571" i="2" s="1"/>
  <c r="AE4572" i="2"/>
  <c r="AF4572" i="2" s="1"/>
  <c r="AE4573" i="2"/>
  <c r="AF4573" i="2" s="1"/>
  <c r="AE4574" i="2"/>
  <c r="AF4574" i="2" s="1"/>
  <c r="AE4575" i="2"/>
  <c r="AF4575" i="2" s="1"/>
  <c r="AE4576" i="2"/>
  <c r="AF4576" i="2" s="1"/>
  <c r="AE4577" i="2"/>
  <c r="AF4577" i="2" s="1"/>
  <c r="AE4578" i="2"/>
  <c r="AF4578" i="2" s="1"/>
  <c r="AE4579" i="2"/>
  <c r="AF4579" i="2" s="1"/>
  <c r="AE4580" i="2"/>
  <c r="AF4580" i="2" s="1"/>
  <c r="AE4581" i="2"/>
  <c r="AF4581" i="2" s="1"/>
  <c r="AE4582" i="2"/>
  <c r="AF4582" i="2" s="1"/>
  <c r="AE4583" i="2"/>
  <c r="AF4583" i="2" s="1"/>
  <c r="AE4584" i="2"/>
  <c r="AF4584" i="2" s="1"/>
  <c r="AE4585" i="2"/>
  <c r="AF4585" i="2" s="1"/>
  <c r="AE4586" i="2"/>
  <c r="AF4586" i="2" s="1"/>
  <c r="AE4587" i="2"/>
  <c r="AF4587" i="2" s="1"/>
  <c r="AE4588" i="2"/>
  <c r="AF4588" i="2" s="1"/>
  <c r="AE4589" i="2"/>
  <c r="AF4589" i="2" s="1"/>
  <c r="AE4590" i="2"/>
  <c r="AF4590" i="2" s="1"/>
  <c r="AE4591" i="2"/>
  <c r="AF4591" i="2" s="1"/>
  <c r="AE4592" i="2"/>
  <c r="AF4592" i="2" s="1"/>
  <c r="AE4593" i="2"/>
  <c r="AF4593" i="2" s="1"/>
  <c r="AE4594" i="2"/>
  <c r="AF4594" i="2" s="1"/>
  <c r="AE4595" i="2"/>
  <c r="AF4595" i="2" s="1"/>
  <c r="AE4596" i="2"/>
  <c r="AF4596" i="2" s="1"/>
  <c r="AE4597" i="2"/>
  <c r="AF4597" i="2" s="1"/>
  <c r="AE4598" i="2"/>
  <c r="AF4598" i="2" s="1"/>
  <c r="AE4599" i="2"/>
  <c r="AF4599" i="2" s="1"/>
  <c r="AE4600" i="2"/>
  <c r="AF4600" i="2" s="1"/>
  <c r="AE4601" i="2"/>
  <c r="AF4601" i="2" s="1"/>
  <c r="AE4602" i="2"/>
  <c r="AF4602" i="2" s="1"/>
  <c r="AE4603" i="2"/>
  <c r="AF4603" i="2" s="1"/>
  <c r="AE4604" i="2"/>
  <c r="AF4604" i="2" s="1"/>
  <c r="AE4605" i="2"/>
  <c r="AF4605" i="2" s="1"/>
  <c r="AE4606" i="2"/>
  <c r="AF4606" i="2" s="1"/>
  <c r="AE4607" i="2"/>
  <c r="AF4607" i="2" s="1"/>
  <c r="AE4608" i="2"/>
  <c r="AF4608" i="2" s="1"/>
  <c r="AE4609" i="2"/>
  <c r="AF4609" i="2" s="1"/>
  <c r="AE4610" i="2"/>
  <c r="AF4610" i="2" s="1"/>
  <c r="AE4611" i="2"/>
  <c r="AF4611" i="2" s="1"/>
  <c r="AE4612" i="2"/>
  <c r="AF4612" i="2" s="1"/>
  <c r="AE4613" i="2"/>
  <c r="AF4613" i="2" s="1"/>
  <c r="AE4614" i="2"/>
  <c r="AF4614" i="2" s="1"/>
  <c r="AE4615" i="2"/>
  <c r="AF4615" i="2" s="1"/>
  <c r="AE4616" i="2"/>
  <c r="AF4616" i="2" s="1"/>
  <c r="AE4617" i="2"/>
  <c r="AF4617" i="2" s="1"/>
  <c r="AE4618" i="2"/>
  <c r="AF4618" i="2" s="1"/>
  <c r="AE4619" i="2"/>
  <c r="AF4619" i="2" s="1"/>
  <c r="AE4620" i="2"/>
  <c r="AF4620" i="2" s="1"/>
  <c r="AE4621" i="2"/>
  <c r="AF4621" i="2" s="1"/>
  <c r="AE4622" i="2"/>
  <c r="AF4622" i="2" s="1"/>
  <c r="AE4623" i="2"/>
  <c r="AF4623" i="2" s="1"/>
  <c r="AE4624" i="2"/>
  <c r="AF4624" i="2" s="1"/>
  <c r="AE4625" i="2"/>
  <c r="AF4625" i="2" s="1"/>
  <c r="AE4626" i="2"/>
  <c r="AF4626" i="2" s="1"/>
  <c r="AE4627" i="2"/>
  <c r="AF4627" i="2" s="1"/>
  <c r="AE4628" i="2"/>
  <c r="AF4628" i="2" s="1"/>
  <c r="AE4629" i="2"/>
  <c r="AF4629" i="2" s="1"/>
  <c r="AE4630" i="2"/>
  <c r="AF4630" i="2" s="1"/>
  <c r="AE4631" i="2"/>
  <c r="AF4631" i="2" s="1"/>
  <c r="AE4632" i="2"/>
  <c r="AF4632" i="2" s="1"/>
  <c r="AE4633" i="2"/>
  <c r="AF4633" i="2" s="1"/>
  <c r="AE4634" i="2"/>
  <c r="AF4634" i="2" s="1"/>
  <c r="AE4635" i="2"/>
  <c r="AF4635" i="2" s="1"/>
  <c r="AE4636" i="2"/>
  <c r="AF4636" i="2" s="1"/>
  <c r="AE4637" i="2"/>
  <c r="AF4637" i="2" s="1"/>
  <c r="AE4638" i="2"/>
  <c r="AF4638" i="2" s="1"/>
  <c r="AE4639" i="2"/>
  <c r="AF4639" i="2" s="1"/>
  <c r="AE4640" i="2"/>
  <c r="AF4640" i="2" s="1"/>
  <c r="AE4641" i="2"/>
  <c r="AF4641" i="2" s="1"/>
  <c r="AE4642" i="2"/>
  <c r="AF4642" i="2" s="1"/>
  <c r="AE4643" i="2"/>
  <c r="AF4643" i="2" s="1"/>
  <c r="AE4644" i="2"/>
  <c r="AF4644" i="2" s="1"/>
  <c r="AE4645" i="2"/>
  <c r="AF4645" i="2" s="1"/>
  <c r="AE4646" i="2"/>
  <c r="AF4646" i="2" s="1"/>
  <c r="AE4647" i="2"/>
  <c r="AF4647" i="2" s="1"/>
  <c r="AE4648" i="2"/>
  <c r="AF4648" i="2" s="1"/>
  <c r="AE4649" i="2"/>
  <c r="AF4649" i="2" s="1"/>
  <c r="AE4650" i="2"/>
  <c r="AF4650" i="2" s="1"/>
  <c r="AE4651" i="2"/>
  <c r="AF4651" i="2" s="1"/>
  <c r="AE4652" i="2"/>
  <c r="AF4652" i="2" s="1"/>
  <c r="AE4653" i="2"/>
  <c r="AF4653" i="2" s="1"/>
  <c r="AE4654" i="2"/>
  <c r="AF4654" i="2" s="1"/>
  <c r="AE4655" i="2"/>
  <c r="AF4655" i="2" s="1"/>
  <c r="AE4656" i="2"/>
  <c r="AF4656" i="2" s="1"/>
  <c r="AE4657" i="2"/>
  <c r="AF4657" i="2" s="1"/>
  <c r="AE4658" i="2"/>
  <c r="AF4658" i="2" s="1"/>
  <c r="AE4659" i="2"/>
  <c r="AF4659" i="2" s="1"/>
  <c r="AE4660" i="2"/>
  <c r="AF4660" i="2" s="1"/>
  <c r="AE4661" i="2"/>
  <c r="AF4661" i="2" s="1"/>
  <c r="AE4662" i="2"/>
  <c r="AF4662" i="2" s="1"/>
  <c r="AE4663" i="2"/>
  <c r="AF4663" i="2" s="1"/>
  <c r="AE4664" i="2"/>
  <c r="AF4664" i="2" s="1"/>
  <c r="AE4665" i="2"/>
  <c r="AF4665" i="2" s="1"/>
  <c r="AE4666" i="2"/>
  <c r="AF4666" i="2" s="1"/>
  <c r="AE4667" i="2"/>
  <c r="AF4667" i="2" s="1"/>
  <c r="AE4668" i="2"/>
  <c r="AF4668" i="2" s="1"/>
  <c r="AE4669" i="2"/>
  <c r="AF4669" i="2" s="1"/>
  <c r="AE4670" i="2"/>
  <c r="AF4670" i="2" s="1"/>
  <c r="AE4671" i="2"/>
  <c r="AF4671" i="2" s="1"/>
  <c r="AE4672" i="2"/>
  <c r="AF4672" i="2" s="1"/>
  <c r="AE4673" i="2"/>
  <c r="AF4673" i="2" s="1"/>
  <c r="AE4674" i="2"/>
  <c r="AF4674" i="2" s="1"/>
  <c r="AE4675" i="2"/>
  <c r="AF4675" i="2" s="1"/>
  <c r="AE4676" i="2"/>
  <c r="AF4676" i="2" s="1"/>
  <c r="AE4677" i="2"/>
  <c r="AF4677" i="2" s="1"/>
  <c r="AE4678" i="2"/>
  <c r="AF4678" i="2" s="1"/>
  <c r="AE4679" i="2"/>
  <c r="AF4679" i="2" s="1"/>
  <c r="AE4680" i="2"/>
  <c r="AF4680" i="2" s="1"/>
  <c r="AE4681" i="2"/>
  <c r="AF4681" i="2" s="1"/>
  <c r="AE4682" i="2"/>
  <c r="AF4682" i="2" s="1"/>
  <c r="AE4683" i="2"/>
  <c r="AF4683" i="2" s="1"/>
  <c r="AE4684" i="2"/>
  <c r="AF4684" i="2" s="1"/>
  <c r="AE4685" i="2"/>
  <c r="AF4685" i="2" s="1"/>
  <c r="AE4686" i="2"/>
  <c r="AF4686" i="2" s="1"/>
  <c r="AE4687" i="2"/>
  <c r="AF4687" i="2" s="1"/>
  <c r="AE4688" i="2"/>
  <c r="AF4688" i="2" s="1"/>
  <c r="AE4689" i="2"/>
  <c r="AF4689" i="2" s="1"/>
  <c r="AE4690" i="2"/>
  <c r="AF4690" i="2" s="1"/>
  <c r="AE4691" i="2"/>
  <c r="AF4691" i="2" s="1"/>
  <c r="AE4692" i="2"/>
  <c r="AF4692" i="2" s="1"/>
  <c r="AE4693" i="2"/>
  <c r="AF4693" i="2" s="1"/>
  <c r="AE4694" i="2"/>
  <c r="AF4694" i="2" s="1"/>
  <c r="AE4695" i="2"/>
  <c r="AF4695" i="2" s="1"/>
  <c r="AE4696" i="2"/>
  <c r="AF4696" i="2" s="1"/>
  <c r="AE4697" i="2"/>
  <c r="AF4697" i="2" s="1"/>
  <c r="AE4698" i="2"/>
  <c r="AF4698" i="2" s="1"/>
  <c r="AE4699" i="2"/>
  <c r="AF4699" i="2" s="1"/>
  <c r="AE4700" i="2"/>
  <c r="AF4700" i="2" s="1"/>
  <c r="AE4701" i="2"/>
  <c r="AF4701" i="2" s="1"/>
  <c r="AE4702" i="2"/>
  <c r="AF4702" i="2" s="1"/>
  <c r="AE4703" i="2"/>
  <c r="AF4703" i="2" s="1"/>
  <c r="AE4704" i="2"/>
  <c r="AF4704" i="2" s="1"/>
  <c r="AE4705" i="2"/>
  <c r="AF4705" i="2" s="1"/>
  <c r="AE4706" i="2"/>
  <c r="AF4706" i="2" s="1"/>
  <c r="AE4707" i="2"/>
  <c r="AF4707" i="2" s="1"/>
  <c r="AE4708" i="2"/>
  <c r="AF4708" i="2" s="1"/>
  <c r="AE4709" i="2"/>
  <c r="AF4709" i="2" s="1"/>
  <c r="AE4710" i="2"/>
  <c r="AF4710" i="2" s="1"/>
  <c r="AE4711" i="2"/>
  <c r="AF4711" i="2" s="1"/>
  <c r="AE4712" i="2"/>
  <c r="AF4712" i="2" s="1"/>
  <c r="AE4713" i="2"/>
  <c r="AF4713" i="2" s="1"/>
  <c r="AE4714" i="2"/>
  <c r="AF4714" i="2" s="1"/>
  <c r="AE4715" i="2"/>
  <c r="AF4715" i="2" s="1"/>
  <c r="AE4716" i="2"/>
  <c r="AF4716" i="2" s="1"/>
  <c r="AE4717" i="2"/>
  <c r="AF4717" i="2" s="1"/>
  <c r="AE4718" i="2"/>
  <c r="AF4718" i="2" s="1"/>
  <c r="AE4719" i="2"/>
  <c r="AF4719" i="2" s="1"/>
  <c r="AE4720" i="2"/>
  <c r="AF4720" i="2" s="1"/>
  <c r="AE4721" i="2"/>
  <c r="AF4721" i="2" s="1"/>
  <c r="AE4722" i="2"/>
  <c r="AF4722" i="2" s="1"/>
  <c r="AE4723" i="2"/>
  <c r="AF4723" i="2" s="1"/>
  <c r="AE4724" i="2"/>
  <c r="AF4724" i="2" s="1"/>
  <c r="AE4725" i="2"/>
  <c r="AF4725" i="2" s="1"/>
  <c r="AE4726" i="2"/>
  <c r="AF4726" i="2" s="1"/>
  <c r="AE4727" i="2"/>
  <c r="AF4727" i="2" s="1"/>
  <c r="AE4728" i="2"/>
  <c r="AF4728" i="2" s="1"/>
  <c r="AE4729" i="2"/>
  <c r="AF4729" i="2" s="1"/>
  <c r="AE4730" i="2"/>
  <c r="AF4730" i="2" s="1"/>
  <c r="AE4731" i="2"/>
  <c r="AF4731" i="2" s="1"/>
  <c r="AE4732" i="2"/>
  <c r="AF4732" i="2" s="1"/>
  <c r="AE4733" i="2"/>
  <c r="AF4733" i="2" s="1"/>
  <c r="AE4734" i="2"/>
  <c r="AF4734" i="2" s="1"/>
  <c r="AE4735" i="2"/>
  <c r="AF4735" i="2" s="1"/>
  <c r="AE4736" i="2"/>
  <c r="AF4736" i="2" s="1"/>
  <c r="AE4737" i="2"/>
  <c r="AF4737" i="2" s="1"/>
  <c r="AE4738" i="2"/>
  <c r="AF4738" i="2" s="1"/>
  <c r="AE4739" i="2"/>
  <c r="AF4739" i="2" s="1"/>
  <c r="AE4740" i="2"/>
  <c r="AF4740" i="2" s="1"/>
  <c r="AE4741" i="2"/>
  <c r="AF4741" i="2" s="1"/>
  <c r="AE4742" i="2"/>
  <c r="AF4742" i="2" s="1"/>
  <c r="AE4743" i="2"/>
  <c r="AF4743" i="2" s="1"/>
  <c r="AE4744" i="2"/>
  <c r="AF4744" i="2" s="1"/>
  <c r="AE4745" i="2"/>
  <c r="AF4745" i="2" s="1"/>
  <c r="AE4746" i="2"/>
  <c r="AF4746" i="2" s="1"/>
  <c r="AE4747" i="2"/>
  <c r="AF4747" i="2" s="1"/>
  <c r="AE4748" i="2"/>
  <c r="AF4748" i="2" s="1"/>
  <c r="AE4749" i="2"/>
  <c r="AF4749" i="2" s="1"/>
  <c r="AE4750" i="2"/>
  <c r="AF4750" i="2" s="1"/>
  <c r="AE4751" i="2"/>
  <c r="AF4751" i="2" s="1"/>
  <c r="AE4752" i="2"/>
  <c r="AF4752" i="2" s="1"/>
  <c r="AE4753" i="2"/>
  <c r="AF4753" i="2" s="1"/>
  <c r="AE4754" i="2"/>
  <c r="AF4754" i="2" s="1"/>
  <c r="AE4755" i="2"/>
  <c r="AF4755" i="2" s="1"/>
  <c r="AE4756" i="2"/>
  <c r="AF4756" i="2" s="1"/>
  <c r="AE4757" i="2"/>
  <c r="AF4757" i="2" s="1"/>
  <c r="AE4758" i="2"/>
  <c r="AF4758" i="2" s="1"/>
  <c r="AE4759" i="2"/>
  <c r="AF4759" i="2" s="1"/>
  <c r="AE4760" i="2"/>
  <c r="AF4760" i="2" s="1"/>
  <c r="AE4761" i="2"/>
  <c r="AF4761" i="2" s="1"/>
  <c r="AE4762" i="2"/>
  <c r="AF4762" i="2" s="1"/>
  <c r="AE4763" i="2"/>
  <c r="AF4763" i="2" s="1"/>
  <c r="AE4764" i="2"/>
  <c r="AF4764" i="2" s="1"/>
  <c r="AE4765" i="2"/>
  <c r="AF4765" i="2" s="1"/>
  <c r="AE4766" i="2"/>
  <c r="AF4766" i="2" s="1"/>
  <c r="AE4767" i="2"/>
  <c r="AF4767" i="2" s="1"/>
  <c r="AE4768" i="2"/>
  <c r="AF4768" i="2" s="1"/>
  <c r="AE4769" i="2"/>
  <c r="AF4769" i="2" s="1"/>
  <c r="AE4770" i="2"/>
  <c r="AF4770" i="2" s="1"/>
  <c r="AE4771" i="2"/>
  <c r="AF4771" i="2" s="1"/>
  <c r="AE4772" i="2"/>
  <c r="AF4772" i="2" s="1"/>
  <c r="AE4773" i="2"/>
  <c r="AF4773" i="2" s="1"/>
  <c r="AE4774" i="2"/>
  <c r="AF4774" i="2" s="1"/>
  <c r="AE4775" i="2"/>
  <c r="AF4775" i="2" s="1"/>
  <c r="AE4776" i="2"/>
  <c r="AF4776" i="2" s="1"/>
  <c r="AE4777" i="2"/>
  <c r="AF4777" i="2" s="1"/>
  <c r="AE4778" i="2"/>
  <c r="AF4778" i="2" s="1"/>
  <c r="AE4779" i="2"/>
  <c r="AF4779" i="2" s="1"/>
  <c r="AE4780" i="2"/>
  <c r="AF4780" i="2" s="1"/>
  <c r="AE4781" i="2"/>
  <c r="AF4781" i="2" s="1"/>
  <c r="AE4782" i="2"/>
  <c r="AF4782" i="2" s="1"/>
  <c r="AE4783" i="2"/>
  <c r="AF4783" i="2" s="1"/>
  <c r="AE4784" i="2"/>
  <c r="AF4784" i="2" s="1"/>
  <c r="AE4785" i="2"/>
  <c r="AF4785" i="2" s="1"/>
  <c r="AE4786" i="2"/>
  <c r="AF4786" i="2" s="1"/>
  <c r="AE4787" i="2"/>
  <c r="AF4787" i="2" s="1"/>
  <c r="AE4788" i="2"/>
  <c r="AF4788" i="2" s="1"/>
  <c r="AE4789" i="2"/>
  <c r="AF4789" i="2" s="1"/>
  <c r="AE4790" i="2"/>
  <c r="AF4790" i="2" s="1"/>
  <c r="AE4791" i="2"/>
  <c r="AF4791" i="2" s="1"/>
  <c r="AE4792" i="2"/>
  <c r="AF4792" i="2" s="1"/>
  <c r="AE4793" i="2"/>
  <c r="AF4793" i="2" s="1"/>
  <c r="AE4794" i="2"/>
  <c r="AF4794" i="2" s="1"/>
  <c r="AE4795" i="2"/>
  <c r="AF4795" i="2" s="1"/>
  <c r="AE4796" i="2"/>
  <c r="AF4796" i="2" s="1"/>
  <c r="AE4797" i="2"/>
  <c r="AF4797" i="2" s="1"/>
  <c r="AE4798" i="2"/>
  <c r="AF4798" i="2" s="1"/>
  <c r="AE4799" i="2"/>
  <c r="AF4799" i="2" s="1"/>
  <c r="AE4800" i="2"/>
  <c r="AF4800" i="2" s="1"/>
  <c r="AE4801" i="2"/>
  <c r="AF4801" i="2" s="1"/>
  <c r="AE4802" i="2"/>
  <c r="AF4802" i="2" s="1"/>
  <c r="AE4803" i="2"/>
  <c r="AF4803" i="2" s="1"/>
  <c r="AE4804" i="2"/>
  <c r="AF4804" i="2" s="1"/>
  <c r="AE4805" i="2"/>
  <c r="AF4805" i="2" s="1"/>
  <c r="AE4806" i="2"/>
  <c r="AF4806" i="2" s="1"/>
  <c r="AE4807" i="2"/>
  <c r="AF4807" i="2" s="1"/>
  <c r="AE4808" i="2"/>
  <c r="AF4808" i="2" s="1"/>
  <c r="AE4809" i="2"/>
  <c r="AF4809" i="2" s="1"/>
  <c r="AE4810" i="2"/>
  <c r="AF4810" i="2" s="1"/>
  <c r="AE4811" i="2"/>
  <c r="AF4811" i="2" s="1"/>
  <c r="AE4812" i="2"/>
  <c r="AF4812" i="2" s="1"/>
  <c r="AE4813" i="2"/>
  <c r="AF4813" i="2" s="1"/>
  <c r="AE4814" i="2"/>
  <c r="AF4814" i="2" s="1"/>
  <c r="AE4815" i="2"/>
  <c r="AF4815" i="2" s="1"/>
  <c r="AE4816" i="2"/>
  <c r="AF4816" i="2" s="1"/>
  <c r="AE4817" i="2"/>
  <c r="AF4817" i="2" s="1"/>
  <c r="AE4818" i="2"/>
  <c r="AF4818" i="2" s="1"/>
  <c r="AE4819" i="2"/>
  <c r="AF4819" i="2" s="1"/>
  <c r="AE4820" i="2"/>
  <c r="AF4820" i="2" s="1"/>
  <c r="AE4821" i="2"/>
  <c r="AF4821" i="2" s="1"/>
  <c r="AE4822" i="2"/>
  <c r="AF4822" i="2" s="1"/>
  <c r="AE4823" i="2"/>
  <c r="AF4823" i="2" s="1"/>
  <c r="AE4824" i="2"/>
  <c r="AF4824" i="2" s="1"/>
  <c r="AE4825" i="2"/>
  <c r="AF4825" i="2" s="1"/>
  <c r="AE4826" i="2"/>
  <c r="AF4826" i="2" s="1"/>
  <c r="AE4827" i="2"/>
  <c r="AF4827" i="2" s="1"/>
  <c r="AE4828" i="2"/>
  <c r="AF4828" i="2" s="1"/>
  <c r="AE4829" i="2"/>
  <c r="AF4829" i="2" s="1"/>
  <c r="AE4830" i="2"/>
  <c r="AF4830" i="2" s="1"/>
  <c r="AE4831" i="2"/>
  <c r="AF4831" i="2" s="1"/>
  <c r="AE4832" i="2"/>
  <c r="AF4832" i="2" s="1"/>
  <c r="AE4833" i="2"/>
  <c r="AF4833" i="2" s="1"/>
  <c r="AE4834" i="2"/>
  <c r="AF4834" i="2" s="1"/>
  <c r="AE4835" i="2"/>
  <c r="AF4835" i="2" s="1"/>
  <c r="AE4836" i="2"/>
  <c r="AF4836" i="2" s="1"/>
  <c r="AE4837" i="2"/>
  <c r="AF4837" i="2" s="1"/>
  <c r="AE4838" i="2"/>
  <c r="AF4838" i="2" s="1"/>
  <c r="AE4839" i="2"/>
  <c r="AF4839" i="2" s="1"/>
  <c r="AE4840" i="2"/>
  <c r="AF4840" i="2" s="1"/>
  <c r="AE4841" i="2"/>
  <c r="AF4841" i="2" s="1"/>
  <c r="AE4842" i="2"/>
  <c r="AF4842" i="2" s="1"/>
  <c r="AE4843" i="2"/>
  <c r="AF4843" i="2" s="1"/>
  <c r="AE4844" i="2"/>
  <c r="AF4844" i="2" s="1"/>
  <c r="AE4845" i="2"/>
  <c r="AF4845" i="2" s="1"/>
  <c r="AE4846" i="2"/>
  <c r="AF4846" i="2" s="1"/>
  <c r="AE4847" i="2"/>
  <c r="AF4847" i="2" s="1"/>
  <c r="AE4848" i="2"/>
  <c r="AF4848" i="2" s="1"/>
  <c r="AE4849" i="2"/>
  <c r="AF4849" i="2" s="1"/>
  <c r="AE4850" i="2"/>
  <c r="AF4850" i="2" s="1"/>
  <c r="AE4851" i="2"/>
  <c r="AF4851" i="2" s="1"/>
  <c r="AE4852" i="2"/>
  <c r="AF4852" i="2" s="1"/>
  <c r="AE4853" i="2"/>
  <c r="AF4853" i="2" s="1"/>
  <c r="AE4854" i="2"/>
  <c r="AF4854" i="2" s="1"/>
  <c r="AE4855" i="2"/>
  <c r="AF4855" i="2" s="1"/>
  <c r="AE4856" i="2"/>
  <c r="AF4856" i="2" s="1"/>
  <c r="AE4857" i="2"/>
  <c r="AF4857" i="2" s="1"/>
  <c r="AE4858" i="2"/>
  <c r="AF4858" i="2" s="1"/>
  <c r="AE4859" i="2"/>
  <c r="AF4859" i="2" s="1"/>
  <c r="AE4860" i="2"/>
  <c r="AF4860" i="2" s="1"/>
  <c r="AE4861" i="2"/>
  <c r="AF4861" i="2" s="1"/>
  <c r="AE4862" i="2"/>
  <c r="AF4862" i="2" s="1"/>
  <c r="AE4863" i="2"/>
  <c r="AF4863" i="2" s="1"/>
  <c r="AE4864" i="2"/>
  <c r="AF4864" i="2" s="1"/>
  <c r="AE4865" i="2"/>
  <c r="AF4865" i="2" s="1"/>
  <c r="AE4866" i="2"/>
  <c r="AF4866" i="2" s="1"/>
  <c r="AE4867" i="2"/>
  <c r="AF4867" i="2" s="1"/>
  <c r="AE4868" i="2"/>
  <c r="AF4868" i="2" s="1"/>
  <c r="AE4869" i="2"/>
  <c r="AF4869" i="2" s="1"/>
  <c r="AE4870" i="2"/>
  <c r="AF4870" i="2" s="1"/>
  <c r="AE4871" i="2"/>
  <c r="AF4871" i="2" s="1"/>
  <c r="AE4872" i="2"/>
  <c r="AF4872" i="2" s="1"/>
  <c r="AE4873" i="2"/>
  <c r="AF4873" i="2" s="1"/>
  <c r="AE4874" i="2"/>
  <c r="AF4874" i="2" s="1"/>
  <c r="AE4875" i="2"/>
  <c r="AF4875" i="2" s="1"/>
  <c r="AE4876" i="2"/>
  <c r="AF4876" i="2" s="1"/>
  <c r="AE4877" i="2"/>
  <c r="AF4877" i="2" s="1"/>
  <c r="AE4878" i="2"/>
  <c r="AF4878" i="2" s="1"/>
  <c r="AE4879" i="2"/>
  <c r="AF4879" i="2" s="1"/>
  <c r="AE4880" i="2"/>
  <c r="AF4880" i="2" s="1"/>
  <c r="AE4881" i="2"/>
  <c r="AF4881" i="2" s="1"/>
  <c r="AE4882" i="2"/>
  <c r="AF4882" i="2" s="1"/>
  <c r="AE4883" i="2"/>
  <c r="AF4883" i="2" s="1"/>
  <c r="AE4884" i="2"/>
  <c r="AF4884" i="2" s="1"/>
  <c r="AE4885" i="2"/>
  <c r="AF4885" i="2" s="1"/>
  <c r="AE4886" i="2"/>
  <c r="AF4886" i="2" s="1"/>
  <c r="AE4887" i="2"/>
  <c r="AF4887" i="2" s="1"/>
  <c r="AE4888" i="2"/>
  <c r="AF4888" i="2" s="1"/>
  <c r="AE4889" i="2"/>
  <c r="AF4889" i="2" s="1"/>
  <c r="AE4890" i="2"/>
  <c r="AF4890" i="2" s="1"/>
  <c r="AE4891" i="2"/>
  <c r="AF4891" i="2" s="1"/>
  <c r="AE4892" i="2"/>
  <c r="AF4892" i="2" s="1"/>
  <c r="AE4893" i="2"/>
  <c r="AF4893" i="2" s="1"/>
  <c r="AE4894" i="2"/>
  <c r="AF4894" i="2" s="1"/>
  <c r="AE4895" i="2"/>
  <c r="AF4895" i="2" s="1"/>
  <c r="AE4896" i="2"/>
  <c r="AF4896" i="2" s="1"/>
  <c r="AE4897" i="2"/>
  <c r="AF4897" i="2" s="1"/>
  <c r="AE4898" i="2"/>
  <c r="AF4898" i="2" s="1"/>
  <c r="AE4899" i="2"/>
  <c r="AF4899" i="2" s="1"/>
  <c r="AE4900" i="2"/>
  <c r="AF4900" i="2" s="1"/>
  <c r="AE4901" i="2"/>
  <c r="AF4901" i="2" s="1"/>
  <c r="AE4902" i="2"/>
  <c r="AF4902" i="2" s="1"/>
  <c r="AE4903" i="2"/>
  <c r="AF4903" i="2" s="1"/>
  <c r="AE4904" i="2"/>
  <c r="AF4904" i="2" s="1"/>
  <c r="AE4905" i="2"/>
  <c r="AF4905" i="2" s="1"/>
  <c r="AE4906" i="2"/>
  <c r="AF4906" i="2" s="1"/>
  <c r="AE4907" i="2"/>
  <c r="AF4907" i="2" s="1"/>
  <c r="AE4908" i="2"/>
  <c r="AF4908" i="2" s="1"/>
  <c r="AE4909" i="2"/>
  <c r="AF4909" i="2" s="1"/>
  <c r="AE4910" i="2"/>
  <c r="AF4910" i="2" s="1"/>
  <c r="AE4911" i="2"/>
  <c r="AF4911" i="2" s="1"/>
  <c r="AE4912" i="2"/>
  <c r="AF4912" i="2" s="1"/>
  <c r="AE4913" i="2"/>
  <c r="AF4913" i="2" s="1"/>
  <c r="AE4914" i="2"/>
  <c r="AF4914" i="2" s="1"/>
  <c r="AE4915" i="2"/>
  <c r="AF4915" i="2" s="1"/>
  <c r="AE4916" i="2"/>
  <c r="AF4916" i="2" s="1"/>
  <c r="AE4917" i="2"/>
  <c r="AF4917" i="2" s="1"/>
  <c r="AE4918" i="2"/>
  <c r="AF4918" i="2" s="1"/>
  <c r="AE4919" i="2"/>
  <c r="AF4919" i="2" s="1"/>
  <c r="AE4920" i="2"/>
  <c r="AF4920" i="2" s="1"/>
  <c r="AE4921" i="2"/>
  <c r="AF4921" i="2" s="1"/>
  <c r="AE4922" i="2"/>
  <c r="AF4922" i="2" s="1"/>
  <c r="AE4923" i="2"/>
  <c r="AF4923" i="2" s="1"/>
  <c r="AE4924" i="2"/>
  <c r="AF4924" i="2" s="1"/>
  <c r="AE4925" i="2"/>
  <c r="AF4925" i="2" s="1"/>
  <c r="AE4926" i="2"/>
  <c r="AF4926" i="2" s="1"/>
  <c r="AE4927" i="2"/>
  <c r="AF4927" i="2" s="1"/>
  <c r="AE4928" i="2"/>
  <c r="AF4928" i="2" s="1"/>
  <c r="AE4929" i="2"/>
  <c r="AF4929" i="2" s="1"/>
  <c r="AE4930" i="2"/>
  <c r="AF4930" i="2" s="1"/>
  <c r="AE4931" i="2"/>
  <c r="AF4931" i="2" s="1"/>
  <c r="AE4932" i="2"/>
  <c r="AF4932" i="2" s="1"/>
  <c r="AE4933" i="2"/>
  <c r="AF4933" i="2" s="1"/>
  <c r="AE4934" i="2"/>
  <c r="AF4934" i="2" s="1"/>
  <c r="AE4935" i="2"/>
  <c r="AF4935" i="2" s="1"/>
  <c r="AE4936" i="2"/>
  <c r="AF4936" i="2" s="1"/>
  <c r="AE4937" i="2"/>
  <c r="AF4937" i="2" s="1"/>
  <c r="AE4938" i="2"/>
  <c r="AF4938" i="2" s="1"/>
  <c r="AE4939" i="2"/>
  <c r="AF4939" i="2" s="1"/>
  <c r="AE4940" i="2"/>
  <c r="AF4940" i="2" s="1"/>
  <c r="AE4941" i="2"/>
  <c r="AF4941" i="2" s="1"/>
  <c r="AE4942" i="2"/>
  <c r="AF4942" i="2" s="1"/>
  <c r="AE4943" i="2"/>
  <c r="AF4943" i="2" s="1"/>
  <c r="AE4944" i="2"/>
  <c r="AF4944" i="2" s="1"/>
  <c r="AE4945" i="2"/>
  <c r="AF4945" i="2" s="1"/>
  <c r="AE4946" i="2"/>
  <c r="AF4946" i="2" s="1"/>
  <c r="AE4947" i="2"/>
  <c r="AF4947" i="2" s="1"/>
  <c r="AE4948" i="2"/>
  <c r="AF4948" i="2" s="1"/>
  <c r="AE4949" i="2"/>
  <c r="AF4949" i="2" s="1"/>
  <c r="AE4950" i="2"/>
  <c r="AF4950" i="2" s="1"/>
  <c r="AE4951" i="2"/>
  <c r="AF4951" i="2" s="1"/>
  <c r="AE4952" i="2"/>
  <c r="AF4952" i="2" s="1"/>
  <c r="AE4953" i="2"/>
  <c r="AF4953" i="2" s="1"/>
  <c r="AE4954" i="2"/>
  <c r="AF4954" i="2" s="1"/>
  <c r="AE4955" i="2"/>
  <c r="AF4955" i="2" s="1"/>
  <c r="AE4956" i="2"/>
  <c r="AF4956" i="2" s="1"/>
  <c r="AE4957" i="2"/>
  <c r="AF4957" i="2" s="1"/>
  <c r="AE4958" i="2"/>
  <c r="AF4958" i="2" s="1"/>
  <c r="AE4959" i="2"/>
  <c r="AF4959" i="2" s="1"/>
  <c r="AE4960" i="2"/>
  <c r="AF4960" i="2" s="1"/>
  <c r="AE4961" i="2"/>
  <c r="AF4961" i="2" s="1"/>
  <c r="AE4962" i="2"/>
  <c r="AF4962" i="2" s="1"/>
  <c r="AE4963" i="2"/>
  <c r="AF4963" i="2" s="1"/>
  <c r="AE4964" i="2"/>
  <c r="AF4964" i="2" s="1"/>
  <c r="AE4965" i="2"/>
  <c r="AF4965" i="2" s="1"/>
  <c r="AE4966" i="2"/>
  <c r="AF4966" i="2" s="1"/>
  <c r="AE4967" i="2"/>
  <c r="AF4967" i="2" s="1"/>
  <c r="AE4968" i="2"/>
  <c r="AF4968" i="2" s="1"/>
  <c r="AE4969" i="2"/>
  <c r="AF4969" i="2" s="1"/>
  <c r="AE4970" i="2"/>
  <c r="AF4970" i="2" s="1"/>
  <c r="AE4971" i="2"/>
  <c r="AF4971" i="2" s="1"/>
  <c r="AE4972" i="2"/>
  <c r="AF4972" i="2" s="1"/>
  <c r="AE4973" i="2"/>
  <c r="AF4973" i="2" s="1"/>
  <c r="AE4974" i="2"/>
  <c r="AF4974" i="2" s="1"/>
  <c r="AE4975" i="2"/>
  <c r="AF4975" i="2" s="1"/>
  <c r="AE4976" i="2"/>
  <c r="AF4976" i="2" s="1"/>
  <c r="AE4977" i="2"/>
  <c r="AF4977" i="2" s="1"/>
  <c r="AE4978" i="2"/>
  <c r="AF4978" i="2" s="1"/>
  <c r="AE4979" i="2"/>
  <c r="AF4979" i="2" s="1"/>
  <c r="AE4980" i="2"/>
  <c r="AF4980" i="2" s="1"/>
  <c r="AE4981" i="2"/>
  <c r="AF4981" i="2" s="1"/>
  <c r="AE4982" i="2"/>
  <c r="AF4982" i="2" s="1"/>
  <c r="AE4983" i="2"/>
  <c r="AF4983" i="2" s="1"/>
  <c r="AE4984" i="2"/>
  <c r="AF4984" i="2" s="1"/>
  <c r="AE4985" i="2"/>
  <c r="AF4985" i="2" s="1"/>
  <c r="AE4986" i="2"/>
  <c r="AF4986" i="2" s="1"/>
  <c r="AE4987" i="2"/>
  <c r="AF4987" i="2" s="1"/>
  <c r="AE4988" i="2"/>
  <c r="AF4988" i="2" s="1"/>
  <c r="AE4989" i="2"/>
  <c r="AF4989" i="2" s="1"/>
  <c r="AE4990" i="2"/>
  <c r="AF4990" i="2" s="1"/>
  <c r="AE4991" i="2"/>
  <c r="AF4991" i="2" s="1"/>
  <c r="AE4992" i="2"/>
  <c r="AF4992" i="2" s="1"/>
  <c r="AE4993" i="2"/>
  <c r="AF4993" i="2" s="1"/>
  <c r="AE4994" i="2"/>
  <c r="AF4994" i="2" s="1"/>
  <c r="AE4995" i="2"/>
  <c r="AF4995" i="2" s="1"/>
  <c r="AE4996" i="2"/>
  <c r="AF4996" i="2" s="1"/>
  <c r="AE4997" i="2"/>
  <c r="AF4997" i="2" s="1"/>
  <c r="AE4998" i="2"/>
  <c r="AF4998" i="2" s="1"/>
  <c r="AE4999" i="2"/>
  <c r="AF4999" i="2" s="1"/>
  <c r="AE5000" i="2"/>
  <c r="AF5000" i="2" s="1"/>
  <c r="AE5001" i="2"/>
  <c r="AF5001" i="2" s="1"/>
  <c r="AE5002" i="2"/>
  <c r="AF5002" i="2" s="1"/>
  <c r="AE5003" i="2"/>
  <c r="AF5003" i="2" s="1"/>
  <c r="AE5004" i="2"/>
  <c r="AF5004" i="2" s="1"/>
  <c r="AE5005" i="2"/>
  <c r="AF5005" i="2" s="1"/>
  <c r="AE5006" i="2"/>
  <c r="AF5006" i="2" s="1"/>
  <c r="AE5007" i="2"/>
  <c r="AF5007" i="2" s="1"/>
  <c r="AE5008" i="2"/>
  <c r="AF5008" i="2" s="1"/>
  <c r="AE5009" i="2"/>
  <c r="AF5009" i="2" s="1"/>
  <c r="AE5010" i="2"/>
  <c r="AF5010" i="2" s="1"/>
  <c r="AE5011" i="2"/>
  <c r="AF5011" i="2" s="1"/>
  <c r="AE5012" i="2"/>
  <c r="AF5012" i="2" s="1"/>
  <c r="AE5013" i="2"/>
  <c r="AF5013" i="2" s="1"/>
  <c r="AE5014" i="2"/>
  <c r="AF5014" i="2" s="1"/>
  <c r="AE5015" i="2"/>
  <c r="AF5015" i="2" s="1"/>
  <c r="AE5016" i="2"/>
  <c r="AF5016" i="2" s="1"/>
  <c r="AE5017" i="2"/>
  <c r="AF5017" i="2" s="1"/>
  <c r="AE5018" i="2"/>
  <c r="AF5018" i="2" s="1"/>
  <c r="AE5019" i="2"/>
  <c r="AF5019" i="2" s="1"/>
  <c r="AE5020" i="2"/>
  <c r="AF5020" i="2" s="1"/>
  <c r="AE5021" i="2"/>
  <c r="AF5021" i="2" s="1"/>
  <c r="AE5022" i="2"/>
  <c r="AF5022" i="2" s="1"/>
  <c r="AE5023" i="2"/>
  <c r="AF5023" i="2" s="1"/>
  <c r="AE5024" i="2"/>
  <c r="AF5024" i="2" s="1"/>
  <c r="AE5025" i="2"/>
  <c r="AF5025" i="2" s="1"/>
  <c r="AE5026" i="2"/>
  <c r="AF5026" i="2" s="1"/>
  <c r="AE5027" i="2"/>
  <c r="AF5027" i="2" s="1"/>
  <c r="AE5028" i="2"/>
  <c r="AF5028" i="2" s="1"/>
  <c r="AE5029" i="2"/>
  <c r="AF5029" i="2" s="1"/>
  <c r="AE5030" i="2"/>
  <c r="AF5030" i="2" s="1"/>
  <c r="AE5031" i="2"/>
  <c r="AF5031" i="2" s="1"/>
  <c r="AE5032" i="2"/>
  <c r="AF5032" i="2" s="1"/>
  <c r="AE5033" i="2"/>
  <c r="AF5033" i="2" s="1"/>
  <c r="AE5034" i="2"/>
  <c r="AF5034" i="2" s="1"/>
  <c r="AE5035" i="2"/>
  <c r="AF5035" i="2" s="1"/>
  <c r="AE5036" i="2"/>
  <c r="AF5036" i="2" s="1"/>
  <c r="AE5037" i="2"/>
  <c r="AF5037" i="2" s="1"/>
  <c r="AE5038" i="2"/>
  <c r="AF5038" i="2" s="1"/>
  <c r="AE5039" i="2"/>
  <c r="AF5039" i="2" s="1"/>
  <c r="AE5040" i="2"/>
  <c r="AF5040" i="2" s="1"/>
  <c r="AE5041" i="2"/>
  <c r="AF5041" i="2" s="1"/>
  <c r="AE5042" i="2"/>
  <c r="AF5042" i="2" s="1"/>
  <c r="AE5043" i="2"/>
  <c r="AF5043" i="2" s="1"/>
  <c r="AE5044" i="2"/>
  <c r="AF5044" i="2" s="1"/>
  <c r="AE5045" i="2"/>
  <c r="AF5045" i="2" s="1"/>
  <c r="AE5046" i="2"/>
  <c r="AF5046" i="2" s="1"/>
  <c r="AE5047" i="2"/>
  <c r="AF5047" i="2" s="1"/>
  <c r="AE5048" i="2"/>
  <c r="AF5048" i="2" s="1"/>
  <c r="AE5049" i="2"/>
  <c r="AF5049" i="2" s="1"/>
  <c r="AE5050" i="2"/>
  <c r="AF5050" i="2" s="1"/>
  <c r="AE5051" i="2"/>
  <c r="AF5051" i="2" s="1"/>
  <c r="AE5052" i="2"/>
  <c r="AF5052" i="2" s="1"/>
  <c r="AE5053" i="2"/>
  <c r="AF5053" i="2" s="1"/>
  <c r="AE5054" i="2"/>
  <c r="AF5054" i="2" s="1"/>
  <c r="AE5055" i="2"/>
  <c r="AF5055" i="2" s="1"/>
  <c r="AE5056" i="2"/>
  <c r="AF5056" i="2" s="1"/>
  <c r="AE5057" i="2"/>
  <c r="AF5057" i="2" s="1"/>
  <c r="AE5058" i="2"/>
  <c r="AF5058" i="2" s="1"/>
  <c r="AE5059" i="2"/>
  <c r="AF5059" i="2" s="1"/>
  <c r="AE5060" i="2"/>
  <c r="AF5060" i="2" s="1"/>
  <c r="AE5061" i="2"/>
  <c r="AF5061" i="2" s="1"/>
  <c r="AE5062" i="2"/>
  <c r="AF5062" i="2" s="1"/>
  <c r="AE5063" i="2"/>
  <c r="AF5063" i="2" s="1"/>
  <c r="AE5064" i="2"/>
  <c r="AF5064" i="2" s="1"/>
  <c r="AE5065" i="2"/>
  <c r="AF5065" i="2" s="1"/>
  <c r="AE5066" i="2"/>
  <c r="AF5066" i="2" s="1"/>
  <c r="AE5067" i="2"/>
  <c r="AF5067" i="2" s="1"/>
  <c r="AE5068" i="2"/>
  <c r="AF5068" i="2" s="1"/>
  <c r="AE5069" i="2"/>
  <c r="AF5069" i="2" s="1"/>
  <c r="AE5070" i="2"/>
  <c r="AF5070" i="2" s="1"/>
  <c r="AE5071" i="2"/>
  <c r="AF5071" i="2" s="1"/>
  <c r="AE5072" i="2"/>
  <c r="AF5072" i="2" s="1"/>
  <c r="AE5073" i="2"/>
  <c r="AF5073" i="2" s="1"/>
  <c r="AE5074" i="2"/>
  <c r="AF5074" i="2" s="1"/>
  <c r="AE5075" i="2"/>
  <c r="AF5075" i="2" s="1"/>
  <c r="AE5076" i="2"/>
  <c r="AF5076" i="2" s="1"/>
  <c r="AE5077" i="2"/>
  <c r="AF5077" i="2" s="1"/>
  <c r="AE5078" i="2"/>
  <c r="AF5078" i="2" s="1"/>
  <c r="AE5079" i="2"/>
  <c r="AF5079" i="2" s="1"/>
  <c r="AE5080" i="2"/>
  <c r="AF5080" i="2" s="1"/>
  <c r="AE5081" i="2"/>
  <c r="AF5081" i="2" s="1"/>
  <c r="AE5082" i="2"/>
  <c r="AF5082" i="2" s="1"/>
  <c r="AE5083" i="2"/>
  <c r="AF5083" i="2" s="1"/>
  <c r="AE5084" i="2"/>
  <c r="AF5084" i="2" s="1"/>
  <c r="AE5085" i="2"/>
  <c r="AF5085" i="2" s="1"/>
  <c r="AE5086" i="2"/>
  <c r="AF5086" i="2" s="1"/>
  <c r="AE5087" i="2"/>
  <c r="AF5087" i="2" s="1"/>
  <c r="AE5088" i="2"/>
  <c r="AF5088" i="2" s="1"/>
  <c r="AE5089" i="2"/>
  <c r="AF5089" i="2" s="1"/>
  <c r="AE5090" i="2"/>
  <c r="AF5090" i="2" s="1"/>
  <c r="AE5091" i="2"/>
  <c r="AF5091" i="2" s="1"/>
  <c r="AE5092" i="2"/>
  <c r="AF5092" i="2" s="1"/>
  <c r="AE5093" i="2"/>
  <c r="AF5093" i="2" s="1"/>
  <c r="AE5094" i="2"/>
  <c r="AF5094" i="2" s="1"/>
  <c r="AE5095" i="2"/>
  <c r="AF5095" i="2" s="1"/>
  <c r="AE5096" i="2"/>
  <c r="AF5096" i="2" s="1"/>
  <c r="AE5097" i="2"/>
  <c r="AF5097" i="2" s="1"/>
  <c r="AE5098" i="2"/>
  <c r="AF5098" i="2" s="1"/>
  <c r="AE5099" i="2"/>
  <c r="AF5099" i="2" s="1"/>
  <c r="AE5100" i="2"/>
  <c r="AF5100" i="2" s="1"/>
  <c r="AE5101" i="2"/>
  <c r="AF5101" i="2" s="1"/>
  <c r="AE5102" i="2"/>
  <c r="AF5102" i="2" s="1"/>
  <c r="AE5103" i="2"/>
  <c r="AF5103" i="2" s="1"/>
  <c r="AE5104" i="2"/>
  <c r="AF5104" i="2" s="1"/>
  <c r="AE5105" i="2"/>
  <c r="AF5105" i="2" s="1"/>
  <c r="AE5106" i="2"/>
  <c r="AF5106" i="2" s="1"/>
  <c r="AE5107" i="2"/>
  <c r="AF5107" i="2" s="1"/>
  <c r="AE5108" i="2"/>
  <c r="AF5108" i="2" s="1"/>
  <c r="AE5109" i="2"/>
  <c r="AF5109" i="2" s="1"/>
  <c r="AE5110" i="2"/>
  <c r="AF5110" i="2" s="1"/>
  <c r="AE5111" i="2"/>
  <c r="AF5111" i="2" s="1"/>
  <c r="AE5112" i="2"/>
  <c r="AF5112" i="2" s="1"/>
  <c r="AE5113" i="2"/>
  <c r="AF5113" i="2" s="1"/>
  <c r="AE5114" i="2"/>
  <c r="AF5114" i="2" s="1"/>
  <c r="AE5115" i="2"/>
  <c r="AF5115" i="2" s="1"/>
  <c r="AE5116" i="2"/>
  <c r="AF5116" i="2" s="1"/>
  <c r="AE5117" i="2"/>
  <c r="AF5117" i="2" s="1"/>
  <c r="AE5118" i="2"/>
  <c r="AF5118" i="2" s="1"/>
  <c r="AE5119" i="2"/>
  <c r="AF5119" i="2" s="1"/>
  <c r="AE5120" i="2"/>
  <c r="AF5120" i="2" s="1"/>
  <c r="AE5121" i="2"/>
  <c r="AF5121" i="2" s="1"/>
  <c r="AE5122" i="2"/>
  <c r="AF5122" i="2" s="1"/>
  <c r="AE5123" i="2"/>
  <c r="AF5123" i="2" s="1"/>
  <c r="AE5124" i="2"/>
  <c r="AF5124" i="2" s="1"/>
  <c r="AE5125" i="2"/>
  <c r="AF5125" i="2" s="1"/>
  <c r="AE5126" i="2"/>
  <c r="AF5126" i="2" s="1"/>
  <c r="AE5127" i="2"/>
  <c r="AF5127" i="2" s="1"/>
  <c r="AE5128" i="2"/>
  <c r="AF5128" i="2" s="1"/>
  <c r="AE5129" i="2"/>
  <c r="AF5129" i="2" s="1"/>
  <c r="AE5130" i="2"/>
  <c r="AF5130" i="2" s="1"/>
  <c r="AE5131" i="2"/>
  <c r="AF5131" i="2" s="1"/>
  <c r="AE5132" i="2"/>
  <c r="AF5132" i="2" s="1"/>
  <c r="AE5133" i="2"/>
  <c r="AF5133" i="2" s="1"/>
  <c r="AE5134" i="2"/>
  <c r="AF5134" i="2" s="1"/>
  <c r="AE5135" i="2"/>
  <c r="AF5135" i="2" s="1"/>
  <c r="AE5136" i="2"/>
  <c r="AF5136" i="2" s="1"/>
  <c r="AE5137" i="2"/>
  <c r="AF5137" i="2" s="1"/>
  <c r="AE5138" i="2"/>
  <c r="AF5138" i="2" s="1"/>
  <c r="AE5139" i="2"/>
  <c r="AF5139" i="2" s="1"/>
  <c r="AE5140" i="2"/>
  <c r="AF5140" i="2" s="1"/>
  <c r="AE5141" i="2"/>
  <c r="AF5141" i="2" s="1"/>
  <c r="AE5142" i="2"/>
  <c r="AF5142" i="2" s="1"/>
  <c r="AE5143" i="2"/>
  <c r="AF5143" i="2" s="1"/>
  <c r="AE5144" i="2"/>
  <c r="AF5144" i="2" s="1"/>
  <c r="AE5145" i="2"/>
  <c r="AF5145" i="2" s="1"/>
  <c r="AE5146" i="2"/>
  <c r="AF5146" i="2" s="1"/>
  <c r="AE5147" i="2"/>
  <c r="AF5147" i="2" s="1"/>
  <c r="AE5148" i="2"/>
  <c r="AF5148" i="2" s="1"/>
  <c r="AE5149" i="2"/>
  <c r="AF5149" i="2" s="1"/>
  <c r="AE5150" i="2"/>
  <c r="AF5150" i="2" s="1"/>
  <c r="AE5151" i="2"/>
  <c r="AF5151" i="2" s="1"/>
  <c r="AE5152" i="2"/>
  <c r="AF5152" i="2" s="1"/>
  <c r="AE5153" i="2"/>
  <c r="AF5153" i="2" s="1"/>
  <c r="AE5154" i="2"/>
  <c r="AF5154" i="2" s="1"/>
  <c r="AE5155" i="2"/>
  <c r="AF5155" i="2" s="1"/>
  <c r="AE5156" i="2"/>
  <c r="AF5156" i="2" s="1"/>
  <c r="AE5157" i="2"/>
  <c r="AF5157" i="2" s="1"/>
  <c r="AE5158" i="2"/>
  <c r="AF5158" i="2" s="1"/>
  <c r="AE5159" i="2"/>
  <c r="AF5159" i="2" s="1"/>
  <c r="AE5160" i="2"/>
  <c r="AF5160" i="2" s="1"/>
  <c r="AE5161" i="2"/>
  <c r="AF5161" i="2" s="1"/>
  <c r="AE5162" i="2"/>
  <c r="AF5162" i="2" s="1"/>
  <c r="AE5163" i="2"/>
  <c r="AF5163" i="2" s="1"/>
  <c r="AE5164" i="2"/>
  <c r="AF5164" i="2" s="1"/>
  <c r="AE5165" i="2"/>
  <c r="AF5165" i="2" s="1"/>
  <c r="AE5166" i="2"/>
  <c r="AF5166" i="2" s="1"/>
  <c r="AE5167" i="2"/>
  <c r="AF5167" i="2" s="1"/>
  <c r="AE5168" i="2"/>
  <c r="AF5168" i="2" s="1"/>
  <c r="AE5169" i="2"/>
  <c r="AF5169" i="2" s="1"/>
  <c r="AE5170" i="2"/>
  <c r="AF5170" i="2" s="1"/>
  <c r="AE5171" i="2"/>
  <c r="AF5171" i="2" s="1"/>
  <c r="AE5172" i="2"/>
  <c r="AF5172" i="2" s="1"/>
  <c r="AE5173" i="2"/>
  <c r="AF5173" i="2" s="1"/>
  <c r="AE5174" i="2"/>
  <c r="AF5174" i="2" s="1"/>
  <c r="AE5175" i="2"/>
  <c r="AF5175" i="2" s="1"/>
  <c r="AE5176" i="2"/>
  <c r="AF5176" i="2" s="1"/>
  <c r="AE5177" i="2"/>
  <c r="AF5177" i="2" s="1"/>
  <c r="AE5178" i="2"/>
  <c r="AF5178" i="2" s="1"/>
  <c r="AE5179" i="2"/>
  <c r="AF5179" i="2" s="1"/>
  <c r="AE5180" i="2"/>
  <c r="AF5180" i="2" s="1"/>
  <c r="AE5181" i="2"/>
  <c r="AF5181" i="2" s="1"/>
  <c r="AE5182" i="2"/>
  <c r="AF5182" i="2" s="1"/>
  <c r="AE5183" i="2"/>
  <c r="AF5183" i="2" s="1"/>
  <c r="AE5184" i="2"/>
  <c r="AF5184" i="2" s="1"/>
  <c r="AE5185" i="2"/>
  <c r="AF5185" i="2" s="1"/>
  <c r="AE5186" i="2"/>
  <c r="AF5186" i="2" s="1"/>
  <c r="AE5187" i="2"/>
  <c r="AF5187" i="2" s="1"/>
  <c r="AE5188" i="2"/>
  <c r="AF5188" i="2" s="1"/>
  <c r="AE5189" i="2"/>
  <c r="AF5189" i="2" s="1"/>
  <c r="AE5190" i="2"/>
  <c r="AF5190" i="2" s="1"/>
  <c r="AE5191" i="2"/>
  <c r="AF5191" i="2" s="1"/>
  <c r="AE5192" i="2"/>
  <c r="AF5192" i="2" s="1"/>
  <c r="AE5193" i="2"/>
  <c r="AF5193" i="2" s="1"/>
  <c r="AE5194" i="2"/>
  <c r="AF5194" i="2" s="1"/>
  <c r="AE5195" i="2"/>
  <c r="AF5195" i="2" s="1"/>
  <c r="AE5196" i="2"/>
  <c r="AF5196" i="2" s="1"/>
  <c r="AE5197" i="2"/>
  <c r="AF5197" i="2" s="1"/>
  <c r="AE5198" i="2"/>
  <c r="AF5198" i="2" s="1"/>
  <c r="AE5199" i="2"/>
  <c r="AF5199" i="2" s="1"/>
  <c r="AE5200" i="2"/>
  <c r="AF5200" i="2" s="1"/>
  <c r="AE5201" i="2"/>
  <c r="AF5201" i="2" s="1"/>
  <c r="AE5202" i="2"/>
  <c r="AF5202" i="2" s="1"/>
  <c r="AE5203" i="2"/>
  <c r="AF5203" i="2" s="1"/>
  <c r="AE5204" i="2"/>
  <c r="AF5204" i="2" s="1"/>
  <c r="AE5205" i="2"/>
  <c r="AF5205" i="2" s="1"/>
  <c r="AE5206" i="2"/>
  <c r="AF5206" i="2" s="1"/>
  <c r="AE5207" i="2"/>
  <c r="AF5207" i="2" s="1"/>
  <c r="AE5208" i="2"/>
  <c r="AF5208" i="2" s="1"/>
  <c r="AE5209" i="2"/>
  <c r="AF5209" i="2" s="1"/>
  <c r="AE5210" i="2"/>
  <c r="AF5210" i="2" s="1"/>
  <c r="AE5211" i="2"/>
  <c r="AF5211" i="2" s="1"/>
  <c r="AE5212" i="2"/>
  <c r="AF5212" i="2" s="1"/>
  <c r="AE5213" i="2"/>
  <c r="AF5213" i="2" s="1"/>
  <c r="AE5214" i="2"/>
  <c r="AF5214" i="2" s="1"/>
  <c r="AE5215" i="2"/>
  <c r="AF5215" i="2" s="1"/>
  <c r="AE5216" i="2"/>
  <c r="AF5216" i="2" s="1"/>
  <c r="AE5217" i="2"/>
  <c r="AF5217" i="2" s="1"/>
  <c r="AE5218" i="2"/>
  <c r="AF5218" i="2" s="1"/>
  <c r="AE5219" i="2"/>
  <c r="AF5219" i="2" s="1"/>
  <c r="AE5220" i="2"/>
  <c r="AF5220" i="2" s="1"/>
  <c r="AE5221" i="2"/>
  <c r="AF5221" i="2" s="1"/>
  <c r="AE5222" i="2"/>
  <c r="AF5222" i="2" s="1"/>
  <c r="AE5223" i="2"/>
  <c r="AF5223" i="2" s="1"/>
  <c r="AE5224" i="2"/>
  <c r="AF5224" i="2" s="1"/>
  <c r="AE5225" i="2"/>
  <c r="AF5225" i="2" s="1"/>
  <c r="AE5226" i="2"/>
  <c r="AF5226" i="2" s="1"/>
  <c r="AE5227" i="2"/>
  <c r="AF5227" i="2" s="1"/>
  <c r="AE5228" i="2"/>
  <c r="AF5228" i="2" s="1"/>
  <c r="AE5229" i="2"/>
  <c r="AF5229" i="2" s="1"/>
  <c r="AE5230" i="2"/>
  <c r="AF5230" i="2" s="1"/>
  <c r="AE5231" i="2"/>
  <c r="AF5231" i="2" s="1"/>
  <c r="AE5232" i="2"/>
  <c r="AF5232" i="2" s="1"/>
  <c r="AE5233" i="2"/>
  <c r="AF5233" i="2" s="1"/>
  <c r="AE5234" i="2"/>
  <c r="AF5234" i="2" s="1"/>
  <c r="AE5235" i="2"/>
  <c r="AF5235" i="2" s="1"/>
  <c r="AE5236" i="2"/>
  <c r="AF5236" i="2" s="1"/>
  <c r="AE5237" i="2"/>
  <c r="AF5237" i="2" s="1"/>
  <c r="AE5238" i="2"/>
  <c r="AF5238" i="2" s="1"/>
  <c r="AE5239" i="2"/>
  <c r="AF5239" i="2" s="1"/>
  <c r="AE5240" i="2"/>
  <c r="AF5240" i="2" s="1"/>
  <c r="AE5241" i="2"/>
  <c r="AF5241" i="2" s="1"/>
  <c r="AE5242" i="2"/>
  <c r="AF5242" i="2" s="1"/>
  <c r="AE5243" i="2"/>
  <c r="AF5243" i="2" s="1"/>
  <c r="AE5244" i="2"/>
  <c r="AF5244" i="2" s="1"/>
  <c r="AE5245" i="2"/>
  <c r="AF5245" i="2" s="1"/>
  <c r="AE5246" i="2"/>
  <c r="AF5246" i="2" s="1"/>
  <c r="AE5247" i="2"/>
  <c r="AF5247" i="2" s="1"/>
  <c r="AE5248" i="2"/>
  <c r="AF5248" i="2" s="1"/>
  <c r="AE5249" i="2"/>
  <c r="AF5249" i="2" s="1"/>
  <c r="AE5250" i="2"/>
  <c r="AF5250" i="2" s="1"/>
  <c r="AE5251" i="2"/>
  <c r="AF5251" i="2" s="1"/>
  <c r="AE5252" i="2"/>
  <c r="AF5252" i="2" s="1"/>
  <c r="AE5253" i="2"/>
  <c r="AF5253" i="2" s="1"/>
  <c r="AE5254" i="2"/>
  <c r="AF5254" i="2" s="1"/>
  <c r="AE5255" i="2"/>
  <c r="AF5255" i="2" s="1"/>
  <c r="AE5256" i="2"/>
  <c r="AF5256" i="2" s="1"/>
  <c r="AE5257" i="2"/>
  <c r="AF5257" i="2" s="1"/>
  <c r="AE5258" i="2"/>
  <c r="AF5258" i="2" s="1"/>
  <c r="AE5259" i="2"/>
  <c r="AF5259" i="2" s="1"/>
  <c r="AE5260" i="2"/>
  <c r="AF5260" i="2" s="1"/>
  <c r="AE5261" i="2"/>
  <c r="AF5261" i="2" s="1"/>
  <c r="AE5262" i="2"/>
  <c r="AF5262" i="2" s="1"/>
  <c r="AE5263" i="2"/>
  <c r="AF5263" i="2" s="1"/>
  <c r="AE5264" i="2"/>
  <c r="AF5264" i="2" s="1"/>
  <c r="AE5265" i="2"/>
  <c r="AF5265" i="2" s="1"/>
  <c r="AE5266" i="2"/>
  <c r="AF5266" i="2" s="1"/>
  <c r="AE5267" i="2"/>
  <c r="AF5267" i="2" s="1"/>
  <c r="AE5268" i="2"/>
  <c r="AF5268" i="2" s="1"/>
  <c r="AE5269" i="2"/>
  <c r="AF5269" i="2" s="1"/>
  <c r="AE5270" i="2"/>
  <c r="AF5270" i="2" s="1"/>
  <c r="AE5271" i="2"/>
  <c r="AF5271" i="2" s="1"/>
  <c r="AE5272" i="2"/>
  <c r="AF5272" i="2" s="1"/>
  <c r="AE5273" i="2"/>
  <c r="AF5273" i="2" s="1"/>
  <c r="AE5274" i="2"/>
  <c r="AF5274" i="2" s="1"/>
  <c r="AE5275" i="2"/>
  <c r="AF5275" i="2" s="1"/>
  <c r="AE5276" i="2"/>
  <c r="AF5276" i="2" s="1"/>
  <c r="AE5277" i="2"/>
  <c r="AF5277" i="2" s="1"/>
  <c r="AE5278" i="2"/>
  <c r="AF5278" i="2" s="1"/>
  <c r="AE5279" i="2"/>
  <c r="AF5279" i="2" s="1"/>
  <c r="AE5280" i="2"/>
  <c r="AF5280" i="2" s="1"/>
  <c r="AE5281" i="2"/>
  <c r="AF5281" i="2" s="1"/>
  <c r="AE5282" i="2"/>
  <c r="AF5282" i="2" s="1"/>
  <c r="AE5283" i="2"/>
  <c r="AF5283" i="2" s="1"/>
  <c r="AE5284" i="2"/>
  <c r="AF5284" i="2" s="1"/>
  <c r="AE5285" i="2"/>
  <c r="AF5285" i="2" s="1"/>
  <c r="AE5286" i="2"/>
  <c r="AF5286" i="2" s="1"/>
  <c r="AE5287" i="2"/>
  <c r="AF5287" i="2" s="1"/>
  <c r="AE5288" i="2"/>
  <c r="AF5288" i="2" s="1"/>
  <c r="AE5289" i="2"/>
  <c r="AF5289" i="2" s="1"/>
  <c r="AE5290" i="2"/>
  <c r="AF5290" i="2" s="1"/>
  <c r="AE5291" i="2"/>
  <c r="AF5291" i="2" s="1"/>
  <c r="AE5292" i="2"/>
  <c r="AF5292" i="2" s="1"/>
  <c r="AE5293" i="2"/>
  <c r="AF5293" i="2" s="1"/>
  <c r="AE5294" i="2"/>
  <c r="AF5294" i="2" s="1"/>
  <c r="AE5295" i="2"/>
  <c r="AF5295" i="2" s="1"/>
  <c r="AE5296" i="2"/>
  <c r="AF5296" i="2" s="1"/>
  <c r="AE5297" i="2"/>
  <c r="AF5297" i="2" s="1"/>
  <c r="AE5298" i="2"/>
  <c r="AF5298" i="2" s="1"/>
  <c r="AE5299" i="2"/>
  <c r="AF5299" i="2" s="1"/>
  <c r="AE5300" i="2"/>
  <c r="AF5300" i="2" s="1"/>
  <c r="AE5301" i="2"/>
  <c r="AF5301" i="2" s="1"/>
  <c r="AE5302" i="2"/>
  <c r="AF5302" i="2" s="1"/>
  <c r="AE5303" i="2"/>
  <c r="AF5303" i="2" s="1"/>
  <c r="AE5304" i="2"/>
  <c r="AF5304" i="2" s="1"/>
  <c r="AE5305" i="2"/>
  <c r="AF5305" i="2" s="1"/>
  <c r="AE5306" i="2"/>
  <c r="AF5306" i="2" s="1"/>
  <c r="AE5307" i="2"/>
  <c r="AF5307" i="2" s="1"/>
  <c r="AE5308" i="2"/>
  <c r="AF5308" i="2" s="1"/>
  <c r="AE5309" i="2"/>
  <c r="AF5309" i="2" s="1"/>
  <c r="AE5310" i="2"/>
  <c r="AF5310" i="2" s="1"/>
  <c r="AE5311" i="2"/>
  <c r="AF5311" i="2" s="1"/>
  <c r="AE5312" i="2"/>
  <c r="AF5312" i="2" s="1"/>
  <c r="AE5313" i="2"/>
  <c r="AF5313" i="2" s="1"/>
  <c r="AE5314" i="2"/>
  <c r="AF5314" i="2" s="1"/>
  <c r="AE5315" i="2"/>
  <c r="AF5315" i="2" s="1"/>
  <c r="AE5316" i="2"/>
  <c r="AF5316" i="2" s="1"/>
  <c r="AE5317" i="2"/>
  <c r="AF5317" i="2" s="1"/>
  <c r="AE5318" i="2"/>
  <c r="AF5318" i="2" s="1"/>
  <c r="AE5319" i="2"/>
  <c r="AF5319" i="2" s="1"/>
  <c r="AE5320" i="2"/>
  <c r="AF5320" i="2" s="1"/>
  <c r="AE5321" i="2"/>
  <c r="AF5321" i="2" s="1"/>
  <c r="AE5322" i="2"/>
  <c r="AF5322" i="2" s="1"/>
  <c r="AE5323" i="2"/>
  <c r="AF5323" i="2" s="1"/>
  <c r="AE5324" i="2"/>
  <c r="AF5324" i="2" s="1"/>
  <c r="AE5325" i="2"/>
  <c r="AF5325" i="2" s="1"/>
  <c r="AE5326" i="2"/>
  <c r="AF5326" i="2" s="1"/>
  <c r="AE5327" i="2"/>
  <c r="AF5327" i="2" s="1"/>
  <c r="AE5328" i="2"/>
  <c r="AF5328" i="2" s="1"/>
  <c r="AE5329" i="2"/>
  <c r="AF5329" i="2" s="1"/>
  <c r="AE5330" i="2"/>
  <c r="AF5330" i="2" s="1"/>
  <c r="AE5331" i="2"/>
  <c r="AF5331" i="2" s="1"/>
  <c r="AE5332" i="2"/>
  <c r="AF5332" i="2" s="1"/>
  <c r="AE5333" i="2"/>
  <c r="AF5333" i="2" s="1"/>
  <c r="AE5334" i="2"/>
  <c r="AF5334" i="2" s="1"/>
  <c r="AE5335" i="2"/>
  <c r="AF5335" i="2" s="1"/>
  <c r="AE5336" i="2"/>
  <c r="AF5336" i="2" s="1"/>
  <c r="AE5337" i="2"/>
  <c r="AF5337" i="2" s="1"/>
  <c r="AE5338" i="2"/>
  <c r="AF5338" i="2" s="1"/>
  <c r="AE5339" i="2"/>
  <c r="AF5339" i="2" s="1"/>
  <c r="AE5340" i="2"/>
  <c r="AF5340" i="2" s="1"/>
  <c r="AE5341" i="2"/>
  <c r="AF5341" i="2" s="1"/>
  <c r="AE5342" i="2"/>
  <c r="AF5342" i="2" s="1"/>
  <c r="AE5343" i="2"/>
  <c r="AF5343" i="2" s="1"/>
  <c r="AE5344" i="2"/>
  <c r="AF5344" i="2" s="1"/>
  <c r="AE5345" i="2"/>
  <c r="AF5345" i="2" s="1"/>
  <c r="AE5346" i="2"/>
  <c r="AF5346" i="2" s="1"/>
  <c r="AE5347" i="2"/>
  <c r="AF5347" i="2" s="1"/>
  <c r="AE5348" i="2"/>
  <c r="AF5348" i="2" s="1"/>
  <c r="AE5349" i="2"/>
  <c r="AF5349" i="2" s="1"/>
  <c r="AE5350" i="2"/>
  <c r="AF5350" i="2" s="1"/>
  <c r="AE5351" i="2"/>
  <c r="AF5351" i="2" s="1"/>
  <c r="AE5352" i="2"/>
  <c r="AF5352" i="2" s="1"/>
  <c r="AE5353" i="2"/>
  <c r="AF5353" i="2" s="1"/>
  <c r="AE5354" i="2"/>
  <c r="AF5354" i="2" s="1"/>
  <c r="AE5355" i="2"/>
  <c r="AF5355" i="2" s="1"/>
  <c r="AE5356" i="2"/>
  <c r="AF5356" i="2" s="1"/>
  <c r="AE5357" i="2"/>
  <c r="AF5357" i="2" s="1"/>
  <c r="AE5358" i="2"/>
  <c r="AF5358" i="2" s="1"/>
  <c r="AE5359" i="2"/>
  <c r="AF5359" i="2" s="1"/>
  <c r="AE5360" i="2"/>
  <c r="AF5360" i="2" s="1"/>
  <c r="AE5361" i="2"/>
  <c r="AF5361" i="2" s="1"/>
  <c r="AE5362" i="2"/>
  <c r="AF5362" i="2" s="1"/>
  <c r="AE5363" i="2"/>
  <c r="AF5363" i="2" s="1"/>
  <c r="AE5364" i="2"/>
  <c r="AF5364" i="2" s="1"/>
  <c r="AE5365" i="2"/>
  <c r="AF5365" i="2" s="1"/>
  <c r="AE5366" i="2"/>
  <c r="AF5366" i="2" s="1"/>
  <c r="AE5367" i="2"/>
  <c r="AF5367" i="2" s="1"/>
  <c r="AE5368" i="2"/>
  <c r="AF5368" i="2" s="1"/>
  <c r="AE5369" i="2"/>
  <c r="AF5369" i="2" s="1"/>
  <c r="AE5370" i="2"/>
  <c r="AF5370" i="2" s="1"/>
  <c r="AE5371" i="2"/>
  <c r="AF5371" i="2" s="1"/>
  <c r="AE5372" i="2"/>
  <c r="AF5372" i="2" s="1"/>
  <c r="AE5373" i="2"/>
  <c r="AF5373" i="2" s="1"/>
  <c r="AE5374" i="2"/>
  <c r="AF5374" i="2" s="1"/>
  <c r="AE5375" i="2"/>
  <c r="AF5375" i="2" s="1"/>
  <c r="AE5376" i="2"/>
  <c r="AF5376" i="2" s="1"/>
  <c r="AE5377" i="2"/>
  <c r="AF5377" i="2" s="1"/>
  <c r="AE5378" i="2"/>
  <c r="AF5378" i="2" s="1"/>
  <c r="AE5379" i="2"/>
  <c r="AF5379" i="2" s="1"/>
  <c r="AE5380" i="2"/>
  <c r="AF5380" i="2" s="1"/>
  <c r="AE5381" i="2"/>
  <c r="AF5381" i="2" s="1"/>
  <c r="AE5382" i="2"/>
  <c r="AF5382" i="2" s="1"/>
  <c r="AE5383" i="2"/>
  <c r="AF5383" i="2" s="1"/>
  <c r="AE5384" i="2"/>
  <c r="AF5384" i="2" s="1"/>
  <c r="AE5385" i="2"/>
  <c r="AF5385" i="2" s="1"/>
  <c r="AE5386" i="2"/>
  <c r="AF5386" i="2" s="1"/>
  <c r="AE5387" i="2"/>
  <c r="AF5387" i="2" s="1"/>
  <c r="AE5388" i="2"/>
  <c r="AF5388" i="2" s="1"/>
  <c r="AE5389" i="2"/>
  <c r="AF5389" i="2" s="1"/>
  <c r="AE5390" i="2"/>
  <c r="AF5390" i="2" s="1"/>
  <c r="AE5391" i="2"/>
  <c r="AF5391" i="2" s="1"/>
  <c r="AE5392" i="2"/>
  <c r="AF5392" i="2" s="1"/>
  <c r="AE5393" i="2"/>
  <c r="AF5393" i="2" s="1"/>
  <c r="AE5394" i="2"/>
  <c r="AF5394" i="2" s="1"/>
  <c r="AE5395" i="2"/>
  <c r="AF5395" i="2" s="1"/>
  <c r="AE5396" i="2"/>
  <c r="AF5396" i="2" s="1"/>
  <c r="AE5397" i="2"/>
  <c r="AF5397" i="2" s="1"/>
  <c r="AE5398" i="2"/>
  <c r="AF5398" i="2" s="1"/>
  <c r="AE5399" i="2"/>
  <c r="AF5399" i="2" s="1"/>
  <c r="AE5400" i="2"/>
  <c r="AF5400" i="2" s="1"/>
  <c r="AE5401" i="2"/>
  <c r="AF5401" i="2" s="1"/>
  <c r="AE5402" i="2"/>
  <c r="AF5402" i="2" s="1"/>
  <c r="AE5403" i="2"/>
  <c r="AF5403" i="2" s="1"/>
  <c r="AE5404" i="2"/>
  <c r="AF5404" i="2" s="1"/>
  <c r="AE5405" i="2"/>
  <c r="AF5405" i="2" s="1"/>
  <c r="AE5406" i="2"/>
  <c r="AF5406" i="2" s="1"/>
  <c r="AE5407" i="2"/>
  <c r="AF5407" i="2" s="1"/>
  <c r="AE5408" i="2"/>
  <c r="AF5408" i="2" s="1"/>
  <c r="AE5409" i="2"/>
  <c r="AF5409" i="2" s="1"/>
  <c r="AE5410" i="2"/>
  <c r="AF5410" i="2" s="1"/>
  <c r="AE5411" i="2"/>
  <c r="AF5411" i="2" s="1"/>
  <c r="AE5412" i="2"/>
  <c r="AF5412" i="2" s="1"/>
  <c r="AE5413" i="2"/>
  <c r="AF5413" i="2" s="1"/>
  <c r="AE5414" i="2"/>
  <c r="AF5414" i="2" s="1"/>
  <c r="AE5415" i="2"/>
  <c r="AF5415" i="2" s="1"/>
  <c r="AE5416" i="2"/>
  <c r="AF5416" i="2" s="1"/>
  <c r="AE5417" i="2"/>
  <c r="AF5417" i="2" s="1"/>
  <c r="AE5418" i="2"/>
  <c r="AF5418" i="2" s="1"/>
  <c r="AE5419" i="2"/>
  <c r="AF5419" i="2" s="1"/>
  <c r="AE5420" i="2"/>
  <c r="AF5420" i="2" s="1"/>
  <c r="AE5421" i="2"/>
  <c r="AF5421" i="2" s="1"/>
  <c r="AE5422" i="2"/>
  <c r="AF5422" i="2" s="1"/>
  <c r="AE5423" i="2"/>
  <c r="AF5423" i="2" s="1"/>
  <c r="AE5424" i="2"/>
  <c r="AF5424" i="2" s="1"/>
  <c r="AE5425" i="2"/>
  <c r="AF5425" i="2" s="1"/>
  <c r="AE5426" i="2"/>
  <c r="AF5426" i="2" s="1"/>
  <c r="AE5427" i="2"/>
  <c r="AF5427" i="2" s="1"/>
  <c r="AE5428" i="2"/>
  <c r="AF5428" i="2" s="1"/>
  <c r="AE5429" i="2"/>
  <c r="AF5429" i="2" s="1"/>
  <c r="AE5430" i="2"/>
  <c r="AF5430" i="2" s="1"/>
  <c r="AE5431" i="2"/>
  <c r="AF5431" i="2" s="1"/>
  <c r="AE5432" i="2"/>
  <c r="AF5432" i="2" s="1"/>
  <c r="AE5433" i="2"/>
  <c r="AF5433" i="2" s="1"/>
  <c r="AE5434" i="2"/>
  <c r="AF5434" i="2" s="1"/>
  <c r="AE5435" i="2"/>
  <c r="AF5435" i="2" s="1"/>
  <c r="AE5436" i="2"/>
  <c r="AF5436" i="2" s="1"/>
  <c r="AE5437" i="2"/>
  <c r="AF5437" i="2" s="1"/>
  <c r="AE5438" i="2"/>
  <c r="AF5438" i="2" s="1"/>
  <c r="AE5439" i="2"/>
  <c r="AF5439" i="2" s="1"/>
  <c r="AE5440" i="2"/>
  <c r="AF5440" i="2" s="1"/>
  <c r="AE5441" i="2"/>
  <c r="AF5441" i="2" s="1"/>
  <c r="AE5442" i="2"/>
  <c r="AF5442" i="2" s="1"/>
  <c r="AE5443" i="2"/>
  <c r="AF5443" i="2" s="1"/>
  <c r="AE5444" i="2"/>
  <c r="AF5444" i="2" s="1"/>
  <c r="AE5445" i="2"/>
  <c r="AF5445" i="2" s="1"/>
  <c r="AE5446" i="2"/>
  <c r="AF5446" i="2" s="1"/>
  <c r="AE5447" i="2"/>
  <c r="AF5447" i="2" s="1"/>
  <c r="AE5448" i="2"/>
  <c r="AF5448" i="2" s="1"/>
  <c r="AE5449" i="2"/>
  <c r="AF5449" i="2" s="1"/>
  <c r="AE5450" i="2"/>
  <c r="AF5450" i="2" s="1"/>
  <c r="AE5451" i="2"/>
  <c r="AF5451" i="2" s="1"/>
  <c r="AE5452" i="2"/>
  <c r="AF5452" i="2" s="1"/>
  <c r="AE5453" i="2"/>
  <c r="AF5453" i="2" s="1"/>
  <c r="AE5454" i="2"/>
  <c r="AF5454" i="2" s="1"/>
  <c r="AE5455" i="2"/>
  <c r="AF5455" i="2" s="1"/>
  <c r="AE5456" i="2"/>
  <c r="AF5456" i="2" s="1"/>
  <c r="AE5457" i="2"/>
  <c r="AF5457" i="2" s="1"/>
  <c r="AE5458" i="2"/>
  <c r="AF5458" i="2" s="1"/>
  <c r="AE5459" i="2"/>
  <c r="AF5459" i="2" s="1"/>
  <c r="AE5460" i="2"/>
  <c r="AF5460" i="2" s="1"/>
  <c r="AE5461" i="2"/>
  <c r="AF5461" i="2" s="1"/>
  <c r="AE5462" i="2"/>
  <c r="AF5462" i="2" s="1"/>
  <c r="AE5463" i="2"/>
  <c r="AF5463" i="2" s="1"/>
  <c r="AE5464" i="2"/>
  <c r="AF5464" i="2" s="1"/>
  <c r="AE5465" i="2"/>
  <c r="AF5465" i="2" s="1"/>
  <c r="AE5466" i="2"/>
  <c r="AF5466" i="2" s="1"/>
  <c r="AE5467" i="2"/>
  <c r="AF5467" i="2" s="1"/>
  <c r="AE5468" i="2"/>
  <c r="AF5468" i="2" s="1"/>
  <c r="AE5469" i="2"/>
  <c r="AF5469" i="2" s="1"/>
  <c r="AE5470" i="2"/>
  <c r="AF5470" i="2" s="1"/>
  <c r="AE5471" i="2"/>
  <c r="AF5471" i="2" s="1"/>
  <c r="AE5472" i="2"/>
  <c r="AF5472" i="2" s="1"/>
  <c r="AE5473" i="2"/>
  <c r="AF5473" i="2" s="1"/>
  <c r="AE5474" i="2"/>
  <c r="AF5474" i="2" s="1"/>
  <c r="AE5475" i="2"/>
  <c r="AF5475" i="2" s="1"/>
  <c r="AE5476" i="2"/>
  <c r="AF5476" i="2" s="1"/>
  <c r="AE5477" i="2"/>
  <c r="AF5477" i="2" s="1"/>
  <c r="AE5478" i="2"/>
  <c r="AF5478" i="2" s="1"/>
  <c r="AE5479" i="2"/>
  <c r="AF5479" i="2" s="1"/>
  <c r="AE5480" i="2"/>
  <c r="AF5480" i="2" s="1"/>
  <c r="AE5481" i="2"/>
  <c r="AF5481" i="2" s="1"/>
  <c r="AE5482" i="2"/>
  <c r="AF5482" i="2" s="1"/>
  <c r="AE5483" i="2"/>
  <c r="AF5483" i="2" s="1"/>
  <c r="AE5484" i="2"/>
  <c r="AF5484" i="2" s="1"/>
  <c r="AE5485" i="2"/>
  <c r="AF5485" i="2" s="1"/>
  <c r="AE5486" i="2"/>
  <c r="AF5486" i="2" s="1"/>
  <c r="AE5487" i="2"/>
  <c r="AF5487" i="2" s="1"/>
  <c r="AE5488" i="2"/>
  <c r="AF5488" i="2" s="1"/>
  <c r="AE5489" i="2"/>
  <c r="AF5489" i="2" s="1"/>
  <c r="AE5490" i="2"/>
  <c r="AF5490" i="2" s="1"/>
  <c r="AE5491" i="2"/>
  <c r="AF5491" i="2" s="1"/>
  <c r="AE5492" i="2"/>
  <c r="AF5492" i="2" s="1"/>
  <c r="AE5493" i="2"/>
  <c r="AF5493" i="2" s="1"/>
  <c r="AE5494" i="2"/>
  <c r="AF5494" i="2" s="1"/>
  <c r="AE5495" i="2"/>
  <c r="AF5495" i="2" s="1"/>
  <c r="AE5496" i="2"/>
  <c r="AF5496" i="2" s="1"/>
  <c r="AE5497" i="2"/>
  <c r="AF5497" i="2" s="1"/>
  <c r="AE5498" i="2"/>
  <c r="AF5498" i="2" s="1"/>
  <c r="AE5499" i="2"/>
  <c r="AF5499" i="2" s="1"/>
  <c r="AE5500" i="2"/>
  <c r="AF5500" i="2" s="1"/>
  <c r="AE5501" i="2"/>
  <c r="AF5501" i="2" s="1"/>
  <c r="AE5502" i="2"/>
  <c r="AF5502" i="2" s="1"/>
  <c r="AE5503" i="2"/>
  <c r="AF5503" i="2" s="1"/>
  <c r="AE5504" i="2"/>
  <c r="AF5504" i="2" s="1"/>
  <c r="AE5505" i="2"/>
  <c r="AF5505" i="2" s="1"/>
  <c r="AE5506" i="2"/>
  <c r="AF5506" i="2" s="1"/>
  <c r="AE5507" i="2"/>
  <c r="AF5507" i="2" s="1"/>
  <c r="AE5508" i="2"/>
  <c r="AF5508" i="2" s="1"/>
  <c r="AE5509" i="2"/>
  <c r="AF5509" i="2" s="1"/>
  <c r="AE5510" i="2"/>
  <c r="AF5510" i="2" s="1"/>
  <c r="AE5511" i="2"/>
  <c r="AF5511" i="2" s="1"/>
  <c r="AE5512" i="2"/>
  <c r="AF5512" i="2" s="1"/>
  <c r="AE5513" i="2"/>
  <c r="AF5513" i="2" s="1"/>
  <c r="AE5514" i="2"/>
  <c r="AF5514" i="2" s="1"/>
  <c r="AE5515" i="2"/>
  <c r="AF5515" i="2" s="1"/>
  <c r="AE5516" i="2"/>
  <c r="AF5516" i="2" s="1"/>
  <c r="AE5517" i="2"/>
  <c r="AF5517" i="2" s="1"/>
  <c r="AE5518" i="2"/>
  <c r="AF5518" i="2" s="1"/>
  <c r="AE5519" i="2"/>
  <c r="AF5519" i="2" s="1"/>
  <c r="AE5520" i="2"/>
  <c r="AF5520" i="2" s="1"/>
  <c r="AE5521" i="2"/>
  <c r="AF5521" i="2" s="1"/>
  <c r="AE5522" i="2"/>
  <c r="AF5522" i="2" s="1"/>
  <c r="AE5523" i="2"/>
  <c r="AF5523" i="2" s="1"/>
  <c r="AE5524" i="2"/>
  <c r="AF5524" i="2" s="1"/>
  <c r="AE5525" i="2"/>
  <c r="AF5525" i="2" s="1"/>
  <c r="AE5526" i="2"/>
  <c r="AF5526" i="2" s="1"/>
  <c r="AE5527" i="2"/>
  <c r="AF5527" i="2" s="1"/>
  <c r="AE5528" i="2"/>
  <c r="AF5528" i="2" s="1"/>
  <c r="AE5529" i="2"/>
  <c r="AF5529" i="2" s="1"/>
  <c r="AE5530" i="2"/>
  <c r="AF5530" i="2" s="1"/>
  <c r="AE5531" i="2"/>
  <c r="AF5531" i="2" s="1"/>
  <c r="AE5532" i="2"/>
  <c r="AF5532" i="2" s="1"/>
  <c r="AE5533" i="2"/>
  <c r="AF5533" i="2" s="1"/>
  <c r="AE5534" i="2"/>
  <c r="AF5534" i="2" s="1"/>
  <c r="AE5535" i="2"/>
  <c r="AF5535" i="2" s="1"/>
  <c r="AE5536" i="2"/>
  <c r="AF5536" i="2" s="1"/>
  <c r="AE5537" i="2"/>
  <c r="AF5537" i="2" s="1"/>
  <c r="AE5538" i="2"/>
  <c r="AF5538" i="2" s="1"/>
  <c r="AE5539" i="2"/>
  <c r="AF5539" i="2" s="1"/>
  <c r="AE5540" i="2"/>
  <c r="AF5540" i="2" s="1"/>
  <c r="AE5541" i="2"/>
  <c r="AF5541" i="2" s="1"/>
  <c r="AE5542" i="2"/>
  <c r="AF5542" i="2" s="1"/>
  <c r="AE5543" i="2"/>
  <c r="AF5543" i="2" s="1"/>
  <c r="AE5544" i="2"/>
  <c r="AF5544" i="2" s="1"/>
  <c r="AE5545" i="2"/>
  <c r="AF5545" i="2" s="1"/>
  <c r="AE5546" i="2"/>
  <c r="AF5546" i="2" s="1"/>
  <c r="AE5547" i="2"/>
  <c r="AF5547" i="2" s="1"/>
  <c r="AE5548" i="2"/>
  <c r="AF5548" i="2" s="1"/>
  <c r="AE5549" i="2"/>
  <c r="AF5549" i="2" s="1"/>
  <c r="AE5550" i="2"/>
  <c r="AF5550" i="2" s="1"/>
  <c r="AE5551" i="2"/>
  <c r="AF5551" i="2" s="1"/>
  <c r="AE5552" i="2"/>
  <c r="AF5552" i="2" s="1"/>
  <c r="AE5553" i="2"/>
  <c r="AF5553" i="2" s="1"/>
  <c r="AE5554" i="2"/>
  <c r="AF5554" i="2" s="1"/>
  <c r="AE5555" i="2"/>
  <c r="AF5555" i="2" s="1"/>
  <c r="AE5556" i="2"/>
  <c r="AF5556" i="2" s="1"/>
  <c r="AE5557" i="2"/>
  <c r="AF5557" i="2" s="1"/>
  <c r="AE5558" i="2"/>
  <c r="AF5558" i="2" s="1"/>
  <c r="AE5559" i="2"/>
  <c r="AF5559" i="2" s="1"/>
  <c r="AE5560" i="2"/>
  <c r="AF5560" i="2" s="1"/>
  <c r="AE5561" i="2"/>
  <c r="AF5561" i="2" s="1"/>
  <c r="AE5562" i="2"/>
  <c r="AF5562" i="2" s="1"/>
  <c r="AE5563" i="2"/>
  <c r="AF5563" i="2" s="1"/>
  <c r="AE5564" i="2"/>
  <c r="AF5564" i="2" s="1"/>
  <c r="AE5565" i="2"/>
  <c r="AF5565" i="2" s="1"/>
  <c r="AE5566" i="2"/>
  <c r="AF5566" i="2" s="1"/>
  <c r="AE5567" i="2"/>
  <c r="AF5567" i="2" s="1"/>
  <c r="AE5568" i="2"/>
  <c r="AF5568" i="2" s="1"/>
  <c r="AE5569" i="2"/>
  <c r="AF5569" i="2" s="1"/>
  <c r="AE5570" i="2"/>
  <c r="AF5570" i="2" s="1"/>
  <c r="AE5571" i="2"/>
  <c r="AF5571" i="2" s="1"/>
  <c r="AE5572" i="2"/>
  <c r="AF5572" i="2" s="1"/>
  <c r="AE5573" i="2"/>
  <c r="AF5573" i="2" s="1"/>
  <c r="AE5574" i="2"/>
  <c r="AF5574" i="2" s="1"/>
  <c r="AE5575" i="2"/>
  <c r="AF5575" i="2" s="1"/>
  <c r="AE5576" i="2"/>
  <c r="AF5576" i="2" s="1"/>
  <c r="AE5577" i="2"/>
  <c r="AF5577" i="2" s="1"/>
  <c r="AE5578" i="2"/>
  <c r="AF5578" i="2" s="1"/>
  <c r="AE5579" i="2"/>
  <c r="AF5579" i="2" s="1"/>
  <c r="AE5580" i="2"/>
  <c r="AF5580" i="2" s="1"/>
  <c r="AE5581" i="2"/>
  <c r="AF5581" i="2" s="1"/>
  <c r="AE5582" i="2"/>
  <c r="AF5582" i="2" s="1"/>
  <c r="AE5583" i="2"/>
  <c r="AF5583" i="2" s="1"/>
  <c r="AE5584" i="2"/>
  <c r="AF5584" i="2" s="1"/>
  <c r="AE5585" i="2"/>
  <c r="AF5585" i="2" s="1"/>
  <c r="AE5586" i="2"/>
  <c r="AF5586" i="2" s="1"/>
  <c r="AE5587" i="2"/>
  <c r="AF5587" i="2" s="1"/>
  <c r="AE5588" i="2"/>
  <c r="AF5588" i="2" s="1"/>
  <c r="AE5589" i="2"/>
  <c r="AF5589" i="2" s="1"/>
  <c r="AE5590" i="2"/>
  <c r="AF5590" i="2" s="1"/>
  <c r="AE5591" i="2"/>
  <c r="AF5591" i="2" s="1"/>
  <c r="AE5592" i="2"/>
  <c r="AF5592" i="2" s="1"/>
  <c r="AE5593" i="2"/>
  <c r="AF5593" i="2" s="1"/>
  <c r="AE5594" i="2"/>
  <c r="AF5594" i="2" s="1"/>
  <c r="AE5595" i="2"/>
  <c r="AF5595" i="2" s="1"/>
  <c r="AE5596" i="2"/>
  <c r="AF5596" i="2" s="1"/>
  <c r="AE5597" i="2"/>
  <c r="AF5597" i="2" s="1"/>
  <c r="AE5598" i="2"/>
  <c r="AF5598" i="2" s="1"/>
  <c r="AE5599" i="2"/>
  <c r="AF5599" i="2" s="1"/>
  <c r="AE5600" i="2"/>
  <c r="AF5600" i="2" s="1"/>
  <c r="AE5601" i="2"/>
  <c r="AF5601" i="2" s="1"/>
  <c r="AE5602" i="2"/>
  <c r="AF5602" i="2" s="1"/>
  <c r="AE5603" i="2"/>
  <c r="AF5603" i="2" s="1"/>
  <c r="AE5604" i="2"/>
  <c r="AF5604" i="2" s="1"/>
  <c r="AE5605" i="2"/>
  <c r="AF5605" i="2" s="1"/>
  <c r="AE5606" i="2"/>
  <c r="AF5606" i="2" s="1"/>
  <c r="AE5607" i="2"/>
  <c r="AF5607" i="2" s="1"/>
  <c r="AE5608" i="2"/>
  <c r="AF5608" i="2" s="1"/>
  <c r="AE5609" i="2"/>
  <c r="AF5609" i="2" s="1"/>
  <c r="AE5610" i="2"/>
  <c r="AF5610" i="2" s="1"/>
  <c r="AE5611" i="2"/>
  <c r="AF5611" i="2" s="1"/>
  <c r="AE5612" i="2"/>
  <c r="AF5612" i="2" s="1"/>
  <c r="AE5613" i="2"/>
  <c r="AF5613" i="2" s="1"/>
  <c r="AE5614" i="2"/>
  <c r="AF5614" i="2" s="1"/>
  <c r="AE5615" i="2"/>
  <c r="AF5615" i="2" s="1"/>
  <c r="AE5616" i="2"/>
  <c r="AF5616" i="2" s="1"/>
  <c r="AE5617" i="2"/>
  <c r="AF5617" i="2" s="1"/>
  <c r="AE5618" i="2"/>
  <c r="AF5618" i="2" s="1"/>
  <c r="AE5619" i="2"/>
  <c r="AF5619" i="2" s="1"/>
  <c r="AE5620" i="2"/>
  <c r="AF5620" i="2" s="1"/>
  <c r="AE5621" i="2"/>
  <c r="AF5621" i="2" s="1"/>
  <c r="AE5622" i="2"/>
  <c r="AF5622" i="2" s="1"/>
  <c r="AE5623" i="2"/>
  <c r="AF5623" i="2" s="1"/>
  <c r="AE5624" i="2"/>
  <c r="AF5624" i="2" s="1"/>
  <c r="AE5625" i="2"/>
  <c r="AF5625" i="2" s="1"/>
  <c r="AE5626" i="2"/>
  <c r="AF5626" i="2" s="1"/>
  <c r="AE5627" i="2"/>
  <c r="AF5627" i="2" s="1"/>
  <c r="AE5628" i="2"/>
  <c r="AF5628" i="2" s="1"/>
  <c r="AE5629" i="2"/>
  <c r="AF5629" i="2" s="1"/>
  <c r="AE5630" i="2"/>
  <c r="AF5630" i="2" s="1"/>
  <c r="AE5631" i="2"/>
  <c r="AF5631" i="2" s="1"/>
  <c r="AE5632" i="2"/>
  <c r="AF5632" i="2" s="1"/>
  <c r="AE5633" i="2"/>
  <c r="AF5633" i="2" s="1"/>
  <c r="AE5634" i="2"/>
  <c r="AF5634" i="2" s="1"/>
  <c r="AE5635" i="2"/>
  <c r="AF5635" i="2" s="1"/>
  <c r="AE5636" i="2"/>
  <c r="AF5636" i="2" s="1"/>
  <c r="AE5637" i="2"/>
  <c r="AF5637" i="2" s="1"/>
  <c r="AE5638" i="2"/>
  <c r="AF5638" i="2" s="1"/>
  <c r="AE5639" i="2"/>
  <c r="AF5639" i="2" s="1"/>
  <c r="AE5640" i="2"/>
  <c r="AF5640" i="2" s="1"/>
  <c r="AE5641" i="2"/>
  <c r="AF5641" i="2" s="1"/>
  <c r="AE5642" i="2"/>
  <c r="AF5642" i="2" s="1"/>
  <c r="AE5643" i="2"/>
  <c r="AF5643" i="2" s="1"/>
  <c r="AE5644" i="2"/>
  <c r="AF5644" i="2" s="1"/>
  <c r="AE5645" i="2"/>
  <c r="AF5645" i="2" s="1"/>
  <c r="AE5646" i="2"/>
  <c r="AF5646" i="2" s="1"/>
  <c r="AE5647" i="2"/>
  <c r="AF5647" i="2" s="1"/>
  <c r="AE5648" i="2"/>
  <c r="AF5648" i="2" s="1"/>
  <c r="AE5649" i="2"/>
  <c r="AF5649" i="2" s="1"/>
  <c r="AE5650" i="2"/>
  <c r="AF5650" i="2" s="1"/>
  <c r="AE5651" i="2"/>
  <c r="AF5651" i="2" s="1"/>
  <c r="AE5652" i="2"/>
  <c r="AF5652" i="2" s="1"/>
  <c r="AE5653" i="2"/>
  <c r="AF5653" i="2" s="1"/>
  <c r="AE5654" i="2"/>
  <c r="AF5654" i="2" s="1"/>
  <c r="AE5655" i="2"/>
  <c r="AF5655" i="2" s="1"/>
  <c r="AE5656" i="2"/>
  <c r="AF5656" i="2" s="1"/>
  <c r="AE5657" i="2"/>
  <c r="AF5657" i="2" s="1"/>
  <c r="AE5658" i="2"/>
  <c r="AF5658" i="2" s="1"/>
  <c r="AE5659" i="2"/>
  <c r="AF5659" i="2" s="1"/>
  <c r="AE5660" i="2"/>
  <c r="AF5660" i="2" s="1"/>
  <c r="AE5661" i="2"/>
  <c r="AF5661" i="2" s="1"/>
  <c r="AE5662" i="2"/>
  <c r="AF5662" i="2" s="1"/>
  <c r="AE5663" i="2"/>
  <c r="AF5663" i="2" s="1"/>
  <c r="AE5664" i="2"/>
  <c r="AF5664" i="2" s="1"/>
  <c r="AE5665" i="2"/>
  <c r="AF5665" i="2" s="1"/>
  <c r="AE5666" i="2"/>
  <c r="AF5666" i="2" s="1"/>
  <c r="AE5667" i="2"/>
  <c r="AF5667" i="2" s="1"/>
  <c r="AE5668" i="2"/>
  <c r="AF5668" i="2" s="1"/>
  <c r="AE5669" i="2"/>
  <c r="AF5669" i="2" s="1"/>
  <c r="AE5670" i="2"/>
  <c r="AF5670" i="2" s="1"/>
  <c r="AE5671" i="2"/>
  <c r="AF5671" i="2" s="1"/>
  <c r="AE5672" i="2"/>
  <c r="AF5672" i="2" s="1"/>
  <c r="AE5673" i="2"/>
  <c r="AF5673" i="2" s="1"/>
  <c r="AE5674" i="2"/>
  <c r="AF5674" i="2" s="1"/>
  <c r="AE5675" i="2"/>
  <c r="AF5675" i="2" s="1"/>
  <c r="AE5676" i="2"/>
  <c r="AF5676" i="2" s="1"/>
  <c r="AE5677" i="2"/>
  <c r="AF5677" i="2" s="1"/>
  <c r="AE5678" i="2"/>
  <c r="AF5678" i="2" s="1"/>
  <c r="AE5679" i="2"/>
  <c r="AF5679" i="2" s="1"/>
  <c r="AE5680" i="2"/>
  <c r="AF5680" i="2" s="1"/>
  <c r="AE5681" i="2"/>
  <c r="AF5681" i="2" s="1"/>
  <c r="AE5682" i="2"/>
  <c r="AF5682" i="2" s="1"/>
  <c r="AE5683" i="2"/>
  <c r="AF5683" i="2" s="1"/>
  <c r="AE5684" i="2"/>
  <c r="AF5684" i="2" s="1"/>
  <c r="AE5685" i="2"/>
  <c r="AF5685" i="2" s="1"/>
  <c r="AE5686" i="2"/>
  <c r="AF5686" i="2" s="1"/>
  <c r="AE5687" i="2"/>
  <c r="AF5687" i="2" s="1"/>
  <c r="AE5688" i="2"/>
  <c r="AF5688" i="2" s="1"/>
  <c r="AE5689" i="2"/>
  <c r="AF5689" i="2" s="1"/>
  <c r="AE5690" i="2"/>
  <c r="AF5690" i="2" s="1"/>
  <c r="AE5691" i="2"/>
  <c r="AF5691" i="2" s="1"/>
  <c r="AE5692" i="2"/>
  <c r="AF5692" i="2" s="1"/>
  <c r="AE5693" i="2"/>
  <c r="AF5693" i="2" s="1"/>
  <c r="AE5694" i="2"/>
  <c r="AF5694" i="2" s="1"/>
  <c r="AE5695" i="2"/>
  <c r="AF5695" i="2" s="1"/>
  <c r="AE5696" i="2"/>
  <c r="AF5696" i="2" s="1"/>
  <c r="AE5697" i="2"/>
  <c r="AF5697" i="2" s="1"/>
  <c r="AE5698" i="2"/>
  <c r="AF5698" i="2" s="1"/>
  <c r="AE5699" i="2"/>
  <c r="AF5699" i="2" s="1"/>
  <c r="AE5700" i="2"/>
  <c r="AF5700" i="2" s="1"/>
  <c r="AE5701" i="2"/>
  <c r="AF5701" i="2" s="1"/>
  <c r="AE5702" i="2"/>
  <c r="AF5702" i="2" s="1"/>
  <c r="AE5703" i="2"/>
  <c r="AF5703" i="2" s="1"/>
  <c r="AE5704" i="2"/>
  <c r="AF5704" i="2" s="1"/>
  <c r="AE5705" i="2"/>
  <c r="AF5705" i="2" s="1"/>
  <c r="AE5706" i="2"/>
  <c r="AF5706" i="2" s="1"/>
  <c r="AE5707" i="2"/>
  <c r="AF5707" i="2" s="1"/>
  <c r="AE5708" i="2"/>
  <c r="AF5708" i="2" s="1"/>
  <c r="AE5709" i="2"/>
  <c r="AF5709" i="2" s="1"/>
  <c r="AE5710" i="2"/>
  <c r="AF5710" i="2" s="1"/>
  <c r="AE5711" i="2"/>
  <c r="AF5711" i="2" s="1"/>
  <c r="AE5712" i="2"/>
  <c r="AF5712" i="2" s="1"/>
  <c r="AE5713" i="2"/>
  <c r="AF5713" i="2" s="1"/>
  <c r="AE5714" i="2"/>
  <c r="AF5714" i="2" s="1"/>
  <c r="AE5715" i="2"/>
  <c r="AF5715" i="2" s="1"/>
  <c r="AE5716" i="2"/>
  <c r="AF5716" i="2" s="1"/>
  <c r="AE5717" i="2"/>
  <c r="AF5717" i="2" s="1"/>
  <c r="AE5718" i="2"/>
  <c r="AF5718" i="2" s="1"/>
  <c r="AE5719" i="2"/>
  <c r="AF5719" i="2" s="1"/>
  <c r="AE5720" i="2"/>
  <c r="AF5720" i="2" s="1"/>
  <c r="AE5721" i="2"/>
  <c r="AF5721" i="2" s="1"/>
  <c r="AE5722" i="2"/>
  <c r="AF5722" i="2" s="1"/>
  <c r="AE5723" i="2"/>
  <c r="AF5723" i="2" s="1"/>
  <c r="AE5724" i="2"/>
  <c r="AF5724" i="2" s="1"/>
  <c r="AE5725" i="2"/>
  <c r="AF5725" i="2" s="1"/>
  <c r="AE5726" i="2"/>
  <c r="AF5726" i="2" s="1"/>
  <c r="AE5727" i="2"/>
  <c r="AF5727" i="2" s="1"/>
  <c r="AE5728" i="2"/>
  <c r="AF5728" i="2" s="1"/>
  <c r="AE5729" i="2"/>
  <c r="AF5729" i="2" s="1"/>
  <c r="AE5730" i="2"/>
  <c r="AF5730" i="2" s="1"/>
  <c r="AE5731" i="2"/>
  <c r="AF5731" i="2" s="1"/>
  <c r="AE5732" i="2"/>
  <c r="AF5732" i="2" s="1"/>
  <c r="AE5733" i="2"/>
  <c r="AF5733" i="2" s="1"/>
  <c r="AE5734" i="2"/>
  <c r="AF5734" i="2" s="1"/>
  <c r="AE5735" i="2"/>
  <c r="AF5735" i="2" s="1"/>
  <c r="AE5736" i="2"/>
  <c r="AF5736" i="2" s="1"/>
  <c r="AE5737" i="2"/>
  <c r="AF5737" i="2" s="1"/>
  <c r="AE5738" i="2"/>
  <c r="AF5738" i="2" s="1"/>
  <c r="AE5739" i="2"/>
  <c r="AF5739" i="2" s="1"/>
  <c r="AE5740" i="2"/>
  <c r="AF5740" i="2" s="1"/>
  <c r="AE5741" i="2"/>
  <c r="AF5741" i="2" s="1"/>
  <c r="AE5742" i="2"/>
  <c r="AF5742" i="2" s="1"/>
  <c r="AE5743" i="2"/>
  <c r="AF5743" i="2" s="1"/>
  <c r="AE5744" i="2"/>
  <c r="AF5744" i="2" s="1"/>
  <c r="AE5745" i="2"/>
  <c r="AF5745" i="2" s="1"/>
  <c r="AE5746" i="2"/>
  <c r="AF5746" i="2" s="1"/>
  <c r="AE5747" i="2"/>
  <c r="AF5747" i="2" s="1"/>
  <c r="AE5748" i="2"/>
  <c r="AF5748" i="2" s="1"/>
  <c r="AE5749" i="2"/>
  <c r="AF5749" i="2" s="1"/>
  <c r="AE5750" i="2"/>
  <c r="AF5750" i="2" s="1"/>
  <c r="AE5751" i="2"/>
  <c r="AF5751" i="2" s="1"/>
  <c r="AE5752" i="2"/>
  <c r="AF5752" i="2" s="1"/>
  <c r="AE5753" i="2"/>
  <c r="AF5753" i="2" s="1"/>
  <c r="AE5754" i="2"/>
  <c r="AF5754" i="2" s="1"/>
  <c r="AE5755" i="2"/>
  <c r="AF5755" i="2" s="1"/>
  <c r="AE5756" i="2"/>
  <c r="AF5756" i="2" s="1"/>
  <c r="AE5757" i="2"/>
  <c r="AF5757" i="2" s="1"/>
  <c r="AE5758" i="2"/>
  <c r="AF5758" i="2" s="1"/>
  <c r="AE5759" i="2"/>
  <c r="AF5759" i="2" s="1"/>
  <c r="AE5760" i="2"/>
  <c r="AF5760" i="2" s="1"/>
  <c r="AE5761" i="2"/>
  <c r="AF5761" i="2" s="1"/>
  <c r="AE5762" i="2"/>
  <c r="AF5762" i="2" s="1"/>
  <c r="AE5763" i="2"/>
  <c r="AF5763" i="2" s="1"/>
  <c r="AE5764" i="2"/>
  <c r="AF5764" i="2" s="1"/>
  <c r="AE5765" i="2"/>
  <c r="AF5765" i="2" s="1"/>
  <c r="AE5766" i="2"/>
  <c r="AF5766" i="2" s="1"/>
  <c r="AE5767" i="2"/>
  <c r="AF5767" i="2" s="1"/>
  <c r="AE5768" i="2"/>
  <c r="AF5768" i="2" s="1"/>
  <c r="AE5769" i="2"/>
  <c r="AF5769" i="2" s="1"/>
  <c r="AE5770" i="2"/>
  <c r="AF5770" i="2" s="1"/>
  <c r="AE5771" i="2"/>
  <c r="AF5771" i="2" s="1"/>
  <c r="AE5772" i="2"/>
  <c r="AF5772" i="2" s="1"/>
  <c r="AE5773" i="2"/>
  <c r="AF5773" i="2" s="1"/>
  <c r="AE5774" i="2"/>
  <c r="AF5774" i="2" s="1"/>
  <c r="AE5775" i="2"/>
  <c r="AF5775" i="2" s="1"/>
  <c r="AE5776" i="2"/>
  <c r="AF5776" i="2" s="1"/>
  <c r="AE5777" i="2"/>
  <c r="AF5777" i="2" s="1"/>
  <c r="AE5778" i="2"/>
  <c r="AF5778" i="2" s="1"/>
  <c r="AE5779" i="2"/>
  <c r="AF5779" i="2" s="1"/>
  <c r="AE5780" i="2"/>
  <c r="AF5780" i="2" s="1"/>
  <c r="AE5781" i="2"/>
  <c r="AF5781" i="2" s="1"/>
  <c r="AE5782" i="2"/>
  <c r="AF5782" i="2" s="1"/>
  <c r="AE5783" i="2"/>
  <c r="AF5783" i="2" s="1"/>
  <c r="AE5784" i="2"/>
  <c r="AF5784" i="2" s="1"/>
  <c r="AE5785" i="2"/>
  <c r="AF5785" i="2" s="1"/>
  <c r="AE5786" i="2"/>
  <c r="AF5786" i="2" s="1"/>
  <c r="AE5787" i="2"/>
  <c r="AF5787" i="2" s="1"/>
  <c r="AE5788" i="2"/>
  <c r="AF5788" i="2" s="1"/>
  <c r="AE5789" i="2"/>
  <c r="AF5789" i="2" s="1"/>
  <c r="AE5790" i="2"/>
  <c r="AF5790" i="2" s="1"/>
  <c r="AE5791" i="2"/>
  <c r="AF5791" i="2" s="1"/>
  <c r="AE5792" i="2"/>
  <c r="AF5792" i="2" s="1"/>
  <c r="AE5793" i="2"/>
  <c r="AF5793" i="2" s="1"/>
  <c r="AE5794" i="2"/>
  <c r="AF5794" i="2" s="1"/>
  <c r="AE5795" i="2"/>
  <c r="AF5795" i="2" s="1"/>
  <c r="AE5796" i="2"/>
  <c r="AF5796" i="2" s="1"/>
  <c r="AE5797" i="2"/>
  <c r="AF5797" i="2" s="1"/>
  <c r="AE5798" i="2"/>
  <c r="AF5798" i="2" s="1"/>
  <c r="AE5799" i="2"/>
  <c r="AF5799" i="2" s="1"/>
  <c r="AE5800" i="2"/>
  <c r="AF5800" i="2" s="1"/>
  <c r="AE5801" i="2"/>
  <c r="AF5801" i="2" s="1"/>
  <c r="AE5802" i="2"/>
  <c r="AF5802" i="2" s="1"/>
  <c r="AE5803" i="2"/>
  <c r="AF5803" i="2" s="1"/>
  <c r="AE5804" i="2"/>
  <c r="AF5804" i="2" s="1"/>
  <c r="AE5805" i="2"/>
  <c r="AF5805" i="2" s="1"/>
  <c r="AE5806" i="2"/>
  <c r="AF5806" i="2" s="1"/>
  <c r="AE5807" i="2"/>
  <c r="AF5807" i="2" s="1"/>
  <c r="AE5808" i="2"/>
  <c r="AF5808" i="2" s="1"/>
  <c r="AE5809" i="2"/>
  <c r="AF5809" i="2" s="1"/>
  <c r="AE5810" i="2"/>
  <c r="AF5810" i="2" s="1"/>
  <c r="AE5811" i="2"/>
  <c r="AF5811" i="2" s="1"/>
  <c r="AE5812" i="2"/>
  <c r="AF5812" i="2" s="1"/>
  <c r="AE5813" i="2"/>
  <c r="AF5813" i="2" s="1"/>
  <c r="AE5814" i="2"/>
  <c r="AF5814" i="2" s="1"/>
  <c r="AE5815" i="2"/>
  <c r="AF5815" i="2" s="1"/>
  <c r="AE5816" i="2"/>
  <c r="AF5816" i="2" s="1"/>
  <c r="AE5817" i="2"/>
  <c r="AF5817" i="2" s="1"/>
  <c r="AE5818" i="2"/>
  <c r="AF5818" i="2" s="1"/>
  <c r="AE5819" i="2"/>
  <c r="AF5819" i="2" s="1"/>
  <c r="AE5820" i="2"/>
  <c r="AF5820" i="2" s="1"/>
  <c r="AE5821" i="2"/>
  <c r="AF5821" i="2" s="1"/>
  <c r="AE5822" i="2"/>
  <c r="AF5822" i="2" s="1"/>
  <c r="AE5823" i="2"/>
  <c r="AF5823" i="2" s="1"/>
  <c r="AE5824" i="2"/>
  <c r="AF5824" i="2" s="1"/>
  <c r="AE5825" i="2"/>
  <c r="AF5825" i="2" s="1"/>
  <c r="AE5826" i="2"/>
  <c r="AF5826" i="2" s="1"/>
  <c r="AE5827" i="2"/>
  <c r="AF5827" i="2" s="1"/>
  <c r="AE5828" i="2"/>
  <c r="AF5828" i="2" s="1"/>
  <c r="AE5829" i="2"/>
  <c r="AF5829" i="2" s="1"/>
  <c r="AE5830" i="2"/>
  <c r="AF5830" i="2" s="1"/>
  <c r="AE5831" i="2"/>
  <c r="AF5831" i="2" s="1"/>
  <c r="AE5832" i="2"/>
  <c r="AF5832" i="2" s="1"/>
  <c r="AE5833" i="2"/>
  <c r="AF5833" i="2" s="1"/>
  <c r="AE5834" i="2"/>
  <c r="AF5834" i="2" s="1"/>
  <c r="AE5835" i="2"/>
  <c r="AF5835" i="2" s="1"/>
  <c r="AE5836" i="2"/>
  <c r="AF5836" i="2" s="1"/>
  <c r="AE5837" i="2"/>
  <c r="AF5837" i="2" s="1"/>
  <c r="AE5838" i="2"/>
  <c r="AF5838" i="2" s="1"/>
  <c r="AE5839" i="2"/>
  <c r="AF5839" i="2" s="1"/>
  <c r="AE5840" i="2"/>
  <c r="AF5840" i="2" s="1"/>
  <c r="AE5841" i="2"/>
  <c r="AF5841" i="2" s="1"/>
  <c r="AE5842" i="2"/>
  <c r="AF5842" i="2" s="1"/>
  <c r="AE5843" i="2"/>
  <c r="AF5843" i="2" s="1"/>
  <c r="AE5844" i="2"/>
  <c r="AF5844" i="2" s="1"/>
  <c r="AE5845" i="2"/>
  <c r="AF5845" i="2" s="1"/>
  <c r="AE5846" i="2"/>
  <c r="AF5846" i="2" s="1"/>
  <c r="AE5847" i="2"/>
  <c r="AF5847" i="2" s="1"/>
  <c r="AE5848" i="2"/>
  <c r="AF5848" i="2" s="1"/>
  <c r="AE5849" i="2"/>
  <c r="AF5849" i="2" s="1"/>
  <c r="AE5850" i="2"/>
  <c r="AF5850" i="2" s="1"/>
  <c r="AE5851" i="2"/>
  <c r="AF5851" i="2" s="1"/>
  <c r="AE5852" i="2"/>
  <c r="AF5852" i="2" s="1"/>
  <c r="AE5853" i="2"/>
  <c r="AF5853" i="2" s="1"/>
  <c r="AE5854" i="2"/>
  <c r="AF5854" i="2" s="1"/>
  <c r="AE5855" i="2"/>
  <c r="AF5855" i="2" s="1"/>
  <c r="AE5856" i="2"/>
  <c r="AF5856" i="2" s="1"/>
  <c r="AE5857" i="2"/>
  <c r="AF5857" i="2" s="1"/>
  <c r="AE5858" i="2"/>
  <c r="AF5858" i="2" s="1"/>
  <c r="AE5859" i="2"/>
  <c r="AF5859" i="2" s="1"/>
  <c r="AE5860" i="2"/>
  <c r="AF5860" i="2" s="1"/>
  <c r="AE5861" i="2"/>
  <c r="AF5861" i="2" s="1"/>
  <c r="AE5862" i="2"/>
  <c r="AF5862" i="2" s="1"/>
  <c r="AE5863" i="2"/>
  <c r="AF5863" i="2" s="1"/>
  <c r="AE5864" i="2"/>
  <c r="AF5864" i="2" s="1"/>
  <c r="AE5865" i="2"/>
  <c r="AF5865" i="2" s="1"/>
  <c r="AE5866" i="2"/>
  <c r="AF5866" i="2" s="1"/>
  <c r="AE5867" i="2"/>
  <c r="AF5867" i="2" s="1"/>
  <c r="AE5868" i="2"/>
  <c r="AF5868" i="2" s="1"/>
  <c r="AE5869" i="2"/>
  <c r="AF5869" i="2" s="1"/>
  <c r="AE5870" i="2"/>
  <c r="AF5870" i="2" s="1"/>
  <c r="AE5871" i="2"/>
  <c r="AF5871" i="2" s="1"/>
  <c r="AE5872" i="2"/>
  <c r="AF5872" i="2" s="1"/>
  <c r="AE5873" i="2"/>
  <c r="AF5873" i="2" s="1"/>
  <c r="AE5874" i="2"/>
  <c r="AF5874" i="2" s="1"/>
  <c r="AE5875" i="2"/>
  <c r="AF5875" i="2" s="1"/>
  <c r="AE5876" i="2"/>
  <c r="AF5876" i="2" s="1"/>
  <c r="AE5877" i="2"/>
  <c r="AF5877" i="2" s="1"/>
  <c r="AE5878" i="2"/>
  <c r="AF5878" i="2" s="1"/>
  <c r="AE5879" i="2"/>
  <c r="AF5879" i="2" s="1"/>
  <c r="AE5880" i="2"/>
  <c r="AF5880" i="2" s="1"/>
  <c r="AE5881" i="2"/>
  <c r="AF5881" i="2" s="1"/>
  <c r="AE5882" i="2"/>
  <c r="AF5882" i="2" s="1"/>
  <c r="AE5883" i="2"/>
  <c r="AF5883" i="2" s="1"/>
  <c r="AE5884" i="2"/>
  <c r="AF5884" i="2" s="1"/>
  <c r="AE5885" i="2"/>
  <c r="AF5885" i="2" s="1"/>
  <c r="AE5886" i="2"/>
  <c r="AF5886" i="2" s="1"/>
  <c r="AE5887" i="2"/>
  <c r="AF5887" i="2" s="1"/>
  <c r="AE5888" i="2"/>
  <c r="AF5888" i="2" s="1"/>
  <c r="AE5889" i="2"/>
  <c r="AF5889" i="2" s="1"/>
  <c r="AE5890" i="2"/>
  <c r="AF5890" i="2" s="1"/>
  <c r="AE5891" i="2"/>
  <c r="AF5891" i="2" s="1"/>
  <c r="AE5892" i="2"/>
  <c r="AF5892" i="2" s="1"/>
  <c r="AE5893" i="2"/>
  <c r="AF5893" i="2" s="1"/>
  <c r="AE5894" i="2"/>
  <c r="AF5894" i="2" s="1"/>
  <c r="AE5895" i="2"/>
  <c r="AF5895" i="2" s="1"/>
  <c r="AE5896" i="2"/>
  <c r="AF5896" i="2" s="1"/>
  <c r="AE5897" i="2"/>
  <c r="AF5897" i="2" s="1"/>
  <c r="AE5898" i="2"/>
  <c r="AF5898" i="2" s="1"/>
  <c r="AE5899" i="2"/>
  <c r="AF5899" i="2" s="1"/>
  <c r="AE5900" i="2"/>
  <c r="AF5900" i="2" s="1"/>
  <c r="AE5901" i="2"/>
  <c r="AF5901" i="2" s="1"/>
  <c r="AE5902" i="2"/>
  <c r="AF5902" i="2" s="1"/>
  <c r="AE5903" i="2"/>
  <c r="AF5903" i="2" s="1"/>
  <c r="AE5904" i="2"/>
  <c r="AF5904" i="2" s="1"/>
  <c r="AE5905" i="2"/>
  <c r="AF5905" i="2" s="1"/>
  <c r="AE5906" i="2"/>
  <c r="AF5906" i="2" s="1"/>
  <c r="AE5907" i="2"/>
  <c r="AF5907" i="2" s="1"/>
  <c r="AE5908" i="2"/>
  <c r="AF5908" i="2" s="1"/>
  <c r="AE5909" i="2"/>
  <c r="AF5909" i="2" s="1"/>
  <c r="AE5910" i="2"/>
  <c r="AF5910" i="2" s="1"/>
  <c r="AE5911" i="2"/>
  <c r="AF5911" i="2" s="1"/>
  <c r="AE5912" i="2"/>
  <c r="AF5912" i="2" s="1"/>
  <c r="AE5913" i="2"/>
  <c r="AF5913" i="2" s="1"/>
  <c r="AE5914" i="2"/>
  <c r="AF5914" i="2" s="1"/>
  <c r="AE5915" i="2"/>
  <c r="AF5915" i="2" s="1"/>
  <c r="AE5916" i="2"/>
  <c r="AF5916" i="2" s="1"/>
  <c r="AE5917" i="2"/>
  <c r="AF5917" i="2" s="1"/>
  <c r="AE5918" i="2"/>
  <c r="AF5918" i="2" s="1"/>
  <c r="AE5919" i="2"/>
  <c r="AF5919" i="2" s="1"/>
  <c r="AE5920" i="2"/>
  <c r="AF5920" i="2" s="1"/>
  <c r="AE5921" i="2"/>
  <c r="AF5921" i="2" s="1"/>
  <c r="AE5922" i="2"/>
  <c r="AF5922" i="2" s="1"/>
  <c r="AE5923" i="2"/>
  <c r="AF5923" i="2" s="1"/>
  <c r="AE5924" i="2"/>
  <c r="AF5924" i="2" s="1"/>
  <c r="AE5925" i="2"/>
  <c r="AF5925" i="2" s="1"/>
  <c r="AE5926" i="2"/>
  <c r="AF5926" i="2" s="1"/>
  <c r="AE5927" i="2"/>
  <c r="AF5927" i="2" s="1"/>
  <c r="AE5928" i="2"/>
  <c r="AF5928" i="2" s="1"/>
  <c r="AE5929" i="2"/>
  <c r="AF5929" i="2" s="1"/>
  <c r="AE5930" i="2"/>
  <c r="AF5930" i="2" s="1"/>
  <c r="AE5931" i="2"/>
  <c r="AF5931" i="2" s="1"/>
  <c r="AE5932" i="2"/>
  <c r="AF5932" i="2" s="1"/>
  <c r="AE5933" i="2"/>
  <c r="AF5933" i="2" s="1"/>
  <c r="AE5934" i="2"/>
  <c r="AF5934" i="2" s="1"/>
  <c r="AE5935" i="2"/>
  <c r="AF5935" i="2" s="1"/>
  <c r="AE5936" i="2"/>
  <c r="AF5936" i="2" s="1"/>
  <c r="AE5937" i="2"/>
  <c r="AF5937" i="2" s="1"/>
  <c r="AE5938" i="2"/>
  <c r="AF5938" i="2" s="1"/>
  <c r="AE5939" i="2"/>
  <c r="AF5939" i="2" s="1"/>
  <c r="AE5940" i="2"/>
  <c r="AF5940" i="2" s="1"/>
  <c r="AE5941" i="2"/>
  <c r="AF5941" i="2" s="1"/>
  <c r="AE5942" i="2"/>
  <c r="AF5942" i="2" s="1"/>
  <c r="AE5943" i="2"/>
  <c r="AF5943" i="2" s="1"/>
  <c r="AE5944" i="2"/>
  <c r="AF5944" i="2" s="1"/>
  <c r="AE5945" i="2"/>
  <c r="AF5945" i="2" s="1"/>
  <c r="AE5946" i="2"/>
  <c r="AF5946" i="2" s="1"/>
  <c r="AE5947" i="2"/>
  <c r="AF5947" i="2" s="1"/>
  <c r="AE5948" i="2"/>
  <c r="AF5948" i="2" s="1"/>
  <c r="AE5949" i="2"/>
  <c r="AF5949" i="2" s="1"/>
  <c r="AE5950" i="2"/>
  <c r="AF5950" i="2" s="1"/>
  <c r="AE5951" i="2"/>
  <c r="AF5951" i="2" s="1"/>
  <c r="AE5952" i="2"/>
  <c r="AF5952" i="2" s="1"/>
  <c r="AE5953" i="2"/>
  <c r="AF5953" i="2" s="1"/>
  <c r="AE5954" i="2"/>
  <c r="AF5954" i="2" s="1"/>
  <c r="AE5955" i="2"/>
  <c r="AF5955" i="2" s="1"/>
  <c r="AE5956" i="2"/>
  <c r="AF5956" i="2" s="1"/>
  <c r="AE5957" i="2"/>
  <c r="AF5957" i="2" s="1"/>
  <c r="AE5958" i="2"/>
  <c r="AF5958" i="2" s="1"/>
  <c r="AE5959" i="2"/>
  <c r="AF5959" i="2" s="1"/>
  <c r="AE5960" i="2"/>
  <c r="AF5960" i="2" s="1"/>
  <c r="AE5961" i="2"/>
  <c r="AF5961" i="2" s="1"/>
  <c r="AE5962" i="2"/>
  <c r="AF5962" i="2" s="1"/>
  <c r="AE5963" i="2"/>
  <c r="AF5963" i="2" s="1"/>
  <c r="AE5964" i="2"/>
  <c r="AF5964" i="2" s="1"/>
  <c r="AE5965" i="2"/>
  <c r="AF5965" i="2" s="1"/>
  <c r="AE5966" i="2"/>
  <c r="AF5966" i="2" s="1"/>
  <c r="AE5967" i="2"/>
  <c r="AF5967" i="2" s="1"/>
  <c r="AE5968" i="2"/>
  <c r="AF5968" i="2" s="1"/>
  <c r="AE5969" i="2"/>
  <c r="AF5969" i="2" s="1"/>
  <c r="AE5970" i="2"/>
  <c r="AF5970" i="2" s="1"/>
  <c r="AE5971" i="2"/>
  <c r="AF5971" i="2" s="1"/>
  <c r="AE5972" i="2"/>
  <c r="AF5972" i="2" s="1"/>
  <c r="AE5973" i="2"/>
  <c r="AF5973" i="2" s="1"/>
  <c r="AE5974" i="2"/>
  <c r="AF5974" i="2" s="1"/>
  <c r="AE5975" i="2"/>
  <c r="AF5975" i="2" s="1"/>
  <c r="AE5976" i="2"/>
  <c r="AF5976" i="2" s="1"/>
  <c r="AE5977" i="2"/>
  <c r="AF5977" i="2" s="1"/>
  <c r="AE5978" i="2"/>
  <c r="AF5978" i="2" s="1"/>
  <c r="AE5979" i="2"/>
  <c r="AF5979" i="2" s="1"/>
  <c r="AE5980" i="2"/>
  <c r="AF5980" i="2" s="1"/>
  <c r="AE5981" i="2"/>
  <c r="AF5981" i="2" s="1"/>
  <c r="AE5982" i="2"/>
  <c r="AF5982" i="2" s="1"/>
  <c r="AE5983" i="2"/>
  <c r="AF5983" i="2" s="1"/>
  <c r="AE5984" i="2"/>
  <c r="AF5984" i="2" s="1"/>
  <c r="AE5985" i="2"/>
  <c r="AF5985" i="2" s="1"/>
  <c r="AE5986" i="2"/>
  <c r="AF5986" i="2" s="1"/>
  <c r="AE5987" i="2"/>
  <c r="AF5987" i="2" s="1"/>
  <c r="AE5988" i="2"/>
  <c r="AF5988" i="2" s="1"/>
  <c r="AE5989" i="2"/>
  <c r="AF5989" i="2" s="1"/>
  <c r="AE5990" i="2"/>
  <c r="AF5990" i="2" s="1"/>
  <c r="AE5991" i="2"/>
  <c r="AF5991" i="2" s="1"/>
  <c r="AE5992" i="2"/>
  <c r="AF5992" i="2" s="1"/>
  <c r="AE5993" i="2"/>
  <c r="AF5993" i="2" s="1"/>
  <c r="AE5994" i="2"/>
  <c r="AF5994" i="2" s="1"/>
  <c r="AE5995" i="2"/>
  <c r="AF5995" i="2" s="1"/>
  <c r="AE5996" i="2"/>
  <c r="AF5996" i="2" s="1"/>
  <c r="AE5997" i="2"/>
  <c r="AF5997" i="2" s="1"/>
  <c r="AE5998" i="2"/>
  <c r="AF5998" i="2" s="1"/>
  <c r="AE5999" i="2"/>
  <c r="AF5999" i="2" s="1"/>
  <c r="AE6000" i="2"/>
  <c r="AF6000" i="2" s="1"/>
  <c r="AE6001" i="2"/>
  <c r="AF6001" i="2" s="1"/>
  <c r="AE6002" i="2"/>
  <c r="AF6002" i="2" s="1"/>
  <c r="AE6003" i="2"/>
  <c r="AF6003" i="2" s="1"/>
  <c r="AE6004" i="2"/>
  <c r="AF6004" i="2" s="1"/>
  <c r="AE6005" i="2"/>
  <c r="AF6005" i="2" s="1"/>
  <c r="AE6006" i="2"/>
  <c r="AF6006" i="2" s="1"/>
  <c r="AE6007" i="2"/>
  <c r="AF6007" i="2" s="1"/>
  <c r="AE6008" i="2"/>
  <c r="AF6008" i="2" s="1"/>
  <c r="AE6009" i="2"/>
  <c r="AF6009" i="2" s="1"/>
  <c r="AE6010" i="2"/>
  <c r="AF6010" i="2" s="1"/>
  <c r="AE6011" i="2"/>
  <c r="AF6011" i="2" s="1"/>
  <c r="AE6012" i="2"/>
  <c r="AF6012" i="2" s="1"/>
  <c r="AE6013" i="2"/>
  <c r="AF6013" i="2" s="1"/>
  <c r="AE6014" i="2"/>
  <c r="AF6014" i="2" s="1"/>
  <c r="AE6015" i="2"/>
  <c r="AF6015" i="2" s="1"/>
  <c r="AE6016" i="2"/>
  <c r="AF6016" i="2" s="1"/>
  <c r="AE6017" i="2"/>
  <c r="AF6017" i="2" s="1"/>
  <c r="AE6018" i="2"/>
  <c r="AF6018" i="2" s="1"/>
  <c r="AE6019" i="2"/>
  <c r="AF6019" i="2" s="1"/>
  <c r="AE6020" i="2"/>
  <c r="AF6020" i="2" s="1"/>
  <c r="AE6021" i="2"/>
  <c r="AF6021" i="2" s="1"/>
  <c r="AE6022" i="2"/>
  <c r="AF6022" i="2" s="1"/>
  <c r="AE6023" i="2"/>
  <c r="AF6023" i="2" s="1"/>
  <c r="AE6024" i="2"/>
  <c r="AF6024" i="2" s="1"/>
  <c r="AE6025" i="2"/>
  <c r="AF6025" i="2" s="1"/>
  <c r="AE6026" i="2"/>
  <c r="AF6026" i="2" s="1"/>
  <c r="AE6027" i="2"/>
  <c r="AF6027" i="2" s="1"/>
  <c r="AE6028" i="2"/>
  <c r="AF6028" i="2" s="1"/>
  <c r="AE6029" i="2"/>
  <c r="AF6029" i="2" s="1"/>
  <c r="AE6030" i="2"/>
  <c r="AF6030" i="2" s="1"/>
  <c r="AE6031" i="2"/>
  <c r="AF6031" i="2" s="1"/>
  <c r="AE6032" i="2"/>
  <c r="AF6032" i="2" s="1"/>
  <c r="AE6033" i="2"/>
  <c r="AF6033" i="2" s="1"/>
  <c r="AE6034" i="2"/>
  <c r="AF6034" i="2" s="1"/>
  <c r="AE6035" i="2"/>
  <c r="AF6035" i="2" s="1"/>
  <c r="AE6036" i="2"/>
  <c r="AF6036" i="2" s="1"/>
  <c r="AE6037" i="2"/>
  <c r="AF6037" i="2" s="1"/>
  <c r="AE6038" i="2"/>
  <c r="AF6038" i="2" s="1"/>
  <c r="AE6039" i="2"/>
  <c r="AF6039" i="2" s="1"/>
  <c r="AE6040" i="2"/>
  <c r="AF6040" i="2" s="1"/>
  <c r="AE6041" i="2"/>
  <c r="AF6041" i="2" s="1"/>
  <c r="AE6042" i="2"/>
  <c r="AF6042" i="2" s="1"/>
  <c r="AE6043" i="2"/>
  <c r="AF6043" i="2" s="1"/>
  <c r="AE6044" i="2"/>
  <c r="AF6044" i="2" s="1"/>
  <c r="AE6045" i="2"/>
  <c r="AF6045" i="2" s="1"/>
  <c r="AE6046" i="2"/>
  <c r="AF6046" i="2" s="1"/>
  <c r="AE6047" i="2"/>
  <c r="AF6047" i="2" s="1"/>
  <c r="AE6048" i="2"/>
  <c r="AF6048" i="2" s="1"/>
  <c r="AE6049" i="2"/>
  <c r="AF6049" i="2" s="1"/>
  <c r="AE6050" i="2"/>
  <c r="AF6050" i="2" s="1"/>
  <c r="AE6051" i="2"/>
  <c r="AF6051" i="2" s="1"/>
  <c r="AE6052" i="2"/>
  <c r="AF6052" i="2" s="1"/>
  <c r="AE6053" i="2"/>
  <c r="AF6053" i="2" s="1"/>
  <c r="AE6054" i="2"/>
  <c r="AF6054" i="2" s="1"/>
  <c r="AE6055" i="2"/>
  <c r="AF6055" i="2" s="1"/>
  <c r="AE6056" i="2"/>
  <c r="AF6056" i="2" s="1"/>
  <c r="AE6057" i="2"/>
  <c r="AF6057" i="2" s="1"/>
  <c r="AE6058" i="2"/>
  <c r="AF6058" i="2" s="1"/>
  <c r="AE6059" i="2"/>
  <c r="AF6059" i="2" s="1"/>
  <c r="AE6060" i="2"/>
  <c r="AF6060" i="2" s="1"/>
  <c r="AE6061" i="2"/>
  <c r="AF6061" i="2" s="1"/>
  <c r="AE6062" i="2"/>
  <c r="AF6062" i="2" s="1"/>
  <c r="AE6063" i="2"/>
  <c r="AF6063" i="2" s="1"/>
  <c r="AE6064" i="2"/>
  <c r="AF6064" i="2" s="1"/>
  <c r="AE6065" i="2"/>
  <c r="AF6065" i="2" s="1"/>
  <c r="AE6066" i="2"/>
  <c r="AF6066" i="2" s="1"/>
  <c r="AE6067" i="2"/>
  <c r="AF6067" i="2" s="1"/>
  <c r="AE6068" i="2"/>
  <c r="AF6068" i="2" s="1"/>
  <c r="AE6069" i="2"/>
  <c r="AF6069" i="2" s="1"/>
  <c r="AE6070" i="2"/>
  <c r="AF6070" i="2" s="1"/>
  <c r="AE6071" i="2"/>
  <c r="AF6071" i="2" s="1"/>
  <c r="AE6072" i="2"/>
  <c r="AF6072" i="2" s="1"/>
  <c r="AE6073" i="2"/>
  <c r="AF6073" i="2" s="1"/>
  <c r="AE6074" i="2"/>
  <c r="AF6074" i="2" s="1"/>
  <c r="AE6075" i="2"/>
  <c r="AF6075" i="2" s="1"/>
  <c r="AE6076" i="2"/>
  <c r="AF6076" i="2" s="1"/>
  <c r="AE6077" i="2"/>
  <c r="AF6077" i="2" s="1"/>
  <c r="AE6078" i="2"/>
  <c r="AF6078" i="2" s="1"/>
  <c r="AE6079" i="2"/>
  <c r="AF6079" i="2" s="1"/>
  <c r="AE6080" i="2"/>
  <c r="AF6080" i="2" s="1"/>
  <c r="AE6081" i="2"/>
  <c r="AF6081" i="2" s="1"/>
  <c r="AE6082" i="2"/>
  <c r="AF6082" i="2" s="1"/>
  <c r="AE6083" i="2"/>
  <c r="AF6083" i="2" s="1"/>
  <c r="AE6084" i="2"/>
  <c r="AF6084" i="2" s="1"/>
  <c r="AE6085" i="2"/>
  <c r="AF6085" i="2" s="1"/>
  <c r="AE6086" i="2"/>
  <c r="AF6086" i="2" s="1"/>
  <c r="AE6087" i="2"/>
  <c r="AF6087" i="2" s="1"/>
  <c r="AE6088" i="2"/>
  <c r="AF6088" i="2" s="1"/>
  <c r="AE6089" i="2"/>
  <c r="AF6089" i="2" s="1"/>
  <c r="AE6090" i="2"/>
  <c r="AF6090" i="2" s="1"/>
  <c r="AE6091" i="2"/>
  <c r="AF6091" i="2" s="1"/>
  <c r="AE6092" i="2"/>
  <c r="AF6092" i="2" s="1"/>
  <c r="AE6093" i="2"/>
  <c r="AF6093" i="2" s="1"/>
  <c r="AE6094" i="2"/>
  <c r="AF6094" i="2" s="1"/>
  <c r="AE6095" i="2"/>
  <c r="AF6095" i="2" s="1"/>
  <c r="AE6096" i="2"/>
  <c r="AF6096" i="2" s="1"/>
  <c r="AE6097" i="2"/>
  <c r="AF6097" i="2" s="1"/>
  <c r="AE6098" i="2"/>
  <c r="AF6098" i="2" s="1"/>
  <c r="AE6099" i="2"/>
  <c r="AF6099" i="2" s="1"/>
  <c r="AE6100" i="2"/>
  <c r="AF6100" i="2" s="1"/>
  <c r="AE6101" i="2"/>
  <c r="AF6101" i="2" s="1"/>
  <c r="AE6102" i="2"/>
  <c r="AF6102" i="2" s="1"/>
  <c r="AE6103" i="2"/>
  <c r="AF6103" i="2" s="1"/>
  <c r="AE6104" i="2"/>
  <c r="AF6104" i="2" s="1"/>
  <c r="AE6105" i="2"/>
  <c r="AF6105" i="2" s="1"/>
  <c r="AE6106" i="2"/>
  <c r="AF6106" i="2" s="1"/>
  <c r="AE6107" i="2"/>
  <c r="AF6107" i="2" s="1"/>
  <c r="AE6108" i="2"/>
  <c r="AF6108" i="2" s="1"/>
  <c r="AE6109" i="2"/>
  <c r="AF6109" i="2" s="1"/>
  <c r="AE6110" i="2"/>
  <c r="AF6110" i="2" s="1"/>
  <c r="AE6111" i="2"/>
  <c r="AF6111" i="2" s="1"/>
  <c r="AE6112" i="2"/>
  <c r="AF6112" i="2" s="1"/>
  <c r="AE6113" i="2"/>
  <c r="AF6113" i="2" s="1"/>
  <c r="AE6114" i="2"/>
  <c r="AF6114" i="2" s="1"/>
  <c r="AE6115" i="2"/>
  <c r="AF6115" i="2" s="1"/>
  <c r="AE6116" i="2"/>
  <c r="AF6116" i="2" s="1"/>
  <c r="AE6117" i="2"/>
  <c r="AF6117" i="2" s="1"/>
  <c r="AE6118" i="2"/>
  <c r="AF6118" i="2" s="1"/>
  <c r="AE6119" i="2"/>
  <c r="AF6119" i="2" s="1"/>
  <c r="AE6120" i="2"/>
  <c r="AF6120" i="2" s="1"/>
  <c r="AE6121" i="2"/>
  <c r="AF6121" i="2" s="1"/>
  <c r="AE6122" i="2"/>
  <c r="AF6122" i="2" s="1"/>
  <c r="AE6123" i="2"/>
  <c r="AF6123" i="2" s="1"/>
  <c r="AE6124" i="2"/>
  <c r="AF6124" i="2" s="1"/>
  <c r="AE6125" i="2"/>
  <c r="AF6125" i="2" s="1"/>
  <c r="AE6126" i="2"/>
  <c r="AF6126" i="2" s="1"/>
  <c r="AE6127" i="2"/>
  <c r="AF6127" i="2" s="1"/>
  <c r="AE6128" i="2"/>
  <c r="AF6128" i="2" s="1"/>
  <c r="AE6129" i="2"/>
  <c r="AF6129" i="2" s="1"/>
  <c r="AE6130" i="2"/>
  <c r="AF6130" i="2" s="1"/>
  <c r="AE6131" i="2"/>
  <c r="AF6131" i="2" s="1"/>
  <c r="AE6132" i="2"/>
  <c r="AF6132" i="2" s="1"/>
  <c r="AE6133" i="2"/>
  <c r="AF6133" i="2" s="1"/>
  <c r="AE6134" i="2"/>
  <c r="AF6134" i="2" s="1"/>
  <c r="AE6135" i="2"/>
  <c r="AF6135" i="2" s="1"/>
  <c r="AE6136" i="2"/>
  <c r="AF6136" i="2" s="1"/>
  <c r="AE6137" i="2"/>
  <c r="AF6137" i="2" s="1"/>
  <c r="AE6138" i="2"/>
  <c r="AF6138" i="2" s="1"/>
  <c r="AE6139" i="2"/>
  <c r="AF6139" i="2" s="1"/>
  <c r="AE6140" i="2"/>
  <c r="AF6140" i="2" s="1"/>
  <c r="AE6141" i="2"/>
  <c r="AF6141" i="2" s="1"/>
  <c r="AE6142" i="2"/>
  <c r="AF6142" i="2" s="1"/>
  <c r="AE6143" i="2"/>
  <c r="AF6143" i="2" s="1"/>
  <c r="AE6144" i="2"/>
  <c r="AF6144" i="2" s="1"/>
  <c r="AE6145" i="2"/>
  <c r="AF6145" i="2" s="1"/>
  <c r="AE6146" i="2"/>
  <c r="AF6146" i="2" s="1"/>
  <c r="AE6147" i="2"/>
  <c r="AF6147" i="2" s="1"/>
  <c r="AE6148" i="2"/>
  <c r="AF6148" i="2" s="1"/>
  <c r="AE6149" i="2"/>
  <c r="AF6149" i="2" s="1"/>
  <c r="AE6150" i="2"/>
  <c r="AF6150" i="2" s="1"/>
  <c r="AE6151" i="2"/>
  <c r="AF6151" i="2" s="1"/>
  <c r="AE6152" i="2"/>
  <c r="AF6152" i="2" s="1"/>
  <c r="AE6153" i="2"/>
  <c r="AF6153" i="2" s="1"/>
  <c r="AE6154" i="2"/>
  <c r="AF6154" i="2" s="1"/>
  <c r="AE6155" i="2"/>
  <c r="AF6155" i="2" s="1"/>
  <c r="AE6156" i="2"/>
  <c r="AF6156" i="2" s="1"/>
  <c r="AE6157" i="2"/>
  <c r="AF6157" i="2" s="1"/>
  <c r="AE6158" i="2"/>
  <c r="AF6158" i="2" s="1"/>
  <c r="AE6159" i="2"/>
  <c r="AF6159" i="2" s="1"/>
  <c r="AE6160" i="2"/>
  <c r="AF6160" i="2" s="1"/>
  <c r="AE6161" i="2"/>
  <c r="AF6161" i="2" s="1"/>
  <c r="AE6162" i="2"/>
  <c r="AF6162" i="2" s="1"/>
  <c r="AE6163" i="2"/>
  <c r="AF6163" i="2" s="1"/>
  <c r="AE6164" i="2"/>
  <c r="AF6164" i="2" s="1"/>
  <c r="AE6165" i="2"/>
  <c r="AF6165" i="2" s="1"/>
  <c r="AE6166" i="2"/>
  <c r="AF6166" i="2" s="1"/>
  <c r="AE6167" i="2"/>
  <c r="AF6167" i="2" s="1"/>
  <c r="AE6168" i="2"/>
  <c r="AF6168" i="2" s="1"/>
  <c r="AE6169" i="2"/>
  <c r="AF6169" i="2" s="1"/>
  <c r="AE6170" i="2"/>
  <c r="AF6170" i="2" s="1"/>
  <c r="AE6171" i="2"/>
  <c r="AF6171" i="2" s="1"/>
  <c r="AE6172" i="2"/>
  <c r="AF6172" i="2" s="1"/>
  <c r="AE6173" i="2"/>
  <c r="AF6173" i="2" s="1"/>
  <c r="AE6174" i="2"/>
  <c r="AF6174" i="2" s="1"/>
  <c r="AE6175" i="2"/>
  <c r="AF6175" i="2" s="1"/>
  <c r="AE6176" i="2"/>
  <c r="AF6176" i="2" s="1"/>
  <c r="AE6177" i="2"/>
  <c r="AF6177" i="2" s="1"/>
  <c r="AE6178" i="2"/>
  <c r="AF6178" i="2" s="1"/>
  <c r="AE6179" i="2"/>
  <c r="AF6179" i="2" s="1"/>
  <c r="AE6180" i="2"/>
  <c r="AF6180" i="2" s="1"/>
  <c r="AE6181" i="2"/>
  <c r="AF6181" i="2" s="1"/>
  <c r="AE6182" i="2"/>
  <c r="AF6182" i="2" s="1"/>
  <c r="AE6183" i="2"/>
  <c r="AF6183" i="2" s="1"/>
  <c r="AE6184" i="2"/>
  <c r="AF6184" i="2" s="1"/>
  <c r="AE6185" i="2"/>
  <c r="AF6185" i="2" s="1"/>
  <c r="AE6186" i="2"/>
  <c r="AF6186" i="2" s="1"/>
  <c r="AE6187" i="2"/>
  <c r="AF6187" i="2" s="1"/>
  <c r="AE6188" i="2"/>
  <c r="AF6188" i="2" s="1"/>
  <c r="AE6189" i="2"/>
  <c r="AF6189" i="2" s="1"/>
  <c r="AE6190" i="2"/>
  <c r="AF6190" i="2" s="1"/>
  <c r="AE6191" i="2"/>
  <c r="AF6191" i="2" s="1"/>
  <c r="AE6192" i="2"/>
  <c r="AF6192" i="2" s="1"/>
  <c r="AE6193" i="2"/>
  <c r="AF6193" i="2" s="1"/>
  <c r="AE6194" i="2"/>
  <c r="AF6194" i="2" s="1"/>
  <c r="AE6195" i="2"/>
  <c r="AF6195" i="2" s="1"/>
  <c r="AE6196" i="2"/>
  <c r="AF6196" i="2" s="1"/>
  <c r="AE6197" i="2"/>
  <c r="AF6197" i="2" s="1"/>
  <c r="AE6198" i="2"/>
  <c r="AF6198" i="2" s="1"/>
  <c r="AE6199" i="2"/>
  <c r="AF6199" i="2" s="1"/>
  <c r="AE6200" i="2"/>
  <c r="AF6200" i="2" s="1"/>
  <c r="AE6201" i="2"/>
  <c r="AF6201" i="2" s="1"/>
  <c r="AE6202" i="2"/>
  <c r="AF6202" i="2" s="1"/>
  <c r="AE6203" i="2"/>
  <c r="AF6203" i="2" s="1"/>
  <c r="AE6204" i="2"/>
  <c r="AF6204" i="2" s="1"/>
  <c r="AE6205" i="2"/>
  <c r="AF6205" i="2" s="1"/>
  <c r="AE6206" i="2"/>
  <c r="AF6206" i="2" s="1"/>
  <c r="AE6207" i="2"/>
  <c r="AF6207" i="2" s="1"/>
  <c r="AE6208" i="2"/>
  <c r="AF6208" i="2" s="1"/>
  <c r="AE6209" i="2"/>
  <c r="AF6209" i="2" s="1"/>
  <c r="AE6210" i="2"/>
  <c r="AF6210" i="2" s="1"/>
  <c r="AE6211" i="2"/>
  <c r="AF6211" i="2" s="1"/>
  <c r="AE6212" i="2"/>
  <c r="AF6212" i="2" s="1"/>
  <c r="AE6213" i="2"/>
  <c r="AF6213" i="2" s="1"/>
  <c r="AE6214" i="2"/>
  <c r="AF6214" i="2" s="1"/>
  <c r="AE6215" i="2"/>
  <c r="AF6215" i="2" s="1"/>
  <c r="AE6216" i="2"/>
  <c r="AF6216" i="2" s="1"/>
  <c r="AE6217" i="2"/>
  <c r="AF6217" i="2" s="1"/>
  <c r="AE6218" i="2"/>
  <c r="AF6218" i="2" s="1"/>
  <c r="AE6219" i="2"/>
  <c r="AF6219" i="2" s="1"/>
  <c r="AE6220" i="2"/>
  <c r="AF6220" i="2" s="1"/>
  <c r="AE6221" i="2"/>
  <c r="AF6221" i="2" s="1"/>
  <c r="AE6222" i="2"/>
  <c r="AF6222" i="2" s="1"/>
  <c r="AE6223" i="2"/>
  <c r="AF6223" i="2" s="1"/>
  <c r="AE6224" i="2"/>
  <c r="AF6224" i="2" s="1"/>
  <c r="AE6225" i="2"/>
  <c r="AF6225" i="2" s="1"/>
  <c r="AE6226" i="2"/>
  <c r="AF6226" i="2" s="1"/>
  <c r="AE6227" i="2"/>
  <c r="AF6227" i="2" s="1"/>
  <c r="AE6228" i="2"/>
  <c r="AF6228" i="2" s="1"/>
  <c r="AE6229" i="2"/>
  <c r="AF6229" i="2" s="1"/>
  <c r="AE6230" i="2"/>
  <c r="AF6230" i="2" s="1"/>
  <c r="AE6231" i="2"/>
  <c r="AF6231" i="2" s="1"/>
  <c r="AE6232" i="2"/>
  <c r="AF6232" i="2" s="1"/>
  <c r="AE6233" i="2"/>
  <c r="AF6233" i="2" s="1"/>
  <c r="AE6234" i="2"/>
  <c r="AF6234" i="2" s="1"/>
  <c r="AE6235" i="2"/>
  <c r="AF6235" i="2" s="1"/>
  <c r="AE6236" i="2"/>
  <c r="AF6236" i="2" s="1"/>
  <c r="AE6237" i="2"/>
  <c r="AF6237" i="2" s="1"/>
  <c r="AE6238" i="2"/>
  <c r="AF6238" i="2" s="1"/>
  <c r="AE6239" i="2"/>
  <c r="AF6239" i="2" s="1"/>
  <c r="AE6240" i="2"/>
  <c r="AF6240" i="2" s="1"/>
  <c r="AE6241" i="2"/>
  <c r="AF6241" i="2" s="1"/>
  <c r="AE6242" i="2"/>
  <c r="AF6242" i="2" s="1"/>
  <c r="AE6243" i="2"/>
  <c r="AF6243" i="2" s="1"/>
  <c r="AE6244" i="2"/>
  <c r="AF6244" i="2" s="1"/>
  <c r="AE6245" i="2"/>
  <c r="AF6245" i="2" s="1"/>
  <c r="AE6246" i="2"/>
  <c r="AF6246" i="2" s="1"/>
  <c r="AE6247" i="2"/>
  <c r="AF6247" i="2" s="1"/>
  <c r="AE6248" i="2"/>
  <c r="AF6248" i="2" s="1"/>
  <c r="AE6249" i="2"/>
  <c r="AF6249" i="2" s="1"/>
  <c r="AE6250" i="2"/>
  <c r="AF6250" i="2" s="1"/>
  <c r="AE6251" i="2"/>
  <c r="AF6251" i="2" s="1"/>
  <c r="AE6252" i="2"/>
  <c r="AF6252" i="2" s="1"/>
  <c r="AE6253" i="2"/>
  <c r="AF6253" i="2" s="1"/>
  <c r="AE6254" i="2"/>
  <c r="AF6254" i="2" s="1"/>
  <c r="AE6255" i="2"/>
  <c r="AF6255" i="2" s="1"/>
  <c r="AE6256" i="2"/>
  <c r="AF6256" i="2" s="1"/>
  <c r="AE6257" i="2"/>
  <c r="AF6257" i="2" s="1"/>
  <c r="AE6258" i="2"/>
  <c r="AF6258" i="2" s="1"/>
  <c r="AE6259" i="2"/>
  <c r="AF6259" i="2" s="1"/>
  <c r="AE6260" i="2"/>
  <c r="AF6260" i="2" s="1"/>
  <c r="AE6261" i="2"/>
  <c r="AF6261" i="2" s="1"/>
  <c r="AE6262" i="2"/>
  <c r="AF6262" i="2" s="1"/>
  <c r="AE6263" i="2"/>
  <c r="AF6263" i="2" s="1"/>
  <c r="AE6264" i="2"/>
  <c r="AF6264" i="2" s="1"/>
  <c r="AE6265" i="2"/>
  <c r="AF6265" i="2" s="1"/>
  <c r="AE6266" i="2"/>
  <c r="AF6266" i="2" s="1"/>
  <c r="AE6267" i="2"/>
  <c r="AF6267" i="2" s="1"/>
  <c r="AE6268" i="2"/>
  <c r="AF6268" i="2" s="1"/>
  <c r="AE6269" i="2"/>
  <c r="AF6269" i="2" s="1"/>
  <c r="AE6270" i="2"/>
  <c r="AF6270" i="2" s="1"/>
  <c r="AE6271" i="2"/>
  <c r="AF6271" i="2" s="1"/>
  <c r="AE6272" i="2"/>
  <c r="AF6272" i="2" s="1"/>
  <c r="AE6273" i="2"/>
  <c r="AF6273" i="2" s="1"/>
  <c r="AE6274" i="2"/>
  <c r="AF6274" i="2" s="1"/>
  <c r="AE6275" i="2"/>
  <c r="AF6275" i="2" s="1"/>
  <c r="AE6276" i="2"/>
  <c r="AF6276" i="2" s="1"/>
  <c r="AE6277" i="2"/>
  <c r="AF6277" i="2" s="1"/>
  <c r="AE6278" i="2"/>
  <c r="AF6278" i="2" s="1"/>
  <c r="AE6279" i="2"/>
  <c r="AF6279" i="2" s="1"/>
  <c r="AE6280" i="2"/>
  <c r="AF6280" i="2" s="1"/>
  <c r="AE6281" i="2"/>
  <c r="AF6281" i="2" s="1"/>
  <c r="AE6282" i="2"/>
  <c r="AF6282" i="2" s="1"/>
  <c r="AE6283" i="2"/>
  <c r="AF6283" i="2" s="1"/>
  <c r="AE6284" i="2"/>
  <c r="AF6284" i="2" s="1"/>
  <c r="AE6285" i="2"/>
  <c r="AF6285" i="2" s="1"/>
  <c r="AE6286" i="2"/>
  <c r="AF6286" i="2" s="1"/>
  <c r="AE6287" i="2"/>
  <c r="AF6287" i="2" s="1"/>
  <c r="AE6288" i="2"/>
  <c r="AF6288" i="2" s="1"/>
  <c r="AE6289" i="2"/>
  <c r="AF6289" i="2" s="1"/>
  <c r="AE6290" i="2"/>
  <c r="AF6290" i="2" s="1"/>
  <c r="AE6291" i="2"/>
  <c r="AF6291" i="2" s="1"/>
  <c r="AE6292" i="2"/>
  <c r="AF6292" i="2" s="1"/>
  <c r="AE6293" i="2"/>
  <c r="AF6293" i="2" s="1"/>
  <c r="AE6294" i="2"/>
  <c r="AF6294" i="2" s="1"/>
  <c r="AE6295" i="2"/>
  <c r="AF6295" i="2" s="1"/>
  <c r="AE6296" i="2"/>
  <c r="AF6296" i="2" s="1"/>
  <c r="AE6297" i="2"/>
  <c r="AF6297" i="2" s="1"/>
  <c r="AE6298" i="2"/>
  <c r="AF6298" i="2" s="1"/>
  <c r="AE6299" i="2"/>
  <c r="AF6299" i="2" s="1"/>
  <c r="AE6300" i="2"/>
  <c r="AF6300" i="2" s="1"/>
  <c r="AE6301" i="2"/>
  <c r="AF6301" i="2" s="1"/>
  <c r="AE6302" i="2"/>
  <c r="AF6302" i="2" s="1"/>
  <c r="AE6303" i="2"/>
  <c r="AF6303" i="2" s="1"/>
  <c r="AE6304" i="2"/>
  <c r="AF6304" i="2" s="1"/>
  <c r="AE6305" i="2"/>
  <c r="AF6305" i="2" s="1"/>
  <c r="AE6306" i="2"/>
  <c r="AF6306" i="2" s="1"/>
  <c r="AE6307" i="2"/>
  <c r="AF6307" i="2" s="1"/>
  <c r="AE6308" i="2"/>
  <c r="AF6308" i="2" s="1"/>
  <c r="AE6309" i="2"/>
  <c r="AF6309" i="2" s="1"/>
  <c r="AE6310" i="2"/>
  <c r="AF6310" i="2" s="1"/>
  <c r="AE6311" i="2"/>
  <c r="AF6311" i="2" s="1"/>
  <c r="AE6312" i="2"/>
  <c r="AF6312" i="2" s="1"/>
  <c r="AE6313" i="2"/>
  <c r="AF6313" i="2" s="1"/>
  <c r="AE6314" i="2"/>
  <c r="AF6314" i="2" s="1"/>
  <c r="AE6315" i="2"/>
  <c r="AF6315" i="2" s="1"/>
  <c r="AE6316" i="2"/>
  <c r="AF6316" i="2" s="1"/>
  <c r="AE6317" i="2"/>
  <c r="AF6317" i="2" s="1"/>
  <c r="AE6318" i="2"/>
  <c r="AF6318" i="2" s="1"/>
  <c r="AE6319" i="2"/>
  <c r="AF6319" i="2" s="1"/>
  <c r="AE6320" i="2"/>
  <c r="AF6320" i="2" s="1"/>
  <c r="AE6321" i="2"/>
  <c r="AF6321" i="2" s="1"/>
  <c r="AE6322" i="2"/>
  <c r="AF6322" i="2" s="1"/>
  <c r="AE6323" i="2"/>
  <c r="AF6323" i="2" s="1"/>
  <c r="AE6324" i="2"/>
  <c r="AF6324" i="2" s="1"/>
  <c r="AE6325" i="2"/>
  <c r="AF6325" i="2" s="1"/>
  <c r="AE6326" i="2"/>
  <c r="AF6326" i="2" s="1"/>
  <c r="AE6327" i="2"/>
  <c r="AF6327" i="2" s="1"/>
  <c r="AE6328" i="2"/>
  <c r="AF6328" i="2" s="1"/>
  <c r="AE6329" i="2"/>
  <c r="AF6329" i="2" s="1"/>
  <c r="AE6330" i="2"/>
  <c r="AF6330" i="2" s="1"/>
  <c r="AE6331" i="2"/>
  <c r="AF6331" i="2" s="1"/>
  <c r="AE6332" i="2"/>
  <c r="AF6332" i="2" s="1"/>
  <c r="AE6333" i="2"/>
  <c r="AF6333" i="2" s="1"/>
  <c r="AE6334" i="2"/>
  <c r="AF6334" i="2" s="1"/>
  <c r="AE6335" i="2"/>
  <c r="AF6335" i="2" s="1"/>
  <c r="AE6336" i="2"/>
  <c r="AF6336" i="2" s="1"/>
  <c r="AE6337" i="2"/>
  <c r="AF6337" i="2" s="1"/>
  <c r="AE6338" i="2"/>
  <c r="AF6338" i="2" s="1"/>
  <c r="AE6339" i="2"/>
  <c r="AF6339" i="2" s="1"/>
  <c r="AE6340" i="2"/>
  <c r="AF6340" i="2" s="1"/>
  <c r="AE6341" i="2"/>
  <c r="AF6341" i="2" s="1"/>
  <c r="AE6342" i="2"/>
  <c r="AF6342" i="2" s="1"/>
  <c r="AE6343" i="2"/>
  <c r="AF6343" i="2" s="1"/>
  <c r="AE6344" i="2"/>
  <c r="AF6344" i="2" s="1"/>
  <c r="AE6345" i="2"/>
  <c r="AF6345" i="2" s="1"/>
  <c r="AE6346" i="2"/>
  <c r="AF6346" i="2" s="1"/>
  <c r="AE6347" i="2"/>
  <c r="AF6347" i="2" s="1"/>
  <c r="AE6348" i="2"/>
  <c r="AF6348" i="2" s="1"/>
  <c r="AE6349" i="2"/>
  <c r="AF6349" i="2" s="1"/>
  <c r="AE6350" i="2"/>
  <c r="AF6350" i="2" s="1"/>
  <c r="AE6351" i="2"/>
  <c r="AF6351" i="2" s="1"/>
  <c r="AE6352" i="2"/>
  <c r="AF6352" i="2" s="1"/>
  <c r="AE6353" i="2"/>
  <c r="AF6353" i="2" s="1"/>
  <c r="AE6354" i="2"/>
  <c r="AF6354" i="2" s="1"/>
  <c r="AE6355" i="2"/>
  <c r="AF6355" i="2" s="1"/>
  <c r="AE6356" i="2"/>
  <c r="AF6356" i="2" s="1"/>
  <c r="AE6357" i="2"/>
  <c r="AF6357" i="2" s="1"/>
  <c r="AE6358" i="2"/>
  <c r="AF6358" i="2" s="1"/>
  <c r="AE6359" i="2"/>
  <c r="AF6359" i="2" s="1"/>
  <c r="AE6360" i="2"/>
  <c r="AF6360" i="2" s="1"/>
  <c r="AE6361" i="2"/>
  <c r="AF6361" i="2" s="1"/>
  <c r="AE6362" i="2"/>
  <c r="AF6362" i="2" s="1"/>
  <c r="AE6363" i="2"/>
  <c r="AF6363" i="2" s="1"/>
  <c r="AE6364" i="2"/>
  <c r="AF6364" i="2" s="1"/>
  <c r="AE6365" i="2"/>
  <c r="AF6365" i="2" s="1"/>
  <c r="AE6366" i="2"/>
  <c r="AF6366" i="2" s="1"/>
  <c r="AE6367" i="2"/>
  <c r="AF6367" i="2" s="1"/>
  <c r="AE6368" i="2"/>
  <c r="AF6368" i="2" s="1"/>
  <c r="AE6369" i="2"/>
  <c r="AF6369" i="2" s="1"/>
  <c r="AE6370" i="2"/>
  <c r="AF6370" i="2" s="1"/>
  <c r="AE6371" i="2"/>
  <c r="AF6371" i="2" s="1"/>
  <c r="AE6372" i="2"/>
  <c r="AF6372" i="2" s="1"/>
  <c r="AE6373" i="2"/>
  <c r="AF6373" i="2" s="1"/>
  <c r="AE6374" i="2"/>
  <c r="AF6374" i="2" s="1"/>
  <c r="AE6375" i="2"/>
  <c r="AF6375" i="2" s="1"/>
  <c r="AE6376" i="2"/>
  <c r="AF6376" i="2" s="1"/>
  <c r="AE6377" i="2"/>
  <c r="AF6377" i="2" s="1"/>
  <c r="AE6378" i="2"/>
  <c r="AF6378" i="2" s="1"/>
  <c r="AE6379" i="2"/>
  <c r="AF6379" i="2" s="1"/>
  <c r="AE6380" i="2"/>
  <c r="AF6380" i="2" s="1"/>
  <c r="AE6381" i="2"/>
  <c r="AF6381" i="2" s="1"/>
  <c r="AE6382" i="2"/>
  <c r="AF6382" i="2" s="1"/>
  <c r="AE6383" i="2"/>
  <c r="AF6383" i="2" s="1"/>
  <c r="AE6384" i="2"/>
  <c r="AF6384" i="2" s="1"/>
  <c r="AE6385" i="2"/>
  <c r="AF6385" i="2" s="1"/>
  <c r="AE6386" i="2"/>
  <c r="AF6386" i="2" s="1"/>
  <c r="AE6387" i="2"/>
  <c r="AF6387" i="2" s="1"/>
  <c r="AE6388" i="2"/>
  <c r="AF6388" i="2" s="1"/>
  <c r="AE6389" i="2"/>
  <c r="AF6389" i="2" s="1"/>
  <c r="AE6390" i="2"/>
  <c r="AF6390" i="2" s="1"/>
  <c r="AE6391" i="2"/>
  <c r="AF6391" i="2" s="1"/>
  <c r="AE6392" i="2"/>
  <c r="AF6392" i="2" s="1"/>
  <c r="AE6393" i="2"/>
  <c r="AF6393" i="2" s="1"/>
  <c r="AE6394" i="2"/>
  <c r="AF6394" i="2" s="1"/>
  <c r="AE6395" i="2"/>
  <c r="AF6395" i="2" s="1"/>
  <c r="AE6396" i="2"/>
  <c r="AF6396" i="2" s="1"/>
  <c r="AE6397" i="2"/>
  <c r="AF6397" i="2" s="1"/>
  <c r="AE6398" i="2"/>
  <c r="AF6398" i="2" s="1"/>
  <c r="AE6399" i="2"/>
  <c r="AF6399" i="2" s="1"/>
  <c r="AE6400" i="2"/>
  <c r="AF6400" i="2" s="1"/>
  <c r="AE6401" i="2"/>
  <c r="AF6401" i="2" s="1"/>
  <c r="AE6402" i="2"/>
  <c r="AF6402" i="2" s="1"/>
  <c r="AE6403" i="2"/>
  <c r="AF6403" i="2" s="1"/>
  <c r="AE6404" i="2"/>
  <c r="AF6404" i="2" s="1"/>
  <c r="AE6405" i="2"/>
  <c r="AF6405" i="2" s="1"/>
  <c r="AE6406" i="2"/>
  <c r="AF6406" i="2" s="1"/>
  <c r="AE6407" i="2"/>
  <c r="AF6407" i="2" s="1"/>
  <c r="AE6408" i="2"/>
  <c r="AF6408" i="2" s="1"/>
  <c r="AE6409" i="2"/>
  <c r="AF6409" i="2" s="1"/>
  <c r="AE6410" i="2"/>
  <c r="AF6410" i="2" s="1"/>
  <c r="AE6411" i="2"/>
  <c r="AF6411" i="2" s="1"/>
  <c r="AE6412" i="2"/>
  <c r="AF6412" i="2" s="1"/>
  <c r="AE6413" i="2"/>
  <c r="AF6413" i="2" s="1"/>
  <c r="AE6414" i="2"/>
  <c r="AF6414" i="2" s="1"/>
  <c r="AE6415" i="2"/>
  <c r="AF6415" i="2" s="1"/>
  <c r="AE6416" i="2"/>
  <c r="AF6416" i="2" s="1"/>
  <c r="AE6417" i="2"/>
  <c r="AF6417" i="2" s="1"/>
  <c r="AE6418" i="2"/>
  <c r="AF6418" i="2" s="1"/>
  <c r="AE6419" i="2"/>
  <c r="AF6419" i="2" s="1"/>
  <c r="AE6420" i="2"/>
  <c r="AF6420" i="2" s="1"/>
  <c r="AE6421" i="2"/>
  <c r="AF6421" i="2" s="1"/>
  <c r="AE6422" i="2"/>
  <c r="AF6422" i="2" s="1"/>
  <c r="AE6423" i="2"/>
  <c r="AF6423" i="2" s="1"/>
  <c r="AE6424" i="2"/>
  <c r="AF6424" i="2" s="1"/>
  <c r="AE6425" i="2"/>
  <c r="AF6425" i="2" s="1"/>
  <c r="AE6426" i="2"/>
  <c r="AF6426" i="2" s="1"/>
  <c r="AE6427" i="2"/>
  <c r="AF6427" i="2" s="1"/>
  <c r="AE6428" i="2"/>
  <c r="AF6428" i="2" s="1"/>
  <c r="AE6429" i="2"/>
  <c r="AF6429" i="2" s="1"/>
  <c r="AE6430" i="2"/>
  <c r="AF6430" i="2" s="1"/>
  <c r="AE6431" i="2"/>
  <c r="AF6431" i="2" s="1"/>
  <c r="AE6432" i="2"/>
  <c r="AF6432" i="2" s="1"/>
  <c r="AE6433" i="2"/>
  <c r="AF6433" i="2" s="1"/>
  <c r="AE6434" i="2"/>
  <c r="AF6434" i="2" s="1"/>
  <c r="AE6435" i="2"/>
  <c r="AF6435" i="2" s="1"/>
  <c r="AE6436" i="2"/>
  <c r="AF6436" i="2" s="1"/>
  <c r="AE6437" i="2"/>
  <c r="AF6437" i="2" s="1"/>
  <c r="AE6438" i="2"/>
  <c r="AF6438" i="2" s="1"/>
  <c r="AE6439" i="2"/>
  <c r="AF6439" i="2" s="1"/>
  <c r="AE6440" i="2"/>
  <c r="AF6440" i="2" s="1"/>
  <c r="AE6441" i="2"/>
  <c r="AF6441" i="2" s="1"/>
  <c r="AE6442" i="2"/>
  <c r="AF6442" i="2" s="1"/>
  <c r="AE6443" i="2"/>
  <c r="AF6443" i="2" s="1"/>
  <c r="AE6444" i="2"/>
  <c r="AF6444" i="2" s="1"/>
  <c r="AE6445" i="2"/>
  <c r="AF6445" i="2" s="1"/>
  <c r="AE6446" i="2"/>
  <c r="AF6446" i="2" s="1"/>
  <c r="AE6447" i="2"/>
  <c r="AF6447" i="2" s="1"/>
  <c r="AE6448" i="2"/>
  <c r="AF6448" i="2" s="1"/>
  <c r="AE6449" i="2"/>
  <c r="AF6449" i="2" s="1"/>
  <c r="AE6450" i="2"/>
  <c r="AF6450" i="2" s="1"/>
  <c r="AE6451" i="2"/>
  <c r="AF6451" i="2" s="1"/>
  <c r="AE6452" i="2"/>
  <c r="AF6452" i="2" s="1"/>
  <c r="AE6453" i="2"/>
  <c r="AF6453" i="2" s="1"/>
  <c r="AE6454" i="2"/>
  <c r="AF6454" i="2" s="1"/>
  <c r="AE6455" i="2"/>
  <c r="AF6455" i="2" s="1"/>
  <c r="AE6456" i="2"/>
  <c r="AF6456" i="2" s="1"/>
  <c r="AE6457" i="2"/>
  <c r="AF6457" i="2" s="1"/>
  <c r="AE6458" i="2"/>
  <c r="AF6458" i="2" s="1"/>
  <c r="AE6459" i="2"/>
  <c r="AF6459" i="2" s="1"/>
  <c r="AE6460" i="2"/>
  <c r="AF6460" i="2" s="1"/>
  <c r="AE6461" i="2"/>
  <c r="AF6461" i="2" s="1"/>
  <c r="AE6462" i="2"/>
  <c r="AF6462" i="2" s="1"/>
  <c r="AE6463" i="2"/>
  <c r="AF6463" i="2" s="1"/>
  <c r="AE6464" i="2"/>
  <c r="AF6464" i="2" s="1"/>
  <c r="AE6465" i="2"/>
  <c r="AF6465" i="2" s="1"/>
  <c r="AE6466" i="2"/>
  <c r="AF6466" i="2" s="1"/>
  <c r="AE6467" i="2"/>
  <c r="AF6467" i="2" s="1"/>
  <c r="AE6468" i="2"/>
  <c r="AF6468" i="2" s="1"/>
  <c r="AE6469" i="2"/>
  <c r="AF6469" i="2" s="1"/>
  <c r="AE6470" i="2"/>
  <c r="AF6470" i="2" s="1"/>
  <c r="AE6471" i="2"/>
  <c r="AF6471" i="2" s="1"/>
  <c r="AE6472" i="2"/>
  <c r="AF6472" i="2" s="1"/>
  <c r="AE6473" i="2"/>
  <c r="AF6473" i="2" s="1"/>
  <c r="AE6474" i="2"/>
  <c r="AF6474" i="2" s="1"/>
  <c r="AE6475" i="2"/>
  <c r="AF6475" i="2" s="1"/>
  <c r="AE6476" i="2"/>
  <c r="AF6476" i="2" s="1"/>
  <c r="AE6477" i="2"/>
  <c r="AF6477" i="2" s="1"/>
  <c r="AE6478" i="2"/>
  <c r="AF6478" i="2" s="1"/>
  <c r="AE6479" i="2"/>
  <c r="AF6479" i="2" s="1"/>
  <c r="AE6480" i="2"/>
  <c r="AF6480" i="2" s="1"/>
  <c r="AE6481" i="2"/>
  <c r="AF6481" i="2" s="1"/>
  <c r="AE6482" i="2"/>
  <c r="AF6482" i="2" s="1"/>
  <c r="AE6483" i="2"/>
  <c r="AF6483" i="2" s="1"/>
  <c r="AE6484" i="2"/>
  <c r="AF6484" i="2" s="1"/>
  <c r="AE6485" i="2"/>
  <c r="AF6485" i="2" s="1"/>
  <c r="AE6486" i="2"/>
  <c r="AF6486" i="2" s="1"/>
  <c r="AE6487" i="2"/>
  <c r="AF6487" i="2" s="1"/>
  <c r="AE6488" i="2"/>
  <c r="AF6488" i="2" s="1"/>
  <c r="AE6489" i="2"/>
  <c r="AF6489" i="2" s="1"/>
  <c r="AE6490" i="2"/>
  <c r="AF6490" i="2" s="1"/>
  <c r="AE6491" i="2"/>
  <c r="AF6491" i="2" s="1"/>
  <c r="AE6492" i="2"/>
  <c r="AF6492" i="2" s="1"/>
  <c r="AE6493" i="2"/>
  <c r="AF6493" i="2" s="1"/>
  <c r="AE6494" i="2"/>
  <c r="AF6494" i="2" s="1"/>
  <c r="AE6495" i="2"/>
  <c r="AF6495" i="2" s="1"/>
  <c r="AE6496" i="2"/>
  <c r="AF6496" i="2" s="1"/>
  <c r="AE6497" i="2"/>
  <c r="AF6497" i="2" s="1"/>
  <c r="AE6498" i="2"/>
  <c r="AF6498" i="2" s="1"/>
  <c r="AE6499" i="2"/>
  <c r="AF6499" i="2" s="1"/>
  <c r="AE6500" i="2"/>
  <c r="AF6500" i="2" s="1"/>
  <c r="AE6501" i="2"/>
  <c r="AF6501" i="2" s="1"/>
  <c r="AE6502" i="2"/>
  <c r="AF6502" i="2" s="1"/>
  <c r="AE6503" i="2"/>
  <c r="AF6503" i="2" s="1"/>
  <c r="AE6504" i="2"/>
  <c r="AF6504" i="2" s="1"/>
  <c r="AE6505" i="2"/>
  <c r="AF6505" i="2" s="1"/>
  <c r="AE6506" i="2"/>
  <c r="AF6506" i="2" s="1"/>
  <c r="AE6507" i="2"/>
  <c r="AF6507" i="2" s="1"/>
  <c r="AE6508" i="2"/>
  <c r="AF6508" i="2" s="1"/>
  <c r="AE6509" i="2"/>
  <c r="AF6509" i="2" s="1"/>
  <c r="AE6510" i="2"/>
  <c r="AF6510" i="2" s="1"/>
  <c r="AE6511" i="2"/>
  <c r="AF6511" i="2" s="1"/>
  <c r="AE6512" i="2"/>
  <c r="AF6512" i="2" s="1"/>
  <c r="AE6513" i="2"/>
  <c r="AF6513" i="2" s="1"/>
  <c r="AE6514" i="2"/>
  <c r="AF6514" i="2" s="1"/>
  <c r="AE6515" i="2"/>
  <c r="AF6515" i="2" s="1"/>
  <c r="AE6516" i="2"/>
  <c r="AF6516" i="2" s="1"/>
  <c r="AE6517" i="2"/>
  <c r="AF6517" i="2" s="1"/>
  <c r="AE6518" i="2"/>
  <c r="AF6518" i="2" s="1"/>
  <c r="AE6519" i="2"/>
  <c r="AF6519" i="2" s="1"/>
  <c r="AE6520" i="2"/>
  <c r="AF6520" i="2" s="1"/>
  <c r="AE6521" i="2"/>
  <c r="AF6521" i="2" s="1"/>
  <c r="AE6522" i="2"/>
  <c r="AF6522" i="2" s="1"/>
  <c r="AE6523" i="2"/>
  <c r="AF6523" i="2" s="1"/>
  <c r="AE6524" i="2"/>
  <c r="AF6524" i="2" s="1"/>
  <c r="AE6525" i="2"/>
  <c r="AF6525" i="2" s="1"/>
  <c r="AE6526" i="2"/>
  <c r="AF6526" i="2" s="1"/>
  <c r="AE6527" i="2"/>
  <c r="AF6527" i="2" s="1"/>
  <c r="AE6528" i="2"/>
  <c r="AF6528" i="2" s="1"/>
  <c r="AE6529" i="2"/>
  <c r="AF6529" i="2" s="1"/>
  <c r="AE6530" i="2"/>
  <c r="AF6530" i="2" s="1"/>
  <c r="AE6531" i="2"/>
  <c r="AF6531" i="2" s="1"/>
  <c r="AE6532" i="2"/>
  <c r="AF6532" i="2" s="1"/>
  <c r="AE6533" i="2"/>
  <c r="AF6533" i="2" s="1"/>
  <c r="AE6534" i="2"/>
  <c r="AF6534" i="2" s="1"/>
  <c r="AE6535" i="2"/>
  <c r="AF6535" i="2" s="1"/>
  <c r="AE6536" i="2"/>
  <c r="AF6536" i="2" s="1"/>
  <c r="AE6537" i="2"/>
  <c r="AF6537" i="2" s="1"/>
  <c r="AE6538" i="2"/>
  <c r="AF6538" i="2" s="1"/>
  <c r="AE6539" i="2"/>
  <c r="AF6539" i="2" s="1"/>
  <c r="AE6540" i="2"/>
  <c r="AF6540" i="2" s="1"/>
  <c r="AE6541" i="2"/>
  <c r="AF6541" i="2" s="1"/>
  <c r="AE6542" i="2"/>
  <c r="AF6542" i="2" s="1"/>
  <c r="AE6543" i="2"/>
  <c r="AF6543" i="2" s="1"/>
  <c r="AE6544" i="2"/>
  <c r="AF6544" i="2" s="1"/>
  <c r="AE6545" i="2"/>
  <c r="AF6545" i="2" s="1"/>
  <c r="AE6546" i="2"/>
  <c r="AF6546" i="2" s="1"/>
  <c r="AE6547" i="2"/>
  <c r="AF6547" i="2" s="1"/>
  <c r="AE6548" i="2"/>
  <c r="AF6548" i="2" s="1"/>
  <c r="AE6549" i="2"/>
  <c r="AF6549" i="2" s="1"/>
  <c r="AE6550" i="2"/>
  <c r="AF6550" i="2" s="1"/>
  <c r="AE6551" i="2"/>
  <c r="AF6551" i="2" s="1"/>
  <c r="AE6552" i="2"/>
  <c r="AF6552" i="2" s="1"/>
  <c r="AE6553" i="2"/>
  <c r="AF6553" i="2" s="1"/>
  <c r="AE6554" i="2"/>
  <c r="AF6554" i="2" s="1"/>
  <c r="AE6555" i="2"/>
  <c r="AF6555" i="2" s="1"/>
  <c r="AE6556" i="2"/>
  <c r="AF6556" i="2" s="1"/>
  <c r="AE6557" i="2"/>
  <c r="AF6557" i="2" s="1"/>
  <c r="AE6558" i="2"/>
  <c r="AF6558" i="2" s="1"/>
  <c r="AE6559" i="2"/>
  <c r="AF6559" i="2" s="1"/>
  <c r="AE6560" i="2"/>
  <c r="AF6560" i="2" s="1"/>
  <c r="AE6561" i="2"/>
  <c r="AF6561" i="2" s="1"/>
  <c r="AE6562" i="2"/>
  <c r="AF6562" i="2" s="1"/>
  <c r="AE6563" i="2"/>
  <c r="AF6563" i="2" s="1"/>
  <c r="AE6564" i="2"/>
  <c r="AF6564" i="2" s="1"/>
  <c r="AE6565" i="2"/>
  <c r="AF6565" i="2" s="1"/>
  <c r="AE6566" i="2"/>
  <c r="AF6566" i="2" s="1"/>
  <c r="AE6567" i="2"/>
  <c r="AF6567" i="2" s="1"/>
  <c r="AE6568" i="2"/>
  <c r="AF6568" i="2" s="1"/>
  <c r="AE6569" i="2"/>
  <c r="AF6569" i="2" s="1"/>
  <c r="AE6570" i="2"/>
  <c r="AF6570" i="2" s="1"/>
  <c r="AE6571" i="2"/>
  <c r="AF6571" i="2" s="1"/>
  <c r="AE6572" i="2"/>
  <c r="AF6572" i="2" s="1"/>
  <c r="AE6573" i="2"/>
  <c r="AF6573" i="2" s="1"/>
  <c r="AE6574" i="2"/>
  <c r="AF6574" i="2" s="1"/>
  <c r="AE6575" i="2"/>
  <c r="AF6575" i="2" s="1"/>
  <c r="AE6576" i="2"/>
  <c r="AF6576" i="2" s="1"/>
  <c r="AE6577" i="2"/>
  <c r="AF6577" i="2" s="1"/>
  <c r="AE6578" i="2"/>
  <c r="AF6578" i="2" s="1"/>
  <c r="AE6579" i="2"/>
  <c r="AF6579" i="2" s="1"/>
  <c r="AE6580" i="2"/>
  <c r="AF6580" i="2" s="1"/>
  <c r="AE6581" i="2"/>
  <c r="AF6581" i="2" s="1"/>
  <c r="AE6582" i="2"/>
  <c r="AF6582" i="2" s="1"/>
  <c r="AE6583" i="2"/>
  <c r="AF6583" i="2" s="1"/>
  <c r="AE6584" i="2"/>
  <c r="AF6584" i="2" s="1"/>
  <c r="AE6585" i="2"/>
  <c r="AF6585" i="2" s="1"/>
  <c r="AE6586" i="2"/>
  <c r="AF6586" i="2" s="1"/>
  <c r="AE6587" i="2"/>
  <c r="AF6587" i="2" s="1"/>
  <c r="AE6588" i="2"/>
  <c r="AF6588" i="2" s="1"/>
  <c r="AE6589" i="2"/>
  <c r="AF6589" i="2" s="1"/>
  <c r="AE6590" i="2"/>
  <c r="AF6590" i="2" s="1"/>
  <c r="AE6591" i="2"/>
  <c r="AF6591" i="2" s="1"/>
  <c r="AE6592" i="2"/>
  <c r="AF6592" i="2" s="1"/>
  <c r="AE6593" i="2"/>
  <c r="AF6593" i="2" s="1"/>
  <c r="AE6594" i="2"/>
  <c r="AF6594" i="2" s="1"/>
  <c r="AE6595" i="2"/>
  <c r="AF6595" i="2" s="1"/>
  <c r="AE6596" i="2"/>
  <c r="AF6596" i="2" s="1"/>
  <c r="AE6597" i="2"/>
  <c r="AF6597" i="2" s="1"/>
  <c r="AE6598" i="2"/>
  <c r="AF6598" i="2" s="1"/>
  <c r="AE6599" i="2"/>
  <c r="AF6599" i="2" s="1"/>
  <c r="AE6600" i="2"/>
  <c r="AF6600" i="2" s="1"/>
  <c r="AE6601" i="2"/>
  <c r="AF6601" i="2" s="1"/>
  <c r="AE6602" i="2"/>
  <c r="AF6602" i="2" s="1"/>
  <c r="AE6603" i="2"/>
  <c r="AF6603" i="2" s="1"/>
  <c r="AE6604" i="2"/>
  <c r="AF6604" i="2" s="1"/>
  <c r="AE6605" i="2"/>
  <c r="AF6605" i="2" s="1"/>
  <c r="AE6606" i="2"/>
  <c r="AF6606" i="2" s="1"/>
  <c r="AE6607" i="2"/>
  <c r="AF6607" i="2" s="1"/>
  <c r="AE6608" i="2"/>
  <c r="AF6608" i="2" s="1"/>
  <c r="AE6609" i="2"/>
  <c r="AF6609" i="2" s="1"/>
  <c r="AE6610" i="2"/>
  <c r="AF6610" i="2" s="1"/>
  <c r="AE6611" i="2"/>
  <c r="AF6611" i="2" s="1"/>
  <c r="AE6612" i="2"/>
  <c r="AF6612" i="2" s="1"/>
  <c r="AE6613" i="2"/>
  <c r="AF6613" i="2" s="1"/>
  <c r="AE6614" i="2"/>
  <c r="AF6614" i="2" s="1"/>
  <c r="AE6615" i="2"/>
  <c r="AF6615" i="2" s="1"/>
  <c r="AE6616" i="2"/>
  <c r="AF6616" i="2" s="1"/>
  <c r="AE6617" i="2"/>
  <c r="AF6617" i="2" s="1"/>
  <c r="AE6618" i="2"/>
  <c r="AF6618" i="2" s="1"/>
  <c r="AE6619" i="2"/>
  <c r="AF6619" i="2" s="1"/>
  <c r="AE6620" i="2"/>
  <c r="AF6620" i="2" s="1"/>
  <c r="AE6621" i="2"/>
  <c r="AF6621" i="2" s="1"/>
  <c r="AE6622" i="2"/>
  <c r="AF6622" i="2" s="1"/>
  <c r="AE6623" i="2"/>
  <c r="AF6623" i="2" s="1"/>
  <c r="AE6624" i="2"/>
  <c r="AF6624" i="2" s="1"/>
  <c r="AE6625" i="2"/>
  <c r="AF6625" i="2" s="1"/>
  <c r="AE6626" i="2"/>
  <c r="AF6626" i="2" s="1"/>
  <c r="AE6627" i="2"/>
  <c r="AF6627" i="2" s="1"/>
  <c r="AE6628" i="2"/>
  <c r="AF6628" i="2" s="1"/>
  <c r="AE6629" i="2"/>
  <c r="AF6629" i="2" s="1"/>
  <c r="AE6630" i="2"/>
  <c r="AF6630" i="2" s="1"/>
  <c r="AE6631" i="2"/>
  <c r="AF6631" i="2" s="1"/>
  <c r="AE6632" i="2"/>
  <c r="AF6632" i="2" s="1"/>
  <c r="AE6633" i="2"/>
  <c r="AF6633" i="2" s="1"/>
  <c r="AE6634" i="2"/>
  <c r="AF6634" i="2" s="1"/>
  <c r="AE6635" i="2"/>
  <c r="AF6635" i="2" s="1"/>
  <c r="AE6636" i="2"/>
  <c r="AF6636" i="2" s="1"/>
  <c r="AE6637" i="2"/>
  <c r="AF6637" i="2" s="1"/>
  <c r="AE6638" i="2"/>
  <c r="AF6638" i="2" s="1"/>
  <c r="AE6639" i="2"/>
  <c r="AF6639" i="2" s="1"/>
  <c r="AE6640" i="2"/>
  <c r="AF6640" i="2" s="1"/>
  <c r="AE6641" i="2"/>
  <c r="AF6641" i="2" s="1"/>
  <c r="AE6642" i="2"/>
  <c r="AF6642" i="2" s="1"/>
  <c r="AE6643" i="2"/>
  <c r="AF6643" i="2" s="1"/>
  <c r="AE6644" i="2"/>
  <c r="AF6644" i="2" s="1"/>
  <c r="AE6645" i="2"/>
  <c r="AF6645" i="2" s="1"/>
  <c r="AE6646" i="2"/>
  <c r="AF6646" i="2" s="1"/>
  <c r="AE6647" i="2"/>
  <c r="AF6647" i="2" s="1"/>
  <c r="AE6648" i="2"/>
  <c r="AF6648" i="2" s="1"/>
  <c r="AE6649" i="2"/>
  <c r="AF6649" i="2" s="1"/>
  <c r="AE6650" i="2"/>
  <c r="AF6650" i="2" s="1"/>
  <c r="AE6651" i="2"/>
  <c r="AF6651" i="2" s="1"/>
  <c r="AE6652" i="2"/>
  <c r="AF6652" i="2" s="1"/>
  <c r="AE6653" i="2"/>
  <c r="AF6653" i="2" s="1"/>
  <c r="AE6654" i="2"/>
  <c r="AF6654" i="2" s="1"/>
  <c r="AE6655" i="2"/>
  <c r="AF6655" i="2" s="1"/>
  <c r="AE6656" i="2"/>
  <c r="AF6656" i="2" s="1"/>
  <c r="AE6657" i="2"/>
  <c r="AF6657" i="2" s="1"/>
  <c r="AE6658" i="2"/>
  <c r="AF6658" i="2" s="1"/>
  <c r="AE6659" i="2"/>
  <c r="AF6659" i="2" s="1"/>
  <c r="AE6660" i="2"/>
  <c r="AF6660" i="2" s="1"/>
  <c r="AE6661" i="2"/>
  <c r="AF6661" i="2" s="1"/>
  <c r="AE6662" i="2"/>
  <c r="AF6662" i="2" s="1"/>
  <c r="AE6663" i="2"/>
  <c r="AF6663" i="2" s="1"/>
  <c r="AE6664" i="2"/>
  <c r="AF6664" i="2" s="1"/>
  <c r="AE6665" i="2"/>
  <c r="AF6665" i="2" s="1"/>
  <c r="AE6666" i="2"/>
  <c r="AF6666" i="2" s="1"/>
  <c r="AE6667" i="2"/>
  <c r="AF6667" i="2" s="1"/>
  <c r="AE6668" i="2"/>
  <c r="AF6668" i="2" s="1"/>
  <c r="AE6669" i="2"/>
  <c r="AF6669" i="2" s="1"/>
  <c r="AE6670" i="2"/>
  <c r="AF6670" i="2" s="1"/>
  <c r="AE6671" i="2"/>
  <c r="AF6671" i="2" s="1"/>
  <c r="AE6672" i="2"/>
  <c r="AF6672" i="2" s="1"/>
  <c r="AE6673" i="2"/>
  <c r="AF6673" i="2" s="1"/>
  <c r="AE6674" i="2"/>
  <c r="AF6674" i="2" s="1"/>
  <c r="AE6675" i="2"/>
  <c r="AF6675" i="2" s="1"/>
  <c r="AE6676" i="2"/>
  <c r="AF6676" i="2" s="1"/>
  <c r="AE6677" i="2"/>
  <c r="AF6677" i="2" s="1"/>
  <c r="AE6678" i="2"/>
  <c r="AF6678" i="2" s="1"/>
  <c r="AE6679" i="2"/>
  <c r="AF6679" i="2" s="1"/>
  <c r="AE6680" i="2"/>
  <c r="AF6680" i="2" s="1"/>
  <c r="AE6681" i="2"/>
  <c r="AF6681" i="2" s="1"/>
  <c r="AE6682" i="2"/>
  <c r="AF6682" i="2" s="1"/>
  <c r="AE6683" i="2"/>
  <c r="AF6683" i="2" s="1"/>
  <c r="AE6684" i="2"/>
  <c r="AF6684" i="2" s="1"/>
  <c r="AE6685" i="2"/>
  <c r="AF6685" i="2" s="1"/>
  <c r="AE6686" i="2"/>
  <c r="AF6686" i="2" s="1"/>
  <c r="AE6687" i="2"/>
  <c r="AF6687" i="2" s="1"/>
  <c r="AE6688" i="2"/>
  <c r="AF6688" i="2" s="1"/>
  <c r="AE6689" i="2"/>
  <c r="AF6689" i="2" s="1"/>
  <c r="AE6690" i="2"/>
  <c r="AF6690" i="2" s="1"/>
  <c r="AE6691" i="2"/>
  <c r="AF6691" i="2" s="1"/>
  <c r="AE6692" i="2"/>
  <c r="AF6692" i="2" s="1"/>
  <c r="AE6693" i="2"/>
  <c r="AF6693" i="2" s="1"/>
  <c r="AE6694" i="2"/>
  <c r="AF6694" i="2" s="1"/>
  <c r="AE6695" i="2"/>
  <c r="AF6695" i="2" s="1"/>
  <c r="AE6696" i="2"/>
  <c r="AF6696" i="2" s="1"/>
  <c r="AE6697" i="2"/>
  <c r="AF6697" i="2" s="1"/>
  <c r="AE6698" i="2"/>
  <c r="AF6698" i="2" s="1"/>
  <c r="AE6699" i="2"/>
  <c r="AF6699" i="2" s="1"/>
  <c r="AE6700" i="2"/>
  <c r="AF6700" i="2" s="1"/>
  <c r="AE6701" i="2"/>
  <c r="AF6701" i="2" s="1"/>
  <c r="AE6702" i="2"/>
  <c r="AF6702" i="2" s="1"/>
  <c r="AE6703" i="2"/>
  <c r="AF6703" i="2" s="1"/>
  <c r="AE6704" i="2"/>
  <c r="AF6704" i="2" s="1"/>
  <c r="AE6705" i="2"/>
  <c r="AF6705" i="2" s="1"/>
  <c r="AE6706" i="2"/>
  <c r="AF6706" i="2" s="1"/>
  <c r="AE6707" i="2"/>
  <c r="AF6707" i="2" s="1"/>
  <c r="AE6708" i="2"/>
  <c r="AF6708" i="2" s="1"/>
  <c r="AE6709" i="2"/>
  <c r="AF6709" i="2" s="1"/>
  <c r="AE6710" i="2"/>
  <c r="AF6710" i="2" s="1"/>
  <c r="AE6711" i="2"/>
  <c r="AF6711" i="2" s="1"/>
  <c r="AE6712" i="2"/>
  <c r="AF6712" i="2" s="1"/>
  <c r="AE6713" i="2"/>
  <c r="AF6713" i="2" s="1"/>
  <c r="AE6714" i="2"/>
  <c r="AF6714" i="2" s="1"/>
  <c r="AE6715" i="2"/>
  <c r="AF6715" i="2" s="1"/>
  <c r="AE6716" i="2"/>
  <c r="AF6716" i="2" s="1"/>
  <c r="AE6717" i="2"/>
  <c r="AF6717" i="2" s="1"/>
  <c r="AE6718" i="2"/>
  <c r="AF6718" i="2" s="1"/>
  <c r="AE6719" i="2"/>
  <c r="AF6719" i="2" s="1"/>
  <c r="AE6720" i="2"/>
  <c r="AF6720" i="2" s="1"/>
  <c r="AE6721" i="2"/>
  <c r="AF6721" i="2" s="1"/>
  <c r="AE6722" i="2"/>
  <c r="AF6722" i="2" s="1"/>
  <c r="AE6723" i="2"/>
  <c r="AF6723" i="2" s="1"/>
  <c r="AE6724" i="2"/>
  <c r="AF6724" i="2" s="1"/>
  <c r="AE6725" i="2"/>
  <c r="AF6725" i="2" s="1"/>
  <c r="AE6726" i="2"/>
  <c r="AF6726" i="2" s="1"/>
  <c r="AE6727" i="2"/>
  <c r="AF6727" i="2" s="1"/>
  <c r="AE6728" i="2"/>
  <c r="AF6728" i="2" s="1"/>
  <c r="AE6729" i="2"/>
  <c r="AF6729" i="2" s="1"/>
  <c r="AE6730" i="2"/>
  <c r="AF6730" i="2" s="1"/>
  <c r="AE6731" i="2"/>
  <c r="AF6731" i="2" s="1"/>
  <c r="AE6732" i="2"/>
  <c r="AF6732" i="2" s="1"/>
  <c r="AE6733" i="2"/>
  <c r="AF6733" i="2" s="1"/>
  <c r="AE6734" i="2"/>
  <c r="AF6734" i="2" s="1"/>
  <c r="AE6735" i="2"/>
  <c r="AF6735" i="2" s="1"/>
  <c r="AE6736" i="2"/>
  <c r="AF6736" i="2" s="1"/>
  <c r="AE6737" i="2"/>
  <c r="AF6737" i="2" s="1"/>
  <c r="AE6738" i="2"/>
  <c r="AF6738" i="2" s="1"/>
  <c r="AE6739" i="2"/>
  <c r="AF6739" i="2" s="1"/>
  <c r="AE6740" i="2"/>
  <c r="AF6740" i="2" s="1"/>
  <c r="AE6741" i="2"/>
  <c r="AF6741" i="2" s="1"/>
  <c r="AE6742" i="2"/>
  <c r="AF6742" i="2" s="1"/>
  <c r="AE6743" i="2"/>
  <c r="AF6743" i="2" s="1"/>
  <c r="AE6744" i="2"/>
  <c r="AF6744" i="2" s="1"/>
  <c r="AE6745" i="2"/>
  <c r="AF6745" i="2" s="1"/>
  <c r="AE6746" i="2"/>
  <c r="AF6746" i="2" s="1"/>
  <c r="AE6747" i="2"/>
  <c r="AF6747" i="2" s="1"/>
  <c r="AE6748" i="2"/>
  <c r="AF6748" i="2" s="1"/>
  <c r="AE6749" i="2"/>
  <c r="AF6749" i="2" s="1"/>
  <c r="AE6750" i="2"/>
  <c r="AF6750" i="2" s="1"/>
  <c r="AE6751" i="2"/>
  <c r="AF6751" i="2" s="1"/>
  <c r="AE6752" i="2"/>
  <c r="AF6752" i="2" s="1"/>
  <c r="AE6753" i="2"/>
  <c r="AF6753" i="2" s="1"/>
  <c r="AE6754" i="2"/>
  <c r="AF6754" i="2" s="1"/>
  <c r="AE6755" i="2"/>
  <c r="AF6755" i="2" s="1"/>
  <c r="AE6756" i="2"/>
  <c r="AF6756" i="2" s="1"/>
  <c r="AE6757" i="2"/>
  <c r="AF6757" i="2" s="1"/>
  <c r="AE6758" i="2"/>
  <c r="AF6758" i="2" s="1"/>
  <c r="AE6759" i="2"/>
  <c r="AF6759" i="2" s="1"/>
  <c r="AE6760" i="2"/>
  <c r="AF6760" i="2" s="1"/>
  <c r="AE6761" i="2"/>
  <c r="AF6761" i="2" s="1"/>
  <c r="AE6762" i="2"/>
  <c r="AF6762" i="2" s="1"/>
  <c r="AE6763" i="2"/>
  <c r="AF6763" i="2" s="1"/>
  <c r="AE6764" i="2"/>
  <c r="AF6764" i="2" s="1"/>
  <c r="AE6765" i="2"/>
  <c r="AF6765" i="2" s="1"/>
  <c r="AE6766" i="2"/>
  <c r="AF6766" i="2" s="1"/>
  <c r="AE6767" i="2"/>
  <c r="AF6767" i="2" s="1"/>
  <c r="AE6768" i="2"/>
  <c r="AF6768" i="2" s="1"/>
  <c r="AE6769" i="2"/>
  <c r="AF6769" i="2" s="1"/>
  <c r="AE6770" i="2"/>
  <c r="AF6770" i="2" s="1"/>
  <c r="AE6771" i="2"/>
  <c r="AF6771" i="2" s="1"/>
  <c r="AE6772" i="2"/>
  <c r="AF6772" i="2" s="1"/>
  <c r="AE6773" i="2"/>
  <c r="AF6773" i="2" s="1"/>
  <c r="AE6774" i="2"/>
  <c r="AF6774" i="2" s="1"/>
  <c r="AE6775" i="2"/>
  <c r="AF6775" i="2" s="1"/>
  <c r="AE6776" i="2"/>
  <c r="AF6776" i="2" s="1"/>
  <c r="AE6777" i="2"/>
  <c r="AF6777" i="2" s="1"/>
  <c r="AE6778" i="2"/>
  <c r="AF6778" i="2" s="1"/>
  <c r="AE6779" i="2"/>
  <c r="AF6779" i="2" s="1"/>
  <c r="AE6780" i="2"/>
  <c r="AF6780" i="2" s="1"/>
  <c r="AE6781" i="2"/>
  <c r="AF6781" i="2" s="1"/>
  <c r="AE6782" i="2"/>
  <c r="AF6782" i="2" s="1"/>
  <c r="AE6783" i="2"/>
  <c r="AF6783" i="2" s="1"/>
  <c r="AE6784" i="2"/>
  <c r="AF6784" i="2" s="1"/>
  <c r="AE6785" i="2"/>
  <c r="AF6785" i="2" s="1"/>
  <c r="AE6786" i="2"/>
  <c r="AF6786" i="2" s="1"/>
  <c r="AE6787" i="2"/>
  <c r="AF6787" i="2" s="1"/>
  <c r="AE6788" i="2"/>
  <c r="AF6788" i="2" s="1"/>
  <c r="AE6789" i="2"/>
  <c r="AF6789" i="2" s="1"/>
  <c r="AE6790" i="2"/>
  <c r="AF6790" i="2" s="1"/>
  <c r="AE6791" i="2"/>
  <c r="AF6791" i="2" s="1"/>
  <c r="AE6792" i="2"/>
  <c r="AF6792" i="2" s="1"/>
  <c r="AE6793" i="2"/>
  <c r="AF6793" i="2" s="1"/>
  <c r="AE6794" i="2"/>
  <c r="AF6794" i="2" s="1"/>
  <c r="AE6795" i="2"/>
  <c r="AF6795" i="2" s="1"/>
  <c r="AE6796" i="2"/>
  <c r="AF6796" i="2" s="1"/>
  <c r="AE6797" i="2"/>
  <c r="AF6797" i="2" s="1"/>
  <c r="AE6798" i="2"/>
  <c r="AF6798" i="2" s="1"/>
  <c r="AE6799" i="2"/>
  <c r="AF6799" i="2" s="1"/>
  <c r="AE6800" i="2"/>
  <c r="AF6800" i="2" s="1"/>
  <c r="AE6801" i="2"/>
  <c r="AF6801" i="2" s="1"/>
  <c r="AE6802" i="2"/>
  <c r="AF6802" i="2" s="1"/>
  <c r="AE6803" i="2"/>
  <c r="AF6803" i="2" s="1"/>
  <c r="AE6804" i="2"/>
  <c r="AF6804" i="2" s="1"/>
  <c r="AE6805" i="2"/>
  <c r="AF6805" i="2" s="1"/>
  <c r="AE6806" i="2"/>
  <c r="AF6806" i="2" s="1"/>
  <c r="AE6807" i="2"/>
  <c r="AF6807" i="2" s="1"/>
  <c r="AE6808" i="2"/>
  <c r="AF6808" i="2" s="1"/>
  <c r="AE6809" i="2"/>
  <c r="AF6809" i="2" s="1"/>
  <c r="AE6810" i="2"/>
  <c r="AF6810" i="2" s="1"/>
  <c r="AE6811" i="2"/>
  <c r="AF6811" i="2" s="1"/>
  <c r="AE6812" i="2"/>
  <c r="AF6812" i="2" s="1"/>
  <c r="AE6813" i="2"/>
  <c r="AF6813" i="2" s="1"/>
  <c r="AE6814" i="2"/>
  <c r="AF6814" i="2" s="1"/>
  <c r="AE6815" i="2"/>
  <c r="AF6815" i="2" s="1"/>
  <c r="AE6816" i="2"/>
  <c r="AF6816" i="2" s="1"/>
  <c r="AE6817" i="2"/>
  <c r="AF6817" i="2" s="1"/>
  <c r="AE6818" i="2"/>
  <c r="AF6818" i="2" s="1"/>
  <c r="AE6819" i="2"/>
  <c r="AF6819" i="2" s="1"/>
  <c r="AE6820" i="2"/>
  <c r="AF6820" i="2" s="1"/>
  <c r="AE6821" i="2"/>
  <c r="AF6821" i="2" s="1"/>
  <c r="AE6822" i="2"/>
  <c r="AF6822" i="2" s="1"/>
  <c r="AE6823" i="2"/>
  <c r="AF6823" i="2" s="1"/>
  <c r="AE6824" i="2"/>
  <c r="AF6824" i="2" s="1"/>
  <c r="AE6825" i="2"/>
  <c r="AF6825" i="2" s="1"/>
  <c r="AE6826" i="2"/>
  <c r="AF6826" i="2" s="1"/>
  <c r="AE6827" i="2"/>
  <c r="AF6827" i="2" s="1"/>
  <c r="AE6828" i="2"/>
  <c r="AF6828" i="2" s="1"/>
  <c r="AE6829" i="2"/>
  <c r="AF6829" i="2" s="1"/>
  <c r="AE6830" i="2"/>
  <c r="AF6830" i="2" s="1"/>
  <c r="AE6831" i="2"/>
  <c r="AF6831" i="2" s="1"/>
  <c r="AE6832" i="2"/>
  <c r="AF6832" i="2" s="1"/>
  <c r="AE6833" i="2"/>
  <c r="AF6833" i="2" s="1"/>
  <c r="AE6834" i="2"/>
  <c r="AF6834" i="2" s="1"/>
  <c r="AE6835" i="2"/>
  <c r="AF6835" i="2" s="1"/>
  <c r="AE6836" i="2"/>
  <c r="AF6836" i="2" s="1"/>
  <c r="AE6837" i="2"/>
  <c r="AF6837" i="2" s="1"/>
  <c r="AE6838" i="2"/>
  <c r="AF6838" i="2" s="1"/>
  <c r="AE6839" i="2"/>
  <c r="AF6839" i="2" s="1"/>
  <c r="AE6840" i="2"/>
  <c r="AF6840" i="2" s="1"/>
  <c r="AE6841" i="2"/>
  <c r="AF6841" i="2" s="1"/>
  <c r="AE6842" i="2"/>
  <c r="AF6842" i="2" s="1"/>
  <c r="AE6843" i="2"/>
  <c r="AF6843" i="2" s="1"/>
  <c r="AE6844" i="2"/>
  <c r="AF6844" i="2" s="1"/>
  <c r="AE6845" i="2"/>
  <c r="AF6845" i="2" s="1"/>
  <c r="AE6846" i="2"/>
  <c r="AF6846" i="2" s="1"/>
  <c r="AE6847" i="2"/>
  <c r="AF6847" i="2" s="1"/>
  <c r="AE6848" i="2"/>
  <c r="AF6848" i="2" s="1"/>
  <c r="AE6849" i="2"/>
  <c r="AF6849" i="2" s="1"/>
  <c r="AE6850" i="2"/>
  <c r="AF6850" i="2" s="1"/>
  <c r="AE6851" i="2"/>
  <c r="AF6851" i="2" s="1"/>
  <c r="AE6852" i="2"/>
  <c r="AF6852" i="2" s="1"/>
  <c r="AE6853" i="2"/>
  <c r="AF6853" i="2" s="1"/>
  <c r="AE6854" i="2"/>
  <c r="AF6854" i="2" s="1"/>
  <c r="AE6855" i="2"/>
  <c r="AF6855" i="2" s="1"/>
  <c r="AE6856" i="2"/>
  <c r="AF6856" i="2" s="1"/>
  <c r="AE6857" i="2"/>
  <c r="AF6857" i="2" s="1"/>
  <c r="AE6858" i="2"/>
  <c r="AF6858" i="2" s="1"/>
  <c r="AE6859" i="2"/>
  <c r="AF6859" i="2" s="1"/>
  <c r="AE6860" i="2"/>
  <c r="AF6860" i="2" s="1"/>
  <c r="AE6861" i="2"/>
  <c r="AF6861" i="2" s="1"/>
  <c r="AE6862" i="2"/>
  <c r="AF6862" i="2" s="1"/>
  <c r="AE6863" i="2"/>
  <c r="AF6863" i="2" s="1"/>
  <c r="AE6864" i="2"/>
  <c r="AF6864" i="2" s="1"/>
  <c r="AE6865" i="2"/>
  <c r="AF6865" i="2" s="1"/>
  <c r="AE6866" i="2"/>
  <c r="AF6866" i="2" s="1"/>
  <c r="AE6867" i="2"/>
  <c r="AF6867" i="2" s="1"/>
  <c r="AE6868" i="2"/>
  <c r="AF6868" i="2" s="1"/>
  <c r="AE6869" i="2"/>
  <c r="AF6869" i="2" s="1"/>
  <c r="AE6870" i="2"/>
  <c r="AF6870" i="2" s="1"/>
  <c r="AE6871" i="2"/>
  <c r="AF6871" i="2" s="1"/>
  <c r="AE6872" i="2"/>
  <c r="AF6872" i="2" s="1"/>
  <c r="AE6873" i="2"/>
  <c r="AF6873" i="2" s="1"/>
  <c r="AE6874" i="2"/>
  <c r="AF6874" i="2" s="1"/>
  <c r="AE6875" i="2"/>
  <c r="AF6875" i="2" s="1"/>
  <c r="AE6876" i="2"/>
  <c r="AF6876" i="2" s="1"/>
  <c r="AE6877" i="2"/>
  <c r="AF6877" i="2" s="1"/>
  <c r="AE6878" i="2"/>
  <c r="AF6878" i="2" s="1"/>
  <c r="AE6879" i="2"/>
  <c r="AF6879" i="2" s="1"/>
  <c r="AE6880" i="2"/>
  <c r="AF6880" i="2" s="1"/>
  <c r="AE6881" i="2"/>
  <c r="AF6881" i="2" s="1"/>
  <c r="AE6882" i="2"/>
  <c r="AF6882" i="2" s="1"/>
  <c r="AE6883" i="2"/>
  <c r="AF6883" i="2" s="1"/>
  <c r="AE6884" i="2"/>
  <c r="AF6884" i="2" s="1"/>
  <c r="AE6885" i="2"/>
  <c r="AF6885" i="2" s="1"/>
  <c r="AE6886" i="2"/>
  <c r="AF6886" i="2" s="1"/>
  <c r="AE6887" i="2"/>
  <c r="AF6887" i="2" s="1"/>
  <c r="AE6888" i="2"/>
  <c r="AF6888" i="2" s="1"/>
  <c r="AE6889" i="2"/>
  <c r="AF6889" i="2" s="1"/>
  <c r="AE6890" i="2"/>
  <c r="AF6890" i="2" s="1"/>
  <c r="AE6891" i="2"/>
  <c r="AF6891" i="2" s="1"/>
  <c r="AE6892" i="2"/>
  <c r="AF6892" i="2" s="1"/>
  <c r="AE6893" i="2"/>
  <c r="AF6893" i="2" s="1"/>
  <c r="AE6894" i="2"/>
  <c r="AF6894" i="2" s="1"/>
  <c r="AE6895" i="2"/>
  <c r="AF6895" i="2" s="1"/>
  <c r="AE6896" i="2"/>
  <c r="AF6896" i="2" s="1"/>
  <c r="AE6897" i="2"/>
  <c r="AF6897" i="2" s="1"/>
  <c r="AE6898" i="2"/>
  <c r="AF6898" i="2" s="1"/>
  <c r="AE6899" i="2"/>
  <c r="AF6899" i="2" s="1"/>
  <c r="AE6900" i="2"/>
  <c r="AF6900" i="2" s="1"/>
  <c r="AE6901" i="2"/>
  <c r="AF6901" i="2" s="1"/>
  <c r="AE6902" i="2"/>
  <c r="AF6902" i="2" s="1"/>
  <c r="AE6903" i="2"/>
  <c r="AF6903" i="2" s="1"/>
  <c r="AE6904" i="2"/>
  <c r="AF6904" i="2" s="1"/>
  <c r="AE6905" i="2"/>
  <c r="AF6905" i="2" s="1"/>
  <c r="AE6906" i="2"/>
  <c r="AF6906" i="2" s="1"/>
  <c r="AE6907" i="2"/>
  <c r="AF6907" i="2" s="1"/>
  <c r="AE6908" i="2"/>
  <c r="AF6908" i="2" s="1"/>
  <c r="AE6909" i="2"/>
  <c r="AF6909" i="2" s="1"/>
  <c r="AE6910" i="2"/>
  <c r="AF6910" i="2" s="1"/>
  <c r="AE6911" i="2"/>
  <c r="AF6911" i="2" s="1"/>
  <c r="AE6912" i="2"/>
  <c r="AF6912" i="2" s="1"/>
  <c r="AE6913" i="2"/>
  <c r="AF6913" i="2" s="1"/>
  <c r="AE6914" i="2"/>
  <c r="AF6914" i="2" s="1"/>
  <c r="AE6915" i="2"/>
  <c r="AF6915" i="2" s="1"/>
  <c r="AE6916" i="2"/>
  <c r="AF6916" i="2" s="1"/>
  <c r="AE6917" i="2"/>
  <c r="AF6917" i="2" s="1"/>
  <c r="AE6918" i="2"/>
  <c r="AF6918" i="2" s="1"/>
  <c r="AE6919" i="2"/>
  <c r="AF6919" i="2" s="1"/>
  <c r="AE6920" i="2"/>
  <c r="AF6920" i="2" s="1"/>
  <c r="AE6921" i="2"/>
  <c r="AF6921" i="2" s="1"/>
  <c r="AE6922" i="2"/>
  <c r="AF6922" i="2" s="1"/>
  <c r="AE6923" i="2"/>
  <c r="AF6923" i="2" s="1"/>
  <c r="AE6924" i="2"/>
  <c r="AF6924" i="2" s="1"/>
  <c r="AE6925" i="2"/>
  <c r="AF6925" i="2" s="1"/>
  <c r="AE6926" i="2"/>
  <c r="AF6926" i="2" s="1"/>
  <c r="AE6927" i="2"/>
  <c r="AF6927" i="2" s="1"/>
  <c r="AE6928" i="2"/>
  <c r="AF6928" i="2" s="1"/>
  <c r="AE6929" i="2"/>
  <c r="AF6929" i="2" s="1"/>
  <c r="AE6930" i="2"/>
  <c r="AF6930" i="2" s="1"/>
  <c r="AE6931" i="2"/>
  <c r="AF6931" i="2" s="1"/>
  <c r="AE6932" i="2"/>
  <c r="AF6932" i="2" s="1"/>
  <c r="AE6933" i="2"/>
  <c r="AF6933" i="2" s="1"/>
  <c r="AE6934" i="2"/>
  <c r="AF6934" i="2" s="1"/>
  <c r="AE6935" i="2"/>
  <c r="AF6935" i="2" s="1"/>
  <c r="AE6936" i="2"/>
  <c r="AF6936" i="2" s="1"/>
  <c r="AE6937" i="2"/>
  <c r="AF6937" i="2" s="1"/>
  <c r="AE6938" i="2"/>
  <c r="AF6938" i="2" s="1"/>
  <c r="AE6939" i="2"/>
  <c r="AF6939" i="2" s="1"/>
  <c r="AE6940" i="2"/>
  <c r="AF6940" i="2" s="1"/>
  <c r="AE6941" i="2"/>
  <c r="AF6941" i="2" s="1"/>
  <c r="AE6942" i="2"/>
  <c r="AF6942" i="2" s="1"/>
  <c r="AE6943" i="2"/>
  <c r="AF6943" i="2" s="1"/>
  <c r="AE6944" i="2"/>
  <c r="AF6944" i="2" s="1"/>
  <c r="AE6945" i="2"/>
  <c r="AF6945" i="2" s="1"/>
  <c r="AE6946" i="2"/>
  <c r="AF6946" i="2" s="1"/>
  <c r="AE6947" i="2"/>
  <c r="AF6947" i="2" s="1"/>
  <c r="AE6948" i="2"/>
  <c r="AF6948" i="2" s="1"/>
  <c r="AE6949" i="2"/>
  <c r="AF6949" i="2" s="1"/>
  <c r="AE6950" i="2"/>
  <c r="AF6950" i="2" s="1"/>
  <c r="AE6951" i="2"/>
  <c r="AF6951" i="2" s="1"/>
  <c r="AE6952" i="2"/>
  <c r="AF6952" i="2" s="1"/>
  <c r="AE6953" i="2"/>
  <c r="AF6953" i="2" s="1"/>
  <c r="AE6954" i="2"/>
  <c r="AF6954" i="2" s="1"/>
  <c r="AE6955" i="2"/>
  <c r="AF6955" i="2" s="1"/>
  <c r="AE6956" i="2"/>
  <c r="AF6956" i="2" s="1"/>
  <c r="AE6957" i="2"/>
  <c r="AF6957" i="2" s="1"/>
  <c r="AE6958" i="2"/>
  <c r="AF6958" i="2" s="1"/>
  <c r="AE6959" i="2"/>
  <c r="AF6959" i="2" s="1"/>
  <c r="AE6960" i="2"/>
  <c r="AF6960" i="2" s="1"/>
  <c r="AE6961" i="2"/>
  <c r="AF6961" i="2" s="1"/>
  <c r="AE6962" i="2"/>
  <c r="AF6962" i="2" s="1"/>
  <c r="AE6963" i="2"/>
  <c r="AF6963" i="2" s="1"/>
  <c r="AE6964" i="2"/>
  <c r="AF6964" i="2" s="1"/>
  <c r="AE6965" i="2"/>
  <c r="AF6965" i="2" s="1"/>
  <c r="AE6966" i="2"/>
  <c r="AF6966" i="2" s="1"/>
  <c r="AE6967" i="2"/>
  <c r="AF6967" i="2" s="1"/>
  <c r="AE6968" i="2"/>
  <c r="AF6968" i="2" s="1"/>
  <c r="AE6969" i="2"/>
  <c r="AF6969" i="2" s="1"/>
  <c r="AE6970" i="2"/>
  <c r="AF6970" i="2" s="1"/>
  <c r="AE6971" i="2"/>
  <c r="AF6971" i="2" s="1"/>
  <c r="AE6972" i="2"/>
  <c r="AF6972" i="2" s="1"/>
  <c r="AE6973" i="2"/>
  <c r="AF6973" i="2" s="1"/>
  <c r="AE6974" i="2"/>
  <c r="AF6974" i="2" s="1"/>
  <c r="AE6975" i="2"/>
  <c r="AF6975" i="2" s="1"/>
  <c r="AE6976" i="2"/>
  <c r="AF6976" i="2" s="1"/>
  <c r="AE6977" i="2"/>
  <c r="AF6977" i="2" s="1"/>
  <c r="AE6978" i="2"/>
  <c r="AF6978" i="2" s="1"/>
  <c r="AE6979" i="2"/>
  <c r="AF6979" i="2" s="1"/>
  <c r="AE6980" i="2"/>
  <c r="AF6980" i="2" s="1"/>
  <c r="AE6981" i="2"/>
  <c r="AF6981" i="2" s="1"/>
  <c r="AE6982" i="2"/>
  <c r="AF6982" i="2" s="1"/>
  <c r="AE6983" i="2"/>
  <c r="AF6983" i="2" s="1"/>
  <c r="AE6984" i="2"/>
  <c r="AF6984" i="2" s="1"/>
  <c r="AE6985" i="2"/>
  <c r="AF6985" i="2" s="1"/>
  <c r="AE6986" i="2"/>
  <c r="AF6986" i="2" s="1"/>
  <c r="AE6987" i="2"/>
  <c r="AF6987" i="2" s="1"/>
  <c r="AE6988" i="2"/>
  <c r="AF6988" i="2" s="1"/>
  <c r="AE6989" i="2"/>
  <c r="AF6989" i="2" s="1"/>
  <c r="AE6990" i="2"/>
  <c r="AF6990" i="2" s="1"/>
  <c r="AE6991" i="2"/>
  <c r="AF6991" i="2" s="1"/>
  <c r="AE6992" i="2"/>
  <c r="AF6992" i="2" s="1"/>
  <c r="AE6993" i="2"/>
  <c r="AF6993" i="2" s="1"/>
  <c r="AE6994" i="2"/>
  <c r="AF6994" i="2" s="1"/>
  <c r="AE6995" i="2"/>
  <c r="AF6995" i="2" s="1"/>
  <c r="AE6996" i="2"/>
  <c r="AF6996" i="2" s="1"/>
  <c r="AE6997" i="2"/>
  <c r="AF6997" i="2" s="1"/>
  <c r="AE6998" i="2"/>
  <c r="AF6998" i="2" s="1"/>
  <c r="AE6999" i="2"/>
  <c r="AF6999" i="2" s="1"/>
  <c r="AE7000" i="2"/>
  <c r="AF7000" i="2" s="1"/>
  <c r="AE7001" i="2"/>
  <c r="AF7001" i="2" s="1"/>
  <c r="AE7002" i="2"/>
  <c r="AF7002" i="2" s="1"/>
  <c r="AE7003" i="2"/>
  <c r="AF7003" i="2" s="1"/>
  <c r="AE7004" i="2"/>
  <c r="AF7004" i="2" s="1"/>
  <c r="AE7005" i="2"/>
  <c r="AF7005" i="2" s="1"/>
  <c r="AE7006" i="2"/>
  <c r="AF7006" i="2" s="1"/>
  <c r="AE7007" i="2"/>
  <c r="AF7007" i="2" s="1"/>
  <c r="AE7008" i="2"/>
  <c r="AF7008" i="2" s="1"/>
  <c r="AE7009" i="2"/>
  <c r="AF7009" i="2" s="1"/>
  <c r="AE7010" i="2"/>
  <c r="AF7010" i="2" s="1"/>
  <c r="AE7011" i="2"/>
  <c r="AF7011" i="2" s="1"/>
  <c r="AE7012" i="2"/>
  <c r="AF7012" i="2" s="1"/>
  <c r="AE7013" i="2"/>
  <c r="AF7013" i="2" s="1"/>
  <c r="AE7014" i="2"/>
  <c r="AF7014" i="2" s="1"/>
  <c r="AE7015" i="2"/>
  <c r="AF7015" i="2" s="1"/>
  <c r="AE7016" i="2"/>
  <c r="AF7016" i="2" s="1"/>
  <c r="AE7017" i="2"/>
  <c r="AF7017" i="2" s="1"/>
  <c r="AE7018" i="2"/>
  <c r="AF7018" i="2" s="1"/>
  <c r="AE7019" i="2"/>
  <c r="AF7019" i="2" s="1"/>
  <c r="AE7020" i="2"/>
  <c r="AF7020" i="2" s="1"/>
  <c r="AE7021" i="2"/>
  <c r="AF7021" i="2" s="1"/>
  <c r="AE7022" i="2"/>
  <c r="AF7022" i="2" s="1"/>
  <c r="AE7023" i="2"/>
  <c r="AF7023" i="2" s="1"/>
  <c r="AE7024" i="2"/>
  <c r="AF7024" i="2" s="1"/>
  <c r="AE7025" i="2"/>
  <c r="AF7025" i="2" s="1"/>
  <c r="AE7026" i="2"/>
  <c r="AF7026" i="2" s="1"/>
  <c r="AE7027" i="2"/>
  <c r="AF7027" i="2" s="1"/>
  <c r="AE7028" i="2"/>
  <c r="AF7028" i="2" s="1"/>
  <c r="AE7029" i="2"/>
  <c r="AF7029" i="2" s="1"/>
  <c r="AE7030" i="2"/>
  <c r="AF7030" i="2" s="1"/>
  <c r="AE7031" i="2"/>
  <c r="AF7031" i="2" s="1"/>
  <c r="AE7032" i="2"/>
  <c r="AF7032" i="2" s="1"/>
  <c r="AE7033" i="2"/>
  <c r="AF7033" i="2" s="1"/>
  <c r="AE7034" i="2"/>
  <c r="AF7034" i="2" s="1"/>
  <c r="AE7035" i="2"/>
  <c r="AF7035" i="2" s="1"/>
  <c r="AE7036" i="2"/>
  <c r="AF7036" i="2" s="1"/>
  <c r="AE7037" i="2"/>
  <c r="AF7037" i="2" s="1"/>
  <c r="AE7038" i="2"/>
  <c r="AF7038" i="2" s="1"/>
  <c r="AE7039" i="2"/>
  <c r="AF7039" i="2" s="1"/>
  <c r="AE7040" i="2"/>
  <c r="AF7040" i="2" s="1"/>
  <c r="AE7041" i="2"/>
  <c r="AF7041" i="2" s="1"/>
  <c r="AE7042" i="2"/>
  <c r="AF7042" i="2" s="1"/>
  <c r="AE7043" i="2"/>
  <c r="AF7043" i="2" s="1"/>
  <c r="AE7044" i="2"/>
  <c r="AF7044" i="2" s="1"/>
  <c r="AE7045" i="2"/>
  <c r="AF7045" i="2" s="1"/>
  <c r="AE7046" i="2"/>
  <c r="AF7046" i="2" s="1"/>
  <c r="AE7047" i="2"/>
  <c r="AF7047" i="2" s="1"/>
  <c r="AE7048" i="2"/>
  <c r="AF7048" i="2" s="1"/>
  <c r="AE7049" i="2"/>
  <c r="AF7049" i="2" s="1"/>
  <c r="AE7050" i="2"/>
  <c r="AF7050" i="2" s="1"/>
  <c r="AE7051" i="2"/>
  <c r="AF7051" i="2" s="1"/>
  <c r="AE7052" i="2"/>
  <c r="AF7052" i="2" s="1"/>
  <c r="AE7053" i="2"/>
  <c r="AF7053" i="2" s="1"/>
  <c r="AE7054" i="2"/>
  <c r="AF7054" i="2" s="1"/>
  <c r="AE7055" i="2"/>
  <c r="AF7055" i="2" s="1"/>
  <c r="AE7056" i="2"/>
  <c r="AF7056" i="2" s="1"/>
  <c r="AE7057" i="2"/>
  <c r="AF7057" i="2" s="1"/>
  <c r="AE7058" i="2"/>
  <c r="AF7058" i="2" s="1"/>
  <c r="AE7059" i="2"/>
  <c r="AF7059" i="2" s="1"/>
  <c r="AE7060" i="2"/>
  <c r="AF7060" i="2" s="1"/>
  <c r="AE7061" i="2"/>
  <c r="AF7061" i="2" s="1"/>
  <c r="AE7062" i="2"/>
  <c r="AF7062" i="2" s="1"/>
  <c r="AE7063" i="2"/>
  <c r="AF7063" i="2" s="1"/>
  <c r="AE7064" i="2"/>
  <c r="AF7064" i="2" s="1"/>
  <c r="AE7065" i="2"/>
  <c r="AF7065" i="2" s="1"/>
  <c r="AE7066" i="2"/>
  <c r="AF7066" i="2" s="1"/>
  <c r="AE7067" i="2"/>
  <c r="AF7067" i="2" s="1"/>
  <c r="AE7068" i="2"/>
  <c r="AF7068" i="2" s="1"/>
  <c r="AE7069" i="2"/>
  <c r="AF7069" i="2" s="1"/>
  <c r="AE7070" i="2"/>
  <c r="AF7070" i="2" s="1"/>
  <c r="AE7071" i="2"/>
  <c r="AF7071" i="2" s="1"/>
  <c r="AE7072" i="2"/>
  <c r="AF7072" i="2" s="1"/>
  <c r="AE7073" i="2"/>
  <c r="AF7073" i="2" s="1"/>
  <c r="AE7074" i="2"/>
  <c r="AF7074" i="2" s="1"/>
  <c r="AE7075" i="2"/>
  <c r="AF7075" i="2" s="1"/>
  <c r="AE7076" i="2"/>
  <c r="AF7076" i="2" s="1"/>
  <c r="AE7077" i="2"/>
  <c r="AF7077" i="2" s="1"/>
  <c r="AE7078" i="2"/>
  <c r="AF7078" i="2" s="1"/>
  <c r="AE7079" i="2"/>
  <c r="AF7079" i="2" s="1"/>
  <c r="AE7080" i="2"/>
  <c r="AF7080" i="2" s="1"/>
  <c r="AE7081" i="2"/>
  <c r="AF7081" i="2" s="1"/>
  <c r="AE7082" i="2"/>
  <c r="AF7082" i="2" s="1"/>
  <c r="AE7083" i="2"/>
  <c r="AF7083" i="2" s="1"/>
  <c r="AE7084" i="2"/>
  <c r="AF7084" i="2" s="1"/>
  <c r="AE7085" i="2"/>
  <c r="AF7085" i="2" s="1"/>
  <c r="AE7086" i="2"/>
  <c r="AF7086" i="2" s="1"/>
  <c r="AE7087" i="2"/>
  <c r="AF7087" i="2" s="1"/>
  <c r="AE7088" i="2"/>
  <c r="AF7088" i="2" s="1"/>
  <c r="AE7089" i="2"/>
  <c r="AF7089" i="2" s="1"/>
  <c r="AE7090" i="2"/>
  <c r="AF7090" i="2" s="1"/>
  <c r="AE7091" i="2"/>
  <c r="AF7091" i="2" s="1"/>
  <c r="AE7092" i="2"/>
  <c r="AF7092" i="2" s="1"/>
  <c r="AE7093" i="2"/>
  <c r="AF7093" i="2" s="1"/>
  <c r="AE7094" i="2"/>
  <c r="AF7094" i="2" s="1"/>
  <c r="AE7095" i="2"/>
  <c r="AF7095" i="2" s="1"/>
  <c r="AE7096" i="2"/>
  <c r="AF7096" i="2" s="1"/>
  <c r="AE7097" i="2"/>
  <c r="AF7097" i="2" s="1"/>
  <c r="AE7098" i="2"/>
  <c r="AF7098" i="2" s="1"/>
  <c r="AE7099" i="2"/>
  <c r="AF7099" i="2" s="1"/>
  <c r="AE7100" i="2"/>
  <c r="AF7100" i="2" s="1"/>
  <c r="AE7101" i="2"/>
  <c r="AF7101" i="2" s="1"/>
  <c r="AE7102" i="2"/>
  <c r="AF7102" i="2" s="1"/>
  <c r="AE7103" i="2"/>
  <c r="AF7103" i="2" s="1"/>
  <c r="AE7104" i="2"/>
  <c r="AF7104" i="2" s="1"/>
  <c r="AE7105" i="2"/>
  <c r="AF7105" i="2" s="1"/>
  <c r="AE7106" i="2"/>
  <c r="AF7106" i="2" s="1"/>
  <c r="AE7107" i="2"/>
  <c r="AF7107" i="2" s="1"/>
  <c r="AE7108" i="2"/>
  <c r="AF7108" i="2" s="1"/>
  <c r="AE7109" i="2"/>
  <c r="AF7109" i="2" s="1"/>
  <c r="AE7110" i="2"/>
  <c r="AF7110" i="2" s="1"/>
  <c r="AE7111" i="2"/>
  <c r="AF7111" i="2" s="1"/>
  <c r="AE7112" i="2"/>
  <c r="AF7112" i="2" s="1"/>
  <c r="AE7113" i="2"/>
  <c r="AF7113" i="2" s="1"/>
  <c r="AE7114" i="2"/>
  <c r="AF7114" i="2" s="1"/>
  <c r="AE7115" i="2"/>
  <c r="AF7115" i="2" s="1"/>
  <c r="AE7116" i="2"/>
  <c r="AF7116" i="2" s="1"/>
  <c r="AE7117" i="2"/>
  <c r="AF7117" i="2" s="1"/>
  <c r="AE7118" i="2"/>
  <c r="AF7118" i="2" s="1"/>
  <c r="AE7119" i="2"/>
  <c r="AF7119" i="2" s="1"/>
  <c r="AE7120" i="2"/>
  <c r="AF7120" i="2" s="1"/>
  <c r="AE7121" i="2"/>
  <c r="AF7121" i="2" s="1"/>
  <c r="AE7122" i="2"/>
  <c r="AF7122" i="2" s="1"/>
  <c r="AE7123" i="2"/>
  <c r="AF7123" i="2" s="1"/>
  <c r="AE7124" i="2"/>
  <c r="AF7124" i="2" s="1"/>
  <c r="AE7125" i="2"/>
  <c r="AF7125" i="2" s="1"/>
  <c r="AE7126" i="2"/>
  <c r="AF7126" i="2" s="1"/>
  <c r="AE7127" i="2"/>
  <c r="AF7127" i="2" s="1"/>
  <c r="AE7128" i="2"/>
  <c r="AF7128" i="2" s="1"/>
  <c r="AE7129" i="2"/>
  <c r="AF7129" i="2" s="1"/>
  <c r="AE7130" i="2"/>
  <c r="AF7130" i="2" s="1"/>
  <c r="AE7131" i="2"/>
  <c r="AF7131" i="2" s="1"/>
  <c r="AE7132" i="2"/>
  <c r="AF7132" i="2" s="1"/>
  <c r="AE7133" i="2"/>
  <c r="AF7133" i="2" s="1"/>
  <c r="AE7134" i="2"/>
  <c r="AF7134" i="2" s="1"/>
  <c r="AE7135" i="2"/>
  <c r="AF7135" i="2" s="1"/>
  <c r="AE7136" i="2"/>
  <c r="AF7136" i="2" s="1"/>
  <c r="AE7137" i="2"/>
  <c r="AF7137" i="2" s="1"/>
  <c r="AE7138" i="2"/>
  <c r="AF7138" i="2" s="1"/>
  <c r="AE7139" i="2"/>
  <c r="AF7139" i="2" s="1"/>
  <c r="AE7140" i="2"/>
  <c r="AF7140" i="2" s="1"/>
  <c r="AE7141" i="2"/>
  <c r="AF7141" i="2" s="1"/>
  <c r="AE7142" i="2"/>
  <c r="AF7142" i="2" s="1"/>
  <c r="AE7143" i="2"/>
  <c r="AF7143" i="2" s="1"/>
  <c r="AE7144" i="2"/>
  <c r="AF7144" i="2" s="1"/>
  <c r="AE7145" i="2"/>
  <c r="AF7145" i="2" s="1"/>
  <c r="AE7146" i="2"/>
  <c r="AF7146" i="2" s="1"/>
  <c r="AE7147" i="2"/>
  <c r="AF7147" i="2" s="1"/>
  <c r="AE7148" i="2"/>
  <c r="AF7148" i="2" s="1"/>
  <c r="AE7149" i="2"/>
  <c r="AF7149" i="2" s="1"/>
  <c r="AE7150" i="2"/>
  <c r="AF7150" i="2" s="1"/>
  <c r="AE7151" i="2"/>
  <c r="AF7151" i="2" s="1"/>
  <c r="AE7152" i="2"/>
  <c r="AF7152" i="2" s="1"/>
  <c r="AE7153" i="2"/>
  <c r="AF7153" i="2" s="1"/>
  <c r="AE7154" i="2"/>
  <c r="AF7154" i="2" s="1"/>
  <c r="AE7155" i="2"/>
  <c r="AF7155" i="2" s="1"/>
  <c r="AE7156" i="2"/>
  <c r="AF7156" i="2" s="1"/>
  <c r="AE7157" i="2"/>
  <c r="AF7157" i="2" s="1"/>
  <c r="AE7158" i="2"/>
  <c r="AF7158" i="2" s="1"/>
  <c r="AE7159" i="2"/>
  <c r="AF7159" i="2" s="1"/>
  <c r="AE7160" i="2"/>
  <c r="AF7160" i="2" s="1"/>
  <c r="AE7161" i="2"/>
  <c r="AF7161" i="2" s="1"/>
  <c r="AE7162" i="2"/>
  <c r="AF7162" i="2" s="1"/>
  <c r="AE7163" i="2"/>
  <c r="AF7163" i="2" s="1"/>
  <c r="AE7164" i="2"/>
  <c r="AF7164" i="2" s="1"/>
  <c r="AE7165" i="2"/>
  <c r="AF7165" i="2" s="1"/>
  <c r="AE7166" i="2"/>
  <c r="AF7166" i="2" s="1"/>
  <c r="AE7167" i="2"/>
  <c r="AF7167" i="2" s="1"/>
  <c r="AE7168" i="2"/>
  <c r="AF7168" i="2" s="1"/>
  <c r="AE7169" i="2"/>
  <c r="AF7169" i="2" s="1"/>
  <c r="AE7170" i="2"/>
  <c r="AF7170" i="2" s="1"/>
  <c r="AE7171" i="2"/>
  <c r="AF7171" i="2" s="1"/>
  <c r="AE7172" i="2"/>
  <c r="AF7172" i="2" s="1"/>
  <c r="AE7173" i="2"/>
  <c r="AF7173" i="2" s="1"/>
  <c r="AE7174" i="2"/>
  <c r="AF7174" i="2" s="1"/>
  <c r="AE7175" i="2"/>
  <c r="AF7175" i="2" s="1"/>
  <c r="AE7176" i="2"/>
  <c r="AF7176" i="2" s="1"/>
  <c r="AE7177" i="2"/>
  <c r="AF7177" i="2" s="1"/>
  <c r="AE7178" i="2"/>
  <c r="AF7178" i="2" s="1"/>
  <c r="AE7179" i="2"/>
  <c r="AF7179" i="2" s="1"/>
  <c r="AE7180" i="2"/>
  <c r="AF7180" i="2" s="1"/>
  <c r="AE7181" i="2"/>
  <c r="AF7181" i="2" s="1"/>
  <c r="AE7182" i="2"/>
  <c r="AF7182" i="2" s="1"/>
  <c r="AE7183" i="2"/>
  <c r="AF7183" i="2" s="1"/>
  <c r="AE7184" i="2"/>
  <c r="AF7184" i="2" s="1"/>
  <c r="AE7185" i="2"/>
  <c r="AF7185" i="2" s="1"/>
  <c r="AE7186" i="2"/>
  <c r="AF7186" i="2" s="1"/>
  <c r="AE7187" i="2"/>
  <c r="AF7187" i="2" s="1"/>
  <c r="AE7188" i="2"/>
  <c r="AF7188" i="2" s="1"/>
  <c r="AE7189" i="2"/>
  <c r="AF7189" i="2" s="1"/>
  <c r="AE7190" i="2"/>
  <c r="AF7190" i="2" s="1"/>
  <c r="AE7191" i="2"/>
  <c r="AF7191" i="2" s="1"/>
  <c r="AE7192" i="2"/>
  <c r="AF7192" i="2" s="1"/>
  <c r="AE7193" i="2"/>
  <c r="AF7193" i="2" s="1"/>
  <c r="AE7194" i="2"/>
  <c r="AF7194" i="2" s="1"/>
  <c r="AE7195" i="2"/>
  <c r="AF7195" i="2" s="1"/>
  <c r="AE7196" i="2"/>
  <c r="AF7196" i="2" s="1"/>
  <c r="AE7197" i="2"/>
  <c r="AF7197" i="2" s="1"/>
  <c r="AE7198" i="2"/>
  <c r="AF7198" i="2" s="1"/>
  <c r="AE7199" i="2"/>
  <c r="AF7199" i="2" s="1"/>
  <c r="AE7200" i="2"/>
  <c r="AF7200" i="2" s="1"/>
  <c r="AE7201" i="2"/>
  <c r="AF7201" i="2" s="1"/>
  <c r="AE7202" i="2"/>
  <c r="AF7202" i="2" s="1"/>
  <c r="AE7203" i="2"/>
  <c r="AF7203" i="2" s="1"/>
  <c r="AE7204" i="2"/>
  <c r="AF7204" i="2" s="1"/>
  <c r="AE7205" i="2"/>
  <c r="AF7205" i="2" s="1"/>
  <c r="AE7206" i="2"/>
  <c r="AF7206" i="2" s="1"/>
  <c r="AE7207" i="2"/>
  <c r="AF7207" i="2" s="1"/>
  <c r="AE7208" i="2"/>
  <c r="AF7208" i="2" s="1"/>
  <c r="AE7209" i="2"/>
  <c r="AF7209" i="2" s="1"/>
  <c r="AE7210" i="2"/>
  <c r="AF7210" i="2" s="1"/>
  <c r="AE7211" i="2"/>
  <c r="AF7211" i="2" s="1"/>
  <c r="AE7212" i="2"/>
  <c r="AF7212" i="2" s="1"/>
  <c r="AE7213" i="2"/>
  <c r="AF7213" i="2" s="1"/>
  <c r="AE7214" i="2"/>
  <c r="AF7214" i="2" s="1"/>
  <c r="AE7215" i="2"/>
  <c r="AF7215" i="2" s="1"/>
  <c r="AE7216" i="2"/>
  <c r="AF7216" i="2" s="1"/>
  <c r="AE7217" i="2"/>
  <c r="AF7217" i="2" s="1"/>
  <c r="AE7218" i="2"/>
  <c r="AF7218" i="2" s="1"/>
  <c r="AE7219" i="2"/>
  <c r="AF7219" i="2" s="1"/>
  <c r="AE7220" i="2"/>
  <c r="AF7220" i="2" s="1"/>
  <c r="AE7221" i="2"/>
  <c r="AF7221" i="2" s="1"/>
  <c r="AE7222" i="2"/>
  <c r="AF7222" i="2" s="1"/>
  <c r="AE7223" i="2"/>
  <c r="AF7223" i="2" s="1"/>
  <c r="AE7224" i="2"/>
  <c r="AF7224" i="2" s="1"/>
  <c r="AE7225" i="2"/>
  <c r="AF7225" i="2" s="1"/>
  <c r="AE7226" i="2"/>
  <c r="AF7226" i="2" s="1"/>
  <c r="AE7227" i="2"/>
  <c r="AF7227" i="2" s="1"/>
  <c r="AE7228" i="2"/>
  <c r="AF7228" i="2" s="1"/>
  <c r="AE7229" i="2"/>
  <c r="AF7229" i="2" s="1"/>
  <c r="AE7230" i="2"/>
  <c r="AF7230" i="2" s="1"/>
  <c r="AE7231" i="2"/>
  <c r="AF7231" i="2" s="1"/>
  <c r="AE7232" i="2"/>
  <c r="AF7232" i="2" s="1"/>
  <c r="AE7233" i="2"/>
  <c r="AF7233" i="2" s="1"/>
  <c r="AE7234" i="2"/>
  <c r="AF7234" i="2" s="1"/>
  <c r="AE7235" i="2"/>
  <c r="AF7235" i="2" s="1"/>
  <c r="AE7236" i="2"/>
  <c r="AF7236" i="2" s="1"/>
  <c r="AE7237" i="2"/>
  <c r="AF7237" i="2" s="1"/>
  <c r="AE7238" i="2"/>
  <c r="AF7238" i="2" s="1"/>
  <c r="AE7239" i="2"/>
  <c r="AF7239" i="2" s="1"/>
  <c r="AE7240" i="2"/>
  <c r="AF7240" i="2" s="1"/>
  <c r="AE7241" i="2"/>
  <c r="AF7241" i="2" s="1"/>
  <c r="AE7242" i="2"/>
  <c r="AF7242" i="2" s="1"/>
  <c r="AE7243" i="2"/>
  <c r="AF7243" i="2" s="1"/>
  <c r="AE7244" i="2"/>
  <c r="AF7244" i="2" s="1"/>
  <c r="AE7245" i="2"/>
  <c r="AF7245" i="2" s="1"/>
  <c r="AE7246" i="2"/>
  <c r="AF7246" i="2" s="1"/>
  <c r="AE7247" i="2"/>
  <c r="AF7247" i="2" s="1"/>
  <c r="AE7248" i="2"/>
  <c r="AF7248" i="2" s="1"/>
  <c r="AE7249" i="2"/>
  <c r="AF7249" i="2" s="1"/>
  <c r="AE7250" i="2"/>
  <c r="AF7250" i="2" s="1"/>
  <c r="AE7251" i="2"/>
  <c r="AF7251" i="2" s="1"/>
  <c r="AE7252" i="2"/>
  <c r="AF7252" i="2" s="1"/>
  <c r="AE7253" i="2"/>
  <c r="AF7253" i="2" s="1"/>
  <c r="AE7254" i="2"/>
  <c r="AF7254" i="2" s="1"/>
  <c r="AE7255" i="2"/>
  <c r="AF7255" i="2" s="1"/>
  <c r="AE7256" i="2"/>
  <c r="AF7256" i="2" s="1"/>
  <c r="AE7257" i="2"/>
  <c r="AF7257" i="2" s="1"/>
  <c r="AE7258" i="2"/>
  <c r="AF7258" i="2" s="1"/>
  <c r="AE7259" i="2"/>
  <c r="AF7259" i="2" s="1"/>
  <c r="AE7260" i="2"/>
  <c r="AF7260" i="2" s="1"/>
  <c r="AE7261" i="2"/>
  <c r="AF7261" i="2" s="1"/>
  <c r="AE7262" i="2"/>
  <c r="AF7262" i="2" s="1"/>
  <c r="AE7263" i="2"/>
  <c r="AF7263" i="2" s="1"/>
  <c r="AE7264" i="2"/>
  <c r="AF7264" i="2" s="1"/>
  <c r="AE7265" i="2"/>
  <c r="AF7265" i="2" s="1"/>
  <c r="AE7266" i="2"/>
  <c r="AF7266" i="2" s="1"/>
  <c r="AE7267" i="2"/>
  <c r="AF7267" i="2" s="1"/>
  <c r="AE7268" i="2"/>
  <c r="AF7268" i="2" s="1"/>
  <c r="AE7269" i="2"/>
  <c r="AF7269" i="2" s="1"/>
  <c r="AE7270" i="2"/>
  <c r="AF7270" i="2" s="1"/>
  <c r="AE7271" i="2"/>
  <c r="AF7271" i="2" s="1"/>
  <c r="AE7272" i="2"/>
  <c r="AF7272" i="2" s="1"/>
  <c r="AE7273" i="2"/>
  <c r="AF7273" i="2" s="1"/>
  <c r="AE7274" i="2"/>
  <c r="AF7274" i="2" s="1"/>
  <c r="AE7275" i="2"/>
  <c r="AF7275" i="2" s="1"/>
  <c r="AE7276" i="2"/>
  <c r="AF7276" i="2" s="1"/>
  <c r="AE7277" i="2"/>
  <c r="AF7277" i="2" s="1"/>
  <c r="AE7278" i="2"/>
  <c r="AF7278" i="2" s="1"/>
  <c r="AE7279" i="2"/>
  <c r="AF7279" i="2" s="1"/>
  <c r="AE7280" i="2"/>
  <c r="AF7280" i="2" s="1"/>
  <c r="AE7281" i="2"/>
  <c r="AF7281" i="2" s="1"/>
  <c r="AE7282" i="2"/>
  <c r="AF7282" i="2" s="1"/>
  <c r="AE7283" i="2"/>
  <c r="AF7283" i="2" s="1"/>
  <c r="AE7284" i="2"/>
  <c r="AF7284" i="2" s="1"/>
  <c r="AE7285" i="2"/>
  <c r="AF7285" i="2" s="1"/>
  <c r="AE7286" i="2"/>
  <c r="AF7286" i="2" s="1"/>
  <c r="AE7287" i="2"/>
  <c r="AF7287" i="2" s="1"/>
  <c r="AE7288" i="2"/>
  <c r="AF7288" i="2" s="1"/>
  <c r="AE7289" i="2"/>
  <c r="AF7289" i="2" s="1"/>
  <c r="AE7290" i="2"/>
  <c r="AF7290" i="2" s="1"/>
  <c r="AE7291" i="2"/>
  <c r="AF7291" i="2" s="1"/>
  <c r="AE7292" i="2"/>
  <c r="AF7292" i="2" s="1"/>
  <c r="AE7293" i="2"/>
  <c r="AF7293" i="2" s="1"/>
  <c r="AE7294" i="2"/>
  <c r="AF7294" i="2" s="1"/>
  <c r="AE7295" i="2"/>
  <c r="AF7295" i="2" s="1"/>
  <c r="AE7296" i="2"/>
  <c r="AF7296" i="2" s="1"/>
  <c r="AE7297" i="2"/>
  <c r="AF7297" i="2" s="1"/>
  <c r="AE7298" i="2"/>
  <c r="AF7298" i="2" s="1"/>
  <c r="AE7299" i="2"/>
  <c r="AF7299" i="2" s="1"/>
  <c r="AE7300" i="2"/>
  <c r="AF7300" i="2" s="1"/>
  <c r="AE7301" i="2"/>
  <c r="AF7301" i="2" s="1"/>
  <c r="AE7302" i="2"/>
  <c r="AF7302" i="2" s="1"/>
  <c r="AE7303" i="2"/>
  <c r="AF7303" i="2" s="1"/>
  <c r="AE7304" i="2"/>
  <c r="AF7304" i="2" s="1"/>
  <c r="AE7305" i="2"/>
  <c r="AF7305" i="2" s="1"/>
  <c r="AE7306" i="2"/>
  <c r="AF7306" i="2" s="1"/>
  <c r="AE7307" i="2"/>
  <c r="AF7307" i="2" s="1"/>
  <c r="AE7308" i="2"/>
  <c r="AF7308" i="2" s="1"/>
  <c r="AE7309" i="2"/>
  <c r="AF7309" i="2" s="1"/>
  <c r="AE7310" i="2"/>
  <c r="AF7310" i="2" s="1"/>
  <c r="AE7311" i="2"/>
  <c r="AF7311" i="2" s="1"/>
  <c r="AE7312" i="2"/>
  <c r="AF7312" i="2" s="1"/>
  <c r="AE7313" i="2"/>
  <c r="AF7313" i="2" s="1"/>
  <c r="AE7314" i="2"/>
  <c r="AF7314" i="2" s="1"/>
  <c r="AE7315" i="2"/>
  <c r="AF7315" i="2" s="1"/>
  <c r="AE7316" i="2"/>
  <c r="AF7316" i="2" s="1"/>
  <c r="AE7317" i="2"/>
  <c r="AF7317" i="2" s="1"/>
  <c r="AE7318" i="2"/>
  <c r="AF7318" i="2" s="1"/>
  <c r="AE7319" i="2"/>
  <c r="AF7319" i="2" s="1"/>
  <c r="AE7320" i="2"/>
  <c r="AF7320" i="2" s="1"/>
  <c r="AE7321" i="2"/>
  <c r="AF7321" i="2" s="1"/>
  <c r="AE7322" i="2"/>
  <c r="AF7322" i="2" s="1"/>
  <c r="AE7323" i="2"/>
  <c r="AF7323" i="2" s="1"/>
  <c r="AE7324" i="2"/>
  <c r="AF7324" i="2" s="1"/>
  <c r="AE7325" i="2"/>
  <c r="AF7325" i="2" s="1"/>
  <c r="AE7326" i="2"/>
  <c r="AF7326" i="2" s="1"/>
  <c r="AE7327" i="2"/>
  <c r="AF7327" i="2" s="1"/>
  <c r="AE7328" i="2"/>
  <c r="AF7328" i="2" s="1"/>
  <c r="AE7329" i="2"/>
  <c r="AF7329" i="2" s="1"/>
  <c r="AE7330" i="2"/>
  <c r="AF7330" i="2" s="1"/>
  <c r="AE7331" i="2"/>
  <c r="AF7331" i="2" s="1"/>
  <c r="AE7332" i="2"/>
  <c r="AF7332" i="2" s="1"/>
  <c r="AE7333" i="2"/>
  <c r="AF7333" i="2" s="1"/>
  <c r="AE7334" i="2"/>
  <c r="AF7334" i="2" s="1"/>
  <c r="AE7335" i="2"/>
  <c r="AF7335" i="2" s="1"/>
  <c r="AE7336" i="2"/>
  <c r="AF7336" i="2" s="1"/>
  <c r="AE7337" i="2"/>
  <c r="AF7337" i="2" s="1"/>
  <c r="AE7338" i="2"/>
  <c r="AF7338" i="2" s="1"/>
  <c r="AE7339" i="2"/>
  <c r="AF7339" i="2" s="1"/>
  <c r="AE7340" i="2"/>
  <c r="AF7340" i="2" s="1"/>
  <c r="AE7341" i="2"/>
  <c r="AF7341" i="2" s="1"/>
  <c r="AE7342" i="2"/>
  <c r="AF7342" i="2" s="1"/>
  <c r="AE7343" i="2"/>
  <c r="AF7343" i="2" s="1"/>
  <c r="AE7344" i="2"/>
  <c r="AF7344" i="2" s="1"/>
  <c r="AE7345" i="2"/>
  <c r="AF7345" i="2" s="1"/>
  <c r="AE7346" i="2"/>
  <c r="AF7346" i="2" s="1"/>
  <c r="AE7347" i="2"/>
  <c r="AF7347" i="2" s="1"/>
  <c r="AE7348" i="2"/>
  <c r="AF7348" i="2" s="1"/>
  <c r="AE7349" i="2"/>
  <c r="AF7349" i="2" s="1"/>
  <c r="AE7350" i="2"/>
  <c r="AF7350" i="2" s="1"/>
  <c r="AE7351" i="2"/>
  <c r="AF7351" i="2" s="1"/>
  <c r="AE7352" i="2"/>
  <c r="AF7352" i="2" s="1"/>
  <c r="AE7353" i="2"/>
  <c r="AF7353" i="2" s="1"/>
  <c r="AE7354" i="2"/>
  <c r="AF7354" i="2" s="1"/>
  <c r="AE7355" i="2"/>
  <c r="AF7355" i="2" s="1"/>
  <c r="AE7356" i="2"/>
  <c r="AF7356" i="2" s="1"/>
  <c r="AE7357" i="2"/>
  <c r="AF7357" i="2" s="1"/>
  <c r="AE7358" i="2"/>
  <c r="AF7358" i="2" s="1"/>
  <c r="AE7359" i="2"/>
  <c r="AF7359" i="2" s="1"/>
  <c r="AE7360" i="2"/>
  <c r="AF7360" i="2" s="1"/>
  <c r="AE7361" i="2"/>
  <c r="AF7361" i="2" s="1"/>
  <c r="AE7362" i="2"/>
  <c r="AF7362" i="2" s="1"/>
  <c r="AE7363" i="2"/>
  <c r="AF7363" i="2" s="1"/>
  <c r="AE7364" i="2"/>
  <c r="AF7364" i="2" s="1"/>
  <c r="AE7365" i="2"/>
  <c r="AF7365" i="2" s="1"/>
  <c r="AE7366" i="2"/>
  <c r="AF7366" i="2" s="1"/>
  <c r="AE7367" i="2"/>
  <c r="AF7367" i="2" s="1"/>
  <c r="AE7368" i="2"/>
  <c r="AF7368" i="2" s="1"/>
  <c r="AE7369" i="2"/>
  <c r="AF7369" i="2" s="1"/>
  <c r="AE7370" i="2"/>
  <c r="AF7370" i="2" s="1"/>
  <c r="AE7371" i="2"/>
  <c r="AF7371" i="2" s="1"/>
  <c r="AE7372" i="2"/>
  <c r="AF7372" i="2" s="1"/>
  <c r="AE7373" i="2"/>
  <c r="AF7373" i="2" s="1"/>
  <c r="AE7374" i="2"/>
  <c r="AF7374" i="2" s="1"/>
  <c r="AE7375" i="2"/>
  <c r="AF7375" i="2" s="1"/>
  <c r="AE7376" i="2"/>
  <c r="AF7376" i="2" s="1"/>
  <c r="AE7377" i="2"/>
  <c r="AF7377" i="2" s="1"/>
  <c r="AE7378" i="2"/>
  <c r="AF7378" i="2" s="1"/>
  <c r="AE7379" i="2"/>
  <c r="AF7379" i="2" s="1"/>
  <c r="AE7380" i="2"/>
  <c r="AF7380" i="2" s="1"/>
  <c r="AE7381" i="2"/>
  <c r="AF7381" i="2" s="1"/>
  <c r="AE7382" i="2"/>
  <c r="AF7382" i="2" s="1"/>
  <c r="AE7383" i="2"/>
  <c r="AF7383" i="2" s="1"/>
  <c r="AE7384" i="2"/>
  <c r="AF7384" i="2" s="1"/>
  <c r="AE7385" i="2"/>
  <c r="AF7385" i="2" s="1"/>
  <c r="AE7386" i="2"/>
  <c r="AF7386" i="2" s="1"/>
  <c r="AE7387" i="2"/>
  <c r="AF7387" i="2" s="1"/>
  <c r="AE7388" i="2"/>
  <c r="AF7388" i="2" s="1"/>
  <c r="AE7389" i="2"/>
  <c r="AF7389" i="2" s="1"/>
  <c r="AE7390" i="2"/>
  <c r="AF7390" i="2" s="1"/>
  <c r="AE7391" i="2"/>
  <c r="AF7391" i="2" s="1"/>
  <c r="AE7392" i="2"/>
  <c r="AF7392" i="2" s="1"/>
  <c r="AE7393" i="2"/>
  <c r="AF7393" i="2" s="1"/>
  <c r="AE7394" i="2"/>
  <c r="AF7394" i="2" s="1"/>
  <c r="AE7395" i="2"/>
  <c r="AF7395" i="2" s="1"/>
  <c r="AE7396" i="2"/>
  <c r="AF7396" i="2" s="1"/>
  <c r="AE7397" i="2"/>
  <c r="AF7397" i="2" s="1"/>
  <c r="AE7398" i="2"/>
  <c r="AF7398" i="2" s="1"/>
  <c r="AE7399" i="2"/>
  <c r="AF7399" i="2" s="1"/>
  <c r="AE7400" i="2"/>
  <c r="AF7400" i="2" s="1"/>
  <c r="AE7401" i="2"/>
  <c r="AF7401" i="2" s="1"/>
  <c r="AE7402" i="2"/>
  <c r="AF7402" i="2" s="1"/>
  <c r="AE7403" i="2"/>
  <c r="AF7403" i="2" s="1"/>
  <c r="AE7404" i="2"/>
  <c r="AF7404" i="2" s="1"/>
  <c r="AE7405" i="2"/>
  <c r="AF7405" i="2" s="1"/>
  <c r="AE7406" i="2"/>
  <c r="AF7406" i="2" s="1"/>
  <c r="AE7407" i="2"/>
  <c r="AF7407" i="2" s="1"/>
  <c r="AE7408" i="2"/>
  <c r="AF7408" i="2" s="1"/>
  <c r="AE7409" i="2"/>
  <c r="AF7409" i="2" s="1"/>
  <c r="AE7410" i="2"/>
  <c r="AF7410" i="2" s="1"/>
  <c r="AE7411" i="2"/>
  <c r="AF7411" i="2" s="1"/>
  <c r="AE7412" i="2"/>
  <c r="AF7412" i="2" s="1"/>
  <c r="AE7413" i="2"/>
  <c r="AF7413" i="2" s="1"/>
  <c r="AE7414" i="2"/>
  <c r="AF7414" i="2" s="1"/>
  <c r="AE7415" i="2"/>
  <c r="AF7415" i="2" s="1"/>
  <c r="AE7416" i="2"/>
  <c r="AF7416" i="2" s="1"/>
  <c r="AE7417" i="2"/>
  <c r="AF7417" i="2" s="1"/>
  <c r="AE7418" i="2"/>
  <c r="AF7418" i="2" s="1"/>
  <c r="AE7419" i="2"/>
  <c r="AF7419" i="2" s="1"/>
  <c r="AE7420" i="2"/>
  <c r="AF7420" i="2" s="1"/>
  <c r="AE7421" i="2"/>
  <c r="AF7421" i="2" s="1"/>
  <c r="AE7422" i="2"/>
  <c r="AF7422" i="2" s="1"/>
  <c r="AE7423" i="2"/>
  <c r="AF7423" i="2" s="1"/>
  <c r="AE7424" i="2"/>
  <c r="AF7424" i="2" s="1"/>
  <c r="AE7425" i="2"/>
  <c r="AF7425" i="2" s="1"/>
  <c r="AE7426" i="2"/>
  <c r="AF7426" i="2" s="1"/>
  <c r="AE7427" i="2"/>
  <c r="AF7427" i="2" s="1"/>
  <c r="AE7428" i="2"/>
  <c r="AF7428" i="2" s="1"/>
  <c r="AE7429" i="2"/>
  <c r="AF7429" i="2" s="1"/>
  <c r="AE7430" i="2"/>
  <c r="AF7430" i="2" s="1"/>
  <c r="AE7431" i="2"/>
  <c r="AF7431" i="2" s="1"/>
  <c r="AE7432" i="2"/>
  <c r="AF7432" i="2" s="1"/>
  <c r="AE7433" i="2"/>
  <c r="AF7433" i="2" s="1"/>
  <c r="AE7434" i="2"/>
  <c r="AF7434" i="2" s="1"/>
  <c r="AE7435" i="2"/>
  <c r="AF7435" i="2" s="1"/>
  <c r="AE7436" i="2"/>
  <c r="AF7436" i="2" s="1"/>
  <c r="AE7437" i="2"/>
  <c r="AF7437" i="2" s="1"/>
  <c r="AE7438" i="2"/>
  <c r="AF7438" i="2" s="1"/>
  <c r="AE7439" i="2"/>
  <c r="AF7439" i="2" s="1"/>
  <c r="AE7440" i="2"/>
  <c r="AF7440" i="2" s="1"/>
  <c r="AE7441" i="2"/>
  <c r="AF7441" i="2" s="1"/>
  <c r="AE7442" i="2"/>
  <c r="AF7442" i="2" s="1"/>
  <c r="AE7443" i="2"/>
  <c r="AF7443" i="2" s="1"/>
  <c r="AE7444" i="2"/>
  <c r="AF7444" i="2" s="1"/>
  <c r="AE7445" i="2"/>
  <c r="AF7445" i="2" s="1"/>
  <c r="AE7446" i="2"/>
  <c r="AF7446" i="2" s="1"/>
  <c r="AE7447" i="2"/>
  <c r="AF7447" i="2" s="1"/>
  <c r="AE7448" i="2"/>
  <c r="AF7448" i="2" s="1"/>
  <c r="AE7449" i="2"/>
  <c r="AF7449" i="2" s="1"/>
  <c r="AE7450" i="2"/>
  <c r="AF7450" i="2" s="1"/>
  <c r="AE7451" i="2"/>
  <c r="AF7451" i="2" s="1"/>
  <c r="AE7452" i="2"/>
  <c r="AF7452" i="2" s="1"/>
  <c r="AE7453" i="2"/>
  <c r="AF7453" i="2" s="1"/>
  <c r="AE7454" i="2"/>
  <c r="AF7454" i="2" s="1"/>
  <c r="AE7455" i="2"/>
  <c r="AF7455" i="2" s="1"/>
  <c r="AE7456" i="2"/>
  <c r="AF7456" i="2" s="1"/>
  <c r="AE7457" i="2"/>
  <c r="AF7457" i="2" s="1"/>
  <c r="AE7458" i="2"/>
  <c r="AF7458" i="2" s="1"/>
  <c r="AE7459" i="2"/>
  <c r="AF7459" i="2" s="1"/>
  <c r="AE7460" i="2"/>
  <c r="AF7460" i="2" s="1"/>
  <c r="AE7461" i="2"/>
  <c r="AF7461" i="2" s="1"/>
  <c r="AE7462" i="2"/>
  <c r="AF7462" i="2" s="1"/>
  <c r="AE7463" i="2"/>
  <c r="AF7463" i="2" s="1"/>
  <c r="AE7464" i="2"/>
  <c r="AF7464" i="2" s="1"/>
  <c r="AE7465" i="2"/>
  <c r="AF7465" i="2" s="1"/>
  <c r="AE7466" i="2"/>
  <c r="AF7466" i="2" s="1"/>
  <c r="AE7467" i="2"/>
  <c r="AF7467" i="2" s="1"/>
  <c r="AE7468" i="2"/>
  <c r="AF7468" i="2" s="1"/>
  <c r="AE7469" i="2"/>
  <c r="AF7469" i="2" s="1"/>
  <c r="AE7470" i="2"/>
  <c r="AF7470" i="2" s="1"/>
  <c r="AE7471" i="2"/>
  <c r="AF7471" i="2" s="1"/>
  <c r="AE7472" i="2"/>
  <c r="AF7472" i="2" s="1"/>
  <c r="AE7473" i="2"/>
  <c r="AF7473" i="2" s="1"/>
  <c r="AE7474" i="2"/>
  <c r="AF7474" i="2" s="1"/>
  <c r="AE7475" i="2"/>
  <c r="AF7475" i="2" s="1"/>
  <c r="AE7476" i="2"/>
  <c r="AF7476" i="2" s="1"/>
  <c r="AE7477" i="2"/>
  <c r="AF7477" i="2" s="1"/>
  <c r="AE7478" i="2"/>
  <c r="AF7478" i="2" s="1"/>
  <c r="AE7479" i="2"/>
  <c r="AF7479" i="2" s="1"/>
  <c r="AE7480" i="2"/>
  <c r="AF7480" i="2" s="1"/>
  <c r="AE7481" i="2"/>
  <c r="AF7481" i="2" s="1"/>
  <c r="AE7482" i="2"/>
  <c r="AF7482" i="2" s="1"/>
  <c r="AE7483" i="2"/>
  <c r="AF7483" i="2" s="1"/>
  <c r="AE7484" i="2"/>
  <c r="AF7484" i="2" s="1"/>
  <c r="AE7485" i="2"/>
  <c r="AF7485" i="2" s="1"/>
  <c r="AE7486" i="2"/>
  <c r="AF7486" i="2" s="1"/>
  <c r="AE7487" i="2"/>
  <c r="AF7487" i="2" s="1"/>
  <c r="AE7488" i="2"/>
  <c r="AF7488" i="2" s="1"/>
  <c r="AE7489" i="2"/>
  <c r="AF7489" i="2" s="1"/>
  <c r="AE7490" i="2"/>
  <c r="AF7490" i="2" s="1"/>
  <c r="AE7491" i="2"/>
  <c r="AF7491" i="2" s="1"/>
  <c r="AE7492" i="2"/>
  <c r="AF7492" i="2" s="1"/>
  <c r="AE7493" i="2"/>
  <c r="AF7493" i="2" s="1"/>
  <c r="AE7494" i="2"/>
  <c r="AF7494" i="2" s="1"/>
  <c r="AE7495" i="2"/>
  <c r="AF7495" i="2" s="1"/>
  <c r="AE7496" i="2"/>
  <c r="AF7496" i="2" s="1"/>
  <c r="AE7497" i="2"/>
  <c r="AF7497" i="2" s="1"/>
  <c r="AE7498" i="2"/>
  <c r="AF7498" i="2" s="1"/>
  <c r="AE7499" i="2"/>
  <c r="AF7499" i="2" s="1"/>
  <c r="AE7500" i="2"/>
  <c r="AF7500" i="2" s="1"/>
  <c r="AE7501" i="2"/>
  <c r="AF7501" i="2" s="1"/>
  <c r="AE7502" i="2"/>
  <c r="AF7502" i="2" s="1"/>
  <c r="AE7503" i="2"/>
  <c r="AF7503" i="2" s="1"/>
  <c r="AE7504" i="2"/>
  <c r="AF7504" i="2" s="1"/>
  <c r="AE7505" i="2"/>
  <c r="AF7505" i="2" s="1"/>
  <c r="AE7506" i="2"/>
  <c r="AF7506" i="2" s="1"/>
  <c r="AE7507" i="2"/>
  <c r="AF7507" i="2" s="1"/>
  <c r="AE7508" i="2"/>
  <c r="AF7508" i="2" s="1"/>
  <c r="AE7509" i="2"/>
  <c r="AF7509" i="2" s="1"/>
  <c r="AE7510" i="2"/>
  <c r="AF7510" i="2" s="1"/>
  <c r="AE7511" i="2"/>
  <c r="AF7511" i="2" s="1"/>
  <c r="AE7512" i="2"/>
  <c r="AF7512" i="2" s="1"/>
  <c r="AE7513" i="2"/>
  <c r="AF7513" i="2" s="1"/>
  <c r="AE7514" i="2"/>
  <c r="AF7514" i="2" s="1"/>
  <c r="AE7515" i="2"/>
  <c r="AF7515" i="2" s="1"/>
  <c r="AE7516" i="2"/>
  <c r="AF7516" i="2" s="1"/>
  <c r="AE7517" i="2"/>
  <c r="AF7517" i="2" s="1"/>
  <c r="AE7518" i="2"/>
  <c r="AF7518" i="2" s="1"/>
  <c r="AE7519" i="2"/>
  <c r="AF7519" i="2" s="1"/>
  <c r="AE7520" i="2"/>
  <c r="AF7520" i="2" s="1"/>
  <c r="AE7521" i="2"/>
  <c r="AF7521" i="2" s="1"/>
  <c r="AE7522" i="2"/>
  <c r="AF7522" i="2" s="1"/>
  <c r="AE7523" i="2"/>
  <c r="AF7523" i="2" s="1"/>
  <c r="AE7524" i="2"/>
  <c r="AF7524" i="2" s="1"/>
  <c r="AE7525" i="2"/>
  <c r="AF7525" i="2" s="1"/>
  <c r="AE7526" i="2"/>
  <c r="AF7526" i="2" s="1"/>
  <c r="AE7527" i="2"/>
  <c r="AF7527" i="2" s="1"/>
  <c r="AE7528" i="2"/>
  <c r="AF7528" i="2" s="1"/>
  <c r="AE7529" i="2"/>
  <c r="AF7529" i="2" s="1"/>
  <c r="AE7530" i="2"/>
  <c r="AF7530" i="2" s="1"/>
  <c r="AE7531" i="2"/>
  <c r="AF7531" i="2" s="1"/>
  <c r="AE7532" i="2"/>
  <c r="AF7532" i="2" s="1"/>
  <c r="AE7533" i="2"/>
  <c r="AF7533" i="2" s="1"/>
  <c r="AE7534" i="2"/>
  <c r="AF7534" i="2" s="1"/>
  <c r="AE7535" i="2"/>
  <c r="AF7535" i="2" s="1"/>
  <c r="AE7536" i="2"/>
  <c r="AF7536" i="2" s="1"/>
  <c r="AE7537" i="2"/>
  <c r="AF7537" i="2" s="1"/>
  <c r="AE7538" i="2"/>
  <c r="AF7538" i="2" s="1"/>
  <c r="AE7539" i="2"/>
  <c r="AF7539" i="2" s="1"/>
  <c r="AE7540" i="2"/>
  <c r="AF7540" i="2" s="1"/>
  <c r="AE7541" i="2"/>
  <c r="AF7541" i="2" s="1"/>
  <c r="AE7542" i="2"/>
  <c r="AF7542" i="2" s="1"/>
  <c r="AE7543" i="2"/>
  <c r="AF7543" i="2" s="1"/>
  <c r="AE7544" i="2"/>
  <c r="AF7544" i="2" s="1"/>
  <c r="AE7545" i="2"/>
  <c r="AF7545" i="2" s="1"/>
  <c r="AE7546" i="2"/>
  <c r="AF7546" i="2" s="1"/>
  <c r="AE7547" i="2"/>
  <c r="AF7547" i="2" s="1"/>
  <c r="AE7548" i="2"/>
  <c r="AF7548" i="2" s="1"/>
  <c r="AE7549" i="2"/>
  <c r="AF7549" i="2" s="1"/>
  <c r="AE7550" i="2"/>
  <c r="AF7550" i="2" s="1"/>
  <c r="AE7551" i="2"/>
  <c r="AF7551" i="2" s="1"/>
  <c r="AE7552" i="2"/>
  <c r="AF7552" i="2" s="1"/>
  <c r="AE7553" i="2"/>
  <c r="AF7553" i="2" s="1"/>
  <c r="AE7554" i="2"/>
  <c r="AF7554" i="2" s="1"/>
  <c r="AE7555" i="2"/>
  <c r="AF7555" i="2" s="1"/>
  <c r="AE7556" i="2"/>
  <c r="AF7556" i="2" s="1"/>
  <c r="AE7557" i="2"/>
  <c r="AF7557" i="2" s="1"/>
  <c r="AE7558" i="2"/>
  <c r="AF7558" i="2" s="1"/>
  <c r="AE7559" i="2"/>
  <c r="AF7559" i="2" s="1"/>
  <c r="AE7560" i="2"/>
  <c r="AF7560" i="2" s="1"/>
  <c r="AE7561" i="2"/>
  <c r="AF7561" i="2" s="1"/>
  <c r="AE7562" i="2"/>
  <c r="AF7562" i="2" s="1"/>
  <c r="AE7563" i="2"/>
  <c r="AF7563" i="2" s="1"/>
  <c r="AE7564" i="2"/>
  <c r="AF7564" i="2" s="1"/>
  <c r="AE7565" i="2"/>
  <c r="AF7565" i="2" s="1"/>
  <c r="AE7566" i="2"/>
  <c r="AF7566" i="2" s="1"/>
  <c r="AE7567" i="2"/>
  <c r="AF7567" i="2" s="1"/>
  <c r="AE7568" i="2"/>
  <c r="AF7568" i="2" s="1"/>
  <c r="AE7569" i="2"/>
  <c r="AF7569" i="2" s="1"/>
  <c r="AE7570" i="2"/>
  <c r="AF7570" i="2" s="1"/>
  <c r="AE7571" i="2"/>
  <c r="AF7571" i="2" s="1"/>
  <c r="AE7572" i="2"/>
  <c r="AF7572" i="2" s="1"/>
  <c r="AE7573" i="2"/>
  <c r="AF7573" i="2" s="1"/>
  <c r="AE7574" i="2"/>
  <c r="AF7574" i="2" s="1"/>
  <c r="AE7575" i="2"/>
  <c r="AF7575" i="2" s="1"/>
  <c r="AE7576" i="2"/>
  <c r="AF7576" i="2" s="1"/>
  <c r="AE7577" i="2"/>
  <c r="AF7577" i="2" s="1"/>
  <c r="AE7578" i="2"/>
  <c r="AF7578" i="2" s="1"/>
  <c r="AE7579" i="2"/>
  <c r="AF7579" i="2" s="1"/>
  <c r="AE7580" i="2"/>
  <c r="AF7580" i="2" s="1"/>
  <c r="AE7581" i="2"/>
  <c r="AF7581" i="2" s="1"/>
  <c r="AE7582" i="2"/>
  <c r="AF7582" i="2" s="1"/>
  <c r="AE7583" i="2"/>
  <c r="AF7583" i="2" s="1"/>
  <c r="AE7584" i="2"/>
  <c r="AF7584" i="2" s="1"/>
  <c r="AE7585" i="2"/>
  <c r="AF7585" i="2" s="1"/>
  <c r="AE7586" i="2"/>
  <c r="AF7586" i="2" s="1"/>
  <c r="AE7587" i="2"/>
  <c r="AF7587" i="2" s="1"/>
  <c r="AE7588" i="2"/>
  <c r="AF7588" i="2" s="1"/>
  <c r="AE7589" i="2"/>
  <c r="AF7589" i="2" s="1"/>
  <c r="AE7590" i="2"/>
  <c r="AF7590" i="2" s="1"/>
  <c r="AE7591" i="2"/>
  <c r="AF7591" i="2" s="1"/>
  <c r="AE7592" i="2"/>
  <c r="AF7592" i="2" s="1"/>
  <c r="AE7593" i="2"/>
  <c r="AF7593" i="2" s="1"/>
  <c r="AE7594" i="2"/>
  <c r="AF7594" i="2" s="1"/>
  <c r="AE7595" i="2"/>
  <c r="AF7595" i="2" s="1"/>
  <c r="AE7596" i="2"/>
  <c r="AF7596" i="2" s="1"/>
  <c r="AE7597" i="2"/>
  <c r="AF7597" i="2" s="1"/>
  <c r="AE7598" i="2"/>
  <c r="AF7598" i="2" s="1"/>
  <c r="AE7599" i="2"/>
  <c r="AF7599" i="2" s="1"/>
  <c r="AE7600" i="2"/>
  <c r="AF7600" i="2" s="1"/>
  <c r="AE7601" i="2"/>
  <c r="AF7601" i="2" s="1"/>
  <c r="AE7602" i="2"/>
  <c r="AF7602" i="2" s="1"/>
  <c r="AE7603" i="2"/>
  <c r="AF7603" i="2" s="1"/>
  <c r="AE7604" i="2"/>
  <c r="AF7604" i="2" s="1"/>
  <c r="AE7605" i="2"/>
  <c r="AF7605" i="2" s="1"/>
  <c r="AE7606" i="2"/>
  <c r="AF7606" i="2" s="1"/>
  <c r="AE7607" i="2"/>
  <c r="AF7607" i="2" s="1"/>
  <c r="AE7608" i="2"/>
  <c r="AF7608" i="2" s="1"/>
  <c r="AE7609" i="2"/>
  <c r="AF7609" i="2" s="1"/>
  <c r="AE7610" i="2"/>
  <c r="AF7610" i="2" s="1"/>
  <c r="AE7611" i="2"/>
  <c r="AF7611" i="2" s="1"/>
  <c r="AE7612" i="2"/>
  <c r="AF7612" i="2" s="1"/>
  <c r="AE7613" i="2"/>
  <c r="AF7613" i="2" s="1"/>
  <c r="AE7614" i="2"/>
  <c r="AF7614" i="2" s="1"/>
  <c r="AE7615" i="2"/>
  <c r="AF7615" i="2" s="1"/>
  <c r="AE7616" i="2"/>
  <c r="AF7616" i="2" s="1"/>
  <c r="AE7617" i="2"/>
  <c r="AF7617" i="2" s="1"/>
  <c r="AE7618" i="2"/>
  <c r="AF7618" i="2" s="1"/>
  <c r="AE7619" i="2"/>
  <c r="AF7619" i="2" s="1"/>
  <c r="AE7620" i="2"/>
  <c r="AF7620" i="2" s="1"/>
  <c r="AE7621" i="2"/>
  <c r="AF7621" i="2" s="1"/>
  <c r="AE7622" i="2"/>
  <c r="AF7622" i="2" s="1"/>
  <c r="AE7623" i="2"/>
  <c r="AF7623" i="2" s="1"/>
  <c r="AE7624" i="2"/>
  <c r="AF7624" i="2" s="1"/>
  <c r="AE7625" i="2"/>
  <c r="AF7625" i="2" s="1"/>
  <c r="AE7626" i="2"/>
  <c r="AF7626" i="2" s="1"/>
  <c r="AE7627" i="2"/>
  <c r="AF7627" i="2" s="1"/>
  <c r="AE7628" i="2"/>
  <c r="AF7628" i="2" s="1"/>
  <c r="AE7629" i="2"/>
  <c r="AF7629" i="2" s="1"/>
  <c r="AE7630" i="2"/>
  <c r="AF7630" i="2" s="1"/>
  <c r="AE7631" i="2"/>
  <c r="AF7631" i="2" s="1"/>
  <c r="AE7632" i="2"/>
  <c r="AF7632" i="2" s="1"/>
  <c r="AE7633" i="2"/>
  <c r="AF7633" i="2" s="1"/>
  <c r="AE7634" i="2"/>
  <c r="AF7634" i="2" s="1"/>
  <c r="AE7635" i="2"/>
  <c r="AF7635" i="2" s="1"/>
  <c r="AE7636" i="2"/>
  <c r="AF7636" i="2" s="1"/>
  <c r="AE7637" i="2"/>
  <c r="AF7637" i="2" s="1"/>
  <c r="AE7638" i="2"/>
  <c r="AF7638" i="2" s="1"/>
  <c r="AE7639" i="2"/>
  <c r="AF7639" i="2" s="1"/>
  <c r="AE7640" i="2"/>
  <c r="AF7640" i="2" s="1"/>
  <c r="AE7641" i="2"/>
  <c r="AF7641" i="2" s="1"/>
  <c r="AE7642" i="2"/>
  <c r="AF7642" i="2" s="1"/>
  <c r="AE7643" i="2"/>
  <c r="AF7643" i="2" s="1"/>
  <c r="AE7644" i="2"/>
  <c r="AF7644" i="2" s="1"/>
  <c r="AE7645" i="2"/>
  <c r="AF7645" i="2" s="1"/>
  <c r="AE7646" i="2"/>
  <c r="AF7646" i="2" s="1"/>
  <c r="AE7647" i="2"/>
  <c r="AF7647" i="2" s="1"/>
  <c r="AE7648" i="2"/>
  <c r="AF7648" i="2" s="1"/>
  <c r="AE7649" i="2"/>
  <c r="AF7649" i="2" s="1"/>
  <c r="AE7650" i="2"/>
  <c r="AF7650" i="2" s="1"/>
  <c r="AE7651" i="2"/>
  <c r="AF7651" i="2" s="1"/>
  <c r="AE7652" i="2"/>
  <c r="AF7652" i="2" s="1"/>
  <c r="AE7653" i="2"/>
  <c r="AF7653" i="2" s="1"/>
  <c r="AE7654" i="2"/>
  <c r="AF7654" i="2" s="1"/>
  <c r="AE7655" i="2"/>
  <c r="AF7655" i="2" s="1"/>
  <c r="AE7656" i="2"/>
  <c r="AF7656" i="2" s="1"/>
  <c r="AE7657" i="2"/>
  <c r="AF7657" i="2" s="1"/>
  <c r="AE7658" i="2"/>
  <c r="AF7658" i="2" s="1"/>
  <c r="AE7659" i="2"/>
  <c r="AF7659" i="2" s="1"/>
  <c r="AE7660" i="2"/>
  <c r="AF7660" i="2" s="1"/>
  <c r="AE7661" i="2"/>
  <c r="AF7661" i="2" s="1"/>
  <c r="AE7662" i="2"/>
  <c r="AF7662" i="2" s="1"/>
  <c r="AE7663" i="2"/>
  <c r="AF7663" i="2" s="1"/>
  <c r="AE7664" i="2"/>
  <c r="AF7664" i="2" s="1"/>
  <c r="AE7665" i="2"/>
  <c r="AF7665" i="2" s="1"/>
  <c r="AE7666" i="2"/>
  <c r="AF7666" i="2" s="1"/>
  <c r="AE7667" i="2"/>
  <c r="AF7667" i="2" s="1"/>
  <c r="AE7668" i="2"/>
  <c r="AF7668" i="2" s="1"/>
  <c r="AE7669" i="2"/>
  <c r="AF7669" i="2" s="1"/>
  <c r="AE7670" i="2"/>
  <c r="AF7670" i="2" s="1"/>
  <c r="AE7671" i="2"/>
  <c r="AF7671" i="2" s="1"/>
  <c r="AE7672" i="2"/>
  <c r="AF7672" i="2" s="1"/>
  <c r="AE7673" i="2"/>
  <c r="AF7673" i="2" s="1"/>
  <c r="AE7674" i="2"/>
  <c r="AF7674" i="2" s="1"/>
  <c r="AE7675" i="2"/>
  <c r="AF7675" i="2" s="1"/>
  <c r="AE7676" i="2"/>
  <c r="AF7676" i="2" s="1"/>
  <c r="AE7677" i="2"/>
  <c r="AF7677" i="2" s="1"/>
  <c r="AE7678" i="2"/>
  <c r="AF7678" i="2" s="1"/>
  <c r="AE7679" i="2"/>
  <c r="AF7679" i="2" s="1"/>
  <c r="AE7680" i="2"/>
  <c r="AF7680" i="2" s="1"/>
  <c r="AE7681" i="2"/>
  <c r="AF7681" i="2" s="1"/>
  <c r="AE7682" i="2"/>
  <c r="AF7682" i="2" s="1"/>
  <c r="AE7683" i="2"/>
  <c r="AF7683" i="2" s="1"/>
  <c r="AE7684" i="2"/>
  <c r="AF7684" i="2" s="1"/>
  <c r="AE7685" i="2"/>
  <c r="AF7685" i="2" s="1"/>
  <c r="AE7686" i="2"/>
  <c r="AF7686" i="2" s="1"/>
  <c r="AE7687" i="2"/>
  <c r="AF7687" i="2" s="1"/>
  <c r="AE7688" i="2"/>
  <c r="AF7688" i="2" s="1"/>
  <c r="AE7689" i="2"/>
  <c r="AF7689" i="2" s="1"/>
  <c r="AE7690" i="2"/>
  <c r="AF7690" i="2" s="1"/>
  <c r="AE7691" i="2"/>
  <c r="AF7691" i="2" s="1"/>
  <c r="AE7692" i="2"/>
  <c r="AF7692" i="2" s="1"/>
  <c r="AE7693" i="2"/>
  <c r="AF7693" i="2" s="1"/>
  <c r="AE7694" i="2"/>
  <c r="AF7694" i="2" s="1"/>
  <c r="AE7695" i="2"/>
  <c r="AF7695" i="2" s="1"/>
  <c r="AE7696" i="2"/>
  <c r="AF7696" i="2" s="1"/>
  <c r="AE7697" i="2"/>
  <c r="AF7697" i="2" s="1"/>
  <c r="AE7698" i="2"/>
  <c r="AF7698" i="2" s="1"/>
  <c r="AE7699" i="2"/>
  <c r="AF7699" i="2" s="1"/>
  <c r="AE7700" i="2"/>
  <c r="AF7700" i="2" s="1"/>
  <c r="AE7701" i="2"/>
  <c r="AF7701" i="2" s="1"/>
  <c r="AE7702" i="2"/>
  <c r="AF7702" i="2" s="1"/>
  <c r="AE7703" i="2"/>
  <c r="AF7703" i="2" s="1"/>
  <c r="AE7704" i="2"/>
  <c r="AF7704" i="2" s="1"/>
  <c r="AE7705" i="2"/>
  <c r="AF7705" i="2" s="1"/>
  <c r="AE7706" i="2"/>
  <c r="AF7706" i="2" s="1"/>
  <c r="AE7707" i="2"/>
  <c r="AF7707" i="2" s="1"/>
  <c r="AE7708" i="2"/>
  <c r="AF7708" i="2" s="1"/>
  <c r="AE7709" i="2"/>
  <c r="AF7709" i="2" s="1"/>
  <c r="AE7710" i="2"/>
  <c r="AF7710" i="2" s="1"/>
  <c r="AE7711" i="2"/>
  <c r="AF7711" i="2" s="1"/>
  <c r="AE7712" i="2"/>
  <c r="AF7712" i="2" s="1"/>
  <c r="AE7713" i="2"/>
  <c r="AF7713" i="2" s="1"/>
  <c r="AE7714" i="2"/>
  <c r="AF7714" i="2" s="1"/>
  <c r="AE7715" i="2"/>
  <c r="AF7715" i="2" s="1"/>
  <c r="AE7716" i="2"/>
  <c r="AF7716" i="2" s="1"/>
  <c r="AE7717" i="2"/>
  <c r="AF7717" i="2" s="1"/>
  <c r="AE7718" i="2"/>
  <c r="AF7718" i="2" s="1"/>
  <c r="AE7719" i="2"/>
  <c r="AF7719" i="2" s="1"/>
  <c r="AE7720" i="2"/>
  <c r="AF7720" i="2" s="1"/>
  <c r="AE7721" i="2"/>
  <c r="AF7721" i="2" s="1"/>
  <c r="AE7722" i="2"/>
  <c r="AF7722" i="2" s="1"/>
  <c r="AE7723" i="2"/>
  <c r="AF7723" i="2" s="1"/>
  <c r="AE7724" i="2"/>
  <c r="AF7724" i="2" s="1"/>
  <c r="AE7725" i="2"/>
  <c r="AF7725" i="2" s="1"/>
  <c r="AE7726" i="2"/>
  <c r="AF7726" i="2" s="1"/>
  <c r="AE7727" i="2"/>
  <c r="AF7727" i="2" s="1"/>
  <c r="AE7728" i="2"/>
  <c r="AF7728" i="2" s="1"/>
  <c r="AE7729" i="2"/>
  <c r="AF7729" i="2" s="1"/>
  <c r="AE7730" i="2"/>
  <c r="AF7730" i="2" s="1"/>
  <c r="AE7731" i="2"/>
  <c r="AF7731" i="2" s="1"/>
  <c r="AE7732" i="2"/>
  <c r="AF7732" i="2" s="1"/>
  <c r="AE7733" i="2"/>
  <c r="AF7733" i="2" s="1"/>
  <c r="AE7734" i="2"/>
  <c r="AF7734" i="2" s="1"/>
  <c r="AE7735" i="2"/>
  <c r="AF7735" i="2" s="1"/>
  <c r="AE7736" i="2"/>
  <c r="AF7736" i="2" s="1"/>
  <c r="AE7737" i="2"/>
  <c r="AF7737" i="2" s="1"/>
  <c r="AE7738" i="2"/>
  <c r="AF7738" i="2" s="1"/>
  <c r="AE7739" i="2"/>
  <c r="AF7739" i="2" s="1"/>
  <c r="AE7740" i="2"/>
  <c r="AF7740" i="2" s="1"/>
  <c r="AE7741" i="2"/>
  <c r="AF7741" i="2" s="1"/>
  <c r="AE7742" i="2"/>
  <c r="AF7742" i="2" s="1"/>
  <c r="AE7743" i="2"/>
  <c r="AF7743" i="2" s="1"/>
  <c r="AE7744" i="2"/>
  <c r="AF7744" i="2" s="1"/>
  <c r="AE7745" i="2"/>
  <c r="AF7745" i="2" s="1"/>
  <c r="AE7746" i="2"/>
  <c r="AF7746" i="2" s="1"/>
  <c r="AE7747" i="2"/>
  <c r="AF7747" i="2" s="1"/>
  <c r="AE7748" i="2"/>
  <c r="AF7748" i="2" s="1"/>
  <c r="AE7749" i="2"/>
  <c r="AF7749" i="2" s="1"/>
  <c r="AE7750" i="2"/>
  <c r="AF7750" i="2" s="1"/>
  <c r="AE7751" i="2"/>
  <c r="AF7751" i="2" s="1"/>
  <c r="AE7752" i="2"/>
  <c r="AF7752" i="2" s="1"/>
  <c r="AE7753" i="2"/>
  <c r="AF7753" i="2" s="1"/>
  <c r="AE7754" i="2"/>
  <c r="AF7754" i="2" s="1"/>
  <c r="AE7755" i="2"/>
  <c r="AF7755" i="2" s="1"/>
  <c r="AE7756" i="2"/>
  <c r="AF7756" i="2" s="1"/>
  <c r="AE7757" i="2"/>
  <c r="AF7757" i="2" s="1"/>
  <c r="AE7758" i="2"/>
  <c r="AF7758" i="2" s="1"/>
  <c r="AE7759" i="2"/>
  <c r="AF7759" i="2" s="1"/>
  <c r="AE7760" i="2"/>
  <c r="AF7760" i="2" s="1"/>
  <c r="AE7761" i="2"/>
  <c r="AF7761" i="2" s="1"/>
  <c r="AE7762" i="2"/>
  <c r="AF7762" i="2" s="1"/>
  <c r="AE7763" i="2"/>
  <c r="AF7763" i="2" s="1"/>
  <c r="AE7764" i="2"/>
  <c r="AF7764" i="2" s="1"/>
  <c r="AE7765" i="2"/>
  <c r="AF7765" i="2" s="1"/>
  <c r="AE7766" i="2"/>
  <c r="AF7766" i="2" s="1"/>
  <c r="AE7767" i="2"/>
  <c r="AF7767" i="2" s="1"/>
  <c r="AE7768" i="2"/>
  <c r="AF7768" i="2" s="1"/>
  <c r="AE7769" i="2"/>
  <c r="AF7769" i="2" s="1"/>
  <c r="AE7770" i="2"/>
  <c r="AF7770" i="2" s="1"/>
  <c r="AE7771" i="2"/>
  <c r="AF7771" i="2" s="1"/>
  <c r="AE7772" i="2"/>
  <c r="AF7772" i="2" s="1"/>
  <c r="AE7773" i="2"/>
  <c r="AF7773" i="2" s="1"/>
  <c r="AE7774" i="2"/>
  <c r="AF7774" i="2" s="1"/>
  <c r="AE7775" i="2"/>
  <c r="AF7775" i="2" s="1"/>
  <c r="AE7776" i="2"/>
  <c r="AF7776" i="2" s="1"/>
  <c r="AE7777" i="2"/>
  <c r="AF7777" i="2" s="1"/>
  <c r="AE7778" i="2"/>
  <c r="AF7778" i="2" s="1"/>
  <c r="AE7779" i="2"/>
  <c r="AF7779" i="2" s="1"/>
  <c r="AE7780" i="2"/>
  <c r="AF7780" i="2" s="1"/>
  <c r="AE7781" i="2"/>
  <c r="AF7781" i="2" s="1"/>
  <c r="AE7782" i="2"/>
  <c r="AF7782" i="2" s="1"/>
  <c r="AE7783" i="2"/>
  <c r="AF7783" i="2" s="1"/>
  <c r="AE7784" i="2"/>
  <c r="AF7784" i="2" s="1"/>
  <c r="AE7785" i="2"/>
  <c r="AF7785" i="2" s="1"/>
  <c r="AE7786" i="2"/>
  <c r="AF7786" i="2" s="1"/>
  <c r="AE7787" i="2"/>
  <c r="AF7787" i="2" s="1"/>
  <c r="AE7788" i="2"/>
  <c r="AF7788" i="2" s="1"/>
  <c r="AE7789" i="2"/>
  <c r="AF7789" i="2" s="1"/>
  <c r="AE7790" i="2"/>
  <c r="AF7790" i="2" s="1"/>
  <c r="AE7791" i="2"/>
  <c r="AF7791" i="2" s="1"/>
  <c r="AE7792" i="2"/>
  <c r="AF7792" i="2" s="1"/>
  <c r="AE7793" i="2"/>
  <c r="AF7793" i="2" s="1"/>
  <c r="AE7794" i="2"/>
  <c r="AF7794" i="2" s="1"/>
  <c r="AE7795" i="2"/>
  <c r="AF7795" i="2" s="1"/>
  <c r="AE7796" i="2"/>
  <c r="AF7796" i="2" s="1"/>
  <c r="AE7797" i="2"/>
  <c r="AF7797" i="2" s="1"/>
  <c r="AE7798" i="2"/>
  <c r="AF7798" i="2" s="1"/>
  <c r="AE7799" i="2"/>
  <c r="AF7799" i="2" s="1"/>
  <c r="AE7800" i="2"/>
  <c r="AF7800" i="2" s="1"/>
  <c r="AE7801" i="2"/>
  <c r="AF7801" i="2" s="1"/>
  <c r="AE7802" i="2"/>
  <c r="AF7802" i="2" s="1"/>
  <c r="AE7803" i="2"/>
  <c r="AF7803" i="2" s="1"/>
  <c r="AE7804" i="2"/>
  <c r="AF7804" i="2" s="1"/>
  <c r="AE7805" i="2"/>
  <c r="AF7805" i="2" s="1"/>
  <c r="AE7806" i="2"/>
  <c r="AF7806" i="2" s="1"/>
  <c r="AE7807" i="2"/>
  <c r="AF7807" i="2" s="1"/>
  <c r="AE7808" i="2"/>
  <c r="AF7808" i="2" s="1"/>
  <c r="AE7809" i="2"/>
  <c r="AF7809" i="2" s="1"/>
  <c r="AE7810" i="2"/>
  <c r="AF7810" i="2" s="1"/>
  <c r="AE7811" i="2"/>
  <c r="AF7811" i="2" s="1"/>
  <c r="AE7812" i="2"/>
  <c r="AF7812" i="2" s="1"/>
  <c r="AE7813" i="2"/>
  <c r="AF7813" i="2" s="1"/>
  <c r="AE7814" i="2"/>
  <c r="AF7814" i="2" s="1"/>
  <c r="AE7815" i="2"/>
  <c r="AF7815" i="2" s="1"/>
  <c r="AE7816" i="2"/>
  <c r="AF7816" i="2" s="1"/>
  <c r="AE7817" i="2"/>
  <c r="AF7817" i="2" s="1"/>
  <c r="AE7818" i="2"/>
  <c r="AF7818" i="2" s="1"/>
  <c r="AE7819" i="2"/>
  <c r="AF7819" i="2" s="1"/>
  <c r="AE7820" i="2"/>
  <c r="AF7820" i="2" s="1"/>
  <c r="AE7821" i="2"/>
  <c r="AF7821" i="2" s="1"/>
  <c r="AE7822" i="2"/>
  <c r="AF7822" i="2" s="1"/>
  <c r="AE7823" i="2"/>
  <c r="AF7823" i="2" s="1"/>
  <c r="AE7824" i="2"/>
  <c r="AF7824" i="2" s="1"/>
  <c r="AE7825" i="2"/>
  <c r="AF7825" i="2" s="1"/>
  <c r="AE7826" i="2"/>
  <c r="AF7826" i="2" s="1"/>
  <c r="AE7827" i="2"/>
  <c r="AF7827" i="2" s="1"/>
  <c r="AE7828" i="2"/>
  <c r="AF7828" i="2" s="1"/>
  <c r="AE7829" i="2"/>
  <c r="AF7829" i="2" s="1"/>
  <c r="AE7830" i="2"/>
  <c r="AF7830" i="2" s="1"/>
  <c r="AE7831" i="2"/>
  <c r="AF7831" i="2" s="1"/>
  <c r="AE7832" i="2"/>
  <c r="AF7832" i="2" s="1"/>
  <c r="AE7833" i="2"/>
  <c r="AF7833" i="2" s="1"/>
  <c r="AE7834" i="2"/>
  <c r="AF7834" i="2" s="1"/>
  <c r="AE7835" i="2"/>
  <c r="AF7835" i="2" s="1"/>
  <c r="AE7836" i="2"/>
  <c r="AF7836" i="2" s="1"/>
  <c r="AE7837" i="2"/>
  <c r="AF7837" i="2" s="1"/>
  <c r="AE7838" i="2"/>
  <c r="AF7838" i="2" s="1"/>
  <c r="AE7839" i="2"/>
  <c r="AF7839" i="2" s="1"/>
  <c r="AE7840" i="2"/>
  <c r="AF7840" i="2" s="1"/>
  <c r="AE7841" i="2"/>
  <c r="AF7841" i="2" s="1"/>
  <c r="AE7842" i="2"/>
  <c r="AF7842" i="2" s="1"/>
  <c r="AE7843" i="2"/>
  <c r="AF7843" i="2" s="1"/>
  <c r="AE7844" i="2"/>
  <c r="AF7844" i="2" s="1"/>
  <c r="AE7845" i="2"/>
  <c r="AF7845" i="2" s="1"/>
  <c r="AE7846" i="2"/>
  <c r="AF7846" i="2" s="1"/>
  <c r="AE7847" i="2"/>
  <c r="AF7847" i="2" s="1"/>
  <c r="AE7848" i="2"/>
  <c r="AF7848" i="2" s="1"/>
  <c r="AE7849" i="2"/>
  <c r="AF7849" i="2" s="1"/>
  <c r="AE7850" i="2"/>
  <c r="AF7850" i="2" s="1"/>
  <c r="AE7851" i="2"/>
  <c r="AF7851" i="2" s="1"/>
  <c r="AE7852" i="2"/>
  <c r="AF7852" i="2" s="1"/>
  <c r="AE7853" i="2"/>
  <c r="AF7853" i="2" s="1"/>
  <c r="AE7854" i="2"/>
  <c r="AF7854" i="2" s="1"/>
  <c r="AE7855" i="2"/>
  <c r="AF7855" i="2" s="1"/>
  <c r="AE7856" i="2"/>
  <c r="AF7856" i="2" s="1"/>
  <c r="AE7857" i="2"/>
  <c r="AF7857" i="2" s="1"/>
  <c r="AE7858" i="2"/>
  <c r="AF7858" i="2" s="1"/>
  <c r="AE7859" i="2"/>
  <c r="AF7859" i="2" s="1"/>
  <c r="AE7860" i="2"/>
  <c r="AF7860" i="2" s="1"/>
  <c r="AE7861" i="2"/>
  <c r="AF7861" i="2" s="1"/>
  <c r="AE7862" i="2"/>
  <c r="AF7862" i="2" s="1"/>
  <c r="AE7863" i="2"/>
  <c r="AF7863" i="2" s="1"/>
  <c r="AE7864" i="2"/>
  <c r="AF7864" i="2" s="1"/>
  <c r="AE7865" i="2"/>
  <c r="AF7865" i="2" s="1"/>
  <c r="AE7866" i="2"/>
  <c r="AF7866" i="2" s="1"/>
  <c r="AE7867" i="2"/>
  <c r="AF7867" i="2" s="1"/>
  <c r="AE7868" i="2"/>
  <c r="AF7868" i="2" s="1"/>
  <c r="AE7869" i="2"/>
  <c r="AF7869" i="2" s="1"/>
  <c r="AE7870" i="2"/>
  <c r="AF7870" i="2" s="1"/>
  <c r="AE7871" i="2"/>
  <c r="AF7871" i="2" s="1"/>
  <c r="AE7872" i="2"/>
  <c r="AF7872" i="2" s="1"/>
  <c r="AE7873" i="2"/>
  <c r="AF7873" i="2" s="1"/>
  <c r="AE7874" i="2"/>
  <c r="AF7874" i="2" s="1"/>
  <c r="AE7875" i="2"/>
  <c r="AF7875" i="2" s="1"/>
  <c r="AE7876" i="2"/>
  <c r="AF7876" i="2" s="1"/>
  <c r="AE7877" i="2"/>
  <c r="AF7877" i="2" s="1"/>
  <c r="AE7878" i="2"/>
  <c r="AF7878" i="2" s="1"/>
  <c r="AE7879" i="2"/>
  <c r="AF7879" i="2" s="1"/>
  <c r="AE7880" i="2"/>
  <c r="AF7880" i="2" s="1"/>
  <c r="AE7881" i="2"/>
  <c r="AF7881" i="2" s="1"/>
  <c r="AE7882" i="2"/>
  <c r="AF7882" i="2" s="1"/>
  <c r="AE7883" i="2"/>
  <c r="AF7883" i="2" s="1"/>
  <c r="AE7884" i="2"/>
  <c r="AF7884" i="2" s="1"/>
  <c r="AE7885" i="2"/>
  <c r="AF7885" i="2" s="1"/>
  <c r="AE7886" i="2"/>
  <c r="AF7886" i="2" s="1"/>
  <c r="AE7887" i="2"/>
  <c r="AF7887" i="2" s="1"/>
  <c r="AE7888" i="2"/>
  <c r="AF7888" i="2" s="1"/>
  <c r="AE7889" i="2"/>
  <c r="AF7889" i="2" s="1"/>
  <c r="AE7890" i="2"/>
  <c r="AF7890" i="2" s="1"/>
  <c r="AE7891" i="2"/>
  <c r="AF7891" i="2" s="1"/>
  <c r="AE7892" i="2"/>
  <c r="AF7892" i="2" s="1"/>
  <c r="AE7893" i="2"/>
  <c r="AF7893" i="2" s="1"/>
  <c r="AE7894" i="2"/>
  <c r="AF7894" i="2" s="1"/>
  <c r="AE7895" i="2"/>
  <c r="AF7895" i="2" s="1"/>
  <c r="AE7896" i="2"/>
  <c r="AF7896" i="2" s="1"/>
  <c r="AE7897" i="2"/>
  <c r="AF7897" i="2" s="1"/>
  <c r="AE7898" i="2"/>
  <c r="AF7898" i="2" s="1"/>
  <c r="AE7899" i="2"/>
  <c r="AF7899" i="2" s="1"/>
  <c r="AE7900" i="2"/>
  <c r="AF7900" i="2" s="1"/>
  <c r="AE7901" i="2"/>
  <c r="AF7901" i="2" s="1"/>
  <c r="AE7902" i="2"/>
  <c r="AF7902" i="2" s="1"/>
  <c r="AE7903" i="2"/>
  <c r="AF7903" i="2" s="1"/>
  <c r="AE7904" i="2"/>
  <c r="AF7904" i="2" s="1"/>
  <c r="AE7905" i="2"/>
  <c r="AF7905" i="2" s="1"/>
  <c r="AE7906" i="2"/>
  <c r="AF7906" i="2" s="1"/>
  <c r="AE7907" i="2"/>
  <c r="AF7907" i="2" s="1"/>
  <c r="AE7908" i="2"/>
  <c r="AF7908" i="2" s="1"/>
  <c r="AE7909" i="2"/>
  <c r="AF7909" i="2" s="1"/>
  <c r="AE7910" i="2"/>
  <c r="AF7910" i="2" s="1"/>
  <c r="AE7911" i="2"/>
  <c r="AF7911" i="2" s="1"/>
  <c r="AE7912" i="2"/>
  <c r="AF7912" i="2" s="1"/>
  <c r="AE7913" i="2"/>
  <c r="AF7913" i="2" s="1"/>
  <c r="AE7914" i="2"/>
  <c r="AF7914" i="2" s="1"/>
  <c r="AE7915" i="2"/>
  <c r="AF7915" i="2" s="1"/>
  <c r="AE7916" i="2"/>
  <c r="AF7916" i="2" s="1"/>
  <c r="AE7917" i="2"/>
  <c r="AF7917" i="2" s="1"/>
  <c r="AE7918" i="2"/>
  <c r="AF7918" i="2" s="1"/>
  <c r="AE7919" i="2"/>
  <c r="AF7919" i="2" s="1"/>
  <c r="AE7920" i="2"/>
  <c r="AF7920" i="2" s="1"/>
  <c r="AE7921" i="2"/>
  <c r="AF7921" i="2" s="1"/>
  <c r="AE7922" i="2"/>
  <c r="AF7922" i="2" s="1"/>
  <c r="AE7923" i="2"/>
  <c r="AF7923" i="2" s="1"/>
  <c r="AE7924" i="2"/>
  <c r="AF7924" i="2" s="1"/>
  <c r="AE7925" i="2"/>
  <c r="AF7925" i="2" s="1"/>
  <c r="AE7926" i="2"/>
  <c r="AF7926" i="2" s="1"/>
  <c r="AE7927" i="2"/>
  <c r="AF7927" i="2" s="1"/>
  <c r="AE7928" i="2"/>
  <c r="AF7928" i="2" s="1"/>
  <c r="AE7929" i="2"/>
  <c r="AF7929" i="2" s="1"/>
  <c r="AE7930" i="2"/>
  <c r="AF7930" i="2" s="1"/>
  <c r="AE7931" i="2"/>
  <c r="AF7931" i="2" s="1"/>
  <c r="AE7932" i="2"/>
  <c r="AF7932" i="2" s="1"/>
  <c r="AE7933" i="2"/>
  <c r="AF7933" i="2" s="1"/>
  <c r="AE7934" i="2"/>
  <c r="AF7934" i="2" s="1"/>
  <c r="AE7935" i="2"/>
  <c r="AF7935" i="2" s="1"/>
  <c r="AE7936" i="2"/>
  <c r="AF7936" i="2" s="1"/>
  <c r="AE7937" i="2"/>
  <c r="AF7937" i="2" s="1"/>
  <c r="AE7938" i="2"/>
  <c r="AF7938" i="2" s="1"/>
  <c r="AE7939" i="2"/>
  <c r="AF7939" i="2" s="1"/>
  <c r="AE7940" i="2"/>
  <c r="AF7940" i="2" s="1"/>
  <c r="AE7941" i="2"/>
  <c r="AF7941" i="2" s="1"/>
  <c r="AE7942" i="2"/>
  <c r="AF7942" i="2" s="1"/>
  <c r="AE7943" i="2"/>
  <c r="AF7943" i="2" s="1"/>
  <c r="AE7944" i="2"/>
  <c r="AF7944" i="2" s="1"/>
  <c r="AE7945" i="2"/>
  <c r="AF7945" i="2" s="1"/>
  <c r="AE7946" i="2"/>
  <c r="AF7946" i="2" s="1"/>
  <c r="AE7947" i="2"/>
  <c r="AF7947" i="2" s="1"/>
  <c r="AE7948" i="2"/>
  <c r="AF7948" i="2" s="1"/>
  <c r="AE7949" i="2"/>
  <c r="AF7949" i="2" s="1"/>
  <c r="AE7950" i="2"/>
  <c r="AF7950" i="2" s="1"/>
  <c r="AE7951" i="2"/>
  <c r="AF7951" i="2" s="1"/>
  <c r="AE7952" i="2"/>
  <c r="AF7952" i="2" s="1"/>
  <c r="AE7953" i="2"/>
  <c r="AF7953" i="2" s="1"/>
  <c r="AE7954" i="2"/>
  <c r="AF7954" i="2" s="1"/>
  <c r="AE7955" i="2"/>
  <c r="AF7955" i="2" s="1"/>
  <c r="AE7956" i="2"/>
  <c r="AF7956" i="2" s="1"/>
  <c r="AE7957" i="2"/>
  <c r="AF7957" i="2" s="1"/>
  <c r="AE7958" i="2"/>
  <c r="AF7958" i="2" s="1"/>
  <c r="AE7959" i="2"/>
  <c r="AF7959" i="2" s="1"/>
  <c r="AE7960" i="2"/>
  <c r="AF7960" i="2" s="1"/>
  <c r="AE7961" i="2"/>
  <c r="AF7961" i="2" s="1"/>
  <c r="AE7962" i="2"/>
  <c r="AF7962" i="2" s="1"/>
  <c r="AE7963" i="2"/>
  <c r="AF7963" i="2" s="1"/>
  <c r="AE7964" i="2"/>
  <c r="AF7964" i="2" s="1"/>
  <c r="AE7965" i="2"/>
  <c r="AF7965" i="2" s="1"/>
  <c r="AE7966" i="2"/>
  <c r="AF7966" i="2" s="1"/>
  <c r="AE7967" i="2"/>
  <c r="AF7967" i="2" s="1"/>
  <c r="AE7968" i="2"/>
  <c r="AF7968" i="2" s="1"/>
  <c r="AE7969" i="2"/>
  <c r="AF7969" i="2" s="1"/>
  <c r="AE7970" i="2"/>
  <c r="AF7970" i="2" s="1"/>
  <c r="AE7971" i="2"/>
  <c r="AF7971" i="2" s="1"/>
  <c r="AE7972" i="2"/>
  <c r="AF7972" i="2" s="1"/>
  <c r="AE7973" i="2"/>
  <c r="AF7973" i="2" s="1"/>
  <c r="AE7974" i="2"/>
  <c r="AF7974" i="2" s="1"/>
  <c r="AE7975" i="2"/>
  <c r="AF7975" i="2" s="1"/>
  <c r="AE7976" i="2"/>
  <c r="AF7976" i="2" s="1"/>
  <c r="AE7977" i="2"/>
  <c r="AF7977" i="2" s="1"/>
  <c r="AE7978" i="2"/>
  <c r="AF7978" i="2" s="1"/>
  <c r="AE7979" i="2"/>
  <c r="AF7979" i="2" s="1"/>
  <c r="AE7980" i="2"/>
  <c r="AF7980" i="2" s="1"/>
  <c r="AE7981" i="2"/>
  <c r="AF7981" i="2" s="1"/>
  <c r="AE7982" i="2"/>
  <c r="AF7982" i="2" s="1"/>
  <c r="AE7983" i="2"/>
  <c r="AF7983" i="2" s="1"/>
  <c r="AE7984" i="2"/>
  <c r="AF7984" i="2" s="1"/>
  <c r="AE7985" i="2"/>
  <c r="AF7985" i="2" s="1"/>
  <c r="AE7986" i="2"/>
  <c r="AF7986" i="2" s="1"/>
  <c r="AE7987" i="2"/>
  <c r="AF7987" i="2" s="1"/>
  <c r="AE7988" i="2"/>
  <c r="AF7988" i="2" s="1"/>
  <c r="AE7989" i="2"/>
  <c r="AF7989" i="2" s="1"/>
  <c r="AE7990" i="2"/>
  <c r="AF7990" i="2" s="1"/>
  <c r="AE7991" i="2"/>
  <c r="AF7991" i="2" s="1"/>
  <c r="AE7992" i="2"/>
  <c r="AF7992" i="2" s="1"/>
  <c r="AE7993" i="2"/>
  <c r="AF7993" i="2" s="1"/>
  <c r="AE7994" i="2"/>
  <c r="AF7994" i="2" s="1"/>
  <c r="AE7995" i="2"/>
  <c r="AF7995" i="2" s="1"/>
  <c r="AE7996" i="2"/>
  <c r="AF7996" i="2" s="1"/>
  <c r="AE7997" i="2"/>
  <c r="AF7997" i="2" s="1"/>
  <c r="AE7998" i="2"/>
  <c r="AF7998" i="2" s="1"/>
  <c r="AE7999" i="2"/>
  <c r="AF7999" i="2" s="1"/>
  <c r="AE8000" i="2"/>
  <c r="AF8000" i="2" s="1"/>
  <c r="AE8001" i="2"/>
  <c r="AF8001" i="2" s="1"/>
  <c r="AE8002" i="2"/>
  <c r="AF8002" i="2" s="1"/>
  <c r="AE8003" i="2"/>
  <c r="AF8003" i="2" s="1"/>
  <c r="AE8004" i="2"/>
  <c r="AF8004" i="2" s="1"/>
  <c r="AE8005" i="2"/>
  <c r="AF8005" i="2" s="1"/>
  <c r="AE8006" i="2"/>
  <c r="AF8006" i="2" s="1"/>
  <c r="AE8007" i="2"/>
  <c r="AF8007" i="2" s="1"/>
  <c r="AE8008" i="2"/>
  <c r="AF8008" i="2" s="1"/>
  <c r="AE8009" i="2"/>
  <c r="AF8009" i="2" s="1"/>
  <c r="AE8010" i="2"/>
  <c r="AF8010" i="2" s="1"/>
  <c r="AE8011" i="2"/>
  <c r="AF8011" i="2" s="1"/>
  <c r="AE8012" i="2"/>
  <c r="AF8012" i="2" s="1"/>
  <c r="AE8013" i="2"/>
  <c r="AF8013" i="2" s="1"/>
  <c r="AE8014" i="2"/>
  <c r="AF8014" i="2" s="1"/>
  <c r="AE8015" i="2"/>
  <c r="AF8015" i="2" s="1"/>
  <c r="AE8016" i="2"/>
  <c r="AF8016" i="2" s="1"/>
  <c r="AE8017" i="2"/>
  <c r="AF8017" i="2" s="1"/>
  <c r="AE8018" i="2"/>
  <c r="AF8018" i="2" s="1"/>
  <c r="AE8019" i="2"/>
  <c r="AF8019" i="2" s="1"/>
  <c r="AE8020" i="2"/>
  <c r="AF8020" i="2" s="1"/>
  <c r="AE8021" i="2"/>
  <c r="AF8021" i="2" s="1"/>
  <c r="AE8022" i="2"/>
  <c r="AF8022" i="2" s="1"/>
  <c r="AE8023" i="2"/>
  <c r="AF8023" i="2" s="1"/>
  <c r="AE8024" i="2"/>
  <c r="AF8024" i="2" s="1"/>
  <c r="AE8025" i="2"/>
  <c r="AF8025" i="2" s="1"/>
  <c r="AE8026" i="2"/>
  <c r="AF8026" i="2" s="1"/>
  <c r="AE8027" i="2"/>
  <c r="AF8027" i="2" s="1"/>
  <c r="AE8028" i="2"/>
  <c r="AF8028" i="2" s="1"/>
  <c r="AE8029" i="2"/>
  <c r="AF8029" i="2" s="1"/>
  <c r="AE8030" i="2"/>
  <c r="AF8030" i="2" s="1"/>
  <c r="AE8031" i="2"/>
  <c r="AF8031" i="2" s="1"/>
  <c r="AE8032" i="2"/>
  <c r="AF8032" i="2" s="1"/>
  <c r="AE8033" i="2"/>
  <c r="AF8033" i="2" s="1"/>
  <c r="AE8034" i="2"/>
  <c r="AF8034" i="2" s="1"/>
  <c r="AE8035" i="2"/>
  <c r="AF8035" i="2" s="1"/>
  <c r="AE8036" i="2"/>
  <c r="AF8036" i="2" s="1"/>
  <c r="AE8037" i="2"/>
  <c r="AF8037" i="2" s="1"/>
  <c r="AE8038" i="2"/>
  <c r="AF8038" i="2" s="1"/>
  <c r="AE8039" i="2"/>
  <c r="AF8039" i="2" s="1"/>
  <c r="AE8040" i="2"/>
  <c r="AF8040" i="2" s="1"/>
  <c r="AE8041" i="2"/>
  <c r="AF8041" i="2" s="1"/>
  <c r="AE8042" i="2"/>
  <c r="AF8042" i="2" s="1"/>
  <c r="AE8043" i="2"/>
  <c r="AF8043" i="2" s="1"/>
  <c r="AE8044" i="2"/>
  <c r="AF8044" i="2" s="1"/>
  <c r="AE8045" i="2"/>
  <c r="AF8045" i="2" s="1"/>
  <c r="AE8046" i="2"/>
  <c r="AF8046" i="2" s="1"/>
  <c r="AE8047" i="2"/>
  <c r="AF8047" i="2" s="1"/>
  <c r="AE8048" i="2"/>
  <c r="AF8048" i="2" s="1"/>
  <c r="AE8049" i="2"/>
  <c r="AF8049" i="2" s="1"/>
  <c r="AE8050" i="2"/>
  <c r="AF8050" i="2" s="1"/>
  <c r="AE8051" i="2"/>
  <c r="AF8051" i="2" s="1"/>
  <c r="AE8052" i="2"/>
  <c r="AF8052" i="2" s="1"/>
  <c r="AE8053" i="2"/>
  <c r="AF8053" i="2" s="1"/>
  <c r="AE8054" i="2"/>
  <c r="AF8054" i="2" s="1"/>
  <c r="AE8055" i="2"/>
  <c r="AF8055" i="2" s="1"/>
  <c r="AE8056" i="2"/>
  <c r="AF8056" i="2" s="1"/>
  <c r="AE8057" i="2"/>
  <c r="AF8057" i="2" s="1"/>
  <c r="AE8058" i="2"/>
  <c r="AF8058" i="2" s="1"/>
  <c r="AE8059" i="2"/>
  <c r="AF8059" i="2" s="1"/>
  <c r="AE8060" i="2"/>
  <c r="AF8060" i="2" s="1"/>
  <c r="AE8061" i="2"/>
  <c r="AF8061" i="2" s="1"/>
  <c r="AE8062" i="2"/>
  <c r="AF8062" i="2" s="1"/>
  <c r="AE8063" i="2"/>
  <c r="AF8063" i="2" s="1"/>
  <c r="AE8064" i="2"/>
  <c r="AF8064" i="2" s="1"/>
  <c r="AE8065" i="2"/>
  <c r="AF8065" i="2" s="1"/>
  <c r="AE8066" i="2"/>
  <c r="AF8066" i="2" s="1"/>
  <c r="AE8067" i="2"/>
  <c r="AF8067" i="2" s="1"/>
  <c r="AE8068" i="2"/>
  <c r="AF8068" i="2" s="1"/>
  <c r="AE8069" i="2"/>
  <c r="AF8069" i="2" s="1"/>
  <c r="AE8070" i="2"/>
  <c r="AF8070" i="2" s="1"/>
  <c r="AE8071" i="2"/>
  <c r="AF8071" i="2" s="1"/>
  <c r="AE8072" i="2"/>
  <c r="AF8072" i="2" s="1"/>
  <c r="AE8073" i="2"/>
  <c r="AF8073" i="2" s="1"/>
  <c r="AE8074" i="2"/>
  <c r="AF8074" i="2" s="1"/>
  <c r="AE8075" i="2"/>
  <c r="AF8075" i="2" s="1"/>
  <c r="AE8076" i="2"/>
  <c r="AF8076" i="2" s="1"/>
  <c r="AE8077" i="2"/>
  <c r="AF8077" i="2" s="1"/>
  <c r="AE8078" i="2"/>
  <c r="AF8078" i="2" s="1"/>
  <c r="AE8079" i="2"/>
  <c r="AF8079" i="2" s="1"/>
  <c r="AE8080" i="2"/>
  <c r="AF8080" i="2" s="1"/>
  <c r="AE8081" i="2"/>
  <c r="AF8081" i="2" s="1"/>
  <c r="AE8082" i="2"/>
  <c r="AF8082" i="2" s="1"/>
  <c r="AE8083" i="2"/>
  <c r="AF8083" i="2" s="1"/>
  <c r="AE8084" i="2"/>
  <c r="AF8084" i="2" s="1"/>
  <c r="AE8085" i="2"/>
  <c r="AF8085" i="2" s="1"/>
  <c r="AE8086" i="2"/>
  <c r="AF8086" i="2" s="1"/>
  <c r="AE8087" i="2"/>
  <c r="AF8087" i="2" s="1"/>
  <c r="AE8088" i="2"/>
  <c r="AF8088" i="2" s="1"/>
  <c r="AE8089" i="2"/>
  <c r="AF8089" i="2" s="1"/>
  <c r="AE8090" i="2"/>
  <c r="AF8090" i="2" s="1"/>
  <c r="AE8091" i="2"/>
  <c r="AF8091" i="2" s="1"/>
  <c r="AE8092" i="2"/>
  <c r="AF8092" i="2" s="1"/>
  <c r="AE8093" i="2"/>
  <c r="AF8093" i="2" s="1"/>
  <c r="AE8094" i="2"/>
  <c r="AF8094" i="2" s="1"/>
  <c r="AE8095" i="2"/>
  <c r="AF8095" i="2" s="1"/>
  <c r="AE8096" i="2"/>
  <c r="AF8096" i="2" s="1"/>
  <c r="AE8097" i="2"/>
  <c r="AF8097" i="2" s="1"/>
  <c r="AE8098" i="2"/>
  <c r="AF8098" i="2" s="1"/>
  <c r="AE8099" i="2"/>
  <c r="AF8099" i="2" s="1"/>
  <c r="AE8100" i="2"/>
  <c r="AF8100" i="2" s="1"/>
  <c r="AE8101" i="2"/>
  <c r="AF8101" i="2" s="1"/>
  <c r="AE8102" i="2"/>
  <c r="AF8102" i="2" s="1"/>
  <c r="AE8103" i="2"/>
  <c r="AF8103" i="2" s="1"/>
  <c r="AE8104" i="2"/>
  <c r="AF8104" i="2" s="1"/>
  <c r="AE8105" i="2"/>
  <c r="AF8105" i="2" s="1"/>
  <c r="AE8106" i="2"/>
  <c r="AF8106" i="2" s="1"/>
  <c r="AE8107" i="2"/>
  <c r="AF8107" i="2" s="1"/>
  <c r="AE8108" i="2"/>
  <c r="AF8108" i="2" s="1"/>
  <c r="AE8109" i="2"/>
  <c r="AF8109" i="2" s="1"/>
  <c r="AE8110" i="2"/>
  <c r="AF8110" i="2" s="1"/>
  <c r="AE8111" i="2"/>
  <c r="AF8111" i="2" s="1"/>
  <c r="AE8112" i="2"/>
  <c r="AF8112" i="2" s="1"/>
  <c r="AE8113" i="2"/>
  <c r="AF8113" i="2" s="1"/>
  <c r="AE8114" i="2"/>
  <c r="AF8114" i="2" s="1"/>
  <c r="AE8115" i="2"/>
  <c r="AF8115" i="2" s="1"/>
  <c r="AE8116" i="2"/>
  <c r="AF8116" i="2" s="1"/>
  <c r="AE8117" i="2"/>
  <c r="AF8117" i="2" s="1"/>
  <c r="AE8118" i="2"/>
  <c r="AF8118" i="2" s="1"/>
  <c r="AE8119" i="2"/>
  <c r="AF8119" i="2" s="1"/>
  <c r="AE8120" i="2"/>
  <c r="AF8120" i="2" s="1"/>
  <c r="AE8121" i="2"/>
  <c r="AF8121" i="2" s="1"/>
  <c r="AE8122" i="2"/>
  <c r="AF8122" i="2" s="1"/>
  <c r="AE8123" i="2"/>
  <c r="AF8123" i="2" s="1"/>
  <c r="AE8124" i="2"/>
  <c r="AF8124" i="2" s="1"/>
  <c r="AE8125" i="2"/>
  <c r="AF8125" i="2" s="1"/>
  <c r="AE8126" i="2"/>
  <c r="AF8126" i="2" s="1"/>
  <c r="AE8127" i="2"/>
  <c r="AF8127" i="2" s="1"/>
  <c r="AE8128" i="2"/>
  <c r="AF8128" i="2" s="1"/>
  <c r="AE8129" i="2"/>
  <c r="AF8129" i="2" s="1"/>
  <c r="AE8130" i="2"/>
  <c r="AF8130" i="2" s="1"/>
  <c r="AE8131" i="2"/>
  <c r="AF8131" i="2" s="1"/>
  <c r="AE8132" i="2"/>
  <c r="AF8132" i="2" s="1"/>
  <c r="AE8133" i="2"/>
  <c r="AF8133" i="2" s="1"/>
  <c r="AE8134" i="2"/>
  <c r="AF8134" i="2" s="1"/>
  <c r="AE8135" i="2"/>
  <c r="AF8135" i="2" s="1"/>
  <c r="AE8136" i="2"/>
  <c r="AF8136" i="2" s="1"/>
  <c r="AE8137" i="2"/>
  <c r="AF8137" i="2" s="1"/>
  <c r="AE8138" i="2"/>
  <c r="AF8138" i="2" s="1"/>
  <c r="AE8139" i="2"/>
  <c r="AF8139" i="2" s="1"/>
  <c r="AE8140" i="2"/>
  <c r="AF8140" i="2" s="1"/>
  <c r="AE8141" i="2"/>
  <c r="AF8141" i="2" s="1"/>
  <c r="AE8142" i="2"/>
  <c r="AF8142" i="2" s="1"/>
  <c r="AE8143" i="2"/>
  <c r="AF8143" i="2" s="1"/>
  <c r="AE8144" i="2"/>
  <c r="AF8144" i="2" s="1"/>
  <c r="AE8145" i="2"/>
  <c r="AF8145" i="2" s="1"/>
  <c r="AE8146" i="2"/>
  <c r="AF8146" i="2" s="1"/>
  <c r="AE8147" i="2"/>
  <c r="AF8147" i="2" s="1"/>
  <c r="AE8148" i="2"/>
  <c r="AF8148" i="2" s="1"/>
  <c r="AE8149" i="2"/>
  <c r="AF8149" i="2" s="1"/>
  <c r="AE8150" i="2"/>
  <c r="AF8150" i="2" s="1"/>
  <c r="AE8151" i="2"/>
  <c r="AF8151" i="2" s="1"/>
  <c r="AE8152" i="2"/>
  <c r="AF8152" i="2" s="1"/>
  <c r="AE8153" i="2"/>
  <c r="AF8153" i="2" s="1"/>
  <c r="AE8154" i="2"/>
  <c r="AF8154" i="2" s="1"/>
  <c r="AE8155" i="2"/>
  <c r="AF8155" i="2" s="1"/>
  <c r="AE8156" i="2"/>
  <c r="AF8156" i="2" s="1"/>
  <c r="AE8157" i="2"/>
  <c r="AF8157" i="2" s="1"/>
  <c r="AE8158" i="2"/>
  <c r="AF8158" i="2" s="1"/>
  <c r="AE8159" i="2"/>
  <c r="AF8159" i="2" s="1"/>
  <c r="AE8160" i="2"/>
  <c r="AF8160" i="2" s="1"/>
  <c r="AE8161" i="2"/>
  <c r="AF8161" i="2" s="1"/>
  <c r="AE8162" i="2"/>
  <c r="AF8162" i="2" s="1"/>
  <c r="AE8163" i="2"/>
  <c r="AF8163" i="2" s="1"/>
  <c r="AE8164" i="2"/>
  <c r="AF8164" i="2" s="1"/>
  <c r="AE8165" i="2"/>
  <c r="AF8165" i="2" s="1"/>
  <c r="AE8166" i="2"/>
  <c r="AF8166" i="2" s="1"/>
  <c r="AE8167" i="2"/>
  <c r="AF8167" i="2" s="1"/>
  <c r="AE8168" i="2"/>
  <c r="AF8168" i="2" s="1"/>
  <c r="AE8169" i="2"/>
  <c r="AF8169" i="2" s="1"/>
  <c r="AE8170" i="2"/>
  <c r="AF8170" i="2" s="1"/>
  <c r="AE8171" i="2"/>
  <c r="AF8171" i="2" s="1"/>
  <c r="AE8172" i="2"/>
  <c r="AF8172" i="2" s="1"/>
  <c r="AE8173" i="2"/>
  <c r="AF8173" i="2" s="1"/>
  <c r="AE8174" i="2"/>
  <c r="AF8174" i="2" s="1"/>
  <c r="AE8175" i="2"/>
  <c r="AF8175" i="2" s="1"/>
  <c r="AE8176" i="2"/>
  <c r="AF8176" i="2" s="1"/>
  <c r="AE8177" i="2"/>
  <c r="AF8177" i="2" s="1"/>
  <c r="AE8178" i="2"/>
  <c r="AF8178" i="2" s="1"/>
  <c r="AE8179" i="2"/>
  <c r="AF8179" i="2" s="1"/>
  <c r="AE8180" i="2"/>
  <c r="AF8180" i="2" s="1"/>
  <c r="AE8181" i="2"/>
  <c r="AF8181" i="2" s="1"/>
  <c r="AE8182" i="2"/>
  <c r="AF8182" i="2" s="1"/>
  <c r="AE8183" i="2"/>
  <c r="AF8183" i="2" s="1"/>
  <c r="AE8184" i="2"/>
  <c r="AF8184" i="2" s="1"/>
  <c r="AE8185" i="2"/>
  <c r="AF8185" i="2" s="1"/>
  <c r="AE8186" i="2"/>
  <c r="AF8186" i="2" s="1"/>
  <c r="AE8187" i="2"/>
  <c r="AF8187" i="2" s="1"/>
  <c r="AE8188" i="2"/>
  <c r="AF8188" i="2" s="1"/>
  <c r="AE8189" i="2"/>
  <c r="AF8189" i="2" s="1"/>
  <c r="AE8190" i="2"/>
  <c r="AF8190" i="2" s="1"/>
  <c r="AE8191" i="2"/>
  <c r="AF8191" i="2" s="1"/>
  <c r="AE8192" i="2"/>
  <c r="AF8192" i="2" s="1"/>
  <c r="AE8193" i="2"/>
  <c r="AF8193" i="2" s="1"/>
  <c r="AE8194" i="2"/>
  <c r="AF8194" i="2" s="1"/>
  <c r="AE8195" i="2"/>
  <c r="AF8195" i="2" s="1"/>
  <c r="AE8196" i="2"/>
  <c r="AF8196" i="2" s="1"/>
  <c r="AE8197" i="2"/>
  <c r="AF8197" i="2" s="1"/>
  <c r="AE8198" i="2"/>
  <c r="AF8198" i="2" s="1"/>
  <c r="AE8199" i="2"/>
  <c r="AF8199" i="2" s="1"/>
  <c r="AE8200" i="2"/>
  <c r="AF8200" i="2" s="1"/>
  <c r="AE8201" i="2"/>
  <c r="AF8201" i="2" s="1"/>
  <c r="AE8202" i="2"/>
  <c r="AF8202" i="2" s="1"/>
  <c r="AE8203" i="2"/>
  <c r="AF8203" i="2" s="1"/>
  <c r="AE8204" i="2"/>
  <c r="AF8204" i="2" s="1"/>
  <c r="AE8205" i="2"/>
  <c r="AF8205" i="2" s="1"/>
  <c r="AE8206" i="2"/>
  <c r="AF8206" i="2" s="1"/>
  <c r="AE8207" i="2"/>
  <c r="AF8207" i="2" s="1"/>
  <c r="AE8208" i="2"/>
  <c r="AF8208" i="2" s="1"/>
  <c r="AE8209" i="2"/>
  <c r="AF8209" i="2" s="1"/>
  <c r="AE8210" i="2"/>
  <c r="AF8210" i="2" s="1"/>
  <c r="AE8211" i="2"/>
  <c r="AF8211" i="2" s="1"/>
  <c r="AE8212" i="2"/>
  <c r="AF8212" i="2" s="1"/>
  <c r="AE8213" i="2"/>
  <c r="AF8213" i="2" s="1"/>
  <c r="AE8214" i="2"/>
  <c r="AF8214" i="2" s="1"/>
  <c r="AE8215" i="2"/>
  <c r="AF8215" i="2" s="1"/>
  <c r="AE8216" i="2"/>
  <c r="AF8216" i="2" s="1"/>
  <c r="AE8217" i="2"/>
  <c r="AF8217" i="2" s="1"/>
  <c r="AE8218" i="2"/>
  <c r="AF8218" i="2" s="1"/>
  <c r="AE8219" i="2"/>
  <c r="AF8219" i="2" s="1"/>
  <c r="AE8220" i="2"/>
  <c r="AF8220" i="2" s="1"/>
  <c r="AE8221" i="2"/>
  <c r="AF8221" i="2" s="1"/>
  <c r="AE8222" i="2"/>
  <c r="AF8222" i="2" s="1"/>
  <c r="AE8223" i="2"/>
  <c r="AF8223" i="2" s="1"/>
  <c r="AE8224" i="2"/>
  <c r="AF8224" i="2" s="1"/>
  <c r="AE8225" i="2"/>
  <c r="AF8225" i="2" s="1"/>
  <c r="AE8226" i="2"/>
  <c r="AF8226" i="2" s="1"/>
  <c r="AE8227" i="2"/>
  <c r="AF8227" i="2" s="1"/>
  <c r="AE8228" i="2"/>
  <c r="AF8228" i="2" s="1"/>
  <c r="AE8229" i="2"/>
  <c r="AF8229" i="2" s="1"/>
  <c r="AE8230" i="2"/>
  <c r="AF8230" i="2" s="1"/>
  <c r="AE8231" i="2"/>
  <c r="AF8231" i="2" s="1"/>
  <c r="AE8232" i="2"/>
  <c r="AF8232" i="2" s="1"/>
  <c r="AE8233" i="2"/>
  <c r="AF8233" i="2" s="1"/>
  <c r="AE8234" i="2"/>
  <c r="AF8234" i="2" s="1"/>
  <c r="AE8235" i="2"/>
  <c r="AF8235" i="2" s="1"/>
  <c r="AE8236" i="2"/>
  <c r="AF8236" i="2" s="1"/>
  <c r="AE8237" i="2"/>
  <c r="AF8237" i="2" s="1"/>
  <c r="AE8238" i="2"/>
  <c r="AF8238" i="2" s="1"/>
  <c r="AE8239" i="2"/>
  <c r="AF8239" i="2" s="1"/>
  <c r="AE8240" i="2"/>
  <c r="AF8240" i="2" s="1"/>
  <c r="AE8241" i="2"/>
  <c r="AF8241" i="2" s="1"/>
  <c r="AE8242" i="2"/>
  <c r="AF8242" i="2" s="1"/>
  <c r="AE8243" i="2"/>
  <c r="AF8243" i="2" s="1"/>
  <c r="AE8244" i="2"/>
  <c r="AF8244" i="2" s="1"/>
  <c r="AE8245" i="2"/>
  <c r="AF8245" i="2" s="1"/>
  <c r="AE8246" i="2"/>
  <c r="AF8246" i="2" s="1"/>
  <c r="AE8247" i="2"/>
  <c r="AF8247" i="2" s="1"/>
  <c r="AE8248" i="2"/>
  <c r="AF8248" i="2" s="1"/>
  <c r="AE8249" i="2"/>
  <c r="AF8249" i="2" s="1"/>
  <c r="AE8250" i="2"/>
  <c r="AF8250" i="2" s="1"/>
  <c r="AE8251" i="2"/>
  <c r="AF8251" i="2" s="1"/>
  <c r="AE8252" i="2"/>
  <c r="AF8252" i="2" s="1"/>
  <c r="AE8253" i="2"/>
  <c r="AF8253" i="2" s="1"/>
  <c r="AE8254" i="2"/>
  <c r="AF8254" i="2" s="1"/>
  <c r="AE8255" i="2"/>
  <c r="AF8255" i="2" s="1"/>
  <c r="AE8256" i="2"/>
  <c r="AF8256" i="2" s="1"/>
  <c r="AE8257" i="2"/>
  <c r="AF8257" i="2" s="1"/>
  <c r="AE8258" i="2"/>
  <c r="AF8258" i="2" s="1"/>
  <c r="AE8259" i="2"/>
  <c r="AF8259" i="2" s="1"/>
  <c r="AE8260" i="2"/>
  <c r="AF8260" i="2" s="1"/>
  <c r="AE8261" i="2"/>
  <c r="AF8261" i="2" s="1"/>
  <c r="AE8262" i="2"/>
  <c r="AF8262" i="2" s="1"/>
  <c r="AE8263" i="2"/>
  <c r="AF8263" i="2" s="1"/>
  <c r="AE8264" i="2"/>
  <c r="AF8264" i="2" s="1"/>
  <c r="AE8265" i="2"/>
  <c r="AF8265" i="2" s="1"/>
  <c r="AE8266" i="2"/>
  <c r="AF8266" i="2" s="1"/>
  <c r="AE8267" i="2"/>
  <c r="AF8267" i="2" s="1"/>
  <c r="AE8268" i="2"/>
  <c r="AF8268" i="2" s="1"/>
  <c r="AE8269" i="2"/>
  <c r="AF8269" i="2" s="1"/>
  <c r="AE8270" i="2"/>
  <c r="AF8270" i="2" s="1"/>
  <c r="AE8271" i="2"/>
  <c r="AF8271" i="2" s="1"/>
  <c r="AE8272" i="2"/>
  <c r="AF8272" i="2" s="1"/>
  <c r="AE8273" i="2"/>
  <c r="AF8273" i="2" s="1"/>
  <c r="AE8274" i="2"/>
  <c r="AF8274" i="2" s="1"/>
  <c r="AE8275" i="2"/>
  <c r="AF8275" i="2" s="1"/>
  <c r="AE8276" i="2"/>
  <c r="AF8276" i="2" s="1"/>
  <c r="AE8277" i="2"/>
  <c r="AF8277" i="2" s="1"/>
  <c r="AE8278" i="2"/>
  <c r="AF8278" i="2" s="1"/>
  <c r="AE8279" i="2"/>
  <c r="AF8279" i="2" s="1"/>
  <c r="AE8280" i="2"/>
  <c r="AF8280" i="2" s="1"/>
  <c r="AE8281" i="2"/>
  <c r="AF8281" i="2" s="1"/>
  <c r="AE8282" i="2"/>
  <c r="AF8282" i="2" s="1"/>
  <c r="AE8283" i="2"/>
  <c r="AF8283" i="2" s="1"/>
  <c r="AE8284" i="2"/>
  <c r="AF8284" i="2" s="1"/>
  <c r="AE8285" i="2"/>
  <c r="AF8285" i="2" s="1"/>
  <c r="AE8286" i="2"/>
  <c r="AF8286" i="2" s="1"/>
  <c r="AE8287" i="2"/>
  <c r="AF8287" i="2" s="1"/>
  <c r="AE8288" i="2"/>
  <c r="AF8288" i="2" s="1"/>
  <c r="AE8289" i="2"/>
  <c r="AF8289" i="2" s="1"/>
  <c r="AE8290" i="2"/>
  <c r="AF8290" i="2" s="1"/>
  <c r="AE8291" i="2"/>
  <c r="AF8291" i="2" s="1"/>
  <c r="AE8292" i="2"/>
  <c r="AF8292" i="2" s="1"/>
  <c r="AE8293" i="2"/>
  <c r="AF8293" i="2" s="1"/>
  <c r="AE8294" i="2"/>
  <c r="AF8294" i="2" s="1"/>
  <c r="AE8295" i="2"/>
  <c r="AF8295" i="2" s="1"/>
  <c r="AE8296" i="2"/>
  <c r="AF8296" i="2" s="1"/>
  <c r="AE8297" i="2"/>
  <c r="AF8297" i="2" s="1"/>
  <c r="AE8298" i="2"/>
  <c r="AF8298" i="2" s="1"/>
  <c r="AE8299" i="2"/>
  <c r="AF8299" i="2" s="1"/>
  <c r="AE8300" i="2"/>
  <c r="AF8300" i="2" s="1"/>
  <c r="AE8301" i="2"/>
  <c r="AF8301" i="2" s="1"/>
  <c r="AE8302" i="2"/>
  <c r="AF8302" i="2" s="1"/>
  <c r="AE8303" i="2"/>
  <c r="AF8303" i="2" s="1"/>
  <c r="AE8304" i="2"/>
  <c r="AF8304" i="2" s="1"/>
  <c r="AE8305" i="2"/>
  <c r="AF8305" i="2" s="1"/>
  <c r="AE8306" i="2"/>
  <c r="AF8306" i="2" s="1"/>
  <c r="AE8307" i="2"/>
  <c r="AF8307" i="2" s="1"/>
  <c r="AE8308" i="2"/>
  <c r="AF8308" i="2" s="1"/>
  <c r="AE8309" i="2"/>
  <c r="AF8309" i="2" s="1"/>
  <c r="AE8310" i="2"/>
  <c r="AF8310" i="2" s="1"/>
  <c r="AE8311" i="2"/>
  <c r="AF8311" i="2" s="1"/>
  <c r="AE8312" i="2"/>
  <c r="AF8312" i="2" s="1"/>
  <c r="AE8313" i="2"/>
  <c r="AF8313" i="2" s="1"/>
  <c r="AE8314" i="2"/>
  <c r="AF8314" i="2" s="1"/>
  <c r="AE8315" i="2"/>
  <c r="AF8315" i="2" s="1"/>
  <c r="AE8316" i="2"/>
  <c r="AF8316" i="2" s="1"/>
  <c r="AE8317" i="2"/>
  <c r="AF8317" i="2" s="1"/>
  <c r="AE8318" i="2"/>
  <c r="AF8318" i="2" s="1"/>
  <c r="AE8319" i="2"/>
  <c r="AF8319" i="2" s="1"/>
  <c r="AE8320" i="2"/>
  <c r="AF8320" i="2" s="1"/>
  <c r="AE8321" i="2"/>
  <c r="AF8321" i="2" s="1"/>
  <c r="AE8322" i="2"/>
  <c r="AF8322" i="2" s="1"/>
  <c r="AE8323" i="2"/>
  <c r="AF8323" i="2" s="1"/>
  <c r="AE8324" i="2"/>
  <c r="AF8324" i="2" s="1"/>
  <c r="AE8325" i="2"/>
  <c r="AF8325" i="2" s="1"/>
  <c r="AE8326" i="2"/>
  <c r="AF8326" i="2" s="1"/>
  <c r="AE8327" i="2"/>
  <c r="AF8327" i="2" s="1"/>
  <c r="AE8328" i="2"/>
  <c r="AF8328" i="2" s="1"/>
  <c r="AE8329" i="2"/>
  <c r="AF8329" i="2" s="1"/>
  <c r="AE8330" i="2"/>
  <c r="AF8330" i="2" s="1"/>
  <c r="AE8331" i="2"/>
  <c r="AF8331" i="2" s="1"/>
  <c r="AE8332" i="2"/>
  <c r="AF8332" i="2" s="1"/>
  <c r="AE8333" i="2"/>
  <c r="AF8333" i="2" s="1"/>
  <c r="AE8334" i="2"/>
  <c r="AF8334" i="2" s="1"/>
  <c r="AE8335" i="2"/>
  <c r="AF8335" i="2" s="1"/>
  <c r="AE8336" i="2"/>
  <c r="AF8336" i="2" s="1"/>
  <c r="AE8337" i="2"/>
  <c r="AF8337" i="2" s="1"/>
  <c r="AE8338" i="2"/>
  <c r="AF8338" i="2" s="1"/>
  <c r="AE8339" i="2"/>
  <c r="AF8339" i="2" s="1"/>
  <c r="AE8340" i="2"/>
  <c r="AF8340" i="2" s="1"/>
  <c r="AE8341" i="2"/>
  <c r="AF8341" i="2" s="1"/>
  <c r="AE8342" i="2"/>
  <c r="AF8342" i="2" s="1"/>
  <c r="AE8343" i="2"/>
  <c r="AF8343" i="2" s="1"/>
  <c r="AE8344" i="2"/>
  <c r="AF8344" i="2" s="1"/>
  <c r="AE8345" i="2"/>
  <c r="AF8345" i="2" s="1"/>
  <c r="AE8346" i="2"/>
  <c r="AF8346" i="2" s="1"/>
  <c r="AE8347" i="2"/>
  <c r="AF8347" i="2" s="1"/>
  <c r="AE8348" i="2"/>
  <c r="AF8348" i="2" s="1"/>
  <c r="AE8349" i="2"/>
  <c r="AF8349" i="2" s="1"/>
  <c r="AE8350" i="2"/>
  <c r="AF8350" i="2" s="1"/>
  <c r="AE8351" i="2"/>
  <c r="AF8351" i="2" s="1"/>
  <c r="AE8352" i="2"/>
  <c r="AF8352" i="2" s="1"/>
  <c r="AE8353" i="2"/>
  <c r="AF8353" i="2" s="1"/>
  <c r="AE8354" i="2"/>
  <c r="AF8354" i="2" s="1"/>
  <c r="AE8355" i="2"/>
  <c r="AF8355" i="2" s="1"/>
  <c r="AE8356" i="2"/>
  <c r="AF8356" i="2" s="1"/>
  <c r="AE8357" i="2"/>
  <c r="AF8357" i="2" s="1"/>
  <c r="AE8358" i="2"/>
  <c r="AF8358" i="2" s="1"/>
  <c r="AE8359" i="2"/>
  <c r="AF8359" i="2" s="1"/>
  <c r="AE8360" i="2"/>
  <c r="AF8360" i="2" s="1"/>
  <c r="AE8361" i="2"/>
  <c r="AF8361" i="2" s="1"/>
  <c r="AE8362" i="2"/>
  <c r="AF8362" i="2" s="1"/>
  <c r="AE8363" i="2"/>
  <c r="AF8363" i="2" s="1"/>
  <c r="AE8364" i="2"/>
  <c r="AF8364" i="2" s="1"/>
  <c r="AE8365" i="2"/>
  <c r="AF8365" i="2" s="1"/>
  <c r="AE8366" i="2"/>
  <c r="AF8366" i="2" s="1"/>
  <c r="AE8367" i="2"/>
  <c r="AF8367" i="2" s="1"/>
  <c r="AE8368" i="2"/>
  <c r="AF8368" i="2" s="1"/>
  <c r="AE8369" i="2"/>
  <c r="AF8369" i="2" s="1"/>
  <c r="AE8370" i="2"/>
  <c r="AF8370" i="2" s="1"/>
  <c r="AE8371" i="2"/>
  <c r="AF8371" i="2" s="1"/>
  <c r="AE8372" i="2"/>
  <c r="AF8372" i="2" s="1"/>
  <c r="AE8373" i="2"/>
  <c r="AF8373" i="2" s="1"/>
  <c r="AE8374" i="2"/>
  <c r="AF8374" i="2" s="1"/>
  <c r="AE8375" i="2"/>
  <c r="AF8375" i="2" s="1"/>
  <c r="AE8376" i="2"/>
  <c r="AF8376" i="2" s="1"/>
  <c r="AE8377" i="2"/>
  <c r="AF8377" i="2" s="1"/>
  <c r="AE8378" i="2"/>
  <c r="AF8378" i="2" s="1"/>
  <c r="AE8379" i="2"/>
  <c r="AF8379" i="2" s="1"/>
  <c r="AE8380" i="2"/>
  <c r="AF8380" i="2" s="1"/>
  <c r="AE8381" i="2"/>
  <c r="AF8381" i="2" s="1"/>
  <c r="AE8382" i="2"/>
  <c r="AF8382" i="2" s="1"/>
  <c r="AE8383" i="2"/>
  <c r="AF8383" i="2" s="1"/>
  <c r="AE8384" i="2"/>
  <c r="AF8384" i="2" s="1"/>
  <c r="AE8385" i="2"/>
  <c r="AF8385" i="2" s="1"/>
  <c r="AE8386" i="2"/>
  <c r="AF8386" i="2" s="1"/>
  <c r="AE8387" i="2"/>
  <c r="AF8387" i="2" s="1"/>
  <c r="AE8388" i="2"/>
  <c r="AF8388" i="2" s="1"/>
  <c r="AE8389" i="2"/>
  <c r="AF8389" i="2" s="1"/>
  <c r="AE8390" i="2"/>
  <c r="AF8390" i="2" s="1"/>
  <c r="AE8391" i="2"/>
  <c r="AF8391" i="2" s="1"/>
  <c r="AE8392" i="2"/>
  <c r="AF8392" i="2" s="1"/>
  <c r="AE8393" i="2"/>
  <c r="AF8393" i="2" s="1"/>
  <c r="AE8394" i="2"/>
  <c r="AF8394" i="2" s="1"/>
  <c r="AE8395" i="2"/>
  <c r="AF8395" i="2" s="1"/>
  <c r="AE8396" i="2"/>
  <c r="AF8396" i="2" s="1"/>
  <c r="AE8397" i="2"/>
  <c r="AF8397" i="2" s="1"/>
  <c r="AE8398" i="2"/>
  <c r="AF8398" i="2" s="1"/>
  <c r="AE8399" i="2"/>
  <c r="AF8399" i="2" s="1"/>
  <c r="AE8400" i="2"/>
  <c r="AF8400" i="2" s="1"/>
  <c r="T2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T4116" i="2"/>
  <c r="T4117" i="2"/>
  <c r="T4118" i="2"/>
  <c r="T4119" i="2"/>
  <c r="T4120" i="2"/>
  <c r="T4121" i="2"/>
  <c r="T4122" i="2"/>
  <c r="T4123" i="2"/>
  <c r="T4124" i="2"/>
  <c r="T4125" i="2"/>
  <c r="T4126" i="2"/>
  <c r="T4127" i="2"/>
  <c r="T4128" i="2"/>
  <c r="T4129" i="2"/>
  <c r="T4130" i="2"/>
  <c r="T4131" i="2"/>
  <c r="T4132" i="2"/>
  <c r="T4133" i="2"/>
  <c r="T4134" i="2"/>
  <c r="T4135" i="2"/>
  <c r="T4136" i="2"/>
  <c r="T4137" i="2"/>
  <c r="T4138" i="2"/>
  <c r="T4139" i="2"/>
  <c r="T4140" i="2"/>
  <c r="T4141" i="2"/>
  <c r="T4142" i="2"/>
  <c r="T4143" i="2"/>
  <c r="T4144" i="2"/>
  <c r="T4145" i="2"/>
  <c r="T4146" i="2"/>
  <c r="T4147" i="2"/>
  <c r="T4148" i="2"/>
  <c r="T4149" i="2"/>
  <c r="T4150" i="2"/>
  <c r="T4151" i="2"/>
  <c r="T4152" i="2"/>
  <c r="T4153" i="2"/>
  <c r="T4154" i="2"/>
  <c r="T4155" i="2"/>
  <c r="T4156" i="2"/>
  <c r="T4157" i="2"/>
  <c r="T4158" i="2"/>
  <c r="T4159" i="2"/>
  <c r="T4160" i="2"/>
  <c r="T4161" i="2"/>
  <c r="T4162" i="2"/>
  <c r="T4163" i="2"/>
  <c r="T4164" i="2"/>
  <c r="T4165" i="2"/>
  <c r="T4166" i="2"/>
  <c r="T4167" i="2"/>
  <c r="T4168" i="2"/>
  <c r="T4169" i="2"/>
  <c r="T4170" i="2"/>
  <c r="T4171" i="2"/>
  <c r="T4172" i="2"/>
  <c r="T4173" i="2"/>
  <c r="T4174" i="2"/>
  <c r="T4175" i="2"/>
  <c r="T4176" i="2"/>
  <c r="T4177" i="2"/>
  <c r="T4178" i="2"/>
  <c r="T4179" i="2"/>
  <c r="T4180" i="2"/>
  <c r="T4181" i="2"/>
  <c r="T4182" i="2"/>
  <c r="T4183" i="2"/>
  <c r="T4184" i="2"/>
  <c r="T4185" i="2"/>
  <c r="T4186" i="2"/>
  <c r="T4187" i="2"/>
  <c r="T4188" i="2"/>
  <c r="T4189" i="2"/>
  <c r="T4190" i="2"/>
  <c r="T4191" i="2"/>
  <c r="T4192" i="2"/>
  <c r="T4193" i="2"/>
  <c r="T4194" i="2"/>
  <c r="T4195" i="2"/>
  <c r="T4196" i="2"/>
  <c r="T4197" i="2"/>
  <c r="T4198" i="2"/>
  <c r="T4199" i="2"/>
  <c r="T4200" i="2"/>
  <c r="T4201" i="2"/>
  <c r="T4202" i="2"/>
  <c r="T4203" i="2"/>
  <c r="T4204" i="2"/>
  <c r="T4205" i="2"/>
  <c r="T4206" i="2"/>
  <c r="T4207" i="2"/>
  <c r="T4208" i="2"/>
  <c r="T4209" i="2"/>
  <c r="T4210" i="2"/>
  <c r="T4211" i="2"/>
  <c r="T4212" i="2"/>
  <c r="T4213" i="2"/>
  <c r="T4214" i="2"/>
  <c r="T4215" i="2"/>
  <c r="T4216" i="2"/>
  <c r="T4217" i="2"/>
  <c r="T4218" i="2"/>
  <c r="T4219" i="2"/>
  <c r="T4220" i="2"/>
  <c r="T4221" i="2"/>
  <c r="T4222" i="2"/>
  <c r="T4223" i="2"/>
  <c r="T4224" i="2"/>
  <c r="T4225" i="2"/>
  <c r="T4226" i="2"/>
  <c r="T4227" i="2"/>
  <c r="T4228" i="2"/>
  <c r="T4229" i="2"/>
  <c r="T4230" i="2"/>
  <c r="T4231" i="2"/>
  <c r="T4232" i="2"/>
  <c r="T4233" i="2"/>
  <c r="T4234" i="2"/>
  <c r="T4235" i="2"/>
  <c r="T4236" i="2"/>
  <c r="T4237" i="2"/>
  <c r="T4238" i="2"/>
  <c r="T4239" i="2"/>
  <c r="T4240" i="2"/>
  <c r="T4241" i="2"/>
  <c r="T4242" i="2"/>
  <c r="T4243" i="2"/>
  <c r="T4244" i="2"/>
  <c r="T4245" i="2"/>
  <c r="T4246" i="2"/>
  <c r="T4247" i="2"/>
  <c r="T4248" i="2"/>
  <c r="T4249" i="2"/>
  <c r="T4250" i="2"/>
  <c r="T4251" i="2"/>
  <c r="T4252" i="2"/>
  <c r="T4253" i="2"/>
  <c r="T4254" i="2"/>
  <c r="T4255" i="2"/>
  <c r="T4256" i="2"/>
  <c r="T4257" i="2"/>
  <c r="T4258" i="2"/>
  <c r="T4259" i="2"/>
  <c r="T4260" i="2"/>
  <c r="T4261" i="2"/>
  <c r="T4262" i="2"/>
  <c r="T4263" i="2"/>
  <c r="T4264" i="2"/>
  <c r="T4265" i="2"/>
  <c r="T4266" i="2"/>
  <c r="T4267" i="2"/>
  <c r="T4268" i="2"/>
  <c r="T4269" i="2"/>
  <c r="T4270" i="2"/>
  <c r="T4271" i="2"/>
  <c r="T4272" i="2"/>
  <c r="T4273" i="2"/>
  <c r="T4274" i="2"/>
  <c r="T4275" i="2"/>
  <c r="T4276" i="2"/>
  <c r="T4277" i="2"/>
  <c r="T4278" i="2"/>
  <c r="T4279" i="2"/>
  <c r="T4280" i="2"/>
  <c r="T4281" i="2"/>
  <c r="T4282" i="2"/>
  <c r="T4283" i="2"/>
  <c r="T4284" i="2"/>
  <c r="T4285" i="2"/>
  <c r="T4286" i="2"/>
  <c r="T4287" i="2"/>
  <c r="T4288" i="2"/>
  <c r="T4289" i="2"/>
  <c r="T4290" i="2"/>
  <c r="T4291" i="2"/>
  <c r="T4292" i="2"/>
  <c r="T4293" i="2"/>
  <c r="T4294" i="2"/>
  <c r="T4295" i="2"/>
  <c r="T4296" i="2"/>
  <c r="T4297" i="2"/>
  <c r="T4298" i="2"/>
  <c r="T4299" i="2"/>
  <c r="T4300" i="2"/>
  <c r="T4301" i="2"/>
  <c r="T4302" i="2"/>
  <c r="T4303" i="2"/>
  <c r="T4304" i="2"/>
  <c r="T4305" i="2"/>
  <c r="T4306" i="2"/>
  <c r="T4307" i="2"/>
  <c r="T4308" i="2"/>
  <c r="T4309" i="2"/>
  <c r="T4310" i="2"/>
  <c r="T4311" i="2"/>
  <c r="T4312" i="2"/>
  <c r="T4313" i="2"/>
  <c r="T4314" i="2"/>
  <c r="T4315" i="2"/>
  <c r="T4316" i="2"/>
  <c r="T4317" i="2"/>
  <c r="T4318" i="2"/>
  <c r="T4319" i="2"/>
  <c r="T4320" i="2"/>
  <c r="T4321" i="2"/>
  <c r="T4322" i="2"/>
  <c r="T4323" i="2"/>
  <c r="T4324" i="2"/>
  <c r="T4325" i="2"/>
  <c r="T4326" i="2"/>
  <c r="T4327" i="2"/>
  <c r="T4328" i="2"/>
  <c r="T4329" i="2"/>
  <c r="T4330" i="2"/>
  <c r="T4331" i="2"/>
  <c r="T4332" i="2"/>
  <c r="T4333" i="2"/>
  <c r="T4334" i="2"/>
  <c r="T4335" i="2"/>
  <c r="T4336" i="2"/>
  <c r="T4337" i="2"/>
  <c r="T4338" i="2"/>
  <c r="T4339" i="2"/>
  <c r="T4340" i="2"/>
  <c r="T4341" i="2"/>
  <c r="T4342" i="2"/>
  <c r="T4343" i="2"/>
  <c r="T4344" i="2"/>
  <c r="T4345" i="2"/>
  <c r="T4346" i="2"/>
  <c r="T4347" i="2"/>
  <c r="T4348" i="2"/>
  <c r="T4349" i="2"/>
  <c r="T4350" i="2"/>
  <c r="T4351" i="2"/>
  <c r="T4352" i="2"/>
  <c r="T4353" i="2"/>
  <c r="T4354" i="2"/>
  <c r="T4355" i="2"/>
  <c r="T4356" i="2"/>
  <c r="T4357" i="2"/>
  <c r="T4358" i="2"/>
  <c r="T4359" i="2"/>
  <c r="T4360" i="2"/>
  <c r="T4361" i="2"/>
  <c r="T4362" i="2"/>
  <c r="T4363" i="2"/>
  <c r="T4364" i="2"/>
  <c r="T4365" i="2"/>
  <c r="T4366" i="2"/>
  <c r="T4367" i="2"/>
  <c r="T4368" i="2"/>
  <c r="T4369" i="2"/>
  <c r="T4370" i="2"/>
  <c r="T4371" i="2"/>
  <c r="T4372" i="2"/>
  <c r="T4373" i="2"/>
  <c r="T4374" i="2"/>
  <c r="T4375" i="2"/>
  <c r="T4376" i="2"/>
  <c r="T4377" i="2"/>
  <c r="T4378" i="2"/>
  <c r="T4379" i="2"/>
  <c r="T4380" i="2"/>
  <c r="T4381" i="2"/>
  <c r="T4382" i="2"/>
  <c r="T4383" i="2"/>
  <c r="T4384" i="2"/>
  <c r="T4385" i="2"/>
  <c r="T4386" i="2"/>
  <c r="T4387" i="2"/>
  <c r="T4388" i="2"/>
  <c r="T4389" i="2"/>
  <c r="T4390" i="2"/>
  <c r="T4391" i="2"/>
  <c r="T4392" i="2"/>
  <c r="T4393" i="2"/>
  <c r="T4394" i="2"/>
  <c r="T4395" i="2"/>
  <c r="T4396" i="2"/>
  <c r="T4397" i="2"/>
  <c r="T4398" i="2"/>
  <c r="T4399" i="2"/>
  <c r="T4400" i="2"/>
  <c r="T4401" i="2"/>
  <c r="T4402" i="2"/>
  <c r="T4403" i="2"/>
  <c r="T4404" i="2"/>
  <c r="T4405" i="2"/>
  <c r="T4406" i="2"/>
  <c r="T4407" i="2"/>
  <c r="T4408" i="2"/>
  <c r="T4409" i="2"/>
  <c r="T4410" i="2"/>
  <c r="T4411" i="2"/>
  <c r="T4412" i="2"/>
  <c r="T4413" i="2"/>
  <c r="T4414" i="2"/>
  <c r="T4415" i="2"/>
  <c r="T4416" i="2"/>
  <c r="T4417" i="2"/>
  <c r="T4418" i="2"/>
  <c r="T4419" i="2"/>
  <c r="T4420" i="2"/>
  <c r="T4421" i="2"/>
  <c r="T4422" i="2"/>
  <c r="T4423" i="2"/>
  <c r="T4424" i="2"/>
  <c r="T4425" i="2"/>
  <c r="T4426" i="2"/>
  <c r="T4427" i="2"/>
  <c r="T4428" i="2"/>
  <c r="T4429" i="2"/>
  <c r="T4430" i="2"/>
  <c r="T4431" i="2"/>
  <c r="T4432" i="2"/>
  <c r="T4433" i="2"/>
  <c r="T4434" i="2"/>
  <c r="T4435" i="2"/>
  <c r="T4436" i="2"/>
  <c r="T4437" i="2"/>
  <c r="T4438" i="2"/>
  <c r="T4439" i="2"/>
  <c r="T4440" i="2"/>
  <c r="T4441" i="2"/>
  <c r="T4442" i="2"/>
  <c r="T4443" i="2"/>
  <c r="T4444" i="2"/>
  <c r="T4445" i="2"/>
  <c r="T4446" i="2"/>
  <c r="T4447" i="2"/>
  <c r="T4448" i="2"/>
  <c r="T4449" i="2"/>
  <c r="T4450" i="2"/>
  <c r="T4451" i="2"/>
  <c r="T4452" i="2"/>
  <c r="T4453" i="2"/>
  <c r="T4454" i="2"/>
  <c r="T4455" i="2"/>
  <c r="T4456" i="2"/>
  <c r="T4457" i="2"/>
  <c r="T4458" i="2"/>
  <c r="T4459" i="2"/>
  <c r="T4460" i="2"/>
  <c r="T4461" i="2"/>
  <c r="T4462" i="2"/>
  <c r="T4463" i="2"/>
  <c r="T4464" i="2"/>
  <c r="T4465" i="2"/>
  <c r="T4466" i="2"/>
  <c r="T4467" i="2"/>
  <c r="T4468" i="2"/>
  <c r="T4469" i="2"/>
  <c r="T4470" i="2"/>
  <c r="T4471" i="2"/>
  <c r="T4472" i="2"/>
  <c r="T4473" i="2"/>
  <c r="T4474" i="2"/>
  <c r="T4475" i="2"/>
  <c r="T4476" i="2"/>
  <c r="T4477" i="2"/>
  <c r="T4478" i="2"/>
  <c r="T4479" i="2"/>
  <c r="T4480" i="2"/>
  <c r="T4481" i="2"/>
  <c r="T4482" i="2"/>
  <c r="T4483" i="2"/>
  <c r="T4484" i="2"/>
  <c r="T4485" i="2"/>
  <c r="T4486" i="2"/>
  <c r="T4487" i="2"/>
  <c r="T4488" i="2"/>
  <c r="T4489" i="2"/>
  <c r="T4490" i="2"/>
  <c r="T4491" i="2"/>
  <c r="T4492" i="2"/>
  <c r="T4493" i="2"/>
  <c r="T4494" i="2"/>
  <c r="T4495" i="2"/>
  <c r="T4496" i="2"/>
  <c r="T4497" i="2"/>
  <c r="T4498" i="2"/>
  <c r="T4499" i="2"/>
  <c r="T4500" i="2"/>
  <c r="T4501" i="2"/>
  <c r="T4502" i="2"/>
  <c r="T4503" i="2"/>
  <c r="T4504" i="2"/>
  <c r="T4505" i="2"/>
  <c r="T4506" i="2"/>
  <c r="T4507" i="2"/>
  <c r="T4508" i="2"/>
  <c r="T4509" i="2"/>
  <c r="T4510" i="2"/>
  <c r="T4511" i="2"/>
  <c r="T4512" i="2"/>
  <c r="T4513" i="2"/>
  <c r="T4514" i="2"/>
  <c r="T4515" i="2"/>
  <c r="T4516" i="2"/>
  <c r="T4517" i="2"/>
  <c r="T4518" i="2"/>
  <c r="T4519" i="2"/>
  <c r="T4520" i="2"/>
  <c r="T4521" i="2"/>
  <c r="T4522" i="2"/>
  <c r="T4523" i="2"/>
  <c r="T4524" i="2"/>
  <c r="T4525" i="2"/>
  <c r="T4526" i="2"/>
  <c r="T4527" i="2"/>
  <c r="T4528" i="2"/>
  <c r="T4529" i="2"/>
  <c r="T4530" i="2"/>
  <c r="T4531" i="2"/>
  <c r="T4532" i="2"/>
  <c r="T4533" i="2"/>
  <c r="T4534" i="2"/>
  <c r="T4535" i="2"/>
  <c r="T4536" i="2"/>
  <c r="T4537" i="2"/>
  <c r="T4538" i="2"/>
  <c r="T4539" i="2"/>
  <c r="T4540" i="2"/>
  <c r="T4541" i="2"/>
  <c r="T4542" i="2"/>
  <c r="T4543" i="2"/>
  <c r="T4544" i="2"/>
  <c r="T4545" i="2"/>
  <c r="T4546" i="2"/>
  <c r="T4547" i="2"/>
  <c r="T4548" i="2"/>
  <c r="T4549" i="2"/>
  <c r="T4550" i="2"/>
  <c r="T4551" i="2"/>
  <c r="T4552" i="2"/>
  <c r="T4553" i="2"/>
  <c r="T4554" i="2"/>
  <c r="T4555" i="2"/>
  <c r="T4556" i="2"/>
  <c r="T4557" i="2"/>
  <c r="T4558" i="2"/>
  <c r="T4559" i="2"/>
  <c r="T4560" i="2"/>
  <c r="T4561" i="2"/>
  <c r="T4562" i="2"/>
  <c r="T4563" i="2"/>
  <c r="T4564" i="2"/>
  <c r="T4565" i="2"/>
  <c r="T4566" i="2"/>
  <c r="T4567" i="2"/>
  <c r="T4568" i="2"/>
  <c r="T4569" i="2"/>
  <c r="T4570" i="2"/>
  <c r="T4571" i="2"/>
  <c r="T4572" i="2"/>
  <c r="T4573" i="2"/>
  <c r="T4574" i="2"/>
  <c r="T4575" i="2"/>
  <c r="T4576" i="2"/>
  <c r="T4577" i="2"/>
  <c r="T4578" i="2"/>
  <c r="T4579" i="2"/>
  <c r="T4580" i="2"/>
  <c r="T4581" i="2"/>
  <c r="T4582" i="2"/>
  <c r="T4583" i="2"/>
  <c r="T4584" i="2"/>
  <c r="T4585" i="2"/>
  <c r="T4586" i="2"/>
  <c r="T4587" i="2"/>
  <c r="T4588" i="2"/>
  <c r="T4589" i="2"/>
  <c r="T4590" i="2"/>
  <c r="T4591" i="2"/>
  <c r="T4592" i="2"/>
  <c r="T4593" i="2"/>
  <c r="T4594" i="2"/>
  <c r="T4595" i="2"/>
  <c r="T4596" i="2"/>
  <c r="T4597" i="2"/>
  <c r="T4598" i="2"/>
  <c r="T4599" i="2"/>
  <c r="T4600" i="2"/>
  <c r="T4601" i="2"/>
  <c r="T4602" i="2"/>
  <c r="T4603" i="2"/>
  <c r="T4604" i="2"/>
  <c r="T4605" i="2"/>
  <c r="T4606" i="2"/>
  <c r="T4607" i="2"/>
  <c r="T4608" i="2"/>
  <c r="T4609" i="2"/>
  <c r="T4610" i="2"/>
  <c r="T4611" i="2"/>
  <c r="T4612" i="2"/>
  <c r="T4613" i="2"/>
  <c r="T4614" i="2"/>
  <c r="T4615" i="2"/>
  <c r="T4616" i="2"/>
  <c r="T4617" i="2"/>
  <c r="T4618" i="2"/>
  <c r="T4619" i="2"/>
  <c r="T4620" i="2"/>
  <c r="T4621" i="2"/>
  <c r="T4622" i="2"/>
  <c r="T4623" i="2"/>
  <c r="T4624" i="2"/>
  <c r="T4625" i="2"/>
  <c r="T4626" i="2"/>
  <c r="T4627" i="2"/>
  <c r="T4628" i="2"/>
  <c r="T4629" i="2"/>
  <c r="T4630" i="2"/>
  <c r="T4631" i="2"/>
  <c r="T4632" i="2"/>
  <c r="T4633" i="2"/>
  <c r="T4634" i="2"/>
  <c r="T4635" i="2"/>
  <c r="T4636" i="2"/>
  <c r="T4637" i="2"/>
  <c r="T4638" i="2"/>
  <c r="T4639" i="2"/>
  <c r="T4640" i="2"/>
  <c r="T4641" i="2"/>
  <c r="T4642" i="2"/>
  <c r="T4643" i="2"/>
  <c r="T4644" i="2"/>
  <c r="T4645" i="2"/>
  <c r="T4646" i="2"/>
  <c r="T4647" i="2"/>
  <c r="T4648" i="2"/>
  <c r="T4649" i="2"/>
  <c r="T4650" i="2"/>
  <c r="T4651" i="2"/>
  <c r="T4652" i="2"/>
  <c r="T4653" i="2"/>
  <c r="T4654" i="2"/>
  <c r="T4655" i="2"/>
  <c r="T4656" i="2"/>
  <c r="T4657" i="2"/>
  <c r="T4658" i="2"/>
  <c r="T4659" i="2"/>
  <c r="T4660" i="2"/>
  <c r="T4661" i="2"/>
  <c r="T4662" i="2"/>
  <c r="T4663" i="2"/>
  <c r="T4664" i="2"/>
  <c r="T4665" i="2"/>
  <c r="T4666" i="2"/>
  <c r="T4667" i="2"/>
  <c r="T4668" i="2"/>
  <c r="T4669" i="2"/>
  <c r="T4670" i="2"/>
  <c r="T4671" i="2"/>
  <c r="T4672" i="2"/>
  <c r="T4673" i="2"/>
  <c r="T4674" i="2"/>
  <c r="T4675" i="2"/>
  <c r="T4676" i="2"/>
  <c r="T4677" i="2"/>
  <c r="T4678" i="2"/>
  <c r="T4679" i="2"/>
  <c r="T4680" i="2"/>
  <c r="T4681" i="2"/>
  <c r="T4682" i="2"/>
  <c r="T4683" i="2"/>
  <c r="T4684" i="2"/>
  <c r="T4685" i="2"/>
  <c r="T4686" i="2"/>
  <c r="T4687" i="2"/>
  <c r="T4688" i="2"/>
  <c r="T4689" i="2"/>
  <c r="T4690" i="2"/>
  <c r="T4691" i="2"/>
  <c r="T4692" i="2"/>
  <c r="T4693" i="2"/>
  <c r="T4694" i="2"/>
  <c r="T4695" i="2"/>
  <c r="T4696" i="2"/>
  <c r="T4697" i="2"/>
  <c r="T4698" i="2"/>
  <c r="T4699" i="2"/>
  <c r="T4700" i="2"/>
  <c r="T4701" i="2"/>
  <c r="T4702" i="2"/>
  <c r="T4703" i="2"/>
  <c r="T4704" i="2"/>
  <c r="T4705" i="2"/>
  <c r="T4706" i="2"/>
  <c r="T4707" i="2"/>
  <c r="T4708" i="2"/>
  <c r="T4709" i="2"/>
  <c r="T4710" i="2"/>
  <c r="T4711" i="2"/>
  <c r="T4712" i="2"/>
  <c r="T4713" i="2"/>
  <c r="T4714" i="2"/>
  <c r="T4715" i="2"/>
  <c r="T4716" i="2"/>
  <c r="T4717" i="2"/>
  <c r="T4718" i="2"/>
  <c r="T4719" i="2"/>
  <c r="T4720" i="2"/>
  <c r="T4721" i="2"/>
  <c r="T4722" i="2"/>
  <c r="T4723" i="2"/>
  <c r="T4724" i="2"/>
  <c r="T4725" i="2"/>
  <c r="T4726" i="2"/>
  <c r="T4727" i="2"/>
  <c r="T4728" i="2"/>
  <c r="T4729" i="2"/>
  <c r="T4730" i="2"/>
  <c r="T4731" i="2"/>
  <c r="T4732" i="2"/>
  <c r="T4733" i="2"/>
  <c r="T4734" i="2"/>
  <c r="T4735" i="2"/>
  <c r="T4736" i="2"/>
  <c r="T4737" i="2"/>
  <c r="T4738" i="2"/>
  <c r="T4739" i="2"/>
  <c r="T4740" i="2"/>
  <c r="T4741" i="2"/>
  <c r="T4742" i="2"/>
  <c r="T4743" i="2"/>
  <c r="T4744" i="2"/>
  <c r="T4745" i="2"/>
  <c r="T4746" i="2"/>
  <c r="T4747" i="2"/>
  <c r="T4748" i="2"/>
  <c r="T4749" i="2"/>
  <c r="T4750" i="2"/>
  <c r="T4751" i="2"/>
  <c r="T4752" i="2"/>
  <c r="T4753" i="2"/>
  <c r="T4754" i="2"/>
  <c r="T4755" i="2"/>
  <c r="T4756" i="2"/>
  <c r="T4757" i="2"/>
  <c r="T4758" i="2"/>
  <c r="T4759" i="2"/>
  <c r="T4760" i="2"/>
  <c r="T4761" i="2"/>
  <c r="T4762" i="2"/>
  <c r="T4763" i="2"/>
  <c r="T4764" i="2"/>
  <c r="T4765" i="2"/>
  <c r="T4766" i="2"/>
  <c r="T4767" i="2"/>
  <c r="T4768" i="2"/>
  <c r="T4769" i="2"/>
  <c r="T4770" i="2"/>
  <c r="T4771" i="2"/>
  <c r="T4772" i="2"/>
  <c r="T4773" i="2"/>
  <c r="T4774" i="2"/>
  <c r="T4775" i="2"/>
  <c r="T4776" i="2"/>
  <c r="T4777" i="2"/>
  <c r="T4778" i="2"/>
  <c r="T4779" i="2"/>
  <c r="T4780" i="2"/>
  <c r="T4781" i="2"/>
  <c r="T4782" i="2"/>
  <c r="T4783" i="2"/>
  <c r="T4784" i="2"/>
  <c r="T4785" i="2"/>
  <c r="T4786" i="2"/>
  <c r="T4787" i="2"/>
  <c r="T4788" i="2"/>
  <c r="T4789" i="2"/>
  <c r="T4790" i="2"/>
  <c r="T4791" i="2"/>
  <c r="T4792" i="2"/>
  <c r="T4793" i="2"/>
  <c r="T4794" i="2"/>
  <c r="T4795" i="2"/>
  <c r="T4796" i="2"/>
  <c r="T4797" i="2"/>
  <c r="T4798" i="2"/>
  <c r="T4799" i="2"/>
  <c r="T4800" i="2"/>
  <c r="T4801" i="2"/>
  <c r="T4802" i="2"/>
  <c r="T4803" i="2"/>
  <c r="T4804" i="2"/>
  <c r="T4805" i="2"/>
  <c r="T4806" i="2"/>
  <c r="T4807" i="2"/>
  <c r="T4808" i="2"/>
  <c r="T4809" i="2"/>
  <c r="T4810" i="2"/>
  <c r="T4811" i="2"/>
  <c r="T4812" i="2"/>
  <c r="T4813" i="2"/>
  <c r="T4814" i="2"/>
  <c r="T4815" i="2"/>
  <c r="T4816" i="2"/>
  <c r="T4817" i="2"/>
  <c r="T4818" i="2"/>
  <c r="T4819" i="2"/>
  <c r="T4820" i="2"/>
  <c r="T4821" i="2"/>
  <c r="T4822" i="2"/>
  <c r="T4823" i="2"/>
  <c r="T4824" i="2"/>
  <c r="T4825" i="2"/>
  <c r="T4826" i="2"/>
  <c r="T4827" i="2"/>
  <c r="T4828" i="2"/>
  <c r="T4829" i="2"/>
  <c r="T4830" i="2"/>
  <c r="T4831" i="2"/>
  <c r="T4832" i="2"/>
  <c r="T4833" i="2"/>
  <c r="T4834" i="2"/>
  <c r="T4835" i="2"/>
  <c r="T4836" i="2"/>
  <c r="T4837" i="2"/>
  <c r="T4838" i="2"/>
  <c r="T4839" i="2"/>
  <c r="T4840" i="2"/>
  <c r="T4841" i="2"/>
  <c r="T4842" i="2"/>
  <c r="T4843" i="2"/>
  <c r="T4844" i="2"/>
  <c r="T4845" i="2"/>
  <c r="T4846" i="2"/>
  <c r="T4847" i="2"/>
  <c r="T4848" i="2"/>
  <c r="T4849" i="2"/>
  <c r="T4850" i="2"/>
  <c r="T4851" i="2"/>
  <c r="T4852" i="2"/>
  <c r="T4853" i="2"/>
  <c r="T4854" i="2"/>
  <c r="T4855" i="2"/>
  <c r="T4856" i="2"/>
  <c r="T4857" i="2"/>
  <c r="T4858" i="2"/>
  <c r="T4859" i="2"/>
  <c r="T4860" i="2"/>
  <c r="T4861" i="2"/>
  <c r="T4862" i="2"/>
  <c r="T4863" i="2"/>
  <c r="T4864" i="2"/>
  <c r="T4865" i="2"/>
  <c r="T4866" i="2"/>
  <c r="T4867" i="2"/>
  <c r="T4868" i="2"/>
  <c r="T4869" i="2"/>
  <c r="T4870" i="2"/>
  <c r="T4871" i="2"/>
  <c r="T4872" i="2"/>
  <c r="T4873" i="2"/>
  <c r="T4874" i="2"/>
  <c r="T4875" i="2"/>
  <c r="T4876" i="2"/>
  <c r="T4877" i="2"/>
  <c r="T4878" i="2"/>
  <c r="T4879" i="2"/>
  <c r="T4880" i="2"/>
  <c r="T4881" i="2"/>
  <c r="T4882" i="2"/>
  <c r="T4883" i="2"/>
  <c r="T4884" i="2"/>
  <c r="T4885" i="2"/>
  <c r="T4886" i="2"/>
  <c r="T4887" i="2"/>
  <c r="T4888" i="2"/>
  <c r="T4889" i="2"/>
  <c r="T4890" i="2"/>
  <c r="T4891" i="2"/>
  <c r="T4892" i="2"/>
  <c r="T4893" i="2"/>
  <c r="T4894" i="2"/>
  <c r="T4895" i="2"/>
  <c r="T4896" i="2"/>
  <c r="T4897" i="2"/>
  <c r="T4898" i="2"/>
  <c r="T4899" i="2"/>
  <c r="T4900" i="2"/>
  <c r="T4901" i="2"/>
  <c r="T4902" i="2"/>
  <c r="T4903" i="2"/>
  <c r="T4904" i="2"/>
  <c r="T4905" i="2"/>
  <c r="T4906" i="2"/>
  <c r="T4907" i="2"/>
  <c r="T4908" i="2"/>
  <c r="T4909" i="2"/>
  <c r="T4910" i="2"/>
  <c r="T4911" i="2"/>
  <c r="T4912" i="2"/>
  <c r="T4913" i="2"/>
  <c r="T4914" i="2"/>
  <c r="T4915" i="2"/>
  <c r="T4916" i="2"/>
  <c r="T4917" i="2"/>
  <c r="T4918" i="2"/>
  <c r="T4919" i="2"/>
  <c r="T4920" i="2"/>
  <c r="T4921" i="2"/>
  <c r="T4922" i="2"/>
  <c r="T4923" i="2"/>
  <c r="T4924" i="2"/>
  <c r="T4925" i="2"/>
  <c r="T4926" i="2"/>
  <c r="T4927" i="2"/>
  <c r="T4928" i="2"/>
  <c r="T4929" i="2"/>
  <c r="T4930" i="2"/>
  <c r="T4931" i="2"/>
  <c r="T4932" i="2"/>
  <c r="T4933" i="2"/>
  <c r="T4934" i="2"/>
  <c r="T4935" i="2"/>
  <c r="T4936" i="2"/>
  <c r="T4937" i="2"/>
  <c r="T4938" i="2"/>
  <c r="T4939" i="2"/>
  <c r="T4940" i="2"/>
  <c r="T4941" i="2"/>
  <c r="T4942" i="2"/>
  <c r="T4943" i="2"/>
  <c r="T4944" i="2"/>
  <c r="T4945" i="2"/>
  <c r="T4946" i="2"/>
  <c r="T4947" i="2"/>
  <c r="T4948" i="2"/>
  <c r="T4949" i="2"/>
  <c r="T4950" i="2"/>
  <c r="T4951" i="2"/>
  <c r="T4952" i="2"/>
  <c r="T4953" i="2"/>
  <c r="T4954" i="2"/>
  <c r="T4955" i="2"/>
  <c r="T4956" i="2"/>
  <c r="T4957" i="2"/>
  <c r="T4958" i="2"/>
  <c r="T4959" i="2"/>
  <c r="T4960" i="2"/>
  <c r="T4961" i="2"/>
  <c r="T4962" i="2"/>
  <c r="T4963" i="2"/>
  <c r="T4964" i="2"/>
  <c r="T4965" i="2"/>
  <c r="T4966" i="2"/>
  <c r="T4967" i="2"/>
  <c r="T4968" i="2"/>
  <c r="T4969" i="2"/>
  <c r="T4970" i="2"/>
  <c r="T4971" i="2"/>
  <c r="T4972" i="2"/>
  <c r="T4973" i="2"/>
  <c r="T4974" i="2"/>
  <c r="T4975" i="2"/>
  <c r="T4976" i="2"/>
  <c r="T4977" i="2"/>
  <c r="T4978" i="2"/>
  <c r="T4979" i="2"/>
  <c r="T4980" i="2"/>
  <c r="T4981" i="2"/>
  <c r="T4982" i="2"/>
  <c r="T4983" i="2"/>
  <c r="T4984" i="2"/>
  <c r="T4985" i="2"/>
  <c r="T4986" i="2"/>
  <c r="T4987" i="2"/>
  <c r="T4988" i="2"/>
  <c r="T4989" i="2"/>
  <c r="T4990" i="2"/>
  <c r="T4991" i="2"/>
  <c r="T4992" i="2"/>
  <c r="T4993" i="2"/>
  <c r="T4994" i="2"/>
  <c r="T4995" i="2"/>
  <c r="T4996" i="2"/>
  <c r="T4997" i="2"/>
  <c r="T4998" i="2"/>
  <c r="T4999" i="2"/>
  <c r="T5000" i="2"/>
  <c r="T5001" i="2"/>
  <c r="T5002" i="2"/>
  <c r="T5003" i="2"/>
  <c r="T5004" i="2"/>
  <c r="T5005" i="2"/>
  <c r="T5006" i="2"/>
  <c r="T5007" i="2"/>
  <c r="T5008" i="2"/>
  <c r="T5009" i="2"/>
  <c r="T5010" i="2"/>
  <c r="T5011" i="2"/>
  <c r="T5012" i="2"/>
  <c r="T5013" i="2"/>
  <c r="T5014" i="2"/>
  <c r="T5015" i="2"/>
  <c r="T5016" i="2"/>
  <c r="T5017" i="2"/>
  <c r="T5018" i="2"/>
  <c r="T5019" i="2"/>
  <c r="T5020" i="2"/>
  <c r="T5021" i="2"/>
  <c r="T5022" i="2"/>
  <c r="T5023" i="2"/>
  <c r="T5024" i="2"/>
  <c r="T5025" i="2"/>
  <c r="T5026" i="2"/>
  <c r="T5027" i="2"/>
  <c r="T5028" i="2"/>
  <c r="T5029" i="2"/>
  <c r="T5030" i="2"/>
  <c r="T5031" i="2"/>
  <c r="T5032" i="2"/>
  <c r="T5033" i="2"/>
  <c r="T5034" i="2"/>
  <c r="T5035" i="2"/>
  <c r="T5036" i="2"/>
  <c r="T5037" i="2"/>
  <c r="T5038" i="2"/>
  <c r="T5039" i="2"/>
  <c r="T5040" i="2"/>
  <c r="T5041" i="2"/>
  <c r="T5042" i="2"/>
  <c r="T5043" i="2"/>
  <c r="T5044" i="2"/>
  <c r="T5045" i="2"/>
  <c r="T5046" i="2"/>
  <c r="T5047" i="2"/>
  <c r="T5048" i="2"/>
  <c r="T5049" i="2"/>
  <c r="T5050" i="2"/>
  <c r="T5051" i="2"/>
  <c r="T5052" i="2"/>
  <c r="T5053" i="2"/>
  <c r="T5054" i="2"/>
  <c r="T5055" i="2"/>
  <c r="T5056" i="2"/>
  <c r="T5057" i="2"/>
  <c r="T5058" i="2"/>
  <c r="T5059" i="2"/>
  <c r="T5060" i="2"/>
  <c r="T5061" i="2"/>
  <c r="T5062" i="2"/>
  <c r="T5063" i="2"/>
  <c r="T5064" i="2"/>
  <c r="T5065" i="2"/>
  <c r="T5066" i="2"/>
  <c r="T5067" i="2"/>
  <c r="T5068" i="2"/>
  <c r="T5069" i="2"/>
  <c r="T5070" i="2"/>
  <c r="T5071" i="2"/>
  <c r="T5072" i="2"/>
  <c r="T5073" i="2"/>
  <c r="T5074" i="2"/>
  <c r="T5075" i="2"/>
  <c r="T5076" i="2"/>
  <c r="T5077" i="2"/>
  <c r="T5078" i="2"/>
  <c r="T5079" i="2"/>
  <c r="T5080" i="2"/>
  <c r="T5081" i="2"/>
  <c r="T5082" i="2"/>
  <c r="T5083" i="2"/>
  <c r="T5084" i="2"/>
  <c r="T5085" i="2"/>
  <c r="T5086" i="2"/>
  <c r="T5087" i="2"/>
  <c r="T5088" i="2"/>
  <c r="T5089" i="2"/>
  <c r="T5090" i="2"/>
  <c r="T5091" i="2"/>
  <c r="T5092" i="2"/>
  <c r="T5093" i="2"/>
  <c r="T5094" i="2"/>
  <c r="T5095" i="2"/>
  <c r="T5096" i="2"/>
  <c r="T5097" i="2"/>
  <c r="T5098" i="2"/>
  <c r="T5099" i="2"/>
  <c r="T5100" i="2"/>
  <c r="T5101" i="2"/>
  <c r="T5102" i="2"/>
  <c r="T5103" i="2"/>
  <c r="T5104" i="2"/>
  <c r="T5105" i="2"/>
  <c r="T5106" i="2"/>
  <c r="T5107" i="2"/>
  <c r="T5108" i="2"/>
  <c r="T5109" i="2"/>
  <c r="T5110" i="2"/>
  <c r="T5111" i="2"/>
  <c r="T5112" i="2"/>
  <c r="T5113" i="2"/>
  <c r="T5114" i="2"/>
  <c r="T5115" i="2"/>
  <c r="T5116" i="2"/>
  <c r="T5117" i="2"/>
  <c r="T5118" i="2"/>
  <c r="T5119" i="2"/>
  <c r="T5120" i="2"/>
  <c r="T5121" i="2"/>
  <c r="T5122" i="2"/>
  <c r="T5123" i="2"/>
  <c r="T5124" i="2"/>
  <c r="T5125" i="2"/>
  <c r="T5126" i="2"/>
  <c r="T5127" i="2"/>
  <c r="T5128" i="2"/>
  <c r="T5129" i="2"/>
  <c r="T5130" i="2"/>
  <c r="T5131" i="2"/>
  <c r="T5132" i="2"/>
  <c r="T5133" i="2"/>
  <c r="T5134" i="2"/>
  <c r="T5135" i="2"/>
  <c r="T5136" i="2"/>
  <c r="T5137" i="2"/>
  <c r="T5138" i="2"/>
  <c r="T5139" i="2"/>
  <c r="T5140" i="2"/>
  <c r="T5141" i="2"/>
  <c r="T5142" i="2"/>
  <c r="T5143" i="2"/>
  <c r="T5144" i="2"/>
  <c r="T5145" i="2"/>
  <c r="T5146" i="2"/>
  <c r="T5147" i="2"/>
  <c r="T5148" i="2"/>
  <c r="T5149" i="2"/>
  <c r="T5150" i="2"/>
  <c r="T5151" i="2"/>
  <c r="T5152" i="2"/>
  <c r="T5153" i="2"/>
  <c r="T5154" i="2"/>
  <c r="T5155" i="2"/>
  <c r="T5156" i="2"/>
  <c r="T5157" i="2"/>
  <c r="T5158" i="2"/>
  <c r="T5159" i="2"/>
  <c r="T5160" i="2"/>
  <c r="T5161" i="2"/>
  <c r="T5162" i="2"/>
  <c r="T5163" i="2"/>
  <c r="T5164" i="2"/>
  <c r="T5165" i="2"/>
  <c r="T5166" i="2"/>
  <c r="T5167" i="2"/>
  <c r="T5168" i="2"/>
  <c r="T5169" i="2"/>
  <c r="T5170" i="2"/>
  <c r="T5171" i="2"/>
  <c r="T5172" i="2"/>
  <c r="T5173" i="2"/>
  <c r="T5174" i="2"/>
  <c r="T5175" i="2"/>
  <c r="T5176" i="2"/>
  <c r="T5177" i="2"/>
  <c r="T5178" i="2"/>
  <c r="T5179" i="2"/>
  <c r="T5180" i="2"/>
  <c r="T5181" i="2"/>
  <c r="T5182" i="2"/>
  <c r="T5183" i="2"/>
  <c r="T5184" i="2"/>
  <c r="T5185" i="2"/>
  <c r="T5186" i="2"/>
  <c r="T5187" i="2"/>
  <c r="T5188" i="2"/>
  <c r="T5189" i="2"/>
  <c r="T5190" i="2"/>
  <c r="T5191" i="2"/>
  <c r="T5192" i="2"/>
  <c r="T5193" i="2"/>
  <c r="T5194" i="2"/>
  <c r="T5195" i="2"/>
  <c r="T5196" i="2"/>
  <c r="T5197" i="2"/>
  <c r="T5198" i="2"/>
  <c r="T5199" i="2"/>
  <c r="T5200" i="2"/>
  <c r="T5201" i="2"/>
  <c r="T5202" i="2"/>
  <c r="T5203" i="2"/>
  <c r="T5204" i="2"/>
  <c r="T5205" i="2"/>
  <c r="T5206" i="2"/>
  <c r="T5207" i="2"/>
  <c r="T5208" i="2"/>
  <c r="T5209" i="2"/>
  <c r="T5210" i="2"/>
  <c r="T5211" i="2"/>
  <c r="T5212" i="2"/>
  <c r="T5213" i="2"/>
  <c r="T5214" i="2"/>
  <c r="T5215" i="2"/>
  <c r="T5216" i="2"/>
  <c r="T5217" i="2"/>
  <c r="T5218" i="2"/>
  <c r="T5219" i="2"/>
  <c r="T5220" i="2"/>
  <c r="T5221" i="2"/>
  <c r="T5222" i="2"/>
  <c r="T5223" i="2"/>
  <c r="T5224" i="2"/>
  <c r="T5225" i="2"/>
  <c r="T5226" i="2"/>
  <c r="T5227" i="2"/>
  <c r="T5228" i="2"/>
  <c r="T5229" i="2"/>
  <c r="T5230" i="2"/>
  <c r="T5231" i="2"/>
  <c r="T5232" i="2"/>
  <c r="T5233" i="2"/>
  <c r="T5234" i="2"/>
  <c r="T5235" i="2"/>
  <c r="T5236" i="2"/>
  <c r="T5237" i="2"/>
  <c r="T5238" i="2"/>
  <c r="T5239" i="2"/>
  <c r="T5240" i="2"/>
  <c r="T5241" i="2"/>
  <c r="T5242" i="2"/>
  <c r="T5243" i="2"/>
  <c r="T5244" i="2"/>
  <c r="T5245" i="2"/>
  <c r="T5246" i="2"/>
  <c r="T5247" i="2"/>
  <c r="T5248" i="2"/>
  <c r="T5249" i="2"/>
  <c r="T5250" i="2"/>
  <c r="T5251" i="2"/>
  <c r="T5252" i="2"/>
  <c r="T5253" i="2"/>
  <c r="T5254" i="2"/>
  <c r="T5255" i="2"/>
  <c r="T5256" i="2"/>
  <c r="T5257" i="2"/>
  <c r="T5258" i="2"/>
  <c r="T5259" i="2"/>
  <c r="T5260" i="2"/>
  <c r="T5261" i="2"/>
  <c r="T5262" i="2"/>
  <c r="T5263" i="2"/>
  <c r="T5264" i="2"/>
  <c r="T5265" i="2"/>
  <c r="T5266" i="2"/>
  <c r="T5267" i="2"/>
  <c r="T5268" i="2"/>
  <c r="T5269" i="2"/>
  <c r="T5270" i="2"/>
  <c r="T5271" i="2"/>
  <c r="T5272" i="2"/>
  <c r="T5273" i="2"/>
  <c r="T5274" i="2"/>
  <c r="T5275" i="2"/>
  <c r="T5276" i="2"/>
  <c r="T5277" i="2"/>
  <c r="T5278" i="2"/>
  <c r="T5279" i="2"/>
  <c r="T5280" i="2"/>
  <c r="T5281" i="2"/>
  <c r="T5282" i="2"/>
  <c r="T5283" i="2"/>
  <c r="T5284" i="2"/>
  <c r="T5285" i="2"/>
  <c r="T5286" i="2"/>
  <c r="T5287" i="2"/>
  <c r="T5288" i="2"/>
  <c r="T5289" i="2"/>
  <c r="T5290" i="2"/>
  <c r="T5291" i="2"/>
  <c r="T5292" i="2"/>
  <c r="T5293" i="2"/>
  <c r="T5294" i="2"/>
  <c r="T5295" i="2"/>
  <c r="T5296" i="2"/>
  <c r="T5297" i="2"/>
  <c r="T5298" i="2"/>
  <c r="T5299" i="2"/>
  <c r="T5300" i="2"/>
  <c r="T5301" i="2"/>
  <c r="T5302" i="2"/>
  <c r="T5303" i="2"/>
  <c r="T5304" i="2"/>
  <c r="T5305" i="2"/>
  <c r="T5306" i="2"/>
  <c r="T5307" i="2"/>
  <c r="T5308" i="2"/>
  <c r="T5309" i="2"/>
  <c r="T5310" i="2"/>
  <c r="T5311" i="2"/>
  <c r="T5312" i="2"/>
  <c r="T5313" i="2"/>
  <c r="T5314" i="2"/>
  <c r="T5315" i="2"/>
  <c r="T5316" i="2"/>
  <c r="T5317" i="2"/>
  <c r="T5318" i="2"/>
  <c r="T5319" i="2"/>
  <c r="T5320" i="2"/>
  <c r="T5321" i="2"/>
  <c r="T5322" i="2"/>
  <c r="T5323" i="2"/>
  <c r="T5324" i="2"/>
  <c r="T5325" i="2"/>
  <c r="T5326" i="2"/>
  <c r="T5327" i="2"/>
  <c r="T5328" i="2"/>
  <c r="T5329" i="2"/>
  <c r="T5330" i="2"/>
  <c r="T5331" i="2"/>
  <c r="T5332" i="2"/>
  <c r="T5333" i="2"/>
  <c r="T5334" i="2"/>
  <c r="T5335" i="2"/>
  <c r="T5336" i="2"/>
  <c r="T5337" i="2"/>
  <c r="T5338" i="2"/>
  <c r="T5339" i="2"/>
  <c r="T5340" i="2"/>
  <c r="T5341" i="2"/>
  <c r="T5342" i="2"/>
  <c r="T5343" i="2"/>
  <c r="T5344" i="2"/>
  <c r="T5345" i="2"/>
  <c r="T5346" i="2"/>
  <c r="T5347" i="2"/>
  <c r="T5348" i="2"/>
  <c r="T5349" i="2"/>
  <c r="T5350" i="2"/>
  <c r="T5351" i="2"/>
  <c r="T5352" i="2"/>
  <c r="T5353" i="2"/>
  <c r="T5354" i="2"/>
  <c r="T5355" i="2"/>
  <c r="T5356" i="2"/>
  <c r="T5357" i="2"/>
  <c r="T5358" i="2"/>
  <c r="T5359" i="2"/>
  <c r="T5360" i="2"/>
  <c r="T5361" i="2"/>
  <c r="T5362" i="2"/>
  <c r="T5363" i="2"/>
  <c r="T5364" i="2"/>
  <c r="T5365" i="2"/>
  <c r="T5366" i="2"/>
  <c r="T5367" i="2"/>
  <c r="T5368" i="2"/>
  <c r="T5369" i="2"/>
  <c r="T5370" i="2"/>
  <c r="T5371" i="2"/>
  <c r="T5372" i="2"/>
  <c r="T5373" i="2"/>
  <c r="T5374" i="2"/>
  <c r="T5375" i="2"/>
  <c r="T5376" i="2"/>
  <c r="T5377" i="2"/>
  <c r="T5378" i="2"/>
  <c r="T5379" i="2"/>
  <c r="T5380" i="2"/>
  <c r="T5381" i="2"/>
  <c r="T5382" i="2"/>
  <c r="T5383" i="2"/>
  <c r="T5384" i="2"/>
  <c r="T5385" i="2"/>
  <c r="T5386" i="2"/>
  <c r="T5387" i="2"/>
  <c r="T5388" i="2"/>
  <c r="T5389" i="2"/>
  <c r="T5390" i="2"/>
  <c r="T5391" i="2"/>
  <c r="T5392" i="2"/>
  <c r="T5393" i="2"/>
  <c r="T5394" i="2"/>
  <c r="T5395" i="2"/>
  <c r="T5396" i="2"/>
  <c r="T5397" i="2"/>
  <c r="T5398" i="2"/>
  <c r="T5399" i="2"/>
  <c r="T5400" i="2"/>
  <c r="T5401" i="2"/>
  <c r="T5402" i="2"/>
  <c r="T5403" i="2"/>
  <c r="T5404" i="2"/>
  <c r="T5405" i="2"/>
  <c r="T5406" i="2"/>
  <c r="T5407" i="2"/>
  <c r="T5408" i="2"/>
  <c r="T5409" i="2"/>
  <c r="T5410" i="2"/>
  <c r="T5411" i="2"/>
  <c r="T5412" i="2"/>
  <c r="T5413" i="2"/>
  <c r="T5414" i="2"/>
  <c r="T5415" i="2"/>
  <c r="T5416" i="2"/>
  <c r="T5417" i="2"/>
  <c r="T5418" i="2"/>
  <c r="T5419" i="2"/>
  <c r="T5420" i="2"/>
  <c r="T5421" i="2"/>
  <c r="T5422" i="2"/>
  <c r="T5423" i="2"/>
  <c r="T5424" i="2"/>
  <c r="T5425" i="2"/>
  <c r="T5426" i="2"/>
  <c r="T5427" i="2"/>
  <c r="T5428" i="2"/>
  <c r="T5429" i="2"/>
  <c r="T5430" i="2"/>
  <c r="T5431" i="2"/>
  <c r="T5432" i="2"/>
  <c r="T5433" i="2"/>
  <c r="T5434" i="2"/>
  <c r="T5435" i="2"/>
  <c r="T5436" i="2"/>
  <c r="T5437" i="2"/>
  <c r="T5438" i="2"/>
  <c r="T5439" i="2"/>
  <c r="T5440" i="2"/>
  <c r="T5441" i="2"/>
  <c r="T5442" i="2"/>
  <c r="T5443" i="2"/>
  <c r="T5444" i="2"/>
  <c r="T5445" i="2"/>
  <c r="T5446" i="2"/>
  <c r="T5447" i="2"/>
  <c r="T5448" i="2"/>
  <c r="T5449" i="2"/>
  <c r="T5450" i="2"/>
  <c r="T5451" i="2"/>
  <c r="T5452" i="2"/>
  <c r="T5453" i="2"/>
  <c r="T5454" i="2"/>
  <c r="T5455" i="2"/>
  <c r="T5456" i="2"/>
  <c r="T5457" i="2"/>
  <c r="T5458" i="2"/>
  <c r="T5459" i="2"/>
  <c r="T5460" i="2"/>
  <c r="T5461" i="2"/>
  <c r="T5462" i="2"/>
  <c r="T5463" i="2"/>
  <c r="T5464" i="2"/>
  <c r="T5465" i="2"/>
  <c r="T5466" i="2"/>
  <c r="T5467" i="2"/>
  <c r="T5468" i="2"/>
  <c r="T5469" i="2"/>
  <c r="T5470" i="2"/>
  <c r="T5471" i="2"/>
  <c r="T5472" i="2"/>
  <c r="T5473" i="2"/>
  <c r="T5474" i="2"/>
  <c r="T5475" i="2"/>
  <c r="T5476" i="2"/>
  <c r="T5477" i="2"/>
  <c r="T5478" i="2"/>
  <c r="T5479" i="2"/>
  <c r="T5480" i="2"/>
  <c r="T5481" i="2"/>
  <c r="T5482" i="2"/>
  <c r="T5483" i="2"/>
  <c r="T5484" i="2"/>
  <c r="T5485" i="2"/>
  <c r="T5486" i="2"/>
  <c r="T5487" i="2"/>
  <c r="T5488" i="2"/>
  <c r="T5489" i="2"/>
  <c r="T5490" i="2"/>
  <c r="T5491" i="2"/>
  <c r="T5492" i="2"/>
  <c r="T5493" i="2"/>
  <c r="T5494" i="2"/>
  <c r="T5495" i="2"/>
  <c r="T5496" i="2"/>
  <c r="T5497" i="2"/>
  <c r="T5498" i="2"/>
  <c r="T5499" i="2"/>
  <c r="T5500" i="2"/>
  <c r="T5501" i="2"/>
  <c r="T5502" i="2"/>
  <c r="T5503" i="2"/>
  <c r="T5504" i="2"/>
  <c r="T5505" i="2"/>
  <c r="T5506" i="2"/>
  <c r="T5507" i="2"/>
  <c r="T5508" i="2"/>
  <c r="T5509" i="2"/>
  <c r="T5510" i="2"/>
  <c r="T5511" i="2"/>
  <c r="T5512" i="2"/>
  <c r="T5513" i="2"/>
  <c r="T5514" i="2"/>
  <c r="T5515" i="2"/>
  <c r="T5516" i="2"/>
  <c r="T5517" i="2"/>
  <c r="T5518" i="2"/>
  <c r="T5519" i="2"/>
  <c r="T5520" i="2"/>
  <c r="T5521" i="2"/>
  <c r="T5522" i="2"/>
  <c r="T5523" i="2"/>
  <c r="T5524" i="2"/>
  <c r="T5525" i="2"/>
  <c r="T5526" i="2"/>
  <c r="T5527" i="2"/>
  <c r="T5528" i="2"/>
  <c r="T5529" i="2"/>
  <c r="T5530" i="2"/>
  <c r="T5531" i="2"/>
  <c r="T5532" i="2"/>
  <c r="T5533" i="2"/>
  <c r="T5534" i="2"/>
  <c r="T5535" i="2"/>
  <c r="T5536" i="2"/>
  <c r="T5537" i="2"/>
  <c r="T5538" i="2"/>
  <c r="T5539" i="2"/>
  <c r="T5540" i="2"/>
  <c r="T5541" i="2"/>
  <c r="T5542" i="2"/>
  <c r="T5543" i="2"/>
  <c r="T5544" i="2"/>
  <c r="T5545" i="2"/>
  <c r="T5546" i="2"/>
  <c r="T5547" i="2"/>
  <c r="T5548" i="2"/>
  <c r="T5549" i="2"/>
  <c r="T5550" i="2"/>
  <c r="T5551" i="2"/>
  <c r="T5552" i="2"/>
  <c r="T5553" i="2"/>
  <c r="T5554" i="2"/>
  <c r="T5555" i="2"/>
  <c r="T5556" i="2"/>
  <c r="T5557" i="2"/>
  <c r="T5558" i="2"/>
  <c r="T5559" i="2"/>
  <c r="T5560" i="2"/>
  <c r="T5561" i="2"/>
  <c r="T5562" i="2"/>
  <c r="T5563" i="2"/>
  <c r="T5564" i="2"/>
  <c r="T5565" i="2"/>
  <c r="T5566" i="2"/>
  <c r="T5567" i="2"/>
  <c r="T5568" i="2"/>
  <c r="T5569" i="2"/>
  <c r="T5570" i="2"/>
  <c r="T5571" i="2"/>
  <c r="T5572" i="2"/>
  <c r="T5573" i="2"/>
  <c r="T5574" i="2"/>
  <c r="T5575" i="2"/>
  <c r="T5576" i="2"/>
  <c r="T5577" i="2"/>
  <c r="T5578" i="2"/>
  <c r="T5579" i="2"/>
  <c r="T5580" i="2"/>
  <c r="T5581" i="2"/>
  <c r="T5582" i="2"/>
  <c r="T5583" i="2"/>
  <c r="T5584" i="2"/>
  <c r="T5585" i="2"/>
  <c r="T5586" i="2"/>
  <c r="T5587" i="2"/>
  <c r="T5588" i="2"/>
  <c r="T5589" i="2"/>
  <c r="T5590" i="2"/>
  <c r="T5591" i="2"/>
  <c r="T5592" i="2"/>
  <c r="T5593" i="2"/>
  <c r="T5594" i="2"/>
  <c r="T5595" i="2"/>
  <c r="T5596" i="2"/>
  <c r="T5597" i="2"/>
  <c r="T5598" i="2"/>
  <c r="T5599" i="2"/>
  <c r="T5600" i="2"/>
  <c r="T5601" i="2"/>
  <c r="T5602" i="2"/>
  <c r="T5603" i="2"/>
  <c r="T5604" i="2"/>
  <c r="T5605" i="2"/>
  <c r="T5606" i="2"/>
  <c r="T5607" i="2"/>
  <c r="T5608" i="2"/>
  <c r="T5609" i="2"/>
  <c r="T5610" i="2"/>
  <c r="T5611" i="2"/>
  <c r="T5612" i="2"/>
  <c r="T5613" i="2"/>
  <c r="T5614" i="2"/>
  <c r="T5615" i="2"/>
  <c r="T5616" i="2"/>
  <c r="T5617" i="2"/>
  <c r="T5618" i="2"/>
  <c r="T5619" i="2"/>
  <c r="T5620" i="2"/>
  <c r="T5621" i="2"/>
  <c r="T5622" i="2"/>
  <c r="T5623" i="2"/>
  <c r="T5624" i="2"/>
  <c r="T5625" i="2"/>
  <c r="T5626" i="2"/>
  <c r="T5627" i="2"/>
  <c r="T5628" i="2"/>
  <c r="T5629" i="2"/>
  <c r="T5630" i="2"/>
  <c r="T5631" i="2"/>
  <c r="T5632" i="2"/>
  <c r="T5633" i="2"/>
  <c r="T5634" i="2"/>
  <c r="T5635" i="2"/>
  <c r="T5636" i="2"/>
  <c r="T5637" i="2"/>
  <c r="T5638" i="2"/>
  <c r="T5639" i="2"/>
  <c r="T5640" i="2"/>
  <c r="T5641" i="2"/>
  <c r="T5642" i="2"/>
  <c r="T5643" i="2"/>
  <c r="T5644" i="2"/>
  <c r="T5645" i="2"/>
  <c r="T5646" i="2"/>
  <c r="T5647" i="2"/>
  <c r="T5648" i="2"/>
  <c r="T5649" i="2"/>
  <c r="T5650" i="2"/>
  <c r="T5651" i="2"/>
  <c r="T5652" i="2"/>
  <c r="T5653" i="2"/>
  <c r="T5654" i="2"/>
  <c r="T5655" i="2"/>
  <c r="T5656" i="2"/>
  <c r="T5657" i="2"/>
  <c r="T5658" i="2"/>
  <c r="T5659" i="2"/>
  <c r="T5660" i="2"/>
  <c r="T5661" i="2"/>
  <c r="T5662" i="2"/>
  <c r="T5663" i="2"/>
  <c r="T5664" i="2"/>
  <c r="T5665" i="2"/>
  <c r="T5666" i="2"/>
  <c r="T5667" i="2"/>
  <c r="T5668" i="2"/>
  <c r="T5669" i="2"/>
  <c r="T5670" i="2"/>
  <c r="T5671" i="2"/>
  <c r="T5672" i="2"/>
  <c r="T5673" i="2"/>
  <c r="T5674" i="2"/>
  <c r="T5675" i="2"/>
  <c r="T5676" i="2"/>
  <c r="T5677" i="2"/>
  <c r="T5678" i="2"/>
  <c r="T5679" i="2"/>
  <c r="T5680" i="2"/>
  <c r="T5681" i="2"/>
  <c r="T5682" i="2"/>
  <c r="T5683" i="2"/>
  <c r="T5684" i="2"/>
  <c r="T5685" i="2"/>
  <c r="T5686" i="2"/>
  <c r="T5687" i="2"/>
  <c r="T5688" i="2"/>
  <c r="T5689" i="2"/>
  <c r="T5690" i="2"/>
  <c r="T5691" i="2"/>
  <c r="T5692" i="2"/>
  <c r="T5693" i="2"/>
  <c r="T5694" i="2"/>
  <c r="T5695" i="2"/>
  <c r="T5696" i="2"/>
  <c r="T5697" i="2"/>
  <c r="T5698" i="2"/>
  <c r="T5699" i="2"/>
  <c r="T5700" i="2"/>
  <c r="T5701" i="2"/>
  <c r="T5702" i="2"/>
  <c r="T5703" i="2"/>
  <c r="T5704" i="2"/>
  <c r="T5705" i="2"/>
  <c r="T5706" i="2"/>
  <c r="T5707" i="2"/>
  <c r="T5708" i="2"/>
  <c r="T5709" i="2"/>
  <c r="T5710" i="2"/>
  <c r="T5711" i="2"/>
  <c r="T5712" i="2"/>
  <c r="T5713" i="2"/>
  <c r="T5714" i="2"/>
  <c r="T5715" i="2"/>
  <c r="T5716" i="2"/>
  <c r="T5717" i="2"/>
  <c r="T5718" i="2"/>
  <c r="T5719" i="2"/>
  <c r="T5720" i="2"/>
  <c r="T5721" i="2"/>
  <c r="T5722" i="2"/>
  <c r="T5723" i="2"/>
  <c r="T5724" i="2"/>
  <c r="T5725" i="2"/>
  <c r="T5726" i="2"/>
  <c r="T5727" i="2"/>
  <c r="T5728" i="2"/>
  <c r="T5729" i="2"/>
  <c r="T5730" i="2"/>
  <c r="T5731" i="2"/>
  <c r="T5732" i="2"/>
  <c r="T5733" i="2"/>
  <c r="T5734" i="2"/>
  <c r="T5735" i="2"/>
  <c r="T5736" i="2"/>
  <c r="T5737" i="2"/>
  <c r="T5738" i="2"/>
  <c r="T5739" i="2"/>
  <c r="T5740" i="2"/>
  <c r="T5741" i="2"/>
  <c r="T5742" i="2"/>
  <c r="T5743" i="2"/>
  <c r="T5744" i="2"/>
  <c r="T5745" i="2"/>
  <c r="T5746" i="2"/>
  <c r="T5747" i="2"/>
  <c r="T5748" i="2"/>
  <c r="T5749" i="2"/>
  <c r="T5750" i="2"/>
  <c r="T5751" i="2"/>
  <c r="T5752" i="2"/>
  <c r="T5753" i="2"/>
  <c r="T5754" i="2"/>
  <c r="T5755" i="2"/>
  <c r="T5756" i="2"/>
  <c r="T5757" i="2"/>
  <c r="T5758" i="2"/>
  <c r="T5759" i="2"/>
  <c r="T5760" i="2"/>
  <c r="T5761" i="2"/>
  <c r="T5762" i="2"/>
  <c r="T5763" i="2"/>
  <c r="T5764" i="2"/>
  <c r="T5765" i="2"/>
  <c r="T5766" i="2"/>
  <c r="T5767" i="2"/>
  <c r="T5768" i="2"/>
  <c r="T5769" i="2"/>
  <c r="T5770" i="2"/>
  <c r="T5771" i="2"/>
  <c r="T5772" i="2"/>
  <c r="T5773" i="2"/>
  <c r="T5774" i="2"/>
  <c r="T5775" i="2"/>
  <c r="T5776" i="2"/>
  <c r="T5777" i="2"/>
  <c r="T5778" i="2"/>
  <c r="T5779" i="2"/>
  <c r="T5780" i="2"/>
  <c r="T5781" i="2"/>
  <c r="T5782" i="2"/>
  <c r="T5783" i="2"/>
  <c r="T5784" i="2"/>
  <c r="T5785" i="2"/>
  <c r="T5786" i="2"/>
  <c r="T5787" i="2"/>
  <c r="T5788" i="2"/>
  <c r="T5789" i="2"/>
  <c r="T5790" i="2"/>
  <c r="T5791" i="2"/>
  <c r="T5792" i="2"/>
  <c r="T5793" i="2"/>
  <c r="T5794" i="2"/>
  <c r="T5795" i="2"/>
  <c r="T5796" i="2"/>
  <c r="T5797" i="2"/>
  <c r="T5798" i="2"/>
  <c r="T5799" i="2"/>
  <c r="T5800" i="2"/>
  <c r="T5801" i="2"/>
  <c r="T5802" i="2"/>
  <c r="T5803" i="2"/>
  <c r="T5804" i="2"/>
  <c r="T5805" i="2"/>
  <c r="T5806" i="2"/>
  <c r="T5807" i="2"/>
  <c r="T5808" i="2"/>
  <c r="T5809" i="2"/>
  <c r="T5810" i="2"/>
  <c r="T5811" i="2"/>
  <c r="T5812" i="2"/>
  <c r="T5813" i="2"/>
  <c r="T5814" i="2"/>
  <c r="T5815" i="2"/>
  <c r="T5816" i="2"/>
  <c r="T5817" i="2"/>
  <c r="T5818" i="2"/>
  <c r="T5819" i="2"/>
  <c r="T5820" i="2"/>
  <c r="T5821" i="2"/>
  <c r="T5822" i="2"/>
  <c r="T5823" i="2"/>
  <c r="T5824" i="2"/>
  <c r="T5825" i="2"/>
  <c r="T5826" i="2"/>
  <c r="T5827" i="2"/>
  <c r="T5828" i="2"/>
  <c r="T5829" i="2"/>
  <c r="T5830" i="2"/>
  <c r="T5831" i="2"/>
  <c r="T5832" i="2"/>
  <c r="T5833" i="2"/>
  <c r="T5834" i="2"/>
  <c r="T5835" i="2"/>
  <c r="T5836" i="2"/>
  <c r="T5837" i="2"/>
  <c r="T5838" i="2"/>
  <c r="T5839" i="2"/>
  <c r="T5840" i="2"/>
  <c r="T5841" i="2"/>
  <c r="T5842" i="2"/>
  <c r="T5843" i="2"/>
  <c r="T5844" i="2"/>
  <c r="T5845" i="2"/>
  <c r="T5846" i="2"/>
  <c r="T5847" i="2"/>
  <c r="T5848" i="2"/>
  <c r="T5849" i="2"/>
  <c r="T5850" i="2"/>
  <c r="T5851" i="2"/>
  <c r="T5852" i="2"/>
  <c r="T5853" i="2"/>
  <c r="T5854" i="2"/>
  <c r="T5855" i="2"/>
  <c r="T5856" i="2"/>
  <c r="T5857" i="2"/>
  <c r="T5858" i="2"/>
  <c r="T5859" i="2"/>
  <c r="T5860" i="2"/>
  <c r="T5861" i="2"/>
  <c r="T5862" i="2"/>
  <c r="T5863" i="2"/>
  <c r="T5864" i="2"/>
  <c r="T5865" i="2"/>
  <c r="T5866" i="2"/>
  <c r="T5867" i="2"/>
  <c r="T5868" i="2"/>
  <c r="T5869" i="2"/>
  <c r="T5870" i="2"/>
  <c r="T5871" i="2"/>
  <c r="T5872" i="2"/>
  <c r="T5873" i="2"/>
  <c r="T5874" i="2"/>
  <c r="T5875" i="2"/>
  <c r="T5876" i="2"/>
  <c r="T5877" i="2"/>
  <c r="T5878" i="2"/>
  <c r="T5879" i="2"/>
  <c r="T5880" i="2"/>
  <c r="T5881" i="2"/>
  <c r="T5882" i="2"/>
  <c r="T5883" i="2"/>
  <c r="T5884" i="2"/>
  <c r="T5885" i="2"/>
  <c r="T5886" i="2"/>
  <c r="T5887" i="2"/>
  <c r="T5888" i="2"/>
  <c r="T5889" i="2"/>
  <c r="T5890" i="2"/>
  <c r="T5891" i="2"/>
  <c r="T5892" i="2"/>
  <c r="T5893" i="2"/>
  <c r="T5894" i="2"/>
  <c r="T5895" i="2"/>
  <c r="T5896" i="2"/>
  <c r="T5897" i="2"/>
  <c r="T5898" i="2"/>
  <c r="T5899" i="2"/>
  <c r="T5900" i="2"/>
  <c r="T5901" i="2"/>
  <c r="T5902" i="2"/>
  <c r="T5903" i="2"/>
  <c r="T5904" i="2"/>
  <c r="T5905" i="2"/>
  <c r="T5906" i="2"/>
  <c r="T5907" i="2"/>
  <c r="T5908" i="2"/>
  <c r="T5909" i="2"/>
  <c r="T5910" i="2"/>
  <c r="T5911" i="2"/>
  <c r="T5912" i="2"/>
  <c r="T5913" i="2"/>
  <c r="T5914" i="2"/>
  <c r="T5915" i="2"/>
  <c r="T5916" i="2"/>
  <c r="T5917" i="2"/>
  <c r="T5918" i="2"/>
  <c r="T5919" i="2"/>
  <c r="T5920" i="2"/>
  <c r="T5921" i="2"/>
  <c r="T5922" i="2"/>
  <c r="T5923" i="2"/>
  <c r="T5924" i="2"/>
  <c r="T5925" i="2"/>
  <c r="T5926" i="2"/>
  <c r="T5927" i="2"/>
  <c r="T5928" i="2"/>
  <c r="T5929" i="2"/>
  <c r="T5930" i="2"/>
  <c r="T5931" i="2"/>
  <c r="T5932" i="2"/>
  <c r="T5933" i="2"/>
  <c r="T5934" i="2"/>
  <c r="T5935" i="2"/>
  <c r="T5936" i="2"/>
  <c r="T5937" i="2"/>
  <c r="T5938" i="2"/>
  <c r="T5939" i="2"/>
  <c r="T5940" i="2"/>
  <c r="T5941" i="2"/>
  <c r="T5942" i="2"/>
  <c r="T5943" i="2"/>
  <c r="T5944" i="2"/>
  <c r="T5945" i="2"/>
  <c r="T5946" i="2"/>
  <c r="T5947" i="2"/>
  <c r="T5948" i="2"/>
  <c r="T5949" i="2"/>
  <c r="T5950" i="2"/>
  <c r="T5951" i="2"/>
  <c r="T5952" i="2"/>
  <c r="T5953" i="2"/>
  <c r="T5954" i="2"/>
  <c r="T5955" i="2"/>
  <c r="T5956" i="2"/>
  <c r="T5957" i="2"/>
  <c r="T5958" i="2"/>
  <c r="T5959" i="2"/>
  <c r="T5960" i="2"/>
  <c r="T5961" i="2"/>
  <c r="T5962" i="2"/>
  <c r="T5963" i="2"/>
  <c r="T5964" i="2"/>
  <c r="T5965" i="2"/>
  <c r="T5966" i="2"/>
  <c r="T5967" i="2"/>
  <c r="T5968" i="2"/>
  <c r="T5969" i="2"/>
  <c r="T5970" i="2"/>
  <c r="T5971" i="2"/>
  <c r="T5972" i="2"/>
  <c r="T5973" i="2"/>
  <c r="T5974" i="2"/>
  <c r="T5975" i="2"/>
  <c r="T5976" i="2"/>
  <c r="T5977" i="2"/>
  <c r="T5978" i="2"/>
  <c r="T5979" i="2"/>
  <c r="T5980" i="2"/>
  <c r="T5981" i="2"/>
  <c r="T5982" i="2"/>
  <c r="T5983" i="2"/>
  <c r="T5984" i="2"/>
  <c r="T5985" i="2"/>
  <c r="T5986" i="2"/>
  <c r="T5987" i="2"/>
  <c r="T5988" i="2"/>
  <c r="T5989" i="2"/>
  <c r="T5990" i="2"/>
  <c r="T5991" i="2"/>
  <c r="T5992" i="2"/>
  <c r="T5993" i="2"/>
  <c r="T5994" i="2"/>
  <c r="T5995" i="2"/>
  <c r="T5996" i="2"/>
  <c r="T5997" i="2"/>
  <c r="T5998" i="2"/>
  <c r="T5999" i="2"/>
  <c r="T6000" i="2"/>
  <c r="T6001" i="2"/>
  <c r="T6002" i="2"/>
  <c r="T6003" i="2"/>
  <c r="T6004" i="2"/>
  <c r="T6005" i="2"/>
  <c r="T6006" i="2"/>
  <c r="T6007" i="2"/>
  <c r="T6008" i="2"/>
  <c r="T6009" i="2"/>
  <c r="T6010" i="2"/>
  <c r="T6011" i="2"/>
  <c r="T6012" i="2"/>
  <c r="T6013" i="2"/>
  <c r="T6014" i="2"/>
  <c r="T6015" i="2"/>
  <c r="T6016" i="2"/>
  <c r="T6017" i="2"/>
  <c r="T6018" i="2"/>
  <c r="T6019" i="2"/>
  <c r="T6020" i="2"/>
  <c r="T6021" i="2"/>
  <c r="T6022" i="2"/>
  <c r="T6023" i="2"/>
  <c r="T6024" i="2"/>
  <c r="T6025" i="2"/>
  <c r="T6026" i="2"/>
  <c r="T6027" i="2"/>
  <c r="T6028" i="2"/>
  <c r="T6029" i="2"/>
  <c r="T6030" i="2"/>
  <c r="T6031" i="2"/>
  <c r="T6032" i="2"/>
  <c r="T6033" i="2"/>
  <c r="T6034" i="2"/>
  <c r="T6035" i="2"/>
  <c r="T6036" i="2"/>
  <c r="T6037" i="2"/>
  <c r="T6038" i="2"/>
  <c r="T6039" i="2"/>
  <c r="T6040" i="2"/>
  <c r="T6041" i="2"/>
  <c r="T6042" i="2"/>
  <c r="T6043" i="2"/>
  <c r="T6044" i="2"/>
  <c r="T6045" i="2"/>
  <c r="T6046" i="2"/>
  <c r="T6047" i="2"/>
  <c r="T6048" i="2"/>
  <c r="T6049" i="2"/>
  <c r="T6050" i="2"/>
  <c r="T6051" i="2"/>
  <c r="T6052" i="2"/>
  <c r="T6053" i="2"/>
  <c r="T6054" i="2"/>
  <c r="T6055" i="2"/>
  <c r="T6056" i="2"/>
  <c r="T6057" i="2"/>
  <c r="T6058" i="2"/>
  <c r="T6059" i="2"/>
  <c r="T6060" i="2"/>
  <c r="T6061" i="2"/>
  <c r="T6062" i="2"/>
  <c r="T6063" i="2"/>
  <c r="T6064" i="2"/>
  <c r="T6065" i="2"/>
  <c r="T6066" i="2"/>
  <c r="T6067" i="2"/>
  <c r="T6068" i="2"/>
  <c r="T6069" i="2"/>
  <c r="T6070" i="2"/>
  <c r="T6071" i="2"/>
  <c r="T6072" i="2"/>
  <c r="T6073" i="2"/>
  <c r="T6074" i="2"/>
  <c r="T6075" i="2"/>
  <c r="T6076" i="2"/>
  <c r="T6077" i="2"/>
  <c r="T6078" i="2"/>
  <c r="T6079" i="2"/>
  <c r="T6080" i="2"/>
  <c r="T6081" i="2"/>
  <c r="T6082" i="2"/>
  <c r="T6083" i="2"/>
  <c r="T6084" i="2"/>
  <c r="T6085" i="2"/>
  <c r="T6086" i="2"/>
  <c r="T6087" i="2"/>
  <c r="T6088" i="2"/>
  <c r="T6089" i="2"/>
  <c r="T6090" i="2"/>
  <c r="T6091" i="2"/>
  <c r="T6092" i="2"/>
  <c r="T6093" i="2"/>
  <c r="T6094" i="2"/>
  <c r="T6095" i="2"/>
  <c r="T6096" i="2"/>
  <c r="T6097" i="2"/>
  <c r="T6098" i="2"/>
  <c r="T6099" i="2"/>
  <c r="T6100" i="2"/>
  <c r="T6101" i="2"/>
  <c r="T6102" i="2"/>
  <c r="T6103" i="2"/>
  <c r="T6104" i="2"/>
  <c r="T6105" i="2"/>
  <c r="T6106" i="2"/>
  <c r="T6107" i="2"/>
  <c r="T6108" i="2"/>
  <c r="T6109" i="2"/>
  <c r="T6110" i="2"/>
  <c r="T6111" i="2"/>
  <c r="T6112" i="2"/>
  <c r="T6113" i="2"/>
  <c r="T6114" i="2"/>
  <c r="T6115" i="2"/>
  <c r="T6116" i="2"/>
  <c r="T6117" i="2"/>
  <c r="T6118" i="2"/>
  <c r="T6119" i="2"/>
  <c r="T6120" i="2"/>
  <c r="T6121" i="2"/>
  <c r="T6122" i="2"/>
  <c r="T6123" i="2"/>
  <c r="T6124" i="2"/>
  <c r="T6125" i="2"/>
  <c r="T6126" i="2"/>
  <c r="T6127" i="2"/>
  <c r="T6128" i="2"/>
  <c r="T6129" i="2"/>
  <c r="T6130" i="2"/>
  <c r="T6131" i="2"/>
  <c r="T6132" i="2"/>
  <c r="T6133" i="2"/>
  <c r="T6134" i="2"/>
  <c r="T6135" i="2"/>
  <c r="T6136" i="2"/>
  <c r="T6137" i="2"/>
  <c r="T6138" i="2"/>
  <c r="T6139" i="2"/>
  <c r="T6140" i="2"/>
  <c r="T6141" i="2"/>
  <c r="T6142" i="2"/>
  <c r="T6143" i="2"/>
  <c r="T6144" i="2"/>
  <c r="T6145" i="2"/>
  <c r="T6146" i="2"/>
  <c r="T6147" i="2"/>
  <c r="T6148" i="2"/>
  <c r="T6149" i="2"/>
  <c r="T6150" i="2"/>
  <c r="T6151" i="2"/>
  <c r="T6152" i="2"/>
  <c r="T6153" i="2"/>
  <c r="T6154" i="2"/>
  <c r="T6155" i="2"/>
  <c r="T6156" i="2"/>
  <c r="T6157" i="2"/>
  <c r="T6158" i="2"/>
  <c r="T6159" i="2"/>
  <c r="T6160" i="2"/>
  <c r="T6161" i="2"/>
  <c r="T6162" i="2"/>
  <c r="T6163" i="2"/>
  <c r="T6164" i="2"/>
  <c r="T6165" i="2"/>
  <c r="T6166" i="2"/>
  <c r="T6167" i="2"/>
  <c r="T6168" i="2"/>
  <c r="T6169" i="2"/>
  <c r="T6170" i="2"/>
  <c r="T6171" i="2"/>
  <c r="T6172" i="2"/>
  <c r="T6173" i="2"/>
  <c r="T6174" i="2"/>
  <c r="T6175" i="2"/>
  <c r="T6176" i="2"/>
  <c r="T6177" i="2"/>
  <c r="T6178" i="2"/>
  <c r="T6179" i="2"/>
  <c r="T6180" i="2"/>
  <c r="T6181" i="2"/>
  <c r="T6182" i="2"/>
  <c r="T6183" i="2"/>
  <c r="T6184" i="2"/>
  <c r="T6185" i="2"/>
  <c r="T6186" i="2"/>
  <c r="T6187" i="2"/>
  <c r="T6188" i="2"/>
  <c r="T6189" i="2"/>
  <c r="T6190" i="2"/>
  <c r="T6191" i="2"/>
  <c r="T6192" i="2"/>
  <c r="T6193" i="2"/>
  <c r="T6194" i="2"/>
  <c r="T6195" i="2"/>
  <c r="T6196" i="2"/>
  <c r="T6197" i="2"/>
  <c r="T6198" i="2"/>
  <c r="T6199" i="2"/>
  <c r="T6200" i="2"/>
  <c r="T6201" i="2"/>
  <c r="T6202" i="2"/>
  <c r="T6203" i="2"/>
  <c r="T6204" i="2"/>
  <c r="T6205" i="2"/>
  <c r="T6206" i="2"/>
  <c r="T6207" i="2"/>
  <c r="T6208" i="2"/>
  <c r="T6209" i="2"/>
  <c r="T6210" i="2"/>
  <c r="T6211" i="2"/>
  <c r="T6212" i="2"/>
  <c r="T6213" i="2"/>
  <c r="T6214" i="2"/>
  <c r="T6215" i="2"/>
  <c r="T6216" i="2"/>
  <c r="T6217" i="2"/>
  <c r="T6218" i="2"/>
  <c r="T6219" i="2"/>
  <c r="T6220" i="2"/>
  <c r="T6221" i="2"/>
  <c r="T6222" i="2"/>
  <c r="T6223" i="2"/>
  <c r="T6224" i="2"/>
  <c r="T6225" i="2"/>
  <c r="T6226" i="2"/>
  <c r="T6227" i="2"/>
  <c r="T6228" i="2"/>
  <c r="T6229" i="2"/>
  <c r="T6230" i="2"/>
  <c r="T6231" i="2"/>
  <c r="T6232" i="2"/>
  <c r="T6233" i="2"/>
  <c r="T6234" i="2"/>
  <c r="T6235" i="2"/>
  <c r="T6236" i="2"/>
  <c r="T6237" i="2"/>
  <c r="T6238" i="2"/>
  <c r="T6239" i="2"/>
  <c r="T6240" i="2"/>
  <c r="T6241" i="2"/>
  <c r="T6242" i="2"/>
  <c r="T6243" i="2"/>
  <c r="T6244" i="2"/>
  <c r="T6245" i="2"/>
  <c r="T6246" i="2"/>
  <c r="T6247" i="2"/>
  <c r="T6248" i="2"/>
  <c r="T6249" i="2"/>
  <c r="T6250" i="2"/>
  <c r="T6251" i="2"/>
  <c r="T6252" i="2"/>
  <c r="T6253" i="2"/>
  <c r="T6254" i="2"/>
  <c r="T6255" i="2"/>
  <c r="T6256" i="2"/>
  <c r="T6257" i="2"/>
  <c r="T6258" i="2"/>
  <c r="T6259" i="2"/>
  <c r="T6260" i="2"/>
  <c r="T6261" i="2"/>
  <c r="T6262" i="2"/>
  <c r="T6263" i="2"/>
  <c r="T6264" i="2"/>
  <c r="T6265" i="2"/>
  <c r="T6266" i="2"/>
  <c r="T6267" i="2"/>
  <c r="T6268" i="2"/>
  <c r="T6269" i="2"/>
  <c r="T6270" i="2"/>
  <c r="T6271" i="2"/>
  <c r="T6272" i="2"/>
  <c r="T6273" i="2"/>
  <c r="T6274" i="2"/>
  <c r="T6275" i="2"/>
  <c r="T6276" i="2"/>
  <c r="T6277" i="2"/>
  <c r="T6278" i="2"/>
  <c r="T6279" i="2"/>
  <c r="T6280" i="2"/>
  <c r="T6281" i="2"/>
  <c r="T6282" i="2"/>
  <c r="T6283" i="2"/>
  <c r="T6284" i="2"/>
  <c r="T6285" i="2"/>
  <c r="T6286" i="2"/>
  <c r="T6287" i="2"/>
  <c r="T6288" i="2"/>
  <c r="T6289" i="2"/>
  <c r="T6290" i="2"/>
  <c r="T6291" i="2"/>
  <c r="T6292" i="2"/>
  <c r="T6293" i="2"/>
  <c r="T6294" i="2"/>
  <c r="T6295" i="2"/>
  <c r="T6296" i="2"/>
  <c r="T6297" i="2"/>
  <c r="T6298" i="2"/>
  <c r="T6299" i="2"/>
  <c r="T6300" i="2"/>
  <c r="T6301" i="2"/>
  <c r="T6302" i="2"/>
  <c r="T6303" i="2"/>
  <c r="T6304" i="2"/>
  <c r="T6305" i="2"/>
  <c r="T6306" i="2"/>
  <c r="T6307" i="2"/>
  <c r="T6308" i="2"/>
  <c r="T6309" i="2"/>
  <c r="T6310" i="2"/>
  <c r="T6311" i="2"/>
  <c r="T6312" i="2"/>
  <c r="T6313" i="2"/>
  <c r="T6314" i="2"/>
  <c r="T6315" i="2"/>
  <c r="T6316" i="2"/>
  <c r="T6317" i="2"/>
  <c r="T6318" i="2"/>
  <c r="T6319" i="2"/>
  <c r="T6320" i="2"/>
  <c r="T6321" i="2"/>
  <c r="T6322" i="2"/>
  <c r="T6323" i="2"/>
  <c r="T6324" i="2"/>
  <c r="T6325" i="2"/>
  <c r="T6326" i="2"/>
  <c r="T6327" i="2"/>
  <c r="T6328" i="2"/>
  <c r="T6329" i="2"/>
  <c r="T6330" i="2"/>
  <c r="T6331" i="2"/>
  <c r="T6332" i="2"/>
  <c r="T6333" i="2"/>
  <c r="T6334" i="2"/>
  <c r="T6335" i="2"/>
  <c r="T6336" i="2"/>
  <c r="T6337" i="2"/>
  <c r="T6338" i="2"/>
  <c r="T6339" i="2"/>
  <c r="T6340" i="2"/>
  <c r="T6341" i="2"/>
  <c r="T6342" i="2"/>
  <c r="T6343" i="2"/>
  <c r="T6344" i="2"/>
  <c r="T6345" i="2"/>
  <c r="T6346" i="2"/>
  <c r="T6347" i="2"/>
  <c r="T6348" i="2"/>
  <c r="T6349" i="2"/>
  <c r="T6350" i="2"/>
  <c r="T6351" i="2"/>
  <c r="T6352" i="2"/>
  <c r="T6353" i="2"/>
  <c r="T6354" i="2"/>
  <c r="T6355" i="2"/>
  <c r="T6356" i="2"/>
  <c r="T6357" i="2"/>
  <c r="T6358" i="2"/>
  <c r="T6359" i="2"/>
  <c r="T6360" i="2"/>
  <c r="T6361" i="2"/>
  <c r="T6362" i="2"/>
  <c r="T6363" i="2"/>
  <c r="T6364" i="2"/>
  <c r="T6365" i="2"/>
  <c r="T6366" i="2"/>
  <c r="T6367" i="2"/>
  <c r="T6368" i="2"/>
  <c r="T6369" i="2"/>
  <c r="T6370" i="2"/>
  <c r="T6371" i="2"/>
  <c r="T6372" i="2"/>
  <c r="T6373" i="2"/>
  <c r="T6374" i="2"/>
  <c r="T6375" i="2"/>
  <c r="T6376" i="2"/>
  <c r="T6377" i="2"/>
  <c r="T6378" i="2"/>
  <c r="T6379" i="2"/>
  <c r="T6380" i="2"/>
  <c r="T6381" i="2"/>
  <c r="T6382" i="2"/>
  <c r="T6383" i="2"/>
  <c r="T6384" i="2"/>
  <c r="T6385" i="2"/>
  <c r="T6386" i="2"/>
  <c r="T6387" i="2"/>
  <c r="T6388" i="2"/>
  <c r="T6389" i="2"/>
  <c r="T6390" i="2"/>
  <c r="T6391" i="2"/>
  <c r="T6392" i="2"/>
  <c r="T6393" i="2"/>
  <c r="T6394" i="2"/>
  <c r="T6395" i="2"/>
  <c r="T6396" i="2"/>
  <c r="T6397" i="2"/>
  <c r="T6398" i="2"/>
  <c r="T6399" i="2"/>
  <c r="T6400" i="2"/>
  <c r="T6401" i="2"/>
  <c r="T6402" i="2"/>
  <c r="T6403" i="2"/>
  <c r="T6404" i="2"/>
  <c r="T6405" i="2"/>
  <c r="T6406" i="2"/>
  <c r="T6407" i="2"/>
  <c r="T6408" i="2"/>
  <c r="T6409" i="2"/>
  <c r="T6410" i="2"/>
  <c r="T6411" i="2"/>
  <c r="T6412" i="2"/>
  <c r="T6413" i="2"/>
  <c r="T6414" i="2"/>
  <c r="T6415" i="2"/>
  <c r="T6416" i="2"/>
  <c r="T6417" i="2"/>
  <c r="T6418" i="2"/>
  <c r="T6419" i="2"/>
  <c r="T6420" i="2"/>
  <c r="T6421" i="2"/>
  <c r="T6422" i="2"/>
  <c r="T6423" i="2"/>
  <c r="T6424" i="2"/>
  <c r="T6425" i="2"/>
  <c r="T6426" i="2"/>
  <c r="T6427" i="2"/>
  <c r="T6428" i="2"/>
  <c r="T6429" i="2"/>
  <c r="T6430" i="2"/>
  <c r="T6431" i="2"/>
  <c r="T6432" i="2"/>
  <c r="T6433" i="2"/>
  <c r="T6434" i="2"/>
  <c r="T6435" i="2"/>
  <c r="T6436" i="2"/>
  <c r="T6437" i="2"/>
  <c r="T6438" i="2"/>
  <c r="T6439" i="2"/>
  <c r="T6440" i="2"/>
  <c r="T6441" i="2"/>
  <c r="T6442" i="2"/>
  <c r="T6443" i="2"/>
  <c r="T6444" i="2"/>
  <c r="T6445" i="2"/>
  <c r="T6446" i="2"/>
  <c r="T6447" i="2"/>
  <c r="T6448" i="2"/>
  <c r="T6449" i="2"/>
  <c r="T6450" i="2"/>
  <c r="T6451" i="2"/>
  <c r="T6452" i="2"/>
  <c r="T6453" i="2"/>
  <c r="T6454" i="2"/>
  <c r="T6455" i="2"/>
  <c r="T6456" i="2"/>
  <c r="T6457" i="2"/>
  <c r="T6458" i="2"/>
  <c r="T6459" i="2"/>
  <c r="T6460" i="2"/>
  <c r="T6461" i="2"/>
  <c r="T6462" i="2"/>
  <c r="T6463" i="2"/>
  <c r="T6464" i="2"/>
  <c r="T6465" i="2"/>
  <c r="T6466" i="2"/>
  <c r="T6467" i="2"/>
  <c r="T6468" i="2"/>
  <c r="T6469" i="2"/>
  <c r="T6470" i="2"/>
  <c r="T6471" i="2"/>
  <c r="T6472" i="2"/>
  <c r="T6473" i="2"/>
  <c r="T6474" i="2"/>
  <c r="T6475" i="2"/>
  <c r="T6476" i="2"/>
  <c r="T6477" i="2"/>
  <c r="T6478" i="2"/>
  <c r="T6479" i="2"/>
  <c r="T6480" i="2"/>
  <c r="T6481" i="2"/>
  <c r="T6482" i="2"/>
  <c r="T6483" i="2"/>
  <c r="T6484" i="2"/>
  <c r="T6485" i="2"/>
  <c r="T6486" i="2"/>
  <c r="T6487" i="2"/>
  <c r="T6488" i="2"/>
  <c r="T6489" i="2"/>
  <c r="T6490" i="2"/>
  <c r="T6491" i="2"/>
  <c r="T6492" i="2"/>
  <c r="T6493" i="2"/>
  <c r="T6494" i="2"/>
  <c r="T6495" i="2"/>
  <c r="T6496" i="2"/>
  <c r="T6497" i="2"/>
  <c r="T6498" i="2"/>
  <c r="T6499" i="2"/>
  <c r="T6500" i="2"/>
  <c r="T6501" i="2"/>
  <c r="T6502" i="2"/>
  <c r="T6503" i="2"/>
  <c r="T6504" i="2"/>
  <c r="T6505" i="2"/>
  <c r="T6506" i="2"/>
  <c r="T6507" i="2"/>
  <c r="T6508" i="2"/>
  <c r="T6509" i="2"/>
  <c r="T6510" i="2"/>
  <c r="T6511" i="2"/>
  <c r="T6512" i="2"/>
  <c r="T6513" i="2"/>
  <c r="T6514" i="2"/>
  <c r="T6515" i="2"/>
  <c r="T6516" i="2"/>
  <c r="T6517" i="2"/>
  <c r="T6518" i="2"/>
  <c r="T6519" i="2"/>
  <c r="T6520" i="2"/>
  <c r="T6521" i="2"/>
  <c r="T6522" i="2"/>
  <c r="T6523" i="2"/>
  <c r="T6524" i="2"/>
  <c r="T6525" i="2"/>
  <c r="T6526" i="2"/>
  <c r="T6527" i="2"/>
  <c r="T6528" i="2"/>
  <c r="T6529" i="2"/>
  <c r="T6530" i="2"/>
  <c r="T6531" i="2"/>
  <c r="T6532" i="2"/>
  <c r="T6533" i="2"/>
  <c r="T6534" i="2"/>
  <c r="T6535" i="2"/>
  <c r="T6536" i="2"/>
  <c r="T6537" i="2"/>
  <c r="T6538" i="2"/>
  <c r="T6539" i="2"/>
  <c r="T6540" i="2"/>
  <c r="T6541" i="2"/>
  <c r="T6542" i="2"/>
  <c r="T6543" i="2"/>
  <c r="T6544" i="2"/>
  <c r="T6545" i="2"/>
  <c r="T6546" i="2"/>
  <c r="T6547" i="2"/>
  <c r="T6548" i="2"/>
  <c r="T6549" i="2"/>
  <c r="T6550" i="2"/>
  <c r="T6551" i="2"/>
  <c r="T6552" i="2"/>
  <c r="T6553" i="2"/>
  <c r="T6554" i="2"/>
  <c r="T6555" i="2"/>
  <c r="T6556" i="2"/>
  <c r="T6557" i="2"/>
  <c r="T6558" i="2"/>
  <c r="T6559" i="2"/>
  <c r="T6560" i="2"/>
  <c r="T6561" i="2"/>
  <c r="T6562" i="2"/>
  <c r="T6563" i="2"/>
  <c r="T6564" i="2"/>
  <c r="T6565" i="2"/>
  <c r="T6566" i="2"/>
  <c r="T6567" i="2"/>
  <c r="T6568" i="2"/>
  <c r="T6569" i="2"/>
  <c r="T6570" i="2"/>
  <c r="T6571" i="2"/>
  <c r="T6572" i="2"/>
  <c r="T6573" i="2"/>
  <c r="T6574" i="2"/>
  <c r="T6575" i="2"/>
  <c r="T6576" i="2"/>
  <c r="T6577" i="2"/>
  <c r="T6578" i="2"/>
  <c r="T6579" i="2"/>
  <c r="T6580" i="2"/>
  <c r="T6581" i="2"/>
  <c r="T6582" i="2"/>
  <c r="T6583" i="2"/>
  <c r="T6584" i="2"/>
  <c r="T6585" i="2"/>
  <c r="T6586" i="2"/>
  <c r="T6587" i="2"/>
  <c r="T6588" i="2"/>
  <c r="T6589" i="2"/>
  <c r="T6590" i="2"/>
  <c r="T6591" i="2"/>
  <c r="T6592" i="2"/>
  <c r="T6593" i="2"/>
  <c r="T6594" i="2"/>
  <c r="T6595" i="2"/>
  <c r="T6596" i="2"/>
  <c r="T6597" i="2"/>
  <c r="T6598" i="2"/>
  <c r="T6599" i="2"/>
  <c r="T6600" i="2"/>
  <c r="T6601" i="2"/>
  <c r="T6602" i="2"/>
  <c r="T6603" i="2"/>
  <c r="T6604" i="2"/>
  <c r="T6605" i="2"/>
  <c r="T6606" i="2"/>
  <c r="T6607" i="2"/>
  <c r="T6608" i="2"/>
  <c r="T6609" i="2"/>
  <c r="T6610" i="2"/>
  <c r="T6611" i="2"/>
  <c r="T6612" i="2"/>
  <c r="T6613" i="2"/>
  <c r="T6614" i="2"/>
  <c r="T6615" i="2"/>
  <c r="T6616" i="2"/>
  <c r="T6617" i="2"/>
  <c r="T6618" i="2"/>
  <c r="T6619" i="2"/>
  <c r="T6620" i="2"/>
  <c r="T6621" i="2"/>
  <c r="T6622" i="2"/>
  <c r="T6623" i="2"/>
  <c r="T6624" i="2"/>
  <c r="T6625" i="2"/>
  <c r="T6626" i="2"/>
  <c r="T6627" i="2"/>
  <c r="T6628" i="2"/>
  <c r="T6629" i="2"/>
  <c r="T6630" i="2"/>
  <c r="T6631" i="2"/>
  <c r="T6632" i="2"/>
  <c r="T6633" i="2"/>
  <c r="T6634" i="2"/>
  <c r="T6635" i="2"/>
  <c r="T6636" i="2"/>
  <c r="T6637" i="2"/>
  <c r="T6638" i="2"/>
  <c r="T6639" i="2"/>
  <c r="T6640" i="2"/>
  <c r="T6641" i="2"/>
  <c r="T6642" i="2"/>
  <c r="T6643" i="2"/>
  <c r="T6644" i="2"/>
  <c r="T6645" i="2"/>
  <c r="T6646" i="2"/>
  <c r="T6647" i="2"/>
  <c r="T6648" i="2"/>
  <c r="T6649" i="2"/>
  <c r="T6650" i="2"/>
  <c r="T6651" i="2"/>
  <c r="T6652" i="2"/>
  <c r="T6653" i="2"/>
  <c r="T6654" i="2"/>
  <c r="T6655" i="2"/>
  <c r="T6656" i="2"/>
  <c r="T6657" i="2"/>
  <c r="T6658" i="2"/>
  <c r="T6659" i="2"/>
  <c r="T6660" i="2"/>
  <c r="T6661" i="2"/>
  <c r="T6662" i="2"/>
  <c r="T6663" i="2"/>
  <c r="T6664" i="2"/>
  <c r="T6665" i="2"/>
  <c r="T6666" i="2"/>
  <c r="T6667" i="2"/>
  <c r="T6668" i="2"/>
  <c r="T6669" i="2"/>
  <c r="T6670" i="2"/>
  <c r="T6671" i="2"/>
  <c r="T6672" i="2"/>
  <c r="T6673" i="2"/>
  <c r="T6674" i="2"/>
  <c r="T6675" i="2"/>
  <c r="T6676" i="2"/>
  <c r="T6677" i="2"/>
  <c r="T6678" i="2"/>
  <c r="T6679" i="2"/>
  <c r="T6680" i="2"/>
  <c r="T6681" i="2"/>
  <c r="T6682" i="2"/>
  <c r="T6683" i="2"/>
  <c r="T6684" i="2"/>
  <c r="T6685" i="2"/>
  <c r="T6686" i="2"/>
  <c r="T6687" i="2"/>
  <c r="T6688" i="2"/>
  <c r="T6689" i="2"/>
  <c r="T6690" i="2"/>
  <c r="T6691" i="2"/>
  <c r="T6692" i="2"/>
  <c r="T6693" i="2"/>
  <c r="T6694" i="2"/>
  <c r="T6695" i="2"/>
  <c r="T6696" i="2"/>
  <c r="T6697" i="2"/>
  <c r="T6698" i="2"/>
  <c r="T6699" i="2"/>
  <c r="T6700" i="2"/>
  <c r="T6701" i="2"/>
  <c r="T6702" i="2"/>
  <c r="T6703" i="2"/>
  <c r="T6704" i="2"/>
  <c r="T6705" i="2"/>
  <c r="T6706" i="2"/>
  <c r="T6707" i="2"/>
  <c r="T6708" i="2"/>
  <c r="T6709" i="2"/>
  <c r="T6710" i="2"/>
  <c r="T6711" i="2"/>
  <c r="T6712" i="2"/>
  <c r="T6713" i="2"/>
  <c r="T6714" i="2"/>
  <c r="T6715" i="2"/>
  <c r="T6716" i="2"/>
  <c r="T6717" i="2"/>
  <c r="T6718" i="2"/>
  <c r="T6719" i="2"/>
  <c r="T6720" i="2"/>
  <c r="T6721" i="2"/>
  <c r="T6722" i="2"/>
  <c r="T6723" i="2"/>
  <c r="T6724" i="2"/>
  <c r="T6725" i="2"/>
  <c r="T6726" i="2"/>
  <c r="T6727" i="2"/>
  <c r="T6728" i="2"/>
  <c r="T6729" i="2"/>
  <c r="T6730" i="2"/>
  <c r="T6731" i="2"/>
  <c r="T6732" i="2"/>
  <c r="T6733" i="2"/>
  <c r="T6734" i="2"/>
  <c r="T6735" i="2"/>
  <c r="T6736" i="2"/>
  <c r="T6737" i="2"/>
  <c r="T6738" i="2"/>
  <c r="T6739" i="2"/>
  <c r="T6740" i="2"/>
  <c r="T6741" i="2"/>
  <c r="T6742" i="2"/>
  <c r="T6743" i="2"/>
  <c r="T6744" i="2"/>
  <c r="T6745" i="2"/>
  <c r="T6746" i="2"/>
  <c r="T6747" i="2"/>
  <c r="T6748" i="2"/>
  <c r="T6749" i="2"/>
  <c r="T6750" i="2"/>
  <c r="T6751" i="2"/>
  <c r="T6752" i="2"/>
  <c r="T6753" i="2"/>
  <c r="T6754" i="2"/>
  <c r="T6755" i="2"/>
  <c r="T6756" i="2"/>
  <c r="T6757" i="2"/>
  <c r="T6758" i="2"/>
  <c r="T6759" i="2"/>
  <c r="T6760" i="2"/>
  <c r="T6761" i="2"/>
  <c r="T6762" i="2"/>
  <c r="T6763" i="2"/>
  <c r="T6764" i="2"/>
  <c r="T6765" i="2"/>
  <c r="T6766" i="2"/>
  <c r="T6767" i="2"/>
  <c r="T6768" i="2"/>
  <c r="T6769" i="2"/>
  <c r="T6770" i="2"/>
  <c r="T6771" i="2"/>
  <c r="T6772" i="2"/>
  <c r="T6773" i="2"/>
  <c r="T6774" i="2"/>
  <c r="T6775" i="2"/>
  <c r="T6776" i="2"/>
  <c r="T6777" i="2"/>
  <c r="T6778" i="2"/>
  <c r="T6779" i="2"/>
  <c r="T6780" i="2"/>
  <c r="T6781" i="2"/>
  <c r="T6782" i="2"/>
  <c r="T6783" i="2"/>
  <c r="T6784" i="2"/>
  <c r="T6785" i="2"/>
  <c r="T6786" i="2"/>
  <c r="T6787" i="2"/>
  <c r="T6788" i="2"/>
  <c r="T6789" i="2"/>
  <c r="T6790" i="2"/>
  <c r="T6791" i="2"/>
  <c r="T6792" i="2"/>
  <c r="T6793" i="2"/>
  <c r="T6794" i="2"/>
  <c r="T6795" i="2"/>
  <c r="T6796" i="2"/>
  <c r="T6797" i="2"/>
  <c r="T6798" i="2"/>
  <c r="T6799" i="2"/>
  <c r="T6800" i="2"/>
  <c r="T6801" i="2"/>
  <c r="T6802" i="2"/>
  <c r="T6803" i="2"/>
  <c r="T6804" i="2"/>
  <c r="T6805" i="2"/>
  <c r="T6806" i="2"/>
  <c r="T6807" i="2"/>
  <c r="T6808" i="2"/>
  <c r="T6809" i="2"/>
  <c r="T6810" i="2"/>
  <c r="T6811" i="2"/>
  <c r="T6812" i="2"/>
  <c r="T6813" i="2"/>
  <c r="T6814" i="2"/>
  <c r="T6815" i="2"/>
  <c r="T6816" i="2"/>
  <c r="T6817" i="2"/>
  <c r="T6818" i="2"/>
  <c r="T6819" i="2"/>
  <c r="T6820" i="2"/>
  <c r="T6821" i="2"/>
  <c r="T6822" i="2"/>
  <c r="T6823" i="2"/>
  <c r="T6824" i="2"/>
  <c r="T6825" i="2"/>
  <c r="T6826" i="2"/>
  <c r="T6827" i="2"/>
  <c r="T6828" i="2"/>
  <c r="T6829" i="2"/>
  <c r="T6830" i="2"/>
  <c r="T6831" i="2"/>
  <c r="T6832" i="2"/>
  <c r="T6833" i="2"/>
  <c r="T6834" i="2"/>
  <c r="T6835" i="2"/>
  <c r="T6836" i="2"/>
  <c r="T6837" i="2"/>
  <c r="T6838" i="2"/>
  <c r="T6839" i="2"/>
  <c r="T6840" i="2"/>
  <c r="T6841" i="2"/>
  <c r="T6842" i="2"/>
  <c r="T6843" i="2"/>
  <c r="T6844" i="2"/>
  <c r="T6845" i="2"/>
  <c r="T6846" i="2"/>
  <c r="T6847" i="2"/>
  <c r="T6848" i="2"/>
  <c r="T6849" i="2"/>
  <c r="T6850" i="2"/>
  <c r="T6851" i="2"/>
  <c r="T6852" i="2"/>
  <c r="T6853" i="2"/>
  <c r="T6854" i="2"/>
  <c r="T6855" i="2"/>
  <c r="T6856" i="2"/>
  <c r="T6857" i="2"/>
  <c r="T6858" i="2"/>
  <c r="T6859" i="2"/>
  <c r="T6860" i="2"/>
  <c r="T6861" i="2"/>
  <c r="T6862" i="2"/>
  <c r="T6863" i="2"/>
  <c r="T6864" i="2"/>
  <c r="T6865" i="2"/>
  <c r="T6866" i="2"/>
  <c r="T6867" i="2"/>
  <c r="T6868" i="2"/>
  <c r="T6869" i="2"/>
  <c r="T6870" i="2"/>
  <c r="T6871" i="2"/>
  <c r="T6872" i="2"/>
  <c r="T6873" i="2"/>
  <c r="T6874" i="2"/>
  <c r="T6875" i="2"/>
  <c r="T6876" i="2"/>
  <c r="T6877" i="2"/>
  <c r="T6878" i="2"/>
  <c r="T6879" i="2"/>
  <c r="T6880" i="2"/>
  <c r="T6881" i="2"/>
  <c r="T6882" i="2"/>
  <c r="T6883" i="2"/>
  <c r="T6884" i="2"/>
  <c r="T6885" i="2"/>
  <c r="T6886" i="2"/>
  <c r="T6887" i="2"/>
  <c r="T6888" i="2"/>
  <c r="T6889" i="2"/>
  <c r="T6890" i="2"/>
  <c r="T6891" i="2"/>
  <c r="T6892" i="2"/>
  <c r="T6893" i="2"/>
  <c r="T6894" i="2"/>
  <c r="T6895" i="2"/>
  <c r="T6896" i="2"/>
  <c r="T6897" i="2"/>
  <c r="T6898" i="2"/>
  <c r="T6899" i="2"/>
  <c r="T6900" i="2"/>
  <c r="T6901" i="2"/>
  <c r="T6902" i="2"/>
  <c r="T6903" i="2"/>
  <c r="T6904" i="2"/>
  <c r="T6905" i="2"/>
  <c r="T6906" i="2"/>
  <c r="T6907" i="2"/>
  <c r="T6908" i="2"/>
  <c r="T6909" i="2"/>
  <c r="T6910" i="2"/>
  <c r="T6911" i="2"/>
  <c r="T6912" i="2"/>
  <c r="T6913" i="2"/>
  <c r="T6914" i="2"/>
  <c r="T6915" i="2"/>
  <c r="T6916" i="2"/>
  <c r="T6917" i="2"/>
  <c r="T6918" i="2"/>
  <c r="T6919" i="2"/>
  <c r="T6920" i="2"/>
  <c r="T6921" i="2"/>
  <c r="T6922" i="2"/>
  <c r="T6923" i="2"/>
  <c r="T6924" i="2"/>
  <c r="T6925" i="2"/>
  <c r="T6926" i="2"/>
  <c r="T6927" i="2"/>
  <c r="T6928" i="2"/>
  <c r="T6929" i="2"/>
  <c r="T6930" i="2"/>
  <c r="T6931" i="2"/>
  <c r="T6932" i="2"/>
  <c r="T6933" i="2"/>
  <c r="T6934" i="2"/>
  <c r="T6935" i="2"/>
  <c r="T6936" i="2"/>
  <c r="T6937" i="2"/>
  <c r="T6938" i="2"/>
  <c r="T6939" i="2"/>
  <c r="T6940" i="2"/>
  <c r="T6941" i="2"/>
  <c r="T6942" i="2"/>
  <c r="T6943" i="2"/>
  <c r="T6944" i="2"/>
  <c r="T6945" i="2"/>
  <c r="T6946" i="2"/>
  <c r="T6947" i="2"/>
  <c r="T6948" i="2"/>
  <c r="T6949" i="2"/>
  <c r="T6950" i="2"/>
  <c r="T6951" i="2"/>
  <c r="T6952" i="2"/>
  <c r="T6953" i="2"/>
  <c r="T6954" i="2"/>
  <c r="T6955" i="2"/>
  <c r="T6956" i="2"/>
  <c r="T6957" i="2"/>
  <c r="T6958" i="2"/>
  <c r="T6959" i="2"/>
  <c r="T6960" i="2"/>
  <c r="T6961" i="2"/>
  <c r="T6962" i="2"/>
  <c r="T6963" i="2"/>
  <c r="T6964" i="2"/>
  <c r="T6965" i="2"/>
  <c r="T6966" i="2"/>
  <c r="T6967" i="2"/>
  <c r="T6968" i="2"/>
  <c r="T6969" i="2"/>
  <c r="T6970" i="2"/>
  <c r="T6971" i="2"/>
  <c r="T6972" i="2"/>
  <c r="T6973" i="2"/>
  <c r="T6974" i="2"/>
  <c r="T6975" i="2"/>
  <c r="T6976" i="2"/>
  <c r="T6977" i="2"/>
  <c r="T6978" i="2"/>
  <c r="T6979" i="2"/>
  <c r="T6980" i="2"/>
  <c r="T6981" i="2"/>
  <c r="T6982" i="2"/>
  <c r="T6983" i="2"/>
  <c r="T6984" i="2"/>
  <c r="T6985" i="2"/>
  <c r="T6986" i="2"/>
  <c r="T6987" i="2"/>
  <c r="T6988" i="2"/>
  <c r="T6989" i="2"/>
  <c r="T6990" i="2"/>
  <c r="T6991" i="2"/>
  <c r="T6992" i="2"/>
  <c r="T6993" i="2"/>
  <c r="T6994" i="2"/>
  <c r="T6995" i="2"/>
  <c r="T6996" i="2"/>
  <c r="T6997" i="2"/>
  <c r="T6998" i="2"/>
  <c r="T6999" i="2"/>
  <c r="T7000" i="2"/>
  <c r="T7001" i="2"/>
  <c r="T7002" i="2"/>
  <c r="T7003" i="2"/>
  <c r="T7004" i="2"/>
  <c r="T7005" i="2"/>
  <c r="T7006" i="2"/>
  <c r="T7007" i="2"/>
  <c r="T7008" i="2"/>
  <c r="T7009" i="2"/>
  <c r="T7010" i="2"/>
  <c r="T7011" i="2"/>
  <c r="T7012" i="2"/>
  <c r="T7013" i="2"/>
  <c r="T7014" i="2"/>
  <c r="T7015" i="2"/>
  <c r="T7016" i="2"/>
  <c r="T7017" i="2"/>
  <c r="T7018" i="2"/>
  <c r="T7019" i="2"/>
  <c r="T7020" i="2"/>
  <c r="T7021" i="2"/>
  <c r="T7022" i="2"/>
  <c r="T7023" i="2"/>
  <c r="T7024" i="2"/>
  <c r="T7025" i="2"/>
  <c r="T7026" i="2"/>
  <c r="T7027" i="2"/>
  <c r="T7028" i="2"/>
  <c r="T7029" i="2"/>
  <c r="T7030" i="2"/>
  <c r="T7031" i="2"/>
  <c r="T7032" i="2"/>
  <c r="T7033" i="2"/>
  <c r="T7034" i="2"/>
  <c r="T7035" i="2"/>
  <c r="T7036" i="2"/>
  <c r="T7037" i="2"/>
  <c r="T7038" i="2"/>
  <c r="T7039" i="2"/>
  <c r="T7040" i="2"/>
  <c r="T7041" i="2"/>
  <c r="T7042" i="2"/>
  <c r="T7043" i="2"/>
  <c r="T7044" i="2"/>
  <c r="T7045" i="2"/>
  <c r="T7046" i="2"/>
  <c r="T7047" i="2"/>
  <c r="T7048" i="2"/>
  <c r="T7049" i="2"/>
  <c r="T7050" i="2"/>
  <c r="T7051" i="2"/>
  <c r="T7052" i="2"/>
  <c r="T7053" i="2"/>
  <c r="T7054" i="2"/>
  <c r="T7055" i="2"/>
  <c r="T7056" i="2"/>
  <c r="T7057" i="2"/>
  <c r="T7058" i="2"/>
  <c r="T7059" i="2"/>
  <c r="T7060" i="2"/>
  <c r="T7061" i="2"/>
  <c r="T7062" i="2"/>
  <c r="T7063" i="2"/>
  <c r="T7064" i="2"/>
  <c r="T7065" i="2"/>
  <c r="T7066" i="2"/>
  <c r="T7067" i="2"/>
  <c r="T7068" i="2"/>
  <c r="T7069" i="2"/>
  <c r="T7070" i="2"/>
  <c r="T7071" i="2"/>
  <c r="T7072" i="2"/>
  <c r="T7073" i="2"/>
  <c r="T7074" i="2"/>
  <c r="T7075" i="2"/>
  <c r="T7076" i="2"/>
  <c r="T7077" i="2"/>
  <c r="T7078" i="2"/>
  <c r="T7079" i="2"/>
  <c r="T7080" i="2"/>
  <c r="T7081" i="2"/>
  <c r="T7082" i="2"/>
  <c r="T7083" i="2"/>
  <c r="T7084" i="2"/>
  <c r="T7085" i="2"/>
  <c r="T7086" i="2"/>
  <c r="T7087" i="2"/>
  <c r="T7088" i="2"/>
  <c r="T7089" i="2"/>
  <c r="T7090" i="2"/>
  <c r="T7091" i="2"/>
  <c r="T7092" i="2"/>
  <c r="T7093" i="2"/>
  <c r="T7094" i="2"/>
  <c r="T7095" i="2"/>
  <c r="T7096" i="2"/>
  <c r="T7097" i="2"/>
  <c r="T7098" i="2"/>
  <c r="T7099" i="2"/>
  <c r="T7100" i="2"/>
  <c r="T7101" i="2"/>
  <c r="T7102" i="2"/>
  <c r="T7103" i="2"/>
  <c r="T7104" i="2"/>
  <c r="T7105" i="2"/>
  <c r="T7106" i="2"/>
  <c r="T7107" i="2"/>
  <c r="T7108" i="2"/>
  <c r="T7109" i="2"/>
  <c r="T7110" i="2"/>
  <c r="T7111" i="2"/>
  <c r="T7112" i="2"/>
  <c r="T7113" i="2"/>
  <c r="T7114" i="2"/>
  <c r="T7115" i="2"/>
  <c r="T7116" i="2"/>
  <c r="T7117" i="2"/>
  <c r="T7118" i="2"/>
  <c r="T7119" i="2"/>
  <c r="T7120" i="2"/>
  <c r="T7121" i="2"/>
  <c r="T7122" i="2"/>
  <c r="T7123" i="2"/>
  <c r="T7124" i="2"/>
  <c r="T7125" i="2"/>
  <c r="T7126" i="2"/>
  <c r="T7127" i="2"/>
  <c r="T7128" i="2"/>
  <c r="T7129" i="2"/>
  <c r="T7130" i="2"/>
  <c r="T7131" i="2"/>
  <c r="T7132" i="2"/>
  <c r="T7133" i="2"/>
  <c r="T7134" i="2"/>
  <c r="T7135" i="2"/>
  <c r="T7136" i="2"/>
  <c r="T7137" i="2"/>
  <c r="T7138" i="2"/>
  <c r="T7139" i="2"/>
  <c r="T7140" i="2"/>
  <c r="T7141" i="2"/>
  <c r="T7142" i="2"/>
  <c r="T7143" i="2"/>
  <c r="T7144" i="2"/>
  <c r="T7145" i="2"/>
  <c r="T7146" i="2"/>
  <c r="T7147" i="2"/>
  <c r="T7148" i="2"/>
  <c r="T7149" i="2"/>
  <c r="T7150" i="2"/>
  <c r="T7151" i="2"/>
  <c r="T7152" i="2"/>
  <c r="T7153" i="2"/>
  <c r="T7154" i="2"/>
  <c r="T7155" i="2"/>
  <c r="T7156" i="2"/>
  <c r="T7157" i="2"/>
  <c r="T7158" i="2"/>
  <c r="T7159" i="2"/>
  <c r="T7160" i="2"/>
  <c r="T7161" i="2"/>
  <c r="T7162" i="2"/>
  <c r="T7163" i="2"/>
  <c r="T7164" i="2"/>
  <c r="T7165" i="2"/>
  <c r="T7166" i="2"/>
  <c r="T7167" i="2"/>
  <c r="T7168" i="2"/>
  <c r="T7169" i="2"/>
  <c r="T7170" i="2"/>
  <c r="T7171" i="2"/>
  <c r="T7172" i="2"/>
  <c r="T7173" i="2"/>
  <c r="T7174" i="2"/>
  <c r="T7175" i="2"/>
  <c r="T7176" i="2"/>
  <c r="T7177" i="2"/>
  <c r="T7178" i="2"/>
  <c r="T7179" i="2"/>
  <c r="T7180" i="2"/>
  <c r="T7181" i="2"/>
  <c r="T7182" i="2"/>
  <c r="T7183" i="2"/>
  <c r="T7184" i="2"/>
  <c r="T7185" i="2"/>
  <c r="T7186" i="2"/>
  <c r="T7187" i="2"/>
  <c r="T7188" i="2"/>
  <c r="T7189" i="2"/>
  <c r="T7190" i="2"/>
  <c r="T7191" i="2"/>
  <c r="T7192" i="2"/>
  <c r="T7193" i="2"/>
  <c r="T7194" i="2"/>
  <c r="T7195" i="2"/>
  <c r="T7196" i="2"/>
  <c r="T7197" i="2"/>
  <c r="T7198" i="2"/>
  <c r="T7199" i="2"/>
  <c r="T7200" i="2"/>
  <c r="T7201" i="2"/>
  <c r="T7202" i="2"/>
  <c r="T7203" i="2"/>
  <c r="T7204" i="2"/>
  <c r="T7205" i="2"/>
  <c r="T7206" i="2"/>
  <c r="T7207" i="2"/>
  <c r="T7208" i="2"/>
  <c r="T7209" i="2"/>
  <c r="T7210" i="2"/>
  <c r="T7211" i="2"/>
  <c r="T7212" i="2"/>
  <c r="T7213" i="2"/>
  <c r="T7214" i="2"/>
  <c r="T7215" i="2"/>
  <c r="T7216" i="2"/>
  <c r="T7217" i="2"/>
  <c r="T7218" i="2"/>
  <c r="T7219" i="2"/>
  <c r="T7220" i="2"/>
  <c r="T7221" i="2"/>
  <c r="T7222" i="2"/>
  <c r="T7223" i="2"/>
  <c r="T7224" i="2"/>
  <c r="T7225" i="2"/>
  <c r="T7226" i="2"/>
  <c r="T7227" i="2"/>
  <c r="T7228" i="2"/>
  <c r="T7229" i="2"/>
  <c r="T7230" i="2"/>
  <c r="T7231" i="2"/>
  <c r="T7232" i="2"/>
  <c r="T7233" i="2"/>
  <c r="T7234" i="2"/>
  <c r="T7235" i="2"/>
  <c r="T7236" i="2"/>
  <c r="T7237" i="2"/>
  <c r="T7238" i="2"/>
  <c r="T7239" i="2"/>
  <c r="T7240" i="2"/>
  <c r="T7241" i="2"/>
  <c r="T7242" i="2"/>
  <c r="T7243" i="2"/>
  <c r="T7244" i="2"/>
  <c r="T7245" i="2"/>
  <c r="T7246" i="2"/>
  <c r="T7247" i="2"/>
  <c r="T7248" i="2"/>
  <c r="T7249" i="2"/>
  <c r="T7250" i="2"/>
  <c r="T7251" i="2"/>
  <c r="T7252" i="2"/>
  <c r="T7253" i="2"/>
  <c r="T7254" i="2"/>
  <c r="T7255" i="2"/>
  <c r="T7256" i="2"/>
  <c r="T7257" i="2"/>
  <c r="T7258" i="2"/>
  <c r="T7259" i="2"/>
  <c r="T7260" i="2"/>
  <c r="T7261" i="2"/>
  <c r="T7262" i="2"/>
  <c r="T7263" i="2"/>
  <c r="T7264" i="2"/>
  <c r="T7265" i="2"/>
  <c r="T7266" i="2"/>
  <c r="T7267" i="2"/>
  <c r="T7268" i="2"/>
  <c r="T7269" i="2"/>
  <c r="T7270" i="2"/>
  <c r="T7271" i="2"/>
  <c r="T7272" i="2"/>
  <c r="T7273" i="2"/>
  <c r="T7274" i="2"/>
  <c r="T7275" i="2"/>
  <c r="T7276" i="2"/>
  <c r="T7277" i="2"/>
  <c r="T7278" i="2"/>
  <c r="T7279" i="2"/>
  <c r="T7280" i="2"/>
  <c r="T7281" i="2"/>
  <c r="T7282" i="2"/>
  <c r="T7283" i="2"/>
  <c r="T7284" i="2"/>
  <c r="T7285" i="2"/>
  <c r="T7286" i="2"/>
  <c r="T7287" i="2"/>
  <c r="T7288" i="2"/>
  <c r="T7289" i="2"/>
  <c r="T7290" i="2"/>
  <c r="T7291" i="2"/>
  <c r="T7292" i="2"/>
  <c r="T7293" i="2"/>
  <c r="T7294" i="2"/>
  <c r="T7295" i="2"/>
  <c r="T7296" i="2"/>
  <c r="T7297" i="2"/>
  <c r="T7298" i="2"/>
  <c r="T7299" i="2"/>
  <c r="T7300" i="2"/>
  <c r="T7301" i="2"/>
  <c r="T7302" i="2"/>
  <c r="T7303" i="2"/>
  <c r="T7304" i="2"/>
  <c r="T7305" i="2"/>
  <c r="T7306" i="2"/>
  <c r="T7307" i="2"/>
  <c r="T7308" i="2"/>
  <c r="T7309" i="2"/>
  <c r="T7310" i="2"/>
  <c r="T7311" i="2"/>
  <c r="T7312" i="2"/>
  <c r="T7313" i="2"/>
  <c r="T7314" i="2"/>
  <c r="T7315" i="2"/>
  <c r="T7316" i="2"/>
  <c r="T7317" i="2"/>
  <c r="T7318" i="2"/>
  <c r="T7319" i="2"/>
  <c r="T7320" i="2"/>
  <c r="T7321" i="2"/>
  <c r="T7322" i="2"/>
  <c r="T7323" i="2"/>
  <c r="T7324" i="2"/>
  <c r="T7325" i="2"/>
  <c r="T7326" i="2"/>
  <c r="T7327" i="2"/>
  <c r="T7328" i="2"/>
  <c r="T7329" i="2"/>
  <c r="T7330" i="2"/>
  <c r="T7331" i="2"/>
  <c r="T7332" i="2"/>
  <c r="T7333" i="2"/>
  <c r="T7334" i="2"/>
  <c r="T7335" i="2"/>
  <c r="T7336" i="2"/>
  <c r="T7337" i="2"/>
  <c r="T7338" i="2"/>
  <c r="T7339" i="2"/>
  <c r="T7340" i="2"/>
  <c r="T7341" i="2"/>
  <c r="T7342" i="2"/>
  <c r="T7343" i="2"/>
  <c r="T7344" i="2"/>
  <c r="T7345" i="2"/>
  <c r="T7346" i="2"/>
  <c r="T7347" i="2"/>
  <c r="T7348" i="2"/>
  <c r="T7349" i="2"/>
  <c r="T7350" i="2"/>
  <c r="T7351" i="2"/>
  <c r="T7352" i="2"/>
  <c r="T7353" i="2"/>
  <c r="T7354" i="2"/>
  <c r="T7355" i="2"/>
  <c r="T7356" i="2"/>
  <c r="T7357" i="2"/>
  <c r="T7358" i="2"/>
  <c r="T7359" i="2"/>
  <c r="T7360" i="2"/>
  <c r="T7361" i="2"/>
  <c r="T7362" i="2"/>
  <c r="T7363" i="2"/>
  <c r="T7364" i="2"/>
  <c r="T7365" i="2"/>
  <c r="T7366" i="2"/>
  <c r="T7367" i="2"/>
  <c r="T7368" i="2"/>
  <c r="T7369" i="2"/>
  <c r="T7370" i="2"/>
  <c r="T7371" i="2"/>
  <c r="T7372" i="2"/>
  <c r="T7373" i="2"/>
  <c r="T7374" i="2"/>
  <c r="T7375" i="2"/>
  <c r="T7376" i="2"/>
  <c r="T7377" i="2"/>
  <c r="T7378" i="2"/>
  <c r="T7379" i="2"/>
  <c r="T7380" i="2"/>
  <c r="T7381" i="2"/>
  <c r="T7382" i="2"/>
  <c r="T7383" i="2"/>
  <c r="T7384" i="2"/>
  <c r="T7385" i="2"/>
  <c r="T7386" i="2"/>
  <c r="T7387" i="2"/>
  <c r="T7388" i="2"/>
  <c r="T7389" i="2"/>
  <c r="T7390" i="2"/>
  <c r="T7391" i="2"/>
  <c r="T7392" i="2"/>
  <c r="T7393" i="2"/>
  <c r="T7394" i="2"/>
  <c r="T7395" i="2"/>
  <c r="T7396" i="2"/>
  <c r="T7397" i="2"/>
  <c r="T7398" i="2"/>
  <c r="T7399" i="2"/>
  <c r="T7400" i="2"/>
  <c r="T7401" i="2"/>
  <c r="T7402" i="2"/>
  <c r="T7403" i="2"/>
  <c r="T7404" i="2"/>
  <c r="T7405" i="2"/>
  <c r="T7406" i="2"/>
  <c r="T7407" i="2"/>
  <c r="T7408" i="2"/>
  <c r="T7409" i="2"/>
  <c r="T7410" i="2"/>
  <c r="T7411" i="2"/>
  <c r="T7412" i="2"/>
  <c r="T7413" i="2"/>
  <c r="T7414" i="2"/>
  <c r="T7415" i="2"/>
  <c r="T7416" i="2"/>
  <c r="T7417" i="2"/>
  <c r="T7418" i="2"/>
  <c r="T7419" i="2"/>
  <c r="T7420" i="2"/>
  <c r="T7421" i="2"/>
  <c r="T7422" i="2"/>
  <c r="T7423" i="2"/>
  <c r="T7424" i="2"/>
  <c r="T7425" i="2"/>
  <c r="T7426" i="2"/>
  <c r="T7427" i="2"/>
  <c r="T7428" i="2"/>
  <c r="T7429" i="2"/>
  <c r="T7430" i="2"/>
  <c r="T7431" i="2"/>
  <c r="T7432" i="2"/>
  <c r="T7433" i="2"/>
  <c r="T7434" i="2"/>
  <c r="T7435" i="2"/>
  <c r="T7436" i="2"/>
  <c r="T7437" i="2"/>
  <c r="T7438" i="2"/>
  <c r="T7439" i="2"/>
  <c r="T7440" i="2"/>
  <c r="T7441" i="2"/>
  <c r="T7442" i="2"/>
  <c r="T7443" i="2"/>
  <c r="T7444" i="2"/>
  <c r="T7445" i="2"/>
  <c r="T7446" i="2"/>
  <c r="T7447" i="2"/>
  <c r="T7448" i="2"/>
  <c r="T7449" i="2"/>
  <c r="T7450" i="2"/>
  <c r="T7451" i="2"/>
  <c r="T7452" i="2"/>
  <c r="T7453" i="2"/>
  <c r="T7454" i="2"/>
  <c r="T7455" i="2"/>
  <c r="T7456" i="2"/>
  <c r="T7457" i="2"/>
  <c r="T7458" i="2"/>
  <c r="T7459" i="2"/>
  <c r="T7460" i="2"/>
  <c r="T7461" i="2"/>
  <c r="T7462" i="2"/>
  <c r="T7463" i="2"/>
  <c r="T7464" i="2"/>
  <c r="T7465" i="2"/>
  <c r="T7466" i="2"/>
  <c r="T7467" i="2"/>
  <c r="T7468" i="2"/>
  <c r="T7469" i="2"/>
  <c r="T7470" i="2"/>
  <c r="T7471" i="2"/>
  <c r="T7472" i="2"/>
  <c r="T7473" i="2"/>
  <c r="T7474" i="2"/>
  <c r="T7475" i="2"/>
  <c r="T7476" i="2"/>
  <c r="T7477" i="2"/>
  <c r="T7478" i="2"/>
  <c r="T7479" i="2"/>
  <c r="T7480" i="2"/>
  <c r="T7481" i="2"/>
  <c r="T7482" i="2"/>
  <c r="T7483" i="2"/>
  <c r="T7484" i="2"/>
  <c r="T7485" i="2"/>
  <c r="T7486" i="2"/>
  <c r="T7487" i="2"/>
  <c r="T7488" i="2"/>
  <c r="T7489" i="2"/>
  <c r="T7490" i="2"/>
  <c r="T7491" i="2"/>
  <c r="T7492" i="2"/>
  <c r="T7493" i="2"/>
  <c r="T7494" i="2"/>
  <c r="T7495" i="2"/>
  <c r="T7496" i="2"/>
  <c r="T7497" i="2"/>
  <c r="T7498" i="2"/>
  <c r="T7499" i="2"/>
  <c r="T7500" i="2"/>
  <c r="T7501" i="2"/>
  <c r="T7502" i="2"/>
  <c r="T7503" i="2"/>
  <c r="T7504" i="2"/>
  <c r="T7505" i="2"/>
  <c r="T7506" i="2"/>
  <c r="T7507" i="2"/>
  <c r="T7508" i="2"/>
  <c r="T7509" i="2"/>
  <c r="T7510" i="2"/>
  <c r="T7511" i="2"/>
  <c r="T7512" i="2"/>
  <c r="T7513" i="2"/>
  <c r="T7514" i="2"/>
  <c r="T7515" i="2"/>
  <c r="T7516" i="2"/>
  <c r="T7517" i="2"/>
  <c r="T7518" i="2"/>
  <c r="T7519" i="2"/>
  <c r="T7520" i="2"/>
  <c r="T7521" i="2"/>
  <c r="T7522" i="2"/>
  <c r="T7523" i="2"/>
  <c r="T7524" i="2"/>
  <c r="T7525" i="2"/>
  <c r="T7526" i="2"/>
  <c r="T7527" i="2"/>
  <c r="T7528" i="2"/>
  <c r="T7529" i="2"/>
  <c r="T7530" i="2"/>
  <c r="T7531" i="2"/>
  <c r="T7532" i="2"/>
  <c r="T7533" i="2"/>
  <c r="T7534" i="2"/>
  <c r="T7535" i="2"/>
  <c r="T7536" i="2"/>
  <c r="T7537" i="2"/>
  <c r="T7538" i="2"/>
  <c r="T7539" i="2"/>
  <c r="T7540" i="2"/>
  <c r="T7541" i="2"/>
  <c r="T7542" i="2"/>
  <c r="T7543" i="2"/>
  <c r="T7544" i="2"/>
  <c r="T7545" i="2"/>
  <c r="T7546" i="2"/>
  <c r="T7547" i="2"/>
  <c r="T7548" i="2"/>
  <c r="T7549" i="2"/>
  <c r="T7550" i="2"/>
  <c r="T7551" i="2"/>
  <c r="T7552" i="2"/>
  <c r="T7553" i="2"/>
  <c r="T7554" i="2"/>
  <c r="T7555" i="2"/>
  <c r="T7556" i="2"/>
  <c r="T7557" i="2"/>
  <c r="T7558" i="2"/>
  <c r="T7559" i="2"/>
  <c r="T7560" i="2"/>
  <c r="T7561" i="2"/>
  <c r="T7562" i="2"/>
  <c r="T7563" i="2"/>
  <c r="T7564" i="2"/>
  <c r="T7565" i="2"/>
  <c r="T7566" i="2"/>
  <c r="T7567" i="2"/>
  <c r="T7568" i="2"/>
  <c r="T7569" i="2"/>
  <c r="T7570" i="2"/>
  <c r="T7571" i="2"/>
  <c r="T7572" i="2"/>
  <c r="T7573" i="2"/>
  <c r="T7574" i="2"/>
  <c r="T7575" i="2"/>
  <c r="T7576" i="2"/>
  <c r="T7577" i="2"/>
  <c r="T7578" i="2"/>
  <c r="T7579" i="2"/>
  <c r="T7580" i="2"/>
  <c r="T7581" i="2"/>
  <c r="T7582" i="2"/>
  <c r="T7583" i="2"/>
  <c r="T7584" i="2"/>
  <c r="T7585" i="2"/>
  <c r="T7586" i="2"/>
  <c r="T7587" i="2"/>
  <c r="T7588" i="2"/>
  <c r="T7589" i="2"/>
  <c r="T7590" i="2"/>
  <c r="T7591" i="2"/>
  <c r="T7592" i="2"/>
  <c r="T7593" i="2"/>
  <c r="T7594" i="2"/>
  <c r="T7595" i="2"/>
  <c r="T7596" i="2"/>
  <c r="T7597" i="2"/>
  <c r="T7598" i="2"/>
  <c r="T7599" i="2"/>
  <c r="T7600" i="2"/>
  <c r="T7601" i="2"/>
  <c r="T7602" i="2"/>
  <c r="T7603" i="2"/>
  <c r="T7604" i="2"/>
  <c r="T7605" i="2"/>
  <c r="T7606" i="2"/>
  <c r="T7607" i="2"/>
  <c r="T7608" i="2"/>
  <c r="T7609" i="2"/>
  <c r="T7610" i="2"/>
  <c r="T7611" i="2"/>
  <c r="T7612" i="2"/>
  <c r="T7613" i="2"/>
  <c r="T7614" i="2"/>
  <c r="T7615" i="2"/>
  <c r="T7616" i="2"/>
  <c r="T7617" i="2"/>
  <c r="T7618" i="2"/>
  <c r="T7619" i="2"/>
  <c r="T7620" i="2"/>
  <c r="T7621" i="2"/>
  <c r="T7622" i="2"/>
  <c r="T7623" i="2"/>
  <c r="T7624" i="2"/>
  <c r="T7625" i="2"/>
  <c r="T7626" i="2"/>
  <c r="T7627" i="2"/>
  <c r="T7628" i="2"/>
  <c r="T7629" i="2"/>
  <c r="T7630" i="2"/>
  <c r="T7631" i="2"/>
  <c r="T7632" i="2"/>
  <c r="T7633" i="2"/>
  <c r="T7634" i="2"/>
  <c r="T7635" i="2"/>
  <c r="T7636" i="2"/>
  <c r="T7637" i="2"/>
  <c r="T7638" i="2"/>
  <c r="T7639" i="2"/>
  <c r="T7640" i="2"/>
  <c r="T7641" i="2"/>
  <c r="T7642" i="2"/>
  <c r="T7643" i="2"/>
  <c r="T7644" i="2"/>
  <c r="T7645" i="2"/>
  <c r="T7646" i="2"/>
  <c r="T7647" i="2"/>
  <c r="T7648" i="2"/>
  <c r="T7649" i="2"/>
  <c r="T7650" i="2"/>
  <c r="T7651" i="2"/>
  <c r="T7652" i="2"/>
  <c r="T7653" i="2"/>
  <c r="T7654" i="2"/>
  <c r="T7655" i="2"/>
  <c r="T7656" i="2"/>
  <c r="T7657" i="2"/>
  <c r="T7658" i="2"/>
  <c r="T7659" i="2"/>
  <c r="T7660" i="2"/>
  <c r="T7661" i="2"/>
  <c r="T7662" i="2"/>
  <c r="T7663" i="2"/>
  <c r="T7664" i="2"/>
  <c r="T7665" i="2"/>
  <c r="T7666" i="2"/>
  <c r="T7667" i="2"/>
  <c r="T7668" i="2"/>
  <c r="T7669" i="2"/>
  <c r="T7670" i="2"/>
  <c r="T7671" i="2"/>
  <c r="T7672" i="2"/>
  <c r="T7673" i="2"/>
  <c r="T7674" i="2"/>
  <c r="T7675" i="2"/>
  <c r="T7676" i="2"/>
  <c r="T7677" i="2"/>
  <c r="T7678" i="2"/>
  <c r="T7679" i="2"/>
  <c r="T7680" i="2"/>
  <c r="T7681" i="2"/>
  <c r="T7682" i="2"/>
  <c r="T7683" i="2"/>
  <c r="T7684" i="2"/>
  <c r="T7685" i="2"/>
  <c r="T7686" i="2"/>
  <c r="T7687" i="2"/>
  <c r="T7688" i="2"/>
  <c r="T7689" i="2"/>
  <c r="T7690" i="2"/>
  <c r="T7691" i="2"/>
  <c r="T7692" i="2"/>
  <c r="T7693" i="2"/>
  <c r="T7694" i="2"/>
  <c r="T7695" i="2"/>
  <c r="T7696" i="2"/>
  <c r="T7697" i="2"/>
  <c r="T7698" i="2"/>
  <c r="T7699" i="2"/>
  <c r="T7700" i="2"/>
  <c r="T7701" i="2"/>
  <c r="T7702" i="2"/>
  <c r="T7703" i="2"/>
  <c r="T7704" i="2"/>
  <c r="T7705" i="2"/>
  <c r="T7706" i="2"/>
  <c r="T7707" i="2"/>
  <c r="T7708" i="2"/>
  <c r="T7709" i="2"/>
  <c r="T7710" i="2"/>
  <c r="T7711" i="2"/>
  <c r="T7712" i="2"/>
  <c r="T7713" i="2"/>
  <c r="T7714" i="2"/>
  <c r="T7715" i="2"/>
  <c r="T7716" i="2"/>
  <c r="T7717" i="2"/>
  <c r="T7718" i="2"/>
  <c r="T7719" i="2"/>
  <c r="T7720" i="2"/>
  <c r="T7721" i="2"/>
  <c r="T7722" i="2"/>
  <c r="T7723" i="2"/>
  <c r="T7724" i="2"/>
  <c r="T7725" i="2"/>
  <c r="T7726" i="2"/>
  <c r="T7727" i="2"/>
  <c r="T7728" i="2"/>
  <c r="T7729" i="2"/>
  <c r="T7730" i="2"/>
  <c r="T7731" i="2"/>
  <c r="T7732" i="2"/>
  <c r="T7733" i="2"/>
  <c r="T7734" i="2"/>
  <c r="T7735" i="2"/>
  <c r="T7736" i="2"/>
  <c r="T7737" i="2"/>
  <c r="T7738" i="2"/>
  <c r="T7739" i="2"/>
  <c r="T7740" i="2"/>
  <c r="T7741" i="2"/>
  <c r="T7742" i="2"/>
  <c r="T7743" i="2"/>
  <c r="T7744" i="2"/>
  <c r="T7745" i="2"/>
  <c r="T7746" i="2"/>
  <c r="T7747" i="2"/>
  <c r="T7748" i="2"/>
  <c r="T7749" i="2"/>
  <c r="T7750" i="2"/>
  <c r="T7751" i="2"/>
  <c r="T7752" i="2"/>
  <c r="T7753" i="2"/>
  <c r="T7754" i="2"/>
  <c r="T7755" i="2"/>
  <c r="T7756" i="2"/>
  <c r="T7757" i="2"/>
  <c r="T7758" i="2"/>
  <c r="T7759" i="2"/>
  <c r="T7760" i="2"/>
  <c r="T7761" i="2"/>
  <c r="T7762" i="2"/>
  <c r="T7763" i="2"/>
  <c r="T7764" i="2"/>
  <c r="T7765" i="2"/>
  <c r="T7766" i="2"/>
  <c r="T7767" i="2"/>
  <c r="T7768" i="2"/>
  <c r="T7769" i="2"/>
  <c r="T7770" i="2"/>
  <c r="T7771" i="2"/>
  <c r="T7772" i="2"/>
  <c r="T7773" i="2"/>
  <c r="T7774" i="2"/>
  <c r="T7775" i="2"/>
  <c r="T7776" i="2"/>
  <c r="T7777" i="2"/>
  <c r="T7778" i="2"/>
  <c r="T7779" i="2"/>
  <c r="T7780" i="2"/>
  <c r="T7781" i="2"/>
  <c r="T7782" i="2"/>
  <c r="T7783" i="2"/>
  <c r="T7784" i="2"/>
  <c r="T7785" i="2"/>
  <c r="T7786" i="2"/>
  <c r="T7787" i="2"/>
  <c r="T7788" i="2"/>
  <c r="T7789" i="2"/>
  <c r="T7790" i="2"/>
  <c r="T7791" i="2"/>
  <c r="T7792" i="2"/>
  <c r="T7793" i="2"/>
  <c r="T7794" i="2"/>
  <c r="T7795" i="2"/>
  <c r="T7796" i="2"/>
  <c r="T7797" i="2"/>
  <c r="T7798" i="2"/>
  <c r="T7799" i="2"/>
  <c r="T7800" i="2"/>
  <c r="T7801" i="2"/>
  <c r="T7802" i="2"/>
  <c r="T7803" i="2"/>
  <c r="T7804" i="2"/>
  <c r="T7805" i="2"/>
  <c r="T7806" i="2"/>
  <c r="T7807" i="2"/>
  <c r="T7808" i="2"/>
  <c r="T7809" i="2"/>
  <c r="T7810" i="2"/>
  <c r="T7811" i="2"/>
  <c r="T7812" i="2"/>
  <c r="T7813" i="2"/>
  <c r="T7814" i="2"/>
  <c r="T7815" i="2"/>
  <c r="T7816" i="2"/>
  <c r="T7817" i="2"/>
  <c r="T7818" i="2"/>
  <c r="T7819" i="2"/>
  <c r="T7820" i="2"/>
  <c r="T7821" i="2"/>
  <c r="T7822" i="2"/>
  <c r="T7823" i="2"/>
  <c r="T7824" i="2"/>
  <c r="T7825" i="2"/>
  <c r="T7826" i="2"/>
  <c r="T7827" i="2"/>
  <c r="T7828" i="2"/>
  <c r="T7829" i="2"/>
  <c r="T7830" i="2"/>
  <c r="T7831" i="2"/>
  <c r="T7832" i="2"/>
  <c r="T7833" i="2"/>
  <c r="T7834" i="2"/>
  <c r="T7835" i="2"/>
  <c r="T7836" i="2"/>
  <c r="T7837" i="2"/>
  <c r="T7838" i="2"/>
  <c r="T7839" i="2"/>
  <c r="T7840" i="2"/>
  <c r="T7841" i="2"/>
  <c r="T7842" i="2"/>
  <c r="T7843" i="2"/>
  <c r="T7844" i="2"/>
  <c r="T7845" i="2"/>
  <c r="T7846" i="2"/>
  <c r="T7847" i="2"/>
  <c r="T7848" i="2"/>
  <c r="T7849" i="2"/>
  <c r="T7850" i="2"/>
  <c r="T7851" i="2"/>
  <c r="T7852" i="2"/>
  <c r="T7853" i="2"/>
  <c r="T7854" i="2"/>
  <c r="T7855" i="2"/>
  <c r="T7856" i="2"/>
  <c r="T7857" i="2"/>
  <c r="T7858" i="2"/>
  <c r="T7859" i="2"/>
  <c r="T7860" i="2"/>
  <c r="T7861" i="2"/>
  <c r="T7862" i="2"/>
  <c r="T7863" i="2"/>
  <c r="T7864" i="2"/>
  <c r="T7865" i="2"/>
  <c r="T7866" i="2"/>
  <c r="T7867" i="2"/>
  <c r="T7868" i="2"/>
  <c r="T7869" i="2"/>
  <c r="T7870" i="2"/>
  <c r="T7871" i="2"/>
  <c r="T7872" i="2"/>
  <c r="T7873" i="2"/>
  <c r="T7874" i="2"/>
  <c r="T7875" i="2"/>
  <c r="T7876" i="2"/>
  <c r="T7877" i="2"/>
  <c r="T7878" i="2"/>
  <c r="T7879" i="2"/>
  <c r="T7880" i="2"/>
  <c r="T7881" i="2"/>
  <c r="T7882" i="2"/>
  <c r="T7883" i="2"/>
  <c r="T7884" i="2"/>
  <c r="T7885" i="2"/>
  <c r="T7886" i="2"/>
  <c r="T7887" i="2"/>
  <c r="T7888" i="2"/>
  <c r="T7889" i="2"/>
  <c r="T7890" i="2"/>
  <c r="T7891" i="2"/>
  <c r="T7892" i="2"/>
  <c r="T7893" i="2"/>
  <c r="T7894" i="2"/>
  <c r="T7895" i="2"/>
  <c r="T7896" i="2"/>
  <c r="T7897" i="2"/>
  <c r="T7898" i="2"/>
  <c r="T7899" i="2"/>
  <c r="T7900" i="2"/>
  <c r="T7901" i="2"/>
  <c r="T7902" i="2"/>
  <c r="T7903" i="2"/>
  <c r="T7904" i="2"/>
  <c r="T7905" i="2"/>
  <c r="T7906" i="2"/>
  <c r="T7907" i="2"/>
  <c r="T7908" i="2"/>
  <c r="T7909" i="2"/>
  <c r="T7910" i="2"/>
  <c r="T7911" i="2"/>
  <c r="T7912" i="2"/>
  <c r="T7913" i="2"/>
  <c r="T7914" i="2"/>
  <c r="T7915" i="2"/>
  <c r="T7916" i="2"/>
  <c r="T7917" i="2"/>
  <c r="T7918" i="2"/>
  <c r="T7919" i="2"/>
  <c r="T7920" i="2"/>
  <c r="T7921" i="2"/>
  <c r="T7922" i="2"/>
  <c r="T7923" i="2"/>
  <c r="T7924" i="2"/>
  <c r="T7925" i="2"/>
  <c r="T7926" i="2"/>
  <c r="T7927" i="2"/>
  <c r="T7928" i="2"/>
  <c r="T7929" i="2"/>
  <c r="T7930" i="2"/>
  <c r="T7931" i="2"/>
  <c r="T7932" i="2"/>
  <c r="T7933" i="2"/>
  <c r="T7934" i="2"/>
  <c r="T7935" i="2"/>
  <c r="T7936" i="2"/>
  <c r="T7937" i="2"/>
  <c r="T7938" i="2"/>
  <c r="T7939" i="2"/>
  <c r="T7940" i="2"/>
  <c r="T7941" i="2"/>
  <c r="T7942" i="2"/>
  <c r="T7943" i="2"/>
  <c r="T7944" i="2"/>
  <c r="T7945" i="2"/>
  <c r="T7946" i="2"/>
  <c r="T7947" i="2"/>
  <c r="T7948" i="2"/>
  <c r="T7949" i="2"/>
  <c r="T7950" i="2"/>
  <c r="T7951" i="2"/>
  <c r="T7952" i="2"/>
  <c r="T7953" i="2"/>
  <c r="T7954" i="2"/>
  <c r="T7955" i="2"/>
  <c r="T7956" i="2"/>
  <c r="T7957" i="2"/>
  <c r="T7958" i="2"/>
  <c r="T7959" i="2"/>
  <c r="T7960" i="2"/>
  <c r="T7961" i="2"/>
  <c r="T7962" i="2"/>
  <c r="T7963" i="2"/>
  <c r="T7964" i="2"/>
  <c r="T7965" i="2"/>
  <c r="T7966" i="2"/>
  <c r="T7967" i="2"/>
  <c r="T7968" i="2"/>
  <c r="T7969" i="2"/>
  <c r="T7970" i="2"/>
  <c r="T7971" i="2"/>
  <c r="T7972" i="2"/>
  <c r="T7973" i="2"/>
  <c r="T7974" i="2"/>
  <c r="T7975" i="2"/>
  <c r="T7976" i="2"/>
  <c r="T7977" i="2"/>
  <c r="T7978" i="2"/>
  <c r="T7979" i="2"/>
  <c r="T7980" i="2"/>
  <c r="T7981" i="2"/>
  <c r="T7982" i="2"/>
  <c r="T7983" i="2"/>
  <c r="T7984" i="2"/>
  <c r="T7985" i="2"/>
  <c r="T7986" i="2"/>
  <c r="T7987" i="2"/>
  <c r="T7988" i="2"/>
  <c r="T7989" i="2"/>
  <c r="T7990" i="2"/>
  <c r="T7991" i="2"/>
  <c r="T7992" i="2"/>
  <c r="T7993" i="2"/>
  <c r="T7994" i="2"/>
  <c r="T7995" i="2"/>
  <c r="T7996" i="2"/>
  <c r="T7997" i="2"/>
  <c r="T7998" i="2"/>
  <c r="T7999" i="2"/>
  <c r="T8000" i="2"/>
  <c r="T8001" i="2"/>
  <c r="T8002" i="2"/>
  <c r="T8003" i="2"/>
  <c r="T8004" i="2"/>
  <c r="T8005" i="2"/>
  <c r="T8006" i="2"/>
  <c r="T8007" i="2"/>
  <c r="T8008" i="2"/>
  <c r="T8009" i="2"/>
  <c r="T8010" i="2"/>
  <c r="T8011" i="2"/>
  <c r="T8012" i="2"/>
  <c r="T8013" i="2"/>
  <c r="T8014" i="2"/>
  <c r="T8015" i="2"/>
  <c r="T8016" i="2"/>
  <c r="T8017" i="2"/>
  <c r="T8018" i="2"/>
  <c r="T8019" i="2"/>
  <c r="T8020" i="2"/>
  <c r="T8021" i="2"/>
  <c r="T8022" i="2"/>
  <c r="T8023" i="2"/>
  <c r="T8024" i="2"/>
  <c r="T8025" i="2"/>
  <c r="T8026" i="2"/>
  <c r="T8027" i="2"/>
  <c r="T8028" i="2"/>
  <c r="T8029" i="2"/>
  <c r="T8030" i="2"/>
  <c r="T8031" i="2"/>
  <c r="T8032" i="2"/>
  <c r="T8033" i="2"/>
  <c r="T8034" i="2"/>
  <c r="T8035" i="2"/>
  <c r="T8036" i="2"/>
  <c r="T8037" i="2"/>
  <c r="T8038" i="2"/>
  <c r="T8039" i="2"/>
  <c r="T8040" i="2"/>
  <c r="T8041" i="2"/>
  <c r="T8042" i="2"/>
  <c r="T8043" i="2"/>
  <c r="T8044" i="2"/>
  <c r="T8045" i="2"/>
  <c r="T8046" i="2"/>
  <c r="T8047" i="2"/>
  <c r="T8048" i="2"/>
  <c r="T8049" i="2"/>
  <c r="T8050" i="2"/>
  <c r="T8051" i="2"/>
  <c r="T8052" i="2"/>
  <c r="T8053" i="2"/>
  <c r="T8054" i="2"/>
  <c r="T8055" i="2"/>
  <c r="T8056" i="2"/>
  <c r="T8057" i="2"/>
  <c r="T8058" i="2"/>
  <c r="T8059" i="2"/>
  <c r="T8060" i="2"/>
  <c r="T8061" i="2"/>
  <c r="T8062" i="2"/>
  <c r="T8063" i="2"/>
  <c r="T8064" i="2"/>
  <c r="T8065" i="2"/>
  <c r="T8066" i="2"/>
  <c r="T8067" i="2"/>
  <c r="T8068" i="2"/>
  <c r="T8069" i="2"/>
  <c r="T8070" i="2"/>
  <c r="T8071" i="2"/>
  <c r="T8072" i="2"/>
  <c r="T8073" i="2"/>
  <c r="T8074" i="2"/>
  <c r="T8075" i="2"/>
  <c r="T8076" i="2"/>
  <c r="T8077" i="2"/>
  <c r="T8078" i="2"/>
  <c r="T8079" i="2"/>
  <c r="T8080" i="2"/>
  <c r="T8081" i="2"/>
  <c r="T8082" i="2"/>
  <c r="T8083" i="2"/>
  <c r="T8084" i="2"/>
  <c r="T8085" i="2"/>
  <c r="T8086" i="2"/>
  <c r="T8087" i="2"/>
  <c r="T8088" i="2"/>
  <c r="T8089" i="2"/>
  <c r="T8090" i="2"/>
  <c r="T8091" i="2"/>
  <c r="T8092" i="2"/>
  <c r="T8093" i="2"/>
  <c r="T8094" i="2"/>
  <c r="T8095" i="2"/>
  <c r="T8096" i="2"/>
  <c r="T8097" i="2"/>
  <c r="T8098" i="2"/>
  <c r="T8099" i="2"/>
  <c r="T8100" i="2"/>
  <c r="T8101" i="2"/>
  <c r="T8102" i="2"/>
  <c r="T8103" i="2"/>
  <c r="T8104" i="2"/>
  <c r="T8105" i="2"/>
  <c r="T8106" i="2"/>
  <c r="T8107" i="2"/>
  <c r="T8108" i="2"/>
  <c r="T8109" i="2"/>
  <c r="T8110" i="2"/>
  <c r="T8111" i="2"/>
  <c r="T8112" i="2"/>
  <c r="T8113" i="2"/>
  <c r="T8114" i="2"/>
  <c r="T8115" i="2"/>
  <c r="T8116" i="2"/>
  <c r="T8117" i="2"/>
  <c r="T8118" i="2"/>
  <c r="T8119" i="2"/>
  <c r="T8120" i="2"/>
  <c r="T8121" i="2"/>
  <c r="T8122" i="2"/>
  <c r="T8123" i="2"/>
  <c r="T8124" i="2"/>
  <c r="T8125" i="2"/>
  <c r="T8126" i="2"/>
  <c r="T8127" i="2"/>
  <c r="T8128" i="2"/>
  <c r="T8129" i="2"/>
  <c r="T8130" i="2"/>
  <c r="T8131" i="2"/>
  <c r="T8132" i="2"/>
  <c r="T8133" i="2"/>
  <c r="T8134" i="2"/>
  <c r="T8135" i="2"/>
  <c r="T8136" i="2"/>
  <c r="T8137" i="2"/>
  <c r="T8138" i="2"/>
  <c r="T8139" i="2"/>
  <c r="T8140" i="2"/>
  <c r="T8141" i="2"/>
  <c r="T8142" i="2"/>
  <c r="T8143" i="2"/>
  <c r="T8144" i="2"/>
  <c r="T8145" i="2"/>
  <c r="T8146" i="2"/>
  <c r="T8147" i="2"/>
  <c r="T8148" i="2"/>
  <c r="T8149" i="2"/>
  <c r="T8150" i="2"/>
  <c r="T8151" i="2"/>
  <c r="T8152" i="2"/>
  <c r="T8153" i="2"/>
  <c r="T8154" i="2"/>
  <c r="T8155" i="2"/>
  <c r="T8156" i="2"/>
  <c r="T8157" i="2"/>
  <c r="T8158" i="2"/>
  <c r="T8159" i="2"/>
  <c r="T8160" i="2"/>
  <c r="T8161" i="2"/>
  <c r="T8162" i="2"/>
  <c r="T8163" i="2"/>
  <c r="T8164" i="2"/>
  <c r="T8165" i="2"/>
  <c r="T8166" i="2"/>
  <c r="T8167" i="2"/>
  <c r="T8168" i="2"/>
  <c r="T8169" i="2"/>
  <c r="T8170" i="2"/>
  <c r="T8171" i="2"/>
  <c r="T8172" i="2"/>
  <c r="T8173" i="2"/>
  <c r="T8174" i="2"/>
  <c r="T8175" i="2"/>
  <c r="T8176" i="2"/>
  <c r="T8177" i="2"/>
  <c r="T8178" i="2"/>
  <c r="T8179" i="2"/>
  <c r="T8180" i="2"/>
  <c r="T8181" i="2"/>
  <c r="T8182" i="2"/>
  <c r="T8183" i="2"/>
  <c r="T8184" i="2"/>
  <c r="T8185" i="2"/>
  <c r="T8186" i="2"/>
  <c r="T8187" i="2"/>
  <c r="T8188" i="2"/>
  <c r="T8189" i="2"/>
  <c r="T8190" i="2"/>
  <c r="T8191" i="2"/>
  <c r="T8192" i="2"/>
  <c r="T8193" i="2"/>
  <c r="T8194" i="2"/>
  <c r="T8195" i="2"/>
  <c r="T8196" i="2"/>
  <c r="T8197" i="2"/>
  <c r="T8198" i="2"/>
  <c r="T8199" i="2"/>
  <c r="T8200" i="2"/>
  <c r="T8201" i="2"/>
  <c r="T8202" i="2"/>
  <c r="T8203" i="2"/>
  <c r="T8204" i="2"/>
  <c r="T8205" i="2"/>
  <c r="T8206" i="2"/>
  <c r="T8207" i="2"/>
  <c r="T8208" i="2"/>
  <c r="T8209" i="2"/>
  <c r="T8210" i="2"/>
  <c r="T8211" i="2"/>
  <c r="T8212" i="2"/>
  <c r="T8213" i="2"/>
  <c r="T8214" i="2"/>
  <c r="T8215" i="2"/>
  <c r="T8216" i="2"/>
  <c r="T8217" i="2"/>
  <c r="T8218" i="2"/>
  <c r="T8219" i="2"/>
  <c r="T8220" i="2"/>
  <c r="T8221" i="2"/>
  <c r="T8222" i="2"/>
  <c r="T8223" i="2"/>
  <c r="T8224" i="2"/>
  <c r="T8225" i="2"/>
  <c r="T8226" i="2"/>
  <c r="T8227" i="2"/>
  <c r="T8228" i="2"/>
  <c r="T8229" i="2"/>
  <c r="T8230" i="2"/>
  <c r="T8231" i="2"/>
  <c r="T8232" i="2"/>
  <c r="T8233" i="2"/>
  <c r="T8234" i="2"/>
  <c r="T8235" i="2"/>
  <c r="T8236" i="2"/>
  <c r="T8237" i="2"/>
  <c r="T8238" i="2"/>
  <c r="T8239" i="2"/>
  <c r="T8240" i="2"/>
  <c r="T8241" i="2"/>
  <c r="T8242" i="2"/>
  <c r="T8243" i="2"/>
  <c r="T8244" i="2"/>
  <c r="T8245" i="2"/>
  <c r="T8246" i="2"/>
  <c r="T8247" i="2"/>
  <c r="T8248" i="2"/>
  <c r="T8249" i="2"/>
  <c r="T8250" i="2"/>
  <c r="T8251" i="2"/>
  <c r="T8252" i="2"/>
  <c r="T8253" i="2"/>
  <c r="T8254" i="2"/>
  <c r="T8255" i="2"/>
  <c r="T8256" i="2"/>
  <c r="T8257" i="2"/>
  <c r="T8258" i="2"/>
  <c r="T8259" i="2"/>
  <c r="T8260" i="2"/>
  <c r="T8261" i="2"/>
  <c r="T8262" i="2"/>
  <c r="T8263" i="2"/>
  <c r="T8264" i="2"/>
  <c r="T8265" i="2"/>
  <c r="T8266" i="2"/>
  <c r="T8267" i="2"/>
  <c r="T8268" i="2"/>
  <c r="T8269" i="2"/>
  <c r="T8270" i="2"/>
  <c r="T8271" i="2"/>
  <c r="T8272" i="2"/>
  <c r="T8273" i="2"/>
  <c r="T8274" i="2"/>
  <c r="T8275" i="2"/>
  <c r="T8276" i="2"/>
  <c r="T8277" i="2"/>
  <c r="T8278" i="2"/>
  <c r="T8279" i="2"/>
  <c r="T8280" i="2"/>
  <c r="T8281" i="2"/>
  <c r="T8282" i="2"/>
  <c r="T8283" i="2"/>
  <c r="T8284" i="2"/>
  <c r="T8285" i="2"/>
  <c r="T8286" i="2"/>
  <c r="T8287" i="2"/>
  <c r="T8288" i="2"/>
  <c r="T8289" i="2"/>
  <c r="T8290" i="2"/>
  <c r="T8291" i="2"/>
  <c r="T8292" i="2"/>
  <c r="T8293" i="2"/>
  <c r="T8294" i="2"/>
  <c r="T8295" i="2"/>
  <c r="T8296" i="2"/>
  <c r="T8297" i="2"/>
  <c r="T8298" i="2"/>
  <c r="T8299" i="2"/>
  <c r="T8300" i="2"/>
  <c r="T8301" i="2"/>
  <c r="T8302" i="2"/>
  <c r="T8303" i="2"/>
  <c r="T8304" i="2"/>
  <c r="T8305" i="2"/>
  <c r="T8306" i="2"/>
  <c r="T8307" i="2"/>
  <c r="T8308" i="2"/>
  <c r="T8309" i="2"/>
  <c r="T8310" i="2"/>
  <c r="T8311" i="2"/>
  <c r="T8312" i="2"/>
  <c r="T8313" i="2"/>
  <c r="T8314" i="2"/>
  <c r="T8315" i="2"/>
  <c r="T8316" i="2"/>
  <c r="T8317" i="2"/>
  <c r="T8318" i="2"/>
  <c r="T8319" i="2"/>
  <c r="T8320" i="2"/>
  <c r="T8321" i="2"/>
  <c r="T8322" i="2"/>
  <c r="T8323" i="2"/>
  <c r="T8324" i="2"/>
  <c r="T8325" i="2"/>
  <c r="T8326" i="2"/>
  <c r="T8327" i="2"/>
  <c r="T8328" i="2"/>
  <c r="T8329" i="2"/>
  <c r="T8330" i="2"/>
  <c r="T8331" i="2"/>
  <c r="T8332" i="2"/>
  <c r="T8333" i="2"/>
  <c r="T8334" i="2"/>
  <c r="T8335" i="2"/>
  <c r="T8336" i="2"/>
  <c r="T8337" i="2"/>
  <c r="T8338" i="2"/>
  <c r="T8339" i="2"/>
  <c r="T8340" i="2"/>
  <c r="T8341" i="2"/>
  <c r="T8342" i="2"/>
  <c r="T8343" i="2"/>
  <c r="T8344" i="2"/>
  <c r="T8345" i="2"/>
  <c r="T8346" i="2"/>
  <c r="T8347" i="2"/>
  <c r="T8348" i="2"/>
  <c r="T8349" i="2"/>
  <c r="T8350" i="2"/>
  <c r="T8351" i="2"/>
  <c r="T8352" i="2"/>
  <c r="T8353" i="2"/>
  <c r="T8354" i="2"/>
  <c r="T8355" i="2"/>
  <c r="T8356" i="2"/>
  <c r="T8357" i="2"/>
  <c r="T8358" i="2"/>
  <c r="T8359" i="2"/>
  <c r="T8360" i="2"/>
  <c r="T8361" i="2"/>
  <c r="T8362" i="2"/>
  <c r="T8363" i="2"/>
  <c r="T8364" i="2"/>
  <c r="T8365" i="2"/>
  <c r="T8366" i="2"/>
  <c r="T8367" i="2"/>
  <c r="T8368" i="2"/>
  <c r="T8369" i="2"/>
  <c r="T8370" i="2"/>
  <c r="T8371" i="2"/>
  <c r="T8372" i="2"/>
  <c r="T8373" i="2"/>
  <c r="T8374" i="2"/>
  <c r="T8375" i="2"/>
  <c r="T8376" i="2"/>
  <c r="T8377" i="2"/>
  <c r="T8378" i="2"/>
  <c r="T8379" i="2"/>
  <c r="T8380" i="2"/>
  <c r="T8381" i="2"/>
  <c r="T8382" i="2"/>
  <c r="T8383" i="2"/>
  <c r="T8384" i="2"/>
  <c r="T8385" i="2"/>
  <c r="T8386" i="2"/>
  <c r="T8387" i="2"/>
  <c r="T8388" i="2"/>
  <c r="T8389" i="2"/>
  <c r="T8390" i="2"/>
  <c r="T8391" i="2"/>
  <c r="T8392" i="2"/>
  <c r="T8393" i="2"/>
  <c r="T8394" i="2"/>
  <c r="T8395" i="2"/>
  <c r="T8396" i="2"/>
  <c r="T8397" i="2"/>
  <c r="T8398" i="2"/>
  <c r="T8399" i="2"/>
  <c r="T8400" i="2"/>
  <c r="H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G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F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D2" i="2"/>
  <c r="AD2" i="2" s="1"/>
  <c r="D3" i="2"/>
  <c r="AD3" i="2" s="1"/>
  <c r="D4" i="2"/>
  <c r="AD4" i="2" s="1"/>
  <c r="D5" i="2"/>
  <c r="AD5" i="2" s="1"/>
  <c r="D6" i="2"/>
  <c r="AD6" i="2" s="1"/>
  <c r="D7" i="2"/>
  <c r="AD7" i="2" s="1"/>
  <c r="D8" i="2"/>
  <c r="AD8" i="2" s="1"/>
  <c r="D9" i="2"/>
  <c r="AD9" i="2" s="1"/>
  <c r="D10" i="2"/>
  <c r="AD10" i="2" s="1"/>
  <c r="D11" i="2"/>
  <c r="AD11" i="2" s="1"/>
  <c r="D12" i="2"/>
  <c r="AD12" i="2" s="1"/>
  <c r="D13" i="2"/>
  <c r="AD13" i="2" s="1"/>
  <c r="D14" i="2"/>
  <c r="AD14" i="2" s="1"/>
  <c r="D15" i="2"/>
  <c r="AD15" i="2" s="1"/>
  <c r="D16" i="2"/>
  <c r="AD16" i="2" s="1"/>
  <c r="D17" i="2"/>
  <c r="AD17" i="2" s="1"/>
  <c r="D18" i="2"/>
  <c r="AD18" i="2" s="1"/>
  <c r="D19" i="2"/>
  <c r="AD19" i="2" s="1"/>
  <c r="D20" i="2"/>
  <c r="AD20" i="2" s="1"/>
  <c r="D21" i="2"/>
  <c r="AD21" i="2" s="1"/>
  <c r="D22" i="2"/>
  <c r="AD22" i="2" s="1"/>
  <c r="D23" i="2"/>
  <c r="AD23" i="2" s="1"/>
  <c r="D24" i="2"/>
  <c r="AD24" i="2" s="1"/>
  <c r="D25" i="2"/>
  <c r="AD25" i="2" s="1"/>
  <c r="D26" i="2"/>
  <c r="AD26" i="2" s="1"/>
  <c r="D27" i="2"/>
  <c r="AD27" i="2" s="1"/>
  <c r="D28" i="2"/>
  <c r="AD28" i="2" s="1"/>
  <c r="D29" i="2"/>
  <c r="AD29" i="2" s="1"/>
  <c r="D30" i="2"/>
  <c r="AD30" i="2" s="1"/>
  <c r="D31" i="2"/>
  <c r="AD31" i="2" s="1"/>
  <c r="D32" i="2"/>
  <c r="AD32" i="2" s="1"/>
  <c r="D33" i="2"/>
  <c r="AD33" i="2" s="1"/>
  <c r="D34" i="2"/>
  <c r="AD34" i="2" s="1"/>
  <c r="D35" i="2"/>
  <c r="AD35" i="2" s="1"/>
  <c r="D36" i="2"/>
  <c r="AD36" i="2" s="1"/>
  <c r="D37" i="2"/>
  <c r="AD37" i="2" s="1"/>
  <c r="D38" i="2"/>
  <c r="AD38" i="2" s="1"/>
  <c r="D39" i="2"/>
  <c r="AD39" i="2" s="1"/>
  <c r="D40" i="2"/>
  <c r="AD40" i="2" s="1"/>
  <c r="D41" i="2"/>
  <c r="AD41" i="2" s="1"/>
  <c r="D42" i="2"/>
  <c r="AD42" i="2" s="1"/>
  <c r="D43" i="2"/>
  <c r="AD43" i="2" s="1"/>
  <c r="D44" i="2"/>
  <c r="AD44" i="2" s="1"/>
  <c r="D45" i="2"/>
  <c r="AD45" i="2" s="1"/>
  <c r="D46" i="2"/>
  <c r="AD46" i="2" s="1"/>
  <c r="D47" i="2"/>
  <c r="AD47" i="2" s="1"/>
  <c r="D48" i="2"/>
  <c r="AD48" i="2" s="1"/>
  <c r="D49" i="2"/>
  <c r="AD49" i="2" s="1"/>
  <c r="D50" i="2"/>
  <c r="AD50" i="2" s="1"/>
  <c r="D51" i="2"/>
  <c r="AD51" i="2" s="1"/>
  <c r="D52" i="2"/>
  <c r="AD52" i="2" s="1"/>
  <c r="D53" i="2"/>
  <c r="AD53" i="2" s="1"/>
  <c r="D54" i="2"/>
  <c r="AD54" i="2" s="1"/>
  <c r="D55" i="2"/>
  <c r="AD55" i="2" s="1"/>
  <c r="D56" i="2"/>
  <c r="AD56" i="2" s="1"/>
  <c r="D57" i="2"/>
  <c r="AD57" i="2" s="1"/>
  <c r="D58" i="2"/>
  <c r="AD58" i="2" s="1"/>
  <c r="D59" i="2"/>
  <c r="AD59" i="2" s="1"/>
  <c r="D60" i="2"/>
  <c r="AD60" i="2" s="1"/>
  <c r="D61" i="2"/>
  <c r="AD61" i="2" s="1"/>
  <c r="D62" i="2"/>
  <c r="AD62" i="2" s="1"/>
  <c r="D63" i="2"/>
  <c r="AD63" i="2" s="1"/>
  <c r="D64" i="2"/>
  <c r="AD64" i="2" s="1"/>
  <c r="D65" i="2"/>
  <c r="AD65" i="2" s="1"/>
  <c r="D66" i="2"/>
  <c r="AD66" i="2" s="1"/>
  <c r="D67" i="2"/>
  <c r="AD67" i="2" s="1"/>
  <c r="D68" i="2"/>
  <c r="AD68" i="2" s="1"/>
  <c r="D69" i="2"/>
  <c r="AD69" i="2" s="1"/>
  <c r="D70" i="2"/>
  <c r="AD70" i="2" s="1"/>
  <c r="D71" i="2"/>
  <c r="AD71" i="2" s="1"/>
  <c r="D72" i="2"/>
  <c r="AD72" i="2" s="1"/>
  <c r="D73" i="2"/>
  <c r="AD73" i="2" s="1"/>
  <c r="D74" i="2"/>
  <c r="AD74" i="2" s="1"/>
  <c r="D75" i="2"/>
  <c r="AD75" i="2" s="1"/>
  <c r="D76" i="2"/>
  <c r="AD76" i="2" s="1"/>
  <c r="D77" i="2"/>
  <c r="AD77" i="2" s="1"/>
  <c r="D78" i="2"/>
  <c r="AD78" i="2" s="1"/>
  <c r="D79" i="2"/>
  <c r="AD79" i="2" s="1"/>
  <c r="D80" i="2"/>
  <c r="AD80" i="2" s="1"/>
  <c r="D81" i="2"/>
  <c r="AD81" i="2" s="1"/>
  <c r="D82" i="2"/>
  <c r="AD82" i="2" s="1"/>
  <c r="D83" i="2"/>
  <c r="AD83" i="2" s="1"/>
  <c r="D84" i="2"/>
  <c r="AD84" i="2" s="1"/>
  <c r="D85" i="2"/>
  <c r="AD85" i="2" s="1"/>
  <c r="D86" i="2"/>
  <c r="AD86" i="2" s="1"/>
  <c r="D87" i="2"/>
  <c r="AD87" i="2" s="1"/>
  <c r="D88" i="2"/>
  <c r="AD88" i="2" s="1"/>
  <c r="D89" i="2"/>
  <c r="AD89" i="2" s="1"/>
  <c r="D90" i="2"/>
  <c r="AD90" i="2" s="1"/>
  <c r="D91" i="2"/>
  <c r="AD91" i="2" s="1"/>
  <c r="D92" i="2"/>
  <c r="AD92" i="2" s="1"/>
  <c r="D93" i="2"/>
  <c r="AD93" i="2" s="1"/>
  <c r="D94" i="2"/>
  <c r="AD94" i="2" s="1"/>
  <c r="D95" i="2"/>
  <c r="AD95" i="2" s="1"/>
  <c r="D96" i="2"/>
  <c r="AD96" i="2" s="1"/>
  <c r="D97" i="2"/>
  <c r="AD97" i="2" s="1"/>
  <c r="D98" i="2"/>
  <c r="AD98" i="2" s="1"/>
  <c r="D99" i="2"/>
  <c r="AD99" i="2" s="1"/>
  <c r="D100" i="2"/>
  <c r="AD100" i="2" s="1"/>
  <c r="D101" i="2"/>
  <c r="AD101" i="2" s="1"/>
  <c r="D102" i="2"/>
  <c r="AD102" i="2" s="1"/>
  <c r="D103" i="2"/>
  <c r="AD103" i="2" s="1"/>
  <c r="D104" i="2"/>
  <c r="AD104" i="2" s="1"/>
  <c r="D105" i="2"/>
  <c r="AD105" i="2" s="1"/>
  <c r="D106" i="2"/>
  <c r="AD106" i="2" s="1"/>
  <c r="D107" i="2"/>
  <c r="AD107" i="2" s="1"/>
  <c r="D108" i="2"/>
  <c r="AD108" i="2" s="1"/>
  <c r="D109" i="2"/>
  <c r="AD109" i="2" s="1"/>
  <c r="D110" i="2"/>
  <c r="AD110" i="2" s="1"/>
  <c r="D111" i="2"/>
  <c r="AD111" i="2" s="1"/>
  <c r="D112" i="2"/>
  <c r="AD112" i="2" s="1"/>
  <c r="D113" i="2"/>
  <c r="AD113" i="2" s="1"/>
  <c r="D114" i="2"/>
  <c r="AD114" i="2" s="1"/>
  <c r="D115" i="2"/>
  <c r="AD115" i="2" s="1"/>
  <c r="D116" i="2"/>
  <c r="AD116" i="2" s="1"/>
  <c r="D117" i="2"/>
  <c r="AD117" i="2" s="1"/>
  <c r="D118" i="2"/>
  <c r="AD118" i="2" s="1"/>
  <c r="D119" i="2"/>
  <c r="AD119" i="2" s="1"/>
  <c r="D120" i="2"/>
  <c r="AD120" i="2" s="1"/>
  <c r="D121" i="2"/>
  <c r="AD121" i="2" s="1"/>
  <c r="D122" i="2"/>
  <c r="AD122" i="2" s="1"/>
  <c r="D123" i="2"/>
  <c r="AD123" i="2" s="1"/>
  <c r="D124" i="2"/>
  <c r="AD124" i="2" s="1"/>
  <c r="D125" i="2"/>
  <c r="AD125" i="2" s="1"/>
  <c r="D126" i="2"/>
  <c r="AD126" i="2" s="1"/>
  <c r="D127" i="2"/>
  <c r="AD127" i="2" s="1"/>
  <c r="D128" i="2"/>
  <c r="AD128" i="2" s="1"/>
  <c r="D129" i="2"/>
  <c r="AD129" i="2" s="1"/>
  <c r="D130" i="2"/>
  <c r="AD130" i="2" s="1"/>
  <c r="D131" i="2"/>
  <c r="AD131" i="2" s="1"/>
  <c r="D132" i="2"/>
  <c r="AD132" i="2" s="1"/>
  <c r="D133" i="2"/>
  <c r="AD133" i="2" s="1"/>
  <c r="D134" i="2"/>
  <c r="AD134" i="2" s="1"/>
  <c r="D135" i="2"/>
  <c r="AD135" i="2" s="1"/>
  <c r="D136" i="2"/>
  <c r="AD136" i="2" s="1"/>
  <c r="D137" i="2"/>
  <c r="AD137" i="2" s="1"/>
  <c r="D138" i="2"/>
  <c r="AD138" i="2" s="1"/>
  <c r="D139" i="2"/>
  <c r="AD139" i="2" s="1"/>
  <c r="D140" i="2"/>
  <c r="AD140" i="2" s="1"/>
  <c r="D141" i="2"/>
  <c r="AD141" i="2" s="1"/>
  <c r="D142" i="2"/>
  <c r="AD142" i="2" s="1"/>
  <c r="D143" i="2"/>
  <c r="AD143" i="2" s="1"/>
  <c r="D144" i="2"/>
  <c r="AD144" i="2" s="1"/>
  <c r="D145" i="2"/>
  <c r="AD145" i="2" s="1"/>
  <c r="D146" i="2"/>
  <c r="AD146" i="2" s="1"/>
  <c r="D147" i="2"/>
  <c r="AD147" i="2" s="1"/>
  <c r="D148" i="2"/>
  <c r="AD148" i="2" s="1"/>
  <c r="D149" i="2"/>
  <c r="AD149" i="2" s="1"/>
  <c r="D150" i="2"/>
  <c r="AD150" i="2" s="1"/>
  <c r="D151" i="2"/>
  <c r="AD151" i="2" s="1"/>
  <c r="D152" i="2"/>
  <c r="AD152" i="2" s="1"/>
  <c r="D153" i="2"/>
  <c r="AD153" i="2" s="1"/>
  <c r="D154" i="2"/>
  <c r="AD154" i="2" s="1"/>
  <c r="D155" i="2"/>
  <c r="AD155" i="2" s="1"/>
  <c r="D156" i="2"/>
  <c r="AD156" i="2" s="1"/>
  <c r="D157" i="2"/>
  <c r="AD157" i="2" s="1"/>
  <c r="D158" i="2"/>
  <c r="AD158" i="2" s="1"/>
  <c r="D159" i="2"/>
  <c r="AD159" i="2" s="1"/>
  <c r="D160" i="2"/>
  <c r="AD160" i="2" s="1"/>
  <c r="D161" i="2"/>
  <c r="AD161" i="2" s="1"/>
  <c r="D162" i="2"/>
  <c r="AD162" i="2" s="1"/>
  <c r="D163" i="2"/>
  <c r="AD163" i="2" s="1"/>
  <c r="D164" i="2"/>
  <c r="AD164" i="2" s="1"/>
  <c r="D165" i="2"/>
  <c r="AD165" i="2" s="1"/>
  <c r="D166" i="2"/>
  <c r="AD166" i="2" s="1"/>
  <c r="D167" i="2"/>
  <c r="AD167" i="2" s="1"/>
  <c r="D168" i="2"/>
  <c r="AD168" i="2" s="1"/>
  <c r="D169" i="2"/>
  <c r="AD169" i="2" s="1"/>
  <c r="D170" i="2"/>
  <c r="AD170" i="2" s="1"/>
  <c r="D171" i="2"/>
  <c r="AD171" i="2" s="1"/>
  <c r="D172" i="2"/>
  <c r="AD172" i="2" s="1"/>
  <c r="D173" i="2"/>
  <c r="AD173" i="2" s="1"/>
  <c r="D174" i="2"/>
  <c r="AD174" i="2" s="1"/>
  <c r="D175" i="2"/>
  <c r="AD175" i="2" s="1"/>
  <c r="D176" i="2"/>
  <c r="AD176" i="2" s="1"/>
  <c r="D177" i="2"/>
  <c r="AD177" i="2" s="1"/>
  <c r="D178" i="2"/>
  <c r="AD178" i="2" s="1"/>
  <c r="D179" i="2"/>
  <c r="AD179" i="2" s="1"/>
  <c r="D180" i="2"/>
  <c r="AD180" i="2" s="1"/>
  <c r="D181" i="2"/>
  <c r="AD181" i="2" s="1"/>
  <c r="D182" i="2"/>
  <c r="AD182" i="2" s="1"/>
  <c r="D183" i="2"/>
  <c r="AD183" i="2" s="1"/>
  <c r="D184" i="2"/>
  <c r="AD184" i="2" s="1"/>
  <c r="D185" i="2"/>
  <c r="AD185" i="2" s="1"/>
  <c r="D186" i="2"/>
  <c r="AD186" i="2" s="1"/>
  <c r="D187" i="2"/>
  <c r="AD187" i="2" s="1"/>
  <c r="D188" i="2"/>
  <c r="AD188" i="2" s="1"/>
  <c r="D189" i="2"/>
  <c r="AD189" i="2" s="1"/>
  <c r="D190" i="2"/>
  <c r="AD190" i="2" s="1"/>
  <c r="D191" i="2"/>
  <c r="AD191" i="2" s="1"/>
  <c r="D192" i="2"/>
  <c r="AD192" i="2" s="1"/>
  <c r="D193" i="2"/>
  <c r="AD193" i="2" s="1"/>
  <c r="D194" i="2"/>
  <c r="AD194" i="2" s="1"/>
  <c r="D195" i="2"/>
  <c r="AD195" i="2" s="1"/>
  <c r="D196" i="2"/>
  <c r="AD196" i="2" s="1"/>
  <c r="D197" i="2"/>
  <c r="AD197" i="2" s="1"/>
  <c r="D198" i="2"/>
  <c r="AD198" i="2" s="1"/>
  <c r="D199" i="2"/>
  <c r="AD199" i="2" s="1"/>
  <c r="D200" i="2"/>
  <c r="AD200" i="2" s="1"/>
  <c r="D201" i="2"/>
  <c r="AD201" i="2" s="1"/>
  <c r="D202" i="2"/>
  <c r="AD202" i="2" s="1"/>
  <c r="D203" i="2"/>
  <c r="AD203" i="2" s="1"/>
  <c r="D204" i="2"/>
  <c r="AD204" i="2" s="1"/>
  <c r="D205" i="2"/>
  <c r="AD205" i="2" s="1"/>
  <c r="D206" i="2"/>
  <c r="AD206" i="2" s="1"/>
  <c r="D207" i="2"/>
  <c r="AD207" i="2" s="1"/>
  <c r="D208" i="2"/>
  <c r="AD208" i="2" s="1"/>
  <c r="D209" i="2"/>
  <c r="AD209" i="2" s="1"/>
  <c r="D210" i="2"/>
  <c r="AD210" i="2" s="1"/>
  <c r="D211" i="2"/>
  <c r="AD211" i="2" s="1"/>
  <c r="D212" i="2"/>
  <c r="AD212" i="2" s="1"/>
  <c r="D213" i="2"/>
  <c r="AD213" i="2" s="1"/>
  <c r="D214" i="2"/>
  <c r="AD214" i="2" s="1"/>
  <c r="D215" i="2"/>
  <c r="AD215" i="2" s="1"/>
  <c r="D216" i="2"/>
  <c r="AD216" i="2" s="1"/>
  <c r="D217" i="2"/>
  <c r="AD217" i="2" s="1"/>
  <c r="D218" i="2"/>
  <c r="AD218" i="2" s="1"/>
  <c r="D219" i="2"/>
  <c r="AD219" i="2" s="1"/>
  <c r="D220" i="2"/>
  <c r="AD220" i="2" s="1"/>
  <c r="D221" i="2"/>
  <c r="AD221" i="2" s="1"/>
  <c r="D222" i="2"/>
  <c r="AD222" i="2" s="1"/>
  <c r="D223" i="2"/>
  <c r="AD223" i="2" s="1"/>
  <c r="D224" i="2"/>
  <c r="AD224" i="2" s="1"/>
  <c r="D225" i="2"/>
  <c r="AD225" i="2" s="1"/>
  <c r="D226" i="2"/>
  <c r="AD226" i="2" s="1"/>
  <c r="D227" i="2"/>
  <c r="AD227" i="2" s="1"/>
  <c r="D228" i="2"/>
  <c r="AD228" i="2" s="1"/>
  <c r="D229" i="2"/>
  <c r="AD229" i="2" s="1"/>
  <c r="D230" i="2"/>
  <c r="AD230" i="2" s="1"/>
  <c r="D231" i="2"/>
  <c r="AD231" i="2" s="1"/>
  <c r="D232" i="2"/>
  <c r="AD232" i="2" s="1"/>
  <c r="D233" i="2"/>
  <c r="AD233" i="2" s="1"/>
  <c r="D234" i="2"/>
  <c r="AD234" i="2" s="1"/>
  <c r="D235" i="2"/>
  <c r="AD235" i="2" s="1"/>
  <c r="D236" i="2"/>
  <c r="AD236" i="2" s="1"/>
  <c r="D237" i="2"/>
  <c r="AD237" i="2" s="1"/>
  <c r="D238" i="2"/>
  <c r="AD238" i="2" s="1"/>
  <c r="D239" i="2"/>
  <c r="AD239" i="2" s="1"/>
  <c r="D240" i="2"/>
  <c r="AD240" i="2" s="1"/>
  <c r="D241" i="2"/>
  <c r="AD241" i="2" s="1"/>
  <c r="D242" i="2"/>
  <c r="AD242" i="2" s="1"/>
  <c r="D243" i="2"/>
  <c r="AD243" i="2" s="1"/>
  <c r="D244" i="2"/>
  <c r="AD244" i="2" s="1"/>
  <c r="D245" i="2"/>
  <c r="AD245" i="2" s="1"/>
  <c r="D246" i="2"/>
  <c r="AD246" i="2" s="1"/>
  <c r="D247" i="2"/>
  <c r="AD247" i="2" s="1"/>
  <c r="D248" i="2"/>
  <c r="AD248" i="2" s="1"/>
  <c r="D249" i="2"/>
  <c r="AD249" i="2" s="1"/>
  <c r="D250" i="2"/>
  <c r="AD250" i="2" s="1"/>
  <c r="D251" i="2"/>
  <c r="AD251" i="2" s="1"/>
  <c r="D252" i="2"/>
  <c r="AD252" i="2" s="1"/>
  <c r="D253" i="2"/>
  <c r="AD253" i="2" s="1"/>
  <c r="D254" i="2"/>
  <c r="AD254" i="2" s="1"/>
  <c r="D255" i="2"/>
  <c r="AD255" i="2" s="1"/>
  <c r="D256" i="2"/>
  <c r="AD256" i="2" s="1"/>
  <c r="D257" i="2"/>
  <c r="AD257" i="2" s="1"/>
  <c r="D258" i="2"/>
  <c r="AD258" i="2" s="1"/>
  <c r="D259" i="2"/>
  <c r="AD259" i="2" s="1"/>
  <c r="D260" i="2"/>
  <c r="AD260" i="2" s="1"/>
  <c r="D261" i="2"/>
  <c r="AD261" i="2" s="1"/>
  <c r="D262" i="2"/>
  <c r="AD262" i="2" s="1"/>
  <c r="D263" i="2"/>
  <c r="AD263" i="2" s="1"/>
  <c r="D264" i="2"/>
  <c r="AD264" i="2" s="1"/>
  <c r="D265" i="2"/>
  <c r="AD265" i="2" s="1"/>
  <c r="D266" i="2"/>
  <c r="AD266" i="2" s="1"/>
  <c r="D267" i="2"/>
  <c r="AD267" i="2" s="1"/>
  <c r="D268" i="2"/>
  <c r="AD268" i="2" s="1"/>
  <c r="D269" i="2"/>
  <c r="AD269" i="2" s="1"/>
  <c r="D270" i="2"/>
  <c r="AD270" i="2" s="1"/>
  <c r="D271" i="2"/>
  <c r="AD271" i="2" s="1"/>
  <c r="D272" i="2"/>
  <c r="AD272" i="2" s="1"/>
  <c r="D273" i="2"/>
  <c r="AD273" i="2" s="1"/>
  <c r="D274" i="2"/>
  <c r="AD274" i="2" s="1"/>
  <c r="D275" i="2"/>
  <c r="AD275" i="2" s="1"/>
  <c r="D276" i="2"/>
  <c r="AD276" i="2" s="1"/>
  <c r="D277" i="2"/>
  <c r="AD277" i="2" s="1"/>
  <c r="D278" i="2"/>
  <c r="AD278" i="2" s="1"/>
  <c r="D279" i="2"/>
  <c r="AD279" i="2" s="1"/>
  <c r="D280" i="2"/>
  <c r="AD280" i="2" s="1"/>
  <c r="D281" i="2"/>
  <c r="AD281" i="2" s="1"/>
  <c r="D282" i="2"/>
  <c r="AD282" i="2" s="1"/>
  <c r="D283" i="2"/>
  <c r="AD283" i="2" s="1"/>
  <c r="D284" i="2"/>
  <c r="AD284" i="2" s="1"/>
  <c r="D285" i="2"/>
  <c r="AD285" i="2" s="1"/>
  <c r="D286" i="2"/>
  <c r="AD286" i="2" s="1"/>
  <c r="D287" i="2"/>
  <c r="AD287" i="2" s="1"/>
  <c r="D288" i="2"/>
  <c r="AD288" i="2" s="1"/>
  <c r="D289" i="2"/>
  <c r="AD289" i="2" s="1"/>
  <c r="D290" i="2"/>
  <c r="AD290" i="2" s="1"/>
  <c r="D291" i="2"/>
  <c r="AD291" i="2" s="1"/>
  <c r="D292" i="2"/>
  <c r="AD292" i="2" s="1"/>
  <c r="D293" i="2"/>
  <c r="AD293" i="2" s="1"/>
  <c r="D294" i="2"/>
  <c r="AD294" i="2" s="1"/>
  <c r="D295" i="2"/>
  <c r="AD295" i="2" s="1"/>
  <c r="D296" i="2"/>
  <c r="AD296" i="2" s="1"/>
  <c r="D297" i="2"/>
  <c r="AD297" i="2" s="1"/>
  <c r="D298" i="2"/>
  <c r="AD298" i="2" s="1"/>
  <c r="D299" i="2"/>
  <c r="AD299" i="2" s="1"/>
  <c r="D300" i="2"/>
  <c r="AD300" i="2" s="1"/>
  <c r="D301" i="2"/>
  <c r="AD301" i="2" s="1"/>
  <c r="D302" i="2"/>
  <c r="AD302" i="2" s="1"/>
  <c r="D303" i="2"/>
  <c r="AD303" i="2" s="1"/>
  <c r="D304" i="2"/>
  <c r="AD304" i="2" s="1"/>
  <c r="D305" i="2"/>
  <c r="AD305" i="2" s="1"/>
  <c r="D306" i="2"/>
  <c r="AD306" i="2" s="1"/>
  <c r="D307" i="2"/>
  <c r="AD307" i="2" s="1"/>
  <c r="D308" i="2"/>
  <c r="AD308" i="2" s="1"/>
  <c r="D309" i="2"/>
  <c r="AD309" i="2" s="1"/>
  <c r="D310" i="2"/>
  <c r="AD310" i="2" s="1"/>
  <c r="D311" i="2"/>
  <c r="AD311" i="2" s="1"/>
  <c r="D312" i="2"/>
  <c r="AD312" i="2" s="1"/>
  <c r="D313" i="2"/>
  <c r="AD313" i="2" s="1"/>
  <c r="D314" i="2"/>
  <c r="AD314" i="2" s="1"/>
  <c r="D315" i="2"/>
  <c r="AD315" i="2" s="1"/>
  <c r="D316" i="2"/>
  <c r="AD316" i="2" s="1"/>
  <c r="D317" i="2"/>
  <c r="AD317" i="2" s="1"/>
  <c r="D318" i="2"/>
  <c r="AD318" i="2" s="1"/>
  <c r="D319" i="2"/>
  <c r="AD319" i="2" s="1"/>
  <c r="D320" i="2"/>
  <c r="AD320" i="2" s="1"/>
  <c r="D321" i="2"/>
  <c r="AD321" i="2" s="1"/>
  <c r="D322" i="2"/>
  <c r="AD322" i="2" s="1"/>
  <c r="D323" i="2"/>
  <c r="AD323" i="2" s="1"/>
  <c r="D324" i="2"/>
  <c r="AD324" i="2" s="1"/>
  <c r="D325" i="2"/>
  <c r="AD325" i="2" s="1"/>
  <c r="D326" i="2"/>
  <c r="AD326" i="2" s="1"/>
  <c r="D327" i="2"/>
  <c r="AD327" i="2" s="1"/>
  <c r="D328" i="2"/>
  <c r="AD328" i="2" s="1"/>
  <c r="D329" i="2"/>
  <c r="AD329" i="2" s="1"/>
  <c r="D330" i="2"/>
  <c r="AD330" i="2" s="1"/>
  <c r="D331" i="2"/>
  <c r="AD331" i="2" s="1"/>
  <c r="D332" i="2"/>
  <c r="AD332" i="2" s="1"/>
  <c r="D333" i="2"/>
  <c r="AD333" i="2" s="1"/>
  <c r="D334" i="2"/>
  <c r="AD334" i="2" s="1"/>
  <c r="D335" i="2"/>
  <c r="AD335" i="2" s="1"/>
  <c r="D336" i="2"/>
  <c r="AD336" i="2" s="1"/>
  <c r="D337" i="2"/>
  <c r="AD337" i="2" s="1"/>
  <c r="D338" i="2"/>
  <c r="AD338" i="2" s="1"/>
  <c r="D339" i="2"/>
  <c r="AD339" i="2" s="1"/>
  <c r="D340" i="2"/>
  <c r="AD340" i="2" s="1"/>
  <c r="D341" i="2"/>
  <c r="AD341" i="2" s="1"/>
  <c r="D342" i="2"/>
  <c r="AD342" i="2" s="1"/>
  <c r="D343" i="2"/>
  <c r="AD343" i="2" s="1"/>
  <c r="D344" i="2"/>
  <c r="AD344" i="2" s="1"/>
  <c r="D345" i="2"/>
  <c r="AD345" i="2" s="1"/>
  <c r="D346" i="2"/>
  <c r="AD346" i="2" s="1"/>
  <c r="D347" i="2"/>
  <c r="AD347" i="2" s="1"/>
  <c r="D348" i="2"/>
  <c r="AD348" i="2" s="1"/>
  <c r="D349" i="2"/>
  <c r="AD349" i="2" s="1"/>
  <c r="D350" i="2"/>
  <c r="AD350" i="2" s="1"/>
  <c r="D351" i="2"/>
  <c r="AD351" i="2" s="1"/>
  <c r="D352" i="2"/>
  <c r="AD352" i="2" s="1"/>
  <c r="D353" i="2"/>
  <c r="AD353" i="2" s="1"/>
  <c r="D354" i="2"/>
  <c r="AD354" i="2" s="1"/>
  <c r="D355" i="2"/>
  <c r="AD355" i="2" s="1"/>
  <c r="D356" i="2"/>
  <c r="AD356" i="2" s="1"/>
  <c r="D357" i="2"/>
  <c r="AD357" i="2" s="1"/>
  <c r="D358" i="2"/>
  <c r="AD358" i="2" s="1"/>
  <c r="D359" i="2"/>
  <c r="AD359" i="2" s="1"/>
  <c r="D360" i="2"/>
  <c r="AD360" i="2" s="1"/>
  <c r="D361" i="2"/>
  <c r="AD361" i="2" s="1"/>
  <c r="D362" i="2"/>
  <c r="AD362" i="2" s="1"/>
  <c r="D363" i="2"/>
  <c r="AD363" i="2" s="1"/>
  <c r="D364" i="2"/>
  <c r="AD364" i="2" s="1"/>
  <c r="D365" i="2"/>
  <c r="AD365" i="2" s="1"/>
  <c r="D366" i="2"/>
  <c r="AD366" i="2" s="1"/>
  <c r="D367" i="2"/>
  <c r="AD367" i="2" s="1"/>
  <c r="D368" i="2"/>
  <c r="AD368" i="2" s="1"/>
  <c r="D369" i="2"/>
  <c r="AD369" i="2" s="1"/>
  <c r="D370" i="2"/>
  <c r="AD370" i="2" s="1"/>
  <c r="D371" i="2"/>
  <c r="AD371" i="2" s="1"/>
  <c r="D372" i="2"/>
  <c r="AD372" i="2" s="1"/>
  <c r="D373" i="2"/>
  <c r="AD373" i="2" s="1"/>
  <c r="D374" i="2"/>
  <c r="AD374" i="2" s="1"/>
  <c r="D375" i="2"/>
  <c r="AD375" i="2" s="1"/>
  <c r="D376" i="2"/>
  <c r="AD376" i="2" s="1"/>
  <c r="D377" i="2"/>
  <c r="AD377" i="2" s="1"/>
  <c r="D378" i="2"/>
  <c r="AD378" i="2" s="1"/>
  <c r="D379" i="2"/>
  <c r="AD379" i="2" s="1"/>
  <c r="D380" i="2"/>
  <c r="AD380" i="2" s="1"/>
  <c r="D381" i="2"/>
  <c r="AD381" i="2" s="1"/>
  <c r="D382" i="2"/>
  <c r="AD382" i="2" s="1"/>
  <c r="D383" i="2"/>
  <c r="AD383" i="2" s="1"/>
  <c r="D384" i="2"/>
  <c r="AD384" i="2" s="1"/>
  <c r="D385" i="2"/>
  <c r="AD385" i="2" s="1"/>
  <c r="D386" i="2"/>
  <c r="AD386" i="2" s="1"/>
  <c r="D387" i="2"/>
  <c r="AD387" i="2" s="1"/>
  <c r="D388" i="2"/>
  <c r="AD388" i="2" s="1"/>
  <c r="D389" i="2"/>
  <c r="AD389" i="2" s="1"/>
  <c r="D390" i="2"/>
  <c r="AD390" i="2" s="1"/>
  <c r="D391" i="2"/>
  <c r="AD391" i="2" s="1"/>
  <c r="D392" i="2"/>
  <c r="AD392" i="2" s="1"/>
  <c r="D393" i="2"/>
  <c r="AD393" i="2" s="1"/>
  <c r="D394" i="2"/>
  <c r="AD394" i="2" s="1"/>
  <c r="D395" i="2"/>
  <c r="AD395" i="2" s="1"/>
  <c r="D396" i="2"/>
  <c r="AD396" i="2" s="1"/>
  <c r="D397" i="2"/>
  <c r="AD397" i="2" s="1"/>
  <c r="D398" i="2"/>
  <c r="AD398" i="2" s="1"/>
  <c r="D399" i="2"/>
  <c r="AD399" i="2" s="1"/>
  <c r="D400" i="2"/>
  <c r="AD400" i="2" s="1"/>
  <c r="D401" i="2"/>
  <c r="AD401" i="2" s="1"/>
  <c r="D402" i="2"/>
  <c r="AD402" i="2" s="1"/>
  <c r="D403" i="2"/>
  <c r="AD403" i="2" s="1"/>
  <c r="D404" i="2"/>
  <c r="AD404" i="2" s="1"/>
  <c r="D405" i="2"/>
  <c r="AD405" i="2" s="1"/>
  <c r="D406" i="2"/>
  <c r="AD406" i="2" s="1"/>
  <c r="D407" i="2"/>
  <c r="AD407" i="2" s="1"/>
  <c r="D408" i="2"/>
  <c r="AD408" i="2" s="1"/>
  <c r="D409" i="2"/>
  <c r="AD409" i="2" s="1"/>
  <c r="D410" i="2"/>
  <c r="AD410" i="2" s="1"/>
  <c r="D411" i="2"/>
  <c r="AD411" i="2" s="1"/>
  <c r="D412" i="2"/>
  <c r="AD412" i="2" s="1"/>
  <c r="D413" i="2"/>
  <c r="AD413" i="2" s="1"/>
  <c r="D414" i="2"/>
  <c r="AD414" i="2" s="1"/>
  <c r="D415" i="2"/>
  <c r="AD415" i="2" s="1"/>
  <c r="D416" i="2"/>
  <c r="AD416" i="2" s="1"/>
  <c r="D417" i="2"/>
  <c r="AD417" i="2" s="1"/>
  <c r="D418" i="2"/>
  <c r="AD418" i="2" s="1"/>
  <c r="D419" i="2"/>
  <c r="AD419" i="2" s="1"/>
  <c r="D420" i="2"/>
  <c r="AD420" i="2" s="1"/>
  <c r="D421" i="2"/>
  <c r="AD421" i="2" s="1"/>
  <c r="D422" i="2"/>
  <c r="AD422" i="2" s="1"/>
  <c r="D423" i="2"/>
  <c r="AD423" i="2" s="1"/>
  <c r="D424" i="2"/>
  <c r="AD424" i="2" s="1"/>
  <c r="D425" i="2"/>
  <c r="AD425" i="2" s="1"/>
  <c r="D426" i="2"/>
  <c r="AD426" i="2" s="1"/>
  <c r="D427" i="2"/>
  <c r="AD427" i="2" s="1"/>
  <c r="D428" i="2"/>
  <c r="AD428" i="2" s="1"/>
  <c r="D429" i="2"/>
  <c r="AD429" i="2" s="1"/>
  <c r="D430" i="2"/>
  <c r="AD430" i="2" s="1"/>
  <c r="D431" i="2"/>
  <c r="AD431" i="2" s="1"/>
  <c r="D432" i="2"/>
  <c r="AD432" i="2" s="1"/>
  <c r="D433" i="2"/>
  <c r="AD433" i="2" s="1"/>
  <c r="D434" i="2"/>
  <c r="AD434" i="2" s="1"/>
  <c r="D435" i="2"/>
  <c r="AD435" i="2" s="1"/>
  <c r="D436" i="2"/>
  <c r="AD436" i="2" s="1"/>
  <c r="D437" i="2"/>
  <c r="AD437" i="2" s="1"/>
  <c r="D438" i="2"/>
  <c r="AD438" i="2" s="1"/>
  <c r="D439" i="2"/>
  <c r="AD439" i="2" s="1"/>
  <c r="D440" i="2"/>
  <c r="AD440" i="2" s="1"/>
  <c r="D441" i="2"/>
  <c r="AD441" i="2" s="1"/>
  <c r="D442" i="2"/>
  <c r="AD442" i="2" s="1"/>
  <c r="D443" i="2"/>
  <c r="AD443" i="2" s="1"/>
  <c r="D444" i="2"/>
  <c r="AD444" i="2" s="1"/>
  <c r="D445" i="2"/>
  <c r="AD445" i="2" s="1"/>
  <c r="D446" i="2"/>
  <c r="AD446" i="2" s="1"/>
  <c r="D447" i="2"/>
  <c r="AD447" i="2" s="1"/>
  <c r="D448" i="2"/>
  <c r="AD448" i="2" s="1"/>
  <c r="D449" i="2"/>
  <c r="AD449" i="2" s="1"/>
  <c r="D450" i="2"/>
  <c r="AD450" i="2" s="1"/>
  <c r="D451" i="2"/>
  <c r="AD451" i="2" s="1"/>
  <c r="D452" i="2"/>
  <c r="AD452" i="2" s="1"/>
  <c r="D453" i="2"/>
  <c r="AD453" i="2" s="1"/>
  <c r="D454" i="2"/>
  <c r="AD454" i="2" s="1"/>
  <c r="D455" i="2"/>
  <c r="AD455" i="2" s="1"/>
  <c r="D456" i="2"/>
  <c r="AD456" i="2" s="1"/>
  <c r="D457" i="2"/>
  <c r="AD457" i="2" s="1"/>
  <c r="D458" i="2"/>
  <c r="AD458" i="2" s="1"/>
  <c r="D459" i="2"/>
  <c r="AD459" i="2" s="1"/>
  <c r="D460" i="2"/>
  <c r="AD460" i="2" s="1"/>
  <c r="D461" i="2"/>
  <c r="AD461" i="2" s="1"/>
  <c r="D462" i="2"/>
  <c r="AD462" i="2" s="1"/>
  <c r="D463" i="2"/>
  <c r="AD463" i="2" s="1"/>
  <c r="D464" i="2"/>
  <c r="AD464" i="2" s="1"/>
  <c r="D465" i="2"/>
  <c r="AD465" i="2" s="1"/>
  <c r="D466" i="2"/>
  <c r="AD466" i="2" s="1"/>
  <c r="D467" i="2"/>
  <c r="AD467" i="2" s="1"/>
  <c r="D468" i="2"/>
  <c r="AD468" i="2" s="1"/>
  <c r="D469" i="2"/>
  <c r="AD469" i="2" s="1"/>
  <c r="D470" i="2"/>
  <c r="AD470" i="2" s="1"/>
  <c r="D471" i="2"/>
  <c r="AD471" i="2" s="1"/>
  <c r="D472" i="2"/>
  <c r="AD472" i="2" s="1"/>
  <c r="D473" i="2"/>
  <c r="AD473" i="2" s="1"/>
  <c r="D474" i="2"/>
  <c r="AD474" i="2" s="1"/>
  <c r="D475" i="2"/>
  <c r="AD475" i="2" s="1"/>
  <c r="D476" i="2"/>
  <c r="AD476" i="2" s="1"/>
  <c r="D477" i="2"/>
  <c r="AD477" i="2" s="1"/>
  <c r="D478" i="2"/>
  <c r="AD478" i="2" s="1"/>
  <c r="D479" i="2"/>
  <c r="AD479" i="2" s="1"/>
  <c r="D480" i="2"/>
  <c r="AD480" i="2" s="1"/>
  <c r="D481" i="2"/>
  <c r="AD481" i="2" s="1"/>
  <c r="D482" i="2"/>
  <c r="AD482" i="2" s="1"/>
  <c r="D483" i="2"/>
  <c r="AD483" i="2" s="1"/>
  <c r="D484" i="2"/>
  <c r="AD484" i="2" s="1"/>
  <c r="D485" i="2"/>
  <c r="AD485" i="2" s="1"/>
  <c r="D486" i="2"/>
  <c r="AD486" i="2" s="1"/>
  <c r="D487" i="2"/>
  <c r="AD487" i="2" s="1"/>
  <c r="D488" i="2"/>
  <c r="AD488" i="2" s="1"/>
  <c r="D489" i="2"/>
  <c r="AD489" i="2" s="1"/>
  <c r="D490" i="2"/>
  <c r="AD490" i="2" s="1"/>
  <c r="D491" i="2"/>
  <c r="AD491" i="2" s="1"/>
  <c r="D492" i="2"/>
  <c r="AD492" i="2" s="1"/>
  <c r="D493" i="2"/>
  <c r="AD493" i="2" s="1"/>
  <c r="D494" i="2"/>
  <c r="AD494" i="2" s="1"/>
  <c r="D495" i="2"/>
  <c r="AD495" i="2" s="1"/>
  <c r="D496" i="2"/>
  <c r="AD496" i="2" s="1"/>
  <c r="D497" i="2"/>
  <c r="AD497" i="2" s="1"/>
  <c r="D498" i="2"/>
  <c r="AD498" i="2" s="1"/>
  <c r="D499" i="2"/>
  <c r="AD499" i="2" s="1"/>
  <c r="D500" i="2"/>
  <c r="AD500" i="2" s="1"/>
  <c r="D501" i="2"/>
  <c r="AD501" i="2" s="1"/>
  <c r="D502" i="2"/>
  <c r="AD502" i="2" s="1"/>
  <c r="D503" i="2"/>
  <c r="AD503" i="2" s="1"/>
  <c r="D504" i="2"/>
  <c r="AD504" i="2" s="1"/>
  <c r="D505" i="2"/>
  <c r="AD505" i="2" s="1"/>
  <c r="D506" i="2"/>
  <c r="AD506" i="2" s="1"/>
  <c r="D507" i="2"/>
  <c r="AD507" i="2" s="1"/>
  <c r="D508" i="2"/>
  <c r="AD508" i="2" s="1"/>
  <c r="D509" i="2"/>
  <c r="AD509" i="2" s="1"/>
  <c r="D510" i="2"/>
  <c r="AD510" i="2" s="1"/>
  <c r="D511" i="2"/>
  <c r="AD511" i="2" s="1"/>
  <c r="D512" i="2"/>
  <c r="AD512" i="2" s="1"/>
  <c r="D513" i="2"/>
  <c r="AD513" i="2" s="1"/>
  <c r="D514" i="2"/>
  <c r="AD514" i="2" s="1"/>
  <c r="D515" i="2"/>
  <c r="AD515" i="2" s="1"/>
  <c r="D516" i="2"/>
  <c r="AD516" i="2" s="1"/>
  <c r="D517" i="2"/>
  <c r="AD517" i="2" s="1"/>
  <c r="D518" i="2"/>
  <c r="AD518" i="2" s="1"/>
  <c r="D519" i="2"/>
  <c r="AD519" i="2" s="1"/>
  <c r="D520" i="2"/>
  <c r="AD520" i="2" s="1"/>
  <c r="D521" i="2"/>
  <c r="AD521" i="2" s="1"/>
  <c r="D522" i="2"/>
  <c r="AD522" i="2" s="1"/>
  <c r="D523" i="2"/>
  <c r="AD523" i="2" s="1"/>
  <c r="D524" i="2"/>
  <c r="AD524" i="2" s="1"/>
  <c r="D525" i="2"/>
  <c r="AD525" i="2" s="1"/>
  <c r="D526" i="2"/>
  <c r="AD526" i="2" s="1"/>
  <c r="D527" i="2"/>
  <c r="AD527" i="2" s="1"/>
  <c r="D528" i="2"/>
  <c r="AD528" i="2" s="1"/>
  <c r="D529" i="2"/>
  <c r="AD529" i="2" s="1"/>
  <c r="D530" i="2"/>
  <c r="AD530" i="2" s="1"/>
  <c r="D531" i="2"/>
  <c r="AD531" i="2" s="1"/>
  <c r="D532" i="2"/>
  <c r="AD532" i="2" s="1"/>
  <c r="D533" i="2"/>
  <c r="AD533" i="2" s="1"/>
  <c r="D534" i="2"/>
  <c r="AD534" i="2" s="1"/>
  <c r="D535" i="2"/>
  <c r="AD535" i="2" s="1"/>
  <c r="D536" i="2"/>
  <c r="AD536" i="2" s="1"/>
  <c r="D537" i="2"/>
  <c r="AD537" i="2" s="1"/>
  <c r="D538" i="2"/>
  <c r="AD538" i="2" s="1"/>
  <c r="D539" i="2"/>
  <c r="AD539" i="2" s="1"/>
  <c r="D540" i="2"/>
  <c r="AD540" i="2" s="1"/>
  <c r="D541" i="2"/>
  <c r="AD541" i="2" s="1"/>
  <c r="D542" i="2"/>
  <c r="AD542" i="2" s="1"/>
  <c r="D543" i="2"/>
  <c r="AD543" i="2" s="1"/>
  <c r="D544" i="2"/>
  <c r="AD544" i="2" s="1"/>
  <c r="D545" i="2"/>
  <c r="AD545" i="2" s="1"/>
  <c r="D546" i="2"/>
  <c r="AD546" i="2" s="1"/>
  <c r="D547" i="2"/>
  <c r="AD547" i="2" s="1"/>
  <c r="D548" i="2"/>
  <c r="AD548" i="2" s="1"/>
  <c r="D549" i="2"/>
  <c r="AD549" i="2" s="1"/>
  <c r="D550" i="2"/>
  <c r="AD550" i="2" s="1"/>
  <c r="D551" i="2"/>
  <c r="AD551" i="2" s="1"/>
  <c r="D552" i="2"/>
  <c r="AD552" i="2" s="1"/>
  <c r="D553" i="2"/>
  <c r="AD553" i="2" s="1"/>
  <c r="D554" i="2"/>
  <c r="AD554" i="2" s="1"/>
  <c r="D555" i="2"/>
  <c r="AD555" i="2" s="1"/>
  <c r="D556" i="2"/>
  <c r="AD556" i="2" s="1"/>
  <c r="D557" i="2"/>
  <c r="AD557" i="2" s="1"/>
  <c r="D558" i="2"/>
  <c r="AD558" i="2" s="1"/>
  <c r="D559" i="2"/>
  <c r="AD559" i="2" s="1"/>
  <c r="D560" i="2"/>
  <c r="AD560" i="2" s="1"/>
  <c r="D561" i="2"/>
  <c r="AD561" i="2" s="1"/>
  <c r="D562" i="2"/>
  <c r="AD562" i="2" s="1"/>
  <c r="D563" i="2"/>
  <c r="AD563" i="2" s="1"/>
  <c r="D564" i="2"/>
  <c r="AD564" i="2" s="1"/>
  <c r="D565" i="2"/>
  <c r="AD565" i="2" s="1"/>
  <c r="D566" i="2"/>
  <c r="AD566" i="2" s="1"/>
  <c r="D567" i="2"/>
  <c r="AD567" i="2" s="1"/>
  <c r="D568" i="2"/>
  <c r="AD568" i="2" s="1"/>
  <c r="D569" i="2"/>
  <c r="AD569" i="2" s="1"/>
  <c r="D570" i="2"/>
  <c r="AD570" i="2" s="1"/>
  <c r="D571" i="2"/>
  <c r="AD571" i="2" s="1"/>
  <c r="D572" i="2"/>
  <c r="AD572" i="2" s="1"/>
  <c r="D573" i="2"/>
  <c r="AD573" i="2" s="1"/>
  <c r="D574" i="2"/>
  <c r="AD574" i="2" s="1"/>
  <c r="D575" i="2"/>
  <c r="AD575" i="2" s="1"/>
  <c r="D576" i="2"/>
  <c r="AD576" i="2" s="1"/>
  <c r="D577" i="2"/>
  <c r="AD577" i="2" s="1"/>
  <c r="D578" i="2"/>
  <c r="AD578" i="2" s="1"/>
  <c r="D579" i="2"/>
  <c r="AD579" i="2" s="1"/>
  <c r="D580" i="2"/>
  <c r="AD580" i="2" s="1"/>
  <c r="D581" i="2"/>
  <c r="AD581" i="2" s="1"/>
  <c r="D582" i="2"/>
  <c r="AD582" i="2" s="1"/>
  <c r="D583" i="2"/>
  <c r="AD583" i="2" s="1"/>
  <c r="D584" i="2"/>
  <c r="AD584" i="2" s="1"/>
  <c r="D585" i="2"/>
  <c r="AD585" i="2" s="1"/>
  <c r="D586" i="2"/>
  <c r="AD586" i="2" s="1"/>
  <c r="D587" i="2"/>
  <c r="AD587" i="2" s="1"/>
  <c r="D588" i="2"/>
  <c r="AD588" i="2" s="1"/>
  <c r="D589" i="2"/>
  <c r="AD589" i="2" s="1"/>
  <c r="D590" i="2"/>
  <c r="AD590" i="2" s="1"/>
  <c r="D591" i="2"/>
  <c r="AD591" i="2" s="1"/>
  <c r="D592" i="2"/>
  <c r="AD592" i="2" s="1"/>
  <c r="D593" i="2"/>
  <c r="AD593" i="2" s="1"/>
  <c r="D594" i="2"/>
  <c r="AD594" i="2" s="1"/>
  <c r="D595" i="2"/>
  <c r="AD595" i="2" s="1"/>
  <c r="D596" i="2"/>
  <c r="AD596" i="2" s="1"/>
  <c r="D597" i="2"/>
  <c r="AD597" i="2" s="1"/>
  <c r="D598" i="2"/>
  <c r="AD598" i="2" s="1"/>
  <c r="D599" i="2"/>
  <c r="AD599" i="2" s="1"/>
  <c r="D600" i="2"/>
  <c r="AD600" i="2" s="1"/>
  <c r="D601" i="2"/>
  <c r="AD601" i="2" s="1"/>
  <c r="D602" i="2"/>
  <c r="AD602" i="2" s="1"/>
  <c r="D603" i="2"/>
  <c r="AD603" i="2" s="1"/>
  <c r="D604" i="2"/>
  <c r="AD604" i="2" s="1"/>
  <c r="D605" i="2"/>
  <c r="AD605" i="2" s="1"/>
  <c r="D606" i="2"/>
  <c r="AD606" i="2" s="1"/>
  <c r="D607" i="2"/>
  <c r="AD607" i="2" s="1"/>
  <c r="D608" i="2"/>
  <c r="AD608" i="2" s="1"/>
  <c r="D609" i="2"/>
  <c r="AD609" i="2" s="1"/>
  <c r="D610" i="2"/>
  <c r="AD610" i="2" s="1"/>
  <c r="D611" i="2"/>
  <c r="AD611" i="2" s="1"/>
  <c r="D612" i="2"/>
  <c r="AD612" i="2" s="1"/>
  <c r="D613" i="2"/>
  <c r="AD613" i="2" s="1"/>
  <c r="D614" i="2"/>
  <c r="AD614" i="2" s="1"/>
  <c r="D615" i="2"/>
  <c r="AD615" i="2" s="1"/>
  <c r="D616" i="2"/>
  <c r="AD616" i="2" s="1"/>
  <c r="D617" i="2"/>
  <c r="AD617" i="2" s="1"/>
  <c r="D618" i="2"/>
  <c r="AD618" i="2" s="1"/>
  <c r="D619" i="2"/>
  <c r="AD619" i="2" s="1"/>
  <c r="D620" i="2"/>
  <c r="AD620" i="2" s="1"/>
  <c r="D621" i="2"/>
  <c r="AD621" i="2" s="1"/>
  <c r="D622" i="2"/>
  <c r="AD622" i="2" s="1"/>
  <c r="D623" i="2"/>
  <c r="AD623" i="2" s="1"/>
  <c r="D624" i="2"/>
  <c r="AD624" i="2" s="1"/>
  <c r="D625" i="2"/>
  <c r="AD625" i="2" s="1"/>
  <c r="D626" i="2"/>
  <c r="AD626" i="2" s="1"/>
  <c r="D627" i="2"/>
  <c r="AD627" i="2" s="1"/>
  <c r="D628" i="2"/>
  <c r="AD628" i="2" s="1"/>
  <c r="D629" i="2"/>
  <c r="AD629" i="2" s="1"/>
  <c r="D630" i="2"/>
  <c r="AD630" i="2" s="1"/>
  <c r="D631" i="2"/>
  <c r="AD631" i="2" s="1"/>
  <c r="D632" i="2"/>
  <c r="AD632" i="2" s="1"/>
  <c r="D633" i="2"/>
  <c r="AD633" i="2" s="1"/>
  <c r="D634" i="2"/>
  <c r="AD634" i="2" s="1"/>
  <c r="D635" i="2"/>
  <c r="AD635" i="2" s="1"/>
  <c r="D636" i="2"/>
  <c r="AD636" i="2" s="1"/>
  <c r="D637" i="2"/>
  <c r="AD637" i="2" s="1"/>
  <c r="D638" i="2"/>
  <c r="AD638" i="2" s="1"/>
  <c r="D639" i="2"/>
  <c r="AD639" i="2" s="1"/>
  <c r="D640" i="2"/>
  <c r="AD640" i="2" s="1"/>
  <c r="D641" i="2"/>
  <c r="AD641" i="2" s="1"/>
  <c r="D642" i="2"/>
  <c r="AD642" i="2" s="1"/>
  <c r="D643" i="2"/>
  <c r="AD643" i="2" s="1"/>
  <c r="D644" i="2"/>
  <c r="AD644" i="2" s="1"/>
  <c r="D645" i="2"/>
  <c r="AD645" i="2" s="1"/>
  <c r="D646" i="2"/>
  <c r="AD646" i="2" s="1"/>
  <c r="D647" i="2"/>
  <c r="AD647" i="2" s="1"/>
  <c r="D648" i="2"/>
  <c r="AD648" i="2" s="1"/>
  <c r="D649" i="2"/>
  <c r="AD649" i="2" s="1"/>
  <c r="D650" i="2"/>
  <c r="AD650" i="2" s="1"/>
  <c r="D651" i="2"/>
  <c r="AD651" i="2" s="1"/>
  <c r="D652" i="2"/>
  <c r="AD652" i="2" s="1"/>
  <c r="D653" i="2"/>
  <c r="AD653" i="2" s="1"/>
  <c r="D654" i="2"/>
  <c r="AD654" i="2" s="1"/>
  <c r="D655" i="2"/>
  <c r="AD655" i="2" s="1"/>
  <c r="D656" i="2"/>
  <c r="AD656" i="2" s="1"/>
  <c r="D657" i="2"/>
  <c r="AD657" i="2" s="1"/>
  <c r="D658" i="2"/>
  <c r="AD658" i="2" s="1"/>
  <c r="D659" i="2"/>
  <c r="AD659" i="2" s="1"/>
  <c r="D660" i="2"/>
  <c r="AD660" i="2" s="1"/>
  <c r="D661" i="2"/>
  <c r="AD661" i="2" s="1"/>
  <c r="D662" i="2"/>
  <c r="AD662" i="2" s="1"/>
  <c r="D663" i="2"/>
  <c r="AD663" i="2" s="1"/>
  <c r="D664" i="2"/>
  <c r="AD664" i="2" s="1"/>
  <c r="D665" i="2"/>
  <c r="AD665" i="2" s="1"/>
  <c r="D666" i="2"/>
  <c r="AD666" i="2" s="1"/>
  <c r="D667" i="2"/>
  <c r="AD667" i="2" s="1"/>
  <c r="D668" i="2"/>
  <c r="AD668" i="2" s="1"/>
  <c r="D669" i="2"/>
  <c r="AD669" i="2" s="1"/>
  <c r="D670" i="2"/>
  <c r="AD670" i="2" s="1"/>
  <c r="D671" i="2"/>
  <c r="AD671" i="2" s="1"/>
  <c r="D672" i="2"/>
  <c r="AD672" i="2" s="1"/>
  <c r="D673" i="2"/>
  <c r="AD673" i="2" s="1"/>
  <c r="D674" i="2"/>
  <c r="AD674" i="2" s="1"/>
  <c r="D675" i="2"/>
  <c r="AD675" i="2" s="1"/>
  <c r="D676" i="2"/>
  <c r="AD676" i="2" s="1"/>
  <c r="D677" i="2"/>
  <c r="AD677" i="2" s="1"/>
  <c r="D678" i="2"/>
  <c r="AD678" i="2" s="1"/>
  <c r="D679" i="2"/>
  <c r="AD679" i="2" s="1"/>
  <c r="D680" i="2"/>
  <c r="AD680" i="2" s="1"/>
  <c r="D681" i="2"/>
  <c r="AD681" i="2" s="1"/>
  <c r="D682" i="2"/>
  <c r="AD682" i="2" s="1"/>
  <c r="D683" i="2"/>
  <c r="AD683" i="2" s="1"/>
  <c r="D684" i="2"/>
  <c r="AD684" i="2" s="1"/>
  <c r="D685" i="2"/>
  <c r="AD685" i="2" s="1"/>
  <c r="D686" i="2"/>
  <c r="AD686" i="2" s="1"/>
  <c r="D687" i="2"/>
  <c r="AD687" i="2" s="1"/>
  <c r="D688" i="2"/>
  <c r="AD688" i="2" s="1"/>
  <c r="D689" i="2"/>
  <c r="AD689" i="2" s="1"/>
  <c r="D690" i="2"/>
  <c r="AD690" i="2" s="1"/>
  <c r="D691" i="2"/>
  <c r="AD691" i="2" s="1"/>
  <c r="D692" i="2"/>
  <c r="AD692" i="2" s="1"/>
  <c r="D693" i="2"/>
  <c r="AD693" i="2" s="1"/>
  <c r="D694" i="2"/>
  <c r="AD694" i="2" s="1"/>
  <c r="D695" i="2"/>
  <c r="AD695" i="2" s="1"/>
  <c r="D696" i="2"/>
  <c r="AD696" i="2" s="1"/>
  <c r="D697" i="2"/>
  <c r="AD697" i="2" s="1"/>
  <c r="D698" i="2"/>
  <c r="AD698" i="2" s="1"/>
  <c r="D699" i="2"/>
  <c r="AD699" i="2" s="1"/>
  <c r="D700" i="2"/>
  <c r="AD700" i="2" s="1"/>
  <c r="D701" i="2"/>
  <c r="AD701" i="2" s="1"/>
  <c r="D702" i="2"/>
  <c r="AD702" i="2" s="1"/>
  <c r="D703" i="2"/>
  <c r="AD703" i="2" s="1"/>
  <c r="D704" i="2"/>
  <c r="AD704" i="2" s="1"/>
  <c r="D705" i="2"/>
  <c r="AD705" i="2" s="1"/>
  <c r="D706" i="2"/>
  <c r="AD706" i="2" s="1"/>
  <c r="D707" i="2"/>
  <c r="AD707" i="2" s="1"/>
  <c r="D708" i="2"/>
  <c r="AD708" i="2" s="1"/>
  <c r="D709" i="2"/>
  <c r="AD709" i="2" s="1"/>
  <c r="D710" i="2"/>
  <c r="AD710" i="2" s="1"/>
  <c r="D711" i="2"/>
  <c r="AD711" i="2" s="1"/>
  <c r="D712" i="2"/>
  <c r="AD712" i="2" s="1"/>
  <c r="D713" i="2"/>
  <c r="AD713" i="2" s="1"/>
  <c r="D714" i="2"/>
  <c r="AD714" i="2" s="1"/>
  <c r="D715" i="2"/>
  <c r="AD715" i="2" s="1"/>
  <c r="D716" i="2"/>
  <c r="AD716" i="2" s="1"/>
  <c r="D717" i="2"/>
  <c r="AD717" i="2" s="1"/>
  <c r="D718" i="2"/>
  <c r="AD718" i="2" s="1"/>
  <c r="D719" i="2"/>
  <c r="AD719" i="2" s="1"/>
  <c r="D720" i="2"/>
  <c r="AD720" i="2" s="1"/>
  <c r="D721" i="2"/>
  <c r="AD721" i="2" s="1"/>
  <c r="D722" i="2"/>
  <c r="AD722" i="2" s="1"/>
  <c r="D723" i="2"/>
  <c r="AD723" i="2" s="1"/>
  <c r="D724" i="2"/>
  <c r="AD724" i="2" s="1"/>
  <c r="D725" i="2"/>
  <c r="AD725" i="2" s="1"/>
  <c r="D726" i="2"/>
  <c r="AD726" i="2" s="1"/>
  <c r="D727" i="2"/>
  <c r="AD727" i="2" s="1"/>
  <c r="D728" i="2"/>
  <c r="AD728" i="2" s="1"/>
  <c r="D729" i="2"/>
  <c r="AD729" i="2" s="1"/>
  <c r="D730" i="2"/>
  <c r="AD730" i="2" s="1"/>
  <c r="D731" i="2"/>
  <c r="AD731" i="2" s="1"/>
  <c r="D732" i="2"/>
  <c r="AD732" i="2" s="1"/>
  <c r="D733" i="2"/>
  <c r="AD733" i="2" s="1"/>
  <c r="D734" i="2"/>
  <c r="AD734" i="2" s="1"/>
  <c r="D735" i="2"/>
  <c r="AD735" i="2" s="1"/>
  <c r="D736" i="2"/>
  <c r="AD736" i="2" s="1"/>
  <c r="D737" i="2"/>
  <c r="AD737" i="2" s="1"/>
  <c r="D738" i="2"/>
  <c r="AD738" i="2" s="1"/>
  <c r="D739" i="2"/>
  <c r="AD739" i="2" s="1"/>
  <c r="D740" i="2"/>
  <c r="AD740" i="2" s="1"/>
  <c r="D741" i="2"/>
  <c r="AD741" i="2" s="1"/>
  <c r="D742" i="2"/>
  <c r="AD742" i="2" s="1"/>
  <c r="D743" i="2"/>
  <c r="AD743" i="2" s="1"/>
  <c r="D744" i="2"/>
  <c r="AD744" i="2" s="1"/>
  <c r="D745" i="2"/>
  <c r="AD745" i="2" s="1"/>
  <c r="D746" i="2"/>
  <c r="AD746" i="2" s="1"/>
  <c r="D747" i="2"/>
  <c r="AD747" i="2" s="1"/>
  <c r="D748" i="2"/>
  <c r="AD748" i="2" s="1"/>
  <c r="D749" i="2"/>
  <c r="AD749" i="2" s="1"/>
  <c r="D750" i="2"/>
  <c r="AD750" i="2" s="1"/>
  <c r="D751" i="2"/>
  <c r="AD751" i="2" s="1"/>
  <c r="D752" i="2"/>
  <c r="AD752" i="2" s="1"/>
  <c r="D753" i="2"/>
  <c r="AD753" i="2" s="1"/>
  <c r="D754" i="2"/>
  <c r="AD754" i="2" s="1"/>
  <c r="D755" i="2"/>
  <c r="AD755" i="2" s="1"/>
  <c r="D756" i="2"/>
  <c r="AD756" i="2" s="1"/>
  <c r="D757" i="2"/>
  <c r="AD757" i="2" s="1"/>
  <c r="D758" i="2"/>
  <c r="AD758" i="2" s="1"/>
  <c r="D759" i="2"/>
  <c r="AD759" i="2" s="1"/>
  <c r="D760" i="2"/>
  <c r="AD760" i="2" s="1"/>
  <c r="D761" i="2"/>
  <c r="AD761" i="2" s="1"/>
  <c r="D762" i="2"/>
  <c r="AD762" i="2" s="1"/>
  <c r="D763" i="2"/>
  <c r="AD763" i="2" s="1"/>
  <c r="D764" i="2"/>
  <c r="AD764" i="2" s="1"/>
  <c r="D765" i="2"/>
  <c r="AD765" i="2" s="1"/>
  <c r="D766" i="2"/>
  <c r="AD766" i="2" s="1"/>
  <c r="D767" i="2"/>
  <c r="AD767" i="2" s="1"/>
  <c r="D768" i="2"/>
  <c r="AD768" i="2" s="1"/>
  <c r="D769" i="2"/>
  <c r="AD769" i="2" s="1"/>
  <c r="D770" i="2"/>
  <c r="AD770" i="2" s="1"/>
  <c r="D771" i="2"/>
  <c r="AD771" i="2" s="1"/>
  <c r="D772" i="2"/>
  <c r="AD772" i="2" s="1"/>
  <c r="D773" i="2"/>
  <c r="AD773" i="2" s="1"/>
  <c r="D774" i="2"/>
  <c r="AD774" i="2" s="1"/>
  <c r="D775" i="2"/>
  <c r="AD775" i="2" s="1"/>
  <c r="D776" i="2"/>
  <c r="AD776" i="2" s="1"/>
  <c r="D777" i="2"/>
  <c r="AD777" i="2" s="1"/>
  <c r="D778" i="2"/>
  <c r="AD778" i="2" s="1"/>
  <c r="D779" i="2"/>
  <c r="AD779" i="2" s="1"/>
  <c r="D780" i="2"/>
  <c r="AD780" i="2" s="1"/>
  <c r="D781" i="2"/>
  <c r="AD781" i="2" s="1"/>
  <c r="D782" i="2"/>
  <c r="AD782" i="2" s="1"/>
  <c r="D783" i="2"/>
  <c r="AD783" i="2" s="1"/>
  <c r="D784" i="2"/>
  <c r="AD784" i="2" s="1"/>
  <c r="D785" i="2"/>
  <c r="AD785" i="2" s="1"/>
  <c r="D786" i="2"/>
  <c r="AD786" i="2" s="1"/>
  <c r="D787" i="2"/>
  <c r="AD787" i="2" s="1"/>
  <c r="D788" i="2"/>
  <c r="AD788" i="2" s="1"/>
  <c r="D789" i="2"/>
  <c r="AD789" i="2" s="1"/>
  <c r="D790" i="2"/>
  <c r="AD790" i="2" s="1"/>
  <c r="D791" i="2"/>
  <c r="AD791" i="2" s="1"/>
  <c r="D792" i="2"/>
  <c r="AD792" i="2" s="1"/>
  <c r="D793" i="2"/>
  <c r="AD793" i="2" s="1"/>
  <c r="D794" i="2"/>
  <c r="AD794" i="2" s="1"/>
  <c r="D795" i="2"/>
  <c r="AD795" i="2" s="1"/>
  <c r="D796" i="2"/>
  <c r="AD796" i="2" s="1"/>
  <c r="D797" i="2"/>
  <c r="AD797" i="2" s="1"/>
  <c r="D798" i="2"/>
  <c r="AD798" i="2" s="1"/>
  <c r="D799" i="2"/>
  <c r="AD799" i="2" s="1"/>
  <c r="D800" i="2"/>
  <c r="AD800" i="2" s="1"/>
  <c r="D801" i="2"/>
  <c r="AD801" i="2" s="1"/>
  <c r="D802" i="2"/>
  <c r="AD802" i="2" s="1"/>
  <c r="D803" i="2"/>
  <c r="AD803" i="2" s="1"/>
  <c r="D804" i="2"/>
  <c r="AD804" i="2" s="1"/>
  <c r="D805" i="2"/>
  <c r="AD805" i="2" s="1"/>
  <c r="D806" i="2"/>
  <c r="AD806" i="2" s="1"/>
  <c r="D807" i="2"/>
  <c r="AD807" i="2" s="1"/>
  <c r="D808" i="2"/>
  <c r="AD808" i="2" s="1"/>
  <c r="D809" i="2"/>
  <c r="AD809" i="2" s="1"/>
  <c r="D810" i="2"/>
  <c r="AD810" i="2" s="1"/>
  <c r="D811" i="2"/>
  <c r="AD811" i="2" s="1"/>
  <c r="D812" i="2"/>
  <c r="AD812" i="2" s="1"/>
  <c r="D813" i="2"/>
  <c r="AD813" i="2" s="1"/>
  <c r="D814" i="2"/>
  <c r="AD814" i="2" s="1"/>
  <c r="D815" i="2"/>
  <c r="AD815" i="2" s="1"/>
  <c r="D816" i="2"/>
  <c r="AD816" i="2" s="1"/>
  <c r="D817" i="2"/>
  <c r="AD817" i="2" s="1"/>
  <c r="D818" i="2"/>
  <c r="AD818" i="2" s="1"/>
  <c r="D819" i="2"/>
  <c r="AD819" i="2" s="1"/>
  <c r="D820" i="2"/>
  <c r="AD820" i="2" s="1"/>
  <c r="D821" i="2"/>
  <c r="AD821" i="2" s="1"/>
  <c r="D822" i="2"/>
  <c r="AD822" i="2" s="1"/>
  <c r="D823" i="2"/>
  <c r="AD823" i="2" s="1"/>
  <c r="D824" i="2"/>
  <c r="AD824" i="2" s="1"/>
  <c r="D825" i="2"/>
  <c r="AD825" i="2" s="1"/>
  <c r="D826" i="2"/>
  <c r="AD826" i="2" s="1"/>
  <c r="D827" i="2"/>
  <c r="AD827" i="2" s="1"/>
  <c r="D828" i="2"/>
  <c r="AD828" i="2" s="1"/>
  <c r="D829" i="2"/>
  <c r="AD829" i="2" s="1"/>
  <c r="D830" i="2"/>
  <c r="AD830" i="2" s="1"/>
  <c r="D831" i="2"/>
  <c r="AD831" i="2" s="1"/>
  <c r="D832" i="2"/>
  <c r="AD832" i="2" s="1"/>
  <c r="D833" i="2"/>
  <c r="AD833" i="2" s="1"/>
  <c r="D834" i="2"/>
  <c r="AD834" i="2" s="1"/>
  <c r="D835" i="2"/>
  <c r="AD835" i="2" s="1"/>
  <c r="D836" i="2"/>
  <c r="AD836" i="2" s="1"/>
  <c r="D837" i="2"/>
  <c r="AD837" i="2" s="1"/>
  <c r="D838" i="2"/>
  <c r="AD838" i="2" s="1"/>
  <c r="D839" i="2"/>
  <c r="AD839" i="2" s="1"/>
  <c r="D840" i="2"/>
  <c r="AD840" i="2" s="1"/>
  <c r="D841" i="2"/>
  <c r="AD841" i="2" s="1"/>
  <c r="D842" i="2"/>
  <c r="AD842" i="2" s="1"/>
  <c r="D843" i="2"/>
  <c r="AD843" i="2" s="1"/>
  <c r="D844" i="2"/>
  <c r="AD844" i="2" s="1"/>
  <c r="D845" i="2"/>
  <c r="AD845" i="2" s="1"/>
  <c r="D846" i="2"/>
  <c r="AD846" i="2" s="1"/>
  <c r="D847" i="2"/>
  <c r="AD847" i="2" s="1"/>
  <c r="D848" i="2"/>
  <c r="AD848" i="2" s="1"/>
  <c r="D849" i="2"/>
  <c r="AD849" i="2" s="1"/>
  <c r="D850" i="2"/>
  <c r="AD850" i="2" s="1"/>
  <c r="D851" i="2"/>
  <c r="AD851" i="2" s="1"/>
  <c r="D852" i="2"/>
  <c r="AD852" i="2" s="1"/>
  <c r="D853" i="2"/>
  <c r="AD853" i="2" s="1"/>
  <c r="D854" i="2"/>
  <c r="AD854" i="2" s="1"/>
  <c r="D855" i="2"/>
  <c r="AD855" i="2" s="1"/>
  <c r="D856" i="2"/>
  <c r="AD856" i="2" s="1"/>
  <c r="D857" i="2"/>
  <c r="AD857" i="2" s="1"/>
  <c r="D858" i="2"/>
  <c r="AD858" i="2" s="1"/>
  <c r="D859" i="2"/>
  <c r="AD859" i="2" s="1"/>
  <c r="D860" i="2"/>
  <c r="AD860" i="2" s="1"/>
  <c r="D861" i="2"/>
  <c r="AD861" i="2" s="1"/>
  <c r="D862" i="2"/>
  <c r="AD862" i="2" s="1"/>
  <c r="D863" i="2"/>
  <c r="AD863" i="2" s="1"/>
  <c r="D864" i="2"/>
  <c r="AD864" i="2" s="1"/>
  <c r="D865" i="2"/>
  <c r="AD865" i="2" s="1"/>
  <c r="D866" i="2"/>
  <c r="AD866" i="2" s="1"/>
  <c r="D867" i="2"/>
  <c r="AD867" i="2" s="1"/>
  <c r="D868" i="2"/>
  <c r="AD868" i="2" s="1"/>
  <c r="D869" i="2"/>
  <c r="AD869" i="2" s="1"/>
  <c r="D870" i="2"/>
  <c r="AD870" i="2" s="1"/>
  <c r="D871" i="2"/>
  <c r="AD871" i="2" s="1"/>
  <c r="D872" i="2"/>
  <c r="AD872" i="2" s="1"/>
  <c r="D873" i="2"/>
  <c r="AD873" i="2" s="1"/>
  <c r="D874" i="2"/>
  <c r="AD874" i="2" s="1"/>
  <c r="D875" i="2"/>
  <c r="AD875" i="2" s="1"/>
  <c r="D876" i="2"/>
  <c r="AD876" i="2" s="1"/>
  <c r="D877" i="2"/>
  <c r="AD877" i="2" s="1"/>
  <c r="D878" i="2"/>
  <c r="AD878" i="2" s="1"/>
  <c r="D879" i="2"/>
  <c r="AD879" i="2" s="1"/>
  <c r="D880" i="2"/>
  <c r="AD880" i="2" s="1"/>
  <c r="D881" i="2"/>
  <c r="AD881" i="2" s="1"/>
  <c r="D882" i="2"/>
  <c r="AD882" i="2" s="1"/>
  <c r="D883" i="2"/>
  <c r="AD883" i="2" s="1"/>
  <c r="D884" i="2"/>
  <c r="AD884" i="2" s="1"/>
  <c r="D885" i="2"/>
  <c r="AD885" i="2" s="1"/>
  <c r="D886" i="2"/>
  <c r="AD886" i="2" s="1"/>
  <c r="D887" i="2"/>
  <c r="AD887" i="2" s="1"/>
  <c r="D888" i="2"/>
  <c r="AD888" i="2" s="1"/>
  <c r="D889" i="2"/>
  <c r="AD889" i="2" s="1"/>
  <c r="D890" i="2"/>
  <c r="AD890" i="2" s="1"/>
  <c r="D891" i="2"/>
  <c r="AD891" i="2" s="1"/>
  <c r="D892" i="2"/>
  <c r="AD892" i="2" s="1"/>
  <c r="D893" i="2"/>
  <c r="AD893" i="2" s="1"/>
  <c r="D894" i="2"/>
  <c r="AD894" i="2" s="1"/>
  <c r="D895" i="2"/>
  <c r="AD895" i="2" s="1"/>
  <c r="D896" i="2"/>
  <c r="AD896" i="2" s="1"/>
  <c r="D897" i="2"/>
  <c r="AD897" i="2" s="1"/>
  <c r="D898" i="2"/>
  <c r="AD898" i="2" s="1"/>
  <c r="D899" i="2"/>
  <c r="AD899" i="2" s="1"/>
  <c r="D900" i="2"/>
  <c r="AD900" i="2" s="1"/>
  <c r="D901" i="2"/>
  <c r="AD901" i="2" s="1"/>
  <c r="D902" i="2"/>
  <c r="AD902" i="2" s="1"/>
  <c r="D903" i="2"/>
  <c r="AD903" i="2" s="1"/>
  <c r="D904" i="2"/>
  <c r="AD904" i="2" s="1"/>
  <c r="D905" i="2"/>
  <c r="AD905" i="2" s="1"/>
  <c r="D906" i="2"/>
  <c r="AD906" i="2" s="1"/>
  <c r="D907" i="2"/>
  <c r="AD907" i="2" s="1"/>
  <c r="D908" i="2"/>
  <c r="AD908" i="2" s="1"/>
  <c r="D909" i="2"/>
  <c r="AD909" i="2" s="1"/>
  <c r="D910" i="2"/>
  <c r="AD910" i="2" s="1"/>
  <c r="D911" i="2"/>
  <c r="AD911" i="2" s="1"/>
  <c r="D912" i="2"/>
  <c r="AD912" i="2" s="1"/>
  <c r="D913" i="2"/>
  <c r="AD913" i="2" s="1"/>
  <c r="D914" i="2"/>
  <c r="AD914" i="2" s="1"/>
  <c r="D915" i="2"/>
  <c r="AD915" i="2" s="1"/>
  <c r="D916" i="2"/>
  <c r="AD916" i="2" s="1"/>
  <c r="D917" i="2"/>
  <c r="AD917" i="2" s="1"/>
  <c r="D918" i="2"/>
  <c r="AD918" i="2" s="1"/>
  <c r="D919" i="2"/>
  <c r="AD919" i="2" s="1"/>
  <c r="D920" i="2"/>
  <c r="AD920" i="2" s="1"/>
  <c r="D921" i="2"/>
  <c r="AD921" i="2" s="1"/>
  <c r="D922" i="2"/>
  <c r="AD922" i="2" s="1"/>
  <c r="D923" i="2"/>
  <c r="AD923" i="2" s="1"/>
  <c r="D924" i="2"/>
  <c r="AD924" i="2" s="1"/>
  <c r="D925" i="2"/>
  <c r="AD925" i="2" s="1"/>
  <c r="D926" i="2"/>
  <c r="AD926" i="2" s="1"/>
  <c r="D927" i="2"/>
  <c r="AD927" i="2" s="1"/>
  <c r="D928" i="2"/>
  <c r="AD928" i="2" s="1"/>
  <c r="D929" i="2"/>
  <c r="AD929" i="2" s="1"/>
  <c r="D930" i="2"/>
  <c r="AD930" i="2" s="1"/>
  <c r="D931" i="2"/>
  <c r="AD931" i="2" s="1"/>
  <c r="D932" i="2"/>
  <c r="AD932" i="2" s="1"/>
  <c r="D933" i="2"/>
  <c r="AD933" i="2" s="1"/>
  <c r="D934" i="2"/>
  <c r="AD934" i="2" s="1"/>
  <c r="D935" i="2"/>
  <c r="AD935" i="2" s="1"/>
  <c r="D936" i="2"/>
  <c r="AD936" i="2" s="1"/>
  <c r="D937" i="2"/>
  <c r="AD937" i="2" s="1"/>
  <c r="D938" i="2"/>
  <c r="AD938" i="2" s="1"/>
  <c r="D939" i="2"/>
  <c r="AD939" i="2" s="1"/>
  <c r="D940" i="2"/>
  <c r="AD940" i="2" s="1"/>
  <c r="D941" i="2"/>
  <c r="AD941" i="2" s="1"/>
  <c r="D942" i="2"/>
  <c r="AD942" i="2" s="1"/>
  <c r="D943" i="2"/>
  <c r="AD943" i="2" s="1"/>
  <c r="D944" i="2"/>
  <c r="AD944" i="2" s="1"/>
  <c r="D945" i="2"/>
  <c r="AD945" i="2" s="1"/>
  <c r="D946" i="2"/>
  <c r="AD946" i="2" s="1"/>
  <c r="D947" i="2"/>
  <c r="AD947" i="2" s="1"/>
  <c r="D948" i="2"/>
  <c r="AD948" i="2" s="1"/>
  <c r="D949" i="2"/>
  <c r="AD949" i="2" s="1"/>
  <c r="D950" i="2"/>
  <c r="AD950" i="2" s="1"/>
  <c r="D951" i="2"/>
  <c r="AD951" i="2" s="1"/>
  <c r="D952" i="2"/>
  <c r="AD952" i="2" s="1"/>
  <c r="D953" i="2"/>
  <c r="AD953" i="2" s="1"/>
  <c r="D954" i="2"/>
  <c r="AD954" i="2" s="1"/>
  <c r="D955" i="2"/>
  <c r="AD955" i="2" s="1"/>
  <c r="D956" i="2"/>
  <c r="AD956" i="2" s="1"/>
  <c r="D957" i="2"/>
  <c r="AD957" i="2" s="1"/>
  <c r="D958" i="2"/>
  <c r="AD958" i="2" s="1"/>
  <c r="D959" i="2"/>
  <c r="AD959" i="2" s="1"/>
  <c r="D960" i="2"/>
  <c r="AD960" i="2" s="1"/>
  <c r="D961" i="2"/>
  <c r="AD961" i="2" s="1"/>
  <c r="D962" i="2"/>
  <c r="AD962" i="2" s="1"/>
  <c r="D963" i="2"/>
  <c r="AD963" i="2" s="1"/>
  <c r="D964" i="2"/>
  <c r="AD964" i="2" s="1"/>
  <c r="D965" i="2"/>
  <c r="AD965" i="2" s="1"/>
  <c r="D966" i="2"/>
  <c r="AD966" i="2" s="1"/>
  <c r="D967" i="2"/>
  <c r="AD967" i="2" s="1"/>
  <c r="D968" i="2"/>
  <c r="AD968" i="2" s="1"/>
  <c r="D969" i="2"/>
  <c r="AD969" i="2" s="1"/>
  <c r="D970" i="2"/>
  <c r="AD970" i="2" s="1"/>
  <c r="D971" i="2"/>
  <c r="AD971" i="2" s="1"/>
  <c r="D972" i="2"/>
  <c r="AD972" i="2" s="1"/>
  <c r="D973" i="2"/>
  <c r="AD973" i="2" s="1"/>
  <c r="D974" i="2"/>
  <c r="AD974" i="2" s="1"/>
  <c r="D975" i="2"/>
  <c r="AD975" i="2" s="1"/>
  <c r="D976" i="2"/>
  <c r="AD976" i="2" s="1"/>
  <c r="D977" i="2"/>
  <c r="AD977" i="2" s="1"/>
  <c r="D978" i="2"/>
  <c r="AD978" i="2" s="1"/>
  <c r="D979" i="2"/>
  <c r="AD979" i="2" s="1"/>
  <c r="D980" i="2"/>
  <c r="AD980" i="2" s="1"/>
  <c r="D981" i="2"/>
  <c r="AD981" i="2" s="1"/>
  <c r="D982" i="2"/>
  <c r="AD982" i="2" s="1"/>
  <c r="D983" i="2"/>
  <c r="AD983" i="2" s="1"/>
  <c r="D984" i="2"/>
  <c r="AD984" i="2" s="1"/>
  <c r="D985" i="2"/>
  <c r="AD985" i="2" s="1"/>
  <c r="D986" i="2"/>
  <c r="AD986" i="2" s="1"/>
  <c r="D987" i="2"/>
  <c r="AD987" i="2" s="1"/>
  <c r="D988" i="2"/>
  <c r="AD988" i="2" s="1"/>
  <c r="D989" i="2"/>
  <c r="AD989" i="2" s="1"/>
  <c r="D990" i="2"/>
  <c r="AD990" i="2" s="1"/>
  <c r="D991" i="2"/>
  <c r="AD991" i="2" s="1"/>
  <c r="D992" i="2"/>
  <c r="AD992" i="2" s="1"/>
  <c r="D993" i="2"/>
  <c r="AD993" i="2" s="1"/>
  <c r="D994" i="2"/>
  <c r="AD994" i="2" s="1"/>
  <c r="D995" i="2"/>
  <c r="AD995" i="2" s="1"/>
  <c r="D996" i="2"/>
  <c r="AD996" i="2" s="1"/>
  <c r="D997" i="2"/>
  <c r="AD997" i="2" s="1"/>
  <c r="D998" i="2"/>
  <c r="AD998" i="2" s="1"/>
  <c r="D999" i="2"/>
  <c r="AD999" i="2" s="1"/>
  <c r="D1000" i="2"/>
  <c r="AD1000" i="2" s="1"/>
  <c r="D1001" i="2"/>
  <c r="AD1001" i="2" s="1"/>
  <c r="D1002" i="2"/>
  <c r="AD1002" i="2" s="1"/>
  <c r="D1003" i="2"/>
  <c r="AD1003" i="2" s="1"/>
  <c r="D1004" i="2"/>
  <c r="AD1004" i="2" s="1"/>
  <c r="D1005" i="2"/>
  <c r="AD1005" i="2" s="1"/>
  <c r="D1006" i="2"/>
  <c r="AD1006" i="2" s="1"/>
  <c r="D1007" i="2"/>
  <c r="AD1007" i="2" s="1"/>
  <c r="D1008" i="2"/>
  <c r="AD1008" i="2" s="1"/>
  <c r="D1009" i="2"/>
  <c r="AD1009" i="2" s="1"/>
  <c r="D1010" i="2"/>
  <c r="AD1010" i="2" s="1"/>
  <c r="D1011" i="2"/>
  <c r="AD1011" i="2" s="1"/>
  <c r="D1012" i="2"/>
  <c r="AD1012" i="2" s="1"/>
  <c r="D1013" i="2"/>
  <c r="AD1013" i="2" s="1"/>
  <c r="D1014" i="2"/>
  <c r="AD1014" i="2" s="1"/>
  <c r="D1015" i="2"/>
  <c r="AD1015" i="2" s="1"/>
  <c r="D1016" i="2"/>
  <c r="AD1016" i="2" s="1"/>
  <c r="D1017" i="2"/>
  <c r="AD1017" i="2" s="1"/>
  <c r="D1018" i="2"/>
  <c r="AD1018" i="2" s="1"/>
  <c r="D1019" i="2"/>
  <c r="AD1019" i="2" s="1"/>
  <c r="D1020" i="2"/>
  <c r="AD1020" i="2" s="1"/>
  <c r="D1021" i="2"/>
  <c r="AD1021" i="2" s="1"/>
  <c r="D1022" i="2"/>
  <c r="AD1022" i="2" s="1"/>
  <c r="D1023" i="2"/>
  <c r="AD1023" i="2" s="1"/>
  <c r="D1024" i="2"/>
  <c r="AD1024" i="2" s="1"/>
  <c r="D1025" i="2"/>
  <c r="AD1025" i="2" s="1"/>
  <c r="D1026" i="2"/>
  <c r="AD1026" i="2" s="1"/>
  <c r="D1027" i="2"/>
  <c r="AD1027" i="2" s="1"/>
  <c r="D1028" i="2"/>
  <c r="AD1028" i="2" s="1"/>
  <c r="D1029" i="2"/>
  <c r="AD1029" i="2" s="1"/>
  <c r="D1030" i="2"/>
  <c r="AD1030" i="2" s="1"/>
  <c r="D1031" i="2"/>
  <c r="AD1031" i="2" s="1"/>
  <c r="D1032" i="2"/>
  <c r="AD1032" i="2" s="1"/>
  <c r="D1033" i="2"/>
  <c r="AD1033" i="2" s="1"/>
  <c r="D1034" i="2"/>
  <c r="AD1034" i="2" s="1"/>
  <c r="D1035" i="2"/>
  <c r="AD1035" i="2" s="1"/>
  <c r="D1036" i="2"/>
  <c r="AD1036" i="2" s="1"/>
  <c r="D1037" i="2"/>
  <c r="AD1037" i="2" s="1"/>
  <c r="D1038" i="2"/>
  <c r="AD1038" i="2" s="1"/>
  <c r="D1039" i="2"/>
  <c r="AD1039" i="2" s="1"/>
  <c r="D1040" i="2"/>
  <c r="AD1040" i="2" s="1"/>
  <c r="D1041" i="2"/>
  <c r="AD1041" i="2" s="1"/>
  <c r="D1042" i="2"/>
  <c r="AD1042" i="2" s="1"/>
  <c r="D1043" i="2"/>
  <c r="AD1043" i="2" s="1"/>
  <c r="D1044" i="2"/>
  <c r="AD1044" i="2" s="1"/>
  <c r="D1045" i="2"/>
  <c r="AD1045" i="2" s="1"/>
  <c r="D1046" i="2"/>
  <c r="AD1046" i="2" s="1"/>
  <c r="D1047" i="2"/>
  <c r="AD1047" i="2" s="1"/>
  <c r="D1048" i="2"/>
  <c r="AD1048" i="2" s="1"/>
  <c r="D1049" i="2"/>
  <c r="AD1049" i="2" s="1"/>
  <c r="D1050" i="2"/>
  <c r="AD1050" i="2" s="1"/>
  <c r="D1051" i="2"/>
  <c r="AD1051" i="2" s="1"/>
  <c r="D1052" i="2"/>
  <c r="AD1052" i="2" s="1"/>
  <c r="D1053" i="2"/>
  <c r="AD1053" i="2" s="1"/>
  <c r="D1054" i="2"/>
  <c r="AD1054" i="2" s="1"/>
  <c r="D1055" i="2"/>
  <c r="AD1055" i="2" s="1"/>
  <c r="D1056" i="2"/>
  <c r="AD1056" i="2" s="1"/>
  <c r="D1057" i="2"/>
  <c r="AD1057" i="2" s="1"/>
  <c r="D1058" i="2"/>
  <c r="AD1058" i="2" s="1"/>
  <c r="D1059" i="2"/>
  <c r="AD1059" i="2" s="1"/>
  <c r="D1060" i="2"/>
  <c r="AD1060" i="2" s="1"/>
  <c r="D1061" i="2"/>
  <c r="AD1061" i="2" s="1"/>
  <c r="D1062" i="2"/>
  <c r="AD1062" i="2" s="1"/>
  <c r="D1063" i="2"/>
  <c r="AD1063" i="2" s="1"/>
  <c r="D1064" i="2"/>
  <c r="AD1064" i="2" s="1"/>
  <c r="D1065" i="2"/>
  <c r="AD1065" i="2" s="1"/>
  <c r="D1066" i="2"/>
  <c r="AD1066" i="2" s="1"/>
  <c r="D1067" i="2"/>
  <c r="AD1067" i="2" s="1"/>
  <c r="D1068" i="2"/>
  <c r="AD1068" i="2" s="1"/>
  <c r="D1069" i="2"/>
  <c r="AD1069" i="2" s="1"/>
  <c r="D1070" i="2"/>
  <c r="AD1070" i="2" s="1"/>
  <c r="D1071" i="2"/>
  <c r="AD1071" i="2" s="1"/>
  <c r="D1072" i="2"/>
  <c r="AD1072" i="2" s="1"/>
  <c r="D1073" i="2"/>
  <c r="AD1073" i="2" s="1"/>
  <c r="D1074" i="2"/>
  <c r="AD1074" i="2" s="1"/>
  <c r="D1075" i="2"/>
  <c r="AD1075" i="2" s="1"/>
  <c r="D1076" i="2"/>
  <c r="AD1076" i="2" s="1"/>
  <c r="D1077" i="2"/>
  <c r="AD1077" i="2" s="1"/>
  <c r="D1078" i="2"/>
  <c r="AD1078" i="2" s="1"/>
  <c r="D1079" i="2"/>
  <c r="AD1079" i="2" s="1"/>
  <c r="D1080" i="2"/>
  <c r="AD1080" i="2" s="1"/>
  <c r="D1081" i="2"/>
  <c r="AD1081" i="2" s="1"/>
  <c r="D1082" i="2"/>
  <c r="AD1082" i="2" s="1"/>
  <c r="D1083" i="2"/>
  <c r="AD1083" i="2" s="1"/>
  <c r="D1084" i="2"/>
  <c r="AD1084" i="2" s="1"/>
  <c r="D1085" i="2"/>
  <c r="AD1085" i="2" s="1"/>
  <c r="D1086" i="2"/>
  <c r="AD1086" i="2" s="1"/>
  <c r="D1087" i="2"/>
  <c r="AD1087" i="2" s="1"/>
  <c r="D1088" i="2"/>
  <c r="AD1088" i="2" s="1"/>
  <c r="D1089" i="2"/>
  <c r="AD1089" i="2" s="1"/>
  <c r="D1090" i="2"/>
  <c r="AD1090" i="2" s="1"/>
  <c r="D1091" i="2"/>
  <c r="AD1091" i="2" s="1"/>
  <c r="D1092" i="2"/>
  <c r="AD1092" i="2" s="1"/>
  <c r="D1093" i="2"/>
  <c r="AD1093" i="2" s="1"/>
  <c r="D1094" i="2"/>
  <c r="AD1094" i="2" s="1"/>
  <c r="D1095" i="2"/>
  <c r="AD1095" i="2" s="1"/>
  <c r="D1096" i="2"/>
  <c r="AD1096" i="2" s="1"/>
  <c r="D1097" i="2"/>
  <c r="AD1097" i="2" s="1"/>
  <c r="D1098" i="2"/>
  <c r="AD1098" i="2" s="1"/>
  <c r="D1099" i="2"/>
  <c r="AD1099" i="2" s="1"/>
  <c r="D1100" i="2"/>
  <c r="AD1100" i="2" s="1"/>
  <c r="D1101" i="2"/>
  <c r="AD1101" i="2" s="1"/>
  <c r="D1102" i="2"/>
  <c r="AD1102" i="2" s="1"/>
  <c r="D1103" i="2"/>
  <c r="AD1103" i="2" s="1"/>
  <c r="D1104" i="2"/>
  <c r="AD1104" i="2" s="1"/>
  <c r="D1105" i="2"/>
  <c r="AD1105" i="2" s="1"/>
  <c r="D1106" i="2"/>
  <c r="AD1106" i="2" s="1"/>
  <c r="D1107" i="2"/>
  <c r="AD1107" i="2" s="1"/>
  <c r="D1108" i="2"/>
  <c r="AD1108" i="2" s="1"/>
  <c r="D1109" i="2"/>
  <c r="AD1109" i="2" s="1"/>
  <c r="D1110" i="2"/>
  <c r="AD1110" i="2" s="1"/>
  <c r="D1111" i="2"/>
  <c r="AD1111" i="2" s="1"/>
  <c r="D1112" i="2"/>
  <c r="AD1112" i="2" s="1"/>
  <c r="D1113" i="2"/>
  <c r="AD1113" i="2" s="1"/>
  <c r="D1114" i="2"/>
  <c r="AD1114" i="2" s="1"/>
  <c r="D1115" i="2"/>
  <c r="AD1115" i="2" s="1"/>
  <c r="D1116" i="2"/>
  <c r="AD1116" i="2" s="1"/>
  <c r="D1117" i="2"/>
  <c r="AD1117" i="2" s="1"/>
  <c r="D1118" i="2"/>
  <c r="AD1118" i="2" s="1"/>
  <c r="D1119" i="2"/>
  <c r="AD1119" i="2" s="1"/>
  <c r="D1120" i="2"/>
  <c r="AD1120" i="2" s="1"/>
  <c r="D1121" i="2"/>
  <c r="AD1121" i="2" s="1"/>
  <c r="D1122" i="2"/>
  <c r="AD1122" i="2" s="1"/>
  <c r="D1123" i="2"/>
  <c r="AD1123" i="2" s="1"/>
  <c r="D1124" i="2"/>
  <c r="AD1124" i="2" s="1"/>
  <c r="D1125" i="2"/>
  <c r="AD1125" i="2" s="1"/>
  <c r="D1126" i="2"/>
  <c r="AD1126" i="2" s="1"/>
  <c r="D1127" i="2"/>
  <c r="AD1127" i="2" s="1"/>
  <c r="D1128" i="2"/>
  <c r="AD1128" i="2" s="1"/>
  <c r="D1129" i="2"/>
  <c r="AD1129" i="2" s="1"/>
  <c r="D1130" i="2"/>
  <c r="AD1130" i="2" s="1"/>
  <c r="D1131" i="2"/>
  <c r="AD1131" i="2" s="1"/>
  <c r="D1132" i="2"/>
  <c r="AD1132" i="2" s="1"/>
  <c r="D1133" i="2"/>
  <c r="AD1133" i="2" s="1"/>
  <c r="D1134" i="2"/>
  <c r="AD1134" i="2" s="1"/>
  <c r="D1135" i="2"/>
  <c r="AD1135" i="2" s="1"/>
  <c r="D1136" i="2"/>
  <c r="AD1136" i="2" s="1"/>
  <c r="D1137" i="2"/>
  <c r="AD1137" i="2" s="1"/>
  <c r="D1138" i="2"/>
  <c r="AD1138" i="2" s="1"/>
  <c r="D1139" i="2"/>
  <c r="AD1139" i="2" s="1"/>
  <c r="D1140" i="2"/>
  <c r="AD1140" i="2" s="1"/>
  <c r="D1141" i="2"/>
  <c r="AD1141" i="2" s="1"/>
  <c r="D1142" i="2"/>
  <c r="AD1142" i="2" s="1"/>
  <c r="D1143" i="2"/>
  <c r="AD1143" i="2" s="1"/>
  <c r="D1144" i="2"/>
  <c r="AD1144" i="2" s="1"/>
  <c r="D1145" i="2"/>
  <c r="AD1145" i="2" s="1"/>
  <c r="D1146" i="2"/>
  <c r="AD1146" i="2" s="1"/>
  <c r="D1147" i="2"/>
  <c r="AD1147" i="2" s="1"/>
  <c r="D1148" i="2"/>
  <c r="AD1148" i="2" s="1"/>
  <c r="D1149" i="2"/>
  <c r="AD1149" i="2" s="1"/>
  <c r="D1150" i="2"/>
  <c r="AD1150" i="2" s="1"/>
  <c r="D1151" i="2"/>
  <c r="AD1151" i="2" s="1"/>
  <c r="D1152" i="2"/>
  <c r="AD1152" i="2" s="1"/>
  <c r="D1153" i="2"/>
  <c r="AD1153" i="2" s="1"/>
  <c r="D1154" i="2"/>
  <c r="AD1154" i="2" s="1"/>
  <c r="D1155" i="2"/>
  <c r="AD1155" i="2" s="1"/>
  <c r="D1156" i="2"/>
  <c r="AD1156" i="2" s="1"/>
  <c r="D1157" i="2"/>
  <c r="AD1157" i="2" s="1"/>
  <c r="D1158" i="2"/>
  <c r="AD1158" i="2" s="1"/>
  <c r="D1159" i="2"/>
  <c r="AD1159" i="2" s="1"/>
  <c r="D1160" i="2"/>
  <c r="AD1160" i="2" s="1"/>
  <c r="D1161" i="2"/>
  <c r="AD1161" i="2" s="1"/>
  <c r="D1162" i="2"/>
  <c r="AD1162" i="2" s="1"/>
  <c r="D1163" i="2"/>
  <c r="AD1163" i="2" s="1"/>
  <c r="D1164" i="2"/>
  <c r="AD1164" i="2" s="1"/>
  <c r="D1165" i="2"/>
  <c r="AD1165" i="2" s="1"/>
  <c r="D1166" i="2"/>
  <c r="AD1166" i="2" s="1"/>
  <c r="D1167" i="2"/>
  <c r="AD1167" i="2" s="1"/>
  <c r="D1168" i="2"/>
  <c r="AD1168" i="2" s="1"/>
  <c r="D1169" i="2"/>
  <c r="AD1169" i="2" s="1"/>
  <c r="D1170" i="2"/>
  <c r="AD1170" i="2" s="1"/>
  <c r="D1171" i="2"/>
  <c r="AD1171" i="2" s="1"/>
  <c r="D1172" i="2"/>
  <c r="AD1172" i="2" s="1"/>
  <c r="D1173" i="2"/>
  <c r="AD1173" i="2" s="1"/>
  <c r="D1174" i="2"/>
  <c r="AD1174" i="2" s="1"/>
  <c r="D1175" i="2"/>
  <c r="AD1175" i="2" s="1"/>
  <c r="D1176" i="2"/>
  <c r="AD1176" i="2" s="1"/>
  <c r="D1177" i="2"/>
  <c r="AD1177" i="2" s="1"/>
  <c r="D1178" i="2"/>
  <c r="AD1178" i="2" s="1"/>
  <c r="D1179" i="2"/>
  <c r="AD1179" i="2" s="1"/>
  <c r="D1180" i="2"/>
  <c r="AD1180" i="2" s="1"/>
  <c r="D1181" i="2"/>
  <c r="AD1181" i="2" s="1"/>
  <c r="D1182" i="2"/>
  <c r="AD1182" i="2" s="1"/>
  <c r="D1183" i="2"/>
  <c r="AD1183" i="2" s="1"/>
  <c r="D1184" i="2"/>
  <c r="AD1184" i="2" s="1"/>
  <c r="D1185" i="2"/>
  <c r="AD1185" i="2" s="1"/>
  <c r="D1186" i="2"/>
  <c r="AD1186" i="2" s="1"/>
  <c r="D1187" i="2"/>
  <c r="AD1187" i="2" s="1"/>
  <c r="D1188" i="2"/>
  <c r="AD1188" i="2" s="1"/>
  <c r="D1189" i="2"/>
  <c r="AD1189" i="2" s="1"/>
  <c r="D1190" i="2"/>
  <c r="AD1190" i="2" s="1"/>
  <c r="D1191" i="2"/>
  <c r="AD1191" i="2" s="1"/>
  <c r="D1192" i="2"/>
  <c r="AD1192" i="2" s="1"/>
  <c r="D1193" i="2"/>
  <c r="AD1193" i="2" s="1"/>
  <c r="D1194" i="2"/>
  <c r="AD1194" i="2" s="1"/>
  <c r="D1195" i="2"/>
  <c r="AD1195" i="2" s="1"/>
  <c r="D1196" i="2"/>
  <c r="AD1196" i="2" s="1"/>
  <c r="D1197" i="2"/>
  <c r="AD1197" i="2" s="1"/>
  <c r="D1198" i="2"/>
  <c r="AD1198" i="2" s="1"/>
  <c r="D1199" i="2"/>
  <c r="AD1199" i="2" s="1"/>
  <c r="D1200" i="2"/>
  <c r="AD1200" i="2" s="1"/>
  <c r="D1201" i="2"/>
  <c r="AD1201" i="2" s="1"/>
  <c r="D1202" i="2"/>
  <c r="AD1202" i="2" s="1"/>
  <c r="D1203" i="2"/>
  <c r="AD1203" i="2" s="1"/>
  <c r="D1204" i="2"/>
  <c r="AD1204" i="2" s="1"/>
  <c r="D1205" i="2"/>
  <c r="AD1205" i="2" s="1"/>
  <c r="D1206" i="2"/>
  <c r="AD1206" i="2" s="1"/>
  <c r="D1207" i="2"/>
  <c r="AD1207" i="2" s="1"/>
  <c r="D1208" i="2"/>
  <c r="AD1208" i="2" s="1"/>
  <c r="D1209" i="2"/>
  <c r="AD1209" i="2" s="1"/>
  <c r="D1210" i="2"/>
  <c r="AD1210" i="2" s="1"/>
  <c r="D1211" i="2"/>
  <c r="AD1211" i="2" s="1"/>
  <c r="D1212" i="2"/>
  <c r="AD1212" i="2" s="1"/>
  <c r="D1213" i="2"/>
  <c r="AD1213" i="2" s="1"/>
  <c r="D1214" i="2"/>
  <c r="AD1214" i="2" s="1"/>
  <c r="D1215" i="2"/>
  <c r="AD1215" i="2" s="1"/>
  <c r="D1216" i="2"/>
  <c r="AD1216" i="2" s="1"/>
  <c r="D1217" i="2"/>
  <c r="AD1217" i="2" s="1"/>
  <c r="D1218" i="2"/>
  <c r="AD1218" i="2" s="1"/>
  <c r="D1219" i="2"/>
  <c r="AD1219" i="2" s="1"/>
  <c r="D1220" i="2"/>
  <c r="AD1220" i="2" s="1"/>
  <c r="D1221" i="2"/>
  <c r="AD1221" i="2" s="1"/>
  <c r="D1222" i="2"/>
  <c r="AD1222" i="2" s="1"/>
  <c r="D1223" i="2"/>
  <c r="AD1223" i="2" s="1"/>
  <c r="D1224" i="2"/>
  <c r="AD1224" i="2" s="1"/>
  <c r="D1225" i="2"/>
  <c r="AD1225" i="2" s="1"/>
  <c r="D1226" i="2"/>
  <c r="AD1226" i="2" s="1"/>
  <c r="D1227" i="2"/>
  <c r="AD1227" i="2" s="1"/>
  <c r="D1228" i="2"/>
  <c r="AD1228" i="2" s="1"/>
  <c r="D1229" i="2"/>
  <c r="AD1229" i="2" s="1"/>
  <c r="D1230" i="2"/>
  <c r="AD1230" i="2" s="1"/>
  <c r="D1231" i="2"/>
  <c r="AD1231" i="2" s="1"/>
  <c r="D1232" i="2"/>
  <c r="AD1232" i="2" s="1"/>
  <c r="D1233" i="2"/>
  <c r="AD1233" i="2" s="1"/>
  <c r="D1234" i="2"/>
  <c r="AD1234" i="2" s="1"/>
  <c r="D1235" i="2"/>
  <c r="AD1235" i="2" s="1"/>
  <c r="D1236" i="2"/>
  <c r="AD1236" i="2" s="1"/>
  <c r="D1237" i="2"/>
  <c r="AD1237" i="2" s="1"/>
  <c r="D1238" i="2"/>
  <c r="AD1238" i="2" s="1"/>
  <c r="D1239" i="2"/>
  <c r="AD1239" i="2" s="1"/>
  <c r="D1240" i="2"/>
  <c r="AD1240" i="2" s="1"/>
  <c r="D1241" i="2"/>
  <c r="AD1241" i="2" s="1"/>
  <c r="D1242" i="2"/>
  <c r="AD1242" i="2" s="1"/>
  <c r="D1243" i="2"/>
  <c r="AD1243" i="2" s="1"/>
  <c r="D1244" i="2"/>
  <c r="AD1244" i="2" s="1"/>
  <c r="D1245" i="2"/>
  <c r="AD1245" i="2" s="1"/>
  <c r="D1246" i="2"/>
  <c r="AD1246" i="2" s="1"/>
  <c r="D1247" i="2"/>
  <c r="AD1247" i="2" s="1"/>
  <c r="D1248" i="2"/>
  <c r="AD1248" i="2" s="1"/>
  <c r="D1249" i="2"/>
  <c r="AD1249" i="2" s="1"/>
  <c r="D1250" i="2"/>
  <c r="AD1250" i="2" s="1"/>
  <c r="D1251" i="2"/>
  <c r="AD1251" i="2" s="1"/>
  <c r="D1252" i="2"/>
  <c r="AD1252" i="2" s="1"/>
  <c r="D1253" i="2"/>
  <c r="AD1253" i="2" s="1"/>
  <c r="D1254" i="2"/>
  <c r="AD1254" i="2" s="1"/>
  <c r="D1255" i="2"/>
  <c r="AD1255" i="2" s="1"/>
  <c r="D1256" i="2"/>
  <c r="AD1256" i="2" s="1"/>
  <c r="D1257" i="2"/>
  <c r="AD1257" i="2" s="1"/>
  <c r="D1258" i="2"/>
  <c r="AD1258" i="2" s="1"/>
  <c r="D1259" i="2"/>
  <c r="AD1259" i="2" s="1"/>
  <c r="D1260" i="2"/>
  <c r="AD1260" i="2" s="1"/>
  <c r="D1261" i="2"/>
  <c r="AD1261" i="2" s="1"/>
  <c r="D1262" i="2"/>
  <c r="AD1262" i="2" s="1"/>
  <c r="D1263" i="2"/>
  <c r="AD1263" i="2" s="1"/>
  <c r="D1264" i="2"/>
  <c r="AD1264" i="2" s="1"/>
  <c r="D1265" i="2"/>
  <c r="AD1265" i="2" s="1"/>
  <c r="D1266" i="2"/>
  <c r="AD1266" i="2" s="1"/>
  <c r="D1267" i="2"/>
  <c r="AD1267" i="2" s="1"/>
  <c r="D1268" i="2"/>
  <c r="AD1268" i="2" s="1"/>
  <c r="D1269" i="2"/>
  <c r="AD1269" i="2" s="1"/>
  <c r="D1270" i="2"/>
  <c r="AD1270" i="2" s="1"/>
  <c r="D1271" i="2"/>
  <c r="AD1271" i="2" s="1"/>
  <c r="D1272" i="2"/>
  <c r="AD1272" i="2" s="1"/>
  <c r="D1273" i="2"/>
  <c r="AD1273" i="2" s="1"/>
  <c r="D1274" i="2"/>
  <c r="AD1274" i="2" s="1"/>
  <c r="D1275" i="2"/>
  <c r="AD1275" i="2" s="1"/>
  <c r="D1276" i="2"/>
  <c r="AD1276" i="2" s="1"/>
  <c r="D1277" i="2"/>
  <c r="AD1277" i="2" s="1"/>
  <c r="D1278" i="2"/>
  <c r="AD1278" i="2" s="1"/>
  <c r="D1279" i="2"/>
  <c r="AD1279" i="2" s="1"/>
  <c r="D1280" i="2"/>
  <c r="AD1280" i="2" s="1"/>
  <c r="D1281" i="2"/>
  <c r="AD1281" i="2" s="1"/>
  <c r="D1282" i="2"/>
  <c r="AD1282" i="2" s="1"/>
  <c r="D1283" i="2"/>
  <c r="AD1283" i="2" s="1"/>
  <c r="D1284" i="2"/>
  <c r="AD1284" i="2" s="1"/>
  <c r="D1285" i="2"/>
  <c r="AD1285" i="2" s="1"/>
  <c r="D1286" i="2"/>
  <c r="AD1286" i="2" s="1"/>
  <c r="D1287" i="2"/>
  <c r="AD1287" i="2" s="1"/>
  <c r="D1288" i="2"/>
  <c r="AD1288" i="2" s="1"/>
  <c r="D1289" i="2"/>
  <c r="AD1289" i="2" s="1"/>
  <c r="D1290" i="2"/>
  <c r="AD1290" i="2" s="1"/>
  <c r="D1291" i="2"/>
  <c r="AD1291" i="2" s="1"/>
  <c r="D1292" i="2"/>
  <c r="AD1292" i="2" s="1"/>
  <c r="D1293" i="2"/>
  <c r="AD1293" i="2" s="1"/>
  <c r="D1294" i="2"/>
  <c r="AD1294" i="2" s="1"/>
  <c r="D1295" i="2"/>
  <c r="AD1295" i="2" s="1"/>
  <c r="D1296" i="2"/>
  <c r="AD1296" i="2" s="1"/>
  <c r="D1297" i="2"/>
  <c r="AD1297" i="2" s="1"/>
  <c r="D1298" i="2"/>
  <c r="AD1298" i="2" s="1"/>
  <c r="D1299" i="2"/>
  <c r="AD1299" i="2" s="1"/>
  <c r="D1300" i="2"/>
  <c r="AD1300" i="2" s="1"/>
  <c r="D1301" i="2"/>
  <c r="AD1301" i="2" s="1"/>
  <c r="D1302" i="2"/>
  <c r="AD1302" i="2" s="1"/>
  <c r="D1303" i="2"/>
  <c r="AD1303" i="2" s="1"/>
  <c r="D1304" i="2"/>
  <c r="AD1304" i="2" s="1"/>
  <c r="D1305" i="2"/>
  <c r="AD1305" i="2" s="1"/>
  <c r="D1306" i="2"/>
  <c r="AD1306" i="2" s="1"/>
  <c r="D1307" i="2"/>
  <c r="AD1307" i="2" s="1"/>
  <c r="D1308" i="2"/>
  <c r="AD1308" i="2" s="1"/>
  <c r="D1309" i="2"/>
  <c r="AD1309" i="2" s="1"/>
  <c r="D1310" i="2"/>
  <c r="AD1310" i="2" s="1"/>
  <c r="D1311" i="2"/>
  <c r="AD1311" i="2" s="1"/>
  <c r="D1312" i="2"/>
  <c r="AD1312" i="2" s="1"/>
  <c r="D1313" i="2"/>
  <c r="AD1313" i="2" s="1"/>
  <c r="D1314" i="2"/>
  <c r="AD1314" i="2" s="1"/>
  <c r="D1315" i="2"/>
  <c r="AD1315" i="2" s="1"/>
  <c r="D1316" i="2"/>
  <c r="AD1316" i="2" s="1"/>
  <c r="D1317" i="2"/>
  <c r="AD1317" i="2" s="1"/>
  <c r="D1318" i="2"/>
  <c r="AD1318" i="2" s="1"/>
  <c r="D1319" i="2"/>
  <c r="AD1319" i="2" s="1"/>
  <c r="D1320" i="2"/>
  <c r="AD1320" i="2" s="1"/>
  <c r="D1321" i="2"/>
  <c r="AD1321" i="2" s="1"/>
  <c r="D1322" i="2"/>
  <c r="AD1322" i="2" s="1"/>
  <c r="D1323" i="2"/>
  <c r="AD1323" i="2" s="1"/>
  <c r="D1324" i="2"/>
  <c r="AD1324" i="2" s="1"/>
  <c r="D1325" i="2"/>
  <c r="AD1325" i="2" s="1"/>
  <c r="D1326" i="2"/>
  <c r="AD1326" i="2" s="1"/>
  <c r="D1327" i="2"/>
  <c r="AD1327" i="2" s="1"/>
  <c r="D1328" i="2"/>
  <c r="AD1328" i="2" s="1"/>
  <c r="D1329" i="2"/>
  <c r="AD1329" i="2" s="1"/>
  <c r="D1330" i="2"/>
  <c r="AD1330" i="2" s="1"/>
  <c r="D1331" i="2"/>
  <c r="AD1331" i="2" s="1"/>
  <c r="D1332" i="2"/>
  <c r="AD1332" i="2" s="1"/>
  <c r="D1333" i="2"/>
  <c r="AD1333" i="2" s="1"/>
  <c r="D1334" i="2"/>
  <c r="AD1334" i="2" s="1"/>
  <c r="D1335" i="2"/>
  <c r="AD1335" i="2" s="1"/>
  <c r="D1336" i="2"/>
  <c r="AD1336" i="2" s="1"/>
  <c r="D1337" i="2"/>
  <c r="AD1337" i="2" s="1"/>
  <c r="D1338" i="2"/>
  <c r="AD1338" i="2" s="1"/>
  <c r="D1339" i="2"/>
  <c r="AD1339" i="2" s="1"/>
  <c r="D1340" i="2"/>
  <c r="AD1340" i="2" s="1"/>
  <c r="D1341" i="2"/>
  <c r="AD1341" i="2" s="1"/>
  <c r="D1342" i="2"/>
  <c r="AD1342" i="2" s="1"/>
  <c r="D1343" i="2"/>
  <c r="AD1343" i="2" s="1"/>
  <c r="D1344" i="2"/>
  <c r="AD1344" i="2" s="1"/>
  <c r="D1345" i="2"/>
  <c r="AD1345" i="2" s="1"/>
  <c r="D1346" i="2"/>
  <c r="AD1346" i="2" s="1"/>
  <c r="D1347" i="2"/>
  <c r="AD1347" i="2" s="1"/>
  <c r="D1348" i="2"/>
  <c r="AD1348" i="2" s="1"/>
  <c r="D1349" i="2"/>
  <c r="AD1349" i="2" s="1"/>
  <c r="D1350" i="2"/>
  <c r="AD1350" i="2" s="1"/>
  <c r="D1351" i="2"/>
  <c r="AD1351" i="2" s="1"/>
  <c r="D1352" i="2"/>
  <c r="AD1352" i="2" s="1"/>
  <c r="D1353" i="2"/>
  <c r="AD1353" i="2" s="1"/>
  <c r="D1354" i="2"/>
  <c r="AD1354" i="2" s="1"/>
  <c r="D1355" i="2"/>
  <c r="AD1355" i="2" s="1"/>
  <c r="D1356" i="2"/>
  <c r="AD1356" i="2" s="1"/>
  <c r="D1357" i="2"/>
  <c r="AD1357" i="2" s="1"/>
  <c r="D1358" i="2"/>
  <c r="AD1358" i="2" s="1"/>
  <c r="D1359" i="2"/>
  <c r="AD1359" i="2" s="1"/>
  <c r="D1360" i="2"/>
  <c r="AD1360" i="2" s="1"/>
  <c r="D1361" i="2"/>
  <c r="AD1361" i="2" s="1"/>
  <c r="D1362" i="2"/>
  <c r="AD1362" i="2" s="1"/>
  <c r="D1363" i="2"/>
  <c r="AD1363" i="2" s="1"/>
  <c r="D1364" i="2"/>
  <c r="AD1364" i="2" s="1"/>
  <c r="D1365" i="2"/>
  <c r="AD1365" i="2" s="1"/>
  <c r="D1366" i="2"/>
  <c r="AD1366" i="2" s="1"/>
  <c r="D1367" i="2"/>
  <c r="AD1367" i="2" s="1"/>
  <c r="D1368" i="2"/>
  <c r="AD1368" i="2" s="1"/>
  <c r="D1369" i="2"/>
  <c r="AD1369" i="2" s="1"/>
  <c r="D1370" i="2"/>
  <c r="AD1370" i="2" s="1"/>
  <c r="D1371" i="2"/>
  <c r="AD1371" i="2" s="1"/>
  <c r="D1372" i="2"/>
  <c r="AD1372" i="2" s="1"/>
  <c r="D1373" i="2"/>
  <c r="AD1373" i="2" s="1"/>
  <c r="D1374" i="2"/>
  <c r="AD1374" i="2" s="1"/>
  <c r="D1375" i="2"/>
  <c r="AD1375" i="2" s="1"/>
  <c r="D1376" i="2"/>
  <c r="AD1376" i="2" s="1"/>
  <c r="D1377" i="2"/>
  <c r="AD1377" i="2" s="1"/>
  <c r="D1378" i="2"/>
  <c r="AD1378" i="2" s="1"/>
  <c r="D1379" i="2"/>
  <c r="AD1379" i="2" s="1"/>
  <c r="D1380" i="2"/>
  <c r="AD1380" i="2" s="1"/>
  <c r="D1381" i="2"/>
  <c r="AD1381" i="2" s="1"/>
  <c r="D1382" i="2"/>
  <c r="AD1382" i="2" s="1"/>
  <c r="D1383" i="2"/>
  <c r="AD1383" i="2" s="1"/>
  <c r="D1384" i="2"/>
  <c r="AD1384" i="2" s="1"/>
  <c r="D1385" i="2"/>
  <c r="AD1385" i="2" s="1"/>
  <c r="D1386" i="2"/>
  <c r="AD1386" i="2" s="1"/>
  <c r="D1387" i="2"/>
  <c r="AD1387" i="2" s="1"/>
  <c r="D1388" i="2"/>
  <c r="AD1388" i="2" s="1"/>
  <c r="D1389" i="2"/>
  <c r="AD1389" i="2" s="1"/>
  <c r="D1390" i="2"/>
  <c r="AD1390" i="2" s="1"/>
  <c r="D1391" i="2"/>
  <c r="AD1391" i="2" s="1"/>
  <c r="D1392" i="2"/>
  <c r="AD1392" i="2" s="1"/>
  <c r="D1393" i="2"/>
  <c r="AD1393" i="2" s="1"/>
  <c r="D1394" i="2"/>
  <c r="AD1394" i="2" s="1"/>
  <c r="D1395" i="2"/>
  <c r="AD1395" i="2" s="1"/>
  <c r="D1396" i="2"/>
  <c r="AD1396" i="2" s="1"/>
  <c r="D1397" i="2"/>
  <c r="AD1397" i="2" s="1"/>
  <c r="D1398" i="2"/>
  <c r="AD1398" i="2" s="1"/>
  <c r="D1399" i="2"/>
  <c r="AD1399" i="2" s="1"/>
  <c r="D1400" i="2"/>
  <c r="AD1400" i="2" s="1"/>
  <c r="D1401" i="2"/>
  <c r="AD1401" i="2" s="1"/>
  <c r="D1402" i="2"/>
  <c r="AD1402" i="2" s="1"/>
  <c r="D1403" i="2"/>
  <c r="AD1403" i="2" s="1"/>
  <c r="D1404" i="2"/>
  <c r="AD1404" i="2" s="1"/>
  <c r="D1405" i="2"/>
  <c r="AD1405" i="2" s="1"/>
  <c r="D1406" i="2"/>
  <c r="AD1406" i="2" s="1"/>
  <c r="D1407" i="2"/>
  <c r="AD1407" i="2" s="1"/>
  <c r="D1408" i="2"/>
  <c r="AD1408" i="2" s="1"/>
  <c r="D1409" i="2"/>
  <c r="AD1409" i="2" s="1"/>
  <c r="D1410" i="2"/>
  <c r="AD1410" i="2" s="1"/>
  <c r="D1411" i="2"/>
  <c r="AD1411" i="2" s="1"/>
  <c r="D1412" i="2"/>
  <c r="AD1412" i="2" s="1"/>
  <c r="D1413" i="2"/>
  <c r="AD1413" i="2" s="1"/>
  <c r="D1414" i="2"/>
  <c r="AD1414" i="2" s="1"/>
  <c r="D1415" i="2"/>
  <c r="AD1415" i="2" s="1"/>
  <c r="D1416" i="2"/>
  <c r="AD1416" i="2" s="1"/>
  <c r="D1417" i="2"/>
  <c r="AD1417" i="2" s="1"/>
  <c r="D1418" i="2"/>
  <c r="AD1418" i="2" s="1"/>
  <c r="D1419" i="2"/>
  <c r="AD1419" i="2" s="1"/>
  <c r="D1420" i="2"/>
  <c r="AD1420" i="2" s="1"/>
  <c r="D1421" i="2"/>
  <c r="AD1421" i="2" s="1"/>
  <c r="D1422" i="2"/>
  <c r="AD1422" i="2" s="1"/>
  <c r="D1423" i="2"/>
  <c r="AD1423" i="2" s="1"/>
  <c r="D1424" i="2"/>
  <c r="AD1424" i="2" s="1"/>
  <c r="D1425" i="2"/>
  <c r="AD1425" i="2" s="1"/>
  <c r="D1426" i="2"/>
  <c r="AD1426" i="2" s="1"/>
  <c r="D1427" i="2"/>
  <c r="AD1427" i="2" s="1"/>
  <c r="D1428" i="2"/>
  <c r="AD1428" i="2" s="1"/>
  <c r="D1429" i="2"/>
  <c r="AD1429" i="2" s="1"/>
  <c r="D1430" i="2"/>
  <c r="AD1430" i="2" s="1"/>
  <c r="D1431" i="2"/>
  <c r="AD1431" i="2" s="1"/>
  <c r="D1432" i="2"/>
  <c r="AD1432" i="2" s="1"/>
  <c r="D1433" i="2"/>
  <c r="AD1433" i="2" s="1"/>
  <c r="D1434" i="2"/>
  <c r="AD1434" i="2" s="1"/>
  <c r="D1435" i="2"/>
  <c r="AD1435" i="2" s="1"/>
  <c r="D1436" i="2"/>
  <c r="AD1436" i="2" s="1"/>
  <c r="D1437" i="2"/>
  <c r="AD1437" i="2" s="1"/>
  <c r="D1438" i="2"/>
  <c r="AD1438" i="2" s="1"/>
  <c r="D1439" i="2"/>
  <c r="AD1439" i="2" s="1"/>
  <c r="D1440" i="2"/>
  <c r="AD1440" i="2" s="1"/>
  <c r="D1441" i="2"/>
  <c r="AD1441" i="2" s="1"/>
  <c r="D1442" i="2"/>
  <c r="AD1442" i="2" s="1"/>
  <c r="D1443" i="2"/>
  <c r="AD1443" i="2" s="1"/>
  <c r="D1444" i="2"/>
  <c r="AD1444" i="2" s="1"/>
  <c r="D1445" i="2"/>
  <c r="AD1445" i="2" s="1"/>
  <c r="D1446" i="2"/>
  <c r="AD1446" i="2" s="1"/>
  <c r="D1447" i="2"/>
  <c r="AD1447" i="2" s="1"/>
  <c r="D1448" i="2"/>
  <c r="AD1448" i="2" s="1"/>
  <c r="D1449" i="2"/>
  <c r="AD1449" i="2" s="1"/>
  <c r="D1450" i="2"/>
  <c r="AD1450" i="2" s="1"/>
  <c r="D1451" i="2"/>
  <c r="AD1451" i="2" s="1"/>
  <c r="D1452" i="2"/>
  <c r="AD1452" i="2" s="1"/>
  <c r="D1453" i="2"/>
  <c r="AD1453" i="2" s="1"/>
  <c r="D1454" i="2"/>
  <c r="AD1454" i="2" s="1"/>
  <c r="D1455" i="2"/>
  <c r="AD1455" i="2" s="1"/>
  <c r="D1456" i="2"/>
  <c r="AD1456" i="2" s="1"/>
  <c r="D1457" i="2"/>
  <c r="AD1457" i="2" s="1"/>
  <c r="D1458" i="2"/>
  <c r="AD1458" i="2" s="1"/>
  <c r="D1459" i="2"/>
  <c r="AD1459" i="2" s="1"/>
  <c r="D1460" i="2"/>
  <c r="AD1460" i="2" s="1"/>
  <c r="D1461" i="2"/>
  <c r="AD1461" i="2" s="1"/>
  <c r="D1462" i="2"/>
  <c r="AD1462" i="2" s="1"/>
  <c r="D1463" i="2"/>
  <c r="AD1463" i="2" s="1"/>
  <c r="D1464" i="2"/>
  <c r="AD1464" i="2" s="1"/>
  <c r="D1465" i="2"/>
  <c r="AD1465" i="2" s="1"/>
  <c r="D1466" i="2"/>
  <c r="AD1466" i="2" s="1"/>
  <c r="D1467" i="2"/>
  <c r="AD1467" i="2" s="1"/>
  <c r="D1468" i="2"/>
  <c r="AD1468" i="2" s="1"/>
  <c r="D1469" i="2"/>
  <c r="AD1469" i="2" s="1"/>
  <c r="D1470" i="2"/>
  <c r="AD1470" i="2" s="1"/>
  <c r="D1471" i="2"/>
  <c r="AD1471" i="2" s="1"/>
  <c r="D1472" i="2"/>
  <c r="AD1472" i="2" s="1"/>
  <c r="D1473" i="2"/>
  <c r="AD1473" i="2" s="1"/>
  <c r="D1474" i="2"/>
  <c r="AD1474" i="2" s="1"/>
  <c r="D1475" i="2"/>
  <c r="AD1475" i="2" s="1"/>
  <c r="D1476" i="2"/>
  <c r="AD1476" i="2" s="1"/>
  <c r="D1477" i="2"/>
  <c r="AD1477" i="2" s="1"/>
  <c r="D1478" i="2"/>
  <c r="AD1478" i="2" s="1"/>
  <c r="D1479" i="2"/>
  <c r="AD1479" i="2" s="1"/>
  <c r="D1480" i="2"/>
  <c r="AD1480" i="2" s="1"/>
  <c r="D1481" i="2"/>
  <c r="AD1481" i="2" s="1"/>
  <c r="D1482" i="2"/>
  <c r="AD1482" i="2" s="1"/>
  <c r="D1483" i="2"/>
  <c r="AD1483" i="2" s="1"/>
  <c r="D1484" i="2"/>
  <c r="AD1484" i="2" s="1"/>
  <c r="D1485" i="2"/>
  <c r="AD1485" i="2" s="1"/>
  <c r="D1486" i="2"/>
  <c r="AD1486" i="2" s="1"/>
  <c r="D1487" i="2"/>
  <c r="AD1487" i="2" s="1"/>
  <c r="D1488" i="2"/>
  <c r="AD1488" i="2" s="1"/>
  <c r="D1489" i="2"/>
  <c r="AD1489" i="2" s="1"/>
  <c r="D1490" i="2"/>
  <c r="AD1490" i="2" s="1"/>
  <c r="D1491" i="2"/>
  <c r="AD1491" i="2" s="1"/>
  <c r="D1492" i="2"/>
  <c r="AD1492" i="2" s="1"/>
  <c r="D1493" i="2"/>
  <c r="AD1493" i="2" s="1"/>
  <c r="D1494" i="2"/>
  <c r="AD1494" i="2" s="1"/>
  <c r="D1495" i="2"/>
  <c r="AD1495" i="2" s="1"/>
  <c r="D1496" i="2"/>
  <c r="AD1496" i="2" s="1"/>
  <c r="D1497" i="2"/>
  <c r="AD1497" i="2" s="1"/>
  <c r="D1498" i="2"/>
  <c r="AD1498" i="2" s="1"/>
  <c r="D1499" i="2"/>
  <c r="AD1499" i="2" s="1"/>
  <c r="D1500" i="2"/>
  <c r="AD1500" i="2" s="1"/>
  <c r="D1501" i="2"/>
  <c r="AD1501" i="2" s="1"/>
  <c r="D1502" i="2"/>
  <c r="AD1502" i="2" s="1"/>
  <c r="D1503" i="2"/>
  <c r="AD1503" i="2" s="1"/>
  <c r="D1504" i="2"/>
  <c r="AD1504" i="2" s="1"/>
  <c r="D1505" i="2"/>
  <c r="AD1505" i="2" s="1"/>
  <c r="D1506" i="2"/>
  <c r="AD1506" i="2" s="1"/>
  <c r="D1507" i="2"/>
  <c r="AD1507" i="2" s="1"/>
  <c r="D1508" i="2"/>
  <c r="AD1508" i="2" s="1"/>
  <c r="D1509" i="2"/>
  <c r="AD1509" i="2" s="1"/>
  <c r="D1510" i="2"/>
  <c r="AD1510" i="2" s="1"/>
  <c r="D1511" i="2"/>
  <c r="AD1511" i="2" s="1"/>
  <c r="D1512" i="2"/>
  <c r="AD1512" i="2" s="1"/>
  <c r="D1513" i="2"/>
  <c r="AD1513" i="2" s="1"/>
  <c r="D1514" i="2"/>
  <c r="AD1514" i="2" s="1"/>
  <c r="D1515" i="2"/>
  <c r="AD1515" i="2" s="1"/>
  <c r="D1516" i="2"/>
  <c r="AD1516" i="2" s="1"/>
  <c r="D1517" i="2"/>
  <c r="AD1517" i="2" s="1"/>
  <c r="D1518" i="2"/>
  <c r="AD1518" i="2" s="1"/>
  <c r="D1519" i="2"/>
  <c r="AD1519" i="2" s="1"/>
  <c r="D1520" i="2"/>
  <c r="AD1520" i="2" s="1"/>
  <c r="D1521" i="2"/>
  <c r="AD1521" i="2" s="1"/>
  <c r="D1522" i="2"/>
  <c r="AD1522" i="2" s="1"/>
  <c r="D1523" i="2"/>
  <c r="AD1523" i="2" s="1"/>
  <c r="D1524" i="2"/>
  <c r="AD1524" i="2" s="1"/>
  <c r="D1525" i="2"/>
  <c r="AD1525" i="2" s="1"/>
  <c r="D1526" i="2"/>
  <c r="AD1526" i="2" s="1"/>
  <c r="D1527" i="2"/>
  <c r="AD1527" i="2" s="1"/>
  <c r="D1528" i="2"/>
  <c r="AD1528" i="2" s="1"/>
  <c r="D1529" i="2"/>
  <c r="AD1529" i="2" s="1"/>
  <c r="D1530" i="2"/>
  <c r="AD1530" i="2" s="1"/>
  <c r="D1531" i="2"/>
  <c r="AD1531" i="2" s="1"/>
  <c r="D1532" i="2"/>
  <c r="AD1532" i="2" s="1"/>
  <c r="D1533" i="2"/>
  <c r="AD1533" i="2" s="1"/>
  <c r="D1534" i="2"/>
  <c r="AD1534" i="2" s="1"/>
  <c r="D1535" i="2"/>
  <c r="AD1535" i="2" s="1"/>
  <c r="D1536" i="2"/>
  <c r="AD1536" i="2" s="1"/>
  <c r="D1537" i="2"/>
  <c r="AD1537" i="2" s="1"/>
  <c r="D1538" i="2"/>
  <c r="AD1538" i="2" s="1"/>
  <c r="D1539" i="2"/>
  <c r="AD1539" i="2" s="1"/>
  <c r="D1540" i="2"/>
  <c r="AD1540" i="2" s="1"/>
  <c r="D1541" i="2"/>
  <c r="AD1541" i="2" s="1"/>
  <c r="D1542" i="2"/>
  <c r="AD1542" i="2" s="1"/>
  <c r="D1543" i="2"/>
  <c r="AD1543" i="2" s="1"/>
  <c r="D1544" i="2"/>
  <c r="AD1544" i="2" s="1"/>
  <c r="D1545" i="2"/>
  <c r="AD1545" i="2" s="1"/>
  <c r="D1546" i="2"/>
  <c r="AD1546" i="2" s="1"/>
  <c r="D1547" i="2"/>
  <c r="AD1547" i="2" s="1"/>
  <c r="D1548" i="2"/>
  <c r="AD1548" i="2" s="1"/>
  <c r="D1549" i="2"/>
  <c r="AD1549" i="2" s="1"/>
  <c r="D1550" i="2"/>
  <c r="AD1550" i="2" s="1"/>
  <c r="D1551" i="2"/>
  <c r="AD1551" i="2" s="1"/>
  <c r="D1552" i="2"/>
  <c r="AD1552" i="2" s="1"/>
  <c r="D1553" i="2"/>
  <c r="AD1553" i="2" s="1"/>
  <c r="D1554" i="2"/>
  <c r="AD1554" i="2" s="1"/>
  <c r="D1555" i="2"/>
  <c r="AD1555" i="2" s="1"/>
  <c r="D1556" i="2"/>
  <c r="AD1556" i="2" s="1"/>
  <c r="D1557" i="2"/>
  <c r="AD1557" i="2" s="1"/>
  <c r="D1558" i="2"/>
  <c r="AD1558" i="2" s="1"/>
  <c r="D1559" i="2"/>
  <c r="AD1559" i="2" s="1"/>
  <c r="D1560" i="2"/>
  <c r="AD1560" i="2" s="1"/>
  <c r="D1561" i="2"/>
  <c r="AD1561" i="2" s="1"/>
  <c r="D1562" i="2"/>
  <c r="AD1562" i="2" s="1"/>
  <c r="D1563" i="2"/>
  <c r="AD1563" i="2" s="1"/>
  <c r="D1564" i="2"/>
  <c r="AD1564" i="2" s="1"/>
  <c r="D1565" i="2"/>
  <c r="AD1565" i="2" s="1"/>
  <c r="D1566" i="2"/>
  <c r="AD1566" i="2" s="1"/>
  <c r="D1567" i="2"/>
  <c r="AD1567" i="2" s="1"/>
  <c r="D1568" i="2"/>
  <c r="AD1568" i="2" s="1"/>
  <c r="D1569" i="2"/>
  <c r="AD1569" i="2" s="1"/>
  <c r="D1570" i="2"/>
  <c r="AD1570" i="2" s="1"/>
  <c r="D1571" i="2"/>
  <c r="AD1571" i="2" s="1"/>
  <c r="D1572" i="2"/>
  <c r="AD1572" i="2" s="1"/>
  <c r="D1573" i="2"/>
  <c r="AD1573" i="2" s="1"/>
  <c r="D1574" i="2"/>
  <c r="AD1574" i="2" s="1"/>
  <c r="D1575" i="2"/>
  <c r="AD1575" i="2" s="1"/>
  <c r="D1576" i="2"/>
  <c r="AD1576" i="2" s="1"/>
  <c r="D1577" i="2"/>
  <c r="AD1577" i="2" s="1"/>
  <c r="D1578" i="2"/>
  <c r="AD1578" i="2" s="1"/>
  <c r="D1579" i="2"/>
  <c r="AD1579" i="2" s="1"/>
  <c r="D1580" i="2"/>
  <c r="AD1580" i="2" s="1"/>
  <c r="D1581" i="2"/>
  <c r="AD1581" i="2" s="1"/>
  <c r="D1582" i="2"/>
  <c r="AD1582" i="2" s="1"/>
  <c r="D1583" i="2"/>
  <c r="AD1583" i="2" s="1"/>
  <c r="D1584" i="2"/>
  <c r="AD1584" i="2" s="1"/>
  <c r="D1585" i="2"/>
  <c r="AD1585" i="2" s="1"/>
  <c r="D1586" i="2"/>
  <c r="AD1586" i="2" s="1"/>
  <c r="D1587" i="2"/>
  <c r="AD1587" i="2" s="1"/>
  <c r="D1588" i="2"/>
  <c r="AD1588" i="2" s="1"/>
  <c r="D1589" i="2"/>
  <c r="AD1589" i="2" s="1"/>
  <c r="D1590" i="2"/>
  <c r="AD1590" i="2" s="1"/>
  <c r="D1591" i="2"/>
  <c r="AD1591" i="2" s="1"/>
  <c r="D1592" i="2"/>
  <c r="AD1592" i="2" s="1"/>
  <c r="D1593" i="2"/>
  <c r="AD1593" i="2" s="1"/>
  <c r="D1594" i="2"/>
  <c r="AD1594" i="2" s="1"/>
  <c r="D1595" i="2"/>
  <c r="AD1595" i="2" s="1"/>
  <c r="D1596" i="2"/>
  <c r="AD1596" i="2" s="1"/>
  <c r="D1597" i="2"/>
  <c r="AD1597" i="2" s="1"/>
  <c r="D1598" i="2"/>
  <c r="AD1598" i="2" s="1"/>
  <c r="D1599" i="2"/>
  <c r="AD1599" i="2" s="1"/>
  <c r="D1600" i="2"/>
  <c r="AD1600" i="2" s="1"/>
  <c r="D1601" i="2"/>
  <c r="AD1601" i="2" s="1"/>
  <c r="D1602" i="2"/>
  <c r="AD1602" i="2" s="1"/>
  <c r="D1603" i="2"/>
  <c r="AD1603" i="2" s="1"/>
  <c r="D1604" i="2"/>
  <c r="AD1604" i="2" s="1"/>
  <c r="D1605" i="2"/>
  <c r="AD1605" i="2" s="1"/>
  <c r="D1606" i="2"/>
  <c r="AD1606" i="2" s="1"/>
  <c r="D1607" i="2"/>
  <c r="AD1607" i="2" s="1"/>
  <c r="D1608" i="2"/>
  <c r="AD1608" i="2" s="1"/>
  <c r="D1609" i="2"/>
  <c r="AD1609" i="2" s="1"/>
  <c r="D1610" i="2"/>
  <c r="AD1610" i="2" s="1"/>
  <c r="D1611" i="2"/>
  <c r="AD1611" i="2" s="1"/>
  <c r="D1612" i="2"/>
  <c r="AD1612" i="2" s="1"/>
  <c r="D1613" i="2"/>
  <c r="AD1613" i="2" s="1"/>
  <c r="D1614" i="2"/>
  <c r="AD1614" i="2" s="1"/>
  <c r="D1615" i="2"/>
  <c r="AD1615" i="2" s="1"/>
  <c r="D1616" i="2"/>
  <c r="AD1616" i="2" s="1"/>
  <c r="D1617" i="2"/>
  <c r="AD1617" i="2" s="1"/>
  <c r="D1618" i="2"/>
  <c r="AD1618" i="2" s="1"/>
  <c r="D1619" i="2"/>
  <c r="AD1619" i="2" s="1"/>
  <c r="D1620" i="2"/>
  <c r="AD1620" i="2" s="1"/>
  <c r="D1621" i="2"/>
  <c r="AD1621" i="2" s="1"/>
  <c r="D1622" i="2"/>
  <c r="AD1622" i="2" s="1"/>
  <c r="D1623" i="2"/>
  <c r="AD1623" i="2" s="1"/>
  <c r="D1624" i="2"/>
  <c r="AD1624" i="2" s="1"/>
  <c r="D1625" i="2"/>
  <c r="AD1625" i="2" s="1"/>
  <c r="D1626" i="2"/>
  <c r="AD1626" i="2" s="1"/>
  <c r="D1627" i="2"/>
  <c r="AD1627" i="2" s="1"/>
  <c r="D1628" i="2"/>
  <c r="AD1628" i="2" s="1"/>
  <c r="D1629" i="2"/>
  <c r="AD1629" i="2" s="1"/>
  <c r="D1630" i="2"/>
  <c r="AD1630" i="2" s="1"/>
  <c r="D1631" i="2"/>
  <c r="AD1631" i="2" s="1"/>
  <c r="D1632" i="2"/>
  <c r="AD1632" i="2" s="1"/>
  <c r="D1633" i="2"/>
  <c r="AD1633" i="2" s="1"/>
  <c r="D1634" i="2"/>
  <c r="AD1634" i="2" s="1"/>
  <c r="D1635" i="2"/>
  <c r="AD1635" i="2" s="1"/>
  <c r="D1636" i="2"/>
  <c r="AD1636" i="2" s="1"/>
  <c r="D1637" i="2"/>
  <c r="AD1637" i="2" s="1"/>
  <c r="D1638" i="2"/>
  <c r="AD1638" i="2" s="1"/>
  <c r="D1639" i="2"/>
  <c r="AD1639" i="2" s="1"/>
  <c r="D1640" i="2"/>
  <c r="AD1640" i="2" s="1"/>
  <c r="D1641" i="2"/>
  <c r="AD1641" i="2" s="1"/>
  <c r="D1642" i="2"/>
  <c r="AD1642" i="2" s="1"/>
  <c r="D1643" i="2"/>
  <c r="AD1643" i="2" s="1"/>
  <c r="D1644" i="2"/>
  <c r="AD1644" i="2" s="1"/>
  <c r="D1645" i="2"/>
  <c r="AD1645" i="2" s="1"/>
  <c r="D1646" i="2"/>
  <c r="AD1646" i="2" s="1"/>
  <c r="D1647" i="2"/>
  <c r="AD1647" i="2" s="1"/>
  <c r="D1648" i="2"/>
  <c r="AD1648" i="2" s="1"/>
  <c r="D1649" i="2"/>
  <c r="AD1649" i="2" s="1"/>
  <c r="D1650" i="2"/>
  <c r="AD1650" i="2" s="1"/>
  <c r="D1651" i="2"/>
  <c r="AD1651" i="2" s="1"/>
  <c r="D1652" i="2"/>
  <c r="AD1652" i="2" s="1"/>
  <c r="D1653" i="2"/>
  <c r="AD1653" i="2" s="1"/>
  <c r="D1654" i="2"/>
  <c r="AD1654" i="2" s="1"/>
  <c r="D1655" i="2"/>
  <c r="AD1655" i="2" s="1"/>
  <c r="D1656" i="2"/>
  <c r="AD1656" i="2" s="1"/>
  <c r="D1657" i="2"/>
  <c r="AD1657" i="2" s="1"/>
  <c r="D1658" i="2"/>
  <c r="AD1658" i="2" s="1"/>
  <c r="D1659" i="2"/>
  <c r="AD1659" i="2" s="1"/>
  <c r="D1660" i="2"/>
  <c r="AD1660" i="2" s="1"/>
  <c r="D1661" i="2"/>
  <c r="AD1661" i="2" s="1"/>
  <c r="D1662" i="2"/>
  <c r="AD1662" i="2" s="1"/>
  <c r="D1663" i="2"/>
  <c r="AD1663" i="2" s="1"/>
  <c r="D1664" i="2"/>
  <c r="AD1664" i="2" s="1"/>
  <c r="D1665" i="2"/>
  <c r="AD1665" i="2" s="1"/>
  <c r="D1666" i="2"/>
  <c r="AD1666" i="2" s="1"/>
  <c r="D1667" i="2"/>
  <c r="AD1667" i="2" s="1"/>
  <c r="D1668" i="2"/>
  <c r="AD1668" i="2" s="1"/>
  <c r="D1669" i="2"/>
  <c r="AD1669" i="2" s="1"/>
  <c r="D1670" i="2"/>
  <c r="AD1670" i="2" s="1"/>
  <c r="D1671" i="2"/>
  <c r="AD1671" i="2" s="1"/>
  <c r="D1672" i="2"/>
  <c r="AD1672" i="2" s="1"/>
  <c r="D1673" i="2"/>
  <c r="AD1673" i="2" s="1"/>
  <c r="D1674" i="2"/>
  <c r="AD1674" i="2" s="1"/>
  <c r="D1675" i="2"/>
  <c r="AD1675" i="2" s="1"/>
  <c r="D1676" i="2"/>
  <c r="AD1676" i="2" s="1"/>
  <c r="D1677" i="2"/>
  <c r="AD1677" i="2" s="1"/>
  <c r="D1678" i="2"/>
  <c r="AD1678" i="2" s="1"/>
  <c r="D1679" i="2"/>
  <c r="AD1679" i="2" s="1"/>
  <c r="D1680" i="2"/>
  <c r="AD1680" i="2" s="1"/>
  <c r="D1681" i="2"/>
  <c r="AD1681" i="2" s="1"/>
  <c r="D1682" i="2"/>
  <c r="AD1682" i="2" s="1"/>
  <c r="D1683" i="2"/>
  <c r="AD1683" i="2" s="1"/>
  <c r="D1684" i="2"/>
  <c r="AD1684" i="2" s="1"/>
  <c r="D1685" i="2"/>
  <c r="AD1685" i="2" s="1"/>
  <c r="D1686" i="2"/>
  <c r="AD1686" i="2" s="1"/>
  <c r="D1687" i="2"/>
  <c r="AD1687" i="2" s="1"/>
  <c r="D1688" i="2"/>
  <c r="AD1688" i="2" s="1"/>
  <c r="D1689" i="2"/>
  <c r="AD1689" i="2" s="1"/>
  <c r="D1690" i="2"/>
  <c r="AD1690" i="2" s="1"/>
  <c r="D1691" i="2"/>
  <c r="AD1691" i="2" s="1"/>
  <c r="D1692" i="2"/>
  <c r="AD1692" i="2" s="1"/>
  <c r="D1693" i="2"/>
  <c r="AD1693" i="2" s="1"/>
  <c r="D1694" i="2"/>
  <c r="AD1694" i="2" s="1"/>
  <c r="D1695" i="2"/>
  <c r="AD1695" i="2" s="1"/>
  <c r="D1696" i="2"/>
  <c r="AD1696" i="2" s="1"/>
  <c r="D1697" i="2"/>
  <c r="AD1697" i="2" s="1"/>
  <c r="D1698" i="2"/>
  <c r="AD1698" i="2" s="1"/>
  <c r="D1699" i="2"/>
  <c r="AD1699" i="2" s="1"/>
  <c r="D1700" i="2"/>
  <c r="AD1700" i="2" s="1"/>
  <c r="D1701" i="2"/>
  <c r="AD1701" i="2" s="1"/>
  <c r="D1702" i="2"/>
  <c r="AD1702" i="2" s="1"/>
  <c r="D1703" i="2"/>
  <c r="AD1703" i="2" s="1"/>
  <c r="D1704" i="2"/>
  <c r="AD1704" i="2" s="1"/>
  <c r="D1705" i="2"/>
  <c r="AD1705" i="2" s="1"/>
  <c r="D1706" i="2"/>
  <c r="AD1706" i="2" s="1"/>
  <c r="D1707" i="2"/>
  <c r="AD1707" i="2" s="1"/>
  <c r="D1708" i="2"/>
  <c r="AD1708" i="2" s="1"/>
  <c r="D1709" i="2"/>
  <c r="AD1709" i="2" s="1"/>
  <c r="D1710" i="2"/>
  <c r="AD1710" i="2" s="1"/>
  <c r="D1711" i="2"/>
  <c r="AD1711" i="2" s="1"/>
  <c r="D1712" i="2"/>
  <c r="AD1712" i="2" s="1"/>
  <c r="D1713" i="2"/>
  <c r="AD1713" i="2" s="1"/>
  <c r="D1714" i="2"/>
  <c r="AD1714" i="2" s="1"/>
  <c r="D1715" i="2"/>
  <c r="AD1715" i="2" s="1"/>
  <c r="D1716" i="2"/>
  <c r="AD1716" i="2" s="1"/>
  <c r="D1717" i="2"/>
  <c r="AD1717" i="2" s="1"/>
  <c r="D1718" i="2"/>
  <c r="AD1718" i="2" s="1"/>
  <c r="D1719" i="2"/>
  <c r="AD1719" i="2" s="1"/>
  <c r="D1720" i="2"/>
  <c r="AD1720" i="2" s="1"/>
  <c r="D1721" i="2"/>
  <c r="AD1721" i="2" s="1"/>
  <c r="D1722" i="2"/>
  <c r="AD1722" i="2" s="1"/>
  <c r="D1723" i="2"/>
  <c r="AD1723" i="2" s="1"/>
  <c r="D1724" i="2"/>
  <c r="AD1724" i="2" s="1"/>
  <c r="D1725" i="2"/>
  <c r="AD1725" i="2" s="1"/>
  <c r="D1726" i="2"/>
  <c r="AD1726" i="2" s="1"/>
  <c r="D1727" i="2"/>
  <c r="AD1727" i="2" s="1"/>
  <c r="D1728" i="2"/>
  <c r="AD1728" i="2" s="1"/>
  <c r="D1729" i="2"/>
  <c r="AD1729" i="2" s="1"/>
  <c r="D1730" i="2"/>
  <c r="AD1730" i="2" s="1"/>
  <c r="D1731" i="2"/>
  <c r="AD1731" i="2" s="1"/>
  <c r="D1732" i="2"/>
  <c r="AD1732" i="2" s="1"/>
  <c r="D1733" i="2"/>
  <c r="AD1733" i="2" s="1"/>
  <c r="D1734" i="2"/>
  <c r="AD1734" i="2" s="1"/>
  <c r="D1735" i="2"/>
  <c r="AD1735" i="2" s="1"/>
  <c r="D1736" i="2"/>
  <c r="AD1736" i="2" s="1"/>
  <c r="D1737" i="2"/>
  <c r="AD1737" i="2" s="1"/>
  <c r="D1738" i="2"/>
  <c r="AD1738" i="2" s="1"/>
  <c r="D1739" i="2"/>
  <c r="AD1739" i="2" s="1"/>
  <c r="D1740" i="2"/>
  <c r="AD1740" i="2" s="1"/>
  <c r="D1741" i="2"/>
  <c r="AD1741" i="2" s="1"/>
  <c r="D1742" i="2"/>
  <c r="AD1742" i="2" s="1"/>
  <c r="D1743" i="2"/>
  <c r="AD1743" i="2" s="1"/>
  <c r="D1744" i="2"/>
  <c r="AD1744" i="2" s="1"/>
  <c r="D1745" i="2"/>
  <c r="AD1745" i="2" s="1"/>
  <c r="D1746" i="2"/>
  <c r="AD1746" i="2" s="1"/>
  <c r="D1747" i="2"/>
  <c r="AD1747" i="2" s="1"/>
  <c r="D1748" i="2"/>
  <c r="AD1748" i="2" s="1"/>
  <c r="D1749" i="2"/>
  <c r="AD1749" i="2" s="1"/>
  <c r="D1750" i="2"/>
  <c r="AD1750" i="2" s="1"/>
  <c r="D1751" i="2"/>
  <c r="AD1751" i="2" s="1"/>
  <c r="D1752" i="2"/>
  <c r="AD1752" i="2" s="1"/>
  <c r="D1753" i="2"/>
  <c r="AD1753" i="2" s="1"/>
  <c r="D1754" i="2"/>
  <c r="AD1754" i="2" s="1"/>
  <c r="D1755" i="2"/>
  <c r="AD1755" i="2" s="1"/>
  <c r="D1756" i="2"/>
  <c r="AD1756" i="2" s="1"/>
  <c r="D1757" i="2"/>
  <c r="AD1757" i="2" s="1"/>
  <c r="D1758" i="2"/>
  <c r="AD1758" i="2" s="1"/>
  <c r="D1759" i="2"/>
  <c r="AD1759" i="2" s="1"/>
  <c r="D1760" i="2"/>
  <c r="AD1760" i="2" s="1"/>
  <c r="D1761" i="2"/>
  <c r="AD1761" i="2" s="1"/>
  <c r="D1762" i="2"/>
  <c r="AD1762" i="2" s="1"/>
  <c r="D1763" i="2"/>
  <c r="AD1763" i="2" s="1"/>
  <c r="D1764" i="2"/>
  <c r="AD1764" i="2" s="1"/>
  <c r="D1765" i="2"/>
  <c r="AD1765" i="2" s="1"/>
  <c r="D1766" i="2"/>
  <c r="AD1766" i="2" s="1"/>
  <c r="D1767" i="2"/>
  <c r="AD1767" i="2" s="1"/>
  <c r="D1768" i="2"/>
  <c r="AD1768" i="2" s="1"/>
  <c r="D1769" i="2"/>
  <c r="AD1769" i="2" s="1"/>
  <c r="D1770" i="2"/>
  <c r="AD1770" i="2" s="1"/>
  <c r="D1771" i="2"/>
  <c r="AD1771" i="2" s="1"/>
  <c r="D1772" i="2"/>
  <c r="AD1772" i="2" s="1"/>
  <c r="D1773" i="2"/>
  <c r="AD1773" i="2" s="1"/>
  <c r="D1774" i="2"/>
  <c r="AD1774" i="2" s="1"/>
  <c r="D1775" i="2"/>
  <c r="AD1775" i="2" s="1"/>
  <c r="D1776" i="2"/>
  <c r="AD1776" i="2" s="1"/>
  <c r="D1777" i="2"/>
  <c r="AD1777" i="2" s="1"/>
  <c r="D1778" i="2"/>
  <c r="AD1778" i="2" s="1"/>
  <c r="D1779" i="2"/>
  <c r="AD1779" i="2" s="1"/>
  <c r="D1780" i="2"/>
  <c r="AD1780" i="2" s="1"/>
  <c r="D1781" i="2"/>
  <c r="AD1781" i="2" s="1"/>
  <c r="D1782" i="2"/>
  <c r="AD1782" i="2" s="1"/>
  <c r="D1783" i="2"/>
  <c r="AD1783" i="2" s="1"/>
  <c r="D1784" i="2"/>
  <c r="AD1784" i="2" s="1"/>
  <c r="D1785" i="2"/>
  <c r="AD1785" i="2" s="1"/>
  <c r="D1786" i="2"/>
  <c r="AD1786" i="2" s="1"/>
  <c r="D1787" i="2"/>
  <c r="AD1787" i="2" s="1"/>
  <c r="D1788" i="2"/>
  <c r="AD1788" i="2" s="1"/>
  <c r="D1789" i="2"/>
  <c r="AD1789" i="2" s="1"/>
  <c r="D1790" i="2"/>
  <c r="AD1790" i="2" s="1"/>
  <c r="D1791" i="2"/>
  <c r="AD1791" i="2" s="1"/>
  <c r="D1792" i="2"/>
  <c r="AD1792" i="2" s="1"/>
  <c r="D1793" i="2"/>
  <c r="AD1793" i="2" s="1"/>
  <c r="D1794" i="2"/>
  <c r="AD1794" i="2" s="1"/>
  <c r="D1795" i="2"/>
  <c r="AD1795" i="2" s="1"/>
  <c r="D1796" i="2"/>
  <c r="AD1796" i="2" s="1"/>
  <c r="D1797" i="2"/>
  <c r="AD1797" i="2" s="1"/>
  <c r="D1798" i="2"/>
  <c r="AD1798" i="2" s="1"/>
  <c r="D1799" i="2"/>
  <c r="AD1799" i="2" s="1"/>
  <c r="D1800" i="2"/>
  <c r="AD1800" i="2" s="1"/>
  <c r="D1801" i="2"/>
  <c r="AD1801" i="2" s="1"/>
  <c r="D1802" i="2"/>
  <c r="AD1802" i="2" s="1"/>
  <c r="D1803" i="2"/>
  <c r="AD1803" i="2" s="1"/>
  <c r="D1804" i="2"/>
  <c r="AD1804" i="2" s="1"/>
  <c r="D1805" i="2"/>
  <c r="AD1805" i="2" s="1"/>
  <c r="D1806" i="2"/>
  <c r="AD1806" i="2" s="1"/>
  <c r="D1807" i="2"/>
  <c r="AD1807" i="2" s="1"/>
  <c r="D1808" i="2"/>
  <c r="AD1808" i="2" s="1"/>
  <c r="D1809" i="2"/>
  <c r="AD1809" i="2" s="1"/>
  <c r="D1810" i="2"/>
  <c r="AD1810" i="2" s="1"/>
  <c r="D1811" i="2"/>
  <c r="AD1811" i="2" s="1"/>
  <c r="D1812" i="2"/>
  <c r="AD1812" i="2" s="1"/>
  <c r="D1813" i="2"/>
  <c r="AD1813" i="2" s="1"/>
  <c r="D1814" i="2"/>
  <c r="AD1814" i="2" s="1"/>
  <c r="D1815" i="2"/>
  <c r="AD1815" i="2" s="1"/>
  <c r="D1816" i="2"/>
  <c r="AD1816" i="2" s="1"/>
  <c r="D1817" i="2"/>
  <c r="AD1817" i="2" s="1"/>
  <c r="D1818" i="2"/>
  <c r="AD1818" i="2" s="1"/>
  <c r="D1819" i="2"/>
  <c r="AD1819" i="2" s="1"/>
  <c r="D1820" i="2"/>
  <c r="AD1820" i="2" s="1"/>
  <c r="D1821" i="2"/>
  <c r="AD1821" i="2" s="1"/>
  <c r="D1822" i="2"/>
  <c r="AD1822" i="2" s="1"/>
  <c r="D1823" i="2"/>
  <c r="AD1823" i="2" s="1"/>
  <c r="D1824" i="2"/>
  <c r="AD1824" i="2" s="1"/>
  <c r="D1825" i="2"/>
  <c r="AD1825" i="2" s="1"/>
  <c r="D1826" i="2"/>
  <c r="AD1826" i="2" s="1"/>
  <c r="D1827" i="2"/>
  <c r="AD1827" i="2" s="1"/>
  <c r="D1828" i="2"/>
  <c r="AD1828" i="2" s="1"/>
  <c r="D1829" i="2"/>
  <c r="AD1829" i="2" s="1"/>
  <c r="D1830" i="2"/>
  <c r="AD1830" i="2" s="1"/>
  <c r="D1831" i="2"/>
  <c r="AD1831" i="2" s="1"/>
  <c r="D1832" i="2"/>
  <c r="AD1832" i="2" s="1"/>
  <c r="D1833" i="2"/>
  <c r="AD1833" i="2" s="1"/>
  <c r="D1834" i="2"/>
  <c r="AD1834" i="2" s="1"/>
  <c r="D1835" i="2"/>
  <c r="AD1835" i="2" s="1"/>
  <c r="D1836" i="2"/>
  <c r="AD1836" i="2" s="1"/>
  <c r="D1837" i="2"/>
  <c r="AD1837" i="2" s="1"/>
  <c r="D1838" i="2"/>
  <c r="AD1838" i="2" s="1"/>
  <c r="D1839" i="2"/>
  <c r="AD1839" i="2" s="1"/>
  <c r="D1840" i="2"/>
  <c r="AD1840" i="2" s="1"/>
  <c r="D1841" i="2"/>
  <c r="AD1841" i="2" s="1"/>
  <c r="D1842" i="2"/>
  <c r="AD1842" i="2" s="1"/>
  <c r="D1843" i="2"/>
  <c r="AD1843" i="2" s="1"/>
  <c r="D1844" i="2"/>
  <c r="AD1844" i="2" s="1"/>
  <c r="D1845" i="2"/>
  <c r="AD1845" i="2" s="1"/>
  <c r="D1846" i="2"/>
  <c r="AD1846" i="2" s="1"/>
  <c r="D1847" i="2"/>
  <c r="AD1847" i="2" s="1"/>
  <c r="D1848" i="2"/>
  <c r="AD1848" i="2" s="1"/>
  <c r="D1849" i="2"/>
  <c r="AD1849" i="2" s="1"/>
  <c r="D1850" i="2"/>
  <c r="AD1850" i="2" s="1"/>
  <c r="D1851" i="2"/>
  <c r="AD1851" i="2" s="1"/>
  <c r="D1852" i="2"/>
  <c r="AD1852" i="2" s="1"/>
  <c r="D1853" i="2"/>
  <c r="AD1853" i="2" s="1"/>
  <c r="D1854" i="2"/>
  <c r="AD1854" i="2" s="1"/>
  <c r="D1855" i="2"/>
  <c r="AD1855" i="2" s="1"/>
  <c r="D1856" i="2"/>
  <c r="AD1856" i="2" s="1"/>
  <c r="D1857" i="2"/>
  <c r="AD1857" i="2" s="1"/>
  <c r="D1858" i="2"/>
  <c r="AD1858" i="2" s="1"/>
  <c r="D1859" i="2"/>
  <c r="AD1859" i="2" s="1"/>
  <c r="D1860" i="2"/>
  <c r="AD1860" i="2" s="1"/>
  <c r="D1861" i="2"/>
  <c r="AD1861" i="2" s="1"/>
  <c r="D1862" i="2"/>
  <c r="AD1862" i="2" s="1"/>
  <c r="D1863" i="2"/>
  <c r="AD1863" i="2" s="1"/>
  <c r="D1864" i="2"/>
  <c r="AD1864" i="2" s="1"/>
  <c r="D1865" i="2"/>
  <c r="AD1865" i="2" s="1"/>
  <c r="D1866" i="2"/>
  <c r="AD1866" i="2" s="1"/>
  <c r="D1867" i="2"/>
  <c r="AD1867" i="2" s="1"/>
  <c r="D1868" i="2"/>
  <c r="AD1868" i="2" s="1"/>
  <c r="D1869" i="2"/>
  <c r="AD1869" i="2" s="1"/>
  <c r="D1870" i="2"/>
  <c r="AD1870" i="2" s="1"/>
  <c r="D1871" i="2"/>
  <c r="AD1871" i="2" s="1"/>
  <c r="D1872" i="2"/>
  <c r="AD1872" i="2" s="1"/>
  <c r="D1873" i="2"/>
  <c r="AD1873" i="2" s="1"/>
  <c r="D1874" i="2"/>
  <c r="AD1874" i="2" s="1"/>
  <c r="D1875" i="2"/>
  <c r="AD1875" i="2" s="1"/>
  <c r="D1876" i="2"/>
  <c r="AD1876" i="2" s="1"/>
  <c r="D1877" i="2"/>
  <c r="AD1877" i="2" s="1"/>
  <c r="D1878" i="2"/>
  <c r="AD1878" i="2" s="1"/>
  <c r="D1879" i="2"/>
  <c r="AD1879" i="2" s="1"/>
  <c r="D1880" i="2"/>
  <c r="AD1880" i="2" s="1"/>
  <c r="D1881" i="2"/>
  <c r="AD1881" i="2" s="1"/>
  <c r="D1882" i="2"/>
  <c r="AD1882" i="2" s="1"/>
  <c r="D1883" i="2"/>
  <c r="AD1883" i="2" s="1"/>
  <c r="D1884" i="2"/>
  <c r="AD1884" i="2" s="1"/>
  <c r="D1885" i="2"/>
  <c r="AD1885" i="2" s="1"/>
  <c r="D1886" i="2"/>
  <c r="AD1886" i="2" s="1"/>
  <c r="D1887" i="2"/>
  <c r="AD1887" i="2" s="1"/>
  <c r="D1888" i="2"/>
  <c r="AD1888" i="2" s="1"/>
  <c r="D1889" i="2"/>
  <c r="AD1889" i="2" s="1"/>
  <c r="D1890" i="2"/>
  <c r="AD1890" i="2" s="1"/>
  <c r="D1891" i="2"/>
  <c r="AD1891" i="2" s="1"/>
  <c r="D1892" i="2"/>
  <c r="AD1892" i="2" s="1"/>
  <c r="D1893" i="2"/>
  <c r="AD1893" i="2" s="1"/>
  <c r="D1894" i="2"/>
  <c r="AD1894" i="2" s="1"/>
  <c r="D1895" i="2"/>
  <c r="AD1895" i="2" s="1"/>
  <c r="D1896" i="2"/>
  <c r="AD1896" i="2" s="1"/>
  <c r="D1897" i="2"/>
  <c r="AD1897" i="2" s="1"/>
  <c r="D1898" i="2"/>
  <c r="AD1898" i="2" s="1"/>
  <c r="D1899" i="2"/>
  <c r="AD1899" i="2" s="1"/>
  <c r="D1900" i="2"/>
  <c r="AD1900" i="2" s="1"/>
  <c r="D1901" i="2"/>
  <c r="AD1901" i="2" s="1"/>
  <c r="D1902" i="2"/>
  <c r="AD1902" i="2" s="1"/>
  <c r="D1903" i="2"/>
  <c r="AD1903" i="2" s="1"/>
  <c r="D1904" i="2"/>
  <c r="AD1904" i="2" s="1"/>
  <c r="D1905" i="2"/>
  <c r="AD1905" i="2" s="1"/>
  <c r="D1906" i="2"/>
  <c r="AD1906" i="2" s="1"/>
  <c r="D1907" i="2"/>
  <c r="AD1907" i="2" s="1"/>
  <c r="D1908" i="2"/>
  <c r="AD1908" i="2" s="1"/>
  <c r="D1909" i="2"/>
  <c r="AD1909" i="2" s="1"/>
  <c r="D1910" i="2"/>
  <c r="AD1910" i="2" s="1"/>
  <c r="D1911" i="2"/>
  <c r="AD1911" i="2" s="1"/>
  <c r="D1912" i="2"/>
  <c r="AD1912" i="2" s="1"/>
  <c r="D1913" i="2"/>
  <c r="AD1913" i="2" s="1"/>
  <c r="D1914" i="2"/>
  <c r="AD1914" i="2" s="1"/>
  <c r="D1915" i="2"/>
  <c r="AD1915" i="2" s="1"/>
  <c r="D1916" i="2"/>
  <c r="AD1916" i="2" s="1"/>
  <c r="D1917" i="2"/>
  <c r="AD1917" i="2" s="1"/>
  <c r="D1918" i="2"/>
  <c r="AD1918" i="2" s="1"/>
  <c r="D1919" i="2"/>
  <c r="AD1919" i="2" s="1"/>
  <c r="D1920" i="2"/>
  <c r="AD1920" i="2" s="1"/>
  <c r="D1921" i="2"/>
  <c r="AD1921" i="2" s="1"/>
  <c r="D1922" i="2"/>
  <c r="AD1922" i="2" s="1"/>
  <c r="D1923" i="2"/>
  <c r="AD1923" i="2" s="1"/>
  <c r="D1924" i="2"/>
  <c r="AD1924" i="2" s="1"/>
  <c r="D1925" i="2"/>
  <c r="AD1925" i="2" s="1"/>
  <c r="D1926" i="2"/>
  <c r="AD1926" i="2" s="1"/>
  <c r="D1927" i="2"/>
  <c r="AD1927" i="2" s="1"/>
  <c r="D1928" i="2"/>
  <c r="AD1928" i="2" s="1"/>
  <c r="D1929" i="2"/>
  <c r="AD1929" i="2" s="1"/>
  <c r="D1930" i="2"/>
  <c r="AD1930" i="2" s="1"/>
  <c r="D1931" i="2"/>
  <c r="AD1931" i="2" s="1"/>
  <c r="D1932" i="2"/>
  <c r="AD1932" i="2" s="1"/>
  <c r="D1933" i="2"/>
  <c r="AD1933" i="2" s="1"/>
  <c r="D1934" i="2"/>
  <c r="AD1934" i="2" s="1"/>
  <c r="D1935" i="2"/>
  <c r="AD1935" i="2" s="1"/>
  <c r="D1936" i="2"/>
  <c r="AD1936" i="2" s="1"/>
  <c r="D1937" i="2"/>
  <c r="AD1937" i="2" s="1"/>
  <c r="D1938" i="2"/>
  <c r="AD1938" i="2" s="1"/>
  <c r="D1939" i="2"/>
  <c r="AD1939" i="2" s="1"/>
  <c r="D1940" i="2"/>
  <c r="AD1940" i="2" s="1"/>
  <c r="D1941" i="2"/>
  <c r="AD1941" i="2" s="1"/>
  <c r="D1942" i="2"/>
  <c r="AD1942" i="2" s="1"/>
  <c r="D1943" i="2"/>
  <c r="AD1943" i="2" s="1"/>
  <c r="D1944" i="2"/>
  <c r="AD1944" i="2" s="1"/>
  <c r="D1945" i="2"/>
  <c r="AD1945" i="2" s="1"/>
  <c r="D1946" i="2"/>
  <c r="AD1946" i="2" s="1"/>
  <c r="D1947" i="2"/>
  <c r="AD1947" i="2" s="1"/>
  <c r="D1948" i="2"/>
  <c r="AD1948" i="2" s="1"/>
  <c r="D1949" i="2"/>
  <c r="AD1949" i="2" s="1"/>
  <c r="D1950" i="2"/>
  <c r="AD1950" i="2" s="1"/>
  <c r="D1951" i="2"/>
  <c r="AD1951" i="2" s="1"/>
  <c r="D1952" i="2"/>
  <c r="AD1952" i="2" s="1"/>
  <c r="D1953" i="2"/>
  <c r="AD1953" i="2" s="1"/>
  <c r="D1954" i="2"/>
  <c r="AD1954" i="2" s="1"/>
  <c r="D1955" i="2"/>
  <c r="AD1955" i="2" s="1"/>
  <c r="D1956" i="2"/>
  <c r="AD1956" i="2" s="1"/>
  <c r="D1957" i="2"/>
  <c r="AD1957" i="2" s="1"/>
  <c r="D1958" i="2"/>
  <c r="AD1958" i="2" s="1"/>
  <c r="D1959" i="2"/>
  <c r="AD1959" i="2" s="1"/>
  <c r="D1960" i="2"/>
  <c r="AD1960" i="2" s="1"/>
  <c r="D1961" i="2"/>
  <c r="AD1961" i="2" s="1"/>
  <c r="D1962" i="2"/>
  <c r="AD1962" i="2" s="1"/>
  <c r="D1963" i="2"/>
  <c r="AD1963" i="2" s="1"/>
  <c r="D1964" i="2"/>
  <c r="AD1964" i="2" s="1"/>
  <c r="D1965" i="2"/>
  <c r="AD1965" i="2" s="1"/>
  <c r="D1966" i="2"/>
  <c r="AD1966" i="2" s="1"/>
  <c r="D1967" i="2"/>
  <c r="AD1967" i="2" s="1"/>
  <c r="D1968" i="2"/>
  <c r="AD1968" i="2" s="1"/>
  <c r="D1969" i="2"/>
  <c r="AD1969" i="2" s="1"/>
  <c r="D1970" i="2"/>
  <c r="AD1970" i="2" s="1"/>
  <c r="D1971" i="2"/>
  <c r="AD1971" i="2" s="1"/>
  <c r="D1972" i="2"/>
  <c r="AD1972" i="2" s="1"/>
  <c r="D1973" i="2"/>
  <c r="AD1973" i="2" s="1"/>
  <c r="D1974" i="2"/>
  <c r="AD1974" i="2" s="1"/>
  <c r="D1975" i="2"/>
  <c r="AD1975" i="2" s="1"/>
  <c r="D1976" i="2"/>
  <c r="AD1976" i="2" s="1"/>
  <c r="D1977" i="2"/>
  <c r="AD1977" i="2" s="1"/>
  <c r="D1978" i="2"/>
  <c r="AD1978" i="2" s="1"/>
  <c r="D1979" i="2"/>
  <c r="AD1979" i="2" s="1"/>
  <c r="D1980" i="2"/>
  <c r="AD1980" i="2" s="1"/>
  <c r="D1981" i="2"/>
  <c r="AD1981" i="2" s="1"/>
  <c r="D1982" i="2"/>
  <c r="AD1982" i="2" s="1"/>
  <c r="D1983" i="2"/>
  <c r="AD1983" i="2" s="1"/>
  <c r="D1984" i="2"/>
  <c r="AD1984" i="2" s="1"/>
  <c r="D1985" i="2"/>
  <c r="AD1985" i="2" s="1"/>
  <c r="D1986" i="2"/>
  <c r="AD1986" i="2" s="1"/>
  <c r="D1987" i="2"/>
  <c r="AD1987" i="2" s="1"/>
  <c r="D1988" i="2"/>
  <c r="AD1988" i="2" s="1"/>
  <c r="D1989" i="2"/>
  <c r="AD1989" i="2" s="1"/>
  <c r="D1990" i="2"/>
  <c r="AD1990" i="2" s="1"/>
  <c r="D1991" i="2"/>
  <c r="AD1991" i="2" s="1"/>
  <c r="D1992" i="2"/>
  <c r="AD1992" i="2" s="1"/>
  <c r="D1993" i="2"/>
  <c r="AD1993" i="2" s="1"/>
  <c r="D1994" i="2"/>
  <c r="AD1994" i="2" s="1"/>
  <c r="D1995" i="2"/>
  <c r="AD1995" i="2" s="1"/>
  <c r="D1996" i="2"/>
  <c r="AD1996" i="2" s="1"/>
  <c r="D1997" i="2"/>
  <c r="AD1997" i="2" s="1"/>
  <c r="D1998" i="2"/>
  <c r="AD1998" i="2" s="1"/>
  <c r="D1999" i="2"/>
  <c r="AD1999" i="2" s="1"/>
  <c r="D2000" i="2"/>
  <c r="AD2000" i="2" s="1"/>
  <c r="D2001" i="2"/>
  <c r="AD2001" i="2" s="1"/>
  <c r="D2002" i="2"/>
  <c r="AD2002" i="2" s="1"/>
  <c r="D2003" i="2"/>
  <c r="AD2003" i="2" s="1"/>
  <c r="D2004" i="2"/>
  <c r="AD2004" i="2" s="1"/>
  <c r="D2005" i="2"/>
  <c r="AD2005" i="2" s="1"/>
  <c r="D2006" i="2"/>
  <c r="AD2006" i="2" s="1"/>
  <c r="D2007" i="2"/>
  <c r="AD2007" i="2" s="1"/>
  <c r="D2008" i="2"/>
  <c r="AD2008" i="2" s="1"/>
  <c r="D2009" i="2"/>
  <c r="AD2009" i="2" s="1"/>
  <c r="D2010" i="2"/>
  <c r="AD2010" i="2" s="1"/>
  <c r="D2011" i="2"/>
  <c r="AD2011" i="2" s="1"/>
  <c r="D2012" i="2"/>
  <c r="AD2012" i="2" s="1"/>
  <c r="D2013" i="2"/>
  <c r="AD2013" i="2" s="1"/>
  <c r="D2014" i="2"/>
  <c r="AD2014" i="2" s="1"/>
  <c r="D2015" i="2"/>
  <c r="AD2015" i="2" s="1"/>
  <c r="D2016" i="2"/>
  <c r="AD2016" i="2" s="1"/>
  <c r="D2017" i="2"/>
  <c r="AD2017" i="2" s="1"/>
  <c r="D2018" i="2"/>
  <c r="AD2018" i="2" s="1"/>
  <c r="D2019" i="2"/>
  <c r="AD2019" i="2" s="1"/>
  <c r="D2020" i="2"/>
  <c r="AD2020" i="2" s="1"/>
  <c r="D2021" i="2"/>
  <c r="AD2021" i="2" s="1"/>
  <c r="D2022" i="2"/>
  <c r="AD2022" i="2" s="1"/>
  <c r="D2023" i="2"/>
  <c r="AD2023" i="2" s="1"/>
  <c r="D2024" i="2"/>
  <c r="AD2024" i="2" s="1"/>
  <c r="D2025" i="2"/>
  <c r="AD2025" i="2" s="1"/>
  <c r="D2026" i="2"/>
  <c r="AD2026" i="2" s="1"/>
  <c r="D2027" i="2"/>
  <c r="AD2027" i="2" s="1"/>
  <c r="D2028" i="2"/>
  <c r="AD2028" i="2" s="1"/>
  <c r="D2029" i="2"/>
  <c r="AD2029" i="2" s="1"/>
  <c r="D2030" i="2"/>
  <c r="AD2030" i="2" s="1"/>
  <c r="D2031" i="2"/>
  <c r="AD2031" i="2" s="1"/>
  <c r="D2032" i="2"/>
  <c r="AD2032" i="2" s="1"/>
  <c r="D2033" i="2"/>
  <c r="AD2033" i="2" s="1"/>
  <c r="D2034" i="2"/>
  <c r="AD2034" i="2" s="1"/>
  <c r="D2035" i="2"/>
  <c r="AD2035" i="2" s="1"/>
  <c r="D2036" i="2"/>
  <c r="AD2036" i="2" s="1"/>
  <c r="D2037" i="2"/>
  <c r="AD2037" i="2" s="1"/>
  <c r="D2038" i="2"/>
  <c r="AD2038" i="2" s="1"/>
  <c r="D2039" i="2"/>
  <c r="AD2039" i="2" s="1"/>
  <c r="D2040" i="2"/>
  <c r="AD2040" i="2" s="1"/>
  <c r="D2041" i="2"/>
  <c r="AD2041" i="2" s="1"/>
  <c r="D2042" i="2"/>
  <c r="AD2042" i="2" s="1"/>
  <c r="D2043" i="2"/>
  <c r="AD2043" i="2" s="1"/>
  <c r="D2044" i="2"/>
  <c r="AD2044" i="2" s="1"/>
  <c r="D2045" i="2"/>
  <c r="AD2045" i="2" s="1"/>
  <c r="D2046" i="2"/>
  <c r="AD2046" i="2" s="1"/>
  <c r="D2047" i="2"/>
  <c r="AD2047" i="2" s="1"/>
  <c r="D2048" i="2"/>
  <c r="AD2048" i="2" s="1"/>
  <c r="D2049" i="2"/>
  <c r="AD2049" i="2" s="1"/>
  <c r="D2050" i="2"/>
  <c r="AD2050" i="2" s="1"/>
  <c r="D2051" i="2"/>
  <c r="AD2051" i="2" s="1"/>
  <c r="D2052" i="2"/>
  <c r="AD2052" i="2" s="1"/>
  <c r="D2053" i="2"/>
  <c r="AD2053" i="2" s="1"/>
  <c r="D2054" i="2"/>
  <c r="AD2054" i="2" s="1"/>
  <c r="D2055" i="2"/>
  <c r="AD2055" i="2" s="1"/>
  <c r="D2056" i="2"/>
  <c r="AD2056" i="2" s="1"/>
  <c r="D2057" i="2"/>
  <c r="AD2057" i="2" s="1"/>
  <c r="D2058" i="2"/>
  <c r="AD2058" i="2" s="1"/>
  <c r="D2059" i="2"/>
  <c r="AD2059" i="2" s="1"/>
  <c r="D2060" i="2"/>
  <c r="AD2060" i="2" s="1"/>
  <c r="D2061" i="2"/>
  <c r="AD2061" i="2" s="1"/>
  <c r="D2062" i="2"/>
  <c r="AD2062" i="2" s="1"/>
  <c r="D2063" i="2"/>
  <c r="AD2063" i="2" s="1"/>
  <c r="D2064" i="2"/>
  <c r="AD2064" i="2" s="1"/>
  <c r="D2065" i="2"/>
  <c r="AD2065" i="2" s="1"/>
  <c r="D2066" i="2"/>
  <c r="AD2066" i="2" s="1"/>
  <c r="D2067" i="2"/>
  <c r="AD2067" i="2" s="1"/>
  <c r="D2068" i="2"/>
  <c r="AD2068" i="2" s="1"/>
  <c r="D2069" i="2"/>
  <c r="AD2069" i="2" s="1"/>
  <c r="D2070" i="2"/>
  <c r="AD2070" i="2" s="1"/>
  <c r="D2071" i="2"/>
  <c r="AD2071" i="2" s="1"/>
  <c r="D2072" i="2"/>
  <c r="AD2072" i="2" s="1"/>
  <c r="D2073" i="2"/>
  <c r="AD2073" i="2" s="1"/>
  <c r="D2074" i="2"/>
  <c r="AD2074" i="2" s="1"/>
  <c r="D2075" i="2"/>
  <c r="AD2075" i="2" s="1"/>
  <c r="D2076" i="2"/>
  <c r="AD2076" i="2" s="1"/>
  <c r="D2077" i="2"/>
  <c r="AD2077" i="2" s="1"/>
  <c r="D2078" i="2"/>
  <c r="AD2078" i="2" s="1"/>
  <c r="D2079" i="2"/>
  <c r="AD2079" i="2" s="1"/>
  <c r="D2080" i="2"/>
  <c r="AD2080" i="2" s="1"/>
  <c r="D2081" i="2"/>
  <c r="AD2081" i="2" s="1"/>
  <c r="D2082" i="2"/>
  <c r="AD2082" i="2" s="1"/>
  <c r="D2083" i="2"/>
  <c r="AD2083" i="2" s="1"/>
  <c r="D2084" i="2"/>
  <c r="AD2084" i="2" s="1"/>
  <c r="D2085" i="2"/>
  <c r="AD2085" i="2" s="1"/>
  <c r="D2086" i="2"/>
  <c r="AD2086" i="2" s="1"/>
  <c r="D2087" i="2"/>
  <c r="AD2087" i="2" s="1"/>
  <c r="D2088" i="2"/>
  <c r="AD2088" i="2" s="1"/>
  <c r="D2089" i="2"/>
  <c r="AD2089" i="2" s="1"/>
  <c r="D2090" i="2"/>
  <c r="AD2090" i="2" s="1"/>
  <c r="D2091" i="2"/>
  <c r="AD2091" i="2" s="1"/>
  <c r="D2092" i="2"/>
  <c r="AD2092" i="2" s="1"/>
  <c r="D2093" i="2"/>
  <c r="AD2093" i="2" s="1"/>
  <c r="D2094" i="2"/>
  <c r="AD2094" i="2" s="1"/>
  <c r="D2095" i="2"/>
  <c r="AD2095" i="2" s="1"/>
  <c r="D2096" i="2"/>
  <c r="AD2096" i="2" s="1"/>
  <c r="D2097" i="2"/>
  <c r="AD2097" i="2" s="1"/>
  <c r="D2098" i="2"/>
  <c r="AD2098" i="2" s="1"/>
  <c r="D2099" i="2"/>
  <c r="AD2099" i="2" s="1"/>
  <c r="D2100" i="2"/>
  <c r="AD2100" i="2" s="1"/>
  <c r="D2101" i="2"/>
  <c r="AD2101" i="2" s="1"/>
  <c r="D2102" i="2"/>
  <c r="AD2102" i="2" s="1"/>
  <c r="D2103" i="2"/>
  <c r="AD2103" i="2" s="1"/>
  <c r="D2104" i="2"/>
  <c r="AD2104" i="2" s="1"/>
  <c r="D2105" i="2"/>
  <c r="AD2105" i="2" s="1"/>
  <c r="D2106" i="2"/>
  <c r="AD2106" i="2" s="1"/>
  <c r="D2107" i="2"/>
  <c r="AD2107" i="2" s="1"/>
  <c r="D2108" i="2"/>
  <c r="AD2108" i="2" s="1"/>
  <c r="D2109" i="2"/>
  <c r="AD2109" i="2" s="1"/>
  <c r="D2110" i="2"/>
  <c r="AD2110" i="2" s="1"/>
  <c r="D2111" i="2"/>
  <c r="AD2111" i="2" s="1"/>
  <c r="D2112" i="2"/>
  <c r="AD2112" i="2" s="1"/>
  <c r="D2113" i="2"/>
  <c r="AD2113" i="2" s="1"/>
  <c r="D2114" i="2"/>
  <c r="AD2114" i="2" s="1"/>
  <c r="D2115" i="2"/>
  <c r="AD2115" i="2" s="1"/>
  <c r="D2116" i="2"/>
  <c r="AD2116" i="2" s="1"/>
  <c r="D2117" i="2"/>
  <c r="AD2117" i="2" s="1"/>
  <c r="D2118" i="2"/>
  <c r="AD2118" i="2" s="1"/>
  <c r="D2119" i="2"/>
  <c r="AD2119" i="2" s="1"/>
  <c r="D2120" i="2"/>
  <c r="AD2120" i="2" s="1"/>
  <c r="D2121" i="2"/>
  <c r="AD2121" i="2" s="1"/>
  <c r="D2122" i="2"/>
  <c r="AD2122" i="2" s="1"/>
  <c r="D2123" i="2"/>
  <c r="AD2123" i="2" s="1"/>
  <c r="D2124" i="2"/>
  <c r="AD2124" i="2" s="1"/>
  <c r="D2125" i="2"/>
  <c r="AD2125" i="2" s="1"/>
  <c r="D2126" i="2"/>
  <c r="AD2126" i="2" s="1"/>
  <c r="D2127" i="2"/>
  <c r="AD2127" i="2" s="1"/>
  <c r="D2128" i="2"/>
  <c r="AD2128" i="2" s="1"/>
  <c r="D2129" i="2"/>
  <c r="AD2129" i="2" s="1"/>
  <c r="D2130" i="2"/>
  <c r="AD2130" i="2" s="1"/>
  <c r="D2131" i="2"/>
  <c r="AD2131" i="2" s="1"/>
  <c r="D2132" i="2"/>
  <c r="AD2132" i="2" s="1"/>
  <c r="D2133" i="2"/>
  <c r="AD2133" i="2" s="1"/>
  <c r="D2134" i="2"/>
  <c r="AD2134" i="2" s="1"/>
  <c r="D2135" i="2"/>
  <c r="AD2135" i="2" s="1"/>
  <c r="D2136" i="2"/>
  <c r="AD2136" i="2" s="1"/>
  <c r="D2137" i="2"/>
  <c r="AD2137" i="2" s="1"/>
  <c r="D2138" i="2"/>
  <c r="AD2138" i="2" s="1"/>
  <c r="D2139" i="2"/>
  <c r="AD2139" i="2" s="1"/>
  <c r="D2140" i="2"/>
  <c r="AD2140" i="2" s="1"/>
  <c r="D2141" i="2"/>
  <c r="AD2141" i="2" s="1"/>
  <c r="D2142" i="2"/>
  <c r="AD2142" i="2" s="1"/>
  <c r="D2143" i="2"/>
  <c r="AD2143" i="2" s="1"/>
  <c r="D2144" i="2"/>
  <c r="AD2144" i="2" s="1"/>
  <c r="D2145" i="2"/>
  <c r="AD2145" i="2" s="1"/>
  <c r="D2146" i="2"/>
  <c r="AD2146" i="2" s="1"/>
  <c r="D2147" i="2"/>
  <c r="AD2147" i="2" s="1"/>
  <c r="D2148" i="2"/>
  <c r="AD2148" i="2" s="1"/>
  <c r="D2149" i="2"/>
  <c r="AD2149" i="2" s="1"/>
  <c r="D2150" i="2"/>
  <c r="AD2150" i="2" s="1"/>
  <c r="D2151" i="2"/>
  <c r="AD2151" i="2" s="1"/>
  <c r="D2152" i="2"/>
  <c r="AD2152" i="2" s="1"/>
  <c r="D2153" i="2"/>
  <c r="AD2153" i="2" s="1"/>
  <c r="D2154" i="2"/>
  <c r="AD2154" i="2" s="1"/>
  <c r="D2155" i="2"/>
  <c r="AD2155" i="2" s="1"/>
  <c r="D2156" i="2"/>
  <c r="AD2156" i="2" s="1"/>
  <c r="D2157" i="2"/>
  <c r="AD2157" i="2" s="1"/>
  <c r="D2158" i="2"/>
  <c r="AD2158" i="2" s="1"/>
  <c r="D2159" i="2"/>
  <c r="AD2159" i="2" s="1"/>
  <c r="D2160" i="2"/>
  <c r="AD2160" i="2" s="1"/>
  <c r="D2161" i="2"/>
  <c r="AD2161" i="2" s="1"/>
  <c r="D2162" i="2"/>
  <c r="AD2162" i="2" s="1"/>
  <c r="D2163" i="2"/>
  <c r="AD2163" i="2" s="1"/>
  <c r="D2164" i="2"/>
  <c r="AD2164" i="2" s="1"/>
  <c r="D2165" i="2"/>
  <c r="AD2165" i="2" s="1"/>
  <c r="D2166" i="2"/>
  <c r="AD2166" i="2" s="1"/>
  <c r="D2167" i="2"/>
  <c r="AD2167" i="2" s="1"/>
  <c r="D2168" i="2"/>
  <c r="AD2168" i="2" s="1"/>
  <c r="D2169" i="2"/>
  <c r="AD2169" i="2" s="1"/>
  <c r="D2170" i="2"/>
  <c r="AD2170" i="2" s="1"/>
  <c r="D2171" i="2"/>
  <c r="AD2171" i="2" s="1"/>
  <c r="D2172" i="2"/>
  <c r="AD2172" i="2" s="1"/>
  <c r="D2173" i="2"/>
  <c r="AD2173" i="2" s="1"/>
  <c r="D2174" i="2"/>
  <c r="AD2174" i="2" s="1"/>
  <c r="D2175" i="2"/>
  <c r="AD2175" i="2" s="1"/>
  <c r="D2176" i="2"/>
  <c r="AD2176" i="2" s="1"/>
  <c r="D2177" i="2"/>
  <c r="AD2177" i="2" s="1"/>
  <c r="D2178" i="2"/>
  <c r="AD2178" i="2" s="1"/>
  <c r="D2179" i="2"/>
  <c r="AD2179" i="2" s="1"/>
  <c r="D2180" i="2"/>
  <c r="AD2180" i="2" s="1"/>
  <c r="D2181" i="2"/>
  <c r="AD2181" i="2" s="1"/>
  <c r="D2182" i="2"/>
  <c r="AD2182" i="2" s="1"/>
  <c r="D2183" i="2"/>
  <c r="AD2183" i="2" s="1"/>
  <c r="D2184" i="2"/>
  <c r="AD2184" i="2" s="1"/>
  <c r="D2185" i="2"/>
  <c r="AD2185" i="2" s="1"/>
  <c r="D2186" i="2"/>
  <c r="AD2186" i="2" s="1"/>
  <c r="D2187" i="2"/>
  <c r="AD2187" i="2" s="1"/>
  <c r="D2188" i="2"/>
  <c r="AD2188" i="2" s="1"/>
  <c r="D2189" i="2"/>
  <c r="AD2189" i="2" s="1"/>
  <c r="D2190" i="2"/>
  <c r="AD2190" i="2" s="1"/>
  <c r="D2191" i="2"/>
  <c r="AD2191" i="2" s="1"/>
  <c r="D2192" i="2"/>
  <c r="AD2192" i="2" s="1"/>
  <c r="D2193" i="2"/>
  <c r="AD2193" i="2" s="1"/>
  <c r="D2194" i="2"/>
  <c r="AD2194" i="2" s="1"/>
  <c r="D2195" i="2"/>
  <c r="AD2195" i="2" s="1"/>
  <c r="D2196" i="2"/>
  <c r="AD2196" i="2" s="1"/>
  <c r="D2197" i="2"/>
  <c r="AD2197" i="2" s="1"/>
  <c r="D2198" i="2"/>
  <c r="AD2198" i="2" s="1"/>
  <c r="D2199" i="2"/>
  <c r="AD2199" i="2" s="1"/>
  <c r="D2200" i="2"/>
  <c r="AD2200" i="2" s="1"/>
  <c r="D2201" i="2"/>
  <c r="AD2201" i="2" s="1"/>
  <c r="D2202" i="2"/>
  <c r="AD2202" i="2" s="1"/>
  <c r="D2203" i="2"/>
  <c r="AD2203" i="2" s="1"/>
  <c r="D2204" i="2"/>
  <c r="AD2204" i="2" s="1"/>
  <c r="D2205" i="2"/>
  <c r="AD2205" i="2" s="1"/>
  <c r="D2206" i="2"/>
  <c r="AD2206" i="2" s="1"/>
  <c r="D2207" i="2"/>
  <c r="AD2207" i="2" s="1"/>
  <c r="D2208" i="2"/>
  <c r="AD2208" i="2" s="1"/>
  <c r="D2209" i="2"/>
  <c r="AD2209" i="2" s="1"/>
  <c r="D2210" i="2"/>
  <c r="AD2210" i="2" s="1"/>
  <c r="D2211" i="2"/>
  <c r="AD2211" i="2" s="1"/>
  <c r="D2212" i="2"/>
  <c r="AD2212" i="2" s="1"/>
  <c r="D2213" i="2"/>
  <c r="AD2213" i="2" s="1"/>
  <c r="D2214" i="2"/>
  <c r="AD2214" i="2" s="1"/>
  <c r="D2215" i="2"/>
  <c r="AD2215" i="2" s="1"/>
  <c r="D2216" i="2"/>
  <c r="AD2216" i="2" s="1"/>
  <c r="D2217" i="2"/>
  <c r="AD2217" i="2" s="1"/>
  <c r="D2218" i="2"/>
  <c r="AD2218" i="2" s="1"/>
  <c r="D2219" i="2"/>
  <c r="AD2219" i="2" s="1"/>
  <c r="D2220" i="2"/>
  <c r="AD2220" i="2" s="1"/>
  <c r="D2221" i="2"/>
  <c r="AD2221" i="2" s="1"/>
  <c r="D2222" i="2"/>
  <c r="AD2222" i="2" s="1"/>
  <c r="D2223" i="2"/>
  <c r="AD2223" i="2" s="1"/>
  <c r="D2224" i="2"/>
  <c r="AD2224" i="2" s="1"/>
  <c r="D2225" i="2"/>
  <c r="AD2225" i="2" s="1"/>
  <c r="D2226" i="2"/>
  <c r="AD2226" i="2" s="1"/>
  <c r="D2227" i="2"/>
  <c r="AD2227" i="2" s="1"/>
  <c r="D2228" i="2"/>
  <c r="AD2228" i="2" s="1"/>
  <c r="D2229" i="2"/>
  <c r="AD2229" i="2" s="1"/>
  <c r="D2230" i="2"/>
  <c r="AD2230" i="2" s="1"/>
  <c r="D2231" i="2"/>
  <c r="AD2231" i="2" s="1"/>
  <c r="D2232" i="2"/>
  <c r="AD2232" i="2" s="1"/>
  <c r="D2233" i="2"/>
  <c r="AD2233" i="2" s="1"/>
  <c r="D2234" i="2"/>
  <c r="AD2234" i="2" s="1"/>
  <c r="D2235" i="2"/>
  <c r="AD2235" i="2" s="1"/>
  <c r="D2236" i="2"/>
  <c r="AD2236" i="2" s="1"/>
  <c r="D2237" i="2"/>
  <c r="AD2237" i="2" s="1"/>
  <c r="D2238" i="2"/>
  <c r="AD2238" i="2" s="1"/>
  <c r="D2239" i="2"/>
  <c r="AD2239" i="2" s="1"/>
  <c r="D2240" i="2"/>
  <c r="AD2240" i="2" s="1"/>
  <c r="D2241" i="2"/>
  <c r="AD2241" i="2" s="1"/>
  <c r="D2242" i="2"/>
  <c r="AD2242" i="2" s="1"/>
  <c r="D2243" i="2"/>
  <c r="AD2243" i="2" s="1"/>
  <c r="D2244" i="2"/>
  <c r="AD2244" i="2" s="1"/>
  <c r="D2245" i="2"/>
  <c r="AD2245" i="2" s="1"/>
  <c r="D2246" i="2"/>
  <c r="AD2246" i="2" s="1"/>
  <c r="D2247" i="2"/>
  <c r="AD2247" i="2" s="1"/>
  <c r="D2248" i="2"/>
  <c r="AD2248" i="2" s="1"/>
  <c r="D2249" i="2"/>
  <c r="AD2249" i="2" s="1"/>
  <c r="D2250" i="2"/>
  <c r="AD2250" i="2" s="1"/>
  <c r="D2251" i="2"/>
  <c r="AD2251" i="2" s="1"/>
  <c r="D2252" i="2"/>
  <c r="AD2252" i="2" s="1"/>
  <c r="D2253" i="2"/>
  <c r="AD2253" i="2" s="1"/>
  <c r="D2254" i="2"/>
  <c r="AD2254" i="2" s="1"/>
  <c r="D2255" i="2"/>
  <c r="AD2255" i="2" s="1"/>
  <c r="D2256" i="2"/>
  <c r="AD2256" i="2" s="1"/>
  <c r="D2257" i="2"/>
  <c r="AD2257" i="2" s="1"/>
  <c r="D2258" i="2"/>
  <c r="AD2258" i="2" s="1"/>
  <c r="D2259" i="2"/>
  <c r="AD2259" i="2" s="1"/>
  <c r="D2260" i="2"/>
  <c r="AD2260" i="2" s="1"/>
  <c r="D2261" i="2"/>
  <c r="AD2261" i="2" s="1"/>
  <c r="D2262" i="2"/>
  <c r="AD2262" i="2" s="1"/>
  <c r="D2263" i="2"/>
  <c r="AD2263" i="2" s="1"/>
  <c r="D2264" i="2"/>
  <c r="AD2264" i="2" s="1"/>
  <c r="D2265" i="2"/>
  <c r="AD2265" i="2" s="1"/>
  <c r="D2266" i="2"/>
  <c r="AD2266" i="2" s="1"/>
  <c r="D2267" i="2"/>
  <c r="AD2267" i="2" s="1"/>
  <c r="D2268" i="2"/>
  <c r="AD2268" i="2" s="1"/>
  <c r="D2269" i="2"/>
  <c r="AD2269" i="2" s="1"/>
  <c r="D2270" i="2"/>
  <c r="AD2270" i="2" s="1"/>
  <c r="D2271" i="2"/>
  <c r="AD2271" i="2" s="1"/>
  <c r="D2272" i="2"/>
  <c r="AD2272" i="2" s="1"/>
  <c r="D2273" i="2"/>
  <c r="AD2273" i="2" s="1"/>
  <c r="D2274" i="2"/>
  <c r="AD2274" i="2" s="1"/>
  <c r="D2275" i="2"/>
  <c r="AD2275" i="2" s="1"/>
  <c r="D2276" i="2"/>
  <c r="AD2276" i="2" s="1"/>
  <c r="D2277" i="2"/>
  <c r="AD2277" i="2" s="1"/>
  <c r="D2278" i="2"/>
  <c r="AD2278" i="2" s="1"/>
  <c r="D2279" i="2"/>
  <c r="AD2279" i="2" s="1"/>
  <c r="D2280" i="2"/>
  <c r="AD2280" i="2" s="1"/>
  <c r="D2281" i="2"/>
  <c r="AD2281" i="2" s="1"/>
  <c r="D2282" i="2"/>
  <c r="AD2282" i="2" s="1"/>
  <c r="D2283" i="2"/>
  <c r="AD2283" i="2" s="1"/>
  <c r="D2284" i="2"/>
  <c r="AD2284" i="2" s="1"/>
  <c r="D2285" i="2"/>
  <c r="AD2285" i="2" s="1"/>
  <c r="D2286" i="2"/>
  <c r="AD2286" i="2" s="1"/>
  <c r="D2287" i="2"/>
  <c r="AD2287" i="2" s="1"/>
  <c r="D2288" i="2"/>
  <c r="AD2288" i="2" s="1"/>
  <c r="D2289" i="2"/>
  <c r="AD2289" i="2" s="1"/>
  <c r="D2290" i="2"/>
  <c r="AD2290" i="2" s="1"/>
  <c r="D2291" i="2"/>
  <c r="AD2291" i="2" s="1"/>
  <c r="D2292" i="2"/>
  <c r="AD2292" i="2" s="1"/>
  <c r="D2293" i="2"/>
  <c r="AD2293" i="2" s="1"/>
  <c r="D2294" i="2"/>
  <c r="AD2294" i="2" s="1"/>
  <c r="D2295" i="2"/>
  <c r="AD2295" i="2" s="1"/>
  <c r="D2296" i="2"/>
  <c r="AD2296" i="2" s="1"/>
  <c r="D2297" i="2"/>
  <c r="AD2297" i="2" s="1"/>
  <c r="D2298" i="2"/>
  <c r="AD2298" i="2" s="1"/>
  <c r="D2299" i="2"/>
  <c r="AD2299" i="2" s="1"/>
  <c r="D2300" i="2"/>
  <c r="AD2300" i="2" s="1"/>
  <c r="D2301" i="2"/>
  <c r="AD2301" i="2" s="1"/>
  <c r="D2302" i="2"/>
  <c r="AD2302" i="2" s="1"/>
  <c r="D2303" i="2"/>
  <c r="AD2303" i="2" s="1"/>
  <c r="D2304" i="2"/>
  <c r="AD2304" i="2" s="1"/>
  <c r="D2305" i="2"/>
  <c r="AD2305" i="2" s="1"/>
  <c r="D2306" i="2"/>
  <c r="AD2306" i="2" s="1"/>
  <c r="D2307" i="2"/>
  <c r="AD2307" i="2" s="1"/>
  <c r="D2308" i="2"/>
  <c r="AD2308" i="2" s="1"/>
  <c r="D2309" i="2"/>
  <c r="AD2309" i="2" s="1"/>
  <c r="D2310" i="2"/>
  <c r="AD2310" i="2" s="1"/>
  <c r="D2311" i="2"/>
  <c r="AD2311" i="2" s="1"/>
  <c r="D2312" i="2"/>
  <c r="AD2312" i="2" s="1"/>
  <c r="D2313" i="2"/>
  <c r="AD2313" i="2" s="1"/>
  <c r="D2314" i="2"/>
  <c r="AD2314" i="2" s="1"/>
  <c r="D2315" i="2"/>
  <c r="AD2315" i="2" s="1"/>
  <c r="D2316" i="2"/>
  <c r="AD2316" i="2" s="1"/>
  <c r="D2317" i="2"/>
  <c r="AD2317" i="2" s="1"/>
  <c r="D2318" i="2"/>
  <c r="AD2318" i="2" s="1"/>
  <c r="D2319" i="2"/>
  <c r="AD2319" i="2" s="1"/>
  <c r="D2320" i="2"/>
  <c r="AD2320" i="2" s="1"/>
  <c r="D2321" i="2"/>
  <c r="AD2321" i="2" s="1"/>
  <c r="D2322" i="2"/>
  <c r="AD2322" i="2" s="1"/>
  <c r="D2323" i="2"/>
  <c r="AD2323" i="2" s="1"/>
  <c r="D2324" i="2"/>
  <c r="AD2324" i="2" s="1"/>
  <c r="D2325" i="2"/>
  <c r="AD2325" i="2" s="1"/>
  <c r="D2326" i="2"/>
  <c r="AD2326" i="2" s="1"/>
  <c r="D2327" i="2"/>
  <c r="AD2327" i="2" s="1"/>
  <c r="D2328" i="2"/>
  <c r="AD2328" i="2" s="1"/>
  <c r="D2329" i="2"/>
  <c r="AD2329" i="2" s="1"/>
  <c r="D2330" i="2"/>
  <c r="AD2330" i="2" s="1"/>
  <c r="D2331" i="2"/>
  <c r="AD2331" i="2" s="1"/>
  <c r="D2332" i="2"/>
  <c r="AD2332" i="2" s="1"/>
  <c r="D2333" i="2"/>
  <c r="AD2333" i="2" s="1"/>
  <c r="D2334" i="2"/>
  <c r="AD2334" i="2" s="1"/>
  <c r="D2335" i="2"/>
  <c r="AD2335" i="2" s="1"/>
  <c r="D2336" i="2"/>
  <c r="AD2336" i="2" s="1"/>
  <c r="D2337" i="2"/>
  <c r="AD2337" i="2" s="1"/>
  <c r="D2338" i="2"/>
  <c r="AD2338" i="2" s="1"/>
  <c r="D2339" i="2"/>
  <c r="AD2339" i="2" s="1"/>
  <c r="D2340" i="2"/>
  <c r="AD2340" i="2" s="1"/>
  <c r="D2341" i="2"/>
  <c r="AD2341" i="2" s="1"/>
  <c r="D2342" i="2"/>
  <c r="AD2342" i="2" s="1"/>
  <c r="D2343" i="2"/>
  <c r="AD2343" i="2" s="1"/>
  <c r="D2344" i="2"/>
  <c r="AD2344" i="2" s="1"/>
  <c r="D2345" i="2"/>
  <c r="AD2345" i="2" s="1"/>
  <c r="D2346" i="2"/>
  <c r="AD2346" i="2" s="1"/>
  <c r="D2347" i="2"/>
  <c r="AD2347" i="2" s="1"/>
  <c r="D2348" i="2"/>
  <c r="AD2348" i="2" s="1"/>
  <c r="D2349" i="2"/>
  <c r="AD2349" i="2" s="1"/>
  <c r="D2350" i="2"/>
  <c r="AD2350" i="2" s="1"/>
  <c r="D2351" i="2"/>
  <c r="AD2351" i="2" s="1"/>
  <c r="D2352" i="2"/>
  <c r="AD2352" i="2" s="1"/>
  <c r="D2353" i="2"/>
  <c r="AD2353" i="2" s="1"/>
  <c r="D2354" i="2"/>
  <c r="AD2354" i="2" s="1"/>
  <c r="D2355" i="2"/>
  <c r="AD2355" i="2" s="1"/>
  <c r="D2356" i="2"/>
  <c r="AD2356" i="2" s="1"/>
  <c r="D2357" i="2"/>
  <c r="AD2357" i="2" s="1"/>
  <c r="D2358" i="2"/>
  <c r="AD2358" i="2" s="1"/>
  <c r="D2359" i="2"/>
  <c r="AD2359" i="2" s="1"/>
  <c r="D2360" i="2"/>
  <c r="AD2360" i="2" s="1"/>
  <c r="D2361" i="2"/>
  <c r="AD2361" i="2" s="1"/>
  <c r="D2362" i="2"/>
  <c r="AD2362" i="2" s="1"/>
  <c r="D2363" i="2"/>
  <c r="AD2363" i="2" s="1"/>
  <c r="D2364" i="2"/>
  <c r="AD2364" i="2" s="1"/>
  <c r="D2365" i="2"/>
  <c r="AD2365" i="2" s="1"/>
  <c r="D2366" i="2"/>
  <c r="AD2366" i="2" s="1"/>
  <c r="D2367" i="2"/>
  <c r="AD2367" i="2" s="1"/>
  <c r="D2368" i="2"/>
  <c r="AD2368" i="2" s="1"/>
  <c r="D2369" i="2"/>
  <c r="AD2369" i="2" s="1"/>
  <c r="D2370" i="2"/>
  <c r="AD2370" i="2" s="1"/>
  <c r="D2371" i="2"/>
  <c r="AD2371" i="2" s="1"/>
  <c r="D2372" i="2"/>
  <c r="AD2372" i="2" s="1"/>
  <c r="D2373" i="2"/>
  <c r="AD2373" i="2" s="1"/>
  <c r="D2374" i="2"/>
  <c r="AD2374" i="2" s="1"/>
  <c r="D2375" i="2"/>
  <c r="AD2375" i="2" s="1"/>
  <c r="D2376" i="2"/>
  <c r="AD2376" i="2" s="1"/>
  <c r="D2377" i="2"/>
  <c r="AD2377" i="2" s="1"/>
  <c r="D2378" i="2"/>
  <c r="AD2378" i="2" s="1"/>
  <c r="D2379" i="2"/>
  <c r="AD2379" i="2" s="1"/>
  <c r="D2380" i="2"/>
  <c r="AD2380" i="2" s="1"/>
  <c r="D2381" i="2"/>
  <c r="AD2381" i="2" s="1"/>
  <c r="D2382" i="2"/>
  <c r="AD2382" i="2" s="1"/>
  <c r="D2383" i="2"/>
  <c r="AD2383" i="2" s="1"/>
  <c r="D2384" i="2"/>
  <c r="AD2384" i="2" s="1"/>
  <c r="D2385" i="2"/>
  <c r="AD2385" i="2" s="1"/>
  <c r="D2386" i="2"/>
  <c r="AD2386" i="2" s="1"/>
  <c r="D2387" i="2"/>
  <c r="AD2387" i="2" s="1"/>
  <c r="D2388" i="2"/>
  <c r="AD2388" i="2" s="1"/>
  <c r="D2389" i="2"/>
  <c r="AD2389" i="2" s="1"/>
  <c r="D2390" i="2"/>
  <c r="AD2390" i="2" s="1"/>
  <c r="D2391" i="2"/>
  <c r="AD2391" i="2" s="1"/>
  <c r="D2392" i="2"/>
  <c r="AD2392" i="2" s="1"/>
  <c r="D2393" i="2"/>
  <c r="AD2393" i="2" s="1"/>
  <c r="D2394" i="2"/>
  <c r="AD2394" i="2" s="1"/>
  <c r="D2395" i="2"/>
  <c r="AD2395" i="2" s="1"/>
  <c r="D2396" i="2"/>
  <c r="AD2396" i="2" s="1"/>
  <c r="D2397" i="2"/>
  <c r="AD2397" i="2" s="1"/>
  <c r="D2398" i="2"/>
  <c r="AD2398" i="2" s="1"/>
  <c r="D2399" i="2"/>
  <c r="AD2399" i="2" s="1"/>
  <c r="D2400" i="2"/>
  <c r="AD2400" i="2" s="1"/>
  <c r="D2401" i="2"/>
  <c r="AD2401" i="2" s="1"/>
  <c r="D2402" i="2"/>
  <c r="AD2402" i="2" s="1"/>
  <c r="D2403" i="2"/>
  <c r="AD2403" i="2" s="1"/>
  <c r="D2404" i="2"/>
  <c r="AD2404" i="2" s="1"/>
  <c r="D2405" i="2"/>
  <c r="AD2405" i="2" s="1"/>
  <c r="D2406" i="2"/>
  <c r="AD2406" i="2" s="1"/>
  <c r="D2407" i="2"/>
  <c r="AD2407" i="2" s="1"/>
  <c r="D2408" i="2"/>
  <c r="AD2408" i="2" s="1"/>
  <c r="D2409" i="2"/>
  <c r="AD2409" i="2" s="1"/>
  <c r="D2410" i="2"/>
  <c r="AD2410" i="2" s="1"/>
  <c r="D2411" i="2"/>
  <c r="AD2411" i="2" s="1"/>
  <c r="D2412" i="2"/>
  <c r="AD2412" i="2" s="1"/>
  <c r="D2413" i="2"/>
  <c r="AD2413" i="2" s="1"/>
  <c r="D2414" i="2"/>
  <c r="AD2414" i="2" s="1"/>
  <c r="D2415" i="2"/>
  <c r="AD2415" i="2" s="1"/>
  <c r="D2416" i="2"/>
  <c r="AD2416" i="2" s="1"/>
  <c r="D2417" i="2"/>
  <c r="AD2417" i="2" s="1"/>
  <c r="D2418" i="2"/>
  <c r="AD2418" i="2" s="1"/>
  <c r="D2419" i="2"/>
  <c r="AD2419" i="2" s="1"/>
  <c r="D2420" i="2"/>
  <c r="AD2420" i="2" s="1"/>
  <c r="D2421" i="2"/>
  <c r="AD2421" i="2" s="1"/>
  <c r="D2422" i="2"/>
  <c r="AD2422" i="2" s="1"/>
  <c r="D2423" i="2"/>
  <c r="AD2423" i="2" s="1"/>
  <c r="D2424" i="2"/>
  <c r="AD2424" i="2" s="1"/>
  <c r="D2425" i="2"/>
  <c r="AD2425" i="2" s="1"/>
  <c r="D2426" i="2"/>
  <c r="AD2426" i="2" s="1"/>
  <c r="D2427" i="2"/>
  <c r="AD2427" i="2" s="1"/>
  <c r="D2428" i="2"/>
  <c r="AD2428" i="2" s="1"/>
  <c r="D2429" i="2"/>
  <c r="AD2429" i="2" s="1"/>
  <c r="D2430" i="2"/>
  <c r="AD2430" i="2" s="1"/>
  <c r="D2431" i="2"/>
  <c r="AD2431" i="2" s="1"/>
  <c r="D2432" i="2"/>
  <c r="AD2432" i="2" s="1"/>
  <c r="D2433" i="2"/>
  <c r="AD2433" i="2" s="1"/>
  <c r="D2434" i="2"/>
  <c r="AD2434" i="2" s="1"/>
  <c r="D2435" i="2"/>
  <c r="AD2435" i="2" s="1"/>
  <c r="D2436" i="2"/>
  <c r="AD2436" i="2" s="1"/>
  <c r="D2437" i="2"/>
  <c r="AD2437" i="2" s="1"/>
  <c r="D2438" i="2"/>
  <c r="AD2438" i="2" s="1"/>
  <c r="D2439" i="2"/>
  <c r="AD2439" i="2" s="1"/>
  <c r="D2440" i="2"/>
  <c r="AD2440" i="2" s="1"/>
  <c r="D2441" i="2"/>
  <c r="AD2441" i="2" s="1"/>
  <c r="D2442" i="2"/>
  <c r="AD2442" i="2" s="1"/>
  <c r="D2443" i="2"/>
  <c r="AD2443" i="2" s="1"/>
  <c r="D2444" i="2"/>
  <c r="AD2444" i="2" s="1"/>
  <c r="D2445" i="2"/>
  <c r="AD2445" i="2" s="1"/>
  <c r="D2446" i="2"/>
  <c r="AD2446" i="2" s="1"/>
  <c r="D2447" i="2"/>
  <c r="AD2447" i="2" s="1"/>
  <c r="D2448" i="2"/>
  <c r="AD2448" i="2" s="1"/>
  <c r="D2449" i="2"/>
  <c r="AD2449" i="2" s="1"/>
  <c r="D2450" i="2"/>
  <c r="AD2450" i="2" s="1"/>
  <c r="D2451" i="2"/>
  <c r="AD2451" i="2" s="1"/>
  <c r="D2452" i="2"/>
  <c r="AD2452" i="2" s="1"/>
  <c r="D2453" i="2"/>
  <c r="AD2453" i="2" s="1"/>
  <c r="D2454" i="2"/>
  <c r="AD2454" i="2" s="1"/>
  <c r="D2455" i="2"/>
  <c r="AD2455" i="2" s="1"/>
  <c r="D2456" i="2"/>
  <c r="AD2456" i="2" s="1"/>
  <c r="D2457" i="2"/>
  <c r="AD2457" i="2" s="1"/>
  <c r="D2458" i="2"/>
  <c r="AD2458" i="2" s="1"/>
  <c r="D2459" i="2"/>
  <c r="AD2459" i="2" s="1"/>
  <c r="D2460" i="2"/>
  <c r="AD2460" i="2" s="1"/>
  <c r="D2461" i="2"/>
  <c r="AD2461" i="2" s="1"/>
  <c r="D2462" i="2"/>
  <c r="AD2462" i="2" s="1"/>
  <c r="D2463" i="2"/>
  <c r="AD2463" i="2" s="1"/>
  <c r="D2464" i="2"/>
  <c r="AD2464" i="2" s="1"/>
  <c r="D2465" i="2"/>
  <c r="AD2465" i="2" s="1"/>
  <c r="D2466" i="2"/>
  <c r="AD2466" i="2" s="1"/>
  <c r="D2467" i="2"/>
  <c r="AD2467" i="2" s="1"/>
  <c r="D2468" i="2"/>
  <c r="AD2468" i="2" s="1"/>
  <c r="D2469" i="2"/>
  <c r="AD2469" i="2" s="1"/>
  <c r="D2470" i="2"/>
  <c r="AD2470" i="2" s="1"/>
  <c r="D2471" i="2"/>
  <c r="AD2471" i="2" s="1"/>
  <c r="D2472" i="2"/>
  <c r="AD2472" i="2" s="1"/>
  <c r="D2473" i="2"/>
  <c r="AD2473" i="2" s="1"/>
  <c r="D2474" i="2"/>
  <c r="AD2474" i="2" s="1"/>
  <c r="D2475" i="2"/>
  <c r="AD2475" i="2" s="1"/>
  <c r="D2476" i="2"/>
  <c r="AD2476" i="2" s="1"/>
  <c r="D2477" i="2"/>
  <c r="AD2477" i="2" s="1"/>
  <c r="D2478" i="2"/>
  <c r="AD2478" i="2" s="1"/>
  <c r="D2479" i="2"/>
  <c r="AD2479" i="2" s="1"/>
  <c r="D2480" i="2"/>
  <c r="AD2480" i="2" s="1"/>
  <c r="D2481" i="2"/>
  <c r="AD2481" i="2" s="1"/>
  <c r="D2482" i="2"/>
  <c r="AD2482" i="2" s="1"/>
  <c r="D2483" i="2"/>
  <c r="AD2483" i="2" s="1"/>
  <c r="D2484" i="2"/>
  <c r="AD2484" i="2" s="1"/>
  <c r="D2485" i="2"/>
  <c r="AD2485" i="2" s="1"/>
  <c r="D2486" i="2"/>
  <c r="AD2486" i="2" s="1"/>
  <c r="D2487" i="2"/>
  <c r="AD2487" i="2" s="1"/>
  <c r="D2488" i="2"/>
  <c r="AD2488" i="2" s="1"/>
  <c r="D2489" i="2"/>
  <c r="AD2489" i="2" s="1"/>
  <c r="D2490" i="2"/>
  <c r="AD2490" i="2" s="1"/>
  <c r="D2491" i="2"/>
  <c r="AD2491" i="2" s="1"/>
  <c r="D2492" i="2"/>
  <c r="AD2492" i="2" s="1"/>
  <c r="D2493" i="2"/>
  <c r="AD2493" i="2" s="1"/>
  <c r="D2494" i="2"/>
  <c r="AD2494" i="2" s="1"/>
  <c r="D2495" i="2"/>
  <c r="AD2495" i="2" s="1"/>
  <c r="D2496" i="2"/>
  <c r="AD2496" i="2" s="1"/>
  <c r="D2497" i="2"/>
  <c r="AD2497" i="2" s="1"/>
  <c r="D2498" i="2"/>
  <c r="AD2498" i="2" s="1"/>
  <c r="D2499" i="2"/>
  <c r="AD2499" i="2" s="1"/>
  <c r="D2500" i="2"/>
  <c r="AD2500" i="2" s="1"/>
  <c r="D2501" i="2"/>
  <c r="AD2501" i="2" s="1"/>
  <c r="D2502" i="2"/>
  <c r="AD2502" i="2" s="1"/>
  <c r="D2503" i="2"/>
  <c r="AD2503" i="2" s="1"/>
  <c r="D2504" i="2"/>
  <c r="AD2504" i="2" s="1"/>
  <c r="D2505" i="2"/>
  <c r="AD2505" i="2" s="1"/>
  <c r="D2506" i="2"/>
  <c r="AD2506" i="2" s="1"/>
  <c r="D2507" i="2"/>
  <c r="AD2507" i="2" s="1"/>
  <c r="D2508" i="2"/>
  <c r="AD2508" i="2" s="1"/>
  <c r="D2509" i="2"/>
  <c r="AD2509" i="2" s="1"/>
  <c r="D2510" i="2"/>
  <c r="AD2510" i="2" s="1"/>
  <c r="D2511" i="2"/>
  <c r="AD2511" i="2" s="1"/>
  <c r="D2512" i="2"/>
  <c r="AD2512" i="2" s="1"/>
  <c r="D2513" i="2"/>
  <c r="AD2513" i="2" s="1"/>
  <c r="D2514" i="2"/>
  <c r="AD2514" i="2" s="1"/>
  <c r="D2515" i="2"/>
  <c r="AD2515" i="2" s="1"/>
  <c r="D2516" i="2"/>
  <c r="AD2516" i="2" s="1"/>
  <c r="D2517" i="2"/>
  <c r="AD2517" i="2" s="1"/>
  <c r="D2518" i="2"/>
  <c r="AD2518" i="2" s="1"/>
  <c r="D2519" i="2"/>
  <c r="AD2519" i="2" s="1"/>
  <c r="D2520" i="2"/>
  <c r="AD2520" i="2" s="1"/>
  <c r="D2521" i="2"/>
  <c r="AD2521" i="2" s="1"/>
  <c r="D2522" i="2"/>
  <c r="AD2522" i="2" s="1"/>
  <c r="D2523" i="2"/>
  <c r="AD2523" i="2" s="1"/>
  <c r="D2524" i="2"/>
  <c r="AD2524" i="2" s="1"/>
  <c r="D2525" i="2"/>
  <c r="AD2525" i="2" s="1"/>
  <c r="D2526" i="2"/>
  <c r="AD2526" i="2" s="1"/>
  <c r="D2527" i="2"/>
  <c r="AD2527" i="2" s="1"/>
  <c r="D2528" i="2"/>
  <c r="AD2528" i="2" s="1"/>
  <c r="D2529" i="2"/>
  <c r="AD2529" i="2" s="1"/>
  <c r="D2530" i="2"/>
  <c r="AD2530" i="2" s="1"/>
  <c r="D2531" i="2"/>
  <c r="AD2531" i="2" s="1"/>
  <c r="D2532" i="2"/>
  <c r="AD2532" i="2" s="1"/>
  <c r="D2533" i="2"/>
  <c r="AD2533" i="2" s="1"/>
  <c r="D2534" i="2"/>
  <c r="AD2534" i="2" s="1"/>
  <c r="D2535" i="2"/>
  <c r="AD2535" i="2" s="1"/>
  <c r="D2536" i="2"/>
  <c r="AD2536" i="2" s="1"/>
  <c r="D2537" i="2"/>
  <c r="AD2537" i="2" s="1"/>
  <c r="D2538" i="2"/>
  <c r="AD2538" i="2" s="1"/>
  <c r="D2539" i="2"/>
  <c r="AD2539" i="2" s="1"/>
  <c r="D2540" i="2"/>
  <c r="AD2540" i="2" s="1"/>
  <c r="D2541" i="2"/>
  <c r="AD2541" i="2" s="1"/>
  <c r="D2542" i="2"/>
  <c r="AD2542" i="2" s="1"/>
  <c r="D2543" i="2"/>
  <c r="AD2543" i="2" s="1"/>
  <c r="D2544" i="2"/>
  <c r="AD2544" i="2" s="1"/>
  <c r="D2545" i="2"/>
  <c r="AD2545" i="2" s="1"/>
  <c r="D2546" i="2"/>
  <c r="AD2546" i="2" s="1"/>
  <c r="D2547" i="2"/>
  <c r="AD2547" i="2" s="1"/>
  <c r="D2548" i="2"/>
  <c r="AD2548" i="2" s="1"/>
  <c r="D2549" i="2"/>
  <c r="AD2549" i="2" s="1"/>
  <c r="D2550" i="2"/>
  <c r="AD2550" i="2" s="1"/>
  <c r="D2551" i="2"/>
  <c r="AD2551" i="2" s="1"/>
  <c r="D2552" i="2"/>
  <c r="AD2552" i="2" s="1"/>
  <c r="D2553" i="2"/>
  <c r="AD2553" i="2" s="1"/>
  <c r="D2554" i="2"/>
  <c r="AD2554" i="2" s="1"/>
  <c r="D2555" i="2"/>
  <c r="AD2555" i="2" s="1"/>
  <c r="D2556" i="2"/>
  <c r="AD2556" i="2" s="1"/>
  <c r="D2557" i="2"/>
  <c r="AD2557" i="2" s="1"/>
  <c r="D2558" i="2"/>
  <c r="AD2558" i="2" s="1"/>
  <c r="D2559" i="2"/>
  <c r="AD2559" i="2" s="1"/>
  <c r="D2560" i="2"/>
  <c r="AD2560" i="2" s="1"/>
  <c r="D2561" i="2"/>
  <c r="AD2561" i="2" s="1"/>
  <c r="D2562" i="2"/>
  <c r="AD2562" i="2" s="1"/>
  <c r="D2563" i="2"/>
  <c r="AD2563" i="2" s="1"/>
  <c r="D2564" i="2"/>
  <c r="AD2564" i="2" s="1"/>
  <c r="D2565" i="2"/>
  <c r="AD2565" i="2" s="1"/>
  <c r="D2566" i="2"/>
  <c r="AD2566" i="2" s="1"/>
  <c r="D2567" i="2"/>
  <c r="AD2567" i="2" s="1"/>
  <c r="D2568" i="2"/>
  <c r="AD2568" i="2" s="1"/>
  <c r="D2569" i="2"/>
  <c r="AD2569" i="2" s="1"/>
  <c r="D2570" i="2"/>
  <c r="AD2570" i="2" s="1"/>
  <c r="D2571" i="2"/>
  <c r="AD2571" i="2" s="1"/>
  <c r="D2572" i="2"/>
  <c r="AD2572" i="2" s="1"/>
  <c r="D2573" i="2"/>
  <c r="AD2573" i="2" s="1"/>
  <c r="D2574" i="2"/>
  <c r="AD2574" i="2" s="1"/>
  <c r="D2575" i="2"/>
  <c r="AD2575" i="2" s="1"/>
  <c r="D2576" i="2"/>
  <c r="AD2576" i="2" s="1"/>
  <c r="D2577" i="2"/>
  <c r="AD2577" i="2" s="1"/>
  <c r="D2578" i="2"/>
  <c r="AD2578" i="2" s="1"/>
  <c r="D2579" i="2"/>
  <c r="AD2579" i="2" s="1"/>
  <c r="D2580" i="2"/>
  <c r="AD2580" i="2" s="1"/>
  <c r="D2581" i="2"/>
  <c r="AD2581" i="2" s="1"/>
  <c r="D2582" i="2"/>
  <c r="AD2582" i="2" s="1"/>
  <c r="D2583" i="2"/>
  <c r="AD2583" i="2" s="1"/>
  <c r="D2584" i="2"/>
  <c r="AD2584" i="2" s="1"/>
  <c r="D2585" i="2"/>
  <c r="AD2585" i="2" s="1"/>
  <c r="D2586" i="2"/>
  <c r="AD2586" i="2" s="1"/>
  <c r="D2587" i="2"/>
  <c r="AD2587" i="2" s="1"/>
  <c r="D2588" i="2"/>
  <c r="AD2588" i="2" s="1"/>
  <c r="D2589" i="2"/>
  <c r="AD2589" i="2" s="1"/>
  <c r="D2590" i="2"/>
  <c r="AD2590" i="2" s="1"/>
  <c r="D2591" i="2"/>
  <c r="AD2591" i="2" s="1"/>
  <c r="D2592" i="2"/>
  <c r="AD2592" i="2" s="1"/>
  <c r="D2593" i="2"/>
  <c r="AD2593" i="2" s="1"/>
  <c r="D2594" i="2"/>
  <c r="AD2594" i="2" s="1"/>
  <c r="D2595" i="2"/>
  <c r="AD2595" i="2" s="1"/>
  <c r="D2596" i="2"/>
  <c r="AD2596" i="2" s="1"/>
  <c r="D2597" i="2"/>
  <c r="AD2597" i="2" s="1"/>
  <c r="D2598" i="2"/>
  <c r="AD2598" i="2" s="1"/>
  <c r="D2599" i="2"/>
  <c r="AD2599" i="2" s="1"/>
  <c r="D2600" i="2"/>
  <c r="AD2600" i="2" s="1"/>
  <c r="D2601" i="2"/>
  <c r="AD2601" i="2" s="1"/>
  <c r="D2602" i="2"/>
  <c r="AD2602" i="2" s="1"/>
  <c r="D2603" i="2"/>
  <c r="AD2603" i="2" s="1"/>
  <c r="D2604" i="2"/>
  <c r="AD2604" i="2" s="1"/>
  <c r="D2605" i="2"/>
  <c r="AD2605" i="2" s="1"/>
  <c r="D2606" i="2"/>
  <c r="AD2606" i="2" s="1"/>
  <c r="D2607" i="2"/>
  <c r="AD2607" i="2" s="1"/>
  <c r="D2608" i="2"/>
  <c r="AD2608" i="2" s="1"/>
  <c r="D2609" i="2"/>
  <c r="AD2609" i="2" s="1"/>
  <c r="D2610" i="2"/>
  <c r="AD2610" i="2" s="1"/>
  <c r="D2611" i="2"/>
  <c r="AD2611" i="2" s="1"/>
  <c r="D2612" i="2"/>
  <c r="AD2612" i="2" s="1"/>
  <c r="D2613" i="2"/>
  <c r="AD2613" i="2" s="1"/>
  <c r="D2614" i="2"/>
  <c r="AD2614" i="2" s="1"/>
  <c r="D2615" i="2"/>
  <c r="AD2615" i="2" s="1"/>
  <c r="D2616" i="2"/>
  <c r="AD2616" i="2" s="1"/>
  <c r="D2617" i="2"/>
  <c r="AD2617" i="2" s="1"/>
  <c r="D2618" i="2"/>
  <c r="AD2618" i="2" s="1"/>
  <c r="D2619" i="2"/>
  <c r="AD2619" i="2" s="1"/>
  <c r="D2620" i="2"/>
  <c r="AD2620" i="2" s="1"/>
  <c r="D2621" i="2"/>
  <c r="AD2621" i="2" s="1"/>
  <c r="D2622" i="2"/>
  <c r="AD2622" i="2" s="1"/>
  <c r="D2623" i="2"/>
  <c r="AD2623" i="2" s="1"/>
  <c r="D2624" i="2"/>
  <c r="AD2624" i="2" s="1"/>
  <c r="D2625" i="2"/>
  <c r="AD2625" i="2" s="1"/>
  <c r="D2626" i="2"/>
  <c r="AD2626" i="2" s="1"/>
  <c r="D2627" i="2"/>
  <c r="AD2627" i="2" s="1"/>
  <c r="D2628" i="2"/>
  <c r="AD2628" i="2" s="1"/>
  <c r="D2629" i="2"/>
  <c r="AD2629" i="2" s="1"/>
  <c r="D2630" i="2"/>
  <c r="AD2630" i="2" s="1"/>
  <c r="D2631" i="2"/>
  <c r="AD2631" i="2" s="1"/>
  <c r="D2632" i="2"/>
  <c r="AD2632" i="2" s="1"/>
  <c r="D2633" i="2"/>
  <c r="AD2633" i="2" s="1"/>
  <c r="D2634" i="2"/>
  <c r="AD2634" i="2" s="1"/>
  <c r="D2635" i="2"/>
  <c r="AD2635" i="2" s="1"/>
  <c r="D2636" i="2"/>
  <c r="AD2636" i="2" s="1"/>
  <c r="D2637" i="2"/>
  <c r="AD2637" i="2" s="1"/>
  <c r="D2638" i="2"/>
  <c r="AD2638" i="2" s="1"/>
  <c r="D2639" i="2"/>
  <c r="AD2639" i="2" s="1"/>
  <c r="D2640" i="2"/>
  <c r="AD2640" i="2" s="1"/>
  <c r="D2641" i="2"/>
  <c r="AD2641" i="2" s="1"/>
  <c r="D2642" i="2"/>
  <c r="AD2642" i="2" s="1"/>
  <c r="D2643" i="2"/>
  <c r="AD2643" i="2" s="1"/>
  <c r="D2644" i="2"/>
  <c r="AD2644" i="2" s="1"/>
  <c r="D2645" i="2"/>
  <c r="AD2645" i="2" s="1"/>
  <c r="D2646" i="2"/>
  <c r="AD2646" i="2" s="1"/>
  <c r="D2647" i="2"/>
  <c r="AD2647" i="2" s="1"/>
  <c r="D2648" i="2"/>
  <c r="AD2648" i="2" s="1"/>
  <c r="D2649" i="2"/>
  <c r="AD2649" i="2" s="1"/>
  <c r="D2650" i="2"/>
  <c r="AD2650" i="2" s="1"/>
  <c r="D2651" i="2"/>
  <c r="AD2651" i="2" s="1"/>
  <c r="D2652" i="2"/>
  <c r="AD2652" i="2" s="1"/>
  <c r="D2653" i="2"/>
  <c r="AD2653" i="2" s="1"/>
  <c r="D2654" i="2"/>
  <c r="AD2654" i="2" s="1"/>
  <c r="D2655" i="2"/>
  <c r="AD2655" i="2" s="1"/>
  <c r="D2656" i="2"/>
  <c r="AD2656" i="2" s="1"/>
  <c r="D2657" i="2"/>
  <c r="AD2657" i="2" s="1"/>
  <c r="D2658" i="2"/>
  <c r="AD2658" i="2" s="1"/>
  <c r="D2659" i="2"/>
  <c r="AD2659" i="2" s="1"/>
  <c r="D2660" i="2"/>
  <c r="AD2660" i="2" s="1"/>
  <c r="D2661" i="2"/>
  <c r="AD2661" i="2" s="1"/>
  <c r="D2662" i="2"/>
  <c r="AD2662" i="2" s="1"/>
  <c r="D2663" i="2"/>
  <c r="AD2663" i="2" s="1"/>
  <c r="D2664" i="2"/>
  <c r="AD2664" i="2" s="1"/>
  <c r="D2665" i="2"/>
  <c r="AD2665" i="2" s="1"/>
  <c r="D2666" i="2"/>
  <c r="AD2666" i="2" s="1"/>
  <c r="D2667" i="2"/>
  <c r="AD2667" i="2" s="1"/>
  <c r="D2668" i="2"/>
  <c r="AD2668" i="2" s="1"/>
  <c r="D2669" i="2"/>
  <c r="AD2669" i="2" s="1"/>
  <c r="D2670" i="2"/>
  <c r="AD2670" i="2" s="1"/>
  <c r="D2671" i="2"/>
  <c r="AD2671" i="2" s="1"/>
  <c r="D2672" i="2"/>
  <c r="AD2672" i="2" s="1"/>
  <c r="D2673" i="2"/>
  <c r="AD2673" i="2" s="1"/>
  <c r="D2674" i="2"/>
  <c r="AD2674" i="2" s="1"/>
  <c r="D2675" i="2"/>
  <c r="AD2675" i="2" s="1"/>
  <c r="D2676" i="2"/>
  <c r="AD2676" i="2" s="1"/>
  <c r="D2677" i="2"/>
  <c r="AD2677" i="2" s="1"/>
  <c r="D2678" i="2"/>
  <c r="AD2678" i="2" s="1"/>
  <c r="D2679" i="2"/>
  <c r="AD2679" i="2" s="1"/>
  <c r="D2680" i="2"/>
  <c r="AD2680" i="2" s="1"/>
  <c r="D2681" i="2"/>
  <c r="AD2681" i="2" s="1"/>
  <c r="D2682" i="2"/>
  <c r="AD2682" i="2" s="1"/>
  <c r="D2683" i="2"/>
  <c r="AD2683" i="2" s="1"/>
  <c r="D2684" i="2"/>
  <c r="AD2684" i="2" s="1"/>
  <c r="D2685" i="2"/>
  <c r="AD2685" i="2" s="1"/>
  <c r="D2686" i="2"/>
  <c r="AD2686" i="2" s="1"/>
  <c r="D2687" i="2"/>
  <c r="AD2687" i="2" s="1"/>
  <c r="D2688" i="2"/>
  <c r="AD2688" i="2" s="1"/>
  <c r="D2689" i="2"/>
  <c r="AD2689" i="2" s="1"/>
  <c r="D2690" i="2"/>
  <c r="AD2690" i="2" s="1"/>
  <c r="D2691" i="2"/>
  <c r="AD2691" i="2" s="1"/>
  <c r="D2692" i="2"/>
  <c r="AD2692" i="2" s="1"/>
  <c r="D2693" i="2"/>
  <c r="AD2693" i="2" s="1"/>
  <c r="D2694" i="2"/>
  <c r="AD2694" i="2" s="1"/>
  <c r="D2695" i="2"/>
  <c r="AD2695" i="2" s="1"/>
  <c r="D2696" i="2"/>
  <c r="AD2696" i="2" s="1"/>
  <c r="D2697" i="2"/>
  <c r="AD2697" i="2" s="1"/>
  <c r="D2698" i="2"/>
  <c r="AD2698" i="2" s="1"/>
  <c r="D2699" i="2"/>
  <c r="AD2699" i="2" s="1"/>
  <c r="D2700" i="2"/>
  <c r="AD2700" i="2" s="1"/>
  <c r="D2701" i="2"/>
  <c r="AD2701" i="2" s="1"/>
  <c r="D2702" i="2"/>
  <c r="AD2702" i="2" s="1"/>
  <c r="D2703" i="2"/>
  <c r="AD2703" i="2" s="1"/>
  <c r="D2704" i="2"/>
  <c r="AD2704" i="2" s="1"/>
  <c r="D2705" i="2"/>
  <c r="AD2705" i="2" s="1"/>
  <c r="D2706" i="2"/>
  <c r="AD2706" i="2" s="1"/>
  <c r="D2707" i="2"/>
  <c r="AD2707" i="2" s="1"/>
  <c r="D2708" i="2"/>
  <c r="AD2708" i="2" s="1"/>
  <c r="D2709" i="2"/>
  <c r="AD2709" i="2" s="1"/>
  <c r="D2710" i="2"/>
  <c r="AD2710" i="2" s="1"/>
  <c r="D2711" i="2"/>
  <c r="AD2711" i="2" s="1"/>
  <c r="D2712" i="2"/>
  <c r="AD2712" i="2" s="1"/>
  <c r="D2713" i="2"/>
  <c r="AD2713" i="2" s="1"/>
  <c r="D2714" i="2"/>
  <c r="AD2714" i="2" s="1"/>
  <c r="D2715" i="2"/>
  <c r="AD2715" i="2" s="1"/>
  <c r="D2716" i="2"/>
  <c r="AD2716" i="2" s="1"/>
  <c r="D2717" i="2"/>
  <c r="AD2717" i="2" s="1"/>
  <c r="D2718" i="2"/>
  <c r="AD2718" i="2" s="1"/>
  <c r="D2719" i="2"/>
  <c r="AD2719" i="2" s="1"/>
  <c r="D2720" i="2"/>
  <c r="AD2720" i="2" s="1"/>
  <c r="D2721" i="2"/>
  <c r="AD2721" i="2" s="1"/>
  <c r="D2722" i="2"/>
  <c r="AD2722" i="2" s="1"/>
  <c r="D2723" i="2"/>
  <c r="AD2723" i="2" s="1"/>
  <c r="D2724" i="2"/>
  <c r="AD2724" i="2" s="1"/>
  <c r="D2725" i="2"/>
  <c r="AD2725" i="2" s="1"/>
  <c r="D2726" i="2"/>
  <c r="AD2726" i="2" s="1"/>
  <c r="D2727" i="2"/>
  <c r="AD2727" i="2" s="1"/>
  <c r="D2728" i="2"/>
  <c r="AD2728" i="2" s="1"/>
  <c r="D2729" i="2"/>
  <c r="AD2729" i="2" s="1"/>
  <c r="D2730" i="2"/>
  <c r="AD2730" i="2" s="1"/>
  <c r="D2731" i="2"/>
  <c r="AD2731" i="2" s="1"/>
  <c r="D2732" i="2"/>
  <c r="AD2732" i="2" s="1"/>
  <c r="D2733" i="2"/>
  <c r="AD2733" i="2" s="1"/>
  <c r="D2734" i="2"/>
  <c r="AD2734" i="2" s="1"/>
  <c r="D2735" i="2"/>
  <c r="AD2735" i="2" s="1"/>
  <c r="D2736" i="2"/>
  <c r="AD2736" i="2" s="1"/>
  <c r="D2737" i="2"/>
  <c r="AD2737" i="2" s="1"/>
  <c r="D2738" i="2"/>
  <c r="AD2738" i="2" s="1"/>
  <c r="D2739" i="2"/>
  <c r="AD2739" i="2" s="1"/>
  <c r="D2740" i="2"/>
  <c r="AD2740" i="2" s="1"/>
  <c r="D2741" i="2"/>
  <c r="AD2741" i="2" s="1"/>
  <c r="D2742" i="2"/>
  <c r="AD2742" i="2" s="1"/>
  <c r="D2743" i="2"/>
  <c r="AD2743" i="2" s="1"/>
  <c r="D2744" i="2"/>
  <c r="AD2744" i="2" s="1"/>
  <c r="D2745" i="2"/>
  <c r="AD2745" i="2" s="1"/>
  <c r="D2746" i="2"/>
  <c r="AD2746" i="2" s="1"/>
  <c r="D2747" i="2"/>
  <c r="AD2747" i="2" s="1"/>
  <c r="D2748" i="2"/>
  <c r="AD2748" i="2" s="1"/>
  <c r="D2749" i="2"/>
  <c r="AD2749" i="2" s="1"/>
  <c r="D2750" i="2"/>
  <c r="AD2750" i="2" s="1"/>
  <c r="D2751" i="2"/>
  <c r="AD2751" i="2" s="1"/>
  <c r="D2752" i="2"/>
  <c r="AD2752" i="2" s="1"/>
  <c r="D2753" i="2"/>
  <c r="AD2753" i="2" s="1"/>
  <c r="D2754" i="2"/>
  <c r="AD2754" i="2" s="1"/>
  <c r="D2755" i="2"/>
  <c r="AD2755" i="2" s="1"/>
  <c r="D2756" i="2"/>
  <c r="AD2756" i="2" s="1"/>
  <c r="D2757" i="2"/>
  <c r="AD2757" i="2" s="1"/>
  <c r="D2758" i="2"/>
  <c r="AD2758" i="2" s="1"/>
  <c r="D2759" i="2"/>
  <c r="AD2759" i="2" s="1"/>
  <c r="D2760" i="2"/>
  <c r="AD2760" i="2" s="1"/>
  <c r="D2761" i="2"/>
  <c r="AD2761" i="2" s="1"/>
  <c r="D2762" i="2"/>
  <c r="AD2762" i="2" s="1"/>
  <c r="D2763" i="2"/>
  <c r="AD2763" i="2" s="1"/>
  <c r="D2764" i="2"/>
  <c r="AD2764" i="2" s="1"/>
  <c r="D2765" i="2"/>
  <c r="AD2765" i="2" s="1"/>
  <c r="D2766" i="2"/>
  <c r="AD2766" i="2" s="1"/>
  <c r="D2767" i="2"/>
  <c r="AD2767" i="2" s="1"/>
  <c r="D2768" i="2"/>
  <c r="AD2768" i="2" s="1"/>
  <c r="D2769" i="2"/>
  <c r="AD2769" i="2" s="1"/>
  <c r="D2770" i="2"/>
  <c r="AD2770" i="2" s="1"/>
  <c r="D2771" i="2"/>
  <c r="AD2771" i="2" s="1"/>
  <c r="D2772" i="2"/>
  <c r="AD2772" i="2" s="1"/>
  <c r="D2773" i="2"/>
  <c r="AD2773" i="2" s="1"/>
  <c r="D2774" i="2"/>
  <c r="AD2774" i="2" s="1"/>
  <c r="D2775" i="2"/>
  <c r="AD2775" i="2" s="1"/>
  <c r="D2776" i="2"/>
  <c r="AD2776" i="2" s="1"/>
  <c r="D2777" i="2"/>
  <c r="AD2777" i="2" s="1"/>
  <c r="D2778" i="2"/>
  <c r="AD2778" i="2" s="1"/>
  <c r="D2779" i="2"/>
  <c r="AD2779" i="2" s="1"/>
  <c r="D2780" i="2"/>
  <c r="AD2780" i="2" s="1"/>
  <c r="D2781" i="2"/>
  <c r="AD2781" i="2" s="1"/>
  <c r="D2782" i="2"/>
  <c r="AD2782" i="2" s="1"/>
  <c r="D2783" i="2"/>
  <c r="AD2783" i="2" s="1"/>
  <c r="D2784" i="2"/>
  <c r="AD2784" i="2" s="1"/>
  <c r="D2785" i="2"/>
  <c r="AD2785" i="2" s="1"/>
  <c r="D2786" i="2"/>
  <c r="AD2786" i="2" s="1"/>
  <c r="D2787" i="2"/>
  <c r="AD2787" i="2" s="1"/>
  <c r="D2788" i="2"/>
  <c r="AD2788" i="2" s="1"/>
  <c r="D2789" i="2"/>
  <c r="AD2789" i="2" s="1"/>
  <c r="D2790" i="2"/>
  <c r="AD2790" i="2" s="1"/>
  <c r="D2791" i="2"/>
  <c r="AD2791" i="2" s="1"/>
  <c r="D2792" i="2"/>
  <c r="AD2792" i="2" s="1"/>
  <c r="D2793" i="2"/>
  <c r="AD2793" i="2" s="1"/>
  <c r="D2794" i="2"/>
  <c r="AD2794" i="2" s="1"/>
  <c r="D2795" i="2"/>
  <c r="AD2795" i="2" s="1"/>
  <c r="D2796" i="2"/>
  <c r="AD2796" i="2" s="1"/>
  <c r="D2797" i="2"/>
  <c r="AD2797" i="2" s="1"/>
  <c r="D2798" i="2"/>
  <c r="AD2798" i="2" s="1"/>
  <c r="D2799" i="2"/>
  <c r="AD2799" i="2" s="1"/>
  <c r="D2800" i="2"/>
  <c r="AD2800" i="2" s="1"/>
  <c r="D2801" i="2"/>
  <c r="AD2801" i="2" s="1"/>
  <c r="D2802" i="2"/>
  <c r="AD2802" i="2" s="1"/>
  <c r="D2803" i="2"/>
  <c r="AD2803" i="2" s="1"/>
  <c r="D2804" i="2"/>
  <c r="AD2804" i="2" s="1"/>
  <c r="D2805" i="2"/>
  <c r="AD2805" i="2" s="1"/>
  <c r="D2806" i="2"/>
  <c r="AD2806" i="2" s="1"/>
  <c r="D2807" i="2"/>
  <c r="AD2807" i="2" s="1"/>
  <c r="D2808" i="2"/>
  <c r="AD2808" i="2" s="1"/>
  <c r="D2809" i="2"/>
  <c r="AD2809" i="2" s="1"/>
  <c r="D2810" i="2"/>
  <c r="AD2810" i="2" s="1"/>
  <c r="D2811" i="2"/>
  <c r="AD2811" i="2" s="1"/>
  <c r="D2812" i="2"/>
  <c r="AD2812" i="2" s="1"/>
  <c r="D2813" i="2"/>
  <c r="AD2813" i="2" s="1"/>
  <c r="D2814" i="2"/>
  <c r="AD2814" i="2" s="1"/>
  <c r="D2815" i="2"/>
  <c r="AD2815" i="2" s="1"/>
  <c r="D2816" i="2"/>
  <c r="AD2816" i="2" s="1"/>
  <c r="D2817" i="2"/>
  <c r="AD2817" i="2" s="1"/>
  <c r="D2818" i="2"/>
  <c r="AD2818" i="2" s="1"/>
  <c r="D2819" i="2"/>
  <c r="AD2819" i="2" s="1"/>
  <c r="D2820" i="2"/>
  <c r="AD2820" i="2" s="1"/>
  <c r="D2821" i="2"/>
  <c r="AD2821" i="2" s="1"/>
  <c r="D2822" i="2"/>
  <c r="AD2822" i="2" s="1"/>
  <c r="D2823" i="2"/>
  <c r="AD2823" i="2" s="1"/>
  <c r="D2824" i="2"/>
  <c r="AD2824" i="2" s="1"/>
  <c r="D2825" i="2"/>
  <c r="AD2825" i="2" s="1"/>
  <c r="D2826" i="2"/>
  <c r="AD2826" i="2" s="1"/>
  <c r="D2827" i="2"/>
  <c r="AD2827" i="2" s="1"/>
  <c r="D2828" i="2"/>
  <c r="AD2828" i="2" s="1"/>
  <c r="D2829" i="2"/>
  <c r="AD2829" i="2" s="1"/>
  <c r="D2830" i="2"/>
  <c r="AD2830" i="2" s="1"/>
  <c r="D2831" i="2"/>
  <c r="AD2831" i="2" s="1"/>
  <c r="D2832" i="2"/>
  <c r="AD2832" i="2" s="1"/>
  <c r="D2833" i="2"/>
  <c r="AD2833" i="2" s="1"/>
  <c r="D2834" i="2"/>
  <c r="AD2834" i="2" s="1"/>
  <c r="D2835" i="2"/>
  <c r="AD2835" i="2" s="1"/>
  <c r="D2836" i="2"/>
  <c r="AD2836" i="2" s="1"/>
  <c r="D2837" i="2"/>
  <c r="AD2837" i="2" s="1"/>
  <c r="D2838" i="2"/>
  <c r="AD2838" i="2" s="1"/>
  <c r="D2839" i="2"/>
  <c r="AD2839" i="2" s="1"/>
  <c r="D2840" i="2"/>
  <c r="AD2840" i="2" s="1"/>
  <c r="D2841" i="2"/>
  <c r="AD2841" i="2" s="1"/>
  <c r="D2842" i="2"/>
  <c r="AD2842" i="2" s="1"/>
  <c r="D2843" i="2"/>
  <c r="AD2843" i="2" s="1"/>
  <c r="D2844" i="2"/>
  <c r="AD2844" i="2" s="1"/>
  <c r="D2845" i="2"/>
  <c r="AD2845" i="2" s="1"/>
  <c r="D2846" i="2"/>
  <c r="AD2846" i="2" s="1"/>
  <c r="D2847" i="2"/>
  <c r="AD2847" i="2" s="1"/>
  <c r="D2848" i="2"/>
  <c r="AD2848" i="2" s="1"/>
  <c r="D2849" i="2"/>
  <c r="AD2849" i="2" s="1"/>
  <c r="D2850" i="2"/>
  <c r="AD2850" i="2" s="1"/>
  <c r="D2851" i="2"/>
  <c r="AD2851" i="2" s="1"/>
  <c r="D2852" i="2"/>
  <c r="AD2852" i="2" s="1"/>
  <c r="D2853" i="2"/>
  <c r="AD2853" i="2" s="1"/>
  <c r="D2854" i="2"/>
  <c r="AD2854" i="2" s="1"/>
  <c r="D2855" i="2"/>
  <c r="AD2855" i="2" s="1"/>
  <c r="D2856" i="2"/>
  <c r="AD2856" i="2" s="1"/>
  <c r="D2857" i="2"/>
  <c r="AD2857" i="2" s="1"/>
  <c r="D2858" i="2"/>
  <c r="AD2858" i="2" s="1"/>
  <c r="D2859" i="2"/>
  <c r="AD2859" i="2" s="1"/>
  <c r="D2860" i="2"/>
  <c r="AD2860" i="2" s="1"/>
  <c r="D2861" i="2"/>
  <c r="AD2861" i="2" s="1"/>
  <c r="D2862" i="2"/>
  <c r="AD2862" i="2" s="1"/>
  <c r="D2863" i="2"/>
  <c r="AD2863" i="2" s="1"/>
  <c r="D2864" i="2"/>
  <c r="AD2864" i="2" s="1"/>
  <c r="D2865" i="2"/>
  <c r="AD2865" i="2" s="1"/>
  <c r="D2866" i="2"/>
  <c r="AD2866" i="2" s="1"/>
  <c r="D2867" i="2"/>
  <c r="AD2867" i="2" s="1"/>
  <c r="D2868" i="2"/>
  <c r="AD2868" i="2" s="1"/>
  <c r="D2869" i="2"/>
  <c r="AD2869" i="2" s="1"/>
  <c r="D2870" i="2"/>
  <c r="AD2870" i="2" s="1"/>
  <c r="D2871" i="2"/>
  <c r="AD2871" i="2" s="1"/>
  <c r="D2872" i="2"/>
  <c r="AD2872" i="2" s="1"/>
  <c r="D2873" i="2"/>
  <c r="AD2873" i="2" s="1"/>
  <c r="D2874" i="2"/>
  <c r="AD2874" i="2" s="1"/>
  <c r="D2875" i="2"/>
  <c r="AD2875" i="2" s="1"/>
  <c r="D2876" i="2"/>
  <c r="AD2876" i="2" s="1"/>
  <c r="D2877" i="2"/>
  <c r="AD2877" i="2" s="1"/>
  <c r="D2878" i="2"/>
  <c r="AD2878" i="2" s="1"/>
  <c r="D2879" i="2"/>
  <c r="AD2879" i="2" s="1"/>
  <c r="D2880" i="2"/>
  <c r="AD2880" i="2" s="1"/>
  <c r="D2881" i="2"/>
  <c r="AD2881" i="2" s="1"/>
  <c r="D2882" i="2"/>
  <c r="AD2882" i="2" s="1"/>
  <c r="D2883" i="2"/>
  <c r="AD2883" i="2" s="1"/>
  <c r="D2884" i="2"/>
  <c r="AD2884" i="2" s="1"/>
  <c r="D2885" i="2"/>
  <c r="AD2885" i="2" s="1"/>
  <c r="D2886" i="2"/>
  <c r="AD2886" i="2" s="1"/>
  <c r="D2887" i="2"/>
  <c r="AD2887" i="2" s="1"/>
  <c r="D2888" i="2"/>
  <c r="AD2888" i="2" s="1"/>
  <c r="D2889" i="2"/>
  <c r="AD2889" i="2" s="1"/>
  <c r="D2890" i="2"/>
  <c r="AD2890" i="2" s="1"/>
  <c r="D2891" i="2"/>
  <c r="AD2891" i="2" s="1"/>
  <c r="D2892" i="2"/>
  <c r="AD2892" i="2" s="1"/>
  <c r="D2893" i="2"/>
  <c r="AD2893" i="2" s="1"/>
  <c r="D2894" i="2"/>
  <c r="AD2894" i="2" s="1"/>
  <c r="D2895" i="2"/>
  <c r="AD2895" i="2" s="1"/>
  <c r="D2896" i="2"/>
  <c r="AD2896" i="2" s="1"/>
  <c r="D2897" i="2"/>
  <c r="AD2897" i="2" s="1"/>
  <c r="D2898" i="2"/>
  <c r="AD2898" i="2" s="1"/>
  <c r="D2899" i="2"/>
  <c r="AD2899" i="2" s="1"/>
  <c r="D2900" i="2"/>
  <c r="AD2900" i="2" s="1"/>
  <c r="D2901" i="2"/>
  <c r="AD2901" i="2" s="1"/>
  <c r="D2902" i="2"/>
  <c r="AD2902" i="2" s="1"/>
  <c r="D2903" i="2"/>
  <c r="AD2903" i="2" s="1"/>
  <c r="D2904" i="2"/>
  <c r="AD2904" i="2" s="1"/>
  <c r="D2905" i="2"/>
  <c r="AD2905" i="2" s="1"/>
  <c r="D2906" i="2"/>
  <c r="AD2906" i="2" s="1"/>
  <c r="D2907" i="2"/>
  <c r="AD2907" i="2" s="1"/>
  <c r="D2908" i="2"/>
  <c r="AD2908" i="2" s="1"/>
  <c r="D2909" i="2"/>
  <c r="AD2909" i="2" s="1"/>
  <c r="D2910" i="2"/>
  <c r="AD2910" i="2" s="1"/>
  <c r="D2911" i="2"/>
  <c r="AD2911" i="2" s="1"/>
  <c r="D2912" i="2"/>
  <c r="AD2912" i="2" s="1"/>
  <c r="D2913" i="2"/>
  <c r="AD2913" i="2" s="1"/>
  <c r="D2914" i="2"/>
  <c r="AD2914" i="2" s="1"/>
  <c r="D2915" i="2"/>
  <c r="AD2915" i="2" s="1"/>
  <c r="D2916" i="2"/>
  <c r="AD2916" i="2" s="1"/>
  <c r="D2917" i="2"/>
  <c r="AD2917" i="2" s="1"/>
  <c r="D2918" i="2"/>
  <c r="AD2918" i="2" s="1"/>
  <c r="D2919" i="2"/>
  <c r="AD2919" i="2" s="1"/>
  <c r="D2920" i="2"/>
  <c r="AD2920" i="2" s="1"/>
  <c r="D2921" i="2"/>
  <c r="AD2921" i="2" s="1"/>
  <c r="D2922" i="2"/>
  <c r="AD2922" i="2" s="1"/>
  <c r="D2923" i="2"/>
  <c r="AD2923" i="2" s="1"/>
  <c r="D2924" i="2"/>
  <c r="AD2924" i="2" s="1"/>
  <c r="D2925" i="2"/>
  <c r="AD2925" i="2" s="1"/>
  <c r="D2926" i="2"/>
  <c r="AD2926" i="2" s="1"/>
  <c r="D2927" i="2"/>
  <c r="AD2927" i="2" s="1"/>
  <c r="D2928" i="2"/>
  <c r="AD2928" i="2" s="1"/>
  <c r="D2929" i="2"/>
  <c r="AD2929" i="2" s="1"/>
  <c r="D2930" i="2"/>
  <c r="AD2930" i="2" s="1"/>
  <c r="D2931" i="2"/>
  <c r="AD2931" i="2" s="1"/>
  <c r="D2932" i="2"/>
  <c r="AD2932" i="2" s="1"/>
  <c r="D2933" i="2"/>
  <c r="AD2933" i="2" s="1"/>
  <c r="D2934" i="2"/>
  <c r="AD2934" i="2" s="1"/>
  <c r="D2935" i="2"/>
  <c r="AD2935" i="2" s="1"/>
  <c r="D2936" i="2"/>
  <c r="AD2936" i="2" s="1"/>
  <c r="D2937" i="2"/>
  <c r="AD2937" i="2" s="1"/>
  <c r="D2938" i="2"/>
  <c r="AD2938" i="2" s="1"/>
  <c r="D2939" i="2"/>
  <c r="AD2939" i="2" s="1"/>
  <c r="D2940" i="2"/>
  <c r="AD2940" i="2" s="1"/>
  <c r="D2941" i="2"/>
  <c r="AD2941" i="2" s="1"/>
  <c r="D2942" i="2"/>
  <c r="AD2942" i="2" s="1"/>
  <c r="D2943" i="2"/>
  <c r="AD2943" i="2" s="1"/>
  <c r="D2944" i="2"/>
  <c r="AD2944" i="2" s="1"/>
  <c r="D2945" i="2"/>
  <c r="AD2945" i="2" s="1"/>
  <c r="D2946" i="2"/>
  <c r="AD2946" i="2" s="1"/>
  <c r="D2947" i="2"/>
  <c r="AD2947" i="2" s="1"/>
  <c r="D2948" i="2"/>
  <c r="AD2948" i="2" s="1"/>
  <c r="D2949" i="2"/>
  <c r="AD2949" i="2" s="1"/>
  <c r="D2950" i="2"/>
  <c r="AD2950" i="2" s="1"/>
  <c r="D2951" i="2"/>
  <c r="AD2951" i="2" s="1"/>
  <c r="D2952" i="2"/>
  <c r="AD2952" i="2" s="1"/>
  <c r="D2953" i="2"/>
  <c r="AD2953" i="2" s="1"/>
  <c r="D2954" i="2"/>
  <c r="AD2954" i="2" s="1"/>
  <c r="D2955" i="2"/>
  <c r="AD2955" i="2" s="1"/>
  <c r="D2956" i="2"/>
  <c r="AD2956" i="2" s="1"/>
  <c r="D2957" i="2"/>
  <c r="AD2957" i="2" s="1"/>
  <c r="D2958" i="2"/>
  <c r="AD2958" i="2" s="1"/>
  <c r="D2959" i="2"/>
  <c r="AD2959" i="2" s="1"/>
  <c r="D2960" i="2"/>
  <c r="AD2960" i="2" s="1"/>
  <c r="D2961" i="2"/>
  <c r="AD2961" i="2" s="1"/>
  <c r="D2962" i="2"/>
  <c r="AD2962" i="2" s="1"/>
  <c r="D2963" i="2"/>
  <c r="AD2963" i="2" s="1"/>
  <c r="D2964" i="2"/>
  <c r="AD2964" i="2" s="1"/>
  <c r="D2965" i="2"/>
  <c r="AD2965" i="2" s="1"/>
  <c r="D2966" i="2"/>
  <c r="AD2966" i="2" s="1"/>
  <c r="D2967" i="2"/>
  <c r="AD2967" i="2" s="1"/>
  <c r="D2968" i="2"/>
  <c r="AD2968" i="2" s="1"/>
  <c r="D2969" i="2"/>
  <c r="AD2969" i="2" s="1"/>
  <c r="D2970" i="2"/>
  <c r="AD2970" i="2" s="1"/>
  <c r="D2971" i="2"/>
  <c r="AD2971" i="2" s="1"/>
  <c r="D2972" i="2"/>
  <c r="AD2972" i="2" s="1"/>
  <c r="D2973" i="2"/>
  <c r="AD2973" i="2" s="1"/>
  <c r="D2974" i="2"/>
  <c r="AD2974" i="2" s="1"/>
  <c r="D2975" i="2"/>
  <c r="AD2975" i="2" s="1"/>
  <c r="D2976" i="2"/>
  <c r="AD2976" i="2" s="1"/>
  <c r="D2977" i="2"/>
  <c r="AD2977" i="2" s="1"/>
  <c r="D2978" i="2"/>
  <c r="AD2978" i="2" s="1"/>
  <c r="D2979" i="2"/>
  <c r="AD2979" i="2" s="1"/>
  <c r="D2980" i="2"/>
  <c r="AD2980" i="2" s="1"/>
  <c r="D2981" i="2"/>
  <c r="AD2981" i="2" s="1"/>
  <c r="D2982" i="2"/>
  <c r="AD2982" i="2" s="1"/>
  <c r="D2983" i="2"/>
  <c r="AD2983" i="2" s="1"/>
  <c r="D2984" i="2"/>
  <c r="AD2984" i="2" s="1"/>
  <c r="D2985" i="2"/>
  <c r="AD2985" i="2" s="1"/>
  <c r="D2986" i="2"/>
  <c r="AD2986" i="2" s="1"/>
  <c r="D2987" i="2"/>
  <c r="AD2987" i="2" s="1"/>
  <c r="D2988" i="2"/>
  <c r="AD2988" i="2" s="1"/>
  <c r="D2989" i="2"/>
  <c r="AD2989" i="2" s="1"/>
  <c r="D2990" i="2"/>
  <c r="AD2990" i="2" s="1"/>
  <c r="D2991" i="2"/>
  <c r="AD2991" i="2" s="1"/>
  <c r="D2992" i="2"/>
  <c r="AD2992" i="2" s="1"/>
  <c r="D2993" i="2"/>
  <c r="AD2993" i="2" s="1"/>
  <c r="D2994" i="2"/>
  <c r="AD2994" i="2" s="1"/>
  <c r="D2995" i="2"/>
  <c r="AD2995" i="2" s="1"/>
  <c r="D2996" i="2"/>
  <c r="AD2996" i="2" s="1"/>
  <c r="D2997" i="2"/>
  <c r="AD2997" i="2" s="1"/>
  <c r="D2998" i="2"/>
  <c r="AD2998" i="2" s="1"/>
  <c r="D2999" i="2"/>
  <c r="AD2999" i="2" s="1"/>
  <c r="D3000" i="2"/>
  <c r="AD3000" i="2" s="1"/>
  <c r="D3001" i="2"/>
  <c r="AD3001" i="2" s="1"/>
  <c r="D3002" i="2"/>
  <c r="AD3002" i="2" s="1"/>
  <c r="D3003" i="2"/>
  <c r="AD3003" i="2" s="1"/>
  <c r="D3004" i="2"/>
  <c r="AD3004" i="2" s="1"/>
  <c r="D3005" i="2"/>
  <c r="AD3005" i="2" s="1"/>
  <c r="D3006" i="2"/>
  <c r="AD3006" i="2" s="1"/>
  <c r="D3007" i="2"/>
  <c r="AD3007" i="2" s="1"/>
  <c r="D3008" i="2"/>
  <c r="AD3008" i="2" s="1"/>
  <c r="D3009" i="2"/>
  <c r="AD3009" i="2" s="1"/>
  <c r="D3010" i="2"/>
  <c r="AD3010" i="2" s="1"/>
  <c r="D3011" i="2"/>
  <c r="AD3011" i="2" s="1"/>
  <c r="D3012" i="2"/>
  <c r="AD3012" i="2" s="1"/>
  <c r="D3013" i="2"/>
  <c r="AD3013" i="2" s="1"/>
  <c r="D3014" i="2"/>
  <c r="AD3014" i="2" s="1"/>
  <c r="D3015" i="2"/>
  <c r="AD3015" i="2" s="1"/>
  <c r="D3016" i="2"/>
  <c r="AD3016" i="2" s="1"/>
  <c r="D3017" i="2"/>
  <c r="AD3017" i="2" s="1"/>
  <c r="D3018" i="2"/>
  <c r="AD3018" i="2" s="1"/>
  <c r="D3019" i="2"/>
  <c r="AD3019" i="2" s="1"/>
  <c r="D3020" i="2"/>
  <c r="AD3020" i="2" s="1"/>
  <c r="D3021" i="2"/>
  <c r="AD3021" i="2" s="1"/>
  <c r="D3022" i="2"/>
  <c r="AD3022" i="2" s="1"/>
  <c r="D3023" i="2"/>
  <c r="AD3023" i="2" s="1"/>
  <c r="D3024" i="2"/>
  <c r="AD3024" i="2" s="1"/>
  <c r="D3025" i="2"/>
  <c r="AD3025" i="2" s="1"/>
  <c r="D3026" i="2"/>
  <c r="AD3026" i="2" s="1"/>
  <c r="D3027" i="2"/>
  <c r="AD3027" i="2" s="1"/>
  <c r="D3028" i="2"/>
  <c r="AD3028" i="2" s="1"/>
  <c r="D3029" i="2"/>
  <c r="AD3029" i="2" s="1"/>
  <c r="D3030" i="2"/>
  <c r="AD3030" i="2" s="1"/>
  <c r="D3031" i="2"/>
  <c r="AD3031" i="2" s="1"/>
  <c r="D3032" i="2"/>
  <c r="AD3032" i="2" s="1"/>
  <c r="D3033" i="2"/>
  <c r="AD3033" i="2" s="1"/>
  <c r="D3034" i="2"/>
  <c r="AD3034" i="2" s="1"/>
  <c r="D3035" i="2"/>
  <c r="AD3035" i="2" s="1"/>
  <c r="D3036" i="2"/>
  <c r="AD3036" i="2" s="1"/>
  <c r="D3037" i="2"/>
  <c r="AD3037" i="2" s="1"/>
  <c r="D3038" i="2"/>
  <c r="AD3038" i="2" s="1"/>
  <c r="D3039" i="2"/>
  <c r="AD3039" i="2" s="1"/>
  <c r="D3040" i="2"/>
  <c r="AD3040" i="2" s="1"/>
  <c r="D3041" i="2"/>
  <c r="AD3041" i="2" s="1"/>
  <c r="D3042" i="2"/>
  <c r="AD3042" i="2" s="1"/>
  <c r="D3043" i="2"/>
  <c r="AD3043" i="2" s="1"/>
  <c r="D3044" i="2"/>
  <c r="AD3044" i="2" s="1"/>
  <c r="D3045" i="2"/>
  <c r="AD3045" i="2" s="1"/>
  <c r="D3046" i="2"/>
  <c r="AD3046" i="2" s="1"/>
  <c r="D3047" i="2"/>
  <c r="AD3047" i="2" s="1"/>
  <c r="D3048" i="2"/>
  <c r="AD3048" i="2" s="1"/>
  <c r="D3049" i="2"/>
  <c r="AD3049" i="2" s="1"/>
  <c r="D3050" i="2"/>
  <c r="AD3050" i="2" s="1"/>
  <c r="D3051" i="2"/>
  <c r="AD3051" i="2" s="1"/>
  <c r="D3052" i="2"/>
  <c r="AD3052" i="2" s="1"/>
  <c r="D3053" i="2"/>
  <c r="AD3053" i="2" s="1"/>
  <c r="D3054" i="2"/>
  <c r="AD3054" i="2" s="1"/>
  <c r="D3055" i="2"/>
  <c r="AD3055" i="2" s="1"/>
  <c r="D3056" i="2"/>
  <c r="AD3056" i="2" s="1"/>
  <c r="D3057" i="2"/>
  <c r="AD3057" i="2" s="1"/>
  <c r="D3058" i="2"/>
  <c r="AD3058" i="2" s="1"/>
  <c r="D3059" i="2"/>
  <c r="AD3059" i="2" s="1"/>
  <c r="D3060" i="2"/>
  <c r="AD3060" i="2" s="1"/>
  <c r="D3061" i="2"/>
  <c r="AD3061" i="2" s="1"/>
  <c r="D3062" i="2"/>
  <c r="AD3062" i="2" s="1"/>
  <c r="D3063" i="2"/>
  <c r="AD3063" i="2" s="1"/>
  <c r="D3064" i="2"/>
  <c r="AD3064" i="2" s="1"/>
  <c r="D3065" i="2"/>
  <c r="AD3065" i="2" s="1"/>
  <c r="D3066" i="2"/>
  <c r="AD3066" i="2" s="1"/>
  <c r="D3067" i="2"/>
  <c r="AD3067" i="2" s="1"/>
  <c r="D3068" i="2"/>
  <c r="AD3068" i="2" s="1"/>
  <c r="D3069" i="2"/>
  <c r="AD3069" i="2" s="1"/>
  <c r="D3070" i="2"/>
  <c r="AD3070" i="2" s="1"/>
  <c r="D3071" i="2"/>
  <c r="AD3071" i="2" s="1"/>
  <c r="D3072" i="2"/>
  <c r="AD3072" i="2" s="1"/>
  <c r="D3073" i="2"/>
  <c r="AD3073" i="2" s="1"/>
  <c r="D3074" i="2"/>
  <c r="AD3074" i="2" s="1"/>
  <c r="D3075" i="2"/>
  <c r="AD3075" i="2" s="1"/>
  <c r="D3076" i="2"/>
  <c r="AD3076" i="2" s="1"/>
  <c r="D3077" i="2"/>
  <c r="AD3077" i="2" s="1"/>
  <c r="D3078" i="2"/>
  <c r="AD3078" i="2" s="1"/>
  <c r="D3079" i="2"/>
  <c r="AD3079" i="2" s="1"/>
  <c r="D3080" i="2"/>
  <c r="AD3080" i="2" s="1"/>
  <c r="D3081" i="2"/>
  <c r="AD3081" i="2" s="1"/>
  <c r="D3082" i="2"/>
  <c r="AD3082" i="2" s="1"/>
  <c r="D3083" i="2"/>
  <c r="AD3083" i="2" s="1"/>
  <c r="D3084" i="2"/>
  <c r="AD3084" i="2" s="1"/>
  <c r="D3085" i="2"/>
  <c r="AD3085" i="2" s="1"/>
  <c r="D3086" i="2"/>
  <c r="AD3086" i="2" s="1"/>
  <c r="D3087" i="2"/>
  <c r="AD3087" i="2" s="1"/>
  <c r="D3088" i="2"/>
  <c r="AD3088" i="2" s="1"/>
  <c r="D3089" i="2"/>
  <c r="AD3089" i="2" s="1"/>
  <c r="D3090" i="2"/>
  <c r="AD3090" i="2" s="1"/>
  <c r="D3091" i="2"/>
  <c r="AD3091" i="2" s="1"/>
  <c r="D3092" i="2"/>
  <c r="AD3092" i="2" s="1"/>
  <c r="D3093" i="2"/>
  <c r="AD3093" i="2" s="1"/>
  <c r="D3094" i="2"/>
  <c r="AD3094" i="2" s="1"/>
  <c r="D3095" i="2"/>
  <c r="AD3095" i="2" s="1"/>
  <c r="D3096" i="2"/>
  <c r="AD3096" i="2" s="1"/>
  <c r="D3097" i="2"/>
  <c r="AD3097" i="2" s="1"/>
  <c r="D3098" i="2"/>
  <c r="AD3098" i="2" s="1"/>
  <c r="D3099" i="2"/>
  <c r="AD3099" i="2" s="1"/>
  <c r="D3100" i="2"/>
  <c r="AD3100" i="2" s="1"/>
  <c r="D3101" i="2"/>
  <c r="AD3101" i="2" s="1"/>
  <c r="D3102" i="2"/>
  <c r="AD3102" i="2" s="1"/>
  <c r="D3103" i="2"/>
  <c r="AD3103" i="2" s="1"/>
  <c r="D3104" i="2"/>
  <c r="AD3104" i="2" s="1"/>
  <c r="D3105" i="2"/>
  <c r="AD3105" i="2" s="1"/>
  <c r="D3106" i="2"/>
  <c r="AD3106" i="2" s="1"/>
  <c r="D3107" i="2"/>
  <c r="AD3107" i="2" s="1"/>
  <c r="D3108" i="2"/>
  <c r="AD3108" i="2" s="1"/>
  <c r="D3109" i="2"/>
  <c r="AD3109" i="2" s="1"/>
  <c r="D3110" i="2"/>
  <c r="AD3110" i="2" s="1"/>
  <c r="D3111" i="2"/>
  <c r="AD3111" i="2" s="1"/>
  <c r="D3112" i="2"/>
  <c r="AD3112" i="2" s="1"/>
  <c r="D3113" i="2"/>
  <c r="AD3113" i="2" s="1"/>
  <c r="D3114" i="2"/>
  <c r="AD3114" i="2" s="1"/>
  <c r="D3115" i="2"/>
  <c r="AD3115" i="2" s="1"/>
  <c r="D3116" i="2"/>
  <c r="AD3116" i="2" s="1"/>
  <c r="D3117" i="2"/>
  <c r="AD3117" i="2" s="1"/>
  <c r="D3118" i="2"/>
  <c r="AD3118" i="2" s="1"/>
  <c r="D3119" i="2"/>
  <c r="AD3119" i="2" s="1"/>
  <c r="D3120" i="2"/>
  <c r="AD3120" i="2" s="1"/>
  <c r="D3121" i="2"/>
  <c r="AD3121" i="2" s="1"/>
  <c r="D3122" i="2"/>
  <c r="AD3122" i="2" s="1"/>
  <c r="D3123" i="2"/>
  <c r="AD3123" i="2" s="1"/>
  <c r="D3124" i="2"/>
  <c r="AD3124" i="2" s="1"/>
  <c r="D3125" i="2"/>
  <c r="AD3125" i="2" s="1"/>
  <c r="D3126" i="2"/>
  <c r="AD3126" i="2" s="1"/>
  <c r="D3127" i="2"/>
  <c r="AD3127" i="2" s="1"/>
  <c r="D3128" i="2"/>
  <c r="AD3128" i="2" s="1"/>
  <c r="D3129" i="2"/>
  <c r="AD3129" i="2" s="1"/>
  <c r="D3130" i="2"/>
  <c r="AD3130" i="2" s="1"/>
  <c r="D3131" i="2"/>
  <c r="AD3131" i="2" s="1"/>
  <c r="D3132" i="2"/>
  <c r="AD3132" i="2" s="1"/>
  <c r="D3133" i="2"/>
  <c r="AD3133" i="2" s="1"/>
  <c r="D3134" i="2"/>
  <c r="AD3134" i="2" s="1"/>
  <c r="D3135" i="2"/>
  <c r="AD3135" i="2" s="1"/>
  <c r="D3136" i="2"/>
  <c r="AD3136" i="2" s="1"/>
  <c r="D3137" i="2"/>
  <c r="AD3137" i="2" s="1"/>
  <c r="D3138" i="2"/>
  <c r="AD3138" i="2" s="1"/>
  <c r="D3139" i="2"/>
  <c r="AD3139" i="2" s="1"/>
  <c r="D3140" i="2"/>
  <c r="AD3140" i="2" s="1"/>
  <c r="D3141" i="2"/>
  <c r="AD3141" i="2" s="1"/>
  <c r="D3142" i="2"/>
  <c r="AD3142" i="2" s="1"/>
  <c r="D3143" i="2"/>
  <c r="AD3143" i="2" s="1"/>
  <c r="D3144" i="2"/>
  <c r="AD3144" i="2" s="1"/>
  <c r="D3145" i="2"/>
  <c r="AD3145" i="2" s="1"/>
  <c r="D3146" i="2"/>
  <c r="AD3146" i="2" s="1"/>
  <c r="D3147" i="2"/>
  <c r="AD3147" i="2" s="1"/>
  <c r="D3148" i="2"/>
  <c r="AD3148" i="2" s="1"/>
  <c r="D3149" i="2"/>
  <c r="AD3149" i="2" s="1"/>
  <c r="D3150" i="2"/>
  <c r="AD3150" i="2" s="1"/>
  <c r="D3151" i="2"/>
  <c r="AD3151" i="2" s="1"/>
  <c r="D3152" i="2"/>
  <c r="AD3152" i="2" s="1"/>
  <c r="D3153" i="2"/>
  <c r="AD3153" i="2" s="1"/>
  <c r="D3154" i="2"/>
  <c r="AD3154" i="2" s="1"/>
  <c r="D3155" i="2"/>
  <c r="AD3155" i="2" s="1"/>
  <c r="D3156" i="2"/>
  <c r="AD3156" i="2" s="1"/>
  <c r="D3157" i="2"/>
  <c r="AD3157" i="2" s="1"/>
  <c r="D3158" i="2"/>
  <c r="AD3158" i="2" s="1"/>
  <c r="D3159" i="2"/>
  <c r="AD3159" i="2" s="1"/>
  <c r="D3160" i="2"/>
  <c r="AD3160" i="2" s="1"/>
  <c r="D3161" i="2"/>
  <c r="AD3161" i="2" s="1"/>
  <c r="D3162" i="2"/>
  <c r="AD3162" i="2" s="1"/>
  <c r="D3163" i="2"/>
  <c r="AD3163" i="2" s="1"/>
  <c r="D3164" i="2"/>
  <c r="AD3164" i="2" s="1"/>
  <c r="D3165" i="2"/>
  <c r="AD3165" i="2" s="1"/>
  <c r="D3166" i="2"/>
  <c r="AD3166" i="2" s="1"/>
  <c r="D3167" i="2"/>
  <c r="AD3167" i="2" s="1"/>
  <c r="D3168" i="2"/>
  <c r="AD3168" i="2" s="1"/>
  <c r="D3169" i="2"/>
  <c r="AD3169" i="2" s="1"/>
  <c r="D3170" i="2"/>
  <c r="AD3170" i="2" s="1"/>
  <c r="D3171" i="2"/>
  <c r="AD3171" i="2" s="1"/>
  <c r="D3172" i="2"/>
  <c r="AD3172" i="2" s="1"/>
  <c r="D3173" i="2"/>
  <c r="AD3173" i="2" s="1"/>
  <c r="D3174" i="2"/>
  <c r="AD3174" i="2" s="1"/>
  <c r="D3175" i="2"/>
  <c r="AD3175" i="2" s="1"/>
  <c r="D3176" i="2"/>
  <c r="AD3176" i="2" s="1"/>
  <c r="D3177" i="2"/>
  <c r="AD3177" i="2" s="1"/>
  <c r="D3178" i="2"/>
  <c r="AD3178" i="2" s="1"/>
  <c r="D3179" i="2"/>
  <c r="AD3179" i="2" s="1"/>
  <c r="D3180" i="2"/>
  <c r="AD3180" i="2" s="1"/>
  <c r="D3181" i="2"/>
  <c r="AD3181" i="2" s="1"/>
  <c r="D3182" i="2"/>
  <c r="AD3182" i="2" s="1"/>
  <c r="D3183" i="2"/>
  <c r="AD3183" i="2" s="1"/>
  <c r="D3184" i="2"/>
  <c r="AD3184" i="2" s="1"/>
  <c r="D3185" i="2"/>
  <c r="AD3185" i="2" s="1"/>
  <c r="D3186" i="2"/>
  <c r="AD3186" i="2" s="1"/>
  <c r="D3187" i="2"/>
  <c r="AD3187" i="2" s="1"/>
  <c r="D3188" i="2"/>
  <c r="AD3188" i="2" s="1"/>
  <c r="D3189" i="2"/>
  <c r="AD3189" i="2" s="1"/>
  <c r="D3190" i="2"/>
  <c r="AD3190" i="2" s="1"/>
  <c r="D3191" i="2"/>
  <c r="AD3191" i="2" s="1"/>
  <c r="D3192" i="2"/>
  <c r="AD3192" i="2" s="1"/>
  <c r="D3193" i="2"/>
  <c r="AD3193" i="2" s="1"/>
  <c r="D3194" i="2"/>
  <c r="AD3194" i="2" s="1"/>
  <c r="D3195" i="2"/>
  <c r="AD3195" i="2" s="1"/>
  <c r="D3196" i="2"/>
  <c r="AD3196" i="2" s="1"/>
  <c r="D3197" i="2"/>
  <c r="AD3197" i="2" s="1"/>
  <c r="D3198" i="2"/>
  <c r="AD3198" i="2" s="1"/>
  <c r="D3199" i="2"/>
  <c r="AD3199" i="2" s="1"/>
  <c r="D3200" i="2"/>
  <c r="AD3200" i="2" s="1"/>
  <c r="D3201" i="2"/>
  <c r="AD3201" i="2" s="1"/>
  <c r="D3202" i="2"/>
  <c r="AD3202" i="2" s="1"/>
  <c r="D3203" i="2"/>
  <c r="AD3203" i="2" s="1"/>
  <c r="D3204" i="2"/>
  <c r="AD3204" i="2" s="1"/>
  <c r="D3205" i="2"/>
  <c r="AD3205" i="2" s="1"/>
  <c r="D3206" i="2"/>
  <c r="AD3206" i="2" s="1"/>
  <c r="D3207" i="2"/>
  <c r="AD3207" i="2" s="1"/>
  <c r="D3208" i="2"/>
  <c r="AD3208" i="2" s="1"/>
  <c r="D3209" i="2"/>
  <c r="AD3209" i="2" s="1"/>
  <c r="D3210" i="2"/>
  <c r="AD3210" i="2" s="1"/>
  <c r="D3211" i="2"/>
  <c r="AD3211" i="2" s="1"/>
  <c r="D3212" i="2"/>
  <c r="AD3212" i="2" s="1"/>
  <c r="D3213" i="2"/>
  <c r="AD3213" i="2" s="1"/>
  <c r="D3214" i="2"/>
  <c r="AD3214" i="2" s="1"/>
  <c r="D3215" i="2"/>
  <c r="AD3215" i="2" s="1"/>
  <c r="D3216" i="2"/>
  <c r="AD3216" i="2" s="1"/>
  <c r="D3217" i="2"/>
  <c r="AD3217" i="2" s="1"/>
  <c r="D3218" i="2"/>
  <c r="AD3218" i="2" s="1"/>
  <c r="D3219" i="2"/>
  <c r="AD3219" i="2" s="1"/>
  <c r="D3220" i="2"/>
  <c r="AD3220" i="2" s="1"/>
  <c r="D3221" i="2"/>
  <c r="AD3221" i="2" s="1"/>
  <c r="D3222" i="2"/>
  <c r="AD3222" i="2" s="1"/>
  <c r="D3223" i="2"/>
  <c r="AD3223" i="2" s="1"/>
  <c r="D3224" i="2"/>
  <c r="AD3224" i="2" s="1"/>
  <c r="D3225" i="2"/>
  <c r="AD3225" i="2" s="1"/>
  <c r="D3226" i="2"/>
  <c r="AD3226" i="2" s="1"/>
  <c r="D3227" i="2"/>
  <c r="AD3227" i="2" s="1"/>
  <c r="D3228" i="2"/>
  <c r="AD3228" i="2" s="1"/>
  <c r="D3229" i="2"/>
  <c r="AD3229" i="2" s="1"/>
  <c r="D3230" i="2"/>
  <c r="AD3230" i="2" s="1"/>
  <c r="D3231" i="2"/>
  <c r="AD3231" i="2" s="1"/>
  <c r="D3232" i="2"/>
  <c r="AD3232" i="2" s="1"/>
  <c r="D3233" i="2"/>
  <c r="AD3233" i="2" s="1"/>
  <c r="D3234" i="2"/>
  <c r="AD3234" i="2" s="1"/>
  <c r="D3235" i="2"/>
  <c r="AD3235" i="2" s="1"/>
  <c r="D3236" i="2"/>
  <c r="AD3236" i="2" s="1"/>
  <c r="D3237" i="2"/>
  <c r="AD3237" i="2" s="1"/>
  <c r="D3238" i="2"/>
  <c r="AD3238" i="2" s="1"/>
  <c r="D3239" i="2"/>
  <c r="AD3239" i="2" s="1"/>
  <c r="D3240" i="2"/>
  <c r="AD3240" i="2" s="1"/>
  <c r="D3241" i="2"/>
  <c r="AD3241" i="2" s="1"/>
  <c r="D3242" i="2"/>
  <c r="AD3242" i="2" s="1"/>
  <c r="D3243" i="2"/>
  <c r="AD3243" i="2" s="1"/>
  <c r="D3244" i="2"/>
  <c r="AD3244" i="2" s="1"/>
  <c r="D3245" i="2"/>
  <c r="AD3245" i="2" s="1"/>
  <c r="D3246" i="2"/>
  <c r="AD3246" i="2" s="1"/>
  <c r="D3247" i="2"/>
  <c r="AD3247" i="2" s="1"/>
  <c r="D3248" i="2"/>
  <c r="AD3248" i="2" s="1"/>
  <c r="D3249" i="2"/>
  <c r="AD3249" i="2" s="1"/>
  <c r="D3250" i="2"/>
  <c r="AD3250" i="2" s="1"/>
  <c r="D3251" i="2"/>
  <c r="AD3251" i="2" s="1"/>
  <c r="D3252" i="2"/>
  <c r="AD3252" i="2" s="1"/>
  <c r="D3253" i="2"/>
  <c r="AD3253" i="2" s="1"/>
  <c r="D3254" i="2"/>
  <c r="AD3254" i="2" s="1"/>
  <c r="D3255" i="2"/>
  <c r="AD3255" i="2" s="1"/>
  <c r="D3256" i="2"/>
  <c r="AD3256" i="2" s="1"/>
  <c r="D3257" i="2"/>
  <c r="AD3257" i="2" s="1"/>
  <c r="D3258" i="2"/>
  <c r="AD3258" i="2" s="1"/>
  <c r="D3259" i="2"/>
  <c r="AD3259" i="2" s="1"/>
  <c r="D3260" i="2"/>
  <c r="AD3260" i="2" s="1"/>
  <c r="D3261" i="2"/>
  <c r="AD3261" i="2" s="1"/>
  <c r="D3262" i="2"/>
  <c r="AD3262" i="2" s="1"/>
  <c r="D3263" i="2"/>
  <c r="AD3263" i="2" s="1"/>
  <c r="D3264" i="2"/>
  <c r="AD3264" i="2" s="1"/>
  <c r="D3265" i="2"/>
  <c r="AD3265" i="2" s="1"/>
  <c r="D3266" i="2"/>
  <c r="AD3266" i="2" s="1"/>
  <c r="D3267" i="2"/>
  <c r="AD3267" i="2" s="1"/>
  <c r="D3268" i="2"/>
  <c r="AD3268" i="2" s="1"/>
  <c r="D3269" i="2"/>
  <c r="AD3269" i="2" s="1"/>
  <c r="D3270" i="2"/>
  <c r="AD3270" i="2" s="1"/>
  <c r="D3271" i="2"/>
  <c r="AD3271" i="2" s="1"/>
  <c r="D3272" i="2"/>
  <c r="AD3272" i="2" s="1"/>
  <c r="D3273" i="2"/>
  <c r="AD3273" i="2" s="1"/>
  <c r="D3274" i="2"/>
  <c r="AD3274" i="2" s="1"/>
  <c r="D3275" i="2"/>
  <c r="AD3275" i="2" s="1"/>
  <c r="D3276" i="2"/>
  <c r="AD3276" i="2" s="1"/>
  <c r="D3277" i="2"/>
  <c r="AD3277" i="2" s="1"/>
  <c r="D3278" i="2"/>
  <c r="AD3278" i="2" s="1"/>
  <c r="D3279" i="2"/>
  <c r="AD3279" i="2" s="1"/>
  <c r="D3280" i="2"/>
  <c r="AD3280" i="2" s="1"/>
  <c r="D3281" i="2"/>
  <c r="AD3281" i="2" s="1"/>
  <c r="D3282" i="2"/>
  <c r="AD3282" i="2" s="1"/>
  <c r="D3283" i="2"/>
  <c r="AD3283" i="2" s="1"/>
  <c r="D3284" i="2"/>
  <c r="AD3284" i="2" s="1"/>
  <c r="D3285" i="2"/>
  <c r="AD3285" i="2" s="1"/>
  <c r="D3286" i="2"/>
  <c r="AD3286" i="2" s="1"/>
  <c r="D3287" i="2"/>
  <c r="AD3287" i="2" s="1"/>
  <c r="D3288" i="2"/>
  <c r="AD3288" i="2" s="1"/>
  <c r="D3289" i="2"/>
  <c r="AD3289" i="2" s="1"/>
  <c r="D3290" i="2"/>
  <c r="AD3290" i="2" s="1"/>
  <c r="D3291" i="2"/>
  <c r="AD3291" i="2" s="1"/>
  <c r="D3292" i="2"/>
  <c r="AD3292" i="2" s="1"/>
  <c r="D3293" i="2"/>
  <c r="AD3293" i="2" s="1"/>
  <c r="D3294" i="2"/>
  <c r="AD3294" i="2" s="1"/>
  <c r="D3295" i="2"/>
  <c r="AD3295" i="2" s="1"/>
  <c r="D3296" i="2"/>
  <c r="AD3296" i="2" s="1"/>
  <c r="D3297" i="2"/>
  <c r="AD3297" i="2" s="1"/>
  <c r="D3298" i="2"/>
  <c r="AD3298" i="2" s="1"/>
  <c r="D3299" i="2"/>
  <c r="AD3299" i="2" s="1"/>
  <c r="D3300" i="2"/>
  <c r="AD3300" i="2" s="1"/>
  <c r="D3301" i="2"/>
  <c r="AD3301" i="2" s="1"/>
  <c r="D3302" i="2"/>
  <c r="AD3302" i="2" s="1"/>
  <c r="D3303" i="2"/>
  <c r="AD3303" i="2" s="1"/>
  <c r="D3304" i="2"/>
  <c r="AD3304" i="2" s="1"/>
  <c r="D3305" i="2"/>
  <c r="AD3305" i="2" s="1"/>
  <c r="D3306" i="2"/>
  <c r="AD3306" i="2" s="1"/>
  <c r="D3307" i="2"/>
  <c r="AD3307" i="2" s="1"/>
  <c r="D3308" i="2"/>
  <c r="AD3308" i="2" s="1"/>
  <c r="D3309" i="2"/>
  <c r="AD3309" i="2" s="1"/>
  <c r="D3310" i="2"/>
  <c r="AD3310" i="2" s="1"/>
  <c r="D3311" i="2"/>
  <c r="AD3311" i="2" s="1"/>
  <c r="D3312" i="2"/>
  <c r="AD3312" i="2" s="1"/>
  <c r="D3313" i="2"/>
  <c r="AD3313" i="2" s="1"/>
  <c r="D3314" i="2"/>
  <c r="AD3314" i="2" s="1"/>
  <c r="D3315" i="2"/>
  <c r="AD3315" i="2" s="1"/>
  <c r="D3316" i="2"/>
  <c r="AD3316" i="2" s="1"/>
  <c r="D3317" i="2"/>
  <c r="AD3317" i="2" s="1"/>
  <c r="D3318" i="2"/>
  <c r="AD3318" i="2" s="1"/>
  <c r="D3319" i="2"/>
  <c r="AD3319" i="2" s="1"/>
  <c r="D3320" i="2"/>
  <c r="AD3320" i="2" s="1"/>
  <c r="D3321" i="2"/>
  <c r="AD3321" i="2" s="1"/>
  <c r="D3322" i="2"/>
  <c r="AD3322" i="2" s="1"/>
  <c r="D3323" i="2"/>
  <c r="AD3323" i="2" s="1"/>
  <c r="D3324" i="2"/>
  <c r="AD3324" i="2" s="1"/>
  <c r="D3325" i="2"/>
  <c r="AD3325" i="2" s="1"/>
  <c r="D3326" i="2"/>
  <c r="AD3326" i="2" s="1"/>
  <c r="D3327" i="2"/>
  <c r="AD3327" i="2" s="1"/>
  <c r="D3328" i="2"/>
  <c r="AD3328" i="2" s="1"/>
  <c r="D3329" i="2"/>
  <c r="AD3329" i="2" s="1"/>
  <c r="D3330" i="2"/>
  <c r="AD3330" i="2" s="1"/>
  <c r="D3331" i="2"/>
  <c r="AD3331" i="2" s="1"/>
  <c r="D3332" i="2"/>
  <c r="AD3332" i="2" s="1"/>
  <c r="D3333" i="2"/>
  <c r="AD3333" i="2" s="1"/>
  <c r="D3334" i="2"/>
  <c r="AD3334" i="2" s="1"/>
  <c r="D3335" i="2"/>
  <c r="AD3335" i="2" s="1"/>
  <c r="D3336" i="2"/>
  <c r="AD3336" i="2" s="1"/>
  <c r="D3337" i="2"/>
  <c r="AD3337" i="2" s="1"/>
  <c r="D3338" i="2"/>
  <c r="AD3338" i="2" s="1"/>
  <c r="D3339" i="2"/>
  <c r="AD3339" i="2" s="1"/>
  <c r="D3340" i="2"/>
  <c r="AD3340" i="2" s="1"/>
  <c r="D3341" i="2"/>
  <c r="AD3341" i="2" s="1"/>
  <c r="D3342" i="2"/>
  <c r="AD3342" i="2" s="1"/>
  <c r="D3343" i="2"/>
  <c r="AD3343" i="2" s="1"/>
  <c r="D3344" i="2"/>
  <c r="AD3344" i="2" s="1"/>
  <c r="D3345" i="2"/>
  <c r="AD3345" i="2" s="1"/>
  <c r="D3346" i="2"/>
  <c r="AD3346" i="2" s="1"/>
  <c r="D3347" i="2"/>
  <c r="AD3347" i="2" s="1"/>
  <c r="D3348" i="2"/>
  <c r="AD3348" i="2" s="1"/>
  <c r="D3349" i="2"/>
  <c r="AD3349" i="2" s="1"/>
  <c r="D3350" i="2"/>
  <c r="AD3350" i="2" s="1"/>
  <c r="D3351" i="2"/>
  <c r="AD3351" i="2" s="1"/>
  <c r="D3352" i="2"/>
  <c r="AD3352" i="2" s="1"/>
  <c r="D3353" i="2"/>
  <c r="AD3353" i="2" s="1"/>
  <c r="D3354" i="2"/>
  <c r="AD3354" i="2" s="1"/>
  <c r="D3355" i="2"/>
  <c r="AD3355" i="2" s="1"/>
  <c r="D3356" i="2"/>
  <c r="AD3356" i="2" s="1"/>
  <c r="D3357" i="2"/>
  <c r="AD3357" i="2" s="1"/>
  <c r="D3358" i="2"/>
  <c r="AD3358" i="2" s="1"/>
  <c r="D3359" i="2"/>
  <c r="AD3359" i="2" s="1"/>
  <c r="D3360" i="2"/>
  <c r="AD3360" i="2" s="1"/>
  <c r="D3361" i="2"/>
  <c r="AD3361" i="2" s="1"/>
  <c r="D3362" i="2"/>
  <c r="AD3362" i="2" s="1"/>
  <c r="D3363" i="2"/>
  <c r="AD3363" i="2" s="1"/>
  <c r="D3364" i="2"/>
  <c r="AD3364" i="2" s="1"/>
  <c r="D3365" i="2"/>
  <c r="AD3365" i="2" s="1"/>
  <c r="D3366" i="2"/>
  <c r="AD3366" i="2" s="1"/>
  <c r="D3367" i="2"/>
  <c r="AD3367" i="2" s="1"/>
  <c r="D3368" i="2"/>
  <c r="AD3368" i="2" s="1"/>
  <c r="D3369" i="2"/>
  <c r="AD3369" i="2" s="1"/>
  <c r="D3370" i="2"/>
  <c r="AD3370" i="2" s="1"/>
  <c r="D3371" i="2"/>
  <c r="AD3371" i="2" s="1"/>
  <c r="D3372" i="2"/>
  <c r="AD3372" i="2" s="1"/>
  <c r="D3373" i="2"/>
  <c r="AD3373" i="2" s="1"/>
  <c r="D3374" i="2"/>
  <c r="AD3374" i="2" s="1"/>
  <c r="D3375" i="2"/>
  <c r="AD3375" i="2" s="1"/>
  <c r="D3376" i="2"/>
  <c r="AD3376" i="2" s="1"/>
  <c r="D3377" i="2"/>
  <c r="AD3377" i="2" s="1"/>
  <c r="D3378" i="2"/>
  <c r="AD3378" i="2" s="1"/>
  <c r="D3379" i="2"/>
  <c r="AD3379" i="2" s="1"/>
  <c r="D3380" i="2"/>
  <c r="AD3380" i="2" s="1"/>
  <c r="D3381" i="2"/>
  <c r="AD3381" i="2" s="1"/>
  <c r="D3382" i="2"/>
  <c r="AD3382" i="2" s="1"/>
  <c r="D3383" i="2"/>
  <c r="AD3383" i="2" s="1"/>
  <c r="D3384" i="2"/>
  <c r="AD3384" i="2" s="1"/>
  <c r="D3385" i="2"/>
  <c r="AD3385" i="2" s="1"/>
  <c r="D3386" i="2"/>
  <c r="AD3386" i="2" s="1"/>
  <c r="D3387" i="2"/>
  <c r="AD3387" i="2" s="1"/>
  <c r="D3388" i="2"/>
  <c r="AD3388" i="2" s="1"/>
  <c r="D3389" i="2"/>
  <c r="AD3389" i="2" s="1"/>
  <c r="D3390" i="2"/>
  <c r="AD3390" i="2" s="1"/>
  <c r="D3391" i="2"/>
  <c r="AD3391" i="2" s="1"/>
  <c r="D3392" i="2"/>
  <c r="AD3392" i="2" s="1"/>
  <c r="D3393" i="2"/>
  <c r="AD3393" i="2" s="1"/>
  <c r="D3394" i="2"/>
  <c r="AD3394" i="2" s="1"/>
  <c r="D3395" i="2"/>
  <c r="AD3395" i="2" s="1"/>
  <c r="D3396" i="2"/>
  <c r="AD3396" i="2" s="1"/>
  <c r="D3397" i="2"/>
  <c r="AD3397" i="2" s="1"/>
  <c r="D3398" i="2"/>
  <c r="AD3398" i="2" s="1"/>
  <c r="D3399" i="2"/>
  <c r="AD3399" i="2" s="1"/>
  <c r="D3400" i="2"/>
  <c r="AD3400" i="2" s="1"/>
  <c r="D3401" i="2"/>
  <c r="AD3401" i="2" s="1"/>
  <c r="D3402" i="2"/>
  <c r="AD3402" i="2" s="1"/>
  <c r="D3403" i="2"/>
  <c r="AD3403" i="2" s="1"/>
  <c r="D3404" i="2"/>
  <c r="AD3404" i="2" s="1"/>
  <c r="D3405" i="2"/>
  <c r="AD3405" i="2" s="1"/>
  <c r="D3406" i="2"/>
  <c r="AD3406" i="2" s="1"/>
  <c r="D3407" i="2"/>
  <c r="AD3407" i="2" s="1"/>
  <c r="D3408" i="2"/>
  <c r="AD3408" i="2" s="1"/>
  <c r="D3409" i="2"/>
  <c r="AD3409" i="2" s="1"/>
  <c r="D3410" i="2"/>
  <c r="AD3410" i="2" s="1"/>
  <c r="D3411" i="2"/>
  <c r="AD3411" i="2" s="1"/>
  <c r="D3412" i="2"/>
  <c r="AD3412" i="2" s="1"/>
  <c r="D3413" i="2"/>
  <c r="AD3413" i="2" s="1"/>
  <c r="D3414" i="2"/>
  <c r="AD3414" i="2" s="1"/>
  <c r="D3415" i="2"/>
  <c r="AD3415" i="2" s="1"/>
  <c r="D3416" i="2"/>
  <c r="AD3416" i="2" s="1"/>
  <c r="D3417" i="2"/>
  <c r="AD3417" i="2" s="1"/>
  <c r="D3418" i="2"/>
  <c r="AD3418" i="2" s="1"/>
  <c r="D3419" i="2"/>
  <c r="AD3419" i="2" s="1"/>
  <c r="D3420" i="2"/>
  <c r="AD3420" i="2" s="1"/>
  <c r="D3421" i="2"/>
  <c r="AD3421" i="2" s="1"/>
  <c r="D3422" i="2"/>
  <c r="AD3422" i="2" s="1"/>
  <c r="D3423" i="2"/>
  <c r="AD3423" i="2" s="1"/>
  <c r="D3424" i="2"/>
  <c r="AD3424" i="2" s="1"/>
  <c r="D3425" i="2"/>
  <c r="AD3425" i="2" s="1"/>
  <c r="D3426" i="2"/>
  <c r="AD3426" i="2" s="1"/>
  <c r="D3427" i="2"/>
  <c r="AD3427" i="2" s="1"/>
  <c r="D3428" i="2"/>
  <c r="AD3428" i="2" s="1"/>
  <c r="D3429" i="2"/>
  <c r="AD3429" i="2" s="1"/>
  <c r="D3430" i="2"/>
  <c r="AD3430" i="2" s="1"/>
  <c r="D3431" i="2"/>
  <c r="AD3431" i="2" s="1"/>
  <c r="D3432" i="2"/>
  <c r="AD3432" i="2" s="1"/>
  <c r="D3433" i="2"/>
  <c r="AD3433" i="2" s="1"/>
  <c r="D3434" i="2"/>
  <c r="AD3434" i="2" s="1"/>
  <c r="D3435" i="2"/>
  <c r="AD3435" i="2" s="1"/>
  <c r="D3436" i="2"/>
  <c r="AD3436" i="2" s="1"/>
  <c r="D3437" i="2"/>
  <c r="AD3437" i="2" s="1"/>
  <c r="D3438" i="2"/>
  <c r="AD3438" i="2" s="1"/>
  <c r="D3439" i="2"/>
  <c r="AD3439" i="2" s="1"/>
  <c r="D3440" i="2"/>
  <c r="AD3440" i="2" s="1"/>
  <c r="D3441" i="2"/>
  <c r="AD3441" i="2" s="1"/>
  <c r="D3442" i="2"/>
  <c r="AD3442" i="2" s="1"/>
  <c r="D3443" i="2"/>
  <c r="AD3443" i="2" s="1"/>
  <c r="D3444" i="2"/>
  <c r="AD3444" i="2" s="1"/>
  <c r="D3445" i="2"/>
  <c r="AD3445" i="2" s="1"/>
  <c r="D3446" i="2"/>
  <c r="AD3446" i="2" s="1"/>
  <c r="D3447" i="2"/>
  <c r="AD3447" i="2" s="1"/>
  <c r="D3448" i="2"/>
  <c r="AD3448" i="2" s="1"/>
  <c r="D3449" i="2"/>
  <c r="AD3449" i="2" s="1"/>
  <c r="D3450" i="2"/>
  <c r="AD3450" i="2" s="1"/>
  <c r="D3451" i="2"/>
  <c r="AD3451" i="2" s="1"/>
  <c r="D3452" i="2"/>
  <c r="AD3452" i="2" s="1"/>
  <c r="D3453" i="2"/>
  <c r="AD3453" i="2" s="1"/>
  <c r="D3454" i="2"/>
  <c r="AD3454" i="2" s="1"/>
  <c r="D3455" i="2"/>
  <c r="AD3455" i="2" s="1"/>
  <c r="D3456" i="2"/>
  <c r="AD3456" i="2" s="1"/>
  <c r="D3457" i="2"/>
  <c r="AD3457" i="2" s="1"/>
  <c r="D3458" i="2"/>
  <c r="AD3458" i="2" s="1"/>
  <c r="D3459" i="2"/>
  <c r="AD3459" i="2" s="1"/>
  <c r="D3460" i="2"/>
  <c r="AD3460" i="2" s="1"/>
  <c r="D3461" i="2"/>
  <c r="AD3461" i="2" s="1"/>
  <c r="D3462" i="2"/>
  <c r="AD3462" i="2" s="1"/>
  <c r="D3463" i="2"/>
  <c r="AD3463" i="2" s="1"/>
  <c r="D3464" i="2"/>
  <c r="AD3464" i="2" s="1"/>
  <c r="D3465" i="2"/>
  <c r="AD3465" i="2" s="1"/>
  <c r="D3466" i="2"/>
  <c r="AD3466" i="2" s="1"/>
  <c r="D3467" i="2"/>
  <c r="AD3467" i="2" s="1"/>
  <c r="D3468" i="2"/>
  <c r="AD3468" i="2" s="1"/>
  <c r="D3469" i="2"/>
  <c r="AD3469" i="2" s="1"/>
  <c r="D3470" i="2"/>
  <c r="AD3470" i="2" s="1"/>
  <c r="D3471" i="2"/>
  <c r="AD3471" i="2" s="1"/>
  <c r="D3472" i="2"/>
  <c r="AD3472" i="2" s="1"/>
  <c r="D3473" i="2"/>
  <c r="AD3473" i="2" s="1"/>
  <c r="D3474" i="2"/>
  <c r="AD3474" i="2" s="1"/>
  <c r="D3475" i="2"/>
  <c r="AD3475" i="2" s="1"/>
  <c r="D3476" i="2"/>
  <c r="AD3476" i="2" s="1"/>
  <c r="D3477" i="2"/>
  <c r="AD3477" i="2" s="1"/>
  <c r="D3478" i="2"/>
  <c r="AD3478" i="2" s="1"/>
  <c r="D3479" i="2"/>
  <c r="AD3479" i="2" s="1"/>
  <c r="D3480" i="2"/>
  <c r="AD3480" i="2" s="1"/>
  <c r="D3481" i="2"/>
  <c r="AD3481" i="2" s="1"/>
  <c r="D3482" i="2"/>
  <c r="AD3482" i="2" s="1"/>
  <c r="D3483" i="2"/>
  <c r="AD3483" i="2" s="1"/>
  <c r="D3484" i="2"/>
  <c r="AD3484" i="2" s="1"/>
  <c r="D3485" i="2"/>
  <c r="AD3485" i="2" s="1"/>
  <c r="D3486" i="2"/>
  <c r="AD3486" i="2" s="1"/>
  <c r="D3487" i="2"/>
  <c r="AD3487" i="2" s="1"/>
  <c r="D3488" i="2"/>
  <c r="AD3488" i="2" s="1"/>
  <c r="D3489" i="2"/>
  <c r="AD3489" i="2" s="1"/>
  <c r="D3490" i="2"/>
  <c r="AD3490" i="2" s="1"/>
  <c r="D3491" i="2"/>
  <c r="AD3491" i="2" s="1"/>
  <c r="D3492" i="2"/>
  <c r="AD3492" i="2" s="1"/>
  <c r="D3493" i="2"/>
  <c r="AD3493" i="2" s="1"/>
  <c r="D3494" i="2"/>
  <c r="AD3494" i="2" s="1"/>
  <c r="D3495" i="2"/>
  <c r="AD3495" i="2" s="1"/>
  <c r="D3496" i="2"/>
  <c r="AD3496" i="2" s="1"/>
  <c r="D3497" i="2"/>
  <c r="AD3497" i="2" s="1"/>
  <c r="D3498" i="2"/>
  <c r="AD3498" i="2" s="1"/>
  <c r="D3499" i="2"/>
  <c r="AD3499" i="2" s="1"/>
  <c r="D3500" i="2"/>
  <c r="AD3500" i="2" s="1"/>
  <c r="D3501" i="2"/>
  <c r="AD3501" i="2" s="1"/>
  <c r="D3502" i="2"/>
  <c r="AD3502" i="2" s="1"/>
  <c r="D3503" i="2"/>
  <c r="AD3503" i="2" s="1"/>
  <c r="D3504" i="2"/>
  <c r="AD3504" i="2" s="1"/>
  <c r="D3505" i="2"/>
  <c r="AD3505" i="2" s="1"/>
  <c r="D3506" i="2"/>
  <c r="AD3506" i="2" s="1"/>
  <c r="D3507" i="2"/>
  <c r="AD3507" i="2" s="1"/>
  <c r="D3508" i="2"/>
  <c r="AD3508" i="2" s="1"/>
  <c r="D3509" i="2"/>
  <c r="AD3509" i="2" s="1"/>
  <c r="D3510" i="2"/>
  <c r="AD3510" i="2" s="1"/>
  <c r="D3511" i="2"/>
  <c r="AD3511" i="2" s="1"/>
  <c r="D3512" i="2"/>
  <c r="AD3512" i="2" s="1"/>
  <c r="D3513" i="2"/>
  <c r="AD3513" i="2" s="1"/>
  <c r="D3514" i="2"/>
  <c r="AD3514" i="2" s="1"/>
  <c r="D3515" i="2"/>
  <c r="AD3515" i="2" s="1"/>
  <c r="D3516" i="2"/>
  <c r="AD3516" i="2" s="1"/>
  <c r="D3517" i="2"/>
  <c r="AD3517" i="2" s="1"/>
  <c r="D3518" i="2"/>
  <c r="AD3518" i="2" s="1"/>
  <c r="D3519" i="2"/>
  <c r="AD3519" i="2" s="1"/>
  <c r="D3520" i="2"/>
  <c r="AD3520" i="2" s="1"/>
  <c r="D3521" i="2"/>
  <c r="AD3521" i="2" s="1"/>
  <c r="D3522" i="2"/>
  <c r="AD3522" i="2" s="1"/>
  <c r="D3523" i="2"/>
  <c r="AD3523" i="2" s="1"/>
  <c r="D3524" i="2"/>
  <c r="AD3524" i="2" s="1"/>
  <c r="D3525" i="2"/>
  <c r="AD3525" i="2" s="1"/>
  <c r="D3526" i="2"/>
  <c r="AD3526" i="2" s="1"/>
  <c r="D3527" i="2"/>
  <c r="AD3527" i="2" s="1"/>
  <c r="D3528" i="2"/>
  <c r="AD3528" i="2" s="1"/>
  <c r="D3529" i="2"/>
  <c r="AD3529" i="2" s="1"/>
  <c r="D3530" i="2"/>
  <c r="AD3530" i="2" s="1"/>
  <c r="D3531" i="2"/>
  <c r="AD3531" i="2" s="1"/>
  <c r="D3532" i="2"/>
  <c r="AD3532" i="2" s="1"/>
  <c r="D3533" i="2"/>
  <c r="AD3533" i="2" s="1"/>
  <c r="D3534" i="2"/>
  <c r="AD3534" i="2" s="1"/>
  <c r="D3535" i="2"/>
  <c r="AD3535" i="2" s="1"/>
  <c r="D3536" i="2"/>
  <c r="AD3536" i="2" s="1"/>
  <c r="D3537" i="2"/>
  <c r="AD3537" i="2" s="1"/>
  <c r="D3538" i="2"/>
  <c r="AD3538" i="2" s="1"/>
  <c r="D3539" i="2"/>
  <c r="AD3539" i="2" s="1"/>
  <c r="D3540" i="2"/>
  <c r="AD3540" i="2" s="1"/>
  <c r="D3541" i="2"/>
  <c r="AD3541" i="2" s="1"/>
  <c r="D3542" i="2"/>
  <c r="AD3542" i="2" s="1"/>
  <c r="D3543" i="2"/>
  <c r="AD3543" i="2" s="1"/>
  <c r="D3544" i="2"/>
  <c r="AD3544" i="2" s="1"/>
  <c r="D3545" i="2"/>
  <c r="AD3545" i="2" s="1"/>
  <c r="D3546" i="2"/>
  <c r="AD3546" i="2" s="1"/>
  <c r="D3547" i="2"/>
  <c r="AD3547" i="2" s="1"/>
  <c r="D3548" i="2"/>
  <c r="AD3548" i="2" s="1"/>
  <c r="D3549" i="2"/>
  <c r="AD3549" i="2" s="1"/>
  <c r="D3550" i="2"/>
  <c r="AD3550" i="2" s="1"/>
  <c r="D3551" i="2"/>
  <c r="AD3551" i="2" s="1"/>
  <c r="D3552" i="2"/>
  <c r="AD3552" i="2" s="1"/>
  <c r="D3553" i="2"/>
  <c r="AD3553" i="2" s="1"/>
  <c r="D3554" i="2"/>
  <c r="AD3554" i="2" s="1"/>
  <c r="D3555" i="2"/>
  <c r="AD3555" i="2" s="1"/>
  <c r="D3556" i="2"/>
  <c r="AD3556" i="2" s="1"/>
  <c r="D3557" i="2"/>
  <c r="AD3557" i="2" s="1"/>
  <c r="D3558" i="2"/>
  <c r="AD3558" i="2" s="1"/>
  <c r="D3559" i="2"/>
  <c r="AD3559" i="2" s="1"/>
  <c r="D3560" i="2"/>
  <c r="AD3560" i="2" s="1"/>
  <c r="D3561" i="2"/>
  <c r="AD3561" i="2" s="1"/>
  <c r="D3562" i="2"/>
  <c r="AD3562" i="2" s="1"/>
  <c r="D3563" i="2"/>
  <c r="AD3563" i="2" s="1"/>
  <c r="D3564" i="2"/>
  <c r="AD3564" i="2" s="1"/>
  <c r="D3565" i="2"/>
  <c r="AD3565" i="2" s="1"/>
  <c r="D3566" i="2"/>
  <c r="AD3566" i="2" s="1"/>
  <c r="D3567" i="2"/>
  <c r="AD3567" i="2" s="1"/>
  <c r="D3568" i="2"/>
  <c r="AD3568" i="2" s="1"/>
  <c r="D3569" i="2"/>
  <c r="AD3569" i="2" s="1"/>
  <c r="D3570" i="2"/>
  <c r="AD3570" i="2" s="1"/>
  <c r="D3571" i="2"/>
  <c r="AD3571" i="2" s="1"/>
  <c r="D3572" i="2"/>
  <c r="AD3572" i="2" s="1"/>
  <c r="D3573" i="2"/>
  <c r="AD3573" i="2" s="1"/>
  <c r="D3574" i="2"/>
  <c r="AD3574" i="2" s="1"/>
  <c r="D3575" i="2"/>
  <c r="AD3575" i="2" s="1"/>
  <c r="D3576" i="2"/>
  <c r="AD3576" i="2" s="1"/>
  <c r="D3577" i="2"/>
  <c r="AD3577" i="2" s="1"/>
  <c r="D3578" i="2"/>
  <c r="AD3578" i="2" s="1"/>
  <c r="D3579" i="2"/>
  <c r="AD3579" i="2" s="1"/>
  <c r="D3580" i="2"/>
  <c r="AD3580" i="2" s="1"/>
  <c r="D3581" i="2"/>
  <c r="AD3581" i="2" s="1"/>
  <c r="D3582" i="2"/>
  <c r="AD3582" i="2" s="1"/>
  <c r="D3583" i="2"/>
  <c r="AD3583" i="2" s="1"/>
  <c r="D3584" i="2"/>
  <c r="AD3584" i="2" s="1"/>
  <c r="D3585" i="2"/>
  <c r="AD3585" i="2" s="1"/>
  <c r="D3586" i="2"/>
  <c r="AD3586" i="2" s="1"/>
  <c r="D3587" i="2"/>
  <c r="AD3587" i="2" s="1"/>
  <c r="D3588" i="2"/>
  <c r="AD3588" i="2" s="1"/>
  <c r="D3589" i="2"/>
  <c r="AD3589" i="2" s="1"/>
  <c r="D3590" i="2"/>
  <c r="AD3590" i="2" s="1"/>
  <c r="D3591" i="2"/>
  <c r="AD3591" i="2" s="1"/>
  <c r="D3592" i="2"/>
  <c r="AD3592" i="2" s="1"/>
  <c r="D3593" i="2"/>
  <c r="AD3593" i="2" s="1"/>
  <c r="D3594" i="2"/>
  <c r="AD3594" i="2" s="1"/>
  <c r="D3595" i="2"/>
  <c r="AD3595" i="2" s="1"/>
  <c r="D3596" i="2"/>
  <c r="AD3596" i="2" s="1"/>
  <c r="D3597" i="2"/>
  <c r="AD3597" i="2" s="1"/>
  <c r="D3598" i="2"/>
  <c r="AD3598" i="2" s="1"/>
  <c r="D3599" i="2"/>
  <c r="AD3599" i="2" s="1"/>
  <c r="D3600" i="2"/>
  <c r="AD3600" i="2" s="1"/>
  <c r="D3601" i="2"/>
  <c r="AD3601" i="2" s="1"/>
  <c r="D3602" i="2"/>
  <c r="AD3602" i="2" s="1"/>
  <c r="D3603" i="2"/>
  <c r="AD3603" i="2" s="1"/>
  <c r="D3604" i="2"/>
  <c r="AD3604" i="2" s="1"/>
  <c r="D3605" i="2"/>
  <c r="AD3605" i="2" s="1"/>
  <c r="D3606" i="2"/>
  <c r="AD3606" i="2" s="1"/>
  <c r="D3607" i="2"/>
  <c r="AD3607" i="2" s="1"/>
  <c r="D3608" i="2"/>
  <c r="AD3608" i="2" s="1"/>
  <c r="D3609" i="2"/>
  <c r="AD3609" i="2" s="1"/>
  <c r="D3610" i="2"/>
  <c r="AD3610" i="2" s="1"/>
  <c r="D3611" i="2"/>
  <c r="AD3611" i="2" s="1"/>
  <c r="D3612" i="2"/>
  <c r="AD3612" i="2" s="1"/>
  <c r="D3613" i="2"/>
  <c r="AD3613" i="2" s="1"/>
  <c r="D3614" i="2"/>
  <c r="AD3614" i="2" s="1"/>
  <c r="D3615" i="2"/>
  <c r="AD3615" i="2" s="1"/>
  <c r="D3616" i="2"/>
  <c r="AD3616" i="2" s="1"/>
  <c r="D3617" i="2"/>
  <c r="AD3617" i="2" s="1"/>
  <c r="D3618" i="2"/>
  <c r="AD3618" i="2" s="1"/>
  <c r="D3619" i="2"/>
  <c r="AD3619" i="2" s="1"/>
  <c r="D3620" i="2"/>
  <c r="AD3620" i="2" s="1"/>
  <c r="D3621" i="2"/>
  <c r="AD3621" i="2" s="1"/>
  <c r="D3622" i="2"/>
  <c r="AD3622" i="2" s="1"/>
  <c r="D3623" i="2"/>
  <c r="AD3623" i="2" s="1"/>
  <c r="D3624" i="2"/>
  <c r="AD3624" i="2" s="1"/>
  <c r="D3625" i="2"/>
  <c r="AD3625" i="2" s="1"/>
  <c r="D3626" i="2"/>
  <c r="AD3626" i="2" s="1"/>
  <c r="D3627" i="2"/>
  <c r="AD3627" i="2" s="1"/>
  <c r="D3628" i="2"/>
  <c r="AD3628" i="2" s="1"/>
  <c r="D3629" i="2"/>
  <c r="AD3629" i="2" s="1"/>
  <c r="D3630" i="2"/>
  <c r="AD3630" i="2" s="1"/>
  <c r="D3631" i="2"/>
  <c r="AD3631" i="2" s="1"/>
  <c r="D3632" i="2"/>
  <c r="AD3632" i="2" s="1"/>
  <c r="D3633" i="2"/>
  <c r="AD3633" i="2" s="1"/>
  <c r="D3634" i="2"/>
  <c r="AD3634" i="2" s="1"/>
  <c r="D3635" i="2"/>
  <c r="AD3635" i="2" s="1"/>
  <c r="D3636" i="2"/>
  <c r="AD3636" i="2" s="1"/>
  <c r="D3637" i="2"/>
  <c r="AD3637" i="2" s="1"/>
  <c r="D3638" i="2"/>
  <c r="AD3638" i="2" s="1"/>
  <c r="D3639" i="2"/>
  <c r="AD3639" i="2" s="1"/>
  <c r="D3640" i="2"/>
  <c r="AD3640" i="2" s="1"/>
  <c r="D3641" i="2"/>
  <c r="AD3641" i="2" s="1"/>
  <c r="D3642" i="2"/>
  <c r="AD3642" i="2" s="1"/>
  <c r="D3643" i="2"/>
  <c r="AD3643" i="2" s="1"/>
  <c r="D3644" i="2"/>
  <c r="AD3644" i="2" s="1"/>
  <c r="D3645" i="2"/>
  <c r="AD3645" i="2" s="1"/>
  <c r="D3646" i="2"/>
  <c r="AD3646" i="2" s="1"/>
  <c r="D3647" i="2"/>
  <c r="AD3647" i="2" s="1"/>
  <c r="D3648" i="2"/>
  <c r="AD3648" i="2" s="1"/>
  <c r="D3649" i="2"/>
  <c r="AD3649" i="2" s="1"/>
  <c r="D3650" i="2"/>
  <c r="AD3650" i="2" s="1"/>
  <c r="D3651" i="2"/>
  <c r="AD3651" i="2" s="1"/>
  <c r="D3652" i="2"/>
  <c r="AD3652" i="2" s="1"/>
  <c r="D3653" i="2"/>
  <c r="AD3653" i="2" s="1"/>
  <c r="D3654" i="2"/>
  <c r="AD3654" i="2" s="1"/>
  <c r="D3655" i="2"/>
  <c r="AD3655" i="2" s="1"/>
  <c r="D3656" i="2"/>
  <c r="AD3656" i="2" s="1"/>
  <c r="D3657" i="2"/>
  <c r="AD3657" i="2" s="1"/>
  <c r="D3658" i="2"/>
  <c r="AD3658" i="2" s="1"/>
  <c r="D3659" i="2"/>
  <c r="AD3659" i="2" s="1"/>
  <c r="D3660" i="2"/>
  <c r="AD3660" i="2" s="1"/>
  <c r="D3661" i="2"/>
  <c r="AD3661" i="2" s="1"/>
  <c r="D3662" i="2"/>
  <c r="AD3662" i="2" s="1"/>
  <c r="D3663" i="2"/>
  <c r="AD3663" i="2" s="1"/>
  <c r="D3664" i="2"/>
  <c r="AD3664" i="2" s="1"/>
  <c r="D3665" i="2"/>
  <c r="AD3665" i="2" s="1"/>
  <c r="D3666" i="2"/>
  <c r="AD3666" i="2" s="1"/>
  <c r="D3667" i="2"/>
  <c r="AD3667" i="2" s="1"/>
  <c r="D3668" i="2"/>
  <c r="AD3668" i="2" s="1"/>
  <c r="D3669" i="2"/>
  <c r="AD3669" i="2" s="1"/>
  <c r="D3670" i="2"/>
  <c r="AD3670" i="2" s="1"/>
  <c r="D3671" i="2"/>
  <c r="AD3671" i="2" s="1"/>
  <c r="D3672" i="2"/>
  <c r="AD3672" i="2" s="1"/>
  <c r="D3673" i="2"/>
  <c r="AD3673" i="2" s="1"/>
  <c r="D3674" i="2"/>
  <c r="AD3674" i="2" s="1"/>
  <c r="D3675" i="2"/>
  <c r="AD3675" i="2" s="1"/>
  <c r="D3676" i="2"/>
  <c r="AD3676" i="2" s="1"/>
  <c r="D3677" i="2"/>
  <c r="AD3677" i="2" s="1"/>
  <c r="D3678" i="2"/>
  <c r="AD3678" i="2" s="1"/>
  <c r="D3679" i="2"/>
  <c r="AD3679" i="2" s="1"/>
  <c r="D3680" i="2"/>
  <c r="AD3680" i="2" s="1"/>
  <c r="D3681" i="2"/>
  <c r="AD3681" i="2" s="1"/>
  <c r="D3682" i="2"/>
  <c r="AD3682" i="2" s="1"/>
  <c r="D3683" i="2"/>
  <c r="AD3683" i="2" s="1"/>
  <c r="D3684" i="2"/>
  <c r="AD3684" i="2" s="1"/>
  <c r="D3685" i="2"/>
  <c r="AD3685" i="2" s="1"/>
  <c r="D3686" i="2"/>
  <c r="AD3686" i="2" s="1"/>
  <c r="D3687" i="2"/>
  <c r="AD3687" i="2" s="1"/>
  <c r="D3688" i="2"/>
  <c r="AD3688" i="2" s="1"/>
  <c r="D3689" i="2"/>
  <c r="AD3689" i="2" s="1"/>
  <c r="D3690" i="2"/>
  <c r="AD3690" i="2" s="1"/>
  <c r="D3691" i="2"/>
  <c r="AD3691" i="2" s="1"/>
  <c r="D3692" i="2"/>
  <c r="AD3692" i="2" s="1"/>
  <c r="D3693" i="2"/>
  <c r="AD3693" i="2" s="1"/>
  <c r="D3694" i="2"/>
  <c r="AD3694" i="2" s="1"/>
  <c r="D3695" i="2"/>
  <c r="AD3695" i="2" s="1"/>
  <c r="D3696" i="2"/>
  <c r="AD3696" i="2" s="1"/>
  <c r="D3697" i="2"/>
  <c r="AD3697" i="2" s="1"/>
  <c r="D3698" i="2"/>
  <c r="AD3698" i="2" s="1"/>
  <c r="D3699" i="2"/>
  <c r="AD3699" i="2" s="1"/>
  <c r="D3700" i="2"/>
  <c r="AD3700" i="2" s="1"/>
  <c r="D3701" i="2"/>
  <c r="AD3701" i="2" s="1"/>
  <c r="D3702" i="2"/>
  <c r="AD3702" i="2" s="1"/>
  <c r="D3703" i="2"/>
  <c r="AD3703" i="2" s="1"/>
  <c r="D3704" i="2"/>
  <c r="AD3704" i="2" s="1"/>
  <c r="D3705" i="2"/>
  <c r="AD3705" i="2" s="1"/>
  <c r="D3706" i="2"/>
  <c r="AD3706" i="2" s="1"/>
  <c r="D3707" i="2"/>
  <c r="AD3707" i="2" s="1"/>
  <c r="D3708" i="2"/>
  <c r="AD3708" i="2" s="1"/>
  <c r="D3709" i="2"/>
  <c r="AD3709" i="2" s="1"/>
  <c r="D3710" i="2"/>
  <c r="AD3710" i="2" s="1"/>
  <c r="D3711" i="2"/>
  <c r="AD3711" i="2" s="1"/>
  <c r="D3712" i="2"/>
  <c r="AD3712" i="2" s="1"/>
  <c r="D3713" i="2"/>
  <c r="AD3713" i="2" s="1"/>
  <c r="D3714" i="2"/>
  <c r="AD3714" i="2" s="1"/>
  <c r="D3715" i="2"/>
  <c r="AD3715" i="2" s="1"/>
  <c r="D3716" i="2"/>
  <c r="AD3716" i="2" s="1"/>
  <c r="D3717" i="2"/>
  <c r="AD3717" i="2" s="1"/>
  <c r="D3718" i="2"/>
  <c r="AD3718" i="2" s="1"/>
  <c r="D3719" i="2"/>
  <c r="AD3719" i="2" s="1"/>
  <c r="D3720" i="2"/>
  <c r="AD3720" i="2" s="1"/>
  <c r="D3721" i="2"/>
  <c r="AD3721" i="2" s="1"/>
  <c r="D3722" i="2"/>
  <c r="AD3722" i="2" s="1"/>
  <c r="D3723" i="2"/>
  <c r="AD3723" i="2" s="1"/>
  <c r="D3724" i="2"/>
  <c r="AD3724" i="2" s="1"/>
  <c r="D3725" i="2"/>
  <c r="AD3725" i="2" s="1"/>
  <c r="D3726" i="2"/>
  <c r="AD3726" i="2" s="1"/>
  <c r="D3727" i="2"/>
  <c r="AD3727" i="2" s="1"/>
  <c r="D3728" i="2"/>
  <c r="AD3728" i="2" s="1"/>
  <c r="D3729" i="2"/>
  <c r="AD3729" i="2" s="1"/>
  <c r="D3730" i="2"/>
  <c r="AD3730" i="2" s="1"/>
  <c r="D3731" i="2"/>
  <c r="AD3731" i="2" s="1"/>
  <c r="D3732" i="2"/>
  <c r="AD3732" i="2" s="1"/>
  <c r="D3733" i="2"/>
  <c r="AD3733" i="2" s="1"/>
  <c r="D3734" i="2"/>
  <c r="AD3734" i="2" s="1"/>
  <c r="D3735" i="2"/>
  <c r="AD3735" i="2" s="1"/>
  <c r="D3736" i="2"/>
  <c r="AD3736" i="2" s="1"/>
  <c r="D3737" i="2"/>
  <c r="AD3737" i="2" s="1"/>
  <c r="D3738" i="2"/>
  <c r="AD3738" i="2" s="1"/>
  <c r="D3739" i="2"/>
  <c r="AD3739" i="2" s="1"/>
  <c r="D3740" i="2"/>
  <c r="AD3740" i="2" s="1"/>
  <c r="D3741" i="2"/>
  <c r="AD3741" i="2" s="1"/>
  <c r="D3742" i="2"/>
  <c r="AD3742" i="2" s="1"/>
  <c r="D3743" i="2"/>
  <c r="AD3743" i="2" s="1"/>
  <c r="D3744" i="2"/>
  <c r="AD3744" i="2" s="1"/>
  <c r="D3745" i="2"/>
  <c r="AD3745" i="2" s="1"/>
  <c r="D3746" i="2"/>
  <c r="AD3746" i="2" s="1"/>
  <c r="D3747" i="2"/>
  <c r="AD3747" i="2" s="1"/>
  <c r="D3748" i="2"/>
  <c r="AD3748" i="2" s="1"/>
  <c r="D3749" i="2"/>
  <c r="AD3749" i="2" s="1"/>
  <c r="D3750" i="2"/>
  <c r="AD3750" i="2" s="1"/>
  <c r="D3751" i="2"/>
  <c r="AD3751" i="2" s="1"/>
  <c r="D3752" i="2"/>
  <c r="AD3752" i="2" s="1"/>
  <c r="D3753" i="2"/>
  <c r="AD3753" i="2" s="1"/>
  <c r="D3754" i="2"/>
  <c r="AD3754" i="2" s="1"/>
  <c r="D3755" i="2"/>
  <c r="AD3755" i="2" s="1"/>
  <c r="D3756" i="2"/>
  <c r="AD3756" i="2" s="1"/>
  <c r="D3757" i="2"/>
  <c r="AD3757" i="2" s="1"/>
  <c r="D3758" i="2"/>
  <c r="AD3758" i="2" s="1"/>
  <c r="D3759" i="2"/>
  <c r="AD3759" i="2" s="1"/>
  <c r="D3760" i="2"/>
  <c r="AD3760" i="2" s="1"/>
  <c r="D3761" i="2"/>
  <c r="AD3761" i="2" s="1"/>
  <c r="D3762" i="2"/>
  <c r="AD3762" i="2" s="1"/>
  <c r="D3763" i="2"/>
  <c r="AD3763" i="2" s="1"/>
  <c r="D3764" i="2"/>
  <c r="AD3764" i="2" s="1"/>
  <c r="D3765" i="2"/>
  <c r="AD3765" i="2" s="1"/>
  <c r="D3766" i="2"/>
  <c r="AD3766" i="2" s="1"/>
  <c r="D3767" i="2"/>
  <c r="AD3767" i="2" s="1"/>
  <c r="D3768" i="2"/>
  <c r="AD3768" i="2" s="1"/>
  <c r="D3769" i="2"/>
  <c r="AD3769" i="2" s="1"/>
  <c r="D3770" i="2"/>
  <c r="AD3770" i="2" s="1"/>
  <c r="D3771" i="2"/>
  <c r="AD3771" i="2" s="1"/>
  <c r="D3772" i="2"/>
  <c r="AD3772" i="2" s="1"/>
  <c r="D3773" i="2"/>
  <c r="AD3773" i="2" s="1"/>
  <c r="D3774" i="2"/>
  <c r="AD3774" i="2" s="1"/>
  <c r="D3775" i="2"/>
  <c r="AD3775" i="2" s="1"/>
  <c r="D3776" i="2"/>
  <c r="AD3776" i="2" s="1"/>
  <c r="D3777" i="2"/>
  <c r="AD3777" i="2" s="1"/>
  <c r="D3778" i="2"/>
  <c r="AD3778" i="2" s="1"/>
  <c r="D3779" i="2"/>
  <c r="AD3779" i="2" s="1"/>
  <c r="D3780" i="2"/>
  <c r="AD3780" i="2" s="1"/>
  <c r="D3781" i="2"/>
  <c r="AD3781" i="2" s="1"/>
  <c r="D3782" i="2"/>
  <c r="AD3782" i="2" s="1"/>
  <c r="D3783" i="2"/>
  <c r="AD3783" i="2" s="1"/>
  <c r="D3784" i="2"/>
  <c r="AD3784" i="2" s="1"/>
  <c r="D3785" i="2"/>
  <c r="AD3785" i="2" s="1"/>
  <c r="D3786" i="2"/>
  <c r="AD3786" i="2" s="1"/>
  <c r="D3787" i="2"/>
  <c r="AD3787" i="2" s="1"/>
  <c r="D3788" i="2"/>
  <c r="AD3788" i="2" s="1"/>
  <c r="D3789" i="2"/>
  <c r="AD3789" i="2" s="1"/>
  <c r="D3790" i="2"/>
  <c r="AD3790" i="2" s="1"/>
  <c r="D3791" i="2"/>
  <c r="AD3791" i="2" s="1"/>
  <c r="D3792" i="2"/>
  <c r="AD3792" i="2" s="1"/>
  <c r="D3793" i="2"/>
  <c r="AD3793" i="2" s="1"/>
  <c r="D3794" i="2"/>
  <c r="AD3794" i="2" s="1"/>
  <c r="D3795" i="2"/>
  <c r="AD3795" i="2" s="1"/>
  <c r="D3796" i="2"/>
  <c r="AD3796" i="2" s="1"/>
  <c r="D3797" i="2"/>
  <c r="AD3797" i="2" s="1"/>
  <c r="D3798" i="2"/>
  <c r="AD3798" i="2" s="1"/>
  <c r="D3799" i="2"/>
  <c r="AD3799" i="2" s="1"/>
  <c r="D3800" i="2"/>
  <c r="AD3800" i="2" s="1"/>
  <c r="D3801" i="2"/>
  <c r="AD3801" i="2" s="1"/>
  <c r="D3802" i="2"/>
  <c r="AD3802" i="2" s="1"/>
  <c r="D3803" i="2"/>
  <c r="AD3803" i="2" s="1"/>
  <c r="D3804" i="2"/>
  <c r="AD3804" i="2" s="1"/>
  <c r="D3805" i="2"/>
  <c r="AD3805" i="2" s="1"/>
  <c r="D3806" i="2"/>
  <c r="AD3806" i="2" s="1"/>
  <c r="D3807" i="2"/>
  <c r="AD3807" i="2" s="1"/>
  <c r="D3808" i="2"/>
  <c r="AD3808" i="2" s="1"/>
  <c r="D3809" i="2"/>
  <c r="AD3809" i="2" s="1"/>
  <c r="D3810" i="2"/>
  <c r="AD3810" i="2" s="1"/>
  <c r="D3811" i="2"/>
  <c r="AD3811" i="2" s="1"/>
  <c r="D3812" i="2"/>
  <c r="AD3812" i="2" s="1"/>
  <c r="D3813" i="2"/>
  <c r="AD3813" i="2" s="1"/>
  <c r="D3814" i="2"/>
  <c r="AD3814" i="2" s="1"/>
  <c r="D3815" i="2"/>
  <c r="AD3815" i="2" s="1"/>
  <c r="D3816" i="2"/>
  <c r="AD3816" i="2" s="1"/>
  <c r="D3817" i="2"/>
  <c r="AD3817" i="2" s="1"/>
  <c r="D3818" i="2"/>
  <c r="AD3818" i="2" s="1"/>
  <c r="D3819" i="2"/>
  <c r="AD3819" i="2" s="1"/>
  <c r="D3820" i="2"/>
  <c r="AD3820" i="2" s="1"/>
  <c r="D3821" i="2"/>
  <c r="AD3821" i="2" s="1"/>
  <c r="D3822" i="2"/>
  <c r="AD3822" i="2" s="1"/>
  <c r="D3823" i="2"/>
  <c r="AD3823" i="2" s="1"/>
  <c r="D3824" i="2"/>
  <c r="AD3824" i="2" s="1"/>
  <c r="D3825" i="2"/>
  <c r="AD3825" i="2" s="1"/>
  <c r="D3826" i="2"/>
  <c r="AD3826" i="2" s="1"/>
  <c r="D3827" i="2"/>
  <c r="AD3827" i="2" s="1"/>
  <c r="D3828" i="2"/>
  <c r="AD3828" i="2" s="1"/>
  <c r="D3829" i="2"/>
  <c r="AD3829" i="2" s="1"/>
  <c r="D3830" i="2"/>
  <c r="AD3830" i="2" s="1"/>
  <c r="D3831" i="2"/>
  <c r="AD3831" i="2" s="1"/>
  <c r="D3832" i="2"/>
  <c r="AD3832" i="2" s="1"/>
  <c r="D3833" i="2"/>
  <c r="AD3833" i="2" s="1"/>
  <c r="D3834" i="2"/>
  <c r="AD3834" i="2" s="1"/>
  <c r="D3835" i="2"/>
  <c r="AD3835" i="2" s="1"/>
  <c r="D3836" i="2"/>
  <c r="AD3836" i="2" s="1"/>
  <c r="D3837" i="2"/>
  <c r="AD3837" i="2" s="1"/>
  <c r="D3838" i="2"/>
  <c r="AD3838" i="2" s="1"/>
  <c r="D3839" i="2"/>
  <c r="AD3839" i="2" s="1"/>
  <c r="D3840" i="2"/>
  <c r="AD3840" i="2" s="1"/>
  <c r="D3841" i="2"/>
  <c r="AD3841" i="2" s="1"/>
  <c r="D3842" i="2"/>
  <c r="AD3842" i="2" s="1"/>
  <c r="D3843" i="2"/>
  <c r="AD3843" i="2" s="1"/>
  <c r="D3844" i="2"/>
  <c r="AD3844" i="2" s="1"/>
  <c r="D3845" i="2"/>
  <c r="AD3845" i="2" s="1"/>
  <c r="D3846" i="2"/>
  <c r="AD3846" i="2" s="1"/>
  <c r="D3847" i="2"/>
  <c r="AD3847" i="2" s="1"/>
  <c r="D3848" i="2"/>
  <c r="AD3848" i="2" s="1"/>
  <c r="D3849" i="2"/>
  <c r="AD3849" i="2" s="1"/>
  <c r="D3850" i="2"/>
  <c r="AD3850" i="2" s="1"/>
  <c r="D3851" i="2"/>
  <c r="AD3851" i="2" s="1"/>
  <c r="D3852" i="2"/>
  <c r="AD3852" i="2" s="1"/>
  <c r="D3853" i="2"/>
  <c r="AD3853" i="2" s="1"/>
  <c r="D3854" i="2"/>
  <c r="AD3854" i="2" s="1"/>
  <c r="D3855" i="2"/>
  <c r="AD3855" i="2" s="1"/>
  <c r="D3856" i="2"/>
  <c r="AD3856" i="2" s="1"/>
  <c r="D3857" i="2"/>
  <c r="AD3857" i="2" s="1"/>
  <c r="D3858" i="2"/>
  <c r="AD3858" i="2" s="1"/>
  <c r="D3859" i="2"/>
  <c r="AD3859" i="2" s="1"/>
  <c r="D3860" i="2"/>
  <c r="AD3860" i="2" s="1"/>
  <c r="D3861" i="2"/>
  <c r="AD3861" i="2" s="1"/>
  <c r="D3862" i="2"/>
  <c r="AD3862" i="2" s="1"/>
  <c r="D3863" i="2"/>
  <c r="AD3863" i="2" s="1"/>
  <c r="D3864" i="2"/>
  <c r="AD3864" i="2" s="1"/>
  <c r="D3865" i="2"/>
  <c r="AD3865" i="2" s="1"/>
  <c r="D3866" i="2"/>
  <c r="AD3866" i="2" s="1"/>
  <c r="D3867" i="2"/>
  <c r="AD3867" i="2" s="1"/>
  <c r="D3868" i="2"/>
  <c r="AD3868" i="2" s="1"/>
  <c r="D3869" i="2"/>
  <c r="AD3869" i="2" s="1"/>
  <c r="D3870" i="2"/>
  <c r="AD3870" i="2" s="1"/>
  <c r="D3871" i="2"/>
  <c r="AD3871" i="2" s="1"/>
  <c r="D3872" i="2"/>
  <c r="AD3872" i="2" s="1"/>
  <c r="D3873" i="2"/>
  <c r="AD3873" i="2" s="1"/>
  <c r="D3874" i="2"/>
  <c r="AD3874" i="2" s="1"/>
  <c r="D3875" i="2"/>
  <c r="AD3875" i="2" s="1"/>
  <c r="D3876" i="2"/>
  <c r="AD3876" i="2" s="1"/>
  <c r="D3877" i="2"/>
  <c r="AD3877" i="2" s="1"/>
  <c r="D3878" i="2"/>
  <c r="AD3878" i="2" s="1"/>
  <c r="D3879" i="2"/>
  <c r="AD3879" i="2" s="1"/>
  <c r="D3880" i="2"/>
  <c r="AD3880" i="2" s="1"/>
  <c r="D3881" i="2"/>
  <c r="AD3881" i="2" s="1"/>
  <c r="D3882" i="2"/>
  <c r="AD3882" i="2" s="1"/>
  <c r="D3883" i="2"/>
  <c r="AD3883" i="2" s="1"/>
  <c r="D3884" i="2"/>
  <c r="AD3884" i="2" s="1"/>
  <c r="D3885" i="2"/>
  <c r="AD3885" i="2" s="1"/>
  <c r="D3886" i="2"/>
  <c r="AD3886" i="2" s="1"/>
  <c r="D3887" i="2"/>
  <c r="AD3887" i="2" s="1"/>
  <c r="D3888" i="2"/>
  <c r="AD3888" i="2" s="1"/>
  <c r="D3889" i="2"/>
  <c r="AD3889" i="2" s="1"/>
  <c r="D3890" i="2"/>
  <c r="AD3890" i="2" s="1"/>
  <c r="D3891" i="2"/>
  <c r="AD3891" i="2" s="1"/>
  <c r="D3892" i="2"/>
  <c r="AD3892" i="2" s="1"/>
  <c r="D3893" i="2"/>
  <c r="AD3893" i="2" s="1"/>
  <c r="D3894" i="2"/>
  <c r="AD3894" i="2" s="1"/>
  <c r="D3895" i="2"/>
  <c r="AD3895" i="2" s="1"/>
  <c r="D3896" i="2"/>
  <c r="AD3896" i="2" s="1"/>
  <c r="D3897" i="2"/>
  <c r="AD3897" i="2" s="1"/>
  <c r="D3898" i="2"/>
  <c r="AD3898" i="2" s="1"/>
  <c r="D3899" i="2"/>
  <c r="AD3899" i="2" s="1"/>
  <c r="D3900" i="2"/>
  <c r="AD3900" i="2" s="1"/>
  <c r="D3901" i="2"/>
  <c r="AD3901" i="2" s="1"/>
  <c r="D3902" i="2"/>
  <c r="AD3902" i="2" s="1"/>
  <c r="D3903" i="2"/>
  <c r="AD3903" i="2" s="1"/>
  <c r="D3904" i="2"/>
  <c r="AD3904" i="2" s="1"/>
  <c r="D3905" i="2"/>
  <c r="AD3905" i="2" s="1"/>
  <c r="D3906" i="2"/>
  <c r="AD3906" i="2" s="1"/>
  <c r="D3907" i="2"/>
  <c r="AD3907" i="2" s="1"/>
  <c r="D3908" i="2"/>
  <c r="AD3908" i="2" s="1"/>
  <c r="D3909" i="2"/>
  <c r="AD3909" i="2" s="1"/>
  <c r="D3910" i="2"/>
  <c r="AD3910" i="2" s="1"/>
  <c r="D3911" i="2"/>
  <c r="AD3911" i="2" s="1"/>
  <c r="D3912" i="2"/>
  <c r="AD3912" i="2" s="1"/>
  <c r="D3913" i="2"/>
  <c r="AD3913" i="2" s="1"/>
  <c r="D3914" i="2"/>
  <c r="AD3914" i="2" s="1"/>
  <c r="D3915" i="2"/>
  <c r="AD3915" i="2" s="1"/>
  <c r="D3916" i="2"/>
  <c r="AD3916" i="2" s="1"/>
  <c r="D3917" i="2"/>
  <c r="AD3917" i="2" s="1"/>
  <c r="D3918" i="2"/>
  <c r="AD3918" i="2" s="1"/>
  <c r="D3919" i="2"/>
  <c r="AD3919" i="2" s="1"/>
  <c r="D3920" i="2"/>
  <c r="AD3920" i="2" s="1"/>
  <c r="D3921" i="2"/>
  <c r="AD3921" i="2" s="1"/>
  <c r="D3922" i="2"/>
  <c r="AD3922" i="2" s="1"/>
  <c r="D3923" i="2"/>
  <c r="AD3923" i="2" s="1"/>
  <c r="D3924" i="2"/>
  <c r="AD3924" i="2" s="1"/>
  <c r="D3925" i="2"/>
  <c r="AD3925" i="2" s="1"/>
  <c r="D3926" i="2"/>
  <c r="AD3926" i="2" s="1"/>
  <c r="D3927" i="2"/>
  <c r="AD3927" i="2" s="1"/>
  <c r="D3928" i="2"/>
  <c r="AD3928" i="2" s="1"/>
  <c r="D3929" i="2"/>
  <c r="AD3929" i="2" s="1"/>
  <c r="D3930" i="2"/>
  <c r="AD3930" i="2" s="1"/>
  <c r="D3931" i="2"/>
  <c r="AD3931" i="2" s="1"/>
  <c r="D3932" i="2"/>
  <c r="AD3932" i="2" s="1"/>
  <c r="D3933" i="2"/>
  <c r="AD3933" i="2" s="1"/>
  <c r="D3934" i="2"/>
  <c r="AD3934" i="2" s="1"/>
  <c r="D3935" i="2"/>
  <c r="AD3935" i="2" s="1"/>
  <c r="D3936" i="2"/>
  <c r="AD3936" i="2" s="1"/>
  <c r="D3937" i="2"/>
  <c r="AD3937" i="2" s="1"/>
  <c r="D3938" i="2"/>
  <c r="AD3938" i="2" s="1"/>
  <c r="D3939" i="2"/>
  <c r="AD3939" i="2" s="1"/>
  <c r="D3940" i="2"/>
  <c r="AD3940" i="2" s="1"/>
  <c r="D3941" i="2"/>
  <c r="AD3941" i="2" s="1"/>
  <c r="D3942" i="2"/>
  <c r="AD3942" i="2" s="1"/>
  <c r="D3943" i="2"/>
  <c r="AD3943" i="2" s="1"/>
  <c r="D3944" i="2"/>
  <c r="AD3944" i="2" s="1"/>
  <c r="D3945" i="2"/>
  <c r="AD3945" i="2" s="1"/>
  <c r="D3946" i="2"/>
  <c r="AD3946" i="2" s="1"/>
  <c r="D3947" i="2"/>
  <c r="AD3947" i="2" s="1"/>
  <c r="D3948" i="2"/>
  <c r="AD3948" i="2" s="1"/>
  <c r="D3949" i="2"/>
  <c r="AD3949" i="2" s="1"/>
  <c r="D3950" i="2"/>
  <c r="AD3950" i="2" s="1"/>
  <c r="D3951" i="2"/>
  <c r="AD3951" i="2" s="1"/>
  <c r="D3952" i="2"/>
  <c r="AD3952" i="2" s="1"/>
  <c r="D3953" i="2"/>
  <c r="AD3953" i="2" s="1"/>
  <c r="D3954" i="2"/>
  <c r="AD3954" i="2" s="1"/>
  <c r="D3955" i="2"/>
  <c r="AD3955" i="2" s="1"/>
  <c r="D3956" i="2"/>
  <c r="AD3956" i="2" s="1"/>
  <c r="D3957" i="2"/>
  <c r="AD3957" i="2" s="1"/>
  <c r="D3958" i="2"/>
  <c r="AD3958" i="2" s="1"/>
  <c r="D3959" i="2"/>
  <c r="AD3959" i="2" s="1"/>
  <c r="D3960" i="2"/>
  <c r="AD3960" i="2" s="1"/>
  <c r="D3961" i="2"/>
  <c r="AD3961" i="2" s="1"/>
  <c r="D3962" i="2"/>
  <c r="AD3962" i="2" s="1"/>
  <c r="D3963" i="2"/>
  <c r="AD3963" i="2" s="1"/>
  <c r="D3964" i="2"/>
  <c r="AD3964" i="2" s="1"/>
  <c r="D3965" i="2"/>
  <c r="AD3965" i="2" s="1"/>
  <c r="D3966" i="2"/>
  <c r="AD3966" i="2" s="1"/>
  <c r="D3967" i="2"/>
  <c r="AD3967" i="2" s="1"/>
  <c r="D3968" i="2"/>
  <c r="AD3968" i="2" s="1"/>
  <c r="D3969" i="2"/>
  <c r="AD3969" i="2" s="1"/>
  <c r="D3970" i="2"/>
  <c r="AD3970" i="2" s="1"/>
  <c r="D3971" i="2"/>
  <c r="AD3971" i="2" s="1"/>
  <c r="D3972" i="2"/>
  <c r="AD3972" i="2" s="1"/>
  <c r="D3973" i="2"/>
  <c r="AD3973" i="2" s="1"/>
  <c r="D3974" i="2"/>
  <c r="AD3974" i="2" s="1"/>
  <c r="D3975" i="2"/>
  <c r="AD3975" i="2" s="1"/>
  <c r="D3976" i="2"/>
  <c r="AD3976" i="2" s="1"/>
  <c r="D3977" i="2"/>
  <c r="AD3977" i="2" s="1"/>
  <c r="D3978" i="2"/>
  <c r="AD3978" i="2" s="1"/>
  <c r="D3979" i="2"/>
  <c r="AD3979" i="2" s="1"/>
  <c r="D3980" i="2"/>
  <c r="AD3980" i="2" s="1"/>
  <c r="D3981" i="2"/>
  <c r="AD3981" i="2" s="1"/>
  <c r="D3982" i="2"/>
  <c r="AD3982" i="2" s="1"/>
  <c r="D3983" i="2"/>
  <c r="AD3983" i="2" s="1"/>
  <c r="D3984" i="2"/>
  <c r="AD3984" i="2" s="1"/>
  <c r="D3985" i="2"/>
  <c r="AD3985" i="2" s="1"/>
  <c r="D3986" i="2"/>
  <c r="AD3986" i="2" s="1"/>
  <c r="D3987" i="2"/>
  <c r="AD3987" i="2" s="1"/>
  <c r="D3988" i="2"/>
  <c r="AD3988" i="2" s="1"/>
  <c r="D3989" i="2"/>
  <c r="AD3989" i="2" s="1"/>
  <c r="D3990" i="2"/>
  <c r="AD3990" i="2" s="1"/>
  <c r="D3991" i="2"/>
  <c r="AD3991" i="2" s="1"/>
  <c r="D3992" i="2"/>
  <c r="AD3992" i="2" s="1"/>
  <c r="D3993" i="2"/>
  <c r="AD3993" i="2" s="1"/>
  <c r="D3994" i="2"/>
  <c r="AD3994" i="2" s="1"/>
  <c r="D3995" i="2"/>
  <c r="AD3995" i="2" s="1"/>
  <c r="D3996" i="2"/>
  <c r="AD3996" i="2" s="1"/>
  <c r="D3997" i="2"/>
  <c r="AD3997" i="2" s="1"/>
  <c r="D3998" i="2"/>
  <c r="AD3998" i="2" s="1"/>
  <c r="D3999" i="2"/>
  <c r="AD3999" i="2" s="1"/>
  <c r="D4000" i="2"/>
  <c r="AD4000" i="2" s="1"/>
  <c r="D4001" i="2"/>
  <c r="AD4001" i="2" s="1"/>
  <c r="D4002" i="2"/>
  <c r="AD4002" i="2" s="1"/>
  <c r="D4003" i="2"/>
  <c r="AD4003" i="2" s="1"/>
  <c r="D4004" i="2"/>
  <c r="AD4004" i="2" s="1"/>
  <c r="D4005" i="2"/>
  <c r="AD4005" i="2" s="1"/>
  <c r="D4006" i="2"/>
  <c r="AD4006" i="2" s="1"/>
  <c r="D4007" i="2"/>
  <c r="AD4007" i="2" s="1"/>
  <c r="D4008" i="2"/>
  <c r="AD4008" i="2" s="1"/>
  <c r="D4009" i="2"/>
  <c r="AD4009" i="2" s="1"/>
  <c r="D4010" i="2"/>
  <c r="AD4010" i="2" s="1"/>
  <c r="D4011" i="2"/>
  <c r="AD4011" i="2" s="1"/>
  <c r="D4012" i="2"/>
  <c r="AD4012" i="2" s="1"/>
  <c r="D4013" i="2"/>
  <c r="AD4013" i="2" s="1"/>
  <c r="D4014" i="2"/>
  <c r="AD4014" i="2" s="1"/>
  <c r="D4015" i="2"/>
  <c r="AD4015" i="2" s="1"/>
  <c r="D4016" i="2"/>
  <c r="AD4016" i="2" s="1"/>
  <c r="D4017" i="2"/>
  <c r="AD4017" i="2" s="1"/>
  <c r="D4018" i="2"/>
  <c r="AD4018" i="2" s="1"/>
  <c r="D4019" i="2"/>
  <c r="AD4019" i="2" s="1"/>
  <c r="D4020" i="2"/>
  <c r="AD4020" i="2" s="1"/>
  <c r="D4021" i="2"/>
  <c r="AD4021" i="2" s="1"/>
  <c r="D4022" i="2"/>
  <c r="AD4022" i="2" s="1"/>
  <c r="D4023" i="2"/>
  <c r="AD4023" i="2" s="1"/>
  <c r="D4024" i="2"/>
  <c r="AD4024" i="2" s="1"/>
  <c r="D4025" i="2"/>
  <c r="AD4025" i="2" s="1"/>
  <c r="D4026" i="2"/>
  <c r="AD4026" i="2" s="1"/>
  <c r="D4027" i="2"/>
  <c r="AD4027" i="2" s="1"/>
  <c r="D4028" i="2"/>
  <c r="AD4028" i="2" s="1"/>
  <c r="D4029" i="2"/>
  <c r="AD4029" i="2" s="1"/>
  <c r="D4030" i="2"/>
  <c r="AD4030" i="2" s="1"/>
  <c r="D4031" i="2"/>
  <c r="AD4031" i="2" s="1"/>
  <c r="D4032" i="2"/>
  <c r="AD4032" i="2" s="1"/>
  <c r="D4033" i="2"/>
  <c r="AD4033" i="2" s="1"/>
  <c r="D4034" i="2"/>
  <c r="AD4034" i="2" s="1"/>
  <c r="D4035" i="2"/>
  <c r="AD4035" i="2" s="1"/>
  <c r="D4036" i="2"/>
  <c r="AD4036" i="2" s="1"/>
  <c r="D4037" i="2"/>
  <c r="AD4037" i="2" s="1"/>
  <c r="D4038" i="2"/>
  <c r="AD4038" i="2" s="1"/>
  <c r="D4039" i="2"/>
  <c r="AD4039" i="2" s="1"/>
  <c r="D4040" i="2"/>
  <c r="AD4040" i="2" s="1"/>
  <c r="D4041" i="2"/>
  <c r="AD4041" i="2" s="1"/>
  <c r="D4042" i="2"/>
  <c r="AD4042" i="2" s="1"/>
  <c r="D4043" i="2"/>
  <c r="AD4043" i="2" s="1"/>
  <c r="D4044" i="2"/>
  <c r="AD4044" i="2" s="1"/>
  <c r="D4045" i="2"/>
  <c r="AD4045" i="2" s="1"/>
  <c r="D4046" i="2"/>
  <c r="AD4046" i="2" s="1"/>
  <c r="D4047" i="2"/>
  <c r="AD4047" i="2" s="1"/>
  <c r="D4048" i="2"/>
  <c r="AD4048" i="2" s="1"/>
  <c r="D4049" i="2"/>
  <c r="AD4049" i="2" s="1"/>
  <c r="D4050" i="2"/>
  <c r="AD4050" i="2" s="1"/>
  <c r="D4051" i="2"/>
  <c r="AD4051" i="2" s="1"/>
  <c r="D4052" i="2"/>
  <c r="AD4052" i="2" s="1"/>
  <c r="D4053" i="2"/>
  <c r="AD4053" i="2" s="1"/>
  <c r="D4054" i="2"/>
  <c r="AD4054" i="2" s="1"/>
  <c r="D4055" i="2"/>
  <c r="AD4055" i="2" s="1"/>
  <c r="D4056" i="2"/>
  <c r="AD4056" i="2" s="1"/>
  <c r="D4057" i="2"/>
  <c r="AD4057" i="2" s="1"/>
  <c r="D4058" i="2"/>
  <c r="AD4058" i="2" s="1"/>
  <c r="D4059" i="2"/>
  <c r="AD4059" i="2" s="1"/>
  <c r="D4060" i="2"/>
  <c r="AD4060" i="2" s="1"/>
  <c r="D4061" i="2"/>
  <c r="AD4061" i="2" s="1"/>
  <c r="D4062" i="2"/>
  <c r="AD4062" i="2" s="1"/>
  <c r="D4063" i="2"/>
  <c r="AD4063" i="2" s="1"/>
  <c r="D4064" i="2"/>
  <c r="AD4064" i="2" s="1"/>
  <c r="D4065" i="2"/>
  <c r="AD4065" i="2" s="1"/>
  <c r="D4066" i="2"/>
  <c r="AD4066" i="2" s="1"/>
  <c r="D4067" i="2"/>
  <c r="AD4067" i="2" s="1"/>
  <c r="D4068" i="2"/>
  <c r="AD4068" i="2" s="1"/>
  <c r="D4069" i="2"/>
  <c r="AD4069" i="2" s="1"/>
  <c r="D4070" i="2"/>
  <c r="AD4070" i="2" s="1"/>
  <c r="D4071" i="2"/>
  <c r="AD4071" i="2" s="1"/>
  <c r="D4072" i="2"/>
  <c r="AD4072" i="2" s="1"/>
  <c r="D4073" i="2"/>
  <c r="AD4073" i="2" s="1"/>
  <c r="D4074" i="2"/>
  <c r="AD4074" i="2" s="1"/>
  <c r="D4075" i="2"/>
  <c r="AD4075" i="2" s="1"/>
  <c r="D4076" i="2"/>
  <c r="AD4076" i="2" s="1"/>
  <c r="D4077" i="2"/>
  <c r="AD4077" i="2" s="1"/>
  <c r="D4078" i="2"/>
  <c r="AD4078" i="2" s="1"/>
  <c r="D4079" i="2"/>
  <c r="AD4079" i="2" s="1"/>
  <c r="D4080" i="2"/>
  <c r="AD4080" i="2" s="1"/>
  <c r="D4081" i="2"/>
  <c r="AD4081" i="2" s="1"/>
  <c r="D4082" i="2"/>
  <c r="AD4082" i="2" s="1"/>
  <c r="D4083" i="2"/>
  <c r="AD4083" i="2" s="1"/>
  <c r="D4084" i="2"/>
  <c r="AD4084" i="2" s="1"/>
  <c r="D4085" i="2"/>
  <c r="AD4085" i="2" s="1"/>
  <c r="D4086" i="2"/>
  <c r="AD4086" i="2" s="1"/>
  <c r="D4087" i="2"/>
  <c r="AD4087" i="2" s="1"/>
  <c r="D4088" i="2"/>
  <c r="AD4088" i="2" s="1"/>
  <c r="D4089" i="2"/>
  <c r="AD4089" i="2" s="1"/>
  <c r="D4090" i="2"/>
  <c r="AD4090" i="2" s="1"/>
  <c r="D4091" i="2"/>
  <c r="AD4091" i="2" s="1"/>
  <c r="D4092" i="2"/>
  <c r="AD4092" i="2" s="1"/>
  <c r="D4093" i="2"/>
  <c r="AD4093" i="2" s="1"/>
  <c r="D4094" i="2"/>
  <c r="AD4094" i="2" s="1"/>
  <c r="D4095" i="2"/>
  <c r="AD4095" i="2" s="1"/>
  <c r="D4096" i="2"/>
  <c r="AD4096" i="2" s="1"/>
  <c r="D4097" i="2"/>
  <c r="AD4097" i="2" s="1"/>
  <c r="D4098" i="2"/>
  <c r="AD4098" i="2" s="1"/>
  <c r="D4099" i="2"/>
  <c r="AD4099" i="2" s="1"/>
  <c r="D4100" i="2"/>
  <c r="AD4100" i="2" s="1"/>
  <c r="D4101" i="2"/>
  <c r="AD4101" i="2" s="1"/>
  <c r="D4102" i="2"/>
  <c r="AD4102" i="2" s="1"/>
  <c r="D4103" i="2"/>
  <c r="AD4103" i="2" s="1"/>
  <c r="D4104" i="2"/>
  <c r="AD4104" i="2" s="1"/>
  <c r="D4105" i="2"/>
  <c r="AD4105" i="2" s="1"/>
  <c r="D4106" i="2"/>
  <c r="AD4106" i="2" s="1"/>
  <c r="D4107" i="2"/>
  <c r="AD4107" i="2" s="1"/>
  <c r="D4108" i="2"/>
  <c r="AD4108" i="2" s="1"/>
  <c r="D4109" i="2"/>
  <c r="AD4109" i="2" s="1"/>
  <c r="D4110" i="2"/>
  <c r="AD4110" i="2" s="1"/>
  <c r="D4111" i="2"/>
  <c r="AD4111" i="2" s="1"/>
  <c r="D4112" i="2"/>
  <c r="AD4112" i="2" s="1"/>
  <c r="D4113" i="2"/>
  <c r="AD4113" i="2" s="1"/>
  <c r="D4114" i="2"/>
  <c r="AD4114" i="2" s="1"/>
  <c r="D4115" i="2"/>
  <c r="AD4115" i="2" s="1"/>
  <c r="D4116" i="2"/>
  <c r="AD4116" i="2" s="1"/>
  <c r="D4117" i="2"/>
  <c r="AD4117" i="2" s="1"/>
  <c r="D4118" i="2"/>
  <c r="AD4118" i="2" s="1"/>
  <c r="D4119" i="2"/>
  <c r="AD4119" i="2" s="1"/>
  <c r="D4120" i="2"/>
  <c r="AD4120" i="2" s="1"/>
  <c r="D4121" i="2"/>
  <c r="AD4121" i="2" s="1"/>
  <c r="D4122" i="2"/>
  <c r="AD4122" i="2" s="1"/>
  <c r="D4123" i="2"/>
  <c r="AD4123" i="2" s="1"/>
  <c r="D4124" i="2"/>
  <c r="AD4124" i="2" s="1"/>
  <c r="D4125" i="2"/>
  <c r="AD4125" i="2" s="1"/>
  <c r="D4126" i="2"/>
  <c r="AD4126" i="2" s="1"/>
  <c r="D4127" i="2"/>
  <c r="AD4127" i="2" s="1"/>
  <c r="D4128" i="2"/>
  <c r="AD4128" i="2" s="1"/>
  <c r="D4129" i="2"/>
  <c r="AD4129" i="2" s="1"/>
  <c r="D4130" i="2"/>
  <c r="AD4130" i="2" s="1"/>
  <c r="D4131" i="2"/>
  <c r="AD4131" i="2" s="1"/>
  <c r="D4132" i="2"/>
  <c r="AD4132" i="2" s="1"/>
  <c r="D4133" i="2"/>
  <c r="AD4133" i="2" s="1"/>
  <c r="D4134" i="2"/>
  <c r="AD4134" i="2" s="1"/>
  <c r="D4135" i="2"/>
  <c r="AD4135" i="2" s="1"/>
  <c r="D4136" i="2"/>
  <c r="AD4136" i="2" s="1"/>
  <c r="D4137" i="2"/>
  <c r="AD4137" i="2" s="1"/>
  <c r="D4138" i="2"/>
  <c r="AD4138" i="2" s="1"/>
  <c r="D4139" i="2"/>
  <c r="AD4139" i="2" s="1"/>
  <c r="D4140" i="2"/>
  <c r="AD4140" i="2" s="1"/>
  <c r="D4141" i="2"/>
  <c r="AD4141" i="2" s="1"/>
  <c r="D4142" i="2"/>
  <c r="AD4142" i="2" s="1"/>
  <c r="D4143" i="2"/>
  <c r="AD4143" i="2" s="1"/>
  <c r="D4144" i="2"/>
  <c r="AD4144" i="2" s="1"/>
  <c r="D4145" i="2"/>
  <c r="AD4145" i="2" s="1"/>
  <c r="D4146" i="2"/>
  <c r="AD4146" i="2" s="1"/>
  <c r="D4147" i="2"/>
  <c r="AD4147" i="2" s="1"/>
  <c r="D4148" i="2"/>
  <c r="AD4148" i="2" s="1"/>
  <c r="D4149" i="2"/>
  <c r="AD4149" i="2" s="1"/>
  <c r="D4150" i="2"/>
  <c r="AD4150" i="2" s="1"/>
  <c r="D4151" i="2"/>
  <c r="AD4151" i="2" s="1"/>
  <c r="D4152" i="2"/>
  <c r="AD4152" i="2" s="1"/>
  <c r="D4153" i="2"/>
  <c r="AD4153" i="2" s="1"/>
  <c r="D4154" i="2"/>
  <c r="AD4154" i="2" s="1"/>
  <c r="D4155" i="2"/>
  <c r="AD4155" i="2" s="1"/>
  <c r="D4156" i="2"/>
  <c r="AD4156" i="2" s="1"/>
  <c r="D4157" i="2"/>
  <c r="AD4157" i="2" s="1"/>
  <c r="D4158" i="2"/>
  <c r="AD4158" i="2" s="1"/>
  <c r="D4159" i="2"/>
  <c r="AD4159" i="2" s="1"/>
  <c r="D4160" i="2"/>
  <c r="AD4160" i="2" s="1"/>
  <c r="D4161" i="2"/>
  <c r="AD4161" i="2" s="1"/>
  <c r="D4162" i="2"/>
  <c r="AD4162" i="2" s="1"/>
  <c r="D4163" i="2"/>
  <c r="AD4163" i="2" s="1"/>
  <c r="D4164" i="2"/>
  <c r="AD4164" i="2" s="1"/>
  <c r="D4165" i="2"/>
  <c r="AD4165" i="2" s="1"/>
  <c r="D4166" i="2"/>
  <c r="AD4166" i="2" s="1"/>
  <c r="D4167" i="2"/>
  <c r="AD4167" i="2" s="1"/>
  <c r="D4168" i="2"/>
  <c r="AD4168" i="2" s="1"/>
  <c r="D4169" i="2"/>
  <c r="AD4169" i="2" s="1"/>
  <c r="D4170" i="2"/>
  <c r="AD4170" i="2" s="1"/>
  <c r="D4171" i="2"/>
  <c r="AD4171" i="2" s="1"/>
  <c r="D4172" i="2"/>
  <c r="AD4172" i="2" s="1"/>
  <c r="D4173" i="2"/>
  <c r="AD4173" i="2" s="1"/>
  <c r="D4174" i="2"/>
  <c r="AD4174" i="2" s="1"/>
  <c r="D4175" i="2"/>
  <c r="AD4175" i="2" s="1"/>
  <c r="D4176" i="2"/>
  <c r="AD4176" i="2" s="1"/>
  <c r="D4177" i="2"/>
  <c r="AD4177" i="2" s="1"/>
  <c r="D4178" i="2"/>
  <c r="AD4178" i="2" s="1"/>
  <c r="D4179" i="2"/>
  <c r="AD4179" i="2" s="1"/>
  <c r="D4180" i="2"/>
  <c r="AD4180" i="2" s="1"/>
  <c r="D4181" i="2"/>
  <c r="AD4181" i="2" s="1"/>
  <c r="D4182" i="2"/>
  <c r="AD4182" i="2" s="1"/>
  <c r="D4183" i="2"/>
  <c r="AD4183" i="2" s="1"/>
  <c r="D4184" i="2"/>
  <c r="AD4184" i="2" s="1"/>
  <c r="D4185" i="2"/>
  <c r="AD4185" i="2" s="1"/>
  <c r="D4186" i="2"/>
  <c r="AD4186" i="2" s="1"/>
  <c r="D4187" i="2"/>
  <c r="AD4187" i="2" s="1"/>
  <c r="D4188" i="2"/>
  <c r="AD4188" i="2" s="1"/>
  <c r="D4189" i="2"/>
  <c r="AD4189" i="2" s="1"/>
  <c r="D4190" i="2"/>
  <c r="AD4190" i="2" s="1"/>
  <c r="D4191" i="2"/>
  <c r="AD4191" i="2" s="1"/>
  <c r="D4192" i="2"/>
  <c r="AD4192" i="2" s="1"/>
  <c r="D4193" i="2"/>
  <c r="AD4193" i="2" s="1"/>
  <c r="D4194" i="2"/>
  <c r="AD4194" i="2" s="1"/>
  <c r="D4195" i="2"/>
  <c r="AD4195" i="2" s="1"/>
  <c r="D4196" i="2"/>
  <c r="AD4196" i="2" s="1"/>
  <c r="D4197" i="2"/>
  <c r="AD4197" i="2" s="1"/>
  <c r="D4198" i="2"/>
  <c r="AD4198" i="2" s="1"/>
  <c r="D4199" i="2"/>
  <c r="AD4199" i="2" s="1"/>
  <c r="D4200" i="2"/>
  <c r="AD4200" i="2" s="1"/>
  <c r="D4201" i="2"/>
  <c r="AD4201" i="2" s="1"/>
  <c r="D4202" i="2"/>
  <c r="AD4202" i="2" s="1"/>
  <c r="D4203" i="2"/>
  <c r="AD4203" i="2" s="1"/>
  <c r="D4204" i="2"/>
  <c r="AD4204" i="2" s="1"/>
  <c r="D4205" i="2"/>
  <c r="AD4205" i="2" s="1"/>
  <c r="D4206" i="2"/>
  <c r="AD4206" i="2" s="1"/>
  <c r="D4207" i="2"/>
  <c r="AD4207" i="2" s="1"/>
  <c r="D4208" i="2"/>
  <c r="AD4208" i="2" s="1"/>
  <c r="D4209" i="2"/>
  <c r="AD4209" i="2" s="1"/>
  <c r="D4210" i="2"/>
  <c r="AD4210" i="2" s="1"/>
  <c r="D4211" i="2"/>
  <c r="AD4211" i="2" s="1"/>
  <c r="D4212" i="2"/>
  <c r="AD4212" i="2" s="1"/>
  <c r="D4213" i="2"/>
  <c r="AD4213" i="2" s="1"/>
  <c r="D4214" i="2"/>
  <c r="AD4214" i="2" s="1"/>
  <c r="D4215" i="2"/>
  <c r="AD4215" i="2" s="1"/>
  <c r="D4216" i="2"/>
  <c r="AD4216" i="2" s="1"/>
  <c r="D4217" i="2"/>
  <c r="AD4217" i="2" s="1"/>
  <c r="D4218" i="2"/>
  <c r="AD4218" i="2" s="1"/>
  <c r="D4219" i="2"/>
  <c r="AD4219" i="2" s="1"/>
  <c r="D4220" i="2"/>
  <c r="AD4220" i="2" s="1"/>
  <c r="D4221" i="2"/>
  <c r="AD4221" i="2" s="1"/>
  <c r="D4222" i="2"/>
  <c r="AD4222" i="2" s="1"/>
  <c r="D4223" i="2"/>
  <c r="AD4223" i="2" s="1"/>
  <c r="D4224" i="2"/>
  <c r="AD4224" i="2" s="1"/>
  <c r="D4225" i="2"/>
  <c r="AD4225" i="2" s="1"/>
  <c r="D4226" i="2"/>
  <c r="AD4226" i="2" s="1"/>
  <c r="D4227" i="2"/>
  <c r="AD4227" i="2" s="1"/>
  <c r="D4228" i="2"/>
  <c r="AD4228" i="2" s="1"/>
  <c r="D4229" i="2"/>
  <c r="AD4229" i="2" s="1"/>
  <c r="D4230" i="2"/>
  <c r="AD4230" i="2" s="1"/>
  <c r="D4231" i="2"/>
  <c r="AD4231" i="2" s="1"/>
  <c r="D4232" i="2"/>
  <c r="AD4232" i="2" s="1"/>
  <c r="D4233" i="2"/>
  <c r="AD4233" i="2" s="1"/>
  <c r="D4234" i="2"/>
  <c r="AD4234" i="2" s="1"/>
  <c r="D4235" i="2"/>
  <c r="AD4235" i="2" s="1"/>
  <c r="D4236" i="2"/>
  <c r="AD4236" i="2" s="1"/>
  <c r="D4237" i="2"/>
  <c r="AD4237" i="2" s="1"/>
  <c r="D4238" i="2"/>
  <c r="AD4238" i="2" s="1"/>
  <c r="D4239" i="2"/>
  <c r="AD4239" i="2" s="1"/>
  <c r="D4240" i="2"/>
  <c r="AD4240" i="2" s="1"/>
  <c r="D4241" i="2"/>
  <c r="AD4241" i="2" s="1"/>
  <c r="D4242" i="2"/>
  <c r="AD4242" i="2" s="1"/>
  <c r="D4243" i="2"/>
  <c r="AD4243" i="2" s="1"/>
  <c r="D4244" i="2"/>
  <c r="AD4244" i="2" s="1"/>
  <c r="D4245" i="2"/>
  <c r="AD4245" i="2" s="1"/>
  <c r="D4246" i="2"/>
  <c r="AD4246" i="2" s="1"/>
  <c r="D4247" i="2"/>
  <c r="AD4247" i="2" s="1"/>
  <c r="D4248" i="2"/>
  <c r="AD4248" i="2" s="1"/>
  <c r="D4249" i="2"/>
  <c r="AD4249" i="2" s="1"/>
  <c r="D4250" i="2"/>
  <c r="AD4250" i="2" s="1"/>
  <c r="D4251" i="2"/>
  <c r="AD4251" i="2" s="1"/>
  <c r="D4252" i="2"/>
  <c r="AD4252" i="2" s="1"/>
  <c r="D4253" i="2"/>
  <c r="AD4253" i="2" s="1"/>
  <c r="D4254" i="2"/>
  <c r="AD4254" i="2" s="1"/>
  <c r="D4255" i="2"/>
  <c r="AD4255" i="2" s="1"/>
  <c r="D4256" i="2"/>
  <c r="AD4256" i="2" s="1"/>
  <c r="D4257" i="2"/>
  <c r="AD4257" i="2" s="1"/>
  <c r="D4258" i="2"/>
  <c r="AD4258" i="2" s="1"/>
  <c r="D4259" i="2"/>
  <c r="AD4259" i="2" s="1"/>
  <c r="D4260" i="2"/>
  <c r="AD4260" i="2" s="1"/>
  <c r="D4261" i="2"/>
  <c r="AD4261" i="2" s="1"/>
  <c r="D4262" i="2"/>
  <c r="AD4262" i="2" s="1"/>
  <c r="D4263" i="2"/>
  <c r="AD4263" i="2" s="1"/>
  <c r="D4264" i="2"/>
  <c r="AD4264" i="2" s="1"/>
  <c r="D4265" i="2"/>
  <c r="AD4265" i="2" s="1"/>
  <c r="D4266" i="2"/>
  <c r="AD4266" i="2" s="1"/>
  <c r="D4267" i="2"/>
  <c r="AD4267" i="2" s="1"/>
  <c r="D4268" i="2"/>
  <c r="AD4268" i="2" s="1"/>
  <c r="D4269" i="2"/>
  <c r="AD4269" i="2" s="1"/>
  <c r="D4270" i="2"/>
  <c r="AD4270" i="2" s="1"/>
  <c r="D4271" i="2"/>
  <c r="AD4271" i="2" s="1"/>
  <c r="D4272" i="2"/>
  <c r="AD4272" i="2" s="1"/>
  <c r="D4273" i="2"/>
  <c r="AD4273" i="2" s="1"/>
  <c r="D4274" i="2"/>
  <c r="AD4274" i="2" s="1"/>
  <c r="D4275" i="2"/>
  <c r="AD4275" i="2" s="1"/>
  <c r="D4276" i="2"/>
  <c r="AD4276" i="2" s="1"/>
  <c r="D4277" i="2"/>
  <c r="AD4277" i="2" s="1"/>
  <c r="D4278" i="2"/>
  <c r="AD4278" i="2" s="1"/>
  <c r="D4279" i="2"/>
  <c r="AD4279" i="2" s="1"/>
  <c r="D4280" i="2"/>
  <c r="AD4280" i="2" s="1"/>
  <c r="D4281" i="2"/>
  <c r="AD4281" i="2" s="1"/>
  <c r="D4282" i="2"/>
  <c r="AD4282" i="2" s="1"/>
  <c r="D4283" i="2"/>
  <c r="AD4283" i="2" s="1"/>
  <c r="D4284" i="2"/>
  <c r="AD4284" i="2" s="1"/>
  <c r="D4285" i="2"/>
  <c r="AD4285" i="2" s="1"/>
  <c r="D4286" i="2"/>
  <c r="AD4286" i="2" s="1"/>
  <c r="D4287" i="2"/>
  <c r="AD4287" i="2" s="1"/>
  <c r="D4288" i="2"/>
  <c r="AD4288" i="2" s="1"/>
  <c r="D4289" i="2"/>
  <c r="AD4289" i="2" s="1"/>
  <c r="D4290" i="2"/>
  <c r="AD4290" i="2" s="1"/>
  <c r="D4291" i="2"/>
  <c r="AD4291" i="2" s="1"/>
  <c r="D4292" i="2"/>
  <c r="AD4292" i="2" s="1"/>
  <c r="D4293" i="2"/>
  <c r="AD4293" i="2" s="1"/>
  <c r="D4294" i="2"/>
  <c r="AD4294" i="2" s="1"/>
  <c r="D4295" i="2"/>
  <c r="AD4295" i="2" s="1"/>
  <c r="D4296" i="2"/>
  <c r="AD4296" i="2" s="1"/>
  <c r="D4297" i="2"/>
  <c r="AD4297" i="2" s="1"/>
  <c r="D4298" i="2"/>
  <c r="AD4298" i="2" s="1"/>
  <c r="D4299" i="2"/>
  <c r="AD4299" i="2" s="1"/>
  <c r="D4300" i="2"/>
  <c r="AD4300" i="2" s="1"/>
  <c r="D4301" i="2"/>
  <c r="AD4301" i="2" s="1"/>
  <c r="D4302" i="2"/>
  <c r="AD4302" i="2" s="1"/>
  <c r="D4303" i="2"/>
  <c r="AD4303" i="2" s="1"/>
  <c r="D4304" i="2"/>
  <c r="AD4304" i="2" s="1"/>
  <c r="D4305" i="2"/>
  <c r="AD4305" i="2" s="1"/>
  <c r="D4306" i="2"/>
  <c r="AD4306" i="2" s="1"/>
  <c r="D4307" i="2"/>
  <c r="AD4307" i="2" s="1"/>
  <c r="D4308" i="2"/>
  <c r="AD4308" i="2" s="1"/>
  <c r="D4309" i="2"/>
  <c r="AD4309" i="2" s="1"/>
  <c r="D4310" i="2"/>
  <c r="AD4310" i="2" s="1"/>
  <c r="D4311" i="2"/>
  <c r="AD4311" i="2" s="1"/>
  <c r="D4312" i="2"/>
  <c r="AD4312" i="2" s="1"/>
  <c r="D4313" i="2"/>
  <c r="AD4313" i="2" s="1"/>
  <c r="D4314" i="2"/>
  <c r="AD4314" i="2" s="1"/>
  <c r="D4315" i="2"/>
  <c r="AD4315" i="2" s="1"/>
  <c r="D4316" i="2"/>
  <c r="AD4316" i="2" s="1"/>
  <c r="D4317" i="2"/>
  <c r="AD4317" i="2" s="1"/>
  <c r="D4318" i="2"/>
  <c r="AD4318" i="2" s="1"/>
  <c r="D4319" i="2"/>
  <c r="AD4319" i="2" s="1"/>
  <c r="D4320" i="2"/>
  <c r="AD4320" i="2" s="1"/>
  <c r="D4321" i="2"/>
  <c r="AD4321" i="2" s="1"/>
  <c r="D4322" i="2"/>
  <c r="AD4322" i="2" s="1"/>
  <c r="D4323" i="2"/>
  <c r="AD4323" i="2" s="1"/>
  <c r="D4324" i="2"/>
  <c r="AD4324" i="2" s="1"/>
  <c r="D4325" i="2"/>
  <c r="AD4325" i="2" s="1"/>
  <c r="D4326" i="2"/>
  <c r="AD4326" i="2" s="1"/>
  <c r="D4327" i="2"/>
  <c r="AD4327" i="2" s="1"/>
  <c r="D4328" i="2"/>
  <c r="AD4328" i="2" s="1"/>
  <c r="D4329" i="2"/>
  <c r="AD4329" i="2" s="1"/>
  <c r="D4330" i="2"/>
  <c r="AD4330" i="2" s="1"/>
  <c r="D4331" i="2"/>
  <c r="AD4331" i="2" s="1"/>
  <c r="D4332" i="2"/>
  <c r="AD4332" i="2" s="1"/>
  <c r="D4333" i="2"/>
  <c r="AD4333" i="2" s="1"/>
  <c r="D4334" i="2"/>
  <c r="AD4334" i="2" s="1"/>
  <c r="D4335" i="2"/>
  <c r="AD4335" i="2" s="1"/>
  <c r="D4336" i="2"/>
  <c r="AD4336" i="2" s="1"/>
  <c r="D4337" i="2"/>
  <c r="AD4337" i="2" s="1"/>
  <c r="D4338" i="2"/>
  <c r="AD4338" i="2" s="1"/>
  <c r="D4339" i="2"/>
  <c r="AD4339" i="2" s="1"/>
  <c r="D4340" i="2"/>
  <c r="AD4340" i="2" s="1"/>
  <c r="D4341" i="2"/>
  <c r="AD4341" i="2" s="1"/>
  <c r="D4342" i="2"/>
  <c r="AD4342" i="2" s="1"/>
  <c r="D4343" i="2"/>
  <c r="AD4343" i="2" s="1"/>
  <c r="D4344" i="2"/>
  <c r="AD4344" i="2" s="1"/>
  <c r="D4345" i="2"/>
  <c r="AD4345" i="2" s="1"/>
  <c r="D4346" i="2"/>
  <c r="AD4346" i="2" s="1"/>
  <c r="D4347" i="2"/>
  <c r="AD4347" i="2" s="1"/>
  <c r="D4348" i="2"/>
  <c r="AD4348" i="2" s="1"/>
  <c r="D4349" i="2"/>
  <c r="AD4349" i="2" s="1"/>
  <c r="D4350" i="2"/>
  <c r="AD4350" i="2" s="1"/>
  <c r="D4351" i="2"/>
  <c r="AD4351" i="2" s="1"/>
  <c r="D4352" i="2"/>
  <c r="AD4352" i="2" s="1"/>
  <c r="D4353" i="2"/>
  <c r="AD4353" i="2" s="1"/>
  <c r="D4354" i="2"/>
  <c r="AD4354" i="2" s="1"/>
  <c r="D4355" i="2"/>
  <c r="AD4355" i="2" s="1"/>
  <c r="D4356" i="2"/>
  <c r="AD4356" i="2" s="1"/>
  <c r="D4357" i="2"/>
  <c r="AD4357" i="2" s="1"/>
  <c r="D4358" i="2"/>
  <c r="AD4358" i="2" s="1"/>
  <c r="D4359" i="2"/>
  <c r="AD4359" i="2" s="1"/>
  <c r="D4360" i="2"/>
  <c r="AD4360" i="2" s="1"/>
  <c r="D4361" i="2"/>
  <c r="AD4361" i="2" s="1"/>
  <c r="D4362" i="2"/>
  <c r="AD4362" i="2" s="1"/>
  <c r="D4363" i="2"/>
  <c r="AD4363" i="2" s="1"/>
  <c r="D4364" i="2"/>
  <c r="AD4364" i="2" s="1"/>
  <c r="D4365" i="2"/>
  <c r="AD4365" i="2" s="1"/>
  <c r="D4366" i="2"/>
  <c r="AD4366" i="2" s="1"/>
  <c r="D4367" i="2"/>
  <c r="AD4367" i="2" s="1"/>
  <c r="D4368" i="2"/>
  <c r="AD4368" i="2" s="1"/>
  <c r="D4369" i="2"/>
  <c r="AD4369" i="2" s="1"/>
  <c r="D4370" i="2"/>
  <c r="AD4370" i="2" s="1"/>
  <c r="D4371" i="2"/>
  <c r="AD4371" i="2" s="1"/>
  <c r="D4372" i="2"/>
  <c r="AD4372" i="2" s="1"/>
  <c r="D4373" i="2"/>
  <c r="AD4373" i="2" s="1"/>
  <c r="D4374" i="2"/>
  <c r="AD4374" i="2" s="1"/>
  <c r="D4375" i="2"/>
  <c r="AD4375" i="2" s="1"/>
  <c r="D4376" i="2"/>
  <c r="AD4376" i="2" s="1"/>
  <c r="D4377" i="2"/>
  <c r="AD4377" i="2" s="1"/>
  <c r="D4378" i="2"/>
  <c r="AD4378" i="2" s="1"/>
  <c r="D4379" i="2"/>
  <c r="AD4379" i="2" s="1"/>
  <c r="D4380" i="2"/>
  <c r="AD4380" i="2" s="1"/>
  <c r="D4381" i="2"/>
  <c r="AD4381" i="2" s="1"/>
  <c r="D4382" i="2"/>
  <c r="AD4382" i="2" s="1"/>
  <c r="D4383" i="2"/>
  <c r="AD4383" i="2" s="1"/>
  <c r="D4384" i="2"/>
  <c r="AD4384" i="2" s="1"/>
  <c r="D4385" i="2"/>
  <c r="AD4385" i="2" s="1"/>
  <c r="D4386" i="2"/>
  <c r="AD4386" i="2" s="1"/>
  <c r="D4387" i="2"/>
  <c r="AD4387" i="2" s="1"/>
  <c r="D4388" i="2"/>
  <c r="AD4388" i="2" s="1"/>
  <c r="D4389" i="2"/>
  <c r="AD4389" i="2" s="1"/>
  <c r="D4390" i="2"/>
  <c r="AD4390" i="2" s="1"/>
  <c r="D4391" i="2"/>
  <c r="AD4391" i="2" s="1"/>
  <c r="D4392" i="2"/>
  <c r="AD4392" i="2" s="1"/>
  <c r="D4393" i="2"/>
  <c r="AD4393" i="2" s="1"/>
  <c r="D4394" i="2"/>
  <c r="AD4394" i="2" s="1"/>
  <c r="D4395" i="2"/>
  <c r="AD4395" i="2" s="1"/>
  <c r="D4396" i="2"/>
  <c r="AD4396" i="2" s="1"/>
  <c r="D4397" i="2"/>
  <c r="AD4397" i="2" s="1"/>
  <c r="D4398" i="2"/>
  <c r="AD4398" i="2" s="1"/>
  <c r="D4399" i="2"/>
  <c r="AD4399" i="2" s="1"/>
  <c r="D4400" i="2"/>
  <c r="AD4400" i="2" s="1"/>
  <c r="D4401" i="2"/>
  <c r="AD4401" i="2" s="1"/>
  <c r="D4402" i="2"/>
  <c r="AD4402" i="2" s="1"/>
  <c r="D4403" i="2"/>
  <c r="AD4403" i="2" s="1"/>
  <c r="D4404" i="2"/>
  <c r="AD4404" i="2" s="1"/>
  <c r="D4405" i="2"/>
  <c r="AD4405" i="2" s="1"/>
  <c r="D4406" i="2"/>
  <c r="AD4406" i="2" s="1"/>
  <c r="D4407" i="2"/>
  <c r="AD4407" i="2" s="1"/>
  <c r="D4408" i="2"/>
  <c r="AD4408" i="2" s="1"/>
  <c r="D4409" i="2"/>
  <c r="AD4409" i="2" s="1"/>
  <c r="D4410" i="2"/>
  <c r="AD4410" i="2" s="1"/>
  <c r="D4411" i="2"/>
  <c r="AD4411" i="2" s="1"/>
  <c r="D4412" i="2"/>
  <c r="AD4412" i="2" s="1"/>
  <c r="D4413" i="2"/>
  <c r="AD4413" i="2" s="1"/>
  <c r="D4414" i="2"/>
  <c r="AD4414" i="2" s="1"/>
  <c r="D4415" i="2"/>
  <c r="AD4415" i="2" s="1"/>
  <c r="D4416" i="2"/>
  <c r="AD4416" i="2" s="1"/>
  <c r="D4417" i="2"/>
  <c r="AD4417" i="2" s="1"/>
  <c r="D4418" i="2"/>
  <c r="AD4418" i="2" s="1"/>
  <c r="D4419" i="2"/>
  <c r="AD4419" i="2" s="1"/>
  <c r="D4420" i="2"/>
  <c r="AD4420" i="2" s="1"/>
  <c r="D4421" i="2"/>
  <c r="AD4421" i="2" s="1"/>
  <c r="D4422" i="2"/>
  <c r="AD4422" i="2" s="1"/>
  <c r="D4423" i="2"/>
  <c r="AD4423" i="2" s="1"/>
  <c r="D4424" i="2"/>
  <c r="AD4424" i="2" s="1"/>
  <c r="D4425" i="2"/>
  <c r="AD4425" i="2" s="1"/>
  <c r="D4426" i="2"/>
  <c r="AD4426" i="2" s="1"/>
  <c r="D4427" i="2"/>
  <c r="AD4427" i="2" s="1"/>
  <c r="D4428" i="2"/>
  <c r="AD4428" i="2" s="1"/>
  <c r="D4429" i="2"/>
  <c r="AD4429" i="2" s="1"/>
  <c r="D4430" i="2"/>
  <c r="AD4430" i="2" s="1"/>
  <c r="D4431" i="2"/>
  <c r="AD4431" i="2" s="1"/>
  <c r="D4432" i="2"/>
  <c r="AD4432" i="2" s="1"/>
  <c r="D4433" i="2"/>
  <c r="AD4433" i="2" s="1"/>
  <c r="D4434" i="2"/>
  <c r="AD4434" i="2" s="1"/>
  <c r="D4435" i="2"/>
  <c r="AD4435" i="2" s="1"/>
  <c r="D4436" i="2"/>
  <c r="AD4436" i="2" s="1"/>
  <c r="D4437" i="2"/>
  <c r="AD4437" i="2" s="1"/>
  <c r="D4438" i="2"/>
  <c r="AD4438" i="2" s="1"/>
  <c r="D4439" i="2"/>
  <c r="AD4439" i="2" s="1"/>
  <c r="D4440" i="2"/>
  <c r="AD4440" i="2" s="1"/>
  <c r="D4441" i="2"/>
  <c r="AD4441" i="2" s="1"/>
  <c r="D4442" i="2"/>
  <c r="AD4442" i="2" s="1"/>
  <c r="D4443" i="2"/>
  <c r="AD4443" i="2" s="1"/>
  <c r="D4444" i="2"/>
  <c r="AD4444" i="2" s="1"/>
  <c r="D4445" i="2"/>
  <c r="AD4445" i="2" s="1"/>
  <c r="D4446" i="2"/>
  <c r="AD4446" i="2" s="1"/>
  <c r="D4447" i="2"/>
  <c r="AD4447" i="2" s="1"/>
  <c r="D4448" i="2"/>
  <c r="AD4448" i="2" s="1"/>
  <c r="D4449" i="2"/>
  <c r="AD4449" i="2" s="1"/>
  <c r="D4450" i="2"/>
  <c r="AD4450" i="2" s="1"/>
  <c r="D4451" i="2"/>
  <c r="AD4451" i="2" s="1"/>
  <c r="D4452" i="2"/>
  <c r="AD4452" i="2" s="1"/>
  <c r="D4453" i="2"/>
  <c r="AD4453" i="2" s="1"/>
  <c r="D4454" i="2"/>
  <c r="AD4454" i="2" s="1"/>
  <c r="D4455" i="2"/>
  <c r="AD4455" i="2" s="1"/>
  <c r="D4456" i="2"/>
  <c r="AD4456" i="2" s="1"/>
  <c r="D4457" i="2"/>
  <c r="AD4457" i="2" s="1"/>
  <c r="D4458" i="2"/>
  <c r="AD4458" i="2" s="1"/>
  <c r="D4459" i="2"/>
  <c r="AD4459" i="2" s="1"/>
  <c r="D4460" i="2"/>
  <c r="AD4460" i="2" s="1"/>
  <c r="D4461" i="2"/>
  <c r="AD4461" i="2" s="1"/>
  <c r="D4462" i="2"/>
  <c r="AD4462" i="2" s="1"/>
  <c r="D4463" i="2"/>
  <c r="AD4463" i="2" s="1"/>
  <c r="D4464" i="2"/>
  <c r="AD4464" i="2" s="1"/>
  <c r="D4465" i="2"/>
  <c r="AD4465" i="2" s="1"/>
  <c r="D4466" i="2"/>
  <c r="AD4466" i="2" s="1"/>
  <c r="D4467" i="2"/>
  <c r="AD4467" i="2" s="1"/>
  <c r="D4468" i="2"/>
  <c r="AD4468" i="2" s="1"/>
  <c r="D4469" i="2"/>
  <c r="AD4469" i="2" s="1"/>
  <c r="D4470" i="2"/>
  <c r="AD4470" i="2" s="1"/>
  <c r="D4471" i="2"/>
  <c r="AD4471" i="2" s="1"/>
  <c r="D4472" i="2"/>
  <c r="AD4472" i="2" s="1"/>
  <c r="D4473" i="2"/>
  <c r="AD4473" i="2" s="1"/>
  <c r="D4474" i="2"/>
  <c r="AD4474" i="2" s="1"/>
  <c r="D4475" i="2"/>
  <c r="AD4475" i="2" s="1"/>
  <c r="D4476" i="2"/>
  <c r="AD4476" i="2" s="1"/>
  <c r="D4477" i="2"/>
  <c r="AD4477" i="2" s="1"/>
  <c r="D4478" i="2"/>
  <c r="AD4478" i="2" s="1"/>
  <c r="D4479" i="2"/>
  <c r="AD4479" i="2" s="1"/>
  <c r="D4480" i="2"/>
  <c r="AD4480" i="2" s="1"/>
  <c r="D4481" i="2"/>
  <c r="AD4481" i="2" s="1"/>
  <c r="D4482" i="2"/>
  <c r="AD4482" i="2" s="1"/>
  <c r="D4483" i="2"/>
  <c r="AD4483" i="2" s="1"/>
  <c r="D4484" i="2"/>
  <c r="AD4484" i="2" s="1"/>
  <c r="D4485" i="2"/>
  <c r="AD4485" i="2" s="1"/>
  <c r="D4486" i="2"/>
  <c r="AD4486" i="2" s="1"/>
  <c r="D4487" i="2"/>
  <c r="AD4487" i="2" s="1"/>
  <c r="D4488" i="2"/>
  <c r="AD4488" i="2" s="1"/>
  <c r="D4489" i="2"/>
  <c r="AD4489" i="2" s="1"/>
  <c r="D4490" i="2"/>
  <c r="AD4490" i="2" s="1"/>
  <c r="D4491" i="2"/>
  <c r="AD4491" i="2" s="1"/>
  <c r="D4492" i="2"/>
  <c r="AD4492" i="2" s="1"/>
  <c r="D4493" i="2"/>
  <c r="AD4493" i="2" s="1"/>
  <c r="D4494" i="2"/>
  <c r="AD4494" i="2" s="1"/>
  <c r="D4495" i="2"/>
  <c r="AD4495" i="2" s="1"/>
  <c r="D4496" i="2"/>
  <c r="AD4496" i="2" s="1"/>
  <c r="D4497" i="2"/>
  <c r="AD4497" i="2" s="1"/>
  <c r="D4498" i="2"/>
  <c r="AD4498" i="2" s="1"/>
  <c r="D4499" i="2"/>
  <c r="AD4499" i="2" s="1"/>
  <c r="D4500" i="2"/>
  <c r="AD4500" i="2" s="1"/>
  <c r="D4501" i="2"/>
  <c r="AD4501" i="2" s="1"/>
  <c r="D4502" i="2"/>
  <c r="AD4502" i="2" s="1"/>
  <c r="D4503" i="2"/>
  <c r="AD4503" i="2" s="1"/>
  <c r="D4504" i="2"/>
  <c r="AD4504" i="2" s="1"/>
  <c r="D4505" i="2"/>
  <c r="AD4505" i="2" s="1"/>
  <c r="D4506" i="2"/>
  <c r="AD4506" i="2" s="1"/>
  <c r="D4507" i="2"/>
  <c r="AD4507" i="2" s="1"/>
  <c r="D4508" i="2"/>
  <c r="AD4508" i="2" s="1"/>
  <c r="D4509" i="2"/>
  <c r="AD4509" i="2" s="1"/>
  <c r="D4510" i="2"/>
  <c r="AD4510" i="2" s="1"/>
  <c r="D4511" i="2"/>
  <c r="AD4511" i="2" s="1"/>
  <c r="D4512" i="2"/>
  <c r="AD4512" i="2" s="1"/>
  <c r="D4513" i="2"/>
  <c r="AD4513" i="2" s="1"/>
  <c r="D4514" i="2"/>
  <c r="AD4514" i="2" s="1"/>
  <c r="D4515" i="2"/>
  <c r="AD4515" i="2" s="1"/>
  <c r="D4516" i="2"/>
  <c r="AD4516" i="2" s="1"/>
  <c r="D4517" i="2"/>
  <c r="AD4517" i="2" s="1"/>
  <c r="D4518" i="2"/>
  <c r="AD4518" i="2" s="1"/>
  <c r="D4519" i="2"/>
  <c r="AD4519" i="2" s="1"/>
  <c r="D4520" i="2"/>
  <c r="AD4520" i="2" s="1"/>
  <c r="D4521" i="2"/>
  <c r="AD4521" i="2" s="1"/>
  <c r="D4522" i="2"/>
  <c r="AD4522" i="2" s="1"/>
  <c r="D4523" i="2"/>
  <c r="AD4523" i="2" s="1"/>
  <c r="D4524" i="2"/>
  <c r="AD4524" i="2" s="1"/>
  <c r="D4525" i="2"/>
  <c r="AD4525" i="2" s="1"/>
  <c r="D4526" i="2"/>
  <c r="AD4526" i="2" s="1"/>
  <c r="D4527" i="2"/>
  <c r="AD4527" i="2" s="1"/>
  <c r="D4528" i="2"/>
  <c r="AD4528" i="2" s="1"/>
  <c r="D4529" i="2"/>
  <c r="AD4529" i="2" s="1"/>
  <c r="D4530" i="2"/>
  <c r="AD4530" i="2" s="1"/>
  <c r="D4531" i="2"/>
  <c r="AD4531" i="2" s="1"/>
  <c r="D4532" i="2"/>
  <c r="AD4532" i="2" s="1"/>
  <c r="D4533" i="2"/>
  <c r="AD4533" i="2" s="1"/>
  <c r="D4534" i="2"/>
  <c r="AD4534" i="2" s="1"/>
  <c r="D4535" i="2"/>
  <c r="AD4535" i="2" s="1"/>
  <c r="D4536" i="2"/>
  <c r="AD4536" i="2" s="1"/>
  <c r="D4537" i="2"/>
  <c r="AD4537" i="2" s="1"/>
  <c r="D4538" i="2"/>
  <c r="AD4538" i="2" s="1"/>
  <c r="D4539" i="2"/>
  <c r="AD4539" i="2" s="1"/>
  <c r="D4540" i="2"/>
  <c r="AD4540" i="2" s="1"/>
  <c r="D4541" i="2"/>
  <c r="AD4541" i="2" s="1"/>
  <c r="D4542" i="2"/>
  <c r="AD4542" i="2" s="1"/>
  <c r="D4543" i="2"/>
  <c r="AD4543" i="2" s="1"/>
  <c r="D4544" i="2"/>
  <c r="AD4544" i="2" s="1"/>
  <c r="D4545" i="2"/>
  <c r="AD4545" i="2" s="1"/>
  <c r="D4546" i="2"/>
  <c r="AD4546" i="2" s="1"/>
  <c r="D4547" i="2"/>
  <c r="AD4547" i="2" s="1"/>
  <c r="D4548" i="2"/>
  <c r="AD4548" i="2" s="1"/>
  <c r="D4549" i="2"/>
  <c r="AD4549" i="2" s="1"/>
  <c r="D4550" i="2"/>
  <c r="AD4550" i="2" s="1"/>
  <c r="D4551" i="2"/>
  <c r="AD4551" i="2" s="1"/>
  <c r="D4552" i="2"/>
  <c r="AD4552" i="2" s="1"/>
  <c r="D4553" i="2"/>
  <c r="AD4553" i="2" s="1"/>
  <c r="D4554" i="2"/>
  <c r="AD4554" i="2" s="1"/>
  <c r="D4555" i="2"/>
  <c r="AD4555" i="2" s="1"/>
  <c r="D4556" i="2"/>
  <c r="AD4556" i="2" s="1"/>
  <c r="D4557" i="2"/>
  <c r="AD4557" i="2" s="1"/>
  <c r="D4558" i="2"/>
  <c r="AD4558" i="2" s="1"/>
  <c r="D4559" i="2"/>
  <c r="AD4559" i="2" s="1"/>
  <c r="D4560" i="2"/>
  <c r="AD4560" i="2" s="1"/>
  <c r="D4561" i="2"/>
  <c r="AD4561" i="2" s="1"/>
  <c r="D4562" i="2"/>
  <c r="AD4562" i="2" s="1"/>
  <c r="D4563" i="2"/>
  <c r="AD4563" i="2" s="1"/>
  <c r="D4564" i="2"/>
  <c r="AD4564" i="2" s="1"/>
  <c r="D4565" i="2"/>
  <c r="AD4565" i="2" s="1"/>
  <c r="D4566" i="2"/>
  <c r="AD4566" i="2" s="1"/>
  <c r="D4567" i="2"/>
  <c r="AD4567" i="2" s="1"/>
  <c r="D4568" i="2"/>
  <c r="AD4568" i="2" s="1"/>
  <c r="D4569" i="2"/>
  <c r="AD4569" i="2" s="1"/>
  <c r="D4570" i="2"/>
  <c r="AD4570" i="2" s="1"/>
  <c r="D4571" i="2"/>
  <c r="AD4571" i="2" s="1"/>
  <c r="D4572" i="2"/>
  <c r="AD4572" i="2" s="1"/>
  <c r="D4573" i="2"/>
  <c r="AD4573" i="2" s="1"/>
  <c r="D4574" i="2"/>
  <c r="AD4574" i="2" s="1"/>
  <c r="D4575" i="2"/>
  <c r="AD4575" i="2" s="1"/>
  <c r="D4576" i="2"/>
  <c r="AD4576" i="2" s="1"/>
  <c r="D4577" i="2"/>
  <c r="AD4577" i="2" s="1"/>
  <c r="D4578" i="2"/>
  <c r="AD4578" i="2" s="1"/>
  <c r="D4579" i="2"/>
  <c r="AD4579" i="2" s="1"/>
  <c r="D4580" i="2"/>
  <c r="AD4580" i="2" s="1"/>
  <c r="D4581" i="2"/>
  <c r="AD4581" i="2" s="1"/>
  <c r="D4582" i="2"/>
  <c r="AD4582" i="2" s="1"/>
  <c r="D4583" i="2"/>
  <c r="AD4583" i="2" s="1"/>
  <c r="D4584" i="2"/>
  <c r="AD4584" i="2" s="1"/>
  <c r="D4585" i="2"/>
  <c r="AD4585" i="2" s="1"/>
  <c r="D4586" i="2"/>
  <c r="AD4586" i="2" s="1"/>
  <c r="D4587" i="2"/>
  <c r="AD4587" i="2" s="1"/>
  <c r="D4588" i="2"/>
  <c r="AD4588" i="2" s="1"/>
  <c r="D4589" i="2"/>
  <c r="AD4589" i="2" s="1"/>
  <c r="D4590" i="2"/>
  <c r="AD4590" i="2" s="1"/>
  <c r="D4591" i="2"/>
  <c r="AD4591" i="2" s="1"/>
  <c r="D4592" i="2"/>
  <c r="AD4592" i="2" s="1"/>
  <c r="D4593" i="2"/>
  <c r="AD4593" i="2" s="1"/>
  <c r="D4594" i="2"/>
  <c r="AD4594" i="2" s="1"/>
  <c r="D4595" i="2"/>
  <c r="AD4595" i="2" s="1"/>
  <c r="D4596" i="2"/>
  <c r="AD4596" i="2" s="1"/>
  <c r="D4597" i="2"/>
  <c r="AD4597" i="2" s="1"/>
  <c r="D4598" i="2"/>
  <c r="AD4598" i="2" s="1"/>
  <c r="D4599" i="2"/>
  <c r="AD4599" i="2" s="1"/>
  <c r="D4600" i="2"/>
  <c r="AD4600" i="2" s="1"/>
  <c r="D4601" i="2"/>
  <c r="AD4601" i="2" s="1"/>
  <c r="D4602" i="2"/>
  <c r="AD4602" i="2" s="1"/>
  <c r="D4603" i="2"/>
  <c r="AD4603" i="2" s="1"/>
  <c r="D4604" i="2"/>
  <c r="AD4604" i="2" s="1"/>
  <c r="D4605" i="2"/>
  <c r="AD4605" i="2" s="1"/>
  <c r="D4606" i="2"/>
  <c r="AD4606" i="2" s="1"/>
  <c r="D4607" i="2"/>
  <c r="AD4607" i="2" s="1"/>
  <c r="D4608" i="2"/>
  <c r="AD4608" i="2" s="1"/>
  <c r="D4609" i="2"/>
  <c r="AD4609" i="2" s="1"/>
  <c r="D4610" i="2"/>
  <c r="AD4610" i="2" s="1"/>
  <c r="D4611" i="2"/>
  <c r="AD4611" i="2" s="1"/>
  <c r="D4612" i="2"/>
  <c r="AD4612" i="2" s="1"/>
  <c r="D4613" i="2"/>
  <c r="AD4613" i="2" s="1"/>
  <c r="D4614" i="2"/>
  <c r="AD4614" i="2" s="1"/>
  <c r="D4615" i="2"/>
  <c r="AD4615" i="2" s="1"/>
  <c r="D4616" i="2"/>
  <c r="AD4616" i="2" s="1"/>
  <c r="D4617" i="2"/>
  <c r="AD4617" i="2" s="1"/>
  <c r="D4618" i="2"/>
  <c r="AD4618" i="2" s="1"/>
  <c r="D4619" i="2"/>
  <c r="AD4619" i="2" s="1"/>
  <c r="D4620" i="2"/>
  <c r="AD4620" i="2" s="1"/>
  <c r="D4621" i="2"/>
  <c r="AD4621" i="2" s="1"/>
  <c r="D4622" i="2"/>
  <c r="AD4622" i="2" s="1"/>
  <c r="D4623" i="2"/>
  <c r="AD4623" i="2" s="1"/>
  <c r="D4624" i="2"/>
  <c r="AD4624" i="2" s="1"/>
  <c r="D4625" i="2"/>
  <c r="AD4625" i="2" s="1"/>
  <c r="D4626" i="2"/>
  <c r="AD4626" i="2" s="1"/>
  <c r="D4627" i="2"/>
  <c r="AD4627" i="2" s="1"/>
  <c r="D4628" i="2"/>
  <c r="AD4628" i="2" s="1"/>
  <c r="D4629" i="2"/>
  <c r="AD4629" i="2" s="1"/>
  <c r="D4630" i="2"/>
  <c r="AD4630" i="2" s="1"/>
  <c r="D4631" i="2"/>
  <c r="AD4631" i="2" s="1"/>
  <c r="D4632" i="2"/>
  <c r="AD4632" i="2" s="1"/>
  <c r="D4633" i="2"/>
  <c r="AD4633" i="2" s="1"/>
  <c r="D4634" i="2"/>
  <c r="AD4634" i="2" s="1"/>
  <c r="D4635" i="2"/>
  <c r="AD4635" i="2" s="1"/>
  <c r="D4636" i="2"/>
  <c r="AD4636" i="2" s="1"/>
  <c r="D4637" i="2"/>
  <c r="AD4637" i="2" s="1"/>
  <c r="D4638" i="2"/>
  <c r="AD4638" i="2" s="1"/>
  <c r="D4639" i="2"/>
  <c r="AD4639" i="2" s="1"/>
  <c r="D4640" i="2"/>
  <c r="AD4640" i="2" s="1"/>
  <c r="D4641" i="2"/>
  <c r="AD4641" i="2" s="1"/>
  <c r="D4642" i="2"/>
  <c r="AD4642" i="2" s="1"/>
  <c r="D4643" i="2"/>
  <c r="AD4643" i="2" s="1"/>
  <c r="D4644" i="2"/>
  <c r="AD4644" i="2" s="1"/>
  <c r="D4645" i="2"/>
  <c r="AD4645" i="2" s="1"/>
  <c r="D4646" i="2"/>
  <c r="AD4646" i="2" s="1"/>
  <c r="D4647" i="2"/>
  <c r="AD4647" i="2" s="1"/>
  <c r="D4648" i="2"/>
  <c r="AD4648" i="2" s="1"/>
  <c r="D4649" i="2"/>
  <c r="AD4649" i="2" s="1"/>
  <c r="D4650" i="2"/>
  <c r="AD4650" i="2" s="1"/>
  <c r="D4651" i="2"/>
  <c r="AD4651" i="2" s="1"/>
  <c r="D4652" i="2"/>
  <c r="AD4652" i="2" s="1"/>
  <c r="D4653" i="2"/>
  <c r="AD4653" i="2" s="1"/>
  <c r="D4654" i="2"/>
  <c r="AD4654" i="2" s="1"/>
  <c r="D4655" i="2"/>
  <c r="AD4655" i="2" s="1"/>
  <c r="D4656" i="2"/>
  <c r="AD4656" i="2" s="1"/>
  <c r="D4657" i="2"/>
  <c r="AD4657" i="2" s="1"/>
  <c r="D4658" i="2"/>
  <c r="AD4658" i="2" s="1"/>
  <c r="D4659" i="2"/>
  <c r="AD4659" i="2" s="1"/>
  <c r="D4660" i="2"/>
  <c r="AD4660" i="2" s="1"/>
  <c r="D4661" i="2"/>
  <c r="AD4661" i="2" s="1"/>
  <c r="D4662" i="2"/>
  <c r="AD4662" i="2" s="1"/>
  <c r="D4663" i="2"/>
  <c r="AD4663" i="2" s="1"/>
  <c r="D4664" i="2"/>
  <c r="AD4664" i="2" s="1"/>
  <c r="D4665" i="2"/>
  <c r="AD4665" i="2" s="1"/>
  <c r="D4666" i="2"/>
  <c r="AD4666" i="2" s="1"/>
  <c r="D4667" i="2"/>
  <c r="AD4667" i="2" s="1"/>
  <c r="D4668" i="2"/>
  <c r="AD4668" i="2" s="1"/>
  <c r="D4669" i="2"/>
  <c r="AD4669" i="2" s="1"/>
  <c r="D4670" i="2"/>
  <c r="AD4670" i="2" s="1"/>
  <c r="D4671" i="2"/>
  <c r="AD4671" i="2" s="1"/>
  <c r="D4672" i="2"/>
  <c r="AD4672" i="2" s="1"/>
  <c r="D4673" i="2"/>
  <c r="AD4673" i="2" s="1"/>
  <c r="D4674" i="2"/>
  <c r="AD4674" i="2" s="1"/>
  <c r="D4675" i="2"/>
  <c r="AD4675" i="2" s="1"/>
  <c r="D4676" i="2"/>
  <c r="AD4676" i="2" s="1"/>
  <c r="D4677" i="2"/>
  <c r="AD4677" i="2" s="1"/>
  <c r="D4678" i="2"/>
  <c r="AD4678" i="2" s="1"/>
  <c r="D4679" i="2"/>
  <c r="AD4679" i="2" s="1"/>
  <c r="D4680" i="2"/>
  <c r="AD4680" i="2" s="1"/>
  <c r="D4681" i="2"/>
  <c r="AD4681" i="2" s="1"/>
  <c r="D4682" i="2"/>
  <c r="AD4682" i="2" s="1"/>
  <c r="D4683" i="2"/>
  <c r="AD4683" i="2" s="1"/>
  <c r="D4684" i="2"/>
  <c r="AD4684" i="2" s="1"/>
  <c r="D4685" i="2"/>
  <c r="AD4685" i="2" s="1"/>
  <c r="D4686" i="2"/>
  <c r="AD4686" i="2" s="1"/>
  <c r="D4687" i="2"/>
  <c r="AD4687" i="2" s="1"/>
  <c r="D4688" i="2"/>
  <c r="AD4688" i="2" s="1"/>
  <c r="D4689" i="2"/>
  <c r="AD4689" i="2" s="1"/>
  <c r="D4690" i="2"/>
  <c r="AD4690" i="2" s="1"/>
  <c r="D4691" i="2"/>
  <c r="AD4691" i="2" s="1"/>
  <c r="D4692" i="2"/>
  <c r="AD4692" i="2" s="1"/>
  <c r="D4693" i="2"/>
  <c r="AD4693" i="2" s="1"/>
  <c r="D4694" i="2"/>
  <c r="AD4694" i="2" s="1"/>
  <c r="D4695" i="2"/>
  <c r="AD4695" i="2" s="1"/>
  <c r="D4696" i="2"/>
  <c r="AD4696" i="2" s="1"/>
  <c r="D4697" i="2"/>
  <c r="AD4697" i="2" s="1"/>
  <c r="D4698" i="2"/>
  <c r="AD4698" i="2" s="1"/>
  <c r="D4699" i="2"/>
  <c r="AD4699" i="2" s="1"/>
  <c r="D4700" i="2"/>
  <c r="AD4700" i="2" s="1"/>
  <c r="D4701" i="2"/>
  <c r="AD4701" i="2" s="1"/>
  <c r="D4702" i="2"/>
  <c r="AD4702" i="2" s="1"/>
  <c r="D4703" i="2"/>
  <c r="AD4703" i="2" s="1"/>
  <c r="D4704" i="2"/>
  <c r="AD4704" i="2" s="1"/>
  <c r="D4705" i="2"/>
  <c r="AD4705" i="2" s="1"/>
  <c r="D4706" i="2"/>
  <c r="AD4706" i="2" s="1"/>
  <c r="D4707" i="2"/>
  <c r="AD4707" i="2" s="1"/>
  <c r="D4708" i="2"/>
  <c r="AD4708" i="2" s="1"/>
  <c r="D4709" i="2"/>
  <c r="AD4709" i="2" s="1"/>
  <c r="D4710" i="2"/>
  <c r="AD4710" i="2" s="1"/>
  <c r="D4711" i="2"/>
  <c r="AD4711" i="2" s="1"/>
  <c r="D4712" i="2"/>
  <c r="AD4712" i="2" s="1"/>
  <c r="D4713" i="2"/>
  <c r="AD4713" i="2" s="1"/>
  <c r="D4714" i="2"/>
  <c r="AD4714" i="2" s="1"/>
  <c r="D4715" i="2"/>
  <c r="AD4715" i="2" s="1"/>
  <c r="D4716" i="2"/>
  <c r="AD4716" i="2" s="1"/>
  <c r="D4717" i="2"/>
  <c r="AD4717" i="2" s="1"/>
  <c r="D4718" i="2"/>
  <c r="AD4718" i="2" s="1"/>
  <c r="D4719" i="2"/>
  <c r="AD4719" i="2" s="1"/>
  <c r="D4720" i="2"/>
  <c r="AD4720" i="2" s="1"/>
  <c r="D4721" i="2"/>
  <c r="AD4721" i="2" s="1"/>
  <c r="D4722" i="2"/>
  <c r="AD4722" i="2" s="1"/>
  <c r="D4723" i="2"/>
  <c r="AD4723" i="2" s="1"/>
  <c r="D4724" i="2"/>
  <c r="AD4724" i="2" s="1"/>
  <c r="D4725" i="2"/>
  <c r="AD4725" i="2" s="1"/>
  <c r="D4726" i="2"/>
  <c r="AD4726" i="2" s="1"/>
  <c r="D4727" i="2"/>
  <c r="AD4727" i="2" s="1"/>
  <c r="D4728" i="2"/>
  <c r="AD4728" i="2" s="1"/>
  <c r="D4729" i="2"/>
  <c r="AD4729" i="2" s="1"/>
  <c r="D4730" i="2"/>
  <c r="AD4730" i="2" s="1"/>
  <c r="D4731" i="2"/>
  <c r="AD4731" i="2" s="1"/>
  <c r="D4732" i="2"/>
  <c r="AD4732" i="2" s="1"/>
  <c r="D4733" i="2"/>
  <c r="AD4733" i="2" s="1"/>
  <c r="D4734" i="2"/>
  <c r="AD4734" i="2" s="1"/>
  <c r="D4735" i="2"/>
  <c r="AD4735" i="2" s="1"/>
  <c r="D4736" i="2"/>
  <c r="AD4736" i="2" s="1"/>
  <c r="D4737" i="2"/>
  <c r="AD4737" i="2" s="1"/>
  <c r="D4738" i="2"/>
  <c r="AD4738" i="2" s="1"/>
  <c r="D4739" i="2"/>
  <c r="AD4739" i="2" s="1"/>
  <c r="D4740" i="2"/>
  <c r="AD4740" i="2" s="1"/>
  <c r="D4741" i="2"/>
  <c r="AD4741" i="2" s="1"/>
  <c r="D4742" i="2"/>
  <c r="AD4742" i="2" s="1"/>
  <c r="D4743" i="2"/>
  <c r="AD4743" i="2" s="1"/>
  <c r="D4744" i="2"/>
  <c r="AD4744" i="2" s="1"/>
  <c r="D4745" i="2"/>
  <c r="AD4745" i="2" s="1"/>
  <c r="D4746" i="2"/>
  <c r="AD4746" i="2" s="1"/>
  <c r="D4747" i="2"/>
  <c r="AD4747" i="2" s="1"/>
  <c r="D4748" i="2"/>
  <c r="AD4748" i="2" s="1"/>
  <c r="D4749" i="2"/>
  <c r="AD4749" i="2" s="1"/>
  <c r="D4750" i="2"/>
  <c r="AD4750" i="2" s="1"/>
  <c r="D4751" i="2"/>
  <c r="AD4751" i="2" s="1"/>
  <c r="D4752" i="2"/>
  <c r="AD4752" i="2" s="1"/>
  <c r="D4753" i="2"/>
  <c r="AD4753" i="2" s="1"/>
  <c r="D4754" i="2"/>
  <c r="AD4754" i="2" s="1"/>
  <c r="D4755" i="2"/>
  <c r="AD4755" i="2" s="1"/>
  <c r="D4756" i="2"/>
  <c r="AD4756" i="2" s="1"/>
  <c r="D4757" i="2"/>
  <c r="AD4757" i="2" s="1"/>
  <c r="D4758" i="2"/>
  <c r="AD4758" i="2" s="1"/>
  <c r="D4759" i="2"/>
  <c r="AD4759" i="2" s="1"/>
  <c r="D4760" i="2"/>
  <c r="AD4760" i="2" s="1"/>
  <c r="D4761" i="2"/>
  <c r="AD4761" i="2" s="1"/>
  <c r="D4762" i="2"/>
  <c r="AD4762" i="2" s="1"/>
  <c r="D4763" i="2"/>
  <c r="AD4763" i="2" s="1"/>
  <c r="D4764" i="2"/>
  <c r="AD4764" i="2" s="1"/>
  <c r="D4765" i="2"/>
  <c r="AD4765" i="2" s="1"/>
  <c r="D4766" i="2"/>
  <c r="AD4766" i="2" s="1"/>
  <c r="D4767" i="2"/>
  <c r="AD4767" i="2" s="1"/>
  <c r="D4768" i="2"/>
  <c r="AD4768" i="2" s="1"/>
  <c r="D4769" i="2"/>
  <c r="AD4769" i="2" s="1"/>
  <c r="D4770" i="2"/>
  <c r="AD4770" i="2" s="1"/>
  <c r="D4771" i="2"/>
  <c r="AD4771" i="2" s="1"/>
  <c r="D4772" i="2"/>
  <c r="AD4772" i="2" s="1"/>
  <c r="D4773" i="2"/>
  <c r="AD4773" i="2" s="1"/>
  <c r="D4774" i="2"/>
  <c r="AD4774" i="2" s="1"/>
  <c r="D4775" i="2"/>
  <c r="AD4775" i="2" s="1"/>
  <c r="D4776" i="2"/>
  <c r="AD4776" i="2" s="1"/>
  <c r="D4777" i="2"/>
  <c r="AD4777" i="2" s="1"/>
  <c r="D4778" i="2"/>
  <c r="AD4778" i="2" s="1"/>
  <c r="D4779" i="2"/>
  <c r="AD4779" i="2" s="1"/>
  <c r="D4780" i="2"/>
  <c r="AD4780" i="2" s="1"/>
  <c r="D4781" i="2"/>
  <c r="AD4781" i="2" s="1"/>
  <c r="D4782" i="2"/>
  <c r="AD4782" i="2" s="1"/>
  <c r="D4783" i="2"/>
  <c r="AD4783" i="2" s="1"/>
  <c r="D4784" i="2"/>
  <c r="AD4784" i="2" s="1"/>
  <c r="D4785" i="2"/>
  <c r="AD4785" i="2" s="1"/>
  <c r="D4786" i="2"/>
  <c r="AD4786" i="2" s="1"/>
  <c r="D4787" i="2"/>
  <c r="AD4787" i="2" s="1"/>
  <c r="D4788" i="2"/>
  <c r="AD4788" i="2" s="1"/>
  <c r="D4789" i="2"/>
  <c r="AD4789" i="2" s="1"/>
  <c r="D4790" i="2"/>
  <c r="AD4790" i="2" s="1"/>
  <c r="D4791" i="2"/>
  <c r="AD4791" i="2" s="1"/>
  <c r="D4792" i="2"/>
  <c r="AD4792" i="2" s="1"/>
  <c r="D4793" i="2"/>
  <c r="AD4793" i="2" s="1"/>
  <c r="D4794" i="2"/>
  <c r="AD4794" i="2" s="1"/>
  <c r="D4795" i="2"/>
  <c r="AD4795" i="2" s="1"/>
  <c r="D4796" i="2"/>
  <c r="AD4796" i="2" s="1"/>
  <c r="D4797" i="2"/>
  <c r="AD4797" i="2" s="1"/>
  <c r="D4798" i="2"/>
  <c r="AD4798" i="2" s="1"/>
  <c r="D4799" i="2"/>
  <c r="AD4799" i="2" s="1"/>
  <c r="D4800" i="2"/>
  <c r="AD4800" i="2" s="1"/>
  <c r="D4801" i="2"/>
  <c r="AD4801" i="2" s="1"/>
  <c r="D4802" i="2"/>
  <c r="AD4802" i="2" s="1"/>
  <c r="D4803" i="2"/>
  <c r="AD4803" i="2" s="1"/>
  <c r="D4804" i="2"/>
  <c r="AD4804" i="2" s="1"/>
  <c r="D4805" i="2"/>
  <c r="AD4805" i="2" s="1"/>
  <c r="D4806" i="2"/>
  <c r="AD4806" i="2" s="1"/>
  <c r="D4807" i="2"/>
  <c r="AD4807" i="2" s="1"/>
  <c r="D4808" i="2"/>
  <c r="AD4808" i="2" s="1"/>
  <c r="D4809" i="2"/>
  <c r="AD4809" i="2" s="1"/>
  <c r="D4810" i="2"/>
  <c r="AD4810" i="2" s="1"/>
  <c r="D4811" i="2"/>
  <c r="AD4811" i="2" s="1"/>
  <c r="D4812" i="2"/>
  <c r="AD4812" i="2" s="1"/>
  <c r="D4813" i="2"/>
  <c r="AD4813" i="2" s="1"/>
  <c r="D4814" i="2"/>
  <c r="AD4814" i="2" s="1"/>
  <c r="D4815" i="2"/>
  <c r="AD4815" i="2" s="1"/>
  <c r="D4816" i="2"/>
  <c r="AD4816" i="2" s="1"/>
  <c r="D4817" i="2"/>
  <c r="AD4817" i="2" s="1"/>
  <c r="D4818" i="2"/>
  <c r="AD4818" i="2" s="1"/>
  <c r="D4819" i="2"/>
  <c r="AD4819" i="2" s="1"/>
  <c r="D4820" i="2"/>
  <c r="AD4820" i="2" s="1"/>
  <c r="D4821" i="2"/>
  <c r="AD4821" i="2" s="1"/>
  <c r="D4822" i="2"/>
  <c r="AD4822" i="2" s="1"/>
  <c r="D4823" i="2"/>
  <c r="AD4823" i="2" s="1"/>
  <c r="D4824" i="2"/>
  <c r="AD4824" i="2" s="1"/>
  <c r="D4825" i="2"/>
  <c r="AD4825" i="2" s="1"/>
  <c r="D4826" i="2"/>
  <c r="AD4826" i="2" s="1"/>
  <c r="D4827" i="2"/>
  <c r="AD4827" i="2" s="1"/>
  <c r="D4828" i="2"/>
  <c r="AD4828" i="2" s="1"/>
  <c r="D4829" i="2"/>
  <c r="AD4829" i="2" s="1"/>
  <c r="D4830" i="2"/>
  <c r="AD4830" i="2" s="1"/>
  <c r="D4831" i="2"/>
  <c r="AD4831" i="2" s="1"/>
  <c r="D4832" i="2"/>
  <c r="AD4832" i="2" s="1"/>
  <c r="D4833" i="2"/>
  <c r="AD4833" i="2" s="1"/>
  <c r="D4834" i="2"/>
  <c r="AD4834" i="2" s="1"/>
  <c r="D4835" i="2"/>
  <c r="AD4835" i="2" s="1"/>
  <c r="D4836" i="2"/>
  <c r="AD4836" i="2" s="1"/>
  <c r="D4837" i="2"/>
  <c r="AD4837" i="2" s="1"/>
  <c r="D4838" i="2"/>
  <c r="AD4838" i="2" s="1"/>
  <c r="D4839" i="2"/>
  <c r="AD4839" i="2" s="1"/>
  <c r="D4840" i="2"/>
  <c r="AD4840" i="2" s="1"/>
  <c r="D4841" i="2"/>
  <c r="AD4841" i="2" s="1"/>
  <c r="D4842" i="2"/>
  <c r="AD4842" i="2" s="1"/>
  <c r="D4843" i="2"/>
  <c r="AD4843" i="2" s="1"/>
  <c r="D4844" i="2"/>
  <c r="AD4844" i="2" s="1"/>
  <c r="D4845" i="2"/>
  <c r="AD4845" i="2" s="1"/>
  <c r="D4846" i="2"/>
  <c r="AD4846" i="2" s="1"/>
  <c r="D4847" i="2"/>
  <c r="AD4847" i="2" s="1"/>
  <c r="D4848" i="2"/>
  <c r="AD4848" i="2" s="1"/>
  <c r="D4849" i="2"/>
  <c r="AD4849" i="2" s="1"/>
  <c r="D4850" i="2"/>
  <c r="AD4850" i="2" s="1"/>
  <c r="D4851" i="2"/>
  <c r="AD4851" i="2" s="1"/>
  <c r="D4852" i="2"/>
  <c r="AD4852" i="2" s="1"/>
  <c r="D4853" i="2"/>
  <c r="AD4853" i="2" s="1"/>
  <c r="D4854" i="2"/>
  <c r="AD4854" i="2" s="1"/>
  <c r="D4855" i="2"/>
  <c r="AD4855" i="2" s="1"/>
  <c r="D4856" i="2"/>
  <c r="AD4856" i="2" s="1"/>
  <c r="D4857" i="2"/>
  <c r="AD4857" i="2" s="1"/>
  <c r="D4858" i="2"/>
  <c r="AD4858" i="2" s="1"/>
  <c r="D4859" i="2"/>
  <c r="AD4859" i="2" s="1"/>
  <c r="D4860" i="2"/>
  <c r="AD4860" i="2" s="1"/>
  <c r="D4861" i="2"/>
  <c r="AD4861" i="2" s="1"/>
  <c r="D4862" i="2"/>
  <c r="AD4862" i="2" s="1"/>
  <c r="D4863" i="2"/>
  <c r="AD4863" i="2" s="1"/>
  <c r="D4864" i="2"/>
  <c r="AD4864" i="2" s="1"/>
  <c r="D4865" i="2"/>
  <c r="AD4865" i="2" s="1"/>
  <c r="D4866" i="2"/>
  <c r="AD4866" i="2" s="1"/>
  <c r="D4867" i="2"/>
  <c r="AD4867" i="2" s="1"/>
  <c r="D4868" i="2"/>
  <c r="AD4868" i="2" s="1"/>
  <c r="D4869" i="2"/>
  <c r="AD4869" i="2" s="1"/>
  <c r="D4870" i="2"/>
  <c r="AD4870" i="2" s="1"/>
  <c r="D4871" i="2"/>
  <c r="AD4871" i="2" s="1"/>
  <c r="D4872" i="2"/>
  <c r="AD4872" i="2" s="1"/>
  <c r="D4873" i="2"/>
  <c r="AD4873" i="2" s="1"/>
  <c r="D4874" i="2"/>
  <c r="AD4874" i="2" s="1"/>
  <c r="D4875" i="2"/>
  <c r="AD4875" i="2" s="1"/>
  <c r="D4876" i="2"/>
  <c r="AD4876" i="2" s="1"/>
  <c r="D4877" i="2"/>
  <c r="AD4877" i="2" s="1"/>
  <c r="D4878" i="2"/>
  <c r="AD4878" i="2" s="1"/>
  <c r="D4879" i="2"/>
  <c r="AD4879" i="2" s="1"/>
  <c r="D4880" i="2"/>
  <c r="AD4880" i="2" s="1"/>
  <c r="D4881" i="2"/>
  <c r="AD4881" i="2" s="1"/>
  <c r="D4882" i="2"/>
  <c r="AD4882" i="2" s="1"/>
  <c r="D4883" i="2"/>
  <c r="AD4883" i="2" s="1"/>
  <c r="D4884" i="2"/>
  <c r="AD4884" i="2" s="1"/>
  <c r="D4885" i="2"/>
  <c r="AD4885" i="2" s="1"/>
  <c r="D4886" i="2"/>
  <c r="AD4886" i="2" s="1"/>
  <c r="D4887" i="2"/>
  <c r="AD4887" i="2" s="1"/>
  <c r="D4888" i="2"/>
  <c r="AD4888" i="2" s="1"/>
  <c r="D4889" i="2"/>
  <c r="AD4889" i="2" s="1"/>
  <c r="D4890" i="2"/>
  <c r="AD4890" i="2" s="1"/>
  <c r="D4891" i="2"/>
  <c r="AD4891" i="2" s="1"/>
  <c r="D4892" i="2"/>
  <c r="AD4892" i="2" s="1"/>
  <c r="D4893" i="2"/>
  <c r="AD4893" i="2" s="1"/>
  <c r="D4894" i="2"/>
  <c r="AD4894" i="2" s="1"/>
  <c r="D4895" i="2"/>
  <c r="AD4895" i="2" s="1"/>
  <c r="D4896" i="2"/>
  <c r="AD4896" i="2" s="1"/>
  <c r="D4897" i="2"/>
  <c r="AD4897" i="2" s="1"/>
  <c r="D4898" i="2"/>
  <c r="AD4898" i="2" s="1"/>
  <c r="D4899" i="2"/>
  <c r="AD4899" i="2" s="1"/>
  <c r="D4900" i="2"/>
  <c r="AD4900" i="2" s="1"/>
  <c r="D4901" i="2"/>
  <c r="AD4901" i="2" s="1"/>
  <c r="D4902" i="2"/>
  <c r="AD4902" i="2" s="1"/>
  <c r="D4903" i="2"/>
  <c r="AD4903" i="2" s="1"/>
  <c r="D4904" i="2"/>
  <c r="AD4904" i="2" s="1"/>
  <c r="D4905" i="2"/>
  <c r="AD4905" i="2" s="1"/>
  <c r="D4906" i="2"/>
  <c r="AD4906" i="2" s="1"/>
  <c r="D4907" i="2"/>
  <c r="AD4907" i="2" s="1"/>
  <c r="D4908" i="2"/>
  <c r="AD4908" i="2" s="1"/>
  <c r="D4909" i="2"/>
  <c r="AD4909" i="2" s="1"/>
  <c r="D4910" i="2"/>
  <c r="AD4910" i="2" s="1"/>
  <c r="D4911" i="2"/>
  <c r="AD4911" i="2" s="1"/>
  <c r="D4912" i="2"/>
  <c r="AD4912" i="2" s="1"/>
  <c r="D4913" i="2"/>
  <c r="AD4913" i="2" s="1"/>
  <c r="D4914" i="2"/>
  <c r="AD4914" i="2" s="1"/>
  <c r="D4915" i="2"/>
  <c r="AD4915" i="2" s="1"/>
  <c r="D4916" i="2"/>
  <c r="AD4916" i="2" s="1"/>
  <c r="D4917" i="2"/>
  <c r="AD4917" i="2" s="1"/>
  <c r="D4918" i="2"/>
  <c r="AD4918" i="2" s="1"/>
  <c r="D4919" i="2"/>
  <c r="AD4919" i="2" s="1"/>
  <c r="D4920" i="2"/>
  <c r="AD4920" i="2" s="1"/>
  <c r="D4921" i="2"/>
  <c r="AD4921" i="2" s="1"/>
  <c r="D4922" i="2"/>
  <c r="AD4922" i="2" s="1"/>
  <c r="D4923" i="2"/>
  <c r="AD4923" i="2" s="1"/>
  <c r="D4924" i="2"/>
  <c r="AD4924" i="2" s="1"/>
  <c r="D4925" i="2"/>
  <c r="AD4925" i="2" s="1"/>
  <c r="D4926" i="2"/>
  <c r="AD4926" i="2" s="1"/>
  <c r="D4927" i="2"/>
  <c r="AD4927" i="2" s="1"/>
  <c r="D4928" i="2"/>
  <c r="AD4928" i="2" s="1"/>
  <c r="D4929" i="2"/>
  <c r="AD4929" i="2" s="1"/>
  <c r="D4930" i="2"/>
  <c r="AD4930" i="2" s="1"/>
  <c r="D4931" i="2"/>
  <c r="AD4931" i="2" s="1"/>
  <c r="D4932" i="2"/>
  <c r="AD4932" i="2" s="1"/>
  <c r="D4933" i="2"/>
  <c r="AD4933" i="2" s="1"/>
  <c r="D4934" i="2"/>
  <c r="AD4934" i="2" s="1"/>
  <c r="D4935" i="2"/>
  <c r="AD4935" i="2" s="1"/>
  <c r="D4936" i="2"/>
  <c r="AD4936" i="2" s="1"/>
  <c r="D4937" i="2"/>
  <c r="AD4937" i="2" s="1"/>
  <c r="D4938" i="2"/>
  <c r="AD4938" i="2" s="1"/>
  <c r="D4939" i="2"/>
  <c r="AD4939" i="2" s="1"/>
  <c r="D4940" i="2"/>
  <c r="AD4940" i="2" s="1"/>
  <c r="D4941" i="2"/>
  <c r="AD4941" i="2" s="1"/>
  <c r="D4942" i="2"/>
  <c r="AD4942" i="2" s="1"/>
  <c r="D4943" i="2"/>
  <c r="AD4943" i="2" s="1"/>
  <c r="D4944" i="2"/>
  <c r="AD4944" i="2" s="1"/>
  <c r="D4945" i="2"/>
  <c r="AD4945" i="2" s="1"/>
  <c r="D4946" i="2"/>
  <c r="AD4946" i="2" s="1"/>
  <c r="D4947" i="2"/>
  <c r="AD4947" i="2" s="1"/>
  <c r="D4948" i="2"/>
  <c r="AD4948" i="2" s="1"/>
  <c r="D4949" i="2"/>
  <c r="AD4949" i="2" s="1"/>
  <c r="D4950" i="2"/>
  <c r="AD4950" i="2" s="1"/>
  <c r="D4951" i="2"/>
  <c r="AD4951" i="2" s="1"/>
  <c r="D4952" i="2"/>
  <c r="AD4952" i="2" s="1"/>
  <c r="D4953" i="2"/>
  <c r="AD4953" i="2" s="1"/>
  <c r="D4954" i="2"/>
  <c r="AD4954" i="2" s="1"/>
  <c r="D4955" i="2"/>
  <c r="AD4955" i="2" s="1"/>
  <c r="D4956" i="2"/>
  <c r="AD4956" i="2" s="1"/>
  <c r="D4957" i="2"/>
  <c r="AD4957" i="2" s="1"/>
  <c r="D4958" i="2"/>
  <c r="AD4958" i="2" s="1"/>
  <c r="D4959" i="2"/>
  <c r="AD4959" i="2" s="1"/>
  <c r="D4960" i="2"/>
  <c r="AD4960" i="2" s="1"/>
  <c r="D4961" i="2"/>
  <c r="AD4961" i="2" s="1"/>
  <c r="D4962" i="2"/>
  <c r="AD4962" i="2" s="1"/>
  <c r="D4963" i="2"/>
  <c r="AD4963" i="2" s="1"/>
  <c r="D4964" i="2"/>
  <c r="AD4964" i="2" s="1"/>
  <c r="D4965" i="2"/>
  <c r="AD4965" i="2" s="1"/>
  <c r="D4966" i="2"/>
  <c r="AD4966" i="2" s="1"/>
  <c r="D4967" i="2"/>
  <c r="AD4967" i="2" s="1"/>
  <c r="D4968" i="2"/>
  <c r="AD4968" i="2" s="1"/>
  <c r="D4969" i="2"/>
  <c r="AD4969" i="2" s="1"/>
  <c r="D4970" i="2"/>
  <c r="AD4970" i="2" s="1"/>
  <c r="D4971" i="2"/>
  <c r="AD4971" i="2" s="1"/>
  <c r="D4972" i="2"/>
  <c r="AD4972" i="2" s="1"/>
  <c r="D4973" i="2"/>
  <c r="AD4973" i="2" s="1"/>
  <c r="D4974" i="2"/>
  <c r="AD4974" i="2" s="1"/>
  <c r="D4975" i="2"/>
  <c r="AD4975" i="2" s="1"/>
  <c r="D4976" i="2"/>
  <c r="AD4976" i="2" s="1"/>
  <c r="D4977" i="2"/>
  <c r="AD4977" i="2" s="1"/>
  <c r="D4978" i="2"/>
  <c r="AD4978" i="2" s="1"/>
  <c r="D4979" i="2"/>
  <c r="AD4979" i="2" s="1"/>
  <c r="D4980" i="2"/>
  <c r="AD4980" i="2" s="1"/>
  <c r="D4981" i="2"/>
  <c r="AD4981" i="2" s="1"/>
  <c r="D4982" i="2"/>
  <c r="AD4982" i="2" s="1"/>
  <c r="D4983" i="2"/>
  <c r="AD4983" i="2" s="1"/>
  <c r="D4984" i="2"/>
  <c r="AD4984" i="2" s="1"/>
  <c r="D4985" i="2"/>
  <c r="AD4985" i="2" s="1"/>
  <c r="D4986" i="2"/>
  <c r="AD4986" i="2" s="1"/>
  <c r="D4987" i="2"/>
  <c r="AD4987" i="2" s="1"/>
  <c r="D4988" i="2"/>
  <c r="AD4988" i="2" s="1"/>
  <c r="D4989" i="2"/>
  <c r="AD4989" i="2" s="1"/>
  <c r="D4990" i="2"/>
  <c r="AD4990" i="2" s="1"/>
  <c r="D4991" i="2"/>
  <c r="AD4991" i="2" s="1"/>
  <c r="D4992" i="2"/>
  <c r="AD4992" i="2" s="1"/>
  <c r="D4993" i="2"/>
  <c r="AD4993" i="2" s="1"/>
  <c r="D4994" i="2"/>
  <c r="AD4994" i="2" s="1"/>
  <c r="D4995" i="2"/>
  <c r="AD4995" i="2" s="1"/>
  <c r="D4996" i="2"/>
  <c r="AD4996" i="2" s="1"/>
  <c r="D4997" i="2"/>
  <c r="AD4997" i="2" s="1"/>
  <c r="D4998" i="2"/>
  <c r="AD4998" i="2" s="1"/>
  <c r="D4999" i="2"/>
  <c r="AD4999" i="2" s="1"/>
  <c r="D5000" i="2"/>
  <c r="AD5000" i="2" s="1"/>
  <c r="D5001" i="2"/>
  <c r="AD5001" i="2" s="1"/>
  <c r="D5002" i="2"/>
  <c r="AD5002" i="2" s="1"/>
  <c r="D5003" i="2"/>
  <c r="AD5003" i="2" s="1"/>
  <c r="D5004" i="2"/>
  <c r="AD5004" i="2" s="1"/>
  <c r="D5005" i="2"/>
  <c r="AD5005" i="2" s="1"/>
  <c r="D5006" i="2"/>
  <c r="AD5006" i="2" s="1"/>
  <c r="D5007" i="2"/>
  <c r="AD5007" i="2" s="1"/>
  <c r="D5008" i="2"/>
  <c r="AD5008" i="2" s="1"/>
  <c r="D5009" i="2"/>
  <c r="AD5009" i="2" s="1"/>
  <c r="D5010" i="2"/>
  <c r="AD5010" i="2" s="1"/>
  <c r="D5011" i="2"/>
  <c r="AD5011" i="2" s="1"/>
  <c r="D5012" i="2"/>
  <c r="AD5012" i="2" s="1"/>
  <c r="D5013" i="2"/>
  <c r="AD5013" i="2" s="1"/>
  <c r="D5014" i="2"/>
  <c r="AD5014" i="2" s="1"/>
  <c r="D5015" i="2"/>
  <c r="AD5015" i="2" s="1"/>
  <c r="D5016" i="2"/>
  <c r="AD5016" i="2" s="1"/>
  <c r="D5017" i="2"/>
  <c r="AD5017" i="2" s="1"/>
  <c r="D5018" i="2"/>
  <c r="AD5018" i="2" s="1"/>
  <c r="D5019" i="2"/>
  <c r="AD5019" i="2" s="1"/>
  <c r="D5020" i="2"/>
  <c r="AD5020" i="2" s="1"/>
  <c r="D5021" i="2"/>
  <c r="AD5021" i="2" s="1"/>
  <c r="D5022" i="2"/>
  <c r="AD5022" i="2" s="1"/>
  <c r="D5023" i="2"/>
  <c r="AD5023" i="2" s="1"/>
  <c r="D5024" i="2"/>
  <c r="AD5024" i="2" s="1"/>
  <c r="D5025" i="2"/>
  <c r="AD5025" i="2" s="1"/>
  <c r="D5026" i="2"/>
  <c r="AD5026" i="2" s="1"/>
  <c r="D5027" i="2"/>
  <c r="AD5027" i="2" s="1"/>
  <c r="D5028" i="2"/>
  <c r="AD5028" i="2" s="1"/>
  <c r="D5029" i="2"/>
  <c r="AD5029" i="2" s="1"/>
  <c r="D5030" i="2"/>
  <c r="AD5030" i="2" s="1"/>
  <c r="D5031" i="2"/>
  <c r="AD5031" i="2" s="1"/>
  <c r="D5032" i="2"/>
  <c r="AD5032" i="2" s="1"/>
  <c r="D5033" i="2"/>
  <c r="AD5033" i="2" s="1"/>
  <c r="D5034" i="2"/>
  <c r="AD5034" i="2" s="1"/>
  <c r="D5035" i="2"/>
  <c r="AD5035" i="2" s="1"/>
  <c r="D5036" i="2"/>
  <c r="AD5036" i="2" s="1"/>
  <c r="D5037" i="2"/>
  <c r="AD5037" i="2" s="1"/>
  <c r="D5038" i="2"/>
  <c r="AD5038" i="2" s="1"/>
  <c r="D5039" i="2"/>
  <c r="AD5039" i="2" s="1"/>
  <c r="D5040" i="2"/>
  <c r="AD5040" i="2" s="1"/>
  <c r="D5041" i="2"/>
  <c r="AD5041" i="2" s="1"/>
  <c r="D5042" i="2"/>
  <c r="AD5042" i="2" s="1"/>
  <c r="D5043" i="2"/>
  <c r="AD5043" i="2" s="1"/>
  <c r="D5044" i="2"/>
  <c r="AD5044" i="2" s="1"/>
  <c r="D5045" i="2"/>
  <c r="AD5045" i="2" s="1"/>
  <c r="D5046" i="2"/>
  <c r="AD5046" i="2" s="1"/>
  <c r="D5047" i="2"/>
  <c r="AD5047" i="2" s="1"/>
  <c r="D5048" i="2"/>
  <c r="AD5048" i="2" s="1"/>
  <c r="D5049" i="2"/>
  <c r="AD5049" i="2" s="1"/>
  <c r="D5050" i="2"/>
  <c r="AD5050" i="2" s="1"/>
  <c r="D5051" i="2"/>
  <c r="AD5051" i="2" s="1"/>
  <c r="D5052" i="2"/>
  <c r="AD5052" i="2" s="1"/>
  <c r="D5053" i="2"/>
  <c r="AD5053" i="2" s="1"/>
  <c r="D5054" i="2"/>
  <c r="AD5054" i="2" s="1"/>
  <c r="D5055" i="2"/>
  <c r="AD5055" i="2" s="1"/>
  <c r="D5056" i="2"/>
  <c r="AD5056" i="2" s="1"/>
  <c r="D5057" i="2"/>
  <c r="AD5057" i="2" s="1"/>
  <c r="D5058" i="2"/>
  <c r="AD5058" i="2" s="1"/>
  <c r="D5059" i="2"/>
  <c r="AD5059" i="2" s="1"/>
  <c r="D5060" i="2"/>
  <c r="AD5060" i="2" s="1"/>
  <c r="D5061" i="2"/>
  <c r="AD5061" i="2" s="1"/>
  <c r="D5062" i="2"/>
  <c r="AD5062" i="2" s="1"/>
  <c r="D5063" i="2"/>
  <c r="AD5063" i="2" s="1"/>
  <c r="D5064" i="2"/>
  <c r="AD5064" i="2" s="1"/>
  <c r="D5065" i="2"/>
  <c r="AD5065" i="2" s="1"/>
  <c r="D5066" i="2"/>
  <c r="AD5066" i="2" s="1"/>
  <c r="D5067" i="2"/>
  <c r="AD5067" i="2" s="1"/>
  <c r="D5068" i="2"/>
  <c r="AD5068" i="2" s="1"/>
  <c r="D5069" i="2"/>
  <c r="AD5069" i="2" s="1"/>
  <c r="D5070" i="2"/>
  <c r="AD5070" i="2" s="1"/>
  <c r="D5071" i="2"/>
  <c r="AD5071" i="2" s="1"/>
  <c r="D5072" i="2"/>
  <c r="AD5072" i="2" s="1"/>
  <c r="D5073" i="2"/>
  <c r="AD5073" i="2" s="1"/>
  <c r="D5074" i="2"/>
  <c r="AD5074" i="2" s="1"/>
  <c r="D5075" i="2"/>
  <c r="AD5075" i="2" s="1"/>
  <c r="D5076" i="2"/>
  <c r="AD5076" i="2" s="1"/>
  <c r="D5077" i="2"/>
  <c r="AD5077" i="2" s="1"/>
  <c r="D5078" i="2"/>
  <c r="AD5078" i="2" s="1"/>
  <c r="D5079" i="2"/>
  <c r="AD5079" i="2" s="1"/>
  <c r="D5080" i="2"/>
  <c r="AD5080" i="2" s="1"/>
  <c r="D5081" i="2"/>
  <c r="AD5081" i="2" s="1"/>
  <c r="D5082" i="2"/>
  <c r="AD5082" i="2" s="1"/>
  <c r="D5083" i="2"/>
  <c r="AD5083" i="2" s="1"/>
  <c r="D5084" i="2"/>
  <c r="AD5084" i="2" s="1"/>
  <c r="D5085" i="2"/>
  <c r="AD5085" i="2" s="1"/>
  <c r="D5086" i="2"/>
  <c r="AD5086" i="2" s="1"/>
  <c r="D5087" i="2"/>
  <c r="AD5087" i="2" s="1"/>
  <c r="D5088" i="2"/>
  <c r="AD5088" i="2" s="1"/>
  <c r="D5089" i="2"/>
  <c r="AD5089" i="2" s="1"/>
  <c r="D5090" i="2"/>
  <c r="AD5090" i="2" s="1"/>
  <c r="D5091" i="2"/>
  <c r="AD5091" i="2" s="1"/>
  <c r="D5092" i="2"/>
  <c r="AD5092" i="2" s="1"/>
  <c r="D5093" i="2"/>
  <c r="AD5093" i="2" s="1"/>
  <c r="D5094" i="2"/>
  <c r="AD5094" i="2" s="1"/>
  <c r="D5095" i="2"/>
  <c r="AD5095" i="2" s="1"/>
  <c r="D5096" i="2"/>
  <c r="AD5096" i="2" s="1"/>
  <c r="D5097" i="2"/>
  <c r="AD5097" i="2" s="1"/>
  <c r="D5098" i="2"/>
  <c r="AD5098" i="2" s="1"/>
  <c r="D5099" i="2"/>
  <c r="AD5099" i="2" s="1"/>
  <c r="D5100" i="2"/>
  <c r="AD5100" i="2" s="1"/>
  <c r="D5101" i="2"/>
  <c r="AD5101" i="2" s="1"/>
  <c r="D5102" i="2"/>
  <c r="AD5102" i="2" s="1"/>
  <c r="D5103" i="2"/>
  <c r="AD5103" i="2" s="1"/>
  <c r="D5104" i="2"/>
  <c r="AD5104" i="2" s="1"/>
  <c r="D5105" i="2"/>
  <c r="AD5105" i="2" s="1"/>
  <c r="D5106" i="2"/>
  <c r="AD5106" i="2" s="1"/>
  <c r="D5107" i="2"/>
  <c r="AD5107" i="2" s="1"/>
  <c r="D5108" i="2"/>
  <c r="AD5108" i="2" s="1"/>
  <c r="D5109" i="2"/>
  <c r="AD5109" i="2" s="1"/>
  <c r="D5110" i="2"/>
  <c r="AD5110" i="2" s="1"/>
  <c r="D5111" i="2"/>
  <c r="AD5111" i="2" s="1"/>
  <c r="D5112" i="2"/>
  <c r="AD5112" i="2" s="1"/>
  <c r="D5113" i="2"/>
  <c r="AD5113" i="2" s="1"/>
  <c r="D5114" i="2"/>
  <c r="AD5114" i="2" s="1"/>
  <c r="D5115" i="2"/>
  <c r="AD5115" i="2" s="1"/>
  <c r="D5116" i="2"/>
  <c r="AD5116" i="2" s="1"/>
  <c r="D5117" i="2"/>
  <c r="AD5117" i="2" s="1"/>
  <c r="D5118" i="2"/>
  <c r="AD5118" i="2" s="1"/>
  <c r="D5119" i="2"/>
  <c r="AD5119" i="2" s="1"/>
  <c r="D5120" i="2"/>
  <c r="AD5120" i="2" s="1"/>
  <c r="D5121" i="2"/>
  <c r="AD5121" i="2" s="1"/>
  <c r="D5122" i="2"/>
  <c r="AD5122" i="2" s="1"/>
  <c r="D5123" i="2"/>
  <c r="AD5123" i="2" s="1"/>
  <c r="D5124" i="2"/>
  <c r="AD5124" i="2" s="1"/>
  <c r="D5125" i="2"/>
  <c r="AD5125" i="2" s="1"/>
  <c r="D5126" i="2"/>
  <c r="AD5126" i="2" s="1"/>
  <c r="D5127" i="2"/>
  <c r="AD5127" i="2" s="1"/>
  <c r="D5128" i="2"/>
  <c r="AD5128" i="2" s="1"/>
  <c r="D5129" i="2"/>
  <c r="AD5129" i="2" s="1"/>
  <c r="D5130" i="2"/>
  <c r="AD5130" i="2" s="1"/>
  <c r="D5131" i="2"/>
  <c r="AD5131" i="2" s="1"/>
  <c r="D5132" i="2"/>
  <c r="AD5132" i="2" s="1"/>
  <c r="D5133" i="2"/>
  <c r="AD5133" i="2" s="1"/>
  <c r="D5134" i="2"/>
  <c r="AD5134" i="2" s="1"/>
  <c r="D5135" i="2"/>
  <c r="AD5135" i="2" s="1"/>
  <c r="D5136" i="2"/>
  <c r="AD5136" i="2" s="1"/>
  <c r="D5137" i="2"/>
  <c r="AD5137" i="2" s="1"/>
  <c r="D5138" i="2"/>
  <c r="AD5138" i="2" s="1"/>
  <c r="D5139" i="2"/>
  <c r="AD5139" i="2" s="1"/>
  <c r="D5140" i="2"/>
  <c r="AD5140" i="2" s="1"/>
  <c r="D5141" i="2"/>
  <c r="AD5141" i="2" s="1"/>
  <c r="D5142" i="2"/>
  <c r="AD5142" i="2" s="1"/>
  <c r="D5143" i="2"/>
  <c r="AD5143" i="2" s="1"/>
  <c r="D5144" i="2"/>
  <c r="AD5144" i="2" s="1"/>
  <c r="D5145" i="2"/>
  <c r="AD5145" i="2" s="1"/>
  <c r="D5146" i="2"/>
  <c r="AD5146" i="2" s="1"/>
  <c r="D5147" i="2"/>
  <c r="AD5147" i="2" s="1"/>
  <c r="D5148" i="2"/>
  <c r="AD5148" i="2" s="1"/>
  <c r="D5149" i="2"/>
  <c r="AD5149" i="2" s="1"/>
  <c r="D5150" i="2"/>
  <c r="AD5150" i="2" s="1"/>
  <c r="D5151" i="2"/>
  <c r="AD5151" i="2" s="1"/>
  <c r="D5152" i="2"/>
  <c r="AD5152" i="2" s="1"/>
  <c r="D5153" i="2"/>
  <c r="AD5153" i="2" s="1"/>
  <c r="D5154" i="2"/>
  <c r="AD5154" i="2" s="1"/>
  <c r="D5155" i="2"/>
  <c r="AD5155" i="2" s="1"/>
  <c r="D5156" i="2"/>
  <c r="AD5156" i="2" s="1"/>
  <c r="D5157" i="2"/>
  <c r="AD5157" i="2" s="1"/>
  <c r="D5158" i="2"/>
  <c r="AD5158" i="2" s="1"/>
  <c r="D5159" i="2"/>
  <c r="AD5159" i="2" s="1"/>
  <c r="D5160" i="2"/>
  <c r="AD5160" i="2" s="1"/>
  <c r="D5161" i="2"/>
  <c r="AD5161" i="2" s="1"/>
  <c r="D5162" i="2"/>
  <c r="AD5162" i="2" s="1"/>
  <c r="D5163" i="2"/>
  <c r="AD5163" i="2" s="1"/>
  <c r="D5164" i="2"/>
  <c r="AD5164" i="2" s="1"/>
  <c r="D5165" i="2"/>
  <c r="AD5165" i="2" s="1"/>
  <c r="D5166" i="2"/>
  <c r="AD5166" i="2" s="1"/>
  <c r="D5167" i="2"/>
  <c r="AD5167" i="2" s="1"/>
  <c r="D5168" i="2"/>
  <c r="AD5168" i="2" s="1"/>
  <c r="D5169" i="2"/>
  <c r="AD5169" i="2" s="1"/>
  <c r="D5170" i="2"/>
  <c r="AD5170" i="2" s="1"/>
  <c r="D5171" i="2"/>
  <c r="AD5171" i="2" s="1"/>
  <c r="D5172" i="2"/>
  <c r="AD5172" i="2" s="1"/>
  <c r="D5173" i="2"/>
  <c r="AD5173" i="2" s="1"/>
  <c r="D5174" i="2"/>
  <c r="AD5174" i="2" s="1"/>
  <c r="D5175" i="2"/>
  <c r="AD5175" i="2" s="1"/>
  <c r="D5176" i="2"/>
  <c r="AD5176" i="2" s="1"/>
  <c r="D5177" i="2"/>
  <c r="AD5177" i="2" s="1"/>
  <c r="D5178" i="2"/>
  <c r="AD5178" i="2" s="1"/>
  <c r="D5179" i="2"/>
  <c r="AD5179" i="2" s="1"/>
  <c r="D5180" i="2"/>
  <c r="AD5180" i="2" s="1"/>
  <c r="D5181" i="2"/>
  <c r="AD5181" i="2" s="1"/>
  <c r="D5182" i="2"/>
  <c r="AD5182" i="2" s="1"/>
  <c r="D5183" i="2"/>
  <c r="AD5183" i="2" s="1"/>
  <c r="D5184" i="2"/>
  <c r="AD5184" i="2" s="1"/>
  <c r="D5185" i="2"/>
  <c r="AD5185" i="2" s="1"/>
  <c r="D5186" i="2"/>
  <c r="AD5186" i="2" s="1"/>
  <c r="D5187" i="2"/>
  <c r="AD5187" i="2" s="1"/>
  <c r="D5188" i="2"/>
  <c r="AD5188" i="2" s="1"/>
  <c r="D5189" i="2"/>
  <c r="AD5189" i="2" s="1"/>
  <c r="D5190" i="2"/>
  <c r="AD5190" i="2" s="1"/>
  <c r="D5191" i="2"/>
  <c r="AD5191" i="2" s="1"/>
  <c r="D5192" i="2"/>
  <c r="AD5192" i="2" s="1"/>
  <c r="D5193" i="2"/>
  <c r="AD5193" i="2" s="1"/>
  <c r="D5194" i="2"/>
  <c r="AD5194" i="2" s="1"/>
  <c r="D5195" i="2"/>
  <c r="AD5195" i="2" s="1"/>
  <c r="D5196" i="2"/>
  <c r="AD5196" i="2" s="1"/>
  <c r="D5197" i="2"/>
  <c r="AD5197" i="2" s="1"/>
  <c r="D5198" i="2"/>
  <c r="AD5198" i="2" s="1"/>
  <c r="D5199" i="2"/>
  <c r="AD5199" i="2" s="1"/>
  <c r="D5200" i="2"/>
  <c r="AD5200" i="2" s="1"/>
  <c r="D5201" i="2"/>
  <c r="AD5201" i="2" s="1"/>
  <c r="D5202" i="2"/>
  <c r="AD5202" i="2" s="1"/>
  <c r="D5203" i="2"/>
  <c r="AD5203" i="2" s="1"/>
  <c r="D5204" i="2"/>
  <c r="AD5204" i="2" s="1"/>
  <c r="D5205" i="2"/>
  <c r="AD5205" i="2" s="1"/>
  <c r="D5206" i="2"/>
  <c r="AD5206" i="2" s="1"/>
  <c r="D5207" i="2"/>
  <c r="AD5207" i="2" s="1"/>
  <c r="D5208" i="2"/>
  <c r="AD5208" i="2" s="1"/>
  <c r="D5209" i="2"/>
  <c r="AD5209" i="2" s="1"/>
  <c r="D5210" i="2"/>
  <c r="AD5210" i="2" s="1"/>
  <c r="D5211" i="2"/>
  <c r="AD5211" i="2" s="1"/>
  <c r="D5212" i="2"/>
  <c r="AD5212" i="2" s="1"/>
  <c r="D5213" i="2"/>
  <c r="AD5213" i="2" s="1"/>
  <c r="D5214" i="2"/>
  <c r="AD5214" i="2" s="1"/>
  <c r="D5215" i="2"/>
  <c r="AD5215" i="2" s="1"/>
  <c r="D5216" i="2"/>
  <c r="AD5216" i="2" s="1"/>
  <c r="D5217" i="2"/>
  <c r="AD5217" i="2" s="1"/>
  <c r="D5218" i="2"/>
  <c r="AD5218" i="2" s="1"/>
  <c r="D5219" i="2"/>
  <c r="AD5219" i="2" s="1"/>
  <c r="D5220" i="2"/>
  <c r="AD5220" i="2" s="1"/>
  <c r="D5221" i="2"/>
  <c r="AD5221" i="2" s="1"/>
  <c r="D5222" i="2"/>
  <c r="AD5222" i="2" s="1"/>
  <c r="D5223" i="2"/>
  <c r="AD5223" i="2" s="1"/>
  <c r="D5224" i="2"/>
  <c r="AD5224" i="2" s="1"/>
  <c r="D5225" i="2"/>
  <c r="AD5225" i="2" s="1"/>
  <c r="D5226" i="2"/>
  <c r="AD5226" i="2" s="1"/>
  <c r="D5227" i="2"/>
  <c r="AD5227" i="2" s="1"/>
  <c r="D5228" i="2"/>
  <c r="AD5228" i="2" s="1"/>
  <c r="D5229" i="2"/>
  <c r="AD5229" i="2" s="1"/>
  <c r="D5230" i="2"/>
  <c r="AD5230" i="2" s="1"/>
  <c r="D5231" i="2"/>
  <c r="AD5231" i="2" s="1"/>
  <c r="D5232" i="2"/>
  <c r="AD5232" i="2" s="1"/>
  <c r="D5233" i="2"/>
  <c r="AD5233" i="2" s="1"/>
  <c r="D5234" i="2"/>
  <c r="AD5234" i="2" s="1"/>
  <c r="D5235" i="2"/>
  <c r="AD5235" i="2" s="1"/>
  <c r="D5236" i="2"/>
  <c r="AD5236" i="2" s="1"/>
  <c r="D5237" i="2"/>
  <c r="AD5237" i="2" s="1"/>
  <c r="D5238" i="2"/>
  <c r="AD5238" i="2" s="1"/>
  <c r="D5239" i="2"/>
  <c r="AD5239" i="2" s="1"/>
  <c r="D5240" i="2"/>
  <c r="AD5240" i="2" s="1"/>
  <c r="D5241" i="2"/>
  <c r="AD5241" i="2" s="1"/>
  <c r="D5242" i="2"/>
  <c r="AD5242" i="2" s="1"/>
  <c r="D5243" i="2"/>
  <c r="AD5243" i="2" s="1"/>
  <c r="D5244" i="2"/>
  <c r="AD5244" i="2" s="1"/>
  <c r="D5245" i="2"/>
  <c r="AD5245" i="2" s="1"/>
  <c r="D5246" i="2"/>
  <c r="AD5246" i="2" s="1"/>
  <c r="D5247" i="2"/>
  <c r="AD5247" i="2" s="1"/>
  <c r="D5248" i="2"/>
  <c r="AD5248" i="2" s="1"/>
  <c r="D5249" i="2"/>
  <c r="AD5249" i="2" s="1"/>
  <c r="D5250" i="2"/>
  <c r="AD5250" i="2" s="1"/>
  <c r="D5251" i="2"/>
  <c r="AD5251" i="2" s="1"/>
  <c r="D5252" i="2"/>
  <c r="AD5252" i="2" s="1"/>
  <c r="D5253" i="2"/>
  <c r="AD5253" i="2" s="1"/>
  <c r="D5254" i="2"/>
  <c r="AD5254" i="2" s="1"/>
  <c r="D5255" i="2"/>
  <c r="AD5255" i="2" s="1"/>
  <c r="D5256" i="2"/>
  <c r="AD5256" i="2" s="1"/>
  <c r="D5257" i="2"/>
  <c r="AD5257" i="2" s="1"/>
  <c r="D5258" i="2"/>
  <c r="AD5258" i="2" s="1"/>
  <c r="D5259" i="2"/>
  <c r="AD5259" i="2" s="1"/>
  <c r="D5260" i="2"/>
  <c r="AD5260" i="2" s="1"/>
  <c r="D5261" i="2"/>
  <c r="AD5261" i="2" s="1"/>
  <c r="D5262" i="2"/>
  <c r="AD5262" i="2" s="1"/>
  <c r="D5263" i="2"/>
  <c r="AD5263" i="2" s="1"/>
  <c r="D5264" i="2"/>
  <c r="AD5264" i="2" s="1"/>
  <c r="D5265" i="2"/>
  <c r="AD5265" i="2" s="1"/>
  <c r="D5266" i="2"/>
  <c r="AD5266" i="2" s="1"/>
  <c r="D5267" i="2"/>
  <c r="AD5267" i="2" s="1"/>
  <c r="D5268" i="2"/>
  <c r="AD5268" i="2" s="1"/>
  <c r="D5269" i="2"/>
  <c r="AD5269" i="2" s="1"/>
  <c r="D5270" i="2"/>
  <c r="AD5270" i="2" s="1"/>
  <c r="D5271" i="2"/>
  <c r="AD5271" i="2" s="1"/>
  <c r="D5272" i="2"/>
  <c r="AD5272" i="2" s="1"/>
  <c r="D5273" i="2"/>
  <c r="AD5273" i="2" s="1"/>
  <c r="D5274" i="2"/>
  <c r="AD5274" i="2" s="1"/>
  <c r="D5275" i="2"/>
  <c r="AD5275" i="2" s="1"/>
  <c r="D5276" i="2"/>
  <c r="AD5276" i="2" s="1"/>
  <c r="D5277" i="2"/>
  <c r="AD5277" i="2" s="1"/>
  <c r="D5278" i="2"/>
  <c r="AD5278" i="2" s="1"/>
  <c r="D5279" i="2"/>
  <c r="AD5279" i="2" s="1"/>
  <c r="D5280" i="2"/>
  <c r="AD5280" i="2" s="1"/>
  <c r="D5281" i="2"/>
  <c r="AD5281" i="2" s="1"/>
  <c r="D5282" i="2"/>
  <c r="AD5282" i="2" s="1"/>
  <c r="D5283" i="2"/>
  <c r="AD5283" i="2" s="1"/>
  <c r="D5284" i="2"/>
  <c r="AD5284" i="2" s="1"/>
  <c r="D5285" i="2"/>
  <c r="AD5285" i="2" s="1"/>
  <c r="D5286" i="2"/>
  <c r="AD5286" i="2" s="1"/>
  <c r="D5287" i="2"/>
  <c r="AD5287" i="2" s="1"/>
  <c r="D5288" i="2"/>
  <c r="AD5288" i="2" s="1"/>
  <c r="D5289" i="2"/>
  <c r="AD5289" i="2" s="1"/>
  <c r="D5290" i="2"/>
  <c r="AD5290" i="2" s="1"/>
  <c r="D5291" i="2"/>
  <c r="AD5291" i="2" s="1"/>
  <c r="D5292" i="2"/>
  <c r="AD5292" i="2" s="1"/>
  <c r="D5293" i="2"/>
  <c r="AD5293" i="2" s="1"/>
  <c r="D5294" i="2"/>
  <c r="AD5294" i="2" s="1"/>
  <c r="D5295" i="2"/>
  <c r="AD5295" i="2" s="1"/>
  <c r="D5296" i="2"/>
  <c r="AD5296" i="2" s="1"/>
  <c r="D5297" i="2"/>
  <c r="AD5297" i="2" s="1"/>
  <c r="D5298" i="2"/>
  <c r="AD5298" i="2" s="1"/>
  <c r="D5299" i="2"/>
  <c r="AD5299" i="2" s="1"/>
  <c r="D5300" i="2"/>
  <c r="AD5300" i="2" s="1"/>
  <c r="D5301" i="2"/>
  <c r="AD5301" i="2" s="1"/>
  <c r="D5302" i="2"/>
  <c r="AD5302" i="2" s="1"/>
  <c r="D5303" i="2"/>
  <c r="AD5303" i="2" s="1"/>
  <c r="D5304" i="2"/>
  <c r="AD5304" i="2" s="1"/>
  <c r="D5305" i="2"/>
  <c r="AD5305" i="2" s="1"/>
  <c r="D5306" i="2"/>
  <c r="AD5306" i="2" s="1"/>
  <c r="D5307" i="2"/>
  <c r="AD5307" i="2" s="1"/>
  <c r="D5308" i="2"/>
  <c r="AD5308" i="2" s="1"/>
  <c r="D5309" i="2"/>
  <c r="AD5309" i="2" s="1"/>
  <c r="D5310" i="2"/>
  <c r="AD5310" i="2" s="1"/>
  <c r="D5311" i="2"/>
  <c r="AD5311" i="2" s="1"/>
  <c r="D5312" i="2"/>
  <c r="AD5312" i="2" s="1"/>
  <c r="D5313" i="2"/>
  <c r="AD5313" i="2" s="1"/>
  <c r="D5314" i="2"/>
  <c r="AD5314" i="2" s="1"/>
  <c r="D5315" i="2"/>
  <c r="AD5315" i="2" s="1"/>
  <c r="D5316" i="2"/>
  <c r="AD5316" i="2" s="1"/>
  <c r="D5317" i="2"/>
  <c r="AD5317" i="2" s="1"/>
  <c r="D5318" i="2"/>
  <c r="AD5318" i="2" s="1"/>
  <c r="D5319" i="2"/>
  <c r="AD5319" i="2" s="1"/>
  <c r="D5320" i="2"/>
  <c r="AD5320" i="2" s="1"/>
  <c r="D5321" i="2"/>
  <c r="AD5321" i="2" s="1"/>
  <c r="D5322" i="2"/>
  <c r="AD5322" i="2" s="1"/>
  <c r="D5323" i="2"/>
  <c r="AD5323" i="2" s="1"/>
  <c r="D5324" i="2"/>
  <c r="AD5324" i="2" s="1"/>
  <c r="D5325" i="2"/>
  <c r="AD5325" i="2" s="1"/>
  <c r="D5326" i="2"/>
  <c r="AD5326" i="2" s="1"/>
  <c r="D5327" i="2"/>
  <c r="AD5327" i="2" s="1"/>
  <c r="D5328" i="2"/>
  <c r="AD5328" i="2" s="1"/>
  <c r="D5329" i="2"/>
  <c r="AD5329" i="2" s="1"/>
  <c r="D5330" i="2"/>
  <c r="AD5330" i="2" s="1"/>
  <c r="D5331" i="2"/>
  <c r="AD5331" i="2" s="1"/>
  <c r="D5332" i="2"/>
  <c r="AD5332" i="2" s="1"/>
  <c r="D5333" i="2"/>
  <c r="AD5333" i="2" s="1"/>
  <c r="D5334" i="2"/>
  <c r="AD5334" i="2" s="1"/>
  <c r="D5335" i="2"/>
  <c r="AD5335" i="2" s="1"/>
  <c r="D5336" i="2"/>
  <c r="AD5336" i="2" s="1"/>
  <c r="D5337" i="2"/>
  <c r="AD5337" i="2" s="1"/>
  <c r="D5338" i="2"/>
  <c r="AD5338" i="2" s="1"/>
  <c r="D5339" i="2"/>
  <c r="AD5339" i="2" s="1"/>
  <c r="D5340" i="2"/>
  <c r="AD5340" i="2" s="1"/>
  <c r="D5341" i="2"/>
  <c r="AD5341" i="2" s="1"/>
  <c r="D5342" i="2"/>
  <c r="AD5342" i="2" s="1"/>
  <c r="D5343" i="2"/>
  <c r="AD5343" i="2" s="1"/>
  <c r="D5344" i="2"/>
  <c r="AD5344" i="2" s="1"/>
  <c r="D5345" i="2"/>
  <c r="AD5345" i="2" s="1"/>
  <c r="D5346" i="2"/>
  <c r="AD5346" i="2" s="1"/>
  <c r="D5347" i="2"/>
  <c r="AD5347" i="2" s="1"/>
  <c r="D5348" i="2"/>
  <c r="AD5348" i="2" s="1"/>
  <c r="D5349" i="2"/>
  <c r="AD5349" i="2" s="1"/>
  <c r="D5350" i="2"/>
  <c r="AD5350" i="2" s="1"/>
  <c r="D5351" i="2"/>
  <c r="AD5351" i="2" s="1"/>
  <c r="D5352" i="2"/>
  <c r="AD5352" i="2" s="1"/>
  <c r="D5353" i="2"/>
  <c r="AD5353" i="2" s="1"/>
  <c r="D5354" i="2"/>
  <c r="AD5354" i="2" s="1"/>
  <c r="D5355" i="2"/>
  <c r="AD5355" i="2" s="1"/>
  <c r="D5356" i="2"/>
  <c r="AD5356" i="2" s="1"/>
  <c r="D5357" i="2"/>
  <c r="AD5357" i="2" s="1"/>
  <c r="D5358" i="2"/>
  <c r="AD5358" i="2" s="1"/>
  <c r="D5359" i="2"/>
  <c r="AD5359" i="2" s="1"/>
  <c r="D5360" i="2"/>
  <c r="AD5360" i="2" s="1"/>
  <c r="D5361" i="2"/>
  <c r="AD5361" i="2" s="1"/>
  <c r="D5362" i="2"/>
  <c r="AD5362" i="2" s="1"/>
  <c r="D5363" i="2"/>
  <c r="AD5363" i="2" s="1"/>
  <c r="D5364" i="2"/>
  <c r="AD5364" i="2" s="1"/>
  <c r="D5365" i="2"/>
  <c r="AD5365" i="2" s="1"/>
  <c r="D5366" i="2"/>
  <c r="AD5366" i="2" s="1"/>
  <c r="D5367" i="2"/>
  <c r="AD5367" i="2" s="1"/>
  <c r="D5368" i="2"/>
  <c r="AD5368" i="2" s="1"/>
  <c r="D5369" i="2"/>
  <c r="AD5369" i="2" s="1"/>
  <c r="D5370" i="2"/>
  <c r="AD5370" i="2" s="1"/>
  <c r="D5371" i="2"/>
  <c r="AD5371" i="2" s="1"/>
  <c r="D5372" i="2"/>
  <c r="AD5372" i="2" s="1"/>
  <c r="D5373" i="2"/>
  <c r="AD5373" i="2" s="1"/>
  <c r="D5374" i="2"/>
  <c r="AD5374" i="2" s="1"/>
  <c r="D5375" i="2"/>
  <c r="AD5375" i="2" s="1"/>
  <c r="D5376" i="2"/>
  <c r="AD5376" i="2" s="1"/>
  <c r="D5377" i="2"/>
  <c r="AD5377" i="2" s="1"/>
  <c r="D5378" i="2"/>
  <c r="AD5378" i="2" s="1"/>
  <c r="D5379" i="2"/>
  <c r="AD5379" i="2" s="1"/>
  <c r="D5380" i="2"/>
  <c r="AD5380" i="2" s="1"/>
  <c r="D5381" i="2"/>
  <c r="AD5381" i="2" s="1"/>
  <c r="D5382" i="2"/>
  <c r="AD5382" i="2" s="1"/>
  <c r="D5383" i="2"/>
  <c r="AD5383" i="2" s="1"/>
  <c r="D5384" i="2"/>
  <c r="AD5384" i="2" s="1"/>
  <c r="D5385" i="2"/>
  <c r="AD5385" i="2" s="1"/>
  <c r="D5386" i="2"/>
  <c r="AD5386" i="2" s="1"/>
  <c r="D5387" i="2"/>
  <c r="AD5387" i="2" s="1"/>
  <c r="D5388" i="2"/>
  <c r="AD5388" i="2" s="1"/>
  <c r="D5389" i="2"/>
  <c r="AD5389" i="2" s="1"/>
  <c r="D5390" i="2"/>
  <c r="AD5390" i="2" s="1"/>
  <c r="D5391" i="2"/>
  <c r="AD5391" i="2" s="1"/>
  <c r="D5392" i="2"/>
  <c r="AD5392" i="2" s="1"/>
  <c r="D5393" i="2"/>
  <c r="AD5393" i="2" s="1"/>
  <c r="D5394" i="2"/>
  <c r="AD5394" i="2" s="1"/>
  <c r="D5395" i="2"/>
  <c r="AD5395" i="2" s="1"/>
  <c r="D5396" i="2"/>
  <c r="AD5396" i="2" s="1"/>
  <c r="D5397" i="2"/>
  <c r="AD5397" i="2" s="1"/>
  <c r="D5398" i="2"/>
  <c r="AD5398" i="2" s="1"/>
  <c r="D5399" i="2"/>
  <c r="AD5399" i="2" s="1"/>
  <c r="D5400" i="2"/>
  <c r="AD5400" i="2" s="1"/>
  <c r="D5401" i="2"/>
  <c r="AD5401" i="2" s="1"/>
  <c r="D5402" i="2"/>
  <c r="AD5402" i="2" s="1"/>
  <c r="D5403" i="2"/>
  <c r="AD5403" i="2" s="1"/>
  <c r="D5404" i="2"/>
  <c r="AD5404" i="2" s="1"/>
  <c r="D5405" i="2"/>
  <c r="AD5405" i="2" s="1"/>
  <c r="D5406" i="2"/>
  <c r="AD5406" i="2" s="1"/>
  <c r="D5407" i="2"/>
  <c r="AD5407" i="2" s="1"/>
  <c r="D5408" i="2"/>
  <c r="AD5408" i="2" s="1"/>
  <c r="D5409" i="2"/>
  <c r="AD5409" i="2" s="1"/>
  <c r="D5410" i="2"/>
  <c r="AD5410" i="2" s="1"/>
  <c r="D5411" i="2"/>
  <c r="AD5411" i="2" s="1"/>
  <c r="D5412" i="2"/>
  <c r="AD5412" i="2" s="1"/>
  <c r="D5413" i="2"/>
  <c r="AD5413" i="2" s="1"/>
  <c r="D5414" i="2"/>
  <c r="AD5414" i="2" s="1"/>
  <c r="D5415" i="2"/>
  <c r="AD5415" i="2" s="1"/>
  <c r="D5416" i="2"/>
  <c r="AD5416" i="2" s="1"/>
  <c r="D5417" i="2"/>
  <c r="AD5417" i="2" s="1"/>
  <c r="D5418" i="2"/>
  <c r="AD5418" i="2" s="1"/>
  <c r="D5419" i="2"/>
  <c r="AD5419" i="2" s="1"/>
  <c r="D5420" i="2"/>
  <c r="AD5420" i="2" s="1"/>
  <c r="D5421" i="2"/>
  <c r="AD5421" i="2" s="1"/>
  <c r="D5422" i="2"/>
  <c r="AD5422" i="2" s="1"/>
  <c r="D5423" i="2"/>
  <c r="AD5423" i="2" s="1"/>
  <c r="D5424" i="2"/>
  <c r="AD5424" i="2" s="1"/>
  <c r="D5425" i="2"/>
  <c r="AD5425" i="2" s="1"/>
  <c r="D5426" i="2"/>
  <c r="AD5426" i="2" s="1"/>
  <c r="D5427" i="2"/>
  <c r="AD5427" i="2" s="1"/>
  <c r="D5428" i="2"/>
  <c r="AD5428" i="2" s="1"/>
  <c r="D5429" i="2"/>
  <c r="AD5429" i="2" s="1"/>
  <c r="D5430" i="2"/>
  <c r="AD5430" i="2" s="1"/>
  <c r="D5431" i="2"/>
  <c r="AD5431" i="2" s="1"/>
  <c r="D5432" i="2"/>
  <c r="AD5432" i="2" s="1"/>
  <c r="D5433" i="2"/>
  <c r="AD5433" i="2" s="1"/>
  <c r="D5434" i="2"/>
  <c r="AD5434" i="2" s="1"/>
  <c r="D5435" i="2"/>
  <c r="AD5435" i="2" s="1"/>
  <c r="D5436" i="2"/>
  <c r="AD5436" i="2" s="1"/>
  <c r="D5437" i="2"/>
  <c r="AD5437" i="2" s="1"/>
  <c r="D5438" i="2"/>
  <c r="AD5438" i="2" s="1"/>
  <c r="D5439" i="2"/>
  <c r="AD5439" i="2" s="1"/>
  <c r="D5440" i="2"/>
  <c r="AD5440" i="2" s="1"/>
  <c r="D5441" i="2"/>
  <c r="AD5441" i="2" s="1"/>
  <c r="D5442" i="2"/>
  <c r="AD5442" i="2" s="1"/>
  <c r="D5443" i="2"/>
  <c r="AD5443" i="2" s="1"/>
  <c r="D5444" i="2"/>
  <c r="AD5444" i="2" s="1"/>
  <c r="D5445" i="2"/>
  <c r="AD5445" i="2" s="1"/>
  <c r="D5446" i="2"/>
  <c r="AD5446" i="2" s="1"/>
  <c r="D5447" i="2"/>
  <c r="AD5447" i="2" s="1"/>
  <c r="D5448" i="2"/>
  <c r="AD5448" i="2" s="1"/>
  <c r="D5449" i="2"/>
  <c r="AD5449" i="2" s="1"/>
  <c r="D5450" i="2"/>
  <c r="AD5450" i="2" s="1"/>
  <c r="D5451" i="2"/>
  <c r="AD5451" i="2" s="1"/>
  <c r="D5452" i="2"/>
  <c r="AD5452" i="2" s="1"/>
  <c r="D5453" i="2"/>
  <c r="AD5453" i="2" s="1"/>
  <c r="D5454" i="2"/>
  <c r="AD5454" i="2" s="1"/>
  <c r="D5455" i="2"/>
  <c r="AD5455" i="2" s="1"/>
  <c r="D5456" i="2"/>
  <c r="AD5456" i="2" s="1"/>
  <c r="D5457" i="2"/>
  <c r="AD5457" i="2" s="1"/>
  <c r="D5458" i="2"/>
  <c r="AD5458" i="2" s="1"/>
  <c r="D5459" i="2"/>
  <c r="AD5459" i="2" s="1"/>
  <c r="D5460" i="2"/>
  <c r="AD5460" i="2" s="1"/>
  <c r="D5461" i="2"/>
  <c r="AD5461" i="2" s="1"/>
  <c r="D5462" i="2"/>
  <c r="AD5462" i="2" s="1"/>
  <c r="D5463" i="2"/>
  <c r="AD5463" i="2" s="1"/>
  <c r="D5464" i="2"/>
  <c r="AD5464" i="2" s="1"/>
  <c r="D5465" i="2"/>
  <c r="AD5465" i="2" s="1"/>
  <c r="D5466" i="2"/>
  <c r="AD5466" i="2" s="1"/>
  <c r="D5467" i="2"/>
  <c r="AD5467" i="2" s="1"/>
  <c r="D5468" i="2"/>
  <c r="AD5468" i="2" s="1"/>
  <c r="D5469" i="2"/>
  <c r="AD5469" i="2" s="1"/>
  <c r="D5470" i="2"/>
  <c r="AD5470" i="2" s="1"/>
  <c r="D5471" i="2"/>
  <c r="AD5471" i="2" s="1"/>
  <c r="D5472" i="2"/>
  <c r="AD5472" i="2" s="1"/>
  <c r="D5473" i="2"/>
  <c r="AD5473" i="2" s="1"/>
  <c r="D5474" i="2"/>
  <c r="AD5474" i="2" s="1"/>
  <c r="D5475" i="2"/>
  <c r="AD5475" i="2" s="1"/>
  <c r="D5476" i="2"/>
  <c r="AD5476" i="2" s="1"/>
  <c r="D5477" i="2"/>
  <c r="AD5477" i="2" s="1"/>
  <c r="D5478" i="2"/>
  <c r="AD5478" i="2" s="1"/>
  <c r="D5479" i="2"/>
  <c r="AD5479" i="2" s="1"/>
  <c r="D5480" i="2"/>
  <c r="AD5480" i="2" s="1"/>
  <c r="D5481" i="2"/>
  <c r="AD5481" i="2" s="1"/>
  <c r="D5482" i="2"/>
  <c r="AD5482" i="2" s="1"/>
  <c r="D5483" i="2"/>
  <c r="AD5483" i="2" s="1"/>
  <c r="D5484" i="2"/>
  <c r="AD5484" i="2" s="1"/>
  <c r="D5485" i="2"/>
  <c r="AD5485" i="2" s="1"/>
  <c r="D5486" i="2"/>
  <c r="AD5486" i="2" s="1"/>
  <c r="D5487" i="2"/>
  <c r="AD5487" i="2" s="1"/>
  <c r="D5488" i="2"/>
  <c r="AD5488" i="2" s="1"/>
  <c r="D5489" i="2"/>
  <c r="AD5489" i="2" s="1"/>
  <c r="D5490" i="2"/>
  <c r="AD5490" i="2" s="1"/>
  <c r="D5491" i="2"/>
  <c r="AD5491" i="2" s="1"/>
  <c r="D5492" i="2"/>
  <c r="AD5492" i="2" s="1"/>
  <c r="D5493" i="2"/>
  <c r="AD5493" i="2" s="1"/>
  <c r="D5494" i="2"/>
  <c r="AD5494" i="2" s="1"/>
  <c r="D5495" i="2"/>
  <c r="AD5495" i="2" s="1"/>
  <c r="D5496" i="2"/>
  <c r="AD5496" i="2" s="1"/>
  <c r="D5497" i="2"/>
  <c r="AD5497" i="2" s="1"/>
  <c r="D5498" i="2"/>
  <c r="AD5498" i="2" s="1"/>
  <c r="D5499" i="2"/>
  <c r="AD5499" i="2" s="1"/>
  <c r="D5500" i="2"/>
  <c r="AD5500" i="2" s="1"/>
  <c r="D5501" i="2"/>
  <c r="AD5501" i="2" s="1"/>
  <c r="D5502" i="2"/>
  <c r="AD5502" i="2" s="1"/>
  <c r="D5503" i="2"/>
  <c r="AD5503" i="2" s="1"/>
  <c r="D5504" i="2"/>
  <c r="AD5504" i="2" s="1"/>
  <c r="D5505" i="2"/>
  <c r="AD5505" i="2" s="1"/>
  <c r="D5506" i="2"/>
  <c r="AD5506" i="2" s="1"/>
  <c r="D5507" i="2"/>
  <c r="AD5507" i="2" s="1"/>
  <c r="D5508" i="2"/>
  <c r="AD5508" i="2" s="1"/>
  <c r="D5509" i="2"/>
  <c r="AD5509" i="2" s="1"/>
  <c r="D5510" i="2"/>
  <c r="AD5510" i="2" s="1"/>
  <c r="D5511" i="2"/>
  <c r="AD5511" i="2" s="1"/>
  <c r="D5512" i="2"/>
  <c r="AD5512" i="2" s="1"/>
  <c r="D5513" i="2"/>
  <c r="AD5513" i="2" s="1"/>
  <c r="D5514" i="2"/>
  <c r="AD5514" i="2" s="1"/>
  <c r="D5515" i="2"/>
  <c r="AD5515" i="2" s="1"/>
  <c r="D5516" i="2"/>
  <c r="AD5516" i="2" s="1"/>
  <c r="D5517" i="2"/>
  <c r="AD5517" i="2" s="1"/>
  <c r="D5518" i="2"/>
  <c r="AD5518" i="2" s="1"/>
  <c r="D5519" i="2"/>
  <c r="AD5519" i="2" s="1"/>
  <c r="D5520" i="2"/>
  <c r="AD5520" i="2" s="1"/>
  <c r="D5521" i="2"/>
  <c r="AD5521" i="2" s="1"/>
  <c r="D5522" i="2"/>
  <c r="AD5522" i="2" s="1"/>
  <c r="D5523" i="2"/>
  <c r="AD5523" i="2" s="1"/>
  <c r="D5524" i="2"/>
  <c r="AD5524" i="2" s="1"/>
  <c r="D5525" i="2"/>
  <c r="AD5525" i="2" s="1"/>
  <c r="D5526" i="2"/>
  <c r="AD5526" i="2" s="1"/>
  <c r="D5527" i="2"/>
  <c r="AD5527" i="2" s="1"/>
  <c r="D5528" i="2"/>
  <c r="AD5528" i="2" s="1"/>
  <c r="D5529" i="2"/>
  <c r="AD5529" i="2" s="1"/>
  <c r="D5530" i="2"/>
  <c r="AD5530" i="2" s="1"/>
  <c r="D5531" i="2"/>
  <c r="AD5531" i="2" s="1"/>
  <c r="D5532" i="2"/>
  <c r="AD5532" i="2" s="1"/>
  <c r="D5533" i="2"/>
  <c r="AD5533" i="2" s="1"/>
  <c r="D5534" i="2"/>
  <c r="AD5534" i="2" s="1"/>
  <c r="D5535" i="2"/>
  <c r="AD5535" i="2" s="1"/>
  <c r="D5536" i="2"/>
  <c r="AD5536" i="2" s="1"/>
  <c r="D5537" i="2"/>
  <c r="AD5537" i="2" s="1"/>
  <c r="D5538" i="2"/>
  <c r="AD5538" i="2" s="1"/>
  <c r="D5539" i="2"/>
  <c r="AD5539" i="2" s="1"/>
  <c r="D5540" i="2"/>
  <c r="AD5540" i="2" s="1"/>
  <c r="D5541" i="2"/>
  <c r="AD5541" i="2" s="1"/>
  <c r="D5542" i="2"/>
  <c r="AD5542" i="2" s="1"/>
  <c r="D5543" i="2"/>
  <c r="AD5543" i="2" s="1"/>
  <c r="D5544" i="2"/>
  <c r="AD5544" i="2" s="1"/>
  <c r="D5545" i="2"/>
  <c r="AD5545" i="2" s="1"/>
  <c r="D5546" i="2"/>
  <c r="AD5546" i="2" s="1"/>
  <c r="D5547" i="2"/>
  <c r="AD5547" i="2" s="1"/>
  <c r="D5548" i="2"/>
  <c r="AD5548" i="2" s="1"/>
  <c r="D5549" i="2"/>
  <c r="AD5549" i="2" s="1"/>
  <c r="D5550" i="2"/>
  <c r="AD5550" i="2" s="1"/>
  <c r="D5551" i="2"/>
  <c r="AD5551" i="2" s="1"/>
  <c r="D5552" i="2"/>
  <c r="AD5552" i="2" s="1"/>
  <c r="D5553" i="2"/>
  <c r="AD5553" i="2" s="1"/>
  <c r="D5554" i="2"/>
  <c r="AD5554" i="2" s="1"/>
  <c r="D5555" i="2"/>
  <c r="AD5555" i="2" s="1"/>
  <c r="D5556" i="2"/>
  <c r="AD5556" i="2" s="1"/>
  <c r="D5557" i="2"/>
  <c r="AD5557" i="2" s="1"/>
  <c r="D5558" i="2"/>
  <c r="AD5558" i="2" s="1"/>
  <c r="D5559" i="2"/>
  <c r="AD5559" i="2" s="1"/>
  <c r="D5560" i="2"/>
  <c r="AD5560" i="2" s="1"/>
  <c r="D5561" i="2"/>
  <c r="AD5561" i="2" s="1"/>
  <c r="D5562" i="2"/>
  <c r="AD5562" i="2" s="1"/>
  <c r="D5563" i="2"/>
  <c r="AD5563" i="2" s="1"/>
  <c r="D5564" i="2"/>
  <c r="AD5564" i="2" s="1"/>
  <c r="D5565" i="2"/>
  <c r="AD5565" i="2" s="1"/>
  <c r="D5566" i="2"/>
  <c r="AD5566" i="2" s="1"/>
  <c r="D5567" i="2"/>
  <c r="AD5567" i="2" s="1"/>
  <c r="D5568" i="2"/>
  <c r="AD5568" i="2" s="1"/>
  <c r="D5569" i="2"/>
  <c r="AD5569" i="2" s="1"/>
  <c r="D5570" i="2"/>
  <c r="AD5570" i="2" s="1"/>
  <c r="D5571" i="2"/>
  <c r="AD5571" i="2" s="1"/>
  <c r="D5572" i="2"/>
  <c r="AD5572" i="2" s="1"/>
  <c r="D5573" i="2"/>
  <c r="AD5573" i="2" s="1"/>
  <c r="D5574" i="2"/>
  <c r="AD5574" i="2" s="1"/>
  <c r="D5575" i="2"/>
  <c r="AD5575" i="2" s="1"/>
  <c r="D5576" i="2"/>
  <c r="AD5576" i="2" s="1"/>
  <c r="D5577" i="2"/>
  <c r="AD5577" i="2" s="1"/>
  <c r="D5578" i="2"/>
  <c r="AD5578" i="2" s="1"/>
  <c r="D5579" i="2"/>
  <c r="AD5579" i="2" s="1"/>
  <c r="D5580" i="2"/>
  <c r="AD5580" i="2" s="1"/>
  <c r="D5581" i="2"/>
  <c r="AD5581" i="2" s="1"/>
  <c r="D5582" i="2"/>
  <c r="AD5582" i="2" s="1"/>
  <c r="D5583" i="2"/>
  <c r="AD5583" i="2" s="1"/>
  <c r="D5584" i="2"/>
  <c r="AD5584" i="2" s="1"/>
  <c r="D5585" i="2"/>
  <c r="AD5585" i="2" s="1"/>
  <c r="D5586" i="2"/>
  <c r="AD5586" i="2" s="1"/>
  <c r="D5587" i="2"/>
  <c r="AD5587" i="2" s="1"/>
  <c r="D5588" i="2"/>
  <c r="AD5588" i="2" s="1"/>
  <c r="D5589" i="2"/>
  <c r="AD5589" i="2" s="1"/>
  <c r="D5590" i="2"/>
  <c r="AD5590" i="2" s="1"/>
  <c r="D5591" i="2"/>
  <c r="AD5591" i="2" s="1"/>
  <c r="D5592" i="2"/>
  <c r="AD5592" i="2" s="1"/>
  <c r="D5593" i="2"/>
  <c r="AD5593" i="2" s="1"/>
  <c r="D5594" i="2"/>
  <c r="AD5594" i="2" s="1"/>
  <c r="D5595" i="2"/>
  <c r="AD5595" i="2" s="1"/>
  <c r="D5596" i="2"/>
  <c r="AD5596" i="2" s="1"/>
  <c r="D5597" i="2"/>
  <c r="AD5597" i="2" s="1"/>
  <c r="D5598" i="2"/>
  <c r="AD5598" i="2" s="1"/>
  <c r="D5599" i="2"/>
  <c r="AD5599" i="2" s="1"/>
  <c r="D5600" i="2"/>
  <c r="AD5600" i="2" s="1"/>
  <c r="D5601" i="2"/>
  <c r="AD5601" i="2" s="1"/>
  <c r="D5602" i="2"/>
  <c r="AD5602" i="2" s="1"/>
  <c r="D5603" i="2"/>
  <c r="AD5603" i="2" s="1"/>
  <c r="D5604" i="2"/>
  <c r="AD5604" i="2" s="1"/>
  <c r="D5605" i="2"/>
  <c r="AD5605" i="2" s="1"/>
  <c r="D5606" i="2"/>
  <c r="AD5606" i="2" s="1"/>
  <c r="D5607" i="2"/>
  <c r="AD5607" i="2" s="1"/>
  <c r="D5608" i="2"/>
  <c r="AD5608" i="2" s="1"/>
  <c r="D5609" i="2"/>
  <c r="AD5609" i="2" s="1"/>
  <c r="D5610" i="2"/>
  <c r="AD5610" i="2" s="1"/>
  <c r="D5611" i="2"/>
  <c r="AD5611" i="2" s="1"/>
  <c r="D5612" i="2"/>
  <c r="AD5612" i="2" s="1"/>
  <c r="D5613" i="2"/>
  <c r="AD5613" i="2" s="1"/>
  <c r="D5614" i="2"/>
  <c r="AD5614" i="2" s="1"/>
  <c r="D5615" i="2"/>
  <c r="AD5615" i="2" s="1"/>
  <c r="D5616" i="2"/>
  <c r="AD5616" i="2" s="1"/>
  <c r="D5617" i="2"/>
  <c r="AD5617" i="2" s="1"/>
  <c r="D5618" i="2"/>
  <c r="AD5618" i="2" s="1"/>
  <c r="D5619" i="2"/>
  <c r="AD5619" i="2" s="1"/>
  <c r="D5620" i="2"/>
  <c r="AD5620" i="2" s="1"/>
  <c r="D5621" i="2"/>
  <c r="AD5621" i="2" s="1"/>
  <c r="D5622" i="2"/>
  <c r="AD5622" i="2" s="1"/>
  <c r="D5623" i="2"/>
  <c r="AD5623" i="2" s="1"/>
  <c r="D5624" i="2"/>
  <c r="AD5624" i="2" s="1"/>
  <c r="D5625" i="2"/>
  <c r="AD5625" i="2" s="1"/>
  <c r="D5626" i="2"/>
  <c r="AD5626" i="2" s="1"/>
  <c r="D5627" i="2"/>
  <c r="AD5627" i="2" s="1"/>
  <c r="D5628" i="2"/>
  <c r="AD5628" i="2" s="1"/>
  <c r="D5629" i="2"/>
  <c r="AD5629" i="2" s="1"/>
  <c r="D5630" i="2"/>
  <c r="AD5630" i="2" s="1"/>
  <c r="D5631" i="2"/>
  <c r="AD5631" i="2" s="1"/>
  <c r="D5632" i="2"/>
  <c r="AD5632" i="2" s="1"/>
  <c r="D5633" i="2"/>
  <c r="AD5633" i="2" s="1"/>
  <c r="D5634" i="2"/>
  <c r="AD5634" i="2" s="1"/>
  <c r="D5635" i="2"/>
  <c r="AD5635" i="2" s="1"/>
  <c r="D5636" i="2"/>
  <c r="AD5636" i="2" s="1"/>
  <c r="D5637" i="2"/>
  <c r="AD5637" i="2" s="1"/>
  <c r="D5638" i="2"/>
  <c r="AD5638" i="2" s="1"/>
  <c r="D5639" i="2"/>
  <c r="AD5639" i="2" s="1"/>
  <c r="D5640" i="2"/>
  <c r="AD5640" i="2" s="1"/>
  <c r="D5641" i="2"/>
  <c r="AD5641" i="2" s="1"/>
  <c r="D5642" i="2"/>
  <c r="AD5642" i="2" s="1"/>
  <c r="D5643" i="2"/>
  <c r="AD5643" i="2" s="1"/>
  <c r="D5644" i="2"/>
  <c r="AD5644" i="2" s="1"/>
  <c r="D5645" i="2"/>
  <c r="AD5645" i="2" s="1"/>
  <c r="D5646" i="2"/>
  <c r="AD5646" i="2" s="1"/>
  <c r="D5647" i="2"/>
  <c r="AD5647" i="2" s="1"/>
  <c r="D5648" i="2"/>
  <c r="AD5648" i="2" s="1"/>
  <c r="D5649" i="2"/>
  <c r="AD5649" i="2" s="1"/>
  <c r="D5650" i="2"/>
  <c r="AD5650" i="2" s="1"/>
  <c r="D5651" i="2"/>
  <c r="AD5651" i="2" s="1"/>
  <c r="D5652" i="2"/>
  <c r="AD5652" i="2" s="1"/>
  <c r="D5653" i="2"/>
  <c r="AD5653" i="2" s="1"/>
  <c r="D5654" i="2"/>
  <c r="AD5654" i="2" s="1"/>
  <c r="D5655" i="2"/>
  <c r="AD5655" i="2" s="1"/>
  <c r="D5656" i="2"/>
  <c r="AD5656" i="2" s="1"/>
  <c r="D5657" i="2"/>
  <c r="AD5657" i="2" s="1"/>
  <c r="D5658" i="2"/>
  <c r="AD5658" i="2" s="1"/>
  <c r="D5659" i="2"/>
  <c r="AD5659" i="2" s="1"/>
  <c r="D5660" i="2"/>
  <c r="AD5660" i="2" s="1"/>
  <c r="D5661" i="2"/>
  <c r="AD5661" i="2" s="1"/>
  <c r="D5662" i="2"/>
  <c r="AD5662" i="2" s="1"/>
  <c r="D5663" i="2"/>
  <c r="AD5663" i="2" s="1"/>
  <c r="D5664" i="2"/>
  <c r="AD5664" i="2" s="1"/>
  <c r="D5665" i="2"/>
  <c r="AD5665" i="2" s="1"/>
  <c r="D5666" i="2"/>
  <c r="AD5666" i="2" s="1"/>
  <c r="D5667" i="2"/>
  <c r="AD5667" i="2" s="1"/>
  <c r="D5668" i="2"/>
  <c r="AD5668" i="2" s="1"/>
  <c r="D5669" i="2"/>
  <c r="AD5669" i="2" s="1"/>
  <c r="D5670" i="2"/>
  <c r="AD5670" i="2" s="1"/>
  <c r="D5671" i="2"/>
  <c r="AD5671" i="2" s="1"/>
  <c r="D5672" i="2"/>
  <c r="AD5672" i="2" s="1"/>
  <c r="D5673" i="2"/>
  <c r="AD5673" i="2" s="1"/>
  <c r="D5674" i="2"/>
  <c r="AD5674" i="2" s="1"/>
  <c r="D5675" i="2"/>
  <c r="AD5675" i="2" s="1"/>
  <c r="D5676" i="2"/>
  <c r="AD5676" i="2" s="1"/>
  <c r="D5677" i="2"/>
  <c r="AD5677" i="2" s="1"/>
  <c r="D5678" i="2"/>
  <c r="AD5678" i="2" s="1"/>
  <c r="D5679" i="2"/>
  <c r="AD5679" i="2" s="1"/>
  <c r="D5680" i="2"/>
  <c r="AD5680" i="2" s="1"/>
  <c r="D5681" i="2"/>
  <c r="AD5681" i="2" s="1"/>
  <c r="D5682" i="2"/>
  <c r="AD5682" i="2" s="1"/>
  <c r="D5683" i="2"/>
  <c r="AD5683" i="2" s="1"/>
  <c r="D5684" i="2"/>
  <c r="AD5684" i="2" s="1"/>
  <c r="D5685" i="2"/>
  <c r="AD5685" i="2" s="1"/>
  <c r="D5686" i="2"/>
  <c r="AD5686" i="2" s="1"/>
  <c r="D5687" i="2"/>
  <c r="AD5687" i="2" s="1"/>
  <c r="D5688" i="2"/>
  <c r="AD5688" i="2" s="1"/>
  <c r="D5689" i="2"/>
  <c r="AD5689" i="2" s="1"/>
  <c r="D5690" i="2"/>
  <c r="AD5690" i="2" s="1"/>
  <c r="D5691" i="2"/>
  <c r="AD5691" i="2" s="1"/>
  <c r="D5692" i="2"/>
  <c r="AD5692" i="2" s="1"/>
  <c r="D5693" i="2"/>
  <c r="AD5693" i="2" s="1"/>
  <c r="D5694" i="2"/>
  <c r="AD5694" i="2" s="1"/>
  <c r="D5695" i="2"/>
  <c r="AD5695" i="2" s="1"/>
  <c r="D5696" i="2"/>
  <c r="AD5696" i="2" s="1"/>
  <c r="D5697" i="2"/>
  <c r="AD5697" i="2" s="1"/>
  <c r="D5698" i="2"/>
  <c r="AD5698" i="2" s="1"/>
  <c r="D5699" i="2"/>
  <c r="AD5699" i="2" s="1"/>
  <c r="D5700" i="2"/>
  <c r="AD5700" i="2" s="1"/>
  <c r="D5701" i="2"/>
  <c r="AD5701" i="2" s="1"/>
  <c r="D5702" i="2"/>
  <c r="AD5702" i="2" s="1"/>
  <c r="D5703" i="2"/>
  <c r="AD5703" i="2" s="1"/>
  <c r="D5704" i="2"/>
  <c r="AD5704" i="2" s="1"/>
  <c r="D5705" i="2"/>
  <c r="AD5705" i="2" s="1"/>
  <c r="D5706" i="2"/>
  <c r="AD5706" i="2" s="1"/>
  <c r="D5707" i="2"/>
  <c r="AD5707" i="2" s="1"/>
  <c r="D5708" i="2"/>
  <c r="AD5708" i="2" s="1"/>
  <c r="D5709" i="2"/>
  <c r="AD5709" i="2" s="1"/>
  <c r="D5710" i="2"/>
  <c r="AD5710" i="2" s="1"/>
  <c r="D5711" i="2"/>
  <c r="AD5711" i="2" s="1"/>
  <c r="D5712" i="2"/>
  <c r="AD5712" i="2" s="1"/>
  <c r="D5713" i="2"/>
  <c r="AD5713" i="2" s="1"/>
  <c r="D5714" i="2"/>
  <c r="AD5714" i="2" s="1"/>
  <c r="D5715" i="2"/>
  <c r="AD5715" i="2" s="1"/>
  <c r="D5716" i="2"/>
  <c r="AD5716" i="2" s="1"/>
  <c r="D5717" i="2"/>
  <c r="AD5717" i="2" s="1"/>
  <c r="D5718" i="2"/>
  <c r="AD5718" i="2" s="1"/>
  <c r="D5719" i="2"/>
  <c r="AD5719" i="2" s="1"/>
  <c r="D5720" i="2"/>
  <c r="AD5720" i="2" s="1"/>
  <c r="D5721" i="2"/>
  <c r="AD5721" i="2" s="1"/>
  <c r="D5722" i="2"/>
  <c r="AD5722" i="2" s="1"/>
  <c r="D5723" i="2"/>
  <c r="AD5723" i="2" s="1"/>
  <c r="D5724" i="2"/>
  <c r="AD5724" i="2" s="1"/>
  <c r="D5725" i="2"/>
  <c r="AD5725" i="2" s="1"/>
  <c r="D5726" i="2"/>
  <c r="AD5726" i="2" s="1"/>
  <c r="D5727" i="2"/>
  <c r="AD5727" i="2" s="1"/>
  <c r="D5728" i="2"/>
  <c r="AD5728" i="2" s="1"/>
  <c r="D5729" i="2"/>
  <c r="AD5729" i="2" s="1"/>
  <c r="D5730" i="2"/>
  <c r="AD5730" i="2" s="1"/>
  <c r="D5731" i="2"/>
  <c r="AD5731" i="2" s="1"/>
  <c r="D5732" i="2"/>
  <c r="AD5732" i="2" s="1"/>
  <c r="D5733" i="2"/>
  <c r="AD5733" i="2" s="1"/>
  <c r="D5734" i="2"/>
  <c r="AD5734" i="2" s="1"/>
  <c r="D5735" i="2"/>
  <c r="AD5735" i="2" s="1"/>
  <c r="D5736" i="2"/>
  <c r="AD5736" i="2" s="1"/>
  <c r="D5737" i="2"/>
  <c r="AD5737" i="2" s="1"/>
  <c r="D5738" i="2"/>
  <c r="AD5738" i="2" s="1"/>
  <c r="D5739" i="2"/>
  <c r="AD5739" i="2" s="1"/>
  <c r="D5740" i="2"/>
  <c r="AD5740" i="2" s="1"/>
  <c r="D5741" i="2"/>
  <c r="AD5741" i="2" s="1"/>
  <c r="D5742" i="2"/>
  <c r="AD5742" i="2" s="1"/>
  <c r="D5743" i="2"/>
  <c r="AD5743" i="2" s="1"/>
  <c r="D5744" i="2"/>
  <c r="AD5744" i="2" s="1"/>
  <c r="D5745" i="2"/>
  <c r="AD5745" i="2" s="1"/>
  <c r="D5746" i="2"/>
  <c r="AD5746" i="2" s="1"/>
  <c r="D5747" i="2"/>
  <c r="AD5747" i="2" s="1"/>
  <c r="D5748" i="2"/>
  <c r="AD5748" i="2" s="1"/>
  <c r="D5749" i="2"/>
  <c r="AD5749" i="2" s="1"/>
  <c r="D5750" i="2"/>
  <c r="AD5750" i="2" s="1"/>
  <c r="D5751" i="2"/>
  <c r="AD5751" i="2" s="1"/>
  <c r="D5752" i="2"/>
  <c r="AD5752" i="2" s="1"/>
  <c r="D5753" i="2"/>
  <c r="AD5753" i="2" s="1"/>
  <c r="D5754" i="2"/>
  <c r="AD5754" i="2" s="1"/>
  <c r="D5755" i="2"/>
  <c r="AD5755" i="2" s="1"/>
  <c r="D5756" i="2"/>
  <c r="AD5756" i="2" s="1"/>
  <c r="D5757" i="2"/>
  <c r="AD5757" i="2" s="1"/>
  <c r="D5758" i="2"/>
  <c r="AD5758" i="2" s="1"/>
  <c r="D5759" i="2"/>
  <c r="AD5759" i="2" s="1"/>
  <c r="D5760" i="2"/>
  <c r="AD5760" i="2" s="1"/>
  <c r="D5761" i="2"/>
  <c r="AD5761" i="2" s="1"/>
  <c r="D5762" i="2"/>
  <c r="AD5762" i="2" s="1"/>
  <c r="D5763" i="2"/>
  <c r="AD5763" i="2" s="1"/>
  <c r="D5764" i="2"/>
  <c r="AD5764" i="2" s="1"/>
  <c r="D5765" i="2"/>
  <c r="AD5765" i="2" s="1"/>
  <c r="D5766" i="2"/>
  <c r="AD5766" i="2" s="1"/>
  <c r="D5767" i="2"/>
  <c r="AD5767" i="2" s="1"/>
  <c r="D5768" i="2"/>
  <c r="AD5768" i="2" s="1"/>
  <c r="D5769" i="2"/>
  <c r="AD5769" i="2" s="1"/>
  <c r="D5770" i="2"/>
  <c r="AD5770" i="2" s="1"/>
  <c r="D5771" i="2"/>
  <c r="AD5771" i="2" s="1"/>
  <c r="D5772" i="2"/>
  <c r="AD5772" i="2" s="1"/>
  <c r="D5773" i="2"/>
  <c r="AD5773" i="2" s="1"/>
  <c r="D5774" i="2"/>
  <c r="AD5774" i="2" s="1"/>
  <c r="D5775" i="2"/>
  <c r="AD5775" i="2" s="1"/>
  <c r="D5776" i="2"/>
  <c r="AD5776" i="2" s="1"/>
  <c r="D5777" i="2"/>
  <c r="AD5777" i="2" s="1"/>
  <c r="D5778" i="2"/>
  <c r="AD5778" i="2" s="1"/>
  <c r="D5779" i="2"/>
  <c r="AD5779" i="2" s="1"/>
  <c r="D5780" i="2"/>
  <c r="AD5780" i="2" s="1"/>
  <c r="D5781" i="2"/>
  <c r="AD5781" i="2" s="1"/>
  <c r="D5782" i="2"/>
  <c r="AD5782" i="2" s="1"/>
  <c r="D5783" i="2"/>
  <c r="AD5783" i="2" s="1"/>
  <c r="D5784" i="2"/>
  <c r="AD5784" i="2" s="1"/>
  <c r="D5785" i="2"/>
  <c r="AD5785" i="2" s="1"/>
  <c r="D5786" i="2"/>
  <c r="AD5786" i="2" s="1"/>
  <c r="D5787" i="2"/>
  <c r="AD5787" i="2" s="1"/>
  <c r="D5788" i="2"/>
  <c r="AD5788" i="2" s="1"/>
  <c r="D5789" i="2"/>
  <c r="AD5789" i="2" s="1"/>
  <c r="D5790" i="2"/>
  <c r="AD5790" i="2" s="1"/>
  <c r="D5791" i="2"/>
  <c r="AD5791" i="2" s="1"/>
  <c r="D5792" i="2"/>
  <c r="AD5792" i="2" s="1"/>
  <c r="D5793" i="2"/>
  <c r="AD5793" i="2" s="1"/>
  <c r="D5794" i="2"/>
  <c r="AD5794" i="2" s="1"/>
  <c r="D5795" i="2"/>
  <c r="AD5795" i="2" s="1"/>
  <c r="D5796" i="2"/>
  <c r="AD5796" i="2" s="1"/>
  <c r="D5797" i="2"/>
  <c r="AD5797" i="2" s="1"/>
  <c r="D5798" i="2"/>
  <c r="AD5798" i="2" s="1"/>
  <c r="D5799" i="2"/>
  <c r="AD5799" i="2" s="1"/>
  <c r="D5800" i="2"/>
  <c r="AD5800" i="2" s="1"/>
  <c r="D5801" i="2"/>
  <c r="AD5801" i="2" s="1"/>
  <c r="D5802" i="2"/>
  <c r="AD5802" i="2" s="1"/>
  <c r="D5803" i="2"/>
  <c r="AD5803" i="2" s="1"/>
  <c r="D5804" i="2"/>
  <c r="AD5804" i="2" s="1"/>
  <c r="D5805" i="2"/>
  <c r="AD5805" i="2" s="1"/>
  <c r="D5806" i="2"/>
  <c r="AD5806" i="2" s="1"/>
  <c r="D5807" i="2"/>
  <c r="AD5807" i="2" s="1"/>
  <c r="D5808" i="2"/>
  <c r="AD5808" i="2" s="1"/>
  <c r="D5809" i="2"/>
  <c r="AD5809" i="2" s="1"/>
  <c r="D5810" i="2"/>
  <c r="AD5810" i="2" s="1"/>
  <c r="D5811" i="2"/>
  <c r="AD5811" i="2" s="1"/>
  <c r="D5812" i="2"/>
  <c r="AD5812" i="2" s="1"/>
  <c r="D5813" i="2"/>
  <c r="AD5813" i="2" s="1"/>
  <c r="D5814" i="2"/>
  <c r="AD5814" i="2" s="1"/>
  <c r="D5815" i="2"/>
  <c r="AD5815" i="2" s="1"/>
  <c r="D5816" i="2"/>
  <c r="AD5816" i="2" s="1"/>
  <c r="D5817" i="2"/>
  <c r="AD5817" i="2" s="1"/>
  <c r="D5818" i="2"/>
  <c r="AD5818" i="2" s="1"/>
  <c r="D5819" i="2"/>
  <c r="AD5819" i="2" s="1"/>
  <c r="D5820" i="2"/>
  <c r="AD5820" i="2" s="1"/>
  <c r="D5821" i="2"/>
  <c r="AD5821" i="2" s="1"/>
  <c r="D5822" i="2"/>
  <c r="AD5822" i="2" s="1"/>
  <c r="D5823" i="2"/>
  <c r="AD5823" i="2" s="1"/>
  <c r="D5824" i="2"/>
  <c r="AD5824" i="2" s="1"/>
  <c r="D5825" i="2"/>
  <c r="AD5825" i="2" s="1"/>
  <c r="D5826" i="2"/>
  <c r="AD5826" i="2" s="1"/>
  <c r="D5827" i="2"/>
  <c r="AD5827" i="2" s="1"/>
  <c r="D5828" i="2"/>
  <c r="AD5828" i="2" s="1"/>
  <c r="D5829" i="2"/>
  <c r="AD5829" i="2" s="1"/>
  <c r="D5830" i="2"/>
  <c r="AD5830" i="2" s="1"/>
  <c r="D5831" i="2"/>
  <c r="AD5831" i="2" s="1"/>
  <c r="D5832" i="2"/>
  <c r="AD5832" i="2" s="1"/>
  <c r="D5833" i="2"/>
  <c r="AD5833" i="2" s="1"/>
  <c r="D5834" i="2"/>
  <c r="AD5834" i="2" s="1"/>
  <c r="D5835" i="2"/>
  <c r="AD5835" i="2" s="1"/>
  <c r="D5836" i="2"/>
  <c r="AD5836" i="2" s="1"/>
  <c r="D5837" i="2"/>
  <c r="AD5837" i="2" s="1"/>
  <c r="D5838" i="2"/>
  <c r="AD5838" i="2" s="1"/>
  <c r="D5839" i="2"/>
  <c r="AD5839" i="2" s="1"/>
  <c r="D5840" i="2"/>
  <c r="AD5840" i="2" s="1"/>
  <c r="D5841" i="2"/>
  <c r="AD5841" i="2" s="1"/>
  <c r="D5842" i="2"/>
  <c r="AD5842" i="2" s="1"/>
  <c r="D5843" i="2"/>
  <c r="AD5843" i="2" s="1"/>
  <c r="D5844" i="2"/>
  <c r="AD5844" i="2" s="1"/>
  <c r="D5845" i="2"/>
  <c r="AD5845" i="2" s="1"/>
  <c r="D5846" i="2"/>
  <c r="AD5846" i="2" s="1"/>
  <c r="D5847" i="2"/>
  <c r="AD5847" i="2" s="1"/>
  <c r="D5848" i="2"/>
  <c r="AD5848" i="2" s="1"/>
  <c r="D5849" i="2"/>
  <c r="AD5849" i="2" s="1"/>
  <c r="D5850" i="2"/>
  <c r="AD5850" i="2" s="1"/>
  <c r="D5851" i="2"/>
  <c r="AD5851" i="2" s="1"/>
  <c r="D5852" i="2"/>
  <c r="AD5852" i="2" s="1"/>
  <c r="D5853" i="2"/>
  <c r="AD5853" i="2" s="1"/>
  <c r="D5854" i="2"/>
  <c r="AD5854" i="2" s="1"/>
  <c r="D5855" i="2"/>
  <c r="AD5855" i="2" s="1"/>
  <c r="D5856" i="2"/>
  <c r="AD5856" i="2" s="1"/>
  <c r="D5857" i="2"/>
  <c r="AD5857" i="2" s="1"/>
  <c r="D5858" i="2"/>
  <c r="AD5858" i="2" s="1"/>
  <c r="D5859" i="2"/>
  <c r="AD5859" i="2" s="1"/>
  <c r="D5860" i="2"/>
  <c r="AD5860" i="2" s="1"/>
  <c r="D5861" i="2"/>
  <c r="AD5861" i="2" s="1"/>
  <c r="D5862" i="2"/>
  <c r="AD5862" i="2" s="1"/>
  <c r="D5863" i="2"/>
  <c r="AD5863" i="2" s="1"/>
  <c r="D5864" i="2"/>
  <c r="AD5864" i="2" s="1"/>
  <c r="D5865" i="2"/>
  <c r="AD5865" i="2" s="1"/>
  <c r="D5866" i="2"/>
  <c r="AD5866" i="2" s="1"/>
  <c r="D5867" i="2"/>
  <c r="AD5867" i="2" s="1"/>
  <c r="D5868" i="2"/>
  <c r="AD5868" i="2" s="1"/>
  <c r="D5869" i="2"/>
  <c r="AD5869" i="2" s="1"/>
  <c r="D5870" i="2"/>
  <c r="AD5870" i="2" s="1"/>
  <c r="D5871" i="2"/>
  <c r="AD5871" i="2" s="1"/>
  <c r="D5872" i="2"/>
  <c r="AD5872" i="2" s="1"/>
  <c r="D5873" i="2"/>
  <c r="AD5873" i="2" s="1"/>
  <c r="D5874" i="2"/>
  <c r="AD5874" i="2" s="1"/>
  <c r="D5875" i="2"/>
  <c r="AD5875" i="2" s="1"/>
  <c r="D5876" i="2"/>
  <c r="AD5876" i="2" s="1"/>
  <c r="D5877" i="2"/>
  <c r="AD5877" i="2" s="1"/>
  <c r="D5878" i="2"/>
  <c r="AD5878" i="2" s="1"/>
  <c r="D5879" i="2"/>
  <c r="AD5879" i="2" s="1"/>
  <c r="D5880" i="2"/>
  <c r="AD5880" i="2" s="1"/>
  <c r="D5881" i="2"/>
  <c r="AD5881" i="2" s="1"/>
  <c r="D5882" i="2"/>
  <c r="AD5882" i="2" s="1"/>
  <c r="D5883" i="2"/>
  <c r="AD5883" i="2" s="1"/>
  <c r="D5884" i="2"/>
  <c r="AD5884" i="2" s="1"/>
  <c r="D5885" i="2"/>
  <c r="AD5885" i="2" s="1"/>
  <c r="D5886" i="2"/>
  <c r="AD5886" i="2" s="1"/>
  <c r="D5887" i="2"/>
  <c r="AD5887" i="2" s="1"/>
  <c r="D5888" i="2"/>
  <c r="AD5888" i="2" s="1"/>
  <c r="D5889" i="2"/>
  <c r="AD5889" i="2" s="1"/>
  <c r="D5890" i="2"/>
  <c r="AD5890" i="2" s="1"/>
  <c r="D5891" i="2"/>
  <c r="AD5891" i="2" s="1"/>
  <c r="D5892" i="2"/>
  <c r="AD5892" i="2" s="1"/>
  <c r="D5893" i="2"/>
  <c r="AD5893" i="2" s="1"/>
  <c r="D5894" i="2"/>
  <c r="AD5894" i="2" s="1"/>
  <c r="D5895" i="2"/>
  <c r="AD5895" i="2" s="1"/>
  <c r="D5896" i="2"/>
  <c r="AD5896" i="2" s="1"/>
  <c r="D5897" i="2"/>
  <c r="AD5897" i="2" s="1"/>
  <c r="D5898" i="2"/>
  <c r="AD5898" i="2" s="1"/>
  <c r="D5899" i="2"/>
  <c r="AD5899" i="2" s="1"/>
  <c r="D5900" i="2"/>
  <c r="AD5900" i="2" s="1"/>
  <c r="D5901" i="2"/>
  <c r="AD5901" i="2" s="1"/>
  <c r="D5902" i="2"/>
  <c r="AD5902" i="2" s="1"/>
  <c r="D5903" i="2"/>
  <c r="AD5903" i="2" s="1"/>
  <c r="D5904" i="2"/>
  <c r="AD5904" i="2" s="1"/>
  <c r="D5905" i="2"/>
  <c r="AD5905" i="2" s="1"/>
  <c r="D5906" i="2"/>
  <c r="AD5906" i="2" s="1"/>
  <c r="D5907" i="2"/>
  <c r="AD5907" i="2" s="1"/>
  <c r="D5908" i="2"/>
  <c r="AD5908" i="2" s="1"/>
  <c r="D5909" i="2"/>
  <c r="AD5909" i="2" s="1"/>
  <c r="D5910" i="2"/>
  <c r="AD5910" i="2" s="1"/>
  <c r="D5911" i="2"/>
  <c r="AD5911" i="2" s="1"/>
  <c r="D5912" i="2"/>
  <c r="AD5912" i="2" s="1"/>
  <c r="D5913" i="2"/>
  <c r="AD5913" i="2" s="1"/>
  <c r="D5914" i="2"/>
  <c r="AD5914" i="2" s="1"/>
  <c r="D5915" i="2"/>
  <c r="AD5915" i="2" s="1"/>
  <c r="D5916" i="2"/>
  <c r="AD5916" i="2" s="1"/>
  <c r="D5917" i="2"/>
  <c r="AD5917" i="2" s="1"/>
  <c r="D5918" i="2"/>
  <c r="AD5918" i="2" s="1"/>
  <c r="D5919" i="2"/>
  <c r="AD5919" i="2" s="1"/>
  <c r="D5920" i="2"/>
  <c r="AD5920" i="2" s="1"/>
  <c r="D5921" i="2"/>
  <c r="AD5921" i="2" s="1"/>
  <c r="D5922" i="2"/>
  <c r="AD5922" i="2" s="1"/>
  <c r="D5923" i="2"/>
  <c r="AD5923" i="2" s="1"/>
  <c r="D5924" i="2"/>
  <c r="AD5924" i="2" s="1"/>
  <c r="D5925" i="2"/>
  <c r="AD5925" i="2" s="1"/>
  <c r="D5926" i="2"/>
  <c r="AD5926" i="2" s="1"/>
  <c r="D5927" i="2"/>
  <c r="AD5927" i="2" s="1"/>
  <c r="D5928" i="2"/>
  <c r="AD5928" i="2" s="1"/>
  <c r="D5929" i="2"/>
  <c r="AD5929" i="2" s="1"/>
  <c r="D5930" i="2"/>
  <c r="AD5930" i="2" s="1"/>
  <c r="D5931" i="2"/>
  <c r="AD5931" i="2" s="1"/>
  <c r="D5932" i="2"/>
  <c r="AD5932" i="2" s="1"/>
  <c r="D5933" i="2"/>
  <c r="AD5933" i="2" s="1"/>
  <c r="D5934" i="2"/>
  <c r="AD5934" i="2" s="1"/>
  <c r="D5935" i="2"/>
  <c r="AD5935" i="2" s="1"/>
  <c r="D5936" i="2"/>
  <c r="AD5936" i="2" s="1"/>
  <c r="D5937" i="2"/>
  <c r="AD5937" i="2" s="1"/>
  <c r="D5938" i="2"/>
  <c r="AD5938" i="2" s="1"/>
  <c r="D5939" i="2"/>
  <c r="AD5939" i="2" s="1"/>
  <c r="D5940" i="2"/>
  <c r="AD5940" i="2" s="1"/>
  <c r="D5941" i="2"/>
  <c r="AD5941" i="2" s="1"/>
  <c r="D5942" i="2"/>
  <c r="AD5942" i="2" s="1"/>
  <c r="D5943" i="2"/>
  <c r="AD5943" i="2" s="1"/>
  <c r="D5944" i="2"/>
  <c r="AD5944" i="2" s="1"/>
  <c r="D5945" i="2"/>
  <c r="AD5945" i="2" s="1"/>
  <c r="D5946" i="2"/>
  <c r="AD5946" i="2" s="1"/>
  <c r="D5947" i="2"/>
  <c r="AD5947" i="2" s="1"/>
  <c r="D5948" i="2"/>
  <c r="AD5948" i="2" s="1"/>
  <c r="D5949" i="2"/>
  <c r="AD5949" i="2" s="1"/>
  <c r="D5950" i="2"/>
  <c r="AD5950" i="2" s="1"/>
  <c r="D5951" i="2"/>
  <c r="AD5951" i="2" s="1"/>
  <c r="D5952" i="2"/>
  <c r="AD5952" i="2" s="1"/>
  <c r="D5953" i="2"/>
  <c r="AD5953" i="2" s="1"/>
  <c r="D5954" i="2"/>
  <c r="AD5954" i="2" s="1"/>
  <c r="D5955" i="2"/>
  <c r="AD5955" i="2" s="1"/>
  <c r="D5956" i="2"/>
  <c r="AD5956" i="2" s="1"/>
  <c r="D5957" i="2"/>
  <c r="AD5957" i="2" s="1"/>
  <c r="D5958" i="2"/>
  <c r="AD5958" i="2" s="1"/>
  <c r="D5959" i="2"/>
  <c r="AD5959" i="2" s="1"/>
  <c r="D5960" i="2"/>
  <c r="AD5960" i="2" s="1"/>
  <c r="D5961" i="2"/>
  <c r="AD5961" i="2" s="1"/>
  <c r="D5962" i="2"/>
  <c r="AD5962" i="2" s="1"/>
  <c r="D5963" i="2"/>
  <c r="AD5963" i="2" s="1"/>
  <c r="D5964" i="2"/>
  <c r="AD5964" i="2" s="1"/>
  <c r="D5965" i="2"/>
  <c r="AD5965" i="2" s="1"/>
  <c r="D5966" i="2"/>
  <c r="AD5966" i="2" s="1"/>
  <c r="D5967" i="2"/>
  <c r="AD5967" i="2" s="1"/>
  <c r="D5968" i="2"/>
  <c r="AD5968" i="2" s="1"/>
  <c r="D5969" i="2"/>
  <c r="AD5969" i="2" s="1"/>
  <c r="D5970" i="2"/>
  <c r="AD5970" i="2" s="1"/>
  <c r="D5971" i="2"/>
  <c r="AD5971" i="2" s="1"/>
  <c r="D5972" i="2"/>
  <c r="AD5972" i="2" s="1"/>
  <c r="D5973" i="2"/>
  <c r="AD5973" i="2" s="1"/>
  <c r="D5974" i="2"/>
  <c r="AD5974" i="2" s="1"/>
  <c r="D5975" i="2"/>
  <c r="AD5975" i="2" s="1"/>
  <c r="D5976" i="2"/>
  <c r="AD5976" i="2" s="1"/>
  <c r="D5977" i="2"/>
  <c r="AD5977" i="2" s="1"/>
  <c r="D5978" i="2"/>
  <c r="AD5978" i="2" s="1"/>
  <c r="D5979" i="2"/>
  <c r="AD5979" i="2" s="1"/>
  <c r="D5980" i="2"/>
  <c r="AD5980" i="2" s="1"/>
  <c r="D5981" i="2"/>
  <c r="AD5981" i="2" s="1"/>
  <c r="D5982" i="2"/>
  <c r="AD5982" i="2" s="1"/>
  <c r="D5983" i="2"/>
  <c r="AD5983" i="2" s="1"/>
  <c r="D5984" i="2"/>
  <c r="AD5984" i="2" s="1"/>
  <c r="D5985" i="2"/>
  <c r="AD5985" i="2" s="1"/>
  <c r="D5986" i="2"/>
  <c r="AD5986" i="2" s="1"/>
  <c r="D5987" i="2"/>
  <c r="AD5987" i="2" s="1"/>
  <c r="D5988" i="2"/>
  <c r="AD5988" i="2" s="1"/>
  <c r="D5989" i="2"/>
  <c r="AD5989" i="2" s="1"/>
  <c r="D5990" i="2"/>
  <c r="AD5990" i="2" s="1"/>
  <c r="D5991" i="2"/>
  <c r="AD5991" i="2" s="1"/>
  <c r="D5992" i="2"/>
  <c r="AD5992" i="2" s="1"/>
  <c r="D5993" i="2"/>
  <c r="AD5993" i="2" s="1"/>
  <c r="D5994" i="2"/>
  <c r="AD5994" i="2" s="1"/>
  <c r="D5995" i="2"/>
  <c r="AD5995" i="2" s="1"/>
  <c r="D5996" i="2"/>
  <c r="AD5996" i="2" s="1"/>
  <c r="D5997" i="2"/>
  <c r="AD5997" i="2" s="1"/>
  <c r="D5998" i="2"/>
  <c r="AD5998" i="2" s="1"/>
  <c r="D5999" i="2"/>
  <c r="AD5999" i="2" s="1"/>
  <c r="D6000" i="2"/>
  <c r="AD6000" i="2" s="1"/>
  <c r="D6001" i="2"/>
  <c r="AD6001" i="2" s="1"/>
  <c r="D6002" i="2"/>
  <c r="AD6002" i="2" s="1"/>
  <c r="D6003" i="2"/>
  <c r="AD6003" i="2" s="1"/>
  <c r="D6004" i="2"/>
  <c r="AD6004" i="2" s="1"/>
  <c r="D6005" i="2"/>
  <c r="AD6005" i="2" s="1"/>
  <c r="D6006" i="2"/>
  <c r="AD6006" i="2" s="1"/>
  <c r="D6007" i="2"/>
  <c r="AD6007" i="2" s="1"/>
  <c r="D6008" i="2"/>
  <c r="AD6008" i="2" s="1"/>
  <c r="D6009" i="2"/>
  <c r="AD6009" i="2" s="1"/>
  <c r="D6010" i="2"/>
  <c r="AD6010" i="2" s="1"/>
  <c r="D6011" i="2"/>
  <c r="AD6011" i="2" s="1"/>
  <c r="D6012" i="2"/>
  <c r="AD6012" i="2" s="1"/>
  <c r="D6013" i="2"/>
  <c r="AD6013" i="2" s="1"/>
  <c r="D6014" i="2"/>
  <c r="AD6014" i="2" s="1"/>
  <c r="D6015" i="2"/>
  <c r="AD6015" i="2" s="1"/>
  <c r="D6016" i="2"/>
  <c r="AD6016" i="2" s="1"/>
  <c r="D6017" i="2"/>
  <c r="AD6017" i="2" s="1"/>
  <c r="D6018" i="2"/>
  <c r="AD6018" i="2" s="1"/>
  <c r="D6019" i="2"/>
  <c r="AD6019" i="2" s="1"/>
  <c r="D6020" i="2"/>
  <c r="AD6020" i="2" s="1"/>
  <c r="D6021" i="2"/>
  <c r="AD6021" i="2" s="1"/>
  <c r="D6022" i="2"/>
  <c r="AD6022" i="2" s="1"/>
  <c r="D6023" i="2"/>
  <c r="AD6023" i="2" s="1"/>
  <c r="D6024" i="2"/>
  <c r="AD6024" i="2" s="1"/>
  <c r="D6025" i="2"/>
  <c r="AD6025" i="2" s="1"/>
  <c r="D6026" i="2"/>
  <c r="AD6026" i="2" s="1"/>
  <c r="D6027" i="2"/>
  <c r="AD6027" i="2" s="1"/>
  <c r="D6028" i="2"/>
  <c r="AD6028" i="2" s="1"/>
  <c r="D6029" i="2"/>
  <c r="AD6029" i="2" s="1"/>
  <c r="D6030" i="2"/>
  <c r="AD6030" i="2" s="1"/>
  <c r="D6031" i="2"/>
  <c r="AD6031" i="2" s="1"/>
  <c r="D6032" i="2"/>
  <c r="AD6032" i="2" s="1"/>
  <c r="D6033" i="2"/>
  <c r="AD6033" i="2" s="1"/>
  <c r="D6034" i="2"/>
  <c r="AD6034" i="2" s="1"/>
  <c r="D6035" i="2"/>
  <c r="AD6035" i="2" s="1"/>
  <c r="D6036" i="2"/>
  <c r="AD6036" i="2" s="1"/>
  <c r="D6037" i="2"/>
  <c r="AD6037" i="2" s="1"/>
  <c r="D6038" i="2"/>
  <c r="AD6038" i="2" s="1"/>
  <c r="D6039" i="2"/>
  <c r="AD6039" i="2" s="1"/>
  <c r="D6040" i="2"/>
  <c r="AD6040" i="2" s="1"/>
  <c r="D6041" i="2"/>
  <c r="AD6041" i="2" s="1"/>
  <c r="D6042" i="2"/>
  <c r="AD6042" i="2" s="1"/>
  <c r="D6043" i="2"/>
  <c r="AD6043" i="2" s="1"/>
  <c r="D6044" i="2"/>
  <c r="AD6044" i="2" s="1"/>
  <c r="D6045" i="2"/>
  <c r="AD6045" i="2" s="1"/>
  <c r="D6046" i="2"/>
  <c r="AD6046" i="2" s="1"/>
  <c r="D6047" i="2"/>
  <c r="AD6047" i="2" s="1"/>
  <c r="D6048" i="2"/>
  <c r="AD6048" i="2" s="1"/>
  <c r="D6049" i="2"/>
  <c r="AD6049" i="2" s="1"/>
  <c r="D6050" i="2"/>
  <c r="AD6050" i="2" s="1"/>
  <c r="D6051" i="2"/>
  <c r="AD6051" i="2" s="1"/>
  <c r="D6052" i="2"/>
  <c r="AD6052" i="2" s="1"/>
  <c r="D6053" i="2"/>
  <c r="AD6053" i="2" s="1"/>
  <c r="D6054" i="2"/>
  <c r="AD6054" i="2" s="1"/>
  <c r="D6055" i="2"/>
  <c r="AD6055" i="2" s="1"/>
  <c r="D6056" i="2"/>
  <c r="AD6056" i="2" s="1"/>
  <c r="D6057" i="2"/>
  <c r="AD6057" i="2" s="1"/>
  <c r="D6058" i="2"/>
  <c r="AD6058" i="2" s="1"/>
  <c r="D6059" i="2"/>
  <c r="AD6059" i="2" s="1"/>
  <c r="D6060" i="2"/>
  <c r="AD6060" i="2" s="1"/>
  <c r="D6061" i="2"/>
  <c r="AD6061" i="2" s="1"/>
  <c r="D6062" i="2"/>
  <c r="AD6062" i="2" s="1"/>
  <c r="D6063" i="2"/>
  <c r="AD6063" i="2" s="1"/>
  <c r="D6064" i="2"/>
  <c r="AD6064" i="2" s="1"/>
  <c r="D6065" i="2"/>
  <c r="AD6065" i="2" s="1"/>
  <c r="D6066" i="2"/>
  <c r="AD6066" i="2" s="1"/>
  <c r="D6067" i="2"/>
  <c r="AD6067" i="2" s="1"/>
  <c r="D6068" i="2"/>
  <c r="AD6068" i="2" s="1"/>
  <c r="D6069" i="2"/>
  <c r="AD6069" i="2" s="1"/>
  <c r="D6070" i="2"/>
  <c r="AD6070" i="2" s="1"/>
  <c r="D6071" i="2"/>
  <c r="AD6071" i="2" s="1"/>
  <c r="D6072" i="2"/>
  <c r="AD6072" i="2" s="1"/>
  <c r="D6073" i="2"/>
  <c r="AD6073" i="2" s="1"/>
  <c r="D6074" i="2"/>
  <c r="AD6074" i="2" s="1"/>
  <c r="D6075" i="2"/>
  <c r="AD6075" i="2" s="1"/>
  <c r="D6076" i="2"/>
  <c r="AD6076" i="2" s="1"/>
  <c r="D6077" i="2"/>
  <c r="AD6077" i="2" s="1"/>
  <c r="D6078" i="2"/>
  <c r="AD6078" i="2" s="1"/>
  <c r="D6079" i="2"/>
  <c r="AD6079" i="2" s="1"/>
  <c r="D6080" i="2"/>
  <c r="AD6080" i="2" s="1"/>
  <c r="D6081" i="2"/>
  <c r="AD6081" i="2" s="1"/>
  <c r="D6082" i="2"/>
  <c r="AD6082" i="2" s="1"/>
  <c r="D6083" i="2"/>
  <c r="AD6083" i="2" s="1"/>
  <c r="D6084" i="2"/>
  <c r="AD6084" i="2" s="1"/>
  <c r="D6085" i="2"/>
  <c r="AD6085" i="2" s="1"/>
  <c r="D6086" i="2"/>
  <c r="AD6086" i="2" s="1"/>
  <c r="D6087" i="2"/>
  <c r="AD6087" i="2" s="1"/>
  <c r="D6088" i="2"/>
  <c r="AD6088" i="2" s="1"/>
  <c r="D6089" i="2"/>
  <c r="AD6089" i="2" s="1"/>
  <c r="D6090" i="2"/>
  <c r="AD6090" i="2" s="1"/>
  <c r="D6091" i="2"/>
  <c r="AD6091" i="2" s="1"/>
  <c r="D6092" i="2"/>
  <c r="AD6092" i="2" s="1"/>
  <c r="D6093" i="2"/>
  <c r="AD6093" i="2" s="1"/>
  <c r="D6094" i="2"/>
  <c r="AD6094" i="2" s="1"/>
  <c r="D6095" i="2"/>
  <c r="AD6095" i="2" s="1"/>
  <c r="D6096" i="2"/>
  <c r="AD6096" i="2" s="1"/>
  <c r="D6097" i="2"/>
  <c r="AD6097" i="2" s="1"/>
  <c r="D6098" i="2"/>
  <c r="AD6098" i="2" s="1"/>
  <c r="D6099" i="2"/>
  <c r="AD6099" i="2" s="1"/>
  <c r="D6100" i="2"/>
  <c r="AD6100" i="2" s="1"/>
  <c r="D6101" i="2"/>
  <c r="AD6101" i="2" s="1"/>
  <c r="D6102" i="2"/>
  <c r="AD6102" i="2" s="1"/>
  <c r="D6103" i="2"/>
  <c r="AD6103" i="2" s="1"/>
  <c r="D6104" i="2"/>
  <c r="AD6104" i="2" s="1"/>
  <c r="D6105" i="2"/>
  <c r="AD6105" i="2" s="1"/>
  <c r="D6106" i="2"/>
  <c r="AD6106" i="2" s="1"/>
  <c r="D6107" i="2"/>
  <c r="AD6107" i="2" s="1"/>
  <c r="D6108" i="2"/>
  <c r="AD6108" i="2" s="1"/>
  <c r="D6109" i="2"/>
  <c r="AD6109" i="2" s="1"/>
  <c r="D6110" i="2"/>
  <c r="AD6110" i="2" s="1"/>
  <c r="D6111" i="2"/>
  <c r="AD6111" i="2" s="1"/>
  <c r="D6112" i="2"/>
  <c r="AD6112" i="2" s="1"/>
  <c r="D6113" i="2"/>
  <c r="AD6113" i="2" s="1"/>
  <c r="D6114" i="2"/>
  <c r="AD6114" i="2" s="1"/>
  <c r="D6115" i="2"/>
  <c r="AD6115" i="2" s="1"/>
  <c r="D6116" i="2"/>
  <c r="AD6116" i="2" s="1"/>
  <c r="D6117" i="2"/>
  <c r="AD6117" i="2" s="1"/>
  <c r="D6118" i="2"/>
  <c r="AD6118" i="2" s="1"/>
  <c r="D6119" i="2"/>
  <c r="AD6119" i="2" s="1"/>
  <c r="D6120" i="2"/>
  <c r="AD6120" i="2" s="1"/>
  <c r="D6121" i="2"/>
  <c r="AD6121" i="2" s="1"/>
  <c r="D6122" i="2"/>
  <c r="AD6122" i="2" s="1"/>
  <c r="D6123" i="2"/>
  <c r="AD6123" i="2" s="1"/>
  <c r="D6124" i="2"/>
  <c r="AD6124" i="2" s="1"/>
  <c r="D6125" i="2"/>
  <c r="AD6125" i="2" s="1"/>
  <c r="D6126" i="2"/>
  <c r="AD6126" i="2" s="1"/>
  <c r="D6127" i="2"/>
  <c r="AD6127" i="2" s="1"/>
  <c r="D6128" i="2"/>
  <c r="AD6128" i="2" s="1"/>
  <c r="D6129" i="2"/>
  <c r="AD6129" i="2" s="1"/>
  <c r="D6130" i="2"/>
  <c r="AD6130" i="2" s="1"/>
  <c r="D6131" i="2"/>
  <c r="AD6131" i="2" s="1"/>
  <c r="D6132" i="2"/>
  <c r="AD6132" i="2" s="1"/>
  <c r="D6133" i="2"/>
  <c r="AD6133" i="2" s="1"/>
  <c r="D6134" i="2"/>
  <c r="AD6134" i="2" s="1"/>
  <c r="D6135" i="2"/>
  <c r="AD6135" i="2" s="1"/>
  <c r="D6136" i="2"/>
  <c r="AD6136" i="2" s="1"/>
  <c r="D6137" i="2"/>
  <c r="AD6137" i="2" s="1"/>
  <c r="D6138" i="2"/>
  <c r="AD6138" i="2" s="1"/>
  <c r="D6139" i="2"/>
  <c r="AD6139" i="2" s="1"/>
  <c r="D6140" i="2"/>
  <c r="AD6140" i="2" s="1"/>
  <c r="D6141" i="2"/>
  <c r="AD6141" i="2" s="1"/>
  <c r="D6142" i="2"/>
  <c r="AD6142" i="2" s="1"/>
  <c r="D6143" i="2"/>
  <c r="AD6143" i="2" s="1"/>
  <c r="D6144" i="2"/>
  <c r="AD6144" i="2" s="1"/>
  <c r="D6145" i="2"/>
  <c r="AD6145" i="2" s="1"/>
  <c r="D6146" i="2"/>
  <c r="AD6146" i="2" s="1"/>
  <c r="D6147" i="2"/>
  <c r="AD6147" i="2" s="1"/>
  <c r="D6148" i="2"/>
  <c r="AD6148" i="2" s="1"/>
  <c r="D6149" i="2"/>
  <c r="AD6149" i="2" s="1"/>
  <c r="D6150" i="2"/>
  <c r="AD6150" i="2" s="1"/>
  <c r="D6151" i="2"/>
  <c r="AD6151" i="2" s="1"/>
  <c r="D6152" i="2"/>
  <c r="AD6152" i="2" s="1"/>
  <c r="D6153" i="2"/>
  <c r="AD6153" i="2" s="1"/>
  <c r="D6154" i="2"/>
  <c r="AD6154" i="2" s="1"/>
  <c r="D6155" i="2"/>
  <c r="AD6155" i="2" s="1"/>
  <c r="D6156" i="2"/>
  <c r="AD6156" i="2" s="1"/>
  <c r="D6157" i="2"/>
  <c r="AD6157" i="2" s="1"/>
  <c r="D6158" i="2"/>
  <c r="AD6158" i="2" s="1"/>
  <c r="D6159" i="2"/>
  <c r="AD6159" i="2" s="1"/>
  <c r="D6160" i="2"/>
  <c r="AD6160" i="2" s="1"/>
  <c r="D6161" i="2"/>
  <c r="AD6161" i="2" s="1"/>
  <c r="D6162" i="2"/>
  <c r="AD6162" i="2" s="1"/>
  <c r="D6163" i="2"/>
  <c r="AD6163" i="2" s="1"/>
  <c r="D6164" i="2"/>
  <c r="AD6164" i="2" s="1"/>
  <c r="D6165" i="2"/>
  <c r="AD6165" i="2" s="1"/>
  <c r="D6166" i="2"/>
  <c r="AD6166" i="2" s="1"/>
  <c r="D6167" i="2"/>
  <c r="AD6167" i="2" s="1"/>
  <c r="D6168" i="2"/>
  <c r="AD6168" i="2" s="1"/>
  <c r="D6169" i="2"/>
  <c r="AD6169" i="2" s="1"/>
  <c r="D6170" i="2"/>
  <c r="AD6170" i="2" s="1"/>
  <c r="D6171" i="2"/>
  <c r="AD6171" i="2" s="1"/>
  <c r="D6172" i="2"/>
  <c r="AD6172" i="2" s="1"/>
  <c r="D6173" i="2"/>
  <c r="AD6173" i="2" s="1"/>
  <c r="D6174" i="2"/>
  <c r="AD6174" i="2" s="1"/>
  <c r="D6175" i="2"/>
  <c r="AD6175" i="2" s="1"/>
  <c r="D6176" i="2"/>
  <c r="AD6176" i="2" s="1"/>
  <c r="D6177" i="2"/>
  <c r="AD6177" i="2" s="1"/>
  <c r="D6178" i="2"/>
  <c r="AD6178" i="2" s="1"/>
  <c r="D6179" i="2"/>
  <c r="AD6179" i="2" s="1"/>
  <c r="D6180" i="2"/>
  <c r="AD6180" i="2" s="1"/>
  <c r="D6181" i="2"/>
  <c r="AD6181" i="2" s="1"/>
  <c r="D6182" i="2"/>
  <c r="AD6182" i="2" s="1"/>
  <c r="D6183" i="2"/>
  <c r="AD6183" i="2" s="1"/>
  <c r="D6184" i="2"/>
  <c r="AD6184" i="2" s="1"/>
  <c r="D6185" i="2"/>
  <c r="AD6185" i="2" s="1"/>
  <c r="D6186" i="2"/>
  <c r="AD6186" i="2" s="1"/>
  <c r="D6187" i="2"/>
  <c r="AD6187" i="2" s="1"/>
  <c r="D6188" i="2"/>
  <c r="AD6188" i="2" s="1"/>
  <c r="D6189" i="2"/>
  <c r="AD6189" i="2" s="1"/>
  <c r="D6190" i="2"/>
  <c r="AD6190" i="2" s="1"/>
  <c r="D6191" i="2"/>
  <c r="AD6191" i="2" s="1"/>
  <c r="D6192" i="2"/>
  <c r="AD6192" i="2" s="1"/>
  <c r="D6193" i="2"/>
  <c r="AD6193" i="2" s="1"/>
  <c r="D6194" i="2"/>
  <c r="AD6194" i="2" s="1"/>
  <c r="D6195" i="2"/>
  <c r="AD6195" i="2" s="1"/>
  <c r="D6196" i="2"/>
  <c r="AD6196" i="2" s="1"/>
  <c r="D6197" i="2"/>
  <c r="AD6197" i="2" s="1"/>
  <c r="D6198" i="2"/>
  <c r="AD6198" i="2" s="1"/>
  <c r="D6199" i="2"/>
  <c r="AD6199" i="2" s="1"/>
  <c r="D6200" i="2"/>
  <c r="AD6200" i="2" s="1"/>
  <c r="D6201" i="2"/>
  <c r="AD6201" i="2" s="1"/>
  <c r="D6202" i="2"/>
  <c r="AD6202" i="2" s="1"/>
  <c r="D6203" i="2"/>
  <c r="AD6203" i="2" s="1"/>
  <c r="D6204" i="2"/>
  <c r="AD6204" i="2" s="1"/>
  <c r="D6205" i="2"/>
  <c r="AD6205" i="2" s="1"/>
  <c r="D6206" i="2"/>
  <c r="AD6206" i="2" s="1"/>
  <c r="D6207" i="2"/>
  <c r="AD6207" i="2" s="1"/>
  <c r="D6208" i="2"/>
  <c r="AD6208" i="2" s="1"/>
  <c r="D6209" i="2"/>
  <c r="AD6209" i="2" s="1"/>
  <c r="D6210" i="2"/>
  <c r="AD6210" i="2" s="1"/>
  <c r="D6211" i="2"/>
  <c r="AD6211" i="2" s="1"/>
  <c r="D6212" i="2"/>
  <c r="AD6212" i="2" s="1"/>
  <c r="D6213" i="2"/>
  <c r="AD6213" i="2" s="1"/>
  <c r="D6214" i="2"/>
  <c r="AD6214" i="2" s="1"/>
  <c r="D6215" i="2"/>
  <c r="AD6215" i="2" s="1"/>
  <c r="D6216" i="2"/>
  <c r="AD6216" i="2" s="1"/>
  <c r="D6217" i="2"/>
  <c r="AD6217" i="2" s="1"/>
  <c r="D6218" i="2"/>
  <c r="AD6218" i="2" s="1"/>
  <c r="D6219" i="2"/>
  <c r="AD6219" i="2" s="1"/>
  <c r="D6220" i="2"/>
  <c r="AD6220" i="2" s="1"/>
  <c r="D6221" i="2"/>
  <c r="AD6221" i="2" s="1"/>
  <c r="D6222" i="2"/>
  <c r="AD6222" i="2" s="1"/>
  <c r="D6223" i="2"/>
  <c r="AD6223" i="2" s="1"/>
  <c r="D6224" i="2"/>
  <c r="AD6224" i="2" s="1"/>
  <c r="D6225" i="2"/>
  <c r="AD6225" i="2" s="1"/>
  <c r="D6226" i="2"/>
  <c r="AD6226" i="2" s="1"/>
  <c r="D6227" i="2"/>
  <c r="AD6227" i="2" s="1"/>
  <c r="D6228" i="2"/>
  <c r="AD6228" i="2" s="1"/>
  <c r="D6229" i="2"/>
  <c r="AD6229" i="2" s="1"/>
  <c r="D6230" i="2"/>
  <c r="AD6230" i="2" s="1"/>
  <c r="D6231" i="2"/>
  <c r="AD6231" i="2" s="1"/>
  <c r="D6232" i="2"/>
  <c r="AD6232" i="2" s="1"/>
  <c r="D6233" i="2"/>
  <c r="AD6233" i="2" s="1"/>
  <c r="D6234" i="2"/>
  <c r="AD6234" i="2" s="1"/>
  <c r="D6235" i="2"/>
  <c r="AD6235" i="2" s="1"/>
  <c r="D6236" i="2"/>
  <c r="AD6236" i="2" s="1"/>
  <c r="D6237" i="2"/>
  <c r="AD6237" i="2" s="1"/>
  <c r="D6238" i="2"/>
  <c r="AD6238" i="2" s="1"/>
  <c r="D6239" i="2"/>
  <c r="AD6239" i="2" s="1"/>
  <c r="D6240" i="2"/>
  <c r="AD6240" i="2" s="1"/>
  <c r="D6241" i="2"/>
  <c r="AD6241" i="2" s="1"/>
  <c r="D6242" i="2"/>
  <c r="AD6242" i="2" s="1"/>
  <c r="D6243" i="2"/>
  <c r="AD6243" i="2" s="1"/>
  <c r="D6244" i="2"/>
  <c r="AD6244" i="2" s="1"/>
  <c r="D6245" i="2"/>
  <c r="AD6245" i="2" s="1"/>
  <c r="D6246" i="2"/>
  <c r="AD6246" i="2" s="1"/>
  <c r="D6247" i="2"/>
  <c r="AD6247" i="2" s="1"/>
  <c r="D6248" i="2"/>
  <c r="AD6248" i="2" s="1"/>
  <c r="D6249" i="2"/>
  <c r="AD6249" i="2" s="1"/>
  <c r="D6250" i="2"/>
  <c r="AD6250" i="2" s="1"/>
  <c r="D6251" i="2"/>
  <c r="AD6251" i="2" s="1"/>
  <c r="D6252" i="2"/>
  <c r="AD6252" i="2" s="1"/>
  <c r="D6253" i="2"/>
  <c r="AD6253" i="2" s="1"/>
  <c r="D6254" i="2"/>
  <c r="AD6254" i="2" s="1"/>
  <c r="D6255" i="2"/>
  <c r="AD6255" i="2" s="1"/>
  <c r="D6256" i="2"/>
  <c r="AD6256" i="2" s="1"/>
  <c r="D6257" i="2"/>
  <c r="AD6257" i="2" s="1"/>
  <c r="D6258" i="2"/>
  <c r="AD6258" i="2" s="1"/>
  <c r="D6259" i="2"/>
  <c r="AD6259" i="2" s="1"/>
  <c r="D6260" i="2"/>
  <c r="AD6260" i="2" s="1"/>
  <c r="D6261" i="2"/>
  <c r="AD6261" i="2" s="1"/>
  <c r="D6262" i="2"/>
  <c r="AD6262" i="2" s="1"/>
  <c r="D6263" i="2"/>
  <c r="AD6263" i="2" s="1"/>
  <c r="D6264" i="2"/>
  <c r="AD6264" i="2" s="1"/>
  <c r="D6265" i="2"/>
  <c r="AD6265" i="2" s="1"/>
  <c r="D6266" i="2"/>
  <c r="AD6266" i="2" s="1"/>
  <c r="D6267" i="2"/>
  <c r="AD6267" i="2" s="1"/>
  <c r="D6268" i="2"/>
  <c r="AD6268" i="2" s="1"/>
  <c r="D6269" i="2"/>
  <c r="AD6269" i="2" s="1"/>
  <c r="D6270" i="2"/>
  <c r="AD6270" i="2" s="1"/>
  <c r="D6271" i="2"/>
  <c r="AD6271" i="2" s="1"/>
  <c r="D6272" i="2"/>
  <c r="AD6272" i="2" s="1"/>
  <c r="D6273" i="2"/>
  <c r="AD6273" i="2" s="1"/>
  <c r="D6274" i="2"/>
  <c r="AD6274" i="2" s="1"/>
  <c r="D6275" i="2"/>
  <c r="AD6275" i="2" s="1"/>
  <c r="D6276" i="2"/>
  <c r="AD6276" i="2" s="1"/>
  <c r="D6277" i="2"/>
  <c r="AD6277" i="2" s="1"/>
  <c r="D6278" i="2"/>
  <c r="AD6278" i="2" s="1"/>
  <c r="D6279" i="2"/>
  <c r="AD6279" i="2" s="1"/>
  <c r="D6280" i="2"/>
  <c r="AD6280" i="2" s="1"/>
  <c r="D6281" i="2"/>
  <c r="AD6281" i="2" s="1"/>
  <c r="D6282" i="2"/>
  <c r="AD6282" i="2" s="1"/>
  <c r="D6283" i="2"/>
  <c r="AD6283" i="2" s="1"/>
  <c r="D6284" i="2"/>
  <c r="AD6284" i="2" s="1"/>
  <c r="D6285" i="2"/>
  <c r="AD6285" i="2" s="1"/>
  <c r="D6286" i="2"/>
  <c r="AD6286" i="2" s="1"/>
  <c r="D6287" i="2"/>
  <c r="AD6287" i="2" s="1"/>
  <c r="D6288" i="2"/>
  <c r="AD6288" i="2" s="1"/>
  <c r="D6289" i="2"/>
  <c r="AD6289" i="2" s="1"/>
  <c r="D6290" i="2"/>
  <c r="AD6290" i="2" s="1"/>
  <c r="D6291" i="2"/>
  <c r="AD6291" i="2" s="1"/>
  <c r="D6292" i="2"/>
  <c r="AD6292" i="2" s="1"/>
  <c r="D6293" i="2"/>
  <c r="AD6293" i="2" s="1"/>
  <c r="D6294" i="2"/>
  <c r="AD6294" i="2" s="1"/>
  <c r="D6295" i="2"/>
  <c r="AD6295" i="2" s="1"/>
  <c r="D6296" i="2"/>
  <c r="AD6296" i="2" s="1"/>
  <c r="D6297" i="2"/>
  <c r="AD6297" i="2" s="1"/>
  <c r="D6298" i="2"/>
  <c r="AD6298" i="2" s="1"/>
  <c r="D6299" i="2"/>
  <c r="AD6299" i="2" s="1"/>
  <c r="D6300" i="2"/>
  <c r="AD6300" i="2" s="1"/>
  <c r="D6301" i="2"/>
  <c r="AD6301" i="2" s="1"/>
  <c r="D6302" i="2"/>
  <c r="AD6302" i="2" s="1"/>
  <c r="D6303" i="2"/>
  <c r="AD6303" i="2" s="1"/>
  <c r="D6304" i="2"/>
  <c r="AD6304" i="2" s="1"/>
  <c r="D6305" i="2"/>
  <c r="AD6305" i="2" s="1"/>
  <c r="D6306" i="2"/>
  <c r="AD6306" i="2" s="1"/>
  <c r="D6307" i="2"/>
  <c r="AD6307" i="2" s="1"/>
  <c r="D6308" i="2"/>
  <c r="AD6308" i="2" s="1"/>
  <c r="D6309" i="2"/>
  <c r="AD6309" i="2" s="1"/>
  <c r="D6310" i="2"/>
  <c r="AD6310" i="2" s="1"/>
  <c r="D6311" i="2"/>
  <c r="AD6311" i="2" s="1"/>
  <c r="D6312" i="2"/>
  <c r="AD6312" i="2" s="1"/>
  <c r="D6313" i="2"/>
  <c r="AD6313" i="2" s="1"/>
  <c r="D6314" i="2"/>
  <c r="AD6314" i="2" s="1"/>
  <c r="D6315" i="2"/>
  <c r="AD6315" i="2" s="1"/>
  <c r="D6316" i="2"/>
  <c r="AD6316" i="2" s="1"/>
  <c r="D6317" i="2"/>
  <c r="AD6317" i="2" s="1"/>
  <c r="D6318" i="2"/>
  <c r="AD6318" i="2" s="1"/>
  <c r="D6319" i="2"/>
  <c r="AD6319" i="2" s="1"/>
  <c r="D6320" i="2"/>
  <c r="AD6320" i="2" s="1"/>
  <c r="D6321" i="2"/>
  <c r="AD6321" i="2" s="1"/>
  <c r="D6322" i="2"/>
  <c r="AD6322" i="2" s="1"/>
  <c r="D6323" i="2"/>
  <c r="AD6323" i="2" s="1"/>
  <c r="D6324" i="2"/>
  <c r="AD6324" i="2" s="1"/>
  <c r="D6325" i="2"/>
  <c r="AD6325" i="2" s="1"/>
  <c r="D6326" i="2"/>
  <c r="AD6326" i="2" s="1"/>
  <c r="D6327" i="2"/>
  <c r="AD6327" i="2" s="1"/>
  <c r="D6328" i="2"/>
  <c r="AD6328" i="2" s="1"/>
  <c r="D6329" i="2"/>
  <c r="AD6329" i="2" s="1"/>
  <c r="D6330" i="2"/>
  <c r="AD6330" i="2" s="1"/>
  <c r="D6331" i="2"/>
  <c r="AD6331" i="2" s="1"/>
  <c r="D6332" i="2"/>
  <c r="AD6332" i="2" s="1"/>
  <c r="D6333" i="2"/>
  <c r="AD6333" i="2" s="1"/>
  <c r="D6334" i="2"/>
  <c r="AD6334" i="2" s="1"/>
  <c r="D6335" i="2"/>
  <c r="AD6335" i="2" s="1"/>
  <c r="D6336" i="2"/>
  <c r="AD6336" i="2" s="1"/>
  <c r="D6337" i="2"/>
  <c r="AD6337" i="2" s="1"/>
  <c r="D6338" i="2"/>
  <c r="AD6338" i="2" s="1"/>
  <c r="D6339" i="2"/>
  <c r="AD6339" i="2" s="1"/>
  <c r="D6340" i="2"/>
  <c r="AD6340" i="2" s="1"/>
  <c r="D6341" i="2"/>
  <c r="AD6341" i="2" s="1"/>
  <c r="D6342" i="2"/>
  <c r="AD6342" i="2" s="1"/>
  <c r="D6343" i="2"/>
  <c r="AD6343" i="2" s="1"/>
  <c r="D6344" i="2"/>
  <c r="AD6344" i="2" s="1"/>
  <c r="D6345" i="2"/>
  <c r="AD6345" i="2" s="1"/>
  <c r="D6346" i="2"/>
  <c r="AD6346" i="2" s="1"/>
  <c r="D6347" i="2"/>
  <c r="AD6347" i="2" s="1"/>
  <c r="D6348" i="2"/>
  <c r="AD6348" i="2" s="1"/>
  <c r="D6349" i="2"/>
  <c r="AD6349" i="2" s="1"/>
  <c r="D6350" i="2"/>
  <c r="AD6350" i="2" s="1"/>
  <c r="D6351" i="2"/>
  <c r="AD6351" i="2" s="1"/>
  <c r="D6352" i="2"/>
  <c r="AD6352" i="2" s="1"/>
  <c r="D6353" i="2"/>
  <c r="AD6353" i="2" s="1"/>
  <c r="D6354" i="2"/>
  <c r="AD6354" i="2" s="1"/>
  <c r="D6355" i="2"/>
  <c r="AD6355" i="2" s="1"/>
  <c r="D6356" i="2"/>
  <c r="AD6356" i="2" s="1"/>
  <c r="D6357" i="2"/>
  <c r="AD6357" i="2" s="1"/>
  <c r="D6358" i="2"/>
  <c r="AD6358" i="2" s="1"/>
  <c r="D6359" i="2"/>
  <c r="AD6359" i="2" s="1"/>
  <c r="D6360" i="2"/>
  <c r="AD6360" i="2" s="1"/>
  <c r="D6361" i="2"/>
  <c r="AD6361" i="2" s="1"/>
  <c r="D6362" i="2"/>
  <c r="AD6362" i="2" s="1"/>
  <c r="D6363" i="2"/>
  <c r="AD6363" i="2" s="1"/>
  <c r="D6364" i="2"/>
  <c r="AD6364" i="2" s="1"/>
  <c r="D6365" i="2"/>
  <c r="AD6365" i="2" s="1"/>
  <c r="D6366" i="2"/>
  <c r="AD6366" i="2" s="1"/>
  <c r="D6367" i="2"/>
  <c r="AD6367" i="2" s="1"/>
  <c r="D6368" i="2"/>
  <c r="AD6368" i="2" s="1"/>
  <c r="D6369" i="2"/>
  <c r="AD6369" i="2" s="1"/>
  <c r="D6370" i="2"/>
  <c r="AD6370" i="2" s="1"/>
  <c r="D6371" i="2"/>
  <c r="AD6371" i="2" s="1"/>
  <c r="D6372" i="2"/>
  <c r="AD6372" i="2" s="1"/>
  <c r="D6373" i="2"/>
  <c r="AD6373" i="2" s="1"/>
  <c r="D6374" i="2"/>
  <c r="AD6374" i="2" s="1"/>
  <c r="D6375" i="2"/>
  <c r="AD6375" i="2" s="1"/>
  <c r="D6376" i="2"/>
  <c r="AD6376" i="2" s="1"/>
  <c r="D6377" i="2"/>
  <c r="AD6377" i="2" s="1"/>
  <c r="D6378" i="2"/>
  <c r="AD6378" i="2" s="1"/>
  <c r="D6379" i="2"/>
  <c r="AD6379" i="2" s="1"/>
  <c r="D6380" i="2"/>
  <c r="AD6380" i="2" s="1"/>
  <c r="D6381" i="2"/>
  <c r="AD6381" i="2" s="1"/>
  <c r="D6382" i="2"/>
  <c r="AD6382" i="2" s="1"/>
  <c r="D6383" i="2"/>
  <c r="AD6383" i="2" s="1"/>
  <c r="D6384" i="2"/>
  <c r="AD6384" i="2" s="1"/>
  <c r="D6385" i="2"/>
  <c r="AD6385" i="2" s="1"/>
  <c r="D6386" i="2"/>
  <c r="AD6386" i="2" s="1"/>
  <c r="D6387" i="2"/>
  <c r="AD6387" i="2" s="1"/>
  <c r="D6388" i="2"/>
  <c r="AD6388" i="2" s="1"/>
  <c r="D6389" i="2"/>
  <c r="AD6389" i="2" s="1"/>
  <c r="D6390" i="2"/>
  <c r="AD6390" i="2" s="1"/>
  <c r="D6391" i="2"/>
  <c r="AD6391" i="2" s="1"/>
  <c r="D6392" i="2"/>
  <c r="AD6392" i="2" s="1"/>
  <c r="D6393" i="2"/>
  <c r="AD6393" i="2" s="1"/>
  <c r="D6394" i="2"/>
  <c r="AD6394" i="2" s="1"/>
  <c r="D6395" i="2"/>
  <c r="AD6395" i="2" s="1"/>
  <c r="D6396" i="2"/>
  <c r="AD6396" i="2" s="1"/>
  <c r="D6397" i="2"/>
  <c r="AD6397" i="2" s="1"/>
  <c r="D6398" i="2"/>
  <c r="AD6398" i="2" s="1"/>
  <c r="D6399" i="2"/>
  <c r="AD6399" i="2" s="1"/>
  <c r="D6400" i="2"/>
  <c r="AD6400" i="2" s="1"/>
  <c r="D6401" i="2"/>
  <c r="AD6401" i="2" s="1"/>
  <c r="D6402" i="2"/>
  <c r="AD6402" i="2" s="1"/>
  <c r="D6403" i="2"/>
  <c r="AD6403" i="2" s="1"/>
  <c r="D6404" i="2"/>
  <c r="AD6404" i="2" s="1"/>
  <c r="D6405" i="2"/>
  <c r="AD6405" i="2" s="1"/>
  <c r="D6406" i="2"/>
  <c r="AD6406" i="2" s="1"/>
  <c r="D6407" i="2"/>
  <c r="AD6407" i="2" s="1"/>
  <c r="D6408" i="2"/>
  <c r="AD6408" i="2" s="1"/>
  <c r="D6409" i="2"/>
  <c r="AD6409" i="2" s="1"/>
  <c r="D6410" i="2"/>
  <c r="AD6410" i="2" s="1"/>
  <c r="D6411" i="2"/>
  <c r="AD6411" i="2" s="1"/>
  <c r="D6412" i="2"/>
  <c r="AD6412" i="2" s="1"/>
  <c r="D6413" i="2"/>
  <c r="AD6413" i="2" s="1"/>
  <c r="D6414" i="2"/>
  <c r="AD6414" i="2" s="1"/>
  <c r="D6415" i="2"/>
  <c r="AD6415" i="2" s="1"/>
  <c r="D6416" i="2"/>
  <c r="AD6416" i="2" s="1"/>
  <c r="D6417" i="2"/>
  <c r="AD6417" i="2" s="1"/>
  <c r="D6418" i="2"/>
  <c r="AD6418" i="2" s="1"/>
  <c r="D6419" i="2"/>
  <c r="AD6419" i="2" s="1"/>
  <c r="D6420" i="2"/>
  <c r="AD6420" i="2" s="1"/>
  <c r="D6421" i="2"/>
  <c r="AD6421" i="2" s="1"/>
  <c r="D6422" i="2"/>
  <c r="AD6422" i="2" s="1"/>
  <c r="D6423" i="2"/>
  <c r="AD6423" i="2" s="1"/>
  <c r="D6424" i="2"/>
  <c r="AD6424" i="2" s="1"/>
  <c r="D6425" i="2"/>
  <c r="AD6425" i="2" s="1"/>
  <c r="D6426" i="2"/>
  <c r="AD6426" i="2" s="1"/>
  <c r="D6427" i="2"/>
  <c r="AD6427" i="2" s="1"/>
  <c r="D6428" i="2"/>
  <c r="AD6428" i="2" s="1"/>
  <c r="D6429" i="2"/>
  <c r="AD6429" i="2" s="1"/>
  <c r="D6430" i="2"/>
  <c r="AD6430" i="2" s="1"/>
  <c r="D6431" i="2"/>
  <c r="AD6431" i="2" s="1"/>
  <c r="D6432" i="2"/>
  <c r="AD6432" i="2" s="1"/>
  <c r="D6433" i="2"/>
  <c r="AD6433" i="2" s="1"/>
  <c r="D6434" i="2"/>
  <c r="AD6434" i="2" s="1"/>
  <c r="D6435" i="2"/>
  <c r="AD6435" i="2" s="1"/>
  <c r="D6436" i="2"/>
  <c r="AD6436" i="2" s="1"/>
  <c r="D6437" i="2"/>
  <c r="AD6437" i="2" s="1"/>
  <c r="D6438" i="2"/>
  <c r="AD6438" i="2" s="1"/>
  <c r="D6439" i="2"/>
  <c r="AD6439" i="2" s="1"/>
  <c r="D6440" i="2"/>
  <c r="AD6440" i="2" s="1"/>
  <c r="D6441" i="2"/>
  <c r="AD6441" i="2" s="1"/>
  <c r="D6442" i="2"/>
  <c r="AD6442" i="2" s="1"/>
  <c r="D6443" i="2"/>
  <c r="AD6443" i="2" s="1"/>
  <c r="D6444" i="2"/>
  <c r="AD6444" i="2" s="1"/>
  <c r="D6445" i="2"/>
  <c r="AD6445" i="2" s="1"/>
  <c r="D6446" i="2"/>
  <c r="AD6446" i="2" s="1"/>
  <c r="D6447" i="2"/>
  <c r="AD6447" i="2" s="1"/>
  <c r="D6448" i="2"/>
  <c r="AD6448" i="2" s="1"/>
  <c r="D6449" i="2"/>
  <c r="AD6449" i="2" s="1"/>
  <c r="D6450" i="2"/>
  <c r="AD6450" i="2" s="1"/>
  <c r="D6451" i="2"/>
  <c r="AD6451" i="2" s="1"/>
  <c r="D6452" i="2"/>
  <c r="AD6452" i="2" s="1"/>
  <c r="D6453" i="2"/>
  <c r="AD6453" i="2" s="1"/>
  <c r="D6454" i="2"/>
  <c r="AD6454" i="2" s="1"/>
  <c r="D6455" i="2"/>
  <c r="AD6455" i="2" s="1"/>
  <c r="D6456" i="2"/>
  <c r="AD6456" i="2" s="1"/>
  <c r="D6457" i="2"/>
  <c r="AD6457" i="2" s="1"/>
  <c r="D6458" i="2"/>
  <c r="AD6458" i="2" s="1"/>
  <c r="D6459" i="2"/>
  <c r="AD6459" i="2" s="1"/>
  <c r="D6460" i="2"/>
  <c r="AD6460" i="2" s="1"/>
  <c r="D6461" i="2"/>
  <c r="AD6461" i="2" s="1"/>
  <c r="D6462" i="2"/>
  <c r="AD6462" i="2" s="1"/>
  <c r="D6463" i="2"/>
  <c r="AD6463" i="2" s="1"/>
  <c r="D6464" i="2"/>
  <c r="AD6464" i="2" s="1"/>
  <c r="D6465" i="2"/>
  <c r="AD6465" i="2" s="1"/>
  <c r="D6466" i="2"/>
  <c r="AD6466" i="2" s="1"/>
  <c r="D6467" i="2"/>
  <c r="AD6467" i="2" s="1"/>
  <c r="D6468" i="2"/>
  <c r="AD6468" i="2" s="1"/>
  <c r="D6469" i="2"/>
  <c r="AD6469" i="2" s="1"/>
  <c r="D6470" i="2"/>
  <c r="AD6470" i="2" s="1"/>
  <c r="D6471" i="2"/>
  <c r="AD6471" i="2" s="1"/>
  <c r="D6472" i="2"/>
  <c r="AD6472" i="2" s="1"/>
  <c r="D6473" i="2"/>
  <c r="AD6473" i="2" s="1"/>
  <c r="D6474" i="2"/>
  <c r="AD6474" i="2" s="1"/>
  <c r="D6475" i="2"/>
  <c r="AD6475" i="2" s="1"/>
  <c r="D6476" i="2"/>
  <c r="AD6476" i="2" s="1"/>
  <c r="D6477" i="2"/>
  <c r="AD6477" i="2" s="1"/>
  <c r="D6478" i="2"/>
  <c r="AD6478" i="2" s="1"/>
  <c r="D6479" i="2"/>
  <c r="AD6479" i="2" s="1"/>
  <c r="D6480" i="2"/>
  <c r="AD6480" i="2" s="1"/>
  <c r="D6481" i="2"/>
  <c r="AD6481" i="2" s="1"/>
  <c r="D6482" i="2"/>
  <c r="AD6482" i="2" s="1"/>
  <c r="D6483" i="2"/>
  <c r="AD6483" i="2" s="1"/>
  <c r="D6484" i="2"/>
  <c r="AD6484" i="2" s="1"/>
  <c r="D6485" i="2"/>
  <c r="AD6485" i="2" s="1"/>
  <c r="D6486" i="2"/>
  <c r="AD6486" i="2" s="1"/>
  <c r="D6487" i="2"/>
  <c r="AD6487" i="2" s="1"/>
  <c r="D6488" i="2"/>
  <c r="AD6488" i="2" s="1"/>
  <c r="D6489" i="2"/>
  <c r="AD6489" i="2" s="1"/>
  <c r="D6490" i="2"/>
  <c r="AD6490" i="2" s="1"/>
  <c r="D6491" i="2"/>
  <c r="AD6491" i="2" s="1"/>
  <c r="D6492" i="2"/>
  <c r="AD6492" i="2" s="1"/>
  <c r="D6493" i="2"/>
  <c r="AD6493" i="2" s="1"/>
  <c r="D6494" i="2"/>
  <c r="AD6494" i="2" s="1"/>
  <c r="D6495" i="2"/>
  <c r="AD6495" i="2" s="1"/>
  <c r="D6496" i="2"/>
  <c r="AD6496" i="2" s="1"/>
  <c r="D6497" i="2"/>
  <c r="AD6497" i="2" s="1"/>
  <c r="D6498" i="2"/>
  <c r="AD6498" i="2" s="1"/>
  <c r="D6499" i="2"/>
  <c r="AD6499" i="2" s="1"/>
  <c r="D6500" i="2"/>
  <c r="AD6500" i="2" s="1"/>
  <c r="D6501" i="2"/>
  <c r="AD6501" i="2" s="1"/>
  <c r="D6502" i="2"/>
  <c r="AD6502" i="2" s="1"/>
  <c r="D6503" i="2"/>
  <c r="AD6503" i="2" s="1"/>
  <c r="D6504" i="2"/>
  <c r="AD6504" i="2" s="1"/>
  <c r="D6505" i="2"/>
  <c r="AD6505" i="2" s="1"/>
  <c r="D6506" i="2"/>
  <c r="AD6506" i="2" s="1"/>
  <c r="D6507" i="2"/>
  <c r="AD6507" i="2" s="1"/>
  <c r="D6508" i="2"/>
  <c r="AD6508" i="2" s="1"/>
  <c r="D6509" i="2"/>
  <c r="AD6509" i="2" s="1"/>
  <c r="D6510" i="2"/>
  <c r="AD6510" i="2" s="1"/>
  <c r="D6511" i="2"/>
  <c r="AD6511" i="2" s="1"/>
  <c r="D6512" i="2"/>
  <c r="AD6512" i="2" s="1"/>
  <c r="D6513" i="2"/>
  <c r="AD6513" i="2" s="1"/>
  <c r="D6514" i="2"/>
  <c r="AD6514" i="2" s="1"/>
  <c r="D6515" i="2"/>
  <c r="AD6515" i="2" s="1"/>
  <c r="D6516" i="2"/>
  <c r="AD6516" i="2" s="1"/>
  <c r="D6517" i="2"/>
  <c r="AD6517" i="2" s="1"/>
  <c r="D6518" i="2"/>
  <c r="AD6518" i="2" s="1"/>
  <c r="D6519" i="2"/>
  <c r="AD6519" i="2" s="1"/>
  <c r="D6520" i="2"/>
  <c r="AD6520" i="2" s="1"/>
  <c r="D6521" i="2"/>
  <c r="AD6521" i="2" s="1"/>
  <c r="D6522" i="2"/>
  <c r="AD6522" i="2" s="1"/>
  <c r="D6523" i="2"/>
  <c r="AD6523" i="2" s="1"/>
  <c r="D6524" i="2"/>
  <c r="AD6524" i="2" s="1"/>
  <c r="D6525" i="2"/>
  <c r="AD6525" i="2" s="1"/>
  <c r="D6526" i="2"/>
  <c r="AD6526" i="2" s="1"/>
  <c r="D6527" i="2"/>
  <c r="AD6527" i="2" s="1"/>
  <c r="D6528" i="2"/>
  <c r="AD6528" i="2" s="1"/>
  <c r="D6529" i="2"/>
  <c r="AD6529" i="2" s="1"/>
  <c r="D6530" i="2"/>
  <c r="AD6530" i="2" s="1"/>
  <c r="D6531" i="2"/>
  <c r="AD6531" i="2" s="1"/>
  <c r="D6532" i="2"/>
  <c r="AD6532" i="2" s="1"/>
  <c r="D6533" i="2"/>
  <c r="AD6533" i="2" s="1"/>
  <c r="D6534" i="2"/>
  <c r="AD6534" i="2" s="1"/>
  <c r="D6535" i="2"/>
  <c r="AD6535" i="2" s="1"/>
  <c r="D6536" i="2"/>
  <c r="AD6536" i="2" s="1"/>
  <c r="D6537" i="2"/>
  <c r="AD6537" i="2" s="1"/>
  <c r="D6538" i="2"/>
  <c r="AD6538" i="2" s="1"/>
  <c r="D6539" i="2"/>
  <c r="AD6539" i="2" s="1"/>
  <c r="D6540" i="2"/>
  <c r="AD6540" i="2" s="1"/>
  <c r="D6541" i="2"/>
  <c r="AD6541" i="2" s="1"/>
  <c r="D6542" i="2"/>
  <c r="AD6542" i="2" s="1"/>
  <c r="D6543" i="2"/>
  <c r="AD6543" i="2" s="1"/>
  <c r="D6544" i="2"/>
  <c r="AD6544" i="2" s="1"/>
  <c r="D6545" i="2"/>
  <c r="AD6545" i="2" s="1"/>
  <c r="D6546" i="2"/>
  <c r="AD6546" i="2" s="1"/>
  <c r="D6547" i="2"/>
  <c r="AD6547" i="2" s="1"/>
  <c r="D6548" i="2"/>
  <c r="AD6548" i="2" s="1"/>
  <c r="D6549" i="2"/>
  <c r="AD6549" i="2" s="1"/>
  <c r="D6550" i="2"/>
  <c r="AD6550" i="2" s="1"/>
  <c r="D6551" i="2"/>
  <c r="AD6551" i="2" s="1"/>
  <c r="D6552" i="2"/>
  <c r="AD6552" i="2" s="1"/>
  <c r="D6553" i="2"/>
  <c r="AD6553" i="2" s="1"/>
  <c r="D6554" i="2"/>
  <c r="AD6554" i="2" s="1"/>
  <c r="D6555" i="2"/>
  <c r="AD6555" i="2" s="1"/>
  <c r="D6556" i="2"/>
  <c r="AD6556" i="2" s="1"/>
  <c r="D6557" i="2"/>
  <c r="AD6557" i="2" s="1"/>
  <c r="D6558" i="2"/>
  <c r="AD6558" i="2" s="1"/>
  <c r="D6559" i="2"/>
  <c r="AD6559" i="2" s="1"/>
  <c r="D6560" i="2"/>
  <c r="AD6560" i="2" s="1"/>
  <c r="D6561" i="2"/>
  <c r="AD6561" i="2" s="1"/>
  <c r="D6562" i="2"/>
  <c r="AD6562" i="2" s="1"/>
  <c r="D6563" i="2"/>
  <c r="AD6563" i="2" s="1"/>
  <c r="D6564" i="2"/>
  <c r="AD6564" i="2" s="1"/>
  <c r="D6565" i="2"/>
  <c r="AD6565" i="2" s="1"/>
  <c r="D6566" i="2"/>
  <c r="AD6566" i="2" s="1"/>
  <c r="D6567" i="2"/>
  <c r="AD6567" i="2" s="1"/>
  <c r="D6568" i="2"/>
  <c r="AD6568" i="2" s="1"/>
  <c r="D6569" i="2"/>
  <c r="AD6569" i="2" s="1"/>
  <c r="D6570" i="2"/>
  <c r="AD6570" i="2" s="1"/>
  <c r="D6571" i="2"/>
  <c r="AD6571" i="2" s="1"/>
  <c r="D6572" i="2"/>
  <c r="AD6572" i="2" s="1"/>
  <c r="D6573" i="2"/>
  <c r="AD6573" i="2" s="1"/>
  <c r="D6574" i="2"/>
  <c r="AD6574" i="2" s="1"/>
  <c r="D6575" i="2"/>
  <c r="AD6575" i="2" s="1"/>
  <c r="D6576" i="2"/>
  <c r="AD6576" i="2" s="1"/>
  <c r="D6577" i="2"/>
  <c r="AD6577" i="2" s="1"/>
  <c r="D6578" i="2"/>
  <c r="AD6578" i="2" s="1"/>
  <c r="D6579" i="2"/>
  <c r="AD6579" i="2" s="1"/>
  <c r="D6580" i="2"/>
  <c r="AD6580" i="2" s="1"/>
  <c r="D6581" i="2"/>
  <c r="AD6581" i="2" s="1"/>
  <c r="D6582" i="2"/>
  <c r="AD6582" i="2" s="1"/>
  <c r="D6583" i="2"/>
  <c r="AD6583" i="2" s="1"/>
  <c r="D6584" i="2"/>
  <c r="AD6584" i="2" s="1"/>
  <c r="D6585" i="2"/>
  <c r="AD6585" i="2" s="1"/>
  <c r="D6586" i="2"/>
  <c r="AD6586" i="2" s="1"/>
  <c r="D6587" i="2"/>
  <c r="AD6587" i="2" s="1"/>
  <c r="D6588" i="2"/>
  <c r="AD6588" i="2" s="1"/>
  <c r="D6589" i="2"/>
  <c r="AD6589" i="2" s="1"/>
  <c r="D6590" i="2"/>
  <c r="AD6590" i="2" s="1"/>
  <c r="D6591" i="2"/>
  <c r="AD6591" i="2" s="1"/>
  <c r="D6592" i="2"/>
  <c r="AD6592" i="2" s="1"/>
  <c r="D6593" i="2"/>
  <c r="AD6593" i="2" s="1"/>
  <c r="D6594" i="2"/>
  <c r="AD6594" i="2" s="1"/>
  <c r="D6595" i="2"/>
  <c r="AD6595" i="2" s="1"/>
  <c r="D6596" i="2"/>
  <c r="AD6596" i="2" s="1"/>
  <c r="D6597" i="2"/>
  <c r="AD6597" i="2" s="1"/>
  <c r="D6598" i="2"/>
  <c r="AD6598" i="2" s="1"/>
  <c r="D6599" i="2"/>
  <c r="AD6599" i="2" s="1"/>
  <c r="D6600" i="2"/>
  <c r="AD6600" i="2" s="1"/>
  <c r="D6601" i="2"/>
  <c r="AD6601" i="2" s="1"/>
  <c r="D6602" i="2"/>
  <c r="AD6602" i="2" s="1"/>
  <c r="D6603" i="2"/>
  <c r="AD6603" i="2" s="1"/>
  <c r="D6604" i="2"/>
  <c r="AD6604" i="2" s="1"/>
  <c r="D6605" i="2"/>
  <c r="AD6605" i="2" s="1"/>
  <c r="D6606" i="2"/>
  <c r="AD6606" i="2" s="1"/>
  <c r="D6607" i="2"/>
  <c r="AD6607" i="2" s="1"/>
  <c r="D6608" i="2"/>
  <c r="AD6608" i="2" s="1"/>
  <c r="D6609" i="2"/>
  <c r="AD6609" i="2" s="1"/>
  <c r="D6610" i="2"/>
  <c r="AD6610" i="2" s="1"/>
  <c r="D6611" i="2"/>
  <c r="AD6611" i="2" s="1"/>
  <c r="D6612" i="2"/>
  <c r="AD6612" i="2" s="1"/>
  <c r="D6613" i="2"/>
  <c r="AD6613" i="2" s="1"/>
  <c r="D6614" i="2"/>
  <c r="AD6614" i="2" s="1"/>
  <c r="D6615" i="2"/>
  <c r="AD6615" i="2" s="1"/>
  <c r="D6616" i="2"/>
  <c r="AD6616" i="2" s="1"/>
  <c r="D6617" i="2"/>
  <c r="AD6617" i="2" s="1"/>
  <c r="D6618" i="2"/>
  <c r="AD6618" i="2" s="1"/>
  <c r="D6619" i="2"/>
  <c r="AD6619" i="2" s="1"/>
  <c r="D6620" i="2"/>
  <c r="AD6620" i="2" s="1"/>
  <c r="D6621" i="2"/>
  <c r="AD6621" i="2" s="1"/>
  <c r="D6622" i="2"/>
  <c r="AD6622" i="2" s="1"/>
  <c r="D6623" i="2"/>
  <c r="AD6623" i="2" s="1"/>
  <c r="D6624" i="2"/>
  <c r="AD6624" i="2" s="1"/>
  <c r="D6625" i="2"/>
  <c r="AD6625" i="2" s="1"/>
  <c r="D6626" i="2"/>
  <c r="AD6626" i="2" s="1"/>
  <c r="D6627" i="2"/>
  <c r="AD6627" i="2" s="1"/>
  <c r="D6628" i="2"/>
  <c r="AD6628" i="2" s="1"/>
  <c r="D6629" i="2"/>
  <c r="AD6629" i="2" s="1"/>
  <c r="D6630" i="2"/>
  <c r="AD6630" i="2" s="1"/>
  <c r="D6631" i="2"/>
  <c r="AD6631" i="2" s="1"/>
  <c r="D6632" i="2"/>
  <c r="AD6632" i="2" s="1"/>
  <c r="D6633" i="2"/>
  <c r="AD6633" i="2" s="1"/>
  <c r="D6634" i="2"/>
  <c r="AD6634" i="2" s="1"/>
  <c r="D6635" i="2"/>
  <c r="AD6635" i="2" s="1"/>
  <c r="D6636" i="2"/>
  <c r="AD6636" i="2" s="1"/>
  <c r="D6637" i="2"/>
  <c r="AD6637" i="2" s="1"/>
  <c r="D6638" i="2"/>
  <c r="AD6638" i="2" s="1"/>
  <c r="D6639" i="2"/>
  <c r="AD6639" i="2" s="1"/>
  <c r="D6640" i="2"/>
  <c r="AD6640" i="2" s="1"/>
  <c r="D6641" i="2"/>
  <c r="AD6641" i="2" s="1"/>
  <c r="D6642" i="2"/>
  <c r="AD6642" i="2" s="1"/>
  <c r="D6643" i="2"/>
  <c r="AD6643" i="2" s="1"/>
  <c r="D6644" i="2"/>
  <c r="AD6644" i="2" s="1"/>
  <c r="D6645" i="2"/>
  <c r="AD6645" i="2" s="1"/>
  <c r="D6646" i="2"/>
  <c r="AD6646" i="2" s="1"/>
  <c r="D6647" i="2"/>
  <c r="AD6647" i="2" s="1"/>
  <c r="D6648" i="2"/>
  <c r="AD6648" i="2" s="1"/>
  <c r="D6649" i="2"/>
  <c r="AD6649" i="2" s="1"/>
  <c r="D6650" i="2"/>
  <c r="AD6650" i="2" s="1"/>
  <c r="D6651" i="2"/>
  <c r="AD6651" i="2" s="1"/>
  <c r="D6652" i="2"/>
  <c r="AD6652" i="2" s="1"/>
  <c r="D6653" i="2"/>
  <c r="AD6653" i="2" s="1"/>
  <c r="D6654" i="2"/>
  <c r="AD6654" i="2" s="1"/>
  <c r="D6655" i="2"/>
  <c r="AD6655" i="2" s="1"/>
  <c r="D6656" i="2"/>
  <c r="AD6656" i="2" s="1"/>
  <c r="D6657" i="2"/>
  <c r="AD6657" i="2" s="1"/>
  <c r="D6658" i="2"/>
  <c r="AD6658" i="2" s="1"/>
  <c r="D6659" i="2"/>
  <c r="AD6659" i="2" s="1"/>
  <c r="D6660" i="2"/>
  <c r="AD6660" i="2" s="1"/>
  <c r="D6661" i="2"/>
  <c r="AD6661" i="2" s="1"/>
  <c r="D6662" i="2"/>
  <c r="AD6662" i="2" s="1"/>
  <c r="D6663" i="2"/>
  <c r="AD6663" i="2" s="1"/>
  <c r="D6664" i="2"/>
  <c r="AD6664" i="2" s="1"/>
  <c r="D6665" i="2"/>
  <c r="AD6665" i="2" s="1"/>
  <c r="D6666" i="2"/>
  <c r="AD6666" i="2" s="1"/>
  <c r="D6667" i="2"/>
  <c r="AD6667" i="2" s="1"/>
  <c r="D6668" i="2"/>
  <c r="AD6668" i="2" s="1"/>
  <c r="D6669" i="2"/>
  <c r="AD6669" i="2" s="1"/>
  <c r="D6670" i="2"/>
  <c r="AD6670" i="2" s="1"/>
  <c r="D6671" i="2"/>
  <c r="AD6671" i="2" s="1"/>
  <c r="D6672" i="2"/>
  <c r="AD6672" i="2" s="1"/>
  <c r="D6673" i="2"/>
  <c r="AD6673" i="2" s="1"/>
  <c r="D6674" i="2"/>
  <c r="AD6674" i="2" s="1"/>
  <c r="D6675" i="2"/>
  <c r="AD6675" i="2" s="1"/>
  <c r="D6676" i="2"/>
  <c r="AD6676" i="2" s="1"/>
  <c r="D6677" i="2"/>
  <c r="AD6677" i="2" s="1"/>
  <c r="D6678" i="2"/>
  <c r="AD6678" i="2" s="1"/>
  <c r="D6679" i="2"/>
  <c r="AD6679" i="2" s="1"/>
  <c r="D6680" i="2"/>
  <c r="AD6680" i="2" s="1"/>
  <c r="D6681" i="2"/>
  <c r="AD6681" i="2" s="1"/>
  <c r="D6682" i="2"/>
  <c r="AD6682" i="2" s="1"/>
  <c r="D6683" i="2"/>
  <c r="AD6683" i="2" s="1"/>
  <c r="D6684" i="2"/>
  <c r="AD6684" i="2" s="1"/>
  <c r="D6685" i="2"/>
  <c r="AD6685" i="2" s="1"/>
  <c r="D6686" i="2"/>
  <c r="AD6686" i="2" s="1"/>
  <c r="D6687" i="2"/>
  <c r="AD6687" i="2" s="1"/>
  <c r="D6688" i="2"/>
  <c r="AD6688" i="2" s="1"/>
  <c r="D6689" i="2"/>
  <c r="AD6689" i="2" s="1"/>
  <c r="D6690" i="2"/>
  <c r="AD6690" i="2" s="1"/>
  <c r="D6691" i="2"/>
  <c r="AD6691" i="2" s="1"/>
  <c r="D6692" i="2"/>
  <c r="AD6692" i="2" s="1"/>
  <c r="D6693" i="2"/>
  <c r="AD6693" i="2" s="1"/>
  <c r="D6694" i="2"/>
  <c r="AD6694" i="2" s="1"/>
  <c r="D6695" i="2"/>
  <c r="AD6695" i="2" s="1"/>
  <c r="D6696" i="2"/>
  <c r="AD6696" i="2" s="1"/>
  <c r="D6697" i="2"/>
  <c r="AD6697" i="2" s="1"/>
  <c r="D6698" i="2"/>
  <c r="AD6698" i="2" s="1"/>
  <c r="D6699" i="2"/>
  <c r="AD6699" i="2" s="1"/>
  <c r="D6700" i="2"/>
  <c r="AD6700" i="2" s="1"/>
  <c r="D6701" i="2"/>
  <c r="AD6701" i="2" s="1"/>
  <c r="D6702" i="2"/>
  <c r="AD6702" i="2" s="1"/>
  <c r="D6703" i="2"/>
  <c r="AD6703" i="2" s="1"/>
  <c r="D6704" i="2"/>
  <c r="AD6704" i="2" s="1"/>
  <c r="D6705" i="2"/>
  <c r="AD6705" i="2" s="1"/>
  <c r="D6706" i="2"/>
  <c r="AD6706" i="2" s="1"/>
  <c r="D6707" i="2"/>
  <c r="AD6707" i="2" s="1"/>
  <c r="D6708" i="2"/>
  <c r="AD6708" i="2" s="1"/>
  <c r="D6709" i="2"/>
  <c r="AD6709" i="2" s="1"/>
  <c r="D6710" i="2"/>
  <c r="AD6710" i="2" s="1"/>
  <c r="D6711" i="2"/>
  <c r="AD6711" i="2" s="1"/>
  <c r="D6712" i="2"/>
  <c r="AD6712" i="2" s="1"/>
  <c r="D6713" i="2"/>
  <c r="AD6713" i="2" s="1"/>
  <c r="D6714" i="2"/>
  <c r="AD6714" i="2" s="1"/>
  <c r="D6715" i="2"/>
  <c r="AD6715" i="2" s="1"/>
  <c r="D6716" i="2"/>
  <c r="AD6716" i="2" s="1"/>
  <c r="D6717" i="2"/>
  <c r="AD6717" i="2" s="1"/>
  <c r="D6718" i="2"/>
  <c r="AD6718" i="2" s="1"/>
  <c r="D6719" i="2"/>
  <c r="AD6719" i="2" s="1"/>
  <c r="D6720" i="2"/>
  <c r="AD6720" i="2" s="1"/>
  <c r="D6721" i="2"/>
  <c r="AD6721" i="2" s="1"/>
  <c r="D6722" i="2"/>
  <c r="AD6722" i="2" s="1"/>
  <c r="D6723" i="2"/>
  <c r="AD6723" i="2" s="1"/>
  <c r="D6724" i="2"/>
  <c r="AD6724" i="2" s="1"/>
  <c r="D6725" i="2"/>
  <c r="AD6725" i="2" s="1"/>
  <c r="D6726" i="2"/>
  <c r="AD6726" i="2" s="1"/>
  <c r="D6727" i="2"/>
  <c r="AD6727" i="2" s="1"/>
  <c r="D6728" i="2"/>
  <c r="AD6728" i="2" s="1"/>
  <c r="D6729" i="2"/>
  <c r="AD6729" i="2" s="1"/>
  <c r="D6730" i="2"/>
  <c r="AD6730" i="2" s="1"/>
  <c r="D6731" i="2"/>
  <c r="AD6731" i="2" s="1"/>
  <c r="D6732" i="2"/>
  <c r="AD6732" i="2" s="1"/>
  <c r="D6733" i="2"/>
  <c r="AD6733" i="2" s="1"/>
  <c r="D6734" i="2"/>
  <c r="AD6734" i="2" s="1"/>
  <c r="D6735" i="2"/>
  <c r="AD6735" i="2" s="1"/>
  <c r="D6736" i="2"/>
  <c r="AD6736" i="2" s="1"/>
  <c r="D6737" i="2"/>
  <c r="AD6737" i="2" s="1"/>
  <c r="D6738" i="2"/>
  <c r="AD6738" i="2" s="1"/>
  <c r="D6739" i="2"/>
  <c r="AD6739" i="2" s="1"/>
  <c r="D6740" i="2"/>
  <c r="AD6740" i="2" s="1"/>
  <c r="D6741" i="2"/>
  <c r="AD6741" i="2" s="1"/>
  <c r="D6742" i="2"/>
  <c r="AD6742" i="2" s="1"/>
  <c r="D6743" i="2"/>
  <c r="AD6743" i="2" s="1"/>
  <c r="D6744" i="2"/>
  <c r="AD6744" i="2" s="1"/>
  <c r="D6745" i="2"/>
  <c r="AD6745" i="2" s="1"/>
  <c r="D6746" i="2"/>
  <c r="AD6746" i="2" s="1"/>
  <c r="D6747" i="2"/>
  <c r="AD6747" i="2" s="1"/>
  <c r="D6748" i="2"/>
  <c r="AD6748" i="2" s="1"/>
  <c r="D6749" i="2"/>
  <c r="AD6749" i="2" s="1"/>
  <c r="D6750" i="2"/>
  <c r="AD6750" i="2" s="1"/>
  <c r="D6751" i="2"/>
  <c r="AD6751" i="2" s="1"/>
  <c r="D6752" i="2"/>
  <c r="AD6752" i="2" s="1"/>
  <c r="D6753" i="2"/>
  <c r="AD6753" i="2" s="1"/>
  <c r="D6754" i="2"/>
  <c r="AD6754" i="2" s="1"/>
  <c r="D6755" i="2"/>
  <c r="AD6755" i="2" s="1"/>
  <c r="D6756" i="2"/>
  <c r="AD6756" i="2" s="1"/>
  <c r="D6757" i="2"/>
  <c r="AD6757" i="2" s="1"/>
  <c r="D6758" i="2"/>
  <c r="AD6758" i="2" s="1"/>
  <c r="D6759" i="2"/>
  <c r="AD6759" i="2" s="1"/>
  <c r="D6760" i="2"/>
  <c r="AD6760" i="2" s="1"/>
  <c r="D6761" i="2"/>
  <c r="AD6761" i="2" s="1"/>
  <c r="D6762" i="2"/>
  <c r="AD6762" i="2" s="1"/>
  <c r="D6763" i="2"/>
  <c r="AD6763" i="2" s="1"/>
  <c r="D6764" i="2"/>
  <c r="AD6764" i="2" s="1"/>
  <c r="D6765" i="2"/>
  <c r="AD6765" i="2" s="1"/>
  <c r="D6766" i="2"/>
  <c r="AD6766" i="2" s="1"/>
  <c r="D6767" i="2"/>
  <c r="AD6767" i="2" s="1"/>
  <c r="D6768" i="2"/>
  <c r="AD6768" i="2" s="1"/>
  <c r="D6769" i="2"/>
  <c r="AD6769" i="2" s="1"/>
  <c r="D6770" i="2"/>
  <c r="AD6770" i="2" s="1"/>
  <c r="D6771" i="2"/>
  <c r="AD6771" i="2" s="1"/>
  <c r="D6772" i="2"/>
  <c r="AD6772" i="2" s="1"/>
  <c r="D6773" i="2"/>
  <c r="AD6773" i="2" s="1"/>
  <c r="D6774" i="2"/>
  <c r="AD6774" i="2" s="1"/>
  <c r="D6775" i="2"/>
  <c r="AD6775" i="2" s="1"/>
  <c r="D6776" i="2"/>
  <c r="AD6776" i="2" s="1"/>
  <c r="D6777" i="2"/>
  <c r="AD6777" i="2" s="1"/>
  <c r="D6778" i="2"/>
  <c r="AD6778" i="2" s="1"/>
  <c r="D6779" i="2"/>
  <c r="AD6779" i="2" s="1"/>
  <c r="D6780" i="2"/>
  <c r="AD6780" i="2" s="1"/>
  <c r="D6781" i="2"/>
  <c r="AD6781" i="2" s="1"/>
  <c r="D6782" i="2"/>
  <c r="AD6782" i="2" s="1"/>
  <c r="D6783" i="2"/>
  <c r="AD6783" i="2" s="1"/>
  <c r="D6784" i="2"/>
  <c r="AD6784" i="2" s="1"/>
  <c r="D6785" i="2"/>
  <c r="AD6785" i="2" s="1"/>
  <c r="D6786" i="2"/>
  <c r="AD6786" i="2" s="1"/>
  <c r="D6787" i="2"/>
  <c r="AD6787" i="2" s="1"/>
  <c r="D6788" i="2"/>
  <c r="AD6788" i="2" s="1"/>
  <c r="D6789" i="2"/>
  <c r="AD6789" i="2" s="1"/>
  <c r="D6790" i="2"/>
  <c r="AD6790" i="2" s="1"/>
  <c r="D6791" i="2"/>
  <c r="AD6791" i="2" s="1"/>
  <c r="D6792" i="2"/>
  <c r="AD6792" i="2" s="1"/>
  <c r="D6793" i="2"/>
  <c r="AD6793" i="2" s="1"/>
  <c r="D6794" i="2"/>
  <c r="AD6794" i="2" s="1"/>
  <c r="D6795" i="2"/>
  <c r="AD6795" i="2" s="1"/>
  <c r="D6796" i="2"/>
  <c r="AD6796" i="2" s="1"/>
  <c r="D6797" i="2"/>
  <c r="AD6797" i="2" s="1"/>
  <c r="D6798" i="2"/>
  <c r="AD6798" i="2" s="1"/>
  <c r="D6799" i="2"/>
  <c r="AD6799" i="2" s="1"/>
  <c r="D6800" i="2"/>
  <c r="AD6800" i="2" s="1"/>
  <c r="D6801" i="2"/>
  <c r="AD6801" i="2" s="1"/>
  <c r="D6802" i="2"/>
  <c r="AD6802" i="2" s="1"/>
  <c r="D6803" i="2"/>
  <c r="AD6803" i="2" s="1"/>
  <c r="D6804" i="2"/>
  <c r="AD6804" i="2" s="1"/>
  <c r="D6805" i="2"/>
  <c r="AD6805" i="2" s="1"/>
  <c r="D6806" i="2"/>
  <c r="AD6806" i="2" s="1"/>
  <c r="D6807" i="2"/>
  <c r="AD6807" i="2" s="1"/>
  <c r="D6808" i="2"/>
  <c r="AD6808" i="2" s="1"/>
  <c r="D6809" i="2"/>
  <c r="AD6809" i="2" s="1"/>
  <c r="D6810" i="2"/>
  <c r="AD6810" i="2" s="1"/>
  <c r="D6811" i="2"/>
  <c r="AD6811" i="2" s="1"/>
  <c r="D6812" i="2"/>
  <c r="AD6812" i="2" s="1"/>
  <c r="D6813" i="2"/>
  <c r="AD6813" i="2" s="1"/>
  <c r="D6814" i="2"/>
  <c r="AD6814" i="2" s="1"/>
  <c r="D6815" i="2"/>
  <c r="AD6815" i="2" s="1"/>
  <c r="D6816" i="2"/>
  <c r="AD6816" i="2" s="1"/>
  <c r="D6817" i="2"/>
  <c r="AD6817" i="2" s="1"/>
  <c r="D6818" i="2"/>
  <c r="AD6818" i="2" s="1"/>
  <c r="D6819" i="2"/>
  <c r="AD6819" i="2" s="1"/>
  <c r="D6820" i="2"/>
  <c r="AD6820" i="2" s="1"/>
  <c r="D6821" i="2"/>
  <c r="AD6821" i="2" s="1"/>
  <c r="D6822" i="2"/>
  <c r="AD6822" i="2" s="1"/>
  <c r="D6823" i="2"/>
  <c r="AD6823" i="2" s="1"/>
  <c r="D6824" i="2"/>
  <c r="AD6824" i="2" s="1"/>
  <c r="D6825" i="2"/>
  <c r="AD6825" i="2" s="1"/>
  <c r="D6826" i="2"/>
  <c r="AD6826" i="2" s="1"/>
  <c r="D6827" i="2"/>
  <c r="AD6827" i="2" s="1"/>
  <c r="D6828" i="2"/>
  <c r="AD6828" i="2" s="1"/>
  <c r="D6829" i="2"/>
  <c r="AD6829" i="2" s="1"/>
  <c r="D6830" i="2"/>
  <c r="AD6830" i="2" s="1"/>
  <c r="D6831" i="2"/>
  <c r="AD6831" i="2" s="1"/>
  <c r="D6832" i="2"/>
  <c r="AD6832" i="2" s="1"/>
  <c r="D6833" i="2"/>
  <c r="AD6833" i="2" s="1"/>
  <c r="D6834" i="2"/>
  <c r="AD6834" i="2" s="1"/>
  <c r="D6835" i="2"/>
  <c r="AD6835" i="2" s="1"/>
  <c r="D6836" i="2"/>
  <c r="AD6836" i="2" s="1"/>
  <c r="D6837" i="2"/>
  <c r="AD6837" i="2" s="1"/>
  <c r="D6838" i="2"/>
  <c r="AD6838" i="2" s="1"/>
  <c r="D6839" i="2"/>
  <c r="AD6839" i="2" s="1"/>
  <c r="D6840" i="2"/>
  <c r="AD6840" i="2" s="1"/>
  <c r="D6841" i="2"/>
  <c r="AD6841" i="2" s="1"/>
  <c r="D6842" i="2"/>
  <c r="AD6842" i="2" s="1"/>
  <c r="D6843" i="2"/>
  <c r="AD6843" i="2" s="1"/>
  <c r="D6844" i="2"/>
  <c r="AD6844" i="2" s="1"/>
  <c r="D6845" i="2"/>
  <c r="AD6845" i="2" s="1"/>
  <c r="D6846" i="2"/>
  <c r="AD6846" i="2" s="1"/>
  <c r="D6847" i="2"/>
  <c r="AD6847" i="2" s="1"/>
  <c r="D6848" i="2"/>
  <c r="AD6848" i="2" s="1"/>
  <c r="D6849" i="2"/>
  <c r="AD6849" i="2" s="1"/>
  <c r="D6850" i="2"/>
  <c r="AD6850" i="2" s="1"/>
  <c r="D6851" i="2"/>
  <c r="AD6851" i="2" s="1"/>
  <c r="D6852" i="2"/>
  <c r="AD6852" i="2" s="1"/>
  <c r="D6853" i="2"/>
  <c r="AD6853" i="2" s="1"/>
  <c r="D6854" i="2"/>
  <c r="AD6854" i="2" s="1"/>
  <c r="D6855" i="2"/>
  <c r="AD6855" i="2" s="1"/>
  <c r="D6856" i="2"/>
  <c r="AD6856" i="2" s="1"/>
  <c r="D6857" i="2"/>
  <c r="AD6857" i="2" s="1"/>
  <c r="D6858" i="2"/>
  <c r="AD6858" i="2" s="1"/>
  <c r="D6859" i="2"/>
  <c r="AD6859" i="2" s="1"/>
  <c r="D6860" i="2"/>
  <c r="AD6860" i="2" s="1"/>
  <c r="D6861" i="2"/>
  <c r="AD6861" i="2" s="1"/>
  <c r="D6862" i="2"/>
  <c r="AD6862" i="2" s="1"/>
  <c r="D6863" i="2"/>
  <c r="AD6863" i="2" s="1"/>
  <c r="D6864" i="2"/>
  <c r="AD6864" i="2" s="1"/>
  <c r="D6865" i="2"/>
  <c r="AD6865" i="2" s="1"/>
  <c r="D6866" i="2"/>
  <c r="AD6866" i="2" s="1"/>
  <c r="D6867" i="2"/>
  <c r="AD6867" i="2" s="1"/>
  <c r="D6868" i="2"/>
  <c r="AD6868" i="2" s="1"/>
  <c r="D6869" i="2"/>
  <c r="AD6869" i="2" s="1"/>
  <c r="D6870" i="2"/>
  <c r="AD6870" i="2" s="1"/>
  <c r="D6871" i="2"/>
  <c r="AD6871" i="2" s="1"/>
  <c r="D6872" i="2"/>
  <c r="AD6872" i="2" s="1"/>
  <c r="D6873" i="2"/>
  <c r="AD6873" i="2" s="1"/>
  <c r="D6874" i="2"/>
  <c r="AD6874" i="2" s="1"/>
  <c r="D6875" i="2"/>
  <c r="AD6875" i="2" s="1"/>
  <c r="D6876" i="2"/>
  <c r="AD6876" i="2" s="1"/>
  <c r="D6877" i="2"/>
  <c r="AD6877" i="2" s="1"/>
  <c r="D6878" i="2"/>
  <c r="AD6878" i="2" s="1"/>
  <c r="D6879" i="2"/>
  <c r="AD6879" i="2" s="1"/>
  <c r="D6880" i="2"/>
  <c r="AD6880" i="2" s="1"/>
  <c r="D6881" i="2"/>
  <c r="AD6881" i="2" s="1"/>
  <c r="D6882" i="2"/>
  <c r="AD6882" i="2" s="1"/>
  <c r="D6883" i="2"/>
  <c r="AD6883" i="2" s="1"/>
  <c r="D6884" i="2"/>
  <c r="AD6884" i="2" s="1"/>
  <c r="D6885" i="2"/>
  <c r="AD6885" i="2" s="1"/>
  <c r="D6886" i="2"/>
  <c r="AD6886" i="2" s="1"/>
  <c r="D6887" i="2"/>
  <c r="AD6887" i="2" s="1"/>
  <c r="D6888" i="2"/>
  <c r="AD6888" i="2" s="1"/>
  <c r="D6889" i="2"/>
  <c r="AD6889" i="2" s="1"/>
  <c r="D6890" i="2"/>
  <c r="AD6890" i="2" s="1"/>
  <c r="D6891" i="2"/>
  <c r="AD6891" i="2" s="1"/>
  <c r="D6892" i="2"/>
  <c r="AD6892" i="2" s="1"/>
  <c r="D6893" i="2"/>
  <c r="AD6893" i="2" s="1"/>
  <c r="D6894" i="2"/>
  <c r="AD6894" i="2" s="1"/>
  <c r="D6895" i="2"/>
  <c r="AD6895" i="2" s="1"/>
  <c r="D6896" i="2"/>
  <c r="AD6896" i="2" s="1"/>
  <c r="D6897" i="2"/>
  <c r="AD6897" i="2" s="1"/>
  <c r="D6898" i="2"/>
  <c r="AD6898" i="2" s="1"/>
  <c r="D6899" i="2"/>
  <c r="AD6899" i="2" s="1"/>
  <c r="D6900" i="2"/>
  <c r="AD6900" i="2" s="1"/>
  <c r="D6901" i="2"/>
  <c r="AD6901" i="2" s="1"/>
  <c r="D6902" i="2"/>
  <c r="AD6902" i="2" s="1"/>
  <c r="D6903" i="2"/>
  <c r="AD6903" i="2" s="1"/>
  <c r="D6904" i="2"/>
  <c r="AD6904" i="2" s="1"/>
  <c r="D6905" i="2"/>
  <c r="AD6905" i="2" s="1"/>
  <c r="D6906" i="2"/>
  <c r="AD6906" i="2" s="1"/>
  <c r="D6907" i="2"/>
  <c r="AD6907" i="2" s="1"/>
  <c r="D6908" i="2"/>
  <c r="AD6908" i="2" s="1"/>
  <c r="D6909" i="2"/>
  <c r="AD6909" i="2" s="1"/>
  <c r="D6910" i="2"/>
  <c r="AD6910" i="2" s="1"/>
  <c r="D6911" i="2"/>
  <c r="AD6911" i="2" s="1"/>
  <c r="D6912" i="2"/>
  <c r="AD6912" i="2" s="1"/>
  <c r="D6913" i="2"/>
  <c r="AD6913" i="2" s="1"/>
  <c r="D6914" i="2"/>
  <c r="AD6914" i="2" s="1"/>
  <c r="D6915" i="2"/>
  <c r="AD6915" i="2" s="1"/>
  <c r="D6916" i="2"/>
  <c r="AD6916" i="2" s="1"/>
  <c r="D6917" i="2"/>
  <c r="AD6917" i="2" s="1"/>
  <c r="D6918" i="2"/>
  <c r="AD6918" i="2" s="1"/>
  <c r="D6919" i="2"/>
  <c r="AD6919" i="2" s="1"/>
  <c r="D6920" i="2"/>
  <c r="AD6920" i="2" s="1"/>
  <c r="D6921" i="2"/>
  <c r="AD6921" i="2" s="1"/>
  <c r="D6922" i="2"/>
  <c r="AD6922" i="2" s="1"/>
  <c r="D6923" i="2"/>
  <c r="AD6923" i="2" s="1"/>
  <c r="D6924" i="2"/>
  <c r="AD6924" i="2" s="1"/>
  <c r="D6925" i="2"/>
  <c r="AD6925" i="2" s="1"/>
  <c r="D6926" i="2"/>
  <c r="AD6926" i="2" s="1"/>
  <c r="D6927" i="2"/>
  <c r="AD6927" i="2" s="1"/>
  <c r="D6928" i="2"/>
  <c r="AD6928" i="2" s="1"/>
  <c r="D6929" i="2"/>
  <c r="AD6929" i="2" s="1"/>
  <c r="D6930" i="2"/>
  <c r="AD6930" i="2" s="1"/>
  <c r="D6931" i="2"/>
  <c r="AD6931" i="2" s="1"/>
  <c r="D6932" i="2"/>
  <c r="AD6932" i="2" s="1"/>
  <c r="D6933" i="2"/>
  <c r="AD6933" i="2" s="1"/>
  <c r="D6934" i="2"/>
  <c r="AD6934" i="2" s="1"/>
  <c r="D6935" i="2"/>
  <c r="AD6935" i="2" s="1"/>
  <c r="D6936" i="2"/>
  <c r="AD6936" i="2" s="1"/>
  <c r="D6937" i="2"/>
  <c r="AD6937" i="2" s="1"/>
  <c r="D6938" i="2"/>
  <c r="AD6938" i="2" s="1"/>
  <c r="D6939" i="2"/>
  <c r="AD6939" i="2" s="1"/>
  <c r="D6940" i="2"/>
  <c r="AD6940" i="2" s="1"/>
  <c r="D6941" i="2"/>
  <c r="AD6941" i="2" s="1"/>
  <c r="D6942" i="2"/>
  <c r="AD6942" i="2" s="1"/>
  <c r="D6943" i="2"/>
  <c r="AD6943" i="2" s="1"/>
  <c r="D6944" i="2"/>
  <c r="AD6944" i="2" s="1"/>
  <c r="D6945" i="2"/>
  <c r="AD6945" i="2" s="1"/>
  <c r="D6946" i="2"/>
  <c r="AD6946" i="2" s="1"/>
  <c r="D6947" i="2"/>
  <c r="AD6947" i="2" s="1"/>
  <c r="D6948" i="2"/>
  <c r="AD6948" i="2" s="1"/>
  <c r="D6949" i="2"/>
  <c r="AD6949" i="2" s="1"/>
  <c r="D6950" i="2"/>
  <c r="AD6950" i="2" s="1"/>
  <c r="D6951" i="2"/>
  <c r="AD6951" i="2" s="1"/>
  <c r="D6952" i="2"/>
  <c r="AD6952" i="2" s="1"/>
  <c r="D6953" i="2"/>
  <c r="AD6953" i="2" s="1"/>
  <c r="D6954" i="2"/>
  <c r="AD6954" i="2" s="1"/>
  <c r="D6955" i="2"/>
  <c r="AD6955" i="2" s="1"/>
  <c r="D6956" i="2"/>
  <c r="AD6956" i="2" s="1"/>
  <c r="D6957" i="2"/>
  <c r="AD6957" i="2" s="1"/>
  <c r="D6958" i="2"/>
  <c r="AD6958" i="2" s="1"/>
  <c r="D6959" i="2"/>
  <c r="AD6959" i="2" s="1"/>
  <c r="D6960" i="2"/>
  <c r="AD6960" i="2" s="1"/>
  <c r="D6961" i="2"/>
  <c r="AD6961" i="2" s="1"/>
  <c r="D6962" i="2"/>
  <c r="AD6962" i="2" s="1"/>
  <c r="D6963" i="2"/>
  <c r="AD6963" i="2" s="1"/>
  <c r="D6964" i="2"/>
  <c r="AD6964" i="2" s="1"/>
  <c r="D6965" i="2"/>
  <c r="AD6965" i="2" s="1"/>
  <c r="D6966" i="2"/>
  <c r="AD6966" i="2" s="1"/>
  <c r="D6967" i="2"/>
  <c r="AD6967" i="2" s="1"/>
  <c r="D6968" i="2"/>
  <c r="AD6968" i="2" s="1"/>
  <c r="D6969" i="2"/>
  <c r="AD6969" i="2" s="1"/>
  <c r="D6970" i="2"/>
  <c r="AD6970" i="2" s="1"/>
  <c r="D6971" i="2"/>
  <c r="AD6971" i="2" s="1"/>
  <c r="D6972" i="2"/>
  <c r="AD6972" i="2" s="1"/>
  <c r="D6973" i="2"/>
  <c r="AD6973" i="2" s="1"/>
  <c r="D6974" i="2"/>
  <c r="AD6974" i="2" s="1"/>
  <c r="D6975" i="2"/>
  <c r="AD6975" i="2" s="1"/>
  <c r="D6976" i="2"/>
  <c r="AD6976" i="2" s="1"/>
  <c r="D6977" i="2"/>
  <c r="AD6977" i="2" s="1"/>
  <c r="D6978" i="2"/>
  <c r="AD6978" i="2" s="1"/>
  <c r="D6979" i="2"/>
  <c r="AD6979" i="2" s="1"/>
  <c r="D6980" i="2"/>
  <c r="AD6980" i="2" s="1"/>
  <c r="D6981" i="2"/>
  <c r="AD6981" i="2" s="1"/>
  <c r="D6982" i="2"/>
  <c r="AD6982" i="2" s="1"/>
  <c r="D6983" i="2"/>
  <c r="AD6983" i="2" s="1"/>
  <c r="D6984" i="2"/>
  <c r="AD6984" i="2" s="1"/>
  <c r="D6985" i="2"/>
  <c r="AD6985" i="2" s="1"/>
  <c r="D6986" i="2"/>
  <c r="AD6986" i="2" s="1"/>
  <c r="D6987" i="2"/>
  <c r="AD6987" i="2" s="1"/>
  <c r="D6988" i="2"/>
  <c r="AD6988" i="2" s="1"/>
  <c r="D6989" i="2"/>
  <c r="AD6989" i="2" s="1"/>
  <c r="D6990" i="2"/>
  <c r="AD6990" i="2" s="1"/>
  <c r="D6991" i="2"/>
  <c r="AD6991" i="2" s="1"/>
  <c r="D6992" i="2"/>
  <c r="AD6992" i="2" s="1"/>
  <c r="D6993" i="2"/>
  <c r="AD6993" i="2" s="1"/>
  <c r="D6994" i="2"/>
  <c r="AD6994" i="2" s="1"/>
  <c r="D6995" i="2"/>
  <c r="AD6995" i="2" s="1"/>
  <c r="D6996" i="2"/>
  <c r="AD6996" i="2" s="1"/>
  <c r="D6997" i="2"/>
  <c r="AD6997" i="2" s="1"/>
  <c r="D6998" i="2"/>
  <c r="AD6998" i="2" s="1"/>
  <c r="D6999" i="2"/>
  <c r="AD6999" i="2" s="1"/>
  <c r="D7000" i="2"/>
  <c r="AD7000" i="2" s="1"/>
  <c r="D7001" i="2"/>
  <c r="AD7001" i="2" s="1"/>
  <c r="D7002" i="2"/>
  <c r="AD7002" i="2" s="1"/>
  <c r="D7003" i="2"/>
  <c r="AD7003" i="2" s="1"/>
  <c r="D7004" i="2"/>
  <c r="AD7004" i="2" s="1"/>
  <c r="D7005" i="2"/>
  <c r="AD7005" i="2" s="1"/>
  <c r="D7006" i="2"/>
  <c r="AD7006" i="2" s="1"/>
  <c r="D7007" i="2"/>
  <c r="AD7007" i="2" s="1"/>
  <c r="D7008" i="2"/>
  <c r="AD7008" i="2" s="1"/>
  <c r="D7009" i="2"/>
  <c r="AD7009" i="2" s="1"/>
  <c r="D7010" i="2"/>
  <c r="AD7010" i="2" s="1"/>
  <c r="D7011" i="2"/>
  <c r="AD7011" i="2" s="1"/>
  <c r="D7012" i="2"/>
  <c r="AD7012" i="2" s="1"/>
  <c r="D7013" i="2"/>
  <c r="AD7013" i="2" s="1"/>
  <c r="D7014" i="2"/>
  <c r="AD7014" i="2" s="1"/>
  <c r="D7015" i="2"/>
  <c r="AD7015" i="2" s="1"/>
  <c r="D7016" i="2"/>
  <c r="AD7016" i="2" s="1"/>
  <c r="D7017" i="2"/>
  <c r="AD7017" i="2" s="1"/>
  <c r="D7018" i="2"/>
  <c r="AD7018" i="2" s="1"/>
  <c r="D7019" i="2"/>
  <c r="AD7019" i="2" s="1"/>
  <c r="D7020" i="2"/>
  <c r="AD7020" i="2" s="1"/>
  <c r="D7021" i="2"/>
  <c r="AD7021" i="2" s="1"/>
  <c r="D7022" i="2"/>
  <c r="AD7022" i="2" s="1"/>
  <c r="D7023" i="2"/>
  <c r="AD7023" i="2" s="1"/>
  <c r="D7024" i="2"/>
  <c r="AD7024" i="2" s="1"/>
  <c r="D7025" i="2"/>
  <c r="AD7025" i="2" s="1"/>
  <c r="D7026" i="2"/>
  <c r="AD7026" i="2" s="1"/>
  <c r="D7027" i="2"/>
  <c r="AD7027" i="2" s="1"/>
  <c r="D7028" i="2"/>
  <c r="AD7028" i="2" s="1"/>
  <c r="D7029" i="2"/>
  <c r="AD7029" i="2" s="1"/>
  <c r="D7030" i="2"/>
  <c r="AD7030" i="2" s="1"/>
  <c r="D7031" i="2"/>
  <c r="AD7031" i="2" s="1"/>
  <c r="D7032" i="2"/>
  <c r="AD7032" i="2" s="1"/>
  <c r="D7033" i="2"/>
  <c r="AD7033" i="2" s="1"/>
  <c r="D7034" i="2"/>
  <c r="AD7034" i="2" s="1"/>
  <c r="D7035" i="2"/>
  <c r="AD7035" i="2" s="1"/>
  <c r="D7036" i="2"/>
  <c r="AD7036" i="2" s="1"/>
  <c r="D7037" i="2"/>
  <c r="AD7037" i="2" s="1"/>
  <c r="D7038" i="2"/>
  <c r="AD7038" i="2" s="1"/>
  <c r="D7039" i="2"/>
  <c r="AD7039" i="2" s="1"/>
  <c r="D7040" i="2"/>
  <c r="AD7040" i="2" s="1"/>
  <c r="D7041" i="2"/>
  <c r="AD7041" i="2" s="1"/>
  <c r="D7042" i="2"/>
  <c r="AD7042" i="2" s="1"/>
  <c r="D7043" i="2"/>
  <c r="AD7043" i="2" s="1"/>
  <c r="D7044" i="2"/>
  <c r="AD7044" i="2" s="1"/>
  <c r="D7045" i="2"/>
  <c r="AD7045" i="2" s="1"/>
  <c r="D7046" i="2"/>
  <c r="AD7046" i="2" s="1"/>
  <c r="D7047" i="2"/>
  <c r="AD7047" i="2" s="1"/>
  <c r="D7048" i="2"/>
  <c r="AD7048" i="2" s="1"/>
  <c r="D7049" i="2"/>
  <c r="AD7049" i="2" s="1"/>
  <c r="D7050" i="2"/>
  <c r="AD7050" i="2" s="1"/>
  <c r="D7051" i="2"/>
  <c r="AD7051" i="2" s="1"/>
  <c r="D7052" i="2"/>
  <c r="AD7052" i="2" s="1"/>
  <c r="D7053" i="2"/>
  <c r="AD7053" i="2" s="1"/>
  <c r="D7054" i="2"/>
  <c r="AD7054" i="2" s="1"/>
  <c r="D7055" i="2"/>
  <c r="AD7055" i="2" s="1"/>
  <c r="D7056" i="2"/>
  <c r="AD7056" i="2" s="1"/>
  <c r="D7057" i="2"/>
  <c r="AD7057" i="2" s="1"/>
  <c r="D7058" i="2"/>
  <c r="AD7058" i="2" s="1"/>
  <c r="D7059" i="2"/>
  <c r="AD7059" i="2" s="1"/>
  <c r="D7060" i="2"/>
  <c r="AD7060" i="2" s="1"/>
  <c r="D7061" i="2"/>
  <c r="AD7061" i="2" s="1"/>
  <c r="D7062" i="2"/>
  <c r="AD7062" i="2" s="1"/>
  <c r="D7063" i="2"/>
  <c r="AD7063" i="2" s="1"/>
  <c r="D7064" i="2"/>
  <c r="AD7064" i="2" s="1"/>
  <c r="D7065" i="2"/>
  <c r="AD7065" i="2" s="1"/>
  <c r="D7066" i="2"/>
  <c r="AD7066" i="2" s="1"/>
  <c r="D7067" i="2"/>
  <c r="AD7067" i="2" s="1"/>
  <c r="D7068" i="2"/>
  <c r="AD7068" i="2" s="1"/>
  <c r="D7069" i="2"/>
  <c r="AD7069" i="2" s="1"/>
  <c r="D7070" i="2"/>
  <c r="AD7070" i="2" s="1"/>
  <c r="D7071" i="2"/>
  <c r="AD7071" i="2" s="1"/>
  <c r="D7072" i="2"/>
  <c r="AD7072" i="2" s="1"/>
  <c r="D7073" i="2"/>
  <c r="AD7073" i="2" s="1"/>
  <c r="D7074" i="2"/>
  <c r="AD7074" i="2" s="1"/>
  <c r="D7075" i="2"/>
  <c r="AD7075" i="2" s="1"/>
  <c r="D7076" i="2"/>
  <c r="AD7076" i="2" s="1"/>
  <c r="D7077" i="2"/>
  <c r="AD7077" i="2" s="1"/>
  <c r="D7078" i="2"/>
  <c r="AD7078" i="2" s="1"/>
  <c r="D7079" i="2"/>
  <c r="AD7079" i="2" s="1"/>
  <c r="D7080" i="2"/>
  <c r="AD7080" i="2" s="1"/>
  <c r="D7081" i="2"/>
  <c r="AD7081" i="2" s="1"/>
  <c r="D7082" i="2"/>
  <c r="AD7082" i="2" s="1"/>
  <c r="D7083" i="2"/>
  <c r="AD7083" i="2" s="1"/>
  <c r="D7084" i="2"/>
  <c r="AD7084" i="2" s="1"/>
  <c r="D7085" i="2"/>
  <c r="AD7085" i="2" s="1"/>
  <c r="D7086" i="2"/>
  <c r="AD7086" i="2" s="1"/>
  <c r="D7087" i="2"/>
  <c r="AD7087" i="2" s="1"/>
  <c r="D7088" i="2"/>
  <c r="AD7088" i="2" s="1"/>
  <c r="D7089" i="2"/>
  <c r="AD7089" i="2" s="1"/>
  <c r="D7090" i="2"/>
  <c r="AD7090" i="2" s="1"/>
  <c r="D7091" i="2"/>
  <c r="AD7091" i="2" s="1"/>
  <c r="D7092" i="2"/>
  <c r="AD7092" i="2" s="1"/>
  <c r="D7093" i="2"/>
  <c r="AD7093" i="2" s="1"/>
  <c r="D7094" i="2"/>
  <c r="AD7094" i="2" s="1"/>
  <c r="D7095" i="2"/>
  <c r="AD7095" i="2" s="1"/>
  <c r="D7096" i="2"/>
  <c r="AD7096" i="2" s="1"/>
  <c r="D7097" i="2"/>
  <c r="AD7097" i="2" s="1"/>
  <c r="D7098" i="2"/>
  <c r="AD7098" i="2" s="1"/>
  <c r="D7099" i="2"/>
  <c r="AD7099" i="2" s="1"/>
  <c r="D7100" i="2"/>
  <c r="AD7100" i="2" s="1"/>
  <c r="D7101" i="2"/>
  <c r="AD7101" i="2" s="1"/>
  <c r="D7102" i="2"/>
  <c r="AD7102" i="2" s="1"/>
  <c r="D7103" i="2"/>
  <c r="AD7103" i="2" s="1"/>
  <c r="D7104" i="2"/>
  <c r="AD7104" i="2" s="1"/>
  <c r="D7105" i="2"/>
  <c r="AD7105" i="2" s="1"/>
  <c r="D7106" i="2"/>
  <c r="AD7106" i="2" s="1"/>
  <c r="D7107" i="2"/>
  <c r="AD7107" i="2" s="1"/>
  <c r="D7108" i="2"/>
  <c r="AD7108" i="2" s="1"/>
  <c r="D7109" i="2"/>
  <c r="AD7109" i="2" s="1"/>
  <c r="D7110" i="2"/>
  <c r="AD7110" i="2" s="1"/>
  <c r="D7111" i="2"/>
  <c r="AD7111" i="2" s="1"/>
  <c r="D7112" i="2"/>
  <c r="AD7112" i="2" s="1"/>
  <c r="D7113" i="2"/>
  <c r="AD7113" i="2" s="1"/>
  <c r="D7114" i="2"/>
  <c r="AD7114" i="2" s="1"/>
  <c r="D7115" i="2"/>
  <c r="AD7115" i="2" s="1"/>
  <c r="D7116" i="2"/>
  <c r="AD7116" i="2" s="1"/>
  <c r="D7117" i="2"/>
  <c r="AD7117" i="2" s="1"/>
  <c r="D7118" i="2"/>
  <c r="AD7118" i="2" s="1"/>
  <c r="D7119" i="2"/>
  <c r="AD7119" i="2" s="1"/>
  <c r="D7120" i="2"/>
  <c r="AD7120" i="2" s="1"/>
  <c r="D7121" i="2"/>
  <c r="AD7121" i="2" s="1"/>
  <c r="D7122" i="2"/>
  <c r="AD7122" i="2" s="1"/>
  <c r="D7123" i="2"/>
  <c r="AD7123" i="2" s="1"/>
  <c r="D7124" i="2"/>
  <c r="AD7124" i="2" s="1"/>
  <c r="D7125" i="2"/>
  <c r="AD7125" i="2" s="1"/>
  <c r="D7126" i="2"/>
  <c r="AD7126" i="2" s="1"/>
  <c r="D7127" i="2"/>
  <c r="AD7127" i="2" s="1"/>
  <c r="D7128" i="2"/>
  <c r="AD7128" i="2" s="1"/>
  <c r="D7129" i="2"/>
  <c r="AD7129" i="2" s="1"/>
  <c r="D7130" i="2"/>
  <c r="AD7130" i="2" s="1"/>
  <c r="D7131" i="2"/>
  <c r="AD7131" i="2" s="1"/>
  <c r="D7132" i="2"/>
  <c r="AD7132" i="2" s="1"/>
  <c r="D7133" i="2"/>
  <c r="AD7133" i="2" s="1"/>
  <c r="D7134" i="2"/>
  <c r="AD7134" i="2" s="1"/>
  <c r="D7135" i="2"/>
  <c r="AD7135" i="2" s="1"/>
  <c r="D7136" i="2"/>
  <c r="AD7136" i="2" s="1"/>
  <c r="D7137" i="2"/>
  <c r="AD7137" i="2" s="1"/>
  <c r="D7138" i="2"/>
  <c r="AD7138" i="2" s="1"/>
  <c r="D7139" i="2"/>
  <c r="AD7139" i="2" s="1"/>
  <c r="D7140" i="2"/>
  <c r="AD7140" i="2" s="1"/>
  <c r="D7141" i="2"/>
  <c r="AD7141" i="2" s="1"/>
  <c r="D7142" i="2"/>
  <c r="AD7142" i="2" s="1"/>
  <c r="D7143" i="2"/>
  <c r="AD7143" i="2" s="1"/>
  <c r="D7144" i="2"/>
  <c r="AD7144" i="2" s="1"/>
  <c r="D7145" i="2"/>
  <c r="AD7145" i="2" s="1"/>
  <c r="D7146" i="2"/>
  <c r="AD7146" i="2" s="1"/>
  <c r="D7147" i="2"/>
  <c r="AD7147" i="2" s="1"/>
  <c r="D7148" i="2"/>
  <c r="AD7148" i="2" s="1"/>
  <c r="D7149" i="2"/>
  <c r="AD7149" i="2" s="1"/>
  <c r="D7150" i="2"/>
  <c r="AD7150" i="2" s="1"/>
  <c r="D7151" i="2"/>
  <c r="AD7151" i="2" s="1"/>
  <c r="D7152" i="2"/>
  <c r="AD7152" i="2" s="1"/>
  <c r="D7153" i="2"/>
  <c r="AD7153" i="2" s="1"/>
  <c r="D7154" i="2"/>
  <c r="AD7154" i="2" s="1"/>
  <c r="D7155" i="2"/>
  <c r="AD7155" i="2" s="1"/>
  <c r="D7156" i="2"/>
  <c r="AD7156" i="2" s="1"/>
  <c r="D7157" i="2"/>
  <c r="AD7157" i="2" s="1"/>
  <c r="D7158" i="2"/>
  <c r="AD7158" i="2" s="1"/>
  <c r="D7159" i="2"/>
  <c r="AD7159" i="2" s="1"/>
  <c r="D7160" i="2"/>
  <c r="AD7160" i="2" s="1"/>
  <c r="D7161" i="2"/>
  <c r="AD7161" i="2" s="1"/>
  <c r="D7162" i="2"/>
  <c r="AD7162" i="2" s="1"/>
  <c r="D7163" i="2"/>
  <c r="AD7163" i="2" s="1"/>
  <c r="D7164" i="2"/>
  <c r="AD7164" i="2" s="1"/>
  <c r="D7165" i="2"/>
  <c r="AD7165" i="2" s="1"/>
  <c r="D7166" i="2"/>
  <c r="AD7166" i="2" s="1"/>
  <c r="D7167" i="2"/>
  <c r="AD7167" i="2" s="1"/>
  <c r="D7168" i="2"/>
  <c r="AD7168" i="2" s="1"/>
  <c r="D7169" i="2"/>
  <c r="AD7169" i="2" s="1"/>
  <c r="D7170" i="2"/>
  <c r="AD7170" i="2" s="1"/>
  <c r="D7171" i="2"/>
  <c r="AD7171" i="2" s="1"/>
  <c r="D7172" i="2"/>
  <c r="AD7172" i="2" s="1"/>
  <c r="D7173" i="2"/>
  <c r="AD7173" i="2" s="1"/>
  <c r="D7174" i="2"/>
  <c r="AD7174" i="2" s="1"/>
  <c r="D7175" i="2"/>
  <c r="AD7175" i="2" s="1"/>
  <c r="D7176" i="2"/>
  <c r="AD7176" i="2" s="1"/>
  <c r="D7177" i="2"/>
  <c r="AD7177" i="2" s="1"/>
  <c r="D7178" i="2"/>
  <c r="AD7178" i="2" s="1"/>
  <c r="D7179" i="2"/>
  <c r="AD7179" i="2" s="1"/>
  <c r="D7180" i="2"/>
  <c r="AD7180" i="2" s="1"/>
  <c r="D7181" i="2"/>
  <c r="AD7181" i="2" s="1"/>
  <c r="D7182" i="2"/>
  <c r="AD7182" i="2" s="1"/>
  <c r="D7183" i="2"/>
  <c r="AD7183" i="2" s="1"/>
  <c r="D7184" i="2"/>
  <c r="AD7184" i="2" s="1"/>
  <c r="D7185" i="2"/>
  <c r="AD7185" i="2" s="1"/>
  <c r="D7186" i="2"/>
  <c r="AD7186" i="2" s="1"/>
  <c r="D7187" i="2"/>
  <c r="AD7187" i="2" s="1"/>
  <c r="D7188" i="2"/>
  <c r="AD7188" i="2" s="1"/>
  <c r="D7189" i="2"/>
  <c r="AD7189" i="2" s="1"/>
  <c r="D7190" i="2"/>
  <c r="AD7190" i="2" s="1"/>
  <c r="D7191" i="2"/>
  <c r="AD7191" i="2" s="1"/>
  <c r="D7192" i="2"/>
  <c r="AD7192" i="2" s="1"/>
  <c r="D7193" i="2"/>
  <c r="AD7193" i="2" s="1"/>
  <c r="D7194" i="2"/>
  <c r="AD7194" i="2" s="1"/>
  <c r="D7195" i="2"/>
  <c r="AD7195" i="2" s="1"/>
  <c r="D7196" i="2"/>
  <c r="AD7196" i="2" s="1"/>
  <c r="D7197" i="2"/>
  <c r="AD7197" i="2" s="1"/>
  <c r="D7198" i="2"/>
  <c r="AD7198" i="2" s="1"/>
  <c r="D7199" i="2"/>
  <c r="AD7199" i="2" s="1"/>
  <c r="D7200" i="2"/>
  <c r="AD7200" i="2" s="1"/>
  <c r="D7201" i="2"/>
  <c r="AD7201" i="2" s="1"/>
  <c r="D7202" i="2"/>
  <c r="AD7202" i="2" s="1"/>
  <c r="D7203" i="2"/>
  <c r="AD7203" i="2" s="1"/>
  <c r="D7204" i="2"/>
  <c r="AD7204" i="2" s="1"/>
  <c r="D7205" i="2"/>
  <c r="AD7205" i="2" s="1"/>
  <c r="D7206" i="2"/>
  <c r="AD7206" i="2" s="1"/>
  <c r="D7207" i="2"/>
  <c r="AD7207" i="2" s="1"/>
  <c r="D7208" i="2"/>
  <c r="AD7208" i="2" s="1"/>
  <c r="D7209" i="2"/>
  <c r="AD7209" i="2" s="1"/>
  <c r="D7210" i="2"/>
  <c r="AD7210" i="2" s="1"/>
  <c r="D7211" i="2"/>
  <c r="AD7211" i="2" s="1"/>
  <c r="D7212" i="2"/>
  <c r="AD7212" i="2" s="1"/>
  <c r="D7213" i="2"/>
  <c r="AD7213" i="2" s="1"/>
  <c r="D7214" i="2"/>
  <c r="AD7214" i="2" s="1"/>
  <c r="D7215" i="2"/>
  <c r="AD7215" i="2" s="1"/>
  <c r="D7216" i="2"/>
  <c r="AD7216" i="2" s="1"/>
  <c r="D7217" i="2"/>
  <c r="AD7217" i="2" s="1"/>
  <c r="D7218" i="2"/>
  <c r="AD7218" i="2" s="1"/>
  <c r="D7219" i="2"/>
  <c r="AD7219" i="2" s="1"/>
  <c r="D7220" i="2"/>
  <c r="AD7220" i="2" s="1"/>
  <c r="D7221" i="2"/>
  <c r="AD7221" i="2" s="1"/>
  <c r="D7222" i="2"/>
  <c r="AD7222" i="2" s="1"/>
  <c r="D7223" i="2"/>
  <c r="AD7223" i="2" s="1"/>
  <c r="D7224" i="2"/>
  <c r="AD7224" i="2" s="1"/>
  <c r="D7225" i="2"/>
  <c r="AD7225" i="2" s="1"/>
  <c r="D7226" i="2"/>
  <c r="AD7226" i="2" s="1"/>
  <c r="D7227" i="2"/>
  <c r="AD7227" i="2" s="1"/>
  <c r="D7228" i="2"/>
  <c r="AD7228" i="2" s="1"/>
  <c r="D7229" i="2"/>
  <c r="AD7229" i="2" s="1"/>
  <c r="D7230" i="2"/>
  <c r="AD7230" i="2" s="1"/>
  <c r="D7231" i="2"/>
  <c r="AD7231" i="2" s="1"/>
  <c r="D7232" i="2"/>
  <c r="AD7232" i="2" s="1"/>
  <c r="D7233" i="2"/>
  <c r="AD7233" i="2" s="1"/>
  <c r="D7234" i="2"/>
  <c r="AD7234" i="2" s="1"/>
  <c r="D7235" i="2"/>
  <c r="AD7235" i="2" s="1"/>
  <c r="D7236" i="2"/>
  <c r="AD7236" i="2" s="1"/>
  <c r="D7237" i="2"/>
  <c r="AD7237" i="2" s="1"/>
  <c r="D7238" i="2"/>
  <c r="AD7238" i="2" s="1"/>
  <c r="D7239" i="2"/>
  <c r="AD7239" i="2" s="1"/>
  <c r="D7240" i="2"/>
  <c r="AD7240" i="2" s="1"/>
  <c r="D7241" i="2"/>
  <c r="AD7241" i="2" s="1"/>
  <c r="D7242" i="2"/>
  <c r="AD7242" i="2" s="1"/>
  <c r="D7243" i="2"/>
  <c r="AD7243" i="2" s="1"/>
  <c r="D7244" i="2"/>
  <c r="AD7244" i="2" s="1"/>
  <c r="D7245" i="2"/>
  <c r="AD7245" i="2" s="1"/>
  <c r="D7246" i="2"/>
  <c r="AD7246" i="2" s="1"/>
  <c r="D7247" i="2"/>
  <c r="AD7247" i="2" s="1"/>
  <c r="D7248" i="2"/>
  <c r="AD7248" i="2" s="1"/>
  <c r="D7249" i="2"/>
  <c r="AD7249" i="2" s="1"/>
  <c r="D7250" i="2"/>
  <c r="AD7250" i="2" s="1"/>
  <c r="D7251" i="2"/>
  <c r="AD7251" i="2" s="1"/>
  <c r="D7252" i="2"/>
  <c r="AD7252" i="2" s="1"/>
  <c r="D7253" i="2"/>
  <c r="AD7253" i="2" s="1"/>
  <c r="D7254" i="2"/>
  <c r="AD7254" i="2" s="1"/>
  <c r="D7255" i="2"/>
  <c r="AD7255" i="2" s="1"/>
  <c r="D7256" i="2"/>
  <c r="AD7256" i="2" s="1"/>
  <c r="D7257" i="2"/>
  <c r="AD7257" i="2" s="1"/>
  <c r="D7258" i="2"/>
  <c r="AD7258" i="2" s="1"/>
  <c r="D7259" i="2"/>
  <c r="AD7259" i="2" s="1"/>
  <c r="D7260" i="2"/>
  <c r="AD7260" i="2" s="1"/>
  <c r="D7261" i="2"/>
  <c r="AD7261" i="2" s="1"/>
  <c r="D7262" i="2"/>
  <c r="AD7262" i="2" s="1"/>
  <c r="D7263" i="2"/>
  <c r="AD7263" i="2" s="1"/>
  <c r="D7264" i="2"/>
  <c r="AD7264" i="2" s="1"/>
  <c r="D7265" i="2"/>
  <c r="AD7265" i="2" s="1"/>
  <c r="D7266" i="2"/>
  <c r="AD7266" i="2" s="1"/>
  <c r="D7267" i="2"/>
  <c r="AD7267" i="2" s="1"/>
  <c r="D7268" i="2"/>
  <c r="AD7268" i="2" s="1"/>
  <c r="D7269" i="2"/>
  <c r="AD7269" i="2" s="1"/>
  <c r="D7270" i="2"/>
  <c r="AD7270" i="2" s="1"/>
  <c r="D7271" i="2"/>
  <c r="AD7271" i="2" s="1"/>
  <c r="D7272" i="2"/>
  <c r="AD7272" i="2" s="1"/>
  <c r="D7273" i="2"/>
  <c r="AD7273" i="2" s="1"/>
  <c r="D7274" i="2"/>
  <c r="AD7274" i="2" s="1"/>
  <c r="D7275" i="2"/>
  <c r="AD7275" i="2" s="1"/>
  <c r="D7276" i="2"/>
  <c r="AD7276" i="2" s="1"/>
  <c r="D7277" i="2"/>
  <c r="AD7277" i="2" s="1"/>
  <c r="D7278" i="2"/>
  <c r="AD7278" i="2" s="1"/>
  <c r="D7279" i="2"/>
  <c r="AD7279" i="2" s="1"/>
  <c r="D7280" i="2"/>
  <c r="AD7280" i="2" s="1"/>
  <c r="D7281" i="2"/>
  <c r="AD7281" i="2" s="1"/>
  <c r="D7282" i="2"/>
  <c r="AD7282" i="2" s="1"/>
  <c r="D7283" i="2"/>
  <c r="AD7283" i="2" s="1"/>
  <c r="D7284" i="2"/>
  <c r="AD7284" i="2" s="1"/>
  <c r="D7285" i="2"/>
  <c r="AD7285" i="2" s="1"/>
  <c r="D7286" i="2"/>
  <c r="AD7286" i="2" s="1"/>
  <c r="D7287" i="2"/>
  <c r="AD7287" i="2" s="1"/>
  <c r="D7288" i="2"/>
  <c r="AD7288" i="2" s="1"/>
  <c r="D7289" i="2"/>
  <c r="AD7289" i="2" s="1"/>
  <c r="D7290" i="2"/>
  <c r="AD7290" i="2" s="1"/>
  <c r="D7291" i="2"/>
  <c r="AD7291" i="2" s="1"/>
  <c r="D7292" i="2"/>
  <c r="AD7292" i="2" s="1"/>
  <c r="D7293" i="2"/>
  <c r="AD7293" i="2" s="1"/>
  <c r="D7294" i="2"/>
  <c r="AD7294" i="2" s="1"/>
  <c r="D7295" i="2"/>
  <c r="AD7295" i="2" s="1"/>
  <c r="D7296" i="2"/>
  <c r="AD7296" i="2" s="1"/>
  <c r="D7297" i="2"/>
  <c r="AD7297" i="2" s="1"/>
  <c r="D7298" i="2"/>
  <c r="AD7298" i="2" s="1"/>
  <c r="D7299" i="2"/>
  <c r="AD7299" i="2" s="1"/>
  <c r="D7300" i="2"/>
  <c r="AD7300" i="2" s="1"/>
  <c r="D7301" i="2"/>
  <c r="AD7301" i="2" s="1"/>
  <c r="D7302" i="2"/>
  <c r="AD7302" i="2" s="1"/>
  <c r="D7303" i="2"/>
  <c r="AD7303" i="2" s="1"/>
  <c r="D7304" i="2"/>
  <c r="AD7304" i="2" s="1"/>
  <c r="D7305" i="2"/>
  <c r="AD7305" i="2" s="1"/>
  <c r="D7306" i="2"/>
  <c r="AD7306" i="2" s="1"/>
  <c r="D7307" i="2"/>
  <c r="AD7307" i="2" s="1"/>
  <c r="D7308" i="2"/>
  <c r="AD7308" i="2" s="1"/>
  <c r="D7309" i="2"/>
  <c r="AD7309" i="2" s="1"/>
  <c r="D7310" i="2"/>
  <c r="AD7310" i="2" s="1"/>
  <c r="D7311" i="2"/>
  <c r="AD7311" i="2" s="1"/>
  <c r="D7312" i="2"/>
  <c r="AD7312" i="2" s="1"/>
  <c r="D7313" i="2"/>
  <c r="AD7313" i="2" s="1"/>
  <c r="D7314" i="2"/>
  <c r="AD7314" i="2" s="1"/>
  <c r="D7315" i="2"/>
  <c r="AD7315" i="2" s="1"/>
  <c r="D7316" i="2"/>
  <c r="AD7316" i="2" s="1"/>
  <c r="D7317" i="2"/>
  <c r="AD7317" i="2" s="1"/>
  <c r="D7318" i="2"/>
  <c r="AD7318" i="2" s="1"/>
  <c r="D7319" i="2"/>
  <c r="AD7319" i="2" s="1"/>
  <c r="D7320" i="2"/>
  <c r="AD7320" i="2" s="1"/>
  <c r="D7321" i="2"/>
  <c r="AD7321" i="2" s="1"/>
  <c r="D7322" i="2"/>
  <c r="AD7322" i="2" s="1"/>
  <c r="D7323" i="2"/>
  <c r="AD7323" i="2" s="1"/>
  <c r="D7324" i="2"/>
  <c r="AD7324" i="2" s="1"/>
  <c r="D7325" i="2"/>
  <c r="AD7325" i="2" s="1"/>
  <c r="D7326" i="2"/>
  <c r="AD7326" i="2" s="1"/>
  <c r="D7327" i="2"/>
  <c r="AD7327" i="2" s="1"/>
  <c r="D7328" i="2"/>
  <c r="AD7328" i="2" s="1"/>
  <c r="D7329" i="2"/>
  <c r="AD7329" i="2" s="1"/>
  <c r="D7330" i="2"/>
  <c r="AD7330" i="2" s="1"/>
  <c r="D7331" i="2"/>
  <c r="AD7331" i="2" s="1"/>
  <c r="D7332" i="2"/>
  <c r="AD7332" i="2" s="1"/>
  <c r="D7333" i="2"/>
  <c r="AD7333" i="2" s="1"/>
  <c r="D7334" i="2"/>
  <c r="AD7334" i="2" s="1"/>
  <c r="D7335" i="2"/>
  <c r="AD7335" i="2" s="1"/>
  <c r="D7336" i="2"/>
  <c r="AD7336" i="2" s="1"/>
  <c r="D7337" i="2"/>
  <c r="AD7337" i="2" s="1"/>
  <c r="D7338" i="2"/>
  <c r="AD7338" i="2" s="1"/>
  <c r="D7339" i="2"/>
  <c r="AD7339" i="2" s="1"/>
  <c r="D7340" i="2"/>
  <c r="AD7340" i="2" s="1"/>
  <c r="D7341" i="2"/>
  <c r="AD7341" i="2" s="1"/>
  <c r="D7342" i="2"/>
  <c r="AD7342" i="2" s="1"/>
  <c r="D7343" i="2"/>
  <c r="AD7343" i="2" s="1"/>
  <c r="D7344" i="2"/>
  <c r="AD7344" i="2" s="1"/>
  <c r="D7345" i="2"/>
  <c r="AD7345" i="2" s="1"/>
  <c r="D7346" i="2"/>
  <c r="AD7346" i="2" s="1"/>
  <c r="D7347" i="2"/>
  <c r="AD7347" i="2" s="1"/>
  <c r="D7348" i="2"/>
  <c r="AD7348" i="2" s="1"/>
  <c r="D7349" i="2"/>
  <c r="AD7349" i="2" s="1"/>
  <c r="D7350" i="2"/>
  <c r="AD7350" i="2" s="1"/>
  <c r="D7351" i="2"/>
  <c r="AD7351" i="2" s="1"/>
  <c r="D7352" i="2"/>
  <c r="AD7352" i="2" s="1"/>
  <c r="D7353" i="2"/>
  <c r="AD7353" i="2" s="1"/>
  <c r="D7354" i="2"/>
  <c r="AD7354" i="2" s="1"/>
  <c r="D7355" i="2"/>
  <c r="AD7355" i="2" s="1"/>
  <c r="D7356" i="2"/>
  <c r="AD7356" i="2" s="1"/>
  <c r="D7357" i="2"/>
  <c r="AD7357" i="2" s="1"/>
  <c r="D7358" i="2"/>
  <c r="AD7358" i="2" s="1"/>
  <c r="D7359" i="2"/>
  <c r="AD7359" i="2" s="1"/>
  <c r="D7360" i="2"/>
  <c r="AD7360" i="2" s="1"/>
  <c r="D7361" i="2"/>
  <c r="AD7361" i="2" s="1"/>
  <c r="D7362" i="2"/>
  <c r="AD7362" i="2" s="1"/>
  <c r="D7363" i="2"/>
  <c r="AD7363" i="2" s="1"/>
  <c r="D7364" i="2"/>
  <c r="AD7364" i="2" s="1"/>
  <c r="D7365" i="2"/>
  <c r="AD7365" i="2" s="1"/>
  <c r="D7366" i="2"/>
  <c r="AD7366" i="2" s="1"/>
  <c r="D7367" i="2"/>
  <c r="AD7367" i="2" s="1"/>
  <c r="D7368" i="2"/>
  <c r="AD7368" i="2" s="1"/>
  <c r="D7369" i="2"/>
  <c r="AD7369" i="2" s="1"/>
  <c r="D7370" i="2"/>
  <c r="AD7370" i="2" s="1"/>
  <c r="D7371" i="2"/>
  <c r="AD7371" i="2" s="1"/>
  <c r="D7372" i="2"/>
  <c r="AD7372" i="2" s="1"/>
  <c r="D7373" i="2"/>
  <c r="AD7373" i="2" s="1"/>
  <c r="D7374" i="2"/>
  <c r="AD7374" i="2" s="1"/>
  <c r="D7375" i="2"/>
  <c r="AD7375" i="2" s="1"/>
  <c r="D7376" i="2"/>
  <c r="AD7376" i="2" s="1"/>
  <c r="D7377" i="2"/>
  <c r="AD7377" i="2" s="1"/>
  <c r="D7378" i="2"/>
  <c r="AD7378" i="2" s="1"/>
  <c r="D7379" i="2"/>
  <c r="AD7379" i="2" s="1"/>
  <c r="D7380" i="2"/>
  <c r="AD7380" i="2" s="1"/>
  <c r="D7381" i="2"/>
  <c r="AD7381" i="2" s="1"/>
  <c r="D7382" i="2"/>
  <c r="AD7382" i="2" s="1"/>
  <c r="D7383" i="2"/>
  <c r="AD7383" i="2" s="1"/>
  <c r="D7384" i="2"/>
  <c r="AD7384" i="2" s="1"/>
  <c r="D7385" i="2"/>
  <c r="AD7385" i="2" s="1"/>
  <c r="D7386" i="2"/>
  <c r="AD7386" i="2" s="1"/>
  <c r="D7387" i="2"/>
  <c r="AD7387" i="2" s="1"/>
  <c r="D7388" i="2"/>
  <c r="AD7388" i="2" s="1"/>
  <c r="D7389" i="2"/>
  <c r="AD7389" i="2" s="1"/>
  <c r="D7390" i="2"/>
  <c r="AD7390" i="2" s="1"/>
  <c r="D7391" i="2"/>
  <c r="AD7391" i="2" s="1"/>
  <c r="D7392" i="2"/>
  <c r="AD7392" i="2" s="1"/>
  <c r="D7393" i="2"/>
  <c r="AD7393" i="2" s="1"/>
  <c r="D7394" i="2"/>
  <c r="AD7394" i="2" s="1"/>
  <c r="D7395" i="2"/>
  <c r="AD7395" i="2" s="1"/>
  <c r="D7396" i="2"/>
  <c r="AD7396" i="2" s="1"/>
  <c r="D7397" i="2"/>
  <c r="AD7397" i="2" s="1"/>
  <c r="D7398" i="2"/>
  <c r="AD7398" i="2" s="1"/>
  <c r="D7399" i="2"/>
  <c r="AD7399" i="2" s="1"/>
  <c r="D7400" i="2"/>
  <c r="AD7400" i="2" s="1"/>
  <c r="D7401" i="2"/>
  <c r="AD7401" i="2" s="1"/>
  <c r="D7402" i="2"/>
  <c r="AD7402" i="2" s="1"/>
  <c r="D7403" i="2"/>
  <c r="AD7403" i="2" s="1"/>
  <c r="D7404" i="2"/>
  <c r="AD7404" i="2" s="1"/>
  <c r="D7405" i="2"/>
  <c r="AD7405" i="2" s="1"/>
  <c r="D7406" i="2"/>
  <c r="AD7406" i="2" s="1"/>
  <c r="D7407" i="2"/>
  <c r="AD7407" i="2" s="1"/>
  <c r="D7408" i="2"/>
  <c r="AD7408" i="2" s="1"/>
  <c r="D7409" i="2"/>
  <c r="AD7409" i="2" s="1"/>
  <c r="D7410" i="2"/>
  <c r="AD7410" i="2" s="1"/>
  <c r="D7411" i="2"/>
  <c r="AD7411" i="2" s="1"/>
  <c r="D7412" i="2"/>
  <c r="AD7412" i="2" s="1"/>
  <c r="D7413" i="2"/>
  <c r="AD7413" i="2" s="1"/>
  <c r="D7414" i="2"/>
  <c r="AD7414" i="2" s="1"/>
  <c r="D7415" i="2"/>
  <c r="AD7415" i="2" s="1"/>
  <c r="D7416" i="2"/>
  <c r="AD7416" i="2" s="1"/>
  <c r="D7417" i="2"/>
  <c r="AD7417" i="2" s="1"/>
  <c r="D7418" i="2"/>
  <c r="AD7418" i="2" s="1"/>
  <c r="D7419" i="2"/>
  <c r="AD7419" i="2" s="1"/>
  <c r="D7420" i="2"/>
  <c r="AD7420" i="2" s="1"/>
  <c r="D7421" i="2"/>
  <c r="AD7421" i="2" s="1"/>
  <c r="D7422" i="2"/>
  <c r="AD7422" i="2" s="1"/>
  <c r="D7423" i="2"/>
  <c r="AD7423" i="2" s="1"/>
  <c r="D7424" i="2"/>
  <c r="AD7424" i="2" s="1"/>
  <c r="D7425" i="2"/>
  <c r="AD7425" i="2" s="1"/>
  <c r="D7426" i="2"/>
  <c r="AD7426" i="2" s="1"/>
  <c r="D7427" i="2"/>
  <c r="AD7427" i="2" s="1"/>
  <c r="D7428" i="2"/>
  <c r="AD7428" i="2" s="1"/>
  <c r="D7429" i="2"/>
  <c r="AD7429" i="2" s="1"/>
  <c r="D7430" i="2"/>
  <c r="AD7430" i="2" s="1"/>
  <c r="D7431" i="2"/>
  <c r="AD7431" i="2" s="1"/>
  <c r="D7432" i="2"/>
  <c r="AD7432" i="2" s="1"/>
  <c r="D7433" i="2"/>
  <c r="AD7433" i="2" s="1"/>
  <c r="D7434" i="2"/>
  <c r="AD7434" i="2" s="1"/>
  <c r="D7435" i="2"/>
  <c r="AD7435" i="2" s="1"/>
  <c r="D7436" i="2"/>
  <c r="AD7436" i="2" s="1"/>
  <c r="D7437" i="2"/>
  <c r="AD7437" i="2" s="1"/>
  <c r="D7438" i="2"/>
  <c r="AD7438" i="2" s="1"/>
  <c r="D7439" i="2"/>
  <c r="AD7439" i="2" s="1"/>
  <c r="D7440" i="2"/>
  <c r="AD7440" i="2" s="1"/>
  <c r="D7441" i="2"/>
  <c r="AD7441" i="2" s="1"/>
  <c r="D7442" i="2"/>
  <c r="AD7442" i="2" s="1"/>
  <c r="D7443" i="2"/>
  <c r="AD7443" i="2" s="1"/>
  <c r="D7444" i="2"/>
  <c r="AD7444" i="2" s="1"/>
  <c r="D7445" i="2"/>
  <c r="AD7445" i="2" s="1"/>
  <c r="D7446" i="2"/>
  <c r="AD7446" i="2" s="1"/>
  <c r="D7447" i="2"/>
  <c r="AD7447" i="2" s="1"/>
  <c r="D7448" i="2"/>
  <c r="AD7448" i="2" s="1"/>
  <c r="D7449" i="2"/>
  <c r="AD7449" i="2" s="1"/>
  <c r="D7450" i="2"/>
  <c r="AD7450" i="2" s="1"/>
  <c r="D7451" i="2"/>
  <c r="AD7451" i="2" s="1"/>
  <c r="D7452" i="2"/>
  <c r="AD7452" i="2" s="1"/>
  <c r="D7453" i="2"/>
  <c r="AD7453" i="2" s="1"/>
  <c r="D7454" i="2"/>
  <c r="AD7454" i="2" s="1"/>
  <c r="D7455" i="2"/>
  <c r="AD7455" i="2" s="1"/>
  <c r="D7456" i="2"/>
  <c r="AD7456" i="2" s="1"/>
  <c r="D7457" i="2"/>
  <c r="AD7457" i="2" s="1"/>
  <c r="D7458" i="2"/>
  <c r="AD7458" i="2" s="1"/>
  <c r="D7459" i="2"/>
  <c r="AD7459" i="2" s="1"/>
  <c r="D7460" i="2"/>
  <c r="AD7460" i="2" s="1"/>
  <c r="D7461" i="2"/>
  <c r="AD7461" i="2" s="1"/>
  <c r="D7462" i="2"/>
  <c r="AD7462" i="2" s="1"/>
  <c r="D7463" i="2"/>
  <c r="AD7463" i="2" s="1"/>
  <c r="D7464" i="2"/>
  <c r="AD7464" i="2" s="1"/>
  <c r="D7465" i="2"/>
  <c r="AD7465" i="2" s="1"/>
  <c r="D7466" i="2"/>
  <c r="AD7466" i="2" s="1"/>
  <c r="D7467" i="2"/>
  <c r="AD7467" i="2" s="1"/>
  <c r="D7468" i="2"/>
  <c r="AD7468" i="2" s="1"/>
  <c r="D7469" i="2"/>
  <c r="AD7469" i="2" s="1"/>
  <c r="D7470" i="2"/>
  <c r="AD7470" i="2" s="1"/>
  <c r="D7471" i="2"/>
  <c r="AD7471" i="2" s="1"/>
  <c r="D7472" i="2"/>
  <c r="AD7472" i="2" s="1"/>
  <c r="D7473" i="2"/>
  <c r="AD7473" i="2" s="1"/>
  <c r="D7474" i="2"/>
  <c r="AD7474" i="2" s="1"/>
  <c r="D7475" i="2"/>
  <c r="AD7475" i="2" s="1"/>
  <c r="D7476" i="2"/>
  <c r="AD7476" i="2" s="1"/>
  <c r="D7477" i="2"/>
  <c r="AD7477" i="2" s="1"/>
  <c r="D7478" i="2"/>
  <c r="AD7478" i="2" s="1"/>
  <c r="D7479" i="2"/>
  <c r="AD7479" i="2" s="1"/>
  <c r="D7480" i="2"/>
  <c r="AD7480" i="2" s="1"/>
  <c r="D7481" i="2"/>
  <c r="AD7481" i="2" s="1"/>
  <c r="D7482" i="2"/>
  <c r="AD7482" i="2" s="1"/>
  <c r="D7483" i="2"/>
  <c r="AD7483" i="2" s="1"/>
  <c r="D7484" i="2"/>
  <c r="AD7484" i="2" s="1"/>
  <c r="D7485" i="2"/>
  <c r="AD7485" i="2" s="1"/>
  <c r="D7486" i="2"/>
  <c r="AD7486" i="2" s="1"/>
  <c r="D7487" i="2"/>
  <c r="AD7487" i="2" s="1"/>
  <c r="D7488" i="2"/>
  <c r="AD7488" i="2" s="1"/>
  <c r="D7489" i="2"/>
  <c r="AD7489" i="2" s="1"/>
  <c r="D7490" i="2"/>
  <c r="AD7490" i="2" s="1"/>
  <c r="D7491" i="2"/>
  <c r="AD7491" i="2" s="1"/>
  <c r="D7492" i="2"/>
  <c r="AD7492" i="2" s="1"/>
  <c r="D7493" i="2"/>
  <c r="AD7493" i="2" s="1"/>
  <c r="D7494" i="2"/>
  <c r="AD7494" i="2" s="1"/>
  <c r="D7495" i="2"/>
  <c r="AD7495" i="2" s="1"/>
  <c r="D7496" i="2"/>
  <c r="AD7496" i="2" s="1"/>
  <c r="D7497" i="2"/>
  <c r="AD7497" i="2" s="1"/>
  <c r="D7498" i="2"/>
  <c r="AD7498" i="2" s="1"/>
  <c r="D7499" i="2"/>
  <c r="AD7499" i="2" s="1"/>
  <c r="D7500" i="2"/>
  <c r="AD7500" i="2" s="1"/>
  <c r="D7501" i="2"/>
  <c r="AD7501" i="2" s="1"/>
  <c r="D7502" i="2"/>
  <c r="AD7502" i="2" s="1"/>
  <c r="D7503" i="2"/>
  <c r="AD7503" i="2" s="1"/>
  <c r="D7504" i="2"/>
  <c r="AD7504" i="2" s="1"/>
  <c r="D7505" i="2"/>
  <c r="AD7505" i="2" s="1"/>
  <c r="D7506" i="2"/>
  <c r="AD7506" i="2" s="1"/>
  <c r="D7507" i="2"/>
  <c r="AD7507" i="2" s="1"/>
  <c r="D7508" i="2"/>
  <c r="AD7508" i="2" s="1"/>
  <c r="D7509" i="2"/>
  <c r="AD7509" i="2" s="1"/>
  <c r="D7510" i="2"/>
  <c r="AD7510" i="2" s="1"/>
  <c r="D7511" i="2"/>
  <c r="AD7511" i="2" s="1"/>
  <c r="D7512" i="2"/>
  <c r="AD7512" i="2" s="1"/>
  <c r="D7513" i="2"/>
  <c r="AD7513" i="2" s="1"/>
  <c r="D7514" i="2"/>
  <c r="AD7514" i="2" s="1"/>
  <c r="D7515" i="2"/>
  <c r="AD7515" i="2" s="1"/>
  <c r="D7516" i="2"/>
  <c r="AD7516" i="2" s="1"/>
  <c r="D7517" i="2"/>
  <c r="AD7517" i="2" s="1"/>
  <c r="D7518" i="2"/>
  <c r="AD7518" i="2" s="1"/>
  <c r="D7519" i="2"/>
  <c r="AD7519" i="2" s="1"/>
  <c r="D7520" i="2"/>
  <c r="AD7520" i="2" s="1"/>
  <c r="D7521" i="2"/>
  <c r="AD7521" i="2" s="1"/>
  <c r="D7522" i="2"/>
  <c r="AD7522" i="2" s="1"/>
  <c r="D7523" i="2"/>
  <c r="AD7523" i="2" s="1"/>
  <c r="D7524" i="2"/>
  <c r="AD7524" i="2" s="1"/>
  <c r="D7525" i="2"/>
  <c r="AD7525" i="2" s="1"/>
  <c r="D7526" i="2"/>
  <c r="AD7526" i="2" s="1"/>
  <c r="D7527" i="2"/>
  <c r="AD7527" i="2" s="1"/>
  <c r="D7528" i="2"/>
  <c r="AD7528" i="2" s="1"/>
  <c r="D7529" i="2"/>
  <c r="AD7529" i="2" s="1"/>
  <c r="D7530" i="2"/>
  <c r="AD7530" i="2" s="1"/>
  <c r="D7531" i="2"/>
  <c r="AD7531" i="2" s="1"/>
  <c r="D7532" i="2"/>
  <c r="AD7532" i="2" s="1"/>
  <c r="D7533" i="2"/>
  <c r="AD7533" i="2" s="1"/>
  <c r="D7534" i="2"/>
  <c r="AD7534" i="2" s="1"/>
  <c r="D7535" i="2"/>
  <c r="AD7535" i="2" s="1"/>
  <c r="D7536" i="2"/>
  <c r="AD7536" i="2" s="1"/>
  <c r="D7537" i="2"/>
  <c r="AD7537" i="2" s="1"/>
  <c r="D7538" i="2"/>
  <c r="AD7538" i="2" s="1"/>
  <c r="D7539" i="2"/>
  <c r="AD7539" i="2" s="1"/>
  <c r="D7540" i="2"/>
  <c r="AD7540" i="2" s="1"/>
  <c r="D7541" i="2"/>
  <c r="AD7541" i="2" s="1"/>
  <c r="D7542" i="2"/>
  <c r="AD7542" i="2" s="1"/>
  <c r="D7543" i="2"/>
  <c r="AD7543" i="2" s="1"/>
  <c r="D7544" i="2"/>
  <c r="AD7544" i="2" s="1"/>
  <c r="D7545" i="2"/>
  <c r="AD7545" i="2" s="1"/>
  <c r="D7546" i="2"/>
  <c r="AD7546" i="2" s="1"/>
  <c r="D7547" i="2"/>
  <c r="AD7547" i="2" s="1"/>
  <c r="D7548" i="2"/>
  <c r="AD7548" i="2" s="1"/>
  <c r="D7549" i="2"/>
  <c r="AD7549" i="2" s="1"/>
  <c r="D7550" i="2"/>
  <c r="AD7550" i="2" s="1"/>
  <c r="D7551" i="2"/>
  <c r="AD7551" i="2" s="1"/>
  <c r="D7552" i="2"/>
  <c r="AD7552" i="2" s="1"/>
  <c r="D7553" i="2"/>
  <c r="AD7553" i="2" s="1"/>
  <c r="D7554" i="2"/>
  <c r="AD7554" i="2" s="1"/>
  <c r="D7555" i="2"/>
  <c r="AD7555" i="2" s="1"/>
  <c r="D7556" i="2"/>
  <c r="AD7556" i="2" s="1"/>
  <c r="D7557" i="2"/>
  <c r="AD7557" i="2" s="1"/>
  <c r="D7558" i="2"/>
  <c r="AD7558" i="2" s="1"/>
  <c r="D7559" i="2"/>
  <c r="AD7559" i="2" s="1"/>
  <c r="D7560" i="2"/>
  <c r="AD7560" i="2" s="1"/>
  <c r="D7561" i="2"/>
  <c r="AD7561" i="2" s="1"/>
  <c r="D7562" i="2"/>
  <c r="AD7562" i="2" s="1"/>
  <c r="D7563" i="2"/>
  <c r="AD7563" i="2" s="1"/>
  <c r="D7564" i="2"/>
  <c r="AD7564" i="2" s="1"/>
  <c r="D7565" i="2"/>
  <c r="AD7565" i="2" s="1"/>
  <c r="D7566" i="2"/>
  <c r="AD7566" i="2" s="1"/>
  <c r="D7567" i="2"/>
  <c r="AD7567" i="2" s="1"/>
  <c r="D7568" i="2"/>
  <c r="AD7568" i="2" s="1"/>
  <c r="D7569" i="2"/>
  <c r="AD7569" i="2" s="1"/>
  <c r="D7570" i="2"/>
  <c r="AD7570" i="2" s="1"/>
  <c r="D7571" i="2"/>
  <c r="AD7571" i="2" s="1"/>
  <c r="D7572" i="2"/>
  <c r="AD7572" i="2" s="1"/>
  <c r="D7573" i="2"/>
  <c r="AD7573" i="2" s="1"/>
  <c r="D7574" i="2"/>
  <c r="AD7574" i="2" s="1"/>
  <c r="D7575" i="2"/>
  <c r="AD7575" i="2" s="1"/>
  <c r="D7576" i="2"/>
  <c r="AD7576" i="2" s="1"/>
  <c r="D7577" i="2"/>
  <c r="AD7577" i="2" s="1"/>
  <c r="D7578" i="2"/>
  <c r="AD7578" i="2" s="1"/>
  <c r="D7579" i="2"/>
  <c r="AD7579" i="2" s="1"/>
  <c r="D7580" i="2"/>
  <c r="AD7580" i="2" s="1"/>
  <c r="D7581" i="2"/>
  <c r="AD7581" i="2" s="1"/>
  <c r="D7582" i="2"/>
  <c r="AD7582" i="2" s="1"/>
  <c r="D7583" i="2"/>
  <c r="AD7583" i="2" s="1"/>
  <c r="D7584" i="2"/>
  <c r="AD7584" i="2" s="1"/>
  <c r="D7585" i="2"/>
  <c r="AD7585" i="2" s="1"/>
  <c r="D7586" i="2"/>
  <c r="AD7586" i="2" s="1"/>
  <c r="D7587" i="2"/>
  <c r="AD7587" i="2" s="1"/>
  <c r="D7588" i="2"/>
  <c r="AD7588" i="2" s="1"/>
  <c r="D7589" i="2"/>
  <c r="AD7589" i="2" s="1"/>
  <c r="D7590" i="2"/>
  <c r="AD7590" i="2" s="1"/>
  <c r="D7591" i="2"/>
  <c r="AD7591" i="2" s="1"/>
  <c r="D7592" i="2"/>
  <c r="AD7592" i="2" s="1"/>
  <c r="D7593" i="2"/>
  <c r="AD7593" i="2" s="1"/>
  <c r="D7594" i="2"/>
  <c r="AD7594" i="2" s="1"/>
  <c r="D7595" i="2"/>
  <c r="AD7595" i="2" s="1"/>
  <c r="D7596" i="2"/>
  <c r="AD7596" i="2" s="1"/>
  <c r="D7597" i="2"/>
  <c r="AD7597" i="2" s="1"/>
  <c r="D7598" i="2"/>
  <c r="AD7598" i="2" s="1"/>
  <c r="D7599" i="2"/>
  <c r="AD7599" i="2" s="1"/>
  <c r="D7600" i="2"/>
  <c r="AD7600" i="2" s="1"/>
  <c r="D7601" i="2"/>
  <c r="AD7601" i="2" s="1"/>
  <c r="D7602" i="2"/>
  <c r="AD7602" i="2" s="1"/>
  <c r="D7603" i="2"/>
  <c r="AD7603" i="2" s="1"/>
  <c r="D7604" i="2"/>
  <c r="AD7604" i="2" s="1"/>
  <c r="D7605" i="2"/>
  <c r="AD7605" i="2" s="1"/>
  <c r="D7606" i="2"/>
  <c r="AD7606" i="2" s="1"/>
  <c r="D7607" i="2"/>
  <c r="AD7607" i="2" s="1"/>
  <c r="D7608" i="2"/>
  <c r="AD7608" i="2" s="1"/>
  <c r="D7609" i="2"/>
  <c r="AD7609" i="2" s="1"/>
  <c r="D7610" i="2"/>
  <c r="AD7610" i="2" s="1"/>
  <c r="D7611" i="2"/>
  <c r="AD7611" i="2" s="1"/>
  <c r="D7612" i="2"/>
  <c r="AD7612" i="2" s="1"/>
  <c r="D7613" i="2"/>
  <c r="AD7613" i="2" s="1"/>
  <c r="D7614" i="2"/>
  <c r="AD7614" i="2" s="1"/>
  <c r="D7615" i="2"/>
  <c r="AD7615" i="2" s="1"/>
  <c r="D7616" i="2"/>
  <c r="AD7616" i="2" s="1"/>
  <c r="D7617" i="2"/>
  <c r="AD7617" i="2" s="1"/>
  <c r="D7618" i="2"/>
  <c r="AD7618" i="2" s="1"/>
  <c r="D7619" i="2"/>
  <c r="AD7619" i="2" s="1"/>
  <c r="D7620" i="2"/>
  <c r="AD7620" i="2" s="1"/>
  <c r="D7621" i="2"/>
  <c r="AD7621" i="2" s="1"/>
  <c r="D7622" i="2"/>
  <c r="AD7622" i="2" s="1"/>
  <c r="D7623" i="2"/>
  <c r="AD7623" i="2" s="1"/>
  <c r="D7624" i="2"/>
  <c r="AD7624" i="2" s="1"/>
  <c r="D7625" i="2"/>
  <c r="AD7625" i="2" s="1"/>
  <c r="D7626" i="2"/>
  <c r="AD7626" i="2" s="1"/>
  <c r="D7627" i="2"/>
  <c r="AD7627" i="2" s="1"/>
  <c r="D7628" i="2"/>
  <c r="AD7628" i="2" s="1"/>
  <c r="D7629" i="2"/>
  <c r="AD7629" i="2" s="1"/>
  <c r="D7630" i="2"/>
  <c r="AD7630" i="2" s="1"/>
  <c r="D7631" i="2"/>
  <c r="AD7631" i="2" s="1"/>
  <c r="D7632" i="2"/>
  <c r="AD7632" i="2" s="1"/>
  <c r="D7633" i="2"/>
  <c r="AD7633" i="2" s="1"/>
  <c r="D7634" i="2"/>
  <c r="AD7634" i="2" s="1"/>
  <c r="D7635" i="2"/>
  <c r="AD7635" i="2" s="1"/>
  <c r="D7636" i="2"/>
  <c r="AD7636" i="2" s="1"/>
  <c r="D7637" i="2"/>
  <c r="AD7637" i="2" s="1"/>
  <c r="D7638" i="2"/>
  <c r="AD7638" i="2" s="1"/>
  <c r="D7639" i="2"/>
  <c r="AD7639" i="2" s="1"/>
  <c r="D7640" i="2"/>
  <c r="AD7640" i="2" s="1"/>
  <c r="D7641" i="2"/>
  <c r="AD7641" i="2" s="1"/>
  <c r="D7642" i="2"/>
  <c r="AD7642" i="2" s="1"/>
  <c r="D7643" i="2"/>
  <c r="AD7643" i="2" s="1"/>
  <c r="D7644" i="2"/>
  <c r="AD7644" i="2" s="1"/>
  <c r="D7645" i="2"/>
  <c r="AD7645" i="2" s="1"/>
  <c r="D7646" i="2"/>
  <c r="AD7646" i="2" s="1"/>
  <c r="D7647" i="2"/>
  <c r="AD7647" i="2" s="1"/>
  <c r="D7648" i="2"/>
  <c r="AD7648" i="2" s="1"/>
  <c r="D7649" i="2"/>
  <c r="AD7649" i="2" s="1"/>
  <c r="D7650" i="2"/>
  <c r="AD7650" i="2" s="1"/>
  <c r="D7651" i="2"/>
  <c r="AD7651" i="2" s="1"/>
  <c r="D7652" i="2"/>
  <c r="AD7652" i="2" s="1"/>
  <c r="D7653" i="2"/>
  <c r="AD7653" i="2" s="1"/>
  <c r="D7654" i="2"/>
  <c r="AD7654" i="2" s="1"/>
  <c r="D7655" i="2"/>
  <c r="AD7655" i="2" s="1"/>
  <c r="D7656" i="2"/>
  <c r="AD7656" i="2" s="1"/>
  <c r="D7657" i="2"/>
  <c r="AD7657" i="2" s="1"/>
  <c r="D7658" i="2"/>
  <c r="AD7658" i="2" s="1"/>
  <c r="D7659" i="2"/>
  <c r="AD7659" i="2" s="1"/>
  <c r="D7660" i="2"/>
  <c r="AD7660" i="2" s="1"/>
  <c r="D7661" i="2"/>
  <c r="AD7661" i="2" s="1"/>
  <c r="D7662" i="2"/>
  <c r="AD7662" i="2" s="1"/>
  <c r="D7663" i="2"/>
  <c r="AD7663" i="2" s="1"/>
  <c r="D7664" i="2"/>
  <c r="AD7664" i="2" s="1"/>
  <c r="D7665" i="2"/>
  <c r="AD7665" i="2" s="1"/>
  <c r="D7666" i="2"/>
  <c r="AD7666" i="2" s="1"/>
  <c r="D7667" i="2"/>
  <c r="AD7667" i="2" s="1"/>
  <c r="D7668" i="2"/>
  <c r="AD7668" i="2" s="1"/>
  <c r="D7669" i="2"/>
  <c r="AD7669" i="2" s="1"/>
  <c r="D7670" i="2"/>
  <c r="AD7670" i="2" s="1"/>
  <c r="D7671" i="2"/>
  <c r="AD7671" i="2" s="1"/>
  <c r="D7672" i="2"/>
  <c r="AD7672" i="2" s="1"/>
  <c r="D7673" i="2"/>
  <c r="AD7673" i="2" s="1"/>
  <c r="D7674" i="2"/>
  <c r="AD7674" i="2" s="1"/>
  <c r="D7675" i="2"/>
  <c r="AD7675" i="2" s="1"/>
  <c r="D7676" i="2"/>
  <c r="AD7676" i="2" s="1"/>
  <c r="D7677" i="2"/>
  <c r="AD7677" i="2" s="1"/>
  <c r="D7678" i="2"/>
  <c r="AD7678" i="2" s="1"/>
  <c r="D7679" i="2"/>
  <c r="AD7679" i="2" s="1"/>
  <c r="D7680" i="2"/>
  <c r="AD7680" i="2" s="1"/>
  <c r="D7681" i="2"/>
  <c r="AD7681" i="2" s="1"/>
  <c r="D7682" i="2"/>
  <c r="AD7682" i="2" s="1"/>
  <c r="D7683" i="2"/>
  <c r="AD7683" i="2" s="1"/>
  <c r="D7684" i="2"/>
  <c r="AD7684" i="2" s="1"/>
  <c r="D7685" i="2"/>
  <c r="AD7685" i="2" s="1"/>
  <c r="D7686" i="2"/>
  <c r="AD7686" i="2" s="1"/>
  <c r="D7687" i="2"/>
  <c r="AD7687" i="2" s="1"/>
  <c r="D7688" i="2"/>
  <c r="AD7688" i="2" s="1"/>
  <c r="D7689" i="2"/>
  <c r="AD7689" i="2" s="1"/>
  <c r="D7690" i="2"/>
  <c r="AD7690" i="2" s="1"/>
  <c r="D7691" i="2"/>
  <c r="AD7691" i="2" s="1"/>
  <c r="D7692" i="2"/>
  <c r="AD7692" i="2" s="1"/>
  <c r="D7693" i="2"/>
  <c r="AD7693" i="2" s="1"/>
  <c r="D7694" i="2"/>
  <c r="AD7694" i="2" s="1"/>
  <c r="D7695" i="2"/>
  <c r="AD7695" i="2" s="1"/>
  <c r="D7696" i="2"/>
  <c r="AD7696" i="2" s="1"/>
  <c r="D7697" i="2"/>
  <c r="AD7697" i="2" s="1"/>
  <c r="D7698" i="2"/>
  <c r="AD7698" i="2" s="1"/>
  <c r="D7699" i="2"/>
  <c r="AD7699" i="2" s="1"/>
  <c r="D7700" i="2"/>
  <c r="AD7700" i="2" s="1"/>
  <c r="D7701" i="2"/>
  <c r="AD7701" i="2" s="1"/>
  <c r="D7702" i="2"/>
  <c r="AD7702" i="2" s="1"/>
  <c r="D7703" i="2"/>
  <c r="AD7703" i="2" s="1"/>
  <c r="D7704" i="2"/>
  <c r="AD7704" i="2" s="1"/>
  <c r="D7705" i="2"/>
  <c r="AD7705" i="2" s="1"/>
  <c r="D7706" i="2"/>
  <c r="AD7706" i="2" s="1"/>
  <c r="D7707" i="2"/>
  <c r="AD7707" i="2" s="1"/>
  <c r="D7708" i="2"/>
  <c r="AD7708" i="2" s="1"/>
  <c r="D7709" i="2"/>
  <c r="AD7709" i="2" s="1"/>
  <c r="D7710" i="2"/>
  <c r="AD7710" i="2" s="1"/>
  <c r="D7711" i="2"/>
  <c r="AD7711" i="2" s="1"/>
  <c r="D7712" i="2"/>
  <c r="AD7712" i="2" s="1"/>
  <c r="D7713" i="2"/>
  <c r="AD7713" i="2" s="1"/>
  <c r="D7714" i="2"/>
  <c r="AD7714" i="2" s="1"/>
  <c r="D7715" i="2"/>
  <c r="AD7715" i="2" s="1"/>
  <c r="D7716" i="2"/>
  <c r="AD7716" i="2" s="1"/>
  <c r="D7717" i="2"/>
  <c r="AD7717" i="2" s="1"/>
  <c r="D7718" i="2"/>
  <c r="AD7718" i="2" s="1"/>
  <c r="D7719" i="2"/>
  <c r="AD7719" i="2" s="1"/>
  <c r="D7720" i="2"/>
  <c r="AD7720" i="2" s="1"/>
  <c r="D7721" i="2"/>
  <c r="AD7721" i="2" s="1"/>
  <c r="D7722" i="2"/>
  <c r="AD7722" i="2" s="1"/>
  <c r="D7723" i="2"/>
  <c r="AD7723" i="2" s="1"/>
  <c r="D7724" i="2"/>
  <c r="AD7724" i="2" s="1"/>
  <c r="D7725" i="2"/>
  <c r="AD7725" i="2" s="1"/>
  <c r="D7726" i="2"/>
  <c r="AD7726" i="2" s="1"/>
  <c r="D7727" i="2"/>
  <c r="AD7727" i="2" s="1"/>
  <c r="D7728" i="2"/>
  <c r="AD7728" i="2" s="1"/>
  <c r="D7729" i="2"/>
  <c r="AD7729" i="2" s="1"/>
  <c r="D7730" i="2"/>
  <c r="AD7730" i="2" s="1"/>
  <c r="D7731" i="2"/>
  <c r="AD7731" i="2" s="1"/>
  <c r="D7732" i="2"/>
  <c r="AD7732" i="2" s="1"/>
  <c r="D7733" i="2"/>
  <c r="AD7733" i="2" s="1"/>
  <c r="D7734" i="2"/>
  <c r="AD7734" i="2" s="1"/>
  <c r="D7735" i="2"/>
  <c r="AD7735" i="2" s="1"/>
  <c r="D7736" i="2"/>
  <c r="AD7736" i="2" s="1"/>
  <c r="D7737" i="2"/>
  <c r="AD7737" i="2" s="1"/>
  <c r="D7738" i="2"/>
  <c r="AD7738" i="2" s="1"/>
  <c r="D7739" i="2"/>
  <c r="AD7739" i="2" s="1"/>
  <c r="D7740" i="2"/>
  <c r="AD7740" i="2" s="1"/>
  <c r="D7741" i="2"/>
  <c r="AD7741" i="2" s="1"/>
  <c r="D7742" i="2"/>
  <c r="AD7742" i="2" s="1"/>
  <c r="D7743" i="2"/>
  <c r="AD7743" i="2" s="1"/>
  <c r="D7744" i="2"/>
  <c r="AD7744" i="2" s="1"/>
  <c r="D7745" i="2"/>
  <c r="AD7745" i="2" s="1"/>
  <c r="D7746" i="2"/>
  <c r="AD7746" i="2" s="1"/>
  <c r="D7747" i="2"/>
  <c r="AD7747" i="2" s="1"/>
  <c r="D7748" i="2"/>
  <c r="AD7748" i="2" s="1"/>
  <c r="D7749" i="2"/>
  <c r="AD7749" i="2" s="1"/>
  <c r="D7750" i="2"/>
  <c r="AD7750" i="2" s="1"/>
  <c r="D7751" i="2"/>
  <c r="AD7751" i="2" s="1"/>
  <c r="D7752" i="2"/>
  <c r="AD7752" i="2" s="1"/>
  <c r="D7753" i="2"/>
  <c r="AD7753" i="2" s="1"/>
  <c r="D7754" i="2"/>
  <c r="AD7754" i="2" s="1"/>
  <c r="D7755" i="2"/>
  <c r="AD7755" i="2" s="1"/>
  <c r="D7756" i="2"/>
  <c r="AD7756" i="2" s="1"/>
  <c r="D7757" i="2"/>
  <c r="AD7757" i="2" s="1"/>
  <c r="D7758" i="2"/>
  <c r="AD7758" i="2" s="1"/>
  <c r="D7759" i="2"/>
  <c r="AD7759" i="2" s="1"/>
  <c r="D7760" i="2"/>
  <c r="AD7760" i="2" s="1"/>
  <c r="D7761" i="2"/>
  <c r="AD7761" i="2" s="1"/>
  <c r="D7762" i="2"/>
  <c r="AD7762" i="2" s="1"/>
  <c r="D7763" i="2"/>
  <c r="AD7763" i="2" s="1"/>
  <c r="D7764" i="2"/>
  <c r="AD7764" i="2" s="1"/>
  <c r="D7765" i="2"/>
  <c r="AD7765" i="2" s="1"/>
  <c r="D7766" i="2"/>
  <c r="AD7766" i="2" s="1"/>
  <c r="D7767" i="2"/>
  <c r="AD7767" i="2" s="1"/>
  <c r="D7768" i="2"/>
  <c r="AD7768" i="2" s="1"/>
  <c r="D7769" i="2"/>
  <c r="AD7769" i="2" s="1"/>
  <c r="D7770" i="2"/>
  <c r="AD7770" i="2" s="1"/>
  <c r="D7771" i="2"/>
  <c r="AD7771" i="2" s="1"/>
  <c r="D7772" i="2"/>
  <c r="AD7772" i="2" s="1"/>
  <c r="D7773" i="2"/>
  <c r="AD7773" i="2" s="1"/>
  <c r="D7774" i="2"/>
  <c r="AD7774" i="2" s="1"/>
  <c r="D7775" i="2"/>
  <c r="AD7775" i="2" s="1"/>
  <c r="D7776" i="2"/>
  <c r="AD7776" i="2" s="1"/>
  <c r="D7777" i="2"/>
  <c r="AD7777" i="2" s="1"/>
  <c r="D7778" i="2"/>
  <c r="AD7778" i="2" s="1"/>
  <c r="D7779" i="2"/>
  <c r="AD7779" i="2" s="1"/>
  <c r="D7780" i="2"/>
  <c r="AD7780" i="2" s="1"/>
  <c r="D7781" i="2"/>
  <c r="AD7781" i="2" s="1"/>
  <c r="D7782" i="2"/>
  <c r="AD7782" i="2" s="1"/>
  <c r="D7783" i="2"/>
  <c r="AD7783" i="2" s="1"/>
  <c r="D7784" i="2"/>
  <c r="AD7784" i="2" s="1"/>
  <c r="D7785" i="2"/>
  <c r="AD7785" i="2" s="1"/>
  <c r="D7786" i="2"/>
  <c r="AD7786" i="2" s="1"/>
  <c r="D7787" i="2"/>
  <c r="AD7787" i="2" s="1"/>
  <c r="D7788" i="2"/>
  <c r="AD7788" i="2" s="1"/>
  <c r="D7789" i="2"/>
  <c r="AD7789" i="2" s="1"/>
  <c r="D7790" i="2"/>
  <c r="AD7790" i="2" s="1"/>
  <c r="D7791" i="2"/>
  <c r="AD7791" i="2" s="1"/>
  <c r="D7792" i="2"/>
  <c r="AD7792" i="2" s="1"/>
  <c r="D7793" i="2"/>
  <c r="AD7793" i="2" s="1"/>
  <c r="D7794" i="2"/>
  <c r="AD7794" i="2" s="1"/>
  <c r="D7795" i="2"/>
  <c r="AD7795" i="2" s="1"/>
  <c r="D7796" i="2"/>
  <c r="AD7796" i="2" s="1"/>
  <c r="D7797" i="2"/>
  <c r="AD7797" i="2" s="1"/>
  <c r="D7798" i="2"/>
  <c r="AD7798" i="2" s="1"/>
  <c r="D7799" i="2"/>
  <c r="AD7799" i="2" s="1"/>
  <c r="D7800" i="2"/>
  <c r="AD7800" i="2" s="1"/>
  <c r="D7801" i="2"/>
  <c r="AD7801" i="2" s="1"/>
  <c r="D7802" i="2"/>
  <c r="AD7802" i="2" s="1"/>
  <c r="D7803" i="2"/>
  <c r="AD7803" i="2" s="1"/>
  <c r="D7804" i="2"/>
  <c r="AD7804" i="2" s="1"/>
  <c r="D7805" i="2"/>
  <c r="AD7805" i="2" s="1"/>
  <c r="D7806" i="2"/>
  <c r="AD7806" i="2" s="1"/>
  <c r="D7807" i="2"/>
  <c r="AD7807" i="2" s="1"/>
  <c r="D7808" i="2"/>
  <c r="AD7808" i="2" s="1"/>
  <c r="D7809" i="2"/>
  <c r="AD7809" i="2" s="1"/>
  <c r="D7810" i="2"/>
  <c r="AD7810" i="2" s="1"/>
  <c r="D7811" i="2"/>
  <c r="AD7811" i="2" s="1"/>
  <c r="D7812" i="2"/>
  <c r="AD7812" i="2" s="1"/>
  <c r="D7813" i="2"/>
  <c r="AD7813" i="2" s="1"/>
  <c r="D7814" i="2"/>
  <c r="AD7814" i="2" s="1"/>
  <c r="D7815" i="2"/>
  <c r="AD7815" i="2" s="1"/>
  <c r="D7816" i="2"/>
  <c r="AD7816" i="2" s="1"/>
  <c r="D7817" i="2"/>
  <c r="AD7817" i="2" s="1"/>
  <c r="D7818" i="2"/>
  <c r="AD7818" i="2" s="1"/>
  <c r="D7819" i="2"/>
  <c r="AD7819" i="2" s="1"/>
  <c r="D7820" i="2"/>
  <c r="AD7820" i="2" s="1"/>
  <c r="D7821" i="2"/>
  <c r="AD7821" i="2" s="1"/>
  <c r="D7822" i="2"/>
  <c r="AD7822" i="2" s="1"/>
  <c r="D7823" i="2"/>
  <c r="AD7823" i="2" s="1"/>
  <c r="D7824" i="2"/>
  <c r="AD7824" i="2" s="1"/>
  <c r="D7825" i="2"/>
  <c r="AD7825" i="2" s="1"/>
  <c r="D7826" i="2"/>
  <c r="AD7826" i="2" s="1"/>
  <c r="D7827" i="2"/>
  <c r="AD7827" i="2" s="1"/>
  <c r="D7828" i="2"/>
  <c r="AD7828" i="2" s="1"/>
  <c r="D7829" i="2"/>
  <c r="AD7829" i="2" s="1"/>
  <c r="D7830" i="2"/>
  <c r="AD7830" i="2" s="1"/>
  <c r="D7831" i="2"/>
  <c r="AD7831" i="2" s="1"/>
  <c r="D7832" i="2"/>
  <c r="AD7832" i="2" s="1"/>
  <c r="D7833" i="2"/>
  <c r="AD7833" i="2" s="1"/>
  <c r="D7834" i="2"/>
  <c r="AD7834" i="2" s="1"/>
  <c r="D7835" i="2"/>
  <c r="AD7835" i="2" s="1"/>
  <c r="D7836" i="2"/>
  <c r="AD7836" i="2" s="1"/>
  <c r="D7837" i="2"/>
  <c r="AD7837" i="2" s="1"/>
  <c r="D7838" i="2"/>
  <c r="AD7838" i="2" s="1"/>
  <c r="D7839" i="2"/>
  <c r="AD7839" i="2" s="1"/>
  <c r="D7840" i="2"/>
  <c r="AD7840" i="2" s="1"/>
  <c r="D7841" i="2"/>
  <c r="AD7841" i="2" s="1"/>
  <c r="D7842" i="2"/>
  <c r="AD7842" i="2" s="1"/>
  <c r="D7843" i="2"/>
  <c r="AD7843" i="2" s="1"/>
  <c r="D7844" i="2"/>
  <c r="AD7844" i="2" s="1"/>
  <c r="D7845" i="2"/>
  <c r="AD7845" i="2" s="1"/>
  <c r="D7846" i="2"/>
  <c r="AD7846" i="2" s="1"/>
  <c r="D7847" i="2"/>
  <c r="AD7847" i="2" s="1"/>
  <c r="D7848" i="2"/>
  <c r="AD7848" i="2" s="1"/>
  <c r="D7849" i="2"/>
  <c r="AD7849" i="2" s="1"/>
  <c r="D7850" i="2"/>
  <c r="AD7850" i="2" s="1"/>
  <c r="D7851" i="2"/>
  <c r="AD7851" i="2" s="1"/>
  <c r="D7852" i="2"/>
  <c r="AD7852" i="2" s="1"/>
  <c r="D7853" i="2"/>
  <c r="AD7853" i="2" s="1"/>
  <c r="D7854" i="2"/>
  <c r="AD7854" i="2" s="1"/>
  <c r="D7855" i="2"/>
  <c r="AD7855" i="2" s="1"/>
  <c r="D7856" i="2"/>
  <c r="AD7856" i="2" s="1"/>
  <c r="D7857" i="2"/>
  <c r="AD7857" i="2" s="1"/>
  <c r="D7858" i="2"/>
  <c r="AD7858" i="2" s="1"/>
  <c r="D7859" i="2"/>
  <c r="AD7859" i="2" s="1"/>
  <c r="D7860" i="2"/>
  <c r="AD7860" i="2" s="1"/>
  <c r="D7861" i="2"/>
  <c r="AD7861" i="2" s="1"/>
  <c r="D7862" i="2"/>
  <c r="AD7862" i="2" s="1"/>
  <c r="D7863" i="2"/>
  <c r="AD7863" i="2" s="1"/>
  <c r="D7864" i="2"/>
  <c r="AD7864" i="2" s="1"/>
  <c r="D7865" i="2"/>
  <c r="AD7865" i="2" s="1"/>
  <c r="D7866" i="2"/>
  <c r="AD7866" i="2" s="1"/>
  <c r="D7867" i="2"/>
  <c r="AD7867" i="2" s="1"/>
  <c r="D7868" i="2"/>
  <c r="AD7868" i="2" s="1"/>
  <c r="D7869" i="2"/>
  <c r="AD7869" i="2" s="1"/>
  <c r="D7870" i="2"/>
  <c r="AD7870" i="2" s="1"/>
  <c r="D7871" i="2"/>
  <c r="AD7871" i="2" s="1"/>
  <c r="D7872" i="2"/>
  <c r="AD7872" i="2" s="1"/>
  <c r="D7873" i="2"/>
  <c r="AD7873" i="2" s="1"/>
  <c r="D7874" i="2"/>
  <c r="AD7874" i="2" s="1"/>
  <c r="D7875" i="2"/>
  <c r="AD7875" i="2" s="1"/>
  <c r="D7876" i="2"/>
  <c r="AD7876" i="2" s="1"/>
  <c r="D7877" i="2"/>
  <c r="AD7877" i="2" s="1"/>
  <c r="D7878" i="2"/>
  <c r="AD7878" i="2" s="1"/>
  <c r="D7879" i="2"/>
  <c r="AD7879" i="2" s="1"/>
  <c r="D7880" i="2"/>
  <c r="AD7880" i="2" s="1"/>
  <c r="D7881" i="2"/>
  <c r="AD7881" i="2" s="1"/>
  <c r="D7882" i="2"/>
  <c r="AD7882" i="2" s="1"/>
  <c r="D7883" i="2"/>
  <c r="AD7883" i="2" s="1"/>
  <c r="D7884" i="2"/>
  <c r="AD7884" i="2" s="1"/>
  <c r="D7885" i="2"/>
  <c r="AD7885" i="2" s="1"/>
  <c r="D7886" i="2"/>
  <c r="AD7886" i="2" s="1"/>
  <c r="D7887" i="2"/>
  <c r="AD7887" i="2" s="1"/>
  <c r="D7888" i="2"/>
  <c r="AD7888" i="2" s="1"/>
  <c r="D7889" i="2"/>
  <c r="AD7889" i="2" s="1"/>
  <c r="D7890" i="2"/>
  <c r="AD7890" i="2" s="1"/>
  <c r="D7891" i="2"/>
  <c r="AD7891" i="2" s="1"/>
  <c r="D7892" i="2"/>
  <c r="AD7892" i="2" s="1"/>
  <c r="D7893" i="2"/>
  <c r="AD7893" i="2" s="1"/>
  <c r="D7894" i="2"/>
  <c r="AD7894" i="2" s="1"/>
  <c r="D7895" i="2"/>
  <c r="AD7895" i="2" s="1"/>
  <c r="D7896" i="2"/>
  <c r="AD7896" i="2" s="1"/>
  <c r="D7897" i="2"/>
  <c r="AD7897" i="2" s="1"/>
  <c r="D7898" i="2"/>
  <c r="AD7898" i="2" s="1"/>
  <c r="D7899" i="2"/>
  <c r="AD7899" i="2" s="1"/>
  <c r="D7900" i="2"/>
  <c r="AD7900" i="2" s="1"/>
  <c r="D7901" i="2"/>
  <c r="AD7901" i="2" s="1"/>
  <c r="D7902" i="2"/>
  <c r="AD7902" i="2" s="1"/>
  <c r="D7903" i="2"/>
  <c r="AD7903" i="2" s="1"/>
  <c r="D7904" i="2"/>
  <c r="AD7904" i="2" s="1"/>
  <c r="D7905" i="2"/>
  <c r="AD7905" i="2" s="1"/>
  <c r="D7906" i="2"/>
  <c r="AD7906" i="2" s="1"/>
  <c r="D7907" i="2"/>
  <c r="AD7907" i="2" s="1"/>
  <c r="D7908" i="2"/>
  <c r="AD7908" i="2" s="1"/>
  <c r="D7909" i="2"/>
  <c r="AD7909" i="2" s="1"/>
  <c r="D7910" i="2"/>
  <c r="AD7910" i="2" s="1"/>
  <c r="D7911" i="2"/>
  <c r="AD7911" i="2" s="1"/>
  <c r="D7912" i="2"/>
  <c r="AD7912" i="2" s="1"/>
  <c r="D7913" i="2"/>
  <c r="AD7913" i="2" s="1"/>
  <c r="D7914" i="2"/>
  <c r="AD7914" i="2" s="1"/>
  <c r="D7915" i="2"/>
  <c r="AD7915" i="2" s="1"/>
  <c r="D7916" i="2"/>
  <c r="AD7916" i="2" s="1"/>
  <c r="D7917" i="2"/>
  <c r="AD7917" i="2" s="1"/>
  <c r="D7918" i="2"/>
  <c r="AD7918" i="2" s="1"/>
  <c r="D7919" i="2"/>
  <c r="AD7919" i="2" s="1"/>
  <c r="D7920" i="2"/>
  <c r="AD7920" i="2" s="1"/>
  <c r="D7921" i="2"/>
  <c r="AD7921" i="2" s="1"/>
  <c r="D7922" i="2"/>
  <c r="AD7922" i="2" s="1"/>
  <c r="D7923" i="2"/>
  <c r="AD7923" i="2" s="1"/>
  <c r="D7924" i="2"/>
  <c r="AD7924" i="2" s="1"/>
  <c r="D7925" i="2"/>
  <c r="AD7925" i="2" s="1"/>
  <c r="D7926" i="2"/>
  <c r="AD7926" i="2" s="1"/>
  <c r="D7927" i="2"/>
  <c r="AD7927" i="2" s="1"/>
  <c r="D7928" i="2"/>
  <c r="AD7928" i="2" s="1"/>
  <c r="D7929" i="2"/>
  <c r="AD7929" i="2" s="1"/>
  <c r="D7930" i="2"/>
  <c r="AD7930" i="2" s="1"/>
  <c r="D7931" i="2"/>
  <c r="AD7931" i="2" s="1"/>
  <c r="D7932" i="2"/>
  <c r="AD7932" i="2" s="1"/>
  <c r="D7933" i="2"/>
  <c r="AD7933" i="2" s="1"/>
  <c r="D7934" i="2"/>
  <c r="AD7934" i="2" s="1"/>
  <c r="D7935" i="2"/>
  <c r="AD7935" i="2" s="1"/>
  <c r="D7936" i="2"/>
  <c r="AD7936" i="2" s="1"/>
  <c r="D7937" i="2"/>
  <c r="AD7937" i="2" s="1"/>
  <c r="D7938" i="2"/>
  <c r="AD7938" i="2" s="1"/>
  <c r="D7939" i="2"/>
  <c r="AD7939" i="2" s="1"/>
  <c r="D7940" i="2"/>
  <c r="AD7940" i="2" s="1"/>
  <c r="D7941" i="2"/>
  <c r="AD7941" i="2" s="1"/>
  <c r="D7942" i="2"/>
  <c r="AD7942" i="2" s="1"/>
  <c r="D7943" i="2"/>
  <c r="AD7943" i="2" s="1"/>
  <c r="D7944" i="2"/>
  <c r="AD7944" i="2" s="1"/>
  <c r="D7945" i="2"/>
  <c r="AD7945" i="2" s="1"/>
  <c r="D7946" i="2"/>
  <c r="AD7946" i="2" s="1"/>
  <c r="D7947" i="2"/>
  <c r="AD7947" i="2" s="1"/>
  <c r="D7948" i="2"/>
  <c r="AD7948" i="2" s="1"/>
  <c r="D7949" i="2"/>
  <c r="AD7949" i="2" s="1"/>
  <c r="D7950" i="2"/>
  <c r="AD7950" i="2" s="1"/>
  <c r="D7951" i="2"/>
  <c r="AD7951" i="2" s="1"/>
  <c r="D7952" i="2"/>
  <c r="AD7952" i="2" s="1"/>
  <c r="D7953" i="2"/>
  <c r="AD7953" i="2" s="1"/>
  <c r="D7954" i="2"/>
  <c r="AD7954" i="2" s="1"/>
  <c r="D7955" i="2"/>
  <c r="AD7955" i="2" s="1"/>
  <c r="D7956" i="2"/>
  <c r="AD7956" i="2" s="1"/>
  <c r="D7957" i="2"/>
  <c r="AD7957" i="2" s="1"/>
  <c r="D7958" i="2"/>
  <c r="AD7958" i="2" s="1"/>
  <c r="D7959" i="2"/>
  <c r="AD7959" i="2" s="1"/>
  <c r="D7960" i="2"/>
  <c r="AD7960" i="2" s="1"/>
  <c r="D7961" i="2"/>
  <c r="AD7961" i="2" s="1"/>
  <c r="D7962" i="2"/>
  <c r="AD7962" i="2" s="1"/>
  <c r="D7963" i="2"/>
  <c r="AD7963" i="2" s="1"/>
  <c r="D7964" i="2"/>
  <c r="AD7964" i="2" s="1"/>
  <c r="D7965" i="2"/>
  <c r="AD7965" i="2" s="1"/>
  <c r="D7966" i="2"/>
  <c r="AD7966" i="2" s="1"/>
  <c r="D7967" i="2"/>
  <c r="AD7967" i="2" s="1"/>
  <c r="D7968" i="2"/>
  <c r="AD7968" i="2" s="1"/>
  <c r="D7969" i="2"/>
  <c r="AD7969" i="2" s="1"/>
  <c r="D7970" i="2"/>
  <c r="AD7970" i="2" s="1"/>
  <c r="D7971" i="2"/>
  <c r="AD7971" i="2" s="1"/>
  <c r="D7972" i="2"/>
  <c r="AD7972" i="2" s="1"/>
  <c r="D7973" i="2"/>
  <c r="AD7973" i="2" s="1"/>
  <c r="D7974" i="2"/>
  <c r="AD7974" i="2" s="1"/>
  <c r="D7975" i="2"/>
  <c r="AD7975" i="2" s="1"/>
  <c r="D7976" i="2"/>
  <c r="AD7976" i="2" s="1"/>
  <c r="D7977" i="2"/>
  <c r="AD7977" i="2" s="1"/>
  <c r="D7978" i="2"/>
  <c r="AD7978" i="2" s="1"/>
  <c r="D7979" i="2"/>
  <c r="AD7979" i="2" s="1"/>
  <c r="D7980" i="2"/>
  <c r="AD7980" i="2" s="1"/>
  <c r="D7981" i="2"/>
  <c r="AD7981" i="2" s="1"/>
  <c r="D7982" i="2"/>
  <c r="AD7982" i="2" s="1"/>
  <c r="D7983" i="2"/>
  <c r="AD7983" i="2" s="1"/>
  <c r="D7984" i="2"/>
  <c r="AD7984" i="2" s="1"/>
  <c r="D7985" i="2"/>
  <c r="AD7985" i="2" s="1"/>
  <c r="D7986" i="2"/>
  <c r="AD7986" i="2" s="1"/>
  <c r="D7987" i="2"/>
  <c r="AD7987" i="2" s="1"/>
  <c r="D7988" i="2"/>
  <c r="AD7988" i="2" s="1"/>
  <c r="D7989" i="2"/>
  <c r="AD7989" i="2" s="1"/>
  <c r="D7990" i="2"/>
  <c r="AD7990" i="2" s="1"/>
  <c r="D7991" i="2"/>
  <c r="AD7991" i="2" s="1"/>
  <c r="D7992" i="2"/>
  <c r="AD7992" i="2" s="1"/>
  <c r="D7993" i="2"/>
  <c r="AD7993" i="2" s="1"/>
  <c r="D7994" i="2"/>
  <c r="AD7994" i="2" s="1"/>
  <c r="D7995" i="2"/>
  <c r="AD7995" i="2" s="1"/>
  <c r="D7996" i="2"/>
  <c r="AD7996" i="2" s="1"/>
  <c r="D7997" i="2"/>
  <c r="AD7997" i="2" s="1"/>
  <c r="D7998" i="2"/>
  <c r="AD7998" i="2" s="1"/>
  <c r="D7999" i="2"/>
  <c r="AD7999" i="2" s="1"/>
  <c r="D8000" i="2"/>
  <c r="AD8000" i="2" s="1"/>
  <c r="D8001" i="2"/>
  <c r="AD8001" i="2" s="1"/>
  <c r="D8002" i="2"/>
  <c r="AD8002" i="2" s="1"/>
  <c r="D8003" i="2"/>
  <c r="AD8003" i="2" s="1"/>
  <c r="D8004" i="2"/>
  <c r="AD8004" i="2" s="1"/>
  <c r="D8005" i="2"/>
  <c r="AD8005" i="2" s="1"/>
  <c r="D8006" i="2"/>
  <c r="AD8006" i="2" s="1"/>
  <c r="D8007" i="2"/>
  <c r="AD8007" i="2" s="1"/>
  <c r="D8008" i="2"/>
  <c r="AD8008" i="2" s="1"/>
  <c r="D8009" i="2"/>
  <c r="AD8009" i="2" s="1"/>
  <c r="D8010" i="2"/>
  <c r="AD8010" i="2" s="1"/>
  <c r="D8011" i="2"/>
  <c r="AD8011" i="2" s="1"/>
  <c r="D8012" i="2"/>
  <c r="AD8012" i="2" s="1"/>
  <c r="D8013" i="2"/>
  <c r="AD8013" i="2" s="1"/>
  <c r="D8014" i="2"/>
  <c r="AD8014" i="2" s="1"/>
  <c r="D8015" i="2"/>
  <c r="AD8015" i="2" s="1"/>
  <c r="D8016" i="2"/>
  <c r="AD8016" i="2" s="1"/>
  <c r="D8017" i="2"/>
  <c r="AD8017" i="2" s="1"/>
  <c r="D8018" i="2"/>
  <c r="AD8018" i="2" s="1"/>
  <c r="D8019" i="2"/>
  <c r="AD8019" i="2" s="1"/>
  <c r="D8020" i="2"/>
  <c r="AD8020" i="2" s="1"/>
  <c r="D8021" i="2"/>
  <c r="AD8021" i="2" s="1"/>
  <c r="D8022" i="2"/>
  <c r="AD8022" i="2" s="1"/>
  <c r="D8023" i="2"/>
  <c r="AD8023" i="2" s="1"/>
  <c r="D8024" i="2"/>
  <c r="AD8024" i="2" s="1"/>
  <c r="D8025" i="2"/>
  <c r="AD8025" i="2" s="1"/>
  <c r="D8026" i="2"/>
  <c r="AD8026" i="2" s="1"/>
  <c r="D8027" i="2"/>
  <c r="AD8027" i="2" s="1"/>
  <c r="D8028" i="2"/>
  <c r="AD8028" i="2" s="1"/>
  <c r="D8029" i="2"/>
  <c r="AD8029" i="2" s="1"/>
  <c r="D8030" i="2"/>
  <c r="AD8030" i="2" s="1"/>
  <c r="D8031" i="2"/>
  <c r="AD8031" i="2" s="1"/>
  <c r="D8032" i="2"/>
  <c r="AD8032" i="2" s="1"/>
  <c r="D8033" i="2"/>
  <c r="AD8033" i="2" s="1"/>
  <c r="D8034" i="2"/>
  <c r="AD8034" i="2" s="1"/>
  <c r="D8035" i="2"/>
  <c r="AD8035" i="2" s="1"/>
  <c r="D8036" i="2"/>
  <c r="AD8036" i="2" s="1"/>
  <c r="D8037" i="2"/>
  <c r="AD8037" i="2" s="1"/>
  <c r="D8038" i="2"/>
  <c r="AD8038" i="2" s="1"/>
  <c r="D8039" i="2"/>
  <c r="AD8039" i="2" s="1"/>
  <c r="D8040" i="2"/>
  <c r="AD8040" i="2" s="1"/>
  <c r="D8041" i="2"/>
  <c r="AD8041" i="2" s="1"/>
  <c r="D8042" i="2"/>
  <c r="AD8042" i="2" s="1"/>
  <c r="D8043" i="2"/>
  <c r="AD8043" i="2" s="1"/>
  <c r="D8044" i="2"/>
  <c r="AD8044" i="2" s="1"/>
  <c r="D8045" i="2"/>
  <c r="AD8045" i="2" s="1"/>
  <c r="D8046" i="2"/>
  <c r="AD8046" i="2" s="1"/>
  <c r="D8047" i="2"/>
  <c r="AD8047" i="2" s="1"/>
  <c r="D8048" i="2"/>
  <c r="AD8048" i="2" s="1"/>
  <c r="D8049" i="2"/>
  <c r="AD8049" i="2" s="1"/>
  <c r="D8050" i="2"/>
  <c r="AD8050" i="2" s="1"/>
  <c r="D8051" i="2"/>
  <c r="AD8051" i="2" s="1"/>
  <c r="D8052" i="2"/>
  <c r="AD8052" i="2" s="1"/>
  <c r="D8053" i="2"/>
  <c r="AD8053" i="2" s="1"/>
  <c r="D8054" i="2"/>
  <c r="AD8054" i="2" s="1"/>
  <c r="D8055" i="2"/>
  <c r="AD8055" i="2" s="1"/>
  <c r="D8056" i="2"/>
  <c r="AD8056" i="2" s="1"/>
  <c r="D8057" i="2"/>
  <c r="AD8057" i="2" s="1"/>
  <c r="D8058" i="2"/>
  <c r="AD8058" i="2" s="1"/>
  <c r="D8059" i="2"/>
  <c r="AD8059" i="2" s="1"/>
  <c r="D8060" i="2"/>
  <c r="AD8060" i="2" s="1"/>
  <c r="D8061" i="2"/>
  <c r="AD8061" i="2" s="1"/>
  <c r="D8062" i="2"/>
  <c r="AD8062" i="2" s="1"/>
  <c r="D8063" i="2"/>
  <c r="AD8063" i="2" s="1"/>
  <c r="D8064" i="2"/>
  <c r="AD8064" i="2" s="1"/>
  <c r="D8065" i="2"/>
  <c r="AD8065" i="2" s="1"/>
  <c r="D8066" i="2"/>
  <c r="AD8066" i="2" s="1"/>
  <c r="D8067" i="2"/>
  <c r="AD8067" i="2" s="1"/>
  <c r="D8068" i="2"/>
  <c r="AD8068" i="2" s="1"/>
  <c r="D8069" i="2"/>
  <c r="AD8069" i="2" s="1"/>
  <c r="D8070" i="2"/>
  <c r="AD8070" i="2" s="1"/>
  <c r="D8071" i="2"/>
  <c r="AD8071" i="2" s="1"/>
  <c r="D8072" i="2"/>
  <c r="AD8072" i="2" s="1"/>
  <c r="D8073" i="2"/>
  <c r="AD8073" i="2" s="1"/>
  <c r="D8074" i="2"/>
  <c r="AD8074" i="2" s="1"/>
  <c r="D8075" i="2"/>
  <c r="AD8075" i="2" s="1"/>
  <c r="D8076" i="2"/>
  <c r="AD8076" i="2" s="1"/>
  <c r="D8077" i="2"/>
  <c r="AD8077" i="2" s="1"/>
  <c r="D8078" i="2"/>
  <c r="AD8078" i="2" s="1"/>
  <c r="D8079" i="2"/>
  <c r="AD8079" i="2" s="1"/>
  <c r="D8080" i="2"/>
  <c r="AD8080" i="2" s="1"/>
  <c r="D8081" i="2"/>
  <c r="AD8081" i="2" s="1"/>
  <c r="D8082" i="2"/>
  <c r="AD8082" i="2" s="1"/>
  <c r="D8083" i="2"/>
  <c r="AD8083" i="2" s="1"/>
  <c r="D8084" i="2"/>
  <c r="AD8084" i="2" s="1"/>
  <c r="D8085" i="2"/>
  <c r="AD8085" i="2" s="1"/>
  <c r="D8086" i="2"/>
  <c r="AD8086" i="2" s="1"/>
  <c r="D8087" i="2"/>
  <c r="AD8087" i="2" s="1"/>
  <c r="D8088" i="2"/>
  <c r="AD8088" i="2" s="1"/>
  <c r="D8089" i="2"/>
  <c r="AD8089" i="2" s="1"/>
  <c r="D8090" i="2"/>
  <c r="AD8090" i="2" s="1"/>
  <c r="D8091" i="2"/>
  <c r="AD8091" i="2" s="1"/>
  <c r="D8092" i="2"/>
  <c r="AD8092" i="2" s="1"/>
  <c r="D8093" i="2"/>
  <c r="AD8093" i="2" s="1"/>
  <c r="D8094" i="2"/>
  <c r="AD8094" i="2" s="1"/>
  <c r="D8095" i="2"/>
  <c r="AD8095" i="2" s="1"/>
  <c r="D8096" i="2"/>
  <c r="AD8096" i="2" s="1"/>
  <c r="D8097" i="2"/>
  <c r="AD8097" i="2" s="1"/>
  <c r="D8098" i="2"/>
  <c r="AD8098" i="2" s="1"/>
  <c r="D8099" i="2"/>
  <c r="AD8099" i="2" s="1"/>
  <c r="D8100" i="2"/>
  <c r="AD8100" i="2" s="1"/>
  <c r="D8101" i="2"/>
  <c r="AD8101" i="2" s="1"/>
  <c r="D8102" i="2"/>
  <c r="AD8102" i="2" s="1"/>
  <c r="D8103" i="2"/>
  <c r="AD8103" i="2" s="1"/>
  <c r="D8104" i="2"/>
  <c r="AD8104" i="2" s="1"/>
  <c r="D8105" i="2"/>
  <c r="AD8105" i="2" s="1"/>
  <c r="D8106" i="2"/>
  <c r="AD8106" i="2" s="1"/>
  <c r="D8107" i="2"/>
  <c r="AD8107" i="2" s="1"/>
  <c r="D8108" i="2"/>
  <c r="AD8108" i="2" s="1"/>
  <c r="D8109" i="2"/>
  <c r="AD8109" i="2" s="1"/>
  <c r="D8110" i="2"/>
  <c r="AD8110" i="2" s="1"/>
  <c r="D8111" i="2"/>
  <c r="AD8111" i="2" s="1"/>
  <c r="D8112" i="2"/>
  <c r="AD8112" i="2" s="1"/>
  <c r="D8113" i="2"/>
  <c r="AD8113" i="2" s="1"/>
  <c r="D8114" i="2"/>
  <c r="AD8114" i="2" s="1"/>
  <c r="D8115" i="2"/>
  <c r="AD8115" i="2" s="1"/>
  <c r="D8116" i="2"/>
  <c r="AD8116" i="2" s="1"/>
  <c r="D8117" i="2"/>
  <c r="AD8117" i="2" s="1"/>
  <c r="D8118" i="2"/>
  <c r="AD8118" i="2" s="1"/>
  <c r="D8119" i="2"/>
  <c r="AD8119" i="2" s="1"/>
  <c r="D8120" i="2"/>
  <c r="AD8120" i="2" s="1"/>
  <c r="D8121" i="2"/>
  <c r="AD8121" i="2" s="1"/>
  <c r="D8122" i="2"/>
  <c r="AD8122" i="2" s="1"/>
  <c r="D8123" i="2"/>
  <c r="AD8123" i="2" s="1"/>
  <c r="D8124" i="2"/>
  <c r="AD8124" i="2" s="1"/>
  <c r="D8125" i="2"/>
  <c r="AD8125" i="2" s="1"/>
  <c r="D8126" i="2"/>
  <c r="AD8126" i="2" s="1"/>
  <c r="D8127" i="2"/>
  <c r="AD8127" i="2" s="1"/>
  <c r="D8128" i="2"/>
  <c r="AD8128" i="2" s="1"/>
  <c r="D8129" i="2"/>
  <c r="AD8129" i="2" s="1"/>
  <c r="D8130" i="2"/>
  <c r="AD8130" i="2" s="1"/>
  <c r="D8131" i="2"/>
  <c r="AD8131" i="2" s="1"/>
  <c r="D8132" i="2"/>
  <c r="AD8132" i="2" s="1"/>
  <c r="D8133" i="2"/>
  <c r="AD8133" i="2" s="1"/>
  <c r="D8134" i="2"/>
  <c r="AD8134" i="2" s="1"/>
  <c r="D8135" i="2"/>
  <c r="AD8135" i="2" s="1"/>
  <c r="D8136" i="2"/>
  <c r="AD8136" i="2" s="1"/>
  <c r="D8137" i="2"/>
  <c r="AD8137" i="2" s="1"/>
  <c r="D8138" i="2"/>
  <c r="AD8138" i="2" s="1"/>
  <c r="D8139" i="2"/>
  <c r="AD8139" i="2" s="1"/>
  <c r="D8140" i="2"/>
  <c r="AD8140" i="2" s="1"/>
  <c r="D8141" i="2"/>
  <c r="AD8141" i="2" s="1"/>
  <c r="D8142" i="2"/>
  <c r="AD8142" i="2" s="1"/>
  <c r="D8143" i="2"/>
  <c r="AD8143" i="2" s="1"/>
  <c r="D8144" i="2"/>
  <c r="AD8144" i="2" s="1"/>
  <c r="D8145" i="2"/>
  <c r="AD8145" i="2" s="1"/>
  <c r="D8146" i="2"/>
  <c r="AD8146" i="2" s="1"/>
  <c r="D8147" i="2"/>
  <c r="AD8147" i="2" s="1"/>
  <c r="D8148" i="2"/>
  <c r="AD8148" i="2" s="1"/>
  <c r="D8149" i="2"/>
  <c r="AD8149" i="2" s="1"/>
  <c r="D8150" i="2"/>
  <c r="AD8150" i="2" s="1"/>
  <c r="D8151" i="2"/>
  <c r="AD8151" i="2" s="1"/>
  <c r="D8152" i="2"/>
  <c r="AD8152" i="2" s="1"/>
  <c r="D8153" i="2"/>
  <c r="AD8153" i="2" s="1"/>
  <c r="D8154" i="2"/>
  <c r="AD8154" i="2" s="1"/>
  <c r="D8155" i="2"/>
  <c r="AD8155" i="2" s="1"/>
  <c r="D8156" i="2"/>
  <c r="AD8156" i="2" s="1"/>
  <c r="D8157" i="2"/>
  <c r="AD8157" i="2" s="1"/>
  <c r="D8158" i="2"/>
  <c r="AD8158" i="2" s="1"/>
  <c r="D8159" i="2"/>
  <c r="AD8159" i="2" s="1"/>
  <c r="D8160" i="2"/>
  <c r="AD8160" i="2" s="1"/>
  <c r="D8161" i="2"/>
  <c r="AD8161" i="2" s="1"/>
  <c r="D8162" i="2"/>
  <c r="AD8162" i="2" s="1"/>
  <c r="D8163" i="2"/>
  <c r="AD8163" i="2" s="1"/>
  <c r="D8164" i="2"/>
  <c r="AD8164" i="2" s="1"/>
  <c r="D8165" i="2"/>
  <c r="AD8165" i="2" s="1"/>
  <c r="D8166" i="2"/>
  <c r="AD8166" i="2" s="1"/>
  <c r="D8167" i="2"/>
  <c r="AD8167" i="2" s="1"/>
  <c r="D8168" i="2"/>
  <c r="AD8168" i="2" s="1"/>
  <c r="D8169" i="2"/>
  <c r="AD8169" i="2" s="1"/>
  <c r="D8170" i="2"/>
  <c r="AD8170" i="2" s="1"/>
  <c r="D8171" i="2"/>
  <c r="AD8171" i="2" s="1"/>
  <c r="D8172" i="2"/>
  <c r="AD8172" i="2" s="1"/>
  <c r="D8173" i="2"/>
  <c r="AD8173" i="2" s="1"/>
  <c r="D8174" i="2"/>
  <c r="AD8174" i="2" s="1"/>
  <c r="D8175" i="2"/>
  <c r="AD8175" i="2" s="1"/>
  <c r="D8176" i="2"/>
  <c r="AD8176" i="2" s="1"/>
  <c r="D8177" i="2"/>
  <c r="AD8177" i="2" s="1"/>
  <c r="D8178" i="2"/>
  <c r="AD8178" i="2" s="1"/>
  <c r="D8179" i="2"/>
  <c r="AD8179" i="2" s="1"/>
  <c r="D8180" i="2"/>
  <c r="AD8180" i="2" s="1"/>
  <c r="D8181" i="2"/>
  <c r="AD8181" i="2" s="1"/>
  <c r="D8182" i="2"/>
  <c r="AD8182" i="2" s="1"/>
  <c r="D8183" i="2"/>
  <c r="AD8183" i="2" s="1"/>
  <c r="D8184" i="2"/>
  <c r="AD8184" i="2" s="1"/>
  <c r="D8185" i="2"/>
  <c r="AD8185" i="2" s="1"/>
  <c r="D8186" i="2"/>
  <c r="AD8186" i="2" s="1"/>
  <c r="D8187" i="2"/>
  <c r="AD8187" i="2" s="1"/>
  <c r="D8188" i="2"/>
  <c r="AD8188" i="2" s="1"/>
  <c r="D8189" i="2"/>
  <c r="AD8189" i="2" s="1"/>
  <c r="D8190" i="2"/>
  <c r="AD8190" i="2" s="1"/>
  <c r="D8191" i="2"/>
  <c r="AD8191" i="2" s="1"/>
  <c r="D8192" i="2"/>
  <c r="AD8192" i="2" s="1"/>
  <c r="D8193" i="2"/>
  <c r="AD8193" i="2" s="1"/>
  <c r="D8194" i="2"/>
  <c r="AD8194" i="2" s="1"/>
  <c r="D8195" i="2"/>
  <c r="AD8195" i="2" s="1"/>
  <c r="D8196" i="2"/>
  <c r="AD8196" i="2" s="1"/>
  <c r="D8197" i="2"/>
  <c r="AD8197" i="2" s="1"/>
  <c r="D8198" i="2"/>
  <c r="AD8198" i="2" s="1"/>
  <c r="D8199" i="2"/>
  <c r="AD8199" i="2" s="1"/>
  <c r="D8200" i="2"/>
  <c r="AD8200" i="2" s="1"/>
  <c r="D8201" i="2"/>
  <c r="AD8201" i="2" s="1"/>
  <c r="D8202" i="2"/>
  <c r="AD8202" i="2" s="1"/>
  <c r="D8203" i="2"/>
  <c r="AD8203" i="2" s="1"/>
  <c r="D8204" i="2"/>
  <c r="AD8204" i="2" s="1"/>
  <c r="D8205" i="2"/>
  <c r="AD8205" i="2" s="1"/>
  <c r="D8206" i="2"/>
  <c r="AD8206" i="2" s="1"/>
  <c r="D8207" i="2"/>
  <c r="AD8207" i="2" s="1"/>
  <c r="D8208" i="2"/>
  <c r="AD8208" i="2" s="1"/>
  <c r="D8209" i="2"/>
  <c r="AD8209" i="2" s="1"/>
  <c r="D8210" i="2"/>
  <c r="AD8210" i="2" s="1"/>
  <c r="D8211" i="2"/>
  <c r="AD8211" i="2" s="1"/>
  <c r="D8212" i="2"/>
  <c r="AD8212" i="2" s="1"/>
  <c r="D8213" i="2"/>
  <c r="AD8213" i="2" s="1"/>
  <c r="D8214" i="2"/>
  <c r="AD8214" i="2" s="1"/>
  <c r="D8215" i="2"/>
  <c r="AD8215" i="2" s="1"/>
  <c r="D8216" i="2"/>
  <c r="AD8216" i="2" s="1"/>
  <c r="D8217" i="2"/>
  <c r="AD8217" i="2" s="1"/>
  <c r="D8218" i="2"/>
  <c r="AD8218" i="2" s="1"/>
  <c r="D8219" i="2"/>
  <c r="AD8219" i="2" s="1"/>
  <c r="D8220" i="2"/>
  <c r="AD8220" i="2" s="1"/>
  <c r="D8221" i="2"/>
  <c r="AD8221" i="2" s="1"/>
  <c r="D8222" i="2"/>
  <c r="AD8222" i="2" s="1"/>
  <c r="D8223" i="2"/>
  <c r="AD8223" i="2" s="1"/>
  <c r="D8224" i="2"/>
  <c r="AD8224" i="2" s="1"/>
  <c r="D8225" i="2"/>
  <c r="AD8225" i="2" s="1"/>
  <c r="D8226" i="2"/>
  <c r="AD8226" i="2" s="1"/>
  <c r="D8227" i="2"/>
  <c r="AD8227" i="2" s="1"/>
  <c r="D8228" i="2"/>
  <c r="AD8228" i="2" s="1"/>
  <c r="D8229" i="2"/>
  <c r="AD8229" i="2" s="1"/>
  <c r="D8230" i="2"/>
  <c r="AD8230" i="2" s="1"/>
  <c r="D8231" i="2"/>
  <c r="AD8231" i="2" s="1"/>
  <c r="D8232" i="2"/>
  <c r="AD8232" i="2" s="1"/>
  <c r="D8233" i="2"/>
  <c r="AD8233" i="2" s="1"/>
  <c r="D8234" i="2"/>
  <c r="AD8234" i="2" s="1"/>
  <c r="D8235" i="2"/>
  <c r="AD8235" i="2" s="1"/>
  <c r="D8236" i="2"/>
  <c r="AD8236" i="2" s="1"/>
  <c r="D8237" i="2"/>
  <c r="AD8237" i="2" s="1"/>
  <c r="D8238" i="2"/>
  <c r="AD8238" i="2" s="1"/>
  <c r="D8239" i="2"/>
  <c r="AD8239" i="2" s="1"/>
  <c r="D8240" i="2"/>
  <c r="AD8240" i="2" s="1"/>
  <c r="D8241" i="2"/>
  <c r="AD8241" i="2" s="1"/>
  <c r="D8242" i="2"/>
  <c r="AD8242" i="2" s="1"/>
  <c r="D8243" i="2"/>
  <c r="AD8243" i="2" s="1"/>
  <c r="D8244" i="2"/>
  <c r="AD8244" i="2" s="1"/>
  <c r="D8245" i="2"/>
  <c r="AD8245" i="2" s="1"/>
  <c r="D8246" i="2"/>
  <c r="AD8246" i="2" s="1"/>
  <c r="D8247" i="2"/>
  <c r="AD8247" i="2" s="1"/>
  <c r="D8248" i="2"/>
  <c r="AD8248" i="2" s="1"/>
  <c r="D8249" i="2"/>
  <c r="AD8249" i="2" s="1"/>
  <c r="D8250" i="2"/>
  <c r="AD8250" i="2" s="1"/>
  <c r="D8251" i="2"/>
  <c r="AD8251" i="2" s="1"/>
  <c r="D8252" i="2"/>
  <c r="AD8252" i="2" s="1"/>
  <c r="D8253" i="2"/>
  <c r="AD8253" i="2" s="1"/>
  <c r="D8254" i="2"/>
  <c r="AD8254" i="2" s="1"/>
  <c r="D8255" i="2"/>
  <c r="AD8255" i="2" s="1"/>
  <c r="D8256" i="2"/>
  <c r="AD8256" i="2" s="1"/>
  <c r="D8257" i="2"/>
  <c r="AD8257" i="2" s="1"/>
  <c r="D8258" i="2"/>
  <c r="AD8258" i="2" s="1"/>
  <c r="D8259" i="2"/>
  <c r="AD8259" i="2" s="1"/>
  <c r="D8260" i="2"/>
  <c r="AD8260" i="2" s="1"/>
  <c r="D8261" i="2"/>
  <c r="AD8261" i="2" s="1"/>
  <c r="D8262" i="2"/>
  <c r="AD8262" i="2" s="1"/>
  <c r="D8263" i="2"/>
  <c r="AD8263" i="2" s="1"/>
  <c r="D8264" i="2"/>
  <c r="AD8264" i="2" s="1"/>
  <c r="D8265" i="2"/>
  <c r="AD8265" i="2" s="1"/>
  <c r="D8266" i="2"/>
  <c r="AD8266" i="2" s="1"/>
  <c r="D8267" i="2"/>
  <c r="AD8267" i="2" s="1"/>
  <c r="D8268" i="2"/>
  <c r="AD8268" i="2" s="1"/>
  <c r="D8269" i="2"/>
  <c r="AD8269" i="2" s="1"/>
  <c r="D8270" i="2"/>
  <c r="AD8270" i="2" s="1"/>
  <c r="D8271" i="2"/>
  <c r="AD8271" i="2" s="1"/>
  <c r="D8272" i="2"/>
  <c r="AD8272" i="2" s="1"/>
  <c r="D8273" i="2"/>
  <c r="AD8273" i="2" s="1"/>
  <c r="D8274" i="2"/>
  <c r="AD8274" i="2" s="1"/>
  <c r="D8275" i="2"/>
  <c r="AD8275" i="2" s="1"/>
  <c r="D8276" i="2"/>
  <c r="AD8276" i="2" s="1"/>
  <c r="D8277" i="2"/>
  <c r="AD8277" i="2" s="1"/>
  <c r="D8278" i="2"/>
  <c r="AD8278" i="2" s="1"/>
  <c r="D8279" i="2"/>
  <c r="AD8279" i="2" s="1"/>
  <c r="D8280" i="2"/>
  <c r="AD8280" i="2" s="1"/>
  <c r="D8281" i="2"/>
  <c r="AD8281" i="2" s="1"/>
  <c r="D8282" i="2"/>
  <c r="AD8282" i="2" s="1"/>
  <c r="D8283" i="2"/>
  <c r="AD8283" i="2" s="1"/>
  <c r="D8284" i="2"/>
  <c r="AD8284" i="2" s="1"/>
  <c r="D8285" i="2"/>
  <c r="AD8285" i="2" s="1"/>
  <c r="D8286" i="2"/>
  <c r="AD8286" i="2" s="1"/>
  <c r="D8287" i="2"/>
  <c r="AD8287" i="2" s="1"/>
  <c r="D8288" i="2"/>
  <c r="AD8288" i="2" s="1"/>
  <c r="D8289" i="2"/>
  <c r="AD8289" i="2" s="1"/>
  <c r="D8290" i="2"/>
  <c r="AD8290" i="2" s="1"/>
  <c r="D8291" i="2"/>
  <c r="AD8291" i="2" s="1"/>
  <c r="D8292" i="2"/>
  <c r="AD8292" i="2" s="1"/>
  <c r="D8293" i="2"/>
  <c r="AD8293" i="2" s="1"/>
  <c r="D8294" i="2"/>
  <c r="AD8294" i="2" s="1"/>
  <c r="D8295" i="2"/>
  <c r="AD8295" i="2" s="1"/>
  <c r="D8296" i="2"/>
  <c r="AD8296" i="2" s="1"/>
  <c r="D8297" i="2"/>
  <c r="AD8297" i="2" s="1"/>
  <c r="D8298" i="2"/>
  <c r="AD8298" i="2" s="1"/>
  <c r="D8299" i="2"/>
  <c r="AD8299" i="2" s="1"/>
  <c r="D8300" i="2"/>
  <c r="AD8300" i="2" s="1"/>
  <c r="D8301" i="2"/>
  <c r="AD8301" i="2" s="1"/>
  <c r="D8302" i="2"/>
  <c r="AD8302" i="2" s="1"/>
  <c r="D8303" i="2"/>
  <c r="AD8303" i="2" s="1"/>
  <c r="D8304" i="2"/>
  <c r="AD8304" i="2" s="1"/>
  <c r="D8305" i="2"/>
  <c r="AD8305" i="2" s="1"/>
  <c r="D8306" i="2"/>
  <c r="AD8306" i="2" s="1"/>
  <c r="D8307" i="2"/>
  <c r="AD8307" i="2" s="1"/>
  <c r="D8308" i="2"/>
  <c r="AD8308" i="2" s="1"/>
  <c r="D8309" i="2"/>
  <c r="AD8309" i="2" s="1"/>
  <c r="D8310" i="2"/>
  <c r="AD8310" i="2" s="1"/>
  <c r="D8311" i="2"/>
  <c r="AD8311" i="2" s="1"/>
  <c r="D8312" i="2"/>
  <c r="AD8312" i="2" s="1"/>
  <c r="D8313" i="2"/>
  <c r="AD8313" i="2" s="1"/>
  <c r="D8314" i="2"/>
  <c r="AD8314" i="2" s="1"/>
  <c r="D8315" i="2"/>
  <c r="AD8315" i="2" s="1"/>
  <c r="D8316" i="2"/>
  <c r="AD8316" i="2" s="1"/>
  <c r="D8317" i="2"/>
  <c r="AD8317" i="2" s="1"/>
  <c r="D8318" i="2"/>
  <c r="AD8318" i="2" s="1"/>
  <c r="D8319" i="2"/>
  <c r="AD8319" i="2" s="1"/>
  <c r="D8320" i="2"/>
  <c r="AD8320" i="2" s="1"/>
  <c r="D8321" i="2"/>
  <c r="AD8321" i="2" s="1"/>
  <c r="D8322" i="2"/>
  <c r="AD8322" i="2" s="1"/>
  <c r="D8323" i="2"/>
  <c r="AD8323" i="2" s="1"/>
  <c r="D8324" i="2"/>
  <c r="AD8324" i="2" s="1"/>
  <c r="D8325" i="2"/>
  <c r="AD8325" i="2" s="1"/>
  <c r="D8326" i="2"/>
  <c r="AD8326" i="2" s="1"/>
  <c r="D8327" i="2"/>
  <c r="AD8327" i="2" s="1"/>
  <c r="D8328" i="2"/>
  <c r="AD8328" i="2" s="1"/>
  <c r="D8329" i="2"/>
  <c r="AD8329" i="2" s="1"/>
  <c r="D8330" i="2"/>
  <c r="AD8330" i="2" s="1"/>
  <c r="D8331" i="2"/>
  <c r="AD8331" i="2" s="1"/>
  <c r="D8332" i="2"/>
  <c r="AD8332" i="2" s="1"/>
  <c r="D8333" i="2"/>
  <c r="AD8333" i="2" s="1"/>
  <c r="D8334" i="2"/>
  <c r="AD8334" i="2" s="1"/>
  <c r="D8335" i="2"/>
  <c r="AD8335" i="2" s="1"/>
  <c r="D8336" i="2"/>
  <c r="AD8336" i="2" s="1"/>
  <c r="D8337" i="2"/>
  <c r="AD8337" i="2" s="1"/>
  <c r="D8338" i="2"/>
  <c r="AD8338" i="2" s="1"/>
  <c r="D8339" i="2"/>
  <c r="AD8339" i="2" s="1"/>
  <c r="D8340" i="2"/>
  <c r="AD8340" i="2" s="1"/>
  <c r="D8341" i="2"/>
  <c r="AD8341" i="2" s="1"/>
  <c r="D8342" i="2"/>
  <c r="AD8342" i="2" s="1"/>
  <c r="D8343" i="2"/>
  <c r="AD8343" i="2" s="1"/>
  <c r="D8344" i="2"/>
  <c r="AD8344" i="2" s="1"/>
  <c r="D8345" i="2"/>
  <c r="AD8345" i="2" s="1"/>
  <c r="D8346" i="2"/>
  <c r="AD8346" i="2" s="1"/>
  <c r="D8347" i="2"/>
  <c r="AD8347" i="2" s="1"/>
  <c r="D8348" i="2"/>
  <c r="AD8348" i="2" s="1"/>
  <c r="D8349" i="2"/>
  <c r="AD8349" i="2" s="1"/>
  <c r="D8350" i="2"/>
  <c r="AD8350" i="2" s="1"/>
  <c r="D8351" i="2"/>
  <c r="AD8351" i="2" s="1"/>
  <c r="D8352" i="2"/>
  <c r="AD8352" i="2" s="1"/>
  <c r="D8353" i="2"/>
  <c r="AD8353" i="2" s="1"/>
  <c r="D8354" i="2"/>
  <c r="AD8354" i="2" s="1"/>
  <c r="D8355" i="2"/>
  <c r="AD8355" i="2" s="1"/>
  <c r="D8356" i="2"/>
  <c r="AD8356" i="2" s="1"/>
  <c r="D8357" i="2"/>
  <c r="AD8357" i="2" s="1"/>
  <c r="D8358" i="2"/>
  <c r="AD8358" i="2" s="1"/>
  <c r="D8359" i="2"/>
  <c r="AD8359" i="2" s="1"/>
  <c r="D8360" i="2"/>
  <c r="AD8360" i="2" s="1"/>
  <c r="D8361" i="2"/>
  <c r="AD8361" i="2" s="1"/>
  <c r="D8362" i="2"/>
  <c r="AD8362" i="2" s="1"/>
  <c r="D8363" i="2"/>
  <c r="AD8363" i="2" s="1"/>
  <c r="D8364" i="2"/>
  <c r="AD8364" i="2" s="1"/>
  <c r="D8365" i="2"/>
  <c r="AD8365" i="2" s="1"/>
  <c r="D8366" i="2"/>
  <c r="AD8366" i="2" s="1"/>
  <c r="D8367" i="2"/>
  <c r="AD8367" i="2" s="1"/>
  <c r="D8368" i="2"/>
  <c r="AD8368" i="2" s="1"/>
  <c r="D8369" i="2"/>
  <c r="AD8369" i="2" s="1"/>
  <c r="D8370" i="2"/>
  <c r="AD8370" i="2" s="1"/>
  <c r="D8371" i="2"/>
  <c r="AD8371" i="2" s="1"/>
  <c r="D8372" i="2"/>
  <c r="AD8372" i="2" s="1"/>
  <c r="D8373" i="2"/>
  <c r="AD8373" i="2" s="1"/>
  <c r="D8374" i="2"/>
  <c r="AD8374" i="2" s="1"/>
  <c r="D8375" i="2"/>
  <c r="AD8375" i="2" s="1"/>
  <c r="D8376" i="2"/>
  <c r="AD8376" i="2" s="1"/>
  <c r="D8377" i="2"/>
  <c r="AD8377" i="2" s="1"/>
  <c r="D8378" i="2"/>
  <c r="AD8378" i="2" s="1"/>
  <c r="D8379" i="2"/>
  <c r="AD8379" i="2" s="1"/>
  <c r="D8380" i="2"/>
  <c r="AD8380" i="2" s="1"/>
  <c r="D8381" i="2"/>
  <c r="AD8381" i="2" s="1"/>
  <c r="D8382" i="2"/>
  <c r="AD8382" i="2" s="1"/>
  <c r="D8383" i="2"/>
  <c r="AD8383" i="2" s="1"/>
  <c r="D8384" i="2"/>
  <c r="AD8384" i="2" s="1"/>
  <c r="D8385" i="2"/>
  <c r="AD8385" i="2" s="1"/>
  <c r="D8386" i="2"/>
  <c r="AD8386" i="2" s="1"/>
  <c r="D8387" i="2"/>
  <c r="AD8387" i="2" s="1"/>
  <c r="D8388" i="2"/>
  <c r="AD8388" i="2" s="1"/>
  <c r="D8389" i="2"/>
  <c r="AD8389" i="2" s="1"/>
  <c r="D8390" i="2"/>
  <c r="AD8390" i="2" s="1"/>
  <c r="D8391" i="2"/>
  <c r="AD8391" i="2" s="1"/>
  <c r="D8392" i="2"/>
  <c r="AD8392" i="2" s="1"/>
  <c r="D8393" i="2"/>
  <c r="AD8393" i="2" s="1"/>
  <c r="D8394" i="2"/>
  <c r="AD8394" i="2" s="1"/>
  <c r="D8395" i="2"/>
  <c r="AD8395" i="2" s="1"/>
  <c r="D8396" i="2"/>
  <c r="AD8396" i="2" s="1"/>
  <c r="D8397" i="2"/>
  <c r="AD8397" i="2" s="1"/>
  <c r="D8398" i="2"/>
  <c r="AD8398" i="2" s="1"/>
  <c r="D8399" i="2"/>
  <c r="AD8399" i="2" s="1"/>
  <c r="D8400" i="2"/>
  <c r="AD8400" i="2" s="1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J6671" i="2"/>
  <c r="J6672" i="2"/>
  <c r="J6673" i="2"/>
  <c r="J6674" i="2"/>
  <c r="J6675" i="2"/>
  <c r="J6676" i="2"/>
  <c r="J6677" i="2"/>
  <c r="J6678" i="2"/>
  <c r="J6679" i="2"/>
  <c r="J6680" i="2"/>
  <c r="J6681" i="2"/>
  <c r="J6682" i="2"/>
  <c r="J6683" i="2"/>
  <c r="J6684" i="2"/>
  <c r="J6685" i="2"/>
  <c r="J6686" i="2"/>
  <c r="J6687" i="2"/>
  <c r="J6688" i="2"/>
  <c r="J6689" i="2"/>
  <c r="J6690" i="2"/>
  <c r="J6691" i="2"/>
  <c r="J6692" i="2"/>
  <c r="J6693" i="2"/>
  <c r="J6694" i="2"/>
  <c r="J6695" i="2"/>
  <c r="J6696" i="2"/>
  <c r="J6697" i="2"/>
  <c r="J6698" i="2"/>
  <c r="J6699" i="2"/>
  <c r="J6700" i="2"/>
  <c r="J6701" i="2"/>
  <c r="J6702" i="2"/>
  <c r="J6703" i="2"/>
  <c r="J6704" i="2"/>
  <c r="J6705" i="2"/>
  <c r="J6706" i="2"/>
  <c r="J6707" i="2"/>
  <c r="J6708" i="2"/>
  <c r="J6709" i="2"/>
  <c r="J6710" i="2"/>
  <c r="J6711" i="2"/>
  <c r="J6712" i="2"/>
  <c r="J6713" i="2"/>
  <c r="J6714" i="2"/>
  <c r="J6715" i="2"/>
  <c r="J6716" i="2"/>
  <c r="J6717" i="2"/>
  <c r="J6718" i="2"/>
  <c r="J6719" i="2"/>
  <c r="J6720" i="2"/>
  <c r="J6721" i="2"/>
  <c r="J6722" i="2"/>
  <c r="J6723" i="2"/>
  <c r="J6724" i="2"/>
  <c r="J6725" i="2"/>
  <c r="J6726" i="2"/>
  <c r="J6727" i="2"/>
  <c r="J6728" i="2"/>
  <c r="J6729" i="2"/>
  <c r="J6730" i="2"/>
  <c r="J6731" i="2"/>
  <c r="J6732" i="2"/>
  <c r="J6733" i="2"/>
  <c r="J6734" i="2"/>
  <c r="J6735" i="2"/>
  <c r="J6736" i="2"/>
  <c r="J6737" i="2"/>
  <c r="J6738" i="2"/>
  <c r="J6739" i="2"/>
  <c r="J6740" i="2"/>
  <c r="J6741" i="2"/>
  <c r="J6742" i="2"/>
  <c r="J6743" i="2"/>
  <c r="J6744" i="2"/>
  <c r="J6745" i="2"/>
  <c r="J6746" i="2"/>
  <c r="J6747" i="2"/>
  <c r="J6748" i="2"/>
  <c r="J6749" i="2"/>
  <c r="J6750" i="2"/>
  <c r="J6751" i="2"/>
  <c r="J6752" i="2"/>
  <c r="J6753" i="2"/>
  <c r="J6754" i="2"/>
  <c r="J6755" i="2"/>
  <c r="J6756" i="2"/>
  <c r="J6757" i="2"/>
  <c r="J6758" i="2"/>
  <c r="J6759" i="2"/>
  <c r="J6760" i="2"/>
  <c r="J6761" i="2"/>
  <c r="J6762" i="2"/>
  <c r="J6763" i="2"/>
  <c r="J6764" i="2"/>
  <c r="J6765" i="2"/>
  <c r="J6766" i="2"/>
  <c r="J6767" i="2"/>
  <c r="J6768" i="2"/>
  <c r="J6769" i="2"/>
  <c r="J6770" i="2"/>
  <c r="J6771" i="2"/>
  <c r="J6772" i="2"/>
  <c r="J6773" i="2"/>
  <c r="J6774" i="2"/>
  <c r="J6775" i="2"/>
  <c r="J6776" i="2"/>
  <c r="J6777" i="2"/>
  <c r="J6778" i="2"/>
  <c r="J6779" i="2"/>
  <c r="J6780" i="2"/>
  <c r="J6781" i="2"/>
  <c r="J6782" i="2"/>
  <c r="J6783" i="2"/>
  <c r="J6784" i="2"/>
  <c r="J6785" i="2"/>
  <c r="J6786" i="2"/>
  <c r="J6787" i="2"/>
  <c r="J6788" i="2"/>
  <c r="J6789" i="2"/>
  <c r="J6790" i="2"/>
  <c r="J6791" i="2"/>
  <c r="J6792" i="2"/>
  <c r="J6793" i="2"/>
  <c r="J6794" i="2"/>
  <c r="J6795" i="2"/>
  <c r="J6796" i="2"/>
  <c r="J6797" i="2"/>
  <c r="J6798" i="2"/>
  <c r="J6799" i="2"/>
  <c r="J6800" i="2"/>
  <c r="J6801" i="2"/>
  <c r="J6802" i="2"/>
  <c r="J6803" i="2"/>
  <c r="J6804" i="2"/>
  <c r="J6805" i="2"/>
  <c r="J6806" i="2"/>
  <c r="J6807" i="2"/>
  <c r="J6808" i="2"/>
  <c r="J6809" i="2"/>
  <c r="J6810" i="2"/>
  <c r="J6811" i="2"/>
  <c r="J6812" i="2"/>
  <c r="J6813" i="2"/>
  <c r="J6814" i="2"/>
  <c r="J6815" i="2"/>
  <c r="J6816" i="2"/>
  <c r="J6817" i="2"/>
  <c r="J6818" i="2"/>
  <c r="J6819" i="2"/>
  <c r="J6820" i="2"/>
  <c r="J6821" i="2"/>
  <c r="J6822" i="2"/>
  <c r="J6823" i="2"/>
  <c r="J6824" i="2"/>
  <c r="J6825" i="2"/>
  <c r="J6826" i="2"/>
  <c r="J6827" i="2"/>
  <c r="J6828" i="2"/>
  <c r="J6829" i="2"/>
  <c r="J6830" i="2"/>
  <c r="J6831" i="2"/>
  <c r="J6832" i="2"/>
  <c r="J6833" i="2"/>
  <c r="J6834" i="2"/>
  <c r="J6835" i="2"/>
  <c r="J6836" i="2"/>
  <c r="J6837" i="2"/>
  <c r="J6838" i="2"/>
  <c r="J6839" i="2"/>
  <c r="J6840" i="2"/>
  <c r="J6841" i="2"/>
  <c r="J6842" i="2"/>
  <c r="J6843" i="2"/>
  <c r="J6844" i="2"/>
  <c r="J6845" i="2"/>
  <c r="J6846" i="2"/>
  <c r="J6847" i="2"/>
  <c r="J6848" i="2"/>
  <c r="J6849" i="2"/>
  <c r="J6850" i="2"/>
  <c r="J6851" i="2"/>
  <c r="J6852" i="2"/>
  <c r="J6853" i="2"/>
  <c r="J6854" i="2"/>
  <c r="J6855" i="2"/>
  <c r="J6856" i="2"/>
  <c r="J6857" i="2"/>
  <c r="J6858" i="2"/>
  <c r="J6859" i="2"/>
  <c r="J6860" i="2"/>
  <c r="J6861" i="2"/>
  <c r="J6862" i="2"/>
  <c r="J6863" i="2"/>
  <c r="J6864" i="2"/>
  <c r="J6865" i="2"/>
  <c r="J6866" i="2"/>
  <c r="J6867" i="2"/>
  <c r="J6868" i="2"/>
  <c r="J6869" i="2"/>
  <c r="J6870" i="2"/>
  <c r="J6871" i="2"/>
  <c r="J6872" i="2"/>
  <c r="J6873" i="2"/>
  <c r="J6874" i="2"/>
  <c r="J6875" i="2"/>
  <c r="J6876" i="2"/>
  <c r="J6877" i="2"/>
  <c r="J6878" i="2"/>
  <c r="J6879" i="2"/>
  <c r="J6880" i="2"/>
  <c r="J6881" i="2"/>
  <c r="J6882" i="2"/>
  <c r="J6883" i="2"/>
  <c r="J6884" i="2"/>
  <c r="J6885" i="2"/>
  <c r="J6886" i="2"/>
  <c r="J6887" i="2"/>
  <c r="J6888" i="2"/>
  <c r="J6889" i="2"/>
  <c r="J6890" i="2"/>
  <c r="J6891" i="2"/>
  <c r="J6892" i="2"/>
  <c r="J6893" i="2"/>
  <c r="J6894" i="2"/>
  <c r="J6895" i="2"/>
  <c r="J6896" i="2"/>
  <c r="J6897" i="2"/>
  <c r="J6898" i="2"/>
  <c r="J6899" i="2"/>
  <c r="J6900" i="2"/>
  <c r="J6901" i="2"/>
  <c r="J6902" i="2"/>
  <c r="J6903" i="2"/>
  <c r="J6904" i="2"/>
  <c r="J6905" i="2"/>
  <c r="J6906" i="2"/>
  <c r="J6907" i="2"/>
  <c r="J6908" i="2"/>
  <c r="J6909" i="2"/>
  <c r="J6910" i="2"/>
  <c r="J6911" i="2"/>
  <c r="J6912" i="2"/>
  <c r="J6913" i="2"/>
  <c r="J6914" i="2"/>
  <c r="J6915" i="2"/>
  <c r="J6916" i="2"/>
  <c r="J6917" i="2"/>
  <c r="J6918" i="2"/>
  <c r="J6919" i="2"/>
  <c r="J6920" i="2"/>
  <c r="J6921" i="2"/>
  <c r="J6922" i="2"/>
  <c r="J6923" i="2"/>
  <c r="J6924" i="2"/>
  <c r="J6925" i="2"/>
  <c r="J6926" i="2"/>
  <c r="J6927" i="2"/>
  <c r="J6928" i="2"/>
  <c r="J6929" i="2"/>
  <c r="J6930" i="2"/>
  <c r="J6931" i="2"/>
  <c r="J6932" i="2"/>
  <c r="J6933" i="2"/>
  <c r="J6934" i="2"/>
  <c r="J6935" i="2"/>
  <c r="J6936" i="2"/>
  <c r="J6937" i="2"/>
  <c r="J6938" i="2"/>
  <c r="J6939" i="2"/>
  <c r="J6940" i="2"/>
  <c r="J6941" i="2"/>
  <c r="J6942" i="2"/>
  <c r="J6943" i="2"/>
  <c r="J6944" i="2"/>
  <c r="J6945" i="2"/>
  <c r="J6946" i="2"/>
  <c r="J6947" i="2"/>
  <c r="J6948" i="2"/>
  <c r="J6949" i="2"/>
  <c r="J6950" i="2"/>
  <c r="J6951" i="2"/>
  <c r="J6952" i="2"/>
  <c r="J6953" i="2"/>
  <c r="J6954" i="2"/>
  <c r="J6955" i="2"/>
  <c r="J6956" i="2"/>
  <c r="J6957" i="2"/>
  <c r="J6958" i="2"/>
  <c r="J6959" i="2"/>
  <c r="J6960" i="2"/>
  <c r="J6961" i="2"/>
  <c r="J6962" i="2"/>
  <c r="J6963" i="2"/>
  <c r="J6964" i="2"/>
  <c r="J6965" i="2"/>
  <c r="J6966" i="2"/>
  <c r="J6967" i="2"/>
  <c r="J6968" i="2"/>
  <c r="J6969" i="2"/>
  <c r="J6970" i="2"/>
  <c r="J6971" i="2"/>
  <c r="J6972" i="2"/>
  <c r="J6973" i="2"/>
  <c r="J6974" i="2"/>
  <c r="J6975" i="2"/>
  <c r="J6976" i="2"/>
  <c r="J6977" i="2"/>
  <c r="J6978" i="2"/>
  <c r="J6979" i="2"/>
  <c r="J6980" i="2"/>
  <c r="J6981" i="2"/>
  <c r="J6982" i="2"/>
  <c r="J6983" i="2"/>
  <c r="J6984" i="2"/>
  <c r="J6985" i="2"/>
  <c r="J6986" i="2"/>
  <c r="J6987" i="2"/>
  <c r="J6988" i="2"/>
  <c r="J6989" i="2"/>
  <c r="J6990" i="2"/>
  <c r="J6991" i="2"/>
  <c r="J6992" i="2"/>
  <c r="J6993" i="2"/>
  <c r="J6994" i="2"/>
  <c r="J6995" i="2"/>
  <c r="J6996" i="2"/>
  <c r="J6997" i="2"/>
  <c r="J6998" i="2"/>
  <c r="J6999" i="2"/>
  <c r="J7000" i="2"/>
  <c r="J7001" i="2"/>
  <c r="J7002" i="2"/>
  <c r="J7003" i="2"/>
  <c r="J7004" i="2"/>
  <c r="J7005" i="2"/>
  <c r="J7006" i="2"/>
  <c r="J7007" i="2"/>
  <c r="J7008" i="2"/>
  <c r="J7009" i="2"/>
  <c r="J7010" i="2"/>
  <c r="J7011" i="2"/>
  <c r="J7012" i="2"/>
  <c r="J7013" i="2"/>
  <c r="J7014" i="2"/>
  <c r="J7015" i="2"/>
  <c r="J7016" i="2"/>
  <c r="J7017" i="2"/>
  <c r="J7018" i="2"/>
  <c r="J7019" i="2"/>
  <c r="J7020" i="2"/>
  <c r="J7021" i="2"/>
  <c r="J7022" i="2"/>
  <c r="J7023" i="2"/>
  <c r="J7024" i="2"/>
  <c r="J7025" i="2"/>
  <c r="J7026" i="2"/>
  <c r="J7027" i="2"/>
  <c r="J7028" i="2"/>
  <c r="J7029" i="2"/>
  <c r="J7030" i="2"/>
  <c r="J7031" i="2"/>
  <c r="J7032" i="2"/>
  <c r="J7033" i="2"/>
  <c r="J7034" i="2"/>
  <c r="J7035" i="2"/>
  <c r="J7036" i="2"/>
  <c r="J7037" i="2"/>
  <c r="J7038" i="2"/>
  <c r="J7039" i="2"/>
  <c r="J7040" i="2"/>
  <c r="J7041" i="2"/>
  <c r="J7042" i="2"/>
  <c r="J7043" i="2"/>
  <c r="J7044" i="2"/>
  <c r="J7045" i="2"/>
  <c r="J7046" i="2"/>
  <c r="J7047" i="2"/>
  <c r="J7048" i="2"/>
  <c r="J7049" i="2"/>
  <c r="J7050" i="2"/>
  <c r="J7051" i="2"/>
  <c r="J7052" i="2"/>
  <c r="J7053" i="2"/>
  <c r="J7054" i="2"/>
  <c r="J7055" i="2"/>
  <c r="J7056" i="2"/>
  <c r="J7057" i="2"/>
  <c r="J7058" i="2"/>
  <c r="J7059" i="2"/>
  <c r="J7060" i="2"/>
  <c r="J7061" i="2"/>
  <c r="J7062" i="2"/>
  <c r="J7063" i="2"/>
  <c r="J7064" i="2"/>
  <c r="J7065" i="2"/>
  <c r="J7066" i="2"/>
  <c r="J7067" i="2"/>
  <c r="J7068" i="2"/>
  <c r="J7069" i="2"/>
  <c r="J7070" i="2"/>
  <c r="J7071" i="2"/>
  <c r="J7072" i="2"/>
  <c r="J7073" i="2"/>
  <c r="J7074" i="2"/>
  <c r="J7075" i="2"/>
  <c r="J7076" i="2"/>
  <c r="J7077" i="2"/>
  <c r="J7078" i="2"/>
  <c r="J7079" i="2"/>
  <c r="J7080" i="2"/>
  <c r="J7081" i="2"/>
  <c r="J7082" i="2"/>
  <c r="J7083" i="2"/>
  <c r="J7084" i="2"/>
  <c r="J7085" i="2"/>
  <c r="J7086" i="2"/>
  <c r="J7087" i="2"/>
  <c r="J7088" i="2"/>
  <c r="J7089" i="2"/>
  <c r="J7090" i="2"/>
  <c r="J7091" i="2"/>
  <c r="J7092" i="2"/>
  <c r="J7093" i="2"/>
  <c r="J7094" i="2"/>
  <c r="J7095" i="2"/>
  <c r="J7096" i="2"/>
  <c r="J7097" i="2"/>
  <c r="J7098" i="2"/>
  <c r="J7099" i="2"/>
  <c r="J7100" i="2"/>
  <c r="J7101" i="2"/>
  <c r="J7102" i="2"/>
  <c r="J7103" i="2"/>
  <c r="J7104" i="2"/>
  <c r="J7105" i="2"/>
  <c r="J7106" i="2"/>
  <c r="J7107" i="2"/>
  <c r="J7108" i="2"/>
  <c r="J7109" i="2"/>
  <c r="J7110" i="2"/>
  <c r="J7111" i="2"/>
  <c r="J7112" i="2"/>
  <c r="J7113" i="2"/>
  <c r="J7114" i="2"/>
  <c r="J7115" i="2"/>
  <c r="J7116" i="2"/>
  <c r="J7117" i="2"/>
  <c r="J7118" i="2"/>
  <c r="J7119" i="2"/>
  <c r="J7120" i="2"/>
  <c r="J7121" i="2"/>
  <c r="J7122" i="2"/>
  <c r="J7123" i="2"/>
  <c r="J7124" i="2"/>
  <c r="J7125" i="2"/>
  <c r="J7126" i="2"/>
  <c r="J7127" i="2"/>
  <c r="J7128" i="2"/>
  <c r="J7129" i="2"/>
  <c r="J7130" i="2"/>
  <c r="J7131" i="2"/>
  <c r="J7132" i="2"/>
  <c r="J7133" i="2"/>
  <c r="J7134" i="2"/>
  <c r="J7135" i="2"/>
  <c r="J7136" i="2"/>
  <c r="J7137" i="2"/>
  <c r="J7138" i="2"/>
  <c r="J7139" i="2"/>
  <c r="J7140" i="2"/>
  <c r="J7141" i="2"/>
  <c r="J7142" i="2"/>
  <c r="J7143" i="2"/>
  <c r="J7144" i="2"/>
  <c r="J7145" i="2"/>
  <c r="J7146" i="2"/>
  <c r="J7147" i="2"/>
  <c r="J7148" i="2"/>
  <c r="J7149" i="2"/>
  <c r="J7150" i="2"/>
  <c r="J7151" i="2"/>
  <c r="J7152" i="2"/>
  <c r="J7153" i="2"/>
  <c r="J7154" i="2"/>
  <c r="J7155" i="2"/>
  <c r="J7156" i="2"/>
  <c r="J7157" i="2"/>
  <c r="J7158" i="2"/>
  <c r="J7159" i="2"/>
  <c r="J7160" i="2"/>
  <c r="J7161" i="2"/>
  <c r="J7162" i="2"/>
  <c r="J7163" i="2"/>
  <c r="J7164" i="2"/>
  <c r="J7165" i="2"/>
  <c r="J7166" i="2"/>
  <c r="J7167" i="2"/>
  <c r="J7168" i="2"/>
  <c r="J7169" i="2"/>
  <c r="J7170" i="2"/>
  <c r="J7171" i="2"/>
  <c r="J7172" i="2"/>
  <c r="J7173" i="2"/>
  <c r="J7174" i="2"/>
  <c r="J7175" i="2"/>
  <c r="J7176" i="2"/>
  <c r="J7177" i="2"/>
  <c r="J7178" i="2"/>
  <c r="J7179" i="2"/>
  <c r="J7180" i="2"/>
  <c r="J7181" i="2"/>
  <c r="J7182" i="2"/>
  <c r="J7183" i="2"/>
  <c r="J7184" i="2"/>
  <c r="J7185" i="2"/>
  <c r="J7186" i="2"/>
  <c r="J7187" i="2"/>
  <c r="J7188" i="2"/>
  <c r="J7189" i="2"/>
  <c r="J7190" i="2"/>
  <c r="J7191" i="2"/>
  <c r="J7192" i="2"/>
  <c r="J7193" i="2"/>
  <c r="J7194" i="2"/>
  <c r="J7195" i="2"/>
  <c r="J7196" i="2"/>
  <c r="J7197" i="2"/>
  <c r="J7198" i="2"/>
  <c r="J7199" i="2"/>
  <c r="J7200" i="2"/>
  <c r="J7201" i="2"/>
  <c r="J7202" i="2"/>
  <c r="J7203" i="2"/>
  <c r="J7204" i="2"/>
  <c r="J7205" i="2"/>
  <c r="J7206" i="2"/>
  <c r="J7207" i="2"/>
  <c r="J7208" i="2"/>
  <c r="J7209" i="2"/>
  <c r="J7210" i="2"/>
  <c r="J7211" i="2"/>
  <c r="J7212" i="2"/>
  <c r="J7213" i="2"/>
  <c r="J7214" i="2"/>
  <c r="J7215" i="2"/>
  <c r="J7216" i="2"/>
  <c r="J7217" i="2"/>
  <c r="J7218" i="2"/>
  <c r="J7219" i="2"/>
  <c r="J7220" i="2"/>
  <c r="J7221" i="2"/>
  <c r="J7222" i="2"/>
  <c r="J7223" i="2"/>
  <c r="J7224" i="2"/>
  <c r="J7225" i="2"/>
  <c r="J7226" i="2"/>
  <c r="J7227" i="2"/>
  <c r="J7228" i="2"/>
  <c r="J7229" i="2"/>
  <c r="J7230" i="2"/>
  <c r="J7231" i="2"/>
  <c r="J7232" i="2"/>
  <c r="J7233" i="2"/>
  <c r="J7234" i="2"/>
  <c r="J7235" i="2"/>
  <c r="J7236" i="2"/>
  <c r="J7237" i="2"/>
  <c r="J7238" i="2"/>
  <c r="J7239" i="2"/>
  <c r="J7240" i="2"/>
  <c r="J7241" i="2"/>
  <c r="J7242" i="2"/>
  <c r="J7243" i="2"/>
  <c r="J7244" i="2"/>
  <c r="J7245" i="2"/>
  <c r="J7246" i="2"/>
  <c r="J7247" i="2"/>
  <c r="J7248" i="2"/>
  <c r="J7249" i="2"/>
  <c r="J7250" i="2"/>
  <c r="J7251" i="2"/>
  <c r="J7252" i="2"/>
  <c r="J7253" i="2"/>
  <c r="J7254" i="2"/>
  <c r="J7255" i="2"/>
  <c r="J7256" i="2"/>
  <c r="J7257" i="2"/>
  <c r="J7258" i="2"/>
  <c r="J7259" i="2"/>
  <c r="J7260" i="2"/>
  <c r="J7261" i="2"/>
  <c r="J7262" i="2"/>
  <c r="J7263" i="2"/>
  <c r="J7264" i="2"/>
  <c r="J7265" i="2"/>
  <c r="J7266" i="2"/>
  <c r="J7267" i="2"/>
  <c r="J7268" i="2"/>
  <c r="J7269" i="2"/>
  <c r="J7270" i="2"/>
  <c r="J7271" i="2"/>
  <c r="J7272" i="2"/>
  <c r="J7273" i="2"/>
  <c r="J7274" i="2"/>
  <c r="J7275" i="2"/>
  <c r="J7276" i="2"/>
  <c r="J7277" i="2"/>
  <c r="J7278" i="2"/>
  <c r="J7279" i="2"/>
  <c r="J7280" i="2"/>
  <c r="J7281" i="2"/>
  <c r="J7282" i="2"/>
  <c r="J7283" i="2"/>
  <c r="J7284" i="2"/>
  <c r="J7285" i="2"/>
  <c r="J7286" i="2"/>
  <c r="J7287" i="2"/>
  <c r="J7288" i="2"/>
  <c r="J7289" i="2"/>
  <c r="J7290" i="2"/>
  <c r="J7291" i="2"/>
  <c r="J7292" i="2"/>
  <c r="J7293" i="2"/>
  <c r="J7294" i="2"/>
  <c r="J7295" i="2"/>
  <c r="J7296" i="2"/>
  <c r="J7297" i="2"/>
  <c r="J7298" i="2"/>
  <c r="J7299" i="2"/>
  <c r="J7300" i="2"/>
  <c r="J7301" i="2"/>
  <c r="J7302" i="2"/>
  <c r="J7303" i="2"/>
  <c r="J7304" i="2"/>
  <c r="J7305" i="2"/>
  <c r="J7306" i="2"/>
  <c r="J7307" i="2"/>
  <c r="J7308" i="2"/>
  <c r="J7309" i="2"/>
  <c r="J7310" i="2"/>
  <c r="J7311" i="2"/>
  <c r="J7312" i="2"/>
  <c r="J7313" i="2"/>
  <c r="J7314" i="2"/>
  <c r="J7315" i="2"/>
  <c r="J7316" i="2"/>
  <c r="J7317" i="2"/>
  <c r="J7318" i="2"/>
  <c r="J7319" i="2"/>
  <c r="J7320" i="2"/>
  <c r="J7321" i="2"/>
  <c r="J7322" i="2"/>
  <c r="J7323" i="2"/>
  <c r="J7324" i="2"/>
  <c r="J7325" i="2"/>
  <c r="J7326" i="2"/>
  <c r="J7327" i="2"/>
  <c r="J7328" i="2"/>
  <c r="J7329" i="2"/>
  <c r="J7330" i="2"/>
  <c r="J7331" i="2"/>
  <c r="J7332" i="2"/>
  <c r="J7333" i="2"/>
  <c r="J7334" i="2"/>
  <c r="J7335" i="2"/>
  <c r="J7336" i="2"/>
  <c r="J7337" i="2"/>
  <c r="J7338" i="2"/>
  <c r="J7339" i="2"/>
  <c r="J7340" i="2"/>
  <c r="J7341" i="2"/>
  <c r="J7342" i="2"/>
  <c r="J7343" i="2"/>
  <c r="J7344" i="2"/>
  <c r="J7345" i="2"/>
  <c r="J7346" i="2"/>
  <c r="J7347" i="2"/>
  <c r="J7348" i="2"/>
  <c r="J7349" i="2"/>
  <c r="J7350" i="2"/>
  <c r="J7351" i="2"/>
  <c r="J7352" i="2"/>
  <c r="J7353" i="2"/>
  <c r="J7354" i="2"/>
  <c r="J7355" i="2"/>
  <c r="J7356" i="2"/>
  <c r="J7357" i="2"/>
  <c r="J7358" i="2"/>
  <c r="J7359" i="2"/>
  <c r="J7360" i="2"/>
  <c r="J7361" i="2"/>
  <c r="J7362" i="2"/>
  <c r="J7363" i="2"/>
  <c r="J7364" i="2"/>
  <c r="J7365" i="2"/>
  <c r="J7366" i="2"/>
  <c r="J7367" i="2"/>
  <c r="J7368" i="2"/>
  <c r="J7369" i="2"/>
  <c r="J7370" i="2"/>
  <c r="J7371" i="2"/>
  <c r="J7372" i="2"/>
  <c r="J7373" i="2"/>
  <c r="J7374" i="2"/>
  <c r="J7375" i="2"/>
  <c r="J7376" i="2"/>
  <c r="J7377" i="2"/>
  <c r="J7378" i="2"/>
  <c r="J7379" i="2"/>
  <c r="J7380" i="2"/>
  <c r="J7381" i="2"/>
  <c r="J7382" i="2"/>
  <c r="J7383" i="2"/>
  <c r="J7384" i="2"/>
  <c r="J7385" i="2"/>
  <c r="J7386" i="2"/>
  <c r="J7387" i="2"/>
  <c r="J7388" i="2"/>
  <c r="J7389" i="2"/>
  <c r="J7390" i="2"/>
  <c r="J7391" i="2"/>
  <c r="J7392" i="2"/>
  <c r="J7393" i="2"/>
  <c r="J7394" i="2"/>
  <c r="J7395" i="2"/>
  <c r="J7396" i="2"/>
  <c r="J7397" i="2"/>
  <c r="J7398" i="2"/>
  <c r="J7399" i="2"/>
  <c r="J7400" i="2"/>
  <c r="J7401" i="2"/>
  <c r="J7402" i="2"/>
  <c r="J7403" i="2"/>
  <c r="J7404" i="2"/>
  <c r="J7405" i="2"/>
  <c r="J7406" i="2"/>
  <c r="J7407" i="2"/>
  <c r="J7408" i="2"/>
  <c r="J7409" i="2"/>
  <c r="J7410" i="2"/>
  <c r="J7411" i="2"/>
  <c r="J7412" i="2"/>
  <c r="J7413" i="2"/>
  <c r="J7414" i="2"/>
  <c r="J7415" i="2"/>
  <c r="J7416" i="2"/>
  <c r="J7417" i="2"/>
  <c r="J7418" i="2"/>
  <c r="J7419" i="2"/>
  <c r="J7420" i="2"/>
  <c r="J7421" i="2"/>
  <c r="J7422" i="2"/>
  <c r="J7423" i="2"/>
  <c r="J7424" i="2"/>
  <c r="J7425" i="2"/>
  <c r="J7426" i="2"/>
  <c r="J7427" i="2"/>
  <c r="J7428" i="2"/>
  <c r="J7429" i="2"/>
  <c r="J7430" i="2"/>
  <c r="J7431" i="2"/>
  <c r="J7432" i="2"/>
  <c r="J7433" i="2"/>
  <c r="J7434" i="2"/>
  <c r="J7435" i="2"/>
  <c r="J7436" i="2"/>
  <c r="J7437" i="2"/>
  <c r="J7438" i="2"/>
  <c r="J7439" i="2"/>
  <c r="J7440" i="2"/>
  <c r="J7441" i="2"/>
  <c r="J7442" i="2"/>
  <c r="J7443" i="2"/>
  <c r="J7444" i="2"/>
  <c r="J7445" i="2"/>
  <c r="J7446" i="2"/>
  <c r="J7447" i="2"/>
  <c r="J7448" i="2"/>
  <c r="J7449" i="2"/>
  <c r="J7450" i="2"/>
  <c r="J7451" i="2"/>
  <c r="J7452" i="2"/>
  <c r="J7453" i="2"/>
  <c r="J7454" i="2"/>
  <c r="J7455" i="2"/>
  <c r="J7456" i="2"/>
  <c r="J7457" i="2"/>
  <c r="J7458" i="2"/>
  <c r="J7459" i="2"/>
  <c r="J7460" i="2"/>
  <c r="J7461" i="2"/>
  <c r="J7462" i="2"/>
  <c r="J7463" i="2"/>
  <c r="J7464" i="2"/>
  <c r="J7465" i="2"/>
  <c r="J7466" i="2"/>
  <c r="J7467" i="2"/>
  <c r="J7468" i="2"/>
  <c r="J7469" i="2"/>
  <c r="J7470" i="2"/>
  <c r="J7471" i="2"/>
  <c r="J7472" i="2"/>
  <c r="J7473" i="2"/>
  <c r="J7474" i="2"/>
  <c r="J7475" i="2"/>
  <c r="J7476" i="2"/>
  <c r="J7477" i="2"/>
  <c r="J7478" i="2"/>
  <c r="J7479" i="2"/>
  <c r="J7480" i="2"/>
  <c r="J7481" i="2"/>
  <c r="J7482" i="2"/>
  <c r="J7483" i="2"/>
  <c r="J7484" i="2"/>
  <c r="J7485" i="2"/>
  <c r="J7486" i="2"/>
  <c r="J7487" i="2"/>
  <c r="J7488" i="2"/>
  <c r="J7489" i="2"/>
  <c r="J7490" i="2"/>
  <c r="J7491" i="2"/>
  <c r="J7492" i="2"/>
  <c r="J7493" i="2"/>
  <c r="J7494" i="2"/>
  <c r="J7495" i="2"/>
  <c r="J7496" i="2"/>
  <c r="J7497" i="2"/>
  <c r="J7498" i="2"/>
  <c r="J7499" i="2"/>
  <c r="J7500" i="2"/>
  <c r="J7501" i="2"/>
  <c r="J7502" i="2"/>
  <c r="J7503" i="2"/>
  <c r="J7504" i="2"/>
  <c r="J7505" i="2"/>
  <c r="J7506" i="2"/>
  <c r="J7507" i="2"/>
  <c r="J7508" i="2"/>
  <c r="J7509" i="2"/>
  <c r="J7510" i="2"/>
  <c r="J7511" i="2"/>
  <c r="J7512" i="2"/>
  <c r="J7513" i="2"/>
  <c r="J7514" i="2"/>
  <c r="J7515" i="2"/>
  <c r="J7516" i="2"/>
  <c r="J7517" i="2"/>
  <c r="J7518" i="2"/>
  <c r="J7519" i="2"/>
  <c r="J7520" i="2"/>
  <c r="J7521" i="2"/>
  <c r="J7522" i="2"/>
  <c r="J7523" i="2"/>
  <c r="J7524" i="2"/>
  <c r="J7525" i="2"/>
  <c r="J7526" i="2"/>
  <c r="J7527" i="2"/>
  <c r="J7528" i="2"/>
  <c r="J7529" i="2"/>
  <c r="J7530" i="2"/>
  <c r="J7531" i="2"/>
  <c r="J7532" i="2"/>
  <c r="J7533" i="2"/>
  <c r="J7534" i="2"/>
  <c r="J7535" i="2"/>
  <c r="J7536" i="2"/>
  <c r="J7537" i="2"/>
  <c r="J7538" i="2"/>
  <c r="J7539" i="2"/>
  <c r="J7540" i="2"/>
  <c r="J7541" i="2"/>
  <c r="J7542" i="2"/>
  <c r="J7543" i="2"/>
  <c r="J7544" i="2"/>
  <c r="J7545" i="2"/>
  <c r="J7546" i="2"/>
  <c r="J7547" i="2"/>
  <c r="J7548" i="2"/>
  <c r="J7549" i="2"/>
  <c r="J7550" i="2"/>
  <c r="J7551" i="2"/>
  <c r="J7552" i="2"/>
  <c r="J7553" i="2"/>
  <c r="J7554" i="2"/>
  <c r="J7555" i="2"/>
  <c r="J7556" i="2"/>
  <c r="J7557" i="2"/>
  <c r="J7558" i="2"/>
  <c r="J7559" i="2"/>
  <c r="J7560" i="2"/>
  <c r="J7561" i="2"/>
  <c r="J7562" i="2"/>
  <c r="J7563" i="2"/>
  <c r="J7564" i="2"/>
  <c r="J7565" i="2"/>
  <c r="J7566" i="2"/>
  <c r="J7567" i="2"/>
  <c r="J7568" i="2"/>
  <c r="J7569" i="2"/>
  <c r="J7570" i="2"/>
  <c r="J7571" i="2"/>
  <c r="J7572" i="2"/>
  <c r="J7573" i="2"/>
  <c r="J7574" i="2"/>
  <c r="J7575" i="2"/>
  <c r="J7576" i="2"/>
  <c r="J7577" i="2"/>
  <c r="J7578" i="2"/>
  <c r="J7579" i="2"/>
  <c r="J7580" i="2"/>
  <c r="J7581" i="2"/>
  <c r="J7582" i="2"/>
  <c r="J7583" i="2"/>
  <c r="J7584" i="2"/>
  <c r="J7585" i="2"/>
  <c r="J7586" i="2"/>
  <c r="J7587" i="2"/>
  <c r="J7588" i="2"/>
  <c r="J7589" i="2"/>
  <c r="J7590" i="2"/>
  <c r="J7591" i="2"/>
  <c r="J7592" i="2"/>
  <c r="J7593" i="2"/>
  <c r="J7594" i="2"/>
  <c r="J7595" i="2"/>
  <c r="J7596" i="2"/>
  <c r="J7597" i="2"/>
  <c r="J7598" i="2"/>
  <c r="J7599" i="2"/>
  <c r="J7600" i="2"/>
  <c r="J7601" i="2"/>
  <c r="J7602" i="2"/>
  <c r="J7603" i="2"/>
  <c r="J7604" i="2"/>
  <c r="J7605" i="2"/>
  <c r="J7606" i="2"/>
  <c r="J7607" i="2"/>
  <c r="J7608" i="2"/>
  <c r="J7609" i="2"/>
  <c r="J7610" i="2"/>
  <c r="J7611" i="2"/>
  <c r="J7612" i="2"/>
  <c r="J7613" i="2"/>
  <c r="J7614" i="2"/>
  <c r="J7615" i="2"/>
  <c r="J7616" i="2"/>
  <c r="J7617" i="2"/>
  <c r="J7618" i="2"/>
  <c r="J7619" i="2"/>
  <c r="J7620" i="2"/>
  <c r="J7621" i="2"/>
  <c r="J7622" i="2"/>
  <c r="J7623" i="2"/>
  <c r="J7624" i="2"/>
  <c r="J7625" i="2"/>
  <c r="J7626" i="2"/>
  <c r="J7627" i="2"/>
  <c r="J7628" i="2"/>
  <c r="J7629" i="2"/>
  <c r="J7630" i="2"/>
  <c r="J7631" i="2"/>
  <c r="J7632" i="2"/>
  <c r="J7633" i="2"/>
  <c r="J7634" i="2"/>
  <c r="J7635" i="2"/>
  <c r="J7636" i="2"/>
  <c r="J7637" i="2"/>
  <c r="J7638" i="2"/>
  <c r="J7639" i="2"/>
  <c r="J7640" i="2"/>
  <c r="J7641" i="2"/>
  <c r="J7642" i="2"/>
  <c r="J7643" i="2"/>
  <c r="J7644" i="2"/>
  <c r="J7645" i="2"/>
  <c r="J7646" i="2"/>
  <c r="J7647" i="2"/>
  <c r="J7648" i="2"/>
  <c r="J7649" i="2"/>
  <c r="J7650" i="2"/>
  <c r="J7651" i="2"/>
  <c r="J7652" i="2"/>
  <c r="J7653" i="2"/>
  <c r="J7654" i="2"/>
  <c r="J7655" i="2"/>
  <c r="J7656" i="2"/>
  <c r="J7657" i="2"/>
  <c r="J7658" i="2"/>
  <c r="J7659" i="2"/>
  <c r="J7660" i="2"/>
  <c r="J7661" i="2"/>
  <c r="J7662" i="2"/>
  <c r="J7663" i="2"/>
  <c r="J7664" i="2"/>
  <c r="J7665" i="2"/>
  <c r="J7666" i="2"/>
  <c r="J7667" i="2"/>
  <c r="J7668" i="2"/>
  <c r="J7669" i="2"/>
  <c r="J7670" i="2"/>
  <c r="J7671" i="2"/>
  <c r="J7672" i="2"/>
  <c r="J7673" i="2"/>
  <c r="J7674" i="2"/>
  <c r="J7675" i="2"/>
  <c r="J7676" i="2"/>
  <c r="J7677" i="2"/>
  <c r="J7678" i="2"/>
  <c r="J7679" i="2"/>
  <c r="J7680" i="2"/>
  <c r="J7681" i="2"/>
  <c r="J7682" i="2"/>
  <c r="J7683" i="2"/>
  <c r="J7684" i="2"/>
  <c r="J7685" i="2"/>
  <c r="J7686" i="2"/>
  <c r="J7687" i="2"/>
  <c r="J7688" i="2"/>
  <c r="J7689" i="2"/>
  <c r="J7690" i="2"/>
  <c r="J7691" i="2"/>
  <c r="J7692" i="2"/>
  <c r="J7693" i="2"/>
  <c r="J7694" i="2"/>
  <c r="J7695" i="2"/>
  <c r="J7696" i="2"/>
  <c r="J7697" i="2"/>
  <c r="J7698" i="2"/>
  <c r="J7699" i="2"/>
  <c r="J7700" i="2"/>
  <c r="J7701" i="2"/>
  <c r="J7702" i="2"/>
  <c r="J7703" i="2"/>
  <c r="J7704" i="2"/>
  <c r="J7705" i="2"/>
  <c r="J7706" i="2"/>
  <c r="J7707" i="2"/>
  <c r="J7708" i="2"/>
  <c r="J7709" i="2"/>
  <c r="J7710" i="2"/>
  <c r="J7711" i="2"/>
  <c r="J7712" i="2"/>
  <c r="J7713" i="2"/>
  <c r="J7714" i="2"/>
  <c r="J7715" i="2"/>
  <c r="J7716" i="2"/>
  <c r="J7717" i="2"/>
  <c r="J7718" i="2"/>
  <c r="J7719" i="2"/>
  <c r="J7720" i="2"/>
  <c r="J7721" i="2"/>
  <c r="J7722" i="2"/>
  <c r="J7723" i="2"/>
  <c r="J7724" i="2"/>
  <c r="J7725" i="2"/>
  <c r="J7726" i="2"/>
  <c r="J7727" i="2"/>
  <c r="J7728" i="2"/>
  <c r="J7729" i="2"/>
  <c r="J7730" i="2"/>
  <c r="J7731" i="2"/>
  <c r="J7732" i="2"/>
  <c r="J7733" i="2"/>
  <c r="J7734" i="2"/>
  <c r="J7735" i="2"/>
  <c r="J7736" i="2"/>
  <c r="J7737" i="2"/>
  <c r="J7738" i="2"/>
  <c r="J7739" i="2"/>
  <c r="J7740" i="2"/>
  <c r="J7741" i="2"/>
  <c r="J7742" i="2"/>
  <c r="J7743" i="2"/>
  <c r="J7744" i="2"/>
  <c r="J7745" i="2"/>
  <c r="J7746" i="2"/>
  <c r="J7747" i="2"/>
  <c r="J7748" i="2"/>
  <c r="J7749" i="2"/>
  <c r="J7750" i="2"/>
  <c r="J7751" i="2"/>
  <c r="J7752" i="2"/>
  <c r="J7753" i="2"/>
  <c r="J7754" i="2"/>
  <c r="J7755" i="2"/>
  <c r="J7756" i="2"/>
  <c r="J7757" i="2"/>
  <c r="J7758" i="2"/>
  <c r="J7759" i="2"/>
  <c r="J7760" i="2"/>
  <c r="J7761" i="2"/>
  <c r="J7762" i="2"/>
  <c r="J7763" i="2"/>
  <c r="J7764" i="2"/>
  <c r="J7765" i="2"/>
  <c r="J7766" i="2"/>
  <c r="J7767" i="2"/>
  <c r="J7768" i="2"/>
  <c r="J7769" i="2"/>
  <c r="J7770" i="2"/>
  <c r="J7771" i="2"/>
  <c r="J7772" i="2"/>
  <c r="J7773" i="2"/>
  <c r="J7774" i="2"/>
  <c r="J7775" i="2"/>
  <c r="J7776" i="2"/>
  <c r="J7777" i="2"/>
  <c r="J7778" i="2"/>
  <c r="J7779" i="2"/>
  <c r="J7780" i="2"/>
  <c r="J7781" i="2"/>
  <c r="J7782" i="2"/>
  <c r="J7783" i="2"/>
  <c r="J7784" i="2"/>
  <c r="J7785" i="2"/>
  <c r="J7786" i="2"/>
  <c r="J7787" i="2"/>
  <c r="J7788" i="2"/>
  <c r="J7789" i="2"/>
  <c r="J7790" i="2"/>
  <c r="J7791" i="2"/>
  <c r="J7792" i="2"/>
  <c r="J7793" i="2"/>
  <c r="J7794" i="2"/>
  <c r="J7795" i="2"/>
  <c r="J7796" i="2"/>
  <c r="J7797" i="2"/>
  <c r="J7798" i="2"/>
  <c r="J7799" i="2"/>
  <c r="J7800" i="2"/>
  <c r="J7801" i="2"/>
  <c r="J7802" i="2"/>
  <c r="J7803" i="2"/>
  <c r="J7804" i="2"/>
  <c r="J7805" i="2"/>
  <c r="J7806" i="2"/>
  <c r="J7807" i="2"/>
  <c r="J7808" i="2"/>
  <c r="J7809" i="2"/>
  <c r="J7810" i="2"/>
  <c r="J7811" i="2"/>
  <c r="J7812" i="2"/>
  <c r="J7813" i="2"/>
  <c r="J7814" i="2"/>
  <c r="J7815" i="2"/>
  <c r="J7816" i="2"/>
  <c r="J7817" i="2"/>
  <c r="J7818" i="2"/>
  <c r="J7819" i="2"/>
  <c r="J7820" i="2"/>
  <c r="J7821" i="2"/>
  <c r="J7822" i="2"/>
  <c r="J7823" i="2"/>
  <c r="J7824" i="2"/>
  <c r="J7825" i="2"/>
  <c r="J7826" i="2"/>
  <c r="J7827" i="2"/>
  <c r="J7828" i="2"/>
  <c r="J7829" i="2"/>
  <c r="J7830" i="2"/>
  <c r="J7831" i="2"/>
  <c r="J7832" i="2"/>
  <c r="J7833" i="2"/>
  <c r="J7834" i="2"/>
  <c r="J7835" i="2"/>
  <c r="J7836" i="2"/>
  <c r="J7837" i="2"/>
  <c r="J7838" i="2"/>
  <c r="J7839" i="2"/>
  <c r="J7840" i="2"/>
  <c r="J7841" i="2"/>
  <c r="J7842" i="2"/>
  <c r="J7843" i="2"/>
  <c r="J7844" i="2"/>
  <c r="J7845" i="2"/>
  <c r="J7846" i="2"/>
  <c r="J7847" i="2"/>
  <c r="J7848" i="2"/>
  <c r="J7849" i="2"/>
  <c r="J7850" i="2"/>
  <c r="J7851" i="2"/>
  <c r="J7852" i="2"/>
  <c r="J7853" i="2"/>
  <c r="J7854" i="2"/>
  <c r="J7855" i="2"/>
  <c r="J7856" i="2"/>
  <c r="J7857" i="2"/>
  <c r="J7858" i="2"/>
  <c r="J7859" i="2"/>
  <c r="J7860" i="2"/>
  <c r="J7861" i="2"/>
  <c r="J7862" i="2"/>
  <c r="J7863" i="2"/>
  <c r="J7864" i="2"/>
  <c r="J7865" i="2"/>
  <c r="J7866" i="2"/>
  <c r="J7867" i="2"/>
  <c r="J7868" i="2"/>
  <c r="J7869" i="2"/>
  <c r="J7870" i="2"/>
  <c r="J7871" i="2"/>
  <c r="J7872" i="2"/>
  <c r="J7873" i="2"/>
  <c r="J7874" i="2"/>
  <c r="J7875" i="2"/>
  <c r="J7876" i="2"/>
  <c r="J7877" i="2"/>
  <c r="J7878" i="2"/>
  <c r="J7879" i="2"/>
  <c r="J7880" i="2"/>
  <c r="J7881" i="2"/>
  <c r="J7882" i="2"/>
  <c r="J7883" i="2"/>
  <c r="J7884" i="2"/>
  <c r="J7885" i="2"/>
  <c r="J7886" i="2"/>
  <c r="J7887" i="2"/>
  <c r="J7888" i="2"/>
  <c r="J7889" i="2"/>
  <c r="J7890" i="2"/>
  <c r="J7891" i="2"/>
  <c r="J7892" i="2"/>
  <c r="J7893" i="2"/>
  <c r="J7894" i="2"/>
  <c r="J7895" i="2"/>
  <c r="J7896" i="2"/>
  <c r="J7897" i="2"/>
  <c r="J7898" i="2"/>
  <c r="J7899" i="2"/>
  <c r="J7900" i="2"/>
  <c r="J7901" i="2"/>
  <c r="J7902" i="2"/>
  <c r="J7903" i="2"/>
  <c r="J7904" i="2"/>
  <c r="J7905" i="2"/>
  <c r="J7906" i="2"/>
  <c r="J7907" i="2"/>
  <c r="J7908" i="2"/>
  <c r="J7909" i="2"/>
  <c r="J7910" i="2"/>
  <c r="J7911" i="2"/>
  <c r="J7912" i="2"/>
  <c r="J7913" i="2"/>
  <c r="J7914" i="2"/>
  <c r="J7915" i="2"/>
  <c r="J7916" i="2"/>
  <c r="J7917" i="2"/>
  <c r="J7918" i="2"/>
  <c r="J7919" i="2"/>
  <c r="J7920" i="2"/>
  <c r="J7921" i="2"/>
  <c r="J7922" i="2"/>
  <c r="J7923" i="2"/>
  <c r="J7924" i="2"/>
  <c r="J7925" i="2"/>
  <c r="J7926" i="2"/>
  <c r="J7927" i="2"/>
  <c r="J7928" i="2"/>
  <c r="J7929" i="2"/>
  <c r="J7930" i="2"/>
  <c r="J7931" i="2"/>
  <c r="J7932" i="2"/>
  <c r="J7933" i="2"/>
  <c r="J7934" i="2"/>
  <c r="J7935" i="2"/>
  <c r="J7936" i="2"/>
  <c r="J7937" i="2"/>
  <c r="J7938" i="2"/>
  <c r="J7939" i="2"/>
  <c r="J7940" i="2"/>
  <c r="J7941" i="2"/>
  <c r="J7942" i="2"/>
  <c r="J7943" i="2"/>
  <c r="J7944" i="2"/>
  <c r="J7945" i="2"/>
  <c r="J7946" i="2"/>
  <c r="J7947" i="2"/>
  <c r="J7948" i="2"/>
  <c r="J7949" i="2"/>
  <c r="J7950" i="2"/>
  <c r="J7951" i="2"/>
  <c r="J7952" i="2"/>
  <c r="J7953" i="2"/>
  <c r="J7954" i="2"/>
  <c r="J7955" i="2"/>
  <c r="J7956" i="2"/>
  <c r="J7957" i="2"/>
  <c r="J7958" i="2"/>
  <c r="J7959" i="2"/>
  <c r="J7960" i="2"/>
  <c r="J7961" i="2"/>
  <c r="J7962" i="2"/>
  <c r="J7963" i="2"/>
  <c r="J7964" i="2"/>
  <c r="J7965" i="2"/>
  <c r="J7966" i="2"/>
  <c r="J7967" i="2"/>
  <c r="J7968" i="2"/>
  <c r="J7969" i="2"/>
  <c r="J7970" i="2"/>
  <c r="J7971" i="2"/>
  <c r="J7972" i="2"/>
  <c r="J7973" i="2"/>
  <c r="J7974" i="2"/>
  <c r="J7975" i="2"/>
  <c r="J7976" i="2"/>
  <c r="J7977" i="2"/>
  <c r="J7978" i="2"/>
  <c r="J7979" i="2"/>
  <c r="J7980" i="2"/>
  <c r="J7981" i="2"/>
  <c r="J7982" i="2"/>
  <c r="J7983" i="2"/>
  <c r="J7984" i="2"/>
  <c r="J7985" i="2"/>
  <c r="J7986" i="2"/>
  <c r="J7987" i="2"/>
  <c r="J7988" i="2"/>
  <c r="J7989" i="2"/>
  <c r="J7990" i="2"/>
  <c r="J7991" i="2"/>
  <c r="J7992" i="2"/>
  <c r="J7993" i="2"/>
  <c r="J7994" i="2"/>
  <c r="J7995" i="2"/>
  <c r="J7996" i="2"/>
  <c r="J7997" i="2"/>
  <c r="J7998" i="2"/>
  <c r="J7999" i="2"/>
  <c r="J8000" i="2"/>
  <c r="J8001" i="2"/>
  <c r="J8002" i="2"/>
  <c r="J8003" i="2"/>
  <c r="J8004" i="2"/>
  <c r="J8005" i="2"/>
  <c r="J8006" i="2"/>
  <c r="J8007" i="2"/>
  <c r="J8008" i="2"/>
  <c r="J8009" i="2"/>
  <c r="J8010" i="2"/>
  <c r="J8011" i="2"/>
  <c r="J8012" i="2"/>
  <c r="J8013" i="2"/>
  <c r="J8014" i="2"/>
  <c r="J8015" i="2"/>
  <c r="J8016" i="2"/>
  <c r="J8017" i="2"/>
  <c r="J8018" i="2"/>
  <c r="J8019" i="2"/>
  <c r="J8020" i="2"/>
  <c r="J8021" i="2"/>
  <c r="J8022" i="2"/>
  <c r="J8023" i="2"/>
  <c r="J8024" i="2"/>
  <c r="J8025" i="2"/>
  <c r="J8026" i="2"/>
  <c r="J8027" i="2"/>
  <c r="J8028" i="2"/>
  <c r="J8029" i="2"/>
  <c r="J8030" i="2"/>
  <c r="J8031" i="2"/>
  <c r="J8032" i="2"/>
  <c r="J8033" i="2"/>
  <c r="J8034" i="2"/>
  <c r="J8035" i="2"/>
  <c r="J8036" i="2"/>
  <c r="J8037" i="2"/>
  <c r="J8038" i="2"/>
  <c r="J8039" i="2"/>
  <c r="J8040" i="2"/>
  <c r="J8041" i="2"/>
  <c r="J8042" i="2"/>
  <c r="J8043" i="2"/>
  <c r="J8044" i="2"/>
  <c r="J8045" i="2"/>
  <c r="J8046" i="2"/>
  <c r="J8047" i="2"/>
  <c r="J8048" i="2"/>
  <c r="J8049" i="2"/>
  <c r="J8050" i="2"/>
  <c r="J8051" i="2"/>
  <c r="J8052" i="2"/>
  <c r="J8053" i="2"/>
  <c r="J8054" i="2"/>
  <c r="J8055" i="2"/>
  <c r="J8056" i="2"/>
  <c r="J8057" i="2"/>
  <c r="J8058" i="2"/>
  <c r="J8059" i="2"/>
  <c r="J8060" i="2"/>
  <c r="J8061" i="2"/>
  <c r="J8062" i="2"/>
  <c r="J8063" i="2"/>
  <c r="J8064" i="2"/>
  <c r="J8065" i="2"/>
  <c r="J8066" i="2"/>
  <c r="J8067" i="2"/>
  <c r="J8068" i="2"/>
  <c r="J8069" i="2"/>
  <c r="J8070" i="2"/>
  <c r="J8071" i="2"/>
  <c r="J8072" i="2"/>
  <c r="J8073" i="2"/>
  <c r="J8074" i="2"/>
  <c r="J8075" i="2"/>
  <c r="J8076" i="2"/>
  <c r="J8077" i="2"/>
  <c r="J8078" i="2"/>
  <c r="J8079" i="2"/>
  <c r="J8080" i="2"/>
  <c r="J8081" i="2"/>
  <c r="J8082" i="2"/>
  <c r="J8083" i="2"/>
  <c r="J8084" i="2"/>
  <c r="J8085" i="2"/>
  <c r="J8086" i="2"/>
  <c r="J8087" i="2"/>
  <c r="J8088" i="2"/>
  <c r="J8089" i="2"/>
  <c r="J8090" i="2"/>
  <c r="J8091" i="2"/>
  <c r="J8092" i="2"/>
  <c r="J8093" i="2"/>
  <c r="J8094" i="2"/>
  <c r="J8095" i="2"/>
  <c r="J8096" i="2"/>
  <c r="J8097" i="2"/>
  <c r="J8098" i="2"/>
  <c r="J8099" i="2"/>
  <c r="J8100" i="2"/>
  <c r="J8101" i="2"/>
  <c r="J8102" i="2"/>
  <c r="J8103" i="2"/>
  <c r="J8104" i="2"/>
  <c r="J8105" i="2"/>
  <c r="J8106" i="2"/>
  <c r="J8107" i="2"/>
  <c r="J8108" i="2"/>
  <c r="J8109" i="2"/>
  <c r="J8110" i="2"/>
  <c r="J8111" i="2"/>
  <c r="J8112" i="2"/>
  <c r="J8113" i="2"/>
  <c r="J8114" i="2"/>
  <c r="J8115" i="2"/>
  <c r="J8116" i="2"/>
  <c r="J8117" i="2"/>
  <c r="J8118" i="2"/>
  <c r="J8119" i="2"/>
  <c r="J8120" i="2"/>
  <c r="J8121" i="2"/>
  <c r="J8122" i="2"/>
  <c r="J8123" i="2"/>
  <c r="J8124" i="2"/>
  <c r="J8125" i="2"/>
  <c r="J8126" i="2"/>
  <c r="J8127" i="2"/>
  <c r="J8128" i="2"/>
  <c r="J8129" i="2"/>
  <c r="J8130" i="2"/>
  <c r="J8131" i="2"/>
  <c r="J8132" i="2"/>
  <c r="J8133" i="2"/>
  <c r="J8134" i="2"/>
  <c r="J8135" i="2"/>
  <c r="J8136" i="2"/>
  <c r="J8137" i="2"/>
  <c r="J8138" i="2"/>
  <c r="J8139" i="2"/>
  <c r="J8140" i="2"/>
  <c r="J8141" i="2"/>
  <c r="J8142" i="2"/>
  <c r="J8143" i="2"/>
  <c r="J8144" i="2"/>
  <c r="J8145" i="2"/>
  <c r="J8146" i="2"/>
  <c r="J8147" i="2"/>
  <c r="J8148" i="2"/>
  <c r="J8149" i="2"/>
  <c r="J8150" i="2"/>
  <c r="J8151" i="2"/>
  <c r="J8152" i="2"/>
  <c r="J8153" i="2"/>
  <c r="J8154" i="2"/>
  <c r="J8155" i="2"/>
  <c r="J8156" i="2"/>
  <c r="J8157" i="2"/>
  <c r="J8158" i="2"/>
  <c r="J8159" i="2"/>
  <c r="J8160" i="2"/>
  <c r="J8161" i="2"/>
  <c r="J8162" i="2"/>
  <c r="J8163" i="2"/>
  <c r="J8164" i="2"/>
  <c r="J8165" i="2"/>
  <c r="J8166" i="2"/>
  <c r="J8167" i="2"/>
  <c r="J8168" i="2"/>
  <c r="J8169" i="2"/>
  <c r="J8170" i="2"/>
  <c r="J8171" i="2"/>
  <c r="J8172" i="2"/>
  <c r="J8173" i="2"/>
  <c r="J8174" i="2"/>
  <c r="J8175" i="2"/>
  <c r="J8176" i="2"/>
  <c r="J8177" i="2"/>
  <c r="J8178" i="2"/>
  <c r="J8179" i="2"/>
  <c r="J8180" i="2"/>
  <c r="J8181" i="2"/>
  <c r="J8182" i="2"/>
  <c r="J8183" i="2"/>
  <c r="J8184" i="2"/>
  <c r="J8185" i="2"/>
  <c r="J8186" i="2"/>
  <c r="J8187" i="2"/>
  <c r="J8188" i="2"/>
  <c r="J8189" i="2"/>
  <c r="J8190" i="2"/>
  <c r="J8191" i="2"/>
  <c r="J8192" i="2"/>
  <c r="J8193" i="2"/>
  <c r="J8194" i="2"/>
  <c r="J8195" i="2"/>
  <c r="J8196" i="2"/>
  <c r="J8197" i="2"/>
  <c r="J8198" i="2"/>
  <c r="J8199" i="2"/>
  <c r="J8200" i="2"/>
  <c r="J8201" i="2"/>
  <c r="J8202" i="2"/>
  <c r="J8203" i="2"/>
  <c r="J8204" i="2"/>
  <c r="J8205" i="2"/>
  <c r="J8206" i="2"/>
  <c r="J8207" i="2"/>
  <c r="J8208" i="2"/>
  <c r="J8209" i="2"/>
  <c r="J8210" i="2"/>
  <c r="J8211" i="2"/>
  <c r="J8212" i="2"/>
  <c r="J8213" i="2"/>
  <c r="J8214" i="2"/>
  <c r="J8215" i="2"/>
  <c r="J8216" i="2"/>
  <c r="J8217" i="2"/>
  <c r="J8218" i="2"/>
  <c r="J8219" i="2"/>
  <c r="J8220" i="2"/>
  <c r="J8221" i="2"/>
  <c r="J8222" i="2"/>
  <c r="J8223" i="2"/>
  <c r="J8224" i="2"/>
  <c r="J8225" i="2"/>
  <c r="J8226" i="2"/>
  <c r="J8227" i="2"/>
  <c r="J8228" i="2"/>
  <c r="J8229" i="2"/>
  <c r="J8230" i="2"/>
  <c r="J8231" i="2"/>
  <c r="J8232" i="2"/>
  <c r="J8233" i="2"/>
  <c r="J8234" i="2"/>
  <c r="J8235" i="2"/>
  <c r="J8236" i="2"/>
  <c r="J8237" i="2"/>
  <c r="J8238" i="2"/>
  <c r="J8239" i="2"/>
  <c r="J8240" i="2"/>
  <c r="J8241" i="2"/>
  <c r="J8242" i="2"/>
  <c r="J8243" i="2"/>
  <c r="J8244" i="2"/>
  <c r="J8245" i="2"/>
  <c r="J8246" i="2"/>
  <c r="J8247" i="2"/>
  <c r="J8248" i="2"/>
  <c r="J8249" i="2"/>
  <c r="J8250" i="2"/>
  <c r="J8251" i="2"/>
  <c r="J8252" i="2"/>
  <c r="J8253" i="2"/>
  <c r="J8254" i="2"/>
  <c r="J8255" i="2"/>
  <c r="J8256" i="2"/>
  <c r="J8257" i="2"/>
  <c r="J8258" i="2"/>
  <c r="J8259" i="2"/>
  <c r="J8260" i="2"/>
  <c r="J8261" i="2"/>
  <c r="J8262" i="2"/>
  <c r="J8263" i="2"/>
  <c r="J8264" i="2"/>
  <c r="J8265" i="2"/>
  <c r="J8266" i="2"/>
  <c r="J8267" i="2"/>
  <c r="J8268" i="2"/>
  <c r="J8269" i="2"/>
  <c r="J8270" i="2"/>
  <c r="J8271" i="2"/>
  <c r="J8272" i="2"/>
  <c r="J8273" i="2"/>
  <c r="J8274" i="2"/>
  <c r="J8275" i="2"/>
  <c r="J8276" i="2"/>
  <c r="J8277" i="2"/>
  <c r="J8278" i="2"/>
  <c r="J8279" i="2"/>
  <c r="J8280" i="2"/>
  <c r="J8281" i="2"/>
  <c r="J8282" i="2"/>
  <c r="J8283" i="2"/>
  <c r="J8284" i="2"/>
  <c r="J8285" i="2"/>
  <c r="J8286" i="2"/>
  <c r="J8287" i="2"/>
  <c r="J8288" i="2"/>
  <c r="J8289" i="2"/>
  <c r="J8290" i="2"/>
  <c r="J8291" i="2"/>
  <c r="J8292" i="2"/>
  <c r="J8293" i="2"/>
  <c r="J8294" i="2"/>
  <c r="J8295" i="2"/>
  <c r="J8296" i="2"/>
  <c r="J8297" i="2"/>
  <c r="J8298" i="2"/>
  <c r="J8299" i="2"/>
  <c r="J8300" i="2"/>
  <c r="J8301" i="2"/>
  <c r="J8302" i="2"/>
  <c r="J8303" i="2"/>
  <c r="J8304" i="2"/>
  <c r="J8305" i="2"/>
  <c r="J8306" i="2"/>
  <c r="J8307" i="2"/>
  <c r="J8308" i="2"/>
  <c r="J8309" i="2"/>
  <c r="J8310" i="2"/>
  <c r="J8311" i="2"/>
  <c r="J8312" i="2"/>
  <c r="J8313" i="2"/>
  <c r="J8314" i="2"/>
  <c r="J8315" i="2"/>
  <c r="J8316" i="2"/>
  <c r="J8317" i="2"/>
  <c r="J8318" i="2"/>
  <c r="J8319" i="2"/>
  <c r="J8320" i="2"/>
  <c r="J8321" i="2"/>
  <c r="J8322" i="2"/>
  <c r="J8323" i="2"/>
  <c r="J8324" i="2"/>
  <c r="J8325" i="2"/>
  <c r="J8326" i="2"/>
  <c r="J8327" i="2"/>
  <c r="J8328" i="2"/>
  <c r="J8329" i="2"/>
  <c r="J8330" i="2"/>
  <c r="J8331" i="2"/>
  <c r="J8332" i="2"/>
  <c r="J8333" i="2"/>
  <c r="J8334" i="2"/>
  <c r="J8335" i="2"/>
  <c r="J8336" i="2"/>
  <c r="J8337" i="2"/>
  <c r="J8338" i="2"/>
  <c r="J8339" i="2"/>
  <c r="J8340" i="2"/>
  <c r="J8341" i="2"/>
  <c r="J8342" i="2"/>
  <c r="J8343" i="2"/>
  <c r="J8344" i="2"/>
  <c r="J8345" i="2"/>
  <c r="J8346" i="2"/>
  <c r="J8347" i="2"/>
  <c r="J8348" i="2"/>
  <c r="J8349" i="2"/>
  <c r="J8350" i="2"/>
  <c r="J8351" i="2"/>
  <c r="J8352" i="2"/>
  <c r="J8353" i="2"/>
  <c r="J8354" i="2"/>
  <c r="J8355" i="2"/>
  <c r="J8356" i="2"/>
  <c r="J8357" i="2"/>
  <c r="J8358" i="2"/>
  <c r="J8359" i="2"/>
  <c r="J8360" i="2"/>
  <c r="J8361" i="2"/>
  <c r="J8362" i="2"/>
  <c r="J8363" i="2"/>
  <c r="J8364" i="2"/>
  <c r="J8365" i="2"/>
  <c r="J8366" i="2"/>
  <c r="J8367" i="2"/>
  <c r="J8368" i="2"/>
  <c r="J8369" i="2"/>
  <c r="J8370" i="2"/>
  <c r="J8371" i="2"/>
  <c r="J8372" i="2"/>
  <c r="J8373" i="2"/>
  <c r="J8374" i="2"/>
  <c r="J8375" i="2"/>
  <c r="J8376" i="2"/>
  <c r="J8377" i="2"/>
  <c r="J8378" i="2"/>
  <c r="J8379" i="2"/>
  <c r="J8380" i="2"/>
  <c r="J8381" i="2"/>
  <c r="J8382" i="2"/>
  <c r="J8383" i="2"/>
  <c r="J8384" i="2"/>
  <c r="J8385" i="2"/>
  <c r="J8386" i="2"/>
  <c r="J8387" i="2"/>
  <c r="J8388" i="2"/>
  <c r="J8389" i="2"/>
  <c r="J8390" i="2"/>
  <c r="J8391" i="2"/>
  <c r="J8392" i="2"/>
  <c r="J8393" i="2"/>
  <c r="J8394" i="2"/>
  <c r="J8395" i="2"/>
  <c r="J8396" i="2"/>
  <c r="J8397" i="2"/>
  <c r="J8398" i="2"/>
  <c r="J8399" i="2"/>
  <c r="J8400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DEDAFE1-5A0C-4D08-BEA9-E223EEAD3363}" keepAlive="1" name="Query - Regional Managers" description="Connection to the 'Regional Managers' query in the workbook." type="5" refreshedVersion="8" background="1" saveData="1">
    <dbPr connection="Provider=Microsoft.Mashup.OleDb.1;Data Source=$Workbook$;Location=&quot;Regional Managers&quot;;Extended Properties=&quot;&quot;" command="SELECT * FROM [Regional Managers]"/>
  </connection>
  <connection id="2" xr16:uid="{99E011E9-D19B-4E45-9E67-A2EF7867361D}" keepAlive="1" name="Query - Returned Items" description="Connection to the 'Returned Items' query in the workbook." type="5" refreshedVersion="8" background="1" saveData="1">
    <dbPr connection="Provider=Microsoft.Mashup.OleDb.1;Data Source=$Workbook$;Location=&quot;Returned Items&quot;;Extended Properties=&quot;&quot;" command="SELECT * FROM [Returned Items]"/>
  </connection>
  <connection id="3" xr16:uid="{258204E8-BDB1-418E-BC0C-B07EDD9A0F61}" keepAlive="1" name="Query - Sales Transactions" description="Connection to the 'Sales Transactions' query in the workbook." type="5" refreshedVersion="8" background="1" saveData="1">
    <dbPr connection="Provider=Microsoft.Mashup.OleDb.1;Data Source=$Workbook$;Location=&quot;Sales Transactions&quot;;Extended Properties=&quot;&quot;" command="SELECT * FROM [Sales Transactions]"/>
  </connection>
</connections>
</file>

<file path=xl/sharedStrings.xml><?xml version="1.0" encoding="utf-8"?>
<sst xmlns="http://schemas.openxmlformats.org/spreadsheetml/2006/main" count="93017" uniqueCount="3671">
  <si>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</si>
  <si>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</si>
  <si>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</si>
  <si>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</si>
  <si>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</si>
  <si>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</si>
  <si>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</si>
  <si>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</si>
  <si>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</si>
  <si>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</si>
  <si>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First Name</t>
  </si>
  <si>
    <t>Last Name</t>
  </si>
  <si>
    <t>Region</t>
  </si>
  <si>
    <t>Customer Segment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</si>
  <si>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</si>
  <si>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</si>
  <si>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</si>
  <si>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</si>
  <si>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</si>
  <si>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</si>
  <si>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BirthDate</t>
  </si>
  <si>
    <t>~40464%</t>
  </si>
  <si>
    <t>Low</t>
  </si>
  <si>
    <t>Regular Air</t>
  </si>
  <si>
    <t>Muhammed</t>
  </si>
  <si>
    <t>MacIntyre</t>
  </si>
  <si>
    <t>Nunavut</t>
  </si>
  <si>
    <t>Small Business</t>
  </si>
  <si>
    <t>Office Supplies</t>
  </si>
  <si>
    <t>Storage &amp; Organization</t>
  </si>
  <si>
    <t>Eldon Base for stackable storage shelf, platinum</t>
  </si>
  <si>
    <t>Large Box</t>
  </si>
  <si>
    <t>~41183%</t>
  </si>
  <si>
    <t>High</t>
  </si>
  <si>
    <t>Delivery Truck</t>
  </si>
  <si>
    <t>Barry</t>
  </si>
  <si>
    <t>French</t>
  </si>
  <si>
    <t>Consumer</t>
  </si>
  <si>
    <t>Appliances</t>
  </si>
  <si>
    <t>1.7 Cubic Foot Compact "Cube" Office Refrigerators</t>
  </si>
  <si>
    <t>Jumbo Drum</t>
  </si>
  <si>
    <t>Binders and Binder Accessories</t>
  </si>
  <si>
    <t>Cardinal Slant-D® Ring Binder, Heavy Gauge Vinyl</t>
  </si>
  <si>
    <t>Small Box</t>
  </si>
  <si>
    <t>~40734%</t>
  </si>
  <si>
    <t>Clay</t>
  </si>
  <si>
    <t>Rozendal</t>
  </si>
  <si>
    <t>Corporate</t>
  </si>
  <si>
    <t>Technology</t>
  </si>
  <si>
    <t>Telephones and Communication</t>
  </si>
  <si>
    <t>R380</t>
  </si>
  <si>
    <t>~40418%</t>
  </si>
  <si>
    <t>Not Specified</t>
  </si>
  <si>
    <t>Carlos</t>
  </si>
  <si>
    <t>Soltero</t>
  </si>
  <si>
    <t>Holmes HEPA Air Purifier</t>
  </si>
  <si>
    <t>Medium Box</t>
  </si>
  <si>
    <t>Furniture</t>
  </si>
  <si>
    <t>Office Furnishings</t>
  </si>
  <si>
    <t>G.E. Longer-Life Indoor Recessed Floodlight Bulbs</t>
  </si>
  <si>
    <t>Small Pack</t>
  </si>
  <si>
    <t>~40711%</t>
  </si>
  <si>
    <t>Carl</t>
  </si>
  <si>
    <t>Jackson</t>
  </si>
  <si>
    <t>Angle-D Binders with Locking Rings, Label Holders</t>
  </si>
  <si>
    <t>SAFCO Mobile Desk Side File, Wire Frame</t>
  </si>
  <si>
    <t>~40626%</t>
  </si>
  <si>
    <t>Express Air</t>
  </si>
  <si>
    <t>Monica</t>
  </si>
  <si>
    <t>Federle</t>
  </si>
  <si>
    <t>SAFCO Commercial Wire Shelving, Black</t>
  </si>
  <si>
    <t>~40235%</t>
  </si>
  <si>
    <t>Dorothy</t>
  </si>
  <si>
    <t>Badders</t>
  </si>
  <si>
    <t>Home Office</t>
  </si>
  <si>
    <t>Paper</t>
  </si>
  <si>
    <t>Xerox 198</t>
  </si>
  <si>
    <t>~40505%</t>
  </si>
  <si>
    <t>Medium</t>
  </si>
  <si>
    <t>Neola</t>
  </si>
  <si>
    <t>Schneider</t>
  </si>
  <si>
    <t>Xerox 1980</t>
  </si>
  <si>
    <t>Rubber Bands</t>
  </si>
  <si>
    <t>Advantus Map Pennant Flags and Round Head Tacks</t>
  </si>
  <si>
    <t>Wrap Bag</t>
  </si>
  <si>
    <t>~41068%</t>
  </si>
  <si>
    <t>Daly</t>
  </si>
  <si>
    <t>Computer Peripherals</t>
  </si>
  <si>
    <t>DS/HD IBM Formatted Diskettes, 200/Pack - Staples</t>
  </si>
  <si>
    <t>~41125%</t>
  </si>
  <si>
    <t>Claudia</t>
  </si>
  <si>
    <t>Miner</t>
  </si>
  <si>
    <t>Wilson Jones 1" Hanging DublLock® Ring Binders</t>
  </si>
  <si>
    <t>~40693%</t>
  </si>
  <si>
    <t>Ultra Commercial Grade Dual Valve Door Closer</t>
  </si>
  <si>
    <t>~40142%</t>
  </si>
  <si>
    <t>Allen</t>
  </si>
  <si>
    <t>Rosenblatt</t>
  </si>
  <si>
    <t>Envelopes</t>
  </si>
  <si>
    <t>#10-4 1/8" x 9 1/2" Premium Diagonal Seam Envelopes</t>
  </si>
  <si>
    <t>~40953%</t>
  </si>
  <si>
    <t>Critical</t>
  </si>
  <si>
    <t>Sylvia</t>
  </si>
  <si>
    <t>Foulston</t>
  </si>
  <si>
    <t>Bookcases</t>
  </si>
  <si>
    <t>Hon 4-Shelf Metal Bookcases</t>
  </si>
  <si>
    <t>Jumbo Box</t>
  </si>
  <si>
    <t>Tables</t>
  </si>
  <si>
    <t>Lesro Sheffield Collection Coffee Table, End Table, Center Table, Corner Table</t>
  </si>
  <si>
    <t>~41014%</t>
  </si>
  <si>
    <t>Jim</t>
  </si>
  <si>
    <t>Radford</t>
  </si>
  <si>
    <t>g520</t>
  </si>
  <si>
    <t>LX 788</t>
  </si>
  <si>
    <t>~40249%</t>
  </si>
  <si>
    <t>Labels</t>
  </si>
  <si>
    <t>Avery 52</t>
  </si>
  <si>
    <t>Plymouth Boxed Rubber Bands by Plymouth</t>
  </si>
  <si>
    <t>~40611%</t>
  </si>
  <si>
    <t>Ludwig</t>
  </si>
  <si>
    <t>GBC Pre-Punched Binding Paper, Plastic, White, 8-1/2" x 11"</t>
  </si>
  <si>
    <t>Maxell 3.5" DS/HD IBM-Formatted Diskettes, 10/Pack</t>
  </si>
  <si>
    <t>Don</t>
  </si>
  <si>
    <t>Miller</t>
  </si>
  <si>
    <t>Pens &amp; Art Supplies</t>
  </si>
  <si>
    <t>Newell 335</t>
  </si>
  <si>
    <t>~40669%</t>
  </si>
  <si>
    <t>Annie</t>
  </si>
  <si>
    <t>Cyprus</t>
  </si>
  <si>
    <t>SANFORD Liquid Accent™ Tank-Style Highlighters</t>
  </si>
  <si>
    <t>~40535%</t>
  </si>
  <si>
    <t>Copiers and Fax</t>
  </si>
  <si>
    <t>Canon PC940 Copier</t>
  </si>
  <si>
    <t>~40490%</t>
  </si>
  <si>
    <t>Tenex Personal Project File with Scoop Front Design, Black</t>
  </si>
  <si>
    <t>~41203%</t>
  </si>
  <si>
    <t>Grant</t>
  </si>
  <si>
    <t>Carroll</t>
  </si>
  <si>
    <t>Col-Erase® Pencils with Erasers</t>
  </si>
  <si>
    <t>~40544%</t>
  </si>
  <si>
    <t>Imation 3.5" DS/HD IBM Formatted Diskettes, 10/Pack</t>
  </si>
  <si>
    <t>White Dual Perf Computer Printout Paper, 2700 Sheets, 1 Part, Heavyweight, 20 lbs., 14 7/8 x 11</t>
  </si>
  <si>
    <t>~40826%</t>
  </si>
  <si>
    <t>Alan</t>
  </si>
  <si>
    <t>Barnes</t>
  </si>
  <si>
    <t>Self-Adhesive Address Labels for Typewriters by Universal</t>
  </si>
  <si>
    <t>Accessory37</t>
  </si>
  <si>
    <t>~40444%</t>
  </si>
  <si>
    <t>Jack</t>
  </si>
  <si>
    <t>Garza</t>
  </si>
  <si>
    <t>Fuji 5.2GB DVD-RAM</t>
  </si>
  <si>
    <t>~40743%</t>
  </si>
  <si>
    <t>Julia</t>
  </si>
  <si>
    <t>West</t>
  </si>
  <si>
    <t>Chairs &amp; Chairmats</t>
  </si>
  <si>
    <t>Bevis Steel Folding Chairs</t>
  </si>
  <si>
    <t>~40095%</t>
  </si>
  <si>
    <t>Eugene</t>
  </si>
  <si>
    <t>Barchas</t>
  </si>
  <si>
    <t>Avery Binder Labels</t>
  </si>
  <si>
    <t>Hon Every-Day® Chair Series Swivel Task Chairs</t>
  </si>
  <si>
    <t>IBM Multi-Purpose Copy Paper, 8 1/2 x 11", Case</t>
  </si>
  <si>
    <t>~40521%</t>
  </si>
  <si>
    <t>Edward</t>
  </si>
  <si>
    <t>Hooks</t>
  </si>
  <si>
    <t>Global Troy™ Executive Leather Low-Back Tilter</t>
  </si>
  <si>
    <t>~41190%</t>
  </si>
  <si>
    <t>Brad</t>
  </si>
  <si>
    <t>Eason</t>
  </si>
  <si>
    <t>XtraLife® ClearVue™ Slant-D® Ring Binders by Cardinal</t>
  </si>
  <si>
    <t>~41031%</t>
  </si>
  <si>
    <t>Nicole</t>
  </si>
  <si>
    <t>Hansen</t>
  </si>
  <si>
    <t>Computer Printout Paper with Letter-Trim Perforations</t>
  </si>
  <si>
    <t>~40245%</t>
  </si>
  <si>
    <t>Wardle</t>
  </si>
  <si>
    <t>6160</t>
  </si>
  <si>
    <t>~40691%</t>
  </si>
  <si>
    <t>Aaron</t>
  </si>
  <si>
    <t>Bergman</t>
  </si>
  <si>
    <t>Avery 49</t>
  </si>
  <si>
    <t>~40440%</t>
  </si>
  <si>
    <t>Hoover Portapower™ Portable Vacuum</t>
  </si>
  <si>
    <t>~40786%</t>
  </si>
  <si>
    <t>Timeport L7089</t>
  </si>
  <si>
    <t>Avery 510</t>
  </si>
  <si>
    <t>Xerox 1881</t>
  </si>
  <si>
    <t>~40732%</t>
  </si>
  <si>
    <t>~39843%</t>
  </si>
  <si>
    <t>Memorex 4.7GB DVD-RAM, 3/Pack</t>
  </si>
  <si>
    <t>~40916%</t>
  </si>
  <si>
    <t>Jones</t>
  </si>
  <si>
    <t>Unpadded Memo Slips</t>
  </si>
  <si>
    <t>~40489%</t>
  </si>
  <si>
    <t>Beth</t>
  </si>
  <si>
    <t>Thompson</t>
  </si>
  <si>
    <t>Adams Telephone Message Book W/Dividers/Space For Phone Numbers, 5 1/4"X8 1/2", 300/Messages</t>
  </si>
  <si>
    <t>~40297%</t>
  </si>
  <si>
    <t>Frank</t>
  </si>
  <si>
    <t>Price</t>
  </si>
  <si>
    <t>Eldon Expressions™ Desk Accessory, Wood Pencil Holder, Oak</t>
  </si>
  <si>
    <t>~40908%</t>
  </si>
  <si>
    <t>Michelle</t>
  </si>
  <si>
    <t>Lonsdale</t>
  </si>
  <si>
    <t>Bell Sonecor JB700 Caller ID</t>
  </si>
  <si>
    <t>~40037%</t>
  </si>
  <si>
    <t>Ann</t>
  </si>
  <si>
    <t>Chong</t>
  </si>
  <si>
    <t>Avery Arch Ring Binders</t>
  </si>
  <si>
    <t>APC 7 Outlet Network SurgeArrest Surge Protector</t>
  </si>
  <si>
    <t>~40859%</t>
  </si>
  <si>
    <t>Joy</t>
  </si>
  <si>
    <t>Bell</t>
  </si>
  <si>
    <t>Deflect-o RollaMat Studded, Beveled Mat for Medium Pile Carpeting</t>
  </si>
  <si>
    <t>Accessory4</t>
  </si>
  <si>
    <t>~40928%</t>
  </si>
  <si>
    <t>Skye</t>
  </si>
  <si>
    <t>Norling</t>
  </si>
  <si>
    <t>Personal Creations™ Ink Jet Cards and Labels</t>
  </si>
  <si>
    <t>~39892%</t>
  </si>
  <si>
    <t>Weirich</t>
  </si>
  <si>
    <t>Scissors, Rulers and Trimmers</t>
  </si>
  <si>
    <t>High Speed Automatic Electric Letter Opener</t>
  </si>
  <si>
    <t>~41111%</t>
  </si>
  <si>
    <t>Xerox 1966</t>
  </si>
  <si>
    <t>Xerox 213</t>
  </si>
  <si>
    <t>~41072%</t>
  </si>
  <si>
    <t>Adrian</t>
  </si>
  <si>
    <t>Hane</t>
  </si>
  <si>
    <t>Boston Electric Pencil Sharpener, Model 1818, Charcoal Black</t>
  </si>
  <si>
    <t>~39828%</t>
  </si>
  <si>
    <t>Hammermill CopyPlus Copy Paper (20Lb. and 84 Bright)</t>
  </si>
  <si>
    <t>Telephone Message Books with Fax/Mobile Section, 5 1/2" x 3 3/16"</t>
  </si>
  <si>
    <t>~40333%</t>
  </si>
  <si>
    <t>Andrew</t>
  </si>
  <si>
    <t>Gjertsen</t>
  </si>
  <si>
    <t>Crate-A-Files™</t>
  </si>
  <si>
    <t>~40227%</t>
  </si>
  <si>
    <t>Ralph</t>
  </si>
  <si>
    <t>Knight</t>
  </si>
  <si>
    <t>~40863%</t>
  </si>
  <si>
    <t>80 Minute CD-R Spindle, 100/Pack - Staples</t>
  </si>
  <si>
    <t>Bush Westfield Collection Bookcases, Dark Cherry Finish, Fully Assembled</t>
  </si>
  <si>
    <t>12-1/2 Diameter Round Wall Clock</t>
  </si>
  <si>
    <t>~40762%</t>
  </si>
  <si>
    <t>SAFCO Arco Folding Chair</t>
  </si>
  <si>
    <t>~40337%</t>
  </si>
  <si>
    <t>#10 White Business Envelopes,4 1/8 x 9 1/2</t>
  </si>
  <si>
    <t>~40103%</t>
  </si>
  <si>
    <t>Paige</t>
  </si>
  <si>
    <t>3M Office Air Cleaner</t>
  </si>
  <si>
    <t>~40783%</t>
  </si>
  <si>
    <t>Global Leather and Oak Executive Chair, Black</t>
  </si>
  <si>
    <t>~40815%</t>
  </si>
  <si>
    <t>Xerox 1936</t>
  </si>
  <si>
    <t>Xerox 214</t>
  </si>
  <si>
    <t>~41033%</t>
  </si>
  <si>
    <t>Carina Double Wide Media Storage Towers in Natural &amp; Black</t>
  </si>
  <si>
    <t>~40680%</t>
  </si>
  <si>
    <t>Staples® General Use 3-Ring Binders</t>
  </si>
  <si>
    <t>Northwest Territories</t>
  </si>
  <si>
    <t>Xerox 1904</t>
  </si>
  <si>
    <t>Luxo Professional Combination Clamp-On Lamps</t>
  </si>
  <si>
    <t>Xerox 217</t>
  </si>
  <si>
    <t>Revere Boxed Rubber Bands by Revere</t>
  </si>
  <si>
    <t>~40134%</t>
  </si>
  <si>
    <t>Acco Smartsocket™ Table Surge Protector, 6 Color-Coded Adapter Outlets</t>
  </si>
  <si>
    <t>Bryan</t>
  </si>
  <si>
    <t>Davis</t>
  </si>
  <si>
    <t>Tennsco Snap-Together Open Shelving Units, Starter Sets and Add-On Units</t>
  </si>
  <si>
    <t>~41189%</t>
  </si>
  <si>
    <t>Hon 4070 Series Pagoda™ Round Back Stacking Chairs</t>
  </si>
  <si>
    <t>Xerox 1887</t>
  </si>
  <si>
    <t>Xerox 1891</t>
  </si>
  <si>
    <t>~40768%</t>
  </si>
  <si>
    <t>Avery 506</t>
  </si>
  <si>
    <t>~40771%</t>
  </si>
  <si>
    <t>Bush Heritage Pine Collection 5-Shelf Bookcase, Albany Pine Finish, *Special Order</t>
  </si>
  <si>
    <t>Lifetime Advantage™ Folding Chairs, 4/Carton</t>
  </si>
  <si>
    <t/>
  </si>
  <si>
    <t>Microsoft Natural Multimedia Keyboard</t>
  </si>
  <si>
    <t>~39876%</t>
  </si>
  <si>
    <t>Delfina</t>
  </si>
  <si>
    <t>Latchford</t>
  </si>
  <si>
    <t>Staples Wirebound Steno Books, 6" x 9", 12/Pack</t>
  </si>
  <si>
    <t>~40043%</t>
  </si>
  <si>
    <t>~40498%</t>
  </si>
  <si>
    <t>Doug</t>
  </si>
  <si>
    <t>Bickford</t>
  </si>
  <si>
    <t>Bevis Boat-Shaped Conference Table</t>
  </si>
  <si>
    <t>~40690%</t>
  </si>
  <si>
    <t>Linden® 12" Wall Clock With Oak Frame</t>
  </si>
  <si>
    <t>Newell 326</t>
  </si>
  <si>
    <t>~40413%</t>
  </si>
  <si>
    <t>Jamie</t>
  </si>
  <si>
    <t>Kunitz</t>
  </si>
  <si>
    <t>Prismacolor Color Pencil Set</t>
  </si>
  <si>
    <t>~40774%</t>
  </si>
  <si>
    <t>Anthony</t>
  </si>
  <si>
    <t>Johnson</t>
  </si>
  <si>
    <t>Xerox Blank Computer Paper</t>
  </si>
  <si>
    <t>~40911%</t>
  </si>
  <si>
    <t>600 Series Flip</t>
  </si>
  <si>
    <t>~41242%</t>
  </si>
  <si>
    <t>Fellowes Recycled Storage Drawers</t>
  </si>
  <si>
    <t>~40985%</t>
  </si>
  <si>
    <t>Satellite Sectional Post Binders</t>
  </si>
  <si>
    <t>~40280%</t>
  </si>
  <si>
    <t>Deflect-o DuraMat Antistatic Studded Beveled Mat for Medium Pile Carpeting</t>
  </si>
  <si>
    <t>~40414%</t>
  </si>
  <si>
    <t>Avery 487</t>
  </si>
  <si>
    <t>~40728%</t>
  </si>
  <si>
    <t>Brendan</t>
  </si>
  <si>
    <t>Dodson</t>
  </si>
  <si>
    <t>Bevis Round Conference Table Top &amp; Single Column Base</t>
  </si>
  <si>
    <t>~40492%</t>
  </si>
  <si>
    <t>GBC Twin Loop™ Wire Binding Elements, 9/16" Spine, Black</t>
  </si>
  <si>
    <t>~40353%</t>
  </si>
  <si>
    <t>Hanging Personal Folder File</t>
  </si>
  <si>
    <t>Bevis Round Conference Table Top, X-Base</t>
  </si>
  <si>
    <t>~41171%</t>
  </si>
  <si>
    <t>5125</t>
  </si>
  <si>
    <t>Electrix Halogen Magnifier Lamp</t>
  </si>
  <si>
    <t>~40901%</t>
  </si>
  <si>
    <t>Office Machines</t>
  </si>
  <si>
    <t>Canon BP1200DH 12-Digit Bubble Jet Printing Calculator</t>
  </si>
  <si>
    <t>~40991%</t>
  </si>
  <si>
    <t>Hunter</t>
  </si>
  <si>
    <t>Glantz</t>
  </si>
  <si>
    <t>Fellowes Black Plastic Comb Bindings</t>
  </si>
  <si>
    <t>~40831%</t>
  </si>
  <si>
    <t>Polycom ViewStation™ Adapter H323 Videoconferencing Unit</t>
  </si>
  <si>
    <t>~40397%</t>
  </si>
  <si>
    <t>Hon GuestStacker Chair</t>
  </si>
  <si>
    <t>~39875%</t>
  </si>
  <si>
    <t>Eldon® Wave Desk Accessories</t>
  </si>
  <si>
    <t>~40218%</t>
  </si>
  <si>
    <t>Sharp AL-1530CS Digital Copier</t>
  </si>
  <si>
    <t>Tennsco Lockers, Gray</t>
  </si>
  <si>
    <t>~39830%</t>
  </si>
  <si>
    <t>Avery 4027 File Folder Labels for Dot Matrix Printers, 5000 Labels per Box, White</t>
  </si>
  <si>
    <t>Newell 323</t>
  </si>
  <si>
    <t>~40420%</t>
  </si>
  <si>
    <t>Global Enterprise Series Seating High-Back Swivel/Tilt Chairs</t>
  </si>
  <si>
    <t>Spiral Phone Message Books with Labels by Adams</t>
  </si>
  <si>
    <t>~40067%</t>
  </si>
  <si>
    <t>~40010%</t>
  </si>
  <si>
    <t>Holmes 99% HEPA Air Purifier</t>
  </si>
  <si>
    <t>~41228%</t>
  </si>
  <si>
    <t>Xerox 224</t>
  </si>
  <si>
    <t>~40796%</t>
  </si>
  <si>
    <t>Xerox 1906</t>
  </si>
  <si>
    <t>~40643%</t>
  </si>
  <si>
    <t>Xerox 188</t>
  </si>
  <si>
    <t>Xerox 1932</t>
  </si>
  <si>
    <t>~40825%</t>
  </si>
  <si>
    <t>GBC Linen Binding Covers</t>
  </si>
  <si>
    <t>GBC Recycled Grain Textured Covers</t>
  </si>
  <si>
    <t>~41205%</t>
  </si>
  <si>
    <t>Sauder Facets Collection Library, Sky Alder Finish</t>
  </si>
  <si>
    <t>Fellowes Basic 104-Key Keyboard, Platinum</t>
  </si>
  <si>
    <t>~40203%</t>
  </si>
  <si>
    <t>Kensington 7 Outlet MasterPiece Power Center with Fax/Phone Line Protection</t>
  </si>
  <si>
    <t>O'Sullivan 3-Shelf Heavy-Duty Bookcases</t>
  </si>
  <si>
    <t>~40570%</t>
  </si>
  <si>
    <t>Panasonic KX-P1150 Dot Matrix Printer</t>
  </si>
  <si>
    <t>Newell 327</t>
  </si>
  <si>
    <t>~40052%</t>
  </si>
  <si>
    <t>Xerox 1893</t>
  </si>
  <si>
    <t>~40619%</t>
  </si>
  <si>
    <t>Hon Deluxe Fabric Upholstered Stacking Chairs, Rounded Back</t>
  </si>
  <si>
    <t>Eldon Radial Chair Mat for Low to Medium Pile Carpets</t>
  </si>
  <si>
    <t>~41066%</t>
  </si>
  <si>
    <t>DAX Copper Panel Document Frame, 5 x 7 Size</t>
  </si>
  <si>
    <t>~40644%</t>
  </si>
  <si>
    <t>Thomas</t>
  </si>
  <si>
    <t>Seio</t>
  </si>
  <si>
    <t>O'Sullivan 2-Shelf Heavy-Duty Bookcases</t>
  </si>
  <si>
    <t>Tenex 46" x 60" Computer Anti-Static Chairmat, Rectangular Shaped</t>
  </si>
  <si>
    <t>Wirebound Message Books, 2 7/8" x 5", 3 Forms per Page</t>
  </si>
  <si>
    <t>~41219%</t>
  </si>
  <si>
    <t>Memorex Slim 80 Minute CD-R, 10/Pack</t>
  </si>
  <si>
    <t>Aluminum Document Frame</t>
  </si>
  <si>
    <t>~41045%</t>
  </si>
  <si>
    <t>Memorex 80 Minute CD-R Spindle, 100/Pack</t>
  </si>
  <si>
    <t>~41008%</t>
  </si>
  <si>
    <t>Multi-Use Personal File Cart and Caster Set, Three Stacking Bins</t>
  </si>
  <si>
    <t>Accessory36</t>
  </si>
  <si>
    <t>~41126%</t>
  </si>
  <si>
    <t>Xerox 20</t>
  </si>
  <si>
    <t>~40016%</t>
  </si>
  <si>
    <t>Surelock™ Post Binders</t>
  </si>
  <si>
    <t>~40307%</t>
  </si>
  <si>
    <t>Colorific® Watercolor Pencils</t>
  </si>
  <si>
    <t>*Staples* vLetter Openers, 2/Pack</t>
  </si>
  <si>
    <t>~39862%</t>
  </si>
  <si>
    <t>Hon 4700 Series Mobuis™ Mid-Back Task Chairs with Adjustable Arms</t>
  </si>
  <si>
    <t>BoxOffice By Design Rectangular and Half-Moon Meeting Room Tables</t>
  </si>
  <si>
    <t>~41087%</t>
  </si>
  <si>
    <t>Eldon Econocleat® Chair Mats for Low Pile Carpets</t>
  </si>
  <si>
    <t>Prang Drawing Pencil Set</t>
  </si>
  <si>
    <t>T39m</t>
  </si>
  <si>
    <t>~40451%</t>
  </si>
  <si>
    <t>Xerox 1982</t>
  </si>
  <si>
    <t>~40283%</t>
  </si>
  <si>
    <t>Xerox 1924</t>
  </si>
  <si>
    <t>Turquoise Lead Holder with Pocket Clip</t>
  </si>
  <si>
    <t>~40800%</t>
  </si>
  <si>
    <t>Okidata ML395C Color Dot Matrix Printer</t>
  </si>
  <si>
    <t>~40442%</t>
  </si>
  <si>
    <t>~40407%</t>
  </si>
  <si>
    <t>Microsoft Internet Keyboard</t>
  </si>
  <si>
    <t>~40072%</t>
  </si>
  <si>
    <t>~39986%</t>
  </si>
  <si>
    <t>Global Ergonomic Managers Chair</t>
  </si>
  <si>
    <t>~41149%</t>
  </si>
  <si>
    <t>Becky</t>
  </si>
  <si>
    <t>Castell</t>
  </si>
  <si>
    <t>Office Star - Contemporary Task Swivel chair with 2-way adjustable arms, Plum</t>
  </si>
  <si>
    <t>~40701%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</si>
  <si>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</si>
  <si>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</si>
  <si>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</si>
  <si>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</si>
  <si>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</si>
  <si>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</si>
  <si>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~40517%</t>
  </si>
  <si>
    <t>Accessory21</t>
  </si>
  <si>
    <t>~39971%</t>
  </si>
  <si>
    <t>Fellowes PB500 Electric Punch Plastic Comb Binding Machine with Manual Bind</t>
  </si>
  <si>
    <t>~40021%</t>
  </si>
  <si>
    <t>Staples 6 Outlet Surge</t>
  </si>
  <si>
    <t>~40791%</t>
  </si>
  <si>
    <t>Recycled Eldon Regeneration Jumbo File</t>
  </si>
  <si>
    <t>~39824%</t>
  </si>
  <si>
    <t>Verbatim DVD-R 4.7GB authoring disc</t>
  </si>
  <si>
    <t>~40405%</t>
  </si>
  <si>
    <t>Canon P1-DHIII Palm Printing Calculator</t>
  </si>
  <si>
    <t>GBC Binding covers</t>
  </si>
  <si>
    <t>~40030%</t>
  </si>
  <si>
    <t>~40803%</t>
  </si>
  <si>
    <t>Cari</t>
  </si>
  <si>
    <t>Schnelling</t>
  </si>
  <si>
    <t>Global Stack Chair without Arms, Black</t>
  </si>
  <si>
    <t>~40838%</t>
  </si>
  <si>
    <t>Chad</t>
  </si>
  <si>
    <t>Cunningham</t>
  </si>
  <si>
    <t>Speediset Carbonless Redi-Letter® 7" x 8 1/2"</t>
  </si>
  <si>
    <t>~40131%</t>
  </si>
  <si>
    <t>Mills</t>
  </si>
  <si>
    <t>GBC Recycled Regency Composition Covers</t>
  </si>
  <si>
    <t>Accessory29</t>
  </si>
  <si>
    <t>~40362%</t>
  </si>
  <si>
    <t>SANFORD Major Accent™ Highlighters</t>
  </si>
  <si>
    <t>Rick</t>
  </si>
  <si>
    <t>Reed</t>
  </si>
  <si>
    <t>Polycom ViaVideo™ Desktop Video Communications Unit</t>
  </si>
  <si>
    <t>~40983%</t>
  </si>
  <si>
    <t>Heather</t>
  </si>
  <si>
    <t>Kirkland</t>
  </si>
  <si>
    <t>Dixon Ticonderoga Core-Lock Colored Pencils, 48-Color Set</t>
  </si>
  <si>
    <t>~40035%</t>
  </si>
  <si>
    <t>Fred</t>
  </si>
  <si>
    <t>Wasserman</t>
  </si>
  <si>
    <t>Accessory24</t>
  </si>
  <si>
    <t>~40269%</t>
  </si>
  <si>
    <t>Howard Miller 13-3/4" Diameter Brushed Chrome Round Wall Clock</t>
  </si>
  <si>
    <t>Recycled Steel Personal File for Standard File Folders</t>
  </si>
  <si>
    <t>~40390%</t>
  </si>
  <si>
    <t>~39962%</t>
  </si>
  <si>
    <t>Accessory39</t>
  </si>
  <si>
    <t>~40462%</t>
  </si>
  <si>
    <t>Lebron</t>
  </si>
  <si>
    <t>~40316%</t>
  </si>
  <si>
    <t>#10- 4 1/8" x 9 1/2" Security-Tint Envelopes</t>
  </si>
  <si>
    <t>~40582%</t>
  </si>
  <si>
    <t>GBC Standard Plastic Binding Systems Combs</t>
  </si>
  <si>
    <t>~40519%</t>
  </si>
  <si>
    <t>Xerox 1930</t>
  </si>
  <si>
    <t>Avery 474</t>
  </si>
  <si>
    <t>~39819%</t>
  </si>
  <si>
    <t>Riverside Palais Royal Lawyers Bookcase, Royale Cherry Finish</t>
  </si>
  <si>
    <t>~40980%</t>
  </si>
  <si>
    <t>Hewlett-Packard Deskjet 6122 Color Inkjet Printer</t>
  </si>
  <si>
    <t>~40416%</t>
  </si>
  <si>
    <t>IBM 80 Minute CD-R Spindle, 50/Pack</t>
  </si>
  <si>
    <t>Peel &amp; Seel® Recycled Catalog Envelopes, Brown</t>
  </si>
  <si>
    <t>~40714%</t>
  </si>
  <si>
    <t>~40394%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</si>
  <si>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</si>
  <si>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</si>
  <si>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</si>
  <si>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</si>
  <si>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</si>
  <si>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~40027%</t>
  </si>
  <si>
    <t>~40765%</t>
  </si>
  <si>
    <t>Dana Halogen Swing-Arm Architect Lamp</t>
  </si>
  <si>
    <t>SAFCO PlanMaster Heigh-Adjustable Drafting Table Base, 43w x 30d x 30-37h, Black</t>
  </si>
  <si>
    <t>~40304%</t>
  </si>
  <si>
    <t>Lexmark Z25 Color Inkjet Printer</t>
  </si>
  <si>
    <t>~41088%</t>
  </si>
  <si>
    <t>Hon Multipurpose Stacking Arm Chairs</t>
  </si>
  <si>
    <t>Hon Olson Stacker Stools</t>
  </si>
  <si>
    <t>~40625%</t>
  </si>
  <si>
    <t>Executive Impressions 14" Two-Color Numerals Wall Clock</t>
  </si>
  <si>
    <t>~40866%</t>
  </si>
  <si>
    <t>~41239%</t>
  </si>
  <si>
    <t>Epson DFX5000+ Dot Matrix Printer</t>
  </si>
  <si>
    <t>~40388%</t>
  </si>
  <si>
    <t>Mike</t>
  </si>
  <si>
    <t>Pelletier</t>
  </si>
  <si>
    <t>Recycled Interoffice Envelopes with String and Button Closure, 10 x 13</t>
  </si>
  <si>
    <t>~41041%</t>
  </si>
  <si>
    <t>GBC Standard Therm-A-Bind Covers</t>
  </si>
  <si>
    <t>~40971%</t>
  </si>
  <si>
    <t>Xerox 1892</t>
  </si>
  <si>
    <t>~40410%</t>
  </si>
  <si>
    <t>Charles</t>
  </si>
  <si>
    <t>McCrossin</t>
  </si>
  <si>
    <t>Staples Paper Clips</t>
  </si>
  <si>
    <t>~40356%</t>
  </si>
  <si>
    <t>Metal Folding Chairs, Beige, 4/Carton</t>
  </si>
  <si>
    <t>80 Minute Slim Jewel Case CD-R , 10/Pack - Staples</t>
  </si>
  <si>
    <t>~41211%</t>
  </si>
  <si>
    <t>~40194%</t>
  </si>
  <si>
    <t>Bush Mission Pointe Library</t>
  </si>
  <si>
    <t>~41089%</t>
  </si>
  <si>
    <t>~40763%</t>
  </si>
  <si>
    <t>Xerox 1929</t>
  </si>
  <si>
    <t>Home/Office Personal File Carts</t>
  </si>
  <si>
    <t>~40230%</t>
  </si>
  <si>
    <t>Avery 507</t>
  </si>
  <si>
    <t>i470</t>
  </si>
  <si>
    <t>~40060%</t>
  </si>
  <si>
    <t>3M Organizer Strips</t>
  </si>
  <si>
    <t>Imation 3.5 IBM Diskettes, 10/Box</t>
  </si>
  <si>
    <t>GE 4 Foot Flourescent Tube, 40 Watt</t>
  </si>
  <si>
    <t>300 Series Non-Flip</t>
  </si>
  <si>
    <t>~39985%</t>
  </si>
  <si>
    <t>Charlotte</t>
  </si>
  <si>
    <t>Melton</t>
  </si>
  <si>
    <t>Executive Impressions 13" Chairman Wall Clock</t>
  </si>
  <si>
    <t>~40947%</t>
  </si>
  <si>
    <t>Micro Innovations 104 Keyboard</t>
  </si>
  <si>
    <t>~39883%</t>
  </si>
  <si>
    <t>US Robotics 56K V.92 External Faxmodem</t>
  </si>
  <si>
    <t>Fellowes Staxonsteel® Drawer Files</t>
  </si>
  <si>
    <t>~40698%</t>
  </si>
  <si>
    <t>Henry</t>
  </si>
  <si>
    <t>Goldwyn</t>
  </si>
  <si>
    <t>Telescoping Adjustable Floor Lamp</t>
  </si>
  <si>
    <t>~40970%</t>
  </si>
  <si>
    <t>Canon MP41DH Printing Calculator</t>
  </si>
  <si>
    <t>~40767%</t>
  </si>
  <si>
    <t>Sauder Facets Collection Locker/File Cabinet, Sky Alder Finish</t>
  </si>
  <si>
    <t>VTech VT20-2481 2.4GHz Two-Line Phone System w/Answering Machine</t>
  </si>
  <si>
    <t>~40057%</t>
  </si>
  <si>
    <t>Memo Book, 100 Message Capacity, 5 3/8” x 11”</t>
  </si>
  <si>
    <t>~40204%</t>
  </si>
  <si>
    <t>Belkin 6 Outlet Metallic Surge Strip</t>
  </si>
  <si>
    <t>Xerox 21</t>
  </si>
  <si>
    <t>~40788%</t>
  </si>
  <si>
    <t>Roy</t>
  </si>
  <si>
    <t>Skaria</t>
  </si>
  <si>
    <t>GBC DocuBind TL200 Manual Binding Machine</t>
  </si>
  <si>
    <t>Sauder Forest Hills Library, Woodland Oak Finish</t>
  </si>
  <si>
    <t>~40946%</t>
  </si>
  <si>
    <t>Xerox 1940</t>
  </si>
  <si>
    <t>Bagged Rubber Bands</t>
  </si>
  <si>
    <t>~40621%</t>
  </si>
  <si>
    <t>Xerox 1897</t>
  </si>
  <si>
    <t>~40671%</t>
  </si>
  <si>
    <t>Poly Designer Cover &amp; Back</t>
  </si>
  <si>
    <t>~40081%</t>
  </si>
  <si>
    <t>Jeremy</t>
  </si>
  <si>
    <t>Bionaire Personal Warm Mist Humidifier/Vaporizer</t>
  </si>
  <si>
    <t>Acme® 8" Straight Scissors</t>
  </si>
  <si>
    <t>~41099%</t>
  </si>
  <si>
    <t>Heavy-Duty E-Z-D® Binders</t>
  </si>
  <si>
    <t>~40192%</t>
  </si>
  <si>
    <t>~40051%</t>
  </si>
  <si>
    <t>Deluxe Rollaway Locking File with Drawer</t>
  </si>
  <si>
    <t>~40094%</t>
  </si>
  <si>
    <t>252</t>
  </si>
  <si>
    <t>~40857%</t>
  </si>
  <si>
    <t>Cindy</t>
  </si>
  <si>
    <t>Imation 3.5, DISKETTE 44766 HGHLD3.52HD/FM, 10/Pack</t>
  </si>
  <si>
    <t>~40910%</t>
  </si>
  <si>
    <t>~40610%</t>
  </si>
  <si>
    <t>Wilson Jones DublLock® D-Ring Binders</t>
  </si>
  <si>
    <t>~39996%</t>
  </si>
  <si>
    <t>Binder Posts</t>
  </si>
  <si>
    <t>Epson LQ-570e Dot Matrix Printer</t>
  </si>
  <si>
    <t>~40648%</t>
  </si>
  <si>
    <t>Atlantic Metals Mobile 3-Shelf Bookcases, Custom Colors</t>
  </si>
  <si>
    <t>~40872%</t>
  </si>
  <si>
    <t>Fellowes PB300 Plastic Comb Binding Machine</t>
  </si>
  <si>
    <t>Rush Hierlooms Collection Rich Wood Bookcases</t>
  </si>
  <si>
    <t>~41024%</t>
  </si>
  <si>
    <t>Avery 481</t>
  </si>
  <si>
    <t>~40628%</t>
  </si>
  <si>
    <t>~40373%</t>
  </si>
  <si>
    <t>Avery Trapezoid Extra Heavy Duty 4" Binders</t>
  </si>
  <si>
    <t>~40474%</t>
  </si>
  <si>
    <t>StarTAC Series</t>
  </si>
  <si>
    <t>~40049%</t>
  </si>
  <si>
    <t>Rediform Wirebound "Phone Memo" Message Book, 11 x 5-3/4</t>
  </si>
  <si>
    <t>~40703%</t>
  </si>
  <si>
    <t>~41236%</t>
  </si>
  <si>
    <t>Global Comet™ Stacking Armless Chair</t>
  </si>
  <si>
    <t>Hon 4070 Series Pagoda™ Armless Upholstered Stacking Chairs</t>
  </si>
  <si>
    <t>Fellowes Internet Keyboard, Platinum</t>
  </si>
  <si>
    <t>~39934%</t>
  </si>
  <si>
    <t>~41040%</t>
  </si>
  <si>
    <t>Luxo Economy Swing Arm Lamp</t>
  </si>
  <si>
    <t>~40466%</t>
  </si>
  <si>
    <t>Acco Perma® 2700 Stacking Storage Drawers</t>
  </si>
  <si>
    <t>Fellowes Stor/Drawer® Steel Plus™ Storage Drawers</t>
  </si>
  <si>
    <t>~40747%</t>
  </si>
  <si>
    <t>Honeywell Enviracaire Portable HEPA Air Cleaner for 17' x 22' Room</t>
  </si>
  <si>
    <t>Verbatim DVD-RAM, 9.4GB, Rewritable, Type 1, DS, DataLife Plus</t>
  </si>
  <si>
    <t>~40735%</t>
  </si>
  <si>
    <t>Lock-Up Easel 'Spel-Binder'</t>
  </si>
  <si>
    <t>~41168%</t>
  </si>
  <si>
    <t>Susan</t>
  </si>
  <si>
    <t>Vittorini</t>
  </si>
  <si>
    <t>Adams Write n' Stick Phone Message Book, 11" X 5 1/4", 200 Messages</t>
  </si>
  <si>
    <t>Tenex File Box, Personal Filing Tote with Lid, Black</t>
  </si>
  <si>
    <t>~39829%</t>
  </si>
  <si>
    <t>Assorted Color Push Pins</t>
  </si>
  <si>
    <t>~40471%</t>
  </si>
  <si>
    <t>HP Office Paper (20Lb. and 87 Bright)</t>
  </si>
  <si>
    <t>Staples Vinyl Coated Paper Clips</t>
  </si>
  <si>
    <t>Newell 310</t>
  </si>
  <si>
    <t>~40305%</t>
  </si>
  <si>
    <t>Kensington 7 Outlet MasterPiece Power Center</t>
  </si>
  <si>
    <t>~40715%</t>
  </si>
  <si>
    <t>DAX Metal Frame, Desktop, Stepped-Edge</t>
  </si>
  <si>
    <t>~40506%</t>
  </si>
  <si>
    <t>~41026%</t>
  </si>
  <si>
    <t>8860</t>
  </si>
  <si>
    <t>~40755%</t>
  </si>
  <si>
    <t>Array® Memo Cubes</t>
  </si>
  <si>
    <t>Fiskars 8" Scissors, 2/Pack</t>
  </si>
  <si>
    <t>~41188%</t>
  </si>
  <si>
    <t>12 Colored Short Pencils</t>
  </si>
  <si>
    <t>Pizazz® Global Quick File™</t>
  </si>
  <si>
    <t>~40215%</t>
  </si>
  <si>
    <t>Imation 5.2GB DVD-RAM</t>
  </si>
  <si>
    <t>Portable Personal File Box</t>
  </si>
  <si>
    <t>~40833%</t>
  </si>
  <si>
    <t>Snap-A-Way® Black Print Carbonless Speed Message, No Reply Area, Duplicate</t>
  </si>
  <si>
    <t>~40045%</t>
  </si>
  <si>
    <t>Ibico Covers for Plastic or Wire Binding Elements</t>
  </si>
  <si>
    <t>Tennsco Double-Tier Lockers</t>
  </si>
  <si>
    <t>~40343%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</si>
  <si>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</si>
  <si>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</si>
  <si>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</si>
  <si>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</si>
  <si>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~40236%</t>
  </si>
  <si>
    <t>Epson Stylus 1520 Color Inkjet Printer</t>
  </si>
  <si>
    <t>~40040%</t>
  </si>
  <si>
    <t>Toby</t>
  </si>
  <si>
    <t>Braunhardt</t>
  </si>
  <si>
    <t>Avery 494</t>
  </si>
  <si>
    <t>~40677%</t>
  </si>
  <si>
    <t>Wilson Jones 14 Line Acrylic Coated Pressboard Data Binders</t>
  </si>
  <si>
    <t>~40458%</t>
  </si>
  <si>
    <t>Eureka Disposable Bags for Sanitaire® Vibra Groomer I® Upright Vac</t>
  </si>
  <si>
    <t>AT&amp;T 2230 Dual Handset Phone With Caller ID/Call Waiting</t>
  </si>
  <si>
    <t>~40109%</t>
  </si>
  <si>
    <t>Cardinal Poly Pocket Divider Pockets for Ring Binders</t>
  </si>
  <si>
    <t>Canon PC1060 Personal Laser Copier</t>
  </si>
  <si>
    <t>~40338%</t>
  </si>
  <si>
    <t>Sterling Rubber Bands by Alliance</t>
  </si>
  <si>
    <t>~40553%</t>
  </si>
  <si>
    <t>Newell 312</t>
  </si>
  <si>
    <t>Imation 3.5" DS/HD IBM Formatted Diskettes, 50/Pack</t>
  </si>
  <si>
    <t>~40630%</t>
  </si>
  <si>
    <t>Avery Flip-Chart Easel Binder, Black</t>
  </si>
  <si>
    <t>~40504%</t>
  </si>
  <si>
    <t>R280</t>
  </si>
  <si>
    <t>Accessory9</t>
  </si>
  <si>
    <t>~41042%</t>
  </si>
  <si>
    <t>Tennsco Industrial Shelving</t>
  </si>
  <si>
    <t>~40146%</t>
  </si>
  <si>
    <t>Staples Bulldog Clip</t>
  </si>
  <si>
    <t>~41153%</t>
  </si>
  <si>
    <t>Micro Innovations Micro 3000 Keyboard, Black</t>
  </si>
  <si>
    <t>Xerox 1882</t>
  </si>
  <si>
    <t>~41050%</t>
  </si>
  <si>
    <t>~40125%</t>
  </si>
  <si>
    <t>Acme Hot Forged Carbon Steel Scissors with Nickel-Plated Handles, 3 7/8" Cut, 8"L</t>
  </si>
  <si>
    <t>~40417%</t>
  </si>
  <si>
    <t>Eldon Cleatmat® Chair Mats for Medium Pile Carpets</t>
  </si>
  <si>
    <t>~41138%</t>
  </si>
  <si>
    <t>Xerox 4200 Series MultiUse Premium Copy Paper (20Lb. and 84 Bright)</t>
  </si>
  <si>
    <t>Hon 94000 Series Round Tables</t>
  </si>
  <si>
    <t>~41222%</t>
  </si>
  <si>
    <t>~40696%</t>
  </si>
  <si>
    <t>Global High-Back Leather Tilter, Burgundy</t>
  </si>
  <si>
    <t>DAX Contemporary Wood Frame with Silver Metal Mat, Desktop, 11 x 14 Size</t>
  </si>
  <si>
    <t>Stockwell Push Pins</t>
  </si>
  <si>
    <t>~39871%</t>
  </si>
  <si>
    <t>~40336%</t>
  </si>
  <si>
    <t>8260</t>
  </si>
  <si>
    <t>~40956%</t>
  </si>
  <si>
    <t>3390</t>
  </si>
  <si>
    <t>~40962%</t>
  </si>
  <si>
    <t>Global Deluxe Stacking Chair, Gray</t>
  </si>
  <si>
    <t>Bevis 36 x 72 Conference Tables</t>
  </si>
  <si>
    <t>~40101%</t>
  </si>
  <si>
    <t>Howard Miller 16" Diameter Gallery Wall Clock</t>
  </si>
  <si>
    <t>~39885%</t>
  </si>
  <si>
    <t>ACCOHIDE® 3-Ring Binder, Blue, 1"</t>
  </si>
  <si>
    <t>~40001%</t>
  </si>
  <si>
    <t>Wilson Jones Hanging View Binder, White, 1"</t>
  </si>
  <si>
    <t>~41234%</t>
  </si>
  <si>
    <t>Boston 1730 StandUp Electric Pencil Sharpener</t>
  </si>
  <si>
    <t>Accessory31</t>
  </si>
  <si>
    <t>Accessory8</t>
  </si>
  <si>
    <t>~39874%</t>
  </si>
  <si>
    <t>~40808%</t>
  </si>
  <si>
    <t>~40745%</t>
  </si>
  <si>
    <t>~40007%</t>
  </si>
  <si>
    <t>~40266%</t>
  </si>
  <si>
    <t>Fellowes Command Center 5-outlet power strip</t>
  </si>
  <si>
    <t>Accessory12</t>
  </si>
  <si>
    <t>~41164%</t>
  </si>
  <si>
    <t>Global Leather Highback Executive Chair with Pneumatic Height Adjustment, Black</t>
  </si>
  <si>
    <t>~40534%</t>
  </si>
  <si>
    <t>~39963%</t>
  </si>
  <si>
    <t>GBC DocuBind TL300 Electric Binding System</t>
  </si>
  <si>
    <t>~41264%</t>
  </si>
  <si>
    <t>GBC Prepunched Paper, 19-Hole, for Binding Systems, 24-lb</t>
  </si>
  <si>
    <t>TDK 4.7GB DVD-R</t>
  </si>
  <si>
    <t>Xerox 1977</t>
  </si>
  <si>
    <t>DAX Solid Wood Frames</t>
  </si>
  <si>
    <t>~40679%</t>
  </si>
  <si>
    <t>Honeywell Enviracaire® Portable Air Cleaner for up to 8 x 10 Room</t>
  </si>
  <si>
    <t>~40244%</t>
  </si>
  <si>
    <t>Belkin 8 Outlet SurgeMaster II Gold Surge Protector</t>
  </si>
  <si>
    <t>~39930%</t>
  </si>
  <si>
    <t>~41006%</t>
  </si>
  <si>
    <t>~40543%</t>
  </si>
  <si>
    <t>Multimedia Mailers</t>
  </si>
  <si>
    <t>~40211%</t>
  </si>
  <si>
    <t>White Business Envelopes with Contemporary Seam, Recycled White Business Envelopes</t>
  </si>
  <si>
    <t>Avery Trapezoid Ring Binder, 3" Capacity, Black, 1040 sheets</t>
  </si>
  <si>
    <t>DXL™ Angle-View Binders with Locking Rings, Black</t>
  </si>
  <si>
    <t>~40317%</t>
  </si>
  <si>
    <t>Newell® 3-Hole Punched Plastic Slotted Magazine Holders for Binders</t>
  </si>
  <si>
    <t>Laser &amp; Ink Jet Business Envelopes</t>
  </si>
  <si>
    <t>Okidata ML390 Turbo Dot Matrix Printers</t>
  </si>
  <si>
    <t>Eldon Regeneration Recycled Desk Accessories, Smoke</t>
  </si>
  <si>
    <t>~39903%</t>
  </si>
  <si>
    <t>~41071%</t>
  </si>
  <si>
    <t>~40422%</t>
  </si>
  <si>
    <t>2160i</t>
  </si>
  <si>
    <t>~41130%</t>
  </si>
  <si>
    <t>Global Deluxe High-Back Office Chair in Storm</t>
  </si>
  <si>
    <t>Canon MP100DHII Printing Calculator</t>
  </si>
  <si>
    <t>~40780%</t>
  </si>
  <si>
    <t>~41090%</t>
  </si>
  <si>
    <t>C-Line Cubicle Keepers Polyproplyene Holder w/Velcro® Back, 8-1/2x11, 25/Bx</t>
  </si>
  <si>
    <t>~40560%</t>
  </si>
  <si>
    <t>Avery 51</t>
  </si>
  <si>
    <t>~40461%</t>
  </si>
  <si>
    <t>Avery Poly Binder Pockets</t>
  </si>
  <si>
    <t>Dixon My First Ticonderoga Pencil, #2</t>
  </si>
  <si>
    <t>Acco® Hot Clips™ Clips to Go</t>
  </si>
  <si>
    <t>~41086%</t>
  </si>
  <si>
    <t>Fiskars® Softgrip Scissors</t>
  </si>
  <si>
    <t>~40253%</t>
  </si>
  <si>
    <t>Elite 5" Scissors</t>
  </si>
  <si>
    <t>~40495%</t>
  </si>
  <si>
    <t>Eldon Wave Desk Accessories</t>
  </si>
  <si>
    <t>Avery 478</t>
  </si>
  <si>
    <t>Boston 16701 Slimline Battery Pencil Sharpener</t>
  </si>
  <si>
    <t>~40798%</t>
  </si>
  <si>
    <t>~40140%</t>
  </si>
  <si>
    <t>Soundgear Copyboard Conference Phone, Optional Battery</t>
  </si>
  <si>
    <t>~40369%</t>
  </si>
  <si>
    <t>Dot Matrix Printer Tape Reel Labels, White, 5000/Box</t>
  </si>
  <si>
    <t>~39878%</t>
  </si>
  <si>
    <t>Euro Pro Shark Stick Mini Vacuum</t>
  </si>
  <si>
    <t>~40591%</t>
  </si>
  <si>
    <t>Tenex Contemporary Contur Chairmats for Low and Medium Pile Carpet, Computer, 39" x 49"</t>
  </si>
  <si>
    <t>~40697%</t>
  </si>
  <si>
    <t>Avery 498</t>
  </si>
  <si>
    <t>~40323%</t>
  </si>
  <si>
    <t>Premium Transparent Presentation Covers by GBC</t>
  </si>
  <si>
    <t>Barricks 18" x 48" Non-Folding Utility Table with Bottom Storage Shelf</t>
  </si>
  <si>
    <t>GBC VeloBinder Electric Binding Machine</t>
  </si>
  <si>
    <t>~41151%</t>
  </si>
  <si>
    <t>Brown Kraft Recycled Envelopes</t>
  </si>
  <si>
    <t>~40893%</t>
  </si>
  <si>
    <t>~40156%</t>
  </si>
  <si>
    <t>~41093%</t>
  </si>
  <si>
    <t>A1228</t>
  </si>
  <si>
    <t>~40536%</t>
  </si>
  <si>
    <t>3M Polarizing Task Lamp with Clamp Arm, Light Gray</t>
  </si>
  <si>
    <t>8290</t>
  </si>
  <si>
    <t>~40919%</t>
  </si>
  <si>
    <t>Hewlett-Packard Deskjet 5550 Color Inkjet Printer</t>
  </si>
  <si>
    <t>~40819%</t>
  </si>
  <si>
    <t>Fellowes Neat Ideas® Storage Cubes</t>
  </si>
  <si>
    <t>Lesro Round Back Collection Coffee Table, End Table</t>
  </si>
  <si>
    <t>~40242%</t>
  </si>
  <si>
    <t>Avery 492</t>
  </si>
  <si>
    <t>Newell 343</t>
  </si>
  <si>
    <t>~40852%</t>
  </si>
  <si>
    <t>~39818%</t>
  </si>
  <si>
    <t>Canon S750 Color Inkjet Printer</t>
  </si>
  <si>
    <t>~40507%</t>
  </si>
  <si>
    <t>Panasonic KP-310 Heavy-Duty Electric Pencil Sharpener</t>
  </si>
  <si>
    <t>~40641%</t>
  </si>
  <si>
    <t>AT&amp;T Black Trimline Phone, Model 210</t>
  </si>
  <si>
    <t>Newell 318</t>
  </si>
  <si>
    <t>Staples Pen Style Liquid Stix; Assorted (yellow, pink, green, blue, orange), 5/Pack</t>
  </si>
  <si>
    <t>~40268%</t>
  </si>
  <si>
    <t>~40978%</t>
  </si>
  <si>
    <t>Avery 491</t>
  </si>
  <si>
    <t>~39864%</t>
  </si>
  <si>
    <t>~40087%</t>
  </si>
  <si>
    <t>~41214%</t>
  </si>
  <si>
    <t>T18</t>
  </si>
  <si>
    <t>Sanyo 2.5 Cubic Foot Mid-Size Office Refrigerators</t>
  </si>
  <si>
    <t>Honeywell Quietcare HEPA Air Cleaner</t>
  </si>
  <si>
    <t>Staples Colored Bar Computer Paper</t>
  </si>
  <si>
    <t>~40547%</t>
  </si>
  <si>
    <t>Arnett</t>
  </si>
  <si>
    <t>Boston 16765 Mini Stand Up Battery Pencil Sharpener</t>
  </si>
  <si>
    <t>Staples Battery-Operated Desktop Pencil Sharpener</t>
  </si>
  <si>
    <t>Eldon® 200 Class™ Desk Accessories</t>
  </si>
  <si>
    <t>~40334%</t>
  </si>
  <si>
    <t>Memorex 80 Minute CD-R, 30/Pack</t>
  </si>
  <si>
    <t>~40540%</t>
  </si>
  <si>
    <t>Dual Level, Single-Width Filing Carts</t>
  </si>
  <si>
    <t>~41192%</t>
  </si>
  <si>
    <t>Fellowes Smart Design 104-Key Enhanced Keyboard, PS/2 Adapter, Platinum</t>
  </si>
  <si>
    <t>~40635%</t>
  </si>
  <si>
    <t>Master Giant Foot® Doorstop, Safety Yellow</t>
  </si>
  <si>
    <t>Perma STOR-ALL™ Hanging File Box, 13 1/8"W x 12 1/4"D x 10 1/2"H</t>
  </si>
  <si>
    <t>~41010%</t>
  </si>
  <si>
    <t>Epson DFX-8500 Dot Matrix Printer</t>
  </si>
  <si>
    <t>~40225%</t>
  </si>
  <si>
    <t>Xerox 194</t>
  </si>
  <si>
    <t>~40445%</t>
  </si>
  <si>
    <t>SouthWestern Bell FA970 Digital Answering Machine with Time/Day Stamp</t>
  </si>
  <si>
    <t>~39865%</t>
  </si>
  <si>
    <t>Avery 493</t>
  </si>
  <si>
    <t>Bevis Round Bullnose 29" High Table Top</t>
  </si>
  <si>
    <t>~41224%</t>
  </si>
  <si>
    <t>Atlantic</t>
  </si>
  <si>
    <t>Xerox 197</t>
  </si>
  <si>
    <t>~40843%</t>
  </si>
  <si>
    <t>Eldon® Expressions™ Wood Desk Accessories, Oak</t>
  </si>
  <si>
    <t>~40163%</t>
  </si>
  <si>
    <t>Xerox 1935</t>
  </si>
  <si>
    <t>Peel &amp; Stick Add-On Corner Pockets</t>
  </si>
  <si>
    <t>~40551%</t>
  </si>
  <si>
    <t>Eureka The Boss® Cordless Rechargeable Stick Vac</t>
  </si>
  <si>
    <t>Xerox 1905</t>
  </si>
  <si>
    <t>Fellowes Bankers Box™ Staxonsteel® Drawer File/Stacking System</t>
  </si>
  <si>
    <t>~39881%</t>
  </si>
  <si>
    <t>Executive Impressions 13" Clairmont Wall Clock</t>
  </si>
  <si>
    <t>~40907%</t>
  </si>
  <si>
    <t>~39901%</t>
  </si>
  <si>
    <t>Staples SlimLine Pencil Sharpener</t>
  </si>
  <si>
    <t>~40587%</t>
  </si>
  <si>
    <t>Presstex Flexible Ring Binders</t>
  </si>
  <si>
    <t>~40571%</t>
  </si>
  <si>
    <t>Memorex 4.7GB DVD+RW, 3/Pack</t>
  </si>
  <si>
    <t>Eldon Image Series Black Desk Accessories</t>
  </si>
  <si>
    <t>~41160%</t>
  </si>
  <si>
    <t>Avery 485</t>
  </si>
  <si>
    <t>~39951%</t>
  </si>
  <si>
    <t>Global Adaptabilities™ Conference Tables</t>
  </si>
  <si>
    <t>~41119%</t>
  </si>
  <si>
    <t>~41021%</t>
  </si>
  <si>
    <t>Xerox 1885</t>
  </si>
  <si>
    <t>~41106%</t>
  </si>
  <si>
    <t>Avery 479</t>
  </si>
  <si>
    <t>~41174%</t>
  </si>
  <si>
    <t>~40318%</t>
  </si>
  <si>
    <t>Fellowes Twister Kit, Gray/Clear, 3/pkg</t>
  </si>
  <si>
    <t>Eldon Pizzaz™ Desk Accessories</t>
  </si>
  <si>
    <t>~40149%</t>
  </si>
  <si>
    <t>Harold</t>
  </si>
  <si>
    <t>Engle</t>
  </si>
  <si>
    <t>~40330%</t>
  </si>
  <si>
    <t>~40446%</t>
  </si>
  <si>
    <t>Helen</t>
  </si>
  <si>
    <t>Abelman</t>
  </si>
  <si>
    <t>Talkabout T8367</t>
  </si>
  <si>
    <t>~41232%</t>
  </si>
  <si>
    <t>Guy</t>
  </si>
  <si>
    <t>Armstrong</t>
  </si>
  <si>
    <t>Logitech Access Keyboard</t>
  </si>
  <si>
    <t>~40526%</t>
  </si>
  <si>
    <t>Jennifer</t>
  </si>
  <si>
    <t>Braxton</t>
  </si>
  <si>
    <t>Fellowes Strictly Business® Drawer File, Letter/Legal Size</t>
  </si>
  <si>
    <t>~41207%</t>
  </si>
  <si>
    <t>Giulietta</t>
  </si>
  <si>
    <t>Baptist</t>
  </si>
  <si>
    <t>Newell 336</t>
  </si>
  <si>
    <t>~40346%</t>
  </si>
  <si>
    <t>Conquest™ 14 Commercial Heavy-Duty Upright Vacuum, Collection System, Accessory Kit</t>
  </si>
  <si>
    <t>Erica</t>
  </si>
  <si>
    <t>Bern</t>
  </si>
  <si>
    <t>GBC DocuBind P100 Manual Binding Machine</t>
  </si>
  <si>
    <t>~39845%</t>
  </si>
  <si>
    <t>Avery 497</t>
  </si>
  <si>
    <t>SAFCO Folding Chair Trolley</t>
  </si>
  <si>
    <t>~39984%</t>
  </si>
  <si>
    <t>Manila Recycled Extra-Heavyweight Clasp Envelopes, 6" x 9"</t>
  </si>
  <si>
    <t>~40301%</t>
  </si>
  <si>
    <t>Verbatim DVD-RAM, 5.2GB, Rewritable, Type 1, DS</t>
  </si>
  <si>
    <t>~39910%</t>
  </si>
  <si>
    <t>Christopher</t>
  </si>
  <si>
    <t>Schild</t>
  </si>
  <si>
    <t>Keytronic Designer 104- Key Black Keyboard</t>
  </si>
  <si>
    <t>~40647%</t>
  </si>
  <si>
    <t>Avanti 4.4 Cu. Ft. Refrigerator</t>
  </si>
  <si>
    <t>Acco Pressboard Covers with Storage Hooks, 14 7/8" x 11", Dark Blue</t>
  </si>
  <si>
    <t>~40754%</t>
  </si>
  <si>
    <t>Smith</t>
  </si>
  <si>
    <t>~40400%</t>
  </si>
  <si>
    <t>Evan</t>
  </si>
  <si>
    <t>Minnotte</t>
  </si>
  <si>
    <t>Boston KS Multi-Size Manual Pencil Sharpener</t>
  </si>
  <si>
    <t>Hunt BOSTON® Vista® Battery-Operated Pencil Sharpener, Black</t>
  </si>
  <si>
    <t>~39909%</t>
  </si>
  <si>
    <t>Jenna</t>
  </si>
  <si>
    <t>Caffey</t>
  </si>
  <si>
    <t>Martin-Yale Premier Letter Opener</t>
  </si>
  <si>
    <t>~40477%</t>
  </si>
  <si>
    <t>Recycled Premium Regency Composition Covers</t>
  </si>
  <si>
    <t>Atlantic Metals Mobile 5-Shelf Bookcases, Custom Colors</t>
  </si>
  <si>
    <t>~41055%</t>
  </si>
  <si>
    <t>i1000</t>
  </si>
  <si>
    <t>Fellowes Super Stor/Drawer®</t>
  </si>
  <si>
    <t>~41162%</t>
  </si>
  <si>
    <t>Hilary</t>
  </si>
  <si>
    <t>Holden</t>
  </si>
  <si>
    <t>Rubbermaid ClusterMat Chairmats, Mat Size- 66" x 60", Lip 20" x 11" -90 Degree Angle</t>
  </si>
  <si>
    <t>*Staples* Letter Opener</t>
  </si>
  <si>
    <t>LX 677</t>
  </si>
  <si>
    <t>~40618%</t>
  </si>
  <si>
    <t>Avery Hi-Liter® Fluorescent Desk Style Markers</t>
  </si>
  <si>
    <t>~40712%</t>
  </si>
  <si>
    <t>#10- 4 1/8" x 9 1/2" Recycled Envelopes</t>
  </si>
  <si>
    <t>~40554%</t>
  </si>
  <si>
    <t>Greg</t>
  </si>
  <si>
    <t>Guthrie</t>
  </si>
  <si>
    <t>Acco Suede Grain Vinyl Round Ring Binder</t>
  </si>
  <si>
    <t>Newell 342</t>
  </si>
  <si>
    <t>~39877%</t>
  </si>
  <si>
    <t>Staples #10 Laser &amp; Inkjet Envelopes, 4 1/8" x 9 1/2", 100/Box</t>
  </si>
  <si>
    <t>Newell 337</t>
  </si>
  <si>
    <t>~40161%</t>
  </si>
  <si>
    <t>~39846%</t>
  </si>
  <si>
    <t>Micro Innovations Micro Digital Wireless Keyboard and Mouse, Gray</t>
  </si>
  <si>
    <t>Eldon ClusterMat Chair Mat with Cordless Antistatic Protection</t>
  </si>
  <si>
    <t>Dan</t>
  </si>
  <si>
    <t>Reichenbach</t>
  </si>
  <si>
    <t>Xerox 1985</t>
  </si>
  <si>
    <t>~40974%</t>
  </si>
  <si>
    <t>Zoom V.92 V.44 PCI Internal Controllerless FaxModem</t>
  </si>
  <si>
    <t>~40136%</t>
  </si>
  <si>
    <t>Tennsco Lockers, Sand</t>
  </si>
  <si>
    <t>~40383%</t>
  </si>
  <si>
    <t>Xerox 1920</t>
  </si>
  <si>
    <t>Xerox 1928</t>
  </si>
  <si>
    <t>Xerox 1939</t>
  </si>
  <si>
    <t>StarTAC 7760</t>
  </si>
  <si>
    <t>~40609%</t>
  </si>
  <si>
    <t>Paul</t>
  </si>
  <si>
    <t>Gonzalez</t>
  </si>
  <si>
    <t>Magna Visual Magnetic Picture Hangers</t>
  </si>
  <si>
    <t>~40836%</t>
  </si>
  <si>
    <t>Filia</t>
  </si>
  <si>
    <t>McAdams</t>
  </si>
  <si>
    <t>M3682</t>
  </si>
  <si>
    <t>~40029%</t>
  </si>
  <si>
    <t>Xerox 1978</t>
  </si>
  <si>
    <t>~40296%</t>
  </si>
  <si>
    <t>~39925%</t>
  </si>
  <si>
    <t>Wirebound Message Book, 4 per Page</t>
  </si>
  <si>
    <t>~40881%</t>
  </si>
  <si>
    <t>~40396%</t>
  </si>
  <si>
    <t>Hoover WindTunnel™ Plus Canister Vacuum</t>
  </si>
  <si>
    <t>~40801%</t>
  </si>
  <si>
    <t>Zoom V.92 USB External Faxmodem</t>
  </si>
  <si>
    <t>~40088%</t>
  </si>
  <si>
    <t>~39873%</t>
  </si>
  <si>
    <t>Wilson Jones Ledger-Size, Piano-Hinge Binder, 2", Blue</t>
  </si>
  <si>
    <t>~39988%</t>
  </si>
  <si>
    <t>Chuck</t>
  </si>
  <si>
    <t>Magee</t>
  </si>
  <si>
    <t>Eldon Expressions Punched Metal &amp; Wood Desk Accessories, Pewter &amp; Cherry</t>
  </si>
  <si>
    <t>~40559%</t>
  </si>
  <si>
    <t>Xerox 1992</t>
  </si>
  <si>
    <t>TI 36X Solar Scientific Calculator</t>
  </si>
  <si>
    <t>V 3600 Series</t>
  </si>
  <si>
    <t>~40319%</t>
  </si>
  <si>
    <t>Deflect-o EconoMat Nonstudded, No Bevel Mat</t>
  </si>
  <si>
    <t>~40684%</t>
  </si>
  <si>
    <t>Atkinson</t>
  </si>
  <si>
    <t>Bretford CR4500 Series Slim Rectangular Table</t>
  </si>
  <si>
    <t>Hon 5100 Series Wood Tables</t>
  </si>
  <si>
    <t>Belkin ErgoBoard™ Keyboard</t>
  </si>
  <si>
    <t>~39997%</t>
  </si>
  <si>
    <t>Riverleaf Stik-Withit® Designer Note Cubes®</t>
  </si>
  <si>
    <t>~39960%</t>
  </si>
  <si>
    <t>Coloredge Poster Frame</t>
  </si>
  <si>
    <t>~41143%</t>
  </si>
  <si>
    <t>~40569%</t>
  </si>
  <si>
    <t>Sharp 1540cs Digital Laser Copier</t>
  </si>
  <si>
    <t>~41246%</t>
  </si>
  <si>
    <t>Holmes Replacement Filter for HEPA Air Cleaner, Very Large Room, HEPA Filter</t>
  </si>
  <si>
    <t>~40427%</t>
  </si>
  <si>
    <t>Wilson Jones Impact Binders</t>
  </si>
  <si>
    <t>~40631%</t>
  </si>
  <si>
    <t>GBC DocuBind 200 Manual Binding Machine</t>
  </si>
  <si>
    <t>Deflect-o SuperTray™ Unbreakable Stackable Tray, Letter, Black</t>
  </si>
  <si>
    <t>Sanford Liquid Accent Highlighters</t>
  </si>
  <si>
    <t>~40514%</t>
  </si>
  <si>
    <t>Holmes Harmony HEPA Air Purifier for 17 x 20 Room</t>
  </si>
  <si>
    <t>Hon iLevel™ Computer Training Table</t>
  </si>
  <si>
    <t>Eldon® 200 Class™ Desk Accessories, Burgundy</t>
  </si>
  <si>
    <t>~40166%</t>
  </si>
  <si>
    <t>3M Hangers With Command Adhesive</t>
  </si>
  <si>
    <t>~40662%</t>
  </si>
  <si>
    <t>X-Rack™ File for Hanging Folders</t>
  </si>
  <si>
    <t>~40475%</t>
  </si>
  <si>
    <t>688</t>
  </si>
  <si>
    <t>Ibico EB-19 Dual Function Manual Binding System</t>
  </si>
  <si>
    <t>~40310%</t>
  </si>
  <si>
    <t>Southworth 25% Cotton Premium Laser Paper and Envelopes</t>
  </si>
  <si>
    <t>~40279%</t>
  </si>
  <si>
    <t>~39837%</t>
  </si>
  <si>
    <t>Safco Contoured Stacking Chairs</t>
  </si>
  <si>
    <t>Canon PC-428 Personal Copier</t>
  </si>
  <si>
    <t>~40499%</t>
  </si>
  <si>
    <t>Staples Standard Envelopes</t>
  </si>
  <si>
    <t>~40450%</t>
  </si>
  <si>
    <t>Lexmark Z55se Color Inkjet Printer</t>
  </si>
  <si>
    <t>~40393%</t>
  </si>
  <si>
    <t>Philip</t>
  </si>
  <si>
    <t>Brown</t>
  </si>
  <si>
    <t>Binder Clips by OIC</t>
  </si>
  <si>
    <t>~40707%</t>
  </si>
  <si>
    <t>~40303%</t>
  </si>
  <si>
    <t>Fellowes Smart Surge Ten-Outlet Protector, Platinum</t>
  </si>
  <si>
    <t>~41212%</t>
  </si>
  <si>
    <t>Wausau Papers Astrobrights® Colored Envelopes</t>
  </si>
  <si>
    <t>~40009%</t>
  </si>
  <si>
    <t>Pressboard Covers with Storage Hooks, 9 1/2" x 11", Light Blue</t>
  </si>
  <si>
    <t>Canon imageCLASS 2200 Advanced Copier</t>
  </si>
  <si>
    <t>~41128%</t>
  </si>
  <si>
    <t>Chromcraft Bull-Nose Wood 48" x 96" Rectangular Conference Tables</t>
  </si>
  <si>
    <t>~41097%</t>
  </si>
  <si>
    <t>KF 788</t>
  </si>
  <si>
    <t>~39899%</t>
  </si>
  <si>
    <t>Imation Neon Mac Format Diskettes, 10/Pack</t>
  </si>
  <si>
    <t>2180</t>
  </si>
  <si>
    <t>Executive Impressions 14" Contract Wall Clock</t>
  </si>
  <si>
    <t>~39995%</t>
  </si>
  <si>
    <t>*Staples* Highlighting Markers</t>
  </si>
  <si>
    <t>~40523%</t>
  </si>
  <si>
    <t>Boston 19500 Mighty Mite Electric Pencil Sharpener</t>
  </si>
  <si>
    <t>Xerox 1995</t>
  </si>
  <si>
    <t>~40578%</t>
  </si>
  <si>
    <t>Self-Adhesive Ring Binder Labels</t>
  </si>
  <si>
    <t>~40432%</t>
  </si>
  <si>
    <t>Catalog Binders with Expanding Posts</t>
  </si>
  <si>
    <t>~40239%</t>
  </si>
  <si>
    <t>*Staples* Packaging Labels</t>
  </si>
  <si>
    <t>Deflect-o EconoMat Studded, No Bevel Mat for Low Pile Carpeting</t>
  </si>
  <si>
    <t>Recycled Desk Saver Line "While You Were Out" Book, 5 1/2" X 4"</t>
  </si>
  <si>
    <t>~40071%</t>
  </si>
  <si>
    <t>9-3/4 Diameter Round Wall Clock</t>
  </si>
  <si>
    <t>~40542%</t>
  </si>
  <si>
    <t>Logitech Cordless Elite Duo</t>
  </si>
  <si>
    <t>Xerox 220</t>
  </si>
  <si>
    <t>~40749%</t>
  </si>
  <si>
    <t>~40170%</t>
  </si>
  <si>
    <t>Canon Image Class D660 Copier</t>
  </si>
  <si>
    <t>~41213%</t>
  </si>
  <si>
    <t>~40169%</t>
  </si>
  <si>
    <t>Avery Legal 4-Ring Binder</t>
  </si>
  <si>
    <t>~41013%</t>
  </si>
  <si>
    <t>Hoover® Commercial Lightweight Upright Vacuum</t>
  </si>
  <si>
    <t>~40676%</t>
  </si>
  <si>
    <t>Colored Envelopes</t>
  </si>
  <si>
    <t>Xerox 1953</t>
  </si>
  <si>
    <t>~40884%</t>
  </si>
  <si>
    <t>DAX Natural Wood-Tone Poster Frame</t>
  </si>
  <si>
    <t>~40516%</t>
  </si>
  <si>
    <t>Sink</t>
  </si>
  <si>
    <t>~40141%</t>
  </si>
  <si>
    <t>~40799%</t>
  </si>
  <si>
    <t>Office Star Flex Back Scooter Chair with White Frame</t>
  </si>
  <si>
    <t>~40515%</t>
  </si>
  <si>
    <t>Xerox 1941</t>
  </si>
  <si>
    <t>~40895%</t>
  </si>
  <si>
    <t>DAX Clear Channel Poster Frame</t>
  </si>
  <si>
    <t>Tenex B1-RE Series Chair Mats for Low Pile Carpets</t>
  </si>
  <si>
    <t>Belkin 105-Key Black Keyboard</t>
  </si>
  <si>
    <t>GBC Imprintable Covers</t>
  </si>
  <si>
    <t>~40685%</t>
  </si>
  <si>
    <t>Logan</t>
  </si>
  <si>
    <t>Haushalter</t>
  </si>
  <si>
    <t>GBC Laser Imprintable Binding System Covers, Desert Sand</t>
  </si>
  <si>
    <t>Sharp EL501VB Scientific Calculator, Battery Operated, 10-Digit Display, Hard Case</t>
  </si>
  <si>
    <t>~41231%</t>
  </si>
  <si>
    <t>Executive Impressions 14"</t>
  </si>
  <si>
    <t>Accessory2</t>
  </si>
  <si>
    <t>~39848%</t>
  </si>
  <si>
    <t>Southworth 25% Cotton Antique Laid Paper &amp; Envelopes</t>
  </si>
  <si>
    <t>~40172%</t>
  </si>
  <si>
    <t>~40812%</t>
  </si>
  <si>
    <t>Eldon® 400 Class™ Desk Accessories, Black Carbon</t>
  </si>
  <si>
    <t>~39859%</t>
  </si>
  <si>
    <t>Adams Telephone Message Book w/Frequently-Called Numbers Space, 400 Messages per Book</t>
  </si>
  <si>
    <t>Bretford “Just In Time” Height-Adjustable Multi-Task Work Tables</t>
  </si>
  <si>
    <t>~40097%</t>
  </si>
  <si>
    <t>Array® Parchment Paper, Assorted Colors</t>
  </si>
  <si>
    <t>~40612%</t>
  </si>
  <si>
    <t>Avery Durable Poly Binders</t>
  </si>
  <si>
    <t>~41132%</t>
  </si>
  <si>
    <t>Dana Swing-Arm Lamps</t>
  </si>
  <si>
    <t>270c</t>
  </si>
  <si>
    <t>T28 WORLD</t>
  </si>
  <si>
    <t>~39831%</t>
  </si>
  <si>
    <t>~41049%</t>
  </si>
  <si>
    <t>~39891%</t>
  </si>
  <si>
    <t>Noah</t>
  </si>
  <si>
    <t>Childs</t>
  </si>
  <si>
    <t>Prarie</t>
  </si>
  <si>
    <t>Staples Premium Bright 1-Part Blank Computer Paper</t>
  </si>
  <si>
    <t>~40061%</t>
  </si>
  <si>
    <t>~40120%</t>
  </si>
  <si>
    <t>Hon Metal Bookcases, Black</t>
  </si>
  <si>
    <t>24 Capacity Maxi Data Binder Racks, Pearl</t>
  </si>
  <si>
    <t>~40949%</t>
  </si>
  <si>
    <t>~39939%</t>
  </si>
  <si>
    <t>Accessory17</t>
  </si>
  <si>
    <t>~40584%</t>
  </si>
  <si>
    <t>Xerox 1898</t>
  </si>
  <si>
    <t>Barricks Non-Folding Utility Table with Steel Legs, Laminate Tops</t>
  </si>
  <si>
    <t>~41157%</t>
  </si>
  <si>
    <t>ACCOHIDE® Binder by Acco</t>
  </si>
  <si>
    <t>Eldon Executive Woodline II Cherry Finish Desk Accessories</t>
  </si>
  <si>
    <t>~40574%</t>
  </si>
  <si>
    <t>Belkin 8 Outlet Surge Protector</t>
  </si>
  <si>
    <t>~40032%</t>
  </si>
  <si>
    <t>Holmes Replacement Filter for HEPA Air Cleaner, Large Room</t>
  </si>
  <si>
    <t>~41034%</t>
  </si>
  <si>
    <t>Snap-A-Way® Black Print Carbonless Ruled Speed Letter, Triplicate</t>
  </si>
  <si>
    <t>Fellowes Super Stor/Drawer® Files</t>
  </si>
  <si>
    <t>~40127%</t>
  </si>
  <si>
    <t>Logitech Cordless Navigator Duo</t>
  </si>
  <si>
    <t>Sharp EL500L Fraction Calculator</t>
  </si>
  <si>
    <t>White GlueTop Scratch Pads</t>
  </si>
  <si>
    <t>~40915%</t>
  </si>
  <si>
    <t>Brian</t>
  </si>
  <si>
    <t>Moss</t>
  </si>
  <si>
    <t>Eureka Sanitaire ® Multi-Pro Heavy-Duty Upright, Disposable Bags</t>
  </si>
  <si>
    <t>Cardinal Holdit Business Card Pockets</t>
  </si>
  <si>
    <t>~40531%</t>
  </si>
  <si>
    <t>T193</t>
  </si>
  <si>
    <t>Tennsco Commercial Shelving</t>
  </si>
  <si>
    <t>~39921%</t>
  </si>
  <si>
    <t>~40080%</t>
  </si>
  <si>
    <t>~40613%</t>
  </si>
  <si>
    <t>Office Star Flex Back Scooter Chair with Aluminum Finish Frame</t>
  </si>
  <si>
    <t>~40525%</t>
  </si>
  <si>
    <t>~40929%</t>
  </si>
  <si>
    <t>Accessory13</t>
  </si>
  <si>
    <t>~40914%</t>
  </si>
  <si>
    <t>~40157%</t>
  </si>
  <si>
    <t>Xerox 1976</t>
  </si>
  <si>
    <t>~40221%</t>
  </si>
  <si>
    <t>Hon 2090 “Pillow Soft” Series Mid Back Swivel/Tilt Chairs</t>
  </si>
  <si>
    <t>Hammermill Color Copier Paper (28Lb. and 96 Bright)</t>
  </si>
  <si>
    <t>~39990%</t>
  </si>
  <si>
    <t>~40594%</t>
  </si>
  <si>
    <t>Serrated Blade or Curved Handle Hand Letter Openers</t>
  </si>
  <si>
    <t>GE 48" Fluorescent Tube, Cool White Energy Saver, 34 Watts, 30/Box</t>
  </si>
  <si>
    <t>~40210%</t>
  </si>
  <si>
    <t>TOPS Money Receipt Book, Consecutively Numbered in Red,</t>
  </si>
  <si>
    <t>Xerox 1989</t>
  </si>
  <si>
    <t>~40402%</t>
  </si>
  <si>
    <t>Bush Westfield Collection Bookcases, Fully Assembled</t>
  </si>
  <si>
    <t>Nu-Dell Leatherette Frames</t>
  </si>
  <si>
    <t>~41046%</t>
  </si>
  <si>
    <t>~40368%</t>
  </si>
  <si>
    <t>Xerox 1994</t>
  </si>
  <si>
    <t>Julie</t>
  </si>
  <si>
    <t>Creighton</t>
  </si>
  <si>
    <t>Dixon Ticonderoga Core-Lock Colored Pencils</t>
  </si>
  <si>
    <t>CF 688</t>
  </si>
  <si>
    <t>~40374%</t>
  </si>
  <si>
    <t>Sanjit</t>
  </si>
  <si>
    <t>Chand</t>
  </si>
  <si>
    <t>~40606%</t>
  </si>
  <si>
    <t>Matt</t>
  </si>
  <si>
    <t>Collins</t>
  </si>
  <si>
    <t>Panasonic KP-350BK Electric Pencil Sharpener with Auto Stop</t>
  </si>
  <si>
    <t>3285</t>
  </si>
  <si>
    <t>~39945%</t>
  </si>
  <si>
    <t>Justin</t>
  </si>
  <si>
    <t>~40231%</t>
  </si>
  <si>
    <t>Rob</t>
  </si>
  <si>
    <t>Haberlin</t>
  </si>
  <si>
    <t>Office Star - Task Chair with Contemporary Loop Arms</t>
  </si>
  <si>
    <t>Acco Perma® 3000 Stacking Storage Drawers</t>
  </si>
  <si>
    <t>~40717%</t>
  </si>
  <si>
    <t>~40565%</t>
  </si>
  <si>
    <t>~40752%</t>
  </si>
  <si>
    <t>Christina</t>
  </si>
  <si>
    <t>Vanderzanden</t>
  </si>
  <si>
    <t>Imation Printable White 80 Minute CD-R Spindle, 50/Pack</t>
  </si>
  <si>
    <t>Eldon® Gobal File Keepers</t>
  </si>
  <si>
    <t>~40271%</t>
  </si>
  <si>
    <t>Kensington 7 Outlet MasterPiece® HOMEOFFICE Power Control Center</t>
  </si>
  <si>
    <t>~40503%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</si>
  <si>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</si>
  <si>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</si>
  <si>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</si>
  <si>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</si>
  <si>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~39894%</t>
  </si>
  <si>
    <t>Lena</t>
  </si>
  <si>
    <t>Cacioppo</t>
  </si>
  <si>
    <t>Kimberly</t>
  </si>
  <si>
    <t>Carter</t>
  </si>
  <si>
    <t>O'Sullivan Manor Hill 2-Door Library in Brianna Oak</t>
  </si>
  <si>
    <t>~40436%</t>
  </si>
  <si>
    <t>Gene</t>
  </si>
  <si>
    <t>Hale</t>
  </si>
  <si>
    <t>Novimex Swivel Fabric Task Chair</t>
  </si>
  <si>
    <t>~40188%</t>
  </si>
  <si>
    <t>Imation Primaris 3.5" 2HD Unformatted Diskettes, 10/Pack</t>
  </si>
  <si>
    <t>~40355%</t>
  </si>
  <si>
    <t>Project Tote Personal File</t>
  </si>
  <si>
    <t>Sally</t>
  </si>
  <si>
    <t>Knutson</t>
  </si>
  <si>
    <t>Imation 3.5" DS-HD Macintosh Formatted Diskettes, 10/Pack</t>
  </si>
  <si>
    <t>~39849%</t>
  </si>
  <si>
    <t>Sanford Colorific Colored Pencils, 12/Box</t>
  </si>
  <si>
    <t>~40856%</t>
  </si>
  <si>
    <t>Xerox 1899</t>
  </si>
  <si>
    <t>Imation IBM Formatted Diskettes, 100/Pack</t>
  </si>
  <si>
    <t>~40020%</t>
  </si>
  <si>
    <t>Barrel Sharpener</t>
  </si>
  <si>
    <t>Gould Plastics 9-Pocket Panel Bin, 18-3/8w x 5-1/4d x 20-1/2h, Black</t>
  </si>
  <si>
    <t>Accessory34</t>
  </si>
  <si>
    <t>~40963%</t>
  </si>
  <si>
    <t>~41118%</t>
  </si>
  <si>
    <t>Marina</t>
  </si>
  <si>
    <t>Lichtenstein</t>
  </si>
  <si>
    <t>Panasonic All Digital Answering System with Caller ID*, KX-TM150B</t>
  </si>
  <si>
    <t>~40891%</t>
  </si>
  <si>
    <t>Wilson Jones® Four-Pocket Poly Binders</t>
  </si>
  <si>
    <t>~40342%</t>
  </si>
  <si>
    <t>Economy Binders</t>
  </si>
  <si>
    <t>Office Star - Mid Back Dual function Ergonomic High Back Chair with 2-Way Adjustable Arms</t>
  </si>
  <si>
    <t>~40452%</t>
  </si>
  <si>
    <t>~40810%</t>
  </si>
  <si>
    <t>Eldon Jumbo ProFile™ Portable File Boxes Graphite/Black</t>
  </si>
  <si>
    <t>~40122%</t>
  </si>
  <si>
    <t>~39863%</t>
  </si>
  <si>
    <t>Newell 315</t>
  </si>
  <si>
    <t>Kleencut® Forged Office Shears by Acme United Corporation</t>
  </si>
  <si>
    <t>Xerox 1983</t>
  </si>
  <si>
    <t>T61</t>
  </si>
  <si>
    <t>~39992%</t>
  </si>
  <si>
    <t>Seth</t>
  </si>
  <si>
    <t>Vernon</t>
  </si>
  <si>
    <t>Xerox 196</t>
  </si>
  <si>
    <t>~39839%</t>
  </si>
  <si>
    <t>~40757%</t>
  </si>
  <si>
    <t>Luke</t>
  </si>
  <si>
    <t>Weiss</t>
  </si>
  <si>
    <t>~40363%</t>
  </si>
  <si>
    <t>Eldon Simplefile® Box Office®</t>
  </si>
  <si>
    <t>~40738%</t>
  </si>
  <si>
    <t>6190</t>
  </si>
  <si>
    <t>~40384%</t>
  </si>
  <si>
    <t>Panasonic KX-P3200 Dot Matrix Printer</t>
  </si>
  <si>
    <t>~40000%</t>
  </si>
  <si>
    <t>Ibico Recycled Linen-Style Covers</t>
  </si>
  <si>
    <t>~41254%</t>
  </si>
  <si>
    <t>1726 Digital Answering Machine</t>
  </si>
  <si>
    <t>~40878%</t>
  </si>
  <si>
    <t>~39907%</t>
  </si>
  <si>
    <t>~40354%</t>
  </si>
  <si>
    <t>~40590%</t>
  </si>
  <si>
    <t>Executive Impressions 8-1/2" Career Panel/Partition Cubicle Clock</t>
  </si>
  <si>
    <t>Belkin MediaBoard 104- Keyboard</t>
  </si>
  <si>
    <t>~40486%</t>
  </si>
  <si>
    <t>Executive Impressions 12" Wall Clock</t>
  </si>
  <si>
    <t>6185</t>
  </si>
  <si>
    <t>~39931%</t>
  </si>
  <si>
    <t>Eldon Spacemaker® Box, Quick-Snap Lid, Clear</t>
  </si>
  <si>
    <t>~40031%</t>
  </si>
  <si>
    <t>~39890%</t>
  </si>
  <si>
    <t>Xerox 1993</t>
  </si>
  <si>
    <t>Strathmore #10 Envelopes, Ultimate White</t>
  </si>
  <si>
    <t>~40487%</t>
  </si>
  <si>
    <t>Fellowes 8 Outlet Superior Workstation Surge Protector</t>
  </si>
  <si>
    <t>Tyvek Interoffice Envelopes, 9 1/2" x 12 1/2", 100/Box</t>
  </si>
  <si>
    <t>~41253%</t>
  </si>
  <si>
    <t>~40814%</t>
  </si>
  <si>
    <t>Accessory20</t>
  </si>
  <si>
    <t>~41065%</t>
  </si>
  <si>
    <t>5165</t>
  </si>
  <si>
    <t>~40447%</t>
  </si>
  <si>
    <t>Lexmark Z54se Color Inkjet Printer</t>
  </si>
  <si>
    <t>~39834%</t>
  </si>
  <si>
    <t>Premier Elliptical Ring Binder, Black</t>
  </si>
  <si>
    <t>~41187%</t>
  </si>
  <si>
    <t>~39897%</t>
  </si>
  <si>
    <t>~41172%</t>
  </si>
  <si>
    <t>Avery 520</t>
  </si>
  <si>
    <t>~40214%</t>
  </si>
  <si>
    <t>Fellowes Premier Superior Surge Suppressor, 10-Outlet, With Phone and Remote</t>
  </si>
  <si>
    <t>~40256%</t>
  </si>
  <si>
    <t>Xerox 226</t>
  </si>
  <si>
    <t>Sanford 52201 APSCO Electric Pencil Sharpener</t>
  </si>
  <si>
    <t>~39932%</t>
  </si>
  <si>
    <t>Laminate Occasional Tables</t>
  </si>
  <si>
    <t>~40636%</t>
  </si>
  <si>
    <t>Round Ring Binders</t>
  </si>
  <si>
    <t>~40649%</t>
  </si>
  <si>
    <t>~40344%</t>
  </si>
  <si>
    <t>~40034%</t>
  </si>
  <si>
    <t>~40076%</t>
  </si>
  <si>
    <t>DeMoss</t>
  </si>
  <si>
    <t>~40988%</t>
  </si>
  <si>
    <t>DIXON Oriole® Pencils</t>
  </si>
  <si>
    <t>Avery Durable Binders</t>
  </si>
  <si>
    <t>~40378%</t>
  </si>
  <si>
    <t>Super Bands, 12/Pack</t>
  </si>
  <si>
    <t>iDEN i95</t>
  </si>
  <si>
    <t>Memorex 4.7GB DVD+R, 3/Pack</t>
  </si>
  <si>
    <t>~40312%</t>
  </si>
  <si>
    <t>Advantus Employee of the Month Certificate Frame, 11 x 13-1/2</t>
  </si>
  <si>
    <t>~40468%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</si>
  <si>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</si>
  <si>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</si>
  <si>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</si>
  <si>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Tables and Bases</t>
  </si>
  <si>
    <t>#10 Self-Seal White Envelopes</t>
  </si>
  <si>
    <t>~40642%</t>
  </si>
  <si>
    <t>~40332%</t>
  </si>
  <si>
    <t>~40320%</t>
  </si>
  <si>
    <t>Advantus Push Pins, Aluminum Head</t>
  </si>
  <si>
    <t>Staples Vinyl Coated Paper Clips, 800/Box</t>
  </si>
  <si>
    <t>~40183%</t>
  </si>
  <si>
    <t>Tenex Personal Self-Stacking Standard File Box, Black/Gray</t>
  </si>
  <si>
    <t>~40588%</t>
  </si>
  <si>
    <t>~40326%</t>
  </si>
  <si>
    <t>~40357%</t>
  </si>
  <si>
    <t>Sonia</t>
  </si>
  <si>
    <t>Sunley</t>
  </si>
  <si>
    <t>7160</t>
  </si>
  <si>
    <t>~40603%</t>
  </si>
  <si>
    <t>O'Donnell</t>
  </si>
  <si>
    <t>~40966%</t>
  </si>
  <si>
    <t>Emily</t>
  </si>
  <si>
    <t>Grady</t>
  </si>
  <si>
    <t>~40987%</t>
  </si>
  <si>
    <t>Alex</t>
  </si>
  <si>
    <t>Avila</t>
  </si>
  <si>
    <t>StarTAC 6500</t>
  </si>
  <si>
    <t>~40972%</t>
  </si>
  <si>
    <t>~40977%</t>
  </si>
  <si>
    <t>Eldon Advantage® Chair Mats for Low to Medium Pile Carpets</t>
  </si>
  <si>
    <t>SC7868i</t>
  </si>
  <si>
    <t>Anna</t>
  </si>
  <si>
    <t>Andreadi</t>
  </si>
  <si>
    <t>HP Office Recycled Paper (20Lb. and 87 Bright)</t>
  </si>
  <si>
    <t>~41020%</t>
  </si>
  <si>
    <t>Logitech Internet Navigator Keyboard</t>
  </si>
  <si>
    <t>~39981%</t>
  </si>
  <si>
    <t>Barbara</t>
  </si>
  <si>
    <t>Fisher</t>
  </si>
  <si>
    <t>O'Sullivan Elevations Bookcase, Cherry Finish</t>
  </si>
  <si>
    <t>~41073%</t>
  </si>
  <si>
    <t>Kelly</t>
  </si>
  <si>
    <t>Williams</t>
  </si>
  <si>
    <t>Tyvek ® Top-Opening Peel &amp; Seel Envelopes, Plain White</t>
  </si>
  <si>
    <t>~39948%</t>
  </si>
  <si>
    <t>Keytronic 105-Key Spanish Keyboard</t>
  </si>
  <si>
    <t>~40545%</t>
  </si>
  <si>
    <t>~40913%</t>
  </si>
  <si>
    <t>Motorola SB4200 Cable Modem</t>
  </si>
  <si>
    <t>~39836%</t>
  </si>
  <si>
    <t>Jocasta</t>
  </si>
  <si>
    <t>Rupert</t>
  </si>
  <si>
    <t>Jet-Pak Recycled Peel 'N' Seal Padded Mailers</t>
  </si>
  <si>
    <t>~41233%</t>
  </si>
  <si>
    <t>~41272%</t>
  </si>
  <si>
    <t>Strathmore Photo Mount Cards</t>
  </si>
  <si>
    <t>~40209%</t>
  </si>
  <si>
    <t>Duston</t>
  </si>
  <si>
    <t>GBC White Gloss Covers, Plain Front</t>
  </si>
  <si>
    <t>Angele</t>
  </si>
  <si>
    <t>Hood</t>
  </si>
  <si>
    <t>~41085%</t>
  </si>
  <si>
    <t>~40981%</t>
  </si>
  <si>
    <t>Dennis</t>
  </si>
  <si>
    <t>Bolton</t>
  </si>
  <si>
    <t>Stewart</t>
  </si>
  <si>
    <t>Carmichael</t>
  </si>
  <si>
    <t>~41004%</t>
  </si>
  <si>
    <t>~40018%</t>
  </si>
  <si>
    <t>Eureka Hand Vacuum, Bagless</t>
  </si>
  <si>
    <t>~40742%</t>
  </si>
  <si>
    <t>Airmail Envelopes</t>
  </si>
  <si>
    <t>Keytronic French Keyboard</t>
  </si>
  <si>
    <t>~40617%</t>
  </si>
  <si>
    <t>Newell 314</t>
  </si>
  <si>
    <t>~40153%</t>
  </si>
  <si>
    <t>~40381%</t>
  </si>
  <si>
    <t>Xerox 1919</t>
  </si>
  <si>
    <t>~40824%</t>
  </si>
  <si>
    <t>Accessory27</t>
  </si>
  <si>
    <t>~40428%</t>
  </si>
  <si>
    <t>Sarah</t>
  </si>
  <si>
    <t>Foster</t>
  </si>
  <si>
    <t>Berol Giant Pencil Sharpener</t>
  </si>
  <si>
    <t>~40930%</t>
  </si>
  <si>
    <t>Xerox 227</t>
  </si>
  <si>
    <t>~40159%</t>
  </si>
  <si>
    <t>~40411%</t>
  </si>
  <si>
    <t>Adams Phone Message Book, Professional, 400 Message Capacity, 5 3/6” x 11”</t>
  </si>
  <si>
    <t>~41208%</t>
  </si>
  <si>
    <t>Karlsson</t>
  </si>
  <si>
    <t>~40457%</t>
  </si>
  <si>
    <t>Xerox 1962</t>
  </si>
  <si>
    <t>~40250%</t>
  </si>
  <si>
    <t>636</t>
  </si>
  <si>
    <t>~40688%</t>
  </si>
  <si>
    <t>Lisa</t>
  </si>
  <si>
    <t>DeCherney</t>
  </si>
  <si>
    <t>Global Commerce™ Series High-Back Swivel/Tilt Chairs</t>
  </si>
  <si>
    <t>~40672%</t>
  </si>
  <si>
    <t>Wilson Jones Easy Flow II™ Sheet Lifters</t>
  </si>
  <si>
    <t>Avery White Multi-Purpose Labels</t>
  </si>
  <si>
    <t>~40196%</t>
  </si>
  <si>
    <t>Accessory25</t>
  </si>
  <si>
    <t>Xerox 199</t>
  </si>
  <si>
    <t>Bush Advantage Collection® Racetrack Conference Table</t>
  </si>
  <si>
    <t>~40200%</t>
  </si>
  <si>
    <t>Hon Comfortask® Task/Swivel Chairs</t>
  </si>
  <si>
    <t>Xerox 1938</t>
  </si>
  <si>
    <t>~41252%</t>
  </si>
  <si>
    <t>~40053%</t>
  </si>
  <si>
    <t>~41217%</t>
  </si>
  <si>
    <t>~40379%</t>
  </si>
  <si>
    <t>Rediform S.O.S. Phone Message Books</t>
  </si>
  <si>
    <t>StarTAC 3000</t>
  </si>
  <si>
    <t>~40862%</t>
  </si>
  <si>
    <t>Adesso Programmable 142-Key Keyboard</t>
  </si>
  <si>
    <t>Ampad #10 Peel &amp; Seel® Holiday Envelopes</t>
  </si>
  <si>
    <t>~40646%</t>
  </si>
  <si>
    <t>~40792%</t>
  </si>
  <si>
    <t>~41052%</t>
  </si>
  <si>
    <t>Belkin 107-key enhanced keyboard, USB/PS/2 interface</t>
  </si>
  <si>
    <t>5185</t>
  </si>
  <si>
    <t>~40366%</t>
  </si>
  <si>
    <t>~40352%</t>
  </si>
  <si>
    <t>Maxell DVD-RAM Discs</t>
  </si>
  <si>
    <t>StarTAC ST7868</t>
  </si>
  <si>
    <t>Novimex Turbo Task Chair</t>
  </si>
  <si>
    <t>~39879%</t>
  </si>
  <si>
    <t>Panasonic KX-P3626 Dot Matrix Printer</t>
  </si>
  <si>
    <t>~40567%</t>
  </si>
  <si>
    <t>Belkin F9M820V08 8 Outlet Surge</t>
  </si>
  <si>
    <t>Global Leather Task Chair, Black</t>
  </si>
  <si>
    <t>~40909%</t>
  </si>
  <si>
    <t>~40144%</t>
  </si>
  <si>
    <t>GBC VeloBinder Strips</t>
  </si>
  <si>
    <t>~41247%</t>
  </si>
  <si>
    <t>MicroTAC 650</t>
  </si>
  <si>
    <t>~39866%</t>
  </si>
  <si>
    <t>Peter</t>
  </si>
  <si>
    <t>Buhler</t>
  </si>
  <si>
    <t>Hand-Finished Solid Wood Document Frame</t>
  </si>
  <si>
    <t>~41173%</t>
  </si>
  <si>
    <t>Boston 1645 Deluxe Heavier-Duty Electric Pencil Sharpener</t>
  </si>
  <si>
    <t>~41223%</t>
  </si>
  <si>
    <t>Xerox 210</t>
  </si>
  <si>
    <t>Xerox 1923</t>
  </si>
  <si>
    <t>~40502%</t>
  </si>
  <si>
    <t>Staples Metal Binder Clips</t>
  </si>
  <si>
    <t>Daniel</t>
  </si>
  <si>
    <t>Lacy</t>
  </si>
  <si>
    <t>Hewlett-Packard 4.7GB DVD+R Discs</t>
  </si>
  <si>
    <t>It's Hot Message Books with Stickers, 2 3/4" x 5"</t>
  </si>
  <si>
    <t>Dixon Prang® Watercolor Pencils, 10-Color Set with Brush</t>
  </si>
  <si>
    <t>~40986%</t>
  </si>
  <si>
    <t>Weimer</t>
  </si>
  <si>
    <t>I888 World Phone</t>
  </si>
  <si>
    <t>Xerox 1997</t>
  </si>
  <si>
    <t>~39938%</t>
  </si>
  <si>
    <t>GBC Therma-A-Bind 250T Electric Binding System</t>
  </si>
  <si>
    <t>~41017%</t>
  </si>
  <si>
    <t>Lela</t>
  </si>
  <si>
    <t>Donovan</t>
  </si>
  <si>
    <t>Avery Printable Repositionable Plastic Tabs</t>
  </si>
  <si>
    <t>Storex DuraTech Recycled Plastic Frosted Binders</t>
  </si>
  <si>
    <t>~40552%</t>
  </si>
  <si>
    <t>Shahid</t>
  </si>
  <si>
    <t>Shariari</t>
  </si>
  <si>
    <t>Trudy</t>
  </si>
  <si>
    <t>Schmidt</t>
  </si>
  <si>
    <t>Xerox 204</t>
  </si>
  <si>
    <t>Martinez</t>
  </si>
  <si>
    <t>~40924%</t>
  </si>
  <si>
    <t>Newell 35</t>
  </si>
  <si>
    <t>Marc</t>
  </si>
  <si>
    <t>Harrigan</t>
  </si>
  <si>
    <t>~41139%</t>
  </si>
  <si>
    <t>Liz</t>
  </si>
  <si>
    <t>Staples Brown Kraft Recycled Clasp Envelopes</t>
  </si>
  <si>
    <t>~41184%</t>
  </si>
  <si>
    <t>Xerox 1947</t>
  </si>
  <si>
    <t>Xerox 1950</t>
  </si>
  <si>
    <t>~41135%</t>
  </si>
  <si>
    <t>~40600%</t>
  </si>
  <si>
    <t>Kennedy</t>
  </si>
  <si>
    <t>GBC ProClick™ 150 Presentation Binding System</t>
  </si>
  <si>
    <t>~41165%</t>
  </si>
  <si>
    <t>Dowd</t>
  </si>
  <si>
    <t>Letter Size Cart</t>
  </si>
  <si>
    <t>~41039%</t>
  </si>
  <si>
    <t>~40537%</t>
  </si>
  <si>
    <t>Khloe</t>
  </si>
  <si>
    <t>~40992%</t>
  </si>
  <si>
    <t>Hopkins</t>
  </si>
  <si>
    <t>~39953%</t>
  </si>
  <si>
    <t>Kristina</t>
  </si>
  <si>
    <t>Nunn</t>
  </si>
  <si>
    <t>Kensington 6 Outlet Guardian Standard Surge Protector</t>
  </si>
  <si>
    <t>Ricardo</t>
  </si>
  <si>
    <t>Emerson</t>
  </si>
  <si>
    <t>Imation 3.5" Diskettes, IBM Format, DS/HD, 10/Box, Neon</t>
  </si>
  <si>
    <t>~40263%</t>
  </si>
  <si>
    <t>Career Cubicle Clock, 8 1/4", Black</t>
  </si>
  <si>
    <t>V8162</t>
  </si>
  <si>
    <t>~41258%</t>
  </si>
  <si>
    <t>Flexible Leather- Look Classic Collection Ring Binder</t>
  </si>
  <si>
    <t>~40154%</t>
  </si>
  <si>
    <t>Patrick</t>
  </si>
  <si>
    <t>O'Brill</t>
  </si>
  <si>
    <t>Okidata ML520 Series Dot Matrix Printers</t>
  </si>
  <si>
    <t>TOPS Voice Message Log Book, Flash Format</t>
  </si>
  <si>
    <t>Avery 48</t>
  </si>
  <si>
    <t>~40533%</t>
  </si>
  <si>
    <t>~41131%</t>
  </si>
  <si>
    <t>Brumley</t>
  </si>
  <si>
    <t>Eldon Cleatmat Plus™ Chair Mats for High Pile Carpets</t>
  </si>
  <si>
    <t>~40494%</t>
  </si>
  <si>
    <t>6340</t>
  </si>
  <si>
    <t>Vicky</t>
  </si>
  <si>
    <t>Freymann</t>
  </si>
  <si>
    <t>~40380%</t>
  </si>
  <si>
    <t>~40990%</t>
  </si>
  <si>
    <t>Tony</t>
  </si>
  <si>
    <t>Chapman</t>
  </si>
  <si>
    <t>Microsoft Natural Keyboard Elite</t>
  </si>
  <si>
    <t>~40133%</t>
  </si>
  <si>
    <t>Accessory41</t>
  </si>
  <si>
    <t>i500plus</t>
  </si>
  <si>
    <t>~41109%</t>
  </si>
  <si>
    <t>Mark</t>
  </si>
  <si>
    <t>Cousins</t>
  </si>
  <si>
    <t>~41141%</t>
  </si>
  <si>
    <t>Hewlett-Packard Deskjet 3820 Color Inkjet Printer</t>
  </si>
  <si>
    <t>~41268%</t>
  </si>
  <si>
    <t>~40710%</t>
  </si>
  <si>
    <t>~40480%</t>
  </si>
  <si>
    <t>Byrd</t>
  </si>
  <si>
    <t>Newell 346</t>
  </si>
  <si>
    <t>~39929%</t>
  </si>
  <si>
    <t>~40790%</t>
  </si>
  <si>
    <t>John</t>
  </si>
  <si>
    <t>Murray</t>
  </si>
  <si>
    <t>Global Enterprise™ Series Seating Low-Back Swivel/Tilt Chairs</t>
  </si>
  <si>
    <t>~41176%</t>
  </si>
  <si>
    <t>~40827%</t>
  </si>
  <si>
    <t>~39982%</t>
  </si>
  <si>
    <t>~40689%</t>
  </si>
  <si>
    <t>3M Polarizing Light Filter Sleeves</t>
  </si>
  <si>
    <t>~40441%</t>
  </si>
  <si>
    <t>Hernandez</t>
  </si>
  <si>
    <t>Master Caster Door Stop, Brown</t>
  </si>
  <si>
    <t>6162i</t>
  </si>
  <si>
    <t>Maxwell</t>
  </si>
  <si>
    <t>Fellowes Mobile Numeric Keypad, Graphite</t>
  </si>
  <si>
    <t>iDENi80s</t>
  </si>
  <si>
    <t>5190</t>
  </si>
  <si>
    <t>M70</t>
  </si>
  <si>
    <t>Acco 6 Outlet Guardian Premium Surge Suppressor</t>
  </si>
  <si>
    <t>~41012%</t>
  </si>
  <si>
    <t>G.E. Halogen Desk Lamp Bulbs</t>
  </si>
  <si>
    <t>~40026%</t>
  </si>
  <si>
    <t>Filing/Storage Totes and Swivel Casters</t>
  </si>
  <si>
    <t>~40806%</t>
  </si>
  <si>
    <t>~41226%</t>
  </si>
  <si>
    <t>~41076%</t>
  </si>
  <si>
    <t>~40036%</t>
  </si>
  <si>
    <t>Ultra Door Pull Handle</t>
  </si>
  <si>
    <t>~41235%</t>
  </si>
  <si>
    <t>Hirsh</t>
  </si>
  <si>
    <t>~39913%</t>
  </si>
  <si>
    <t>~40865%</t>
  </si>
  <si>
    <t>~40598%</t>
  </si>
  <si>
    <t>Southworth 25% Cotton Linen-Finish Paper &amp; Envelopes</t>
  </si>
  <si>
    <t>~39857%</t>
  </si>
  <si>
    <t>~40845%</t>
  </si>
  <si>
    <t>Hayes Optima 56K V.90 Internal Voice Modem</t>
  </si>
  <si>
    <t>~40473%</t>
  </si>
  <si>
    <t>Xerox 1979</t>
  </si>
  <si>
    <t>Global Leather &amp; Oak Executive Chair, Burgundy</t>
  </si>
  <si>
    <t>DAX Two-Tone Rosewood/Black Document Frame, Desktop, 5 x 7</t>
  </si>
  <si>
    <t>Xerox 1903</t>
  </si>
  <si>
    <t>~41083%</t>
  </si>
  <si>
    <t>~40375%</t>
  </si>
  <si>
    <t>~40048%</t>
  </si>
  <si>
    <t>Hon 2111 Invitation™ Series Corner Table</t>
  </si>
  <si>
    <t>Staples Copy Paper (20Lb. and 84 Bright)</t>
  </si>
  <si>
    <t>~40756%</t>
  </si>
  <si>
    <t>Bevis Rectangular Conference Tables</t>
  </si>
  <si>
    <t>~41058%</t>
  </si>
  <si>
    <t>Master Caster Door Stop, Gray</t>
  </si>
  <si>
    <t>~40104%</t>
  </si>
  <si>
    <t>Xerox 1937</t>
  </si>
  <si>
    <t>Xerox 1986</t>
  </si>
  <si>
    <t>~40006%</t>
  </si>
  <si>
    <t>Microsoft Multimedia Keyboard</t>
  </si>
  <si>
    <t>Xerox 1894</t>
  </si>
  <si>
    <t>~40748%</t>
  </si>
  <si>
    <t>Jas</t>
  </si>
  <si>
    <t>BASF Silver 74 Minute CD-R</t>
  </si>
  <si>
    <t>Accessory32</t>
  </si>
  <si>
    <t>Philisse</t>
  </si>
  <si>
    <t>Overcash</t>
  </si>
  <si>
    <t>~39835%</t>
  </si>
  <si>
    <t>~40198%</t>
  </si>
  <si>
    <t>Westinghouse Clip-On Gooseneck Lamps</t>
  </si>
  <si>
    <t>~40300%</t>
  </si>
  <si>
    <t>Neil</t>
  </si>
  <si>
    <t>Knudson</t>
  </si>
  <si>
    <t>Hewlett-Packard 2600DN Business Color Inkjet Printer</t>
  </si>
  <si>
    <t>~41101%</t>
  </si>
  <si>
    <t>Staples Plastic Wall Frames</t>
  </si>
  <si>
    <t>~40727%</t>
  </si>
  <si>
    <t>Vinyl Sectional Post Binders</t>
  </si>
  <si>
    <t>~41077%</t>
  </si>
  <si>
    <t>Cathy</t>
  </si>
  <si>
    <t>~40524%</t>
  </si>
  <si>
    <t>~41025%</t>
  </si>
  <si>
    <t>i2000</t>
  </si>
  <si>
    <t>Ames Color-File® Green Diamond Border X-ray Mailers</t>
  </si>
  <si>
    <t>Hon Non-Folding Utility Tables</t>
  </si>
  <si>
    <t>~41167%</t>
  </si>
  <si>
    <t>~40751%</t>
  </si>
  <si>
    <t>~39989%</t>
  </si>
  <si>
    <t>Office Star - Ergonomic Mid Back Chair with 2-Way Adjustable Arms</t>
  </si>
  <si>
    <t>Nu-Form 106-Key Ergonomic Keyboard w/ Touchpad</t>
  </si>
  <si>
    <t>Avery 496</t>
  </si>
  <si>
    <t>~40999%</t>
  </si>
  <si>
    <t>Executive Impressions 14" Contract Wall Clock with Quartz Movement</t>
  </si>
  <si>
    <t>~40655%</t>
  </si>
  <si>
    <t>Tuff Stuff™ Recycled Round Ring Binders</t>
  </si>
  <si>
    <t>~40412%</t>
  </si>
  <si>
    <t>Avery 514</t>
  </si>
  <si>
    <t>V8160</t>
  </si>
  <si>
    <t>~40171%</t>
  </si>
  <si>
    <t>Rush Hierlooms Collection 1" Thick Stackable Bookcases</t>
  </si>
  <si>
    <t>~40463%</t>
  </si>
  <si>
    <t>Clark</t>
  </si>
  <si>
    <t>Hewlett-Packard Deskjet 1220Cse Color Inkjet Printer</t>
  </si>
  <si>
    <t>~40638%</t>
  </si>
  <si>
    <t>Letter/Legal File Tote with Clear Snap-On Lid, Black Granite</t>
  </si>
  <si>
    <t>~40667%</t>
  </si>
  <si>
    <t>Xerox 1949</t>
  </si>
  <si>
    <t>~40278%</t>
  </si>
  <si>
    <t>~41140%</t>
  </si>
  <si>
    <t>Bill</t>
  </si>
  <si>
    <t>Eplett</t>
  </si>
  <si>
    <t>~41091%</t>
  </si>
  <si>
    <t>~40137%</t>
  </si>
  <si>
    <t>~40073%</t>
  </si>
  <si>
    <t>~40491%</t>
  </si>
  <si>
    <t>~41059%</t>
  </si>
  <si>
    <t>~39856%</t>
  </si>
  <si>
    <t>Xerox 1907</t>
  </si>
  <si>
    <t>Imation DVD-RAM discs</t>
  </si>
  <si>
    <t>~40015%</t>
  </si>
  <si>
    <t>Xerox 1974</t>
  </si>
  <si>
    <t>~40205%</t>
  </si>
  <si>
    <t>~40797%</t>
  </si>
  <si>
    <t>~40577%</t>
  </si>
  <si>
    <t>Panasonic KP-150 Electric Pencil Sharpener</t>
  </si>
  <si>
    <t>~40589%</t>
  </si>
  <si>
    <t>~40969%</t>
  </si>
  <si>
    <t>Xerox 1896</t>
  </si>
  <si>
    <t>~40093%</t>
  </si>
  <si>
    <t>~40438%</t>
  </si>
  <si>
    <t>8890</t>
  </si>
  <si>
    <t>Office Impressions Heavy Duty Welded Shelving &amp; Multimedia Storage Drawers</t>
  </si>
  <si>
    <t>~40460%</t>
  </si>
  <si>
    <t>Novimex Fabric Task Chair</t>
  </si>
  <si>
    <t>Eldon® Image Series Desk Accessories, Burgundy</t>
  </si>
  <si>
    <t>~40079%</t>
  </si>
  <si>
    <t>~40818%</t>
  </si>
  <si>
    <t>Staples File Caddy</t>
  </si>
  <si>
    <t>~40562%</t>
  </si>
  <si>
    <t>Tanja</t>
  </si>
  <si>
    <t>Norvell</t>
  </si>
  <si>
    <t>Sauder Camden County Collection Libraries, Planked Cherry Finish</t>
  </si>
  <si>
    <t>Bush Advantage Collection® Round Conference Table</t>
  </si>
  <si>
    <t>Avery Hole Reinforcements</t>
  </si>
  <si>
    <t>~39895%</t>
  </si>
  <si>
    <t>~40550%</t>
  </si>
  <si>
    <t>~40716%</t>
  </si>
  <si>
    <t>~40758%</t>
  </si>
  <si>
    <t>TI 30X Scientific Calculator</t>
  </si>
  <si>
    <t>~40854%</t>
  </si>
  <si>
    <t>Avery Non-Stick Binders</t>
  </si>
  <si>
    <t>~40254%</t>
  </si>
  <si>
    <t>~40226%</t>
  </si>
  <si>
    <t>Belkin Premiere Surge Master II 8-outlet surge protector</t>
  </si>
  <si>
    <t>~40575%</t>
  </si>
  <si>
    <t>~39823%</t>
  </si>
  <si>
    <t>Hon Metal Bookcases, Putty</t>
  </si>
  <si>
    <t>Newell 309</t>
  </si>
  <si>
    <t>~40284%</t>
  </si>
  <si>
    <t>Wilson Jones “Snap” Scratch Pad Binder Tool for Ring Binders</t>
  </si>
  <si>
    <t>~41198%</t>
  </si>
  <si>
    <t>Flat Face Poster Frame</t>
  </si>
  <si>
    <t>~40713%</t>
  </si>
  <si>
    <t>~41220%</t>
  </si>
  <si>
    <t>~40794%</t>
  </si>
  <si>
    <t>~40623%</t>
  </si>
  <si>
    <t>~40309%</t>
  </si>
  <si>
    <t>Eureka Recycled Copy Paper 8 1/2" x 11", Ream</t>
  </si>
  <si>
    <t>~40945%</t>
  </si>
  <si>
    <t>Xerox 193</t>
  </si>
  <si>
    <t>Nu-Dell Executive Frame</t>
  </si>
  <si>
    <t>Jordon</t>
  </si>
  <si>
    <t>~41060%</t>
  </si>
  <si>
    <t>Matthias</t>
  </si>
  <si>
    <t>~40068%</t>
  </si>
  <si>
    <t>Xerox 1973</t>
  </si>
  <si>
    <t>Theone</t>
  </si>
  <si>
    <t>Pippenger</t>
  </si>
  <si>
    <t>~40541%</t>
  </si>
  <si>
    <t>Art</t>
  </si>
  <si>
    <t>Ferguson</t>
  </si>
  <si>
    <t>~40663%</t>
  </si>
  <si>
    <t>O'Briant</t>
  </si>
  <si>
    <t>Hewlett Packard LaserJet 3310 Copier</t>
  </si>
  <si>
    <t>Nathan</t>
  </si>
  <si>
    <t>Cano</t>
  </si>
  <si>
    <t>Michael</t>
  </si>
  <si>
    <t>Granlund</t>
  </si>
  <si>
    <t>Xerox 1927</t>
  </si>
  <si>
    <t>Steve</t>
  </si>
  <si>
    <t>Scott</t>
  </si>
  <si>
    <t>Williamson</t>
  </si>
  <si>
    <t>~40877%</t>
  </si>
  <si>
    <t>~40403%</t>
  </si>
  <si>
    <t>Sean</t>
  </si>
  <si>
    <t>Wendt</t>
  </si>
  <si>
    <t>Bush Cubix Collection Bookcases, Fully Assembled</t>
  </si>
  <si>
    <t>~40145%</t>
  </si>
  <si>
    <t>3.6 Cubic Foot Counter Height Office Refrigerator</t>
  </si>
  <si>
    <t>~41216%</t>
  </si>
  <si>
    <t>David</t>
  </si>
  <si>
    <t>Philippe</t>
  </si>
  <si>
    <t>Sievert</t>
  </si>
  <si>
    <t>Hewlett-Packard cp1700 [D, PS] Series Color Inkjet Printers</t>
  </si>
  <si>
    <t>T65</t>
  </si>
  <si>
    <t>Shaun</t>
  </si>
  <si>
    <t>Weien</t>
  </si>
  <si>
    <t>Gyration RF Keyboard</t>
  </si>
  <si>
    <t>~40950%</t>
  </si>
  <si>
    <t>Maya</t>
  </si>
  <si>
    <t>Herman</t>
  </si>
  <si>
    <t>StarTAC 8000</t>
  </si>
  <si>
    <t>Xerox 1910</t>
  </si>
  <si>
    <t>Newell 320</t>
  </si>
  <si>
    <t>~40121%</t>
  </si>
  <si>
    <t>~39815%</t>
  </si>
  <si>
    <t>~41210%</t>
  </si>
  <si>
    <t>~40091%</t>
  </si>
  <si>
    <t>~40938%</t>
  </si>
  <si>
    <t>~40951%</t>
  </si>
  <si>
    <t>Howard Miller Distant Time Traveler Alarm Clock</t>
  </si>
  <si>
    <t>~40927%</t>
  </si>
  <si>
    <t>Ivan</t>
  </si>
  <si>
    <t>Liston</t>
  </si>
  <si>
    <t>Carina Mini System Audio Rack, Model AR050B</t>
  </si>
  <si>
    <t>Ken</t>
  </si>
  <si>
    <t>Heidel</t>
  </si>
  <si>
    <t>Hoover Replacement Belts For Soft Guard™ &amp; Commercial Ltweight Upright Vacs, 2/Pk</t>
  </si>
  <si>
    <t>SimpliFile™ Personal File, Black Granite, 15w x 6-15/16d x 11-1/4h</t>
  </si>
  <si>
    <t>Newell 307</t>
  </si>
  <si>
    <t>Sheldon</t>
  </si>
  <si>
    <t>Tensor Computer Mounted Lamp</t>
  </si>
  <si>
    <t>Hewlett-Packard Deskjet 940 REFURBISHED Color Inkjet Printer</t>
  </si>
  <si>
    <t>~40614%</t>
  </si>
  <si>
    <t>Holmes Odor Grabber</t>
  </si>
  <si>
    <t>Avery Hi-Liter® Smear-Safe Highlighters</t>
  </si>
  <si>
    <t>~40996%</t>
  </si>
  <si>
    <t>Derr</t>
  </si>
  <si>
    <t>Wirebound Four 2-3/4 x 5 Forms per Page, 400 Sets per Book</t>
  </si>
  <si>
    <t>Roland</t>
  </si>
  <si>
    <t>Black</t>
  </si>
  <si>
    <t>~41133%</t>
  </si>
  <si>
    <t>~40939%</t>
  </si>
  <si>
    <t>Iris® 3-Drawer Stacking Bin, Black</t>
  </si>
  <si>
    <t>Dana</t>
  </si>
  <si>
    <t>Kaydos</t>
  </si>
  <si>
    <t>~41048%</t>
  </si>
  <si>
    <t>Darren</t>
  </si>
  <si>
    <t>Koutras</t>
  </si>
  <si>
    <t>~40557%</t>
  </si>
  <si>
    <t>~39965%</t>
  </si>
  <si>
    <t>Artistic Insta-Plaque</t>
  </si>
  <si>
    <t>~40228%</t>
  </si>
  <si>
    <t>Carina 42"Hx23 3/4"W Media Storage Unit</t>
  </si>
  <si>
    <t>Ducich</t>
  </si>
  <si>
    <t>~40165%</t>
  </si>
  <si>
    <t>~41107%</t>
  </si>
  <si>
    <t>~39976%</t>
  </si>
  <si>
    <t>~41270%</t>
  </si>
  <si>
    <t>Verbatim DVD-R, 4.7GB, Spindle, WE, Blank, Ink Jet/Thermal, 20/Spindle</t>
  </si>
  <si>
    <t>~40520%</t>
  </si>
  <si>
    <t>~39887%</t>
  </si>
  <si>
    <t>~40556%</t>
  </si>
  <si>
    <t>~40039%</t>
  </si>
  <si>
    <t>~39844%</t>
  </si>
  <si>
    <t>Peel-Off® China Markers</t>
  </si>
  <si>
    <t>~39911%</t>
  </si>
  <si>
    <t>Parhena</t>
  </si>
  <si>
    <t>Norris</t>
  </si>
  <si>
    <t>Model L Table or Wall-Mount Pencil Sharpener</t>
  </si>
  <si>
    <t>~39998%</t>
  </si>
  <si>
    <t>Okidata ML320 Series Turbo Dot Matrix Printers</t>
  </si>
  <si>
    <t>~40348%</t>
  </si>
  <si>
    <t>~41259%</t>
  </si>
  <si>
    <t>~40240%</t>
  </si>
  <si>
    <t>Deflect-O® Glasstique™ Clear Desk Accessories</t>
  </si>
  <si>
    <t>~40483%</t>
  </si>
  <si>
    <t>Bart</t>
  </si>
  <si>
    <t>Watters</t>
  </si>
  <si>
    <t>Acme® Box Cutter Scissors</t>
  </si>
  <si>
    <t>~40237%</t>
  </si>
  <si>
    <t>Boston School Pro Electric Pencil Sharpener, 1670</t>
  </si>
  <si>
    <t>~40670%</t>
  </si>
  <si>
    <t>Mary</t>
  </si>
  <si>
    <t>O'Rourke</t>
  </si>
  <si>
    <t>Multicolor Computer Printout Paper</t>
  </si>
  <si>
    <t>~41100%</t>
  </si>
  <si>
    <t>DAX Wood Document Frame.</t>
  </si>
  <si>
    <t>~40476%</t>
  </si>
  <si>
    <t>Newell 340</t>
  </si>
  <si>
    <t>Space Solutions Commercial Steel Shelving</t>
  </si>
  <si>
    <t>~40870%</t>
  </si>
  <si>
    <t>~41124%</t>
  </si>
  <si>
    <t>Lopez</t>
  </si>
  <si>
    <t>~40650%</t>
  </si>
  <si>
    <t>Mautz</t>
  </si>
  <si>
    <t>Adams Phone Message Book, 200 Message Capacity, 8 1/16” x 11”</t>
  </si>
  <si>
    <t>~40062%</t>
  </si>
  <si>
    <t>~41137%</t>
  </si>
  <si>
    <t>DS/HD IBM Formatted Diskettes, 10/Pack - Staples</t>
  </si>
  <si>
    <t>~40737%</t>
  </si>
  <si>
    <t>Eaton Premium Continuous-Feed Paper, 25% Cotton, Letter Size, White, 1000 Shts/Box</t>
  </si>
  <si>
    <t>~41103%</t>
  </si>
  <si>
    <t>Fellowes Personal Hanging Folder Files, Navy</t>
  </si>
  <si>
    <t>~40897%</t>
  </si>
  <si>
    <t>Maxell Pro 80 Minute CD-R, 10/Pack</t>
  </si>
  <si>
    <t>StarTAC Analog</t>
  </si>
  <si>
    <t>~40509%</t>
  </si>
  <si>
    <t>~40399%</t>
  </si>
  <si>
    <t>232</t>
  </si>
  <si>
    <t>Colored Push Pins</t>
  </si>
  <si>
    <t>KI Conference Tables</t>
  </si>
  <si>
    <t>~40793%</t>
  </si>
  <si>
    <t>~39869%</t>
  </si>
  <si>
    <t>~40180%</t>
  </si>
  <si>
    <t>Smayling</t>
  </si>
  <si>
    <t>Newell 321</t>
  </si>
  <si>
    <t>Newell 351</t>
  </si>
  <si>
    <t>OIC Colored Binder Clips, Assorted Sizes</t>
  </si>
  <si>
    <t>~40158%</t>
  </si>
  <si>
    <t>~40083%</t>
  </si>
  <si>
    <t>~41110%</t>
  </si>
  <si>
    <t>~40828%</t>
  </si>
  <si>
    <t>Avanti 1.7 Cu. Ft. Refrigerator</t>
  </si>
  <si>
    <t>Executive Impressions 13-1/2" Indoor/Outdoor Wall Clock</t>
  </si>
  <si>
    <t>~41186%</t>
  </si>
  <si>
    <t>~40593%</t>
  </si>
  <si>
    <t>Gyration Ultra Cordless Optical Suite</t>
  </si>
  <si>
    <t>DPC 650 Piper</t>
  </si>
  <si>
    <t>~41011%</t>
  </si>
  <si>
    <t>Staples #10 Colored Envelopes</t>
  </si>
  <si>
    <t>Imation 3.5" Unformatted DS/HD Diskettes, 10/Box</t>
  </si>
  <si>
    <t>~40965%</t>
  </si>
  <si>
    <t>Accessory35</t>
  </si>
  <si>
    <t>~39993%</t>
  </si>
  <si>
    <t>~40995%</t>
  </si>
  <si>
    <t>Avery Heavy-Duty EZD ™ Binder With Locking Rings</t>
  </si>
  <si>
    <t>IBM Active Response Keyboard, Black</t>
  </si>
  <si>
    <t>~41032%</t>
  </si>
  <si>
    <t>Okidata ML184 Turbo Dot Matrix Printers</t>
  </si>
  <si>
    <t>~41245%</t>
  </si>
  <si>
    <t>Riverside Furniture Stanwyck Manor Table Series</t>
  </si>
  <si>
    <t>~39867%</t>
  </si>
  <si>
    <t>Companion Letter/Legal File, Black</t>
  </si>
  <si>
    <t>Joel</t>
  </si>
  <si>
    <t>Jenkins</t>
  </si>
  <si>
    <t>Meg</t>
  </si>
  <si>
    <t>O'Connel</t>
  </si>
  <si>
    <t>Hallie</t>
  </si>
  <si>
    <t>Redmond</t>
  </si>
  <si>
    <t>Acco Four Pocket Poly Ring Binder with Label Holder, Smoke, 1"</t>
  </si>
  <si>
    <t>Robert</t>
  </si>
  <si>
    <t>Waldorf</t>
  </si>
  <si>
    <t>Andreada</t>
  </si>
  <si>
    <t>Epson C82 Color Inkjet Printer</t>
  </si>
  <si>
    <t>Dunbar</t>
  </si>
  <si>
    <t>Xerox 212</t>
  </si>
  <si>
    <t>Christine</t>
  </si>
  <si>
    <t>Sundaresam</t>
  </si>
  <si>
    <t>~40260%</t>
  </si>
  <si>
    <t>Bruce</t>
  </si>
  <si>
    <t>Binding Machine Supplies</t>
  </si>
  <si>
    <t>BPI Conference Tables</t>
  </si>
  <si>
    <t>Thornton</t>
  </si>
  <si>
    <t>~40216%</t>
  </si>
  <si>
    <t>~39941%</t>
  </si>
  <si>
    <t>Zewe</t>
  </si>
  <si>
    <t>~40664%</t>
  </si>
  <si>
    <t>O'Sullivan 5-Shelf Heavy-Duty Bookcases</t>
  </si>
  <si>
    <t>DAX Cubicle Frames, 8-1/2 x 11</t>
  </si>
  <si>
    <t>~40023%</t>
  </si>
  <si>
    <t>Avery® Durable Slant Ring Binders With Label Holder</t>
  </si>
  <si>
    <t>Maria</t>
  </si>
  <si>
    <t>Bertelson</t>
  </si>
  <si>
    <t>~41062%</t>
  </si>
  <si>
    <t>~40579%</t>
  </si>
  <si>
    <t>Binney &amp; Smith inkTank™ Erasable Desk Highlighter, Chisel Tip, Yellow, 12/Box</t>
  </si>
  <si>
    <t>~41003%</t>
  </si>
  <si>
    <t>~40328%</t>
  </si>
  <si>
    <t>Ibico Laser Imprintable Binding System Covers</t>
  </si>
  <si>
    <t>1/4 Fold Party Design Invitations &amp; White Envelopes, 24 8-1/2" X 11" Cards, 25 Env./Pack</t>
  </si>
  <si>
    <t>~40152%</t>
  </si>
  <si>
    <t>Deflect-o Glass Clear Studded Chair Mats</t>
  </si>
  <si>
    <t>Brites Rubber Bands, 1 1/2 oz. Box</t>
  </si>
  <si>
    <t>Jason</t>
  </si>
  <si>
    <t>Gross</t>
  </si>
  <si>
    <t>~40699%</t>
  </si>
  <si>
    <t>Verbatim DVD-R, 3.95GB, SR, Mitsubishi Branded, Jewel</t>
  </si>
  <si>
    <t>Avery Round Ring Poly Binders</t>
  </si>
  <si>
    <t>Katrina</t>
  </si>
  <si>
    <t>Bavinger</t>
  </si>
  <si>
    <t>Wirebound Service Call Books, 5 1/2" x 4"</t>
  </si>
  <si>
    <t>~41241%</t>
  </si>
  <si>
    <t>~39949%</t>
  </si>
  <si>
    <t>Targus USB Numeric Keypad</t>
  </si>
  <si>
    <t>~40775%</t>
  </si>
  <si>
    <t>~41196%</t>
  </si>
  <si>
    <t>Gibson</t>
  </si>
  <si>
    <t>Micro Innovations Media Access Pro Keyboard</t>
  </si>
  <si>
    <t>Ontario</t>
  </si>
  <si>
    <t>~40024%</t>
  </si>
  <si>
    <t>Howard Miller 13" Diameter Goldtone Round Wall Clock</t>
  </si>
  <si>
    <t>~40581%</t>
  </si>
  <si>
    <t>Acco Recycled 2" Capacity Laser Printer Hanging Data Binders</t>
  </si>
  <si>
    <t>Joseph</t>
  </si>
  <si>
    <t>Airdo</t>
  </si>
  <si>
    <t>~40568%</t>
  </si>
  <si>
    <t>Blue String-Tie &amp; Button Interoffice Envelopes, 10 x 13</t>
  </si>
  <si>
    <t>~40488%</t>
  </si>
  <si>
    <t>Staples 4 Outlet Surge Protector</t>
  </si>
  <si>
    <t>~41218%</t>
  </si>
  <si>
    <t>~40426%</t>
  </si>
  <si>
    <t>Tensor "Hersey Kiss" Styled Floor Lamp</t>
  </si>
  <si>
    <t>Prang Colored Pencils</t>
  </si>
  <si>
    <t>~39825%</t>
  </si>
  <si>
    <t>~40708%</t>
  </si>
  <si>
    <t>Lycoris</t>
  </si>
  <si>
    <t>Saunders</t>
  </si>
  <si>
    <t>6120</t>
  </si>
  <si>
    <t>Dickinson</t>
  </si>
  <si>
    <t>Belkin 5 Outlet SurgeMaster™ Power Centers</t>
  </si>
  <si>
    <t>~40435%</t>
  </si>
  <si>
    <t>Polycom VoiceStation 100</t>
  </si>
  <si>
    <t>Bretford CR8500 Series Meeting Room Furniture</t>
  </si>
  <si>
    <t>Janet</t>
  </si>
  <si>
    <t>Molinari</t>
  </si>
  <si>
    <t>Boston 1799 Powerhouse™ Electric Pencil Sharpener</t>
  </si>
  <si>
    <t>~40773%</t>
  </si>
  <si>
    <t>Belkin F5C206VTEL 6 Outlet Surge</t>
  </si>
  <si>
    <t>~40549%</t>
  </si>
  <si>
    <t>Eldon Expressions Mahogany Wood Desk Collection</t>
  </si>
  <si>
    <t>~39943%</t>
  </si>
  <si>
    <t>Sony MFD2HD Formatted Diskettes, 10/Pack</t>
  </si>
  <si>
    <t>~40182%</t>
  </si>
  <si>
    <t>Prescott</t>
  </si>
  <si>
    <t>Hoover Upright Vacuum With Dirt Cup</t>
  </si>
  <si>
    <t>~40932%</t>
  </si>
  <si>
    <t>Quartet Omega® Colored Chalk, 12/Pack</t>
  </si>
  <si>
    <t>Thurman</t>
  </si>
  <si>
    <t>GBC DocuBind P50 Personal Binding Machine</t>
  </si>
  <si>
    <t>Boston 16801 Nautilus™ Battery Pencil Sharpener</t>
  </si>
  <si>
    <t>Iceberg Mobile Mega Data/Printer Cart ®</t>
  </si>
  <si>
    <t>~40853%</t>
  </si>
  <si>
    <t>~41095%</t>
  </si>
  <si>
    <t>~40802%</t>
  </si>
  <si>
    <t>~40008%</t>
  </si>
  <si>
    <t>Chromcraft Rectangular Conference Tables</t>
  </si>
  <si>
    <t>~40558%</t>
  </si>
  <si>
    <t>Security-Tint Envelopes</t>
  </si>
  <si>
    <t>~40465%</t>
  </si>
  <si>
    <t>Avery Binding System Hidden Tab™ Executive Style Index Sets</t>
  </si>
  <si>
    <t>~40620%</t>
  </si>
  <si>
    <t>Beeghly</t>
  </si>
  <si>
    <t>~41199%</t>
  </si>
  <si>
    <t>~40874%</t>
  </si>
  <si>
    <t>Fellowes EZ Multi-Media Keyboard</t>
  </si>
  <si>
    <t>~40933%</t>
  </si>
  <si>
    <t>Wilson Jones Elliptical Ring 3 1/2" Capacity Binders, 800 sheets</t>
  </si>
  <si>
    <t>~40306%</t>
  </si>
  <si>
    <t>~40084%</t>
  </si>
  <si>
    <t>~41092%</t>
  </si>
  <si>
    <t>~40455%</t>
  </si>
  <si>
    <t>~39959%</t>
  </si>
  <si>
    <t>Holmes Replacement Filter for HEPA Air Cleaner, Medium Room</t>
  </si>
  <si>
    <t>~40229%</t>
  </si>
  <si>
    <t>O'Connell</t>
  </si>
  <si>
    <t>~40395%</t>
  </si>
  <si>
    <t>~40886%</t>
  </si>
  <si>
    <t>~41057%</t>
  </si>
  <si>
    <t>~39983%</t>
  </si>
  <si>
    <t>Craig</t>
  </si>
  <si>
    <t>MacKendrick</t>
  </si>
  <si>
    <t>Xerox 1922</t>
  </si>
  <si>
    <t>Kargatis</t>
  </si>
  <si>
    <t>Avery 504</t>
  </si>
  <si>
    <t>~40382%</t>
  </si>
  <si>
    <t>Talkabout T8097</t>
  </si>
  <si>
    <t>Bobby</t>
  </si>
  <si>
    <t>Odegard</t>
  </si>
  <si>
    <t>~40723%</t>
  </si>
  <si>
    <t>Russell</t>
  </si>
  <si>
    <t>Applegate</t>
  </si>
  <si>
    <t>Ibico Hi-Tech Manual Binding System</t>
  </si>
  <si>
    <t>Donatelli</t>
  </si>
  <si>
    <t>Tyvek® Side-Opening Peel &amp; Seel® Expanding Envelopes</t>
  </si>
  <si>
    <t>3.5" IBM Formatted Diskettes, DS/HD</t>
  </si>
  <si>
    <t>Xerox 1934</t>
  </si>
  <si>
    <t>~41154%</t>
  </si>
  <si>
    <t>~40335%</t>
  </si>
  <si>
    <t>~40308%</t>
  </si>
  <si>
    <t>While you Were Out Message Book, One Form per Page</t>
  </si>
  <si>
    <t>~40645%</t>
  </si>
  <si>
    <t>Duane</t>
  </si>
  <si>
    <t>Benoit</t>
  </si>
  <si>
    <t>~39842%</t>
  </si>
  <si>
    <t>Atlantic Metals Mobile 2-Shelf Bookcases, Custom Colors</t>
  </si>
  <si>
    <t>GBC Instant Index™ System for Binding Systems</t>
  </si>
  <si>
    <t>Letter or Legal Size Expandable Poly String Tie Envelopes</t>
  </si>
  <si>
    <t>Sanyo Counter Height Refrigerator with Crisper, 3.6 Cubic Foot, Stainless Steel/Black</t>
  </si>
  <si>
    <t>Park Ridge™ Embossed Executive Business Envelopes</t>
  </si>
  <si>
    <t>~40724%</t>
  </si>
  <si>
    <t>~39816%</t>
  </si>
  <si>
    <t>Logitech Cordless Access Keyboard</t>
  </si>
  <si>
    <t>~40290%</t>
  </si>
  <si>
    <t>~40666%</t>
  </si>
  <si>
    <t>~39914%</t>
  </si>
  <si>
    <t>14-7/8 x 11 Blue Bar Computer Printout Paper</t>
  </si>
  <si>
    <t>6000</t>
  </si>
  <si>
    <t>~39975%</t>
  </si>
  <si>
    <t>Pawlan</t>
  </si>
  <si>
    <t>5180</t>
  </si>
  <si>
    <t>~40632%</t>
  </si>
  <si>
    <t>~40652%</t>
  </si>
  <si>
    <t>~39850%</t>
  </si>
  <si>
    <t>~39987%</t>
  </si>
  <si>
    <t>O'Sullivan Living Dimensions 3-Shelf Bookcases</t>
  </si>
  <si>
    <t>Newell 333</t>
  </si>
  <si>
    <t>Xerox 23</t>
  </si>
  <si>
    <t>~40694%</t>
  </si>
  <si>
    <t>Adam</t>
  </si>
  <si>
    <t>Bellavance</t>
  </si>
  <si>
    <t>Anderson Hickey Conga Table Tops &amp; Accessories</t>
  </si>
  <si>
    <t>Sayre</t>
  </si>
  <si>
    <t>~41263%</t>
  </si>
  <si>
    <t>Wirebound Message Books, 5-1/2 x 4 Forms, 2 or 4 Forms per Page</t>
  </si>
  <si>
    <t>~41195%</t>
  </si>
  <si>
    <t>~39978%</t>
  </si>
  <si>
    <t>~39870%</t>
  </si>
  <si>
    <t>~40349%</t>
  </si>
  <si>
    <t>Sandra</t>
  </si>
  <si>
    <t>Glassco</t>
  </si>
  <si>
    <t>Hon Pagoda™ Stacking Chairs</t>
  </si>
  <si>
    <t>~41084%</t>
  </si>
  <si>
    <t>~39840%</t>
  </si>
  <si>
    <t>Newell 338</t>
  </si>
  <si>
    <t>Shirley</t>
  </si>
  <si>
    <t>Avery Hi-Liter Pen Style Six-Color Fluorescent Set</t>
  </si>
  <si>
    <t>~40069%</t>
  </si>
  <si>
    <t>Hot File® 7-Pocket, Floor Stand</t>
  </si>
  <si>
    <t>~40813%</t>
  </si>
  <si>
    <t>Wilson</t>
  </si>
  <si>
    <t>Eldon Expressions Punched Metal &amp; Wood Desk Accessories, Black &amp; Cherry</t>
  </si>
  <si>
    <t>~41067%</t>
  </si>
  <si>
    <t>~40199%</t>
  </si>
  <si>
    <t>~40185%</t>
  </si>
  <si>
    <t>Blackstonian Pencils</t>
  </si>
  <si>
    <t>Chromcraft Bull-Nose Wood Round Conference Table Top, Wood Base</t>
  </si>
  <si>
    <t>~41244%</t>
  </si>
  <si>
    <t>Pauline</t>
  </si>
  <si>
    <t>Halladay</t>
  </si>
  <si>
    <t>Harmony HEPA Quiet Air Purifiers</t>
  </si>
  <si>
    <t>~41209%</t>
  </si>
  <si>
    <t>Ritsa</t>
  </si>
  <si>
    <t>Hightower</t>
  </si>
  <si>
    <t>Joni</t>
  </si>
  <si>
    <t>Blumstein</t>
  </si>
  <si>
    <t>GBC Standard Plastic Binding Systems' Combs</t>
  </si>
  <si>
    <t>Pete</t>
  </si>
  <si>
    <t>~40658%</t>
  </si>
  <si>
    <t>Panasonic KX-P1131 Dot Matrix Printer</t>
  </si>
  <si>
    <t>REDIFORM Incoming/Outgoing Call Register, 11" X 8 1/2", 100 Messages</t>
  </si>
  <si>
    <t>~40011%</t>
  </si>
  <si>
    <t>EcoTones® Memo Sheets</t>
  </si>
  <si>
    <t>Xerox 1984</t>
  </si>
  <si>
    <t>Gayman</t>
  </si>
  <si>
    <t>~40313%</t>
  </si>
  <si>
    <t>Nat</t>
  </si>
  <si>
    <t>Gilpin</t>
  </si>
  <si>
    <t>~40219%</t>
  </si>
  <si>
    <t>3395</t>
  </si>
  <si>
    <t>~41200%</t>
  </si>
  <si>
    <t>~39880%</t>
  </si>
  <si>
    <t>Rose</t>
  </si>
  <si>
    <t>O'Brian</t>
  </si>
  <si>
    <t>Canon MP25DIII Desktop Whisper-Quiet Printing Calculator</t>
  </si>
  <si>
    <t>~41194%</t>
  </si>
  <si>
    <t>~41261%</t>
  </si>
  <si>
    <t>Fluorescent Highlighters by Dixon</t>
  </si>
  <si>
    <t>~39858%</t>
  </si>
  <si>
    <t>Tenex Traditional Chairmats for Medium Pile Carpet, Standard Lip, 36" x 48"</t>
  </si>
  <si>
    <t>~41009%</t>
  </si>
  <si>
    <t>Accessory23</t>
  </si>
  <si>
    <t>~39822%</t>
  </si>
  <si>
    <t>Avery 05222 Permanent Self-Adhesive File Folder Labels for Typewriters, on Rolls, White, 250/Roll</t>
  </si>
  <si>
    <t>~41201%</t>
  </si>
  <si>
    <t>~40639%</t>
  </si>
  <si>
    <t>SAFCO Boltless Steel Shelving</t>
  </si>
  <si>
    <t>~39974%</t>
  </si>
  <si>
    <t>~40659%</t>
  </si>
  <si>
    <t>Imation 3.5", RTS 247544 3M 3.5 DSDD, 10/Pack</t>
  </si>
  <si>
    <t>~40982%</t>
  </si>
  <si>
    <t>Raglin</t>
  </si>
  <si>
    <t>GBC Wire Binding Strips</t>
  </si>
  <si>
    <t>Xerox 1952</t>
  </si>
  <si>
    <t>Luxo Professional Fluorescent Magnifier Lamp with Clamp-Mount Base</t>
  </si>
  <si>
    <t>~40561%</t>
  </si>
  <si>
    <t>Xerox 1933</t>
  </si>
  <si>
    <t>~40821%</t>
  </si>
  <si>
    <t>~39820%</t>
  </si>
  <si>
    <t>~41028%</t>
  </si>
  <si>
    <t>~39888%</t>
  </si>
  <si>
    <t>Corinna</t>
  </si>
  <si>
    <t>Mitchell</t>
  </si>
  <si>
    <t>~40267%</t>
  </si>
  <si>
    <t>Eva</t>
  </si>
  <si>
    <t>Jacobs</t>
  </si>
  <si>
    <t>~40090%</t>
  </si>
  <si>
    <t>O'Carroll</t>
  </si>
  <si>
    <t>~41102%</t>
  </si>
  <si>
    <t>~41061%</t>
  </si>
  <si>
    <t>~40251%</t>
  </si>
  <si>
    <t>Accessory15</t>
  </si>
  <si>
    <t>~40042%</t>
  </si>
  <si>
    <t>Tennsco Regal Shelving Units</t>
  </si>
  <si>
    <t>~41180%</t>
  </si>
  <si>
    <t>Fuji Slim Jewel Case CD-R</t>
  </si>
  <si>
    <t>Prost</t>
  </si>
  <si>
    <t>~40345%</t>
  </si>
  <si>
    <t>Self-Adhesive Removable Labels</t>
  </si>
  <si>
    <t>KH 688</t>
  </si>
  <si>
    <t>~40107%</t>
  </si>
  <si>
    <t>Nguyen</t>
  </si>
  <si>
    <t>~39900%</t>
  </si>
  <si>
    <t>Plastic Binding Combs</t>
  </si>
  <si>
    <t>~40168%</t>
  </si>
  <si>
    <t>~40223%</t>
  </si>
  <si>
    <t>TIMEPORT P8767</t>
  </si>
  <si>
    <t>~40811%</t>
  </si>
  <si>
    <t>~40470%</t>
  </si>
  <si>
    <t>DIXON Ticonderoga® Erasable Checking Pencils</t>
  </si>
  <si>
    <t>Super Decoflex Portable Personal File</t>
  </si>
  <si>
    <t>~40262%</t>
  </si>
  <si>
    <t>~41104%</t>
  </si>
  <si>
    <t>~40174%</t>
  </si>
  <si>
    <t>Bravo II™ Megaboss® 12-Amp Hard Body Upright, Replacement Belts, 2 Belts per Pack</t>
  </si>
  <si>
    <t>Tamara</t>
  </si>
  <si>
    <t>Dahlen</t>
  </si>
  <si>
    <t>Erin</t>
  </si>
  <si>
    <t>~39977%</t>
  </si>
  <si>
    <t>MacAllister</t>
  </si>
  <si>
    <t>Candace</t>
  </si>
  <si>
    <t>McMahon</t>
  </si>
  <si>
    <t>O'Sullivan Living Dimensions 2-Shelf Bookcases</t>
  </si>
  <si>
    <t>~40138%</t>
  </si>
  <si>
    <t>Huffman</t>
  </si>
  <si>
    <t>Acme® Forged Steel Scissors with Black Enamel Handles</t>
  </si>
  <si>
    <t>~40823%</t>
  </si>
  <si>
    <t>Nazzal</t>
  </si>
  <si>
    <t>~39922%</t>
  </si>
  <si>
    <t>Lampkin</t>
  </si>
  <si>
    <t>~40958%</t>
  </si>
  <si>
    <t>Witt</t>
  </si>
  <si>
    <t>Ted</t>
  </si>
  <si>
    <t>Trevino</t>
  </si>
  <si>
    <t>T60</t>
  </si>
  <si>
    <t>~41047%</t>
  </si>
  <si>
    <t>Ed</t>
  </si>
  <si>
    <t>Ellison</t>
  </si>
  <si>
    <t>Hwang</t>
  </si>
  <si>
    <t>OIC Bulk Pack Metal Binder Clips</t>
  </si>
  <si>
    <t>~40472%</t>
  </si>
  <si>
    <t>Eileen</t>
  </si>
  <si>
    <t>Kiefer</t>
  </si>
  <si>
    <t>~40979%</t>
  </si>
  <si>
    <t>Xerox 1908</t>
  </si>
  <si>
    <t>~40861%</t>
  </si>
  <si>
    <t>James</t>
  </si>
  <si>
    <t>Lanier</t>
  </si>
  <si>
    <t>Becker</t>
  </si>
  <si>
    <t>Gary</t>
  </si>
  <si>
    <t>Zandusky</t>
  </si>
  <si>
    <t>~40139%</t>
  </si>
  <si>
    <t>Blume</t>
  </si>
  <si>
    <t>~40449%</t>
  </si>
  <si>
    <t>~40822%</t>
  </si>
  <si>
    <t>Golden</t>
  </si>
  <si>
    <t>Xerox 1948</t>
  </si>
  <si>
    <t>~40085%</t>
  </si>
  <si>
    <t>~40175%</t>
  </si>
  <si>
    <t>Epson C62 Color Inkjet Printer</t>
  </si>
  <si>
    <t>Mead 1st Gear 2" Zipper Binder, Asst. Colors</t>
  </si>
  <si>
    <t>2160</t>
  </si>
  <si>
    <t>~39967%</t>
  </si>
  <si>
    <t>~40206%</t>
  </si>
  <si>
    <t>Ampad® Evidence® Wirebond Steno Books, 6" x 9"</t>
  </si>
  <si>
    <t>Carlisle</t>
  </si>
  <si>
    <t>~39957%</t>
  </si>
  <si>
    <t>Nancy</t>
  </si>
  <si>
    <t>Lomonaco</t>
  </si>
  <si>
    <t>Global Airflow Leather Mesh Back Chair, Black</t>
  </si>
  <si>
    <t>~40314%</t>
  </si>
  <si>
    <t>~40148%</t>
  </si>
  <si>
    <t>~40725%</t>
  </si>
  <si>
    <t>Ashbrook</t>
  </si>
  <si>
    <t>Budd</t>
  </si>
  <si>
    <t>Electrix Fluorescent Magnifier Lamps &amp; Weighted Base</t>
  </si>
  <si>
    <t>~40119%</t>
  </si>
  <si>
    <t>Staples 1 Part Blank Computer Paper</t>
  </si>
  <si>
    <t>~41136%</t>
  </si>
  <si>
    <t>Phan</t>
  </si>
  <si>
    <t>~39817%</t>
  </si>
  <si>
    <t>~40099%</t>
  </si>
  <si>
    <t>Advantus Panel Wall Certificate Holder - 8.5x11</t>
  </si>
  <si>
    <t>Newell 339</t>
  </si>
  <si>
    <t>~39926%</t>
  </si>
  <si>
    <t>Hildebrand</t>
  </si>
  <si>
    <t>~40041%</t>
  </si>
  <si>
    <t>Melanie</t>
  </si>
  <si>
    <t>Page</t>
  </si>
  <si>
    <t>Acme Galleria® Hot Forged Steel Scissors with Colored Handles</t>
  </si>
  <si>
    <t>Jesus</t>
  </si>
  <si>
    <t>Ocampo</t>
  </si>
  <si>
    <t>~40167%</t>
  </si>
  <si>
    <t>Powers</t>
  </si>
  <si>
    <t>Bzostek</t>
  </si>
  <si>
    <t>~40288%</t>
  </si>
  <si>
    <t>~40233%</t>
  </si>
  <si>
    <t>Grace</t>
  </si>
  <si>
    <t>Dana Fluorescent Magnifying Lamp, White, 36"</t>
  </si>
  <si>
    <t>~40147%</t>
  </si>
  <si>
    <t>~40730%</t>
  </si>
  <si>
    <t>Lawera</t>
  </si>
  <si>
    <t>Belkin 7 Outlet SurgeMaster Surge Protector with Phone Protection</t>
  </si>
  <si>
    <t>George</t>
  </si>
  <si>
    <t>Dave</t>
  </si>
  <si>
    <t>Hallsten</t>
  </si>
  <si>
    <t>Xerox 216</t>
  </si>
  <si>
    <t>~40132%</t>
  </si>
  <si>
    <t>Arthur</t>
  </si>
  <si>
    <t>Wiediger</t>
  </si>
  <si>
    <t>~41075%</t>
  </si>
  <si>
    <t>Mitchum</t>
  </si>
  <si>
    <t>~40151%</t>
  </si>
  <si>
    <t>~41002%</t>
  </si>
  <si>
    <t>DMI Arturo Collection Mission-style Design Wood Chair</t>
  </si>
  <si>
    <t>~39954%</t>
  </si>
  <si>
    <t>~40401%</t>
  </si>
  <si>
    <t>Andy</t>
  </si>
  <si>
    <t>Yotov</t>
  </si>
  <si>
    <t>Hawley</t>
  </si>
  <si>
    <t>Acco D-Ring Binder w/DublLock®</t>
  </si>
  <si>
    <t>Theresa</t>
  </si>
  <si>
    <t>Coyne</t>
  </si>
  <si>
    <t>Fellowes High-Stak® Drawer Files</t>
  </si>
  <si>
    <t>Document Clip Frames</t>
  </si>
  <si>
    <t>Xerox 221</t>
  </si>
  <si>
    <t>~40764%</t>
  </si>
  <si>
    <t>Naresj</t>
  </si>
  <si>
    <t>Patel</t>
  </si>
  <si>
    <t>Staples Gold Paper Clips</t>
  </si>
  <si>
    <t>Ruben</t>
  </si>
  <si>
    <t>Ausman</t>
  </si>
  <si>
    <t>Larry</t>
  </si>
  <si>
    <t>Hughes</t>
  </si>
  <si>
    <t>~40106%</t>
  </si>
  <si>
    <t>Magdelene</t>
  </si>
  <si>
    <t>Morse</t>
  </si>
  <si>
    <t>~40704%</t>
  </si>
  <si>
    <t>~40944%</t>
  </si>
  <si>
    <t>Eldon Shelf Savers™ Cubes and Bins</t>
  </si>
  <si>
    <t>~41175%</t>
  </si>
  <si>
    <t>Okidata ML591 Wide Format Dot Matrix Printer</t>
  </si>
  <si>
    <t>Xerox 1917</t>
  </si>
  <si>
    <t>~40683%</t>
  </si>
  <si>
    <t>Xerox 1959</t>
  </si>
  <si>
    <t>~40844%</t>
  </si>
  <si>
    <t>Phone 918</t>
  </si>
  <si>
    <t>Avery Self-Adhesive Photo Pockets for Polaroid Photos</t>
  </si>
  <si>
    <t>~40191%</t>
  </si>
  <si>
    <t>~40984%</t>
  </si>
  <si>
    <t>Fellowes Bases and Tops For Staxonsteel®/High-Stak® Systems</t>
  </si>
  <si>
    <t>~40123%</t>
  </si>
  <si>
    <t>Global Deluxe Office Fabric Chairs</t>
  </si>
  <si>
    <t>Jonathan</t>
  </si>
  <si>
    <t>Howell</t>
  </si>
  <si>
    <t>Accessory28</t>
  </si>
  <si>
    <t>~40025%</t>
  </si>
  <si>
    <t>~40074%</t>
  </si>
  <si>
    <t>Linda</t>
  </si>
  <si>
    <t>Cazamias</t>
  </si>
  <si>
    <t>~41163%</t>
  </si>
  <si>
    <t>600 Series Non-Flip</t>
  </si>
  <si>
    <t>~40687%</t>
  </si>
  <si>
    <t>Hagelstein</t>
  </si>
  <si>
    <t>~40920%</t>
  </si>
  <si>
    <t>Reiter</t>
  </si>
  <si>
    <t>~41000%</t>
  </si>
  <si>
    <t>~40840%</t>
  </si>
  <si>
    <t>Recycled Interoffice Envelopes with Re-Use-A-Seal® Closure, 10 x 13</t>
  </si>
  <si>
    <t>Staples Bulk Pack Metal Binder Clips</t>
  </si>
  <si>
    <t>~41035%</t>
  </si>
  <si>
    <t>~41150%</t>
  </si>
  <si>
    <t>Avery® Durable Plastic 1" Binders</t>
  </si>
  <si>
    <t>Fellowes Binding Cases</t>
  </si>
  <si>
    <t>~40274%</t>
  </si>
  <si>
    <t>~40898%</t>
  </si>
  <si>
    <t>Caudle</t>
  </si>
  <si>
    <t>Wirebound Message Forms, Four 2 3/4 x 5 Forms per Page, Pink Paper</t>
  </si>
  <si>
    <t>Letter Slitter</t>
  </si>
  <si>
    <t>Cynthia</t>
  </si>
  <si>
    <t>Arntzen</t>
  </si>
  <si>
    <t>~40389%</t>
  </si>
  <si>
    <t>Trav-L-File Heavy-Duty Shuttle II, Black</t>
  </si>
  <si>
    <t>~40212%</t>
  </si>
  <si>
    <t>~40705%</t>
  </si>
  <si>
    <t>Pressboard Data Binder, Crimson, 12" X 8 1/2"</t>
  </si>
  <si>
    <t>~40994%</t>
  </si>
  <si>
    <t>~40277%</t>
  </si>
  <si>
    <t>Xerox 229</t>
  </si>
  <si>
    <t>Stugart</t>
  </si>
  <si>
    <t>~41273%</t>
  </si>
  <si>
    <t>Black Print Carbonless 8 1/2" x 8 1/4" Rapid Memo Book</t>
  </si>
  <si>
    <t>~41016%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</si>
  <si>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</si>
  <si>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</si>
  <si>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</si>
  <si>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</si>
  <si>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</si>
  <si>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~41262%</t>
  </si>
  <si>
    <t>Canon PC1080F Personal Copier</t>
  </si>
  <si>
    <t>~40252%</t>
  </si>
  <si>
    <t>Xerox 191</t>
  </si>
  <si>
    <t>Avery Hanging File Binders</t>
  </si>
  <si>
    <t>~41005%</t>
  </si>
  <si>
    <t>Hoover Replacement Belt for Commercial Guardsman Heavy-Duty Upright Vacuum</t>
  </si>
  <si>
    <t>Ultra Door Push Plate</t>
  </si>
  <si>
    <t>~40259%</t>
  </si>
  <si>
    <t>Hunt Boston® Vacuum Mount KS Pencil Sharpener</t>
  </si>
  <si>
    <t>~40258%</t>
  </si>
  <si>
    <t>Acme® Design Stainless Steel Bent Scissors</t>
  </si>
  <si>
    <t>~40469%</t>
  </si>
  <si>
    <t>~40976%</t>
  </si>
  <si>
    <t>~39860%</t>
  </si>
  <si>
    <t>Canon Imageclass D680 Copier / Fax</t>
  </si>
  <si>
    <t>~40539%</t>
  </si>
  <si>
    <t>Huthwaite</t>
  </si>
  <si>
    <t>~39896%</t>
  </si>
  <si>
    <t>Avery Premier Heavy-Duty Binder with Round Locking Rings</t>
  </si>
  <si>
    <t>~40997%</t>
  </si>
  <si>
    <t>~40887%</t>
  </si>
  <si>
    <t>Avery 503</t>
  </si>
  <si>
    <t>~40952%</t>
  </si>
  <si>
    <t>~40500%</t>
  </si>
  <si>
    <t>~40126%</t>
  </si>
  <si>
    <t>Amy</t>
  </si>
  <si>
    <t>Cox</t>
  </si>
  <si>
    <t>Master Caster Door Stop, Large Neon Orange</t>
  </si>
  <si>
    <t>~40404%</t>
  </si>
  <si>
    <t>Hon 4060 Series Tables</t>
  </si>
  <si>
    <t>~40834%</t>
  </si>
  <si>
    <t>Telephone Message Books with Fax/Mobile Section, 4 1/4" x 6"</t>
  </si>
  <si>
    <t>~40431%</t>
  </si>
  <si>
    <t>Zebra Zazzle Fluorescent Highlighters</t>
  </si>
  <si>
    <t>~39908%</t>
  </si>
  <si>
    <t>Eudokia</t>
  </si>
  <si>
    <t>Martin</t>
  </si>
  <si>
    <t>~40936%</t>
  </si>
  <si>
    <t>~40785%</t>
  </si>
  <si>
    <t>~40261%</t>
  </si>
  <si>
    <t>~41054%</t>
  </si>
  <si>
    <t>Belkin 8 Outlet SurgeMaster II Gold Surge Protector with Phone Protection</t>
  </si>
  <si>
    <t>~40512%</t>
  </si>
  <si>
    <t>~40224%</t>
  </si>
  <si>
    <t>~40653%</t>
  </si>
  <si>
    <t>Avery 508</t>
  </si>
  <si>
    <t>~40954%</t>
  </si>
  <si>
    <t>~40070%</t>
  </si>
  <si>
    <t>~41037%</t>
  </si>
  <si>
    <t>Belkin 325VA UPS Surge Protector, 6'</t>
  </si>
  <si>
    <t>Westinghouse Floor Lamp with Metal Mesh Shade, Black</t>
  </si>
  <si>
    <t>Hoover Commercial Lightweight Upright Vacuum with E-Z Empty™ Dirt Cup</t>
  </si>
  <si>
    <t>Accessory1</t>
  </si>
  <si>
    <t>~40376%</t>
  </si>
  <si>
    <t>Acme Kleencut® Forged Steel Scissors</t>
  </si>
  <si>
    <t>~41043%</t>
  </si>
  <si>
    <t>~41156%</t>
  </si>
  <si>
    <t>~39912%</t>
  </si>
  <si>
    <t>Aimee</t>
  </si>
  <si>
    <t>Bixby</t>
  </si>
  <si>
    <t>~40592%</t>
  </si>
  <si>
    <t>SAFCO Optional Arm Kit for Workspace® Cribbage Stacking Chair</t>
  </si>
  <si>
    <t>~40941%</t>
  </si>
  <si>
    <t>Staples Pushpins</t>
  </si>
  <si>
    <t>~39854%</t>
  </si>
  <si>
    <t>C-Line Peel &amp; Stick Add-On Filing Pockets, 8-3/4 x 5-1/8, 10/Pack</t>
  </si>
  <si>
    <t>~40246%</t>
  </si>
  <si>
    <t>Anemone</t>
  </si>
  <si>
    <t>Ratner</t>
  </si>
  <si>
    <t>Acme® Elite Stainless Steel Scissors</t>
  </si>
  <si>
    <t>~39833%</t>
  </si>
  <si>
    <t>Chris</t>
  </si>
  <si>
    <t>Selesnick</t>
  </si>
  <si>
    <t>Noel</t>
  </si>
  <si>
    <t>Staavos</t>
  </si>
  <si>
    <t>~40615%</t>
  </si>
  <si>
    <t>Dean</t>
  </si>
  <si>
    <t>Braden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</si>
  <si>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</si>
  <si>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</si>
  <si>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</si>
  <si>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~41267%</t>
  </si>
  <si>
    <t>~40501%</t>
  </si>
  <si>
    <t>~39855%</t>
  </si>
  <si>
    <t>Fellowes Superior 10 Outlet Split Surge Protector</t>
  </si>
  <si>
    <t>~40580%</t>
  </si>
  <si>
    <t>Large Capacity Hanging Post Binders</t>
  </si>
  <si>
    <t>~40960%</t>
  </si>
  <si>
    <t>Eldon Delta Triangular Chair Mat, 52" x 58", Clear</t>
  </si>
  <si>
    <t>~39955%</t>
  </si>
  <si>
    <t>~41036%</t>
  </si>
  <si>
    <t>Binney &amp; Smith Crayola® Metallic Colored Pencils, 8-Color Set</t>
  </si>
  <si>
    <t>~40741%</t>
  </si>
  <si>
    <t>Sensible Storage WireTech Storage Systems</t>
  </si>
  <si>
    <t>Balt Solid Wood Rectangular Table</t>
  </si>
  <si>
    <t>~40934%</t>
  </si>
  <si>
    <t>6162m</t>
  </si>
  <si>
    <t>Collister</t>
  </si>
  <si>
    <t>~41155%</t>
  </si>
  <si>
    <t>Office Star - Professional Matrix Back Chair with 2-to-1 Synchro Tilt and Mesh Fabric Seat</t>
  </si>
  <si>
    <t>~40894%</t>
  </si>
  <si>
    <t>~41221%</t>
  </si>
  <si>
    <t>Avery 484</t>
  </si>
  <si>
    <t>~40247%</t>
  </si>
  <si>
    <t>~40433%</t>
  </si>
  <si>
    <t>~40848%</t>
  </si>
  <si>
    <t>5170</t>
  </si>
  <si>
    <t>Situations Contoured Folding Chairs, 4/Set</t>
  </si>
  <si>
    <t>~40975%</t>
  </si>
  <si>
    <t>Tripp Lite Isotel 8 Ultra 8 Outlet Metal Surge</t>
  </si>
  <si>
    <t>~40809%</t>
  </si>
  <si>
    <t>Black Print Carbonless Snap-Off® Rapid Letter, 8 1/2" x 7"</t>
  </si>
  <si>
    <t>~39905%</t>
  </si>
  <si>
    <t>~41053%</t>
  </si>
  <si>
    <t>~40075%</t>
  </si>
  <si>
    <t>~41204%</t>
  </si>
  <si>
    <t>~40299%</t>
  </si>
  <si>
    <t>Iceberg OfficeWorks 42" Round Tables</t>
  </si>
  <si>
    <t>Decoflex Hanging Personal Folder File</t>
  </si>
  <si>
    <t>~40181%</t>
  </si>
  <si>
    <t>~40940%</t>
  </si>
  <si>
    <t>~40478%</t>
  </si>
  <si>
    <t>~40777%</t>
  </si>
  <si>
    <t>Advantus SlideClip™ Paper Clips</t>
  </si>
  <si>
    <t>Roberts</t>
  </si>
  <si>
    <t>Important Message Pads, 50 4-1/4 x 5-1/2 Forms per Pad</t>
  </si>
  <si>
    <t>~41029%</t>
  </si>
  <si>
    <t>Dominguez</t>
  </si>
  <si>
    <t>Safco Industrial Wire Shelving</t>
  </si>
  <si>
    <t>~40739%</t>
  </si>
  <si>
    <t>Boland</t>
  </si>
  <si>
    <t>Olvera</t>
  </si>
  <si>
    <t>Toch</t>
  </si>
  <si>
    <t>GBC ProClick Spines for 32-Hole Punch</t>
  </si>
  <si>
    <t>Global Push Button Manager's Chair, Indigo</t>
  </si>
  <si>
    <t>Christensen</t>
  </si>
  <si>
    <t>Todd</t>
  </si>
  <si>
    <t>Boyes</t>
  </si>
  <si>
    <t>2190</t>
  </si>
  <si>
    <t>Phillip</t>
  </si>
  <si>
    <t>Breyer</t>
  </si>
  <si>
    <t>~40160%</t>
  </si>
  <si>
    <t>Xerox 1916</t>
  </si>
  <si>
    <t>~41023%</t>
  </si>
  <si>
    <t>Universal Premium White Copier/Laser Paper (20Lb. and 87 Bright)</t>
  </si>
  <si>
    <t>~40869%</t>
  </si>
  <si>
    <t>Brother DCP1000 Digital 3 in 1 Multifunction Machine</t>
  </si>
  <si>
    <t>Polycom Soundstation EX Audio-Conferencing Telephone, Black</t>
  </si>
  <si>
    <t>~40839%</t>
  </si>
  <si>
    <t>Scot</t>
  </si>
  <si>
    <t>Coram</t>
  </si>
  <si>
    <t>Natalie</t>
  </si>
  <si>
    <t>Fritzler</t>
  </si>
  <si>
    <t>~41127%</t>
  </si>
  <si>
    <t>Gelder</t>
  </si>
  <si>
    <t>Xerox 1895</t>
  </si>
  <si>
    <t>V70</t>
  </si>
  <si>
    <t>~40917%</t>
  </si>
  <si>
    <t>Patricia</t>
  </si>
  <si>
    <t>Hirasaki</t>
  </si>
  <si>
    <t>~41105%</t>
  </si>
  <si>
    <t>Zettner</t>
  </si>
  <si>
    <t>~40096%</t>
  </si>
  <si>
    <t>Tyvek ® Top-Opening Peel &amp; Seel ® Envelopes, Gray</t>
  </si>
  <si>
    <t>~41051%</t>
  </si>
  <si>
    <t>Matthew</t>
  </si>
  <si>
    <t>Clasen</t>
  </si>
  <si>
    <t>Storex Dura Pro™ Binders</t>
  </si>
  <si>
    <t>~39956%</t>
  </si>
  <si>
    <t>Newell 31</t>
  </si>
  <si>
    <t>~39919%</t>
  </si>
  <si>
    <t>~40173%</t>
  </si>
  <si>
    <t>~40873%</t>
  </si>
  <si>
    <t>Harry</t>
  </si>
  <si>
    <t>Marie</t>
  </si>
  <si>
    <t>Avoid Verbal Orders Carbonless Minifold Book</t>
  </si>
  <si>
    <t>~41116%</t>
  </si>
  <si>
    <t>Rogers® Profile Extra Capacity Storage Tub</t>
  </si>
  <si>
    <t>~40572%</t>
  </si>
  <si>
    <t>~41115%</t>
  </si>
  <si>
    <t>Victoria</t>
  </si>
  <si>
    <t>TimeportP7382</t>
  </si>
  <si>
    <t>~40114%</t>
  </si>
  <si>
    <t>~40736%</t>
  </si>
  <si>
    <t>Avery 501</t>
  </si>
  <si>
    <t>Portfile® Personal File Boxes</t>
  </si>
  <si>
    <t>Tennsco Stur-D-Stor Boltless Shelving, 5 Shelves, 24" Deep, Sand</t>
  </si>
  <si>
    <t>Quality Park Security Envelopes</t>
  </si>
  <si>
    <t>~39868%</t>
  </si>
  <si>
    <t>~39889%</t>
  </si>
  <si>
    <t>~39904%</t>
  </si>
  <si>
    <t>Memorex 'Cool' 80 Minute CD-R Spindle, 25/Pack</t>
  </si>
  <si>
    <t>~40695%</t>
  </si>
  <si>
    <t>Rubber Band Ball</t>
  </si>
  <si>
    <t>~41112%</t>
  </si>
  <si>
    <t>Hon Valutask™ Swivel Chairs</t>
  </si>
  <si>
    <t>~40286%</t>
  </si>
  <si>
    <t>~41249%</t>
  </si>
  <si>
    <t>Thea</t>
  </si>
  <si>
    <t>Hendricks</t>
  </si>
  <si>
    <t>~40406%</t>
  </si>
  <si>
    <t>Corey</t>
  </si>
  <si>
    <t>Catlett</t>
  </si>
  <si>
    <t>Keith</t>
  </si>
  <si>
    <t>Herrera</t>
  </si>
  <si>
    <t>~39946%</t>
  </si>
  <si>
    <t>Meador</t>
  </si>
  <si>
    <t>~40599%</t>
  </si>
  <si>
    <t>Raymond</t>
  </si>
  <si>
    <t>Fair</t>
  </si>
  <si>
    <t>Karl</t>
  </si>
  <si>
    <t>~40234%</t>
  </si>
  <si>
    <t>Webber</t>
  </si>
  <si>
    <t>i1000plus</t>
  </si>
  <si>
    <t>~40622%</t>
  </si>
  <si>
    <t>Eric</t>
  </si>
  <si>
    <t>Barreto</t>
  </si>
  <si>
    <t>Sauder Camden County Collection Library</t>
  </si>
  <si>
    <t>~40511%</t>
  </si>
  <si>
    <t>Franz</t>
  </si>
  <si>
    <t>Yedwab</t>
  </si>
  <si>
    <t>Sachs</t>
  </si>
  <si>
    <t>Lee</t>
  </si>
  <si>
    <t>Prang Dustless Chalk Sticks</t>
  </si>
  <si>
    <t>Trafton</t>
  </si>
  <si>
    <t>Flashing</t>
  </si>
  <si>
    <t>Troy</t>
  </si>
  <si>
    <t>Staebel</t>
  </si>
  <si>
    <t>Nora</t>
  </si>
  <si>
    <t>~40315%</t>
  </si>
  <si>
    <t>Jay</t>
  </si>
  <si>
    <t>Fine</t>
  </si>
  <si>
    <t>~40117%</t>
  </si>
  <si>
    <t>Campbell</t>
  </si>
  <si>
    <t>2300 Heavy-Duty Transfer File Systems by Perma</t>
  </si>
  <si>
    <t>Zrebassa</t>
  </si>
  <si>
    <t>Xerox 1888</t>
  </si>
  <si>
    <t>~40740%</t>
  </si>
  <si>
    <t>Eleni</t>
  </si>
  <si>
    <t>McCrary</t>
  </si>
  <si>
    <t>Crayola Anti Dust Chalk, 12/Pack</t>
  </si>
  <si>
    <t>~40359%</t>
  </si>
  <si>
    <t>Astrea</t>
  </si>
  <si>
    <t>Dortch</t>
  </si>
  <si>
    <t>Damala</t>
  </si>
  <si>
    <t>Kotsonis</t>
  </si>
  <si>
    <t>~39917%</t>
  </si>
  <si>
    <t>~40429%</t>
  </si>
  <si>
    <t>Dianna</t>
  </si>
  <si>
    <t>Newell 325</t>
  </si>
  <si>
    <t>McMath</t>
  </si>
  <si>
    <t>~40761%</t>
  </si>
  <si>
    <t>Christy</t>
  </si>
  <si>
    <t>Brittain</t>
  </si>
  <si>
    <t>Tom</t>
  </si>
  <si>
    <t>Yana</t>
  </si>
  <si>
    <t>Sorensen</t>
  </si>
  <si>
    <t>Voltz</t>
  </si>
  <si>
    <t>Percer</t>
  </si>
  <si>
    <t>Ben</t>
  </si>
  <si>
    <t>Peterman</t>
  </si>
  <si>
    <t>Tracy</t>
  </si>
  <si>
    <t>Poddar</t>
  </si>
  <si>
    <t>~41191%</t>
  </si>
  <si>
    <t>Roper</t>
  </si>
  <si>
    <t>~41166%</t>
  </si>
  <si>
    <t>Maureen</t>
  </si>
  <si>
    <t>Gastineau</t>
  </si>
  <si>
    <t>Binney &amp; Smith inkTank™ Erasable Pocket Highlighter, Chisel Tip, Yellow</t>
  </si>
  <si>
    <t>~40232%</t>
  </si>
  <si>
    <t>Grayson</t>
  </si>
  <si>
    <t>~40778%</t>
  </si>
  <si>
    <t>Avery Hi-Liter Comfort Grip Fluorescent Highlighter, Yellow Ink</t>
  </si>
  <si>
    <t>Cortes</t>
  </si>
  <si>
    <t>Staples Colored Interoffice Envelopes</t>
  </si>
  <si>
    <t>~39966%</t>
  </si>
  <si>
    <t>Xerox 1964</t>
  </si>
  <si>
    <t>~40108%</t>
  </si>
  <si>
    <t>Sara</t>
  </si>
  <si>
    <t>Luxemburg</t>
  </si>
  <si>
    <t>Xerox 1880</t>
  </si>
  <si>
    <t>~40948%</t>
  </si>
  <si>
    <t>Murdock</t>
  </si>
  <si>
    <t>Eldon Antistatic Chair Mats for Low to Medium Pile Carpets</t>
  </si>
  <si>
    <t>Brennan</t>
  </si>
  <si>
    <t>Patt</t>
  </si>
  <si>
    <t>~40186%</t>
  </si>
  <si>
    <t>Elpida</t>
  </si>
  <si>
    <t>Rittenbach</t>
  </si>
  <si>
    <t>Wiener</t>
  </si>
  <si>
    <t>~40321%</t>
  </si>
  <si>
    <t>While You Were Out Pads, 50 per Pad, 4 x 5 1/4, Green Cycle</t>
  </si>
  <si>
    <t>~40563%</t>
  </si>
  <si>
    <t>McVee</t>
  </si>
  <si>
    <t>~40086%</t>
  </si>
  <si>
    <t>Karen</t>
  </si>
  <si>
    <t>~40682%</t>
  </si>
  <si>
    <t>Stefania</t>
  </si>
  <si>
    <t>Perrino</t>
  </si>
  <si>
    <t>TDK 4.7GB DVD-R Spindle, 15/Pack</t>
  </si>
  <si>
    <t>~40220%</t>
  </si>
  <si>
    <t>Lucas</t>
  </si>
  <si>
    <t>~40329%</t>
  </si>
  <si>
    <t>Xerox 2</t>
  </si>
  <si>
    <t>Alyssa</t>
  </si>
  <si>
    <t>Tate</t>
  </si>
  <si>
    <t>~41142%</t>
  </si>
  <si>
    <t>i600</t>
  </si>
  <si>
    <t>~41079%</t>
  </si>
  <si>
    <t>Katherine</t>
  </si>
  <si>
    <t>Hon 61000 Series Interactive Training Tables</t>
  </si>
  <si>
    <t>Berenike</t>
  </si>
  <si>
    <t>Kampe</t>
  </si>
  <si>
    <t>~40467%</t>
  </si>
  <si>
    <t>~39979%</t>
  </si>
  <si>
    <t>~40722%</t>
  </si>
  <si>
    <t>Elizabeth</t>
  </si>
  <si>
    <t>Moffitt</t>
  </si>
  <si>
    <t>~41144%</t>
  </si>
  <si>
    <t>Deanra</t>
  </si>
  <si>
    <t>Eno</t>
  </si>
  <si>
    <t>Imation Neon 80 Minute CD-R Spindle, 50/Pack</t>
  </si>
  <si>
    <t>~40885%</t>
  </si>
  <si>
    <t>~39832%</t>
  </si>
  <si>
    <t>Avery Hi-Liter GlideStik Fluorescent Highlighter, Yellow Ink</t>
  </si>
  <si>
    <t>Packer</t>
  </si>
  <si>
    <t>~40193%</t>
  </si>
  <si>
    <t>~40485%</t>
  </si>
  <si>
    <t>Hewlett-Packard Business Color Inkjet 3000 [N, DTN] Series Printers</t>
  </si>
  <si>
    <t>Shonely</t>
  </si>
  <si>
    <t>Xerox 1991</t>
  </si>
  <si>
    <t>~40513%</t>
  </si>
  <si>
    <t>Willman</t>
  </si>
  <si>
    <t>Trimflex™ Flexible Post Binders</t>
  </si>
  <si>
    <t>Tenex Antistatic Computer Chair Mats</t>
  </si>
  <si>
    <t>Garverick</t>
  </si>
  <si>
    <t>~40846%</t>
  </si>
  <si>
    <t>Hawkins</t>
  </si>
  <si>
    <t>~40482%</t>
  </si>
  <si>
    <t>Poirier</t>
  </si>
  <si>
    <t>Bradley</t>
  </si>
  <si>
    <t>Drucker</t>
  </si>
  <si>
    <t>~40576%</t>
  </si>
  <si>
    <t>BOSTON® Ranger® #55 Pencil Sharpener, Black</t>
  </si>
  <si>
    <t>Iris Project Case</t>
  </si>
  <si>
    <t>~39947%</t>
  </si>
  <si>
    <t>~40906%</t>
  </si>
  <si>
    <t>Murry</t>
  </si>
  <si>
    <t>~40112%</t>
  </si>
  <si>
    <t>Burns</t>
  </si>
  <si>
    <t>~40776%</t>
  </si>
  <si>
    <t>Oakman</t>
  </si>
  <si>
    <t>Deborah</t>
  </si>
  <si>
    <t>Brumfield</t>
  </si>
  <si>
    <t>~40595%</t>
  </si>
  <si>
    <t>Xerox 1961</t>
  </si>
  <si>
    <t>Barroso</t>
  </si>
  <si>
    <t>Darrin</t>
  </si>
  <si>
    <t>~39944%</t>
  </si>
  <si>
    <t>Chromcraft Bull-Nose Wood Oval Conference Tables &amp; Bases</t>
  </si>
  <si>
    <t>~40842%</t>
  </si>
  <si>
    <t>~40056%</t>
  </si>
  <si>
    <t>Crier</t>
  </si>
  <si>
    <t>~40195%</t>
  </si>
  <si>
    <t>Elias</t>
  </si>
  <si>
    <t>Crayola Colored Pencils</t>
  </si>
  <si>
    <t>~39970%</t>
  </si>
  <si>
    <t>~39952%</t>
  </si>
  <si>
    <t>Talbott</t>
  </si>
  <si>
    <t>4009® Highlighters by Sanford</t>
  </si>
  <si>
    <t>~40189%</t>
  </si>
  <si>
    <t>~40222%</t>
  </si>
  <si>
    <t>~41255%</t>
  </si>
  <si>
    <t>Barnett</t>
  </si>
  <si>
    <t>~40339%</t>
  </si>
  <si>
    <t>Willingham</t>
  </si>
  <si>
    <t>282</t>
  </si>
  <si>
    <t>~39958%</t>
  </si>
  <si>
    <t>Denise</t>
  </si>
  <si>
    <t>Leinenbach</t>
  </si>
  <si>
    <t>~40532%</t>
  </si>
  <si>
    <t>Tyler</t>
  </si>
  <si>
    <t>DMI Eclipse Executive Suite Bookcases</t>
  </si>
  <si>
    <t>~40899%</t>
  </si>
  <si>
    <t>Rogers Handheld Barrel Pencil Sharpener</t>
  </si>
  <si>
    <t>~40931%</t>
  </si>
  <si>
    <t>Tripp Lite Isotel 6 Outlet Surge Protector with Fax/Modem Protection</t>
  </si>
  <si>
    <t>Debra</t>
  </si>
  <si>
    <t>Catini</t>
  </si>
  <si>
    <t>~41266%</t>
  </si>
  <si>
    <t>Advantus Push Pins</t>
  </si>
  <si>
    <t>Benjamin</t>
  </si>
  <si>
    <t>Venier</t>
  </si>
  <si>
    <t>V3682</t>
  </si>
  <si>
    <t>~40657%</t>
  </si>
  <si>
    <t>Astroparche® Fine Business Paper</t>
  </si>
  <si>
    <t>Pierre</t>
  </si>
  <si>
    <t>Wener</t>
  </si>
  <si>
    <t>~40022%</t>
  </si>
  <si>
    <t>Xerox 1951</t>
  </si>
  <si>
    <t>Imation 3.5 IBM Formatted Diskettes, 10/Box</t>
  </si>
  <si>
    <t>Maxell 4.7GB DVD-R</t>
  </si>
  <si>
    <t>~41179%</t>
  </si>
  <si>
    <t>Electrix Architect's Clamp-On Swing Arm Lamp, Black</t>
  </si>
  <si>
    <t>~40385%</t>
  </si>
  <si>
    <t>~40002%</t>
  </si>
  <si>
    <t>~41070%</t>
  </si>
  <si>
    <t>Accohide Poly Flexible Ring Binders</t>
  </si>
  <si>
    <t>~41148%</t>
  </si>
  <si>
    <t>Kriz</t>
  </si>
  <si>
    <t>~40047%</t>
  </si>
  <si>
    <t>~40350%</t>
  </si>
  <si>
    <t>Avery File Folder Labels</t>
  </si>
  <si>
    <t>~40935%</t>
  </si>
  <si>
    <t>Kendrick</t>
  </si>
  <si>
    <t>~40841%</t>
  </si>
  <si>
    <t>~40605%</t>
  </si>
  <si>
    <t>~41177%</t>
  </si>
  <si>
    <t>~40858%</t>
  </si>
  <si>
    <t>Tran</t>
  </si>
  <si>
    <t>Quebec</t>
  </si>
  <si>
    <t>~41243%</t>
  </si>
  <si>
    <t>Balt Split Level Computer Training Table</t>
  </si>
  <si>
    <t>~40331%</t>
  </si>
  <si>
    <t>SC-3160</t>
  </si>
  <si>
    <t>Vivian</t>
  </si>
  <si>
    <t>Mathis</t>
  </si>
  <si>
    <t>Carol</t>
  </si>
  <si>
    <t>Adams</t>
  </si>
  <si>
    <t>~40479%</t>
  </si>
  <si>
    <t>Vivek</t>
  </si>
  <si>
    <t>~39852%</t>
  </si>
  <si>
    <t>IBM 3.5" DS/HD IBM Formatted Diskettes, 50/Pack</t>
  </si>
  <si>
    <t>Takahito</t>
  </si>
  <si>
    <t>Nu-Dell Float Frame 11 x 14 1/2</t>
  </si>
  <si>
    <t>~39961%</t>
  </si>
  <si>
    <t>~40719%</t>
  </si>
  <si>
    <t>Regeneration Desk Collection</t>
  </si>
  <si>
    <t>~40273%</t>
  </si>
  <si>
    <t>Klamczynski</t>
  </si>
  <si>
    <t>McClure</t>
  </si>
  <si>
    <t>~40661%</t>
  </si>
  <si>
    <t>Xerox 1996</t>
  </si>
  <si>
    <t>~40364%</t>
  </si>
  <si>
    <t>~40264%</t>
  </si>
  <si>
    <t>Ross</t>
  </si>
  <si>
    <t>DeVincentis</t>
  </si>
  <si>
    <t>Valerie</t>
  </si>
  <si>
    <t>~40291%</t>
  </si>
  <si>
    <t>~40772%</t>
  </si>
  <si>
    <t>~40651%</t>
  </si>
  <si>
    <t>~39814%</t>
  </si>
  <si>
    <t>~40759%</t>
  </si>
  <si>
    <t>Verbatim 4.7GB DVD-R</t>
  </si>
  <si>
    <t>~40377%</t>
  </si>
  <si>
    <t>~40883%</t>
  </si>
  <si>
    <t>Pistole</t>
  </si>
  <si>
    <t>Advantus 10-Drawer Portable Organizer, Chrome Metal Frame, Smoke Drawers</t>
  </si>
  <si>
    <t>Global Leather Executive Chair</t>
  </si>
  <si>
    <t>~40546%</t>
  </si>
  <si>
    <t>~40408%</t>
  </si>
  <si>
    <t>Chromcraft 48" x 96" Racetrack Double Pedestal Table</t>
  </si>
  <si>
    <t>McGuire</t>
  </si>
  <si>
    <t>Seth Thomas 8 1/2" Cubicle Clock</t>
  </si>
  <si>
    <t>Cohen</t>
  </si>
  <si>
    <t>~41257%</t>
  </si>
  <si>
    <t>~40896%</t>
  </si>
  <si>
    <t>~40700%</t>
  </si>
  <si>
    <t>Lumber Crayons</t>
  </si>
  <si>
    <t>~40351%</t>
  </si>
  <si>
    <t>~40998%</t>
  </si>
  <si>
    <t>~40285%</t>
  </si>
  <si>
    <t>~40604%</t>
  </si>
  <si>
    <t>Acco Six-Outlet Power Strip, 4' Cord Length</t>
  </si>
  <si>
    <t>~40654%</t>
  </si>
  <si>
    <t>Delaney</t>
  </si>
  <si>
    <t>Stivers</t>
  </si>
  <si>
    <t>Xerox 200</t>
  </si>
  <si>
    <t>~41078%</t>
  </si>
  <si>
    <t>Hewlett Packard 610 Color Digital Copier / Printer</t>
  </si>
  <si>
    <t>~40324%</t>
  </si>
  <si>
    <t>~40116%</t>
  </si>
  <si>
    <t>McGarr</t>
  </si>
  <si>
    <t>Hon Rectangular Conference Tables</t>
  </si>
  <si>
    <t>~40879%</t>
  </si>
  <si>
    <t>~40372%</t>
  </si>
  <si>
    <t>Acco PRESSTEX® Data Binder with Storage Hooks, Dark Blue, 9 1/2" X 11"</t>
  </si>
  <si>
    <t>~40686%</t>
  </si>
  <si>
    <t>~39826%</t>
  </si>
  <si>
    <t>~40115%</t>
  </si>
  <si>
    <t>~41007%</t>
  </si>
  <si>
    <t>~40770%</t>
  </si>
  <si>
    <t>~40795%</t>
  </si>
  <si>
    <t>DAX Value U-Channel Document Frames, Easel Back</t>
  </si>
  <si>
    <t>~40496%</t>
  </si>
  <si>
    <t>Acco Keyboard-In-A-Box®</t>
  </si>
  <si>
    <t>Speros</t>
  </si>
  <si>
    <t>Goranitis</t>
  </si>
  <si>
    <t>~40217%</t>
  </si>
  <si>
    <t>~40481%</t>
  </si>
  <si>
    <t>~40902%</t>
  </si>
  <si>
    <t>Post-it® “Important Message” Note Pad, Neon Colors, 50 Sheets/Pad</t>
  </si>
  <si>
    <t>~40077%</t>
  </si>
  <si>
    <t>Ellis</t>
  </si>
  <si>
    <t>Ballard</t>
  </si>
  <si>
    <t>~40050%</t>
  </si>
  <si>
    <t>Xerox 1963</t>
  </si>
  <si>
    <t>Computer Printout Index Tabs</t>
  </si>
  <si>
    <t>~40155%</t>
  </si>
  <si>
    <t>~40926%</t>
  </si>
  <si>
    <t>~40706%</t>
  </si>
  <si>
    <t>Safco Value Mate Steel Bookcase, Baked Enamel Finish on Steel, Black</t>
  </si>
  <si>
    <t>~40779%</t>
  </si>
  <si>
    <t>Advantus Rolling Storage Box</t>
  </si>
  <si>
    <t>Maribeth</t>
  </si>
  <si>
    <t>Dona</t>
  </si>
  <si>
    <t>Decoflex Hanging Personal Folder File, Blue</t>
  </si>
  <si>
    <t>Microsoft Office Keyboard</t>
  </si>
  <si>
    <t>~39916%</t>
  </si>
  <si>
    <t>~40358%</t>
  </si>
  <si>
    <t>~40311%</t>
  </si>
  <si>
    <t>~40923%</t>
  </si>
  <si>
    <t>DAX Cubicle Frames - 8x10</t>
  </si>
  <si>
    <t>~41056%</t>
  </si>
  <si>
    <t>Acco Smartsocket® Color-Coded Six-Outlet AC Adapter Model Surge Protectors</t>
  </si>
  <si>
    <t>~41161%</t>
  </si>
  <si>
    <t>~41022%</t>
  </si>
  <si>
    <t>IBM Numeric Access II Keypad, 17-Key, Black</t>
  </si>
  <si>
    <t>~40805%</t>
  </si>
  <si>
    <t>Xerox 1981</t>
  </si>
  <si>
    <t>~40781%</t>
  </si>
  <si>
    <t>Lock</t>
  </si>
  <si>
    <t>~41158%</t>
  </si>
  <si>
    <t>~40918%</t>
  </si>
  <si>
    <t>Stacking Tray, Side-Loading, Legal, Smoke</t>
  </si>
  <si>
    <t>~40871%</t>
  </si>
  <si>
    <t>Folk</t>
  </si>
  <si>
    <t>36X48 HARDFLOOR CHAIRMAT</t>
  </si>
  <si>
    <t>Smead Adjustable Mobile File Trolley with Lockable Top</t>
  </si>
  <si>
    <t>~40164%</t>
  </si>
  <si>
    <t>ELITE Series</t>
  </si>
  <si>
    <t>~40005%</t>
  </si>
  <si>
    <t>OIC Thumb-Tacks</t>
  </si>
  <si>
    <t>~40566%</t>
  </si>
  <si>
    <t>~40624%</t>
  </si>
  <si>
    <t>Gyration Ultra Professional Cordless Optical Suite</t>
  </si>
  <si>
    <t>~40529%</t>
  </si>
  <si>
    <t>Anne</t>
  </si>
  <si>
    <t>Pryor</t>
  </si>
  <si>
    <t>Dorris</t>
  </si>
  <si>
    <t>Love</t>
  </si>
  <si>
    <t>~40238%</t>
  </si>
  <si>
    <t>Caroline</t>
  </si>
  <si>
    <t>Jumper</t>
  </si>
  <si>
    <t>Pamela</t>
  </si>
  <si>
    <t>Stobb</t>
  </si>
  <si>
    <t>Bionaire 99.97% HEPA Air Cleaner</t>
  </si>
  <si>
    <t>#6 3/4 Gummed Flap White Envelopes</t>
  </si>
  <si>
    <t>Grip Seal Envelopes</t>
  </si>
  <si>
    <t>Jasper</t>
  </si>
  <si>
    <t>Avery Reinforcements for Hole-Punch Pages</t>
  </si>
  <si>
    <t>Polycom ViewStation™ ISDN Videoconferencing Unit</t>
  </si>
  <si>
    <t>~40937%</t>
  </si>
  <si>
    <t>Master Big Foot® Doorstop, Beige</t>
  </si>
  <si>
    <t>Haines</t>
  </si>
  <si>
    <t>Deirdre</t>
  </si>
  <si>
    <t>Greer</t>
  </si>
  <si>
    <t>Stevenson</t>
  </si>
  <si>
    <t>Sheri</t>
  </si>
  <si>
    <t>Gordon</t>
  </si>
  <si>
    <t>Wallace</t>
  </si>
  <si>
    <t>Max</t>
  </si>
  <si>
    <t>Chung</t>
  </si>
  <si>
    <t>Kane</t>
  </si>
  <si>
    <t>~40265%</t>
  </si>
  <si>
    <t>Flathmann</t>
  </si>
  <si>
    <t>Mathew</t>
  </si>
  <si>
    <t>Reese</t>
  </si>
  <si>
    <t>~40054%</t>
  </si>
  <si>
    <t>Stuart</t>
  </si>
  <si>
    <t>Van</t>
  </si>
  <si>
    <t>Brenda</t>
  </si>
  <si>
    <t>Bowman</t>
  </si>
  <si>
    <t>US Robotics 56K V.92 Internal PCI Faxmodem</t>
  </si>
  <si>
    <t>Wilson Jones Turn Tabs Binder Tool for Ring Binders</t>
  </si>
  <si>
    <t>Xerox 19</t>
  </si>
  <si>
    <t>~40855%</t>
  </si>
  <si>
    <t>GBC Plastic Binding Combs</t>
  </si>
  <si>
    <t>Swint</t>
  </si>
  <si>
    <t>~40864%</t>
  </si>
  <si>
    <t>~41120%</t>
  </si>
  <si>
    <t>~40424%</t>
  </si>
  <si>
    <t>~40817%</t>
  </si>
  <si>
    <t>Nockton</t>
  </si>
  <si>
    <t>~40386%</t>
  </si>
  <si>
    <t>Visinsky</t>
  </si>
  <si>
    <t>Farry</t>
  </si>
  <si>
    <t>~41113%</t>
  </si>
  <si>
    <t>Ludtke</t>
  </si>
  <si>
    <t>~40150%</t>
  </si>
  <si>
    <t>Laurel</t>
  </si>
  <si>
    <t>Elliston</t>
  </si>
  <si>
    <t>~39973%</t>
  </si>
  <si>
    <t>~40766%</t>
  </si>
  <si>
    <t>Computer Room Manger, 14"</t>
  </si>
  <si>
    <t>Mitch</t>
  </si>
  <si>
    <t>~40538%</t>
  </si>
  <si>
    <t>~40602%</t>
  </si>
  <si>
    <t>Triggs</t>
  </si>
  <si>
    <t>GBC Clear Cover, 8-1/2 x 11, unpunched, 25 covers per pack</t>
  </si>
  <si>
    <t>Imation 3.5" IBM-Formatted Diskettes, 10/Pack</t>
  </si>
  <si>
    <t>Panasonic KX-P2130 Dot Matrix Printer</t>
  </si>
  <si>
    <t>~39968%</t>
  </si>
  <si>
    <t>~40387%</t>
  </si>
  <si>
    <t>~40177%</t>
  </si>
  <si>
    <t>Dionis</t>
  </si>
  <si>
    <t>Lloyd</t>
  </si>
  <si>
    <t>Sanford EarthWrite® Recycled Pencils, Medium Soft, #2</t>
  </si>
  <si>
    <t>GBC DocuBind 300 Electric Binding Machine</t>
  </si>
  <si>
    <t>~39886%</t>
  </si>
  <si>
    <t>~39924%</t>
  </si>
  <si>
    <t>Lindsay</t>
  </si>
  <si>
    <t>Ibico Ibimaster 300 Manual Binding System</t>
  </si>
  <si>
    <t>~40207%</t>
  </si>
  <si>
    <t>Chen</t>
  </si>
  <si>
    <t>~41145%</t>
  </si>
  <si>
    <t>~39884%</t>
  </si>
  <si>
    <t>~39918%</t>
  </si>
  <si>
    <t>Electrix 20W Halogen Replacement Bulb for Zoom-In Desk Lamp</t>
  </si>
  <si>
    <t>~39902%</t>
  </si>
  <si>
    <t>~40202%</t>
  </si>
  <si>
    <t>Butterfield</t>
  </si>
  <si>
    <t>~40607%</t>
  </si>
  <si>
    <t>Wilson Jones Standard D-Ring Binders</t>
  </si>
  <si>
    <t>~40888%</t>
  </si>
  <si>
    <t>Eldon® 300 Class™ Desk Accessories, Black</t>
  </si>
  <si>
    <t>~40860%</t>
  </si>
  <si>
    <t>~40201%</t>
  </si>
  <si>
    <t>~40129%</t>
  </si>
  <si>
    <t>Xerox 1968</t>
  </si>
  <si>
    <t>~40046%</t>
  </si>
  <si>
    <t>~41108%</t>
  </si>
  <si>
    <t>~39906%</t>
  </si>
  <si>
    <t>~40586%</t>
  </si>
  <si>
    <t>~40178%</t>
  </si>
  <si>
    <t>Hon Deluxe Fabric Upholstered Stacking Chairs</t>
  </si>
  <si>
    <t>~41256%</t>
  </si>
  <si>
    <t>Acme® Preferred Stainless Steel Scissors</t>
  </si>
  <si>
    <t>~40709%</t>
  </si>
  <si>
    <t>~41015%</t>
  </si>
  <si>
    <t>~39927%</t>
  </si>
  <si>
    <t>~41123%</t>
  </si>
  <si>
    <t>~40876%</t>
  </si>
  <si>
    <t>~40820%</t>
  </si>
  <si>
    <t>~40849%</t>
  </si>
  <si>
    <t>~41182%</t>
  </si>
  <si>
    <t>~41169%</t>
  </si>
  <si>
    <t>Daniels</t>
  </si>
  <si>
    <t>~40564%</t>
  </si>
  <si>
    <t>~40292%</t>
  </si>
  <si>
    <t>Gainer</t>
  </si>
  <si>
    <t>StarTAC 7797</t>
  </si>
  <si>
    <t>Calhoun</t>
  </si>
  <si>
    <t>Prichep</t>
  </si>
  <si>
    <t>Kean</t>
  </si>
  <si>
    <t>~40804%</t>
  </si>
  <si>
    <t>Ryan</t>
  </si>
  <si>
    <t>~39940%</t>
  </si>
  <si>
    <t>Alejandro</t>
  </si>
  <si>
    <t>Grove</t>
  </si>
  <si>
    <t>Sam</t>
  </si>
  <si>
    <t>Zeldin</t>
  </si>
  <si>
    <t>~40409%</t>
  </si>
  <si>
    <t>Hughsby</t>
  </si>
  <si>
    <t>Kensington 6 Outlet MasterPiece® HOMEOFFICE Power Control Center</t>
  </si>
  <si>
    <t>Jane</t>
  </si>
  <si>
    <t>Waco</t>
  </si>
  <si>
    <t>Flanagan</t>
  </si>
  <si>
    <t>Xerox 207</t>
  </si>
  <si>
    <t>Herbert</t>
  </si>
  <si>
    <t>Flentye</t>
  </si>
  <si>
    <t>~39821%</t>
  </si>
  <si>
    <t>~39942%</t>
  </si>
  <si>
    <t>~40322%</t>
  </si>
  <si>
    <t>Xylona</t>
  </si>
  <si>
    <t>~40585%</t>
  </si>
  <si>
    <t>Overfelt</t>
  </si>
  <si>
    <t>~40459%</t>
  </si>
  <si>
    <t>Quartet Alpha® White Chalk, 12/Pack</t>
  </si>
  <si>
    <t>Marley</t>
  </si>
  <si>
    <t>Mick</t>
  </si>
  <si>
    <t>Phonely</t>
  </si>
  <si>
    <t>Kimmel</t>
  </si>
  <si>
    <t>Connell</t>
  </si>
  <si>
    <t>~41121%</t>
  </si>
  <si>
    <t>~40674%</t>
  </si>
  <si>
    <t>O'Sullivan Cherrywood Estates Traditional Barrister Bookcase</t>
  </si>
  <si>
    <t>Xerox 231</t>
  </si>
  <si>
    <t>Ferrer</t>
  </si>
  <si>
    <t>Coakley</t>
  </si>
  <si>
    <t>~40816%</t>
  </si>
  <si>
    <t>Space Solutions™ Industrial Galvanized Steel Shelving.</t>
  </si>
  <si>
    <t>Denny</t>
  </si>
  <si>
    <t>Blanton</t>
  </si>
  <si>
    <t>Laura</t>
  </si>
  <si>
    <t>Staples Surge Protector 6 outlet</t>
  </si>
  <si>
    <t>Boston Model 1800 Electric Pencil Sharpener, Gray</t>
  </si>
  <si>
    <t>Shagiari</t>
  </si>
  <si>
    <t>~41197%</t>
  </si>
  <si>
    <t>~39969%</t>
  </si>
  <si>
    <t>Kensington 6 Outlet SmartSocket Surge Protector</t>
  </si>
  <si>
    <t>Ibico EPK-21 Electric Binding System</t>
  </si>
  <si>
    <t>~39893%</t>
  </si>
  <si>
    <t>~40243%</t>
  </si>
  <si>
    <t>Stephanie</t>
  </si>
  <si>
    <t>Ulpright</t>
  </si>
  <si>
    <t>Odella</t>
  </si>
  <si>
    <t>Nelson</t>
  </si>
  <si>
    <t>~40423%</t>
  </si>
  <si>
    <t>~40391%</t>
  </si>
  <si>
    <t>Avery 511</t>
  </si>
  <si>
    <t>Xerox 215</t>
  </si>
  <si>
    <t>~40880%</t>
  </si>
  <si>
    <t>Dixon Ticonderoga® Erasable Colored Pencil Set, 12-Color</t>
  </si>
  <si>
    <t>Fellowes Mighty 8 Compact Surge Protector</t>
  </si>
  <si>
    <t>Premium Writing Pencils, Soft, #2 by Central Association for the Blind</t>
  </si>
  <si>
    <t>~40633%</t>
  </si>
  <si>
    <t>Akin</t>
  </si>
  <si>
    <t>Xerox 1998</t>
  </si>
  <si>
    <t>~40957%</t>
  </si>
  <si>
    <t>Sumrall</t>
  </si>
  <si>
    <t>Adams "While You Were Out" Message Pads</t>
  </si>
  <si>
    <t>~39936%</t>
  </si>
  <si>
    <t>~39935%</t>
  </si>
  <si>
    <t>6" Cubicle Wall Clock, Black</t>
  </si>
  <si>
    <t>~40943%</t>
  </si>
  <si>
    <t>~39994%</t>
  </si>
  <si>
    <t>~39923%</t>
  </si>
  <si>
    <t>Eldon Imàge® Series Desk Accessories, Clear</t>
  </si>
  <si>
    <t>~40066%</t>
  </si>
  <si>
    <t>~40882%</t>
  </si>
  <si>
    <t>~41229%</t>
  </si>
  <si>
    <t>Fellowes Officeware™ Wire Shelving</t>
  </si>
  <si>
    <t>Eldon Expressions™ Desk Accessory, Wood Photo Frame, Mahogany</t>
  </si>
  <si>
    <t>~40058%</t>
  </si>
  <si>
    <t>Economy Rollaway Files</t>
  </si>
  <si>
    <t>~40731%</t>
  </si>
  <si>
    <t>~40769%</t>
  </si>
  <si>
    <t>~40847%</t>
  </si>
  <si>
    <t>Alliance Rubber Bands</t>
  </si>
  <si>
    <t>File Shuttle II and Handi-File, Black</t>
  </si>
  <si>
    <t>~40903%</t>
  </si>
  <si>
    <t>~40425%</t>
  </si>
  <si>
    <t>Joe</t>
  </si>
  <si>
    <t>Kamberova</t>
  </si>
  <si>
    <t>Hackney</t>
  </si>
  <si>
    <t>Jessica</t>
  </si>
  <si>
    <t>Myrick</t>
  </si>
  <si>
    <t>Round Specialty Laser Printer Labels</t>
  </si>
  <si>
    <t>Degenhardt</t>
  </si>
  <si>
    <t>Kalyca</t>
  </si>
  <si>
    <t>Meade</t>
  </si>
  <si>
    <t>~41117%</t>
  </si>
  <si>
    <t>Blackwell</t>
  </si>
  <si>
    <t>Eldon® 500 Class™ Desk Accessories</t>
  </si>
  <si>
    <t>~40678%</t>
  </si>
  <si>
    <t>Clytie</t>
  </si>
  <si>
    <t>Kelty</t>
  </si>
  <si>
    <t>~40190%</t>
  </si>
  <si>
    <t>Steven</t>
  </si>
  <si>
    <t>Roelle</t>
  </si>
  <si>
    <t>Sauder Camden County Barrister Bookcase, Planked Cherry Finish</t>
  </si>
  <si>
    <t>DAX Charcoal/Nickel-Tone Document Frame, 5 x 7</t>
  </si>
  <si>
    <t>Staples 10" Round Wall Clock</t>
  </si>
  <si>
    <t>~41027%</t>
  </si>
  <si>
    <t>~41185%</t>
  </si>
  <si>
    <t>~39827%</t>
  </si>
  <si>
    <t>Patterson</t>
  </si>
  <si>
    <t>~40508%</t>
  </si>
  <si>
    <t>~40789%</t>
  </si>
  <si>
    <t>~41159%</t>
  </si>
  <si>
    <t>~41193%</t>
  </si>
  <si>
    <t>~41082%</t>
  </si>
  <si>
    <t>~40528%</t>
  </si>
  <si>
    <t>~41206%</t>
  </si>
  <si>
    <t>Kristen</t>
  </si>
  <si>
    <t>Hastings</t>
  </si>
  <si>
    <t>~40430%</t>
  </si>
  <si>
    <t>Epson LQ-870 Dot Matrix Printer</t>
  </si>
  <si>
    <t>~40665%</t>
  </si>
  <si>
    <t>Schoenberger</t>
  </si>
  <si>
    <t>~40601%</t>
  </si>
  <si>
    <t>Adams Telephone Message Book W/Dividers/Space For Phone Numbers, 5 1/4"X8 1/2", 200/Messages</t>
  </si>
  <si>
    <t>~40294%</t>
  </si>
  <si>
    <t>Savely</t>
  </si>
  <si>
    <t>~40746%</t>
  </si>
  <si>
    <t>Tenex Personal Filing Tote With Secure Closure Lid, Black/Frost</t>
  </si>
  <si>
    <t>Canon F603 Scientific Calculator</t>
  </si>
  <si>
    <t>~40128%</t>
  </si>
  <si>
    <t>Fortune</t>
  </si>
  <si>
    <t>Newell 329</t>
  </si>
  <si>
    <t>Brooks</t>
  </si>
  <si>
    <t>Fox</t>
  </si>
  <si>
    <t>Sanford Prismacolor® Professional Thick Lead Art Pencils, 36-Color Set</t>
  </si>
  <si>
    <t>Ionia</t>
  </si>
  <si>
    <t>McGrath</t>
  </si>
  <si>
    <t>Lori</t>
  </si>
  <si>
    <t>Olson</t>
  </si>
  <si>
    <t>Quincy</t>
  </si>
  <si>
    <t>~40656%</t>
  </si>
  <si>
    <t>Gardner</t>
  </si>
  <si>
    <t>~40522%</t>
  </si>
  <si>
    <t>Nona</t>
  </si>
  <si>
    <t>Balk</t>
  </si>
  <si>
    <t>~40415%</t>
  </si>
  <si>
    <t>Mull</t>
  </si>
  <si>
    <t>Fellowes Bankers Box™ Stor/Drawer® Steel Plus™</t>
  </si>
  <si>
    <t>~40964%</t>
  </si>
  <si>
    <t>Deggeller</t>
  </si>
  <si>
    <t>~41064%</t>
  </si>
  <si>
    <t>~40287%</t>
  </si>
  <si>
    <t>Adams Telephone Message Books, 5 1/4” x 11”</t>
  </si>
  <si>
    <t>~40868%</t>
  </si>
  <si>
    <t>~40003%</t>
  </si>
  <si>
    <t>~40837%</t>
  </si>
  <si>
    <t>~41170%</t>
  </si>
  <si>
    <t>Dawkins</t>
  </si>
  <si>
    <t>Elijah</t>
  </si>
  <si>
    <t>Xerox 195</t>
  </si>
  <si>
    <t>~41202%</t>
  </si>
  <si>
    <t>Stefanie</t>
  </si>
  <si>
    <t>Holloman</t>
  </si>
  <si>
    <t>~40597%</t>
  </si>
  <si>
    <t>Currie</t>
  </si>
  <si>
    <t>~40912%</t>
  </si>
  <si>
    <t>Eldon Advantage® Foldable Chair Mats for Low Pile Carpets</t>
  </si>
  <si>
    <t>Xerox 1954</t>
  </si>
  <si>
    <t>Wooten</t>
  </si>
  <si>
    <t>~40298%</t>
  </si>
  <si>
    <t>V2397</t>
  </si>
  <si>
    <t>Monton</t>
  </si>
  <si>
    <t>Epson FX-980 Dot Matrix Printer</t>
  </si>
  <si>
    <t>Avery® 3 1/2" Diskette Storage Pages, 10/Pack</t>
  </si>
  <si>
    <t>Soundgear TeleForum DX Desktop Conference Phone</t>
  </si>
  <si>
    <t>~40835%</t>
  </si>
  <si>
    <t>~40850%</t>
  </si>
  <si>
    <t>~40082%</t>
  </si>
  <si>
    <t>~40443%</t>
  </si>
  <si>
    <t>~39851%</t>
  </si>
  <si>
    <t>~40744%</t>
  </si>
  <si>
    <t>~40968%</t>
  </si>
  <si>
    <t>i270</t>
  </si>
  <si>
    <t>Penelope</t>
  </si>
  <si>
    <t>Sewall</t>
  </si>
  <si>
    <t>~40179%</t>
  </si>
  <si>
    <t>Thais</t>
  </si>
  <si>
    <t>Sissman</t>
  </si>
  <si>
    <t>Southworth</t>
  </si>
  <si>
    <t>Steel Personal Filing/Posting Tote</t>
  </si>
  <si>
    <t>~41147%</t>
  </si>
  <si>
    <t>Moore</t>
  </si>
  <si>
    <t>~40832%</t>
  </si>
  <si>
    <t>Baird</t>
  </si>
  <si>
    <t>Zic</t>
  </si>
  <si>
    <t>Crebagga</t>
  </si>
  <si>
    <t>~39950%</t>
  </si>
  <si>
    <t>Ward</t>
  </si>
  <si>
    <t>Crowe</t>
  </si>
  <si>
    <t>~40187%</t>
  </si>
  <si>
    <t>Irene</t>
  </si>
  <si>
    <t>Maddox</t>
  </si>
  <si>
    <t>Nick</t>
  </si>
  <si>
    <t>JM Magazine Binder</t>
  </si>
  <si>
    <t>Maurice</t>
  </si>
  <si>
    <t>Satty</t>
  </si>
  <si>
    <t>~40176%</t>
  </si>
  <si>
    <t>Victor</t>
  </si>
  <si>
    <t>~40327%</t>
  </si>
  <si>
    <t>Hoffmann</t>
  </si>
  <si>
    <t>Jill</t>
  </si>
  <si>
    <t>Bailliet</t>
  </si>
  <si>
    <t>Tillman</t>
  </si>
  <si>
    <t>~40675%</t>
  </si>
  <si>
    <t>D'Ascenzo</t>
  </si>
  <si>
    <t>~41080%</t>
  </si>
  <si>
    <t>Xerox 1926</t>
  </si>
  <si>
    <t>Cartwright</t>
  </si>
  <si>
    <t>Sue</t>
  </si>
  <si>
    <t>~41122%</t>
  </si>
  <si>
    <t>Gockenbach</t>
  </si>
  <si>
    <t>~40135%</t>
  </si>
  <si>
    <t>Henia</t>
  </si>
  <si>
    <t>Zydlo</t>
  </si>
  <si>
    <t>~40718%</t>
  </si>
  <si>
    <t>Hudgings</t>
  </si>
  <si>
    <t>~40448%</t>
  </si>
  <si>
    <t>Message Book, Standard Line "While You Were Out", 5 1/2" X 4", 200 Sets/Book</t>
  </si>
  <si>
    <t>~40439%</t>
  </si>
  <si>
    <t>~40892%</t>
  </si>
  <si>
    <t>Frazer</t>
  </si>
  <si>
    <t>~41240%</t>
  </si>
  <si>
    <t>~41038%</t>
  </si>
  <si>
    <t>~40124%</t>
  </si>
  <si>
    <t>~41181%</t>
  </si>
  <si>
    <t>Smead Alpha-Z Color-Coded Name Labels First Letter Starter Set</t>
  </si>
  <si>
    <t>Rachel</t>
  </si>
  <si>
    <t>Payne</t>
  </si>
  <si>
    <t>~40105%</t>
  </si>
  <si>
    <t>Fjeld</t>
  </si>
  <si>
    <t>Luxo Adjustable Task Clamp Lamp</t>
  </si>
  <si>
    <t>Bensley</t>
  </si>
  <si>
    <t>Sanford Pocket Accent® Highlighters</t>
  </si>
  <si>
    <t>~40184%</t>
  </si>
  <si>
    <t>Contemporary Wood/Metal Frame</t>
  </si>
  <si>
    <t>~41237%</t>
  </si>
  <si>
    <t>Advantus Panel Wall Acrylic Frame</t>
  </si>
  <si>
    <t>~40596%</t>
  </si>
  <si>
    <t>~39882%</t>
  </si>
  <si>
    <t>~41001%</t>
  </si>
  <si>
    <t>~40760%</t>
  </si>
  <si>
    <t>Avery 516</t>
  </si>
  <si>
    <t>~40118%</t>
  </si>
  <si>
    <t>~41260%</t>
  </si>
  <si>
    <t>Newell 332</t>
  </si>
  <si>
    <t>~40098%</t>
  </si>
  <si>
    <t>~40973%</t>
  </si>
  <si>
    <t>Acco 3-Hole Punch</t>
  </si>
  <si>
    <t>~40340%</t>
  </si>
  <si>
    <t>~41238%</t>
  </si>
  <si>
    <t>~40033%</t>
  </si>
  <si>
    <t>Fellowes 8 Outlet Superior Workstation Surge Protector w/o Phone/Fax/Modem Protection</t>
  </si>
  <si>
    <t>~40726%</t>
  </si>
  <si>
    <t>GBC ProClick Punch Binding System</t>
  </si>
  <si>
    <t>GBC Poly Designer Binding Covers</t>
  </si>
  <si>
    <t>Southworth Structures Collection™</t>
  </si>
  <si>
    <t>~39872%</t>
  </si>
  <si>
    <t>~40634%</t>
  </si>
  <si>
    <t>Fuller</t>
  </si>
  <si>
    <t>Craven</t>
  </si>
  <si>
    <t>Dryer</t>
  </si>
  <si>
    <t>~40208%</t>
  </si>
  <si>
    <t>Gilcrest</t>
  </si>
  <si>
    <t>Randy</t>
  </si>
  <si>
    <t>Wilson Jones Custom Binder Spines &amp; Labels</t>
  </si>
  <si>
    <t>William</t>
  </si>
  <si>
    <t>Epson FX-2180 Wide Format Dot Matrix Printer</t>
  </si>
  <si>
    <t>Holt</t>
  </si>
  <si>
    <t>Ashley</t>
  </si>
  <si>
    <t>Jarboe</t>
  </si>
  <si>
    <t>~40325%</t>
  </si>
  <si>
    <t>~40111%</t>
  </si>
  <si>
    <t>~41265%</t>
  </si>
  <si>
    <t>~40272%</t>
  </si>
  <si>
    <t>Xerox 1988</t>
  </si>
  <si>
    <t>~39980%</t>
  </si>
  <si>
    <t>Eureka The Boss® Plus 12-Amp Hard Box Upright Vacuum, Red</t>
  </si>
  <si>
    <t>~40276%</t>
  </si>
  <si>
    <t>~40213%</t>
  </si>
  <si>
    <t>~39920%</t>
  </si>
  <si>
    <t>Neoma</t>
  </si>
  <si>
    <t>Hewlett Packard 6S Scientific Calculator</t>
  </si>
  <si>
    <t>~40453%</t>
  </si>
  <si>
    <t>~40905%</t>
  </si>
  <si>
    <t>~40064%</t>
  </si>
  <si>
    <t>~40028%</t>
  </si>
  <si>
    <t>Sanford Colorific® Eraseable Coloring Pencils, 12 Count</t>
  </si>
  <si>
    <t>Newell 308</t>
  </si>
  <si>
    <t>~40518%</t>
  </si>
  <si>
    <t>~40668%</t>
  </si>
  <si>
    <t>~40921%</t>
  </si>
  <si>
    <t>~40629%</t>
  </si>
  <si>
    <t>Sung</t>
  </si>
  <si>
    <t>Moray</t>
  </si>
  <si>
    <t>Rider</t>
  </si>
  <si>
    <t>Moren</t>
  </si>
  <si>
    <t>~40302%</t>
  </si>
  <si>
    <t>~41251%</t>
  </si>
  <si>
    <t>~40889%</t>
  </si>
  <si>
    <t>Hamilton</t>
  </si>
  <si>
    <t>Martin Yale Chadless Opener Electric Letter Opener</t>
  </si>
  <si>
    <t>~40456%</t>
  </si>
  <si>
    <t>~40162%</t>
  </si>
  <si>
    <t>Wilson Jones Suede Grain Vinyl Binders</t>
  </si>
  <si>
    <t>Richard</t>
  </si>
  <si>
    <t>Eichhorn</t>
  </si>
  <si>
    <t>Suzanne</t>
  </si>
  <si>
    <t>McNair</t>
  </si>
  <si>
    <t>Honeywell Enviracaire® Portable HEPA Air Cleaner for up to 10 x 16 Room</t>
  </si>
  <si>
    <t>Pistek</t>
  </si>
  <si>
    <t>~41129%</t>
  </si>
  <si>
    <t>Crebassa</t>
  </si>
  <si>
    <t>~40955%</t>
  </si>
  <si>
    <t>Eldon® Executive Woodline II Desk Accessories, Mahogany</t>
  </si>
  <si>
    <t>Verbatim DVD Rewritable Disc, Single-Sided, 4.7GB</t>
  </si>
  <si>
    <t>~40875%</t>
  </si>
  <si>
    <t>Aleksandra</t>
  </si>
  <si>
    <t>Gannaway</t>
  </si>
  <si>
    <t>~40270%</t>
  </si>
  <si>
    <t>~40092%</t>
  </si>
  <si>
    <t>~40065%</t>
  </si>
  <si>
    <t>~40627%</t>
  </si>
  <si>
    <t>Kensington 4 Outlet MasterPiece® Compact Power Control Center</t>
  </si>
  <si>
    <t>~40014%</t>
  </si>
  <si>
    <t>Eaton</t>
  </si>
  <si>
    <t>~40038%</t>
  </si>
  <si>
    <t>~40721%</t>
  </si>
  <si>
    <t>Xerox 223</t>
  </si>
  <si>
    <t>Doherty</t>
  </si>
  <si>
    <t>~40681%</t>
  </si>
  <si>
    <t>Schwartz</t>
  </si>
  <si>
    <t>~40434%</t>
  </si>
  <si>
    <t>Pardue</t>
  </si>
  <si>
    <t>~40720%</t>
  </si>
  <si>
    <t>Huston</t>
  </si>
  <si>
    <t>MaryBeth</t>
  </si>
  <si>
    <t>Skach</t>
  </si>
  <si>
    <t>~41074%</t>
  </si>
  <si>
    <t>~40729%</t>
  </si>
  <si>
    <t>210 Trimline Phone, White</t>
  </si>
  <si>
    <t>~41271%</t>
  </si>
  <si>
    <t>~40295%</t>
  </si>
  <si>
    <t>Carreira</t>
  </si>
  <si>
    <t>~40673%</t>
  </si>
  <si>
    <t>~40787%</t>
  </si>
  <si>
    <t>Stanley Bostitch Contemporary Electric Pencil Sharpeners</t>
  </si>
  <si>
    <t>~40293%</t>
  </si>
  <si>
    <t>~40392%</t>
  </si>
  <si>
    <t>~39898%</t>
  </si>
  <si>
    <t>~40454%</t>
  </si>
  <si>
    <t>~40419%</t>
  </si>
  <si>
    <t>Leslie</t>
  </si>
  <si>
    <t>Saphhira</t>
  </si>
  <si>
    <t>Shifley</t>
  </si>
  <si>
    <t>Beltran</t>
  </si>
  <si>
    <t>~39838%</t>
  </si>
  <si>
    <t>5170i</t>
  </si>
  <si>
    <t>Avery Hi-Liter® EverBold™ Pen Style Fluorescent Highlighters, 4/Pack</t>
  </si>
  <si>
    <t>Blacks</t>
  </si>
  <si>
    <t>~41114%</t>
  </si>
  <si>
    <t>~40044%</t>
  </si>
  <si>
    <t>Desktop 3-Pocket Hot File®</t>
  </si>
  <si>
    <t>Bierner</t>
  </si>
  <si>
    <t>Tiffany</t>
  </si>
  <si>
    <t>House</t>
  </si>
  <si>
    <t>~40143%</t>
  </si>
  <si>
    <t>Swindell</t>
  </si>
  <si>
    <t>Anderson</t>
  </si>
  <si>
    <t>~40702%</t>
  </si>
  <si>
    <t>Dilbeck</t>
  </si>
  <si>
    <t>Arianne</t>
  </si>
  <si>
    <t>Irving</t>
  </si>
  <si>
    <t>Gerbode</t>
  </si>
  <si>
    <t>Hunt</t>
  </si>
  <si>
    <t>~40113%</t>
  </si>
  <si>
    <t>Brosina</t>
  </si>
  <si>
    <t>Hoffman</t>
  </si>
  <si>
    <t>~40248%</t>
  </si>
  <si>
    <t>Lexmark 4227 Plus Dot Matrix Printer</t>
  </si>
  <si>
    <t>~40867%</t>
  </si>
  <si>
    <t>~40750%</t>
  </si>
  <si>
    <t>~40989%</t>
  </si>
  <si>
    <t>~40829%</t>
  </si>
  <si>
    <t>6162</t>
  </si>
  <si>
    <t>~41098%</t>
  </si>
  <si>
    <t>~40197%</t>
  </si>
  <si>
    <t>~40753%</t>
  </si>
  <si>
    <t>Phillina</t>
  </si>
  <si>
    <t>Ober</t>
  </si>
  <si>
    <t>Epp</t>
  </si>
  <si>
    <t>Galang</t>
  </si>
  <si>
    <t>Avery 482</t>
  </si>
  <si>
    <t>Lynn</t>
  </si>
  <si>
    <t>~41030%</t>
  </si>
  <si>
    <t>Georgia</t>
  </si>
  <si>
    <t>Rosenberg</t>
  </si>
  <si>
    <t>Armold</t>
  </si>
  <si>
    <t>Xerox 1972</t>
  </si>
  <si>
    <t>~40004%</t>
  </si>
  <si>
    <t>Sweed</t>
  </si>
  <si>
    <t>Acco Clips to Go™ Binder Clips, 24 Clips in Two Sizes</t>
  </si>
  <si>
    <t>~39937%</t>
  </si>
  <si>
    <t>Sony IBM Color Diskettes, 25/Pack</t>
  </si>
  <si>
    <t>Yukon</t>
  </si>
  <si>
    <t>Dario</t>
  </si>
  <si>
    <t>Medina</t>
  </si>
  <si>
    <t>Farhat</t>
  </si>
  <si>
    <t>~39841%</t>
  </si>
  <si>
    <t>~40347%</t>
  </si>
  <si>
    <t>Block</t>
  </si>
  <si>
    <t>Fellowes Mobile File Cart, Black</t>
  </si>
  <si>
    <t>Sterilite Officeware Hinged File Box</t>
  </si>
  <si>
    <t>~40255%</t>
  </si>
  <si>
    <t>~40275%</t>
  </si>
  <si>
    <t>~41225%</t>
  </si>
  <si>
    <t>Xerox 1883</t>
  </si>
  <si>
    <t>Belkin OmniView SE Rackmount Kit</t>
  </si>
  <si>
    <t>Hart</t>
  </si>
  <si>
    <t>Ordway</t>
  </si>
  <si>
    <t>iDEN i550</t>
  </si>
  <si>
    <t>Crestani</t>
  </si>
  <si>
    <t>Spruell</t>
  </si>
  <si>
    <t>~39999%</t>
  </si>
  <si>
    <t>~40830%</t>
  </si>
  <si>
    <t>McFarland</t>
  </si>
  <si>
    <t>Katz</t>
  </si>
  <si>
    <t>DAX Wood Document Frame</t>
  </si>
  <si>
    <t>~40241%</t>
  </si>
  <si>
    <t>Pond</t>
  </si>
  <si>
    <t>~40493%</t>
  </si>
  <si>
    <t>Cyra</t>
  </si>
  <si>
    <t>Reiten</t>
  </si>
  <si>
    <t>~40063%</t>
  </si>
  <si>
    <t>Holmes Cool Mist Humidifier for the Whole House with 8-Gallon Output per Day, Extended Life Filter</t>
  </si>
  <si>
    <t>~41134%</t>
  </si>
  <si>
    <t>Pisteka</t>
  </si>
  <si>
    <t>Okidata Pacemark 4410N Wide Format Dot Matrix Printer</t>
  </si>
  <si>
    <t>Kipp</t>
  </si>
  <si>
    <t>Bremer</t>
  </si>
  <si>
    <t>Tim</t>
  </si>
  <si>
    <t>Taslimi</t>
  </si>
  <si>
    <t>Juliana</t>
  </si>
  <si>
    <t>Krohn</t>
  </si>
  <si>
    <t>Noonan</t>
  </si>
  <si>
    <t>~40530%</t>
  </si>
  <si>
    <t>~40421%</t>
  </si>
  <si>
    <t>~41250%</t>
  </si>
  <si>
    <t>~41227%</t>
  </si>
  <si>
    <t>~40573%</t>
  </si>
  <si>
    <t>~39861%</t>
  </si>
  <si>
    <t>Maris</t>
  </si>
  <si>
    <t>LaWare</t>
  </si>
  <si>
    <t>~40055%</t>
  </si>
  <si>
    <t>~40616%</t>
  </si>
  <si>
    <t>R289LX</t>
  </si>
  <si>
    <t>McAfee</t>
  </si>
  <si>
    <t>~41230%</t>
  </si>
  <si>
    <t>~40078%</t>
  </si>
  <si>
    <t>~41063%</t>
  </si>
  <si>
    <t>~41019%</t>
  </si>
  <si>
    <t>~39933%</t>
  </si>
  <si>
    <t>~41069%</t>
  </si>
  <si>
    <t>Electrix Incandescent Magnifying Lamp, Black</t>
  </si>
  <si>
    <t>~41269%</t>
  </si>
  <si>
    <t>AT&amp;T 1430 2.4GHz Analog Phone w/Caller ID</t>
  </si>
  <si>
    <t>UniKeep™ View Case Binders</t>
  </si>
  <si>
    <t>~39915%</t>
  </si>
  <si>
    <t>~40398%</t>
  </si>
  <si>
    <t>~40527%</t>
  </si>
  <si>
    <t>Darley</t>
  </si>
  <si>
    <t>Harton</t>
  </si>
  <si>
    <t>~40890%</t>
  </si>
  <si>
    <t>Acco PRESSTEX® Data Binder with Storage Hooks, Dark Blue, 14 7/8" X 11"</t>
  </si>
  <si>
    <t>~41096%</t>
  </si>
  <si>
    <t>~40110%</t>
  </si>
  <si>
    <t>Lauren</t>
  </si>
  <si>
    <t>Leatherbury</t>
  </si>
  <si>
    <t>Bush® Cubix Conference Tables, Fully Assembled</t>
  </si>
  <si>
    <t>~40993%</t>
  </si>
  <si>
    <t>Rawles</t>
  </si>
  <si>
    <t>~40019%</t>
  </si>
  <si>
    <t>Logitech Cordless Keyboard</t>
  </si>
  <si>
    <t>~39847%</t>
  </si>
  <si>
    <t>~41248%</t>
  </si>
  <si>
    <t>~40637%</t>
  </si>
  <si>
    <t>V66</t>
  </si>
  <si>
    <t>Roger</t>
  </si>
  <si>
    <t>Barcio</t>
  </si>
  <si>
    <t>Pak</t>
  </si>
  <si>
    <t>Brockman</t>
  </si>
  <si>
    <t>Resi</t>
  </si>
  <si>
    <t>Polking</t>
  </si>
  <si>
    <t>Demir</t>
  </si>
  <si>
    <t>~40257%</t>
  </si>
  <si>
    <t>Manning</t>
  </si>
  <si>
    <t>Chance</t>
  </si>
  <si>
    <t>Sharelle</t>
  </si>
  <si>
    <t>Roach</t>
  </si>
  <si>
    <t>~39972%</t>
  </si>
  <si>
    <t>Workman</t>
  </si>
  <si>
    <t>Advantus Plastic Paper Clips</t>
  </si>
  <si>
    <t>O'Sullivan 4-Shelf Bookcase in Odessa Pine</t>
  </si>
  <si>
    <t>~40640%</t>
  </si>
  <si>
    <t>Chloris</t>
  </si>
  <si>
    <t>Kastensmidt</t>
  </si>
  <si>
    <t>~40059%</t>
  </si>
  <si>
    <t>Hazard</t>
  </si>
  <si>
    <t>Katharine</t>
  </si>
  <si>
    <t>Harms</t>
  </si>
  <si>
    <t>Grinstein</t>
  </si>
  <si>
    <t>~40807%</t>
  </si>
  <si>
    <t>Etezadi</t>
  </si>
  <si>
    <t>Sample</t>
  </si>
  <si>
    <t>Company</t>
  </si>
  <si>
    <t>Cooley</t>
  </si>
  <si>
    <t>Sibella</t>
  </si>
  <si>
    <t>Parks</t>
  </si>
  <si>
    <t>Shillingsburg</t>
  </si>
  <si>
    <t>Brooke</t>
  </si>
  <si>
    <t>Gillingham</t>
  </si>
  <si>
    <t>Boeckenhauer</t>
  </si>
  <si>
    <t>Ballentine</t>
  </si>
  <si>
    <t>Claire</t>
  </si>
  <si>
    <t>Good</t>
  </si>
  <si>
    <t>~40583%</t>
  </si>
  <si>
    <t>Crouse</t>
  </si>
  <si>
    <t>Cassandra</t>
  </si>
  <si>
    <t>Brandow</t>
  </si>
  <si>
    <t>Barton</t>
  </si>
  <si>
    <t>Catherine</t>
  </si>
  <si>
    <t>Glotzbach</t>
  </si>
  <si>
    <t>Olsen</t>
  </si>
  <si>
    <t>Acco Pressboard Covers with Storage Hooks, 14 7/8" x 11", Executive Red</t>
  </si>
  <si>
    <t>Novimex High-Tech Fabric Mesh Task Chair</t>
  </si>
  <si>
    <t>Alice</t>
  </si>
  <si>
    <t>McCarthy</t>
  </si>
  <si>
    <t>Merwin</t>
  </si>
  <si>
    <t>Money</t>
  </si>
  <si>
    <t>Tron</t>
  </si>
  <si>
    <t>Steele</t>
  </si>
  <si>
    <t>~40548%</t>
  </si>
  <si>
    <t>Edelman</t>
  </si>
  <si>
    <t>~39928%</t>
  </si>
  <si>
    <t>~40959%</t>
  </si>
  <si>
    <t>Dartt</t>
  </si>
  <si>
    <t>Cheatham</t>
  </si>
  <si>
    <t>Yoseph</t>
  </si>
  <si>
    <t>~41215%</t>
  </si>
  <si>
    <t>Book</t>
  </si>
  <si>
    <t>Phelps</t>
  </si>
  <si>
    <t>Tonja</t>
  </si>
  <si>
    <t>Turnell</t>
  </si>
  <si>
    <t>Conant</t>
  </si>
  <si>
    <t>~40904%</t>
  </si>
  <si>
    <t>Cyma</t>
  </si>
  <si>
    <t>Kinney</t>
  </si>
  <si>
    <t>Shui</t>
  </si>
  <si>
    <t>~40130%</t>
  </si>
  <si>
    <t>Shami</t>
  </si>
  <si>
    <t>Xerox 209</t>
  </si>
  <si>
    <t>~40922%</t>
  </si>
  <si>
    <t>~39853%</t>
  </si>
  <si>
    <t>Sanford Uni-Blazer™ View Highlighters, Chisel Tip, Yellow</t>
  </si>
  <si>
    <t>Greene</t>
  </si>
  <si>
    <t>Column1</t>
  </si>
  <si>
    <t>Column2</t>
  </si>
  <si>
    <t xml:space="preserve"> Cleaned  Order Date 2</t>
  </si>
  <si>
    <t>OrderID</t>
  </si>
  <si>
    <t>Status</t>
  </si>
  <si>
    <t>Returned</t>
  </si>
  <si>
    <t>Manager</t>
  </si>
  <si>
    <t>Pat</t>
  </si>
  <si>
    <t xml:space="preserve">Cleaned order piority </t>
  </si>
  <si>
    <t xml:space="preserve"> Cleaned  Order Day variable</t>
  </si>
  <si>
    <t>Cleaned order month variable</t>
  </si>
  <si>
    <t xml:space="preserve">Cleaned order Year Variable </t>
  </si>
  <si>
    <t>Cleaned order Year and Month</t>
  </si>
  <si>
    <t xml:space="preserve"> Daystoship</t>
  </si>
  <si>
    <t xml:space="preserve">Full Name </t>
  </si>
  <si>
    <t xml:space="preserve"> Customers Age</t>
  </si>
  <si>
    <t>Customer Age Band</t>
  </si>
  <si>
    <t xml:space="preserve"> Cost Price </t>
  </si>
  <si>
    <t xml:space="preserve"> OrderID Retured</t>
  </si>
  <si>
    <t>Returned 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</si>
</sst>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₦&quot;#,##0.00"/>
  </numFmts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2" fontId="0" fillId="0" borderId="0" xfId="0" applyNumberFormat="1"/>
    <xf numFmtId="164" fontId="0" fillId="0" borderId="0" xfId="0" applyNumberFormat="1"/>
    <xf numFmtId="10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2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EDD742B1-CF84-421B-A795-B6DDEB4E9F4A}" autoFormatId="16" applyNumberFormats="0" applyBorderFormats="0" applyFontFormats="0" applyPatternFormats="0" applyAlignmentFormats="0" applyWidthHeightFormats="0">
  <queryTableRefresh nextId="36" unboundColumnsRight="5">
    <queryTableFields count="34">
      <queryTableField id="2" name="Order ID" tableColumnId="2"/>
      <queryTableField id="34" dataBound="0" tableColumnId="34"/>
      <queryTableField id="3" name="Order Date" tableColumnId="3"/>
      <queryTableField id="23" dataBound="0" tableColumnId="23"/>
      <queryTableField id="24" dataBound="0" tableColumnId="25"/>
      <queryTableField id="26" dataBound="0" tableColumnId="26"/>
      <queryTableField id="27" dataBound="0" tableColumnId="27"/>
      <queryTableField id="28" dataBound="0" tableColumnId="28"/>
      <queryTableField id="4" name="Order Priority" tableColumnId="4"/>
      <queryTableField id="25" dataBound="0" tableColumnId="24"/>
      <queryTableField id="5" name="Order Quantity" tableColumnId="5"/>
      <queryTableField id="6" name="Sales" tableColumnId="6"/>
      <queryTableField id="7" name="Discount" tableColumnId="7"/>
      <queryTableField id="8" name="Ship Mode" tableColumnId="8"/>
      <queryTableField id="9" name="Profit" tableColumnId="9"/>
      <queryTableField id="10" name="Unit Price" tableColumnId="10"/>
      <queryTableField id="11" name="Shipping Cost" tableColumnId="11"/>
      <queryTableField id="12" name="First Name" tableColumnId="12"/>
      <queryTableField id="13" name="Last Name" tableColumnId="13"/>
      <queryTableField id="30" dataBound="0" tableColumnId="30"/>
      <queryTableField id="14" name="Region" tableColumnId="14"/>
      <queryTableField id="15" name="Customer Segment" tableColumnId="15"/>
      <queryTableField id="16" name="Product Category" tableColumnId="16"/>
      <queryTableField id="17" name="Product Sub-Category" tableColumnId="17"/>
      <queryTableField id="18" name="Product Name" tableColumnId="18"/>
      <queryTableField id="19" name="Product Container" tableColumnId="19"/>
      <queryTableField id="20" name="Product Base Margin" tableColumnId="20"/>
      <queryTableField id="21" name="Ship Date" tableColumnId="21"/>
      <queryTableField id="22" name="BirthDate" tableColumnId="22"/>
      <queryTableField id="29" dataBound="0" tableColumnId="29"/>
      <queryTableField id="31" dataBound="0" tableColumnId="31"/>
      <queryTableField id="32" dataBound="0" tableColumnId="32"/>
      <queryTableField id="33" dataBound="0" tableColumnId="33"/>
      <queryTableField id="35" dataBound="0" tableColumnId="37"/>
    </queryTableFields>
    <queryTableDeletedFields count="1">
      <deletedField name="Row ID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A3C8C889-7A3A-453D-99BB-0C190940DC5B}" autoFormatId="16" applyNumberFormats="0" applyBorderFormats="0" applyFontFormats="0" applyPatternFormats="0" applyAlignmentFormats="0" applyWidthHeightFormats="0">
  <queryTableRefresh nextId="3">
    <queryTableFields count="2">
      <queryTableField id="1" name="OrderID" tableColumnId="1"/>
      <queryTableField id="2" name="Status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FCA5D44-FA4F-460D-AE2A-7CDB59885EF4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270A2EF-E435-4EE8-A35D-2B18D2C10EA0}" name="Sales_Transactions" displayName="Sales_Transactions" ref="A1:AH8400" tableType="queryTable" totalsRowShown="0">
  <autoFilter ref="A1:AH8400" xr:uid="{0270A2EF-E435-4EE8-A35D-2B18D2C10EA0}">
    <filterColumn colId="13">
      <customFilters>
        <customFilter operator="notEqual" val=" "/>
      </customFilters>
    </filterColumn>
    <filterColumn colId="26">
      <customFilters>
        <customFilter operator="notEqual" val=" "/>
      </customFilters>
    </filterColumn>
    <filterColumn colId="28">
      <customFilters>
        <customFilter operator="notEqual" val=" "/>
      </customFilters>
    </filterColumn>
  </autoFilter>
  <tableColumns count="34">
    <tableColumn id="2" xr3:uid="{1E84E5AB-6014-4CC3-AF57-416B3E9A6CFD}" uniqueName="2" name="Order ID" queryTableFieldId="2"/>
    <tableColumn id="34" xr3:uid="{BF742313-8AA8-434A-BB36-CAFA199FCD22}" uniqueName="34" name=" OrderID Retured" queryTableFieldId="34"/>
    <tableColumn id="3" xr3:uid="{B25908C4-0951-4E91-B7B5-DB4ABDB36231}" uniqueName="3" name="Order Date" queryTableFieldId="3" dataDxfId="28"/>
    <tableColumn id="23" xr3:uid="{91A1FF0B-C034-4D14-BC4F-285BABFCCC48}" uniqueName="23" name=" Cleaned  Order Date 2" queryTableFieldId="23" dataDxfId="27">
      <calculatedColumnFormula>TEXT(MID(Sales_Transactions[[#This Row],[Order Date]],2,5),"d/m/yyy")</calculatedColumnFormula>
    </tableColumn>
    <tableColumn id="25" xr3:uid="{F51A6CC3-FDF2-45B0-A4F6-84A9A99AA910}" uniqueName="25" name=" Cleaned  Order Day variable" queryTableFieldId="24" dataDxfId="26">
      <calculatedColumnFormula>TEXT(MID(Sales_Transactions[[#This Row],[Order Date]],2,5),"d")</calculatedColumnFormula>
    </tableColumn>
    <tableColumn id="26" xr3:uid="{C849A9DE-DBF6-470E-BAA8-C07E353C4CD7}" uniqueName="26" name="Cleaned order month variable" queryTableFieldId="26" dataDxfId="25">
      <calculatedColumnFormula>TEXT(MID(Sales_Transactions[[#This Row],[Order Date]],2,5),"m")</calculatedColumnFormula>
    </tableColumn>
    <tableColumn id="27" xr3:uid="{A1B8C5BA-2956-4389-87D0-AC4D8135A419}" uniqueName="27" name="Cleaned order Year Variable " queryTableFieldId="27" dataDxfId="24">
      <calculatedColumnFormula>TEXT(MID(Sales_Transactions[[#This Row],[Order Date]],2,5),"yyy")</calculatedColumnFormula>
    </tableColumn>
    <tableColumn id="28" xr3:uid="{5ED43F04-4A19-40C9-A80B-0167E52F65E4}" uniqueName="28" name="Cleaned order Year and Month" queryTableFieldId="28" dataDxfId="23">
      <calculatedColumnFormula>TEXT(MID(Sales_Transactions[[#This Row],[Order Date]],2,5),"yyy/m")</calculatedColumnFormula>
    </tableColumn>
    <tableColumn id="4" xr3:uid="{B9C16E92-5708-4E8F-B730-A0A013D436EF}" uniqueName="4" name="Order Priority" queryTableFieldId="4" dataDxfId="22"/>
    <tableColumn id="24" xr3:uid="{425655BF-A569-407C-B724-66F7E52004FC}" uniqueName="24" name="Cleaned order piority " queryTableFieldId="25" dataDxfId="21">
      <calculatedColumnFormula>IF(I2="Making Critical",5,IF(I2="High",4,IF(I2="Medium",3,IF(I2="Low",2,1))))</calculatedColumnFormula>
    </tableColumn>
    <tableColumn id="5" xr3:uid="{BDF37972-4909-438A-82FD-8F86722F3761}" uniqueName="5" name="Order Quantity" queryTableFieldId="5" dataDxfId="20"/>
    <tableColumn id="6" xr3:uid="{DCF7DFB6-DA69-4628-822A-6A89572EA4D4}" uniqueName="6" name="Sales" queryTableFieldId="6"/>
    <tableColumn id="7" xr3:uid="{D72BC268-FF0A-4E3C-B14A-524AB0979EBC}" uniqueName="7" name="Discount" queryTableFieldId="7"/>
    <tableColumn id="8" xr3:uid="{C9103D73-2809-48D7-8B7C-BF20C8550A6C}" uniqueName="8" name="Ship Mode" queryTableFieldId="8" dataDxfId="19"/>
    <tableColumn id="9" xr3:uid="{5F0E7709-302E-4E08-9258-208CA082EF77}" uniqueName="9" name="Profit" queryTableFieldId="9"/>
    <tableColumn id="10" xr3:uid="{9E38AAEB-69F0-4827-9D7B-A9BB1678FEC3}" uniqueName="10" name="Unit Price" queryTableFieldId="10"/>
    <tableColumn id="11" xr3:uid="{CBE91079-E32D-40DF-AF4C-DDC5F399E1D1}" uniqueName="11" name="Shipping Cost" queryTableFieldId="11"/>
    <tableColumn id="12" xr3:uid="{314A68B2-0D52-40A0-92FF-350BEE2FD69D}" uniqueName="12" name="First Name" queryTableFieldId="12" dataDxfId="18"/>
    <tableColumn id="13" xr3:uid="{BEA112EE-3568-4EC6-A866-DCDC038D65F0}" uniqueName="13" name="Last Name" queryTableFieldId="13" dataDxfId="17"/>
    <tableColumn id="30" xr3:uid="{9ACDC7FE-5F3B-40AE-9325-4BEB35C4502B}" uniqueName="30" name="Full Name " queryTableFieldId="30" dataDxfId="16">
      <calculatedColumnFormula>R2 &amp; " " &amp; S2</calculatedColumnFormula>
    </tableColumn>
    <tableColumn id="14" xr3:uid="{D2FCDA8B-AAF4-4325-9747-820E7A4850C3}" uniqueName="14" name="Region" queryTableFieldId="14" dataDxfId="15"/>
    <tableColumn id="15" xr3:uid="{4005C4D0-08A8-4BB0-ACE5-1DBD4AFF56BE}" uniqueName="15" name="Customer Segment" queryTableFieldId="15" dataDxfId="14"/>
    <tableColumn id="16" xr3:uid="{4AA9778A-89DA-485D-9C8E-2A5D08CC92DB}" uniqueName="16" name="Product Category" queryTableFieldId="16" dataDxfId="13"/>
    <tableColumn id="17" xr3:uid="{29867191-AB45-4005-A19B-033D76F0874E}" uniqueName="17" name="Product Sub-Category" queryTableFieldId="17" dataDxfId="12"/>
    <tableColumn id="18" xr3:uid="{5E16EA04-AF83-4AA5-BB81-EA819C1CCDCF}" uniqueName="18" name="Product Name" queryTableFieldId="18" dataDxfId="11"/>
    <tableColumn id="19" xr3:uid="{D0D451AB-81E2-4BF3-8B62-DBDF0A0BC979}" uniqueName="19" name="Product Container" queryTableFieldId="19" dataDxfId="10"/>
    <tableColumn id="20" xr3:uid="{16111B60-82FD-41BB-883C-DAA62502BC8C}" uniqueName="20" name="Product Base Margin" queryTableFieldId="20"/>
    <tableColumn id="21" xr3:uid="{78912FB6-C7B1-442C-A0F2-EFEB9059DF87}" uniqueName="21" name="Ship Date" queryTableFieldId="21" dataDxfId="9"/>
    <tableColumn id="22" xr3:uid="{A3E6733C-F7E7-486E-B432-90DECBE27649}" uniqueName="22" name="BirthDate" queryTableFieldId="22" dataDxfId="8"/>
    <tableColumn id="29" xr3:uid="{75E13B19-9A74-45AE-8B45-D0681490F35B}" uniqueName="29" name=" Daystoship" queryTableFieldId="29" dataDxfId="7">
      <calculatedColumnFormula>_xlfn.DAYS(AB2,D2)</calculatedColumnFormula>
    </tableColumn>
    <tableColumn id="31" xr3:uid="{972918E6-144A-4A87-8BBF-DD4639BF029C}" uniqueName="31" name=" Customers Age" queryTableFieldId="31" dataDxfId="6">
      <calculatedColumnFormula>DATEDIF(AC2,TODAY(),"Y")</calculatedColumnFormula>
    </tableColumn>
    <tableColumn id="32" xr3:uid="{047D493E-F63E-4BBE-8401-33310C9E2A6E}" uniqueName="32" name="Customer Age Band" queryTableFieldId="32" dataDxfId="5">
      <calculatedColumnFormula>IF(AE2&lt;18,"Under 18",IF(AE2&lt;65,"18-64","Over 65"))</calculatedColumnFormula>
    </tableColumn>
    <tableColumn id="33" xr3:uid="{62CEE225-E905-4E26-8600-47F16A01E616}" uniqueName="33" name=" Cost Price " queryTableFieldId="33" dataDxfId="4">
      <calculatedColumnFormula xml:space="preserve"> (P2 - (M2 / 100) * P2 + Q2) / K2</calculatedColumnFormula>
    </tableColumn>
    <tableColumn id="37" xr3:uid="{5E74D259-32ED-41DF-A003-0AC413964DE8}" uniqueName="37" name="Returned Item" queryTableFieldId="35" dataDxfId="3">
      <calculatedColumnFormula>_xlfn.IFNA(VLOOKUP(Sales_Transactions[[#This Row],[Order ID]],Returned_Items[#All],2,FALSE),"Not Returned")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594BF20-56E5-428D-8577-2F9D745AE1E3}" name="Returned_Items" displayName="Returned_Items" ref="A1:B573" tableType="queryTable" totalsRowShown="0">
  <autoFilter ref="A1:B573" xr:uid="{0594BF20-56E5-428D-8577-2F9D745AE1E3}"/>
  <tableColumns count="2">
    <tableColumn id="1" xr3:uid="{E44B1A05-7988-4A15-99DA-618CEF7B24D1}" uniqueName="1" name="OrderID" queryTableFieldId="1"/>
    <tableColumn id="2" xr3:uid="{C6B5479D-EE84-41AE-84BB-625DE6C79684}" uniqueName="2" name="Status" queryTableFieldId="2" dataDxfId="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EC01B9A-006D-49F9-955B-CA9AEB4624AD}" name="Regional_Managers" displayName="Regional_Managers" ref="A1:B10" tableType="queryTable" totalsRowShown="0">
  <autoFilter ref="A1:B10" xr:uid="{7EC01B9A-006D-49F9-955B-CA9AEB4624AD}"/>
  <tableColumns count="2">
    <tableColumn id="1" xr3:uid="{FF957A86-7A5E-4398-946D-A8796BD85BDC}" uniqueName="1" name="Column1" queryTableFieldId="1" dataDxfId="1"/>
    <tableColumn id="2" xr3:uid="{D180EDA5-829D-4CD8-A43D-7E91586E1DE6}" uniqueName="2" name="Column2" queryTableFieldId="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63ADE-86E0-4561-AFB3-6E22919AF917}">
  <dimension ref="A1:AJ8400"/>
  <sheetViews>
    <sheetView tabSelected="1" topLeftCell="R1" zoomScale="112" zoomScaleNormal="112" workbookViewId="0">
      <selection activeCell="AG2" sqref="AG2"/>
    </sheetView>
  </sheetViews>
  <sheetFormatPr defaultRowHeight="15" x14ac:dyDescent="0.25"/>
  <cols>
    <col min="1" max="1" width="10.85546875" bestFit="1" customWidth="1"/>
    <col min="2" max="2" width="13.140625" bestFit="1" customWidth="1"/>
    <col min="3" max="3" width="15.5703125" style="2" bestFit="1" customWidth="1"/>
    <col min="4" max="4" width="16.7109375" bestFit="1" customWidth="1"/>
    <col min="5" max="5" width="13.7109375" style="2" customWidth="1"/>
    <col min="6" max="6" width="11.42578125" bestFit="1" customWidth="1"/>
    <col min="7" max="7" width="13.28515625" bestFit="1" customWidth="1"/>
    <col min="8" max="8" width="9.7109375" bestFit="1" customWidth="1"/>
    <col min="9" max="9" width="12" bestFit="1" customWidth="1"/>
    <col min="10" max="10" width="16" style="2" bestFit="1" customWidth="1"/>
    <col min="11" max="11" width="13" style="3" bestFit="1" customWidth="1"/>
    <col min="12" max="12" width="13.85546875" style="4" bestFit="1" customWidth="1"/>
    <col min="13" max="13" width="19.7109375" style="5" bestFit="1" customWidth="1"/>
    <col min="14" max="14" width="21" style="3" bestFit="1" customWidth="1"/>
    <col min="15" max="15" width="19" style="3" bestFit="1" customWidth="1"/>
    <col min="16" max="16" width="30.28515625" style="3" bestFit="1" customWidth="1"/>
    <col min="17" max="17" width="30" customWidth="1"/>
    <col min="18" max="18" width="20" style="5" bestFit="1" customWidth="1"/>
    <col min="19" max="19" width="21.7109375" style="5" bestFit="1" customWidth="1"/>
    <col min="20" max="20" width="12" bestFit="1" customWidth="1"/>
    <col min="21" max="21" width="11.85546875" style="5" bestFit="1" customWidth="1"/>
    <col min="22" max="22" width="9.140625" style="5"/>
    <col min="23" max="24" width="10.42578125" style="5" bestFit="1" customWidth="1"/>
    <col min="25" max="25" width="9.140625" style="5"/>
    <col min="26" max="26" width="10.42578125" style="4" bestFit="1" customWidth="1"/>
    <col min="27" max="28" width="10.42578125" style="1" bestFit="1" customWidth="1"/>
    <col min="29" max="29" width="10.42578125" bestFit="1" customWidth="1"/>
    <col min="32" max="32" width="9.140625" style="3"/>
    <col min="34" max="34" width="16.7109375" customWidth="1"/>
  </cols>
  <sheetData>
    <row r="1" spans="1:36" x14ac:dyDescent="0.25">
      <c r="A1" t="s">
        <v>0</v>
      </c>
      <c r="B1" t="s">
        <v>3669</v>
      </c>
      <c r="C1" t="s">
        <v>1</v>
      </c>
      <c r="D1" s="2" t="s">
        <v>3653</v>
      </c>
      <c r="E1" s="2" t="s">
        <v>3660</v>
      </c>
      <c r="F1" s="2" t="s">
        <v>3661</v>
      </c>
      <c r="G1" s="2" t="s">
        <v>3662</v>
      </c>
      <c r="H1" s="2" t="s">
        <v>3663</v>
      </c>
      <c r="I1" t="s">
        <v>2</v>
      </c>
      <c r="J1" t="s">
        <v>3659</v>
      </c>
      <c r="K1" s="2" t="s">
        <v>3</v>
      </c>
      <c r="L1" s="3" t="s">
        <v>4</v>
      </c>
      <c r="M1" s="4" t="s">
        <v>5</v>
      </c>
      <c r="N1" s="5" t="s">
        <v>6</v>
      </c>
      <c r="O1" s="3" t="s">
        <v>7</v>
      </c>
      <c r="P1" s="3" t="s">
        <v>8</v>
      </c>
      <c r="Q1" s="3" t="s">
        <v>9</v>
      </c>
      <c r="R1" t="s">
        <v>10</v>
      </c>
      <c r="S1" s="5" t="s">
        <v>11</v>
      </c>
      <c r="T1" s="5" t="s">
        <v>3665</v>
      </c>
      <c r="U1" t="s">
        <v>12</v>
      </c>
      <c r="V1" s="5" t="s">
        <v>13</v>
      </c>
      <c r="W1" s="5" t="s">
        <v>14</v>
      </c>
      <c r="X1" s="5" t="s">
        <v>15</v>
      </c>
      <c r="Y1" s="5" t="s">
        <v>16</v>
      </c>
      <c r="Z1" s="5" t="s">
        <v>17</v>
      </c>
      <c r="AA1" s="4" t="s">
        <v>18</v>
      </c>
      <c r="AB1" s="1" t="s">
        <v>19</v>
      </c>
      <c r="AC1" s="1" t="s">
        <v>20</v>
      </c>
      <c r="AD1" t="s">
        <v>3664</v>
      </c>
      <c r="AE1" t="s">
        <v>3666</v>
      </c>
      <c r="AF1" t="s">
        <v>3667</v>
      </c>
      <c r="AG1" s="3" t="s">
        <v>3668</v>
      </c>
      <c r="AH1" t="s">
        <v>3670</v>
      </c>
    </row>
    <row r="2" spans="1:36" x14ac:dyDescent="0.25">
      <c r="A2">
        <v>3</v>
      </c>
      <c r="C2" t="s">
        <v>21</v>
      </c>
      <c r="D2" s="2" t="str">
        <f>TEXT(MID(Sales_Transactions[[#This Row],[Order Date]],2,5),"d/m/yyy")</f>
        <v>13/10/2010</v>
      </c>
      <c r="E2" s="2" t="str">
        <f>TEXT(MID(Sales_Transactions[[#This Row],[Order Date]],2,5),"d")</f>
        <v>13</v>
      </c>
      <c r="F2" s="2" t="str">
        <f>TEXT(MID(Sales_Transactions[[#This Row],[Order Date]],2,5),"m")</f>
        <v>10</v>
      </c>
      <c r="G2" s="2" t="str">
        <f>TEXT(MID(Sales_Transactions[[#This Row],[Order Date]],2,5),"yyy")</f>
        <v>2010</v>
      </c>
      <c r="H2" s="2" t="str">
        <f>TEXT(MID(Sales_Transactions[[#This Row],[Order Date]],2,5),"yyy/m")</f>
        <v>2010/10</v>
      </c>
      <c r="I2" t="s">
        <v>22</v>
      </c>
      <c r="J2">
        <f t="shared" ref="J2:J65" si="0">IF(I2="Making Critical",5,IF(I2="High",4,IF(I2="Medium",3,IF(I2="Low",2,1))))</f>
        <v>2</v>
      </c>
      <c r="K2" s="2">
        <v>6</v>
      </c>
      <c r="L2" s="3">
        <v>261.54000000000002</v>
      </c>
      <c r="M2" s="4">
        <v>0.04</v>
      </c>
      <c r="N2" s="5" t="s">
        <v>23</v>
      </c>
      <c r="O2" s="3">
        <v>-213.25</v>
      </c>
      <c r="P2" s="3">
        <v>38.94</v>
      </c>
      <c r="Q2" s="3">
        <v>35</v>
      </c>
      <c r="R2" s="5" t="s">
        <v>24</v>
      </c>
      <c r="S2" s="5" t="s">
        <v>25</v>
      </c>
      <c r="T2" s="5" t="str">
        <f t="shared" ref="T2:T65" si="1">R2 &amp; " " &amp; S2</f>
        <v>Muhammed MacIntyre</v>
      </c>
      <c r="U2" t="s">
        <v>26</v>
      </c>
      <c r="V2" s="5" t="s">
        <v>27</v>
      </c>
      <c r="W2" s="5" t="s">
        <v>28</v>
      </c>
      <c r="X2" s="5" t="s">
        <v>29</v>
      </c>
      <c r="Y2" s="5" t="s">
        <v>30</v>
      </c>
      <c r="Z2" s="5" t="s">
        <v>31</v>
      </c>
      <c r="AA2" s="4">
        <v>0.8</v>
      </c>
      <c r="AB2" s="1">
        <v>40471</v>
      </c>
      <c r="AC2" s="1">
        <v>25666</v>
      </c>
      <c r="AD2">
        <f t="shared" ref="AD2:AD65" si="2">_xlfn.DAYS(AB2,D2)</f>
        <v>7</v>
      </c>
      <c r="AE2">
        <f t="shared" ref="AE2:AE65" ca="1" si="3">DATEDIF(AC2,TODAY(),"Y")</f>
        <v>54</v>
      </c>
      <c r="AF2" t="str">
        <f t="shared" ref="AF2:AF65" ca="1" si="4">IF(AE2&lt;18,"Under 18",IF(AE2&lt;65,"18-64","Over 65"))</f>
        <v>18-64</v>
      </c>
      <c r="AG2" s="3">
        <f t="shared" ref="AG2:AG65" si="5" xml:space="preserve"> (P2 - (M2 / 100) * P2 + Q2) / K2</f>
        <v>12.320737333333332</v>
      </c>
      <c r="AH2" t="str">
        <f>_xlfn.IFNA(VLOOKUP(Sales_Transactions[[#This Row],[Order ID]],Returned_Items[#All],2,FALSE),"Not Returned")</f>
        <v>Not Returned</v>
      </c>
    </row>
    <row r="3" spans="1:36" x14ac:dyDescent="0.25">
      <c r="A3">
        <v>293</v>
      </c>
      <c r="C3" t="s">
        <v>32</v>
      </c>
      <c r="D3" s="2" t="str">
        <f>TEXT(MID(Sales_Transactions[[#This Row],[Order Date]],2,5),"d/m/yyy")</f>
        <v>1/10/2012</v>
      </c>
      <c r="E3" s="2" t="str">
        <f>TEXT(MID(Sales_Transactions[[#This Row],[Order Date]],2,5),"d")</f>
        <v>1</v>
      </c>
      <c r="F3" s="2" t="str">
        <f>TEXT(MID(Sales_Transactions[[#This Row],[Order Date]],2,5),"m")</f>
        <v>10</v>
      </c>
      <c r="G3" s="2" t="str">
        <f>TEXT(MID(Sales_Transactions[[#This Row],[Order Date]],2,5),"yyy")</f>
        <v>2012</v>
      </c>
      <c r="H3" s="2" t="str">
        <f>TEXT(MID(Sales_Transactions[[#This Row],[Order Date]],2,5),"yyy/m")</f>
        <v>2012/10</v>
      </c>
      <c r="I3" t="s">
        <v>33</v>
      </c>
      <c r="J3">
        <f t="shared" si="0"/>
        <v>4</v>
      </c>
      <c r="K3" s="2">
        <v>49</v>
      </c>
      <c r="L3" s="3">
        <v>10123.02</v>
      </c>
      <c r="M3" s="4">
        <v>7.0000000000000007E-2</v>
      </c>
      <c r="N3" s="5" t="s">
        <v>34</v>
      </c>
      <c r="O3" s="3">
        <v>457.81</v>
      </c>
      <c r="P3" s="3">
        <v>208.16</v>
      </c>
      <c r="Q3" s="3">
        <v>68.02</v>
      </c>
      <c r="R3" s="5" t="s">
        <v>35</v>
      </c>
      <c r="S3" s="5" t="s">
        <v>36</v>
      </c>
      <c r="T3" s="5" t="str">
        <f t="shared" si="1"/>
        <v>Barry French</v>
      </c>
      <c r="U3" t="s">
        <v>26</v>
      </c>
      <c r="V3" s="5" t="s">
        <v>37</v>
      </c>
      <c r="W3" s="5" t="s">
        <v>28</v>
      </c>
      <c r="X3" s="5" t="s">
        <v>38</v>
      </c>
      <c r="Y3" s="5" t="s">
        <v>39</v>
      </c>
      <c r="Z3" s="5" t="s">
        <v>40</v>
      </c>
      <c r="AA3" s="4">
        <v>0.57999999999999996</v>
      </c>
      <c r="AB3" s="1">
        <v>41184</v>
      </c>
      <c r="AC3" s="1">
        <v>25337</v>
      </c>
      <c r="AD3">
        <f t="shared" si="2"/>
        <v>1</v>
      </c>
      <c r="AE3">
        <f t="shared" ca="1" si="3"/>
        <v>55</v>
      </c>
      <c r="AF3" t="str">
        <f t="shared" ca="1" si="4"/>
        <v>18-64</v>
      </c>
      <c r="AG3" s="3">
        <f t="shared" si="5"/>
        <v>5.6333528163265303</v>
      </c>
      <c r="AH3" t="str">
        <f>_xlfn.IFNA(VLOOKUP(Sales_Transactions[[#This Row],[Order ID]],Returned_Items[#All],2,FALSE),"Not Returned")</f>
        <v>Not Returned</v>
      </c>
    </row>
    <row r="4" spans="1:36" x14ac:dyDescent="0.25">
      <c r="A4">
        <v>293</v>
      </c>
      <c r="C4" t="s">
        <v>32</v>
      </c>
      <c r="D4" s="2" t="str">
        <f>TEXT(MID(Sales_Transactions[[#This Row],[Order Date]],2,5),"d/m/yyy")</f>
        <v>1/10/2012</v>
      </c>
      <c r="E4" s="2" t="str">
        <f>TEXT(MID(Sales_Transactions[[#This Row],[Order Date]],2,5),"d")</f>
        <v>1</v>
      </c>
      <c r="F4" s="2" t="str">
        <f>TEXT(MID(Sales_Transactions[[#This Row],[Order Date]],2,5),"m")</f>
        <v>10</v>
      </c>
      <c r="G4" s="2" t="str">
        <f>TEXT(MID(Sales_Transactions[[#This Row],[Order Date]],2,5),"yyy")</f>
        <v>2012</v>
      </c>
      <c r="H4" s="2" t="str">
        <f>TEXT(MID(Sales_Transactions[[#This Row],[Order Date]],2,5),"yyy/m")</f>
        <v>2012/10</v>
      </c>
      <c r="I4" t="s">
        <v>33</v>
      </c>
      <c r="J4">
        <f t="shared" si="0"/>
        <v>4</v>
      </c>
      <c r="K4" s="2">
        <v>27</v>
      </c>
      <c r="L4" s="3">
        <v>244.57</v>
      </c>
      <c r="M4" s="4">
        <v>0.01</v>
      </c>
      <c r="N4" s="5" t="s">
        <v>23</v>
      </c>
      <c r="O4" s="3">
        <v>46.71</v>
      </c>
      <c r="P4" s="3">
        <v>8.69</v>
      </c>
      <c r="Q4" s="3">
        <v>2.99</v>
      </c>
      <c r="R4" s="5" t="s">
        <v>35</v>
      </c>
      <c r="S4" s="5" t="s">
        <v>36</v>
      </c>
      <c r="T4" s="5" t="str">
        <f t="shared" si="1"/>
        <v>Barry French</v>
      </c>
      <c r="U4" t="s">
        <v>26</v>
      </c>
      <c r="V4" s="5" t="s">
        <v>37</v>
      </c>
      <c r="W4" s="5" t="s">
        <v>28</v>
      </c>
      <c r="X4" s="5" t="s">
        <v>41</v>
      </c>
      <c r="Y4" s="5" t="s">
        <v>42</v>
      </c>
      <c r="Z4" s="5" t="s">
        <v>43</v>
      </c>
      <c r="AA4" s="4">
        <v>0.39</v>
      </c>
      <c r="AB4" s="1">
        <v>41185</v>
      </c>
      <c r="AC4" s="1">
        <v>25427</v>
      </c>
      <c r="AD4">
        <f t="shared" si="2"/>
        <v>2</v>
      </c>
      <c r="AE4">
        <f t="shared" ca="1" si="3"/>
        <v>54</v>
      </c>
      <c r="AF4" t="str">
        <f t="shared" ca="1" si="4"/>
        <v>18-64</v>
      </c>
      <c r="AG4" s="3">
        <f t="shared" si="5"/>
        <v>0.43256040740740742</v>
      </c>
      <c r="AH4" t="str">
        <f>_xlfn.IFNA(VLOOKUP(Sales_Transactions[[#This Row],[Order ID]],Returned_Items[#All],2,FALSE),"Not Returned")</f>
        <v>Not Returned</v>
      </c>
      <c r="AJ4" s="3"/>
    </row>
    <row r="5" spans="1:36" x14ac:dyDescent="0.25">
      <c r="A5">
        <v>483</v>
      </c>
      <c r="C5" t="s">
        <v>44</v>
      </c>
      <c r="D5" s="2" t="str">
        <f>TEXT(MID(Sales_Transactions[[#This Row],[Order Date]],2,5),"d/m/yyy")</f>
        <v>10/7/2011</v>
      </c>
      <c r="E5" s="2" t="str">
        <f>TEXT(MID(Sales_Transactions[[#This Row],[Order Date]],2,5),"d")</f>
        <v>10</v>
      </c>
      <c r="F5" s="2" t="str">
        <f>TEXT(MID(Sales_Transactions[[#This Row],[Order Date]],2,5),"m")</f>
        <v>7</v>
      </c>
      <c r="G5" s="2" t="str">
        <f>TEXT(MID(Sales_Transactions[[#This Row],[Order Date]],2,5),"yyy")</f>
        <v>2011</v>
      </c>
      <c r="H5" s="2" t="str">
        <f>TEXT(MID(Sales_Transactions[[#This Row],[Order Date]],2,5),"yyy/m")</f>
        <v>2011/7</v>
      </c>
      <c r="I5" t="s">
        <v>33</v>
      </c>
      <c r="J5">
        <f t="shared" si="0"/>
        <v>4</v>
      </c>
      <c r="K5" s="2">
        <v>30</v>
      </c>
      <c r="L5" s="3">
        <v>4965.7595000000001</v>
      </c>
      <c r="M5" s="4">
        <v>0.08</v>
      </c>
      <c r="N5" s="5" t="s">
        <v>23</v>
      </c>
      <c r="O5" s="3">
        <v>1198.97</v>
      </c>
      <c r="P5" s="3">
        <v>195.99</v>
      </c>
      <c r="Q5" s="3">
        <v>3.99</v>
      </c>
      <c r="R5" s="5" t="s">
        <v>45</v>
      </c>
      <c r="S5" s="5" t="s">
        <v>46</v>
      </c>
      <c r="T5" s="5" t="str">
        <f t="shared" si="1"/>
        <v>Clay Rozendal</v>
      </c>
      <c r="U5" t="s">
        <v>26</v>
      </c>
      <c r="V5" s="5" t="s">
        <v>47</v>
      </c>
      <c r="W5" s="5" t="s">
        <v>48</v>
      </c>
      <c r="X5" s="5" t="s">
        <v>49</v>
      </c>
      <c r="Y5" s="5" t="s">
        <v>50</v>
      </c>
      <c r="Z5" s="5" t="s">
        <v>43</v>
      </c>
      <c r="AA5" s="4">
        <v>0.57999999999999996</v>
      </c>
      <c r="AB5" s="1">
        <v>40736</v>
      </c>
      <c r="AC5" s="1">
        <v>26344</v>
      </c>
      <c r="AD5">
        <f t="shared" si="2"/>
        <v>2</v>
      </c>
      <c r="AE5">
        <f t="shared" ca="1" si="3"/>
        <v>52</v>
      </c>
      <c r="AF5" t="str">
        <f t="shared" ca="1" si="4"/>
        <v>18-64</v>
      </c>
      <c r="AG5" s="3">
        <f t="shared" si="5"/>
        <v>6.6607736000000006</v>
      </c>
      <c r="AH5" t="str">
        <f>_xlfn.IFNA(VLOOKUP(Sales_Transactions[[#This Row],[Order ID]],Returned_Items[#All],2,FALSE),"Not Returned")</f>
        <v>Not Returned</v>
      </c>
    </row>
    <row r="6" spans="1:36" x14ac:dyDescent="0.25">
      <c r="A6">
        <v>515</v>
      </c>
      <c r="C6" t="s">
        <v>51</v>
      </c>
      <c r="D6" s="2" t="str">
        <f>TEXT(MID(Sales_Transactions[[#This Row],[Order Date]],2,5),"d/m/yyy")</f>
        <v>28/8/2010</v>
      </c>
      <c r="E6" s="2" t="str">
        <f>TEXT(MID(Sales_Transactions[[#This Row],[Order Date]],2,5),"d")</f>
        <v>28</v>
      </c>
      <c r="F6" s="2" t="str">
        <f>TEXT(MID(Sales_Transactions[[#This Row],[Order Date]],2,5),"m")</f>
        <v>8</v>
      </c>
      <c r="G6" s="2" t="str">
        <f>TEXT(MID(Sales_Transactions[[#This Row],[Order Date]],2,5),"yyy")</f>
        <v>2010</v>
      </c>
      <c r="H6" s="2" t="str">
        <f>TEXT(MID(Sales_Transactions[[#This Row],[Order Date]],2,5),"yyy/m")</f>
        <v>2010/8</v>
      </c>
      <c r="I6" t="s">
        <v>52</v>
      </c>
      <c r="J6">
        <f t="shared" si="0"/>
        <v>1</v>
      </c>
      <c r="K6" s="2">
        <v>19</v>
      </c>
      <c r="L6" s="3">
        <v>394.27</v>
      </c>
      <c r="M6" s="4">
        <v>0.08</v>
      </c>
      <c r="N6" s="5" t="s">
        <v>23</v>
      </c>
      <c r="O6" s="3">
        <v>30.94</v>
      </c>
      <c r="P6" s="3">
        <v>21.78</v>
      </c>
      <c r="Q6" s="3">
        <v>5.94</v>
      </c>
      <c r="R6" s="5" t="s">
        <v>53</v>
      </c>
      <c r="S6" s="5" t="s">
        <v>54</v>
      </c>
      <c r="T6" s="5" t="str">
        <f t="shared" si="1"/>
        <v>Carlos Soltero</v>
      </c>
      <c r="U6" t="s">
        <v>26</v>
      </c>
      <c r="V6" s="5" t="s">
        <v>37</v>
      </c>
      <c r="W6" s="5" t="s">
        <v>28</v>
      </c>
      <c r="X6" s="5" t="s">
        <v>38</v>
      </c>
      <c r="Y6" s="5" t="s">
        <v>55</v>
      </c>
      <c r="Z6" s="5" t="s">
        <v>56</v>
      </c>
      <c r="AA6" s="4">
        <v>0.5</v>
      </c>
      <c r="AB6" s="1">
        <v>40420</v>
      </c>
      <c r="AC6" s="1">
        <v>26519</v>
      </c>
      <c r="AD6">
        <f t="shared" si="2"/>
        <v>2</v>
      </c>
      <c r="AE6">
        <f t="shared" ca="1" si="3"/>
        <v>51</v>
      </c>
      <c r="AF6" t="str">
        <f t="shared" ca="1" si="4"/>
        <v>18-64</v>
      </c>
      <c r="AG6" s="3">
        <f t="shared" si="5"/>
        <v>1.4580303157894738</v>
      </c>
      <c r="AH6" t="str">
        <f>_xlfn.IFNA(VLOOKUP(Sales_Transactions[[#This Row],[Order ID]],Returned_Items[#All],2,FALSE),"Not Returned")</f>
        <v>Not Returned</v>
      </c>
    </row>
    <row r="7" spans="1:36" x14ac:dyDescent="0.25">
      <c r="A7">
        <v>515</v>
      </c>
      <c r="C7" t="s">
        <v>51</v>
      </c>
      <c r="D7" s="2" t="str">
        <f>TEXT(MID(Sales_Transactions[[#This Row],[Order Date]],2,5),"d/m/yyy")</f>
        <v>28/8/2010</v>
      </c>
      <c r="E7" s="2" t="str">
        <f>TEXT(MID(Sales_Transactions[[#This Row],[Order Date]],2,5),"d")</f>
        <v>28</v>
      </c>
      <c r="F7" s="2" t="str">
        <f>TEXT(MID(Sales_Transactions[[#This Row],[Order Date]],2,5),"m")</f>
        <v>8</v>
      </c>
      <c r="G7" s="2" t="str">
        <f>TEXT(MID(Sales_Transactions[[#This Row],[Order Date]],2,5),"yyy")</f>
        <v>2010</v>
      </c>
      <c r="H7" s="2" t="str">
        <f>TEXT(MID(Sales_Transactions[[#This Row],[Order Date]],2,5),"yyy/m")</f>
        <v>2010/8</v>
      </c>
      <c r="I7" t="s">
        <v>52</v>
      </c>
      <c r="J7">
        <f t="shared" si="0"/>
        <v>1</v>
      </c>
      <c r="K7" s="2">
        <v>21</v>
      </c>
      <c r="L7" s="3">
        <v>146.69</v>
      </c>
      <c r="M7" s="4">
        <v>0.05</v>
      </c>
      <c r="N7" s="5" t="s">
        <v>23</v>
      </c>
      <c r="O7" s="3">
        <v>4.43</v>
      </c>
      <c r="P7" s="3">
        <v>6.64</v>
      </c>
      <c r="Q7" s="3">
        <v>4.95</v>
      </c>
      <c r="R7" s="5" t="s">
        <v>53</v>
      </c>
      <c r="S7" s="5" t="s">
        <v>54</v>
      </c>
      <c r="T7" s="5" t="str">
        <f t="shared" si="1"/>
        <v>Carlos Soltero</v>
      </c>
      <c r="U7" t="s">
        <v>26</v>
      </c>
      <c r="V7" s="5" t="s">
        <v>37</v>
      </c>
      <c r="W7" s="5" t="s">
        <v>57</v>
      </c>
      <c r="X7" s="5" t="s">
        <v>58</v>
      </c>
      <c r="Y7" s="5" t="s">
        <v>59</v>
      </c>
      <c r="Z7" s="5" t="s">
        <v>60</v>
      </c>
      <c r="AA7" s="4">
        <v>0.37</v>
      </c>
      <c r="AB7" s="1">
        <v>40420</v>
      </c>
      <c r="AC7" s="1">
        <v>25420</v>
      </c>
      <c r="AD7">
        <f t="shared" si="2"/>
        <v>2</v>
      </c>
      <c r="AE7">
        <f t="shared" ca="1" si="3"/>
        <v>55</v>
      </c>
      <c r="AF7" t="str">
        <f t="shared" ca="1" si="4"/>
        <v>18-64</v>
      </c>
      <c r="AG7" s="3">
        <f t="shared" si="5"/>
        <v>0.55174666666666661</v>
      </c>
      <c r="AH7" t="str">
        <f>_xlfn.IFNA(VLOOKUP(Sales_Transactions[[#This Row],[Order ID]],Returned_Items[#All],2,FALSE),"Not Returned")</f>
        <v>Not Returned</v>
      </c>
    </row>
    <row r="8" spans="1:36" x14ac:dyDescent="0.25">
      <c r="A8">
        <v>613</v>
      </c>
      <c r="C8" t="s">
        <v>61</v>
      </c>
      <c r="D8" s="2" t="str">
        <f>TEXT(MID(Sales_Transactions[[#This Row],[Order Date]],2,5),"d/m/yyy")</f>
        <v>17/6/2011</v>
      </c>
      <c r="E8" s="2" t="str">
        <f>TEXT(MID(Sales_Transactions[[#This Row],[Order Date]],2,5),"d")</f>
        <v>17</v>
      </c>
      <c r="F8" s="2" t="str">
        <f>TEXT(MID(Sales_Transactions[[#This Row],[Order Date]],2,5),"m")</f>
        <v>6</v>
      </c>
      <c r="G8" s="2" t="str">
        <f>TEXT(MID(Sales_Transactions[[#This Row],[Order Date]],2,5),"yyy")</f>
        <v>2011</v>
      </c>
      <c r="H8" s="2" t="str">
        <f>TEXT(MID(Sales_Transactions[[#This Row],[Order Date]],2,5),"yyy/m")</f>
        <v>2011/6</v>
      </c>
      <c r="I8" t="s">
        <v>33</v>
      </c>
      <c r="J8">
        <f t="shared" si="0"/>
        <v>4</v>
      </c>
      <c r="K8" s="2">
        <v>12</v>
      </c>
      <c r="L8" s="3">
        <v>93.54</v>
      </c>
      <c r="M8" s="4">
        <v>0.03</v>
      </c>
      <c r="N8" s="5" t="s">
        <v>23</v>
      </c>
      <c r="O8" s="3">
        <v>-54.04</v>
      </c>
      <c r="P8" s="3">
        <v>7.3</v>
      </c>
      <c r="Q8" s="3">
        <v>7.72</v>
      </c>
      <c r="R8" s="5" t="s">
        <v>62</v>
      </c>
      <c r="S8" s="5" t="s">
        <v>63</v>
      </c>
      <c r="T8" s="5" t="str">
        <f t="shared" si="1"/>
        <v>Carl Jackson</v>
      </c>
      <c r="U8" t="s">
        <v>26</v>
      </c>
      <c r="V8" s="5" t="s">
        <v>47</v>
      </c>
      <c r="W8" s="5" t="s">
        <v>28</v>
      </c>
      <c r="X8" s="5" t="s">
        <v>41</v>
      </c>
      <c r="Y8" s="5" t="s">
        <v>64</v>
      </c>
      <c r="Z8" s="5" t="s">
        <v>43</v>
      </c>
      <c r="AA8" s="4">
        <v>0.38</v>
      </c>
      <c r="AB8" s="1">
        <v>40711</v>
      </c>
      <c r="AC8" s="1">
        <v>25543</v>
      </c>
      <c r="AD8">
        <f t="shared" si="2"/>
        <v>0</v>
      </c>
      <c r="AE8">
        <f t="shared" ca="1" si="3"/>
        <v>54</v>
      </c>
      <c r="AF8" t="str">
        <f t="shared" ca="1" si="4"/>
        <v>18-64</v>
      </c>
      <c r="AG8" s="3">
        <f t="shared" si="5"/>
        <v>1.2514841666666667</v>
      </c>
      <c r="AH8" t="str">
        <f>_xlfn.IFNA(VLOOKUP(Sales_Transactions[[#This Row],[Order ID]],Returned_Items[#All],2,FALSE),"Not Returned")</f>
        <v>Not Returned</v>
      </c>
    </row>
    <row r="9" spans="1:36" hidden="1" x14ac:dyDescent="0.25">
      <c r="A9">
        <v>613</v>
      </c>
      <c r="C9" t="s">
        <v>61</v>
      </c>
      <c r="D9" s="2" t="str">
        <f>TEXT(MID(Sales_Transactions[[#This Row],[Order Date]],2,5),"d/m/yyy")</f>
        <v>17/6/2011</v>
      </c>
      <c r="E9" s="2" t="str">
        <f>TEXT(MID(Sales_Transactions[[#This Row],[Order Date]],2,5),"d")</f>
        <v>17</v>
      </c>
      <c r="F9" s="2" t="str">
        <f>TEXT(MID(Sales_Transactions[[#This Row],[Order Date]],2,5),"m")</f>
        <v>6</v>
      </c>
      <c r="G9" s="2" t="str">
        <f>TEXT(MID(Sales_Transactions[[#This Row],[Order Date]],2,5),"yyy")</f>
        <v>2011</v>
      </c>
      <c r="H9" s="2" t="str">
        <f>TEXT(MID(Sales_Transactions[[#This Row],[Order Date]],2,5),"yyy/m")</f>
        <v>2011/6</v>
      </c>
      <c r="I9" t="s">
        <v>33</v>
      </c>
      <c r="J9">
        <f t="shared" si="0"/>
        <v>4</v>
      </c>
      <c r="K9" s="2">
        <v>22</v>
      </c>
      <c r="L9">
        <v>905.08</v>
      </c>
      <c r="M9">
        <v>0.09</v>
      </c>
      <c r="N9" t="s">
        <v>23</v>
      </c>
      <c r="O9">
        <v>127.7</v>
      </c>
      <c r="P9">
        <v>42.76</v>
      </c>
      <c r="Q9">
        <v>6.22</v>
      </c>
      <c r="R9" t="s">
        <v>62</v>
      </c>
      <c r="S9" t="s">
        <v>63</v>
      </c>
      <c r="T9" t="str">
        <f t="shared" si="1"/>
        <v>Carl Jackson</v>
      </c>
      <c r="U9" t="s">
        <v>26</v>
      </c>
      <c r="V9" t="s">
        <v>47</v>
      </c>
      <c r="W9" t="s">
        <v>28</v>
      </c>
      <c r="X9" t="s">
        <v>29</v>
      </c>
      <c r="Y9" t="s">
        <v>65</v>
      </c>
      <c r="Z9" t="s">
        <v>43</v>
      </c>
      <c r="AA9"/>
      <c r="AB9" s="1">
        <v>40712</v>
      </c>
      <c r="AC9" s="1">
        <v>24967</v>
      </c>
      <c r="AD9">
        <f t="shared" si="2"/>
        <v>1</v>
      </c>
      <c r="AE9">
        <f t="shared" ca="1" si="3"/>
        <v>56</v>
      </c>
      <c r="AF9" t="str">
        <f t="shared" ca="1" si="4"/>
        <v>18-64</v>
      </c>
      <c r="AG9">
        <f t="shared" si="5"/>
        <v>2.2246143636363636</v>
      </c>
      <c r="AH9" t="str">
        <f>_xlfn.IFNA(VLOOKUP(Sales_Transactions[[#This Row],[Order ID]],Returned_Items[#All],2,FALSE),"Not Returned")</f>
        <v>Not Returned</v>
      </c>
    </row>
    <row r="10" spans="1:36" hidden="1" x14ac:dyDescent="0.25">
      <c r="A10">
        <v>643</v>
      </c>
      <c r="C10" t="s">
        <v>66</v>
      </c>
      <c r="D10" s="2" t="str">
        <f>TEXT(MID(Sales_Transactions[[#This Row],[Order Date]],2,5),"d/m/yyy")</f>
        <v>24/3/2011</v>
      </c>
      <c r="E10" s="2" t="str">
        <f>TEXT(MID(Sales_Transactions[[#This Row],[Order Date]],2,5),"d")</f>
        <v>24</v>
      </c>
      <c r="F10" s="2" t="str">
        <f>TEXT(MID(Sales_Transactions[[#This Row],[Order Date]],2,5),"m")</f>
        <v>3</v>
      </c>
      <c r="G10" s="2" t="str">
        <f>TEXT(MID(Sales_Transactions[[#This Row],[Order Date]],2,5),"yyy")</f>
        <v>2011</v>
      </c>
      <c r="H10" s="2" t="str">
        <f>TEXT(MID(Sales_Transactions[[#This Row],[Order Date]],2,5),"yyy/m")</f>
        <v>2011/3</v>
      </c>
      <c r="I10" t="s">
        <v>33</v>
      </c>
      <c r="J10">
        <f t="shared" si="0"/>
        <v>4</v>
      </c>
      <c r="K10" s="2">
        <v>21</v>
      </c>
      <c r="L10">
        <v>2781.82</v>
      </c>
      <c r="M10">
        <v>7.0000000000000007E-2</v>
      </c>
      <c r="N10" t="s">
        <v>67</v>
      </c>
      <c r="O10">
        <v>-695.26</v>
      </c>
      <c r="P10">
        <v>138.13999999999999</v>
      </c>
      <c r="Q10">
        <v>35</v>
      </c>
      <c r="R10" t="s">
        <v>68</v>
      </c>
      <c r="S10" t="s">
        <v>69</v>
      </c>
      <c r="T10" t="str">
        <f t="shared" si="1"/>
        <v>Monica Federle</v>
      </c>
      <c r="U10" t="s">
        <v>26</v>
      </c>
      <c r="V10" t="s">
        <v>47</v>
      </c>
      <c r="W10" t="s">
        <v>28</v>
      </c>
      <c r="X10" t="s">
        <v>29</v>
      </c>
      <c r="Y10" t="s">
        <v>70</v>
      </c>
      <c r="Z10" t="s">
        <v>31</v>
      </c>
      <c r="AA10"/>
      <c r="AB10" s="1">
        <v>40627</v>
      </c>
      <c r="AC10" s="1">
        <v>25026</v>
      </c>
      <c r="AD10">
        <f t="shared" si="2"/>
        <v>1</v>
      </c>
      <c r="AE10">
        <f t="shared" ca="1" si="3"/>
        <v>56</v>
      </c>
      <c r="AF10" t="str">
        <f t="shared" ca="1" si="4"/>
        <v>18-64</v>
      </c>
      <c r="AG10">
        <f t="shared" si="5"/>
        <v>8.2401572380952377</v>
      </c>
      <c r="AH10" t="str">
        <f>_xlfn.IFNA(VLOOKUP(Sales_Transactions[[#This Row],[Order ID]],Returned_Items[#All],2,FALSE),"Not Returned")</f>
        <v>Not Returned</v>
      </c>
    </row>
    <row r="11" spans="1:36" hidden="1" x14ac:dyDescent="0.25">
      <c r="A11">
        <v>678</v>
      </c>
      <c r="C11" t="s">
        <v>71</v>
      </c>
      <c r="D11" s="2" t="str">
        <f>TEXT(MID(Sales_Transactions[[#This Row],[Order Date]],2,5),"d/m/yyy")</f>
        <v>26/2/2010</v>
      </c>
      <c r="E11" s="2" t="str">
        <f>TEXT(MID(Sales_Transactions[[#This Row],[Order Date]],2,5),"d")</f>
        <v>26</v>
      </c>
      <c r="F11" s="2" t="str">
        <f>TEXT(MID(Sales_Transactions[[#This Row],[Order Date]],2,5),"m")</f>
        <v>2</v>
      </c>
      <c r="G11" s="2" t="str">
        <f>TEXT(MID(Sales_Transactions[[#This Row],[Order Date]],2,5),"yyy")</f>
        <v>2010</v>
      </c>
      <c r="H11" s="2" t="str">
        <f>TEXT(MID(Sales_Transactions[[#This Row],[Order Date]],2,5),"yyy/m")</f>
        <v>2010/2</v>
      </c>
      <c r="I11" t="s">
        <v>22</v>
      </c>
      <c r="J11">
        <f t="shared" si="0"/>
        <v>2</v>
      </c>
      <c r="K11" s="2">
        <v>44</v>
      </c>
      <c r="L11">
        <v>228.41</v>
      </c>
      <c r="M11">
        <v>7.0000000000000007E-2</v>
      </c>
      <c r="N11" t="s">
        <v>23</v>
      </c>
      <c r="O11">
        <v>-226.36</v>
      </c>
      <c r="P11">
        <v>4.9800000000000004</v>
      </c>
      <c r="Q11">
        <v>8.33</v>
      </c>
      <c r="R11" t="s">
        <v>72</v>
      </c>
      <c r="S11" t="s">
        <v>73</v>
      </c>
      <c r="T11" t="str">
        <f t="shared" si="1"/>
        <v>Dorothy Badders</v>
      </c>
      <c r="U11" t="s">
        <v>26</v>
      </c>
      <c r="V11" t="s">
        <v>74</v>
      </c>
      <c r="W11" t="s">
        <v>28</v>
      </c>
      <c r="X11" t="s">
        <v>75</v>
      </c>
      <c r="Y11" t="s">
        <v>76</v>
      </c>
      <c r="Z11" t="s">
        <v>43</v>
      </c>
      <c r="AA11">
        <v>0.38</v>
      </c>
      <c r="AB11" s="1">
        <v>40235</v>
      </c>
      <c r="AC11" s="1"/>
      <c r="AD11">
        <f t="shared" si="2"/>
        <v>0</v>
      </c>
      <c r="AE11">
        <f t="shared" ca="1" si="3"/>
        <v>124</v>
      </c>
      <c r="AF11" t="str">
        <f t="shared" ca="1" si="4"/>
        <v>Over 65</v>
      </c>
      <c r="AG11">
        <f t="shared" si="5"/>
        <v>0.30242077272727275</v>
      </c>
      <c r="AH11" t="str">
        <f>_xlfn.IFNA(VLOOKUP(Sales_Transactions[[#This Row],[Order ID]],Returned_Items[#All],2,FALSE),"Not Returned")</f>
        <v>Returned</v>
      </c>
    </row>
    <row r="12" spans="1:36" x14ac:dyDescent="0.25">
      <c r="A12">
        <v>807</v>
      </c>
      <c r="C12" t="s">
        <v>77</v>
      </c>
      <c r="D12" s="2" t="str">
        <f>TEXT(MID(Sales_Transactions[[#This Row],[Order Date]],2,5),"d/m/yyy")</f>
        <v>23/11/2010</v>
      </c>
      <c r="E12" s="2" t="str">
        <f>TEXT(MID(Sales_Transactions[[#This Row],[Order Date]],2,5),"d")</f>
        <v>23</v>
      </c>
      <c r="F12" s="2" t="str">
        <f>TEXT(MID(Sales_Transactions[[#This Row],[Order Date]],2,5),"m")</f>
        <v>11</v>
      </c>
      <c r="G12" s="2" t="str">
        <f>TEXT(MID(Sales_Transactions[[#This Row],[Order Date]],2,5),"yyy")</f>
        <v>2010</v>
      </c>
      <c r="H12" s="2" t="str">
        <f>TEXT(MID(Sales_Transactions[[#This Row],[Order Date]],2,5),"yyy/m")</f>
        <v>2010/11</v>
      </c>
      <c r="I12" t="s">
        <v>78</v>
      </c>
      <c r="J12">
        <f t="shared" si="0"/>
        <v>3</v>
      </c>
      <c r="K12" s="2">
        <v>45</v>
      </c>
      <c r="L12" s="3">
        <v>196.85</v>
      </c>
      <c r="M12" s="4">
        <v>0.01</v>
      </c>
      <c r="N12" s="5" t="s">
        <v>23</v>
      </c>
      <c r="O12" s="3">
        <v>-166.85</v>
      </c>
      <c r="P12" s="3">
        <v>4.28</v>
      </c>
      <c r="Q12" s="3">
        <v>6.18</v>
      </c>
      <c r="R12" s="5" t="s">
        <v>79</v>
      </c>
      <c r="S12" s="5" t="s">
        <v>80</v>
      </c>
      <c r="T12" s="5" t="str">
        <f t="shared" si="1"/>
        <v>Neola Schneider</v>
      </c>
      <c r="U12" t="s">
        <v>26</v>
      </c>
      <c r="V12" s="5" t="s">
        <v>74</v>
      </c>
      <c r="W12" s="5" t="s">
        <v>28</v>
      </c>
      <c r="X12" s="5" t="s">
        <v>75</v>
      </c>
      <c r="Y12" s="5" t="s">
        <v>81</v>
      </c>
      <c r="Z12" s="5" t="s">
        <v>43</v>
      </c>
      <c r="AA12" s="4">
        <v>0.4</v>
      </c>
      <c r="AB12" s="1">
        <v>40506</v>
      </c>
      <c r="AC12" s="1">
        <v>24874</v>
      </c>
      <c r="AD12">
        <f t="shared" si="2"/>
        <v>1</v>
      </c>
      <c r="AE12">
        <f t="shared" ca="1" si="3"/>
        <v>56</v>
      </c>
      <c r="AF12" t="str">
        <f t="shared" ca="1" si="4"/>
        <v>18-64</v>
      </c>
      <c r="AG12" s="3">
        <f t="shared" si="5"/>
        <v>0.23243493333333332</v>
      </c>
      <c r="AH12" t="str">
        <f>_xlfn.IFNA(VLOOKUP(Sales_Transactions[[#This Row],[Order ID]],Returned_Items[#All],2,FALSE),"Not Returned")</f>
        <v>Not Returned</v>
      </c>
    </row>
    <row r="13" spans="1:36" x14ac:dyDescent="0.25">
      <c r="A13">
        <v>807</v>
      </c>
      <c r="C13" t="s">
        <v>77</v>
      </c>
      <c r="D13" s="2" t="str">
        <f>TEXT(MID(Sales_Transactions[[#This Row],[Order Date]],2,5),"d/m/yyy")</f>
        <v>23/11/2010</v>
      </c>
      <c r="E13" s="2" t="str">
        <f>TEXT(MID(Sales_Transactions[[#This Row],[Order Date]],2,5),"d")</f>
        <v>23</v>
      </c>
      <c r="F13" s="2" t="str">
        <f>TEXT(MID(Sales_Transactions[[#This Row],[Order Date]],2,5),"m")</f>
        <v>11</v>
      </c>
      <c r="G13" s="2" t="str">
        <f>TEXT(MID(Sales_Transactions[[#This Row],[Order Date]],2,5),"yyy")</f>
        <v>2010</v>
      </c>
      <c r="H13" s="2" t="str">
        <f>TEXT(MID(Sales_Transactions[[#This Row],[Order Date]],2,5),"yyy/m")</f>
        <v>2010/11</v>
      </c>
      <c r="I13" t="s">
        <v>78</v>
      </c>
      <c r="J13">
        <f t="shared" si="0"/>
        <v>3</v>
      </c>
      <c r="K13" s="2">
        <v>32</v>
      </c>
      <c r="L13" s="3">
        <v>124.56</v>
      </c>
      <c r="M13" s="4">
        <v>0.04</v>
      </c>
      <c r="N13" s="5" t="s">
        <v>23</v>
      </c>
      <c r="O13" s="3">
        <v>-14.33</v>
      </c>
      <c r="P13" s="3">
        <v>3.95</v>
      </c>
      <c r="Q13" s="3">
        <v>2</v>
      </c>
      <c r="R13" s="5" t="s">
        <v>79</v>
      </c>
      <c r="S13" s="5" t="s">
        <v>80</v>
      </c>
      <c r="T13" s="5" t="str">
        <f t="shared" si="1"/>
        <v>Neola Schneider</v>
      </c>
      <c r="U13" t="s">
        <v>26</v>
      </c>
      <c r="V13" s="5" t="s">
        <v>74</v>
      </c>
      <c r="W13" s="5" t="s">
        <v>28</v>
      </c>
      <c r="X13" s="5" t="s">
        <v>82</v>
      </c>
      <c r="Y13" s="5" t="s">
        <v>83</v>
      </c>
      <c r="Z13" s="5" t="s">
        <v>84</v>
      </c>
      <c r="AA13" s="4">
        <v>0.53</v>
      </c>
      <c r="AB13" s="1">
        <v>40506</v>
      </c>
      <c r="AC13" s="1">
        <v>24780</v>
      </c>
      <c r="AD13">
        <f t="shared" si="2"/>
        <v>1</v>
      </c>
      <c r="AE13">
        <f t="shared" ca="1" si="3"/>
        <v>56</v>
      </c>
      <c r="AF13" t="str">
        <f t="shared" ca="1" si="4"/>
        <v>18-64</v>
      </c>
      <c r="AG13" s="3">
        <f t="shared" si="5"/>
        <v>0.18588812500000002</v>
      </c>
      <c r="AH13" t="str">
        <f>_xlfn.IFNA(VLOOKUP(Sales_Transactions[[#This Row],[Order ID]],Returned_Items[#All],2,FALSE),"Not Returned")</f>
        <v>Not Returned</v>
      </c>
    </row>
    <row r="14" spans="1:36" x14ac:dyDescent="0.25">
      <c r="A14">
        <v>868</v>
      </c>
      <c r="C14" t="s">
        <v>85</v>
      </c>
      <c r="D14" s="2" t="str">
        <f>TEXT(MID(Sales_Transactions[[#This Row],[Order Date]],2,5),"d/m/yyy")</f>
        <v>8/6/2012</v>
      </c>
      <c r="E14" s="2" t="str">
        <f>TEXT(MID(Sales_Transactions[[#This Row],[Order Date]],2,5),"d")</f>
        <v>8</v>
      </c>
      <c r="F14" s="2" t="str">
        <f>TEXT(MID(Sales_Transactions[[#This Row],[Order Date]],2,5),"m")</f>
        <v>6</v>
      </c>
      <c r="G14" s="2" t="str">
        <f>TEXT(MID(Sales_Transactions[[#This Row],[Order Date]],2,5),"yyy")</f>
        <v>2012</v>
      </c>
      <c r="H14" s="2" t="str">
        <f>TEXT(MID(Sales_Transactions[[#This Row],[Order Date]],2,5),"yyy/m")</f>
        <v>2012/6</v>
      </c>
      <c r="I14" t="s">
        <v>52</v>
      </c>
      <c r="J14">
        <f t="shared" si="0"/>
        <v>1</v>
      </c>
      <c r="K14" s="2">
        <v>32</v>
      </c>
      <c r="L14" s="3">
        <v>716.84</v>
      </c>
      <c r="M14" s="4">
        <v>0</v>
      </c>
      <c r="N14" s="5" t="s">
        <v>23</v>
      </c>
      <c r="O14" s="3">
        <v>134.72</v>
      </c>
      <c r="P14" s="3">
        <v>21.78</v>
      </c>
      <c r="Q14" s="3">
        <v>5.94</v>
      </c>
      <c r="R14" s="5" t="s">
        <v>53</v>
      </c>
      <c r="S14" s="5" t="s">
        <v>86</v>
      </c>
      <c r="T14" s="5" t="str">
        <f t="shared" si="1"/>
        <v>Carlos Daly</v>
      </c>
      <c r="U14" t="s">
        <v>26</v>
      </c>
      <c r="V14" s="5" t="s">
        <v>74</v>
      </c>
      <c r="W14" s="5" t="s">
        <v>28</v>
      </c>
      <c r="X14" s="5" t="s">
        <v>38</v>
      </c>
      <c r="Y14" s="5" t="s">
        <v>55</v>
      </c>
      <c r="Z14" s="5" t="s">
        <v>56</v>
      </c>
      <c r="AA14" s="4">
        <v>0.5</v>
      </c>
      <c r="AB14" s="1">
        <v>41069</v>
      </c>
      <c r="AC14" s="1">
        <v>26316</v>
      </c>
      <c r="AD14">
        <f t="shared" si="2"/>
        <v>1</v>
      </c>
      <c r="AE14">
        <f t="shared" ca="1" si="3"/>
        <v>52</v>
      </c>
      <c r="AF14" t="str">
        <f t="shared" ca="1" si="4"/>
        <v>18-64</v>
      </c>
      <c r="AG14" s="3">
        <f t="shared" si="5"/>
        <v>0.86625000000000008</v>
      </c>
      <c r="AH14" t="str">
        <f>_xlfn.IFNA(VLOOKUP(Sales_Transactions[[#This Row],[Order ID]],Returned_Items[#All],2,FALSE),"Not Returned")</f>
        <v>Not Returned</v>
      </c>
    </row>
    <row r="15" spans="1:36" x14ac:dyDescent="0.25">
      <c r="A15">
        <v>868</v>
      </c>
      <c r="C15" t="s">
        <v>85</v>
      </c>
      <c r="D15" s="2" t="str">
        <f>TEXT(MID(Sales_Transactions[[#This Row],[Order Date]],2,5),"d/m/yyy")</f>
        <v>8/6/2012</v>
      </c>
      <c r="E15" s="2" t="str">
        <f>TEXT(MID(Sales_Transactions[[#This Row],[Order Date]],2,5),"d")</f>
        <v>8</v>
      </c>
      <c r="F15" s="2" t="str">
        <f>TEXT(MID(Sales_Transactions[[#This Row],[Order Date]],2,5),"m")</f>
        <v>6</v>
      </c>
      <c r="G15" s="2" t="str">
        <f>TEXT(MID(Sales_Transactions[[#This Row],[Order Date]],2,5),"yyy")</f>
        <v>2012</v>
      </c>
      <c r="H15" s="2" t="str">
        <f>TEXT(MID(Sales_Transactions[[#This Row],[Order Date]],2,5),"yyy/m")</f>
        <v>2012/6</v>
      </c>
      <c r="I15" t="s">
        <v>52</v>
      </c>
      <c r="J15">
        <f t="shared" si="0"/>
        <v>1</v>
      </c>
      <c r="K15" s="2">
        <v>31</v>
      </c>
      <c r="L15" s="3">
        <v>1474.33</v>
      </c>
      <c r="M15" s="4">
        <v>0.04</v>
      </c>
      <c r="N15" s="5" t="s">
        <v>23</v>
      </c>
      <c r="O15" s="3">
        <v>114.46</v>
      </c>
      <c r="P15" s="3">
        <v>47.98</v>
      </c>
      <c r="Q15" s="3">
        <v>3.61</v>
      </c>
      <c r="R15" s="5" t="s">
        <v>53</v>
      </c>
      <c r="S15" s="5" t="s">
        <v>86</v>
      </c>
      <c r="T15" s="5" t="str">
        <f t="shared" si="1"/>
        <v>Carlos Daly</v>
      </c>
      <c r="U15" t="s">
        <v>26</v>
      </c>
      <c r="V15" s="5" t="s">
        <v>74</v>
      </c>
      <c r="W15" s="5" t="s">
        <v>48</v>
      </c>
      <c r="X15" s="5" t="s">
        <v>87</v>
      </c>
      <c r="Y15" s="5" t="s">
        <v>88</v>
      </c>
      <c r="Z15" s="5" t="s">
        <v>60</v>
      </c>
      <c r="AA15" s="4">
        <v>0.71</v>
      </c>
      <c r="AB15" s="1">
        <v>41070</v>
      </c>
      <c r="AC15" s="1">
        <v>26517</v>
      </c>
      <c r="AD15">
        <f t="shared" si="2"/>
        <v>2</v>
      </c>
      <c r="AE15">
        <f t="shared" ca="1" si="3"/>
        <v>52</v>
      </c>
      <c r="AF15" t="str">
        <f t="shared" ca="1" si="4"/>
        <v>18-64</v>
      </c>
      <c r="AG15" s="3">
        <f t="shared" si="5"/>
        <v>1.6635744516129032</v>
      </c>
      <c r="AH15" t="str">
        <f>_xlfn.IFNA(VLOOKUP(Sales_Transactions[[#This Row],[Order ID]],Returned_Items[#All],2,FALSE),"Not Returned")</f>
        <v>Not Returned</v>
      </c>
    </row>
    <row r="16" spans="1:36" x14ac:dyDescent="0.25">
      <c r="A16">
        <v>933</v>
      </c>
      <c r="C16" t="s">
        <v>89</v>
      </c>
      <c r="D16" s="2" t="str">
        <f>TEXT(MID(Sales_Transactions[[#This Row],[Order Date]],2,5),"d/m/yyy")</f>
        <v>4/8/2012</v>
      </c>
      <c r="E16" s="2" t="str">
        <f>TEXT(MID(Sales_Transactions[[#This Row],[Order Date]],2,5),"d")</f>
        <v>4</v>
      </c>
      <c r="F16" s="2" t="str">
        <f>TEXT(MID(Sales_Transactions[[#This Row],[Order Date]],2,5),"m")</f>
        <v>8</v>
      </c>
      <c r="G16" s="2" t="str">
        <f>TEXT(MID(Sales_Transactions[[#This Row],[Order Date]],2,5),"yyy")</f>
        <v>2012</v>
      </c>
      <c r="H16" s="2" t="str">
        <f>TEXT(MID(Sales_Transactions[[#This Row],[Order Date]],2,5),"yyy/m")</f>
        <v>2012/8</v>
      </c>
      <c r="I16" t="s">
        <v>52</v>
      </c>
      <c r="J16">
        <f t="shared" si="0"/>
        <v>1</v>
      </c>
      <c r="K16" s="2">
        <v>15</v>
      </c>
      <c r="L16" s="3">
        <v>80.61</v>
      </c>
      <c r="M16" s="4">
        <v>0.02</v>
      </c>
      <c r="N16" s="5" t="s">
        <v>23</v>
      </c>
      <c r="O16" s="3">
        <v>-4.72</v>
      </c>
      <c r="P16" s="3">
        <v>5.28</v>
      </c>
      <c r="Q16" s="3">
        <v>2.99</v>
      </c>
      <c r="R16" s="5" t="s">
        <v>90</v>
      </c>
      <c r="S16" s="5" t="s">
        <v>91</v>
      </c>
      <c r="T16" s="5" t="str">
        <f t="shared" si="1"/>
        <v>Claudia Miner</v>
      </c>
      <c r="U16" t="s">
        <v>26</v>
      </c>
      <c r="V16" s="5" t="s">
        <v>27</v>
      </c>
      <c r="W16" s="5" t="s">
        <v>28</v>
      </c>
      <c r="X16" s="5" t="s">
        <v>41</v>
      </c>
      <c r="Y16" s="5" t="s">
        <v>92</v>
      </c>
      <c r="Z16" s="5" t="s">
        <v>43</v>
      </c>
      <c r="AA16" s="4">
        <v>0.37</v>
      </c>
      <c r="AB16" s="1">
        <v>41125</v>
      </c>
      <c r="AC16" s="1">
        <v>26428</v>
      </c>
      <c r="AD16">
        <f t="shared" si="2"/>
        <v>0</v>
      </c>
      <c r="AE16">
        <f t="shared" ca="1" si="3"/>
        <v>52</v>
      </c>
      <c r="AF16" t="str">
        <f t="shared" ca="1" si="4"/>
        <v>18-64</v>
      </c>
      <c r="AG16" s="3">
        <f t="shared" si="5"/>
        <v>0.55126293333333343</v>
      </c>
      <c r="AH16" t="str">
        <f>_xlfn.IFNA(VLOOKUP(Sales_Transactions[[#This Row],[Order ID]],Returned_Items[#All],2,FALSE),"Not Returned")</f>
        <v>Not Returned</v>
      </c>
    </row>
    <row r="17" spans="1:34" x14ac:dyDescent="0.25">
      <c r="A17">
        <v>995</v>
      </c>
      <c r="C17" t="s">
        <v>93</v>
      </c>
      <c r="D17" s="2" t="str">
        <f>TEXT(MID(Sales_Transactions[[#This Row],[Order Date]],2,5),"d/m/yyy")</f>
        <v>30/5/2011</v>
      </c>
      <c r="E17" s="2" t="str">
        <f>TEXT(MID(Sales_Transactions[[#This Row],[Order Date]],2,5),"d")</f>
        <v>30</v>
      </c>
      <c r="F17" s="2" t="str">
        <f>TEXT(MID(Sales_Transactions[[#This Row],[Order Date]],2,5),"m")</f>
        <v>5</v>
      </c>
      <c r="G17" s="2" t="str">
        <f>TEXT(MID(Sales_Transactions[[#This Row],[Order Date]],2,5),"yyy")</f>
        <v>2011</v>
      </c>
      <c r="H17" s="2" t="str">
        <f>TEXT(MID(Sales_Transactions[[#This Row],[Order Date]],2,5),"yyy/m")</f>
        <v>2011/5</v>
      </c>
      <c r="I17" t="s">
        <v>78</v>
      </c>
      <c r="J17">
        <f t="shared" si="0"/>
        <v>3</v>
      </c>
      <c r="K17" s="2">
        <v>46</v>
      </c>
      <c r="L17" s="3">
        <v>1815.49</v>
      </c>
      <c r="M17" s="4">
        <v>0.03</v>
      </c>
      <c r="N17" s="5" t="s">
        <v>23</v>
      </c>
      <c r="O17" s="3">
        <v>782.91</v>
      </c>
      <c r="P17" s="3">
        <v>39.89</v>
      </c>
      <c r="Q17" s="3">
        <v>3.04</v>
      </c>
      <c r="R17" s="5" t="s">
        <v>79</v>
      </c>
      <c r="S17" s="5" t="s">
        <v>80</v>
      </c>
      <c r="T17" s="5" t="str">
        <f t="shared" si="1"/>
        <v>Neola Schneider</v>
      </c>
      <c r="U17" t="s">
        <v>26</v>
      </c>
      <c r="V17" s="5" t="s">
        <v>74</v>
      </c>
      <c r="W17" s="5" t="s">
        <v>57</v>
      </c>
      <c r="X17" s="5" t="s">
        <v>58</v>
      </c>
      <c r="Y17" s="5" t="s">
        <v>94</v>
      </c>
      <c r="Z17" s="5" t="s">
        <v>84</v>
      </c>
      <c r="AA17" s="4">
        <v>0.53</v>
      </c>
      <c r="AB17" s="1">
        <v>40694</v>
      </c>
      <c r="AC17" s="1">
        <v>30374</v>
      </c>
      <c r="AD17">
        <f t="shared" si="2"/>
        <v>1</v>
      </c>
      <c r="AE17">
        <f t="shared" ca="1" si="3"/>
        <v>41</v>
      </c>
      <c r="AF17" t="str">
        <f t="shared" ca="1" si="4"/>
        <v>18-64</v>
      </c>
      <c r="AG17" s="3">
        <f t="shared" si="5"/>
        <v>0.93300071739130441</v>
      </c>
      <c r="AH17" t="str">
        <f>_xlfn.IFNA(VLOOKUP(Sales_Transactions[[#This Row],[Order ID]],Returned_Items[#All],2,FALSE),"Not Returned")</f>
        <v>Not Returned</v>
      </c>
    </row>
    <row r="18" spans="1:34" x14ac:dyDescent="0.25">
      <c r="A18">
        <v>998</v>
      </c>
      <c r="C18" t="s">
        <v>95</v>
      </c>
      <c r="D18" s="2" t="str">
        <f>TEXT(MID(Sales_Transactions[[#This Row],[Order Date]],2,5),"d/m/yyy")</f>
        <v>25/11/2009</v>
      </c>
      <c r="E18" s="2" t="str">
        <f>TEXT(MID(Sales_Transactions[[#This Row],[Order Date]],2,5),"d")</f>
        <v>25</v>
      </c>
      <c r="F18" s="2" t="str">
        <f>TEXT(MID(Sales_Transactions[[#This Row],[Order Date]],2,5),"m")</f>
        <v>11</v>
      </c>
      <c r="G18" s="2" t="str">
        <f>TEXT(MID(Sales_Transactions[[#This Row],[Order Date]],2,5),"yyy")</f>
        <v>2009</v>
      </c>
      <c r="H18" s="2" t="str">
        <f>TEXT(MID(Sales_Transactions[[#This Row],[Order Date]],2,5),"yyy/m")</f>
        <v>2009/11</v>
      </c>
      <c r="I18" t="s">
        <v>52</v>
      </c>
      <c r="J18">
        <f t="shared" si="0"/>
        <v>1</v>
      </c>
      <c r="K18" s="2">
        <v>16</v>
      </c>
      <c r="L18" s="3">
        <v>248.26</v>
      </c>
      <c r="M18" s="4">
        <v>7.0000000000000007E-2</v>
      </c>
      <c r="N18" s="5" t="s">
        <v>23</v>
      </c>
      <c r="O18" s="3">
        <v>93.8</v>
      </c>
      <c r="P18" s="3">
        <v>15.74</v>
      </c>
      <c r="Q18" s="3">
        <v>1.39</v>
      </c>
      <c r="R18" s="5" t="s">
        <v>96</v>
      </c>
      <c r="S18" s="5" t="s">
        <v>97</v>
      </c>
      <c r="T18" s="5" t="str">
        <f t="shared" si="1"/>
        <v>Allen Rosenblatt</v>
      </c>
      <c r="U18" t="s">
        <v>26</v>
      </c>
      <c r="V18" s="5" t="s">
        <v>27</v>
      </c>
      <c r="W18" s="5" t="s">
        <v>28</v>
      </c>
      <c r="X18" s="5" t="s">
        <v>98</v>
      </c>
      <c r="Y18" s="5" t="s">
        <v>99</v>
      </c>
      <c r="Z18" s="5" t="s">
        <v>43</v>
      </c>
      <c r="AA18" s="4">
        <v>0.4</v>
      </c>
      <c r="AB18" s="1">
        <v>40143</v>
      </c>
      <c r="AC18" s="1">
        <v>30434</v>
      </c>
      <c r="AD18">
        <f t="shared" si="2"/>
        <v>1</v>
      </c>
      <c r="AE18">
        <f t="shared" ca="1" si="3"/>
        <v>41</v>
      </c>
      <c r="AF18" t="str">
        <f t="shared" ca="1" si="4"/>
        <v>18-64</v>
      </c>
      <c r="AG18" s="3">
        <f t="shared" si="5"/>
        <v>1.0699363749999999</v>
      </c>
      <c r="AH18" t="str">
        <f>_xlfn.IFNA(VLOOKUP(Sales_Transactions[[#This Row],[Order ID]],Returned_Items[#All],2,FALSE),"Not Returned")</f>
        <v>Not Returned</v>
      </c>
    </row>
    <row r="19" spans="1:34" x14ac:dyDescent="0.25">
      <c r="A19">
        <v>1154</v>
      </c>
      <c r="C19" t="s">
        <v>100</v>
      </c>
      <c r="D19" s="2" t="str">
        <f>TEXT(MID(Sales_Transactions[[#This Row],[Order Date]],2,5),"d/m/yyy")</f>
        <v>14/2/2012</v>
      </c>
      <c r="E19" s="2" t="str">
        <f>TEXT(MID(Sales_Transactions[[#This Row],[Order Date]],2,5),"d")</f>
        <v>14</v>
      </c>
      <c r="F19" s="2" t="str">
        <f>TEXT(MID(Sales_Transactions[[#This Row],[Order Date]],2,5),"m")</f>
        <v>2</v>
      </c>
      <c r="G19" s="2" t="str">
        <f>TEXT(MID(Sales_Transactions[[#This Row],[Order Date]],2,5),"yyy")</f>
        <v>2012</v>
      </c>
      <c r="H19" s="2" t="str">
        <f>TEXT(MID(Sales_Transactions[[#This Row],[Order Date]],2,5),"yyy/m")</f>
        <v>2012/2</v>
      </c>
      <c r="I19" t="s">
        <v>101</v>
      </c>
      <c r="J19">
        <f t="shared" si="0"/>
        <v>1</v>
      </c>
      <c r="K19" s="2">
        <v>44</v>
      </c>
      <c r="L19" s="3">
        <v>4462.2299999999996</v>
      </c>
      <c r="M19" s="4">
        <v>0.04</v>
      </c>
      <c r="N19" s="5" t="s">
        <v>34</v>
      </c>
      <c r="O19" s="3">
        <v>440.72</v>
      </c>
      <c r="P19" s="3">
        <v>100.98</v>
      </c>
      <c r="Q19" s="3">
        <v>26.22</v>
      </c>
      <c r="R19" s="5" t="s">
        <v>102</v>
      </c>
      <c r="S19" s="5" t="s">
        <v>103</v>
      </c>
      <c r="T19" s="5" t="str">
        <f t="shared" si="1"/>
        <v>Sylvia Foulston</v>
      </c>
      <c r="U19" t="s">
        <v>26</v>
      </c>
      <c r="V19" s="5" t="s">
        <v>74</v>
      </c>
      <c r="W19" s="5" t="s">
        <v>57</v>
      </c>
      <c r="X19" s="5" t="s">
        <v>104</v>
      </c>
      <c r="Y19" s="5" t="s">
        <v>105</v>
      </c>
      <c r="Z19" s="5" t="s">
        <v>106</v>
      </c>
      <c r="AA19" s="4">
        <v>0.6</v>
      </c>
      <c r="AB19" s="1">
        <v>40955</v>
      </c>
      <c r="AC19" s="1">
        <v>17710</v>
      </c>
      <c r="AD19">
        <f t="shared" si="2"/>
        <v>2</v>
      </c>
      <c r="AE19">
        <f t="shared" ca="1" si="3"/>
        <v>76</v>
      </c>
      <c r="AF19" t="str">
        <f t="shared" ca="1" si="4"/>
        <v>Over 65</v>
      </c>
      <c r="AG19" s="3">
        <f t="shared" si="5"/>
        <v>2.8899910909090911</v>
      </c>
      <c r="AH19" t="str">
        <f>_xlfn.IFNA(VLOOKUP(Sales_Transactions[[#This Row],[Order ID]],Returned_Items[#All],2,FALSE),"Not Returned")</f>
        <v>Not Returned</v>
      </c>
    </row>
    <row r="20" spans="1:34" hidden="1" x14ac:dyDescent="0.25">
      <c r="A20">
        <v>1154</v>
      </c>
      <c r="C20" t="s">
        <v>100</v>
      </c>
      <c r="D20" s="2" t="str">
        <f>TEXT(MID(Sales_Transactions[[#This Row],[Order Date]],2,5),"d/m/yyy")</f>
        <v>14/2/2012</v>
      </c>
      <c r="E20" s="2" t="str">
        <f>TEXT(MID(Sales_Transactions[[#This Row],[Order Date]],2,5),"d")</f>
        <v>14</v>
      </c>
      <c r="F20" s="2" t="str">
        <f>TEXT(MID(Sales_Transactions[[#This Row],[Order Date]],2,5),"m")</f>
        <v>2</v>
      </c>
      <c r="G20" s="2" t="str">
        <f>TEXT(MID(Sales_Transactions[[#This Row],[Order Date]],2,5),"yyy")</f>
        <v>2012</v>
      </c>
      <c r="H20" s="2" t="str">
        <f>TEXT(MID(Sales_Transactions[[#This Row],[Order Date]],2,5),"yyy/m")</f>
        <v>2012/2</v>
      </c>
      <c r="I20" t="s">
        <v>101</v>
      </c>
      <c r="J20">
        <f t="shared" si="0"/>
        <v>1</v>
      </c>
      <c r="K20" s="2">
        <v>11</v>
      </c>
      <c r="L20">
        <v>663.78399999999999</v>
      </c>
      <c r="M20">
        <v>0.25</v>
      </c>
      <c r="N20" t="s">
        <v>23</v>
      </c>
      <c r="O20">
        <v>-481.04</v>
      </c>
      <c r="P20">
        <v>71.37</v>
      </c>
      <c r="Q20">
        <v>69</v>
      </c>
      <c r="R20" t="s">
        <v>102</v>
      </c>
      <c r="S20" t="s">
        <v>103</v>
      </c>
      <c r="T20" t="str">
        <f t="shared" si="1"/>
        <v>Sylvia Foulston</v>
      </c>
      <c r="U20" t="s">
        <v>26</v>
      </c>
      <c r="V20" t="s">
        <v>74</v>
      </c>
      <c r="W20" t="s">
        <v>57</v>
      </c>
      <c r="X20" t="s">
        <v>107</v>
      </c>
      <c r="Y20" t="s">
        <v>108</v>
      </c>
      <c r="Z20" t="s">
        <v>31</v>
      </c>
      <c r="AA20">
        <v>0.68</v>
      </c>
      <c r="AB20" s="1">
        <v>40955</v>
      </c>
      <c r="AC20" s="1"/>
      <c r="AD20">
        <f t="shared" si="2"/>
        <v>2</v>
      </c>
      <c r="AE20">
        <f t="shared" ca="1" si="3"/>
        <v>124</v>
      </c>
      <c r="AF20" t="str">
        <f t="shared" ca="1" si="4"/>
        <v>Over 65</v>
      </c>
      <c r="AG20">
        <f t="shared" si="5"/>
        <v>12.744688636363636</v>
      </c>
      <c r="AH20" t="str">
        <f>_xlfn.IFNA(VLOOKUP(Sales_Transactions[[#This Row],[Order ID]],Returned_Items[#All],2,FALSE),"Not Returned")</f>
        <v>Not Returned</v>
      </c>
    </row>
    <row r="21" spans="1:34" x14ac:dyDescent="0.25">
      <c r="A21">
        <v>1344</v>
      </c>
      <c r="C21" t="s">
        <v>109</v>
      </c>
      <c r="D21" s="2" t="str">
        <f>TEXT(MID(Sales_Transactions[[#This Row],[Order Date]],2,5),"d/m/yyy")</f>
        <v>15/4/2012</v>
      </c>
      <c r="E21" s="2" t="str">
        <f>TEXT(MID(Sales_Transactions[[#This Row],[Order Date]],2,5),"d")</f>
        <v>15</v>
      </c>
      <c r="F21" s="2" t="str">
        <f>TEXT(MID(Sales_Transactions[[#This Row],[Order Date]],2,5),"m")</f>
        <v>4</v>
      </c>
      <c r="G21" s="2" t="str">
        <f>TEXT(MID(Sales_Transactions[[#This Row],[Order Date]],2,5),"yyy")</f>
        <v>2012</v>
      </c>
      <c r="H21" s="2" t="str">
        <f>TEXT(MID(Sales_Transactions[[#This Row],[Order Date]],2,5),"yyy/m")</f>
        <v>2012/4</v>
      </c>
      <c r="I21" t="s">
        <v>22</v>
      </c>
      <c r="J21">
        <f t="shared" si="0"/>
        <v>2</v>
      </c>
      <c r="K21" s="2">
        <v>15</v>
      </c>
      <c r="L21" s="3">
        <v>834.904</v>
      </c>
      <c r="M21" s="4">
        <v>0.06</v>
      </c>
      <c r="N21" s="5" t="s">
        <v>23</v>
      </c>
      <c r="O21" s="3">
        <v>-11.68</v>
      </c>
      <c r="P21" s="3">
        <v>65.989999999999995</v>
      </c>
      <c r="Q21" s="3">
        <v>5.26</v>
      </c>
      <c r="R21" s="5" t="s">
        <v>110</v>
      </c>
      <c r="S21" s="5" t="s">
        <v>111</v>
      </c>
      <c r="T21" s="5" t="str">
        <f t="shared" si="1"/>
        <v>Jim Radford</v>
      </c>
      <c r="U21" t="s">
        <v>26</v>
      </c>
      <c r="V21" s="5" t="s">
        <v>47</v>
      </c>
      <c r="W21" s="5" t="s">
        <v>48</v>
      </c>
      <c r="X21" s="5" t="s">
        <v>49</v>
      </c>
      <c r="Y21" s="5" t="s">
        <v>112</v>
      </c>
      <c r="Z21" s="5" t="s">
        <v>43</v>
      </c>
      <c r="AA21" s="4">
        <v>0.59</v>
      </c>
      <c r="AB21" s="1">
        <v>41021</v>
      </c>
      <c r="AC21" s="1">
        <v>30017</v>
      </c>
      <c r="AD21">
        <f t="shared" si="2"/>
        <v>7</v>
      </c>
      <c r="AE21">
        <f t="shared" ca="1" si="3"/>
        <v>42</v>
      </c>
      <c r="AF21" t="str">
        <f t="shared" ca="1" si="4"/>
        <v>18-64</v>
      </c>
      <c r="AG21" s="3">
        <f t="shared" si="5"/>
        <v>4.7473604000000007</v>
      </c>
      <c r="AH21" t="str">
        <f>_xlfn.IFNA(VLOOKUP(Sales_Transactions[[#This Row],[Order ID]],Returned_Items[#All],2,FALSE),"Not Returned")</f>
        <v>Not Returned</v>
      </c>
    </row>
    <row r="22" spans="1:34" x14ac:dyDescent="0.25">
      <c r="A22">
        <v>1344</v>
      </c>
      <c r="C22" t="s">
        <v>109</v>
      </c>
      <c r="D22" s="2" t="str">
        <f>TEXT(MID(Sales_Transactions[[#This Row],[Order Date]],2,5),"d/m/yyy")</f>
        <v>15/4/2012</v>
      </c>
      <c r="E22" s="2" t="str">
        <f>TEXT(MID(Sales_Transactions[[#This Row],[Order Date]],2,5),"d")</f>
        <v>15</v>
      </c>
      <c r="F22" s="2" t="str">
        <f>TEXT(MID(Sales_Transactions[[#This Row],[Order Date]],2,5),"m")</f>
        <v>4</v>
      </c>
      <c r="G22" s="2" t="str">
        <f>TEXT(MID(Sales_Transactions[[#This Row],[Order Date]],2,5),"yyy")</f>
        <v>2012</v>
      </c>
      <c r="H22" s="2" t="str">
        <f>TEXT(MID(Sales_Transactions[[#This Row],[Order Date]],2,5),"yyy/m")</f>
        <v>2012/4</v>
      </c>
      <c r="I22" t="s">
        <v>22</v>
      </c>
      <c r="J22">
        <f t="shared" si="0"/>
        <v>2</v>
      </c>
      <c r="K22" s="2">
        <v>18</v>
      </c>
      <c r="L22" s="3">
        <v>2480.9205000000002</v>
      </c>
      <c r="M22" s="4">
        <v>0.01</v>
      </c>
      <c r="N22" s="5" t="s">
        <v>23</v>
      </c>
      <c r="O22" s="3">
        <v>313.58</v>
      </c>
      <c r="P22" s="3">
        <v>155.99</v>
      </c>
      <c r="Q22" s="3">
        <v>8.99</v>
      </c>
      <c r="R22" s="5" t="s">
        <v>110</v>
      </c>
      <c r="S22" s="5" t="s">
        <v>111</v>
      </c>
      <c r="T22" s="5" t="str">
        <f t="shared" si="1"/>
        <v>Jim Radford</v>
      </c>
      <c r="U22" t="s">
        <v>26</v>
      </c>
      <c r="V22" s="5" t="s">
        <v>47</v>
      </c>
      <c r="W22" s="5" t="s">
        <v>48</v>
      </c>
      <c r="X22" s="5" t="s">
        <v>49</v>
      </c>
      <c r="Y22" s="5" t="s">
        <v>113</v>
      </c>
      <c r="Z22" s="5" t="s">
        <v>43</v>
      </c>
      <c r="AA22" s="4">
        <v>0.57999999999999996</v>
      </c>
      <c r="AB22" s="1">
        <v>41018</v>
      </c>
      <c r="AC22" s="1">
        <v>30214</v>
      </c>
      <c r="AD22">
        <f t="shared" si="2"/>
        <v>4</v>
      </c>
      <c r="AE22">
        <f t="shared" ca="1" si="3"/>
        <v>41</v>
      </c>
      <c r="AF22" t="str">
        <f t="shared" ca="1" si="4"/>
        <v>18-64</v>
      </c>
      <c r="AG22" s="3">
        <f t="shared" si="5"/>
        <v>9.1646889444444444</v>
      </c>
      <c r="AH22" t="str">
        <f>_xlfn.IFNA(VLOOKUP(Sales_Transactions[[#This Row],[Order ID]],Returned_Items[#All],2,FALSE),"Not Returned")</f>
        <v>Not Returned</v>
      </c>
    </row>
    <row r="23" spans="1:34" x14ac:dyDescent="0.25">
      <c r="A23">
        <v>1412</v>
      </c>
      <c r="C23" t="s">
        <v>114</v>
      </c>
      <c r="D23" s="2" t="str">
        <f>TEXT(MID(Sales_Transactions[[#This Row],[Order Date]],2,5),"d/m/yyy")</f>
        <v>12/3/2010</v>
      </c>
      <c r="E23" s="2" t="str">
        <f>TEXT(MID(Sales_Transactions[[#This Row],[Order Date]],2,5),"d")</f>
        <v>12</v>
      </c>
      <c r="F23" s="2" t="str">
        <f>TEXT(MID(Sales_Transactions[[#This Row],[Order Date]],2,5),"m")</f>
        <v>3</v>
      </c>
      <c r="G23" s="2" t="str">
        <f>TEXT(MID(Sales_Transactions[[#This Row],[Order Date]],2,5),"yyy")</f>
        <v>2010</v>
      </c>
      <c r="H23" s="2" t="str">
        <f>TEXT(MID(Sales_Transactions[[#This Row],[Order Date]],2,5),"yyy/m")</f>
        <v>2010/3</v>
      </c>
      <c r="I23" t="s">
        <v>52</v>
      </c>
      <c r="J23">
        <f t="shared" si="0"/>
        <v>1</v>
      </c>
      <c r="K23" s="2">
        <v>13</v>
      </c>
      <c r="L23" s="3">
        <v>59.03</v>
      </c>
      <c r="M23" s="4">
        <v>0.1</v>
      </c>
      <c r="N23" s="5" t="s">
        <v>67</v>
      </c>
      <c r="O23" s="3">
        <v>26.92</v>
      </c>
      <c r="P23" s="3">
        <v>3.69</v>
      </c>
      <c r="Q23" s="3">
        <v>0.5</v>
      </c>
      <c r="R23" s="5" t="s">
        <v>53</v>
      </c>
      <c r="S23" s="5" t="s">
        <v>54</v>
      </c>
      <c r="T23" s="5" t="str">
        <f t="shared" si="1"/>
        <v>Carlos Soltero</v>
      </c>
      <c r="U23" t="s">
        <v>26</v>
      </c>
      <c r="V23" s="5" t="s">
        <v>37</v>
      </c>
      <c r="W23" s="5" t="s">
        <v>28</v>
      </c>
      <c r="X23" s="5" t="s">
        <v>115</v>
      </c>
      <c r="Y23" s="5" t="s">
        <v>116</v>
      </c>
      <c r="Z23" s="5" t="s">
        <v>43</v>
      </c>
      <c r="AA23" s="4">
        <v>0.38</v>
      </c>
      <c r="AB23" s="1">
        <v>40251</v>
      </c>
      <c r="AC23" s="1">
        <v>30197</v>
      </c>
      <c r="AD23">
        <f t="shared" si="2"/>
        <v>2</v>
      </c>
      <c r="AE23">
        <f t="shared" ca="1" si="3"/>
        <v>41</v>
      </c>
      <c r="AF23" t="str">
        <f t="shared" ca="1" si="4"/>
        <v>18-64</v>
      </c>
      <c r="AG23" s="3">
        <f t="shared" si="5"/>
        <v>0.32202384615384616</v>
      </c>
      <c r="AH23" t="str">
        <f>_xlfn.IFNA(VLOOKUP(Sales_Transactions[[#This Row],[Order ID]],Returned_Items[#All],2,FALSE),"Not Returned")</f>
        <v>Not Returned</v>
      </c>
    </row>
    <row r="24" spans="1:34" x14ac:dyDescent="0.25">
      <c r="A24">
        <v>1412</v>
      </c>
      <c r="C24" t="s">
        <v>114</v>
      </c>
      <c r="D24" s="2" t="str">
        <f>TEXT(MID(Sales_Transactions[[#This Row],[Order Date]],2,5),"d/m/yyy")</f>
        <v>12/3/2010</v>
      </c>
      <c r="E24" s="2" t="str">
        <f>TEXT(MID(Sales_Transactions[[#This Row],[Order Date]],2,5),"d")</f>
        <v>12</v>
      </c>
      <c r="F24" s="2" t="str">
        <f>TEXT(MID(Sales_Transactions[[#This Row],[Order Date]],2,5),"m")</f>
        <v>3</v>
      </c>
      <c r="G24" s="2" t="str">
        <f>TEXT(MID(Sales_Transactions[[#This Row],[Order Date]],2,5),"yyy")</f>
        <v>2010</v>
      </c>
      <c r="H24" s="2" t="str">
        <f>TEXT(MID(Sales_Transactions[[#This Row],[Order Date]],2,5),"yyy/m")</f>
        <v>2010/3</v>
      </c>
      <c r="I24" t="s">
        <v>52</v>
      </c>
      <c r="J24">
        <f t="shared" si="0"/>
        <v>1</v>
      </c>
      <c r="K24" s="2">
        <v>21</v>
      </c>
      <c r="L24" s="3">
        <v>97.48</v>
      </c>
      <c r="M24" s="4">
        <v>0.05</v>
      </c>
      <c r="N24" s="5" t="s">
        <v>23</v>
      </c>
      <c r="O24" s="3">
        <v>-5.77</v>
      </c>
      <c r="P24" s="3">
        <v>4.71</v>
      </c>
      <c r="Q24" s="3">
        <v>0.7</v>
      </c>
      <c r="R24" s="5" t="s">
        <v>53</v>
      </c>
      <c r="S24" s="5" t="s">
        <v>54</v>
      </c>
      <c r="T24" s="5" t="str">
        <f t="shared" si="1"/>
        <v>Carlos Soltero</v>
      </c>
      <c r="U24" t="s">
        <v>26</v>
      </c>
      <c r="V24" s="5" t="s">
        <v>37</v>
      </c>
      <c r="W24" s="5" t="s">
        <v>28</v>
      </c>
      <c r="X24" s="5" t="s">
        <v>82</v>
      </c>
      <c r="Y24" s="5" t="s">
        <v>117</v>
      </c>
      <c r="Z24" s="5" t="s">
        <v>84</v>
      </c>
      <c r="AA24" s="4">
        <v>0.8</v>
      </c>
      <c r="AB24" s="1">
        <v>40251</v>
      </c>
      <c r="AC24" s="1">
        <v>30236</v>
      </c>
      <c r="AD24">
        <f t="shared" si="2"/>
        <v>2</v>
      </c>
      <c r="AE24">
        <f t="shared" ca="1" si="3"/>
        <v>41</v>
      </c>
      <c r="AF24" t="str">
        <f t="shared" ca="1" si="4"/>
        <v>18-64</v>
      </c>
      <c r="AG24" s="3">
        <f t="shared" si="5"/>
        <v>0.2575069047619048</v>
      </c>
      <c r="AH24" t="str">
        <f>_xlfn.IFNA(VLOOKUP(Sales_Transactions[[#This Row],[Order ID]],Returned_Items[#All],2,FALSE),"Not Returned")</f>
        <v>Not Returned</v>
      </c>
    </row>
    <row r="25" spans="1:34" x14ac:dyDescent="0.25">
      <c r="A25">
        <v>1539</v>
      </c>
      <c r="C25" t="s">
        <v>118</v>
      </c>
      <c r="D25" s="2" t="str">
        <f>TEXT(MID(Sales_Transactions[[#This Row],[Order Date]],2,5),"d/m/yyy")</f>
        <v>9/3/2011</v>
      </c>
      <c r="E25" s="2" t="str">
        <f>TEXT(MID(Sales_Transactions[[#This Row],[Order Date]],2,5),"d")</f>
        <v>9</v>
      </c>
      <c r="F25" s="2" t="str">
        <f>TEXT(MID(Sales_Transactions[[#This Row],[Order Date]],2,5),"m")</f>
        <v>3</v>
      </c>
      <c r="G25" s="2" t="str">
        <f>TEXT(MID(Sales_Transactions[[#This Row],[Order Date]],2,5),"yyy")</f>
        <v>2011</v>
      </c>
      <c r="H25" s="2" t="str">
        <f>TEXT(MID(Sales_Transactions[[#This Row],[Order Date]],2,5),"yyy/m")</f>
        <v>2011/3</v>
      </c>
      <c r="I25" t="s">
        <v>22</v>
      </c>
      <c r="J25">
        <f t="shared" si="0"/>
        <v>2</v>
      </c>
      <c r="K25" s="2">
        <v>33</v>
      </c>
      <c r="L25" s="3">
        <v>511.83</v>
      </c>
      <c r="M25" s="4">
        <v>0.1</v>
      </c>
      <c r="N25" s="5" t="s">
        <v>23</v>
      </c>
      <c r="O25" s="3">
        <v>-172.88</v>
      </c>
      <c r="P25" s="3">
        <v>15.99</v>
      </c>
      <c r="Q25" s="3">
        <v>13.18</v>
      </c>
      <c r="R25" s="5" t="s">
        <v>62</v>
      </c>
      <c r="S25" s="5" t="s">
        <v>119</v>
      </c>
      <c r="T25" s="5" t="str">
        <f t="shared" si="1"/>
        <v>Carl Ludwig</v>
      </c>
      <c r="U25" t="s">
        <v>26</v>
      </c>
      <c r="V25" s="5" t="s">
        <v>47</v>
      </c>
      <c r="W25" s="5" t="s">
        <v>28</v>
      </c>
      <c r="X25" s="5" t="s">
        <v>41</v>
      </c>
      <c r="Y25" s="5" t="s">
        <v>120</v>
      </c>
      <c r="Z25" s="5" t="s">
        <v>43</v>
      </c>
      <c r="AA25" s="4">
        <v>0.37</v>
      </c>
      <c r="AB25" s="1">
        <v>40613</v>
      </c>
      <c r="AC25" s="1">
        <v>30235</v>
      </c>
      <c r="AD25">
        <f t="shared" si="2"/>
        <v>2</v>
      </c>
      <c r="AE25">
        <f t="shared" ca="1" si="3"/>
        <v>41</v>
      </c>
      <c r="AF25" t="str">
        <f t="shared" ca="1" si="4"/>
        <v>18-64</v>
      </c>
      <c r="AG25" s="3">
        <f t="shared" si="5"/>
        <v>0.88345484848484845</v>
      </c>
      <c r="AH25" t="str">
        <f>_xlfn.IFNA(VLOOKUP(Sales_Transactions[[#This Row],[Order ID]],Returned_Items[#All],2,FALSE),"Not Returned")</f>
        <v>Not Returned</v>
      </c>
    </row>
    <row r="26" spans="1:34" x14ac:dyDescent="0.25">
      <c r="A26">
        <v>1539</v>
      </c>
      <c r="C26" t="s">
        <v>118</v>
      </c>
      <c r="D26" s="2" t="str">
        <f>TEXT(MID(Sales_Transactions[[#This Row],[Order Date]],2,5),"d/m/yyy")</f>
        <v>9/3/2011</v>
      </c>
      <c r="E26" s="2" t="str">
        <f>TEXT(MID(Sales_Transactions[[#This Row],[Order Date]],2,5),"d")</f>
        <v>9</v>
      </c>
      <c r="F26" s="2" t="str">
        <f>TEXT(MID(Sales_Transactions[[#This Row],[Order Date]],2,5),"m")</f>
        <v>3</v>
      </c>
      <c r="G26" s="2" t="str">
        <f>TEXT(MID(Sales_Transactions[[#This Row],[Order Date]],2,5),"yyy")</f>
        <v>2011</v>
      </c>
      <c r="H26" s="2" t="str">
        <f>TEXT(MID(Sales_Transactions[[#This Row],[Order Date]],2,5),"yyy/m")</f>
        <v>2011/3</v>
      </c>
      <c r="I26" t="s">
        <v>22</v>
      </c>
      <c r="J26">
        <f t="shared" si="0"/>
        <v>2</v>
      </c>
      <c r="K26" s="2">
        <v>38</v>
      </c>
      <c r="L26" s="3">
        <v>184.99</v>
      </c>
      <c r="M26" s="4">
        <v>0.05</v>
      </c>
      <c r="N26" s="5" t="s">
        <v>23</v>
      </c>
      <c r="O26" s="3">
        <v>-144.55000000000001</v>
      </c>
      <c r="P26" s="3">
        <v>4.8899999999999997</v>
      </c>
      <c r="Q26" s="3">
        <v>4.93</v>
      </c>
      <c r="R26" s="5" t="s">
        <v>62</v>
      </c>
      <c r="S26" s="5" t="s">
        <v>119</v>
      </c>
      <c r="T26" s="5" t="str">
        <f t="shared" si="1"/>
        <v>Carl Ludwig</v>
      </c>
      <c r="U26" t="s">
        <v>26</v>
      </c>
      <c r="V26" s="5" t="s">
        <v>47</v>
      </c>
      <c r="W26" s="5" t="s">
        <v>48</v>
      </c>
      <c r="X26" s="5" t="s">
        <v>87</v>
      </c>
      <c r="Y26" s="5" t="s">
        <v>121</v>
      </c>
      <c r="Z26" s="5" t="s">
        <v>60</v>
      </c>
      <c r="AA26" s="4">
        <v>0.66</v>
      </c>
      <c r="AB26" s="1">
        <v>40616</v>
      </c>
      <c r="AC26" s="1">
        <v>30211</v>
      </c>
      <c r="AD26">
        <f t="shared" si="2"/>
        <v>5</v>
      </c>
      <c r="AE26">
        <f t="shared" ca="1" si="3"/>
        <v>41</v>
      </c>
      <c r="AF26" t="str">
        <f t="shared" ca="1" si="4"/>
        <v>18-64</v>
      </c>
      <c r="AG26" s="3">
        <f t="shared" si="5"/>
        <v>0.25835671052631576</v>
      </c>
      <c r="AH26" t="str">
        <f>_xlfn.IFNA(VLOOKUP(Sales_Transactions[[#This Row],[Order ID]],Returned_Items[#All],2,FALSE),"Not Returned")</f>
        <v>Not Returned</v>
      </c>
    </row>
    <row r="27" spans="1:34" x14ac:dyDescent="0.25">
      <c r="A27">
        <v>1540</v>
      </c>
      <c r="C27" t="s">
        <v>89</v>
      </c>
      <c r="D27" s="2" t="str">
        <f>TEXT(MID(Sales_Transactions[[#This Row],[Order Date]],2,5),"d/m/yyy")</f>
        <v>4/8/2012</v>
      </c>
      <c r="E27" s="2" t="str">
        <f>TEXT(MID(Sales_Transactions[[#This Row],[Order Date]],2,5),"d")</f>
        <v>4</v>
      </c>
      <c r="F27" s="2" t="str">
        <f>TEXT(MID(Sales_Transactions[[#This Row],[Order Date]],2,5),"m")</f>
        <v>8</v>
      </c>
      <c r="G27" s="2" t="str">
        <f>TEXT(MID(Sales_Transactions[[#This Row],[Order Date]],2,5),"yyy")</f>
        <v>2012</v>
      </c>
      <c r="H27" s="2" t="str">
        <f>TEXT(MID(Sales_Transactions[[#This Row],[Order Date]],2,5),"yyy/m")</f>
        <v>2012/8</v>
      </c>
      <c r="I27" t="s">
        <v>33</v>
      </c>
      <c r="J27">
        <f t="shared" si="0"/>
        <v>4</v>
      </c>
      <c r="K27" s="2">
        <v>30</v>
      </c>
      <c r="L27" s="3">
        <v>80.900000000000006</v>
      </c>
      <c r="M27" s="4">
        <v>0.09</v>
      </c>
      <c r="N27" s="5" t="s">
        <v>23</v>
      </c>
      <c r="O27" s="3">
        <v>5.76</v>
      </c>
      <c r="P27" s="3">
        <v>2.88</v>
      </c>
      <c r="Q27" s="3">
        <v>0.7</v>
      </c>
      <c r="R27" s="5" t="s">
        <v>122</v>
      </c>
      <c r="S27" s="5" t="s">
        <v>123</v>
      </c>
      <c r="T27" s="5" t="str">
        <f t="shared" si="1"/>
        <v>Don Miller</v>
      </c>
      <c r="U27" t="s">
        <v>26</v>
      </c>
      <c r="V27" s="5" t="s">
        <v>74</v>
      </c>
      <c r="W27" s="5" t="s">
        <v>28</v>
      </c>
      <c r="X27" s="5" t="s">
        <v>124</v>
      </c>
      <c r="Y27" s="5" t="s">
        <v>125</v>
      </c>
      <c r="Z27" s="5" t="s">
        <v>84</v>
      </c>
      <c r="AA27" s="4">
        <v>0.56000000000000005</v>
      </c>
      <c r="AB27" s="1">
        <v>41127</v>
      </c>
      <c r="AC27" s="1">
        <v>18255</v>
      </c>
      <c r="AD27">
        <f t="shared" si="2"/>
        <v>2</v>
      </c>
      <c r="AE27">
        <f t="shared" ca="1" si="3"/>
        <v>74</v>
      </c>
      <c r="AF27" t="str">
        <f t="shared" ca="1" si="4"/>
        <v>Over 65</v>
      </c>
      <c r="AG27" s="3">
        <f t="shared" si="5"/>
        <v>0.11924693333333333</v>
      </c>
      <c r="AH27" t="str">
        <f>_xlfn.IFNA(VLOOKUP(Sales_Transactions[[#This Row],[Order ID]],Returned_Items[#All],2,FALSE),"Not Returned")</f>
        <v>Not Returned</v>
      </c>
    </row>
    <row r="28" spans="1:34" x14ac:dyDescent="0.25">
      <c r="A28">
        <v>1702</v>
      </c>
      <c r="C28" t="s">
        <v>126</v>
      </c>
      <c r="D28" s="2" t="str">
        <f>TEXT(MID(Sales_Transactions[[#This Row],[Order Date]],2,5),"d/m/yyy")</f>
        <v>6/5/2011</v>
      </c>
      <c r="E28" s="2" t="str">
        <f>TEXT(MID(Sales_Transactions[[#This Row],[Order Date]],2,5),"d")</f>
        <v>6</v>
      </c>
      <c r="F28" s="2" t="str">
        <f>TEXT(MID(Sales_Transactions[[#This Row],[Order Date]],2,5),"m")</f>
        <v>5</v>
      </c>
      <c r="G28" s="2" t="str">
        <f>TEXT(MID(Sales_Transactions[[#This Row],[Order Date]],2,5),"yyy")</f>
        <v>2011</v>
      </c>
      <c r="H28" s="2" t="str">
        <f>TEXT(MID(Sales_Transactions[[#This Row],[Order Date]],2,5),"yyy/m")</f>
        <v>2011/5</v>
      </c>
      <c r="I28" t="s">
        <v>33</v>
      </c>
      <c r="J28">
        <f t="shared" si="0"/>
        <v>4</v>
      </c>
      <c r="K28" s="2">
        <v>23</v>
      </c>
      <c r="L28" s="3">
        <v>67.239999999999995</v>
      </c>
      <c r="M28" s="4">
        <v>0.06</v>
      </c>
      <c r="N28" s="5" t="s">
        <v>23</v>
      </c>
      <c r="O28" s="3">
        <v>4.9000000000000004</v>
      </c>
      <c r="P28" s="3">
        <v>2.84</v>
      </c>
      <c r="Q28" s="3">
        <v>0.93</v>
      </c>
      <c r="R28" s="5" t="s">
        <v>127</v>
      </c>
      <c r="S28" s="5" t="s">
        <v>128</v>
      </c>
      <c r="T28" s="5" t="str">
        <f t="shared" si="1"/>
        <v>Annie Cyprus</v>
      </c>
      <c r="U28" t="s">
        <v>26</v>
      </c>
      <c r="V28" s="5" t="s">
        <v>74</v>
      </c>
      <c r="W28" s="5" t="s">
        <v>28</v>
      </c>
      <c r="X28" s="5" t="s">
        <v>124</v>
      </c>
      <c r="Y28" s="5" t="s">
        <v>129</v>
      </c>
      <c r="Z28" s="5" t="s">
        <v>84</v>
      </c>
      <c r="AA28" s="4">
        <v>0.54</v>
      </c>
      <c r="AB28" s="1">
        <v>40670</v>
      </c>
      <c r="AC28" s="1">
        <v>18356</v>
      </c>
      <c r="AD28">
        <f t="shared" si="2"/>
        <v>1</v>
      </c>
      <c r="AE28">
        <f t="shared" ca="1" si="3"/>
        <v>74</v>
      </c>
      <c r="AF28" t="str">
        <f t="shared" ca="1" si="4"/>
        <v>Over 65</v>
      </c>
      <c r="AG28" s="3">
        <f t="shared" si="5"/>
        <v>0.16383895652173913</v>
      </c>
      <c r="AH28" t="str">
        <f>_xlfn.IFNA(VLOOKUP(Sales_Transactions[[#This Row],[Order ID]],Returned_Items[#All],2,FALSE),"Not Returned")</f>
        <v>Not Returned</v>
      </c>
    </row>
    <row r="29" spans="1:34" x14ac:dyDescent="0.25">
      <c r="A29">
        <v>1761</v>
      </c>
      <c r="C29" t="s">
        <v>130</v>
      </c>
      <c r="D29" s="2" t="str">
        <f>TEXT(MID(Sales_Transactions[[#This Row],[Order Date]],2,5),"d/m/yyy")</f>
        <v>23/12/2010</v>
      </c>
      <c r="E29" s="2" t="str">
        <f>TEXT(MID(Sales_Transactions[[#This Row],[Order Date]],2,5),"d")</f>
        <v>23</v>
      </c>
      <c r="F29" s="2" t="str">
        <f>TEXT(MID(Sales_Transactions[[#This Row],[Order Date]],2,5),"m")</f>
        <v>12</v>
      </c>
      <c r="G29" s="2" t="str">
        <f>TEXT(MID(Sales_Transactions[[#This Row],[Order Date]],2,5),"yyy")</f>
        <v>2010</v>
      </c>
      <c r="H29" s="2" t="str">
        <f>TEXT(MID(Sales_Transactions[[#This Row],[Order Date]],2,5),"yyy/m")</f>
        <v>2010/12</v>
      </c>
      <c r="I29" t="s">
        <v>33</v>
      </c>
      <c r="J29">
        <f t="shared" si="0"/>
        <v>4</v>
      </c>
      <c r="K29" s="2">
        <v>25</v>
      </c>
      <c r="L29" s="3">
        <v>12028.23</v>
      </c>
      <c r="M29" s="4">
        <v>0.01</v>
      </c>
      <c r="N29" s="5" t="s">
        <v>34</v>
      </c>
      <c r="O29" s="3">
        <v>-547.61</v>
      </c>
      <c r="P29" s="3">
        <v>449.99</v>
      </c>
      <c r="Q29" s="3">
        <v>49</v>
      </c>
      <c r="R29" s="5" t="s">
        <v>62</v>
      </c>
      <c r="S29" s="5" t="s">
        <v>119</v>
      </c>
      <c r="T29" s="5" t="str">
        <f t="shared" si="1"/>
        <v>Carl Ludwig</v>
      </c>
      <c r="U29" t="s">
        <v>26</v>
      </c>
      <c r="V29" s="5" t="s">
        <v>47</v>
      </c>
      <c r="W29" s="5" t="s">
        <v>48</v>
      </c>
      <c r="X29" s="5" t="s">
        <v>131</v>
      </c>
      <c r="Y29" s="5" t="s">
        <v>132</v>
      </c>
      <c r="Z29" s="5" t="s">
        <v>40</v>
      </c>
      <c r="AA29" s="4">
        <v>0.38</v>
      </c>
      <c r="AB29" s="1">
        <v>40537</v>
      </c>
      <c r="AC29" s="1">
        <v>18604</v>
      </c>
      <c r="AD29">
        <f t="shared" si="2"/>
        <v>2</v>
      </c>
      <c r="AE29">
        <f t="shared" ca="1" si="3"/>
        <v>73</v>
      </c>
      <c r="AF29" t="str">
        <f t="shared" ca="1" si="4"/>
        <v>Over 65</v>
      </c>
      <c r="AG29" s="3">
        <f t="shared" si="5"/>
        <v>19.957800039999999</v>
      </c>
      <c r="AH29" t="str">
        <f>_xlfn.IFNA(VLOOKUP(Sales_Transactions[[#This Row],[Order ID]],Returned_Items[#All],2,FALSE),"Not Returned")</f>
        <v>Not Returned</v>
      </c>
    </row>
    <row r="30" spans="1:34" x14ac:dyDescent="0.25">
      <c r="A30">
        <v>1792</v>
      </c>
      <c r="C30" t="s">
        <v>133</v>
      </c>
      <c r="D30" s="2" t="str">
        <f>TEXT(MID(Sales_Transactions[[#This Row],[Order Date]],2,5),"d/m/yyy")</f>
        <v>8/11/2010</v>
      </c>
      <c r="E30" s="2" t="str">
        <f>TEXT(MID(Sales_Transactions[[#This Row],[Order Date]],2,5),"d")</f>
        <v>8</v>
      </c>
      <c r="F30" s="2" t="str">
        <f>TEXT(MID(Sales_Transactions[[#This Row],[Order Date]],2,5),"m")</f>
        <v>11</v>
      </c>
      <c r="G30" s="2" t="str">
        <f>TEXT(MID(Sales_Transactions[[#This Row],[Order Date]],2,5),"yyy")</f>
        <v>2010</v>
      </c>
      <c r="H30" s="2" t="str">
        <f>TEXT(MID(Sales_Transactions[[#This Row],[Order Date]],2,5),"yyy/m")</f>
        <v>2010/11</v>
      </c>
      <c r="I30" t="s">
        <v>22</v>
      </c>
      <c r="J30">
        <f t="shared" si="0"/>
        <v>2</v>
      </c>
      <c r="K30" s="2">
        <v>28</v>
      </c>
      <c r="L30" s="3">
        <v>370.48</v>
      </c>
      <c r="M30" s="4">
        <v>0.04</v>
      </c>
      <c r="N30" s="5" t="s">
        <v>23</v>
      </c>
      <c r="O30" s="3">
        <v>-5.45</v>
      </c>
      <c r="P30" s="3">
        <v>13.48</v>
      </c>
      <c r="Q30" s="3">
        <v>4.51</v>
      </c>
      <c r="R30" s="5" t="s">
        <v>53</v>
      </c>
      <c r="S30" s="5" t="s">
        <v>54</v>
      </c>
      <c r="T30" s="5" t="str">
        <f t="shared" si="1"/>
        <v>Carlos Soltero</v>
      </c>
      <c r="U30" t="s">
        <v>26</v>
      </c>
      <c r="V30" s="5" t="s">
        <v>37</v>
      </c>
      <c r="W30" s="5" t="s">
        <v>28</v>
      </c>
      <c r="X30" s="5" t="s">
        <v>29</v>
      </c>
      <c r="Y30" s="5" t="s">
        <v>134</v>
      </c>
      <c r="Z30" s="5" t="s">
        <v>43</v>
      </c>
      <c r="AA30" s="4">
        <v>0.59</v>
      </c>
      <c r="AB30" s="1">
        <v>40495</v>
      </c>
      <c r="AC30" s="1">
        <v>18364</v>
      </c>
      <c r="AD30">
        <f t="shared" si="2"/>
        <v>5</v>
      </c>
      <c r="AE30">
        <f t="shared" ca="1" si="3"/>
        <v>74</v>
      </c>
      <c r="AF30" t="str">
        <f t="shared" ca="1" si="4"/>
        <v>Over 65</v>
      </c>
      <c r="AG30" s="3">
        <f t="shared" si="5"/>
        <v>0.64230742857142864</v>
      </c>
      <c r="AH30" t="str">
        <f>_xlfn.IFNA(VLOOKUP(Sales_Transactions[[#This Row],[Order ID]],Returned_Items[#All],2,FALSE),"Not Returned")</f>
        <v>Not Returned</v>
      </c>
    </row>
    <row r="31" spans="1:34" x14ac:dyDescent="0.25">
      <c r="A31">
        <v>2275</v>
      </c>
      <c r="C31" t="s">
        <v>135</v>
      </c>
      <c r="D31" s="2" t="str">
        <f>TEXT(MID(Sales_Transactions[[#This Row],[Order Date]],2,5),"d/m/yyy")</f>
        <v>21/10/2012</v>
      </c>
      <c r="E31" s="2" t="str">
        <f>TEXT(MID(Sales_Transactions[[#This Row],[Order Date]],2,5),"d")</f>
        <v>21</v>
      </c>
      <c r="F31" s="2" t="str">
        <f>TEXT(MID(Sales_Transactions[[#This Row],[Order Date]],2,5),"m")</f>
        <v>10</v>
      </c>
      <c r="G31" s="2" t="str">
        <f>TEXT(MID(Sales_Transactions[[#This Row],[Order Date]],2,5),"yyy")</f>
        <v>2012</v>
      </c>
      <c r="H31" s="2" t="str">
        <f>TEXT(MID(Sales_Transactions[[#This Row],[Order Date]],2,5),"yyy/m")</f>
        <v>2012/10</v>
      </c>
      <c r="I31" t="s">
        <v>52</v>
      </c>
      <c r="J31">
        <f t="shared" si="0"/>
        <v>1</v>
      </c>
      <c r="K31" s="2">
        <v>49</v>
      </c>
      <c r="L31" s="3">
        <v>278</v>
      </c>
      <c r="M31" s="4">
        <v>0.08</v>
      </c>
      <c r="N31" s="5" t="s">
        <v>23</v>
      </c>
      <c r="O31" s="3">
        <v>41.67</v>
      </c>
      <c r="P31" s="3">
        <v>6.08</v>
      </c>
      <c r="Q31" s="3">
        <v>1.17</v>
      </c>
      <c r="R31" s="5" t="s">
        <v>136</v>
      </c>
      <c r="S31" s="5" t="s">
        <v>137</v>
      </c>
      <c r="T31" s="5" t="str">
        <f t="shared" si="1"/>
        <v>Grant Carroll</v>
      </c>
      <c r="U31" t="s">
        <v>26</v>
      </c>
      <c r="V31" s="5" t="s">
        <v>27</v>
      </c>
      <c r="W31" s="5" t="s">
        <v>28</v>
      </c>
      <c r="X31" s="5" t="s">
        <v>124</v>
      </c>
      <c r="Y31" s="5" t="s">
        <v>138</v>
      </c>
      <c r="Z31" s="5" t="s">
        <v>84</v>
      </c>
      <c r="AA31" s="4">
        <v>0.56000000000000005</v>
      </c>
      <c r="AB31" s="1">
        <v>41204</v>
      </c>
      <c r="AC31" s="1">
        <v>18618</v>
      </c>
      <c r="AD31">
        <f t="shared" si="2"/>
        <v>1</v>
      </c>
      <c r="AE31">
        <f t="shared" ca="1" si="3"/>
        <v>73</v>
      </c>
      <c r="AF31" t="str">
        <f t="shared" ca="1" si="4"/>
        <v>Over 65</v>
      </c>
      <c r="AG31" s="3">
        <f t="shared" si="5"/>
        <v>0.14785991836734694</v>
      </c>
      <c r="AH31" t="str">
        <f>_xlfn.IFNA(VLOOKUP(Sales_Transactions[[#This Row],[Order ID]],Returned_Items[#All],2,FALSE),"Not Returned")</f>
        <v>Not Returned</v>
      </c>
    </row>
    <row r="32" spans="1:34" x14ac:dyDescent="0.25">
      <c r="A32">
        <v>2277</v>
      </c>
      <c r="C32" t="s">
        <v>139</v>
      </c>
      <c r="D32" s="2" t="str">
        <f>TEXT(MID(Sales_Transactions[[#This Row],[Order Date]],2,5),"d/m/yyy")</f>
        <v>1/1/2011</v>
      </c>
      <c r="E32" s="2" t="str">
        <f>TEXT(MID(Sales_Transactions[[#This Row],[Order Date]],2,5),"d")</f>
        <v>1</v>
      </c>
      <c r="F32" s="2" t="str">
        <f>TEXT(MID(Sales_Transactions[[#This Row],[Order Date]],2,5),"m")</f>
        <v>1</v>
      </c>
      <c r="G32" s="2" t="str">
        <f>TEXT(MID(Sales_Transactions[[#This Row],[Order Date]],2,5),"yyy")</f>
        <v>2011</v>
      </c>
      <c r="H32" s="2" t="str">
        <f>TEXT(MID(Sales_Transactions[[#This Row],[Order Date]],2,5),"yyy/m")</f>
        <v>2011/1</v>
      </c>
      <c r="I32" t="s">
        <v>52</v>
      </c>
      <c r="J32">
        <f t="shared" si="0"/>
        <v>1</v>
      </c>
      <c r="K32" s="2">
        <v>10</v>
      </c>
      <c r="L32" s="3">
        <v>66.540000000000006</v>
      </c>
      <c r="M32" s="4">
        <v>0.01</v>
      </c>
      <c r="N32" s="5" t="s">
        <v>23</v>
      </c>
      <c r="O32" s="3">
        <v>-46.03</v>
      </c>
      <c r="P32" s="3">
        <v>5.98</v>
      </c>
      <c r="Q32" s="3">
        <v>4.38</v>
      </c>
      <c r="R32" s="5" t="s">
        <v>122</v>
      </c>
      <c r="S32" s="5" t="s">
        <v>123</v>
      </c>
      <c r="T32" s="5" t="str">
        <f t="shared" si="1"/>
        <v>Don Miller</v>
      </c>
      <c r="U32" t="s">
        <v>26</v>
      </c>
      <c r="V32" s="5" t="s">
        <v>74</v>
      </c>
      <c r="W32" s="5" t="s">
        <v>48</v>
      </c>
      <c r="X32" s="5" t="s">
        <v>87</v>
      </c>
      <c r="Y32" s="5" t="s">
        <v>140</v>
      </c>
      <c r="Z32" s="5" t="s">
        <v>60</v>
      </c>
      <c r="AA32" s="4">
        <v>0.75</v>
      </c>
      <c r="AB32" s="1">
        <v>40545</v>
      </c>
      <c r="AC32" s="1">
        <v>18681</v>
      </c>
      <c r="AD32">
        <f t="shared" si="2"/>
        <v>1</v>
      </c>
      <c r="AE32">
        <f t="shared" ca="1" si="3"/>
        <v>73</v>
      </c>
      <c r="AF32" t="str">
        <f t="shared" ca="1" si="4"/>
        <v>Over 65</v>
      </c>
      <c r="AG32" s="3">
        <f t="shared" si="5"/>
        <v>1.0359402</v>
      </c>
      <c r="AH32" t="str">
        <f>_xlfn.IFNA(VLOOKUP(Sales_Transactions[[#This Row],[Order ID]],Returned_Items[#All],2,FALSE),"Not Returned")</f>
        <v>Not Returned</v>
      </c>
    </row>
    <row r="33" spans="1:34" hidden="1" x14ac:dyDescent="0.25">
      <c r="A33">
        <v>2277</v>
      </c>
      <c r="C33" t="s">
        <v>139</v>
      </c>
      <c r="D33" s="2" t="str">
        <f>TEXT(MID(Sales_Transactions[[#This Row],[Order Date]],2,5),"d/m/yyy")</f>
        <v>1/1/2011</v>
      </c>
      <c r="E33" s="2" t="str">
        <f>TEXT(MID(Sales_Transactions[[#This Row],[Order Date]],2,5),"d")</f>
        <v>1</v>
      </c>
      <c r="F33" s="2" t="str">
        <f>TEXT(MID(Sales_Transactions[[#This Row],[Order Date]],2,5),"m")</f>
        <v>1</v>
      </c>
      <c r="G33" s="2" t="str">
        <f>TEXT(MID(Sales_Transactions[[#This Row],[Order Date]],2,5),"yyy")</f>
        <v>2011</v>
      </c>
      <c r="H33" s="2" t="str">
        <f>TEXT(MID(Sales_Transactions[[#This Row],[Order Date]],2,5),"yyy/m")</f>
        <v>2011/1</v>
      </c>
      <c r="I33" t="s">
        <v>52</v>
      </c>
      <c r="J33">
        <f t="shared" si="0"/>
        <v>1</v>
      </c>
      <c r="K33" s="2">
        <v>21</v>
      </c>
      <c r="L33">
        <v>845.32</v>
      </c>
      <c r="M33">
        <v>0.06</v>
      </c>
      <c r="N33" t="s">
        <v>23</v>
      </c>
      <c r="O33">
        <v>33.67</v>
      </c>
      <c r="P33">
        <v>40.99</v>
      </c>
      <c r="Q33">
        <v>19.989999999999998</v>
      </c>
      <c r="R33" t="s">
        <v>122</v>
      </c>
      <c r="S33" t="s">
        <v>123</v>
      </c>
      <c r="T33" t="str">
        <f t="shared" si="1"/>
        <v>Don Miller</v>
      </c>
      <c r="U33" t="s">
        <v>26</v>
      </c>
      <c r="V33" t="s">
        <v>74</v>
      </c>
      <c r="W33" t="s">
        <v>28</v>
      </c>
      <c r="X33" t="s">
        <v>75</v>
      </c>
      <c r="Y33" t="s">
        <v>141</v>
      </c>
      <c r="Z33" t="s">
        <v>43</v>
      </c>
      <c r="AA33">
        <v>0.36</v>
      </c>
      <c r="AB33" s="1">
        <v>40546</v>
      </c>
      <c r="AC33" s="1"/>
      <c r="AD33">
        <f t="shared" si="2"/>
        <v>2</v>
      </c>
      <c r="AE33">
        <f t="shared" ca="1" si="3"/>
        <v>124</v>
      </c>
      <c r="AF33" t="str">
        <f t="shared" ca="1" si="4"/>
        <v>Over 65</v>
      </c>
      <c r="AG33">
        <f t="shared" si="5"/>
        <v>2.9026383809523808</v>
      </c>
      <c r="AH33" t="str">
        <f>_xlfn.IFNA(VLOOKUP(Sales_Transactions[[#This Row],[Order ID]],Returned_Items[#All],2,FALSE),"Not Returned")</f>
        <v>Not Returned</v>
      </c>
    </row>
    <row r="34" spans="1:34" x14ac:dyDescent="0.25">
      <c r="A34">
        <v>2532</v>
      </c>
      <c r="C34" t="s">
        <v>142</v>
      </c>
      <c r="D34" s="2" t="str">
        <f>TEXT(MID(Sales_Transactions[[#This Row],[Order Date]],2,5),"d/m/yyy")</f>
        <v>10/10/2011</v>
      </c>
      <c r="E34" s="2" t="str">
        <f>TEXT(MID(Sales_Transactions[[#This Row],[Order Date]],2,5),"d")</f>
        <v>10</v>
      </c>
      <c r="F34" s="2" t="str">
        <f>TEXT(MID(Sales_Transactions[[#This Row],[Order Date]],2,5),"m")</f>
        <v>10</v>
      </c>
      <c r="G34" s="2" t="str">
        <f>TEXT(MID(Sales_Transactions[[#This Row],[Order Date]],2,5),"yyy")</f>
        <v>2011</v>
      </c>
      <c r="H34" s="2" t="str">
        <f>TEXT(MID(Sales_Transactions[[#This Row],[Order Date]],2,5),"yyy/m")</f>
        <v>2011/10</v>
      </c>
      <c r="I34" t="s">
        <v>33</v>
      </c>
      <c r="J34">
        <f t="shared" si="0"/>
        <v>4</v>
      </c>
      <c r="K34" s="2">
        <v>39</v>
      </c>
      <c r="L34" s="3">
        <v>282.07</v>
      </c>
      <c r="M34" s="4">
        <v>0.03</v>
      </c>
      <c r="N34" s="5" t="s">
        <v>23</v>
      </c>
      <c r="O34" s="3">
        <v>140.01</v>
      </c>
      <c r="P34" s="3">
        <v>7.31</v>
      </c>
      <c r="Q34" s="3">
        <v>0.49</v>
      </c>
      <c r="R34" s="5" t="s">
        <v>143</v>
      </c>
      <c r="S34" s="5" t="s">
        <v>144</v>
      </c>
      <c r="T34" s="5" t="str">
        <f t="shared" si="1"/>
        <v>Alan Barnes</v>
      </c>
      <c r="U34" t="s">
        <v>26</v>
      </c>
      <c r="V34" s="5" t="s">
        <v>47</v>
      </c>
      <c r="W34" s="5" t="s">
        <v>28</v>
      </c>
      <c r="X34" s="5" t="s">
        <v>115</v>
      </c>
      <c r="Y34" s="5" t="s">
        <v>145</v>
      </c>
      <c r="Z34" s="5" t="s">
        <v>43</v>
      </c>
      <c r="AA34" s="4">
        <v>0.38</v>
      </c>
      <c r="AB34" s="1">
        <v>40827</v>
      </c>
      <c r="AC34" s="1">
        <v>18790</v>
      </c>
      <c r="AD34">
        <f t="shared" si="2"/>
        <v>1</v>
      </c>
      <c r="AE34">
        <f t="shared" ca="1" si="3"/>
        <v>73</v>
      </c>
      <c r="AF34" t="str">
        <f t="shared" ca="1" si="4"/>
        <v>Over 65</v>
      </c>
      <c r="AG34" s="3">
        <f t="shared" si="5"/>
        <v>0.19994376923076923</v>
      </c>
      <c r="AH34" t="str">
        <f>_xlfn.IFNA(VLOOKUP(Sales_Transactions[[#This Row],[Order ID]],Returned_Items[#All],2,FALSE),"Not Returned")</f>
        <v>Not Returned</v>
      </c>
    </row>
    <row r="35" spans="1:34" x14ac:dyDescent="0.25">
      <c r="A35">
        <v>2532</v>
      </c>
      <c r="C35" t="s">
        <v>142</v>
      </c>
      <c r="D35" s="2" t="str">
        <f>TEXT(MID(Sales_Transactions[[#This Row],[Order Date]],2,5),"d/m/yyy")</f>
        <v>10/10/2011</v>
      </c>
      <c r="E35" s="2" t="str">
        <f>TEXT(MID(Sales_Transactions[[#This Row],[Order Date]],2,5),"d")</f>
        <v>10</v>
      </c>
      <c r="F35" s="2" t="str">
        <f>TEXT(MID(Sales_Transactions[[#This Row],[Order Date]],2,5),"m")</f>
        <v>10</v>
      </c>
      <c r="G35" s="2" t="str">
        <f>TEXT(MID(Sales_Transactions[[#This Row],[Order Date]],2,5),"yyy")</f>
        <v>2011</v>
      </c>
      <c r="H35" s="2" t="str">
        <f>TEXT(MID(Sales_Transactions[[#This Row],[Order Date]],2,5),"yyy/m")</f>
        <v>2011/10</v>
      </c>
      <c r="I35" t="s">
        <v>33</v>
      </c>
      <c r="J35">
        <f t="shared" si="0"/>
        <v>4</v>
      </c>
      <c r="K35" s="2">
        <v>24</v>
      </c>
      <c r="L35" s="3">
        <v>426.03699999999998</v>
      </c>
      <c r="M35" s="4">
        <v>0.01</v>
      </c>
      <c r="N35" s="5" t="s">
        <v>23</v>
      </c>
      <c r="O35" s="3">
        <v>-78.959999999999994</v>
      </c>
      <c r="P35" s="3">
        <v>20.99</v>
      </c>
      <c r="Q35" s="3">
        <v>2.5</v>
      </c>
      <c r="R35" s="5" t="s">
        <v>143</v>
      </c>
      <c r="S35" s="5" t="s">
        <v>144</v>
      </c>
      <c r="T35" s="5" t="str">
        <f t="shared" si="1"/>
        <v>Alan Barnes</v>
      </c>
      <c r="U35" t="s">
        <v>26</v>
      </c>
      <c r="V35" s="5" t="s">
        <v>47</v>
      </c>
      <c r="W35" s="5" t="s">
        <v>48</v>
      </c>
      <c r="X35" s="5" t="s">
        <v>49</v>
      </c>
      <c r="Y35" s="5" t="s">
        <v>146</v>
      </c>
      <c r="Z35" s="5" t="s">
        <v>84</v>
      </c>
      <c r="AA35" s="4">
        <v>0.81</v>
      </c>
      <c r="AB35" s="1">
        <v>40827</v>
      </c>
      <c r="AC35" s="1">
        <v>18894</v>
      </c>
      <c r="AD35">
        <f t="shared" si="2"/>
        <v>1</v>
      </c>
      <c r="AE35">
        <f t="shared" ca="1" si="3"/>
        <v>72</v>
      </c>
      <c r="AF35" t="str">
        <f t="shared" ca="1" si="4"/>
        <v>Over 65</v>
      </c>
      <c r="AG35" s="3">
        <f t="shared" si="5"/>
        <v>0.97866254166666655</v>
      </c>
      <c r="AH35" t="str">
        <f>_xlfn.IFNA(VLOOKUP(Sales_Transactions[[#This Row],[Order ID]],Returned_Items[#All],2,FALSE),"Not Returned")</f>
        <v>Not Returned</v>
      </c>
    </row>
    <row r="36" spans="1:34" x14ac:dyDescent="0.25">
      <c r="A36">
        <v>2631</v>
      </c>
      <c r="C36" t="s">
        <v>147</v>
      </c>
      <c r="D36" s="2" t="str">
        <f>TEXT(MID(Sales_Transactions[[#This Row],[Order Date]],2,5),"d/m/yyy")</f>
        <v>23/9/2010</v>
      </c>
      <c r="E36" s="2" t="str">
        <f>TEXT(MID(Sales_Transactions[[#This Row],[Order Date]],2,5),"d")</f>
        <v>23</v>
      </c>
      <c r="F36" s="2" t="str">
        <f>TEXT(MID(Sales_Transactions[[#This Row],[Order Date]],2,5),"m")</f>
        <v>9</v>
      </c>
      <c r="G36" s="2" t="str">
        <f>TEXT(MID(Sales_Transactions[[#This Row],[Order Date]],2,5),"yyy")</f>
        <v>2010</v>
      </c>
      <c r="H36" s="2" t="str">
        <f>TEXT(MID(Sales_Transactions[[#This Row],[Order Date]],2,5),"yyy/m")</f>
        <v>2010/9</v>
      </c>
      <c r="I36" t="s">
        <v>22</v>
      </c>
      <c r="J36">
        <f t="shared" si="0"/>
        <v>2</v>
      </c>
      <c r="K36" s="2">
        <v>27</v>
      </c>
      <c r="L36" s="3">
        <v>1078.49</v>
      </c>
      <c r="M36" s="4">
        <v>0.08</v>
      </c>
      <c r="N36" s="5" t="s">
        <v>23</v>
      </c>
      <c r="O36" s="3">
        <v>252.66</v>
      </c>
      <c r="P36" s="3">
        <v>40.96</v>
      </c>
      <c r="Q36" s="3">
        <v>1.99</v>
      </c>
      <c r="R36" s="5" t="s">
        <v>148</v>
      </c>
      <c r="S36" s="5" t="s">
        <v>149</v>
      </c>
      <c r="T36" s="5" t="str">
        <f t="shared" si="1"/>
        <v>Jack Garza</v>
      </c>
      <c r="U36" t="s">
        <v>26</v>
      </c>
      <c r="V36" s="5" t="s">
        <v>47</v>
      </c>
      <c r="W36" s="5" t="s">
        <v>48</v>
      </c>
      <c r="X36" s="5" t="s">
        <v>87</v>
      </c>
      <c r="Y36" s="5" t="s">
        <v>150</v>
      </c>
      <c r="Z36" s="5" t="s">
        <v>60</v>
      </c>
      <c r="AA36" s="4">
        <v>0.55000000000000004</v>
      </c>
      <c r="AB36" s="1">
        <v>40446</v>
      </c>
      <c r="AC36" s="1">
        <v>18798</v>
      </c>
      <c r="AD36">
        <f t="shared" si="2"/>
        <v>2</v>
      </c>
      <c r="AE36">
        <f t="shared" ca="1" si="3"/>
        <v>73</v>
      </c>
      <c r="AF36" t="str">
        <f t="shared" ca="1" si="4"/>
        <v>Over 65</v>
      </c>
      <c r="AG36" s="3">
        <f t="shared" si="5"/>
        <v>1.5895271111111113</v>
      </c>
      <c r="AH36" t="str">
        <f>_xlfn.IFNA(VLOOKUP(Sales_Transactions[[#This Row],[Order ID]],Returned_Items[#All],2,FALSE),"Not Returned")</f>
        <v>Not Returned</v>
      </c>
    </row>
    <row r="37" spans="1:34" x14ac:dyDescent="0.25">
      <c r="A37">
        <v>2757</v>
      </c>
      <c r="C37" t="s">
        <v>151</v>
      </c>
      <c r="D37" s="2" t="str">
        <f>TEXT(MID(Sales_Transactions[[#This Row],[Order Date]],2,5),"d/m/yyy")</f>
        <v>19/7/2011</v>
      </c>
      <c r="E37" s="2" t="str">
        <f>TEXT(MID(Sales_Transactions[[#This Row],[Order Date]],2,5),"d")</f>
        <v>19</v>
      </c>
      <c r="F37" s="2" t="str">
        <f>TEXT(MID(Sales_Transactions[[#This Row],[Order Date]],2,5),"m")</f>
        <v>7</v>
      </c>
      <c r="G37" s="2" t="str">
        <f>TEXT(MID(Sales_Transactions[[#This Row],[Order Date]],2,5),"yyy")</f>
        <v>2011</v>
      </c>
      <c r="H37" s="2" t="str">
        <f>TEXT(MID(Sales_Transactions[[#This Row],[Order Date]],2,5),"yyy/m")</f>
        <v>2011/7</v>
      </c>
      <c r="I37" t="s">
        <v>101</v>
      </c>
      <c r="J37">
        <f t="shared" si="0"/>
        <v>1</v>
      </c>
      <c r="K37" s="2">
        <v>39</v>
      </c>
      <c r="L37" s="3">
        <v>3554.46</v>
      </c>
      <c r="M37" s="4">
        <v>7.0000000000000007E-2</v>
      </c>
      <c r="N37" s="5" t="s">
        <v>34</v>
      </c>
      <c r="O37" s="3">
        <v>-1766.01</v>
      </c>
      <c r="P37" s="3">
        <v>95.95</v>
      </c>
      <c r="Q37" s="3">
        <v>74.349999999999994</v>
      </c>
      <c r="R37" s="5" t="s">
        <v>152</v>
      </c>
      <c r="S37" s="5" t="s">
        <v>153</v>
      </c>
      <c r="T37" s="5" t="str">
        <f t="shared" si="1"/>
        <v>Julia West</v>
      </c>
      <c r="U37" t="s">
        <v>26</v>
      </c>
      <c r="V37" s="5" t="s">
        <v>47</v>
      </c>
      <c r="W37" s="5" t="s">
        <v>57</v>
      </c>
      <c r="X37" s="5" t="s">
        <v>154</v>
      </c>
      <c r="Y37" s="5" t="s">
        <v>155</v>
      </c>
      <c r="Z37" s="5" t="s">
        <v>40</v>
      </c>
      <c r="AA37" s="4">
        <v>0.56999999999999995</v>
      </c>
      <c r="AB37" s="1">
        <v>40743</v>
      </c>
      <c r="AC37" s="1">
        <v>19048</v>
      </c>
      <c r="AD37">
        <f t="shared" si="2"/>
        <v>0</v>
      </c>
      <c r="AE37">
        <f t="shared" ca="1" si="3"/>
        <v>72</v>
      </c>
      <c r="AF37" t="str">
        <f t="shared" ca="1" si="4"/>
        <v>Over 65</v>
      </c>
      <c r="AG37" s="3">
        <f t="shared" si="5"/>
        <v>4.3649444871794874</v>
      </c>
      <c r="AH37" t="str">
        <f>_xlfn.IFNA(VLOOKUP(Sales_Transactions[[#This Row],[Order ID]],Returned_Items[#All],2,FALSE),"Not Returned")</f>
        <v>Not Returned</v>
      </c>
    </row>
    <row r="38" spans="1:34" x14ac:dyDescent="0.25">
      <c r="A38">
        <v>2791</v>
      </c>
      <c r="C38" t="s">
        <v>156</v>
      </c>
      <c r="D38" s="2" t="str">
        <f>TEXT(MID(Sales_Transactions[[#This Row],[Order Date]],2,5),"d/m/yyy")</f>
        <v>9/10/2009</v>
      </c>
      <c r="E38" s="2" t="str">
        <f>TEXT(MID(Sales_Transactions[[#This Row],[Order Date]],2,5),"d")</f>
        <v>9</v>
      </c>
      <c r="F38" s="2" t="str">
        <f>TEXT(MID(Sales_Transactions[[#This Row],[Order Date]],2,5),"m")</f>
        <v>10</v>
      </c>
      <c r="G38" s="2" t="str">
        <f>TEXT(MID(Sales_Transactions[[#This Row],[Order Date]],2,5),"yyy")</f>
        <v>2009</v>
      </c>
      <c r="H38" s="2" t="str">
        <f>TEXT(MID(Sales_Transactions[[#This Row],[Order Date]],2,5),"yyy/m")</f>
        <v>2009/10</v>
      </c>
      <c r="I38" t="s">
        <v>33</v>
      </c>
      <c r="J38">
        <f t="shared" si="0"/>
        <v>4</v>
      </c>
      <c r="K38" s="2">
        <v>47</v>
      </c>
      <c r="L38" s="3">
        <v>191.67</v>
      </c>
      <c r="M38" s="4">
        <v>0</v>
      </c>
      <c r="N38" s="5" t="s">
        <v>23</v>
      </c>
      <c r="O38" s="3">
        <v>-236.27</v>
      </c>
      <c r="P38" s="3">
        <v>3.89</v>
      </c>
      <c r="Q38" s="3">
        <v>7.01</v>
      </c>
      <c r="R38" s="5" t="s">
        <v>157</v>
      </c>
      <c r="S38" s="5" t="s">
        <v>158</v>
      </c>
      <c r="T38" s="5" t="str">
        <f t="shared" si="1"/>
        <v>Eugene Barchas</v>
      </c>
      <c r="U38" t="s">
        <v>26</v>
      </c>
      <c r="V38" s="5" t="s">
        <v>47</v>
      </c>
      <c r="W38" s="5" t="s">
        <v>28</v>
      </c>
      <c r="X38" s="5" t="s">
        <v>41</v>
      </c>
      <c r="Y38" s="5" t="s">
        <v>159</v>
      </c>
      <c r="Z38" s="5" t="s">
        <v>43</v>
      </c>
      <c r="AA38" s="4">
        <v>0.37</v>
      </c>
      <c r="AB38" s="1">
        <v>40095</v>
      </c>
      <c r="AC38" s="1">
        <v>30303</v>
      </c>
      <c r="AD38">
        <f t="shared" si="2"/>
        <v>0</v>
      </c>
      <c r="AE38">
        <f t="shared" ca="1" si="3"/>
        <v>41</v>
      </c>
      <c r="AF38" t="str">
        <f t="shared" ca="1" si="4"/>
        <v>18-64</v>
      </c>
      <c r="AG38" s="3">
        <f t="shared" si="5"/>
        <v>0.23191489361702128</v>
      </c>
      <c r="AH38" t="str">
        <f>_xlfn.IFNA(VLOOKUP(Sales_Transactions[[#This Row],[Order ID]],Returned_Items[#All],2,FALSE),"Not Returned")</f>
        <v>Not Returned</v>
      </c>
    </row>
    <row r="39" spans="1:34" x14ac:dyDescent="0.25">
      <c r="A39">
        <v>2791</v>
      </c>
      <c r="C39" t="s">
        <v>156</v>
      </c>
      <c r="D39" s="2" t="str">
        <f>TEXT(MID(Sales_Transactions[[#This Row],[Order Date]],2,5),"d/m/yyy")</f>
        <v>9/10/2009</v>
      </c>
      <c r="E39" s="2" t="str">
        <f>TEXT(MID(Sales_Transactions[[#This Row],[Order Date]],2,5),"d")</f>
        <v>9</v>
      </c>
      <c r="F39" s="2" t="str">
        <f>TEXT(MID(Sales_Transactions[[#This Row],[Order Date]],2,5),"m")</f>
        <v>10</v>
      </c>
      <c r="G39" s="2" t="str">
        <f>TEXT(MID(Sales_Transactions[[#This Row],[Order Date]],2,5),"yyy")</f>
        <v>2009</v>
      </c>
      <c r="H39" s="2" t="str">
        <f>TEXT(MID(Sales_Transactions[[#This Row],[Order Date]],2,5),"yyy/m")</f>
        <v>2009/10</v>
      </c>
      <c r="I39" t="s">
        <v>33</v>
      </c>
      <c r="J39">
        <f t="shared" si="0"/>
        <v>4</v>
      </c>
      <c r="K39" s="2">
        <v>49</v>
      </c>
      <c r="L39" s="3">
        <v>5586.33</v>
      </c>
      <c r="M39" s="4">
        <v>0.09</v>
      </c>
      <c r="N39" s="5" t="s">
        <v>34</v>
      </c>
      <c r="O39" s="3">
        <v>80.44</v>
      </c>
      <c r="P39" s="3">
        <v>120.98</v>
      </c>
      <c r="Q39" s="3">
        <v>30</v>
      </c>
      <c r="R39" s="5" t="s">
        <v>157</v>
      </c>
      <c r="S39" s="5" t="s">
        <v>158</v>
      </c>
      <c r="T39" s="5" t="str">
        <f t="shared" si="1"/>
        <v>Eugene Barchas</v>
      </c>
      <c r="U39" t="s">
        <v>26</v>
      </c>
      <c r="V39" s="5" t="s">
        <v>47</v>
      </c>
      <c r="W39" s="5" t="s">
        <v>57</v>
      </c>
      <c r="X39" s="5" t="s">
        <v>154</v>
      </c>
      <c r="Y39" s="5" t="s">
        <v>160</v>
      </c>
      <c r="Z39" s="5" t="s">
        <v>40</v>
      </c>
      <c r="AA39" s="4">
        <v>0.64</v>
      </c>
      <c r="AB39" s="1">
        <v>40097</v>
      </c>
      <c r="AC39" s="1">
        <v>29917</v>
      </c>
      <c r="AD39">
        <f t="shared" si="2"/>
        <v>2</v>
      </c>
      <c r="AE39">
        <f t="shared" ca="1" si="3"/>
        <v>42</v>
      </c>
      <c r="AF39" t="str">
        <f t="shared" ca="1" si="4"/>
        <v>18-64</v>
      </c>
      <c r="AG39" s="3">
        <f t="shared" si="5"/>
        <v>3.0790024081632659</v>
      </c>
      <c r="AH39" t="str">
        <f>_xlfn.IFNA(VLOOKUP(Sales_Transactions[[#This Row],[Order ID]],Returned_Items[#All],2,FALSE),"Not Returned")</f>
        <v>Not Returned</v>
      </c>
    </row>
    <row r="40" spans="1:34" x14ac:dyDescent="0.25">
      <c r="A40">
        <v>2791</v>
      </c>
      <c r="C40" t="s">
        <v>156</v>
      </c>
      <c r="D40" s="2" t="str">
        <f>TEXT(MID(Sales_Transactions[[#This Row],[Order Date]],2,5),"d/m/yyy")</f>
        <v>9/10/2009</v>
      </c>
      <c r="E40" s="2" t="str">
        <f>TEXT(MID(Sales_Transactions[[#This Row],[Order Date]],2,5),"d")</f>
        <v>9</v>
      </c>
      <c r="F40" s="2" t="str">
        <f>TEXT(MID(Sales_Transactions[[#This Row],[Order Date]],2,5),"m")</f>
        <v>10</v>
      </c>
      <c r="G40" s="2" t="str">
        <f>TEXT(MID(Sales_Transactions[[#This Row],[Order Date]],2,5),"yyy")</f>
        <v>2009</v>
      </c>
      <c r="H40" s="2" t="str">
        <f>TEXT(MID(Sales_Transactions[[#This Row],[Order Date]],2,5),"yyy/m")</f>
        <v>2009/10</v>
      </c>
      <c r="I40" t="s">
        <v>33</v>
      </c>
      <c r="J40">
        <f t="shared" si="0"/>
        <v>4</v>
      </c>
      <c r="K40" s="2">
        <v>18</v>
      </c>
      <c r="L40" s="3">
        <v>507.64</v>
      </c>
      <c r="M40" s="4">
        <v>0.1</v>
      </c>
      <c r="N40" s="5" t="s">
        <v>23</v>
      </c>
      <c r="O40" s="3">
        <v>118.94</v>
      </c>
      <c r="P40" s="3">
        <v>30.98</v>
      </c>
      <c r="Q40" s="3">
        <v>5.76</v>
      </c>
      <c r="R40" s="5" t="s">
        <v>157</v>
      </c>
      <c r="S40" s="5" t="s">
        <v>158</v>
      </c>
      <c r="T40" s="5" t="str">
        <f t="shared" si="1"/>
        <v>Eugene Barchas</v>
      </c>
      <c r="U40" t="s">
        <v>26</v>
      </c>
      <c r="V40" s="5" t="s">
        <v>47</v>
      </c>
      <c r="W40" s="5" t="s">
        <v>28</v>
      </c>
      <c r="X40" s="5" t="s">
        <v>75</v>
      </c>
      <c r="Y40" s="5" t="s">
        <v>161</v>
      </c>
      <c r="Z40" s="5" t="s">
        <v>43</v>
      </c>
      <c r="AA40" s="4">
        <v>0.4</v>
      </c>
      <c r="AB40" s="1">
        <v>40096</v>
      </c>
      <c r="AC40" s="1">
        <v>19076</v>
      </c>
      <c r="AD40">
        <f t="shared" si="2"/>
        <v>1</v>
      </c>
      <c r="AE40">
        <f t="shared" ca="1" si="3"/>
        <v>72</v>
      </c>
      <c r="AF40" t="str">
        <f t="shared" ca="1" si="4"/>
        <v>Over 65</v>
      </c>
      <c r="AG40" s="3">
        <f t="shared" si="5"/>
        <v>2.03939</v>
      </c>
      <c r="AH40" t="str">
        <f>_xlfn.IFNA(VLOOKUP(Sales_Transactions[[#This Row],[Order ID]],Returned_Items[#All],2,FALSE),"Not Returned")</f>
        <v>Not Returned</v>
      </c>
    </row>
    <row r="41" spans="1:34" x14ac:dyDescent="0.25">
      <c r="A41">
        <v>2976</v>
      </c>
      <c r="C41" t="s">
        <v>162</v>
      </c>
      <c r="D41" s="2" t="str">
        <f>TEXT(MID(Sales_Transactions[[#This Row],[Order Date]],2,5),"d/m/yyy")</f>
        <v>9/12/2010</v>
      </c>
      <c r="E41" s="2" t="str">
        <f>TEXT(MID(Sales_Transactions[[#This Row],[Order Date]],2,5),"d")</f>
        <v>9</v>
      </c>
      <c r="F41" s="2" t="str">
        <f>TEXT(MID(Sales_Transactions[[#This Row],[Order Date]],2,5),"m")</f>
        <v>12</v>
      </c>
      <c r="G41" s="2" t="str">
        <f>TEXT(MID(Sales_Transactions[[#This Row],[Order Date]],2,5),"yyy")</f>
        <v>2010</v>
      </c>
      <c r="H41" s="2" t="str">
        <f>TEXT(MID(Sales_Transactions[[#This Row],[Order Date]],2,5),"yyy/m")</f>
        <v>2010/12</v>
      </c>
      <c r="I41" t="s">
        <v>52</v>
      </c>
      <c r="J41">
        <f t="shared" si="0"/>
        <v>1</v>
      </c>
      <c r="K41" s="2">
        <v>30</v>
      </c>
      <c r="L41" s="3">
        <v>14223.82</v>
      </c>
      <c r="M41" s="4">
        <v>0.09</v>
      </c>
      <c r="N41" s="5" t="s">
        <v>34</v>
      </c>
      <c r="O41" s="3">
        <v>3424.22</v>
      </c>
      <c r="P41" s="3">
        <v>500.98</v>
      </c>
      <c r="Q41" s="3">
        <v>26</v>
      </c>
      <c r="R41" s="5" t="s">
        <v>163</v>
      </c>
      <c r="S41" s="5" t="s">
        <v>164</v>
      </c>
      <c r="T41" s="5" t="str">
        <f t="shared" si="1"/>
        <v>Edward Hooks</v>
      </c>
      <c r="U41" t="s">
        <v>26</v>
      </c>
      <c r="V41" s="5" t="s">
        <v>37</v>
      </c>
      <c r="W41" s="5" t="s">
        <v>57</v>
      </c>
      <c r="X41" s="5" t="s">
        <v>154</v>
      </c>
      <c r="Y41" s="5" t="s">
        <v>165</v>
      </c>
      <c r="Z41" s="5" t="s">
        <v>40</v>
      </c>
      <c r="AA41" s="4">
        <v>0.6</v>
      </c>
      <c r="AB41" s="1">
        <v>40523</v>
      </c>
      <c r="AC41" s="1">
        <v>19345</v>
      </c>
      <c r="AD41">
        <f t="shared" si="2"/>
        <v>2</v>
      </c>
      <c r="AE41">
        <f t="shared" ca="1" si="3"/>
        <v>71</v>
      </c>
      <c r="AF41" t="str">
        <f t="shared" ca="1" si="4"/>
        <v>Over 65</v>
      </c>
      <c r="AG41" s="3">
        <f t="shared" si="5"/>
        <v>17.550970600000003</v>
      </c>
      <c r="AH41" t="str">
        <f>_xlfn.IFNA(VLOOKUP(Sales_Transactions[[#This Row],[Order ID]],Returned_Items[#All],2,FALSE),"Not Returned")</f>
        <v>Not Returned</v>
      </c>
    </row>
    <row r="42" spans="1:34" x14ac:dyDescent="0.25">
      <c r="A42">
        <v>3232</v>
      </c>
      <c r="C42" t="s">
        <v>166</v>
      </c>
      <c r="D42" s="2" t="str">
        <f>TEXT(MID(Sales_Transactions[[#This Row],[Order Date]],2,5),"d/m/yyy")</f>
        <v>8/10/2012</v>
      </c>
      <c r="E42" s="2" t="str">
        <f>TEXT(MID(Sales_Transactions[[#This Row],[Order Date]],2,5),"d")</f>
        <v>8</v>
      </c>
      <c r="F42" s="2" t="str">
        <f>TEXT(MID(Sales_Transactions[[#This Row],[Order Date]],2,5),"m")</f>
        <v>10</v>
      </c>
      <c r="G42" s="2" t="str">
        <f>TEXT(MID(Sales_Transactions[[#This Row],[Order Date]],2,5),"yyy")</f>
        <v>2012</v>
      </c>
      <c r="H42" s="2" t="str">
        <f>TEXT(MID(Sales_Transactions[[#This Row],[Order Date]],2,5),"yyy/m")</f>
        <v>2012/10</v>
      </c>
      <c r="I42" t="s">
        <v>101</v>
      </c>
      <c r="J42">
        <f t="shared" si="0"/>
        <v>1</v>
      </c>
      <c r="K42" s="2">
        <v>5</v>
      </c>
      <c r="L42" s="3">
        <v>42.66</v>
      </c>
      <c r="M42" s="4">
        <v>0.06</v>
      </c>
      <c r="N42" s="5" t="s">
        <v>23</v>
      </c>
      <c r="O42" s="3">
        <v>-11.83</v>
      </c>
      <c r="P42" s="3">
        <v>7.84</v>
      </c>
      <c r="Q42" s="3">
        <v>4.71</v>
      </c>
      <c r="R42" s="5" t="s">
        <v>167</v>
      </c>
      <c r="S42" s="5" t="s">
        <v>168</v>
      </c>
      <c r="T42" s="5" t="str">
        <f t="shared" si="1"/>
        <v>Brad Eason</v>
      </c>
      <c r="U42" t="s">
        <v>26</v>
      </c>
      <c r="V42" s="5" t="s">
        <v>27</v>
      </c>
      <c r="W42" s="5" t="s">
        <v>28</v>
      </c>
      <c r="X42" s="5" t="s">
        <v>41</v>
      </c>
      <c r="Y42" s="5" t="s">
        <v>169</v>
      </c>
      <c r="Z42" s="5" t="s">
        <v>43</v>
      </c>
      <c r="AA42" s="4">
        <v>0.35</v>
      </c>
      <c r="AB42" s="1">
        <v>41192</v>
      </c>
      <c r="AC42" s="1">
        <v>29799</v>
      </c>
      <c r="AD42">
        <f t="shared" si="2"/>
        <v>2</v>
      </c>
      <c r="AE42">
        <f t="shared" ca="1" si="3"/>
        <v>43</v>
      </c>
      <c r="AF42" t="str">
        <f t="shared" ca="1" si="4"/>
        <v>18-64</v>
      </c>
      <c r="AG42" s="3">
        <f t="shared" si="5"/>
        <v>2.5090592000000003</v>
      </c>
      <c r="AH42" t="str">
        <f>_xlfn.IFNA(VLOOKUP(Sales_Transactions[[#This Row],[Order ID]],Returned_Items[#All],2,FALSE),"Not Returned")</f>
        <v>Not Returned</v>
      </c>
    </row>
    <row r="43" spans="1:34" x14ac:dyDescent="0.25">
      <c r="A43">
        <v>3524</v>
      </c>
      <c r="C43" t="s">
        <v>170</v>
      </c>
      <c r="D43" s="2" t="str">
        <f>TEXT(MID(Sales_Transactions[[#This Row],[Order Date]],2,5),"d/m/yyy")</f>
        <v>2/5/2012</v>
      </c>
      <c r="E43" s="2" t="str">
        <f>TEXT(MID(Sales_Transactions[[#This Row],[Order Date]],2,5),"d")</f>
        <v>2</v>
      </c>
      <c r="F43" s="2" t="str">
        <f>TEXT(MID(Sales_Transactions[[#This Row],[Order Date]],2,5),"m")</f>
        <v>5</v>
      </c>
      <c r="G43" s="2" t="str">
        <f>TEXT(MID(Sales_Transactions[[#This Row],[Order Date]],2,5),"yyy")</f>
        <v>2012</v>
      </c>
      <c r="H43" s="2" t="str">
        <f>TEXT(MID(Sales_Transactions[[#This Row],[Order Date]],2,5),"yyy/m")</f>
        <v>2012/5</v>
      </c>
      <c r="I43" t="s">
        <v>33</v>
      </c>
      <c r="J43">
        <f t="shared" si="0"/>
        <v>4</v>
      </c>
      <c r="K43" s="2">
        <v>21</v>
      </c>
      <c r="L43" s="3">
        <v>427.32</v>
      </c>
      <c r="M43" s="4">
        <v>0</v>
      </c>
      <c r="N43" s="5" t="s">
        <v>23</v>
      </c>
      <c r="O43" s="3">
        <v>52.35</v>
      </c>
      <c r="P43" s="3">
        <v>18.97</v>
      </c>
      <c r="Q43" s="3">
        <v>9.0299999999999994</v>
      </c>
      <c r="R43" s="5" t="s">
        <v>171</v>
      </c>
      <c r="S43" s="5" t="s">
        <v>172</v>
      </c>
      <c r="T43" s="5" t="str">
        <f t="shared" si="1"/>
        <v>Nicole Hansen</v>
      </c>
      <c r="U43" t="s">
        <v>26</v>
      </c>
      <c r="V43" s="5" t="s">
        <v>27</v>
      </c>
      <c r="W43" s="5" t="s">
        <v>28</v>
      </c>
      <c r="X43" s="5" t="s">
        <v>75</v>
      </c>
      <c r="Y43" s="5" t="s">
        <v>173</v>
      </c>
      <c r="Z43" s="5" t="s">
        <v>43</v>
      </c>
      <c r="AA43" s="4">
        <v>0.37</v>
      </c>
      <c r="AB43" s="1">
        <v>41032</v>
      </c>
      <c r="AC43" s="1">
        <v>29875</v>
      </c>
      <c r="AD43">
        <f t="shared" si="2"/>
        <v>1</v>
      </c>
      <c r="AE43">
        <f t="shared" ca="1" si="3"/>
        <v>42</v>
      </c>
      <c r="AF43" t="str">
        <f t="shared" ca="1" si="4"/>
        <v>18-64</v>
      </c>
      <c r="AG43" s="3">
        <f t="shared" si="5"/>
        <v>1.3333333333333333</v>
      </c>
      <c r="AH43" t="str">
        <f>_xlfn.IFNA(VLOOKUP(Sales_Transactions[[#This Row],[Order ID]],Returned_Items[#All],2,FALSE),"Not Returned")</f>
        <v>Not Returned</v>
      </c>
    </row>
    <row r="44" spans="1:34" x14ac:dyDescent="0.25">
      <c r="A44">
        <v>3908</v>
      </c>
      <c r="C44" t="s">
        <v>174</v>
      </c>
      <c r="D44" s="2" t="str">
        <f>TEXT(MID(Sales_Transactions[[#This Row],[Order Date]],2,5),"d/m/yyy")</f>
        <v>8/3/2010</v>
      </c>
      <c r="E44" s="2" t="str">
        <f>TEXT(MID(Sales_Transactions[[#This Row],[Order Date]],2,5),"d")</f>
        <v>8</v>
      </c>
      <c r="F44" s="2" t="str">
        <f>TEXT(MID(Sales_Transactions[[#This Row],[Order Date]],2,5),"m")</f>
        <v>3</v>
      </c>
      <c r="G44" s="2" t="str">
        <f>TEXT(MID(Sales_Transactions[[#This Row],[Order Date]],2,5),"yyy")</f>
        <v>2010</v>
      </c>
      <c r="H44" s="2" t="str">
        <f>TEXT(MID(Sales_Transactions[[#This Row],[Order Date]],2,5),"yyy/m")</f>
        <v>2010/3</v>
      </c>
      <c r="I44" t="s">
        <v>78</v>
      </c>
      <c r="J44">
        <f t="shared" si="0"/>
        <v>3</v>
      </c>
      <c r="K44" s="2">
        <v>8</v>
      </c>
      <c r="L44" s="3">
        <v>820.28399999999999</v>
      </c>
      <c r="M44" s="4">
        <v>0</v>
      </c>
      <c r="N44" s="5" t="s">
        <v>23</v>
      </c>
      <c r="O44" s="3">
        <v>-180.2</v>
      </c>
      <c r="P44" s="3">
        <v>115.99</v>
      </c>
      <c r="Q44" s="3">
        <v>2.5</v>
      </c>
      <c r="R44" s="5" t="s">
        <v>72</v>
      </c>
      <c r="S44" s="5" t="s">
        <v>175</v>
      </c>
      <c r="T44" s="5" t="str">
        <f t="shared" si="1"/>
        <v>Dorothy Wardle</v>
      </c>
      <c r="U44" t="s">
        <v>26</v>
      </c>
      <c r="V44" s="5" t="s">
        <v>47</v>
      </c>
      <c r="W44" s="5" t="s">
        <v>48</v>
      </c>
      <c r="X44" s="5" t="s">
        <v>49</v>
      </c>
      <c r="Y44" s="5" t="s">
        <v>176</v>
      </c>
      <c r="Z44" s="5" t="s">
        <v>43</v>
      </c>
      <c r="AA44" s="4">
        <v>0.56999999999999995</v>
      </c>
      <c r="AB44" s="1">
        <v>40245</v>
      </c>
      <c r="AC44" s="1">
        <v>29750</v>
      </c>
      <c r="AD44">
        <f t="shared" si="2"/>
        <v>0</v>
      </c>
      <c r="AE44">
        <f t="shared" ca="1" si="3"/>
        <v>43</v>
      </c>
      <c r="AF44" t="str">
        <f t="shared" ca="1" si="4"/>
        <v>18-64</v>
      </c>
      <c r="AG44" s="3">
        <f t="shared" si="5"/>
        <v>14.811249999999999</v>
      </c>
      <c r="AH44" t="str">
        <f>_xlfn.IFNA(VLOOKUP(Sales_Transactions[[#This Row],[Order ID]],Returned_Items[#All],2,FALSE),"Not Returned")</f>
        <v>Not Returned</v>
      </c>
    </row>
    <row r="45" spans="1:34" x14ac:dyDescent="0.25">
      <c r="A45">
        <v>4132</v>
      </c>
      <c r="C45" t="s">
        <v>177</v>
      </c>
      <c r="D45" s="2" t="str">
        <f>TEXT(MID(Sales_Transactions[[#This Row],[Order Date]],2,5),"d/m/yyy")</f>
        <v>28/5/2011</v>
      </c>
      <c r="E45" s="2" t="str">
        <f>TEXT(MID(Sales_Transactions[[#This Row],[Order Date]],2,5),"d")</f>
        <v>28</v>
      </c>
      <c r="F45" s="2" t="str">
        <f>TEXT(MID(Sales_Transactions[[#This Row],[Order Date]],2,5),"m")</f>
        <v>5</v>
      </c>
      <c r="G45" s="2" t="str">
        <f>TEXT(MID(Sales_Transactions[[#This Row],[Order Date]],2,5),"yyy")</f>
        <v>2011</v>
      </c>
      <c r="H45" s="2" t="str">
        <f>TEXT(MID(Sales_Transactions[[#This Row],[Order Date]],2,5),"yyy/m")</f>
        <v>2011/5</v>
      </c>
      <c r="I45" t="s">
        <v>52</v>
      </c>
      <c r="J45">
        <f t="shared" si="0"/>
        <v>1</v>
      </c>
      <c r="K45" s="2">
        <v>5</v>
      </c>
      <c r="L45" s="3">
        <v>14.76</v>
      </c>
      <c r="M45" s="4">
        <v>0.01</v>
      </c>
      <c r="N45" s="5" t="s">
        <v>23</v>
      </c>
      <c r="O45" s="3">
        <v>1.32</v>
      </c>
      <c r="P45" s="3">
        <v>2.88</v>
      </c>
      <c r="Q45" s="3">
        <v>0.5</v>
      </c>
      <c r="R45" s="5" t="s">
        <v>178</v>
      </c>
      <c r="S45" s="5" t="s">
        <v>179</v>
      </c>
      <c r="T45" s="5" t="str">
        <f t="shared" si="1"/>
        <v>Aaron Bergman</v>
      </c>
      <c r="U45" t="s">
        <v>26</v>
      </c>
      <c r="V45" s="5" t="s">
        <v>47</v>
      </c>
      <c r="W45" s="5" t="s">
        <v>28</v>
      </c>
      <c r="X45" s="5" t="s">
        <v>115</v>
      </c>
      <c r="Y45" s="5" t="s">
        <v>180</v>
      </c>
      <c r="Z45" s="5" t="s">
        <v>43</v>
      </c>
      <c r="AA45" s="4">
        <v>0.36</v>
      </c>
      <c r="AB45" s="1">
        <v>40693</v>
      </c>
      <c r="AC45" s="1">
        <v>29275</v>
      </c>
      <c r="AD45">
        <f t="shared" si="2"/>
        <v>2</v>
      </c>
      <c r="AE45">
        <f t="shared" ca="1" si="3"/>
        <v>44</v>
      </c>
      <c r="AF45" t="str">
        <f t="shared" ca="1" si="4"/>
        <v>18-64</v>
      </c>
      <c r="AG45" s="3">
        <f t="shared" si="5"/>
        <v>0.67594240000000005</v>
      </c>
      <c r="AH45" t="str">
        <f>_xlfn.IFNA(VLOOKUP(Sales_Transactions[[#This Row],[Order ID]],Returned_Items[#All],2,FALSE),"Not Returned")</f>
        <v>Not Returned</v>
      </c>
    </row>
    <row r="46" spans="1:34" x14ac:dyDescent="0.25">
      <c r="A46">
        <v>4612</v>
      </c>
      <c r="C46" t="s">
        <v>181</v>
      </c>
      <c r="D46" s="2" t="str">
        <f>TEXT(MID(Sales_Transactions[[#This Row],[Order Date]],2,5),"d/m/yyy")</f>
        <v>19/9/2010</v>
      </c>
      <c r="E46" s="2" t="str">
        <f>TEXT(MID(Sales_Transactions[[#This Row],[Order Date]],2,5),"d")</f>
        <v>19</v>
      </c>
      <c r="F46" s="2" t="str">
        <f>TEXT(MID(Sales_Transactions[[#This Row],[Order Date]],2,5),"m")</f>
        <v>9</v>
      </c>
      <c r="G46" s="2" t="str">
        <f>TEXT(MID(Sales_Transactions[[#This Row],[Order Date]],2,5),"yyy")</f>
        <v>2010</v>
      </c>
      <c r="H46" s="2" t="str">
        <f>TEXT(MID(Sales_Transactions[[#This Row],[Order Date]],2,5),"yyy/m")</f>
        <v>2010/9</v>
      </c>
      <c r="I46" t="s">
        <v>78</v>
      </c>
      <c r="J46">
        <f t="shared" si="0"/>
        <v>3</v>
      </c>
      <c r="K46" s="2">
        <v>9</v>
      </c>
      <c r="L46" s="3">
        <v>89.55</v>
      </c>
      <c r="M46" s="4">
        <v>0.06</v>
      </c>
      <c r="N46" s="5" t="s">
        <v>23</v>
      </c>
      <c r="O46" s="3">
        <v>-375.64</v>
      </c>
      <c r="P46" s="3">
        <v>4.4800000000000004</v>
      </c>
      <c r="Q46" s="3">
        <v>49</v>
      </c>
      <c r="R46" s="5" t="s">
        <v>110</v>
      </c>
      <c r="S46" s="5" t="s">
        <v>111</v>
      </c>
      <c r="T46" s="5" t="str">
        <f t="shared" si="1"/>
        <v>Jim Radford</v>
      </c>
      <c r="U46" t="s">
        <v>26</v>
      </c>
      <c r="V46" s="5" t="s">
        <v>47</v>
      </c>
      <c r="W46" s="5" t="s">
        <v>28</v>
      </c>
      <c r="X46" s="5" t="s">
        <v>38</v>
      </c>
      <c r="Y46" s="5" t="s">
        <v>182</v>
      </c>
      <c r="Z46" s="5" t="s">
        <v>31</v>
      </c>
      <c r="AA46" s="4">
        <v>0.6</v>
      </c>
      <c r="AB46" s="1">
        <v>40442</v>
      </c>
      <c r="AC46" s="1">
        <v>19503</v>
      </c>
      <c r="AD46">
        <f t="shared" si="2"/>
        <v>2</v>
      </c>
      <c r="AE46">
        <f t="shared" ca="1" si="3"/>
        <v>71</v>
      </c>
      <c r="AF46" t="str">
        <f t="shared" ca="1" si="4"/>
        <v>Over 65</v>
      </c>
      <c r="AG46" s="3">
        <f t="shared" si="5"/>
        <v>5.9419235555555554</v>
      </c>
      <c r="AH46" t="str">
        <f>_xlfn.IFNA(VLOOKUP(Sales_Transactions[[#This Row],[Order ID]],Returned_Items[#All],2,FALSE),"Not Returned")</f>
        <v>Not Returned</v>
      </c>
    </row>
    <row r="47" spans="1:34" x14ac:dyDescent="0.25">
      <c r="A47">
        <v>4676</v>
      </c>
      <c r="C47" t="s">
        <v>183</v>
      </c>
      <c r="D47" s="2" t="str">
        <f>TEXT(MID(Sales_Transactions[[#This Row],[Order Date]],2,5),"d/m/yyy")</f>
        <v>31/8/2011</v>
      </c>
      <c r="E47" s="2" t="str">
        <f>TEXT(MID(Sales_Transactions[[#This Row],[Order Date]],2,5),"d")</f>
        <v>31</v>
      </c>
      <c r="F47" s="2" t="str">
        <f>TEXT(MID(Sales_Transactions[[#This Row],[Order Date]],2,5),"m")</f>
        <v>8</v>
      </c>
      <c r="G47" s="2" t="str">
        <f>TEXT(MID(Sales_Transactions[[#This Row],[Order Date]],2,5),"yyy")</f>
        <v>2011</v>
      </c>
      <c r="H47" s="2" t="str">
        <f>TEXT(MID(Sales_Transactions[[#This Row],[Order Date]],2,5),"yyy/m")</f>
        <v>2011/8</v>
      </c>
      <c r="I47" t="s">
        <v>33</v>
      </c>
      <c r="J47">
        <f t="shared" si="0"/>
        <v>4</v>
      </c>
      <c r="K47" s="2">
        <v>11</v>
      </c>
      <c r="L47" s="3">
        <v>1210.0515</v>
      </c>
      <c r="M47" s="4">
        <v>0.04</v>
      </c>
      <c r="N47" s="5" t="s">
        <v>23</v>
      </c>
      <c r="O47" s="3">
        <v>-104.25</v>
      </c>
      <c r="P47" s="3">
        <v>125.99</v>
      </c>
      <c r="Q47" s="3">
        <v>7.69</v>
      </c>
      <c r="R47" s="5" t="s">
        <v>127</v>
      </c>
      <c r="S47" s="5" t="s">
        <v>128</v>
      </c>
      <c r="T47" s="5" t="str">
        <f t="shared" si="1"/>
        <v>Annie Cyprus</v>
      </c>
      <c r="U47" t="s">
        <v>26</v>
      </c>
      <c r="V47" s="5" t="s">
        <v>74</v>
      </c>
      <c r="W47" s="5" t="s">
        <v>48</v>
      </c>
      <c r="X47" s="5" t="s">
        <v>49</v>
      </c>
      <c r="Y47" s="5" t="s">
        <v>184</v>
      </c>
      <c r="Z47" s="5" t="s">
        <v>43</v>
      </c>
      <c r="AA47" s="4">
        <v>0.57999999999999996</v>
      </c>
      <c r="AB47" s="1">
        <v>40787</v>
      </c>
      <c r="AC47" s="1">
        <v>19863</v>
      </c>
      <c r="AD47">
        <f t="shared" si="2"/>
        <v>1</v>
      </c>
      <c r="AE47">
        <f t="shared" ca="1" si="3"/>
        <v>70</v>
      </c>
      <c r="AF47" t="str">
        <f t="shared" ca="1" si="4"/>
        <v>Over 65</v>
      </c>
      <c r="AG47" s="3">
        <f t="shared" si="5"/>
        <v>12.148145818181819</v>
      </c>
      <c r="AH47" t="str">
        <f>_xlfn.IFNA(VLOOKUP(Sales_Transactions[[#This Row],[Order ID]],Returned_Items[#All],2,FALSE),"Not Returned")</f>
        <v>Not Returned</v>
      </c>
    </row>
    <row r="48" spans="1:34" x14ac:dyDescent="0.25">
      <c r="A48">
        <v>4676</v>
      </c>
      <c r="C48" t="s">
        <v>183</v>
      </c>
      <c r="D48" s="2" t="str">
        <f>TEXT(MID(Sales_Transactions[[#This Row],[Order Date]],2,5),"d/m/yyy")</f>
        <v>31/8/2011</v>
      </c>
      <c r="E48" s="2" t="str">
        <f>TEXT(MID(Sales_Transactions[[#This Row],[Order Date]],2,5),"d")</f>
        <v>31</v>
      </c>
      <c r="F48" s="2" t="str">
        <f>TEXT(MID(Sales_Transactions[[#This Row],[Order Date]],2,5),"m")</f>
        <v>8</v>
      </c>
      <c r="G48" s="2" t="str">
        <f>TEXT(MID(Sales_Transactions[[#This Row],[Order Date]],2,5),"yyy")</f>
        <v>2011</v>
      </c>
      <c r="H48" s="2" t="str">
        <f>TEXT(MID(Sales_Transactions[[#This Row],[Order Date]],2,5),"yyy/m")</f>
        <v>2011/8</v>
      </c>
      <c r="I48" t="s">
        <v>33</v>
      </c>
      <c r="J48">
        <f t="shared" si="0"/>
        <v>4</v>
      </c>
      <c r="K48" s="2">
        <v>50</v>
      </c>
      <c r="L48" s="3">
        <v>187.83</v>
      </c>
      <c r="M48" s="4">
        <v>0.03</v>
      </c>
      <c r="N48" s="5" t="s">
        <v>23</v>
      </c>
      <c r="O48" s="3">
        <v>85.96</v>
      </c>
      <c r="P48" s="3">
        <v>3.75</v>
      </c>
      <c r="Q48" s="3">
        <v>0.5</v>
      </c>
      <c r="R48" s="5" t="s">
        <v>127</v>
      </c>
      <c r="S48" s="5" t="s">
        <v>128</v>
      </c>
      <c r="T48" s="5" t="str">
        <f t="shared" si="1"/>
        <v>Annie Cyprus</v>
      </c>
      <c r="U48" t="s">
        <v>26</v>
      </c>
      <c r="V48" s="5" t="s">
        <v>74</v>
      </c>
      <c r="W48" s="5" t="s">
        <v>28</v>
      </c>
      <c r="X48" s="5" t="s">
        <v>115</v>
      </c>
      <c r="Y48" s="5" t="s">
        <v>185</v>
      </c>
      <c r="Z48" s="5" t="s">
        <v>43</v>
      </c>
      <c r="AA48" s="4">
        <v>0.37</v>
      </c>
      <c r="AB48" s="1">
        <v>40788</v>
      </c>
      <c r="AC48" s="1">
        <v>19805</v>
      </c>
      <c r="AD48">
        <f t="shared" si="2"/>
        <v>2</v>
      </c>
      <c r="AE48">
        <f t="shared" ca="1" si="3"/>
        <v>70</v>
      </c>
      <c r="AF48" t="str">
        <f t="shared" ca="1" si="4"/>
        <v>Over 65</v>
      </c>
      <c r="AG48" s="3">
        <f t="shared" si="5"/>
        <v>8.4977499999999997E-2</v>
      </c>
      <c r="AH48" t="str">
        <f>_xlfn.IFNA(VLOOKUP(Sales_Transactions[[#This Row],[Order ID]],Returned_Items[#All],2,FALSE),"Not Returned")</f>
        <v>Not Returned</v>
      </c>
    </row>
    <row r="49" spans="1:34" x14ac:dyDescent="0.25">
      <c r="A49">
        <v>4676</v>
      </c>
      <c r="C49" t="s">
        <v>183</v>
      </c>
      <c r="D49" s="2" t="str">
        <f>TEXT(MID(Sales_Transactions[[#This Row],[Order Date]],2,5),"d/m/yyy")</f>
        <v>31/8/2011</v>
      </c>
      <c r="E49" s="2" t="str">
        <f>TEXT(MID(Sales_Transactions[[#This Row],[Order Date]],2,5),"d")</f>
        <v>31</v>
      </c>
      <c r="F49" s="2" t="str">
        <f>TEXT(MID(Sales_Transactions[[#This Row],[Order Date]],2,5),"m")</f>
        <v>8</v>
      </c>
      <c r="G49" s="2" t="str">
        <f>TEXT(MID(Sales_Transactions[[#This Row],[Order Date]],2,5),"yyy")</f>
        <v>2011</v>
      </c>
      <c r="H49" s="2" t="str">
        <f>TEXT(MID(Sales_Transactions[[#This Row],[Order Date]],2,5),"yyy/m")</f>
        <v>2011/8</v>
      </c>
      <c r="I49" t="s">
        <v>33</v>
      </c>
      <c r="J49">
        <f t="shared" si="0"/>
        <v>4</v>
      </c>
      <c r="K49" s="2">
        <v>3</v>
      </c>
      <c r="L49" s="3">
        <v>49.59</v>
      </c>
      <c r="M49" s="4">
        <v>7.0000000000000007E-2</v>
      </c>
      <c r="N49" s="5" t="s">
        <v>67</v>
      </c>
      <c r="O49" s="3">
        <v>-8.3800000000000008</v>
      </c>
      <c r="P49" s="3">
        <v>12.28</v>
      </c>
      <c r="Q49" s="3">
        <v>6.47</v>
      </c>
      <c r="R49" s="5" t="s">
        <v>127</v>
      </c>
      <c r="S49" s="5" t="s">
        <v>128</v>
      </c>
      <c r="T49" s="5" t="str">
        <f t="shared" si="1"/>
        <v>Annie Cyprus</v>
      </c>
      <c r="U49" t="s">
        <v>26</v>
      </c>
      <c r="V49" s="5" t="s">
        <v>74</v>
      </c>
      <c r="W49" s="5" t="s">
        <v>28</v>
      </c>
      <c r="X49" s="5" t="s">
        <v>75</v>
      </c>
      <c r="Y49" s="5" t="s">
        <v>186</v>
      </c>
      <c r="Z49" s="5" t="s">
        <v>43</v>
      </c>
      <c r="AA49" s="4">
        <v>0.38</v>
      </c>
      <c r="AB49" s="1">
        <v>40788</v>
      </c>
      <c r="AC49" s="1">
        <v>19782</v>
      </c>
      <c r="AD49">
        <f t="shared" si="2"/>
        <v>2</v>
      </c>
      <c r="AE49">
        <f t="shared" ca="1" si="3"/>
        <v>70</v>
      </c>
      <c r="AF49" t="str">
        <f t="shared" ca="1" si="4"/>
        <v>Over 65</v>
      </c>
      <c r="AG49" s="3">
        <f t="shared" si="5"/>
        <v>6.2471346666666667</v>
      </c>
      <c r="AH49" t="str">
        <f>_xlfn.IFNA(VLOOKUP(Sales_Transactions[[#This Row],[Order ID]],Returned_Items[#All],2,FALSE),"Not Returned")</f>
        <v>Not Returned</v>
      </c>
    </row>
    <row r="50" spans="1:34" x14ac:dyDescent="0.25">
      <c r="A50">
        <v>4676</v>
      </c>
      <c r="C50" t="s">
        <v>183</v>
      </c>
      <c r="D50" s="2" t="str">
        <f>TEXT(MID(Sales_Transactions[[#This Row],[Order Date]],2,5),"d/m/yyy")</f>
        <v>31/8/2011</v>
      </c>
      <c r="E50" s="2" t="str">
        <f>TEXT(MID(Sales_Transactions[[#This Row],[Order Date]],2,5),"d")</f>
        <v>31</v>
      </c>
      <c r="F50" s="2" t="str">
        <f>TEXT(MID(Sales_Transactions[[#This Row],[Order Date]],2,5),"m")</f>
        <v>8</v>
      </c>
      <c r="G50" s="2" t="str">
        <f>TEXT(MID(Sales_Transactions[[#This Row],[Order Date]],2,5),"yyy")</f>
        <v>2011</v>
      </c>
      <c r="H50" s="2" t="str">
        <f>TEXT(MID(Sales_Transactions[[#This Row],[Order Date]],2,5),"yyy/m")</f>
        <v>2011/8</v>
      </c>
      <c r="I50" t="s">
        <v>33</v>
      </c>
      <c r="J50">
        <f t="shared" si="0"/>
        <v>4</v>
      </c>
      <c r="K50" s="2">
        <v>30</v>
      </c>
      <c r="L50" s="3">
        <v>4253.009</v>
      </c>
      <c r="M50" s="4">
        <v>0.01</v>
      </c>
      <c r="N50" s="5" t="s">
        <v>23</v>
      </c>
      <c r="O50" s="3">
        <v>1115.69</v>
      </c>
      <c r="P50" s="3">
        <v>155.99</v>
      </c>
      <c r="Q50" s="3">
        <v>8.99</v>
      </c>
      <c r="R50" s="5" t="s">
        <v>127</v>
      </c>
      <c r="S50" s="5" t="s">
        <v>128</v>
      </c>
      <c r="T50" s="5" t="str">
        <f t="shared" si="1"/>
        <v>Annie Cyprus</v>
      </c>
      <c r="U50" t="s">
        <v>26</v>
      </c>
      <c r="V50" s="5" t="s">
        <v>74</v>
      </c>
      <c r="W50" s="5" t="s">
        <v>48</v>
      </c>
      <c r="X50" s="5" t="s">
        <v>49</v>
      </c>
      <c r="Y50" s="5" t="s">
        <v>113</v>
      </c>
      <c r="Z50" s="5" t="s">
        <v>43</v>
      </c>
      <c r="AA50" s="4">
        <v>0.57999999999999996</v>
      </c>
      <c r="AB50" s="1">
        <v>40787</v>
      </c>
      <c r="AC50" s="1">
        <v>20050</v>
      </c>
      <c r="AD50">
        <f t="shared" si="2"/>
        <v>1</v>
      </c>
      <c r="AE50">
        <f t="shared" ca="1" si="3"/>
        <v>69</v>
      </c>
      <c r="AF50" t="str">
        <f t="shared" ca="1" si="4"/>
        <v>Over 65</v>
      </c>
      <c r="AG50" s="3">
        <f t="shared" si="5"/>
        <v>5.498813366666667</v>
      </c>
      <c r="AH50" t="str">
        <f>_xlfn.IFNA(VLOOKUP(Sales_Transactions[[#This Row],[Order ID]],Returned_Items[#All],2,FALSE),"Not Returned")</f>
        <v>Not Returned</v>
      </c>
    </row>
    <row r="51" spans="1:34" x14ac:dyDescent="0.25">
      <c r="A51">
        <v>5284</v>
      </c>
      <c r="C51" t="s">
        <v>187</v>
      </c>
      <c r="D51" s="2" t="str">
        <f>TEXT(MID(Sales_Transactions[[#This Row],[Order Date]],2,5),"d/m/yyy")</f>
        <v>8/7/2011</v>
      </c>
      <c r="E51" s="2" t="str">
        <f>TEXT(MID(Sales_Transactions[[#This Row],[Order Date]],2,5),"d")</f>
        <v>8</v>
      </c>
      <c r="F51" s="2" t="str">
        <f>TEXT(MID(Sales_Transactions[[#This Row],[Order Date]],2,5),"m")</f>
        <v>7</v>
      </c>
      <c r="G51" s="2" t="str">
        <f>TEXT(MID(Sales_Transactions[[#This Row],[Order Date]],2,5),"yyy")</f>
        <v>2011</v>
      </c>
      <c r="H51" s="2" t="str">
        <f>TEXT(MID(Sales_Transactions[[#This Row],[Order Date]],2,5),"yyy/m")</f>
        <v>2011/7</v>
      </c>
      <c r="I51" t="s">
        <v>52</v>
      </c>
      <c r="J51">
        <f t="shared" si="0"/>
        <v>1</v>
      </c>
      <c r="K51" s="2">
        <v>7</v>
      </c>
      <c r="L51" s="3">
        <v>59.38</v>
      </c>
      <c r="M51" s="4">
        <v>0.1</v>
      </c>
      <c r="N51" s="5" t="s">
        <v>23</v>
      </c>
      <c r="O51" s="3">
        <v>-3.05</v>
      </c>
      <c r="P51" s="3">
        <v>8.69</v>
      </c>
      <c r="Q51" s="3">
        <v>2.99</v>
      </c>
      <c r="R51" s="5" t="s">
        <v>127</v>
      </c>
      <c r="S51" s="5" t="s">
        <v>128</v>
      </c>
      <c r="T51" s="5" t="str">
        <f t="shared" si="1"/>
        <v>Annie Cyprus</v>
      </c>
      <c r="U51" t="s">
        <v>26</v>
      </c>
      <c r="V51" s="5" t="s">
        <v>74</v>
      </c>
      <c r="W51" s="5" t="s">
        <v>28</v>
      </c>
      <c r="X51" s="5" t="s">
        <v>41</v>
      </c>
      <c r="Y51" s="5" t="s">
        <v>42</v>
      </c>
      <c r="Z51" s="5" t="s">
        <v>43</v>
      </c>
      <c r="AA51" s="4">
        <v>0.39</v>
      </c>
      <c r="AB51" s="1">
        <v>40734</v>
      </c>
      <c r="AC51" s="1">
        <v>30881</v>
      </c>
      <c r="AD51">
        <f t="shared" si="2"/>
        <v>2</v>
      </c>
      <c r="AE51">
        <f t="shared" ca="1" si="3"/>
        <v>40</v>
      </c>
      <c r="AF51" t="str">
        <f t="shared" ca="1" si="4"/>
        <v>18-64</v>
      </c>
      <c r="AG51" s="3">
        <f t="shared" si="5"/>
        <v>1.66733</v>
      </c>
      <c r="AH51" t="str">
        <f>_xlfn.IFNA(VLOOKUP(Sales_Transactions[[#This Row],[Order ID]],Returned_Items[#All],2,FALSE),"Not Returned")</f>
        <v>Not Returned</v>
      </c>
    </row>
    <row r="52" spans="1:34" x14ac:dyDescent="0.25">
      <c r="A52">
        <v>5316</v>
      </c>
      <c r="C52" t="s">
        <v>188</v>
      </c>
      <c r="D52" s="2" t="str">
        <f>TEXT(MID(Sales_Transactions[[#This Row],[Order Date]],2,5),"d/m/yyy")</f>
        <v>30/1/2009</v>
      </c>
      <c r="E52" s="2" t="str">
        <f>TEXT(MID(Sales_Transactions[[#This Row],[Order Date]],2,5),"d")</f>
        <v>30</v>
      </c>
      <c r="F52" s="2" t="str">
        <f>TEXT(MID(Sales_Transactions[[#This Row],[Order Date]],2,5),"m")</f>
        <v>1</v>
      </c>
      <c r="G52" s="2" t="str">
        <f>TEXT(MID(Sales_Transactions[[#This Row],[Order Date]],2,5),"yyy")</f>
        <v>2009</v>
      </c>
      <c r="H52" s="2" t="str">
        <f>TEXT(MID(Sales_Transactions[[#This Row],[Order Date]],2,5),"yyy/m")</f>
        <v>2009/1</v>
      </c>
      <c r="I52" t="s">
        <v>101</v>
      </c>
      <c r="J52">
        <f t="shared" si="0"/>
        <v>1</v>
      </c>
      <c r="K52" s="2">
        <v>42</v>
      </c>
      <c r="L52" s="3">
        <v>1285.3699999999999</v>
      </c>
      <c r="M52" s="4">
        <v>0.1</v>
      </c>
      <c r="N52" s="5" t="s">
        <v>23</v>
      </c>
      <c r="O52" s="3">
        <v>514.07000000000005</v>
      </c>
      <c r="P52" s="3">
        <v>31.78</v>
      </c>
      <c r="Q52" s="3">
        <v>1.99</v>
      </c>
      <c r="R52" s="5" t="s">
        <v>45</v>
      </c>
      <c r="S52" s="5" t="s">
        <v>46</v>
      </c>
      <c r="T52" s="5" t="str">
        <f t="shared" si="1"/>
        <v>Clay Rozendal</v>
      </c>
      <c r="U52" t="s">
        <v>26</v>
      </c>
      <c r="V52" s="5" t="s">
        <v>47</v>
      </c>
      <c r="W52" s="5" t="s">
        <v>48</v>
      </c>
      <c r="X52" s="5" t="s">
        <v>87</v>
      </c>
      <c r="Y52" s="5" t="s">
        <v>189</v>
      </c>
      <c r="Z52" s="5" t="s">
        <v>60</v>
      </c>
      <c r="AA52" s="4">
        <v>0.42</v>
      </c>
      <c r="AB52" s="1">
        <v>39845</v>
      </c>
      <c r="AC52" s="1">
        <v>20339</v>
      </c>
      <c r="AD52">
        <f t="shared" si="2"/>
        <v>2</v>
      </c>
      <c r="AE52">
        <f t="shared" ca="1" si="3"/>
        <v>68</v>
      </c>
      <c r="AF52" t="str">
        <f t="shared" ca="1" si="4"/>
        <v>Over 65</v>
      </c>
      <c r="AG52" s="3">
        <f t="shared" si="5"/>
        <v>0.80329095238095238</v>
      </c>
      <c r="AH52" t="str">
        <f>_xlfn.IFNA(VLOOKUP(Sales_Transactions[[#This Row],[Order ID]],Returned_Items[#All],2,FALSE),"Not Returned")</f>
        <v>Not Returned</v>
      </c>
    </row>
    <row r="53" spans="1:34" x14ac:dyDescent="0.25">
      <c r="A53">
        <v>5409</v>
      </c>
      <c r="C53" t="s">
        <v>190</v>
      </c>
      <c r="D53" s="2" t="str">
        <f>TEXT(MID(Sales_Transactions[[#This Row],[Order Date]],2,5),"d/m/yyy")</f>
        <v>8/1/2012</v>
      </c>
      <c r="E53" s="2" t="str">
        <f>TEXT(MID(Sales_Transactions[[#This Row],[Order Date]],2,5),"d")</f>
        <v>8</v>
      </c>
      <c r="F53" s="2" t="str">
        <f>TEXT(MID(Sales_Transactions[[#This Row],[Order Date]],2,5),"m")</f>
        <v>1</v>
      </c>
      <c r="G53" s="2" t="str">
        <f>TEXT(MID(Sales_Transactions[[#This Row],[Order Date]],2,5),"yyy")</f>
        <v>2012</v>
      </c>
      <c r="H53" s="2" t="str">
        <f>TEXT(MID(Sales_Transactions[[#This Row],[Order Date]],2,5),"yyy/m")</f>
        <v>2012/1</v>
      </c>
      <c r="I53" t="s">
        <v>22</v>
      </c>
      <c r="J53">
        <f t="shared" si="0"/>
        <v>2</v>
      </c>
      <c r="K53" s="2">
        <v>11</v>
      </c>
      <c r="L53" s="3">
        <v>48.91</v>
      </c>
      <c r="M53" s="4">
        <v>0.01</v>
      </c>
      <c r="N53" s="5" t="s">
        <v>23</v>
      </c>
      <c r="O53" s="3">
        <v>-7.04</v>
      </c>
      <c r="P53" s="3">
        <v>3.98</v>
      </c>
      <c r="Q53" s="3">
        <v>2.97</v>
      </c>
      <c r="R53" s="5" t="s">
        <v>122</v>
      </c>
      <c r="S53" s="5" t="s">
        <v>191</v>
      </c>
      <c r="T53" s="5" t="str">
        <f t="shared" si="1"/>
        <v>Don Jones</v>
      </c>
      <c r="U53" t="s">
        <v>26</v>
      </c>
      <c r="V53" s="5" t="s">
        <v>47</v>
      </c>
      <c r="W53" s="5" t="s">
        <v>28</v>
      </c>
      <c r="X53" s="5" t="s">
        <v>75</v>
      </c>
      <c r="Y53" s="5" t="s">
        <v>192</v>
      </c>
      <c r="Z53" s="5" t="s">
        <v>84</v>
      </c>
      <c r="AA53" s="4">
        <v>0.35</v>
      </c>
      <c r="AB53" s="1">
        <v>40921</v>
      </c>
      <c r="AC53" s="1">
        <v>20305</v>
      </c>
      <c r="AD53">
        <f t="shared" si="2"/>
        <v>5</v>
      </c>
      <c r="AE53">
        <f t="shared" ca="1" si="3"/>
        <v>69</v>
      </c>
      <c r="AF53" t="str">
        <f t="shared" ca="1" si="4"/>
        <v>Over 65</v>
      </c>
      <c r="AG53" s="3">
        <f t="shared" si="5"/>
        <v>0.63178200000000007</v>
      </c>
      <c r="AH53" t="str">
        <f>_xlfn.IFNA(VLOOKUP(Sales_Transactions[[#This Row],[Order ID]],Returned_Items[#All],2,FALSE),"Not Returned")</f>
        <v>Not Returned</v>
      </c>
    </row>
    <row r="54" spans="1:34" x14ac:dyDescent="0.25">
      <c r="A54">
        <v>5506</v>
      </c>
      <c r="C54" t="s">
        <v>193</v>
      </c>
      <c r="D54" s="2" t="str">
        <f>TEXT(MID(Sales_Transactions[[#This Row],[Order Date]],2,5),"d/m/yyy")</f>
        <v>7/11/2010</v>
      </c>
      <c r="E54" s="2" t="str">
        <f>TEXT(MID(Sales_Transactions[[#This Row],[Order Date]],2,5),"d")</f>
        <v>7</v>
      </c>
      <c r="F54" s="2" t="str">
        <f>TEXT(MID(Sales_Transactions[[#This Row],[Order Date]],2,5),"m")</f>
        <v>11</v>
      </c>
      <c r="G54" s="2" t="str">
        <f>TEXT(MID(Sales_Transactions[[#This Row],[Order Date]],2,5),"yyy")</f>
        <v>2010</v>
      </c>
      <c r="H54" s="2" t="str">
        <f>TEXT(MID(Sales_Transactions[[#This Row],[Order Date]],2,5),"yyy/m")</f>
        <v>2010/11</v>
      </c>
      <c r="I54" t="s">
        <v>101</v>
      </c>
      <c r="J54">
        <f t="shared" si="0"/>
        <v>1</v>
      </c>
      <c r="K54" s="2">
        <v>22</v>
      </c>
      <c r="L54" s="3">
        <v>129.62</v>
      </c>
      <c r="M54" s="4">
        <v>0.05</v>
      </c>
      <c r="N54" s="5" t="s">
        <v>23</v>
      </c>
      <c r="O54" s="3">
        <v>4.41</v>
      </c>
      <c r="P54" s="3">
        <v>5.88</v>
      </c>
      <c r="Q54" s="3">
        <v>3.04</v>
      </c>
      <c r="R54" s="5" t="s">
        <v>194</v>
      </c>
      <c r="S54" s="5" t="s">
        <v>195</v>
      </c>
      <c r="T54" s="5" t="str">
        <f t="shared" si="1"/>
        <v>Beth Thompson</v>
      </c>
      <c r="U54" t="s">
        <v>26</v>
      </c>
      <c r="V54" s="5" t="s">
        <v>47</v>
      </c>
      <c r="W54" s="5" t="s">
        <v>28</v>
      </c>
      <c r="X54" s="5" t="s">
        <v>75</v>
      </c>
      <c r="Y54" s="5" t="s">
        <v>196</v>
      </c>
      <c r="Z54" s="5" t="s">
        <v>84</v>
      </c>
      <c r="AA54" s="4">
        <v>0.36</v>
      </c>
      <c r="AB54" s="1">
        <v>40490</v>
      </c>
      <c r="AC54" s="1">
        <v>20308</v>
      </c>
      <c r="AD54">
        <f t="shared" si="2"/>
        <v>1</v>
      </c>
      <c r="AE54">
        <f t="shared" ca="1" si="3"/>
        <v>69</v>
      </c>
      <c r="AF54" t="str">
        <f t="shared" ca="1" si="4"/>
        <v>Over 65</v>
      </c>
      <c r="AG54" s="3">
        <f t="shared" si="5"/>
        <v>0.40532090909090907</v>
      </c>
      <c r="AH54" t="str">
        <f>_xlfn.IFNA(VLOOKUP(Sales_Transactions[[#This Row],[Order ID]],Returned_Items[#All],2,FALSE),"Not Returned")</f>
        <v>Not Returned</v>
      </c>
    </row>
    <row r="55" spans="1:34" x14ac:dyDescent="0.25">
      <c r="A55">
        <v>5569</v>
      </c>
      <c r="C55" t="s">
        <v>197</v>
      </c>
      <c r="D55" s="2" t="str">
        <f>TEXT(MID(Sales_Transactions[[#This Row],[Order Date]],2,5),"d/m/yyy")</f>
        <v>29/4/2010</v>
      </c>
      <c r="E55" s="2" t="str">
        <f>TEXT(MID(Sales_Transactions[[#This Row],[Order Date]],2,5),"d")</f>
        <v>29</v>
      </c>
      <c r="F55" s="2" t="str">
        <f>TEXT(MID(Sales_Transactions[[#This Row],[Order Date]],2,5),"m")</f>
        <v>4</v>
      </c>
      <c r="G55" s="2" t="str">
        <f>TEXT(MID(Sales_Transactions[[#This Row],[Order Date]],2,5),"yyy")</f>
        <v>2010</v>
      </c>
      <c r="H55" s="2" t="str">
        <f>TEXT(MID(Sales_Transactions[[#This Row],[Order Date]],2,5),"yyy/m")</f>
        <v>2010/4</v>
      </c>
      <c r="I55" t="s">
        <v>52</v>
      </c>
      <c r="J55">
        <f t="shared" si="0"/>
        <v>1</v>
      </c>
      <c r="K55" s="2">
        <v>12</v>
      </c>
      <c r="L55" s="3">
        <v>118.97</v>
      </c>
      <c r="M55" s="4">
        <v>0.09</v>
      </c>
      <c r="N55" s="5" t="s">
        <v>23</v>
      </c>
      <c r="O55" s="3">
        <v>-0.06</v>
      </c>
      <c r="P55" s="3">
        <v>9.65</v>
      </c>
      <c r="Q55" s="3">
        <v>6.22</v>
      </c>
      <c r="R55" s="5" t="s">
        <v>198</v>
      </c>
      <c r="S55" s="5" t="s">
        <v>199</v>
      </c>
      <c r="T55" s="5" t="str">
        <f t="shared" si="1"/>
        <v>Frank Price</v>
      </c>
      <c r="U55" t="s">
        <v>26</v>
      </c>
      <c r="V55" s="5" t="s">
        <v>47</v>
      </c>
      <c r="W55" s="5" t="s">
        <v>57</v>
      </c>
      <c r="X55" s="5" t="s">
        <v>58</v>
      </c>
      <c r="Y55" s="5" t="s">
        <v>200</v>
      </c>
      <c r="Z55" s="5" t="s">
        <v>43</v>
      </c>
      <c r="AA55" s="4">
        <v>0.55000000000000004</v>
      </c>
      <c r="AB55" s="1">
        <v>40299</v>
      </c>
      <c r="AC55" s="1">
        <v>30914</v>
      </c>
      <c r="AD55">
        <f t="shared" si="2"/>
        <v>2</v>
      </c>
      <c r="AE55">
        <f t="shared" ca="1" si="3"/>
        <v>39</v>
      </c>
      <c r="AF55" t="str">
        <f t="shared" ca="1" si="4"/>
        <v>18-64</v>
      </c>
      <c r="AG55" s="3">
        <f t="shared" si="5"/>
        <v>1.3217762500000001</v>
      </c>
      <c r="AH55" t="str">
        <f>_xlfn.IFNA(VLOOKUP(Sales_Transactions[[#This Row],[Order ID]],Returned_Items[#All],2,FALSE),"Not Returned")</f>
        <v>Not Returned</v>
      </c>
    </row>
    <row r="56" spans="1:34" x14ac:dyDescent="0.25">
      <c r="A56">
        <v>5607</v>
      </c>
      <c r="C56" t="s">
        <v>201</v>
      </c>
      <c r="D56" s="2" t="str">
        <f>TEXT(MID(Sales_Transactions[[#This Row],[Order Date]],2,5),"d/m/yyy")</f>
        <v>31/12/2011</v>
      </c>
      <c r="E56" s="2" t="str">
        <f>TEXT(MID(Sales_Transactions[[#This Row],[Order Date]],2,5),"d")</f>
        <v>31</v>
      </c>
      <c r="F56" s="2" t="str">
        <f>TEXT(MID(Sales_Transactions[[#This Row],[Order Date]],2,5),"m")</f>
        <v>12</v>
      </c>
      <c r="G56" s="2" t="str">
        <f>TEXT(MID(Sales_Transactions[[#This Row],[Order Date]],2,5),"yyy")</f>
        <v>2011</v>
      </c>
      <c r="H56" s="2" t="str">
        <f>TEXT(MID(Sales_Transactions[[#This Row],[Order Date]],2,5),"yyy/m")</f>
        <v>2011/12</v>
      </c>
      <c r="I56" t="s">
        <v>52</v>
      </c>
      <c r="J56">
        <f t="shared" si="0"/>
        <v>1</v>
      </c>
      <c r="K56" s="2">
        <v>8</v>
      </c>
      <c r="L56" s="3">
        <v>61.871499999999997</v>
      </c>
      <c r="M56" s="4">
        <v>0</v>
      </c>
      <c r="N56" s="5" t="s">
        <v>23</v>
      </c>
      <c r="O56" s="3">
        <v>-50.33</v>
      </c>
      <c r="P56" s="3">
        <v>7.99</v>
      </c>
      <c r="Q56" s="3">
        <v>5.03</v>
      </c>
      <c r="R56" s="5" t="s">
        <v>202</v>
      </c>
      <c r="S56" s="5" t="s">
        <v>203</v>
      </c>
      <c r="T56" s="5" t="str">
        <f t="shared" si="1"/>
        <v>Michelle Lonsdale</v>
      </c>
      <c r="U56" t="s">
        <v>26</v>
      </c>
      <c r="V56" s="5" t="s">
        <v>74</v>
      </c>
      <c r="W56" s="5" t="s">
        <v>48</v>
      </c>
      <c r="X56" s="5" t="s">
        <v>49</v>
      </c>
      <c r="Y56" s="5" t="s">
        <v>204</v>
      </c>
      <c r="Z56" s="5" t="s">
        <v>56</v>
      </c>
      <c r="AA56" s="4">
        <v>0.6</v>
      </c>
      <c r="AB56" s="1">
        <v>40911</v>
      </c>
      <c r="AC56" s="1">
        <v>20524</v>
      </c>
      <c r="AD56">
        <f t="shared" si="2"/>
        <v>3</v>
      </c>
      <c r="AE56">
        <f t="shared" ca="1" si="3"/>
        <v>68</v>
      </c>
      <c r="AF56" t="str">
        <f t="shared" ca="1" si="4"/>
        <v>Over 65</v>
      </c>
      <c r="AG56" s="3">
        <f t="shared" si="5"/>
        <v>1.6274999999999999</v>
      </c>
      <c r="AH56" t="str">
        <f>_xlfn.IFNA(VLOOKUP(Sales_Transactions[[#This Row],[Order ID]],Returned_Items[#All],2,FALSE),"Not Returned")</f>
        <v>Not Returned</v>
      </c>
    </row>
    <row r="57" spans="1:34" x14ac:dyDescent="0.25">
      <c r="A57">
        <v>5894</v>
      </c>
      <c r="C57" t="s">
        <v>205</v>
      </c>
      <c r="D57" s="2" t="str">
        <f>TEXT(MID(Sales_Transactions[[#This Row],[Order Date]],2,5),"d/m/yyy")</f>
        <v>12/8/2009</v>
      </c>
      <c r="E57" s="2" t="str">
        <f>TEXT(MID(Sales_Transactions[[#This Row],[Order Date]],2,5),"d")</f>
        <v>12</v>
      </c>
      <c r="F57" s="2" t="str">
        <f>TEXT(MID(Sales_Transactions[[#This Row],[Order Date]],2,5),"m")</f>
        <v>8</v>
      </c>
      <c r="G57" s="2" t="str">
        <f>TEXT(MID(Sales_Transactions[[#This Row],[Order Date]],2,5),"yyy")</f>
        <v>2009</v>
      </c>
      <c r="H57" s="2" t="str">
        <f>TEXT(MID(Sales_Transactions[[#This Row],[Order Date]],2,5),"yyy/m")</f>
        <v>2009/8</v>
      </c>
      <c r="I57" t="s">
        <v>33</v>
      </c>
      <c r="J57">
        <f t="shared" si="0"/>
        <v>4</v>
      </c>
      <c r="K57" s="2">
        <v>7</v>
      </c>
      <c r="L57" s="3">
        <v>384.33</v>
      </c>
      <c r="M57" s="4">
        <v>0.1</v>
      </c>
      <c r="N57" s="5" t="s">
        <v>23</v>
      </c>
      <c r="O57" s="3">
        <v>87.68</v>
      </c>
      <c r="P57" s="3">
        <v>58.1</v>
      </c>
      <c r="Q57" s="3">
        <v>1.49</v>
      </c>
      <c r="R57" s="5" t="s">
        <v>206</v>
      </c>
      <c r="S57" s="5" t="s">
        <v>207</v>
      </c>
      <c r="T57" s="5" t="str">
        <f t="shared" si="1"/>
        <v>Ann Chong</v>
      </c>
      <c r="U57" t="s">
        <v>26</v>
      </c>
      <c r="V57" s="5" t="s">
        <v>47</v>
      </c>
      <c r="W57" s="5" t="s">
        <v>28</v>
      </c>
      <c r="X57" s="5" t="s">
        <v>41</v>
      </c>
      <c r="Y57" s="5" t="s">
        <v>208</v>
      </c>
      <c r="Z57" s="5" t="s">
        <v>43</v>
      </c>
      <c r="AA57" s="4">
        <v>0.38</v>
      </c>
      <c r="AB57" s="1">
        <v>40038</v>
      </c>
      <c r="AC57" s="1">
        <v>20519</v>
      </c>
      <c r="AD57">
        <f t="shared" si="2"/>
        <v>1</v>
      </c>
      <c r="AE57">
        <f t="shared" ca="1" si="3"/>
        <v>68</v>
      </c>
      <c r="AF57" t="str">
        <f t="shared" ca="1" si="4"/>
        <v>Over 65</v>
      </c>
      <c r="AG57" s="3">
        <f t="shared" si="5"/>
        <v>8.5045571428571431</v>
      </c>
      <c r="AH57" t="str">
        <f>_xlfn.IFNA(VLOOKUP(Sales_Transactions[[#This Row],[Order ID]],Returned_Items[#All],2,FALSE),"Not Returned")</f>
        <v>Not Returned</v>
      </c>
    </row>
    <row r="58" spans="1:34" x14ac:dyDescent="0.25">
      <c r="A58">
        <v>5894</v>
      </c>
      <c r="C58" t="s">
        <v>205</v>
      </c>
      <c r="D58" s="2" t="str">
        <f>TEXT(MID(Sales_Transactions[[#This Row],[Order Date]],2,5),"d/m/yyy")</f>
        <v>12/8/2009</v>
      </c>
      <c r="E58" s="2" t="str">
        <f>TEXT(MID(Sales_Transactions[[#This Row],[Order Date]],2,5),"d")</f>
        <v>12</v>
      </c>
      <c r="F58" s="2" t="str">
        <f>TEXT(MID(Sales_Transactions[[#This Row],[Order Date]],2,5),"m")</f>
        <v>8</v>
      </c>
      <c r="G58" s="2" t="str">
        <f>TEXT(MID(Sales_Transactions[[#This Row],[Order Date]],2,5),"yyy")</f>
        <v>2009</v>
      </c>
      <c r="H58" s="2" t="str">
        <f>TEXT(MID(Sales_Transactions[[#This Row],[Order Date]],2,5),"yyy/m")</f>
        <v>2009/8</v>
      </c>
      <c r="I58" t="s">
        <v>33</v>
      </c>
      <c r="J58">
        <f t="shared" si="0"/>
        <v>4</v>
      </c>
      <c r="K58" s="2">
        <v>3</v>
      </c>
      <c r="L58" s="3">
        <v>239.03</v>
      </c>
      <c r="M58" s="4">
        <v>0.01</v>
      </c>
      <c r="N58" s="5" t="s">
        <v>23</v>
      </c>
      <c r="O58" s="3">
        <v>-68.22</v>
      </c>
      <c r="P58" s="3">
        <v>80.48</v>
      </c>
      <c r="Q58" s="3">
        <v>4.5</v>
      </c>
      <c r="R58" s="5" t="s">
        <v>206</v>
      </c>
      <c r="S58" s="5" t="s">
        <v>207</v>
      </c>
      <c r="T58" s="5" t="str">
        <f t="shared" si="1"/>
        <v>Ann Chong</v>
      </c>
      <c r="U58" t="s">
        <v>26</v>
      </c>
      <c r="V58" s="5" t="s">
        <v>47</v>
      </c>
      <c r="W58" s="5" t="s">
        <v>28</v>
      </c>
      <c r="X58" s="5" t="s">
        <v>38</v>
      </c>
      <c r="Y58" s="5" t="s">
        <v>209</v>
      </c>
      <c r="Z58" s="5" t="s">
        <v>43</v>
      </c>
      <c r="AA58" s="4">
        <v>0.55000000000000004</v>
      </c>
      <c r="AB58" s="1">
        <v>40040</v>
      </c>
      <c r="AC58" s="1">
        <v>20913</v>
      </c>
      <c r="AD58">
        <f t="shared" si="2"/>
        <v>3</v>
      </c>
      <c r="AE58">
        <f t="shared" ca="1" si="3"/>
        <v>67</v>
      </c>
      <c r="AF58" t="str">
        <f t="shared" ca="1" si="4"/>
        <v>Over 65</v>
      </c>
      <c r="AG58" s="3">
        <f t="shared" si="5"/>
        <v>28.323983999999999</v>
      </c>
      <c r="AH58" t="str">
        <f>_xlfn.IFNA(VLOOKUP(Sales_Transactions[[#This Row],[Order ID]],Returned_Items[#All],2,FALSE),"Not Returned")</f>
        <v>Not Returned</v>
      </c>
    </row>
    <row r="59" spans="1:34" x14ac:dyDescent="0.25">
      <c r="A59">
        <v>5925</v>
      </c>
      <c r="C59" t="s">
        <v>210</v>
      </c>
      <c r="D59" s="2" t="str">
        <f>TEXT(MID(Sales_Transactions[[#This Row],[Order Date]],2,5),"d/m/yyy")</f>
        <v>12/11/2011</v>
      </c>
      <c r="E59" s="2" t="str">
        <f>TEXT(MID(Sales_Transactions[[#This Row],[Order Date]],2,5),"d")</f>
        <v>12</v>
      </c>
      <c r="F59" s="2" t="str">
        <f>TEXT(MID(Sales_Transactions[[#This Row],[Order Date]],2,5),"m")</f>
        <v>11</v>
      </c>
      <c r="G59" s="2" t="str">
        <f>TEXT(MID(Sales_Transactions[[#This Row],[Order Date]],2,5),"yyy")</f>
        <v>2011</v>
      </c>
      <c r="H59" s="2" t="str">
        <f>TEXT(MID(Sales_Transactions[[#This Row],[Order Date]],2,5),"yyy/m")</f>
        <v>2011/11</v>
      </c>
      <c r="I59" t="s">
        <v>22</v>
      </c>
      <c r="J59">
        <f t="shared" si="0"/>
        <v>2</v>
      </c>
      <c r="K59" s="2">
        <v>44</v>
      </c>
      <c r="L59" s="3">
        <v>3922.42</v>
      </c>
      <c r="M59" s="4">
        <v>0.08</v>
      </c>
      <c r="N59" s="5" t="s">
        <v>23</v>
      </c>
      <c r="O59" s="3">
        <v>-354.9</v>
      </c>
      <c r="P59" s="3">
        <v>92.23</v>
      </c>
      <c r="Q59" s="3">
        <v>39.61</v>
      </c>
      <c r="R59" s="5" t="s">
        <v>211</v>
      </c>
      <c r="S59" s="5" t="s">
        <v>212</v>
      </c>
      <c r="T59" s="5" t="str">
        <f t="shared" si="1"/>
        <v>Joy Bell</v>
      </c>
      <c r="U59" t="s">
        <v>26</v>
      </c>
      <c r="V59" s="5" t="s">
        <v>74</v>
      </c>
      <c r="W59" s="5" t="s">
        <v>57</v>
      </c>
      <c r="X59" s="5" t="s">
        <v>58</v>
      </c>
      <c r="Y59" s="5" t="s">
        <v>213</v>
      </c>
      <c r="Z59" s="5" t="s">
        <v>56</v>
      </c>
      <c r="AA59" s="4">
        <v>0.67</v>
      </c>
      <c r="AB59" s="1">
        <v>40866</v>
      </c>
      <c r="AC59" s="1">
        <v>21105</v>
      </c>
      <c r="AD59">
        <f t="shared" si="2"/>
        <v>7</v>
      </c>
      <c r="AE59">
        <f t="shared" ca="1" si="3"/>
        <v>66</v>
      </c>
      <c r="AF59" t="str">
        <f t="shared" ca="1" si="4"/>
        <v>Over 65</v>
      </c>
      <c r="AG59" s="3">
        <f t="shared" si="5"/>
        <v>2.9946867272727271</v>
      </c>
      <c r="AH59" t="str">
        <f>_xlfn.IFNA(VLOOKUP(Sales_Transactions[[#This Row],[Order ID]],Returned_Items[#All],2,FALSE),"Not Returned")</f>
        <v>Not Returned</v>
      </c>
    </row>
    <row r="60" spans="1:34" x14ac:dyDescent="0.25">
      <c r="A60">
        <v>5925</v>
      </c>
      <c r="C60" t="s">
        <v>210</v>
      </c>
      <c r="D60" s="2" t="str">
        <f>TEXT(MID(Sales_Transactions[[#This Row],[Order Date]],2,5),"d/m/yyy")</f>
        <v>12/11/2011</v>
      </c>
      <c r="E60" s="2" t="str">
        <f>TEXT(MID(Sales_Transactions[[#This Row],[Order Date]],2,5),"d")</f>
        <v>12</v>
      </c>
      <c r="F60" s="2" t="str">
        <f>TEXT(MID(Sales_Transactions[[#This Row],[Order Date]],2,5),"m")</f>
        <v>11</v>
      </c>
      <c r="G60" s="2" t="str">
        <f>TEXT(MID(Sales_Transactions[[#This Row],[Order Date]],2,5),"yyy")</f>
        <v>2011</v>
      </c>
      <c r="H60" s="2" t="str">
        <f>TEXT(MID(Sales_Transactions[[#This Row],[Order Date]],2,5),"yyy/m")</f>
        <v>2011/11</v>
      </c>
      <c r="I60" t="s">
        <v>22</v>
      </c>
      <c r="J60">
        <f t="shared" si="0"/>
        <v>2</v>
      </c>
      <c r="K60" s="2">
        <v>25</v>
      </c>
      <c r="L60" s="3">
        <v>1733.3625</v>
      </c>
      <c r="M60" s="4">
        <v>7.0000000000000007E-2</v>
      </c>
      <c r="N60" s="5" t="s">
        <v>23</v>
      </c>
      <c r="O60" s="3">
        <v>-267.01</v>
      </c>
      <c r="P60" s="3">
        <v>85.99</v>
      </c>
      <c r="Q60" s="3">
        <v>0.99</v>
      </c>
      <c r="R60" s="5" t="s">
        <v>211</v>
      </c>
      <c r="S60" s="5" t="s">
        <v>212</v>
      </c>
      <c r="T60" s="5" t="str">
        <f t="shared" si="1"/>
        <v>Joy Bell</v>
      </c>
      <c r="U60" t="s">
        <v>26</v>
      </c>
      <c r="V60" s="5" t="s">
        <v>74</v>
      </c>
      <c r="W60" s="5" t="s">
        <v>48</v>
      </c>
      <c r="X60" s="5" t="s">
        <v>49</v>
      </c>
      <c r="Y60" s="5" t="s">
        <v>214</v>
      </c>
      <c r="Z60" s="5" t="s">
        <v>84</v>
      </c>
      <c r="AA60" s="4">
        <v>0.85</v>
      </c>
      <c r="AB60" s="1">
        <v>40866</v>
      </c>
      <c r="AC60" s="1">
        <v>21302</v>
      </c>
      <c r="AD60">
        <f t="shared" si="2"/>
        <v>7</v>
      </c>
      <c r="AE60">
        <f t="shared" ca="1" si="3"/>
        <v>66</v>
      </c>
      <c r="AF60" t="str">
        <f t="shared" ca="1" si="4"/>
        <v>Over 65</v>
      </c>
      <c r="AG60" s="3">
        <f t="shared" si="5"/>
        <v>3.4767922799999997</v>
      </c>
      <c r="AH60" t="str">
        <f>_xlfn.IFNA(VLOOKUP(Sales_Transactions[[#This Row],[Order ID]],Returned_Items[#All],2,FALSE),"Not Returned")</f>
        <v>Not Returned</v>
      </c>
    </row>
    <row r="61" spans="1:34" x14ac:dyDescent="0.25">
      <c r="A61">
        <v>6016</v>
      </c>
      <c r="C61" t="s">
        <v>215</v>
      </c>
      <c r="D61" s="2" t="str">
        <f>TEXT(MID(Sales_Transactions[[#This Row],[Order Date]],2,5),"d/m/yyy")</f>
        <v>20/1/2012</v>
      </c>
      <c r="E61" s="2" t="str">
        <f>TEXT(MID(Sales_Transactions[[#This Row],[Order Date]],2,5),"d")</f>
        <v>20</v>
      </c>
      <c r="F61" s="2" t="str">
        <f>TEXT(MID(Sales_Transactions[[#This Row],[Order Date]],2,5),"m")</f>
        <v>1</v>
      </c>
      <c r="G61" s="2" t="str">
        <f>TEXT(MID(Sales_Transactions[[#This Row],[Order Date]],2,5),"yyy")</f>
        <v>2012</v>
      </c>
      <c r="H61" s="2" t="str">
        <f>TEXT(MID(Sales_Transactions[[#This Row],[Order Date]],2,5),"yyy/m")</f>
        <v>2012/1</v>
      </c>
      <c r="I61" t="s">
        <v>33</v>
      </c>
      <c r="J61">
        <f t="shared" si="0"/>
        <v>4</v>
      </c>
      <c r="K61" s="2">
        <v>19</v>
      </c>
      <c r="L61" s="3">
        <v>208.28</v>
      </c>
      <c r="M61" s="4">
        <v>7.0000000000000007E-2</v>
      </c>
      <c r="N61" s="5" t="s">
        <v>23</v>
      </c>
      <c r="O61" s="3">
        <v>3.63</v>
      </c>
      <c r="P61" s="3">
        <v>11.48</v>
      </c>
      <c r="Q61" s="3">
        <v>5.43</v>
      </c>
      <c r="R61" s="5" t="s">
        <v>216</v>
      </c>
      <c r="S61" s="5" t="s">
        <v>217</v>
      </c>
      <c r="T61" s="5" t="str">
        <f t="shared" si="1"/>
        <v>Skye Norling</v>
      </c>
      <c r="U61" t="s">
        <v>26</v>
      </c>
      <c r="V61" s="5" t="s">
        <v>74</v>
      </c>
      <c r="W61" s="5" t="s">
        <v>28</v>
      </c>
      <c r="X61" s="5" t="s">
        <v>75</v>
      </c>
      <c r="Y61" s="5" t="s">
        <v>218</v>
      </c>
      <c r="Z61" s="5" t="s">
        <v>43</v>
      </c>
      <c r="AA61" s="4">
        <v>0.36</v>
      </c>
      <c r="AB61" s="1">
        <v>40928</v>
      </c>
      <c r="AC61" s="1">
        <v>21276</v>
      </c>
      <c r="AD61">
        <f t="shared" si="2"/>
        <v>0</v>
      </c>
      <c r="AE61">
        <f t="shared" ca="1" si="3"/>
        <v>66</v>
      </c>
      <c r="AF61" t="str">
        <f t="shared" ca="1" si="4"/>
        <v>Over 65</v>
      </c>
      <c r="AG61" s="3">
        <f t="shared" si="5"/>
        <v>0.88957705263157894</v>
      </c>
      <c r="AH61" t="str">
        <f>_xlfn.IFNA(VLOOKUP(Sales_Transactions[[#This Row],[Order ID]],Returned_Items[#All],2,FALSE),"Not Returned")</f>
        <v>Not Returned</v>
      </c>
    </row>
    <row r="62" spans="1:34" x14ac:dyDescent="0.25">
      <c r="A62">
        <v>6116</v>
      </c>
      <c r="C62" t="s">
        <v>219</v>
      </c>
      <c r="D62" s="2" t="str">
        <f>TEXT(MID(Sales_Transactions[[#This Row],[Order Date]],2,5),"d/m/yyy")</f>
        <v>20/3/2009</v>
      </c>
      <c r="E62" s="2" t="str">
        <f>TEXT(MID(Sales_Transactions[[#This Row],[Order Date]],2,5),"d")</f>
        <v>20</v>
      </c>
      <c r="F62" s="2" t="str">
        <f>TEXT(MID(Sales_Transactions[[#This Row],[Order Date]],2,5),"m")</f>
        <v>3</v>
      </c>
      <c r="G62" s="2" t="str">
        <f>TEXT(MID(Sales_Transactions[[#This Row],[Order Date]],2,5),"yyy")</f>
        <v>2009</v>
      </c>
      <c r="H62" s="2" t="str">
        <f>TEXT(MID(Sales_Transactions[[#This Row],[Order Date]],2,5),"yyy/m")</f>
        <v>2009/3</v>
      </c>
      <c r="I62" t="s">
        <v>78</v>
      </c>
      <c r="J62">
        <f t="shared" si="0"/>
        <v>3</v>
      </c>
      <c r="K62" s="2">
        <v>6</v>
      </c>
      <c r="L62" s="3">
        <v>9620.82</v>
      </c>
      <c r="M62" s="4">
        <v>0.04</v>
      </c>
      <c r="N62" s="5" t="s">
        <v>23</v>
      </c>
      <c r="O62" s="3">
        <v>-1759.58</v>
      </c>
      <c r="P62" s="3">
        <v>1637.53</v>
      </c>
      <c r="Q62" s="3">
        <v>24.49</v>
      </c>
      <c r="R62" s="5" t="s">
        <v>35</v>
      </c>
      <c r="S62" s="5" t="s">
        <v>220</v>
      </c>
      <c r="T62" s="5" t="str">
        <f t="shared" si="1"/>
        <v>Barry Weirich</v>
      </c>
      <c r="U62" t="s">
        <v>26</v>
      </c>
      <c r="V62" s="5" t="s">
        <v>47</v>
      </c>
      <c r="W62" s="5" t="s">
        <v>28</v>
      </c>
      <c r="X62" s="5" t="s">
        <v>221</v>
      </c>
      <c r="Y62" s="5" t="s">
        <v>222</v>
      </c>
      <c r="Z62" s="5" t="s">
        <v>56</v>
      </c>
      <c r="AA62" s="4">
        <v>0.81</v>
      </c>
      <c r="AB62" s="1">
        <v>39894</v>
      </c>
      <c r="AC62" s="1">
        <v>21261</v>
      </c>
      <c r="AD62">
        <f t="shared" si="2"/>
        <v>2</v>
      </c>
      <c r="AE62">
        <f t="shared" ca="1" si="3"/>
        <v>66</v>
      </c>
      <c r="AF62" t="str">
        <f t="shared" ca="1" si="4"/>
        <v>Over 65</v>
      </c>
      <c r="AG62" s="3">
        <f t="shared" si="5"/>
        <v>276.89416466666665</v>
      </c>
      <c r="AH62" t="str">
        <f>_xlfn.IFNA(VLOOKUP(Sales_Transactions[[#This Row],[Order ID]],Returned_Items[#All],2,FALSE),"Not Returned")</f>
        <v>Not Returned</v>
      </c>
    </row>
    <row r="63" spans="1:34" hidden="1" x14ac:dyDescent="0.25">
      <c r="A63">
        <v>6182</v>
      </c>
      <c r="C63" t="s">
        <v>223</v>
      </c>
      <c r="D63" s="2" t="str">
        <f>TEXT(MID(Sales_Transactions[[#This Row],[Order Date]],2,5),"d/m/yyy")</f>
        <v>21/7/2012</v>
      </c>
      <c r="E63" s="2" t="str">
        <f>TEXT(MID(Sales_Transactions[[#This Row],[Order Date]],2,5),"d")</f>
        <v>21</v>
      </c>
      <c r="F63" s="2" t="str">
        <f>TEXT(MID(Sales_Transactions[[#This Row],[Order Date]],2,5),"m")</f>
        <v>7</v>
      </c>
      <c r="G63" s="2" t="str">
        <f>TEXT(MID(Sales_Transactions[[#This Row],[Order Date]],2,5),"yyy")</f>
        <v>2012</v>
      </c>
      <c r="H63" s="2" t="str">
        <f>TEXT(MID(Sales_Transactions[[#This Row],[Order Date]],2,5),"yyy/m")</f>
        <v>2012/7</v>
      </c>
      <c r="I63" t="s">
        <v>22</v>
      </c>
      <c r="J63">
        <f t="shared" si="0"/>
        <v>2</v>
      </c>
      <c r="K63" s="2">
        <v>40</v>
      </c>
      <c r="L63">
        <v>255.48</v>
      </c>
      <c r="M63">
        <v>0.04</v>
      </c>
      <c r="N63" t="s">
        <v>23</v>
      </c>
      <c r="O63">
        <v>-116.79</v>
      </c>
      <c r="P63">
        <v>6.48</v>
      </c>
      <c r="Q63">
        <v>6.65</v>
      </c>
      <c r="R63" t="s">
        <v>136</v>
      </c>
      <c r="S63" t="s">
        <v>137</v>
      </c>
      <c r="T63" t="str">
        <f t="shared" si="1"/>
        <v>Grant Carroll</v>
      </c>
      <c r="U63" t="s">
        <v>26</v>
      </c>
      <c r="V63" t="s">
        <v>47</v>
      </c>
      <c r="W63" t="s">
        <v>28</v>
      </c>
      <c r="X63" t="s">
        <v>75</v>
      </c>
      <c r="Y63" t="s">
        <v>224</v>
      </c>
      <c r="Z63" t="s">
        <v>43</v>
      </c>
      <c r="AA63">
        <v>0.36</v>
      </c>
      <c r="AB63" s="1">
        <v>41118</v>
      </c>
      <c r="AC63" s="1"/>
      <c r="AD63">
        <f t="shared" si="2"/>
        <v>7</v>
      </c>
      <c r="AE63">
        <f t="shared" ca="1" si="3"/>
        <v>124</v>
      </c>
      <c r="AF63" t="str">
        <f t="shared" ca="1" si="4"/>
        <v>Over 65</v>
      </c>
      <c r="AG63">
        <f t="shared" si="5"/>
        <v>0.32818520000000001</v>
      </c>
      <c r="AH63" t="str">
        <f>_xlfn.IFNA(VLOOKUP(Sales_Transactions[[#This Row],[Order ID]],Returned_Items[#All],2,FALSE),"Not Returned")</f>
        <v>Not Returned</v>
      </c>
    </row>
    <row r="64" spans="1:34" x14ac:dyDescent="0.25">
      <c r="A64">
        <v>6182</v>
      </c>
      <c r="C64" t="s">
        <v>223</v>
      </c>
      <c r="D64" s="2" t="str">
        <f>TEXT(MID(Sales_Transactions[[#This Row],[Order Date]],2,5),"d/m/yyy")</f>
        <v>21/7/2012</v>
      </c>
      <c r="E64" s="2" t="str">
        <f>TEXT(MID(Sales_Transactions[[#This Row],[Order Date]],2,5),"d")</f>
        <v>21</v>
      </c>
      <c r="F64" s="2" t="str">
        <f>TEXT(MID(Sales_Transactions[[#This Row],[Order Date]],2,5),"m")</f>
        <v>7</v>
      </c>
      <c r="G64" s="2" t="str">
        <f>TEXT(MID(Sales_Transactions[[#This Row],[Order Date]],2,5),"yyy")</f>
        <v>2012</v>
      </c>
      <c r="H64" s="2" t="str">
        <f>TEXT(MID(Sales_Transactions[[#This Row],[Order Date]],2,5),"yyy/m")</f>
        <v>2012/7</v>
      </c>
      <c r="I64" t="s">
        <v>22</v>
      </c>
      <c r="J64">
        <f t="shared" si="0"/>
        <v>2</v>
      </c>
      <c r="K64" s="2">
        <v>18</v>
      </c>
      <c r="L64" s="3">
        <v>130.32</v>
      </c>
      <c r="M64" s="4">
        <v>0.04</v>
      </c>
      <c r="N64" s="5" t="s">
        <v>67</v>
      </c>
      <c r="O64" s="3">
        <v>-67.28</v>
      </c>
      <c r="P64" s="3">
        <v>6.48</v>
      </c>
      <c r="Q64" s="3">
        <v>7.86</v>
      </c>
      <c r="R64" s="5" t="s">
        <v>136</v>
      </c>
      <c r="S64" s="5" t="s">
        <v>137</v>
      </c>
      <c r="T64" s="5" t="str">
        <f t="shared" si="1"/>
        <v>Grant Carroll</v>
      </c>
      <c r="U64" t="s">
        <v>26</v>
      </c>
      <c r="V64" s="5" t="s">
        <v>47</v>
      </c>
      <c r="W64" s="5" t="s">
        <v>28</v>
      </c>
      <c r="X64" s="5" t="s">
        <v>75</v>
      </c>
      <c r="Y64" s="5" t="s">
        <v>225</v>
      </c>
      <c r="Z64" s="5" t="s">
        <v>43</v>
      </c>
      <c r="AA64" s="4">
        <v>0.37</v>
      </c>
      <c r="AB64" s="1">
        <v>41115</v>
      </c>
      <c r="AC64" s="1">
        <v>29100</v>
      </c>
      <c r="AD64">
        <f t="shared" si="2"/>
        <v>4</v>
      </c>
      <c r="AE64">
        <f t="shared" ca="1" si="3"/>
        <v>44</v>
      </c>
      <c r="AF64" t="str">
        <f t="shared" ca="1" si="4"/>
        <v>18-64</v>
      </c>
      <c r="AG64" s="3">
        <f t="shared" si="5"/>
        <v>0.79652266666666671</v>
      </c>
      <c r="AH64" t="str">
        <f>_xlfn.IFNA(VLOOKUP(Sales_Transactions[[#This Row],[Order ID]],Returned_Items[#All],2,FALSE),"Not Returned")</f>
        <v>Not Returned</v>
      </c>
    </row>
    <row r="65" spans="1:34" x14ac:dyDescent="0.25">
      <c r="A65">
        <v>6535</v>
      </c>
      <c r="C65" t="s">
        <v>226</v>
      </c>
      <c r="D65" s="2" t="str">
        <f>TEXT(MID(Sales_Transactions[[#This Row],[Order Date]],2,5),"d/m/yyy")</f>
        <v>12/6/2012</v>
      </c>
      <c r="E65" s="2" t="str">
        <f>TEXT(MID(Sales_Transactions[[#This Row],[Order Date]],2,5),"d")</f>
        <v>12</v>
      </c>
      <c r="F65" s="2" t="str">
        <f>TEXT(MID(Sales_Transactions[[#This Row],[Order Date]],2,5),"m")</f>
        <v>6</v>
      </c>
      <c r="G65" s="2" t="str">
        <f>TEXT(MID(Sales_Transactions[[#This Row],[Order Date]],2,5),"yyy")</f>
        <v>2012</v>
      </c>
      <c r="H65" s="2" t="str">
        <f>TEXT(MID(Sales_Transactions[[#This Row],[Order Date]],2,5),"yyy/m")</f>
        <v>2012/6</v>
      </c>
      <c r="I65" t="s">
        <v>101</v>
      </c>
      <c r="J65">
        <f t="shared" si="0"/>
        <v>1</v>
      </c>
      <c r="K65" s="2">
        <v>11</v>
      </c>
      <c r="L65" s="3">
        <v>312.36</v>
      </c>
      <c r="M65" s="4">
        <v>7.0000000000000007E-2</v>
      </c>
      <c r="N65" s="5" t="s">
        <v>67</v>
      </c>
      <c r="O65" s="3">
        <v>-19.329999999999998</v>
      </c>
      <c r="P65" s="3">
        <v>28.15</v>
      </c>
      <c r="Q65" s="3">
        <v>8.99</v>
      </c>
      <c r="R65" s="5" t="s">
        <v>227</v>
      </c>
      <c r="S65" s="5" t="s">
        <v>228</v>
      </c>
      <c r="T65" s="5" t="str">
        <f t="shared" si="1"/>
        <v>Adrian Hane</v>
      </c>
      <c r="U65" t="s">
        <v>26</v>
      </c>
      <c r="V65" s="5" t="s">
        <v>47</v>
      </c>
      <c r="W65" s="5" t="s">
        <v>28</v>
      </c>
      <c r="X65" s="5" t="s">
        <v>124</v>
      </c>
      <c r="Y65" s="5" t="s">
        <v>229</v>
      </c>
      <c r="Z65" s="5" t="s">
        <v>60</v>
      </c>
      <c r="AA65" s="4">
        <v>0.56999999999999995</v>
      </c>
      <c r="AB65" s="1">
        <v>41075</v>
      </c>
      <c r="AC65" s="1">
        <v>28952</v>
      </c>
      <c r="AD65">
        <f t="shared" si="2"/>
        <v>3</v>
      </c>
      <c r="AE65">
        <f t="shared" ca="1" si="3"/>
        <v>45</v>
      </c>
      <c r="AF65" t="str">
        <f t="shared" ca="1" si="4"/>
        <v>18-64</v>
      </c>
      <c r="AG65" s="3">
        <f t="shared" si="5"/>
        <v>3.3745722727272724</v>
      </c>
      <c r="AH65" t="str">
        <f>_xlfn.IFNA(VLOOKUP(Sales_Transactions[[#This Row],[Order ID]],Returned_Items[#All],2,FALSE),"Not Returned")</f>
        <v>Not Returned</v>
      </c>
    </row>
    <row r="66" spans="1:34" x14ac:dyDescent="0.25">
      <c r="A66">
        <v>6884</v>
      </c>
      <c r="C66" t="s">
        <v>230</v>
      </c>
      <c r="D66" s="2" t="str">
        <f>TEXT(MID(Sales_Transactions[[#This Row],[Order Date]],2,5),"d/m/yyy")</f>
        <v>15/1/2009</v>
      </c>
      <c r="E66" s="2" t="str">
        <f>TEXT(MID(Sales_Transactions[[#This Row],[Order Date]],2,5),"d")</f>
        <v>15</v>
      </c>
      <c r="F66" s="2" t="str">
        <f>TEXT(MID(Sales_Transactions[[#This Row],[Order Date]],2,5),"m")</f>
        <v>1</v>
      </c>
      <c r="G66" s="2" t="str">
        <f>TEXT(MID(Sales_Transactions[[#This Row],[Order Date]],2,5),"yyy")</f>
        <v>2009</v>
      </c>
      <c r="H66" s="2" t="str">
        <f>TEXT(MID(Sales_Transactions[[#This Row],[Order Date]],2,5),"yyy/m")</f>
        <v>2009/1</v>
      </c>
      <c r="I66" t="s">
        <v>22</v>
      </c>
      <c r="J66">
        <f t="shared" ref="J66:J129" si="6">IF(I66="Making Critical",5,IF(I66="High",4,IF(I66="Medium",3,IF(I66="Low",2,1))))</f>
        <v>2</v>
      </c>
      <c r="K66" s="2">
        <v>41</v>
      </c>
      <c r="L66" s="3">
        <v>217</v>
      </c>
      <c r="M66" s="4">
        <v>0.01</v>
      </c>
      <c r="N66" s="5" t="s">
        <v>23</v>
      </c>
      <c r="O66" s="3">
        <v>-61.21</v>
      </c>
      <c r="P66" s="3">
        <v>4.9800000000000004</v>
      </c>
      <c r="Q66" s="3">
        <v>4.75</v>
      </c>
      <c r="R66" s="5" t="s">
        <v>216</v>
      </c>
      <c r="S66" s="5" t="s">
        <v>217</v>
      </c>
      <c r="T66" s="5" t="str">
        <f t="shared" ref="T66:T129" si="7">R66 &amp; " " &amp; S66</f>
        <v>Skye Norling</v>
      </c>
      <c r="U66" t="s">
        <v>26</v>
      </c>
      <c r="V66" s="5" t="s">
        <v>74</v>
      </c>
      <c r="W66" s="5" t="s">
        <v>28</v>
      </c>
      <c r="X66" s="5" t="s">
        <v>75</v>
      </c>
      <c r="Y66" s="5" t="s">
        <v>231</v>
      </c>
      <c r="Z66" s="5" t="s">
        <v>43</v>
      </c>
      <c r="AA66" s="4">
        <v>0.36</v>
      </c>
      <c r="AB66" s="1">
        <v>39833</v>
      </c>
      <c r="AC66" s="1">
        <v>29196</v>
      </c>
      <c r="AD66">
        <f t="shared" ref="AD66:AD129" si="8">_xlfn.DAYS(AB66,D66)</f>
        <v>5</v>
      </c>
      <c r="AE66">
        <f t="shared" ref="AE66:AE129" ca="1" si="9">DATEDIF(AC66,TODAY(),"Y")</f>
        <v>44</v>
      </c>
      <c r="AF66" t="str">
        <f t="shared" ref="AF66:AF129" ca="1" si="10">IF(AE66&lt;18,"Under 18",IF(AE66&lt;65,"18-64","Over 65"))</f>
        <v>18-64</v>
      </c>
      <c r="AG66" s="3">
        <f t="shared" ref="AG66:AG129" si="11" xml:space="preserve"> (P66 - (M66 / 100) * P66 + Q66) / K66</f>
        <v>0.23730492682926829</v>
      </c>
      <c r="AH66" t="str">
        <f>_xlfn.IFNA(VLOOKUP(Sales_Transactions[[#This Row],[Order ID]],Returned_Items[#All],2,FALSE),"Not Returned")</f>
        <v>Not Returned</v>
      </c>
    </row>
    <row r="67" spans="1:34" x14ac:dyDescent="0.25">
      <c r="A67">
        <v>6884</v>
      </c>
      <c r="C67" t="s">
        <v>230</v>
      </c>
      <c r="D67" s="2" t="str">
        <f>TEXT(MID(Sales_Transactions[[#This Row],[Order Date]],2,5),"d/m/yyy")</f>
        <v>15/1/2009</v>
      </c>
      <c r="E67" s="2" t="str">
        <f>TEXT(MID(Sales_Transactions[[#This Row],[Order Date]],2,5),"d")</f>
        <v>15</v>
      </c>
      <c r="F67" s="2" t="str">
        <f>TEXT(MID(Sales_Transactions[[#This Row],[Order Date]],2,5),"m")</f>
        <v>1</v>
      </c>
      <c r="G67" s="2" t="str">
        <f>TEXT(MID(Sales_Transactions[[#This Row],[Order Date]],2,5),"yyy")</f>
        <v>2009</v>
      </c>
      <c r="H67" s="2" t="str">
        <f>TEXT(MID(Sales_Transactions[[#This Row],[Order Date]],2,5),"yyy/m")</f>
        <v>2009/1</v>
      </c>
      <c r="I67" t="s">
        <v>22</v>
      </c>
      <c r="J67">
        <f t="shared" si="6"/>
        <v>2</v>
      </c>
      <c r="K67" s="2">
        <v>47</v>
      </c>
      <c r="L67" s="3">
        <v>296.13</v>
      </c>
      <c r="M67" s="4">
        <v>0.04</v>
      </c>
      <c r="N67" s="5" t="s">
        <v>23</v>
      </c>
      <c r="O67" s="3">
        <v>119.09</v>
      </c>
      <c r="P67" s="3">
        <v>6.35</v>
      </c>
      <c r="Q67" s="3">
        <v>1.02</v>
      </c>
      <c r="R67" s="5" t="s">
        <v>216</v>
      </c>
      <c r="S67" s="5" t="s">
        <v>217</v>
      </c>
      <c r="T67" s="5" t="str">
        <f t="shared" si="7"/>
        <v>Skye Norling</v>
      </c>
      <c r="U67" t="s">
        <v>26</v>
      </c>
      <c r="V67" s="5" t="s">
        <v>74</v>
      </c>
      <c r="W67" s="5" t="s">
        <v>28</v>
      </c>
      <c r="X67" s="5" t="s">
        <v>75</v>
      </c>
      <c r="Y67" s="5" t="s">
        <v>232</v>
      </c>
      <c r="Z67" s="5" t="s">
        <v>84</v>
      </c>
      <c r="AA67" s="4">
        <v>0.39</v>
      </c>
      <c r="AB67" s="1">
        <v>39833</v>
      </c>
      <c r="AC67" s="1">
        <v>28407</v>
      </c>
      <c r="AD67">
        <f t="shared" si="8"/>
        <v>5</v>
      </c>
      <c r="AE67">
        <f t="shared" ca="1" si="9"/>
        <v>46</v>
      </c>
      <c r="AF67" t="str">
        <f t="shared" ca="1" si="10"/>
        <v>18-64</v>
      </c>
      <c r="AG67" s="3">
        <f t="shared" si="11"/>
        <v>0.15675446808510637</v>
      </c>
      <c r="AH67" t="str">
        <f>_xlfn.IFNA(VLOOKUP(Sales_Transactions[[#This Row],[Order ID]],Returned_Items[#All],2,FALSE),"Not Returned")</f>
        <v>Not Returned</v>
      </c>
    </row>
    <row r="68" spans="1:34" x14ac:dyDescent="0.25">
      <c r="A68">
        <v>6916</v>
      </c>
      <c r="C68" t="s">
        <v>233</v>
      </c>
      <c r="D68" s="2" t="str">
        <f>TEXT(MID(Sales_Transactions[[#This Row],[Order Date]],2,5),"d/m/yyy")</f>
        <v>4/6/2010</v>
      </c>
      <c r="E68" s="2" t="str">
        <f>TEXT(MID(Sales_Transactions[[#This Row],[Order Date]],2,5),"d")</f>
        <v>4</v>
      </c>
      <c r="F68" s="2" t="str">
        <f>TEXT(MID(Sales_Transactions[[#This Row],[Order Date]],2,5),"m")</f>
        <v>6</v>
      </c>
      <c r="G68" s="2" t="str">
        <f>TEXT(MID(Sales_Transactions[[#This Row],[Order Date]],2,5),"yyy")</f>
        <v>2010</v>
      </c>
      <c r="H68" s="2" t="str">
        <f>TEXT(MID(Sales_Transactions[[#This Row],[Order Date]],2,5),"yyy/m")</f>
        <v>2010/6</v>
      </c>
      <c r="I68" t="s">
        <v>22</v>
      </c>
      <c r="J68">
        <f t="shared" si="6"/>
        <v>2</v>
      </c>
      <c r="K68" s="2">
        <v>40</v>
      </c>
      <c r="L68" s="3">
        <v>436.17</v>
      </c>
      <c r="M68" s="4">
        <v>0.08</v>
      </c>
      <c r="N68" s="5" t="s">
        <v>67</v>
      </c>
      <c r="O68" s="3">
        <v>-141.27000000000001</v>
      </c>
      <c r="P68" s="3">
        <v>10.9</v>
      </c>
      <c r="Q68" s="3">
        <v>7.46</v>
      </c>
      <c r="R68" s="5" t="s">
        <v>234</v>
      </c>
      <c r="S68" s="5" t="s">
        <v>235</v>
      </c>
      <c r="T68" s="5" t="str">
        <f t="shared" si="7"/>
        <v>Andrew Gjertsen</v>
      </c>
      <c r="U68" t="s">
        <v>26</v>
      </c>
      <c r="V68" s="5" t="s">
        <v>37</v>
      </c>
      <c r="W68" s="5" t="s">
        <v>28</v>
      </c>
      <c r="X68" s="5" t="s">
        <v>29</v>
      </c>
      <c r="Y68" s="5" t="s">
        <v>236</v>
      </c>
      <c r="Z68" s="5" t="s">
        <v>43</v>
      </c>
      <c r="AA68" s="4">
        <v>0.59</v>
      </c>
      <c r="AB68" s="1">
        <v>40337</v>
      </c>
      <c r="AC68" s="1">
        <v>28456</v>
      </c>
      <c r="AD68">
        <f t="shared" si="8"/>
        <v>4</v>
      </c>
      <c r="AE68">
        <f t="shared" ca="1" si="9"/>
        <v>46</v>
      </c>
      <c r="AF68" t="str">
        <f t="shared" ca="1" si="10"/>
        <v>18-64</v>
      </c>
      <c r="AG68" s="3">
        <f t="shared" si="11"/>
        <v>0.45878199999999997</v>
      </c>
      <c r="AH68" t="str">
        <f>_xlfn.IFNA(VLOOKUP(Sales_Transactions[[#This Row],[Order ID]],Returned_Items[#All],2,FALSE),"Not Returned")</f>
        <v>Not Returned</v>
      </c>
    </row>
    <row r="69" spans="1:34" x14ac:dyDescent="0.25">
      <c r="A69">
        <v>6980</v>
      </c>
      <c r="C69" t="s">
        <v>237</v>
      </c>
      <c r="D69" s="2" t="str">
        <f>TEXT(MID(Sales_Transactions[[#This Row],[Order Date]],2,5),"d/m/yyy")</f>
        <v>18/2/2010</v>
      </c>
      <c r="E69" s="2" t="str">
        <f>TEXT(MID(Sales_Transactions[[#This Row],[Order Date]],2,5),"d")</f>
        <v>18</v>
      </c>
      <c r="F69" s="2" t="str">
        <f>TEXT(MID(Sales_Transactions[[#This Row],[Order Date]],2,5),"m")</f>
        <v>2</v>
      </c>
      <c r="G69" s="2" t="str">
        <f>TEXT(MID(Sales_Transactions[[#This Row],[Order Date]],2,5),"yyy")</f>
        <v>2010</v>
      </c>
      <c r="H69" s="2" t="str">
        <f>TEXT(MID(Sales_Transactions[[#This Row],[Order Date]],2,5),"yyy/m")</f>
        <v>2010/2</v>
      </c>
      <c r="I69" t="s">
        <v>52</v>
      </c>
      <c r="J69">
        <f t="shared" si="6"/>
        <v>1</v>
      </c>
      <c r="K69" s="2">
        <v>18</v>
      </c>
      <c r="L69" s="3">
        <v>136.29</v>
      </c>
      <c r="M69" s="4">
        <v>0.05</v>
      </c>
      <c r="N69" s="5" t="s">
        <v>23</v>
      </c>
      <c r="O69" s="3">
        <v>-77.28</v>
      </c>
      <c r="P69" s="3">
        <v>7.3</v>
      </c>
      <c r="Q69" s="3">
        <v>7.72</v>
      </c>
      <c r="R69" s="5" t="s">
        <v>238</v>
      </c>
      <c r="S69" s="5" t="s">
        <v>239</v>
      </c>
      <c r="T69" s="5" t="str">
        <f t="shared" si="7"/>
        <v>Ralph Knight</v>
      </c>
      <c r="U69" t="s">
        <v>26</v>
      </c>
      <c r="V69" s="5" t="s">
        <v>37</v>
      </c>
      <c r="W69" s="5" t="s">
        <v>28</v>
      </c>
      <c r="X69" s="5" t="s">
        <v>41</v>
      </c>
      <c r="Y69" s="5" t="s">
        <v>64</v>
      </c>
      <c r="Z69" s="5" t="s">
        <v>43</v>
      </c>
      <c r="AA69" s="4">
        <v>0.38</v>
      </c>
      <c r="AB69" s="1">
        <v>40228</v>
      </c>
      <c r="AC69" s="1">
        <v>29489</v>
      </c>
      <c r="AD69">
        <f t="shared" si="8"/>
        <v>1</v>
      </c>
      <c r="AE69">
        <f t="shared" ca="1" si="9"/>
        <v>43</v>
      </c>
      <c r="AF69" t="str">
        <f t="shared" ca="1" si="10"/>
        <v>18-64</v>
      </c>
      <c r="AG69" s="3">
        <f t="shared" si="11"/>
        <v>0.83424166666666666</v>
      </c>
      <c r="AH69" t="str">
        <f>_xlfn.IFNA(VLOOKUP(Sales_Transactions[[#This Row],[Order ID]],Returned_Items[#All],2,FALSE),"Not Returned")</f>
        <v>Not Returned</v>
      </c>
    </row>
    <row r="70" spans="1:34" x14ac:dyDescent="0.25">
      <c r="A70">
        <v>6982</v>
      </c>
      <c r="C70" t="s">
        <v>240</v>
      </c>
      <c r="D70" s="2" t="str">
        <f>TEXT(MID(Sales_Transactions[[#This Row],[Order Date]],2,5),"d/m/yyy")</f>
        <v>16/11/2011</v>
      </c>
      <c r="E70" s="2" t="str">
        <f>TEXT(MID(Sales_Transactions[[#This Row],[Order Date]],2,5),"d")</f>
        <v>16</v>
      </c>
      <c r="F70" s="2" t="str">
        <f>TEXT(MID(Sales_Transactions[[#This Row],[Order Date]],2,5),"m")</f>
        <v>11</v>
      </c>
      <c r="G70" s="2" t="str">
        <f>TEXT(MID(Sales_Transactions[[#This Row],[Order Date]],2,5),"yyy")</f>
        <v>2011</v>
      </c>
      <c r="H70" s="2" t="str">
        <f>TEXT(MID(Sales_Transactions[[#This Row],[Order Date]],2,5),"yyy/m")</f>
        <v>2011/11</v>
      </c>
      <c r="I70" t="s">
        <v>52</v>
      </c>
      <c r="J70">
        <f t="shared" si="6"/>
        <v>1</v>
      </c>
      <c r="K70" s="2">
        <v>32</v>
      </c>
      <c r="L70" s="3">
        <v>1311.25</v>
      </c>
      <c r="M70" s="4">
        <v>0</v>
      </c>
      <c r="N70" s="5" t="s">
        <v>67</v>
      </c>
      <c r="O70" s="3">
        <v>407.44</v>
      </c>
      <c r="P70" s="3">
        <v>39.479999999999997</v>
      </c>
      <c r="Q70" s="3">
        <v>1.99</v>
      </c>
      <c r="R70" s="5" t="s">
        <v>72</v>
      </c>
      <c r="S70" s="5" t="s">
        <v>175</v>
      </c>
      <c r="T70" s="5" t="str">
        <f t="shared" si="7"/>
        <v>Dorothy Wardle</v>
      </c>
      <c r="U70" t="s">
        <v>26</v>
      </c>
      <c r="V70" s="5" t="s">
        <v>47</v>
      </c>
      <c r="W70" s="5" t="s">
        <v>48</v>
      </c>
      <c r="X70" s="5" t="s">
        <v>87</v>
      </c>
      <c r="Y70" s="5" t="s">
        <v>241</v>
      </c>
      <c r="Z70" s="5" t="s">
        <v>60</v>
      </c>
      <c r="AA70" s="4">
        <v>0.54</v>
      </c>
      <c r="AB70" s="1">
        <v>40865</v>
      </c>
      <c r="AC70" s="1">
        <v>21816</v>
      </c>
      <c r="AD70">
        <f t="shared" si="8"/>
        <v>2</v>
      </c>
      <c r="AE70">
        <f t="shared" ca="1" si="9"/>
        <v>64</v>
      </c>
      <c r="AF70" t="str">
        <f t="shared" ca="1" si="10"/>
        <v>18-64</v>
      </c>
      <c r="AG70" s="3">
        <f t="shared" si="11"/>
        <v>1.2959375</v>
      </c>
      <c r="AH70" t="str">
        <f>_xlfn.IFNA(VLOOKUP(Sales_Transactions[[#This Row],[Order ID]],Returned_Items[#All],2,FALSE),"Not Returned")</f>
        <v>Not Returned</v>
      </c>
    </row>
    <row r="71" spans="1:34" x14ac:dyDescent="0.25">
      <c r="A71">
        <v>6982</v>
      </c>
      <c r="C71" t="s">
        <v>240</v>
      </c>
      <c r="D71" s="2" t="str">
        <f>TEXT(MID(Sales_Transactions[[#This Row],[Order Date]],2,5),"d/m/yyy")</f>
        <v>16/11/2011</v>
      </c>
      <c r="E71" s="2" t="str">
        <f>TEXT(MID(Sales_Transactions[[#This Row],[Order Date]],2,5),"d")</f>
        <v>16</v>
      </c>
      <c r="F71" s="2" t="str">
        <f>TEXT(MID(Sales_Transactions[[#This Row],[Order Date]],2,5),"m")</f>
        <v>11</v>
      </c>
      <c r="G71" s="2" t="str">
        <f>TEXT(MID(Sales_Transactions[[#This Row],[Order Date]],2,5),"yyy")</f>
        <v>2011</v>
      </c>
      <c r="H71" s="2" t="str">
        <f>TEXT(MID(Sales_Transactions[[#This Row],[Order Date]],2,5),"yyy/m")</f>
        <v>2011/11</v>
      </c>
      <c r="I71" t="s">
        <v>52</v>
      </c>
      <c r="J71">
        <f t="shared" si="6"/>
        <v>1</v>
      </c>
      <c r="K71" s="2">
        <v>5</v>
      </c>
      <c r="L71" s="3">
        <v>544.41</v>
      </c>
      <c r="M71" s="4">
        <v>0.09</v>
      </c>
      <c r="N71" s="5" t="s">
        <v>34</v>
      </c>
      <c r="O71" s="3">
        <v>-338.27</v>
      </c>
      <c r="P71" s="3">
        <v>100.98</v>
      </c>
      <c r="Q71" s="3">
        <v>57.38</v>
      </c>
      <c r="R71" s="5" t="s">
        <v>72</v>
      </c>
      <c r="S71" s="5" t="s">
        <v>175</v>
      </c>
      <c r="T71" s="5" t="str">
        <f t="shared" si="7"/>
        <v>Dorothy Wardle</v>
      </c>
      <c r="U71" t="s">
        <v>26</v>
      </c>
      <c r="V71" s="5" t="s">
        <v>47</v>
      </c>
      <c r="W71" s="5" t="s">
        <v>57</v>
      </c>
      <c r="X71" s="5" t="s">
        <v>104</v>
      </c>
      <c r="Y71" s="5" t="s">
        <v>242</v>
      </c>
      <c r="Z71" s="5" t="s">
        <v>106</v>
      </c>
      <c r="AA71" s="4">
        <v>0.78</v>
      </c>
      <c r="AB71" s="1">
        <v>40865</v>
      </c>
      <c r="AC71" s="1">
        <v>21814</v>
      </c>
      <c r="AD71">
        <f t="shared" si="8"/>
        <v>2</v>
      </c>
      <c r="AE71">
        <f t="shared" ca="1" si="9"/>
        <v>64</v>
      </c>
      <c r="AF71" t="str">
        <f t="shared" ca="1" si="10"/>
        <v>18-64</v>
      </c>
      <c r="AG71" s="3">
        <f t="shared" si="11"/>
        <v>31.653823600000003</v>
      </c>
      <c r="AH71" t="str">
        <f>_xlfn.IFNA(VLOOKUP(Sales_Transactions[[#This Row],[Order ID]],Returned_Items[#All],2,FALSE),"Not Returned")</f>
        <v>Not Returned</v>
      </c>
    </row>
    <row r="72" spans="1:34" x14ac:dyDescent="0.25">
      <c r="A72">
        <v>6982</v>
      </c>
      <c r="C72" t="s">
        <v>240</v>
      </c>
      <c r="D72" s="2" t="str">
        <f>TEXT(MID(Sales_Transactions[[#This Row],[Order Date]],2,5),"d/m/yyy")</f>
        <v>16/11/2011</v>
      </c>
      <c r="E72" s="2" t="str">
        <f>TEXT(MID(Sales_Transactions[[#This Row],[Order Date]],2,5),"d")</f>
        <v>16</v>
      </c>
      <c r="F72" s="2" t="str">
        <f>TEXT(MID(Sales_Transactions[[#This Row],[Order Date]],2,5),"m")</f>
        <v>11</v>
      </c>
      <c r="G72" s="2" t="str">
        <f>TEXT(MID(Sales_Transactions[[#This Row],[Order Date]],2,5),"yyy")</f>
        <v>2011</v>
      </c>
      <c r="H72" s="2" t="str">
        <f>TEXT(MID(Sales_Transactions[[#This Row],[Order Date]],2,5),"yyy/m")</f>
        <v>2011/11</v>
      </c>
      <c r="I72" t="s">
        <v>52</v>
      </c>
      <c r="J72">
        <f t="shared" si="6"/>
        <v>1</v>
      </c>
      <c r="K72" s="2">
        <v>41</v>
      </c>
      <c r="L72" s="3">
        <v>844.09</v>
      </c>
      <c r="M72" s="4">
        <v>0.04</v>
      </c>
      <c r="N72" s="5" t="s">
        <v>23</v>
      </c>
      <c r="O72" s="3">
        <v>52.56</v>
      </c>
      <c r="P72" s="3">
        <v>19.98</v>
      </c>
      <c r="Q72" s="3">
        <v>10.49</v>
      </c>
      <c r="R72" s="5" t="s">
        <v>72</v>
      </c>
      <c r="S72" s="5" t="s">
        <v>175</v>
      </c>
      <c r="T72" s="5" t="str">
        <f t="shared" si="7"/>
        <v>Dorothy Wardle</v>
      </c>
      <c r="U72" t="s">
        <v>26</v>
      </c>
      <c r="V72" s="5" t="s">
        <v>47</v>
      </c>
      <c r="W72" s="5" t="s">
        <v>57</v>
      </c>
      <c r="X72" s="5" t="s">
        <v>58</v>
      </c>
      <c r="Y72" s="5" t="s">
        <v>243</v>
      </c>
      <c r="Z72" s="5" t="s">
        <v>43</v>
      </c>
      <c r="AA72" s="4">
        <v>0.49</v>
      </c>
      <c r="AB72" s="1">
        <v>40865</v>
      </c>
      <c r="AC72" s="1">
        <v>21645</v>
      </c>
      <c r="AD72">
        <f t="shared" si="8"/>
        <v>2</v>
      </c>
      <c r="AE72">
        <f t="shared" ca="1" si="9"/>
        <v>65</v>
      </c>
      <c r="AF72" t="str">
        <f t="shared" ca="1" si="10"/>
        <v>Over 65</v>
      </c>
      <c r="AG72" s="3">
        <f t="shared" si="11"/>
        <v>0.74297580487804871</v>
      </c>
      <c r="AH72" t="str">
        <f>_xlfn.IFNA(VLOOKUP(Sales_Transactions[[#This Row],[Order ID]],Returned_Items[#All],2,FALSE),"Not Returned")</f>
        <v>Not Returned</v>
      </c>
    </row>
    <row r="73" spans="1:34" hidden="1" x14ac:dyDescent="0.25">
      <c r="A73">
        <v>7110</v>
      </c>
      <c r="C73" t="s">
        <v>244</v>
      </c>
      <c r="D73" s="2" t="str">
        <f>TEXT(MID(Sales_Transactions[[#This Row],[Order Date]],2,5),"d/m/yyy")</f>
        <v>7/8/2011</v>
      </c>
      <c r="E73" s="2" t="str">
        <f>TEXT(MID(Sales_Transactions[[#This Row],[Order Date]],2,5),"d")</f>
        <v>7</v>
      </c>
      <c r="F73" s="2" t="str">
        <f>TEXT(MID(Sales_Transactions[[#This Row],[Order Date]],2,5),"m")</f>
        <v>8</v>
      </c>
      <c r="G73" s="2" t="str">
        <f>TEXT(MID(Sales_Transactions[[#This Row],[Order Date]],2,5),"yyy")</f>
        <v>2011</v>
      </c>
      <c r="H73" s="2" t="str">
        <f>TEXT(MID(Sales_Transactions[[#This Row],[Order Date]],2,5),"yyy/m")</f>
        <v>2011/8</v>
      </c>
      <c r="I73" t="s">
        <v>22</v>
      </c>
      <c r="J73">
        <f t="shared" si="6"/>
        <v>2</v>
      </c>
      <c r="K73" s="2">
        <v>22</v>
      </c>
      <c r="L73">
        <v>6396.2</v>
      </c>
      <c r="M73">
        <v>0.02</v>
      </c>
      <c r="N73" t="s">
        <v>23</v>
      </c>
      <c r="O73">
        <v>1902.24</v>
      </c>
      <c r="P73">
        <v>276.2</v>
      </c>
      <c r="Q73">
        <v>24.49</v>
      </c>
      <c r="R73" t="s">
        <v>136</v>
      </c>
      <c r="S73" t="s">
        <v>137</v>
      </c>
      <c r="T73" t="str">
        <f t="shared" si="7"/>
        <v>Grant Carroll</v>
      </c>
      <c r="U73" t="s">
        <v>26</v>
      </c>
      <c r="V73" t="s">
        <v>47</v>
      </c>
      <c r="W73" t="s">
        <v>57</v>
      </c>
      <c r="X73" t="s">
        <v>154</v>
      </c>
      <c r="Y73" t="s">
        <v>245</v>
      </c>
      <c r="Z73" t="s">
        <v>31</v>
      </c>
      <c r="AA73"/>
      <c r="AB73" s="1">
        <v>40766</v>
      </c>
      <c r="AC73" s="1">
        <v>21727</v>
      </c>
      <c r="AD73">
        <f t="shared" si="8"/>
        <v>4</v>
      </c>
      <c r="AE73">
        <f t="shared" ca="1" si="9"/>
        <v>65</v>
      </c>
      <c r="AF73" t="str">
        <f t="shared" ca="1" si="10"/>
        <v>Over 65</v>
      </c>
      <c r="AG73">
        <f t="shared" si="11"/>
        <v>13.665216363636363</v>
      </c>
      <c r="AH73" t="str">
        <f>_xlfn.IFNA(VLOOKUP(Sales_Transactions[[#This Row],[Order ID]],Returned_Items[#All],2,FALSE),"Not Returned")</f>
        <v>Not Returned</v>
      </c>
    </row>
    <row r="74" spans="1:34" x14ac:dyDescent="0.25">
      <c r="A74">
        <v>7430</v>
      </c>
      <c r="C74" t="s">
        <v>246</v>
      </c>
      <c r="D74" s="2" t="str">
        <f>TEXT(MID(Sales_Transactions[[#This Row],[Order Date]],2,5),"d/m/yyy")</f>
        <v>8/6/2010</v>
      </c>
      <c r="E74" s="2" t="str">
        <f>TEXT(MID(Sales_Transactions[[#This Row],[Order Date]],2,5),"d")</f>
        <v>8</v>
      </c>
      <c r="F74" s="2" t="str">
        <f>TEXT(MID(Sales_Transactions[[#This Row],[Order Date]],2,5),"m")</f>
        <v>6</v>
      </c>
      <c r="G74" s="2" t="str">
        <f>TEXT(MID(Sales_Transactions[[#This Row],[Order Date]],2,5),"yyy")</f>
        <v>2010</v>
      </c>
      <c r="H74" s="2" t="str">
        <f>TEXT(MID(Sales_Transactions[[#This Row],[Order Date]],2,5),"yyy/m")</f>
        <v>2010/6</v>
      </c>
      <c r="I74" t="s">
        <v>78</v>
      </c>
      <c r="J74">
        <f t="shared" si="6"/>
        <v>3</v>
      </c>
      <c r="K74" s="2">
        <v>50</v>
      </c>
      <c r="L74" s="3">
        <v>751.77</v>
      </c>
      <c r="M74" s="4">
        <v>0.05</v>
      </c>
      <c r="N74" s="5" t="s">
        <v>23</v>
      </c>
      <c r="O74" s="3">
        <v>353.2</v>
      </c>
      <c r="P74" s="3">
        <v>15.67</v>
      </c>
      <c r="Q74" s="3">
        <v>1.39</v>
      </c>
      <c r="R74" s="5" t="s">
        <v>35</v>
      </c>
      <c r="S74" s="5" t="s">
        <v>220</v>
      </c>
      <c r="T74" s="5" t="str">
        <f t="shared" si="7"/>
        <v>Barry Weirich</v>
      </c>
      <c r="U74" t="s">
        <v>26</v>
      </c>
      <c r="V74" s="5" t="s">
        <v>47</v>
      </c>
      <c r="W74" s="5" t="s">
        <v>28</v>
      </c>
      <c r="X74" s="5" t="s">
        <v>98</v>
      </c>
      <c r="Y74" s="5" t="s">
        <v>247</v>
      </c>
      <c r="Z74" s="5" t="s">
        <v>43</v>
      </c>
      <c r="AA74" s="4">
        <v>0.38</v>
      </c>
      <c r="AB74" s="1">
        <v>40338</v>
      </c>
      <c r="AC74" s="1">
        <v>21587</v>
      </c>
      <c r="AD74">
        <f t="shared" si="8"/>
        <v>1</v>
      </c>
      <c r="AE74">
        <f t="shared" ca="1" si="9"/>
        <v>65</v>
      </c>
      <c r="AF74" t="str">
        <f t="shared" ca="1" si="10"/>
        <v>Over 65</v>
      </c>
      <c r="AG74" s="3">
        <f t="shared" si="11"/>
        <v>0.34104329999999999</v>
      </c>
      <c r="AH74" t="str">
        <f>_xlfn.IFNA(VLOOKUP(Sales_Transactions[[#This Row],[Order ID]],Returned_Items[#All],2,FALSE),"Not Returned")</f>
        <v>Not Returned</v>
      </c>
    </row>
    <row r="75" spans="1:34" x14ac:dyDescent="0.25">
      <c r="A75">
        <v>7906</v>
      </c>
      <c r="C75" t="s">
        <v>248</v>
      </c>
      <c r="D75" s="2" t="str">
        <f>TEXT(MID(Sales_Transactions[[#This Row],[Order Date]],2,5),"d/m/yyy")</f>
        <v>17/10/2009</v>
      </c>
      <c r="E75" s="2" t="str">
        <f>TEXT(MID(Sales_Transactions[[#This Row],[Order Date]],2,5),"d")</f>
        <v>17</v>
      </c>
      <c r="F75" s="2" t="str">
        <f>TEXT(MID(Sales_Transactions[[#This Row],[Order Date]],2,5),"m")</f>
        <v>10</v>
      </c>
      <c r="G75" s="2" t="str">
        <f>TEXT(MID(Sales_Transactions[[#This Row],[Order Date]],2,5),"yyy")</f>
        <v>2009</v>
      </c>
      <c r="H75" s="2" t="str">
        <f>TEXT(MID(Sales_Transactions[[#This Row],[Order Date]],2,5),"yyy/m")</f>
        <v>2009/10</v>
      </c>
      <c r="I75" t="s">
        <v>78</v>
      </c>
      <c r="J75">
        <f t="shared" si="6"/>
        <v>3</v>
      </c>
      <c r="K75" s="2">
        <v>37</v>
      </c>
      <c r="L75" s="3">
        <v>1003.06</v>
      </c>
      <c r="M75" s="4">
        <v>0.03</v>
      </c>
      <c r="N75" s="5" t="s">
        <v>23</v>
      </c>
      <c r="O75" s="3">
        <v>271.77999999999997</v>
      </c>
      <c r="P75" s="3">
        <v>25.98</v>
      </c>
      <c r="Q75" s="3">
        <v>5.37</v>
      </c>
      <c r="R75" s="5" t="s">
        <v>194</v>
      </c>
      <c r="S75" s="5" t="s">
        <v>249</v>
      </c>
      <c r="T75" s="5" t="str">
        <f t="shared" si="7"/>
        <v>Beth Paige</v>
      </c>
      <c r="U75" t="s">
        <v>26</v>
      </c>
      <c r="V75" s="5" t="s">
        <v>37</v>
      </c>
      <c r="W75" s="5" t="s">
        <v>28</v>
      </c>
      <c r="X75" s="5" t="s">
        <v>38</v>
      </c>
      <c r="Y75" s="5" t="s">
        <v>250</v>
      </c>
      <c r="Z75" s="5" t="s">
        <v>56</v>
      </c>
      <c r="AA75" s="4">
        <v>0.5</v>
      </c>
      <c r="AB75" s="1">
        <v>40103</v>
      </c>
      <c r="AC75" s="1">
        <v>22142</v>
      </c>
      <c r="AD75">
        <f t="shared" si="8"/>
        <v>0</v>
      </c>
      <c r="AE75">
        <f t="shared" ca="1" si="9"/>
        <v>63</v>
      </c>
      <c r="AF75" t="str">
        <f t="shared" ca="1" si="10"/>
        <v>18-64</v>
      </c>
      <c r="AG75" s="3">
        <f t="shared" si="11"/>
        <v>0.84708664864864869</v>
      </c>
      <c r="AH75" t="str">
        <f>_xlfn.IFNA(VLOOKUP(Sales_Transactions[[#This Row],[Order ID]],Returned_Items[#All],2,FALSE),"Not Returned")</f>
        <v>Not Returned</v>
      </c>
    </row>
    <row r="76" spans="1:34" x14ac:dyDescent="0.25">
      <c r="A76">
        <v>8391</v>
      </c>
      <c r="C76" t="s">
        <v>251</v>
      </c>
      <c r="D76" s="2" t="str">
        <f>TEXT(MID(Sales_Transactions[[#This Row],[Order Date]],2,5),"d/m/yyy")</f>
        <v>28/8/2011</v>
      </c>
      <c r="E76" s="2" t="str">
        <f>TEXT(MID(Sales_Transactions[[#This Row],[Order Date]],2,5),"d")</f>
        <v>28</v>
      </c>
      <c r="F76" s="2" t="str">
        <f>TEXT(MID(Sales_Transactions[[#This Row],[Order Date]],2,5),"m")</f>
        <v>8</v>
      </c>
      <c r="G76" s="2" t="str">
        <f>TEXT(MID(Sales_Transactions[[#This Row],[Order Date]],2,5),"yyy")</f>
        <v>2011</v>
      </c>
      <c r="H76" s="2" t="str">
        <f>TEXT(MID(Sales_Transactions[[#This Row],[Order Date]],2,5),"yyy/m")</f>
        <v>2011/8</v>
      </c>
      <c r="I76" t="s">
        <v>33</v>
      </c>
      <c r="J76">
        <f t="shared" si="6"/>
        <v>4</v>
      </c>
      <c r="K76" s="2">
        <v>4</v>
      </c>
      <c r="L76" s="3">
        <v>1266.72</v>
      </c>
      <c r="M76" s="4">
        <v>0.04</v>
      </c>
      <c r="N76" s="5" t="s">
        <v>34</v>
      </c>
      <c r="O76" s="3">
        <v>-268.36</v>
      </c>
      <c r="P76" s="3">
        <v>300.98</v>
      </c>
      <c r="Q76" s="3">
        <v>64.73</v>
      </c>
      <c r="R76" s="5" t="s">
        <v>102</v>
      </c>
      <c r="S76" s="5" t="s">
        <v>103</v>
      </c>
      <c r="T76" s="5" t="str">
        <f t="shared" si="7"/>
        <v>Sylvia Foulston</v>
      </c>
      <c r="U76" t="s">
        <v>26</v>
      </c>
      <c r="V76" s="5" t="s">
        <v>47</v>
      </c>
      <c r="W76" s="5" t="s">
        <v>57</v>
      </c>
      <c r="X76" s="5" t="s">
        <v>154</v>
      </c>
      <c r="Y76" s="5" t="s">
        <v>252</v>
      </c>
      <c r="Z76" s="5" t="s">
        <v>40</v>
      </c>
      <c r="AA76" s="4">
        <v>0.56000000000000005</v>
      </c>
      <c r="AB76" s="1">
        <v>40784</v>
      </c>
      <c r="AC76" s="1">
        <v>22156</v>
      </c>
      <c r="AD76">
        <f t="shared" si="8"/>
        <v>1</v>
      </c>
      <c r="AE76">
        <f t="shared" ca="1" si="9"/>
        <v>63</v>
      </c>
      <c r="AF76" t="str">
        <f t="shared" ca="1" si="10"/>
        <v>18-64</v>
      </c>
      <c r="AG76" s="3">
        <f t="shared" si="11"/>
        <v>91.397402000000014</v>
      </c>
      <c r="AH76" t="str">
        <f>_xlfn.IFNA(VLOOKUP(Sales_Transactions[[#This Row],[Order ID]],Returned_Items[#All],2,FALSE),"Not Returned")</f>
        <v>Not Returned</v>
      </c>
    </row>
    <row r="77" spans="1:34" x14ac:dyDescent="0.25">
      <c r="A77">
        <v>8419</v>
      </c>
      <c r="C77" t="s">
        <v>253</v>
      </c>
      <c r="D77" s="2" t="str">
        <f>TEXT(MID(Sales_Transactions[[#This Row],[Order Date]],2,5),"d/m/yyy")</f>
        <v>29/9/2011</v>
      </c>
      <c r="E77" s="2" t="str">
        <f>TEXT(MID(Sales_Transactions[[#This Row],[Order Date]],2,5),"d")</f>
        <v>29</v>
      </c>
      <c r="F77" s="2" t="str">
        <f>TEXT(MID(Sales_Transactions[[#This Row],[Order Date]],2,5),"m")</f>
        <v>9</v>
      </c>
      <c r="G77" s="2" t="str">
        <f>TEXT(MID(Sales_Transactions[[#This Row],[Order Date]],2,5),"yyy")</f>
        <v>2011</v>
      </c>
      <c r="H77" s="2" t="str">
        <f>TEXT(MID(Sales_Transactions[[#This Row],[Order Date]],2,5),"yyy/m")</f>
        <v>2011/9</v>
      </c>
      <c r="I77" t="s">
        <v>101</v>
      </c>
      <c r="J77">
        <f t="shared" si="6"/>
        <v>1</v>
      </c>
      <c r="K77" s="2">
        <v>19</v>
      </c>
      <c r="L77" s="3">
        <v>368.04</v>
      </c>
      <c r="M77" s="4">
        <v>7.0000000000000007E-2</v>
      </c>
      <c r="N77" s="5" t="s">
        <v>67</v>
      </c>
      <c r="O77" s="3">
        <v>70.39</v>
      </c>
      <c r="P77" s="3">
        <v>19.98</v>
      </c>
      <c r="Q77" s="3">
        <v>5.97</v>
      </c>
      <c r="R77" s="5" t="s">
        <v>171</v>
      </c>
      <c r="S77" s="5" t="s">
        <v>172</v>
      </c>
      <c r="T77" s="5" t="str">
        <f t="shared" si="7"/>
        <v>Nicole Hansen</v>
      </c>
      <c r="U77" t="s">
        <v>26</v>
      </c>
      <c r="V77" s="5" t="s">
        <v>27</v>
      </c>
      <c r="W77" s="5" t="s">
        <v>28</v>
      </c>
      <c r="X77" s="5" t="s">
        <v>75</v>
      </c>
      <c r="Y77" s="5" t="s">
        <v>254</v>
      </c>
      <c r="Z77" s="5" t="s">
        <v>43</v>
      </c>
      <c r="AA77" s="4">
        <v>0.38</v>
      </c>
      <c r="AB77" s="1">
        <v>40817</v>
      </c>
      <c r="AC77" s="1">
        <v>22601</v>
      </c>
      <c r="AD77">
        <f t="shared" si="8"/>
        <v>2</v>
      </c>
      <c r="AE77">
        <f t="shared" ca="1" si="9"/>
        <v>62</v>
      </c>
      <c r="AF77" t="str">
        <f t="shared" ca="1" si="10"/>
        <v>18-64</v>
      </c>
      <c r="AG77" s="3">
        <f t="shared" si="11"/>
        <v>1.3650533684210526</v>
      </c>
      <c r="AH77" t="str">
        <f>_xlfn.IFNA(VLOOKUP(Sales_Transactions[[#This Row],[Order ID]],Returned_Items[#All],2,FALSE),"Not Returned")</f>
        <v>Not Returned</v>
      </c>
    </row>
    <row r="78" spans="1:34" x14ac:dyDescent="0.25">
      <c r="A78">
        <v>8419</v>
      </c>
      <c r="C78" t="s">
        <v>253</v>
      </c>
      <c r="D78" s="2" t="str">
        <f>TEXT(MID(Sales_Transactions[[#This Row],[Order Date]],2,5),"d/m/yyy")</f>
        <v>29/9/2011</v>
      </c>
      <c r="E78" s="2" t="str">
        <f>TEXT(MID(Sales_Transactions[[#This Row],[Order Date]],2,5),"d")</f>
        <v>29</v>
      </c>
      <c r="F78" s="2" t="str">
        <f>TEXT(MID(Sales_Transactions[[#This Row],[Order Date]],2,5),"m")</f>
        <v>9</v>
      </c>
      <c r="G78" s="2" t="str">
        <f>TEXT(MID(Sales_Transactions[[#This Row],[Order Date]],2,5),"yyy")</f>
        <v>2011</v>
      </c>
      <c r="H78" s="2" t="str">
        <f>TEXT(MID(Sales_Transactions[[#This Row],[Order Date]],2,5),"yyy/m")</f>
        <v>2011/9</v>
      </c>
      <c r="I78" t="s">
        <v>101</v>
      </c>
      <c r="J78">
        <f t="shared" si="6"/>
        <v>1</v>
      </c>
      <c r="K78" s="2">
        <v>24</v>
      </c>
      <c r="L78" s="3">
        <v>152.6</v>
      </c>
      <c r="M78" s="4">
        <v>0.1</v>
      </c>
      <c r="N78" s="5" t="s">
        <v>23</v>
      </c>
      <c r="O78" s="3">
        <v>-86.62</v>
      </c>
      <c r="P78" s="3">
        <v>6.48</v>
      </c>
      <c r="Q78" s="3">
        <v>7.03</v>
      </c>
      <c r="R78" s="5" t="s">
        <v>171</v>
      </c>
      <c r="S78" s="5" t="s">
        <v>172</v>
      </c>
      <c r="T78" s="5" t="str">
        <f t="shared" si="7"/>
        <v>Nicole Hansen</v>
      </c>
      <c r="U78" t="s">
        <v>26</v>
      </c>
      <c r="V78" s="5" t="s">
        <v>27</v>
      </c>
      <c r="W78" s="5" t="s">
        <v>28</v>
      </c>
      <c r="X78" s="5" t="s">
        <v>75</v>
      </c>
      <c r="Y78" s="5" t="s">
        <v>255</v>
      </c>
      <c r="Z78" s="5" t="s">
        <v>43</v>
      </c>
      <c r="AA78" s="4">
        <v>0.37</v>
      </c>
      <c r="AB78" s="1">
        <v>40816</v>
      </c>
      <c r="AC78" s="1">
        <v>22475</v>
      </c>
      <c r="AD78">
        <f t="shared" si="8"/>
        <v>1</v>
      </c>
      <c r="AE78">
        <f t="shared" ca="1" si="9"/>
        <v>63</v>
      </c>
      <c r="AF78" t="str">
        <f t="shared" ca="1" si="10"/>
        <v>18-64</v>
      </c>
      <c r="AG78" s="3">
        <f t="shared" si="11"/>
        <v>0.56264666666666674</v>
      </c>
      <c r="AH78" t="str">
        <f>_xlfn.IFNA(VLOOKUP(Sales_Transactions[[#This Row],[Order ID]],Returned_Items[#All],2,FALSE),"Not Returned")</f>
        <v>Not Returned</v>
      </c>
    </row>
    <row r="79" spans="1:34" x14ac:dyDescent="0.25">
      <c r="A79">
        <v>8833</v>
      </c>
      <c r="C79" t="s">
        <v>256</v>
      </c>
      <c r="D79" s="2" t="str">
        <f>TEXT(MID(Sales_Transactions[[#This Row],[Order Date]],2,5),"d/m/yyy")</f>
        <v>4/5/2012</v>
      </c>
      <c r="E79" s="2" t="str">
        <f>TEXT(MID(Sales_Transactions[[#This Row],[Order Date]],2,5),"d")</f>
        <v>4</v>
      </c>
      <c r="F79" s="2" t="str">
        <f>TEXT(MID(Sales_Transactions[[#This Row],[Order Date]],2,5),"m")</f>
        <v>5</v>
      </c>
      <c r="G79" s="2" t="str">
        <f>TEXT(MID(Sales_Transactions[[#This Row],[Order Date]],2,5),"yyy")</f>
        <v>2012</v>
      </c>
      <c r="H79" s="2" t="str">
        <f>TEXT(MID(Sales_Transactions[[#This Row],[Order Date]],2,5),"yyy/m")</f>
        <v>2012/5</v>
      </c>
      <c r="I79" t="s">
        <v>22</v>
      </c>
      <c r="J79">
        <f t="shared" si="6"/>
        <v>2</v>
      </c>
      <c r="K79" s="2">
        <v>40</v>
      </c>
      <c r="L79" s="3">
        <v>3338.98</v>
      </c>
      <c r="M79" s="4">
        <v>0</v>
      </c>
      <c r="N79" s="5" t="s">
        <v>23</v>
      </c>
      <c r="O79" s="3">
        <v>-846.73</v>
      </c>
      <c r="P79" s="3">
        <v>80.98</v>
      </c>
      <c r="Q79" s="3">
        <v>35</v>
      </c>
      <c r="R79" s="5" t="s">
        <v>171</v>
      </c>
      <c r="S79" s="5" t="s">
        <v>172</v>
      </c>
      <c r="T79" s="5" t="str">
        <f t="shared" si="7"/>
        <v>Nicole Hansen</v>
      </c>
      <c r="U79" t="s">
        <v>26</v>
      </c>
      <c r="V79" s="5" t="s">
        <v>27</v>
      </c>
      <c r="W79" s="5" t="s">
        <v>28</v>
      </c>
      <c r="X79" s="5" t="s">
        <v>29</v>
      </c>
      <c r="Y79" s="5" t="s">
        <v>257</v>
      </c>
      <c r="Z79" s="5" t="s">
        <v>31</v>
      </c>
      <c r="AA79" s="4">
        <v>0.81</v>
      </c>
      <c r="AB79" s="1">
        <v>41037</v>
      </c>
      <c r="AC79" s="1">
        <v>22543</v>
      </c>
      <c r="AD79">
        <f t="shared" si="8"/>
        <v>4</v>
      </c>
      <c r="AE79">
        <f t="shared" ca="1" si="9"/>
        <v>62</v>
      </c>
      <c r="AF79" t="str">
        <f t="shared" ca="1" si="10"/>
        <v>18-64</v>
      </c>
      <c r="AG79" s="3">
        <f t="shared" si="11"/>
        <v>2.8995000000000002</v>
      </c>
      <c r="AH79" t="str">
        <f>_xlfn.IFNA(VLOOKUP(Sales_Transactions[[#This Row],[Order ID]],Returned_Items[#All],2,FALSE),"Not Returned")</f>
        <v>Not Returned</v>
      </c>
    </row>
    <row r="80" spans="1:34" x14ac:dyDescent="0.25">
      <c r="A80">
        <v>8995</v>
      </c>
      <c r="C80" t="s">
        <v>258</v>
      </c>
      <c r="D80" s="2" t="str">
        <f>TEXT(MID(Sales_Transactions[[#This Row],[Order Date]],2,5),"d/m/yyy")</f>
        <v>17/5/2011</v>
      </c>
      <c r="E80" s="2" t="str">
        <f>TEXT(MID(Sales_Transactions[[#This Row],[Order Date]],2,5),"d")</f>
        <v>17</v>
      </c>
      <c r="F80" s="2" t="str">
        <f>TEXT(MID(Sales_Transactions[[#This Row],[Order Date]],2,5),"m")</f>
        <v>5</v>
      </c>
      <c r="G80" s="2" t="str">
        <f>TEXT(MID(Sales_Transactions[[#This Row],[Order Date]],2,5),"yyy")</f>
        <v>2011</v>
      </c>
      <c r="H80" s="2" t="str">
        <f>TEXT(MID(Sales_Transactions[[#This Row],[Order Date]],2,5),"yyy/m")</f>
        <v>2011/5</v>
      </c>
      <c r="I80" t="s">
        <v>33</v>
      </c>
      <c r="J80">
        <f t="shared" si="6"/>
        <v>4</v>
      </c>
      <c r="K80" s="2">
        <v>5</v>
      </c>
      <c r="L80" s="3">
        <v>24.16</v>
      </c>
      <c r="M80" s="4">
        <v>0.08</v>
      </c>
      <c r="N80" s="5" t="s">
        <v>67</v>
      </c>
      <c r="O80" s="3">
        <v>8.0500000000000007</v>
      </c>
      <c r="P80" s="3">
        <v>1.88</v>
      </c>
      <c r="Q80" s="3">
        <v>1.49</v>
      </c>
      <c r="R80" s="5" t="s">
        <v>194</v>
      </c>
      <c r="S80" s="5" t="s">
        <v>249</v>
      </c>
      <c r="T80" s="5" t="str">
        <f t="shared" si="7"/>
        <v>Beth Paige</v>
      </c>
      <c r="U80" t="s">
        <v>26</v>
      </c>
      <c r="V80" s="5" t="s">
        <v>37</v>
      </c>
      <c r="W80" s="5" t="s">
        <v>28</v>
      </c>
      <c r="X80" s="5" t="s">
        <v>41</v>
      </c>
      <c r="Y80" s="5" t="s">
        <v>259</v>
      </c>
      <c r="Z80" s="5" t="s">
        <v>43</v>
      </c>
      <c r="AA80" s="4">
        <v>0.37</v>
      </c>
      <c r="AB80" s="1">
        <v>40681</v>
      </c>
      <c r="AC80" s="1">
        <v>28500</v>
      </c>
      <c r="AD80">
        <f t="shared" si="8"/>
        <v>1</v>
      </c>
      <c r="AE80">
        <f t="shared" ca="1" si="9"/>
        <v>46</v>
      </c>
      <c r="AF80" t="str">
        <f t="shared" ca="1" si="10"/>
        <v>18-64</v>
      </c>
      <c r="AG80" s="3">
        <f t="shared" si="11"/>
        <v>0.67369919999999994</v>
      </c>
      <c r="AH80" t="str">
        <f>_xlfn.IFNA(VLOOKUP(Sales_Transactions[[#This Row],[Order ID]],Returned_Items[#All],2,FALSE),"Not Returned")</f>
        <v>Not Returned</v>
      </c>
    </row>
    <row r="81" spans="1:34" x14ac:dyDescent="0.25">
      <c r="A81">
        <v>8995</v>
      </c>
      <c r="C81" t="s">
        <v>258</v>
      </c>
      <c r="D81" s="2" t="str">
        <f>TEXT(MID(Sales_Transactions[[#This Row],[Order Date]],2,5),"d/m/yyy")</f>
        <v>17/5/2011</v>
      </c>
      <c r="E81" s="2" t="str">
        <f>TEXT(MID(Sales_Transactions[[#This Row],[Order Date]],2,5),"d")</f>
        <v>17</v>
      </c>
      <c r="F81" s="2" t="str">
        <f>TEXT(MID(Sales_Transactions[[#This Row],[Order Date]],2,5),"m")</f>
        <v>5</v>
      </c>
      <c r="G81" s="2" t="str">
        <f>TEXT(MID(Sales_Transactions[[#This Row],[Order Date]],2,5),"yyy")</f>
        <v>2011</v>
      </c>
      <c r="H81" s="2" t="str">
        <f>TEXT(MID(Sales_Transactions[[#This Row],[Order Date]],2,5),"yyy/m")</f>
        <v>2011/5</v>
      </c>
      <c r="I81" t="s">
        <v>33</v>
      </c>
      <c r="J81">
        <f t="shared" si="6"/>
        <v>4</v>
      </c>
      <c r="K81" s="2">
        <v>41</v>
      </c>
      <c r="L81" s="3">
        <v>270.83999999999997</v>
      </c>
      <c r="M81" s="4">
        <v>0.1</v>
      </c>
      <c r="N81" s="5" t="s">
        <v>67</v>
      </c>
      <c r="O81" s="3">
        <v>-78.02</v>
      </c>
      <c r="P81" s="3">
        <v>6.48</v>
      </c>
      <c r="Q81" s="3">
        <v>5.86</v>
      </c>
      <c r="R81" s="5" t="s">
        <v>194</v>
      </c>
      <c r="S81" s="5" t="s">
        <v>249</v>
      </c>
      <c r="T81" s="5" t="str">
        <f t="shared" si="7"/>
        <v>Beth Paige</v>
      </c>
      <c r="U81" t="s">
        <v>260</v>
      </c>
      <c r="V81" s="5" t="s">
        <v>37</v>
      </c>
      <c r="W81" s="5" t="s">
        <v>28</v>
      </c>
      <c r="X81" s="5" t="s">
        <v>75</v>
      </c>
      <c r="Y81" s="5" t="s">
        <v>261</v>
      </c>
      <c r="Z81" s="5" t="s">
        <v>43</v>
      </c>
      <c r="AA81" s="4">
        <v>0.36</v>
      </c>
      <c r="AB81" s="1">
        <v>40681</v>
      </c>
      <c r="AC81" s="1">
        <v>23081</v>
      </c>
      <c r="AD81">
        <f t="shared" si="8"/>
        <v>1</v>
      </c>
      <c r="AE81">
        <f t="shared" ca="1" si="9"/>
        <v>61</v>
      </c>
      <c r="AF81" t="str">
        <f t="shared" ca="1" si="10"/>
        <v>18-64</v>
      </c>
      <c r="AG81" s="3">
        <f t="shared" si="11"/>
        <v>0.30081756097560974</v>
      </c>
      <c r="AH81" t="str">
        <f>_xlfn.IFNA(VLOOKUP(Sales_Transactions[[#This Row],[Order ID]],Returned_Items[#All],2,FALSE),"Not Returned")</f>
        <v>Not Returned</v>
      </c>
    </row>
    <row r="82" spans="1:34" x14ac:dyDescent="0.25">
      <c r="A82">
        <v>8995</v>
      </c>
      <c r="C82" t="s">
        <v>258</v>
      </c>
      <c r="D82" s="2" t="str">
        <f>TEXT(MID(Sales_Transactions[[#This Row],[Order Date]],2,5),"d/m/yyy")</f>
        <v>17/5/2011</v>
      </c>
      <c r="E82" s="2" t="str">
        <f>TEXT(MID(Sales_Transactions[[#This Row],[Order Date]],2,5),"d")</f>
        <v>17</v>
      </c>
      <c r="F82" s="2" t="str">
        <f>TEXT(MID(Sales_Transactions[[#This Row],[Order Date]],2,5),"m")</f>
        <v>5</v>
      </c>
      <c r="G82" s="2" t="str">
        <f>TEXT(MID(Sales_Transactions[[#This Row],[Order Date]],2,5),"yyy")</f>
        <v>2011</v>
      </c>
      <c r="H82" s="2" t="str">
        <f>TEXT(MID(Sales_Transactions[[#This Row],[Order Date]],2,5),"yyy/m")</f>
        <v>2011/5</v>
      </c>
      <c r="I82" t="s">
        <v>33</v>
      </c>
      <c r="J82">
        <f t="shared" si="6"/>
        <v>4</v>
      </c>
      <c r="K82" s="2">
        <v>35</v>
      </c>
      <c r="L82" s="3">
        <v>3389.93</v>
      </c>
      <c r="M82" s="4">
        <v>0.08</v>
      </c>
      <c r="N82" s="5" t="s">
        <v>67</v>
      </c>
      <c r="O82" s="3">
        <v>737.94</v>
      </c>
      <c r="P82" s="3">
        <v>102.3</v>
      </c>
      <c r="Q82" s="3">
        <v>21.26</v>
      </c>
      <c r="R82" s="5" t="s">
        <v>194</v>
      </c>
      <c r="S82" s="5" t="s">
        <v>249</v>
      </c>
      <c r="T82" s="5" t="str">
        <f t="shared" si="7"/>
        <v>Beth Paige</v>
      </c>
      <c r="U82" t="s">
        <v>260</v>
      </c>
      <c r="V82" s="5" t="s">
        <v>37</v>
      </c>
      <c r="W82" s="5" t="s">
        <v>57</v>
      </c>
      <c r="X82" s="5" t="s">
        <v>58</v>
      </c>
      <c r="Y82" s="5" t="s">
        <v>262</v>
      </c>
      <c r="Z82" s="5" t="s">
        <v>31</v>
      </c>
      <c r="AA82" s="4">
        <v>0.59</v>
      </c>
      <c r="AB82" s="1">
        <v>40681</v>
      </c>
      <c r="AC82" s="1">
        <v>23209</v>
      </c>
      <c r="AD82">
        <f t="shared" si="8"/>
        <v>1</v>
      </c>
      <c r="AE82">
        <f t="shared" ca="1" si="9"/>
        <v>61</v>
      </c>
      <c r="AF82" t="str">
        <f t="shared" ca="1" si="10"/>
        <v>18-64</v>
      </c>
      <c r="AG82" s="3">
        <f t="shared" si="11"/>
        <v>3.5279474285714287</v>
      </c>
      <c r="AH82" t="str">
        <f>_xlfn.IFNA(VLOOKUP(Sales_Transactions[[#This Row],[Order ID]],Returned_Items[#All],2,FALSE),"Not Returned")</f>
        <v>Not Returned</v>
      </c>
    </row>
    <row r="83" spans="1:34" hidden="1" x14ac:dyDescent="0.25">
      <c r="A83">
        <v>8995</v>
      </c>
      <c r="C83" t="s">
        <v>258</v>
      </c>
      <c r="D83" s="2" t="str">
        <f>TEXT(MID(Sales_Transactions[[#This Row],[Order Date]],2,5),"d/m/yyy")</f>
        <v>17/5/2011</v>
      </c>
      <c r="E83" s="2" t="str">
        <f>TEXT(MID(Sales_Transactions[[#This Row],[Order Date]],2,5),"d")</f>
        <v>17</v>
      </c>
      <c r="F83" s="2" t="str">
        <f>TEXT(MID(Sales_Transactions[[#This Row],[Order Date]],2,5),"m")</f>
        <v>5</v>
      </c>
      <c r="G83" s="2" t="str">
        <f>TEXT(MID(Sales_Transactions[[#This Row],[Order Date]],2,5),"yyy")</f>
        <v>2011</v>
      </c>
      <c r="H83" s="2" t="str">
        <f>TEXT(MID(Sales_Transactions[[#This Row],[Order Date]],2,5),"yyy/m")</f>
        <v>2011/5</v>
      </c>
      <c r="I83" t="s">
        <v>33</v>
      </c>
      <c r="J83">
        <f t="shared" si="6"/>
        <v>4</v>
      </c>
      <c r="K83" s="2">
        <v>42</v>
      </c>
      <c r="L83">
        <v>266.36</v>
      </c>
      <c r="M83">
        <v>7.0000000000000007E-2</v>
      </c>
      <c r="N83" t="s">
        <v>23</v>
      </c>
      <c r="O83">
        <v>-191.28</v>
      </c>
      <c r="P83">
        <v>6.48</v>
      </c>
      <c r="Q83">
        <v>8.19</v>
      </c>
      <c r="R83" t="s">
        <v>194</v>
      </c>
      <c r="S83" t="s">
        <v>249</v>
      </c>
      <c r="T83" t="str">
        <f t="shared" si="7"/>
        <v>Beth Paige</v>
      </c>
      <c r="U83" t="s">
        <v>260</v>
      </c>
      <c r="V83" t="s">
        <v>37</v>
      </c>
      <c r="W83" t="s">
        <v>28</v>
      </c>
      <c r="X83" t="s">
        <v>75</v>
      </c>
      <c r="Y83" t="s">
        <v>263</v>
      </c>
      <c r="Z83" t="s">
        <v>43</v>
      </c>
      <c r="AA83">
        <v>0.37</v>
      </c>
      <c r="AB83" s="1">
        <v>40681</v>
      </c>
      <c r="AC83" s="1"/>
      <c r="AD83">
        <f t="shared" si="8"/>
        <v>1</v>
      </c>
      <c r="AE83">
        <f t="shared" ca="1" si="9"/>
        <v>124</v>
      </c>
      <c r="AF83" t="str">
        <f t="shared" ca="1" si="10"/>
        <v>Over 65</v>
      </c>
      <c r="AG83">
        <f t="shared" si="11"/>
        <v>0.34917771428571431</v>
      </c>
      <c r="AH83" t="str">
        <f>_xlfn.IFNA(VLOOKUP(Sales_Transactions[[#This Row],[Order ID]],Returned_Items[#All],2,FALSE),"Not Returned")</f>
        <v>Not Returned</v>
      </c>
    </row>
    <row r="84" spans="1:34" x14ac:dyDescent="0.25">
      <c r="A84">
        <v>8995</v>
      </c>
      <c r="C84" t="s">
        <v>258</v>
      </c>
      <c r="D84" s="2" t="str">
        <f>TEXT(MID(Sales_Transactions[[#This Row],[Order Date]],2,5),"d/m/yyy")</f>
        <v>17/5/2011</v>
      </c>
      <c r="E84" s="2" t="str">
        <f>TEXT(MID(Sales_Transactions[[#This Row],[Order Date]],2,5),"d")</f>
        <v>17</v>
      </c>
      <c r="F84" s="2" t="str">
        <f>TEXT(MID(Sales_Transactions[[#This Row],[Order Date]],2,5),"m")</f>
        <v>5</v>
      </c>
      <c r="G84" s="2" t="str">
        <f>TEXT(MID(Sales_Transactions[[#This Row],[Order Date]],2,5),"yyy")</f>
        <v>2011</v>
      </c>
      <c r="H84" s="2" t="str">
        <f>TEXT(MID(Sales_Transactions[[#This Row],[Order Date]],2,5),"yyy/m")</f>
        <v>2011/5</v>
      </c>
      <c r="I84" t="s">
        <v>33</v>
      </c>
      <c r="J84">
        <f t="shared" si="6"/>
        <v>4</v>
      </c>
      <c r="K84" s="2">
        <v>46</v>
      </c>
      <c r="L84" s="3">
        <v>89.41</v>
      </c>
      <c r="M84" s="4">
        <v>0.01</v>
      </c>
      <c r="N84" s="5" t="s">
        <v>23</v>
      </c>
      <c r="O84" s="3">
        <v>-21.49</v>
      </c>
      <c r="P84" s="3">
        <v>1.89</v>
      </c>
      <c r="Q84" s="3">
        <v>0.76</v>
      </c>
      <c r="R84" s="5" t="s">
        <v>194</v>
      </c>
      <c r="S84" s="5" t="s">
        <v>249</v>
      </c>
      <c r="T84" s="5" t="str">
        <f t="shared" si="7"/>
        <v>Beth Paige</v>
      </c>
      <c r="U84" t="s">
        <v>260</v>
      </c>
      <c r="V84" s="5" t="s">
        <v>37</v>
      </c>
      <c r="W84" s="5" t="s">
        <v>28</v>
      </c>
      <c r="X84" s="5" t="s">
        <v>82</v>
      </c>
      <c r="Y84" s="5" t="s">
        <v>264</v>
      </c>
      <c r="Z84" s="5" t="s">
        <v>84</v>
      </c>
      <c r="AA84" s="4">
        <v>0.83</v>
      </c>
      <c r="AB84" s="1">
        <v>40682</v>
      </c>
      <c r="AC84" s="1">
        <v>25784</v>
      </c>
      <c r="AD84">
        <f t="shared" si="8"/>
        <v>2</v>
      </c>
      <c r="AE84">
        <f t="shared" ca="1" si="9"/>
        <v>54</v>
      </c>
      <c r="AF84" t="str">
        <f t="shared" ca="1" si="10"/>
        <v>18-64</v>
      </c>
      <c r="AG84" s="3">
        <f t="shared" si="11"/>
        <v>5.7604586956521729E-2</v>
      </c>
      <c r="AH84" t="str">
        <f>_xlfn.IFNA(VLOOKUP(Sales_Transactions[[#This Row],[Order ID]],Returned_Items[#All],2,FALSE),"Not Returned")</f>
        <v>Not Returned</v>
      </c>
    </row>
    <row r="85" spans="1:34" x14ac:dyDescent="0.25">
      <c r="A85">
        <v>9126</v>
      </c>
      <c r="C85" t="s">
        <v>265</v>
      </c>
      <c r="D85" s="2" t="str">
        <f>TEXT(MID(Sales_Transactions[[#This Row],[Order Date]],2,5),"d/m/yyy")</f>
        <v>17/11/2009</v>
      </c>
      <c r="E85" s="2" t="str">
        <f>TEXT(MID(Sales_Transactions[[#This Row],[Order Date]],2,5),"d")</f>
        <v>17</v>
      </c>
      <c r="F85" s="2" t="str">
        <f>TEXT(MID(Sales_Transactions[[#This Row],[Order Date]],2,5),"m")</f>
        <v>11</v>
      </c>
      <c r="G85" s="2" t="str">
        <f>TEXT(MID(Sales_Transactions[[#This Row],[Order Date]],2,5),"yyy")</f>
        <v>2009</v>
      </c>
      <c r="H85" s="2" t="str">
        <f>TEXT(MID(Sales_Transactions[[#This Row],[Order Date]],2,5),"yyy/m")</f>
        <v>2009/11</v>
      </c>
      <c r="I85" t="s">
        <v>78</v>
      </c>
      <c r="J85">
        <f t="shared" si="6"/>
        <v>3</v>
      </c>
      <c r="K85" s="2">
        <v>47</v>
      </c>
      <c r="L85" s="3">
        <v>2799.7</v>
      </c>
      <c r="M85" s="4">
        <v>0.04</v>
      </c>
      <c r="N85" s="5" t="s">
        <v>23</v>
      </c>
      <c r="O85" s="3">
        <v>884.08</v>
      </c>
      <c r="P85" s="3">
        <v>62.05</v>
      </c>
      <c r="Q85" s="3">
        <v>3.99</v>
      </c>
      <c r="R85" s="5" t="s">
        <v>102</v>
      </c>
      <c r="S85" s="5" t="s">
        <v>103</v>
      </c>
      <c r="T85" s="5" t="str">
        <f t="shared" si="7"/>
        <v>Sylvia Foulston</v>
      </c>
      <c r="U85" t="s">
        <v>260</v>
      </c>
      <c r="V85" s="5" t="s">
        <v>47</v>
      </c>
      <c r="W85" s="5" t="s">
        <v>28</v>
      </c>
      <c r="X85" s="5" t="s">
        <v>38</v>
      </c>
      <c r="Y85" s="5" t="s">
        <v>266</v>
      </c>
      <c r="Z85" s="5" t="s">
        <v>43</v>
      </c>
      <c r="AA85" s="4">
        <v>0.55000000000000004</v>
      </c>
      <c r="AB85" s="1">
        <v>40135</v>
      </c>
      <c r="AC85" s="1">
        <v>25642</v>
      </c>
      <c r="AD85">
        <f t="shared" si="8"/>
        <v>1</v>
      </c>
      <c r="AE85">
        <f t="shared" ca="1" si="9"/>
        <v>54</v>
      </c>
      <c r="AF85" t="str">
        <f t="shared" ca="1" si="10"/>
        <v>18-64</v>
      </c>
      <c r="AG85" s="3">
        <f t="shared" si="11"/>
        <v>1.4045782978723405</v>
      </c>
      <c r="AH85" t="str">
        <f>_xlfn.IFNA(VLOOKUP(Sales_Transactions[[#This Row],[Order ID]],Returned_Items[#All],2,FALSE),"Not Returned")</f>
        <v>Not Returned</v>
      </c>
    </row>
    <row r="86" spans="1:34" x14ac:dyDescent="0.25">
      <c r="A86">
        <v>9127</v>
      </c>
      <c r="C86" t="s">
        <v>142</v>
      </c>
      <c r="D86" s="2" t="str">
        <f>TEXT(MID(Sales_Transactions[[#This Row],[Order Date]],2,5),"d/m/yyy")</f>
        <v>10/10/2011</v>
      </c>
      <c r="E86" s="2" t="str">
        <f>TEXT(MID(Sales_Transactions[[#This Row],[Order Date]],2,5),"d")</f>
        <v>10</v>
      </c>
      <c r="F86" s="2" t="str">
        <f>TEXT(MID(Sales_Transactions[[#This Row],[Order Date]],2,5),"m")</f>
        <v>10</v>
      </c>
      <c r="G86" s="2" t="str">
        <f>TEXT(MID(Sales_Transactions[[#This Row],[Order Date]],2,5),"yyy")</f>
        <v>2011</v>
      </c>
      <c r="H86" s="2" t="str">
        <f>TEXT(MID(Sales_Transactions[[#This Row],[Order Date]],2,5),"yyy/m")</f>
        <v>2011/10</v>
      </c>
      <c r="I86" t="s">
        <v>52</v>
      </c>
      <c r="J86">
        <f t="shared" si="6"/>
        <v>1</v>
      </c>
      <c r="K86" s="2">
        <v>7</v>
      </c>
      <c r="L86" s="3">
        <v>2039.56</v>
      </c>
      <c r="M86" s="4">
        <v>0.04</v>
      </c>
      <c r="N86" s="5" t="s">
        <v>67</v>
      </c>
      <c r="O86" s="3">
        <v>-329.49</v>
      </c>
      <c r="P86" s="3">
        <v>279.48</v>
      </c>
      <c r="Q86" s="3">
        <v>35</v>
      </c>
      <c r="R86" s="5" t="s">
        <v>267</v>
      </c>
      <c r="S86" s="5" t="s">
        <v>268</v>
      </c>
      <c r="T86" s="5" t="str">
        <f t="shared" si="7"/>
        <v>Bryan Davis</v>
      </c>
      <c r="U86" t="s">
        <v>260</v>
      </c>
      <c r="V86" s="5" t="s">
        <v>47</v>
      </c>
      <c r="W86" s="5" t="s">
        <v>28</v>
      </c>
      <c r="X86" s="5" t="s">
        <v>29</v>
      </c>
      <c r="Y86" s="5" t="s">
        <v>269</v>
      </c>
      <c r="Z86" s="5" t="s">
        <v>31</v>
      </c>
      <c r="AA86" s="4">
        <v>0.8</v>
      </c>
      <c r="AB86" s="1">
        <v>40828</v>
      </c>
      <c r="AC86" s="1">
        <v>22536</v>
      </c>
      <c r="AD86">
        <f t="shared" si="8"/>
        <v>2</v>
      </c>
      <c r="AE86">
        <f t="shared" ca="1" si="9"/>
        <v>62</v>
      </c>
      <c r="AF86" t="str">
        <f t="shared" ca="1" si="10"/>
        <v>18-64</v>
      </c>
      <c r="AG86" s="3">
        <f t="shared" si="11"/>
        <v>44.909744000000003</v>
      </c>
      <c r="AH86" t="str">
        <f>_xlfn.IFNA(VLOOKUP(Sales_Transactions[[#This Row],[Order ID]],Returned_Items[#All],2,FALSE),"Not Returned")</f>
        <v>Not Returned</v>
      </c>
    </row>
    <row r="87" spans="1:34" x14ac:dyDescent="0.25">
      <c r="A87">
        <v>9509</v>
      </c>
      <c r="C87" t="s">
        <v>270</v>
      </c>
      <c r="D87" s="2" t="str">
        <f>TEXT(MID(Sales_Transactions[[#This Row],[Order Date]],2,5),"d/m/yyy")</f>
        <v>7/10/2012</v>
      </c>
      <c r="E87" s="2" t="str">
        <f>TEXT(MID(Sales_Transactions[[#This Row],[Order Date]],2,5),"d")</f>
        <v>7</v>
      </c>
      <c r="F87" s="2" t="str">
        <f>TEXT(MID(Sales_Transactions[[#This Row],[Order Date]],2,5),"m")</f>
        <v>10</v>
      </c>
      <c r="G87" s="2" t="str">
        <f>TEXT(MID(Sales_Transactions[[#This Row],[Order Date]],2,5),"yyy")</f>
        <v>2012</v>
      </c>
      <c r="H87" s="2" t="str">
        <f>TEXT(MID(Sales_Transactions[[#This Row],[Order Date]],2,5),"yyy/m")</f>
        <v>2012/10</v>
      </c>
      <c r="I87" t="s">
        <v>52</v>
      </c>
      <c r="J87">
        <f t="shared" si="6"/>
        <v>1</v>
      </c>
      <c r="K87" s="2">
        <v>36</v>
      </c>
      <c r="L87" s="3">
        <v>12175.82</v>
      </c>
      <c r="M87" s="4">
        <v>0.02</v>
      </c>
      <c r="N87" s="5" t="s">
        <v>34</v>
      </c>
      <c r="O87" s="3">
        <v>2825.15</v>
      </c>
      <c r="P87" s="3">
        <v>320.98</v>
      </c>
      <c r="Q87" s="3">
        <v>58.95</v>
      </c>
      <c r="R87" s="5" t="s">
        <v>211</v>
      </c>
      <c r="S87" s="5" t="s">
        <v>212</v>
      </c>
      <c r="T87" s="5" t="str">
        <f t="shared" si="7"/>
        <v>Joy Bell</v>
      </c>
      <c r="U87" t="s">
        <v>260</v>
      </c>
      <c r="V87" s="5" t="s">
        <v>74</v>
      </c>
      <c r="W87" s="5" t="s">
        <v>57</v>
      </c>
      <c r="X87" s="5" t="s">
        <v>154</v>
      </c>
      <c r="Y87" s="5" t="s">
        <v>271</v>
      </c>
      <c r="Z87" s="5" t="s">
        <v>40</v>
      </c>
      <c r="AA87" s="4">
        <v>0.56999999999999995</v>
      </c>
      <c r="AB87" s="1">
        <v>41190</v>
      </c>
      <c r="AC87" s="1">
        <v>22481</v>
      </c>
      <c r="AD87">
        <f t="shared" si="8"/>
        <v>1</v>
      </c>
      <c r="AE87">
        <f t="shared" ca="1" si="9"/>
        <v>63</v>
      </c>
      <c r="AF87" t="str">
        <f t="shared" ca="1" si="10"/>
        <v>18-64</v>
      </c>
      <c r="AG87" s="3">
        <f t="shared" si="11"/>
        <v>10.551827888888889</v>
      </c>
      <c r="AH87" t="str">
        <f>_xlfn.IFNA(VLOOKUP(Sales_Transactions[[#This Row],[Order ID]],Returned_Items[#All],2,FALSE),"Not Returned")</f>
        <v>Not Returned</v>
      </c>
    </row>
    <row r="88" spans="1:34" x14ac:dyDescent="0.25">
      <c r="A88">
        <v>9509</v>
      </c>
      <c r="C88" t="s">
        <v>270</v>
      </c>
      <c r="D88" s="2" t="str">
        <f>TEXT(MID(Sales_Transactions[[#This Row],[Order Date]],2,5),"d/m/yyy")</f>
        <v>7/10/2012</v>
      </c>
      <c r="E88" s="2" t="str">
        <f>TEXT(MID(Sales_Transactions[[#This Row],[Order Date]],2,5),"d")</f>
        <v>7</v>
      </c>
      <c r="F88" s="2" t="str">
        <f>TEXT(MID(Sales_Transactions[[#This Row],[Order Date]],2,5),"m")</f>
        <v>10</v>
      </c>
      <c r="G88" s="2" t="str">
        <f>TEXT(MID(Sales_Transactions[[#This Row],[Order Date]],2,5),"yyy")</f>
        <v>2012</v>
      </c>
      <c r="H88" s="2" t="str">
        <f>TEXT(MID(Sales_Transactions[[#This Row],[Order Date]],2,5),"yyy/m")</f>
        <v>2012/10</v>
      </c>
      <c r="I88" t="s">
        <v>52</v>
      </c>
      <c r="J88">
        <f t="shared" si="6"/>
        <v>1</v>
      </c>
      <c r="K88" s="2">
        <v>5</v>
      </c>
      <c r="L88" s="3">
        <v>101.21</v>
      </c>
      <c r="M88" s="4">
        <v>0.1</v>
      </c>
      <c r="N88" s="5" t="s">
        <v>67</v>
      </c>
      <c r="O88" s="3">
        <v>2.13</v>
      </c>
      <c r="P88" s="3">
        <v>18.97</v>
      </c>
      <c r="Q88" s="3">
        <v>5.21</v>
      </c>
      <c r="R88" s="5" t="s">
        <v>211</v>
      </c>
      <c r="S88" s="5" t="s">
        <v>212</v>
      </c>
      <c r="T88" s="5" t="str">
        <f t="shared" si="7"/>
        <v>Joy Bell</v>
      </c>
      <c r="U88" t="s">
        <v>260</v>
      </c>
      <c r="V88" s="5" t="s">
        <v>74</v>
      </c>
      <c r="W88" s="5" t="s">
        <v>28</v>
      </c>
      <c r="X88" s="5" t="s">
        <v>75</v>
      </c>
      <c r="Y88" s="5" t="s">
        <v>272</v>
      </c>
      <c r="Z88" s="5" t="s">
        <v>43</v>
      </c>
      <c r="AA88" s="4">
        <v>0.37</v>
      </c>
      <c r="AB88" s="1">
        <v>41190</v>
      </c>
      <c r="AC88" s="1">
        <v>22638</v>
      </c>
      <c r="AD88">
        <f t="shared" si="8"/>
        <v>1</v>
      </c>
      <c r="AE88">
        <f t="shared" ca="1" si="9"/>
        <v>62</v>
      </c>
      <c r="AF88" t="str">
        <f t="shared" ca="1" si="10"/>
        <v>18-64</v>
      </c>
      <c r="AG88" s="3">
        <f t="shared" si="11"/>
        <v>4.8322060000000002</v>
      </c>
      <c r="AH88" t="str">
        <f>_xlfn.IFNA(VLOOKUP(Sales_Transactions[[#This Row],[Order ID]],Returned_Items[#All],2,FALSE),"Not Returned")</f>
        <v>Not Returned</v>
      </c>
    </row>
    <row r="89" spans="1:34" x14ac:dyDescent="0.25">
      <c r="A89">
        <v>9509</v>
      </c>
      <c r="C89" t="s">
        <v>270</v>
      </c>
      <c r="D89" s="2" t="str">
        <f>TEXT(MID(Sales_Transactions[[#This Row],[Order Date]],2,5),"d/m/yyy")</f>
        <v>7/10/2012</v>
      </c>
      <c r="E89" s="2" t="str">
        <f>TEXT(MID(Sales_Transactions[[#This Row],[Order Date]],2,5),"d")</f>
        <v>7</v>
      </c>
      <c r="F89" s="2" t="str">
        <f>TEXT(MID(Sales_Transactions[[#This Row],[Order Date]],2,5),"m")</f>
        <v>10</v>
      </c>
      <c r="G89" s="2" t="str">
        <f>TEXT(MID(Sales_Transactions[[#This Row],[Order Date]],2,5),"yyy")</f>
        <v>2012</v>
      </c>
      <c r="H89" s="2" t="str">
        <f>TEXT(MID(Sales_Transactions[[#This Row],[Order Date]],2,5),"yyy/m")</f>
        <v>2012/10</v>
      </c>
      <c r="I89" t="s">
        <v>52</v>
      </c>
      <c r="J89">
        <f t="shared" si="6"/>
        <v>1</v>
      </c>
      <c r="K89" s="2">
        <v>32</v>
      </c>
      <c r="L89" s="3">
        <v>1585.64</v>
      </c>
      <c r="M89" s="4">
        <v>0.02</v>
      </c>
      <c r="N89" s="5" t="s">
        <v>23</v>
      </c>
      <c r="O89" s="3">
        <v>707.15</v>
      </c>
      <c r="P89" s="3">
        <v>48.91</v>
      </c>
      <c r="Q89" s="3">
        <v>5.81</v>
      </c>
      <c r="R89" s="5" t="s">
        <v>211</v>
      </c>
      <c r="S89" s="5" t="s">
        <v>212</v>
      </c>
      <c r="T89" s="5" t="str">
        <f t="shared" si="7"/>
        <v>Joy Bell</v>
      </c>
      <c r="U89" t="s">
        <v>260</v>
      </c>
      <c r="V89" s="5" t="s">
        <v>74</v>
      </c>
      <c r="W89" s="5" t="s">
        <v>28</v>
      </c>
      <c r="X89" s="5" t="s">
        <v>75</v>
      </c>
      <c r="Y89" s="5" t="s">
        <v>273</v>
      </c>
      <c r="Z89" s="5" t="s">
        <v>43</v>
      </c>
      <c r="AA89" s="4">
        <v>0.38</v>
      </c>
      <c r="AB89" s="1">
        <v>41189</v>
      </c>
      <c r="AC89" s="1">
        <v>22557</v>
      </c>
      <c r="AD89">
        <f t="shared" si="8"/>
        <v>0</v>
      </c>
      <c r="AE89">
        <f t="shared" ca="1" si="9"/>
        <v>62</v>
      </c>
      <c r="AF89" t="str">
        <f t="shared" ca="1" si="10"/>
        <v>18-64</v>
      </c>
      <c r="AG89" s="3">
        <f t="shared" si="11"/>
        <v>1.7096943124999999</v>
      </c>
      <c r="AH89" t="str">
        <f>_xlfn.IFNA(VLOOKUP(Sales_Transactions[[#This Row],[Order ID]],Returned_Items[#All],2,FALSE),"Not Returned")</f>
        <v>Not Returned</v>
      </c>
    </row>
    <row r="90" spans="1:34" x14ac:dyDescent="0.25">
      <c r="A90">
        <v>9763</v>
      </c>
      <c r="C90" t="s">
        <v>274</v>
      </c>
      <c r="D90" s="2" t="str">
        <f>TEXT(MID(Sales_Transactions[[#This Row],[Order Date]],2,5),"d/m/yyy")</f>
        <v>13/8/2011</v>
      </c>
      <c r="E90" s="2" t="str">
        <f>TEXT(MID(Sales_Transactions[[#This Row],[Order Date]],2,5),"d")</f>
        <v>13</v>
      </c>
      <c r="F90" s="2" t="str">
        <f>TEXT(MID(Sales_Transactions[[#This Row],[Order Date]],2,5),"m")</f>
        <v>8</v>
      </c>
      <c r="G90" s="2" t="str">
        <f>TEXT(MID(Sales_Transactions[[#This Row],[Order Date]],2,5),"yyy")</f>
        <v>2011</v>
      </c>
      <c r="H90" s="2" t="str">
        <f>TEXT(MID(Sales_Transactions[[#This Row],[Order Date]],2,5),"yyy/m")</f>
        <v>2011/8</v>
      </c>
      <c r="I90" t="s">
        <v>78</v>
      </c>
      <c r="J90">
        <f t="shared" si="6"/>
        <v>3</v>
      </c>
      <c r="K90" s="2">
        <v>44</v>
      </c>
      <c r="L90" s="3">
        <v>176.26</v>
      </c>
      <c r="M90" s="4">
        <v>7.0000000000000007E-2</v>
      </c>
      <c r="N90" s="5" t="s">
        <v>23</v>
      </c>
      <c r="O90" s="3">
        <v>75.13</v>
      </c>
      <c r="P90" s="3">
        <v>4.13</v>
      </c>
      <c r="Q90" s="3">
        <v>0.5</v>
      </c>
      <c r="R90" s="5" t="s">
        <v>143</v>
      </c>
      <c r="S90" s="5" t="s">
        <v>144</v>
      </c>
      <c r="T90" s="5" t="str">
        <f t="shared" si="7"/>
        <v>Alan Barnes</v>
      </c>
      <c r="U90" t="s">
        <v>260</v>
      </c>
      <c r="V90" s="5" t="s">
        <v>47</v>
      </c>
      <c r="W90" s="5" t="s">
        <v>28</v>
      </c>
      <c r="X90" s="5" t="s">
        <v>115</v>
      </c>
      <c r="Y90" s="5" t="s">
        <v>275</v>
      </c>
      <c r="Z90" s="5" t="s">
        <v>43</v>
      </c>
      <c r="AA90" s="4">
        <v>0.39</v>
      </c>
      <c r="AB90" s="1">
        <v>40771</v>
      </c>
      <c r="AC90" s="1">
        <v>22610</v>
      </c>
      <c r="AD90">
        <f t="shared" si="8"/>
        <v>3</v>
      </c>
      <c r="AE90">
        <f t="shared" ca="1" si="9"/>
        <v>62</v>
      </c>
      <c r="AF90" t="str">
        <f t="shared" ca="1" si="10"/>
        <v>18-64</v>
      </c>
      <c r="AG90" s="3">
        <f t="shared" si="11"/>
        <v>0.10516156818181818</v>
      </c>
      <c r="AH90" t="str">
        <f>_xlfn.IFNA(VLOOKUP(Sales_Transactions[[#This Row],[Order ID]],Returned_Items[#All],2,FALSE),"Not Returned")</f>
        <v>Not Returned</v>
      </c>
    </row>
    <row r="91" spans="1:34" x14ac:dyDescent="0.25">
      <c r="A91">
        <v>9927</v>
      </c>
      <c r="C91" t="s">
        <v>276</v>
      </c>
      <c r="D91" s="2" t="str">
        <f>TEXT(MID(Sales_Transactions[[#This Row],[Order Date]],2,5),"d/m/yyy")</f>
        <v>16/8/2011</v>
      </c>
      <c r="E91" s="2" t="str">
        <f>TEXT(MID(Sales_Transactions[[#This Row],[Order Date]],2,5),"d")</f>
        <v>16</v>
      </c>
      <c r="F91" s="2" t="str">
        <f>TEXT(MID(Sales_Transactions[[#This Row],[Order Date]],2,5),"m")</f>
        <v>8</v>
      </c>
      <c r="G91" s="2" t="str">
        <f>TEXT(MID(Sales_Transactions[[#This Row],[Order Date]],2,5),"yyy")</f>
        <v>2011</v>
      </c>
      <c r="H91" s="2" t="str">
        <f>TEXT(MID(Sales_Transactions[[#This Row],[Order Date]],2,5),"yyy/m")</f>
        <v>2011/8</v>
      </c>
      <c r="I91" t="s">
        <v>33</v>
      </c>
      <c r="J91">
        <f t="shared" si="6"/>
        <v>4</v>
      </c>
      <c r="K91" s="2">
        <v>32</v>
      </c>
      <c r="L91" s="3">
        <v>4655.07</v>
      </c>
      <c r="M91" s="4">
        <v>0</v>
      </c>
      <c r="N91" s="5" t="s">
        <v>34</v>
      </c>
      <c r="O91" s="3">
        <v>-270.63</v>
      </c>
      <c r="P91" s="3">
        <v>140.97999999999999</v>
      </c>
      <c r="Q91" s="3">
        <v>53.48</v>
      </c>
      <c r="R91" s="5" t="s">
        <v>136</v>
      </c>
      <c r="S91" s="5" t="s">
        <v>137</v>
      </c>
      <c r="T91" s="5" t="str">
        <f t="shared" si="7"/>
        <v>Grant Carroll</v>
      </c>
      <c r="U91" t="s">
        <v>260</v>
      </c>
      <c r="V91" s="5" t="s">
        <v>47</v>
      </c>
      <c r="W91" s="5" t="s">
        <v>57</v>
      </c>
      <c r="X91" s="5" t="s">
        <v>104</v>
      </c>
      <c r="Y91" s="5" t="s">
        <v>277</v>
      </c>
      <c r="Z91" s="5" t="s">
        <v>106</v>
      </c>
      <c r="AA91" s="4">
        <v>0.65</v>
      </c>
      <c r="AB91" s="1">
        <v>40772</v>
      </c>
      <c r="AC91" s="1">
        <v>22317</v>
      </c>
      <c r="AD91">
        <f t="shared" si="8"/>
        <v>1</v>
      </c>
      <c r="AE91">
        <f t="shared" ca="1" si="9"/>
        <v>63</v>
      </c>
      <c r="AF91" t="str">
        <f t="shared" ca="1" si="10"/>
        <v>18-64</v>
      </c>
      <c r="AG91" s="3">
        <f t="shared" si="11"/>
        <v>6.0768749999999994</v>
      </c>
      <c r="AH91" t="str">
        <f>_xlfn.IFNA(VLOOKUP(Sales_Transactions[[#This Row],[Order ID]],Returned_Items[#All],2,FALSE),"Not Returned")</f>
        <v>Returned</v>
      </c>
    </row>
    <row r="92" spans="1:34" x14ac:dyDescent="0.25">
      <c r="A92">
        <v>9927</v>
      </c>
      <c r="C92" t="s">
        <v>276</v>
      </c>
      <c r="D92" s="2" t="str">
        <f>TEXT(MID(Sales_Transactions[[#This Row],[Order Date]],2,5),"d/m/yyy")</f>
        <v>16/8/2011</v>
      </c>
      <c r="E92" s="2" t="str">
        <f>TEXT(MID(Sales_Transactions[[#This Row],[Order Date]],2,5),"d")</f>
        <v>16</v>
      </c>
      <c r="F92" s="2" t="str">
        <f>TEXT(MID(Sales_Transactions[[#This Row],[Order Date]],2,5),"m")</f>
        <v>8</v>
      </c>
      <c r="G92" s="2" t="str">
        <f>TEXT(MID(Sales_Transactions[[#This Row],[Order Date]],2,5),"yyy")</f>
        <v>2011</v>
      </c>
      <c r="H92" s="2" t="str">
        <f>TEXT(MID(Sales_Transactions[[#This Row],[Order Date]],2,5),"yyy/m")</f>
        <v>2011/8</v>
      </c>
      <c r="I92" t="s">
        <v>33</v>
      </c>
      <c r="J92">
        <f t="shared" si="6"/>
        <v>4</v>
      </c>
      <c r="K92" s="2">
        <v>44</v>
      </c>
      <c r="L92" s="3">
        <v>10087.6</v>
      </c>
      <c r="M92" s="4">
        <v>0.01</v>
      </c>
      <c r="N92" s="5" t="s">
        <v>23</v>
      </c>
      <c r="O92" s="3">
        <v>3387.35</v>
      </c>
      <c r="P92" s="3">
        <v>218.08</v>
      </c>
      <c r="Q92" s="3">
        <v>18.059999999999999</v>
      </c>
      <c r="R92" s="5" t="s">
        <v>136</v>
      </c>
      <c r="S92" s="5" t="s">
        <v>137</v>
      </c>
      <c r="T92" s="5" t="str">
        <f t="shared" si="7"/>
        <v>Grant Carroll</v>
      </c>
      <c r="U92" t="s">
        <v>260</v>
      </c>
      <c r="V92" s="5" t="s">
        <v>47</v>
      </c>
      <c r="W92" s="5" t="s">
        <v>57</v>
      </c>
      <c r="X92" s="5" t="s">
        <v>154</v>
      </c>
      <c r="Y92" s="5" t="s">
        <v>278</v>
      </c>
      <c r="Z92" s="5" t="s">
        <v>31</v>
      </c>
      <c r="AA92" s="4">
        <v>0.56999999999999995</v>
      </c>
      <c r="AB92" s="1">
        <v>40772</v>
      </c>
      <c r="AC92" s="1">
        <v>22632</v>
      </c>
      <c r="AD92">
        <f t="shared" si="8"/>
        <v>1</v>
      </c>
      <c r="AE92">
        <f t="shared" ca="1" si="9"/>
        <v>62</v>
      </c>
      <c r="AF92" t="str">
        <f t="shared" ca="1" si="10"/>
        <v>18-64</v>
      </c>
      <c r="AG92" s="3">
        <f t="shared" si="11"/>
        <v>5.3663225454545458</v>
      </c>
      <c r="AH92" t="str">
        <f>_xlfn.IFNA(VLOOKUP(Sales_Transactions[[#This Row],[Order ID]],Returned_Items[#All],2,FALSE),"Not Returned")</f>
        <v>Returned</v>
      </c>
    </row>
    <row r="93" spans="1:34" hidden="1" x14ac:dyDescent="0.25">
      <c r="A93">
        <v>9927</v>
      </c>
      <c r="C93" t="s">
        <v>276</v>
      </c>
      <c r="D93" s="2" t="str">
        <f>TEXT(MID(Sales_Transactions[[#This Row],[Order Date]],2,5),"d/m/yyy")</f>
        <v>16/8/2011</v>
      </c>
      <c r="E93" s="2" t="str">
        <f>TEXT(MID(Sales_Transactions[[#This Row],[Order Date]],2,5),"d")</f>
        <v>16</v>
      </c>
      <c r="F93" s="2" t="str">
        <f>TEXT(MID(Sales_Transactions[[#This Row],[Order Date]],2,5),"m")</f>
        <v>8</v>
      </c>
      <c r="G93" s="2" t="str">
        <f>TEXT(MID(Sales_Transactions[[#This Row],[Order Date]],2,5),"yyy")</f>
        <v>2011</v>
      </c>
      <c r="H93" s="2" t="str">
        <f>TEXT(MID(Sales_Transactions[[#This Row],[Order Date]],2,5),"yyy/m")</f>
        <v>2011/8</v>
      </c>
      <c r="I93" t="s">
        <v>33</v>
      </c>
      <c r="J93">
        <f t="shared" si="6"/>
        <v>4</v>
      </c>
      <c r="K93" s="2">
        <v>34</v>
      </c>
      <c r="L93">
        <v>1608.08</v>
      </c>
      <c r="M93">
        <v>0.09</v>
      </c>
      <c r="N93" t="s">
        <v>279</v>
      </c>
      <c r="O93">
        <v>-82.16</v>
      </c>
      <c r="P93">
        <v>50.98</v>
      </c>
      <c r="Q93">
        <v>6.5</v>
      </c>
      <c r="R93" t="s">
        <v>136</v>
      </c>
      <c r="S93" t="s">
        <v>137</v>
      </c>
      <c r="T93" t="str">
        <f t="shared" si="7"/>
        <v>Grant Carroll</v>
      </c>
      <c r="U93" t="s">
        <v>260</v>
      </c>
      <c r="V93" t="s">
        <v>47</v>
      </c>
      <c r="W93" t="s">
        <v>48</v>
      </c>
      <c r="X93" t="s">
        <v>87</v>
      </c>
      <c r="Y93" t="s">
        <v>280</v>
      </c>
      <c r="Z93" t="s">
        <v>43</v>
      </c>
      <c r="AA93">
        <v>0.73</v>
      </c>
      <c r="AB93" s="1">
        <v>40772</v>
      </c>
      <c r="AC93" s="1">
        <v>22375</v>
      </c>
      <c r="AD93">
        <f t="shared" si="8"/>
        <v>1</v>
      </c>
      <c r="AE93">
        <f t="shared" ca="1" si="9"/>
        <v>63</v>
      </c>
      <c r="AF93" t="str">
        <f t="shared" ca="1" si="10"/>
        <v>18-64</v>
      </c>
      <c r="AG93">
        <f t="shared" si="11"/>
        <v>1.6892387647058822</v>
      </c>
      <c r="AH93" t="str">
        <f>_xlfn.IFNA(VLOOKUP(Sales_Transactions[[#This Row],[Order ID]],Returned_Items[#All],2,FALSE),"Not Returned")</f>
        <v>Returned</v>
      </c>
    </row>
    <row r="94" spans="1:34" x14ac:dyDescent="0.25">
      <c r="A94">
        <v>10022</v>
      </c>
      <c r="C94" t="s">
        <v>281</v>
      </c>
      <c r="D94" s="2" t="str">
        <f>TEXT(MID(Sales_Transactions[[#This Row],[Order Date]],2,5),"d/m/yyy")</f>
        <v>4/3/2009</v>
      </c>
      <c r="E94" s="2" t="str">
        <f>TEXT(MID(Sales_Transactions[[#This Row],[Order Date]],2,5),"d")</f>
        <v>4</v>
      </c>
      <c r="F94" s="2" t="str">
        <f>TEXT(MID(Sales_Transactions[[#This Row],[Order Date]],2,5),"m")</f>
        <v>3</v>
      </c>
      <c r="G94" s="2" t="str">
        <f>TEXT(MID(Sales_Transactions[[#This Row],[Order Date]],2,5),"yyy")</f>
        <v>2009</v>
      </c>
      <c r="H94" s="2" t="str">
        <f>TEXT(MID(Sales_Transactions[[#This Row],[Order Date]],2,5),"yyy/m")</f>
        <v>2009/3</v>
      </c>
      <c r="I94" t="s">
        <v>22</v>
      </c>
      <c r="J94">
        <f t="shared" si="6"/>
        <v>2</v>
      </c>
      <c r="K94" s="2">
        <v>1</v>
      </c>
      <c r="L94" s="3">
        <v>12.18</v>
      </c>
      <c r="M94" s="4">
        <v>0.06</v>
      </c>
      <c r="N94" s="5" t="s">
        <v>23</v>
      </c>
      <c r="O94" s="3">
        <v>-3.88</v>
      </c>
      <c r="P94" s="3">
        <v>10.14</v>
      </c>
      <c r="Q94" s="3">
        <v>2.27</v>
      </c>
      <c r="R94" s="5" t="s">
        <v>282</v>
      </c>
      <c r="S94" s="5" t="s">
        <v>283</v>
      </c>
      <c r="T94" s="5" t="str">
        <f t="shared" si="7"/>
        <v>Delfina Latchford</v>
      </c>
      <c r="U94" t="s">
        <v>260</v>
      </c>
      <c r="V94" s="5" t="s">
        <v>27</v>
      </c>
      <c r="W94" s="5" t="s">
        <v>28</v>
      </c>
      <c r="X94" s="5" t="s">
        <v>75</v>
      </c>
      <c r="Y94" s="5" t="s">
        <v>284</v>
      </c>
      <c r="Z94" s="5" t="s">
        <v>84</v>
      </c>
      <c r="AA94" s="4">
        <v>0.36</v>
      </c>
      <c r="AB94" s="1">
        <v>39876</v>
      </c>
      <c r="AC94" s="1">
        <v>26059</v>
      </c>
      <c r="AD94">
        <f t="shared" si="8"/>
        <v>0</v>
      </c>
      <c r="AE94">
        <f t="shared" ca="1" si="9"/>
        <v>53</v>
      </c>
      <c r="AF94" t="str">
        <f t="shared" ca="1" si="10"/>
        <v>18-64</v>
      </c>
      <c r="AG94" s="3">
        <f t="shared" si="11"/>
        <v>12.403916000000001</v>
      </c>
      <c r="AH94" t="str">
        <f>_xlfn.IFNA(VLOOKUP(Sales_Transactions[[#This Row],[Order ID]],Returned_Items[#All],2,FALSE),"Not Returned")</f>
        <v>Not Returned</v>
      </c>
    </row>
    <row r="95" spans="1:34" x14ac:dyDescent="0.25">
      <c r="A95">
        <v>10437</v>
      </c>
      <c r="C95" t="s">
        <v>285</v>
      </c>
      <c r="D95" s="2" t="str">
        <f>TEXT(MID(Sales_Transactions[[#This Row],[Order Date]],2,5),"d/m/yyy")</f>
        <v>18/8/2009</v>
      </c>
      <c r="E95" s="2" t="str">
        <f>TEXT(MID(Sales_Transactions[[#This Row],[Order Date]],2,5),"d")</f>
        <v>18</v>
      </c>
      <c r="F95" s="2" t="str">
        <f>TEXT(MID(Sales_Transactions[[#This Row],[Order Date]],2,5),"m")</f>
        <v>8</v>
      </c>
      <c r="G95" s="2" t="str">
        <f>TEXT(MID(Sales_Transactions[[#This Row],[Order Date]],2,5),"yyy")</f>
        <v>2009</v>
      </c>
      <c r="H95" s="2" t="str">
        <f>TEXT(MID(Sales_Transactions[[#This Row],[Order Date]],2,5),"yyy/m")</f>
        <v>2009/8</v>
      </c>
      <c r="I95" t="s">
        <v>101</v>
      </c>
      <c r="J95">
        <f t="shared" si="6"/>
        <v>1</v>
      </c>
      <c r="K95" s="2">
        <v>50</v>
      </c>
      <c r="L95" s="3">
        <v>820.52</v>
      </c>
      <c r="M95" s="4">
        <v>0.01</v>
      </c>
      <c r="N95" s="5" t="s">
        <v>23</v>
      </c>
      <c r="O95" s="3">
        <v>-191.22</v>
      </c>
      <c r="P95" s="3">
        <v>15.99</v>
      </c>
      <c r="Q95" s="3">
        <v>13.18</v>
      </c>
      <c r="R95" s="5" t="s">
        <v>122</v>
      </c>
      <c r="S95" s="5" t="s">
        <v>191</v>
      </c>
      <c r="T95" s="5" t="str">
        <f t="shared" si="7"/>
        <v>Don Jones</v>
      </c>
      <c r="U95" t="s">
        <v>260</v>
      </c>
      <c r="V95" s="5" t="s">
        <v>47</v>
      </c>
      <c r="W95" s="5" t="s">
        <v>28</v>
      </c>
      <c r="X95" s="5" t="s">
        <v>41</v>
      </c>
      <c r="Y95" s="5" t="s">
        <v>120</v>
      </c>
      <c r="Z95" s="5" t="s">
        <v>43</v>
      </c>
      <c r="AA95" s="4">
        <v>0.37</v>
      </c>
      <c r="AB95" s="1">
        <v>40045</v>
      </c>
      <c r="AC95" s="1">
        <v>26186</v>
      </c>
      <c r="AD95">
        <f t="shared" si="8"/>
        <v>2</v>
      </c>
      <c r="AE95">
        <f t="shared" ca="1" si="9"/>
        <v>52</v>
      </c>
      <c r="AF95" t="str">
        <f t="shared" ca="1" si="10"/>
        <v>18-64</v>
      </c>
      <c r="AG95" s="3">
        <f t="shared" si="11"/>
        <v>0.58336801999999999</v>
      </c>
      <c r="AH95" t="str">
        <f>_xlfn.IFNA(VLOOKUP(Sales_Transactions[[#This Row],[Order ID]],Returned_Items[#All],2,FALSE),"Not Returned")</f>
        <v>Not Returned</v>
      </c>
    </row>
    <row r="96" spans="1:34" x14ac:dyDescent="0.25">
      <c r="A96">
        <v>10499</v>
      </c>
      <c r="C96" t="s">
        <v>286</v>
      </c>
      <c r="D96" s="2" t="str">
        <f>TEXT(MID(Sales_Transactions[[#This Row],[Order Date]],2,5),"d/m/yyy")</f>
        <v>16/11/2010</v>
      </c>
      <c r="E96" s="2" t="str">
        <f>TEXT(MID(Sales_Transactions[[#This Row],[Order Date]],2,5),"d")</f>
        <v>16</v>
      </c>
      <c r="F96" s="2" t="str">
        <f>TEXT(MID(Sales_Transactions[[#This Row],[Order Date]],2,5),"m")</f>
        <v>11</v>
      </c>
      <c r="G96" s="2" t="str">
        <f>TEXT(MID(Sales_Transactions[[#This Row],[Order Date]],2,5),"yyy")</f>
        <v>2010</v>
      </c>
      <c r="H96" s="2" t="str">
        <f>TEXT(MID(Sales_Transactions[[#This Row],[Order Date]],2,5),"yyy/m")</f>
        <v>2010/11</v>
      </c>
      <c r="I96" t="s">
        <v>52</v>
      </c>
      <c r="J96">
        <f t="shared" si="6"/>
        <v>1</v>
      </c>
      <c r="K96" s="2">
        <v>29</v>
      </c>
      <c r="L96" s="3">
        <v>6250.9359999999997</v>
      </c>
      <c r="M96" s="4">
        <v>0.01</v>
      </c>
      <c r="N96" s="5" t="s">
        <v>34</v>
      </c>
      <c r="O96" s="3">
        <v>31.21</v>
      </c>
      <c r="P96" s="3">
        <v>262.11</v>
      </c>
      <c r="Q96" s="3">
        <v>62.74</v>
      </c>
      <c r="R96" s="5" t="s">
        <v>287</v>
      </c>
      <c r="S96" s="5" t="s">
        <v>288</v>
      </c>
      <c r="T96" s="5" t="str">
        <f t="shared" si="7"/>
        <v>Doug Bickford</v>
      </c>
      <c r="U96" t="s">
        <v>260</v>
      </c>
      <c r="V96" s="5" t="s">
        <v>47</v>
      </c>
      <c r="W96" s="5" t="s">
        <v>57</v>
      </c>
      <c r="X96" s="5" t="s">
        <v>107</v>
      </c>
      <c r="Y96" s="5" t="s">
        <v>289</v>
      </c>
      <c r="Z96" s="5" t="s">
        <v>106</v>
      </c>
      <c r="AA96" s="4">
        <v>0.75</v>
      </c>
      <c r="AB96" s="1">
        <v>40499</v>
      </c>
      <c r="AC96" s="1">
        <v>24198</v>
      </c>
      <c r="AD96">
        <f t="shared" si="8"/>
        <v>1</v>
      </c>
      <c r="AE96">
        <f t="shared" ca="1" si="9"/>
        <v>58</v>
      </c>
      <c r="AF96" t="str">
        <f t="shared" ca="1" si="10"/>
        <v>18-64</v>
      </c>
      <c r="AG96" s="3">
        <f t="shared" si="11"/>
        <v>11.200820310344829</v>
      </c>
      <c r="AH96" t="str">
        <f>_xlfn.IFNA(VLOOKUP(Sales_Transactions[[#This Row],[Order ID]],Returned_Items[#All],2,FALSE),"Not Returned")</f>
        <v>Not Returned</v>
      </c>
    </row>
    <row r="97" spans="1:34" x14ac:dyDescent="0.25">
      <c r="A97">
        <v>10535</v>
      </c>
      <c r="C97" t="s">
        <v>290</v>
      </c>
      <c r="D97" s="2" t="str">
        <f>TEXT(MID(Sales_Transactions[[#This Row],[Order Date]],2,5),"d/m/yyy")</f>
        <v>27/5/2011</v>
      </c>
      <c r="E97" s="2" t="str">
        <f>TEXT(MID(Sales_Transactions[[#This Row],[Order Date]],2,5),"d")</f>
        <v>27</v>
      </c>
      <c r="F97" s="2" t="str">
        <f>TEXT(MID(Sales_Transactions[[#This Row],[Order Date]],2,5),"m")</f>
        <v>5</v>
      </c>
      <c r="G97" s="2" t="str">
        <f>TEXT(MID(Sales_Transactions[[#This Row],[Order Date]],2,5),"yyy")</f>
        <v>2011</v>
      </c>
      <c r="H97" s="2" t="str">
        <f>TEXT(MID(Sales_Transactions[[#This Row],[Order Date]],2,5),"yyy/m")</f>
        <v>2011/5</v>
      </c>
      <c r="I97" t="s">
        <v>22</v>
      </c>
      <c r="J97">
        <f t="shared" si="6"/>
        <v>2</v>
      </c>
      <c r="K97" s="2">
        <v>25</v>
      </c>
      <c r="L97" s="3">
        <v>854.88</v>
      </c>
      <c r="M97" s="4">
        <v>0.09</v>
      </c>
      <c r="N97" s="5" t="s">
        <v>23</v>
      </c>
      <c r="O97" s="3">
        <v>-44.14</v>
      </c>
      <c r="P97" s="3">
        <v>33.979999999999997</v>
      </c>
      <c r="Q97" s="3">
        <v>19.989999999999998</v>
      </c>
      <c r="R97" s="5" t="s">
        <v>287</v>
      </c>
      <c r="S97" s="5" t="s">
        <v>288</v>
      </c>
      <c r="T97" s="5" t="str">
        <f t="shared" si="7"/>
        <v>Doug Bickford</v>
      </c>
      <c r="U97" t="s">
        <v>260</v>
      </c>
      <c r="V97" s="5" t="s">
        <v>47</v>
      </c>
      <c r="W97" s="5" t="s">
        <v>57</v>
      </c>
      <c r="X97" s="5" t="s">
        <v>58</v>
      </c>
      <c r="Y97" s="5" t="s">
        <v>291</v>
      </c>
      <c r="Z97" s="5" t="s">
        <v>43</v>
      </c>
      <c r="AA97" s="4">
        <v>0.55000000000000004</v>
      </c>
      <c r="AB97" s="1">
        <v>40692</v>
      </c>
      <c r="AC97" s="1">
        <v>24351</v>
      </c>
      <c r="AD97">
        <f t="shared" si="8"/>
        <v>2</v>
      </c>
      <c r="AE97">
        <f t="shared" ca="1" si="9"/>
        <v>57</v>
      </c>
      <c r="AF97" t="str">
        <f t="shared" ca="1" si="10"/>
        <v>18-64</v>
      </c>
      <c r="AG97" s="3">
        <f t="shared" si="11"/>
        <v>2.1575767199999998</v>
      </c>
      <c r="AH97" t="str">
        <f>_xlfn.IFNA(VLOOKUP(Sales_Transactions[[#This Row],[Order ID]],Returned_Items[#All],2,FALSE),"Not Returned")</f>
        <v>Not Returned</v>
      </c>
    </row>
    <row r="98" spans="1:34" x14ac:dyDescent="0.25">
      <c r="A98">
        <v>10535</v>
      </c>
      <c r="C98" t="s">
        <v>290</v>
      </c>
      <c r="D98" s="2" t="str">
        <f>TEXT(MID(Sales_Transactions[[#This Row],[Order Date]],2,5),"d/m/yyy")</f>
        <v>27/5/2011</v>
      </c>
      <c r="E98" s="2" t="str">
        <f>TEXT(MID(Sales_Transactions[[#This Row],[Order Date]],2,5),"d")</f>
        <v>27</v>
      </c>
      <c r="F98" s="2" t="str">
        <f>TEXT(MID(Sales_Transactions[[#This Row],[Order Date]],2,5),"m")</f>
        <v>5</v>
      </c>
      <c r="G98" s="2" t="str">
        <f>TEXT(MID(Sales_Transactions[[#This Row],[Order Date]],2,5),"yyy")</f>
        <v>2011</v>
      </c>
      <c r="H98" s="2" t="str">
        <f>TEXT(MID(Sales_Transactions[[#This Row],[Order Date]],2,5),"yyy/m")</f>
        <v>2011/5</v>
      </c>
      <c r="I98" t="s">
        <v>22</v>
      </c>
      <c r="J98">
        <f t="shared" si="6"/>
        <v>2</v>
      </c>
      <c r="K98" s="2">
        <v>46</v>
      </c>
      <c r="L98" s="3">
        <v>80.27</v>
      </c>
      <c r="M98" s="4">
        <v>0.09</v>
      </c>
      <c r="N98" s="5" t="s">
        <v>23</v>
      </c>
      <c r="O98" s="3">
        <v>-0.79</v>
      </c>
      <c r="P98" s="3">
        <v>1.76</v>
      </c>
      <c r="Q98" s="3">
        <v>0.7</v>
      </c>
      <c r="R98" s="5" t="s">
        <v>287</v>
      </c>
      <c r="S98" s="5" t="s">
        <v>288</v>
      </c>
      <c r="T98" s="5" t="str">
        <f t="shared" si="7"/>
        <v>Doug Bickford</v>
      </c>
      <c r="U98" t="s">
        <v>260</v>
      </c>
      <c r="V98" s="5" t="s">
        <v>47</v>
      </c>
      <c r="W98" s="5" t="s">
        <v>28</v>
      </c>
      <c r="X98" s="5" t="s">
        <v>124</v>
      </c>
      <c r="Y98" s="5" t="s">
        <v>292</v>
      </c>
      <c r="Z98" s="5" t="s">
        <v>84</v>
      </c>
      <c r="AA98" s="4">
        <v>0.56000000000000005</v>
      </c>
      <c r="AB98" s="1">
        <v>40697</v>
      </c>
      <c r="AC98" s="1">
        <v>24329</v>
      </c>
      <c r="AD98">
        <f t="shared" si="8"/>
        <v>7</v>
      </c>
      <c r="AE98">
        <f t="shared" ca="1" si="9"/>
        <v>57</v>
      </c>
      <c r="AF98" t="str">
        <f t="shared" ca="1" si="10"/>
        <v>18-64</v>
      </c>
      <c r="AG98" s="3">
        <f t="shared" si="11"/>
        <v>5.3443826086956518E-2</v>
      </c>
      <c r="AH98" t="str">
        <f>_xlfn.IFNA(VLOOKUP(Sales_Transactions[[#This Row],[Order ID]],Returned_Items[#All],2,FALSE),"Not Returned")</f>
        <v>Not Returned</v>
      </c>
    </row>
    <row r="99" spans="1:34" x14ac:dyDescent="0.25">
      <c r="A99">
        <v>10789</v>
      </c>
      <c r="C99" t="s">
        <v>293</v>
      </c>
      <c r="D99" s="2" t="str">
        <f>TEXT(MID(Sales_Transactions[[#This Row],[Order Date]],2,5),"d/m/yyy")</f>
        <v>23/8/2010</v>
      </c>
      <c r="E99" s="2" t="str">
        <f>TEXT(MID(Sales_Transactions[[#This Row],[Order Date]],2,5),"d")</f>
        <v>23</v>
      </c>
      <c r="F99" s="2" t="str">
        <f>TEXT(MID(Sales_Transactions[[#This Row],[Order Date]],2,5),"m")</f>
        <v>8</v>
      </c>
      <c r="G99" s="2" t="str">
        <f>TEXT(MID(Sales_Transactions[[#This Row],[Order Date]],2,5),"yyy")</f>
        <v>2010</v>
      </c>
      <c r="H99" s="2" t="str">
        <f>TEXT(MID(Sales_Transactions[[#This Row],[Order Date]],2,5),"yyy/m")</f>
        <v>2010/8</v>
      </c>
      <c r="I99" t="s">
        <v>52</v>
      </c>
      <c r="J99">
        <f t="shared" si="6"/>
        <v>1</v>
      </c>
      <c r="K99" s="2">
        <v>15</v>
      </c>
      <c r="L99" s="3">
        <v>308.54000000000002</v>
      </c>
      <c r="M99" s="4">
        <v>0</v>
      </c>
      <c r="N99" s="5" t="s">
        <v>67</v>
      </c>
      <c r="O99" s="3">
        <v>76.42</v>
      </c>
      <c r="P99" s="3">
        <v>19.84</v>
      </c>
      <c r="Q99" s="3">
        <v>4.0999999999999996</v>
      </c>
      <c r="R99" s="5" t="s">
        <v>294</v>
      </c>
      <c r="S99" s="5" t="s">
        <v>295</v>
      </c>
      <c r="T99" s="5" t="str">
        <f t="shared" si="7"/>
        <v>Jamie Kunitz</v>
      </c>
      <c r="U99" t="s">
        <v>260</v>
      </c>
      <c r="V99" s="5" t="s">
        <v>47</v>
      </c>
      <c r="W99" s="5" t="s">
        <v>28</v>
      </c>
      <c r="X99" s="5" t="s">
        <v>124</v>
      </c>
      <c r="Y99" s="5" t="s">
        <v>296</v>
      </c>
      <c r="Z99" s="5" t="s">
        <v>84</v>
      </c>
      <c r="AA99" s="4">
        <v>0.44</v>
      </c>
      <c r="AB99" s="1">
        <v>40414</v>
      </c>
      <c r="AC99" s="1">
        <v>24042</v>
      </c>
      <c r="AD99">
        <f t="shared" si="8"/>
        <v>1</v>
      </c>
      <c r="AE99">
        <f t="shared" ca="1" si="9"/>
        <v>58</v>
      </c>
      <c r="AF99" t="str">
        <f t="shared" ca="1" si="10"/>
        <v>18-64</v>
      </c>
      <c r="AG99" s="3">
        <f t="shared" si="11"/>
        <v>1.5959999999999999</v>
      </c>
      <c r="AH99" t="str">
        <f>_xlfn.IFNA(VLOOKUP(Sales_Transactions[[#This Row],[Order ID]],Returned_Items[#All],2,FALSE),"Not Returned")</f>
        <v>Not Returned</v>
      </c>
    </row>
    <row r="100" spans="1:34" x14ac:dyDescent="0.25">
      <c r="A100">
        <v>10791</v>
      </c>
      <c r="C100" t="s">
        <v>297</v>
      </c>
      <c r="D100" s="2" t="str">
        <f>TEXT(MID(Sales_Transactions[[#This Row],[Order Date]],2,5),"d/m/yyy")</f>
        <v>19/8/2011</v>
      </c>
      <c r="E100" s="2" t="str">
        <f>TEXT(MID(Sales_Transactions[[#This Row],[Order Date]],2,5),"d")</f>
        <v>19</v>
      </c>
      <c r="F100" s="2" t="str">
        <f>TEXT(MID(Sales_Transactions[[#This Row],[Order Date]],2,5),"m")</f>
        <v>8</v>
      </c>
      <c r="G100" s="2" t="str">
        <f>TEXT(MID(Sales_Transactions[[#This Row],[Order Date]],2,5),"yyy")</f>
        <v>2011</v>
      </c>
      <c r="H100" s="2" t="str">
        <f>TEXT(MID(Sales_Transactions[[#This Row],[Order Date]],2,5),"yyy/m")</f>
        <v>2011/8</v>
      </c>
      <c r="I100" t="s">
        <v>52</v>
      </c>
      <c r="J100">
        <f t="shared" si="6"/>
        <v>1</v>
      </c>
      <c r="K100" s="2">
        <v>20</v>
      </c>
      <c r="L100" s="3">
        <v>400.57</v>
      </c>
      <c r="M100" s="4">
        <v>0.05</v>
      </c>
      <c r="N100" s="5" t="s">
        <v>23</v>
      </c>
      <c r="O100" s="3">
        <v>93.36</v>
      </c>
      <c r="P100" s="3">
        <v>19.98</v>
      </c>
      <c r="Q100" s="3">
        <v>5.77</v>
      </c>
      <c r="R100" s="5" t="s">
        <v>298</v>
      </c>
      <c r="S100" s="5" t="s">
        <v>299</v>
      </c>
      <c r="T100" s="5" t="str">
        <f t="shared" si="7"/>
        <v>Anthony Johnson</v>
      </c>
      <c r="U100" t="s">
        <v>260</v>
      </c>
      <c r="V100" s="5" t="s">
        <v>27</v>
      </c>
      <c r="W100" s="5" t="s">
        <v>28</v>
      </c>
      <c r="X100" s="5" t="s">
        <v>75</v>
      </c>
      <c r="Y100" s="5" t="s">
        <v>300</v>
      </c>
      <c r="Z100" s="5" t="s">
        <v>43</v>
      </c>
      <c r="AA100" s="4">
        <v>0.38</v>
      </c>
      <c r="AB100" s="1">
        <v>40776</v>
      </c>
      <c r="AC100" s="1">
        <v>23863</v>
      </c>
      <c r="AD100">
        <f t="shared" si="8"/>
        <v>2</v>
      </c>
      <c r="AE100">
        <f t="shared" ca="1" si="9"/>
        <v>59</v>
      </c>
      <c r="AF100" t="str">
        <f t="shared" ca="1" si="10"/>
        <v>18-64</v>
      </c>
      <c r="AG100" s="3">
        <f t="shared" si="11"/>
        <v>1.2870005</v>
      </c>
      <c r="AH100" t="str">
        <f>_xlfn.IFNA(VLOOKUP(Sales_Transactions[[#This Row],[Order ID]],Returned_Items[#All],2,FALSE),"Not Returned")</f>
        <v>Not Returned</v>
      </c>
    </row>
    <row r="101" spans="1:34" x14ac:dyDescent="0.25">
      <c r="A101">
        <v>10945</v>
      </c>
      <c r="C101" t="s">
        <v>301</v>
      </c>
      <c r="D101" s="2" t="str">
        <f>TEXT(MID(Sales_Transactions[[#This Row],[Order Date]],2,5),"d/m/yyy")</f>
        <v>3/1/2012</v>
      </c>
      <c r="E101" s="2" t="str">
        <f>TEXT(MID(Sales_Transactions[[#This Row],[Order Date]],2,5),"d")</f>
        <v>3</v>
      </c>
      <c r="F101" s="2" t="str">
        <f>TEXT(MID(Sales_Transactions[[#This Row],[Order Date]],2,5),"m")</f>
        <v>1</v>
      </c>
      <c r="G101" s="2" t="str">
        <f>TEXT(MID(Sales_Transactions[[#This Row],[Order Date]],2,5),"yyy")</f>
        <v>2012</v>
      </c>
      <c r="H101" s="2" t="str">
        <f>TEXT(MID(Sales_Transactions[[#This Row],[Order Date]],2,5),"yyy/m")</f>
        <v>2012/1</v>
      </c>
      <c r="I101" t="s">
        <v>78</v>
      </c>
      <c r="J101">
        <f t="shared" si="6"/>
        <v>3</v>
      </c>
      <c r="K101" s="2">
        <v>14</v>
      </c>
      <c r="L101" s="3">
        <v>1170.0250000000001</v>
      </c>
      <c r="M101" s="4">
        <v>0.04</v>
      </c>
      <c r="N101" s="5" t="s">
        <v>23</v>
      </c>
      <c r="O101" s="3">
        <v>4.22</v>
      </c>
      <c r="P101" s="3">
        <v>95.99</v>
      </c>
      <c r="Q101" s="3">
        <v>8.99</v>
      </c>
      <c r="R101" s="5" t="s">
        <v>238</v>
      </c>
      <c r="S101" s="5" t="s">
        <v>239</v>
      </c>
      <c r="T101" s="5" t="str">
        <f t="shared" si="7"/>
        <v>Ralph Knight</v>
      </c>
      <c r="U101" t="s">
        <v>260</v>
      </c>
      <c r="V101" s="5" t="s">
        <v>37</v>
      </c>
      <c r="W101" s="5" t="s">
        <v>48</v>
      </c>
      <c r="X101" s="5" t="s">
        <v>49</v>
      </c>
      <c r="Y101" s="5" t="s">
        <v>302</v>
      </c>
      <c r="Z101" s="5" t="s">
        <v>43</v>
      </c>
      <c r="AA101" s="4">
        <v>0.56999999999999995</v>
      </c>
      <c r="AB101" s="1">
        <v>40913</v>
      </c>
      <c r="AC101" s="1">
        <v>23809</v>
      </c>
      <c r="AD101">
        <f t="shared" si="8"/>
        <v>2</v>
      </c>
      <c r="AE101">
        <f t="shared" ca="1" si="9"/>
        <v>59</v>
      </c>
      <c r="AF101" t="str">
        <f t="shared" ca="1" si="10"/>
        <v>18-64</v>
      </c>
      <c r="AG101" s="3">
        <f t="shared" si="11"/>
        <v>7.4958288571428557</v>
      </c>
      <c r="AH101" t="str">
        <f>_xlfn.IFNA(VLOOKUP(Sales_Transactions[[#This Row],[Order ID]],Returned_Items[#All],2,FALSE),"Not Returned")</f>
        <v>Not Returned</v>
      </c>
    </row>
    <row r="102" spans="1:34" x14ac:dyDescent="0.25">
      <c r="A102">
        <v>11137</v>
      </c>
      <c r="C102" t="s">
        <v>303</v>
      </c>
      <c r="D102" s="2" t="str">
        <f>TEXT(MID(Sales_Transactions[[#This Row],[Order Date]],2,5),"d/m/yyy")</f>
        <v>29/11/2012</v>
      </c>
      <c r="E102" s="2" t="str">
        <f>TEXT(MID(Sales_Transactions[[#This Row],[Order Date]],2,5),"d")</f>
        <v>29</v>
      </c>
      <c r="F102" s="2" t="str">
        <f>TEXT(MID(Sales_Transactions[[#This Row],[Order Date]],2,5),"m")</f>
        <v>11</v>
      </c>
      <c r="G102" s="2" t="str">
        <f>TEXT(MID(Sales_Transactions[[#This Row],[Order Date]],2,5),"yyy")</f>
        <v>2012</v>
      </c>
      <c r="H102" s="2" t="str">
        <f>TEXT(MID(Sales_Transactions[[#This Row],[Order Date]],2,5),"yyy/m")</f>
        <v>2012/11</v>
      </c>
      <c r="I102" t="s">
        <v>33</v>
      </c>
      <c r="J102">
        <f t="shared" si="6"/>
        <v>4</v>
      </c>
      <c r="K102" s="2">
        <v>48</v>
      </c>
      <c r="L102" s="3">
        <v>5188.8599999999997</v>
      </c>
      <c r="M102" s="4">
        <v>0.1</v>
      </c>
      <c r="N102" s="5" t="s">
        <v>23</v>
      </c>
      <c r="O102" s="3">
        <v>395.12</v>
      </c>
      <c r="P102" s="3">
        <v>111.03</v>
      </c>
      <c r="Q102" s="3">
        <v>8.64</v>
      </c>
      <c r="R102" s="5" t="s">
        <v>96</v>
      </c>
      <c r="S102" s="5" t="s">
        <v>97</v>
      </c>
      <c r="T102" s="5" t="str">
        <f t="shared" si="7"/>
        <v>Allen Rosenblatt</v>
      </c>
      <c r="U102" t="s">
        <v>260</v>
      </c>
      <c r="V102" s="5" t="s">
        <v>27</v>
      </c>
      <c r="W102" s="5" t="s">
        <v>28</v>
      </c>
      <c r="X102" s="5" t="s">
        <v>29</v>
      </c>
      <c r="Y102" s="5" t="s">
        <v>304</v>
      </c>
      <c r="Z102" s="5" t="s">
        <v>43</v>
      </c>
      <c r="AA102" s="4">
        <v>0.78</v>
      </c>
      <c r="AB102" s="1">
        <v>41243</v>
      </c>
      <c r="AC102" s="1">
        <v>23635</v>
      </c>
      <c r="AD102">
        <f t="shared" si="8"/>
        <v>1</v>
      </c>
      <c r="AE102">
        <f t="shared" ca="1" si="9"/>
        <v>59</v>
      </c>
      <c r="AF102" t="str">
        <f t="shared" ca="1" si="10"/>
        <v>18-64</v>
      </c>
      <c r="AG102" s="3">
        <f t="shared" si="11"/>
        <v>2.4908118749999999</v>
      </c>
      <c r="AH102" t="str">
        <f>_xlfn.IFNA(VLOOKUP(Sales_Transactions[[#This Row],[Order ID]],Returned_Items[#All],2,FALSE),"Not Returned")</f>
        <v>Not Returned</v>
      </c>
    </row>
    <row r="103" spans="1:34" x14ac:dyDescent="0.25">
      <c r="A103">
        <v>11202</v>
      </c>
      <c r="C103" t="s">
        <v>305</v>
      </c>
      <c r="D103" s="2" t="str">
        <f>TEXT(MID(Sales_Transactions[[#This Row],[Order Date]],2,5),"d/m/yyy")</f>
        <v>17/3/2012</v>
      </c>
      <c r="E103" s="2" t="str">
        <f>TEXT(MID(Sales_Transactions[[#This Row],[Order Date]],2,5),"d")</f>
        <v>17</v>
      </c>
      <c r="F103" s="2" t="str">
        <f>TEXT(MID(Sales_Transactions[[#This Row],[Order Date]],2,5),"m")</f>
        <v>3</v>
      </c>
      <c r="G103" s="2" t="str">
        <f>TEXT(MID(Sales_Transactions[[#This Row],[Order Date]],2,5),"yyy")</f>
        <v>2012</v>
      </c>
      <c r="H103" s="2" t="str">
        <f>TEXT(MID(Sales_Transactions[[#This Row],[Order Date]],2,5),"yyy/m")</f>
        <v>2012/3</v>
      </c>
      <c r="I103" t="s">
        <v>78</v>
      </c>
      <c r="J103">
        <f t="shared" si="6"/>
        <v>3</v>
      </c>
      <c r="K103" s="2">
        <v>8</v>
      </c>
      <c r="L103" s="3">
        <v>339.81</v>
      </c>
      <c r="M103" s="4">
        <v>0.05</v>
      </c>
      <c r="N103" s="5" t="s">
        <v>23</v>
      </c>
      <c r="O103" s="3">
        <v>79.59</v>
      </c>
      <c r="P103" s="3">
        <v>43.41</v>
      </c>
      <c r="Q103" s="3">
        <v>2.99</v>
      </c>
      <c r="R103" s="5" t="s">
        <v>35</v>
      </c>
      <c r="S103" s="5" t="s">
        <v>220</v>
      </c>
      <c r="T103" s="5" t="str">
        <f t="shared" si="7"/>
        <v>Barry Weirich</v>
      </c>
      <c r="U103" t="s">
        <v>260</v>
      </c>
      <c r="V103" s="5" t="s">
        <v>47</v>
      </c>
      <c r="W103" s="5" t="s">
        <v>28</v>
      </c>
      <c r="X103" s="5" t="s">
        <v>41</v>
      </c>
      <c r="Y103" s="5" t="s">
        <v>306</v>
      </c>
      <c r="Z103" s="5" t="s">
        <v>43</v>
      </c>
      <c r="AA103" s="4">
        <v>0.39</v>
      </c>
      <c r="AB103" s="1">
        <v>40986</v>
      </c>
      <c r="AC103" s="1">
        <v>25331</v>
      </c>
      <c r="AD103">
        <f t="shared" si="8"/>
        <v>1</v>
      </c>
      <c r="AE103">
        <f t="shared" ca="1" si="9"/>
        <v>55</v>
      </c>
      <c r="AF103" t="str">
        <f t="shared" ca="1" si="10"/>
        <v>18-64</v>
      </c>
      <c r="AG103" s="3">
        <f t="shared" si="11"/>
        <v>5.7972868750000002</v>
      </c>
      <c r="AH103" t="str">
        <f>_xlfn.IFNA(VLOOKUP(Sales_Transactions[[#This Row],[Order ID]],Returned_Items[#All],2,FALSE),"Not Returned")</f>
        <v>Not Returned</v>
      </c>
    </row>
    <row r="104" spans="1:34" x14ac:dyDescent="0.25">
      <c r="A104">
        <v>11456</v>
      </c>
      <c r="C104" t="s">
        <v>307</v>
      </c>
      <c r="D104" s="2" t="str">
        <f>TEXT(MID(Sales_Transactions[[#This Row],[Order Date]],2,5),"d/m/yyy")</f>
        <v>12/4/2010</v>
      </c>
      <c r="E104" s="2" t="str">
        <f>TEXT(MID(Sales_Transactions[[#This Row],[Order Date]],2,5),"d")</f>
        <v>12</v>
      </c>
      <c r="F104" s="2" t="str">
        <f>TEXT(MID(Sales_Transactions[[#This Row],[Order Date]],2,5),"m")</f>
        <v>4</v>
      </c>
      <c r="G104" s="2" t="str">
        <f>TEXT(MID(Sales_Transactions[[#This Row],[Order Date]],2,5),"yyy")</f>
        <v>2010</v>
      </c>
      <c r="H104" s="2" t="str">
        <f>TEXT(MID(Sales_Transactions[[#This Row],[Order Date]],2,5),"yyy/m")</f>
        <v>2010/4</v>
      </c>
      <c r="I104" t="s">
        <v>22</v>
      </c>
      <c r="J104">
        <f t="shared" si="6"/>
        <v>2</v>
      </c>
      <c r="K104" s="2">
        <v>15</v>
      </c>
      <c r="L104" s="3">
        <v>1519.9</v>
      </c>
      <c r="M104" s="4">
        <v>0.09</v>
      </c>
      <c r="N104" s="5" t="s">
        <v>23</v>
      </c>
      <c r="O104" s="3">
        <v>399.37</v>
      </c>
      <c r="P104" s="3">
        <v>105.34</v>
      </c>
      <c r="Q104" s="3">
        <v>24.49</v>
      </c>
      <c r="R104" s="5" t="s">
        <v>287</v>
      </c>
      <c r="S104" s="5" t="s">
        <v>288</v>
      </c>
      <c r="T104" s="5" t="str">
        <f t="shared" si="7"/>
        <v>Doug Bickford</v>
      </c>
      <c r="U104" t="s">
        <v>260</v>
      </c>
      <c r="V104" s="5" t="s">
        <v>47</v>
      </c>
      <c r="W104" s="5" t="s">
        <v>57</v>
      </c>
      <c r="X104" s="5" t="s">
        <v>58</v>
      </c>
      <c r="Y104" s="5" t="s">
        <v>308</v>
      </c>
      <c r="Z104" s="5" t="s">
        <v>31</v>
      </c>
      <c r="AA104" s="4">
        <v>0.61</v>
      </c>
      <c r="AB104" s="1">
        <v>40287</v>
      </c>
      <c r="AC104" s="1">
        <v>25314</v>
      </c>
      <c r="AD104">
        <f t="shared" si="8"/>
        <v>7</v>
      </c>
      <c r="AE104">
        <f t="shared" ca="1" si="9"/>
        <v>55</v>
      </c>
      <c r="AF104" t="str">
        <f t="shared" ca="1" si="10"/>
        <v>18-64</v>
      </c>
      <c r="AG104" s="3">
        <f t="shared" si="11"/>
        <v>8.6490129333333332</v>
      </c>
      <c r="AH104" t="str">
        <f>_xlfn.IFNA(VLOOKUP(Sales_Transactions[[#This Row],[Order ID]],Returned_Items[#All],2,FALSE),"Not Returned")</f>
        <v>Not Returned</v>
      </c>
    </row>
    <row r="105" spans="1:34" x14ac:dyDescent="0.25">
      <c r="A105">
        <v>11460</v>
      </c>
      <c r="C105" t="s">
        <v>309</v>
      </c>
      <c r="D105" s="2" t="str">
        <f>TEXT(MID(Sales_Transactions[[#This Row],[Order Date]],2,5),"d/m/yyy")</f>
        <v>24/8/2010</v>
      </c>
      <c r="E105" s="2" t="str">
        <f>TEXT(MID(Sales_Transactions[[#This Row],[Order Date]],2,5),"d")</f>
        <v>24</v>
      </c>
      <c r="F105" s="2" t="str">
        <f>TEXT(MID(Sales_Transactions[[#This Row],[Order Date]],2,5),"m")</f>
        <v>8</v>
      </c>
      <c r="G105" s="2" t="str">
        <f>TEXT(MID(Sales_Transactions[[#This Row],[Order Date]],2,5),"yyy")</f>
        <v>2010</v>
      </c>
      <c r="H105" s="2" t="str">
        <f>TEXT(MID(Sales_Transactions[[#This Row],[Order Date]],2,5),"yyy/m")</f>
        <v>2010/8</v>
      </c>
      <c r="I105" t="s">
        <v>33</v>
      </c>
      <c r="J105">
        <f t="shared" si="6"/>
        <v>4</v>
      </c>
      <c r="K105" s="2">
        <v>30</v>
      </c>
      <c r="L105" s="3">
        <v>102.24</v>
      </c>
      <c r="M105" s="4">
        <v>0.09</v>
      </c>
      <c r="N105" s="5" t="s">
        <v>23</v>
      </c>
      <c r="O105" s="3">
        <v>37.79</v>
      </c>
      <c r="P105" s="3">
        <v>3.69</v>
      </c>
      <c r="Q105" s="3">
        <v>0.5</v>
      </c>
      <c r="R105" s="5" t="s">
        <v>62</v>
      </c>
      <c r="S105" s="5" t="s">
        <v>63</v>
      </c>
      <c r="T105" s="5" t="str">
        <f t="shared" si="7"/>
        <v>Carl Jackson</v>
      </c>
      <c r="U105" t="s">
        <v>260</v>
      </c>
      <c r="V105" s="5" t="s">
        <v>74</v>
      </c>
      <c r="W105" s="5" t="s">
        <v>28</v>
      </c>
      <c r="X105" s="5" t="s">
        <v>115</v>
      </c>
      <c r="Y105" s="5" t="s">
        <v>310</v>
      </c>
      <c r="Z105" s="5" t="s">
        <v>43</v>
      </c>
      <c r="AA105" s="4">
        <v>0.38</v>
      </c>
      <c r="AB105" s="1">
        <v>40416</v>
      </c>
      <c r="AC105" s="1">
        <v>25128</v>
      </c>
      <c r="AD105">
        <f t="shared" si="8"/>
        <v>2</v>
      </c>
      <c r="AE105">
        <f t="shared" ca="1" si="9"/>
        <v>55</v>
      </c>
      <c r="AF105" t="str">
        <f t="shared" ca="1" si="10"/>
        <v>18-64</v>
      </c>
      <c r="AG105" s="3">
        <f t="shared" si="11"/>
        <v>0.13955596666666667</v>
      </c>
      <c r="AH105" t="str">
        <f>_xlfn.IFNA(VLOOKUP(Sales_Transactions[[#This Row],[Order ID]],Returned_Items[#All],2,FALSE),"Not Returned")</f>
        <v>Not Returned</v>
      </c>
    </row>
    <row r="106" spans="1:34" x14ac:dyDescent="0.25">
      <c r="A106">
        <v>11495</v>
      </c>
      <c r="C106" t="s">
        <v>311</v>
      </c>
      <c r="D106" s="2" t="str">
        <f>TEXT(MID(Sales_Transactions[[#This Row],[Order Date]],2,5),"d/m/yyy")</f>
        <v>4/7/2011</v>
      </c>
      <c r="E106" s="2" t="str">
        <f>TEXT(MID(Sales_Transactions[[#This Row],[Order Date]],2,5),"d")</f>
        <v>4</v>
      </c>
      <c r="F106" s="2" t="str">
        <f>TEXT(MID(Sales_Transactions[[#This Row],[Order Date]],2,5),"m")</f>
        <v>7</v>
      </c>
      <c r="G106" s="2" t="str">
        <f>TEXT(MID(Sales_Transactions[[#This Row],[Order Date]],2,5),"yyy")</f>
        <v>2011</v>
      </c>
      <c r="H106" s="2" t="str">
        <f>TEXT(MID(Sales_Transactions[[#This Row],[Order Date]],2,5),"yyy/m")</f>
        <v>2011/7</v>
      </c>
      <c r="I106" t="s">
        <v>33</v>
      </c>
      <c r="J106">
        <f t="shared" si="6"/>
        <v>4</v>
      </c>
      <c r="K106" s="2">
        <v>6</v>
      </c>
      <c r="L106" s="3">
        <v>965.69</v>
      </c>
      <c r="M106" s="4">
        <v>0</v>
      </c>
      <c r="N106" s="5" t="s">
        <v>34</v>
      </c>
      <c r="O106" s="3">
        <v>-144.19999999999999</v>
      </c>
      <c r="P106" s="3">
        <v>146.34</v>
      </c>
      <c r="Q106" s="3">
        <v>43.75</v>
      </c>
      <c r="R106" s="5" t="s">
        <v>312</v>
      </c>
      <c r="S106" s="5" t="s">
        <v>313</v>
      </c>
      <c r="T106" s="5" t="str">
        <f t="shared" si="7"/>
        <v>Brendan Dodson</v>
      </c>
      <c r="U106" t="s">
        <v>260</v>
      </c>
      <c r="V106" s="5" t="s">
        <v>47</v>
      </c>
      <c r="W106" s="5" t="s">
        <v>57</v>
      </c>
      <c r="X106" s="5" t="s">
        <v>107</v>
      </c>
      <c r="Y106" s="5" t="s">
        <v>314</v>
      </c>
      <c r="Z106" s="5" t="s">
        <v>106</v>
      </c>
      <c r="AA106" s="4">
        <v>0.65</v>
      </c>
      <c r="AB106" s="1">
        <v>40729</v>
      </c>
      <c r="AC106" s="1">
        <v>24908</v>
      </c>
      <c r="AD106">
        <f t="shared" si="8"/>
        <v>1</v>
      </c>
      <c r="AE106">
        <f t="shared" ca="1" si="9"/>
        <v>56</v>
      </c>
      <c r="AF106" t="str">
        <f t="shared" ca="1" si="10"/>
        <v>18-64</v>
      </c>
      <c r="AG106" s="3">
        <f t="shared" si="11"/>
        <v>31.681666666666668</v>
      </c>
      <c r="AH106" t="str">
        <f>_xlfn.IFNA(VLOOKUP(Sales_Transactions[[#This Row],[Order ID]],Returned_Items[#All],2,FALSE),"Not Returned")</f>
        <v>Not Returned</v>
      </c>
    </row>
    <row r="107" spans="1:34" x14ac:dyDescent="0.25">
      <c r="A107">
        <v>11911</v>
      </c>
      <c r="C107" t="s">
        <v>315</v>
      </c>
      <c r="D107" s="2" t="str">
        <f>TEXT(MID(Sales_Transactions[[#This Row],[Order Date]],2,5),"d/m/yyy")</f>
        <v>10/11/2010</v>
      </c>
      <c r="E107" s="2" t="str">
        <f>TEXT(MID(Sales_Transactions[[#This Row],[Order Date]],2,5),"d")</f>
        <v>10</v>
      </c>
      <c r="F107" s="2" t="str">
        <f>TEXT(MID(Sales_Transactions[[#This Row],[Order Date]],2,5),"m")</f>
        <v>11</v>
      </c>
      <c r="G107" s="2" t="str">
        <f>TEXT(MID(Sales_Transactions[[#This Row],[Order Date]],2,5),"yyy")</f>
        <v>2010</v>
      </c>
      <c r="H107" s="2" t="str">
        <f>TEXT(MID(Sales_Transactions[[#This Row],[Order Date]],2,5),"yyy/m")</f>
        <v>2010/11</v>
      </c>
      <c r="I107" t="s">
        <v>101</v>
      </c>
      <c r="J107">
        <f t="shared" si="6"/>
        <v>1</v>
      </c>
      <c r="K107" s="2">
        <v>25</v>
      </c>
      <c r="L107" s="3">
        <v>397.84</v>
      </c>
      <c r="M107" s="4">
        <v>0</v>
      </c>
      <c r="N107" s="5" t="s">
        <v>23</v>
      </c>
      <c r="O107" s="3">
        <v>-14.75</v>
      </c>
      <c r="P107" s="3">
        <v>15.22</v>
      </c>
      <c r="Q107" s="3">
        <v>9.73</v>
      </c>
      <c r="R107" s="5" t="s">
        <v>163</v>
      </c>
      <c r="S107" s="5" t="s">
        <v>164</v>
      </c>
      <c r="T107" s="5" t="str">
        <f t="shared" si="7"/>
        <v>Edward Hooks</v>
      </c>
      <c r="U107" t="s">
        <v>260</v>
      </c>
      <c r="V107" s="5" t="s">
        <v>37</v>
      </c>
      <c r="W107" s="5" t="s">
        <v>28</v>
      </c>
      <c r="X107" s="5" t="s">
        <v>41</v>
      </c>
      <c r="Y107" s="5" t="s">
        <v>316</v>
      </c>
      <c r="Z107" s="5" t="s">
        <v>43</v>
      </c>
      <c r="AA107" s="4">
        <v>0.36</v>
      </c>
      <c r="AB107" s="1">
        <v>40494</v>
      </c>
      <c r="AC107" s="1">
        <v>25200</v>
      </c>
      <c r="AD107">
        <f t="shared" si="8"/>
        <v>2</v>
      </c>
      <c r="AE107">
        <f t="shared" ca="1" si="9"/>
        <v>55</v>
      </c>
      <c r="AF107" t="str">
        <f t="shared" ca="1" si="10"/>
        <v>18-64</v>
      </c>
      <c r="AG107" s="3">
        <f t="shared" si="11"/>
        <v>0.99800000000000011</v>
      </c>
      <c r="AH107" t="str">
        <f>_xlfn.IFNA(VLOOKUP(Sales_Transactions[[#This Row],[Order ID]],Returned_Items[#All],2,FALSE),"Not Returned")</f>
        <v>Returned</v>
      </c>
    </row>
    <row r="108" spans="1:34" x14ac:dyDescent="0.25">
      <c r="A108">
        <v>11941</v>
      </c>
      <c r="C108" t="s">
        <v>317</v>
      </c>
      <c r="D108" s="2" t="str">
        <f>TEXT(MID(Sales_Transactions[[#This Row],[Order Date]],2,5),"d/m/yyy")</f>
        <v>24/6/2010</v>
      </c>
      <c r="E108" s="2" t="str">
        <f>TEXT(MID(Sales_Transactions[[#This Row],[Order Date]],2,5),"d")</f>
        <v>24</v>
      </c>
      <c r="F108" s="2" t="str">
        <f>TEXT(MID(Sales_Transactions[[#This Row],[Order Date]],2,5),"m")</f>
        <v>6</v>
      </c>
      <c r="G108" s="2" t="str">
        <f>TEXT(MID(Sales_Transactions[[#This Row],[Order Date]],2,5),"yyy")</f>
        <v>2010</v>
      </c>
      <c r="H108" s="2" t="str">
        <f>TEXT(MID(Sales_Transactions[[#This Row],[Order Date]],2,5),"yyy/m")</f>
        <v>2010/6</v>
      </c>
      <c r="I108" t="s">
        <v>101</v>
      </c>
      <c r="J108">
        <f t="shared" si="6"/>
        <v>1</v>
      </c>
      <c r="K108" s="2">
        <v>4</v>
      </c>
      <c r="L108" s="3">
        <v>73.069999999999993</v>
      </c>
      <c r="M108" s="4">
        <v>0.08</v>
      </c>
      <c r="N108" s="5" t="s">
        <v>23</v>
      </c>
      <c r="O108" s="3">
        <v>-41.01</v>
      </c>
      <c r="P108" s="3">
        <v>15.7</v>
      </c>
      <c r="Q108" s="3">
        <v>11.25</v>
      </c>
      <c r="R108" s="5" t="s">
        <v>294</v>
      </c>
      <c r="S108" s="5" t="s">
        <v>295</v>
      </c>
      <c r="T108" s="5" t="str">
        <f t="shared" si="7"/>
        <v>Jamie Kunitz</v>
      </c>
      <c r="U108" t="s">
        <v>260</v>
      </c>
      <c r="V108" s="5" t="s">
        <v>47</v>
      </c>
      <c r="W108" s="5" t="s">
        <v>28</v>
      </c>
      <c r="X108" s="5" t="s">
        <v>29</v>
      </c>
      <c r="Y108" s="5" t="s">
        <v>318</v>
      </c>
      <c r="Z108" s="5" t="s">
        <v>43</v>
      </c>
      <c r="AA108" s="4">
        <v>0.6</v>
      </c>
      <c r="AB108" s="1">
        <v>40354</v>
      </c>
      <c r="AC108" s="1">
        <v>25092</v>
      </c>
      <c r="AD108">
        <f t="shared" si="8"/>
        <v>1</v>
      </c>
      <c r="AE108">
        <f t="shared" ca="1" si="9"/>
        <v>55</v>
      </c>
      <c r="AF108" t="str">
        <f t="shared" ca="1" si="10"/>
        <v>18-64</v>
      </c>
      <c r="AG108" s="3">
        <f t="shared" si="11"/>
        <v>6.7343599999999997</v>
      </c>
      <c r="AH108" t="str">
        <f>_xlfn.IFNA(VLOOKUP(Sales_Transactions[[#This Row],[Order ID]],Returned_Items[#All],2,FALSE),"Not Returned")</f>
        <v>Not Returned</v>
      </c>
    </row>
    <row r="109" spans="1:34" x14ac:dyDescent="0.25">
      <c r="A109">
        <v>11941</v>
      </c>
      <c r="C109" t="s">
        <v>317</v>
      </c>
      <c r="D109" s="2" t="str">
        <f>TEXT(MID(Sales_Transactions[[#This Row],[Order Date]],2,5),"d/m/yyy")</f>
        <v>24/6/2010</v>
      </c>
      <c r="E109" s="2" t="str">
        <f>TEXT(MID(Sales_Transactions[[#This Row],[Order Date]],2,5),"d")</f>
        <v>24</v>
      </c>
      <c r="F109" s="2" t="str">
        <f>TEXT(MID(Sales_Transactions[[#This Row],[Order Date]],2,5),"m")</f>
        <v>6</v>
      </c>
      <c r="G109" s="2" t="str">
        <f>TEXT(MID(Sales_Transactions[[#This Row],[Order Date]],2,5),"yyy")</f>
        <v>2010</v>
      </c>
      <c r="H109" s="2" t="str">
        <f>TEXT(MID(Sales_Transactions[[#This Row],[Order Date]],2,5),"yyy/m")</f>
        <v>2010/6</v>
      </c>
      <c r="I109" t="s">
        <v>101</v>
      </c>
      <c r="J109">
        <f t="shared" si="6"/>
        <v>1</v>
      </c>
      <c r="K109" s="2">
        <v>26</v>
      </c>
      <c r="L109" s="3">
        <v>4679.1000000000004</v>
      </c>
      <c r="M109" s="4">
        <v>0.05</v>
      </c>
      <c r="N109" s="5" t="s">
        <v>34</v>
      </c>
      <c r="O109" s="3">
        <v>111.52</v>
      </c>
      <c r="P109" s="3">
        <v>179.29</v>
      </c>
      <c r="Q109" s="3">
        <v>29.21</v>
      </c>
      <c r="R109" s="5" t="s">
        <v>294</v>
      </c>
      <c r="S109" s="5" t="s">
        <v>295</v>
      </c>
      <c r="T109" s="5" t="str">
        <f t="shared" si="7"/>
        <v>Jamie Kunitz</v>
      </c>
      <c r="U109" t="s">
        <v>260</v>
      </c>
      <c r="V109" s="5" t="s">
        <v>47</v>
      </c>
      <c r="W109" s="5" t="s">
        <v>57</v>
      </c>
      <c r="X109" s="5" t="s">
        <v>107</v>
      </c>
      <c r="Y109" s="5" t="s">
        <v>319</v>
      </c>
      <c r="Z109" s="5" t="s">
        <v>106</v>
      </c>
      <c r="AA109" s="4">
        <v>0.74</v>
      </c>
      <c r="AB109" s="1">
        <v>40354</v>
      </c>
      <c r="AC109" s="1">
        <v>23263</v>
      </c>
      <c r="AD109">
        <f t="shared" si="8"/>
        <v>1</v>
      </c>
      <c r="AE109">
        <f t="shared" ca="1" si="9"/>
        <v>60</v>
      </c>
      <c r="AF109" t="str">
        <f t="shared" ca="1" si="10"/>
        <v>18-64</v>
      </c>
      <c r="AG109" s="3">
        <f t="shared" si="11"/>
        <v>8.0157828846153851</v>
      </c>
      <c r="AH109" t="str">
        <f>_xlfn.IFNA(VLOOKUP(Sales_Transactions[[#This Row],[Order ID]],Returned_Items[#All],2,FALSE),"Not Returned")</f>
        <v>Not Returned</v>
      </c>
    </row>
    <row r="110" spans="1:34" x14ac:dyDescent="0.25">
      <c r="A110">
        <v>12096</v>
      </c>
      <c r="C110" t="s">
        <v>320</v>
      </c>
      <c r="D110" s="2" t="str">
        <f>TEXT(MID(Sales_Transactions[[#This Row],[Order Date]],2,5),"d/m/yyy")</f>
        <v>19/9/2012</v>
      </c>
      <c r="E110" s="2" t="str">
        <f>TEXT(MID(Sales_Transactions[[#This Row],[Order Date]],2,5),"d")</f>
        <v>19</v>
      </c>
      <c r="F110" s="2" t="str">
        <f>TEXT(MID(Sales_Transactions[[#This Row],[Order Date]],2,5),"m")</f>
        <v>9</v>
      </c>
      <c r="G110" s="2" t="str">
        <f>TEXT(MID(Sales_Transactions[[#This Row],[Order Date]],2,5),"yyy")</f>
        <v>2012</v>
      </c>
      <c r="H110" s="2" t="str">
        <f>TEXT(MID(Sales_Transactions[[#This Row],[Order Date]],2,5),"yyy/m")</f>
        <v>2012/9</v>
      </c>
      <c r="I110" t="s">
        <v>78</v>
      </c>
      <c r="J110">
        <f t="shared" si="6"/>
        <v>3</v>
      </c>
      <c r="K110" s="2">
        <v>46</v>
      </c>
      <c r="L110" s="3">
        <v>8009.5924999999997</v>
      </c>
      <c r="M110" s="4">
        <v>0.02</v>
      </c>
      <c r="N110" s="5" t="s">
        <v>23</v>
      </c>
      <c r="O110" s="3">
        <v>2332.4</v>
      </c>
      <c r="P110" s="3">
        <v>200.99</v>
      </c>
      <c r="Q110" s="3">
        <v>8.08</v>
      </c>
      <c r="R110" s="5" t="s">
        <v>202</v>
      </c>
      <c r="S110" s="5" t="s">
        <v>203</v>
      </c>
      <c r="T110" s="5" t="str">
        <f t="shared" si="7"/>
        <v>Michelle Lonsdale</v>
      </c>
      <c r="U110" t="s">
        <v>260</v>
      </c>
      <c r="V110" s="5" t="s">
        <v>74</v>
      </c>
      <c r="W110" s="5" t="s">
        <v>48</v>
      </c>
      <c r="X110" s="5" t="s">
        <v>49</v>
      </c>
      <c r="Y110" s="5" t="s">
        <v>321</v>
      </c>
      <c r="Z110" s="5" t="s">
        <v>43</v>
      </c>
      <c r="AA110" s="4">
        <v>0.59</v>
      </c>
      <c r="AB110" s="1">
        <v>41171</v>
      </c>
      <c r="AC110" s="1">
        <v>24667</v>
      </c>
      <c r="AD110">
        <f t="shared" si="8"/>
        <v>0</v>
      </c>
      <c r="AE110">
        <f t="shared" ca="1" si="9"/>
        <v>57</v>
      </c>
      <c r="AF110" t="str">
        <f t="shared" ca="1" si="10"/>
        <v>18-64</v>
      </c>
      <c r="AG110" s="3">
        <f t="shared" si="11"/>
        <v>4.5441261304347833</v>
      </c>
      <c r="AH110" t="str">
        <f>_xlfn.IFNA(VLOOKUP(Sales_Transactions[[#This Row],[Order ID]],Returned_Items[#All],2,FALSE),"Not Returned")</f>
        <v>Returned</v>
      </c>
    </row>
    <row r="111" spans="1:34" x14ac:dyDescent="0.25">
      <c r="A111">
        <v>12096</v>
      </c>
      <c r="C111" t="s">
        <v>320</v>
      </c>
      <c r="D111" s="2" t="str">
        <f>TEXT(MID(Sales_Transactions[[#This Row],[Order Date]],2,5),"d/m/yyy")</f>
        <v>19/9/2012</v>
      </c>
      <c r="E111" s="2" t="str">
        <f>TEXT(MID(Sales_Transactions[[#This Row],[Order Date]],2,5),"d")</f>
        <v>19</v>
      </c>
      <c r="F111" s="2" t="str">
        <f>TEXT(MID(Sales_Transactions[[#This Row],[Order Date]],2,5),"m")</f>
        <v>9</v>
      </c>
      <c r="G111" s="2" t="str">
        <f>TEXT(MID(Sales_Transactions[[#This Row],[Order Date]],2,5),"yyy")</f>
        <v>2012</v>
      </c>
      <c r="H111" s="2" t="str">
        <f>TEXT(MID(Sales_Transactions[[#This Row],[Order Date]],2,5),"yyy/m")</f>
        <v>2012/9</v>
      </c>
      <c r="I111" t="s">
        <v>78</v>
      </c>
      <c r="J111">
        <f t="shared" si="6"/>
        <v>3</v>
      </c>
      <c r="K111" s="2">
        <v>23</v>
      </c>
      <c r="L111" s="3">
        <v>4689.66</v>
      </c>
      <c r="M111" s="4">
        <v>0.01</v>
      </c>
      <c r="N111" s="5" t="s">
        <v>23</v>
      </c>
      <c r="O111" s="3">
        <v>2176.19</v>
      </c>
      <c r="P111" s="3">
        <v>194.3</v>
      </c>
      <c r="Q111" s="3">
        <v>11.54</v>
      </c>
      <c r="R111" s="5" t="s">
        <v>202</v>
      </c>
      <c r="S111" s="5" t="s">
        <v>203</v>
      </c>
      <c r="T111" s="5" t="str">
        <f t="shared" si="7"/>
        <v>Michelle Lonsdale</v>
      </c>
      <c r="U111" t="s">
        <v>260</v>
      </c>
      <c r="V111" s="5" t="s">
        <v>74</v>
      </c>
      <c r="W111" s="5" t="s">
        <v>57</v>
      </c>
      <c r="X111" s="5" t="s">
        <v>58</v>
      </c>
      <c r="Y111" s="5" t="s">
        <v>322</v>
      </c>
      <c r="Z111" s="5" t="s">
        <v>31</v>
      </c>
      <c r="AA111" s="4">
        <v>0.59</v>
      </c>
      <c r="AB111" s="1">
        <v>41173</v>
      </c>
      <c r="AC111" s="1">
        <v>24781</v>
      </c>
      <c r="AD111">
        <f t="shared" si="8"/>
        <v>2</v>
      </c>
      <c r="AE111">
        <f t="shared" ca="1" si="9"/>
        <v>56</v>
      </c>
      <c r="AF111" t="str">
        <f t="shared" ca="1" si="10"/>
        <v>18-64</v>
      </c>
      <c r="AG111" s="3">
        <f t="shared" si="11"/>
        <v>8.9487204347826097</v>
      </c>
      <c r="AH111" t="str">
        <f>_xlfn.IFNA(VLOOKUP(Sales_Transactions[[#This Row],[Order ID]],Returned_Items[#All],2,FALSE),"Not Returned")</f>
        <v>Returned</v>
      </c>
    </row>
    <row r="112" spans="1:34" x14ac:dyDescent="0.25">
      <c r="A112">
        <v>12289</v>
      </c>
      <c r="C112" t="s">
        <v>323</v>
      </c>
      <c r="D112" s="2" t="str">
        <f>TEXT(MID(Sales_Transactions[[#This Row],[Order Date]],2,5),"d/m/yyy")</f>
        <v>24/12/2011</v>
      </c>
      <c r="E112" s="2" t="str">
        <f>TEXT(MID(Sales_Transactions[[#This Row],[Order Date]],2,5),"d")</f>
        <v>24</v>
      </c>
      <c r="F112" s="2" t="str">
        <f>TEXT(MID(Sales_Transactions[[#This Row],[Order Date]],2,5),"m")</f>
        <v>12</v>
      </c>
      <c r="G112" s="2" t="str">
        <f>TEXT(MID(Sales_Transactions[[#This Row],[Order Date]],2,5),"yyy")</f>
        <v>2011</v>
      </c>
      <c r="H112" s="2" t="str">
        <f>TEXT(MID(Sales_Transactions[[#This Row],[Order Date]],2,5),"yyy/m")</f>
        <v>2011/12</v>
      </c>
      <c r="I112" t="s">
        <v>22</v>
      </c>
      <c r="J112">
        <f t="shared" si="6"/>
        <v>2</v>
      </c>
      <c r="K112" s="2">
        <v>25</v>
      </c>
      <c r="L112" s="3">
        <v>3019.41</v>
      </c>
      <c r="M112" s="4">
        <v>0.04</v>
      </c>
      <c r="N112" s="5" t="s">
        <v>23</v>
      </c>
      <c r="O112" s="3">
        <v>1269.05</v>
      </c>
      <c r="P112" s="3">
        <v>120.97</v>
      </c>
      <c r="Q112" s="3">
        <v>7.11</v>
      </c>
      <c r="R112" s="5" t="s">
        <v>312</v>
      </c>
      <c r="S112" s="5" t="s">
        <v>313</v>
      </c>
      <c r="T112" s="5" t="str">
        <f t="shared" si="7"/>
        <v>Brendan Dodson</v>
      </c>
      <c r="U112" t="s">
        <v>260</v>
      </c>
      <c r="V112" s="5" t="s">
        <v>47</v>
      </c>
      <c r="W112" s="5" t="s">
        <v>48</v>
      </c>
      <c r="X112" s="5" t="s">
        <v>324</v>
      </c>
      <c r="Y112" s="5" t="s">
        <v>325</v>
      </c>
      <c r="Z112" s="5" t="s">
        <v>56</v>
      </c>
      <c r="AA112" s="4">
        <v>0.36</v>
      </c>
      <c r="AB112" s="1">
        <v>40905</v>
      </c>
      <c r="AC112" s="1">
        <v>24264</v>
      </c>
      <c r="AD112">
        <f t="shared" si="8"/>
        <v>4</v>
      </c>
      <c r="AE112">
        <f t="shared" ca="1" si="9"/>
        <v>58</v>
      </c>
      <c r="AF112" t="str">
        <f t="shared" ca="1" si="10"/>
        <v>18-64</v>
      </c>
      <c r="AG112" s="3">
        <f t="shared" si="11"/>
        <v>5.1212644799999998</v>
      </c>
      <c r="AH112" t="str">
        <f>_xlfn.IFNA(VLOOKUP(Sales_Transactions[[#This Row],[Order ID]],Returned_Items[#All],2,FALSE),"Not Returned")</f>
        <v>Not Returned</v>
      </c>
    </row>
    <row r="113" spans="1:34" x14ac:dyDescent="0.25">
      <c r="A113">
        <v>12352</v>
      </c>
      <c r="C113" t="s">
        <v>326</v>
      </c>
      <c r="D113" s="2" t="str">
        <f>TEXT(MID(Sales_Transactions[[#This Row],[Order Date]],2,5),"d/m/yyy")</f>
        <v>23/3/2012</v>
      </c>
      <c r="E113" s="2" t="str">
        <f>TEXT(MID(Sales_Transactions[[#This Row],[Order Date]],2,5),"d")</f>
        <v>23</v>
      </c>
      <c r="F113" s="2" t="str">
        <f>TEXT(MID(Sales_Transactions[[#This Row],[Order Date]],2,5),"m")</f>
        <v>3</v>
      </c>
      <c r="G113" s="2" t="str">
        <f>TEXT(MID(Sales_Transactions[[#This Row],[Order Date]],2,5),"yyy")</f>
        <v>2012</v>
      </c>
      <c r="H113" s="2" t="str">
        <f>TEXT(MID(Sales_Transactions[[#This Row],[Order Date]],2,5),"yyy/m")</f>
        <v>2012/3</v>
      </c>
      <c r="I113" t="s">
        <v>78</v>
      </c>
      <c r="J113">
        <f t="shared" si="6"/>
        <v>3</v>
      </c>
      <c r="K113" s="2">
        <v>5</v>
      </c>
      <c r="L113" s="3">
        <v>36.86</v>
      </c>
      <c r="M113" s="4">
        <v>7.0000000000000007E-2</v>
      </c>
      <c r="N113" s="5" t="s">
        <v>23</v>
      </c>
      <c r="O113" s="3">
        <v>-32.82</v>
      </c>
      <c r="P113" s="3">
        <v>5.81</v>
      </c>
      <c r="Q113" s="3">
        <v>8.49</v>
      </c>
      <c r="R113" s="5" t="s">
        <v>327</v>
      </c>
      <c r="S113" s="5" t="s">
        <v>328</v>
      </c>
      <c r="T113" s="5" t="str">
        <f t="shared" si="7"/>
        <v>Hunter Glantz</v>
      </c>
      <c r="U113" t="s">
        <v>260</v>
      </c>
      <c r="V113" s="5" t="s">
        <v>47</v>
      </c>
      <c r="W113" s="5" t="s">
        <v>28</v>
      </c>
      <c r="X113" s="5" t="s">
        <v>41</v>
      </c>
      <c r="Y113" s="5" t="s">
        <v>329</v>
      </c>
      <c r="Z113" s="5" t="s">
        <v>43</v>
      </c>
      <c r="AA113" s="4">
        <v>0.39</v>
      </c>
      <c r="AB113" s="1">
        <v>40992</v>
      </c>
      <c r="AC113" s="1">
        <v>24161</v>
      </c>
      <c r="AD113">
        <f t="shared" si="8"/>
        <v>1</v>
      </c>
      <c r="AE113">
        <f t="shared" ca="1" si="9"/>
        <v>58</v>
      </c>
      <c r="AF113" t="str">
        <f t="shared" ca="1" si="10"/>
        <v>18-64</v>
      </c>
      <c r="AG113" s="3">
        <f t="shared" si="11"/>
        <v>2.8591866000000001</v>
      </c>
      <c r="AH113" t="str">
        <f>_xlfn.IFNA(VLOOKUP(Sales_Transactions[[#This Row],[Order ID]],Returned_Items[#All],2,FALSE),"Not Returned")</f>
        <v>Not Returned</v>
      </c>
    </row>
    <row r="114" spans="1:34" x14ac:dyDescent="0.25">
      <c r="A114">
        <v>12419</v>
      </c>
      <c r="C114" t="s">
        <v>330</v>
      </c>
      <c r="D114" s="2" t="str">
        <f>TEXT(MID(Sales_Transactions[[#This Row],[Order Date]],2,5),"d/m/yyy")</f>
        <v>15/10/2011</v>
      </c>
      <c r="E114" s="2" t="str">
        <f>TEXT(MID(Sales_Transactions[[#This Row],[Order Date]],2,5),"d")</f>
        <v>15</v>
      </c>
      <c r="F114" s="2" t="str">
        <f>TEXT(MID(Sales_Transactions[[#This Row],[Order Date]],2,5),"m")</f>
        <v>10</v>
      </c>
      <c r="G114" s="2" t="str">
        <f>TEXT(MID(Sales_Transactions[[#This Row],[Order Date]],2,5),"yyy")</f>
        <v>2011</v>
      </c>
      <c r="H114" s="2" t="str">
        <f>TEXT(MID(Sales_Transactions[[#This Row],[Order Date]],2,5),"yyy/m")</f>
        <v>2011/10</v>
      </c>
      <c r="I114" t="s">
        <v>101</v>
      </c>
      <c r="J114">
        <f t="shared" si="6"/>
        <v>1</v>
      </c>
      <c r="K114" s="2">
        <v>12</v>
      </c>
      <c r="L114" s="3">
        <v>22079.47</v>
      </c>
      <c r="M114" s="4">
        <v>0.06</v>
      </c>
      <c r="N114" s="5" t="s">
        <v>23</v>
      </c>
      <c r="O114" s="3">
        <v>5322.14</v>
      </c>
      <c r="P114" s="3">
        <v>1938.02</v>
      </c>
      <c r="Q114" s="3">
        <v>13.99</v>
      </c>
      <c r="R114" s="5" t="s">
        <v>102</v>
      </c>
      <c r="S114" s="5" t="s">
        <v>103</v>
      </c>
      <c r="T114" s="5" t="str">
        <f t="shared" si="7"/>
        <v>Sylvia Foulston</v>
      </c>
      <c r="U114" t="s">
        <v>260</v>
      </c>
      <c r="V114" s="5" t="s">
        <v>47</v>
      </c>
      <c r="W114" s="5" t="s">
        <v>48</v>
      </c>
      <c r="X114" s="5" t="s">
        <v>324</v>
      </c>
      <c r="Y114" s="5" t="s">
        <v>331</v>
      </c>
      <c r="Z114" s="5" t="s">
        <v>56</v>
      </c>
      <c r="AA114" s="4">
        <v>0.38</v>
      </c>
      <c r="AB114" s="1">
        <v>40833</v>
      </c>
      <c r="AC114" s="1">
        <v>24359</v>
      </c>
      <c r="AD114">
        <f t="shared" si="8"/>
        <v>2</v>
      </c>
      <c r="AE114">
        <f t="shared" ca="1" si="9"/>
        <v>57</v>
      </c>
      <c r="AF114" t="str">
        <f t="shared" ca="1" si="10"/>
        <v>18-64</v>
      </c>
      <c r="AG114" s="3">
        <f t="shared" si="11"/>
        <v>162.57059899999999</v>
      </c>
      <c r="AH114" t="str">
        <f>_xlfn.IFNA(VLOOKUP(Sales_Transactions[[#This Row],[Order ID]],Returned_Items[#All],2,FALSE),"Not Returned")</f>
        <v>Not Returned</v>
      </c>
    </row>
    <row r="115" spans="1:34" x14ac:dyDescent="0.25">
      <c r="A115">
        <v>12485</v>
      </c>
      <c r="C115" t="s">
        <v>332</v>
      </c>
      <c r="D115" s="2" t="str">
        <f>TEXT(MID(Sales_Transactions[[#This Row],[Order Date]],2,5),"d/m/yyy")</f>
        <v>7/8/2010</v>
      </c>
      <c r="E115" s="2" t="str">
        <f>TEXT(MID(Sales_Transactions[[#This Row],[Order Date]],2,5),"d")</f>
        <v>7</v>
      </c>
      <c r="F115" s="2" t="str">
        <f>TEXT(MID(Sales_Transactions[[#This Row],[Order Date]],2,5),"m")</f>
        <v>8</v>
      </c>
      <c r="G115" s="2" t="str">
        <f>TEXT(MID(Sales_Transactions[[#This Row],[Order Date]],2,5),"yyy")</f>
        <v>2010</v>
      </c>
      <c r="H115" s="2" t="str">
        <f>TEXT(MID(Sales_Transactions[[#This Row],[Order Date]],2,5),"yyy/m")</f>
        <v>2010/8</v>
      </c>
      <c r="I115" t="s">
        <v>101</v>
      </c>
      <c r="J115">
        <f t="shared" si="6"/>
        <v>1</v>
      </c>
      <c r="K115" s="2">
        <v>24</v>
      </c>
      <c r="L115" s="3">
        <v>5407.31</v>
      </c>
      <c r="M115" s="4">
        <v>0.04</v>
      </c>
      <c r="N115" s="5" t="s">
        <v>34</v>
      </c>
      <c r="O115" s="3">
        <v>1068.48</v>
      </c>
      <c r="P115" s="3">
        <v>226.67</v>
      </c>
      <c r="Q115" s="3">
        <v>28.16</v>
      </c>
      <c r="R115" s="5" t="s">
        <v>157</v>
      </c>
      <c r="S115" s="5" t="s">
        <v>158</v>
      </c>
      <c r="T115" s="5" t="str">
        <f t="shared" si="7"/>
        <v>Eugene Barchas</v>
      </c>
      <c r="U115" t="s">
        <v>260</v>
      </c>
      <c r="V115" s="5" t="s">
        <v>74</v>
      </c>
      <c r="W115" s="5" t="s">
        <v>57</v>
      </c>
      <c r="X115" s="5" t="s">
        <v>154</v>
      </c>
      <c r="Y115" s="5" t="s">
        <v>333</v>
      </c>
      <c r="Z115" s="5" t="s">
        <v>40</v>
      </c>
      <c r="AA115" s="4">
        <v>0.59</v>
      </c>
      <c r="AB115" s="1">
        <v>40398</v>
      </c>
      <c r="AC115" s="1">
        <v>24159</v>
      </c>
      <c r="AD115">
        <f t="shared" si="8"/>
        <v>1</v>
      </c>
      <c r="AE115">
        <f t="shared" ca="1" si="9"/>
        <v>58</v>
      </c>
      <c r="AF115" t="str">
        <f t="shared" ca="1" si="10"/>
        <v>18-64</v>
      </c>
      <c r="AG115" s="3">
        <f t="shared" si="11"/>
        <v>10.614138833333334</v>
      </c>
      <c r="AH115" t="str">
        <f>_xlfn.IFNA(VLOOKUP(Sales_Transactions[[#This Row],[Order ID]],Returned_Items[#All],2,FALSE),"Not Returned")</f>
        <v>Not Returned</v>
      </c>
    </row>
    <row r="116" spans="1:34" x14ac:dyDescent="0.25">
      <c r="A116">
        <v>12544</v>
      </c>
      <c r="C116" t="s">
        <v>334</v>
      </c>
      <c r="D116" s="2" t="str">
        <f>TEXT(MID(Sales_Transactions[[#This Row],[Order Date]],2,5),"d/m/yyy")</f>
        <v>3/3/2009</v>
      </c>
      <c r="E116" s="2" t="str">
        <f>TEXT(MID(Sales_Transactions[[#This Row],[Order Date]],2,5),"d")</f>
        <v>3</v>
      </c>
      <c r="F116" s="2" t="str">
        <f>TEXT(MID(Sales_Transactions[[#This Row],[Order Date]],2,5),"m")</f>
        <v>3</v>
      </c>
      <c r="G116" s="2" t="str">
        <f>TEXT(MID(Sales_Transactions[[#This Row],[Order Date]],2,5),"yyy")</f>
        <v>2009</v>
      </c>
      <c r="H116" s="2" t="str">
        <f>TEXT(MID(Sales_Transactions[[#This Row],[Order Date]],2,5),"yyy/m")</f>
        <v>2009/3</v>
      </c>
      <c r="I116" t="s">
        <v>22</v>
      </c>
      <c r="J116">
        <f t="shared" si="6"/>
        <v>2</v>
      </c>
      <c r="K116" s="2">
        <v>34</v>
      </c>
      <c r="L116" s="3">
        <v>74.3</v>
      </c>
      <c r="M116" s="4">
        <v>0.08</v>
      </c>
      <c r="N116" s="5" t="s">
        <v>23</v>
      </c>
      <c r="O116" s="3">
        <v>-129.01</v>
      </c>
      <c r="P116" s="3">
        <v>2.08</v>
      </c>
      <c r="Q116" s="3">
        <v>5.33</v>
      </c>
      <c r="R116" s="5" t="s">
        <v>110</v>
      </c>
      <c r="S116" s="5" t="s">
        <v>111</v>
      </c>
      <c r="T116" s="5" t="str">
        <f t="shared" si="7"/>
        <v>Jim Radford</v>
      </c>
      <c r="U116" t="s">
        <v>260</v>
      </c>
      <c r="V116" s="5" t="s">
        <v>47</v>
      </c>
      <c r="W116" s="5" t="s">
        <v>57</v>
      </c>
      <c r="X116" s="5" t="s">
        <v>58</v>
      </c>
      <c r="Y116" s="5" t="s">
        <v>335</v>
      </c>
      <c r="Z116" s="5" t="s">
        <v>43</v>
      </c>
      <c r="AA116" s="4">
        <v>0.43</v>
      </c>
      <c r="AB116" s="1">
        <v>39882</v>
      </c>
      <c r="AC116" s="1">
        <v>24255</v>
      </c>
      <c r="AD116">
        <f t="shared" si="8"/>
        <v>7</v>
      </c>
      <c r="AE116">
        <f t="shared" ca="1" si="9"/>
        <v>58</v>
      </c>
      <c r="AF116" t="str">
        <f t="shared" ca="1" si="10"/>
        <v>18-64</v>
      </c>
      <c r="AG116" s="3">
        <f t="shared" si="11"/>
        <v>0.21789223529411766</v>
      </c>
      <c r="AH116" t="str">
        <f>_xlfn.IFNA(VLOOKUP(Sales_Transactions[[#This Row],[Order ID]],Returned_Items[#All],2,FALSE),"Not Returned")</f>
        <v>Not Returned</v>
      </c>
    </row>
    <row r="117" spans="1:34" x14ac:dyDescent="0.25">
      <c r="A117">
        <v>12704</v>
      </c>
      <c r="C117" t="s">
        <v>336</v>
      </c>
      <c r="D117" s="2" t="str">
        <f>TEXT(MID(Sales_Transactions[[#This Row],[Order Date]],2,5),"d/m/yyy")</f>
        <v>9/2/2010</v>
      </c>
      <c r="E117" s="2" t="str">
        <f>TEXT(MID(Sales_Transactions[[#This Row],[Order Date]],2,5),"d")</f>
        <v>9</v>
      </c>
      <c r="F117" s="2" t="str">
        <f>TEXT(MID(Sales_Transactions[[#This Row],[Order Date]],2,5),"m")</f>
        <v>2</v>
      </c>
      <c r="G117" s="2" t="str">
        <f>TEXT(MID(Sales_Transactions[[#This Row],[Order Date]],2,5),"yyy")</f>
        <v>2010</v>
      </c>
      <c r="H117" s="2" t="str">
        <f>TEXT(MID(Sales_Transactions[[#This Row],[Order Date]],2,5),"yyy/m")</f>
        <v>2010/2</v>
      </c>
      <c r="I117" t="s">
        <v>22</v>
      </c>
      <c r="J117">
        <f t="shared" si="6"/>
        <v>2</v>
      </c>
      <c r="K117" s="2">
        <v>44</v>
      </c>
      <c r="L117" s="3">
        <v>21506.77</v>
      </c>
      <c r="M117" s="4">
        <v>0.06</v>
      </c>
      <c r="N117" s="5" t="s">
        <v>23</v>
      </c>
      <c r="O117" s="3">
        <v>1260.51</v>
      </c>
      <c r="P117" s="3">
        <v>499.99</v>
      </c>
      <c r="Q117" s="3">
        <v>24.49</v>
      </c>
      <c r="R117" s="5" t="s">
        <v>53</v>
      </c>
      <c r="S117" s="5" t="s">
        <v>54</v>
      </c>
      <c r="T117" s="5" t="str">
        <f t="shared" si="7"/>
        <v>Carlos Soltero</v>
      </c>
      <c r="U117" t="s">
        <v>260</v>
      </c>
      <c r="V117" s="5" t="s">
        <v>27</v>
      </c>
      <c r="W117" s="5" t="s">
        <v>48</v>
      </c>
      <c r="X117" s="5" t="s">
        <v>131</v>
      </c>
      <c r="Y117" s="5" t="s">
        <v>337</v>
      </c>
      <c r="Z117" s="5" t="s">
        <v>31</v>
      </c>
      <c r="AA117" s="4">
        <v>0.36</v>
      </c>
      <c r="AB117" s="1">
        <v>40218</v>
      </c>
      <c r="AC117" s="1">
        <v>24150</v>
      </c>
      <c r="AD117">
        <f t="shared" si="8"/>
        <v>0</v>
      </c>
      <c r="AE117">
        <f t="shared" ca="1" si="9"/>
        <v>58</v>
      </c>
      <c r="AF117" t="str">
        <f t="shared" ca="1" si="10"/>
        <v>18-64</v>
      </c>
      <c r="AG117" s="3">
        <f t="shared" si="11"/>
        <v>11.913181954545452</v>
      </c>
      <c r="AH117" t="str">
        <f>_xlfn.IFNA(VLOOKUP(Sales_Transactions[[#This Row],[Order ID]],Returned_Items[#All],2,FALSE),"Not Returned")</f>
        <v>Returned</v>
      </c>
    </row>
    <row r="118" spans="1:34" x14ac:dyDescent="0.25">
      <c r="A118">
        <v>12704</v>
      </c>
      <c r="C118" t="s">
        <v>336</v>
      </c>
      <c r="D118" s="2" t="str">
        <f>TEXT(MID(Sales_Transactions[[#This Row],[Order Date]],2,5),"d/m/yyy")</f>
        <v>9/2/2010</v>
      </c>
      <c r="E118" s="2" t="str">
        <f>TEXT(MID(Sales_Transactions[[#This Row],[Order Date]],2,5),"d")</f>
        <v>9</v>
      </c>
      <c r="F118" s="2" t="str">
        <f>TEXT(MID(Sales_Transactions[[#This Row],[Order Date]],2,5),"m")</f>
        <v>2</v>
      </c>
      <c r="G118" s="2" t="str">
        <f>TEXT(MID(Sales_Transactions[[#This Row],[Order Date]],2,5),"yyy")</f>
        <v>2010</v>
      </c>
      <c r="H118" s="2" t="str">
        <f>TEXT(MID(Sales_Transactions[[#This Row],[Order Date]],2,5),"yyy/m")</f>
        <v>2010/2</v>
      </c>
      <c r="I118" t="s">
        <v>22</v>
      </c>
      <c r="J118">
        <f t="shared" si="6"/>
        <v>2</v>
      </c>
      <c r="K118" s="2">
        <v>28</v>
      </c>
      <c r="L118" s="3">
        <v>669.02</v>
      </c>
      <c r="M118" s="4">
        <v>0.02</v>
      </c>
      <c r="N118" s="5" t="s">
        <v>34</v>
      </c>
      <c r="O118" s="3">
        <v>-1274.02</v>
      </c>
      <c r="P118" s="3">
        <v>20.98</v>
      </c>
      <c r="Q118" s="3">
        <v>53.03</v>
      </c>
      <c r="R118" s="5" t="s">
        <v>53</v>
      </c>
      <c r="S118" s="5" t="s">
        <v>54</v>
      </c>
      <c r="T118" s="5" t="str">
        <f t="shared" si="7"/>
        <v>Carlos Soltero</v>
      </c>
      <c r="U118" t="s">
        <v>260</v>
      </c>
      <c r="V118" s="5" t="s">
        <v>27</v>
      </c>
      <c r="W118" s="5" t="s">
        <v>28</v>
      </c>
      <c r="X118" s="5" t="s">
        <v>29</v>
      </c>
      <c r="Y118" s="5" t="s">
        <v>338</v>
      </c>
      <c r="Z118" s="5" t="s">
        <v>40</v>
      </c>
      <c r="AA118" s="4">
        <v>0.78</v>
      </c>
      <c r="AB118" s="1">
        <v>40220</v>
      </c>
      <c r="AC118" s="1">
        <v>24387</v>
      </c>
      <c r="AD118">
        <f t="shared" si="8"/>
        <v>2</v>
      </c>
      <c r="AE118">
        <f t="shared" ca="1" si="9"/>
        <v>57</v>
      </c>
      <c r="AF118" t="str">
        <f t="shared" ca="1" si="10"/>
        <v>18-64</v>
      </c>
      <c r="AG118" s="3">
        <f t="shared" si="11"/>
        <v>2.6430644285714284</v>
      </c>
      <c r="AH118" t="str">
        <f>_xlfn.IFNA(VLOOKUP(Sales_Transactions[[#This Row],[Order ID]],Returned_Items[#All],2,FALSE),"Not Returned")</f>
        <v>Returned</v>
      </c>
    </row>
    <row r="119" spans="1:34" x14ac:dyDescent="0.25">
      <c r="A119">
        <v>12771</v>
      </c>
      <c r="C119" t="s">
        <v>339</v>
      </c>
      <c r="D119" s="2" t="str">
        <f>TEXT(MID(Sales_Transactions[[#This Row],[Order Date]],2,5),"d/m/yyy")</f>
        <v>17/1/2009</v>
      </c>
      <c r="E119" s="2" t="str">
        <f>TEXT(MID(Sales_Transactions[[#This Row],[Order Date]],2,5),"d")</f>
        <v>17</v>
      </c>
      <c r="F119" s="2" t="str">
        <f>TEXT(MID(Sales_Transactions[[#This Row],[Order Date]],2,5),"m")</f>
        <v>1</v>
      </c>
      <c r="G119" s="2" t="str">
        <f>TEXT(MID(Sales_Transactions[[#This Row],[Order Date]],2,5),"yyy")</f>
        <v>2009</v>
      </c>
      <c r="H119" s="2" t="str">
        <f>TEXT(MID(Sales_Transactions[[#This Row],[Order Date]],2,5),"yyy/m")</f>
        <v>2009/1</v>
      </c>
      <c r="I119" t="s">
        <v>101</v>
      </c>
      <c r="J119">
        <f t="shared" si="6"/>
        <v>1</v>
      </c>
      <c r="K119" s="2">
        <v>40</v>
      </c>
      <c r="L119" s="3">
        <v>1143.49</v>
      </c>
      <c r="M119" s="4">
        <v>0.08</v>
      </c>
      <c r="N119" s="5" t="s">
        <v>23</v>
      </c>
      <c r="O119" s="3">
        <v>-193.44</v>
      </c>
      <c r="P119" s="3">
        <v>30.53</v>
      </c>
      <c r="Q119" s="3">
        <v>19.989999999999998</v>
      </c>
      <c r="R119" s="5" t="s">
        <v>53</v>
      </c>
      <c r="S119" s="5" t="s">
        <v>54</v>
      </c>
      <c r="T119" s="5" t="str">
        <f t="shared" si="7"/>
        <v>Carlos Soltero</v>
      </c>
      <c r="U119" t="s">
        <v>260</v>
      </c>
      <c r="V119" s="5" t="s">
        <v>27</v>
      </c>
      <c r="W119" s="5" t="s">
        <v>28</v>
      </c>
      <c r="X119" s="5" t="s">
        <v>115</v>
      </c>
      <c r="Y119" s="5" t="s">
        <v>340</v>
      </c>
      <c r="Z119" s="5" t="s">
        <v>43</v>
      </c>
      <c r="AA119" s="4">
        <v>0.39</v>
      </c>
      <c r="AB119" s="1">
        <v>39830</v>
      </c>
      <c r="AC119" s="1">
        <v>23794</v>
      </c>
      <c r="AD119">
        <f t="shared" si="8"/>
        <v>0</v>
      </c>
      <c r="AE119">
        <f t="shared" ca="1" si="9"/>
        <v>59</v>
      </c>
      <c r="AF119" t="str">
        <f t="shared" ca="1" si="10"/>
        <v>18-64</v>
      </c>
      <c r="AG119" s="3">
        <f t="shared" si="11"/>
        <v>1.2623894</v>
      </c>
      <c r="AH119" t="str">
        <f>_xlfn.IFNA(VLOOKUP(Sales_Transactions[[#This Row],[Order ID]],Returned_Items[#All],2,FALSE),"Not Returned")</f>
        <v>Not Returned</v>
      </c>
    </row>
    <row r="120" spans="1:34" x14ac:dyDescent="0.25">
      <c r="A120">
        <v>12771</v>
      </c>
      <c r="C120" t="s">
        <v>339</v>
      </c>
      <c r="D120" s="2" t="str">
        <f>TEXT(MID(Sales_Transactions[[#This Row],[Order Date]],2,5),"d/m/yyy")</f>
        <v>17/1/2009</v>
      </c>
      <c r="E120" s="2" t="str">
        <f>TEXT(MID(Sales_Transactions[[#This Row],[Order Date]],2,5),"d")</f>
        <v>17</v>
      </c>
      <c r="F120" s="2" t="str">
        <f>TEXT(MID(Sales_Transactions[[#This Row],[Order Date]],2,5),"m")</f>
        <v>1</v>
      </c>
      <c r="G120" s="2" t="str">
        <f>TEXT(MID(Sales_Transactions[[#This Row],[Order Date]],2,5),"yyy")</f>
        <v>2009</v>
      </c>
      <c r="H120" s="2" t="str">
        <f>TEXT(MID(Sales_Transactions[[#This Row],[Order Date]],2,5),"yyy/m")</f>
        <v>2009/1</v>
      </c>
      <c r="I120" t="s">
        <v>101</v>
      </c>
      <c r="J120">
        <f t="shared" si="6"/>
        <v>1</v>
      </c>
      <c r="K120" s="2">
        <v>46</v>
      </c>
      <c r="L120" s="3">
        <v>78.08</v>
      </c>
      <c r="M120" s="4">
        <v>0.01</v>
      </c>
      <c r="N120" s="5" t="s">
        <v>23</v>
      </c>
      <c r="O120" s="3">
        <v>-43.1</v>
      </c>
      <c r="P120" s="3">
        <v>1.68</v>
      </c>
      <c r="Q120" s="3">
        <v>1.57</v>
      </c>
      <c r="R120" s="5" t="s">
        <v>53</v>
      </c>
      <c r="S120" s="5" t="s">
        <v>54</v>
      </c>
      <c r="T120" s="5" t="str">
        <f t="shared" si="7"/>
        <v>Carlos Soltero</v>
      </c>
      <c r="U120" t="s">
        <v>260</v>
      </c>
      <c r="V120" s="5" t="s">
        <v>27</v>
      </c>
      <c r="W120" s="5" t="s">
        <v>28</v>
      </c>
      <c r="X120" s="5" t="s">
        <v>124</v>
      </c>
      <c r="Y120" s="5" t="s">
        <v>341</v>
      </c>
      <c r="Z120" s="5" t="s">
        <v>84</v>
      </c>
      <c r="AA120" s="4">
        <v>0.59</v>
      </c>
      <c r="AB120" s="1">
        <v>39832</v>
      </c>
      <c r="AC120" s="1">
        <v>22465</v>
      </c>
      <c r="AD120">
        <f t="shared" si="8"/>
        <v>2</v>
      </c>
      <c r="AE120">
        <f t="shared" ca="1" si="9"/>
        <v>63</v>
      </c>
      <c r="AF120" t="str">
        <f t="shared" ca="1" si="10"/>
        <v>18-64</v>
      </c>
      <c r="AG120" s="3">
        <f t="shared" si="11"/>
        <v>7.0648521739130429E-2</v>
      </c>
      <c r="AH120" t="str">
        <f>_xlfn.IFNA(VLOOKUP(Sales_Transactions[[#This Row],[Order ID]],Returned_Items[#All],2,FALSE),"Not Returned")</f>
        <v>Not Returned</v>
      </c>
    </row>
    <row r="121" spans="1:34" x14ac:dyDescent="0.25">
      <c r="A121">
        <v>12929</v>
      </c>
      <c r="C121" t="s">
        <v>342</v>
      </c>
      <c r="D121" s="2" t="str">
        <f>TEXT(MID(Sales_Transactions[[#This Row],[Order Date]],2,5),"d/m/yyy")</f>
        <v>30/8/2010</v>
      </c>
      <c r="E121" s="2" t="str">
        <f>TEXT(MID(Sales_Transactions[[#This Row],[Order Date]],2,5),"d")</f>
        <v>30</v>
      </c>
      <c r="F121" s="2" t="str">
        <f>TEXT(MID(Sales_Transactions[[#This Row],[Order Date]],2,5),"m")</f>
        <v>8</v>
      </c>
      <c r="G121" s="2" t="str">
        <f>TEXT(MID(Sales_Transactions[[#This Row],[Order Date]],2,5),"yyy")</f>
        <v>2010</v>
      </c>
      <c r="H121" s="2" t="str">
        <f>TEXT(MID(Sales_Transactions[[#This Row],[Order Date]],2,5),"yyy/m")</f>
        <v>2010/8</v>
      </c>
      <c r="I121" t="s">
        <v>101</v>
      </c>
      <c r="J121">
        <f t="shared" si="6"/>
        <v>1</v>
      </c>
      <c r="K121" s="2">
        <v>19</v>
      </c>
      <c r="L121" s="3">
        <v>5297.47</v>
      </c>
      <c r="M121" s="4">
        <v>0.02</v>
      </c>
      <c r="N121" s="5" t="s">
        <v>34</v>
      </c>
      <c r="O121" s="3">
        <v>-158.93</v>
      </c>
      <c r="P121" s="3">
        <v>270.98</v>
      </c>
      <c r="Q121" s="3">
        <v>50</v>
      </c>
      <c r="R121" s="5" t="s">
        <v>110</v>
      </c>
      <c r="S121" s="5" t="s">
        <v>111</v>
      </c>
      <c r="T121" s="5" t="str">
        <f t="shared" si="7"/>
        <v>Jim Radford</v>
      </c>
      <c r="U121" t="s">
        <v>260</v>
      </c>
      <c r="V121" s="5" t="s">
        <v>47</v>
      </c>
      <c r="W121" s="5" t="s">
        <v>57</v>
      </c>
      <c r="X121" s="5" t="s">
        <v>154</v>
      </c>
      <c r="Y121" s="5" t="s">
        <v>343</v>
      </c>
      <c r="Z121" s="5" t="s">
        <v>40</v>
      </c>
      <c r="AA121" s="4">
        <v>0.77</v>
      </c>
      <c r="AB121" s="1">
        <v>40421</v>
      </c>
      <c r="AC121" s="1">
        <v>14345</v>
      </c>
      <c r="AD121">
        <f t="shared" si="8"/>
        <v>1</v>
      </c>
      <c r="AE121">
        <f t="shared" ca="1" si="9"/>
        <v>85</v>
      </c>
      <c r="AF121" t="str">
        <f t="shared" ca="1" si="10"/>
        <v>Over 65</v>
      </c>
      <c r="AG121" s="3">
        <f t="shared" si="11"/>
        <v>16.890831789473687</v>
      </c>
      <c r="AH121" t="str">
        <f>_xlfn.IFNA(VLOOKUP(Sales_Transactions[[#This Row],[Order ID]],Returned_Items[#All],2,FALSE),"Not Returned")</f>
        <v>Not Returned</v>
      </c>
    </row>
    <row r="122" spans="1:34" x14ac:dyDescent="0.25">
      <c r="A122">
        <v>12929</v>
      </c>
      <c r="C122" t="s">
        <v>342</v>
      </c>
      <c r="D122" s="2" t="str">
        <f>TEXT(MID(Sales_Transactions[[#This Row],[Order Date]],2,5),"d/m/yyy")</f>
        <v>30/8/2010</v>
      </c>
      <c r="E122" s="2" t="str">
        <f>TEXT(MID(Sales_Transactions[[#This Row],[Order Date]],2,5),"d")</f>
        <v>30</v>
      </c>
      <c r="F122" s="2" t="str">
        <f>TEXT(MID(Sales_Transactions[[#This Row],[Order Date]],2,5),"m")</f>
        <v>8</v>
      </c>
      <c r="G122" s="2" t="str">
        <f>TEXT(MID(Sales_Transactions[[#This Row],[Order Date]],2,5),"yyy")</f>
        <v>2010</v>
      </c>
      <c r="H122" s="2" t="str">
        <f>TEXT(MID(Sales_Transactions[[#This Row],[Order Date]],2,5),"yyy/m")</f>
        <v>2010/8</v>
      </c>
      <c r="I122" t="s">
        <v>101</v>
      </c>
      <c r="J122">
        <f t="shared" si="6"/>
        <v>1</v>
      </c>
      <c r="K122" s="2">
        <v>20</v>
      </c>
      <c r="L122" s="3">
        <v>95.3</v>
      </c>
      <c r="M122" s="4">
        <v>0</v>
      </c>
      <c r="N122" s="5" t="s">
        <v>23</v>
      </c>
      <c r="O122" s="3">
        <v>29.68</v>
      </c>
      <c r="P122" s="3">
        <v>4.4800000000000004</v>
      </c>
      <c r="Q122" s="3">
        <v>1.22</v>
      </c>
      <c r="R122" s="5" t="s">
        <v>110</v>
      </c>
      <c r="S122" s="5" t="s">
        <v>111</v>
      </c>
      <c r="T122" s="5" t="str">
        <f t="shared" si="7"/>
        <v>Jim Radford</v>
      </c>
      <c r="U122" t="s">
        <v>260</v>
      </c>
      <c r="V122" s="5" t="s">
        <v>47</v>
      </c>
      <c r="W122" s="5" t="s">
        <v>28</v>
      </c>
      <c r="X122" s="5" t="s">
        <v>75</v>
      </c>
      <c r="Y122" s="5" t="s">
        <v>344</v>
      </c>
      <c r="Z122" s="5" t="s">
        <v>84</v>
      </c>
      <c r="AA122" s="4">
        <v>0.36</v>
      </c>
      <c r="AB122" s="1">
        <v>40421</v>
      </c>
      <c r="AC122" s="1">
        <v>14832</v>
      </c>
      <c r="AD122">
        <f t="shared" si="8"/>
        <v>1</v>
      </c>
      <c r="AE122">
        <f t="shared" ca="1" si="9"/>
        <v>83</v>
      </c>
      <c r="AF122" t="str">
        <f t="shared" ca="1" si="10"/>
        <v>Over 65</v>
      </c>
      <c r="AG122" s="3">
        <f t="shared" si="11"/>
        <v>0.28500000000000003</v>
      </c>
      <c r="AH122" t="str">
        <f>_xlfn.IFNA(VLOOKUP(Sales_Transactions[[#This Row],[Order ID]],Returned_Items[#All],2,FALSE),"Not Returned")</f>
        <v>Not Returned</v>
      </c>
    </row>
    <row r="123" spans="1:34" x14ac:dyDescent="0.25">
      <c r="A123">
        <v>13280</v>
      </c>
      <c r="C123" t="s">
        <v>345</v>
      </c>
      <c r="D123" s="2" t="str">
        <f>TEXT(MID(Sales_Transactions[[#This Row],[Order Date]],2,5),"d/m/yyy")</f>
        <v>11/9/2009</v>
      </c>
      <c r="E123" s="2" t="str">
        <f>TEXT(MID(Sales_Transactions[[#This Row],[Order Date]],2,5),"d")</f>
        <v>11</v>
      </c>
      <c r="F123" s="2" t="str">
        <f>TEXT(MID(Sales_Transactions[[#This Row],[Order Date]],2,5),"m")</f>
        <v>9</v>
      </c>
      <c r="G123" s="2" t="str">
        <f>TEXT(MID(Sales_Transactions[[#This Row],[Order Date]],2,5),"yyy")</f>
        <v>2009</v>
      </c>
      <c r="H123" s="2" t="str">
        <f>TEXT(MID(Sales_Transactions[[#This Row],[Order Date]],2,5),"yyy/m")</f>
        <v>2009/9</v>
      </c>
      <c r="I123" t="s">
        <v>33</v>
      </c>
      <c r="J123">
        <f t="shared" si="6"/>
        <v>4</v>
      </c>
      <c r="K123" s="2">
        <v>40</v>
      </c>
      <c r="L123" s="3">
        <v>460.68</v>
      </c>
      <c r="M123" s="4">
        <v>0.01</v>
      </c>
      <c r="N123" s="5" t="s">
        <v>23</v>
      </c>
      <c r="O123" s="3">
        <v>-116.76</v>
      </c>
      <c r="P123" s="3">
        <v>10.9</v>
      </c>
      <c r="Q123" s="3">
        <v>7.46</v>
      </c>
      <c r="R123" s="5" t="s">
        <v>136</v>
      </c>
      <c r="S123" s="5" t="s">
        <v>137</v>
      </c>
      <c r="T123" s="5" t="str">
        <f t="shared" si="7"/>
        <v>Grant Carroll</v>
      </c>
      <c r="U123" t="s">
        <v>260</v>
      </c>
      <c r="V123" s="5" t="s">
        <v>27</v>
      </c>
      <c r="W123" s="5" t="s">
        <v>28</v>
      </c>
      <c r="X123" s="5" t="s">
        <v>29</v>
      </c>
      <c r="Y123" s="5" t="s">
        <v>236</v>
      </c>
      <c r="Z123" s="5" t="s">
        <v>43</v>
      </c>
      <c r="AA123" s="4">
        <v>0.59</v>
      </c>
      <c r="AB123" s="1">
        <v>40068</v>
      </c>
      <c r="AC123" s="1">
        <v>23699</v>
      </c>
      <c r="AD123">
        <f t="shared" si="8"/>
        <v>1</v>
      </c>
      <c r="AE123">
        <f t="shared" ca="1" si="9"/>
        <v>59</v>
      </c>
      <c r="AF123" t="str">
        <f t="shared" ca="1" si="10"/>
        <v>18-64</v>
      </c>
      <c r="AG123" s="3">
        <f t="shared" si="11"/>
        <v>0.45897275000000004</v>
      </c>
      <c r="AH123" t="str">
        <f>_xlfn.IFNA(VLOOKUP(Sales_Transactions[[#This Row],[Order ID]],Returned_Items[#All],2,FALSE),"Not Returned")</f>
        <v>Not Returned</v>
      </c>
    </row>
    <row r="124" spans="1:34" x14ac:dyDescent="0.25">
      <c r="A124">
        <v>13280</v>
      </c>
      <c r="C124" t="s">
        <v>345</v>
      </c>
      <c r="D124" s="2" t="str">
        <f>TEXT(MID(Sales_Transactions[[#This Row],[Order Date]],2,5),"d/m/yyy")</f>
        <v>11/9/2009</v>
      </c>
      <c r="E124" s="2" t="str">
        <f>TEXT(MID(Sales_Transactions[[#This Row],[Order Date]],2,5),"d")</f>
        <v>11</v>
      </c>
      <c r="F124" s="2" t="str">
        <f>TEXT(MID(Sales_Transactions[[#This Row],[Order Date]],2,5),"m")</f>
        <v>9</v>
      </c>
      <c r="G124" s="2" t="str">
        <f>TEXT(MID(Sales_Transactions[[#This Row],[Order Date]],2,5),"yyy")</f>
        <v>2009</v>
      </c>
      <c r="H124" s="2" t="str">
        <f>TEXT(MID(Sales_Transactions[[#This Row],[Order Date]],2,5),"yyy/m")</f>
        <v>2009/9</v>
      </c>
      <c r="I124" t="s">
        <v>33</v>
      </c>
      <c r="J124">
        <f t="shared" si="6"/>
        <v>4</v>
      </c>
      <c r="K124" s="2">
        <v>49</v>
      </c>
      <c r="L124" s="3">
        <v>318.75850000000003</v>
      </c>
      <c r="M124" s="4">
        <v>0.1</v>
      </c>
      <c r="N124" s="5" t="s">
        <v>23</v>
      </c>
      <c r="O124" s="3">
        <v>-160.94999999999999</v>
      </c>
      <c r="P124" s="3">
        <v>7.99</v>
      </c>
      <c r="Q124" s="3">
        <v>5.03</v>
      </c>
      <c r="R124" s="5" t="s">
        <v>136</v>
      </c>
      <c r="S124" s="5" t="s">
        <v>137</v>
      </c>
      <c r="T124" s="5" t="str">
        <f t="shared" si="7"/>
        <v>Grant Carroll</v>
      </c>
      <c r="U124" t="s">
        <v>260</v>
      </c>
      <c r="V124" s="5" t="s">
        <v>27</v>
      </c>
      <c r="W124" s="5" t="s">
        <v>48</v>
      </c>
      <c r="X124" s="5" t="s">
        <v>49</v>
      </c>
      <c r="Y124" s="5" t="s">
        <v>204</v>
      </c>
      <c r="Z124" s="5" t="s">
        <v>56</v>
      </c>
      <c r="AA124" s="4">
        <v>0.6</v>
      </c>
      <c r="AB124" s="1">
        <v>40068</v>
      </c>
      <c r="AC124" s="1">
        <v>23469</v>
      </c>
      <c r="AD124">
        <f t="shared" si="8"/>
        <v>1</v>
      </c>
      <c r="AE124">
        <f t="shared" ca="1" si="9"/>
        <v>60</v>
      </c>
      <c r="AF124" t="str">
        <f t="shared" ca="1" si="10"/>
        <v>18-64</v>
      </c>
      <c r="AG124" s="3">
        <f t="shared" si="11"/>
        <v>0.2655512244897959</v>
      </c>
      <c r="AH124" t="str">
        <f>_xlfn.IFNA(VLOOKUP(Sales_Transactions[[#This Row],[Order ID]],Returned_Items[#All],2,FALSE),"Not Returned")</f>
        <v>Not Returned</v>
      </c>
    </row>
    <row r="125" spans="1:34" x14ac:dyDescent="0.25">
      <c r="A125">
        <v>13313</v>
      </c>
      <c r="C125" t="s">
        <v>346</v>
      </c>
      <c r="D125" s="2" t="str">
        <f>TEXT(MID(Sales_Transactions[[#This Row],[Order Date]],2,5),"d/m/yyy")</f>
        <v>16/7/2009</v>
      </c>
      <c r="E125" s="2" t="str">
        <f>TEXT(MID(Sales_Transactions[[#This Row],[Order Date]],2,5),"d")</f>
        <v>16</v>
      </c>
      <c r="F125" s="2" t="str">
        <f>TEXT(MID(Sales_Transactions[[#This Row],[Order Date]],2,5),"m")</f>
        <v>7</v>
      </c>
      <c r="G125" s="2" t="str">
        <f>TEXT(MID(Sales_Transactions[[#This Row],[Order Date]],2,5),"yyy")</f>
        <v>2009</v>
      </c>
      <c r="H125" s="2" t="str">
        <f>TEXT(MID(Sales_Transactions[[#This Row],[Order Date]],2,5),"yyy/m")</f>
        <v>2009/7</v>
      </c>
      <c r="I125" t="s">
        <v>52</v>
      </c>
      <c r="J125">
        <f t="shared" si="6"/>
        <v>1</v>
      </c>
      <c r="K125" s="2">
        <v>47</v>
      </c>
      <c r="L125" s="3">
        <v>1020.61</v>
      </c>
      <c r="M125" s="4">
        <v>0.04</v>
      </c>
      <c r="N125" s="5" t="s">
        <v>23</v>
      </c>
      <c r="O125" s="3">
        <v>-209.61</v>
      </c>
      <c r="P125" s="3">
        <v>21.66</v>
      </c>
      <c r="Q125" s="3">
        <v>13.99</v>
      </c>
      <c r="R125" s="5" t="s">
        <v>216</v>
      </c>
      <c r="S125" s="5" t="s">
        <v>217</v>
      </c>
      <c r="T125" s="5" t="str">
        <f t="shared" si="7"/>
        <v>Skye Norling</v>
      </c>
      <c r="U125" t="s">
        <v>260</v>
      </c>
      <c r="V125" s="5" t="s">
        <v>74</v>
      </c>
      <c r="W125" s="5" t="s">
        <v>28</v>
      </c>
      <c r="X125" s="5" t="s">
        <v>38</v>
      </c>
      <c r="Y125" s="5" t="s">
        <v>347</v>
      </c>
      <c r="Z125" s="5" t="s">
        <v>56</v>
      </c>
      <c r="AA125" s="4">
        <v>0.52</v>
      </c>
      <c r="AB125" s="1">
        <v>40011</v>
      </c>
      <c r="AC125" s="1">
        <v>23548</v>
      </c>
      <c r="AD125">
        <f t="shared" si="8"/>
        <v>1</v>
      </c>
      <c r="AE125">
        <f t="shared" ca="1" si="9"/>
        <v>60</v>
      </c>
      <c r="AF125" t="str">
        <f t="shared" ca="1" si="10"/>
        <v>18-64</v>
      </c>
      <c r="AG125" s="3">
        <f t="shared" si="11"/>
        <v>0.75832629787234052</v>
      </c>
      <c r="AH125" t="str">
        <f>_xlfn.IFNA(VLOOKUP(Sales_Transactions[[#This Row],[Order ID]],Returned_Items[#All],2,FALSE),"Not Returned")</f>
        <v>Not Returned</v>
      </c>
    </row>
    <row r="126" spans="1:34" x14ac:dyDescent="0.25">
      <c r="A126">
        <v>13346</v>
      </c>
      <c r="C126" t="s">
        <v>348</v>
      </c>
      <c r="D126" s="2" t="str">
        <f>TEXT(MID(Sales_Transactions[[#This Row],[Order Date]],2,5),"d/m/yyy")</f>
        <v>15/11/2012</v>
      </c>
      <c r="E126" s="2" t="str">
        <f>TEXT(MID(Sales_Transactions[[#This Row],[Order Date]],2,5),"d")</f>
        <v>15</v>
      </c>
      <c r="F126" s="2" t="str">
        <f>TEXT(MID(Sales_Transactions[[#This Row],[Order Date]],2,5),"m")</f>
        <v>11</v>
      </c>
      <c r="G126" s="2" t="str">
        <f>TEXT(MID(Sales_Transactions[[#This Row],[Order Date]],2,5),"yyy")</f>
        <v>2012</v>
      </c>
      <c r="H126" s="2" t="str">
        <f>TEXT(MID(Sales_Transactions[[#This Row],[Order Date]],2,5),"yyy/m")</f>
        <v>2012/11</v>
      </c>
      <c r="I126" t="s">
        <v>22</v>
      </c>
      <c r="J126">
        <f t="shared" si="6"/>
        <v>2</v>
      </c>
      <c r="K126" s="2">
        <v>44</v>
      </c>
      <c r="L126" s="3">
        <v>268.33999999999997</v>
      </c>
      <c r="M126" s="4">
        <v>0.09</v>
      </c>
      <c r="N126" s="5" t="s">
        <v>23</v>
      </c>
      <c r="O126" s="3">
        <v>-240.83</v>
      </c>
      <c r="P126" s="3">
        <v>6.48</v>
      </c>
      <c r="Q126" s="3">
        <v>8.8800000000000008</v>
      </c>
      <c r="R126" s="5" t="s">
        <v>287</v>
      </c>
      <c r="S126" s="5" t="s">
        <v>288</v>
      </c>
      <c r="T126" s="5" t="str">
        <f t="shared" si="7"/>
        <v>Doug Bickford</v>
      </c>
      <c r="U126" t="s">
        <v>260</v>
      </c>
      <c r="V126" s="5" t="s">
        <v>47</v>
      </c>
      <c r="W126" s="5" t="s">
        <v>28</v>
      </c>
      <c r="X126" s="5" t="s">
        <v>75</v>
      </c>
      <c r="Y126" s="5" t="s">
        <v>349</v>
      </c>
      <c r="Z126" s="5" t="s">
        <v>43</v>
      </c>
      <c r="AA126" s="4">
        <v>0.37</v>
      </c>
      <c r="AB126" s="1">
        <v>41233</v>
      </c>
      <c r="AC126" s="1">
        <v>22489</v>
      </c>
      <c r="AD126">
        <f t="shared" si="8"/>
        <v>5</v>
      </c>
      <c r="AE126">
        <f t="shared" ca="1" si="9"/>
        <v>63</v>
      </c>
      <c r="AF126" t="str">
        <f t="shared" ca="1" si="10"/>
        <v>18-64</v>
      </c>
      <c r="AG126" s="3">
        <f t="shared" si="11"/>
        <v>0.34895836363636368</v>
      </c>
      <c r="AH126" t="str">
        <f>_xlfn.IFNA(VLOOKUP(Sales_Transactions[[#This Row],[Order ID]],Returned_Items[#All],2,FALSE),"Not Returned")</f>
        <v>Not Returned</v>
      </c>
    </row>
    <row r="127" spans="1:34" x14ac:dyDescent="0.25">
      <c r="A127">
        <v>13702</v>
      </c>
      <c r="C127" t="s">
        <v>350</v>
      </c>
      <c r="D127" s="2" t="str">
        <f>TEXT(MID(Sales_Transactions[[#This Row],[Order Date]],2,5),"d/m/yyy")</f>
        <v>10/9/2011</v>
      </c>
      <c r="E127" s="2" t="str">
        <f>TEXT(MID(Sales_Transactions[[#This Row],[Order Date]],2,5),"d")</f>
        <v>10</v>
      </c>
      <c r="F127" s="2" t="str">
        <f>TEXT(MID(Sales_Transactions[[#This Row],[Order Date]],2,5),"m")</f>
        <v>9</v>
      </c>
      <c r="G127" s="2" t="str">
        <f>TEXT(MID(Sales_Transactions[[#This Row],[Order Date]],2,5),"yyy")</f>
        <v>2011</v>
      </c>
      <c r="H127" s="2" t="str">
        <f>TEXT(MID(Sales_Transactions[[#This Row],[Order Date]],2,5),"yyy/m")</f>
        <v>2011/9</v>
      </c>
      <c r="I127" t="s">
        <v>22</v>
      </c>
      <c r="J127">
        <f t="shared" si="6"/>
        <v>2</v>
      </c>
      <c r="K127" s="2">
        <v>6</v>
      </c>
      <c r="L127" s="3">
        <v>209</v>
      </c>
      <c r="M127" s="4">
        <v>0.08</v>
      </c>
      <c r="N127" s="5" t="s">
        <v>23</v>
      </c>
      <c r="O127" s="3">
        <v>12.32</v>
      </c>
      <c r="P127" s="3">
        <v>35.44</v>
      </c>
      <c r="Q127" s="3">
        <v>7.5</v>
      </c>
      <c r="R127" s="5" t="s">
        <v>136</v>
      </c>
      <c r="S127" s="5" t="s">
        <v>137</v>
      </c>
      <c r="T127" s="5" t="str">
        <f t="shared" si="7"/>
        <v>Grant Carroll</v>
      </c>
      <c r="U127" t="s">
        <v>260</v>
      </c>
      <c r="V127" s="5" t="s">
        <v>27</v>
      </c>
      <c r="W127" s="5" t="s">
        <v>28</v>
      </c>
      <c r="X127" s="5" t="s">
        <v>75</v>
      </c>
      <c r="Y127" s="5" t="s">
        <v>351</v>
      </c>
      <c r="Z127" s="5" t="s">
        <v>43</v>
      </c>
      <c r="AA127" s="4">
        <v>0.38</v>
      </c>
      <c r="AB127" s="1">
        <v>40800</v>
      </c>
      <c r="AC127" s="1">
        <v>22014</v>
      </c>
      <c r="AD127">
        <f t="shared" si="8"/>
        <v>4</v>
      </c>
      <c r="AE127">
        <f t="shared" ca="1" si="9"/>
        <v>64</v>
      </c>
      <c r="AF127" t="str">
        <f t="shared" ca="1" si="10"/>
        <v>18-64</v>
      </c>
      <c r="AG127" s="3">
        <f t="shared" si="11"/>
        <v>7.1519413333333333</v>
      </c>
      <c r="AH127" t="str">
        <f>_xlfn.IFNA(VLOOKUP(Sales_Transactions[[#This Row],[Order ID]],Returned_Items[#All],2,FALSE),"Not Returned")</f>
        <v>Not Returned</v>
      </c>
    </row>
    <row r="128" spans="1:34" x14ac:dyDescent="0.25">
      <c r="A128">
        <v>13795</v>
      </c>
      <c r="C128" t="s">
        <v>352</v>
      </c>
      <c r="D128" s="2" t="str">
        <f>TEXT(MID(Sales_Transactions[[#This Row],[Order Date]],2,5),"d/m/yyy")</f>
        <v>10/4/2011</v>
      </c>
      <c r="E128" s="2" t="str">
        <f>TEXT(MID(Sales_Transactions[[#This Row],[Order Date]],2,5),"d")</f>
        <v>10</v>
      </c>
      <c r="F128" s="2" t="str">
        <f>TEXT(MID(Sales_Transactions[[#This Row],[Order Date]],2,5),"m")</f>
        <v>4</v>
      </c>
      <c r="G128" s="2" t="str">
        <f>TEXT(MID(Sales_Transactions[[#This Row],[Order Date]],2,5),"yyy")</f>
        <v>2011</v>
      </c>
      <c r="H128" s="2" t="str">
        <f>TEXT(MID(Sales_Transactions[[#This Row],[Order Date]],2,5),"yyy/m")</f>
        <v>2011/4</v>
      </c>
      <c r="I128" t="s">
        <v>52</v>
      </c>
      <c r="J128">
        <f t="shared" si="6"/>
        <v>1</v>
      </c>
      <c r="K128" s="2">
        <v>30</v>
      </c>
      <c r="L128" s="3">
        <v>501.32</v>
      </c>
      <c r="M128" s="4">
        <v>0.04</v>
      </c>
      <c r="N128" s="5" t="s">
        <v>23</v>
      </c>
      <c r="O128" s="3">
        <v>-119.08</v>
      </c>
      <c r="P128" s="3">
        <v>15.99</v>
      </c>
      <c r="Q128" s="3">
        <v>13.18</v>
      </c>
      <c r="R128" s="5" t="s">
        <v>24</v>
      </c>
      <c r="S128" s="5" t="s">
        <v>25</v>
      </c>
      <c r="T128" s="5" t="str">
        <f t="shared" si="7"/>
        <v>Muhammed MacIntyre</v>
      </c>
      <c r="U128" t="s">
        <v>260</v>
      </c>
      <c r="V128" s="5" t="s">
        <v>27</v>
      </c>
      <c r="W128" s="5" t="s">
        <v>28</v>
      </c>
      <c r="X128" s="5" t="s">
        <v>41</v>
      </c>
      <c r="Y128" s="5" t="s">
        <v>120</v>
      </c>
      <c r="Z128" s="5" t="s">
        <v>43</v>
      </c>
      <c r="AA128" s="4">
        <v>0.37</v>
      </c>
      <c r="AB128" s="1">
        <v>40646</v>
      </c>
      <c r="AC128" s="1">
        <v>19456</v>
      </c>
      <c r="AD128">
        <f t="shared" si="8"/>
        <v>3</v>
      </c>
      <c r="AE128">
        <f t="shared" ca="1" si="9"/>
        <v>71</v>
      </c>
      <c r="AF128" t="str">
        <f t="shared" ca="1" si="10"/>
        <v>Over 65</v>
      </c>
      <c r="AG128" s="3">
        <f t="shared" si="11"/>
        <v>0.97212013333333336</v>
      </c>
      <c r="AH128" t="str">
        <f>_xlfn.IFNA(VLOOKUP(Sales_Transactions[[#This Row],[Order ID]],Returned_Items[#All],2,FALSE),"Not Returned")</f>
        <v>Not Returned</v>
      </c>
    </row>
    <row r="129" spans="1:34" hidden="1" x14ac:dyDescent="0.25">
      <c r="A129">
        <v>13795</v>
      </c>
      <c r="C129" t="s">
        <v>352</v>
      </c>
      <c r="D129" s="2" t="str">
        <f>TEXT(MID(Sales_Transactions[[#This Row],[Order Date]],2,5),"d/m/yyy")</f>
        <v>10/4/2011</v>
      </c>
      <c r="E129" s="2" t="str">
        <f>TEXT(MID(Sales_Transactions[[#This Row],[Order Date]],2,5),"d")</f>
        <v>10</v>
      </c>
      <c r="F129" s="2" t="str">
        <f>TEXT(MID(Sales_Transactions[[#This Row],[Order Date]],2,5),"m")</f>
        <v>4</v>
      </c>
      <c r="G129" s="2" t="str">
        <f>TEXT(MID(Sales_Transactions[[#This Row],[Order Date]],2,5),"yyy")</f>
        <v>2011</v>
      </c>
      <c r="H129" s="2" t="str">
        <f>TEXT(MID(Sales_Transactions[[#This Row],[Order Date]],2,5),"yyy/m")</f>
        <v>2011/4</v>
      </c>
      <c r="I129" t="s">
        <v>52</v>
      </c>
      <c r="J129">
        <f t="shared" si="6"/>
        <v>1</v>
      </c>
      <c r="K129" s="2">
        <v>23</v>
      </c>
      <c r="L129">
        <v>275.16000000000003</v>
      </c>
      <c r="M129">
        <v>0.05</v>
      </c>
      <c r="N129" t="s">
        <v>67</v>
      </c>
      <c r="O129">
        <v>43.35</v>
      </c>
      <c r="P129">
        <v>11.34</v>
      </c>
      <c r="Q129">
        <v>5.01</v>
      </c>
      <c r="R129" t="s">
        <v>24</v>
      </c>
      <c r="S129" t="s">
        <v>25</v>
      </c>
      <c r="T129" t="str">
        <f t="shared" si="7"/>
        <v>Muhammed MacIntyre</v>
      </c>
      <c r="U129" t="s">
        <v>260</v>
      </c>
      <c r="V129" t="s">
        <v>27</v>
      </c>
      <c r="W129" t="s">
        <v>28</v>
      </c>
      <c r="X129" t="s">
        <v>75</v>
      </c>
      <c r="Y129" t="s">
        <v>353</v>
      </c>
      <c r="Z129" t="s">
        <v>43</v>
      </c>
      <c r="AA129">
        <v>0.36</v>
      </c>
      <c r="AB129" s="1">
        <v>40646</v>
      </c>
      <c r="AC129" s="1"/>
      <c r="AD129">
        <f t="shared" si="8"/>
        <v>3</v>
      </c>
      <c r="AE129">
        <f t="shared" ca="1" si="9"/>
        <v>124</v>
      </c>
      <c r="AF129" t="str">
        <f t="shared" ca="1" si="10"/>
        <v>Over 65</v>
      </c>
      <c r="AG129">
        <f t="shared" si="11"/>
        <v>0.71062304347826089</v>
      </c>
      <c r="AH129" t="str">
        <f>_xlfn.IFNA(VLOOKUP(Sales_Transactions[[#This Row],[Order ID]],Returned_Items[#All],2,FALSE),"Not Returned")</f>
        <v>Not Returned</v>
      </c>
    </row>
    <row r="130" spans="1:34" x14ac:dyDescent="0.25">
      <c r="A130">
        <v>13795</v>
      </c>
      <c r="C130" t="s">
        <v>352</v>
      </c>
      <c r="D130" s="2" t="str">
        <f>TEXT(MID(Sales_Transactions[[#This Row],[Order Date]],2,5),"d/m/yyy")</f>
        <v>10/4/2011</v>
      </c>
      <c r="E130" s="2" t="str">
        <f>TEXT(MID(Sales_Transactions[[#This Row],[Order Date]],2,5),"d")</f>
        <v>10</v>
      </c>
      <c r="F130" s="2" t="str">
        <f>TEXT(MID(Sales_Transactions[[#This Row],[Order Date]],2,5),"m")</f>
        <v>4</v>
      </c>
      <c r="G130" s="2" t="str">
        <f>TEXT(MID(Sales_Transactions[[#This Row],[Order Date]],2,5),"yyy")</f>
        <v>2011</v>
      </c>
      <c r="H130" s="2" t="str">
        <f>TEXT(MID(Sales_Transactions[[#This Row],[Order Date]],2,5),"yyy/m")</f>
        <v>2011/4</v>
      </c>
      <c r="I130" t="s">
        <v>52</v>
      </c>
      <c r="J130">
        <f t="shared" ref="J130:J193" si="12">IF(I130="Making Critical",5,IF(I130="High",4,IF(I130="Medium",3,IF(I130="Low",2,1))))</f>
        <v>1</v>
      </c>
      <c r="K130" s="2">
        <v>37</v>
      </c>
      <c r="L130" s="3">
        <v>1302.99</v>
      </c>
      <c r="M130" s="4">
        <v>0.02</v>
      </c>
      <c r="N130" s="5" t="s">
        <v>23</v>
      </c>
      <c r="O130" s="3">
        <v>545.49</v>
      </c>
      <c r="P130" s="3">
        <v>35.44</v>
      </c>
      <c r="Q130" s="3">
        <v>5.09</v>
      </c>
      <c r="R130" s="5" t="s">
        <v>24</v>
      </c>
      <c r="S130" s="5" t="s">
        <v>25</v>
      </c>
      <c r="T130" s="5" t="str">
        <f t="shared" ref="T130:T193" si="13">R130 &amp; " " &amp; S130</f>
        <v>Muhammed MacIntyre</v>
      </c>
      <c r="U130" t="s">
        <v>260</v>
      </c>
      <c r="V130" s="5" t="s">
        <v>27</v>
      </c>
      <c r="W130" s="5" t="s">
        <v>28</v>
      </c>
      <c r="X130" s="5" t="s">
        <v>75</v>
      </c>
      <c r="Y130" s="5" t="s">
        <v>354</v>
      </c>
      <c r="Z130" s="5" t="s">
        <v>43</v>
      </c>
      <c r="AA130" s="4">
        <v>0.38</v>
      </c>
      <c r="AB130" s="1">
        <v>40644</v>
      </c>
      <c r="AC130" s="1">
        <v>29194</v>
      </c>
      <c r="AD130">
        <f t="shared" ref="AD130:AD193" si="14">_xlfn.DAYS(AB130,D130)</f>
        <v>1</v>
      </c>
      <c r="AE130">
        <f t="shared" ref="AE130:AE193" ca="1" si="15">DATEDIF(AC130,TODAY(),"Y")</f>
        <v>44</v>
      </c>
      <c r="AF130" t="str">
        <f t="shared" ref="AF130:AF193" ca="1" si="16">IF(AE130&lt;18,"Under 18",IF(AE130&lt;65,"18-64","Over 65"))</f>
        <v>18-64</v>
      </c>
      <c r="AG130" s="3">
        <f t="shared" ref="AG130:AG193" si="17" xml:space="preserve"> (P130 - (M130 / 100) * P130 + Q130) / K130</f>
        <v>1.0952138378378375</v>
      </c>
      <c r="AH130" t="str">
        <f>_xlfn.IFNA(VLOOKUP(Sales_Transactions[[#This Row],[Order ID]],Returned_Items[#All],2,FALSE),"Not Returned")</f>
        <v>Not Returned</v>
      </c>
    </row>
    <row r="131" spans="1:34" x14ac:dyDescent="0.25">
      <c r="A131">
        <v>14116</v>
      </c>
      <c r="C131" t="s">
        <v>355</v>
      </c>
      <c r="D131" s="2" t="str">
        <f>TEXT(MID(Sales_Transactions[[#This Row],[Order Date]],2,5),"d/m/yyy")</f>
        <v>9/10/2011</v>
      </c>
      <c r="E131" s="2" t="str">
        <f>TEXT(MID(Sales_Transactions[[#This Row],[Order Date]],2,5),"d")</f>
        <v>9</v>
      </c>
      <c r="F131" s="2" t="str">
        <f>TEXT(MID(Sales_Transactions[[#This Row],[Order Date]],2,5),"m")</f>
        <v>10</v>
      </c>
      <c r="G131" s="2" t="str">
        <f>TEXT(MID(Sales_Transactions[[#This Row],[Order Date]],2,5),"yyy")</f>
        <v>2011</v>
      </c>
      <c r="H131" s="2" t="str">
        <f>TEXT(MID(Sales_Transactions[[#This Row],[Order Date]],2,5),"yyy/m")</f>
        <v>2011/10</v>
      </c>
      <c r="I131" t="s">
        <v>33</v>
      </c>
      <c r="J131">
        <f t="shared" si="12"/>
        <v>4</v>
      </c>
      <c r="K131" s="2">
        <v>1</v>
      </c>
      <c r="L131" s="3">
        <v>40.1</v>
      </c>
      <c r="M131" s="4">
        <v>0.09</v>
      </c>
      <c r="N131" s="5" t="s">
        <v>23</v>
      </c>
      <c r="O131" s="3">
        <v>-16.07</v>
      </c>
      <c r="P131" s="3">
        <v>30.98</v>
      </c>
      <c r="Q131" s="3">
        <v>11.63</v>
      </c>
      <c r="R131" s="5" t="s">
        <v>287</v>
      </c>
      <c r="S131" s="5" t="s">
        <v>288</v>
      </c>
      <c r="T131" s="5" t="str">
        <f t="shared" si="13"/>
        <v>Doug Bickford</v>
      </c>
      <c r="U131" t="s">
        <v>260</v>
      </c>
      <c r="V131" s="5" t="s">
        <v>27</v>
      </c>
      <c r="W131" s="5" t="s">
        <v>28</v>
      </c>
      <c r="X131" s="5" t="s">
        <v>41</v>
      </c>
      <c r="Y131" s="5" t="s">
        <v>356</v>
      </c>
      <c r="Z131" s="5" t="s">
        <v>43</v>
      </c>
      <c r="AA131" s="4">
        <v>0.37</v>
      </c>
      <c r="AB131" s="1">
        <v>40827</v>
      </c>
      <c r="AC131" s="1">
        <v>29072</v>
      </c>
      <c r="AD131">
        <f t="shared" si="14"/>
        <v>2</v>
      </c>
      <c r="AE131">
        <f t="shared" ca="1" si="15"/>
        <v>45</v>
      </c>
      <c r="AF131" t="str">
        <f t="shared" ca="1" si="16"/>
        <v>18-64</v>
      </c>
      <c r="AG131" s="3">
        <f t="shared" si="17"/>
        <v>42.582118000000001</v>
      </c>
      <c r="AH131" t="str">
        <f>_xlfn.IFNA(VLOOKUP(Sales_Transactions[[#This Row],[Order ID]],Returned_Items[#All],2,FALSE),"Not Returned")</f>
        <v>Not Returned</v>
      </c>
    </row>
    <row r="132" spans="1:34" x14ac:dyDescent="0.25">
      <c r="A132">
        <v>14116</v>
      </c>
      <c r="C132" t="s">
        <v>355</v>
      </c>
      <c r="D132" s="2" t="str">
        <f>TEXT(MID(Sales_Transactions[[#This Row],[Order Date]],2,5),"d/m/yyy")</f>
        <v>9/10/2011</v>
      </c>
      <c r="E132" s="2" t="str">
        <f>TEXT(MID(Sales_Transactions[[#This Row],[Order Date]],2,5),"d")</f>
        <v>9</v>
      </c>
      <c r="F132" s="2" t="str">
        <f>TEXT(MID(Sales_Transactions[[#This Row],[Order Date]],2,5),"m")</f>
        <v>10</v>
      </c>
      <c r="G132" s="2" t="str">
        <f>TEXT(MID(Sales_Transactions[[#This Row],[Order Date]],2,5),"yyy")</f>
        <v>2011</v>
      </c>
      <c r="H132" s="2" t="str">
        <f>TEXT(MID(Sales_Transactions[[#This Row],[Order Date]],2,5),"yyy/m")</f>
        <v>2011/10</v>
      </c>
      <c r="I132" t="s">
        <v>33</v>
      </c>
      <c r="J132">
        <f t="shared" si="12"/>
        <v>4</v>
      </c>
      <c r="K132" s="2">
        <v>42</v>
      </c>
      <c r="L132" s="3">
        <v>1414.05</v>
      </c>
      <c r="M132" s="4">
        <v>0.09</v>
      </c>
      <c r="N132" s="5" t="s">
        <v>23</v>
      </c>
      <c r="O132" s="3">
        <v>161.47999999999999</v>
      </c>
      <c r="P132" s="3">
        <v>34.54</v>
      </c>
      <c r="Q132" s="3">
        <v>14.72</v>
      </c>
      <c r="R132" s="5" t="s">
        <v>287</v>
      </c>
      <c r="S132" s="5" t="s">
        <v>288</v>
      </c>
      <c r="T132" s="5" t="str">
        <f t="shared" si="13"/>
        <v>Doug Bickford</v>
      </c>
      <c r="U132" t="s">
        <v>260</v>
      </c>
      <c r="V132" s="5" t="s">
        <v>27</v>
      </c>
      <c r="W132" s="5" t="s">
        <v>28</v>
      </c>
      <c r="X132" s="5" t="s">
        <v>41</v>
      </c>
      <c r="Y132" s="5" t="s">
        <v>357</v>
      </c>
      <c r="Z132" s="5" t="s">
        <v>43</v>
      </c>
      <c r="AA132" s="4">
        <v>0.37</v>
      </c>
      <c r="AB132" s="1">
        <v>40826</v>
      </c>
      <c r="AC132" s="1">
        <v>30687</v>
      </c>
      <c r="AD132">
        <f t="shared" si="14"/>
        <v>1</v>
      </c>
      <c r="AE132">
        <f t="shared" ca="1" si="15"/>
        <v>40</v>
      </c>
      <c r="AF132" t="str">
        <f t="shared" ca="1" si="16"/>
        <v>18-64</v>
      </c>
      <c r="AG132" s="3">
        <f t="shared" si="17"/>
        <v>1.1721169999999999</v>
      </c>
      <c r="AH132" t="str">
        <f>_xlfn.IFNA(VLOOKUP(Sales_Transactions[[#This Row],[Order ID]],Returned_Items[#All],2,FALSE),"Not Returned")</f>
        <v>Not Returned</v>
      </c>
    </row>
    <row r="133" spans="1:34" x14ac:dyDescent="0.25">
      <c r="A133">
        <v>14372</v>
      </c>
      <c r="C133" t="s">
        <v>358</v>
      </c>
      <c r="D133" s="2" t="str">
        <f>TEXT(MID(Sales_Transactions[[#This Row],[Order Date]],2,5),"d/m/yyy")</f>
        <v>23/10/2012</v>
      </c>
      <c r="E133" s="2" t="str">
        <f>TEXT(MID(Sales_Transactions[[#This Row],[Order Date]],2,5),"d")</f>
        <v>23</v>
      </c>
      <c r="F133" s="2" t="str">
        <f>TEXT(MID(Sales_Transactions[[#This Row],[Order Date]],2,5),"m")</f>
        <v>10</v>
      </c>
      <c r="G133" s="2" t="str">
        <f>TEXT(MID(Sales_Transactions[[#This Row],[Order Date]],2,5),"yyy")</f>
        <v>2012</v>
      </c>
      <c r="H133" s="2" t="str">
        <f>TEXT(MID(Sales_Transactions[[#This Row],[Order Date]],2,5),"yyy/m")</f>
        <v>2012/10</v>
      </c>
      <c r="I133" t="s">
        <v>101</v>
      </c>
      <c r="J133">
        <f t="shared" si="12"/>
        <v>1</v>
      </c>
      <c r="K133" s="2">
        <v>34</v>
      </c>
      <c r="L133" s="3">
        <v>5350.61</v>
      </c>
      <c r="M133" s="4">
        <v>0.09</v>
      </c>
      <c r="N133" s="5" t="s">
        <v>34</v>
      </c>
      <c r="O133" s="3">
        <v>-1059.2</v>
      </c>
      <c r="P133" s="3">
        <v>170.98</v>
      </c>
      <c r="Q133" s="3">
        <v>60.49</v>
      </c>
      <c r="R133" s="5" t="s">
        <v>194</v>
      </c>
      <c r="S133" s="5" t="s">
        <v>195</v>
      </c>
      <c r="T133" s="5" t="str">
        <f t="shared" si="13"/>
        <v>Beth Thompson</v>
      </c>
      <c r="U133" t="s">
        <v>260</v>
      </c>
      <c r="V133" s="5" t="s">
        <v>47</v>
      </c>
      <c r="W133" s="5" t="s">
        <v>57</v>
      </c>
      <c r="X133" s="5" t="s">
        <v>104</v>
      </c>
      <c r="Y133" s="5" t="s">
        <v>359</v>
      </c>
      <c r="Z133" s="5" t="s">
        <v>106</v>
      </c>
      <c r="AA133" s="4">
        <v>0.69</v>
      </c>
      <c r="AB133" s="1">
        <v>41207</v>
      </c>
      <c r="AC133" s="1">
        <v>30753</v>
      </c>
      <c r="AD133">
        <f t="shared" si="14"/>
        <v>2</v>
      </c>
      <c r="AE133">
        <f t="shared" ca="1" si="15"/>
        <v>40</v>
      </c>
      <c r="AF133" t="str">
        <f t="shared" ca="1" si="16"/>
        <v>18-64</v>
      </c>
      <c r="AG133" s="3">
        <f t="shared" si="17"/>
        <v>6.8034152352941177</v>
      </c>
      <c r="AH133" t="str">
        <f>_xlfn.IFNA(VLOOKUP(Sales_Transactions[[#This Row],[Order ID]],Returned_Items[#All],2,FALSE),"Not Returned")</f>
        <v>Not Returned</v>
      </c>
    </row>
    <row r="134" spans="1:34" x14ac:dyDescent="0.25">
      <c r="A134">
        <v>14726</v>
      </c>
      <c r="C134" t="s">
        <v>190</v>
      </c>
      <c r="D134" s="2" t="str">
        <f>TEXT(MID(Sales_Transactions[[#This Row],[Order Date]],2,5),"d/m/yyy")</f>
        <v>8/1/2012</v>
      </c>
      <c r="E134" s="2" t="str">
        <f>TEXT(MID(Sales_Transactions[[#This Row],[Order Date]],2,5),"d")</f>
        <v>8</v>
      </c>
      <c r="F134" s="2" t="str">
        <f>TEXT(MID(Sales_Transactions[[#This Row],[Order Date]],2,5),"m")</f>
        <v>1</v>
      </c>
      <c r="G134" s="2" t="str">
        <f>TEXT(MID(Sales_Transactions[[#This Row],[Order Date]],2,5),"yyy")</f>
        <v>2012</v>
      </c>
      <c r="H134" s="2" t="str">
        <f>TEXT(MID(Sales_Transactions[[#This Row],[Order Date]],2,5),"yyy/m")</f>
        <v>2012/1</v>
      </c>
      <c r="I134" t="s">
        <v>22</v>
      </c>
      <c r="J134">
        <f t="shared" si="12"/>
        <v>2</v>
      </c>
      <c r="K134" s="2">
        <v>15</v>
      </c>
      <c r="L134" s="3">
        <v>310.87</v>
      </c>
      <c r="M134" s="4">
        <v>7.0000000000000007E-2</v>
      </c>
      <c r="N134" s="5" t="s">
        <v>23</v>
      </c>
      <c r="O134" s="3">
        <v>-21.48</v>
      </c>
      <c r="P134" s="3">
        <v>20.95</v>
      </c>
      <c r="Q134" s="3">
        <v>4</v>
      </c>
      <c r="R134" s="5" t="s">
        <v>238</v>
      </c>
      <c r="S134" s="5" t="s">
        <v>239</v>
      </c>
      <c r="T134" s="5" t="str">
        <f t="shared" si="13"/>
        <v>Ralph Knight</v>
      </c>
      <c r="U134" t="s">
        <v>260</v>
      </c>
      <c r="V134" s="5" t="s">
        <v>37</v>
      </c>
      <c r="W134" s="5" t="s">
        <v>48</v>
      </c>
      <c r="X134" s="5" t="s">
        <v>87</v>
      </c>
      <c r="Y134" s="5" t="s">
        <v>360</v>
      </c>
      <c r="Z134" s="5" t="s">
        <v>43</v>
      </c>
      <c r="AA134" s="4">
        <v>0.6</v>
      </c>
      <c r="AB134" s="1">
        <v>40916</v>
      </c>
      <c r="AC134" s="1">
        <v>30981</v>
      </c>
      <c r="AD134">
        <f t="shared" si="14"/>
        <v>0</v>
      </c>
      <c r="AE134">
        <f t="shared" ca="1" si="15"/>
        <v>39</v>
      </c>
      <c r="AF134" t="str">
        <f t="shared" ca="1" si="16"/>
        <v>18-64</v>
      </c>
      <c r="AG134" s="3">
        <f t="shared" si="17"/>
        <v>1.6623556666666666</v>
      </c>
      <c r="AH134" t="str">
        <f>_xlfn.IFNA(VLOOKUP(Sales_Transactions[[#This Row],[Order ID]],Returned_Items[#All],2,FALSE),"Not Returned")</f>
        <v>Not Returned</v>
      </c>
    </row>
    <row r="135" spans="1:34" x14ac:dyDescent="0.25">
      <c r="A135">
        <v>14819</v>
      </c>
      <c r="C135" t="s">
        <v>361</v>
      </c>
      <c r="D135" s="2" t="str">
        <f>TEXT(MID(Sales_Transactions[[#This Row],[Order Date]],2,5),"d/m/yyy")</f>
        <v>25/1/2010</v>
      </c>
      <c r="E135" s="2" t="str">
        <f>TEXT(MID(Sales_Transactions[[#This Row],[Order Date]],2,5),"d")</f>
        <v>25</v>
      </c>
      <c r="F135" s="2" t="str">
        <f>TEXT(MID(Sales_Transactions[[#This Row],[Order Date]],2,5),"m")</f>
        <v>1</v>
      </c>
      <c r="G135" s="2" t="str">
        <f>TEXT(MID(Sales_Transactions[[#This Row],[Order Date]],2,5),"yyy")</f>
        <v>2010</v>
      </c>
      <c r="H135" s="2" t="str">
        <f>TEXT(MID(Sales_Transactions[[#This Row],[Order Date]],2,5),"yyy/m")</f>
        <v>2010/1</v>
      </c>
      <c r="I135" t="s">
        <v>52</v>
      </c>
      <c r="J135">
        <f t="shared" si="12"/>
        <v>1</v>
      </c>
      <c r="K135" s="2">
        <v>48</v>
      </c>
      <c r="L135" s="3">
        <v>9062.73</v>
      </c>
      <c r="M135" s="4">
        <v>0.09</v>
      </c>
      <c r="N135" s="5" t="s">
        <v>23</v>
      </c>
      <c r="O135" s="3">
        <v>3122.78</v>
      </c>
      <c r="P135" s="3">
        <v>207.48</v>
      </c>
      <c r="Q135" s="3">
        <v>0.99</v>
      </c>
      <c r="R135" s="5" t="s">
        <v>62</v>
      </c>
      <c r="S135" s="5" t="s">
        <v>63</v>
      </c>
      <c r="T135" s="5" t="str">
        <f t="shared" si="13"/>
        <v>Carl Jackson</v>
      </c>
      <c r="U135" t="s">
        <v>260</v>
      </c>
      <c r="V135" s="5" t="s">
        <v>74</v>
      </c>
      <c r="W135" s="5" t="s">
        <v>28</v>
      </c>
      <c r="X135" s="5" t="s">
        <v>38</v>
      </c>
      <c r="Y135" s="5" t="s">
        <v>362</v>
      </c>
      <c r="Z135" s="5" t="s">
        <v>43</v>
      </c>
      <c r="AA135" s="4">
        <v>0.55000000000000004</v>
      </c>
      <c r="AB135" s="1">
        <v>40205</v>
      </c>
      <c r="AC135" s="1">
        <v>30933</v>
      </c>
      <c r="AD135">
        <f t="shared" si="14"/>
        <v>2</v>
      </c>
      <c r="AE135">
        <f t="shared" ca="1" si="15"/>
        <v>39</v>
      </c>
      <c r="AF135" t="str">
        <f t="shared" ca="1" si="16"/>
        <v>18-64</v>
      </c>
      <c r="AG135" s="3">
        <f t="shared" si="17"/>
        <v>4.3392347500000001</v>
      </c>
      <c r="AH135" t="str">
        <f>_xlfn.IFNA(VLOOKUP(Sales_Transactions[[#This Row],[Order ID]],Returned_Items[#All],2,FALSE),"Not Returned")</f>
        <v>Not Returned</v>
      </c>
    </row>
    <row r="136" spans="1:34" x14ac:dyDescent="0.25">
      <c r="A136">
        <v>14819</v>
      </c>
      <c r="C136" t="s">
        <v>361</v>
      </c>
      <c r="D136" s="2" t="str">
        <f>TEXT(MID(Sales_Transactions[[#This Row],[Order Date]],2,5),"d/m/yyy")</f>
        <v>25/1/2010</v>
      </c>
      <c r="E136" s="2" t="str">
        <f>TEXT(MID(Sales_Transactions[[#This Row],[Order Date]],2,5),"d")</f>
        <v>25</v>
      </c>
      <c r="F136" s="2" t="str">
        <f>TEXT(MID(Sales_Transactions[[#This Row],[Order Date]],2,5),"m")</f>
        <v>1</v>
      </c>
      <c r="G136" s="2" t="str">
        <f>TEXT(MID(Sales_Transactions[[#This Row],[Order Date]],2,5),"yyy")</f>
        <v>2010</v>
      </c>
      <c r="H136" s="2" t="str">
        <f>TEXT(MID(Sales_Transactions[[#This Row],[Order Date]],2,5),"yyy/m")</f>
        <v>2010/1</v>
      </c>
      <c r="I136" t="s">
        <v>52</v>
      </c>
      <c r="J136">
        <f t="shared" si="12"/>
        <v>1</v>
      </c>
      <c r="K136" s="2">
        <v>27</v>
      </c>
      <c r="L136" s="3">
        <v>1584.1</v>
      </c>
      <c r="M136" s="4">
        <v>7.0000000000000007E-2</v>
      </c>
      <c r="N136" s="5" t="s">
        <v>34</v>
      </c>
      <c r="O136" s="3">
        <v>-478.22</v>
      </c>
      <c r="P136" s="3">
        <v>58.14</v>
      </c>
      <c r="Q136" s="3">
        <v>36.61</v>
      </c>
      <c r="R136" s="5" t="s">
        <v>62</v>
      </c>
      <c r="S136" s="5" t="s">
        <v>63</v>
      </c>
      <c r="T136" s="5" t="str">
        <f t="shared" si="13"/>
        <v>Carl Jackson</v>
      </c>
      <c r="U136" t="s">
        <v>260</v>
      </c>
      <c r="V136" s="5" t="s">
        <v>74</v>
      </c>
      <c r="W136" s="5" t="s">
        <v>57</v>
      </c>
      <c r="X136" s="5" t="s">
        <v>104</v>
      </c>
      <c r="Y136" s="5" t="s">
        <v>363</v>
      </c>
      <c r="Z136" s="5" t="s">
        <v>106</v>
      </c>
      <c r="AA136" s="4">
        <v>0.61</v>
      </c>
      <c r="AB136" s="1">
        <v>40204</v>
      </c>
      <c r="AC136" s="1">
        <v>18320</v>
      </c>
      <c r="AD136">
        <f t="shared" si="14"/>
        <v>1</v>
      </c>
      <c r="AE136">
        <f t="shared" ca="1" si="15"/>
        <v>74</v>
      </c>
      <c r="AF136" t="str">
        <f t="shared" ca="1" si="16"/>
        <v>Over 65</v>
      </c>
      <c r="AG136" s="3">
        <f t="shared" si="17"/>
        <v>3.5077519259259264</v>
      </c>
      <c r="AH136" t="str">
        <f>_xlfn.IFNA(VLOOKUP(Sales_Transactions[[#This Row],[Order ID]],Returned_Items[#All],2,FALSE),"Not Returned")</f>
        <v>Not Returned</v>
      </c>
    </row>
    <row r="137" spans="1:34" x14ac:dyDescent="0.25">
      <c r="A137">
        <v>15106</v>
      </c>
      <c r="C137" t="s">
        <v>364</v>
      </c>
      <c r="D137" s="2" t="str">
        <f>TEXT(MID(Sales_Transactions[[#This Row],[Order Date]],2,5),"d/m/yyy")</f>
        <v>27/1/2011</v>
      </c>
      <c r="E137" s="2" t="str">
        <f>TEXT(MID(Sales_Transactions[[#This Row],[Order Date]],2,5),"d")</f>
        <v>27</v>
      </c>
      <c r="F137" s="2" t="str">
        <f>TEXT(MID(Sales_Transactions[[#This Row],[Order Date]],2,5),"m")</f>
        <v>1</v>
      </c>
      <c r="G137" s="2" t="str">
        <f>TEXT(MID(Sales_Transactions[[#This Row],[Order Date]],2,5),"yyy")</f>
        <v>2011</v>
      </c>
      <c r="H137" s="2" t="str">
        <f>TEXT(MID(Sales_Transactions[[#This Row],[Order Date]],2,5),"yyy/m")</f>
        <v>2011/1</v>
      </c>
      <c r="I137" t="s">
        <v>52</v>
      </c>
      <c r="J137">
        <f t="shared" si="12"/>
        <v>1</v>
      </c>
      <c r="K137" s="2">
        <v>42</v>
      </c>
      <c r="L137" s="3">
        <v>283.58</v>
      </c>
      <c r="M137" s="4">
        <v>0.03</v>
      </c>
      <c r="N137" s="5" t="s">
        <v>23</v>
      </c>
      <c r="O137" s="3">
        <v>-14.23</v>
      </c>
      <c r="P137" s="3">
        <v>6.64</v>
      </c>
      <c r="Q137" s="3">
        <v>4.95</v>
      </c>
      <c r="R137" s="5" t="s">
        <v>72</v>
      </c>
      <c r="S137" s="5" t="s">
        <v>73</v>
      </c>
      <c r="T137" s="5" t="str">
        <f t="shared" si="13"/>
        <v>Dorothy Badders</v>
      </c>
      <c r="U137" t="s">
        <v>260</v>
      </c>
      <c r="V137" s="5" t="s">
        <v>74</v>
      </c>
      <c r="W137" s="5" t="s">
        <v>57</v>
      </c>
      <c r="X137" s="5" t="s">
        <v>58</v>
      </c>
      <c r="Y137" s="5" t="s">
        <v>59</v>
      </c>
      <c r="Z137" s="5" t="s">
        <v>60</v>
      </c>
      <c r="AA137" s="4">
        <v>0.37</v>
      </c>
      <c r="AB137" s="1">
        <v>40572</v>
      </c>
      <c r="AC137" s="1">
        <v>30623</v>
      </c>
      <c r="AD137">
        <f t="shared" si="14"/>
        <v>2</v>
      </c>
      <c r="AE137">
        <f t="shared" ca="1" si="15"/>
        <v>40</v>
      </c>
      <c r="AF137" t="str">
        <f t="shared" ca="1" si="16"/>
        <v>18-64</v>
      </c>
      <c r="AG137" s="3">
        <f t="shared" si="17"/>
        <v>0.27590495238095236</v>
      </c>
      <c r="AH137" t="str">
        <f>_xlfn.IFNA(VLOOKUP(Sales_Transactions[[#This Row],[Order ID]],Returned_Items[#All],2,FALSE),"Not Returned")</f>
        <v>Returned</v>
      </c>
    </row>
    <row r="138" spans="1:34" x14ac:dyDescent="0.25">
      <c r="A138">
        <v>15106</v>
      </c>
      <c r="C138" t="s">
        <v>364</v>
      </c>
      <c r="D138" s="2" t="str">
        <f>TEXT(MID(Sales_Transactions[[#This Row],[Order Date]],2,5),"d/m/yyy")</f>
        <v>27/1/2011</v>
      </c>
      <c r="E138" s="2" t="str">
        <f>TEXT(MID(Sales_Transactions[[#This Row],[Order Date]],2,5),"d")</f>
        <v>27</v>
      </c>
      <c r="F138" s="2" t="str">
        <f>TEXT(MID(Sales_Transactions[[#This Row],[Order Date]],2,5),"m")</f>
        <v>1</v>
      </c>
      <c r="G138" s="2" t="str">
        <f>TEXT(MID(Sales_Transactions[[#This Row],[Order Date]],2,5),"yyy")</f>
        <v>2011</v>
      </c>
      <c r="H138" s="2" t="str">
        <f>TEXT(MID(Sales_Transactions[[#This Row],[Order Date]],2,5),"yyy/m")</f>
        <v>2011/1</v>
      </c>
      <c r="I138" t="s">
        <v>52</v>
      </c>
      <c r="J138">
        <f t="shared" si="12"/>
        <v>1</v>
      </c>
      <c r="K138" s="2">
        <v>39</v>
      </c>
      <c r="L138" s="3">
        <v>5403.37</v>
      </c>
      <c r="M138" s="4">
        <v>0.06</v>
      </c>
      <c r="N138" s="5" t="s">
        <v>34</v>
      </c>
      <c r="O138" s="3">
        <v>948.79</v>
      </c>
      <c r="P138" s="3">
        <v>145.44999999999999</v>
      </c>
      <c r="Q138" s="3">
        <v>17.850000000000001</v>
      </c>
      <c r="R138" s="5" t="s">
        <v>72</v>
      </c>
      <c r="S138" s="5" t="s">
        <v>73</v>
      </c>
      <c r="T138" s="5" t="str">
        <f t="shared" si="13"/>
        <v>Dorothy Badders</v>
      </c>
      <c r="U138" t="s">
        <v>260</v>
      </c>
      <c r="V138" s="5" t="s">
        <v>74</v>
      </c>
      <c r="W138" s="5" t="s">
        <v>48</v>
      </c>
      <c r="X138" s="5" t="s">
        <v>324</v>
      </c>
      <c r="Y138" s="5" t="s">
        <v>365</v>
      </c>
      <c r="Z138" s="5" t="s">
        <v>40</v>
      </c>
      <c r="AA138" s="4">
        <v>0.56000000000000005</v>
      </c>
      <c r="AB138" s="1">
        <v>40570</v>
      </c>
      <c r="AC138" s="1">
        <v>30250</v>
      </c>
      <c r="AD138">
        <f t="shared" si="14"/>
        <v>0</v>
      </c>
      <c r="AE138">
        <f t="shared" ca="1" si="15"/>
        <v>41</v>
      </c>
      <c r="AF138" t="str">
        <f t="shared" ca="1" si="16"/>
        <v>18-64</v>
      </c>
      <c r="AG138" s="3">
        <f t="shared" si="17"/>
        <v>4.1849417948717944</v>
      </c>
      <c r="AH138" t="str">
        <f>_xlfn.IFNA(VLOOKUP(Sales_Transactions[[#This Row],[Order ID]],Returned_Items[#All],2,FALSE),"Not Returned")</f>
        <v>Returned</v>
      </c>
    </row>
    <row r="139" spans="1:34" x14ac:dyDescent="0.25">
      <c r="A139">
        <v>15106</v>
      </c>
      <c r="C139" t="s">
        <v>364</v>
      </c>
      <c r="D139" s="2" t="str">
        <f>TEXT(MID(Sales_Transactions[[#This Row],[Order Date]],2,5),"d/m/yyy")</f>
        <v>27/1/2011</v>
      </c>
      <c r="E139" s="2" t="str">
        <f>TEXT(MID(Sales_Transactions[[#This Row],[Order Date]],2,5),"d")</f>
        <v>27</v>
      </c>
      <c r="F139" s="2" t="str">
        <f>TEXT(MID(Sales_Transactions[[#This Row],[Order Date]],2,5),"m")</f>
        <v>1</v>
      </c>
      <c r="G139" s="2" t="str">
        <f>TEXT(MID(Sales_Transactions[[#This Row],[Order Date]],2,5),"yyy")</f>
        <v>2011</v>
      </c>
      <c r="H139" s="2" t="str">
        <f>TEXT(MID(Sales_Transactions[[#This Row],[Order Date]],2,5),"yyy/m")</f>
        <v>2011/1</v>
      </c>
      <c r="I139" t="s">
        <v>52</v>
      </c>
      <c r="J139">
        <f t="shared" si="12"/>
        <v>1</v>
      </c>
      <c r="K139" s="2">
        <v>35</v>
      </c>
      <c r="L139" s="3">
        <v>82.15</v>
      </c>
      <c r="M139" s="4">
        <v>0.03</v>
      </c>
      <c r="N139" s="5" t="s">
        <v>23</v>
      </c>
      <c r="O139" s="3">
        <v>-6.33</v>
      </c>
      <c r="P139" s="3">
        <v>2.21</v>
      </c>
      <c r="Q139" s="3">
        <v>1.1200000000000001</v>
      </c>
      <c r="R139" s="5" t="s">
        <v>72</v>
      </c>
      <c r="S139" s="5" t="s">
        <v>73</v>
      </c>
      <c r="T139" s="5" t="str">
        <f t="shared" si="13"/>
        <v>Dorothy Badders</v>
      </c>
      <c r="U139" t="s">
        <v>260</v>
      </c>
      <c r="V139" s="5" t="s">
        <v>74</v>
      </c>
      <c r="W139" s="5" t="s">
        <v>28</v>
      </c>
      <c r="X139" s="5" t="s">
        <v>124</v>
      </c>
      <c r="Y139" s="5" t="s">
        <v>366</v>
      </c>
      <c r="Z139" s="5" t="s">
        <v>84</v>
      </c>
      <c r="AA139" s="4">
        <v>0.57999999999999996</v>
      </c>
      <c r="AB139" s="1">
        <v>40572</v>
      </c>
      <c r="AC139" s="1">
        <v>30152</v>
      </c>
      <c r="AD139">
        <f t="shared" si="14"/>
        <v>2</v>
      </c>
      <c r="AE139">
        <f t="shared" ca="1" si="15"/>
        <v>42</v>
      </c>
      <c r="AF139" t="str">
        <f t="shared" ca="1" si="16"/>
        <v>18-64</v>
      </c>
      <c r="AG139" s="3">
        <f t="shared" si="17"/>
        <v>9.5123914285714289E-2</v>
      </c>
      <c r="AH139" t="str">
        <f>_xlfn.IFNA(VLOOKUP(Sales_Transactions[[#This Row],[Order ID]],Returned_Items[#All],2,FALSE),"Not Returned")</f>
        <v>Returned</v>
      </c>
    </row>
    <row r="140" spans="1:34" x14ac:dyDescent="0.25">
      <c r="A140">
        <v>15108</v>
      </c>
      <c r="C140" t="s">
        <v>367</v>
      </c>
      <c r="D140" s="2" t="str">
        <f>TEXT(MID(Sales_Transactions[[#This Row],[Order Date]],2,5),"d/m/yyy")</f>
        <v>27/8/2009</v>
      </c>
      <c r="E140" s="2" t="str">
        <f>TEXT(MID(Sales_Transactions[[#This Row],[Order Date]],2,5),"d")</f>
        <v>27</v>
      </c>
      <c r="F140" s="2" t="str">
        <f>TEXT(MID(Sales_Transactions[[#This Row],[Order Date]],2,5),"m")</f>
        <v>8</v>
      </c>
      <c r="G140" s="2" t="str">
        <f>TEXT(MID(Sales_Transactions[[#This Row],[Order Date]],2,5),"yyy")</f>
        <v>2009</v>
      </c>
      <c r="H140" s="2" t="str">
        <f>TEXT(MID(Sales_Transactions[[#This Row],[Order Date]],2,5),"yyy/m")</f>
        <v>2009/8</v>
      </c>
      <c r="I140" t="s">
        <v>33</v>
      </c>
      <c r="J140">
        <f t="shared" si="12"/>
        <v>4</v>
      </c>
      <c r="K140" s="2">
        <v>50</v>
      </c>
      <c r="L140" s="3">
        <v>2066.16</v>
      </c>
      <c r="M140" s="4">
        <v>0.02</v>
      </c>
      <c r="N140" s="5" t="s">
        <v>23</v>
      </c>
      <c r="O140" s="3">
        <v>372.36</v>
      </c>
      <c r="P140" s="3">
        <v>40.99</v>
      </c>
      <c r="Q140" s="3">
        <v>17.48</v>
      </c>
      <c r="R140" s="5" t="s">
        <v>282</v>
      </c>
      <c r="S140" s="5" t="s">
        <v>283</v>
      </c>
      <c r="T140" s="5" t="str">
        <f t="shared" si="13"/>
        <v>Delfina Latchford</v>
      </c>
      <c r="U140" t="s">
        <v>260</v>
      </c>
      <c r="V140" s="5" t="s">
        <v>27</v>
      </c>
      <c r="W140" s="5" t="s">
        <v>28</v>
      </c>
      <c r="X140" s="5" t="s">
        <v>75</v>
      </c>
      <c r="Y140" s="5" t="s">
        <v>368</v>
      </c>
      <c r="Z140" s="5" t="s">
        <v>43</v>
      </c>
      <c r="AA140" s="4">
        <v>0.36</v>
      </c>
      <c r="AB140" s="1">
        <v>40054</v>
      </c>
      <c r="AC140" s="1">
        <v>30209</v>
      </c>
      <c r="AD140">
        <f t="shared" si="14"/>
        <v>2</v>
      </c>
      <c r="AE140">
        <f t="shared" ca="1" si="15"/>
        <v>41</v>
      </c>
      <c r="AF140" t="str">
        <f t="shared" ca="1" si="16"/>
        <v>18-64</v>
      </c>
      <c r="AG140" s="3">
        <f t="shared" si="17"/>
        <v>1.1692360400000001</v>
      </c>
      <c r="AH140" t="str">
        <f>_xlfn.IFNA(VLOOKUP(Sales_Transactions[[#This Row],[Order ID]],Returned_Items[#All],2,FALSE),"Not Returned")</f>
        <v>Not Returned</v>
      </c>
    </row>
    <row r="141" spans="1:34" x14ac:dyDescent="0.25">
      <c r="A141">
        <v>15205</v>
      </c>
      <c r="C141" t="s">
        <v>369</v>
      </c>
      <c r="D141" s="2" t="str">
        <f>TEXT(MID(Sales_Transactions[[#This Row],[Order Date]],2,5),"d/m/yyy")</f>
        <v>17/3/2011</v>
      </c>
      <c r="E141" s="2" t="str">
        <f>TEXT(MID(Sales_Transactions[[#This Row],[Order Date]],2,5),"d")</f>
        <v>17</v>
      </c>
      <c r="F141" s="2" t="str">
        <f>TEXT(MID(Sales_Transactions[[#This Row],[Order Date]],2,5),"m")</f>
        <v>3</v>
      </c>
      <c r="G141" s="2" t="str">
        <f>TEXT(MID(Sales_Transactions[[#This Row],[Order Date]],2,5),"yyy")</f>
        <v>2011</v>
      </c>
      <c r="H141" s="2" t="str">
        <f>TEXT(MID(Sales_Transactions[[#This Row],[Order Date]],2,5),"yyy/m")</f>
        <v>2011/3</v>
      </c>
      <c r="I141" t="s">
        <v>101</v>
      </c>
      <c r="J141">
        <f t="shared" si="12"/>
        <v>1</v>
      </c>
      <c r="K141" s="2">
        <v>18</v>
      </c>
      <c r="L141" s="3">
        <v>4605.3599999999997</v>
      </c>
      <c r="M141" s="4">
        <v>0.02</v>
      </c>
      <c r="N141" s="5" t="s">
        <v>34</v>
      </c>
      <c r="O141" s="3">
        <v>678.26</v>
      </c>
      <c r="P141" s="3">
        <v>243.98</v>
      </c>
      <c r="Q141" s="3">
        <v>43.32</v>
      </c>
      <c r="R141" s="5" t="s">
        <v>152</v>
      </c>
      <c r="S141" s="5" t="s">
        <v>153</v>
      </c>
      <c r="T141" s="5" t="str">
        <f t="shared" si="13"/>
        <v>Julia West</v>
      </c>
      <c r="U141" t="s">
        <v>260</v>
      </c>
      <c r="V141" s="5" t="s">
        <v>47</v>
      </c>
      <c r="W141" s="5" t="s">
        <v>57</v>
      </c>
      <c r="X141" s="5" t="s">
        <v>154</v>
      </c>
      <c r="Y141" s="5" t="s">
        <v>370</v>
      </c>
      <c r="Z141" s="5" t="s">
        <v>40</v>
      </c>
      <c r="AA141" s="4">
        <v>0.55000000000000004</v>
      </c>
      <c r="AB141" s="1">
        <v>40621</v>
      </c>
      <c r="AC141" s="1">
        <v>15654</v>
      </c>
      <c r="AD141">
        <f t="shared" si="14"/>
        <v>2</v>
      </c>
      <c r="AE141">
        <f t="shared" ca="1" si="15"/>
        <v>81</v>
      </c>
      <c r="AF141" t="str">
        <f t="shared" ca="1" si="16"/>
        <v>Over 65</v>
      </c>
      <c r="AG141" s="3">
        <f t="shared" si="17"/>
        <v>15.95840022222222</v>
      </c>
      <c r="AH141" t="str">
        <f>_xlfn.IFNA(VLOOKUP(Sales_Transactions[[#This Row],[Order ID]],Returned_Items[#All],2,FALSE),"Not Returned")</f>
        <v>Not Returned</v>
      </c>
    </row>
    <row r="142" spans="1:34" x14ac:dyDescent="0.25">
      <c r="A142">
        <v>15205</v>
      </c>
      <c r="C142" t="s">
        <v>369</v>
      </c>
      <c r="D142" s="2" t="str">
        <f>TEXT(MID(Sales_Transactions[[#This Row],[Order Date]],2,5),"d/m/yyy")</f>
        <v>17/3/2011</v>
      </c>
      <c r="E142" s="2" t="str">
        <f>TEXT(MID(Sales_Transactions[[#This Row],[Order Date]],2,5),"d")</f>
        <v>17</v>
      </c>
      <c r="F142" s="2" t="str">
        <f>TEXT(MID(Sales_Transactions[[#This Row],[Order Date]],2,5),"m")</f>
        <v>3</v>
      </c>
      <c r="G142" s="2" t="str">
        <f>TEXT(MID(Sales_Transactions[[#This Row],[Order Date]],2,5),"yyy")</f>
        <v>2011</v>
      </c>
      <c r="H142" s="2" t="str">
        <f>TEXT(MID(Sales_Transactions[[#This Row],[Order Date]],2,5),"yyy/m")</f>
        <v>2011/3</v>
      </c>
      <c r="I142" t="s">
        <v>101</v>
      </c>
      <c r="J142">
        <f t="shared" si="12"/>
        <v>1</v>
      </c>
      <c r="K142" s="2">
        <v>42</v>
      </c>
      <c r="L142" s="3">
        <v>1753.51</v>
      </c>
      <c r="M142" s="4">
        <v>0.02</v>
      </c>
      <c r="N142" s="5" t="s">
        <v>23</v>
      </c>
      <c r="O142" s="3">
        <v>155.72</v>
      </c>
      <c r="P142" s="3">
        <v>39.979999999999997</v>
      </c>
      <c r="Q142" s="3">
        <v>9.1999999999999993</v>
      </c>
      <c r="R142" s="5" t="s">
        <v>152</v>
      </c>
      <c r="S142" s="5" t="s">
        <v>153</v>
      </c>
      <c r="T142" s="5" t="str">
        <f t="shared" si="13"/>
        <v>Julia West</v>
      </c>
      <c r="U142" t="s">
        <v>260</v>
      </c>
      <c r="V142" s="5" t="s">
        <v>47</v>
      </c>
      <c r="W142" s="5" t="s">
        <v>57</v>
      </c>
      <c r="X142" s="5" t="s">
        <v>58</v>
      </c>
      <c r="Y142" s="5" t="s">
        <v>371</v>
      </c>
      <c r="Z142" s="5" t="s">
        <v>84</v>
      </c>
      <c r="AA142" s="4">
        <v>0.65</v>
      </c>
      <c r="AB142" s="1">
        <v>40620</v>
      </c>
      <c r="AC142" s="1">
        <v>29628</v>
      </c>
      <c r="AD142">
        <f t="shared" si="14"/>
        <v>1</v>
      </c>
      <c r="AE142">
        <f t="shared" ca="1" si="15"/>
        <v>43</v>
      </c>
      <c r="AF142" t="str">
        <f t="shared" ca="1" si="16"/>
        <v>18-64</v>
      </c>
      <c r="AG142" s="3">
        <f t="shared" si="17"/>
        <v>1.1707620000000001</v>
      </c>
      <c r="AH142" t="str">
        <f>_xlfn.IFNA(VLOOKUP(Sales_Transactions[[#This Row],[Order ID]],Returned_Items[#All],2,FALSE),"Not Returned")</f>
        <v>Not Returned</v>
      </c>
    </row>
    <row r="143" spans="1:34" x14ac:dyDescent="0.25">
      <c r="A143">
        <v>15591</v>
      </c>
      <c r="C143" t="s">
        <v>372</v>
      </c>
      <c r="D143" s="2" t="str">
        <f>TEXT(MID(Sales_Transactions[[#This Row],[Order Date]],2,5),"d/m/yyy")</f>
        <v>6/6/2012</v>
      </c>
      <c r="E143" s="2" t="str">
        <f>TEXT(MID(Sales_Transactions[[#This Row],[Order Date]],2,5),"d")</f>
        <v>6</v>
      </c>
      <c r="F143" s="2" t="str">
        <f>TEXT(MID(Sales_Transactions[[#This Row],[Order Date]],2,5),"m")</f>
        <v>6</v>
      </c>
      <c r="G143" s="2" t="str">
        <f>TEXT(MID(Sales_Transactions[[#This Row],[Order Date]],2,5),"yyy")</f>
        <v>2012</v>
      </c>
      <c r="H143" s="2" t="str">
        <f>TEXT(MID(Sales_Transactions[[#This Row],[Order Date]],2,5),"yyy/m")</f>
        <v>2012/6</v>
      </c>
      <c r="I143" t="s">
        <v>101</v>
      </c>
      <c r="J143">
        <f t="shared" si="12"/>
        <v>1</v>
      </c>
      <c r="K143" s="2">
        <v>31</v>
      </c>
      <c r="L143" s="3">
        <v>426.34</v>
      </c>
      <c r="M143" s="4">
        <v>0</v>
      </c>
      <c r="N143" s="5" t="s">
        <v>23</v>
      </c>
      <c r="O143" s="3">
        <v>73.53</v>
      </c>
      <c r="P143" s="3">
        <v>12.58</v>
      </c>
      <c r="Q143" s="3">
        <v>5.16</v>
      </c>
      <c r="R143" s="5" t="s">
        <v>167</v>
      </c>
      <c r="S143" s="5" t="s">
        <v>168</v>
      </c>
      <c r="T143" s="5" t="str">
        <f t="shared" si="13"/>
        <v>Brad Eason</v>
      </c>
      <c r="U143" t="s">
        <v>260</v>
      </c>
      <c r="V143" s="5" t="s">
        <v>27</v>
      </c>
      <c r="W143" s="5" t="s">
        <v>57</v>
      </c>
      <c r="X143" s="5" t="s">
        <v>58</v>
      </c>
      <c r="Y143" s="5" t="s">
        <v>373</v>
      </c>
      <c r="Z143" s="5" t="s">
        <v>43</v>
      </c>
      <c r="AA143" s="4">
        <v>0.43</v>
      </c>
      <c r="AB143" s="1">
        <v>41068</v>
      </c>
      <c r="AC143" s="1">
        <v>29758</v>
      </c>
      <c r="AD143">
        <f t="shared" si="14"/>
        <v>2</v>
      </c>
      <c r="AE143">
        <f t="shared" ca="1" si="15"/>
        <v>43</v>
      </c>
      <c r="AF143" t="str">
        <f t="shared" ca="1" si="16"/>
        <v>18-64</v>
      </c>
      <c r="AG143" s="3">
        <f t="shared" si="17"/>
        <v>0.57225806451612915</v>
      </c>
      <c r="AH143" t="str">
        <f>_xlfn.IFNA(VLOOKUP(Sales_Transactions[[#This Row],[Order ID]],Returned_Items[#All],2,FALSE),"Not Returned")</f>
        <v>Not Returned</v>
      </c>
    </row>
    <row r="144" spans="1:34" x14ac:dyDescent="0.25">
      <c r="A144">
        <v>15907</v>
      </c>
      <c r="C144" t="s">
        <v>374</v>
      </c>
      <c r="D144" s="2" t="str">
        <f>TEXT(MID(Sales_Transactions[[#This Row],[Order Date]],2,5),"d/m/yyy")</f>
        <v>11/4/2011</v>
      </c>
      <c r="E144" s="2" t="str">
        <f>TEXT(MID(Sales_Transactions[[#This Row],[Order Date]],2,5),"d")</f>
        <v>11</v>
      </c>
      <c r="F144" s="2" t="str">
        <f>TEXT(MID(Sales_Transactions[[#This Row],[Order Date]],2,5),"m")</f>
        <v>4</v>
      </c>
      <c r="G144" s="2" t="str">
        <f>TEXT(MID(Sales_Transactions[[#This Row],[Order Date]],2,5),"yyy")</f>
        <v>2011</v>
      </c>
      <c r="H144" s="2" t="str">
        <f>TEXT(MID(Sales_Transactions[[#This Row],[Order Date]],2,5),"yyy/m")</f>
        <v>2011/4</v>
      </c>
      <c r="I144" t="s">
        <v>33</v>
      </c>
      <c r="J144">
        <f t="shared" si="12"/>
        <v>4</v>
      </c>
      <c r="K144" s="2">
        <v>36</v>
      </c>
      <c r="L144" s="3">
        <v>1837.44</v>
      </c>
      <c r="M144" s="4">
        <v>0.01</v>
      </c>
      <c r="N144" s="5" t="s">
        <v>34</v>
      </c>
      <c r="O144" s="3">
        <v>-1414.41</v>
      </c>
      <c r="P144" s="3">
        <v>48.58</v>
      </c>
      <c r="Q144" s="3">
        <v>54.11</v>
      </c>
      <c r="R144" s="5" t="s">
        <v>375</v>
      </c>
      <c r="S144" s="5" t="s">
        <v>376</v>
      </c>
      <c r="T144" s="5" t="str">
        <f t="shared" si="13"/>
        <v>Thomas Seio</v>
      </c>
      <c r="U144" t="s">
        <v>260</v>
      </c>
      <c r="V144" s="5" t="s">
        <v>74</v>
      </c>
      <c r="W144" s="5" t="s">
        <v>57</v>
      </c>
      <c r="X144" s="5" t="s">
        <v>104</v>
      </c>
      <c r="Y144" s="5" t="s">
        <v>377</v>
      </c>
      <c r="Z144" s="5" t="s">
        <v>106</v>
      </c>
      <c r="AA144" s="4">
        <v>0.69</v>
      </c>
      <c r="AB144" s="1">
        <v>40646</v>
      </c>
      <c r="AC144" s="1">
        <v>29812</v>
      </c>
      <c r="AD144">
        <f t="shared" si="14"/>
        <v>2</v>
      </c>
      <c r="AE144">
        <f t="shared" ca="1" si="15"/>
        <v>42</v>
      </c>
      <c r="AF144" t="str">
        <f t="shared" ca="1" si="16"/>
        <v>18-64</v>
      </c>
      <c r="AG144" s="3">
        <f t="shared" si="17"/>
        <v>2.8523650555555555</v>
      </c>
      <c r="AH144" t="str">
        <f>_xlfn.IFNA(VLOOKUP(Sales_Transactions[[#This Row],[Order ID]],Returned_Items[#All],2,FALSE),"Not Returned")</f>
        <v>Not Returned</v>
      </c>
    </row>
    <row r="145" spans="1:34" x14ac:dyDescent="0.25">
      <c r="A145">
        <v>15907</v>
      </c>
      <c r="C145" t="s">
        <v>374</v>
      </c>
      <c r="D145" s="2" t="str">
        <f>TEXT(MID(Sales_Transactions[[#This Row],[Order Date]],2,5),"d/m/yyy")</f>
        <v>11/4/2011</v>
      </c>
      <c r="E145" s="2" t="str">
        <f>TEXT(MID(Sales_Transactions[[#This Row],[Order Date]],2,5),"d")</f>
        <v>11</v>
      </c>
      <c r="F145" s="2" t="str">
        <f>TEXT(MID(Sales_Transactions[[#This Row],[Order Date]],2,5),"m")</f>
        <v>4</v>
      </c>
      <c r="G145" s="2" t="str">
        <f>TEXT(MID(Sales_Transactions[[#This Row],[Order Date]],2,5),"yyy")</f>
        <v>2011</v>
      </c>
      <c r="H145" s="2" t="str">
        <f>TEXT(MID(Sales_Transactions[[#This Row],[Order Date]],2,5),"yyy/m")</f>
        <v>2011/4</v>
      </c>
      <c r="I145" t="s">
        <v>33</v>
      </c>
      <c r="J145">
        <f t="shared" si="12"/>
        <v>4</v>
      </c>
      <c r="K145" s="2">
        <v>36</v>
      </c>
      <c r="L145" s="3">
        <v>3722.29</v>
      </c>
      <c r="M145" s="4">
        <v>0.04</v>
      </c>
      <c r="N145" s="5" t="s">
        <v>67</v>
      </c>
      <c r="O145" s="3">
        <v>950.68</v>
      </c>
      <c r="P145" s="3">
        <v>105.98</v>
      </c>
      <c r="Q145" s="3">
        <v>13.99</v>
      </c>
      <c r="R145" s="5" t="s">
        <v>375</v>
      </c>
      <c r="S145" s="5" t="s">
        <v>376</v>
      </c>
      <c r="T145" s="5" t="str">
        <f t="shared" si="13"/>
        <v>Thomas Seio</v>
      </c>
      <c r="U145" t="s">
        <v>260</v>
      </c>
      <c r="V145" s="5" t="s">
        <v>74</v>
      </c>
      <c r="W145" s="5" t="s">
        <v>57</v>
      </c>
      <c r="X145" s="5" t="s">
        <v>58</v>
      </c>
      <c r="Y145" s="5" t="s">
        <v>378</v>
      </c>
      <c r="Z145" s="5" t="s">
        <v>56</v>
      </c>
      <c r="AA145" s="4">
        <v>0.65</v>
      </c>
      <c r="AB145" s="1">
        <v>40647</v>
      </c>
      <c r="AC145" s="1">
        <v>29621</v>
      </c>
      <c r="AD145">
        <f t="shared" si="14"/>
        <v>3</v>
      </c>
      <c r="AE145">
        <f t="shared" ca="1" si="15"/>
        <v>43</v>
      </c>
      <c r="AF145" t="str">
        <f t="shared" ca="1" si="16"/>
        <v>18-64</v>
      </c>
      <c r="AG145" s="3">
        <f t="shared" si="17"/>
        <v>3.331322444444444</v>
      </c>
      <c r="AH145" t="str">
        <f>_xlfn.IFNA(VLOOKUP(Sales_Transactions[[#This Row],[Order ID]],Returned_Items[#All],2,FALSE),"Not Returned")</f>
        <v>Not Returned</v>
      </c>
    </row>
    <row r="146" spans="1:34" x14ac:dyDescent="0.25">
      <c r="A146">
        <v>15907</v>
      </c>
      <c r="C146" t="s">
        <v>374</v>
      </c>
      <c r="D146" s="2" t="str">
        <f>TEXT(MID(Sales_Transactions[[#This Row],[Order Date]],2,5),"d/m/yyy")</f>
        <v>11/4/2011</v>
      </c>
      <c r="E146" s="2" t="str">
        <f>TEXT(MID(Sales_Transactions[[#This Row],[Order Date]],2,5),"d")</f>
        <v>11</v>
      </c>
      <c r="F146" s="2" t="str">
        <f>TEXT(MID(Sales_Transactions[[#This Row],[Order Date]],2,5),"m")</f>
        <v>4</v>
      </c>
      <c r="G146" s="2" t="str">
        <f>TEXT(MID(Sales_Transactions[[#This Row],[Order Date]],2,5),"yyy")</f>
        <v>2011</v>
      </c>
      <c r="H146" s="2" t="str">
        <f>TEXT(MID(Sales_Transactions[[#This Row],[Order Date]],2,5),"yyy/m")</f>
        <v>2011/4</v>
      </c>
      <c r="I146" t="s">
        <v>33</v>
      </c>
      <c r="J146">
        <f t="shared" si="12"/>
        <v>4</v>
      </c>
      <c r="K146" s="2">
        <v>4</v>
      </c>
      <c r="L146" s="3">
        <v>28.05</v>
      </c>
      <c r="M146" s="4">
        <v>0.09</v>
      </c>
      <c r="N146" s="5" t="s">
        <v>23</v>
      </c>
      <c r="O146" s="3">
        <v>-5.41</v>
      </c>
      <c r="P146" s="3">
        <v>7.04</v>
      </c>
      <c r="Q146" s="3">
        <v>2.17</v>
      </c>
      <c r="R146" s="5" t="s">
        <v>375</v>
      </c>
      <c r="S146" s="5" t="s">
        <v>376</v>
      </c>
      <c r="T146" s="5" t="str">
        <f t="shared" si="13"/>
        <v>Thomas Seio</v>
      </c>
      <c r="U146" t="s">
        <v>260</v>
      </c>
      <c r="V146" s="5" t="s">
        <v>74</v>
      </c>
      <c r="W146" s="5" t="s">
        <v>28</v>
      </c>
      <c r="X146" s="5" t="s">
        <v>75</v>
      </c>
      <c r="Y146" s="5" t="s">
        <v>379</v>
      </c>
      <c r="Z146" s="5" t="s">
        <v>84</v>
      </c>
      <c r="AA146" s="4">
        <v>0.38</v>
      </c>
      <c r="AB146" s="1">
        <v>40645</v>
      </c>
      <c r="AC146" s="1">
        <v>30568</v>
      </c>
      <c r="AD146">
        <f t="shared" si="14"/>
        <v>1</v>
      </c>
      <c r="AE146">
        <f t="shared" ca="1" si="15"/>
        <v>40</v>
      </c>
      <c r="AF146" t="str">
        <f t="shared" ca="1" si="16"/>
        <v>18-64</v>
      </c>
      <c r="AG146" s="3">
        <f t="shared" si="17"/>
        <v>2.300916</v>
      </c>
      <c r="AH146" t="str">
        <f>_xlfn.IFNA(VLOOKUP(Sales_Transactions[[#This Row],[Order ID]],Returned_Items[#All],2,FALSE),"Not Returned")</f>
        <v>Not Returned</v>
      </c>
    </row>
    <row r="147" spans="1:34" x14ac:dyDescent="0.25">
      <c r="A147">
        <v>15937</v>
      </c>
      <c r="C147" t="s">
        <v>380</v>
      </c>
      <c r="D147" s="2" t="str">
        <f>TEXT(MID(Sales_Transactions[[#This Row],[Order Date]],2,5),"d/m/yyy")</f>
        <v>6/11/2012</v>
      </c>
      <c r="E147" s="2" t="str">
        <f>TEXT(MID(Sales_Transactions[[#This Row],[Order Date]],2,5),"d")</f>
        <v>6</v>
      </c>
      <c r="F147" s="2" t="str">
        <f>TEXT(MID(Sales_Transactions[[#This Row],[Order Date]],2,5),"m")</f>
        <v>11</v>
      </c>
      <c r="G147" s="2" t="str">
        <f>TEXT(MID(Sales_Transactions[[#This Row],[Order Date]],2,5),"yyy")</f>
        <v>2012</v>
      </c>
      <c r="H147" s="2" t="str">
        <f>TEXT(MID(Sales_Transactions[[#This Row],[Order Date]],2,5),"yyy/m")</f>
        <v>2012/11</v>
      </c>
      <c r="I147" t="s">
        <v>22</v>
      </c>
      <c r="J147">
        <f t="shared" si="12"/>
        <v>2</v>
      </c>
      <c r="K147" s="2">
        <v>32</v>
      </c>
      <c r="L147" s="3">
        <v>311.44</v>
      </c>
      <c r="M147" s="4">
        <v>0.04</v>
      </c>
      <c r="N147" s="5" t="s">
        <v>23</v>
      </c>
      <c r="O147" s="3">
        <v>74.069999999999993</v>
      </c>
      <c r="P147" s="3">
        <v>9.7799999999999994</v>
      </c>
      <c r="Q147" s="3">
        <v>1.99</v>
      </c>
      <c r="R147" s="5" t="s">
        <v>68</v>
      </c>
      <c r="S147" s="5" t="s">
        <v>69</v>
      </c>
      <c r="T147" s="5" t="str">
        <f t="shared" si="13"/>
        <v>Monica Federle</v>
      </c>
      <c r="U147" t="s">
        <v>260</v>
      </c>
      <c r="V147" s="5" t="s">
        <v>47</v>
      </c>
      <c r="W147" s="5" t="s">
        <v>48</v>
      </c>
      <c r="X147" s="5" t="s">
        <v>87</v>
      </c>
      <c r="Y147" s="5" t="s">
        <v>381</v>
      </c>
      <c r="Z147" s="5" t="s">
        <v>60</v>
      </c>
      <c r="AA147" s="4">
        <v>0.43</v>
      </c>
      <c r="AB147" s="1">
        <v>41223</v>
      </c>
      <c r="AC147" s="1">
        <v>30658</v>
      </c>
      <c r="AD147">
        <f t="shared" si="14"/>
        <v>4</v>
      </c>
      <c r="AE147">
        <f t="shared" ca="1" si="15"/>
        <v>40</v>
      </c>
      <c r="AF147" t="str">
        <f t="shared" ca="1" si="16"/>
        <v>18-64</v>
      </c>
      <c r="AG147" s="3">
        <f t="shared" si="17"/>
        <v>0.36769025</v>
      </c>
      <c r="AH147" t="str">
        <f>_xlfn.IFNA(VLOOKUP(Sales_Transactions[[#This Row],[Order ID]],Returned_Items[#All],2,FALSE),"Not Returned")</f>
        <v>Not Returned</v>
      </c>
    </row>
    <row r="148" spans="1:34" x14ac:dyDescent="0.25">
      <c r="A148">
        <v>15937</v>
      </c>
      <c r="C148" t="s">
        <v>380</v>
      </c>
      <c r="D148" s="2" t="str">
        <f>TEXT(MID(Sales_Transactions[[#This Row],[Order Date]],2,5),"d/m/yyy")</f>
        <v>6/11/2012</v>
      </c>
      <c r="E148" s="2" t="str">
        <f>TEXT(MID(Sales_Transactions[[#This Row],[Order Date]],2,5),"d")</f>
        <v>6</v>
      </c>
      <c r="F148" s="2" t="str">
        <f>TEXT(MID(Sales_Transactions[[#This Row],[Order Date]],2,5),"m")</f>
        <v>11</v>
      </c>
      <c r="G148" s="2" t="str">
        <f>TEXT(MID(Sales_Transactions[[#This Row],[Order Date]],2,5),"yyy")</f>
        <v>2012</v>
      </c>
      <c r="H148" s="2" t="str">
        <f>TEXT(MID(Sales_Transactions[[#This Row],[Order Date]],2,5),"yyy/m")</f>
        <v>2012/11</v>
      </c>
      <c r="I148" t="s">
        <v>22</v>
      </c>
      <c r="J148">
        <f t="shared" si="12"/>
        <v>2</v>
      </c>
      <c r="K148" s="2">
        <v>17</v>
      </c>
      <c r="L148" s="3">
        <v>215.65</v>
      </c>
      <c r="M148" s="4">
        <v>0.01</v>
      </c>
      <c r="N148" s="5" t="s">
        <v>67</v>
      </c>
      <c r="O148" s="3">
        <v>77.38</v>
      </c>
      <c r="P148" s="3">
        <v>12.22</v>
      </c>
      <c r="Q148" s="3">
        <v>2.85</v>
      </c>
      <c r="R148" s="5" t="s">
        <v>68</v>
      </c>
      <c r="S148" s="5" t="s">
        <v>69</v>
      </c>
      <c r="T148" s="5" t="str">
        <f t="shared" si="13"/>
        <v>Monica Federle</v>
      </c>
      <c r="U148" t="s">
        <v>260</v>
      </c>
      <c r="V148" s="5" t="s">
        <v>47</v>
      </c>
      <c r="W148" s="5" t="s">
        <v>57</v>
      </c>
      <c r="X148" s="5" t="s">
        <v>58</v>
      </c>
      <c r="Y148" s="5" t="s">
        <v>382</v>
      </c>
      <c r="Z148" s="5" t="s">
        <v>60</v>
      </c>
      <c r="AA148" s="4">
        <v>0.55000000000000004</v>
      </c>
      <c r="AB148" s="1">
        <v>41228</v>
      </c>
      <c r="AC148" s="1">
        <v>15944</v>
      </c>
      <c r="AD148">
        <f t="shared" si="14"/>
        <v>9</v>
      </c>
      <c r="AE148">
        <f t="shared" ca="1" si="15"/>
        <v>80</v>
      </c>
      <c r="AF148" t="str">
        <f t="shared" ca="1" si="16"/>
        <v>Over 65</v>
      </c>
      <c r="AG148" s="3">
        <f t="shared" si="17"/>
        <v>0.88639870588235292</v>
      </c>
      <c r="AH148" t="str">
        <f>_xlfn.IFNA(VLOOKUP(Sales_Transactions[[#This Row],[Order ID]],Returned_Items[#All],2,FALSE),"Not Returned")</f>
        <v>Not Returned</v>
      </c>
    </row>
    <row r="149" spans="1:34" x14ac:dyDescent="0.25">
      <c r="A149">
        <v>16039</v>
      </c>
      <c r="C149" t="s">
        <v>383</v>
      </c>
      <c r="D149" s="2" t="str">
        <f>TEXT(MID(Sales_Transactions[[#This Row],[Order Date]],2,5),"d/m/yyy")</f>
        <v>16/5/2012</v>
      </c>
      <c r="E149" s="2" t="str">
        <f>TEXT(MID(Sales_Transactions[[#This Row],[Order Date]],2,5),"d")</f>
        <v>16</v>
      </c>
      <c r="F149" s="2" t="str">
        <f>TEXT(MID(Sales_Transactions[[#This Row],[Order Date]],2,5),"m")</f>
        <v>5</v>
      </c>
      <c r="G149" s="2" t="str">
        <f>TEXT(MID(Sales_Transactions[[#This Row],[Order Date]],2,5),"yyy")</f>
        <v>2012</v>
      </c>
      <c r="H149" s="2" t="str">
        <f>TEXT(MID(Sales_Transactions[[#This Row],[Order Date]],2,5),"yyy/m")</f>
        <v>2012/5</v>
      </c>
      <c r="I149" t="s">
        <v>33</v>
      </c>
      <c r="J149">
        <f t="shared" si="12"/>
        <v>4</v>
      </c>
      <c r="K149" s="2">
        <v>3</v>
      </c>
      <c r="L149" s="3">
        <v>121.12</v>
      </c>
      <c r="M149" s="4">
        <v>0.1</v>
      </c>
      <c r="N149" s="5" t="s">
        <v>23</v>
      </c>
      <c r="O149" s="3">
        <v>-118.82</v>
      </c>
      <c r="P149" s="3">
        <v>43.98</v>
      </c>
      <c r="Q149" s="3">
        <v>1.99</v>
      </c>
      <c r="R149" s="5" t="s">
        <v>202</v>
      </c>
      <c r="S149" s="5" t="s">
        <v>203</v>
      </c>
      <c r="T149" s="5" t="str">
        <f t="shared" si="13"/>
        <v>Michelle Lonsdale</v>
      </c>
      <c r="U149" t="s">
        <v>260</v>
      </c>
      <c r="V149" s="5" t="s">
        <v>74</v>
      </c>
      <c r="W149" s="5" t="s">
        <v>48</v>
      </c>
      <c r="X149" s="5" t="s">
        <v>87</v>
      </c>
      <c r="Y149" s="5" t="s">
        <v>384</v>
      </c>
      <c r="Z149" s="5" t="s">
        <v>60</v>
      </c>
      <c r="AA149" s="4">
        <v>0.44</v>
      </c>
      <c r="AB149" s="1">
        <v>41046</v>
      </c>
      <c r="AC149" s="1">
        <v>15742</v>
      </c>
      <c r="AD149">
        <f t="shared" si="14"/>
        <v>1</v>
      </c>
      <c r="AE149">
        <f t="shared" ca="1" si="15"/>
        <v>81</v>
      </c>
      <c r="AF149" t="str">
        <f t="shared" ca="1" si="16"/>
        <v>Over 65</v>
      </c>
      <c r="AG149" s="3">
        <f t="shared" si="17"/>
        <v>15.308673333333333</v>
      </c>
      <c r="AH149" t="str">
        <f>_xlfn.IFNA(VLOOKUP(Sales_Transactions[[#This Row],[Order ID]],Returned_Items[#All],2,FALSE),"Not Returned")</f>
        <v>Not Returned</v>
      </c>
    </row>
    <row r="150" spans="1:34" x14ac:dyDescent="0.25">
      <c r="A150">
        <v>16193</v>
      </c>
      <c r="C150" t="s">
        <v>385</v>
      </c>
      <c r="D150" s="2" t="str">
        <f>TEXT(MID(Sales_Transactions[[#This Row],[Order Date]],2,5),"d/m/yyy")</f>
        <v>9/4/2012</v>
      </c>
      <c r="E150" s="2" t="str">
        <f>TEXT(MID(Sales_Transactions[[#This Row],[Order Date]],2,5),"d")</f>
        <v>9</v>
      </c>
      <c r="F150" s="2" t="str">
        <f>TEXT(MID(Sales_Transactions[[#This Row],[Order Date]],2,5),"m")</f>
        <v>4</v>
      </c>
      <c r="G150" s="2" t="str">
        <f>TEXT(MID(Sales_Transactions[[#This Row],[Order Date]],2,5),"yyy")</f>
        <v>2012</v>
      </c>
      <c r="H150" s="2" t="str">
        <f>TEXT(MID(Sales_Transactions[[#This Row],[Order Date]],2,5),"yyy/m")</f>
        <v>2012/4</v>
      </c>
      <c r="I150" t="s">
        <v>52</v>
      </c>
      <c r="J150">
        <f t="shared" si="12"/>
        <v>1</v>
      </c>
      <c r="K150" s="2">
        <v>8</v>
      </c>
      <c r="L150" s="3">
        <v>300.2</v>
      </c>
      <c r="M150" s="4">
        <v>0</v>
      </c>
      <c r="N150" s="5" t="s">
        <v>23</v>
      </c>
      <c r="O150" s="3">
        <v>6.41</v>
      </c>
      <c r="P150" s="3">
        <v>34.76</v>
      </c>
      <c r="Q150" s="3">
        <v>8.2200000000000006</v>
      </c>
      <c r="R150" s="5" t="s">
        <v>198</v>
      </c>
      <c r="S150" s="5" t="s">
        <v>199</v>
      </c>
      <c r="T150" s="5" t="str">
        <f t="shared" si="13"/>
        <v>Frank Price</v>
      </c>
      <c r="U150" t="s">
        <v>260</v>
      </c>
      <c r="V150" s="5" t="s">
        <v>47</v>
      </c>
      <c r="W150" s="5" t="s">
        <v>28</v>
      </c>
      <c r="X150" s="5" t="s">
        <v>29</v>
      </c>
      <c r="Y150" s="5" t="s">
        <v>386</v>
      </c>
      <c r="Z150" s="5" t="s">
        <v>43</v>
      </c>
      <c r="AA150" s="4">
        <v>0.56999999999999995</v>
      </c>
      <c r="AB150" s="1">
        <v>41010</v>
      </c>
      <c r="AC150" s="1">
        <v>16665</v>
      </c>
      <c r="AD150">
        <f t="shared" si="14"/>
        <v>2</v>
      </c>
      <c r="AE150">
        <f t="shared" ca="1" si="15"/>
        <v>78</v>
      </c>
      <c r="AF150" t="str">
        <f t="shared" ca="1" si="16"/>
        <v>Over 65</v>
      </c>
      <c r="AG150" s="3">
        <f t="shared" si="17"/>
        <v>5.3724999999999996</v>
      </c>
      <c r="AH150" t="str">
        <f>_xlfn.IFNA(VLOOKUP(Sales_Transactions[[#This Row],[Order ID]],Returned_Items[#All],2,FALSE),"Not Returned")</f>
        <v>Not Returned</v>
      </c>
    </row>
    <row r="151" spans="1:34" x14ac:dyDescent="0.25">
      <c r="A151">
        <v>16193</v>
      </c>
      <c r="C151" t="s">
        <v>385</v>
      </c>
      <c r="D151" s="2" t="str">
        <f>TEXT(MID(Sales_Transactions[[#This Row],[Order Date]],2,5),"d/m/yyy")</f>
        <v>9/4/2012</v>
      </c>
      <c r="E151" s="2" t="str">
        <f>TEXT(MID(Sales_Transactions[[#This Row],[Order Date]],2,5),"d")</f>
        <v>9</v>
      </c>
      <c r="F151" s="2" t="str">
        <f>TEXT(MID(Sales_Transactions[[#This Row],[Order Date]],2,5),"m")</f>
        <v>4</v>
      </c>
      <c r="G151" s="2" t="str">
        <f>TEXT(MID(Sales_Transactions[[#This Row],[Order Date]],2,5),"yyy")</f>
        <v>2012</v>
      </c>
      <c r="H151" s="2" t="str">
        <f>TEXT(MID(Sales_Transactions[[#This Row],[Order Date]],2,5),"yyy/m")</f>
        <v>2012/4</v>
      </c>
      <c r="I151" t="s">
        <v>52</v>
      </c>
      <c r="J151">
        <f t="shared" si="12"/>
        <v>1</v>
      </c>
      <c r="K151" s="2">
        <v>29</v>
      </c>
      <c r="L151" s="3">
        <v>1364.8025</v>
      </c>
      <c r="M151" s="4">
        <v>7.0000000000000007E-2</v>
      </c>
      <c r="N151" s="5" t="s">
        <v>23</v>
      </c>
      <c r="O151" s="3">
        <v>-183.68</v>
      </c>
      <c r="P151" s="3">
        <v>55.99</v>
      </c>
      <c r="Q151" s="3">
        <v>5</v>
      </c>
      <c r="R151" s="5" t="s">
        <v>198</v>
      </c>
      <c r="S151" s="5" t="s">
        <v>199</v>
      </c>
      <c r="T151" s="5" t="str">
        <f t="shared" si="13"/>
        <v>Frank Price</v>
      </c>
      <c r="U151" t="s">
        <v>260</v>
      </c>
      <c r="V151" s="5" t="s">
        <v>47</v>
      </c>
      <c r="W151" s="5" t="s">
        <v>48</v>
      </c>
      <c r="X151" s="5" t="s">
        <v>49</v>
      </c>
      <c r="Y151" s="5" t="s">
        <v>387</v>
      </c>
      <c r="Z151" s="5" t="s">
        <v>60</v>
      </c>
      <c r="AA151" s="4">
        <v>0.83</v>
      </c>
      <c r="AB151" s="1">
        <v>41010</v>
      </c>
      <c r="AC151" s="1">
        <v>16547</v>
      </c>
      <c r="AD151">
        <f t="shared" si="14"/>
        <v>2</v>
      </c>
      <c r="AE151">
        <f t="shared" ca="1" si="15"/>
        <v>79</v>
      </c>
      <c r="AF151" t="str">
        <f t="shared" ca="1" si="16"/>
        <v>Over 65</v>
      </c>
      <c r="AG151" s="3">
        <f t="shared" si="17"/>
        <v>2.1017519655172414</v>
      </c>
      <c r="AH151" t="str">
        <f>_xlfn.IFNA(VLOOKUP(Sales_Transactions[[#This Row],[Order ID]],Returned_Items[#All],2,FALSE),"Not Returned")</f>
        <v>Not Returned</v>
      </c>
    </row>
    <row r="152" spans="1:34" x14ac:dyDescent="0.25">
      <c r="A152">
        <v>16423</v>
      </c>
      <c r="C152" t="s">
        <v>388</v>
      </c>
      <c r="D152" s="2" t="str">
        <f>TEXT(MID(Sales_Transactions[[#This Row],[Order Date]],2,5),"d/m/yyy")</f>
        <v>5/8/2012</v>
      </c>
      <c r="E152" s="2" t="str">
        <f>TEXT(MID(Sales_Transactions[[#This Row],[Order Date]],2,5),"d")</f>
        <v>5</v>
      </c>
      <c r="F152" s="2" t="str">
        <f>TEXT(MID(Sales_Transactions[[#This Row],[Order Date]],2,5),"m")</f>
        <v>8</v>
      </c>
      <c r="G152" s="2" t="str">
        <f>TEXT(MID(Sales_Transactions[[#This Row],[Order Date]],2,5),"yyy")</f>
        <v>2012</v>
      </c>
      <c r="H152" s="2" t="str">
        <f>TEXT(MID(Sales_Transactions[[#This Row],[Order Date]],2,5),"yyy/m")</f>
        <v>2012/8</v>
      </c>
      <c r="I152" t="s">
        <v>78</v>
      </c>
      <c r="J152">
        <f t="shared" si="12"/>
        <v>3</v>
      </c>
      <c r="K152" s="2">
        <v>19</v>
      </c>
      <c r="L152" s="3">
        <v>128.21</v>
      </c>
      <c r="M152" s="4">
        <v>0.05</v>
      </c>
      <c r="N152" s="5" t="s">
        <v>23</v>
      </c>
      <c r="O152" s="3">
        <v>-55.13</v>
      </c>
      <c r="P152" s="3">
        <v>6.48</v>
      </c>
      <c r="Q152" s="3">
        <v>6.57</v>
      </c>
      <c r="R152" s="5" t="s">
        <v>267</v>
      </c>
      <c r="S152" s="5" t="s">
        <v>268</v>
      </c>
      <c r="T152" s="5" t="str">
        <f t="shared" si="13"/>
        <v>Bryan Davis</v>
      </c>
      <c r="U152" t="s">
        <v>260</v>
      </c>
      <c r="V152" s="5" t="s">
        <v>47</v>
      </c>
      <c r="W152" s="5" t="s">
        <v>28</v>
      </c>
      <c r="X152" s="5" t="s">
        <v>75</v>
      </c>
      <c r="Y152" s="5" t="s">
        <v>389</v>
      </c>
      <c r="Z152" s="5" t="s">
        <v>43</v>
      </c>
      <c r="AA152" s="4">
        <v>0.37</v>
      </c>
      <c r="AB152" s="1">
        <v>41128</v>
      </c>
      <c r="AC152" s="1">
        <v>16511</v>
      </c>
      <c r="AD152">
        <f t="shared" si="14"/>
        <v>2</v>
      </c>
      <c r="AE152">
        <f t="shared" ca="1" si="15"/>
        <v>79</v>
      </c>
      <c r="AF152" t="str">
        <f t="shared" ca="1" si="16"/>
        <v>Over 65</v>
      </c>
      <c r="AG152" s="3">
        <f t="shared" si="17"/>
        <v>0.68667157894736841</v>
      </c>
      <c r="AH152" t="str">
        <f>_xlfn.IFNA(VLOOKUP(Sales_Transactions[[#This Row],[Order ID]],Returned_Items[#All],2,FALSE),"Not Returned")</f>
        <v>Not Returned</v>
      </c>
    </row>
    <row r="153" spans="1:34" x14ac:dyDescent="0.25">
      <c r="A153">
        <v>16451</v>
      </c>
      <c r="C153" t="s">
        <v>390</v>
      </c>
      <c r="D153" s="2" t="str">
        <f>TEXT(MID(Sales_Transactions[[#This Row],[Order Date]],2,5),"d/m/yyy")</f>
        <v>22/7/2009</v>
      </c>
      <c r="E153" s="2" t="str">
        <f>TEXT(MID(Sales_Transactions[[#This Row],[Order Date]],2,5),"d")</f>
        <v>22</v>
      </c>
      <c r="F153" s="2" t="str">
        <f>TEXT(MID(Sales_Transactions[[#This Row],[Order Date]],2,5),"m")</f>
        <v>7</v>
      </c>
      <c r="G153" s="2" t="str">
        <f>TEXT(MID(Sales_Transactions[[#This Row],[Order Date]],2,5),"yyy")</f>
        <v>2009</v>
      </c>
      <c r="H153" s="2" t="str">
        <f>TEXT(MID(Sales_Transactions[[#This Row],[Order Date]],2,5),"yyy/m")</f>
        <v>2009/7</v>
      </c>
      <c r="I153" t="s">
        <v>52</v>
      </c>
      <c r="J153">
        <f t="shared" si="12"/>
        <v>1</v>
      </c>
      <c r="K153" s="2">
        <v>9</v>
      </c>
      <c r="L153" s="3">
        <v>252.79</v>
      </c>
      <c r="M153" s="4">
        <v>0.09</v>
      </c>
      <c r="N153" s="5" t="s">
        <v>23</v>
      </c>
      <c r="O153" s="3">
        <v>58.23</v>
      </c>
      <c r="P153" s="3">
        <v>30.56</v>
      </c>
      <c r="Q153" s="3">
        <v>2.99</v>
      </c>
      <c r="R153" s="5" t="s">
        <v>122</v>
      </c>
      <c r="S153" s="5" t="s">
        <v>191</v>
      </c>
      <c r="T153" s="5" t="str">
        <f t="shared" si="13"/>
        <v>Don Jones</v>
      </c>
      <c r="U153" t="s">
        <v>260</v>
      </c>
      <c r="V153" s="5" t="s">
        <v>47</v>
      </c>
      <c r="W153" s="5" t="s">
        <v>28</v>
      </c>
      <c r="X153" s="5" t="s">
        <v>41</v>
      </c>
      <c r="Y153" s="5" t="s">
        <v>391</v>
      </c>
      <c r="Z153" s="5" t="s">
        <v>43</v>
      </c>
      <c r="AA153" s="4">
        <v>0.35</v>
      </c>
      <c r="AB153" s="1">
        <v>40017</v>
      </c>
      <c r="AC153" s="1">
        <v>16858</v>
      </c>
      <c r="AD153">
        <f t="shared" si="14"/>
        <v>1</v>
      </c>
      <c r="AE153">
        <f t="shared" ca="1" si="15"/>
        <v>78</v>
      </c>
      <c r="AF153" t="str">
        <f t="shared" ca="1" si="16"/>
        <v>Over 65</v>
      </c>
      <c r="AG153" s="3">
        <f t="shared" si="17"/>
        <v>3.7247217777777775</v>
      </c>
      <c r="AH153" t="str">
        <f>_xlfn.IFNA(VLOOKUP(Sales_Transactions[[#This Row],[Order ID]],Returned_Items[#All],2,FALSE),"Not Returned")</f>
        <v>Not Returned</v>
      </c>
    </row>
    <row r="154" spans="1:34" x14ac:dyDescent="0.25">
      <c r="A154">
        <v>16545</v>
      </c>
      <c r="C154" t="s">
        <v>392</v>
      </c>
      <c r="D154" s="2" t="str">
        <f>TEXT(MID(Sales_Transactions[[#This Row],[Order Date]],2,5),"d/m/yyy")</f>
        <v>9/5/2010</v>
      </c>
      <c r="E154" s="2" t="str">
        <f>TEXT(MID(Sales_Transactions[[#This Row],[Order Date]],2,5),"d")</f>
        <v>9</v>
      </c>
      <c r="F154" s="2" t="str">
        <f>TEXT(MID(Sales_Transactions[[#This Row],[Order Date]],2,5),"m")</f>
        <v>5</v>
      </c>
      <c r="G154" s="2" t="str">
        <f>TEXT(MID(Sales_Transactions[[#This Row],[Order Date]],2,5),"yyy")</f>
        <v>2010</v>
      </c>
      <c r="H154" s="2" t="str">
        <f>TEXT(MID(Sales_Transactions[[#This Row],[Order Date]],2,5),"yyy/m")</f>
        <v>2010/5</v>
      </c>
      <c r="I154" t="s">
        <v>52</v>
      </c>
      <c r="J154">
        <f t="shared" si="12"/>
        <v>1</v>
      </c>
      <c r="K154" s="2">
        <v>10</v>
      </c>
      <c r="L154" s="3">
        <v>50.97</v>
      </c>
      <c r="M154" s="4">
        <v>0.09</v>
      </c>
      <c r="N154" s="5" t="s">
        <v>23</v>
      </c>
      <c r="O154" s="3">
        <v>4.45</v>
      </c>
      <c r="P154" s="3">
        <v>5.16</v>
      </c>
      <c r="Q154" s="3">
        <v>0.73</v>
      </c>
      <c r="R154" s="5" t="s">
        <v>53</v>
      </c>
      <c r="S154" s="5" t="s">
        <v>54</v>
      </c>
      <c r="T154" s="5" t="str">
        <f t="shared" si="13"/>
        <v>Carlos Soltero</v>
      </c>
      <c r="U154" t="s">
        <v>260</v>
      </c>
      <c r="V154" s="5" t="s">
        <v>27</v>
      </c>
      <c r="W154" s="5" t="s">
        <v>28</v>
      </c>
      <c r="X154" s="5" t="s">
        <v>124</v>
      </c>
      <c r="Y154" s="5" t="s">
        <v>393</v>
      </c>
      <c r="Z154" s="5" t="s">
        <v>84</v>
      </c>
      <c r="AA154" s="4">
        <v>0.56000000000000005</v>
      </c>
      <c r="AB154" s="1">
        <v>40309</v>
      </c>
      <c r="AC154" s="1">
        <v>29230</v>
      </c>
      <c r="AD154">
        <f t="shared" si="14"/>
        <v>2</v>
      </c>
      <c r="AE154">
        <f t="shared" ca="1" si="15"/>
        <v>44</v>
      </c>
      <c r="AF154" t="str">
        <f t="shared" ca="1" si="16"/>
        <v>18-64</v>
      </c>
      <c r="AG154" s="3">
        <f t="shared" si="17"/>
        <v>0.58853559999999994</v>
      </c>
      <c r="AH154" t="str">
        <f>_xlfn.IFNA(VLOOKUP(Sales_Transactions[[#This Row],[Order ID]],Returned_Items[#All],2,FALSE),"Not Returned")</f>
        <v>Not Returned</v>
      </c>
    </row>
    <row r="155" spans="1:34" x14ac:dyDescent="0.25">
      <c r="A155">
        <v>16545</v>
      </c>
      <c r="C155" t="s">
        <v>392</v>
      </c>
      <c r="D155" s="2" t="str">
        <f>TEXT(MID(Sales_Transactions[[#This Row],[Order Date]],2,5),"d/m/yyy")</f>
        <v>9/5/2010</v>
      </c>
      <c r="E155" s="2" t="str">
        <f>TEXT(MID(Sales_Transactions[[#This Row],[Order Date]],2,5),"d")</f>
        <v>9</v>
      </c>
      <c r="F155" s="2" t="str">
        <f>TEXT(MID(Sales_Transactions[[#This Row],[Order Date]],2,5),"m")</f>
        <v>5</v>
      </c>
      <c r="G155" s="2" t="str">
        <f>TEXT(MID(Sales_Transactions[[#This Row],[Order Date]],2,5),"yyy")</f>
        <v>2010</v>
      </c>
      <c r="H155" s="2" t="str">
        <f>TEXT(MID(Sales_Transactions[[#This Row],[Order Date]],2,5),"yyy/m")</f>
        <v>2010/5</v>
      </c>
      <c r="I155" t="s">
        <v>52</v>
      </c>
      <c r="J155">
        <f t="shared" si="12"/>
        <v>1</v>
      </c>
      <c r="K155" s="2">
        <v>1</v>
      </c>
      <c r="L155" s="3">
        <v>4.99</v>
      </c>
      <c r="M155" s="4">
        <v>0.04</v>
      </c>
      <c r="N155" s="5" t="s">
        <v>23</v>
      </c>
      <c r="O155" s="3">
        <v>-3.06</v>
      </c>
      <c r="P155" s="3">
        <v>3.68</v>
      </c>
      <c r="Q155" s="3">
        <v>1.32</v>
      </c>
      <c r="R155" s="5" t="s">
        <v>53</v>
      </c>
      <c r="S155" s="5" t="s">
        <v>54</v>
      </c>
      <c r="T155" s="5" t="str">
        <f t="shared" si="13"/>
        <v>Carlos Soltero</v>
      </c>
      <c r="U155" t="s">
        <v>260</v>
      </c>
      <c r="V155" s="5" t="s">
        <v>27</v>
      </c>
      <c r="W155" s="5" t="s">
        <v>28</v>
      </c>
      <c r="X155" s="5" t="s">
        <v>221</v>
      </c>
      <c r="Y155" s="5" t="s">
        <v>394</v>
      </c>
      <c r="Z155" s="5" t="s">
        <v>84</v>
      </c>
      <c r="AA155" s="4">
        <v>0.83</v>
      </c>
      <c r="AB155" s="1">
        <v>40309</v>
      </c>
      <c r="AC155" s="1">
        <v>29395</v>
      </c>
      <c r="AD155">
        <f t="shared" si="14"/>
        <v>2</v>
      </c>
      <c r="AE155">
        <f t="shared" ca="1" si="15"/>
        <v>44</v>
      </c>
      <c r="AF155" t="str">
        <f t="shared" ca="1" si="16"/>
        <v>18-64</v>
      </c>
      <c r="AG155" s="3">
        <f t="shared" si="17"/>
        <v>4.9985280000000003</v>
      </c>
      <c r="AH155" t="str">
        <f>_xlfn.IFNA(VLOOKUP(Sales_Transactions[[#This Row],[Order ID]],Returned_Items[#All],2,FALSE),"Not Returned")</f>
        <v>Not Returned</v>
      </c>
    </row>
    <row r="156" spans="1:34" x14ac:dyDescent="0.25">
      <c r="A156">
        <v>16547</v>
      </c>
      <c r="C156" t="s">
        <v>395</v>
      </c>
      <c r="D156" s="2" t="str">
        <f>TEXT(MID(Sales_Transactions[[#This Row],[Order Date]],2,5),"d/m/yyy")</f>
        <v>18/2/2009</v>
      </c>
      <c r="E156" s="2" t="str">
        <f>TEXT(MID(Sales_Transactions[[#This Row],[Order Date]],2,5),"d")</f>
        <v>18</v>
      </c>
      <c r="F156" s="2" t="str">
        <f>TEXT(MID(Sales_Transactions[[#This Row],[Order Date]],2,5),"m")</f>
        <v>2</v>
      </c>
      <c r="G156" s="2" t="str">
        <f>TEXT(MID(Sales_Transactions[[#This Row],[Order Date]],2,5),"yyy")</f>
        <v>2009</v>
      </c>
      <c r="H156" s="2" t="str">
        <f>TEXT(MID(Sales_Transactions[[#This Row],[Order Date]],2,5),"yyy/m")</f>
        <v>2009/2</v>
      </c>
      <c r="I156" t="s">
        <v>52</v>
      </c>
      <c r="J156">
        <f t="shared" si="12"/>
        <v>1</v>
      </c>
      <c r="K156" s="2">
        <v>30</v>
      </c>
      <c r="L156" s="3">
        <v>10554.63</v>
      </c>
      <c r="M156" s="4">
        <v>0.09</v>
      </c>
      <c r="N156" s="5" t="s">
        <v>34</v>
      </c>
      <c r="O156" s="3">
        <v>1240.25</v>
      </c>
      <c r="P156" s="3">
        <v>355.98</v>
      </c>
      <c r="Q156" s="3">
        <v>58.92</v>
      </c>
      <c r="R156" s="5" t="s">
        <v>171</v>
      </c>
      <c r="S156" s="5" t="s">
        <v>172</v>
      </c>
      <c r="T156" s="5" t="str">
        <f t="shared" si="13"/>
        <v>Nicole Hansen</v>
      </c>
      <c r="U156" t="s">
        <v>260</v>
      </c>
      <c r="V156" s="5" t="s">
        <v>47</v>
      </c>
      <c r="W156" s="5" t="s">
        <v>57</v>
      </c>
      <c r="X156" s="5" t="s">
        <v>154</v>
      </c>
      <c r="Y156" s="5" t="s">
        <v>396</v>
      </c>
      <c r="Z156" s="5" t="s">
        <v>40</v>
      </c>
      <c r="AA156" s="4">
        <v>0.64</v>
      </c>
      <c r="AB156" s="1">
        <v>39864</v>
      </c>
      <c r="AC156" s="1">
        <v>29454</v>
      </c>
      <c r="AD156">
        <f t="shared" si="14"/>
        <v>2</v>
      </c>
      <c r="AE156">
        <f t="shared" ca="1" si="15"/>
        <v>43</v>
      </c>
      <c r="AF156" t="str">
        <f t="shared" ca="1" si="16"/>
        <v>18-64</v>
      </c>
      <c r="AG156" s="3">
        <f t="shared" si="17"/>
        <v>13.819320600000001</v>
      </c>
      <c r="AH156" t="str">
        <f>_xlfn.IFNA(VLOOKUP(Sales_Transactions[[#This Row],[Order ID]],Returned_Items[#All],2,FALSE),"Not Returned")</f>
        <v>Not Returned</v>
      </c>
    </row>
    <row r="157" spans="1:34" x14ac:dyDescent="0.25">
      <c r="A157">
        <v>16547</v>
      </c>
      <c r="C157" t="s">
        <v>395</v>
      </c>
      <c r="D157" s="2" t="str">
        <f>TEXT(MID(Sales_Transactions[[#This Row],[Order Date]],2,5),"d/m/yyy")</f>
        <v>18/2/2009</v>
      </c>
      <c r="E157" s="2" t="str">
        <f>TEXT(MID(Sales_Transactions[[#This Row],[Order Date]],2,5),"d")</f>
        <v>18</v>
      </c>
      <c r="F157" s="2" t="str">
        <f>TEXT(MID(Sales_Transactions[[#This Row],[Order Date]],2,5),"m")</f>
        <v>2</v>
      </c>
      <c r="G157" s="2" t="str">
        <f>TEXT(MID(Sales_Transactions[[#This Row],[Order Date]],2,5),"yyy")</f>
        <v>2009</v>
      </c>
      <c r="H157" s="2" t="str">
        <f>TEXT(MID(Sales_Transactions[[#This Row],[Order Date]],2,5),"yyy/m")</f>
        <v>2009/2</v>
      </c>
      <c r="I157" t="s">
        <v>52</v>
      </c>
      <c r="J157">
        <f t="shared" si="12"/>
        <v>1</v>
      </c>
      <c r="K157" s="2">
        <v>8</v>
      </c>
      <c r="L157" s="3">
        <v>1749.64</v>
      </c>
      <c r="M157" s="4">
        <v>0.04</v>
      </c>
      <c r="N157" s="5" t="s">
        <v>34</v>
      </c>
      <c r="O157" s="3">
        <v>-533.23</v>
      </c>
      <c r="P157" s="3">
        <v>218.75</v>
      </c>
      <c r="Q157" s="3">
        <v>69.64</v>
      </c>
      <c r="R157" s="5" t="s">
        <v>171</v>
      </c>
      <c r="S157" s="5" t="s">
        <v>172</v>
      </c>
      <c r="T157" s="5" t="str">
        <f t="shared" si="13"/>
        <v>Nicole Hansen</v>
      </c>
      <c r="U157" t="s">
        <v>260</v>
      </c>
      <c r="V157" s="5" t="s">
        <v>47</v>
      </c>
      <c r="W157" s="5" t="s">
        <v>57</v>
      </c>
      <c r="X157" s="5" t="s">
        <v>107</v>
      </c>
      <c r="Y157" s="5" t="s">
        <v>397</v>
      </c>
      <c r="Z157" s="5" t="s">
        <v>106</v>
      </c>
      <c r="AA157" s="4">
        <v>0.77</v>
      </c>
      <c r="AB157" s="1">
        <v>39862</v>
      </c>
      <c r="AC157" s="1">
        <v>29246</v>
      </c>
      <c r="AD157">
        <f t="shared" si="14"/>
        <v>0</v>
      </c>
      <c r="AE157">
        <f t="shared" ca="1" si="15"/>
        <v>44</v>
      </c>
      <c r="AF157" t="str">
        <f t="shared" ca="1" si="16"/>
        <v>18-64</v>
      </c>
      <c r="AG157" s="3">
        <f t="shared" si="17"/>
        <v>36.037812500000001</v>
      </c>
      <c r="AH157" t="str">
        <f>_xlfn.IFNA(VLOOKUP(Sales_Transactions[[#This Row],[Order ID]],Returned_Items[#All],2,FALSE),"Not Returned")</f>
        <v>Not Returned</v>
      </c>
    </row>
    <row r="158" spans="1:34" x14ac:dyDescent="0.25">
      <c r="A158">
        <v>16706</v>
      </c>
      <c r="C158" t="s">
        <v>398</v>
      </c>
      <c r="D158" s="2" t="str">
        <f>TEXT(MID(Sales_Transactions[[#This Row],[Order Date]],2,5),"d/m/yyy")</f>
        <v>27/6/2012</v>
      </c>
      <c r="E158" s="2" t="str">
        <f>TEXT(MID(Sales_Transactions[[#This Row],[Order Date]],2,5),"d")</f>
        <v>27</v>
      </c>
      <c r="F158" s="2" t="str">
        <f>TEXT(MID(Sales_Transactions[[#This Row],[Order Date]],2,5),"m")</f>
        <v>6</v>
      </c>
      <c r="G158" s="2" t="str">
        <f>TEXT(MID(Sales_Transactions[[#This Row],[Order Date]],2,5),"yyy")</f>
        <v>2012</v>
      </c>
      <c r="H158" s="2" t="str">
        <f>TEXT(MID(Sales_Transactions[[#This Row],[Order Date]],2,5),"yyy/m")</f>
        <v>2012/6</v>
      </c>
      <c r="I158" t="s">
        <v>33</v>
      </c>
      <c r="J158">
        <f t="shared" si="12"/>
        <v>4</v>
      </c>
      <c r="K158" s="2">
        <v>47</v>
      </c>
      <c r="L158" s="3">
        <v>1943.72</v>
      </c>
      <c r="M158" s="4">
        <v>0.03</v>
      </c>
      <c r="N158" s="5" t="s">
        <v>23</v>
      </c>
      <c r="O158" s="3">
        <v>-1003.58</v>
      </c>
      <c r="P158" s="3">
        <v>41.47</v>
      </c>
      <c r="Q158" s="3">
        <v>34.200000000000003</v>
      </c>
      <c r="R158" s="5" t="s">
        <v>194</v>
      </c>
      <c r="S158" s="5" t="s">
        <v>195</v>
      </c>
      <c r="T158" s="5" t="str">
        <f t="shared" si="13"/>
        <v>Beth Thompson</v>
      </c>
      <c r="U158" t="s">
        <v>260</v>
      </c>
      <c r="V158" s="5" t="s">
        <v>47</v>
      </c>
      <c r="W158" s="5" t="s">
        <v>57</v>
      </c>
      <c r="X158" s="5" t="s">
        <v>58</v>
      </c>
      <c r="Y158" s="5" t="s">
        <v>399</v>
      </c>
      <c r="Z158" s="5" t="s">
        <v>84</v>
      </c>
      <c r="AA158" s="4">
        <v>0.73</v>
      </c>
      <c r="AB158" s="1">
        <v>41088</v>
      </c>
      <c r="AC158" s="1">
        <v>29258</v>
      </c>
      <c r="AD158">
        <f t="shared" si="14"/>
        <v>1</v>
      </c>
      <c r="AE158">
        <f t="shared" ca="1" si="15"/>
        <v>44</v>
      </c>
      <c r="AF158" t="str">
        <f t="shared" ca="1" si="16"/>
        <v>18-64</v>
      </c>
      <c r="AG158" s="3">
        <f t="shared" si="17"/>
        <v>1.6097352978723403</v>
      </c>
      <c r="AH158" t="str">
        <f>_xlfn.IFNA(VLOOKUP(Sales_Transactions[[#This Row],[Order ID]],Returned_Items[#All],2,FALSE),"Not Returned")</f>
        <v>Not Returned</v>
      </c>
    </row>
    <row r="159" spans="1:34" x14ac:dyDescent="0.25">
      <c r="A159">
        <v>16706</v>
      </c>
      <c r="C159" t="s">
        <v>398</v>
      </c>
      <c r="D159" s="2" t="str">
        <f>TEXT(MID(Sales_Transactions[[#This Row],[Order Date]],2,5),"d/m/yyy")</f>
        <v>27/6/2012</v>
      </c>
      <c r="E159" s="2" t="str">
        <f>TEXT(MID(Sales_Transactions[[#This Row],[Order Date]],2,5),"d")</f>
        <v>27</v>
      </c>
      <c r="F159" s="2" t="str">
        <f>TEXT(MID(Sales_Transactions[[#This Row],[Order Date]],2,5),"m")</f>
        <v>6</v>
      </c>
      <c r="G159" s="2" t="str">
        <f>TEXT(MID(Sales_Transactions[[#This Row],[Order Date]],2,5),"yyy")</f>
        <v>2012</v>
      </c>
      <c r="H159" s="2" t="str">
        <f>TEXT(MID(Sales_Transactions[[#This Row],[Order Date]],2,5),"yyy/m")</f>
        <v>2012/6</v>
      </c>
      <c r="I159" t="s">
        <v>33</v>
      </c>
      <c r="J159">
        <f t="shared" si="12"/>
        <v>4</v>
      </c>
      <c r="K159" s="2">
        <v>6</v>
      </c>
      <c r="L159" s="3">
        <v>18.37</v>
      </c>
      <c r="M159" s="4">
        <v>0.01</v>
      </c>
      <c r="N159" s="5" t="s">
        <v>23</v>
      </c>
      <c r="O159" s="3">
        <v>-4.0599999999999996</v>
      </c>
      <c r="P159" s="3">
        <v>2.78</v>
      </c>
      <c r="Q159" s="3">
        <v>1.2</v>
      </c>
      <c r="R159" s="5" t="s">
        <v>194</v>
      </c>
      <c r="S159" s="5" t="s">
        <v>195</v>
      </c>
      <c r="T159" s="5" t="str">
        <f t="shared" si="13"/>
        <v>Beth Thompson</v>
      </c>
      <c r="U159" t="s">
        <v>260</v>
      </c>
      <c r="V159" s="5" t="s">
        <v>47</v>
      </c>
      <c r="W159" s="5" t="s">
        <v>28</v>
      </c>
      <c r="X159" s="5" t="s">
        <v>124</v>
      </c>
      <c r="Y159" s="5" t="s">
        <v>400</v>
      </c>
      <c r="Z159" s="5" t="s">
        <v>84</v>
      </c>
      <c r="AA159" s="4">
        <v>0.57999999999999996</v>
      </c>
      <c r="AB159" s="1">
        <v>41088</v>
      </c>
      <c r="AC159" s="1">
        <v>29017</v>
      </c>
      <c r="AD159">
        <f t="shared" si="14"/>
        <v>1</v>
      </c>
      <c r="AE159">
        <f t="shared" ca="1" si="15"/>
        <v>45</v>
      </c>
      <c r="AF159" t="str">
        <f t="shared" ca="1" si="16"/>
        <v>18-64</v>
      </c>
      <c r="AG159" s="3">
        <f t="shared" si="17"/>
        <v>0.66328699999999996</v>
      </c>
      <c r="AH159" t="str">
        <f>_xlfn.IFNA(VLOOKUP(Sales_Transactions[[#This Row],[Order ID]],Returned_Items[#All],2,FALSE),"Not Returned")</f>
        <v>Not Returned</v>
      </c>
    </row>
    <row r="160" spans="1:34" x14ac:dyDescent="0.25">
      <c r="A160">
        <v>16706</v>
      </c>
      <c r="C160" t="s">
        <v>398</v>
      </c>
      <c r="D160" s="2" t="str">
        <f>TEXT(MID(Sales_Transactions[[#This Row],[Order Date]],2,5),"d/m/yyy")</f>
        <v>27/6/2012</v>
      </c>
      <c r="E160" s="2" t="str">
        <f>TEXT(MID(Sales_Transactions[[#This Row],[Order Date]],2,5),"d")</f>
        <v>27</v>
      </c>
      <c r="F160" s="2" t="str">
        <f>TEXT(MID(Sales_Transactions[[#This Row],[Order Date]],2,5),"m")</f>
        <v>6</v>
      </c>
      <c r="G160" s="2" t="str">
        <f>TEXT(MID(Sales_Transactions[[#This Row],[Order Date]],2,5),"yyy")</f>
        <v>2012</v>
      </c>
      <c r="H160" s="2" t="str">
        <f>TEXT(MID(Sales_Transactions[[#This Row],[Order Date]],2,5),"yyy/m")</f>
        <v>2012/6</v>
      </c>
      <c r="I160" t="s">
        <v>33</v>
      </c>
      <c r="J160">
        <f t="shared" si="12"/>
        <v>4</v>
      </c>
      <c r="K160" s="2">
        <v>49</v>
      </c>
      <c r="L160" s="3">
        <v>6175.777</v>
      </c>
      <c r="M160" s="4">
        <v>7.0000000000000007E-2</v>
      </c>
      <c r="N160" s="5" t="s">
        <v>67</v>
      </c>
      <c r="O160" s="3">
        <v>1881.58</v>
      </c>
      <c r="P160" s="3">
        <v>155.99</v>
      </c>
      <c r="Q160" s="3">
        <v>3.9</v>
      </c>
      <c r="R160" s="5" t="s">
        <v>194</v>
      </c>
      <c r="S160" s="5" t="s">
        <v>195</v>
      </c>
      <c r="T160" s="5" t="str">
        <f t="shared" si="13"/>
        <v>Beth Thompson</v>
      </c>
      <c r="U160" t="s">
        <v>260</v>
      </c>
      <c r="V160" s="5" t="s">
        <v>47</v>
      </c>
      <c r="W160" s="5" t="s">
        <v>48</v>
      </c>
      <c r="X160" s="5" t="s">
        <v>49</v>
      </c>
      <c r="Y160" s="5" t="s">
        <v>401</v>
      </c>
      <c r="Z160" s="5" t="s">
        <v>43</v>
      </c>
      <c r="AA160" s="4">
        <v>0.55000000000000004</v>
      </c>
      <c r="AB160" s="1">
        <v>41089</v>
      </c>
      <c r="AC160" s="1">
        <v>29136</v>
      </c>
      <c r="AD160">
        <f t="shared" si="14"/>
        <v>2</v>
      </c>
      <c r="AE160">
        <f t="shared" ca="1" si="15"/>
        <v>44</v>
      </c>
      <c r="AF160" t="str">
        <f t="shared" ca="1" si="16"/>
        <v>18-64</v>
      </c>
      <c r="AG160" s="3">
        <f t="shared" si="17"/>
        <v>3.2608327959183674</v>
      </c>
      <c r="AH160" t="str">
        <f>_xlfn.IFNA(VLOOKUP(Sales_Transactions[[#This Row],[Order ID]],Returned_Items[#All],2,FALSE),"Not Returned")</f>
        <v>Not Returned</v>
      </c>
    </row>
    <row r="161" spans="1:34" x14ac:dyDescent="0.25">
      <c r="A161">
        <v>16741</v>
      </c>
      <c r="C161" t="s">
        <v>402</v>
      </c>
      <c r="D161" s="2" t="str">
        <f>TEXT(MID(Sales_Transactions[[#This Row],[Order Date]],2,5),"d/m/yyy")</f>
        <v>30/9/2010</v>
      </c>
      <c r="E161" s="2" t="str">
        <f>TEXT(MID(Sales_Transactions[[#This Row],[Order Date]],2,5),"d")</f>
        <v>30</v>
      </c>
      <c r="F161" s="2" t="str">
        <f>TEXT(MID(Sales_Transactions[[#This Row],[Order Date]],2,5),"m")</f>
        <v>9</v>
      </c>
      <c r="G161" s="2" t="str">
        <f>TEXT(MID(Sales_Transactions[[#This Row],[Order Date]],2,5),"yyy")</f>
        <v>2010</v>
      </c>
      <c r="H161" s="2" t="str">
        <f>TEXT(MID(Sales_Transactions[[#This Row],[Order Date]],2,5),"yyy/m")</f>
        <v>2010/9</v>
      </c>
      <c r="I161" t="s">
        <v>78</v>
      </c>
      <c r="J161">
        <f t="shared" si="12"/>
        <v>3</v>
      </c>
      <c r="K161" s="2">
        <v>6</v>
      </c>
      <c r="L161" s="3">
        <v>157.97</v>
      </c>
      <c r="M161" s="4">
        <v>0.01</v>
      </c>
      <c r="N161" s="5" t="s">
        <v>23</v>
      </c>
      <c r="O161" s="3">
        <v>-42.38</v>
      </c>
      <c r="P161" s="3">
        <v>22.84</v>
      </c>
      <c r="Q161" s="3">
        <v>16.87</v>
      </c>
      <c r="R161" s="5" t="s">
        <v>171</v>
      </c>
      <c r="S161" s="5" t="s">
        <v>172</v>
      </c>
      <c r="T161" s="5" t="str">
        <f t="shared" si="13"/>
        <v>Nicole Hansen</v>
      </c>
      <c r="U161" t="s">
        <v>260</v>
      </c>
      <c r="V161" s="5" t="s">
        <v>27</v>
      </c>
      <c r="W161" s="5" t="s">
        <v>28</v>
      </c>
      <c r="X161" s="5" t="s">
        <v>75</v>
      </c>
      <c r="Y161" s="5" t="s">
        <v>403</v>
      </c>
      <c r="Z161" s="5" t="s">
        <v>43</v>
      </c>
      <c r="AA161" s="4">
        <v>0.39</v>
      </c>
      <c r="AB161" s="1">
        <v>40452</v>
      </c>
      <c r="AC161" s="1">
        <v>29115</v>
      </c>
      <c r="AD161">
        <f t="shared" si="14"/>
        <v>1</v>
      </c>
      <c r="AE161">
        <f t="shared" ca="1" si="15"/>
        <v>44</v>
      </c>
      <c r="AF161" t="str">
        <f t="shared" ca="1" si="16"/>
        <v>18-64</v>
      </c>
      <c r="AG161" s="3">
        <f t="shared" si="17"/>
        <v>6.6179526666666675</v>
      </c>
      <c r="AH161" t="str">
        <f>_xlfn.IFNA(VLOOKUP(Sales_Transactions[[#This Row],[Order ID]],Returned_Items[#All],2,FALSE),"Not Returned")</f>
        <v>Not Returned</v>
      </c>
    </row>
    <row r="162" spans="1:34" x14ac:dyDescent="0.25">
      <c r="A162">
        <v>16932</v>
      </c>
      <c r="C162" t="s">
        <v>404</v>
      </c>
      <c r="D162" s="2" t="str">
        <f>TEXT(MID(Sales_Transactions[[#This Row],[Order Date]],2,5),"d/m/yyy")</f>
        <v>15/4/2010</v>
      </c>
      <c r="E162" s="2" t="str">
        <f>TEXT(MID(Sales_Transactions[[#This Row],[Order Date]],2,5),"d")</f>
        <v>15</v>
      </c>
      <c r="F162" s="2" t="str">
        <f>TEXT(MID(Sales_Transactions[[#This Row],[Order Date]],2,5),"m")</f>
        <v>4</v>
      </c>
      <c r="G162" s="2" t="str">
        <f>TEXT(MID(Sales_Transactions[[#This Row],[Order Date]],2,5),"yyy")</f>
        <v>2010</v>
      </c>
      <c r="H162" s="2" t="str">
        <f>TEXT(MID(Sales_Transactions[[#This Row],[Order Date]],2,5),"yyy/m")</f>
        <v>2010/4</v>
      </c>
      <c r="I162" t="s">
        <v>101</v>
      </c>
      <c r="J162">
        <f t="shared" si="12"/>
        <v>1</v>
      </c>
      <c r="K162" s="2">
        <v>25</v>
      </c>
      <c r="L162" s="3">
        <v>144.84</v>
      </c>
      <c r="M162" s="4">
        <v>0.09</v>
      </c>
      <c r="N162" s="5" t="s">
        <v>23</v>
      </c>
      <c r="O162" s="3">
        <v>-120.99</v>
      </c>
      <c r="P162" s="3">
        <v>5.78</v>
      </c>
      <c r="Q162" s="3">
        <v>8.09</v>
      </c>
      <c r="R162" s="5" t="s">
        <v>53</v>
      </c>
      <c r="S162" s="5" t="s">
        <v>54</v>
      </c>
      <c r="T162" s="5" t="str">
        <f t="shared" si="13"/>
        <v>Carlos Soltero</v>
      </c>
      <c r="U162" t="s">
        <v>260</v>
      </c>
      <c r="V162" s="5" t="s">
        <v>37</v>
      </c>
      <c r="W162" s="5" t="s">
        <v>28</v>
      </c>
      <c r="X162" s="5" t="s">
        <v>75</v>
      </c>
      <c r="Y162" s="5" t="s">
        <v>405</v>
      </c>
      <c r="Z162" s="5" t="s">
        <v>43</v>
      </c>
      <c r="AA162" s="4">
        <v>0.36</v>
      </c>
      <c r="AB162" s="1">
        <v>40284</v>
      </c>
      <c r="AC162" s="1">
        <v>28498</v>
      </c>
      <c r="AD162">
        <f t="shared" si="14"/>
        <v>1</v>
      </c>
      <c r="AE162">
        <f t="shared" ca="1" si="15"/>
        <v>46</v>
      </c>
      <c r="AF162" t="str">
        <f t="shared" ca="1" si="16"/>
        <v>18-64</v>
      </c>
      <c r="AG162" s="3">
        <f t="shared" si="17"/>
        <v>0.55459192000000002</v>
      </c>
      <c r="AH162" t="str">
        <f>_xlfn.IFNA(VLOOKUP(Sales_Transactions[[#This Row],[Order ID]],Returned_Items[#All],2,FALSE),"Not Returned")</f>
        <v>Not Returned</v>
      </c>
    </row>
    <row r="163" spans="1:34" x14ac:dyDescent="0.25">
      <c r="A163">
        <v>16932</v>
      </c>
      <c r="C163" t="s">
        <v>404</v>
      </c>
      <c r="D163" s="2" t="str">
        <f>TEXT(MID(Sales_Transactions[[#This Row],[Order Date]],2,5),"d/m/yyy")</f>
        <v>15/4/2010</v>
      </c>
      <c r="E163" s="2" t="str">
        <f>TEXT(MID(Sales_Transactions[[#This Row],[Order Date]],2,5),"d")</f>
        <v>15</v>
      </c>
      <c r="F163" s="2" t="str">
        <f>TEXT(MID(Sales_Transactions[[#This Row],[Order Date]],2,5),"m")</f>
        <v>4</v>
      </c>
      <c r="G163" s="2" t="str">
        <f>TEXT(MID(Sales_Transactions[[#This Row],[Order Date]],2,5),"yyy")</f>
        <v>2010</v>
      </c>
      <c r="H163" s="2" t="str">
        <f>TEXT(MID(Sales_Transactions[[#This Row],[Order Date]],2,5),"yyy/m")</f>
        <v>2010/4</v>
      </c>
      <c r="I163" t="s">
        <v>101</v>
      </c>
      <c r="J163">
        <f t="shared" si="12"/>
        <v>1</v>
      </c>
      <c r="K163" s="2">
        <v>20</v>
      </c>
      <c r="L163" s="3">
        <v>127.16</v>
      </c>
      <c r="M163" s="4">
        <v>0.09</v>
      </c>
      <c r="N163" s="5" t="s">
        <v>23</v>
      </c>
      <c r="O163" s="3">
        <v>12.88</v>
      </c>
      <c r="P163" s="3">
        <v>6.7</v>
      </c>
      <c r="Q163" s="3">
        <v>1.56</v>
      </c>
      <c r="R163" s="5" t="s">
        <v>53</v>
      </c>
      <c r="S163" s="5" t="s">
        <v>54</v>
      </c>
      <c r="T163" s="5" t="str">
        <f t="shared" si="13"/>
        <v>Carlos Soltero</v>
      </c>
      <c r="U163" t="s">
        <v>260</v>
      </c>
      <c r="V163" s="5" t="s">
        <v>37</v>
      </c>
      <c r="W163" s="5" t="s">
        <v>28</v>
      </c>
      <c r="X163" s="5" t="s">
        <v>124</v>
      </c>
      <c r="Y163" s="5" t="s">
        <v>406</v>
      </c>
      <c r="Z163" s="5" t="s">
        <v>84</v>
      </c>
      <c r="AA163" s="4">
        <v>0.52</v>
      </c>
      <c r="AB163" s="1">
        <v>40283</v>
      </c>
      <c r="AC163" s="1">
        <v>28602</v>
      </c>
      <c r="AD163">
        <f t="shared" si="14"/>
        <v>0</v>
      </c>
      <c r="AE163">
        <f t="shared" ca="1" si="15"/>
        <v>46</v>
      </c>
      <c r="AF163" t="str">
        <f t="shared" ca="1" si="16"/>
        <v>18-64</v>
      </c>
      <c r="AG163" s="3">
        <f t="shared" si="17"/>
        <v>0.41269850000000002</v>
      </c>
      <c r="AH163" t="str">
        <f>_xlfn.IFNA(VLOOKUP(Sales_Transactions[[#This Row],[Order ID]],Returned_Items[#All],2,FALSE),"Not Returned")</f>
        <v>Not Returned</v>
      </c>
    </row>
    <row r="164" spans="1:34" hidden="1" x14ac:dyDescent="0.25">
      <c r="A164">
        <v>17283</v>
      </c>
      <c r="C164" t="s">
        <v>407</v>
      </c>
      <c r="D164" s="2" t="str">
        <f>TEXT(MID(Sales_Transactions[[#This Row],[Order Date]],2,5),"d/m/yyy")</f>
        <v>14/9/2011</v>
      </c>
      <c r="E164" s="2" t="str">
        <f>TEXT(MID(Sales_Transactions[[#This Row],[Order Date]],2,5),"d")</f>
        <v>14</v>
      </c>
      <c r="F164" s="2" t="str">
        <f>TEXT(MID(Sales_Transactions[[#This Row],[Order Date]],2,5),"m")</f>
        <v>9</v>
      </c>
      <c r="G164" s="2" t="str">
        <f>TEXT(MID(Sales_Transactions[[#This Row],[Order Date]],2,5),"yyy")</f>
        <v>2011</v>
      </c>
      <c r="H164" s="2" t="str">
        <f>TEXT(MID(Sales_Transactions[[#This Row],[Order Date]],2,5),"yyy/m")</f>
        <v>2011/9</v>
      </c>
      <c r="I164" t="s">
        <v>52</v>
      </c>
      <c r="J164">
        <f t="shared" si="12"/>
        <v>1</v>
      </c>
      <c r="K164" s="2">
        <v>4</v>
      </c>
      <c r="L164">
        <v>5472.12</v>
      </c>
      <c r="M164">
        <v>0.06</v>
      </c>
      <c r="N164" t="s">
        <v>34</v>
      </c>
      <c r="O164">
        <v>-2816.34</v>
      </c>
      <c r="P164">
        <v>1360.14</v>
      </c>
      <c r="Q164">
        <v>14.7</v>
      </c>
      <c r="R164" t="s">
        <v>72</v>
      </c>
      <c r="S164" t="s">
        <v>73</v>
      </c>
      <c r="T164" t="str">
        <f t="shared" si="13"/>
        <v>Dorothy Badders</v>
      </c>
      <c r="U164" t="s">
        <v>260</v>
      </c>
      <c r="V164" t="s">
        <v>74</v>
      </c>
      <c r="W164" t="s">
        <v>48</v>
      </c>
      <c r="X164" t="s">
        <v>324</v>
      </c>
      <c r="Y164" t="s">
        <v>408</v>
      </c>
      <c r="Z164" t="s">
        <v>40</v>
      </c>
      <c r="AA164">
        <v>0.59</v>
      </c>
      <c r="AB164" s="1">
        <v>40801</v>
      </c>
      <c r="AC164" s="1"/>
      <c r="AD164">
        <f t="shared" si="14"/>
        <v>1</v>
      </c>
      <c r="AE164">
        <f t="shared" ca="1" si="15"/>
        <v>124</v>
      </c>
      <c r="AF164" t="str">
        <f t="shared" ca="1" si="16"/>
        <v>Over 65</v>
      </c>
      <c r="AG164">
        <f t="shared" si="17"/>
        <v>343.50597900000002</v>
      </c>
      <c r="AH164" t="str">
        <f>_xlfn.IFNA(VLOOKUP(Sales_Transactions[[#This Row],[Order ID]],Returned_Items[#All],2,FALSE),"Not Returned")</f>
        <v>Not Returned</v>
      </c>
    </row>
    <row r="165" spans="1:34" x14ac:dyDescent="0.25">
      <c r="A165">
        <v>17286</v>
      </c>
      <c r="C165" t="s">
        <v>409</v>
      </c>
      <c r="D165" s="2" t="str">
        <f>TEXT(MID(Sales_Transactions[[#This Row],[Order Date]],2,5),"d/m/yyy")</f>
        <v>21/9/2010</v>
      </c>
      <c r="E165" s="2" t="str">
        <f>TEXT(MID(Sales_Transactions[[#This Row],[Order Date]],2,5),"d")</f>
        <v>21</v>
      </c>
      <c r="F165" s="2" t="str">
        <f>TEXT(MID(Sales_Transactions[[#This Row],[Order Date]],2,5),"m")</f>
        <v>9</v>
      </c>
      <c r="G165" s="2" t="str">
        <f>TEXT(MID(Sales_Transactions[[#This Row],[Order Date]],2,5),"yyy")</f>
        <v>2010</v>
      </c>
      <c r="H165" s="2" t="str">
        <f>TEXT(MID(Sales_Transactions[[#This Row],[Order Date]],2,5),"yyy/m")</f>
        <v>2010/9</v>
      </c>
      <c r="I165" t="s">
        <v>33</v>
      </c>
      <c r="J165">
        <f t="shared" si="12"/>
        <v>4</v>
      </c>
      <c r="K165" s="2">
        <v>7</v>
      </c>
      <c r="L165" s="3">
        <v>1810.67</v>
      </c>
      <c r="M165" s="4">
        <v>0.09</v>
      </c>
      <c r="N165" s="5" t="s">
        <v>34</v>
      </c>
      <c r="O165" s="3">
        <v>-541.87</v>
      </c>
      <c r="P165" s="3">
        <v>270.98</v>
      </c>
      <c r="Q165" s="3">
        <v>50</v>
      </c>
      <c r="R165" s="5" t="s">
        <v>24</v>
      </c>
      <c r="S165" s="5" t="s">
        <v>25</v>
      </c>
      <c r="T165" s="5" t="str">
        <f t="shared" si="13"/>
        <v>Muhammed MacIntyre</v>
      </c>
      <c r="U165" t="s">
        <v>260</v>
      </c>
      <c r="V165" s="5" t="s">
        <v>27</v>
      </c>
      <c r="W165" s="5" t="s">
        <v>57</v>
      </c>
      <c r="X165" s="5" t="s">
        <v>154</v>
      </c>
      <c r="Y165" s="5" t="s">
        <v>343</v>
      </c>
      <c r="Z165" s="5" t="s">
        <v>40</v>
      </c>
      <c r="AA165" s="4">
        <v>0.77</v>
      </c>
      <c r="AB165" s="1">
        <v>40443</v>
      </c>
      <c r="AC165" s="1">
        <v>28844</v>
      </c>
      <c r="AD165">
        <f t="shared" si="14"/>
        <v>1</v>
      </c>
      <c r="AE165">
        <f t="shared" ca="1" si="15"/>
        <v>45</v>
      </c>
      <c r="AF165" t="str">
        <f t="shared" ca="1" si="16"/>
        <v>18-64</v>
      </c>
      <c r="AG165" s="3">
        <f t="shared" si="17"/>
        <v>45.819445428571434</v>
      </c>
      <c r="AH165" t="str">
        <f>_xlfn.IFNA(VLOOKUP(Sales_Transactions[[#This Row],[Order ID]],Returned_Items[#All],2,FALSE),"Not Returned")</f>
        <v>Not Returned</v>
      </c>
    </row>
    <row r="166" spans="1:34" x14ac:dyDescent="0.25">
      <c r="A166">
        <v>17409</v>
      </c>
      <c r="C166" t="s">
        <v>410</v>
      </c>
      <c r="D166" s="2" t="str">
        <f>TEXT(MID(Sales_Transactions[[#This Row],[Order Date]],2,5),"d/m/yyy")</f>
        <v>17/8/2010</v>
      </c>
      <c r="E166" s="2" t="str">
        <f>TEXT(MID(Sales_Transactions[[#This Row],[Order Date]],2,5),"d")</f>
        <v>17</v>
      </c>
      <c r="F166" s="2" t="str">
        <f>TEXT(MID(Sales_Transactions[[#This Row],[Order Date]],2,5),"m")</f>
        <v>8</v>
      </c>
      <c r="G166" s="2" t="str">
        <f>TEXT(MID(Sales_Transactions[[#This Row],[Order Date]],2,5),"yyy")</f>
        <v>2010</v>
      </c>
      <c r="H166" s="2" t="str">
        <f>TEXT(MID(Sales_Transactions[[#This Row],[Order Date]],2,5),"yyy/m")</f>
        <v>2010/8</v>
      </c>
      <c r="I166" t="s">
        <v>52</v>
      </c>
      <c r="J166">
        <f t="shared" si="12"/>
        <v>1</v>
      </c>
      <c r="K166" s="2">
        <v>31</v>
      </c>
      <c r="L166" s="3">
        <v>633.55999999999995</v>
      </c>
      <c r="M166" s="4">
        <v>0.09</v>
      </c>
      <c r="N166" s="5" t="s">
        <v>23</v>
      </c>
      <c r="O166" s="3">
        <v>-158.87</v>
      </c>
      <c r="P166" s="3">
        <v>20.97</v>
      </c>
      <c r="Q166" s="3">
        <v>6.5</v>
      </c>
      <c r="R166" s="5" t="s">
        <v>24</v>
      </c>
      <c r="S166" s="5" t="s">
        <v>25</v>
      </c>
      <c r="T166" s="5" t="str">
        <f t="shared" si="13"/>
        <v>Muhammed MacIntyre</v>
      </c>
      <c r="U166" t="s">
        <v>260</v>
      </c>
      <c r="V166" s="5" t="s">
        <v>27</v>
      </c>
      <c r="W166" s="5" t="s">
        <v>48</v>
      </c>
      <c r="X166" s="5" t="s">
        <v>87</v>
      </c>
      <c r="Y166" s="5" t="s">
        <v>411</v>
      </c>
      <c r="Z166" s="5" t="s">
        <v>43</v>
      </c>
      <c r="AA166" s="4">
        <v>0.78</v>
      </c>
      <c r="AB166" s="1">
        <v>40409</v>
      </c>
      <c r="AC166" s="1">
        <v>28615</v>
      </c>
      <c r="AD166">
        <f t="shared" si="14"/>
        <v>2</v>
      </c>
      <c r="AE166">
        <f t="shared" ca="1" si="15"/>
        <v>46</v>
      </c>
      <c r="AF166" t="str">
        <f t="shared" ca="1" si="16"/>
        <v>18-64</v>
      </c>
      <c r="AG166" s="3">
        <f t="shared" si="17"/>
        <v>0.88552022580645162</v>
      </c>
      <c r="AH166" t="str">
        <f>_xlfn.IFNA(VLOOKUP(Sales_Transactions[[#This Row],[Order ID]],Returned_Items[#All],2,FALSE),"Not Returned")</f>
        <v>Not Returned</v>
      </c>
    </row>
    <row r="167" spans="1:34" x14ac:dyDescent="0.25">
      <c r="A167">
        <v>17764</v>
      </c>
      <c r="C167" t="s">
        <v>412</v>
      </c>
      <c r="D167" s="2" t="str">
        <f>TEXT(MID(Sales_Transactions[[#This Row],[Order Date]],2,5),"d/m/yyy")</f>
        <v>16/9/2009</v>
      </c>
      <c r="E167" s="2" t="str">
        <f>TEXT(MID(Sales_Transactions[[#This Row],[Order Date]],2,5),"d")</f>
        <v>16</v>
      </c>
      <c r="F167" s="2" t="str">
        <f>TEXT(MID(Sales_Transactions[[#This Row],[Order Date]],2,5),"m")</f>
        <v>9</v>
      </c>
      <c r="G167" s="2" t="str">
        <f>TEXT(MID(Sales_Transactions[[#This Row],[Order Date]],2,5),"yyy")</f>
        <v>2009</v>
      </c>
      <c r="H167" s="2" t="str">
        <f>TEXT(MID(Sales_Transactions[[#This Row],[Order Date]],2,5),"yyy/m")</f>
        <v>2009/9</v>
      </c>
      <c r="I167" t="s">
        <v>22</v>
      </c>
      <c r="J167">
        <f t="shared" si="12"/>
        <v>2</v>
      </c>
      <c r="K167" s="2">
        <v>27</v>
      </c>
      <c r="L167" s="3">
        <v>644.4</v>
      </c>
      <c r="M167" s="4">
        <v>0.04</v>
      </c>
      <c r="N167" s="5" t="s">
        <v>23</v>
      </c>
      <c r="O167" s="3">
        <v>-97.28</v>
      </c>
      <c r="P167" s="3">
        <v>22.84</v>
      </c>
      <c r="Q167" s="3">
        <v>16.87</v>
      </c>
      <c r="R167" s="5" t="s">
        <v>122</v>
      </c>
      <c r="S167" s="5" t="s">
        <v>123</v>
      </c>
      <c r="T167" s="5" t="str">
        <f t="shared" si="13"/>
        <v>Don Miller</v>
      </c>
      <c r="U167" t="s">
        <v>260</v>
      </c>
      <c r="V167" s="5" t="s">
        <v>74</v>
      </c>
      <c r="W167" s="5" t="s">
        <v>28</v>
      </c>
      <c r="X167" s="5" t="s">
        <v>75</v>
      </c>
      <c r="Y167" s="5" t="s">
        <v>403</v>
      </c>
      <c r="Z167" s="5" t="s">
        <v>43</v>
      </c>
      <c r="AA167" s="4">
        <v>0.39</v>
      </c>
      <c r="AB167" s="1">
        <v>40072</v>
      </c>
      <c r="AC167" s="1">
        <v>28324</v>
      </c>
      <c r="AD167">
        <f t="shared" si="14"/>
        <v>0</v>
      </c>
      <c r="AE167">
        <f t="shared" ca="1" si="15"/>
        <v>47</v>
      </c>
      <c r="AF167" t="str">
        <f t="shared" ca="1" si="16"/>
        <v>18-64</v>
      </c>
      <c r="AG167" s="3">
        <f t="shared" si="17"/>
        <v>1.4704023703703701</v>
      </c>
      <c r="AH167" t="str">
        <f>_xlfn.IFNA(VLOOKUP(Sales_Transactions[[#This Row],[Order ID]],Returned_Items[#All],2,FALSE),"Not Returned")</f>
        <v>Not Returned</v>
      </c>
    </row>
    <row r="168" spans="1:34" x14ac:dyDescent="0.25">
      <c r="A168">
        <v>18080</v>
      </c>
      <c r="C168" t="s">
        <v>413</v>
      </c>
      <c r="D168" s="2" t="str">
        <f>TEXT(MID(Sales_Transactions[[#This Row],[Order Date]],2,5),"d/m/yyy")</f>
        <v>22/6/2009</v>
      </c>
      <c r="E168" s="2" t="str">
        <f>TEXT(MID(Sales_Transactions[[#This Row],[Order Date]],2,5),"d")</f>
        <v>22</v>
      </c>
      <c r="F168" s="2" t="str">
        <f>TEXT(MID(Sales_Transactions[[#This Row],[Order Date]],2,5),"m")</f>
        <v>6</v>
      </c>
      <c r="G168" s="2" t="str">
        <f>TEXT(MID(Sales_Transactions[[#This Row],[Order Date]],2,5),"yyy")</f>
        <v>2009</v>
      </c>
      <c r="H168" s="2" t="str">
        <f>TEXT(MID(Sales_Transactions[[#This Row],[Order Date]],2,5),"yyy/m")</f>
        <v>2009/6</v>
      </c>
      <c r="I168" t="s">
        <v>33</v>
      </c>
      <c r="J168">
        <f t="shared" si="12"/>
        <v>4</v>
      </c>
      <c r="K168" s="2">
        <v>7</v>
      </c>
      <c r="L168" s="3">
        <v>1211.98</v>
      </c>
      <c r="M168" s="4">
        <v>0.1</v>
      </c>
      <c r="N168" s="5" t="s">
        <v>34</v>
      </c>
      <c r="O168" s="3">
        <v>-80.83</v>
      </c>
      <c r="P168" s="3">
        <v>180.98</v>
      </c>
      <c r="Q168" s="3">
        <v>26.2</v>
      </c>
      <c r="R168" s="5" t="s">
        <v>102</v>
      </c>
      <c r="S168" s="5" t="s">
        <v>103</v>
      </c>
      <c r="T168" s="5" t="str">
        <f t="shared" si="13"/>
        <v>Sylvia Foulston</v>
      </c>
      <c r="U168" t="s">
        <v>260</v>
      </c>
      <c r="V168" s="5" t="s">
        <v>47</v>
      </c>
      <c r="W168" s="5" t="s">
        <v>57</v>
      </c>
      <c r="X168" s="5" t="s">
        <v>154</v>
      </c>
      <c r="Y168" s="5" t="s">
        <v>414</v>
      </c>
      <c r="Z168" s="5" t="s">
        <v>40</v>
      </c>
      <c r="AA168" s="4">
        <v>0.59</v>
      </c>
      <c r="AB168" s="1">
        <v>39987</v>
      </c>
      <c r="AC168" s="1">
        <v>27874</v>
      </c>
      <c r="AD168">
        <f t="shared" si="14"/>
        <v>1</v>
      </c>
      <c r="AE168">
        <f t="shared" ca="1" si="15"/>
        <v>48</v>
      </c>
      <c r="AF168" t="str">
        <f t="shared" ca="1" si="16"/>
        <v>18-64</v>
      </c>
      <c r="AG168" s="3">
        <f t="shared" si="17"/>
        <v>29.571288571428568</v>
      </c>
      <c r="AH168" t="str">
        <f>_xlfn.IFNA(VLOOKUP(Sales_Transactions[[#This Row],[Order ID]],Returned_Items[#All],2,FALSE),"Not Returned")</f>
        <v>Not Returned</v>
      </c>
    </row>
    <row r="169" spans="1:34" x14ac:dyDescent="0.25">
      <c r="A169">
        <v>18113</v>
      </c>
      <c r="C169" t="s">
        <v>415</v>
      </c>
      <c r="D169" s="2" t="str">
        <f>TEXT(MID(Sales_Transactions[[#This Row],[Order Date]],2,5),"d/m/yyy")</f>
        <v>28/8/2012</v>
      </c>
      <c r="E169" s="2" t="str">
        <f>TEXT(MID(Sales_Transactions[[#This Row],[Order Date]],2,5),"d")</f>
        <v>28</v>
      </c>
      <c r="F169" s="2" t="str">
        <f>TEXT(MID(Sales_Transactions[[#This Row],[Order Date]],2,5),"m")</f>
        <v>8</v>
      </c>
      <c r="G169" s="2" t="str">
        <f>TEXT(MID(Sales_Transactions[[#This Row],[Order Date]],2,5),"yyy")</f>
        <v>2012</v>
      </c>
      <c r="H169" s="2" t="str">
        <f>TEXT(MID(Sales_Transactions[[#This Row],[Order Date]],2,5),"yyy/m")</f>
        <v>2012/8</v>
      </c>
      <c r="I169" t="s">
        <v>52</v>
      </c>
      <c r="J169">
        <f t="shared" si="12"/>
        <v>1</v>
      </c>
      <c r="K169" s="2">
        <v>27</v>
      </c>
      <c r="L169" s="3">
        <v>3316.08</v>
      </c>
      <c r="M169" s="4">
        <v>0.08</v>
      </c>
      <c r="N169" s="5" t="s">
        <v>34</v>
      </c>
      <c r="O169" s="3">
        <v>-514.32000000000005</v>
      </c>
      <c r="P169" s="3">
        <v>130.97999999999999</v>
      </c>
      <c r="Q169" s="3">
        <v>30</v>
      </c>
      <c r="R169" s="5" t="s">
        <v>416</v>
      </c>
      <c r="S169" s="5" t="s">
        <v>417</v>
      </c>
      <c r="T169" s="5" t="str">
        <f t="shared" si="13"/>
        <v>Becky Castell</v>
      </c>
      <c r="U169" t="s">
        <v>260</v>
      </c>
      <c r="V169" s="5" t="s">
        <v>37</v>
      </c>
      <c r="W169" s="5" t="s">
        <v>57</v>
      </c>
      <c r="X169" s="5" t="s">
        <v>154</v>
      </c>
      <c r="Y169" s="5" t="s">
        <v>418</v>
      </c>
      <c r="Z169" s="5" t="s">
        <v>40</v>
      </c>
      <c r="AA169" s="4">
        <v>0.78</v>
      </c>
      <c r="AB169" s="1">
        <v>41151</v>
      </c>
      <c r="AC169" s="1">
        <v>27973</v>
      </c>
      <c r="AD169">
        <f t="shared" si="14"/>
        <v>2</v>
      </c>
      <c r="AE169">
        <f t="shared" ca="1" si="15"/>
        <v>48</v>
      </c>
      <c r="AF169" t="str">
        <f t="shared" ca="1" si="16"/>
        <v>18-64</v>
      </c>
      <c r="AG169" s="3">
        <f t="shared" si="17"/>
        <v>5.9583413333333333</v>
      </c>
      <c r="AH169" t="str">
        <f>_xlfn.IFNA(VLOOKUP(Sales_Transactions[[#This Row],[Order ID]],Returned_Items[#All],2,FALSE),"Not Returned")</f>
        <v>Not Returned</v>
      </c>
    </row>
    <row r="170" spans="1:34" x14ac:dyDescent="0.25">
      <c r="A170">
        <v>18144</v>
      </c>
      <c r="C170" t="s">
        <v>419</v>
      </c>
      <c r="D170" s="2" t="str">
        <f>TEXT(MID(Sales_Transactions[[#This Row],[Order Date]],2,5),"d/m/yyy")</f>
        <v>7/6/2011</v>
      </c>
      <c r="E170" s="2" t="str">
        <f>TEXT(MID(Sales_Transactions[[#This Row],[Order Date]],2,5),"d")</f>
        <v>7</v>
      </c>
      <c r="F170" s="2" t="str">
        <f>TEXT(MID(Sales_Transactions[[#This Row],[Order Date]],2,5),"m")</f>
        <v>6</v>
      </c>
      <c r="G170" s="2" t="str">
        <f>TEXT(MID(Sales_Transactions[[#This Row],[Order Date]],2,5),"yyy")</f>
        <v>2011</v>
      </c>
      <c r="H170" s="2" t="str">
        <f>TEXT(MID(Sales_Transactions[[#This Row],[Order Date]],2,5),"yyy/m")</f>
        <v>2011/6</v>
      </c>
      <c r="I170" t="s">
        <v>101</v>
      </c>
      <c r="J170">
        <f t="shared" si="12"/>
        <v>1</v>
      </c>
      <c r="K170" s="2">
        <v>48</v>
      </c>
      <c r="L170" s="3">
        <v>207.08</v>
      </c>
      <c r="M170" s="4">
        <v>0.09</v>
      </c>
      <c r="N170" s="5" t="s">
        <v>23</v>
      </c>
      <c r="O170" s="3">
        <v>-131.82</v>
      </c>
      <c r="P170" s="3">
        <v>4.28</v>
      </c>
      <c r="Q170" s="3">
        <v>5.17</v>
      </c>
      <c r="R170" s="5" t="s">
        <v>72</v>
      </c>
      <c r="S170" s="5" t="s">
        <v>175</v>
      </c>
      <c r="T170" s="5" t="str">
        <f t="shared" si="13"/>
        <v>Dorothy Wardle</v>
      </c>
      <c r="U170" t="s">
        <v>260</v>
      </c>
      <c r="V170" s="5" t="s">
        <v>47</v>
      </c>
      <c r="W170" s="5" t="s">
        <v>28</v>
      </c>
      <c r="X170" s="5" t="s">
        <v>75</v>
      </c>
      <c r="Y170" s="5" t="s">
        <v>420</v>
      </c>
      <c r="Z170" s="5" t="s">
        <v>43</v>
      </c>
      <c r="AA170" s="4">
        <v>0.4</v>
      </c>
      <c r="AB170" s="1">
        <v>40703</v>
      </c>
      <c r="AC170" s="1">
        <v>26434</v>
      </c>
      <c r="AD170">
        <f t="shared" si="14"/>
        <v>2</v>
      </c>
      <c r="AE170">
        <f t="shared" ca="1" si="15"/>
        <v>52</v>
      </c>
      <c r="AF170" t="str">
        <f t="shared" ca="1" si="16"/>
        <v>18-64</v>
      </c>
      <c r="AG170" s="3">
        <f t="shared" si="17"/>
        <v>0.19679475000000002</v>
      </c>
      <c r="AH170" t="str">
        <f>_xlfn.IFNA(VLOOKUP(Sales_Transactions[[#This Row],[Order ID]],Returned_Items[#All],2,FALSE),"Not Returned")</f>
        <v>Not Returned</v>
      </c>
    </row>
    <row r="171" spans="1:34" x14ac:dyDescent="0.25">
      <c r="A171">
        <v>18144</v>
      </c>
      <c r="C171" t="s">
        <v>419</v>
      </c>
      <c r="D171" s="2" t="str">
        <f>TEXT(MID(Sales_Transactions[[#This Row],[Order Date]],2,5),"d/m/yyy")</f>
        <v>7/6/2011</v>
      </c>
      <c r="E171" s="2" t="str">
        <f>TEXT(MID(Sales_Transactions[[#This Row],[Order Date]],2,5),"d")</f>
        <v>7</v>
      </c>
      <c r="F171" s="2" t="str">
        <f>TEXT(MID(Sales_Transactions[[#This Row],[Order Date]],2,5),"m")</f>
        <v>6</v>
      </c>
      <c r="G171" s="2" t="str">
        <f>TEXT(MID(Sales_Transactions[[#This Row],[Order Date]],2,5),"yyy")</f>
        <v>2011</v>
      </c>
      <c r="H171" s="2" t="str">
        <f>TEXT(MID(Sales_Transactions[[#This Row],[Order Date]],2,5),"yyy/m")</f>
        <v>2011/6</v>
      </c>
      <c r="I171" t="s">
        <v>101</v>
      </c>
      <c r="J171">
        <f t="shared" si="12"/>
        <v>1</v>
      </c>
      <c r="K171" s="2">
        <v>8</v>
      </c>
      <c r="L171" s="3">
        <v>234.28</v>
      </c>
      <c r="M171" s="4">
        <v>0.09</v>
      </c>
      <c r="N171" s="5" t="s">
        <v>23</v>
      </c>
      <c r="O171" s="3">
        <v>-65.42</v>
      </c>
      <c r="P171" s="3">
        <v>28.28</v>
      </c>
      <c r="Q171" s="3">
        <v>13.99</v>
      </c>
      <c r="R171" s="5" t="s">
        <v>72</v>
      </c>
      <c r="S171" s="5" t="s">
        <v>175</v>
      </c>
      <c r="T171" s="5" t="str">
        <f t="shared" si="13"/>
        <v>Dorothy Wardle</v>
      </c>
      <c r="U171" t="s">
        <v>260</v>
      </c>
      <c r="V171" s="5" t="s">
        <v>47</v>
      </c>
      <c r="W171" s="5" t="s">
        <v>28</v>
      </c>
      <c r="X171" s="5" t="s">
        <v>29</v>
      </c>
      <c r="Y171" s="5" t="s">
        <v>421</v>
      </c>
      <c r="Z171" s="5" t="s">
        <v>56</v>
      </c>
      <c r="AA171" s="4">
        <v>0.57999999999999996</v>
      </c>
      <c r="AB171" s="1">
        <v>40703</v>
      </c>
      <c r="AC171" s="1">
        <v>26472</v>
      </c>
      <c r="AD171">
        <f t="shared" si="14"/>
        <v>2</v>
      </c>
      <c r="AE171">
        <f t="shared" ca="1" si="15"/>
        <v>52</v>
      </c>
      <c r="AF171" t="str">
        <f t="shared" ca="1" si="16"/>
        <v>18-64</v>
      </c>
      <c r="AG171" s="3">
        <f t="shared" si="17"/>
        <v>5.2805685000000002</v>
      </c>
      <c r="AH171" t="str">
        <f>_xlfn.IFNA(VLOOKUP(Sales_Transactions[[#This Row],[Order ID]],Returned_Items[#All],2,FALSE),"Not Returned")</f>
        <v>Not Returned</v>
      </c>
    </row>
    <row r="172" spans="1:34" x14ac:dyDescent="0.25">
      <c r="A172">
        <v>18144</v>
      </c>
      <c r="C172" t="s">
        <v>419</v>
      </c>
      <c r="D172" s="2" t="str">
        <f>TEXT(MID(Sales_Transactions[[#This Row],[Order Date]],2,5),"d/m/yyy")</f>
        <v>7/6/2011</v>
      </c>
      <c r="E172" s="2" t="str">
        <f>TEXT(MID(Sales_Transactions[[#This Row],[Order Date]],2,5),"d")</f>
        <v>7</v>
      </c>
      <c r="F172" s="2" t="str">
        <f>TEXT(MID(Sales_Transactions[[#This Row],[Order Date]],2,5),"m")</f>
        <v>6</v>
      </c>
      <c r="G172" s="2" t="str">
        <f>TEXT(MID(Sales_Transactions[[#This Row],[Order Date]],2,5),"yyy")</f>
        <v>2011</v>
      </c>
      <c r="H172" s="2" t="str">
        <f>TEXT(MID(Sales_Transactions[[#This Row],[Order Date]],2,5),"yyy/m")</f>
        <v>2011/6</v>
      </c>
      <c r="I172" t="s">
        <v>101</v>
      </c>
      <c r="J172">
        <f t="shared" si="12"/>
        <v>1</v>
      </c>
      <c r="K172" s="2">
        <v>41</v>
      </c>
      <c r="L172" s="3">
        <v>1779.8915</v>
      </c>
      <c r="M172" s="4">
        <v>0.09</v>
      </c>
      <c r="N172" s="5" t="s">
        <v>23</v>
      </c>
      <c r="O172" s="3">
        <v>-250.17</v>
      </c>
      <c r="P172" s="3">
        <v>55.99</v>
      </c>
      <c r="Q172" s="3">
        <v>5</v>
      </c>
      <c r="R172" s="5" t="s">
        <v>72</v>
      </c>
      <c r="S172" s="5" t="s">
        <v>175</v>
      </c>
      <c r="T172" s="5" t="str">
        <f t="shared" si="13"/>
        <v>Dorothy Wardle</v>
      </c>
      <c r="U172" t="s">
        <v>260</v>
      </c>
      <c r="V172" s="5" t="s">
        <v>47</v>
      </c>
      <c r="W172" s="5" t="s">
        <v>48</v>
      </c>
      <c r="X172" s="5" t="s">
        <v>49</v>
      </c>
      <c r="Y172" s="5" t="s">
        <v>422</v>
      </c>
      <c r="Z172" s="5" t="s">
        <v>60</v>
      </c>
      <c r="AA172" s="4">
        <v>0.8</v>
      </c>
      <c r="AB172" s="1">
        <v>40703</v>
      </c>
      <c r="AC172" s="1">
        <v>26334</v>
      </c>
      <c r="AD172">
        <f t="shared" si="14"/>
        <v>2</v>
      </c>
      <c r="AE172">
        <f t="shared" ca="1" si="15"/>
        <v>52</v>
      </c>
      <c r="AF172" t="str">
        <f t="shared" ca="1" si="16"/>
        <v>18-64</v>
      </c>
      <c r="AG172" s="3">
        <f t="shared" si="17"/>
        <v>1.4863319268292683</v>
      </c>
      <c r="AH172" t="str">
        <f>_xlfn.IFNA(VLOOKUP(Sales_Transactions[[#This Row],[Order ID]],Returned_Items[#All],2,FALSE),"Not Returned")</f>
        <v>Not Returned</v>
      </c>
    </row>
    <row r="173" spans="1:34" x14ac:dyDescent="0.25">
      <c r="A173">
        <v>18308</v>
      </c>
      <c r="C173" t="s">
        <v>156</v>
      </c>
      <c r="D173" s="2" t="str">
        <f>TEXT(MID(Sales_Transactions[[#This Row],[Order Date]],2,5),"d/m/yyy")</f>
        <v>9/10/2009</v>
      </c>
      <c r="E173" s="2" t="str">
        <f>TEXT(MID(Sales_Transactions[[#This Row],[Order Date]],2,5),"d")</f>
        <v>9</v>
      </c>
      <c r="F173" s="2" t="str">
        <f>TEXT(MID(Sales_Transactions[[#This Row],[Order Date]],2,5),"m")</f>
        <v>10</v>
      </c>
      <c r="G173" s="2" t="str">
        <f>TEXT(MID(Sales_Transactions[[#This Row],[Order Date]],2,5),"yyy")</f>
        <v>2009</v>
      </c>
      <c r="H173" s="2" t="str">
        <f>TEXT(MID(Sales_Transactions[[#This Row],[Order Date]],2,5),"yyy/m")</f>
        <v>2009/10</v>
      </c>
      <c r="I173" t="s">
        <v>52</v>
      </c>
      <c r="J173">
        <f t="shared" si="12"/>
        <v>1</v>
      </c>
      <c r="K173" s="2">
        <v>30</v>
      </c>
      <c r="L173" s="3">
        <v>114.12</v>
      </c>
      <c r="M173" s="4">
        <v>0.05</v>
      </c>
      <c r="N173" s="5" t="s">
        <v>23</v>
      </c>
      <c r="O173" s="3">
        <v>15.73</v>
      </c>
      <c r="P173" s="3">
        <v>3.8</v>
      </c>
      <c r="Q173" s="3">
        <v>1.49</v>
      </c>
      <c r="R173" s="5" t="s">
        <v>206</v>
      </c>
      <c r="S173" s="5" t="s">
        <v>207</v>
      </c>
      <c r="T173" s="5" t="str">
        <f t="shared" si="13"/>
        <v>Ann Chong</v>
      </c>
      <c r="U173" t="s">
        <v>260</v>
      </c>
      <c r="V173" s="5" t="s">
        <v>47</v>
      </c>
      <c r="W173" s="5" t="s">
        <v>28</v>
      </c>
      <c r="X173" s="5" t="s">
        <v>41</v>
      </c>
      <c r="Y173" s="5" t="s">
        <v>423</v>
      </c>
      <c r="Z173" s="5" t="s">
        <v>43</v>
      </c>
      <c r="AA173" s="4">
        <v>0.38</v>
      </c>
      <c r="AB173" s="1">
        <v>40097</v>
      </c>
      <c r="AC173" s="1">
        <v>26215</v>
      </c>
      <c r="AD173">
        <f t="shared" si="14"/>
        <v>2</v>
      </c>
      <c r="AE173">
        <f t="shared" ca="1" si="15"/>
        <v>52</v>
      </c>
      <c r="AF173" t="str">
        <f t="shared" ca="1" si="16"/>
        <v>18-64</v>
      </c>
      <c r="AG173" s="3">
        <f t="shared" si="17"/>
        <v>0.17627000000000001</v>
      </c>
      <c r="AH173" t="str">
        <f>_xlfn.IFNA(VLOOKUP(Sales_Transactions[[#This Row],[Order ID]],Returned_Items[#All],2,FALSE),"Not Returned")</f>
        <v>Not Returned</v>
      </c>
    </row>
    <row r="174" spans="1:34" x14ac:dyDescent="0.25">
      <c r="A174">
        <v>18308</v>
      </c>
      <c r="C174" t="s">
        <v>156</v>
      </c>
      <c r="D174" s="2" t="str">
        <f>TEXT(MID(Sales_Transactions[[#This Row],[Order Date]],2,5),"d/m/yyy")</f>
        <v>9/10/2009</v>
      </c>
      <c r="E174" s="2" t="str">
        <f>TEXT(MID(Sales_Transactions[[#This Row],[Order Date]],2,5),"d")</f>
        <v>9</v>
      </c>
      <c r="F174" s="2" t="str">
        <f>TEXT(MID(Sales_Transactions[[#This Row],[Order Date]],2,5),"m")</f>
        <v>10</v>
      </c>
      <c r="G174" s="2" t="str">
        <f>TEXT(MID(Sales_Transactions[[#This Row],[Order Date]],2,5),"yyy")</f>
        <v>2009</v>
      </c>
      <c r="H174" s="2" t="str">
        <f>TEXT(MID(Sales_Transactions[[#This Row],[Order Date]],2,5),"yyy/m")</f>
        <v>2009/10</v>
      </c>
      <c r="I174" t="s">
        <v>52</v>
      </c>
      <c r="J174">
        <f t="shared" si="12"/>
        <v>1</v>
      </c>
      <c r="K174" s="2">
        <v>15</v>
      </c>
      <c r="L174" s="3">
        <v>436.05</v>
      </c>
      <c r="M174" s="4">
        <v>0.09</v>
      </c>
      <c r="N174" s="5" t="s">
        <v>23</v>
      </c>
      <c r="O174" s="3">
        <v>-92.58</v>
      </c>
      <c r="P174" s="3">
        <v>30.73</v>
      </c>
      <c r="Q174" s="3">
        <v>4</v>
      </c>
      <c r="R174" s="5" t="s">
        <v>206</v>
      </c>
      <c r="S174" s="5" t="s">
        <v>207</v>
      </c>
      <c r="T174" s="5" t="str">
        <f t="shared" si="13"/>
        <v>Ann Chong</v>
      </c>
      <c r="U174" t="s">
        <v>260</v>
      </c>
      <c r="V174" s="5" t="s">
        <v>47</v>
      </c>
      <c r="W174" s="5" t="s">
        <v>48</v>
      </c>
      <c r="X174" s="5" t="s">
        <v>87</v>
      </c>
      <c r="Y174" s="5" t="s">
        <v>424</v>
      </c>
      <c r="Z174" s="5" t="s">
        <v>43</v>
      </c>
      <c r="AA174" s="4">
        <v>0.75</v>
      </c>
      <c r="AB174" s="1">
        <v>40095</v>
      </c>
      <c r="AC174" s="1">
        <v>26258</v>
      </c>
      <c r="AD174">
        <f t="shared" si="14"/>
        <v>0</v>
      </c>
      <c r="AE174">
        <f t="shared" ca="1" si="15"/>
        <v>52</v>
      </c>
      <c r="AF174" t="str">
        <f t="shared" ca="1" si="16"/>
        <v>18-64</v>
      </c>
      <c r="AG174" s="3">
        <f t="shared" si="17"/>
        <v>2.3134895333333332</v>
      </c>
      <c r="AH174" t="str">
        <f>_xlfn.IFNA(VLOOKUP(Sales_Transactions[[#This Row],[Order ID]],Returned_Items[#All],2,FALSE),"Not Returned")</f>
        <v>Not Returned</v>
      </c>
    </row>
    <row r="175" spans="1:34" x14ac:dyDescent="0.25">
      <c r="A175">
        <v>18308</v>
      </c>
      <c r="C175" t="s">
        <v>156</v>
      </c>
      <c r="D175" s="2" t="str">
        <f>TEXT(MID(Sales_Transactions[[#This Row],[Order Date]],2,5),"d/m/yyy")</f>
        <v>9/10/2009</v>
      </c>
      <c r="E175" s="2" t="str">
        <f>TEXT(MID(Sales_Transactions[[#This Row],[Order Date]],2,5),"d")</f>
        <v>9</v>
      </c>
      <c r="F175" s="2" t="str">
        <f>TEXT(MID(Sales_Transactions[[#This Row],[Order Date]],2,5),"m")</f>
        <v>10</v>
      </c>
      <c r="G175" s="2" t="str">
        <f>TEXT(MID(Sales_Transactions[[#This Row],[Order Date]],2,5),"yyy")</f>
        <v>2009</v>
      </c>
      <c r="H175" s="2" t="str">
        <f>TEXT(MID(Sales_Transactions[[#This Row],[Order Date]],2,5),"yyy/m")</f>
        <v>2009/10</v>
      </c>
      <c r="I175" t="s">
        <v>52</v>
      </c>
      <c r="J175">
        <f t="shared" si="12"/>
        <v>1</v>
      </c>
      <c r="K175" s="2">
        <v>49</v>
      </c>
      <c r="L175" s="3">
        <v>5247.4835000000003</v>
      </c>
      <c r="M175" s="4">
        <v>0</v>
      </c>
      <c r="N175" s="5" t="s">
        <v>23</v>
      </c>
      <c r="O175" s="3">
        <v>1465.87</v>
      </c>
      <c r="P175" s="3">
        <v>125.99</v>
      </c>
      <c r="Q175" s="3">
        <v>8.08</v>
      </c>
      <c r="R175" s="5" t="s">
        <v>206</v>
      </c>
      <c r="S175" s="5" t="s">
        <v>207</v>
      </c>
      <c r="T175" s="5" t="str">
        <f t="shared" si="13"/>
        <v>Ann Chong</v>
      </c>
      <c r="U175" t="s">
        <v>260</v>
      </c>
      <c r="V175" s="5" t="s">
        <v>47</v>
      </c>
      <c r="W175" s="5" t="s">
        <v>48</v>
      </c>
      <c r="X175" s="5" t="s">
        <v>49</v>
      </c>
      <c r="Y175" s="5" t="s">
        <v>425</v>
      </c>
      <c r="Z175" s="5" t="s">
        <v>43</v>
      </c>
      <c r="AA175" s="4">
        <v>0.56999999999999995</v>
      </c>
      <c r="AB175" s="1">
        <v>40096</v>
      </c>
      <c r="AC175" s="1">
        <v>26177</v>
      </c>
      <c r="AD175">
        <f t="shared" si="14"/>
        <v>1</v>
      </c>
      <c r="AE175">
        <f t="shared" ca="1" si="15"/>
        <v>52</v>
      </c>
      <c r="AF175" t="str">
        <f t="shared" ca="1" si="16"/>
        <v>18-64</v>
      </c>
      <c r="AG175" s="3">
        <f t="shared" si="17"/>
        <v>2.7361224489795917</v>
      </c>
      <c r="AH175" t="str">
        <f>_xlfn.IFNA(VLOOKUP(Sales_Transactions[[#This Row],[Order ID]],Returned_Items[#All],2,FALSE),"Not Returned")</f>
        <v>Not Returned</v>
      </c>
    </row>
    <row r="176" spans="1:34" x14ac:dyDescent="0.25">
      <c r="A176">
        <v>18887</v>
      </c>
      <c r="C176" t="s">
        <v>426</v>
      </c>
      <c r="D176" s="2" t="str">
        <f>TEXT(MID(Sales_Transactions[[#This Row],[Order Date]],2,5),"d/m/yyy")</f>
        <v>5/12/2010</v>
      </c>
      <c r="E176" s="2" t="str">
        <f>TEXT(MID(Sales_Transactions[[#This Row],[Order Date]],2,5),"d")</f>
        <v>5</v>
      </c>
      <c r="F176" s="2" t="str">
        <f>TEXT(MID(Sales_Transactions[[#This Row],[Order Date]],2,5),"m")</f>
        <v>12</v>
      </c>
      <c r="G176" s="2" t="str">
        <f>TEXT(MID(Sales_Transactions[[#This Row],[Order Date]],2,5),"yyy")</f>
        <v>2010</v>
      </c>
      <c r="H176" s="2" t="str">
        <f>TEXT(MID(Sales_Transactions[[#This Row],[Order Date]],2,5),"yyy/m")</f>
        <v>2010/12</v>
      </c>
      <c r="I176" t="s">
        <v>52</v>
      </c>
      <c r="J176">
        <f t="shared" si="12"/>
        <v>1</v>
      </c>
      <c r="K176" s="2">
        <v>9</v>
      </c>
      <c r="L176" s="3">
        <v>173.417</v>
      </c>
      <c r="M176" s="4">
        <v>0</v>
      </c>
      <c r="N176" s="5" t="s">
        <v>23</v>
      </c>
      <c r="O176" s="3">
        <v>18.23</v>
      </c>
      <c r="P176" s="3">
        <v>20.99</v>
      </c>
      <c r="Q176" s="3">
        <v>0.99</v>
      </c>
      <c r="R176" s="5" t="s">
        <v>45</v>
      </c>
      <c r="S176" s="5" t="s">
        <v>46</v>
      </c>
      <c r="T176" s="5" t="str">
        <f t="shared" si="13"/>
        <v>Clay Rozendal</v>
      </c>
      <c r="U176" t="s">
        <v>260</v>
      </c>
      <c r="V176" s="5" t="s">
        <v>47</v>
      </c>
      <c r="W176" s="5" t="s">
        <v>48</v>
      </c>
      <c r="X176" s="5" t="s">
        <v>49</v>
      </c>
      <c r="Y176" s="5" t="s">
        <v>427</v>
      </c>
      <c r="Z176" s="5" t="s">
        <v>84</v>
      </c>
      <c r="AA176" s="4">
        <v>0.37</v>
      </c>
      <c r="AB176" s="1">
        <v>40519</v>
      </c>
      <c r="AC176" s="1">
        <v>26127</v>
      </c>
      <c r="AD176">
        <f t="shared" si="14"/>
        <v>2</v>
      </c>
      <c r="AE176">
        <f t="shared" ca="1" si="15"/>
        <v>53</v>
      </c>
      <c r="AF176" t="str">
        <f t="shared" ca="1" si="16"/>
        <v>18-64</v>
      </c>
      <c r="AG176" s="3">
        <f t="shared" si="17"/>
        <v>2.4422222222222221</v>
      </c>
      <c r="AH176" t="str">
        <f>_xlfn.IFNA(VLOOKUP(Sales_Transactions[[#This Row],[Order ID]],Returned_Items[#All],2,FALSE),"Not Returned")</f>
        <v>Not Returned</v>
      </c>
    </row>
    <row r="177" spans="1:34" x14ac:dyDescent="0.25">
      <c r="A177">
        <v>19010</v>
      </c>
      <c r="C177" t="s">
        <v>428</v>
      </c>
      <c r="D177" s="2" t="str">
        <f>TEXT(MID(Sales_Transactions[[#This Row],[Order Date]],2,5),"d/m/yyy")</f>
        <v>7/6/2009</v>
      </c>
      <c r="E177" s="2" t="str">
        <f>TEXT(MID(Sales_Transactions[[#This Row],[Order Date]],2,5),"d")</f>
        <v>7</v>
      </c>
      <c r="F177" s="2" t="str">
        <f>TEXT(MID(Sales_Transactions[[#This Row],[Order Date]],2,5),"m")</f>
        <v>6</v>
      </c>
      <c r="G177" s="2" t="str">
        <f>TEXT(MID(Sales_Transactions[[#This Row],[Order Date]],2,5),"yyy")</f>
        <v>2009</v>
      </c>
      <c r="H177" s="2" t="str">
        <f>TEXT(MID(Sales_Transactions[[#This Row],[Order Date]],2,5),"yyy/m")</f>
        <v>2009/6</v>
      </c>
      <c r="I177" t="s">
        <v>22</v>
      </c>
      <c r="J177">
        <f t="shared" si="12"/>
        <v>2</v>
      </c>
      <c r="K177" s="2">
        <v>18</v>
      </c>
      <c r="L177" s="3">
        <v>23792.93</v>
      </c>
      <c r="M177" s="4">
        <v>0</v>
      </c>
      <c r="N177" s="5" t="s">
        <v>23</v>
      </c>
      <c r="O177" s="3">
        <v>10951.31</v>
      </c>
      <c r="P177" s="3">
        <v>1270.99</v>
      </c>
      <c r="Q177" s="3">
        <v>19.989999999999998</v>
      </c>
      <c r="R177" s="5" t="s">
        <v>136</v>
      </c>
      <c r="S177" s="5" t="s">
        <v>137</v>
      </c>
      <c r="T177" s="5" t="str">
        <f t="shared" si="13"/>
        <v>Grant Carroll</v>
      </c>
      <c r="U177" t="s">
        <v>260</v>
      </c>
      <c r="V177" s="5" t="s">
        <v>27</v>
      </c>
      <c r="W177" s="5" t="s">
        <v>28</v>
      </c>
      <c r="X177" s="5" t="s">
        <v>41</v>
      </c>
      <c r="Y177" s="5" t="s">
        <v>429</v>
      </c>
      <c r="Z177" s="5" t="s">
        <v>43</v>
      </c>
      <c r="AA177" s="4">
        <v>0.35</v>
      </c>
      <c r="AB177" s="1">
        <v>39973</v>
      </c>
      <c r="AC177" s="1">
        <v>24536</v>
      </c>
      <c r="AD177">
        <f t="shared" si="14"/>
        <v>2</v>
      </c>
      <c r="AE177">
        <f t="shared" ca="1" si="15"/>
        <v>57</v>
      </c>
      <c r="AF177" t="str">
        <f t="shared" ca="1" si="16"/>
        <v>18-64</v>
      </c>
      <c r="AG177" s="3">
        <f t="shared" si="17"/>
        <v>71.721111111111114</v>
      </c>
      <c r="AH177" t="str">
        <f>_xlfn.IFNA(VLOOKUP(Sales_Transactions[[#This Row],[Order ID]],Returned_Items[#All],2,FALSE),"Not Returned")</f>
        <v>Returned</v>
      </c>
    </row>
    <row r="178" spans="1:34" x14ac:dyDescent="0.25">
      <c r="A178">
        <v>19078</v>
      </c>
      <c r="C178" t="s">
        <v>430</v>
      </c>
      <c r="D178" s="2" t="str">
        <f>TEXT(MID(Sales_Transactions[[#This Row],[Order Date]],2,5),"d/m/yyy")</f>
        <v>27/7/2009</v>
      </c>
      <c r="E178" s="2" t="str">
        <f>TEXT(MID(Sales_Transactions[[#This Row],[Order Date]],2,5),"d")</f>
        <v>27</v>
      </c>
      <c r="F178" s="2" t="str">
        <f>TEXT(MID(Sales_Transactions[[#This Row],[Order Date]],2,5),"m")</f>
        <v>7</v>
      </c>
      <c r="G178" s="2" t="str">
        <f>TEXT(MID(Sales_Transactions[[#This Row],[Order Date]],2,5),"yyy")</f>
        <v>2009</v>
      </c>
      <c r="H178" s="2" t="str">
        <f>TEXT(MID(Sales_Transactions[[#This Row],[Order Date]],2,5),"yyy/m")</f>
        <v>2009/7</v>
      </c>
      <c r="I178" t="s">
        <v>101</v>
      </c>
      <c r="J178">
        <f t="shared" si="12"/>
        <v>1</v>
      </c>
      <c r="K178" s="2">
        <v>21</v>
      </c>
      <c r="L178" s="3">
        <v>256.12</v>
      </c>
      <c r="M178" s="4">
        <v>0.03</v>
      </c>
      <c r="N178" s="5" t="s">
        <v>23</v>
      </c>
      <c r="O178" s="3">
        <v>-18.190000000000001</v>
      </c>
      <c r="P178" s="3">
        <v>11.97</v>
      </c>
      <c r="Q178" s="3">
        <v>4.9800000000000004</v>
      </c>
      <c r="R178" s="5" t="s">
        <v>312</v>
      </c>
      <c r="S178" s="5" t="s">
        <v>313</v>
      </c>
      <c r="T178" s="5" t="str">
        <f t="shared" si="13"/>
        <v>Brendan Dodson</v>
      </c>
      <c r="U178" t="s">
        <v>260</v>
      </c>
      <c r="V178" s="5" t="s">
        <v>47</v>
      </c>
      <c r="W178" s="5" t="s">
        <v>28</v>
      </c>
      <c r="X178" s="5" t="s">
        <v>38</v>
      </c>
      <c r="Y178" s="5" t="s">
        <v>431</v>
      </c>
      <c r="Z178" s="5" t="s">
        <v>43</v>
      </c>
      <c r="AA178" s="4">
        <v>0.57999999999999996</v>
      </c>
      <c r="AB178" s="1">
        <v>40022</v>
      </c>
      <c r="AC178" s="1">
        <v>26323</v>
      </c>
      <c r="AD178">
        <f t="shared" si="14"/>
        <v>1</v>
      </c>
      <c r="AE178">
        <f t="shared" ca="1" si="15"/>
        <v>52</v>
      </c>
      <c r="AF178" t="str">
        <f t="shared" ca="1" si="16"/>
        <v>18-64</v>
      </c>
      <c r="AG178" s="3">
        <f t="shared" si="17"/>
        <v>0.80697185714285724</v>
      </c>
      <c r="AH178" t="str">
        <f>_xlfn.IFNA(VLOOKUP(Sales_Transactions[[#This Row],[Order ID]],Returned_Items[#All],2,FALSE),"Not Returned")</f>
        <v>Returned</v>
      </c>
    </row>
    <row r="179" spans="1:34" x14ac:dyDescent="0.25">
      <c r="A179">
        <v>19138</v>
      </c>
      <c r="C179" t="s">
        <v>432</v>
      </c>
      <c r="D179" s="2" t="str">
        <f>TEXT(MID(Sales_Transactions[[#This Row],[Order Date]],2,5),"d/m/yyy")</f>
        <v>5/9/2011</v>
      </c>
      <c r="E179" s="2" t="str">
        <f>TEXT(MID(Sales_Transactions[[#This Row],[Order Date]],2,5),"d")</f>
        <v>5</v>
      </c>
      <c r="F179" s="2" t="str">
        <f>TEXT(MID(Sales_Transactions[[#This Row],[Order Date]],2,5),"m")</f>
        <v>9</v>
      </c>
      <c r="G179" s="2" t="str">
        <f>TEXT(MID(Sales_Transactions[[#This Row],[Order Date]],2,5),"yyy")</f>
        <v>2011</v>
      </c>
      <c r="H179" s="2" t="str">
        <f>TEXT(MID(Sales_Transactions[[#This Row],[Order Date]],2,5),"yyy/m")</f>
        <v>2011/9</v>
      </c>
      <c r="I179" t="s">
        <v>22</v>
      </c>
      <c r="J179">
        <f t="shared" si="12"/>
        <v>2</v>
      </c>
      <c r="K179" s="2">
        <v>30</v>
      </c>
      <c r="L179" s="3">
        <v>387</v>
      </c>
      <c r="M179" s="4">
        <v>0.01</v>
      </c>
      <c r="N179" s="5" t="s">
        <v>67</v>
      </c>
      <c r="O179" s="3">
        <v>-31.45</v>
      </c>
      <c r="P179" s="3">
        <v>12.28</v>
      </c>
      <c r="Q179" s="3">
        <v>6.13</v>
      </c>
      <c r="R179" s="5" t="s">
        <v>53</v>
      </c>
      <c r="S179" s="5" t="s">
        <v>86</v>
      </c>
      <c r="T179" s="5" t="str">
        <f t="shared" si="13"/>
        <v>Carlos Daly</v>
      </c>
      <c r="U179" t="s">
        <v>260</v>
      </c>
      <c r="V179" s="5" t="s">
        <v>74</v>
      </c>
      <c r="W179" s="5" t="s">
        <v>28</v>
      </c>
      <c r="X179" s="5" t="s">
        <v>29</v>
      </c>
      <c r="Y179" s="5" t="s">
        <v>433</v>
      </c>
      <c r="Z179" s="5" t="s">
        <v>43</v>
      </c>
      <c r="AA179" s="4">
        <v>0.56999999999999995</v>
      </c>
      <c r="AB179" s="1">
        <v>40796</v>
      </c>
      <c r="AC179" s="1">
        <v>16987</v>
      </c>
      <c r="AD179">
        <f t="shared" si="14"/>
        <v>5</v>
      </c>
      <c r="AE179">
        <f t="shared" ca="1" si="15"/>
        <v>78</v>
      </c>
      <c r="AF179" t="str">
        <f t="shared" ca="1" si="16"/>
        <v>Over 65</v>
      </c>
      <c r="AG179" s="3">
        <f t="shared" si="17"/>
        <v>0.61362573333333326</v>
      </c>
      <c r="AH179" t="str">
        <f>_xlfn.IFNA(VLOOKUP(Sales_Transactions[[#This Row],[Order ID]],Returned_Items[#All],2,FALSE),"Not Returned")</f>
        <v>Returned</v>
      </c>
    </row>
    <row r="180" spans="1:34" x14ac:dyDescent="0.25">
      <c r="A180">
        <v>19655</v>
      </c>
      <c r="C180" t="s">
        <v>434</v>
      </c>
      <c r="D180" s="2" t="str">
        <f>TEXT(MID(Sales_Transactions[[#This Row],[Order Date]],2,5),"d/m/yyy")</f>
        <v>11/1/2009</v>
      </c>
      <c r="E180" s="2" t="str">
        <f>TEXT(MID(Sales_Transactions[[#This Row],[Order Date]],2,5),"d")</f>
        <v>11</v>
      </c>
      <c r="F180" s="2" t="str">
        <f>TEXT(MID(Sales_Transactions[[#This Row],[Order Date]],2,5),"m")</f>
        <v>1</v>
      </c>
      <c r="G180" s="2" t="str">
        <f>TEXT(MID(Sales_Transactions[[#This Row],[Order Date]],2,5),"yyy")</f>
        <v>2009</v>
      </c>
      <c r="H180" s="2" t="str">
        <f>TEXT(MID(Sales_Transactions[[#This Row],[Order Date]],2,5),"yyy/m")</f>
        <v>2009/1</v>
      </c>
      <c r="I180" t="s">
        <v>33</v>
      </c>
      <c r="J180">
        <f t="shared" si="12"/>
        <v>4</v>
      </c>
      <c r="K180" s="2">
        <v>31</v>
      </c>
      <c r="L180" s="3">
        <v>1143.45</v>
      </c>
      <c r="M180" s="4">
        <v>0.06</v>
      </c>
      <c r="N180" s="5" t="s">
        <v>23</v>
      </c>
      <c r="O180" s="3">
        <v>304.42</v>
      </c>
      <c r="P180" s="3">
        <v>39.24</v>
      </c>
      <c r="Q180" s="3">
        <v>1.99</v>
      </c>
      <c r="R180" s="5" t="s">
        <v>143</v>
      </c>
      <c r="S180" s="5" t="s">
        <v>144</v>
      </c>
      <c r="T180" s="5" t="str">
        <f t="shared" si="13"/>
        <v>Alan Barnes</v>
      </c>
      <c r="U180" t="s">
        <v>260</v>
      </c>
      <c r="V180" s="5" t="s">
        <v>47</v>
      </c>
      <c r="W180" s="5" t="s">
        <v>48</v>
      </c>
      <c r="X180" s="5" t="s">
        <v>87</v>
      </c>
      <c r="Y180" s="5" t="s">
        <v>435</v>
      </c>
      <c r="Z180" s="5" t="s">
        <v>60</v>
      </c>
      <c r="AA180" s="4">
        <v>0.51</v>
      </c>
      <c r="AB180" s="1">
        <v>39825</v>
      </c>
      <c r="AC180" s="1">
        <v>17403</v>
      </c>
      <c r="AD180">
        <f t="shared" si="14"/>
        <v>1</v>
      </c>
      <c r="AE180">
        <f t="shared" ca="1" si="15"/>
        <v>76</v>
      </c>
      <c r="AF180" t="str">
        <f t="shared" ca="1" si="16"/>
        <v>Over 65</v>
      </c>
      <c r="AG180" s="3">
        <f t="shared" si="17"/>
        <v>1.3292405161290324</v>
      </c>
      <c r="AH180" t="str">
        <f>_xlfn.IFNA(VLOOKUP(Sales_Transactions[[#This Row],[Order ID]],Returned_Items[#All],2,FALSE),"Not Returned")</f>
        <v>Not Returned</v>
      </c>
    </row>
    <row r="181" spans="1:34" x14ac:dyDescent="0.25">
      <c r="A181">
        <v>19686</v>
      </c>
      <c r="C181" t="s">
        <v>436</v>
      </c>
      <c r="D181" s="2" t="str">
        <f>TEXT(MID(Sales_Transactions[[#This Row],[Order Date]],2,5),"d/m/yyy")</f>
        <v>15/8/2010</v>
      </c>
      <c r="E181" s="2" t="str">
        <f>TEXT(MID(Sales_Transactions[[#This Row],[Order Date]],2,5),"d")</f>
        <v>15</v>
      </c>
      <c r="F181" s="2" t="str">
        <f>TEXT(MID(Sales_Transactions[[#This Row],[Order Date]],2,5),"m")</f>
        <v>8</v>
      </c>
      <c r="G181" s="2" t="str">
        <f>TEXT(MID(Sales_Transactions[[#This Row],[Order Date]],2,5),"yyy")</f>
        <v>2010</v>
      </c>
      <c r="H181" s="2" t="str">
        <f>TEXT(MID(Sales_Transactions[[#This Row],[Order Date]],2,5),"yyy/m")</f>
        <v>2010/8</v>
      </c>
      <c r="I181" t="s">
        <v>78</v>
      </c>
      <c r="J181">
        <f t="shared" si="12"/>
        <v>3</v>
      </c>
      <c r="K181" s="2">
        <v>2</v>
      </c>
      <c r="L181" s="3">
        <v>42.31</v>
      </c>
      <c r="M181" s="4">
        <v>0.06</v>
      </c>
      <c r="N181" s="5" t="s">
        <v>23</v>
      </c>
      <c r="O181" s="3">
        <v>-53.08</v>
      </c>
      <c r="P181" s="3">
        <v>17.98</v>
      </c>
      <c r="Q181" s="3">
        <v>8.51</v>
      </c>
      <c r="R181" s="5" t="s">
        <v>143</v>
      </c>
      <c r="S181" s="5" t="s">
        <v>144</v>
      </c>
      <c r="T181" s="5" t="str">
        <f t="shared" si="13"/>
        <v>Alan Barnes</v>
      </c>
      <c r="U181" t="s">
        <v>260</v>
      </c>
      <c r="V181" s="5" t="s">
        <v>47</v>
      </c>
      <c r="W181" s="5" t="s">
        <v>48</v>
      </c>
      <c r="X181" s="5" t="s">
        <v>324</v>
      </c>
      <c r="Y181" s="5" t="s">
        <v>437</v>
      </c>
      <c r="Z181" s="5" t="s">
        <v>56</v>
      </c>
      <c r="AA181" s="4">
        <v>0.4</v>
      </c>
      <c r="AB181" s="1">
        <v>40405</v>
      </c>
      <c r="AC181" s="1">
        <v>17332</v>
      </c>
      <c r="AD181">
        <f t="shared" si="14"/>
        <v>0</v>
      </c>
      <c r="AE181">
        <f t="shared" ca="1" si="15"/>
        <v>77</v>
      </c>
      <c r="AF181" t="str">
        <f t="shared" ca="1" si="16"/>
        <v>Over 65</v>
      </c>
      <c r="AG181" s="3">
        <f t="shared" si="17"/>
        <v>13.239605999999998</v>
      </c>
      <c r="AH181" t="str">
        <f>_xlfn.IFNA(VLOOKUP(Sales_Transactions[[#This Row],[Order ID]],Returned_Items[#All],2,FALSE),"Not Returned")</f>
        <v>Not Returned</v>
      </c>
    </row>
    <row r="182" spans="1:34" x14ac:dyDescent="0.25">
      <c r="A182">
        <v>19686</v>
      </c>
      <c r="C182" t="s">
        <v>436</v>
      </c>
      <c r="D182" s="2" t="str">
        <f>TEXT(MID(Sales_Transactions[[#This Row],[Order Date]],2,5),"d/m/yyy")</f>
        <v>15/8/2010</v>
      </c>
      <c r="E182" s="2" t="str">
        <f>TEXT(MID(Sales_Transactions[[#This Row],[Order Date]],2,5),"d")</f>
        <v>15</v>
      </c>
      <c r="F182" s="2" t="str">
        <f>TEXT(MID(Sales_Transactions[[#This Row],[Order Date]],2,5),"m")</f>
        <v>8</v>
      </c>
      <c r="G182" s="2" t="str">
        <f>TEXT(MID(Sales_Transactions[[#This Row],[Order Date]],2,5),"yyy")</f>
        <v>2010</v>
      </c>
      <c r="H182" s="2" t="str">
        <f>TEXT(MID(Sales_Transactions[[#This Row],[Order Date]],2,5),"yyy/m")</f>
        <v>2010/8</v>
      </c>
      <c r="I182" t="s">
        <v>78</v>
      </c>
      <c r="J182">
        <f t="shared" si="12"/>
        <v>3</v>
      </c>
      <c r="K182" s="2">
        <v>11</v>
      </c>
      <c r="L182" s="3">
        <v>152.66999999999999</v>
      </c>
      <c r="M182" s="4">
        <v>0.04</v>
      </c>
      <c r="N182" s="5" t="s">
        <v>23</v>
      </c>
      <c r="O182" s="3">
        <v>12.76</v>
      </c>
      <c r="P182" s="3">
        <v>12.95</v>
      </c>
      <c r="Q182" s="3">
        <v>4.9800000000000004</v>
      </c>
      <c r="R182" s="5" t="s">
        <v>143</v>
      </c>
      <c r="S182" s="5" t="s">
        <v>144</v>
      </c>
      <c r="T182" s="5" t="str">
        <f t="shared" si="13"/>
        <v>Alan Barnes</v>
      </c>
      <c r="U182" t="s">
        <v>260</v>
      </c>
      <c r="V182" s="5" t="s">
        <v>47</v>
      </c>
      <c r="W182" s="5" t="s">
        <v>28</v>
      </c>
      <c r="X182" s="5" t="s">
        <v>41</v>
      </c>
      <c r="Y182" s="5" t="s">
        <v>438</v>
      </c>
      <c r="Z182" s="5" t="s">
        <v>43</v>
      </c>
      <c r="AA182" s="4">
        <v>0.4</v>
      </c>
      <c r="AB182" s="1">
        <v>40407</v>
      </c>
      <c r="AC182" s="1">
        <v>17169</v>
      </c>
      <c r="AD182">
        <f t="shared" si="14"/>
        <v>2</v>
      </c>
      <c r="AE182">
        <f t="shared" ca="1" si="15"/>
        <v>77</v>
      </c>
      <c r="AF182" t="str">
        <f t="shared" ca="1" si="16"/>
        <v>Over 65</v>
      </c>
      <c r="AG182" s="3">
        <f t="shared" si="17"/>
        <v>1.6295290909090909</v>
      </c>
      <c r="AH182" t="str">
        <f>_xlfn.IFNA(VLOOKUP(Sales_Transactions[[#This Row],[Order ID]],Returned_Items[#All],2,FALSE),"Not Returned")</f>
        <v>Not Returned</v>
      </c>
    </row>
    <row r="183" spans="1:34" x14ac:dyDescent="0.25">
      <c r="A183">
        <v>20007</v>
      </c>
      <c r="C183" t="s">
        <v>439</v>
      </c>
      <c r="D183" s="2" t="str">
        <f>TEXT(MID(Sales_Transactions[[#This Row],[Order Date]],2,5),"d/m/yyy")</f>
        <v>5/8/2009</v>
      </c>
      <c r="E183" s="2" t="str">
        <f>TEXT(MID(Sales_Transactions[[#This Row],[Order Date]],2,5),"d")</f>
        <v>5</v>
      </c>
      <c r="F183" s="2" t="str">
        <f>TEXT(MID(Sales_Transactions[[#This Row],[Order Date]],2,5),"m")</f>
        <v>8</v>
      </c>
      <c r="G183" s="2" t="str">
        <f>TEXT(MID(Sales_Transactions[[#This Row],[Order Date]],2,5),"yyy")</f>
        <v>2009</v>
      </c>
      <c r="H183" s="2" t="str">
        <f>TEXT(MID(Sales_Transactions[[#This Row],[Order Date]],2,5),"yyy/m")</f>
        <v>2009/8</v>
      </c>
      <c r="I183" t="s">
        <v>52</v>
      </c>
      <c r="J183">
        <f t="shared" si="12"/>
        <v>1</v>
      </c>
      <c r="K183" s="2">
        <v>49</v>
      </c>
      <c r="L183" s="3">
        <v>82.61</v>
      </c>
      <c r="M183" s="4">
        <v>0.08</v>
      </c>
      <c r="N183" s="5" t="s">
        <v>23</v>
      </c>
      <c r="O183" s="3">
        <v>-46.25</v>
      </c>
      <c r="P183" s="3">
        <v>1.68</v>
      </c>
      <c r="Q183" s="3">
        <v>1.57</v>
      </c>
      <c r="R183" s="5" t="s">
        <v>171</v>
      </c>
      <c r="S183" s="5" t="s">
        <v>172</v>
      </c>
      <c r="T183" s="5" t="str">
        <f t="shared" si="13"/>
        <v>Nicole Hansen</v>
      </c>
      <c r="U183" t="s">
        <v>260</v>
      </c>
      <c r="V183" s="5" t="s">
        <v>27</v>
      </c>
      <c r="W183" s="5" t="s">
        <v>28</v>
      </c>
      <c r="X183" s="5" t="s">
        <v>124</v>
      </c>
      <c r="Y183" s="5" t="s">
        <v>341</v>
      </c>
      <c r="Z183" s="5" t="s">
        <v>84</v>
      </c>
      <c r="AA183" s="4">
        <v>0.59</v>
      </c>
      <c r="AB183" s="1">
        <v>40031</v>
      </c>
      <c r="AC183" s="1">
        <v>17387</v>
      </c>
      <c r="AD183">
        <f t="shared" si="14"/>
        <v>1</v>
      </c>
      <c r="AE183">
        <f t="shared" ca="1" si="15"/>
        <v>76</v>
      </c>
      <c r="AF183" t="str">
        <f t="shared" ca="1" si="16"/>
        <v>Over 65</v>
      </c>
      <c r="AG183" s="3">
        <f t="shared" si="17"/>
        <v>6.6299102040816321E-2</v>
      </c>
      <c r="AH183" t="str">
        <f>_xlfn.IFNA(VLOOKUP(Sales_Transactions[[#This Row],[Order ID]],Returned_Items[#All],2,FALSE),"Not Returned")</f>
        <v>Not Returned</v>
      </c>
    </row>
    <row r="184" spans="1:34" x14ac:dyDescent="0.25">
      <c r="A184">
        <v>20071</v>
      </c>
      <c r="C184" t="s">
        <v>440</v>
      </c>
      <c r="D184" s="2" t="str">
        <f>TEXT(MID(Sales_Transactions[[#This Row],[Order Date]],2,5),"d/m/yyy")</f>
        <v>17/9/2011</v>
      </c>
      <c r="E184" s="2" t="str">
        <f>TEXT(MID(Sales_Transactions[[#This Row],[Order Date]],2,5),"d")</f>
        <v>17</v>
      </c>
      <c r="F184" s="2" t="str">
        <f>TEXT(MID(Sales_Transactions[[#This Row],[Order Date]],2,5),"m")</f>
        <v>9</v>
      </c>
      <c r="G184" s="2" t="str">
        <f>TEXT(MID(Sales_Transactions[[#This Row],[Order Date]],2,5),"yyy")</f>
        <v>2011</v>
      </c>
      <c r="H184" s="2" t="str">
        <f>TEXT(MID(Sales_Transactions[[#This Row],[Order Date]],2,5),"yyy/m")</f>
        <v>2011/9</v>
      </c>
      <c r="I184" t="s">
        <v>78</v>
      </c>
      <c r="J184">
        <f t="shared" si="12"/>
        <v>3</v>
      </c>
      <c r="K184" s="2">
        <v>31</v>
      </c>
      <c r="L184" s="3">
        <v>789.94</v>
      </c>
      <c r="M184" s="4">
        <v>0.1</v>
      </c>
      <c r="N184" s="5" t="s">
        <v>34</v>
      </c>
      <c r="O184" s="3">
        <v>-190.41</v>
      </c>
      <c r="P184" s="3">
        <v>25.98</v>
      </c>
      <c r="Q184" s="3">
        <v>14.36</v>
      </c>
      <c r="R184" s="5" t="s">
        <v>441</v>
      </c>
      <c r="S184" s="5" t="s">
        <v>442</v>
      </c>
      <c r="T184" s="5" t="str">
        <f t="shared" si="13"/>
        <v>Cari Schnelling</v>
      </c>
      <c r="U184" t="s">
        <v>260</v>
      </c>
      <c r="V184" s="5" t="s">
        <v>74</v>
      </c>
      <c r="W184" s="5" t="s">
        <v>57</v>
      </c>
      <c r="X184" s="5" t="s">
        <v>154</v>
      </c>
      <c r="Y184" s="5" t="s">
        <v>443</v>
      </c>
      <c r="Z184" s="5" t="s">
        <v>40</v>
      </c>
      <c r="AA184" s="4">
        <v>0.6</v>
      </c>
      <c r="AB184" s="1">
        <v>40805</v>
      </c>
      <c r="AC184" s="1">
        <v>17770</v>
      </c>
      <c r="AD184">
        <f t="shared" si="14"/>
        <v>2</v>
      </c>
      <c r="AE184">
        <f t="shared" ca="1" si="15"/>
        <v>75</v>
      </c>
      <c r="AF184" t="str">
        <f t="shared" ca="1" si="16"/>
        <v>Over 65</v>
      </c>
      <c r="AG184" s="3">
        <f t="shared" si="17"/>
        <v>1.3004522580645161</v>
      </c>
      <c r="AH184" t="str">
        <f>_xlfn.IFNA(VLOOKUP(Sales_Transactions[[#This Row],[Order ID]],Returned_Items[#All],2,FALSE),"Not Returned")</f>
        <v>Not Returned</v>
      </c>
    </row>
    <row r="185" spans="1:34" x14ac:dyDescent="0.25">
      <c r="A185">
        <v>20160</v>
      </c>
      <c r="C185" t="s">
        <v>444</v>
      </c>
      <c r="D185" s="2" t="str">
        <f>TEXT(MID(Sales_Transactions[[#This Row],[Order Date]],2,5),"d/m/yyy")</f>
        <v>22/10/2011</v>
      </c>
      <c r="E185" s="2" t="str">
        <f>TEXT(MID(Sales_Transactions[[#This Row],[Order Date]],2,5),"d")</f>
        <v>22</v>
      </c>
      <c r="F185" s="2" t="str">
        <f>TEXT(MID(Sales_Transactions[[#This Row],[Order Date]],2,5),"m")</f>
        <v>10</v>
      </c>
      <c r="G185" s="2" t="str">
        <f>TEXT(MID(Sales_Transactions[[#This Row],[Order Date]],2,5),"yyy")</f>
        <v>2011</v>
      </c>
      <c r="H185" s="2" t="str">
        <f>TEXT(MID(Sales_Transactions[[#This Row],[Order Date]],2,5),"yyy/m")</f>
        <v>2011/10</v>
      </c>
      <c r="I185" t="s">
        <v>22</v>
      </c>
      <c r="J185">
        <f t="shared" si="12"/>
        <v>2</v>
      </c>
      <c r="K185" s="2">
        <v>42</v>
      </c>
      <c r="L185" s="3">
        <v>435.24</v>
      </c>
      <c r="M185" s="4">
        <v>0.08</v>
      </c>
      <c r="N185" s="5" t="s">
        <v>67</v>
      </c>
      <c r="O185" s="3">
        <v>174.89</v>
      </c>
      <c r="P185" s="3">
        <v>10.31</v>
      </c>
      <c r="Q185" s="3">
        <v>1.79</v>
      </c>
      <c r="R185" s="5" t="s">
        <v>445</v>
      </c>
      <c r="S185" s="5" t="s">
        <v>446</v>
      </c>
      <c r="T185" s="5" t="str">
        <f t="shared" si="13"/>
        <v>Chad Cunningham</v>
      </c>
      <c r="U185" t="s">
        <v>260</v>
      </c>
      <c r="V185" s="5" t="s">
        <v>27</v>
      </c>
      <c r="W185" s="5" t="s">
        <v>28</v>
      </c>
      <c r="X185" s="5" t="s">
        <v>75</v>
      </c>
      <c r="Y185" s="5" t="s">
        <v>447</v>
      </c>
      <c r="Z185" s="5" t="s">
        <v>84</v>
      </c>
      <c r="AA185" s="4">
        <v>0.38</v>
      </c>
      <c r="AB185" s="1">
        <v>40840</v>
      </c>
      <c r="AC185" s="1">
        <v>17729</v>
      </c>
      <c r="AD185">
        <f t="shared" si="14"/>
        <v>2</v>
      </c>
      <c r="AE185">
        <f t="shared" ca="1" si="15"/>
        <v>76</v>
      </c>
      <c r="AF185" t="str">
        <f t="shared" ca="1" si="16"/>
        <v>Over 65</v>
      </c>
      <c r="AG185" s="3">
        <f t="shared" si="17"/>
        <v>0.28789885714285712</v>
      </c>
      <c r="AH185" t="str">
        <f>_xlfn.IFNA(VLOOKUP(Sales_Transactions[[#This Row],[Order ID]],Returned_Items[#All],2,FALSE),"Not Returned")</f>
        <v>Not Returned</v>
      </c>
    </row>
    <row r="186" spans="1:34" x14ac:dyDescent="0.25">
      <c r="A186">
        <v>20263</v>
      </c>
      <c r="C186" t="s">
        <v>448</v>
      </c>
      <c r="D186" s="2" t="str">
        <f>TEXT(MID(Sales_Transactions[[#This Row],[Order Date]],2,5),"d/m/yyy")</f>
        <v>14/11/2009</v>
      </c>
      <c r="E186" s="2" t="str">
        <f>TEXT(MID(Sales_Transactions[[#This Row],[Order Date]],2,5),"d")</f>
        <v>14</v>
      </c>
      <c r="F186" s="2" t="str">
        <f>TEXT(MID(Sales_Transactions[[#This Row],[Order Date]],2,5),"m")</f>
        <v>11</v>
      </c>
      <c r="G186" s="2" t="str">
        <f>TEXT(MID(Sales_Transactions[[#This Row],[Order Date]],2,5),"yyy")</f>
        <v>2009</v>
      </c>
      <c r="H186" s="2" t="str">
        <f>TEXT(MID(Sales_Transactions[[#This Row],[Order Date]],2,5),"yyy/m")</f>
        <v>2009/11</v>
      </c>
      <c r="I186" t="s">
        <v>78</v>
      </c>
      <c r="J186">
        <f t="shared" si="12"/>
        <v>3</v>
      </c>
      <c r="K186" s="2">
        <v>8</v>
      </c>
      <c r="L186" s="3">
        <v>473.7</v>
      </c>
      <c r="M186" s="4">
        <v>0.05</v>
      </c>
      <c r="N186" s="5" t="s">
        <v>23</v>
      </c>
      <c r="O186" s="3">
        <v>72.510000000000005</v>
      </c>
      <c r="P186" s="3">
        <v>59.78</v>
      </c>
      <c r="Q186" s="3">
        <v>10.29</v>
      </c>
      <c r="R186" s="5" t="s">
        <v>267</v>
      </c>
      <c r="S186" s="5" t="s">
        <v>449</v>
      </c>
      <c r="T186" s="5" t="str">
        <f t="shared" si="13"/>
        <v>Bryan Mills</v>
      </c>
      <c r="U186" t="s">
        <v>260</v>
      </c>
      <c r="V186" s="5" t="s">
        <v>27</v>
      </c>
      <c r="W186" s="5" t="s">
        <v>28</v>
      </c>
      <c r="X186" s="5" t="s">
        <v>41</v>
      </c>
      <c r="Y186" s="5" t="s">
        <v>450</v>
      </c>
      <c r="Z186" s="5" t="s">
        <v>43</v>
      </c>
      <c r="AA186" s="4">
        <v>0.39</v>
      </c>
      <c r="AB186" s="1">
        <v>40132</v>
      </c>
      <c r="AC186" s="1">
        <v>17853</v>
      </c>
      <c r="AD186">
        <f t="shared" si="14"/>
        <v>1</v>
      </c>
      <c r="AE186">
        <f t="shared" ca="1" si="15"/>
        <v>75</v>
      </c>
      <c r="AF186" t="str">
        <f t="shared" ca="1" si="16"/>
        <v>Over 65</v>
      </c>
      <c r="AG186" s="3">
        <f t="shared" si="17"/>
        <v>8.7550137499999998</v>
      </c>
      <c r="AH186" t="str">
        <f>_xlfn.IFNA(VLOOKUP(Sales_Transactions[[#This Row],[Order ID]],Returned_Items[#All],2,FALSE),"Not Returned")</f>
        <v>Not Returned</v>
      </c>
    </row>
    <row r="187" spans="1:34" x14ac:dyDescent="0.25">
      <c r="A187">
        <v>20263</v>
      </c>
      <c r="C187" t="s">
        <v>448</v>
      </c>
      <c r="D187" s="2" t="str">
        <f>TEXT(MID(Sales_Transactions[[#This Row],[Order Date]],2,5),"d/m/yyy")</f>
        <v>14/11/2009</v>
      </c>
      <c r="E187" s="2" t="str">
        <f>TEXT(MID(Sales_Transactions[[#This Row],[Order Date]],2,5),"d")</f>
        <v>14</v>
      </c>
      <c r="F187" s="2" t="str">
        <f>TEXT(MID(Sales_Transactions[[#This Row],[Order Date]],2,5),"m")</f>
        <v>11</v>
      </c>
      <c r="G187" s="2" t="str">
        <f>TEXT(MID(Sales_Transactions[[#This Row],[Order Date]],2,5),"yyy")</f>
        <v>2009</v>
      </c>
      <c r="H187" s="2" t="str">
        <f>TEXT(MID(Sales_Transactions[[#This Row],[Order Date]],2,5),"yyy/m")</f>
        <v>2009/11</v>
      </c>
      <c r="I187" t="s">
        <v>78</v>
      </c>
      <c r="J187">
        <f t="shared" si="12"/>
        <v>3</v>
      </c>
      <c r="K187" s="2">
        <v>33</v>
      </c>
      <c r="L187" s="3">
        <v>553.5625</v>
      </c>
      <c r="M187" s="4">
        <v>0.08</v>
      </c>
      <c r="N187" s="5" t="s">
        <v>23</v>
      </c>
      <c r="O187" s="3">
        <v>-76.86</v>
      </c>
      <c r="P187" s="3">
        <v>20.99</v>
      </c>
      <c r="Q187" s="3">
        <v>1.25</v>
      </c>
      <c r="R187" s="5" t="s">
        <v>267</v>
      </c>
      <c r="S187" s="5" t="s">
        <v>449</v>
      </c>
      <c r="T187" s="5" t="str">
        <f t="shared" si="13"/>
        <v>Bryan Mills</v>
      </c>
      <c r="U187" t="s">
        <v>260</v>
      </c>
      <c r="V187" s="5" t="s">
        <v>27</v>
      </c>
      <c r="W187" s="5" t="s">
        <v>48</v>
      </c>
      <c r="X187" s="5" t="s">
        <v>49</v>
      </c>
      <c r="Y187" s="5" t="s">
        <v>451</v>
      </c>
      <c r="Z187" s="5" t="s">
        <v>60</v>
      </c>
      <c r="AA187" s="4">
        <v>0.83</v>
      </c>
      <c r="AB187" s="1">
        <v>40133</v>
      </c>
      <c r="AC187" s="1">
        <v>17814</v>
      </c>
      <c r="AD187">
        <f t="shared" si="14"/>
        <v>2</v>
      </c>
      <c r="AE187">
        <f t="shared" ca="1" si="15"/>
        <v>75</v>
      </c>
      <c r="AF187" t="str">
        <f t="shared" ca="1" si="16"/>
        <v>Over 65</v>
      </c>
      <c r="AG187" s="3">
        <f t="shared" si="17"/>
        <v>0.67343054545454539</v>
      </c>
      <c r="AH187" t="str">
        <f>_xlfn.IFNA(VLOOKUP(Sales_Transactions[[#This Row],[Order ID]],Returned_Items[#All],2,FALSE),"Not Returned")</f>
        <v>Not Returned</v>
      </c>
    </row>
    <row r="188" spans="1:34" x14ac:dyDescent="0.25">
      <c r="A188">
        <v>21285</v>
      </c>
      <c r="C188" t="s">
        <v>452</v>
      </c>
      <c r="D188" s="2" t="str">
        <f>TEXT(MID(Sales_Transactions[[#This Row],[Order Date]],2,5),"d/m/yyy")</f>
        <v>3/7/2010</v>
      </c>
      <c r="E188" s="2" t="str">
        <f>TEXT(MID(Sales_Transactions[[#This Row],[Order Date]],2,5),"d")</f>
        <v>3</v>
      </c>
      <c r="F188" s="2" t="str">
        <f>TEXT(MID(Sales_Transactions[[#This Row],[Order Date]],2,5),"m")</f>
        <v>7</v>
      </c>
      <c r="G188" s="2" t="str">
        <f>TEXT(MID(Sales_Transactions[[#This Row],[Order Date]],2,5),"yyy")</f>
        <v>2010</v>
      </c>
      <c r="H188" s="2" t="str">
        <f>TEXT(MID(Sales_Transactions[[#This Row],[Order Date]],2,5),"yyy/m")</f>
        <v>2010/7</v>
      </c>
      <c r="I188" t="s">
        <v>78</v>
      </c>
      <c r="J188">
        <f t="shared" si="12"/>
        <v>3</v>
      </c>
      <c r="K188" s="2">
        <v>32</v>
      </c>
      <c r="L188" s="3">
        <v>54.78</v>
      </c>
      <c r="M188" s="4">
        <v>0.02</v>
      </c>
      <c r="N188" s="5" t="s">
        <v>23</v>
      </c>
      <c r="O188" s="3">
        <v>-30.54</v>
      </c>
      <c r="P188" s="3">
        <v>1.68</v>
      </c>
      <c r="Q188" s="3">
        <v>1.57</v>
      </c>
      <c r="R188" s="5" t="s">
        <v>227</v>
      </c>
      <c r="S188" s="5" t="s">
        <v>228</v>
      </c>
      <c r="T188" s="5" t="str">
        <f t="shared" si="13"/>
        <v>Adrian Hane</v>
      </c>
      <c r="U188" t="s">
        <v>260</v>
      </c>
      <c r="V188" s="5" t="s">
        <v>47</v>
      </c>
      <c r="W188" s="5" t="s">
        <v>28</v>
      </c>
      <c r="X188" s="5" t="s">
        <v>124</v>
      </c>
      <c r="Y188" s="5" t="s">
        <v>341</v>
      </c>
      <c r="Z188" s="5" t="s">
        <v>84</v>
      </c>
      <c r="AA188" s="4">
        <v>0.59</v>
      </c>
      <c r="AB188" s="1">
        <v>40363</v>
      </c>
      <c r="AC188" s="1">
        <v>17674</v>
      </c>
      <c r="AD188">
        <f t="shared" si="14"/>
        <v>1</v>
      </c>
      <c r="AE188">
        <f t="shared" ca="1" si="15"/>
        <v>76</v>
      </c>
      <c r="AF188" t="str">
        <f t="shared" ca="1" si="16"/>
        <v>Over 65</v>
      </c>
      <c r="AG188" s="3">
        <f t="shared" si="17"/>
        <v>0.101552</v>
      </c>
      <c r="AH188" t="str">
        <f>_xlfn.IFNA(VLOOKUP(Sales_Transactions[[#This Row],[Order ID]],Returned_Items[#All],2,FALSE),"Not Returned")</f>
        <v>Not Returned</v>
      </c>
    </row>
    <row r="189" spans="1:34" x14ac:dyDescent="0.25">
      <c r="A189">
        <v>21285</v>
      </c>
      <c r="C189" t="s">
        <v>452</v>
      </c>
      <c r="D189" s="2" t="str">
        <f>TEXT(MID(Sales_Transactions[[#This Row],[Order Date]],2,5),"d/m/yyy")</f>
        <v>3/7/2010</v>
      </c>
      <c r="E189" s="2" t="str">
        <f>TEXT(MID(Sales_Transactions[[#This Row],[Order Date]],2,5),"d")</f>
        <v>3</v>
      </c>
      <c r="F189" s="2" t="str">
        <f>TEXT(MID(Sales_Transactions[[#This Row],[Order Date]],2,5),"m")</f>
        <v>7</v>
      </c>
      <c r="G189" s="2" t="str">
        <f>TEXT(MID(Sales_Transactions[[#This Row],[Order Date]],2,5),"yyy")</f>
        <v>2010</v>
      </c>
      <c r="H189" s="2" t="str">
        <f>TEXT(MID(Sales_Transactions[[#This Row],[Order Date]],2,5),"yyy/m")</f>
        <v>2010/7</v>
      </c>
      <c r="I189" t="s">
        <v>78</v>
      </c>
      <c r="J189">
        <f t="shared" si="12"/>
        <v>3</v>
      </c>
      <c r="K189" s="2">
        <v>47</v>
      </c>
      <c r="L189" s="3">
        <v>304.83</v>
      </c>
      <c r="M189" s="4">
        <v>0.1</v>
      </c>
      <c r="N189" s="5" t="s">
        <v>23</v>
      </c>
      <c r="O189" s="3">
        <v>23.82</v>
      </c>
      <c r="P189" s="3">
        <v>7.08</v>
      </c>
      <c r="Q189" s="3">
        <v>2.35</v>
      </c>
      <c r="R189" s="5" t="s">
        <v>227</v>
      </c>
      <c r="S189" s="5" t="s">
        <v>228</v>
      </c>
      <c r="T189" s="5" t="str">
        <f t="shared" si="13"/>
        <v>Adrian Hane</v>
      </c>
      <c r="U189" t="s">
        <v>260</v>
      </c>
      <c r="V189" s="5" t="s">
        <v>47</v>
      </c>
      <c r="W189" s="5" t="s">
        <v>28</v>
      </c>
      <c r="X189" s="5" t="s">
        <v>124</v>
      </c>
      <c r="Y189" s="5" t="s">
        <v>453</v>
      </c>
      <c r="Z189" s="5" t="s">
        <v>84</v>
      </c>
      <c r="AA189" s="4">
        <v>0.47</v>
      </c>
      <c r="AB189" s="1">
        <v>40364</v>
      </c>
      <c r="AC189" s="1">
        <v>17585</v>
      </c>
      <c r="AD189">
        <f t="shared" si="14"/>
        <v>2</v>
      </c>
      <c r="AE189">
        <f t="shared" ca="1" si="15"/>
        <v>76</v>
      </c>
      <c r="AF189" t="str">
        <f t="shared" ca="1" si="16"/>
        <v>Over 65</v>
      </c>
      <c r="AG189" s="3">
        <f t="shared" si="17"/>
        <v>0.20048765957446807</v>
      </c>
      <c r="AH189" t="str">
        <f>_xlfn.IFNA(VLOOKUP(Sales_Transactions[[#This Row],[Order ID]],Returned_Items[#All],2,FALSE),"Not Returned")</f>
        <v>Not Returned</v>
      </c>
    </row>
    <row r="190" spans="1:34" x14ac:dyDescent="0.25">
      <c r="A190">
        <v>21383</v>
      </c>
      <c r="C190" t="s">
        <v>188</v>
      </c>
      <c r="D190" s="2" t="str">
        <f>TEXT(MID(Sales_Transactions[[#This Row],[Order Date]],2,5),"d/m/yyy")</f>
        <v>30/1/2009</v>
      </c>
      <c r="E190" s="2" t="str">
        <f>TEXT(MID(Sales_Transactions[[#This Row],[Order Date]],2,5),"d")</f>
        <v>30</v>
      </c>
      <c r="F190" s="2" t="str">
        <f>TEXT(MID(Sales_Transactions[[#This Row],[Order Date]],2,5),"m")</f>
        <v>1</v>
      </c>
      <c r="G190" s="2" t="str">
        <f>TEXT(MID(Sales_Transactions[[#This Row],[Order Date]],2,5),"yyy")</f>
        <v>2009</v>
      </c>
      <c r="H190" s="2" t="str">
        <f>TEXT(MID(Sales_Transactions[[#This Row],[Order Date]],2,5),"yyy/m")</f>
        <v>2009/1</v>
      </c>
      <c r="I190" t="s">
        <v>22</v>
      </c>
      <c r="J190">
        <f t="shared" si="12"/>
        <v>2</v>
      </c>
      <c r="K190" s="2">
        <v>31</v>
      </c>
      <c r="L190" s="3">
        <v>16066.85</v>
      </c>
      <c r="M190" s="4">
        <v>7.0000000000000007E-2</v>
      </c>
      <c r="N190" s="5" t="s">
        <v>23</v>
      </c>
      <c r="O190" s="3">
        <v>7416.43</v>
      </c>
      <c r="P190" s="3">
        <v>574.74</v>
      </c>
      <c r="Q190" s="3">
        <v>24.49</v>
      </c>
      <c r="R190" s="5" t="s">
        <v>454</v>
      </c>
      <c r="S190" s="5" t="s">
        <v>455</v>
      </c>
      <c r="T190" s="5" t="str">
        <f t="shared" si="13"/>
        <v>Rick Reed</v>
      </c>
      <c r="U190" t="s">
        <v>260</v>
      </c>
      <c r="V190" s="5" t="s">
        <v>37</v>
      </c>
      <c r="W190" s="5" t="s">
        <v>48</v>
      </c>
      <c r="X190" s="5" t="s">
        <v>324</v>
      </c>
      <c r="Y190" s="5" t="s">
        <v>456</v>
      </c>
      <c r="Z190" s="5" t="s">
        <v>31</v>
      </c>
      <c r="AA190" s="4">
        <v>0.37</v>
      </c>
      <c r="AB190" s="1">
        <v>39848</v>
      </c>
      <c r="AC190" s="1">
        <v>17782</v>
      </c>
      <c r="AD190">
        <f t="shared" si="14"/>
        <v>5</v>
      </c>
      <c r="AE190">
        <f t="shared" ca="1" si="15"/>
        <v>75</v>
      </c>
      <c r="AF190" t="str">
        <f t="shared" ca="1" si="16"/>
        <v>Over 65</v>
      </c>
      <c r="AG190" s="3">
        <f t="shared" si="17"/>
        <v>19.317021999999998</v>
      </c>
      <c r="AH190" t="str">
        <f>_xlfn.IFNA(VLOOKUP(Sales_Transactions[[#This Row],[Order ID]],Returned_Items[#All],2,FALSE),"Not Returned")</f>
        <v>Returned</v>
      </c>
    </row>
    <row r="191" spans="1:34" x14ac:dyDescent="0.25">
      <c r="A191">
        <v>21607</v>
      </c>
      <c r="C191" t="s">
        <v>457</v>
      </c>
      <c r="D191" s="2" t="str">
        <f>TEXT(MID(Sales_Transactions[[#This Row],[Order Date]],2,5),"d/m/yyy")</f>
        <v>15/3/2012</v>
      </c>
      <c r="E191" s="2" t="str">
        <f>TEXT(MID(Sales_Transactions[[#This Row],[Order Date]],2,5),"d")</f>
        <v>15</v>
      </c>
      <c r="F191" s="2" t="str">
        <f>TEXT(MID(Sales_Transactions[[#This Row],[Order Date]],2,5),"m")</f>
        <v>3</v>
      </c>
      <c r="G191" s="2" t="str">
        <f>TEXT(MID(Sales_Transactions[[#This Row],[Order Date]],2,5),"yyy")</f>
        <v>2012</v>
      </c>
      <c r="H191" s="2" t="str">
        <f>TEXT(MID(Sales_Transactions[[#This Row],[Order Date]],2,5),"yyy/m")</f>
        <v>2012/3</v>
      </c>
      <c r="I191" t="s">
        <v>52</v>
      </c>
      <c r="J191">
        <f t="shared" si="12"/>
        <v>1</v>
      </c>
      <c r="K191" s="2">
        <v>17</v>
      </c>
      <c r="L191" s="3">
        <v>618.9</v>
      </c>
      <c r="M191" s="4">
        <v>0.09</v>
      </c>
      <c r="N191" s="5" t="s">
        <v>23</v>
      </c>
      <c r="O191" s="3">
        <v>54.92</v>
      </c>
      <c r="P191" s="3">
        <v>36.549999999999997</v>
      </c>
      <c r="Q191" s="3">
        <v>13.89</v>
      </c>
      <c r="R191" s="5" t="s">
        <v>458</v>
      </c>
      <c r="S191" s="5" t="s">
        <v>459</v>
      </c>
      <c r="T191" s="5" t="str">
        <f t="shared" si="13"/>
        <v>Heather Kirkland</v>
      </c>
      <c r="U191" t="s">
        <v>260</v>
      </c>
      <c r="V191" s="5" t="s">
        <v>74</v>
      </c>
      <c r="W191" s="5" t="s">
        <v>28</v>
      </c>
      <c r="X191" s="5" t="s">
        <v>124</v>
      </c>
      <c r="Y191" s="5" t="s">
        <v>460</v>
      </c>
      <c r="Z191" s="5" t="s">
        <v>84</v>
      </c>
      <c r="AA191" s="4">
        <v>0.41</v>
      </c>
      <c r="AB191" s="1">
        <v>40985</v>
      </c>
      <c r="AC191" s="1">
        <v>17729</v>
      </c>
      <c r="AD191">
        <f t="shared" si="14"/>
        <v>2</v>
      </c>
      <c r="AE191">
        <f t="shared" ca="1" si="15"/>
        <v>76</v>
      </c>
      <c r="AF191" t="str">
        <f t="shared" ca="1" si="16"/>
        <v>Over 65</v>
      </c>
      <c r="AG191" s="3">
        <f t="shared" si="17"/>
        <v>2.9651238235294115</v>
      </c>
      <c r="AH191" t="str">
        <f>_xlfn.IFNA(VLOOKUP(Sales_Transactions[[#This Row],[Order ID]],Returned_Items[#All],2,FALSE),"Not Returned")</f>
        <v>Not Returned</v>
      </c>
    </row>
    <row r="192" spans="1:34" x14ac:dyDescent="0.25">
      <c r="A192">
        <v>21636</v>
      </c>
      <c r="C192" t="s">
        <v>461</v>
      </c>
      <c r="D192" s="2" t="str">
        <f>TEXT(MID(Sales_Transactions[[#This Row],[Order Date]],2,5),"d/m/yyy")</f>
        <v>10/8/2009</v>
      </c>
      <c r="E192" s="2" t="str">
        <f>TEXT(MID(Sales_Transactions[[#This Row],[Order Date]],2,5),"d")</f>
        <v>10</v>
      </c>
      <c r="F192" s="2" t="str">
        <f>TEXT(MID(Sales_Transactions[[#This Row],[Order Date]],2,5),"m")</f>
        <v>8</v>
      </c>
      <c r="G192" s="2" t="str">
        <f>TEXT(MID(Sales_Transactions[[#This Row],[Order Date]],2,5),"yyy")</f>
        <v>2009</v>
      </c>
      <c r="H192" s="2" t="str">
        <f>TEXT(MID(Sales_Transactions[[#This Row],[Order Date]],2,5),"yyy/m")</f>
        <v>2009/8</v>
      </c>
      <c r="I192" t="s">
        <v>22</v>
      </c>
      <c r="J192">
        <f t="shared" si="12"/>
        <v>2</v>
      </c>
      <c r="K192" s="2">
        <v>35</v>
      </c>
      <c r="L192" s="3">
        <v>1665.0395000000001</v>
      </c>
      <c r="M192" s="4">
        <v>0.02</v>
      </c>
      <c r="N192" s="5" t="s">
        <v>23</v>
      </c>
      <c r="O192" s="3">
        <v>366.51</v>
      </c>
      <c r="P192" s="3">
        <v>55.99</v>
      </c>
      <c r="Q192" s="3">
        <v>3.3</v>
      </c>
      <c r="R192" s="5" t="s">
        <v>462</v>
      </c>
      <c r="S192" s="5" t="s">
        <v>463</v>
      </c>
      <c r="T192" s="5" t="str">
        <f t="shared" si="13"/>
        <v>Fred Wasserman</v>
      </c>
      <c r="U192" t="s">
        <v>260</v>
      </c>
      <c r="V192" s="5" t="s">
        <v>74</v>
      </c>
      <c r="W192" s="5" t="s">
        <v>48</v>
      </c>
      <c r="X192" s="5" t="s">
        <v>49</v>
      </c>
      <c r="Y192" s="5" t="s">
        <v>464</v>
      </c>
      <c r="Z192" s="5" t="s">
        <v>60</v>
      </c>
      <c r="AA192" s="4">
        <v>0.59</v>
      </c>
      <c r="AB192" s="1">
        <v>40035</v>
      </c>
      <c r="AC192" s="1">
        <v>17706</v>
      </c>
      <c r="AD192">
        <f t="shared" si="14"/>
        <v>0</v>
      </c>
      <c r="AE192">
        <f t="shared" ca="1" si="15"/>
        <v>76</v>
      </c>
      <c r="AF192" t="str">
        <f t="shared" ca="1" si="16"/>
        <v>Over 65</v>
      </c>
      <c r="AG192" s="3">
        <f t="shared" si="17"/>
        <v>1.6936800571428572</v>
      </c>
      <c r="AH192" t="str">
        <f>_xlfn.IFNA(VLOOKUP(Sales_Transactions[[#This Row],[Order ID]],Returned_Items[#All],2,FALSE),"Not Returned")</f>
        <v>Not Returned</v>
      </c>
    </row>
    <row r="193" spans="1:34" x14ac:dyDescent="0.25">
      <c r="A193">
        <v>21889</v>
      </c>
      <c r="C193" t="s">
        <v>465</v>
      </c>
      <c r="D193" s="2" t="str">
        <f>TEXT(MID(Sales_Transactions[[#This Row],[Order Date]],2,5),"d/m/yyy")</f>
        <v>1/4/2010</v>
      </c>
      <c r="E193" s="2" t="str">
        <f>TEXT(MID(Sales_Transactions[[#This Row],[Order Date]],2,5),"d")</f>
        <v>1</v>
      </c>
      <c r="F193" s="2" t="str">
        <f>TEXT(MID(Sales_Transactions[[#This Row],[Order Date]],2,5),"m")</f>
        <v>4</v>
      </c>
      <c r="G193" s="2" t="str">
        <f>TEXT(MID(Sales_Transactions[[#This Row],[Order Date]],2,5),"yyy")</f>
        <v>2010</v>
      </c>
      <c r="H193" s="2" t="str">
        <f>TEXT(MID(Sales_Transactions[[#This Row],[Order Date]],2,5),"yyy/m")</f>
        <v>2010/4</v>
      </c>
      <c r="I193" t="s">
        <v>22</v>
      </c>
      <c r="J193">
        <f t="shared" si="12"/>
        <v>2</v>
      </c>
      <c r="K193" s="2">
        <v>21</v>
      </c>
      <c r="L193" s="3">
        <v>1049.79</v>
      </c>
      <c r="M193" s="4">
        <v>0.08</v>
      </c>
      <c r="N193" s="5" t="s">
        <v>23</v>
      </c>
      <c r="O193" s="3">
        <v>135.79</v>
      </c>
      <c r="P193" s="3">
        <v>51.75</v>
      </c>
      <c r="Q193" s="3">
        <v>19.989999999999998</v>
      </c>
      <c r="R193" s="5" t="s">
        <v>416</v>
      </c>
      <c r="S193" s="5" t="s">
        <v>417</v>
      </c>
      <c r="T193" s="5" t="str">
        <f t="shared" si="13"/>
        <v>Becky Castell</v>
      </c>
      <c r="U193" t="s">
        <v>260</v>
      </c>
      <c r="V193" s="5" t="s">
        <v>37</v>
      </c>
      <c r="W193" s="5" t="s">
        <v>57</v>
      </c>
      <c r="X193" s="5" t="s">
        <v>58</v>
      </c>
      <c r="Y193" s="5" t="s">
        <v>466</v>
      </c>
      <c r="Z193" s="5" t="s">
        <v>43</v>
      </c>
      <c r="AA193" s="4">
        <v>0.55000000000000004</v>
      </c>
      <c r="AB193" s="1">
        <v>40276</v>
      </c>
      <c r="AC193" s="1">
        <v>18250</v>
      </c>
      <c r="AD193">
        <f t="shared" si="14"/>
        <v>7</v>
      </c>
      <c r="AE193">
        <f t="shared" ca="1" si="15"/>
        <v>74</v>
      </c>
      <c r="AF193" t="str">
        <f t="shared" ca="1" si="16"/>
        <v>Over 65</v>
      </c>
      <c r="AG193" s="3">
        <f t="shared" si="17"/>
        <v>3.4142190476190475</v>
      </c>
      <c r="AH193" t="str">
        <f>_xlfn.IFNA(VLOOKUP(Sales_Transactions[[#This Row],[Order ID]],Returned_Items[#All],2,FALSE),"Not Returned")</f>
        <v>Not Returned</v>
      </c>
    </row>
    <row r="194" spans="1:34" x14ac:dyDescent="0.25">
      <c r="A194">
        <v>21889</v>
      </c>
      <c r="C194" t="s">
        <v>465</v>
      </c>
      <c r="D194" s="2" t="str">
        <f>TEXT(MID(Sales_Transactions[[#This Row],[Order Date]],2,5),"d/m/yyy")</f>
        <v>1/4/2010</v>
      </c>
      <c r="E194" s="2" t="str">
        <f>TEXT(MID(Sales_Transactions[[#This Row],[Order Date]],2,5),"d")</f>
        <v>1</v>
      </c>
      <c r="F194" s="2" t="str">
        <f>TEXT(MID(Sales_Transactions[[#This Row],[Order Date]],2,5),"m")</f>
        <v>4</v>
      </c>
      <c r="G194" s="2" t="str">
        <f>TEXT(MID(Sales_Transactions[[#This Row],[Order Date]],2,5),"yyy")</f>
        <v>2010</v>
      </c>
      <c r="H194" s="2" t="str">
        <f>TEXT(MID(Sales_Transactions[[#This Row],[Order Date]],2,5),"yyy/m")</f>
        <v>2010/4</v>
      </c>
      <c r="I194" t="s">
        <v>22</v>
      </c>
      <c r="J194">
        <f t="shared" ref="J194:J257" si="18">IF(I194="Making Critical",5,IF(I194="High",4,IF(I194="Medium",3,IF(I194="Low",2,1))))</f>
        <v>2</v>
      </c>
      <c r="K194" s="2">
        <v>16</v>
      </c>
      <c r="L194" s="3">
        <v>817.18</v>
      </c>
      <c r="M194" s="4">
        <v>0.1</v>
      </c>
      <c r="N194" s="5" t="s">
        <v>23</v>
      </c>
      <c r="O194" s="3">
        <v>103.38</v>
      </c>
      <c r="P194" s="3">
        <v>55.29</v>
      </c>
      <c r="Q194" s="3">
        <v>5.08</v>
      </c>
      <c r="R194" s="5" t="s">
        <v>416</v>
      </c>
      <c r="S194" s="5" t="s">
        <v>417</v>
      </c>
      <c r="T194" s="5" t="str">
        <f t="shared" ref="T194:T257" si="19">R194 &amp; " " &amp; S194</f>
        <v>Becky Castell</v>
      </c>
      <c r="U194" t="s">
        <v>260</v>
      </c>
      <c r="V194" s="5" t="s">
        <v>37</v>
      </c>
      <c r="W194" s="5" t="s">
        <v>28</v>
      </c>
      <c r="X194" s="5" t="s">
        <v>29</v>
      </c>
      <c r="Y194" s="5" t="s">
        <v>467</v>
      </c>
      <c r="Z194" s="5" t="s">
        <v>43</v>
      </c>
      <c r="AA194" s="4">
        <v>0.59</v>
      </c>
      <c r="AB194" s="1">
        <v>40271</v>
      </c>
      <c r="AC194" s="1">
        <v>18154</v>
      </c>
      <c r="AD194">
        <f t="shared" ref="AD194:AD257" si="20">_xlfn.DAYS(AB194,D194)</f>
        <v>2</v>
      </c>
      <c r="AE194">
        <f t="shared" ref="AE194:AE257" ca="1" si="21">DATEDIF(AC194,TODAY(),"Y")</f>
        <v>74</v>
      </c>
      <c r="AF194" t="str">
        <f t="shared" ref="AF194:AF257" ca="1" si="22">IF(AE194&lt;18,"Under 18",IF(AE194&lt;65,"18-64","Over 65"))</f>
        <v>Over 65</v>
      </c>
      <c r="AG194" s="3">
        <f t="shared" ref="AG194:AG257" si="23" xml:space="preserve"> (P194 - (M194 / 100) * P194 + Q194) / K194</f>
        <v>3.7696693749999999</v>
      </c>
      <c r="AH194" t="str">
        <f>_xlfn.IFNA(VLOOKUP(Sales_Transactions[[#This Row],[Order ID]],Returned_Items[#All],2,FALSE),"Not Returned")</f>
        <v>Not Returned</v>
      </c>
    </row>
    <row r="195" spans="1:34" x14ac:dyDescent="0.25">
      <c r="A195">
        <v>22151</v>
      </c>
      <c r="C195" t="s">
        <v>468</v>
      </c>
      <c r="D195" s="2" t="str">
        <f>TEXT(MID(Sales_Transactions[[#This Row],[Order Date]],2,5),"d/m/yyy")</f>
        <v>31/7/2010</v>
      </c>
      <c r="E195" s="2" t="str">
        <f>TEXT(MID(Sales_Transactions[[#This Row],[Order Date]],2,5),"d")</f>
        <v>31</v>
      </c>
      <c r="F195" s="2" t="str">
        <f>TEXT(MID(Sales_Transactions[[#This Row],[Order Date]],2,5),"m")</f>
        <v>7</v>
      </c>
      <c r="G195" s="2" t="str">
        <f>TEXT(MID(Sales_Transactions[[#This Row],[Order Date]],2,5),"yyy")</f>
        <v>2010</v>
      </c>
      <c r="H195" s="2" t="str">
        <f>TEXT(MID(Sales_Transactions[[#This Row],[Order Date]],2,5),"yyy/m")</f>
        <v>2010/7</v>
      </c>
      <c r="I195" t="s">
        <v>33</v>
      </c>
      <c r="J195">
        <f t="shared" si="18"/>
        <v>4</v>
      </c>
      <c r="K195" s="2">
        <v>49</v>
      </c>
      <c r="L195" s="3">
        <v>465.83</v>
      </c>
      <c r="M195" s="4">
        <v>0.1</v>
      </c>
      <c r="N195" s="5" t="s">
        <v>23</v>
      </c>
      <c r="O195" s="3">
        <v>-79.72</v>
      </c>
      <c r="P195" s="3">
        <v>9.65</v>
      </c>
      <c r="Q195" s="3">
        <v>6.22</v>
      </c>
      <c r="R195" s="5" t="s">
        <v>194</v>
      </c>
      <c r="S195" s="5" t="s">
        <v>195</v>
      </c>
      <c r="T195" s="5" t="str">
        <f t="shared" si="19"/>
        <v>Beth Thompson</v>
      </c>
      <c r="U195" t="s">
        <v>260</v>
      </c>
      <c r="V195" s="5" t="s">
        <v>47</v>
      </c>
      <c r="W195" s="5" t="s">
        <v>57</v>
      </c>
      <c r="X195" s="5" t="s">
        <v>58</v>
      </c>
      <c r="Y195" s="5" t="s">
        <v>200</v>
      </c>
      <c r="Z195" s="5" t="s">
        <v>43</v>
      </c>
      <c r="AA195" s="4">
        <v>0.55000000000000004</v>
      </c>
      <c r="AB195" s="1">
        <v>40390</v>
      </c>
      <c r="AC195" s="1">
        <v>17942</v>
      </c>
      <c r="AD195">
        <f t="shared" si="20"/>
        <v>0</v>
      </c>
      <c r="AE195">
        <f t="shared" ca="1" si="21"/>
        <v>75</v>
      </c>
      <c r="AF195" t="str">
        <f t="shared" ca="1" si="22"/>
        <v>Over 65</v>
      </c>
      <c r="AG195" s="3">
        <f t="shared" si="23"/>
        <v>0.32368061224489797</v>
      </c>
      <c r="AH195" t="str">
        <f>_xlfn.IFNA(VLOOKUP(Sales_Transactions[[#This Row],[Order ID]],Returned_Items[#All],2,FALSE),"Not Returned")</f>
        <v>Not Returned</v>
      </c>
    </row>
    <row r="196" spans="1:34" x14ac:dyDescent="0.25">
      <c r="A196">
        <v>22342</v>
      </c>
      <c r="C196" t="s">
        <v>469</v>
      </c>
      <c r="D196" s="2" t="str">
        <f>TEXT(MID(Sales_Transactions[[#This Row],[Order Date]],2,5),"d/m/yyy")</f>
        <v>29/5/2009</v>
      </c>
      <c r="E196" s="2" t="str">
        <f>TEXT(MID(Sales_Transactions[[#This Row],[Order Date]],2,5),"d")</f>
        <v>29</v>
      </c>
      <c r="F196" s="2" t="str">
        <f>TEXT(MID(Sales_Transactions[[#This Row],[Order Date]],2,5),"m")</f>
        <v>5</v>
      </c>
      <c r="G196" s="2" t="str">
        <f>TEXT(MID(Sales_Transactions[[#This Row],[Order Date]],2,5),"yyy")</f>
        <v>2009</v>
      </c>
      <c r="H196" s="2" t="str">
        <f>TEXT(MID(Sales_Transactions[[#This Row],[Order Date]],2,5),"yyy/m")</f>
        <v>2009/5</v>
      </c>
      <c r="I196" t="s">
        <v>22</v>
      </c>
      <c r="J196">
        <f t="shared" si="18"/>
        <v>2</v>
      </c>
      <c r="K196" s="2">
        <v>13</v>
      </c>
      <c r="L196" s="3">
        <v>241.70599999999999</v>
      </c>
      <c r="M196" s="4">
        <v>0</v>
      </c>
      <c r="N196" s="5" t="s">
        <v>23</v>
      </c>
      <c r="O196" s="3">
        <v>-92.96</v>
      </c>
      <c r="P196" s="3">
        <v>20.99</v>
      </c>
      <c r="Q196" s="3">
        <v>3.3</v>
      </c>
      <c r="R196" s="5" t="s">
        <v>90</v>
      </c>
      <c r="S196" s="5" t="s">
        <v>91</v>
      </c>
      <c r="T196" s="5" t="str">
        <f t="shared" si="19"/>
        <v>Claudia Miner</v>
      </c>
      <c r="U196" t="s">
        <v>260</v>
      </c>
      <c r="V196" s="5" t="s">
        <v>27</v>
      </c>
      <c r="W196" s="5" t="s">
        <v>48</v>
      </c>
      <c r="X196" s="5" t="s">
        <v>49</v>
      </c>
      <c r="Y196" s="5" t="s">
        <v>470</v>
      </c>
      <c r="Z196" s="5" t="s">
        <v>60</v>
      </c>
      <c r="AA196" s="4">
        <v>0.81</v>
      </c>
      <c r="AB196" s="1">
        <v>39969</v>
      </c>
      <c r="AC196" s="1">
        <v>18059</v>
      </c>
      <c r="AD196">
        <f t="shared" si="20"/>
        <v>7</v>
      </c>
      <c r="AE196">
        <f t="shared" ca="1" si="21"/>
        <v>75</v>
      </c>
      <c r="AF196" t="str">
        <f t="shared" ca="1" si="22"/>
        <v>Over 65</v>
      </c>
      <c r="AG196" s="3">
        <f t="shared" si="23"/>
        <v>1.8684615384615384</v>
      </c>
      <c r="AH196" t="str">
        <f>_xlfn.IFNA(VLOOKUP(Sales_Transactions[[#This Row],[Order ID]],Returned_Items[#All],2,FALSE),"Not Returned")</f>
        <v>Not Returned</v>
      </c>
    </row>
    <row r="197" spans="1:34" x14ac:dyDescent="0.25">
      <c r="A197">
        <v>22469</v>
      </c>
      <c r="C197" t="s">
        <v>471</v>
      </c>
      <c r="D197" s="2" t="str">
        <f>TEXT(MID(Sales_Transactions[[#This Row],[Order Date]],2,5),"d/m/yyy")</f>
        <v>11/10/2010</v>
      </c>
      <c r="E197" s="2" t="str">
        <f>TEXT(MID(Sales_Transactions[[#This Row],[Order Date]],2,5),"d")</f>
        <v>11</v>
      </c>
      <c r="F197" s="2" t="str">
        <f>TEXT(MID(Sales_Transactions[[#This Row],[Order Date]],2,5),"m")</f>
        <v>10</v>
      </c>
      <c r="G197" s="2" t="str">
        <f>TEXT(MID(Sales_Transactions[[#This Row],[Order Date]],2,5),"yyy")</f>
        <v>2010</v>
      </c>
      <c r="H197" s="2" t="str">
        <f>TEXT(MID(Sales_Transactions[[#This Row],[Order Date]],2,5),"yyy/m")</f>
        <v>2010/10</v>
      </c>
      <c r="I197" t="s">
        <v>33</v>
      </c>
      <c r="J197">
        <f t="shared" si="18"/>
        <v>4</v>
      </c>
      <c r="K197" s="2">
        <v>44</v>
      </c>
      <c r="L197" s="3">
        <v>275.91000000000003</v>
      </c>
      <c r="M197" s="4">
        <v>0.1</v>
      </c>
      <c r="N197" s="5" t="s">
        <v>23</v>
      </c>
      <c r="O197" s="3">
        <v>-162.37</v>
      </c>
      <c r="P197" s="3">
        <v>7.99</v>
      </c>
      <c r="Q197" s="3">
        <v>5.03</v>
      </c>
      <c r="R197" s="5" t="s">
        <v>148</v>
      </c>
      <c r="S197" s="5" t="s">
        <v>472</v>
      </c>
      <c r="T197" s="5" t="str">
        <f t="shared" si="19"/>
        <v>Jack Lebron</v>
      </c>
      <c r="U197" t="s">
        <v>260</v>
      </c>
      <c r="V197" s="5" t="s">
        <v>47</v>
      </c>
      <c r="W197" s="5" t="s">
        <v>48</v>
      </c>
      <c r="X197" s="5" t="s">
        <v>49</v>
      </c>
      <c r="Y197" s="5" t="s">
        <v>204</v>
      </c>
      <c r="Z197" s="5" t="s">
        <v>56</v>
      </c>
      <c r="AA197" s="4">
        <v>0.6</v>
      </c>
      <c r="AB197" s="1">
        <v>40464</v>
      </c>
      <c r="AC197" s="1">
        <v>18304</v>
      </c>
      <c r="AD197">
        <f t="shared" si="20"/>
        <v>2</v>
      </c>
      <c r="AE197">
        <f t="shared" ca="1" si="21"/>
        <v>74</v>
      </c>
      <c r="AF197" t="str">
        <f t="shared" ca="1" si="22"/>
        <v>Over 65</v>
      </c>
      <c r="AG197" s="3">
        <f t="shared" si="23"/>
        <v>0.29572749999999998</v>
      </c>
      <c r="AH197" t="str">
        <f>_xlfn.IFNA(VLOOKUP(Sales_Transactions[[#This Row],[Order ID]],Returned_Items[#All],2,FALSE),"Not Returned")</f>
        <v>Not Returned</v>
      </c>
    </row>
    <row r="198" spans="1:34" x14ac:dyDescent="0.25">
      <c r="A198">
        <v>22501</v>
      </c>
      <c r="C198" t="s">
        <v>473</v>
      </c>
      <c r="D198" s="2" t="str">
        <f>TEXT(MID(Sales_Transactions[[#This Row],[Order Date]],2,5),"d/m/yyy")</f>
        <v>18/5/2010</v>
      </c>
      <c r="E198" s="2" t="str">
        <f>TEXT(MID(Sales_Transactions[[#This Row],[Order Date]],2,5),"d")</f>
        <v>18</v>
      </c>
      <c r="F198" s="2" t="str">
        <f>TEXT(MID(Sales_Transactions[[#This Row],[Order Date]],2,5),"m")</f>
        <v>5</v>
      </c>
      <c r="G198" s="2" t="str">
        <f>TEXT(MID(Sales_Transactions[[#This Row],[Order Date]],2,5),"yyy")</f>
        <v>2010</v>
      </c>
      <c r="H198" s="2" t="str">
        <f>TEXT(MID(Sales_Transactions[[#This Row],[Order Date]],2,5),"yyy/m")</f>
        <v>2010/5</v>
      </c>
      <c r="I198" t="s">
        <v>33</v>
      </c>
      <c r="J198">
        <f t="shared" si="18"/>
        <v>4</v>
      </c>
      <c r="K198" s="2">
        <v>2</v>
      </c>
      <c r="L198" s="3">
        <v>30.83</v>
      </c>
      <c r="M198" s="4">
        <v>0.04</v>
      </c>
      <c r="N198" s="5" t="s">
        <v>67</v>
      </c>
      <c r="O198" s="3">
        <v>7.27</v>
      </c>
      <c r="P198" s="3">
        <v>7.64</v>
      </c>
      <c r="Q198" s="3">
        <v>1.39</v>
      </c>
      <c r="R198" s="5" t="s">
        <v>143</v>
      </c>
      <c r="S198" s="5" t="s">
        <v>144</v>
      </c>
      <c r="T198" s="5" t="str">
        <f t="shared" si="19"/>
        <v>Alan Barnes</v>
      </c>
      <c r="U198" t="s">
        <v>260</v>
      </c>
      <c r="V198" s="5" t="s">
        <v>47</v>
      </c>
      <c r="W198" s="5" t="s">
        <v>28</v>
      </c>
      <c r="X198" s="5" t="s">
        <v>98</v>
      </c>
      <c r="Y198" s="5" t="s">
        <v>474</v>
      </c>
      <c r="Z198" s="5" t="s">
        <v>43</v>
      </c>
      <c r="AA198" s="4">
        <v>0.36</v>
      </c>
      <c r="AB198" s="1">
        <v>40317</v>
      </c>
      <c r="AC198" s="1">
        <v>18421</v>
      </c>
      <c r="AD198">
        <f t="shared" si="20"/>
        <v>1</v>
      </c>
      <c r="AE198">
        <f t="shared" ca="1" si="21"/>
        <v>74</v>
      </c>
      <c r="AF198" t="str">
        <f t="shared" ca="1" si="22"/>
        <v>Over 65</v>
      </c>
      <c r="AG198" s="3">
        <f t="shared" si="23"/>
        <v>4.5134720000000002</v>
      </c>
      <c r="AH198" t="str">
        <f>_xlfn.IFNA(VLOOKUP(Sales_Transactions[[#This Row],[Order ID]],Returned_Items[#All],2,FALSE),"Not Returned")</f>
        <v>Not Returned</v>
      </c>
    </row>
    <row r="199" spans="1:34" x14ac:dyDescent="0.25">
      <c r="A199">
        <v>22532</v>
      </c>
      <c r="C199" t="s">
        <v>475</v>
      </c>
      <c r="D199" s="2" t="str">
        <f>TEXT(MID(Sales_Transactions[[#This Row],[Order Date]],2,5),"d/m/yyy")</f>
        <v>8/2/2011</v>
      </c>
      <c r="E199" s="2" t="str">
        <f>TEXT(MID(Sales_Transactions[[#This Row],[Order Date]],2,5),"d")</f>
        <v>8</v>
      </c>
      <c r="F199" s="2" t="str">
        <f>TEXT(MID(Sales_Transactions[[#This Row],[Order Date]],2,5),"m")</f>
        <v>2</v>
      </c>
      <c r="G199" s="2" t="str">
        <f>TEXT(MID(Sales_Transactions[[#This Row],[Order Date]],2,5),"yyy")</f>
        <v>2011</v>
      </c>
      <c r="H199" s="2" t="str">
        <f>TEXT(MID(Sales_Transactions[[#This Row],[Order Date]],2,5),"yyy/m")</f>
        <v>2011/2</v>
      </c>
      <c r="I199" t="s">
        <v>101</v>
      </c>
      <c r="J199">
        <f t="shared" si="18"/>
        <v>1</v>
      </c>
      <c r="K199" s="2">
        <v>13</v>
      </c>
      <c r="L199" s="3">
        <v>121.66</v>
      </c>
      <c r="M199" s="4">
        <v>0.03</v>
      </c>
      <c r="N199" s="5" t="s">
        <v>23</v>
      </c>
      <c r="O199" s="3">
        <v>-11.8</v>
      </c>
      <c r="P199" s="3">
        <v>8.85</v>
      </c>
      <c r="Q199" s="3">
        <v>5.6</v>
      </c>
      <c r="R199" s="5" t="s">
        <v>53</v>
      </c>
      <c r="S199" s="5" t="s">
        <v>54</v>
      </c>
      <c r="T199" s="5" t="str">
        <f t="shared" si="19"/>
        <v>Carlos Soltero</v>
      </c>
      <c r="U199" t="s">
        <v>260</v>
      </c>
      <c r="V199" s="5" t="s">
        <v>37</v>
      </c>
      <c r="W199" s="5" t="s">
        <v>28</v>
      </c>
      <c r="X199" s="5" t="s">
        <v>41</v>
      </c>
      <c r="Y199" s="5" t="s">
        <v>476</v>
      </c>
      <c r="Z199" s="5" t="s">
        <v>43</v>
      </c>
      <c r="AA199" s="4">
        <v>0.36</v>
      </c>
      <c r="AB199" s="1">
        <v>40582</v>
      </c>
      <c r="AC199" s="1">
        <v>18432</v>
      </c>
      <c r="AD199">
        <f t="shared" si="20"/>
        <v>0</v>
      </c>
      <c r="AE199">
        <f t="shared" ca="1" si="21"/>
        <v>74</v>
      </c>
      <c r="AF199" t="str">
        <f t="shared" ca="1" si="22"/>
        <v>Over 65</v>
      </c>
      <c r="AG199" s="3">
        <f t="shared" si="23"/>
        <v>1.1113342307692307</v>
      </c>
      <c r="AH199" t="str">
        <f>_xlfn.IFNA(VLOOKUP(Sales_Transactions[[#This Row],[Order ID]],Returned_Items[#All],2,FALSE),"Not Returned")</f>
        <v>Not Returned</v>
      </c>
    </row>
    <row r="200" spans="1:34" x14ac:dyDescent="0.25">
      <c r="A200">
        <v>23264</v>
      </c>
      <c r="C200" t="s">
        <v>477</v>
      </c>
      <c r="D200" s="2" t="str">
        <f>TEXT(MID(Sales_Transactions[[#This Row],[Order Date]],2,5),"d/m/yyy")</f>
        <v>7/12/2010</v>
      </c>
      <c r="E200" s="2" t="str">
        <f>TEXT(MID(Sales_Transactions[[#This Row],[Order Date]],2,5),"d")</f>
        <v>7</v>
      </c>
      <c r="F200" s="2" t="str">
        <f>TEXT(MID(Sales_Transactions[[#This Row],[Order Date]],2,5),"m")</f>
        <v>12</v>
      </c>
      <c r="G200" s="2" t="str">
        <f>TEXT(MID(Sales_Transactions[[#This Row],[Order Date]],2,5),"yyy")</f>
        <v>2010</v>
      </c>
      <c r="H200" s="2" t="str">
        <f>TEXT(MID(Sales_Transactions[[#This Row],[Order Date]],2,5),"yyy/m")</f>
        <v>2010/12</v>
      </c>
      <c r="I200" t="s">
        <v>101</v>
      </c>
      <c r="J200">
        <f t="shared" si="18"/>
        <v>1</v>
      </c>
      <c r="K200" s="2">
        <v>16</v>
      </c>
      <c r="L200" s="3">
        <v>108.42</v>
      </c>
      <c r="M200" s="4">
        <v>0.02</v>
      </c>
      <c r="N200" s="5" t="s">
        <v>23</v>
      </c>
      <c r="O200" s="3">
        <v>-50.82</v>
      </c>
      <c r="P200" s="3">
        <v>6.48</v>
      </c>
      <c r="Q200" s="3">
        <v>6.81</v>
      </c>
      <c r="R200" s="5" t="s">
        <v>45</v>
      </c>
      <c r="S200" s="5" t="s">
        <v>46</v>
      </c>
      <c r="T200" s="5" t="str">
        <f t="shared" si="19"/>
        <v>Clay Rozendal</v>
      </c>
      <c r="U200" t="s">
        <v>260</v>
      </c>
      <c r="V200" s="5" t="s">
        <v>47</v>
      </c>
      <c r="W200" s="5" t="s">
        <v>28</v>
      </c>
      <c r="X200" s="5" t="s">
        <v>75</v>
      </c>
      <c r="Y200" s="5" t="s">
        <v>478</v>
      </c>
      <c r="Z200" s="5" t="s">
        <v>43</v>
      </c>
      <c r="AA200" s="4">
        <v>0.36</v>
      </c>
      <c r="AB200" s="1">
        <v>40521</v>
      </c>
      <c r="AC200" s="1">
        <v>18593</v>
      </c>
      <c r="AD200">
        <f t="shared" si="20"/>
        <v>2</v>
      </c>
      <c r="AE200">
        <f t="shared" ca="1" si="21"/>
        <v>73</v>
      </c>
      <c r="AF200" t="str">
        <f t="shared" ca="1" si="22"/>
        <v>Over 65</v>
      </c>
      <c r="AG200" s="3">
        <f t="shared" si="23"/>
        <v>0.83054399999999995</v>
      </c>
      <c r="AH200" t="str">
        <f>_xlfn.IFNA(VLOOKUP(Sales_Transactions[[#This Row],[Order ID]],Returned_Items[#All],2,FALSE),"Not Returned")</f>
        <v>Not Returned</v>
      </c>
    </row>
    <row r="201" spans="1:34" x14ac:dyDescent="0.25">
      <c r="A201">
        <v>23264</v>
      </c>
      <c r="C201" t="s">
        <v>477</v>
      </c>
      <c r="D201" s="2" t="str">
        <f>TEXT(MID(Sales_Transactions[[#This Row],[Order Date]],2,5),"d/m/yyy")</f>
        <v>7/12/2010</v>
      </c>
      <c r="E201" s="2" t="str">
        <f>TEXT(MID(Sales_Transactions[[#This Row],[Order Date]],2,5),"d")</f>
        <v>7</v>
      </c>
      <c r="F201" s="2" t="str">
        <f>TEXT(MID(Sales_Transactions[[#This Row],[Order Date]],2,5),"m")</f>
        <v>12</v>
      </c>
      <c r="G201" s="2" t="str">
        <f>TEXT(MID(Sales_Transactions[[#This Row],[Order Date]],2,5),"yyy")</f>
        <v>2010</v>
      </c>
      <c r="H201" s="2" t="str">
        <f>TEXT(MID(Sales_Transactions[[#This Row],[Order Date]],2,5),"yyy/m")</f>
        <v>2010/12</v>
      </c>
      <c r="I201" t="s">
        <v>101</v>
      </c>
      <c r="J201">
        <f t="shared" si="18"/>
        <v>1</v>
      </c>
      <c r="K201" s="2">
        <v>27</v>
      </c>
      <c r="L201" s="3">
        <v>78.47</v>
      </c>
      <c r="M201" s="4">
        <v>0.06</v>
      </c>
      <c r="N201" s="5" t="s">
        <v>23</v>
      </c>
      <c r="O201" s="3">
        <v>17.989999999999998</v>
      </c>
      <c r="P201" s="3">
        <v>2.88</v>
      </c>
      <c r="Q201" s="3">
        <v>0.99</v>
      </c>
      <c r="R201" s="5" t="s">
        <v>45</v>
      </c>
      <c r="S201" s="5" t="s">
        <v>46</v>
      </c>
      <c r="T201" s="5" t="str">
        <f t="shared" si="19"/>
        <v>Clay Rozendal</v>
      </c>
      <c r="U201" t="s">
        <v>260</v>
      </c>
      <c r="V201" s="5" t="s">
        <v>47</v>
      </c>
      <c r="W201" s="5" t="s">
        <v>28</v>
      </c>
      <c r="X201" s="5" t="s">
        <v>115</v>
      </c>
      <c r="Y201" s="5" t="s">
        <v>479</v>
      </c>
      <c r="Z201" s="5" t="s">
        <v>43</v>
      </c>
      <c r="AA201" s="4">
        <v>0.36</v>
      </c>
      <c r="AB201" s="1">
        <v>40521</v>
      </c>
      <c r="AC201" s="1">
        <v>18573</v>
      </c>
      <c r="AD201">
        <f t="shared" si="20"/>
        <v>2</v>
      </c>
      <c r="AE201">
        <f t="shared" ca="1" si="21"/>
        <v>73</v>
      </c>
      <c r="AF201" t="str">
        <f t="shared" ca="1" si="22"/>
        <v>Over 65</v>
      </c>
      <c r="AG201" s="3">
        <f t="shared" si="23"/>
        <v>0.14326933333333333</v>
      </c>
      <c r="AH201" t="str">
        <f>_xlfn.IFNA(VLOOKUP(Sales_Transactions[[#This Row],[Order ID]],Returned_Items[#All],2,FALSE),"Not Returned")</f>
        <v>Not Returned</v>
      </c>
    </row>
    <row r="202" spans="1:34" x14ac:dyDescent="0.25">
      <c r="A202">
        <v>23488</v>
      </c>
      <c r="C202" t="s">
        <v>480</v>
      </c>
      <c r="D202" s="2" t="str">
        <f>TEXT(MID(Sales_Transactions[[#This Row],[Order Date]],2,5),"d/m/yyy")</f>
        <v>6/1/2009</v>
      </c>
      <c r="E202" s="2" t="str">
        <f>TEXT(MID(Sales_Transactions[[#This Row],[Order Date]],2,5),"d")</f>
        <v>6</v>
      </c>
      <c r="F202" s="2" t="str">
        <f>TEXT(MID(Sales_Transactions[[#This Row],[Order Date]],2,5),"m")</f>
        <v>1</v>
      </c>
      <c r="G202" s="2" t="str">
        <f>TEXT(MID(Sales_Transactions[[#This Row],[Order Date]],2,5),"yyy")</f>
        <v>2009</v>
      </c>
      <c r="H202" s="2" t="str">
        <f>TEXT(MID(Sales_Transactions[[#This Row],[Order Date]],2,5),"yyy/m")</f>
        <v>2009/1</v>
      </c>
      <c r="I202" t="s">
        <v>101</v>
      </c>
      <c r="J202">
        <f t="shared" si="18"/>
        <v>1</v>
      </c>
      <c r="K202" s="2">
        <v>30</v>
      </c>
      <c r="L202" s="3">
        <v>26133.39</v>
      </c>
      <c r="M202" s="4">
        <v>0.04</v>
      </c>
      <c r="N202" s="5" t="s">
        <v>34</v>
      </c>
      <c r="O202" s="3">
        <v>-11053.6</v>
      </c>
      <c r="P202" s="3">
        <v>880.98</v>
      </c>
      <c r="Q202" s="3">
        <v>44.55</v>
      </c>
      <c r="R202" s="5" t="s">
        <v>152</v>
      </c>
      <c r="S202" s="5" t="s">
        <v>153</v>
      </c>
      <c r="T202" s="5" t="str">
        <f t="shared" si="19"/>
        <v>Julia West</v>
      </c>
      <c r="U202" t="s">
        <v>260</v>
      </c>
      <c r="V202" s="5" t="s">
        <v>74</v>
      </c>
      <c r="W202" s="5" t="s">
        <v>57</v>
      </c>
      <c r="X202" s="5" t="s">
        <v>104</v>
      </c>
      <c r="Y202" s="5" t="s">
        <v>481</v>
      </c>
      <c r="Z202" s="5" t="s">
        <v>106</v>
      </c>
      <c r="AA202" s="4">
        <v>0.62</v>
      </c>
      <c r="AB202" s="1">
        <v>39820</v>
      </c>
      <c r="AC202" s="1">
        <v>18954</v>
      </c>
      <c r="AD202">
        <f t="shared" si="20"/>
        <v>1</v>
      </c>
      <c r="AE202">
        <f t="shared" ca="1" si="21"/>
        <v>72</v>
      </c>
      <c r="AF202" t="str">
        <f t="shared" ca="1" si="22"/>
        <v>Over 65</v>
      </c>
      <c r="AG202" s="3">
        <f t="shared" si="23"/>
        <v>30.839253599999999</v>
      </c>
      <c r="AH202" t="str">
        <f>_xlfn.IFNA(VLOOKUP(Sales_Transactions[[#This Row],[Order ID]],Returned_Items[#All],2,FALSE),"Not Returned")</f>
        <v>Returned</v>
      </c>
    </row>
    <row r="203" spans="1:34" x14ac:dyDescent="0.25">
      <c r="A203">
        <v>23584</v>
      </c>
      <c r="C203" t="s">
        <v>482</v>
      </c>
      <c r="D203" s="2" t="str">
        <f>TEXT(MID(Sales_Transactions[[#This Row],[Order Date]],2,5),"d/m/yyy")</f>
        <v>12/3/2012</v>
      </c>
      <c r="E203" s="2" t="str">
        <f>TEXT(MID(Sales_Transactions[[#This Row],[Order Date]],2,5),"d")</f>
        <v>12</v>
      </c>
      <c r="F203" s="2" t="str">
        <f>TEXT(MID(Sales_Transactions[[#This Row],[Order Date]],2,5),"m")</f>
        <v>3</v>
      </c>
      <c r="G203" s="2" t="str">
        <f>TEXT(MID(Sales_Transactions[[#This Row],[Order Date]],2,5),"yyy")</f>
        <v>2012</v>
      </c>
      <c r="H203" s="2" t="str">
        <f>TEXT(MID(Sales_Transactions[[#This Row],[Order Date]],2,5),"yyy/m")</f>
        <v>2012/3</v>
      </c>
      <c r="I203" t="s">
        <v>101</v>
      </c>
      <c r="J203">
        <f t="shared" si="18"/>
        <v>1</v>
      </c>
      <c r="K203" s="2">
        <v>14</v>
      </c>
      <c r="L203" s="3">
        <v>2671.21</v>
      </c>
      <c r="M203" s="4">
        <v>0.06</v>
      </c>
      <c r="N203" s="5" t="s">
        <v>34</v>
      </c>
      <c r="O203" s="3">
        <v>636.17999999999995</v>
      </c>
      <c r="P203" s="3">
        <v>200.97</v>
      </c>
      <c r="Q203" s="3">
        <v>15.59</v>
      </c>
      <c r="R203" s="5" t="s">
        <v>143</v>
      </c>
      <c r="S203" s="5" t="s">
        <v>144</v>
      </c>
      <c r="T203" s="5" t="str">
        <f t="shared" si="19"/>
        <v>Alan Barnes</v>
      </c>
      <c r="U203" t="s">
        <v>260</v>
      </c>
      <c r="V203" s="5" t="s">
        <v>47</v>
      </c>
      <c r="W203" s="5" t="s">
        <v>48</v>
      </c>
      <c r="X203" s="5" t="s">
        <v>324</v>
      </c>
      <c r="Y203" s="5" t="s">
        <v>483</v>
      </c>
      <c r="Z203" s="5" t="s">
        <v>40</v>
      </c>
      <c r="AA203" s="4">
        <v>0.36</v>
      </c>
      <c r="AB203" s="1">
        <v>40982</v>
      </c>
      <c r="AC203" s="1">
        <v>18858</v>
      </c>
      <c r="AD203">
        <f t="shared" si="20"/>
        <v>2</v>
      </c>
      <c r="AE203">
        <f t="shared" ca="1" si="21"/>
        <v>72</v>
      </c>
      <c r="AF203" t="str">
        <f t="shared" ca="1" si="22"/>
        <v>Over 65</v>
      </c>
      <c r="AG203" s="3">
        <f t="shared" si="23"/>
        <v>15.459958428571428</v>
      </c>
      <c r="AH203" t="str">
        <f>_xlfn.IFNA(VLOOKUP(Sales_Transactions[[#This Row],[Order ID]],Returned_Items[#All],2,FALSE),"Not Returned")</f>
        <v>Not Returned</v>
      </c>
    </row>
    <row r="204" spans="1:34" x14ac:dyDescent="0.25">
      <c r="A204">
        <v>24007</v>
      </c>
      <c r="C204" t="s">
        <v>484</v>
      </c>
      <c r="D204" s="2" t="str">
        <f>TEXT(MID(Sales_Transactions[[#This Row],[Order Date]],2,5),"d/m/yyy")</f>
        <v>26/8/2010</v>
      </c>
      <c r="E204" s="2" t="str">
        <f>TEXT(MID(Sales_Transactions[[#This Row],[Order Date]],2,5),"d")</f>
        <v>26</v>
      </c>
      <c r="F204" s="2" t="str">
        <f>TEXT(MID(Sales_Transactions[[#This Row],[Order Date]],2,5),"m")</f>
        <v>8</v>
      </c>
      <c r="G204" s="2" t="str">
        <f>TEXT(MID(Sales_Transactions[[#This Row],[Order Date]],2,5),"yyy")</f>
        <v>2010</v>
      </c>
      <c r="H204" s="2" t="str">
        <f>TEXT(MID(Sales_Transactions[[#This Row],[Order Date]],2,5),"yyy/m")</f>
        <v>2010/8</v>
      </c>
      <c r="I204" t="s">
        <v>22</v>
      </c>
      <c r="J204">
        <f t="shared" si="18"/>
        <v>2</v>
      </c>
      <c r="K204" s="2">
        <v>26</v>
      </c>
      <c r="L204" s="3">
        <v>531.66</v>
      </c>
      <c r="M204" s="4">
        <v>0.08</v>
      </c>
      <c r="N204" s="5" t="s">
        <v>23</v>
      </c>
      <c r="O204" s="3">
        <v>135.65</v>
      </c>
      <c r="P204" s="3">
        <v>20.89</v>
      </c>
      <c r="Q204" s="3">
        <v>1.99</v>
      </c>
      <c r="R204" s="5" t="s">
        <v>211</v>
      </c>
      <c r="S204" s="5" t="s">
        <v>212</v>
      </c>
      <c r="T204" s="5" t="str">
        <f t="shared" si="19"/>
        <v>Joy Bell</v>
      </c>
      <c r="U204" t="s">
        <v>260</v>
      </c>
      <c r="V204" s="5" t="s">
        <v>74</v>
      </c>
      <c r="W204" s="5" t="s">
        <v>48</v>
      </c>
      <c r="X204" s="5" t="s">
        <v>87</v>
      </c>
      <c r="Y204" s="5" t="s">
        <v>485</v>
      </c>
      <c r="Z204" s="5" t="s">
        <v>60</v>
      </c>
      <c r="AA204" s="4">
        <v>0.48</v>
      </c>
      <c r="AB204" s="1">
        <v>40423</v>
      </c>
      <c r="AC204" s="1">
        <v>18866</v>
      </c>
      <c r="AD204">
        <f t="shared" si="20"/>
        <v>7</v>
      </c>
      <c r="AE204">
        <f t="shared" ca="1" si="21"/>
        <v>72</v>
      </c>
      <c r="AF204" t="str">
        <f t="shared" ca="1" si="22"/>
        <v>Over 65</v>
      </c>
      <c r="AG204" s="3">
        <f t="shared" si="23"/>
        <v>0.87935723076923078</v>
      </c>
      <c r="AH204" t="str">
        <f>_xlfn.IFNA(VLOOKUP(Sales_Transactions[[#This Row],[Order ID]],Returned_Items[#All],2,FALSE),"Not Returned")</f>
        <v>Not Returned</v>
      </c>
    </row>
    <row r="205" spans="1:34" x14ac:dyDescent="0.25">
      <c r="A205">
        <v>24007</v>
      </c>
      <c r="C205" t="s">
        <v>484</v>
      </c>
      <c r="D205" s="2" t="str">
        <f>TEXT(MID(Sales_Transactions[[#This Row],[Order Date]],2,5),"d/m/yyy")</f>
        <v>26/8/2010</v>
      </c>
      <c r="E205" s="2" t="str">
        <f>TEXT(MID(Sales_Transactions[[#This Row],[Order Date]],2,5),"d")</f>
        <v>26</v>
      </c>
      <c r="F205" s="2" t="str">
        <f>TEXT(MID(Sales_Transactions[[#This Row],[Order Date]],2,5),"m")</f>
        <v>8</v>
      </c>
      <c r="G205" s="2" t="str">
        <f>TEXT(MID(Sales_Transactions[[#This Row],[Order Date]],2,5),"yyy")</f>
        <v>2010</v>
      </c>
      <c r="H205" s="2" t="str">
        <f>TEXT(MID(Sales_Transactions[[#This Row],[Order Date]],2,5),"yyy/m")</f>
        <v>2010/8</v>
      </c>
      <c r="I205" t="s">
        <v>22</v>
      </c>
      <c r="J205">
        <f t="shared" si="18"/>
        <v>2</v>
      </c>
      <c r="K205" s="2">
        <v>28</v>
      </c>
      <c r="L205" s="3">
        <v>317.85000000000002</v>
      </c>
      <c r="M205" s="4">
        <v>0.06</v>
      </c>
      <c r="N205" s="5" t="s">
        <v>23</v>
      </c>
      <c r="O205" s="3">
        <v>-13.95</v>
      </c>
      <c r="P205" s="3">
        <v>11.58</v>
      </c>
      <c r="Q205" s="3">
        <v>6.97</v>
      </c>
      <c r="R205" s="5" t="s">
        <v>211</v>
      </c>
      <c r="S205" s="5" t="s">
        <v>212</v>
      </c>
      <c r="T205" s="5" t="str">
        <f t="shared" si="19"/>
        <v>Joy Bell</v>
      </c>
      <c r="U205" t="s">
        <v>260</v>
      </c>
      <c r="V205" s="5" t="s">
        <v>74</v>
      </c>
      <c r="W205" s="5" t="s">
        <v>28</v>
      </c>
      <c r="X205" s="5" t="s">
        <v>98</v>
      </c>
      <c r="Y205" s="5" t="s">
        <v>486</v>
      </c>
      <c r="Z205" s="5" t="s">
        <v>43</v>
      </c>
      <c r="AA205" s="4">
        <v>0.35</v>
      </c>
      <c r="AB205" s="1">
        <v>40423</v>
      </c>
      <c r="AC205" s="1">
        <v>19227</v>
      </c>
      <c r="AD205">
        <f t="shared" si="20"/>
        <v>7</v>
      </c>
      <c r="AE205">
        <f t="shared" ca="1" si="21"/>
        <v>71</v>
      </c>
      <c r="AF205" t="str">
        <f t="shared" ca="1" si="22"/>
        <v>Over 65</v>
      </c>
      <c r="AG205" s="3">
        <f t="shared" si="23"/>
        <v>0.66225185714285717</v>
      </c>
      <c r="AH205" t="str">
        <f>_xlfn.IFNA(VLOOKUP(Sales_Transactions[[#This Row],[Order ID]],Returned_Items[#All],2,FALSE),"Not Returned")</f>
        <v>Not Returned</v>
      </c>
    </row>
    <row r="206" spans="1:34" x14ac:dyDescent="0.25">
      <c r="A206">
        <v>24007</v>
      </c>
      <c r="C206" t="s">
        <v>484</v>
      </c>
      <c r="D206" s="2" t="str">
        <f>TEXT(MID(Sales_Transactions[[#This Row],[Order Date]],2,5),"d/m/yyy")</f>
        <v>26/8/2010</v>
      </c>
      <c r="E206" s="2" t="str">
        <f>TEXT(MID(Sales_Transactions[[#This Row],[Order Date]],2,5),"d")</f>
        <v>26</v>
      </c>
      <c r="F206" s="2" t="str">
        <f>TEXT(MID(Sales_Transactions[[#This Row],[Order Date]],2,5),"m")</f>
        <v>8</v>
      </c>
      <c r="G206" s="2" t="str">
        <f>TEXT(MID(Sales_Transactions[[#This Row],[Order Date]],2,5),"yyy")</f>
        <v>2010</v>
      </c>
      <c r="H206" s="2" t="str">
        <f>TEXT(MID(Sales_Transactions[[#This Row],[Order Date]],2,5),"yyy/m")</f>
        <v>2010/8</v>
      </c>
      <c r="I206" t="s">
        <v>22</v>
      </c>
      <c r="J206">
        <f t="shared" si="18"/>
        <v>2</v>
      </c>
      <c r="K206" s="2">
        <v>42</v>
      </c>
      <c r="L206" s="3">
        <v>163.08000000000001</v>
      </c>
      <c r="M206" s="4">
        <v>0.09</v>
      </c>
      <c r="N206" s="5" t="s">
        <v>23</v>
      </c>
      <c r="O206" s="3">
        <v>66.17</v>
      </c>
      <c r="P206" s="3">
        <v>4.13</v>
      </c>
      <c r="Q206" s="3">
        <v>0.5</v>
      </c>
      <c r="R206" s="5" t="s">
        <v>211</v>
      </c>
      <c r="S206" s="5" t="s">
        <v>212</v>
      </c>
      <c r="T206" s="5" t="str">
        <f t="shared" si="19"/>
        <v>Joy Bell</v>
      </c>
      <c r="U206" t="s">
        <v>260</v>
      </c>
      <c r="V206" s="5" t="s">
        <v>74</v>
      </c>
      <c r="W206" s="5" t="s">
        <v>28</v>
      </c>
      <c r="X206" s="5" t="s">
        <v>115</v>
      </c>
      <c r="Y206" s="5" t="s">
        <v>275</v>
      </c>
      <c r="Z206" s="5" t="s">
        <v>43</v>
      </c>
      <c r="AA206" s="4">
        <v>0.39</v>
      </c>
      <c r="AB206" s="1">
        <v>40420</v>
      </c>
      <c r="AC206" s="1">
        <v>19146</v>
      </c>
      <c r="AD206">
        <f t="shared" si="20"/>
        <v>4</v>
      </c>
      <c r="AE206">
        <f t="shared" ca="1" si="21"/>
        <v>72</v>
      </c>
      <c r="AF206" t="str">
        <f t="shared" ca="1" si="22"/>
        <v>Over 65</v>
      </c>
      <c r="AG206" s="3">
        <f t="shared" si="23"/>
        <v>0.11014959523809524</v>
      </c>
      <c r="AH206" t="str">
        <f>_xlfn.IFNA(VLOOKUP(Sales_Transactions[[#This Row],[Order ID]],Returned_Items[#All],2,FALSE),"Not Returned")</f>
        <v>Not Returned</v>
      </c>
    </row>
    <row r="207" spans="1:34" x14ac:dyDescent="0.25">
      <c r="A207">
        <v>24038</v>
      </c>
      <c r="C207" t="s">
        <v>487</v>
      </c>
      <c r="D207" s="2" t="str">
        <f>TEXT(MID(Sales_Transactions[[#This Row],[Order Date]],2,5),"d/m/yyy")</f>
        <v>20/6/2011</v>
      </c>
      <c r="E207" s="2" t="str">
        <f>TEXT(MID(Sales_Transactions[[#This Row],[Order Date]],2,5),"d")</f>
        <v>20</v>
      </c>
      <c r="F207" s="2" t="str">
        <f>TEXT(MID(Sales_Transactions[[#This Row],[Order Date]],2,5),"m")</f>
        <v>6</v>
      </c>
      <c r="G207" s="2" t="str">
        <f>TEXT(MID(Sales_Transactions[[#This Row],[Order Date]],2,5),"yyy")</f>
        <v>2011</v>
      </c>
      <c r="H207" s="2" t="str">
        <f>TEXT(MID(Sales_Transactions[[#This Row],[Order Date]],2,5),"yyy/m")</f>
        <v>2011/6</v>
      </c>
      <c r="I207" t="s">
        <v>33</v>
      </c>
      <c r="J207">
        <f t="shared" si="18"/>
        <v>4</v>
      </c>
      <c r="K207" s="2">
        <v>38</v>
      </c>
      <c r="L207" s="3">
        <v>103.07</v>
      </c>
      <c r="M207" s="4">
        <v>0.1</v>
      </c>
      <c r="N207" s="5" t="s">
        <v>23</v>
      </c>
      <c r="O207" s="3">
        <v>-0.95</v>
      </c>
      <c r="P207" s="3">
        <v>2.78</v>
      </c>
      <c r="Q207" s="3">
        <v>1.34</v>
      </c>
      <c r="R207" s="5" t="s">
        <v>148</v>
      </c>
      <c r="S207" s="5" t="s">
        <v>472</v>
      </c>
      <c r="T207" s="5" t="str">
        <f t="shared" si="19"/>
        <v>Jack Lebron</v>
      </c>
      <c r="U207" t="s">
        <v>260</v>
      </c>
      <c r="V207" s="5" t="s">
        <v>47</v>
      </c>
      <c r="W207" s="5" t="s">
        <v>28</v>
      </c>
      <c r="X207" s="5" t="s">
        <v>124</v>
      </c>
      <c r="Y207" s="5" t="s">
        <v>400</v>
      </c>
      <c r="Z207" s="5" t="s">
        <v>84</v>
      </c>
      <c r="AA207" s="4">
        <v>0.45</v>
      </c>
      <c r="AB207" s="1">
        <v>40716</v>
      </c>
      <c r="AC207" s="1">
        <v>19199</v>
      </c>
      <c r="AD207">
        <f t="shared" si="20"/>
        <v>2</v>
      </c>
      <c r="AE207">
        <f t="shared" ca="1" si="21"/>
        <v>72</v>
      </c>
      <c r="AF207" t="str">
        <f t="shared" ca="1" si="22"/>
        <v>Over 65</v>
      </c>
      <c r="AG207" s="3">
        <f t="shared" si="23"/>
        <v>0.1083478947368421</v>
      </c>
      <c r="AH207" t="str">
        <f>_xlfn.IFNA(VLOOKUP(Sales_Transactions[[#This Row],[Order ID]],Returned_Items[#All],2,FALSE),"Not Returned")</f>
        <v>Not Returned</v>
      </c>
    </row>
    <row r="208" spans="1:34" x14ac:dyDescent="0.25">
      <c r="A208">
        <v>24097</v>
      </c>
      <c r="C208" t="s">
        <v>488</v>
      </c>
      <c r="D208" s="2" t="str">
        <f>TEXT(MID(Sales_Transactions[[#This Row],[Order Date]],2,5),"d/m/yyy")</f>
        <v>4/8/2010</v>
      </c>
      <c r="E208" s="2" t="str">
        <f>TEXT(MID(Sales_Transactions[[#This Row],[Order Date]],2,5),"d")</f>
        <v>4</v>
      </c>
      <c r="F208" s="2" t="str">
        <f>TEXT(MID(Sales_Transactions[[#This Row],[Order Date]],2,5),"m")</f>
        <v>8</v>
      </c>
      <c r="G208" s="2" t="str">
        <f>TEXT(MID(Sales_Transactions[[#This Row],[Order Date]],2,5),"yyy")</f>
        <v>2010</v>
      </c>
      <c r="H208" s="2" t="str">
        <f>TEXT(MID(Sales_Transactions[[#This Row],[Order Date]],2,5),"yyy/m")</f>
        <v>2010/8</v>
      </c>
      <c r="I208" t="s">
        <v>33</v>
      </c>
      <c r="J208">
        <f t="shared" si="18"/>
        <v>4</v>
      </c>
      <c r="K208" s="2">
        <v>1</v>
      </c>
      <c r="L208" s="3">
        <v>17.190000000000001</v>
      </c>
      <c r="M208" s="4">
        <v>0</v>
      </c>
      <c r="N208" s="5" t="s">
        <v>23</v>
      </c>
      <c r="O208" s="3">
        <v>-35.340000000000003</v>
      </c>
      <c r="P208" s="3">
        <v>14.48</v>
      </c>
      <c r="Q208" s="3">
        <v>1.99</v>
      </c>
      <c r="R208" s="5" t="s">
        <v>298</v>
      </c>
      <c r="S208" s="5" t="s">
        <v>299</v>
      </c>
      <c r="T208" s="5" t="str">
        <f t="shared" si="19"/>
        <v>Anthony Johnson</v>
      </c>
      <c r="U208" t="s">
        <v>260</v>
      </c>
      <c r="V208" s="5" t="s">
        <v>27</v>
      </c>
      <c r="W208" s="5" t="s">
        <v>48</v>
      </c>
      <c r="X208" s="5" t="s">
        <v>87</v>
      </c>
      <c r="Y208" s="5" t="s">
        <v>489</v>
      </c>
      <c r="Z208" s="5" t="s">
        <v>60</v>
      </c>
      <c r="AA208" s="4">
        <v>0.49</v>
      </c>
      <c r="AB208" s="1">
        <v>40394</v>
      </c>
      <c r="AC208" s="1">
        <v>19261</v>
      </c>
      <c r="AD208">
        <f t="shared" si="20"/>
        <v>0</v>
      </c>
      <c r="AE208">
        <f t="shared" ca="1" si="21"/>
        <v>71</v>
      </c>
      <c r="AF208" t="str">
        <f t="shared" ca="1" si="22"/>
        <v>Over 65</v>
      </c>
      <c r="AG208" s="3">
        <f t="shared" si="23"/>
        <v>16.47</v>
      </c>
      <c r="AH208" t="str">
        <f>_xlfn.IFNA(VLOOKUP(Sales_Transactions[[#This Row],[Order ID]],Returned_Items[#All],2,FALSE),"Not Returned")</f>
        <v>Not Returned</v>
      </c>
    </row>
    <row r="209" spans="1:34" x14ac:dyDescent="0.25">
      <c r="A209">
        <v>24097</v>
      </c>
      <c r="C209" t="s">
        <v>488</v>
      </c>
      <c r="D209" s="2" t="str">
        <f>TEXT(MID(Sales_Transactions[[#This Row],[Order Date]],2,5),"d/m/yyy")</f>
        <v>4/8/2010</v>
      </c>
      <c r="E209" s="2" t="str">
        <f>TEXT(MID(Sales_Transactions[[#This Row],[Order Date]],2,5),"d")</f>
        <v>4</v>
      </c>
      <c r="F209" s="2" t="str">
        <f>TEXT(MID(Sales_Transactions[[#This Row],[Order Date]],2,5),"m")</f>
        <v>8</v>
      </c>
      <c r="G209" s="2" t="str">
        <f>TEXT(MID(Sales_Transactions[[#This Row],[Order Date]],2,5),"yyy")</f>
        <v>2010</v>
      </c>
      <c r="H209" s="2" t="str">
        <f>TEXT(MID(Sales_Transactions[[#This Row],[Order Date]],2,5),"yyy/m")</f>
        <v>2010/8</v>
      </c>
      <c r="I209" t="s">
        <v>33</v>
      </c>
      <c r="J209">
        <f t="shared" si="18"/>
        <v>4</v>
      </c>
      <c r="K209" s="2">
        <v>27</v>
      </c>
      <c r="L209" s="3">
        <v>2689.48</v>
      </c>
      <c r="M209" s="4">
        <v>0.04</v>
      </c>
      <c r="N209" s="5" t="s">
        <v>23</v>
      </c>
      <c r="O209" s="3">
        <v>399.93</v>
      </c>
      <c r="P209" s="3">
        <v>99.99</v>
      </c>
      <c r="Q209" s="3">
        <v>19.989999999999998</v>
      </c>
      <c r="R209" s="5" t="s">
        <v>298</v>
      </c>
      <c r="S209" s="5" t="s">
        <v>299</v>
      </c>
      <c r="T209" s="5" t="str">
        <f t="shared" si="19"/>
        <v>Anthony Johnson</v>
      </c>
      <c r="U209" t="s">
        <v>260</v>
      </c>
      <c r="V209" s="5" t="s">
        <v>27</v>
      </c>
      <c r="W209" s="5" t="s">
        <v>48</v>
      </c>
      <c r="X209" s="5" t="s">
        <v>87</v>
      </c>
      <c r="Y209" s="5" t="s">
        <v>490</v>
      </c>
      <c r="Z209" s="5" t="s">
        <v>43</v>
      </c>
      <c r="AA209" s="4">
        <v>0.5</v>
      </c>
      <c r="AB209" s="1">
        <v>40396</v>
      </c>
      <c r="AC209" s="1">
        <v>19194</v>
      </c>
      <c r="AD209">
        <f t="shared" si="20"/>
        <v>2</v>
      </c>
      <c r="AE209">
        <f t="shared" ca="1" si="21"/>
        <v>72</v>
      </c>
      <c r="AF209" t="str">
        <f t="shared" ca="1" si="22"/>
        <v>Over 65</v>
      </c>
      <c r="AG209" s="3">
        <f t="shared" si="23"/>
        <v>4.44222237037037</v>
      </c>
      <c r="AH209" t="str">
        <f>_xlfn.IFNA(VLOOKUP(Sales_Transactions[[#This Row],[Order ID]],Returned_Items[#All],2,FALSE),"Not Returned")</f>
        <v>Not Returned</v>
      </c>
    </row>
    <row r="210" spans="1:34" hidden="1" x14ac:dyDescent="0.25">
      <c r="A210">
        <v>24097</v>
      </c>
      <c r="C210" t="s">
        <v>488</v>
      </c>
      <c r="D210" s="2" t="str">
        <f>TEXT(MID(Sales_Transactions[[#This Row],[Order Date]],2,5),"d/m/yyy")</f>
        <v>4/8/2010</v>
      </c>
      <c r="E210" s="2" t="str">
        <f>TEXT(MID(Sales_Transactions[[#This Row],[Order Date]],2,5),"d")</f>
        <v>4</v>
      </c>
      <c r="F210" s="2" t="str">
        <f>TEXT(MID(Sales_Transactions[[#This Row],[Order Date]],2,5),"m")</f>
        <v>8</v>
      </c>
      <c r="G210" s="2" t="str">
        <f>TEXT(MID(Sales_Transactions[[#This Row],[Order Date]],2,5),"yyy")</f>
        <v>2010</v>
      </c>
      <c r="H210" s="2" t="str">
        <f>TEXT(MID(Sales_Transactions[[#This Row],[Order Date]],2,5),"yyy/m")</f>
        <v>2010/8</v>
      </c>
      <c r="I210" t="s">
        <v>33</v>
      </c>
      <c r="J210">
        <f t="shared" si="18"/>
        <v>4</v>
      </c>
      <c r="K210" s="2">
        <v>2</v>
      </c>
      <c r="L210">
        <v>15.31</v>
      </c>
      <c r="M210">
        <v>0.01</v>
      </c>
      <c r="N210" t="s">
        <v>23</v>
      </c>
      <c r="O210">
        <v>-8.15</v>
      </c>
      <c r="P210">
        <v>4.9800000000000004</v>
      </c>
      <c r="Q210">
        <v>4.8600000000000003</v>
      </c>
      <c r="R210" t="s">
        <v>298</v>
      </c>
      <c r="S210" t="s">
        <v>299</v>
      </c>
      <c r="T210" t="str">
        <f t="shared" si="19"/>
        <v>Anthony Johnson</v>
      </c>
      <c r="U210" t="s">
        <v>260</v>
      </c>
      <c r="V210" t="s">
        <v>27</v>
      </c>
      <c r="W210" t="s">
        <v>28</v>
      </c>
      <c r="X210" t="s">
        <v>75</v>
      </c>
      <c r="Y210" t="s">
        <v>491</v>
      </c>
      <c r="Z210" t="s">
        <v>43</v>
      </c>
      <c r="AA210">
        <v>0.38</v>
      </c>
      <c r="AB210" s="1">
        <v>40396</v>
      </c>
      <c r="AC210" s="1"/>
      <c r="AD210">
        <f t="shared" si="20"/>
        <v>2</v>
      </c>
      <c r="AE210">
        <f t="shared" ca="1" si="21"/>
        <v>124</v>
      </c>
      <c r="AF210" t="str">
        <f t="shared" ca="1" si="22"/>
        <v>Over 65</v>
      </c>
      <c r="AG210">
        <f t="shared" si="23"/>
        <v>4.9197509999999998</v>
      </c>
      <c r="AH210" t="str">
        <f>_xlfn.IFNA(VLOOKUP(Sales_Transactions[[#This Row],[Order ID]],Returned_Items[#All],2,FALSE),"Not Returned")</f>
        <v>Not Returned</v>
      </c>
    </row>
    <row r="211" spans="1:34" x14ac:dyDescent="0.25">
      <c r="A211">
        <v>24128</v>
      </c>
      <c r="C211" t="s">
        <v>77</v>
      </c>
      <c r="D211" s="2" t="str">
        <f>TEXT(MID(Sales_Transactions[[#This Row],[Order Date]],2,5),"d/m/yyy")</f>
        <v>23/11/2010</v>
      </c>
      <c r="E211" s="2" t="str">
        <f>TEXT(MID(Sales_Transactions[[#This Row],[Order Date]],2,5),"d")</f>
        <v>23</v>
      </c>
      <c r="F211" s="2" t="str">
        <f>TEXT(MID(Sales_Transactions[[#This Row],[Order Date]],2,5),"m")</f>
        <v>11</v>
      </c>
      <c r="G211" s="2" t="str">
        <f>TEXT(MID(Sales_Transactions[[#This Row],[Order Date]],2,5),"yyy")</f>
        <v>2010</v>
      </c>
      <c r="H211" s="2" t="str">
        <f>TEXT(MID(Sales_Transactions[[#This Row],[Order Date]],2,5),"yyy/m")</f>
        <v>2010/11</v>
      </c>
      <c r="I211" t="s">
        <v>33</v>
      </c>
      <c r="J211">
        <f t="shared" si="18"/>
        <v>4</v>
      </c>
      <c r="K211" s="2">
        <v>13</v>
      </c>
      <c r="L211" s="3">
        <v>270.63</v>
      </c>
      <c r="M211" s="4">
        <v>0.1</v>
      </c>
      <c r="N211" s="5" t="s">
        <v>23</v>
      </c>
      <c r="O211" s="3">
        <v>7.07</v>
      </c>
      <c r="P211" s="3">
        <v>21.98</v>
      </c>
      <c r="Q211" s="3">
        <v>8.32</v>
      </c>
      <c r="R211" s="5" t="s">
        <v>157</v>
      </c>
      <c r="S211" s="5" t="s">
        <v>158</v>
      </c>
      <c r="T211" s="5" t="str">
        <f t="shared" si="19"/>
        <v>Eugene Barchas</v>
      </c>
      <c r="U211" t="s">
        <v>260</v>
      </c>
      <c r="V211" s="5" t="s">
        <v>47</v>
      </c>
      <c r="W211" s="5" t="s">
        <v>28</v>
      </c>
      <c r="X211" s="5" t="s">
        <v>75</v>
      </c>
      <c r="Y211" s="5" t="s">
        <v>492</v>
      </c>
      <c r="Z211" s="5" t="s">
        <v>84</v>
      </c>
      <c r="AA211" s="4">
        <v>0.39</v>
      </c>
      <c r="AB211" s="1">
        <v>40507</v>
      </c>
      <c r="AC211" s="1">
        <v>19006</v>
      </c>
      <c r="AD211">
        <f t="shared" si="20"/>
        <v>2</v>
      </c>
      <c r="AE211">
        <f t="shared" ca="1" si="21"/>
        <v>72</v>
      </c>
      <c r="AF211" t="str">
        <f t="shared" ca="1" si="22"/>
        <v>Over 65</v>
      </c>
      <c r="AG211" s="3">
        <f t="shared" si="23"/>
        <v>2.3290784615384617</v>
      </c>
      <c r="AH211" t="str">
        <f>_xlfn.IFNA(VLOOKUP(Sales_Transactions[[#This Row],[Order ID]],Returned_Items[#All],2,FALSE),"Not Returned")</f>
        <v>Not Returned</v>
      </c>
    </row>
    <row r="212" spans="1:34" x14ac:dyDescent="0.25">
      <c r="A212">
        <v>24128</v>
      </c>
      <c r="C212" t="s">
        <v>77</v>
      </c>
      <c r="D212" s="2" t="str">
        <f>TEXT(MID(Sales_Transactions[[#This Row],[Order Date]],2,5),"d/m/yyy")</f>
        <v>23/11/2010</v>
      </c>
      <c r="E212" s="2" t="str">
        <f>TEXT(MID(Sales_Transactions[[#This Row],[Order Date]],2,5),"d")</f>
        <v>23</v>
      </c>
      <c r="F212" s="2" t="str">
        <f>TEXT(MID(Sales_Transactions[[#This Row],[Order Date]],2,5),"m")</f>
        <v>11</v>
      </c>
      <c r="G212" s="2" t="str">
        <f>TEXT(MID(Sales_Transactions[[#This Row],[Order Date]],2,5),"yyy")</f>
        <v>2010</v>
      </c>
      <c r="H212" s="2" t="str">
        <f>TEXT(MID(Sales_Transactions[[#This Row],[Order Date]],2,5),"yyy/m")</f>
        <v>2010/11</v>
      </c>
      <c r="I212" t="s">
        <v>33</v>
      </c>
      <c r="J212">
        <f t="shared" si="18"/>
        <v>4</v>
      </c>
      <c r="K212" s="2">
        <v>43</v>
      </c>
      <c r="L212" s="3">
        <v>6583.9129999999996</v>
      </c>
      <c r="M212" s="4">
        <v>0.09</v>
      </c>
      <c r="N212" s="5" t="s">
        <v>23</v>
      </c>
      <c r="O212" s="3">
        <v>1459.79</v>
      </c>
      <c r="P212" s="3">
        <v>195.99</v>
      </c>
      <c r="Q212" s="3">
        <v>3.99</v>
      </c>
      <c r="R212" s="5" t="s">
        <v>157</v>
      </c>
      <c r="S212" s="5" t="s">
        <v>158</v>
      </c>
      <c r="T212" s="5" t="str">
        <f t="shared" si="19"/>
        <v>Eugene Barchas</v>
      </c>
      <c r="U212" t="s">
        <v>260</v>
      </c>
      <c r="V212" s="5" t="s">
        <v>47</v>
      </c>
      <c r="W212" s="5" t="s">
        <v>48</v>
      </c>
      <c r="X212" s="5" t="s">
        <v>49</v>
      </c>
      <c r="Y212" s="5" t="s">
        <v>493</v>
      </c>
      <c r="Z212" s="5" t="s">
        <v>43</v>
      </c>
      <c r="AA212" s="4">
        <v>0.59</v>
      </c>
      <c r="AB212" s="1">
        <v>40507</v>
      </c>
      <c r="AC212" s="1">
        <v>19153</v>
      </c>
      <c r="AD212">
        <f t="shared" si="20"/>
        <v>2</v>
      </c>
      <c r="AE212">
        <f t="shared" ca="1" si="21"/>
        <v>72</v>
      </c>
      <c r="AF212" t="str">
        <f t="shared" ca="1" si="22"/>
        <v>Over 65</v>
      </c>
      <c r="AG212" s="3">
        <f t="shared" si="23"/>
        <v>4.6465955581395351</v>
      </c>
      <c r="AH212" t="str">
        <f>_xlfn.IFNA(VLOOKUP(Sales_Transactions[[#This Row],[Order ID]],Returned_Items[#All],2,FALSE),"Not Returned")</f>
        <v>Not Returned</v>
      </c>
    </row>
    <row r="213" spans="1:34" x14ac:dyDescent="0.25">
      <c r="A213">
        <v>24294</v>
      </c>
      <c r="C213" t="s">
        <v>494</v>
      </c>
      <c r="D213" s="2" t="str">
        <f>TEXT(MID(Sales_Transactions[[#This Row],[Order Date]],2,5),"d/m/yyy")</f>
        <v>2/8/2009</v>
      </c>
      <c r="E213" s="2" t="str">
        <f>TEXT(MID(Sales_Transactions[[#This Row],[Order Date]],2,5),"d")</f>
        <v>2</v>
      </c>
      <c r="F213" s="2" t="str">
        <f>TEXT(MID(Sales_Transactions[[#This Row],[Order Date]],2,5),"m")</f>
        <v>8</v>
      </c>
      <c r="G213" s="2" t="str">
        <f>TEXT(MID(Sales_Transactions[[#This Row],[Order Date]],2,5),"yyy")</f>
        <v>2009</v>
      </c>
      <c r="H213" s="2" t="str">
        <f>TEXT(MID(Sales_Transactions[[#This Row],[Order Date]],2,5),"yyy/m")</f>
        <v>2009/8</v>
      </c>
      <c r="I213" t="s">
        <v>52</v>
      </c>
      <c r="J213">
        <f t="shared" si="18"/>
        <v>1</v>
      </c>
      <c r="K213" s="2">
        <v>24</v>
      </c>
      <c r="L213" s="3">
        <v>4865.72</v>
      </c>
      <c r="M213" s="4">
        <v>0.03</v>
      </c>
      <c r="N213" s="5" t="s">
        <v>34</v>
      </c>
      <c r="O213" s="3">
        <v>1951.3</v>
      </c>
      <c r="P213" s="3">
        <v>200.97</v>
      </c>
      <c r="Q213" s="3">
        <v>15.59</v>
      </c>
      <c r="R213" s="5" t="s">
        <v>375</v>
      </c>
      <c r="S213" s="5" t="s">
        <v>376</v>
      </c>
      <c r="T213" s="5" t="str">
        <f t="shared" si="19"/>
        <v>Thomas Seio</v>
      </c>
      <c r="U213" t="s">
        <v>260</v>
      </c>
      <c r="V213" s="5" t="s">
        <v>74</v>
      </c>
      <c r="W213" s="5" t="s">
        <v>48</v>
      </c>
      <c r="X213" s="5" t="s">
        <v>324</v>
      </c>
      <c r="Y213" s="5" t="s">
        <v>483</v>
      </c>
      <c r="Z213" s="5" t="s">
        <v>40</v>
      </c>
      <c r="AA213" s="4">
        <v>0.36</v>
      </c>
      <c r="AB213" s="1">
        <v>40028</v>
      </c>
      <c r="AC213" s="1">
        <v>19644</v>
      </c>
      <c r="AD213">
        <f t="shared" si="20"/>
        <v>1</v>
      </c>
      <c r="AE213">
        <f t="shared" ca="1" si="21"/>
        <v>70</v>
      </c>
      <c r="AF213" t="str">
        <f t="shared" ca="1" si="22"/>
        <v>Over 65</v>
      </c>
      <c r="AG213" s="3">
        <f t="shared" si="23"/>
        <v>9.0208212083333326</v>
      </c>
      <c r="AH213" t="str">
        <f>_xlfn.IFNA(VLOOKUP(Sales_Transactions[[#This Row],[Order ID]],Returned_Items[#All],2,FALSE),"Not Returned")</f>
        <v>Not Returned</v>
      </c>
    </row>
    <row r="214" spans="1:34" x14ac:dyDescent="0.25">
      <c r="A214">
        <v>24387</v>
      </c>
      <c r="C214" t="s">
        <v>495</v>
      </c>
      <c r="D214" s="2" t="str">
        <f>TEXT(MID(Sales_Transactions[[#This Row],[Order Date]],2,5),"d/m/yyy")</f>
        <v>10/8/2011</v>
      </c>
      <c r="E214" s="2" t="str">
        <f>TEXT(MID(Sales_Transactions[[#This Row],[Order Date]],2,5),"d")</f>
        <v>10</v>
      </c>
      <c r="F214" s="2" t="str">
        <f>TEXT(MID(Sales_Transactions[[#This Row],[Order Date]],2,5),"m")</f>
        <v>8</v>
      </c>
      <c r="G214" s="2" t="str">
        <f>TEXT(MID(Sales_Transactions[[#This Row],[Order Date]],2,5),"yyy")</f>
        <v>2011</v>
      </c>
      <c r="H214" s="2" t="str">
        <f>TEXT(MID(Sales_Transactions[[#This Row],[Order Date]],2,5),"yyy/m")</f>
        <v>2011/8</v>
      </c>
      <c r="I214" t="s">
        <v>101</v>
      </c>
      <c r="J214">
        <f t="shared" si="18"/>
        <v>1</v>
      </c>
      <c r="K214" s="2">
        <v>23</v>
      </c>
      <c r="L214" s="3">
        <v>1003.31</v>
      </c>
      <c r="M214" s="4">
        <v>0.01</v>
      </c>
      <c r="N214" s="5" t="s">
        <v>23</v>
      </c>
      <c r="O214" s="3">
        <v>51.9</v>
      </c>
      <c r="P214" s="3">
        <v>40.97</v>
      </c>
      <c r="Q214" s="3">
        <v>14.45</v>
      </c>
      <c r="R214" s="5" t="s">
        <v>267</v>
      </c>
      <c r="S214" s="5" t="s">
        <v>449</v>
      </c>
      <c r="T214" s="5" t="str">
        <f t="shared" si="19"/>
        <v>Bryan Mills</v>
      </c>
      <c r="U214" t="s">
        <v>260</v>
      </c>
      <c r="V214" s="5" t="s">
        <v>27</v>
      </c>
      <c r="W214" s="5" t="s">
        <v>57</v>
      </c>
      <c r="X214" s="5" t="s">
        <v>58</v>
      </c>
      <c r="Y214" s="5" t="s">
        <v>496</v>
      </c>
      <c r="Z214" s="5" t="s">
        <v>31</v>
      </c>
      <c r="AA214" s="4">
        <v>0.56999999999999995</v>
      </c>
      <c r="AB214" s="1">
        <v>40766</v>
      </c>
      <c r="AC214" s="1">
        <v>19668</v>
      </c>
      <c r="AD214">
        <f t="shared" si="20"/>
        <v>1</v>
      </c>
      <c r="AE214">
        <f t="shared" ca="1" si="21"/>
        <v>70</v>
      </c>
      <c r="AF214" t="str">
        <f t="shared" ca="1" si="22"/>
        <v>Over 65</v>
      </c>
      <c r="AG214" s="3">
        <f t="shared" si="23"/>
        <v>2.4093870869565217</v>
      </c>
      <c r="AH214" t="str">
        <f>_xlfn.IFNA(VLOOKUP(Sales_Transactions[[#This Row],[Order ID]],Returned_Items[#All],2,FALSE),"Not Returned")</f>
        <v>Not Returned</v>
      </c>
    </row>
    <row r="215" spans="1:34" hidden="1" x14ac:dyDescent="0.25">
      <c r="A215">
        <v>24387</v>
      </c>
      <c r="C215" t="s">
        <v>495</v>
      </c>
      <c r="D215" s="2" t="str">
        <f>TEXT(MID(Sales_Transactions[[#This Row],[Order Date]],2,5),"d/m/yyy")</f>
        <v>10/8/2011</v>
      </c>
      <c r="E215" s="2" t="str">
        <f>TEXT(MID(Sales_Transactions[[#This Row],[Order Date]],2,5),"d")</f>
        <v>10</v>
      </c>
      <c r="F215" s="2" t="str">
        <f>TEXT(MID(Sales_Transactions[[#This Row],[Order Date]],2,5),"m")</f>
        <v>8</v>
      </c>
      <c r="G215" s="2" t="str">
        <f>TEXT(MID(Sales_Transactions[[#This Row],[Order Date]],2,5),"yyy")</f>
        <v>2011</v>
      </c>
      <c r="H215" s="2" t="str">
        <f>TEXT(MID(Sales_Transactions[[#This Row],[Order Date]],2,5),"yyy/m")</f>
        <v>2011/8</v>
      </c>
      <c r="I215" t="s">
        <v>101</v>
      </c>
      <c r="J215">
        <f t="shared" si="18"/>
        <v>1</v>
      </c>
      <c r="K215" s="2">
        <v>17</v>
      </c>
      <c r="L215">
        <v>6048.18</v>
      </c>
      <c r="M215">
        <v>0.04</v>
      </c>
      <c r="N215" t="s">
        <v>34</v>
      </c>
      <c r="O215">
        <v>1418.36</v>
      </c>
      <c r="P215">
        <v>349.45</v>
      </c>
      <c r="Q215">
        <v>60</v>
      </c>
      <c r="R215" t="s">
        <v>267</v>
      </c>
      <c r="S215" t="s">
        <v>449</v>
      </c>
      <c r="T215" t="str">
        <f t="shared" si="19"/>
        <v>Bryan Mills</v>
      </c>
      <c r="U215" t="s">
        <v>260</v>
      </c>
      <c r="V215" t="s">
        <v>27</v>
      </c>
      <c r="W215" t="s">
        <v>57</v>
      </c>
      <c r="X215" t="s">
        <v>107</v>
      </c>
      <c r="Y215" t="s">
        <v>497</v>
      </c>
      <c r="Z215" t="s">
        <v>40</v>
      </c>
      <c r="AA215"/>
      <c r="AB215" s="1">
        <v>40765</v>
      </c>
      <c r="AC215" s="1">
        <v>19493</v>
      </c>
      <c r="AD215">
        <f t="shared" si="20"/>
        <v>0</v>
      </c>
      <c r="AE215">
        <f t="shared" ca="1" si="21"/>
        <v>71</v>
      </c>
      <c r="AF215" t="str">
        <f t="shared" ca="1" si="22"/>
        <v>Over 65</v>
      </c>
      <c r="AG215">
        <f t="shared" si="23"/>
        <v>24.077071764705885</v>
      </c>
      <c r="AH215" t="str">
        <f>_xlfn.IFNA(VLOOKUP(Sales_Transactions[[#This Row],[Order ID]],Returned_Items[#All],2,FALSE),"Not Returned")</f>
        <v>Not Returned</v>
      </c>
    </row>
    <row r="216" spans="1:34" x14ac:dyDescent="0.25">
      <c r="A216">
        <v>24515</v>
      </c>
      <c r="C216" t="s">
        <v>498</v>
      </c>
      <c r="D216" s="2" t="str">
        <f>TEXT(MID(Sales_Transactions[[#This Row],[Order Date]],2,5),"d/m/yyy")</f>
        <v>6/5/2010</v>
      </c>
      <c r="E216" s="2" t="str">
        <f>TEXT(MID(Sales_Transactions[[#This Row],[Order Date]],2,5),"d")</f>
        <v>6</v>
      </c>
      <c r="F216" s="2" t="str">
        <f>TEXT(MID(Sales_Transactions[[#This Row],[Order Date]],2,5),"m")</f>
        <v>5</v>
      </c>
      <c r="G216" s="2" t="str">
        <f>TEXT(MID(Sales_Transactions[[#This Row],[Order Date]],2,5),"yyy")</f>
        <v>2010</v>
      </c>
      <c r="H216" s="2" t="str">
        <f>TEXT(MID(Sales_Transactions[[#This Row],[Order Date]],2,5),"yyy/m")</f>
        <v>2010/5</v>
      </c>
      <c r="I216" t="s">
        <v>101</v>
      </c>
      <c r="J216">
        <f t="shared" si="18"/>
        <v>1</v>
      </c>
      <c r="K216" s="2">
        <v>41</v>
      </c>
      <c r="L216" s="3">
        <v>3051.27</v>
      </c>
      <c r="M216" s="4">
        <v>0.1</v>
      </c>
      <c r="N216" s="5" t="s">
        <v>34</v>
      </c>
      <c r="O216" s="3">
        <v>121.48</v>
      </c>
      <c r="P216" s="3">
        <v>80.97</v>
      </c>
      <c r="Q216" s="3">
        <v>33.6</v>
      </c>
      <c r="R216" s="5" t="s">
        <v>157</v>
      </c>
      <c r="S216" s="5" t="s">
        <v>158</v>
      </c>
      <c r="T216" s="5" t="str">
        <f t="shared" si="19"/>
        <v>Eugene Barchas</v>
      </c>
      <c r="U216" t="s">
        <v>260</v>
      </c>
      <c r="V216" s="5" t="s">
        <v>74</v>
      </c>
      <c r="W216" s="5" t="s">
        <v>48</v>
      </c>
      <c r="X216" s="5" t="s">
        <v>324</v>
      </c>
      <c r="Y216" s="5" t="s">
        <v>499</v>
      </c>
      <c r="Z216" s="5" t="s">
        <v>40</v>
      </c>
      <c r="AA216" s="4">
        <v>0.37</v>
      </c>
      <c r="AB216" s="1">
        <v>40306</v>
      </c>
      <c r="AC216" s="1">
        <v>19670</v>
      </c>
      <c r="AD216">
        <f t="shared" si="20"/>
        <v>2</v>
      </c>
      <c r="AE216">
        <f t="shared" ca="1" si="21"/>
        <v>70</v>
      </c>
      <c r="AF216" t="str">
        <f t="shared" ca="1" si="22"/>
        <v>Over 65</v>
      </c>
      <c r="AG216" s="3">
        <f t="shared" si="23"/>
        <v>2.792415365853659</v>
      </c>
      <c r="AH216" t="str">
        <f>_xlfn.IFNA(VLOOKUP(Sales_Transactions[[#This Row],[Order ID]],Returned_Items[#All],2,FALSE),"Not Returned")</f>
        <v>Not Returned</v>
      </c>
    </row>
    <row r="217" spans="1:34" x14ac:dyDescent="0.25">
      <c r="A217">
        <v>24743</v>
      </c>
      <c r="C217" t="s">
        <v>500</v>
      </c>
      <c r="D217" s="2" t="str">
        <f>TEXT(MID(Sales_Transactions[[#This Row],[Order Date]],2,5),"d/m/yyy")</f>
        <v>28/6/2012</v>
      </c>
      <c r="E217" s="2" t="str">
        <f>TEXT(MID(Sales_Transactions[[#This Row],[Order Date]],2,5),"d")</f>
        <v>28</v>
      </c>
      <c r="F217" s="2" t="str">
        <f>TEXT(MID(Sales_Transactions[[#This Row],[Order Date]],2,5),"m")</f>
        <v>6</v>
      </c>
      <c r="G217" s="2" t="str">
        <f>TEXT(MID(Sales_Transactions[[#This Row],[Order Date]],2,5),"yyy")</f>
        <v>2012</v>
      </c>
      <c r="H217" s="2" t="str">
        <f>TEXT(MID(Sales_Transactions[[#This Row],[Order Date]],2,5),"yyy/m")</f>
        <v>2012/6</v>
      </c>
      <c r="I217" t="s">
        <v>22</v>
      </c>
      <c r="J217">
        <f t="shared" si="18"/>
        <v>2</v>
      </c>
      <c r="K217" s="2">
        <v>47</v>
      </c>
      <c r="L217" s="3">
        <v>9633.59</v>
      </c>
      <c r="M217" s="4">
        <v>0.06</v>
      </c>
      <c r="N217" s="5" t="s">
        <v>34</v>
      </c>
      <c r="O217" s="3">
        <v>176.67</v>
      </c>
      <c r="P217" s="3">
        <v>216.6</v>
      </c>
      <c r="Q217" s="3">
        <v>64.2</v>
      </c>
      <c r="R217" s="5" t="s">
        <v>102</v>
      </c>
      <c r="S217" s="5" t="s">
        <v>103</v>
      </c>
      <c r="T217" s="5" t="str">
        <f t="shared" si="19"/>
        <v>Sylvia Foulston</v>
      </c>
      <c r="U217" t="s">
        <v>260</v>
      </c>
      <c r="V217" s="5" t="s">
        <v>47</v>
      </c>
      <c r="W217" s="5" t="s">
        <v>57</v>
      </c>
      <c r="X217" s="5" t="s">
        <v>154</v>
      </c>
      <c r="Y217" s="5" t="s">
        <v>501</v>
      </c>
      <c r="Z217" s="5" t="s">
        <v>40</v>
      </c>
      <c r="AA217" s="4">
        <v>0.59</v>
      </c>
      <c r="AB217" s="1">
        <v>41095</v>
      </c>
      <c r="AC217" s="1">
        <v>19896</v>
      </c>
      <c r="AD217">
        <f t="shared" si="20"/>
        <v>7</v>
      </c>
      <c r="AE217">
        <f t="shared" ca="1" si="21"/>
        <v>70</v>
      </c>
      <c r="AF217" t="str">
        <f t="shared" ca="1" si="22"/>
        <v>Over 65</v>
      </c>
      <c r="AG217" s="3">
        <f t="shared" si="23"/>
        <v>5.9717029787234033</v>
      </c>
      <c r="AH217" t="str">
        <f>_xlfn.IFNA(VLOOKUP(Sales_Transactions[[#This Row],[Order ID]],Returned_Items[#All],2,FALSE),"Not Returned")</f>
        <v>Not Returned</v>
      </c>
    </row>
    <row r="218" spans="1:34" x14ac:dyDescent="0.25">
      <c r="A218">
        <v>24743</v>
      </c>
      <c r="C218" t="s">
        <v>500</v>
      </c>
      <c r="D218" s="2" t="str">
        <f>TEXT(MID(Sales_Transactions[[#This Row],[Order Date]],2,5),"d/m/yyy")</f>
        <v>28/6/2012</v>
      </c>
      <c r="E218" s="2" t="str">
        <f>TEXT(MID(Sales_Transactions[[#This Row],[Order Date]],2,5),"d")</f>
        <v>28</v>
      </c>
      <c r="F218" s="2" t="str">
        <f>TEXT(MID(Sales_Transactions[[#This Row],[Order Date]],2,5),"m")</f>
        <v>6</v>
      </c>
      <c r="G218" s="2" t="str">
        <f>TEXT(MID(Sales_Transactions[[#This Row],[Order Date]],2,5),"yyy")</f>
        <v>2012</v>
      </c>
      <c r="H218" s="2" t="str">
        <f>TEXT(MID(Sales_Transactions[[#This Row],[Order Date]],2,5),"yyy/m")</f>
        <v>2012/6</v>
      </c>
      <c r="I218" t="s">
        <v>22</v>
      </c>
      <c r="J218">
        <f t="shared" si="18"/>
        <v>2</v>
      </c>
      <c r="K218" s="2">
        <v>26</v>
      </c>
      <c r="L218" s="3">
        <v>3758.77</v>
      </c>
      <c r="M218" s="4">
        <v>0</v>
      </c>
      <c r="N218" s="5" t="s">
        <v>23</v>
      </c>
      <c r="O218" s="3">
        <v>753.61</v>
      </c>
      <c r="P218" s="3">
        <v>140.81</v>
      </c>
      <c r="Q218" s="3">
        <v>24.49</v>
      </c>
      <c r="R218" s="5" t="s">
        <v>102</v>
      </c>
      <c r="S218" s="5" t="s">
        <v>103</v>
      </c>
      <c r="T218" s="5" t="str">
        <f t="shared" si="19"/>
        <v>Sylvia Foulston</v>
      </c>
      <c r="U218" t="s">
        <v>260</v>
      </c>
      <c r="V218" s="5" t="s">
        <v>47</v>
      </c>
      <c r="W218" s="5" t="s">
        <v>57</v>
      </c>
      <c r="X218" s="5" t="s">
        <v>154</v>
      </c>
      <c r="Y218" s="5" t="s">
        <v>502</v>
      </c>
      <c r="Z218" s="5" t="s">
        <v>31</v>
      </c>
      <c r="AA218" s="4">
        <v>0.56999999999999995</v>
      </c>
      <c r="AB218" s="1">
        <v>41093</v>
      </c>
      <c r="AC218" s="1">
        <v>19864</v>
      </c>
      <c r="AD218">
        <f t="shared" si="20"/>
        <v>5</v>
      </c>
      <c r="AE218">
        <f t="shared" ca="1" si="21"/>
        <v>70</v>
      </c>
      <c r="AF218" t="str">
        <f t="shared" ca="1" si="22"/>
        <v>Over 65</v>
      </c>
      <c r="AG218" s="3">
        <f t="shared" si="23"/>
        <v>6.3576923076923082</v>
      </c>
      <c r="AH218" t="str">
        <f>_xlfn.IFNA(VLOOKUP(Sales_Transactions[[#This Row],[Order ID]],Returned_Items[#All],2,FALSE),"Not Returned")</f>
        <v>Not Returned</v>
      </c>
    </row>
    <row r="219" spans="1:34" x14ac:dyDescent="0.25">
      <c r="A219">
        <v>24871</v>
      </c>
      <c r="C219" t="s">
        <v>503</v>
      </c>
      <c r="D219" s="2" t="str">
        <f>TEXT(MID(Sales_Transactions[[#This Row],[Order Date]],2,5),"d/m/yyy")</f>
        <v>23/3/2011</v>
      </c>
      <c r="E219" s="2" t="str">
        <f>TEXT(MID(Sales_Transactions[[#This Row],[Order Date]],2,5),"d")</f>
        <v>23</v>
      </c>
      <c r="F219" s="2" t="str">
        <f>TEXT(MID(Sales_Transactions[[#This Row],[Order Date]],2,5),"m")</f>
        <v>3</v>
      </c>
      <c r="G219" s="2" t="str">
        <f>TEXT(MID(Sales_Transactions[[#This Row],[Order Date]],2,5),"yyy")</f>
        <v>2011</v>
      </c>
      <c r="H219" s="2" t="str">
        <f>TEXT(MID(Sales_Transactions[[#This Row],[Order Date]],2,5),"yyy/m")</f>
        <v>2011/3</v>
      </c>
      <c r="I219" t="s">
        <v>78</v>
      </c>
      <c r="J219">
        <f t="shared" si="18"/>
        <v>3</v>
      </c>
      <c r="K219" s="2">
        <v>6</v>
      </c>
      <c r="L219" s="3">
        <v>143.78</v>
      </c>
      <c r="M219" s="4">
        <v>0.04</v>
      </c>
      <c r="N219" s="5" t="s">
        <v>23</v>
      </c>
      <c r="O219" s="3">
        <v>75.3</v>
      </c>
      <c r="P219" s="3">
        <v>22.72</v>
      </c>
      <c r="Q219" s="3">
        <v>8.99</v>
      </c>
      <c r="R219" s="5" t="s">
        <v>62</v>
      </c>
      <c r="S219" s="5" t="s">
        <v>119</v>
      </c>
      <c r="T219" s="5" t="str">
        <f t="shared" si="19"/>
        <v>Carl Ludwig</v>
      </c>
      <c r="U219" t="s">
        <v>260</v>
      </c>
      <c r="V219" s="5" t="s">
        <v>47</v>
      </c>
      <c r="W219" s="5" t="s">
        <v>57</v>
      </c>
      <c r="X219" s="5" t="s">
        <v>58</v>
      </c>
      <c r="Y219" s="5" t="s">
        <v>504</v>
      </c>
      <c r="Z219" s="5" t="s">
        <v>60</v>
      </c>
      <c r="AA219" s="4">
        <v>0.44</v>
      </c>
      <c r="AB219" s="1">
        <v>40626</v>
      </c>
      <c r="AC219" s="1">
        <v>19766</v>
      </c>
      <c r="AD219">
        <f t="shared" si="20"/>
        <v>1</v>
      </c>
      <c r="AE219">
        <f t="shared" ca="1" si="21"/>
        <v>70</v>
      </c>
      <c r="AF219" t="str">
        <f t="shared" ca="1" si="22"/>
        <v>Over 65</v>
      </c>
      <c r="AG219" s="3">
        <f t="shared" si="23"/>
        <v>5.283485333333334</v>
      </c>
      <c r="AH219" t="str">
        <f>_xlfn.IFNA(VLOOKUP(Sales_Transactions[[#This Row],[Order ID]],Returned_Items[#All],2,FALSE),"Not Returned")</f>
        <v>Not Returned</v>
      </c>
    </row>
    <row r="220" spans="1:34" x14ac:dyDescent="0.25">
      <c r="A220">
        <v>25318</v>
      </c>
      <c r="C220" t="s">
        <v>505</v>
      </c>
      <c r="D220" s="2" t="str">
        <f>TEXT(MID(Sales_Transactions[[#This Row],[Order Date]],2,5),"d/m/yyy")</f>
        <v>19/11/2011</v>
      </c>
      <c r="E220" s="2" t="str">
        <f>TEXT(MID(Sales_Transactions[[#This Row],[Order Date]],2,5),"d")</f>
        <v>19</v>
      </c>
      <c r="F220" s="2" t="str">
        <f>TEXT(MID(Sales_Transactions[[#This Row],[Order Date]],2,5),"m")</f>
        <v>11</v>
      </c>
      <c r="G220" s="2" t="str">
        <f>TEXT(MID(Sales_Transactions[[#This Row],[Order Date]],2,5),"yyy")</f>
        <v>2011</v>
      </c>
      <c r="H220" s="2" t="str">
        <f>TEXT(MID(Sales_Transactions[[#This Row],[Order Date]],2,5),"yyy/m")</f>
        <v>2011/11</v>
      </c>
      <c r="I220" t="s">
        <v>101</v>
      </c>
      <c r="J220">
        <f t="shared" si="18"/>
        <v>1</v>
      </c>
      <c r="K220" s="2">
        <v>22</v>
      </c>
      <c r="L220" s="3">
        <v>440.92</v>
      </c>
      <c r="M220" s="4">
        <v>0.05</v>
      </c>
      <c r="N220" s="5" t="s">
        <v>67</v>
      </c>
      <c r="O220" s="3">
        <v>-65.180000000000007</v>
      </c>
      <c r="P220" s="3">
        <v>19.98</v>
      </c>
      <c r="Q220" s="3">
        <v>10.49</v>
      </c>
      <c r="R220" s="5" t="s">
        <v>152</v>
      </c>
      <c r="S220" s="5" t="s">
        <v>153</v>
      </c>
      <c r="T220" s="5" t="str">
        <f t="shared" si="19"/>
        <v>Julia West</v>
      </c>
      <c r="U220" t="s">
        <v>260</v>
      </c>
      <c r="V220" s="5" t="s">
        <v>27</v>
      </c>
      <c r="W220" s="5" t="s">
        <v>57</v>
      </c>
      <c r="X220" s="5" t="s">
        <v>58</v>
      </c>
      <c r="Y220" s="5" t="s">
        <v>243</v>
      </c>
      <c r="Z220" s="5" t="s">
        <v>43</v>
      </c>
      <c r="AA220" s="4">
        <v>0.49</v>
      </c>
      <c r="AB220" s="1">
        <v>40868</v>
      </c>
      <c r="AC220" s="1">
        <v>19978</v>
      </c>
      <c r="AD220">
        <f t="shared" si="20"/>
        <v>2</v>
      </c>
      <c r="AE220">
        <f t="shared" ca="1" si="21"/>
        <v>69</v>
      </c>
      <c r="AF220" t="str">
        <f t="shared" ca="1" si="22"/>
        <v>Over 65</v>
      </c>
      <c r="AG220" s="3">
        <f t="shared" si="23"/>
        <v>1.3845459090909094</v>
      </c>
      <c r="AH220" t="str">
        <f>_xlfn.IFNA(VLOOKUP(Sales_Transactions[[#This Row],[Order ID]],Returned_Items[#All],2,FALSE),"Not Returned")</f>
        <v>Not Returned</v>
      </c>
    </row>
    <row r="221" spans="1:34" x14ac:dyDescent="0.25">
      <c r="A221">
        <v>25377</v>
      </c>
      <c r="C221" t="s">
        <v>506</v>
      </c>
      <c r="D221" s="2" t="str">
        <f>TEXT(MID(Sales_Transactions[[#This Row],[Order Date]],2,5),"d/m/yyy")</f>
        <v>26/11/2012</v>
      </c>
      <c r="E221" s="2" t="str">
        <f>TEXT(MID(Sales_Transactions[[#This Row],[Order Date]],2,5),"d")</f>
        <v>26</v>
      </c>
      <c r="F221" s="2" t="str">
        <f>TEXT(MID(Sales_Transactions[[#This Row],[Order Date]],2,5),"m")</f>
        <v>11</v>
      </c>
      <c r="G221" s="2" t="str">
        <f>TEXT(MID(Sales_Transactions[[#This Row],[Order Date]],2,5),"yyy")</f>
        <v>2012</v>
      </c>
      <c r="H221" s="2" t="str">
        <f>TEXT(MID(Sales_Transactions[[#This Row],[Order Date]],2,5),"yyy/m")</f>
        <v>2012/11</v>
      </c>
      <c r="I221" t="s">
        <v>22</v>
      </c>
      <c r="J221">
        <f t="shared" si="18"/>
        <v>2</v>
      </c>
      <c r="K221" s="2">
        <v>3</v>
      </c>
      <c r="L221" s="3">
        <v>4343.51</v>
      </c>
      <c r="M221" s="4">
        <v>0.09</v>
      </c>
      <c r="N221" s="5" t="s">
        <v>34</v>
      </c>
      <c r="O221" s="3">
        <v>-3755.03</v>
      </c>
      <c r="P221" s="3">
        <v>1500.97</v>
      </c>
      <c r="Q221" s="3">
        <v>29.7</v>
      </c>
      <c r="R221" s="5" t="s">
        <v>122</v>
      </c>
      <c r="S221" s="5" t="s">
        <v>191</v>
      </c>
      <c r="T221" s="5" t="str">
        <f t="shared" si="19"/>
        <v>Don Jones</v>
      </c>
      <c r="U221" t="s">
        <v>260</v>
      </c>
      <c r="V221" s="5" t="s">
        <v>47</v>
      </c>
      <c r="W221" s="5" t="s">
        <v>48</v>
      </c>
      <c r="X221" s="5" t="s">
        <v>324</v>
      </c>
      <c r="Y221" s="5" t="s">
        <v>507</v>
      </c>
      <c r="Z221" s="5" t="s">
        <v>40</v>
      </c>
      <c r="AA221" s="4">
        <v>0.56999999999999995</v>
      </c>
      <c r="AB221" s="1">
        <v>41246</v>
      </c>
      <c r="AC221" s="1">
        <v>20060</v>
      </c>
      <c r="AD221">
        <f t="shared" si="20"/>
        <v>7</v>
      </c>
      <c r="AE221">
        <f t="shared" ca="1" si="21"/>
        <v>69</v>
      </c>
      <c r="AF221" t="str">
        <f t="shared" ca="1" si="22"/>
        <v>Over 65</v>
      </c>
      <c r="AG221" s="3">
        <f t="shared" si="23"/>
        <v>509.77304233333331</v>
      </c>
      <c r="AH221" t="str">
        <f>_xlfn.IFNA(VLOOKUP(Sales_Transactions[[#This Row],[Order ID]],Returned_Items[#All],2,FALSE),"Not Returned")</f>
        <v>Not Returned</v>
      </c>
    </row>
    <row r="222" spans="1:34" x14ac:dyDescent="0.25">
      <c r="A222">
        <v>25634</v>
      </c>
      <c r="C222" t="s">
        <v>508</v>
      </c>
      <c r="D222" s="2" t="str">
        <f>TEXT(MID(Sales_Transactions[[#This Row],[Order Date]],2,5),"d/m/yyy")</f>
        <v>29/7/2010</v>
      </c>
      <c r="E222" s="2" t="str">
        <f>TEXT(MID(Sales_Transactions[[#This Row],[Order Date]],2,5),"d")</f>
        <v>29</v>
      </c>
      <c r="F222" s="2" t="str">
        <f>TEXT(MID(Sales_Transactions[[#This Row],[Order Date]],2,5),"m")</f>
        <v>7</v>
      </c>
      <c r="G222" s="2" t="str">
        <f>TEXT(MID(Sales_Transactions[[#This Row],[Order Date]],2,5),"yyy")</f>
        <v>2010</v>
      </c>
      <c r="H222" s="2" t="str">
        <f>TEXT(MID(Sales_Transactions[[#This Row],[Order Date]],2,5),"yyy/m")</f>
        <v>2010/7</v>
      </c>
      <c r="I222" t="s">
        <v>52</v>
      </c>
      <c r="J222">
        <f t="shared" si="18"/>
        <v>1</v>
      </c>
      <c r="K222" s="2">
        <v>29</v>
      </c>
      <c r="L222" s="3">
        <v>593.32000000000005</v>
      </c>
      <c r="M222" s="4">
        <v>0.03</v>
      </c>
      <c r="N222" s="5" t="s">
        <v>23</v>
      </c>
      <c r="O222" s="3">
        <v>28.99</v>
      </c>
      <c r="P222" s="3">
        <v>20.95</v>
      </c>
      <c r="Q222" s="3">
        <v>4</v>
      </c>
      <c r="R222" s="5" t="s">
        <v>509</v>
      </c>
      <c r="S222" s="5" t="s">
        <v>510</v>
      </c>
      <c r="T222" s="5" t="str">
        <f t="shared" si="19"/>
        <v>Mike Pelletier</v>
      </c>
      <c r="U222" t="s">
        <v>260</v>
      </c>
      <c r="V222" s="5" t="s">
        <v>47</v>
      </c>
      <c r="W222" s="5" t="s">
        <v>48</v>
      </c>
      <c r="X222" s="5" t="s">
        <v>87</v>
      </c>
      <c r="Y222" s="5" t="s">
        <v>360</v>
      </c>
      <c r="Z222" s="5" t="s">
        <v>43</v>
      </c>
      <c r="AA222" s="4">
        <v>0.6</v>
      </c>
      <c r="AB222" s="1">
        <v>40391</v>
      </c>
      <c r="AC222" s="1">
        <v>19778</v>
      </c>
      <c r="AD222">
        <f t="shared" si="20"/>
        <v>3</v>
      </c>
      <c r="AE222">
        <f t="shared" ca="1" si="21"/>
        <v>70</v>
      </c>
      <c r="AF222" t="str">
        <f t="shared" ca="1" si="22"/>
        <v>Over 65</v>
      </c>
      <c r="AG222" s="3">
        <f t="shared" si="23"/>
        <v>0.86012810344827595</v>
      </c>
      <c r="AH222" t="str">
        <f>_xlfn.IFNA(VLOOKUP(Sales_Transactions[[#This Row],[Order ID]],Returned_Items[#All],2,FALSE),"Not Returned")</f>
        <v>Not Returned</v>
      </c>
    </row>
    <row r="223" spans="1:34" x14ac:dyDescent="0.25">
      <c r="A223">
        <v>25634</v>
      </c>
      <c r="C223" t="s">
        <v>508</v>
      </c>
      <c r="D223" s="2" t="str">
        <f>TEXT(MID(Sales_Transactions[[#This Row],[Order Date]],2,5),"d/m/yyy")</f>
        <v>29/7/2010</v>
      </c>
      <c r="E223" s="2" t="str">
        <f>TEXT(MID(Sales_Transactions[[#This Row],[Order Date]],2,5),"d")</f>
        <v>29</v>
      </c>
      <c r="F223" s="2" t="str">
        <f>TEXT(MID(Sales_Transactions[[#This Row],[Order Date]],2,5),"m")</f>
        <v>7</v>
      </c>
      <c r="G223" s="2" t="str">
        <f>TEXT(MID(Sales_Transactions[[#This Row],[Order Date]],2,5),"yyy")</f>
        <v>2010</v>
      </c>
      <c r="H223" s="2" t="str">
        <f>TEXT(MID(Sales_Transactions[[#This Row],[Order Date]],2,5),"yyy/m")</f>
        <v>2010/7</v>
      </c>
      <c r="I223" t="s">
        <v>52</v>
      </c>
      <c r="J223">
        <f t="shared" si="18"/>
        <v>1</v>
      </c>
      <c r="K223" s="2">
        <v>26</v>
      </c>
      <c r="L223" s="3">
        <v>626.07000000000005</v>
      </c>
      <c r="M223" s="4">
        <v>0.03</v>
      </c>
      <c r="N223" s="5" t="s">
        <v>67</v>
      </c>
      <c r="O223" s="3">
        <v>185.32</v>
      </c>
      <c r="P223" s="3">
        <v>23.99</v>
      </c>
      <c r="Q223" s="3">
        <v>6.71</v>
      </c>
      <c r="R223" s="5" t="s">
        <v>509</v>
      </c>
      <c r="S223" s="5" t="s">
        <v>510</v>
      </c>
      <c r="T223" s="5" t="str">
        <f t="shared" si="19"/>
        <v>Mike Pelletier</v>
      </c>
      <c r="U223" t="s">
        <v>260</v>
      </c>
      <c r="V223" s="5" t="s">
        <v>47</v>
      </c>
      <c r="W223" s="5" t="s">
        <v>28</v>
      </c>
      <c r="X223" s="5" t="s">
        <v>98</v>
      </c>
      <c r="Y223" s="5" t="s">
        <v>511</v>
      </c>
      <c r="Z223" s="5" t="s">
        <v>43</v>
      </c>
      <c r="AA223" s="4">
        <v>0.35</v>
      </c>
      <c r="AB223" s="1">
        <v>40389</v>
      </c>
      <c r="AC223" s="1">
        <v>19885</v>
      </c>
      <c r="AD223">
        <f t="shared" si="20"/>
        <v>1</v>
      </c>
      <c r="AE223">
        <f t="shared" ca="1" si="21"/>
        <v>70</v>
      </c>
      <c r="AF223" t="str">
        <f t="shared" ca="1" si="22"/>
        <v>Over 65</v>
      </c>
      <c r="AG223" s="3">
        <f t="shared" si="23"/>
        <v>1.1804924230769229</v>
      </c>
      <c r="AH223" t="str">
        <f>_xlfn.IFNA(VLOOKUP(Sales_Transactions[[#This Row],[Order ID]],Returned_Items[#All],2,FALSE),"Not Returned")</f>
        <v>Not Returned</v>
      </c>
    </row>
    <row r="224" spans="1:34" x14ac:dyDescent="0.25">
      <c r="A224">
        <v>25733</v>
      </c>
      <c r="C224" t="s">
        <v>512</v>
      </c>
      <c r="D224" s="2" t="str">
        <f>TEXT(MID(Sales_Transactions[[#This Row],[Order Date]],2,5),"d/m/yyy")</f>
        <v>12/5/2012</v>
      </c>
      <c r="E224" s="2" t="str">
        <f>TEXT(MID(Sales_Transactions[[#This Row],[Order Date]],2,5),"d")</f>
        <v>12</v>
      </c>
      <c r="F224" s="2" t="str">
        <f>TEXT(MID(Sales_Transactions[[#This Row],[Order Date]],2,5),"m")</f>
        <v>5</v>
      </c>
      <c r="G224" s="2" t="str">
        <f>TEXT(MID(Sales_Transactions[[#This Row],[Order Date]],2,5),"yyy")</f>
        <v>2012</v>
      </c>
      <c r="H224" s="2" t="str">
        <f>TEXT(MID(Sales_Transactions[[#This Row],[Order Date]],2,5),"yyy/m")</f>
        <v>2012/5</v>
      </c>
      <c r="I224" t="s">
        <v>22</v>
      </c>
      <c r="J224">
        <f t="shared" si="18"/>
        <v>2</v>
      </c>
      <c r="K224" s="2">
        <v>24</v>
      </c>
      <c r="L224" s="3">
        <v>557.23</v>
      </c>
      <c r="M224" s="4">
        <v>0.09</v>
      </c>
      <c r="N224" s="5" t="s">
        <v>23</v>
      </c>
      <c r="O224" s="3">
        <v>-42.99</v>
      </c>
      <c r="P224" s="3">
        <v>24.92</v>
      </c>
      <c r="Q224" s="3">
        <v>12.98</v>
      </c>
      <c r="R224" s="5" t="s">
        <v>157</v>
      </c>
      <c r="S224" s="5" t="s">
        <v>158</v>
      </c>
      <c r="T224" s="5" t="str">
        <f t="shared" si="19"/>
        <v>Eugene Barchas</v>
      </c>
      <c r="U224" t="s">
        <v>260</v>
      </c>
      <c r="V224" s="5" t="s">
        <v>74</v>
      </c>
      <c r="W224" s="5" t="s">
        <v>28</v>
      </c>
      <c r="X224" s="5" t="s">
        <v>41</v>
      </c>
      <c r="Y224" s="5" t="s">
        <v>513</v>
      </c>
      <c r="Z224" s="5" t="s">
        <v>43</v>
      </c>
      <c r="AA224" s="4">
        <v>0.39</v>
      </c>
      <c r="AB224" s="1">
        <v>41046</v>
      </c>
      <c r="AC224" s="1">
        <v>19953</v>
      </c>
      <c r="AD224">
        <f t="shared" si="20"/>
        <v>5</v>
      </c>
      <c r="AE224">
        <f t="shared" ca="1" si="21"/>
        <v>69</v>
      </c>
      <c r="AF224" t="str">
        <f t="shared" ca="1" si="22"/>
        <v>Over 65</v>
      </c>
      <c r="AG224" s="3">
        <f t="shared" si="23"/>
        <v>1.5782321666666668</v>
      </c>
      <c r="AH224" t="str">
        <f>_xlfn.IFNA(VLOOKUP(Sales_Transactions[[#This Row],[Order ID]],Returned_Items[#All],2,FALSE),"Not Returned")</f>
        <v>Not Returned</v>
      </c>
    </row>
    <row r="225" spans="1:34" x14ac:dyDescent="0.25">
      <c r="A225">
        <v>25767</v>
      </c>
      <c r="C225" t="s">
        <v>514</v>
      </c>
      <c r="D225" s="2" t="str">
        <f>TEXT(MID(Sales_Transactions[[#This Row],[Order Date]],2,5),"d/m/yyy")</f>
        <v>3/3/2012</v>
      </c>
      <c r="E225" s="2" t="str">
        <f>TEXT(MID(Sales_Transactions[[#This Row],[Order Date]],2,5),"d")</f>
        <v>3</v>
      </c>
      <c r="F225" s="2" t="str">
        <f>TEXT(MID(Sales_Transactions[[#This Row],[Order Date]],2,5),"m")</f>
        <v>3</v>
      </c>
      <c r="G225" s="2" t="str">
        <f>TEXT(MID(Sales_Transactions[[#This Row],[Order Date]],2,5),"yyy")</f>
        <v>2012</v>
      </c>
      <c r="H225" s="2" t="str">
        <f>TEXT(MID(Sales_Transactions[[#This Row],[Order Date]],2,5),"yyy/m")</f>
        <v>2012/3</v>
      </c>
      <c r="I225" t="s">
        <v>33</v>
      </c>
      <c r="J225">
        <f t="shared" si="18"/>
        <v>4</v>
      </c>
      <c r="K225" s="2">
        <v>7</v>
      </c>
      <c r="L225" s="3">
        <v>261.88</v>
      </c>
      <c r="M225" s="4">
        <v>0.08</v>
      </c>
      <c r="N225" s="5" t="s">
        <v>23</v>
      </c>
      <c r="O225" s="3">
        <v>-59.2</v>
      </c>
      <c r="P225" s="3">
        <v>39.479999999999997</v>
      </c>
      <c r="Q225" s="3">
        <v>1.99</v>
      </c>
      <c r="R225" s="5" t="s">
        <v>206</v>
      </c>
      <c r="S225" s="5" t="s">
        <v>207</v>
      </c>
      <c r="T225" s="5" t="str">
        <f t="shared" si="19"/>
        <v>Ann Chong</v>
      </c>
      <c r="U225" t="s">
        <v>260</v>
      </c>
      <c r="V225" s="5" t="s">
        <v>47</v>
      </c>
      <c r="W225" s="5" t="s">
        <v>48</v>
      </c>
      <c r="X225" s="5" t="s">
        <v>87</v>
      </c>
      <c r="Y225" s="5" t="s">
        <v>241</v>
      </c>
      <c r="Z225" s="5" t="s">
        <v>60</v>
      </c>
      <c r="AA225" s="4">
        <v>0.54</v>
      </c>
      <c r="AB225" s="1">
        <v>40971</v>
      </c>
      <c r="AC225" s="1">
        <v>20348</v>
      </c>
      <c r="AD225">
        <f t="shared" si="20"/>
        <v>0</v>
      </c>
      <c r="AE225">
        <f t="shared" ca="1" si="21"/>
        <v>68</v>
      </c>
      <c r="AF225" t="str">
        <f t="shared" ca="1" si="22"/>
        <v>Over 65</v>
      </c>
      <c r="AG225" s="3">
        <f t="shared" si="23"/>
        <v>5.9197737142857134</v>
      </c>
      <c r="AH225" t="str">
        <f>_xlfn.IFNA(VLOOKUP(Sales_Transactions[[#This Row],[Order ID]],Returned_Items[#All],2,FALSE),"Not Returned")</f>
        <v>Not Returned</v>
      </c>
    </row>
    <row r="226" spans="1:34" x14ac:dyDescent="0.25">
      <c r="A226">
        <v>25767</v>
      </c>
      <c r="C226" t="s">
        <v>514</v>
      </c>
      <c r="D226" s="2" t="str">
        <f>TEXT(MID(Sales_Transactions[[#This Row],[Order Date]],2,5),"d/m/yyy")</f>
        <v>3/3/2012</v>
      </c>
      <c r="E226" s="2" t="str">
        <f>TEXT(MID(Sales_Transactions[[#This Row],[Order Date]],2,5),"d")</f>
        <v>3</v>
      </c>
      <c r="F226" s="2" t="str">
        <f>TEXT(MID(Sales_Transactions[[#This Row],[Order Date]],2,5),"m")</f>
        <v>3</v>
      </c>
      <c r="G226" s="2" t="str">
        <f>TEXT(MID(Sales_Transactions[[#This Row],[Order Date]],2,5),"yyy")</f>
        <v>2012</v>
      </c>
      <c r="H226" s="2" t="str">
        <f>TEXT(MID(Sales_Transactions[[#This Row],[Order Date]],2,5),"yyy/m")</f>
        <v>2012/3</v>
      </c>
      <c r="I226" t="s">
        <v>33</v>
      </c>
      <c r="J226">
        <f t="shared" si="18"/>
        <v>4</v>
      </c>
      <c r="K226" s="2">
        <v>15</v>
      </c>
      <c r="L226" s="3">
        <v>593.73</v>
      </c>
      <c r="M226" s="4">
        <v>0.04</v>
      </c>
      <c r="N226" s="5" t="s">
        <v>23</v>
      </c>
      <c r="O226" s="3">
        <v>108.01</v>
      </c>
      <c r="P226" s="3">
        <v>38.76</v>
      </c>
      <c r="Q226" s="3">
        <v>13.26</v>
      </c>
      <c r="R226" s="5" t="s">
        <v>206</v>
      </c>
      <c r="S226" s="5" t="s">
        <v>207</v>
      </c>
      <c r="T226" s="5" t="str">
        <f t="shared" si="19"/>
        <v>Ann Chong</v>
      </c>
      <c r="U226" t="s">
        <v>260</v>
      </c>
      <c r="V226" s="5" t="s">
        <v>47</v>
      </c>
      <c r="W226" s="5" t="s">
        <v>28</v>
      </c>
      <c r="X226" s="5" t="s">
        <v>75</v>
      </c>
      <c r="Y226" s="5" t="s">
        <v>515</v>
      </c>
      <c r="Z226" s="5" t="s">
        <v>43</v>
      </c>
      <c r="AA226" s="4">
        <v>0.36</v>
      </c>
      <c r="AB226" s="1">
        <v>40972</v>
      </c>
      <c r="AC226" s="1">
        <v>20338</v>
      </c>
      <c r="AD226">
        <f t="shared" si="20"/>
        <v>1</v>
      </c>
      <c r="AE226">
        <f t="shared" ca="1" si="21"/>
        <v>68</v>
      </c>
      <c r="AF226" t="str">
        <f t="shared" ca="1" si="22"/>
        <v>Over 65</v>
      </c>
      <c r="AG226" s="3">
        <f t="shared" si="23"/>
        <v>3.4669663999999996</v>
      </c>
      <c r="AH226" t="str">
        <f>_xlfn.IFNA(VLOOKUP(Sales_Transactions[[#This Row],[Order ID]],Returned_Items[#All],2,FALSE),"Not Returned")</f>
        <v>Not Returned</v>
      </c>
    </row>
    <row r="227" spans="1:34" x14ac:dyDescent="0.25">
      <c r="A227">
        <v>26023</v>
      </c>
      <c r="C227" t="s">
        <v>516</v>
      </c>
      <c r="D227" s="2" t="str">
        <f>TEXT(MID(Sales_Transactions[[#This Row],[Order Date]],2,5),"d/m/yyy")</f>
        <v>20/8/2010</v>
      </c>
      <c r="E227" s="2" t="str">
        <f>TEXT(MID(Sales_Transactions[[#This Row],[Order Date]],2,5),"d")</f>
        <v>20</v>
      </c>
      <c r="F227" s="2" t="str">
        <f>TEXT(MID(Sales_Transactions[[#This Row],[Order Date]],2,5),"m")</f>
        <v>8</v>
      </c>
      <c r="G227" s="2" t="str">
        <f>TEXT(MID(Sales_Transactions[[#This Row],[Order Date]],2,5),"yyy")</f>
        <v>2010</v>
      </c>
      <c r="H227" s="2" t="str">
        <f>TEXT(MID(Sales_Transactions[[#This Row],[Order Date]],2,5),"yyy/m")</f>
        <v>2010/8</v>
      </c>
      <c r="I227" t="s">
        <v>33</v>
      </c>
      <c r="J227">
        <f t="shared" si="18"/>
        <v>4</v>
      </c>
      <c r="K227" s="2">
        <v>49</v>
      </c>
      <c r="L227" s="3">
        <v>120.77</v>
      </c>
      <c r="M227" s="4">
        <v>0.03</v>
      </c>
      <c r="N227" s="5" t="s">
        <v>23</v>
      </c>
      <c r="O227" s="3">
        <v>19.86</v>
      </c>
      <c r="P227" s="3">
        <v>2.4700000000000002</v>
      </c>
      <c r="Q227" s="3">
        <v>1.02</v>
      </c>
      <c r="R227" s="5" t="s">
        <v>517</v>
      </c>
      <c r="S227" s="5" t="s">
        <v>518</v>
      </c>
      <c r="T227" s="5" t="str">
        <f t="shared" si="19"/>
        <v>Charles McCrossin</v>
      </c>
      <c r="U227" t="s">
        <v>260</v>
      </c>
      <c r="V227" s="5" t="s">
        <v>47</v>
      </c>
      <c r="W227" s="5" t="s">
        <v>28</v>
      </c>
      <c r="X227" s="5" t="s">
        <v>82</v>
      </c>
      <c r="Y227" s="5" t="s">
        <v>519</v>
      </c>
      <c r="Z227" s="5" t="s">
        <v>84</v>
      </c>
      <c r="AA227" s="4">
        <v>0.38</v>
      </c>
      <c r="AB227" s="1">
        <v>40411</v>
      </c>
      <c r="AC227" s="1">
        <v>20136</v>
      </c>
      <c r="AD227">
        <f t="shared" si="20"/>
        <v>1</v>
      </c>
      <c r="AE227">
        <f t="shared" ca="1" si="21"/>
        <v>69</v>
      </c>
      <c r="AF227" t="str">
        <f t="shared" ca="1" si="22"/>
        <v>Over 65</v>
      </c>
      <c r="AG227" s="3">
        <f t="shared" si="23"/>
        <v>7.1209367346938779E-2</v>
      </c>
      <c r="AH227" t="str">
        <f>_xlfn.IFNA(VLOOKUP(Sales_Transactions[[#This Row],[Order ID]],Returned_Items[#All],2,FALSE),"Not Returned")</f>
        <v>Not Returned</v>
      </c>
    </row>
    <row r="228" spans="1:34" x14ac:dyDescent="0.25">
      <c r="A228">
        <v>26051</v>
      </c>
      <c r="C228" t="s">
        <v>520</v>
      </c>
      <c r="D228" s="2" t="str">
        <f>TEXT(MID(Sales_Transactions[[#This Row],[Order Date]],2,5),"d/m/yyy")</f>
        <v>27/6/2010</v>
      </c>
      <c r="E228" s="2" t="str">
        <f>TEXT(MID(Sales_Transactions[[#This Row],[Order Date]],2,5),"d")</f>
        <v>27</v>
      </c>
      <c r="F228" s="2" t="str">
        <f>TEXT(MID(Sales_Transactions[[#This Row],[Order Date]],2,5),"m")</f>
        <v>6</v>
      </c>
      <c r="G228" s="2" t="str">
        <f>TEXT(MID(Sales_Transactions[[#This Row],[Order Date]],2,5),"yyy")</f>
        <v>2010</v>
      </c>
      <c r="H228" s="2" t="str">
        <f>TEXT(MID(Sales_Transactions[[#This Row],[Order Date]],2,5),"yyy/m")</f>
        <v>2010/6</v>
      </c>
      <c r="I228" t="s">
        <v>52</v>
      </c>
      <c r="J228">
        <f t="shared" si="18"/>
        <v>1</v>
      </c>
      <c r="K228" s="2">
        <v>22</v>
      </c>
      <c r="L228" s="3">
        <v>795.74</v>
      </c>
      <c r="M228" s="4">
        <v>0</v>
      </c>
      <c r="N228" s="5" t="s">
        <v>34</v>
      </c>
      <c r="O228" s="3">
        <v>-127.39</v>
      </c>
      <c r="P228" s="3">
        <v>33.94</v>
      </c>
      <c r="Q228" s="3">
        <v>19.190000000000001</v>
      </c>
      <c r="R228" s="5" t="s">
        <v>127</v>
      </c>
      <c r="S228" s="5" t="s">
        <v>128</v>
      </c>
      <c r="T228" s="5" t="str">
        <f t="shared" si="19"/>
        <v>Annie Cyprus</v>
      </c>
      <c r="U228" t="s">
        <v>260</v>
      </c>
      <c r="V228" s="5" t="s">
        <v>74</v>
      </c>
      <c r="W228" s="5" t="s">
        <v>57</v>
      </c>
      <c r="X228" s="5" t="s">
        <v>154</v>
      </c>
      <c r="Y228" s="5" t="s">
        <v>521</v>
      </c>
      <c r="Z228" s="5" t="s">
        <v>40</v>
      </c>
      <c r="AA228" s="4">
        <v>0.57999999999999996</v>
      </c>
      <c r="AB228" s="1">
        <v>40358</v>
      </c>
      <c r="AC228" s="1">
        <v>20359</v>
      </c>
      <c r="AD228">
        <f t="shared" si="20"/>
        <v>2</v>
      </c>
      <c r="AE228">
        <f t="shared" ca="1" si="21"/>
        <v>68</v>
      </c>
      <c r="AF228" t="str">
        <f t="shared" ca="1" si="22"/>
        <v>Over 65</v>
      </c>
      <c r="AG228" s="3">
        <f t="shared" si="23"/>
        <v>2.4149999999999996</v>
      </c>
      <c r="AH228" t="str">
        <f>_xlfn.IFNA(VLOOKUP(Sales_Transactions[[#This Row],[Order ID]],Returned_Items[#All],2,FALSE),"Not Returned")</f>
        <v>Not Returned</v>
      </c>
    </row>
    <row r="229" spans="1:34" x14ac:dyDescent="0.25">
      <c r="A229">
        <v>26051</v>
      </c>
      <c r="C229" t="s">
        <v>520</v>
      </c>
      <c r="D229" s="2" t="str">
        <f>TEXT(MID(Sales_Transactions[[#This Row],[Order Date]],2,5),"d/m/yyy")</f>
        <v>27/6/2010</v>
      </c>
      <c r="E229" s="2" t="str">
        <f>TEXT(MID(Sales_Transactions[[#This Row],[Order Date]],2,5),"d")</f>
        <v>27</v>
      </c>
      <c r="F229" s="2" t="str">
        <f>TEXT(MID(Sales_Transactions[[#This Row],[Order Date]],2,5),"m")</f>
        <v>6</v>
      </c>
      <c r="G229" s="2" t="str">
        <f>TEXT(MID(Sales_Transactions[[#This Row],[Order Date]],2,5),"yyy")</f>
        <v>2010</v>
      </c>
      <c r="H229" s="2" t="str">
        <f>TEXT(MID(Sales_Transactions[[#This Row],[Order Date]],2,5),"yyy/m")</f>
        <v>2010/6</v>
      </c>
      <c r="I229" t="s">
        <v>52</v>
      </c>
      <c r="J229">
        <f t="shared" si="18"/>
        <v>1</v>
      </c>
      <c r="K229" s="2">
        <v>31</v>
      </c>
      <c r="L229" s="3">
        <v>251.75</v>
      </c>
      <c r="M229" s="4">
        <v>7.0000000000000007E-2</v>
      </c>
      <c r="N229" s="5" t="s">
        <v>23</v>
      </c>
      <c r="O229" s="3">
        <v>22.46</v>
      </c>
      <c r="P229" s="3">
        <v>8.33</v>
      </c>
      <c r="Q229" s="3">
        <v>1.99</v>
      </c>
      <c r="R229" s="5" t="s">
        <v>127</v>
      </c>
      <c r="S229" s="5" t="s">
        <v>128</v>
      </c>
      <c r="T229" s="5" t="str">
        <f t="shared" si="19"/>
        <v>Annie Cyprus</v>
      </c>
      <c r="U229" t="s">
        <v>260</v>
      </c>
      <c r="V229" s="5" t="s">
        <v>74</v>
      </c>
      <c r="W229" s="5" t="s">
        <v>48</v>
      </c>
      <c r="X229" s="5" t="s">
        <v>87</v>
      </c>
      <c r="Y229" s="5" t="s">
        <v>522</v>
      </c>
      <c r="Z229" s="5" t="s">
        <v>60</v>
      </c>
      <c r="AA229" s="4">
        <v>0.52</v>
      </c>
      <c r="AB229" s="1">
        <v>40357</v>
      </c>
      <c r="AC229" s="1">
        <v>20313</v>
      </c>
      <c r="AD229">
        <f t="shared" si="20"/>
        <v>1</v>
      </c>
      <c r="AE229">
        <f t="shared" ca="1" si="21"/>
        <v>68</v>
      </c>
      <c r="AF229" t="str">
        <f t="shared" ca="1" si="22"/>
        <v>Over 65</v>
      </c>
      <c r="AG229" s="3">
        <f t="shared" si="23"/>
        <v>0.33271512903225803</v>
      </c>
      <c r="AH229" t="str">
        <f>_xlfn.IFNA(VLOOKUP(Sales_Transactions[[#This Row],[Order ID]],Returned_Items[#All],2,FALSE),"Not Returned")</f>
        <v>Not Returned</v>
      </c>
    </row>
    <row r="230" spans="1:34" x14ac:dyDescent="0.25">
      <c r="A230">
        <v>26116</v>
      </c>
      <c r="C230" t="s">
        <v>523</v>
      </c>
      <c r="D230" s="2" t="str">
        <f>TEXT(MID(Sales_Transactions[[#This Row],[Order Date]],2,5),"d/m/yyy")</f>
        <v>29/10/2012</v>
      </c>
      <c r="E230" s="2" t="str">
        <f>TEXT(MID(Sales_Transactions[[#This Row],[Order Date]],2,5),"d")</f>
        <v>29</v>
      </c>
      <c r="F230" s="2" t="str">
        <f>TEXT(MID(Sales_Transactions[[#This Row],[Order Date]],2,5),"m")</f>
        <v>10</v>
      </c>
      <c r="G230" s="2" t="str">
        <f>TEXT(MID(Sales_Transactions[[#This Row],[Order Date]],2,5),"yyy")</f>
        <v>2012</v>
      </c>
      <c r="H230" s="2" t="str">
        <f>TEXT(MID(Sales_Transactions[[#This Row],[Order Date]],2,5),"yyy/m")</f>
        <v>2012/10</v>
      </c>
      <c r="I230" t="s">
        <v>101</v>
      </c>
      <c r="J230">
        <f t="shared" si="18"/>
        <v>1</v>
      </c>
      <c r="K230" s="2">
        <v>36</v>
      </c>
      <c r="L230" s="3">
        <v>697.41</v>
      </c>
      <c r="M230" s="4">
        <v>0.04</v>
      </c>
      <c r="N230" s="5" t="s">
        <v>23</v>
      </c>
      <c r="O230" s="3">
        <v>81.709999999999994</v>
      </c>
      <c r="P230" s="3">
        <v>18.97</v>
      </c>
      <c r="Q230" s="3">
        <v>9.0299999999999994</v>
      </c>
      <c r="R230" s="5" t="s">
        <v>53</v>
      </c>
      <c r="S230" s="5" t="s">
        <v>54</v>
      </c>
      <c r="T230" s="5" t="str">
        <f t="shared" si="19"/>
        <v>Carlos Soltero</v>
      </c>
      <c r="U230" t="s">
        <v>260</v>
      </c>
      <c r="V230" s="5" t="s">
        <v>27</v>
      </c>
      <c r="W230" s="5" t="s">
        <v>28</v>
      </c>
      <c r="X230" s="5" t="s">
        <v>75</v>
      </c>
      <c r="Y230" s="5" t="s">
        <v>173</v>
      </c>
      <c r="Z230" s="5" t="s">
        <v>43</v>
      </c>
      <c r="AA230" s="4">
        <v>0.37</v>
      </c>
      <c r="AB230" s="1">
        <v>41212</v>
      </c>
      <c r="AC230" s="1">
        <v>20198</v>
      </c>
      <c r="AD230">
        <f t="shared" si="20"/>
        <v>1</v>
      </c>
      <c r="AE230">
        <f t="shared" ca="1" si="21"/>
        <v>69</v>
      </c>
      <c r="AF230" t="str">
        <f t="shared" ca="1" si="22"/>
        <v>Over 65</v>
      </c>
      <c r="AG230" s="3">
        <f t="shared" si="23"/>
        <v>0.77756700000000001</v>
      </c>
      <c r="AH230" t="str">
        <f>_xlfn.IFNA(VLOOKUP(Sales_Transactions[[#This Row],[Order ID]],Returned_Items[#All],2,FALSE),"Not Returned")</f>
        <v>Not Returned</v>
      </c>
    </row>
    <row r="231" spans="1:34" x14ac:dyDescent="0.25">
      <c r="A231">
        <v>26182</v>
      </c>
      <c r="C231" t="s">
        <v>524</v>
      </c>
      <c r="D231" s="2" t="str">
        <f>TEXT(MID(Sales_Transactions[[#This Row],[Order Date]],2,5),"d/m/yyy")</f>
        <v>16/1/2010</v>
      </c>
      <c r="E231" s="2" t="str">
        <f>TEXT(MID(Sales_Transactions[[#This Row],[Order Date]],2,5),"d")</f>
        <v>16</v>
      </c>
      <c r="F231" s="2" t="str">
        <f>TEXT(MID(Sales_Transactions[[#This Row],[Order Date]],2,5),"m")</f>
        <v>1</v>
      </c>
      <c r="G231" s="2" t="str">
        <f>TEXT(MID(Sales_Transactions[[#This Row],[Order Date]],2,5),"yyy")</f>
        <v>2010</v>
      </c>
      <c r="H231" s="2" t="str">
        <f>TEXT(MID(Sales_Transactions[[#This Row],[Order Date]],2,5),"yyy/m")</f>
        <v>2010/1</v>
      </c>
      <c r="I231" t="s">
        <v>52</v>
      </c>
      <c r="J231">
        <f t="shared" si="18"/>
        <v>1</v>
      </c>
      <c r="K231" s="2">
        <v>30</v>
      </c>
      <c r="L231" s="3">
        <v>4684.8999999999996</v>
      </c>
      <c r="M231" s="4">
        <v>0.01</v>
      </c>
      <c r="N231" s="5" t="s">
        <v>34</v>
      </c>
      <c r="O231" s="3">
        <v>-549.27</v>
      </c>
      <c r="P231" s="3">
        <v>150.97999999999999</v>
      </c>
      <c r="Q231" s="3">
        <v>66.27</v>
      </c>
      <c r="R231" s="5" t="s">
        <v>287</v>
      </c>
      <c r="S231" s="5" t="s">
        <v>288</v>
      </c>
      <c r="T231" s="5" t="str">
        <f t="shared" si="19"/>
        <v>Doug Bickford</v>
      </c>
      <c r="U231" t="s">
        <v>260</v>
      </c>
      <c r="V231" s="5" t="s">
        <v>47</v>
      </c>
      <c r="W231" s="5" t="s">
        <v>57</v>
      </c>
      <c r="X231" s="5" t="s">
        <v>104</v>
      </c>
      <c r="Y231" s="5" t="s">
        <v>525</v>
      </c>
      <c r="Z231" s="5" t="s">
        <v>106</v>
      </c>
      <c r="AA231" s="4">
        <v>0.65</v>
      </c>
      <c r="AB231" s="1">
        <v>40197</v>
      </c>
      <c r="AC231" s="1">
        <v>20426</v>
      </c>
      <c r="AD231">
        <f t="shared" si="20"/>
        <v>3</v>
      </c>
      <c r="AE231">
        <f t="shared" ca="1" si="21"/>
        <v>68</v>
      </c>
      <c r="AF231" t="str">
        <f t="shared" ca="1" si="22"/>
        <v>Over 65</v>
      </c>
      <c r="AG231" s="3">
        <f t="shared" si="23"/>
        <v>7.2411633999999996</v>
      </c>
      <c r="AH231" t="str">
        <f>_xlfn.IFNA(VLOOKUP(Sales_Transactions[[#This Row],[Order ID]],Returned_Items[#All],2,FALSE),"Not Returned")</f>
        <v>Not Returned</v>
      </c>
    </row>
    <row r="232" spans="1:34" x14ac:dyDescent="0.25">
      <c r="A232">
        <v>26272</v>
      </c>
      <c r="C232" t="s">
        <v>526</v>
      </c>
      <c r="D232" s="2" t="str">
        <f>TEXT(MID(Sales_Transactions[[#This Row],[Order Date]],2,5),"d/m/yyy")</f>
        <v>29/6/2012</v>
      </c>
      <c r="E232" s="2" t="str">
        <f>TEXT(MID(Sales_Transactions[[#This Row],[Order Date]],2,5),"d")</f>
        <v>29</v>
      </c>
      <c r="F232" s="2" t="str">
        <f>TEXT(MID(Sales_Transactions[[#This Row],[Order Date]],2,5),"m")</f>
        <v>6</v>
      </c>
      <c r="G232" s="2" t="str">
        <f>TEXT(MID(Sales_Transactions[[#This Row],[Order Date]],2,5),"yyy")</f>
        <v>2012</v>
      </c>
      <c r="H232" s="2" t="str">
        <f>TEXT(MID(Sales_Transactions[[#This Row],[Order Date]],2,5),"yyy/m")</f>
        <v>2012/6</v>
      </c>
      <c r="I232" t="s">
        <v>22</v>
      </c>
      <c r="J232">
        <f t="shared" si="18"/>
        <v>2</v>
      </c>
      <c r="K232" s="2">
        <v>6</v>
      </c>
      <c r="L232" s="3">
        <v>905.94</v>
      </c>
      <c r="M232" s="4">
        <v>0.04</v>
      </c>
      <c r="N232" s="5" t="s">
        <v>67</v>
      </c>
      <c r="O232" s="3">
        <v>-4.1900000000000004</v>
      </c>
      <c r="P232" s="3">
        <v>140.81</v>
      </c>
      <c r="Q232" s="3">
        <v>24.49</v>
      </c>
      <c r="R232" s="5" t="s">
        <v>53</v>
      </c>
      <c r="S232" s="5" t="s">
        <v>86</v>
      </c>
      <c r="T232" s="5" t="str">
        <f t="shared" si="19"/>
        <v>Carlos Daly</v>
      </c>
      <c r="U232" t="s">
        <v>260</v>
      </c>
      <c r="V232" s="5" t="s">
        <v>74</v>
      </c>
      <c r="W232" s="5" t="s">
        <v>57</v>
      </c>
      <c r="X232" s="5" t="s">
        <v>154</v>
      </c>
      <c r="Y232" s="5" t="s">
        <v>502</v>
      </c>
      <c r="Z232" s="5" t="s">
        <v>31</v>
      </c>
      <c r="AA232" s="4">
        <v>0.56999999999999995</v>
      </c>
      <c r="AB232" s="1">
        <v>41098</v>
      </c>
      <c r="AC232" s="1">
        <v>20182</v>
      </c>
      <c r="AD232">
        <f t="shared" si="20"/>
        <v>9</v>
      </c>
      <c r="AE232">
        <f t="shared" ca="1" si="21"/>
        <v>69</v>
      </c>
      <c r="AF232" t="str">
        <f t="shared" ca="1" si="22"/>
        <v>Over 65</v>
      </c>
      <c r="AG232" s="3">
        <f t="shared" si="23"/>
        <v>27.540612666666672</v>
      </c>
      <c r="AH232" t="str">
        <f>_xlfn.IFNA(VLOOKUP(Sales_Transactions[[#This Row],[Order ID]],Returned_Items[#All],2,FALSE),"Not Returned")</f>
        <v>Not Returned</v>
      </c>
    </row>
    <row r="233" spans="1:34" x14ac:dyDescent="0.25">
      <c r="A233">
        <v>26370</v>
      </c>
      <c r="C233" t="s">
        <v>527</v>
      </c>
      <c r="D233" s="2" t="str">
        <f>TEXT(MID(Sales_Transactions[[#This Row],[Order Date]],2,5),"d/m/yyy")</f>
        <v>8/8/2011</v>
      </c>
      <c r="E233" s="2" t="str">
        <f>TEXT(MID(Sales_Transactions[[#This Row],[Order Date]],2,5),"d")</f>
        <v>8</v>
      </c>
      <c r="F233" s="2" t="str">
        <f>TEXT(MID(Sales_Transactions[[#This Row],[Order Date]],2,5),"m")</f>
        <v>8</v>
      </c>
      <c r="G233" s="2" t="str">
        <f>TEXT(MID(Sales_Transactions[[#This Row],[Order Date]],2,5),"yyy")</f>
        <v>2011</v>
      </c>
      <c r="H233" s="2" t="str">
        <f>TEXT(MID(Sales_Transactions[[#This Row],[Order Date]],2,5),"yyy/m")</f>
        <v>2011/8</v>
      </c>
      <c r="I233" t="s">
        <v>52</v>
      </c>
      <c r="J233">
        <f t="shared" si="18"/>
        <v>1</v>
      </c>
      <c r="K233" s="2">
        <v>12</v>
      </c>
      <c r="L233" s="3">
        <v>270.23</v>
      </c>
      <c r="M233" s="4">
        <v>0.08</v>
      </c>
      <c r="N233" s="5" t="s">
        <v>23</v>
      </c>
      <c r="O233" s="3">
        <v>52.02</v>
      </c>
      <c r="P233" s="3">
        <v>22.84</v>
      </c>
      <c r="Q233" s="3">
        <v>5.47</v>
      </c>
      <c r="R233" s="5" t="s">
        <v>462</v>
      </c>
      <c r="S233" s="5" t="s">
        <v>463</v>
      </c>
      <c r="T233" s="5" t="str">
        <f t="shared" si="19"/>
        <v>Fred Wasserman</v>
      </c>
      <c r="U233" t="s">
        <v>260</v>
      </c>
      <c r="V233" s="5" t="s">
        <v>74</v>
      </c>
      <c r="W233" s="5" t="s">
        <v>28</v>
      </c>
      <c r="X233" s="5" t="s">
        <v>75</v>
      </c>
      <c r="Y233" s="5" t="s">
        <v>528</v>
      </c>
      <c r="Z233" s="5" t="s">
        <v>43</v>
      </c>
      <c r="AA233" s="4">
        <v>0.39</v>
      </c>
      <c r="AB233" s="1">
        <v>40765</v>
      </c>
      <c r="AC233" s="1">
        <v>20773</v>
      </c>
      <c r="AD233">
        <f t="shared" si="20"/>
        <v>2</v>
      </c>
      <c r="AE233">
        <f t="shared" ca="1" si="21"/>
        <v>67</v>
      </c>
      <c r="AF233" t="str">
        <f t="shared" ca="1" si="22"/>
        <v>Over 65</v>
      </c>
      <c r="AG233" s="3">
        <f t="shared" si="23"/>
        <v>2.3576440000000001</v>
      </c>
      <c r="AH233" t="str">
        <f>_xlfn.IFNA(VLOOKUP(Sales_Transactions[[#This Row],[Order ID]],Returned_Items[#All],2,FALSE),"Not Returned")</f>
        <v>Not Returned</v>
      </c>
    </row>
    <row r="234" spans="1:34" x14ac:dyDescent="0.25">
      <c r="A234">
        <v>26370</v>
      </c>
      <c r="C234" t="s">
        <v>527</v>
      </c>
      <c r="D234" s="2" t="str">
        <f>TEXT(MID(Sales_Transactions[[#This Row],[Order Date]],2,5),"d/m/yyy")</f>
        <v>8/8/2011</v>
      </c>
      <c r="E234" s="2" t="str">
        <f>TEXT(MID(Sales_Transactions[[#This Row],[Order Date]],2,5),"d")</f>
        <v>8</v>
      </c>
      <c r="F234" s="2" t="str">
        <f>TEXT(MID(Sales_Transactions[[#This Row],[Order Date]],2,5),"m")</f>
        <v>8</v>
      </c>
      <c r="G234" s="2" t="str">
        <f>TEXT(MID(Sales_Transactions[[#This Row],[Order Date]],2,5),"yyy")</f>
        <v>2011</v>
      </c>
      <c r="H234" s="2" t="str">
        <f>TEXT(MID(Sales_Transactions[[#This Row],[Order Date]],2,5),"yyy/m")</f>
        <v>2011/8</v>
      </c>
      <c r="I234" t="s">
        <v>52</v>
      </c>
      <c r="J234">
        <f t="shared" si="18"/>
        <v>1</v>
      </c>
      <c r="K234" s="2">
        <v>20</v>
      </c>
      <c r="L234" s="3">
        <v>660.27</v>
      </c>
      <c r="M234" s="4">
        <v>0.09</v>
      </c>
      <c r="N234" s="5" t="s">
        <v>67</v>
      </c>
      <c r="O234" s="3">
        <v>63.83</v>
      </c>
      <c r="P234" s="3">
        <v>34.76</v>
      </c>
      <c r="Q234" s="3">
        <v>5.49</v>
      </c>
      <c r="R234" s="5" t="s">
        <v>462</v>
      </c>
      <c r="S234" s="5" t="s">
        <v>463</v>
      </c>
      <c r="T234" s="5" t="str">
        <f t="shared" si="19"/>
        <v>Fred Wasserman</v>
      </c>
      <c r="U234" t="s">
        <v>260</v>
      </c>
      <c r="V234" s="5" t="s">
        <v>74</v>
      </c>
      <c r="W234" s="5" t="s">
        <v>28</v>
      </c>
      <c r="X234" s="5" t="s">
        <v>29</v>
      </c>
      <c r="Y234" s="5" t="s">
        <v>529</v>
      </c>
      <c r="Z234" s="5" t="s">
        <v>43</v>
      </c>
      <c r="AA234" s="4">
        <v>0.6</v>
      </c>
      <c r="AB234" s="1">
        <v>40765</v>
      </c>
      <c r="AC234" s="1">
        <v>20725</v>
      </c>
      <c r="AD234">
        <f t="shared" si="20"/>
        <v>2</v>
      </c>
      <c r="AE234">
        <f t="shared" ca="1" si="21"/>
        <v>67</v>
      </c>
      <c r="AF234" t="str">
        <f t="shared" ca="1" si="22"/>
        <v>Over 65</v>
      </c>
      <c r="AG234" s="3">
        <f t="shared" si="23"/>
        <v>2.0109357999999999</v>
      </c>
      <c r="AH234" t="str">
        <f>_xlfn.IFNA(VLOOKUP(Sales_Transactions[[#This Row],[Order ID]],Returned_Items[#All],2,FALSE),"Not Returned")</f>
        <v>Not Returned</v>
      </c>
    </row>
    <row r="235" spans="1:34" x14ac:dyDescent="0.25">
      <c r="A235">
        <v>26499</v>
      </c>
      <c r="C235" t="s">
        <v>530</v>
      </c>
      <c r="D235" s="2" t="str">
        <f>TEXT(MID(Sales_Transactions[[#This Row],[Order Date]],2,5),"d/m/yyy")</f>
        <v>21/2/2010</v>
      </c>
      <c r="E235" s="2" t="str">
        <f>TEXT(MID(Sales_Transactions[[#This Row],[Order Date]],2,5),"d")</f>
        <v>21</v>
      </c>
      <c r="F235" s="2" t="str">
        <f>TEXT(MID(Sales_Transactions[[#This Row],[Order Date]],2,5),"m")</f>
        <v>2</v>
      </c>
      <c r="G235" s="2" t="str">
        <f>TEXT(MID(Sales_Transactions[[#This Row],[Order Date]],2,5),"yyy")</f>
        <v>2010</v>
      </c>
      <c r="H235" s="2" t="str">
        <f>TEXT(MID(Sales_Transactions[[#This Row],[Order Date]],2,5),"yyy/m")</f>
        <v>2010/2</v>
      </c>
      <c r="I235" t="s">
        <v>78</v>
      </c>
      <c r="J235">
        <f t="shared" si="18"/>
        <v>3</v>
      </c>
      <c r="K235" s="2">
        <v>11</v>
      </c>
      <c r="L235" s="3">
        <v>32.4</v>
      </c>
      <c r="M235" s="4">
        <v>0.05</v>
      </c>
      <c r="N235" s="5" t="s">
        <v>23</v>
      </c>
      <c r="O235" s="3">
        <v>8.7799999999999994</v>
      </c>
      <c r="P235" s="3">
        <v>2.88</v>
      </c>
      <c r="Q235" s="3">
        <v>0.5</v>
      </c>
      <c r="R235" s="5" t="s">
        <v>102</v>
      </c>
      <c r="S235" s="5" t="s">
        <v>103</v>
      </c>
      <c r="T235" s="5" t="str">
        <f t="shared" si="19"/>
        <v>Sylvia Foulston</v>
      </c>
      <c r="U235" t="s">
        <v>260</v>
      </c>
      <c r="V235" s="5" t="s">
        <v>47</v>
      </c>
      <c r="W235" s="5" t="s">
        <v>28</v>
      </c>
      <c r="X235" s="5" t="s">
        <v>115</v>
      </c>
      <c r="Y235" s="5" t="s">
        <v>531</v>
      </c>
      <c r="Z235" s="5" t="s">
        <v>43</v>
      </c>
      <c r="AA235" s="4">
        <v>0.39</v>
      </c>
      <c r="AB235" s="1">
        <v>40231</v>
      </c>
      <c r="AC235" s="1">
        <v>20707</v>
      </c>
      <c r="AD235">
        <f t="shared" si="20"/>
        <v>1</v>
      </c>
      <c r="AE235">
        <f t="shared" ca="1" si="21"/>
        <v>67</v>
      </c>
      <c r="AF235" t="str">
        <f t="shared" ca="1" si="22"/>
        <v>Over 65</v>
      </c>
      <c r="AG235" s="3">
        <f t="shared" si="23"/>
        <v>0.30714181818181818</v>
      </c>
      <c r="AH235" t="str">
        <f>_xlfn.IFNA(VLOOKUP(Sales_Transactions[[#This Row],[Order ID]],Returned_Items[#All],2,FALSE),"Not Returned")</f>
        <v>Not Returned</v>
      </c>
    </row>
    <row r="236" spans="1:34" x14ac:dyDescent="0.25">
      <c r="A236">
        <v>26531</v>
      </c>
      <c r="C236" t="s">
        <v>487</v>
      </c>
      <c r="D236" s="2" t="str">
        <f>TEXT(MID(Sales_Transactions[[#This Row],[Order Date]],2,5),"d/m/yyy")</f>
        <v>20/6/2011</v>
      </c>
      <c r="E236" s="2" t="str">
        <f>TEXT(MID(Sales_Transactions[[#This Row],[Order Date]],2,5),"d")</f>
        <v>20</v>
      </c>
      <c r="F236" s="2" t="str">
        <f>TEXT(MID(Sales_Transactions[[#This Row],[Order Date]],2,5),"m")</f>
        <v>6</v>
      </c>
      <c r="G236" s="2" t="str">
        <f>TEXT(MID(Sales_Transactions[[#This Row],[Order Date]],2,5),"yyy")</f>
        <v>2011</v>
      </c>
      <c r="H236" s="2" t="str">
        <f>TEXT(MID(Sales_Transactions[[#This Row],[Order Date]],2,5),"yyy/m")</f>
        <v>2011/6</v>
      </c>
      <c r="I236" t="s">
        <v>78</v>
      </c>
      <c r="J236">
        <f t="shared" si="18"/>
        <v>3</v>
      </c>
      <c r="K236" s="2">
        <v>26</v>
      </c>
      <c r="L236" s="3">
        <v>4688.9485000000004</v>
      </c>
      <c r="M236" s="4">
        <v>0</v>
      </c>
      <c r="N236" s="5" t="s">
        <v>23</v>
      </c>
      <c r="O236" s="3">
        <v>1215.44</v>
      </c>
      <c r="P236" s="3">
        <v>205.99</v>
      </c>
      <c r="Q236" s="3">
        <v>5.26</v>
      </c>
      <c r="R236" s="5" t="s">
        <v>202</v>
      </c>
      <c r="S236" s="5" t="s">
        <v>203</v>
      </c>
      <c r="T236" s="5" t="str">
        <f t="shared" si="19"/>
        <v>Michelle Lonsdale</v>
      </c>
      <c r="U236" t="s">
        <v>260</v>
      </c>
      <c r="V236" s="5" t="s">
        <v>47</v>
      </c>
      <c r="W236" s="5" t="s">
        <v>48</v>
      </c>
      <c r="X236" s="5" t="s">
        <v>49</v>
      </c>
      <c r="Y236" s="5" t="s">
        <v>532</v>
      </c>
      <c r="Z236" s="5" t="s">
        <v>43</v>
      </c>
      <c r="AA236" s="4">
        <v>0.56000000000000005</v>
      </c>
      <c r="AB236" s="1">
        <v>40716</v>
      </c>
      <c r="AC236" s="1">
        <v>20778</v>
      </c>
      <c r="AD236">
        <f t="shared" si="20"/>
        <v>2</v>
      </c>
      <c r="AE236">
        <f t="shared" ca="1" si="21"/>
        <v>67</v>
      </c>
      <c r="AF236" t="str">
        <f t="shared" ca="1" si="22"/>
        <v>Over 65</v>
      </c>
      <c r="AG236" s="3">
        <f t="shared" si="23"/>
        <v>8.125</v>
      </c>
      <c r="AH236" t="str">
        <f>_xlfn.IFNA(VLOOKUP(Sales_Transactions[[#This Row],[Order ID]],Returned_Items[#All],2,FALSE),"Not Returned")</f>
        <v>Not Returned</v>
      </c>
    </row>
    <row r="237" spans="1:34" x14ac:dyDescent="0.25">
      <c r="A237">
        <v>26567</v>
      </c>
      <c r="C237" t="s">
        <v>533</v>
      </c>
      <c r="D237" s="2" t="str">
        <f>TEXT(MID(Sales_Transactions[[#This Row],[Order Date]],2,5),"d/m/yyy")</f>
        <v>4/9/2009</v>
      </c>
      <c r="E237" s="2" t="str">
        <f>TEXT(MID(Sales_Transactions[[#This Row],[Order Date]],2,5),"d")</f>
        <v>4</v>
      </c>
      <c r="F237" s="2" t="str">
        <f>TEXT(MID(Sales_Transactions[[#This Row],[Order Date]],2,5),"m")</f>
        <v>9</v>
      </c>
      <c r="G237" s="2" t="str">
        <f>TEXT(MID(Sales_Transactions[[#This Row],[Order Date]],2,5),"yyy")</f>
        <v>2009</v>
      </c>
      <c r="H237" s="2" t="str">
        <f>TEXT(MID(Sales_Transactions[[#This Row],[Order Date]],2,5),"yyy/m")</f>
        <v>2009/9</v>
      </c>
      <c r="I237" t="s">
        <v>101</v>
      </c>
      <c r="J237">
        <f t="shared" si="18"/>
        <v>1</v>
      </c>
      <c r="K237" s="2">
        <v>8</v>
      </c>
      <c r="L237" s="3">
        <v>50.7</v>
      </c>
      <c r="M237" s="4">
        <v>0.08</v>
      </c>
      <c r="N237" s="5" t="s">
        <v>23</v>
      </c>
      <c r="O237" s="3">
        <v>-44.07</v>
      </c>
      <c r="P237" s="3">
        <v>5.4</v>
      </c>
      <c r="Q237" s="3">
        <v>7.78</v>
      </c>
      <c r="R237" s="5" t="s">
        <v>102</v>
      </c>
      <c r="S237" s="5" t="s">
        <v>103</v>
      </c>
      <c r="T237" s="5" t="str">
        <f t="shared" si="19"/>
        <v>Sylvia Foulston</v>
      </c>
      <c r="U237" t="s">
        <v>260</v>
      </c>
      <c r="V237" s="5" t="s">
        <v>47</v>
      </c>
      <c r="W237" s="5" t="s">
        <v>28</v>
      </c>
      <c r="X237" s="5" t="s">
        <v>41</v>
      </c>
      <c r="Y237" s="5" t="s">
        <v>534</v>
      </c>
      <c r="Z237" s="5" t="s">
        <v>43</v>
      </c>
      <c r="AA237" s="4">
        <v>0.37</v>
      </c>
      <c r="AB237" s="1">
        <v>40060</v>
      </c>
      <c r="AC237" s="1">
        <v>20493</v>
      </c>
      <c r="AD237">
        <f t="shared" si="20"/>
        <v>0</v>
      </c>
      <c r="AE237">
        <f t="shared" ca="1" si="21"/>
        <v>68</v>
      </c>
      <c r="AF237" t="str">
        <f t="shared" ca="1" si="22"/>
        <v>Over 65</v>
      </c>
      <c r="AG237" s="3">
        <f t="shared" si="23"/>
        <v>1.64696</v>
      </c>
      <c r="AH237" t="str">
        <f>_xlfn.IFNA(VLOOKUP(Sales_Transactions[[#This Row],[Order ID]],Returned_Items[#All],2,FALSE),"Not Returned")</f>
        <v>Not Returned</v>
      </c>
    </row>
    <row r="238" spans="1:34" x14ac:dyDescent="0.25">
      <c r="A238">
        <v>26567</v>
      </c>
      <c r="C238" t="s">
        <v>533</v>
      </c>
      <c r="D238" s="2" t="str">
        <f>TEXT(MID(Sales_Transactions[[#This Row],[Order Date]],2,5),"d/m/yyy")</f>
        <v>4/9/2009</v>
      </c>
      <c r="E238" s="2" t="str">
        <f>TEXT(MID(Sales_Transactions[[#This Row],[Order Date]],2,5),"d")</f>
        <v>4</v>
      </c>
      <c r="F238" s="2" t="str">
        <f>TEXT(MID(Sales_Transactions[[#This Row],[Order Date]],2,5),"m")</f>
        <v>9</v>
      </c>
      <c r="G238" s="2" t="str">
        <f>TEXT(MID(Sales_Transactions[[#This Row],[Order Date]],2,5),"yyy")</f>
        <v>2009</v>
      </c>
      <c r="H238" s="2" t="str">
        <f>TEXT(MID(Sales_Transactions[[#This Row],[Order Date]],2,5),"yyy/m")</f>
        <v>2009/9</v>
      </c>
      <c r="I238" t="s">
        <v>101</v>
      </c>
      <c r="J238">
        <f t="shared" si="18"/>
        <v>1</v>
      </c>
      <c r="K238" s="2">
        <v>10</v>
      </c>
      <c r="L238" s="3">
        <v>90.06</v>
      </c>
      <c r="M238" s="4">
        <v>0.09</v>
      </c>
      <c r="N238" s="5" t="s">
        <v>67</v>
      </c>
      <c r="O238" s="3">
        <v>-100.51</v>
      </c>
      <c r="P238" s="3">
        <v>8.4600000000000009</v>
      </c>
      <c r="Q238" s="3">
        <v>8.99</v>
      </c>
      <c r="R238" s="5" t="s">
        <v>102</v>
      </c>
      <c r="S238" s="5" t="s">
        <v>103</v>
      </c>
      <c r="T238" s="5" t="str">
        <f t="shared" si="19"/>
        <v>Sylvia Foulston</v>
      </c>
      <c r="U238" t="s">
        <v>260</v>
      </c>
      <c r="V238" s="5" t="s">
        <v>47</v>
      </c>
      <c r="W238" s="5" t="s">
        <v>48</v>
      </c>
      <c r="X238" s="5" t="s">
        <v>87</v>
      </c>
      <c r="Y238" s="5" t="s">
        <v>535</v>
      </c>
      <c r="Z238" s="5" t="s">
        <v>60</v>
      </c>
      <c r="AA238" s="4">
        <v>0.79</v>
      </c>
      <c r="AB238" s="1">
        <v>40063</v>
      </c>
      <c r="AC238" s="1">
        <v>20519</v>
      </c>
      <c r="AD238">
        <f t="shared" si="20"/>
        <v>3</v>
      </c>
      <c r="AE238">
        <f t="shared" ca="1" si="21"/>
        <v>68</v>
      </c>
      <c r="AF238" t="str">
        <f t="shared" ca="1" si="22"/>
        <v>Over 65</v>
      </c>
      <c r="AG238" s="3">
        <f t="shared" si="23"/>
        <v>1.7442385999999999</v>
      </c>
      <c r="AH238" t="str">
        <f>_xlfn.IFNA(VLOOKUP(Sales_Transactions[[#This Row],[Order ID]],Returned_Items[#All],2,FALSE),"Not Returned")</f>
        <v>Not Returned</v>
      </c>
    </row>
    <row r="239" spans="1:34" x14ac:dyDescent="0.25">
      <c r="A239">
        <v>26567</v>
      </c>
      <c r="C239" t="s">
        <v>533</v>
      </c>
      <c r="D239" s="2" t="str">
        <f>TEXT(MID(Sales_Transactions[[#This Row],[Order Date]],2,5),"d/m/yyy")</f>
        <v>4/9/2009</v>
      </c>
      <c r="E239" s="2" t="str">
        <f>TEXT(MID(Sales_Transactions[[#This Row],[Order Date]],2,5),"d")</f>
        <v>4</v>
      </c>
      <c r="F239" s="2" t="str">
        <f>TEXT(MID(Sales_Transactions[[#This Row],[Order Date]],2,5),"m")</f>
        <v>9</v>
      </c>
      <c r="G239" s="2" t="str">
        <f>TEXT(MID(Sales_Transactions[[#This Row],[Order Date]],2,5),"yyy")</f>
        <v>2009</v>
      </c>
      <c r="H239" s="2" t="str">
        <f>TEXT(MID(Sales_Transactions[[#This Row],[Order Date]],2,5),"yyy/m")</f>
        <v>2009/9</v>
      </c>
      <c r="I239" t="s">
        <v>101</v>
      </c>
      <c r="J239">
        <f t="shared" si="18"/>
        <v>1</v>
      </c>
      <c r="K239" s="2">
        <v>22</v>
      </c>
      <c r="L239" s="3">
        <v>338.52</v>
      </c>
      <c r="M239" s="4">
        <v>0.21</v>
      </c>
      <c r="N239" s="5" t="s">
        <v>23</v>
      </c>
      <c r="O239" s="3">
        <v>-17.75</v>
      </c>
      <c r="P239" s="3">
        <v>14.98</v>
      </c>
      <c r="Q239" s="3">
        <v>8.99</v>
      </c>
      <c r="R239" s="5" t="s">
        <v>102</v>
      </c>
      <c r="S239" s="5" t="s">
        <v>103</v>
      </c>
      <c r="T239" s="5" t="str">
        <f t="shared" si="19"/>
        <v>Sylvia Foulston</v>
      </c>
      <c r="U239" t="s">
        <v>260</v>
      </c>
      <c r="V239" s="5" t="s">
        <v>47</v>
      </c>
      <c r="W239" s="5" t="s">
        <v>57</v>
      </c>
      <c r="X239" s="5" t="s">
        <v>58</v>
      </c>
      <c r="Y239" s="5" t="s">
        <v>536</v>
      </c>
      <c r="Z239" s="5" t="s">
        <v>60</v>
      </c>
      <c r="AA239" s="4">
        <v>0.39</v>
      </c>
      <c r="AB239" s="1">
        <v>40061</v>
      </c>
      <c r="AC239" s="1">
        <v>22912</v>
      </c>
      <c r="AD239">
        <f t="shared" si="20"/>
        <v>1</v>
      </c>
      <c r="AE239">
        <f t="shared" ca="1" si="21"/>
        <v>61</v>
      </c>
      <c r="AF239" t="str">
        <f t="shared" ca="1" si="22"/>
        <v>18-64</v>
      </c>
      <c r="AG239" s="3">
        <f t="shared" si="23"/>
        <v>1.0881155454545455</v>
      </c>
      <c r="AH239" t="str">
        <f>_xlfn.IFNA(VLOOKUP(Sales_Transactions[[#This Row],[Order ID]],Returned_Items[#All],2,FALSE),"Not Returned")</f>
        <v>Not Returned</v>
      </c>
    </row>
    <row r="240" spans="1:34" x14ac:dyDescent="0.25">
      <c r="A240">
        <v>26567</v>
      </c>
      <c r="C240" t="s">
        <v>533</v>
      </c>
      <c r="D240" s="2" t="str">
        <f>TEXT(MID(Sales_Transactions[[#This Row],[Order Date]],2,5),"d/m/yyy")</f>
        <v>4/9/2009</v>
      </c>
      <c r="E240" s="2" t="str">
        <f>TEXT(MID(Sales_Transactions[[#This Row],[Order Date]],2,5),"d")</f>
        <v>4</v>
      </c>
      <c r="F240" s="2" t="str">
        <f>TEXT(MID(Sales_Transactions[[#This Row],[Order Date]],2,5),"m")</f>
        <v>9</v>
      </c>
      <c r="G240" s="2" t="str">
        <f>TEXT(MID(Sales_Transactions[[#This Row],[Order Date]],2,5),"yyy")</f>
        <v>2009</v>
      </c>
      <c r="H240" s="2" t="str">
        <f>TEXT(MID(Sales_Transactions[[#This Row],[Order Date]],2,5),"yyy/m")</f>
        <v>2009/9</v>
      </c>
      <c r="I240" t="s">
        <v>101</v>
      </c>
      <c r="J240">
        <f t="shared" si="18"/>
        <v>1</v>
      </c>
      <c r="K240" s="2">
        <v>48</v>
      </c>
      <c r="L240" s="3">
        <v>6109.817</v>
      </c>
      <c r="M240" s="4">
        <v>0.04</v>
      </c>
      <c r="N240" s="5" t="s">
        <v>23</v>
      </c>
      <c r="O240" s="3">
        <v>1374.95</v>
      </c>
      <c r="P240" s="3">
        <v>155.99</v>
      </c>
      <c r="Q240" s="3">
        <v>8.08</v>
      </c>
      <c r="R240" s="5" t="s">
        <v>102</v>
      </c>
      <c r="S240" s="5" t="s">
        <v>103</v>
      </c>
      <c r="T240" s="5" t="str">
        <f t="shared" si="19"/>
        <v>Sylvia Foulston</v>
      </c>
      <c r="U240" t="s">
        <v>260</v>
      </c>
      <c r="V240" s="5" t="s">
        <v>47</v>
      </c>
      <c r="W240" s="5" t="s">
        <v>48</v>
      </c>
      <c r="X240" s="5" t="s">
        <v>49</v>
      </c>
      <c r="Y240" s="5" t="s">
        <v>537</v>
      </c>
      <c r="Z240" s="5" t="s">
        <v>43</v>
      </c>
      <c r="AA240" s="4">
        <v>0.6</v>
      </c>
      <c r="AB240" s="1">
        <v>40061</v>
      </c>
      <c r="AC240" s="1">
        <v>22868</v>
      </c>
      <c r="AD240">
        <f t="shared" si="20"/>
        <v>1</v>
      </c>
      <c r="AE240">
        <f t="shared" ca="1" si="21"/>
        <v>61</v>
      </c>
      <c r="AF240" t="str">
        <f t="shared" ca="1" si="22"/>
        <v>18-64</v>
      </c>
      <c r="AG240" s="3">
        <f t="shared" si="23"/>
        <v>3.4168250833333338</v>
      </c>
      <c r="AH240" t="str">
        <f>_xlfn.IFNA(VLOOKUP(Sales_Transactions[[#This Row],[Order ID]],Returned_Items[#All],2,FALSE),"Not Returned")</f>
        <v>Not Returned</v>
      </c>
    </row>
    <row r="241" spans="1:34" x14ac:dyDescent="0.25">
      <c r="A241">
        <v>26854</v>
      </c>
      <c r="C241" t="s">
        <v>538</v>
      </c>
      <c r="D241" s="2" t="str">
        <f>TEXT(MID(Sales_Transactions[[#This Row],[Order Date]],2,5),"d/m/yyy")</f>
        <v>21/6/2009</v>
      </c>
      <c r="E241" s="2" t="str">
        <f>TEXT(MID(Sales_Transactions[[#This Row],[Order Date]],2,5),"d")</f>
        <v>21</v>
      </c>
      <c r="F241" s="2" t="str">
        <f>TEXT(MID(Sales_Transactions[[#This Row],[Order Date]],2,5),"m")</f>
        <v>6</v>
      </c>
      <c r="G241" s="2" t="str">
        <f>TEXT(MID(Sales_Transactions[[#This Row],[Order Date]],2,5),"yyy")</f>
        <v>2009</v>
      </c>
      <c r="H241" s="2" t="str">
        <f>TEXT(MID(Sales_Transactions[[#This Row],[Order Date]],2,5),"yyy/m")</f>
        <v>2009/6</v>
      </c>
      <c r="I241" t="s">
        <v>52</v>
      </c>
      <c r="J241">
        <f t="shared" si="18"/>
        <v>1</v>
      </c>
      <c r="K241" s="2">
        <v>1</v>
      </c>
      <c r="L241" s="3">
        <v>34.11</v>
      </c>
      <c r="M241" s="4">
        <v>0.02</v>
      </c>
      <c r="N241" s="5" t="s">
        <v>23</v>
      </c>
      <c r="O241" s="3">
        <v>-12.95</v>
      </c>
      <c r="P241" s="3">
        <v>25.38</v>
      </c>
      <c r="Q241" s="3">
        <v>8.99</v>
      </c>
      <c r="R241" s="5" t="s">
        <v>539</v>
      </c>
      <c r="S241" s="5" t="s">
        <v>540</v>
      </c>
      <c r="T241" s="5" t="str">
        <f t="shared" si="19"/>
        <v>Charlotte Melton</v>
      </c>
      <c r="U241" t="s">
        <v>260</v>
      </c>
      <c r="V241" s="5" t="s">
        <v>74</v>
      </c>
      <c r="W241" s="5" t="s">
        <v>57</v>
      </c>
      <c r="X241" s="5" t="s">
        <v>58</v>
      </c>
      <c r="Y241" s="5" t="s">
        <v>541</v>
      </c>
      <c r="Z241" s="5" t="s">
        <v>60</v>
      </c>
      <c r="AA241" s="4">
        <v>0.5</v>
      </c>
      <c r="AB241" s="1">
        <v>39986</v>
      </c>
      <c r="AC241" s="1">
        <v>22925</v>
      </c>
      <c r="AD241">
        <f t="shared" si="20"/>
        <v>1</v>
      </c>
      <c r="AE241">
        <f t="shared" ca="1" si="21"/>
        <v>61</v>
      </c>
      <c r="AF241" t="str">
        <f t="shared" ca="1" si="22"/>
        <v>18-64</v>
      </c>
      <c r="AG241" s="3">
        <f t="shared" si="23"/>
        <v>34.364924000000002</v>
      </c>
      <c r="AH241" t="str">
        <f>_xlfn.IFNA(VLOOKUP(Sales_Transactions[[#This Row],[Order ID]],Returned_Items[#All],2,FALSE),"Not Returned")</f>
        <v>Not Returned</v>
      </c>
    </row>
    <row r="242" spans="1:34" x14ac:dyDescent="0.25">
      <c r="A242">
        <v>27109</v>
      </c>
      <c r="C242" t="s">
        <v>542</v>
      </c>
      <c r="D242" s="2" t="str">
        <f>TEXT(MID(Sales_Transactions[[#This Row],[Order Date]],2,5),"d/m/yyy")</f>
        <v>8/2/2012</v>
      </c>
      <c r="E242" s="2" t="str">
        <f>TEXT(MID(Sales_Transactions[[#This Row],[Order Date]],2,5),"d")</f>
        <v>8</v>
      </c>
      <c r="F242" s="2" t="str">
        <f>TEXT(MID(Sales_Transactions[[#This Row],[Order Date]],2,5),"m")</f>
        <v>2</v>
      </c>
      <c r="G242" s="2" t="str">
        <f>TEXT(MID(Sales_Transactions[[#This Row],[Order Date]],2,5),"yyy")</f>
        <v>2012</v>
      </c>
      <c r="H242" s="2" t="str">
        <f>TEXT(MID(Sales_Transactions[[#This Row],[Order Date]],2,5),"yyy/m")</f>
        <v>2012/2</v>
      </c>
      <c r="I242" t="s">
        <v>101</v>
      </c>
      <c r="J242">
        <f t="shared" si="18"/>
        <v>1</v>
      </c>
      <c r="K242" s="2">
        <v>48</v>
      </c>
      <c r="L242" s="3">
        <v>538.22</v>
      </c>
      <c r="M242" s="4">
        <v>0.01</v>
      </c>
      <c r="N242" s="5" t="s">
        <v>23</v>
      </c>
      <c r="O242" s="3">
        <v>-154.66</v>
      </c>
      <c r="P242" s="3">
        <v>10.97</v>
      </c>
      <c r="Q242" s="3">
        <v>6.5</v>
      </c>
      <c r="R242" s="5" t="s">
        <v>35</v>
      </c>
      <c r="S242" s="5" t="s">
        <v>36</v>
      </c>
      <c r="T242" s="5" t="str">
        <f t="shared" si="19"/>
        <v>Barry French</v>
      </c>
      <c r="U242" t="s">
        <v>260</v>
      </c>
      <c r="V242" s="5" t="s">
        <v>37</v>
      </c>
      <c r="W242" s="5" t="s">
        <v>48</v>
      </c>
      <c r="X242" s="5" t="s">
        <v>87</v>
      </c>
      <c r="Y242" s="5" t="s">
        <v>543</v>
      </c>
      <c r="Z242" s="5" t="s">
        <v>43</v>
      </c>
      <c r="AA242" s="4">
        <v>0.64</v>
      </c>
      <c r="AB242" s="1">
        <v>40949</v>
      </c>
      <c r="AC242" s="1">
        <v>22991</v>
      </c>
      <c r="AD242">
        <f t="shared" si="20"/>
        <v>2</v>
      </c>
      <c r="AE242">
        <f t="shared" ca="1" si="21"/>
        <v>61</v>
      </c>
      <c r="AF242" t="str">
        <f t="shared" ca="1" si="22"/>
        <v>18-64</v>
      </c>
      <c r="AG242" s="3">
        <f t="shared" si="23"/>
        <v>0.36393547916666669</v>
      </c>
      <c r="AH242" t="str">
        <f>_xlfn.IFNA(VLOOKUP(Sales_Transactions[[#This Row],[Order ID]],Returned_Items[#All],2,FALSE),"Not Returned")</f>
        <v>Not Returned</v>
      </c>
    </row>
    <row r="243" spans="1:34" x14ac:dyDescent="0.25">
      <c r="A243">
        <v>27111</v>
      </c>
      <c r="C243" t="s">
        <v>544</v>
      </c>
      <c r="D243" s="2" t="str">
        <f>TEXT(MID(Sales_Transactions[[#This Row],[Order Date]],2,5),"d/m/yyy")</f>
        <v>11/3/2009</v>
      </c>
      <c r="E243" s="2" t="str">
        <f>TEXT(MID(Sales_Transactions[[#This Row],[Order Date]],2,5),"d")</f>
        <v>11</v>
      </c>
      <c r="F243" s="2" t="str">
        <f>TEXT(MID(Sales_Transactions[[#This Row],[Order Date]],2,5),"m")</f>
        <v>3</v>
      </c>
      <c r="G243" s="2" t="str">
        <f>TEXT(MID(Sales_Transactions[[#This Row],[Order Date]],2,5),"yyy")</f>
        <v>2009</v>
      </c>
      <c r="H243" s="2" t="str">
        <f>TEXT(MID(Sales_Transactions[[#This Row],[Order Date]],2,5),"yyy/m")</f>
        <v>2009/3</v>
      </c>
      <c r="I243" t="s">
        <v>33</v>
      </c>
      <c r="J243">
        <f t="shared" si="18"/>
        <v>4</v>
      </c>
      <c r="K243" s="2">
        <v>11</v>
      </c>
      <c r="L243" s="3">
        <v>1064.23</v>
      </c>
      <c r="M243" s="4">
        <v>0.06</v>
      </c>
      <c r="N243" s="5" t="s">
        <v>23</v>
      </c>
      <c r="O243" s="3">
        <v>-127.56</v>
      </c>
      <c r="P243" s="3">
        <v>99.99</v>
      </c>
      <c r="Q243" s="3">
        <v>19.989999999999998</v>
      </c>
      <c r="R243" s="5" t="s">
        <v>458</v>
      </c>
      <c r="S243" s="5" t="s">
        <v>459</v>
      </c>
      <c r="T243" s="5" t="str">
        <f t="shared" si="19"/>
        <v>Heather Kirkland</v>
      </c>
      <c r="U243" t="s">
        <v>260</v>
      </c>
      <c r="V243" s="5" t="s">
        <v>74</v>
      </c>
      <c r="W243" s="5" t="s">
        <v>48</v>
      </c>
      <c r="X243" s="5" t="s">
        <v>87</v>
      </c>
      <c r="Y243" s="5" t="s">
        <v>545</v>
      </c>
      <c r="Z243" s="5" t="s">
        <v>43</v>
      </c>
      <c r="AA243" s="4">
        <v>0.52</v>
      </c>
      <c r="AB243" s="1">
        <v>39886</v>
      </c>
      <c r="AC243" s="1">
        <v>22565</v>
      </c>
      <c r="AD243">
        <f t="shared" si="20"/>
        <v>3</v>
      </c>
      <c r="AE243">
        <f t="shared" ca="1" si="21"/>
        <v>62</v>
      </c>
      <c r="AF243" t="str">
        <f t="shared" ca="1" si="22"/>
        <v>18-64</v>
      </c>
      <c r="AG243" s="3">
        <f t="shared" si="23"/>
        <v>10.901818727272726</v>
      </c>
      <c r="AH243" t="str">
        <f>_xlfn.IFNA(VLOOKUP(Sales_Transactions[[#This Row],[Order ID]],Returned_Items[#All],2,FALSE),"Not Returned")</f>
        <v>Not Returned</v>
      </c>
    </row>
    <row r="244" spans="1:34" x14ac:dyDescent="0.25">
      <c r="A244">
        <v>27111</v>
      </c>
      <c r="C244" t="s">
        <v>544</v>
      </c>
      <c r="D244" s="2" t="str">
        <f>TEXT(MID(Sales_Transactions[[#This Row],[Order Date]],2,5),"d/m/yyy")</f>
        <v>11/3/2009</v>
      </c>
      <c r="E244" s="2" t="str">
        <f>TEXT(MID(Sales_Transactions[[#This Row],[Order Date]],2,5),"d")</f>
        <v>11</v>
      </c>
      <c r="F244" s="2" t="str">
        <f>TEXT(MID(Sales_Transactions[[#This Row],[Order Date]],2,5),"m")</f>
        <v>3</v>
      </c>
      <c r="G244" s="2" t="str">
        <f>TEXT(MID(Sales_Transactions[[#This Row],[Order Date]],2,5),"yyy")</f>
        <v>2009</v>
      </c>
      <c r="H244" s="2" t="str">
        <f>TEXT(MID(Sales_Transactions[[#This Row],[Order Date]],2,5),"yyy/m")</f>
        <v>2009/3</v>
      </c>
      <c r="I244" t="s">
        <v>33</v>
      </c>
      <c r="J244">
        <f t="shared" si="18"/>
        <v>4</v>
      </c>
      <c r="K244" s="2">
        <v>18</v>
      </c>
      <c r="L244" s="3">
        <v>3497.05</v>
      </c>
      <c r="M244" s="4">
        <v>0</v>
      </c>
      <c r="N244" s="5" t="s">
        <v>23</v>
      </c>
      <c r="O244" s="3">
        <v>282.18</v>
      </c>
      <c r="P244" s="3">
        <v>193.17</v>
      </c>
      <c r="Q244" s="3">
        <v>19.989999999999998</v>
      </c>
      <c r="R244" s="5" t="s">
        <v>458</v>
      </c>
      <c r="S244" s="5" t="s">
        <v>459</v>
      </c>
      <c r="T244" s="5" t="str">
        <f t="shared" si="19"/>
        <v>Heather Kirkland</v>
      </c>
      <c r="U244" t="s">
        <v>260</v>
      </c>
      <c r="V244" s="5" t="s">
        <v>74</v>
      </c>
      <c r="W244" s="5" t="s">
        <v>28</v>
      </c>
      <c r="X244" s="5" t="s">
        <v>29</v>
      </c>
      <c r="Y244" s="5" t="s">
        <v>546</v>
      </c>
      <c r="Z244" s="5" t="s">
        <v>43</v>
      </c>
      <c r="AA244" s="4">
        <v>0.71</v>
      </c>
      <c r="AB244" s="1">
        <v>39884</v>
      </c>
      <c r="AC244" s="1">
        <v>22596</v>
      </c>
      <c r="AD244">
        <f t="shared" si="20"/>
        <v>1</v>
      </c>
      <c r="AE244">
        <f t="shared" ca="1" si="21"/>
        <v>62</v>
      </c>
      <c r="AF244" t="str">
        <f t="shared" ca="1" si="22"/>
        <v>18-64</v>
      </c>
      <c r="AG244" s="3">
        <f t="shared" si="23"/>
        <v>11.842222222222222</v>
      </c>
      <c r="AH244" t="str">
        <f>_xlfn.IFNA(VLOOKUP(Sales_Transactions[[#This Row],[Order ID]],Returned_Items[#All],2,FALSE),"Not Returned")</f>
        <v>Not Returned</v>
      </c>
    </row>
    <row r="245" spans="1:34" x14ac:dyDescent="0.25">
      <c r="A245">
        <v>27111</v>
      </c>
      <c r="C245" t="s">
        <v>544</v>
      </c>
      <c r="D245" s="2" t="str">
        <f>TEXT(MID(Sales_Transactions[[#This Row],[Order Date]],2,5),"d/m/yyy")</f>
        <v>11/3/2009</v>
      </c>
      <c r="E245" s="2" t="str">
        <f>TEXT(MID(Sales_Transactions[[#This Row],[Order Date]],2,5),"d")</f>
        <v>11</v>
      </c>
      <c r="F245" s="2" t="str">
        <f>TEXT(MID(Sales_Transactions[[#This Row],[Order Date]],2,5),"m")</f>
        <v>3</v>
      </c>
      <c r="G245" s="2" t="str">
        <f>TEXT(MID(Sales_Transactions[[#This Row],[Order Date]],2,5),"yyy")</f>
        <v>2009</v>
      </c>
      <c r="H245" s="2" t="str">
        <f>TEXT(MID(Sales_Transactions[[#This Row],[Order Date]],2,5),"yyy/m")</f>
        <v>2009/3</v>
      </c>
      <c r="I245" t="s">
        <v>33</v>
      </c>
      <c r="J245">
        <f t="shared" si="18"/>
        <v>4</v>
      </c>
      <c r="K245" s="2">
        <v>44</v>
      </c>
      <c r="L245" s="3">
        <v>774.05250000000001</v>
      </c>
      <c r="M245" s="4">
        <v>0.08</v>
      </c>
      <c r="N245" s="5" t="s">
        <v>67</v>
      </c>
      <c r="O245" s="3">
        <v>-96.34</v>
      </c>
      <c r="P245" s="3">
        <v>20.99</v>
      </c>
      <c r="Q245" s="3">
        <v>3.3</v>
      </c>
      <c r="R245" s="5" t="s">
        <v>458</v>
      </c>
      <c r="S245" s="5" t="s">
        <v>459</v>
      </c>
      <c r="T245" s="5" t="str">
        <f t="shared" si="19"/>
        <v>Heather Kirkland</v>
      </c>
      <c r="U245" t="s">
        <v>260</v>
      </c>
      <c r="V245" s="5" t="s">
        <v>74</v>
      </c>
      <c r="W245" s="5" t="s">
        <v>48</v>
      </c>
      <c r="X245" s="5" t="s">
        <v>49</v>
      </c>
      <c r="Y245" s="5" t="s">
        <v>470</v>
      </c>
      <c r="Z245" s="5" t="s">
        <v>60</v>
      </c>
      <c r="AA245" s="4">
        <v>0.81</v>
      </c>
      <c r="AB245" s="1">
        <v>39883</v>
      </c>
      <c r="AC245" s="1">
        <v>22563</v>
      </c>
      <c r="AD245">
        <f t="shared" si="20"/>
        <v>0</v>
      </c>
      <c r="AE245">
        <f t="shared" ca="1" si="21"/>
        <v>62</v>
      </c>
      <c r="AF245" t="str">
        <f t="shared" ca="1" si="22"/>
        <v>18-64</v>
      </c>
      <c r="AG245" s="3">
        <f t="shared" si="23"/>
        <v>0.5516638181818182</v>
      </c>
      <c r="AH245" t="str">
        <f>_xlfn.IFNA(VLOOKUP(Sales_Transactions[[#This Row],[Order ID]],Returned_Items[#All],2,FALSE),"Not Returned")</f>
        <v>Not Returned</v>
      </c>
    </row>
    <row r="246" spans="1:34" x14ac:dyDescent="0.25">
      <c r="A246">
        <v>27264</v>
      </c>
      <c r="C246" t="s">
        <v>547</v>
      </c>
      <c r="D246" s="2" t="str">
        <f>TEXT(MID(Sales_Transactions[[#This Row],[Order Date]],2,5),"d/m/yyy")</f>
        <v>4/6/2011</v>
      </c>
      <c r="E246" s="2" t="str">
        <f>TEXT(MID(Sales_Transactions[[#This Row],[Order Date]],2,5),"d")</f>
        <v>4</v>
      </c>
      <c r="F246" s="2" t="str">
        <f>TEXT(MID(Sales_Transactions[[#This Row],[Order Date]],2,5),"m")</f>
        <v>6</v>
      </c>
      <c r="G246" s="2" t="str">
        <f>TEXT(MID(Sales_Transactions[[#This Row],[Order Date]],2,5),"yyy")</f>
        <v>2011</v>
      </c>
      <c r="H246" s="2" t="str">
        <f>TEXT(MID(Sales_Transactions[[#This Row],[Order Date]],2,5),"yyy/m")</f>
        <v>2011/6</v>
      </c>
      <c r="I246" t="s">
        <v>22</v>
      </c>
      <c r="J246">
        <f t="shared" si="18"/>
        <v>2</v>
      </c>
      <c r="K246" s="2">
        <v>3</v>
      </c>
      <c r="L246" s="3">
        <v>74.05</v>
      </c>
      <c r="M246" s="4">
        <v>0.02</v>
      </c>
      <c r="N246" s="5" t="s">
        <v>23</v>
      </c>
      <c r="O246" s="3">
        <v>44.54</v>
      </c>
      <c r="P246" s="3">
        <v>19.989999999999998</v>
      </c>
      <c r="Q246" s="3">
        <v>11.17</v>
      </c>
      <c r="R246" s="5" t="s">
        <v>548</v>
      </c>
      <c r="S246" s="5" t="s">
        <v>549</v>
      </c>
      <c r="T246" s="5" t="str">
        <f t="shared" si="19"/>
        <v>Henry Goldwyn</v>
      </c>
      <c r="U246" t="s">
        <v>260</v>
      </c>
      <c r="V246" s="5" t="s">
        <v>27</v>
      </c>
      <c r="W246" s="5" t="s">
        <v>57</v>
      </c>
      <c r="X246" s="5" t="s">
        <v>58</v>
      </c>
      <c r="Y246" s="5" t="s">
        <v>550</v>
      </c>
      <c r="Z246" s="5" t="s">
        <v>31</v>
      </c>
      <c r="AA246" s="4">
        <v>0.6</v>
      </c>
      <c r="AB246" s="1">
        <v>40700</v>
      </c>
      <c r="AC246" s="1">
        <v>22611</v>
      </c>
      <c r="AD246">
        <f t="shared" si="20"/>
        <v>2</v>
      </c>
      <c r="AE246">
        <f t="shared" ca="1" si="21"/>
        <v>62</v>
      </c>
      <c r="AF246" t="str">
        <f t="shared" ca="1" si="22"/>
        <v>18-64</v>
      </c>
      <c r="AG246" s="3">
        <f t="shared" si="23"/>
        <v>10.385334</v>
      </c>
      <c r="AH246" t="str">
        <f>_xlfn.IFNA(VLOOKUP(Sales_Transactions[[#This Row],[Order ID]],Returned_Items[#All],2,FALSE),"Not Returned")</f>
        <v>Not Returned</v>
      </c>
    </row>
    <row r="247" spans="1:34" x14ac:dyDescent="0.25">
      <c r="A247">
        <v>27392</v>
      </c>
      <c r="C247" t="s">
        <v>551</v>
      </c>
      <c r="D247" s="2" t="str">
        <f>TEXT(MID(Sales_Transactions[[#This Row],[Order Date]],2,5),"d/m/yyy")</f>
        <v>2/3/2012</v>
      </c>
      <c r="E247" s="2" t="str">
        <f>TEXT(MID(Sales_Transactions[[#This Row],[Order Date]],2,5),"d")</f>
        <v>2</v>
      </c>
      <c r="F247" s="2" t="str">
        <f>TEXT(MID(Sales_Transactions[[#This Row],[Order Date]],2,5),"m")</f>
        <v>3</v>
      </c>
      <c r="G247" s="2" t="str">
        <f>TEXT(MID(Sales_Transactions[[#This Row],[Order Date]],2,5),"yyy")</f>
        <v>2012</v>
      </c>
      <c r="H247" s="2" t="str">
        <f>TEXT(MID(Sales_Transactions[[#This Row],[Order Date]],2,5),"yyy/m")</f>
        <v>2012/3</v>
      </c>
      <c r="I247" t="s">
        <v>22</v>
      </c>
      <c r="J247">
        <f t="shared" si="18"/>
        <v>2</v>
      </c>
      <c r="K247" s="2">
        <v>37</v>
      </c>
      <c r="L247" s="3">
        <v>5753.85</v>
      </c>
      <c r="M247" s="4">
        <v>0</v>
      </c>
      <c r="N247" s="5" t="s">
        <v>23</v>
      </c>
      <c r="O247" s="3">
        <v>2509.52</v>
      </c>
      <c r="P247" s="3">
        <v>150.97999999999999</v>
      </c>
      <c r="Q247" s="3">
        <v>13.99</v>
      </c>
      <c r="R247" s="5" t="s">
        <v>198</v>
      </c>
      <c r="S247" s="5" t="s">
        <v>199</v>
      </c>
      <c r="T247" s="5" t="str">
        <f t="shared" si="19"/>
        <v>Frank Price</v>
      </c>
      <c r="U247" t="s">
        <v>260</v>
      </c>
      <c r="V247" s="5" t="s">
        <v>47</v>
      </c>
      <c r="W247" s="5" t="s">
        <v>48</v>
      </c>
      <c r="X247" s="5" t="s">
        <v>324</v>
      </c>
      <c r="Y247" s="5" t="s">
        <v>552</v>
      </c>
      <c r="Z247" s="5" t="s">
        <v>56</v>
      </c>
      <c r="AA247" s="4">
        <v>0.38</v>
      </c>
      <c r="AB247" s="1">
        <v>40979</v>
      </c>
      <c r="AC247" s="1">
        <v>22216</v>
      </c>
      <c r="AD247">
        <f t="shared" si="20"/>
        <v>9</v>
      </c>
      <c r="AE247">
        <f t="shared" ca="1" si="21"/>
        <v>63</v>
      </c>
      <c r="AF247" t="str">
        <f t="shared" ca="1" si="22"/>
        <v>18-64</v>
      </c>
      <c r="AG247" s="3">
        <f t="shared" si="23"/>
        <v>4.4586486486486487</v>
      </c>
      <c r="AH247" t="str">
        <f>_xlfn.IFNA(VLOOKUP(Sales_Transactions[[#This Row],[Order ID]],Returned_Items[#All],2,FALSE),"Not Returned")</f>
        <v>Not Returned</v>
      </c>
    </row>
    <row r="248" spans="1:34" x14ac:dyDescent="0.25">
      <c r="A248">
        <v>27553</v>
      </c>
      <c r="C248" t="s">
        <v>553</v>
      </c>
      <c r="D248" s="2" t="str">
        <f>TEXT(MID(Sales_Transactions[[#This Row],[Order Date]],2,5),"d/m/yyy")</f>
        <v>12/8/2011</v>
      </c>
      <c r="E248" s="2" t="str">
        <f>TEXT(MID(Sales_Transactions[[#This Row],[Order Date]],2,5),"d")</f>
        <v>12</v>
      </c>
      <c r="F248" s="2" t="str">
        <f>TEXT(MID(Sales_Transactions[[#This Row],[Order Date]],2,5),"m")</f>
        <v>8</v>
      </c>
      <c r="G248" s="2" t="str">
        <f>TEXT(MID(Sales_Transactions[[#This Row],[Order Date]],2,5),"yyy")</f>
        <v>2011</v>
      </c>
      <c r="H248" s="2" t="str">
        <f>TEXT(MID(Sales_Transactions[[#This Row],[Order Date]],2,5),"yyy/m")</f>
        <v>2011/8</v>
      </c>
      <c r="I248" t="s">
        <v>78</v>
      </c>
      <c r="J248">
        <f t="shared" si="18"/>
        <v>3</v>
      </c>
      <c r="K248" s="2">
        <v>48</v>
      </c>
      <c r="L248" s="3">
        <v>18235.47</v>
      </c>
      <c r="M248" s="4">
        <v>0.03</v>
      </c>
      <c r="N248" s="5" t="s">
        <v>34</v>
      </c>
      <c r="O248" s="3">
        <v>1166.93</v>
      </c>
      <c r="P248" s="3">
        <v>370.98</v>
      </c>
      <c r="Q248" s="3">
        <v>99</v>
      </c>
      <c r="R248" s="5" t="s">
        <v>110</v>
      </c>
      <c r="S248" s="5" t="s">
        <v>111</v>
      </c>
      <c r="T248" s="5" t="str">
        <f t="shared" si="19"/>
        <v>Jim Radford</v>
      </c>
      <c r="U248" t="s">
        <v>260</v>
      </c>
      <c r="V248" s="5" t="s">
        <v>47</v>
      </c>
      <c r="W248" s="5" t="s">
        <v>28</v>
      </c>
      <c r="X248" s="5" t="s">
        <v>29</v>
      </c>
      <c r="Y248" s="5" t="s">
        <v>554</v>
      </c>
      <c r="Z248" s="5" t="s">
        <v>40</v>
      </c>
      <c r="AA248" s="4">
        <v>0.65</v>
      </c>
      <c r="AB248" s="1">
        <v>40769</v>
      </c>
      <c r="AC248" s="1">
        <v>22198</v>
      </c>
      <c r="AD248">
        <f t="shared" si="20"/>
        <v>2</v>
      </c>
      <c r="AE248">
        <f t="shared" ca="1" si="21"/>
        <v>63</v>
      </c>
      <c r="AF248" t="str">
        <f t="shared" ca="1" si="22"/>
        <v>18-64</v>
      </c>
      <c r="AG248" s="3">
        <f t="shared" si="23"/>
        <v>9.7889313750000007</v>
      </c>
      <c r="AH248" t="str">
        <f>_xlfn.IFNA(VLOOKUP(Sales_Transactions[[#This Row],[Order ID]],Returned_Items[#All],2,FALSE),"Not Returned")</f>
        <v>Not Returned</v>
      </c>
    </row>
    <row r="249" spans="1:34" x14ac:dyDescent="0.25">
      <c r="A249">
        <v>27553</v>
      </c>
      <c r="C249" t="s">
        <v>553</v>
      </c>
      <c r="D249" s="2" t="str">
        <f>TEXT(MID(Sales_Transactions[[#This Row],[Order Date]],2,5),"d/m/yyy")</f>
        <v>12/8/2011</v>
      </c>
      <c r="E249" s="2" t="str">
        <f>TEXT(MID(Sales_Transactions[[#This Row],[Order Date]],2,5),"d")</f>
        <v>12</v>
      </c>
      <c r="F249" s="2" t="str">
        <f>TEXT(MID(Sales_Transactions[[#This Row],[Order Date]],2,5),"m")</f>
        <v>8</v>
      </c>
      <c r="G249" s="2" t="str">
        <f>TEXT(MID(Sales_Transactions[[#This Row],[Order Date]],2,5),"yyy")</f>
        <v>2011</v>
      </c>
      <c r="H249" s="2" t="str">
        <f>TEXT(MID(Sales_Transactions[[#This Row],[Order Date]],2,5),"yyy/m")</f>
        <v>2011/8</v>
      </c>
      <c r="I249" t="s">
        <v>78</v>
      </c>
      <c r="J249">
        <f t="shared" si="18"/>
        <v>3</v>
      </c>
      <c r="K249" s="2">
        <v>16</v>
      </c>
      <c r="L249" s="3">
        <v>2631.107</v>
      </c>
      <c r="M249" s="4">
        <v>0</v>
      </c>
      <c r="N249" s="5" t="s">
        <v>23</v>
      </c>
      <c r="O249" s="3">
        <v>297.11</v>
      </c>
      <c r="P249" s="3">
        <v>179.99</v>
      </c>
      <c r="Q249" s="3">
        <v>13.99</v>
      </c>
      <c r="R249" s="5" t="s">
        <v>110</v>
      </c>
      <c r="S249" s="5" t="s">
        <v>111</v>
      </c>
      <c r="T249" s="5" t="str">
        <f t="shared" si="19"/>
        <v>Jim Radford</v>
      </c>
      <c r="U249" t="s">
        <v>260</v>
      </c>
      <c r="V249" s="5" t="s">
        <v>47</v>
      </c>
      <c r="W249" s="5" t="s">
        <v>48</v>
      </c>
      <c r="X249" s="5" t="s">
        <v>49</v>
      </c>
      <c r="Y249" s="5" t="s">
        <v>555</v>
      </c>
      <c r="Z249" s="5" t="s">
        <v>56</v>
      </c>
      <c r="AA249" s="4">
        <v>0.56999999999999995</v>
      </c>
      <c r="AB249" s="1">
        <v>40769</v>
      </c>
      <c r="AC249" s="1">
        <v>22073</v>
      </c>
      <c r="AD249">
        <f t="shared" si="20"/>
        <v>2</v>
      </c>
      <c r="AE249">
        <f t="shared" ca="1" si="21"/>
        <v>64</v>
      </c>
      <c r="AF249" t="str">
        <f t="shared" ca="1" si="22"/>
        <v>18-64</v>
      </c>
      <c r="AG249" s="3">
        <f t="shared" si="23"/>
        <v>12.123750000000001</v>
      </c>
      <c r="AH249" t="str">
        <f>_xlfn.IFNA(VLOOKUP(Sales_Transactions[[#This Row],[Order ID]],Returned_Items[#All],2,FALSE),"Not Returned")</f>
        <v>Not Returned</v>
      </c>
    </row>
    <row r="250" spans="1:34" x14ac:dyDescent="0.25">
      <c r="A250">
        <v>27555</v>
      </c>
      <c r="C250" t="s">
        <v>556</v>
      </c>
      <c r="D250" s="2" t="str">
        <f>TEXT(MID(Sales_Transactions[[#This Row],[Order Date]],2,5),"d/m/yyy")</f>
        <v>1/9/2009</v>
      </c>
      <c r="E250" s="2" t="str">
        <f>TEXT(MID(Sales_Transactions[[#This Row],[Order Date]],2,5),"d")</f>
        <v>1</v>
      </c>
      <c r="F250" s="2" t="str">
        <f>TEXT(MID(Sales_Transactions[[#This Row],[Order Date]],2,5),"m")</f>
        <v>9</v>
      </c>
      <c r="G250" s="2" t="str">
        <f>TEXT(MID(Sales_Transactions[[#This Row],[Order Date]],2,5),"yyy")</f>
        <v>2009</v>
      </c>
      <c r="H250" s="2" t="str">
        <f>TEXT(MID(Sales_Transactions[[#This Row],[Order Date]],2,5),"yyy/m")</f>
        <v>2009/9</v>
      </c>
      <c r="I250" t="s">
        <v>101</v>
      </c>
      <c r="J250">
        <f t="shared" si="18"/>
        <v>1</v>
      </c>
      <c r="K250" s="2">
        <v>32</v>
      </c>
      <c r="L250" s="3">
        <v>209.42</v>
      </c>
      <c r="M250" s="4">
        <v>0.1</v>
      </c>
      <c r="N250" s="5" t="s">
        <v>23</v>
      </c>
      <c r="O250" s="3">
        <v>65.41</v>
      </c>
      <c r="P250" s="3">
        <v>6.74</v>
      </c>
      <c r="Q250" s="3">
        <v>1.72</v>
      </c>
      <c r="R250" s="5" t="s">
        <v>238</v>
      </c>
      <c r="S250" s="5" t="s">
        <v>239</v>
      </c>
      <c r="T250" s="5" t="str">
        <f t="shared" si="19"/>
        <v>Ralph Knight</v>
      </c>
      <c r="U250" t="s">
        <v>260</v>
      </c>
      <c r="V250" s="5" t="s">
        <v>37</v>
      </c>
      <c r="W250" s="5" t="s">
        <v>28</v>
      </c>
      <c r="X250" s="5" t="s">
        <v>75</v>
      </c>
      <c r="Y250" s="5" t="s">
        <v>557</v>
      </c>
      <c r="Z250" s="5" t="s">
        <v>84</v>
      </c>
      <c r="AA250" s="4">
        <v>0.35</v>
      </c>
      <c r="AB250" s="1">
        <v>40059</v>
      </c>
      <c r="AC250" s="1">
        <v>21635</v>
      </c>
      <c r="AD250">
        <f t="shared" si="20"/>
        <v>2</v>
      </c>
      <c r="AE250">
        <f t="shared" ca="1" si="21"/>
        <v>65</v>
      </c>
      <c r="AF250" t="str">
        <f t="shared" ca="1" si="22"/>
        <v>Over 65</v>
      </c>
      <c r="AG250" s="3">
        <f t="shared" si="23"/>
        <v>0.26416437500000001</v>
      </c>
      <c r="AH250" t="str">
        <f>_xlfn.IFNA(VLOOKUP(Sales_Transactions[[#This Row],[Order ID]],Returned_Items[#All],2,FALSE),"Not Returned")</f>
        <v>Not Returned</v>
      </c>
    </row>
    <row r="251" spans="1:34" x14ac:dyDescent="0.25">
      <c r="A251">
        <v>27680</v>
      </c>
      <c r="C251" t="s">
        <v>558</v>
      </c>
      <c r="D251" s="2" t="str">
        <f>TEXT(MID(Sales_Transactions[[#This Row],[Order Date]],2,5),"d/m/yyy")</f>
        <v>26/1/2010</v>
      </c>
      <c r="E251" s="2" t="str">
        <f>TEXT(MID(Sales_Transactions[[#This Row],[Order Date]],2,5),"d")</f>
        <v>26</v>
      </c>
      <c r="F251" s="2" t="str">
        <f>TEXT(MID(Sales_Transactions[[#This Row],[Order Date]],2,5),"m")</f>
        <v>1</v>
      </c>
      <c r="G251" s="2" t="str">
        <f>TEXT(MID(Sales_Transactions[[#This Row],[Order Date]],2,5),"yyy")</f>
        <v>2010</v>
      </c>
      <c r="H251" s="2" t="str">
        <f>TEXT(MID(Sales_Transactions[[#This Row],[Order Date]],2,5),"yyy/m")</f>
        <v>2010/1</v>
      </c>
      <c r="I251" t="s">
        <v>101</v>
      </c>
      <c r="J251">
        <f t="shared" si="18"/>
        <v>1</v>
      </c>
      <c r="K251" s="2">
        <v>32</v>
      </c>
      <c r="L251" s="3">
        <v>324.39999999999998</v>
      </c>
      <c r="M251" s="4">
        <v>0.1</v>
      </c>
      <c r="N251" s="5" t="s">
        <v>23</v>
      </c>
      <c r="O251" s="3">
        <v>-46.98</v>
      </c>
      <c r="P251" s="3">
        <v>10.89</v>
      </c>
      <c r="Q251" s="3">
        <v>4.5</v>
      </c>
      <c r="R251" s="5" t="s">
        <v>282</v>
      </c>
      <c r="S251" s="5" t="s">
        <v>283</v>
      </c>
      <c r="T251" s="5" t="str">
        <f t="shared" si="19"/>
        <v>Delfina Latchford</v>
      </c>
      <c r="U251" t="s">
        <v>260</v>
      </c>
      <c r="V251" s="5" t="s">
        <v>27</v>
      </c>
      <c r="W251" s="5" t="s">
        <v>28</v>
      </c>
      <c r="X251" s="5" t="s">
        <v>38</v>
      </c>
      <c r="Y251" s="5" t="s">
        <v>559</v>
      </c>
      <c r="Z251" s="5" t="s">
        <v>43</v>
      </c>
      <c r="AA251" s="4">
        <v>0.59</v>
      </c>
      <c r="AB251" s="1">
        <v>40205</v>
      </c>
      <c r="AC251" s="1">
        <v>21744</v>
      </c>
      <c r="AD251">
        <f t="shared" si="20"/>
        <v>1</v>
      </c>
      <c r="AE251">
        <f t="shared" ca="1" si="21"/>
        <v>65</v>
      </c>
      <c r="AF251" t="str">
        <f t="shared" ca="1" si="22"/>
        <v>Over 65</v>
      </c>
      <c r="AG251" s="3">
        <f t="shared" si="23"/>
        <v>0.48059718750000002</v>
      </c>
      <c r="AH251" t="str">
        <f>_xlfn.IFNA(VLOOKUP(Sales_Transactions[[#This Row],[Order ID]],Returned_Items[#All],2,FALSE),"Not Returned")</f>
        <v>Not Returned</v>
      </c>
    </row>
    <row r="252" spans="1:34" x14ac:dyDescent="0.25">
      <c r="A252">
        <v>27680</v>
      </c>
      <c r="C252" t="s">
        <v>558</v>
      </c>
      <c r="D252" s="2" t="str">
        <f>TEXT(MID(Sales_Transactions[[#This Row],[Order Date]],2,5),"d/m/yyy")</f>
        <v>26/1/2010</v>
      </c>
      <c r="E252" s="2" t="str">
        <f>TEXT(MID(Sales_Transactions[[#This Row],[Order Date]],2,5),"d")</f>
        <v>26</v>
      </c>
      <c r="F252" s="2" t="str">
        <f>TEXT(MID(Sales_Transactions[[#This Row],[Order Date]],2,5),"m")</f>
        <v>1</v>
      </c>
      <c r="G252" s="2" t="str">
        <f>TEXT(MID(Sales_Transactions[[#This Row],[Order Date]],2,5),"yyy")</f>
        <v>2010</v>
      </c>
      <c r="H252" s="2" t="str">
        <f>TEXT(MID(Sales_Transactions[[#This Row],[Order Date]],2,5),"yyy/m")</f>
        <v>2010/1</v>
      </c>
      <c r="I252" t="s">
        <v>101</v>
      </c>
      <c r="J252">
        <f t="shared" si="18"/>
        <v>1</v>
      </c>
      <c r="K252" s="2">
        <v>19</v>
      </c>
      <c r="L252" s="3">
        <v>137.02000000000001</v>
      </c>
      <c r="M252" s="4">
        <v>0.01</v>
      </c>
      <c r="N252" s="5" t="s">
        <v>23</v>
      </c>
      <c r="O252" s="3">
        <v>-46.89</v>
      </c>
      <c r="P252" s="3">
        <v>6.48</v>
      </c>
      <c r="Q252" s="3">
        <v>6.6</v>
      </c>
      <c r="R252" s="5" t="s">
        <v>282</v>
      </c>
      <c r="S252" s="5" t="s">
        <v>283</v>
      </c>
      <c r="T252" s="5" t="str">
        <f t="shared" si="19"/>
        <v>Delfina Latchford</v>
      </c>
      <c r="U252" t="s">
        <v>260</v>
      </c>
      <c r="V252" s="5" t="s">
        <v>27</v>
      </c>
      <c r="W252" s="5" t="s">
        <v>28</v>
      </c>
      <c r="X252" s="5" t="s">
        <v>75</v>
      </c>
      <c r="Y252" s="5" t="s">
        <v>560</v>
      </c>
      <c r="Z252" s="5" t="s">
        <v>43</v>
      </c>
      <c r="AA252" s="4">
        <v>0.37</v>
      </c>
      <c r="AB252" s="1">
        <v>40205</v>
      </c>
      <c r="AC252" s="1">
        <v>21621</v>
      </c>
      <c r="AD252">
        <f t="shared" si="20"/>
        <v>1</v>
      </c>
      <c r="AE252">
        <f t="shared" ca="1" si="21"/>
        <v>65</v>
      </c>
      <c r="AF252" t="str">
        <f t="shared" ca="1" si="22"/>
        <v>Over 65</v>
      </c>
      <c r="AG252" s="3">
        <f t="shared" si="23"/>
        <v>0.6883869473684211</v>
      </c>
      <c r="AH252" t="str">
        <f>_xlfn.IFNA(VLOOKUP(Sales_Transactions[[#This Row],[Order ID]],Returned_Items[#All],2,FALSE),"Not Returned")</f>
        <v>Not Returned</v>
      </c>
    </row>
    <row r="253" spans="1:34" x14ac:dyDescent="0.25">
      <c r="A253">
        <v>27778</v>
      </c>
      <c r="C253" t="s">
        <v>561</v>
      </c>
      <c r="D253" s="2" t="str">
        <f>TEXT(MID(Sales_Transactions[[#This Row],[Order Date]],2,5),"d/m/yyy")</f>
        <v>2/9/2011</v>
      </c>
      <c r="E253" s="2" t="str">
        <f>TEXT(MID(Sales_Transactions[[#This Row],[Order Date]],2,5),"d")</f>
        <v>2</v>
      </c>
      <c r="F253" s="2" t="str">
        <f>TEXT(MID(Sales_Transactions[[#This Row],[Order Date]],2,5),"m")</f>
        <v>9</v>
      </c>
      <c r="G253" s="2" t="str">
        <f>TEXT(MID(Sales_Transactions[[#This Row],[Order Date]],2,5),"yyy")</f>
        <v>2011</v>
      </c>
      <c r="H253" s="2" t="str">
        <f>TEXT(MID(Sales_Transactions[[#This Row],[Order Date]],2,5),"yyy/m")</f>
        <v>2011/9</v>
      </c>
      <c r="I253" t="s">
        <v>101</v>
      </c>
      <c r="J253">
        <f t="shared" si="18"/>
        <v>1</v>
      </c>
      <c r="K253" s="2">
        <v>1</v>
      </c>
      <c r="L253" s="3">
        <v>232.67</v>
      </c>
      <c r="M253" s="4">
        <v>0.02</v>
      </c>
      <c r="N253" s="5" t="s">
        <v>23</v>
      </c>
      <c r="O253" s="3">
        <v>-105.14</v>
      </c>
      <c r="P253" s="3">
        <v>223.98</v>
      </c>
      <c r="Q253" s="3">
        <v>15.01</v>
      </c>
      <c r="R253" s="5" t="s">
        <v>562</v>
      </c>
      <c r="S253" s="5" t="s">
        <v>563</v>
      </c>
      <c r="T253" s="5" t="str">
        <f t="shared" si="19"/>
        <v>Roy Skaria</v>
      </c>
      <c r="U253" t="s">
        <v>260</v>
      </c>
      <c r="V253" s="5" t="s">
        <v>47</v>
      </c>
      <c r="W253" s="5" t="s">
        <v>28</v>
      </c>
      <c r="X253" s="5" t="s">
        <v>41</v>
      </c>
      <c r="Y253" s="5" t="s">
        <v>564</v>
      </c>
      <c r="Z253" s="5" t="s">
        <v>43</v>
      </c>
      <c r="AA253" s="4">
        <v>0.38</v>
      </c>
      <c r="AB253" s="1">
        <v>40790</v>
      </c>
      <c r="AC253" s="1">
        <v>13335</v>
      </c>
      <c r="AD253">
        <f t="shared" si="20"/>
        <v>2</v>
      </c>
      <c r="AE253">
        <f t="shared" ca="1" si="21"/>
        <v>88</v>
      </c>
      <c r="AF253" t="str">
        <f t="shared" ca="1" si="22"/>
        <v>Over 65</v>
      </c>
      <c r="AG253" s="3">
        <f t="shared" si="23"/>
        <v>238.94520399999999</v>
      </c>
      <c r="AH253" t="str">
        <f>_xlfn.IFNA(VLOOKUP(Sales_Transactions[[#This Row],[Order ID]],Returned_Items[#All],2,FALSE),"Not Returned")</f>
        <v>Not Returned</v>
      </c>
    </row>
    <row r="254" spans="1:34" x14ac:dyDescent="0.25">
      <c r="A254">
        <v>27778</v>
      </c>
      <c r="C254" t="s">
        <v>561</v>
      </c>
      <c r="D254" s="2" t="str">
        <f>TEXT(MID(Sales_Transactions[[#This Row],[Order Date]],2,5),"d/m/yyy")</f>
        <v>2/9/2011</v>
      </c>
      <c r="E254" s="2" t="str">
        <f>TEXT(MID(Sales_Transactions[[#This Row],[Order Date]],2,5),"d")</f>
        <v>2</v>
      </c>
      <c r="F254" s="2" t="str">
        <f>TEXT(MID(Sales_Transactions[[#This Row],[Order Date]],2,5),"m")</f>
        <v>9</v>
      </c>
      <c r="G254" s="2" t="str">
        <f>TEXT(MID(Sales_Transactions[[#This Row],[Order Date]],2,5),"yyy")</f>
        <v>2011</v>
      </c>
      <c r="H254" s="2" t="str">
        <f>TEXT(MID(Sales_Transactions[[#This Row],[Order Date]],2,5),"yyy/m")</f>
        <v>2011/9</v>
      </c>
      <c r="I254" t="s">
        <v>101</v>
      </c>
      <c r="J254">
        <f t="shared" si="18"/>
        <v>1</v>
      </c>
      <c r="K254" s="2">
        <v>34</v>
      </c>
      <c r="L254" s="3">
        <v>4805.92</v>
      </c>
      <c r="M254" s="4">
        <v>7.0000000000000007E-2</v>
      </c>
      <c r="N254" s="5" t="s">
        <v>34</v>
      </c>
      <c r="O254" s="3">
        <v>-393.96</v>
      </c>
      <c r="P254" s="3">
        <v>140.97999999999999</v>
      </c>
      <c r="Q254" s="3">
        <v>36.090000000000003</v>
      </c>
      <c r="R254" s="5" t="s">
        <v>562</v>
      </c>
      <c r="S254" s="5" t="s">
        <v>563</v>
      </c>
      <c r="T254" s="5" t="str">
        <f t="shared" si="19"/>
        <v>Roy Skaria</v>
      </c>
      <c r="U254" t="s">
        <v>260</v>
      </c>
      <c r="V254" s="5" t="s">
        <v>47</v>
      </c>
      <c r="W254" s="5" t="s">
        <v>57</v>
      </c>
      <c r="X254" s="5" t="s">
        <v>104</v>
      </c>
      <c r="Y254" s="5" t="s">
        <v>565</v>
      </c>
      <c r="Z254" s="5" t="s">
        <v>106</v>
      </c>
      <c r="AA254" s="4">
        <v>0.77</v>
      </c>
      <c r="AB254" s="1">
        <v>40790</v>
      </c>
      <c r="AC254" s="1">
        <v>13308</v>
      </c>
      <c r="AD254">
        <f t="shared" si="20"/>
        <v>2</v>
      </c>
      <c r="AE254">
        <f t="shared" ca="1" si="21"/>
        <v>88</v>
      </c>
      <c r="AF254" t="str">
        <f t="shared" ca="1" si="22"/>
        <v>Over 65</v>
      </c>
      <c r="AG254" s="3">
        <f t="shared" si="23"/>
        <v>5.2050386470588235</v>
      </c>
      <c r="AH254" t="str">
        <f>_xlfn.IFNA(VLOOKUP(Sales_Transactions[[#This Row],[Order ID]],Returned_Items[#All],2,FALSE),"Not Returned")</f>
        <v>Not Returned</v>
      </c>
    </row>
    <row r="255" spans="1:34" x14ac:dyDescent="0.25">
      <c r="A255">
        <v>27909</v>
      </c>
      <c r="C255" t="s">
        <v>566</v>
      </c>
      <c r="D255" s="2" t="str">
        <f>TEXT(MID(Sales_Transactions[[#This Row],[Order Date]],2,5),"d/m/yyy")</f>
        <v>7/2/2012</v>
      </c>
      <c r="E255" s="2" t="str">
        <f>TEXT(MID(Sales_Transactions[[#This Row],[Order Date]],2,5),"d")</f>
        <v>7</v>
      </c>
      <c r="F255" s="2" t="str">
        <f>TEXT(MID(Sales_Transactions[[#This Row],[Order Date]],2,5),"m")</f>
        <v>2</v>
      </c>
      <c r="G255" s="2" t="str">
        <f>TEXT(MID(Sales_Transactions[[#This Row],[Order Date]],2,5),"yyy")</f>
        <v>2012</v>
      </c>
      <c r="H255" s="2" t="str">
        <f>TEXT(MID(Sales_Transactions[[#This Row],[Order Date]],2,5),"yyy/m")</f>
        <v>2012/2</v>
      </c>
      <c r="I255" t="s">
        <v>101</v>
      </c>
      <c r="J255">
        <f t="shared" si="18"/>
        <v>1</v>
      </c>
      <c r="K255" s="2">
        <v>1</v>
      </c>
      <c r="L255" s="3">
        <v>62.26</v>
      </c>
      <c r="M255" s="4">
        <v>0.09</v>
      </c>
      <c r="N255" s="5" t="s">
        <v>23</v>
      </c>
      <c r="O255" s="3">
        <v>-23.24</v>
      </c>
      <c r="P255" s="3">
        <v>54.96</v>
      </c>
      <c r="Q255" s="3">
        <v>10.75</v>
      </c>
      <c r="R255" s="5" t="s">
        <v>68</v>
      </c>
      <c r="S255" s="5" t="s">
        <v>69</v>
      </c>
      <c r="T255" s="5" t="str">
        <f t="shared" si="19"/>
        <v>Monica Federle</v>
      </c>
      <c r="U255" t="s">
        <v>260</v>
      </c>
      <c r="V255" s="5" t="s">
        <v>47</v>
      </c>
      <c r="W255" s="5" t="s">
        <v>28</v>
      </c>
      <c r="X255" s="5" t="s">
        <v>75</v>
      </c>
      <c r="Y255" s="5" t="s">
        <v>567</v>
      </c>
      <c r="Z255" s="5" t="s">
        <v>43</v>
      </c>
      <c r="AA255" s="4">
        <v>0.36</v>
      </c>
      <c r="AB255" s="1">
        <v>40948</v>
      </c>
      <c r="AC255" s="1">
        <v>13574</v>
      </c>
      <c r="AD255">
        <f t="shared" si="20"/>
        <v>2</v>
      </c>
      <c r="AE255">
        <f t="shared" ca="1" si="21"/>
        <v>87</v>
      </c>
      <c r="AF255" t="str">
        <f t="shared" ca="1" si="22"/>
        <v>Over 65</v>
      </c>
      <c r="AG255" s="3">
        <f t="shared" si="23"/>
        <v>65.660536000000008</v>
      </c>
      <c r="AH255" t="str">
        <f>_xlfn.IFNA(VLOOKUP(Sales_Transactions[[#This Row],[Order ID]],Returned_Items[#All],2,FALSE),"Not Returned")</f>
        <v>Not Returned</v>
      </c>
    </row>
    <row r="256" spans="1:34" x14ac:dyDescent="0.25">
      <c r="A256">
        <v>27909</v>
      </c>
      <c r="C256" t="s">
        <v>566</v>
      </c>
      <c r="D256" s="2" t="str">
        <f>TEXT(MID(Sales_Transactions[[#This Row],[Order Date]],2,5),"d/m/yyy")</f>
        <v>7/2/2012</v>
      </c>
      <c r="E256" s="2" t="str">
        <f>TEXT(MID(Sales_Transactions[[#This Row],[Order Date]],2,5),"d")</f>
        <v>7</v>
      </c>
      <c r="F256" s="2" t="str">
        <f>TEXT(MID(Sales_Transactions[[#This Row],[Order Date]],2,5),"m")</f>
        <v>2</v>
      </c>
      <c r="G256" s="2" t="str">
        <f>TEXT(MID(Sales_Transactions[[#This Row],[Order Date]],2,5),"yyy")</f>
        <v>2012</v>
      </c>
      <c r="H256" s="2" t="str">
        <f>TEXT(MID(Sales_Transactions[[#This Row],[Order Date]],2,5),"yyy/m")</f>
        <v>2012/2</v>
      </c>
      <c r="I256" t="s">
        <v>101</v>
      </c>
      <c r="J256">
        <f t="shared" si="18"/>
        <v>1</v>
      </c>
      <c r="K256" s="2">
        <v>47</v>
      </c>
      <c r="L256" s="3">
        <v>58.53</v>
      </c>
      <c r="M256" s="4">
        <v>7.0000000000000007E-2</v>
      </c>
      <c r="N256" s="5" t="s">
        <v>23</v>
      </c>
      <c r="O256" s="3">
        <v>-24.86</v>
      </c>
      <c r="P256" s="3">
        <v>1.26</v>
      </c>
      <c r="Q256" s="3">
        <v>0.7</v>
      </c>
      <c r="R256" s="5" t="s">
        <v>68</v>
      </c>
      <c r="S256" s="5" t="s">
        <v>69</v>
      </c>
      <c r="T256" s="5" t="str">
        <f t="shared" si="19"/>
        <v>Monica Federle</v>
      </c>
      <c r="U256" t="s">
        <v>260</v>
      </c>
      <c r="V256" s="5" t="s">
        <v>47</v>
      </c>
      <c r="W256" s="5" t="s">
        <v>28</v>
      </c>
      <c r="X256" s="5" t="s">
        <v>82</v>
      </c>
      <c r="Y256" s="5" t="s">
        <v>568</v>
      </c>
      <c r="Z256" s="5" t="s">
        <v>84</v>
      </c>
      <c r="AA256" s="4">
        <v>0.81</v>
      </c>
      <c r="AB256" s="1">
        <v>40949</v>
      </c>
      <c r="AC256" s="1">
        <v>13577</v>
      </c>
      <c r="AD256">
        <f t="shared" si="20"/>
        <v>3</v>
      </c>
      <c r="AE256">
        <f t="shared" ca="1" si="21"/>
        <v>87</v>
      </c>
      <c r="AF256" t="str">
        <f t="shared" ca="1" si="22"/>
        <v>Over 65</v>
      </c>
      <c r="AG256" s="3">
        <f t="shared" si="23"/>
        <v>4.1683361702127657E-2</v>
      </c>
      <c r="AH256" t="str">
        <f>_xlfn.IFNA(VLOOKUP(Sales_Transactions[[#This Row],[Order ID]],Returned_Items[#All],2,FALSE),"Not Returned")</f>
        <v>Not Returned</v>
      </c>
    </row>
    <row r="257" spans="1:34" x14ac:dyDescent="0.25">
      <c r="A257">
        <v>28003</v>
      </c>
      <c r="C257" t="s">
        <v>569</v>
      </c>
      <c r="D257" s="2" t="str">
        <f>TEXT(MID(Sales_Transactions[[#This Row],[Order Date]],2,5),"d/m/yyy")</f>
        <v>19/3/2011</v>
      </c>
      <c r="E257" s="2" t="str">
        <f>TEXT(MID(Sales_Transactions[[#This Row],[Order Date]],2,5),"d")</f>
        <v>19</v>
      </c>
      <c r="F257" s="2" t="str">
        <f>TEXT(MID(Sales_Transactions[[#This Row],[Order Date]],2,5),"m")</f>
        <v>3</v>
      </c>
      <c r="G257" s="2" t="str">
        <f>TEXT(MID(Sales_Transactions[[#This Row],[Order Date]],2,5),"yyy")</f>
        <v>2011</v>
      </c>
      <c r="H257" s="2" t="str">
        <f>TEXT(MID(Sales_Transactions[[#This Row],[Order Date]],2,5),"yyy/m")</f>
        <v>2011/3</v>
      </c>
      <c r="I257" t="s">
        <v>101</v>
      </c>
      <c r="J257">
        <f t="shared" si="18"/>
        <v>1</v>
      </c>
      <c r="K257" s="2">
        <v>31</v>
      </c>
      <c r="L257" s="3">
        <v>157.79</v>
      </c>
      <c r="M257" s="4">
        <v>0.09</v>
      </c>
      <c r="N257" s="5" t="s">
        <v>23</v>
      </c>
      <c r="O257" s="3">
        <v>-95.92</v>
      </c>
      <c r="P257" s="3">
        <v>4.9800000000000004</v>
      </c>
      <c r="Q257" s="3">
        <v>6.07</v>
      </c>
      <c r="R257" s="5" t="s">
        <v>517</v>
      </c>
      <c r="S257" s="5" t="s">
        <v>518</v>
      </c>
      <c r="T257" s="5" t="str">
        <f t="shared" si="19"/>
        <v>Charles McCrossin</v>
      </c>
      <c r="U257" t="s">
        <v>260</v>
      </c>
      <c r="V257" s="5" t="s">
        <v>47</v>
      </c>
      <c r="W257" s="5" t="s">
        <v>28</v>
      </c>
      <c r="X257" s="5" t="s">
        <v>75</v>
      </c>
      <c r="Y257" s="5" t="s">
        <v>570</v>
      </c>
      <c r="Z257" s="5" t="s">
        <v>43</v>
      </c>
      <c r="AA257" s="4">
        <v>0.36</v>
      </c>
      <c r="AB257" s="1">
        <v>40623</v>
      </c>
      <c r="AC257" s="1">
        <v>13609</v>
      </c>
      <c r="AD257">
        <f t="shared" si="20"/>
        <v>2</v>
      </c>
      <c r="AE257">
        <f t="shared" ca="1" si="21"/>
        <v>87</v>
      </c>
      <c r="AF257" t="str">
        <f t="shared" ca="1" si="22"/>
        <v>Over 65</v>
      </c>
      <c r="AG257" s="3">
        <f t="shared" si="23"/>
        <v>0.35630703225806454</v>
      </c>
      <c r="AH257" t="str">
        <f>_xlfn.IFNA(VLOOKUP(Sales_Transactions[[#This Row],[Order ID]],Returned_Items[#All],2,FALSE),"Not Returned")</f>
        <v>Returned</v>
      </c>
    </row>
    <row r="258" spans="1:34" x14ac:dyDescent="0.25">
      <c r="A258">
        <v>28035</v>
      </c>
      <c r="C258" t="s">
        <v>571</v>
      </c>
      <c r="D258" s="2" t="str">
        <f>TEXT(MID(Sales_Transactions[[#This Row],[Order Date]],2,5),"d/m/yyy")</f>
        <v>8/5/2011</v>
      </c>
      <c r="E258" s="2" t="str">
        <f>TEXT(MID(Sales_Transactions[[#This Row],[Order Date]],2,5),"d")</f>
        <v>8</v>
      </c>
      <c r="F258" s="2" t="str">
        <f>TEXT(MID(Sales_Transactions[[#This Row],[Order Date]],2,5),"m")</f>
        <v>5</v>
      </c>
      <c r="G258" s="2" t="str">
        <f>TEXT(MID(Sales_Transactions[[#This Row],[Order Date]],2,5),"yyy")</f>
        <v>2011</v>
      </c>
      <c r="H258" s="2" t="str">
        <f>TEXT(MID(Sales_Transactions[[#This Row],[Order Date]],2,5),"yyy/m")</f>
        <v>2011/5</v>
      </c>
      <c r="I258" t="s">
        <v>52</v>
      </c>
      <c r="J258">
        <f t="shared" ref="J258:J321" si="24">IF(I258="Making Critical",5,IF(I258="High",4,IF(I258="Medium",3,IF(I258="Low",2,1))))</f>
        <v>1</v>
      </c>
      <c r="K258" s="2">
        <v>19</v>
      </c>
      <c r="L258" s="3">
        <v>376.21</v>
      </c>
      <c r="M258" s="4">
        <v>0.03</v>
      </c>
      <c r="N258" s="5" t="s">
        <v>23</v>
      </c>
      <c r="O258" s="3">
        <v>89.56</v>
      </c>
      <c r="P258" s="3">
        <v>18.989999999999998</v>
      </c>
      <c r="Q258" s="3">
        <v>5.23</v>
      </c>
      <c r="R258" s="5" t="s">
        <v>122</v>
      </c>
      <c r="S258" s="5" t="s">
        <v>123</v>
      </c>
      <c r="T258" s="5" t="str">
        <f t="shared" ref="T258:T321" si="25">R258 &amp; " " &amp; S258</f>
        <v>Don Miller</v>
      </c>
      <c r="U258" t="s">
        <v>260</v>
      </c>
      <c r="V258" s="5" t="s">
        <v>74</v>
      </c>
      <c r="W258" s="5" t="s">
        <v>28</v>
      </c>
      <c r="X258" s="5" t="s">
        <v>41</v>
      </c>
      <c r="Y258" s="5" t="s">
        <v>572</v>
      </c>
      <c r="Z258" s="5" t="s">
        <v>43</v>
      </c>
      <c r="AA258" s="4">
        <v>0.37</v>
      </c>
      <c r="AB258" s="1">
        <v>40673</v>
      </c>
      <c r="AC258" s="1">
        <v>13778</v>
      </c>
      <c r="AD258">
        <f t="shared" ref="AD258:AD321" si="26">_xlfn.DAYS(AB258,D258)</f>
        <v>2</v>
      </c>
      <c r="AE258">
        <f t="shared" ref="AE258:AE321" ca="1" si="27">DATEDIF(AC258,TODAY(),"Y")</f>
        <v>86</v>
      </c>
      <c r="AF258" t="str">
        <f t="shared" ref="AF258:AF321" ca="1" si="28">IF(AE258&lt;18,"Under 18",IF(AE258&lt;65,"18-64","Over 65"))</f>
        <v>Over 65</v>
      </c>
      <c r="AG258" s="3">
        <f t="shared" ref="AG258:AG321" si="29" xml:space="preserve"> (P258 - (M258 / 100) * P258 + Q258) / K258</f>
        <v>1.2744369999999998</v>
      </c>
      <c r="AH258" t="str">
        <f>_xlfn.IFNA(VLOOKUP(Sales_Transactions[[#This Row],[Order ID]],Returned_Items[#All],2,FALSE),"Not Returned")</f>
        <v>Not Returned</v>
      </c>
    </row>
    <row r="259" spans="1:34" x14ac:dyDescent="0.25">
      <c r="A259">
        <v>28135</v>
      </c>
      <c r="C259" t="s">
        <v>573</v>
      </c>
      <c r="D259" s="2" t="str">
        <f>TEXT(MID(Sales_Transactions[[#This Row],[Order Date]],2,5),"d/m/yyy")</f>
        <v>25/9/2009</v>
      </c>
      <c r="E259" s="2" t="str">
        <f>TEXT(MID(Sales_Transactions[[#This Row],[Order Date]],2,5),"d")</f>
        <v>25</v>
      </c>
      <c r="F259" s="2" t="str">
        <f>TEXT(MID(Sales_Transactions[[#This Row],[Order Date]],2,5),"m")</f>
        <v>9</v>
      </c>
      <c r="G259" s="2" t="str">
        <f>TEXT(MID(Sales_Transactions[[#This Row],[Order Date]],2,5),"yyy")</f>
        <v>2009</v>
      </c>
      <c r="H259" s="2" t="str">
        <f>TEXT(MID(Sales_Transactions[[#This Row],[Order Date]],2,5),"yyy/m")</f>
        <v>2009/9</v>
      </c>
      <c r="I259" t="s">
        <v>101</v>
      </c>
      <c r="J259">
        <f t="shared" si="24"/>
        <v>1</v>
      </c>
      <c r="K259" s="2">
        <v>37</v>
      </c>
      <c r="L259" s="3">
        <v>1601.24</v>
      </c>
      <c r="M259" s="4">
        <v>0.08</v>
      </c>
      <c r="N259" s="5" t="s">
        <v>23</v>
      </c>
      <c r="O259" s="3">
        <v>520.69000000000005</v>
      </c>
      <c r="P259" s="3">
        <v>46.89</v>
      </c>
      <c r="Q259" s="3">
        <v>5.0999999999999996</v>
      </c>
      <c r="R259" s="5" t="s">
        <v>574</v>
      </c>
      <c r="S259" s="5" t="s">
        <v>203</v>
      </c>
      <c r="T259" s="5" t="str">
        <f t="shared" si="25"/>
        <v>Jeremy Lonsdale</v>
      </c>
      <c r="U259" t="s">
        <v>260</v>
      </c>
      <c r="V259" s="5" t="s">
        <v>47</v>
      </c>
      <c r="W259" s="5" t="s">
        <v>28</v>
      </c>
      <c r="X259" s="5" t="s">
        <v>38</v>
      </c>
      <c r="Y259" s="5" t="s">
        <v>575</v>
      </c>
      <c r="Z259" s="5" t="s">
        <v>56</v>
      </c>
      <c r="AA259" s="4">
        <v>0.46</v>
      </c>
      <c r="AB259" s="1">
        <v>40083</v>
      </c>
      <c r="AC259" s="1">
        <v>13521</v>
      </c>
      <c r="AD259">
        <f t="shared" si="26"/>
        <v>2</v>
      </c>
      <c r="AE259">
        <f t="shared" ca="1" si="27"/>
        <v>87</v>
      </c>
      <c r="AF259" t="str">
        <f t="shared" ca="1" si="28"/>
        <v>Over 65</v>
      </c>
      <c r="AG259" s="3">
        <f t="shared" si="29"/>
        <v>1.4041212972972974</v>
      </c>
      <c r="AH259" t="str">
        <f>_xlfn.IFNA(VLOOKUP(Sales_Transactions[[#This Row],[Order ID]],Returned_Items[#All],2,FALSE),"Not Returned")</f>
        <v>Not Returned</v>
      </c>
    </row>
    <row r="260" spans="1:34" x14ac:dyDescent="0.25">
      <c r="A260">
        <v>28135</v>
      </c>
      <c r="C260" t="s">
        <v>573</v>
      </c>
      <c r="D260" s="2" t="str">
        <f>TEXT(MID(Sales_Transactions[[#This Row],[Order Date]],2,5),"d/m/yyy")</f>
        <v>25/9/2009</v>
      </c>
      <c r="E260" s="2" t="str">
        <f>TEXT(MID(Sales_Transactions[[#This Row],[Order Date]],2,5),"d")</f>
        <v>25</v>
      </c>
      <c r="F260" s="2" t="str">
        <f>TEXT(MID(Sales_Transactions[[#This Row],[Order Date]],2,5),"m")</f>
        <v>9</v>
      </c>
      <c r="G260" s="2" t="str">
        <f>TEXT(MID(Sales_Transactions[[#This Row],[Order Date]],2,5),"yyy")</f>
        <v>2009</v>
      </c>
      <c r="H260" s="2" t="str">
        <f>TEXT(MID(Sales_Transactions[[#This Row],[Order Date]],2,5),"yyy/m")</f>
        <v>2009/9</v>
      </c>
      <c r="I260" t="s">
        <v>101</v>
      </c>
      <c r="J260">
        <f t="shared" si="24"/>
        <v>1</v>
      </c>
      <c r="K260" s="2">
        <v>40</v>
      </c>
      <c r="L260" s="3">
        <v>501.31</v>
      </c>
      <c r="M260" s="4">
        <v>0.05</v>
      </c>
      <c r="N260" s="5" t="s">
        <v>23</v>
      </c>
      <c r="O260" s="3">
        <v>38.229999999999997</v>
      </c>
      <c r="P260" s="3">
        <v>12.98</v>
      </c>
      <c r="Q260" s="3">
        <v>3.14</v>
      </c>
      <c r="R260" s="5" t="s">
        <v>574</v>
      </c>
      <c r="S260" s="5" t="s">
        <v>203</v>
      </c>
      <c r="T260" s="5" t="str">
        <f t="shared" si="25"/>
        <v>Jeremy Lonsdale</v>
      </c>
      <c r="U260" t="s">
        <v>260</v>
      </c>
      <c r="V260" s="5" t="s">
        <v>47</v>
      </c>
      <c r="W260" s="5" t="s">
        <v>28</v>
      </c>
      <c r="X260" s="5" t="s">
        <v>221</v>
      </c>
      <c r="Y260" s="5" t="s">
        <v>576</v>
      </c>
      <c r="Z260" s="5" t="s">
        <v>60</v>
      </c>
      <c r="AA260" s="4">
        <v>0.6</v>
      </c>
      <c r="AB260" s="1">
        <v>40081</v>
      </c>
      <c r="AC260" s="1">
        <v>13694</v>
      </c>
      <c r="AD260">
        <f t="shared" si="26"/>
        <v>0</v>
      </c>
      <c r="AE260">
        <f t="shared" ca="1" si="27"/>
        <v>87</v>
      </c>
      <c r="AF260" t="str">
        <f t="shared" ca="1" si="28"/>
        <v>Over 65</v>
      </c>
      <c r="AG260" s="3">
        <f t="shared" si="29"/>
        <v>0.40283775000000005</v>
      </c>
      <c r="AH260" t="str">
        <f>_xlfn.IFNA(VLOOKUP(Sales_Transactions[[#This Row],[Order ID]],Returned_Items[#All],2,FALSE),"Not Returned")</f>
        <v>Not Returned</v>
      </c>
    </row>
    <row r="261" spans="1:34" x14ac:dyDescent="0.25">
      <c r="A261">
        <v>28165</v>
      </c>
      <c r="C261" t="s">
        <v>577</v>
      </c>
      <c r="D261" s="2" t="str">
        <f>TEXT(MID(Sales_Transactions[[#This Row],[Order Date]],2,5),"d/m/yyy")</f>
        <v>9/7/2012</v>
      </c>
      <c r="E261" s="2" t="str">
        <f>TEXT(MID(Sales_Transactions[[#This Row],[Order Date]],2,5),"d")</f>
        <v>9</v>
      </c>
      <c r="F261" s="2" t="str">
        <f>TEXT(MID(Sales_Transactions[[#This Row],[Order Date]],2,5),"m")</f>
        <v>7</v>
      </c>
      <c r="G261" s="2" t="str">
        <f>TEXT(MID(Sales_Transactions[[#This Row],[Order Date]],2,5),"yyy")</f>
        <v>2012</v>
      </c>
      <c r="H261" s="2" t="str">
        <f>TEXT(MID(Sales_Transactions[[#This Row],[Order Date]],2,5),"yyy/m")</f>
        <v>2012/7</v>
      </c>
      <c r="I261" t="s">
        <v>52</v>
      </c>
      <c r="J261">
        <f t="shared" si="24"/>
        <v>1</v>
      </c>
      <c r="K261" s="2">
        <v>2</v>
      </c>
      <c r="L261" s="3">
        <v>24.96</v>
      </c>
      <c r="M261" s="4">
        <v>0.05</v>
      </c>
      <c r="N261" s="5" t="s">
        <v>23</v>
      </c>
      <c r="O261" s="3">
        <v>-12.8</v>
      </c>
      <c r="P261" s="3">
        <v>10.91</v>
      </c>
      <c r="Q261" s="3">
        <v>2.99</v>
      </c>
      <c r="R261" s="5" t="s">
        <v>136</v>
      </c>
      <c r="S261" s="5" t="s">
        <v>137</v>
      </c>
      <c r="T261" s="5" t="str">
        <f t="shared" si="25"/>
        <v>Grant Carroll</v>
      </c>
      <c r="U261" t="s">
        <v>260</v>
      </c>
      <c r="V261" s="5" t="s">
        <v>47</v>
      </c>
      <c r="W261" s="5" t="s">
        <v>28</v>
      </c>
      <c r="X261" s="5" t="s">
        <v>41</v>
      </c>
      <c r="Y261" s="5" t="s">
        <v>578</v>
      </c>
      <c r="Z261" s="5" t="s">
        <v>43</v>
      </c>
      <c r="AA261" s="4">
        <v>0.38</v>
      </c>
      <c r="AB261" s="1">
        <v>41101</v>
      </c>
      <c r="AC261" s="1">
        <v>25289</v>
      </c>
      <c r="AD261">
        <f t="shared" si="26"/>
        <v>2</v>
      </c>
      <c r="AE261">
        <f t="shared" ca="1" si="27"/>
        <v>55</v>
      </c>
      <c r="AF261" t="str">
        <f t="shared" ca="1" si="28"/>
        <v>18-64</v>
      </c>
      <c r="AG261" s="3">
        <f t="shared" si="29"/>
        <v>6.9472725000000004</v>
      </c>
      <c r="AH261" t="str">
        <f>_xlfn.IFNA(VLOOKUP(Sales_Transactions[[#This Row],[Order ID]],Returned_Items[#All],2,FALSE),"Not Returned")</f>
        <v>Not Returned</v>
      </c>
    </row>
    <row r="262" spans="1:34" x14ac:dyDescent="0.25">
      <c r="A262">
        <v>28289</v>
      </c>
      <c r="C262" t="s">
        <v>579</v>
      </c>
      <c r="D262" s="2" t="str">
        <f>TEXT(MID(Sales_Transactions[[#This Row],[Order Date]],2,5),"d/m/yyy")</f>
        <v>14/1/2010</v>
      </c>
      <c r="E262" s="2" t="str">
        <f>TEXT(MID(Sales_Transactions[[#This Row],[Order Date]],2,5),"d")</f>
        <v>14</v>
      </c>
      <c r="F262" s="2" t="str">
        <f>TEXT(MID(Sales_Transactions[[#This Row],[Order Date]],2,5),"m")</f>
        <v>1</v>
      </c>
      <c r="G262" s="2" t="str">
        <f>TEXT(MID(Sales_Transactions[[#This Row],[Order Date]],2,5),"yyy")</f>
        <v>2010</v>
      </c>
      <c r="H262" s="2" t="str">
        <f>TEXT(MID(Sales_Transactions[[#This Row],[Order Date]],2,5),"yyy/m")</f>
        <v>2010/1</v>
      </c>
      <c r="I262" t="s">
        <v>33</v>
      </c>
      <c r="J262">
        <f t="shared" si="24"/>
        <v>4</v>
      </c>
      <c r="K262" s="2">
        <v>31</v>
      </c>
      <c r="L262" s="3">
        <v>166.76</v>
      </c>
      <c r="M262" s="4">
        <v>0.01</v>
      </c>
      <c r="N262" s="5" t="s">
        <v>23</v>
      </c>
      <c r="O262" s="3">
        <v>-46.03</v>
      </c>
      <c r="P262" s="3">
        <v>4.9800000000000004</v>
      </c>
      <c r="Q262" s="3">
        <v>4.75</v>
      </c>
      <c r="R262" s="5" t="s">
        <v>62</v>
      </c>
      <c r="S262" s="5" t="s">
        <v>119</v>
      </c>
      <c r="T262" s="5" t="str">
        <f t="shared" si="25"/>
        <v>Carl Ludwig</v>
      </c>
      <c r="U262" t="s">
        <v>260</v>
      </c>
      <c r="V262" s="5" t="s">
        <v>47</v>
      </c>
      <c r="W262" s="5" t="s">
        <v>28</v>
      </c>
      <c r="X262" s="5" t="s">
        <v>75</v>
      </c>
      <c r="Y262" s="5" t="s">
        <v>231</v>
      </c>
      <c r="Z262" s="5" t="s">
        <v>43</v>
      </c>
      <c r="AA262" s="4">
        <v>0.36</v>
      </c>
      <c r="AB262" s="1">
        <v>40193</v>
      </c>
      <c r="AC262" s="1">
        <v>25305</v>
      </c>
      <c r="AD262">
        <f t="shared" si="26"/>
        <v>1</v>
      </c>
      <c r="AE262">
        <f t="shared" ca="1" si="27"/>
        <v>55</v>
      </c>
      <c r="AF262" t="str">
        <f t="shared" ca="1" si="28"/>
        <v>18-64</v>
      </c>
      <c r="AG262" s="3">
        <f t="shared" si="29"/>
        <v>0.31385490322580645</v>
      </c>
      <c r="AH262" t="str">
        <f>_xlfn.IFNA(VLOOKUP(Sales_Transactions[[#This Row],[Order ID]],Returned_Items[#All],2,FALSE),"Not Returned")</f>
        <v>Not Returned</v>
      </c>
    </row>
    <row r="263" spans="1:34" x14ac:dyDescent="0.25">
      <c r="A263">
        <v>28486</v>
      </c>
      <c r="C263" t="s">
        <v>580</v>
      </c>
      <c r="D263" s="2" t="str">
        <f>TEXT(MID(Sales_Transactions[[#This Row],[Order Date]],2,5),"d/m/yyy")</f>
        <v>26/8/2009</v>
      </c>
      <c r="E263" s="2" t="str">
        <f>TEXT(MID(Sales_Transactions[[#This Row],[Order Date]],2,5),"d")</f>
        <v>26</v>
      </c>
      <c r="F263" s="2" t="str">
        <f>TEXT(MID(Sales_Transactions[[#This Row],[Order Date]],2,5),"m")</f>
        <v>8</v>
      </c>
      <c r="G263" s="2" t="str">
        <f>TEXT(MID(Sales_Transactions[[#This Row],[Order Date]],2,5),"yyy")</f>
        <v>2009</v>
      </c>
      <c r="H263" s="2" t="str">
        <f>TEXT(MID(Sales_Transactions[[#This Row],[Order Date]],2,5),"yyy/m")</f>
        <v>2009/8</v>
      </c>
      <c r="I263" t="s">
        <v>33</v>
      </c>
      <c r="J263">
        <f t="shared" si="24"/>
        <v>4</v>
      </c>
      <c r="K263" s="2">
        <v>2</v>
      </c>
      <c r="L263" s="3">
        <v>811.13</v>
      </c>
      <c r="M263" s="4">
        <v>0.08</v>
      </c>
      <c r="N263" s="5" t="s">
        <v>23</v>
      </c>
      <c r="O263" s="3">
        <v>-517.47</v>
      </c>
      <c r="P263" s="3">
        <v>415.88</v>
      </c>
      <c r="Q263" s="3">
        <v>11.37</v>
      </c>
      <c r="R263" s="5" t="s">
        <v>53</v>
      </c>
      <c r="S263" s="5" t="s">
        <v>86</v>
      </c>
      <c r="T263" s="5" t="str">
        <f t="shared" si="25"/>
        <v>Carlos Daly</v>
      </c>
      <c r="U263" t="s">
        <v>260</v>
      </c>
      <c r="V263" s="5" t="s">
        <v>47</v>
      </c>
      <c r="W263" s="5" t="s">
        <v>28</v>
      </c>
      <c r="X263" s="5" t="s">
        <v>29</v>
      </c>
      <c r="Y263" s="5" t="s">
        <v>581</v>
      </c>
      <c r="Z263" s="5" t="s">
        <v>43</v>
      </c>
      <c r="AA263" s="4">
        <v>0.56999999999999995</v>
      </c>
      <c r="AB263" s="1">
        <v>40052</v>
      </c>
      <c r="AC263" s="1">
        <v>25317</v>
      </c>
      <c r="AD263">
        <f t="shared" si="26"/>
        <v>1</v>
      </c>
      <c r="AE263">
        <f t="shared" ca="1" si="27"/>
        <v>55</v>
      </c>
      <c r="AF263" t="str">
        <f t="shared" ca="1" si="28"/>
        <v>18-64</v>
      </c>
      <c r="AG263" s="3">
        <f t="shared" si="29"/>
        <v>213.45864800000001</v>
      </c>
      <c r="AH263" t="str">
        <f>_xlfn.IFNA(VLOOKUP(Sales_Transactions[[#This Row],[Order ID]],Returned_Items[#All],2,FALSE),"Not Returned")</f>
        <v>Not Returned</v>
      </c>
    </row>
    <row r="264" spans="1:34" x14ac:dyDescent="0.25">
      <c r="A264">
        <v>28675</v>
      </c>
      <c r="C264" t="s">
        <v>582</v>
      </c>
      <c r="D264" s="2" t="str">
        <f>TEXT(MID(Sales_Transactions[[#This Row],[Order Date]],2,5),"d/m/yyy")</f>
        <v>8/10/2009</v>
      </c>
      <c r="E264" s="2" t="str">
        <f>TEXT(MID(Sales_Transactions[[#This Row],[Order Date]],2,5),"d")</f>
        <v>8</v>
      </c>
      <c r="F264" s="2" t="str">
        <f>TEXT(MID(Sales_Transactions[[#This Row],[Order Date]],2,5),"m")</f>
        <v>10</v>
      </c>
      <c r="G264" s="2" t="str">
        <f>TEXT(MID(Sales_Transactions[[#This Row],[Order Date]],2,5),"yyy")</f>
        <v>2009</v>
      </c>
      <c r="H264" s="2" t="str">
        <f>TEXT(MID(Sales_Transactions[[#This Row],[Order Date]],2,5),"yyy/m")</f>
        <v>2009/10</v>
      </c>
      <c r="I264" t="s">
        <v>101</v>
      </c>
      <c r="J264">
        <f t="shared" si="24"/>
        <v>1</v>
      </c>
      <c r="K264" s="2">
        <v>15</v>
      </c>
      <c r="L264" s="3">
        <v>822.84249999999997</v>
      </c>
      <c r="M264" s="4">
        <v>0.1</v>
      </c>
      <c r="N264" s="5" t="s">
        <v>23</v>
      </c>
      <c r="O264" s="3">
        <v>4.3899999999999997</v>
      </c>
      <c r="P264" s="3">
        <v>65.989999999999995</v>
      </c>
      <c r="Q264" s="3">
        <v>5.92</v>
      </c>
      <c r="R264" s="5" t="s">
        <v>238</v>
      </c>
      <c r="S264" s="5" t="s">
        <v>239</v>
      </c>
      <c r="T264" s="5" t="str">
        <f t="shared" si="25"/>
        <v>Ralph Knight</v>
      </c>
      <c r="U264" t="s">
        <v>260</v>
      </c>
      <c r="V264" s="5" t="s">
        <v>37</v>
      </c>
      <c r="W264" s="5" t="s">
        <v>48</v>
      </c>
      <c r="X264" s="5" t="s">
        <v>49</v>
      </c>
      <c r="Y264" s="5" t="s">
        <v>583</v>
      </c>
      <c r="Z264" s="5" t="s">
        <v>43</v>
      </c>
      <c r="AA264" s="4">
        <v>0.55000000000000004</v>
      </c>
      <c r="AB264" s="1">
        <v>40095</v>
      </c>
      <c r="AC264" s="1">
        <v>24962</v>
      </c>
      <c r="AD264">
        <f t="shared" si="26"/>
        <v>1</v>
      </c>
      <c r="AE264">
        <f t="shared" ca="1" si="27"/>
        <v>56</v>
      </c>
      <c r="AF264" t="str">
        <f t="shared" ca="1" si="28"/>
        <v>18-64</v>
      </c>
      <c r="AG264" s="3">
        <f t="shared" si="29"/>
        <v>4.7896006666666668</v>
      </c>
      <c r="AH264" t="str">
        <f>_xlfn.IFNA(VLOOKUP(Sales_Transactions[[#This Row],[Order ID]],Returned_Items[#All],2,FALSE),"Not Returned")</f>
        <v>Not Returned</v>
      </c>
    </row>
    <row r="265" spans="1:34" x14ac:dyDescent="0.25">
      <c r="A265">
        <v>28870</v>
      </c>
      <c r="C265" t="s">
        <v>584</v>
      </c>
      <c r="D265" s="2" t="str">
        <f>TEXT(MID(Sales_Transactions[[#This Row],[Order Date]],2,5),"d/m/yyy")</f>
        <v>10/11/2011</v>
      </c>
      <c r="E265" s="2" t="str">
        <f>TEXT(MID(Sales_Transactions[[#This Row],[Order Date]],2,5),"d")</f>
        <v>10</v>
      </c>
      <c r="F265" s="2" t="str">
        <f>TEXT(MID(Sales_Transactions[[#This Row],[Order Date]],2,5),"m")</f>
        <v>11</v>
      </c>
      <c r="G265" s="2" t="str">
        <f>TEXT(MID(Sales_Transactions[[#This Row],[Order Date]],2,5),"yyy")</f>
        <v>2011</v>
      </c>
      <c r="H265" s="2" t="str">
        <f>TEXT(MID(Sales_Transactions[[#This Row],[Order Date]],2,5),"yyy/m")</f>
        <v>2011/11</v>
      </c>
      <c r="I265" t="s">
        <v>33</v>
      </c>
      <c r="J265">
        <f t="shared" si="24"/>
        <v>4</v>
      </c>
      <c r="K265" s="2">
        <v>35</v>
      </c>
      <c r="L265" s="3">
        <v>3310.9454999999998</v>
      </c>
      <c r="M265" s="4">
        <v>0.05</v>
      </c>
      <c r="N265" s="5" t="s">
        <v>23</v>
      </c>
      <c r="O265" s="3">
        <v>822.4</v>
      </c>
      <c r="P265" s="3">
        <v>115.99</v>
      </c>
      <c r="Q265" s="3">
        <v>2.5</v>
      </c>
      <c r="R265" s="5" t="s">
        <v>585</v>
      </c>
      <c r="S265" s="5" t="s">
        <v>442</v>
      </c>
      <c r="T265" s="5" t="str">
        <f t="shared" si="25"/>
        <v>Cindy Schnelling</v>
      </c>
      <c r="U265" t="s">
        <v>260</v>
      </c>
      <c r="V265" s="5" t="s">
        <v>47</v>
      </c>
      <c r="W265" s="5" t="s">
        <v>48</v>
      </c>
      <c r="X265" s="5" t="s">
        <v>49</v>
      </c>
      <c r="Y265" s="5" t="s">
        <v>176</v>
      </c>
      <c r="Z265" s="5" t="s">
        <v>43</v>
      </c>
      <c r="AA265" s="4">
        <v>0.56999999999999995</v>
      </c>
      <c r="AB265" s="1">
        <v>40860</v>
      </c>
      <c r="AC265" s="1">
        <v>25092</v>
      </c>
      <c r="AD265">
        <f t="shared" si="26"/>
        <v>3</v>
      </c>
      <c r="AE265">
        <f t="shared" ca="1" si="27"/>
        <v>55</v>
      </c>
      <c r="AF265" t="str">
        <f t="shared" ca="1" si="28"/>
        <v>18-64</v>
      </c>
      <c r="AG265" s="3">
        <f t="shared" si="29"/>
        <v>3.383771571428571</v>
      </c>
      <c r="AH265" t="str">
        <f>_xlfn.IFNA(VLOOKUP(Sales_Transactions[[#This Row],[Order ID]],Returned_Items[#All],2,FALSE),"Not Returned")</f>
        <v>Not Returned</v>
      </c>
    </row>
    <row r="266" spans="1:34" x14ac:dyDescent="0.25">
      <c r="A266">
        <v>28871</v>
      </c>
      <c r="C266" t="s">
        <v>109</v>
      </c>
      <c r="D266" s="2" t="str">
        <f>TEXT(MID(Sales_Transactions[[#This Row],[Order Date]],2,5),"d/m/yyy")</f>
        <v>15/4/2012</v>
      </c>
      <c r="E266" s="2" t="str">
        <f>TEXT(MID(Sales_Transactions[[#This Row],[Order Date]],2,5),"d")</f>
        <v>15</v>
      </c>
      <c r="F266" s="2" t="str">
        <f>TEXT(MID(Sales_Transactions[[#This Row],[Order Date]],2,5),"m")</f>
        <v>4</v>
      </c>
      <c r="G266" s="2" t="str">
        <f>TEXT(MID(Sales_Transactions[[#This Row],[Order Date]],2,5),"yyy")</f>
        <v>2012</v>
      </c>
      <c r="H266" s="2" t="str">
        <f>TEXT(MID(Sales_Transactions[[#This Row],[Order Date]],2,5),"yyy/m")</f>
        <v>2012/4</v>
      </c>
      <c r="I266" t="s">
        <v>33</v>
      </c>
      <c r="J266">
        <f t="shared" si="24"/>
        <v>4</v>
      </c>
      <c r="K266" s="2">
        <v>10</v>
      </c>
      <c r="L266" s="3">
        <v>55.02</v>
      </c>
      <c r="M266" s="4">
        <v>0.08</v>
      </c>
      <c r="N266" s="5" t="s">
        <v>23</v>
      </c>
      <c r="O266" s="3">
        <v>-56.12</v>
      </c>
      <c r="P266" s="3">
        <v>5.0199999999999996</v>
      </c>
      <c r="Q266" s="3">
        <v>5.14</v>
      </c>
      <c r="R266" s="5" t="s">
        <v>90</v>
      </c>
      <c r="S266" s="5" t="s">
        <v>91</v>
      </c>
      <c r="T266" s="5" t="str">
        <f t="shared" si="25"/>
        <v>Claudia Miner</v>
      </c>
      <c r="U266" t="s">
        <v>260</v>
      </c>
      <c r="V266" s="5" t="s">
        <v>27</v>
      </c>
      <c r="W266" s="5" t="s">
        <v>48</v>
      </c>
      <c r="X266" s="5" t="s">
        <v>87</v>
      </c>
      <c r="Y266" s="5" t="s">
        <v>586</v>
      </c>
      <c r="Z266" s="5" t="s">
        <v>60</v>
      </c>
      <c r="AA266" s="4">
        <v>0.79</v>
      </c>
      <c r="AB266" s="1">
        <v>41014</v>
      </c>
      <c r="AC266" s="1">
        <v>25006</v>
      </c>
      <c r="AD266">
        <f t="shared" si="26"/>
        <v>0</v>
      </c>
      <c r="AE266">
        <f t="shared" ca="1" si="27"/>
        <v>56</v>
      </c>
      <c r="AF266" t="str">
        <f t="shared" ca="1" si="28"/>
        <v>18-64</v>
      </c>
      <c r="AG266" s="3">
        <f t="shared" si="29"/>
        <v>1.0155984</v>
      </c>
      <c r="AH266" t="str">
        <f>_xlfn.IFNA(VLOOKUP(Sales_Transactions[[#This Row],[Order ID]],Returned_Items[#All],2,FALSE),"Not Returned")</f>
        <v>Not Returned</v>
      </c>
    </row>
    <row r="267" spans="1:34" x14ac:dyDescent="0.25">
      <c r="A267">
        <v>29030</v>
      </c>
      <c r="C267" t="s">
        <v>587</v>
      </c>
      <c r="D267" s="2" t="str">
        <f>TEXT(MID(Sales_Transactions[[#This Row],[Order Date]],2,5),"d/m/yyy")</f>
        <v>2/1/2012</v>
      </c>
      <c r="E267" s="2" t="str">
        <f>TEXT(MID(Sales_Transactions[[#This Row],[Order Date]],2,5),"d")</f>
        <v>2</v>
      </c>
      <c r="F267" s="2" t="str">
        <f>TEXT(MID(Sales_Transactions[[#This Row],[Order Date]],2,5),"m")</f>
        <v>1</v>
      </c>
      <c r="G267" s="2" t="str">
        <f>TEXT(MID(Sales_Transactions[[#This Row],[Order Date]],2,5),"yyy")</f>
        <v>2012</v>
      </c>
      <c r="H267" s="2" t="str">
        <f>TEXT(MID(Sales_Transactions[[#This Row],[Order Date]],2,5),"yyy/m")</f>
        <v>2012/1</v>
      </c>
      <c r="I267" t="s">
        <v>78</v>
      </c>
      <c r="J267">
        <f t="shared" si="24"/>
        <v>3</v>
      </c>
      <c r="K267" s="2">
        <v>10</v>
      </c>
      <c r="L267" s="3">
        <v>192.58</v>
      </c>
      <c r="M267" s="4">
        <v>0.05</v>
      </c>
      <c r="N267" s="5" t="s">
        <v>23</v>
      </c>
      <c r="O267" s="3">
        <v>24.6</v>
      </c>
      <c r="P267" s="3">
        <v>19.84</v>
      </c>
      <c r="Q267" s="3">
        <v>4.0999999999999996</v>
      </c>
      <c r="R267" s="5" t="s">
        <v>562</v>
      </c>
      <c r="S267" s="5" t="s">
        <v>563</v>
      </c>
      <c r="T267" s="5" t="str">
        <f t="shared" si="25"/>
        <v>Roy Skaria</v>
      </c>
      <c r="U267" t="s">
        <v>260</v>
      </c>
      <c r="V267" s="5" t="s">
        <v>47</v>
      </c>
      <c r="W267" s="5" t="s">
        <v>28</v>
      </c>
      <c r="X267" s="5" t="s">
        <v>124</v>
      </c>
      <c r="Y267" s="5" t="s">
        <v>296</v>
      </c>
      <c r="Z267" s="5" t="s">
        <v>84</v>
      </c>
      <c r="AA267" s="4">
        <v>0.44</v>
      </c>
      <c r="AB267" s="1">
        <v>40911</v>
      </c>
      <c r="AC267" s="1">
        <v>25032</v>
      </c>
      <c r="AD267">
        <f t="shared" si="26"/>
        <v>1</v>
      </c>
      <c r="AE267">
        <f t="shared" ca="1" si="27"/>
        <v>56</v>
      </c>
      <c r="AF267" t="str">
        <f t="shared" ca="1" si="28"/>
        <v>18-64</v>
      </c>
      <c r="AG267" s="3">
        <f t="shared" si="29"/>
        <v>2.3930079999999996</v>
      </c>
      <c r="AH267" t="str">
        <f>_xlfn.IFNA(VLOOKUP(Sales_Transactions[[#This Row],[Order ID]],Returned_Items[#All],2,FALSE),"Not Returned")</f>
        <v>Not Returned</v>
      </c>
    </row>
    <row r="268" spans="1:34" x14ac:dyDescent="0.25">
      <c r="A268">
        <v>29095</v>
      </c>
      <c r="C268" t="s">
        <v>588</v>
      </c>
      <c r="D268" s="2" t="str">
        <f>TEXT(MID(Sales_Transactions[[#This Row],[Order Date]],2,5),"d/m/yyy")</f>
        <v>8/3/2011</v>
      </c>
      <c r="E268" s="2" t="str">
        <f>TEXT(MID(Sales_Transactions[[#This Row],[Order Date]],2,5),"d")</f>
        <v>8</v>
      </c>
      <c r="F268" s="2" t="str">
        <f>TEXT(MID(Sales_Transactions[[#This Row],[Order Date]],2,5),"m")</f>
        <v>3</v>
      </c>
      <c r="G268" s="2" t="str">
        <f>TEXT(MID(Sales_Transactions[[#This Row],[Order Date]],2,5),"yyy")</f>
        <v>2011</v>
      </c>
      <c r="H268" s="2" t="str">
        <f>TEXT(MID(Sales_Transactions[[#This Row],[Order Date]],2,5),"yyy/m")</f>
        <v>2011/3</v>
      </c>
      <c r="I268" t="s">
        <v>52</v>
      </c>
      <c r="J268">
        <f t="shared" si="24"/>
        <v>1</v>
      </c>
      <c r="K268" s="2">
        <v>40</v>
      </c>
      <c r="L268" s="3">
        <v>291.67</v>
      </c>
      <c r="M268" s="4">
        <v>0.01</v>
      </c>
      <c r="N268" s="5" t="s">
        <v>23</v>
      </c>
      <c r="O268" s="3">
        <v>54.46</v>
      </c>
      <c r="P268" s="3">
        <v>6.75</v>
      </c>
      <c r="Q268" s="3">
        <v>2.99</v>
      </c>
      <c r="R268" s="5" t="s">
        <v>282</v>
      </c>
      <c r="S268" s="5" t="s">
        <v>283</v>
      </c>
      <c r="T268" s="5" t="str">
        <f t="shared" si="25"/>
        <v>Delfina Latchford</v>
      </c>
      <c r="U268" t="s">
        <v>260</v>
      </c>
      <c r="V268" s="5" t="s">
        <v>27</v>
      </c>
      <c r="W268" s="5" t="s">
        <v>28</v>
      </c>
      <c r="X268" s="5" t="s">
        <v>41</v>
      </c>
      <c r="Y268" s="5" t="s">
        <v>589</v>
      </c>
      <c r="Z268" s="5" t="s">
        <v>43</v>
      </c>
      <c r="AA268" s="4">
        <v>0.35</v>
      </c>
      <c r="AB268" s="1">
        <v>40611</v>
      </c>
      <c r="AC268" s="1">
        <v>24963</v>
      </c>
      <c r="AD268">
        <f t="shared" si="26"/>
        <v>1</v>
      </c>
      <c r="AE268">
        <f t="shared" ca="1" si="27"/>
        <v>56</v>
      </c>
      <c r="AF268" t="str">
        <f t="shared" ca="1" si="28"/>
        <v>18-64</v>
      </c>
      <c r="AG268" s="3">
        <f t="shared" si="29"/>
        <v>0.24348312500000002</v>
      </c>
      <c r="AH268" t="str">
        <f>_xlfn.IFNA(VLOOKUP(Sales_Transactions[[#This Row],[Order ID]],Returned_Items[#All],2,FALSE),"Not Returned")</f>
        <v>Returned</v>
      </c>
    </row>
    <row r="269" spans="1:34" x14ac:dyDescent="0.25">
      <c r="A269">
        <v>29287</v>
      </c>
      <c r="C269" t="s">
        <v>590</v>
      </c>
      <c r="D269" s="2" t="str">
        <f>TEXT(MID(Sales_Transactions[[#This Row],[Order Date]],2,5),"d/m/yyy")</f>
        <v>2/7/2009</v>
      </c>
      <c r="E269" s="2" t="str">
        <f>TEXT(MID(Sales_Transactions[[#This Row],[Order Date]],2,5),"d")</f>
        <v>2</v>
      </c>
      <c r="F269" s="2" t="str">
        <f>TEXT(MID(Sales_Transactions[[#This Row],[Order Date]],2,5),"m")</f>
        <v>7</v>
      </c>
      <c r="G269" s="2" t="str">
        <f>TEXT(MID(Sales_Transactions[[#This Row],[Order Date]],2,5),"yyy")</f>
        <v>2009</v>
      </c>
      <c r="H269" s="2" t="str">
        <f>TEXT(MID(Sales_Transactions[[#This Row],[Order Date]],2,5),"yyy/m")</f>
        <v>2009/7</v>
      </c>
      <c r="I269" t="s">
        <v>33</v>
      </c>
      <c r="J269">
        <f t="shared" si="24"/>
        <v>4</v>
      </c>
      <c r="K269" s="2">
        <v>50</v>
      </c>
      <c r="L269" s="3">
        <v>281.39</v>
      </c>
      <c r="M269" s="4">
        <v>0.1</v>
      </c>
      <c r="N269" s="5" t="s">
        <v>23</v>
      </c>
      <c r="O269" s="3">
        <v>-106.4</v>
      </c>
      <c r="P269" s="3">
        <v>5.74</v>
      </c>
      <c r="Q269" s="3">
        <v>5.01</v>
      </c>
      <c r="R269" s="5" t="s">
        <v>163</v>
      </c>
      <c r="S269" s="5" t="s">
        <v>164</v>
      </c>
      <c r="T269" s="5" t="str">
        <f t="shared" si="25"/>
        <v>Edward Hooks</v>
      </c>
      <c r="U269" t="s">
        <v>260</v>
      </c>
      <c r="V269" s="5" t="s">
        <v>37</v>
      </c>
      <c r="W269" s="5" t="s">
        <v>28</v>
      </c>
      <c r="X269" s="5" t="s">
        <v>41</v>
      </c>
      <c r="Y269" s="5" t="s">
        <v>591</v>
      </c>
      <c r="Z269" s="5" t="s">
        <v>43</v>
      </c>
      <c r="AA269" s="4">
        <v>0.39</v>
      </c>
      <c r="AB269" s="1">
        <v>39998</v>
      </c>
      <c r="AC269" s="1">
        <v>25113</v>
      </c>
      <c r="AD269">
        <f t="shared" si="26"/>
        <v>2</v>
      </c>
      <c r="AE269">
        <f t="shared" ca="1" si="27"/>
        <v>55</v>
      </c>
      <c r="AF269" t="str">
        <f t="shared" ca="1" si="28"/>
        <v>18-64</v>
      </c>
      <c r="AG269" s="3">
        <f t="shared" si="29"/>
        <v>0.2148852</v>
      </c>
      <c r="AH269" t="str">
        <f>_xlfn.IFNA(VLOOKUP(Sales_Transactions[[#This Row],[Order ID]],Returned_Items[#All],2,FALSE),"Not Returned")</f>
        <v>Not Returned</v>
      </c>
    </row>
    <row r="270" spans="1:34" x14ac:dyDescent="0.25">
      <c r="A270">
        <v>29287</v>
      </c>
      <c r="C270" t="s">
        <v>590</v>
      </c>
      <c r="D270" s="2" t="str">
        <f>TEXT(MID(Sales_Transactions[[#This Row],[Order Date]],2,5),"d/m/yyy")</f>
        <v>2/7/2009</v>
      </c>
      <c r="E270" s="2" t="str">
        <f>TEXT(MID(Sales_Transactions[[#This Row],[Order Date]],2,5),"d")</f>
        <v>2</v>
      </c>
      <c r="F270" s="2" t="str">
        <f>TEXT(MID(Sales_Transactions[[#This Row],[Order Date]],2,5),"m")</f>
        <v>7</v>
      </c>
      <c r="G270" s="2" t="str">
        <f>TEXT(MID(Sales_Transactions[[#This Row],[Order Date]],2,5),"yyy")</f>
        <v>2009</v>
      </c>
      <c r="H270" s="2" t="str">
        <f>TEXT(MID(Sales_Transactions[[#This Row],[Order Date]],2,5),"yyy/m")</f>
        <v>2009/7</v>
      </c>
      <c r="I270" t="s">
        <v>33</v>
      </c>
      <c r="J270">
        <f t="shared" si="24"/>
        <v>4</v>
      </c>
      <c r="K270" s="2">
        <v>49</v>
      </c>
      <c r="L270" s="3">
        <v>12593.91</v>
      </c>
      <c r="M270" s="4">
        <v>0.09</v>
      </c>
      <c r="N270" s="5" t="s">
        <v>34</v>
      </c>
      <c r="O270" s="3">
        <v>2699.67</v>
      </c>
      <c r="P270" s="3">
        <v>270.97000000000003</v>
      </c>
      <c r="Q270" s="3">
        <v>28.06</v>
      </c>
      <c r="R270" s="5" t="s">
        <v>163</v>
      </c>
      <c r="S270" s="5" t="s">
        <v>164</v>
      </c>
      <c r="T270" s="5" t="str">
        <f t="shared" si="25"/>
        <v>Edward Hooks</v>
      </c>
      <c r="U270" t="s">
        <v>260</v>
      </c>
      <c r="V270" s="5" t="s">
        <v>37</v>
      </c>
      <c r="W270" s="5" t="s">
        <v>48</v>
      </c>
      <c r="X270" s="5" t="s">
        <v>324</v>
      </c>
      <c r="Y270" s="5" t="s">
        <v>592</v>
      </c>
      <c r="Z270" s="5" t="s">
        <v>40</v>
      </c>
      <c r="AA270" s="4">
        <v>0.56000000000000005</v>
      </c>
      <c r="AB270" s="1">
        <v>39998</v>
      </c>
      <c r="AC270" s="1">
        <v>24961</v>
      </c>
      <c r="AD270">
        <f t="shared" si="26"/>
        <v>2</v>
      </c>
      <c r="AE270">
        <f t="shared" ca="1" si="27"/>
        <v>56</v>
      </c>
      <c r="AF270" t="str">
        <f t="shared" ca="1" si="28"/>
        <v>18-64</v>
      </c>
      <c r="AG270" s="3">
        <f t="shared" si="29"/>
        <v>6.0976760612244902</v>
      </c>
      <c r="AH270" t="str">
        <f>_xlfn.IFNA(VLOOKUP(Sales_Transactions[[#This Row],[Order ID]],Returned_Items[#All],2,FALSE),"Not Returned")</f>
        <v>Not Returned</v>
      </c>
    </row>
    <row r="271" spans="1:34" x14ac:dyDescent="0.25">
      <c r="A271">
        <v>29510</v>
      </c>
      <c r="C271" t="s">
        <v>593</v>
      </c>
      <c r="D271" s="2" t="str">
        <f>TEXT(MID(Sales_Transactions[[#This Row],[Order Date]],2,5),"d/m/yyy")</f>
        <v>15/4/2011</v>
      </c>
      <c r="E271" s="2" t="str">
        <f>TEXT(MID(Sales_Transactions[[#This Row],[Order Date]],2,5),"d")</f>
        <v>15</v>
      </c>
      <c r="F271" s="2" t="str">
        <f>TEXT(MID(Sales_Transactions[[#This Row],[Order Date]],2,5),"m")</f>
        <v>4</v>
      </c>
      <c r="G271" s="2" t="str">
        <f>TEXT(MID(Sales_Transactions[[#This Row],[Order Date]],2,5),"yyy")</f>
        <v>2011</v>
      </c>
      <c r="H271" s="2" t="str">
        <f>TEXT(MID(Sales_Transactions[[#This Row],[Order Date]],2,5),"yyy/m")</f>
        <v>2011/4</v>
      </c>
      <c r="I271" t="s">
        <v>101</v>
      </c>
      <c r="J271">
        <f t="shared" si="24"/>
        <v>1</v>
      </c>
      <c r="K271" s="2">
        <v>22</v>
      </c>
      <c r="L271" s="3">
        <v>6123.94</v>
      </c>
      <c r="M271" s="4">
        <v>0.01</v>
      </c>
      <c r="N271" s="5" t="s">
        <v>34</v>
      </c>
      <c r="O271" s="3">
        <v>1292.44</v>
      </c>
      <c r="P271" s="3">
        <v>260.98</v>
      </c>
      <c r="Q271" s="3">
        <v>41.91</v>
      </c>
      <c r="R271" s="5" t="s">
        <v>122</v>
      </c>
      <c r="S271" s="5" t="s">
        <v>123</v>
      </c>
      <c r="T271" s="5" t="str">
        <f t="shared" si="25"/>
        <v>Don Miller</v>
      </c>
      <c r="U271" t="s">
        <v>260</v>
      </c>
      <c r="V271" s="5" t="s">
        <v>74</v>
      </c>
      <c r="W271" s="5" t="s">
        <v>57</v>
      </c>
      <c r="X271" s="5" t="s">
        <v>104</v>
      </c>
      <c r="Y271" s="5" t="s">
        <v>594</v>
      </c>
      <c r="Z271" s="5" t="s">
        <v>106</v>
      </c>
      <c r="AA271" s="4">
        <v>0.59</v>
      </c>
      <c r="AB271" s="1">
        <v>40650</v>
      </c>
      <c r="AC271" s="1">
        <v>25124</v>
      </c>
      <c r="AD271">
        <f t="shared" si="26"/>
        <v>2</v>
      </c>
      <c r="AE271">
        <f t="shared" ca="1" si="27"/>
        <v>55</v>
      </c>
      <c r="AF271" t="str">
        <f t="shared" ca="1" si="28"/>
        <v>18-64</v>
      </c>
      <c r="AG271" s="3">
        <f t="shared" si="29"/>
        <v>13.766541000000002</v>
      </c>
      <c r="AH271" t="str">
        <f>_xlfn.IFNA(VLOOKUP(Sales_Transactions[[#This Row],[Order ID]],Returned_Items[#All],2,FALSE),"Not Returned")</f>
        <v>Not Returned</v>
      </c>
    </row>
    <row r="272" spans="1:34" x14ac:dyDescent="0.25">
      <c r="A272">
        <v>29795</v>
      </c>
      <c r="C272" t="s">
        <v>595</v>
      </c>
      <c r="D272" s="2" t="str">
        <f>TEXT(MID(Sales_Transactions[[#This Row],[Order Date]],2,5),"d/m/yyy")</f>
        <v>25/11/2011</v>
      </c>
      <c r="E272" s="2" t="str">
        <f>TEXT(MID(Sales_Transactions[[#This Row],[Order Date]],2,5),"d")</f>
        <v>25</v>
      </c>
      <c r="F272" s="2" t="str">
        <f>TEXT(MID(Sales_Transactions[[#This Row],[Order Date]],2,5),"m")</f>
        <v>11</v>
      </c>
      <c r="G272" s="2" t="str">
        <f>TEXT(MID(Sales_Transactions[[#This Row],[Order Date]],2,5),"yyy")</f>
        <v>2011</v>
      </c>
      <c r="H272" s="2" t="str">
        <f>TEXT(MID(Sales_Transactions[[#This Row],[Order Date]],2,5),"yyy/m")</f>
        <v>2011/11</v>
      </c>
      <c r="I272" t="s">
        <v>33</v>
      </c>
      <c r="J272">
        <f t="shared" si="24"/>
        <v>4</v>
      </c>
      <c r="K272" s="2">
        <v>49</v>
      </c>
      <c r="L272" s="3">
        <v>19325.2</v>
      </c>
      <c r="M272" s="4">
        <v>0.05</v>
      </c>
      <c r="N272" s="5" t="s">
        <v>23</v>
      </c>
      <c r="O272" s="3">
        <v>8793.5400000000009</v>
      </c>
      <c r="P272" s="3">
        <v>387.99</v>
      </c>
      <c r="Q272" s="3">
        <v>19.989999999999998</v>
      </c>
      <c r="R272" s="5" t="s">
        <v>136</v>
      </c>
      <c r="S272" s="5" t="s">
        <v>137</v>
      </c>
      <c r="T272" s="5" t="str">
        <f t="shared" si="25"/>
        <v>Grant Carroll</v>
      </c>
      <c r="U272" t="s">
        <v>260</v>
      </c>
      <c r="V272" s="5" t="s">
        <v>27</v>
      </c>
      <c r="W272" s="5" t="s">
        <v>28</v>
      </c>
      <c r="X272" s="5" t="s">
        <v>41</v>
      </c>
      <c r="Y272" s="5" t="s">
        <v>596</v>
      </c>
      <c r="Z272" s="5" t="s">
        <v>43</v>
      </c>
      <c r="AA272" s="4">
        <v>0.38</v>
      </c>
      <c r="AB272" s="1">
        <v>40873</v>
      </c>
      <c r="AC272" s="1">
        <v>24962</v>
      </c>
      <c r="AD272">
        <f t="shared" si="26"/>
        <v>1</v>
      </c>
      <c r="AE272">
        <f t="shared" ca="1" si="27"/>
        <v>56</v>
      </c>
      <c r="AF272" t="str">
        <f t="shared" ca="1" si="28"/>
        <v>18-64</v>
      </c>
      <c r="AG272" s="3">
        <f t="shared" si="29"/>
        <v>8.3221633673469402</v>
      </c>
      <c r="AH272" t="str">
        <f>_xlfn.IFNA(VLOOKUP(Sales_Transactions[[#This Row],[Order ID]],Returned_Items[#All],2,FALSE),"Not Returned")</f>
        <v>Not Returned</v>
      </c>
    </row>
    <row r="273" spans="1:34" x14ac:dyDescent="0.25">
      <c r="A273">
        <v>29795</v>
      </c>
      <c r="C273" t="s">
        <v>595</v>
      </c>
      <c r="D273" s="2" t="str">
        <f>TEXT(MID(Sales_Transactions[[#This Row],[Order Date]],2,5),"d/m/yyy")</f>
        <v>25/11/2011</v>
      </c>
      <c r="E273" s="2" t="str">
        <f>TEXT(MID(Sales_Transactions[[#This Row],[Order Date]],2,5),"d")</f>
        <v>25</v>
      </c>
      <c r="F273" s="2" t="str">
        <f>TEXT(MID(Sales_Transactions[[#This Row],[Order Date]],2,5),"m")</f>
        <v>11</v>
      </c>
      <c r="G273" s="2" t="str">
        <f>TEXT(MID(Sales_Transactions[[#This Row],[Order Date]],2,5),"yyy")</f>
        <v>2011</v>
      </c>
      <c r="H273" s="2" t="str">
        <f>TEXT(MID(Sales_Transactions[[#This Row],[Order Date]],2,5),"yyy/m")</f>
        <v>2011/11</v>
      </c>
      <c r="I273" t="s">
        <v>33</v>
      </c>
      <c r="J273">
        <f t="shared" si="24"/>
        <v>4</v>
      </c>
      <c r="K273" s="2">
        <v>48</v>
      </c>
      <c r="L273" s="3">
        <v>8380.2199999999993</v>
      </c>
      <c r="M273" s="4">
        <v>0</v>
      </c>
      <c r="N273" s="5" t="s">
        <v>34</v>
      </c>
      <c r="O273" s="3">
        <v>813.83</v>
      </c>
      <c r="P273" s="3">
        <v>160.97999999999999</v>
      </c>
      <c r="Q273" s="3">
        <v>35.020000000000003</v>
      </c>
      <c r="R273" s="5" t="s">
        <v>136</v>
      </c>
      <c r="S273" s="5" t="s">
        <v>137</v>
      </c>
      <c r="T273" s="5" t="str">
        <f t="shared" si="25"/>
        <v>Grant Carroll</v>
      </c>
      <c r="U273" t="s">
        <v>260</v>
      </c>
      <c r="V273" s="5" t="s">
        <v>27</v>
      </c>
      <c r="W273" s="5" t="s">
        <v>57</v>
      </c>
      <c r="X273" s="5" t="s">
        <v>104</v>
      </c>
      <c r="Y273" s="5" t="s">
        <v>597</v>
      </c>
      <c r="Z273" s="5" t="s">
        <v>106</v>
      </c>
      <c r="AA273" s="4">
        <v>0.72</v>
      </c>
      <c r="AB273" s="1">
        <v>40873</v>
      </c>
      <c r="AC273" s="1">
        <v>24994</v>
      </c>
      <c r="AD273">
        <f t="shared" si="26"/>
        <v>1</v>
      </c>
      <c r="AE273">
        <f t="shared" ca="1" si="27"/>
        <v>56</v>
      </c>
      <c r="AF273" t="str">
        <f t="shared" ca="1" si="28"/>
        <v>18-64</v>
      </c>
      <c r="AG273" s="3">
        <f t="shared" si="29"/>
        <v>4.083333333333333</v>
      </c>
      <c r="AH273" t="str">
        <f>_xlfn.IFNA(VLOOKUP(Sales_Transactions[[#This Row],[Order ID]],Returned_Items[#All],2,FALSE),"Not Returned")</f>
        <v>Not Returned</v>
      </c>
    </row>
    <row r="274" spans="1:34" x14ac:dyDescent="0.25">
      <c r="A274">
        <v>29861</v>
      </c>
      <c r="C274" t="s">
        <v>598</v>
      </c>
      <c r="D274" s="2" t="str">
        <f>TEXT(MID(Sales_Transactions[[#This Row],[Order Date]],2,5),"d/m/yyy")</f>
        <v>25/4/2012</v>
      </c>
      <c r="E274" s="2" t="str">
        <f>TEXT(MID(Sales_Transactions[[#This Row],[Order Date]],2,5),"d")</f>
        <v>25</v>
      </c>
      <c r="F274" s="2" t="str">
        <f>TEXT(MID(Sales_Transactions[[#This Row],[Order Date]],2,5),"m")</f>
        <v>4</v>
      </c>
      <c r="G274" s="2" t="str">
        <f>TEXT(MID(Sales_Transactions[[#This Row],[Order Date]],2,5),"yyy")</f>
        <v>2012</v>
      </c>
      <c r="H274" s="2" t="str">
        <f>TEXT(MID(Sales_Transactions[[#This Row],[Order Date]],2,5),"yyy/m")</f>
        <v>2012/4</v>
      </c>
      <c r="I274" t="s">
        <v>101</v>
      </c>
      <c r="J274">
        <f t="shared" si="24"/>
        <v>1</v>
      </c>
      <c r="K274" s="2">
        <v>11</v>
      </c>
      <c r="L274" s="3">
        <v>35.17</v>
      </c>
      <c r="M274" s="4">
        <v>0.03</v>
      </c>
      <c r="N274" s="5" t="s">
        <v>23</v>
      </c>
      <c r="O274" s="3">
        <v>5.58</v>
      </c>
      <c r="P274" s="3">
        <v>3.08</v>
      </c>
      <c r="Q274" s="3">
        <v>0.99</v>
      </c>
      <c r="R274" s="5" t="s">
        <v>167</v>
      </c>
      <c r="S274" s="5" t="s">
        <v>168</v>
      </c>
      <c r="T274" s="5" t="str">
        <f t="shared" si="25"/>
        <v>Brad Eason</v>
      </c>
      <c r="U274" t="s">
        <v>260</v>
      </c>
      <c r="V274" s="5" t="s">
        <v>27</v>
      </c>
      <c r="W274" s="5" t="s">
        <v>28</v>
      </c>
      <c r="X274" s="5" t="s">
        <v>115</v>
      </c>
      <c r="Y274" s="5" t="s">
        <v>599</v>
      </c>
      <c r="Z274" s="5" t="s">
        <v>43</v>
      </c>
      <c r="AA274" s="4">
        <v>0.37</v>
      </c>
      <c r="AB274" s="1">
        <v>41025</v>
      </c>
      <c r="AC274" s="1">
        <v>22230</v>
      </c>
      <c r="AD274">
        <f t="shared" si="26"/>
        <v>1</v>
      </c>
      <c r="AE274">
        <f t="shared" ca="1" si="27"/>
        <v>63</v>
      </c>
      <c r="AF274" t="str">
        <f t="shared" ca="1" si="28"/>
        <v>18-64</v>
      </c>
      <c r="AG274" s="3">
        <f t="shared" si="29"/>
        <v>0.36991599999999997</v>
      </c>
      <c r="AH274" t="str">
        <f>_xlfn.IFNA(VLOOKUP(Sales_Transactions[[#This Row],[Order ID]],Returned_Items[#All],2,FALSE),"Not Returned")</f>
        <v>Returned</v>
      </c>
    </row>
    <row r="275" spans="1:34" x14ac:dyDescent="0.25">
      <c r="A275">
        <v>30658</v>
      </c>
      <c r="C275" t="s">
        <v>600</v>
      </c>
      <c r="D275" s="2" t="str">
        <f>TEXT(MID(Sales_Transactions[[#This Row],[Order Date]],2,5),"d/m/yyy")</f>
        <v>26/3/2011</v>
      </c>
      <c r="E275" s="2" t="str">
        <f>TEXT(MID(Sales_Transactions[[#This Row],[Order Date]],2,5),"d")</f>
        <v>26</v>
      </c>
      <c r="F275" s="2" t="str">
        <f>TEXT(MID(Sales_Transactions[[#This Row],[Order Date]],2,5),"m")</f>
        <v>3</v>
      </c>
      <c r="G275" s="2" t="str">
        <f>TEXT(MID(Sales_Transactions[[#This Row],[Order Date]],2,5),"yyy")</f>
        <v>2011</v>
      </c>
      <c r="H275" s="2" t="str">
        <f>TEXT(MID(Sales_Transactions[[#This Row],[Order Date]],2,5),"yyy/m")</f>
        <v>2011/3</v>
      </c>
      <c r="I275" t="s">
        <v>78</v>
      </c>
      <c r="J275">
        <f t="shared" si="24"/>
        <v>3</v>
      </c>
      <c r="K275" s="2">
        <v>35</v>
      </c>
      <c r="L275" s="3">
        <v>17387.650000000001</v>
      </c>
      <c r="M275" s="4">
        <v>0.08</v>
      </c>
      <c r="N275" s="5" t="s">
        <v>23</v>
      </c>
      <c r="O275" s="3">
        <v>6907.61</v>
      </c>
      <c r="P275" s="3">
        <v>499.99</v>
      </c>
      <c r="Q275" s="3">
        <v>24.49</v>
      </c>
      <c r="R275" s="5" t="s">
        <v>517</v>
      </c>
      <c r="S275" s="5" t="s">
        <v>518</v>
      </c>
      <c r="T275" s="5" t="str">
        <f t="shared" si="25"/>
        <v>Charles McCrossin</v>
      </c>
      <c r="U275" t="s">
        <v>260</v>
      </c>
      <c r="V275" s="5" t="s">
        <v>47</v>
      </c>
      <c r="W275" s="5" t="s">
        <v>48</v>
      </c>
      <c r="X275" s="5" t="s">
        <v>131</v>
      </c>
      <c r="Y275" s="5" t="s">
        <v>337</v>
      </c>
      <c r="Z275" s="5" t="s">
        <v>31</v>
      </c>
      <c r="AA275" s="4">
        <v>0.36</v>
      </c>
      <c r="AB275" s="1">
        <v>40629</v>
      </c>
      <c r="AC275" s="1">
        <v>22190</v>
      </c>
      <c r="AD275">
        <f t="shared" si="26"/>
        <v>1</v>
      </c>
      <c r="AE275">
        <f t="shared" ca="1" si="27"/>
        <v>63</v>
      </c>
      <c r="AF275" t="str">
        <f t="shared" ca="1" si="28"/>
        <v>18-64</v>
      </c>
      <c r="AG275" s="3">
        <f t="shared" si="29"/>
        <v>14.973714514285716</v>
      </c>
      <c r="AH275" t="str">
        <f>_xlfn.IFNA(VLOOKUP(Sales_Transactions[[#This Row],[Order ID]],Returned_Items[#All],2,FALSE),"Not Returned")</f>
        <v>Not Returned</v>
      </c>
    </row>
    <row r="276" spans="1:34" hidden="1" x14ac:dyDescent="0.25">
      <c r="A276">
        <v>30658</v>
      </c>
      <c r="C276" t="s">
        <v>600</v>
      </c>
      <c r="D276" s="2" t="str">
        <f>TEXT(MID(Sales_Transactions[[#This Row],[Order Date]],2,5),"d/m/yyy")</f>
        <v>26/3/2011</v>
      </c>
      <c r="E276" s="2" t="str">
        <f>TEXT(MID(Sales_Transactions[[#This Row],[Order Date]],2,5),"d")</f>
        <v>26</v>
      </c>
      <c r="F276" s="2" t="str">
        <f>TEXT(MID(Sales_Transactions[[#This Row],[Order Date]],2,5),"m")</f>
        <v>3</v>
      </c>
      <c r="G276" s="2" t="str">
        <f>TEXT(MID(Sales_Transactions[[#This Row],[Order Date]],2,5),"yyy")</f>
        <v>2011</v>
      </c>
      <c r="H276" s="2" t="str">
        <f>TEXT(MID(Sales_Transactions[[#This Row],[Order Date]],2,5),"yyy/m")</f>
        <v>2011/3</v>
      </c>
      <c r="I276" t="s">
        <v>78</v>
      </c>
      <c r="J276">
        <f t="shared" si="24"/>
        <v>3</v>
      </c>
      <c r="K276" s="2">
        <v>44</v>
      </c>
      <c r="L276">
        <v>6040.22</v>
      </c>
      <c r="M276">
        <v>0.05</v>
      </c>
      <c r="N276" t="s">
        <v>23</v>
      </c>
      <c r="O276">
        <v>-942.5</v>
      </c>
      <c r="P276">
        <v>138.13999999999999</v>
      </c>
      <c r="Q276">
        <v>35</v>
      </c>
      <c r="R276" t="s">
        <v>517</v>
      </c>
      <c r="S276" t="s">
        <v>518</v>
      </c>
      <c r="T276" t="str">
        <f t="shared" si="25"/>
        <v>Charles McCrossin</v>
      </c>
      <c r="U276" t="s">
        <v>260</v>
      </c>
      <c r="V276" t="s">
        <v>47</v>
      </c>
      <c r="W276" t="s">
        <v>28</v>
      </c>
      <c r="X276" t="s">
        <v>29</v>
      </c>
      <c r="Y276" t="s">
        <v>70</v>
      </c>
      <c r="Z276" t="s">
        <v>31</v>
      </c>
      <c r="AA276"/>
      <c r="AB276" s="1">
        <v>40630</v>
      </c>
      <c r="AC276" s="1">
        <v>13982</v>
      </c>
      <c r="AD276">
        <f t="shared" si="26"/>
        <v>2</v>
      </c>
      <c r="AE276">
        <f t="shared" ca="1" si="27"/>
        <v>86</v>
      </c>
      <c r="AF276" t="str">
        <f t="shared" ca="1" si="28"/>
        <v>Over 65</v>
      </c>
      <c r="AG276">
        <f t="shared" si="29"/>
        <v>3.9334302272727268</v>
      </c>
      <c r="AH276" t="str">
        <f>_xlfn.IFNA(VLOOKUP(Sales_Transactions[[#This Row],[Order ID]],Returned_Items[#All],2,FALSE),"Not Returned")</f>
        <v>Not Returned</v>
      </c>
    </row>
    <row r="277" spans="1:34" hidden="1" x14ac:dyDescent="0.25">
      <c r="A277">
        <v>30947</v>
      </c>
      <c r="C277" t="s">
        <v>601</v>
      </c>
      <c r="D277" s="2" t="str">
        <f>TEXT(MID(Sales_Transactions[[#This Row],[Order Date]],2,5),"d/m/yyy")</f>
        <v>14/7/2010</v>
      </c>
      <c r="E277" s="2" t="str">
        <f>TEXT(MID(Sales_Transactions[[#This Row],[Order Date]],2,5),"d")</f>
        <v>14</v>
      </c>
      <c r="F277" s="2" t="str">
        <f>TEXT(MID(Sales_Transactions[[#This Row],[Order Date]],2,5),"m")</f>
        <v>7</v>
      </c>
      <c r="G277" s="2" t="str">
        <f>TEXT(MID(Sales_Transactions[[#This Row],[Order Date]],2,5),"yyy")</f>
        <v>2010</v>
      </c>
      <c r="H277" s="2" t="str">
        <f>TEXT(MID(Sales_Transactions[[#This Row],[Order Date]],2,5),"yyy/m")</f>
        <v>2010/7</v>
      </c>
      <c r="I277" t="s">
        <v>22</v>
      </c>
      <c r="J277">
        <f t="shared" si="24"/>
        <v>2</v>
      </c>
      <c r="K277" s="2">
        <v>17</v>
      </c>
      <c r="L277">
        <v>691.59</v>
      </c>
      <c r="M277">
        <v>0.03</v>
      </c>
      <c r="N277" t="s">
        <v>23</v>
      </c>
      <c r="O277">
        <v>261.24</v>
      </c>
      <c r="P277">
        <v>41.94</v>
      </c>
      <c r="Q277">
        <v>2.99</v>
      </c>
      <c r="R277" t="s">
        <v>517</v>
      </c>
      <c r="S277" t="s">
        <v>518</v>
      </c>
      <c r="T277" t="str">
        <f t="shared" si="25"/>
        <v>Charles McCrossin</v>
      </c>
      <c r="U277" t="s">
        <v>260</v>
      </c>
      <c r="V277" t="s">
        <v>47</v>
      </c>
      <c r="W277" t="s">
        <v>28</v>
      </c>
      <c r="X277" t="s">
        <v>41</v>
      </c>
      <c r="Y277" t="s">
        <v>602</v>
      </c>
      <c r="Z277" t="s">
        <v>43</v>
      </c>
      <c r="AA277">
        <v>0.35</v>
      </c>
      <c r="AB277" s="1">
        <v>40377</v>
      </c>
      <c r="AC277" s="1"/>
      <c r="AD277">
        <f t="shared" si="26"/>
        <v>4</v>
      </c>
      <c r="AE277">
        <f t="shared" ca="1" si="27"/>
        <v>124</v>
      </c>
      <c r="AF277" t="str">
        <f t="shared" ca="1" si="28"/>
        <v>Over 65</v>
      </c>
      <c r="AG277">
        <f t="shared" si="29"/>
        <v>2.6422010588235292</v>
      </c>
      <c r="AH277" t="str">
        <f>_xlfn.IFNA(VLOOKUP(Sales_Transactions[[#This Row],[Order ID]],Returned_Items[#All],2,FALSE),"Not Returned")</f>
        <v>Not Returned</v>
      </c>
    </row>
    <row r="278" spans="1:34" x14ac:dyDescent="0.25">
      <c r="A278">
        <v>30947</v>
      </c>
      <c r="C278" t="s">
        <v>601</v>
      </c>
      <c r="D278" s="2" t="str">
        <f>TEXT(MID(Sales_Transactions[[#This Row],[Order Date]],2,5),"d/m/yyy")</f>
        <v>14/7/2010</v>
      </c>
      <c r="E278" s="2" t="str">
        <f>TEXT(MID(Sales_Transactions[[#This Row],[Order Date]],2,5),"d")</f>
        <v>14</v>
      </c>
      <c r="F278" s="2" t="str">
        <f>TEXT(MID(Sales_Transactions[[#This Row],[Order Date]],2,5),"m")</f>
        <v>7</v>
      </c>
      <c r="G278" s="2" t="str">
        <f>TEXT(MID(Sales_Transactions[[#This Row],[Order Date]],2,5),"yyy")</f>
        <v>2010</v>
      </c>
      <c r="H278" s="2" t="str">
        <f>TEXT(MID(Sales_Transactions[[#This Row],[Order Date]],2,5),"yyy/m")</f>
        <v>2010/7</v>
      </c>
      <c r="I278" t="s">
        <v>22</v>
      </c>
      <c r="J278">
        <f t="shared" si="24"/>
        <v>2</v>
      </c>
      <c r="K278" s="2">
        <v>45</v>
      </c>
      <c r="L278" s="3">
        <v>345.2</v>
      </c>
      <c r="M278" s="4">
        <v>0.01</v>
      </c>
      <c r="N278" s="5" t="s">
        <v>23</v>
      </c>
      <c r="O278" s="3">
        <v>183.53</v>
      </c>
      <c r="P278" s="3">
        <v>7.31</v>
      </c>
      <c r="Q278" s="3">
        <v>0.49</v>
      </c>
      <c r="R278" s="5" t="s">
        <v>517</v>
      </c>
      <c r="S278" s="5" t="s">
        <v>518</v>
      </c>
      <c r="T278" s="5" t="str">
        <f t="shared" si="25"/>
        <v>Charles McCrossin</v>
      </c>
      <c r="U278" t="s">
        <v>260</v>
      </c>
      <c r="V278" s="5" t="s">
        <v>47</v>
      </c>
      <c r="W278" s="5" t="s">
        <v>28</v>
      </c>
      <c r="X278" s="5" t="s">
        <v>115</v>
      </c>
      <c r="Y278" s="5" t="s">
        <v>145</v>
      </c>
      <c r="Z278" s="5" t="s">
        <v>43</v>
      </c>
      <c r="AA278" s="4">
        <v>0.38</v>
      </c>
      <c r="AB278" s="1">
        <v>40377</v>
      </c>
      <c r="AC278" s="1">
        <v>24734</v>
      </c>
      <c r="AD278">
        <f t="shared" si="26"/>
        <v>4</v>
      </c>
      <c r="AE278">
        <f t="shared" ca="1" si="27"/>
        <v>56</v>
      </c>
      <c r="AF278" t="str">
        <f t="shared" ca="1" si="28"/>
        <v>18-64</v>
      </c>
      <c r="AG278" s="3">
        <f t="shared" si="29"/>
        <v>0.17331708888888889</v>
      </c>
      <c r="AH278" t="str">
        <f>_xlfn.IFNA(VLOOKUP(Sales_Transactions[[#This Row],[Order ID]],Returned_Items[#All],2,FALSE),"Not Returned")</f>
        <v>Not Returned</v>
      </c>
    </row>
    <row r="279" spans="1:34" x14ac:dyDescent="0.25">
      <c r="A279">
        <v>31077</v>
      </c>
      <c r="C279" t="s">
        <v>603</v>
      </c>
      <c r="D279" s="2" t="str">
        <f>TEXT(MID(Sales_Transactions[[#This Row],[Order Date]],2,5),"d/m/yyy")</f>
        <v>23/10/2010</v>
      </c>
      <c r="E279" s="2" t="str">
        <f>TEXT(MID(Sales_Transactions[[#This Row],[Order Date]],2,5),"d")</f>
        <v>23</v>
      </c>
      <c r="F279" s="2" t="str">
        <f>TEXT(MID(Sales_Transactions[[#This Row],[Order Date]],2,5),"m")</f>
        <v>10</v>
      </c>
      <c r="G279" s="2" t="str">
        <f>TEXT(MID(Sales_Transactions[[#This Row],[Order Date]],2,5),"yyy")</f>
        <v>2010</v>
      </c>
      <c r="H279" s="2" t="str">
        <f>TEXT(MID(Sales_Transactions[[#This Row],[Order Date]],2,5),"yyy/m")</f>
        <v>2010/10</v>
      </c>
      <c r="I279" t="s">
        <v>52</v>
      </c>
      <c r="J279">
        <f t="shared" si="24"/>
        <v>1</v>
      </c>
      <c r="K279" s="2">
        <v>36</v>
      </c>
      <c r="L279" s="3">
        <v>1955.0764999999999</v>
      </c>
      <c r="M279" s="4">
        <v>0.06</v>
      </c>
      <c r="N279" s="5" t="s">
        <v>23</v>
      </c>
      <c r="O279" s="3">
        <v>470.83</v>
      </c>
      <c r="P279" s="3">
        <v>65.989999999999995</v>
      </c>
      <c r="Q279" s="3">
        <v>3.9</v>
      </c>
      <c r="R279" s="5" t="s">
        <v>267</v>
      </c>
      <c r="S279" s="5" t="s">
        <v>449</v>
      </c>
      <c r="T279" s="5" t="str">
        <f t="shared" si="25"/>
        <v>Bryan Mills</v>
      </c>
      <c r="U279" t="s">
        <v>260</v>
      </c>
      <c r="V279" s="5" t="s">
        <v>27</v>
      </c>
      <c r="W279" s="5" t="s">
        <v>48</v>
      </c>
      <c r="X279" s="5" t="s">
        <v>49</v>
      </c>
      <c r="Y279" s="5" t="s">
        <v>604</v>
      </c>
      <c r="Z279" s="5" t="s">
        <v>43</v>
      </c>
      <c r="AA279" s="4">
        <v>0.55000000000000004</v>
      </c>
      <c r="AB279" s="1">
        <v>40476</v>
      </c>
      <c r="AC279" s="1">
        <v>24633</v>
      </c>
      <c r="AD279">
        <f t="shared" si="26"/>
        <v>2</v>
      </c>
      <c r="AE279">
        <f t="shared" ca="1" si="27"/>
        <v>57</v>
      </c>
      <c r="AF279" t="str">
        <f t="shared" ca="1" si="28"/>
        <v>18-64</v>
      </c>
      <c r="AG279" s="3">
        <f t="shared" si="29"/>
        <v>1.9402890555555556</v>
      </c>
      <c r="AH279" t="str">
        <f>_xlfn.IFNA(VLOOKUP(Sales_Transactions[[#This Row],[Order ID]],Returned_Items[#All],2,FALSE),"Not Returned")</f>
        <v>Not Returned</v>
      </c>
    </row>
    <row r="280" spans="1:34" x14ac:dyDescent="0.25">
      <c r="A280">
        <v>31111</v>
      </c>
      <c r="C280" t="s">
        <v>605</v>
      </c>
      <c r="D280" s="2" t="str">
        <f>TEXT(MID(Sales_Transactions[[#This Row],[Order Date]],2,5),"d/m/yyy")</f>
        <v>24/8/2009</v>
      </c>
      <c r="E280" s="2" t="str">
        <f>TEXT(MID(Sales_Transactions[[#This Row],[Order Date]],2,5),"d")</f>
        <v>24</v>
      </c>
      <c r="F280" s="2" t="str">
        <f>TEXT(MID(Sales_Transactions[[#This Row],[Order Date]],2,5),"m")</f>
        <v>8</v>
      </c>
      <c r="G280" s="2" t="str">
        <f>TEXT(MID(Sales_Transactions[[#This Row],[Order Date]],2,5),"yyy")</f>
        <v>2009</v>
      </c>
      <c r="H280" s="2" t="str">
        <f>TEXT(MID(Sales_Transactions[[#This Row],[Order Date]],2,5),"yyy/m")</f>
        <v>2009/8</v>
      </c>
      <c r="I280" t="s">
        <v>52</v>
      </c>
      <c r="J280">
        <f t="shared" si="24"/>
        <v>1</v>
      </c>
      <c r="K280" s="2">
        <v>27</v>
      </c>
      <c r="L280" s="3">
        <v>217.93</v>
      </c>
      <c r="M280" s="4">
        <v>0.03</v>
      </c>
      <c r="N280" s="5" t="s">
        <v>23</v>
      </c>
      <c r="O280" s="3">
        <v>-29.02</v>
      </c>
      <c r="P280" s="3">
        <v>7.64</v>
      </c>
      <c r="Q280" s="3">
        <v>5.83</v>
      </c>
      <c r="R280" s="5" t="s">
        <v>68</v>
      </c>
      <c r="S280" s="5" t="s">
        <v>69</v>
      </c>
      <c r="T280" s="5" t="str">
        <f t="shared" si="25"/>
        <v>Monica Federle</v>
      </c>
      <c r="U280" t="s">
        <v>260</v>
      </c>
      <c r="V280" s="5" t="s">
        <v>47</v>
      </c>
      <c r="W280" s="5" t="s">
        <v>28</v>
      </c>
      <c r="X280" s="5" t="s">
        <v>75</v>
      </c>
      <c r="Y280" s="5" t="s">
        <v>606</v>
      </c>
      <c r="Z280" s="5" t="s">
        <v>84</v>
      </c>
      <c r="AA280" s="4">
        <v>0.36</v>
      </c>
      <c r="AB280" s="1">
        <v>40051</v>
      </c>
      <c r="AC280" s="1">
        <v>24704</v>
      </c>
      <c r="AD280">
        <f t="shared" si="26"/>
        <v>2</v>
      </c>
      <c r="AE280">
        <f t="shared" ca="1" si="27"/>
        <v>56</v>
      </c>
      <c r="AF280" t="str">
        <f t="shared" ca="1" si="28"/>
        <v>18-64</v>
      </c>
      <c r="AG280" s="3">
        <f t="shared" si="29"/>
        <v>0.49880400000000003</v>
      </c>
      <c r="AH280" t="str">
        <f>_xlfn.IFNA(VLOOKUP(Sales_Transactions[[#This Row],[Order ID]],Returned_Items[#All],2,FALSE),"Not Returned")</f>
        <v>Not Returned</v>
      </c>
    </row>
    <row r="281" spans="1:34" x14ac:dyDescent="0.25">
      <c r="A281">
        <v>31169</v>
      </c>
      <c r="C281" t="s">
        <v>607</v>
      </c>
      <c r="D281" s="2" t="str">
        <f>TEXT(MID(Sales_Transactions[[#This Row],[Order Date]],2,5),"d/m/yyy")</f>
        <v>9/6/2011</v>
      </c>
      <c r="E281" s="2" t="str">
        <f>TEXT(MID(Sales_Transactions[[#This Row],[Order Date]],2,5),"d")</f>
        <v>9</v>
      </c>
      <c r="F281" s="2" t="str">
        <f>TEXT(MID(Sales_Transactions[[#This Row],[Order Date]],2,5),"m")</f>
        <v>6</v>
      </c>
      <c r="G281" s="2" t="str">
        <f>TEXT(MID(Sales_Transactions[[#This Row],[Order Date]],2,5),"yyy")</f>
        <v>2011</v>
      </c>
      <c r="H281" s="2" t="str">
        <f>TEXT(MID(Sales_Transactions[[#This Row],[Order Date]],2,5),"yyy/m")</f>
        <v>2011/6</v>
      </c>
      <c r="I281" t="s">
        <v>22</v>
      </c>
      <c r="J281">
        <f t="shared" si="24"/>
        <v>2</v>
      </c>
      <c r="K281" s="2">
        <v>6</v>
      </c>
      <c r="L281" s="3">
        <v>254.76</v>
      </c>
      <c r="M281" s="4">
        <v>0.06</v>
      </c>
      <c r="N281" s="5" t="s">
        <v>23</v>
      </c>
      <c r="O281" s="3">
        <v>109.88</v>
      </c>
      <c r="P281" s="3">
        <v>40.97</v>
      </c>
      <c r="Q281" s="3">
        <v>14.45</v>
      </c>
      <c r="R281" s="5" t="s">
        <v>202</v>
      </c>
      <c r="S281" s="5" t="s">
        <v>203</v>
      </c>
      <c r="T281" s="5" t="str">
        <f t="shared" si="25"/>
        <v>Michelle Lonsdale</v>
      </c>
      <c r="U281" t="s">
        <v>260</v>
      </c>
      <c r="V281" s="5" t="s">
        <v>74</v>
      </c>
      <c r="W281" s="5" t="s">
        <v>57</v>
      </c>
      <c r="X281" s="5" t="s">
        <v>58</v>
      </c>
      <c r="Y281" s="5" t="s">
        <v>496</v>
      </c>
      <c r="Z281" s="5" t="s">
        <v>31</v>
      </c>
      <c r="AA281" s="4">
        <v>0.56999999999999995</v>
      </c>
      <c r="AB281" s="1">
        <v>40707</v>
      </c>
      <c r="AC281" s="1">
        <v>24727</v>
      </c>
      <c r="AD281">
        <f t="shared" si="26"/>
        <v>4</v>
      </c>
      <c r="AE281">
        <f t="shared" ca="1" si="27"/>
        <v>56</v>
      </c>
      <c r="AF281" t="str">
        <f t="shared" ca="1" si="28"/>
        <v>18-64</v>
      </c>
      <c r="AG281" s="3">
        <f t="shared" si="29"/>
        <v>9.2325696666666648</v>
      </c>
      <c r="AH281" t="str">
        <f>_xlfn.IFNA(VLOOKUP(Sales_Transactions[[#This Row],[Order ID]],Returned_Items[#All],2,FALSE),"Not Returned")</f>
        <v>Not Returned</v>
      </c>
    </row>
    <row r="282" spans="1:34" x14ac:dyDescent="0.25">
      <c r="A282">
        <v>31270</v>
      </c>
      <c r="C282" t="s">
        <v>608</v>
      </c>
      <c r="D282" s="2" t="str">
        <f>TEXT(MID(Sales_Transactions[[#This Row],[Order Date]],2,5),"d/m/yyy")</f>
        <v>23/11/2012</v>
      </c>
      <c r="E282" s="2" t="str">
        <f>TEXT(MID(Sales_Transactions[[#This Row],[Order Date]],2,5),"d")</f>
        <v>23</v>
      </c>
      <c r="F282" s="2" t="str">
        <f>TEXT(MID(Sales_Transactions[[#This Row],[Order Date]],2,5),"m")</f>
        <v>11</v>
      </c>
      <c r="G282" s="2" t="str">
        <f>TEXT(MID(Sales_Transactions[[#This Row],[Order Date]],2,5),"yyy")</f>
        <v>2012</v>
      </c>
      <c r="H282" s="2" t="str">
        <f>TEXT(MID(Sales_Transactions[[#This Row],[Order Date]],2,5),"yyy/m")</f>
        <v>2012/11</v>
      </c>
      <c r="I282" t="s">
        <v>78</v>
      </c>
      <c r="J282">
        <f t="shared" si="24"/>
        <v>3</v>
      </c>
      <c r="K282" s="2">
        <v>21</v>
      </c>
      <c r="L282" s="3">
        <v>6806.66</v>
      </c>
      <c r="M282" s="4">
        <v>0</v>
      </c>
      <c r="N282" s="5" t="s">
        <v>34</v>
      </c>
      <c r="O282" s="3">
        <v>801.72</v>
      </c>
      <c r="P282" s="3">
        <v>299.05</v>
      </c>
      <c r="Q282" s="3">
        <v>87.01</v>
      </c>
      <c r="R282" s="5" t="s">
        <v>202</v>
      </c>
      <c r="S282" s="5" t="s">
        <v>203</v>
      </c>
      <c r="T282" s="5" t="str">
        <f t="shared" si="25"/>
        <v>Michelle Lonsdale</v>
      </c>
      <c r="U282" t="s">
        <v>260</v>
      </c>
      <c r="V282" s="5" t="s">
        <v>47</v>
      </c>
      <c r="W282" s="5" t="s">
        <v>57</v>
      </c>
      <c r="X282" s="5" t="s">
        <v>154</v>
      </c>
      <c r="Y282" s="5" t="s">
        <v>609</v>
      </c>
      <c r="Z282" s="5" t="s">
        <v>40</v>
      </c>
      <c r="AA282" s="4">
        <v>0.56999999999999995</v>
      </c>
      <c r="AB282" s="1">
        <v>41237</v>
      </c>
      <c r="AC282" s="1">
        <v>24705</v>
      </c>
      <c r="AD282">
        <f t="shared" si="26"/>
        <v>1</v>
      </c>
      <c r="AE282">
        <f t="shared" ca="1" si="27"/>
        <v>56</v>
      </c>
      <c r="AF282" t="str">
        <f t="shared" ca="1" si="28"/>
        <v>18-64</v>
      </c>
      <c r="AG282" s="3">
        <f t="shared" si="29"/>
        <v>18.383809523809525</v>
      </c>
      <c r="AH282" t="str">
        <f>_xlfn.IFNA(VLOOKUP(Sales_Transactions[[#This Row],[Order ID]],Returned_Items[#All],2,FALSE),"Not Returned")</f>
        <v>Not Returned</v>
      </c>
    </row>
    <row r="283" spans="1:34" x14ac:dyDescent="0.25">
      <c r="A283">
        <v>31270</v>
      </c>
      <c r="C283" t="s">
        <v>608</v>
      </c>
      <c r="D283" s="2" t="str">
        <f>TEXT(MID(Sales_Transactions[[#This Row],[Order Date]],2,5),"d/m/yyy")</f>
        <v>23/11/2012</v>
      </c>
      <c r="E283" s="2" t="str">
        <f>TEXT(MID(Sales_Transactions[[#This Row],[Order Date]],2,5),"d")</f>
        <v>23</v>
      </c>
      <c r="F283" s="2" t="str">
        <f>TEXT(MID(Sales_Transactions[[#This Row],[Order Date]],2,5),"m")</f>
        <v>11</v>
      </c>
      <c r="G283" s="2" t="str">
        <f>TEXT(MID(Sales_Transactions[[#This Row],[Order Date]],2,5),"yyy")</f>
        <v>2012</v>
      </c>
      <c r="H283" s="2" t="str">
        <f>TEXT(MID(Sales_Transactions[[#This Row],[Order Date]],2,5),"yyy/m")</f>
        <v>2012/11</v>
      </c>
      <c r="I283" t="s">
        <v>78</v>
      </c>
      <c r="J283">
        <f t="shared" si="24"/>
        <v>3</v>
      </c>
      <c r="K283" s="2">
        <v>3</v>
      </c>
      <c r="L283" s="3">
        <v>891.61</v>
      </c>
      <c r="M283" s="4">
        <v>0.1</v>
      </c>
      <c r="N283" s="5" t="s">
        <v>34</v>
      </c>
      <c r="O283" s="3">
        <v>-328.36</v>
      </c>
      <c r="P283" s="3">
        <v>291.73</v>
      </c>
      <c r="Q283" s="3">
        <v>48.8</v>
      </c>
      <c r="R283" s="5" t="s">
        <v>202</v>
      </c>
      <c r="S283" s="5" t="s">
        <v>203</v>
      </c>
      <c r="T283" s="5" t="str">
        <f t="shared" si="25"/>
        <v>Michelle Lonsdale</v>
      </c>
      <c r="U283" t="s">
        <v>260</v>
      </c>
      <c r="V283" s="5" t="s">
        <v>47</v>
      </c>
      <c r="W283" s="5" t="s">
        <v>57</v>
      </c>
      <c r="X283" s="5" t="s">
        <v>154</v>
      </c>
      <c r="Y283" s="5" t="s">
        <v>610</v>
      </c>
      <c r="Z283" s="5" t="s">
        <v>40</v>
      </c>
      <c r="AA283" s="4">
        <v>0.56000000000000005</v>
      </c>
      <c r="AB283" s="1">
        <v>41238</v>
      </c>
      <c r="AC283" s="1">
        <v>24755</v>
      </c>
      <c r="AD283">
        <f t="shared" si="26"/>
        <v>2</v>
      </c>
      <c r="AE283">
        <f t="shared" ca="1" si="27"/>
        <v>56</v>
      </c>
      <c r="AF283" t="str">
        <f t="shared" ca="1" si="28"/>
        <v>18-64</v>
      </c>
      <c r="AG283" s="3">
        <f t="shared" si="29"/>
        <v>113.41275666666668</v>
      </c>
      <c r="AH283" t="str">
        <f>_xlfn.IFNA(VLOOKUP(Sales_Transactions[[#This Row],[Order ID]],Returned_Items[#All],2,FALSE),"Not Returned")</f>
        <v>Not Returned</v>
      </c>
    </row>
    <row r="284" spans="1:34" x14ac:dyDescent="0.25">
      <c r="A284">
        <v>31270</v>
      </c>
      <c r="C284" t="s">
        <v>608</v>
      </c>
      <c r="D284" s="2" t="str">
        <f>TEXT(MID(Sales_Transactions[[#This Row],[Order Date]],2,5),"d/m/yyy")</f>
        <v>23/11/2012</v>
      </c>
      <c r="E284" s="2" t="str">
        <f>TEXT(MID(Sales_Transactions[[#This Row],[Order Date]],2,5),"d")</f>
        <v>23</v>
      </c>
      <c r="F284" s="2" t="str">
        <f>TEXT(MID(Sales_Transactions[[#This Row],[Order Date]],2,5),"m")</f>
        <v>11</v>
      </c>
      <c r="G284" s="2" t="str">
        <f>TEXT(MID(Sales_Transactions[[#This Row],[Order Date]],2,5),"yyy")</f>
        <v>2012</v>
      </c>
      <c r="H284" s="2" t="str">
        <f>TEXT(MID(Sales_Transactions[[#This Row],[Order Date]],2,5),"yyy/m")</f>
        <v>2012/11</v>
      </c>
      <c r="I284" t="s">
        <v>78</v>
      </c>
      <c r="J284">
        <f t="shared" si="24"/>
        <v>3</v>
      </c>
      <c r="K284" s="2">
        <v>5</v>
      </c>
      <c r="L284" s="3">
        <v>165.04</v>
      </c>
      <c r="M284" s="4">
        <v>0.03</v>
      </c>
      <c r="N284" s="5" t="s">
        <v>23</v>
      </c>
      <c r="O284" s="3">
        <v>-112.44</v>
      </c>
      <c r="P284" s="3">
        <v>30.42</v>
      </c>
      <c r="Q284" s="3">
        <v>8.65</v>
      </c>
      <c r="R284" s="5" t="s">
        <v>202</v>
      </c>
      <c r="S284" s="5" t="s">
        <v>203</v>
      </c>
      <c r="T284" s="5" t="str">
        <f t="shared" si="25"/>
        <v>Michelle Lonsdale</v>
      </c>
      <c r="U284" t="s">
        <v>260</v>
      </c>
      <c r="V284" s="5" t="s">
        <v>47</v>
      </c>
      <c r="W284" s="5" t="s">
        <v>48</v>
      </c>
      <c r="X284" s="5" t="s">
        <v>87</v>
      </c>
      <c r="Y284" s="5" t="s">
        <v>611</v>
      </c>
      <c r="Z284" s="5" t="s">
        <v>43</v>
      </c>
      <c r="AA284" s="4">
        <v>0.74</v>
      </c>
      <c r="AB284" s="1">
        <v>41238</v>
      </c>
      <c r="AC284" s="1">
        <v>24123</v>
      </c>
      <c r="AD284">
        <f t="shared" si="26"/>
        <v>2</v>
      </c>
      <c r="AE284">
        <f t="shared" ca="1" si="27"/>
        <v>58</v>
      </c>
      <c r="AF284" t="str">
        <f t="shared" ca="1" si="28"/>
        <v>18-64</v>
      </c>
      <c r="AG284" s="3">
        <f t="shared" si="29"/>
        <v>7.8121748000000011</v>
      </c>
      <c r="AH284" t="str">
        <f>_xlfn.IFNA(VLOOKUP(Sales_Transactions[[#This Row],[Order ID]],Returned_Items[#All],2,FALSE),"Not Returned")</f>
        <v>Not Returned</v>
      </c>
    </row>
    <row r="285" spans="1:34" x14ac:dyDescent="0.25">
      <c r="A285">
        <v>31364</v>
      </c>
      <c r="C285" t="s">
        <v>612</v>
      </c>
      <c r="D285" s="2" t="str">
        <f>TEXT(MID(Sales_Transactions[[#This Row],[Order Date]],2,5),"d/m/yyy")</f>
        <v>1/5/2009</v>
      </c>
      <c r="E285" s="2" t="str">
        <f>TEXT(MID(Sales_Transactions[[#This Row],[Order Date]],2,5),"d")</f>
        <v>1</v>
      </c>
      <c r="F285" s="2" t="str">
        <f>TEXT(MID(Sales_Transactions[[#This Row],[Order Date]],2,5),"m")</f>
        <v>5</v>
      </c>
      <c r="G285" s="2" t="str">
        <f>TEXT(MID(Sales_Transactions[[#This Row],[Order Date]],2,5),"yyy")</f>
        <v>2009</v>
      </c>
      <c r="H285" s="2" t="str">
        <f>TEXT(MID(Sales_Transactions[[#This Row],[Order Date]],2,5),"yyy/m")</f>
        <v>2009/5</v>
      </c>
      <c r="I285" t="s">
        <v>52</v>
      </c>
      <c r="J285">
        <f t="shared" si="24"/>
        <v>1</v>
      </c>
      <c r="K285" s="2">
        <v>2</v>
      </c>
      <c r="L285" s="3">
        <v>789.01</v>
      </c>
      <c r="M285" s="4">
        <v>7.0000000000000007E-2</v>
      </c>
      <c r="N285" s="5" t="s">
        <v>23</v>
      </c>
      <c r="O285" s="3">
        <v>-539.59</v>
      </c>
      <c r="P285" s="3">
        <v>415.88</v>
      </c>
      <c r="Q285" s="3">
        <v>11.37</v>
      </c>
      <c r="R285" s="5" t="s">
        <v>194</v>
      </c>
      <c r="S285" s="5" t="s">
        <v>195</v>
      </c>
      <c r="T285" s="5" t="str">
        <f t="shared" si="25"/>
        <v>Beth Thompson</v>
      </c>
      <c r="U285" t="s">
        <v>260</v>
      </c>
      <c r="V285" s="5" t="s">
        <v>47</v>
      </c>
      <c r="W285" s="5" t="s">
        <v>28</v>
      </c>
      <c r="X285" s="5" t="s">
        <v>29</v>
      </c>
      <c r="Y285" s="5" t="s">
        <v>581</v>
      </c>
      <c r="Z285" s="5" t="s">
        <v>43</v>
      </c>
      <c r="AA285" s="4">
        <v>0.56999999999999995</v>
      </c>
      <c r="AB285" s="1">
        <v>39934</v>
      </c>
      <c r="AC285" s="1">
        <v>24406</v>
      </c>
      <c r="AD285">
        <f t="shared" si="26"/>
        <v>0</v>
      </c>
      <c r="AE285">
        <f t="shared" ca="1" si="27"/>
        <v>57</v>
      </c>
      <c r="AF285" t="str">
        <f t="shared" ca="1" si="28"/>
        <v>18-64</v>
      </c>
      <c r="AG285" s="3">
        <f t="shared" si="29"/>
        <v>213.47944200000001</v>
      </c>
      <c r="AH285" t="str">
        <f>_xlfn.IFNA(VLOOKUP(Sales_Transactions[[#This Row],[Order ID]],Returned_Items[#All],2,FALSE),"Not Returned")</f>
        <v>Not Returned</v>
      </c>
    </row>
    <row r="286" spans="1:34" x14ac:dyDescent="0.25">
      <c r="A286">
        <v>31393</v>
      </c>
      <c r="C286" t="s">
        <v>613</v>
      </c>
      <c r="D286" s="2" t="str">
        <f>TEXT(MID(Sales_Transactions[[#This Row],[Order Date]],2,5),"d/m/yyy")</f>
        <v>11/5/2012</v>
      </c>
      <c r="E286" s="2" t="str">
        <f>TEXT(MID(Sales_Transactions[[#This Row],[Order Date]],2,5),"d")</f>
        <v>11</v>
      </c>
      <c r="F286" s="2" t="str">
        <f>TEXT(MID(Sales_Transactions[[#This Row],[Order Date]],2,5),"m")</f>
        <v>5</v>
      </c>
      <c r="G286" s="2" t="str">
        <f>TEXT(MID(Sales_Transactions[[#This Row],[Order Date]],2,5),"yyy")</f>
        <v>2012</v>
      </c>
      <c r="H286" s="2" t="str">
        <f>TEXT(MID(Sales_Transactions[[#This Row],[Order Date]],2,5),"yyy/m")</f>
        <v>2012/5</v>
      </c>
      <c r="I286" t="s">
        <v>101</v>
      </c>
      <c r="J286">
        <f t="shared" si="24"/>
        <v>1</v>
      </c>
      <c r="K286" s="2">
        <v>4</v>
      </c>
      <c r="L286" s="3">
        <v>97.57</v>
      </c>
      <c r="M286" s="4">
        <v>0.04</v>
      </c>
      <c r="N286" s="5" t="s">
        <v>23</v>
      </c>
      <c r="O286" s="3">
        <v>-27.31</v>
      </c>
      <c r="P286" s="3">
        <v>19.940000000000001</v>
      </c>
      <c r="Q286" s="3">
        <v>14.87</v>
      </c>
      <c r="R286" s="5" t="s">
        <v>585</v>
      </c>
      <c r="S286" s="5" t="s">
        <v>442</v>
      </c>
      <c r="T286" s="5" t="str">
        <f t="shared" si="25"/>
        <v>Cindy Schnelling</v>
      </c>
      <c r="U286" t="s">
        <v>260</v>
      </c>
      <c r="V286" s="5" t="s">
        <v>47</v>
      </c>
      <c r="W286" s="5" t="s">
        <v>57</v>
      </c>
      <c r="X286" s="5" t="s">
        <v>58</v>
      </c>
      <c r="Y286" s="5" t="s">
        <v>614</v>
      </c>
      <c r="Z286" s="5" t="s">
        <v>31</v>
      </c>
      <c r="AA286" s="4">
        <v>0.56999999999999995</v>
      </c>
      <c r="AB286" s="1">
        <v>41041</v>
      </c>
      <c r="AC286" s="1">
        <v>24193</v>
      </c>
      <c r="AD286">
        <f t="shared" si="26"/>
        <v>1</v>
      </c>
      <c r="AE286">
        <f t="shared" ca="1" si="27"/>
        <v>58</v>
      </c>
      <c r="AF286" t="str">
        <f t="shared" ca="1" si="28"/>
        <v>18-64</v>
      </c>
      <c r="AG286" s="3">
        <f t="shared" si="29"/>
        <v>8.7005060000000007</v>
      </c>
      <c r="AH286" t="str">
        <f>_xlfn.IFNA(VLOOKUP(Sales_Transactions[[#This Row],[Order ID]],Returned_Items[#All],2,FALSE),"Not Returned")</f>
        <v>Not Returned</v>
      </c>
    </row>
    <row r="287" spans="1:34" x14ac:dyDescent="0.25">
      <c r="A287">
        <v>31393</v>
      </c>
      <c r="C287" t="s">
        <v>613</v>
      </c>
      <c r="D287" s="2" t="str">
        <f>TEXT(MID(Sales_Transactions[[#This Row],[Order Date]],2,5),"d/m/yyy")</f>
        <v>11/5/2012</v>
      </c>
      <c r="E287" s="2" t="str">
        <f>TEXT(MID(Sales_Transactions[[#This Row],[Order Date]],2,5),"d")</f>
        <v>11</v>
      </c>
      <c r="F287" s="2" t="str">
        <f>TEXT(MID(Sales_Transactions[[#This Row],[Order Date]],2,5),"m")</f>
        <v>5</v>
      </c>
      <c r="G287" s="2" t="str">
        <f>TEXT(MID(Sales_Transactions[[#This Row],[Order Date]],2,5),"yyy")</f>
        <v>2012</v>
      </c>
      <c r="H287" s="2" t="str">
        <f>TEXT(MID(Sales_Transactions[[#This Row],[Order Date]],2,5),"yyy/m")</f>
        <v>2012/5</v>
      </c>
      <c r="I287" t="s">
        <v>101</v>
      </c>
      <c r="J287">
        <f t="shared" si="24"/>
        <v>1</v>
      </c>
      <c r="K287" s="2">
        <v>31</v>
      </c>
      <c r="L287" s="3">
        <v>110.32</v>
      </c>
      <c r="M287" s="4">
        <v>0.09</v>
      </c>
      <c r="N287" s="5" t="s">
        <v>23</v>
      </c>
      <c r="O287" s="3">
        <v>-32.65</v>
      </c>
      <c r="P287" s="3">
        <v>3.68</v>
      </c>
      <c r="Q287" s="3">
        <v>1.32</v>
      </c>
      <c r="R287" s="5" t="s">
        <v>585</v>
      </c>
      <c r="S287" s="5" t="s">
        <v>442</v>
      </c>
      <c r="T287" s="5" t="str">
        <f t="shared" si="25"/>
        <v>Cindy Schnelling</v>
      </c>
      <c r="U287" t="s">
        <v>260</v>
      </c>
      <c r="V287" s="5" t="s">
        <v>47</v>
      </c>
      <c r="W287" s="5" t="s">
        <v>28</v>
      </c>
      <c r="X287" s="5" t="s">
        <v>221</v>
      </c>
      <c r="Y287" s="5" t="s">
        <v>394</v>
      </c>
      <c r="Z287" s="5" t="s">
        <v>84</v>
      </c>
      <c r="AA287" s="4">
        <v>0.83</v>
      </c>
      <c r="AB287" s="1">
        <v>41042</v>
      </c>
      <c r="AC287" s="1">
        <v>24185</v>
      </c>
      <c r="AD287">
        <f t="shared" si="26"/>
        <v>2</v>
      </c>
      <c r="AE287">
        <f t="shared" ca="1" si="27"/>
        <v>58</v>
      </c>
      <c r="AF287" t="str">
        <f t="shared" ca="1" si="28"/>
        <v>18-64</v>
      </c>
      <c r="AG287" s="3">
        <f t="shared" si="29"/>
        <v>0.16118348387096773</v>
      </c>
      <c r="AH287" t="str">
        <f>_xlfn.IFNA(VLOOKUP(Sales_Transactions[[#This Row],[Order ID]],Returned_Items[#All],2,FALSE),"Not Returned")</f>
        <v>Not Returned</v>
      </c>
    </row>
    <row r="288" spans="1:34" x14ac:dyDescent="0.25">
      <c r="A288">
        <v>31492</v>
      </c>
      <c r="C288" t="s">
        <v>615</v>
      </c>
      <c r="D288" s="2" t="str">
        <f>TEXT(MID(Sales_Transactions[[#This Row],[Order Date]],2,5),"d/m/yyy")</f>
        <v>15/10/2010</v>
      </c>
      <c r="E288" s="2" t="str">
        <f>TEXT(MID(Sales_Transactions[[#This Row],[Order Date]],2,5),"d")</f>
        <v>15</v>
      </c>
      <c r="F288" s="2" t="str">
        <f>TEXT(MID(Sales_Transactions[[#This Row],[Order Date]],2,5),"m")</f>
        <v>10</v>
      </c>
      <c r="G288" s="2" t="str">
        <f>TEXT(MID(Sales_Transactions[[#This Row],[Order Date]],2,5),"yyy")</f>
        <v>2010</v>
      </c>
      <c r="H288" s="2" t="str">
        <f>TEXT(MID(Sales_Transactions[[#This Row],[Order Date]],2,5),"yyy/m")</f>
        <v>2010/10</v>
      </c>
      <c r="I288" t="s">
        <v>101</v>
      </c>
      <c r="J288">
        <f t="shared" si="24"/>
        <v>1</v>
      </c>
      <c r="K288" s="2">
        <v>26</v>
      </c>
      <c r="L288" s="3">
        <v>321.68</v>
      </c>
      <c r="M288" s="4">
        <v>0.04</v>
      </c>
      <c r="N288" s="5" t="s">
        <v>23</v>
      </c>
      <c r="O288" s="3">
        <v>-12.25</v>
      </c>
      <c r="P288" s="3">
        <v>11.97</v>
      </c>
      <c r="Q288" s="3">
        <v>4.9800000000000004</v>
      </c>
      <c r="R288" s="5" t="s">
        <v>171</v>
      </c>
      <c r="S288" s="5" t="s">
        <v>172</v>
      </c>
      <c r="T288" s="5" t="str">
        <f t="shared" si="25"/>
        <v>Nicole Hansen</v>
      </c>
      <c r="U288" t="s">
        <v>260</v>
      </c>
      <c r="V288" s="5" t="s">
        <v>27</v>
      </c>
      <c r="W288" s="5" t="s">
        <v>28</v>
      </c>
      <c r="X288" s="5" t="s">
        <v>38</v>
      </c>
      <c r="Y288" s="5" t="s">
        <v>431</v>
      </c>
      <c r="Z288" s="5" t="s">
        <v>43</v>
      </c>
      <c r="AA288" s="4">
        <v>0.57999999999999996</v>
      </c>
      <c r="AB288" s="1">
        <v>40468</v>
      </c>
      <c r="AC288" s="1">
        <v>24169</v>
      </c>
      <c r="AD288">
        <f t="shared" si="26"/>
        <v>2</v>
      </c>
      <c r="AE288">
        <f t="shared" ca="1" si="27"/>
        <v>58</v>
      </c>
      <c r="AF288" t="str">
        <f t="shared" ca="1" si="28"/>
        <v>18-64</v>
      </c>
      <c r="AG288" s="3">
        <f t="shared" si="29"/>
        <v>0.65173892307692316</v>
      </c>
      <c r="AH288" t="str">
        <f>_xlfn.IFNA(VLOOKUP(Sales_Transactions[[#This Row],[Order ID]],Returned_Items[#All],2,FALSE),"Not Returned")</f>
        <v>Not Returned</v>
      </c>
    </row>
    <row r="289" spans="1:34" x14ac:dyDescent="0.25">
      <c r="A289">
        <v>31492</v>
      </c>
      <c r="C289" t="s">
        <v>615</v>
      </c>
      <c r="D289" s="2" t="str">
        <f>TEXT(MID(Sales_Transactions[[#This Row],[Order Date]],2,5),"d/m/yyy")</f>
        <v>15/10/2010</v>
      </c>
      <c r="E289" s="2" t="str">
        <f>TEXT(MID(Sales_Transactions[[#This Row],[Order Date]],2,5),"d")</f>
        <v>15</v>
      </c>
      <c r="F289" s="2" t="str">
        <f>TEXT(MID(Sales_Transactions[[#This Row],[Order Date]],2,5),"m")</f>
        <v>10</v>
      </c>
      <c r="G289" s="2" t="str">
        <f>TEXT(MID(Sales_Transactions[[#This Row],[Order Date]],2,5),"yyy")</f>
        <v>2010</v>
      </c>
      <c r="H289" s="2" t="str">
        <f>TEXT(MID(Sales_Transactions[[#This Row],[Order Date]],2,5),"yyy/m")</f>
        <v>2010/10</v>
      </c>
      <c r="I289" t="s">
        <v>101</v>
      </c>
      <c r="J289">
        <f t="shared" si="24"/>
        <v>1</v>
      </c>
      <c r="K289" s="2">
        <v>34</v>
      </c>
      <c r="L289" s="3">
        <v>971.95</v>
      </c>
      <c r="M289" s="4">
        <v>0.09</v>
      </c>
      <c r="N289" s="5" t="s">
        <v>67</v>
      </c>
      <c r="O289" s="3">
        <v>-21.1</v>
      </c>
      <c r="P289" s="3">
        <v>29.74</v>
      </c>
      <c r="Q289" s="3">
        <v>6.64</v>
      </c>
      <c r="R289" s="5" t="s">
        <v>171</v>
      </c>
      <c r="S289" s="5" t="s">
        <v>172</v>
      </c>
      <c r="T289" s="5" t="str">
        <f t="shared" si="25"/>
        <v>Nicole Hansen</v>
      </c>
      <c r="U289" t="s">
        <v>260</v>
      </c>
      <c r="V289" s="5" t="s">
        <v>27</v>
      </c>
      <c r="W289" s="5" t="s">
        <v>28</v>
      </c>
      <c r="X289" s="5" t="s">
        <v>29</v>
      </c>
      <c r="Y289" s="5" t="s">
        <v>616</v>
      </c>
      <c r="Z289" s="5" t="s">
        <v>43</v>
      </c>
      <c r="AA289" s="4">
        <v>0.7</v>
      </c>
      <c r="AB289" s="1">
        <v>40469</v>
      </c>
      <c r="AC289" s="1">
        <v>23758</v>
      </c>
      <c r="AD289">
        <f t="shared" si="26"/>
        <v>3</v>
      </c>
      <c r="AE289">
        <f t="shared" ca="1" si="27"/>
        <v>59</v>
      </c>
      <c r="AF289" t="str">
        <f t="shared" ca="1" si="28"/>
        <v>18-64</v>
      </c>
      <c r="AG289" s="3">
        <f t="shared" si="29"/>
        <v>1.0692127647058824</v>
      </c>
      <c r="AH289" t="str">
        <f>_xlfn.IFNA(VLOOKUP(Sales_Transactions[[#This Row],[Order ID]],Returned_Items[#All],2,FALSE),"Not Returned")</f>
        <v>Not Returned</v>
      </c>
    </row>
    <row r="290" spans="1:34" x14ac:dyDescent="0.25">
      <c r="A290">
        <v>31492</v>
      </c>
      <c r="C290" t="s">
        <v>615</v>
      </c>
      <c r="D290" s="2" t="str">
        <f>TEXT(MID(Sales_Transactions[[#This Row],[Order Date]],2,5),"d/m/yyy")</f>
        <v>15/10/2010</v>
      </c>
      <c r="E290" s="2" t="str">
        <f>TEXT(MID(Sales_Transactions[[#This Row],[Order Date]],2,5),"d")</f>
        <v>15</v>
      </c>
      <c r="F290" s="2" t="str">
        <f>TEXT(MID(Sales_Transactions[[#This Row],[Order Date]],2,5),"m")</f>
        <v>10</v>
      </c>
      <c r="G290" s="2" t="str">
        <f>TEXT(MID(Sales_Transactions[[#This Row],[Order Date]],2,5),"yyy")</f>
        <v>2010</v>
      </c>
      <c r="H290" s="2" t="str">
        <f>TEXT(MID(Sales_Transactions[[#This Row],[Order Date]],2,5),"yyy/m")</f>
        <v>2010/10</v>
      </c>
      <c r="I290" t="s">
        <v>101</v>
      </c>
      <c r="J290">
        <f t="shared" si="24"/>
        <v>1</v>
      </c>
      <c r="K290" s="2">
        <v>23</v>
      </c>
      <c r="L290" s="3">
        <v>2149.0300000000002</v>
      </c>
      <c r="M290" s="4">
        <v>0.03</v>
      </c>
      <c r="N290" s="5" t="s">
        <v>23</v>
      </c>
      <c r="O290" s="3">
        <v>-235.56</v>
      </c>
      <c r="P290" s="3">
        <v>95.43</v>
      </c>
      <c r="Q290" s="3">
        <v>19.989999999999998</v>
      </c>
      <c r="R290" s="5" t="s">
        <v>171</v>
      </c>
      <c r="S290" s="5" t="s">
        <v>172</v>
      </c>
      <c r="T290" s="5" t="str">
        <f t="shared" si="25"/>
        <v>Nicole Hansen</v>
      </c>
      <c r="U290" t="s">
        <v>260</v>
      </c>
      <c r="V290" s="5" t="s">
        <v>27</v>
      </c>
      <c r="W290" s="5" t="s">
        <v>28</v>
      </c>
      <c r="X290" s="5" t="s">
        <v>29</v>
      </c>
      <c r="Y290" s="5" t="s">
        <v>617</v>
      </c>
      <c r="Z290" s="5" t="s">
        <v>43</v>
      </c>
      <c r="AA290" s="4">
        <v>0.79</v>
      </c>
      <c r="AB290" s="1">
        <v>40467</v>
      </c>
      <c r="AC290" s="1">
        <v>24001</v>
      </c>
      <c r="AD290">
        <f t="shared" si="26"/>
        <v>1</v>
      </c>
      <c r="AE290">
        <f t="shared" ca="1" si="27"/>
        <v>58</v>
      </c>
      <c r="AF290" t="str">
        <f t="shared" ca="1" si="28"/>
        <v>18-64</v>
      </c>
      <c r="AG290" s="3">
        <f t="shared" si="29"/>
        <v>5.0170161304347829</v>
      </c>
      <c r="AH290" t="str">
        <f>_xlfn.IFNA(VLOOKUP(Sales_Transactions[[#This Row],[Order ID]],Returned_Items[#All],2,FALSE),"Not Returned")</f>
        <v>Not Returned</v>
      </c>
    </row>
    <row r="291" spans="1:34" x14ac:dyDescent="0.25">
      <c r="A291">
        <v>31558</v>
      </c>
      <c r="C291" t="s">
        <v>618</v>
      </c>
      <c r="D291" s="2" t="str">
        <f>TEXT(MID(Sales_Transactions[[#This Row],[Order Date]],2,5),"d/m/yyy")</f>
        <v>23/7/2011</v>
      </c>
      <c r="E291" s="2" t="str">
        <f>TEXT(MID(Sales_Transactions[[#This Row],[Order Date]],2,5),"d")</f>
        <v>23</v>
      </c>
      <c r="F291" s="2" t="str">
        <f>TEXT(MID(Sales_Transactions[[#This Row],[Order Date]],2,5),"m")</f>
        <v>7</v>
      </c>
      <c r="G291" s="2" t="str">
        <f>TEXT(MID(Sales_Transactions[[#This Row],[Order Date]],2,5),"yyy")</f>
        <v>2011</v>
      </c>
      <c r="H291" s="2" t="str">
        <f>TEXT(MID(Sales_Transactions[[#This Row],[Order Date]],2,5),"yyy/m")</f>
        <v>2011/7</v>
      </c>
      <c r="I291" t="s">
        <v>22</v>
      </c>
      <c r="J291">
        <f t="shared" si="24"/>
        <v>2</v>
      </c>
      <c r="K291" s="2">
        <v>12</v>
      </c>
      <c r="L291" s="3">
        <v>3671.3</v>
      </c>
      <c r="M291" s="4">
        <v>0.04</v>
      </c>
      <c r="N291" s="5" t="s">
        <v>23</v>
      </c>
      <c r="O291" s="3">
        <v>900.06</v>
      </c>
      <c r="P291" s="3">
        <v>300.64999999999998</v>
      </c>
      <c r="Q291" s="3">
        <v>24.49</v>
      </c>
      <c r="R291" s="5" t="s">
        <v>441</v>
      </c>
      <c r="S291" s="5" t="s">
        <v>442</v>
      </c>
      <c r="T291" s="5" t="str">
        <f t="shared" si="25"/>
        <v>Cari Schnelling</v>
      </c>
      <c r="U291" t="s">
        <v>260</v>
      </c>
      <c r="V291" s="5" t="s">
        <v>74</v>
      </c>
      <c r="W291" s="5" t="s">
        <v>28</v>
      </c>
      <c r="X291" s="5" t="s">
        <v>38</v>
      </c>
      <c r="Y291" s="5" t="s">
        <v>619</v>
      </c>
      <c r="Z291" s="5" t="s">
        <v>31</v>
      </c>
      <c r="AA291" s="4">
        <v>0.52</v>
      </c>
      <c r="AB291" s="1">
        <v>40752</v>
      </c>
      <c r="AC291" s="1">
        <v>23808</v>
      </c>
      <c r="AD291">
        <f t="shared" si="26"/>
        <v>5</v>
      </c>
      <c r="AE291">
        <f t="shared" ca="1" si="27"/>
        <v>59</v>
      </c>
      <c r="AF291" t="str">
        <f t="shared" ca="1" si="28"/>
        <v>18-64</v>
      </c>
      <c r="AG291" s="3">
        <f t="shared" si="29"/>
        <v>27.084978333333336</v>
      </c>
      <c r="AH291" t="str">
        <f>_xlfn.IFNA(VLOOKUP(Sales_Transactions[[#This Row],[Order ID]],Returned_Items[#All],2,FALSE),"Not Returned")</f>
        <v>Not Returned</v>
      </c>
    </row>
    <row r="292" spans="1:34" x14ac:dyDescent="0.25">
      <c r="A292">
        <v>31558</v>
      </c>
      <c r="C292" t="s">
        <v>618</v>
      </c>
      <c r="D292" s="2" t="str">
        <f>TEXT(MID(Sales_Transactions[[#This Row],[Order Date]],2,5),"d/m/yyy")</f>
        <v>23/7/2011</v>
      </c>
      <c r="E292" s="2" t="str">
        <f>TEXT(MID(Sales_Transactions[[#This Row],[Order Date]],2,5),"d")</f>
        <v>23</v>
      </c>
      <c r="F292" s="2" t="str">
        <f>TEXT(MID(Sales_Transactions[[#This Row],[Order Date]],2,5),"m")</f>
        <v>7</v>
      </c>
      <c r="G292" s="2" t="str">
        <f>TEXT(MID(Sales_Transactions[[#This Row],[Order Date]],2,5),"yyy")</f>
        <v>2011</v>
      </c>
      <c r="H292" s="2" t="str">
        <f>TEXT(MID(Sales_Transactions[[#This Row],[Order Date]],2,5),"yyy/m")</f>
        <v>2011/7</v>
      </c>
      <c r="I292" t="s">
        <v>22</v>
      </c>
      <c r="J292">
        <f t="shared" si="24"/>
        <v>2</v>
      </c>
      <c r="K292" s="2">
        <v>42</v>
      </c>
      <c r="L292" s="3">
        <v>1763.6</v>
      </c>
      <c r="M292" s="4">
        <v>0.08</v>
      </c>
      <c r="N292" s="5" t="s">
        <v>23</v>
      </c>
      <c r="O292" s="3">
        <v>455.37</v>
      </c>
      <c r="P292" s="3">
        <v>45.19</v>
      </c>
      <c r="Q292" s="3">
        <v>1.99</v>
      </c>
      <c r="R292" s="5" t="s">
        <v>441</v>
      </c>
      <c r="S292" s="5" t="s">
        <v>442</v>
      </c>
      <c r="T292" s="5" t="str">
        <f t="shared" si="25"/>
        <v>Cari Schnelling</v>
      </c>
      <c r="U292" t="s">
        <v>260</v>
      </c>
      <c r="V292" s="5" t="s">
        <v>74</v>
      </c>
      <c r="W292" s="5" t="s">
        <v>48</v>
      </c>
      <c r="X292" s="5" t="s">
        <v>87</v>
      </c>
      <c r="Y292" s="5" t="s">
        <v>620</v>
      </c>
      <c r="Z292" s="5" t="s">
        <v>60</v>
      </c>
      <c r="AA292" s="4">
        <v>0.55000000000000004</v>
      </c>
      <c r="AB292" s="1">
        <v>40747</v>
      </c>
      <c r="AC292" s="1">
        <v>23972</v>
      </c>
      <c r="AD292">
        <f t="shared" si="26"/>
        <v>0</v>
      </c>
      <c r="AE292">
        <f t="shared" ca="1" si="27"/>
        <v>58</v>
      </c>
      <c r="AF292" t="str">
        <f t="shared" ca="1" si="28"/>
        <v>18-64</v>
      </c>
      <c r="AG292" s="3">
        <f t="shared" si="29"/>
        <v>1.1224725714285715</v>
      </c>
      <c r="AH292" t="str">
        <f>_xlfn.IFNA(VLOOKUP(Sales_Transactions[[#This Row],[Order ID]],Returned_Items[#All],2,FALSE),"Not Returned")</f>
        <v>Not Returned</v>
      </c>
    </row>
    <row r="293" spans="1:34" x14ac:dyDescent="0.25">
      <c r="A293">
        <v>31618</v>
      </c>
      <c r="C293" t="s">
        <v>621</v>
      </c>
      <c r="D293" s="2" t="str">
        <f>TEXT(MID(Sales_Transactions[[#This Row],[Order Date]],2,5),"d/m/yyy")</f>
        <v>11/7/2011</v>
      </c>
      <c r="E293" s="2" t="str">
        <f>TEXT(MID(Sales_Transactions[[#This Row],[Order Date]],2,5),"d")</f>
        <v>11</v>
      </c>
      <c r="F293" s="2" t="str">
        <f>TEXT(MID(Sales_Transactions[[#This Row],[Order Date]],2,5),"m")</f>
        <v>7</v>
      </c>
      <c r="G293" s="2" t="str">
        <f>TEXT(MID(Sales_Transactions[[#This Row],[Order Date]],2,5),"yyy")</f>
        <v>2011</v>
      </c>
      <c r="H293" s="2" t="str">
        <f>TEXT(MID(Sales_Transactions[[#This Row],[Order Date]],2,5),"yyy/m")</f>
        <v>2011/7</v>
      </c>
      <c r="I293" t="s">
        <v>101</v>
      </c>
      <c r="J293">
        <f t="shared" si="24"/>
        <v>1</v>
      </c>
      <c r="K293" s="2">
        <v>14</v>
      </c>
      <c r="L293" s="3">
        <v>403.17</v>
      </c>
      <c r="M293" s="4">
        <v>0.02</v>
      </c>
      <c r="N293" s="5" t="s">
        <v>23</v>
      </c>
      <c r="O293" s="3">
        <v>147.44999999999999</v>
      </c>
      <c r="P293" s="3">
        <v>28.53</v>
      </c>
      <c r="Q293" s="3">
        <v>1.49</v>
      </c>
      <c r="R293" s="5" t="s">
        <v>562</v>
      </c>
      <c r="S293" s="5" t="s">
        <v>563</v>
      </c>
      <c r="T293" s="5" t="str">
        <f t="shared" si="25"/>
        <v>Roy Skaria</v>
      </c>
      <c r="U293" t="s">
        <v>260</v>
      </c>
      <c r="V293" s="5" t="s">
        <v>47</v>
      </c>
      <c r="W293" s="5" t="s">
        <v>28</v>
      </c>
      <c r="X293" s="5" t="s">
        <v>41</v>
      </c>
      <c r="Y293" s="5" t="s">
        <v>622</v>
      </c>
      <c r="Z293" s="5" t="s">
        <v>43</v>
      </c>
      <c r="AA293" s="4">
        <v>0.38</v>
      </c>
      <c r="AB293" s="1">
        <v>40735</v>
      </c>
      <c r="AC293" s="1">
        <v>23867</v>
      </c>
      <c r="AD293">
        <f t="shared" si="26"/>
        <v>0</v>
      </c>
      <c r="AE293">
        <f t="shared" ca="1" si="27"/>
        <v>59</v>
      </c>
      <c r="AF293" t="str">
        <f t="shared" ca="1" si="28"/>
        <v>18-64</v>
      </c>
      <c r="AG293" s="3">
        <f t="shared" si="29"/>
        <v>2.143878142857143</v>
      </c>
      <c r="AH293" t="str">
        <f>_xlfn.IFNA(VLOOKUP(Sales_Transactions[[#This Row],[Order ID]],Returned_Items[#All],2,FALSE),"Not Returned")</f>
        <v>Not Returned</v>
      </c>
    </row>
    <row r="294" spans="1:34" x14ac:dyDescent="0.25">
      <c r="A294">
        <v>31684</v>
      </c>
      <c r="C294" t="s">
        <v>623</v>
      </c>
      <c r="D294" s="2" t="str">
        <f>TEXT(MID(Sales_Transactions[[#This Row],[Order Date]],2,5),"d/m/yyy")</f>
        <v>16/9/2012</v>
      </c>
      <c r="E294" s="2" t="str">
        <f>TEXT(MID(Sales_Transactions[[#This Row],[Order Date]],2,5),"d")</f>
        <v>16</v>
      </c>
      <c r="F294" s="2" t="str">
        <f>TEXT(MID(Sales_Transactions[[#This Row],[Order Date]],2,5),"m")</f>
        <v>9</v>
      </c>
      <c r="G294" s="2" t="str">
        <f>TEXT(MID(Sales_Transactions[[#This Row],[Order Date]],2,5),"yyy")</f>
        <v>2012</v>
      </c>
      <c r="H294" s="2" t="str">
        <f>TEXT(MID(Sales_Transactions[[#This Row],[Order Date]],2,5),"yyy/m")</f>
        <v>2012/9</v>
      </c>
      <c r="I294" t="s">
        <v>101</v>
      </c>
      <c r="J294">
        <f t="shared" si="24"/>
        <v>1</v>
      </c>
      <c r="K294" s="2">
        <v>15</v>
      </c>
      <c r="L294" s="3">
        <v>89.97</v>
      </c>
      <c r="M294" s="4">
        <v>0.02</v>
      </c>
      <c r="N294" s="5" t="s">
        <v>23</v>
      </c>
      <c r="O294" s="3">
        <v>23.48</v>
      </c>
      <c r="P294" s="3">
        <v>5.68</v>
      </c>
      <c r="Q294" s="3">
        <v>1.46</v>
      </c>
      <c r="R294" s="5" t="s">
        <v>624</v>
      </c>
      <c r="S294" s="5" t="s">
        <v>625</v>
      </c>
      <c r="T294" s="5" t="str">
        <f t="shared" si="25"/>
        <v>Susan Vittorini</v>
      </c>
      <c r="U294" t="s">
        <v>260</v>
      </c>
      <c r="V294" s="5" t="s">
        <v>47</v>
      </c>
      <c r="W294" s="5" t="s">
        <v>28</v>
      </c>
      <c r="X294" s="5" t="s">
        <v>75</v>
      </c>
      <c r="Y294" s="5" t="s">
        <v>626</v>
      </c>
      <c r="Z294" s="5" t="s">
        <v>84</v>
      </c>
      <c r="AA294" s="4">
        <v>0.39</v>
      </c>
      <c r="AB294" s="1">
        <v>41171</v>
      </c>
      <c r="AC294" s="1">
        <v>24051</v>
      </c>
      <c r="AD294">
        <f t="shared" si="26"/>
        <v>3</v>
      </c>
      <c r="AE294">
        <f t="shared" ca="1" si="27"/>
        <v>58</v>
      </c>
      <c r="AF294" t="str">
        <f t="shared" ca="1" si="28"/>
        <v>18-64</v>
      </c>
      <c r="AG294" s="3">
        <f t="shared" si="29"/>
        <v>0.47592426666666665</v>
      </c>
      <c r="AH294" t="str">
        <f>_xlfn.IFNA(VLOOKUP(Sales_Transactions[[#This Row],[Order ID]],Returned_Items[#All],2,FALSE),"Not Returned")</f>
        <v>Not Returned</v>
      </c>
    </row>
    <row r="295" spans="1:34" x14ac:dyDescent="0.25">
      <c r="A295">
        <v>31684</v>
      </c>
      <c r="C295" t="s">
        <v>623</v>
      </c>
      <c r="D295" s="2" t="str">
        <f>TEXT(MID(Sales_Transactions[[#This Row],[Order Date]],2,5),"d/m/yyy")</f>
        <v>16/9/2012</v>
      </c>
      <c r="E295" s="2" t="str">
        <f>TEXT(MID(Sales_Transactions[[#This Row],[Order Date]],2,5),"d")</f>
        <v>16</v>
      </c>
      <c r="F295" s="2" t="str">
        <f>TEXT(MID(Sales_Transactions[[#This Row],[Order Date]],2,5),"m")</f>
        <v>9</v>
      </c>
      <c r="G295" s="2" t="str">
        <f>TEXT(MID(Sales_Transactions[[#This Row],[Order Date]],2,5),"yyy")</f>
        <v>2012</v>
      </c>
      <c r="H295" s="2" t="str">
        <f>TEXT(MID(Sales_Transactions[[#This Row],[Order Date]],2,5),"yyy/m")</f>
        <v>2012/9</v>
      </c>
      <c r="I295" t="s">
        <v>101</v>
      </c>
      <c r="J295">
        <f t="shared" si="24"/>
        <v>1</v>
      </c>
      <c r="K295" s="2">
        <v>28</v>
      </c>
      <c r="L295" s="3">
        <v>456.91</v>
      </c>
      <c r="M295" s="4">
        <v>0.04</v>
      </c>
      <c r="N295" s="5" t="s">
        <v>67</v>
      </c>
      <c r="O295" s="3">
        <v>-328.18</v>
      </c>
      <c r="P295" s="3">
        <v>15.51</v>
      </c>
      <c r="Q295" s="3">
        <v>17.78</v>
      </c>
      <c r="R295" s="5" t="s">
        <v>624</v>
      </c>
      <c r="S295" s="5" t="s">
        <v>625</v>
      </c>
      <c r="T295" s="5" t="str">
        <f t="shared" si="25"/>
        <v>Susan Vittorini</v>
      </c>
      <c r="U295" t="s">
        <v>260</v>
      </c>
      <c r="V295" s="5" t="s">
        <v>47</v>
      </c>
      <c r="W295" s="5" t="s">
        <v>28</v>
      </c>
      <c r="X295" s="5" t="s">
        <v>29</v>
      </c>
      <c r="Y295" s="5" t="s">
        <v>627</v>
      </c>
      <c r="Z295" s="5" t="s">
        <v>43</v>
      </c>
      <c r="AA295" s="4">
        <v>0.59</v>
      </c>
      <c r="AB295" s="1">
        <v>41170</v>
      </c>
      <c r="AC295" s="1">
        <v>21697</v>
      </c>
      <c r="AD295">
        <f t="shared" si="26"/>
        <v>2</v>
      </c>
      <c r="AE295">
        <f t="shared" ca="1" si="27"/>
        <v>65</v>
      </c>
      <c r="AF295" t="str">
        <f t="shared" ca="1" si="28"/>
        <v>Over 65</v>
      </c>
      <c r="AG295" s="3">
        <f t="shared" si="29"/>
        <v>1.1887070000000002</v>
      </c>
      <c r="AH295" t="str">
        <f>_xlfn.IFNA(VLOOKUP(Sales_Transactions[[#This Row],[Order ID]],Returned_Items[#All],2,FALSE),"Not Returned")</f>
        <v>Not Returned</v>
      </c>
    </row>
    <row r="296" spans="1:34" x14ac:dyDescent="0.25">
      <c r="A296">
        <v>31781</v>
      </c>
      <c r="C296" t="s">
        <v>628</v>
      </c>
      <c r="D296" s="2" t="str">
        <f>TEXT(MID(Sales_Transactions[[#This Row],[Order Date]],2,5),"d/m/yyy")</f>
        <v>16/1/2009</v>
      </c>
      <c r="E296" s="2" t="str">
        <f>TEXT(MID(Sales_Transactions[[#This Row],[Order Date]],2,5),"d")</f>
        <v>16</v>
      </c>
      <c r="F296" s="2" t="str">
        <f>TEXT(MID(Sales_Transactions[[#This Row],[Order Date]],2,5),"m")</f>
        <v>1</v>
      </c>
      <c r="G296" s="2" t="str">
        <f>TEXT(MID(Sales_Transactions[[#This Row],[Order Date]],2,5),"yyy")</f>
        <v>2009</v>
      </c>
      <c r="H296" s="2" t="str">
        <f>TEXT(MID(Sales_Transactions[[#This Row],[Order Date]],2,5),"yyy/m")</f>
        <v>2009/1</v>
      </c>
      <c r="I296" t="s">
        <v>78</v>
      </c>
      <c r="J296">
        <f t="shared" si="24"/>
        <v>3</v>
      </c>
      <c r="K296" s="2">
        <v>46</v>
      </c>
      <c r="L296" s="3">
        <v>249.02</v>
      </c>
      <c r="M296" s="4">
        <v>0.1</v>
      </c>
      <c r="N296" s="5" t="s">
        <v>23</v>
      </c>
      <c r="O296" s="3">
        <v>-282.61</v>
      </c>
      <c r="P296" s="3">
        <v>5.81</v>
      </c>
      <c r="Q296" s="3">
        <v>8.49</v>
      </c>
      <c r="R296" s="5" t="s">
        <v>102</v>
      </c>
      <c r="S296" s="5" t="s">
        <v>103</v>
      </c>
      <c r="T296" s="5" t="str">
        <f t="shared" si="25"/>
        <v>Sylvia Foulston</v>
      </c>
      <c r="U296" t="s">
        <v>260</v>
      </c>
      <c r="V296" s="5" t="s">
        <v>47</v>
      </c>
      <c r="W296" s="5" t="s">
        <v>28</v>
      </c>
      <c r="X296" s="5" t="s">
        <v>41</v>
      </c>
      <c r="Y296" s="5" t="s">
        <v>329</v>
      </c>
      <c r="Z296" s="5" t="s">
        <v>43</v>
      </c>
      <c r="AA296" s="4">
        <v>0.39</v>
      </c>
      <c r="AB296" s="1">
        <v>39830</v>
      </c>
      <c r="AC296" s="1">
        <v>21796</v>
      </c>
      <c r="AD296">
        <f t="shared" si="26"/>
        <v>1</v>
      </c>
      <c r="AE296">
        <f t="shared" ca="1" si="27"/>
        <v>64</v>
      </c>
      <c r="AF296" t="str">
        <f t="shared" ca="1" si="28"/>
        <v>18-64</v>
      </c>
      <c r="AG296" s="3">
        <f t="shared" si="29"/>
        <v>0.31074326086956522</v>
      </c>
      <c r="AH296" t="str">
        <f>_xlfn.IFNA(VLOOKUP(Sales_Transactions[[#This Row],[Order ID]],Returned_Items[#All],2,FALSE),"Not Returned")</f>
        <v>Not Returned</v>
      </c>
    </row>
    <row r="297" spans="1:34" x14ac:dyDescent="0.25">
      <c r="A297">
        <v>31781</v>
      </c>
      <c r="C297" t="s">
        <v>628</v>
      </c>
      <c r="D297" s="2" t="str">
        <f>TEXT(MID(Sales_Transactions[[#This Row],[Order Date]],2,5),"d/m/yyy")</f>
        <v>16/1/2009</v>
      </c>
      <c r="E297" s="2" t="str">
        <f>TEXT(MID(Sales_Transactions[[#This Row],[Order Date]],2,5),"d")</f>
        <v>16</v>
      </c>
      <c r="F297" s="2" t="str">
        <f>TEXT(MID(Sales_Transactions[[#This Row],[Order Date]],2,5),"m")</f>
        <v>1</v>
      </c>
      <c r="G297" s="2" t="str">
        <f>TEXT(MID(Sales_Transactions[[#This Row],[Order Date]],2,5),"yyy")</f>
        <v>2009</v>
      </c>
      <c r="H297" s="2" t="str">
        <f>TEXT(MID(Sales_Transactions[[#This Row],[Order Date]],2,5),"yyy/m")</f>
        <v>2009/1</v>
      </c>
      <c r="I297" t="s">
        <v>78</v>
      </c>
      <c r="J297">
        <f t="shared" si="24"/>
        <v>3</v>
      </c>
      <c r="K297" s="2">
        <v>41</v>
      </c>
      <c r="L297" s="3">
        <v>78.489999999999995</v>
      </c>
      <c r="M297" s="4">
        <v>0.03</v>
      </c>
      <c r="N297" s="5" t="s">
        <v>23</v>
      </c>
      <c r="O297" s="3">
        <v>5.53</v>
      </c>
      <c r="P297" s="3">
        <v>1.81</v>
      </c>
      <c r="Q297" s="3">
        <v>0.75</v>
      </c>
      <c r="R297" s="5" t="s">
        <v>102</v>
      </c>
      <c r="S297" s="5" t="s">
        <v>103</v>
      </c>
      <c r="T297" s="5" t="str">
        <f t="shared" si="25"/>
        <v>Sylvia Foulston</v>
      </c>
      <c r="U297" t="s">
        <v>260</v>
      </c>
      <c r="V297" s="5" t="s">
        <v>47</v>
      </c>
      <c r="W297" s="5" t="s">
        <v>28</v>
      </c>
      <c r="X297" s="5" t="s">
        <v>82</v>
      </c>
      <c r="Y297" s="5" t="s">
        <v>629</v>
      </c>
      <c r="Z297" s="5" t="s">
        <v>84</v>
      </c>
      <c r="AA297" s="4">
        <v>0.52</v>
      </c>
      <c r="AB297" s="1">
        <v>39830</v>
      </c>
      <c r="AC297" s="1">
        <v>21321</v>
      </c>
      <c r="AD297">
        <f t="shared" si="26"/>
        <v>1</v>
      </c>
      <c r="AE297">
        <f t="shared" ca="1" si="27"/>
        <v>66</v>
      </c>
      <c r="AF297" t="str">
        <f t="shared" ca="1" si="28"/>
        <v>Over 65</v>
      </c>
      <c r="AG297" s="3">
        <f t="shared" si="29"/>
        <v>6.242578048780488E-2</v>
      </c>
      <c r="AH297" t="str">
        <f>_xlfn.IFNA(VLOOKUP(Sales_Transactions[[#This Row],[Order ID]],Returned_Items[#All],2,FALSE),"Not Returned")</f>
        <v>Not Returned</v>
      </c>
    </row>
    <row r="298" spans="1:34" x14ac:dyDescent="0.25">
      <c r="A298">
        <v>32193</v>
      </c>
      <c r="C298" t="s">
        <v>630</v>
      </c>
      <c r="D298" s="2" t="str">
        <f>TEXT(MID(Sales_Transactions[[#This Row],[Order Date]],2,5),"d/m/yyy")</f>
        <v>20/10/2010</v>
      </c>
      <c r="E298" s="2" t="str">
        <f>TEXT(MID(Sales_Transactions[[#This Row],[Order Date]],2,5),"d")</f>
        <v>20</v>
      </c>
      <c r="F298" s="2" t="str">
        <f>TEXT(MID(Sales_Transactions[[#This Row],[Order Date]],2,5),"m")</f>
        <v>10</v>
      </c>
      <c r="G298" s="2" t="str">
        <f>TEXT(MID(Sales_Transactions[[#This Row],[Order Date]],2,5),"yyy")</f>
        <v>2010</v>
      </c>
      <c r="H298" s="2" t="str">
        <f>TEXT(MID(Sales_Transactions[[#This Row],[Order Date]],2,5),"yyy/m")</f>
        <v>2010/10</v>
      </c>
      <c r="I298" t="s">
        <v>22</v>
      </c>
      <c r="J298">
        <f t="shared" si="24"/>
        <v>2</v>
      </c>
      <c r="K298" s="2">
        <v>4</v>
      </c>
      <c r="L298" s="3">
        <v>40.72</v>
      </c>
      <c r="M298" s="4">
        <v>0.1</v>
      </c>
      <c r="N298" s="5" t="s">
        <v>67</v>
      </c>
      <c r="O298" s="3">
        <v>-10.25</v>
      </c>
      <c r="P298" s="3">
        <v>6.68</v>
      </c>
      <c r="Q298" s="3">
        <v>6.93</v>
      </c>
      <c r="R298" s="5" t="s">
        <v>445</v>
      </c>
      <c r="S298" s="5" t="s">
        <v>446</v>
      </c>
      <c r="T298" s="5" t="str">
        <f t="shared" si="25"/>
        <v>Chad Cunningham</v>
      </c>
      <c r="U298" t="s">
        <v>260</v>
      </c>
      <c r="V298" s="5" t="s">
        <v>27</v>
      </c>
      <c r="W298" s="5" t="s">
        <v>28</v>
      </c>
      <c r="X298" s="5" t="s">
        <v>75</v>
      </c>
      <c r="Y298" s="5" t="s">
        <v>631</v>
      </c>
      <c r="Z298" s="5" t="s">
        <v>43</v>
      </c>
      <c r="AA298" s="4">
        <v>0.37</v>
      </c>
      <c r="AB298" s="1">
        <v>40473</v>
      </c>
      <c r="AC298" s="1">
        <v>14525</v>
      </c>
      <c r="AD298">
        <f t="shared" si="26"/>
        <v>2</v>
      </c>
      <c r="AE298">
        <f t="shared" ca="1" si="27"/>
        <v>84</v>
      </c>
      <c r="AF298" t="str">
        <f t="shared" ca="1" si="28"/>
        <v>Over 65</v>
      </c>
      <c r="AG298" s="3">
        <f t="shared" si="29"/>
        <v>3.40083</v>
      </c>
      <c r="AH298" t="str">
        <f>_xlfn.IFNA(VLOOKUP(Sales_Transactions[[#This Row],[Order ID]],Returned_Items[#All],2,FALSE),"Not Returned")</f>
        <v>Not Returned</v>
      </c>
    </row>
    <row r="299" spans="1:34" x14ac:dyDescent="0.25">
      <c r="A299">
        <v>32193</v>
      </c>
      <c r="C299" t="s">
        <v>630</v>
      </c>
      <c r="D299" s="2" t="str">
        <f>TEXT(MID(Sales_Transactions[[#This Row],[Order Date]],2,5),"d/m/yyy")</f>
        <v>20/10/2010</v>
      </c>
      <c r="E299" s="2" t="str">
        <f>TEXT(MID(Sales_Transactions[[#This Row],[Order Date]],2,5),"d")</f>
        <v>20</v>
      </c>
      <c r="F299" s="2" t="str">
        <f>TEXT(MID(Sales_Transactions[[#This Row],[Order Date]],2,5),"m")</f>
        <v>10</v>
      </c>
      <c r="G299" s="2" t="str">
        <f>TEXT(MID(Sales_Transactions[[#This Row],[Order Date]],2,5),"yyy")</f>
        <v>2010</v>
      </c>
      <c r="H299" s="2" t="str">
        <f>TEXT(MID(Sales_Transactions[[#This Row],[Order Date]],2,5),"yyy/m")</f>
        <v>2010/10</v>
      </c>
      <c r="I299" t="s">
        <v>22</v>
      </c>
      <c r="J299">
        <f t="shared" si="24"/>
        <v>2</v>
      </c>
      <c r="K299" s="2">
        <v>27</v>
      </c>
      <c r="L299" s="3">
        <v>113.3</v>
      </c>
      <c r="M299" s="4">
        <v>0.02</v>
      </c>
      <c r="N299" s="5" t="s">
        <v>23</v>
      </c>
      <c r="O299" s="3">
        <v>37.33</v>
      </c>
      <c r="P299" s="3">
        <v>3.93</v>
      </c>
      <c r="Q299" s="3">
        <v>0.99</v>
      </c>
      <c r="R299" s="5" t="s">
        <v>445</v>
      </c>
      <c r="S299" s="5" t="s">
        <v>446</v>
      </c>
      <c r="T299" s="5" t="str">
        <f t="shared" si="25"/>
        <v>Chad Cunningham</v>
      </c>
      <c r="U299" t="s">
        <v>260</v>
      </c>
      <c r="V299" s="5" t="s">
        <v>27</v>
      </c>
      <c r="W299" s="5" t="s">
        <v>28</v>
      </c>
      <c r="X299" s="5" t="s">
        <v>82</v>
      </c>
      <c r="Y299" s="5" t="s">
        <v>632</v>
      </c>
      <c r="Z299" s="5" t="s">
        <v>84</v>
      </c>
      <c r="AA299" s="4">
        <v>0.39</v>
      </c>
      <c r="AB299" s="1">
        <v>40476</v>
      </c>
      <c r="AC299" s="1">
        <v>14278</v>
      </c>
      <c r="AD299">
        <f t="shared" si="26"/>
        <v>5</v>
      </c>
      <c r="AE299">
        <f t="shared" ca="1" si="27"/>
        <v>85</v>
      </c>
      <c r="AF299" t="str">
        <f t="shared" ca="1" si="28"/>
        <v>Over 65</v>
      </c>
      <c r="AG299" s="3">
        <f t="shared" si="29"/>
        <v>0.18219311111111111</v>
      </c>
      <c r="AH299" t="str">
        <f>_xlfn.IFNA(VLOOKUP(Sales_Transactions[[#This Row],[Order ID]],Returned_Items[#All],2,FALSE),"Not Returned")</f>
        <v>Not Returned</v>
      </c>
    </row>
    <row r="300" spans="1:34" x14ac:dyDescent="0.25">
      <c r="A300">
        <v>32229</v>
      </c>
      <c r="C300" t="s">
        <v>342</v>
      </c>
      <c r="D300" s="2" t="str">
        <f>TEXT(MID(Sales_Transactions[[#This Row],[Order Date]],2,5),"d/m/yyy")</f>
        <v>30/8/2010</v>
      </c>
      <c r="E300" s="2" t="str">
        <f>TEXT(MID(Sales_Transactions[[#This Row],[Order Date]],2,5),"d")</f>
        <v>30</v>
      </c>
      <c r="F300" s="2" t="str">
        <f>TEXT(MID(Sales_Transactions[[#This Row],[Order Date]],2,5),"m")</f>
        <v>8</v>
      </c>
      <c r="G300" s="2" t="str">
        <f>TEXT(MID(Sales_Transactions[[#This Row],[Order Date]],2,5),"yyy")</f>
        <v>2010</v>
      </c>
      <c r="H300" s="2" t="str">
        <f>TEXT(MID(Sales_Transactions[[#This Row],[Order Date]],2,5),"yyy/m")</f>
        <v>2010/8</v>
      </c>
      <c r="I300" t="s">
        <v>33</v>
      </c>
      <c r="J300">
        <f t="shared" si="24"/>
        <v>4</v>
      </c>
      <c r="K300" s="2">
        <v>8</v>
      </c>
      <c r="L300" s="3">
        <v>1219.19</v>
      </c>
      <c r="M300" s="4">
        <v>0.02</v>
      </c>
      <c r="N300" s="5" t="s">
        <v>23</v>
      </c>
      <c r="O300" s="3">
        <v>44.37</v>
      </c>
      <c r="P300" s="3">
        <v>150.97999999999999</v>
      </c>
      <c r="Q300" s="3">
        <v>13.99</v>
      </c>
      <c r="R300" s="5" t="s">
        <v>53</v>
      </c>
      <c r="S300" s="5" t="s">
        <v>86</v>
      </c>
      <c r="T300" s="5" t="str">
        <f t="shared" si="25"/>
        <v>Carlos Daly</v>
      </c>
      <c r="U300" t="s">
        <v>260</v>
      </c>
      <c r="V300" s="5" t="s">
        <v>47</v>
      </c>
      <c r="W300" s="5" t="s">
        <v>48</v>
      </c>
      <c r="X300" s="5" t="s">
        <v>324</v>
      </c>
      <c r="Y300" s="5" t="s">
        <v>552</v>
      </c>
      <c r="Z300" s="5" t="s">
        <v>56</v>
      </c>
      <c r="AA300" s="4">
        <v>0.38</v>
      </c>
      <c r="AB300" s="1">
        <v>40420</v>
      </c>
      <c r="AC300" s="1">
        <v>14307</v>
      </c>
      <c r="AD300">
        <f t="shared" si="26"/>
        <v>0</v>
      </c>
      <c r="AE300">
        <f t="shared" ca="1" si="27"/>
        <v>85</v>
      </c>
      <c r="AF300" t="str">
        <f t="shared" ca="1" si="28"/>
        <v>Over 65</v>
      </c>
      <c r="AG300" s="3">
        <f t="shared" si="29"/>
        <v>20.617475500000001</v>
      </c>
      <c r="AH300" t="str">
        <f>_xlfn.IFNA(VLOOKUP(Sales_Transactions[[#This Row],[Order ID]],Returned_Items[#All],2,FALSE),"Not Returned")</f>
        <v>Not Returned</v>
      </c>
    </row>
    <row r="301" spans="1:34" x14ac:dyDescent="0.25">
      <c r="A301">
        <v>32229</v>
      </c>
      <c r="C301" t="s">
        <v>342</v>
      </c>
      <c r="D301" s="2" t="str">
        <f>TEXT(MID(Sales_Transactions[[#This Row],[Order Date]],2,5),"d/m/yyy")</f>
        <v>30/8/2010</v>
      </c>
      <c r="E301" s="2" t="str">
        <f>TEXT(MID(Sales_Transactions[[#This Row],[Order Date]],2,5),"d")</f>
        <v>30</v>
      </c>
      <c r="F301" s="2" t="str">
        <f>TEXT(MID(Sales_Transactions[[#This Row],[Order Date]],2,5),"m")</f>
        <v>8</v>
      </c>
      <c r="G301" s="2" t="str">
        <f>TEXT(MID(Sales_Transactions[[#This Row],[Order Date]],2,5),"yyy")</f>
        <v>2010</v>
      </c>
      <c r="H301" s="2" t="str">
        <f>TEXT(MID(Sales_Transactions[[#This Row],[Order Date]],2,5),"yyy/m")</f>
        <v>2010/8</v>
      </c>
      <c r="I301" t="s">
        <v>33</v>
      </c>
      <c r="J301">
        <f t="shared" si="24"/>
        <v>4</v>
      </c>
      <c r="K301" s="2">
        <v>15</v>
      </c>
      <c r="L301" s="3">
        <v>28.68</v>
      </c>
      <c r="M301" s="4">
        <v>0</v>
      </c>
      <c r="N301" s="5" t="s">
        <v>23</v>
      </c>
      <c r="O301" s="3">
        <v>-0.12</v>
      </c>
      <c r="P301" s="3">
        <v>1.76</v>
      </c>
      <c r="Q301" s="3">
        <v>0.7</v>
      </c>
      <c r="R301" s="5" t="s">
        <v>53</v>
      </c>
      <c r="S301" s="5" t="s">
        <v>86</v>
      </c>
      <c r="T301" s="5" t="str">
        <f t="shared" si="25"/>
        <v>Carlos Daly</v>
      </c>
      <c r="U301" t="s">
        <v>260</v>
      </c>
      <c r="V301" s="5" t="s">
        <v>47</v>
      </c>
      <c r="W301" s="5" t="s">
        <v>28</v>
      </c>
      <c r="X301" s="5" t="s">
        <v>124</v>
      </c>
      <c r="Y301" s="5" t="s">
        <v>633</v>
      </c>
      <c r="Z301" s="5" t="s">
        <v>84</v>
      </c>
      <c r="AA301" s="4">
        <v>0.56000000000000005</v>
      </c>
      <c r="AB301" s="1">
        <v>40421</v>
      </c>
      <c r="AC301" s="1">
        <v>14702</v>
      </c>
      <c r="AD301">
        <f t="shared" si="26"/>
        <v>1</v>
      </c>
      <c r="AE301">
        <f t="shared" ca="1" si="27"/>
        <v>84</v>
      </c>
      <c r="AF301" t="str">
        <f t="shared" ca="1" si="28"/>
        <v>Over 65</v>
      </c>
      <c r="AG301" s="3">
        <f t="shared" si="29"/>
        <v>0.16400000000000001</v>
      </c>
      <c r="AH301" t="str">
        <f>_xlfn.IFNA(VLOOKUP(Sales_Transactions[[#This Row],[Order ID]],Returned_Items[#All],2,FALSE),"Not Returned")</f>
        <v>Not Returned</v>
      </c>
    </row>
    <row r="302" spans="1:34" x14ac:dyDescent="0.25">
      <c r="A302">
        <v>32743</v>
      </c>
      <c r="C302" t="s">
        <v>634</v>
      </c>
      <c r="D302" s="2" t="str">
        <f>TEXT(MID(Sales_Transactions[[#This Row],[Order Date]],2,5),"d/m/yyy")</f>
        <v>7/5/2010</v>
      </c>
      <c r="E302" s="2" t="str">
        <f>TEXT(MID(Sales_Transactions[[#This Row],[Order Date]],2,5),"d")</f>
        <v>7</v>
      </c>
      <c r="F302" s="2" t="str">
        <f>TEXT(MID(Sales_Transactions[[#This Row],[Order Date]],2,5),"m")</f>
        <v>5</v>
      </c>
      <c r="G302" s="2" t="str">
        <f>TEXT(MID(Sales_Transactions[[#This Row],[Order Date]],2,5),"yyy")</f>
        <v>2010</v>
      </c>
      <c r="H302" s="2" t="str">
        <f>TEXT(MID(Sales_Transactions[[#This Row],[Order Date]],2,5),"yyy/m")</f>
        <v>2010/5</v>
      </c>
      <c r="I302" t="s">
        <v>101</v>
      </c>
      <c r="J302">
        <f t="shared" si="24"/>
        <v>1</v>
      </c>
      <c r="K302" s="2">
        <v>19</v>
      </c>
      <c r="L302" s="3">
        <v>3548.67</v>
      </c>
      <c r="M302" s="4">
        <v>0.01</v>
      </c>
      <c r="N302" s="5" t="s">
        <v>23</v>
      </c>
      <c r="O302" s="3">
        <v>1280.19</v>
      </c>
      <c r="P302" s="3">
        <v>177.98</v>
      </c>
      <c r="Q302" s="3">
        <v>0.99</v>
      </c>
      <c r="R302" s="5" t="s">
        <v>136</v>
      </c>
      <c r="S302" s="5" t="s">
        <v>137</v>
      </c>
      <c r="T302" s="5" t="str">
        <f t="shared" si="25"/>
        <v>Grant Carroll</v>
      </c>
      <c r="U302" t="s">
        <v>260</v>
      </c>
      <c r="V302" s="5" t="s">
        <v>47</v>
      </c>
      <c r="W302" s="5" t="s">
        <v>28</v>
      </c>
      <c r="X302" s="5" t="s">
        <v>38</v>
      </c>
      <c r="Y302" s="5" t="s">
        <v>635</v>
      </c>
      <c r="Z302" s="5" t="s">
        <v>43</v>
      </c>
      <c r="AA302" s="4">
        <v>0.56000000000000005</v>
      </c>
      <c r="AB302" s="1">
        <v>40307</v>
      </c>
      <c r="AC302" s="1">
        <v>23439</v>
      </c>
      <c r="AD302">
        <f t="shared" si="26"/>
        <v>2</v>
      </c>
      <c r="AE302">
        <f t="shared" ca="1" si="27"/>
        <v>60</v>
      </c>
      <c r="AF302" t="str">
        <f t="shared" ca="1" si="28"/>
        <v>18-64</v>
      </c>
      <c r="AG302" s="3">
        <f t="shared" si="29"/>
        <v>9.4185369473684215</v>
      </c>
      <c r="AH302" t="str">
        <f>_xlfn.IFNA(VLOOKUP(Sales_Transactions[[#This Row],[Order ID]],Returned_Items[#All],2,FALSE),"Not Returned")</f>
        <v>Not Returned</v>
      </c>
    </row>
    <row r="303" spans="1:34" x14ac:dyDescent="0.25">
      <c r="A303">
        <v>32806</v>
      </c>
      <c r="C303" t="s">
        <v>636</v>
      </c>
      <c r="D303" s="2" t="str">
        <f>TEXT(MID(Sales_Transactions[[#This Row],[Order Date]],2,5),"d/m/yyy")</f>
        <v>21/6/2011</v>
      </c>
      <c r="E303" s="2" t="str">
        <f>TEXT(MID(Sales_Transactions[[#This Row],[Order Date]],2,5),"d")</f>
        <v>21</v>
      </c>
      <c r="F303" s="2" t="str">
        <f>TEXT(MID(Sales_Transactions[[#This Row],[Order Date]],2,5),"m")</f>
        <v>6</v>
      </c>
      <c r="G303" s="2" t="str">
        <f>TEXT(MID(Sales_Transactions[[#This Row],[Order Date]],2,5),"yyy")</f>
        <v>2011</v>
      </c>
      <c r="H303" s="2" t="str">
        <f>TEXT(MID(Sales_Transactions[[#This Row],[Order Date]],2,5),"yyy/m")</f>
        <v>2011/6</v>
      </c>
      <c r="I303" t="s">
        <v>101</v>
      </c>
      <c r="J303">
        <f t="shared" si="24"/>
        <v>1</v>
      </c>
      <c r="K303" s="2">
        <v>8</v>
      </c>
      <c r="L303" s="3">
        <v>178.78</v>
      </c>
      <c r="M303" s="4">
        <v>0.02</v>
      </c>
      <c r="N303" s="5" t="s">
        <v>23</v>
      </c>
      <c r="O303" s="3">
        <v>-28.34</v>
      </c>
      <c r="P303" s="3">
        <v>20.239999999999998</v>
      </c>
      <c r="Q303" s="3">
        <v>8.99</v>
      </c>
      <c r="R303" s="5" t="s">
        <v>152</v>
      </c>
      <c r="S303" s="5" t="s">
        <v>153</v>
      </c>
      <c r="T303" s="5" t="str">
        <f t="shared" si="25"/>
        <v>Julia West</v>
      </c>
      <c r="U303" t="s">
        <v>260</v>
      </c>
      <c r="V303" s="5" t="s">
        <v>74</v>
      </c>
      <c r="W303" s="5" t="s">
        <v>57</v>
      </c>
      <c r="X303" s="5" t="s">
        <v>58</v>
      </c>
      <c r="Y303" s="5" t="s">
        <v>637</v>
      </c>
      <c r="Z303" s="5" t="s">
        <v>60</v>
      </c>
      <c r="AA303" s="4">
        <v>0.46</v>
      </c>
      <c r="AB303" s="1">
        <v>40716</v>
      </c>
      <c r="AC303" s="1">
        <v>23537</v>
      </c>
      <c r="AD303">
        <f t="shared" si="26"/>
        <v>1</v>
      </c>
      <c r="AE303">
        <f t="shared" ca="1" si="27"/>
        <v>60</v>
      </c>
      <c r="AF303" t="str">
        <f t="shared" ca="1" si="28"/>
        <v>18-64</v>
      </c>
      <c r="AG303" s="3">
        <f t="shared" si="29"/>
        <v>3.6532439999999999</v>
      </c>
      <c r="AH303" t="str">
        <f>_xlfn.IFNA(VLOOKUP(Sales_Transactions[[#This Row],[Order ID]],Returned_Items[#All],2,FALSE),"Not Returned")</f>
        <v>Not Returned</v>
      </c>
    </row>
    <row r="304" spans="1:34" x14ac:dyDescent="0.25">
      <c r="A304">
        <v>33123</v>
      </c>
      <c r="C304" t="s">
        <v>638</v>
      </c>
      <c r="D304" s="2" t="str">
        <f>TEXT(MID(Sales_Transactions[[#This Row],[Order Date]],2,5),"d/m/yyy")</f>
        <v>24/11/2010</v>
      </c>
      <c r="E304" s="2" t="str">
        <f>TEXT(MID(Sales_Transactions[[#This Row],[Order Date]],2,5),"d")</f>
        <v>24</v>
      </c>
      <c r="F304" s="2" t="str">
        <f>TEXT(MID(Sales_Transactions[[#This Row],[Order Date]],2,5),"m")</f>
        <v>11</v>
      </c>
      <c r="G304" s="2" t="str">
        <f>TEXT(MID(Sales_Transactions[[#This Row],[Order Date]],2,5),"yyy")</f>
        <v>2010</v>
      </c>
      <c r="H304" s="2" t="str">
        <f>TEXT(MID(Sales_Transactions[[#This Row],[Order Date]],2,5),"yyy/m")</f>
        <v>2010/11</v>
      </c>
      <c r="I304" t="s">
        <v>78</v>
      </c>
      <c r="J304">
        <f t="shared" si="24"/>
        <v>3</v>
      </c>
      <c r="K304" s="2">
        <v>41</v>
      </c>
      <c r="L304" s="3">
        <v>6045.98</v>
      </c>
      <c r="M304" s="4">
        <v>0.08</v>
      </c>
      <c r="N304" s="5" t="s">
        <v>34</v>
      </c>
      <c r="O304" s="3">
        <v>-996.67</v>
      </c>
      <c r="P304" s="3">
        <v>150.97999999999999</v>
      </c>
      <c r="Q304" s="3">
        <v>66.27</v>
      </c>
      <c r="R304" s="5" t="s">
        <v>562</v>
      </c>
      <c r="S304" s="5" t="s">
        <v>563</v>
      </c>
      <c r="T304" s="5" t="str">
        <f t="shared" si="25"/>
        <v>Roy Skaria</v>
      </c>
      <c r="U304" t="s">
        <v>260</v>
      </c>
      <c r="V304" s="5" t="s">
        <v>47</v>
      </c>
      <c r="W304" s="5" t="s">
        <v>57</v>
      </c>
      <c r="X304" s="5" t="s">
        <v>104</v>
      </c>
      <c r="Y304" s="5" t="s">
        <v>525</v>
      </c>
      <c r="Z304" s="5" t="s">
        <v>106</v>
      </c>
      <c r="AA304" s="4">
        <v>0.65</v>
      </c>
      <c r="AB304" s="1">
        <v>40508</v>
      </c>
      <c r="AC304" s="1">
        <v>23723</v>
      </c>
      <c r="AD304">
        <f t="shared" si="26"/>
        <v>2</v>
      </c>
      <c r="AE304">
        <f t="shared" ca="1" si="27"/>
        <v>59</v>
      </c>
      <c r="AF304" t="str">
        <f t="shared" ca="1" si="28"/>
        <v>18-64</v>
      </c>
      <c r="AG304" s="3">
        <f t="shared" si="29"/>
        <v>5.2958345365853656</v>
      </c>
      <c r="AH304" t="str">
        <f>_xlfn.IFNA(VLOOKUP(Sales_Transactions[[#This Row],[Order ID]],Returned_Items[#All],2,FALSE),"Not Returned")</f>
        <v>Not Returned</v>
      </c>
    </row>
    <row r="305" spans="1:34" x14ac:dyDescent="0.25">
      <c r="A305">
        <v>33159</v>
      </c>
      <c r="C305" t="s">
        <v>639</v>
      </c>
      <c r="D305" s="2" t="str">
        <f>TEXT(MID(Sales_Transactions[[#This Row],[Order Date]],2,5),"d/m/yyy")</f>
        <v>27/4/2012</v>
      </c>
      <c r="E305" s="2" t="str">
        <f>TEXT(MID(Sales_Transactions[[#This Row],[Order Date]],2,5),"d")</f>
        <v>27</v>
      </c>
      <c r="F305" s="2" t="str">
        <f>TEXT(MID(Sales_Transactions[[#This Row],[Order Date]],2,5),"m")</f>
        <v>4</v>
      </c>
      <c r="G305" s="2" t="str">
        <f>TEXT(MID(Sales_Transactions[[#This Row],[Order Date]],2,5),"yyy")</f>
        <v>2012</v>
      </c>
      <c r="H305" s="2" t="str">
        <f>TEXT(MID(Sales_Transactions[[#This Row],[Order Date]],2,5),"yyy/m")</f>
        <v>2012/4</v>
      </c>
      <c r="I305" t="s">
        <v>78</v>
      </c>
      <c r="J305">
        <f t="shared" si="24"/>
        <v>3</v>
      </c>
      <c r="K305" s="2">
        <v>3</v>
      </c>
      <c r="L305" s="3">
        <v>56.695</v>
      </c>
      <c r="M305" s="4">
        <v>0.01</v>
      </c>
      <c r="N305" s="5" t="s">
        <v>23</v>
      </c>
      <c r="O305" s="3">
        <v>-70.97</v>
      </c>
      <c r="P305" s="3">
        <v>20.99</v>
      </c>
      <c r="Q305" s="3">
        <v>0.99</v>
      </c>
      <c r="R305" s="5" t="s">
        <v>585</v>
      </c>
      <c r="S305" s="5" t="s">
        <v>442</v>
      </c>
      <c r="T305" s="5" t="str">
        <f t="shared" si="25"/>
        <v>Cindy Schnelling</v>
      </c>
      <c r="U305" t="s">
        <v>260</v>
      </c>
      <c r="V305" s="5" t="s">
        <v>47</v>
      </c>
      <c r="W305" s="5" t="s">
        <v>48</v>
      </c>
      <c r="X305" s="5" t="s">
        <v>49</v>
      </c>
      <c r="Y305" s="5" t="s">
        <v>427</v>
      </c>
      <c r="Z305" s="5" t="s">
        <v>84</v>
      </c>
      <c r="AA305" s="4">
        <v>0.37</v>
      </c>
      <c r="AB305" s="1">
        <v>41028</v>
      </c>
      <c r="AC305" s="1">
        <v>23661</v>
      </c>
      <c r="AD305">
        <f t="shared" si="26"/>
        <v>2</v>
      </c>
      <c r="AE305">
        <f t="shared" ca="1" si="27"/>
        <v>59</v>
      </c>
      <c r="AF305" t="str">
        <f t="shared" ca="1" si="28"/>
        <v>18-64</v>
      </c>
      <c r="AG305" s="3">
        <f t="shared" si="29"/>
        <v>7.3259669999999986</v>
      </c>
      <c r="AH305" t="str">
        <f>_xlfn.IFNA(VLOOKUP(Sales_Transactions[[#This Row],[Order ID]],Returned_Items[#All],2,FALSE),"Not Returned")</f>
        <v>Not Returned</v>
      </c>
    </row>
    <row r="306" spans="1:34" x14ac:dyDescent="0.25">
      <c r="A306">
        <v>33186</v>
      </c>
      <c r="C306" t="s">
        <v>415</v>
      </c>
      <c r="D306" s="2" t="str">
        <f>TEXT(MID(Sales_Transactions[[#This Row],[Order Date]],2,5),"d/m/yyy")</f>
        <v>28/8/2012</v>
      </c>
      <c r="E306" s="2" t="str">
        <f>TEXT(MID(Sales_Transactions[[#This Row],[Order Date]],2,5),"d")</f>
        <v>28</v>
      </c>
      <c r="F306" s="2" t="str">
        <f>TEXT(MID(Sales_Transactions[[#This Row],[Order Date]],2,5),"m")</f>
        <v>8</v>
      </c>
      <c r="G306" s="2" t="str">
        <f>TEXT(MID(Sales_Transactions[[#This Row],[Order Date]],2,5),"yyy")</f>
        <v>2012</v>
      </c>
      <c r="H306" s="2" t="str">
        <f>TEXT(MID(Sales_Transactions[[#This Row],[Order Date]],2,5),"yyy/m")</f>
        <v>2012/8</v>
      </c>
      <c r="I306" t="s">
        <v>22</v>
      </c>
      <c r="J306">
        <f t="shared" si="24"/>
        <v>2</v>
      </c>
      <c r="K306" s="2">
        <v>24</v>
      </c>
      <c r="L306" s="3">
        <v>1350.5309999999999</v>
      </c>
      <c r="M306" s="4">
        <v>0.01</v>
      </c>
      <c r="N306" s="5" t="s">
        <v>23</v>
      </c>
      <c r="O306" s="3">
        <v>221.18</v>
      </c>
      <c r="P306" s="3">
        <v>65.989999999999995</v>
      </c>
      <c r="Q306" s="3">
        <v>5.26</v>
      </c>
      <c r="R306" s="5" t="s">
        <v>122</v>
      </c>
      <c r="S306" s="5" t="s">
        <v>191</v>
      </c>
      <c r="T306" s="5" t="str">
        <f t="shared" si="25"/>
        <v>Don Jones</v>
      </c>
      <c r="U306" t="s">
        <v>260</v>
      </c>
      <c r="V306" s="5" t="s">
        <v>47</v>
      </c>
      <c r="W306" s="5" t="s">
        <v>48</v>
      </c>
      <c r="X306" s="5" t="s">
        <v>49</v>
      </c>
      <c r="Y306" s="5" t="s">
        <v>640</v>
      </c>
      <c r="Z306" s="5" t="s">
        <v>43</v>
      </c>
      <c r="AA306" s="4">
        <v>0.56000000000000005</v>
      </c>
      <c r="AB306" s="1">
        <v>41151</v>
      </c>
      <c r="AC306" s="1">
        <v>23453</v>
      </c>
      <c r="AD306">
        <f t="shared" si="26"/>
        <v>2</v>
      </c>
      <c r="AE306">
        <f t="shared" ca="1" si="27"/>
        <v>60</v>
      </c>
      <c r="AF306" t="str">
        <f t="shared" ca="1" si="28"/>
        <v>18-64</v>
      </c>
      <c r="AG306" s="3">
        <f t="shared" si="29"/>
        <v>2.9684750416666668</v>
      </c>
      <c r="AH306" t="str">
        <f>_xlfn.IFNA(VLOOKUP(Sales_Transactions[[#This Row],[Order ID]],Returned_Items[#All],2,FALSE),"Not Returned")</f>
        <v>Not Returned</v>
      </c>
    </row>
    <row r="307" spans="1:34" x14ac:dyDescent="0.25">
      <c r="A307">
        <v>33377</v>
      </c>
      <c r="C307" t="s">
        <v>641</v>
      </c>
      <c r="D307" s="2" t="str">
        <f>TEXT(MID(Sales_Transactions[[#This Row],[Order Date]],2,5),"d/m/yyy")</f>
        <v>31/7/2011</v>
      </c>
      <c r="E307" s="2" t="str">
        <f>TEXT(MID(Sales_Transactions[[#This Row],[Order Date]],2,5),"d")</f>
        <v>31</v>
      </c>
      <c r="F307" s="2" t="str">
        <f>TEXT(MID(Sales_Transactions[[#This Row],[Order Date]],2,5),"m")</f>
        <v>7</v>
      </c>
      <c r="G307" s="2" t="str">
        <f>TEXT(MID(Sales_Transactions[[#This Row],[Order Date]],2,5),"yyy")</f>
        <v>2011</v>
      </c>
      <c r="H307" s="2" t="str">
        <f>TEXT(MID(Sales_Transactions[[#This Row],[Order Date]],2,5),"yyy/m")</f>
        <v>2011/7</v>
      </c>
      <c r="I307" t="s">
        <v>33</v>
      </c>
      <c r="J307">
        <f t="shared" si="24"/>
        <v>4</v>
      </c>
      <c r="K307" s="2">
        <v>20</v>
      </c>
      <c r="L307" s="3">
        <v>100.4</v>
      </c>
      <c r="M307" s="4">
        <v>0.06</v>
      </c>
      <c r="N307" s="5" t="s">
        <v>23</v>
      </c>
      <c r="O307" s="3">
        <v>11.94</v>
      </c>
      <c r="P307" s="3">
        <v>5.18</v>
      </c>
      <c r="Q307" s="3">
        <v>2.04</v>
      </c>
      <c r="R307" s="5" t="s">
        <v>194</v>
      </c>
      <c r="S307" s="5" t="s">
        <v>195</v>
      </c>
      <c r="T307" s="5" t="str">
        <f t="shared" si="25"/>
        <v>Beth Thompson</v>
      </c>
      <c r="U307" t="s">
        <v>260</v>
      </c>
      <c r="V307" s="5" t="s">
        <v>47</v>
      </c>
      <c r="W307" s="5" t="s">
        <v>28</v>
      </c>
      <c r="X307" s="5" t="s">
        <v>75</v>
      </c>
      <c r="Y307" s="5" t="s">
        <v>642</v>
      </c>
      <c r="Z307" s="5" t="s">
        <v>84</v>
      </c>
      <c r="AA307" s="4">
        <v>0.36</v>
      </c>
      <c r="AB307" s="1">
        <v>40757</v>
      </c>
      <c r="AC307" s="1">
        <v>23547</v>
      </c>
      <c r="AD307">
        <f t="shared" si="26"/>
        <v>2</v>
      </c>
      <c r="AE307">
        <f t="shared" ca="1" si="27"/>
        <v>60</v>
      </c>
      <c r="AF307" t="str">
        <f t="shared" ca="1" si="28"/>
        <v>18-64</v>
      </c>
      <c r="AG307" s="3">
        <f t="shared" si="29"/>
        <v>0.36084459999999996</v>
      </c>
      <c r="AH307" t="str">
        <f>_xlfn.IFNA(VLOOKUP(Sales_Transactions[[#This Row],[Order ID]],Returned_Items[#All],2,FALSE),"Not Returned")</f>
        <v>Not Returned</v>
      </c>
    </row>
    <row r="308" spans="1:34" x14ac:dyDescent="0.25">
      <c r="A308">
        <v>33377</v>
      </c>
      <c r="C308" t="s">
        <v>641</v>
      </c>
      <c r="D308" s="2" t="str">
        <f>TEXT(MID(Sales_Transactions[[#This Row],[Order Date]],2,5),"d/m/yyy")</f>
        <v>31/7/2011</v>
      </c>
      <c r="E308" s="2" t="str">
        <f>TEXT(MID(Sales_Transactions[[#This Row],[Order Date]],2,5),"d")</f>
        <v>31</v>
      </c>
      <c r="F308" s="2" t="str">
        <f>TEXT(MID(Sales_Transactions[[#This Row],[Order Date]],2,5),"m")</f>
        <v>7</v>
      </c>
      <c r="G308" s="2" t="str">
        <f>TEXT(MID(Sales_Transactions[[#This Row],[Order Date]],2,5),"yyy")</f>
        <v>2011</v>
      </c>
      <c r="H308" s="2" t="str">
        <f>TEXT(MID(Sales_Transactions[[#This Row],[Order Date]],2,5),"yyy/m")</f>
        <v>2011/7</v>
      </c>
      <c r="I308" t="s">
        <v>33</v>
      </c>
      <c r="J308">
        <f t="shared" si="24"/>
        <v>4</v>
      </c>
      <c r="K308" s="2">
        <v>19</v>
      </c>
      <c r="L308" s="3">
        <v>327.14999999999998</v>
      </c>
      <c r="M308" s="4">
        <v>0.04</v>
      </c>
      <c r="N308" s="5" t="s">
        <v>23</v>
      </c>
      <c r="O308" s="3">
        <v>47.3</v>
      </c>
      <c r="P308" s="3">
        <v>17.239999999999998</v>
      </c>
      <c r="Q308" s="3">
        <v>3.26</v>
      </c>
      <c r="R308" s="5" t="s">
        <v>194</v>
      </c>
      <c r="S308" s="5" t="s">
        <v>195</v>
      </c>
      <c r="T308" s="5" t="str">
        <f t="shared" si="25"/>
        <v>Beth Thompson</v>
      </c>
      <c r="U308" t="s">
        <v>260</v>
      </c>
      <c r="V308" s="5" t="s">
        <v>47</v>
      </c>
      <c r="W308" s="5" t="s">
        <v>28</v>
      </c>
      <c r="X308" s="5" t="s">
        <v>221</v>
      </c>
      <c r="Y308" s="5" t="s">
        <v>643</v>
      </c>
      <c r="Z308" s="5" t="s">
        <v>60</v>
      </c>
      <c r="AA308" s="4">
        <v>0.56000000000000005</v>
      </c>
      <c r="AB308" s="1">
        <v>40756</v>
      </c>
      <c r="AC308" s="1">
        <v>23550</v>
      </c>
      <c r="AD308">
        <f t="shared" si="26"/>
        <v>1</v>
      </c>
      <c r="AE308">
        <f t="shared" ca="1" si="27"/>
        <v>60</v>
      </c>
      <c r="AF308" t="str">
        <f t="shared" ca="1" si="28"/>
        <v>18-64</v>
      </c>
      <c r="AG308" s="3">
        <f t="shared" si="29"/>
        <v>1.0785844210526314</v>
      </c>
      <c r="AH308" t="str">
        <f>_xlfn.IFNA(VLOOKUP(Sales_Transactions[[#This Row],[Order ID]],Returned_Items[#All],2,FALSE),"Not Returned")</f>
        <v>Not Returned</v>
      </c>
    </row>
    <row r="309" spans="1:34" x14ac:dyDescent="0.25">
      <c r="A309">
        <v>33444</v>
      </c>
      <c r="C309" t="s">
        <v>644</v>
      </c>
      <c r="D309" s="2" t="str">
        <f>TEXT(MID(Sales_Transactions[[#This Row],[Order Date]],2,5),"d/m/yyy")</f>
        <v>6/10/2012</v>
      </c>
      <c r="E309" s="2" t="str">
        <f>TEXT(MID(Sales_Transactions[[#This Row],[Order Date]],2,5),"d")</f>
        <v>6</v>
      </c>
      <c r="F309" s="2" t="str">
        <f>TEXT(MID(Sales_Transactions[[#This Row],[Order Date]],2,5),"m")</f>
        <v>10</v>
      </c>
      <c r="G309" s="2" t="str">
        <f>TEXT(MID(Sales_Transactions[[#This Row],[Order Date]],2,5),"yyy")</f>
        <v>2012</v>
      </c>
      <c r="H309" s="2" t="str">
        <f>TEXT(MID(Sales_Transactions[[#This Row],[Order Date]],2,5),"yyy/m")</f>
        <v>2012/10</v>
      </c>
      <c r="I309" t="s">
        <v>78</v>
      </c>
      <c r="J309">
        <f t="shared" si="24"/>
        <v>3</v>
      </c>
      <c r="K309" s="2">
        <v>11</v>
      </c>
      <c r="L309" s="3">
        <v>30.51</v>
      </c>
      <c r="M309" s="4">
        <v>0.09</v>
      </c>
      <c r="N309" s="5" t="s">
        <v>23</v>
      </c>
      <c r="O309" s="3">
        <v>-17.68</v>
      </c>
      <c r="P309" s="3">
        <v>2.6</v>
      </c>
      <c r="Q309" s="3">
        <v>2.4</v>
      </c>
      <c r="R309" s="5" t="s">
        <v>143</v>
      </c>
      <c r="S309" s="5" t="s">
        <v>144</v>
      </c>
      <c r="T309" s="5" t="str">
        <f t="shared" si="25"/>
        <v>Alan Barnes</v>
      </c>
      <c r="U309" t="s">
        <v>260</v>
      </c>
      <c r="V309" s="5" t="s">
        <v>47</v>
      </c>
      <c r="W309" s="5" t="s">
        <v>28</v>
      </c>
      <c r="X309" s="5" t="s">
        <v>124</v>
      </c>
      <c r="Y309" s="5" t="s">
        <v>645</v>
      </c>
      <c r="Z309" s="5" t="s">
        <v>84</v>
      </c>
      <c r="AA309" s="4">
        <v>0.57999999999999996</v>
      </c>
      <c r="AB309" s="1">
        <v>41189</v>
      </c>
      <c r="AC309" s="1">
        <v>21493</v>
      </c>
      <c r="AD309">
        <f t="shared" si="26"/>
        <v>1</v>
      </c>
      <c r="AE309">
        <f t="shared" ca="1" si="27"/>
        <v>65</v>
      </c>
      <c r="AF309" t="str">
        <f t="shared" ca="1" si="28"/>
        <v>Over 65</v>
      </c>
      <c r="AG309" s="3">
        <f t="shared" si="29"/>
        <v>0.45433272727272728</v>
      </c>
      <c r="AH309" t="str">
        <f>_xlfn.IFNA(VLOOKUP(Sales_Transactions[[#This Row],[Order ID]],Returned_Items[#All],2,FALSE),"Not Returned")</f>
        <v>Not Returned</v>
      </c>
    </row>
    <row r="310" spans="1:34" x14ac:dyDescent="0.25">
      <c r="A310">
        <v>33444</v>
      </c>
      <c r="C310" t="s">
        <v>644</v>
      </c>
      <c r="D310" s="2" t="str">
        <f>TEXT(MID(Sales_Transactions[[#This Row],[Order Date]],2,5),"d/m/yyy")</f>
        <v>6/10/2012</v>
      </c>
      <c r="E310" s="2" t="str">
        <f>TEXT(MID(Sales_Transactions[[#This Row],[Order Date]],2,5),"d")</f>
        <v>6</v>
      </c>
      <c r="F310" s="2" t="str">
        <f>TEXT(MID(Sales_Transactions[[#This Row],[Order Date]],2,5),"m")</f>
        <v>10</v>
      </c>
      <c r="G310" s="2" t="str">
        <f>TEXT(MID(Sales_Transactions[[#This Row],[Order Date]],2,5),"yyy")</f>
        <v>2012</v>
      </c>
      <c r="H310" s="2" t="str">
        <f>TEXT(MID(Sales_Transactions[[#This Row],[Order Date]],2,5),"yyy/m")</f>
        <v>2012/10</v>
      </c>
      <c r="I310" t="s">
        <v>78</v>
      </c>
      <c r="J310">
        <f t="shared" si="24"/>
        <v>3</v>
      </c>
      <c r="K310" s="2">
        <v>8</v>
      </c>
      <c r="L310" s="3">
        <v>127.8</v>
      </c>
      <c r="M310" s="4">
        <v>7.0000000000000007E-2</v>
      </c>
      <c r="N310" s="5" t="s">
        <v>23</v>
      </c>
      <c r="O310" s="3">
        <v>-30.48</v>
      </c>
      <c r="P310" s="3">
        <v>14.97</v>
      </c>
      <c r="Q310" s="3">
        <v>7.51</v>
      </c>
      <c r="R310" s="5" t="s">
        <v>143</v>
      </c>
      <c r="S310" s="5" t="s">
        <v>144</v>
      </c>
      <c r="T310" s="5" t="str">
        <f t="shared" si="25"/>
        <v>Alan Barnes</v>
      </c>
      <c r="U310" t="s">
        <v>260</v>
      </c>
      <c r="V310" s="5" t="s">
        <v>47</v>
      </c>
      <c r="W310" s="5" t="s">
        <v>28</v>
      </c>
      <c r="X310" s="5" t="s">
        <v>29</v>
      </c>
      <c r="Y310" s="5" t="s">
        <v>646</v>
      </c>
      <c r="Z310" s="5" t="s">
        <v>43</v>
      </c>
      <c r="AA310" s="4">
        <v>0.56999999999999995</v>
      </c>
      <c r="AB310" s="1">
        <v>41190</v>
      </c>
      <c r="AC310" s="1">
        <v>21249</v>
      </c>
      <c r="AD310">
        <f t="shared" si="26"/>
        <v>2</v>
      </c>
      <c r="AE310">
        <f t="shared" ca="1" si="27"/>
        <v>66</v>
      </c>
      <c r="AF310" t="str">
        <f t="shared" ca="1" si="28"/>
        <v>Over 65</v>
      </c>
      <c r="AG310" s="3">
        <f t="shared" si="29"/>
        <v>2.808690125</v>
      </c>
      <c r="AH310" t="str">
        <f>_xlfn.IFNA(VLOOKUP(Sales_Transactions[[#This Row],[Order ID]],Returned_Items[#All],2,FALSE),"Not Returned")</f>
        <v>Not Returned</v>
      </c>
    </row>
    <row r="311" spans="1:34" x14ac:dyDescent="0.25">
      <c r="A311">
        <v>33703</v>
      </c>
      <c r="C311" t="s">
        <v>647</v>
      </c>
      <c r="D311" s="2" t="str">
        <f>TEXT(MID(Sales_Transactions[[#This Row],[Order Date]],2,5),"d/m/yyy")</f>
        <v>6/2/2010</v>
      </c>
      <c r="E311" s="2" t="str">
        <f>TEXT(MID(Sales_Transactions[[#This Row],[Order Date]],2,5),"d")</f>
        <v>6</v>
      </c>
      <c r="F311" s="2" t="str">
        <f>TEXT(MID(Sales_Transactions[[#This Row],[Order Date]],2,5),"m")</f>
        <v>2</v>
      </c>
      <c r="G311" s="2" t="str">
        <f>TEXT(MID(Sales_Transactions[[#This Row],[Order Date]],2,5),"yyy")</f>
        <v>2010</v>
      </c>
      <c r="H311" s="2" t="str">
        <f>TEXT(MID(Sales_Transactions[[#This Row],[Order Date]],2,5),"yyy/m")</f>
        <v>2010/2</v>
      </c>
      <c r="I311" t="s">
        <v>52</v>
      </c>
      <c r="J311">
        <f t="shared" si="24"/>
        <v>1</v>
      </c>
      <c r="K311" s="2">
        <v>4</v>
      </c>
      <c r="L311" s="3">
        <v>242.36</v>
      </c>
      <c r="M311" s="4">
        <v>0.08</v>
      </c>
      <c r="N311" s="5" t="s">
        <v>23</v>
      </c>
      <c r="O311" s="3">
        <v>-131.47999999999999</v>
      </c>
      <c r="P311" s="3">
        <v>60.98</v>
      </c>
      <c r="Q311" s="3">
        <v>1.99</v>
      </c>
      <c r="R311" s="5" t="s">
        <v>62</v>
      </c>
      <c r="S311" s="5" t="s">
        <v>119</v>
      </c>
      <c r="T311" s="5" t="str">
        <f t="shared" si="25"/>
        <v>Carl Ludwig</v>
      </c>
      <c r="U311" t="s">
        <v>260</v>
      </c>
      <c r="V311" s="5" t="s">
        <v>47</v>
      </c>
      <c r="W311" s="5" t="s">
        <v>48</v>
      </c>
      <c r="X311" s="5" t="s">
        <v>87</v>
      </c>
      <c r="Y311" s="5" t="s">
        <v>648</v>
      </c>
      <c r="Z311" s="5" t="s">
        <v>60</v>
      </c>
      <c r="AA311" s="4">
        <v>0.5</v>
      </c>
      <c r="AB311" s="1">
        <v>40216</v>
      </c>
      <c r="AC311" s="1">
        <v>21348</v>
      </c>
      <c r="AD311">
        <f t="shared" si="26"/>
        <v>1</v>
      </c>
      <c r="AE311">
        <f t="shared" ca="1" si="27"/>
        <v>66</v>
      </c>
      <c r="AF311" t="str">
        <f t="shared" ca="1" si="28"/>
        <v>Over 65</v>
      </c>
      <c r="AG311" s="3">
        <f t="shared" si="29"/>
        <v>15.730304</v>
      </c>
      <c r="AH311" t="str">
        <f>_xlfn.IFNA(VLOOKUP(Sales_Transactions[[#This Row],[Order ID]],Returned_Items[#All],2,FALSE),"Not Returned")</f>
        <v>Not Returned</v>
      </c>
    </row>
    <row r="312" spans="1:34" x14ac:dyDescent="0.25">
      <c r="A312">
        <v>33703</v>
      </c>
      <c r="C312" t="s">
        <v>647</v>
      </c>
      <c r="D312" s="2" t="str">
        <f>TEXT(MID(Sales_Transactions[[#This Row],[Order Date]],2,5),"d/m/yyy")</f>
        <v>6/2/2010</v>
      </c>
      <c r="E312" s="2" t="str">
        <f>TEXT(MID(Sales_Transactions[[#This Row],[Order Date]],2,5),"d")</f>
        <v>6</v>
      </c>
      <c r="F312" s="2" t="str">
        <f>TEXT(MID(Sales_Transactions[[#This Row],[Order Date]],2,5),"m")</f>
        <v>2</v>
      </c>
      <c r="G312" s="2" t="str">
        <f>TEXT(MID(Sales_Transactions[[#This Row],[Order Date]],2,5),"yyy")</f>
        <v>2010</v>
      </c>
      <c r="H312" s="2" t="str">
        <f>TEXT(MID(Sales_Transactions[[#This Row],[Order Date]],2,5),"yyy/m")</f>
        <v>2010/2</v>
      </c>
      <c r="I312" t="s">
        <v>52</v>
      </c>
      <c r="J312">
        <f t="shared" si="24"/>
        <v>1</v>
      </c>
      <c r="K312" s="2">
        <v>25</v>
      </c>
      <c r="L312" s="3">
        <v>802.19</v>
      </c>
      <c r="M312" s="4">
        <v>0</v>
      </c>
      <c r="N312" s="5" t="s">
        <v>23</v>
      </c>
      <c r="O312" s="3">
        <v>56.26</v>
      </c>
      <c r="P312" s="3">
        <v>29.74</v>
      </c>
      <c r="Q312" s="3">
        <v>6.64</v>
      </c>
      <c r="R312" s="5" t="s">
        <v>62</v>
      </c>
      <c r="S312" s="5" t="s">
        <v>119</v>
      </c>
      <c r="T312" s="5" t="str">
        <f t="shared" si="25"/>
        <v>Carl Ludwig</v>
      </c>
      <c r="U312" t="s">
        <v>260</v>
      </c>
      <c r="V312" s="5" t="s">
        <v>47</v>
      </c>
      <c r="W312" s="5" t="s">
        <v>28</v>
      </c>
      <c r="X312" s="5" t="s">
        <v>29</v>
      </c>
      <c r="Y312" s="5" t="s">
        <v>616</v>
      </c>
      <c r="Z312" s="5" t="s">
        <v>43</v>
      </c>
      <c r="AA312" s="4">
        <v>0.7</v>
      </c>
      <c r="AB312" s="1">
        <v>40216</v>
      </c>
      <c r="AC312" s="1">
        <v>21010</v>
      </c>
      <c r="AD312">
        <f t="shared" si="26"/>
        <v>1</v>
      </c>
      <c r="AE312">
        <f t="shared" ca="1" si="27"/>
        <v>67</v>
      </c>
      <c r="AF312" t="str">
        <f t="shared" ca="1" si="28"/>
        <v>Over 65</v>
      </c>
      <c r="AG312" s="3">
        <f t="shared" si="29"/>
        <v>1.4551999999999998</v>
      </c>
      <c r="AH312" t="str">
        <f>_xlfn.IFNA(VLOOKUP(Sales_Transactions[[#This Row],[Order ID]],Returned_Items[#All],2,FALSE),"Not Returned")</f>
        <v>Not Returned</v>
      </c>
    </row>
    <row r="313" spans="1:34" x14ac:dyDescent="0.25">
      <c r="A313">
        <v>33703</v>
      </c>
      <c r="C313" t="s">
        <v>647</v>
      </c>
      <c r="D313" s="2" t="str">
        <f>TEXT(MID(Sales_Transactions[[#This Row],[Order Date]],2,5),"d/m/yyy")</f>
        <v>6/2/2010</v>
      </c>
      <c r="E313" s="2" t="str">
        <f>TEXT(MID(Sales_Transactions[[#This Row],[Order Date]],2,5),"d")</f>
        <v>6</v>
      </c>
      <c r="F313" s="2" t="str">
        <f>TEXT(MID(Sales_Transactions[[#This Row],[Order Date]],2,5),"m")</f>
        <v>2</v>
      </c>
      <c r="G313" s="2" t="str">
        <f>TEXT(MID(Sales_Transactions[[#This Row],[Order Date]],2,5),"yyy")</f>
        <v>2010</v>
      </c>
      <c r="H313" s="2" t="str">
        <f>TEXT(MID(Sales_Transactions[[#This Row],[Order Date]],2,5),"yyy/m")</f>
        <v>2010/2</v>
      </c>
      <c r="I313" t="s">
        <v>52</v>
      </c>
      <c r="J313">
        <f t="shared" si="24"/>
        <v>1</v>
      </c>
      <c r="K313" s="2">
        <v>4</v>
      </c>
      <c r="L313" s="3">
        <v>63.52</v>
      </c>
      <c r="M313" s="4">
        <v>0.08</v>
      </c>
      <c r="N313" s="5" t="s">
        <v>67</v>
      </c>
      <c r="O313" s="3">
        <v>-8.4700000000000006</v>
      </c>
      <c r="P313" s="3">
        <v>12.21</v>
      </c>
      <c r="Q313" s="3">
        <v>4.8099999999999996</v>
      </c>
      <c r="R313" s="5" t="s">
        <v>62</v>
      </c>
      <c r="S313" s="5" t="s">
        <v>119</v>
      </c>
      <c r="T313" s="5" t="str">
        <f t="shared" si="25"/>
        <v>Carl Ludwig</v>
      </c>
      <c r="U313" t="s">
        <v>260</v>
      </c>
      <c r="V313" s="5" t="s">
        <v>47</v>
      </c>
      <c r="W313" s="5" t="s">
        <v>28</v>
      </c>
      <c r="X313" s="5" t="s">
        <v>29</v>
      </c>
      <c r="Y313" s="5" t="s">
        <v>649</v>
      </c>
      <c r="Z313" s="5" t="s">
        <v>43</v>
      </c>
      <c r="AA313" s="4">
        <v>0.57999999999999996</v>
      </c>
      <c r="AB313" s="1">
        <v>40217</v>
      </c>
      <c r="AC313" s="1">
        <v>21056</v>
      </c>
      <c r="AD313">
        <f t="shared" si="26"/>
        <v>2</v>
      </c>
      <c r="AE313">
        <f t="shared" ca="1" si="27"/>
        <v>66</v>
      </c>
      <c r="AF313" t="str">
        <f t="shared" ca="1" si="28"/>
        <v>Over 65</v>
      </c>
      <c r="AG313" s="3">
        <f t="shared" si="29"/>
        <v>4.2525580000000005</v>
      </c>
      <c r="AH313" t="str">
        <f>_xlfn.IFNA(VLOOKUP(Sales_Transactions[[#This Row],[Order ID]],Returned_Items[#All],2,FALSE),"Not Returned")</f>
        <v>Not Returned</v>
      </c>
    </row>
    <row r="314" spans="1:34" x14ac:dyDescent="0.25">
      <c r="A314">
        <v>33734</v>
      </c>
      <c r="C314" t="s">
        <v>650</v>
      </c>
      <c r="D314" s="2" t="str">
        <f>TEXT(MID(Sales_Transactions[[#This Row],[Order Date]],2,5),"d/m/yyy")</f>
        <v>17/10/2011</v>
      </c>
      <c r="E314" s="2" t="str">
        <f>TEXT(MID(Sales_Transactions[[#This Row],[Order Date]],2,5),"d")</f>
        <v>17</v>
      </c>
      <c r="F314" s="2" t="str">
        <f>TEXT(MID(Sales_Transactions[[#This Row],[Order Date]],2,5),"m")</f>
        <v>10</v>
      </c>
      <c r="G314" s="2" t="str">
        <f>TEXT(MID(Sales_Transactions[[#This Row],[Order Date]],2,5),"yyy")</f>
        <v>2011</v>
      </c>
      <c r="H314" s="2" t="str">
        <f>TEXT(MID(Sales_Transactions[[#This Row],[Order Date]],2,5),"yyy/m")</f>
        <v>2011/10</v>
      </c>
      <c r="I314" t="s">
        <v>52</v>
      </c>
      <c r="J314">
        <f t="shared" si="24"/>
        <v>1</v>
      </c>
      <c r="K314" s="2">
        <v>13</v>
      </c>
      <c r="L314" s="3">
        <v>371.94</v>
      </c>
      <c r="M314" s="4">
        <v>0.05</v>
      </c>
      <c r="N314" s="5" t="s">
        <v>23</v>
      </c>
      <c r="O314" s="3">
        <v>106.53</v>
      </c>
      <c r="P314" s="3">
        <v>29.14</v>
      </c>
      <c r="Q314" s="3">
        <v>4.8600000000000003</v>
      </c>
      <c r="R314" s="5" t="s">
        <v>294</v>
      </c>
      <c r="S314" s="5" t="s">
        <v>295</v>
      </c>
      <c r="T314" s="5" t="str">
        <f t="shared" si="25"/>
        <v>Jamie Kunitz</v>
      </c>
      <c r="U314" t="s">
        <v>260</v>
      </c>
      <c r="V314" s="5" t="s">
        <v>47</v>
      </c>
      <c r="W314" s="5" t="s">
        <v>28</v>
      </c>
      <c r="X314" s="5" t="s">
        <v>75</v>
      </c>
      <c r="Y314" s="5" t="s">
        <v>651</v>
      </c>
      <c r="Z314" s="5" t="s">
        <v>84</v>
      </c>
      <c r="AA314" s="4">
        <v>0.38</v>
      </c>
      <c r="AB314" s="1">
        <v>40834</v>
      </c>
      <c r="AC314" s="1">
        <v>20913</v>
      </c>
      <c r="AD314">
        <f t="shared" si="26"/>
        <v>1</v>
      </c>
      <c r="AE314">
        <f t="shared" ca="1" si="27"/>
        <v>67</v>
      </c>
      <c r="AF314" t="str">
        <f t="shared" ca="1" si="28"/>
        <v>Over 65</v>
      </c>
      <c r="AG314" s="3">
        <f t="shared" si="29"/>
        <v>2.6142638461538463</v>
      </c>
      <c r="AH314" t="str">
        <f>_xlfn.IFNA(VLOOKUP(Sales_Transactions[[#This Row],[Order ID]],Returned_Items[#All],2,FALSE),"Not Returned")</f>
        <v>Not Returned</v>
      </c>
    </row>
    <row r="315" spans="1:34" x14ac:dyDescent="0.25">
      <c r="A315">
        <v>33888</v>
      </c>
      <c r="C315" t="s">
        <v>652</v>
      </c>
      <c r="D315" s="2" t="str">
        <f>TEXT(MID(Sales_Transactions[[#This Row],[Order Date]],2,5),"d/m/yyy")</f>
        <v>20/8/2009</v>
      </c>
      <c r="E315" s="2" t="str">
        <f>TEXT(MID(Sales_Transactions[[#This Row],[Order Date]],2,5),"d")</f>
        <v>20</v>
      </c>
      <c r="F315" s="2" t="str">
        <f>TEXT(MID(Sales_Transactions[[#This Row],[Order Date]],2,5),"m")</f>
        <v>8</v>
      </c>
      <c r="G315" s="2" t="str">
        <f>TEXT(MID(Sales_Transactions[[#This Row],[Order Date]],2,5),"yyy")</f>
        <v>2009</v>
      </c>
      <c r="H315" s="2" t="str">
        <f>TEXT(MID(Sales_Transactions[[#This Row],[Order Date]],2,5),"yyy/m")</f>
        <v>2009/8</v>
      </c>
      <c r="I315" t="s">
        <v>52</v>
      </c>
      <c r="J315">
        <f t="shared" si="24"/>
        <v>1</v>
      </c>
      <c r="K315" s="2">
        <v>31</v>
      </c>
      <c r="L315" s="3">
        <v>349.43</v>
      </c>
      <c r="M315" s="4">
        <v>0.04</v>
      </c>
      <c r="N315" s="5" t="s">
        <v>23</v>
      </c>
      <c r="O315" s="3">
        <v>-44.92</v>
      </c>
      <c r="P315" s="3">
        <v>11.5</v>
      </c>
      <c r="Q315" s="3">
        <v>7.19</v>
      </c>
      <c r="R315" s="5" t="s">
        <v>458</v>
      </c>
      <c r="S315" s="5" t="s">
        <v>459</v>
      </c>
      <c r="T315" s="5" t="str">
        <f t="shared" si="25"/>
        <v>Heather Kirkland</v>
      </c>
      <c r="U315" t="s">
        <v>260</v>
      </c>
      <c r="V315" s="5" t="s">
        <v>74</v>
      </c>
      <c r="W315" s="5" t="s">
        <v>28</v>
      </c>
      <c r="X315" s="5" t="s">
        <v>41</v>
      </c>
      <c r="Y315" s="5" t="s">
        <v>653</v>
      </c>
      <c r="Z315" s="5" t="s">
        <v>43</v>
      </c>
      <c r="AA315" s="4">
        <v>0.4</v>
      </c>
      <c r="AB315" s="1">
        <v>40048</v>
      </c>
      <c r="AC315" s="1">
        <v>20878</v>
      </c>
      <c r="AD315">
        <f t="shared" si="26"/>
        <v>3</v>
      </c>
      <c r="AE315">
        <f t="shared" ca="1" si="27"/>
        <v>67</v>
      </c>
      <c r="AF315" t="str">
        <f t="shared" ca="1" si="28"/>
        <v>Over 65</v>
      </c>
      <c r="AG315" s="3">
        <f t="shared" si="29"/>
        <v>0.6027548387096775</v>
      </c>
      <c r="AH315" t="str">
        <f>_xlfn.IFNA(VLOOKUP(Sales_Transactions[[#This Row],[Order ID]],Returned_Items[#All],2,FALSE),"Not Returned")</f>
        <v>Not Returned</v>
      </c>
    </row>
    <row r="316" spans="1:34" x14ac:dyDescent="0.25">
      <c r="A316">
        <v>33888</v>
      </c>
      <c r="C316" t="s">
        <v>652</v>
      </c>
      <c r="D316" s="2" t="str">
        <f>TEXT(MID(Sales_Transactions[[#This Row],[Order Date]],2,5),"d/m/yyy")</f>
        <v>20/8/2009</v>
      </c>
      <c r="E316" s="2" t="str">
        <f>TEXT(MID(Sales_Transactions[[#This Row],[Order Date]],2,5),"d")</f>
        <v>20</v>
      </c>
      <c r="F316" s="2" t="str">
        <f>TEXT(MID(Sales_Transactions[[#This Row],[Order Date]],2,5),"m")</f>
        <v>8</v>
      </c>
      <c r="G316" s="2" t="str">
        <f>TEXT(MID(Sales_Transactions[[#This Row],[Order Date]],2,5),"yyy")</f>
        <v>2009</v>
      </c>
      <c r="H316" s="2" t="str">
        <f>TEXT(MID(Sales_Transactions[[#This Row],[Order Date]],2,5),"yyy/m")</f>
        <v>2009/8</v>
      </c>
      <c r="I316" t="s">
        <v>52</v>
      </c>
      <c r="J316">
        <f t="shared" si="24"/>
        <v>1</v>
      </c>
      <c r="K316" s="2">
        <v>3</v>
      </c>
      <c r="L316" s="3">
        <v>58.33</v>
      </c>
      <c r="M316" s="4">
        <v>0.02</v>
      </c>
      <c r="N316" s="5" t="s">
        <v>23</v>
      </c>
      <c r="O316" s="3">
        <v>-35.08</v>
      </c>
      <c r="P316" s="3">
        <v>15.7</v>
      </c>
      <c r="Q316" s="3">
        <v>11.25</v>
      </c>
      <c r="R316" s="5" t="s">
        <v>458</v>
      </c>
      <c r="S316" s="5" t="s">
        <v>459</v>
      </c>
      <c r="T316" s="5" t="str">
        <f t="shared" si="25"/>
        <v>Heather Kirkland</v>
      </c>
      <c r="U316" t="s">
        <v>260</v>
      </c>
      <c r="V316" s="5" t="s">
        <v>74</v>
      </c>
      <c r="W316" s="5" t="s">
        <v>28</v>
      </c>
      <c r="X316" s="5" t="s">
        <v>29</v>
      </c>
      <c r="Y316" s="5" t="s">
        <v>318</v>
      </c>
      <c r="Z316" s="5" t="s">
        <v>43</v>
      </c>
      <c r="AA316" s="4">
        <v>0.6</v>
      </c>
      <c r="AB316" s="1">
        <v>40046</v>
      </c>
      <c r="AC316" s="1">
        <v>21175</v>
      </c>
      <c r="AD316">
        <f t="shared" si="26"/>
        <v>1</v>
      </c>
      <c r="AE316">
        <f t="shared" ca="1" si="27"/>
        <v>66</v>
      </c>
      <c r="AF316" t="str">
        <f t="shared" ca="1" si="28"/>
        <v>Over 65</v>
      </c>
      <c r="AG316" s="3">
        <f t="shared" si="29"/>
        <v>8.982286666666667</v>
      </c>
      <c r="AH316" t="str">
        <f>_xlfn.IFNA(VLOOKUP(Sales_Transactions[[#This Row],[Order ID]],Returned_Items[#All],2,FALSE),"Not Returned")</f>
        <v>Not Returned</v>
      </c>
    </row>
    <row r="317" spans="1:34" x14ac:dyDescent="0.25">
      <c r="A317">
        <v>33888</v>
      </c>
      <c r="C317" t="s">
        <v>652</v>
      </c>
      <c r="D317" s="2" t="str">
        <f>TEXT(MID(Sales_Transactions[[#This Row],[Order Date]],2,5),"d/m/yyy")</f>
        <v>20/8/2009</v>
      </c>
      <c r="E317" s="2" t="str">
        <f>TEXT(MID(Sales_Transactions[[#This Row],[Order Date]],2,5),"d")</f>
        <v>20</v>
      </c>
      <c r="F317" s="2" t="str">
        <f>TEXT(MID(Sales_Transactions[[#This Row],[Order Date]],2,5),"m")</f>
        <v>8</v>
      </c>
      <c r="G317" s="2" t="str">
        <f>TEXT(MID(Sales_Transactions[[#This Row],[Order Date]],2,5),"yyy")</f>
        <v>2009</v>
      </c>
      <c r="H317" s="2" t="str">
        <f>TEXT(MID(Sales_Transactions[[#This Row],[Order Date]],2,5),"yyy/m")</f>
        <v>2009/8</v>
      </c>
      <c r="I317" t="s">
        <v>52</v>
      </c>
      <c r="J317">
        <f t="shared" si="24"/>
        <v>1</v>
      </c>
      <c r="K317" s="2">
        <v>47</v>
      </c>
      <c r="L317" s="3">
        <v>10377.219999999999</v>
      </c>
      <c r="M317" s="4">
        <v>0.05</v>
      </c>
      <c r="N317" s="5" t="s">
        <v>34</v>
      </c>
      <c r="O317" s="3">
        <v>965.48</v>
      </c>
      <c r="P317" s="3">
        <v>225.02</v>
      </c>
      <c r="Q317" s="3">
        <v>28.66</v>
      </c>
      <c r="R317" s="5" t="s">
        <v>458</v>
      </c>
      <c r="S317" s="5" t="s">
        <v>459</v>
      </c>
      <c r="T317" s="5" t="str">
        <f t="shared" si="25"/>
        <v>Heather Kirkland</v>
      </c>
      <c r="U317" t="s">
        <v>260</v>
      </c>
      <c r="V317" s="5" t="s">
        <v>74</v>
      </c>
      <c r="W317" s="5" t="s">
        <v>28</v>
      </c>
      <c r="X317" s="5" t="s">
        <v>29</v>
      </c>
      <c r="Y317" s="5" t="s">
        <v>654</v>
      </c>
      <c r="Z317" s="5" t="s">
        <v>40</v>
      </c>
      <c r="AA317" s="4">
        <v>0.72</v>
      </c>
      <c r="AB317" s="1">
        <v>40047</v>
      </c>
      <c r="AC317" s="1">
        <v>21094</v>
      </c>
      <c r="AD317">
        <f t="shared" si="26"/>
        <v>2</v>
      </c>
      <c r="AE317">
        <f t="shared" ca="1" si="27"/>
        <v>66</v>
      </c>
      <c r="AF317" t="str">
        <f t="shared" ca="1" si="28"/>
        <v>Over 65</v>
      </c>
      <c r="AG317" s="3">
        <f t="shared" si="29"/>
        <v>5.3950529787234043</v>
      </c>
      <c r="AH317" t="str">
        <f>_xlfn.IFNA(VLOOKUP(Sales_Transactions[[#This Row],[Order ID]],Returned_Items[#All],2,FALSE),"Not Returned")</f>
        <v>Not Returned</v>
      </c>
    </row>
    <row r="318" spans="1:34" x14ac:dyDescent="0.25">
      <c r="A318">
        <v>33894</v>
      </c>
      <c r="C318" t="s">
        <v>655</v>
      </c>
      <c r="D318" s="2" t="str">
        <f>TEXT(MID(Sales_Transactions[[#This Row],[Order Date]],2,5),"d/m/yyy")</f>
        <v>14/6/2010</v>
      </c>
      <c r="E318" s="2" t="str">
        <f>TEXT(MID(Sales_Transactions[[#This Row],[Order Date]],2,5),"d")</f>
        <v>14</v>
      </c>
      <c r="F318" s="2" t="str">
        <f>TEXT(MID(Sales_Transactions[[#This Row],[Order Date]],2,5),"m")</f>
        <v>6</v>
      </c>
      <c r="G318" s="2" t="str">
        <f>TEXT(MID(Sales_Transactions[[#This Row],[Order Date]],2,5),"yyy")</f>
        <v>2010</v>
      </c>
      <c r="H318" s="2" t="str">
        <f>TEXT(MID(Sales_Transactions[[#This Row],[Order Date]],2,5),"yyy/m")</f>
        <v>2010/6</v>
      </c>
      <c r="I318" t="s">
        <v>101</v>
      </c>
      <c r="J318">
        <f t="shared" si="24"/>
        <v>1</v>
      </c>
      <c r="K318" s="2">
        <v>14</v>
      </c>
      <c r="L318" s="3">
        <v>140.66</v>
      </c>
      <c r="M318" s="4">
        <v>0</v>
      </c>
      <c r="N318" s="5" t="s">
        <v>23</v>
      </c>
      <c r="O318" s="3">
        <v>11.34</v>
      </c>
      <c r="P318" s="3">
        <v>9.27</v>
      </c>
      <c r="Q318" s="3">
        <v>4.3899999999999997</v>
      </c>
      <c r="R318" s="5" t="s">
        <v>287</v>
      </c>
      <c r="S318" s="5" t="s">
        <v>288</v>
      </c>
      <c r="T318" s="5" t="str">
        <f t="shared" si="25"/>
        <v>Doug Bickford</v>
      </c>
      <c r="U318" t="s">
        <v>260</v>
      </c>
      <c r="V318" s="5" t="s">
        <v>47</v>
      </c>
      <c r="W318" s="5" t="s">
        <v>28</v>
      </c>
      <c r="X318" s="5" t="s">
        <v>75</v>
      </c>
      <c r="Y318" s="5" t="s">
        <v>656</v>
      </c>
      <c r="Z318" s="5" t="s">
        <v>84</v>
      </c>
      <c r="AA318" s="4">
        <v>0.38</v>
      </c>
      <c r="AB318" s="1">
        <v>40346</v>
      </c>
      <c r="AC318" s="1">
        <v>21141</v>
      </c>
      <c r="AD318">
        <f t="shared" si="26"/>
        <v>3</v>
      </c>
      <c r="AE318">
        <f t="shared" ca="1" si="27"/>
        <v>66</v>
      </c>
      <c r="AF318" t="str">
        <f t="shared" ca="1" si="28"/>
        <v>Over 65</v>
      </c>
      <c r="AG318" s="3">
        <f t="shared" si="29"/>
        <v>0.97571428571428576</v>
      </c>
      <c r="AH318" t="str">
        <f>_xlfn.IFNA(VLOOKUP(Sales_Transactions[[#This Row],[Order ID]],Returned_Items[#All],2,FALSE),"Not Returned")</f>
        <v>Not Returned</v>
      </c>
    </row>
    <row r="319" spans="1:34" x14ac:dyDescent="0.25">
      <c r="A319">
        <v>33894</v>
      </c>
      <c r="C319" t="s">
        <v>655</v>
      </c>
      <c r="D319" s="2" t="str">
        <f>TEXT(MID(Sales_Transactions[[#This Row],[Order Date]],2,5),"d/m/yyy")</f>
        <v>14/6/2010</v>
      </c>
      <c r="E319" s="2" t="str">
        <f>TEXT(MID(Sales_Transactions[[#This Row],[Order Date]],2,5),"d")</f>
        <v>14</v>
      </c>
      <c r="F319" s="2" t="str">
        <f>TEXT(MID(Sales_Transactions[[#This Row],[Order Date]],2,5),"m")</f>
        <v>6</v>
      </c>
      <c r="G319" s="2" t="str">
        <f>TEXT(MID(Sales_Transactions[[#This Row],[Order Date]],2,5),"yyy")</f>
        <v>2010</v>
      </c>
      <c r="H319" s="2" t="str">
        <f>TEXT(MID(Sales_Transactions[[#This Row],[Order Date]],2,5),"yyy/m")</f>
        <v>2010/6</v>
      </c>
      <c r="I319" t="s">
        <v>101</v>
      </c>
      <c r="J319">
        <f t="shared" si="24"/>
        <v>1</v>
      </c>
      <c r="K319" s="2">
        <v>5</v>
      </c>
      <c r="L319" s="3">
        <v>42.89</v>
      </c>
      <c r="M319" s="4">
        <v>0.02</v>
      </c>
      <c r="N319" s="5" t="s">
        <v>23</v>
      </c>
      <c r="O319" s="3">
        <v>-32.479999999999997</v>
      </c>
      <c r="P319" s="3">
        <v>6.84</v>
      </c>
      <c r="Q319" s="3">
        <v>8.3699999999999992</v>
      </c>
      <c r="R319" s="5" t="s">
        <v>287</v>
      </c>
      <c r="S319" s="5" t="s">
        <v>288</v>
      </c>
      <c r="T319" s="5" t="str">
        <f t="shared" si="25"/>
        <v>Doug Bickford</v>
      </c>
      <c r="U319" t="s">
        <v>260</v>
      </c>
      <c r="V319" s="5" t="s">
        <v>47</v>
      </c>
      <c r="W319" s="5" t="s">
        <v>28</v>
      </c>
      <c r="X319" s="5" t="s">
        <v>221</v>
      </c>
      <c r="Y319" s="5" t="s">
        <v>657</v>
      </c>
      <c r="Z319" s="5" t="s">
        <v>60</v>
      </c>
      <c r="AA319" s="4">
        <v>0.57999999999999996</v>
      </c>
      <c r="AB319" s="1">
        <v>40344</v>
      </c>
      <c r="AC319" s="1">
        <v>20715</v>
      </c>
      <c r="AD319">
        <f t="shared" si="26"/>
        <v>1</v>
      </c>
      <c r="AE319">
        <f t="shared" ca="1" si="27"/>
        <v>67</v>
      </c>
      <c r="AF319" t="str">
        <f t="shared" ca="1" si="28"/>
        <v>Over 65</v>
      </c>
      <c r="AG319" s="3">
        <f t="shared" si="29"/>
        <v>3.0417263999999995</v>
      </c>
      <c r="AH319" t="str">
        <f>_xlfn.IFNA(VLOOKUP(Sales_Transactions[[#This Row],[Order ID]],Returned_Items[#All],2,FALSE),"Not Returned")</f>
        <v>Not Returned</v>
      </c>
    </row>
    <row r="320" spans="1:34" x14ac:dyDescent="0.25">
      <c r="A320">
        <v>33894</v>
      </c>
      <c r="C320" t="s">
        <v>655</v>
      </c>
      <c r="D320" s="2" t="str">
        <f>TEXT(MID(Sales_Transactions[[#This Row],[Order Date]],2,5),"d/m/yyy")</f>
        <v>14/6/2010</v>
      </c>
      <c r="E320" s="2" t="str">
        <f>TEXT(MID(Sales_Transactions[[#This Row],[Order Date]],2,5),"d")</f>
        <v>14</v>
      </c>
      <c r="F320" s="2" t="str">
        <f>TEXT(MID(Sales_Transactions[[#This Row],[Order Date]],2,5),"m")</f>
        <v>6</v>
      </c>
      <c r="G320" s="2" t="str">
        <f>TEXT(MID(Sales_Transactions[[#This Row],[Order Date]],2,5),"yyy")</f>
        <v>2010</v>
      </c>
      <c r="H320" s="2" t="str">
        <f>TEXT(MID(Sales_Transactions[[#This Row],[Order Date]],2,5),"yyy/m")</f>
        <v>2010/6</v>
      </c>
      <c r="I320" t="s">
        <v>101</v>
      </c>
      <c r="J320">
        <f t="shared" si="24"/>
        <v>1</v>
      </c>
      <c r="K320" s="2">
        <v>48</v>
      </c>
      <c r="L320" s="3">
        <v>226.5</v>
      </c>
      <c r="M320" s="4">
        <v>0.09</v>
      </c>
      <c r="N320" s="5" t="s">
        <v>23</v>
      </c>
      <c r="O320" s="3">
        <v>-173.15</v>
      </c>
      <c r="P320" s="3">
        <v>4.9800000000000004</v>
      </c>
      <c r="Q320" s="3">
        <v>4.62</v>
      </c>
      <c r="R320" s="5" t="s">
        <v>287</v>
      </c>
      <c r="S320" s="5" t="s">
        <v>288</v>
      </c>
      <c r="T320" s="5" t="str">
        <f t="shared" si="25"/>
        <v>Doug Bickford</v>
      </c>
      <c r="U320" t="s">
        <v>260</v>
      </c>
      <c r="V320" s="5" t="s">
        <v>47</v>
      </c>
      <c r="W320" s="5" t="s">
        <v>48</v>
      </c>
      <c r="X320" s="5" t="s">
        <v>87</v>
      </c>
      <c r="Y320" s="5" t="s">
        <v>658</v>
      </c>
      <c r="Z320" s="5" t="s">
        <v>60</v>
      </c>
      <c r="AA320" s="4">
        <v>0.64</v>
      </c>
      <c r="AB320" s="1">
        <v>40345</v>
      </c>
      <c r="AC320" s="1">
        <v>20754</v>
      </c>
      <c r="AD320">
        <f t="shared" si="26"/>
        <v>2</v>
      </c>
      <c r="AE320">
        <f t="shared" ca="1" si="27"/>
        <v>67</v>
      </c>
      <c r="AF320" t="str">
        <f t="shared" ca="1" si="28"/>
        <v>Over 65</v>
      </c>
      <c r="AG320" s="3">
        <f t="shared" si="29"/>
        <v>0.199906625</v>
      </c>
      <c r="AH320" t="str">
        <f>_xlfn.IFNA(VLOOKUP(Sales_Transactions[[#This Row],[Order ID]],Returned_Items[#All],2,FALSE),"Not Returned")</f>
        <v>Not Returned</v>
      </c>
    </row>
    <row r="321" spans="1:34" hidden="1" x14ac:dyDescent="0.25">
      <c r="A321">
        <v>33894</v>
      </c>
      <c r="C321" t="s">
        <v>655</v>
      </c>
      <c r="D321" s="2" t="str">
        <f>TEXT(MID(Sales_Transactions[[#This Row],[Order Date]],2,5),"d/m/yyy")</f>
        <v>14/6/2010</v>
      </c>
      <c r="E321" s="2" t="str">
        <f>TEXT(MID(Sales_Transactions[[#This Row],[Order Date]],2,5),"d")</f>
        <v>14</v>
      </c>
      <c r="F321" s="2" t="str">
        <f>TEXT(MID(Sales_Transactions[[#This Row],[Order Date]],2,5),"m")</f>
        <v>6</v>
      </c>
      <c r="G321" s="2" t="str">
        <f>TEXT(MID(Sales_Transactions[[#This Row],[Order Date]],2,5),"yyy")</f>
        <v>2010</v>
      </c>
      <c r="H321" s="2" t="str">
        <f>TEXT(MID(Sales_Transactions[[#This Row],[Order Date]],2,5),"yyy/m")</f>
        <v>2010/6</v>
      </c>
      <c r="I321" t="s">
        <v>101</v>
      </c>
      <c r="J321">
        <f t="shared" si="24"/>
        <v>1</v>
      </c>
      <c r="K321" s="2">
        <v>13</v>
      </c>
      <c r="L321">
        <v>438.93</v>
      </c>
      <c r="M321">
        <v>0.04</v>
      </c>
      <c r="N321" t="s">
        <v>279</v>
      </c>
      <c r="O321">
        <v>-119.02</v>
      </c>
      <c r="P321">
        <v>32.979999999999997</v>
      </c>
      <c r="Q321">
        <v>5.5</v>
      </c>
      <c r="R321" t="s">
        <v>287</v>
      </c>
      <c r="S321" t="s">
        <v>288</v>
      </c>
      <c r="T321" t="str">
        <f t="shared" si="25"/>
        <v>Doug Bickford</v>
      </c>
      <c r="U321" t="s">
        <v>260</v>
      </c>
      <c r="V321" t="s">
        <v>47</v>
      </c>
      <c r="W321" t="s">
        <v>48</v>
      </c>
      <c r="X321" t="s">
        <v>87</v>
      </c>
      <c r="Y321" t="s">
        <v>659</v>
      </c>
      <c r="Z321" t="s">
        <v>43</v>
      </c>
      <c r="AA321">
        <v>0.75</v>
      </c>
      <c r="AB321" s="1">
        <v>40345</v>
      </c>
      <c r="AC321" s="1">
        <v>15093</v>
      </c>
      <c r="AD321">
        <f t="shared" si="26"/>
        <v>2</v>
      </c>
      <c r="AE321">
        <f t="shared" ca="1" si="27"/>
        <v>83</v>
      </c>
      <c r="AF321" t="str">
        <f t="shared" ca="1" si="28"/>
        <v>Over 65</v>
      </c>
      <c r="AG321">
        <f t="shared" si="29"/>
        <v>2.9589852307692306</v>
      </c>
      <c r="AH321" t="str">
        <f>_xlfn.IFNA(VLOOKUP(Sales_Transactions[[#This Row],[Order ID]],Returned_Items[#All],2,FALSE),"Not Returned")</f>
        <v>Not Returned</v>
      </c>
    </row>
    <row r="322" spans="1:34" x14ac:dyDescent="0.25">
      <c r="A322">
        <v>33922</v>
      </c>
      <c r="C322" t="s">
        <v>660</v>
      </c>
      <c r="D322" s="2" t="str">
        <f>TEXT(MID(Sales_Transactions[[#This Row],[Order Date]],2,5),"d/m/yyy")</f>
        <v>27/2/2010</v>
      </c>
      <c r="E322" s="2" t="str">
        <f>TEXT(MID(Sales_Transactions[[#This Row],[Order Date]],2,5),"d")</f>
        <v>27</v>
      </c>
      <c r="F322" s="2" t="str">
        <f>TEXT(MID(Sales_Transactions[[#This Row],[Order Date]],2,5),"m")</f>
        <v>2</v>
      </c>
      <c r="G322" s="2" t="str">
        <f>TEXT(MID(Sales_Transactions[[#This Row],[Order Date]],2,5),"yyy")</f>
        <v>2010</v>
      </c>
      <c r="H322" s="2" t="str">
        <f>TEXT(MID(Sales_Transactions[[#This Row],[Order Date]],2,5),"yyy/m")</f>
        <v>2010/2</v>
      </c>
      <c r="I322" t="s">
        <v>52</v>
      </c>
      <c r="J322">
        <f t="shared" ref="J322:J385" si="30">IF(I322="Making Critical",5,IF(I322="High",4,IF(I322="Medium",3,IF(I322="Low",2,1))))</f>
        <v>1</v>
      </c>
      <c r="K322" s="2">
        <v>31</v>
      </c>
      <c r="L322" s="3">
        <v>15251.5</v>
      </c>
      <c r="M322" s="4">
        <v>0.06</v>
      </c>
      <c r="N322" s="5" t="s">
        <v>34</v>
      </c>
      <c r="O322" s="3">
        <v>5353.19</v>
      </c>
      <c r="P322" s="3">
        <v>500.97</v>
      </c>
      <c r="Q322" s="3">
        <v>69.3</v>
      </c>
      <c r="R322" s="5" t="s">
        <v>53</v>
      </c>
      <c r="S322" s="5" t="s">
        <v>86</v>
      </c>
      <c r="T322" s="5" t="str">
        <f t="shared" ref="T322:T385" si="31">R322 &amp; " " &amp; S322</f>
        <v>Carlos Daly</v>
      </c>
      <c r="U322" t="s">
        <v>260</v>
      </c>
      <c r="V322" s="5" t="s">
        <v>74</v>
      </c>
      <c r="W322" s="5" t="s">
        <v>48</v>
      </c>
      <c r="X322" s="5" t="s">
        <v>324</v>
      </c>
      <c r="Y322" s="5" t="s">
        <v>661</v>
      </c>
      <c r="Z322" s="5" t="s">
        <v>40</v>
      </c>
      <c r="AA322" s="4">
        <v>0.37</v>
      </c>
      <c r="AB322" s="1">
        <v>40236</v>
      </c>
      <c r="AC322" s="1">
        <v>15153</v>
      </c>
      <c r="AD322">
        <f t="shared" ref="AD322:AD385" si="32">_xlfn.DAYS(AB322,D322)</f>
        <v>0</v>
      </c>
      <c r="AE322">
        <f t="shared" ref="AE322:AE385" ca="1" si="33">DATEDIF(AC322,TODAY(),"Y")</f>
        <v>83</v>
      </c>
      <c r="AF322" t="str">
        <f t="shared" ref="AF322:AF385" ca="1" si="34">IF(AE322&lt;18,"Under 18",IF(AE322&lt;65,"18-64","Over 65"))</f>
        <v>Over 65</v>
      </c>
      <c r="AG322" s="3">
        <f t="shared" ref="AG322:AG385" si="35" xml:space="preserve"> (P322 - (M322 / 100) * P322 + Q322) / K322</f>
        <v>18.386110258064516</v>
      </c>
      <c r="AH322" t="str">
        <f>_xlfn.IFNA(VLOOKUP(Sales_Transactions[[#This Row],[Order ID]],Returned_Items[#All],2,FALSE),"Not Returned")</f>
        <v>Not Returned</v>
      </c>
    </row>
    <row r="323" spans="1:34" x14ac:dyDescent="0.25">
      <c r="A323">
        <v>34177</v>
      </c>
      <c r="C323" t="s">
        <v>662</v>
      </c>
      <c r="D323" s="2" t="str">
        <f>TEXT(MID(Sales_Transactions[[#This Row],[Order Date]],2,5),"d/m/yyy")</f>
        <v>15/8/2009</v>
      </c>
      <c r="E323" s="2" t="str">
        <f>TEXT(MID(Sales_Transactions[[#This Row],[Order Date]],2,5),"d")</f>
        <v>15</v>
      </c>
      <c r="F323" s="2" t="str">
        <f>TEXT(MID(Sales_Transactions[[#This Row],[Order Date]],2,5),"m")</f>
        <v>8</v>
      </c>
      <c r="G323" s="2" t="str">
        <f>TEXT(MID(Sales_Transactions[[#This Row],[Order Date]],2,5),"yyy")</f>
        <v>2009</v>
      </c>
      <c r="H323" s="2" t="str">
        <f>TEXT(MID(Sales_Transactions[[#This Row],[Order Date]],2,5),"yyy/m")</f>
        <v>2009/8</v>
      </c>
      <c r="I323" t="s">
        <v>33</v>
      </c>
      <c r="J323">
        <f t="shared" si="30"/>
        <v>4</v>
      </c>
      <c r="K323" s="2">
        <v>13</v>
      </c>
      <c r="L323" s="3">
        <v>34.42</v>
      </c>
      <c r="M323" s="4">
        <v>0.02</v>
      </c>
      <c r="N323" s="5" t="s">
        <v>23</v>
      </c>
      <c r="O323" s="3">
        <v>9.4700000000000006</v>
      </c>
      <c r="P323" s="3">
        <v>2.61</v>
      </c>
      <c r="Q323" s="3">
        <v>0.5</v>
      </c>
      <c r="R323" s="5" t="s">
        <v>663</v>
      </c>
      <c r="S323" s="5" t="s">
        <v>664</v>
      </c>
      <c r="T323" s="5" t="str">
        <f t="shared" si="31"/>
        <v>Toby Braunhardt</v>
      </c>
      <c r="U323" t="s">
        <v>260</v>
      </c>
      <c r="V323" s="5" t="s">
        <v>47</v>
      </c>
      <c r="W323" s="5" t="s">
        <v>28</v>
      </c>
      <c r="X323" s="5" t="s">
        <v>115</v>
      </c>
      <c r="Y323" s="5" t="s">
        <v>665</v>
      </c>
      <c r="Z323" s="5" t="s">
        <v>43</v>
      </c>
      <c r="AA323" s="4">
        <v>0.39</v>
      </c>
      <c r="AB323" s="1">
        <v>40043</v>
      </c>
      <c r="AC323" s="1">
        <v>15530</v>
      </c>
      <c r="AD323">
        <f t="shared" si="32"/>
        <v>3</v>
      </c>
      <c r="AE323">
        <f t="shared" ca="1" si="33"/>
        <v>82</v>
      </c>
      <c r="AF323" t="str">
        <f t="shared" ca="1" si="34"/>
        <v>Over 65</v>
      </c>
      <c r="AG323" s="3">
        <f t="shared" si="35"/>
        <v>0.23919061538461536</v>
      </c>
      <c r="AH323" t="str">
        <f>_xlfn.IFNA(VLOOKUP(Sales_Transactions[[#This Row],[Order ID]],Returned_Items[#All],2,FALSE),"Not Returned")</f>
        <v>Not Returned</v>
      </c>
    </row>
    <row r="324" spans="1:34" x14ac:dyDescent="0.25">
      <c r="A324">
        <v>34177</v>
      </c>
      <c r="C324" t="s">
        <v>662</v>
      </c>
      <c r="D324" s="2" t="str">
        <f>TEXT(MID(Sales_Transactions[[#This Row],[Order Date]],2,5),"d/m/yyy")</f>
        <v>15/8/2009</v>
      </c>
      <c r="E324" s="2" t="str">
        <f>TEXT(MID(Sales_Transactions[[#This Row],[Order Date]],2,5),"d")</f>
        <v>15</v>
      </c>
      <c r="F324" s="2" t="str">
        <f>TEXT(MID(Sales_Transactions[[#This Row],[Order Date]],2,5),"m")</f>
        <v>8</v>
      </c>
      <c r="G324" s="2" t="str">
        <f>TEXT(MID(Sales_Transactions[[#This Row],[Order Date]],2,5),"yyy")</f>
        <v>2009</v>
      </c>
      <c r="H324" s="2" t="str">
        <f>TEXT(MID(Sales_Transactions[[#This Row],[Order Date]],2,5),"yyy/m")</f>
        <v>2009/8</v>
      </c>
      <c r="I324" t="s">
        <v>33</v>
      </c>
      <c r="J324">
        <f t="shared" si="30"/>
        <v>4</v>
      </c>
      <c r="K324" s="2">
        <v>26</v>
      </c>
      <c r="L324" s="3">
        <v>172.76</v>
      </c>
      <c r="M324" s="4">
        <v>0.1</v>
      </c>
      <c r="N324" s="5" t="s">
        <v>23</v>
      </c>
      <c r="O324" s="3">
        <v>73.180000000000007</v>
      </c>
      <c r="P324" s="3">
        <v>7.31</v>
      </c>
      <c r="Q324" s="3">
        <v>0.49</v>
      </c>
      <c r="R324" s="5" t="s">
        <v>663</v>
      </c>
      <c r="S324" s="5" t="s">
        <v>664</v>
      </c>
      <c r="T324" s="5" t="str">
        <f t="shared" si="31"/>
        <v>Toby Braunhardt</v>
      </c>
      <c r="U324" t="s">
        <v>260</v>
      </c>
      <c r="V324" s="5" t="s">
        <v>47</v>
      </c>
      <c r="W324" s="5" t="s">
        <v>28</v>
      </c>
      <c r="X324" s="5" t="s">
        <v>115</v>
      </c>
      <c r="Y324" s="5" t="s">
        <v>145</v>
      </c>
      <c r="Z324" s="5" t="s">
        <v>43</v>
      </c>
      <c r="AA324" s="4">
        <v>0.38</v>
      </c>
      <c r="AB324" s="1">
        <v>40041</v>
      </c>
      <c r="AC324" s="1">
        <v>15415</v>
      </c>
      <c r="AD324">
        <f t="shared" si="32"/>
        <v>1</v>
      </c>
      <c r="AE324">
        <f t="shared" ca="1" si="33"/>
        <v>82</v>
      </c>
      <c r="AF324" t="str">
        <f t="shared" ca="1" si="34"/>
        <v>Over 65</v>
      </c>
      <c r="AG324" s="3">
        <f t="shared" si="35"/>
        <v>0.29971884615384614</v>
      </c>
      <c r="AH324" t="str">
        <f>_xlfn.IFNA(VLOOKUP(Sales_Transactions[[#This Row],[Order ID]],Returned_Items[#All],2,FALSE),"Not Returned")</f>
        <v>Not Returned</v>
      </c>
    </row>
    <row r="325" spans="1:34" x14ac:dyDescent="0.25">
      <c r="A325">
        <v>34177</v>
      </c>
      <c r="C325" t="s">
        <v>662</v>
      </c>
      <c r="D325" s="2" t="str">
        <f>TEXT(MID(Sales_Transactions[[#This Row],[Order Date]],2,5),"d/m/yyy")</f>
        <v>15/8/2009</v>
      </c>
      <c r="E325" s="2" t="str">
        <f>TEXT(MID(Sales_Transactions[[#This Row],[Order Date]],2,5),"d")</f>
        <v>15</v>
      </c>
      <c r="F325" s="2" t="str">
        <f>TEXT(MID(Sales_Transactions[[#This Row],[Order Date]],2,5),"m")</f>
        <v>8</v>
      </c>
      <c r="G325" s="2" t="str">
        <f>TEXT(MID(Sales_Transactions[[#This Row],[Order Date]],2,5),"yyy")</f>
        <v>2009</v>
      </c>
      <c r="H325" s="2" t="str">
        <f>TEXT(MID(Sales_Transactions[[#This Row],[Order Date]],2,5),"yyy/m")</f>
        <v>2009/8</v>
      </c>
      <c r="I325" t="s">
        <v>33</v>
      </c>
      <c r="J325">
        <f t="shared" si="30"/>
        <v>4</v>
      </c>
      <c r="K325" s="2">
        <v>50</v>
      </c>
      <c r="L325" s="3">
        <v>853.16200000000003</v>
      </c>
      <c r="M325" s="4">
        <v>0.1</v>
      </c>
      <c r="N325" s="5" t="s">
        <v>23</v>
      </c>
      <c r="O325" s="3">
        <v>-83.95</v>
      </c>
      <c r="P325" s="3">
        <v>20.99</v>
      </c>
      <c r="Q325" s="3">
        <v>2.5</v>
      </c>
      <c r="R325" s="5" t="s">
        <v>663</v>
      </c>
      <c r="S325" s="5" t="s">
        <v>664</v>
      </c>
      <c r="T325" s="5" t="str">
        <f t="shared" si="31"/>
        <v>Toby Braunhardt</v>
      </c>
      <c r="U325" t="s">
        <v>260</v>
      </c>
      <c r="V325" s="5" t="s">
        <v>47</v>
      </c>
      <c r="W325" s="5" t="s">
        <v>48</v>
      </c>
      <c r="X325" s="5" t="s">
        <v>49</v>
      </c>
      <c r="Y325" s="5" t="s">
        <v>146</v>
      </c>
      <c r="Z325" s="5" t="s">
        <v>84</v>
      </c>
      <c r="AA325" s="4">
        <v>0.81</v>
      </c>
      <c r="AB325" s="1">
        <v>40041</v>
      </c>
      <c r="AC325" s="1">
        <v>15512</v>
      </c>
      <c r="AD325">
        <f t="shared" si="32"/>
        <v>1</v>
      </c>
      <c r="AE325">
        <f t="shared" ca="1" si="33"/>
        <v>82</v>
      </c>
      <c r="AF325" t="str">
        <f t="shared" ca="1" si="34"/>
        <v>Over 65</v>
      </c>
      <c r="AG325" s="3">
        <f t="shared" si="35"/>
        <v>0.46938019999999997</v>
      </c>
      <c r="AH325" t="str">
        <f>_xlfn.IFNA(VLOOKUP(Sales_Transactions[[#This Row],[Order ID]],Returned_Items[#All],2,FALSE),"Not Returned")</f>
        <v>Not Returned</v>
      </c>
    </row>
    <row r="326" spans="1:34" x14ac:dyDescent="0.25">
      <c r="A326">
        <v>34215</v>
      </c>
      <c r="C326" t="s">
        <v>666</v>
      </c>
      <c r="D326" s="2" t="str">
        <f>TEXT(MID(Sales_Transactions[[#This Row],[Order Date]],2,5),"d/m/yyy")</f>
        <v>14/5/2011</v>
      </c>
      <c r="E326" s="2" t="str">
        <f>TEXT(MID(Sales_Transactions[[#This Row],[Order Date]],2,5),"d")</f>
        <v>14</v>
      </c>
      <c r="F326" s="2" t="str">
        <f>TEXT(MID(Sales_Transactions[[#This Row],[Order Date]],2,5),"m")</f>
        <v>5</v>
      </c>
      <c r="G326" s="2" t="str">
        <f>TEXT(MID(Sales_Transactions[[#This Row],[Order Date]],2,5),"yyy")</f>
        <v>2011</v>
      </c>
      <c r="H326" s="2" t="str">
        <f>TEXT(MID(Sales_Transactions[[#This Row],[Order Date]],2,5),"yyy/m")</f>
        <v>2011/5</v>
      </c>
      <c r="I326" t="s">
        <v>33</v>
      </c>
      <c r="J326">
        <f t="shared" si="30"/>
        <v>4</v>
      </c>
      <c r="K326" s="2">
        <v>6</v>
      </c>
      <c r="L326" s="3">
        <v>35.65</v>
      </c>
      <c r="M326" s="4">
        <v>0.02</v>
      </c>
      <c r="N326" s="5" t="s">
        <v>23</v>
      </c>
      <c r="O326" s="3">
        <v>-5.92</v>
      </c>
      <c r="P326" s="3">
        <v>5.34</v>
      </c>
      <c r="Q326" s="3">
        <v>2.99</v>
      </c>
      <c r="R326" s="5" t="s">
        <v>441</v>
      </c>
      <c r="S326" s="5" t="s">
        <v>442</v>
      </c>
      <c r="T326" s="5" t="str">
        <f t="shared" si="31"/>
        <v>Cari Schnelling</v>
      </c>
      <c r="U326" t="s">
        <v>260</v>
      </c>
      <c r="V326" s="5" t="s">
        <v>74</v>
      </c>
      <c r="W326" s="5" t="s">
        <v>28</v>
      </c>
      <c r="X326" s="5" t="s">
        <v>41</v>
      </c>
      <c r="Y326" s="5" t="s">
        <v>667</v>
      </c>
      <c r="Z326" s="5" t="s">
        <v>43</v>
      </c>
      <c r="AA326" s="4">
        <v>0.38</v>
      </c>
      <c r="AB326" s="1">
        <v>40678</v>
      </c>
      <c r="AC326" s="1">
        <v>15840</v>
      </c>
      <c r="AD326">
        <f t="shared" si="32"/>
        <v>1</v>
      </c>
      <c r="AE326">
        <f t="shared" ca="1" si="33"/>
        <v>81</v>
      </c>
      <c r="AF326" t="str">
        <f t="shared" ca="1" si="34"/>
        <v>Over 65</v>
      </c>
      <c r="AG326" s="3">
        <f t="shared" si="35"/>
        <v>1.3881553333333334</v>
      </c>
      <c r="AH326" t="str">
        <f>_xlfn.IFNA(VLOOKUP(Sales_Transactions[[#This Row],[Order ID]],Returned_Items[#All],2,FALSE),"Not Returned")</f>
        <v>Not Returned</v>
      </c>
    </row>
    <row r="327" spans="1:34" x14ac:dyDescent="0.25">
      <c r="A327">
        <v>34246</v>
      </c>
      <c r="C327" t="s">
        <v>668</v>
      </c>
      <c r="D327" s="2" t="str">
        <f>TEXT(MID(Sales_Transactions[[#This Row],[Order Date]],2,5),"d/m/yyy")</f>
        <v>7/10/2010</v>
      </c>
      <c r="E327" s="2" t="str">
        <f>TEXT(MID(Sales_Transactions[[#This Row],[Order Date]],2,5),"d")</f>
        <v>7</v>
      </c>
      <c r="F327" s="2" t="str">
        <f>TEXT(MID(Sales_Transactions[[#This Row],[Order Date]],2,5),"m")</f>
        <v>10</v>
      </c>
      <c r="G327" s="2" t="str">
        <f>TEXT(MID(Sales_Transactions[[#This Row],[Order Date]],2,5),"yyy")</f>
        <v>2010</v>
      </c>
      <c r="H327" s="2" t="str">
        <f>TEXT(MID(Sales_Transactions[[#This Row],[Order Date]],2,5),"yyy/m")</f>
        <v>2010/10</v>
      </c>
      <c r="I327" t="s">
        <v>101</v>
      </c>
      <c r="J327">
        <f t="shared" si="30"/>
        <v>1</v>
      </c>
      <c r="K327" s="2">
        <v>49</v>
      </c>
      <c r="L327" s="3">
        <v>199.86</v>
      </c>
      <c r="M327" s="4">
        <v>0.03</v>
      </c>
      <c r="N327" s="5" t="s">
        <v>23</v>
      </c>
      <c r="O327" s="3">
        <v>-257.11</v>
      </c>
      <c r="P327" s="3">
        <v>4.0599999999999996</v>
      </c>
      <c r="Q327" s="3">
        <v>6.89</v>
      </c>
      <c r="R327" s="5" t="s">
        <v>375</v>
      </c>
      <c r="S327" s="5" t="s">
        <v>376</v>
      </c>
      <c r="T327" s="5" t="str">
        <f t="shared" si="31"/>
        <v>Thomas Seio</v>
      </c>
      <c r="U327" t="s">
        <v>260</v>
      </c>
      <c r="V327" s="5" t="s">
        <v>74</v>
      </c>
      <c r="W327" s="5" t="s">
        <v>28</v>
      </c>
      <c r="X327" s="5" t="s">
        <v>38</v>
      </c>
      <c r="Y327" s="5" t="s">
        <v>669</v>
      </c>
      <c r="Z327" s="5" t="s">
        <v>43</v>
      </c>
      <c r="AA327" s="4">
        <v>0.6</v>
      </c>
      <c r="AB327" s="1">
        <v>40459</v>
      </c>
      <c r="AC327" s="1">
        <v>15889</v>
      </c>
      <c r="AD327">
        <f t="shared" si="32"/>
        <v>1</v>
      </c>
      <c r="AE327">
        <f t="shared" ca="1" si="33"/>
        <v>81</v>
      </c>
      <c r="AF327" t="str">
        <f t="shared" ca="1" si="34"/>
        <v>Over 65</v>
      </c>
      <c r="AG327" s="3">
        <f t="shared" si="35"/>
        <v>0.2234445306122449</v>
      </c>
      <c r="AH327" t="str">
        <f>_xlfn.IFNA(VLOOKUP(Sales_Transactions[[#This Row],[Order ID]],Returned_Items[#All],2,FALSE),"Not Returned")</f>
        <v>Not Returned</v>
      </c>
    </row>
    <row r="328" spans="1:34" x14ac:dyDescent="0.25">
      <c r="A328">
        <v>34246</v>
      </c>
      <c r="C328" t="s">
        <v>668</v>
      </c>
      <c r="D328" s="2" t="str">
        <f>TEXT(MID(Sales_Transactions[[#This Row],[Order Date]],2,5),"d/m/yyy")</f>
        <v>7/10/2010</v>
      </c>
      <c r="E328" s="2" t="str">
        <f>TEXT(MID(Sales_Transactions[[#This Row],[Order Date]],2,5),"d")</f>
        <v>7</v>
      </c>
      <c r="F328" s="2" t="str">
        <f>TEXT(MID(Sales_Transactions[[#This Row],[Order Date]],2,5),"m")</f>
        <v>10</v>
      </c>
      <c r="G328" s="2" t="str">
        <f>TEXT(MID(Sales_Transactions[[#This Row],[Order Date]],2,5),"yyy")</f>
        <v>2010</v>
      </c>
      <c r="H328" s="2" t="str">
        <f>TEXT(MID(Sales_Transactions[[#This Row],[Order Date]],2,5),"yyy/m")</f>
        <v>2010/10</v>
      </c>
      <c r="I328" t="s">
        <v>101</v>
      </c>
      <c r="J328">
        <f t="shared" si="30"/>
        <v>1</v>
      </c>
      <c r="K328" s="2">
        <v>18</v>
      </c>
      <c r="L328" s="3">
        <v>1888.02</v>
      </c>
      <c r="M328" s="4">
        <v>0.03</v>
      </c>
      <c r="N328" s="5" t="s">
        <v>23</v>
      </c>
      <c r="O328" s="3">
        <v>192.33</v>
      </c>
      <c r="P328" s="3">
        <v>99.99</v>
      </c>
      <c r="Q328" s="3">
        <v>19.989999999999998</v>
      </c>
      <c r="R328" s="5" t="s">
        <v>375</v>
      </c>
      <c r="S328" s="5" t="s">
        <v>376</v>
      </c>
      <c r="T328" s="5" t="str">
        <f t="shared" si="31"/>
        <v>Thomas Seio</v>
      </c>
      <c r="U328" t="s">
        <v>260</v>
      </c>
      <c r="V328" s="5" t="s">
        <v>74</v>
      </c>
      <c r="W328" s="5" t="s">
        <v>48</v>
      </c>
      <c r="X328" s="5" t="s">
        <v>324</v>
      </c>
      <c r="Y328" s="5" t="s">
        <v>670</v>
      </c>
      <c r="Z328" s="5" t="s">
        <v>43</v>
      </c>
      <c r="AA328" s="4">
        <v>0.52</v>
      </c>
      <c r="AB328" s="1">
        <v>40459</v>
      </c>
      <c r="AC328" s="1">
        <v>15883</v>
      </c>
      <c r="AD328">
        <f t="shared" si="32"/>
        <v>1</v>
      </c>
      <c r="AE328">
        <f t="shared" ca="1" si="33"/>
        <v>81</v>
      </c>
      <c r="AF328" t="str">
        <f t="shared" ca="1" si="34"/>
        <v>Over 65</v>
      </c>
      <c r="AG328" s="3">
        <f t="shared" si="35"/>
        <v>6.663889055555555</v>
      </c>
      <c r="AH328" t="str">
        <f>_xlfn.IFNA(VLOOKUP(Sales_Transactions[[#This Row],[Order ID]],Returned_Items[#All],2,FALSE),"Not Returned")</f>
        <v>Not Returned</v>
      </c>
    </row>
    <row r="329" spans="1:34" x14ac:dyDescent="0.25">
      <c r="A329">
        <v>34246</v>
      </c>
      <c r="C329" t="s">
        <v>668</v>
      </c>
      <c r="D329" s="2" t="str">
        <f>TEXT(MID(Sales_Transactions[[#This Row],[Order Date]],2,5),"d/m/yyy")</f>
        <v>7/10/2010</v>
      </c>
      <c r="E329" s="2" t="str">
        <f>TEXT(MID(Sales_Transactions[[#This Row],[Order Date]],2,5),"d")</f>
        <v>7</v>
      </c>
      <c r="F329" s="2" t="str">
        <f>TEXT(MID(Sales_Transactions[[#This Row],[Order Date]],2,5),"m")</f>
        <v>10</v>
      </c>
      <c r="G329" s="2" t="str">
        <f>TEXT(MID(Sales_Transactions[[#This Row],[Order Date]],2,5),"yyy")</f>
        <v>2010</v>
      </c>
      <c r="H329" s="2" t="str">
        <f>TEXT(MID(Sales_Transactions[[#This Row],[Order Date]],2,5),"yyy/m")</f>
        <v>2010/10</v>
      </c>
      <c r="I329" t="s">
        <v>101</v>
      </c>
      <c r="J329">
        <f t="shared" si="30"/>
        <v>1</v>
      </c>
      <c r="K329" s="2">
        <v>27</v>
      </c>
      <c r="L329" s="3">
        <v>322.69</v>
      </c>
      <c r="M329" s="4">
        <v>0.01</v>
      </c>
      <c r="N329" s="5" t="s">
        <v>23</v>
      </c>
      <c r="O329" s="3">
        <v>1.91</v>
      </c>
      <c r="P329" s="3">
        <v>11.58</v>
      </c>
      <c r="Q329" s="3">
        <v>6.97</v>
      </c>
      <c r="R329" s="5" t="s">
        <v>375</v>
      </c>
      <c r="S329" s="5" t="s">
        <v>376</v>
      </c>
      <c r="T329" s="5" t="str">
        <f t="shared" si="31"/>
        <v>Thomas Seio</v>
      </c>
      <c r="U329" t="s">
        <v>260</v>
      </c>
      <c r="V329" s="5" t="s">
        <v>74</v>
      </c>
      <c r="W329" s="5" t="s">
        <v>28</v>
      </c>
      <c r="X329" s="5" t="s">
        <v>98</v>
      </c>
      <c r="Y329" s="5" t="s">
        <v>486</v>
      </c>
      <c r="Z329" s="5" t="s">
        <v>43</v>
      </c>
      <c r="AA329" s="4">
        <v>0.35</v>
      </c>
      <c r="AB329" s="1">
        <v>40460</v>
      </c>
      <c r="AC329" s="1">
        <v>16135</v>
      </c>
      <c r="AD329">
        <f t="shared" si="32"/>
        <v>2</v>
      </c>
      <c r="AE329">
        <f t="shared" ca="1" si="33"/>
        <v>80</v>
      </c>
      <c r="AF329" t="str">
        <f t="shared" ca="1" si="34"/>
        <v>Over 65</v>
      </c>
      <c r="AG329" s="3">
        <f t="shared" si="35"/>
        <v>0.68699414814814819</v>
      </c>
      <c r="AH329" t="str">
        <f>_xlfn.IFNA(VLOOKUP(Sales_Transactions[[#This Row],[Order ID]],Returned_Items[#All],2,FALSE),"Not Returned")</f>
        <v>Not Returned</v>
      </c>
    </row>
    <row r="330" spans="1:34" x14ac:dyDescent="0.25">
      <c r="A330">
        <v>34631</v>
      </c>
      <c r="C330" t="s">
        <v>671</v>
      </c>
      <c r="D330" s="2" t="str">
        <f>TEXT(MID(Sales_Transactions[[#This Row],[Order Date]],2,5),"d/m/yyy")</f>
        <v>23/10/2009</v>
      </c>
      <c r="E330" s="2" t="str">
        <f>TEXT(MID(Sales_Transactions[[#This Row],[Order Date]],2,5),"d")</f>
        <v>23</v>
      </c>
      <c r="F330" s="2" t="str">
        <f>TEXT(MID(Sales_Transactions[[#This Row],[Order Date]],2,5),"m")</f>
        <v>10</v>
      </c>
      <c r="G330" s="2" t="str">
        <f>TEXT(MID(Sales_Transactions[[#This Row],[Order Date]],2,5),"yyy")</f>
        <v>2009</v>
      </c>
      <c r="H330" s="2" t="str">
        <f>TEXT(MID(Sales_Transactions[[#This Row],[Order Date]],2,5),"yyy/m")</f>
        <v>2009/10</v>
      </c>
      <c r="I330" t="s">
        <v>52</v>
      </c>
      <c r="J330">
        <f t="shared" si="30"/>
        <v>1</v>
      </c>
      <c r="K330" s="2">
        <v>5</v>
      </c>
      <c r="L330" s="3">
        <v>22.06</v>
      </c>
      <c r="M330" s="4">
        <v>0.06</v>
      </c>
      <c r="N330" s="5" t="s">
        <v>23</v>
      </c>
      <c r="O330" s="3">
        <v>-22.28</v>
      </c>
      <c r="P330" s="3">
        <v>3.36</v>
      </c>
      <c r="Q330" s="3">
        <v>6.27</v>
      </c>
      <c r="R330" s="5" t="s">
        <v>312</v>
      </c>
      <c r="S330" s="5" t="s">
        <v>313</v>
      </c>
      <c r="T330" s="5" t="str">
        <f t="shared" si="31"/>
        <v>Brendan Dodson</v>
      </c>
      <c r="U330" t="s">
        <v>260</v>
      </c>
      <c r="V330" s="5" t="s">
        <v>47</v>
      </c>
      <c r="W330" s="5" t="s">
        <v>28</v>
      </c>
      <c r="X330" s="5" t="s">
        <v>41</v>
      </c>
      <c r="Y330" s="5" t="s">
        <v>672</v>
      </c>
      <c r="Z330" s="5" t="s">
        <v>43</v>
      </c>
      <c r="AA330" s="4">
        <v>0.4</v>
      </c>
      <c r="AB330" s="1">
        <v>40110</v>
      </c>
      <c r="AC330" s="1">
        <v>16072</v>
      </c>
      <c r="AD330">
        <f t="shared" si="32"/>
        <v>1</v>
      </c>
      <c r="AE330">
        <f t="shared" ca="1" si="33"/>
        <v>80</v>
      </c>
      <c r="AF330" t="str">
        <f t="shared" ca="1" si="34"/>
        <v>Over 65</v>
      </c>
      <c r="AG330" s="3">
        <f t="shared" si="35"/>
        <v>1.9255967999999999</v>
      </c>
      <c r="AH330" t="str">
        <f>_xlfn.IFNA(VLOOKUP(Sales_Transactions[[#This Row],[Order ID]],Returned_Items[#All],2,FALSE),"Not Returned")</f>
        <v>Not Returned</v>
      </c>
    </row>
    <row r="331" spans="1:34" x14ac:dyDescent="0.25">
      <c r="A331">
        <v>34631</v>
      </c>
      <c r="C331" t="s">
        <v>671</v>
      </c>
      <c r="D331" s="2" t="str">
        <f>TEXT(MID(Sales_Transactions[[#This Row],[Order Date]],2,5),"d/m/yyy")</f>
        <v>23/10/2009</v>
      </c>
      <c r="E331" s="2" t="str">
        <f>TEXT(MID(Sales_Transactions[[#This Row],[Order Date]],2,5),"d")</f>
        <v>23</v>
      </c>
      <c r="F331" s="2" t="str">
        <f>TEXT(MID(Sales_Transactions[[#This Row],[Order Date]],2,5),"m")</f>
        <v>10</v>
      </c>
      <c r="G331" s="2" t="str">
        <f>TEXT(MID(Sales_Transactions[[#This Row],[Order Date]],2,5),"yyy")</f>
        <v>2009</v>
      </c>
      <c r="H331" s="2" t="str">
        <f>TEXT(MID(Sales_Transactions[[#This Row],[Order Date]],2,5),"yyy/m")</f>
        <v>2009/10</v>
      </c>
      <c r="I331" t="s">
        <v>52</v>
      </c>
      <c r="J331">
        <f t="shared" si="30"/>
        <v>1</v>
      </c>
      <c r="K331" s="2">
        <v>19</v>
      </c>
      <c r="L331" s="3">
        <v>12616.2</v>
      </c>
      <c r="M331" s="4">
        <v>7.0000000000000007E-2</v>
      </c>
      <c r="N331" s="5" t="s">
        <v>23</v>
      </c>
      <c r="O331" s="3">
        <v>2808.22</v>
      </c>
      <c r="P331" s="3">
        <v>699.99</v>
      </c>
      <c r="Q331" s="3">
        <v>24.49</v>
      </c>
      <c r="R331" s="5" t="s">
        <v>312</v>
      </c>
      <c r="S331" s="5" t="s">
        <v>313</v>
      </c>
      <c r="T331" s="5" t="str">
        <f t="shared" si="31"/>
        <v>Brendan Dodson</v>
      </c>
      <c r="U331" t="s">
        <v>260</v>
      </c>
      <c r="V331" s="5" t="s">
        <v>47</v>
      </c>
      <c r="W331" s="5" t="s">
        <v>48</v>
      </c>
      <c r="X331" s="5" t="s">
        <v>131</v>
      </c>
      <c r="Y331" s="5" t="s">
        <v>673</v>
      </c>
      <c r="Z331" s="5" t="s">
        <v>31</v>
      </c>
      <c r="AA331" s="4">
        <v>0.41</v>
      </c>
      <c r="AB331" s="1">
        <v>40111</v>
      </c>
      <c r="AC331" s="1">
        <v>16278</v>
      </c>
      <c r="AD331">
        <f t="shared" si="32"/>
        <v>2</v>
      </c>
      <c r="AE331">
        <f t="shared" ca="1" si="33"/>
        <v>80</v>
      </c>
      <c r="AF331" t="str">
        <f t="shared" ca="1" si="34"/>
        <v>Over 65</v>
      </c>
      <c r="AG331" s="3">
        <f t="shared" si="35"/>
        <v>38.104737210526316</v>
      </c>
      <c r="AH331" t="str">
        <f>_xlfn.IFNA(VLOOKUP(Sales_Transactions[[#This Row],[Order ID]],Returned_Items[#All],2,FALSE),"Not Returned")</f>
        <v>Not Returned</v>
      </c>
    </row>
    <row r="332" spans="1:34" x14ac:dyDescent="0.25">
      <c r="A332">
        <v>35047</v>
      </c>
      <c r="C332" t="s">
        <v>674</v>
      </c>
      <c r="D332" s="2" t="str">
        <f>TEXT(MID(Sales_Transactions[[#This Row],[Order Date]],2,5),"d/m/yyy")</f>
        <v>9/6/2010</v>
      </c>
      <c r="E332" s="2" t="str">
        <f>TEXT(MID(Sales_Transactions[[#This Row],[Order Date]],2,5),"d")</f>
        <v>9</v>
      </c>
      <c r="F332" s="2" t="str">
        <f>TEXT(MID(Sales_Transactions[[#This Row],[Order Date]],2,5),"m")</f>
        <v>6</v>
      </c>
      <c r="G332" s="2" t="str">
        <f>TEXT(MID(Sales_Transactions[[#This Row],[Order Date]],2,5),"yyy")</f>
        <v>2010</v>
      </c>
      <c r="H332" s="2" t="str">
        <f>TEXT(MID(Sales_Transactions[[#This Row],[Order Date]],2,5),"yyy/m")</f>
        <v>2010/6</v>
      </c>
      <c r="I332" t="s">
        <v>78</v>
      </c>
      <c r="J332">
        <f t="shared" si="30"/>
        <v>3</v>
      </c>
      <c r="K332" s="2">
        <v>31</v>
      </c>
      <c r="L332" s="3">
        <v>148.16999999999999</v>
      </c>
      <c r="M332" s="4">
        <v>0</v>
      </c>
      <c r="N332" s="5" t="s">
        <v>23</v>
      </c>
      <c r="O332" s="3">
        <v>-7.06</v>
      </c>
      <c r="P332" s="3">
        <v>4.71</v>
      </c>
      <c r="Q332" s="3">
        <v>0.7</v>
      </c>
      <c r="R332" s="5" t="s">
        <v>539</v>
      </c>
      <c r="S332" s="5" t="s">
        <v>540</v>
      </c>
      <c r="T332" s="5" t="str">
        <f t="shared" si="31"/>
        <v>Charlotte Melton</v>
      </c>
      <c r="U332" t="s">
        <v>260</v>
      </c>
      <c r="V332" s="5" t="s">
        <v>74</v>
      </c>
      <c r="W332" s="5" t="s">
        <v>28</v>
      </c>
      <c r="X332" s="5" t="s">
        <v>82</v>
      </c>
      <c r="Y332" s="5" t="s">
        <v>675</v>
      </c>
      <c r="Z332" s="5" t="s">
        <v>84</v>
      </c>
      <c r="AA332" s="4">
        <v>0.85</v>
      </c>
      <c r="AB332" s="1">
        <v>40340</v>
      </c>
      <c r="AC332" s="1">
        <v>16205</v>
      </c>
      <c r="AD332">
        <f t="shared" si="32"/>
        <v>2</v>
      </c>
      <c r="AE332">
        <f t="shared" ca="1" si="33"/>
        <v>80</v>
      </c>
      <c r="AF332" t="str">
        <f t="shared" ca="1" si="34"/>
        <v>Over 65</v>
      </c>
      <c r="AG332" s="3">
        <f t="shared" si="35"/>
        <v>0.17451612903225808</v>
      </c>
      <c r="AH332" t="str">
        <f>_xlfn.IFNA(VLOOKUP(Sales_Transactions[[#This Row],[Order ID]],Returned_Items[#All],2,FALSE),"Not Returned")</f>
        <v>Returned</v>
      </c>
    </row>
    <row r="333" spans="1:34" x14ac:dyDescent="0.25">
      <c r="A333">
        <v>35266</v>
      </c>
      <c r="C333" t="s">
        <v>676</v>
      </c>
      <c r="D333" s="2" t="str">
        <f>TEXT(MID(Sales_Transactions[[#This Row],[Order Date]],2,5),"d/m/yyy")</f>
        <v>10/1/2011</v>
      </c>
      <c r="E333" s="2" t="str">
        <f>TEXT(MID(Sales_Transactions[[#This Row],[Order Date]],2,5),"d")</f>
        <v>10</v>
      </c>
      <c r="F333" s="2" t="str">
        <f>TEXT(MID(Sales_Transactions[[#This Row],[Order Date]],2,5),"m")</f>
        <v>1</v>
      </c>
      <c r="G333" s="2" t="str">
        <f>TEXT(MID(Sales_Transactions[[#This Row],[Order Date]],2,5),"yyy")</f>
        <v>2011</v>
      </c>
      <c r="H333" s="2" t="str">
        <f>TEXT(MID(Sales_Transactions[[#This Row],[Order Date]],2,5),"yyy/m")</f>
        <v>2011/1</v>
      </c>
      <c r="I333" t="s">
        <v>52</v>
      </c>
      <c r="J333">
        <f t="shared" si="30"/>
        <v>1</v>
      </c>
      <c r="K333" s="2">
        <v>39</v>
      </c>
      <c r="L333" s="3">
        <v>217.25</v>
      </c>
      <c r="M333" s="4">
        <v>7.0000000000000007E-2</v>
      </c>
      <c r="N333" s="5" t="s">
        <v>23</v>
      </c>
      <c r="O333" s="3">
        <v>33.5</v>
      </c>
      <c r="P333" s="3">
        <v>5.84</v>
      </c>
      <c r="Q333" s="3">
        <v>1.2</v>
      </c>
      <c r="R333" s="5" t="s">
        <v>194</v>
      </c>
      <c r="S333" s="5" t="s">
        <v>195</v>
      </c>
      <c r="T333" s="5" t="str">
        <f t="shared" si="31"/>
        <v>Beth Thompson</v>
      </c>
      <c r="U333" t="s">
        <v>260</v>
      </c>
      <c r="V333" s="5" t="s">
        <v>47</v>
      </c>
      <c r="W333" s="5" t="s">
        <v>28</v>
      </c>
      <c r="X333" s="5" t="s">
        <v>124</v>
      </c>
      <c r="Y333" s="5" t="s">
        <v>677</v>
      </c>
      <c r="Z333" s="5" t="s">
        <v>84</v>
      </c>
      <c r="AA333" s="4">
        <v>0.55000000000000004</v>
      </c>
      <c r="AB333" s="1">
        <v>40553</v>
      </c>
      <c r="AC333" s="1">
        <v>26486</v>
      </c>
      <c r="AD333">
        <f t="shared" si="32"/>
        <v>0</v>
      </c>
      <c r="AE333">
        <f t="shared" ca="1" si="33"/>
        <v>52</v>
      </c>
      <c r="AF333" t="str">
        <f t="shared" ca="1" si="34"/>
        <v>18-64</v>
      </c>
      <c r="AG333" s="3">
        <f t="shared" si="35"/>
        <v>0.18040799999999999</v>
      </c>
      <c r="AH333" t="str">
        <f>_xlfn.IFNA(VLOOKUP(Sales_Transactions[[#This Row],[Order ID]],Returned_Items[#All],2,FALSE),"Not Returned")</f>
        <v>Not Returned</v>
      </c>
    </row>
    <row r="334" spans="1:34" hidden="1" x14ac:dyDescent="0.25">
      <c r="A334">
        <v>35266</v>
      </c>
      <c r="C334" t="s">
        <v>676</v>
      </c>
      <c r="D334" s="2" t="str">
        <f>TEXT(MID(Sales_Transactions[[#This Row],[Order Date]],2,5),"d/m/yyy")</f>
        <v>10/1/2011</v>
      </c>
      <c r="E334" s="2" t="str">
        <f>TEXT(MID(Sales_Transactions[[#This Row],[Order Date]],2,5),"d")</f>
        <v>10</v>
      </c>
      <c r="F334" s="2" t="str">
        <f>TEXT(MID(Sales_Transactions[[#This Row],[Order Date]],2,5),"m")</f>
        <v>1</v>
      </c>
      <c r="G334" s="2" t="str">
        <f>TEXT(MID(Sales_Transactions[[#This Row],[Order Date]],2,5),"yyy")</f>
        <v>2011</v>
      </c>
      <c r="H334" s="2" t="str">
        <f>TEXT(MID(Sales_Transactions[[#This Row],[Order Date]],2,5),"yyy/m")</f>
        <v>2011/1</v>
      </c>
      <c r="I334" t="s">
        <v>52</v>
      </c>
      <c r="J334">
        <f t="shared" si="30"/>
        <v>1</v>
      </c>
      <c r="K334" s="2">
        <v>28</v>
      </c>
      <c r="L334">
        <v>5993.74</v>
      </c>
      <c r="M334">
        <v>7.0000000000000007E-2</v>
      </c>
      <c r="N334" t="s">
        <v>34</v>
      </c>
      <c r="O334">
        <v>-998.94</v>
      </c>
      <c r="P334">
        <v>218.75</v>
      </c>
      <c r="Q334">
        <v>69.64</v>
      </c>
      <c r="R334" t="s">
        <v>194</v>
      </c>
      <c r="S334" t="s">
        <v>195</v>
      </c>
      <c r="T334" t="str">
        <f t="shared" si="31"/>
        <v>Beth Thompson</v>
      </c>
      <c r="U334" t="s">
        <v>260</v>
      </c>
      <c r="V334" t="s">
        <v>47</v>
      </c>
      <c r="W334" t="s">
        <v>57</v>
      </c>
      <c r="X334" t="s">
        <v>107</v>
      </c>
      <c r="Y334" t="s">
        <v>397</v>
      </c>
      <c r="Z334" t="s">
        <v>106</v>
      </c>
      <c r="AA334">
        <v>0.77</v>
      </c>
      <c r="AB334" s="1">
        <v>40555</v>
      </c>
      <c r="AC334" s="1"/>
      <c r="AD334">
        <f t="shared" si="32"/>
        <v>2</v>
      </c>
      <c r="AE334">
        <f t="shared" ca="1" si="33"/>
        <v>124</v>
      </c>
      <c r="AF334" t="str">
        <f t="shared" ca="1" si="34"/>
        <v>Over 65</v>
      </c>
      <c r="AG334">
        <f t="shared" si="35"/>
        <v>10.294174107142856</v>
      </c>
      <c r="AH334" t="str">
        <f>_xlfn.IFNA(VLOOKUP(Sales_Transactions[[#This Row],[Order ID]],Returned_Items[#All],2,FALSE),"Not Returned")</f>
        <v>Not Returned</v>
      </c>
    </row>
    <row r="335" spans="1:34" x14ac:dyDescent="0.25">
      <c r="A335">
        <v>35847</v>
      </c>
      <c r="C335" t="s">
        <v>188</v>
      </c>
      <c r="D335" s="2" t="str">
        <f>TEXT(MID(Sales_Transactions[[#This Row],[Order Date]],2,5),"d/m/yyy")</f>
        <v>30/1/2009</v>
      </c>
      <c r="E335" s="2" t="str">
        <f>TEXT(MID(Sales_Transactions[[#This Row],[Order Date]],2,5),"d")</f>
        <v>30</v>
      </c>
      <c r="F335" s="2" t="str">
        <f>TEXT(MID(Sales_Transactions[[#This Row],[Order Date]],2,5),"m")</f>
        <v>1</v>
      </c>
      <c r="G335" s="2" t="str">
        <f>TEXT(MID(Sales_Transactions[[#This Row],[Order Date]],2,5),"yyy")</f>
        <v>2009</v>
      </c>
      <c r="H335" s="2" t="str">
        <f>TEXT(MID(Sales_Transactions[[#This Row],[Order Date]],2,5),"yyy/m")</f>
        <v>2009/1</v>
      </c>
      <c r="I335" t="s">
        <v>101</v>
      </c>
      <c r="J335">
        <f t="shared" si="30"/>
        <v>1</v>
      </c>
      <c r="K335" s="2">
        <v>23</v>
      </c>
      <c r="L335" s="3">
        <v>361.65</v>
      </c>
      <c r="M335" s="4">
        <v>0.08</v>
      </c>
      <c r="N335" s="5" t="s">
        <v>67</v>
      </c>
      <c r="O335" s="3">
        <v>-144.27000000000001</v>
      </c>
      <c r="P335" s="3">
        <v>15.98</v>
      </c>
      <c r="Q335" s="3">
        <v>8.99</v>
      </c>
      <c r="R335" s="5" t="s">
        <v>157</v>
      </c>
      <c r="S335" s="5" t="s">
        <v>158</v>
      </c>
      <c r="T335" s="5" t="str">
        <f t="shared" si="31"/>
        <v>Eugene Barchas</v>
      </c>
      <c r="U335" t="s">
        <v>260</v>
      </c>
      <c r="V335" s="5" t="s">
        <v>47</v>
      </c>
      <c r="W335" s="5" t="s">
        <v>48</v>
      </c>
      <c r="X335" s="5" t="s">
        <v>87</v>
      </c>
      <c r="Y335" s="5" t="s">
        <v>678</v>
      </c>
      <c r="Z335" s="5" t="s">
        <v>60</v>
      </c>
      <c r="AA335" s="4">
        <v>0.64</v>
      </c>
      <c r="AB335" s="1">
        <v>39843</v>
      </c>
      <c r="AC335" s="1">
        <v>24298</v>
      </c>
      <c r="AD335">
        <f t="shared" si="32"/>
        <v>0</v>
      </c>
      <c r="AE335">
        <f t="shared" ca="1" si="33"/>
        <v>58</v>
      </c>
      <c r="AF335" t="str">
        <f t="shared" ca="1" si="34"/>
        <v>18-64</v>
      </c>
      <c r="AG335" s="3">
        <f t="shared" si="35"/>
        <v>1.0850963478260871</v>
      </c>
      <c r="AH335" t="str">
        <f>_xlfn.IFNA(VLOOKUP(Sales_Transactions[[#This Row],[Order ID]],Returned_Items[#All],2,FALSE),"Not Returned")</f>
        <v>Not Returned</v>
      </c>
    </row>
    <row r="336" spans="1:34" hidden="1" x14ac:dyDescent="0.25">
      <c r="A336">
        <v>36001</v>
      </c>
      <c r="C336" t="s">
        <v>679</v>
      </c>
      <c r="D336" s="2" t="str">
        <f>TEXT(MID(Sales_Transactions[[#This Row],[Order Date]],2,5),"d/m/yyy")</f>
        <v>28/3/2011</v>
      </c>
      <c r="E336" s="2" t="str">
        <f>TEXT(MID(Sales_Transactions[[#This Row],[Order Date]],2,5),"d")</f>
        <v>28</v>
      </c>
      <c r="F336" s="2" t="str">
        <f>TEXT(MID(Sales_Transactions[[#This Row],[Order Date]],2,5),"m")</f>
        <v>3</v>
      </c>
      <c r="G336" s="2" t="str">
        <f>TEXT(MID(Sales_Transactions[[#This Row],[Order Date]],2,5),"yyy")</f>
        <v>2011</v>
      </c>
      <c r="H336" s="2" t="str">
        <f>TEXT(MID(Sales_Transactions[[#This Row],[Order Date]],2,5),"yyy/m")</f>
        <v>2011/3</v>
      </c>
      <c r="I336" t="s">
        <v>22</v>
      </c>
      <c r="J336">
        <f t="shared" si="30"/>
        <v>2</v>
      </c>
      <c r="K336" s="2">
        <v>45</v>
      </c>
      <c r="L336">
        <v>1038.82</v>
      </c>
      <c r="M336">
        <v>0.05</v>
      </c>
      <c r="N336" t="s">
        <v>23</v>
      </c>
      <c r="O336">
        <v>-78.36</v>
      </c>
      <c r="P336">
        <v>22.38</v>
      </c>
      <c r="Q336">
        <v>15.1</v>
      </c>
      <c r="R336" t="s">
        <v>202</v>
      </c>
      <c r="S336" t="s">
        <v>203</v>
      </c>
      <c r="T336" t="str">
        <f t="shared" si="31"/>
        <v>Michelle Lonsdale</v>
      </c>
      <c r="U336" t="s">
        <v>260</v>
      </c>
      <c r="V336" t="s">
        <v>74</v>
      </c>
      <c r="W336" t="s">
        <v>28</v>
      </c>
      <c r="X336" t="s">
        <v>41</v>
      </c>
      <c r="Y336" t="s">
        <v>680</v>
      </c>
      <c r="Z336" t="s">
        <v>43</v>
      </c>
      <c r="AA336">
        <v>0.38</v>
      </c>
      <c r="AB336" s="1">
        <v>40632</v>
      </c>
      <c r="AC336" s="1"/>
      <c r="AD336">
        <f t="shared" si="32"/>
        <v>2</v>
      </c>
      <c r="AE336">
        <f t="shared" ca="1" si="33"/>
        <v>124</v>
      </c>
      <c r="AF336" t="str">
        <f t="shared" ca="1" si="34"/>
        <v>Over 65</v>
      </c>
      <c r="AG336">
        <f t="shared" si="35"/>
        <v>0.83264022222222223</v>
      </c>
      <c r="AH336" t="str">
        <f>_xlfn.IFNA(VLOOKUP(Sales_Transactions[[#This Row],[Order ID]],Returned_Items[#All],2,FALSE),"Not Returned")</f>
        <v>Not Returned</v>
      </c>
    </row>
    <row r="337" spans="1:34" x14ac:dyDescent="0.25">
      <c r="A337">
        <v>36001</v>
      </c>
      <c r="C337" t="s">
        <v>679</v>
      </c>
      <c r="D337" s="2" t="str">
        <f>TEXT(MID(Sales_Transactions[[#This Row],[Order Date]],2,5),"d/m/yyy")</f>
        <v>28/3/2011</v>
      </c>
      <c r="E337" s="2" t="str">
        <f>TEXT(MID(Sales_Transactions[[#This Row],[Order Date]],2,5),"d")</f>
        <v>28</v>
      </c>
      <c r="F337" s="2" t="str">
        <f>TEXT(MID(Sales_Transactions[[#This Row],[Order Date]],2,5),"m")</f>
        <v>3</v>
      </c>
      <c r="G337" s="2" t="str">
        <f>TEXT(MID(Sales_Transactions[[#This Row],[Order Date]],2,5),"yyy")</f>
        <v>2011</v>
      </c>
      <c r="H337" s="2" t="str">
        <f>TEXT(MID(Sales_Transactions[[#This Row],[Order Date]],2,5),"yyy/m")</f>
        <v>2011/3</v>
      </c>
      <c r="I337" t="s">
        <v>22</v>
      </c>
      <c r="J337">
        <f t="shared" si="30"/>
        <v>2</v>
      </c>
      <c r="K337" s="2">
        <v>47</v>
      </c>
      <c r="L337" s="3">
        <v>564.39</v>
      </c>
      <c r="M337" s="4">
        <v>0.09</v>
      </c>
      <c r="N337" s="5" t="s">
        <v>23</v>
      </c>
      <c r="O337" s="3">
        <v>51.82</v>
      </c>
      <c r="P337" s="3">
        <v>12.95</v>
      </c>
      <c r="Q337" s="3">
        <v>4.9800000000000004</v>
      </c>
      <c r="R337" s="5" t="s">
        <v>202</v>
      </c>
      <c r="S337" s="5" t="s">
        <v>203</v>
      </c>
      <c r="T337" s="5" t="str">
        <f t="shared" si="31"/>
        <v>Michelle Lonsdale</v>
      </c>
      <c r="U337" t="s">
        <v>260</v>
      </c>
      <c r="V337" s="5" t="s">
        <v>74</v>
      </c>
      <c r="W337" s="5" t="s">
        <v>28</v>
      </c>
      <c r="X337" s="5" t="s">
        <v>41</v>
      </c>
      <c r="Y337" s="5" t="s">
        <v>438</v>
      </c>
      <c r="Z337" s="5" t="s">
        <v>43</v>
      </c>
      <c r="AA337" s="4">
        <v>0.4</v>
      </c>
      <c r="AB337" s="1">
        <v>40634</v>
      </c>
      <c r="AC337" s="1">
        <v>23917</v>
      </c>
      <c r="AD337">
        <f t="shared" si="32"/>
        <v>4</v>
      </c>
      <c r="AE337">
        <f t="shared" ca="1" si="33"/>
        <v>59</v>
      </c>
      <c r="AF337" t="str">
        <f t="shared" ca="1" si="34"/>
        <v>18-64</v>
      </c>
      <c r="AG337" s="3">
        <f t="shared" si="35"/>
        <v>0.38124138297872345</v>
      </c>
      <c r="AH337" t="str">
        <f>_xlfn.IFNA(VLOOKUP(Sales_Transactions[[#This Row],[Order ID]],Returned_Items[#All],2,FALSE),"Not Returned")</f>
        <v>Not Returned</v>
      </c>
    </row>
    <row r="338" spans="1:34" x14ac:dyDescent="0.25">
      <c r="A338">
        <v>36134</v>
      </c>
      <c r="C338" t="s">
        <v>681</v>
      </c>
      <c r="D338" s="2" t="str">
        <f>TEXT(MID(Sales_Transactions[[#This Row],[Order Date]],2,5),"d/m/yyy")</f>
        <v>22/11/2010</v>
      </c>
      <c r="E338" s="2" t="str">
        <f>TEXT(MID(Sales_Transactions[[#This Row],[Order Date]],2,5),"d")</f>
        <v>22</v>
      </c>
      <c r="F338" s="2" t="str">
        <f>TEXT(MID(Sales_Transactions[[#This Row],[Order Date]],2,5),"m")</f>
        <v>11</v>
      </c>
      <c r="G338" s="2" t="str">
        <f>TEXT(MID(Sales_Transactions[[#This Row],[Order Date]],2,5),"yyy")</f>
        <v>2010</v>
      </c>
      <c r="H338" s="2" t="str">
        <f>TEXT(MID(Sales_Transactions[[#This Row],[Order Date]],2,5),"yyy/m")</f>
        <v>2010/11</v>
      </c>
      <c r="I338" t="s">
        <v>22</v>
      </c>
      <c r="J338">
        <f t="shared" si="30"/>
        <v>2</v>
      </c>
      <c r="K338" s="2">
        <v>6</v>
      </c>
      <c r="L338" s="3">
        <v>826.97349999999994</v>
      </c>
      <c r="M338" s="4">
        <v>0.01</v>
      </c>
      <c r="N338" s="5" t="s">
        <v>23</v>
      </c>
      <c r="O338" s="3">
        <v>-413.33</v>
      </c>
      <c r="P338" s="3">
        <v>155.99</v>
      </c>
      <c r="Q338" s="3">
        <v>8.99</v>
      </c>
      <c r="R338" s="5" t="s">
        <v>136</v>
      </c>
      <c r="S338" s="5" t="s">
        <v>137</v>
      </c>
      <c r="T338" s="5" t="str">
        <f t="shared" si="31"/>
        <v>Grant Carroll</v>
      </c>
      <c r="U338" t="s">
        <v>260</v>
      </c>
      <c r="V338" s="5" t="s">
        <v>47</v>
      </c>
      <c r="W338" s="5" t="s">
        <v>48</v>
      </c>
      <c r="X338" s="5" t="s">
        <v>49</v>
      </c>
      <c r="Y338" s="5" t="s">
        <v>682</v>
      </c>
      <c r="Z338" s="5" t="s">
        <v>43</v>
      </c>
      <c r="AA338" s="4">
        <v>0.55000000000000004</v>
      </c>
      <c r="AB338" s="1">
        <v>40504</v>
      </c>
      <c r="AC338" s="1">
        <v>24178</v>
      </c>
      <c r="AD338">
        <f t="shared" si="32"/>
        <v>0</v>
      </c>
      <c r="AE338">
        <f t="shared" ca="1" si="33"/>
        <v>58</v>
      </c>
      <c r="AF338" t="str">
        <f t="shared" ca="1" si="34"/>
        <v>18-64</v>
      </c>
      <c r="AG338" s="3">
        <f t="shared" si="35"/>
        <v>27.494066833333335</v>
      </c>
      <c r="AH338" t="str">
        <f>_xlfn.IFNA(VLOOKUP(Sales_Transactions[[#This Row],[Order ID]],Returned_Items[#All],2,FALSE),"Not Returned")</f>
        <v>Not Returned</v>
      </c>
    </row>
    <row r="339" spans="1:34" x14ac:dyDescent="0.25">
      <c r="A339">
        <v>36135</v>
      </c>
      <c r="C339" t="s">
        <v>93</v>
      </c>
      <c r="D339" s="2" t="str">
        <f>TEXT(MID(Sales_Transactions[[#This Row],[Order Date]],2,5),"d/m/yyy")</f>
        <v>30/5/2011</v>
      </c>
      <c r="E339" s="2" t="str">
        <f>TEXT(MID(Sales_Transactions[[#This Row],[Order Date]],2,5),"d")</f>
        <v>30</v>
      </c>
      <c r="F339" s="2" t="str">
        <f>TEXT(MID(Sales_Transactions[[#This Row],[Order Date]],2,5),"m")</f>
        <v>5</v>
      </c>
      <c r="G339" s="2" t="str">
        <f>TEXT(MID(Sales_Transactions[[#This Row],[Order Date]],2,5),"yyy")</f>
        <v>2011</v>
      </c>
      <c r="H339" s="2" t="str">
        <f>TEXT(MID(Sales_Transactions[[#This Row],[Order Date]],2,5),"yyy/m")</f>
        <v>2011/5</v>
      </c>
      <c r="I339" t="s">
        <v>52</v>
      </c>
      <c r="J339">
        <f t="shared" si="30"/>
        <v>1</v>
      </c>
      <c r="K339" s="2">
        <v>33</v>
      </c>
      <c r="L339" s="3">
        <v>999.226</v>
      </c>
      <c r="M339" s="4">
        <v>0.02</v>
      </c>
      <c r="N339" s="5" t="s">
        <v>23</v>
      </c>
      <c r="O339" s="3">
        <v>381.17</v>
      </c>
      <c r="P339" s="3">
        <v>35.99</v>
      </c>
      <c r="Q339" s="3">
        <v>3.3</v>
      </c>
      <c r="R339" s="5" t="s">
        <v>194</v>
      </c>
      <c r="S339" s="5" t="s">
        <v>249</v>
      </c>
      <c r="T339" s="5" t="str">
        <f t="shared" si="31"/>
        <v>Beth Paige</v>
      </c>
      <c r="U339" t="s">
        <v>260</v>
      </c>
      <c r="V339" s="5" t="s">
        <v>37</v>
      </c>
      <c r="W339" s="5" t="s">
        <v>48</v>
      </c>
      <c r="X339" s="5" t="s">
        <v>49</v>
      </c>
      <c r="Y339" s="5" t="s">
        <v>683</v>
      </c>
      <c r="Z339" s="5" t="s">
        <v>60</v>
      </c>
      <c r="AA339" s="4">
        <v>0.39</v>
      </c>
      <c r="AB339" s="1">
        <v>40694</v>
      </c>
      <c r="AC339" s="1">
        <v>24006</v>
      </c>
      <c r="AD339">
        <f t="shared" si="32"/>
        <v>1</v>
      </c>
      <c r="AE339">
        <f t="shared" ca="1" si="33"/>
        <v>58</v>
      </c>
      <c r="AF339" t="str">
        <f t="shared" ca="1" si="34"/>
        <v>18-64</v>
      </c>
      <c r="AG339" s="3">
        <f t="shared" si="35"/>
        <v>1.1903879393939394</v>
      </c>
      <c r="AH339" t="str">
        <f>_xlfn.IFNA(VLOOKUP(Sales_Transactions[[#This Row],[Order ID]],Returned_Items[#All],2,FALSE),"Not Returned")</f>
        <v>Not Returned</v>
      </c>
    </row>
    <row r="340" spans="1:34" x14ac:dyDescent="0.25">
      <c r="A340">
        <v>36644</v>
      </c>
      <c r="C340" t="s">
        <v>684</v>
      </c>
      <c r="D340" s="2" t="str">
        <f>TEXT(MID(Sales_Transactions[[#This Row],[Order Date]],2,5),"d/m/yyy")</f>
        <v>13/5/2012</v>
      </c>
      <c r="E340" s="2" t="str">
        <f>TEXT(MID(Sales_Transactions[[#This Row],[Order Date]],2,5),"d")</f>
        <v>13</v>
      </c>
      <c r="F340" s="2" t="str">
        <f>TEXT(MID(Sales_Transactions[[#This Row],[Order Date]],2,5),"m")</f>
        <v>5</v>
      </c>
      <c r="G340" s="2" t="str">
        <f>TEXT(MID(Sales_Transactions[[#This Row],[Order Date]],2,5),"yyy")</f>
        <v>2012</v>
      </c>
      <c r="H340" s="2" t="str">
        <f>TEXT(MID(Sales_Transactions[[#This Row],[Order Date]],2,5),"yyy/m")</f>
        <v>2012/5</v>
      </c>
      <c r="I340" t="s">
        <v>33</v>
      </c>
      <c r="J340">
        <f t="shared" si="30"/>
        <v>4</v>
      </c>
      <c r="K340" s="2">
        <v>24</v>
      </c>
      <c r="L340" s="3">
        <v>2298.3200000000002</v>
      </c>
      <c r="M340" s="4">
        <v>0.06</v>
      </c>
      <c r="N340" s="5" t="s">
        <v>23</v>
      </c>
      <c r="O340" s="3">
        <v>218.72</v>
      </c>
      <c r="P340" s="3">
        <v>99.99</v>
      </c>
      <c r="Q340" s="3">
        <v>19.989999999999998</v>
      </c>
      <c r="R340" s="5" t="s">
        <v>72</v>
      </c>
      <c r="S340" s="5" t="s">
        <v>175</v>
      </c>
      <c r="T340" s="5" t="str">
        <f t="shared" si="31"/>
        <v>Dorothy Wardle</v>
      </c>
      <c r="U340" t="s">
        <v>260</v>
      </c>
      <c r="V340" s="5" t="s">
        <v>47</v>
      </c>
      <c r="W340" s="5" t="s">
        <v>48</v>
      </c>
      <c r="X340" s="5" t="s">
        <v>87</v>
      </c>
      <c r="Y340" s="5" t="s">
        <v>490</v>
      </c>
      <c r="Z340" s="5" t="s">
        <v>43</v>
      </c>
      <c r="AA340" s="4">
        <v>0.5</v>
      </c>
      <c r="AB340" s="1">
        <v>41043</v>
      </c>
      <c r="AC340" s="1">
        <v>23964</v>
      </c>
      <c r="AD340">
        <f t="shared" si="32"/>
        <v>1</v>
      </c>
      <c r="AE340">
        <f t="shared" ca="1" si="33"/>
        <v>58</v>
      </c>
      <c r="AF340" t="str">
        <f t="shared" ca="1" si="34"/>
        <v>18-64</v>
      </c>
      <c r="AG340" s="3">
        <f t="shared" si="35"/>
        <v>4.9966669166666664</v>
      </c>
      <c r="AH340" t="str">
        <f>_xlfn.IFNA(VLOOKUP(Sales_Transactions[[#This Row],[Order ID]],Returned_Items[#All],2,FALSE),"Not Returned")</f>
        <v>Not Returned</v>
      </c>
    </row>
    <row r="341" spans="1:34" x14ac:dyDescent="0.25">
      <c r="A341">
        <v>36646</v>
      </c>
      <c r="C341" t="s">
        <v>246</v>
      </c>
      <c r="D341" s="2" t="str">
        <f>TEXT(MID(Sales_Transactions[[#This Row],[Order Date]],2,5),"d/m/yyy")</f>
        <v>8/6/2010</v>
      </c>
      <c r="E341" s="2" t="str">
        <f>TEXT(MID(Sales_Transactions[[#This Row],[Order Date]],2,5),"d")</f>
        <v>8</v>
      </c>
      <c r="F341" s="2" t="str">
        <f>TEXT(MID(Sales_Transactions[[#This Row],[Order Date]],2,5),"m")</f>
        <v>6</v>
      </c>
      <c r="G341" s="2" t="str">
        <f>TEXT(MID(Sales_Transactions[[#This Row],[Order Date]],2,5),"yyy")</f>
        <v>2010</v>
      </c>
      <c r="H341" s="2" t="str">
        <f>TEXT(MID(Sales_Transactions[[#This Row],[Order Date]],2,5),"yyy/m")</f>
        <v>2010/6</v>
      </c>
      <c r="I341" t="s">
        <v>78</v>
      </c>
      <c r="J341">
        <f t="shared" si="30"/>
        <v>3</v>
      </c>
      <c r="K341" s="2">
        <v>24</v>
      </c>
      <c r="L341" s="3">
        <v>1168.1500000000001</v>
      </c>
      <c r="M341" s="4">
        <v>0.04</v>
      </c>
      <c r="N341" s="5" t="s">
        <v>67</v>
      </c>
      <c r="O341" s="3">
        <v>-743.96</v>
      </c>
      <c r="P341" s="3">
        <v>48.91</v>
      </c>
      <c r="Q341" s="3">
        <v>35</v>
      </c>
      <c r="R341" s="5" t="s">
        <v>24</v>
      </c>
      <c r="S341" s="5" t="s">
        <v>25</v>
      </c>
      <c r="T341" s="5" t="str">
        <f t="shared" si="31"/>
        <v>Muhammed MacIntyre</v>
      </c>
      <c r="U341" t="s">
        <v>260</v>
      </c>
      <c r="V341" s="5" t="s">
        <v>27</v>
      </c>
      <c r="W341" s="5" t="s">
        <v>28</v>
      </c>
      <c r="X341" s="5" t="s">
        <v>29</v>
      </c>
      <c r="Y341" s="5" t="s">
        <v>685</v>
      </c>
      <c r="Z341" s="5" t="s">
        <v>31</v>
      </c>
      <c r="AA341" s="4">
        <v>0.83</v>
      </c>
      <c r="AB341" s="1">
        <v>40338</v>
      </c>
      <c r="AC341" s="1">
        <v>23931</v>
      </c>
      <c r="AD341">
        <f t="shared" si="32"/>
        <v>1</v>
      </c>
      <c r="AE341">
        <f t="shared" ca="1" si="33"/>
        <v>59</v>
      </c>
      <c r="AF341" t="str">
        <f t="shared" ca="1" si="34"/>
        <v>18-64</v>
      </c>
      <c r="AG341" s="3">
        <f t="shared" si="35"/>
        <v>3.4954348333333329</v>
      </c>
      <c r="AH341" t="str">
        <f>_xlfn.IFNA(VLOOKUP(Sales_Transactions[[#This Row],[Order ID]],Returned_Items[#All],2,FALSE),"Not Returned")</f>
        <v>Not Returned</v>
      </c>
    </row>
    <row r="342" spans="1:34" x14ac:dyDescent="0.25">
      <c r="A342">
        <v>36707</v>
      </c>
      <c r="C342" t="s">
        <v>686</v>
      </c>
      <c r="D342" s="2" t="str">
        <f>TEXT(MID(Sales_Transactions[[#This Row],[Order Date]],2,5),"d/m/yyy")</f>
        <v>29/11/2009</v>
      </c>
      <c r="E342" s="2" t="str">
        <f>TEXT(MID(Sales_Transactions[[#This Row],[Order Date]],2,5),"d")</f>
        <v>29</v>
      </c>
      <c r="F342" s="2" t="str">
        <f>TEXT(MID(Sales_Transactions[[#This Row],[Order Date]],2,5),"m")</f>
        <v>11</v>
      </c>
      <c r="G342" s="2" t="str">
        <f>TEXT(MID(Sales_Transactions[[#This Row],[Order Date]],2,5),"yyy")</f>
        <v>2009</v>
      </c>
      <c r="H342" s="2" t="str">
        <f>TEXT(MID(Sales_Transactions[[#This Row],[Order Date]],2,5),"yyy/m")</f>
        <v>2009/11</v>
      </c>
      <c r="I342" t="s">
        <v>78</v>
      </c>
      <c r="J342">
        <f t="shared" si="30"/>
        <v>3</v>
      </c>
      <c r="K342" s="2">
        <v>47</v>
      </c>
      <c r="L342" s="3">
        <v>181.78</v>
      </c>
      <c r="M342" s="4">
        <v>0.02</v>
      </c>
      <c r="N342" s="5" t="s">
        <v>23</v>
      </c>
      <c r="O342" s="3">
        <v>71.56</v>
      </c>
      <c r="P342" s="3">
        <v>3.78</v>
      </c>
      <c r="Q342" s="3">
        <v>0.71</v>
      </c>
      <c r="R342" s="5" t="s">
        <v>539</v>
      </c>
      <c r="S342" s="5" t="s">
        <v>540</v>
      </c>
      <c r="T342" s="5" t="str">
        <f t="shared" si="31"/>
        <v>Charlotte Melton</v>
      </c>
      <c r="U342" t="s">
        <v>260</v>
      </c>
      <c r="V342" s="5" t="s">
        <v>74</v>
      </c>
      <c r="W342" s="5" t="s">
        <v>28</v>
      </c>
      <c r="X342" s="5" t="s">
        <v>82</v>
      </c>
      <c r="Y342" s="5" t="s">
        <v>687</v>
      </c>
      <c r="Z342" s="5" t="s">
        <v>84</v>
      </c>
      <c r="AA342" s="4">
        <v>0.39</v>
      </c>
      <c r="AB342" s="1">
        <v>40147</v>
      </c>
      <c r="AC342" s="1">
        <v>14707</v>
      </c>
      <c r="AD342">
        <f t="shared" si="32"/>
        <v>1</v>
      </c>
      <c r="AE342">
        <f t="shared" ca="1" si="33"/>
        <v>84</v>
      </c>
      <c r="AF342" t="str">
        <f t="shared" ca="1" si="34"/>
        <v>Over 65</v>
      </c>
      <c r="AG342" s="3">
        <f t="shared" si="35"/>
        <v>9.5515829787234025E-2</v>
      </c>
      <c r="AH342" t="str">
        <f>_xlfn.IFNA(VLOOKUP(Sales_Transactions[[#This Row],[Order ID]],Returned_Items[#All],2,FALSE),"Not Returned")</f>
        <v>Returned</v>
      </c>
    </row>
    <row r="343" spans="1:34" x14ac:dyDescent="0.25">
      <c r="A343">
        <v>37253</v>
      </c>
      <c r="C343" t="s">
        <v>688</v>
      </c>
      <c r="D343" s="2" t="str">
        <f>TEXT(MID(Sales_Transactions[[#This Row],[Order Date]],2,5),"d/m/yyy")</f>
        <v>1/9/2012</v>
      </c>
      <c r="E343" s="2" t="str">
        <f>TEXT(MID(Sales_Transactions[[#This Row],[Order Date]],2,5),"d")</f>
        <v>1</v>
      </c>
      <c r="F343" s="2" t="str">
        <f>TEXT(MID(Sales_Transactions[[#This Row],[Order Date]],2,5),"m")</f>
        <v>9</v>
      </c>
      <c r="G343" s="2" t="str">
        <f>TEXT(MID(Sales_Transactions[[#This Row],[Order Date]],2,5),"yyy")</f>
        <v>2012</v>
      </c>
      <c r="H343" s="2" t="str">
        <f>TEXT(MID(Sales_Transactions[[#This Row],[Order Date]],2,5),"yyy/m")</f>
        <v>2012/9</v>
      </c>
      <c r="I343" t="s">
        <v>33</v>
      </c>
      <c r="J343">
        <f t="shared" si="30"/>
        <v>4</v>
      </c>
      <c r="K343" s="2">
        <v>46</v>
      </c>
      <c r="L343" s="3">
        <v>1184.32</v>
      </c>
      <c r="M343" s="4">
        <v>0.09</v>
      </c>
      <c r="N343" s="5" t="s">
        <v>23</v>
      </c>
      <c r="O343" s="3">
        <v>-99.55</v>
      </c>
      <c r="P343" s="3">
        <v>26.31</v>
      </c>
      <c r="Q343" s="3">
        <v>5.89</v>
      </c>
      <c r="R343" s="5" t="s">
        <v>24</v>
      </c>
      <c r="S343" s="5" t="s">
        <v>25</v>
      </c>
      <c r="T343" s="5" t="str">
        <f t="shared" si="31"/>
        <v>Muhammed MacIntyre</v>
      </c>
      <c r="U343" t="s">
        <v>260</v>
      </c>
      <c r="V343" s="5" t="s">
        <v>27</v>
      </c>
      <c r="W343" s="5" t="s">
        <v>48</v>
      </c>
      <c r="X343" s="5" t="s">
        <v>87</v>
      </c>
      <c r="Y343" s="5" t="s">
        <v>689</v>
      </c>
      <c r="Z343" s="5" t="s">
        <v>43</v>
      </c>
      <c r="AA343" s="4">
        <v>0.75</v>
      </c>
      <c r="AB343" s="1">
        <v>41153</v>
      </c>
      <c r="AC343" s="1">
        <v>14844</v>
      </c>
      <c r="AD343">
        <f t="shared" si="32"/>
        <v>0</v>
      </c>
      <c r="AE343">
        <f t="shared" ca="1" si="33"/>
        <v>83</v>
      </c>
      <c r="AF343" t="str">
        <f t="shared" ca="1" si="34"/>
        <v>Over 65</v>
      </c>
      <c r="AG343" s="3">
        <f t="shared" si="35"/>
        <v>0.6994852391304347</v>
      </c>
      <c r="AH343" t="str">
        <f>_xlfn.IFNA(VLOOKUP(Sales_Transactions[[#This Row],[Order ID]],Returned_Items[#All],2,FALSE),"Not Returned")</f>
        <v>Not Returned</v>
      </c>
    </row>
    <row r="344" spans="1:34" x14ac:dyDescent="0.25">
      <c r="A344">
        <v>37541</v>
      </c>
      <c r="C344" t="s">
        <v>71</v>
      </c>
      <c r="D344" s="2" t="str">
        <f>TEXT(MID(Sales_Transactions[[#This Row],[Order Date]],2,5),"d/m/yyy")</f>
        <v>26/2/2010</v>
      </c>
      <c r="E344" s="2" t="str">
        <f>TEXT(MID(Sales_Transactions[[#This Row],[Order Date]],2,5),"d")</f>
        <v>26</v>
      </c>
      <c r="F344" s="2" t="str">
        <f>TEXT(MID(Sales_Transactions[[#This Row],[Order Date]],2,5),"m")</f>
        <v>2</v>
      </c>
      <c r="G344" s="2" t="str">
        <f>TEXT(MID(Sales_Transactions[[#This Row],[Order Date]],2,5),"yyy")</f>
        <v>2010</v>
      </c>
      <c r="H344" s="2" t="str">
        <f>TEXT(MID(Sales_Transactions[[#This Row],[Order Date]],2,5),"yyy/m")</f>
        <v>2010/2</v>
      </c>
      <c r="I344" t="s">
        <v>78</v>
      </c>
      <c r="J344">
        <f t="shared" si="30"/>
        <v>3</v>
      </c>
      <c r="K344" s="2">
        <v>3</v>
      </c>
      <c r="L344" s="3">
        <v>71.94</v>
      </c>
      <c r="M344" s="4">
        <v>0.01</v>
      </c>
      <c r="N344" s="5" t="s">
        <v>23</v>
      </c>
      <c r="O344" s="3">
        <v>-70.680000000000007</v>
      </c>
      <c r="P344" s="3">
        <v>20.95</v>
      </c>
      <c r="Q344" s="3">
        <v>5.99</v>
      </c>
      <c r="R344" s="5" t="s">
        <v>90</v>
      </c>
      <c r="S344" s="5" t="s">
        <v>91</v>
      </c>
      <c r="T344" s="5" t="str">
        <f t="shared" si="31"/>
        <v>Claudia Miner</v>
      </c>
      <c r="U344" t="s">
        <v>260</v>
      </c>
      <c r="V344" s="5" t="s">
        <v>27</v>
      </c>
      <c r="W344" s="5" t="s">
        <v>48</v>
      </c>
      <c r="X344" s="5" t="s">
        <v>87</v>
      </c>
      <c r="Y344" s="5" t="s">
        <v>360</v>
      </c>
      <c r="Z344" s="5" t="s">
        <v>43</v>
      </c>
      <c r="AA344" s="4">
        <v>0.65</v>
      </c>
      <c r="AB344" s="1">
        <v>40237</v>
      </c>
      <c r="AC344" s="1">
        <v>24177</v>
      </c>
      <c r="AD344">
        <f t="shared" si="32"/>
        <v>2</v>
      </c>
      <c r="AE344">
        <f t="shared" ca="1" si="33"/>
        <v>58</v>
      </c>
      <c r="AF344" t="str">
        <f t="shared" ca="1" si="34"/>
        <v>18-64</v>
      </c>
      <c r="AG344" s="3">
        <f t="shared" si="35"/>
        <v>8.9793016666666663</v>
      </c>
      <c r="AH344" t="str">
        <f>_xlfn.IFNA(VLOOKUP(Sales_Transactions[[#This Row],[Order ID]],Returned_Items[#All],2,FALSE),"Not Returned")</f>
        <v>Not Returned</v>
      </c>
    </row>
    <row r="345" spans="1:34" x14ac:dyDescent="0.25">
      <c r="A345">
        <v>37541</v>
      </c>
      <c r="C345" t="s">
        <v>71</v>
      </c>
      <c r="D345" s="2" t="str">
        <f>TEXT(MID(Sales_Transactions[[#This Row],[Order Date]],2,5),"d/m/yyy")</f>
        <v>26/2/2010</v>
      </c>
      <c r="E345" s="2" t="str">
        <f>TEXT(MID(Sales_Transactions[[#This Row],[Order Date]],2,5),"d")</f>
        <v>26</v>
      </c>
      <c r="F345" s="2" t="str">
        <f>TEXT(MID(Sales_Transactions[[#This Row],[Order Date]],2,5),"m")</f>
        <v>2</v>
      </c>
      <c r="G345" s="2" t="str">
        <f>TEXT(MID(Sales_Transactions[[#This Row],[Order Date]],2,5),"yyy")</f>
        <v>2010</v>
      </c>
      <c r="H345" s="2" t="str">
        <f>TEXT(MID(Sales_Transactions[[#This Row],[Order Date]],2,5),"yyy/m")</f>
        <v>2010/2</v>
      </c>
      <c r="I345" t="s">
        <v>78</v>
      </c>
      <c r="J345">
        <f t="shared" si="30"/>
        <v>3</v>
      </c>
      <c r="K345" s="2">
        <v>10</v>
      </c>
      <c r="L345" s="3">
        <v>550.61</v>
      </c>
      <c r="M345" s="4">
        <v>0.08</v>
      </c>
      <c r="N345" s="5" t="s">
        <v>67</v>
      </c>
      <c r="O345" s="3">
        <v>98.32</v>
      </c>
      <c r="P345" s="3">
        <v>55.98</v>
      </c>
      <c r="Q345" s="3">
        <v>13.88</v>
      </c>
      <c r="R345" s="5" t="s">
        <v>90</v>
      </c>
      <c r="S345" s="5" t="s">
        <v>91</v>
      </c>
      <c r="T345" s="5" t="str">
        <f t="shared" si="31"/>
        <v>Claudia Miner</v>
      </c>
      <c r="U345" t="s">
        <v>260</v>
      </c>
      <c r="V345" s="5" t="s">
        <v>27</v>
      </c>
      <c r="W345" s="5" t="s">
        <v>28</v>
      </c>
      <c r="X345" s="5" t="s">
        <v>75</v>
      </c>
      <c r="Y345" s="5" t="s">
        <v>690</v>
      </c>
      <c r="Z345" s="5" t="s">
        <v>43</v>
      </c>
      <c r="AA345" s="4">
        <v>0.36</v>
      </c>
      <c r="AB345" s="1">
        <v>40236</v>
      </c>
      <c r="AC345" s="1">
        <v>22902</v>
      </c>
      <c r="AD345">
        <f t="shared" si="32"/>
        <v>1</v>
      </c>
      <c r="AE345">
        <f t="shared" ca="1" si="33"/>
        <v>61</v>
      </c>
      <c r="AF345" t="str">
        <f t="shared" ca="1" si="34"/>
        <v>18-64</v>
      </c>
      <c r="AG345" s="3">
        <f t="shared" si="35"/>
        <v>6.9815215999999989</v>
      </c>
      <c r="AH345" t="str">
        <f>_xlfn.IFNA(VLOOKUP(Sales_Transactions[[#This Row],[Order ID]],Returned_Items[#All],2,FALSE),"Not Returned")</f>
        <v>Not Returned</v>
      </c>
    </row>
    <row r="346" spans="1:34" x14ac:dyDescent="0.25">
      <c r="A346">
        <v>37541</v>
      </c>
      <c r="C346" t="s">
        <v>71</v>
      </c>
      <c r="D346" s="2" t="str">
        <f>TEXT(MID(Sales_Transactions[[#This Row],[Order Date]],2,5),"d/m/yyy")</f>
        <v>26/2/2010</v>
      </c>
      <c r="E346" s="2" t="str">
        <f>TEXT(MID(Sales_Transactions[[#This Row],[Order Date]],2,5),"d")</f>
        <v>26</v>
      </c>
      <c r="F346" s="2" t="str">
        <f>TEXT(MID(Sales_Transactions[[#This Row],[Order Date]],2,5),"m")</f>
        <v>2</v>
      </c>
      <c r="G346" s="2" t="str">
        <f>TEXT(MID(Sales_Transactions[[#This Row],[Order Date]],2,5),"yyy")</f>
        <v>2010</v>
      </c>
      <c r="H346" s="2" t="str">
        <f>TEXT(MID(Sales_Transactions[[#This Row],[Order Date]],2,5),"yyy/m")</f>
        <v>2010/2</v>
      </c>
      <c r="I346" t="s">
        <v>78</v>
      </c>
      <c r="J346">
        <f t="shared" si="30"/>
        <v>3</v>
      </c>
      <c r="K346" s="2">
        <v>18</v>
      </c>
      <c r="L346" s="3">
        <v>1373.11</v>
      </c>
      <c r="M346" s="4">
        <v>0.1</v>
      </c>
      <c r="N346" s="5" t="s">
        <v>23</v>
      </c>
      <c r="O346" s="3">
        <v>-599.54</v>
      </c>
      <c r="P346" s="3">
        <v>80.98</v>
      </c>
      <c r="Q346" s="3">
        <v>35</v>
      </c>
      <c r="R346" s="5" t="s">
        <v>90</v>
      </c>
      <c r="S346" s="5" t="s">
        <v>91</v>
      </c>
      <c r="T346" s="5" t="str">
        <f t="shared" si="31"/>
        <v>Claudia Miner</v>
      </c>
      <c r="U346" t="s">
        <v>260</v>
      </c>
      <c r="V346" s="5" t="s">
        <v>27</v>
      </c>
      <c r="W346" s="5" t="s">
        <v>28</v>
      </c>
      <c r="X346" s="5" t="s">
        <v>29</v>
      </c>
      <c r="Y346" s="5" t="s">
        <v>257</v>
      </c>
      <c r="Z346" s="5" t="s">
        <v>31</v>
      </c>
      <c r="AA346" s="4">
        <v>0.81</v>
      </c>
      <c r="AB346" s="1">
        <v>40237</v>
      </c>
      <c r="AC346" s="1">
        <v>22486</v>
      </c>
      <c r="AD346">
        <f t="shared" si="32"/>
        <v>2</v>
      </c>
      <c r="AE346">
        <f t="shared" ca="1" si="33"/>
        <v>63</v>
      </c>
      <c r="AF346" t="str">
        <f t="shared" ca="1" si="34"/>
        <v>18-64</v>
      </c>
      <c r="AG346" s="3">
        <f t="shared" si="35"/>
        <v>6.4388344444444447</v>
      </c>
      <c r="AH346" t="str">
        <f>_xlfn.IFNA(VLOOKUP(Sales_Transactions[[#This Row],[Order ID]],Returned_Items[#All],2,FALSE),"Not Returned")</f>
        <v>Not Returned</v>
      </c>
    </row>
    <row r="347" spans="1:34" x14ac:dyDescent="0.25">
      <c r="A347">
        <v>37634</v>
      </c>
      <c r="C347" t="s">
        <v>691</v>
      </c>
      <c r="D347" s="2" t="str">
        <f>TEXT(MID(Sales_Transactions[[#This Row],[Order Date]],2,5),"d/m/yyy")</f>
        <v>21/5/2012</v>
      </c>
      <c r="E347" s="2" t="str">
        <f>TEXT(MID(Sales_Transactions[[#This Row],[Order Date]],2,5),"d")</f>
        <v>21</v>
      </c>
      <c r="F347" s="2" t="str">
        <f>TEXT(MID(Sales_Transactions[[#This Row],[Order Date]],2,5),"m")</f>
        <v>5</v>
      </c>
      <c r="G347" s="2" t="str">
        <f>TEXT(MID(Sales_Transactions[[#This Row],[Order Date]],2,5),"yyy")</f>
        <v>2012</v>
      </c>
      <c r="H347" s="2" t="str">
        <f>TEXT(MID(Sales_Transactions[[#This Row],[Order Date]],2,5),"yyy/m")</f>
        <v>2012/5</v>
      </c>
      <c r="I347" t="s">
        <v>78</v>
      </c>
      <c r="J347">
        <f t="shared" si="30"/>
        <v>3</v>
      </c>
      <c r="K347" s="2">
        <v>32</v>
      </c>
      <c r="L347" s="3">
        <v>368.18</v>
      </c>
      <c r="M347" s="4">
        <v>7.0000000000000007E-2</v>
      </c>
      <c r="N347" s="5" t="s">
        <v>23</v>
      </c>
      <c r="O347" s="3">
        <v>-36.78</v>
      </c>
      <c r="P347" s="3">
        <v>12.21</v>
      </c>
      <c r="Q347" s="3">
        <v>4.8099999999999996</v>
      </c>
      <c r="R347" s="5" t="s">
        <v>312</v>
      </c>
      <c r="S347" s="5" t="s">
        <v>313</v>
      </c>
      <c r="T347" s="5" t="str">
        <f t="shared" si="31"/>
        <v>Brendan Dodson</v>
      </c>
      <c r="U347" t="s">
        <v>260</v>
      </c>
      <c r="V347" s="5" t="s">
        <v>47</v>
      </c>
      <c r="W347" s="5" t="s">
        <v>28</v>
      </c>
      <c r="X347" s="5" t="s">
        <v>29</v>
      </c>
      <c r="Y347" s="5" t="s">
        <v>649</v>
      </c>
      <c r="Z347" s="5" t="s">
        <v>43</v>
      </c>
      <c r="AA347" s="4">
        <v>0.57999999999999996</v>
      </c>
      <c r="AB347" s="1">
        <v>41051</v>
      </c>
      <c r="AC347" s="1">
        <v>22352</v>
      </c>
      <c r="AD347">
        <f t="shared" si="32"/>
        <v>1</v>
      </c>
      <c r="AE347">
        <f t="shared" ca="1" si="33"/>
        <v>63</v>
      </c>
      <c r="AF347" t="str">
        <f t="shared" ca="1" si="34"/>
        <v>18-64</v>
      </c>
      <c r="AG347" s="3">
        <f t="shared" si="35"/>
        <v>0.53160790624999998</v>
      </c>
      <c r="AH347" t="str">
        <f>_xlfn.IFNA(VLOOKUP(Sales_Transactions[[#This Row],[Order ID]],Returned_Items[#All],2,FALSE),"Not Returned")</f>
        <v>Not Returned</v>
      </c>
    </row>
    <row r="348" spans="1:34" x14ac:dyDescent="0.25">
      <c r="A348">
        <v>37793</v>
      </c>
      <c r="C348" t="s">
        <v>692</v>
      </c>
      <c r="D348" s="2" t="str">
        <f>TEXT(MID(Sales_Transactions[[#This Row],[Order Date]],2,5),"d/m/yyy")</f>
        <v>8/11/2009</v>
      </c>
      <c r="E348" s="2" t="str">
        <f>TEXT(MID(Sales_Transactions[[#This Row],[Order Date]],2,5),"d")</f>
        <v>8</v>
      </c>
      <c r="F348" s="2" t="str">
        <f>TEXT(MID(Sales_Transactions[[#This Row],[Order Date]],2,5),"m")</f>
        <v>11</v>
      </c>
      <c r="G348" s="2" t="str">
        <f>TEXT(MID(Sales_Transactions[[#This Row],[Order Date]],2,5),"yyy")</f>
        <v>2009</v>
      </c>
      <c r="H348" s="2" t="str">
        <f>TEXT(MID(Sales_Transactions[[#This Row],[Order Date]],2,5),"yyy/m")</f>
        <v>2009/11</v>
      </c>
      <c r="I348" t="s">
        <v>52</v>
      </c>
      <c r="J348">
        <f t="shared" si="30"/>
        <v>1</v>
      </c>
      <c r="K348" s="2">
        <v>16</v>
      </c>
      <c r="L348" s="3">
        <v>224.47</v>
      </c>
      <c r="M348" s="4">
        <v>0.08</v>
      </c>
      <c r="N348" s="5" t="s">
        <v>23</v>
      </c>
      <c r="O348" s="3">
        <v>-49.31</v>
      </c>
      <c r="P348" s="3">
        <v>13.9</v>
      </c>
      <c r="Q348" s="3">
        <v>7.59</v>
      </c>
      <c r="R348" s="5" t="s">
        <v>72</v>
      </c>
      <c r="S348" s="5" t="s">
        <v>175</v>
      </c>
      <c r="T348" s="5" t="str">
        <f t="shared" si="31"/>
        <v>Dorothy Wardle</v>
      </c>
      <c r="U348" t="s">
        <v>260</v>
      </c>
      <c r="V348" s="5" t="s">
        <v>47</v>
      </c>
      <c r="W348" s="5" t="s">
        <v>28</v>
      </c>
      <c r="X348" s="5" t="s">
        <v>221</v>
      </c>
      <c r="Y348" s="5" t="s">
        <v>693</v>
      </c>
      <c r="Z348" s="5" t="s">
        <v>60</v>
      </c>
      <c r="AA348" s="4">
        <v>0.56000000000000005</v>
      </c>
      <c r="AB348" s="1">
        <v>40126</v>
      </c>
      <c r="AC348" s="1">
        <v>21692</v>
      </c>
      <c r="AD348">
        <f t="shared" si="32"/>
        <v>1</v>
      </c>
      <c r="AE348">
        <f t="shared" ca="1" si="33"/>
        <v>65</v>
      </c>
      <c r="AF348" t="str">
        <f t="shared" ca="1" si="34"/>
        <v>Over 65</v>
      </c>
      <c r="AG348" s="3">
        <f t="shared" si="35"/>
        <v>1.34243</v>
      </c>
      <c r="AH348" t="str">
        <f>_xlfn.IFNA(VLOOKUP(Sales_Transactions[[#This Row],[Order ID]],Returned_Items[#All],2,FALSE),"Not Returned")</f>
        <v>Not Returned</v>
      </c>
    </row>
    <row r="349" spans="1:34" x14ac:dyDescent="0.25">
      <c r="A349">
        <v>37860</v>
      </c>
      <c r="C349" t="s">
        <v>694</v>
      </c>
      <c r="D349" s="2" t="str">
        <f>TEXT(MID(Sales_Transactions[[#This Row],[Order Date]],2,5),"d/m/yyy")</f>
        <v>27/8/2010</v>
      </c>
      <c r="E349" s="2" t="str">
        <f>TEXT(MID(Sales_Transactions[[#This Row],[Order Date]],2,5),"d")</f>
        <v>27</v>
      </c>
      <c r="F349" s="2" t="str">
        <f>TEXT(MID(Sales_Transactions[[#This Row],[Order Date]],2,5),"m")</f>
        <v>8</v>
      </c>
      <c r="G349" s="2" t="str">
        <f>TEXT(MID(Sales_Transactions[[#This Row],[Order Date]],2,5),"yyy")</f>
        <v>2010</v>
      </c>
      <c r="H349" s="2" t="str">
        <f>TEXT(MID(Sales_Transactions[[#This Row],[Order Date]],2,5),"yyy/m")</f>
        <v>2010/8</v>
      </c>
      <c r="I349" t="s">
        <v>78</v>
      </c>
      <c r="J349">
        <f t="shared" si="30"/>
        <v>3</v>
      </c>
      <c r="K349" s="2">
        <v>1</v>
      </c>
      <c r="L349" s="3">
        <v>104.85</v>
      </c>
      <c r="M349" s="4">
        <v>7.0000000000000007E-2</v>
      </c>
      <c r="N349" s="5" t="s">
        <v>23</v>
      </c>
      <c r="O349" s="3">
        <v>-98.31</v>
      </c>
      <c r="P349" s="3">
        <v>55.5</v>
      </c>
      <c r="Q349" s="3">
        <v>52.2</v>
      </c>
      <c r="R349" s="5" t="s">
        <v>509</v>
      </c>
      <c r="S349" s="5" t="s">
        <v>510</v>
      </c>
      <c r="T349" s="5" t="str">
        <f t="shared" si="31"/>
        <v>Mike Pelletier</v>
      </c>
      <c r="U349" t="s">
        <v>260</v>
      </c>
      <c r="V349" s="5" t="s">
        <v>47</v>
      </c>
      <c r="W349" s="5" t="s">
        <v>57</v>
      </c>
      <c r="X349" s="5" t="s">
        <v>58</v>
      </c>
      <c r="Y349" s="5" t="s">
        <v>695</v>
      </c>
      <c r="Z349" s="5" t="s">
        <v>56</v>
      </c>
      <c r="AA349" s="4">
        <v>0.72</v>
      </c>
      <c r="AB349" s="1">
        <v>40419</v>
      </c>
      <c r="AC349" s="1">
        <v>21907</v>
      </c>
      <c r="AD349">
        <f t="shared" si="32"/>
        <v>2</v>
      </c>
      <c r="AE349">
        <f t="shared" ca="1" si="33"/>
        <v>64</v>
      </c>
      <c r="AF349" t="str">
        <f t="shared" ca="1" si="34"/>
        <v>18-64</v>
      </c>
      <c r="AG349" s="3">
        <f t="shared" si="35"/>
        <v>107.66115000000001</v>
      </c>
      <c r="AH349" t="str">
        <f>_xlfn.IFNA(VLOOKUP(Sales_Transactions[[#This Row],[Order ID]],Returned_Items[#All],2,FALSE),"Not Returned")</f>
        <v>Returned</v>
      </c>
    </row>
    <row r="350" spans="1:34" x14ac:dyDescent="0.25">
      <c r="A350">
        <v>38884</v>
      </c>
      <c r="C350" t="s">
        <v>696</v>
      </c>
      <c r="D350" s="2" t="str">
        <f>TEXT(MID(Sales_Transactions[[#This Row],[Order Date]],2,5),"d/m/yyy")</f>
        <v>17/8/2012</v>
      </c>
      <c r="E350" s="2" t="str">
        <f>TEXT(MID(Sales_Transactions[[#This Row],[Order Date]],2,5),"d")</f>
        <v>17</v>
      </c>
      <c r="F350" s="2" t="str">
        <f>TEXT(MID(Sales_Transactions[[#This Row],[Order Date]],2,5),"m")</f>
        <v>8</v>
      </c>
      <c r="G350" s="2" t="str">
        <f>TEXT(MID(Sales_Transactions[[#This Row],[Order Date]],2,5),"yyy")</f>
        <v>2012</v>
      </c>
      <c r="H350" s="2" t="str">
        <f>TEXT(MID(Sales_Transactions[[#This Row],[Order Date]],2,5),"yyy/m")</f>
        <v>2012/8</v>
      </c>
      <c r="I350" t="s">
        <v>33</v>
      </c>
      <c r="J350">
        <f t="shared" si="30"/>
        <v>4</v>
      </c>
      <c r="K350" s="2">
        <v>47</v>
      </c>
      <c r="L350" s="3">
        <v>256</v>
      </c>
      <c r="M350" s="4">
        <v>0.03</v>
      </c>
      <c r="N350" s="5" t="s">
        <v>23</v>
      </c>
      <c r="O350" s="3">
        <v>-119.84</v>
      </c>
      <c r="P350" s="3">
        <v>5.28</v>
      </c>
      <c r="Q350" s="3">
        <v>5.66</v>
      </c>
      <c r="R350" s="5" t="s">
        <v>163</v>
      </c>
      <c r="S350" s="5" t="s">
        <v>164</v>
      </c>
      <c r="T350" s="5" t="str">
        <f t="shared" si="31"/>
        <v>Edward Hooks</v>
      </c>
      <c r="U350" t="s">
        <v>260</v>
      </c>
      <c r="V350" s="5" t="s">
        <v>37</v>
      </c>
      <c r="W350" s="5" t="s">
        <v>28</v>
      </c>
      <c r="X350" s="5" t="s">
        <v>75</v>
      </c>
      <c r="Y350" s="5" t="s">
        <v>697</v>
      </c>
      <c r="Z350" s="5" t="s">
        <v>43</v>
      </c>
      <c r="AA350" s="4">
        <v>0.4</v>
      </c>
      <c r="AB350" s="1">
        <v>41139</v>
      </c>
      <c r="AC350" s="1">
        <v>21815</v>
      </c>
      <c r="AD350">
        <f t="shared" si="32"/>
        <v>1</v>
      </c>
      <c r="AE350">
        <f t="shared" ca="1" si="33"/>
        <v>64</v>
      </c>
      <c r="AF350" t="str">
        <f t="shared" ca="1" si="34"/>
        <v>18-64</v>
      </c>
      <c r="AG350" s="3">
        <f t="shared" si="35"/>
        <v>0.23273225531914893</v>
      </c>
      <c r="AH350" t="str">
        <f>_xlfn.IFNA(VLOOKUP(Sales_Transactions[[#This Row],[Order ID]],Returned_Items[#All],2,FALSE),"Not Returned")</f>
        <v>Not Returned</v>
      </c>
    </row>
    <row r="351" spans="1:34" x14ac:dyDescent="0.25">
      <c r="A351">
        <v>38884</v>
      </c>
      <c r="C351" t="s">
        <v>696</v>
      </c>
      <c r="D351" s="2" t="str">
        <f>TEXT(MID(Sales_Transactions[[#This Row],[Order Date]],2,5),"d/m/yyy")</f>
        <v>17/8/2012</v>
      </c>
      <c r="E351" s="2" t="str">
        <f>TEXT(MID(Sales_Transactions[[#This Row],[Order Date]],2,5),"d")</f>
        <v>17</v>
      </c>
      <c r="F351" s="2" t="str">
        <f>TEXT(MID(Sales_Transactions[[#This Row],[Order Date]],2,5),"m")</f>
        <v>8</v>
      </c>
      <c r="G351" s="2" t="str">
        <f>TEXT(MID(Sales_Transactions[[#This Row],[Order Date]],2,5),"yyy")</f>
        <v>2012</v>
      </c>
      <c r="H351" s="2" t="str">
        <f>TEXT(MID(Sales_Transactions[[#This Row],[Order Date]],2,5),"yyy/m")</f>
        <v>2012/8</v>
      </c>
      <c r="I351" t="s">
        <v>33</v>
      </c>
      <c r="J351">
        <f t="shared" si="30"/>
        <v>4</v>
      </c>
      <c r="K351" s="2">
        <v>20</v>
      </c>
      <c r="L351" s="3">
        <v>6067.76</v>
      </c>
      <c r="M351" s="4">
        <v>0.06</v>
      </c>
      <c r="N351" s="5" t="s">
        <v>34</v>
      </c>
      <c r="O351" s="3">
        <v>-98.05</v>
      </c>
      <c r="P351" s="3">
        <v>296.18</v>
      </c>
      <c r="Q351" s="3">
        <v>54.12</v>
      </c>
      <c r="R351" s="5" t="s">
        <v>163</v>
      </c>
      <c r="S351" s="5" t="s">
        <v>164</v>
      </c>
      <c r="T351" s="5" t="str">
        <f t="shared" si="31"/>
        <v>Edward Hooks</v>
      </c>
      <c r="U351" t="s">
        <v>260</v>
      </c>
      <c r="V351" s="5" t="s">
        <v>37</v>
      </c>
      <c r="W351" s="5" t="s">
        <v>57</v>
      </c>
      <c r="X351" s="5" t="s">
        <v>107</v>
      </c>
      <c r="Y351" s="5" t="s">
        <v>698</v>
      </c>
      <c r="Z351" s="5" t="s">
        <v>106</v>
      </c>
      <c r="AA351" s="4">
        <v>0.76</v>
      </c>
      <c r="AB351" s="1">
        <v>41139</v>
      </c>
      <c r="AC351" s="1">
        <v>21431</v>
      </c>
      <c r="AD351">
        <f t="shared" si="32"/>
        <v>1</v>
      </c>
      <c r="AE351">
        <f t="shared" ca="1" si="33"/>
        <v>65</v>
      </c>
      <c r="AF351" t="str">
        <f t="shared" ca="1" si="34"/>
        <v>Over 65</v>
      </c>
      <c r="AG351" s="3">
        <f t="shared" si="35"/>
        <v>17.5061146</v>
      </c>
      <c r="AH351" t="str">
        <f>_xlfn.IFNA(VLOOKUP(Sales_Transactions[[#This Row],[Order ID]],Returned_Items[#All],2,FALSE),"Not Returned")</f>
        <v>Not Returned</v>
      </c>
    </row>
    <row r="352" spans="1:34" x14ac:dyDescent="0.25">
      <c r="A352">
        <v>39364</v>
      </c>
      <c r="C352" t="s">
        <v>699</v>
      </c>
      <c r="D352" s="2" t="str">
        <f>TEXT(MID(Sales_Transactions[[#This Row],[Order Date]],2,5),"d/m/yyy")</f>
        <v>9/11/2012</v>
      </c>
      <c r="E352" s="2" t="str">
        <f>TEXT(MID(Sales_Transactions[[#This Row],[Order Date]],2,5),"d")</f>
        <v>9</v>
      </c>
      <c r="F352" s="2" t="str">
        <f>TEXT(MID(Sales_Transactions[[#This Row],[Order Date]],2,5),"m")</f>
        <v>11</v>
      </c>
      <c r="G352" s="2" t="str">
        <f>TEXT(MID(Sales_Transactions[[#This Row],[Order Date]],2,5),"yyy")</f>
        <v>2012</v>
      </c>
      <c r="H352" s="2" t="str">
        <f>TEXT(MID(Sales_Transactions[[#This Row],[Order Date]],2,5),"yyy/m")</f>
        <v>2012/11</v>
      </c>
      <c r="I352" t="s">
        <v>33</v>
      </c>
      <c r="J352">
        <f t="shared" si="30"/>
        <v>4</v>
      </c>
      <c r="K352" s="2">
        <v>29</v>
      </c>
      <c r="L352" s="3">
        <v>2754.93</v>
      </c>
      <c r="M352" s="4">
        <v>0.06</v>
      </c>
      <c r="N352" s="5" t="s">
        <v>23</v>
      </c>
      <c r="O352" s="3">
        <v>-1.33</v>
      </c>
      <c r="P352" s="3">
        <v>92.23</v>
      </c>
      <c r="Q352" s="3">
        <v>39.61</v>
      </c>
      <c r="R352" s="5" t="s">
        <v>294</v>
      </c>
      <c r="S352" s="5" t="s">
        <v>295</v>
      </c>
      <c r="T352" s="5" t="str">
        <f t="shared" si="31"/>
        <v>Jamie Kunitz</v>
      </c>
      <c r="U352" t="s">
        <v>260</v>
      </c>
      <c r="V352" s="5" t="s">
        <v>47</v>
      </c>
      <c r="W352" s="5" t="s">
        <v>57</v>
      </c>
      <c r="X352" s="5" t="s">
        <v>58</v>
      </c>
      <c r="Y352" s="5" t="s">
        <v>213</v>
      </c>
      <c r="Z352" s="5" t="s">
        <v>56</v>
      </c>
      <c r="AA352" s="4">
        <v>0.67</v>
      </c>
      <c r="AB352" s="1">
        <v>41223</v>
      </c>
      <c r="AC352" s="1">
        <v>14990</v>
      </c>
      <c r="AD352">
        <f t="shared" si="32"/>
        <v>1</v>
      </c>
      <c r="AE352">
        <f t="shared" ca="1" si="33"/>
        <v>83</v>
      </c>
      <c r="AF352" t="str">
        <f t="shared" ca="1" si="34"/>
        <v>Over 65</v>
      </c>
      <c r="AG352" s="3">
        <f t="shared" si="35"/>
        <v>4.5442986896551725</v>
      </c>
      <c r="AH352" t="str">
        <f>_xlfn.IFNA(VLOOKUP(Sales_Transactions[[#This Row],[Order ID]],Returned_Items[#All],2,FALSE),"Not Returned")</f>
        <v>Not Returned</v>
      </c>
    </row>
    <row r="353" spans="1:34" x14ac:dyDescent="0.25">
      <c r="A353">
        <v>39364</v>
      </c>
      <c r="C353" t="s">
        <v>699</v>
      </c>
      <c r="D353" s="2" t="str">
        <f>TEXT(MID(Sales_Transactions[[#This Row],[Order Date]],2,5),"d/m/yyy")</f>
        <v>9/11/2012</v>
      </c>
      <c r="E353" s="2" t="str">
        <f>TEXT(MID(Sales_Transactions[[#This Row],[Order Date]],2,5),"d")</f>
        <v>9</v>
      </c>
      <c r="F353" s="2" t="str">
        <f>TEXT(MID(Sales_Transactions[[#This Row],[Order Date]],2,5),"m")</f>
        <v>11</v>
      </c>
      <c r="G353" s="2" t="str">
        <f>TEXT(MID(Sales_Transactions[[#This Row],[Order Date]],2,5),"yyy")</f>
        <v>2012</v>
      </c>
      <c r="H353" s="2" t="str">
        <f>TEXT(MID(Sales_Transactions[[#This Row],[Order Date]],2,5),"yyy/m")</f>
        <v>2012/11</v>
      </c>
      <c r="I353" t="s">
        <v>33</v>
      </c>
      <c r="J353">
        <f t="shared" si="30"/>
        <v>4</v>
      </c>
      <c r="K353" s="2">
        <v>15</v>
      </c>
      <c r="L353" s="3">
        <v>19417.55</v>
      </c>
      <c r="M353" s="4">
        <v>0.03</v>
      </c>
      <c r="N353" s="5" t="s">
        <v>23</v>
      </c>
      <c r="O353" s="3">
        <v>8417.57</v>
      </c>
      <c r="P353" s="3">
        <v>1270.99</v>
      </c>
      <c r="Q353" s="3">
        <v>19.989999999999998</v>
      </c>
      <c r="R353" s="5" t="s">
        <v>294</v>
      </c>
      <c r="S353" s="5" t="s">
        <v>295</v>
      </c>
      <c r="T353" s="5" t="str">
        <f t="shared" si="31"/>
        <v>Jamie Kunitz</v>
      </c>
      <c r="U353" t="s">
        <v>260</v>
      </c>
      <c r="V353" s="5" t="s">
        <v>47</v>
      </c>
      <c r="W353" s="5" t="s">
        <v>28</v>
      </c>
      <c r="X353" s="5" t="s">
        <v>41</v>
      </c>
      <c r="Y353" s="5" t="s">
        <v>429</v>
      </c>
      <c r="Z353" s="5" t="s">
        <v>43</v>
      </c>
      <c r="AA353" s="4">
        <v>0.35</v>
      </c>
      <c r="AB353" s="1">
        <v>41224</v>
      </c>
      <c r="AC353" s="1">
        <v>15802</v>
      </c>
      <c r="AD353">
        <f t="shared" si="32"/>
        <v>2</v>
      </c>
      <c r="AE353">
        <f t="shared" ca="1" si="33"/>
        <v>81</v>
      </c>
      <c r="AF353" t="str">
        <f t="shared" ca="1" si="34"/>
        <v>Over 65</v>
      </c>
      <c r="AG353" s="3">
        <f t="shared" si="35"/>
        <v>86.039913533333348</v>
      </c>
      <c r="AH353" t="str">
        <f>_xlfn.IFNA(VLOOKUP(Sales_Transactions[[#This Row],[Order ID]],Returned_Items[#All],2,FALSE),"Not Returned")</f>
        <v>Not Returned</v>
      </c>
    </row>
    <row r="354" spans="1:34" x14ac:dyDescent="0.25">
      <c r="A354">
        <v>39457</v>
      </c>
      <c r="C354" t="s">
        <v>700</v>
      </c>
      <c r="D354" s="2" t="str">
        <f>TEXT(MID(Sales_Transactions[[#This Row],[Order Date]],2,5),"d/m/yyy")</f>
        <v>2/6/2011</v>
      </c>
      <c r="E354" s="2" t="str">
        <f>TEXT(MID(Sales_Transactions[[#This Row],[Order Date]],2,5),"d")</f>
        <v>2</v>
      </c>
      <c r="F354" s="2" t="str">
        <f>TEXT(MID(Sales_Transactions[[#This Row],[Order Date]],2,5),"m")</f>
        <v>6</v>
      </c>
      <c r="G354" s="2" t="str">
        <f>TEXT(MID(Sales_Transactions[[#This Row],[Order Date]],2,5),"yyy")</f>
        <v>2011</v>
      </c>
      <c r="H354" s="2" t="str">
        <f>TEXT(MID(Sales_Transactions[[#This Row],[Order Date]],2,5),"yyy/m")</f>
        <v>2011/6</v>
      </c>
      <c r="I354" t="s">
        <v>101</v>
      </c>
      <c r="J354">
        <f t="shared" si="30"/>
        <v>1</v>
      </c>
      <c r="K354" s="2">
        <v>40</v>
      </c>
      <c r="L354" s="3">
        <v>4842.21</v>
      </c>
      <c r="M354" s="4">
        <v>0.03</v>
      </c>
      <c r="N354" s="5" t="s">
        <v>34</v>
      </c>
      <c r="O354" s="3">
        <v>-1975.26</v>
      </c>
      <c r="P354" s="3">
        <v>122.99</v>
      </c>
      <c r="Q354" s="3">
        <v>70.2</v>
      </c>
      <c r="R354" s="5" t="s">
        <v>152</v>
      </c>
      <c r="S354" s="5" t="s">
        <v>153</v>
      </c>
      <c r="T354" s="5" t="str">
        <f t="shared" si="31"/>
        <v>Julia West</v>
      </c>
      <c r="U354" t="s">
        <v>260</v>
      </c>
      <c r="V354" s="5" t="s">
        <v>74</v>
      </c>
      <c r="W354" s="5" t="s">
        <v>57</v>
      </c>
      <c r="X354" s="5" t="s">
        <v>154</v>
      </c>
      <c r="Y354" s="5" t="s">
        <v>701</v>
      </c>
      <c r="Z354" s="5" t="s">
        <v>40</v>
      </c>
      <c r="AA354" s="4">
        <v>0.74</v>
      </c>
      <c r="AB354" s="1">
        <v>40696</v>
      </c>
      <c r="AC354" s="1">
        <v>16138</v>
      </c>
      <c r="AD354">
        <f t="shared" si="32"/>
        <v>0</v>
      </c>
      <c r="AE354">
        <f t="shared" ca="1" si="33"/>
        <v>80</v>
      </c>
      <c r="AF354" t="str">
        <f t="shared" ca="1" si="34"/>
        <v>Over 65</v>
      </c>
      <c r="AG354" s="3">
        <f t="shared" si="35"/>
        <v>4.828827575</v>
      </c>
      <c r="AH354" t="str">
        <f>_xlfn.IFNA(VLOOKUP(Sales_Transactions[[#This Row],[Order ID]],Returned_Items[#All],2,FALSE),"Not Returned")</f>
        <v>Not Returned</v>
      </c>
    </row>
    <row r="355" spans="1:34" x14ac:dyDescent="0.25">
      <c r="A355">
        <v>39683</v>
      </c>
      <c r="C355" t="s">
        <v>495</v>
      </c>
      <c r="D355" s="2" t="str">
        <f>TEXT(MID(Sales_Transactions[[#This Row],[Order Date]],2,5),"d/m/yyy")</f>
        <v>10/8/2011</v>
      </c>
      <c r="E355" s="2" t="str">
        <f>TEXT(MID(Sales_Transactions[[#This Row],[Order Date]],2,5),"d")</f>
        <v>10</v>
      </c>
      <c r="F355" s="2" t="str">
        <f>TEXT(MID(Sales_Transactions[[#This Row],[Order Date]],2,5),"m")</f>
        <v>8</v>
      </c>
      <c r="G355" s="2" t="str">
        <f>TEXT(MID(Sales_Transactions[[#This Row],[Order Date]],2,5),"yyy")</f>
        <v>2011</v>
      </c>
      <c r="H355" s="2" t="str">
        <f>TEXT(MID(Sales_Transactions[[#This Row],[Order Date]],2,5),"yyy/m")</f>
        <v>2011/8</v>
      </c>
      <c r="I355" t="s">
        <v>33</v>
      </c>
      <c r="J355">
        <f t="shared" si="30"/>
        <v>4</v>
      </c>
      <c r="K355" s="2">
        <v>31</v>
      </c>
      <c r="L355" s="3">
        <v>615.58000000000004</v>
      </c>
      <c r="M355" s="4">
        <v>0.04</v>
      </c>
      <c r="N355" s="5" t="s">
        <v>23</v>
      </c>
      <c r="O355" s="3">
        <v>168</v>
      </c>
      <c r="P355" s="3">
        <v>18.989999999999998</v>
      </c>
      <c r="Q355" s="3">
        <v>5.23</v>
      </c>
      <c r="R355" s="5" t="s">
        <v>574</v>
      </c>
      <c r="S355" s="5" t="s">
        <v>203</v>
      </c>
      <c r="T355" s="5" t="str">
        <f t="shared" si="31"/>
        <v>Jeremy Lonsdale</v>
      </c>
      <c r="U355" t="s">
        <v>260</v>
      </c>
      <c r="V355" s="5" t="s">
        <v>47</v>
      </c>
      <c r="W355" s="5" t="s">
        <v>28</v>
      </c>
      <c r="X355" s="5" t="s">
        <v>41</v>
      </c>
      <c r="Y355" s="5" t="s">
        <v>572</v>
      </c>
      <c r="Z355" s="5" t="s">
        <v>43</v>
      </c>
      <c r="AA355" s="4">
        <v>0.37</v>
      </c>
      <c r="AB355" s="1">
        <v>40768</v>
      </c>
      <c r="AC355" s="1">
        <v>16599</v>
      </c>
      <c r="AD355">
        <f t="shared" si="32"/>
        <v>3</v>
      </c>
      <c r="AE355">
        <f t="shared" ca="1" si="33"/>
        <v>79</v>
      </c>
      <c r="AF355" t="str">
        <f t="shared" ca="1" si="34"/>
        <v>Over 65</v>
      </c>
      <c r="AG355" s="3">
        <f t="shared" si="35"/>
        <v>0.78104529032258063</v>
      </c>
      <c r="AH355" t="str">
        <f>_xlfn.IFNA(VLOOKUP(Sales_Transactions[[#This Row],[Order ID]],Returned_Items[#All],2,FALSE),"Not Returned")</f>
        <v>Not Returned</v>
      </c>
    </row>
    <row r="356" spans="1:34" x14ac:dyDescent="0.25">
      <c r="A356">
        <v>39683</v>
      </c>
      <c r="C356" t="s">
        <v>495</v>
      </c>
      <c r="D356" s="2" t="str">
        <f>TEXT(MID(Sales_Transactions[[#This Row],[Order Date]],2,5),"d/m/yyy")</f>
        <v>10/8/2011</v>
      </c>
      <c r="E356" s="2" t="str">
        <f>TEXT(MID(Sales_Transactions[[#This Row],[Order Date]],2,5),"d")</f>
        <v>10</v>
      </c>
      <c r="F356" s="2" t="str">
        <f>TEXT(MID(Sales_Transactions[[#This Row],[Order Date]],2,5),"m")</f>
        <v>8</v>
      </c>
      <c r="G356" s="2" t="str">
        <f>TEXT(MID(Sales_Transactions[[#This Row],[Order Date]],2,5),"yyy")</f>
        <v>2011</v>
      </c>
      <c r="H356" s="2" t="str">
        <f>TEXT(MID(Sales_Transactions[[#This Row],[Order Date]],2,5),"yyy/m")</f>
        <v>2011/8</v>
      </c>
      <c r="I356" t="s">
        <v>33</v>
      </c>
      <c r="J356">
        <f t="shared" si="30"/>
        <v>4</v>
      </c>
      <c r="K356" s="2">
        <v>41</v>
      </c>
      <c r="L356" s="3">
        <v>8387.1</v>
      </c>
      <c r="M356" s="4">
        <v>0.1</v>
      </c>
      <c r="N356" s="5" t="s">
        <v>23</v>
      </c>
      <c r="O356" s="3">
        <v>2113.9499999999998</v>
      </c>
      <c r="P356" s="3">
        <v>218.08</v>
      </c>
      <c r="Q356" s="3">
        <v>18.059999999999999</v>
      </c>
      <c r="R356" s="5" t="s">
        <v>574</v>
      </c>
      <c r="S356" s="5" t="s">
        <v>203</v>
      </c>
      <c r="T356" s="5" t="str">
        <f t="shared" si="31"/>
        <v>Jeremy Lonsdale</v>
      </c>
      <c r="U356" t="s">
        <v>260</v>
      </c>
      <c r="V356" s="5" t="s">
        <v>47</v>
      </c>
      <c r="W356" s="5" t="s">
        <v>57</v>
      </c>
      <c r="X356" s="5" t="s">
        <v>154</v>
      </c>
      <c r="Y356" s="5" t="s">
        <v>278</v>
      </c>
      <c r="Z356" s="5" t="s">
        <v>31</v>
      </c>
      <c r="AA356" s="4">
        <v>0.56999999999999995</v>
      </c>
      <c r="AB356" s="1">
        <v>40766</v>
      </c>
      <c r="AC356" s="1">
        <v>16856</v>
      </c>
      <c r="AD356">
        <f t="shared" si="32"/>
        <v>1</v>
      </c>
      <c r="AE356">
        <f t="shared" ca="1" si="33"/>
        <v>78</v>
      </c>
      <c r="AF356" t="str">
        <f t="shared" ca="1" si="34"/>
        <v>Over 65</v>
      </c>
      <c r="AG356" s="3">
        <f t="shared" si="35"/>
        <v>5.7541931707317078</v>
      </c>
      <c r="AH356" t="str">
        <f>_xlfn.IFNA(VLOOKUP(Sales_Transactions[[#This Row],[Order ID]],Returned_Items[#All],2,FALSE),"Not Returned")</f>
        <v>Not Returned</v>
      </c>
    </row>
    <row r="357" spans="1:34" x14ac:dyDescent="0.25">
      <c r="A357">
        <v>39683</v>
      </c>
      <c r="C357" t="s">
        <v>495</v>
      </c>
      <c r="D357" s="2" t="str">
        <f>TEXT(MID(Sales_Transactions[[#This Row],[Order Date]],2,5),"d/m/yyy")</f>
        <v>10/8/2011</v>
      </c>
      <c r="E357" s="2" t="str">
        <f>TEXT(MID(Sales_Transactions[[#This Row],[Order Date]],2,5),"d")</f>
        <v>10</v>
      </c>
      <c r="F357" s="2" t="str">
        <f>TEXT(MID(Sales_Transactions[[#This Row],[Order Date]],2,5),"m")</f>
        <v>8</v>
      </c>
      <c r="G357" s="2" t="str">
        <f>TEXT(MID(Sales_Transactions[[#This Row],[Order Date]],2,5),"yyy")</f>
        <v>2011</v>
      </c>
      <c r="H357" s="2" t="str">
        <f>TEXT(MID(Sales_Transactions[[#This Row],[Order Date]],2,5),"yyy/m")</f>
        <v>2011/8</v>
      </c>
      <c r="I357" t="s">
        <v>33</v>
      </c>
      <c r="J357">
        <f t="shared" si="30"/>
        <v>4</v>
      </c>
      <c r="K357" s="2">
        <v>6</v>
      </c>
      <c r="L357" s="3">
        <v>126.02</v>
      </c>
      <c r="M357" s="4">
        <v>0.09</v>
      </c>
      <c r="N357" s="5" t="s">
        <v>23</v>
      </c>
      <c r="O357" s="3">
        <v>66.97</v>
      </c>
      <c r="P357" s="3">
        <v>20.239999999999998</v>
      </c>
      <c r="Q357" s="3">
        <v>6.67</v>
      </c>
      <c r="R357" s="5" t="s">
        <v>574</v>
      </c>
      <c r="S357" s="5" t="s">
        <v>203</v>
      </c>
      <c r="T357" s="5" t="str">
        <f t="shared" si="31"/>
        <v>Jeremy Lonsdale</v>
      </c>
      <c r="U357" t="s">
        <v>260</v>
      </c>
      <c r="V357" s="5" t="s">
        <v>47</v>
      </c>
      <c r="W357" s="5" t="s">
        <v>57</v>
      </c>
      <c r="X357" s="5" t="s">
        <v>58</v>
      </c>
      <c r="Y357" s="5" t="s">
        <v>702</v>
      </c>
      <c r="Z357" s="5" t="s">
        <v>60</v>
      </c>
      <c r="AA357" s="4">
        <v>0.49</v>
      </c>
      <c r="AB357" s="1">
        <v>40766</v>
      </c>
      <c r="AC357" s="1">
        <v>17164</v>
      </c>
      <c r="AD357">
        <f t="shared" si="32"/>
        <v>1</v>
      </c>
      <c r="AE357">
        <f t="shared" ca="1" si="33"/>
        <v>77</v>
      </c>
      <c r="AF357" t="str">
        <f t="shared" ca="1" si="34"/>
        <v>Over 65</v>
      </c>
      <c r="AG357" s="3">
        <f t="shared" si="35"/>
        <v>4.4819640000000005</v>
      </c>
      <c r="AH357" t="str">
        <f>_xlfn.IFNA(VLOOKUP(Sales_Transactions[[#This Row],[Order ID]],Returned_Items[#All],2,FALSE),"Not Returned")</f>
        <v>Not Returned</v>
      </c>
    </row>
    <row r="358" spans="1:34" x14ac:dyDescent="0.25">
      <c r="A358">
        <v>39683</v>
      </c>
      <c r="C358" t="s">
        <v>495</v>
      </c>
      <c r="D358" s="2" t="str">
        <f>TEXT(MID(Sales_Transactions[[#This Row],[Order Date]],2,5),"d/m/yyy")</f>
        <v>10/8/2011</v>
      </c>
      <c r="E358" s="2" t="str">
        <f>TEXT(MID(Sales_Transactions[[#This Row],[Order Date]],2,5),"d")</f>
        <v>10</v>
      </c>
      <c r="F358" s="2" t="str">
        <f>TEXT(MID(Sales_Transactions[[#This Row],[Order Date]],2,5),"m")</f>
        <v>8</v>
      </c>
      <c r="G358" s="2" t="str">
        <f>TEXT(MID(Sales_Transactions[[#This Row],[Order Date]],2,5),"yyy")</f>
        <v>2011</v>
      </c>
      <c r="H358" s="2" t="str">
        <f>TEXT(MID(Sales_Transactions[[#This Row],[Order Date]],2,5),"yyy/m")</f>
        <v>2011/8</v>
      </c>
      <c r="I358" t="s">
        <v>33</v>
      </c>
      <c r="J358">
        <f t="shared" si="30"/>
        <v>4</v>
      </c>
      <c r="K358" s="2">
        <v>30</v>
      </c>
      <c r="L358" s="3">
        <v>68.14</v>
      </c>
      <c r="M358" s="4">
        <v>0</v>
      </c>
      <c r="N358" s="5" t="s">
        <v>23</v>
      </c>
      <c r="O358" s="3">
        <v>6.37</v>
      </c>
      <c r="P358" s="3">
        <v>2.1800000000000002</v>
      </c>
      <c r="Q358" s="3">
        <v>0.78</v>
      </c>
      <c r="R358" s="5" t="s">
        <v>574</v>
      </c>
      <c r="S358" s="5" t="s">
        <v>203</v>
      </c>
      <c r="T358" s="5" t="str">
        <f t="shared" si="31"/>
        <v>Jeremy Lonsdale</v>
      </c>
      <c r="U358" t="s">
        <v>260</v>
      </c>
      <c r="V358" s="5" t="s">
        <v>47</v>
      </c>
      <c r="W358" s="5" t="s">
        <v>28</v>
      </c>
      <c r="X358" s="5" t="s">
        <v>82</v>
      </c>
      <c r="Y358" s="5" t="s">
        <v>703</v>
      </c>
      <c r="Z358" s="5" t="s">
        <v>84</v>
      </c>
      <c r="AA358" s="4">
        <v>0.52</v>
      </c>
      <c r="AB358" s="1">
        <v>40767</v>
      </c>
      <c r="AC358" s="1">
        <v>30829</v>
      </c>
      <c r="AD358">
        <f t="shared" si="32"/>
        <v>2</v>
      </c>
      <c r="AE358">
        <f t="shared" ca="1" si="33"/>
        <v>40</v>
      </c>
      <c r="AF358" t="str">
        <f t="shared" ca="1" si="34"/>
        <v>18-64</v>
      </c>
      <c r="AG358" s="3">
        <f t="shared" si="35"/>
        <v>9.8666666666666666E-2</v>
      </c>
      <c r="AH358" t="str">
        <f>_xlfn.IFNA(VLOOKUP(Sales_Transactions[[#This Row],[Order ID]],Returned_Items[#All],2,FALSE),"Not Returned")</f>
        <v>Not Returned</v>
      </c>
    </row>
    <row r="359" spans="1:34" x14ac:dyDescent="0.25">
      <c r="A359">
        <v>39846</v>
      </c>
      <c r="C359" t="s">
        <v>704</v>
      </c>
      <c r="D359" s="2" t="str">
        <f>TEXT(MID(Sales_Transactions[[#This Row],[Order Date]],2,5),"d/m/yyy")</f>
        <v>27/2/2009</v>
      </c>
      <c r="E359" s="2" t="str">
        <f>TEXT(MID(Sales_Transactions[[#This Row],[Order Date]],2,5),"d")</f>
        <v>27</v>
      </c>
      <c r="F359" s="2" t="str">
        <f>TEXT(MID(Sales_Transactions[[#This Row],[Order Date]],2,5),"m")</f>
        <v>2</v>
      </c>
      <c r="G359" s="2" t="str">
        <f>TEXT(MID(Sales_Transactions[[#This Row],[Order Date]],2,5),"yyy")</f>
        <v>2009</v>
      </c>
      <c r="H359" s="2" t="str">
        <f>TEXT(MID(Sales_Transactions[[#This Row],[Order Date]],2,5),"yyy/m")</f>
        <v>2009/2</v>
      </c>
      <c r="I359" t="s">
        <v>22</v>
      </c>
      <c r="J359">
        <f t="shared" si="30"/>
        <v>2</v>
      </c>
      <c r="K359" s="2">
        <v>14</v>
      </c>
      <c r="L359" s="3">
        <v>71.47</v>
      </c>
      <c r="M359" s="4">
        <v>0.06</v>
      </c>
      <c r="N359" s="5" t="s">
        <v>23</v>
      </c>
      <c r="O359" s="3">
        <v>-62.73</v>
      </c>
      <c r="P359" s="3">
        <v>4.9800000000000004</v>
      </c>
      <c r="Q359" s="3">
        <v>4.62</v>
      </c>
      <c r="R359" s="5" t="s">
        <v>585</v>
      </c>
      <c r="S359" s="5" t="s">
        <v>442</v>
      </c>
      <c r="T359" s="5" t="str">
        <f t="shared" si="31"/>
        <v>Cindy Schnelling</v>
      </c>
      <c r="U359" t="s">
        <v>260</v>
      </c>
      <c r="V359" s="5" t="s">
        <v>47</v>
      </c>
      <c r="W359" s="5" t="s">
        <v>48</v>
      </c>
      <c r="X359" s="5" t="s">
        <v>87</v>
      </c>
      <c r="Y359" s="5" t="s">
        <v>658</v>
      </c>
      <c r="Z359" s="5" t="s">
        <v>60</v>
      </c>
      <c r="AA359" s="4">
        <v>0.64</v>
      </c>
      <c r="AB359" s="1">
        <v>39878</v>
      </c>
      <c r="AC359" s="1">
        <v>30398</v>
      </c>
      <c r="AD359">
        <f t="shared" si="32"/>
        <v>7</v>
      </c>
      <c r="AE359">
        <f t="shared" ca="1" si="33"/>
        <v>41</v>
      </c>
      <c r="AF359" t="str">
        <f t="shared" ca="1" si="34"/>
        <v>18-64</v>
      </c>
      <c r="AG359" s="3">
        <f t="shared" si="35"/>
        <v>0.68550085714285713</v>
      </c>
      <c r="AH359" t="str">
        <f>_xlfn.IFNA(VLOOKUP(Sales_Transactions[[#This Row],[Order ID]],Returned_Items[#All],2,FALSE),"Not Returned")</f>
        <v>Not Returned</v>
      </c>
    </row>
    <row r="360" spans="1:34" x14ac:dyDescent="0.25">
      <c r="A360">
        <v>40036</v>
      </c>
      <c r="C360" t="s">
        <v>705</v>
      </c>
      <c r="D360" s="2" t="str">
        <f>TEXT(MID(Sales_Transactions[[#This Row],[Order Date]],2,5),"d/m/yyy")</f>
        <v>7/6/2010</v>
      </c>
      <c r="E360" s="2" t="str">
        <f>TEXT(MID(Sales_Transactions[[#This Row],[Order Date]],2,5),"d")</f>
        <v>7</v>
      </c>
      <c r="F360" s="2" t="str">
        <f>TEXT(MID(Sales_Transactions[[#This Row],[Order Date]],2,5),"m")</f>
        <v>6</v>
      </c>
      <c r="G360" s="2" t="str">
        <f>TEXT(MID(Sales_Transactions[[#This Row],[Order Date]],2,5),"yyy")</f>
        <v>2010</v>
      </c>
      <c r="H360" s="2" t="str">
        <f>TEXT(MID(Sales_Transactions[[#This Row],[Order Date]],2,5),"yyy/m")</f>
        <v>2010/6</v>
      </c>
      <c r="I360" t="s">
        <v>52</v>
      </c>
      <c r="J360">
        <f t="shared" si="30"/>
        <v>1</v>
      </c>
      <c r="K360" s="2">
        <v>10</v>
      </c>
      <c r="L360" s="3">
        <v>568.33550000000002</v>
      </c>
      <c r="M360" s="4">
        <v>0.02</v>
      </c>
      <c r="N360" s="5" t="s">
        <v>23</v>
      </c>
      <c r="O360" s="3">
        <v>-147.36000000000001</v>
      </c>
      <c r="P360" s="3">
        <v>65.989999999999995</v>
      </c>
      <c r="Q360" s="3">
        <v>8.99</v>
      </c>
      <c r="R360" s="5" t="s">
        <v>458</v>
      </c>
      <c r="S360" s="5" t="s">
        <v>459</v>
      </c>
      <c r="T360" s="5" t="str">
        <f t="shared" si="31"/>
        <v>Heather Kirkland</v>
      </c>
      <c r="U360" t="s">
        <v>260</v>
      </c>
      <c r="V360" s="5" t="s">
        <v>74</v>
      </c>
      <c r="W360" s="5" t="s">
        <v>48</v>
      </c>
      <c r="X360" s="5" t="s">
        <v>49</v>
      </c>
      <c r="Y360" s="5" t="s">
        <v>706</v>
      </c>
      <c r="Z360" s="5" t="s">
        <v>43</v>
      </c>
      <c r="AA360" s="4">
        <v>0.57999999999999996</v>
      </c>
      <c r="AB360" s="1">
        <v>40337</v>
      </c>
      <c r="AC360" s="1">
        <v>30266</v>
      </c>
      <c r="AD360">
        <f t="shared" si="32"/>
        <v>1</v>
      </c>
      <c r="AE360">
        <f t="shared" ca="1" si="33"/>
        <v>41</v>
      </c>
      <c r="AF360" t="str">
        <f t="shared" ca="1" si="34"/>
        <v>18-64</v>
      </c>
      <c r="AG360" s="3">
        <f t="shared" si="35"/>
        <v>7.4966801999999984</v>
      </c>
      <c r="AH360" t="str">
        <f>_xlfn.IFNA(VLOOKUP(Sales_Transactions[[#This Row],[Order ID]],Returned_Items[#All],2,FALSE),"Not Returned")</f>
        <v>Not Returned</v>
      </c>
    </row>
    <row r="361" spans="1:34" x14ac:dyDescent="0.25">
      <c r="A361">
        <v>40067</v>
      </c>
      <c r="C361" t="s">
        <v>707</v>
      </c>
      <c r="D361" s="2" t="str">
        <f>TEXT(MID(Sales_Transactions[[#This Row],[Order Date]],2,5),"d/m/yyy")</f>
        <v>17/2/2012</v>
      </c>
      <c r="E361" s="2" t="str">
        <f>TEXT(MID(Sales_Transactions[[#This Row],[Order Date]],2,5),"d")</f>
        <v>17</v>
      </c>
      <c r="F361" s="2" t="str">
        <f>TEXT(MID(Sales_Transactions[[#This Row],[Order Date]],2,5),"m")</f>
        <v>2</v>
      </c>
      <c r="G361" s="2" t="str">
        <f>TEXT(MID(Sales_Transactions[[#This Row],[Order Date]],2,5),"yyy")</f>
        <v>2012</v>
      </c>
      <c r="H361" s="2" t="str">
        <f>TEXT(MID(Sales_Transactions[[#This Row],[Order Date]],2,5),"yyy/m")</f>
        <v>2012/2</v>
      </c>
      <c r="I361" t="s">
        <v>22</v>
      </c>
      <c r="J361">
        <f t="shared" si="30"/>
        <v>2</v>
      </c>
      <c r="K361" s="2">
        <v>38</v>
      </c>
      <c r="L361" s="3">
        <v>2157.3085000000001</v>
      </c>
      <c r="M361" s="4">
        <v>0</v>
      </c>
      <c r="N361" s="5" t="s">
        <v>23</v>
      </c>
      <c r="O361" s="3">
        <v>519.25</v>
      </c>
      <c r="P361" s="3">
        <v>65.989999999999995</v>
      </c>
      <c r="Q361" s="3">
        <v>5.31</v>
      </c>
      <c r="R361" s="5" t="s">
        <v>143</v>
      </c>
      <c r="S361" s="5" t="s">
        <v>144</v>
      </c>
      <c r="T361" s="5" t="str">
        <f t="shared" si="31"/>
        <v>Alan Barnes</v>
      </c>
      <c r="U361" t="s">
        <v>260</v>
      </c>
      <c r="V361" s="5" t="s">
        <v>47</v>
      </c>
      <c r="W361" s="5" t="s">
        <v>48</v>
      </c>
      <c r="X361" s="5" t="s">
        <v>49</v>
      </c>
      <c r="Y361" s="5" t="s">
        <v>708</v>
      </c>
      <c r="Z361" s="5" t="s">
        <v>43</v>
      </c>
      <c r="AA361" s="4">
        <v>0.56999999999999995</v>
      </c>
      <c r="AB361" s="1">
        <v>40958</v>
      </c>
      <c r="AC361" s="1">
        <v>30198</v>
      </c>
      <c r="AD361">
        <f t="shared" si="32"/>
        <v>2</v>
      </c>
      <c r="AE361">
        <f t="shared" ca="1" si="33"/>
        <v>41</v>
      </c>
      <c r="AF361" t="str">
        <f t="shared" ca="1" si="34"/>
        <v>18-64</v>
      </c>
      <c r="AG361" s="3">
        <f t="shared" si="35"/>
        <v>1.8763157894736842</v>
      </c>
      <c r="AH361" t="str">
        <f>_xlfn.IFNA(VLOOKUP(Sales_Transactions[[#This Row],[Order ID]],Returned_Items[#All],2,FALSE),"Not Returned")</f>
        <v>Not Returned</v>
      </c>
    </row>
    <row r="362" spans="1:34" x14ac:dyDescent="0.25">
      <c r="A362">
        <v>40132</v>
      </c>
      <c r="C362" t="s">
        <v>709</v>
      </c>
      <c r="D362" s="2" t="str">
        <f>TEXT(MID(Sales_Transactions[[#This Row],[Order Date]],2,5),"d/m/yyy")</f>
        <v>23/2/2012</v>
      </c>
      <c r="E362" s="2" t="str">
        <f>TEXT(MID(Sales_Transactions[[#This Row],[Order Date]],2,5),"d")</f>
        <v>23</v>
      </c>
      <c r="F362" s="2" t="str">
        <f>TEXT(MID(Sales_Transactions[[#This Row],[Order Date]],2,5),"m")</f>
        <v>2</v>
      </c>
      <c r="G362" s="2" t="str">
        <f>TEXT(MID(Sales_Transactions[[#This Row],[Order Date]],2,5),"yyy")</f>
        <v>2012</v>
      </c>
      <c r="H362" s="2" t="str">
        <f>TEXT(MID(Sales_Transactions[[#This Row],[Order Date]],2,5),"yyy/m")</f>
        <v>2012/2</v>
      </c>
      <c r="I362" t="s">
        <v>22</v>
      </c>
      <c r="J362">
        <f t="shared" si="30"/>
        <v>2</v>
      </c>
      <c r="K362" s="2">
        <v>26</v>
      </c>
      <c r="L362" s="3">
        <v>1363</v>
      </c>
      <c r="M362" s="4">
        <v>0.04</v>
      </c>
      <c r="N362" s="5" t="s">
        <v>34</v>
      </c>
      <c r="O362" s="3">
        <v>149.83000000000001</v>
      </c>
      <c r="P362" s="3">
        <v>50.98</v>
      </c>
      <c r="Q362" s="3">
        <v>14.19</v>
      </c>
      <c r="R362" s="5" t="s">
        <v>327</v>
      </c>
      <c r="S362" s="5" t="s">
        <v>328</v>
      </c>
      <c r="T362" s="5" t="str">
        <f t="shared" si="31"/>
        <v>Hunter Glantz</v>
      </c>
      <c r="U362" t="s">
        <v>260</v>
      </c>
      <c r="V362" s="5" t="s">
        <v>47</v>
      </c>
      <c r="W362" s="5" t="s">
        <v>57</v>
      </c>
      <c r="X362" s="5" t="s">
        <v>154</v>
      </c>
      <c r="Y362" s="5" t="s">
        <v>710</v>
      </c>
      <c r="Z362" s="5" t="s">
        <v>40</v>
      </c>
      <c r="AA362" s="4">
        <v>0.56000000000000005</v>
      </c>
      <c r="AB362" s="1">
        <v>40968</v>
      </c>
      <c r="AC362" s="1">
        <v>30165</v>
      </c>
      <c r="AD362">
        <f t="shared" si="32"/>
        <v>6</v>
      </c>
      <c r="AE362">
        <f t="shared" ca="1" si="33"/>
        <v>42</v>
      </c>
      <c r="AF362" t="str">
        <f t="shared" ca="1" si="34"/>
        <v>18-64</v>
      </c>
      <c r="AG362" s="3">
        <f t="shared" si="35"/>
        <v>2.5057541538461541</v>
      </c>
      <c r="AH362" t="str">
        <f>_xlfn.IFNA(VLOOKUP(Sales_Transactions[[#This Row],[Order ID]],Returned_Items[#All],2,FALSE),"Not Returned")</f>
        <v>Returned</v>
      </c>
    </row>
    <row r="363" spans="1:34" x14ac:dyDescent="0.25">
      <c r="A363">
        <v>40132</v>
      </c>
      <c r="C363" t="s">
        <v>709</v>
      </c>
      <c r="D363" s="2" t="str">
        <f>TEXT(MID(Sales_Transactions[[#This Row],[Order Date]],2,5),"d/m/yyy")</f>
        <v>23/2/2012</v>
      </c>
      <c r="E363" s="2" t="str">
        <f>TEXT(MID(Sales_Transactions[[#This Row],[Order Date]],2,5),"d")</f>
        <v>23</v>
      </c>
      <c r="F363" s="2" t="str">
        <f>TEXT(MID(Sales_Transactions[[#This Row],[Order Date]],2,5),"m")</f>
        <v>2</v>
      </c>
      <c r="G363" s="2" t="str">
        <f>TEXT(MID(Sales_Transactions[[#This Row],[Order Date]],2,5),"yyy")</f>
        <v>2012</v>
      </c>
      <c r="H363" s="2" t="str">
        <f>TEXT(MID(Sales_Transactions[[#This Row],[Order Date]],2,5),"yyy/m")</f>
        <v>2012/2</v>
      </c>
      <c r="I363" t="s">
        <v>22</v>
      </c>
      <c r="J363">
        <f t="shared" si="30"/>
        <v>2</v>
      </c>
      <c r="K363" s="2">
        <v>36</v>
      </c>
      <c r="L363" s="3">
        <v>4698.5</v>
      </c>
      <c r="M363" s="4">
        <v>0.04</v>
      </c>
      <c r="N363" s="5" t="s">
        <v>34</v>
      </c>
      <c r="O363" s="3">
        <v>-219.38</v>
      </c>
      <c r="P363" s="3">
        <v>124.49</v>
      </c>
      <c r="Q363" s="3">
        <v>51.94</v>
      </c>
      <c r="R363" s="5" t="s">
        <v>327</v>
      </c>
      <c r="S363" s="5" t="s">
        <v>328</v>
      </c>
      <c r="T363" s="5" t="str">
        <f t="shared" si="31"/>
        <v>Hunter Glantz</v>
      </c>
      <c r="U363" t="s">
        <v>260</v>
      </c>
      <c r="V363" s="5" t="s">
        <v>47</v>
      </c>
      <c r="W363" s="5" t="s">
        <v>57</v>
      </c>
      <c r="X363" s="5" t="s">
        <v>107</v>
      </c>
      <c r="Y363" s="5" t="s">
        <v>711</v>
      </c>
      <c r="Z363" s="5" t="s">
        <v>106</v>
      </c>
      <c r="AA363" s="4">
        <v>0.63</v>
      </c>
      <c r="AB363" s="1">
        <v>40968</v>
      </c>
      <c r="AC363" s="1">
        <v>29704</v>
      </c>
      <c r="AD363">
        <f t="shared" si="32"/>
        <v>6</v>
      </c>
      <c r="AE363">
        <f t="shared" ca="1" si="33"/>
        <v>43</v>
      </c>
      <c r="AF363" t="str">
        <f t="shared" ca="1" si="34"/>
        <v>18-64</v>
      </c>
      <c r="AG363" s="3">
        <f t="shared" si="35"/>
        <v>4.8994501111111113</v>
      </c>
      <c r="AH363" t="str">
        <f>_xlfn.IFNA(VLOOKUP(Sales_Transactions[[#This Row],[Order ID]],Returned_Items[#All],2,FALSE),"Not Returned")</f>
        <v>Returned</v>
      </c>
    </row>
    <row r="364" spans="1:34" x14ac:dyDescent="0.25">
      <c r="A364">
        <v>40132</v>
      </c>
      <c r="C364" t="s">
        <v>709</v>
      </c>
      <c r="D364" s="2" t="str">
        <f>TEXT(MID(Sales_Transactions[[#This Row],[Order Date]],2,5),"d/m/yyy")</f>
        <v>23/2/2012</v>
      </c>
      <c r="E364" s="2" t="str">
        <f>TEXT(MID(Sales_Transactions[[#This Row],[Order Date]],2,5),"d")</f>
        <v>23</v>
      </c>
      <c r="F364" s="2" t="str">
        <f>TEXT(MID(Sales_Transactions[[#This Row],[Order Date]],2,5),"m")</f>
        <v>2</v>
      </c>
      <c r="G364" s="2" t="str">
        <f>TEXT(MID(Sales_Transactions[[#This Row],[Order Date]],2,5),"yyy")</f>
        <v>2012</v>
      </c>
      <c r="H364" s="2" t="str">
        <f>TEXT(MID(Sales_Transactions[[#This Row],[Order Date]],2,5),"yyy/m")</f>
        <v>2012/2</v>
      </c>
      <c r="I364" t="s">
        <v>22</v>
      </c>
      <c r="J364">
        <f t="shared" si="30"/>
        <v>2</v>
      </c>
      <c r="K364" s="2">
        <v>16</v>
      </c>
      <c r="L364" s="3">
        <v>347.47</v>
      </c>
      <c r="M364" s="4">
        <v>0.09</v>
      </c>
      <c r="N364" s="5" t="s">
        <v>23</v>
      </c>
      <c r="O364" s="3">
        <v>-86.2</v>
      </c>
      <c r="P364" s="3">
        <v>22.38</v>
      </c>
      <c r="Q364" s="3">
        <v>15.1</v>
      </c>
      <c r="R364" s="5" t="s">
        <v>327</v>
      </c>
      <c r="S364" s="5" t="s">
        <v>328</v>
      </c>
      <c r="T364" s="5" t="str">
        <f t="shared" si="31"/>
        <v>Hunter Glantz</v>
      </c>
      <c r="U364" t="s">
        <v>260</v>
      </c>
      <c r="V364" s="5" t="s">
        <v>47</v>
      </c>
      <c r="W364" s="5" t="s">
        <v>28</v>
      </c>
      <c r="X364" s="5" t="s">
        <v>41</v>
      </c>
      <c r="Y364" s="5" t="s">
        <v>680</v>
      </c>
      <c r="Z364" s="5" t="s">
        <v>43</v>
      </c>
      <c r="AA364" s="4">
        <v>0.38</v>
      </c>
      <c r="AB364" s="1">
        <v>40970</v>
      </c>
      <c r="AC364" s="1">
        <v>29901</v>
      </c>
      <c r="AD364">
        <f t="shared" si="32"/>
        <v>8</v>
      </c>
      <c r="AE364">
        <f t="shared" ca="1" si="33"/>
        <v>42</v>
      </c>
      <c r="AF364" t="str">
        <f t="shared" ca="1" si="34"/>
        <v>18-64</v>
      </c>
      <c r="AG364" s="3">
        <f t="shared" si="35"/>
        <v>2.3412411249999998</v>
      </c>
      <c r="AH364" t="str">
        <f>_xlfn.IFNA(VLOOKUP(Sales_Transactions[[#This Row],[Order ID]],Returned_Items[#All],2,FALSE),"Not Returned")</f>
        <v>Returned</v>
      </c>
    </row>
    <row r="365" spans="1:34" x14ac:dyDescent="0.25">
      <c r="A365">
        <v>40160</v>
      </c>
      <c r="C365" t="s">
        <v>712</v>
      </c>
      <c r="D365" s="2" t="str">
        <f>TEXT(MID(Sales_Transactions[[#This Row],[Order Date]],2,5),"d/m/yyy")</f>
        <v>15/10/2009</v>
      </c>
      <c r="E365" s="2" t="str">
        <f>TEXT(MID(Sales_Transactions[[#This Row],[Order Date]],2,5),"d")</f>
        <v>15</v>
      </c>
      <c r="F365" s="2" t="str">
        <f>TEXT(MID(Sales_Transactions[[#This Row],[Order Date]],2,5),"m")</f>
        <v>10</v>
      </c>
      <c r="G365" s="2" t="str">
        <f>TEXT(MID(Sales_Transactions[[#This Row],[Order Date]],2,5),"yyy")</f>
        <v>2009</v>
      </c>
      <c r="H365" s="2" t="str">
        <f>TEXT(MID(Sales_Transactions[[#This Row],[Order Date]],2,5),"yyy/m")</f>
        <v>2009/10</v>
      </c>
      <c r="I365" t="s">
        <v>101</v>
      </c>
      <c r="J365">
        <f t="shared" si="30"/>
        <v>1</v>
      </c>
      <c r="K365" s="2">
        <v>23</v>
      </c>
      <c r="L365" s="3">
        <v>1404.22</v>
      </c>
      <c r="M365" s="4">
        <v>0.1</v>
      </c>
      <c r="N365" s="5" t="s">
        <v>23</v>
      </c>
      <c r="O365" s="3">
        <v>202.87</v>
      </c>
      <c r="P365" s="3">
        <v>63.94</v>
      </c>
      <c r="Q365" s="3">
        <v>14.48</v>
      </c>
      <c r="R365" s="5" t="s">
        <v>152</v>
      </c>
      <c r="S365" s="5" t="s">
        <v>153</v>
      </c>
      <c r="T365" s="5" t="str">
        <f t="shared" si="31"/>
        <v>Julia West</v>
      </c>
      <c r="U365" t="s">
        <v>260</v>
      </c>
      <c r="V365" s="5" t="s">
        <v>37</v>
      </c>
      <c r="W365" s="5" t="s">
        <v>57</v>
      </c>
      <c r="X365" s="5" t="s">
        <v>58</v>
      </c>
      <c r="Y365" s="5" t="s">
        <v>713</v>
      </c>
      <c r="Z365" s="5" t="s">
        <v>43</v>
      </c>
      <c r="AA365" s="4">
        <v>0.46</v>
      </c>
      <c r="AB365" s="1">
        <v>40102</v>
      </c>
      <c r="AC365" s="1">
        <v>29879</v>
      </c>
      <c r="AD365">
        <f t="shared" si="32"/>
        <v>1</v>
      </c>
      <c r="AE365">
        <f t="shared" ca="1" si="33"/>
        <v>42</v>
      </c>
      <c r="AF365" t="str">
        <f t="shared" ca="1" si="34"/>
        <v>18-64</v>
      </c>
      <c r="AG365" s="3">
        <f t="shared" si="35"/>
        <v>3.4067852173913042</v>
      </c>
      <c r="AH365" t="str">
        <f>_xlfn.IFNA(VLOOKUP(Sales_Transactions[[#This Row],[Order ID]],Returned_Items[#All],2,FALSE),"Not Returned")</f>
        <v>Returned</v>
      </c>
    </row>
    <row r="366" spans="1:34" x14ac:dyDescent="0.25">
      <c r="A366">
        <v>40518</v>
      </c>
      <c r="C366" t="s">
        <v>714</v>
      </c>
      <c r="D366" s="2" t="str">
        <f>TEXT(MID(Sales_Transactions[[#This Row],[Order Date]],2,5),"d/m/yyy")</f>
        <v>13/3/2009</v>
      </c>
      <c r="E366" s="2" t="str">
        <f>TEXT(MID(Sales_Transactions[[#This Row],[Order Date]],2,5),"d")</f>
        <v>13</v>
      </c>
      <c r="F366" s="2" t="str">
        <f>TEXT(MID(Sales_Transactions[[#This Row],[Order Date]],2,5),"m")</f>
        <v>3</v>
      </c>
      <c r="G366" s="2" t="str">
        <f>TEXT(MID(Sales_Transactions[[#This Row],[Order Date]],2,5),"yyy")</f>
        <v>2009</v>
      </c>
      <c r="H366" s="2" t="str">
        <f>TEXT(MID(Sales_Transactions[[#This Row],[Order Date]],2,5),"yyy/m")</f>
        <v>2009/3</v>
      </c>
      <c r="I366" t="s">
        <v>101</v>
      </c>
      <c r="J366">
        <f t="shared" si="30"/>
        <v>1</v>
      </c>
      <c r="K366" s="2">
        <v>3</v>
      </c>
      <c r="L366" s="3">
        <v>17.52</v>
      </c>
      <c r="M366" s="4">
        <v>0.05</v>
      </c>
      <c r="N366" s="5" t="s">
        <v>23</v>
      </c>
      <c r="O366" s="3">
        <v>-12.16</v>
      </c>
      <c r="P366" s="3">
        <v>4.13</v>
      </c>
      <c r="Q366" s="3">
        <v>5.04</v>
      </c>
      <c r="R366" s="5" t="s">
        <v>53</v>
      </c>
      <c r="S366" s="5" t="s">
        <v>86</v>
      </c>
      <c r="T366" s="5" t="str">
        <f t="shared" si="31"/>
        <v>Carlos Daly</v>
      </c>
      <c r="U366" t="s">
        <v>260</v>
      </c>
      <c r="V366" s="5" t="s">
        <v>74</v>
      </c>
      <c r="W366" s="5" t="s">
        <v>28</v>
      </c>
      <c r="X366" s="5" t="s">
        <v>41</v>
      </c>
      <c r="Y366" s="5" t="s">
        <v>715</v>
      </c>
      <c r="Z366" s="5" t="s">
        <v>43</v>
      </c>
      <c r="AA366" s="4">
        <v>0.38</v>
      </c>
      <c r="AB366" s="1">
        <v>39886</v>
      </c>
      <c r="AC366" s="1">
        <v>30582</v>
      </c>
      <c r="AD366">
        <f t="shared" si="32"/>
        <v>1</v>
      </c>
      <c r="AE366">
        <f t="shared" ca="1" si="33"/>
        <v>40</v>
      </c>
      <c r="AF366" t="str">
        <f t="shared" ca="1" si="34"/>
        <v>18-64</v>
      </c>
      <c r="AG366" s="3">
        <f t="shared" si="35"/>
        <v>3.0559783333333335</v>
      </c>
      <c r="AH366" t="str">
        <f>_xlfn.IFNA(VLOOKUP(Sales_Transactions[[#This Row],[Order ID]],Returned_Items[#All],2,FALSE),"Not Returned")</f>
        <v>Not Returned</v>
      </c>
    </row>
    <row r="367" spans="1:34" x14ac:dyDescent="0.25">
      <c r="A367">
        <v>40804</v>
      </c>
      <c r="C367" t="s">
        <v>114</v>
      </c>
      <c r="D367" s="2" t="str">
        <f>TEXT(MID(Sales_Transactions[[#This Row],[Order Date]],2,5),"d/m/yyy")</f>
        <v>12/3/2010</v>
      </c>
      <c r="E367" s="2" t="str">
        <f>TEXT(MID(Sales_Transactions[[#This Row],[Order Date]],2,5),"d")</f>
        <v>12</v>
      </c>
      <c r="F367" s="2" t="str">
        <f>TEXT(MID(Sales_Transactions[[#This Row],[Order Date]],2,5),"m")</f>
        <v>3</v>
      </c>
      <c r="G367" s="2" t="str">
        <f>TEXT(MID(Sales_Transactions[[#This Row],[Order Date]],2,5),"yyy")</f>
        <v>2010</v>
      </c>
      <c r="H367" s="2" t="str">
        <f>TEXT(MID(Sales_Transactions[[#This Row],[Order Date]],2,5),"yyy/m")</f>
        <v>2010/3</v>
      </c>
      <c r="I367" t="s">
        <v>78</v>
      </c>
      <c r="J367">
        <f t="shared" si="30"/>
        <v>3</v>
      </c>
      <c r="K367" s="2">
        <v>36</v>
      </c>
      <c r="L367" s="3">
        <v>4273.8</v>
      </c>
      <c r="M367" s="4">
        <v>0.06</v>
      </c>
      <c r="N367" s="5" t="s">
        <v>34</v>
      </c>
      <c r="O367" s="3">
        <v>-1775.83</v>
      </c>
      <c r="P367" s="3">
        <v>122.99</v>
      </c>
      <c r="Q367" s="3">
        <v>70.2</v>
      </c>
      <c r="R367" s="5" t="s">
        <v>35</v>
      </c>
      <c r="S367" s="5" t="s">
        <v>36</v>
      </c>
      <c r="T367" s="5" t="str">
        <f t="shared" si="31"/>
        <v>Barry French</v>
      </c>
      <c r="U367" t="s">
        <v>260</v>
      </c>
      <c r="V367" s="5" t="s">
        <v>37</v>
      </c>
      <c r="W367" s="5" t="s">
        <v>57</v>
      </c>
      <c r="X367" s="5" t="s">
        <v>154</v>
      </c>
      <c r="Y367" s="5" t="s">
        <v>701</v>
      </c>
      <c r="Z367" s="5" t="s">
        <v>40</v>
      </c>
      <c r="AA367" s="4">
        <v>0.74</v>
      </c>
      <c r="AB367" s="1">
        <v>40251</v>
      </c>
      <c r="AC367" s="1">
        <v>30476</v>
      </c>
      <c r="AD367">
        <f t="shared" si="32"/>
        <v>2</v>
      </c>
      <c r="AE367">
        <f t="shared" ca="1" si="33"/>
        <v>41</v>
      </c>
      <c r="AF367" t="str">
        <f t="shared" ca="1" si="34"/>
        <v>18-64</v>
      </c>
      <c r="AG367" s="3">
        <f t="shared" si="35"/>
        <v>5.364339055555555</v>
      </c>
      <c r="AH367" t="str">
        <f>_xlfn.IFNA(VLOOKUP(Sales_Transactions[[#This Row],[Order ID]],Returned_Items[#All],2,FALSE),"Not Returned")</f>
        <v>Not Returned</v>
      </c>
    </row>
    <row r="368" spans="1:34" x14ac:dyDescent="0.25">
      <c r="A368">
        <v>40902</v>
      </c>
      <c r="C368" t="s">
        <v>716</v>
      </c>
      <c r="D368" s="2" t="str">
        <f>TEXT(MID(Sales_Transactions[[#This Row],[Order Date]],2,5),"d/m/yyy")</f>
        <v>7/7/2009</v>
      </c>
      <c r="E368" s="2" t="str">
        <f>TEXT(MID(Sales_Transactions[[#This Row],[Order Date]],2,5),"d")</f>
        <v>7</v>
      </c>
      <c r="F368" s="2" t="str">
        <f>TEXT(MID(Sales_Transactions[[#This Row],[Order Date]],2,5),"m")</f>
        <v>7</v>
      </c>
      <c r="G368" s="2" t="str">
        <f>TEXT(MID(Sales_Transactions[[#This Row],[Order Date]],2,5),"yyy")</f>
        <v>2009</v>
      </c>
      <c r="H368" s="2" t="str">
        <f>TEXT(MID(Sales_Transactions[[#This Row],[Order Date]],2,5),"yyy/m")</f>
        <v>2009/7</v>
      </c>
      <c r="I368" t="s">
        <v>22</v>
      </c>
      <c r="J368">
        <f t="shared" si="30"/>
        <v>2</v>
      </c>
      <c r="K368" s="2">
        <v>25</v>
      </c>
      <c r="L368" s="3">
        <v>192.18</v>
      </c>
      <c r="M368" s="4">
        <v>0.02</v>
      </c>
      <c r="N368" s="5" t="s">
        <v>23</v>
      </c>
      <c r="O368" s="3">
        <v>-48.88</v>
      </c>
      <c r="P368" s="3">
        <v>7.1</v>
      </c>
      <c r="Q368" s="3">
        <v>6.05</v>
      </c>
      <c r="R368" s="5" t="s">
        <v>624</v>
      </c>
      <c r="S368" s="5" t="s">
        <v>625</v>
      </c>
      <c r="T368" s="5" t="str">
        <f t="shared" si="31"/>
        <v>Susan Vittorini</v>
      </c>
      <c r="U368" t="s">
        <v>260</v>
      </c>
      <c r="V368" s="5" t="s">
        <v>74</v>
      </c>
      <c r="W368" s="5" t="s">
        <v>28</v>
      </c>
      <c r="X368" s="5" t="s">
        <v>41</v>
      </c>
      <c r="Y368" s="5" t="s">
        <v>717</v>
      </c>
      <c r="Z368" s="5" t="s">
        <v>43</v>
      </c>
      <c r="AA368" s="4">
        <v>0.39</v>
      </c>
      <c r="AB368" s="1">
        <v>40003</v>
      </c>
      <c r="AC368" s="1">
        <v>30614</v>
      </c>
      <c r="AD368">
        <f t="shared" si="32"/>
        <v>2</v>
      </c>
      <c r="AE368">
        <f t="shared" ca="1" si="33"/>
        <v>40</v>
      </c>
      <c r="AF368" t="str">
        <f t="shared" ca="1" si="34"/>
        <v>18-64</v>
      </c>
      <c r="AG368" s="3">
        <f t="shared" si="35"/>
        <v>0.52594319999999994</v>
      </c>
      <c r="AH368" t="str">
        <f>_xlfn.IFNA(VLOOKUP(Sales_Transactions[[#This Row],[Order ID]],Returned_Items[#All],2,FALSE),"Not Returned")</f>
        <v>Not Returned</v>
      </c>
    </row>
    <row r="369" spans="1:34" x14ac:dyDescent="0.25">
      <c r="A369">
        <v>41063</v>
      </c>
      <c r="C369" t="s">
        <v>718</v>
      </c>
      <c r="D369" s="2" t="str">
        <f>TEXT(MID(Sales_Transactions[[#This Row],[Order Date]],2,5),"d/m/yyy")</f>
        <v>21/11/2012</v>
      </c>
      <c r="E369" s="2" t="str">
        <f>TEXT(MID(Sales_Transactions[[#This Row],[Order Date]],2,5),"d")</f>
        <v>21</v>
      </c>
      <c r="F369" s="2" t="str">
        <f>TEXT(MID(Sales_Transactions[[#This Row],[Order Date]],2,5),"m")</f>
        <v>11</v>
      </c>
      <c r="G369" s="2" t="str">
        <f>TEXT(MID(Sales_Transactions[[#This Row],[Order Date]],2,5),"yyy")</f>
        <v>2012</v>
      </c>
      <c r="H369" s="2" t="str">
        <f>TEXT(MID(Sales_Transactions[[#This Row],[Order Date]],2,5),"yyy/m")</f>
        <v>2012/11</v>
      </c>
      <c r="I369" t="s">
        <v>22</v>
      </c>
      <c r="J369">
        <f t="shared" si="30"/>
        <v>2</v>
      </c>
      <c r="K369" s="2">
        <v>22</v>
      </c>
      <c r="L369" s="3">
        <v>483.96</v>
      </c>
      <c r="M369" s="4">
        <v>0.01</v>
      </c>
      <c r="N369" s="5" t="s">
        <v>23</v>
      </c>
      <c r="O369" s="3">
        <v>-34.090000000000003</v>
      </c>
      <c r="P369" s="3">
        <v>21.38</v>
      </c>
      <c r="Q369" s="3">
        <v>8.99</v>
      </c>
      <c r="R369" s="5" t="s">
        <v>62</v>
      </c>
      <c r="S369" s="5" t="s">
        <v>63</v>
      </c>
      <c r="T369" s="5" t="str">
        <f t="shared" si="31"/>
        <v>Carl Jackson</v>
      </c>
      <c r="U369" t="s">
        <v>260</v>
      </c>
      <c r="V369" s="5" t="s">
        <v>74</v>
      </c>
      <c r="W369" s="5" t="s">
        <v>28</v>
      </c>
      <c r="X369" s="5" t="s">
        <v>124</v>
      </c>
      <c r="Y369" s="5" t="s">
        <v>719</v>
      </c>
      <c r="Z369" s="5" t="s">
        <v>60</v>
      </c>
      <c r="AA369" s="4">
        <v>0.59</v>
      </c>
      <c r="AB369" s="1">
        <v>41236</v>
      </c>
      <c r="AC369" s="1">
        <v>30369</v>
      </c>
      <c r="AD369">
        <f t="shared" si="32"/>
        <v>2</v>
      </c>
      <c r="AE369">
        <f t="shared" ca="1" si="33"/>
        <v>41</v>
      </c>
      <c r="AF369" t="str">
        <f t="shared" ca="1" si="34"/>
        <v>18-64</v>
      </c>
      <c r="AG369" s="3">
        <f t="shared" si="35"/>
        <v>1.3803573636363637</v>
      </c>
      <c r="AH369" t="str">
        <f>_xlfn.IFNA(VLOOKUP(Sales_Transactions[[#This Row],[Order ID]],Returned_Items[#All],2,FALSE),"Not Returned")</f>
        <v>Not Returned</v>
      </c>
    </row>
    <row r="370" spans="1:34" x14ac:dyDescent="0.25">
      <c r="A370">
        <v>41063</v>
      </c>
      <c r="C370" t="s">
        <v>718</v>
      </c>
      <c r="D370" s="2" t="str">
        <f>TEXT(MID(Sales_Transactions[[#This Row],[Order Date]],2,5),"d/m/yyy")</f>
        <v>21/11/2012</v>
      </c>
      <c r="E370" s="2" t="str">
        <f>TEXT(MID(Sales_Transactions[[#This Row],[Order Date]],2,5),"d")</f>
        <v>21</v>
      </c>
      <c r="F370" s="2" t="str">
        <f>TEXT(MID(Sales_Transactions[[#This Row],[Order Date]],2,5),"m")</f>
        <v>11</v>
      </c>
      <c r="G370" s="2" t="str">
        <f>TEXT(MID(Sales_Transactions[[#This Row],[Order Date]],2,5),"yyy")</f>
        <v>2012</v>
      </c>
      <c r="H370" s="2" t="str">
        <f>TEXT(MID(Sales_Transactions[[#This Row],[Order Date]],2,5),"yyy/m")</f>
        <v>2012/11</v>
      </c>
      <c r="I370" t="s">
        <v>22</v>
      </c>
      <c r="J370">
        <f t="shared" si="30"/>
        <v>2</v>
      </c>
      <c r="K370" s="2">
        <v>10</v>
      </c>
      <c r="L370" s="3">
        <v>308.363</v>
      </c>
      <c r="M370" s="4">
        <v>0.04</v>
      </c>
      <c r="N370" s="5" t="s">
        <v>23</v>
      </c>
      <c r="O370" s="3">
        <v>42.27</v>
      </c>
      <c r="P370" s="3">
        <v>35.99</v>
      </c>
      <c r="Q370" s="3">
        <v>0.99</v>
      </c>
      <c r="R370" s="5" t="s">
        <v>62</v>
      </c>
      <c r="S370" s="5" t="s">
        <v>63</v>
      </c>
      <c r="T370" s="5" t="str">
        <f t="shared" si="31"/>
        <v>Carl Jackson</v>
      </c>
      <c r="U370" t="s">
        <v>260</v>
      </c>
      <c r="V370" s="5" t="s">
        <v>74</v>
      </c>
      <c r="W370" s="5" t="s">
        <v>48</v>
      </c>
      <c r="X370" s="5" t="s">
        <v>49</v>
      </c>
      <c r="Y370" s="5" t="s">
        <v>720</v>
      </c>
      <c r="Z370" s="5" t="s">
        <v>60</v>
      </c>
      <c r="AA370" s="4">
        <v>0.35</v>
      </c>
      <c r="AB370" s="1">
        <v>41241</v>
      </c>
      <c r="AC370" s="1">
        <v>30280</v>
      </c>
      <c r="AD370">
        <f t="shared" si="32"/>
        <v>7</v>
      </c>
      <c r="AE370">
        <f t="shared" ca="1" si="33"/>
        <v>41</v>
      </c>
      <c r="AF370" t="str">
        <f t="shared" ca="1" si="34"/>
        <v>18-64</v>
      </c>
      <c r="AG370" s="3">
        <f t="shared" si="35"/>
        <v>3.6965604000000005</v>
      </c>
      <c r="AH370" t="str">
        <f>_xlfn.IFNA(VLOOKUP(Sales_Transactions[[#This Row],[Order ID]],Returned_Items[#All],2,FALSE),"Not Returned")</f>
        <v>Not Returned</v>
      </c>
    </row>
    <row r="371" spans="1:34" x14ac:dyDescent="0.25">
      <c r="A371">
        <v>41063</v>
      </c>
      <c r="C371" t="s">
        <v>718</v>
      </c>
      <c r="D371" s="2" t="str">
        <f>TEXT(MID(Sales_Transactions[[#This Row],[Order Date]],2,5),"d/m/yyy")</f>
        <v>21/11/2012</v>
      </c>
      <c r="E371" s="2" t="str">
        <f>TEXT(MID(Sales_Transactions[[#This Row],[Order Date]],2,5),"d")</f>
        <v>21</v>
      </c>
      <c r="F371" s="2" t="str">
        <f>TEXT(MID(Sales_Transactions[[#This Row],[Order Date]],2,5),"m")</f>
        <v>11</v>
      </c>
      <c r="G371" s="2" t="str">
        <f>TEXT(MID(Sales_Transactions[[#This Row],[Order Date]],2,5),"yyy")</f>
        <v>2012</v>
      </c>
      <c r="H371" s="2" t="str">
        <f>TEXT(MID(Sales_Transactions[[#This Row],[Order Date]],2,5),"yyy/m")</f>
        <v>2012/11</v>
      </c>
      <c r="I371" t="s">
        <v>22</v>
      </c>
      <c r="J371">
        <f t="shared" si="30"/>
        <v>2</v>
      </c>
      <c r="K371" s="2">
        <v>26</v>
      </c>
      <c r="L371" s="3">
        <v>1911.4034999999999</v>
      </c>
      <c r="M371" s="4">
        <v>0.06</v>
      </c>
      <c r="N371" s="5" t="s">
        <v>23</v>
      </c>
      <c r="O371" s="3">
        <v>822.89</v>
      </c>
      <c r="P371" s="3">
        <v>85.99</v>
      </c>
      <c r="Q371" s="3">
        <v>1.25</v>
      </c>
      <c r="R371" s="5" t="s">
        <v>62</v>
      </c>
      <c r="S371" s="5" t="s">
        <v>63</v>
      </c>
      <c r="T371" s="5" t="str">
        <f t="shared" si="31"/>
        <v>Carl Jackson</v>
      </c>
      <c r="U371" t="s">
        <v>260</v>
      </c>
      <c r="V371" s="5" t="s">
        <v>74</v>
      </c>
      <c r="W371" s="5" t="s">
        <v>48</v>
      </c>
      <c r="X371" s="5" t="s">
        <v>49</v>
      </c>
      <c r="Y371" s="5" t="s">
        <v>721</v>
      </c>
      <c r="Z371" s="5" t="s">
        <v>60</v>
      </c>
      <c r="AA371" s="4">
        <v>0.39</v>
      </c>
      <c r="AB371" s="1">
        <v>41241</v>
      </c>
      <c r="AC371" s="1">
        <v>30167</v>
      </c>
      <c r="AD371">
        <f t="shared" si="32"/>
        <v>7</v>
      </c>
      <c r="AE371">
        <f t="shared" ca="1" si="33"/>
        <v>42</v>
      </c>
      <c r="AF371" t="str">
        <f t="shared" ca="1" si="34"/>
        <v>18-64</v>
      </c>
      <c r="AG371" s="3">
        <f t="shared" si="35"/>
        <v>3.353400230769231</v>
      </c>
      <c r="AH371" t="str">
        <f>_xlfn.IFNA(VLOOKUP(Sales_Transactions[[#This Row],[Order ID]],Returned_Items[#All],2,FALSE),"Not Returned")</f>
        <v>Not Returned</v>
      </c>
    </row>
    <row r="372" spans="1:34" x14ac:dyDescent="0.25">
      <c r="A372">
        <v>41153</v>
      </c>
      <c r="C372" t="s">
        <v>722</v>
      </c>
      <c r="D372" s="2" t="str">
        <f>TEXT(MID(Sales_Transactions[[#This Row],[Order Date]],2,5),"d/m/yyy")</f>
        <v>2/3/2009</v>
      </c>
      <c r="E372" s="2" t="str">
        <f>TEXT(MID(Sales_Transactions[[#This Row],[Order Date]],2,5),"d")</f>
        <v>2</v>
      </c>
      <c r="F372" s="2" t="str">
        <f>TEXT(MID(Sales_Transactions[[#This Row],[Order Date]],2,5),"m")</f>
        <v>3</v>
      </c>
      <c r="G372" s="2" t="str">
        <f>TEXT(MID(Sales_Transactions[[#This Row],[Order Date]],2,5),"yyy")</f>
        <v>2009</v>
      </c>
      <c r="H372" s="2" t="str">
        <f>TEXT(MID(Sales_Transactions[[#This Row],[Order Date]],2,5),"yyy/m")</f>
        <v>2009/3</v>
      </c>
      <c r="I372" t="s">
        <v>78</v>
      </c>
      <c r="J372">
        <f t="shared" si="30"/>
        <v>3</v>
      </c>
      <c r="K372" s="2">
        <v>29</v>
      </c>
      <c r="L372" s="3">
        <v>862.2</v>
      </c>
      <c r="M372" s="4">
        <v>0.1</v>
      </c>
      <c r="N372" s="5" t="s">
        <v>23</v>
      </c>
      <c r="O372" s="3">
        <v>-45.1</v>
      </c>
      <c r="P372" s="3">
        <v>30.73</v>
      </c>
      <c r="Q372" s="3">
        <v>4</v>
      </c>
      <c r="R372" s="5" t="s">
        <v>143</v>
      </c>
      <c r="S372" s="5" t="s">
        <v>144</v>
      </c>
      <c r="T372" s="5" t="str">
        <f t="shared" si="31"/>
        <v>Alan Barnes</v>
      </c>
      <c r="U372" t="s">
        <v>260</v>
      </c>
      <c r="V372" s="5" t="s">
        <v>47</v>
      </c>
      <c r="W372" s="5" t="s">
        <v>48</v>
      </c>
      <c r="X372" s="5" t="s">
        <v>87</v>
      </c>
      <c r="Y372" s="5" t="s">
        <v>424</v>
      </c>
      <c r="Z372" s="5" t="s">
        <v>43</v>
      </c>
      <c r="AA372" s="4">
        <v>0.75</v>
      </c>
      <c r="AB372" s="1">
        <v>39875</v>
      </c>
      <c r="AC372" s="1">
        <v>30042</v>
      </c>
      <c r="AD372">
        <f t="shared" si="32"/>
        <v>1</v>
      </c>
      <c r="AE372">
        <f t="shared" ca="1" si="33"/>
        <v>42</v>
      </c>
      <c r="AF372" t="str">
        <f t="shared" ca="1" si="34"/>
        <v>18-64</v>
      </c>
      <c r="AG372" s="3">
        <f t="shared" si="35"/>
        <v>1.1965265517241379</v>
      </c>
      <c r="AH372" t="str">
        <f>_xlfn.IFNA(VLOOKUP(Sales_Transactions[[#This Row],[Order ID]],Returned_Items[#All],2,FALSE),"Not Returned")</f>
        <v>Not Returned</v>
      </c>
    </row>
    <row r="373" spans="1:34" x14ac:dyDescent="0.25">
      <c r="A373">
        <v>41184</v>
      </c>
      <c r="C373" t="s">
        <v>723</v>
      </c>
      <c r="D373" s="2" t="str">
        <f>TEXT(MID(Sales_Transactions[[#This Row],[Order Date]],2,5),"d/m/yyy")</f>
        <v>22/9/2011</v>
      </c>
      <c r="E373" s="2" t="str">
        <f>TEXT(MID(Sales_Transactions[[#This Row],[Order Date]],2,5),"d")</f>
        <v>22</v>
      </c>
      <c r="F373" s="2" t="str">
        <f>TEXT(MID(Sales_Transactions[[#This Row],[Order Date]],2,5),"m")</f>
        <v>9</v>
      </c>
      <c r="G373" s="2" t="str">
        <f>TEXT(MID(Sales_Transactions[[#This Row],[Order Date]],2,5),"yyy")</f>
        <v>2011</v>
      </c>
      <c r="H373" s="2" t="str">
        <f>TEXT(MID(Sales_Transactions[[#This Row],[Order Date]],2,5),"yyy/m")</f>
        <v>2011/9</v>
      </c>
      <c r="I373" t="s">
        <v>33</v>
      </c>
      <c r="J373">
        <f t="shared" si="30"/>
        <v>4</v>
      </c>
      <c r="K373" s="2">
        <v>7</v>
      </c>
      <c r="L373" s="3">
        <v>120.03</v>
      </c>
      <c r="M373" s="4">
        <v>0.02</v>
      </c>
      <c r="N373" s="5" t="s">
        <v>23</v>
      </c>
      <c r="O373" s="3">
        <v>-56.06</v>
      </c>
      <c r="P373" s="3">
        <v>15.7</v>
      </c>
      <c r="Q373" s="3">
        <v>11.25</v>
      </c>
      <c r="R373" s="5" t="s">
        <v>539</v>
      </c>
      <c r="S373" s="5" t="s">
        <v>540</v>
      </c>
      <c r="T373" s="5" t="str">
        <f t="shared" si="31"/>
        <v>Charlotte Melton</v>
      </c>
      <c r="U373" t="s">
        <v>260</v>
      </c>
      <c r="V373" s="5" t="s">
        <v>74</v>
      </c>
      <c r="W373" s="5" t="s">
        <v>28</v>
      </c>
      <c r="X373" s="5" t="s">
        <v>29</v>
      </c>
      <c r="Y373" s="5" t="s">
        <v>318</v>
      </c>
      <c r="Z373" s="5" t="s">
        <v>43</v>
      </c>
      <c r="AA373" s="4">
        <v>0.6</v>
      </c>
      <c r="AB373" s="1">
        <v>40810</v>
      </c>
      <c r="AC373" s="1">
        <v>30098</v>
      </c>
      <c r="AD373">
        <f t="shared" si="32"/>
        <v>2</v>
      </c>
      <c r="AE373">
        <f t="shared" ca="1" si="33"/>
        <v>42</v>
      </c>
      <c r="AF373" t="str">
        <f t="shared" ca="1" si="34"/>
        <v>18-64</v>
      </c>
      <c r="AG373" s="3">
        <f t="shared" si="35"/>
        <v>3.8495514285714285</v>
      </c>
      <c r="AH373" t="str">
        <f>_xlfn.IFNA(VLOOKUP(Sales_Transactions[[#This Row],[Order ID]],Returned_Items[#All],2,FALSE),"Not Returned")</f>
        <v>Not Returned</v>
      </c>
    </row>
    <row r="374" spans="1:34" x14ac:dyDescent="0.25">
      <c r="A374">
        <v>41409</v>
      </c>
      <c r="C374" t="s">
        <v>724</v>
      </c>
      <c r="D374" s="2" t="str">
        <f>TEXT(MID(Sales_Transactions[[#This Row],[Order Date]],2,5),"d/m/yyy")</f>
        <v>21/7/2011</v>
      </c>
      <c r="E374" s="2" t="str">
        <f>TEXT(MID(Sales_Transactions[[#This Row],[Order Date]],2,5),"d")</f>
        <v>21</v>
      </c>
      <c r="F374" s="2" t="str">
        <f>TEXT(MID(Sales_Transactions[[#This Row],[Order Date]],2,5),"m")</f>
        <v>7</v>
      </c>
      <c r="G374" s="2" t="str">
        <f>TEXT(MID(Sales_Transactions[[#This Row],[Order Date]],2,5),"yyy")</f>
        <v>2011</v>
      </c>
      <c r="H374" s="2" t="str">
        <f>TEXT(MID(Sales_Transactions[[#This Row],[Order Date]],2,5),"yyy/m")</f>
        <v>2011/7</v>
      </c>
      <c r="I374" t="s">
        <v>52</v>
      </c>
      <c r="J374">
        <f t="shared" si="30"/>
        <v>1</v>
      </c>
      <c r="K374" s="2">
        <v>1</v>
      </c>
      <c r="L374" s="3">
        <v>18.920000000000002</v>
      </c>
      <c r="M374" s="4">
        <v>0</v>
      </c>
      <c r="N374" s="5" t="s">
        <v>23</v>
      </c>
      <c r="O374" s="3">
        <v>-18.25</v>
      </c>
      <c r="P374" s="3">
        <v>11.5</v>
      </c>
      <c r="Q374" s="3">
        <v>7.19</v>
      </c>
      <c r="R374" s="5" t="s">
        <v>194</v>
      </c>
      <c r="S374" s="5" t="s">
        <v>195</v>
      </c>
      <c r="T374" s="5" t="str">
        <f t="shared" si="31"/>
        <v>Beth Thompson</v>
      </c>
      <c r="U374" t="s">
        <v>260</v>
      </c>
      <c r="V374" s="5" t="s">
        <v>47</v>
      </c>
      <c r="W374" s="5" t="s">
        <v>28</v>
      </c>
      <c r="X374" s="5" t="s">
        <v>41</v>
      </c>
      <c r="Y374" s="5" t="s">
        <v>653</v>
      </c>
      <c r="Z374" s="5" t="s">
        <v>43</v>
      </c>
      <c r="AA374" s="4">
        <v>0.4</v>
      </c>
      <c r="AB374" s="1">
        <v>40747</v>
      </c>
      <c r="AC374" s="1">
        <v>30086</v>
      </c>
      <c r="AD374">
        <f t="shared" si="32"/>
        <v>2</v>
      </c>
      <c r="AE374">
        <f t="shared" ca="1" si="33"/>
        <v>42</v>
      </c>
      <c r="AF374" t="str">
        <f t="shared" ca="1" si="34"/>
        <v>18-64</v>
      </c>
      <c r="AG374" s="3">
        <f t="shared" si="35"/>
        <v>18.690000000000001</v>
      </c>
      <c r="AH374" t="str">
        <f>_xlfn.IFNA(VLOOKUP(Sales_Transactions[[#This Row],[Order ID]],Returned_Items[#All],2,FALSE),"Not Returned")</f>
        <v>Not Returned</v>
      </c>
    </row>
    <row r="375" spans="1:34" x14ac:dyDescent="0.25">
      <c r="A375">
        <v>41696</v>
      </c>
      <c r="C375" t="s">
        <v>725</v>
      </c>
      <c r="D375" s="2" t="str">
        <f>TEXT(MID(Sales_Transactions[[#This Row],[Order Date]],2,5),"d/m/yyy")</f>
        <v>13/7/2009</v>
      </c>
      <c r="E375" s="2" t="str">
        <f>TEXT(MID(Sales_Transactions[[#This Row],[Order Date]],2,5),"d")</f>
        <v>13</v>
      </c>
      <c r="F375" s="2" t="str">
        <f>TEXT(MID(Sales_Transactions[[#This Row],[Order Date]],2,5),"m")</f>
        <v>7</v>
      </c>
      <c r="G375" s="2" t="str">
        <f>TEXT(MID(Sales_Transactions[[#This Row],[Order Date]],2,5),"yyy")</f>
        <v>2009</v>
      </c>
      <c r="H375" s="2" t="str">
        <f>TEXT(MID(Sales_Transactions[[#This Row],[Order Date]],2,5),"yyy/m")</f>
        <v>2009/7</v>
      </c>
      <c r="I375" t="s">
        <v>52</v>
      </c>
      <c r="J375">
        <f t="shared" si="30"/>
        <v>1</v>
      </c>
      <c r="K375" s="2">
        <v>45</v>
      </c>
      <c r="L375" s="3">
        <v>237.28</v>
      </c>
      <c r="M375" s="4">
        <v>0.03</v>
      </c>
      <c r="N375" s="5" t="s">
        <v>67</v>
      </c>
      <c r="O375" s="3">
        <v>-2088.6799999999998</v>
      </c>
      <c r="P375" s="3">
        <v>4.4800000000000004</v>
      </c>
      <c r="Q375" s="3">
        <v>49</v>
      </c>
      <c r="R375" s="5" t="s">
        <v>267</v>
      </c>
      <c r="S375" s="5" t="s">
        <v>449</v>
      </c>
      <c r="T375" s="5" t="str">
        <f t="shared" si="31"/>
        <v>Bryan Mills</v>
      </c>
      <c r="U375" t="s">
        <v>260</v>
      </c>
      <c r="V375" s="5" t="s">
        <v>27</v>
      </c>
      <c r="W375" s="5" t="s">
        <v>28</v>
      </c>
      <c r="X375" s="5" t="s">
        <v>38</v>
      </c>
      <c r="Y375" s="5" t="s">
        <v>182</v>
      </c>
      <c r="Z375" s="5" t="s">
        <v>31</v>
      </c>
      <c r="AA375" s="4">
        <v>0.6</v>
      </c>
      <c r="AB375" s="1">
        <v>40009</v>
      </c>
      <c r="AC375" s="1">
        <v>17430</v>
      </c>
      <c r="AD375">
        <f t="shared" si="32"/>
        <v>2</v>
      </c>
      <c r="AE375">
        <f t="shared" ca="1" si="33"/>
        <v>76</v>
      </c>
      <c r="AF375" t="str">
        <f t="shared" ca="1" si="34"/>
        <v>Over 65</v>
      </c>
      <c r="AG375" s="3">
        <f t="shared" si="35"/>
        <v>1.1884145777777777</v>
      </c>
      <c r="AH375" t="str">
        <f>_xlfn.IFNA(VLOOKUP(Sales_Transactions[[#This Row],[Order ID]],Returned_Items[#All],2,FALSE),"Not Returned")</f>
        <v>Not Returned</v>
      </c>
    </row>
    <row r="376" spans="1:34" x14ac:dyDescent="0.25">
      <c r="A376">
        <v>42209</v>
      </c>
      <c r="C376" t="s">
        <v>726</v>
      </c>
      <c r="D376" s="2" t="str">
        <f>TEXT(MID(Sales_Transactions[[#This Row],[Order Date]],2,5),"d/m/yyy")</f>
        <v>29/3/2010</v>
      </c>
      <c r="E376" s="2" t="str">
        <f>TEXT(MID(Sales_Transactions[[#This Row],[Order Date]],2,5),"d")</f>
        <v>29</v>
      </c>
      <c r="F376" s="2" t="str">
        <f>TEXT(MID(Sales_Transactions[[#This Row],[Order Date]],2,5),"m")</f>
        <v>3</v>
      </c>
      <c r="G376" s="2" t="str">
        <f>TEXT(MID(Sales_Transactions[[#This Row],[Order Date]],2,5),"yyy")</f>
        <v>2010</v>
      </c>
      <c r="H376" s="2" t="str">
        <f>TEXT(MID(Sales_Transactions[[#This Row],[Order Date]],2,5),"yyy/m")</f>
        <v>2010/3</v>
      </c>
      <c r="I376" t="s">
        <v>33</v>
      </c>
      <c r="J376">
        <f t="shared" si="30"/>
        <v>4</v>
      </c>
      <c r="K376" s="2">
        <v>5</v>
      </c>
      <c r="L376" s="3">
        <v>324.55</v>
      </c>
      <c r="M376" s="4">
        <v>0.08</v>
      </c>
      <c r="N376" s="5" t="s">
        <v>23</v>
      </c>
      <c r="O376" s="3">
        <v>-12.82</v>
      </c>
      <c r="P376" s="3">
        <v>67.84</v>
      </c>
      <c r="Q376" s="3">
        <v>0.99</v>
      </c>
      <c r="R376" s="5" t="s">
        <v>143</v>
      </c>
      <c r="S376" s="5" t="s">
        <v>144</v>
      </c>
      <c r="T376" s="5" t="str">
        <f t="shared" si="31"/>
        <v>Alan Barnes</v>
      </c>
      <c r="U376" t="s">
        <v>260</v>
      </c>
      <c r="V376" s="5" t="s">
        <v>47</v>
      </c>
      <c r="W376" s="5" t="s">
        <v>28</v>
      </c>
      <c r="X376" s="5" t="s">
        <v>38</v>
      </c>
      <c r="Y376" s="5" t="s">
        <v>727</v>
      </c>
      <c r="Z376" s="5" t="s">
        <v>43</v>
      </c>
      <c r="AA376" s="4">
        <v>0.57999999999999996</v>
      </c>
      <c r="AB376" s="1">
        <v>40266</v>
      </c>
      <c r="AC376" s="1">
        <v>17346</v>
      </c>
      <c r="AD376">
        <f t="shared" si="32"/>
        <v>0</v>
      </c>
      <c r="AE376">
        <f t="shared" ca="1" si="33"/>
        <v>77</v>
      </c>
      <c r="AF376" t="str">
        <f t="shared" ca="1" si="34"/>
        <v>Over 65</v>
      </c>
      <c r="AG376" s="3">
        <f t="shared" si="35"/>
        <v>13.755145600000001</v>
      </c>
      <c r="AH376" t="str">
        <f>_xlfn.IFNA(VLOOKUP(Sales_Transactions[[#This Row],[Order ID]],Returned_Items[#All],2,FALSE),"Not Returned")</f>
        <v>Not Returned</v>
      </c>
    </row>
    <row r="377" spans="1:34" hidden="1" x14ac:dyDescent="0.25">
      <c r="A377">
        <v>42209</v>
      </c>
      <c r="C377" t="s">
        <v>726</v>
      </c>
      <c r="D377" s="2" t="str">
        <f>TEXT(MID(Sales_Transactions[[#This Row],[Order Date]],2,5),"d/m/yyy")</f>
        <v>29/3/2010</v>
      </c>
      <c r="E377" s="2" t="str">
        <f>TEXT(MID(Sales_Transactions[[#This Row],[Order Date]],2,5),"d")</f>
        <v>29</v>
      </c>
      <c r="F377" s="2" t="str">
        <f>TEXT(MID(Sales_Transactions[[#This Row],[Order Date]],2,5),"m")</f>
        <v>3</v>
      </c>
      <c r="G377" s="2" t="str">
        <f>TEXT(MID(Sales_Transactions[[#This Row],[Order Date]],2,5),"yyy")</f>
        <v>2010</v>
      </c>
      <c r="H377" s="2" t="str">
        <f>TEXT(MID(Sales_Transactions[[#This Row],[Order Date]],2,5),"yyy/m")</f>
        <v>2010/3</v>
      </c>
      <c r="I377" t="s">
        <v>33</v>
      </c>
      <c r="J377">
        <f t="shared" si="30"/>
        <v>4</v>
      </c>
      <c r="K377" s="2">
        <v>31</v>
      </c>
      <c r="L377">
        <v>8901.7800000000007</v>
      </c>
      <c r="M377">
        <v>0.04</v>
      </c>
      <c r="N377" t="s">
        <v>23</v>
      </c>
      <c r="O377">
        <v>2795.36</v>
      </c>
      <c r="P377">
        <v>276.2</v>
      </c>
      <c r="Q377">
        <v>24.49</v>
      </c>
      <c r="R377" t="s">
        <v>143</v>
      </c>
      <c r="S377" t="s">
        <v>144</v>
      </c>
      <c r="T377" t="str">
        <f t="shared" si="31"/>
        <v>Alan Barnes</v>
      </c>
      <c r="U377" t="s">
        <v>260</v>
      </c>
      <c r="V377" t="s">
        <v>47</v>
      </c>
      <c r="W377" t="s">
        <v>57</v>
      </c>
      <c r="X377" t="s">
        <v>154</v>
      </c>
      <c r="Y377" t="s">
        <v>245</v>
      </c>
      <c r="Z377" t="s">
        <v>31</v>
      </c>
      <c r="AA377"/>
      <c r="AB377" s="1">
        <v>40269</v>
      </c>
      <c r="AC377" s="1">
        <v>17296</v>
      </c>
      <c r="AD377">
        <f t="shared" si="32"/>
        <v>3</v>
      </c>
      <c r="AE377">
        <f t="shared" ca="1" si="33"/>
        <v>77</v>
      </c>
      <c r="AF377" t="str">
        <f t="shared" ca="1" si="34"/>
        <v>Over 65</v>
      </c>
      <c r="AG377">
        <f t="shared" si="35"/>
        <v>9.6961135483870962</v>
      </c>
      <c r="AH377" t="str">
        <f>_xlfn.IFNA(VLOOKUP(Sales_Transactions[[#This Row],[Order ID]],Returned_Items[#All],2,FALSE),"Not Returned")</f>
        <v>Not Returned</v>
      </c>
    </row>
    <row r="378" spans="1:34" x14ac:dyDescent="0.25">
      <c r="A378">
        <v>42561</v>
      </c>
      <c r="C378" t="s">
        <v>647</v>
      </c>
      <c r="D378" s="2" t="str">
        <f>TEXT(MID(Sales_Transactions[[#This Row],[Order Date]],2,5),"d/m/yyy")</f>
        <v>6/2/2010</v>
      </c>
      <c r="E378" s="2" t="str">
        <f>TEXT(MID(Sales_Transactions[[#This Row],[Order Date]],2,5),"d")</f>
        <v>6</v>
      </c>
      <c r="F378" s="2" t="str">
        <f>TEXT(MID(Sales_Transactions[[#This Row],[Order Date]],2,5),"m")</f>
        <v>2</v>
      </c>
      <c r="G378" s="2" t="str">
        <f>TEXT(MID(Sales_Transactions[[#This Row],[Order Date]],2,5),"yyy")</f>
        <v>2010</v>
      </c>
      <c r="H378" s="2" t="str">
        <f>TEXT(MID(Sales_Transactions[[#This Row],[Order Date]],2,5),"yyy/m")</f>
        <v>2010/2</v>
      </c>
      <c r="I378" t="s">
        <v>22</v>
      </c>
      <c r="J378">
        <f t="shared" si="30"/>
        <v>2</v>
      </c>
      <c r="K378" s="2">
        <v>15</v>
      </c>
      <c r="L378" s="3">
        <v>1062.9590000000001</v>
      </c>
      <c r="M378" s="4">
        <v>7.0000000000000007E-2</v>
      </c>
      <c r="N378" s="5" t="s">
        <v>67</v>
      </c>
      <c r="O378" s="3">
        <v>298.48</v>
      </c>
      <c r="P378" s="3">
        <v>85.99</v>
      </c>
      <c r="Q378" s="3">
        <v>2.5</v>
      </c>
      <c r="R378" s="5" t="s">
        <v>194</v>
      </c>
      <c r="S378" s="5" t="s">
        <v>249</v>
      </c>
      <c r="T378" s="5" t="str">
        <f t="shared" si="31"/>
        <v>Beth Paige</v>
      </c>
      <c r="U378" t="s">
        <v>260</v>
      </c>
      <c r="V378" s="5" t="s">
        <v>37</v>
      </c>
      <c r="W378" s="5" t="s">
        <v>48</v>
      </c>
      <c r="X378" s="5" t="s">
        <v>49</v>
      </c>
      <c r="Y378" s="5" t="s">
        <v>728</v>
      </c>
      <c r="Z378" s="5" t="s">
        <v>43</v>
      </c>
      <c r="AA378" s="4">
        <v>0.35</v>
      </c>
      <c r="AB378" s="1">
        <v>40217</v>
      </c>
      <c r="AC378" s="1">
        <v>17328</v>
      </c>
      <c r="AD378">
        <f t="shared" si="32"/>
        <v>2</v>
      </c>
      <c r="AE378">
        <f t="shared" ca="1" si="33"/>
        <v>77</v>
      </c>
      <c r="AF378" t="str">
        <f t="shared" ca="1" si="34"/>
        <v>Over 65</v>
      </c>
      <c r="AG378" s="3">
        <f t="shared" si="35"/>
        <v>5.8953204666666661</v>
      </c>
      <c r="AH378" t="str">
        <f>_xlfn.IFNA(VLOOKUP(Sales_Transactions[[#This Row],[Order ID]],Returned_Items[#All],2,FALSE),"Not Returned")</f>
        <v>Not Returned</v>
      </c>
    </row>
    <row r="379" spans="1:34" x14ac:dyDescent="0.25">
      <c r="A379">
        <v>42564</v>
      </c>
      <c r="C379" t="s">
        <v>729</v>
      </c>
      <c r="D379" s="2" t="str">
        <f>TEXT(MID(Sales_Transactions[[#This Row],[Order Date]],2,5),"d/m/yyy")</f>
        <v>12/9/2012</v>
      </c>
      <c r="E379" s="2" t="str">
        <f>TEXT(MID(Sales_Transactions[[#This Row],[Order Date]],2,5),"d")</f>
        <v>12</v>
      </c>
      <c r="F379" s="2" t="str">
        <f>TEXT(MID(Sales_Transactions[[#This Row],[Order Date]],2,5),"m")</f>
        <v>9</v>
      </c>
      <c r="G379" s="2" t="str">
        <f>TEXT(MID(Sales_Transactions[[#This Row],[Order Date]],2,5),"yyy")</f>
        <v>2012</v>
      </c>
      <c r="H379" s="2" t="str">
        <f>TEXT(MID(Sales_Transactions[[#This Row],[Order Date]],2,5),"yyy/m")</f>
        <v>2012/9</v>
      </c>
      <c r="I379" t="s">
        <v>22</v>
      </c>
      <c r="J379">
        <f t="shared" si="30"/>
        <v>2</v>
      </c>
      <c r="K379" s="2">
        <v>35</v>
      </c>
      <c r="L379" s="3">
        <v>7468.86</v>
      </c>
      <c r="M379" s="4">
        <v>0.02</v>
      </c>
      <c r="N379" s="5" t="s">
        <v>34</v>
      </c>
      <c r="O379" s="3">
        <v>2155.41</v>
      </c>
      <c r="P379" s="3">
        <v>200.98</v>
      </c>
      <c r="Q379" s="3">
        <v>23.76</v>
      </c>
      <c r="R379" s="5" t="s">
        <v>509</v>
      </c>
      <c r="S379" s="5" t="s">
        <v>510</v>
      </c>
      <c r="T379" s="5" t="str">
        <f t="shared" si="31"/>
        <v>Mike Pelletier</v>
      </c>
      <c r="U379" t="s">
        <v>260</v>
      </c>
      <c r="V379" s="5" t="s">
        <v>27</v>
      </c>
      <c r="W379" s="5" t="s">
        <v>57</v>
      </c>
      <c r="X379" s="5" t="s">
        <v>154</v>
      </c>
      <c r="Y379" s="5" t="s">
        <v>730</v>
      </c>
      <c r="Z379" s="5" t="s">
        <v>40</v>
      </c>
      <c r="AA379" s="4">
        <v>0.57999999999999996</v>
      </c>
      <c r="AB379" s="1">
        <v>41171</v>
      </c>
      <c r="AC379" s="1">
        <v>23796</v>
      </c>
      <c r="AD379">
        <f t="shared" si="32"/>
        <v>7</v>
      </c>
      <c r="AE379">
        <f t="shared" ca="1" si="33"/>
        <v>59</v>
      </c>
      <c r="AF379" t="str">
        <f t="shared" ca="1" si="34"/>
        <v>18-64</v>
      </c>
      <c r="AG379" s="3">
        <f t="shared" si="35"/>
        <v>6.4199943999999993</v>
      </c>
      <c r="AH379" t="str">
        <f>_xlfn.IFNA(VLOOKUP(Sales_Transactions[[#This Row],[Order ID]],Returned_Items[#All],2,FALSE),"Not Returned")</f>
        <v>Not Returned</v>
      </c>
    </row>
    <row r="380" spans="1:34" x14ac:dyDescent="0.25">
      <c r="A380">
        <v>42695</v>
      </c>
      <c r="C380" t="s">
        <v>731</v>
      </c>
      <c r="D380" s="2" t="str">
        <f>TEXT(MID(Sales_Transactions[[#This Row],[Order Date]],2,5),"d/m/yyy")</f>
        <v>22/12/2010</v>
      </c>
      <c r="E380" s="2" t="str">
        <f>TEXT(MID(Sales_Transactions[[#This Row],[Order Date]],2,5),"d")</f>
        <v>22</v>
      </c>
      <c r="F380" s="2" t="str">
        <f>TEXT(MID(Sales_Transactions[[#This Row],[Order Date]],2,5),"m")</f>
        <v>12</v>
      </c>
      <c r="G380" s="2" t="str">
        <f>TEXT(MID(Sales_Transactions[[#This Row],[Order Date]],2,5),"yyy")</f>
        <v>2010</v>
      </c>
      <c r="H380" s="2" t="str">
        <f>TEXT(MID(Sales_Transactions[[#This Row],[Order Date]],2,5),"yyy/m")</f>
        <v>2010/12</v>
      </c>
      <c r="I380" t="s">
        <v>52</v>
      </c>
      <c r="J380">
        <f t="shared" si="30"/>
        <v>1</v>
      </c>
      <c r="K380" s="2">
        <v>12</v>
      </c>
      <c r="L380" s="3">
        <v>710.32799999999997</v>
      </c>
      <c r="M380" s="4">
        <v>0.02</v>
      </c>
      <c r="N380" s="5" t="s">
        <v>23</v>
      </c>
      <c r="O380" s="3">
        <v>-10.3</v>
      </c>
      <c r="P380" s="3">
        <v>65.989999999999995</v>
      </c>
      <c r="Q380" s="3">
        <v>5.31</v>
      </c>
      <c r="R380" s="5" t="s">
        <v>282</v>
      </c>
      <c r="S380" s="5" t="s">
        <v>283</v>
      </c>
      <c r="T380" s="5" t="str">
        <f t="shared" si="31"/>
        <v>Delfina Latchford</v>
      </c>
      <c r="U380" t="s">
        <v>260</v>
      </c>
      <c r="V380" s="5" t="s">
        <v>27</v>
      </c>
      <c r="W380" s="5" t="s">
        <v>48</v>
      </c>
      <c r="X380" s="5" t="s">
        <v>49</v>
      </c>
      <c r="Y380" s="5" t="s">
        <v>708</v>
      </c>
      <c r="Z380" s="5" t="s">
        <v>43</v>
      </c>
      <c r="AA380" s="4">
        <v>0.56999999999999995</v>
      </c>
      <c r="AB380" s="1">
        <v>40536</v>
      </c>
      <c r="AC380" s="1">
        <v>23519</v>
      </c>
      <c r="AD380">
        <f t="shared" si="32"/>
        <v>2</v>
      </c>
      <c r="AE380">
        <f t="shared" ca="1" si="33"/>
        <v>60</v>
      </c>
      <c r="AF380" t="str">
        <f t="shared" ca="1" si="34"/>
        <v>18-64</v>
      </c>
      <c r="AG380" s="3">
        <f t="shared" si="35"/>
        <v>5.9405668333333326</v>
      </c>
      <c r="AH380" t="str">
        <f>_xlfn.IFNA(VLOOKUP(Sales_Transactions[[#This Row],[Order ID]],Returned_Items[#All],2,FALSE),"Not Returned")</f>
        <v>Not Returned</v>
      </c>
    </row>
    <row r="381" spans="1:34" x14ac:dyDescent="0.25">
      <c r="A381">
        <v>42981</v>
      </c>
      <c r="C381" t="s">
        <v>732</v>
      </c>
      <c r="D381" s="2" t="str">
        <f>TEXT(MID(Sales_Transactions[[#This Row],[Order Date]],2,5),"d/m/yyy")</f>
        <v>30/5/2009</v>
      </c>
      <c r="E381" s="2" t="str">
        <f>TEXT(MID(Sales_Transactions[[#This Row],[Order Date]],2,5),"d")</f>
        <v>30</v>
      </c>
      <c r="F381" s="2" t="str">
        <f>TEXT(MID(Sales_Transactions[[#This Row],[Order Date]],2,5),"m")</f>
        <v>5</v>
      </c>
      <c r="G381" s="2" t="str">
        <f>TEXT(MID(Sales_Transactions[[#This Row],[Order Date]],2,5),"yyy")</f>
        <v>2009</v>
      </c>
      <c r="H381" s="2" t="str">
        <f>TEXT(MID(Sales_Transactions[[#This Row],[Order Date]],2,5),"yyy/m")</f>
        <v>2009/5</v>
      </c>
      <c r="I381" t="s">
        <v>101</v>
      </c>
      <c r="J381">
        <f t="shared" si="30"/>
        <v>1</v>
      </c>
      <c r="K381" s="2">
        <v>4</v>
      </c>
      <c r="L381" s="3">
        <v>3510.82</v>
      </c>
      <c r="M381" s="4">
        <v>0.05</v>
      </c>
      <c r="N381" s="5" t="s">
        <v>23</v>
      </c>
      <c r="O381" s="3">
        <v>232.44</v>
      </c>
      <c r="P381" s="3">
        <v>896.99</v>
      </c>
      <c r="Q381" s="3">
        <v>19.989999999999998</v>
      </c>
      <c r="R381" s="5" t="s">
        <v>624</v>
      </c>
      <c r="S381" s="5" t="s">
        <v>625</v>
      </c>
      <c r="T381" s="5" t="str">
        <f t="shared" si="31"/>
        <v>Susan Vittorini</v>
      </c>
      <c r="U381" t="s">
        <v>260</v>
      </c>
      <c r="V381" s="5" t="s">
        <v>74</v>
      </c>
      <c r="W381" s="5" t="s">
        <v>28</v>
      </c>
      <c r="X381" s="5" t="s">
        <v>41</v>
      </c>
      <c r="Y381" s="5" t="s">
        <v>733</v>
      </c>
      <c r="Z381" s="5" t="s">
        <v>43</v>
      </c>
      <c r="AA381" s="4">
        <v>0.38</v>
      </c>
      <c r="AB381" s="1">
        <v>39965</v>
      </c>
      <c r="AC381" s="1">
        <v>23333</v>
      </c>
      <c r="AD381">
        <f t="shared" si="32"/>
        <v>2</v>
      </c>
      <c r="AE381">
        <f t="shared" ca="1" si="33"/>
        <v>60</v>
      </c>
      <c r="AF381" t="str">
        <f t="shared" ca="1" si="34"/>
        <v>18-64</v>
      </c>
      <c r="AG381" s="3">
        <f t="shared" si="35"/>
        <v>229.13287625000001</v>
      </c>
      <c r="AH381" t="str">
        <f>_xlfn.IFNA(VLOOKUP(Sales_Transactions[[#This Row],[Order ID]],Returned_Items[#All],2,FALSE),"Not Returned")</f>
        <v>Not Returned</v>
      </c>
    </row>
    <row r="382" spans="1:34" x14ac:dyDescent="0.25">
      <c r="A382">
        <v>43109</v>
      </c>
      <c r="C382" t="s">
        <v>734</v>
      </c>
      <c r="D382" s="2" t="str">
        <f>TEXT(MID(Sales_Transactions[[#This Row],[Order Date]],2,5),"d/m/yyy")</f>
        <v>21/12/2012</v>
      </c>
      <c r="E382" s="2" t="str">
        <f>TEXT(MID(Sales_Transactions[[#This Row],[Order Date]],2,5),"d")</f>
        <v>21</v>
      </c>
      <c r="F382" s="2" t="str">
        <f>TEXT(MID(Sales_Transactions[[#This Row],[Order Date]],2,5),"m")</f>
        <v>12</v>
      </c>
      <c r="G382" s="2" t="str">
        <f>TEXT(MID(Sales_Transactions[[#This Row],[Order Date]],2,5),"yyy")</f>
        <v>2012</v>
      </c>
      <c r="H382" s="2" t="str">
        <f>TEXT(MID(Sales_Transactions[[#This Row],[Order Date]],2,5),"yyy/m")</f>
        <v>2012/12</v>
      </c>
      <c r="I382" t="s">
        <v>101</v>
      </c>
      <c r="J382">
        <f t="shared" si="30"/>
        <v>1</v>
      </c>
      <c r="K382" s="2">
        <v>19</v>
      </c>
      <c r="L382" s="3">
        <v>281.83999999999997</v>
      </c>
      <c r="M382" s="4">
        <v>0.06</v>
      </c>
      <c r="N382" s="5" t="s">
        <v>23</v>
      </c>
      <c r="O382" s="3">
        <v>-21.85</v>
      </c>
      <c r="P382" s="3">
        <v>15.01</v>
      </c>
      <c r="Q382" s="3">
        <v>8.4</v>
      </c>
      <c r="R382" s="5" t="s">
        <v>72</v>
      </c>
      <c r="S382" s="5" t="s">
        <v>175</v>
      </c>
      <c r="T382" s="5" t="str">
        <f t="shared" si="31"/>
        <v>Dorothy Wardle</v>
      </c>
      <c r="U382" t="s">
        <v>260</v>
      </c>
      <c r="V382" s="5" t="s">
        <v>47</v>
      </c>
      <c r="W382" s="5" t="s">
        <v>28</v>
      </c>
      <c r="X382" s="5" t="s">
        <v>41</v>
      </c>
      <c r="Y382" s="5" t="s">
        <v>735</v>
      </c>
      <c r="Z382" s="5" t="s">
        <v>43</v>
      </c>
      <c r="AA382" s="4">
        <v>0.39</v>
      </c>
      <c r="AB382" s="1">
        <v>41265</v>
      </c>
      <c r="AC382" s="1">
        <v>23072</v>
      </c>
      <c r="AD382">
        <f t="shared" si="32"/>
        <v>1</v>
      </c>
      <c r="AE382">
        <f t="shared" ca="1" si="33"/>
        <v>61</v>
      </c>
      <c r="AF382" t="str">
        <f t="shared" ca="1" si="34"/>
        <v>18-64</v>
      </c>
      <c r="AG382" s="3">
        <f t="shared" si="35"/>
        <v>1.2316312631578947</v>
      </c>
      <c r="AH382" t="str">
        <f>_xlfn.IFNA(VLOOKUP(Sales_Transactions[[#This Row],[Order ID]],Returned_Items[#All],2,FALSE),"Not Returned")</f>
        <v>Not Returned</v>
      </c>
    </row>
    <row r="383" spans="1:34" x14ac:dyDescent="0.25">
      <c r="A383">
        <v>43109</v>
      </c>
      <c r="C383" t="s">
        <v>734</v>
      </c>
      <c r="D383" s="2" t="str">
        <f>TEXT(MID(Sales_Transactions[[#This Row],[Order Date]],2,5),"d/m/yyy")</f>
        <v>21/12/2012</v>
      </c>
      <c r="E383" s="2" t="str">
        <f>TEXT(MID(Sales_Transactions[[#This Row],[Order Date]],2,5),"d")</f>
        <v>21</v>
      </c>
      <c r="F383" s="2" t="str">
        <f>TEXT(MID(Sales_Transactions[[#This Row],[Order Date]],2,5),"m")</f>
        <v>12</v>
      </c>
      <c r="G383" s="2" t="str">
        <f>TEXT(MID(Sales_Transactions[[#This Row],[Order Date]],2,5),"yyy")</f>
        <v>2012</v>
      </c>
      <c r="H383" s="2" t="str">
        <f>TEXT(MID(Sales_Transactions[[#This Row],[Order Date]],2,5),"yyy/m")</f>
        <v>2012/12</v>
      </c>
      <c r="I383" t="s">
        <v>101</v>
      </c>
      <c r="J383">
        <f t="shared" si="30"/>
        <v>1</v>
      </c>
      <c r="K383" s="2">
        <v>25</v>
      </c>
      <c r="L383" s="3">
        <v>509.52</v>
      </c>
      <c r="M383" s="4">
        <v>0.05</v>
      </c>
      <c r="N383" s="5" t="s">
        <v>23</v>
      </c>
      <c r="O383" s="3">
        <v>-145.78</v>
      </c>
      <c r="P383" s="3">
        <v>20.97</v>
      </c>
      <c r="Q383" s="3">
        <v>6.5</v>
      </c>
      <c r="R383" s="5" t="s">
        <v>72</v>
      </c>
      <c r="S383" s="5" t="s">
        <v>175</v>
      </c>
      <c r="T383" s="5" t="str">
        <f t="shared" si="31"/>
        <v>Dorothy Wardle</v>
      </c>
      <c r="U383" t="s">
        <v>260</v>
      </c>
      <c r="V383" s="5" t="s">
        <v>47</v>
      </c>
      <c r="W383" s="5" t="s">
        <v>48</v>
      </c>
      <c r="X383" s="5" t="s">
        <v>87</v>
      </c>
      <c r="Y383" s="5" t="s">
        <v>411</v>
      </c>
      <c r="Z383" s="5" t="s">
        <v>43</v>
      </c>
      <c r="AA383" s="4">
        <v>0.78</v>
      </c>
      <c r="AB383" s="1">
        <v>41265</v>
      </c>
      <c r="AC383" s="1">
        <v>23245</v>
      </c>
      <c r="AD383">
        <f t="shared" si="32"/>
        <v>1</v>
      </c>
      <c r="AE383">
        <f t="shared" ca="1" si="33"/>
        <v>60</v>
      </c>
      <c r="AF383" t="str">
        <f t="shared" ca="1" si="34"/>
        <v>18-64</v>
      </c>
      <c r="AG383" s="3">
        <f t="shared" si="35"/>
        <v>1.0983806</v>
      </c>
      <c r="AH383" t="str">
        <f>_xlfn.IFNA(VLOOKUP(Sales_Transactions[[#This Row],[Order ID]],Returned_Items[#All],2,FALSE),"Not Returned")</f>
        <v>Not Returned</v>
      </c>
    </row>
    <row r="384" spans="1:34" x14ac:dyDescent="0.25">
      <c r="A384">
        <v>43109</v>
      </c>
      <c r="C384" t="s">
        <v>734</v>
      </c>
      <c r="D384" s="2" t="str">
        <f>TEXT(MID(Sales_Transactions[[#This Row],[Order Date]],2,5),"d/m/yyy")</f>
        <v>21/12/2012</v>
      </c>
      <c r="E384" s="2" t="str">
        <f>TEXT(MID(Sales_Transactions[[#This Row],[Order Date]],2,5),"d")</f>
        <v>21</v>
      </c>
      <c r="F384" s="2" t="str">
        <f>TEXT(MID(Sales_Transactions[[#This Row],[Order Date]],2,5),"m")</f>
        <v>12</v>
      </c>
      <c r="G384" s="2" t="str">
        <f>TEXT(MID(Sales_Transactions[[#This Row],[Order Date]],2,5),"yyy")</f>
        <v>2012</v>
      </c>
      <c r="H384" s="2" t="str">
        <f>TEXT(MID(Sales_Transactions[[#This Row],[Order Date]],2,5),"yyy/m")</f>
        <v>2012/12</v>
      </c>
      <c r="I384" t="s">
        <v>101</v>
      </c>
      <c r="J384">
        <f t="shared" si="30"/>
        <v>1</v>
      </c>
      <c r="K384" s="2">
        <v>10</v>
      </c>
      <c r="L384" s="3">
        <v>97.02</v>
      </c>
      <c r="M384" s="4">
        <v>0.06</v>
      </c>
      <c r="N384" s="5" t="s">
        <v>23</v>
      </c>
      <c r="O384" s="3">
        <v>-3.96</v>
      </c>
      <c r="P384" s="3">
        <v>10.01</v>
      </c>
      <c r="Q384" s="3">
        <v>1.99</v>
      </c>
      <c r="R384" s="5" t="s">
        <v>72</v>
      </c>
      <c r="S384" s="5" t="s">
        <v>175</v>
      </c>
      <c r="T384" s="5" t="str">
        <f t="shared" si="31"/>
        <v>Dorothy Wardle</v>
      </c>
      <c r="U384" t="s">
        <v>260</v>
      </c>
      <c r="V384" s="5" t="s">
        <v>47</v>
      </c>
      <c r="W384" s="5" t="s">
        <v>48</v>
      </c>
      <c r="X384" s="5" t="s">
        <v>87</v>
      </c>
      <c r="Y384" s="5" t="s">
        <v>736</v>
      </c>
      <c r="Z384" s="5" t="s">
        <v>60</v>
      </c>
      <c r="AA384" s="4">
        <v>0.41</v>
      </c>
      <c r="AB384" s="1">
        <v>41265</v>
      </c>
      <c r="AC384" s="1">
        <v>22665</v>
      </c>
      <c r="AD384">
        <f t="shared" si="32"/>
        <v>1</v>
      </c>
      <c r="AE384">
        <f t="shared" ca="1" si="33"/>
        <v>62</v>
      </c>
      <c r="AF384" t="str">
        <f t="shared" ca="1" si="34"/>
        <v>18-64</v>
      </c>
      <c r="AG384" s="3">
        <f t="shared" si="35"/>
        <v>1.1993994000000001</v>
      </c>
      <c r="AH384" t="str">
        <f>_xlfn.IFNA(VLOOKUP(Sales_Transactions[[#This Row],[Order ID]],Returned_Items[#All],2,FALSE),"Not Returned")</f>
        <v>Not Returned</v>
      </c>
    </row>
    <row r="385" spans="1:34" x14ac:dyDescent="0.25">
      <c r="A385">
        <v>43203</v>
      </c>
      <c r="C385" t="s">
        <v>100</v>
      </c>
      <c r="D385" s="2" t="str">
        <f>TEXT(MID(Sales_Transactions[[#This Row],[Order Date]],2,5),"d/m/yyy")</f>
        <v>14/2/2012</v>
      </c>
      <c r="E385" s="2" t="str">
        <f>TEXT(MID(Sales_Transactions[[#This Row],[Order Date]],2,5),"d")</f>
        <v>14</v>
      </c>
      <c r="F385" s="2" t="str">
        <f>TEXT(MID(Sales_Transactions[[#This Row],[Order Date]],2,5),"m")</f>
        <v>2</v>
      </c>
      <c r="G385" s="2" t="str">
        <f>TEXT(MID(Sales_Transactions[[#This Row],[Order Date]],2,5),"yyy")</f>
        <v>2012</v>
      </c>
      <c r="H385" s="2" t="str">
        <f>TEXT(MID(Sales_Transactions[[#This Row],[Order Date]],2,5),"yyy/m")</f>
        <v>2012/2</v>
      </c>
      <c r="I385" t="s">
        <v>52</v>
      </c>
      <c r="J385">
        <f t="shared" si="30"/>
        <v>1</v>
      </c>
      <c r="K385" s="2">
        <v>32</v>
      </c>
      <c r="L385" s="3">
        <v>225.16</v>
      </c>
      <c r="M385" s="4">
        <v>0.02</v>
      </c>
      <c r="N385" s="5" t="s">
        <v>23</v>
      </c>
      <c r="O385" s="3">
        <v>-33.69</v>
      </c>
      <c r="P385" s="3">
        <v>6.68</v>
      </c>
      <c r="Q385" s="3">
        <v>5.2</v>
      </c>
      <c r="R385" s="5" t="s">
        <v>624</v>
      </c>
      <c r="S385" s="5" t="s">
        <v>625</v>
      </c>
      <c r="T385" s="5" t="str">
        <f t="shared" si="31"/>
        <v>Susan Vittorini</v>
      </c>
      <c r="U385" t="s">
        <v>260</v>
      </c>
      <c r="V385" s="5" t="s">
        <v>74</v>
      </c>
      <c r="W385" s="5" t="s">
        <v>28</v>
      </c>
      <c r="X385" s="5" t="s">
        <v>75</v>
      </c>
      <c r="Y385" s="5" t="s">
        <v>737</v>
      </c>
      <c r="Z385" s="5" t="s">
        <v>43</v>
      </c>
      <c r="AA385" s="4">
        <v>0.37</v>
      </c>
      <c r="AB385" s="1">
        <v>40955</v>
      </c>
      <c r="AC385" s="1">
        <v>23617</v>
      </c>
      <c r="AD385">
        <f t="shared" si="32"/>
        <v>2</v>
      </c>
      <c r="AE385">
        <f t="shared" ca="1" si="33"/>
        <v>59</v>
      </c>
      <c r="AF385" t="str">
        <f t="shared" ca="1" si="34"/>
        <v>18-64</v>
      </c>
      <c r="AG385" s="3">
        <f t="shared" si="35"/>
        <v>0.37120825000000002</v>
      </c>
      <c r="AH385" t="str">
        <f>_xlfn.IFNA(VLOOKUP(Sales_Transactions[[#This Row],[Order ID]],Returned_Items[#All],2,FALSE),"Not Returned")</f>
        <v>Returned</v>
      </c>
    </row>
    <row r="386" spans="1:34" x14ac:dyDescent="0.25">
      <c r="A386">
        <v>43236</v>
      </c>
      <c r="C386" t="s">
        <v>452</v>
      </c>
      <c r="D386" s="2" t="str">
        <f>TEXT(MID(Sales_Transactions[[#This Row],[Order Date]],2,5),"d/m/yyy")</f>
        <v>3/7/2010</v>
      </c>
      <c r="E386" s="2" t="str">
        <f>TEXT(MID(Sales_Transactions[[#This Row],[Order Date]],2,5),"d")</f>
        <v>3</v>
      </c>
      <c r="F386" s="2" t="str">
        <f>TEXT(MID(Sales_Transactions[[#This Row],[Order Date]],2,5),"m")</f>
        <v>7</v>
      </c>
      <c r="G386" s="2" t="str">
        <f>TEXT(MID(Sales_Transactions[[#This Row],[Order Date]],2,5),"yyy")</f>
        <v>2010</v>
      </c>
      <c r="H386" s="2" t="str">
        <f>TEXT(MID(Sales_Transactions[[#This Row],[Order Date]],2,5),"yyy/m")</f>
        <v>2010/7</v>
      </c>
      <c r="I386" t="s">
        <v>52</v>
      </c>
      <c r="J386">
        <f t="shared" ref="J386:J449" si="36">IF(I386="Making Critical",5,IF(I386="High",4,IF(I386="Medium",3,IF(I386="Low",2,1))))</f>
        <v>1</v>
      </c>
      <c r="K386" s="2">
        <v>20</v>
      </c>
      <c r="L386" s="3">
        <v>205.33</v>
      </c>
      <c r="M386" s="4">
        <v>0</v>
      </c>
      <c r="N386" s="5" t="s">
        <v>23</v>
      </c>
      <c r="O386" s="3">
        <v>10.68</v>
      </c>
      <c r="P386" s="3">
        <v>9.77</v>
      </c>
      <c r="Q386" s="3">
        <v>6.02</v>
      </c>
      <c r="R386" s="5" t="s">
        <v>294</v>
      </c>
      <c r="S386" s="5" t="s">
        <v>295</v>
      </c>
      <c r="T386" s="5" t="str">
        <f t="shared" ref="T386:T449" si="37">R386 &amp; " " &amp; S386</f>
        <v>Jamie Kunitz</v>
      </c>
      <c r="U386" t="s">
        <v>260</v>
      </c>
      <c r="V386" s="5" t="s">
        <v>47</v>
      </c>
      <c r="W386" s="5" t="s">
        <v>57</v>
      </c>
      <c r="X386" s="5" t="s">
        <v>58</v>
      </c>
      <c r="Y386" s="5" t="s">
        <v>738</v>
      </c>
      <c r="Z386" s="5" t="s">
        <v>56</v>
      </c>
      <c r="AA386" s="4">
        <v>0.48</v>
      </c>
      <c r="AB386" s="1">
        <v>40364</v>
      </c>
      <c r="AC386" s="1">
        <v>23666</v>
      </c>
      <c r="AD386">
        <f t="shared" ref="AD386:AD449" si="38">_xlfn.DAYS(AB386,D386)</f>
        <v>2</v>
      </c>
      <c r="AE386">
        <f t="shared" ref="AE386:AE449" ca="1" si="39">DATEDIF(AC386,TODAY(),"Y")</f>
        <v>59</v>
      </c>
      <c r="AF386" t="str">
        <f t="shared" ref="AF386:AF449" ca="1" si="40">IF(AE386&lt;18,"Under 18",IF(AE386&lt;65,"18-64","Over 65"))</f>
        <v>18-64</v>
      </c>
      <c r="AG386" s="3">
        <f t="shared" ref="AG386:AG449" si="41" xml:space="preserve"> (P386 - (M386 / 100) * P386 + Q386) / K386</f>
        <v>0.78949999999999998</v>
      </c>
      <c r="AH386" t="str">
        <f>_xlfn.IFNA(VLOOKUP(Sales_Transactions[[#This Row],[Order ID]],Returned_Items[#All],2,FALSE),"Not Returned")</f>
        <v>Not Returned</v>
      </c>
    </row>
    <row r="387" spans="1:34" x14ac:dyDescent="0.25">
      <c r="A387">
        <v>43267</v>
      </c>
      <c r="C387" t="s">
        <v>739</v>
      </c>
      <c r="D387" s="2" t="str">
        <f>TEXT(MID(Sales_Transactions[[#This Row],[Order Date]],2,5),"d/m/yyy")</f>
        <v>16/5/2011</v>
      </c>
      <c r="E387" s="2" t="str">
        <f>TEXT(MID(Sales_Transactions[[#This Row],[Order Date]],2,5),"d")</f>
        <v>16</v>
      </c>
      <c r="F387" s="2" t="str">
        <f>TEXT(MID(Sales_Transactions[[#This Row],[Order Date]],2,5),"m")</f>
        <v>5</v>
      </c>
      <c r="G387" s="2" t="str">
        <f>TEXT(MID(Sales_Transactions[[#This Row],[Order Date]],2,5),"yyy")</f>
        <v>2011</v>
      </c>
      <c r="H387" s="2" t="str">
        <f>TEXT(MID(Sales_Transactions[[#This Row],[Order Date]],2,5),"yyy/m")</f>
        <v>2011/5</v>
      </c>
      <c r="I387" t="s">
        <v>101</v>
      </c>
      <c r="J387">
        <f t="shared" si="36"/>
        <v>1</v>
      </c>
      <c r="K387" s="2">
        <v>17</v>
      </c>
      <c r="L387" s="3">
        <v>1368.14</v>
      </c>
      <c r="M387" s="4">
        <v>0.05</v>
      </c>
      <c r="N387" s="5" t="s">
        <v>67</v>
      </c>
      <c r="O387" s="3">
        <v>171.26</v>
      </c>
      <c r="P387" s="3">
        <v>76.72</v>
      </c>
      <c r="Q387" s="3">
        <v>19.95</v>
      </c>
      <c r="R387" s="5" t="s">
        <v>462</v>
      </c>
      <c r="S387" s="5" t="s">
        <v>463</v>
      </c>
      <c r="T387" s="5" t="str">
        <f t="shared" si="37"/>
        <v>Fred Wasserman</v>
      </c>
      <c r="U387" t="s">
        <v>260</v>
      </c>
      <c r="V387" s="5" t="s">
        <v>74</v>
      </c>
      <c r="W387" s="5" t="s">
        <v>28</v>
      </c>
      <c r="X387" s="5" t="s">
        <v>38</v>
      </c>
      <c r="Y387" s="5" t="s">
        <v>740</v>
      </c>
      <c r="Z387" s="5" t="s">
        <v>31</v>
      </c>
      <c r="AA387" s="4">
        <v>0.54</v>
      </c>
      <c r="AB387" s="1">
        <v>40681</v>
      </c>
      <c r="AC387" s="1">
        <v>23600</v>
      </c>
      <c r="AD387">
        <f t="shared" si="38"/>
        <v>2</v>
      </c>
      <c r="AE387">
        <f t="shared" ca="1" si="39"/>
        <v>59</v>
      </c>
      <c r="AF387" t="str">
        <f t="shared" ca="1" si="40"/>
        <v>18-64</v>
      </c>
      <c r="AG387" s="3">
        <f t="shared" si="41"/>
        <v>5.6842141176470591</v>
      </c>
      <c r="AH387" t="str">
        <f>_xlfn.IFNA(VLOOKUP(Sales_Transactions[[#This Row],[Order ID]],Returned_Items[#All],2,FALSE),"Not Returned")</f>
        <v>Not Returned</v>
      </c>
    </row>
    <row r="388" spans="1:34" x14ac:dyDescent="0.25">
      <c r="A388">
        <v>43329</v>
      </c>
      <c r="C388" t="s">
        <v>741</v>
      </c>
      <c r="D388" s="2" t="str">
        <f>TEXT(MID(Sales_Transactions[[#This Row],[Order Date]],2,5),"d/m/yyy")</f>
        <v>7/3/2010</v>
      </c>
      <c r="E388" s="2" t="str">
        <f>TEXT(MID(Sales_Transactions[[#This Row],[Order Date]],2,5),"d")</f>
        <v>7</v>
      </c>
      <c r="F388" s="2" t="str">
        <f>TEXT(MID(Sales_Transactions[[#This Row],[Order Date]],2,5),"m")</f>
        <v>3</v>
      </c>
      <c r="G388" s="2" t="str">
        <f>TEXT(MID(Sales_Transactions[[#This Row],[Order Date]],2,5),"yyy")</f>
        <v>2010</v>
      </c>
      <c r="H388" s="2" t="str">
        <f>TEXT(MID(Sales_Transactions[[#This Row],[Order Date]],2,5),"yyy/m")</f>
        <v>2010/3</v>
      </c>
      <c r="I388" t="s">
        <v>78</v>
      </c>
      <c r="J388">
        <f t="shared" si="36"/>
        <v>3</v>
      </c>
      <c r="K388" s="2">
        <v>42</v>
      </c>
      <c r="L388" s="3">
        <v>2475.83</v>
      </c>
      <c r="M388" s="4">
        <v>0.09</v>
      </c>
      <c r="N388" s="5" t="s">
        <v>23</v>
      </c>
      <c r="O388" s="3">
        <v>752.37</v>
      </c>
      <c r="P388" s="3">
        <v>59.98</v>
      </c>
      <c r="Q388" s="3">
        <v>3.99</v>
      </c>
      <c r="R388" s="5" t="s">
        <v>287</v>
      </c>
      <c r="S388" s="5" t="s">
        <v>288</v>
      </c>
      <c r="T388" s="5" t="str">
        <f t="shared" si="37"/>
        <v>Doug Bickford</v>
      </c>
      <c r="U388" t="s">
        <v>260</v>
      </c>
      <c r="V388" s="5" t="s">
        <v>47</v>
      </c>
      <c r="W388" s="5" t="s">
        <v>28</v>
      </c>
      <c r="X388" s="5" t="s">
        <v>38</v>
      </c>
      <c r="Y388" s="5" t="s">
        <v>742</v>
      </c>
      <c r="Z388" s="5" t="s">
        <v>43</v>
      </c>
      <c r="AA388" s="4">
        <v>0.56999999999999995</v>
      </c>
      <c r="AB388" s="1">
        <v>40247</v>
      </c>
      <c r="AC388" s="1">
        <v>23686</v>
      </c>
      <c r="AD388">
        <f t="shared" si="38"/>
        <v>3</v>
      </c>
      <c r="AE388">
        <f t="shared" ca="1" si="39"/>
        <v>59</v>
      </c>
      <c r="AF388" t="str">
        <f t="shared" ca="1" si="40"/>
        <v>18-64</v>
      </c>
      <c r="AG388" s="3">
        <f t="shared" si="41"/>
        <v>1.5218099523809525</v>
      </c>
      <c r="AH388" t="str">
        <f>_xlfn.IFNA(VLOOKUP(Sales_Transactions[[#This Row],[Order ID]],Returned_Items[#All],2,FALSE),"Not Returned")</f>
        <v>Not Returned</v>
      </c>
    </row>
    <row r="389" spans="1:34" x14ac:dyDescent="0.25">
      <c r="A389">
        <v>43330</v>
      </c>
      <c r="C389" t="s">
        <v>743</v>
      </c>
      <c r="D389" s="2" t="str">
        <f>TEXT(MID(Sales_Transactions[[#This Row],[Order Date]],2,5),"d/m/yyy")</f>
        <v>27/4/2009</v>
      </c>
      <c r="E389" s="2" t="str">
        <f>TEXT(MID(Sales_Transactions[[#This Row],[Order Date]],2,5),"d")</f>
        <v>27</v>
      </c>
      <c r="F389" s="2" t="str">
        <f>TEXT(MID(Sales_Transactions[[#This Row],[Order Date]],2,5),"m")</f>
        <v>4</v>
      </c>
      <c r="G389" s="2" t="str">
        <f>TEXT(MID(Sales_Transactions[[#This Row],[Order Date]],2,5),"yyy")</f>
        <v>2009</v>
      </c>
      <c r="H389" s="2" t="str">
        <f>TEXT(MID(Sales_Transactions[[#This Row],[Order Date]],2,5),"yyy/m")</f>
        <v>2009/4</v>
      </c>
      <c r="I389" t="s">
        <v>52</v>
      </c>
      <c r="J389">
        <f t="shared" si="36"/>
        <v>1</v>
      </c>
      <c r="K389" s="2">
        <v>40</v>
      </c>
      <c r="L389" s="3">
        <v>2205.7584999999999</v>
      </c>
      <c r="M389" s="4">
        <v>0.03</v>
      </c>
      <c r="N389" s="5" t="s">
        <v>23</v>
      </c>
      <c r="O389" s="3">
        <v>337.04</v>
      </c>
      <c r="P389" s="3">
        <v>65.989999999999995</v>
      </c>
      <c r="Q389" s="3">
        <v>8.99</v>
      </c>
      <c r="R389" s="5" t="s">
        <v>462</v>
      </c>
      <c r="S389" s="5" t="s">
        <v>463</v>
      </c>
      <c r="T389" s="5" t="str">
        <f t="shared" si="37"/>
        <v>Fred Wasserman</v>
      </c>
      <c r="U389" t="s">
        <v>260</v>
      </c>
      <c r="V389" s="5" t="s">
        <v>74</v>
      </c>
      <c r="W389" s="5" t="s">
        <v>48</v>
      </c>
      <c r="X389" s="5" t="s">
        <v>49</v>
      </c>
      <c r="Y389" s="5" t="s">
        <v>706</v>
      </c>
      <c r="Z389" s="5" t="s">
        <v>43</v>
      </c>
      <c r="AA389" s="4">
        <v>0.57999999999999996</v>
      </c>
      <c r="AB389" s="1">
        <v>39931</v>
      </c>
      <c r="AC389" s="1">
        <v>23164</v>
      </c>
      <c r="AD389">
        <f t="shared" si="38"/>
        <v>1</v>
      </c>
      <c r="AE389">
        <f t="shared" ca="1" si="39"/>
        <v>61</v>
      </c>
      <c r="AF389" t="str">
        <f t="shared" ca="1" si="40"/>
        <v>18-64</v>
      </c>
      <c r="AG389" s="3">
        <f t="shared" si="41"/>
        <v>1.8740050749999999</v>
      </c>
      <c r="AH389" t="str">
        <f>_xlfn.IFNA(VLOOKUP(Sales_Transactions[[#This Row],[Order ID]],Returned_Items[#All],2,FALSE),"Not Returned")</f>
        <v>Not Returned</v>
      </c>
    </row>
    <row r="390" spans="1:34" x14ac:dyDescent="0.25">
      <c r="A390">
        <v>43364</v>
      </c>
      <c r="C390" t="s">
        <v>744</v>
      </c>
      <c r="D390" s="2" t="str">
        <f>TEXT(MID(Sales_Transactions[[#This Row],[Order Date]],2,5),"d/m/yyy")</f>
        <v>7/4/2012</v>
      </c>
      <c r="E390" s="2" t="str">
        <f>TEXT(MID(Sales_Transactions[[#This Row],[Order Date]],2,5),"d")</f>
        <v>7</v>
      </c>
      <c r="F390" s="2" t="str">
        <f>TEXT(MID(Sales_Transactions[[#This Row],[Order Date]],2,5),"m")</f>
        <v>4</v>
      </c>
      <c r="G390" s="2" t="str">
        <f>TEXT(MID(Sales_Transactions[[#This Row],[Order Date]],2,5),"yyy")</f>
        <v>2012</v>
      </c>
      <c r="H390" s="2" t="str">
        <f>TEXT(MID(Sales_Transactions[[#This Row],[Order Date]],2,5),"yyy/m")</f>
        <v>2012/4</v>
      </c>
      <c r="I390" t="s">
        <v>33</v>
      </c>
      <c r="J390">
        <f t="shared" si="36"/>
        <v>4</v>
      </c>
      <c r="K390" s="2">
        <v>21</v>
      </c>
      <c r="L390" s="3">
        <v>524.20000000000005</v>
      </c>
      <c r="M390" s="4">
        <v>0.04</v>
      </c>
      <c r="N390" s="5" t="s">
        <v>23</v>
      </c>
      <c r="O390" s="3">
        <v>158.97999999999999</v>
      </c>
      <c r="P390" s="3">
        <v>23.99</v>
      </c>
      <c r="Q390" s="3">
        <v>6.71</v>
      </c>
      <c r="R390" s="5" t="s">
        <v>624</v>
      </c>
      <c r="S390" s="5" t="s">
        <v>625</v>
      </c>
      <c r="T390" s="5" t="str">
        <f t="shared" si="37"/>
        <v>Susan Vittorini</v>
      </c>
      <c r="U390" t="s">
        <v>260</v>
      </c>
      <c r="V390" s="5" t="s">
        <v>47</v>
      </c>
      <c r="W390" s="5" t="s">
        <v>28</v>
      </c>
      <c r="X390" s="5" t="s">
        <v>98</v>
      </c>
      <c r="Y390" s="5" t="s">
        <v>511</v>
      </c>
      <c r="Z390" s="5" t="s">
        <v>43</v>
      </c>
      <c r="AA390" s="4">
        <v>0.35</v>
      </c>
      <c r="AB390" s="1">
        <v>41009</v>
      </c>
      <c r="AC390" s="1">
        <v>23216</v>
      </c>
      <c r="AD390">
        <f t="shared" si="38"/>
        <v>3</v>
      </c>
      <c r="AE390">
        <f t="shared" ca="1" si="39"/>
        <v>61</v>
      </c>
      <c r="AF390" t="str">
        <f t="shared" ca="1" si="40"/>
        <v>18-64</v>
      </c>
      <c r="AG390" s="3">
        <f t="shared" si="41"/>
        <v>1.4614478095238095</v>
      </c>
      <c r="AH390" t="str">
        <f>_xlfn.IFNA(VLOOKUP(Sales_Transactions[[#This Row],[Order ID]],Returned_Items[#All],2,FALSE),"Not Returned")</f>
        <v>Not Returned</v>
      </c>
    </row>
    <row r="391" spans="1:34" x14ac:dyDescent="0.25">
      <c r="A391">
        <v>43392</v>
      </c>
      <c r="C391" t="s">
        <v>745</v>
      </c>
      <c r="D391" s="2" t="str">
        <f>TEXT(MID(Sales_Transactions[[#This Row],[Order Date]],2,5),"d/m/yyy")</f>
        <v>31/12/2010</v>
      </c>
      <c r="E391" s="2" t="str">
        <f>TEXT(MID(Sales_Transactions[[#This Row],[Order Date]],2,5),"d")</f>
        <v>31</v>
      </c>
      <c r="F391" s="2" t="str">
        <f>TEXT(MID(Sales_Transactions[[#This Row],[Order Date]],2,5),"m")</f>
        <v>12</v>
      </c>
      <c r="G391" s="2" t="str">
        <f>TEXT(MID(Sales_Transactions[[#This Row],[Order Date]],2,5),"yyy")</f>
        <v>2010</v>
      </c>
      <c r="H391" s="2" t="str">
        <f>TEXT(MID(Sales_Transactions[[#This Row],[Order Date]],2,5),"yyy/m")</f>
        <v>2010/12</v>
      </c>
      <c r="I391" t="s">
        <v>78</v>
      </c>
      <c r="J391">
        <f t="shared" si="36"/>
        <v>3</v>
      </c>
      <c r="K391" s="2">
        <v>39</v>
      </c>
      <c r="L391" s="3">
        <v>6553.45</v>
      </c>
      <c r="M391" s="4">
        <v>0.03</v>
      </c>
      <c r="N391" s="5" t="s">
        <v>23</v>
      </c>
      <c r="O391" s="3">
        <v>2969.81</v>
      </c>
      <c r="P391" s="3">
        <v>162.93</v>
      </c>
      <c r="Q391" s="3">
        <v>19.989999999999998</v>
      </c>
      <c r="R391" s="5" t="s">
        <v>287</v>
      </c>
      <c r="S391" s="5" t="s">
        <v>288</v>
      </c>
      <c r="T391" s="5" t="str">
        <f t="shared" si="37"/>
        <v>Doug Bickford</v>
      </c>
      <c r="U391" t="s">
        <v>260</v>
      </c>
      <c r="V391" s="5" t="s">
        <v>27</v>
      </c>
      <c r="W391" s="5" t="s">
        <v>28</v>
      </c>
      <c r="X391" s="5" t="s">
        <v>98</v>
      </c>
      <c r="Y391" s="5" t="s">
        <v>746</v>
      </c>
      <c r="Z391" s="5" t="s">
        <v>43</v>
      </c>
      <c r="AA391" s="4">
        <v>0.39</v>
      </c>
      <c r="AB391" s="1">
        <v>40545</v>
      </c>
      <c r="AC391" s="1">
        <v>27143</v>
      </c>
      <c r="AD391">
        <f t="shared" si="38"/>
        <v>2</v>
      </c>
      <c r="AE391">
        <f t="shared" ca="1" si="39"/>
        <v>50</v>
      </c>
      <c r="AF391" t="str">
        <f t="shared" ca="1" si="40"/>
        <v>18-64</v>
      </c>
      <c r="AG391" s="3">
        <f t="shared" si="41"/>
        <v>4.6890031025641026</v>
      </c>
      <c r="AH391" t="str">
        <f>_xlfn.IFNA(VLOOKUP(Sales_Transactions[[#This Row],[Order ID]],Returned_Items[#All],2,FALSE),"Not Returned")</f>
        <v>Not Returned</v>
      </c>
    </row>
    <row r="392" spans="1:34" x14ac:dyDescent="0.25">
      <c r="A392">
        <v>43781</v>
      </c>
      <c r="C392" t="s">
        <v>747</v>
      </c>
      <c r="D392" s="2" t="str">
        <f>TEXT(MID(Sales_Transactions[[#This Row],[Order Date]],2,5),"d/m/yyy")</f>
        <v>2/2/2010</v>
      </c>
      <c r="E392" s="2" t="str">
        <f>TEXT(MID(Sales_Transactions[[#This Row],[Order Date]],2,5),"d")</f>
        <v>2</v>
      </c>
      <c r="F392" s="2" t="str">
        <f>TEXT(MID(Sales_Transactions[[#This Row],[Order Date]],2,5),"m")</f>
        <v>2</v>
      </c>
      <c r="G392" s="2" t="str">
        <f>TEXT(MID(Sales_Transactions[[#This Row],[Order Date]],2,5),"yyy")</f>
        <v>2010</v>
      </c>
      <c r="H392" s="2" t="str">
        <f>TEXT(MID(Sales_Transactions[[#This Row],[Order Date]],2,5),"yyy/m")</f>
        <v>2010/2</v>
      </c>
      <c r="I392" t="s">
        <v>52</v>
      </c>
      <c r="J392">
        <f t="shared" si="36"/>
        <v>1</v>
      </c>
      <c r="K392" s="2">
        <v>45</v>
      </c>
      <c r="L392" s="3">
        <v>497.14</v>
      </c>
      <c r="M392" s="4">
        <v>0.05</v>
      </c>
      <c r="N392" s="5" t="s">
        <v>23</v>
      </c>
      <c r="O392" s="3">
        <v>240.41</v>
      </c>
      <c r="P392" s="3">
        <v>10.94</v>
      </c>
      <c r="Q392" s="3">
        <v>1.39</v>
      </c>
      <c r="R392" s="5" t="s">
        <v>90</v>
      </c>
      <c r="S392" s="5" t="s">
        <v>91</v>
      </c>
      <c r="T392" s="5" t="str">
        <f t="shared" si="37"/>
        <v>Claudia Miner</v>
      </c>
      <c r="U392" t="s">
        <v>260</v>
      </c>
      <c r="V392" s="5" t="s">
        <v>27</v>
      </c>
      <c r="W392" s="5" t="s">
        <v>28</v>
      </c>
      <c r="X392" s="5" t="s">
        <v>98</v>
      </c>
      <c r="Y392" s="5" t="s">
        <v>748</v>
      </c>
      <c r="Z392" s="5" t="s">
        <v>43</v>
      </c>
      <c r="AA392" s="4">
        <v>0.35</v>
      </c>
      <c r="AB392" s="1">
        <v>40211</v>
      </c>
      <c r="AC392" s="1">
        <v>27321</v>
      </c>
      <c r="AD392">
        <f t="shared" si="38"/>
        <v>0</v>
      </c>
      <c r="AE392">
        <f t="shared" ca="1" si="39"/>
        <v>49</v>
      </c>
      <c r="AF392" t="str">
        <f t="shared" ca="1" si="40"/>
        <v>18-64</v>
      </c>
      <c r="AG392" s="3">
        <f t="shared" si="41"/>
        <v>0.27387844444444442</v>
      </c>
      <c r="AH392" t="str">
        <f>_xlfn.IFNA(VLOOKUP(Sales_Transactions[[#This Row],[Order ID]],Returned_Items[#All],2,FALSE),"Not Returned")</f>
        <v>Not Returned</v>
      </c>
    </row>
    <row r="393" spans="1:34" x14ac:dyDescent="0.25">
      <c r="A393">
        <v>43781</v>
      </c>
      <c r="C393" t="s">
        <v>747</v>
      </c>
      <c r="D393" s="2" t="str">
        <f>TEXT(MID(Sales_Transactions[[#This Row],[Order Date]],2,5),"d/m/yyy")</f>
        <v>2/2/2010</v>
      </c>
      <c r="E393" s="2" t="str">
        <f>TEXT(MID(Sales_Transactions[[#This Row],[Order Date]],2,5),"d")</f>
        <v>2</v>
      </c>
      <c r="F393" s="2" t="str">
        <f>TEXT(MID(Sales_Transactions[[#This Row],[Order Date]],2,5),"m")</f>
        <v>2</v>
      </c>
      <c r="G393" s="2" t="str">
        <f>TEXT(MID(Sales_Transactions[[#This Row],[Order Date]],2,5),"yyy")</f>
        <v>2010</v>
      </c>
      <c r="H393" s="2" t="str">
        <f>TEXT(MID(Sales_Transactions[[#This Row],[Order Date]],2,5),"yyy/m")</f>
        <v>2010/2</v>
      </c>
      <c r="I393" t="s">
        <v>52</v>
      </c>
      <c r="J393">
        <f t="shared" si="36"/>
        <v>1</v>
      </c>
      <c r="K393" s="2">
        <v>21</v>
      </c>
      <c r="L393" s="3">
        <v>917.39</v>
      </c>
      <c r="M393" s="4">
        <v>0.02</v>
      </c>
      <c r="N393" s="5" t="s">
        <v>67</v>
      </c>
      <c r="O393" s="3">
        <v>393.41</v>
      </c>
      <c r="P393" s="3">
        <v>40.98</v>
      </c>
      <c r="Q393" s="3">
        <v>2.99</v>
      </c>
      <c r="R393" s="5" t="s">
        <v>90</v>
      </c>
      <c r="S393" s="5" t="s">
        <v>91</v>
      </c>
      <c r="T393" s="5" t="str">
        <f t="shared" si="37"/>
        <v>Claudia Miner</v>
      </c>
      <c r="U393" t="s">
        <v>260</v>
      </c>
      <c r="V393" s="5" t="s">
        <v>27</v>
      </c>
      <c r="W393" s="5" t="s">
        <v>28</v>
      </c>
      <c r="X393" s="5" t="s">
        <v>41</v>
      </c>
      <c r="Y393" s="5" t="s">
        <v>749</v>
      </c>
      <c r="Z393" s="5" t="s">
        <v>43</v>
      </c>
      <c r="AA393" s="4">
        <v>0.36</v>
      </c>
      <c r="AB393" s="1">
        <v>40212</v>
      </c>
      <c r="AC393" s="1">
        <v>27390</v>
      </c>
      <c r="AD393">
        <f t="shared" si="38"/>
        <v>1</v>
      </c>
      <c r="AE393">
        <f t="shared" ca="1" si="39"/>
        <v>49</v>
      </c>
      <c r="AF393" t="str">
        <f t="shared" ca="1" si="40"/>
        <v>18-64</v>
      </c>
      <c r="AG393" s="3">
        <f t="shared" si="41"/>
        <v>2.0934192380952381</v>
      </c>
      <c r="AH393" t="str">
        <f>_xlfn.IFNA(VLOOKUP(Sales_Transactions[[#This Row],[Order ID]],Returned_Items[#All],2,FALSE),"Not Returned")</f>
        <v>Not Returned</v>
      </c>
    </row>
    <row r="394" spans="1:34" x14ac:dyDescent="0.25">
      <c r="A394">
        <v>44071</v>
      </c>
      <c r="C394" t="s">
        <v>109</v>
      </c>
      <c r="D394" s="2" t="str">
        <f>TEXT(MID(Sales_Transactions[[#This Row],[Order Date]],2,5),"d/m/yyy")</f>
        <v>15/4/2012</v>
      </c>
      <c r="E394" s="2" t="str">
        <f>TEXT(MID(Sales_Transactions[[#This Row],[Order Date]],2,5),"d")</f>
        <v>15</v>
      </c>
      <c r="F394" s="2" t="str">
        <f>TEXT(MID(Sales_Transactions[[#This Row],[Order Date]],2,5),"m")</f>
        <v>4</v>
      </c>
      <c r="G394" s="2" t="str">
        <f>TEXT(MID(Sales_Transactions[[#This Row],[Order Date]],2,5),"yyy")</f>
        <v>2012</v>
      </c>
      <c r="H394" s="2" t="str">
        <f>TEXT(MID(Sales_Transactions[[#This Row],[Order Date]],2,5),"yyy/m")</f>
        <v>2012/4</v>
      </c>
      <c r="I394" t="s">
        <v>52</v>
      </c>
      <c r="J394">
        <f t="shared" si="36"/>
        <v>1</v>
      </c>
      <c r="K394" s="2">
        <v>19</v>
      </c>
      <c r="L394" s="3">
        <v>110.67</v>
      </c>
      <c r="M394" s="4">
        <v>0.08</v>
      </c>
      <c r="N394" s="5" t="s">
        <v>23</v>
      </c>
      <c r="O394" s="3">
        <v>-43.75</v>
      </c>
      <c r="P394" s="3">
        <v>5.99</v>
      </c>
      <c r="Q394" s="3">
        <v>4.92</v>
      </c>
      <c r="R394" s="5" t="s">
        <v>198</v>
      </c>
      <c r="S394" s="5" t="s">
        <v>199</v>
      </c>
      <c r="T394" s="5" t="str">
        <f t="shared" si="37"/>
        <v>Frank Price</v>
      </c>
      <c r="U394" t="s">
        <v>260</v>
      </c>
      <c r="V394" s="5" t="s">
        <v>47</v>
      </c>
      <c r="W394" s="5" t="s">
        <v>28</v>
      </c>
      <c r="X394" s="5" t="s">
        <v>41</v>
      </c>
      <c r="Y394" s="5" t="s">
        <v>750</v>
      </c>
      <c r="Z394" s="5" t="s">
        <v>43</v>
      </c>
      <c r="AA394" s="4">
        <v>0.38</v>
      </c>
      <c r="AB394" s="1">
        <v>41015</v>
      </c>
      <c r="AC394" s="1">
        <v>27067</v>
      </c>
      <c r="AD394">
        <f t="shared" si="38"/>
        <v>1</v>
      </c>
      <c r="AE394">
        <f t="shared" ca="1" si="39"/>
        <v>50</v>
      </c>
      <c r="AF394" t="str">
        <f t="shared" ca="1" si="40"/>
        <v>18-64</v>
      </c>
      <c r="AG394" s="3">
        <f t="shared" si="41"/>
        <v>0.57395831578947365</v>
      </c>
      <c r="AH394" t="str">
        <f>_xlfn.IFNA(VLOOKUP(Sales_Transactions[[#This Row],[Order ID]],Returned_Items[#All],2,FALSE),"Not Returned")</f>
        <v>Not Returned</v>
      </c>
    </row>
    <row r="395" spans="1:34" x14ac:dyDescent="0.25">
      <c r="A395">
        <v>44071</v>
      </c>
      <c r="C395" t="s">
        <v>109</v>
      </c>
      <c r="D395" s="2" t="str">
        <f>TEXT(MID(Sales_Transactions[[#This Row],[Order Date]],2,5),"d/m/yyy")</f>
        <v>15/4/2012</v>
      </c>
      <c r="E395" s="2" t="str">
        <f>TEXT(MID(Sales_Transactions[[#This Row],[Order Date]],2,5),"d")</f>
        <v>15</v>
      </c>
      <c r="F395" s="2" t="str">
        <f>TEXT(MID(Sales_Transactions[[#This Row],[Order Date]],2,5),"m")</f>
        <v>4</v>
      </c>
      <c r="G395" s="2" t="str">
        <f>TEXT(MID(Sales_Transactions[[#This Row],[Order Date]],2,5),"yyy")</f>
        <v>2012</v>
      </c>
      <c r="H395" s="2" t="str">
        <f>TEXT(MID(Sales_Transactions[[#This Row],[Order Date]],2,5),"yyy/m")</f>
        <v>2012/4</v>
      </c>
      <c r="I395" t="s">
        <v>52</v>
      </c>
      <c r="J395">
        <f t="shared" si="36"/>
        <v>1</v>
      </c>
      <c r="K395" s="2">
        <v>20</v>
      </c>
      <c r="L395" s="3">
        <v>1163.123</v>
      </c>
      <c r="M395" s="4">
        <v>0</v>
      </c>
      <c r="N395" s="5" t="s">
        <v>23</v>
      </c>
      <c r="O395" s="3">
        <v>83.84</v>
      </c>
      <c r="P395" s="3">
        <v>65.989999999999995</v>
      </c>
      <c r="Q395" s="3">
        <v>8.99</v>
      </c>
      <c r="R395" s="5" t="s">
        <v>198</v>
      </c>
      <c r="S395" s="5" t="s">
        <v>199</v>
      </c>
      <c r="T395" s="5" t="str">
        <f t="shared" si="37"/>
        <v>Frank Price</v>
      </c>
      <c r="U395" t="s">
        <v>260</v>
      </c>
      <c r="V395" s="5" t="s">
        <v>47</v>
      </c>
      <c r="W395" s="5" t="s">
        <v>48</v>
      </c>
      <c r="X395" s="5" t="s">
        <v>49</v>
      </c>
      <c r="Y395" s="5" t="s">
        <v>706</v>
      </c>
      <c r="Z395" s="5" t="s">
        <v>43</v>
      </c>
      <c r="AA395" s="4">
        <v>0.57999999999999996</v>
      </c>
      <c r="AB395" s="1">
        <v>41015</v>
      </c>
      <c r="AC395" s="1">
        <v>26681</v>
      </c>
      <c r="AD395">
        <f t="shared" si="38"/>
        <v>1</v>
      </c>
      <c r="AE395">
        <f t="shared" ca="1" si="39"/>
        <v>51</v>
      </c>
      <c r="AF395" t="str">
        <f t="shared" ca="1" si="40"/>
        <v>18-64</v>
      </c>
      <c r="AG395" s="3">
        <f t="shared" si="41"/>
        <v>3.7489999999999997</v>
      </c>
      <c r="AH395" t="str">
        <f>_xlfn.IFNA(VLOOKUP(Sales_Transactions[[#This Row],[Order ID]],Returned_Items[#All],2,FALSE),"Not Returned")</f>
        <v>Not Returned</v>
      </c>
    </row>
    <row r="396" spans="1:34" x14ac:dyDescent="0.25">
      <c r="A396">
        <v>44519</v>
      </c>
      <c r="C396" t="s">
        <v>751</v>
      </c>
      <c r="D396" s="2" t="str">
        <f>TEXT(MID(Sales_Transactions[[#This Row],[Order Date]],2,5),"d/m/yyy")</f>
        <v>19/5/2010</v>
      </c>
      <c r="E396" s="2" t="str">
        <f>TEXT(MID(Sales_Transactions[[#This Row],[Order Date]],2,5),"d")</f>
        <v>19</v>
      </c>
      <c r="F396" s="2" t="str">
        <f>TEXT(MID(Sales_Transactions[[#This Row],[Order Date]],2,5),"m")</f>
        <v>5</v>
      </c>
      <c r="G396" s="2" t="str">
        <f>TEXT(MID(Sales_Transactions[[#This Row],[Order Date]],2,5),"yyy")</f>
        <v>2010</v>
      </c>
      <c r="H396" s="2" t="str">
        <f>TEXT(MID(Sales_Transactions[[#This Row],[Order Date]],2,5),"yyy/m")</f>
        <v>2010/5</v>
      </c>
      <c r="I396" t="s">
        <v>33</v>
      </c>
      <c r="J396">
        <f t="shared" si="36"/>
        <v>4</v>
      </c>
      <c r="K396" s="2">
        <v>48</v>
      </c>
      <c r="L396" s="3">
        <v>224.58</v>
      </c>
      <c r="M396" s="4">
        <v>0.03</v>
      </c>
      <c r="N396" s="5" t="s">
        <v>23</v>
      </c>
      <c r="O396" s="3">
        <v>-144.76</v>
      </c>
      <c r="P396" s="3">
        <v>4.57</v>
      </c>
      <c r="Q396" s="3">
        <v>5.42</v>
      </c>
      <c r="R396" s="5" t="s">
        <v>72</v>
      </c>
      <c r="S396" s="5" t="s">
        <v>175</v>
      </c>
      <c r="T396" s="5" t="str">
        <f t="shared" si="37"/>
        <v>Dorothy Wardle</v>
      </c>
      <c r="U396" t="s">
        <v>260</v>
      </c>
      <c r="V396" s="5" t="s">
        <v>47</v>
      </c>
      <c r="W396" s="5" t="s">
        <v>28</v>
      </c>
      <c r="X396" s="5" t="s">
        <v>41</v>
      </c>
      <c r="Y396" s="5" t="s">
        <v>752</v>
      </c>
      <c r="Z396" s="5" t="s">
        <v>43</v>
      </c>
      <c r="AA396" s="4">
        <v>0.37</v>
      </c>
      <c r="AB396" s="1">
        <v>40318</v>
      </c>
      <c r="AC396" s="1">
        <v>26960</v>
      </c>
      <c r="AD396">
        <f t="shared" si="38"/>
        <v>1</v>
      </c>
      <c r="AE396">
        <f t="shared" ca="1" si="39"/>
        <v>50</v>
      </c>
      <c r="AF396" t="str">
        <f t="shared" ca="1" si="40"/>
        <v>18-64</v>
      </c>
      <c r="AG396" s="3">
        <f t="shared" si="41"/>
        <v>0.20809643749999998</v>
      </c>
      <c r="AH396" t="str">
        <f>_xlfn.IFNA(VLOOKUP(Sales_Transactions[[#This Row],[Order ID]],Returned_Items[#All],2,FALSE),"Not Returned")</f>
        <v>Not Returned</v>
      </c>
    </row>
    <row r="397" spans="1:34" x14ac:dyDescent="0.25">
      <c r="A397">
        <v>44519</v>
      </c>
      <c r="C397" t="s">
        <v>751</v>
      </c>
      <c r="D397" s="2" t="str">
        <f>TEXT(MID(Sales_Transactions[[#This Row],[Order Date]],2,5),"d/m/yyy")</f>
        <v>19/5/2010</v>
      </c>
      <c r="E397" s="2" t="str">
        <f>TEXT(MID(Sales_Transactions[[#This Row],[Order Date]],2,5),"d")</f>
        <v>19</v>
      </c>
      <c r="F397" s="2" t="str">
        <f>TEXT(MID(Sales_Transactions[[#This Row],[Order Date]],2,5),"m")</f>
        <v>5</v>
      </c>
      <c r="G397" s="2" t="str">
        <f>TEXT(MID(Sales_Transactions[[#This Row],[Order Date]],2,5),"yyy")</f>
        <v>2010</v>
      </c>
      <c r="H397" s="2" t="str">
        <f>TEXT(MID(Sales_Transactions[[#This Row],[Order Date]],2,5),"yyy/m")</f>
        <v>2010/5</v>
      </c>
      <c r="I397" t="s">
        <v>33</v>
      </c>
      <c r="J397">
        <f t="shared" si="36"/>
        <v>4</v>
      </c>
      <c r="K397" s="2">
        <v>34</v>
      </c>
      <c r="L397" s="3">
        <v>365.77</v>
      </c>
      <c r="M397" s="4">
        <v>7.0000000000000007E-2</v>
      </c>
      <c r="N397" s="5" t="s">
        <v>23</v>
      </c>
      <c r="O397" s="3">
        <v>155.69</v>
      </c>
      <c r="P397" s="3">
        <v>10.67</v>
      </c>
      <c r="Q397" s="3">
        <v>1.39</v>
      </c>
      <c r="R397" s="5" t="s">
        <v>72</v>
      </c>
      <c r="S397" s="5" t="s">
        <v>175</v>
      </c>
      <c r="T397" s="5" t="str">
        <f t="shared" si="37"/>
        <v>Dorothy Wardle</v>
      </c>
      <c r="U397" t="s">
        <v>260</v>
      </c>
      <c r="V397" s="5" t="s">
        <v>47</v>
      </c>
      <c r="W397" s="5" t="s">
        <v>28</v>
      </c>
      <c r="X397" s="5" t="s">
        <v>98</v>
      </c>
      <c r="Y397" s="5" t="s">
        <v>753</v>
      </c>
      <c r="Z397" s="5" t="s">
        <v>43</v>
      </c>
      <c r="AA397" s="4">
        <v>0.39</v>
      </c>
      <c r="AB397" s="1">
        <v>40318</v>
      </c>
      <c r="AC397" s="1">
        <v>27320</v>
      </c>
      <c r="AD397">
        <f t="shared" si="38"/>
        <v>1</v>
      </c>
      <c r="AE397">
        <f t="shared" ca="1" si="39"/>
        <v>49</v>
      </c>
      <c r="AF397" t="str">
        <f t="shared" ca="1" si="40"/>
        <v>18-64</v>
      </c>
      <c r="AG397" s="3">
        <f t="shared" si="41"/>
        <v>0.35448620588235297</v>
      </c>
      <c r="AH397" t="str">
        <f>_xlfn.IFNA(VLOOKUP(Sales_Transactions[[#This Row],[Order ID]],Returned_Items[#All],2,FALSE),"Not Returned")</f>
        <v>Not Returned</v>
      </c>
    </row>
    <row r="398" spans="1:34" x14ac:dyDescent="0.25">
      <c r="A398">
        <v>44519</v>
      </c>
      <c r="C398" t="s">
        <v>751</v>
      </c>
      <c r="D398" s="2" t="str">
        <f>TEXT(MID(Sales_Transactions[[#This Row],[Order Date]],2,5),"d/m/yyy")</f>
        <v>19/5/2010</v>
      </c>
      <c r="E398" s="2" t="str">
        <f>TEXT(MID(Sales_Transactions[[#This Row],[Order Date]],2,5),"d")</f>
        <v>19</v>
      </c>
      <c r="F398" s="2" t="str">
        <f>TEXT(MID(Sales_Transactions[[#This Row],[Order Date]],2,5),"m")</f>
        <v>5</v>
      </c>
      <c r="G398" s="2" t="str">
        <f>TEXT(MID(Sales_Transactions[[#This Row],[Order Date]],2,5),"yyy")</f>
        <v>2010</v>
      </c>
      <c r="H398" s="2" t="str">
        <f>TEXT(MID(Sales_Transactions[[#This Row],[Order Date]],2,5),"yyy/m")</f>
        <v>2010/5</v>
      </c>
      <c r="I398" t="s">
        <v>33</v>
      </c>
      <c r="J398">
        <f t="shared" si="36"/>
        <v>4</v>
      </c>
      <c r="K398" s="2">
        <v>34</v>
      </c>
      <c r="L398" s="3">
        <v>16073.03</v>
      </c>
      <c r="M398" s="4">
        <v>0.01</v>
      </c>
      <c r="N398" s="5" t="s">
        <v>34</v>
      </c>
      <c r="O398" s="3">
        <v>5386.32</v>
      </c>
      <c r="P398" s="3">
        <v>442.14</v>
      </c>
      <c r="Q398" s="3">
        <v>14.7</v>
      </c>
      <c r="R398" s="5" t="s">
        <v>72</v>
      </c>
      <c r="S398" s="5" t="s">
        <v>175</v>
      </c>
      <c r="T398" s="5" t="str">
        <f t="shared" si="37"/>
        <v>Dorothy Wardle</v>
      </c>
      <c r="U398" t="s">
        <v>260</v>
      </c>
      <c r="V398" s="5" t="s">
        <v>47</v>
      </c>
      <c r="W398" s="5" t="s">
        <v>48</v>
      </c>
      <c r="X398" s="5" t="s">
        <v>324</v>
      </c>
      <c r="Y398" s="5" t="s">
        <v>754</v>
      </c>
      <c r="Z398" s="5" t="s">
        <v>40</v>
      </c>
      <c r="AA398" s="4">
        <v>0.56000000000000005</v>
      </c>
      <c r="AB398" s="1">
        <v>40318</v>
      </c>
      <c r="AC398" s="1">
        <v>26942</v>
      </c>
      <c r="AD398">
        <f t="shared" si="38"/>
        <v>1</v>
      </c>
      <c r="AE398">
        <f t="shared" ca="1" si="39"/>
        <v>50</v>
      </c>
      <c r="AF398" t="str">
        <f t="shared" ca="1" si="40"/>
        <v>18-64</v>
      </c>
      <c r="AG398" s="3">
        <f t="shared" si="41"/>
        <v>13.435170176470587</v>
      </c>
      <c r="AH398" t="str">
        <f>_xlfn.IFNA(VLOOKUP(Sales_Transactions[[#This Row],[Order ID]],Returned_Items[#All],2,FALSE),"Not Returned")</f>
        <v>Not Returned</v>
      </c>
    </row>
    <row r="399" spans="1:34" x14ac:dyDescent="0.25">
      <c r="A399">
        <v>44708</v>
      </c>
      <c r="C399" t="s">
        <v>430</v>
      </c>
      <c r="D399" s="2" t="str">
        <f>TEXT(MID(Sales_Transactions[[#This Row],[Order Date]],2,5),"d/m/yyy")</f>
        <v>27/7/2009</v>
      </c>
      <c r="E399" s="2" t="str">
        <f>TEXT(MID(Sales_Transactions[[#This Row],[Order Date]],2,5),"d")</f>
        <v>27</v>
      </c>
      <c r="F399" s="2" t="str">
        <f>TEXT(MID(Sales_Transactions[[#This Row],[Order Date]],2,5),"m")</f>
        <v>7</v>
      </c>
      <c r="G399" s="2" t="str">
        <f>TEXT(MID(Sales_Transactions[[#This Row],[Order Date]],2,5),"yyy")</f>
        <v>2009</v>
      </c>
      <c r="H399" s="2" t="str">
        <f>TEXT(MID(Sales_Transactions[[#This Row],[Order Date]],2,5),"yyy/m")</f>
        <v>2009/7</v>
      </c>
      <c r="I399" t="s">
        <v>52</v>
      </c>
      <c r="J399">
        <f t="shared" si="36"/>
        <v>1</v>
      </c>
      <c r="K399" s="2">
        <v>15</v>
      </c>
      <c r="L399" s="3">
        <v>30.68</v>
      </c>
      <c r="M399" s="4">
        <v>0.02</v>
      </c>
      <c r="N399" s="5" t="s">
        <v>23</v>
      </c>
      <c r="O399" s="3">
        <v>-37.39</v>
      </c>
      <c r="P399" s="3">
        <v>1.74</v>
      </c>
      <c r="Q399" s="3">
        <v>4.08</v>
      </c>
      <c r="R399" s="5" t="s">
        <v>96</v>
      </c>
      <c r="S399" s="5" t="s">
        <v>97</v>
      </c>
      <c r="T399" s="5" t="str">
        <f t="shared" si="37"/>
        <v>Allen Rosenblatt</v>
      </c>
      <c r="U399" t="s">
        <v>260</v>
      </c>
      <c r="V399" s="5" t="s">
        <v>27</v>
      </c>
      <c r="W399" s="5" t="s">
        <v>57</v>
      </c>
      <c r="X399" s="5" t="s">
        <v>58</v>
      </c>
      <c r="Y399" s="5" t="s">
        <v>755</v>
      </c>
      <c r="Z399" s="5" t="s">
        <v>60</v>
      </c>
      <c r="AA399" s="4">
        <v>0.53</v>
      </c>
      <c r="AB399" s="1">
        <v>40022</v>
      </c>
      <c r="AC399" s="1">
        <v>26819</v>
      </c>
      <c r="AD399">
        <f t="shared" si="38"/>
        <v>1</v>
      </c>
      <c r="AE399">
        <f t="shared" ca="1" si="39"/>
        <v>51</v>
      </c>
      <c r="AF399" t="str">
        <f t="shared" ca="1" si="40"/>
        <v>18-64</v>
      </c>
      <c r="AG399" s="3">
        <f t="shared" si="41"/>
        <v>0.38797679999999996</v>
      </c>
      <c r="AH399" t="str">
        <f>_xlfn.IFNA(VLOOKUP(Sales_Transactions[[#This Row],[Order ID]],Returned_Items[#All],2,FALSE),"Not Returned")</f>
        <v>Not Returned</v>
      </c>
    </row>
    <row r="400" spans="1:34" x14ac:dyDescent="0.25">
      <c r="A400">
        <v>44772</v>
      </c>
      <c r="C400" t="s">
        <v>756</v>
      </c>
      <c r="D400" s="2" t="str">
        <f>TEXT(MID(Sales_Transactions[[#This Row],[Order Date]],2,5),"d/m/yyy")</f>
        <v>31/3/2009</v>
      </c>
      <c r="E400" s="2" t="str">
        <f>TEXT(MID(Sales_Transactions[[#This Row],[Order Date]],2,5),"d")</f>
        <v>31</v>
      </c>
      <c r="F400" s="2" t="str">
        <f>TEXT(MID(Sales_Transactions[[#This Row],[Order Date]],2,5),"m")</f>
        <v>3</v>
      </c>
      <c r="G400" s="2" t="str">
        <f>TEXT(MID(Sales_Transactions[[#This Row],[Order Date]],2,5),"yyy")</f>
        <v>2009</v>
      </c>
      <c r="H400" s="2" t="str">
        <f>TEXT(MID(Sales_Transactions[[#This Row],[Order Date]],2,5),"yyy/m")</f>
        <v>2009/3</v>
      </c>
      <c r="I400" t="s">
        <v>52</v>
      </c>
      <c r="J400">
        <f t="shared" si="36"/>
        <v>1</v>
      </c>
      <c r="K400" s="2">
        <v>1</v>
      </c>
      <c r="L400" s="3">
        <v>54.076999999999998</v>
      </c>
      <c r="M400" s="4">
        <v>7.0000000000000007E-2</v>
      </c>
      <c r="N400" s="5" t="s">
        <v>67</v>
      </c>
      <c r="O400" s="3">
        <v>-232.99</v>
      </c>
      <c r="P400" s="3">
        <v>55.99</v>
      </c>
      <c r="Q400" s="3">
        <v>5</v>
      </c>
      <c r="R400" s="5" t="s">
        <v>72</v>
      </c>
      <c r="S400" s="5" t="s">
        <v>175</v>
      </c>
      <c r="T400" s="5" t="str">
        <f t="shared" si="37"/>
        <v>Dorothy Wardle</v>
      </c>
      <c r="U400" t="s">
        <v>260</v>
      </c>
      <c r="V400" s="5" t="s">
        <v>47</v>
      </c>
      <c r="W400" s="5" t="s">
        <v>48</v>
      </c>
      <c r="X400" s="5" t="s">
        <v>49</v>
      </c>
      <c r="Y400" s="5" t="s">
        <v>387</v>
      </c>
      <c r="Z400" s="5" t="s">
        <v>60</v>
      </c>
      <c r="AA400" s="4">
        <v>0.83</v>
      </c>
      <c r="AB400" s="1">
        <v>39905</v>
      </c>
      <c r="AC400" s="1">
        <v>26916</v>
      </c>
      <c r="AD400">
        <f t="shared" si="38"/>
        <v>2</v>
      </c>
      <c r="AE400">
        <f t="shared" ca="1" si="39"/>
        <v>50</v>
      </c>
      <c r="AF400" t="str">
        <f t="shared" ca="1" si="40"/>
        <v>18-64</v>
      </c>
      <c r="AG400" s="3">
        <f t="shared" si="41"/>
        <v>60.950807000000005</v>
      </c>
      <c r="AH400" t="str">
        <f>_xlfn.IFNA(VLOOKUP(Sales_Transactions[[#This Row],[Order ID]],Returned_Items[#All],2,FALSE),"Not Returned")</f>
        <v>Not Returned</v>
      </c>
    </row>
    <row r="401" spans="1:34" x14ac:dyDescent="0.25">
      <c r="A401">
        <v>44839</v>
      </c>
      <c r="C401" t="s">
        <v>757</v>
      </c>
      <c r="D401" s="2" t="str">
        <f>TEXT(MID(Sales_Transactions[[#This Row],[Order Date]],2,5),"d/m/yyy")</f>
        <v>11/6/2012</v>
      </c>
      <c r="E401" s="2" t="str">
        <f>TEXT(MID(Sales_Transactions[[#This Row],[Order Date]],2,5),"d")</f>
        <v>11</v>
      </c>
      <c r="F401" s="2" t="str">
        <f>TEXT(MID(Sales_Transactions[[#This Row],[Order Date]],2,5),"m")</f>
        <v>6</v>
      </c>
      <c r="G401" s="2" t="str">
        <f>TEXT(MID(Sales_Transactions[[#This Row],[Order Date]],2,5),"yyy")</f>
        <v>2012</v>
      </c>
      <c r="H401" s="2" t="str">
        <f>TEXT(MID(Sales_Transactions[[#This Row],[Order Date]],2,5),"yyy/m")</f>
        <v>2012/6</v>
      </c>
      <c r="I401" t="s">
        <v>101</v>
      </c>
      <c r="J401">
        <f t="shared" si="36"/>
        <v>1</v>
      </c>
      <c r="K401" s="2">
        <v>27</v>
      </c>
      <c r="L401" s="3">
        <v>899.97</v>
      </c>
      <c r="M401" s="4">
        <v>0.09</v>
      </c>
      <c r="N401" s="5" t="s">
        <v>67</v>
      </c>
      <c r="O401" s="3">
        <v>-246.3</v>
      </c>
      <c r="P401" s="3">
        <v>33.979999999999997</v>
      </c>
      <c r="Q401" s="3">
        <v>19.989999999999998</v>
      </c>
      <c r="R401" s="5" t="s">
        <v>152</v>
      </c>
      <c r="S401" s="5" t="s">
        <v>153</v>
      </c>
      <c r="T401" s="5" t="str">
        <f t="shared" si="37"/>
        <v>Julia West</v>
      </c>
      <c r="U401" t="s">
        <v>260</v>
      </c>
      <c r="V401" s="5" t="s">
        <v>37</v>
      </c>
      <c r="W401" s="5" t="s">
        <v>57</v>
      </c>
      <c r="X401" s="5" t="s">
        <v>58</v>
      </c>
      <c r="Y401" s="5" t="s">
        <v>291</v>
      </c>
      <c r="Z401" s="5" t="s">
        <v>43</v>
      </c>
      <c r="AA401" s="4">
        <v>0.55000000000000004</v>
      </c>
      <c r="AB401" s="1">
        <v>41073</v>
      </c>
      <c r="AC401" s="1">
        <v>26880</v>
      </c>
      <c r="AD401">
        <f t="shared" si="38"/>
        <v>2</v>
      </c>
      <c r="AE401">
        <f t="shared" ca="1" si="39"/>
        <v>51</v>
      </c>
      <c r="AF401" t="str">
        <f t="shared" ca="1" si="40"/>
        <v>18-64</v>
      </c>
      <c r="AG401" s="3">
        <f t="shared" si="41"/>
        <v>1.9977562222222218</v>
      </c>
      <c r="AH401" t="str">
        <f>_xlfn.IFNA(VLOOKUP(Sales_Transactions[[#This Row],[Order ID]],Returned_Items[#All],2,FALSE),"Not Returned")</f>
        <v>Not Returned</v>
      </c>
    </row>
    <row r="402" spans="1:34" x14ac:dyDescent="0.25">
      <c r="A402">
        <v>45217</v>
      </c>
      <c r="C402" t="s">
        <v>758</v>
      </c>
      <c r="D402" s="2" t="str">
        <f>TEXT(MID(Sales_Transactions[[#This Row],[Order Date]],2,5),"d/m/yyy")</f>
        <v>1/9/2010</v>
      </c>
      <c r="E402" s="2" t="str">
        <f>TEXT(MID(Sales_Transactions[[#This Row],[Order Date]],2,5),"d")</f>
        <v>1</v>
      </c>
      <c r="F402" s="2" t="str">
        <f>TEXT(MID(Sales_Transactions[[#This Row],[Order Date]],2,5),"m")</f>
        <v>9</v>
      </c>
      <c r="G402" s="2" t="str">
        <f>TEXT(MID(Sales_Transactions[[#This Row],[Order Date]],2,5),"yyy")</f>
        <v>2010</v>
      </c>
      <c r="H402" s="2" t="str">
        <f>TEXT(MID(Sales_Transactions[[#This Row],[Order Date]],2,5),"yyy/m")</f>
        <v>2010/9</v>
      </c>
      <c r="I402" t="s">
        <v>52</v>
      </c>
      <c r="J402">
        <f t="shared" si="36"/>
        <v>1</v>
      </c>
      <c r="K402" s="2">
        <v>40</v>
      </c>
      <c r="L402" s="3">
        <v>6789.9274999999998</v>
      </c>
      <c r="M402" s="4">
        <v>0.08</v>
      </c>
      <c r="N402" s="5" t="s">
        <v>23</v>
      </c>
      <c r="O402" s="3">
        <v>1864.66</v>
      </c>
      <c r="P402" s="3">
        <v>200.99</v>
      </c>
      <c r="Q402" s="3">
        <v>4.2</v>
      </c>
      <c r="R402" s="5" t="s">
        <v>238</v>
      </c>
      <c r="S402" s="5" t="s">
        <v>239</v>
      </c>
      <c r="T402" s="5" t="str">
        <f t="shared" si="37"/>
        <v>Ralph Knight</v>
      </c>
      <c r="U402" t="s">
        <v>260</v>
      </c>
      <c r="V402" s="5" t="s">
        <v>37</v>
      </c>
      <c r="W402" s="5" t="s">
        <v>48</v>
      </c>
      <c r="X402" s="5" t="s">
        <v>49</v>
      </c>
      <c r="Y402" s="5" t="s">
        <v>759</v>
      </c>
      <c r="Z402" s="5" t="s">
        <v>43</v>
      </c>
      <c r="AA402" s="4">
        <v>0.59</v>
      </c>
      <c r="AB402" s="1">
        <v>40423</v>
      </c>
      <c r="AC402" s="1">
        <v>26773</v>
      </c>
      <c r="AD402">
        <f t="shared" si="38"/>
        <v>1</v>
      </c>
      <c r="AE402">
        <f t="shared" ca="1" si="39"/>
        <v>51</v>
      </c>
      <c r="AF402" t="str">
        <f t="shared" ca="1" si="40"/>
        <v>18-64</v>
      </c>
      <c r="AG402" s="3">
        <f t="shared" si="41"/>
        <v>5.1257302000000005</v>
      </c>
      <c r="AH402" t="str">
        <f>_xlfn.IFNA(VLOOKUP(Sales_Transactions[[#This Row],[Order ID]],Returned_Items[#All],2,FALSE),"Not Returned")</f>
        <v>Not Returned</v>
      </c>
    </row>
    <row r="403" spans="1:34" x14ac:dyDescent="0.25">
      <c r="A403">
        <v>45440</v>
      </c>
      <c r="C403" t="s">
        <v>760</v>
      </c>
      <c r="D403" s="2" t="str">
        <f>TEXT(MID(Sales_Transactions[[#This Row],[Order Date]],2,5),"d/m/yyy")</f>
        <v>9/8/2012</v>
      </c>
      <c r="E403" s="2" t="str">
        <f>TEXT(MID(Sales_Transactions[[#This Row],[Order Date]],2,5),"d")</f>
        <v>9</v>
      </c>
      <c r="F403" s="2" t="str">
        <f>TEXT(MID(Sales_Transactions[[#This Row],[Order Date]],2,5),"m")</f>
        <v>8</v>
      </c>
      <c r="G403" s="2" t="str">
        <f>TEXT(MID(Sales_Transactions[[#This Row],[Order Date]],2,5),"yyy")</f>
        <v>2012</v>
      </c>
      <c r="H403" s="2" t="str">
        <f>TEXT(MID(Sales_Transactions[[#This Row],[Order Date]],2,5),"yyy/m")</f>
        <v>2012/8</v>
      </c>
      <c r="I403" t="s">
        <v>101</v>
      </c>
      <c r="J403">
        <f t="shared" si="36"/>
        <v>1</v>
      </c>
      <c r="K403" s="2">
        <v>5</v>
      </c>
      <c r="L403" s="3">
        <v>748.29</v>
      </c>
      <c r="M403" s="4">
        <v>0.02</v>
      </c>
      <c r="N403" s="5" t="s">
        <v>34</v>
      </c>
      <c r="O403" s="3">
        <v>-183.6</v>
      </c>
      <c r="P403" s="3">
        <v>135.99</v>
      </c>
      <c r="Q403" s="3">
        <v>28.63</v>
      </c>
      <c r="R403" s="5" t="s">
        <v>202</v>
      </c>
      <c r="S403" s="5" t="s">
        <v>203</v>
      </c>
      <c r="T403" s="5" t="str">
        <f t="shared" si="37"/>
        <v>Michelle Lonsdale</v>
      </c>
      <c r="U403" t="s">
        <v>260</v>
      </c>
      <c r="V403" s="5" t="s">
        <v>47</v>
      </c>
      <c r="W403" s="5" t="s">
        <v>57</v>
      </c>
      <c r="X403" s="5" t="s">
        <v>154</v>
      </c>
      <c r="Y403" s="5" t="s">
        <v>761</v>
      </c>
      <c r="Z403" s="5" t="s">
        <v>40</v>
      </c>
      <c r="AA403" s="4">
        <v>0.76</v>
      </c>
      <c r="AB403" s="1">
        <v>41132</v>
      </c>
      <c r="AC403" s="1">
        <v>26902</v>
      </c>
      <c r="AD403">
        <f t="shared" si="38"/>
        <v>2</v>
      </c>
      <c r="AE403">
        <f t="shared" ca="1" si="39"/>
        <v>50</v>
      </c>
      <c r="AF403" t="str">
        <f t="shared" ca="1" si="40"/>
        <v>18-64</v>
      </c>
      <c r="AG403" s="3">
        <f t="shared" si="41"/>
        <v>32.918560400000004</v>
      </c>
      <c r="AH403" t="str">
        <f>_xlfn.IFNA(VLOOKUP(Sales_Transactions[[#This Row],[Order ID]],Returned_Items[#All],2,FALSE),"Not Returned")</f>
        <v>Not Returned</v>
      </c>
    </row>
    <row r="404" spans="1:34" x14ac:dyDescent="0.25">
      <c r="A404">
        <v>45766</v>
      </c>
      <c r="C404" t="s">
        <v>634</v>
      </c>
      <c r="D404" s="2" t="str">
        <f>TEXT(MID(Sales_Transactions[[#This Row],[Order Date]],2,5),"d/m/yyy")</f>
        <v>7/5/2010</v>
      </c>
      <c r="E404" s="2" t="str">
        <f>TEXT(MID(Sales_Transactions[[#This Row],[Order Date]],2,5),"d")</f>
        <v>7</v>
      </c>
      <c r="F404" s="2" t="str">
        <f>TEXT(MID(Sales_Transactions[[#This Row],[Order Date]],2,5),"m")</f>
        <v>5</v>
      </c>
      <c r="G404" s="2" t="str">
        <f>TEXT(MID(Sales_Transactions[[#This Row],[Order Date]],2,5),"yyy")</f>
        <v>2010</v>
      </c>
      <c r="H404" s="2" t="str">
        <f>TEXT(MID(Sales_Transactions[[#This Row],[Order Date]],2,5),"yyy/m")</f>
        <v>2010/5</v>
      </c>
      <c r="I404" t="s">
        <v>33</v>
      </c>
      <c r="J404">
        <f t="shared" si="36"/>
        <v>4</v>
      </c>
      <c r="K404" s="2">
        <v>37</v>
      </c>
      <c r="L404" s="3">
        <v>2522.21</v>
      </c>
      <c r="M404" s="4">
        <v>0</v>
      </c>
      <c r="N404" s="5" t="s">
        <v>23</v>
      </c>
      <c r="O404" s="3">
        <v>1026.07</v>
      </c>
      <c r="P404" s="3">
        <v>63.94</v>
      </c>
      <c r="Q404" s="3">
        <v>14.48</v>
      </c>
      <c r="R404" s="5" t="s">
        <v>539</v>
      </c>
      <c r="S404" s="5" t="s">
        <v>540</v>
      </c>
      <c r="T404" s="5" t="str">
        <f t="shared" si="37"/>
        <v>Charlotte Melton</v>
      </c>
      <c r="U404" t="s">
        <v>260</v>
      </c>
      <c r="V404" s="5" t="s">
        <v>74</v>
      </c>
      <c r="W404" s="5" t="s">
        <v>57</v>
      </c>
      <c r="X404" s="5" t="s">
        <v>58</v>
      </c>
      <c r="Y404" s="5" t="s">
        <v>713</v>
      </c>
      <c r="Z404" s="5" t="s">
        <v>43</v>
      </c>
      <c r="AA404" s="4">
        <v>0.46</v>
      </c>
      <c r="AB404" s="1">
        <v>40307</v>
      </c>
      <c r="AC404" s="1">
        <v>26988</v>
      </c>
      <c r="AD404">
        <f t="shared" si="38"/>
        <v>2</v>
      </c>
      <c r="AE404">
        <f t="shared" ca="1" si="39"/>
        <v>50</v>
      </c>
      <c r="AF404" t="str">
        <f t="shared" ca="1" si="40"/>
        <v>18-64</v>
      </c>
      <c r="AG404" s="3">
        <f t="shared" si="41"/>
        <v>2.1194594594594593</v>
      </c>
      <c r="AH404" t="str">
        <f>_xlfn.IFNA(VLOOKUP(Sales_Transactions[[#This Row],[Order ID]],Returned_Items[#All],2,FALSE),"Not Returned")</f>
        <v>Not Returned</v>
      </c>
    </row>
    <row r="405" spans="1:34" x14ac:dyDescent="0.25">
      <c r="A405">
        <v>45766</v>
      </c>
      <c r="C405" t="s">
        <v>634</v>
      </c>
      <c r="D405" s="2" t="str">
        <f>TEXT(MID(Sales_Transactions[[#This Row],[Order Date]],2,5),"d/m/yyy")</f>
        <v>7/5/2010</v>
      </c>
      <c r="E405" s="2" t="str">
        <f>TEXT(MID(Sales_Transactions[[#This Row],[Order Date]],2,5),"d")</f>
        <v>7</v>
      </c>
      <c r="F405" s="2" t="str">
        <f>TEXT(MID(Sales_Transactions[[#This Row],[Order Date]],2,5),"m")</f>
        <v>5</v>
      </c>
      <c r="G405" s="2" t="str">
        <f>TEXT(MID(Sales_Transactions[[#This Row],[Order Date]],2,5),"yyy")</f>
        <v>2010</v>
      </c>
      <c r="H405" s="2" t="str">
        <f>TEXT(MID(Sales_Transactions[[#This Row],[Order Date]],2,5),"yyy/m")</f>
        <v>2010/5</v>
      </c>
      <c r="I405" t="s">
        <v>33</v>
      </c>
      <c r="J405">
        <f t="shared" si="36"/>
        <v>4</v>
      </c>
      <c r="K405" s="2">
        <v>28</v>
      </c>
      <c r="L405" s="3">
        <v>4181.82</v>
      </c>
      <c r="M405" s="4">
        <v>0.01</v>
      </c>
      <c r="N405" s="5" t="s">
        <v>23</v>
      </c>
      <c r="O405" s="3">
        <v>1765.48</v>
      </c>
      <c r="P405" s="3">
        <v>140.99</v>
      </c>
      <c r="Q405" s="3">
        <v>13.99</v>
      </c>
      <c r="R405" s="5" t="s">
        <v>539</v>
      </c>
      <c r="S405" s="5" t="s">
        <v>540</v>
      </c>
      <c r="T405" s="5" t="str">
        <f t="shared" si="37"/>
        <v>Charlotte Melton</v>
      </c>
      <c r="U405" t="s">
        <v>260</v>
      </c>
      <c r="V405" s="5" t="s">
        <v>74</v>
      </c>
      <c r="W405" s="5" t="s">
        <v>48</v>
      </c>
      <c r="X405" s="5" t="s">
        <v>324</v>
      </c>
      <c r="Y405" s="5" t="s">
        <v>762</v>
      </c>
      <c r="Z405" s="5" t="s">
        <v>56</v>
      </c>
      <c r="AA405" s="4">
        <v>0.37</v>
      </c>
      <c r="AB405" s="1">
        <v>40306</v>
      </c>
      <c r="AC405" s="1">
        <v>26673</v>
      </c>
      <c r="AD405">
        <f t="shared" si="38"/>
        <v>1</v>
      </c>
      <c r="AE405">
        <f t="shared" ca="1" si="39"/>
        <v>51</v>
      </c>
      <c r="AF405" t="str">
        <f t="shared" ca="1" si="40"/>
        <v>18-64</v>
      </c>
      <c r="AG405" s="3">
        <f t="shared" si="41"/>
        <v>5.5344964642857155</v>
      </c>
      <c r="AH405" t="str">
        <f>_xlfn.IFNA(VLOOKUP(Sales_Transactions[[#This Row],[Order ID]],Returned_Items[#All],2,FALSE),"Not Returned")</f>
        <v>Not Returned</v>
      </c>
    </row>
    <row r="406" spans="1:34" x14ac:dyDescent="0.25">
      <c r="A406">
        <v>45861</v>
      </c>
      <c r="C406" t="s">
        <v>763</v>
      </c>
      <c r="D406" s="2" t="str">
        <f>TEXT(MID(Sales_Transactions[[#This Row],[Order Date]],2,5),"d/m/yyy")</f>
        <v>25/8/2011</v>
      </c>
      <c r="E406" s="2" t="str">
        <f>TEXT(MID(Sales_Transactions[[#This Row],[Order Date]],2,5),"d")</f>
        <v>25</v>
      </c>
      <c r="F406" s="2" t="str">
        <f>TEXT(MID(Sales_Transactions[[#This Row],[Order Date]],2,5),"m")</f>
        <v>8</v>
      </c>
      <c r="G406" s="2" t="str">
        <f>TEXT(MID(Sales_Transactions[[#This Row],[Order Date]],2,5),"yyy")</f>
        <v>2011</v>
      </c>
      <c r="H406" s="2" t="str">
        <f>TEXT(MID(Sales_Transactions[[#This Row],[Order Date]],2,5),"yyy/m")</f>
        <v>2011/8</v>
      </c>
      <c r="I406" t="s">
        <v>78</v>
      </c>
      <c r="J406">
        <f t="shared" si="36"/>
        <v>3</v>
      </c>
      <c r="K406" s="2">
        <v>39</v>
      </c>
      <c r="L406" s="3">
        <v>680.85850000000005</v>
      </c>
      <c r="M406" s="4">
        <v>0.05</v>
      </c>
      <c r="N406" s="5" t="s">
        <v>23</v>
      </c>
      <c r="O406" s="3">
        <v>319.10000000000002</v>
      </c>
      <c r="P406" s="3">
        <v>20.99</v>
      </c>
      <c r="Q406" s="3">
        <v>0.99</v>
      </c>
      <c r="R406" s="5" t="s">
        <v>96</v>
      </c>
      <c r="S406" s="5" t="s">
        <v>97</v>
      </c>
      <c r="T406" s="5" t="str">
        <f t="shared" si="37"/>
        <v>Allen Rosenblatt</v>
      </c>
      <c r="U406" t="s">
        <v>260</v>
      </c>
      <c r="V406" s="5" t="s">
        <v>27</v>
      </c>
      <c r="W406" s="5" t="s">
        <v>48</v>
      </c>
      <c r="X406" s="5" t="s">
        <v>49</v>
      </c>
      <c r="Y406" s="5" t="s">
        <v>427</v>
      </c>
      <c r="Z406" s="5" t="s">
        <v>84</v>
      </c>
      <c r="AA406" s="4">
        <v>0.37</v>
      </c>
      <c r="AB406" s="1">
        <v>40780</v>
      </c>
      <c r="AC406" s="1">
        <v>20455</v>
      </c>
      <c r="AD406">
        <f t="shared" si="38"/>
        <v>0</v>
      </c>
      <c r="AE406">
        <f t="shared" ca="1" si="39"/>
        <v>68</v>
      </c>
      <c r="AF406" t="str">
        <f t="shared" ca="1" si="40"/>
        <v>Over 65</v>
      </c>
      <c r="AG406" s="3">
        <f t="shared" si="41"/>
        <v>0.56332064102564094</v>
      </c>
      <c r="AH406" t="str">
        <f>_xlfn.IFNA(VLOOKUP(Sales_Transactions[[#This Row],[Order ID]],Returned_Items[#All],2,FALSE),"Not Returned")</f>
        <v>Not Returned</v>
      </c>
    </row>
    <row r="407" spans="1:34" x14ac:dyDescent="0.25">
      <c r="A407">
        <v>45957</v>
      </c>
      <c r="C407" t="s">
        <v>409</v>
      </c>
      <c r="D407" s="2" t="str">
        <f>TEXT(MID(Sales_Transactions[[#This Row],[Order Date]],2,5),"d/m/yyy")</f>
        <v>21/9/2010</v>
      </c>
      <c r="E407" s="2" t="str">
        <f>TEXT(MID(Sales_Transactions[[#This Row],[Order Date]],2,5),"d")</f>
        <v>21</v>
      </c>
      <c r="F407" s="2" t="str">
        <f>TEXT(MID(Sales_Transactions[[#This Row],[Order Date]],2,5),"m")</f>
        <v>9</v>
      </c>
      <c r="G407" s="2" t="str">
        <f>TEXT(MID(Sales_Transactions[[#This Row],[Order Date]],2,5),"yyy")</f>
        <v>2010</v>
      </c>
      <c r="H407" s="2" t="str">
        <f>TEXT(MID(Sales_Transactions[[#This Row],[Order Date]],2,5),"yyy/m")</f>
        <v>2010/9</v>
      </c>
      <c r="I407" t="s">
        <v>101</v>
      </c>
      <c r="J407">
        <f t="shared" si="36"/>
        <v>1</v>
      </c>
      <c r="K407" s="2">
        <v>20</v>
      </c>
      <c r="L407" s="3">
        <v>759.84</v>
      </c>
      <c r="M407" s="4">
        <v>0.06</v>
      </c>
      <c r="N407" s="5" t="s">
        <v>23</v>
      </c>
      <c r="O407" s="3">
        <v>162.83000000000001</v>
      </c>
      <c r="P407" s="3">
        <v>39.24</v>
      </c>
      <c r="Q407" s="3">
        <v>1.99</v>
      </c>
      <c r="R407" s="5" t="s">
        <v>79</v>
      </c>
      <c r="S407" s="5" t="s">
        <v>80</v>
      </c>
      <c r="T407" s="5" t="str">
        <f t="shared" si="37"/>
        <v>Neola Schneider</v>
      </c>
      <c r="U407" t="s">
        <v>260</v>
      </c>
      <c r="V407" s="5" t="s">
        <v>74</v>
      </c>
      <c r="W407" s="5" t="s">
        <v>48</v>
      </c>
      <c r="X407" s="5" t="s">
        <v>87</v>
      </c>
      <c r="Y407" s="5" t="s">
        <v>435</v>
      </c>
      <c r="Z407" s="5" t="s">
        <v>60</v>
      </c>
      <c r="AA407" s="4">
        <v>0.51</v>
      </c>
      <c r="AB407" s="1">
        <v>40444</v>
      </c>
      <c r="AC407" s="1">
        <v>20502</v>
      </c>
      <c r="AD407">
        <f t="shared" si="38"/>
        <v>2</v>
      </c>
      <c r="AE407">
        <f t="shared" ca="1" si="39"/>
        <v>68</v>
      </c>
      <c r="AF407" t="str">
        <f t="shared" ca="1" si="40"/>
        <v>Over 65</v>
      </c>
      <c r="AG407" s="3">
        <f t="shared" si="41"/>
        <v>2.0603228000000002</v>
      </c>
      <c r="AH407" t="str">
        <f>_xlfn.IFNA(VLOOKUP(Sales_Transactions[[#This Row],[Order ID]],Returned_Items[#All],2,FALSE),"Not Returned")</f>
        <v>Not Returned</v>
      </c>
    </row>
    <row r="408" spans="1:34" x14ac:dyDescent="0.25">
      <c r="A408">
        <v>45957</v>
      </c>
      <c r="C408" t="s">
        <v>409</v>
      </c>
      <c r="D408" s="2" t="str">
        <f>TEXT(MID(Sales_Transactions[[#This Row],[Order Date]],2,5),"d/m/yyy")</f>
        <v>21/9/2010</v>
      </c>
      <c r="E408" s="2" t="str">
        <f>TEXT(MID(Sales_Transactions[[#This Row],[Order Date]],2,5),"d")</f>
        <v>21</v>
      </c>
      <c r="F408" s="2" t="str">
        <f>TEXT(MID(Sales_Transactions[[#This Row],[Order Date]],2,5),"m")</f>
        <v>9</v>
      </c>
      <c r="G408" s="2" t="str">
        <f>TEXT(MID(Sales_Transactions[[#This Row],[Order Date]],2,5),"yyy")</f>
        <v>2010</v>
      </c>
      <c r="H408" s="2" t="str">
        <f>TEXT(MID(Sales_Transactions[[#This Row],[Order Date]],2,5),"yyy/m")</f>
        <v>2010/9</v>
      </c>
      <c r="I408" t="s">
        <v>101</v>
      </c>
      <c r="J408">
        <f t="shared" si="36"/>
        <v>1</v>
      </c>
      <c r="K408" s="2">
        <v>19</v>
      </c>
      <c r="L408" s="3">
        <v>147.38999999999999</v>
      </c>
      <c r="M408" s="4">
        <v>0.08</v>
      </c>
      <c r="N408" s="5" t="s">
        <v>23</v>
      </c>
      <c r="O408" s="3">
        <v>-30.92</v>
      </c>
      <c r="P408" s="3">
        <v>7.64</v>
      </c>
      <c r="Q408" s="3">
        <v>5.83</v>
      </c>
      <c r="R408" s="5" t="s">
        <v>79</v>
      </c>
      <c r="S408" s="5" t="s">
        <v>80</v>
      </c>
      <c r="T408" s="5" t="str">
        <f t="shared" si="37"/>
        <v>Neola Schneider</v>
      </c>
      <c r="U408" t="s">
        <v>260</v>
      </c>
      <c r="V408" s="5" t="s">
        <v>74</v>
      </c>
      <c r="W408" s="5" t="s">
        <v>28</v>
      </c>
      <c r="X408" s="5" t="s">
        <v>75</v>
      </c>
      <c r="Y408" s="5" t="s">
        <v>606</v>
      </c>
      <c r="Z408" s="5" t="s">
        <v>84</v>
      </c>
      <c r="AA408" s="4">
        <v>0.36</v>
      </c>
      <c r="AB408" s="1">
        <v>40444</v>
      </c>
      <c r="AC408" s="1">
        <v>20639</v>
      </c>
      <c r="AD408">
        <f t="shared" si="38"/>
        <v>2</v>
      </c>
      <c r="AE408">
        <f t="shared" ca="1" si="39"/>
        <v>68</v>
      </c>
      <c r="AF408" t="str">
        <f t="shared" ca="1" si="40"/>
        <v>Over 65</v>
      </c>
      <c r="AG408" s="3">
        <f t="shared" si="41"/>
        <v>0.70862568421052641</v>
      </c>
      <c r="AH408" t="str">
        <f>_xlfn.IFNA(VLOOKUP(Sales_Transactions[[#This Row],[Order ID]],Returned_Items[#All],2,FALSE),"Not Returned")</f>
        <v>Not Returned</v>
      </c>
    </row>
    <row r="409" spans="1:34" x14ac:dyDescent="0.25">
      <c r="A409">
        <v>46912</v>
      </c>
      <c r="C409" t="s">
        <v>764</v>
      </c>
      <c r="D409" s="2" t="str">
        <f>TEXT(MID(Sales_Transactions[[#This Row],[Order Date]],2,5),"d/m/yyy")</f>
        <v>30/6/2012</v>
      </c>
      <c r="E409" s="2" t="str">
        <f>TEXT(MID(Sales_Transactions[[#This Row],[Order Date]],2,5),"d")</f>
        <v>30</v>
      </c>
      <c r="F409" s="2" t="str">
        <f>TEXT(MID(Sales_Transactions[[#This Row],[Order Date]],2,5),"m")</f>
        <v>6</v>
      </c>
      <c r="G409" s="2" t="str">
        <f>TEXT(MID(Sales_Transactions[[#This Row],[Order Date]],2,5),"yyy")</f>
        <v>2012</v>
      </c>
      <c r="H409" s="2" t="str">
        <f>TEXT(MID(Sales_Transactions[[#This Row],[Order Date]],2,5),"yyy/m")</f>
        <v>2012/6</v>
      </c>
      <c r="I409" t="s">
        <v>22</v>
      </c>
      <c r="J409">
        <f t="shared" si="36"/>
        <v>2</v>
      </c>
      <c r="K409" s="2">
        <v>5</v>
      </c>
      <c r="L409" s="3">
        <v>294</v>
      </c>
      <c r="M409" s="4">
        <v>0</v>
      </c>
      <c r="N409" s="5" t="s">
        <v>23</v>
      </c>
      <c r="O409" s="3">
        <v>181.53</v>
      </c>
      <c r="P409" s="3">
        <v>54.74</v>
      </c>
      <c r="Q409" s="3">
        <v>14.83</v>
      </c>
      <c r="R409" s="5" t="s">
        <v>211</v>
      </c>
      <c r="S409" s="5" t="s">
        <v>212</v>
      </c>
      <c r="T409" s="5" t="str">
        <f t="shared" si="37"/>
        <v>Joy Bell</v>
      </c>
      <c r="U409" t="s">
        <v>260</v>
      </c>
      <c r="V409" s="5" t="s">
        <v>74</v>
      </c>
      <c r="W409" s="5" t="s">
        <v>57</v>
      </c>
      <c r="X409" s="5" t="s">
        <v>58</v>
      </c>
      <c r="Y409" s="5" t="s">
        <v>765</v>
      </c>
      <c r="Z409" s="5" t="s">
        <v>43</v>
      </c>
      <c r="AA409" s="4">
        <v>0.54</v>
      </c>
      <c r="AB409" s="1">
        <v>41090</v>
      </c>
      <c r="AC409" s="1">
        <v>20547</v>
      </c>
      <c r="AD409">
        <f t="shared" si="38"/>
        <v>0</v>
      </c>
      <c r="AE409">
        <f t="shared" ca="1" si="39"/>
        <v>68</v>
      </c>
      <c r="AF409" t="str">
        <f t="shared" ca="1" si="40"/>
        <v>Over 65</v>
      </c>
      <c r="AG409" s="3">
        <f t="shared" si="41"/>
        <v>13.914000000000001</v>
      </c>
      <c r="AH409" t="str">
        <f>_xlfn.IFNA(VLOOKUP(Sales_Transactions[[#This Row],[Order ID]],Returned_Items[#All],2,FALSE),"Not Returned")</f>
        <v>Not Returned</v>
      </c>
    </row>
    <row r="410" spans="1:34" x14ac:dyDescent="0.25">
      <c r="A410">
        <v>46980</v>
      </c>
      <c r="C410" t="s">
        <v>766</v>
      </c>
      <c r="D410" s="2" t="str">
        <f>TEXT(MID(Sales_Transactions[[#This Row],[Order Date]],2,5),"d/m/yyy")</f>
        <v>17/1/2011</v>
      </c>
      <c r="E410" s="2" t="str">
        <f>TEXT(MID(Sales_Transactions[[#This Row],[Order Date]],2,5),"d")</f>
        <v>17</v>
      </c>
      <c r="F410" s="2" t="str">
        <f>TEXT(MID(Sales_Transactions[[#This Row],[Order Date]],2,5),"m")</f>
        <v>1</v>
      </c>
      <c r="G410" s="2" t="str">
        <f>TEXT(MID(Sales_Transactions[[#This Row],[Order Date]],2,5),"yyy")</f>
        <v>2011</v>
      </c>
      <c r="H410" s="2" t="str">
        <f>TEXT(MID(Sales_Transactions[[#This Row],[Order Date]],2,5),"yyy/m")</f>
        <v>2011/1</v>
      </c>
      <c r="I410" t="s">
        <v>101</v>
      </c>
      <c r="J410">
        <f t="shared" si="36"/>
        <v>1</v>
      </c>
      <c r="K410" s="2">
        <v>34</v>
      </c>
      <c r="L410" s="3">
        <v>216.3</v>
      </c>
      <c r="M410" s="4">
        <v>0.01</v>
      </c>
      <c r="N410" s="5" t="s">
        <v>23</v>
      </c>
      <c r="O410" s="3">
        <v>103.16</v>
      </c>
      <c r="P410" s="3">
        <v>6.3</v>
      </c>
      <c r="Q410" s="3">
        <v>0.5</v>
      </c>
      <c r="R410" s="5" t="s">
        <v>68</v>
      </c>
      <c r="S410" s="5" t="s">
        <v>69</v>
      </c>
      <c r="T410" s="5" t="str">
        <f t="shared" si="37"/>
        <v>Monica Federle</v>
      </c>
      <c r="U410" t="s">
        <v>260</v>
      </c>
      <c r="V410" s="5" t="s">
        <v>47</v>
      </c>
      <c r="W410" s="5" t="s">
        <v>28</v>
      </c>
      <c r="X410" s="5" t="s">
        <v>115</v>
      </c>
      <c r="Y410" s="5" t="s">
        <v>767</v>
      </c>
      <c r="Z410" s="5" t="s">
        <v>43</v>
      </c>
      <c r="AA410" s="4">
        <v>0.39</v>
      </c>
      <c r="AB410" s="1">
        <v>40560</v>
      </c>
      <c r="AC410" s="1">
        <v>20954</v>
      </c>
      <c r="AD410">
        <f t="shared" si="38"/>
        <v>0</v>
      </c>
      <c r="AE410">
        <f t="shared" ca="1" si="39"/>
        <v>67</v>
      </c>
      <c r="AF410" t="str">
        <f t="shared" ca="1" si="40"/>
        <v>Over 65</v>
      </c>
      <c r="AG410" s="3">
        <f t="shared" si="41"/>
        <v>0.19998147058823529</v>
      </c>
      <c r="AH410" t="str">
        <f>_xlfn.IFNA(VLOOKUP(Sales_Transactions[[#This Row],[Order ID]],Returned_Items[#All],2,FALSE),"Not Returned")</f>
        <v>Not Returned</v>
      </c>
    </row>
    <row r="411" spans="1:34" x14ac:dyDescent="0.25">
      <c r="A411">
        <v>47460</v>
      </c>
      <c r="C411" t="s">
        <v>768</v>
      </c>
      <c r="D411" s="2" t="str">
        <f>TEXT(MID(Sales_Transactions[[#This Row],[Order Date]],2,5),"d/m/yyy")</f>
        <v>10/10/2010</v>
      </c>
      <c r="E411" s="2" t="str">
        <f>TEXT(MID(Sales_Transactions[[#This Row],[Order Date]],2,5),"d")</f>
        <v>10</v>
      </c>
      <c r="F411" s="2" t="str">
        <f>TEXT(MID(Sales_Transactions[[#This Row],[Order Date]],2,5),"m")</f>
        <v>10</v>
      </c>
      <c r="G411" s="2" t="str">
        <f>TEXT(MID(Sales_Transactions[[#This Row],[Order Date]],2,5),"yyy")</f>
        <v>2010</v>
      </c>
      <c r="H411" s="2" t="str">
        <f>TEXT(MID(Sales_Transactions[[#This Row],[Order Date]],2,5),"yyy/m")</f>
        <v>2010/10</v>
      </c>
      <c r="I411" t="s">
        <v>101</v>
      </c>
      <c r="J411">
        <f t="shared" si="36"/>
        <v>1</v>
      </c>
      <c r="K411" s="2">
        <v>12</v>
      </c>
      <c r="L411" s="3">
        <v>31.6</v>
      </c>
      <c r="M411" s="4">
        <v>0.1</v>
      </c>
      <c r="N411" s="5" t="s">
        <v>23</v>
      </c>
      <c r="O411" s="3">
        <v>-3.64</v>
      </c>
      <c r="P411" s="3">
        <v>2.84</v>
      </c>
      <c r="Q411" s="3">
        <v>0.93</v>
      </c>
      <c r="R411" s="5" t="s">
        <v>294</v>
      </c>
      <c r="S411" s="5" t="s">
        <v>295</v>
      </c>
      <c r="T411" s="5" t="str">
        <f t="shared" si="37"/>
        <v>Jamie Kunitz</v>
      </c>
      <c r="U411" t="s">
        <v>260</v>
      </c>
      <c r="V411" s="5" t="s">
        <v>47</v>
      </c>
      <c r="W411" s="5" t="s">
        <v>28</v>
      </c>
      <c r="X411" s="5" t="s">
        <v>124</v>
      </c>
      <c r="Y411" s="5" t="s">
        <v>129</v>
      </c>
      <c r="Z411" s="5" t="s">
        <v>84</v>
      </c>
      <c r="AA411" s="4">
        <v>0.54</v>
      </c>
      <c r="AB411" s="1">
        <v>40463</v>
      </c>
      <c r="AC411" s="1">
        <v>26363</v>
      </c>
      <c r="AD411">
        <f t="shared" si="38"/>
        <v>2</v>
      </c>
      <c r="AE411">
        <f t="shared" ca="1" si="39"/>
        <v>52</v>
      </c>
      <c r="AF411" t="str">
        <f t="shared" ca="1" si="40"/>
        <v>18-64</v>
      </c>
      <c r="AG411" s="3">
        <f t="shared" si="41"/>
        <v>0.31392999999999999</v>
      </c>
      <c r="AH411" t="str">
        <f>_xlfn.IFNA(VLOOKUP(Sales_Transactions[[#This Row],[Order ID]],Returned_Items[#All],2,FALSE),"Not Returned")</f>
        <v>Not Returned</v>
      </c>
    </row>
    <row r="412" spans="1:34" x14ac:dyDescent="0.25">
      <c r="A412">
        <v>47462</v>
      </c>
      <c r="C412" t="s">
        <v>607</v>
      </c>
      <c r="D412" s="2" t="str">
        <f>TEXT(MID(Sales_Transactions[[#This Row],[Order Date]],2,5),"d/m/yyy")</f>
        <v>9/6/2011</v>
      </c>
      <c r="E412" s="2" t="str">
        <f>TEXT(MID(Sales_Transactions[[#This Row],[Order Date]],2,5),"d")</f>
        <v>9</v>
      </c>
      <c r="F412" s="2" t="str">
        <f>TEXT(MID(Sales_Transactions[[#This Row],[Order Date]],2,5),"m")</f>
        <v>6</v>
      </c>
      <c r="G412" s="2" t="str">
        <f>TEXT(MID(Sales_Transactions[[#This Row],[Order Date]],2,5),"yyy")</f>
        <v>2011</v>
      </c>
      <c r="H412" s="2" t="str">
        <f>TEXT(MID(Sales_Transactions[[#This Row],[Order Date]],2,5),"yyy/m")</f>
        <v>2011/6</v>
      </c>
      <c r="I412" t="s">
        <v>33</v>
      </c>
      <c r="J412">
        <f t="shared" si="36"/>
        <v>4</v>
      </c>
      <c r="K412" s="2">
        <v>43</v>
      </c>
      <c r="L412" s="3">
        <v>154.18</v>
      </c>
      <c r="M412" s="4">
        <v>0.08</v>
      </c>
      <c r="N412" s="5" t="s">
        <v>23</v>
      </c>
      <c r="O412" s="3">
        <v>-166.92</v>
      </c>
      <c r="P412" s="3">
        <v>3.58</v>
      </c>
      <c r="Q412" s="3">
        <v>5.47</v>
      </c>
      <c r="R412" s="5" t="s">
        <v>624</v>
      </c>
      <c r="S412" s="5" t="s">
        <v>625</v>
      </c>
      <c r="T412" s="5" t="str">
        <f t="shared" si="37"/>
        <v>Susan Vittorini</v>
      </c>
      <c r="U412" t="s">
        <v>260</v>
      </c>
      <c r="V412" s="5" t="s">
        <v>47</v>
      </c>
      <c r="W412" s="5" t="s">
        <v>28</v>
      </c>
      <c r="X412" s="5" t="s">
        <v>41</v>
      </c>
      <c r="Y412" s="5" t="s">
        <v>769</v>
      </c>
      <c r="Z412" s="5" t="s">
        <v>43</v>
      </c>
      <c r="AA412" s="4">
        <v>0.37</v>
      </c>
      <c r="AB412" s="1">
        <v>40705</v>
      </c>
      <c r="AC412" s="1">
        <v>26536</v>
      </c>
      <c r="AD412">
        <f t="shared" si="38"/>
        <v>2</v>
      </c>
      <c r="AE412">
        <f t="shared" ca="1" si="39"/>
        <v>51</v>
      </c>
      <c r="AF412" t="str">
        <f t="shared" ca="1" si="40"/>
        <v>18-64</v>
      </c>
      <c r="AG412" s="3">
        <f t="shared" si="41"/>
        <v>0.21039851162790699</v>
      </c>
      <c r="AH412" t="str">
        <f>_xlfn.IFNA(VLOOKUP(Sales_Transactions[[#This Row],[Order ID]],Returned_Items[#All],2,FALSE),"Not Returned")</f>
        <v>Not Returned</v>
      </c>
    </row>
    <row r="413" spans="1:34" x14ac:dyDescent="0.25">
      <c r="A413">
        <v>47462</v>
      </c>
      <c r="C413" t="s">
        <v>607</v>
      </c>
      <c r="D413" s="2" t="str">
        <f>TEXT(MID(Sales_Transactions[[#This Row],[Order Date]],2,5),"d/m/yyy")</f>
        <v>9/6/2011</v>
      </c>
      <c r="E413" s="2" t="str">
        <f>TEXT(MID(Sales_Transactions[[#This Row],[Order Date]],2,5),"d")</f>
        <v>9</v>
      </c>
      <c r="F413" s="2" t="str">
        <f>TEXT(MID(Sales_Transactions[[#This Row],[Order Date]],2,5),"m")</f>
        <v>6</v>
      </c>
      <c r="G413" s="2" t="str">
        <f>TEXT(MID(Sales_Transactions[[#This Row],[Order Date]],2,5),"yyy")</f>
        <v>2011</v>
      </c>
      <c r="H413" s="2" t="str">
        <f>TEXT(MID(Sales_Transactions[[#This Row],[Order Date]],2,5),"yyy/m")</f>
        <v>2011/6</v>
      </c>
      <c r="I413" t="s">
        <v>33</v>
      </c>
      <c r="J413">
        <f t="shared" si="36"/>
        <v>4</v>
      </c>
      <c r="K413" s="2">
        <v>18</v>
      </c>
      <c r="L413" s="3">
        <v>110.31</v>
      </c>
      <c r="M413" s="4">
        <v>0.05</v>
      </c>
      <c r="N413" s="5" t="s">
        <v>23</v>
      </c>
      <c r="O413" s="3">
        <v>-1.22</v>
      </c>
      <c r="P413" s="3">
        <v>5.85</v>
      </c>
      <c r="Q413" s="3">
        <v>2.27</v>
      </c>
      <c r="R413" s="5" t="s">
        <v>624</v>
      </c>
      <c r="S413" s="5" t="s">
        <v>625</v>
      </c>
      <c r="T413" s="5" t="str">
        <f t="shared" si="37"/>
        <v>Susan Vittorini</v>
      </c>
      <c r="U413" t="s">
        <v>260</v>
      </c>
      <c r="V413" s="5" t="s">
        <v>47</v>
      </c>
      <c r="W413" s="5" t="s">
        <v>28</v>
      </c>
      <c r="X413" s="5" t="s">
        <v>124</v>
      </c>
      <c r="Y413" s="5" t="s">
        <v>770</v>
      </c>
      <c r="Z413" s="5" t="s">
        <v>84</v>
      </c>
      <c r="AA413" s="4">
        <v>0.56000000000000005</v>
      </c>
      <c r="AB413" s="1">
        <v>40705</v>
      </c>
      <c r="AC413" s="1">
        <v>21228</v>
      </c>
      <c r="AD413">
        <f t="shared" si="38"/>
        <v>2</v>
      </c>
      <c r="AE413">
        <f t="shared" ca="1" si="39"/>
        <v>66</v>
      </c>
      <c r="AF413" t="str">
        <f t="shared" ca="1" si="40"/>
        <v>Over 65</v>
      </c>
      <c r="AG413" s="3">
        <f t="shared" si="41"/>
        <v>0.45094861111111112</v>
      </c>
      <c r="AH413" t="str">
        <f>_xlfn.IFNA(VLOOKUP(Sales_Transactions[[#This Row],[Order ID]],Returned_Items[#All],2,FALSE),"Not Returned")</f>
        <v>Not Returned</v>
      </c>
    </row>
    <row r="414" spans="1:34" x14ac:dyDescent="0.25">
      <c r="A414">
        <v>47462</v>
      </c>
      <c r="C414" t="s">
        <v>607</v>
      </c>
      <c r="D414" s="2" t="str">
        <f>TEXT(MID(Sales_Transactions[[#This Row],[Order Date]],2,5),"d/m/yyy")</f>
        <v>9/6/2011</v>
      </c>
      <c r="E414" s="2" t="str">
        <f>TEXT(MID(Sales_Transactions[[#This Row],[Order Date]],2,5),"d")</f>
        <v>9</v>
      </c>
      <c r="F414" s="2" t="str">
        <f>TEXT(MID(Sales_Transactions[[#This Row],[Order Date]],2,5),"m")</f>
        <v>6</v>
      </c>
      <c r="G414" s="2" t="str">
        <f>TEXT(MID(Sales_Transactions[[#This Row],[Order Date]],2,5),"yyy")</f>
        <v>2011</v>
      </c>
      <c r="H414" s="2" t="str">
        <f>TEXT(MID(Sales_Transactions[[#This Row],[Order Date]],2,5),"yyy/m")</f>
        <v>2011/6</v>
      </c>
      <c r="I414" t="s">
        <v>33</v>
      </c>
      <c r="J414">
        <f t="shared" si="36"/>
        <v>4</v>
      </c>
      <c r="K414" s="2">
        <v>41</v>
      </c>
      <c r="L414" s="3">
        <v>137.51</v>
      </c>
      <c r="M414" s="4">
        <v>0.02</v>
      </c>
      <c r="N414" s="5" t="s">
        <v>23</v>
      </c>
      <c r="O414" s="3">
        <v>21.62</v>
      </c>
      <c r="P414" s="3">
        <v>3.29</v>
      </c>
      <c r="Q414" s="3">
        <v>1.35</v>
      </c>
      <c r="R414" s="5" t="s">
        <v>624</v>
      </c>
      <c r="S414" s="5" t="s">
        <v>625</v>
      </c>
      <c r="T414" s="5" t="str">
        <f t="shared" si="37"/>
        <v>Susan Vittorini</v>
      </c>
      <c r="U414" t="s">
        <v>260</v>
      </c>
      <c r="V414" s="5" t="s">
        <v>47</v>
      </c>
      <c r="W414" s="5" t="s">
        <v>28</v>
      </c>
      <c r="X414" s="5" t="s">
        <v>82</v>
      </c>
      <c r="Y414" s="5" t="s">
        <v>771</v>
      </c>
      <c r="Z414" s="5" t="s">
        <v>84</v>
      </c>
      <c r="AA414" s="4">
        <v>0.4</v>
      </c>
      <c r="AB414" s="1">
        <v>40705</v>
      </c>
      <c r="AC414" s="1">
        <v>21284</v>
      </c>
      <c r="AD414">
        <f t="shared" si="38"/>
        <v>2</v>
      </c>
      <c r="AE414">
        <f t="shared" ca="1" si="39"/>
        <v>66</v>
      </c>
      <c r="AF414" t="str">
        <f t="shared" ca="1" si="40"/>
        <v>Over 65</v>
      </c>
      <c r="AG414" s="3">
        <f t="shared" si="41"/>
        <v>0.11315468292682927</v>
      </c>
      <c r="AH414" t="str">
        <f>_xlfn.IFNA(VLOOKUP(Sales_Transactions[[#This Row],[Order ID]],Returned_Items[#All],2,FALSE),"Not Returned")</f>
        <v>Not Returned</v>
      </c>
    </row>
    <row r="415" spans="1:34" hidden="1" x14ac:dyDescent="0.25">
      <c r="A415">
        <v>47620</v>
      </c>
      <c r="C415" t="s">
        <v>772</v>
      </c>
      <c r="D415" s="2" t="str">
        <f>TEXT(MID(Sales_Transactions[[#This Row],[Order Date]],2,5),"d/m/yyy")</f>
        <v>26/6/2012</v>
      </c>
      <c r="E415" s="2" t="str">
        <f>TEXT(MID(Sales_Transactions[[#This Row],[Order Date]],2,5),"d")</f>
        <v>26</v>
      </c>
      <c r="F415" s="2" t="str">
        <f>TEXT(MID(Sales_Transactions[[#This Row],[Order Date]],2,5),"m")</f>
        <v>6</v>
      </c>
      <c r="G415" s="2" t="str">
        <f>TEXT(MID(Sales_Transactions[[#This Row],[Order Date]],2,5),"yyy")</f>
        <v>2012</v>
      </c>
      <c r="H415" s="2" t="str">
        <f>TEXT(MID(Sales_Transactions[[#This Row],[Order Date]],2,5),"yyy/m")</f>
        <v>2012/6</v>
      </c>
      <c r="I415" t="s">
        <v>22</v>
      </c>
      <c r="J415">
        <f t="shared" si="36"/>
        <v>2</v>
      </c>
      <c r="K415" s="2">
        <v>27</v>
      </c>
      <c r="L415">
        <v>302.2</v>
      </c>
      <c r="M415">
        <v>0.04</v>
      </c>
      <c r="N415" t="s">
        <v>23</v>
      </c>
      <c r="O415">
        <v>20.27</v>
      </c>
      <c r="P415">
        <v>10.98</v>
      </c>
      <c r="Q415">
        <v>3.37</v>
      </c>
      <c r="R415" t="s">
        <v>517</v>
      </c>
      <c r="S415" t="s">
        <v>518</v>
      </c>
      <c r="T415" t="str">
        <f t="shared" si="37"/>
        <v>Charles McCrossin</v>
      </c>
      <c r="U415" t="s">
        <v>260</v>
      </c>
      <c r="V415" t="s">
        <v>47</v>
      </c>
      <c r="W415" t="s">
        <v>28</v>
      </c>
      <c r="X415" t="s">
        <v>221</v>
      </c>
      <c r="Y415" t="s">
        <v>773</v>
      </c>
      <c r="Z415" t="s">
        <v>60</v>
      </c>
      <c r="AA415">
        <v>0.56999999999999995</v>
      </c>
      <c r="AB415" s="1">
        <v>41095</v>
      </c>
      <c r="AC415" s="1"/>
      <c r="AD415">
        <f t="shared" si="38"/>
        <v>9</v>
      </c>
      <c r="AE415">
        <f t="shared" ca="1" si="39"/>
        <v>124</v>
      </c>
      <c r="AF415" t="str">
        <f t="shared" ca="1" si="40"/>
        <v>Over 65</v>
      </c>
      <c r="AG415">
        <f t="shared" si="41"/>
        <v>0.53131881481481491</v>
      </c>
      <c r="AH415" t="str">
        <f>_xlfn.IFNA(VLOOKUP(Sales_Transactions[[#This Row],[Order ID]],Returned_Items[#All],2,FALSE),"Not Returned")</f>
        <v>Returned</v>
      </c>
    </row>
    <row r="416" spans="1:34" x14ac:dyDescent="0.25">
      <c r="A416">
        <v>47749</v>
      </c>
      <c r="C416" t="s">
        <v>774</v>
      </c>
      <c r="D416" s="2" t="str">
        <f>TEXT(MID(Sales_Transactions[[#This Row],[Order Date]],2,5),"d/m/yyy")</f>
        <v>16/3/2010</v>
      </c>
      <c r="E416" s="2" t="str">
        <f>TEXT(MID(Sales_Transactions[[#This Row],[Order Date]],2,5),"d")</f>
        <v>16</v>
      </c>
      <c r="F416" s="2" t="str">
        <f>TEXT(MID(Sales_Transactions[[#This Row],[Order Date]],2,5),"m")</f>
        <v>3</v>
      </c>
      <c r="G416" s="2" t="str">
        <f>TEXT(MID(Sales_Transactions[[#This Row],[Order Date]],2,5),"yyy")</f>
        <v>2010</v>
      </c>
      <c r="H416" s="2" t="str">
        <f>TEXT(MID(Sales_Transactions[[#This Row],[Order Date]],2,5),"yyy/m")</f>
        <v>2010/3</v>
      </c>
      <c r="I416" t="s">
        <v>78</v>
      </c>
      <c r="J416">
        <f t="shared" si="36"/>
        <v>3</v>
      </c>
      <c r="K416" s="2">
        <v>46</v>
      </c>
      <c r="L416" s="3">
        <v>399.58</v>
      </c>
      <c r="M416" s="4">
        <v>0.04</v>
      </c>
      <c r="N416" s="5" t="s">
        <v>23</v>
      </c>
      <c r="O416" s="3">
        <v>-188.53</v>
      </c>
      <c r="P416" s="3">
        <v>8.4499999999999993</v>
      </c>
      <c r="Q416" s="3">
        <v>7.77</v>
      </c>
      <c r="R416" s="5" t="s">
        <v>441</v>
      </c>
      <c r="S416" s="5" t="s">
        <v>442</v>
      </c>
      <c r="T416" s="5" t="str">
        <f t="shared" si="37"/>
        <v>Cari Schnelling</v>
      </c>
      <c r="U416" t="s">
        <v>260</v>
      </c>
      <c r="V416" s="5" t="s">
        <v>27</v>
      </c>
      <c r="W416" s="5" t="s">
        <v>28</v>
      </c>
      <c r="X416" s="5" t="s">
        <v>221</v>
      </c>
      <c r="Y416" s="5" t="s">
        <v>775</v>
      </c>
      <c r="Z416" s="5" t="s">
        <v>60</v>
      </c>
      <c r="AA416" s="4">
        <v>0.55000000000000004</v>
      </c>
      <c r="AB416" s="1">
        <v>40253</v>
      </c>
      <c r="AC416" s="1">
        <v>21262</v>
      </c>
      <c r="AD416">
        <f t="shared" si="38"/>
        <v>0</v>
      </c>
      <c r="AE416">
        <f t="shared" ca="1" si="39"/>
        <v>66</v>
      </c>
      <c r="AF416" t="str">
        <f t="shared" ca="1" si="40"/>
        <v>Over 65</v>
      </c>
      <c r="AG416" s="3">
        <f t="shared" si="41"/>
        <v>0.35253521739130433</v>
      </c>
      <c r="AH416" t="str">
        <f>_xlfn.IFNA(VLOOKUP(Sales_Transactions[[#This Row],[Order ID]],Returned_Items[#All],2,FALSE),"Not Returned")</f>
        <v>Not Returned</v>
      </c>
    </row>
    <row r="417" spans="1:34" x14ac:dyDescent="0.25">
      <c r="A417">
        <v>47873</v>
      </c>
      <c r="C417" t="s">
        <v>776</v>
      </c>
      <c r="D417" s="2" t="str">
        <f>TEXT(MID(Sales_Transactions[[#This Row],[Order Date]],2,5),"d/m/yyy")</f>
        <v>13/11/2010</v>
      </c>
      <c r="E417" s="2" t="str">
        <f>TEXT(MID(Sales_Transactions[[#This Row],[Order Date]],2,5),"d")</f>
        <v>13</v>
      </c>
      <c r="F417" s="2" t="str">
        <f>TEXT(MID(Sales_Transactions[[#This Row],[Order Date]],2,5),"m")</f>
        <v>11</v>
      </c>
      <c r="G417" s="2" t="str">
        <f>TEXT(MID(Sales_Transactions[[#This Row],[Order Date]],2,5),"yyy")</f>
        <v>2010</v>
      </c>
      <c r="H417" s="2" t="str">
        <f>TEXT(MID(Sales_Transactions[[#This Row],[Order Date]],2,5),"yyy/m")</f>
        <v>2010/11</v>
      </c>
      <c r="I417" t="s">
        <v>101</v>
      </c>
      <c r="J417">
        <f t="shared" si="36"/>
        <v>1</v>
      </c>
      <c r="K417" s="2">
        <v>8</v>
      </c>
      <c r="L417" s="3">
        <v>52.39</v>
      </c>
      <c r="M417" s="4">
        <v>0.08</v>
      </c>
      <c r="N417" s="5" t="s">
        <v>23</v>
      </c>
      <c r="O417" s="3">
        <v>-17.38</v>
      </c>
      <c r="P417" s="3">
        <v>5.89</v>
      </c>
      <c r="Q417" s="3">
        <v>5.57</v>
      </c>
      <c r="R417" s="5" t="s">
        <v>287</v>
      </c>
      <c r="S417" s="5" t="s">
        <v>288</v>
      </c>
      <c r="T417" s="5" t="str">
        <f t="shared" si="37"/>
        <v>Doug Bickford</v>
      </c>
      <c r="U417" t="s">
        <v>260</v>
      </c>
      <c r="V417" s="5" t="s">
        <v>47</v>
      </c>
      <c r="W417" s="5" t="s">
        <v>57</v>
      </c>
      <c r="X417" s="5" t="s">
        <v>58</v>
      </c>
      <c r="Y417" s="5" t="s">
        <v>777</v>
      </c>
      <c r="Z417" s="5" t="s">
        <v>43</v>
      </c>
      <c r="AA417" s="4">
        <v>0.41</v>
      </c>
      <c r="AB417" s="1">
        <v>40497</v>
      </c>
      <c r="AC417" s="1">
        <v>17689</v>
      </c>
      <c r="AD417">
        <f t="shared" si="38"/>
        <v>2</v>
      </c>
      <c r="AE417">
        <f t="shared" ca="1" si="39"/>
        <v>76</v>
      </c>
      <c r="AF417" t="str">
        <f t="shared" ca="1" si="40"/>
        <v>Over 65</v>
      </c>
      <c r="AG417" s="3">
        <f t="shared" si="41"/>
        <v>1.4319109999999999</v>
      </c>
      <c r="AH417" t="str">
        <f>_xlfn.IFNA(VLOOKUP(Sales_Transactions[[#This Row],[Order ID]],Returned_Items[#All],2,FALSE),"Not Returned")</f>
        <v>Not Returned</v>
      </c>
    </row>
    <row r="418" spans="1:34" x14ac:dyDescent="0.25">
      <c r="A418">
        <v>47943</v>
      </c>
      <c r="C418" t="s">
        <v>448</v>
      </c>
      <c r="D418" s="2" t="str">
        <f>TEXT(MID(Sales_Transactions[[#This Row],[Order Date]],2,5),"d/m/yyy")</f>
        <v>14/11/2009</v>
      </c>
      <c r="E418" s="2" t="str">
        <f>TEXT(MID(Sales_Transactions[[#This Row],[Order Date]],2,5),"d")</f>
        <v>14</v>
      </c>
      <c r="F418" s="2" t="str">
        <f>TEXT(MID(Sales_Transactions[[#This Row],[Order Date]],2,5),"m")</f>
        <v>11</v>
      </c>
      <c r="G418" s="2" t="str">
        <f>TEXT(MID(Sales_Transactions[[#This Row],[Order Date]],2,5),"yyy")</f>
        <v>2009</v>
      </c>
      <c r="H418" s="2" t="str">
        <f>TEXT(MID(Sales_Transactions[[#This Row],[Order Date]],2,5),"yyy/m")</f>
        <v>2009/11</v>
      </c>
      <c r="I418" t="s">
        <v>78</v>
      </c>
      <c r="J418">
        <f t="shared" si="36"/>
        <v>3</v>
      </c>
      <c r="K418" s="2">
        <v>12</v>
      </c>
      <c r="L418" s="3">
        <v>61.09</v>
      </c>
      <c r="M418" s="4">
        <v>0.04</v>
      </c>
      <c r="N418" s="5" t="s">
        <v>23</v>
      </c>
      <c r="O418" s="3">
        <v>24.06</v>
      </c>
      <c r="P418" s="3">
        <v>4.91</v>
      </c>
      <c r="Q418" s="3">
        <v>0.5</v>
      </c>
      <c r="R418" s="5" t="s">
        <v>122</v>
      </c>
      <c r="S418" s="5" t="s">
        <v>123</v>
      </c>
      <c r="T418" s="5" t="str">
        <f t="shared" si="37"/>
        <v>Don Miller</v>
      </c>
      <c r="U418" t="s">
        <v>260</v>
      </c>
      <c r="V418" s="5" t="s">
        <v>74</v>
      </c>
      <c r="W418" s="5" t="s">
        <v>28</v>
      </c>
      <c r="X418" s="5" t="s">
        <v>115</v>
      </c>
      <c r="Y418" s="5" t="s">
        <v>778</v>
      </c>
      <c r="Z418" s="5" t="s">
        <v>43</v>
      </c>
      <c r="AA418" s="4">
        <v>0.36</v>
      </c>
      <c r="AB418" s="1">
        <v>40131</v>
      </c>
      <c r="AC418" s="1">
        <v>17976</v>
      </c>
      <c r="AD418">
        <f t="shared" si="38"/>
        <v>0</v>
      </c>
      <c r="AE418">
        <f t="shared" ca="1" si="39"/>
        <v>75</v>
      </c>
      <c r="AF418" t="str">
        <f t="shared" ca="1" si="40"/>
        <v>Over 65</v>
      </c>
      <c r="AG418" s="3">
        <f t="shared" si="41"/>
        <v>0.45066966666666669</v>
      </c>
      <c r="AH418" t="str">
        <f>_xlfn.IFNA(VLOOKUP(Sales_Transactions[[#This Row],[Order ID]],Returned_Items[#All],2,FALSE),"Not Returned")</f>
        <v>Not Returned</v>
      </c>
    </row>
    <row r="419" spans="1:34" x14ac:dyDescent="0.25">
      <c r="A419">
        <v>47943</v>
      </c>
      <c r="C419" t="s">
        <v>448</v>
      </c>
      <c r="D419" s="2" t="str">
        <f>TEXT(MID(Sales_Transactions[[#This Row],[Order Date]],2,5),"d/m/yyy")</f>
        <v>14/11/2009</v>
      </c>
      <c r="E419" s="2" t="str">
        <f>TEXT(MID(Sales_Transactions[[#This Row],[Order Date]],2,5),"d")</f>
        <v>14</v>
      </c>
      <c r="F419" s="2" t="str">
        <f>TEXT(MID(Sales_Transactions[[#This Row],[Order Date]],2,5),"m")</f>
        <v>11</v>
      </c>
      <c r="G419" s="2" t="str">
        <f>TEXT(MID(Sales_Transactions[[#This Row],[Order Date]],2,5),"yyy")</f>
        <v>2009</v>
      </c>
      <c r="H419" s="2" t="str">
        <f>TEXT(MID(Sales_Transactions[[#This Row],[Order Date]],2,5),"yyy/m")</f>
        <v>2009/11</v>
      </c>
      <c r="I419" t="s">
        <v>78</v>
      </c>
      <c r="J419">
        <f t="shared" si="36"/>
        <v>3</v>
      </c>
      <c r="K419" s="2">
        <v>48</v>
      </c>
      <c r="L419" s="3">
        <v>777.76</v>
      </c>
      <c r="M419" s="4">
        <v>0.02</v>
      </c>
      <c r="N419" s="5" t="s">
        <v>23</v>
      </c>
      <c r="O419" s="3">
        <v>63.46</v>
      </c>
      <c r="P419" s="3">
        <v>15.94</v>
      </c>
      <c r="Q419" s="3">
        <v>5.45</v>
      </c>
      <c r="R419" s="5" t="s">
        <v>122</v>
      </c>
      <c r="S419" s="5" t="s">
        <v>123</v>
      </c>
      <c r="T419" s="5" t="str">
        <f t="shared" si="37"/>
        <v>Don Miller</v>
      </c>
      <c r="U419" t="s">
        <v>260</v>
      </c>
      <c r="V419" s="5" t="s">
        <v>74</v>
      </c>
      <c r="W419" s="5" t="s">
        <v>28</v>
      </c>
      <c r="X419" s="5" t="s">
        <v>124</v>
      </c>
      <c r="Y419" s="5" t="s">
        <v>779</v>
      </c>
      <c r="Z419" s="5" t="s">
        <v>60</v>
      </c>
      <c r="AA419" s="4">
        <v>0.55000000000000004</v>
      </c>
      <c r="AB419" s="1">
        <v>40132</v>
      </c>
      <c r="AC419" s="1">
        <v>17955</v>
      </c>
      <c r="AD419">
        <f t="shared" si="38"/>
        <v>1</v>
      </c>
      <c r="AE419">
        <f t="shared" ca="1" si="39"/>
        <v>75</v>
      </c>
      <c r="AF419" t="str">
        <f t="shared" ca="1" si="40"/>
        <v>Over 65</v>
      </c>
      <c r="AG419" s="3">
        <f t="shared" si="41"/>
        <v>0.44555858333333331</v>
      </c>
      <c r="AH419" t="str">
        <f>_xlfn.IFNA(VLOOKUP(Sales_Transactions[[#This Row],[Order ID]],Returned_Items[#All],2,FALSE),"Not Returned")</f>
        <v>Not Returned</v>
      </c>
    </row>
    <row r="420" spans="1:34" x14ac:dyDescent="0.25">
      <c r="A420">
        <v>48101</v>
      </c>
      <c r="C420" t="s">
        <v>780</v>
      </c>
      <c r="D420" s="2" t="str">
        <f>TEXT(MID(Sales_Transactions[[#This Row],[Order Date]],2,5),"d/m/yyy")</f>
        <v>12/9/2011</v>
      </c>
      <c r="E420" s="2" t="str">
        <f>TEXT(MID(Sales_Transactions[[#This Row],[Order Date]],2,5),"d")</f>
        <v>12</v>
      </c>
      <c r="F420" s="2" t="str">
        <f>TEXT(MID(Sales_Transactions[[#This Row],[Order Date]],2,5),"m")</f>
        <v>9</v>
      </c>
      <c r="G420" s="2" t="str">
        <f>TEXT(MID(Sales_Transactions[[#This Row],[Order Date]],2,5),"yyy")</f>
        <v>2011</v>
      </c>
      <c r="H420" s="2" t="str">
        <f>TEXT(MID(Sales_Transactions[[#This Row],[Order Date]],2,5),"yyy/m")</f>
        <v>2011/9</v>
      </c>
      <c r="I420" t="s">
        <v>33</v>
      </c>
      <c r="J420">
        <f t="shared" si="36"/>
        <v>4</v>
      </c>
      <c r="K420" s="2">
        <v>4</v>
      </c>
      <c r="L420" s="3">
        <v>108.87</v>
      </c>
      <c r="M420" s="4">
        <v>0.05</v>
      </c>
      <c r="N420" s="5" t="s">
        <v>23</v>
      </c>
      <c r="O420" s="3">
        <v>-39.92</v>
      </c>
      <c r="P420" s="3">
        <v>22.84</v>
      </c>
      <c r="Q420" s="3">
        <v>16.87</v>
      </c>
      <c r="R420" s="5" t="s">
        <v>462</v>
      </c>
      <c r="S420" s="5" t="s">
        <v>463</v>
      </c>
      <c r="T420" s="5" t="str">
        <f t="shared" si="37"/>
        <v>Fred Wasserman</v>
      </c>
      <c r="U420" t="s">
        <v>260</v>
      </c>
      <c r="V420" s="5" t="s">
        <v>74</v>
      </c>
      <c r="W420" s="5" t="s">
        <v>28</v>
      </c>
      <c r="X420" s="5" t="s">
        <v>75</v>
      </c>
      <c r="Y420" s="5" t="s">
        <v>403</v>
      </c>
      <c r="Z420" s="5" t="s">
        <v>43</v>
      </c>
      <c r="AA420" s="4">
        <v>0.39</v>
      </c>
      <c r="AB420" s="1">
        <v>40800</v>
      </c>
      <c r="AC420" s="1">
        <v>17938</v>
      </c>
      <c r="AD420">
        <f t="shared" si="38"/>
        <v>2</v>
      </c>
      <c r="AE420">
        <f t="shared" ca="1" si="39"/>
        <v>75</v>
      </c>
      <c r="AF420" t="str">
        <f t="shared" ca="1" si="40"/>
        <v>Over 65</v>
      </c>
      <c r="AG420" s="3">
        <f t="shared" si="41"/>
        <v>9.9246449999999999</v>
      </c>
      <c r="AH420" t="str">
        <f>_xlfn.IFNA(VLOOKUP(Sales_Transactions[[#This Row],[Order ID]],Returned_Items[#All],2,FALSE),"Not Returned")</f>
        <v>Not Returned</v>
      </c>
    </row>
    <row r="421" spans="1:34" x14ac:dyDescent="0.25">
      <c r="A421">
        <v>48295</v>
      </c>
      <c r="C421" t="s">
        <v>781</v>
      </c>
      <c r="D421" s="2" t="str">
        <f>TEXT(MID(Sales_Transactions[[#This Row],[Order Date]],2,5),"d/m/yyy")</f>
        <v>23/11/2009</v>
      </c>
      <c r="E421" s="2" t="str">
        <f>TEXT(MID(Sales_Transactions[[#This Row],[Order Date]],2,5),"d")</f>
        <v>23</v>
      </c>
      <c r="F421" s="2" t="str">
        <f>TEXT(MID(Sales_Transactions[[#This Row],[Order Date]],2,5),"m")</f>
        <v>11</v>
      </c>
      <c r="G421" s="2" t="str">
        <f>TEXT(MID(Sales_Transactions[[#This Row],[Order Date]],2,5),"yyy")</f>
        <v>2009</v>
      </c>
      <c r="H421" s="2" t="str">
        <f>TEXT(MID(Sales_Transactions[[#This Row],[Order Date]],2,5),"yyy/m")</f>
        <v>2009/11</v>
      </c>
      <c r="I421" t="s">
        <v>78</v>
      </c>
      <c r="J421">
        <f t="shared" si="36"/>
        <v>3</v>
      </c>
      <c r="K421" s="2">
        <v>48</v>
      </c>
      <c r="L421" s="3">
        <v>10051.52</v>
      </c>
      <c r="M421" s="4">
        <v>0.05</v>
      </c>
      <c r="N421" s="5" t="s">
        <v>23</v>
      </c>
      <c r="O421" s="3">
        <v>4938.78</v>
      </c>
      <c r="P421" s="3">
        <v>204.1</v>
      </c>
      <c r="Q421" s="3">
        <v>13.99</v>
      </c>
      <c r="R421" s="5" t="s">
        <v>267</v>
      </c>
      <c r="S421" s="5" t="s">
        <v>449</v>
      </c>
      <c r="T421" s="5" t="str">
        <f t="shared" si="37"/>
        <v>Bryan Mills</v>
      </c>
      <c r="U421" t="s">
        <v>260</v>
      </c>
      <c r="V421" s="5" t="s">
        <v>27</v>
      </c>
      <c r="W421" s="5" t="s">
        <v>48</v>
      </c>
      <c r="X421" s="5" t="s">
        <v>324</v>
      </c>
      <c r="Y421" s="5" t="s">
        <v>782</v>
      </c>
      <c r="Z421" s="5" t="s">
        <v>56</v>
      </c>
      <c r="AA421" s="4">
        <v>0.37</v>
      </c>
      <c r="AB421" s="1">
        <v>40142</v>
      </c>
      <c r="AC421" s="1">
        <v>17947</v>
      </c>
      <c r="AD421">
        <f t="shared" si="38"/>
        <v>2</v>
      </c>
      <c r="AE421">
        <f t="shared" ca="1" si="39"/>
        <v>75</v>
      </c>
      <c r="AF421" t="str">
        <f t="shared" ca="1" si="40"/>
        <v>Over 65</v>
      </c>
      <c r="AG421" s="3">
        <f t="shared" si="41"/>
        <v>4.541415625</v>
      </c>
      <c r="AH421" t="str">
        <f>_xlfn.IFNA(VLOOKUP(Sales_Transactions[[#This Row],[Order ID]],Returned_Items[#All],2,FALSE),"Not Returned")</f>
        <v>Returned</v>
      </c>
    </row>
    <row r="422" spans="1:34" x14ac:dyDescent="0.25">
      <c r="A422">
        <v>48839</v>
      </c>
      <c r="C422" t="s">
        <v>783</v>
      </c>
      <c r="D422" s="2" t="str">
        <f>TEXT(MID(Sales_Transactions[[#This Row],[Order Date]],2,5),"d/m/yyy")</f>
        <v>10/7/2010</v>
      </c>
      <c r="E422" s="2" t="str">
        <f>TEXT(MID(Sales_Transactions[[#This Row],[Order Date]],2,5),"d")</f>
        <v>10</v>
      </c>
      <c r="F422" s="2" t="str">
        <f>TEXT(MID(Sales_Transactions[[#This Row],[Order Date]],2,5),"m")</f>
        <v>7</v>
      </c>
      <c r="G422" s="2" t="str">
        <f>TEXT(MID(Sales_Transactions[[#This Row],[Order Date]],2,5),"yyy")</f>
        <v>2010</v>
      </c>
      <c r="H422" s="2" t="str">
        <f>TEXT(MID(Sales_Transactions[[#This Row],[Order Date]],2,5),"yyy/m")</f>
        <v>2010/7</v>
      </c>
      <c r="I422" t="s">
        <v>101</v>
      </c>
      <c r="J422">
        <f t="shared" si="36"/>
        <v>1</v>
      </c>
      <c r="K422" s="2">
        <v>1</v>
      </c>
      <c r="L422" s="3">
        <v>97.13</v>
      </c>
      <c r="M422" s="4">
        <v>0.05</v>
      </c>
      <c r="N422" s="5" t="s">
        <v>23</v>
      </c>
      <c r="O422" s="3">
        <v>-37.06</v>
      </c>
      <c r="P422" s="3">
        <v>98.31</v>
      </c>
      <c r="Q422" s="3">
        <v>0.49</v>
      </c>
      <c r="R422" s="5" t="s">
        <v>53</v>
      </c>
      <c r="S422" s="5" t="s">
        <v>86</v>
      </c>
      <c r="T422" s="5" t="str">
        <f t="shared" si="37"/>
        <v>Carlos Daly</v>
      </c>
      <c r="U422" t="s">
        <v>260</v>
      </c>
      <c r="V422" s="5" t="s">
        <v>47</v>
      </c>
      <c r="W422" s="5" t="s">
        <v>28</v>
      </c>
      <c r="X422" s="5" t="s">
        <v>115</v>
      </c>
      <c r="Y422" s="5" t="s">
        <v>784</v>
      </c>
      <c r="Z422" s="5" t="s">
        <v>43</v>
      </c>
      <c r="AA422" s="4">
        <v>0.36</v>
      </c>
      <c r="AB422" s="1">
        <v>40371</v>
      </c>
      <c r="AC422" s="1">
        <v>18456</v>
      </c>
      <c r="AD422">
        <f t="shared" si="38"/>
        <v>2</v>
      </c>
      <c r="AE422">
        <f t="shared" ca="1" si="39"/>
        <v>74</v>
      </c>
      <c r="AF422" t="str">
        <f t="shared" ca="1" si="40"/>
        <v>Over 65</v>
      </c>
      <c r="AG422" s="3">
        <f t="shared" si="41"/>
        <v>98.750844999999998</v>
      </c>
      <c r="AH422" t="str">
        <f>_xlfn.IFNA(VLOOKUP(Sales_Transactions[[#This Row],[Order ID]],Returned_Items[#All],2,FALSE),"Not Returned")</f>
        <v>Not Returned</v>
      </c>
    </row>
    <row r="423" spans="1:34" x14ac:dyDescent="0.25">
      <c r="A423">
        <v>49154</v>
      </c>
      <c r="C423" t="s">
        <v>785</v>
      </c>
      <c r="D423" s="2" t="str">
        <f>TEXT(MID(Sales_Transactions[[#This Row],[Order Date]],2,5),"d/m/yyy")</f>
        <v>6/3/2009</v>
      </c>
      <c r="E423" s="2" t="str">
        <f>TEXT(MID(Sales_Transactions[[#This Row],[Order Date]],2,5),"d")</f>
        <v>6</v>
      </c>
      <c r="F423" s="2" t="str">
        <f>TEXT(MID(Sales_Transactions[[#This Row],[Order Date]],2,5),"m")</f>
        <v>3</v>
      </c>
      <c r="G423" s="2" t="str">
        <f>TEXT(MID(Sales_Transactions[[#This Row],[Order Date]],2,5),"yyy")</f>
        <v>2009</v>
      </c>
      <c r="H423" s="2" t="str">
        <f>TEXT(MID(Sales_Transactions[[#This Row],[Order Date]],2,5),"yyy/m")</f>
        <v>2009/3</v>
      </c>
      <c r="I423" t="s">
        <v>78</v>
      </c>
      <c r="J423">
        <f t="shared" si="36"/>
        <v>3</v>
      </c>
      <c r="K423" s="2">
        <v>26</v>
      </c>
      <c r="L423" s="3">
        <v>1523.5</v>
      </c>
      <c r="M423" s="4">
        <v>7.0000000000000007E-2</v>
      </c>
      <c r="N423" s="5" t="s">
        <v>23</v>
      </c>
      <c r="O423" s="3">
        <v>-807.89</v>
      </c>
      <c r="P423" s="3">
        <v>60.98</v>
      </c>
      <c r="Q423" s="3">
        <v>49</v>
      </c>
      <c r="R423" s="5" t="s">
        <v>211</v>
      </c>
      <c r="S423" s="5" t="s">
        <v>212</v>
      </c>
      <c r="T423" s="5" t="str">
        <f t="shared" si="37"/>
        <v>Joy Bell</v>
      </c>
      <c r="U423" t="s">
        <v>260</v>
      </c>
      <c r="V423" s="5" t="s">
        <v>74</v>
      </c>
      <c r="W423" s="5" t="s">
        <v>28</v>
      </c>
      <c r="X423" s="5" t="s">
        <v>38</v>
      </c>
      <c r="Y423" s="5" t="s">
        <v>786</v>
      </c>
      <c r="Z423" s="5" t="s">
        <v>31</v>
      </c>
      <c r="AA423" s="4">
        <v>0.59</v>
      </c>
      <c r="AB423" s="1">
        <v>39879</v>
      </c>
      <c r="AC423" s="1">
        <v>18463</v>
      </c>
      <c r="AD423">
        <f t="shared" si="38"/>
        <v>1</v>
      </c>
      <c r="AE423">
        <f t="shared" ca="1" si="39"/>
        <v>74</v>
      </c>
      <c r="AF423" t="str">
        <f t="shared" ca="1" si="40"/>
        <v>Over 65</v>
      </c>
      <c r="AG423" s="3">
        <f t="shared" si="41"/>
        <v>4.2283582307692305</v>
      </c>
      <c r="AH423" t="str">
        <f>_xlfn.IFNA(VLOOKUP(Sales_Transactions[[#This Row],[Order ID]],Returned_Items[#All],2,FALSE),"Not Returned")</f>
        <v>Not Returned</v>
      </c>
    </row>
    <row r="424" spans="1:34" x14ac:dyDescent="0.25">
      <c r="A424">
        <v>49921</v>
      </c>
      <c r="C424" t="s">
        <v>787</v>
      </c>
      <c r="D424" s="2" t="str">
        <f>TEXT(MID(Sales_Transactions[[#This Row],[Order Date]],2,5),"d/m/yyy")</f>
        <v>17/2/2011</v>
      </c>
      <c r="E424" s="2" t="str">
        <f>TEXT(MID(Sales_Transactions[[#This Row],[Order Date]],2,5),"d")</f>
        <v>17</v>
      </c>
      <c r="F424" s="2" t="str">
        <f>TEXT(MID(Sales_Transactions[[#This Row],[Order Date]],2,5),"m")</f>
        <v>2</v>
      </c>
      <c r="G424" s="2" t="str">
        <f>TEXT(MID(Sales_Transactions[[#This Row],[Order Date]],2,5),"yyy")</f>
        <v>2011</v>
      </c>
      <c r="H424" s="2" t="str">
        <f>TEXT(MID(Sales_Transactions[[#This Row],[Order Date]],2,5),"yyy/m")</f>
        <v>2011/2</v>
      </c>
      <c r="I424" t="s">
        <v>22</v>
      </c>
      <c r="J424">
        <f t="shared" si="36"/>
        <v>2</v>
      </c>
      <c r="K424" s="2">
        <v>5</v>
      </c>
      <c r="L424" s="3">
        <v>756.15</v>
      </c>
      <c r="M424" s="4">
        <v>0.06</v>
      </c>
      <c r="N424" s="5" t="s">
        <v>34</v>
      </c>
      <c r="O424" s="3">
        <v>-280.27999999999997</v>
      </c>
      <c r="P424" s="3">
        <v>145.44999999999999</v>
      </c>
      <c r="Q424" s="3">
        <v>17.850000000000001</v>
      </c>
      <c r="R424" s="5" t="s">
        <v>90</v>
      </c>
      <c r="S424" s="5" t="s">
        <v>91</v>
      </c>
      <c r="T424" s="5" t="str">
        <f t="shared" si="37"/>
        <v>Claudia Miner</v>
      </c>
      <c r="U424" t="s">
        <v>260</v>
      </c>
      <c r="V424" s="5" t="s">
        <v>27</v>
      </c>
      <c r="W424" s="5" t="s">
        <v>48</v>
      </c>
      <c r="X424" s="5" t="s">
        <v>324</v>
      </c>
      <c r="Y424" s="5" t="s">
        <v>365</v>
      </c>
      <c r="Z424" s="5" t="s">
        <v>40</v>
      </c>
      <c r="AA424" s="4">
        <v>0.56000000000000005</v>
      </c>
      <c r="AB424" s="1">
        <v>40595</v>
      </c>
      <c r="AC424" s="1">
        <v>18507</v>
      </c>
      <c r="AD424">
        <f t="shared" si="38"/>
        <v>4</v>
      </c>
      <c r="AE424">
        <f t="shared" ca="1" si="39"/>
        <v>73</v>
      </c>
      <c r="AF424" t="str">
        <f t="shared" ca="1" si="40"/>
        <v>Over 65</v>
      </c>
      <c r="AG424" s="3">
        <f t="shared" si="41"/>
        <v>32.642545999999996</v>
      </c>
      <c r="AH424" t="str">
        <f>_xlfn.IFNA(VLOOKUP(Sales_Transactions[[#This Row],[Order ID]],Returned_Items[#All],2,FALSE),"Not Returned")</f>
        <v>Not Returned</v>
      </c>
    </row>
    <row r="425" spans="1:34" x14ac:dyDescent="0.25">
      <c r="A425">
        <v>49921</v>
      </c>
      <c r="C425" t="s">
        <v>787</v>
      </c>
      <c r="D425" s="2" t="str">
        <f>TEXT(MID(Sales_Transactions[[#This Row],[Order Date]],2,5),"d/m/yyy")</f>
        <v>17/2/2011</v>
      </c>
      <c r="E425" s="2" t="str">
        <f>TEXT(MID(Sales_Transactions[[#This Row],[Order Date]],2,5),"d")</f>
        <v>17</v>
      </c>
      <c r="F425" s="2" t="str">
        <f>TEXT(MID(Sales_Transactions[[#This Row],[Order Date]],2,5),"m")</f>
        <v>2</v>
      </c>
      <c r="G425" s="2" t="str">
        <f>TEXT(MID(Sales_Transactions[[#This Row],[Order Date]],2,5),"yyy")</f>
        <v>2011</v>
      </c>
      <c r="H425" s="2" t="str">
        <f>TEXT(MID(Sales_Transactions[[#This Row],[Order Date]],2,5),"yyy/m")</f>
        <v>2011/2</v>
      </c>
      <c r="I425" t="s">
        <v>22</v>
      </c>
      <c r="J425">
        <f t="shared" si="36"/>
        <v>2</v>
      </c>
      <c r="K425" s="2">
        <v>1</v>
      </c>
      <c r="L425" s="3">
        <v>18.149999999999999</v>
      </c>
      <c r="M425" s="4">
        <v>0.04</v>
      </c>
      <c r="N425" s="5" t="s">
        <v>23</v>
      </c>
      <c r="O425" s="3">
        <v>-7.26</v>
      </c>
      <c r="P425" s="3">
        <v>12.28</v>
      </c>
      <c r="Q425" s="3">
        <v>6.13</v>
      </c>
      <c r="R425" s="5" t="s">
        <v>90</v>
      </c>
      <c r="S425" s="5" t="s">
        <v>91</v>
      </c>
      <c r="T425" s="5" t="str">
        <f t="shared" si="37"/>
        <v>Claudia Miner</v>
      </c>
      <c r="U425" t="s">
        <v>260</v>
      </c>
      <c r="V425" s="5" t="s">
        <v>27</v>
      </c>
      <c r="W425" s="5" t="s">
        <v>28</v>
      </c>
      <c r="X425" s="5" t="s">
        <v>29</v>
      </c>
      <c r="Y425" s="5" t="s">
        <v>433</v>
      </c>
      <c r="Z425" s="5" t="s">
        <v>43</v>
      </c>
      <c r="AA425" s="4">
        <v>0.56999999999999995</v>
      </c>
      <c r="AB425" s="1">
        <v>40593</v>
      </c>
      <c r="AC425" s="1">
        <v>21494</v>
      </c>
      <c r="AD425">
        <f t="shared" si="38"/>
        <v>2</v>
      </c>
      <c r="AE425">
        <f t="shared" ca="1" si="39"/>
        <v>65</v>
      </c>
      <c r="AF425" t="str">
        <f t="shared" ca="1" si="40"/>
        <v>Over 65</v>
      </c>
      <c r="AG425" s="3">
        <f t="shared" si="41"/>
        <v>18.405087999999999</v>
      </c>
      <c r="AH425" t="str">
        <f>_xlfn.IFNA(VLOOKUP(Sales_Transactions[[#This Row],[Order ID]],Returned_Items[#All],2,FALSE),"Not Returned")</f>
        <v>Not Returned</v>
      </c>
    </row>
    <row r="426" spans="1:34" x14ac:dyDescent="0.25">
      <c r="A426">
        <v>49952</v>
      </c>
      <c r="C426" t="s">
        <v>505</v>
      </c>
      <c r="D426" s="2" t="str">
        <f>TEXT(MID(Sales_Transactions[[#This Row],[Order Date]],2,5),"d/m/yyy")</f>
        <v>19/11/2011</v>
      </c>
      <c r="E426" s="2" t="str">
        <f>TEXT(MID(Sales_Transactions[[#This Row],[Order Date]],2,5),"d")</f>
        <v>19</v>
      </c>
      <c r="F426" s="2" t="str">
        <f>TEXT(MID(Sales_Transactions[[#This Row],[Order Date]],2,5),"m")</f>
        <v>11</v>
      </c>
      <c r="G426" s="2" t="str">
        <f>TEXT(MID(Sales_Transactions[[#This Row],[Order Date]],2,5),"yyy")</f>
        <v>2011</v>
      </c>
      <c r="H426" s="2" t="str">
        <f>TEXT(MID(Sales_Transactions[[#This Row],[Order Date]],2,5),"yyy/m")</f>
        <v>2011/11</v>
      </c>
      <c r="I426" t="s">
        <v>33</v>
      </c>
      <c r="J426">
        <f t="shared" si="36"/>
        <v>4</v>
      </c>
      <c r="K426" s="2">
        <v>12</v>
      </c>
      <c r="L426" s="3">
        <v>1323.67</v>
      </c>
      <c r="M426" s="4">
        <v>0.04</v>
      </c>
      <c r="N426" s="5" t="s">
        <v>67</v>
      </c>
      <c r="O426" s="3">
        <v>630.28</v>
      </c>
      <c r="P426" s="3">
        <v>107.53</v>
      </c>
      <c r="Q426" s="3">
        <v>5.81</v>
      </c>
      <c r="R426" s="5" t="s">
        <v>194</v>
      </c>
      <c r="S426" s="5" t="s">
        <v>195</v>
      </c>
      <c r="T426" s="5" t="str">
        <f t="shared" si="37"/>
        <v>Beth Thompson</v>
      </c>
      <c r="U426" t="s">
        <v>260</v>
      </c>
      <c r="V426" s="5" t="s">
        <v>47</v>
      </c>
      <c r="W426" s="5" t="s">
        <v>57</v>
      </c>
      <c r="X426" s="5" t="s">
        <v>58</v>
      </c>
      <c r="Y426" s="5" t="s">
        <v>788</v>
      </c>
      <c r="Z426" s="5" t="s">
        <v>56</v>
      </c>
      <c r="AA426" s="4">
        <v>0.65</v>
      </c>
      <c r="AB426" s="1">
        <v>40867</v>
      </c>
      <c r="AC426" s="1">
        <v>21161</v>
      </c>
      <c r="AD426">
        <f t="shared" si="38"/>
        <v>1</v>
      </c>
      <c r="AE426">
        <f t="shared" ca="1" si="39"/>
        <v>66</v>
      </c>
      <c r="AF426" t="str">
        <f t="shared" ca="1" si="40"/>
        <v>Over 65</v>
      </c>
      <c r="AG426" s="3">
        <f t="shared" si="41"/>
        <v>9.441415666666666</v>
      </c>
      <c r="AH426" t="str">
        <f>_xlfn.IFNA(VLOOKUP(Sales_Transactions[[#This Row],[Order ID]],Returned_Items[#All],2,FALSE),"Not Returned")</f>
        <v>Not Returned</v>
      </c>
    </row>
    <row r="427" spans="1:34" x14ac:dyDescent="0.25">
      <c r="A427">
        <v>50117</v>
      </c>
      <c r="C427" t="s">
        <v>789</v>
      </c>
      <c r="D427" s="2" t="str">
        <f>TEXT(MID(Sales_Transactions[[#This Row],[Order Date]],2,5),"d/m/yyy")</f>
        <v>3/6/2011</v>
      </c>
      <c r="E427" s="2" t="str">
        <f>TEXT(MID(Sales_Transactions[[#This Row],[Order Date]],2,5),"d")</f>
        <v>3</v>
      </c>
      <c r="F427" s="2" t="str">
        <f>TEXT(MID(Sales_Transactions[[#This Row],[Order Date]],2,5),"m")</f>
        <v>6</v>
      </c>
      <c r="G427" s="2" t="str">
        <f>TEXT(MID(Sales_Transactions[[#This Row],[Order Date]],2,5),"yyy")</f>
        <v>2011</v>
      </c>
      <c r="H427" s="2" t="str">
        <f>TEXT(MID(Sales_Transactions[[#This Row],[Order Date]],2,5),"yyy/m")</f>
        <v>2011/6</v>
      </c>
      <c r="I427" t="s">
        <v>101</v>
      </c>
      <c r="J427">
        <f t="shared" si="36"/>
        <v>1</v>
      </c>
      <c r="K427" s="2">
        <v>17</v>
      </c>
      <c r="L427" s="3">
        <v>47.44</v>
      </c>
      <c r="M427" s="4">
        <v>0.09</v>
      </c>
      <c r="N427" s="5" t="s">
        <v>23</v>
      </c>
      <c r="O427" s="3">
        <v>14.49</v>
      </c>
      <c r="P427" s="3">
        <v>2.89</v>
      </c>
      <c r="Q427" s="3">
        <v>0.5</v>
      </c>
      <c r="R427" s="5" t="s">
        <v>96</v>
      </c>
      <c r="S427" s="5" t="s">
        <v>97</v>
      </c>
      <c r="T427" s="5" t="str">
        <f t="shared" si="37"/>
        <v>Allen Rosenblatt</v>
      </c>
      <c r="U427" t="s">
        <v>260</v>
      </c>
      <c r="V427" s="5" t="s">
        <v>27</v>
      </c>
      <c r="W427" s="5" t="s">
        <v>28</v>
      </c>
      <c r="X427" s="5" t="s">
        <v>115</v>
      </c>
      <c r="Y427" s="5" t="s">
        <v>790</v>
      </c>
      <c r="Z427" s="5" t="s">
        <v>43</v>
      </c>
      <c r="AA427" s="4">
        <v>0.38</v>
      </c>
      <c r="AB427" s="1">
        <v>40699</v>
      </c>
      <c r="AC427" s="1">
        <v>21403</v>
      </c>
      <c r="AD427">
        <f t="shared" si="38"/>
        <v>2</v>
      </c>
      <c r="AE427">
        <f t="shared" ca="1" si="39"/>
        <v>66</v>
      </c>
      <c r="AF427" t="str">
        <f t="shared" ca="1" si="40"/>
        <v>Over 65</v>
      </c>
      <c r="AG427" s="3">
        <f t="shared" si="41"/>
        <v>0.19925876470588236</v>
      </c>
      <c r="AH427" t="str">
        <f>_xlfn.IFNA(VLOOKUP(Sales_Transactions[[#This Row],[Order ID]],Returned_Items[#All],2,FALSE),"Not Returned")</f>
        <v>Not Returned</v>
      </c>
    </row>
    <row r="428" spans="1:34" x14ac:dyDescent="0.25">
      <c r="A428">
        <v>50278</v>
      </c>
      <c r="C428" t="s">
        <v>791</v>
      </c>
      <c r="D428" s="2" t="str">
        <f>TEXT(MID(Sales_Transactions[[#This Row],[Order Date]],2,5),"d/m/yyy")</f>
        <v>25/5/2010</v>
      </c>
      <c r="E428" s="2" t="str">
        <f>TEXT(MID(Sales_Transactions[[#This Row],[Order Date]],2,5),"d")</f>
        <v>25</v>
      </c>
      <c r="F428" s="2" t="str">
        <f>TEXT(MID(Sales_Transactions[[#This Row],[Order Date]],2,5),"m")</f>
        <v>5</v>
      </c>
      <c r="G428" s="2" t="str">
        <f>TEXT(MID(Sales_Transactions[[#This Row],[Order Date]],2,5),"yyy")</f>
        <v>2010</v>
      </c>
      <c r="H428" s="2" t="str">
        <f>TEXT(MID(Sales_Transactions[[#This Row],[Order Date]],2,5),"yyy/m")</f>
        <v>2010/5</v>
      </c>
      <c r="I428" t="s">
        <v>33</v>
      </c>
      <c r="J428">
        <f t="shared" si="36"/>
        <v>4</v>
      </c>
      <c r="K428" s="2">
        <v>2</v>
      </c>
      <c r="L428" s="3">
        <v>51.21</v>
      </c>
      <c r="M428" s="4">
        <v>0</v>
      </c>
      <c r="N428" s="5" t="s">
        <v>23</v>
      </c>
      <c r="O428" s="3">
        <v>-27.53</v>
      </c>
      <c r="P428" s="3">
        <v>20.98</v>
      </c>
      <c r="Q428" s="3">
        <v>8.83</v>
      </c>
      <c r="R428" s="5" t="s">
        <v>194</v>
      </c>
      <c r="S428" s="5" t="s">
        <v>195</v>
      </c>
      <c r="T428" s="5" t="str">
        <f t="shared" si="37"/>
        <v>Beth Thompson</v>
      </c>
      <c r="U428" t="s">
        <v>260</v>
      </c>
      <c r="V428" s="5" t="s">
        <v>47</v>
      </c>
      <c r="W428" s="5" t="s">
        <v>28</v>
      </c>
      <c r="X428" s="5" t="s">
        <v>41</v>
      </c>
      <c r="Y428" s="5" t="s">
        <v>792</v>
      </c>
      <c r="Z428" s="5" t="s">
        <v>43</v>
      </c>
      <c r="AA428" s="4">
        <v>0.37</v>
      </c>
      <c r="AB428" s="1">
        <v>40323</v>
      </c>
      <c r="AC428" s="1">
        <v>21095</v>
      </c>
      <c r="AD428">
        <f t="shared" si="38"/>
        <v>0</v>
      </c>
      <c r="AE428">
        <f t="shared" ca="1" si="39"/>
        <v>66</v>
      </c>
      <c r="AF428" t="str">
        <f t="shared" ca="1" si="40"/>
        <v>Over 65</v>
      </c>
      <c r="AG428" s="3">
        <f t="shared" si="41"/>
        <v>14.905000000000001</v>
      </c>
      <c r="AH428" t="str">
        <f>_xlfn.IFNA(VLOOKUP(Sales_Transactions[[#This Row],[Order ID]],Returned_Items[#All],2,FALSE),"Not Returned")</f>
        <v>Not Returned</v>
      </c>
    </row>
    <row r="429" spans="1:34" x14ac:dyDescent="0.25">
      <c r="A429">
        <v>50278</v>
      </c>
      <c r="C429" t="s">
        <v>791</v>
      </c>
      <c r="D429" s="2" t="str">
        <f>TEXT(MID(Sales_Transactions[[#This Row],[Order Date]],2,5),"d/m/yyy")</f>
        <v>25/5/2010</v>
      </c>
      <c r="E429" s="2" t="str">
        <f>TEXT(MID(Sales_Transactions[[#This Row],[Order Date]],2,5),"d")</f>
        <v>25</v>
      </c>
      <c r="F429" s="2" t="str">
        <f>TEXT(MID(Sales_Transactions[[#This Row],[Order Date]],2,5),"m")</f>
        <v>5</v>
      </c>
      <c r="G429" s="2" t="str">
        <f>TEXT(MID(Sales_Transactions[[#This Row],[Order Date]],2,5),"yyy")</f>
        <v>2010</v>
      </c>
      <c r="H429" s="2" t="str">
        <f>TEXT(MID(Sales_Transactions[[#This Row],[Order Date]],2,5),"yyy/m")</f>
        <v>2010/5</v>
      </c>
      <c r="I429" t="s">
        <v>33</v>
      </c>
      <c r="J429">
        <f t="shared" si="36"/>
        <v>4</v>
      </c>
      <c r="K429" s="2">
        <v>20</v>
      </c>
      <c r="L429" s="3">
        <v>2195.5500000000002</v>
      </c>
      <c r="M429" s="4">
        <v>0.01</v>
      </c>
      <c r="N429" s="5" t="s">
        <v>34</v>
      </c>
      <c r="O429" s="3">
        <v>-355.94</v>
      </c>
      <c r="P429" s="3">
        <v>100.8</v>
      </c>
      <c r="Q429" s="3">
        <v>60</v>
      </c>
      <c r="R429" s="5" t="s">
        <v>194</v>
      </c>
      <c r="S429" s="5" t="s">
        <v>195</v>
      </c>
      <c r="T429" s="5" t="str">
        <f t="shared" si="37"/>
        <v>Beth Thompson</v>
      </c>
      <c r="U429" t="s">
        <v>260</v>
      </c>
      <c r="V429" s="5" t="s">
        <v>47</v>
      </c>
      <c r="W429" s="5" t="s">
        <v>57</v>
      </c>
      <c r="X429" s="5" t="s">
        <v>107</v>
      </c>
      <c r="Y429" s="5" t="s">
        <v>793</v>
      </c>
      <c r="Z429" s="5" t="s">
        <v>40</v>
      </c>
      <c r="AA429" s="4">
        <v>0.59</v>
      </c>
      <c r="AB429" s="1">
        <v>40325</v>
      </c>
      <c r="AC429" s="1">
        <v>21172</v>
      </c>
      <c r="AD429">
        <f t="shared" si="38"/>
        <v>2</v>
      </c>
      <c r="AE429">
        <f t="shared" ca="1" si="39"/>
        <v>66</v>
      </c>
      <c r="AF429" t="str">
        <f t="shared" ca="1" si="40"/>
        <v>Over 65</v>
      </c>
      <c r="AG429" s="3">
        <f t="shared" si="41"/>
        <v>8.0394959999999998</v>
      </c>
      <c r="AH429" t="str">
        <f>_xlfn.IFNA(VLOOKUP(Sales_Transactions[[#This Row],[Order ID]],Returned_Items[#All],2,FALSE),"Not Returned")</f>
        <v>Not Returned</v>
      </c>
    </row>
    <row r="430" spans="1:34" x14ac:dyDescent="0.25">
      <c r="A430">
        <v>50374</v>
      </c>
      <c r="C430" t="s">
        <v>732</v>
      </c>
      <c r="D430" s="2" t="str">
        <f>TEXT(MID(Sales_Transactions[[#This Row],[Order Date]],2,5),"d/m/yyy")</f>
        <v>30/5/2009</v>
      </c>
      <c r="E430" s="2" t="str">
        <f>TEXT(MID(Sales_Transactions[[#This Row],[Order Date]],2,5),"d")</f>
        <v>30</v>
      </c>
      <c r="F430" s="2" t="str">
        <f>TEXT(MID(Sales_Transactions[[#This Row],[Order Date]],2,5),"m")</f>
        <v>5</v>
      </c>
      <c r="G430" s="2" t="str">
        <f>TEXT(MID(Sales_Transactions[[#This Row],[Order Date]],2,5),"yyy")</f>
        <v>2009</v>
      </c>
      <c r="H430" s="2" t="str">
        <f>TEXT(MID(Sales_Transactions[[#This Row],[Order Date]],2,5),"yyy/m")</f>
        <v>2009/5</v>
      </c>
      <c r="I430" t="s">
        <v>52</v>
      </c>
      <c r="J430">
        <f t="shared" si="36"/>
        <v>1</v>
      </c>
      <c r="K430" s="2">
        <v>30</v>
      </c>
      <c r="L430" s="3">
        <v>3482.41</v>
      </c>
      <c r="M430" s="4">
        <v>0.05</v>
      </c>
      <c r="N430" s="5" t="s">
        <v>23</v>
      </c>
      <c r="O430" s="3">
        <v>1443.35</v>
      </c>
      <c r="P430" s="3">
        <v>120.98</v>
      </c>
      <c r="Q430" s="3">
        <v>9.07</v>
      </c>
      <c r="R430" s="5" t="s">
        <v>624</v>
      </c>
      <c r="S430" s="5" t="s">
        <v>625</v>
      </c>
      <c r="T430" s="5" t="str">
        <f t="shared" si="37"/>
        <v>Susan Vittorini</v>
      </c>
      <c r="U430" t="s">
        <v>260</v>
      </c>
      <c r="V430" s="5" t="s">
        <v>74</v>
      </c>
      <c r="W430" s="5" t="s">
        <v>28</v>
      </c>
      <c r="X430" s="5" t="s">
        <v>41</v>
      </c>
      <c r="Y430" s="5" t="s">
        <v>794</v>
      </c>
      <c r="Z430" s="5" t="s">
        <v>43</v>
      </c>
      <c r="AA430" s="4">
        <v>0.35</v>
      </c>
      <c r="AB430" s="1">
        <v>39964</v>
      </c>
      <c r="AC430" s="1">
        <v>21054</v>
      </c>
      <c r="AD430">
        <f t="shared" si="38"/>
        <v>1</v>
      </c>
      <c r="AE430">
        <f t="shared" ca="1" si="39"/>
        <v>66</v>
      </c>
      <c r="AF430" t="str">
        <f t="shared" ca="1" si="40"/>
        <v>Over 65</v>
      </c>
      <c r="AG430" s="3">
        <f t="shared" si="41"/>
        <v>4.3329836666666663</v>
      </c>
      <c r="AH430" t="str">
        <f>_xlfn.IFNA(VLOOKUP(Sales_Transactions[[#This Row],[Order ID]],Returned_Items[#All],2,FALSE),"Not Returned")</f>
        <v>Returned</v>
      </c>
    </row>
    <row r="431" spans="1:34" x14ac:dyDescent="0.25">
      <c r="A431">
        <v>50565</v>
      </c>
      <c r="C431" t="s">
        <v>795</v>
      </c>
      <c r="D431" s="2" t="str">
        <f>TEXT(MID(Sales_Transactions[[#This Row],[Order Date]],2,5),"d/m/yyy")</f>
        <v>30/8/2012</v>
      </c>
      <c r="E431" s="2" t="str">
        <f>TEXT(MID(Sales_Transactions[[#This Row],[Order Date]],2,5),"d")</f>
        <v>30</v>
      </c>
      <c r="F431" s="2" t="str">
        <f>TEXT(MID(Sales_Transactions[[#This Row],[Order Date]],2,5),"m")</f>
        <v>8</v>
      </c>
      <c r="G431" s="2" t="str">
        <f>TEXT(MID(Sales_Transactions[[#This Row],[Order Date]],2,5),"yyy")</f>
        <v>2012</v>
      </c>
      <c r="H431" s="2" t="str">
        <f>TEXT(MID(Sales_Transactions[[#This Row],[Order Date]],2,5),"yyy/m")</f>
        <v>2012/8</v>
      </c>
      <c r="I431" t="s">
        <v>33</v>
      </c>
      <c r="J431">
        <f t="shared" si="36"/>
        <v>4</v>
      </c>
      <c r="K431" s="2">
        <v>43</v>
      </c>
      <c r="L431" s="3">
        <v>683.46</v>
      </c>
      <c r="M431" s="4">
        <v>0.09</v>
      </c>
      <c r="N431" s="5" t="s">
        <v>23</v>
      </c>
      <c r="O431" s="3">
        <v>-138.82</v>
      </c>
      <c r="P431" s="3">
        <v>16.98</v>
      </c>
      <c r="Q431" s="3">
        <v>12.39</v>
      </c>
      <c r="R431" s="5" t="s">
        <v>102</v>
      </c>
      <c r="S431" s="5" t="s">
        <v>103</v>
      </c>
      <c r="T431" s="5" t="str">
        <f t="shared" si="37"/>
        <v>Sylvia Foulston</v>
      </c>
      <c r="U431" t="s">
        <v>260</v>
      </c>
      <c r="V431" s="5" t="s">
        <v>47</v>
      </c>
      <c r="W431" s="5" t="s">
        <v>28</v>
      </c>
      <c r="X431" s="5" t="s">
        <v>98</v>
      </c>
      <c r="Y431" s="5" t="s">
        <v>796</v>
      </c>
      <c r="Z431" s="5" t="s">
        <v>43</v>
      </c>
      <c r="AA431" s="4">
        <v>0.35</v>
      </c>
      <c r="AB431" s="1">
        <v>41151</v>
      </c>
      <c r="AC431" s="1">
        <v>20652</v>
      </c>
      <c r="AD431">
        <f t="shared" si="38"/>
        <v>0</v>
      </c>
      <c r="AE431">
        <f t="shared" ca="1" si="39"/>
        <v>68</v>
      </c>
      <c r="AF431" t="str">
        <f t="shared" ca="1" si="40"/>
        <v>Over 65</v>
      </c>
      <c r="AG431" s="3">
        <f t="shared" si="41"/>
        <v>0.68266786046511629</v>
      </c>
      <c r="AH431" t="str">
        <f>_xlfn.IFNA(VLOOKUP(Sales_Transactions[[#This Row],[Order ID]],Returned_Items[#All],2,FALSE),"Not Returned")</f>
        <v>Not Returned</v>
      </c>
    </row>
    <row r="432" spans="1:34" x14ac:dyDescent="0.25">
      <c r="A432">
        <v>50688</v>
      </c>
      <c r="C432" t="s">
        <v>797</v>
      </c>
      <c r="D432" s="2" t="str">
        <f>TEXT(MID(Sales_Transactions[[#This Row],[Order Date]],2,5),"d/m/yyy")</f>
        <v>16/12/2011</v>
      </c>
      <c r="E432" s="2" t="str">
        <f>TEXT(MID(Sales_Transactions[[#This Row],[Order Date]],2,5),"d")</f>
        <v>16</v>
      </c>
      <c r="F432" s="2" t="str">
        <f>TEXT(MID(Sales_Transactions[[#This Row],[Order Date]],2,5),"m")</f>
        <v>12</v>
      </c>
      <c r="G432" s="2" t="str">
        <f>TEXT(MID(Sales_Transactions[[#This Row],[Order Date]],2,5),"yyy")</f>
        <v>2011</v>
      </c>
      <c r="H432" s="2" t="str">
        <f>TEXT(MID(Sales_Transactions[[#This Row],[Order Date]],2,5),"yyy/m")</f>
        <v>2011/12</v>
      </c>
      <c r="I432" t="s">
        <v>101</v>
      </c>
      <c r="J432">
        <f t="shared" si="36"/>
        <v>1</v>
      </c>
      <c r="K432" s="2">
        <v>50</v>
      </c>
      <c r="L432" s="3">
        <v>600.22</v>
      </c>
      <c r="M432" s="4">
        <v>0.08</v>
      </c>
      <c r="N432" s="5" t="s">
        <v>23</v>
      </c>
      <c r="O432" s="3">
        <v>27.86</v>
      </c>
      <c r="P432" s="3">
        <v>12.98</v>
      </c>
      <c r="Q432" s="3">
        <v>3.14</v>
      </c>
      <c r="R432" s="5" t="s">
        <v>211</v>
      </c>
      <c r="S432" s="5" t="s">
        <v>212</v>
      </c>
      <c r="T432" s="5" t="str">
        <f t="shared" si="37"/>
        <v>Joy Bell</v>
      </c>
      <c r="U432" t="s">
        <v>260</v>
      </c>
      <c r="V432" s="5" t="s">
        <v>74</v>
      </c>
      <c r="W432" s="5" t="s">
        <v>28</v>
      </c>
      <c r="X432" s="5" t="s">
        <v>221</v>
      </c>
      <c r="Y432" s="5" t="s">
        <v>576</v>
      </c>
      <c r="Z432" s="5" t="s">
        <v>60</v>
      </c>
      <c r="AA432" s="4">
        <v>0.6</v>
      </c>
      <c r="AB432" s="1">
        <v>40894</v>
      </c>
      <c r="AC432" s="1">
        <v>20538</v>
      </c>
      <c r="AD432">
        <f t="shared" si="38"/>
        <v>1</v>
      </c>
      <c r="AE432">
        <f t="shared" ca="1" si="39"/>
        <v>68</v>
      </c>
      <c r="AF432" t="str">
        <f t="shared" ca="1" si="40"/>
        <v>Over 65</v>
      </c>
      <c r="AG432" s="3">
        <f t="shared" si="41"/>
        <v>0.32219231999999998</v>
      </c>
      <c r="AH432" t="str">
        <f>_xlfn.IFNA(VLOOKUP(Sales_Transactions[[#This Row],[Order ID]],Returned_Items[#All],2,FALSE),"Not Returned")</f>
        <v>Not Returned</v>
      </c>
    </row>
    <row r="433" spans="1:34" x14ac:dyDescent="0.25">
      <c r="A433">
        <v>50754</v>
      </c>
      <c r="C433" t="s">
        <v>798</v>
      </c>
      <c r="D433" s="2" t="str">
        <f>TEXT(MID(Sales_Transactions[[#This Row],[Order Date]],2,5),"d/m/yyy")</f>
        <v>9/12/2009</v>
      </c>
      <c r="E433" s="2" t="str">
        <f>TEXT(MID(Sales_Transactions[[#This Row],[Order Date]],2,5),"d")</f>
        <v>9</v>
      </c>
      <c r="F433" s="2" t="str">
        <f>TEXT(MID(Sales_Transactions[[#This Row],[Order Date]],2,5),"m")</f>
        <v>12</v>
      </c>
      <c r="G433" s="2" t="str">
        <f>TEXT(MID(Sales_Transactions[[#This Row],[Order Date]],2,5),"yyy")</f>
        <v>2009</v>
      </c>
      <c r="H433" s="2" t="str">
        <f>TEXT(MID(Sales_Transactions[[#This Row],[Order Date]],2,5),"yyy/m")</f>
        <v>2009/12</v>
      </c>
      <c r="I433" t="s">
        <v>52</v>
      </c>
      <c r="J433">
        <f t="shared" si="36"/>
        <v>1</v>
      </c>
      <c r="K433" s="2">
        <v>9</v>
      </c>
      <c r="L433" s="3">
        <v>64.030500000000004</v>
      </c>
      <c r="M433" s="4">
        <v>0.06</v>
      </c>
      <c r="N433" s="5" t="s">
        <v>23</v>
      </c>
      <c r="O433" s="3">
        <v>-58.34</v>
      </c>
      <c r="P433" s="3">
        <v>7.99</v>
      </c>
      <c r="Q433" s="3">
        <v>5.03</v>
      </c>
      <c r="R433" s="5" t="s">
        <v>416</v>
      </c>
      <c r="S433" s="5" t="s">
        <v>417</v>
      </c>
      <c r="T433" s="5" t="str">
        <f t="shared" si="37"/>
        <v>Becky Castell</v>
      </c>
      <c r="U433" t="s">
        <v>260</v>
      </c>
      <c r="V433" s="5" t="s">
        <v>37</v>
      </c>
      <c r="W433" s="5" t="s">
        <v>48</v>
      </c>
      <c r="X433" s="5" t="s">
        <v>49</v>
      </c>
      <c r="Y433" s="5" t="s">
        <v>204</v>
      </c>
      <c r="Z433" s="5" t="s">
        <v>56</v>
      </c>
      <c r="AA433" s="4">
        <v>0.6</v>
      </c>
      <c r="AB433" s="1">
        <v>40157</v>
      </c>
      <c r="AC433" s="1">
        <v>20755</v>
      </c>
      <c r="AD433">
        <f t="shared" si="38"/>
        <v>1</v>
      </c>
      <c r="AE433">
        <f t="shared" ca="1" si="39"/>
        <v>67</v>
      </c>
      <c r="AF433" t="str">
        <f t="shared" ca="1" si="40"/>
        <v>Over 65</v>
      </c>
      <c r="AG433" s="3">
        <f t="shared" si="41"/>
        <v>1.4461339999999998</v>
      </c>
      <c r="AH433" t="str">
        <f>_xlfn.IFNA(VLOOKUP(Sales_Transactions[[#This Row],[Order ID]],Returned_Items[#All],2,FALSE),"Not Returned")</f>
        <v>Not Returned</v>
      </c>
    </row>
    <row r="434" spans="1:34" x14ac:dyDescent="0.25">
      <c r="A434">
        <v>50914</v>
      </c>
      <c r="C434" t="s">
        <v>799</v>
      </c>
      <c r="D434" s="2" t="str">
        <f>TEXT(MID(Sales_Transactions[[#This Row],[Order Date]],2,5),"d/m/yyy")</f>
        <v>3/7/2012</v>
      </c>
      <c r="E434" s="2" t="str">
        <f>TEXT(MID(Sales_Transactions[[#This Row],[Order Date]],2,5),"d")</f>
        <v>3</v>
      </c>
      <c r="F434" s="2" t="str">
        <f>TEXT(MID(Sales_Transactions[[#This Row],[Order Date]],2,5),"m")</f>
        <v>7</v>
      </c>
      <c r="G434" s="2" t="str">
        <f>TEXT(MID(Sales_Transactions[[#This Row],[Order Date]],2,5),"yyy")</f>
        <v>2012</v>
      </c>
      <c r="H434" s="2" t="str">
        <f>TEXT(MID(Sales_Transactions[[#This Row],[Order Date]],2,5),"yyy/m")</f>
        <v>2012/7</v>
      </c>
      <c r="I434" t="s">
        <v>101</v>
      </c>
      <c r="J434">
        <f t="shared" si="36"/>
        <v>1</v>
      </c>
      <c r="K434" s="2">
        <v>49</v>
      </c>
      <c r="L434" s="3">
        <v>8551.5439999999999</v>
      </c>
      <c r="M434" s="4">
        <v>0.03</v>
      </c>
      <c r="N434" s="5" t="s">
        <v>23</v>
      </c>
      <c r="O434" s="3">
        <v>2763.13</v>
      </c>
      <c r="P434" s="3">
        <v>195.99</v>
      </c>
      <c r="Q434" s="3">
        <v>8.99</v>
      </c>
      <c r="R434" s="5" t="s">
        <v>53</v>
      </c>
      <c r="S434" s="5" t="s">
        <v>86</v>
      </c>
      <c r="T434" s="5" t="str">
        <f t="shared" si="37"/>
        <v>Carlos Daly</v>
      </c>
      <c r="U434" t="s">
        <v>260</v>
      </c>
      <c r="V434" s="5" t="s">
        <v>47</v>
      </c>
      <c r="W434" s="5" t="s">
        <v>48</v>
      </c>
      <c r="X434" s="5" t="s">
        <v>49</v>
      </c>
      <c r="Y434" s="5" t="s">
        <v>800</v>
      </c>
      <c r="Z434" s="5" t="s">
        <v>43</v>
      </c>
      <c r="AA434" s="4">
        <v>0.57999999999999996</v>
      </c>
      <c r="AB434" s="1">
        <v>41093</v>
      </c>
      <c r="AC434" s="1">
        <v>20343</v>
      </c>
      <c r="AD434">
        <f t="shared" si="38"/>
        <v>0</v>
      </c>
      <c r="AE434">
        <f t="shared" ca="1" si="39"/>
        <v>68</v>
      </c>
      <c r="AF434" t="str">
        <f t="shared" ca="1" si="40"/>
        <v>Over 65</v>
      </c>
      <c r="AG434" s="3">
        <f t="shared" si="41"/>
        <v>4.1820653673469392</v>
      </c>
      <c r="AH434" t="str">
        <f>_xlfn.IFNA(VLOOKUP(Sales_Transactions[[#This Row],[Order ID]],Returned_Items[#All],2,FALSE),"Not Returned")</f>
        <v>Returned</v>
      </c>
    </row>
    <row r="435" spans="1:34" x14ac:dyDescent="0.25">
      <c r="A435">
        <v>51169</v>
      </c>
      <c r="C435" t="s">
        <v>801</v>
      </c>
      <c r="D435" s="2" t="str">
        <f>TEXT(MID(Sales_Transactions[[#This Row],[Order Date]],2,5),"d/m/yyy")</f>
        <v>24/12/2010</v>
      </c>
      <c r="E435" s="2" t="str">
        <f>TEXT(MID(Sales_Transactions[[#This Row],[Order Date]],2,5),"d")</f>
        <v>24</v>
      </c>
      <c r="F435" s="2" t="str">
        <f>TEXT(MID(Sales_Transactions[[#This Row],[Order Date]],2,5),"m")</f>
        <v>12</v>
      </c>
      <c r="G435" s="2" t="str">
        <f>TEXT(MID(Sales_Transactions[[#This Row],[Order Date]],2,5),"yyy")</f>
        <v>2010</v>
      </c>
      <c r="H435" s="2" t="str">
        <f>TEXT(MID(Sales_Transactions[[#This Row],[Order Date]],2,5),"yyy/m")</f>
        <v>2010/12</v>
      </c>
      <c r="I435" t="s">
        <v>33</v>
      </c>
      <c r="J435">
        <f t="shared" si="36"/>
        <v>4</v>
      </c>
      <c r="K435" s="2">
        <v>2</v>
      </c>
      <c r="L435" s="3">
        <v>291.66000000000003</v>
      </c>
      <c r="M435" s="4">
        <v>0.08</v>
      </c>
      <c r="N435" s="5" t="s">
        <v>23</v>
      </c>
      <c r="O435" s="3">
        <v>-192.92</v>
      </c>
      <c r="P435" s="3">
        <v>136.97999999999999</v>
      </c>
      <c r="Q435" s="3">
        <v>24.49</v>
      </c>
      <c r="R435" s="5" t="s">
        <v>441</v>
      </c>
      <c r="S435" s="5" t="s">
        <v>442</v>
      </c>
      <c r="T435" s="5" t="str">
        <f t="shared" si="37"/>
        <v>Cari Schnelling</v>
      </c>
      <c r="U435" t="s">
        <v>260</v>
      </c>
      <c r="V435" s="5" t="s">
        <v>74</v>
      </c>
      <c r="W435" s="5" t="s">
        <v>57</v>
      </c>
      <c r="X435" s="5" t="s">
        <v>58</v>
      </c>
      <c r="Y435" s="5" t="s">
        <v>802</v>
      </c>
      <c r="Z435" s="5" t="s">
        <v>31</v>
      </c>
      <c r="AA435" s="4">
        <v>0.59</v>
      </c>
      <c r="AB435" s="1">
        <v>40538</v>
      </c>
      <c r="AC435" s="1">
        <v>20334</v>
      </c>
      <c r="AD435">
        <f t="shared" si="38"/>
        <v>2</v>
      </c>
      <c r="AE435">
        <f t="shared" ca="1" si="39"/>
        <v>68</v>
      </c>
      <c r="AF435" t="str">
        <f t="shared" ca="1" si="40"/>
        <v>Over 65</v>
      </c>
      <c r="AG435" s="3">
        <f t="shared" si="41"/>
        <v>80.680207999999993</v>
      </c>
      <c r="AH435" t="str">
        <f>_xlfn.IFNA(VLOOKUP(Sales_Transactions[[#This Row],[Order ID]],Returned_Items[#All],2,FALSE),"Not Returned")</f>
        <v>Not Returned</v>
      </c>
    </row>
    <row r="436" spans="1:34" x14ac:dyDescent="0.25">
      <c r="A436">
        <v>51938</v>
      </c>
      <c r="C436" t="s">
        <v>258</v>
      </c>
      <c r="D436" s="2" t="str">
        <f>TEXT(MID(Sales_Transactions[[#This Row],[Order Date]],2,5),"d/m/yyy")</f>
        <v>17/5/2011</v>
      </c>
      <c r="E436" s="2" t="str">
        <f>TEXT(MID(Sales_Transactions[[#This Row],[Order Date]],2,5),"d")</f>
        <v>17</v>
      </c>
      <c r="F436" s="2" t="str">
        <f>TEXT(MID(Sales_Transactions[[#This Row],[Order Date]],2,5),"m")</f>
        <v>5</v>
      </c>
      <c r="G436" s="2" t="str">
        <f>TEXT(MID(Sales_Transactions[[#This Row],[Order Date]],2,5),"yyy")</f>
        <v>2011</v>
      </c>
      <c r="H436" s="2" t="str">
        <f>TEXT(MID(Sales_Transactions[[#This Row],[Order Date]],2,5),"yyy/m")</f>
        <v>2011/5</v>
      </c>
      <c r="I436" t="s">
        <v>22</v>
      </c>
      <c r="J436">
        <f t="shared" si="36"/>
        <v>2</v>
      </c>
      <c r="K436" s="2">
        <v>5</v>
      </c>
      <c r="L436" s="3">
        <v>503.32749999999999</v>
      </c>
      <c r="M436" s="4">
        <v>0.06</v>
      </c>
      <c r="N436" s="5" t="s">
        <v>23</v>
      </c>
      <c r="O436" s="3">
        <v>-488.31</v>
      </c>
      <c r="P436" s="3">
        <v>125.99</v>
      </c>
      <c r="Q436" s="3">
        <v>5.63</v>
      </c>
      <c r="R436" s="5" t="s">
        <v>110</v>
      </c>
      <c r="S436" s="5" t="s">
        <v>111</v>
      </c>
      <c r="T436" s="5" t="str">
        <f t="shared" si="37"/>
        <v>Jim Radford</v>
      </c>
      <c r="U436" t="s">
        <v>260</v>
      </c>
      <c r="V436" s="5" t="s">
        <v>47</v>
      </c>
      <c r="W436" s="5" t="s">
        <v>48</v>
      </c>
      <c r="X436" s="5" t="s">
        <v>49</v>
      </c>
      <c r="Y436" s="5" t="s">
        <v>803</v>
      </c>
      <c r="Z436" s="5" t="s">
        <v>43</v>
      </c>
      <c r="AA436" s="4">
        <v>0.6</v>
      </c>
      <c r="AB436" s="1">
        <v>40684</v>
      </c>
      <c r="AC436" s="1">
        <v>20215</v>
      </c>
      <c r="AD436">
        <f t="shared" si="38"/>
        <v>4</v>
      </c>
      <c r="AE436">
        <f t="shared" ca="1" si="39"/>
        <v>69</v>
      </c>
      <c r="AF436" t="str">
        <f t="shared" ca="1" si="40"/>
        <v>Over 65</v>
      </c>
      <c r="AG436" s="3">
        <f t="shared" si="41"/>
        <v>26.308881200000002</v>
      </c>
      <c r="AH436" t="str">
        <f>_xlfn.IFNA(VLOOKUP(Sales_Transactions[[#This Row],[Order ID]],Returned_Items[#All],2,FALSE),"Not Returned")</f>
        <v>Not Returned</v>
      </c>
    </row>
    <row r="437" spans="1:34" x14ac:dyDescent="0.25">
      <c r="A437">
        <v>51970</v>
      </c>
      <c r="C437" t="s">
        <v>804</v>
      </c>
      <c r="D437" s="2" t="str">
        <f>TEXT(MID(Sales_Transactions[[#This Row],[Order Date]],2,5),"d/m/yyy")</f>
        <v>11/1/2012</v>
      </c>
      <c r="E437" s="2" t="str">
        <f>TEXT(MID(Sales_Transactions[[#This Row],[Order Date]],2,5),"d")</f>
        <v>11</v>
      </c>
      <c r="F437" s="2" t="str">
        <f>TEXT(MID(Sales_Transactions[[#This Row],[Order Date]],2,5),"m")</f>
        <v>1</v>
      </c>
      <c r="G437" s="2" t="str">
        <f>TEXT(MID(Sales_Transactions[[#This Row],[Order Date]],2,5),"yyy")</f>
        <v>2012</v>
      </c>
      <c r="H437" s="2" t="str">
        <f>TEXT(MID(Sales_Transactions[[#This Row],[Order Date]],2,5),"yyy/m")</f>
        <v>2012/1</v>
      </c>
      <c r="I437" t="s">
        <v>52</v>
      </c>
      <c r="J437">
        <f t="shared" si="36"/>
        <v>1</v>
      </c>
      <c r="K437" s="2">
        <v>1</v>
      </c>
      <c r="L437" s="3">
        <v>171.71</v>
      </c>
      <c r="M437" s="4">
        <v>0.06</v>
      </c>
      <c r="N437" s="5" t="s">
        <v>34</v>
      </c>
      <c r="O437" s="3">
        <v>-343.47</v>
      </c>
      <c r="P437" s="3">
        <v>115.99</v>
      </c>
      <c r="Q437" s="3">
        <v>56.14</v>
      </c>
      <c r="R437" s="5" t="s">
        <v>96</v>
      </c>
      <c r="S437" s="5" t="s">
        <v>97</v>
      </c>
      <c r="T437" s="5" t="str">
        <f t="shared" si="37"/>
        <v>Allen Rosenblatt</v>
      </c>
      <c r="U437" t="s">
        <v>260</v>
      </c>
      <c r="V437" s="5" t="s">
        <v>27</v>
      </c>
      <c r="W437" s="5" t="s">
        <v>48</v>
      </c>
      <c r="X437" s="5" t="s">
        <v>324</v>
      </c>
      <c r="Y437" s="5" t="s">
        <v>805</v>
      </c>
      <c r="Z437" s="5" t="s">
        <v>40</v>
      </c>
      <c r="AA437" s="4">
        <v>0.4</v>
      </c>
      <c r="AB437" s="1">
        <v>40921</v>
      </c>
      <c r="AC437" s="1">
        <v>19789</v>
      </c>
      <c r="AD437">
        <f t="shared" si="38"/>
        <v>2</v>
      </c>
      <c r="AE437">
        <f t="shared" ca="1" si="39"/>
        <v>70</v>
      </c>
      <c r="AF437" t="str">
        <f t="shared" ca="1" si="40"/>
        <v>Over 65</v>
      </c>
      <c r="AG437" s="3">
        <f t="shared" si="41"/>
        <v>172.060406</v>
      </c>
      <c r="AH437" t="str">
        <f>_xlfn.IFNA(VLOOKUP(Sales_Transactions[[#This Row],[Order ID]],Returned_Items[#All],2,FALSE),"Not Returned")</f>
        <v>Not Returned</v>
      </c>
    </row>
    <row r="438" spans="1:34" x14ac:dyDescent="0.25">
      <c r="A438">
        <v>51971</v>
      </c>
      <c r="C438" t="s">
        <v>806</v>
      </c>
      <c r="D438" s="2" t="str">
        <f>TEXT(MID(Sales_Transactions[[#This Row],[Order Date]],2,5),"d/m/yyy")</f>
        <v>3/10/2011</v>
      </c>
      <c r="E438" s="2" t="str">
        <f>TEXT(MID(Sales_Transactions[[#This Row],[Order Date]],2,5),"d")</f>
        <v>3</v>
      </c>
      <c r="F438" s="2" t="str">
        <f>TEXT(MID(Sales_Transactions[[#This Row],[Order Date]],2,5),"m")</f>
        <v>10</v>
      </c>
      <c r="G438" s="2" t="str">
        <f>TEXT(MID(Sales_Transactions[[#This Row],[Order Date]],2,5),"yyy")</f>
        <v>2011</v>
      </c>
      <c r="H438" s="2" t="str">
        <f>TEXT(MID(Sales_Transactions[[#This Row],[Order Date]],2,5),"yyy/m")</f>
        <v>2011/10</v>
      </c>
      <c r="I438" t="s">
        <v>52</v>
      </c>
      <c r="J438">
        <f t="shared" si="36"/>
        <v>1</v>
      </c>
      <c r="K438" s="2">
        <v>39</v>
      </c>
      <c r="L438" s="3">
        <v>1326.04</v>
      </c>
      <c r="M438" s="4">
        <v>0.02</v>
      </c>
      <c r="N438" s="5" t="s">
        <v>23</v>
      </c>
      <c r="O438" s="3">
        <v>-1129.96</v>
      </c>
      <c r="P438" s="3">
        <v>32.479999999999997</v>
      </c>
      <c r="Q438" s="3">
        <v>35</v>
      </c>
      <c r="R438" s="5" t="s">
        <v>72</v>
      </c>
      <c r="S438" s="5" t="s">
        <v>73</v>
      </c>
      <c r="T438" s="5" t="str">
        <f t="shared" si="37"/>
        <v>Dorothy Badders</v>
      </c>
      <c r="U438" t="s">
        <v>260</v>
      </c>
      <c r="V438" s="5" t="s">
        <v>74</v>
      </c>
      <c r="W438" s="5" t="s">
        <v>28</v>
      </c>
      <c r="X438" s="5" t="s">
        <v>29</v>
      </c>
      <c r="Y438" s="5" t="s">
        <v>807</v>
      </c>
      <c r="Z438" s="5" t="s">
        <v>31</v>
      </c>
      <c r="AA438" s="4">
        <v>0.81</v>
      </c>
      <c r="AB438" s="1">
        <v>40821</v>
      </c>
      <c r="AC438" s="1">
        <v>19985</v>
      </c>
      <c r="AD438">
        <f t="shared" si="38"/>
        <v>2</v>
      </c>
      <c r="AE438">
        <f t="shared" ca="1" si="39"/>
        <v>69</v>
      </c>
      <c r="AF438" t="str">
        <f t="shared" ca="1" si="40"/>
        <v>Over 65</v>
      </c>
      <c r="AG438" s="3">
        <f t="shared" si="41"/>
        <v>1.7300898461538459</v>
      </c>
      <c r="AH438" t="str">
        <f>_xlfn.IFNA(VLOOKUP(Sales_Transactions[[#This Row],[Order ID]],Returned_Items[#All],2,FALSE),"Not Returned")</f>
        <v>Not Returned</v>
      </c>
    </row>
    <row r="439" spans="1:34" x14ac:dyDescent="0.25">
      <c r="A439">
        <v>51971</v>
      </c>
      <c r="C439" t="s">
        <v>806</v>
      </c>
      <c r="D439" s="2" t="str">
        <f>TEXT(MID(Sales_Transactions[[#This Row],[Order Date]],2,5),"d/m/yyy")</f>
        <v>3/10/2011</v>
      </c>
      <c r="E439" s="2" t="str">
        <f>TEXT(MID(Sales_Transactions[[#This Row],[Order Date]],2,5),"d")</f>
        <v>3</v>
      </c>
      <c r="F439" s="2" t="str">
        <f>TEXT(MID(Sales_Transactions[[#This Row],[Order Date]],2,5),"m")</f>
        <v>10</v>
      </c>
      <c r="G439" s="2" t="str">
        <f>TEXT(MID(Sales_Transactions[[#This Row],[Order Date]],2,5),"yyy")</f>
        <v>2011</v>
      </c>
      <c r="H439" s="2" t="str">
        <f>TEXT(MID(Sales_Transactions[[#This Row],[Order Date]],2,5),"yyy/m")</f>
        <v>2011/10</v>
      </c>
      <c r="I439" t="s">
        <v>52</v>
      </c>
      <c r="J439">
        <f t="shared" si="36"/>
        <v>1</v>
      </c>
      <c r="K439" s="2">
        <v>22</v>
      </c>
      <c r="L439" s="3">
        <v>3881.89</v>
      </c>
      <c r="M439" s="4">
        <v>0.06</v>
      </c>
      <c r="N439" s="5" t="s">
        <v>23</v>
      </c>
      <c r="O439" s="3">
        <v>-803.52</v>
      </c>
      <c r="P439" s="3">
        <v>182.55</v>
      </c>
      <c r="Q439" s="3">
        <v>69</v>
      </c>
      <c r="R439" s="5" t="s">
        <v>72</v>
      </c>
      <c r="S439" s="5" t="s">
        <v>73</v>
      </c>
      <c r="T439" s="5" t="str">
        <f t="shared" si="37"/>
        <v>Dorothy Badders</v>
      </c>
      <c r="U439" t="s">
        <v>260</v>
      </c>
      <c r="V439" s="5" t="s">
        <v>74</v>
      </c>
      <c r="W439" s="5" t="s">
        <v>57</v>
      </c>
      <c r="X439" s="5" t="s">
        <v>107</v>
      </c>
      <c r="Y439" s="5" t="s">
        <v>808</v>
      </c>
      <c r="Z439" s="5" t="s">
        <v>31</v>
      </c>
      <c r="AA439" s="4">
        <v>0.72</v>
      </c>
      <c r="AB439" s="1">
        <v>40821</v>
      </c>
      <c r="AC439" s="1">
        <v>19710</v>
      </c>
      <c r="AD439">
        <f t="shared" si="38"/>
        <v>2</v>
      </c>
      <c r="AE439">
        <f t="shared" ca="1" si="39"/>
        <v>70</v>
      </c>
      <c r="AF439" t="str">
        <f t="shared" ca="1" si="40"/>
        <v>Over 65</v>
      </c>
      <c r="AG439" s="3">
        <f t="shared" si="41"/>
        <v>11.429112272727274</v>
      </c>
      <c r="AH439" t="str">
        <f>_xlfn.IFNA(VLOOKUP(Sales_Transactions[[#This Row],[Order ID]],Returned_Items[#All],2,FALSE),"Not Returned")</f>
        <v>Not Returned</v>
      </c>
    </row>
    <row r="440" spans="1:34" x14ac:dyDescent="0.25">
      <c r="A440">
        <v>52193</v>
      </c>
      <c r="C440" t="s">
        <v>809</v>
      </c>
      <c r="D440" s="2" t="str">
        <f>TEXT(MID(Sales_Transactions[[#This Row],[Order Date]],2,5),"d/m/yyy")</f>
        <v>5/3/2010</v>
      </c>
      <c r="E440" s="2" t="str">
        <f>TEXT(MID(Sales_Transactions[[#This Row],[Order Date]],2,5),"d")</f>
        <v>5</v>
      </c>
      <c r="F440" s="2" t="str">
        <f>TEXT(MID(Sales_Transactions[[#This Row],[Order Date]],2,5),"m")</f>
        <v>3</v>
      </c>
      <c r="G440" s="2" t="str">
        <f>TEXT(MID(Sales_Transactions[[#This Row],[Order Date]],2,5),"yyy")</f>
        <v>2010</v>
      </c>
      <c r="H440" s="2" t="str">
        <f>TEXT(MID(Sales_Transactions[[#This Row],[Order Date]],2,5),"yyy/m")</f>
        <v>2010/3</v>
      </c>
      <c r="I440" t="s">
        <v>52</v>
      </c>
      <c r="J440">
        <f t="shared" si="36"/>
        <v>1</v>
      </c>
      <c r="K440" s="2">
        <v>1</v>
      </c>
      <c r="L440" s="3">
        <v>17.89</v>
      </c>
      <c r="M440" s="4">
        <v>0.04</v>
      </c>
      <c r="N440" s="5" t="s">
        <v>67</v>
      </c>
      <c r="O440" s="3">
        <v>10.51</v>
      </c>
      <c r="P440" s="3">
        <v>2.88</v>
      </c>
      <c r="Q440" s="3">
        <v>0.5</v>
      </c>
      <c r="R440" s="5" t="s">
        <v>509</v>
      </c>
      <c r="S440" s="5" t="s">
        <v>510</v>
      </c>
      <c r="T440" s="5" t="str">
        <f t="shared" si="37"/>
        <v>Mike Pelletier</v>
      </c>
      <c r="U440" t="s">
        <v>260</v>
      </c>
      <c r="V440" s="5" t="s">
        <v>47</v>
      </c>
      <c r="W440" s="5" t="s">
        <v>28</v>
      </c>
      <c r="X440" s="5" t="s">
        <v>115</v>
      </c>
      <c r="Y440" s="5" t="s">
        <v>810</v>
      </c>
      <c r="Z440" s="5" t="s">
        <v>43</v>
      </c>
      <c r="AA440" s="4">
        <v>0.39</v>
      </c>
      <c r="AB440" s="1">
        <v>40244</v>
      </c>
      <c r="AC440" s="1">
        <v>19646</v>
      </c>
      <c r="AD440">
        <f t="shared" si="38"/>
        <v>2</v>
      </c>
      <c r="AE440">
        <f t="shared" ca="1" si="39"/>
        <v>70</v>
      </c>
      <c r="AF440" t="str">
        <f t="shared" ca="1" si="40"/>
        <v>Over 65</v>
      </c>
      <c r="AG440" s="3">
        <f t="shared" si="41"/>
        <v>3.3788480000000001</v>
      </c>
      <c r="AH440" t="str">
        <f>_xlfn.IFNA(VLOOKUP(Sales_Transactions[[#This Row],[Order ID]],Returned_Items[#All],2,FALSE),"Not Returned")</f>
        <v>Not Returned</v>
      </c>
    </row>
    <row r="441" spans="1:34" x14ac:dyDescent="0.25">
      <c r="A441">
        <v>52193</v>
      </c>
      <c r="C441" t="s">
        <v>809</v>
      </c>
      <c r="D441" s="2" t="str">
        <f>TEXT(MID(Sales_Transactions[[#This Row],[Order Date]],2,5),"d/m/yyy")</f>
        <v>5/3/2010</v>
      </c>
      <c r="E441" s="2" t="str">
        <f>TEXT(MID(Sales_Transactions[[#This Row],[Order Date]],2,5),"d")</f>
        <v>5</v>
      </c>
      <c r="F441" s="2" t="str">
        <f>TEXT(MID(Sales_Transactions[[#This Row],[Order Date]],2,5),"m")</f>
        <v>3</v>
      </c>
      <c r="G441" s="2" t="str">
        <f>TEXT(MID(Sales_Transactions[[#This Row],[Order Date]],2,5),"yyy")</f>
        <v>2010</v>
      </c>
      <c r="H441" s="2" t="str">
        <f>TEXT(MID(Sales_Transactions[[#This Row],[Order Date]],2,5),"yyy/m")</f>
        <v>2010/3</v>
      </c>
      <c r="I441" t="s">
        <v>52</v>
      </c>
      <c r="J441">
        <f t="shared" si="36"/>
        <v>1</v>
      </c>
      <c r="K441" s="2">
        <v>47</v>
      </c>
      <c r="L441" s="3">
        <v>137.18</v>
      </c>
      <c r="M441" s="4">
        <v>7.0000000000000007E-2</v>
      </c>
      <c r="N441" s="5" t="s">
        <v>23</v>
      </c>
      <c r="O441" s="3">
        <v>6.04</v>
      </c>
      <c r="P441" s="3">
        <v>2.94</v>
      </c>
      <c r="Q441" s="3">
        <v>0.96</v>
      </c>
      <c r="R441" s="5" t="s">
        <v>509</v>
      </c>
      <c r="S441" s="5" t="s">
        <v>510</v>
      </c>
      <c r="T441" s="5" t="str">
        <f t="shared" si="37"/>
        <v>Mike Pelletier</v>
      </c>
      <c r="U441" t="s">
        <v>260</v>
      </c>
      <c r="V441" s="5" t="s">
        <v>47</v>
      </c>
      <c r="W441" s="5" t="s">
        <v>28</v>
      </c>
      <c r="X441" s="5" t="s">
        <v>124</v>
      </c>
      <c r="Y441" s="5" t="s">
        <v>811</v>
      </c>
      <c r="Z441" s="5" t="s">
        <v>84</v>
      </c>
      <c r="AA441" s="4">
        <v>0.57999999999999996</v>
      </c>
      <c r="AB441" s="1">
        <v>40244</v>
      </c>
      <c r="AC441" s="1">
        <v>19131</v>
      </c>
      <c r="AD441">
        <f t="shared" si="38"/>
        <v>2</v>
      </c>
      <c r="AE441">
        <f t="shared" ca="1" si="39"/>
        <v>72</v>
      </c>
      <c r="AF441" t="str">
        <f t="shared" ca="1" si="40"/>
        <v>Over 65</v>
      </c>
      <c r="AG441" s="3">
        <f t="shared" si="41"/>
        <v>8.2934936170212761E-2</v>
      </c>
      <c r="AH441" t="str">
        <f>_xlfn.IFNA(VLOOKUP(Sales_Transactions[[#This Row],[Order ID]],Returned_Items[#All],2,FALSE),"Not Returned")</f>
        <v>Not Returned</v>
      </c>
    </row>
    <row r="442" spans="1:34" x14ac:dyDescent="0.25">
      <c r="A442">
        <v>52321</v>
      </c>
      <c r="C442" t="s">
        <v>812</v>
      </c>
      <c r="D442" s="2" t="str">
        <f>TEXT(MID(Sales_Transactions[[#This Row],[Order Date]],2,5),"d/m/yyy")</f>
        <v>5/11/2011</v>
      </c>
      <c r="E442" s="2" t="str">
        <f>TEXT(MID(Sales_Transactions[[#This Row],[Order Date]],2,5),"d")</f>
        <v>5</v>
      </c>
      <c r="F442" s="2" t="str">
        <f>TEXT(MID(Sales_Transactions[[#This Row],[Order Date]],2,5),"m")</f>
        <v>11</v>
      </c>
      <c r="G442" s="2" t="str">
        <f>TEXT(MID(Sales_Transactions[[#This Row],[Order Date]],2,5),"yyy")</f>
        <v>2011</v>
      </c>
      <c r="H442" s="2" t="str">
        <f>TEXT(MID(Sales_Transactions[[#This Row],[Order Date]],2,5),"yyy/m")</f>
        <v>2011/11</v>
      </c>
      <c r="I442" t="s">
        <v>33</v>
      </c>
      <c r="J442">
        <f t="shared" si="36"/>
        <v>4</v>
      </c>
      <c r="K442" s="2">
        <v>48</v>
      </c>
      <c r="L442" s="3">
        <v>617.26</v>
      </c>
      <c r="M442" s="4">
        <v>0.04</v>
      </c>
      <c r="N442" s="5" t="s">
        <v>23</v>
      </c>
      <c r="O442" s="3">
        <v>-37.520000000000003</v>
      </c>
      <c r="P442" s="3">
        <v>12.28</v>
      </c>
      <c r="Q442" s="3">
        <v>6.13</v>
      </c>
      <c r="R442" s="5" t="s">
        <v>287</v>
      </c>
      <c r="S442" s="5" t="s">
        <v>288</v>
      </c>
      <c r="T442" s="5" t="str">
        <f t="shared" si="37"/>
        <v>Doug Bickford</v>
      </c>
      <c r="U442" t="s">
        <v>260</v>
      </c>
      <c r="V442" s="5" t="s">
        <v>27</v>
      </c>
      <c r="W442" s="5" t="s">
        <v>28</v>
      </c>
      <c r="X442" s="5" t="s">
        <v>29</v>
      </c>
      <c r="Y442" s="5" t="s">
        <v>433</v>
      </c>
      <c r="Z442" s="5" t="s">
        <v>43</v>
      </c>
      <c r="AA442" s="4">
        <v>0.56999999999999995</v>
      </c>
      <c r="AB442" s="1">
        <v>40854</v>
      </c>
      <c r="AC442" s="1">
        <v>18898</v>
      </c>
      <c r="AD442">
        <f t="shared" si="38"/>
        <v>2</v>
      </c>
      <c r="AE442">
        <f t="shared" ca="1" si="39"/>
        <v>72</v>
      </c>
      <c r="AF442" t="str">
        <f t="shared" ca="1" si="40"/>
        <v>Over 65</v>
      </c>
      <c r="AG442" s="3">
        <f t="shared" si="41"/>
        <v>0.3834393333333333</v>
      </c>
      <c r="AH442" t="str">
        <f>_xlfn.IFNA(VLOOKUP(Sales_Transactions[[#This Row],[Order ID]],Returned_Items[#All],2,FALSE),"Not Returned")</f>
        <v>Not Returned</v>
      </c>
    </row>
    <row r="443" spans="1:34" hidden="1" x14ac:dyDescent="0.25">
      <c r="A443">
        <v>52321</v>
      </c>
      <c r="C443" t="s">
        <v>812</v>
      </c>
      <c r="D443" s="2" t="str">
        <f>TEXT(MID(Sales_Transactions[[#This Row],[Order Date]],2,5),"d/m/yyy")</f>
        <v>5/11/2011</v>
      </c>
      <c r="E443" s="2" t="str">
        <f>TEXT(MID(Sales_Transactions[[#This Row],[Order Date]],2,5),"d")</f>
        <v>5</v>
      </c>
      <c r="F443" s="2" t="str">
        <f>TEXT(MID(Sales_Transactions[[#This Row],[Order Date]],2,5),"m")</f>
        <v>11</v>
      </c>
      <c r="G443" s="2" t="str">
        <f>TEXT(MID(Sales_Transactions[[#This Row],[Order Date]],2,5),"yyy")</f>
        <v>2011</v>
      </c>
      <c r="H443" s="2" t="str">
        <f>TEXT(MID(Sales_Transactions[[#This Row],[Order Date]],2,5),"yyy/m")</f>
        <v>2011/11</v>
      </c>
      <c r="I443" t="s">
        <v>33</v>
      </c>
      <c r="J443">
        <f t="shared" si="36"/>
        <v>4</v>
      </c>
      <c r="K443" s="2">
        <v>45</v>
      </c>
      <c r="L443">
        <v>13104.992</v>
      </c>
      <c r="M443">
        <v>0.03</v>
      </c>
      <c r="N443" t="s">
        <v>34</v>
      </c>
      <c r="O443">
        <v>5626.42</v>
      </c>
      <c r="P443">
        <v>349.45</v>
      </c>
      <c r="Q443">
        <v>60</v>
      </c>
      <c r="R443" t="s">
        <v>287</v>
      </c>
      <c r="S443" t="s">
        <v>288</v>
      </c>
      <c r="T443" t="str">
        <f t="shared" si="37"/>
        <v>Doug Bickford</v>
      </c>
      <c r="U443" t="s">
        <v>260</v>
      </c>
      <c r="V443" t="s">
        <v>27</v>
      </c>
      <c r="W443" t="s">
        <v>57</v>
      </c>
      <c r="X443" t="s">
        <v>107</v>
      </c>
      <c r="Y443" t="s">
        <v>497</v>
      </c>
      <c r="Z443" t="s">
        <v>40</v>
      </c>
      <c r="AA443"/>
      <c r="AB443" s="1">
        <v>40852</v>
      </c>
      <c r="AC443" s="1">
        <v>18791</v>
      </c>
      <c r="AD443">
        <f t="shared" si="38"/>
        <v>0</v>
      </c>
      <c r="AE443">
        <f t="shared" ca="1" si="39"/>
        <v>73</v>
      </c>
      <c r="AF443" t="str">
        <f t="shared" ca="1" si="40"/>
        <v>Over 65</v>
      </c>
      <c r="AG443">
        <f t="shared" si="41"/>
        <v>9.096559222222222</v>
      </c>
      <c r="AH443" t="str">
        <f>_xlfn.IFNA(VLOOKUP(Sales_Transactions[[#This Row],[Order ID]],Returned_Items[#All],2,FALSE),"Not Returned")</f>
        <v>Not Returned</v>
      </c>
    </row>
    <row r="444" spans="1:34" x14ac:dyDescent="0.25">
      <c r="A444">
        <v>52386</v>
      </c>
      <c r="C444" t="s">
        <v>813</v>
      </c>
      <c r="D444" s="2" t="str">
        <f>TEXT(MID(Sales_Transactions[[#This Row],[Order Date]],2,5),"d/m/yyy")</f>
        <v>5/1/2009</v>
      </c>
      <c r="E444" s="2" t="str">
        <f>TEXT(MID(Sales_Transactions[[#This Row],[Order Date]],2,5),"d")</f>
        <v>5</v>
      </c>
      <c r="F444" s="2" t="str">
        <f>TEXT(MID(Sales_Transactions[[#This Row],[Order Date]],2,5),"m")</f>
        <v>1</v>
      </c>
      <c r="G444" s="2" t="str">
        <f>TEXT(MID(Sales_Transactions[[#This Row],[Order Date]],2,5),"yyy")</f>
        <v>2009</v>
      </c>
      <c r="H444" s="2" t="str">
        <f>TEXT(MID(Sales_Transactions[[#This Row],[Order Date]],2,5),"yyy/m")</f>
        <v>2009/1</v>
      </c>
      <c r="I444" t="s">
        <v>33</v>
      </c>
      <c r="J444">
        <f t="shared" si="36"/>
        <v>4</v>
      </c>
      <c r="K444" s="2">
        <v>6</v>
      </c>
      <c r="L444" s="3">
        <v>700.73</v>
      </c>
      <c r="M444" s="4">
        <v>0.08</v>
      </c>
      <c r="N444" s="5" t="s">
        <v>34</v>
      </c>
      <c r="O444" s="3">
        <v>-188.58</v>
      </c>
      <c r="P444" s="3">
        <v>120.97</v>
      </c>
      <c r="Q444" s="3">
        <v>26.3</v>
      </c>
      <c r="R444" s="5" t="s">
        <v>624</v>
      </c>
      <c r="S444" s="5" t="s">
        <v>625</v>
      </c>
      <c r="T444" s="5" t="str">
        <f t="shared" si="37"/>
        <v>Susan Vittorini</v>
      </c>
      <c r="U444" t="s">
        <v>260</v>
      </c>
      <c r="V444" s="5" t="s">
        <v>74</v>
      </c>
      <c r="W444" s="5" t="s">
        <v>48</v>
      </c>
      <c r="X444" s="5" t="s">
        <v>324</v>
      </c>
      <c r="Y444" s="5" t="s">
        <v>814</v>
      </c>
      <c r="Z444" s="5" t="s">
        <v>40</v>
      </c>
      <c r="AA444" s="4">
        <v>0.38</v>
      </c>
      <c r="AB444" s="1">
        <v>39820</v>
      </c>
      <c r="AC444" s="1">
        <v>18946</v>
      </c>
      <c r="AD444">
        <f t="shared" si="38"/>
        <v>2</v>
      </c>
      <c r="AE444">
        <f t="shared" ca="1" si="39"/>
        <v>72</v>
      </c>
      <c r="AF444" t="str">
        <f t="shared" ca="1" si="40"/>
        <v>Over 65</v>
      </c>
      <c r="AG444" s="3">
        <f t="shared" si="41"/>
        <v>24.528870666666666</v>
      </c>
      <c r="AH444" t="str">
        <f>_xlfn.IFNA(VLOOKUP(Sales_Transactions[[#This Row],[Order ID]],Returned_Items[#All],2,FALSE),"Not Returned")</f>
        <v>Not Returned</v>
      </c>
    </row>
    <row r="445" spans="1:34" x14ac:dyDescent="0.25">
      <c r="A445">
        <v>52807</v>
      </c>
      <c r="C445" t="s">
        <v>815</v>
      </c>
      <c r="D445" s="2" t="str">
        <f>TEXT(MID(Sales_Transactions[[#This Row],[Order Date]],2,5),"d/m/yyy")</f>
        <v>25/11/2010</v>
      </c>
      <c r="E445" s="2" t="str">
        <f>TEXT(MID(Sales_Transactions[[#This Row],[Order Date]],2,5),"d")</f>
        <v>25</v>
      </c>
      <c r="F445" s="2" t="str">
        <f>TEXT(MID(Sales_Transactions[[#This Row],[Order Date]],2,5),"m")</f>
        <v>11</v>
      </c>
      <c r="G445" s="2" t="str">
        <f>TEXT(MID(Sales_Transactions[[#This Row],[Order Date]],2,5),"yyy")</f>
        <v>2010</v>
      </c>
      <c r="H445" s="2" t="str">
        <f>TEXT(MID(Sales_Transactions[[#This Row],[Order Date]],2,5),"yyy/m")</f>
        <v>2010/11</v>
      </c>
      <c r="I445" t="s">
        <v>78</v>
      </c>
      <c r="J445">
        <f t="shared" si="36"/>
        <v>3</v>
      </c>
      <c r="K445" s="2">
        <v>28</v>
      </c>
      <c r="L445" s="3">
        <v>667.55</v>
      </c>
      <c r="M445" s="4">
        <v>0</v>
      </c>
      <c r="N445" s="5" t="s">
        <v>23</v>
      </c>
      <c r="O445" s="3">
        <v>204.74</v>
      </c>
      <c r="P445" s="3">
        <v>21.98</v>
      </c>
      <c r="Q445" s="3">
        <v>2.87</v>
      </c>
      <c r="R445" s="5" t="s">
        <v>234</v>
      </c>
      <c r="S445" s="5" t="s">
        <v>235</v>
      </c>
      <c r="T445" s="5" t="str">
        <f t="shared" si="37"/>
        <v>Andrew Gjertsen</v>
      </c>
      <c r="U445" t="s">
        <v>260</v>
      </c>
      <c r="V445" s="5" t="s">
        <v>37</v>
      </c>
      <c r="W445" s="5" t="s">
        <v>28</v>
      </c>
      <c r="X445" s="5" t="s">
        <v>124</v>
      </c>
      <c r="Y445" s="5" t="s">
        <v>816</v>
      </c>
      <c r="Z445" s="5" t="s">
        <v>60</v>
      </c>
      <c r="AA445" s="4">
        <v>0.55000000000000004</v>
      </c>
      <c r="AB445" s="1">
        <v>40509</v>
      </c>
      <c r="AC445" s="1">
        <v>29363</v>
      </c>
      <c r="AD445">
        <f t="shared" si="38"/>
        <v>2</v>
      </c>
      <c r="AE445">
        <f t="shared" ca="1" si="39"/>
        <v>44</v>
      </c>
      <c r="AF445" t="str">
        <f t="shared" ca="1" si="40"/>
        <v>18-64</v>
      </c>
      <c r="AG445" s="3">
        <f t="shared" si="41"/>
        <v>0.88750000000000007</v>
      </c>
      <c r="AH445" t="str">
        <f>_xlfn.IFNA(VLOOKUP(Sales_Transactions[[#This Row],[Order ID]],Returned_Items[#All],2,FALSE),"Not Returned")</f>
        <v>Not Returned</v>
      </c>
    </row>
    <row r="446" spans="1:34" x14ac:dyDescent="0.25">
      <c r="A446">
        <v>52929</v>
      </c>
      <c r="C446" t="s">
        <v>817</v>
      </c>
      <c r="D446" s="2" t="str">
        <f>TEXT(MID(Sales_Transactions[[#This Row],[Order Date]],2,5),"d/m/yyy")</f>
        <v>8/4/2011</v>
      </c>
      <c r="E446" s="2" t="str">
        <f>TEXT(MID(Sales_Transactions[[#This Row],[Order Date]],2,5),"d")</f>
        <v>8</v>
      </c>
      <c r="F446" s="2" t="str">
        <f>TEXT(MID(Sales_Transactions[[#This Row],[Order Date]],2,5),"m")</f>
        <v>4</v>
      </c>
      <c r="G446" s="2" t="str">
        <f>TEXT(MID(Sales_Transactions[[#This Row],[Order Date]],2,5),"yyy")</f>
        <v>2011</v>
      </c>
      <c r="H446" s="2" t="str">
        <f>TEXT(MID(Sales_Transactions[[#This Row],[Order Date]],2,5),"yyy/m")</f>
        <v>2011/4</v>
      </c>
      <c r="I446" t="s">
        <v>33</v>
      </c>
      <c r="J446">
        <f t="shared" si="36"/>
        <v>4</v>
      </c>
      <c r="K446" s="2">
        <v>43</v>
      </c>
      <c r="L446" s="3">
        <v>701.46</v>
      </c>
      <c r="M446" s="4">
        <v>0.04</v>
      </c>
      <c r="N446" s="5" t="s">
        <v>67</v>
      </c>
      <c r="O446" s="3">
        <v>-90.14</v>
      </c>
      <c r="P446" s="3">
        <v>15.99</v>
      </c>
      <c r="Q446" s="3">
        <v>9.4</v>
      </c>
      <c r="R446" s="5" t="s">
        <v>24</v>
      </c>
      <c r="S446" s="5" t="s">
        <v>25</v>
      </c>
      <c r="T446" s="5" t="str">
        <f t="shared" si="37"/>
        <v>Muhammed MacIntyre</v>
      </c>
      <c r="U446" t="s">
        <v>260</v>
      </c>
      <c r="V446" s="5" t="s">
        <v>27</v>
      </c>
      <c r="W446" s="5" t="s">
        <v>48</v>
      </c>
      <c r="X446" s="5" t="s">
        <v>324</v>
      </c>
      <c r="Y446" s="5" t="s">
        <v>818</v>
      </c>
      <c r="Z446" s="5" t="s">
        <v>43</v>
      </c>
      <c r="AA446" s="4">
        <v>0.49</v>
      </c>
      <c r="AB446" s="1">
        <v>40642</v>
      </c>
      <c r="AC446" s="1">
        <v>29339</v>
      </c>
      <c r="AD446">
        <f t="shared" si="38"/>
        <v>1</v>
      </c>
      <c r="AE446">
        <f t="shared" ca="1" si="39"/>
        <v>44</v>
      </c>
      <c r="AF446" t="str">
        <f t="shared" ca="1" si="40"/>
        <v>18-64</v>
      </c>
      <c r="AG446" s="3">
        <f t="shared" si="41"/>
        <v>0.59031637209302323</v>
      </c>
      <c r="AH446" t="str">
        <f>_xlfn.IFNA(VLOOKUP(Sales_Transactions[[#This Row],[Order ID]],Returned_Items[#All],2,FALSE),"Not Returned")</f>
        <v>Not Returned</v>
      </c>
    </row>
    <row r="447" spans="1:34" x14ac:dyDescent="0.25">
      <c r="A447">
        <v>52929</v>
      </c>
      <c r="C447" t="s">
        <v>817</v>
      </c>
      <c r="D447" s="2" t="str">
        <f>TEXT(MID(Sales_Transactions[[#This Row],[Order Date]],2,5),"d/m/yyy")</f>
        <v>8/4/2011</v>
      </c>
      <c r="E447" s="2" t="str">
        <f>TEXT(MID(Sales_Transactions[[#This Row],[Order Date]],2,5),"d")</f>
        <v>8</v>
      </c>
      <c r="F447" s="2" t="str">
        <f>TEXT(MID(Sales_Transactions[[#This Row],[Order Date]],2,5),"m")</f>
        <v>4</v>
      </c>
      <c r="G447" s="2" t="str">
        <f>TEXT(MID(Sales_Transactions[[#This Row],[Order Date]],2,5),"yyy")</f>
        <v>2011</v>
      </c>
      <c r="H447" s="2" t="str">
        <f>TEXT(MID(Sales_Transactions[[#This Row],[Order Date]],2,5),"yyy/m")</f>
        <v>2011/4</v>
      </c>
      <c r="I447" t="s">
        <v>33</v>
      </c>
      <c r="J447">
        <f t="shared" si="36"/>
        <v>4</v>
      </c>
      <c r="K447" s="2">
        <v>19</v>
      </c>
      <c r="L447" s="3">
        <v>53.94</v>
      </c>
      <c r="M447" s="4">
        <v>0.05</v>
      </c>
      <c r="N447" s="5" t="s">
        <v>23</v>
      </c>
      <c r="O447" s="3">
        <v>-6.53</v>
      </c>
      <c r="P447" s="3">
        <v>2.78</v>
      </c>
      <c r="Q447" s="3">
        <v>1.25</v>
      </c>
      <c r="R447" s="5" t="s">
        <v>24</v>
      </c>
      <c r="S447" s="5" t="s">
        <v>25</v>
      </c>
      <c r="T447" s="5" t="str">
        <f t="shared" si="37"/>
        <v>Muhammed MacIntyre</v>
      </c>
      <c r="U447" t="s">
        <v>260</v>
      </c>
      <c r="V447" s="5" t="s">
        <v>27</v>
      </c>
      <c r="W447" s="5" t="s">
        <v>28</v>
      </c>
      <c r="X447" s="5" t="s">
        <v>124</v>
      </c>
      <c r="Y447" s="5" t="s">
        <v>819</v>
      </c>
      <c r="Z447" s="5" t="s">
        <v>84</v>
      </c>
      <c r="AA447" s="4">
        <v>0.59</v>
      </c>
      <c r="AB447" s="1">
        <v>40642</v>
      </c>
      <c r="AC447" s="1">
        <v>28692</v>
      </c>
      <c r="AD447">
        <f t="shared" si="38"/>
        <v>1</v>
      </c>
      <c r="AE447">
        <f t="shared" ca="1" si="39"/>
        <v>46</v>
      </c>
      <c r="AF447" t="str">
        <f t="shared" ca="1" si="40"/>
        <v>18-64</v>
      </c>
      <c r="AG447" s="3">
        <f t="shared" si="41"/>
        <v>0.21203210526315791</v>
      </c>
      <c r="AH447" t="str">
        <f>_xlfn.IFNA(VLOOKUP(Sales_Transactions[[#This Row],[Order ID]],Returned_Items[#All],2,FALSE),"Not Returned")</f>
        <v>Not Returned</v>
      </c>
    </row>
    <row r="448" spans="1:34" x14ac:dyDescent="0.25">
      <c r="A448">
        <v>52929</v>
      </c>
      <c r="C448" t="s">
        <v>817</v>
      </c>
      <c r="D448" s="2" t="str">
        <f>TEXT(MID(Sales_Transactions[[#This Row],[Order Date]],2,5),"d/m/yyy")</f>
        <v>8/4/2011</v>
      </c>
      <c r="E448" s="2" t="str">
        <f>TEXT(MID(Sales_Transactions[[#This Row],[Order Date]],2,5),"d")</f>
        <v>8</v>
      </c>
      <c r="F448" s="2" t="str">
        <f>TEXT(MID(Sales_Transactions[[#This Row],[Order Date]],2,5),"m")</f>
        <v>4</v>
      </c>
      <c r="G448" s="2" t="str">
        <f>TEXT(MID(Sales_Transactions[[#This Row],[Order Date]],2,5),"yyy")</f>
        <v>2011</v>
      </c>
      <c r="H448" s="2" t="str">
        <f>TEXT(MID(Sales_Transactions[[#This Row],[Order Date]],2,5),"yyy/m")</f>
        <v>2011/4</v>
      </c>
      <c r="I448" t="s">
        <v>33</v>
      </c>
      <c r="J448">
        <f t="shared" si="36"/>
        <v>4</v>
      </c>
      <c r="K448" s="2">
        <v>7</v>
      </c>
      <c r="L448" s="3">
        <v>46.94</v>
      </c>
      <c r="M448" s="4">
        <v>0.02</v>
      </c>
      <c r="N448" s="5" t="s">
        <v>23</v>
      </c>
      <c r="O448" s="3">
        <v>7.34</v>
      </c>
      <c r="P448" s="3">
        <v>6.47</v>
      </c>
      <c r="Q448" s="3">
        <v>1.22</v>
      </c>
      <c r="R448" s="5" t="s">
        <v>24</v>
      </c>
      <c r="S448" s="5" t="s">
        <v>25</v>
      </c>
      <c r="T448" s="5" t="str">
        <f t="shared" si="37"/>
        <v>Muhammed MacIntyre</v>
      </c>
      <c r="U448" t="s">
        <v>260</v>
      </c>
      <c r="V448" s="5" t="s">
        <v>27</v>
      </c>
      <c r="W448" s="5" t="s">
        <v>28</v>
      </c>
      <c r="X448" s="5" t="s">
        <v>124</v>
      </c>
      <c r="Y448" s="5" t="s">
        <v>820</v>
      </c>
      <c r="Z448" s="5" t="s">
        <v>84</v>
      </c>
      <c r="AA448" s="4">
        <v>0.4</v>
      </c>
      <c r="AB448" s="1">
        <v>40642</v>
      </c>
      <c r="AC448" s="1">
        <v>28714</v>
      </c>
      <c r="AD448">
        <f t="shared" si="38"/>
        <v>1</v>
      </c>
      <c r="AE448">
        <f t="shared" ca="1" si="39"/>
        <v>45</v>
      </c>
      <c r="AF448" t="str">
        <f t="shared" ca="1" si="40"/>
        <v>18-64</v>
      </c>
      <c r="AG448" s="3">
        <f t="shared" si="41"/>
        <v>1.0983865714285714</v>
      </c>
      <c r="AH448" t="str">
        <f>_xlfn.IFNA(VLOOKUP(Sales_Transactions[[#This Row],[Order ID]],Returned_Items[#All],2,FALSE),"Not Returned")</f>
        <v>Not Returned</v>
      </c>
    </row>
    <row r="449" spans="1:34" x14ac:dyDescent="0.25">
      <c r="A449">
        <v>52929</v>
      </c>
      <c r="C449" t="s">
        <v>817</v>
      </c>
      <c r="D449" s="2" t="str">
        <f>TEXT(MID(Sales_Transactions[[#This Row],[Order Date]],2,5),"d/m/yyy")</f>
        <v>8/4/2011</v>
      </c>
      <c r="E449" s="2" t="str">
        <f>TEXT(MID(Sales_Transactions[[#This Row],[Order Date]],2,5),"d")</f>
        <v>8</v>
      </c>
      <c r="F449" s="2" t="str">
        <f>TEXT(MID(Sales_Transactions[[#This Row],[Order Date]],2,5),"m")</f>
        <v>4</v>
      </c>
      <c r="G449" s="2" t="str">
        <f>TEXT(MID(Sales_Transactions[[#This Row],[Order Date]],2,5),"yyy")</f>
        <v>2011</v>
      </c>
      <c r="H449" s="2" t="str">
        <f>TEXT(MID(Sales_Transactions[[#This Row],[Order Date]],2,5),"yyy/m")</f>
        <v>2011/4</v>
      </c>
      <c r="I449" t="s">
        <v>33</v>
      </c>
      <c r="J449">
        <f t="shared" si="36"/>
        <v>4</v>
      </c>
      <c r="K449" s="2">
        <v>20</v>
      </c>
      <c r="L449" s="3">
        <v>77.989999999999995</v>
      </c>
      <c r="M449" s="4">
        <v>0.03</v>
      </c>
      <c r="N449" s="5" t="s">
        <v>23</v>
      </c>
      <c r="O449" s="3">
        <v>19.68</v>
      </c>
      <c r="P449" s="3">
        <v>3.93</v>
      </c>
      <c r="Q449" s="3">
        <v>0.99</v>
      </c>
      <c r="R449" s="5" t="s">
        <v>24</v>
      </c>
      <c r="S449" s="5" t="s">
        <v>25</v>
      </c>
      <c r="T449" s="5" t="str">
        <f t="shared" si="37"/>
        <v>Muhammed MacIntyre</v>
      </c>
      <c r="U449" t="s">
        <v>260</v>
      </c>
      <c r="V449" s="5" t="s">
        <v>27</v>
      </c>
      <c r="W449" s="5" t="s">
        <v>28</v>
      </c>
      <c r="X449" s="5" t="s">
        <v>82</v>
      </c>
      <c r="Y449" s="5" t="s">
        <v>632</v>
      </c>
      <c r="Z449" s="5" t="s">
        <v>84</v>
      </c>
      <c r="AA449" s="4">
        <v>0.39</v>
      </c>
      <c r="AB449" s="1">
        <v>40642</v>
      </c>
      <c r="AC449" s="1">
        <v>28718</v>
      </c>
      <c r="AD449">
        <f t="shared" si="38"/>
        <v>1</v>
      </c>
      <c r="AE449">
        <f t="shared" ca="1" si="39"/>
        <v>45</v>
      </c>
      <c r="AF449" t="str">
        <f t="shared" ca="1" si="40"/>
        <v>18-64</v>
      </c>
      <c r="AG449" s="3">
        <f t="shared" si="41"/>
        <v>0.24594105000000002</v>
      </c>
      <c r="AH449" t="str">
        <f>_xlfn.IFNA(VLOOKUP(Sales_Transactions[[#This Row],[Order ID]],Returned_Items[#All],2,FALSE),"Not Returned")</f>
        <v>Not Returned</v>
      </c>
    </row>
    <row r="450" spans="1:34" x14ac:dyDescent="0.25">
      <c r="A450">
        <v>52964</v>
      </c>
      <c r="C450" t="s">
        <v>821</v>
      </c>
      <c r="D450" s="2" t="str">
        <f>TEXT(MID(Sales_Transactions[[#This Row],[Order Date]],2,5),"d/m/yyy")</f>
        <v>31/3/2010</v>
      </c>
      <c r="E450" s="2" t="str">
        <f>TEXT(MID(Sales_Transactions[[#This Row],[Order Date]],2,5),"d")</f>
        <v>31</v>
      </c>
      <c r="F450" s="2" t="str">
        <f>TEXT(MID(Sales_Transactions[[#This Row],[Order Date]],2,5),"m")</f>
        <v>3</v>
      </c>
      <c r="G450" s="2" t="str">
        <f>TEXT(MID(Sales_Transactions[[#This Row],[Order Date]],2,5),"yyy")</f>
        <v>2010</v>
      </c>
      <c r="H450" s="2" t="str">
        <f>TEXT(MID(Sales_Transactions[[#This Row],[Order Date]],2,5),"yyy/m")</f>
        <v>2010/3</v>
      </c>
      <c r="I450" t="s">
        <v>101</v>
      </c>
      <c r="J450">
        <f t="shared" ref="J450:J513" si="42">IF(I450="Making Critical",5,IF(I450="High",4,IF(I450="Medium",3,IF(I450="Low",2,1))))</f>
        <v>1</v>
      </c>
      <c r="K450" s="2">
        <v>44</v>
      </c>
      <c r="L450" s="3">
        <v>5735.79</v>
      </c>
      <c r="M450" s="4">
        <v>0.08</v>
      </c>
      <c r="N450" s="5" t="s">
        <v>23</v>
      </c>
      <c r="O450" s="3">
        <v>828.27</v>
      </c>
      <c r="P450" s="3">
        <v>136.97999999999999</v>
      </c>
      <c r="Q450" s="3">
        <v>24.49</v>
      </c>
      <c r="R450" s="5" t="s">
        <v>110</v>
      </c>
      <c r="S450" s="5" t="s">
        <v>111</v>
      </c>
      <c r="T450" s="5" t="str">
        <f t="shared" ref="T450:T513" si="43">R450 &amp; " " &amp; S450</f>
        <v>Jim Radford</v>
      </c>
      <c r="U450" t="s">
        <v>260</v>
      </c>
      <c r="V450" s="5" t="s">
        <v>47</v>
      </c>
      <c r="W450" s="5" t="s">
        <v>57</v>
      </c>
      <c r="X450" s="5" t="s">
        <v>58</v>
      </c>
      <c r="Y450" s="5" t="s">
        <v>802</v>
      </c>
      <c r="Z450" s="5" t="s">
        <v>31</v>
      </c>
      <c r="AA450" s="4">
        <v>0.59</v>
      </c>
      <c r="AB450" s="1">
        <v>40269</v>
      </c>
      <c r="AC450" s="1">
        <v>28973</v>
      </c>
      <c r="AD450">
        <f t="shared" ref="AD450:AD513" si="44">_xlfn.DAYS(AB450,D450)</f>
        <v>1</v>
      </c>
      <c r="AE450">
        <f t="shared" ref="AE450:AE513" ca="1" si="45">DATEDIF(AC450,TODAY(),"Y")</f>
        <v>45</v>
      </c>
      <c r="AF450" t="str">
        <f t="shared" ref="AF450:AF513" ca="1" si="46">IF(AE450&lt;18,"Under 18",IF(AE450&lt;65,"18-64","Over 65"))</f>
        <v>18-64</v>
      </c>
      <c r="AG450" s="3">
        <f t="shared" ref="AG450:AG513" si="47" xml:space="preserve"> (P450 - (M450 / 100) * P450 + Q450) / K450</f>
        <v>3.6672821818181816</v>
      </c>
      <c r="AH450" t="str">
        <f>_xlfn.IFNA(VLOOKUP(Sales_Transactions[[#This Row],[Order ID]],Returned_Items[#All],2,FALSE),"Not Returned")</f>
        <v>Not Returned</v>
      </c>
    </row>
    <row r="451" spans="1:34" x14ac:dyDescent="0.25">
      <c r="A451">
        <v>53156</v>
      </c>
      <c r="C451" t="s">
        <v>822</v>
      </c>
      <c r="D451" s="2" t="str">
        <f>TEXT(MID(Sales_Transactions[[#This Row],[Order Date]],2,5),"d/m/yyy")</f>
        <v>10/3/2012</v>
      </c>
      <c r="E451" s="2" t="str">
        <f>TEXT(MID(Sales_Transactions[[#This Row],[Order Date]],2,5),"d")</f>
        <v>10</v>
      </c>
      <c r="F451" s="2" t="str">
        <f>TEXT(MID(Sales_Transactions[[#This Row],[Order Date]],2,5),"m")</f>
        <v>3</v>
      </c>
      <c r="G451" s="2" t="str">
        <f>TEXT(MID(Sales_Transactions[[#This Row],[Order Date]],2,5),"yyy")</f>
        <v>2012</v>
      </c>
      <c r="H451" s="2" t="str">
        <f>TEXT(MID(Sales_Transactions[[#This Row],[Order Date]],2,5),"yyy/m")</f>
        <v>2012/3</v>
      </c>
      <c r="I451" t="s">
        <v>52</v>
      </c>
      <c r="J451">
        <f t="shared" si="42"/>
        <v>1</v>
      </c>
      <c r="K451" s="2">
        <v>47</v>
      </c>
      <c r="L451" s="3">
        <v>186.93</v>
      </c>
      <c r="M451" s="4">
        <v>7.0000000000000007E-2</v>
      </c>
      <c r="N451" s="5" t="s">
        <v>23</v>
      </c>
      <c r="O451" s="3">
        <v>56.44</v>
      </c>
      <c r="P451" s="3">
        <v>4.13</v>
      </c>
      <c r="Q451" s="3">
        <v>0.99</v>
      </c>
      <c r="R451" s="5" t="s">
        <v>267</v>
      </c>
      <c r="S451" s="5" t="s">
        <v>268</v>
      </c>
      <c r="T451" s="5" t="str">
        <f t="shared" si="43"/>
        <v>Bryan Davis</v>
      </c>
      <c r="U451" t="s">
        <v>260</v>
      </c>
      <c r="V451" s="5" t="s">
        <v>47</v>
      </c>
      <c r="W451" s="5" t="s">
        <v>28</v>
      </c>
      <c r="X451" s="5" t="s">
        <v>115</v>
      </c>
      <c r="Y451" s="5" t="s">
        <v>823</v>
      </c>
      <c r="Z451" s="5" t="s">
        <v>43</v>
      </c>
      <c r="AA451" s="4">
        <v>0.39</v>
      </c>
      <c r="AB451" s="1">
        <v>40979</v>
      </c>
      <c r="AC451" s="1">
        <v>28888</v>
      </c>
      <c r="AD451">
        <f t="shared" si="44"/>
        <v>1</v>
      </c>
      <c r="AE451">
        <f t="shared" ca="1" si="45"/>
        <v>45</v>
      </c>
      <c r="AF451" t="str">
        <f t="shared" ca="1" si="46"/>
        <v>18-64</v>
      </c>
      <c r="AG451" s="3">
        <f t="shared" si="47"/>
        <v>0.10887465957446808</v>
      </c>
      <c r="AH451" t="str">
        <f>_xlfn.IFNA(VLOOKUP(Sales_Transactions[[#This Row],[Order ID]],Returned_Items[#All],2,FALSE),"Not Returned")</f>
        <v>Not Returned</v>
      </c>
    </row>
    <row r="452" spans="1:34" x14ac:dyDescent="0.25">
      <c r="A452">
        <v>53511</v>
      </c>
      <c r="C452" t="s">
        <v>824</v>
      </c>
      <c r="D452" s="2" t="str">
        <f>TEXT(MID(Sales_Transactions[[#This Row],[Order Date]],2,5),"d/m/yyy")</f>
        <v>20/2/2009</v>
      </c>
      <c r="E452" s="2" t="str">
        <f>TEXT(MID(Sales_Transactions[[#This Row],[Order Date]],2,5),"d")</f>
        <v>20</v>
      </c>
      <c r="F452" s="2" t="str">
        <f>TEXT(MID(Sales_Transactions[[#This Row],[Order Date]],2,5),"m")</f>
        <v>2</v>
      </c>
      <c r="G452" s="2" t="str">
        <f>TEXT(MID(Sales_Transactions[[#This Row],[Order Date]],2,5),"yyy")</f>
        <v>2009</v>
      </c>
      <c r="H452" s="2" t="str">
        <f>TEXT(MID(Sales_Transactions[[#This Row],[Order Date]],2,5),"yyy/m")</f>
        <v>2009/2</v>
      </c>
      <c r="I452" t="s">
        <v>78</v>
      </c>
      <c r="J452">
        <f t="shared" si="42"/>
        <v>3</v>
      </c>
      <c r="K452" s="2">
        <v>41</v>
      </c>
      <c r="L452" s="3">
        <v>241.1</v>
      </c>
      <c r="M452" s="4">
        <v>7.0000000000000007E-2</v>
      </c>
      <c r="N452" s="5" t="s">
        <v>23</v>
      </c>
      <c r="O452" s="3">
        <v>-243.24</v>
      </c>
      <c r="P452" s="3">
        <v>5.81</v>
      </c>
      <c r="Q452" s="3">
        <v>8.49</v>
      </c>
      <c r="R452" s="5" t="s">
        <v>298</v>
      </c>
      <c r="S452" s="5" t="s">
        <v>299</v>
      </c>
      <c r="T452" s="5" t="str">
        <f t="shared" si="43"/>
        <v>Anthony Johnson</v>
      </c>
      <c r="U452" t="s">
        <v>260</v>
      </c>
      <c r="V452" s="5" t="s">
        <v>27</v>
      </c>
      <c r="W452" s="5" t="s">
        <v>28</v>
      </c>
      <c r="X452" s="5" t="s">
        <v>41</v>
      </c>
      <c r="Y452" s="5" t="s">
        <v>329</v>
      </c>
      <c r="Z452" s="5" t="s">
        <v>43</v>
      </c>
      <c r="AA452" s="4">
        <v>0.39</v>
      </c>
      <c r="AB452" s="1">
        <v>39866</v>
      </c>
      <c r="AC452" s="1">
        <v>29171</v>
      </c>
      <c r="AD452">
        <f t="shared" si="44"/>
        <v>2</v>
      </c>
      <c r="AE452">
        <f t="shared" ca="1" si="45"/>
        <v>44</v>
      </c>
      <c r="AF452" t="str">
        <f t="shared" ca="1" si="46"/>
        <v>18-64</v>
      </c>
      <c r="AG452" s="3">
        <f t="shared" si="47"/>
        <v>0.3486812926829268</v>
      </c>
      <c r="AH452" t="str">
        <f>_xlfn.IFNA(VLOOKUP(Sales_Transactions[[#This Row],[Order ID]],Returned_Items[#All],2,FALSE),"Not Returned")</f>
        <v>Not Returned</v>
      </c>
    </row>
    <row r="453" spans="1:34" x14ac:dyDescent="0.25">
      <c r="A453">
        <v>53511</v>
      </c>
      <c r="C453" t="s">
        <v>824</v>
      </c>
      <c r="D453" s="2" t="str">
        <f>TEXT(MID(Sales_Transactions[[#This Row],[Order Date]],2,5),"d/m/yyy")</f>
        <v>20/2/2009</v>
      </c>
      <c r="E453" s="2" t="str">
        <f>TEXT(MID(Sales_Transactions[[#This Row],[Order Date]],2,5),"d")</f>
        <v>20</v>
      </c>
      <c r="F453" s="2" t="str">
        <f>TEXT(MID(Sales_Transactions[[#This Row],[Order Date]],2,5),"m")</f>
        <v>2</v>
      </c>
      <c r="G453" s="2" t="str">
        <f>TEXT(MID(Sales_Transactions[[#This Row],[Order Date]],2,5),"yyy")</f>
        <v>2009</v>
      </c>
      <c r="H453" s="2" t="str">
        <f>TEXT(MID(Sales_Transactions[[#This Row],[Order Date]],2,5),"yyy/m")</f>
        <v>2009/2</v>
      </c>
      <c r="I453" t="s">
        <v>78</v>
      </c>
      <c r="J453">
        <f t="shared" si="42"/>
        <v>3</v>
      </c>
      <c r="K453" s="2">
        <v>49</v>
      </c>
      <c r="L453" s="3">
        <v>491.93</v>
      </c>
      <c r="M453" s="4">
        <v>0.04</v>
      </c>
      <c r="N453" s="5" t="s">
        <v>23</v>
      </c>
      <c r="O453" s="3">
        <v>-53.62</v>
      </c>
      <c r="P453" s="3">
        <v>9.65</v>
      </c>
      <c r="Q453" s="3">
        <v>6.22</v>
      </c>
      <c r="R453" s="5" t="s">
        <v>298</v>
      </c>
      <c r="S453" s="5" t="s">
        <v>299</v>
      </c>
      <c r="T453" s="5" t="str">
        <f t="shared" si="43"/>
        <v>Anthony Johnson</v>
      </c>
      <c r="U453" t="s">
        <v>260</v>
      </c>
      <c r="V453" s="5" t="s">
        <v>27</v>
      </c>
      <c r="W453" s="5" t="s">
        <v>57</v>
      </c>
      <c r="X453" s="5" t="s">
        <v>58</v>
      </c>
      <c r="Y453" s="5" t="s">
        <v>200</v>
      </c>
      <c r="Z453" s="5" t="s">
        <v>43</v>
      </c>
      <c r="AA453" s="4">
        <v>0.55000000000000004</v>
      </c>
      <c r="AB453" s="1">
        <v>39865</v>
      </c>
      <c r="AC453" s="1">
        <v>28803</v>
      </c>
      <c r="AD453">
        <f t="shared" si="44"/>
        <v>1</v>
      </c>
      <c r="AE453">
        <f t="shared" ca="1" si="45"/>
        <v>45</v>
      </c>
      <c r="AF453" t="str">
        <f t="shared" ca="1" si="46"/>
        <v>18-64</v>
      </c>
      <c r="AG453" s="3">
        <f t="shared" si="47"/>
        <v>0.32379877551020408</v>
      </c>
      <c r="AH453" t="str">
        <f>_xlfn.IFNA(VLOOKUP(Sales_Transactions[[#This Row],[Order ID]],Returned_Items[#All],2,FALSE),"Not Returned")</f>
        <v>Not Returned</v>
      </c>
    </row>
    <row r="454" spans="1:34" x14ac:dyDescent="0.25">
      <c r="A454">
        <v>53797</v>
      </c>
      <c r="C454" t="s">
        <v>825</v>
      </c>
      <c r="D454" s="2" t="str">
        <f>TEXT(MID(Sales_Transactions[[#This Row],[Order Date]],2,5),"d/m/yyy")</f>
        <v>1/10/2009</v>
      </c>
      <c r="E454" s="2" t="str">
        <f>TEXT(MID(Sales_Transactions[[#This Row],[Order Date]],2,5),"d")</f>
        <v>1</v>
      </c>
      <c r="F454" s="2" t="str">
        <f>TEXT(MID(Sales_Transactions[[#This Row],[Order Date]],2,5),"m")</f>
        <v>10</v>
      </c>
      <c r="G454" s="2" t="str">
        <f>TEXT(MID(Sales_Transactions[[#This Row],[Order Date]],2,5),"yyy")</f>
        <v>2009</v>
      </c>
      <c r="H454" s="2" t="str">
        <f>TEXT(MID(Sales_Transactions[[#This Row],[Order Date]],2,5),"yyy/m")</f>
        <v>2009/10</v>
      </c>
      <c r="I454" t="s">
        <v>101</v>
      </c>
      <c r="J454">
        <f t="shared" si="42"/>
        <v>1</v>
      </c>
      <c r="K454" s="2">
        <v>10</v>
      </c>
      <c r="L454" s="3">
        <v>623.71</v>
      </c>
      <c r="M454" s="4">
        <v>0.01</v>
      </c>
      <c r="N454" s="5" t="s">
        <v>34</v>
      </c>
      <c r="O454" s="3">
        <v>-213.32</v>
      </c>
      <c r="P454" s="3">
        <v>58.14</v>
      </c>
      <c r="Q454" s="3">
        <v>36.61</v>
      </c>
      <c r="R454" s="5" t="s">
        <v>287</v>
      </c>
      <c r="S454" s="5" t="s">
        <v>288</v>
      </c>
      <c r="T454" s="5" t="str">
        <f t="shared" si="43"/>
        <v>Doug Bickford</v>
      </c>
      <c r="U454" t="s">
        <v>260</v>
      </c>
      <c r="V454" s="5" t="s">
        <v>27</v>
      </c>
      <c r="W454" s="5" t="s">
        <v>57</v>
      </c>
      <c r="X454" s="5" t="s">
        <v>104</v>
      </c>
      <c r="Y454" s="5" t="s">
        <v>363</v>
      </c>
      <c r="Z454" s="5" t="s">
        <v>106</v>
      </c>
      <c r="AA454" s="4">
        <v>0.61</v>
      </c>
      <c r="AB454" s="1">
        <v>40087</v>
      </c>
      <c r="AC454" s="1">
        <v>28434</v>
      </c>
      <c r="AD454">
        <f t="shared" si="44"/>
        <v>0</v>
      </c>
      <c r="AE454">
        <f t="shared" ca="1" si="45"/>
        <v>46</v>
      </c>
      <c r="AF454" t="str">
        <f t="shared" ca="1" si="46"/>
        <v>18-64</v>
      </c>
      <c r="AG454" s="3">
        <f t="shared" si="47"/>
        <v>9.4744185999999999</v>
      </c>
      <c r="AH454" t="str">
        <f>_xlfn.IFNA(VLOOKUP(Sales_Transactions[[#This Row],[Order ID]],Returned_Items[#All],2,FALSE),"Not Returned")</f>
        <v>Not Returned</v>
      </c>
    </row>
    <row r="455" spans="1:34" x14ac:dyDescent="0.25">
      <c r="A455">
        <v>53990</v>
      </c>
      <c r="C455" t="s">
        <v>826</v>
      </c>
      <c r="D455" s="2" t="str">
        <f>TEXT(MID(Sales_Transactions[[#This Row],[Order Date]],2,5),"d/m/yyy")</f>
        <v>1/11/2012</v>
      </c>
      <c r="E455" s="2" t="str">
        <f>TEXT(MID(Sales_Transactions[[#This Row],[Order Date]],2,5),"d")</f>
        <v>1</v>
      </c>
      <c r="F455" s="2" t="str">
        <f>TEXT(MID(Sales_Transactions[[#This Row],[Order Date]],2,5),"m")</f>
        <v>11</v>
      </c>
      <c r="G455" s="2" t="str">
        <f>TEXT(MID(Sales_Transactions[[#This Row],[Order Date]],2,5),"yyy")</f>
        <v>2012</v>
      </c>
      <c r="H455" s="2" t="str">
        <f>TEXT(MID(Sales_Transactions[[#This Row],[Order Date]],2,5),"yyy/m")</f>
        <v>2012/11</v>
      </c>
      <c r="I455" t="s">
        <v>52</v>
      </c>
      <c r="J455">
        <f t="shared" si="42"/>
        <v>1</v>
      </c>
      <c r="K455" s="2">
        <v>44</v>
      </c>
      <c r="L455" s="3">
        <v>4263.9314999999997</v>
      </c>
      <c r="M455" s="4">
        <v>0.04</v>
      </c>
      <c r="N455" s="5" t="s">
        <v>23</v>
      </c>
      <c r="O455" s="3">
        <v>1411.03</v>
      </c>
      <c r="P455" s="3">
        <v>110.99</v>
      </c>
      <c r="Q455" s="3">
        <v>2.5</v>
      </c>
      <c r="R455" s="5" t="s">
        <v>53</v>
      </c>
      <c r="S455" s="5" t="s">
        <v>86</v>
      </c>
      <c r="T455" s="5" t="str">
        <f t="shared" si="43"/>
        <v>Carlos Daly</v>
      </c>
      <c r="U455" t="s">
        <v>260</v>
      </c>
      <c r="V455" s="5" t="s">
        <v>47</v>
      </c>
      <c r="W455" s="5" t="s">
        <v>48</v>
      </c>
      <c r="X455" s="5" t="s">
        <v>49</v>
      </c>
      <c r="Y455" s="5" t="s">
        <v>827</v>
      </c>
      <c r="Z455" s="5" t="s">
        <v>43</v>
      </c>
      <c r="AA455" s="4">
        <v>0.56999999999999995</v>
      </c>
      <c r="AB455" s="1">
        <v>41215</v>
      </c>
      <c r="AC455" s="1">
        <v>28358</v>
      </c>
      <c r="AD455">
        <f t="shared" si="44"/>
        <v>1</v>
      </c>
      <c r="AE455">
        <f t="shared" ca="1" si="45"/>
        <v>46</v>
      </c>
      <c r="AF455" t="str">
        <f t="shared" ca="1" si="46"/>
        <v>18-64</v>
      </c>
      <c r="AG455" s="3">
        <f t="shared" si="47"/>
        <v>2.5783091818181814</v>
      </c>
      <c r="AH455" t="str">
        <f>_xlfn.IFNA(VLOOKUP(Sales_Transactions[[#This Row],[Order ID]],Returned_Items[#All],2,FALSE),"Not Returned")</f>
        <v>Not Returned</v>
      </c>
    </row>
    <row r="456" spans="1:34" x14ac:dyDescent="0.25">
      <c r="A456">
        <v>54083</v>
      </c>
      <c r="C456" t="s">
        <v>724</v>
      </c>
      <c r="D456" s="2" t="str">
        <f>TEXT(MID(Sales_Transactions[[#This Row],[Order Date]],2,5),"d/m/yyy")</f>
        <v>21/7/2011</v>
      </c>
      <c r="E456" s="2" t="str">
        <f>TEXT(MID(Sales_Transactions[[#This Row],[Order Date]],2,5),"d")</f>
        <v>21</v>
      </c>
      <c r="F456" s="2" t="str">
        <f>TEXT(MID(Sales_Transactions[[#This Row],[Order Date]],2,5),"m")</f>
        <v>7</v>
      </c>
      <c r="G456" s="2" t="str">
        <f>TEXT(MID(Sales_Transactions[[#This Row],[Order Date]],2,5),"yyy")</f>
        <v>2011</v>
      </c>
      <c r="H456" s="2" t="str">
        <f>TEXT(MID(Sales_Transactions[[#This Row],[Order Date]],2,5),"yyy/m")</f>
        <v>2011/7</v>
      </c>
      <c r="I456" t="s">
        <v>33</v>
      </c>
      <c r="J456">
        <f t="shared" si="42"/>
        <v>4</v>
      </c>
      <c r="K456" s="2">
        <v>10</v>
      </c>
      <c r="L456" s="3">
        <v>2700.41</v>
      </c>
      <c r="M456" s="4">
        <v>0.08</v>
      </c>
      <c r="N456" s="5" t="s">
        <v>34</v>
      </c>
      <c r="O456" s="3">
        <v>258.01</v>
      </c>
      <c r="P456" s="3">
        <v>279.81</v>
      </c>
      <c r="Q456" s="3">
        <v>23.19</v>
      </c>
      <c r="R456" s="5" t="s">
        <v>122</v>
      </c>
      <c r="S456" s="5" t="s">
        <v>123</v>
      </c>
      <c r="T456" s="5" t="str">
        <f t="shared" si="43"/>
        <v>Don Miller</v>
      </c>
      <c r="U456" t="s">
        <v>260</v>
      </c>
      <c r="V456" s="5" t="s">
        <v>74</v>
      </c>
      <c r="W456" s="5" t="s">
        <v>28</v>
      </c>
      <c r="X456" s="5" t="s">
        <v>38</v>
      </c>
      <c r="Y456" s="5" t="s">
        <v>828</v>
      </c>
      <c r="Z456" s="5" t="s">
        <v>40</v>
      </c>
      <c r="AA456" s="4">
        <v>0.59</v>
      </c>
      <c r="AB456" s="1">
        <v>40747</v>
      </c>
      <c r="AC456" s="1">
        <v>28602</v>
      </c>
      <c r="AD456">
        <f t="shared" si="44"/>
        <v>2</v>
      </c>
      <c r="AE456">
        <f t="shared" ca="1" si="45"/>
        <v>46</v>
      </c>
      <c r="AF456" t="str">
        <f t="shared" ca="1" si="46"/>
        <v>18-64</v>
      </c>
      <c r="AG456" s="3">
        <f t="shared" si="47"/>
        <v>30.277615200000003</v>
      </c>
      <c r="AH456" t="str">
        <f>_xlfn.IFNA(VLOOKUP(Sales_Transactions[[#This Row],[Order ID]],Returned_Items[#All],2,FALSE),"Not Returned")</f>
        <v>Not Returned</v>
      </c>
    </row>
    <row r="457" spans="1:34" x14ac:dyDescent="0.25">
      <c r="A457">
        <v>54274</v>
      </c>
      <c r="C457" t="s">
        <v>77</v>
      </c>
      <c r="D457" s="2" t="str">
        <f>TEXT(MID(Sales_Transactions[[#This Row],[Order Date]],2,5),"d/m/yyy")</f>
        <v>23/11/2010</v>
      </c>
      <c r="E457" s="2" t="str">
        <f>TEXT(MID(Sales_Transactions[[#This Row],[Order Date]],2,5),"d")</f>
        <v>23</v>
      </c>
      <c r="F457" s="2" t="str">
        <f>TEXT(MID(Sales_Transactions[[#This Row],[Order Date]],2,5),"m")</f>
        <v>11</v>
      </c>
      <c r="G457" s="2" t="str">
        <f>TEXT(MID(Sales_Transactions[[#This Row],[Order Date]],2,5),"yyy")</f>
        <v>2010</v>
      </c>
      <c r="H457" s="2" t="str">
        <f>TEXT(MID(Sales_Transactions[[#This Row],[Order Date]],2,5),"yyy/m")</f>
        <v>2010/11</v>
      </c>
      <c r="I457" t="s">
        <v>52</v>
      </c>
      <c r="J457">
        <f t="shared" si="42"/>
        <v>1</v>
      </c>
      <c r="K457" s="2">
        <v>20</v>
      </c>
      <c r="L457" s="3">
        <v>1583.06</v>
      </c>
      <c r="M457" s="4">
        <v>0.05</v>
      </c>
      <c r="N457" s="5" t="s">
        <v>23</v>
      </c>
      <c r="O457" s="3">
        <v>328</v>
      </c>
      <c r="P457" s="3">
        <v>78.650000000000006</v>
      </c>
      <c r="Q457" s="3">
        <v>13.99</v>
      </c>
      <c r="R457" s="5" t="s">
        <v>122</v>
      </c>
      <c r="S457" s="5" t="s">
        <v>191</v>
      </c>
      <c r="T457" s="5" t="str">
        <f t="shared" si="43"/>
        <v>Don Jones</v>
      </c>
      <c r="U457" t="s">
        <v>260</v>
      </c>
      <c r="V457" s="5" t="s">
        <v>47</v>
      </c>
      <c r="W457" s="5" t="s">
        <v>28</v>
      </c>
      <c r="X457" s="5" t="s">
        <v>38</v>
      </c>
      <c r="Y457" s="5" t="s">
        <v>829</v>
      </c>
      <c r="Z457" s="5" t="s">
        <v>56</v>
      </c>
      <c r="AA457" s="4">
        <v>0.52</v>
      </c>
      <c r="AB457" s="1">
        <v>40507</v>
      </c>
      <c r="AC457" s="1">
        <v>28601</v>
      </c>
      <c r="AD457">
        <f t="shared" si="44"/>
        <v>2</v>
      </c>
      <c r="AE457">
        <f t="shared" ca="1" si="45"/>
        <v>46</v>
      </c>
      <c r="AF457" t="str">
        <f t="shared" ca="1" si="46"/>
        <v>18-64</v>
      </c>
      <c r="AG457" s="3">
        <f t="shared" si="47"/>
        <v>4.6300337499999999</v>
      </c>
      <c r="AH457" t="str">
        <f>_xlfn.IFNA(VLOOKUP(Sales_Transactions[[#This Row],[Order ID]],Returned_Items[#All],2,FALSE),"Not Returned")</f>
        <v>Not Returned</v>
      </c>
    </row>
    <row r="458" spans="1:34" x14ac:dyDescent="0.25">
      <c r="A458">
        <v>54276</v>
      </c>
      <c r="C458" t="s">
        <v>647</v>
      </c>
      <c r="D458" s="2" t="str">
        <f>TEXT(MID(Sales_Transactions[[#This Row],[Order Date]],2,5),"d/m/yyy")</f>
        <v>6/2/2010</v>
      </c>
      <c r="E458" s="2" t="str">
        <f>TEXT(MID(Sales_Transactions[[#This Row],[Order Date]],2,5),"d")</f>
        <v>6</v>
      </c>
      <c r="F458" s="2" t="str">
        <f>TEXT(MID(Sales_Transactions[[#This Row],[Order Date]],2,5),"m")</f>
        <v>2</v>
      </c>
      <c r="G458" s="2" t="str">
        <f>TEXT(MID(Sales_Transactions[[#This Row],[Order Date]],2,5),"yyy")</f>
        <v>2010</v>
      </c>
      <c r="H458" s="2" t="str">
        <f>TEXT(MID(Sales_Transactions[[#This Row],[Order Date]],2,5),"yyy/m")</f>
        <v>2010/2</v>
      </c>
      <c r="I458" t="s">
        <v>52</v>
      </c>
      <c r="J458">
        <f t="shared" si="42"/>
        <v>1</v>
      </c>
      <c r="K458" s="2">
        <v>21</v>
      </c>
      <c r="L458" s="3">
        <v>756.6</v>
      </c>
      <c r="M458" s="4">
        <v>0</v>
      </c>
      <c r="N458" s="5" t="s">
        <v>23</v>
      </c>
      <c r="O458" s="3">
        <v>299.58999999999997</v>
      </c>
      <c r="P458" s="3">
        <v>35.44</v>
      </c>
      <c r="Q458" s="3">
        <v>4.92</v>
      </c>
      <c r="R458" s="5" t="s">
        <v>445</v>
      </c>
      <c r="S458" s="5" t="s">
        <v>446</v>
      </c>
      <c r="T458" s="5" t="str">
        <f t="shared" si="43"/>
        <v>Chad Cunningham</v>
      </c>
      <c r="U458" t="s">
        <v>260</v>
      </c>
      <c r="V458" s="5" t="s">
        <v>27</v>
      </c>
      <c r="W458" s="5" t="s">
        <v>28</v>
      </c>
      <c r="X458" s="5" t="s">
        <v>75</v>
      </c>
      <c r="Y458" s="5" t="s">
        <v>830</v>
      </c>
      <c r="Z458" s="5" t="s">
        <v>43</v>
      </c>
      <c r="AA458" s="4">
        <v>0.38</v>
      </c>
      <c r="AB458" s="1">
        <v>40216</v>
      </c>
      <c r="AC458" s="1">
        <v>28679</v>
      </c>
      <c r="AD458">
        <f t="shared" si="44"/>
        <v>1</v>
      </c>
      <c r="AE458">
        <f t="shared" ca="1" si="45"/>
        <v>46</v>
      </c>
      <c r="AF458" t="str">
        <f t="shared" ca="1" si="46"/>
        <v>18-64</v>
      </c>
      <c r="AG458" s="3">
        <f t="shared" si="47"/>
        <v>1.9219047619047618</v>
      </c>
      <c r="AH458" t="str">
        <f>_xlfn.IFNA(VLOOKUP(Sales_Transactions[[#This Row],[Order ID]],Returned_Items[#All],2,FALSE),"Not Returned")</f>
        <v>Not Returned</v>
      </c>
    </row>
    <row r="459" spans="1:34" x14ac:dyDescent="0.25">
      <c r="A459">
        <v>54528</v>
      </c>
      <c r="C459" t="s">
        <v>831</v>
      </c>
      <c r="D459" s="2" t="str">
        <f>TEXT(MID(Sales_Transactions[[#This Row],[Order Date]],2,5),"d/m/yyy")</f>
        <v>4/1/2011</v>
      </c>
      <c r="E459" s="2" t="str">
        <f>TEXT(MID(Sales_Transactions[[#This Row],[Order Date]],2,5),"d")</f>
        <v>4</v>
      </c>
      <c r="F459" s="2" t="str">
        <f>TEXT(MID(Sales_Transactions[[#This Row],[Order Date]],2,5),"m")</f>
        <v>1</v>
      </c>
      <c r="G459" s="2" t="str">
        <f>TEXT(MID(Sales_Transactions[[#This Row],[Order Date]],2,5),"yyy")</f>
        <v>2011</v>
      </c>
      <c r="H459" s="2" t="str">
        <f>TEXT(MID(Sales_Transactions[[#This Row],[Order Date]],2,5),"yyy/m")</f>
        <v>2011/1</v>
      </c>
      <c r="I459" t="s">
        <v>78</v>
      </c>
      <c r="J459">
        <f t="shared" si="42"/>
        <v>3</v>
      </c>
      <c r="K459" s="2">
        <v>17</v>
      </c>
      <c r="L459" s="3">
        <v>207.19</v>
      </c>
      <c r="M459" s="4">
        <v>0.01</v>
      </c>
      <c r="N459" s="5" t="s">
        <v>23</v>
      </c>
      <c r="O459" s="3">
        <v>-85.91</v>
      </c>
      <c r="P459" s="3">
        <v>11.66</v>
      </c>
      <c r="Q459" s="3">
        <v>8.99</v>
      </c>
      <c r="R459" s="5" t="s">
        <v>238</v>
      </c>
      <c r="S459" s="5" t="s">
        <v>832</v>
      </c>
      <c r="T459" s="5" t="str">
        <f t="shared" si="43"/>
        <v>Ralph Arnett</v>
      </c>
      <c r="U459" t="s">
        <v>260</v>
      </c>
      <c r="V459" s="5" t="s">
        <v>37</v>
      </c>
      <c r="W459" s="5" t="s">
        <v>28</v>
      </c>
      <c r="X459" s="5" t="s">
        <v>124</v>
      </c>
      <c r="Y459" s="5" t="s">
        <v>833</v>
      </c>
      <c r="Z459" s="5" t="s">
        <v>60</v>
      </c>
      <c r="AA459" s="4">
        <v>0.59</v>
      </c>
      <c r="AB459" s="1">
        <v>40549</v>
      </c>
      <c r="AC459" s="1">
        <v>28266</v>
      </c>
      <c r="AD459">
        <f t="shared" si="44"/>
        <v>2</v>
      </c>
      <c r="AE459">
        <f t="shared" ca="1" si="45"/>
        <v>47</v>
      </c>
      <c r="AF459" t="str">
        <f t="shared" ca="1" si="46"/>
        <v>18-64</v>
      </c>
      <c r="AG459" s="3">
        <f t="shared" si="47"/>
        <v>1.2146372941176471</v>
      </c>
      <c r="AH459" t="str">
        <f>_xlfn.IFNA(VLOOKUP(Sales_Transactions[[#This Row],[Order ID]],Returned_Items[#All],2,FALSE),"Not Returned")</f>
        <v>Not Returned</v>
      </c>
    </row>
    <row r="460" spans="1:34" x14ac:dyDescent="0.25">
      <c r="A460">
        <v>54528</v>
      </c>
      <c r="C460" t="s">
        <v>831</v>
      </c>
      <c r="D460" s="2" t="str">
        <f>TEXT(MID(Sales_Transactions[[#This Row],[Order Date]],2,5),"d/m/yyy")</f>
        <v>4/1/2011</v>
      </c>
      <c r="E460" s="2" t="str">
        <f>TEXT(MID(Sales_Transactions[[#This Row],[Order Date]],2,5),"d")</f>
        <v>4</v>
      </c>
      <c r="F460" s="2" t="str">
        <f>TEXT(MID(Sales_Transactions[[#This Row],[Order Date]],2,5),"m")</f>
        <v>1</v>
      </c>
      <c r="G460" s="2" t="str">
        <f>TEXT(MID(Sales_Transactions[[#This Row],[Order Date]],2,5),"yyy")</f>
        <v>2011</v>
      </c>
      <c r="H460" s="2" t="str">
        <f>TEXT(MID(Sales_Transactions[[#This Row],[Order Date]],2,5),"yyy/m")</f>
        <v>2011/1</v>
      </c>
      <c r="I460" t="s">
        <v>78</v>
      </c>
      <c r="J460">
        <f t="shared" si="42"/>
        <v>3</v>
      </c>
      <c r="K460" s="2">
        <v>8</v>
      </c>
      <c r="L460" s="3">
        <v>88</v>
      </c>
      <c r="M460" s="4">
        <v>0.06</v>
      </c>
      <c r="N460" s="5" t="s">
        <v>23</v>
      </c>
      <c r="O460" s="3">
        <v>-6.38</v>
      </c>
      <c r="P460" s="3">
        <v>10.48</v>
      </c>
      <c r="Q460" s="3">
        <v>2.89</v>
      </c>
      <c r="R460" s="5" t="s">
        <v>238</v>
      </c>
      <c r="S460" s="5" t="s">
        <v>832</v>
      </c>
      <c r="T460" s="5" t="str">
        <f t="shared" si="43"/>
        <v>Ralph Arnett</v>
      </c>
      <c r="U460" t="s">
        <v>260</v>
      </c>
      <c r="V460" s="5" t="s">
        <v>37</v>
      </c>
      <c r="W460" s="5" t="s">
        <v>28</v>
      </c>
      <c r="X460" s="5" t="s">
        <v>124</v>
      </c>
      <c r="Y460" s="5" t="s">
        <v>834</v>
      </c>
      <c r="Z460" s="5" t="s">
        <v>60</v>
      </c>
      <c r="AA460" s="4">
        <v>0.6</v>
      </c>
      <c r="AB460" s="1">
        <v>40549</v>
      </c>
      <c r="AC460" s="1">
        <v>28220</v>
      </c>
      <c r="AD460">
        <f t="shared" si="44"/>
        <v>2</v>
      </c>
      <c r="AE460">
        <f t="shared" ca="1" si="45"/>
        <v>47</v>
      </c>
      <c r="AF460" t="str">
        <f t="shared" ca="1" si="46"/>
        <v>18-64</v>
      </c>
      <c r="AG460" s="3">
        <f t="shared" si="47"/>
        <v>1.6704640000000002</v>
      </c>
      <c r="AH460" t="str">
        <f>_xlfn.IFNA(VLOOKUP(Sales_Transactions[[#This Row],[Order ID]],Returned_Items[#All],2,FALSE),"Not Returned")</f>
        <v>Not Returned</v>
      </c>
    </row>
    <row r="461" spans="1:34" x14ac:dyDescent="0.25">
      <c r="A461">
        <v>54567</v>
      </c>
      <c r="C461" t="s">
        <v>494</v>
      </c>
      <c r="D461" s="2" t="str">
        <f>TEXT(MID(Sales_Transactions[[#This Row],[Order Date]],2,5),"d/m/yyy")</f>
        <v>2/8/2009</v>
      </c>
      <c r="E461" s="2" t="str">
        <f>TEXT(MID(Sales_Transactions[[#This Row],[Order Date]],2,5),"d")</f>
        <v>2</v>
      </c>
      <c r="F461" s="2" t="str">
        <f>TEXT(MID(Sales_Transactions[[#This Row],[Order Date]],2,5),"m")</f>
        <v>8</v>
      </c>
      <c r="G461" s="2" t="str">
        <f>TEXT(MID(Sales_Transactions[[#This Row],[Order Date]],2,5),"yyy")</f>
        <v>2009</v>
      </c>
      <c r="H461" s="2" t="str">
        <f>TEXT(MID(Sales_Transactions[[#This Row],[Order Date]],2,5),"yyy/m")</f>
        <v>2009/8</v>
      </c>
      <c r="I461" t="s">
        <v>78</v>
      </c>
      <c r="J461">
        <f t="shared" si="42"/>
        <v>3</v>
      </c>
      <c r="K461" s="2">
        <v>31</v>
      </c>
      <c r="L461" s="3">
        <v>196.74</v>
      </c>
      <c r="M461" s="4">
        <v>0.09</v>
      </c>
      <c r="N461" s="5" t="s">
        <v>23</v>
      </c>
      <c r="O461" s="3">
        <v>-61.59</v>
      </c>
      <c r="P461" s="3">
        <v>6.28</v>
      </c>
      <c r="Q461" s="3">
        <v>5.41</v>
      </c>
      <c r="R461" s="5" t="s">
        <v>171</v>
      </c>
      <c r="S461" s="5" t="s">
        <v>172</v>
      </c>
      <c r="T461" s="5" t="str">
        <f t="shared" si="43"/>
        <v>Nicole Hansen</v>
      </c>
      <c r="U461" t="s">
        <v>260</v>
      </c>
      <c r="V461" s="5" t="s">
        <v>27</v>
      </c>
      <c r="W461" s="5" t="s">
        <v>57</v>
      </c>
      <c r="X461" s="5" t="s">
        <v>58</v>
      </c>
      <c r="Y461" s="5" t="s">
        <v>835</v>
      </c>
      <c r="Z461" s="5" t="s">
        <v>43</v>
      </c>
      <c r="AA461" s="4">
        <v>0.53</v>
      </c>
      <c r="AB461" s="1">
        <v>40029</v>
      </c>
      <c r="AC461" s="1">
        <v>28046</v>
      </c>
      <c r="AD461">
        <f t="shared" si="44"/>
        <v>2</v>
      </c>
      <c r="AE461">
        <f t="shared" ca="1" si="45"/>
        <v>47</v>
      </c>
      <c r="AF461" t="str">
        <f t="shared" ca="1" si="46"/>
        <v>18-64</v>
      </c>
      <c r="AG461" s="3">
        <f t="shared" si="47"/>
        <v>0.37691445161290321</v>
      </c>
      <c r="AH461" t="str">
        <f>_xlfn.IFNA(VLOOKUP(Sales_Transactions[[#This Row],[Order ID]],Returned_Items[#All],2,FALSE),"Not Returned")</f>
        <v>Not Returned</v>
      </c>
    </row>
    <row r="462" spans="1:34" x14ac:dyDescent="0.25">
      <c r="A462">
        <v>54628</v>
      </c>
      <c r="C462" t="s">
        <v>836</v>
      </c>
      <c r="D462" s="2" t="str">
        <f>TEXT(MID(Sales_Transactions[[#This Row],[Order Date]],2,5),"d/m/yyy")</f>
        <v>5/6/2010</v>
      </c>
      <c r="E462" s="2" t="str">
        <f>TEXT(MID(Sales_Transactions[[#This Row],[Order Date]],2,5),"d")</f>
        <v>5</v>
      </c>
      <c r="F462" s="2" t="str">
        <f>TEXT(MID(Sales_Transactions[[#This Row],[Order Date]],2,5),"m")</f>
        <v>6</v>
      </c>
      <c r="G462" s="2" t="str">
        <f>TEXT(MID(Sales_Transactions[[#This Row],[Order Date]],2,5),"yyy")</f>
        <v>2010</v>
      </c>
      <c r="H462" s="2" t="str">
        <f>TEXT(MID(Sales_Transactions[[#This Row],[Order Date]],2,5),"yyy/m")</f>
        <v>2010/6</v>
      </c>
      <c r="I462" t="s">
        <v>33</v>
      </c>
      <c r="J462">
        <f t="shared" si="42"/>
        <v>4</v>
      </c>
      <c r="K462" s="2">
        <v>21</v>
      </c>
      <c r="L462" s="3">
        <v>471.24</v>
      </c>
      <c r="M462" s="4">
        <v>7.0000000000000007E-2</v>
      </c>
      <c r="N462" s="5" t="s">
        <v>23</v>
      </c>
      <c r="O462" s="3">
        <v>115.54</v>
      </c>
      <c r="P462" s="3">
        <v>22.98</v>
      </c>
      <c r="Q462" s="3">
        <v>1.99</v>
      </c>
      <c r="R462" s="5" t="s">
        <v>462</v>
      </c>
      <c r="S462" s="5" t="s">
        <v>463</v>
      </c>
      <c r="T462" s="5" t="str">
        <f t="shared" si="43"/>
        <v>Fred Wasserman</v>
      </c>
      <c r="U462" t="s">
        <v>260</v>
      </c>
      <c r="V462" s="5" t="s">
        <v>74</v>
      </c>
      <c r="W462" s="5" t="s">
        <v>48</v>
      </c>
      <c r="X462" s="5" t="s">
        <v>87</v>
      </c>
      <c r="Y462" s="5" t="s">
        <v>837</v>
      </c>
      <c r="Z462" s="5" t="s">
        <v>60</v>
      </c>
      <c r="AA462" s="4">
        <v>0.46</v>
      </c>
      <c r="AB462" s="1">
        <v>40335</v>
      </c>
      <c r="AC462" s="1">
        <v>28040</v>
      </c>
      <c r="AD462">
        <f t="shared" si="44"/>
        <v>1</v>
      </c>
      <c r="AE462">
        <f t="shared" ca="1" si="45"/>
        <v>47</v>
      </c>
      <c r="AF462" t="str">
        <f t="shared" ca="1" si="46"/>
        <v>18-64</v>
      </c>
      <c r="AG462" s="3">
        <f t="shared" si="47"/>
        <v>1.1882816190476189</v>
      </c>
      <c r="AH462" t="str">
        <f>_xlfn.IFNA(VLOOKUP(Sales_Transactions[[#This Row],[Order ID]],Returned_Items[#All],2,FALSE),"Not Returned")</f>
        <v>Not Returned</v>
      </c>
    </row>
    <row r="463" spans="1:34" x14ac:dyDescent="0.25">
      <c r="A463">
        <v>55298</v>
      </c>
      <c r="C463" t="s">
        <v>494</v>
      </c>
      <c r="D463" s="2" t="str">
        <f>TEXT(MID(Sales_Transactions[[#This Row],[Order Date]],2,5),"d/m/yyy")</f>
        <v>2/8/2009</v>
      </c>
      <c r="E463" s="2" t="str">
        <f>TEXT(MID(Sales_Transactions[[#This Row],[Order Date]],2,5),"d")</f>
        <v>2</v>
      </c>
      <c r="F463" s="2" t="str">
        <f>TEXT(MID(Sales_Transactions[[#This Row],[Order Date]],2,5),"m")</f>
        <v>8</v>
      </c>
      <c r="G463" s="2" t="str">
        <f>TEXT(MID(Sales_Transactions[[#This Row],[Order Date]],2,5),"yyy")</f>
        <v>2009</v>
      </c>
      <c r="H463" s="2" t="str">
        <f>TEXT(MID(Sales_Transactions[[#This Row],[Order Date]],2,5),"yyy/m")</f>
        <v>2009/8</v>
      </c>
      <c r="I463" t="s">
        <v>101</v>
      </c>
      <c r="J463">
        <f t="shared" si="42"/>
        <v>1</v>
      </c>
      <c r="K463" s="2">
        <v>1</v>
      </c>
      <c r="L463" s="3">
        <v>368.66</v>
      </c>
      <c r="M463" s="4">
        <v>0.01</v>
      </c>
      <c r="N463" s="5" t="s">
        <v>34</v>
      </c>
      <c r="O463" s="3">
        <v>-165.6</v>
      </c>
      <c r="P463" s="3">
        <v>300.98</v>
      </c>
      <c r="Q463" s="3">
        <v>64.73</v>
      </c>
      <c r="R463" s="5" t="s">
        <v>267</v>
      </c>
      <c r="S463" s="5" t="s">
        <v>449</v>
      </c>
      <c r="T463" s="5" t="str">
        <f t="shared" si="43"/>
        <v>Bryan Mills</v>
      </c>
      <c r="U463" t="s">
        <v>260</v>
      </c>
      <c r="V463" s="5" t="s">
        <v>47</v>
      </c>
      <c r="W463" s="5" t="s">
        <v>57</v>
      </c>
      <c r="X463" s="5" t="s">
        <v>154</v>
      </c>
      <c r="Y463" s="5" t="s">
        <v>252</v>
      </c>
      <c r="Z463" s="5" t="s">
        <v>40</v>
      </c>
      <c r="AA463" s="4">
        <v>0.56000000000000005</v>
      </c>
      <c r="AB463" s="1">
        <v>40028</v>
      </c>
      <c r="AC463" s="1">
        <v>27844</v>
      </c>
      <c r="AD463">
        <f t="shared" si="44"/>
        <v>1</v>
      </c>
      <c r="AE463">
        <f t="shared" ca="1" si="45"/>
        <v>48</v>
      </c>
      <c r="AF463" t="str">
        <f t="shared" ca="1" si="46"/>
        <v>18-64</v>
      </c>
      <c r="AG463" s="3">
        <f t="shared" si="47"/>
        <v>365.67990200000003</v>
      </c>
      <c r="AH463" t="str">
        <f>_xlfn.IFNA(VLOOKUP(Sales_Transactions[[#This Row],[Order ID]],Returned_Items[#All],2,FALSE),"Not Returned")</f>
        <v>Not Returned</v>
      </c>
    </row>
    <row r="464" spans="1:34" x14ac:dyDescent="0.25">
      <c r="A464">
        <v>55363</v>
      </c>
      <c r="C464" t="s">
        <v>838</v>
      </c>
      <c r="D464" s="2" t="str">
        <f>TEXT(MID(Sales_Transactions[[#This Row],[Order Date]],2,5),"d/m/yyy")</f>
        <v>28/12/2010</v>
      </c>
      <c r="E464" s="2" t="str">
        <f>TEXT(MID(Sales_Transactions[[#This Row],[Order Date]],2,5),"d")</f>
        <v>28</v>
      </c>
      <c r="F464" s="2" t="str">
        <f>TEXT(MID(Sales_Transactions[[#This Row],[Order Date]],2,5),"m")</f>
        <v>12</v>
      </c>
      <c r="G464" s="2" t="str">
        <f>TEXT(MID(Sales_Transactions[[#This Row],[Order Date]],2,5),"yyy")</f>
        <v>2010</v>
      </c>
      <c r="H464" s="2" t="str">
        <f>TEXT(MID(Sales_Transactions[[#This Row],[Order Date]],2,5),"yyy/m")</f>
        <v>2010/12</v>
      </c>
      <c r="I464" t="s">
        <v>33</v>
      </c>
      <c r="J464">
        <f t="shared" si="42"/>
        <v>4</v>
      </c>
      <c r="K464" s="2">
        <v>14</v>
      </c>
      <c r="L464" s="3">
        <v>2232.06</v>
      </c>
      <c r="M464" s="4">
        <v>0.03</v>
      </c>
      <c r="N464" s="5" t="s">
        <v>23</v>
      </c>
      <c r="O464" s="3">
        <v>542.16</v>
      </c>
      <c r="P464" s="3">
        <v>155.06</v>
      </c>
      <c r="Q464" s="3">
        <v>7.07</v>
      </c>
      <c r="R464" s="5" t="s">
        <v>238</v>
      </c>
      <c r="S464" s="5" t="s">
        <v>832</v>
      </c>
      <c r="T464" s="5" t="str">
        <f t="shared" si="43"/>
        <v>Ralph Arnett</v>
      </c>
      <c r="U464" t="s">
        <v>260</v>
      </c>
      <c r="V464" s="5" t="s">
        <v>37</v>
      </c>
      <c r="W464" s="5" t="s">
        <v>28</v>
      </c>
      <c r="X464" s="5" t="s">
        <v>29</v>
      </c>
      <c r="Y464" s="5" t="s">
        <v>839</v>
      </c>
      <c r="Z464" s="5" t="s">
        <v>43</v>
      </c>
      <c r="AA464" s="4">
        <v>0.59</v>
      </c>
      <c r="AB464" s="1">
        <v>40542</v>
      </c>
      <c r="AC464" s="1">
        <v>27778</v>
      </c>
      <c r="AD464">
        <f t="shared" si="44"/>
        <v>2</v>
      </c>
      <c r="AE464">
        <f t="shared" ca="1" si="45"/>
        <v>48</v>
      </c>
      <c r="AF464" t="str">
        <f t="shared" ca="1" si="46"/>
        <v>18-64</v>
      </c>
      <c r="AG464" s="3">
        <f t="shared" si="47"/>
        <v>11.577391571428572</v>
      </c>
      <c r="AH464" t="str">
        <f>_xlfn.IFNA(VLOOKUP(Sales_Transactions[[#This Row],[Order ID]],Returned_Items[#All],2,FALSE),"Not Returned")</f>
        <v>Not Returned</v>
      </c>
    </row>
    <row r="465" spans="1:34" x14ac:dyDescent="0.25">
      <c r="A465">
        <v>55366</v>
      </c>
      <c r="C465" t="s">
        <v>840</v>
      </c>
      <c r="D465" s="2" t="str">
        <f>TEXT(MID(Sales_Transactions[[#This Row],[Order Date]],2,5),"d/m/yyy")</f>
        <v>10/10/2012</v>
      </c>
      <c r="E465" s="2" t="str">
        <f>TEXT(MID(Sales_Transactions[[#This Row],[Order Date]],2,5),"d")</f>
        <v>10</v>
      </c>
      <c r="F465" s="2" t="str">
        <f>TEXT(MID(Sales_Transactions[[#This Row],[Order Date]],2,5),"m")</f>
        <v>10</v>
      </c>
      <c r="G465" s="2" t="str">
        <f>TEXT(MID(Sales_Transactions[[#This Row],[Order Date]],2,5),"yyy")</f>
        <v>2012</v>
      </c>
      <c r="H465" s="2" t="str">
        <f>TEXT(MID(Sales_Transactions[[#This Row],[Order Date]],2,5),"yyy/m")</f>
        <v>2012/10</v>
      </c>
      <c r="I465" t="s">
        <v>101</v>
      </c>
      <c r="J465">
        <f t="shared" si="42"/>
        <v>1</v>
      </c>
      <c r="K465" s="2">
        <v>7</v>
      </c>
      <c r="L465" s="3">
        <v>387.17</v>
      </c>
      <c r="M465" s="4">
        <v>0.1</v>
      </c>
      <c r="N465" s="5" t="s">
        <v>23</v>
      </c>
      <c r="O465" s="3">
        <v>-204.65</v>
      </c>
      <c r="P465" s="3">
        <v>55.94</v>
      </c>
      <c r="Q465" s="3">
        <v>6.55</v>
      </c>
      <c r="R465" s="5" t="s">
        <v>287</v>
      </c>
      <c r="S465" s="5" t="s">
        <v>288</v>
      </c>
      <c r="T465" s="5" t="str">
        <f t="shared" si="43"/>
        <v>Doug Bickford</v>
      </c>
      <c r="U465" t="s">
        <v>260</v>
      </c>
      <c r="V465" s="5" t="s">
        <v>47</v>
      </c>
      <c r="W465" s="5" t="s">
        <v>48</v>
      </c>
      <c r="X465" s="5" t="s">
        <v>87</v>
      </c>
      <c r="Y465" s="5" t="s">
        <v>841</v>
      </c>
      <c r="Z465" s="5" t="s">
        <v>43</v>
      </c>
      <c r="AA465" s="4">
        <v>0.68</v>
      </c>
      <c r="AB465" s="1">
        <v>41193</v>
      </c>
      <c r="AC465" s="1">
        <v>27831</v>
      </c>
      <c r="AD465">
        <f t="shared" si="44"/>
        <v>1</v>
      </c>
      <c r="AE465">
        <f t="shared" ca="1" si="45"/>
        <v>48</v>
      </c>
      <c r="AF465" t="str">
        <f t="shared" ca="1" si="46"/>
        <v>18-64</v>
      </c>
      <c r="AG465" s="3">
        <f t="shared" si="47"/>
        <v>8.9191514285714284</v>
      </c>
      <c r="AH465" t="str">
        <f>_xlfn.IFNA(VLOOKUP(Sales_Transactions[[#This Row],[Order ID]],Returned_Items[#All],2,FALSE),"Not Returned")</f>
        <v>Not Returned</v>
      </c>
    </row>
    <row r="466" spans="1:34" x14ac:dyDescent="0.25">
      <c r="A466">
        <v>55715</v>
      </c>
      <c r="C466" t="s">
        <v>842</v>
      </c>
      <c r="D466" s="2" t="str">
        <f>TEXT(MID(Sales_Transactions[[#This Row],[Order Date]],2,5),"d/m/yyy")</f>
        <v>2/4/2011</v>
      </c>
      <c r="E466" s="2" t="str">
        <f>TEXT(MID(Sales_Transactions[[#This Row],[Order Date]],2,5),"d")</f>
        <v>2</v>
      </c>
      <c r="F466" s="2" t="str">
        <f>TEXT(MID(Sales_Transactions[[#This Row],[Order Date]],2,5),"m")</f>
        <v>4</v>
      </c>
      <c r="G466" s="2" t="str">
        <f>TEXT(MID(Sales_Transactions[[#This Row],[Order Date]],2,5),"yyy")</f>
        <v>2011</v>
      </c>
      <c r="H466" s="2" t="str">
        <f>TEXT(MID(Sales_Transactions[[#This Row],[Order Date]],2,5),"yyy/m")</f>
        <v>2011/4</v>
      </c>
      <c r="I466" t="s">
        <v>101</v>
      </c>
      <c r="J466">
        <f t="shared" si="42"/>
        <v>1</v>
      </c>
      <c r="K466" s="2">
        <v>28</v>
      </c>
      <c r="L466" s="3">
        <v>168.57</v>
      </c>
      <c r="M466" s="4">
        <v>0.02</v>
      </c>
      <c r="N466" s="5" t="s">
        <v>67</v>
      </c>
      <c r="O466" s="3">
        <v>16.649999999999999</v>
      </c>
      <c r="P466" s="3">
        <v>5.28</v>
      </c>
      <c r="Q466" s="3">
        <v>2.99</v>
      </c>
      <c r="R466" s="5" t="s">
        <v>157</v>
      </c>
      <c r="S466" s="5" t="s">
        <v>158</v>
      </c>
      <c r="T466" s="5" t="str">
        <f t="shared" si="43"/>
        <v>Eugene Barchas</v>
      </c>
      <c r="U466" t="s">
        <v>260</v>
      </c>
      <c r="V466" s="5" t="s">
        <v>47</v>
      </c>
      <c r="W466" s="5" t="s">
        <v>28</v>
      </c>
      <c r="X466" s="5" t="s">
        <v>41</v>
      </c>
      <c r="Y466" s="5" t="s">
        <v>92</v>
      </c>
      <c r="Z466" s="5" t="s">
        <v>43</v>
      </c>
      <c r="AA466" s="4">
        <v>0.37</v>
      </c>
      <c r="AB466" s="1">
        <v>40637</v>
      </c>
      <c r="AC466" s="1">
        <v>27714</v>
      </c>
      <c r="AD466">
        <f t="shared" si="44"/>
        <v>2</v>
      </c>
      <c r="AE466">
        <f t="shared" ca="1" si="45"/>
        <v>48</v>
      </c>
      <c r="AF466" t="str">
        <f t="shared" ca="1" si="46"/>
        <v>18-64</v>
      </c>
      <c r="AG466" s="3">
        <f t="shared" si="47"/>
        <v>0.29531942857142862</v>
      </c>
      <c r="AH466" t="str">
        <f>_xlfn.IFNA(VLOOKUP(Sales_Transactions[[#This Row],[Order ID]],Returned_Items[#All],2,FALSE),"Not Returned")</f>
        <v>Not Returned</v>
      </c>
    </row>
    <row r="467" spans="1:34" x14ac:dyDescent="0.25">
      <c r="A467">
        <v>55875</v>
      </c>
      <c r="C467" t="s">
        <v>95</v>
      </c>
      <c r="D467" s="2" t="str">
        <f>TEXT(MID(Sales_Transactions[[#This Row],[Order Date]],2,5),"d/m/yyy")</f>
        <v>25/11/2009</v>
      </c>
      <c r="E467" s="2" t="str">
        <f>TEXT(MID(Sales_Transactions[[#This Row],[Order Date]],2,5),"d")</f>
        <v>25</v>
      </c>
      <c r="F467" s="2" t="str">
        <f>TEXT(MID(Sales_Transactions[[#This Row],[Order Date]],2,5),"m")</f>
        <v>11</v>
      </c>
      <c r="G467" s="2" t="str">
        <f>TEXT(MID(Sales_Transactions[[#This Row],[Order Date]],2,5),"yyy")</f>
        <v>2009</v>
      </c>
      <c r="H467" s="2" t="str">
        <f>TEXT(MID(Sales_Transactions[[#This Row],[Order Date]],2,5),"yyy/m")</f>
        <v>2009/11</v>
      </c>
      <c r="I467" t="s">
        <v>101</v>
      </c>
      <c r="J467">
        <f t="shared" si="42"/>
        <v>1</v>
      </c>
      <c r="K467" s="2">
        <v>50</v>
      </c>
      <c r="L467" s="3">
        <v>413.86</v>
      </c>
      <c r="M467" s="4">
        <v>0</v>
      </c>
      <c r="N467" s="5" t="s">
        <v>23</v>
      </c>
      <c r="O467" s="3">
        <v>39.29</v>
      </c>
      <c r="P467" s="3">
        <v>7.59</v>
      </c>
      <c r="Q467" s="3">
        <v>4</v>
      </c>
      <c r="R467" s="5" t="s">
        <v>167</v>
      </c>
      <c r="S467" s="5" t="s">
        <v>168</v>
      </c>
      <c r="T467" s="5" t="str">
        <f t="shared" si="43"/>
        <v>Brad Eason</v>
      </c>
      <c r="U467" t="s">
        <v>260</v>
      </c>
      <c r="V467" s="5" t="s">
        <v>27</v>
      </c>
      <c r="W467" s="5" t="s">
        <v>57</v>
      </c>
      <c r="X467" s="5" t="s">
        <v>58</v>
      </c>
      <c r="Y467" s="5" t="s">
        <v>843</v>
      </c>
      <c r="Z467" s="5" t="s">
        <v>84</v>
      </c>
      <c r="AA467" s="4">
        <v>0.42</v>
      </c>
      <c r="AB467" s="1">
        <v>40145</v>
      </c>
      <c r="AC467" s="1">
        <v>27444</v>
      </c>
      <c r="AD467">
        <f t="shared" si="44"/>
        <v>3</v>
      </c>
      <c r="AE467">
        <f t="shared" ca="1" si="45"/>
        <v>49</v>
      </c>
      <c r="AF467" t="str">
        <f t="shared" ca="1" si="46"/>
        <v>18-64</v>
      </c>
      <c r="AG467" s="3">
        <f t="shared" si="47"/>
        <v>0.23180000000000001</v>
      </c>
      <c r="AH467" t="str">
        <f>_xlfn.IFNA(VLOOKUP(Sales_Transactions[[#This Row],[Order ID]],Returned_Items[#All],2,FALSE),"Not Returned")</f>
        <v>Not Returned</v>
      </c>
    </row>
    <row r="468" spans="1:34" x14ac:dyDescent="0.25">
      <c r="A468">
        <v>55875</v>
      </c>
      <c r="C468" t="s">
        <v>95</v>
      </c>
      <c r="D468" s="2" t="str">
        <f>TEXT(MID(Sales_Transactions[[#This Row],[Order Date]],2,5),"d/m/yyy")</f>
        <v>25/11/2009</v>
      </c>
      <c r="E468" s="2" t="str">
        <f>TEXT(MID(Sales_Transactions[[#This Row],[Order Date]],2,5),"d")</f>
        <v>25</v>
      </c>
      <c r="F468" s="2" t="str">
        <f>TEXT(MID(Sales_Transactions[[#This Row],[Order Date]],2,5),"m")</f>
        <v>11</v>
      </c>
      <c r="G468" s="2" t="str">
        <f>TEXT(MID(Sales_Transactions[[#This Row],[Order Date]],2,5),"yyy")</f>
        <v>2009</v>
      </c>
      <c r="H468" s="2" t="str">
        <f>TEXT(MID(Sales_Transactions[[#This Row],[Order Date]],2,5),"yyy/m")</f>
        <v>2009/11</v>
      </c>
      <c r="I468" t="s">
        <v>101</v>
      </c>
      <c r="J468">
        <f t="shared" si="42"/>
        <v>1</v>
      </c>
      <c r="K468" s="2">
        <v>31</v>
      </c>
      <c r="L468" s="3">
        <v>178.45</v>
      </c>
      <c r="M468" s="4">
        <v>0.09</v>
      </c>
      <c r="N468" s="5" t="s">
        <v>23</v>
      </c>
      <c r="O468" s="3">
        <v>-104.96</v>
      </c>
      <c r="P468" s="3">
        <v>5.98</v>
      </c>
      <c r="Q468" s="3">
        <v>4.6900000000000004</v>
      </c>
      <c r="R468" s="5" t="s">
        <v>167</v>
      </c>
      <c r="S468" s="5" t="s">
        <v>168</v>
      </c>
      <c r="T468" s="5" t="str">
        <f t="shared" si="43"/>
        <v>Brad Eason</v>
      </c>
      <c r="U468" t="s">
        <v>260</v>
      </c>
      <c r="V468" s="5" t="s">
        <v>27</v>
      </c>
      <c r="W468" s="5" t="s">
        <v>28</v>
      </c>
      <c r="X468" s="5" t="s">
        <v>29</v>
      </c>
      <c r="Y468" s="5" t="s">
        <v>844</v>
      </c>
      <c r="Z468" s="5" t="s">
        <v>43</v>
      </c>
      <c r="AA468" s="4">
        <v>0.68</v>
      </c>
      <c r="AB468" s="1">
        <v>40142</v>
      </c>
      <c r="AC468" s="1">
        <v>27609</v>
      </c>
      <c r="AD468">
        <f t="shared" si="44"/>
        <v>0</v>
      </c>
      <c r="AE468">
        <f t="shared" ca="1" si="45"/>
        <v>49</v>
      </c>
      <c r="AF468" t="str">
        <f t="shared" ca="1" si="46"/>
        <v>18-64</v>
      </c>
      <c r="AG468" s="3">
        <f t="shared" si="47"/>
        <v>0.344019935483871</v>
      </c>
      <c r="AH468" t="str">
        <f>_xlfn.IFNA(VLOOKUP(Sales_Transactions[[#This Row],[Order ID]],Returned_Items[#All],2,FALSE),"Not Returned")</f>
        <v>Not Returned</v>
      </c>
    </row>
    <row r="469" spans="1:34" x14ac:dyDescent="0.25">
      <c r="A469">
        <v>56453</v>
      </c>
      <c r="C469" t="s">
        <v>845</v>
      </c>
      <c r="D469" s="2" t="str">
        <f>TEXT(MID(Sales_Transactions[[#This Row],[Order Date]],2,5),"d/m/yyy")</f>
        <v>11/4/2012</v>
      </c>
      <c r="E469" s="2" t="str">
        <f>TEXT(MID(Sales_Transactions[[#This Row],[Order Date]],2,5),"d")</f>
        <v>11</v>
      </c>
      <c r="F469" s="2" t="str">
        <f>TEXT(MID(Sales_Transactions[[#This Row],[Order Date]],2,5),"m")</f>
        <v>4</v>
      </c>
      <c r="G469" s="2" t="str">
        <f>TEXT(MID(Sales_Transactions[[#This Row],[Order Date]],2,5),"yyy")</f>
        <v>2012</v>
      </c>
      <c r="H469" s="2" t="str">
        <f>TEXT(MID(Sales_Transactions[[#This Row],[Order Date]],2,5),"yyy/m")</f>
        <v>2012/4</v>
      </c>
      <c r="I469" t="s">
        <v>101</v>
      </c>
      <c r="J469">
        <f t="shared" si="42"/>
        <v>1</v>
      </c>
      <c r="K469" s="2">
        <v>1</v>
      </c>
      <c r="L469" s="3">
        <v>2728.65</v>
      </c>
      <c r="M469" s="4">
        <v>0</v>
      </c>
      <c r="N469" s="5" t="s">
        <v>34</v>
      </c>
      <c r="O469" s="3">
        <v>-5572.39</v>
      </c>
      <c r="P469" s="3">
        <v>2550.14</v>
      </c>
      <c r="Q469" s="3">
        <v>29.7</v>
      </c>
      <c r="R469" s="5" t="s">
        <v>72</v>
      </c>
      <c r="S469" s="5" t="s">
        <v>175</v>
      </c>
      <c r="T469" s="5" t="str">
        <f t="shared" si="43"/>
        <v>Dorothy Wardle</v>
      </c>
      <c r="U469" t="s">
        <v>260</v>
      </c>
      <c r="V469" s="5" t="s">
        <v>47</v>
      </c>
      <c r="W469" s="5" t="s">
        <v>48</v>
      </c>
      <c r="X469" s="5" t="s">
        <v>324</v>
      </c>
      <c r="Y469" s="5" t="s">
        <v>846</v>
      </c>
      <c r="Z469" s="5" t="s">
        <v>40</v>
      </c>
      <c r="AA469" s="4">
        <v>0.56999999999999995</v>
      </c>
      <c r="AB469" s="1">
        <v>41011</v>
      </c>
      <c r="AC469" s="1">
        <v>26944</v>
      </c>
      <c r="AD469">
        <f t="shared" si="44"/>
        <v>1</v>
      </c>
      <c r="AE469">
        <f t="shared" ca="1" si="45"/>
        <v>50</v>
      </c>
      <c r="AF469" t="str">
        <f t="shared" ca="1" si="46"/>
        <v>18-64</v>
      </c>
      <c r="AG469" s="3">
        <f t="shared" si="47"/>
        <v>2579.8399999999997</v>
      </c>
      <c r="AH469" t="str">
        <f>_xlfn.IFNA(VLOOKUP(Sales_Transactions[[#This Row],[Order ID]],Returned_Items[#All],2,FALSE),"Not Returned")</f>
        <v>Not Returned</v>
      </c>
    </row>
    <row r="470" spans="1:34" x14ac:dyDescent="0.25">
      <c r="A470">
        <v>57127</v>
      </c>
      <c r="C470" t="s">
        <v>847</v>
      </c>
      <c r="D470" s="2" t="str">
        <f>TEXT(MID(Sales_Transactions[[#This Row],[Order Date]],2,5),"d/m/yyy")</f>
        <v>16/2/2010</v>
      </c>
      <c r="E470" s="2" t="str">
        <f>TEXT(MID(Sales_Transactions[[#This Row],[Order Date]],2,5),"d")</f>
        <v>16</v>
      </c>
      <c r="F470" s="2" t="str">
        <f>TEXT(MID(Sales_Transactions[[#This Row],[Order Date]],2,5),"m")</f>
        <v>2</v>
      </c>
      <c r="G470" s="2" t="str">
        <f>TEXT(MID(Sales_Transactions[[#This Row],[Order Date]],2,5),"yyy")</f>
        <v>2010</v>
      </c>
      <c r="H470" s="2" t="str">
        <f>TEXT(MID(Sales_Transactions[[#This Row],[Order Date]],2,5),"yyy/m")</f>
        <v>2010/2</v>
      </c>
      <c r="I470" t="s">
        <v>22</v>
      </c>
      <c r="J470">
        <f t="shared" si="42"/>
        <v>2</v>
      </c>
      <c r="K470" s="2">
        <v>13</v>
      </c>
      <c r="L470" s="3">
        <v>735.54</v>
      </c>
      <c r="M470" s="4">
        <v>0</v>
      </c>
      <c r="N470" s="5" t="s">
        <v>23</v>
      </c>
      <c r="O470" s="3">
        <v>171.82</v>
      </c>
      <c r="P470" s="3">
        <v>55.48</v>
      </c>
      <c r="Q470" s="3">
        <v>14.3</v>
      </c>
      <c r="R470" s="5" t="s">
        <v>238</v>
      </c>
      <c r="S470" s="5" t="s">
        <v>239</v>
      </c>
      <c r="T470" s="5" t="str">
        <f t="shared" si="43"/>
        <v>Ralph Knight</v>
      </c>
      <c r="U470" t="s">
        <v>260</v>
      </c>
      <c r="V470" s="5" t="s">
        <v>37</v>
      </c>
      <c r="W470" s="5" t="s">
        <v>28</v>
      </c>
      <c r="X470" s="5" t="s">
        <v>75</v>
      </c>
      <c r="Y470" s="5" t="s">
        <v>848</v>
      </c>
      <c r="Z470" s="5" t="s">
        <v>43</v>
      </c>
      <c r="AA470" s="4">
        <v>0.37</v>
      </c>
      <c r="AB470" s="1">
        <v>40227</v>
      </c>
      <c r="AC470" s="1">
        <v>29024</v>
      </c>
      <c r="AD470">
        <f t="shared" si="44"/>
        <v>2</v>
      </c>
      <c r="AE470">
        <f t="shared" ca="1" si="45"/>
        <v>45</v>
      </c>
      <c r="AF470" t="str">
        <f t="shared" ca="1" si="46"/>
        <v>18-64</v>
      </c>
      <c r="AG470" s="3">
        <f t="shared" si="47"/>
        <v>5.367692307692308</v>
      </c>
      <c r="AH470" t="str">
        <f>_xlfn.IFNA(VLOOKUP(Sales_Transactions[[#This Row],[Order ID]],Returned_Items[#All],2,FALSE),"Not Returned")</f>
        <v>Not Returned</v>
      </c>
    </row>
    <row r="471" spans="1:34" x14ac:dyDescent="0.25">
      <c r="A471">
        <v>57344</v>
      </c>
      <c r="C471" t="s">
        <v>849</v>
      </c>
      <c r="D471" s="2" t="str">
        <f>TEXT(MID(Sales_Transactions[[#This Row],[Order Date]],2,5),"d/m/yyy")</f>
        <v>24/9/2010</v>
      </c>
      <c r="E471" s="2" t="str">
        <f>TEXT(MID(Sales_Transactions[[#This Row],[Order Date]],2,5),"d")</f>
        <v>24</v>
      </c>
      <c r="F471" s="2" t="str">
        <f>TEXT(MID(Sales_Transactions[[#This Row],[Order Date]],2,5),"m")</f>
        <v>9</v>
      </c>
      <c r="G471" s="2" t="str">
        <f>TEXT(MID(Sales_Transactions[[#This Row],[Order Date]],2,5),"yyy")</f>
        <v>2010</v>
      </c>
      <c r="H471" s="2" t="str">
        <f>TEXT(MID(Sales_Transactions[[#This Row],[Order Date]],2,5),"yyy/m")</f>
        <v>2010/9</v>
      </c>
      <c r="I471" t="s">
        <v>33</v>
      </c>
      <c r="J471">
        <f t="shared" si="42"/>
        <v>4</v>
      </c>
      <c r="K471" s="2">
        <v>47</v>
      </c>
      <c r="L471" s="3">
        <v>1060.0605</v>
      </c>
      <c r="M471" s="4">
        <v>0.1</v>
      </c>
      <c r="N471" s="5" t="s">
        <v>23</v>
      </c>
      <c r="O471" s="3">
        <v>-71.03</v>
      </c>
      <c r="P471" s="3">
        <v>28.99</v>
      </c>
      <c r="Q471" s="3">
        <v>8.59</v>
      </c>
      <c r="R471" s="5" t="s">
        <v>102</v>
      </c>
      <c r="S471" s="5" t="s">
        <v>103</v>
      </c>
      <c r="T471" s="5" t="str">
        <f t="shared" si="43"/>
        <v>Sylvia Foulston</v>
      </c>
      <c r="U471" t="s">
        <v>260</v>
      </c>
      <c r="V471" s="5" t="s">
        <v>47</v>
      </c>
      <c r="W471" s="5" t="s">
        <v>48</v>
      </c>
      <c r="X471" s="5" t="s">
        <v>49</v>
      </c>
      <c r="Y471" s="5" t="s">
        <v>850</v>
      </c>
      <c r="Z471" s="5" t="s">
        <v>56</v>
      </c>
      <c r="AA471" s="4">
        <v>0.56000000000000005</v>
      </c>
      <c r="AB471" s="1">
        <v>40447</v>
      </c>
      <c r="AC471" s="1">
        <v>28231</v>
      </c>
      <c r="AD471">
        <f t="shared" si="44"/>
        <v>2</v>
      </c>
      <c r="AE471">
        <f t="shared" ca="1" si="45"/>
        <v>47</v>
      </c>
      <c r="AF471" t="str">
        <f t="shared" ca="1" si="46"/>
        <v>18-64</v>
      </c>
      <c r="AG471" s="3">
        <f t="shared" si="47"/>
        <v>0.79895765957446807</v>
      </c>
      <c r="AH471" t="str">
        <f>_xlfn.IFNA(VLOOKUP(Sales_Transactions[[#This Row],[Order ID]],Returned_Items[#All],2,FALSE),"Not Returned")</f>
        <v>Not Returned</v>
      </c>
    </row>
    <row r="472" spans="1:34" x14ac:dyDescent="0.25">
      <c r="A472">
        <v>57509</v>
      </c>
      <c r="C472" t="s">
        <v>851</v>
      </c>
      <c r="D472" s="2" t="str">
        <f>TEXT(MID(Sales_Transactions[[#This Row],[Order Date]],2,5),"d/m/yyy")</f>
        <v>21/2/2009</v>
      </c>
      <c r="E472" s="2" t="str">
        <f>TEXT(MID(Sales_Transactions[[#This Row],[Order Date]],2,5),"d")</f>
        <v>21</v>
      </c>
      <c r="F472" s="2" t="str">
        <f>TEXT(MID(Sales_Transactions[[#This Row],[Order Date]],2,5),"m")</f>
        <v>2</v>
      </c>
      <c r="G472" s="2" t="str">
        <f>TEXT(MID(Sales_Transactions[[#This Row],[Order Date]],2,5),"yyy")</f>
        <v>2009</v>
      </c>
      <c r="H472" s="2" t="str">
        <f>TEXT(MID(Sales_Transactions[[#This Row],[Order Date]],2,5),"yyy/m")</f>
        <v>2009/2</v>
      </c>
      <c r="I472" t="s">
        <v>22</v>
      </c>
      <c r="J472">
        <f t="shared" si="42"/>
        <v>2</v>
      </c>
      <c r="K472" s="2">
        <v>39</v>
      </c>
      <c r="L472" s="3">
        <v>199.39</v>
      </c>
      <c r="M472" s="4">
        <v>0.1</v>
      </c>
      <c r="N472" s="5" t="s">
        <v>67</v>
      </c>
      <c r="O472" s="3">
        <v>101.13</v>
      </c>
      <c r="P472" s="3">
        <v>4.91</v>
      </c>
      <c r="Q472" s="3">
        <v>0.5</v>
      </c>
      <c r="R472" s="5" t="s">
        <v>79</v>
      </c>
      <c r="S472" s="5" t="s">
        <v>80</v>
      </c>
      <c r="T472" s="5" t="str">
        <f t="shared" si="43"/>
        <v>Neola Schneider</v>
      </c>
      <c r="U472" t="s">
        <v>260</v>
      </c>
      <c r="V472" s="5" t="s">
        <v>74</v>
      </c>
      <c r="W472" s="5" t="s">
        <v>28</v>
      </c>
      <c r="X472" s="5" t="s">
        <v>115</v>
      </c>
      <c r="Y472" s="5" t="s">
        <v>852</v>
      </c>
      <c r="Z472" s="5" t="s">
        <v>43</v>
      </c>
      <c r="AA472" s="4">
        <v>0.36</v>
      </c>
      <c r="AB472" s="1">
        <v>39865</v>
      </c>
      <c r="AC472" s="1">
        <v>28393</v>
      </c>
      <c r="AD472">
        <f t="shared" si="44"/>
        <v>0</v>
      </c>
      <c r="AE472">
        <f t="shared" ca="1" si="45"/>
        <v>46</v>
      </c>
      <c r="AF472" t="str">
        <f t="shared" ca="1" si="46"/>
        <v>18-64</v>
      </c>
      <c r="AG472" s="3">
        <f t="shared" si="47"/>
        <v>0.13859205128205129</v>
      </c>
      <c r="AH472" t="str">
        <f>_xlfn.IFNA(VLOOKUP(Sales_Transactions[[#This Row],[Order ID]],Returned_Items[#All],2,FALSE),"Not Returned")</f>
        <v>Not Returned</v>
      </c>
    </row>
    <row r="473" spans="1:34" x14ac:dyDescent="0.25">
      <c r="A473">
        <v>57509</v>
      </c>
      <c r="C473" t="s">
        <v>851</v>
      </c>
      <c r="D473" s="2" t="str">
        <f>TEXT(MID(Sales_Transactions[[#This Row],[Order Date]],2,5),"d/m/yyy")</f>
        <v>21/2/2009</v>
      </c>
      <c r="E473" s="2" t="str">
        <f>TEXT(MID(Sales_Transactions[[#This Row],[Order Date]],2,5),"d")</f>
        <v>21</v>
      </c>
      <c r="F473" s="2" t="str">
        <f>TEXT(MID(Sales_Transactions[[#This Row],[Order Date]],2,5),"m")</f>
        <v>2</v>
      </c>
      <c r="G473" s="2" t="str">
        <f>TEXT(MID(Sales_Transactions[[#This Row],[Order Date]],2,5),"yyy")</f>
        <v>2009</v>
      </c>
      <c r="H473" s="2" t="str">
        <f>TEXT(MID(Sales_Transactions[[#This Row],[Order Date]],2,5),"yyy/m")</f>
        <v>2009/2</v>
      </c>
      <c r="I473" t="s">
        <v>22</v>
      </c>
      <c r="J473">
        <f t="shared" si="42"/>
        <v>2</v>
      </c>
      <c r="K473" s="2">
        <v>11</v>
      </c>
      <c r="L473" s="3">
        <v>2770.35</v>
      </c>
      <c r="M473" s="4">
        <v>0.09</v>
      </c>
      <c r="N473" s="5" t="s">
        <v>34</v>
      </c>
      <c r="O473" s="3">
        <v>-202.58</v>
      </c>
      <c r="P473" s="3">
        <v>259.70999999999998</v>
      </c>
      <c r="Q473" s="3">
        <v>66.67</v>
      </c>
      <c r="R473" s="5" t="s">
        <v>79</v>
      </c>
      <c r="S473" s="5" t="s">
        <v>80</v>
      </c>
      <c r="T473" s="5" t="str">
        <f t="shared" si="43"/>
        <v>Neola Schneider</v>
      </c>
      <c r="U473" t="s">
        <v>260</v>
      </c>
      <c r="V473" s="5" t="s">
        <v>74</v>
      </c>
      <c r="W473" s="5" t="s">
        <v>57</v>
      </c>
      <c r="X473" s="5" t="s">
        <v>107</v>
      </c>
      <c r="Y473" s="5" t="s">
        <v>853</v>
      </c>
      <c r="Z473" s="5" t="s">
        <v>106</v>
      </c>
      <c r="AA473" s="4">
        <v>0.61</v>
      </c>
      <c r="AB473" s="1">
        <v>39870</v>
      </c>
      <c r="AC473" s="1">
        <v>28393</v>
      </c>
      <c r="AD473">
        <f t="shared" si="44"/>
        <v>5</v>
      </c>
      <c r="AE473">
        <f t="shared" ca="1" si="45"/>
        <v>46</v>
      </c>
      <c r="AF473" t="str">
        <f t="shared" ca="1" si="46"/>
        <v>18-64</v>
      </c>
      <c r="AG473" s="3">
        <f t="shared" si="47"/>
        <v>29.649660090909091</v>
      </c>
      <c r="AH473" t="str">
        <f>_xlfn.IFNA(VLOOKUP(Sales_Transactions[[#This Row],[Order ID]],Returned_Items[#All],2,FALSE),"Not Returned")</f>
        <v>Not Returned</v>
      </c>
    </row>
    <row r="474" spans="1:34" x14ac:dyDescent="0.25">
      <c r="A474">
        <v>57600</v>
      </c>
      <c r="C474" t="s">
        <v>854</v>
      </c>
      <c r="D474" s="2" t="str">
        <f>TEXT(MID(Sales_Transactions[[#This Row],[Order Date]],2,5),"d/m/yyy")</f>
        <v>11/11/2012</v>
      </c>
      <c r="E474" s="2" t="str">
        <f>TEXT(MID(Sales_Transactions[[#This Row],[Order Date]],2,5),"d")</f>
        <v>11</v>
      </c>
      <c r="F474" s="2" t="str">
        <f>TEXT(MID(Sales_Transactions[[#This Row],[Order Date]],2,5),"m")</f>
        <v>11</v>
      </c>
      <c r="G474" s="2" t="str">
        <f>TEXT(MID(Sales_Transactions[[#This Row],[Order Date]],2,5),"yyy")</f>
        <v>2012</v>
      </c>
      <c r="H474" s="2" t="str">
        <f>TEXT(MID(Sales_Transactions[[#This Row],[Order Date]],2,5),"yyy/m")</f>
        <v>2012/11</v>
      </c>
      <c r="I474" t="s">
        <v>101</v>
      </c>
      <c r="J474">
        <f t="shared" si="42"/>
        <v>1</v>
      </c>
      <c r="K474" s="2">
        <v>32</v>
      </c>
      <c r="L474" s="3">
        <v>1882.12</v>
      </c>
      <c r="M474" s="4">
        <v>0.05</v>
      </c>
      <c r="N474" s="5" t="s">
        <v>23</v>
      </c>
      <c r="O474" s="3">
        <v>584.15</v>
      </c>
      <c r="P474" s="3">
        <v>59.78</v>
      </c>
      <c r="Q474" s="3">
        <v>10.29</v>
      </c>
      <c r="R474" s="5" t="s">
        <v>136</v>
      </c>
      <c r="S474" s="5" t="s">
        <v>137</v>
      </c>
      <c r="T474" s="5" t="str">
        <f t="shared" si="43"/>
        <v>Grant Carroll</v>
      </c>
      <c r="U474" t="s">
        <v>260</v>
      </c>
      <c r="V474" s="5" t="s">
        <v>27</v>
      </c>
      <c r="W474" s="5" t="s">
        <v>28</v>
      </c>
      <c r="X474" s="5" t="s">
        <v>41</v>
      </c>
      <c r="Y474" s="5" t="s">
        <v>450</v>
      </c>
      <c r="Z474" s="5" t="s">
        <v>43</v>
      </c>
      <c r="AA474" s="4">
        <v>0.39</v>
      </c>
      <c r="AB474" s="1">
        <v>41226</v>
      </c>
      <c r="AC474" s="1">
        <v>24565</v>
      </c>
      <c r="AD474">
        <f t="shared" si="44"/>
        <v>2</v>
      </c>
      <c r="AE474">
        <f t="shared" ca="1" si="45"/>
        <v>57</v>
      </c>
      <c r="AF474" t="str">
        <f t="shared" ca="1" si="46"/>
        <v>18-64</v>
      </c>
      <c r="AG474" s="3">
        <f t="shared" si="47"/>
        <v>2.1887534375</v>
      </c>
      <c r="AH474" t="str">
        <f>_xlfn.IFNA(VLOOKUP(Sales_Transactions[[#This Row],[Order ID]],Returned_Items[#All],2,FALSE),"Not Returned")</f>
        <v>Returned</v>
      </c>
    </row>
    <row r="475" spans="1:34" x14ac:dyDescent="0.25">
      <c r="A475">
        <v>57600</v>
      </c>
      <c r="C475" t="s">
        <v>854</v>
      </c>
      <c r="D475" s="2" t="str">
        <f>TEXT(MID(Sales_Transactions[[#This Row],[Order Date]],2,5),"d/m/yyy")</f>
        <v>11/11/2012</v>
      </c>
      <c r="E475" s="2" t="str">
        <f>TEXT(MID(Sales_Transactions[[#This Row],[Order Date]],2,5),"d")</f>
        <v>11</v>
      </c>
      <c r="F475" s="2" t="str">
        <f>TEXT(MID(Sales_Transactions[[#This Row],[Order Date]],2,5),"m")</f>
        <v>11</v>
      </c>
      <c r="G475" s="2" t="str">
        <f>TEXT(MID(Sales_Transactions[[#This Row],[Order Date]],2,5),"yyy")</f>
        <v>2012</v>
      </c>
      <c r="H475" s="2" t="str">
        <f>TEXT(MID(Sales_Transactions[[#This Row],[Order Date]],2,5),"yyy/m")</f>
        <v>2012/11</v>
      </c>
      <c r="I475" t="s">
        <v>101</v>
      </c>
      <c r="J475">
        <f t="shared" si="42"/>
        <v>1</v>
      </c>
      <c r="K475" s="2">
        <v>44</v>
      </c>
      <c r="L475" s="3">
        <v>186.94</v>
      </c>
      <c r="M475" s="4">
        <v>0.05</v>
      </c>
      <c r="N475" s="5" t="s">
        <v>23</v>
      </c>
      <c r="O475" s="3">
        <v>85.81</v>
      </c>
      <c r="P475" s="3">
        <v>4.13</v>
      </c>
      <c r="Q475" s="3">
        <v>0.5</v>
      </c>
      <c r="R475" s="5" t="s">
        <v>136</v>
      </c>
      <c r="S475" s="5" t="s">
        <v>137</v>
      </c>
      <c r="T475" s="5" t="str">
        <f t="shared" si="43"/>
        <v>Grant Carroll</v>
      </c>
      <c r="U475" t="s">
        <v>855</v>
      </c>
      <c r="V475" s="5" t="s">
        <v>27</v>
      </c>
      <c r="W475" s="5" t="s">
        <v>28</v>
      </c>
      <c r="X475" s="5" t="s">
        <v>115</v>
      </c>
      <c r="Y475" s="5" t="s">
        <v>275</v>
      </c>
      <c r="Z475" s="5" t="s">
        <v>43</v>
      </c>
      <c r="AA475" s="4">
        <v>0.39</v>
      </c>
      <c r="AB475" s="1">
        <v>41226</v>
      </c>
      <c r="AC475" s="1">
        <v>30896</v>
      </c>
      <c r="AD475">
        <f t="shared" si="44"/>
        <v>2</v>
      </c>
      <c r="AE475">
        <f t="shared" ca="1" si="45"/>
        <v>40</v>
      </c>
      <c r="AF475" t="str">
        <f t="shared" ca="1" si="46"/>
        <v>18-64</v>
      </c>
      <c r="AG475" s="3">
        <f t="shared" si="47"/>
        <v>0.10518034090909091</v>
      </c>
      <c r="AH475" t="str">
        <f>_xlfn.IFNA(VLOOKUP(Sales_Transactions[[#This Row],[Order ID]],Returned_Items[#All],2,FALSE),"Not Returned")</f>
        <v>Returned</v>
      </c>
    </row>
    <row r="476" spans="1:34" x14ac:dyDescent="0.25">
      <c r="A476">
        <v>57600</v>
      </c>
      <c r="C476" t="s">
        <v>854</v>
      </c>
      <c r="D476" s="2" t="str">
        <f>TEXT(MID(Sales_Transactions[[#This Row],[Order Date]],2,5),"d/m/yyy")</f>
        <v>11/11/2012</v>
      </c>
      <c r="E476" s="2" t="str">
        <f>TEXT(MID(Sales_Transactions[[#This Row],[Order Date]],2,5),"d")</f>
        <v>11</v>
      </c>
      <c r="F476" s="2" t="str">
        <f>TEXT(MID(Sales_Transactions[[#This Row],[Order Date]],2,5),"m")</f>
        <v>11</v>
      </c>
      <c r="G476" s="2" t="str">
        <f>TEXT(MID(Sales_Transactions[[#This Row],[Order Date]],2,5),"yyy")</f>
        <v>2012</v>
      </c>
      <c r="H476" s="2" t="str">
        <f>TEXT(MID(Sales_Transactions[[#This Row],[Order Date]],2,5),"yyy/m")</f>
        <v>2012/11</v>
      </c>
      <c r="I476" t="s">
        <v>101</v>
      </c>
      <c r="J476">
        <f t="shared" si="42"/>
        <v>1</v>
      </c>
      <c r="K476" s="2">
        <v>12</v>
      </c>
      <c r="L476" s="3">
        <v>407.2</v>
      </c>
      <c r="M476" s="4">
        <v>0.01</v>
      </c>
      <c r="N476" s="5" t="s">
        <v>23</v>
      </c>
      <c r="O476" s="3">
        <v>-8.42</v>
      </c>
      <c r="P476" s="3">
        <v>30.98</v>
      </c>
      <c r="Q476" s="3">
        <v>17.079999999999998</v>
      </c>
      <c r="R476" s="5" t="s">
        <v>136</v>
      </c>
      <c r="S476" s="5" t="s">
        <v>137</v>
      </c>
      <c r="T476" s="5" t="str">
        <f t="shared" si="43"/>
        <v>Grant Carroll</v>
      </c>
      <c r="U476" t="s">
        <v>855</v>
      </c>
      <c r="V476" s="5" t="s">
        <v>27</v>
      </c>
      <c r="W476" s="5" t="s">
        <v>28</v>
      </c>
      <c r="X476" s="5" t="s">
        <v>75</v>
      </c>
      <c r="Y476" s="5" t="s">
        <v>856</v>
      </c>
      <c r="Z476" s="5" t="s">
        <v>43</v>
      </c>
      <c r="AA476" s="4">
        <v>0.4</v>
      </c>
      <c r="AB476" s="1">
        <v>41226</v>
      </c>
      <c r="AC476" s="1">
        <v>30734</v>
      </c>
      <c r="AD476">
        <f t="shared" si="44"/>
        <v>2</v>
      </c>
      <c r="AE476">
        <f t="shared" ca="1" si="45"/>
        <v>40</v>
      </c>
      <c r="AF476" t="str">
        <f t="shared" ca="1" si="46"/>
        <v>18-64</v>
      </c>
      <c r="AG476" s="3">
        <f t="shared" si="47"/>
        <v>4.0047418333333331</v>
      </c>
      <c r="AH476" t="str">
        <f>_xlfn.IFNA(VLOOKUP(Sales_Transactions[[#This Row],[Order ID]],Returned_Items[#All],2,FALSE),"Not Returned")</f>
        <v>Returned</v>
      </c>
    </row>
    <row r="477" spans="1:34" x14ac:dyDescent="0.25">
      <c r="A477">
        <v>58055</v>
      </c>
      <c r="C477" t="s">
        <v>857</v>
      </c>
      <c r="D477" s="2" t="str">
        <f>TEXT(MID(Sales_Transactions[[#This Row],[Order Date]],2,5),"d/m/yyy")</f>
        <v>27/10/2011</v>
      </c>
      <c r="E477" s="2" t="str">
        <f>TEXT(MID(Sales_Transactions[[#This Row],[Order Date]],2,5),"d")</f>
        <v>27</v>
      </c>
      <c r="F477" s="2" t="str">
        <f>TEXT(MID(Sales_Transactions[[#This Row],[Order Date]],2,5),"m")</f>
        <v>10</v>
      </c>
      <c r="G477" s="2" t="str">
        <f>TEXT(MID(Sales_Transactions[[#This Row],[Order Date]],2,5),"yyy")</f>
        <v>2011</v>
      </c>
      <c r="H477" s="2" t="str">
        <f>TEXT(MID(Sales_Transactions[[#This Row],[Order Date]],2,5),"yyy/m")</f>
        <v>2011/10</v>
      </c>
      <c r="I477" t="s">
        <v>101</v>
      </c>
      <c r="J477">
        <f t="shared" si="42"/>
        <v>1</v>
      </c>
      <c r="K477" s="2">
        <v>26</v>
      </c>
      <c r="L477" s="3">
        <v>208.6</v>
      </c>
      <c r="M477" s="4">
        <v>0</v>
      </c>
      <c r="N477" s="5" t="s">
        <v>23</v>
      </c>
      <c r="O477" s="3">
        <v>-56.45</v>
      </c>
      <c r="P477" s="3">
        <v>7.38</v>
      </c>
      <c r="Q477" s="3">
        <v>5.21</v>
      </c>
      <c r="R477" s="5" t="s">
        <v>152</v>
      </c>
      <c r="S477" s="5" t="s">
        <v>153</v>
      </c>
      <c r="T477" s="5" t="str">
        <f t="shared" si="43"/>
        <v>Julia West</v>
      </c>
      <c r="U477" t="s">
        <v>855</v>
      </c>
      <c r="V477" s="5" t="s">
        <v>37</v>
      </c>
      <c r="W477" s="5" t="s">
        <v>57</v>
      </c>
      <c r="X477" s="5" t="s">
        <v>58</v>
      </c>
      <c r="Y477" s="5" t="s">
        <v>858</v>
      </c>
      <c r="Z477" s="5" t="s">
        <v>43</v>
      </c>
      <c r="AA477" s="4">
        <v>0.56000000000000005</v>
      </c>
      <c r="AB477" s="1">
        <v>40845</v>
      </c>
      <c r="AC477" s="1">
        <v>30233</v>
      </c>
      <c r="AD477">
        <f t="shared" si="44"/>
        <v>2</v>
      </c>
      <c r="AE477">
        <f t="shared" ca="1" si="45"/>
        <v>41</v>
      </c>
      <c r="AF477" t="str">
        <f t="shared" ca="1" si="46"/>
        <v>18-64</v>
      </c>
      <c r="AG477" s="3">
        <f t="shared" si="47"/>
        <v>0.48423076923076924</v>
      </c>
      <c r="AH477" t="str">
        <f>_xlfn.IFNA(VLOOKUP(Sales_Transactions[[#This Row],[Order ID]],Returned_Items[#All],2,FALSE),"Not Returned")</f>
        <v>Not Returned</v>
      </c>
    </row>
    <row r="478" spans="1:34" x14ac:dyDescent="0.25">
      <c r="A478">
        <v>58144</v>
      </c>
      <c r="C478" t="s">
        <v>859</v>
      </c>
      <c r="D478" s="2" t="str">
        <f>TEXT(MID(Sales_Transactions[[#This Row],[Order Date]],2,5),"d/m/yyy")</f>
        <v>16/12/2009</v>
      </c>
      <c r="E478" s="2" t="str">
        <f>TEXT(MID(Sales_Transactions[[#This Row],[Order Date]],2,5),"d")</f>
        <v>16</v>
      </c>
      <c r="F478" s="2" t="str">
        <f>TEXT(MID(Sales_Transactions[[#This Row],[Order Date]],2,5),"m")</f>
        <v>12</v>
      </c>
      <c r="G478" s="2" t="str">
        <f>TEXT(MID(Sales_Transactions[[#This Row],[Order Date]],2,5),"yyy")</f>
        <v>2009</v>
      </c>
      <c r="H478" s="2" t="str">
        <f>TEXT(MID(Sales_Transactions[[#This Row],[Order Date]],2,5),"yyy/m")</f>
        <v>2009/12</v>
      </c>
      <c r="I478" t="s">
        <v>22</v>
      </c>
      <c r="J478">
        <f t="shared" si="42"/>
        <v>2</v>
      </c>
      <c r="K478" s="2">
        <v>29</v>
      </c>
      <c r="L478" s="3">
        <v>778.38</v>
      </c>
      <c r="M478" s="4">
        <v>0.01</v>
      </c>
      <c r="N478" s="5" t="s">
        <v>23</v>
      </c>
      <c r="O478" s="3">
        <v>257.32</v>
      </c>
      <c r="P478" s="3">
        <v>26.38</v>
      </c>
      <c r="Q478" s="3">
        <v>5.86</v>
      </c>
      <c r="R478" s="5" t="s">
        <v>24</v>
      </c>
      <c r="S478" s="5" t="s">
        <v>25</v>
      </c>
      <c r="T478" s="5" t="str">
        <f t="shared" si="43"/>
        <v>Muhammed MacIntyre</v>
      </c>
      <c r="U478" t="s">
        <v>855</v>
      </c>
      <c r="V478" s="5" t="s">
        <v>27</v>
      </c>
      <c r="W478" s="5" t="s">
        <v>28</v>
      </c>
      <c r="X478" s="5" t="s">
        <v>75</v>
      </c>
      <c r="Y478" s="5" t="s">
        <v>860</v>
      </c>
      <c r="Z478" s="5" t="s">
        <v>43</v>
      </c>
      <c r="AA478" s="4">
        <v>0.39</v>
      </c>
      <c r="AB478" s="1">
        <v>40170</v>
      </c>
      <c r="AC478" s="1">
        <v>28811</v>
      </c>
      <c r="AD478">
        <f t="shared" si="44"/>
        <v>7</v>
      </c>
      <c r="AE478">
        <f t="shared" ca="1" si="45"/>
        <v>45</v>
      </c>
      <c r="AF478" t="str">
        <f t="shared" ca="1" si="46"/>
        <v>18-64</v>
      </c>
      <c r="AG478" s="3">
        <f t="shared" si="47"/>
        <v>1.1116331724137931</v>
      </c>
      <c r="AH478" t="str">
        <f>_xlfn.IFNA(VLOOKUP(Sales_Transactions[[#This Row],[Order ID]],Returned_Items[#All],2,FALSE),"Not Returned")</f>
        <v>Not Returned</v>
      </c>
    </row>
    <row r="479" spans="1:34" x14ac:dyDescent="0.25">
      <c r="A479">
        <v>58150</v>
      </c>
      <c r="C479" t="s">
        <v>634</v>
      </c>
      <c r="D479" s="2" t="str">
        <f>TEXT(MID(Sales_Transactions[[#This Row],[Order Date]],2,5),"d/m/yyy")</f>
        <v>7/5/2010</v>
      </c>
      <c r="E479" s="2" t="str">
        <f>TEXT(MID(Sales_Transactions[[#This Row],[Order Date]],2,5),"d")</f>
        <v>7</v>
      </c>
      <c r="F479" s="2" t="str">
        <f>TEXT(MID(Sales_Transactions[[#This Row],[Order Date]],2,5),"m")</f>
        <v>5</v>
      </c>
      <c r="G479" s="2" t="str">
        <f>TEXT(MID(Sales_Transactions[[#This Row],[Order Date]],2,5),"yyy")</f>
        <v>2010</v>
      </c>
      <c r="H479" s="2" t="str">
        <f>TEXT(MID(Sales_Transactions[[#This Row],[Order Date]],2,5),"yyy/m")</f>
        <v>2010/5</v>
      </c>
      <c r="I479" t="s">
        <v>101</v>
      </c>
      <c r="J479">
        <f t="shared" si="42"/>
        <v>1</v>
      </c>
      <c r="K479" s="2">
        <v>24</v>
      </c>
      <c r="L479" s="3">
        <v>60.36</v>
      </c>
      <c r="M479" s="4">
        <v>0.03</v>
      </c>
      <c r="N479" s="5" t="s">
        <v>23</v>
      </c>
      <c r="O479" s="3">
        <v>-119.62</v>
      </c>
      <c r="P479" s="3">
        <v>2.16</v>
      </c>
      <c r="Q479" s="3">
        <v>6.05</v>
      </c>
      <c r="R479" s="5" t="s">
        <v>624</v>
      </c>
      <c r="S479" s="5" t="s">
        <v>625</v>
      </c>
      <c r="T479" s="5" t="str">
        <f t="shared" si="43"/>
        <v>Susan Vittorini</v>
      </c>
      <c r="U479" t="s">
        <v>855</v>
      </c>
      <c r="V479" s="5" t="s">
        <v>47</v>
      </c>
      <c r="W479" s="5" t="s">
        <v>28</v>
      </c>
      <c r="X479" s="5" t="s">
        <v>41</v>
      </c>
      <c r="Y479" s="5" t="s">
        <v>861</v>
      </c>
      <c r="Z479" s="5" t="s">
        <v>43</v>
      </c>
      <c r="AA479" s="4">
        <v>0.37</v>
      </c>
      <c r="AB479" s="1">
        <v>40305</v>
      </c>
      <c r="AC479" s="1">
        <v>28301</v>
      </c>
      <c r="AD479">
        <f t="shared" si="44"/>
        <v>0</v>
      </c>
      <c r="AE479">
        <f t="shared" ca="1" si="45"/>
        <v>47</v>
      </c>
      <c r="AF479" t="str">
        <f t="shared" ca="1" si="46"/>
        <v>18-64</v>
      </c>
      <c r="AG479" s="3">
        <f t="shared" si="47"/>
        <v>0.3420563333333333</v>
      </c>
      <c r="AH479" t="str">
        <f>_xlfn.IFNA(VLOOKUP(Sales_Transactions[[#This Row],[Order ID]],Returned_Items[#All],2,FALSE),"Not Returned")</f>
        <v>Not Returned</v>
      </c>
    </row>
    <row r="480" spans="1:34" x14ac:dyDescent="0.25">
      <c r="A480">
        <v>58340</v>
      </c>
      <c r="C480" t="s">
        <v>862</v>
      </c>
      <c r="D480" s="2" t="str">
        <f>TEXT(MID(Sales_Transactions[[#This Row],[Order Date]],2,5),"d/m/yyy")</f>
        <v>8/1/2011</v>
      </c>
      <c r="E480" s="2" t="str">
        <f>TEXT(MID(Sales_Transactions[[#This Row],[Order Date]],2,5),"d")</f>
        <v>8</v>
      </c>
      <c r="F480" s="2" t="str">
        <f>TEXT(MID(Sales_Transactions[[#This Row],[Order Date]],2,5),"m")</f>
        <v>1</v>
      </c>
      <c r="G480" s="2" t="str">
        <f>TEXT(MID(Sales_Transactions[[#This Row],[Order Date]],2,5),"yyy")</f>
        <v>2011</v>
      </c>
      <c r="H480" s="2" t="str">
        <f>TEXT(MID(Sales_Transactions[[#This Row],[Order Date]],2,5),"yyy/m")</f>
        <v>2011/1</v>
      </c>
      <c r="I480" t="s">
        <v>78</v>
      </c>
      <c r="J480">
        <f t="shared" si="42"/>
        <v>3</v>
      </c>
      <c r="K480" s="2">
        <v>36</v>
      </c>
      <c r="L480" s="3">
        <v>1936.3</v>
      </c>
      <c r="M480" s="4">
        <v>0.03</v>
      </c>
      <c r="N480" s="5" t="s">
        <v>23</v>
      </c>
      <c r="O480" s="3">
        <v>278.12</v>
      </c>
      <c r="P480" s="3">
        <v>50.98</v>
      </c>
      <c r="Q480" s="3">
        <v>13.66</v>
      </c>
      <c r="R480" s="5" t="s">
        <v>102</v>
      </c>
      <c r="S480" s="5" t="s">
        <v>103</v>
      </c>
      <c r="T480" s="5" t="str">
        <f t="shared" si="43"/>
        <v>Sylvia Foulston</v>
      </c>
      <c r="U480" t="s">
        <v>855</v>
      </c>
      <c r="V480" s="5" t="s">
        <v>47</v>
      </c>
      <c r="W480" s="5" t="s">
        <v>28</v>
      </c>
      <c r="X480" s="5" t="s">
        <v>38</v>
      </c>
      <c r="Y480" s="5" t="s">
        <v>863</v>
      </c>
      <c r="Z480" s="5" t="s">
        <v>43</v>
      </c>
      <c r="AA480" s="4">
        <v>0.57999999999999996</v>
      </c>
      <c r="AB480" s="1">
        <v>40552</v>
      </c>
      <c r="AC480" s="1">
        <v>28181</v>
      </c>
      <c r="AD480">
        <f t="shared" si="44"/>
        <v>1</v>
      </c>
      <c r="AE480">
        <f t="shared" ca="1" si="45"/>
        <v>47</v>
      </c>
      <c r="AF480" t="str">
        <f t="shared" ca="1" si="46"/>
        <v>18-64</v>
      </c>
      <c r="AG480" s="3">
        <f t="shared" si="47"/>
        <v>1.7951307222222224</v>
      </c>
      <c r="AH480" t="str">
        <f>_xlfn.IFNA(VLOOKUP(Sales_Transactions[[#This Row],[Order ID]],Returned_Items[#All],2,FALSE),"Not Returned")</f>
        <v>Not Returned</v>
      </c>
    </row>
    <row r="481" spans="1:34" x14ac:dyDescent="0.25">
      <c r="A481">
        <v>58368</v>
      </c>
      <c r="C481" t="s">
        <v>577</v>
      </c>
      <c r="D481" s="2" t="str">
        <f>TEXT(MID(Sales_Transactions[[#This Row],[Order Date]],2,5),"d/m/yyy")</f>
        <v>9/7/2012</v>
      </c>
      <c r="E481" s="2" t="str">
        <f>TEXT(MID(Sales_Transactions[[#This Row],[Order Date]],2,5),"d")</f>
        <v>9</v>
      </c>
      <c r="F481" s="2" t="str">
        <f>TEXT(MID(Sales_Transactions[[#This Row],[Order Date]],2,5),"m")</f>
        <v>7</v>
      </c>
      <c r="G481" s="2" t="str">
        <f>TEXT(MID(Sales_Transactions[[#This Row],[Order Date]],2,5),"yyy")</f>
        <v>2012</v>
      </c>
      <c r="H481" s="2" t="str">
        <f>TEXT(MID(Sales_Transactions[[#This Row],[Order Date]],2,5),"yyy/m")</f>
        <v>2012/7</v>
      </c>
      <c r="I481" t="s">
        <v>33</v>
      </c>
      <c r="J481">
        <f t="shared" si="42"/>
        <v>4</v>
      </c>
      <c r="K481" s="2">
        <v>4</v>
      </c>
      <c r="L481" s="3">
        <v>14.23</v>
      </c>
      <c r="M481" s="4">
        <v>0</v>
      </c>
      <c r="N481" s="5" t="s">
        <v>23</v>
      </c>
      <c r="O481" s="3">
        <v>-4.43</v>
      </c>
      <c r="P481" s="3">
        <v>2.08</v>
      </c>
      <c r="Q481" s="3">
        <v>5.33</v>
      </c>
      <c r="R481" s="5" t="s">
        <v>287</v>
      </c>
      <c r="S481" s="5" t="s">
        <v>288</v>
      </c>
      <c r="T481" s="5" t="str">
        <f t="shared" si="43"/>
        <v>Doug Bickford</v>
      </c>
      <c r="U481" t="s">
        <v>855</v>
      </c>
      <c r="V481" s="5" t="s">
        <v>47</v>
      </c>
      <c r="W481" s="5" t="s">
        <v>57</v>
      </c>
      <c r="X481" s="5" t="s">
        <v>58</v>
      </c>
      <c r="Y481" s="5" t="s">
        <v>335</v>
      </c>
      <c r="Z481" s="5" t="s">
        <v>43</v>
      </c>
      <c r="AA481" s="4">
        <v>0.43</v>
      </c>
      <c r="AB481" s="1">
        <v>41101</v>
      </c>
      <c r="AC481" s="1">
        <v>28237</v>
      </c>
      <c r="AD481">
        <f t="shared" si="44"/>
        <v>2</v>
      </c>
      <c r="AE481">
        <f t="shared" ca="1" si="45"/>
        <v>47</v>
      </c>
      <c r="AF481" t="str">
        <f t="shared" ca="1" si="46"/>
        <v>18-64</v>
      </c>
      <c r="AG481" s="3">
        <f t="shared" si="47"/>
        <v>1.8525</v>
      </c>
      <c r="AH481" t="str">
        <f>_xlfn.IFNA(VLOOKUP(Sales_Transactions[[#This Row],[Order ID]],Returned_Items[#All],2,FALSE),"Not Returned")</f>
        <v>Returned</v>
      </c>
    </row>
    <row r="482" spans="1:34" x14ac:dyDescent="0.25">
      <c r="A482">
        <v>58368</v>
      </c>
      <c r="C482" t="s">
        <v>577</v>
      </c>
      <c r="D482" s="2" t="str">
        <f>TEXT(MID(Sales_Transactions[[#This Row],[Order Date]],2,5),"d/m/yyy")</f>
        <v>9/7/2012</v>
      </c>
      <c r="E482" s="2" t="str">
        <f>TEXT(MID(Sales_Transactions[[#This Row],[Order Date]],2,5),"d")</f>
        <v>9</v>
      </c>
      <c r="F482" s="2" t="str">
        <f>TEXT(MID(Sales_Transactions[[#This Row],[Order Date]],2,5),"m")</f>
        <v>7</v>
      </c>
      <c r="G482" s="2" t="str">
        <f>TEXT(MID(Sales_Transactions[[#This Row],[Order Date]],2,5),"yyy")</f>
        <v>2012</v>
      </c>
      <c r="H482" s="2" t="str">
        <f>TEXT(MID(Sales_Transactions[[#This Row],[Order Date]],2,5),"yyy/m")</f>
        <v>2012/7</v>
      </c>
      <c r="I482" t="s">
        <v>33</v>
      </c>
      <c r="J482">
        <f t="shared" si="42"/>
        <v>4</v>
      </c>
      <c r="K482" s="2">
        <v>39</v>
      </c>
      <c r="L482" s="3">
        <v>272.07</v>
      </c>
      <c r="M482" s="4">
        <v>0.02</v>
      </c>
      <c r="N482" s="5" t="s">
        <v>23</v>
      </c>
      <c r="O482" s="3">
        <v>-206.46</v>
      </c>
      <c r="P482" s="3">
        <v>6.48</v>
      </c>
      <c r="Q482" s="3">
        <v>9.5399999999999991</v>
      </c>
      <c r="R482" s="5" t="s">
        <v>287</v>
      </c>
      <c r="S482" s="5" t="s">
        <v>288</v>
      </c>
      <c r="T482" s="5" t="str">
        <f t="shared" si="43"/>
        <v>Doug Bickford</v>
      </c>
      <c r="U482" t="s">
        <v>855</v>
      </c>
      <c r="V482" s="5" t="s">
        <v>47</v>
      </c>
      <c r="W482" s="5" t="s">
        <v>28</v>
      </c>
      <c r="X482" s="5" t="s">
        <v>75</v>
      </c>
      <c r="Y482" s="5" t="s">
        <v>864</v>
      </c>
      <c r="Z482" s="5" t="s">
        <v>43</v>
      </c>
      <c r="AA482" s="4">
        <v>0.37</v>
      </c>
      <c r="AB482" s="1">
        <v>41100</v>
      </c>
      <c r="AC482" s="1">
        <v>28195</v>
      </c>
      <c r="AD482">
        <f t="shared" si="44"/>
        <v>1</v>
      </c>
      <c r="AE482">
        <f t="shared" ca="1" si="45"/>
        <v>47</v>
      </c>
      <c r="AF482" t="str">
        <f t="shared" ca="1" si="46"/>
        <v>18-64</v>
      </c>
      <c r="AG482" s="3">
        <f t="shared" si="47"/>
        <v>0.41073599999999999</v>
      </c>
      <c r="AH482" t="str">
        <f>_xlfn.IFNA(VLOOKUP(Sales_Transactions[[#This Row],[Order ID]],Returned_Items[#All],2,FALSE),"Not Returned")</f>
        <v>Returned</v>
      </c>
    </row>
    <row r="483" spans="1:34" x14ac:dyDescent="0.25">
      <c r="A483">
        <v>58368</v>
      </c>
      <c r="C483" t="s">
        <v>577</v>
      </c>
      <c r="D483" s="2" t="str">
        <f>TEXT(MID(Sales_Transactions[[#This Row],[Order Date]],2,5),"d/m/yyy")</f>
        <v>9/7/2012</v>
      </c>
      <c r="E483" s="2" t="str">
        <f>TEXT(MID(Sales_Transactions[[#This Row],[Order Date]],2,5),"d")</f>
        <v>9</v>
      </c>
      <c r="F483" s="2" t="str">
        <f>TEXT(MID(Sales_Transactions[[#This Row],[Order Date]],2,5),"m")</f>
        <v>7</v>
      </c>
      <c r="G483" s="2" t="str">
        <f>TEXT(MID(Sales_Transactions[[#This Row],[Order Date]],2,5),"yyy")</f>
        <v>2012</v>
      </c>
      <c r="H483" s="2" t="str">
        <f>TEXT(MID(Sales_Transactions[[#This Row],[Order Date]],2,5),"yyy/m")</f>
        <v>2012/7</v>
      </c>
      <c r="I483" t="s">
        <v>33</v>
      </c>
      <c r="J483">
        <f t="shared" si="42"/>
        <v>4</v>
      </c>
      <c r="K483" s="2">
        <v>5</v>
      </c>
      <c r="L483" s="3">
        <v>325.43</v>
      </c>
      <c r="M483" s="4">
        <v>0.09</v>
      </c>
      <c r="N483" s="5" t="s">
        <v>67</v>
      </c>
      <c r="O483" s="3">
        <v>-76.11</v>
      </c>
      <c r="P483" s="3">
        <v>64.98</v>
      </c>
      <c r="Q483" s="3">
        <v>6.88</v>
      </c>
      <c r="R483" s="5" t="s">
        <v>287</v>
      </c>
      <c r="S483" s="5" t="s">
        <v>288</v>
      </c>
      <c r="T483" s="5" t="str">
        <f t="shared" si="43"/>
        <v>Doug Bickford</v>
      </c>
      <c r="U483" t="s">
        <v>855</v>
      </c>
      <c r="V483" s="5" t="s">
        <v>47</v>
      </c>
      <c r="W483" s="5" t="s">
        <v>28</v>
      </c>
      <c r="X483" s="5" t="s">
        <v>29</v>
      </c>
      <c r="Y483" s="5" t="s">
        <v>865</v>
      </c>
      <c r="Z483" s="5" t="s">
        <v>43</v>
      </c>
      <c r="AA483" s="4">
        <v>0.73</v>
      </c>
      <c r="AB483" s="1">
        <v>41099</v>
      </c>
      <c r="AC483" s="1">
        <v>28268</v>
      </c>
      <c r="AD483">
        <f t="shared" si="44"/>
        <v>0</v>
      </c>
      <c r="AE483">
        <f t="shared" ca="1" si="45"/>
        <v>47</v>
      </c>
      <c r="AF483" t="str">
        <f t="shared" ca="1" si="46"/>
        <v>18-64</v>
      </c>
      <c r="AG483" s="3">
        <f t="shared" si="47"/>
        <v>14.3603036</v>
      </c>
      <c r="AH483" t="str">
        <f>_xlfn.IFNA(VLOOKUP(Sales_Transactions[[#This Row],[Order ID]],Returned_Items[#All],2,FALSE),"Not Returned")</f>
        <v>Returned</v>
      </c>
    </row>
    <row r="484" spans="1:34" x14ac:dyDescent="0.25">
      <c r="A484">
        <v>58434</v>
      </c>
      <c r="C484" t="s">
        <v>866</v>
      </c>
      <c r="D484" s="2" t="str">
        <f>TEXT(MID(Sales_Transactions[[#This Row],[Order Date]],2,5),"d/m/yyy")</f>
        <v>9/3/2009</v>
      </c>
      <c r="E484" s="2" t="str">
        <f>TEXT(MID(Sales_Transactions[[#This Row],[Order Date]],2,5),"d")</f>
        <v>9</v>
      </c>
      <c r="F484" s="2" t="str">
        <f>TEXT(MID(Sales_Transactions[[#This Row],[Order Date]],2,5),"m")</f>
        <v>3</v>
      </c>
      <c r="G484" s="2" t="str">
        <f>TEXT(MID(Sales_Transactions[[#This Row],[Order Date]],2,5),"yyy")</f>
        <v>2009</v>
      </c>
      <c r="H484" s="2" t="str">
        <f>TEXT(MID(Sales_Transactions[[#This Row],[Order Date]],2,5),"yyy/m")</f>
        <v>2009/3</v>
      </c>
      <c r="I484" t="s">
        <v>33</v>
      </c>
      <c r="J484">
        <f t="shared" si="42"/>
        <v>4</v>
      </c>
      <c r="K484" s="2">
        <v>42</v>
      </c>
      <c r="L484" s="3">
        <v>843.53</v>
      </c>
      <c r="M484" s="4">
        <v>0.04</v>
      </c>
      <c r="N484" s="5" t="s">
        <v>23</v>
      </c>
      <c r="O484" s="3">
        <v>268.32</v>
      </c>
      <c r="P484" s="3">
        <v>19.23</v>
      </c>
      <c r="Q484" s="3">
        <v>6.15</v>
      </c>
      <c r="R484" s="5" t="s">
        <v>72</v>
      </c>
      <c r="S484" s="5" t="s">
        <v>73</v>
      </c>
      <c r="T484" s="5" t="str">
        <f t="shared" si="43"/>
        <v>Dorothy Badders</v>
      </c>
      <c r="U484" t="s">
        <v>855</v>
      </c>
      <c r="V484" s="5" t="s">
        <v>74</v>
      </c>
      <c r="W484" s="5" t="s">
        <v>57</v>
      </c>
      <c r="X484" s="5" t="s">
        <v>58</v>
      </c>
      <c r="Y484" s="5" t="s">
        <v>867</v>
      </c>
      <c r="Z484" s="5" t="s">
        <v>60</v>
      </c>
      <c r="AA484" s="4">
        <v>0.44</v>
      </c>
      <c r="AB484" s="1">
        <v>39882</v>
      </c>
      <c r="AC484" s="1">
        <v>27960</v>
      </c>
      <c r="AD484">
        <f t="shared" si="44"/>
        <v>1</v>
      </c>
      <c r="AE484">
        <f t="shared" ca="1" si="45"/>
        <v>48</v>
      </c>
      <c r="AF484" t="str">
        <f t="shared" ca="1" si="46"/>
        <v>18-64</v>
      </c>
      <c r="AG484" s="3">
        <f t="shared" si="47"/>
        <v>0.60410257142857149</v>
      </c>
      <c r="AH484" t="str">
        <f>_xlfn.IFNA(VLOOKUP(Sales_Transactions[[#This Row],[Order ID]],Returned_Items[#All],2,FALSE),"Not Returned")</f>
        <v>Not Returned</v>
      </c>
    </row>
    <row r="485" spans="1:34" x14ac:dyDescent="0.25">
      <c r="A485">
        <v>58626</v>
      </c>
      <c r="C485" t="s">
        <v>868</v>
      </c>
      <c r="D485" s="2" t="str">
        <f>TEXT(MID(Sales_Transactions[[#This Row],[Order Date]],2,5),"d/m/yyy")</f>
        <v>30/12/2011</v>
      </c>
      <c r="E485" s="2" t="str">
        <f>TEXT(MID(Sales_Transactions[[#This Row],[Order Date]],2,5),"d")</f>
        <v>30</v>
      </c>
      <c r="F485" s="2" t="str">
        <f>TEXT(MID(Sales_Transactions[[#This Row],[Order Date]],2,5),"m")</f>
        <v>12</v>
      </c>
      <c r="G485" s="2" t="str">
        <f>TEXT(MID(Sales_Transactions[[#This Row],[Order Date]],2,5),"yyy")</f>
        <v>2011</v>
      </c>
      <c r="H485" s="2" t="str">
        <f>TEXT(MID(Sales_Transactions[[#This Row],[Order Date]],2,5),"yyy/m")</f>
        <v>2011/12</v>
      </c>
      <c r="I485" t="s">
        <v>33</v>
      </c>
      <c r="J485">
        <f t="shared" si="42"/>
        <v>4</v>
      </c>
      <c r="K485" s="2">
        <v>23</v>
      </c>
      <c r="L485" s="3">
        <v>6641.14</v>
      </c>
      <c r="M485" s="4">
        <v>0.05</v>
      </c>
      <c r="N485" s="5" t="s">
        <v>34</v>
      </c>
      <c r="O485" s="3">
        <v>673.77</v>
      </c>
      <c r="P485" s="3">
        <v>300.98</v>
      </c>
      <c r="Q485" s="3">
        <v>64.73</v>
      </c>
      <c r="R485" s="5" t="s">
        <v>548</v>
      </c>
      <c r="S485" s="5" t="s">
        <v>549</v>
      </c>
      <c r="T485" s="5" t="str">
        <f t="shared" si="43"/>
        <v>Henry Goldwyn</v>
      </c>
      <c r="U485" t="s">
        <v>855</v>
      </c>
      <c r="V485" s="5" t="s">
        <v>27</v>
      </c>
      <c r="W485" s="5" t="s">
        <v>57</v>
      </c>
      <c r="X485" s="5" t="s">
        <v>154</v>
      </c>
      <c r="Y485" s="5" t="s">
        <v>252</v>
      </c>
      <c r="Z485" s="5" t="s">
        <v>40</v>
      </c>
      <c r="AA485" s="4">
        <v>0.56000000000000005</v>
      </c>
      <c r="AB485" s="1">
        <v>40909</v>
      </c>
      <c r="AC485" s="1">
        <v>27902</v>
      </c>
      <c r="AD485">
        <f t="shared" si="44"/>
        <v>2</v>
      </c>
      <c r="AE485">
        <f t="shared" ca="1" si="45"/>
        <v>48</v>
      </c>
      <c r="AF485" t="str">
        <f t="shared" ca="1" si="46"/>
        <v>18-64</v>
      </c>
      <c r="AG485" s="3">
        <f t="shared" si="47"/>
        <v>15.893891739130437</v>
      </c>
      <c r="AH485" t="str">
        <f>_xlfn.IFNA(VLOOKUP(Sales_Transactions[[#This Row],[Order ID]],Returned_Items[#All],2,FALSE),"Not Returned")</f>
        <v>Not Returned</v>
      </c>
    </row>
    <row r="486" spans="1:34" x14ac:dyDescent="0.25">
      <c r="A486">
        <v>58626</v>
      </c>
      <c r="C486" t="s">
        <v>868</v>
      </c>
      <c r="D486" s="2" t="str">
        <f>TEXT(MID(Sales_Transactions[[#This Row],[Order Date]],2,5),"d/m/yyy")</f>
        <v>30/12/2011</v>
      </c>
      <c r="E486" s="2" t="str">
        <f>TEXT(MID(Sales_Transactions[[#This Row],[Order Date]],2,5),"d")</f>
        <v>30</v>
      </c>
      <c r="F486" s="2" t="str">
        <f>TEXT(MID(Sales_Transactions[[#This Row],[Order Date]],2,5),"m")</f>
        <v>12</v>
      </c>
      <c r="G486" s="2" t="str">
        <f>TEXT(MID(Sales_Transactions[[#This Row],[Order Date]],2,5),"yyy")</f>
        <v>2011</v>
      </c>
      <c r="H486" s="2" t="str">
        <f>TEXT(MID(Sales_Transactions[[#This Row],[Order Date]],2,5),"yyy/m")</f>
        <v>2011/12</v>
      </c>
      <c r="I486" t="s">
        <v>33</v>
      </c>
      <c r="J486">
        <f t="shared" si="42"/>
        <v>4</v>
      </c>
      <c r="K486" s="2">
        <v>21</v>
      </c>
      <c r="L486" s="3">
        <v>10469.030000000001</v>
      </c>
      <c r="M486" s="4">
        <v>7.0000000000000007E-2</v>
      </c>
      <c r="N486" s="5" t="s">
        <v>34</v>
      </c>
      <c r="O486" s="3">
        <v>2608.7199999999998</v>
      </c>
      <c r="P486" s="3">
        <v>500.98</v>
      </c>
      <c r="Q486" s="3">
        <v>26</v>
      </c>
      <c r="R486" s="5" t="s">
        <v>548</v>
      </c>
      <c r="S486" s="5" t="s">
        <v>549</v>
      </c>
      <c r="T486" s="5" t="str">
        <f t="shared" si="43"/>
        <v>Henry Goldwyn</v>
      </c>
      <c r="U486" t="s">
        <v>855</v>
      </c>
      <c r="V486" s="5" t="s">
        <v>27</v>
      </c>
      <c r="W486" s="5" t="s">
        <v>57</v>
      </c>
      <c r="X486" s="5" t="s">
        <v>154</v>
      </c>
      <c r="Y486" s="5" t="s">
        <v>165</v>
      </c>
      <c r="Z486" s="5" t="s">
        <v>40</v>
      </c>
      <c r="AA486" s="4">
        <v>0.6</v>
      </c>
      <c r="AB486" s="1">
        <v>40910</v>
      </c>
      <c r="AC486" s="1">
        <v>27825</v>
      </c>
      <c r="AD486">
        <f t="shared" si="44"/>
        <v>3</v>
      </c>
      <c r="AE486">
        <f t="shared" ca="1" si="45"/>
        <v>48</v>
      </c>
      <c r="AF486" t="str">
        <f t="shared" ca="1" si="46"/>
        <v>18-64</v>
      </c>
      <c r="AG486" s="3">
        <f t="shared" si="47"/>
        <v>25.077586380952383</v>
      </c>
      <c r="AH486" t="str">
        <f>_xlfn.IFNA(VLOOKUP(Sales_Transactions[[#This Row],[Order ID]],Returned_Items[#All],2,FALSE),"Not Returned")</f>
        <v>Not Returned</v>
      </c>
    </row>
    <row r="487" spans="1:34" x14ac:dyDescent="0.25">
      <c r="A487">
        <v>58626</v>
      </c>
      <c r="C487" t="s">
        <v>868</v>
      </c>
      <c r="D487" s="2" t="str">
        <f>TEXT(MID(Sales_Transactions[[#This Row],[Order Date]],2,5),"d/m/yyy")</f>
        <v>30/12/2011</v>
      </c>
      <c r="E487" s="2" t="str">
        <f>TEXT(MID(Sales_Transactions[[#This Row],[Order Date]],2,5),"d")</f>
        <v>30</v>
      </c>
      <c r="F487" s="2" t="str">
        <f>TEXT(MID(Sales_Transactions[[#This Row],[Order Date]],2,5),"m")</f>
        <v>12</v>
      </c>
      <c r="G487" s="2" t="str">
        <f>TEXT(MID(Sales_Transactions[[#This Row],[Order Date]],2,5),"yyy")</f>
        <v>2011</v>
      </c>
      <c r="H487" s="2" t="str">
        <f>TEXT(MID(Sales_Transactions[[#This Row],[Order Date]],2,5),"yyy/m")</f>
        <v>2011/12</v>
      </c>
      <c r="I487" t="s">
        <v>33</v>
      </c>
      <c r="J487">
        <f t="shared" si="42"/>
        <v>4</v>
      </c>
      <c r="K487" s="2">
        <v>18</v>
      </c>
      <c r="L487" s="3">
        <v>835.55</v>
      </c>
      <c r="M487" s="4">
        <v>0.04</v>
      </c>
      <c r="N487" s="5" t="s">
        <v>23</v>
      </c>
      <c r="O487" s="3">
        <v>171.59</v>
      </c>
      <c r="P487" s="3">
        <v>45.19</v>
      </c>
      <c r="Q487" s="3">
        <v>1.99</v>
      </c>
      <c r="R487" s="5" t="s">
        <v>548</v>
      </c>
      <c r="S487" s="5" t="s">
        <v>549</v>
      </c>
      <c r="T487" s="5" t="str">
        <f t="shared" si="43"/>
        <v>Henry Goldwyn</v>
      </c>
      <c r="U487" t="s">
        <v>855</v>
      </c>
      <c r="V487" s="5" t="s">
        <v>27</v>
      </c>
      <c r="W487" s="5" t="s">
        <v>48</v>
      </c>
      <c r="X487" s="5" t="s">
        <v>87</v>
      </c>
      <c r="Y487" s="5" t="s">
        <v>620</v>
      </c>
      <c r="Z487" s="5" t="s">
        <v>60</v>
      </c>
      <c r="AA487" s="4">
        <v>0.55000000000000004</v>
      </c>
      <c r="AB487" s="1">
        <v>40908</v>
      </c>
      <c r="AC487" s="1">
        <v>27979</v>
      </c>
      <c r="AD487">
        <f t="shared" si="44"/>
        <v>1</v>
      </c>
      <c r="AE487">
        <f t="shared" ca="1" si="45"/>
        <v>48</v>
      </c>
      <c r="AF487" t="str">
        <f t="shared" ca="1" si="46"/>
        <v>18-64</v>
      </c>
      <c r="AG487" s="3">
        <f t="shared" si="47"/>
        <v>2.620106888888889</v>
      </c>
      <c r="AH487" t="str">
        <f>_xlfn.IFNA(VLOOKUP(Sales_Transactions[[#This Row],[Order ID]],Returned_Items[#All],2,FALSE),"Not Returned")</f>
        <v>Not Returned</v>
      </c>
    </row>
    <row r="488" spans="1:34" x14ac:dyDescent="0.25">
      <c r="A488">
        <v>58688</v>
      </c>
      <c r="C488" t="s">
        <v>869</v>
      </c>
      <c r="D488" s="2" t="str">
        <f>TEXT(MID(Sales_Transactions[[#This Row],[Order Date]],2,5),"d/m/yyy")</f>
        <v>29/3/2009</v>
      </c>
      <c r="E488" s="2" t="str">
        <f>TEXT(MID(Sales_Transactions[[#This Row],[Order Date]],2,5),"d")</f>
        <v>29</v>
      </c>
      <c r="F488" s="2" t="str">
        <f>TEXT(MID(Sales_Transactions[[#This Row],[Order Date]],2,5),"m")</f>
        <v>3</v>
      </c>
      <c r="G488" s="2" t="str">
        <f>TEXT(MID(Sales_Transactions[[#This Row],[Order Date]],2,5),"yyy")</f>
        <v>2009</v>
      </c>
      <c r="H488" s="2" t="str">
        <f>TEXT(MID(Sales_Transactions[[#This Row],[Order Date]],2,5),"yyy/m")</f>
        <v>2009/3</v>
      </c>
      <c r="I488" t="s">
        <v>52</v>
      </c>
      <c r="J488">
        <f t="shared" si="42"/>
        <v>1</v>
      </c>
      <c r="K488" s="2">
        <v>18</v>
      </c>
      <c r="L488" s="3">
        <v>215.93</v>
      </c>
      <c r="M488" s="4">
        <v>0.08</v>
      </c>
      <c r="N488" s="5" t="s">
        <v>23</v>
      </c>
      <c r="O488" s="3">
        <v>-41.87</v>
      </c>
      <c r="P488" s="3">
        <v>11.97</v>
      </c>
      <c r="Q488" s="3">
        <v>5.81</v>
      </c>
      <c r="R488" s="5" t="s">
        <v>136</v>
      </c>
      <c r="S488" s="5" t="s">
        <v>137</v>
      </c>
      <c r="T488" s="5" t="str">
        <f t="shared" si="43"/>
        <v>Grant Carroll</v>
      </c>
      <c r="U488" t="s">
        <v>855</v>
      </c>
      <c r="V488" s="5" t="s">
        <v>27</v>
      </c>
      <c r="W488" s="5" t="s">
        <v>28</v>
      </c>
      <c r="X488" s="5" t="s">
        <v>124</v>
      </c>
      <c r="Y488" s="5" t="s">
        <v>870</v>
      </c>
      <c r="Z488" s="5" t="s">
        <v>60</v>
      </c>
      <c r="AA488" s="4">
        <v>0.6</v>
      </c>
      <c r="AB488" s="1">
        <v>39903</v>
      </c>
      <c r="AC488" s="1">
        <v>27539</v>
      </c>
      <c r="AD488">
        <f t="shared" si="44"/>
        <v>2</v>
      </c>
      <c r="AE488">
        <f t="shared" ca="1" si="45"/>
        <v>49</v>
      </c>
      <c r="AF488" t="str">
        <f t="shared" ca="1" si="46"/>
        <v>18-64</v>
      </c>
      <c r="AG488" s="3">
        <f t="shared" si="47"/>
        <v>0.98724577777777789</v>
      </c>
      <c r="AH488" t="str">
        <f>_xlfn.IFNA(VLOOKUP(Sales_Transactions[[#This Row],[Order ID]],Returned_Items[#All],2,FALSE),"Not Returned")</f>
        <v>Returned</v>
      </c>
    </row>
    <row r="489" spans="1:34" x14ac:dyDescent="0.25">
      <c r="A489">
        <v>59045</v>
      </c>
      <c r="C489" t="s">
        <v>871</v>
      </c>
      <c r="D489" s="2" t="str">
        <f>TEXT(MID(Sales_Transactions[[#This Row],[Order Date]],2,5),"d/m/yyy")</f>
        <v>13/2/2011</v>
      </c>
      <c r="E489" s="2" t="str">
        <f>TEXT(MID(Sales_Transactions[[#This Row],[Order Date]],2,5),"d")</f>
        <v>13</v>
      </c>
      <c r="F489" s="2" t="str">
        <f>TEXT(MID(Sales_Transactions[[#This Row],[Order Date]],2,5),"m")</f>
        <v>2</v>
      </c>
      <c r="G489" s="2" t="str">
        <f>TEXT(MID(Sales_Transactions[[#This Row],[Order Date]],2,5),"yyy")</f>
        <v>2011</v>
      </c>
      <c r="H489" s="2" t="str">
        <f>TEXT(MID(Sales_Transactions[[#This Row],[Order Date]],2,5),"yyy/m")</f>
        <v>2011/2</v>
      </c>
      <c r="I489" t="s">
        <v>101</v>
      </c>
      <c r="J489">
        <f t="shared" si="42"/>
        <v>1</v>
      </c>
      <c r="K489" s="2">
        <v>30</v>
      </c>
      <c r="L489" s="3">
        <v>140.24</v>
      </c>
      <c r="M489" s="4">
        <v>0.05</v>
      </c>
      <c r="N489" s="5" t="s">
        <v>23</v>
      </c>
      <c r="O489" s="3">
        <v>32.869999999999997</v>
      </c>
      <c r="P489" s="3">
        <v>4.55</v>
      </c>
      <c r="Q489" s="3">
        <v>1.49</v>
      </c>
      <c r="R489" s="5" t="s">
        <v>445</v>
      </c>
      <c r="S489" s="5" t="s">
        <v>446</v>
      </c>
      <c r="T489" s="5" t="str">
        <f t="shared" si="43"/>
        <v>Chad Cunningham</v>
      </c>
      <c r="U489" t="s">
        <v>855</v>
      </c>
      <c r="V489" s="5" t="s">
        <v>27</v>
      </c>
      <c r="W489" s="5" t="s">
        <v>28</v>
      </c>
      <c r="X489" s="5" t="s">
        <v>41</v>
      </c>
      <c r="Y489" s="5" t="s">
        <v>872</v>
      </c>
      <c r="Z489" s="5" t="s">
        <v>43</v>
      </c>
      <c r="AA489" s="4">
        <v>0.35</v>
      </c>
      <c r="AB489" s="1">
        <v>40589</v>
      </c>
      <c r="AC489" s="1">
        <v>27584</v>
      </c>
      <c r="AD489">
        <f t="shared" si="44"/>
        <v>2</v>
      </c>
      <c r="AE489">
        <f t="shared" ca="1" si="45"/>
        <v>49</v>
      </c>
      <c r="AF489" t="str">
        <f t="shared" ca="1" si="46"/>
        <v>18-64</v>
      </c>
      <c r="AG489" s="3">
        <f t="shared" si="47"/>
        <v>0.20125750000000001</v>
      </c>
      <c r="AH489" t="str">
        <f>_xlfn.IFNA(VLOOKUP(Sales_Transactions[[#This Row],[Order ID]],Returned_Items[#All],2,FALSE),"Not Returned")</f>
        <v>Not Returned</v>
      </c>
    </row>
    <row r="490" spans="1:34" x14ac:dyDescent="0.25">
      <c r="A490">
        <v>59047</v>
      </c>
      <c r="C490" t="s">
        <v>873</v>
      </c>
      <c r="D490" s="2" t="str">
        <f>TEXT(MID(Sales_Transactions[[#This Row],[Order Date]],2,5),"d/m/yyy")</f>
        <v>28/1/2011</v>
      </c>
      <c r="E490" s="2" t="str">
        <f>TEXT(MID(Sales_Transactions[[#This Row],[Order Date]],2,5),"d")</f>
        <v>28</v>
      </c>
      <c r="F490" s="2" t="str">
        <f>TEXT(MID(Sales_Transactions[[#This Row],[Order Date]],2,5),"m")</f>
        <v>1</v>
      </c>
      <c r="G490" s="2" t="str">
        <f>TEXT(MID(Sales_Transactions[[#This Row],[Order Date]],2,5),"yyy")</f>
        <v>2011</v>
      </c>
      <c r="H490" s="2" t="str">
        <f>TEXT(MID(Sales_Transactions[[#This Row],[Order Date]],2,5),"yyy/m")</f>
        <v>2011/1</v>
      </c>
      <c r="I490" t="s">
        <v>52</v>
      </c>
      <c r="J490">
        <f t="shared" si="42"/>
        <v>1</v>
      </c>
      <c r="K490" s="2">
        <v>10</v>
      </c>
      <c r="L490" s="3">
        <v>266.94</v>
      </c>
      <c r="M490" s="4">
        <v>0.09</v>
      </c>
      <c r="N490" s="5" t="s">
        <v>23</v>
      </c>
      <c r="O490" s="3">
        <v>19.2</v>
      </c>
      <c r="P490" s="3">
        <v>28.48</v>
      </c>
      <c r="Q490" s="3">
        <v>1.99</v>
      </c>
      <c r="R490" s="5" t="s">
        <v>194</v>
      </c>
      <c r="S490" s="5" t="s">
        <v>195</v>
      </c>
      <c r="T490" s="5" t="str">
        <f t="shared" si="43"/>
        <v>Beth Thompson</v>
      </c>
      <c r="U490" t="s">
        <v>855</v>
      </c>
      <c r="V490" s="5" t="s">
        <v>47</v>
      </c>
      <c r="W490" s="5" t="s">
        <v>48</v>
      </c>
      <c r="X490" s="5" t="s">
        <v>87</v>
      </c>
      <c r="Y490" s="5" t="s">
        <v>874</v>
      </c>
      <c r="Z490" s="5" t="s">
        <v>60</v>
      </c>
      <c r="AA490" s="4">
        <v>0.4</v>
      </c>
      <c r="AB490" s="1">
        <v>40571</v>
      </c>
      <c r="AC490" s="1">
        <v>27658</v>
      </c>
      <c r="AD490">
        <f t="shared" si="44"/>
        <v>0</v>
      </c>
      <c r="AE490">
        <f t="shared" ca="1" si="45"/>
        <v>48</v>
      </c>
      <c r="AF490" t="str">
        <f t="shared" ca="1" si="46"/>
        <v>18-64</v>
      </c>
      <c r="AG490" s="3">
        <f t="shared" si="47"/>
        <v>3.0444367999999997</v>
      </c>
      <c r="AH490" t="str">
        <f>_xlfn.IFNA(VLOOKUP(Sales_Transactions[[#This Row],[Order ID]],Returned_Items[#All],2,FALSE),"Not Returned")</f>
        <v>Returned</v>
      </c>
    </row>
    <row r="491" spans="1:34" x14ac:dyDescent="0.25">
      <c r="A491">
        <v>59047</v>
      </c>
      <c r="C491" t="s">
        <v>873</v>
      </c>
      <c r="D491" s="2" t="str">
        <f>TEXT(MID(Sales_Transactions[[#This Row],[Order Date]],2,5),"d/m/yyy")</f>
        <v>28/1/2011</v>
      </c>
      <c r="E491" s="2" t="str">
        <f>TEXT(MID(Sales_Transactions[[#This Row],[Order Date]],2,5),"d")</f>
        <v>28</v>
      </c>
      <c r="F491" s="2" t="str">
        <f>TEXT(MID(Sales_Transactions[[#This Row],[Order Date]],2,5),"m")</f>
        <v>1</v>
      </c>
      <c r="G491" s="2" t="str">
        <f>TEXT(MID(Sales_Transactions[[#This Row],[Order Date]],2,5),"yyy")</f>
        <v>2011</v>
      </c>
      <c r="H491" s="2" t="str">
        <f>TEXT(MID(Sales_Transactions[[#This Row],[Order Date]],2,5),"yyy/m")</f>
        <v>2011/1</v>
      </c>
      <c r="I491" t="s">
        <v>52</v>
      </c>
      <c r="J491">
        <f t="shared" si="42"/>
        <v>1</v>
      </c>
      <c r="K491" s="2">
        <v>26</v>
      </c>
      <c r="L491" s="3">
        <v>113.85</v>
      </c>
      <c r="M491" s="4">
        <v>0.06</v>
      </c>
      <c r="N491" s="5" t="s">
        <v>23</v>
      </c>
      <c r="O491" s="3">
        <v>-93.93</v>
      </c>
      <c r="P491" s="3">
        <v>4.1399999999999997</v>
      </c>
      <c r="Q491" s="3">
        <v>6.6</v>
      </c>
      <c r="R491" s="5" t="s">
        <v>194</v>
      </c>
      <c r="S491" s="5" t="s">
        <v>195</v>
      </c>
      <c r="T491" s="5" t="str">
        <f t="shared" si="43"/>
        <v>Beth Thompson</v>
      </c>
      <c r="U491" t="s">
        <v>855</v>
      </c>
      <c r="V491" s="5" t="s">
        <v>47</v>
      </c>
      <c r="W491" s="5" t="s">
        <v>57</v>
      </c>
      <c r="X491" s="5" t="s">
        <v>58</v>
      </c>
      <c r="Y491" s="5" t="s">
        <v>875</v>
      </c>
      <c r="Z491" s="5" t="s">
        <v>43</v>
      </c>
      <c r="AA491" s="4">
        <v>0.49</v>
      </c>
      <c r="AB491" s="1">
        <v>40573</v>
      </c>
      <c r="AC491" s="1">
        <v>27460</v>
      </c>
      <c r="AD491">
        <f t="shared" si="44"/>
        <v>2</v>
      </c>
      <c r="AE491">
        <f t="shared" ca="1" si="45"/>
        <v>49</v>
      </c>
      <c r="AF491" t="str">
        <f t="shared" ca="1" si="46"/>
        <v>18-64</v>
      </c>
      <c r="AG491" s="3">
        <f t="shared" si="47"/>
        <v>0.41298138461538458</v>
      </c>
      <c r="AH491" t="str">
        <f>_xlfn.IFNA(VLOOKUP(Sales_Transactions[[#This Row],[Order ID]],Returned_Items[#All],2,FALSE),"Not Returned")</f>
        <v>Returned</v>
      </c>
    </row>
    <row r="492" spans="1:34" x14ac:dyDescent="0.25">
      <c r="A492">
        <v>59202</v>
      </c>
      <c r="C492" t="s">
        <v>876</v>
      </c>
      <c r="D492" s="2" t="str">
        <f>TEXT(MID(Sales_Transactions[[#This Row],[Order Date]],2,5),"d/m/yyy")</f>
        <v>8/9/2012</v>
      </c>
      <c r="E492" s="2" t="str">
        <f>TEXT(MID(Sales_Transactions[[#This Row],[Order Date]],2,5),"d")</f>
        <v>8</v>
      </c>
      <c r="F492" s="2" t="str">
        <f>TEXT(MID(Sales_Transactions[[#This Row],[Order Date]],2,5),"m")</f>
        <v>9</v>
      </c>
      <c r="G492" s="2" t="str">
        <f>TEXT(MID(Sales_Transactions[[#This Row],[Order Date]],2,5),"yyy")</f>
        <v>2012</v>
      </c>
      <c r="H492" s="2" t="str">
        <f>TEXT(MID(Sales_Transactions[[#This Row],[Order Date]],2,5),"yyy/m")</f>
        <v>2012/9</v>
      </c>
      <c r="I492" t="s">
        <v>78</v>
      </c>
      <c r="J492">
        <f t="shared" si="42"/>
        <v>3</v>
      </c>
      <c r="K492" s="2">
        <v>7</v>
      </c>
      <c r="L492" s="3">
        <v>83.81</v>
      </c>
      <c r="M492" s="4">
        <v>0.09</v>
      </c>
      <c r="N492" s="5" t="s">
        <v>23</v>
      </c>
      <c r="O492" s="3">
        <v>21.92</v>
      </c>
      <c r="P492" s="3">
        <v>12.53</v>
      </c>
      <c r="Q492" s="3">
        <v>0.5</v>
      </c>
      <c r="R492" s="5" t="s">
        <v>234</v>
      </c>
      <c r="S492" s="5" t="s">
        <v>235</v>
      </c>
      <c r="T492" s="5" t="str">
        <f t="shared" si="43"/>
        <v>Andrew Gjertsen</v>
      </c>
      <c r="U492" t="s">
        <v>855</v>
      </c>
      <c r="V492" s="5" t="s">
        <v>37</v>
      </c>
      <c r="W492" s="5" t="s">
        <v>28</v>
      </c>
      <c r="X492" s="5" t="s">
        <v>115</v>
      </c>
      <c r="Y492" s="5" t="s">
        <v>877</v>
      </c>
      <c r="Z492" s="5" t="s">
        <v>43</v>
      </c>
      <c r="AA492" s="4">
        <v>0.38</v>
      </c>
      <c r="AB492" s="1">
        <v>41160</v>
      </c>
      <c r="AC492" s="1">
        <v>27400</v>
      </c>
      <c r="AD492">
        <f t="shared" si="44"/>
        <v>0</v>
      </c>
      <c r="AE492">
        <f t="shared" ca="1" si="45"/>
        <v>49</v>
      </c>
      <c r="AF492" t="str">
        <f t="shared" ca="1" si="46"/>
        <v>18-64</v>
      </c>
      <c r="AG492" s="3">
        <f t="shared" si="47"/>
        <v>1.8598175714285714</v>
      </c>
      <c r="AH492" t="str">
        <f>_xlfn.IFNA(VLOOKUP(Sales_Transactions[[#This Row],[Order ID]],Returned_Items[#All],2,FALSE),"Not Returned")</f>
        <v>Not Returned</v>
      </c>
    </row>
    <row r="493" spans="1:34" x14ac:dyDescent="0.25">
      <c r="A493">
        <v>59202</v>
      </c>
      <c r="C493" t="s">
        <v>876</v>
      </c>
      <c r="D493" s="2" t="str">
        <f>TEXT(MID(Sales_Transactions[[#This Row],[Order Date]],2,5),"d/m/yyy")</f>
        <v>8/9/2012</v>
      </c>
      <c r="E493" s="2" t="str">
        <f>TEXT(MID(Sales_Transactions[[#This Row],[Order Date]],2,5),"d")</f>
        <v>8</v>
      </c>
      <c r="F493" s="2" t="str">
        <f>TEXT(MID(Sales_Transactions[[#This Row],[Order Date]],2,5),"m")</f>
        <v>9</v>
      </c>
      <c r="G493" s="2" t="str">
        <f>TEXT(MID(Sales_Transactions[[#This Row],[Order Date]],2,5),"yyy")</f>
        <v>2012</v>
      </c>
      <c r="H493" s="2" t="str">
        <f>TEXT(MID(Sales_Transactions[[#This Row],[Order Date]],2,5),"yyy/m")</f>
        <v>2012/9</v>
      </c>
      <c r="I493" t="s">
        <v>78</v>
      </c>
      <c r="J493">
        <f t="shared" si="42"/>
        <v>3</v>
      </c>
      <c r="K493" s="2">
        <v>36</v>
      </c>
      <c r="L493" s="3">
        <v>218.81</v>
      </c>
      <c r="M493" s="4">
        <v>0.03</v>
      </c>
      <c r="N493" s="5" t="s">
        <v>23</v>
      </c>
      <c r="O493" s="3">
        <v>7.45</v>
      </c>
      <c r="P493" s="3">
        <v>5.85</v>
      </c>
      <c r="Q493" s="3">
        <v>2.27</v>
      </c>
      <c r="R493" s="5" t="s">
        <v>234</v>
      </c>
      <c r="S493" s="5" t="s">
        <v>235</v>
      </c>
      <c r="T493" s="5" t="str">
        <f t="shared" si="43"/>
        <v>Andrew Gjertsen</v>
      </c>
      <c r="U493" t="s">
        <v>855</v>
      </c>
      <c r="V493" s="5" t="s">
        <v>37</v>
      </c>
      <c r="W493" s="5" t="s">
        <v>28</v>
      </c>
      <c r="X493" s="5" t="s">
        <v>124</v>
      </c>
      <c r="Y493" s="5" t="s">
        <v>770</v>
      </c>
      <c r="Z493" s="5" t="s">
        <v>84</v>
      </c>
      <c r="AA493" s="4">
        <v>0.56000000000000005</v>
      </c>
      <c r="AB493" s="1">
        <v>41161</v>
      </c>
      <c r="AC493" s="1">
        <v>27490</v>
      </c>
      <c r="AD493">
        <f t="shared" si="44"/>
        <v>1</v>
      </c>
      <c r="AE493">
        <f t="shared" ca="1" si="45"/>
        <v>49</v>
      </c>
      <c r="AF493" t="str">
        <f t="shared" ca="1" si="46"/>
        <v>18-64</v>
      </c>
      <c r="AG493" s="3">
        <f t="shared" si="47"/>
        <v>0.22550680555555555</v>
      </c>
      <c r="AH493" t="str">
        <f>_xlfn.IFNA(VLOOKUP(Sales_Transactions[[#This Row],[Order ID]],Returned_Items[#All],2,FALSE),"Not Returned")</f>
        <v>Not Returned</v>
      </c>
    </row>
    <row r="494" spans="1:34" x14ac:dyDescent="0.25">
      <c r="A494">
        <v>59207</v>
      </c>
      <c r="C494" t="s">
        <v>878</v>
      </c>
      <c r="D494" s="2" t="str">
        <f>TEXT(MID(Sales_Transactions[[#This Row],[Order Date]],2,5),"d/m/yyy")</f>
        <v>18/5/2009</v>
      </c>
      <c r="E494" s="2" t="str">
        <f>TEXT(MID(Sales_Transactions[[#This Row],[Order Date]],2,5),"d")</f>
        <v>18</v>
      </c>
      <c r="F494" s="2" t="str">
        <f>TEXT(MID(Sales_Transactions[[#This Row],[Order Date]],2,5),"m")</f>
        <v>5</v>
      </c>
      <c r="G494" s="2" t="str">
        <f>TEXT(MID(Sales_Transactions[[#This Row],[Order Date]],2,5),"yyy")</f>
        <v>2009</v>
      </c>
      <c r="H494" s="2" t="str">
        <f>TEXT(MID(Sales_Transactions[[#This Row],[Order Date]],2,5),"yyy/m")</f>
        <v>2009/5</v>
      </c>
      <c r="I494" t="s">
        <v>101</v>
      </c>
      <c r="J494">
        <f t="shared" si="42"/>
        <v>1</v>
      </c>
      <c r="K494" s="2">
        <v>42</v>
      </c>
      <c r="L494" s="3">
        <v>9502.7360000000008</v>
      </c>
      <c r="M494" s="4">
        <v>0.02</v>
      </c>
      <c r="N494" s="5" t="s">
        <v>34</v>
      </c>
      <c r="O494" s="3">
        <v>-945.56</v>
      </c>
      <c r="P494" s="3">
        <v>280.98</v>
      </c>
      <c r="Q494" s="3">
        <v>81.98</v>
      </c>
      <c r="R494" s="5" t="s">
        <v>102</v>
      </c>
      <c r="S494" s="5" t="s">
        <v>103</v>
      </c>
      <c r="T494" s="5" t="str">
        <f t="shared" si="43"/>
        <v>Sylvia Foulston</v>
      </c>
      <c r="U494" t="s">
        <v>855</v>
      </c>
      <c r="V494" s="5" t="s">
        <v>47</v>
      </c>
      <c r="W494" s="5" t="s">
        <v>57</v>
      </c>
      <c r="X494" s="5" t="s">
        <v>107</v>
      </c>
      <c r="Y494" s="5" t="s">
        <v>879</v>
      </c>
      <c r="Z494" s="5" t="s">
        <v>106</v>
      </c>
      <c r="AA494" s="4">
        <v>0.78</v>
      </c>
      <c r="AB494" s="1">
        <v>39951</v>
      </c>
      <c r="AC494" s="1">
        <v>27717</v>
      </c>
      <c r="AD494">
        <f t="shared" si="44"/>
        <v>0</v>
      </c>
      <c r="AE494">
        <f t="shared" ca="1" si="45"/>
        <v>48</v>
      </c>
      <c r="AF494" t="str">
        <f t="shared" ca="1" si="46"/>
        <v>18-64</v>
      </c>
      <c r="AG494" s="3">
        <f t="shared" si="47"/>
        <v>8.640566761904763</v>
      </c>
      <c r="AH494" t="str">
        <f>_xlfn.IFNA(VLOOKUP(Sales_Transactions[[#This Row],[Order ID]],Returned_Items[#All],2,FALSE),"Not Returned")</f>
        <v>Not Returned</v>
      </c>
    </row>
    <row r="495" spans="1:34" x14ac:dyDescent="0.25">
      <c r="A495">
        <v>59234</v>
      </c>
      <c r="C495" t="s">
        <v>880</v>
      </c>
      <c r="D495" s="2" t="str">
        <f>TEXT(MID(Sales_Transactions[[#This Row],[Order Date]],2,5),"d/m/yyy")</f>
        <v>29/7/2012</v>
      </c>
      <c r="E495" s="2" t="str">
        <f>TEXT(MID(Sales_Transactions[[#This Row],[Order Date]],2,5),"d")</f>
        <v>29</v>
      </c>
      <c r="F495" s="2" t="str">
        <f>TEXT(MID(Sales_Transactions[[#This Row],[Order Date]],2,5),"m")</f>
        <v>7</v>
      </c>
      <c r="G495" s="2" t="str">
        <f>TEXT(MID(Sales_Transactions[[#This Row],[Order Date]],2,5),"yyy")</f>
        <v>2012</v>
      </c>
      <c r="H495" s="2" t="str">
        <f>TEXT(MID(Sales_Transactions[[#This Row],[Order Date]],2,5),"yyy/m")</f>
        <v>2012/7</v>
      </c>
      <c r="I495" t="s">
        <v>22</v>
      </c>
      <c r="J495">
        <f t="shared" si="42"/>
        <v>2</v>
      </c>
      <c r="K495" s="2">
        <v>32</v>
      </c>
      <c r="L495" s="3">
        <v>5686.25</v>
      </c>
      <c r="M495" s="4">
        <v>0.04</v>
      </c>
      <c r="N495" s="5" t="s">
        <v>23</v>
      </c>
      <c r="O495" s="3">
        <v>2109.21</v>
      </c>
      <c r="P495" s="3">
        <v>177.98</v>
      </c>
      <c r="Q495" s="3">
        <v>0.99</v>
      </c>
      <c r="R495" s="5" t="s">
        <v>202</v>
      </c>
      <c r="S495" s="5" t="s">
        <v>203</v>
      </c>
      <c r="T495" s="5" t="str">
        <f t="shared" si="43"/>
        <v>Michelle Lonsdale</v>
      </c>
      <c r="U495" t="s">
        <v>855</v>
      </c>
      <c r="V495" s="5" t="s">
        <v>47</v>
      </c>
      <c r="W495" s="5" t="s">
        <v>28</v>
      </c>
      <c r="X495" s="5" t="s">
        <v>38</v>
      </c>
      <c r="Y495" s="5" t="s">
        <v>635</v>
      </c>
      <c r="Z495" s="5" t="s">
        <v>43</v>
      </c>
      <c r="AA495" s="4">
        <v>0.56000000000000005</v>
      </c>
      <c r="AB495" s="1">
        <v>41123</v>
      </c>
      <c r="AC495" s="1">
        <v>27365</v>
      </c>
      <c r="AD495">
        <f t="shared" si="44"/>
        <v>4</v>
      </c>
      <c r="AE495">
        <f t="shared" ca="1" si="45"/>
        <v>49</v>
      </c>
      <c r="AF495" t="str">
        <f t="shared" ca="1" si="46"/>
        <v>18-64</v>
      </c>
      <c r="AG495" s="3">
        <f t="shared" si="47"/>
        <v>5.5905877500000001</v>
      </c>
      <c r="AH495" t="str">
        <f>_xlfn.IFNA(VLOOKUP(Sales_Transactions[[#This Row],[Order ID]],Returned_Items[#All],2,FALSE),"Not Returned")</f>
        <v>Not Returned</v>
      </c>
    </row>
    <row r="496" spans="1:34" x14ac:dyDescent="0.25">
      <c r="A496">
        <v>59234</v>
      </c>
      <c r="C496" t="s">
        <v>880</v>
      </c>
      <c r="D496" s="2" t="str">
        <f>TEXT(MID(Sales_Transactions[[#This Row],[Order Date]],2,5),"d/m/yyy")</f>
        <v>29/7/2012</v>
      </c>
      <c r="E496" s="2" t="str">
        <f>TEXT(MID(Sales_Transactions[[#This Row],[Order Date]],2,5),"d")</f>
        <v>29</v>
      </c>
      <c r="F496" s="2" t="str">
        <f>TEXT(MID(Sales_Transactions[[#This Row],[Order Date]],2,5),"m")</f>
        <v>7</v>
      </c>
      <c r="G496" s="2" t="str">
        <f>TEXT(MID(Sales_Transactions[[#This Row],[Order Date]],2,5),"yyy")</f>
        <v>2012</v>
      </c>
      <c r="H496" s="2" t="str">
        <f>TEXT(MID(Sales_Transactions[[#This Row],[Order Date]],2,5),"yyy/m")</f>
        <v>2012/7</v>
      </c>
      <c r="I496" t="s">
        <v>22</v>
      </c>
      <c r="J496">
        <f t="shared" si="42"/>
        <v>2</v>
      </c>
      <c r="K496" s="2">
        <v>16</v>
      </c>
      <c r="L496" s="3">
        <v>797.24</v>
      </c>
      <c r="M496" s="4">
        <v>0.04</v>
      </c>
      <c r="N496" s="5" t="s">
        <v>34</v>
      </c>
      <c r="O496" s="3">
        <v>11.46</v>
      </c>
      <c r="P496" s="3">
        <v>50.98</v>
      </c>
      <c r="Q496" s="3">
        <v>14.19</v>
      </c>
      <c r="R496" s="5" t="s">
        <v>202</v>
      </c>
      <c r="S496" s="5" t="s">
        <v>203</v>
      </c>
      <c r="T496" s="5" t="str">
        <f t="shared" si="43"/>
        <v>Michelle Lonsdale</v>
      </c>
      <c r="U496" t="s">
        <v>855</v>
      </c>
      <c r="V496" s="5" t="s">
        <v>47</v>
      </c>
      <c r="W496" s="5" t="s">
        <v>57</v>
      </c>
      <c r="X496" s="5" t="s">
        <v>154</v>
      </c>
      <c r="Y496" s="5" t="s">
        <v>710</v>
      </c>
      <c r="Z496" s="5" t="s">
        <v>40</v>
      </c>
      <c r="AA496" s="4">
        <v>0.56000000000000005</v>
      </c>
      <c r="AB496" s="1">
        <v>41124</v>
      </c>
      <c r="AC496" s="1">
        <v>27238</v>
      </c>
      <c r="AD496">
        <f t="shared" si="44"/>
        <v>5</v>
      </c>
      <c r="AE496">
        <f t="shared" ca="1" si="45"/>
        <v>50</v>
      </c>
      <c r="AF496" t="str">
        <f t="shared" ca="1" si="46"/>
        <v>18-64</v>
      </c>
      <c r="AG496" s="3">
        <f t="shared" si="47"/>
        <v>4.0718505</v>
      </c>
      <c r="AH496" t="str">
        <f>_xlfn.IFNA(VLOOKUP(Sales_Transactions[[#This Row],[Order ID]],Returned_Items[#All],2,FALSE),"Not Returned")</f>
        <v>Not Returned</v>
      </c>
    </row>
    <row r="497" spans="1:34" x14ac:dyDescent="0.25">
      <c r="A497">
        <v>59395</v>
      </c>
      <c r="C497" t="s">
        <v>881</v>
      </c>
      <c r="D497" s="2" t="str">
        <f>TEXT(MID(Sales_Transactions[[#This Row],[Order Date]],2,5),"d/m/yyy")</f>
        <v>22/4/2012</v>
      </c>
      <c r="E497" s="2" t="str">
        <f>TEXT(MID(Sales_Transactions[[#This Row],[Order Date]],2,5),"d")</f>
        <v>22</v>
      </c>
      <c r="F497" s="2" t="str">
        <f>TEXT(MID(Sales_Transactions[[#This Row],[Order Date]],2,5),"m")</f>
        <v>4</v>
      </c>
      <c r="G497" s="2" t="str">
        <f>TEXT(MID(Sales_Transactions[[#This Row],[Order Date]],2,5),"yyy")</f>
        <v>2012</v>
      </c>
      <c r="H497" s="2" t="str">
        <f>TEXT(MID(Sales_Transactions[[#This Row],[Order Date]],2,5),"yyy/m")</f>
        <v>2012/4</v>
      </c>
      <c r="I497" t="s">
        <v>101</v>
      </c>
      <c r="J497">
        <f t="shared" si="42"/>
        <v>1</v>
      </c>
      <c r="K497" s="2">
        <v>20</v>
      </c>
      <c r="L497" s="3">
        <v>963.3</v>
      </c>
      <c r="M497" s="4">
        <v>0.06</v>
      </c>
      <c r="N497" s="5" t="s">
        <v>67</v>
      </c>
      <c r="O497" s="3">
        <v>367.12</v>
      </c>
      <c r="P497" s="3">
        <v>48.04</v>
      </c>
      <c r="Q497" s="3">
        <v>7.23</v>
      </c>
      <c r="R497" s="5" t="s">
        <v>441</v>
      </c>
      <c r="S497" s="5" t="s">
        <v>442</v>
      </c>
      <c r="T497" s="5" t="str">
        <f t="shared" si="43"/>
        <v>Cari Schnelling</v>
      </c>
      <c r="U497" t="s">
        <v>855</v>
      </c>
      <c r="V497" s="5" t="s">
        <v>27</v>
      </c>
      <c r="W497" s="5" t="s">
        <v>28</v>
      </c>
      <c r="X497" s="5" t="s">
        <v>75</v>
      </c>
      <c r="Y497" s="5" t="s">
        <v>882</v>
      </c>
      <c r="Z497" s="5" t="s">
        <v>43</v>
      </c>
      <c r="AA497" s="4">
        <v>0.37</v>
      </c>
      <c r="AB497" s="1">
        <v>41023</v>
      </c>
      <c r="AC497" s="1">
        <v>27641</v>
      </c>
      <c r="AD497">
        <f t="shared" si="44"/>
        <v>2</v>
      </c>
      <c r="AE497">
        <f t="shared" ca="1" si="45"/>
        <v>48</v>
      </c>
      <c r="AF497" t="str">
        <f t="shared" ca="1" si="46"/>
        <v>18-64</v>
      </c>
      <c r="AG497" s="3">
        <f t="shared" si="47"/>
        <v>2.7620587999999997</v>
      </c>
      <c r="AH497" t="str">
        <f>_xlfn.IFNA(VLOOKUP(Sales_Transactions[[#This Row],[Order ID]],Returned_Items[#All],2,FALSE),"Not Returned")</f>
        <v>Not Returned</v>
      </c>
    </row>
    <row r="498" spans="1:34" x14ac:dyDescent="0.25">
      <c r="A498">
        <v>59558</v>
      </c>
      <c r="C498" t="s">
        <v>883</v>
      </c>
      <c r="D498" s="2" t="str">
        <f>TEXT(MID(Sales_Transactions[[#This Row],[Order Date]],2,5),"d/m/yyy")</f>
        <v>16/7/2012</v>
      </c>
      <c r="E498" s="2" t="str">
        <f>TEXT(MID(Sales_Transactions[[#This Row],[Order Date]],2,5),"d")</f>
        <v>16</v>
      </c>
      <c r="F498" s="2" t="str">
        <f>TEXT(MID(Sales_Transactions[[#This Row],[Order Date]],2,5),"m")</f>
        <v>7</v>
      </c>
      <c r="G498" s="2" t="str">
        <f>TEXT(MID(Sales_Transactions[[#This Row],[Order Date]],2,5),"yyy")</f>
        <v>2012</v>
      </c>
      <c r="H498" s="2" t="str">
        <f>TEXT(MID(Sales_Transactions[[#This Row],[Order Date]],2,5),"yyy/m")</f>
        <v>2012/7</v>
      </c>
      <c r="I498" t="s">
        <v>52</v>
      </c>
      <c r="J498">
        <f t="shared" si="42"/>
        <v>1</v>
      </c>
      <c r="K498" s="2">
        <v>34</v>
      </c>
      <c r="L498" s="3">
        <v>94.56</v>
      </c>
      <c r="M498" s="4">
        <v>0</v>
      </c>
      <c r="N498" s="5" t="s">
        <v>23</v>
      </c>
      <c r="O498" s="3">
        <v>37.729999999999997</v>
      </c>
      <c r="P498" s="3">
        <v>2.61</v>
      </c>
      <c r="Q498" s="3">
        <v>0.5</v>
      </c>
      <c r="R498" s="5" t="s">
        <v>548</v>
      </c>
      <c r="S498" s="5" t="s">
        <v>549</v>
      </c>
      <c r="T498" s="5" t="str">
        <f t="shared" si="43"/>
        <v>Henry Goldwyn</v>
      </c>
      <c r="U498" t="s">
        <v>855</v>
      </c>
      <c r="V498" s="5" t="s">
        <v>27</v>
      </c>
      <c r="W498" s="5" t="s">
        <v>28</v>
      </c>
      <c r="X498" s="5" t="s">
        <v>115</v>
      </c>
      <c r="Y498" s="5" t="s">
        <v>884</v>
      </c>
      <c r="Z498" s="5" t="s">
        <v>43</v>
      </c>
      <c r="AA498" s="4">
        <v>0.39</v>
      </c>
      <c r="AB498" s="1">
        <v>41109</v>
      </c>
      <c r="AC498" s="1">
        <v>27319</v>
      </c>
      <c r="AD498">
        <f t="shared" si="44"/>
        <v>3</v>
      </c>
      <c r="AE498">
        <f t="shared" ca="1" si="45"/>
        <v>49</v>
      </c>
      <c r="AF498" t="str">
        <f t="shared" ca="1" si="46"/>
        <v>18-64</v>
      </c>
      <c r="AG498" s="3">
        <f t="shared" si="47"/>
        <v>9.1470588235294109E-2</v>
      </c>
      <c r="AH498" t="str">
        <f>_xlfn.IFNA(VLOOKUP(Sales_Transactions[[#This Row],[Order ID]],Returned_Items[#All],2,FALSE),"Not Returned")</f>
        <v>Not Returned</v>
      </c>
    </row>
    <row r="499" spans="1:34" x14ac:dyDescent="0.25">
      <c r="A499">
        <v>59585</v>
      </c>
      <c r="C499" t="s">
        <v>885</v>
      </c>
      <c r="D499" s="2" t="str">
        <f>TEXT(MID(Sales_Transactions[[#This Row],[Order Date]],2,5),"d/m/yyy")</f>
        <v>22/9/2012</v>
      </c>
      <c r="E499" s="2" t="str">
        <f>TEXT(MID(Sales_Transactions[[#This Row],[Order Date]],2,5),"d")</f>
        <v>22</v>
      </c>
      <c r="F499" s="2" t="str">
        <f>TEXT(MID(Sales_Transactions[[#This Row],[Order Date]],2,5),"m")</f>
        <v>9</v>
      </c>
      <c r="G499" s="2" t="str">
        <f>TEXT(MID(Sales_Transactions[[#This Row],[Order Date]],2,5),"yyy")</f>
        <v>2012</v>
      </c>
      <c r="H499" s="2" t="str">
        <f>TEXT(MID(Sales_Transactions[[#This Row],[Order Date]],2,5),"yyy/m")</f>
        <v>2012/9</v>
      </c>
      <c r="I499" t="s">
        <v>33</v>
      </c>
      <c r="J499">
        <f t="shared" si="42"/>
        <v>4</v>
      </c>
      <c r="K499" s="2">
        <v>45</v>
      </c>
      <c r="L499" s="3">
        <v>712.04</v>
      </c>
      <c r="M499" s="4">
        <v>7.0000000000000007E-2</v>
      </c>
      <c r="N499" s="5" t="s">
        <v>23</v>
      </c>
      <c r="O499" s="3">
        <v>-110.93</v>
      </c>
      <c r="P499" s="3">
        <v>15.99</v>
      </c>
      <c r="Q499" s="3">
        <v>9.4</v>
      </c>
      <c r="R499" s="5" t="s">
        <v>163</v>
      </c>
      <c r="S499" s="5" t="s">
        <v>164</v>
      </c>
      <c r="T499" s="5" t="str">
        <f t="shared" si="43"/>
        <v>Edward Hooks</v>
      </c>
      <c r="U499" t="s">
        <v>855</v>
      </c>
      <c r="V499" s="5" t="s">
        <v>37</v>
      </c>
      <c r="W499" s="5" t="s">
        <v>48</v>
      </c>
      <c r="X499" s="5" t="s">
        <v>324</v>
      </c>
      <c r="Y499" s="5" t="s">
        <v>818</v>
      </c>
      <c r="Z499" s="5" t="s">
        <v>43</v>
      </c>
      <c r="AA499" s="4">
        <v>0.49</v>
      </c>
      <c r="AB499" s="1">
        <v>41175</v>
      </c>
      <c r="AC499" s="1">
        <v>27359</v>
      </c>
      <c r="AD499">
        <f t="shared" si="44"/>
        <v>1</v>
      </c>
      <c r="AE499">
        <f t="shared" ca="1" si="45"/>
        <v>49</v>
      </c>
      <c r="AF499" t="str">
        <f t="shared" ca="1" si="46"/>
        <v>18-64</v>
      </c>
      <c r="AG499" s="3">
        <f t="shared" si="47"/>
        <v>0.56397348888888899</v>
      </c>
      <c r="AH499" t="str">
        <f>_xlfn.IFNA(VLOOKUP(Sales_Transactions[[#This Row],[Order ID]],Returned_Items[#All],2,FALSE),"Not Returned")</f>
        <v>Returned</v>
      </c>
    </row>
    <row r="500" spans="1:34" x14ac:dyDescent="0.25">
      <c r="A500">
        <v>59651</v>
      </c>
      <c r="C500" t="s">
        <v>886</v>
      </c>
      <c r="D500" s="2" t="str">
        <f>TEXT(MID(Sales_Transactions[[#This Row],[Order Date]],2,5),"d/m/yyy")</f>
        <v>20/5/2010</v>
      </c>
      <c r="E500" s="2" t="str">
        <f>TEXT(MID(Sales_Transactions[[#This Row],[Order Date]],2,5),"d")</f>
        <v>20</v>
      </c>
      <c r="F500" s="2" t="str">
        <f>TEXT(MID(Sales_Transactions[[#This Row],[Order Date]],2,5),"m")</f>
        <v>5</v>
      </c>
      <c r="G500" s="2" t="str">
        <f>TEXT(MID(Sales_Transactions[[#This Row],[Order Date]],2,5),"yyy")</f>
        <v>2010</v>
      </c>
      <c r="H500" s="2" t="str">
        <f>TEXT(MID(Sales_Transactions[[#This Row],[Order Date]],2,5),"yyy/m")</f>
        <v>2010/5</v>
      </c>
      <c r="I500" t="s">
        <v>101</v>
      </c>
      <c r="J500">
        <f t="shared" si="42"/>
        <v>1</v>
      </c>
      <c r="K500" s="2">
        <v>36</v>
      </c>
      <c r="L500" s="3">
        <v>283.20999999999998</v>
      </c>
      <c r="M500" s="4">
        <v>0.08</v>
      </c>
      <c r="N500" s="5" t="s">
        <v>23</v>
      </c>
      <c r="O500" s="3">
        <v>-196.06</v>
      </c>
      <c r="P500" s="3">
        <v>8.0399999999999991</v>
      </c>
      <c r="Q500" s="3">
        <v>8.94</v>
      </c>
      <c r="R500" s="5" t="s">
        <v>312</v>
      </c>
      <c r="S500" s="5" t="s">
        <v>313</v>
      </c>
      <c r="T500" s="5" t="str">
        <f t="shared" si="43"/>
        <v>Brendan Dodson</v>
      </c>
      <c r="U500" t="s">
        <v>855</v>
      </c>
      <c r="V500" s="5" t="s">
        <v>47</v>
      </c>
      <c r="W500" s="5" t="s">
        <v>28</v>
      </c>
      <c r="X500" s="5" t="s">
        <v>41</v>
      </c>
      <c r="Y500" s="5" t="s">
        <v>887</v>
      </c>
      <c r="Z500" s="5" t="s">
        <v>43</v>
      </c>
      <c r="AA500" s="4">
        <v>0.4</v>
      </c>
      <c r="AB500" s="1">
        <v>40320</v>
      </c>
      <c r="AC500" s="1">
        <v>28505</v>
      </c>
      <c r="AD500">
        <f t="shared" si="44"/>
        <v>2</v>
      </c>
      <c r="AE500">
        <f t="shared" ca="1" si="45"/>
        <v>46</v>
      </c>
      <c r="AF500" t="str">
        <f t="shared" ca="1" si="46"/>
        <v>18-64</v>
      </c>
      <c r="AG500" s="3">
        <f t="shared" si="47"/>
        <v>0.47148800000000002</v>
      </c>
      <c r="AH500" t="str">
        <f>_xlfn.IFNA(VLOOKUP(Sales_Transactions[[#This Row],[Order ID]],Returned_Items[#All],2,FALSE),"Not Returned")</f>
        <v>Not Returned</v>
      </c>
    </row>
    <row r="501" spans="1:34" x14ac:dyDescent="0.25">
      <c r="A501">
        <v>59651</v>
      </c>
      <c r="C501" t="s">
        <v>886</v>
      </c>
      <c r="D501" s="2" t="str">
        <f>TEXT(MID(Sales_Transactions[[#This Row],[Order Date]],2,5),"d/m/yyy")</f>
        <v>20/5/2010</v>
      </c>
      <c r="E501" s="2" t="str">
        <f>TEXT(MID(Sales_Transactions[[#This Row],[Order Date]],2,5),"d")</f>
        <v>20</v>
      </c>
      <c r="F501" s="2" t="str">
        <f>TEXT(MID(Sales_Transactions[[#This Row],[Order Date]],2,5),"m")</f>
        <v>5</v>
      </c>
      <c r="G501" s="2" t="str">
        <f>TEXT(MID(Sales_Transactions[[#This Row],[Order Date]],2,5),"yyy")</f>
        <v>2010</v>
      </c>
      <c r="H501" s="2" t="str">
        <f>TEXT(MID(Sales_Transactions[[#This Row],[Order Date]],2,5),"yyy/m")</f>
        <v>2010/5</v>
      </c>
      <c r="I501" t="s">
        <v>101</v>
      </c>
      <c r="J501">
        <f t="shared" si="42"/>
        <v>1</v>
      </c>
      <c r="K501" s="2">
        <v>18</v>
      </c>
      <c r="L501" s="3">
        <v>45.8</v>
      </c>
      <c r="M501" s="4">
        <v>0.04</v>
      </c>
      <c r="N501" s="5" t="s">
        <v>23</v>
      </c>
      <c r="O501" s="3">
        <v>-52.92</v>
      </c>
      <c r="P501" s="3">
        <v>2.23</v>
      </c>
      <c r="Q501" s="3">
        <v>4.57</v>
      </c>
      <c r="R501" s="5" t="s">
        <v>312</v>
      </c>
      <c r="S501" s="5" t="s">
        <v>313</v>
      </c>
      <c r="T501" s="5" t="str">
        <f t="shared" si="43"/>
        <v>Brendan Dodson</v>
      </c>
      <c r="U501" t="s">
        <v>855</v>
      </c>
      <c r="V501" s="5" t="s">
        <v>47</v>
      </c>
      <c r="W501" s="5" t="s">
        <v>57</v>
      </c>
      <c r="X501" s="5" t="s">
        <v>58</v>
      </c>
      <c r="Y501" s="5" t="s">
        <v>888</v>
      </c>
      <c r="Z501" s="5" t="s">
        <v>60</v>
      </c>
      <c r="AA501" s="4">
        <v>0.41</v>
      </c>
      <c r="AB501" s="1">
        <v>40320</v>
      </c>
      <c r="AC501" s="1">
        <v>28808</v>
      </c>
      <c r="AD501">
        <f t="shared" si="44"/>
        <v>2</v>
      </c>
      <c r="AE501">
        <f t="shared" ca="1" si="45"/>
        <v>45</v>
      </c>
      <c r="AF501" t="str">
        <f t="shared" ca="1" si="46"/>
        <v>18-64</v>
      </c>
      <c r="AG501" s="3">
        <f t="shared" si="47"/>
        <v>0.37772822222222224</v>
      </c>
      <c r="AH501" t="str">
        <f>_xlfn.IFNA(VLOOKUP(Sales_Transactions[[#This Row],[Order ID]],Returned_Items[#All],2,FALSE),"Not Returned")</f>
        <v>Not Returned</v>
      </c>
    </row>
    <row r="502" spans="1:34" x14ac:dyDescent="0.25">
      <c r="A502">
        <v>645</v>
      </c>
      <c r="C502" t="s">
        <v>889</v>
      </c>
      <c r="D502" s="2" t="str">
        <f>TEXT(MID(Sales_Transactions[[#This Row],[Order Date]],2,5),"d/m/yyy")</f>
        <v>2/12/2009</v>
      </c>
      <c r="E502" s="2" t="str">
        <f>TEXT(MID(Sales_Transactions[[#This Row],[Order Date]],2,5),"d")</f>
        <v>2</v>
      </c>
      <c r="F502" s="2" t="str">
        <f>TEXT(MID(Sales_Transactions[[#This Row],[Order Date]],2,5),"m")</f>
        <v>12</v>
      </c>
      <c r="G502" s="2" t="str">
        <f>TEXT(MID(Sales_Transactions[[#This Row],[Order Date]],2,5),"yyy")</f>
        <v>2009</v>
      </c>
      <c r="H502" s="2" t="str">
        <f>TEXT(MID(Sales_Transactions[[#This Row],[Order Date]],2,5),"yyy/m")</f>
        <v>2009/12</v>
      </c>
      <c r="I502" t="s">
        <v>33</v>
      </c>
      <c r="J502">
        <f t="shared" si="42"/>
        <v>4</v>
      </c>
      <c r="K502" s="2">
        <v>42</v>
      </c>
      <c r="L502" s="3">
        <v>557.85</v>
      </c>
      <c r="M502" s="4">
        <v>0.05</v>
      </c>
      <c r="N502" s="5" t="s">
        <v>23</v>
      </c>
      <c r="O502" s="3">
        <v>89.45</v>
      </c>
      <c r="P502" s="3">
        <v>12.95</v>
      </c>
      <c r="Q502" s="3">
        <v>4.9800000000000004</v>
      </c>
      <c r="R502" s="5" t="s">
        <v>890</v>
      </c>
      <c r="S502" s="5" t="s">
        <v>891</v>
      </c>
      <c r="T502" s="5" t="str">
        <f t="shared" si="43"/>
        <v>Harold Engle</v>
      </c>
      <c r="U502" t="s">
        <v>855</v>
      </c>
      <c r="V502" s="5" t="s">
        <v>37</v>
      </c>
      <c r="W502" s="5" t="s">
        <v>28</v>
      </c>
      <c r="X502" s="5" t="s">
        <v>41</v>
      </c>
      <c r="Y502" s="5" t="s">
        <v>438</v>
      </c>
      <c r="Z502" s="5" t="s">
        <v>43</v>
      </c>
      <c r="AA502" s="4">
        <v>0.4</v>
      </c>
      <c r="AB502" s="1">
        <v>40151</v>
      </c>
      <c r="AC502" s="1">
        <v>28751</v>
      </c>
      <c r="AD502">
        <f t="shared" si="44"/>
        <v>2</v>
      </c>
      <c r="AE502">
        <f t="shared" ca="1" si="45"/>
        <v>45</v>
      </c>
      <c r="AF502" t="str">
        <f t="shared" ca="1" si="46"/>
        <v>18-64</v>
      </c>
      <c r="AG502" s="3">
        <f t="shared" si="47"/>
        <v>0.42675059523809517</v>
      </c>
      <c r="AH502" t="str">
        <f>_xlfn.IFNA(VLOOKUP(Sales_Transactions[[#This Row],[Order ID]],Returned_Items[#All],2,FALSE),"Not Returned")</f>
        <v>Not Returned</v>
      </c>
    </row>
    <row r="503" spans="1:34" x14ac:dyDescent="0.25">
      <c r="A503">
        <v>769</v>
      </c>
      <c r="C503" t="s">
        <v>892</v>
      </c>
      <c r="D503" s="2" t="str">
        <f>TEXT(MID(Sales_Transactions[[#This Row],[Order Date]],2,5),"d/m/yyy")</f>
        <v>1/6/2010</v>
      </c>
      <c r="E503" s="2" t="str">
        <f>TEXT(MID(Sales_Transactions[[#This Row],[Order Date]],2,5),"d")</f>
        <v>1</v>
      </c>
      <c r="F503" s="2" t="str">
        <f>TEXT(MID(Sales_Transactions[[#This Row],[Order Date]],2,5),"m")</f>
        <v>6</v>
      </c>
      <c r="G503" s="2" t="str">
        <f>TEXT(MID(Sales_Transactions[[#This Row],[Order Date]],2,5),"yyy")</f>
        <v>2010</v>
      </c>
      <c r="H503" s="2" t="str">
        <f>TEXT(MID(Sales_Transactions[[#This Row],[Order Date]],2,5),"yyy/m")</f>
        <v>2010/6</v>
      </c>
      <c r="I503" t="s">
        <v>78</v>
      </c>
      <c r="J503">
        <f t="shared" si="42"/>
        <v>3</v>
      </c>
      <c r="K503" s="2">
        <v>37</v>
      </c>
      <c r="L503" s="3">
        <v>4261.9399999999996</v>
      </c>
      <c r="M503" s="4">
        <v>0.02</v>
      </c>
      <c r="N503" s="5" t="s">
        <v>34</v>
      </c>
      <c r="O503" s="3">
        <v>4.1500000000000004</v>
      </c>
      <c r="P503" s="3">
        <v>115.99</v>
      </c>
      <c r="Q503" s="3">
        <v>56.14</v>
      </c>
      <c r="R503" s="5" t="s">
        <v>562</v>
      </c>
      <c r="S503" s="5" t="s">
        <v>36</v>
      </c>
      <c r="T503" s="5" t="str">
        <f t="shared" si="43"/>
        <v>Roy French</v>
      </c>
      <c r="U503" t="s">
        <v>855</v>
      </c>
      <c r="V503" s="5" t="s">
        <v>37</v>
      </c>
      <c r="W503" s="5" t="s">
        <v>48</v>
      </c>
      <c r="X503" s="5" t="s">
        <v>324</v>
      </c>
      <c r="Y503" s="5" t="s">
        <v>805</v>
      </c>
      <c r="Z503" s="5" t="s">
        <v>40</v>
      </c>
      <c r="AA503" s="4">
        <v>0.4</v>
      </c>
      <c r="AB503" s="1">
        <v>40331</v>
      </c>
      <c r="AC503" s="1">
        <v>29043</v>
      </c>
      <c r="AD503">
        <f t="shared" si="44"/>
        <v>1</v>
      </c>
      <c r="AE503">
        <f t="shared" ca="1" si="45"/>
        <v>45</v>
      </c>
      <c r="AF503" t="str">
        <f t="shared" ca="1" si="46"/>
        <v>18-64</v>
      </c>
      <c r="AG503" s="3">
        <f t="shared" si="47"/>
        <v>4.6515351891891896</v>
      </c>
      <c r="AH503" t="str">
        <f>_xlfn.IFNA(VLOOKUP(Sales_Transactions[[#This Row],[Order ID]],Returned_Items[#All],2,FALSE),"Not Returned")</f>
        <v>Not Returned</v>
      </c>
    </row>
    <row r="504" spans="1:34" x14ac:dyDescent="0.25">
      <c r="A504">
        <v>773</v>
      </c>
      <c r="C504" t="s">
        <v>893</v>
      </c>
      <c r="D504" s="2" t="str">
        <f>TEXT(MID(Sales_Transactions[[#This Row],[Order Date]],2,5),"d/m/yyy")</f>
        <v>25/9/2010</v>
      </c>
      <c r="E504" s="2" t="str">
        <f>TEXT(MID(Sales_Transactions[[#This Row],[Order Date]],2,5),"d")</f>
        <v>25</v>
      </c>
      <c r="F504" s="2" t="str">
        <f>TEXT(MID(Sales_Transactions[[#This Row],[Order Date]],2,5),"m")</f>
        <v>9</v>
      </c>
      <c r="G504" s="2" t="str">
        <f>TEXT(MID(Sales_Transactions[[#This Row],[Order Date]],2,5),"yyy")</f>
        <v>2010</v>
      </c>
      <c r="H504" s="2" t="str">
        <f>TEXT(MID(Sales_Transactions[[#This Row],[Order Date]],2,5),"yyy/m")</f>
        <v>2010/9</v>
      </c>
      <c r="I504" t="s">
        <v>78</v>
      </c>
      <c r="J504">
        <f t="shared" si="42"/>
        <v>3</v>
      </c>
      <c r="K504" s="2">
        <v>38</v>
      </c>
      <c r="L504" s="3">
        <v>2071.3395</v>
      </c>
      <c r="M504" s="4">
        <v>0.06</v>
      </c>
      <c r="N504" s="5" t="s">
        <v>23</v>
      </c>
      <c r="O504" s="3">
        <v>324.93</v>
      </c>
      <c r="P504" s="3">
        <v>65.989999999999995</v>
      </c>
      <c r="Q504" s="3">
        <v>8.99</v>
      </c>
      <c r="R504" s="5" t="s">
        <v>894</v>
      </c>
      <c r="S504" s="5" t="s">
        <v>895</v>
      </c>
      <c r="T504" s="5" t="str">
        <f t="shared" si="43"/>
        <v>Helen Abelman</v>
      </c>
      <c r="U504" t="s">
        <v>855</v>
      </c>
      <c r="V504" s="5" t="s">
        <v>74</v>
      </c>
      <c r="W504" s="5" t="s">
        <v>48</v>
      </c>
      <c r="X504" s="5" t="s">
        <v>49</v>
      </c>
      <c r="Y504" s="5" t="s">
        <v>896</v>
      </c>
      <c r="Z504" s="5" t="s">
        <v>43</v>
      </c>
      <c r="AA504" s="4">
        <v>0.56000000000000005</v>
      </c>
      <c r="AB504" s="1">
        <v>40447</v>
      </c>
      <c r="AC504" s="1">
        <v>28921</v>
      </c>
      <c r="AD504">
        <f t="shared" si="44"/>
        <v>1</v>
      </c>
      <c r="AE504">
        <f t="shared" ca="1" si="45"/>
        <v>45</v>
      </c>
      <c r="AF504" t="str">
        <f t="shared" ca="1" si="46"/>
        <v>18-64</v>
      </c>
      <c r="AG504" s="3">
        <f t="shared" si="47"/>
        <v>1.9721159473684209</v>
      </c>
      <c r="AH504" t="str">
        <f>_xlfn.IFNA(VLOOKUP(Sales_Transactions[[#This Row],[Order ID]],Returned_Items[#All],2,FALSE),"Not Returned")</f>
        <v>Not Returned</v>
      </c>
    </row>
    <row r="505" spans="1:34" x14ac:dyDescent="0.25">
      <c r="A505">
        <v>1187</v>
      </c>
      <c r="C505" t="s">
        <v>897</v>
      </c>
      <c r="D505" s="2" t="str">
        <f>TEXT(MID(Sales_Transactions[[#This Row],[Order Date]],2,5),"d/m/yyy")</f>
        <v>19/11/2012</v>
      </c>
      <c r="E505" s="2" t="str">
        <f>TEXT(MID(Sales_Transactions[[#This Row],[Order Date]],2,5),"d")</f>
        <v>19</v>
      </c>
      <c r="F505" s="2" t="str">
        <f>TEXT(MID(Sales_Transactions[[#This Row],[Order Date]],2,5),"m")</f>
        <v>11</v>
      </c>
      <c r="G505" s="2" t="str">
        <f>TEXT(MID(Sales_Transactions[[#This Row],[Order Date]],2,5),"yyy")</f>
        <v>2012</v>
      </c>
      <c r="H505" s="2" t="str">
        <f>TEXT(MID(Sales_Transactions[[#This Row],[Order Date]],2,5),"yyy/m")</f>
        <v>2012/11</v>
      </c>
      <c r="I505" t="s">
        <v>78</v>
      </c>
      <c r="J505">
        <f t="shared" si="42"/>
        <v>3</v>
      </c>
      <c r="K505" s="2">
        <v>14</v>
      </c>
      <c r="L505" s="3">
        <v>222.91</v>
      </c>
      <c r="M505" s="4">
        <v>0.05</v>
      </c>
      <c r="N505" s="5" t="s">
        <v>23</v>
      </c>
      <c r="O505" s="3">
        <v>20.21</v>
      </c>
      <c r="P505" s="3">
        <v>15.98</v>
      </c>
      <c r="Q505" s="3">
        <v>4</v>
      </c>
      <c r="R505" s="5" t="s">
        <v>898</v>
      </c>
      <c r="S505" s="5" t="s">
        <v>899</v>
      </c>
      <c r="T505" s="5" t="str">
        <f t="shared" si="43"/>
        <v>Guy Armstrong</v>
      </c>
      <c r="U505" t="s">
        <v>855</v>
      </c>
      <c r="V505" s="5" t="s">
        <v>47</v>
      </c>
      <c r="W505" s="5" t="s">
        <v>48</v>
      </c>
      <c r="X505" s="5" t="s">
        <v>87</v>
      </c>
      <c r="Y505" s="5" t="s">
        <v>900</v>
      </c>
      <c r="Z505" s="5" t="s">
        <v>43</v>
      </c>
      <c r="AA505" s="4">
        <v>0.37</v>
      </c>
      <c r="AB505" s="1">
        <v>41233</v>
      </c>
      <c r="AC505" s="1">
        <v>12705</v>
      </c>
      <c r="AD505">
        <f t="shared" si="44"/>
        <v>1</v>
      </c>
      <c r="AE505">
        <f t="shared" ca="1" si="45"/>
        <v>89</v>
      </c>
      <c r="AF505" t="str">
        <f t="shared" ca="1" si="46"/>
        <v>Over 65</v>
      </c>
      <c r="AG505" s="3">
        <f t="shared" si="47"/>
        <v>1.426572142857143</v>
      </c>
      <c r="AH505" t="str">
        <f>_xlfn.IFNA(VLOOKUP(Sales_Transactions[[#This Row],[Order ID]],Returned_Items[#All],2,FALSE),"Not Returned")</f>
        <v>Not Returned</v>
      </c>
    </row>
    <row r="506" spans="1:34" x14ac:dyDescent="0.25">
      <c r="A506">
        <v>2339</v>
      </c>
      <c r="C506" t="s">
        <v>901</v>
      </c>
      <c r="D506" s="2" t="str">
        <f>TEXT(MID(Sales_Transactions[[#This Row],[Order Date]],2,5),"d/m/yyy")</f>
        <v>14/12/2010</v>
      </c>
      <c r="E506" s="2" t="str">
        <f>TEXT(MID(Sales_Transactions[[#This Row],[Order Date]],2,5),"d")</f>
        <v>14</v>
      </c>
      <c r="F506" s="2" t="str">
        <f>TEXT(MID(Sales_Transactions[[#This Row],[Order Date]],2,5),"m")</f>
        <v>12</v>
      </c>
      <c r="G506" s="2" t="str">
        <f>TEXT(MID(Sales_Transactions[[#This Row],[Order Date]],2,5),"yyy")</f>
        <v>2010</v>
      </c>
      <c r="H506" s="2" t="str">
        <f>TEXT(MID(Sales_Transactions[[#This Row],[Order Date]],2,5),"yyy/m")</f>
        <v>2010/12</v>
      </c>
      <c r="I506" t="s">
        <v>22</v>
      </c>
      <c r="J506">
        <f t="shared" si="42"/>
        <v>2</v>
      </c>
      <c r="K506" s="2">
        <v>12</v>
      </c>
      <c r="L506" s="3">
        <v>1634.98</v>
      </c>
      <c r="M506" s="4">
        <v>0.09</v>
      </c>
      <c r="N506" s="5" t="s">
        <v>23</v>
      </c>
      <c r="O506" s="3">
        <v>-120.45</v>
      </c>
      <c r="P506" s="3">
        <v>140.85</v>
      </c>
      <c r="Q506" s="3">
        <v>19.989999999999998</v>
      </c>
      <c r="R506" s="5" t="s">
        <v>902</v>
      </c>
      <c r="S506" s="5" t="s">
        <v>903</v>
      </c>
      <c r="T506" s="5" t="str">
        <f t="shared" si="43"/>
        <v>Jennifer Braxton</v>
      </c>
      <c r="U506" t="s">
        <v>855</v>
      </c>
      <c r="V506" s="5" t="s">
        <v>27</v>
      </c>
      <c r="W506" s="5" t="s">
        <v>28</v>
      </c>
      <c r="X506" s="5" t="s">
        <v>29</v>
      </c>
      <c r="Y506" s="5" t="s">
        <v>904</v>
      </c>
      <c r="Z506" s="5" t="s">
        <v>43</v>
      </c>
      <c r="AA506" s="4">
        <v>0.73</v>
      </c>
      <c r="AB506" s="1">
        <v>40528</v>
      </c>
      <c r="AC506" s="1">
        <v>12894</v>
      </c>
      <c r="AD506">
        <f t="shared" si="44"/>
        <v>2</v>
      </c>
      <c r="AE506">
        <f t="shared" ca="1" si="45"/>
        <v>89</v>
      </c>
      <c r="AF506" t="str">
        <f t="shared" ca="1" si="46"/>
        <v>Over 65</v>
      </c>
      <c r="AG506" s="3">
        <f t="shared" si="47"/>
        <v>13.392769583333333</v>
      </c>
      <c r="AH506" t="str">
        <f>_xlfn.IFNA(VLOOKUP(Sales_Transactions[[#This Row],[Order ID]],Returned_Items[#All],2,FALSE),"Not Returned")</f>
        <v>Not Returned</v>
      </c>
    </row>
    <row r="507" spans="1:34" x14ac:dyDescent="0.25">
      <c r="A507">
        <v>3521</v>
      </c>
      <c r="C507" t="s">
        <v>905</v>
      </c>
      <c r="D507" s="2" t="str">
        <f>TEXT(MID(Sales_Transactions[[#This Row],[Order Date]],2,5),"d/m/yyy")</f>
        <v>25/10/2012</v>
      </c>
      <c r="E507" s="2" t="str">
        <f>TEXT(MID(Sales_Transactions[[#This Row],[Order Date]],2,5),"d")</f>
        <v>25</v>
      </c>
      <c r="F507" s="2" t="str">
        <f>TEXT(MID(Sales_Transactions[[#This Row],[Order Date]],2,5),"m")</f>
        <v>10</v>
      </c>
      <c r="G507" s="2" t="str">
        <f>TEXT(MID(Sales_Transactions[[#This Row],[Order Date]],2,5),"yyy")</f>
        <v>2012</v>
      </c>
      <c r="H507" s="2" t="str">
        <f>TEXT(MID(Sales_Transactions[[#This Row],[Order Date]],2,5),"yyy/m")</f>
        <v>2012/10</v>
      </c>
      <c r="I507" t="s">
        <v>22</v>
      </c>
      <c r="J507">
        <f t="shared" si="42"/>
        <v>2</v>
      </c>
      <c r="K507" s="2">
        <v>50</v>
      </c>
      <c r="L507" s="3">
        <v>204.11</v>
      </c>
      <c r="M507" s="4">
        <v>0.06</v>
      </c>
      <c r="N507" s="5" t="s">
        <v>23</v>
      </c>
      <c r="O507" s="3">
        <v>28.71</v>
      </c>
      <c r="P507" s="3">
        <v>4.28</v>
      </c>
      <c r="Q507" s="3">
        <v>0.94</v>
      </c>
      <c r="R507" s="5" t="s">
        <v>906</v>
      </c>
      <c r="S507" s="5" t="s">
        <v>907</v>
      </c>
      <c r="T507" s="5" t="str">
        <f t="shared" si="43"/>
        <v>Giulietta Baptist</v>
      </c>
      <c r="U507" t="s">
        <v>855</v>
      </c>
      <c r="V507" s="5" t="s">
        <v>74</v>
      </c>
      <c r="W507" s="5" t="s">
        <v>28</v>
      </c>
      <c r="X507" s="5" t="s">
        <v>124</v>
      </c>
      <c r="Y507" s="5" t="s">
        <v>908</v>
      </c>
      <c r="Z507" s="5" t="s">
        <v>84</v>
      </c>
      <c r="AA507" s="4">
        <v>0.56000000000000005</v>
      </c>
      <c r="AB507" s="1">
        <v>41209</v>
      </c>
      <c r="AC507" s="1">
        <v>25756</v>
      </c>
      <c r="AD507">
        <f t="shared" si="44"/>
        <v>2</v>
      </c>
      <c r="AE507">
        <f t="shared" ca="1" si="45"/>
        <v>54</v>
      </c>
      <c r="AF507" t="str">
        <f t="shared" ca="1" si="46"/>
        <v>18-64</v>
      </c>
      <c r="AG507" s="3">
        <f t="shared" si="47"/>
        <v>0.10434864000000001</v>
      </c>
      <c r="AH507" t="str">
        <f>_xlfn.IFNA(VLOOKUP(Sales_Transactions[[#This Row],[Order ID]],Returned_Items[#All],2,FALSE),"Not Returned")</f>
        <v>Not Returned</v>
      </c>
    </row>
    <row r="508" spans="1:34" x14ac:dyDescent="0.25">
      <c r="A508">
        <v>4007</v>
      </c>
      <c r="C508" t="s">
        <v>909</v>
      </c>
      <c r="D508" s="2" t="str">
        <f>TEXT(MID(Sales_Transactions[[#This Row],[Order Date]],2,5),"d/m/yyy")</f>
        <v>17/6/2010</v>
      </c>
      <c r="E508" s="2" t="str">
        <f>TEXT(MID(Sales_Transactions[[#This Row],[Order Date]],2,5),"d")</f>
        <v>17</v>
      </c>
      <c r="F508" s="2" t="str">
        <f>TEXT(MID(Sales_Transactions[[#This Row],[Order Date]],2,5),"m")</f>
        <v>6</v>
      </c>
      <c r="G508" s="2" t="str">
        <f>TEXT(MID(Sales_Transactions[[#This Row],[Order Date]],2,5),"yyy")</f>
        <v>2010</v>
      </c>
      <c r="H508" s="2" t="str">
        <f>TEXT(MID(Sales_Transactions[[#This Row],[Order Date]],2,5),"yyy/m")</f>
        <v>2010/6</v>
      </c>
      <c r="I508" t="s">
        <v>33</v>
      </c>
      <c r="J508">
        <f t="shared" si="42"/>
        <v>4</v>
      </c>
      <c r="K508" s="2">
        <v>18</v>
      </c>
      <c r="L508" s="3">
        <v>1038.4000000000001</v>
      </c>
      <c r="M508" s="4">
        <v>0.01</v>
      </c>
      <c r="N508" s="5" t="s">
        <v>23</v>
      </c>
      <c r="O508" s="3">
        <v>112.36</v>
      </c>
      <c r="P508" s="3">
        <v>56.96</v>
      </c>
      <c r="Q508" s="3">
        <v>13.22</v>
      </c>
      <c r="R508" s="5" t="s">
        <v>148</v>
      </c>
      <c r="S508" s="5" t="s">
        <v>472</v>
      </c>
      <c r="T508" s="5" t="str">
        <f t="shared" si="43"/>
        <v>Jack Lebron</v>
      </c>
      <c r="U508" t="s">
        <v>855</v>
      </c>
      <c r="V508" s="5" t="s">
        <v>47</v>
      </c>
      <c r="W508" s="5" t="s">
        <v>28</v>
      </c>
      <c r="X508" s="5" t="s">
        <v>38</v>
      </c>
      <c r="Y508" s="5" t="s">
        <v>910</v>
      </c>
      <c r="Z508" s="5" t="s">
        <v>43</v>
      </c>
      <c r="AA508" s="4">
        <v>0.56000000000000005</v>
      </c>
      <c r="AB508" s="1">
        <v>40347</v>
      </c>
      <c r="AC508" s="1">
        <v>25705</v>
      </c>
      <c r="AD508">
        <f t="shared" si="44"/>
        <v>1</v>
      </c>
      <c r="AE508">
        <f t="shared" ca="1" si="45"/>
        <v>54</v>
      </c>
      <c r="AF508" t="str">
        <f t="shared" ca="1" si="46"/>
        <v>18-64</v>
      </c>
      <c r="AG508" s="3">
        <f t="shared" si="47"/>
        <v>3.898572444444445</v>
      </c>
      <c r="AH508" t="str">
        <f>_xlfn.IFNA(VLOOKUP(Sales_Transactions[[#This Row],[Order ID]],Returned_Items[#All],2,FALSE),"Not Returned")</f>
        <v>Not Returned</v>
      </c>
    </row>
    <row r="509" spans="1:34" x14ac:dyDescent="0.25">
      <c r="A509">
        <v>4007</v>
      </c>
      <c r="C509" t="s">
        <v>909</v>
      </c>
      <c r="D509" s="2" t="str">
        <f>TEXT(MID(Sales_Transactions[[#This Row],[Order Date]],2,5),"d/m/yyy")</f>
        <v>17/6/2010</v>
      </c>
      <c r="E509" s="2" t="str">
        <f>TEXT(MID(Sales_Transactions[[#This Row],[Order Date]],2,5),"d")</f>
        <v>17</v>
      </c>
      <c r="F509" s="2" t="str">
        <f>TEXT(MID(Sales_Transactions[[#This Row],[Order Date]],2,5),"m")</f>
        <v>6</v>
      </c>
      <c r="G509" s="2" t="str">
        <f>TEXT(MID(Sales_Transactions[[#This Row],[Order Date]],2,5),"yyy")</f>
        <v>2010</v>
      </c>
      <c r="H509" s="2" t="str">
        <f>TEXT(MID(Sales_Transactions[[#This Row],[Order Date]],2,5),"yyy/m")</f>
        <v>2010/6</v>
      </c>
      <c r="I509" t="s">
        <v>33</v>
      </c>
      <c r="J509">
        <f t="shared" si="42"/>
        <v>4</v>
      </c>
      <c r="K509" s="2">
        <v>1</v>
      </c>
      <c r="L509" s="3">
        <v>305.82</v>
      </c>
      <c r="M509" s="4">
        <v>0.05</v>
      </c>
      <c r="N509" s="5" t="s">
        <v>23</v>
      </c>
      <c r="O509" s="3">
        <v>-232.24</v>
      </c>
      <c r="P509" s="3">
        <v>279.48</v>
      </c>
      <c r="Q509" s="3">
        <v>35</v>
      </c>
      <c r="R509" s="5" t="s">
        <v>148</v>
      </c>
      <c r="S509" s="5" t="s">
        <v>472</v>
      </c>
      <c r="T509" s="5" t="str">
        <f t="shared" si="43"/>
        <v>Jack Lebron</v>
      </c>
      <c r="U509" t="s">
        <v>855</v>
      </c>
      <c r="V509" s="5" t="s">
        <v>47</v>
      </c>
      <c r="W509" s="5" t="s">
        <v>28</v>
      </c>
      <c r="X509" s="5" t="s">
        <v>29</v>
      </c>
      <c r="Y509" s="5" t="s">
        <v>269</v>
      </c>
      <c r="Z509" s="5" t="s">
        <v>31</v>
      </c>
      <c r="AA509" s="4">
        <v>0.8</v>
      </c>
      <c r="AB509" s="1">
        <v>40347</v>
      </c>
      <c r="AC509" s="1">
        <v>25892</v>
      </c>
      <c r="AD509">
        <f t="shared" si="44"/>
        <v>1</v>
      </c>
      <c r="AE509">
        <f t="shared" ca="1" si="45"/>
        <v>53</v>
      </c>
      <c r="AF509" t="str">
        <f t="shared" ca="1" si="46"/>
        <v>18-64</v>
      </c>
      <c r="AG509" s="3">
        <f t="shared" si="47"/>
        <v>314.34026</v>
      </c>
      <c r="AH509" t="str">
        <f>_xlfn.IFNA(VLOOKUP(Sales_Transactions[[#This Row],[Order ID]],Returned_Items[#All],2,FALSE),"Not Returned")</f>
        <v>Not Returned</v>
      </c>
    </row>
    <row r="510" spans="1:34" x14ac:dyDescent="0.25">
      <c r="A510">
        <v>4416</v>
      </c>
      <c r="C510" t="s">
        <v>526</v>
      </c>
      <c r="D510" s="2" t="str">
        <f>TEXT(MID(Sales_Transactions[[#This Row],[Order Date]],2,5),"d/m/yyy")</f>
        <v>29/6/2012</v>
      </c>
      <c r="E510" s="2" t="str">
        <f>TEXT(MID(Sales_Transactions[[#This Row],[Order Date]],2,5),"d")</f>
        <v>29</v>
      </c>
      <c r="F510" s="2" t="str">
        <f>TEXT(MID(Sales_Transactions[[#This Row],[Order Date]],2,5),"m")</f>
        <v>6</v>
      </c>
      <c r="G510" s="2" t="str">
        <f>TEXT(MID(Sales_Transactions[[#This Row],[Order Date]],2,5),"yyy")</f>
        <v>2012</v>
      </c>
      <c r="H510" s="2" t="str">
        <f>TEXT(MID(Sales_Transactions[[#This Row],[Order Date]],2,5),"yyy/m")</f>
        <v>2012/6</v>
      </c>
      <c r="I510" t="s">
        <v>22</v>
      </c>
      <c r="J510">
        <f t="shared" si="42"/>
        <v>2</v>
      </c>
      <c r="K510" s="2">
        <v>46</v>
      </c>
      <c r="L510" s="3">
        <v>7441.29</v>
      </c>
      <c r="M510" s="4">
        <v>0.1</v>
      </c>
      <c r="N510" s="5" t="s">
        <v>23</v>
      </c>
      <c r="O510" s="3">
        <v>2665.4</v>
      </c>
      <c r="P510" s="3">
        <v>165.98</v>
      </c>
      <c r="Q510" s="3">
        <v>19.989999999999998</v>
      </c>
      <c r="R510" s="5" t="s">
        <v>911</v>
      </c>
      <c r="S510" s="5" t="s">
        <v>912</v>
      </c>
      <c r="T510" s="5" t="str">
        <f t="shared" si="43"/>
        <v>Erica Bern</v>
      </c>
      <c r="U510" t="s">
        <v>855</v>
      </c>
      <c r="V510" s="5" t="s">
        <v>47</v>
      </c>
      <c r="W510" s="5" t="s">
        <v>28</v>
      </c>
      <c r="X510" s="5" t="s">
        <v>41</v>
      </c>
      <c r="Y510" s="5" t="s">
        <v>913</v>
      </c>
      <c r="Z510" s="5" t="s">
        <v>43</v>
      </c>
      <c r="AA510" s="4">
        <v>0.4</v>
      </c>
      <c r="AB510" s="1">
        <v>41093</v>
      </c>
      <c r="AC510" s="1">
        <v>25756</v>
      </c>
      <c r="AD510">
        <f t="shared" si="44"/>
        <v>4</v>
      </c>
      <c r="AE510">
        <f t="shared" ca="1" si="45"/>
        <v>54</v>
      </c>
      <c r="AF510" t="str">
        <f t="shared" ca="1" si="46"/>
        <v>18-64</v>
      </c>
      <c r="AG510" s="3">
        <f t="shared" si="47"/>
        <v>4.0392178260869569</v>
      </c>
      <c r="AH510" t="str">
        <f>_xlfn.IFNA(VLOOKUP(Sales_Transactions[[#This Row],[Order ID]],Returned_Items[#All],2,FALSE),"Not Returned")</f>
        <v>Not Returned</v>
      </c>
    </row>
    <row r="511" spans="1:34" x14ac:dyDescent="0.25">
      <c r="A511">
        <v>4454</v>
      </c>
      <c r="C511" t="s">
        <v>914</v>
      </c>
      <c r="D511" s="2" t="str">
        <f>TEXT(MID(Sales_Transactions[[#This Row],[Order Date]],2,5),"d/m/yyy")</f>
        <v>1/2/2009</v>
      </c>
      <c r="E511" s="2" t="str">
        <f>TEXT(MID(Sales_Transactions[[#This Row],[Order Date]],2,5),"d")</f>
        <v>1</v>
      </c>
      <c r="F511" s="2" t="str">
        <f>TEXT(MID(Sales_Transactions[[#This Row],[Order Date]],2,5),"m")</f>
        <v>2</v>
      </c>
      <c r="G511" s="2" t="str">
        <f>TEXT(MID(Sales_Transactions[[#This Row],[Order Date]],2,5),"yyy")</f>
        <v>2009</v>
      </c>
      <c r="H511" s="2" t="str">
        <f>TEXT(MID(Sales_Transactions[[#This Row],[Order Date]],2,5),"yyy/m")</f>
        <v>2009/2</v>
      </c>
      <c r="I511" t="s">
        <v>22</v>
      </c>
      <c r="J511">
        <f t="shared" si="42"/>
        <v>2</v>
      </c>
      <c r="K511" s="2">
        <v>17</v>
      </c>
      <c r="L511" s="3">
        <v>55.45</v>
      </c>
      <c r="M511" s="4">
        <v>0.01</v>
      </c>
      <c r="N511" s="5" t="s">
        <v>23</v>
      </c>
      <c r="O511" s="3">
        <v>21.42</v>
      </c>
      <c r="P511" s="3">
        <v>3.08</v>
      </c>
      <c r="Q511" s="3">
        <v>0.5</v>
      </c>
      <c r="R511" s="5" t="s">
        <v>911</v>
      </c>
      <c r="S511" s="5" t="s">
        <v>912</v>
      </c>
      <c r="T511" s="5" t="str">
        <f t="shared" si="43"/>
        <v>Erica Bern</v>
      </c>
      <c r="U511" t="s">
        <v>855</v>
      </c>
      <c r="V511" s="5" t="s">
        <v>47</v>
      </c>
      <c r="W511" s="5" t="s">
        <v>28</v>
      </c>
      <c r="X511" s="5" t="s">
        <v>115</v>
      </c>
      <c r="Y511" s="5" t="s">
        <v>915</v>
      </c>
      <c r="Z511" s="5" t="s">
        <v>43</v>
      </c>
      <c r="AA511" s="4">
        <v>0.37</v>
      </c>
      <c r="AB511" s="1">
        <v>39850</v>
      </c>
      <c r="AC511" s="1">
        <v>21027</v>
      </c>
      <c r="AD511">
        <f t="shared" si="44"/>
        <v>5</v>
      </c>
      <c r="AE511">
        <f t="shared" ca="1" si="45"/>
        <v>67</v>
      </c>
      <c r="AF511" t="str">
        <f t="shared" ca="1" si="46"/>
        <v>Over 65</v>
      </c>
      <c r="AG511" s="3">
        <f t="shared" si="47"/>
        <v>0.21057011764705882</v>
      </c>
      <c r="AH511" t="str">
        <f>_xlfn.IFNA(VLOOKUP(Sales_Transactions[[#This Row],[Order ID]],Returned_Items[#All],2,FALSE),"Not Returned")</f>
        <v>Not Returned</v>
      </c>
    </row>
    <row r="512" spans="1:34" hidden="1" x14ac:dyDescent="0.25">
      <c r="A512">
        <v>5153</v>
      </c>
      <c r="C512" t="s">
        <v>763</v>
      </c>
      <c r="D512" s="2" t="str">
        <f>TEXT(MID(Sales_Transactions[[#This Row],[Order Date]],2,5),"d/m/yyy")</f>
        <v>25/8/2011</v>
      </c>
      <c r="E512" s="2" t="str">
        <f>TEXT(MID(Sales_Transactions[[#This Row],[Order Date]],2,5),"d")</f>
        <v>25</v>
      </c>
      <c r="F512" s="2" t="str">
        <f>TEXT(MID(Sales_Transactions[[#This Row],[Order Date]],2,5),"m")</f>
        <v>8</v>
      </c>
      <c r="G512" s="2" t="str">
        <f>TEXT(MID(Sales_Transactions[[#This Row],[Order Date]],2,5),"yyy")</f>
        <v>2011</v>
      </c>
      <c r="H512" s="2" t="str">
        <f>TEXT(MID(Sales_Transactions[[#This Row],[Order Date]],2,5),"yyy/m")</f>
        <v>2011/8</v>
      </c>
      <c r="I512" t="s">
        <v>101</v>
      </c>
      <c r="J512">
        <f t="shared" si="42"/>
        <v>1</v>
      </c>
      <c r="K512" s="2">
        <v>37</v>
      </c>
      <c r="L512">
        <v>4896.93</v>
      </c>
      <c r="M512">
        <v>0.04</v>
      </c>
      <c r="N512" t="s">
        <v>67</v>
      </c>
      <c r="O512">
        <v>1467.82</v>
      </c>
      <c r="P512">
        <v>128.24</v>
      </c>
      <c r="Q512">
        <v>12.65</v>
      </c>
      <c r="R512" t="s">
        <v>894</v>
      </c>
      <c r="S512" t="s">
        <v>895</v>
      </c>
      <c r="T512" t="str">
        <f t="shared" si="43"/>
        <v>Helen Abelman</v>
      </c>
      <c r="U512" t="s">
        <v>855</v>
      </c>
      <c r="V512" t="s">
        <v>74</v>
      </c>
      <c r="W512" t="s">
        <v>57</v>
      </c>
      <c r="X512" t="s">
        <v>154</v>
      </c>
      <c r="Y512" t="s">
        <v>916</v>
      </c>
      <c r="Z512" t="s">
        <v>56</v>
      </c>
      <c r="AA512"/>
      <c r="AB512" s="1">
        <v>40782</v>
      </c>
      <c r="AC512" s="1">
        <v>21014</v>
      </c>
      <c r="AD512">
        <f t="shared" si="44"/>
        <v>2</v>
      </c>
      <c r="AE512">
        <f t="shared" ca="1" si="45"/>
        <v>67</v>
      </c>
      <c r="AF512" t="str">
        <f t="shared" ca="1" si="46"/>
        <v>Over 65</v>
      </c>
      <c r="AG512">
        <f t="shared" si="47"/>
        <v>3.8064514594594598</v>
      </c>
      <c r="AH512" t="str">
        <f>_xlfn.IFNA(VLOOKUP(Sales_Transactions[[#This Row],[Order ID]],Returned_Items[#All],2,FALSE),"Not Returned")</f>
        <v>Not Returned</v>
      </c>
    </row>
    <row r="513" spans="1:34" x14ac:dyDescent="0.25">
      <c r="A513">
        <v>5446</v>
      </c>
      <c r="C513" t="s">
        <v>917</v>
      </c>
      <c r="D513" s="2" t="str">
        <f>TEXT(MID(Sales_Transactions[[#This Row],[Order Date]],2,5),"d/m/yyy")</f>
        <v>20/6/2009</v>
      </c>
      <c r="E513" s="2" t="str">
        <f>TEXT(MID(Sales_Transactions[[#This Row],[Order Date]],2,5),"d")</f>
        <v>20</v>
      </c>
      <c r="F513" s="2" t="str">
        <f>TEXT(MID(Sales_Transactions[[#This Row],[Order Date]],2,5),"m")</f>
        <v>6</v>
      </c>
      <c r="G513" s="2" t="str">
        <f>TEXT(MID(Sales_Transactions[[#This Row],[Order Date]],2,5),"yyy")</f>
        <v>2009</v>
      </c>
      <c r="H513" s="2" t="str">
        <f>TEXT(MID(Sales_Transactions[[#This Row],[Order Date]],2,5),"yyy/m")</f>
        <v>2009/6</v>
      </c>
      <c r="I513" t="s">
        <v>22</v>
      </c>
      <c r="J513">
        <f t="shared" si="42"/>
        <v>2</v>
      </c>
      <c r="K513" s="2">
        <v>42</v>
      </c>
      <c r="L513" s="3">
        <v>433.68</v>
      </c>
      <c r="M513" s="4">
        <v>7.0000000000000007E-2</v>
      </c>
      <c r="N513" s="5" t="s">
        <v>23</v>
      </c>
      <c r="O513" s="3">
        <v>44.1</v>
      </c>
      <c r="P513" s="3">
        <v>10.98</v>
      </c>
      <c r="Q513" s="3">
        <v>4.8</v>
      </c>
      <c r="R513" s="5" t="s">
        <v>898</v>
      </c>
      <c r="S513" s="5" t="s">
        <v>899</v>
      </c>
      <c r="T513" s="5" t="str">
        <f t="shared" si="43"/>
        <v>Guy Armstrong</v>
      </c>
      <c r="U513" t="s">
        <v>855</v>
      </c>
      <c r="V513" s="5" t="s">
        <v>47</v>
      </c>
      <c r="W513" s="5" t="s">
        <v>28</v>
      </c>
      <c r="X513" s="5" t="s">
        <v>98</v>
      </c>
      <c r="Y513" s="5" t="s">
        <v>918</v>
      </c>
      <c r="Z513" s="5" t="s">
        <v>43</v>
      </c>
      <c r="AA513" s="4">
        <v>0.36</v>
      </c>
      <c r="AB513" s="1">
        <v>39991</v>
      </c>
      <c r="AC513" s="1">
        <v>20985</v>
      </c>
      <c r="AD513">
        <f t="shared" si="44"/>
        <v>7</v>
      </c>
      <c r="AE513">
        <f t="shared" ca="1" si="45"/>
        <v>67</v>
      </c>
      <c r="AF513" t="str">
        <f t="shared" ca="1" si="46"/>
        <v>Over 65</v>
      </c>
      <c r="AG513" s="3">
        <f t="shared" si="47"/>
        <v>0.37553128571428573</v>
      </c>
      <c r="AH513" t="str">
        <f>_xlfn.IFNA(VLOOKUP(Sales_Transactions[[#This Row],[Order ID]],Returned_Items[#All],2,FALSE),"Not Returned")</f>
        <v>Not Returned</v>
      </c>
    </row>
    <row r="514" spans="1:34" x14ac:dyDescent="0.25">
      <c r="A514">
        <v>8131</v>
      </c>
      <c r="C514" t="s">
        <v>919</v>
      </c>
      <c r="D514" s="2" t="str">
        <f>TEXT(MID(Sales_Transactions[[#This Row],[Order Date]],2,5),"d/m/yyy")</f>
        <v>3/5/2010</v>
      </c>
      <c r="E514" s="2" t="str">
        <f>TEXT(MID(Sales_Transactions[[#This Row],[Order Date]],2,5),"d")</f>
        <v>3</v>
      </c>
      <c r="F514" s="2" t="str">
        <f>TEXT(MID(Sales_Transactions[[#This Row],[Order Date]],2,5),"m")</f>
        <v>5</v>
      </c>
      <c r="G514" s="2" t="str">
        <f>TEXT(MID(Sales_Transactions[[#This Row],[Order Date]],2,5),"yyy")</f>
        <v>2010</v>
      </c>
      <c r="H514" s="2" t="str">
        <f>TEXT(MID(Sales_Transactions[[#This Row],[Order Date]],2,5),"yyy/m")</f>
        <v>2010/5</v>
      </c>
      <c r="I514" t="s">
        <v>101</v>
      </c>
      <c r="J514">
        <f t="shared" ref="J514:J577" si="48">IF(I514="Making Critical",5,IF(I514="High",4,IF(I514="Medium",3,IF(I514="Low",2,1))))</f>
        <v>1</v>
      </c>
      <c r="K514" s="2">
        <v>24</v>
      </c>
      <c r="L514" s="3">
        <v>717.29</v>
      </c>
      <c r="M514" s="4">
        <v>0.01</v>
      </c>
      <c r="N514" s="5" t="s">
        <v>23</v>
      </c>
      <c r="O514" s="3">
        <v>191.29</v>
      </c>
      <c r="P514" s="3">
        <v>29.89</v>
      </c>
      <c r="Q514" s="3">
        <v>1.99</v>
      </c>
      <c r="R514" s="5" t="s">
        <v>894</v>
      </c>
      <c r="S514" s="5" t="s">
        <v>895</v>
      </c>
      <c r="T514" s="5" t="str">
        <f t="shared" ref="T514:T577" si="49">R514 &amp; " " &amp; S514</f>
        <v>Helen Abelman</v>
      </c>
      <c r="U514" t="s">
        <v>855</v>
      </c>
      <c r="V514" s="5" t="s">
        <v>74</v>
      </c>
      <c r="W514" s="5" t="s">
        <v>48</v>
      </c>
      <c r="X514" s="5" t="s">
        <v>87</v>
      </c>
      <c r="Y514" s="5" t="s">
        <v>920</v>
      </c>
      <c r="Z514" s="5" t="s">
        <v>60</v>
      </c>
      <c r="AA514" s="4">
        <v>0.5</v>
      </c>
      <c r="AB514" s="1">
        <v>40301</v>
      </c>
      <c r="AC514" s="1">
        <v>21410</v>
      </c>
      <c r="AD514">
        <f t="shared" ref="AD514:AD577" si="50">_xlfn.DAYS(AB514,D514)</f>
        <v>0</v>
      </c>
      <c r="AE514">
        <f t="shared" ref="AE514:AE577" ca="1" si="51">DATEDIF(AC514,TODAY(),"Y")</f>
        <v>65</v>
      </c>
      <c r="AF514" t="str">
        <f t="shared" ref="AF514:AF577" ca="1" si="52">IF(AE514&lt;18,"Under 18",IF(AE514&lt;65,"18-64","Over 65"))</f>
        <v>Over 65</v>
      </c>
      <c r="AG514" s="3">
        <f t="shared" ref="AG514:AG577" si="53" xml:space="preserve"> (P514 - (M514 / 100) * P514 + Q514) / K514</f>
        <v>1.3282087916666667</v>
      </c>
      <c r="AH514" t="str">
        <f>_xlfn.IFNA(VLOOKUP(Sales_Transactions[[#This Row],[Order ID]],Returned_Items[#All],2,FALSE),"Not Returned")</f>
        <v>Not Returned</v>
      </c>
    </row>
    <row r="515" spans="1:34" x14ac:dyDescent="0.25">
      <c r="A515">
        <v>8994</v>
      </c>
      <c r="C515" t="s">
        <v>921</v>
      </c>
      <c r="D515" s="2" t="str">
        <f>TEXT(MID(Sales_Transactions[[#This Row],[Order Date]],2,5),"d/m/yyy")</f>
        <v>7/4/2009</v>
      </c>
      <c r="E515" s="2" t="str">
        <f>TEXT(MID(Sales_Transactions[[#This Row],[Order Date]],2,5),"d")</f>
        <v>7</v>
      </c>
      <c r="F515" s="2" t="str">
        <f>TEXT(MID(Sales_Transactions[[#This Row],[Order Date]],2,5),"m")</f>
        <v>4</v>
      </c>
      <c r="G515" s="2" t="str">
        <f>TEXT(MID(Sales_Transactions[[#This Row],[Order Date]],2,5),"yyy")</f>
        <v>2009</v>
      </c>
      <c r="H515" s="2" t="str">
        <f>TEXT(MID(Sales_Transactions[[#This Row],[Order Date]],2,5),"yyy/m")</f>
        <v>2009/4</v>
      </c>
      <c r="I515" t="s">
        <v>22</v>
      </c>
      <c r="J515">
        <f t="shared" si="48"/>
        <v>2</v>
      </c>
      <c r="K515" s="2">
        <v>36</v>
      </c>
      <c r="L515" s="3">
        <v>1423.35</v>
      </c>
      <c r="M515" s="4">
        <v>0.1</v>
      </c>
      <c r="N515" s="5" t="s">
        <v>23</v>
      </c>
      <c r="O515" s="3">
        <v>-580.32000000000005</v>
      </c>
      <c r="P515" s="3">
        <v>40.479999999999997</v>
      </c>
      <c r="Q515" s="3">
        <v>19.989999999999998</v>
      </c>
      <c r="R515" s="5" t="s">
        <v>922</v>
      </c>
      <c r="S515" s="5" t="s">
        <v>923</v>
      </c>
      <c r="T515" s="5" t="str">
        <f t="shared" si="49"/>
        <v>Christopher Schild</v>
      </c>
      <c r="U515" t="s">
        <v>855</v>
      </c>
      <c r="V515" s="5" t="s">
        <v>47</v>
      </c>
      <c r="W515" s="5" t="s">
        <v>48</v>
      </c>
      <c r="X515" s="5" t="s">
        <v>87</v>
      </c>
      <c r="Y515" s="5" t="s">
        <v>924</v>
      </c>
      <c r="Z515" s="5" t="s">
        <v>43</v>
      </c>
      <c r="AA515" s="4">
        <v>0.77</v>
      </c>
      <c r="AB515" s="1">
        <v>39912</v>
      </c>
      <c r="AC515" s="1">
        <v>21455</v>
      </c>
      <c r="AD515">
        <f t="shared" si="50"/>
        <v>2</v>
      </c>
      <c r="AE515">
        <f t="shared" ca="1" si="51"/>
        <v>65</v>
      </c>
      <c r="AF515" t="str">
        <f t="shared" ca="1" si="52"/>
        <v>Over 65</v>
      </c>
      <c r="AG515" s="3">
        <f t="shared" si="53"/>
        <v>1.6785977777777776</v>
      </c>
      <c r="AH515" t="str">
        <f>_xlfn.IFNA(VLOOKUP(Sales_Transactions[[#This Row],[Order ID]],Returned_Items[#All],2,FALSE),"Not Returned")</f>
        <v>Not Returned</v>
      </c>
    </row>
    <row r="516" spans="1:34" x14ac:dyDescent="0.25">
      <c r="A516">
        <v>9027</v>
      </c>
      <c r="C516" t="s">
        <v>561</v>
      </c>
      <c r="D516" s="2" t="str">
        <f>TEXT(MID(Sales_Transactions[[#This Row],[Order Date]],2,5),"d/m/yyy")</f>
        <v>2/9/2011</v>
      </c>
      <c r="E516" s="2" t="str">
        <f>TEXT(MID(Sales_Transactions[[#This Row],[Order Date]],2,5),"d")</f>
        <v>2</v>
      </c>
      <c r="F516" s="2" t="str">
        <f>TEXT(MID(Sales_Transactions[[#This Row],[Order Date]],2,5),"m")</f>
        <v>9</v>
      </c>
      <c r="G516" s="2" t="str">
        <f>TEXT(MID(Sales_Transactions[[#This Row],[Order Date]],2,5),"yyy")</f>
        <v>2011</v>
      </c>
      <c r="H516" s="2" t="str">
        <f>TEXT(MID(Sales_Transactions[[#This Row],[Order Date]],2,5),"yyy/m")</f>
        <v>2011/9</v>
      </c>
      <c r="I516" t="s">
        <v>22</v>
      </c>
      <c r="J516">
        <f t="shared" si="48"/>
        <v>2</v>
      </c>
      <c r="K516" s="2">
        <v>30</v>
      </c>
      <c r="L516" s="3">
        <v>932.89200000000005</v>
      </c>
      <c r="M516" s="4">
        <v>0.05</v>
      </c>
      <c r="N516" s="5" t="s">
        <v>23</v>
      </c>
      <c r="O516" s="3">
        <v>458.98</v>
      </c>
      <c r="P516" s="3">
        <v>35.99</v>
      </c>
      <c r="Q516" s="3">
        <v>0.99</v>
      </c>
      <c r="R516" s="5" t="s">
        <v>562</v>
      </c>
      <c r="S516" s="5" t="s">
        <v>36</v>
      </c>
      <c r="T516" s="5" t="str">
        <f t="shared" si="49"/>
        <v>Roy French</v>
      </c>
      <c r="U516" t="s">
        <v>855</v>
      </c>
      <c r="V516" s="5" t="s">
        <v>37</v>
      </c>
      <c r="W516" s="5" t="s">
        <v>48</v>
      </c>
      <c r="X516" s="5" t="s">
        <v>49</v>
      </c>
      <c r="Y516" s="5" t="s">
        <v>720</v>
      </c>
      <c r="Z516" s="5" t="s">
        <v>60</v>
      </c>
      <c r="AA516" s="4">
        <v>0.35</v>
      </c>
      <c r="AB516" s="1">
        <v>40797</v>
      </c>
      <c r="AC516" s="1">
        <v>21295</v>
      </c>
      <c r="AD516">
        <f t="shared" si="50"/>
        <v>9</v>
      </c>
      <c r="AE516">
        <f t="shared" ca="1" si="51"/>
        <v>66</v>
      </c>
      <c r="AF516" t="str">
        <f t="shared" ca="1" si="52"/>
        <v>Over 65</v>
      </c>
      <c r="AG516" s="3">
        <f t="shared" si="53"/>
        <v>1.2320668333333336</v>
      </c>
      <c r="AH516" t="str">
        <f>_xlfn.IFNA(VLOOKUP(Sales_Transactions[[#This Row],[Order ID]],Returned_Items[#All],2,FALSE),"Not Returned")</f>
        <v>Returned</v>
      </c>
    </row>
    <row r="517" spans="1:34" x14ac:dyDescent="0.25">
      <c r="A517">
        <v>9216</v>
      </c>
      <c r="C517" t="s">
        <v>925</v>
      </c>
      <c r="D517" s="2" t="str">
        <f>TEXT(MID(Sales_Transactions[[#This Row],[Order Date]],2,5),"d/m/yyy")</f>
        <v>14/4/2011</v>
      </c>
      <c r="E517" s="2" t="str">
        <f>TEXT(MID(Sales_Transactions[[#This Row],[Order Date]],2,5),"d")</f>
        <v>14</v>
      </c>
      <c r="F517" s="2" t="str">
        <f>TEXT(MID(Sales_Transactions[[#This Row],[Order Date]],2,5),"m")</f>
        <v>4</v>
      </c>
      <c r="G517" s="2" t="str">
        <f>TEXT(MID(Sales_Transactions[[#This Row],[Order Date]],2,5),"yyy")</f>
        <v>2011</v>
      </c>
      <c r="H517" s="2" t="str">
        <f>TEXT(MID(Sales_Transactions[[#This Row],[Order Date]],2,5),"yyy/m")</f>
        <v>2011/4</v>
      </c>
      <c r="I517" t="s">
        <v>78</v>
      </c>
      <c r="J517">
        <f t="shared" si="48"/>
        <v>3</v>
      </c>
      <c r="K517" s="2">
        <v>36</v>
      </c>
      <c r="L517" s="3">
        <v>5977.63</v>
      </c>
      <c r="M517" s="4">
        <v>0.1</v>
      </c>
      <c r="N517" s="5" t="s">
        <v>34</v>
      </c>
      <c r="O517" s="3">
        <v>-86.68</v>
      </c>
      <c r="P517" s="3">
        <v>180.98</v>
      </c>
      <c r="Q517" s="3">
        <v>55.24</v>
      </c>
      <c r="R517" s="5" t="s">
        <v>562</v>
      </c>
      <c r="S517" s="5" t="s">
        <v>36</v>
      </c>
      <c r="T517" s="5" t="str">
        <f t="shared" si="49"/>
        <v>Roy French</v>
      </c>
      <c r="U517" t="s">
        <v>855</v>
      </c>
      <c r="V517" s="5" t="s">
        <v>37</v>
      </c>
      <c r="W517" s="5" t="s">
        <v>28</v>
      </c>
      <c r="X517" s="5" t="s">
        <v>38</v>
      </c>
      <c r="Y517" s="5" t="s">
        <v>926</v>
      </c>
      <c r="Z517" s="5" t="s">
        <v>40</v>
      </c>
      <c r="AA517" s="4">
        <v>0.56999999999999995</v>
      </c>
      <c r="AB517" s="1">
        <v>40649</v>
      </c>
      <c r="AC517" s="1">
        <v>21241</v>
      </c>
      <c r="AD517">
        <f t="shared" si="50"/>
        <v>2</v>
      </c>
      <c r="AE517">
        <f t="shared" ca="1" si="51"/>
        <v>66</v>
      </c>
      <c r="AF517" t="str">
        <f t="shared" ca="1" si="52"/>
        <v>Over 65</v>
      </c>
      <c r="AG517" s="3">
        <f t="shared" si="53"/>
        <v>6.5566394444444445</v>
      </c>
      <c r="AH517" t="str">
        <f>_xlfn.IFNA(VLOOKUP(Sales_Transactions[[#This Row],[Order ID]],Returned_Items[#All],2,FALSE),"Not Returned")</f>
        <v>Not Returned</v>
      </c>
    </row>
    <row r="518" spans="1:34" x14ac:dyDescent="0.25">
      <c r="A518">
        <v>9537</v>
      </c>
      <c r="C518" t="s">
        <v>871</v>
      </c>
      <c r="D518" s="2" t="str">
        <f>TEXT(MID(Sales_Transactions[[#This Row],[Order Date]],2,5),"d/m/yyy")</f>
        <v>13/2/2011</v>
      </c>
      <c r="E518" s="2" t="str">
        <f>TEXT(MID(Sales_Transactions[[#This Row],[Order Date]],2,5),"d")</f>
        <v>13</v>
      </c>
      <c r="F518" s="2" t="str">
        <f>TEXT(MID(Sales_Transactions[[#This Row],[Order Date]],2,5),"m")</f>
        <v>2</v>
      </c>
      <c r="G518" s="2" t="str">
        <f>TEXT(MID(Sales_Transactions[[#This Row],[Order Date]],2,5),"yyy")</f>
        <v>2011</v>
      </c>
      <c r="H518" s="2" t="str">
        <f>TEXT(MID(Sales_Transactions[[#This Row],[Order Date]],2,5),"yyy/m")</f>
        <v>2011/2</v>
      </c>
      <c r="I518" t="s">
        <v>52</v>
      </c>
      <c r="J518">
        <f t="shared" si="48"/>
        <v>1</v>
      </c>
      <c r="K518" s="2">
        <v>6</v>
      </c>
      <c r="L518" s="3">
        <v>906.02</v>
      </c>
      <c r="M518" s="4">
        <v>0.1</v>
      </c>
      <c r="N518" s="5" t="s">
        <v>34</v>
      </c>
      <c r="O518" s="3">
        <v>-382.38</v>
      </c>
      <c r="P518" s="3">
        <v>150.97999999999999</v>
      </c>
      <c r="Q518" s="3">
        <v>66.27</v>
      </c>
      <c r="R518" s="5" t="s">
        <v>902</v>
      </c>
      <c r="S518" s="5" t="s">
        <v>903</v>
      </c>
      <c r="T518" s="5" t="str">
        <f t="shared" si="49"/>
        <v>Jennifer Braxton</v>
      </c>
      <c r="U518" t="s">
        <v>855</v>
      </c>
      <c r="V518" s="5" t="s">
        <v>27</v>
      </c>
      <c r="W518" s="5" t="s">
        <v>57</v>
      </c>
      <c r="X518" s="5" t="s">
        <v>104</v>
      </c>
      <c r="Y518" s="5" t="s">
        <v>525</v>
      </c>
      <c r="Z518" s="5" t="s">
        <v>106</v>
      </c>
      <c r="AA518" s="4">
        <v>0.65</v>
      </c>
      <c r="AB518" s="1">
        <v>40589</v>
      </c>
      <c r="AC518" s="1">
        <v>21479</v>
      </c>
      <c r="AD518">
        <f t="shared" si="50"/>
        <v>2</v>
      </c>
      <c r="AE518">
        <f t="shared" ca="1" si="51"/>
        <v>65</v>
      </c>
      <c r="AF518" t="str">
        <f t="shared" ca="1" si="52"/>
        <v>Over 65</v>
      </c>
      <c r="AG518" s="3">
        <f t="shared" si="53"/>
        <v>36.183169999999997</v>
      </c>
      <c r="AH518" t="str">
        <f>_xlfn.IFNA(VLOOKUP(Sales_Transactions[[#This Row],[Order ID]],Returned_Items[#All],2,FALSE),"Not Returned")</f>
        <v>Not Returned</v>
      </c>
    </row>
    <row r="519" spans="1:34" x14ac:dyDescent="0.25">
      <c r="A519">
        <v>9537</v>
      </c>
      <c r="C519" t="s">
        <v>871</v>
      </c>
      <c r="D519" s="2" t="str">
        <f>TEXT(MID(Sales_Transactions[[#This Row],[Order Date]],2,5),"d/m/yyy")</f>
        <v>13/2/2011</v>
      </c>
      <c r="E519" s="2" t="str">
        <f>TEXT(MID(Sales_Transactions[[#This Row],[Order Date]],2,5),"d")</f>
        <v>13</v>
      </c>
      <c r="F519" s="2" t="str">
        <f>TEXT(MID(Sales_Transactions[[#This Row],[Order Date]],2,5),"m")</f>
        <v>2</v>
      </c>
      <c r="G519" s="2" t="str">
        <f>TEXT(MID(Sales_Transactions[[#This Row],[Order Date]],2,5),"yyy")</f>
        <v>2011</v>
      </c>
      <c r="H519" s="2" t="str">
        <f>TEXT(MID(Sales_Transactions[[#This Row],[Order Date]],2,5),"yyy/m")</f>
        <v>2011/2</v>
      </c>
      <c r="I519" t="s">
        <v>52</v>
      </c>
      <c r="J519">
        <f t="shared" si="48"/>
        <v>1</v>
      </c>
      <c r="K519" s="2">
        <v>43</v>
      </c>
      <c r="L519" s="3">
        <v>170.88</v>
      </c>
      <c r="M519" s="4">
        <v>0.01</v>
      </c>
      <c r="N519" s="5" t="s">
        <v>23</v>
      </c>
      <c r="O519" s="3">
        <v>-149.09</v>
      </c>
      <c r="P519" s="3">
        <v>3.81</v>
      </c>
      <c r="Q519" s="3">
        <v>5.44</v>
      </c>
      <c r="R519" s="5" t="s">
        <v>902</v>
      </c>
      <c r="S519" s="5" t="s">
        <v>903</v>
      </c>
      <c r="T519" s="5" t="str">
        <f t="shared" si="49"/>
        <v>Jennifer Braxton</v>
      </c>
      <c r="U519" t="s">
        <v>855</v>
      </c>
      <c r="V519" s="5" t="s">
        <v>27</v>
      </c>
      <c r="W519" s="5" t="s">
        <v>28</v>
      </c>
      <c r="X519" s="5" t="s">
        <v>41</v>
      </c>
      <c r="Y519" s="5" t="s">
        <v>927</v>
      </c>
      <c r="Z519" s="5" t="s">
        <v>43</v>
      </c>
      <c r="AA519" s="4">
        <v>0.36</v>
      </c>
      <c r="AB519" s="1">
        <v>40589</v>
      </c>
      <c r="AC519" s="1">
        <v>21356</v>
      </c>
      <c r="AD519">
        <f t="shared" si="50"/>
        <v>2</v>
      </c>
      <c r="AE519">
        <f t="shared" ca="1" si="51"/>
        <v>66</v>
      </c>
      <c r="AF519" t="str">
        <f t="shared" ca="1" si="52"/>
        <v>Over 65</v>
      </c>
      <c r="AG519" s="3">
        <f t="shared" si="53"/>
        <v>0.21510741860465118</v>
      </c>
      <c r="AH519" t="str">
        <f>_xlfn.IFNA(VLOOKUP(Sales_Transactions[[#This Row],[Order ID]],Returned_Items[#All],2,FALSE),"Not Returned")</f>
        <v>Not Returned</v>
      </c>
    </row>
    <row r="520" spans="1:34" x14ac:dyDescent="0.25">
      <c r="A520">
        <v>9574</v>
      </c>
      <c r="C520" t="s">
        <v>928</v>
      </c>
      <c r="D520" s="2" t="str">
        <f>TEXT(MID(Sales_Transactions[[#This Row],[Order Date]],2,5),"d/m/yyy")</f>
        <v>30/7/2011</v>
      </c>
      <c r="E520" s="2" t="str">
        <f>TEXT(MID(Sales_Transactions[[#This Row],[Order Date]],2,5),"d")</f>
        <v>30</v>
      </c>
      <c r="F520" s="2" t="str">
        <f>TEXT(MID(Sales_Transactions[[#This Row],[Order Date]],2,5),"m")</f>
        <v>7</v>
      </c>
      <c r="G520" s="2" t="str">
        <f>TEXT(MID(Sales_Transactions[[#This Row],[Order Date]],2,5),"yyy")</f>
        <v>2011</v>
      </c>
      <c r="H520" s="2" t="str">
        <f>TEXT(MID(Sales_Transactions[[#This Row],[Order Date]],2,5),"yyy/m")</f>
        <v>2011/7</v>
      </c>
      <c r="I520" t="s">
        <v>78</v>
      </c>
      <c r="J520">
        <f t="shared" si="48"/>
        <v>3</v>
      </c>
      <c r="K520" s="2">
        <v>40</v>
      </c>
      <c r="L520" s="3">
        <v>434.62</v>
      </c>
      <c r="M520" s="4">
        <v>0.08</v>
      </c>
      <c r="N520" s="5" t="s">
        <v>23</v>
      </c>
      <c r="O520" s="3">
        <v>-68.98</v>
      </c>
      <c r="P520" s="3">
        <v>11.5</v>
      </c>
      <c r="Q520" s="3">
        <v>7.19</v>
      </c>
      <c r="R520" s="5" t="s">
        <v>211</v>
      </c>
      <c r="S520" s="5" t="s">
        <v>929</v>
      </c>
      <c r="T520" s="5" t="str">
        <f t="shared" si="49"/>
        <v>Joy Smith</v>
      </c>
      <c r="U520" t="s">
        <v>855</v>
      </c>
      <c r="V520" s="5" t="s">
        <v>47</v>
      </c>
      <c r="W520" s="5" t="s">
        <v>28</v>
      </c>
      <c r="X520" s="5" t="s">
        <v>41</v>
      </c>
      <c r="Y520" s="5" t="s">
        <v>653</v>
      </c>
      <c r="Z520" s="5" t="s">
        <v>43</v>
      </c>
      <c r="AA520" s="4">
        <v>0.4</v>
      </c>
      <c r="AB520" s="1">
        <v>40755</v>
      </c>
      <c r="AC520" s="1">
        <v>21680</v>
      </c>
      <c r="AD520">
        <f t="shared" si="50"/>
        <v>1</v>
      </c>
      <c r="AE520">
        <f t="shared" ca="1" si="51"/>
        <v>65</v>
      </c>
      <c r="AF520" t="str">
        <f t="shared" ca="1" si="52"/>
        <v>Over 65</v>
      </c>
      <c r="AG520" s="3">
        <f t="shared" si="53"/>
        <v>0.46702000000000005</v>
      </c>
      <c r="AH520" t="str">
        <f>_xlfn.IFNA(VLOOKUP(Sales_Transactions[[#This Row],[Order ID]],Returned_Items[#All],2,FALSE),"Not Returned")</f>
        <v>Returned</v>
      </c>
    </row>
    <row r="521" spans="1:34" x14ac:dyDescent="0.25">
      <c r="A521">
        <v>10435</v>
      </c>
      <c r="C521" t="s">
        <v>930</v>
      </c>
      <c r="D521" s="2" t="str">
        <f>TEXT(MID(Sales_Transactions[[#This Row],[Order Date]],2,5),"d/m/yyy")</f>
        <v>10/8/2010</v>
      </c>
      <c r="E521" s="2" t="str">
        <f>TEXT(MID(Sales_Transactions[[#This Row],[Order Date]],2,5),"d")</f>
        <v>10</v>
      </c>
      <c r="F521" s="2" t="str">
        <f>TEXT(MID(Sales_Transactions[[#This Row],[Order Date]],2,5),"m")</f>
        <v>8</v>
      </c>
      <c r="G521" s="2" t="str">
        <f>TEXT(MID(Sales_Transactions[[#This Row],[Order Date]],2,5),"yyy")</f>
        <v>2010</v>
      </c>
      <c r="H521" s="2" t="str">
        <f>TEXT(MID(Sales_Transactions[[#This Row],[Order Date]],2,5),"yyy/m")</f>
        <v>2010/8</v>
      </c>
      <c r="I521" t="s">
        <v>78</v>
      </c>
      <c r="J521">
        <f t="shared" si="48"/>
        <v>3</v>
      </c>
      <c r="K521" s="2">
        <v>38</v>
      </c>
      <c r="L521" s="3">
        <v>871.25</v>
      </c>
      <c r="M521" s="4">
        <v>0.06</v>
      </c>
      <c r="N521" s="5" t="s">
        <v>23</v>
      </c>
      <c r="O521" s="3">
        <v>-14.31</v>
      </c>
      <c r="P521" s="3">
        <v>22.99</v>
      </c>
      <c r="Q521" s="3">
        <v>8.99</v>
      </c>
      <c r="R521" s="5" t="s">
        <v>931</v>
      </c>
      <c r="S521" s="5" t="s">
        <v>932</v>
      </c>
      <c r="T521" s="5" t="str">
        <f t="shared" si="49"/>
        <v>Evan Minnotte</v>
      </c>
      <c r="U521" t="s">
        <v>855</v>
      </c>
      <c r="V521" s="5" t="s">
        <v>47</v>
      </c>
      <c r="W521" s="5" t="s">
        <v>28</v>
      </c>
      <c r="X521" s="5" t="s">
        <v>124</v>
      </c>
      <c r="Y521" s="5" t="s">
        <v>933</v>
      </c>
      <c r="Z521" s="5" t="s">
        <v>60</v>
      </c>
      <c r="AA521" s="4">
        <v>0.56999999999999995</v>
      </c>
      <c r="AB521" s="1">
        <v>40402</v>
      </c>
      <c r="AC521" s="1">
        <v>21626</v>
      </c>
      <c r="AD521">
        <f t="shared" si="50"/>
        <v>2</v>
      </c>
      <c r="AE521">
        <f t="shared" ca="1" si="51"/>
        <v>65</v>
      </c>
      <c r="AF521" t="str">
        <f t="shared" ca="1" si="52"/>
        <v>Over 65</v>
      </c>
      <c r="AG521" s="3">
        <f t="shared" si="53"/>
        <v>0.84121594736842109</v>
      </c>
      <c r="AH521" t="str">
        <f>_xlfn.IFNA(VLOOKUP(Sales_Transactions[[#This Row],[Order ID]],Returned_Items[#All],2,FALSE),"Not Returned")</f>
        <v>Not Returned</v>
      </c>
    </row>
    <row r="522" spans="1:34" x14ac:dyDescent="0.25">
      <c r="A522">
        <v>10435</v>
      </c>
      <c r="C522" t="s">
        <v>930</v>
      </c>
      <c r="D522" s="2" t="str">
        <f>TEXT(MID(Sales_Transactions[[#This Row],[Order Date]],2,5),"d/m/yyy")</f>
        <v>10/8/2010</v>
      </c>
      <c r="E522" s="2" t="str">
        <f>TEXT(MID(Sales_Transactions[[#This Row],[Order Date]],2,5),"d")</f>
        <v>10</v>
      </c>
      <c r="F522" s="2" t="str">
        <f>TEXT(MID(Sales_Transactions[[#This Row],[Order Date]],2,5),"m")</f>
        <v>8</v>
      </c>
      <c r="G522" s="2" t="str">
        <f>TEXT(MID(Sales_Transactions[[#This Row],[Order Date]],2,5),"yyy")</f>
        <v>2010</v>
      </c>
      <c r="H522" s="2" t="str">
        <f>TEXT(MID(Sales_Transactions[[#This Row],[Order Date]],2,5),"yyy/m")</f>
        <v>2010/8</v>
      </c>
      <c r="I522" t="s">
        <v>78</v>
      </c>
      <c r="J522">
        <f t="shared" si="48"/>
        <v>3</v>
      </c>
      <c r="K522" s="2">
        <v>46</v>
      </c>
      <c r="L522" s="3">
        <v>537.87</v>
      </c>
      <c r="M522" s="4">
        <v>0.05</v>
      </c>
      <c r="N522" s="5" t="s">
        <v>23</v>
      </c>
      <c r="O522" s="3">
        <v>-162.24</v>
      </c>
      <c r="P522" s="3">
        <v>11.66</v>
      </c>
      <c r="Q522" s="3">
        <v>7.95</v>
      </c>
      <c r="R522" s="5" t="s">
        <v>931</v>
      </c>
      <c r="S522" s="5" t="s">
        <v>932</v>
      </c>
      <c r="T522" s="5" t="str">
        <f t="shared" si="49"/>
        <v>Evan Minnotte</v>
      </c>
      <c r="U522" t="s">
        <v>855</v>
      </c>
      <c r="V522" s="5" t="s">
        <v>47</v>
      </c>
      <c r="W522" s="5" t="s">
        <v>28</v>
      </c>
      <c r="X522" s="5" t="s">
        <v>124</v>
      </c>
      <c r="Y522" s="5" t="s">
        <v>934</v>
      </c>
      <c r="Z522" s="5" t="s">
        <v>60</v>
      </c>
      <c r="AA522" s="4">
        <v>0.57999999999999996</v>
      </c>
      <c r="AB522" s="1">
        <v>40401</v>
      </c>
      <c r="AC522" s="1">
        <v>21651</v>
      </c>
      <c r="AD522">
        <f t="shared" si="50"/>
        <v>1</v>
      </c>
      <c r="AE522">
        <f t="shared" ca="1" si="51"/>
        <v>65</v>
      </c>
      <c r="AF522" t="str">
        <f t="shared" ca="1" si="52"/>
        <v>Over 65</v>
      </c>
      <c r="AG522" s="3">
        <f t="shared" si="53"/>
        <v>0.42617760869565219</v>
      </c>
      <c r="AH522" t="str">
        <f>_xlfn.IFNA(VLOOKUP(Sales_Transactions[[#This Row],[Order ID]],Returned_Items[#All],2,FALSE),"Not Returned")</f>
        <v>Not Returned</v>
      </c>
    </row>
    <row r="523" spans="1:34" x14ac:dyDescent="0.25">
      <c r="A523">
        <v>10851</v>
      </c>
      <c r="C523" t="s">
        <v>935</v>
      </c>
      <c r="D523" s="2" t="str">
        <f>TEXT(MID(Sales_Transactions[[#This Row],[Order Date]],2,5),"d/m/yyy")</f>
        <v>6/4/2009</v>
      </c>
      <c r="E523" s="2" t="str">
        <f>TEXT(MID(Sales_Transactions[[#This Row],[Order Date]],2,5),"d")</f>
        <v>6</v>
      </c>
      <c r="F523" s="2" t="str">
        <f>TEXT(MID(Sales_Transactions[[#This Row],[Order Date]],2,5),"m")</f>
        <v>4</v>
      </c>
      <c r="G523" s="2" t="str">
        <f>TEXT(MID(Sales_Transactions[[#This Row],[Order Date]],2,5),"yyy")</f>
        <v>2009</v>
      </c>
      <c r="H523" s="2" t="str">
        <f>TEXT(MID(Sales_Transactions[[#This Row],[Order Date]],2,5),"yyy/m")</f>
        <v>2009/4</v>
      </c>
      <c r="I523" t="s">
        <v>33</v>
      </c>
      <c r="J523">
        <f t="shared" si="48"/>
        <v>4</v>
      </c>
      <c r="K523" s="2">
        <v>50</v>
      </c>
      <c r="L523" s="3">
        <v>608.21</v>
      </c>
      <c r="M523" s="4">
        <v>0.09</v>
      </c>
      <c r="N523" s="5" t="s">
        <v>23</v>
      </c>
      <c r="O523" s="3">
        <v>-175.13</v>
      </c>
      <c r="P523" s="3">
        <v>12.88</v>
      </c>
      <c r="Q523" s="3">
        <v>4.59</v>
      </c>
      <c r="R523" s="5" t="s">
        <v>936</v>
      </c>
      <c r="S523" s="5" t="s">
        <v>937</v>
      </c>
      <c r="T523" s="5" t="str">
        <f t="shared" si="49"/>
        <v>Jenna Caffey</v>
      </c>
      <c r="U523" t="s">
        <v>855</v>
      </c>
      <c r="V523" s="5" t="s">
        <v>37</v>
      </c>
      <c r="W523" s="5" t="s">
        <v>28</v>
      </c>
      <c r="X523" s="5" t="s">
        <v>221</v>
      </c>
      <c r="Y523" s="5" t="s">
        <v>938</v>
      </c>
      <c r="Z523" s="5" t="s">
        <v>84</v>
      </c>
      <c r="AA523" s="4">
        <v>0.82</v>
      </c>
      <c r="AB523" s="1">
        <v>39909</v>
      </c>
      <c r="AC523" s="1">
        <v>21893</v>
      </c>
      <c r="AD523">
        <f t="shared" si="50"/>
        <v>0</v>
      </c>
      <c r="AE523">
        <f t="shared" ca="1" si="51"/>
        <v>64</v>
      </c>
      <c r="AF523" t="str">
        <f t="shared" ca="1" si="52"/>
        <v>18-64</v>
      </c>
      <c r="AG523" s="3">
        <f t="shared" si="53"/>
        <v>0.34916815999999995</v>
      </c>
      <c r="AH523" t="str">
        <f>_xlfn.IFNA(VLOOKUP(Sales_Transactions[[#This Row],[Order ID]],Returned_Items[#All],2,FALSE),"Not Returned")</f>
        <v>Not Returned</v>
      </c>
    </row>
    <row r="524" spans="1:34" x14ac:dyDescent="0.25">
      <c r="A524">
        <v>10852</v>
      </c>
      <c r="C524" t="s">
        <v>939</v>
      </c>
      <c r="D524" s="2" t="str">
        <f>TEXT(MID(Sales_Transactions[[#This Row],[Order Date]],2,5),"d/m/yyy")</f>
        <v>26/10/2010</v>
      </c>
      <c r="E524" s="2" t="str">
        <f>TEXT(MID(Sales_Transactions[[#This Row],[Order Date]],2,5),"d")</f>
        <v>26</v>
      </c>
      <c r="F524" s="2" t="str">
        <f>TEXT(MID(Sales_Transactions[[#This Row],[Order Date]],2,5),"m")</f>
        <v>10</v>
      </c>
      <c r="G524" s="2" t="str">
        <f>TEXT(MID(Sales_Transactions[[#This Row],[Order Date]],2,5),"yyy")</f>
        <v>2010</v>
      </c>
      <c r="H524" s="2" t="str">
        <f>TEXT(MID(Sales_Transactions[[#This Row],[Order Date]],2,5),"yyy/m")</f>
        <v>2010/10</v>
      </c>
      <c r="I524" t="s">
        <v>33</v>
      </c>
      <c r="J524">
        <f t="shared" si="48"/>
        <v>4</v>
      </c>
      <c r="K524" s="2">
        <v>17</v>
      </c>
      <c r="L524" s="3">
        <v>285.83999999999997</v>
      </c>
      <c r="M524" s="4">
        <v>0.02</v>
      </c>
      <c r="N524" s="5" t="s">
        <v>23</v>
      </c>
      <c r="O524" s="3">
        <v>-27.26</v>
      </c>
      <c r="P524" s="3">
        <v>15.28</v>
      </c>
      <c r="Q524" s="3">
        <v>10.91</v>
      </c>
      <c r="R524" s="5" t="s">
        <v>890</v>
      </c>
      <c r="S524" s="5" t="s">
        <v>891</v>
      </c>
      <c r="T524" s="5" t="str">
        <f t="shared" si="49"/>
        <v>Harold Engle</v>
      </c>
      <c r="U524" t="s">
        <v>855</v>
      </c>
      <c r="V524" s="5" t="s">
        <v>74</v>
      </c>
      <c r="W524" s="5" t="s">
        <v>28</v>
      </c>
      <c r="X524" s="5" t="s">
        <v>41</v>
      </c>
      <c r="Y524" s="5" t="s">
        <v>940</v>
      </c>
      <c r="Z524" s="5" t="s">
        <v>43</v>
      </c>
      <c r="AA524" s="4">
        <v>0.36</v>
      </c>
      <c r="AB524" s="1">
        <v>40479</v>
      </c>
      <c r="AC524" s="1">
        <v>21907</v>
      </c>
      <c r="AD524">
        <f t="shared" si="50"/>
        <v>2</v>
      </c>
      <c r="AE524">
        <f t="shared" ca="1" si="51"/>
        <v>64</v>
      </c>
      <c r="AF524" t="str">
        <f t="shared" ca="1" si="52"/>
        <v>18-64</v>
      </c>
      <c r="AG524" s="3">
        <f t="shared" si="53"/>
        <v>1.540408470588235</v>
      </c>
      <c r="AH524" t="str">
        <f>_xlfn.IFNA(VLOOKUP(Sales_Transactions[[#This Row],[Order ID]],Returned_Items[#All],2,FALSE),"Not Returned")</f>
        <v>Not Returned</v>
      </c>
    </row>
    <row r="525" spans="1:34" x14ac:dyDescent="0.25">
      <c r="A525">
        <v>10852</v>
      </c>
      <c r="C525" t="s">
        <v>939</v>
      </c>
      <c r="D525" s="2" t="str">
        <f>TEXT(MID(Sales_Transactions[[#This Row],[Order Date]],2,5),"d/m/yyy")</f>
        <v>26/10/2010</v>
      </c>
      <c r="E525" s="2" t="str">
        <f>TEXT(MID(Sales_Transactions[[#This Row],[Order Date]],2,5),"d")</f>
        <v>26</v>
      </c>
      <c r="F525" s="2" t="str">
        <f>TEXT(MID(Sales_Transactions[[#This Row],[Order Date]],2,5),"m")</f>
        <v>10</v>
      </c>
      <c r="G525" s="2" t="str">
        <f>TEXT(MID(Sales_Transactions[[#This Row],[Order Date]],2,5),"yyy")</f>
        <v>2010</v>
      </c>
      <c r="H525" s="2" t="str">
        <f>TEXT(MID(Sales_Transactions[[#This Row],[Order Date]],2,5),"yyy/m")</f>
        <v>2010/10</v>
      </c>
      <c r="I525" t="s">
        <v>33</v>
      </c>
      <c r="J525">
        <f t="shared" si="48"/>
        <v>4</v>
      </c>
      <c r="K525" s="2">
        <v>40</v>
      </c>
      <c r="L525" s="3">
        <v>12450.48</v>
      </c>
      <c r="M525" s="4">
        <v>0.01</v>
      </c>
      <c r="N525" s="5" t="s">
        <v>34</v>
      </c>
      <c r="O525" s="3">
        <v>3030.16</v>
      </c>
      <c r="P525" s="3">
        <v>300.98</v>
      </c>
      <c r="Q525" s="3">
        <v>54.92</v>
      </c>
      <c r="R525" s="5" t="s">
        <v>890</v>
      </c>
      <c r="S525" s="5" t="s">
        <v>891</v>
      </c>
      <c r="T525" s="5" t="str">
        <f t="shared" si="49"/>
        <v>Harold Engle</v>
      </c>
      <c r="U525" t="s">
        <v>855</v>
      </c>
      <c r="V525" s="5" t="s">
        <v>74</v>
      </c>
      <c r="W525" s="5" t="s">
        <v>57</v>
      </c>
      <c r="X525" s="5" t="s">
        <v>104</v>
      </c>
      <c r="Y525" s="5" t="s">
        <v>941</v>
      </c>
      <c r="Z525" s="5" t="s">
        <v>106</v>
      </c>
      <c r="AA525" s="4">
        <v>0.55000000000000004</v>
      </c>
      <c r="AB525" s="1">
        <v>40478</v>
      </c>
      <c r="AC525" s="1">
        <v>22138</v>
      </c>
      <c r="AD525">
        <f t="shared" si="50"/>
        <v>1</v>
      </c>
      <c r="AE525">
        <f t="shared" ca="1" si="51"/>
        <v>63</v>
      </c>
      <c r="AF525" t="str">
        <f t="shared" ca="1" si="52"/>
        <v>18-64</v>
      </c>
      <c r="AG525" s="3">
        <f t="shared" si="53"/>
        <v>8.8967475500000006</v>
      </c>
      <c r="AH525" t="str">
        <f>_xlfn.IFNA(VLOOKUP(Sales_Transactions[[#This Row],[Order ID]],Returned_Items[#All],2,FALSE),"Not Returned")</f>
        <v>Not Returned</v>
      </c>
    </row>
    <row r="526" spans="1:34" x14ac:dyDescent="0.25">
      <c r="A526">
        <v>11269</v>
      </c>
      <c r="C526" t="s">
        <v>942</v>
      </c>
      <c r="D526" s="2" t="str">
        <f>TEXT(MID(Sales_Transactions[[#This Row],[Order Date]],2,5),"d/m/yyy")</f>
        <v>26/5/2012</v>
      </c>
      <c r="E526" s="2" t="str">
        <f>TEXT(MID(Sales_Transactions[[#This Row],[Order Date]],2,5),"d")</f>
        <v>26</v>
      </c>
      <c r="F526" s="2" t="str">
        <f>TEXT(MID(Sales_Transactions[[#This Row],[Order Date]],2,5),"m")</f>
        <v>5</v>
      </c>
      <c r="G526" s="2" t="str">
        <f>TEXT(MID(Sales_Transactions[[#This Row],[Order Date]],2,5),"yyy")</f>
        <v>2012</v>
      </c>
      <c r="H526" s="2" t="str">
        <f>TEXT(MID(Sales_Transactions[[#This Row],[Order Date]],2,5),"yyy/m")</f>
        <v>2012/5</v>
      </c>
      <c r="I526" t="s">
        <v>22</v>
      </c>
      <c r="J526">
        <f t="shared" si="48"/>
        <v>2</v>
      </c>
      <c r="K526" s="2">
        <v>39</v>
      </c>
      <c r="L526" s="3">
        <v>2083.0524999999998</v>
      </c>
      <c r="M526" s="4">
        <v>0.09</v>
      </c>
      <c r="N526" s="5" t="s">
        <v>67</v>
      </c>
      <c r="O526" s="3">
        <v>354.96</v>
      </c>
      <c r="P526" s="3">
        <v>65.989999999999995</v>
      </c>
      <c r="Q526" s="3">
        <v>5.99</v>
      </c>
      <c r="R526" s="5" t="s">
        <v>890</v>
      </c>
      <c r="S526" s="5" t="s">
        <v>891</v>
      </c>
      <c r="T526" s="5" t="str">
        <f t="shared" si="49"/>
        <v>Harold Engle</v>
      </c>
      <c r="U526" t="s">
        <v>855</v>
      </c>
      <c r="V526" s="5" t="s">
        <v>74</v>
      </c>
      <c r="W526" s="5" t="s">
        <v>48</v>
      </c>
      <c r="X526" s="5" t="s">
        <v>49</v>
      </c>
      <c r="Y526" s="5" t="s">
        <v>943</v>
      </c>
      <c r="Z526" s="5" t="s">
        <v>43</v>
      </c>
      <c r="AA526" s="4">
        <v>0.57999999999999996</v>
      </c>
      <c r="AB526" s="1">
        <v>41059</v>
      </c>
      <c r="AC526" s="1">
        <v>21938</v>
      </c>
      <c r="AD526">
        <f t="shared" si="50"/>
        <v>4</v>
      </c>
      <c r="AE526">
        <f t="shared" ca="1" si="51"/>
        <v>64</v>
      </c>
      <c r="AF526" t="str">
        <f t="shared" ca="1" si="52"/>
        <v>18-64</v>
      </c>
      <c r="AG526" s="3">
        <f t="shared" si="53"/>
        <v>1.844118179487179</v>
      </c>
      <c r="AH526" t="str">
        <f>_xlfn.IFNA(VLOOKUP(Sales_Transactions[[#This Row],[Order ID]],Returned_Items[#All],2,FALSE),"Not Returned")</f>
        <v>Not Returned</v>
      </c>
    </row>
    <row r="527" spans="1:34" x14ac:dyDescent="0.25">
      <c r="A527">
        <v>11269</v>
      </c>
      <c r="C527" t="s">
        <v>942</v>
      </c>
      <c r="D527" s="2" t="str">
        <f>TEXT(MID(Sales_Transactions[[#This Row],[Order Date]],2,5),"d/m/yyy")</f>
        <v>26/5/2012</v>
      </c>
      <c r="E527" s="2" t="str">
        <f>TEXT(MID(Sales_Transactions[[#This Row],[Order Date]],2,5),"d")</f>
        <v>26</v>
      </c>
      <c r="F527" s="2" t="str">
        <f>TEXT(MID(Sales_Transactions[[#This Row],[Order Date]],2,5),"m")</f>
        <v>5</v>
      </c>
      <c r="G527" s="2" t="str">
        <f>TEXT(MID(Sales_Transactions[[#This Row],[Order Date]],2,5),"yyy")</f>
        <v>2012</v>
      </c>
      <c r="H527" s="2" t="str">
        <f>TEXT(MID(Sales_Transactions[[#This Row],[Order Date]],2,5),"yyy/m")</f>
        <v>2012/5</v>
      </c>
      <c r="I527" t="s">
        <v>22</v>
      </c>
      <c r="J527">
        <f t="shared" si="48"/>
        <v>2</v>
      </c>
      <c r="K527" s="2">
        <v>49</v>
      </c>
      <c r="L527" s="3">
        <v>233.28</v>
      </c>
      <c r="M527" s="4">
        <v>0.04</v>
      </c>
      <c r="N527" s="5" t="s">
        <v>23</v>
      </c>
      <c r="O527" s="3">
        <v>112.35</v>
      </c>
      <c r="P527" s="3">
        <v>4.91</v>
      </c>
      <c r="Q527" s="3">
        <v>0.5</v>
      </c>
      <c r="R527" s="5" t="s">
        <v>890</v>
      </c>
      <c r="S527" s="5" t="s">
        <v>891</v>
      </c>
      <c r="T527" s="5" t="str">
        <f t="shared" si="49"/>
        <v>Harold Engle</v>
      </c>
      <c r="U527" t="s">
        <v>855</v>
      </c>
      <c r="V527" s="5" t="s">
        <v>74</v>
      </c>
      <c r="W527" s="5" t="s">
        <v>28</v>
      </c>
      <c r="X527" s="5" t="s">
        <v>115</v>
      </c>
      <c r="Y527" s="5" t="s">
        <v>852</v>
      </c>
      <c r="Z527" s="5" t="s">
        <v>43</v>
      </c>
      <c r="AA527" s="4">
        <v>0.36</v>
      </c>
      <c r="AB527" s="1">
        <v>41062</v>
      </c>
      <c r="AC527" s="1">
        <v>21924</v>
      </c>
      <c r="AD527">
        <f t="shared" si="50"/>
        <v>7</v>
      </c>
      <c r="AE527">
        <f t="shared" ca="1" si="51"/>
        <v>64</v>
      </c>
      <c r="AF527" t="str">
        <f t="shared" ca="1" si="52"/>
        <v>18-64</v>
      </c>
      <c r="AG527" s="3">
        <f t="shared" si="53"/>
        <v>0.11036808163265306</v>
      </c>
      <c r="AH527" t="str">
        <f>_xlfn.IFNA(VLOOKUP(Sales_Transactions[[#This Row],[Order ID]],Returned_Items[#All],2,FALSE),"Not Returned")</f>
        <v>Not Returned</v>
      </c>
    </row>
    <row r="528" spans="1:34" x14ac:dyDescent="0.25">
      <c r="A528">
        <v>11269</v>
      </c>
      <c r="C528" t="s">
        <v>942</v>
      </c>
      <c r="D528" s="2" t="str">
        <f>TEXT(MID(Sales_Transactions[[#This Row],[Order Date]],2,5),"d/m/yyy")</f>
        <v>26/5/2012</v>
      </c>
      <c r="E528" s="2" t="str">
        <f>TEXT(MID(Sales_Transactions[[#This Row],[Order Date]],2,5),"d")</f>
        <v>26</v>
      </c>
      <c r="F528" s="2" t="str">
        <f>TEXT(MID(Sales_Transactions[[#This Row],[Order Date]],2,5),"m")</f>
        <v>5</v>
      </c>
      <c r="G528" s="2" t="str">
        <f>TEXT(MID(Sales_Transactions[[#This Row],[Order Date]],2,5),"yyy")</f>
        <v>2012</v>
      </c>
      <c r="H528" s="2" t="str">
        <f>TEXT(MID(Sales_Transactions[[#This Row],[Order Date]],2,5),"yyy/m")</f>
        <v>2012/5</v>
      </c>
      <c r="I528" t="s">
        <v>22</v>
      </c>
      <c r="J528">
        <f t="shared" si="48"/>
        <v>2</v>
      </c>
      <c r="K528" s="2">
        <v>1</v>
      </c>
      <c r="L528" s="3">
        <v>47.01</v>
      </c>
      <c r="M528" s="4">
        <v>0.09</v>
      </c>
      <c r="N528" s="5" t="s">
        <v>23</v>
      </c>
      <c r="O528" s="3">
        <v>-19.32</v>
      </c>
      <c r="P528" s="3">
        <v>27.75</v>
      </c>
      <c r="Q528" s="3">
        <v>19.989999999999998</v>
      </c>
      <c r="R528" s="5" t="s">
        <v>890</v>
      </c>
      <c r="S528" s="5" t="s">
        <v>891</v>
      </c>
      <c r="T528" s="5" t="str">
        <f t="shared" si="49"/>
        <v>Harold Engle</v>
      </c>
      <c r="U528" t="s">
        <v>855</v>
      </c>
      <c r="V528" s="5" t="s">
        <v>74</v>
      </c>
      <c r="W528" s="5" t="s">
        <v>28</v>
      </c>
      <c r="X528" s="5" t="s">
        <v>29</v>
      </c>
      <c r="Y528" s="5" t="s">
        <v>944</v>
      </c>
      <c r="Z528" s="5" t="s">
        <v>43</v>
      </c>
      <c r="AA528" s="4">
        <v>0.67</v>
      </c>
      <c r="AB528" s="1">
        <v>41062</v>
      </c>
      <c r="AC528" s="1">
        <v>22134</v>
      </c>
      <c r="AD528">
        <f t="shared" si="50"/>
        <v>7</v>
      </c>
      <c r="AE528">
        <f t="shared" ca="1" si="51"/>
        <v>64</v>
      </c>
      <c r="AF528" t="str">
        <f t="shared" ca="1" si="52"/>
        <v>18-64</v>
      </c>
      <c r="AG528" s="3">
        <f t="shared" si="53"/>
        <v>47.715024999999997</v>
      </c>
      <c r="AH528" t="str">
        <f>_xlfn.IFNA(VLOOKUP(Sales_Transactions[[#This Row],[Order ID]],Returned_Items[#All],2,FALSE),"Not Returned")</f>
        <v>Not Returned</v>
      </c>
    </row>
    <row r="529" spans="1:34" x14ac:dyDescent="0.25">
      <c r="A529">
        <v>11362</v>
      </c>
      <c r="C529" t="s">
        <v>945</v>
      </c>
      <c r="D529" s="2" t="str">
        <f>TEXT(MID(Sales_Transactions[[#This Row],[Order Date]],2,5),"d/m/yyy")</f>
        <v>10/9/2012</v>
      </c>
      <c r="E529" s="2" t="str">
        <f>TEXT(MID(Sales_Transactions[[#This Row],[Order Date]],2,5),"d")</f>
        <v>10</v>
      </c>
      <c r="F529" s="2" t="str">
        <f>TEXT(MID(Sales_Transactions[[#This Row],[Order Date]],2,5),"m")</f>
        <v>9</v>
      </c>
      <c r="G529" s="2" t="str">
        <f>TEXT(MID(Sales_Transactions[[#This Row],[Order Date]],2,5),"yyy")</f>
        <v>2012</v>
      </c>
      <c r="H529" s="2" t="str">
        <f>TEXT(MID(Sales_Transactions[[#This Row],[Order Date]],2,5),"yyy/m")</f>
        <v>2012/9</v>
      </c>
      <c r="I529" t="s">
        <v>22</v>
      </c>
      <c r="J529">
        <f t="shared" si="48"/>
        <v>2</v>
      </c>
      <c r="K529" s="2">
        <v>32</v>
      </c>
      <c r="L529" s="3">
        <v>3245.73</v>
      </c>
      <c r="M529" s="4">
        <v>0.09</v>
      </c>
      <c r="N529" s="5" t="s">
        <v>23</v>
      </c>
      <c r="O529" s="3">
        <v>569.57000000000005</v>
      </c>
      <c r="P529" s="3">
        <v>110.98</v>
      </c>
      <c r="Q529" s="3">
        <v>13.99</v>
      </c>
      <c r="R529" s="5" t="s">
        <v>946</v>
      </c>
      <c r="S529" s="5" t="s">
        <v>947</v>
      </c>
      <c r="T529" s="5" t="str">
        <f t="shared" si="49"/>
        <v>Hilary Holden</v>
      </c>
      <c r="U529" t="s">
        <v>855</v>
      </c>
      <c r="V529" s="5" t="s">
        <v>47</v>
      </c>
      <c r="W529" s="5" t="s">
        <v>57</v>
      </c>
      <c r="X529" s="5" t="s">
        <v>58</v>
      </c>
      <c r="Y529" s="5" t="s">
        <v>948</v>
      </c>
      <c r="Z529" s="5" t="s">
        <v>56</v>
      </c>
      <c r="AA529" s="4">
        <v>0.69</v>
      </c>
      <c r="AB529" s="1">
        <v>41164</v>
      </c>
      <c r="AC529" s="1">
        <v>22071</v>
      </c>
      <c r="AD529">
        <f t="shared" si="50"/>
        <v>2</v>
      </c>
      <c r="AE529">
        <f t="shared" ca="1" si="51"/>
        <v>64</v>
      </c>
      <c r="AF529" t="str">
        <f t="shared" ca="1" si="52"/>
        <v>18-64</v>
      </c>
      <c r="AG529" s="3">
        <f t="shared" si="53"/>
        <v>3.9021911875000002</v>
      </c>
      <c r="AH529" t="str">
        <f>_xlfn.IFNA(VLOOKUP(Sales_Transactions[[#This Row],[Order ID]],Returned_Items[#All],2,FALSE),"Not Returned")</f>
        <v>Not Returned</v>
      </c>
    </row>
    <row r="530" spans="1:34" x14ac:dyDescent="0.25">
      <c r="A530">
        <v>11362</v>
      </c>
      <c r="C530" t="s">
        <v>945</v>
      </c>
      <c r="D530" s="2" t="str">
        <f>TEXT(MID(Sales_Transactions[[#This Row],[Order Date]],2,5),"d/m/yyy")</f>
        <v>10/9/2012</v>
      </c>
      <c r="E530" s="2" t="str">
        <f>TEXT(MID(Sales_Transactions[[#This Row],[Order Date]],2,5),"d")</f>
        <v>10</v>
      </c>
      <c r="F530" s="2" t="str">
        <f>TEXT(MID(Sales_Transactions[[#This Row],[Order Date]],2,5),"m")</f>
        <v>9</v>
      </c>
      <c r="G530" s="2" t="str">
        <f>TEXT(MID(Sales_Transactions[[#This Row],[Order Date]],2,5),"yyy")</f>
        <v>2012</v>
      </c>
      <c r="H530" s="2" t="str">
        <f>TEXT(MID(Sales_Transactions[[#This Row],[Order Date]],2,5),"yyy/m")</f>
        <v>2012/9</v>
      </c>
      <c r="I530" t="s">
        <v>22</v>
      </c>
      <c r="J530">
        <f t="shared" si="48"/>
        <v>2</v>
      </c>
      <c r="K530" s="2">
        <v>27</v>
      </c>
      <c r="L530" s="3">
        <v>63.02</v>
      </c>
      <c r="M530" s="4">
        <v>7.0000000000000007E-2</v>
      </c>
      <c r="N530" s="5" t="s">
        <v>23</v>
      </c>
      <c r="O530" s="3">
        <v>-119.66</v>
      </c>
      <c r="P530" s="3">
        <v>2.1800000000000002</v>
      </c>
      <c r="Q530" s="3">
        <v>5</v>
      </c>
      <c r="R530" s="5" t="s">
        <v>946</v>
      </c>
      <c r="S530" s="5" t="s">
        <v>947</v>
      </c>
      <c r="T530" s="5" t="str">
        <f t="shared" si="49"/>
        <v>Hilary Holden</v>
      </c>
      <c r="U530" t="s">
        <v>855</v>
      </c>
      <c r="V530" s="5" t="s">
        <v>47</v>
      </c>
      <c r="W530" s="5" t="s">
        <v>28</v>
      </c>
      <c r="X530" s="5" t="s">
        <v>221</v>
      </c>
      <c r="Y530" s="5" t="s">
        <v>949</v>
      </c>
      <c r="Z530" s="5" t="s">
        <v>84</v>
      </c>
      <c r="AA530" s="4">
        <v>0.81</v>
      </c>
      <c r="AB530" s="1">
        <v>41164</v>
      </c>
      <c r="AC530" s="1">
        <v>22512</v>
      </c>
      <c r="AD530">
        <f t="shared" si="50"/>
        <v>2</v>
      </c>
      <c r="AE530">
        <f t="shared" ca="1" si="51"/>
        <v>62</v>
      </c>
      <c r="AF530" t="str">
        <f t="shared" ca="1" si="52"/>
        <v>18-64</v>
      </c>
      <c r="AG530" s="3">
        <f t="shared" si="53"/>
        <v>0.26586940740740739</v>
      </c>
      <c r="AH530" t="str">
        <f>_xlfn.IFNA(VLOOKUP(Sales_Transactions[[#This Row],[Order ID]],Returned_Items[#All],2,FALSE),"Not Returned")</f>
        <v>Not Returned</v>
      </c>
    </row>
    <row r="531" spans="1:34" x14ac:dyDescent="0.25">
      <c r="A531">
        <v>11362</v>
      </c>
      <c r="C531" t="s">
        <v>945</v>
      </c>
      <c r="D531" s="2" t="str">
        <f>TEXT(MID(Sales_Transactions[[#This Row],[Order Date]],2,5),"d/m/yyy")</f>
        <v>10/9/2012</v>
      </c>
      <c r="E531" s="2" t="str">
        <f>TEXT(MID(Sales_Transactions[[#This Row],[Order Date]],2,5),"d")</f>
        <v>10</v>
      </c>
      <c r="F531" s="2" t="str">
        <f>TEXT(MID(Sales_Transactions[[#This Row],[Order Date]],2,5),"m")</f>
        <v>9</v>
      </c>
      <c r="G531" s="2" t="str">
        <f>TEXT(MID(Sales_Transactions[[#This Row],[Order Date]],2,5),"yyy")</f>
        <v>2012</v>
      </c>
      <c r="H531" s="2" t="str">
        <f>TEXT(MID(Sales_Transactions[[#This Row],[Order Date]],2,5),"yyy/m")</f>
        <v>2012/9</v>
      </c>
      <c r="I531" t="s">
        <v>22</v>
      </c>
      <c r="J531">
        <f t="shared" si="48"/>
        <v>2</v>
      </c>
      <c r="K531" s="2">
        <v>9</v>
      </c>
      <c r="L531" s="3">
        <v>6420.87</v>
      </c>
      <c r="M531" s="4">
        <v>0.02</v>
      </c>
      <c r="N531" s="5" t="s">
        <v>23</v>
      </c>
      <c r="O531" s="3">
        <v>-690.21</v>
      </c>
      <c r="P531" s="3">
        <v>699.99</v>
      </c>
      <c r="Q531" s="3">
        <v>24.49</v>
      </c>
      <c r="R531" s="5" t="s">
        <v>946</v>
      </c>
      <c r="S531" s="5" t="s">
        <v>947</v>
      </c>
      <c r="T531" s="5" t="str">
        <f t="shared" si="49"/>
        <v>Hilary Holden</v>
      </c>
      <c r="U531" t="s">
        <v>855</v>
      </c>
      <c r="V531" s="5" t="s">
        <v>47</v>
      </c>
      <c r="W531" s="5" t="s">
        <v>48</v>
      </c>
      <c r="X531" s="5" t="s">
        <v>131</v>
      </c>
      <c r="Y531" s="5" t="s">
        <v>673</v>
      </c>
      <c r="Z531" s="5" t="s">
        <v>31</v>
      </c>
      <c r="AA531" s="4">
        <v>0.41</v>
      </c>
      <c r="AB531" s="1">
        <v>41167</v>
      </c>
      <c r="AC531" s="1">
        <v>22601</v>
      </c>
      <c r="AD531">
        <f t="shared" si="50"/>
        <v>5</v>
      </c>
      <c r="AE531">
        <f t="shared" ca="1" si="51"/>
        <v>62</v>
      </c>
      <c r="AF531" t="str">
        <f t="shared" ca="1" si="52"/>
        <v>18-64</v>
      </c>
      <c r="AG531" s="3">
        <f t="shared" si="53"/>
        <v>80.482222444444446</v>
      </c>
      <c r="AH531" t="str">
        <f>_xlfn.IFNA(VLOOKUP(Sales_Transactions[[#This Row],[Order ID]],Returned_Items[#All],2,FALSE),"Not Returned")</f>
        <v>Not Returned</v>
      </c>
    </row>
    <row r="532" spans="1:34" x14ac:dyDescent="0.25">
      <c r="A532">
        <v>11362</v>
      </c>
      <c r="C532" t="s">
        <v>945</v>
      </c>
      <c r="D532" s="2" t="str">
        <f>TEXT(MID(Sales_Transactions[[#This Row],[Order Date]],2,5),"d/m/yyy")</f>
        <v>10/9/2012</v>
      </c>
      <c r="E532" s="2" t="str">
        <f>TEXT(MID(Sales_Transactions[[#This Row],[Order Date]],2,5),"d")</f>
        <v>10</v>
      </c>
      <c r="F532" s="2" t="str">
        <f>TEXT(MID(Sales_Transactions[[#This Row],[Order Date]],2,5),"m")</f>
        <v>9</v>
      </c>
      <c r="G532" s="2" t="str">
        <f>TEXT(MID(Sales_Transactions[[#This Row],[Order Date]],2,5),"yyy")</f>
        <v>2012</v>
      </c>
      <c r="H532" s="2" t="str">
        <f>TEXT(MID(Sales_Transactions[[#This Row],[Order Date]],2,5),"yyy/m")</f>
        <v>2012/9</v>
      </c>
      <c r="I532" t="s">
        <v>22</v>
      </c>
      <c r="J532">
        <f t="shared" si="48"/>
        <v>2</v>
      </c>
      <c r="K532" s="2">
        <v>25</v>
      </c>
      <c r="L532" s="3">
        <v>2407.6930000000002</v>
      </c>
      <c r="M532" s="4">
        <v>0.04</v>
      </c>
      <c r="N532" s="5" t="s">
        <v>23</v>
      </c>
      <c r="O532" s="3">
        <v>424.14</v>
      </c>
      <c r="P532" s="3">
        <v>110.99</v>
      </c>
      <c r="Q532" s="3">
        <v>8.99</v>
      </c>
      <c r="R532" s="5" t="s">
        <v>946</v>
      </c>
      <c r="S532" s="5" t="s">
        <v>947</v>
      </c>
      <c r="T532" s="5" t="str">
        <f t="shared" si="49"/>
        <v>Hilary Holden</v>
      </c>
      <c r="U532" t="s">
        <v>855</v>
      </c>
      <c r="V532" s="5" t="s">
        <v>47</v>
      </c>
      <c r="W532" s="5" t="s">
        <v>48</v>
      </c>
      <c r="X532" s="5" t="s">
        <v>49</v>
      </c>
      <c r="Y532" s="5" t="s">
        <v>950</v>
      </c>
      <c r="Z532" s="5" t="s">
        <v>43</v>
      </c>
      <c r="AA532" s="4">
        <v>0.56999999999999995</v>
      </c>
      <c r="AB532" s="1">
        <v>41166</v>
      </c>
      <c r="AC532" s="1">
        <v>22488</v>
      </c>
      <c r="AD532">
        <f t="shared" si="50"/>
        <v>4</v>
      </c>
      <c r="AE532">
        <f t="shared" ca="1" si="51"/>
        <v>63</v>
      </c>
      <c r="AF532" t="str">
        <f t="shared" ca="1" si="52"/>
        <v>18-64</v>
      </c>
      <c r="AG532" s="3">
        <f t="shared" si="53"/>
        <v>4.7974241599999994</v>
      </c>
      <c r="AH532" t="str">
        <f>_xlfn.IFNA(VLOOKUP(Sales_Transactions[[#This Row],[Order ID]],Returned_Items[#All],2,FALSE),"Not Returned")</f>
        <v>Not Returned</v>
      </c>
    </row>
    <row r="533" spans="1:34" x14ac:dyDescent="0.25">
      <c r="A533">
        <v>11968</v>
      </c>
      <c r="C533" t="s">
        <v>951</v>
      </c>
      <c r="D533" s="2" t="str">
        <f>TEXT(MID(Sales_Transactions[[#This Row],[Order Date]],2,5),"d/m/yyy")</f>
        <v>16/3/2011</v>
      </c>
      <c r="E533" s="2" t="str">
        <f>TEXT(MID(Sales_Transactions[[#This Row],[Order Date]],2,5),"d")</f>
        <v>16</v>
      </c>
      <c r="F533" s="2" t="str">
        <f>TEXT(MID(Sales_Transactions[[#This Row],[Order Date]],2,5),"m")</f>
        <v>3</v>
      </c>
      <c r="G533" s="2" t="str">
        <f>TEXT(MID(Sales_Transactions[[#This Row],[Order Date]],2,5),"yyy")</f>
        <v>2011</v>
      </c>
      <c r="H533" s="2" t="str">
        <f>TEXT(MID(Sales_Transactions[[#This Row],[Order Date]],2,5),"yyy/m")</f>
        <v>2011/3</v>
      </c>
      <c r="I533" t="s">
        <v>22</v>
      </c>
      <c r="J533">
        <f t="shared" si="48"/>
        <v>2</v>
      </c>
      <c r="K533" s="2">
        <v>31</v>
      </c>
      <c r="L533" s="3">
        <v>109.49</v>
      </c>
      <c r="M533" s="4">
        <v>0.04</v>
      </c>
      <c r="N533" s="5" t="s">
        <v>23</v>
      </c>
      <c r="O533" s="3">
        <v>26.09</v>
      </c>
      <c r="P533" s="3">
        <v>3.38</v>
      </c>
      <c r="Q533" s="3">
        <v>0.85</v>
      </c>
      <c r="R533" s="5" t="s">
        <v>922</v>
      </c>
      <c r="S533" s="5" t="s">
        <v>923</v>
      </c>
      <c r="T533" s="5" t="str">
        <f t="shared" si="49"/>
        <v>Christopher Schild</v>
      </c>
      <c r="U533" t="s">
        <v>855</v>
      </c>
      <c r="V533" s="5" t="s">
        <v>47</v>
      </c>
      <c r="W533" s="5" t="s">
        <v>28</v>
      </c>
      <c r="X533" s="5" t="s">
        <v>124</v>
      </c>
      <c r="Y533" s="5" t="s">
        <v>952</v>
      </c>
      <c r="Z533" s="5" t="s">
        <v>84</v>
      </c>
      <c r="AA533" s="4">
        <v>0.48</v>
      </c>
      <c r="AB533" s="1">
        <v>40618</v>
      </c>
      <c r="AC533" s="1">
        <v>22288</v>
      </c>
      <c r="AD533">
        <f t="shared" si="50"/>
        <v>0</v>
      </c>
      <c r="AE533">
        <f t="shared" ca="1" si="51"/>
        <v>63</v>
      </c>
      <c r="AF533" t="str">
        <f t="shared" ca="1" si="52"/>
        <v>18-64</v>
      </c>
      <c r="AG533" s="3">
        <f t="shared" si="53"/>
        <v>0.136408</v>
      </c>
      <c r="AH533" t="str">
        <f>_xlfn.IFNA(VLOOKUP(Sales_Transactions[[#This Row],[Order ID]],Returned_Items[#All],2,FALSE),"Not Returned")</f>
        <v>Not Returned</v>
      </c>
    </row>
    <row r="534" spans="1:34" x14ac:dyDescent="0.25">
      <c r="A534">
        <v>12293</v>
      </c>
      <c r="C534" t="s">
        <v>953</v>
      </c>
      <c r="D534" s="2" t="str">
        <f>TEXT(MID(Sales_Transactions[[#This Row],[Order Date]],2,5),"d/m/yyy")</f>
        <v>18/6/2011</v>
      </c>
      <c r="E534" s="2" t="str">
        <f>TEXT(MID(Sales_Transactions[[#This Row],[Order Date]],2,5),"d")</f>
        <v>18</v>
      </c>
      <c r="F534" s="2" t="str">
        <f>TEXT(MID(Sales_Transactions[[#This Row],[Order Date]],2,5),"m")</f>
        <v>6</v>
      </c>
      <c r="G534" s="2" t="str">
        <f>TEXT(MID(Sales_Transactions[[#This Row],[Order Date]],2,5),"yyy")</f>
        <v>2011</v>
      </c>
      <c r="H534" s="2" t="str">
        <f>TEXT(MID(Sales_Transactions[[#This Row],[Order Date]],2,5),"yyy/m")</f>
        <v>2011/6</v>
      </c>
      <c r="I534" t="s">
        <v>33</v>
      </c>
      <c r="J534">
        <f t="shared" si="48"/>
        <v>4</v>
      </c>
      <c r="K534" s="2">
        <v>31</v>
      </c>
      <c r="L534" s="3">
        <v>283.17</v>
      </c>
      <c r="M534" s="4">
        <v>0</v>
      </c>
      <c r="N534" s="5" t="s">
        <v>23</v>
      </c>
      <c r="O534" s="3">
        <v>119.64</v>
      </c>
      <c r="P534" s="3">
        <v>8.74</v>
      </c>
      <c r="Q534" s="3">
        <v>1.39</v>
      </c>
      <c r="R534" s="5" t="s">
        <v>890</v>
      </c>
      <c r="S534" s="5" t="s">
        <v>891</v>
      </c>
      <c r="T534" s="5" t="str">
        <f t="shared" si="49"/>
        <v>Harold Engle</v>
      </c>
      <c r="U534" t="s">
        <v>855</v>
      </c>
      <c r="V534" s="5" t="s">
        <v>74</v>
      </c>
      <c r="W534" s="5" t="s">
        <v>28</v>
      </c>
      <c r="X534" s="5" t="s">
        <v>98</v>
      </c>
      <c r="Y534" s="5" t="s">
        <v>954</v>
      </c>
      <c r="Z534" s="5" t="s">
        <v>43</v>
      </c>
      <c r="AA534" s="4">
        <v>0.38</v>
      </c>
      <c r="AB534" s="1">
        <v>40713</v>
      </c>
      <c r="AC534" s="1">
        <v>22338</v>
      </c>
      <c r="AD534">
        <f t="shared" si="50"/>
        <v>1</v>
      </c>
      <c r="AE534">
        <f t="shared" ca="1" si="51"/>
        <v>63</v>
      </c>
      <c r="AF534" t="str">
        <f t="shared" ca="1" si="52"/>
        <v>18-64</v>
      </c>
      <c r="AG534" s="3">
        <f t="shared" si="53"/>
        <v>0.3267741935483871</v>
      </c>
      <c r="AH534" t="str">
        <f>_xlfn.IFNA(VLOOKUP(Sales_Transactions[[#This Row],[Order ID]],Returned_Items[#All],2,FALSE),"Not Returned")</f>
        <v>Not Returned</v>
      </c>
    </row>
    <row r="535" spans="1:34" x14ac:dyDescent="0.25">
      <c r="A535">
        <v>12773</v>
      </c>
      <c r="C535" t="s">
        <v>955</v>
      </c>
      <c r="D535" s="2" t="str">
        <f>TEXT(MID(Sales_Transactions[[#This Row],[Order Date]],2,5),"d/m/yyy")</f>
        <v>11/1/2011</v>
      </c>
      <c r="E535" s="2" t="str">
        <f>TEXT(MID(Sales_Transactions[[#This Row],[Order Date]],2,5),"d")</f>
        <v>11</v>
      </c>
      <c r="F535" s="2" t="str">
        <f>TEXT(MID(Sales_Transactions[[#This Row],[Order Date]],2,5),"m")</f>
        <v>1</v>
      </c>
      <c r="G535" s="2" t="str">
        <f>TEXT(MID(Sales_Transactions[[#This Row],[Order Date]],2,5),"yyy")</f>
        <v>2011</v>
      </c>
      <c r="H535" s="2" t="str">
        <f>TEXT(MID(Sales_Transactions[[#This Row],[Order Date]],2,5),"yyy/m")</f>
        <v>2011/1</v>
      </c>
      <c r="I535" t="s">
        <v>22</v>
      </c>
      <c r="J535">
        <f t="shared" si="48"/>
        <v>2</v>
      </c>
      <c r="K535" s="2">
        <v>6</v>
      </c>
      <c r="L535" s="3">
        <v>17</v>
      </c>
      <c r="M535" s="4">
        <v>7.0000000000000007E-2</v>
      </c>
      <c r="N535" s="5" t="s">
        <v>23</v>
      </c>
      <c r="O535" s="3">
        <v>-4.6100000000000003</v>
      </c>
      <c r="P535" s="3">
        <v>2.78</v>
      </c>
      <c r="Q535" s="3">
        <v>1.49</v>
      </c>
      <c r="R535" s="5" t="s">
        <v>956</v>
      </c>
      <c r="S535" s="5" t="s">
        <v>957</v>
      </c>
      <c r="T535" s="5" t="str">
        <f t="shared" si="49"/>
        <v>Greg Guthrie</v>
      </c>
      <c r="U535" t="s">
        <v>855</v>
      </c>
      <c r="V535" s="5" t="s">
        <v>47</v>
      </c>
      <c r="W535" s="5" t="s">
        <v>28</v>
      </c>
      <c r="X535" s="5" t="s">
        <v>41</v>
      </c>
      <c r="Y535" s="5" t="s">
        <v>958</v>
      </c>
      <c r="Z535" s="5" t="s">
        <v>43</v>
      </c>
      <c r="AA535" s="4">
        <v>0.39</v>
      </c>
      <c r="AB535" s="1">
        <v>40556</v>
      </c>
      <c r="AC535" s="1">
        <v>22483</v>
      </c>
      <c r="AD535">
        <f t="shared" si="50"/>
        <v>2</v>
      </c>
      <c r="AE535">
        <f t="shared" ca="1" si="51"/>
        <v>63</v>
      </c>
      <c r="AF535" t="str">
        <f t="shared" ca="1" si="52"/>
        <v>18-64</v>
      </c>
      <c r="AG535" s="3">
        <f t="shared" si="53"/>
        <v>0.71134233333333341</v>
      </c>
      <c r="AH535" t="str">
        <f>_xlfn.IFNA(VLOOKUP(Sales_Transactions[[#This Row],[Order ID]],Returned_Items[#All],2,FALSE),"Not Returned")</f>
        <v>Not Returned</v>
      </c>
    </row>
    <row r="536" spans="1:34" x14ac:dyDescent="0.25">
      <c r="A536">
        <v>12773</v>
      </c>
      <c r="C536" t="s">
        <v>955</v>
      </c>
      <c r="D536" s="2" t="str">
        <f>TEXT(MID(Sales_Transactions[[#This Row],[Order Date]],2,5),"d/m/yyy")</f>
        <v>11/1/2011</v>
      </c>
      <c r="E536" s="2" t="str">
        <f>TEXT(MID(Sales_Transactions[[#This Row],[Order Date]],2,5),"d")</f>
        <v>11</v>
      </c>
      <c r="F536" s="2" t="str">
        <f>TEXT(MID(Sales_Transactions[[#This Row],[Order Date]],2,5),"m")</f>
        <v>1</v>
      </c>
      <c r="G536" s="2" t="str">
        <f>TEXT(MID(Sales_Transactions[[#This Row],[Order Date]],2,5),"yyy")</f>
        <v>2011</v>
      </c>
      <c r="H536" s="2" t="str">
        <f>TEXT(MID(Sales_Transactions[[#This Row],[Order Date]],2,5),"yyy/m")</f>
        <v>2011/1</v>
      </c>
      <c r="I536" t="s">
        <v>22</v>
      </c>
      <c r="J536">
        <f t="shared" si="48"/>
        <v>2</v>
      </c>
      <c r="K536" s="2">
        <v>15</v>
      </c>
      <c r="L536" s="3">
        <v>67.41</v>
      </c>
      <c r="M536" s="4">
        <v>0.04</v>
      </c>
      <c r="N536" s="5" t="s">
        <v>23</v>
      </c>
      <c r="O536" s="3">
        <v>-49.6</v>
      </c>
      <c r="P536" s="3">
        <v>4.1399999999999997</v>
      </c>
      <c r="Q536" s="3">
        <v>6.6</v>
      </c>
      <c r="R536" s="5" t="s">
        <v>956</v>
      </c>
      <c r="S536" s="5" t="s">
        <v>957</v>
      </c>
      <c r="T536" s="5" t="str">
        <f t="shared" si="49"/>
        <v>Greg Guthrie</v>
      </c>
      <c r="U536" t="s">
        <v>855</v>
      </c>
      <c r="V536" s="5" t="s">
        <v>47</v>
      </c>
      <c r="W536" s="5" t="s">
        <v>57</v>
      </c>
      <c r="X536" s="5" t="s">
        <v>58</v>
      </c>
      <c r="Y536" s="5" t="s">
        <v>875</v>
      </c>
      <c r="Z536" s="5" t="s">
        <v>43</v>
      </c>
      <c r="AA536" s="4">
        <v>0.49</v>
      </c>
      <c r="AB536" s="1">
        <v>40563</v>
      </c>
      <c r="AC536" s="1">
        <v>22963</v>
      </c>
      <c r="AD536">
        <f t="shared" si="50"/>
        <v>9</v>
      </c>
      <c r="AE536">
        <f t="shared" ca="1" si="51"/>
        <v>61</v>
      </c>
      <c r="AF536" t="str">
        <f t="shared" ca="1" si="52"/>
        <v>18-64</v>
      </c>
      <c r="AG536" s="3">
        <f t="shared" si="53"/>
        <v>0.71588960000000001</v>
      </c>
      <c r="AH536" t="str">
        <f>_xlfn.IFNA(VLOOKUP(Sales_Transactions[[#This Row],[Order ID]],Returned_Items[#All],2,FALSE),"Not Returned")</f>
        <v>Not Returned</v>
      </c>
    </row>
    <row r="537" spans="1:34" x14ac:dyDescent="0.25">
      <c r="A537">
        <v>12773</v>
      </c>
      <c r="C537" t="s">
        <v>955</v>
      </c>
      <c r="D537" s="2" t="str">
        <f>TEXT(MID(Sales_Transactions[[#This Row],[Order Date]],2,5),"d/m/yyy")</f>
        <v>11/1/2011</v>
      </c>
      <c r="E537" s="2" t="str">
        <f>TEXT(MID(Sales_Transactions[[#This Row],[Order Date]],2,5),"d")</f>
        <v>11</v>
      </c>
      <c r="F537" s="2" t="str">
        <f>TEXT(MID(Sales_Transactions[[#This Row],[Order Date]],2,5),"m")</f>
        <v>1</v>
      </c>
      <c r="G537" s="2" t="str">
        <f>TEXT(MID(Sales_Transactions[[#This Row],[Order Date]],2,5),"yyy")</f>
        <v>2011</v>
      </c>
      <c r="H537" s="2" t="str">
        <f>TEXT(MID(Sales_Transactions[[#This Row],[Order Date]],2,5),"yyy/m")</f>
        <v>2011/1</v>
      </c>
      <c r="I537" t="s">
        <v>22</v>
      </c>
      <c r="J537">
        <f t="shared" si="48"/>
        <v>2</v>
      </c>
      <c r="K537" s="2">
        <v>19</v>
      </c>
      <c r="L537" s="3">
        <v>130.66999999999999</v>
      </c>
      <c r="M537" s="4">
        <v>0.05</v>
      </c>
      <c r="N537" s="5" t="s">
        <v>23</v>
      </c>
      <c r="O537" s="3">
        <v>-77.180000000000007</v>
      </c>
      <c r="P537" s="3">
        <v>6.48</v>
      </c>
      <c r="Q537" s="3">
        <v>7.86</v>
      </c>
      <c r="R537" s="5" t="s">
        <v>956</v>
      </c>
      <c r="S537" s="5" t="s">
        <v>957</v>
      </c>
      <c r="T537" s="5" t="str">
        <f t="shared" si="49"/>
        <v>Greg Guthrie</v>
      </c>
      <c r="U537" t="s">
        <v>855</v>
      </c>
      <c r="V537" s="5" t="s">
        <v>47</v>
      </c>
      <c r="W537" s="5" t="s">
        <v>28</v>
      </c>
      <c r="X537" s="5" t="s">
        <v>75</v>
      </c>
      <c r="Y537" s="5" t="s">
        <v>225</v>
      </c>
      <c r="Z537" s="5" t="s">
        <v>43</v>
      </c>
      <c r="AA537" s="4">
        <v>0.37</v>
      </c>
      <c r="AB537" s="1">
        <v>40559</v>
      </c>
      <c r="AC537" s="1">
        <v>22830</v>
      </c>
      <c r="AD537">
        <f t="shared" si="50"/>
        <v>5</v>
      </c>
      <c r="AE537">
        <f t="shared" ca="1" si="51"/>
        <v>62</v>
      </c>
      <c r="AF537" t="str">
        <f t="shared" ca="1" si="52"/>
        <v>18-64</v>
      </c>
      <c r="AG537" s="3">
        <f t="shared" si="53"/>
        <v>0.75456631578947375</v>
      </c>
      <c r="AH537" t="str">
        <f>_xlfn.IFNA(VLOOKUP(Sales_Transactions[[#This Row],[Order ID]],Returned_Items[#All],2,FALSE),"Not Returned")</f>
        <v>Not Returned</v>
      </c>
    </row>
    <row r="538" spans="1:34" x14ac:dyDescent="0.25">
      <c r="A538">
        <v>12773</v>
      </c>
      <c r="C538" t="s">
        <v>955</v>
      </c>
      <c r="D538" s="2" t="str">
        <f>TEXT(MID(Sales_Transactions[[#This Row],[Order Date]],2,5),"d/m/yyy")</f>
        <v>11/1/2011</v>
      </c>
      <c r="E538" s="2" t="str">
        <f>TEXT(MID(Sales_Transactions[[#This Row],[Order Date]],2,5),"d")</f>
        <v>11</v>
      </c>
      <c r="F538" s="2" t="str">
        <f>TEXT(MID(Sales_Transactions[[#This Row],[Order Date]],2,5),"m")</f>
        <v>1</v>
      </c>
      <c r="G538" s="2" t="str">
        <f>TEXT(MID(Sales_Transactions[[#This Row],[Order Date]],2,5),"yyy")</f>
        <v>2011</v>
      </c>
      <c r="H538" s="2" t="str">
        <f>TEXT(MID(Sales_Transactions[[#This Row],[Order Date]],2,5),"yyy/m")</f>
        <v>2011/1</v>
      </c>
      <c r="I538" t="s">
        <v>22</v>
      </c>
      <c r="J538">
        <f t="shared" si="48"/>
        <v>2</v>
      </c>
      <c r="K538" s="2">
        <v>21</v>
      </c>
      <c r="L538" s="3">
        <v>77.62</v>
      </c>
      <c r="M538" s="4">
        <v>0.01</v>
      </c>
      <c r="N538" s="5" t="s">
        <v>23</v>
      </c>
      <c r="O538" s="3">
        <v>-50.88</v>
      </c>
      <c r="P538" s="3">
        <v>3.28</v>
      </c>
      <c r="Q538" s="3">
        <v>3.97</v>
      </c>
      <c r="R538" s="5" t="s">
        <v>956</v>
      </c>
      <c r="S538" s="5" t="s">
        <v>957</v>
      </c>
      <c r="T538" s="5" t="str">
        <f t="shared" si="49"/>
        <v>Greg Guthrie</v>
      </c>
      <c r="U538" t="s">
        <v>855</v>
      </c>
      <c r="V538" s="5" t="s">
        <v>47</v>
      </c>
      <c r="W538" s="5" t="s">
        <v>28</v>
      </c>
      <c r="X538" s="5" t="s">
        <v>124</v>
      </c>
      <c r="Y538" s="5" t="s">
        <v>959</v>
      </c>
      <c r="Z538" s="5" t="s">
        <v>84</v>
      </c>
      <c r="AA538" s="4">
        <v>0.56000000000000005</v>
      </c>
      <c r="AB538" s="1">
        <v>40559</v>
      </c>
      <c r="AC538" s="1">
        <v>22753</v>
      </c>
      <c r="AD538">
        <f t="shared" si="50"/>
        <v>5</v>
      </c>
      <c r="AE538">
        <f t="shared" ca="1" si="51"/>
        <v>62</v>
      </c>
      <c r="AF538" t="str">
        <f t="shared" ca="1" si="52"/>
        <v>18-64</v>
      </c>
      <c r="AG538" s="3">
        <f t="shared" si="53"/>
        <v>0.34522247619047619</v>
      </c>
      <c r="AH538" t="str">
        <f>_xlfn.IFNA(VLOOKUP(Sales_Transactions[[#This Row],[Order ID]],Returned_Items[#All],2,FALSE),"Not Returned")</f>
        <v>Not Returned</v>
      </c>
    </row>
    <row r="539" spans="1:34" x14ac:dyDescent="0.25">
      <c r="A539">
        <v>12934</v>
      </c>
      <c r="C539" t="s">
        <v>960</v>
      </c>
      <c r="D539" s="2" t="str">
        <f>TEXT(MID(Sales_Transactions[[#This Row],[Order Date]],2,5),"d/m/yyy")</f>
        <v>5/3/2009</v>
      </c>
      <c r="E539" s="2" t="str">
        <f>TEXT(MID(Sales_Transactions[[#This Row],[Order Date]],2,5),"d")</f>
        <v>5</v>
      </c>
      <c r="F539" s="2" t="str">
        <f>TEXT(MID(Sales_Transactions[[#This Row],[Order Date]],2,5),"m")</f>
        <v>3</v>
      </c>
      <c r="G539" s="2" t="str">
        <f>TEXT(MID(Sales_Transactions[[#This Row],[Order Date]],2,5),"yyy")</f>
        <v>2009</v>
      </c>
      <c r="H539" s="2" t="str">
        <f>TEXT(MID(Sales_Transactions[[#This Row],[Order Date]],2,5),"yyy/m")</f>
        <v>2009/3</v>
      </c>
      <c r="I539" t="s">
        <v>52</v>
      </c>
      <c r="J539">
        <f t="shared" si="48"/>
        <v>1</v>
      </c>
      <c r="K539" s="2">
        <v>45</v>
      </c>
      <c r="L539" s="3">
        <v>440.39</v>
      </c>
      <c r="M539" s="4">
        <v>0.05</v>
      </c>
      <c r="N539" s="5" t="s">
        <v>23</v>
      </c>
      <c r="O539" s="3">
        <v>186.64</v>
      </c>
      <c r="P539" s="3">
        <v>9.7799999999999994</v>
      </c>
      <c r="Q539" s="3">
        <v>1.39</v>
      </c>
      <c r="R539" s="5" t="s">
        <v>898</v>
      </c>
      <c r="S539" s="5" t="s">
        <v>899</v>
      </c>
      <c r="T539" s="5" t="str">
        <f t="shared" si="49"/>
        <v>Guy Armstrong</v>
      </c>
      <c r="U539" t="s">
        <v>855</v>
      </c>
      <c r="V539" s="5" t="s">
        <v>47</v>
      </c>
      <c r="W539" s="5" t="s">
        <v>28</v>
      </c>
      <c r="X539" s="5" t="s">
        <v>98</v>
      </c>
      <c r="Y539" s="5" t="s">
        <v>961</v>
      </c>
      <c r="Z539" s="5" t="s">
        <v>43</v>
      </c>
      <c r="AA539" s="4">
        <v>0.39</v>
      </c>
      <c r="AB539" s="1">
        <v>39878</v>
      </c>
      <c r="AC539" s="1">
        <v>22729</v>
      </c>
      <c r="AD539">
        <f t="shared" si="50"/>
        <v>1</v>
      </c>
      <c r="AE539">
        <f t="shared" ca="1" si="51"/>
        <v>62</v>
      </c>
      <c r="AF539" t="str">
        <f t="shared" ca="1" si="52"/>
        <v>18-64</v>
      </c>
      <c r="AG539" s="3">
        <f t="shared" si="53"/>
        <v>0.24811355555555556</v>
      </c>
      <c r="AH539" t="str">
        <f>_xlfn.IFNA(VLOOKUP(Sales_Transactions[[#This Row],[Order ID]],Returned_Items[#All],2,FALSE),"Not Returned")</f>
        <v>Not Returned</v>
      </c>
    </row>
    <row r="540" spans="1:34" x14ac:dyDescent="0.25">
      <c r="A540">
        <v>12934</v>
      </c>
      <c r="C540" t="s">
        <v>960</v>
      </c>
      <c r="D540" s="2" t="str">
        <f>TEXT(MID(Sales_Transactions[[#This Row],[Order Date]],2,5),"d/m/yyy")</f>
        <v>5/3/2009</v>
      </c>
      <c r="E540" s="2" t="str">
        <f>TEXT(MID(Sales_Transactions[[#This Row],[Order Date]],2,5),"d")</f>
        <v>5</v>
      </c>
      <c r="F540" s="2" t="str">
        <f>TEXT(MID(Sales_Transactions[[#This Row],[Order Date]],2,5),"m")</f>
        <v>3</v>
      </c>
      <c r="G540" s="2" t="str">
        <f>TEXT(MID(Sales_Transactions[[#This Row],[Order Date]],2,5),"yyy")</f>
        <v>2009</v>
      </c>
      <c r="H540" s="2" t="str">
        <f>TEXT(MID(Sales_Transactions[[#This Row],[Order Date]],2,5),"yyy/m")</f>
        <v>2009/3</v>
      </c>
      <c r="I540" t="s">
        <v>52</v>
      </c>
      <c r="J540">
        <f t="shared" si="48"/>
        <v>1</v>
      </c>
      <c r="K540" s="2">
        <v>27</v>
      </c>
      <c r="L540" s="3">
        <v>96.99</v>
      </c>
      <c r="M540" s="4">
        <v>0.02</v>
      </c>
      <c r="N540" s="5" t="s">
        <v>67</v>
      </c>
      <c r="O540" s="3">
        <v>-66.349999999999994</v>
      </c>
      <c r="P540" s="3">
        <v>3.28</v>
      </c>
      <c r="Q540" s="3">
        <v>3.97</v>
      </c>
      <c r="R540" s="5" t="s">
        <v>898</v>
      </c>
      <c r="S540" s="5" t="s">
        <v>899</v>
      </c>
      <c r="T540" s="5" t="str">
        <f t="shared" si="49"/>
        <v>Guy Armstrong</v>
      </c>
      <c r="U540" t="s">
        <v>855</v>
      </c>
      <c r="V540" s="5" t="s">
        <v>47</v>
      </c>
      <c r="W540" s="5" t="s">
        <v>28</v>
      </c>
      <c r="X540" s="5" t="s">
        <v>124</v>
      </c>
      <c r="Y540" s="5" t="s">
        <v>962</v>
      </c>
      <c r="Z540" s="5" t="s">
        <v>84</v>
      </c>
      <c r="AA540" s="4">
        <v>0.56000000000000005</v>
      </c>
      <c r="AB540" s="1">
        <v>39878</v>
      </c>
      <c r="AC540" s="1">
        <v>23251</v>
      </c>
      <c r="AD540">
        <f t="shared" si="50"/>
        <v>1</v>
      </c>
      <c r="AE540">
        <f t="shared" ca="1" si="51"/>
        <v>60</v>
      </c>
      <c r="AF540" t="str">
        <f t="shared" ca="1" si="52"/>
        <v>18-64</v>
      </c>
      <c r="AG540" s="3">
        <f t="shared" si="53"/>
        <v>0.26849422222222219</v>
      </c>
      <c r="AH540" t="str">
        <f>_xlfn.IFNA(VLOOKUP(Sales_Transactions[[#This Row],[Order ID]],Returned_Items[#All],2,FALSE),"Not Returned")</f>
        <v>Not Returned</v>
      </c>
    </row>
    <row r="541" spans="1:34" x14ac:dyDescent="0.25">
      <c r="A541">
        <v>13120</v>
      </c>
      <c r="C541" t="s">
        <v>963</v>
      </c>
      <c r="D541" s="2" t="str">
        <f>TEXT(MID(Sales_Transactions[[#This Row],[Order Date]],2,5),"d/m/yyy")</f>
        <v>14/12/2009</v>
      </c>
      <c r="E541" s="2" t="str">
        <f>TEXT(MID(Sales_Transactions[[#This Row],[Order Date]],2,5),"d")</f>
        <v>14</v>
      </c>
      <c r="F541" s="2" t="str">
        <f>TEXT(MID(Sales_Transactions[[#This Row],[Order Date]],2,5),"m")</f>
        <v>12</v>
      </c>
      <c r="G541" s="2" t="str">
        <f>TEXT(MID(Sales_Transactions[[#This Row],[Order Date]],2,5),"yyy")</f>
        <v>2009</v>
      </c>
      <c r="H541" s="2" t="str">
        <f>TEXT(MID(Sales_Transactions[[#This Row],[Order Date]],2,5),"yyy/m")</f>
        <v>2009/12</v>
      </c>
      <c r="I541" t="s">
        <v>22</v>
      </c>
      <c r="J541">
        <f t="shared" si="48"/>
        <v>2</v>
      </c>
      <c r="K541" s="2">
        <v>46</v>
      </c>
      <c r="L541" s="3">
        <v>590.42999999999995</v>
      </c>
      <c r="M541" s="4">
        <v>0.09</v>
      </c>
      <c r="N541" s="5" t="s">
        <v>23</v>
      </c>
      <c r="O541" s="3">
        <v>82.59</v>
      </c>
      <c r="P541" s="3">
        <v>12.95</v>
      </c>
      <c r="Q541" s="3">
        <v>4.9800000000000004</v>
      </c>
      <c r="R541" s="5" t="s">
        <v>211</v>
      </c>
      <c r="S541" s="5" t="s">
        <v>929</v>
      </c>
      <c r="T541" s="5" t="str">
        <f t="shared" si="49"/>
        <v>Joy Smith</v>
      </c>
      <c r="U541" t="s">
        <v>855</v>
      </c>
      <c r="V541" s="5" t="s">
        <v>37</v>
      </c>
      <c r="W541" s="5" t="s">
        <v>28</v>
      </c>
      <c r="X541" s="5" t="s">
        <v>41</v>
      </c>
      <c r="Y541" s="5" t="s">
        <v>438</v>
      </c>
      <c r="Z541" s="5" t="s">
        <v>43</v>
      </c>
      <c r="AA541" s="4">
        <v>0.4</v>
      </c>
      <c r="AB541" s="1">
        <v>40168</v>
      </c>
      <c r="AC541" s="1">
        <v>23245</v>
      </c>
      <c r="AD541">
        <f t="shared" si="50"/>
        <v>7</v>
      </c>
      <c r="AE541">
        <f t="shared" ca="1" si="51"/>
        <v>60</v>
      </c>
      <c r="AF541" t="str">
        <f t="shared" ca="1" si="52"/>
        <v>18-64</v>
      </c>
      <c r="AG541" s="3">
        <f t="shared" si="53"/>
        <v>0.38952923913043486</v>
      </c>
      <c r="AH541" t="str">
        <f>_xlfn.IFNA(VLOOKUP(Sales_Transactions[[#This Row],[Order ID]],Returned_Items[#All],2,FALSE),"Not Returned")</f>
        <v>Not Returned</v>
      </c>
    </row>
    <row r="542" spans="1:34" x14ac:dyDescent="0.25">
      <c r="A542">
        <v>13120</v>
      </c>
      <c r="C542" t="s">
        <v>963</v>
      </c>
      <c r="D542" s="2" t="str">
        <f>TEXT(MID(Sales_Transactions[[#This Row],[Order Date]],2,5),"d/m/yyy")</f>
        <v>14/12/2009</v>
      </c>
      <c r="E542" s="2" t="str">
        <f>TEXT(MID(Sales_Transactions[[#This Row],[Order Date]],2,5),"d")</f>
        <v>14</v>
      </c>
      <c r="F542" s="2" t="str">
        <f>TEXT(MID(Sales_Transactions[[#This Row],[Order Date]],2,5),"m")</f>
        <v>12</v>
      </c>
      <c r="G542" s="2" t="str">
        <f>TEXT(MID(Sales_Transactions[[#This Row],[Order Date]],2,5),"yyy")</f>
        <v>2009</v>
      </c>
      <c r="H542" s="2" t="str">
        <f>TEXT(MID(Sales_Transactions[[#This Row],[Order Date]],2,5),"yyy/m")</f>
        <v>2009/12</v>
      </c>
      <c r="I542" t="s">
        <v>22</v>
      </c>
      <c r="J542">
        <f t="shared" si="48"/>
        <v>2</v>
      </c>
      <c r="K542" s="2">
        <v>8</v>
      </c>
      <c r="L542" s="3">
        <v>216.33</v>
      </c>
      <c r="M542" s="4">
        <v>0</v>
      </c>
      <c r="N542" s="5" t="s">
        <v>23</v>
      </c>
      <c r="O542" s="3">
        <v>-17.37</v>
      </c>
      <c r="P542" s="3">
        <v>24.92</v>
      </c>
      <c r="Q542" s="3">
        <v>12.98</v>
      </c>
      <c r="R542" s="5" t="s">
        <v>211</v>
      </c>
      <c r="S542" s="5" t="s">
        <v>929</v>
      </c>
      <c r="T542" s="5" t="str">
        <f t="shared" si="49"/>
        <v>Joy Smith</v>
      </c>
      <c r="U542" t="s">
        <v>855</v>
      </c>
      <c r="V542" s="5" t="s">
        <v>37</v>
      </c>
      <c r="W542" s="5" t="s">
        <v>28</v>
      </c>
      <c r="X542" s="5" t="s">
        <v>41</v>
      </c>
      <c r="Y542" s="5" t="s">
        <v>513</v>
      </c>
      <c r="Z542" s="5" t="s">
        <v>43</v>
      </c>
      <c r="AA542" s="4">
        <v>0.39</v>
      </c>
      <c r="AB542" s="1">
        <v>40161</v>
      </c>
      <c r="AC542" s="1">
        <v>23039</v>
      </c>
      <c r="AD542">
        <f t="shared" si="50"/>
        <v>0</v>
      </c>
      <c r="AE542">
        <f t="shared" ca="1" si="51"/>
        <v>61</v>
      </c>
      <c r="AF542" t="str">
        <f t="shared" ca="1" si="52"/>
        <v>18-64</v>
      </c>
      <c r="AG542" s="3">
        <f t="shared" si="53"/>
        <v>4.7375000000000007</v>
      </c>
      <c r="AH542" t="str">
        <f>_xlfn.IFNA(VLOOKUP(Sales_Transactions[[#This Row],[Order ID]],Returned_Items[#All],2,FALSE),"Not Returned")</f>
        <v>Not Returned</v>
      </c>
    </row>
    <row r="543" spans="1:34" x14ac:dyDescent="0.25">
      <c r="A543">
        <v>13604</v>
      </c>
      <c r="C543" t="s">
        <v>964</v>
      </c>
      <c r="D543" s="2" t="str">
        <f>TEXT(MID(Sales_Transactions[[#This Row],[Order Date]],2,5),"d/m/yyy")</f>
        <v>2/2/2009</v>
      </c>
      <c r="E543" s="2" t="str">
        <f>TEXT(MID(Sales_Transactions[[#This Row],[Order Date]],2,5),"d")</f>
        <v>2</v>
      </c>
      <c r="F543" s="2" t="str">
        <f>TEXT(MID(Sales_Transactions[[#This Row],[Order Date]],2,5),"m")</f>
        <v>2</v>
      </c>
      <c r="G543" s="2" t="str">
        <f>TEXT(MID(Sales_Transactions[[#This Row],[Order Date]],2,5),"yyy")</f>
        <v>2009</v>
      </c>
      <c r="H543" s="2" t="str">
        <f>TEXT(MID(Sales_Transactions[[#This Row],[Order Date]],2,5),"yyy/m")</f>
        <v>2009/2</v>
      </c>
      <c r="I543" t="s">
        <v>52</v>
      </c>
      <c r="J543">
        <f t="shared" si="48"/>
        <v>1</v>
      </c>
      <c r="K543" s="2">
        <v>38</v>
      </c>
      <c r="L543" s="3">
        <v>3152.75</v>
      </c>
      <c r="M543" s="4">
        <v>0.04</v>
      </c>
      <c r="N543" s="5" t="s">
        <v>23</v>
      </c>
      <c r="O543" s="3">
        <v>1166.4000000000001</v>
      </c>
      <c r="P543" s="3">
        <v>83.1</v>
      </c>
      <c r="Q543" s="3">
        <v>6.13</v>
      </c>
      <c r="R543" s="5" t="s">
        <v>911</v>
      </c>
      <c r="S543" s="5" t="s">
        <v>912</v>
      </c>
      <c r="T543" s="5" t="str">
        <f t="shared" si="49"/>
        <v>Erica Bern</v>
      </c>
      <c r="U543" t="s">
        <v>855</v>
      </c>
      <c r="V543" s="5" t="s">
        <v>47</v>
      </c>
      <c r="W543" s="5" t="s">
        <v>48</v>
      </c>
      <c r="X543" s="5" t="s">
        <v>87</v>
      </c>
      <c r="Y543" s="5" t="s">
        <v>965</v>
      </c>
      <c r="Z543" s="5" t="s">
        <v>43</v>
      </c>
      <c r="AA543" s="4">
        <v>0.45</v>
      </c>
      <c r="AB543" s="1">
        <v>39848</v>
      </c>
      <c r="AC543" s="1">
        <v>23113</v>
      </c>
      <c r="AD543">
        <f t="shared" si="50"/>
        <v>2</v>
      </c>
      <c r="AE543">
        <f t="shared" ca="1" si="51"/>
        <v>61</v>
      </c>
      <c r="AF543" t="str">
        <f t="shared" ca="1" si="52"/>
        <v>18-64</v>
      </c>
      <c r="AG543" s="3">
        <f t="shared" si="53"/>
        <v>2.3472831578947364</v>
      </c>
      <c r="AH543" t="str">
        <f>_xlfn.IFNA(VLOOKUP(Sales_Transactions[[#This Row],[Order ID]],Returned_Items[#All],2,FALSE),"Not Returned")</f>
        <v>Not Returned</v>
      </c>
    </row>
    <row r="544" spans="1:34" x14ac:dyDescent="0.25">
      <c r="A544">
        <v>13604</v>
      </c>
      <c r="C544" t="s">
        <v>964</v>
      </c>
      <c r="D544" s="2" t="str">
        <f>TEXT(MID(Sales_Transactions[[#This Row],[Order Date]],2,5),"d/m/yyy")</f>
        <v>2/2/2009</v>
      </c>
      <c r="E544" s="2" t="str">
        <f>TEXT(MID(Sales_Transactions[[#This Row],[Order Date]],2,5),"d")</f>
        <v>2</v>
      </c>
      <c r="F544" s="2" t="str">
        <f>TEXT(MID(Sales_Transactions[[#This Row],[Order Date]],2,5),"m")</f>
        <v>2</v>
      </c>
      <c r="G544" s="2" t="str">
        <f>TEXT(MID(Sales_Transactions[[#This Row],[Order Date]],2,5),"yyy")</f>
        <v>2009</v>
      </c>
      <c r="H544" s="2" t="str">
        <f>TEXT(MID(Sales_Transactions[[#This Row],[Order Date]],2,5),"yyy/m")</f>
        <v>2009/2</v>
      </c>
      <c r="I544" t="s">
        <v>52</v>
      </c>
      <c r="J544">
        <f t="shared" si="48"/>
        <v>1</v>
      </c>
      <c r="K544" s="2">
        <v>42</v>
      </c>
      <c r="L544" s="3">
        <v>3609.88</v>
      </c>
      <c r="M544" s="4">
        <v>7.0000000000000007E-2</v>
      </c>
      <c r="N544" s="5" t="s">
        <v>23</v>
      </c>
      <c r="O544" s="3">
        <v>-1396.22</v>
      </c>
      <c r="P544" s="3">
        <v>90.98</v>
      </c>
      <c r="Q544" s="3">
        <v>56.2</v>
      </c>
      <c r="R544" s="5" t="s">
        <v>911</v>
      </c>
      <c r="S544" s="5" t="s">
        <v>912</v>
      </c>
      <c r="T544" s="5" t="str">
        <f t="shared" si="49"/>
        <v>Erica Bern</v>
      </c>
      <c r="U544" t="s">
        <v>855</v>
      </c>
      <c r="V544" s="5" t="s">
        <v>47</v>
      </c>
      <c r="W544" s="5" t="s">
        <v>57</v>
      </c>
      <c r="X544" s="5" t="s">
        <v>58</v>
      </c>
      <c r="Y544" s="5" t="s">
        <v>966</v>
      </c>
      <c r="Z544" s="5" t="s">
        <v>56</v>
      </c>
      <c r="AA544" s="4">
        <v>0.74</v>
      </c>
      <c r="AB544" s="1">
        <v>39849</v>
      </c>
      <c r="AC544" s="1">
        <v>26552</v>
      </c>
      <c r="AD544">
        <f t="shared" si="50"/>
        <v>3</v>
      </c>
      <c r="AE544">
        <f t="shared" ca="1" si="51"/>
        <v>51</v>
      </c>
      <c r="AF544" t="str">
        <f t="shared" ca="1" si="52"/>
        <v>18-64</v>
      </c>
      <c r="AG544" s="3">
        <f t="shared" si="53"/>
        <v>3.5027693809523806</v>
      </c>
      <c r="AH544" t="str">
        <f>_xlfn.IFNA(VLOOKUP(Sales_Transactions[[#This Row],[Order ID]],Returned_Items[#All],2,FALSE),"Not Returned")</f>
        <v>Not Returned</v>
      </c>
    </row>
    <row r="545" spans="1:34" x14ac:dyDescent="0.25">
      <c r="A545">
        <v>13927</v>
      </c>
      <c r="C545" t="s">
        <v>580</v>
      </c>
      <c r="D545" s="2" t="str">
        <f>TEXT(MID(Sales_Transactions[[#This Row],[Order Date]],2,5),"d/m/yyy")</f>
        <v>26/8/2009</v>
      </c>
      <c r="E545" s="2" t="str">
        <f>TEXT(MID(Sales_Transactions[[#This Row],[Order Date]],2,5),"d")</f>
        <v>26</v>
      </c>
      <c r="F545" s="2" t="str">
        <f>TEXT(MID(Sales_Transactions[[#This Row],[Order Date]],2,5),"m")</f>
        <v>8</v>
      </c>
      <c r="G545" s="2" t="str">
        <f>TEXT(MID(Sales_Transactions[[#This Row],[Order Date]],2,5),"yyy")</f>
        <v>2009</v>
      </c>
      <c r="H545" s="2" t="str">
        <f>TEXT(MID(Sales_Transactions[[#This Row],[Order Date]],2,5),"yyy/m")</f>
        <v>2009/8</v>
      </c>
      <c r="I545" t="s">
        <v>22</v>
      </c>
      <c r="J545">
        <f t="shared" si="48"/>
        <v>2</v>
      </c>
      <c r="K545" s="2">
        <v>26</v>
      </c>
      <c r="L545" s="3">
        <v>188.05</v>
      </c>
      <c r="M545" s="4">
        <v>0.04</v>
      </c>
      <c r="N545" s="5" t="s">
        <v>67</v>
      </c>
      <c r="O545" s="3">
        <v>-21.41</v>
      </c>
      <c r="P545" s="3">
        <v>6.48</v>
      </c>
      <c r="Q545" s="3">
        <v>5.16</v>
      </c>
      <c r="R545" s="5" t="s">
        <v>967</v>
      </c>
      <c r="S545" s="5" t="s">
        <v>968</v>
      </c>
      <c r="T545" s="5" t="str">
        <f t="shared" si="49"/>
        <v>Dan Reichenbach</v>
      </c>
      <c r="U545" t="s">
        <v>855</v>
      </c>
      <c r="V545" s="5" t="s">
        <v>47</v>
      </c>
      <c r="W545" s="5" t="s">
        <v>28</v>
      </c>
      <c r="X545" s="5" t="s">
        <v>75</v>
      </c>
      <c r="Y545" s="5" t="s">
        <v>969</v>
      </c>
      <c r="Z545" s="5" t="s">
        <v>43</v>
      </c>
      <c r="AA545" s="4">
        <v>0.37</v>
      </c>
      <c r="AB545" s="1">
        <v>40058</v>
      </c>
      <c r="AC545" s="1">
        <v>26346</v>
      </c>
      <c r="AD545">
        <f t="shared" si="50"/>
        <v>7</v>
      </c>
      <c r="AE545">
        <f t="shared" ca="1" si="51"/>
        <v>52</v>
      </c>
      <c r="AF545" t="str">
        <f t="shared" ca="1" si="52"/>
        <v>18-64</v>
      </c>
      <c r="AG545" s="3">
        <f t="shared" si="53"/>
        <v>0.44759261538461542</v>
      </c>
      <c r="AH545" t="str">
        <f>_xlfn.IFNA(VLOOKUP(Sales_Transactions[[#This Row],[Order ID]],Returned_Items[#All],2,FALSE),"Not Returned")</f>
        <v>Not Returned</v>
      </c>
    </row>
    <row r="546" spans="1:34" x14ac:dyDescent="0.25">
      <c r="A546">
        <v>15044</v>
      </c>
      <c r="C546" t="s">
        <v>970</v>
      </c>
      <c r="D546" s="2" t="str">
        <f>TEXT(MID(Sales_Transactions[[#This Row],[Order Date]],2,5),"d/m/yyy")</f>
        <v>6/3/2012</v>
      </c>
      <c r="E546" s="2" t="str">
        <f>TEXT(MID(Sales_Transactions[[#This Row],[Order Date]],2,5),"d")</f>
        <v>6</v>
      </c>
      <c r="F546" s="2" t="str">
        <f>TEXT(MID(Sales_Transactions[[#This Row],[Order Date]],2,5),"m")</f>
        <v>3</v>
      </c>
      <c r="G546" s="2" t="str">
        <f>TEXT(MID(Sales_Transactions[[#This Row],[Order Date]],2,5),"yyy")</f>
        <v>2012</v>
      </c>
      <c r="H546" s="2" t="str">
        <f>TEXT(MID(Sales_Transactions[[#This Row],[Order Date]],2,5),"yyy/m")</f>
        <v>2012/3</v>
      </c>
      <c r="I546" t="s">
        <v>22</v>
      </c>
      <c r="J546">
        <f t="shared" si="48"/>
        <v>2</v>
      </c>
      <c r="K546" s="2">
        <v>42</v>
      </c>
      <c r="L546" s="3">
        <v>1681.6</v>
      </c>
      <c r="M546" s="4">
        <v>7.0000000000000007E-2</v>
      </c>
      <c r="N546" s="5" t="s">
        <v>23</v>
      </c>
      <c r="O546" s="3">
        <v>167.37</v>
      </c>
      <c r="P546" s="3">
        <v>39.99</v>
      </c>
      <c r="Q546" s="3">
        <v>10.25</v>
      </c>
      <c r="R546" s="5" t="s">
        <v>911</v>
      </c>
      <c r="S546" s="5" t="s">
        <v>912</v>
      </c>
      <c r="T546" s="5" t="str">
        <f t="shared" si="49"/>
        <v>Erica Bern</v>
      </c>
      <c r="U546" t="s">
        <v>855</v>
      </c>
      <c r="V546" s="5" t="s">
        <v>47</v>
      </c>
      <c r="W546" s="5" t="s">
        <v>48</v>
      </c>
      <c r="X546" s="5" t="s">
        <v>87</v>
      </c>
      <c r="Y546" s="5" t="s">
        <v>971</v>
      </c>
      <c r="Z546" s="5" t="s">
        <v>43</v>
      </c>
      <c r="AA546" s="4">
        <v>0.55000000000000004</v>
      </c>
      <c r="AB546" s="1">
        <v>40978</v>
      </c>
      <c r="AC546" s="1">
        <v>26426</v>
      </c>
      <c r="AD546">
        <f t="shared" si="50"/>
        <v>4</v>
      </c>
      <c r="AE546">
        <f t="shared" ca="1" si="51"/>
        <v>52</v>
      </c>
      <c r="AF546" t="str">
        <f t="shared" ca="1" si="52"/>
        <v>18-64</v>
      </c>
      <c r="AG546" s="3">
        <f t="shared" si="53"/>
        <v>1.1955239761904761</v>
      </c>
      <c r="AH546" t="str">
        <f>_xlfn.IFNA(VLOOKUP(Sales_Transactions[[#This Row],[Order ID]],Returned_Items[#All],2,FALSE),"Not Returned")</f>
        <v>Not Returned</v>
      </c>
    </row>
    <row r="547" spans="1:34" x14ac:dyDescent="0.25">
      <c r="A547">
        <v>15139</v>
      </c>
      <c r="C547" t="s">
        <v>972</v>
      </c>
      <c r="D547" s="2" t="str">
        <f>TEXT(MID(Sales_Transactions[[#This Row],[Order Date]],2,5),"d/m/yyy")</f>
        <v>19/11/2009</v>
      </c>
      <c r="E547" s="2" t="str">
        <f>TEXT(MID(Sales_Transactions[[#This Row],[Order Date]],2,5),"d")</f>
        <v>19</v>
      </c>
      <c r="F547" s="2" t="str">
        <f>TEXT(MID(Sales_Transactions[[#This Row],[Order Date]],2,5),"m")</f>
        <v>11</v>
      </c>
      <c r="G547" s="2" t="str">
        <f>TEXT(MID(Sales_Transactions[[#This Row],[Order Date]],2,5),"yyy")</f>
        <v>2009</v>
      </c>
      <c r="H547" s="2" t="str">
        <f>TEXT(MID(Sales_Transactions[[#This Row],[Order Date]],2,5),"yyy/m")</f>
        <v>2009/11</v>
      </c>
      <c r="I547" t="s">
        <v>33</v>
      </c>
      <c r="J547">
        <f t="shared" si="48"/>
        <v>4</v>
      </c>
      <c r="K547" s="2">
        <v>17</v>
      </c>
      <c r="L547" s="3">
        <v>5203.8999999999996</v>
      </c>
      <c r="M547" s="4">
        <v>7.0000000000000007E-2</v>
      </c>
      <c r="N547" s="5" t="s">
        <v>34</v>
      </c>
      <c r="O547" s="3">
        <v>636.20000000000005</v>
      </c>
      <c r="P547" s="3">
        <v>300.98</v>
      </c>
      <c r="Q547" s="3">
        <v>64.73</v>
      </c>
      <c r="R547" s="5" t="s">
        <v>898</v>
      </c>
      <c r="S547" s="5" t="s">
        <v>899</v>
      </c>
      <c r="T547" s="5" t="str">
        <f t="shared" si="49"/>
        <v>Guy Armstrong</v>
      </c>
      <c r="U547" t="s">
        <v>855</v>
      </c>
      <c r="V547" s="5" t="s">
        <v>47</v>
      </c>
      <c r="W547" s="5" t="s">
        <v>57</v>
      </c>
      <c r="X547" s="5" t="s">
        <v>154</v>
      </c>
      <c r="Y547" s="5" t="s">
        <v>252</v>
      </c>
      <c r="Z547" s="5" t="s">
        <v>40</v>
      </c>
      <c r="AA547" s="4">
        <v>0.56000000000000005</v>
      </c>
      <c r="AB547" s="1">
        <v>40138</v>
      </c>
      <c r="AC547" s="1">
        <v>26383</v>
      </c>
      <c r="AD547">
        <f t="shared" si="50"/>
        <v>2</v>
      </c>
      <c r="AE547">
        <f t="shared" ca="1" si="51"/>
        <v>52</v>
      </c>
      <c r="AF547" t="str">
        <f t="shared" ca="1" si="52"/>
        <v>18-64</v>
      </c>
      <c r="AG547" s="3">
        <f t="shared" si="53"/>
        <v>21.499959647058827</v>
      </c>
      <c r="AH547" t="str">
        <f>_xlfn.IFNA(VLOOKUP(Sales_Transactions[[#This Row],[Order ID]],Returned_Items[#All],2,FALSE),"Not Returned")</f>
        <v>Not Returned</v>
      </c>
    </row>
    <row r="548" spans="1:34" x14ac:dyDescent="0.25">
      <c r="A548">
        <v>15139</v>
      </c>
      <c r="C548" t="s">
        <v>972</v>
      </c>
      <c r="D548" s="2" t="str">
        <f>TEXT(MID(Sales_Transactions[[#This Row],[Order Date]],2,5),"d/m/yyy")</f>
        <v>19/11/2009</v>
      </c>
      <c r="E548" s="2" t="str">
        <f>TEXT(MID(Sales_Transactions[[#This Row],[Order Date]],2,5),"d")</f>
        <v>19</v>
      </c>
      <c r="F548" s="2" t="str">
        <f>TEXT(MID(Sales_Transactions[[#This Row],[Order Date]],2,5),"m")</f>
        <v>11</v>
      </c>
      <c r="G548" s="2" t="str">
        <f>TEXT(MID(Sales_Transactions[[#This Row],[Order Date]],2,5),"yyy")</f>
        <v>2009</v>
      </c>
      <c r="H548" s="2" t="str">
        <f>TEXT(MID(Sales_Transactions[[#This Row],[Order Date]],2,5),"yyy/m")</f>
        <v>2009/11</v>
      </c>
      <c r="I548" t="s">
        <v>33</v>
      </c>
      <c r="J548">
        <f t="shared" si="48"/>
        <v>4</v>
      </c>
      <c r="K548" s="2">
        <v>33</v>
      </c>
      <c r="L548" s="3">
        <v>744.12</v>
      </c>
      <c r="M548" s="4">
        <v>0.01</v>
      </c>
      <c r="N548" s="5" t="s">
        <v>34</v>
      </c>
      <c r="O548" s="3">
        <v>-1163.21</v>
      </c>
      <c r="P548" s="3">
        <v>20.98</v>
      </c>
      <c r="Q548" s="3">
        <v>45</v>
      </c>
      <c r="R548" s="5" t="s">
        <v>898</v>
      </c>
      <c r="S548" s="5" t="s">
        <v>899</v>
      </c>
      <c r="T548" s="5" t="str">
        <f t="shared" si="49"/>
        <v>Guy Armstrong</v>
      </c>
      <c r="U548" t="s">
        <v>855</v>
      </c>
      <c r="V548" s="5" t="s">
        <v>47</v>
      </c>
      <c r="W548" s="5" t="s">
        <v>28</v>
      </c>
      <c r="X548" s="5" t="s">
        <v>29</v>
      </c>
      <c r="Y548" s="5" t="s">
        <v>973</v>
      </c>
      <c r="Z548" s="5" t="s">
        <v>40</v>
      </c>
      <c r="AA548" s="4">
        <v>0.61</v>
      </c>
      <c r="AB548" s="1">
        <v>40136</v>
      </c>
      <c r="AC548" s="1">
        <v>26372</v>
      </c>
      <c r="AD548">
        <f t="shared" si="50"/>
        <v>0</v>
      </c>
      <c r="AE548">
        <f t="shared" ca="1" si="51"/>
        <v>52</v>
      </c>
      <c r="AF548" t="str">
        <f t="shared" ca="1" si="52"/>
        <v>18-64</v>
      </c>
      <c r="AG548" s="3">
        <f t="shared" si="53"/>
        <v>1.9993303636363637</v>
      </c>
      <c r="AH548" t="str">
        <f>_xlfn.IFNA(VLOOKUP(Sales_Transactions[[#This Row],[Order ID]],Returned_Items[#All],2,FALSE),"Not Returned")</f>
        <v>Not Returned</v>
      </c>
    </row>
    <row r="549" spans="1:34" x14ac:dyDescent="0.25">
      <c r="A549">
        <v>15463</v>
      </c>
      <c r="C549" t="s">
        <v>974</v>
      </c>
      <c r="D549" s="2" t="str">
        <f>TEXT(MID(Sales_Transactions[[#This Row],[Order Date]],2,5),"d/m/yyy")</f>
        <v>24/7/2010</v>
      </c>
      <c r="E549" s="2" t="str">
        <f>TEXT(MID(Sales_Transactions[[#This Row],[Order Date]],2,5),"d")</f>
        <v>24</v>
      </c>
      <c r="F549" s="2" t="str">
        <f>TEXT(MID(Sales_Transactions[[#This Row],[Order Date]],2,5),"m")</f>
        <v>7</v>
      </c>
      <c r="G549" s="2" t="str">
        <f>TEXT(MID(Sales_Transactions[[#This Row],[Order Date]],2,5),"yyy")</f>
        <v>2010</v>
      </c>
      <c r="H549" s="2" t="str">
        <f>TEXT(MID(Sales_Transactions[[#This Row],[Order Date]],2,5),"yyy/m")</f>
        <v>2010/7</v>
      </c>
      <c r="I549" t="s">
        <v>22</v>
      </c>
      <c r="J549">
        <f t="shared" si="48"/>
        <v>2</v>
      </c>
      <c r="K549" s="2">
        <v>48</v>
      </c>
      <c r="L549" s="3">
        <v>293.3</v>
      </c>
      <c r="M549" s="4">
        <v>0.04</v>
      </c>
      <c r="N549" s="5" t="s">
        <v>67</v>
      </c>
      <c r="O549" s="3">
        <v>-193.48</v>
      </c>
      <c r="P549" s="3">
        <v>5.98</v>
      </c>
      <c r="Q549" s="3">
        <v>7.5</v>
      </c>
      <c r="R549" s="5" t="s">
        <v>931</v>
      </c>
      <c r="S549" s="5" t="s">
        <v>932</v>
      </c>
      <c r="T549" s="5" t="str">
        <f t="shared" si="49"/>
        <v>Evan Minnotte</v>
      </c>
      <c r="U549" t="s">
        <v>855</v>
      </c>
      <c r="V549" s="5" t="s">
        <v>47</v>
      </c>
      <c r="W549" s="5" t="s">
        <v>28</v>
      </c>
      <c r="X549" s="5" t="s">
        <v>75</v>
      </c>
      <c r="Y549" s="5" t="s">
        <v>975</v>
      </c>
      <c r="Z549" s="5" t="s">
        <v>43</v>
      </c>
      <c r="AA549" s="4">
        <v>0.4</v>
      </c>
      <c r="AB549" s="1">
        <v>40385</v>
      </c>
      <c r="AC549" s="1">
        <v>26366</v>
      </c>
      <c r="AD549">
        <f t="shared" si="50"/>
        <v>2</v>
      </c>
      <c r="AE549">
        <f t="shared" ca="1" si="51"/>
        <v>52</v>
      </c>
      <c r="AF549" t="str">
        <f t="shared" ca="1" si="52"/>
        <v>18-64</v>
      </c>
      <c r="AG549" s="3">
        <f t="shared" si="53"/>
        <v>0.28078350000000002</v>
      </c>
      <c r="AH549" t="str">
        <f>_xlfn.IFNA(VLOOKUP(Sales_Transactions[[#This Row],[Order ID]],Returned_Items[#All],2,FALSE),"Not Returned")</f>
        <v>Not Returned</v>
      </c>
    </row>
    <row r="550" spans="1:34" x14ac:dyDescent="0.25">
      <c r="A550">
        <v>15618</v>
      </c>
      <c r="C550" t="s">
        <v>488</v>
      </c>
      <c r="D550" s="2" t="str">
        <f>TEXT(MID(Sales_Transactions[[#This Row],[Order Date]],2,5),"d/m/yyy")</f>
        <v>4/8/2010</v>
      </c>
      <c r="E550" s="2" t="str">
        <f>TEXT(MID(Sales_Transactions[[#This Row],[Order Date]],2,5),"d")</f>
        <v>4</v>
      </c>
      <c r="F550" s="2" t="str">
        <f>TEXT(MID(Sales_Transactions[[#This Row],[Order Date]],2,5),"m")</f>
        <v>8</v>
      </c>
      <c r="G550" s="2" t="str">
        <f>TEXT(MID(Sales_Transactions[[#This Row],[Order Date]],2,5),"yyy")</f>
        <v>2010</v>
      </c>
      <c r="H550" s="2" t="str">
        <f>TEXT(MID(Sales_Transactions[[#This Row],[Order Date]],2,5),"yyy/m")</f>
        <v>2010/8</v>
      </c>
      <c r="I550" t="s">
        <v>78</v>
      </c>
      <c r="J550">
        <f t="shared" si="48"/>
        <v>3</v>
      </c>
      <c r="K550" s="2">
        <v>9</v>
      </c>
      <c r="L550" s="3">
        <v>50.93</v>
      </c>
      <c r="M550" s="4">
        <v>0.06</v>
      </c>
      <c r="N550" s="5" t="s">
        <v>23</v>
      </c>
      <c r="O550" s="3">
        <v>-34.979999999999997</v>
      </c>
      <c r="P550" s="3">
        <v>5.28</v>
      </c>
      <c r="Q550" s="3">
        <v>6.26</v>
      </c>
      <c r="R550" s="5" t="s">
        <v>211</v>
      </c>
      <c r="S550" s="5" t="s">
        <v>929</v>
      </c>
      <c r="T550" s="5" t="str">
        <f t="shared" si="49"/>
        <v>Joy Smith</v>
      </c>
      <c r="U550" t="s">
        <v>855</v>
      </c>
      <c r="V550" s="5" t="s">
        <v>37</v>
      </c>
      <c r="W550" s="5" t="s">
        <v>28</v>
      </c>
      <c r="X550" s="5" t="s">
        <v>75</v>
      </c>
      <c r="Y550" s="5" t="s">
        <v>976</v>
      </c>
      <c r="Z550" s="5" t="s">
        <v>43</v>
      </c>
      <c r="AA550" s="4">
        <v>0.4</v>
      </c>
      <c r="AB550" s="1">
        <v>40397</v>
      </c>
      <c r="AC550" s="1">
        <v>26584</v>
      </c>
      <c r="AD550">
        <f t="shared" si="50"/>
        <v>3</v>
      </c>
      <c r="AE550">
        <f t="shared" ca="1" si="51"/>
        <v>51</v>
      </c>
      <c r="AF550" t="str">
        <f t="shared" ca="1" si="52"/>
        <v>18-64</v>
      </c>
      <c r="AG550" s="3">
        <f t="shared" si="53"/>
        <v>1.2818702222222222</v>
      </c>
      <c r="AH550" t="str">
        <f>_xlfn.IFNA(VLOOKUP(Sales_Transactions[[#This Row],[Order ID]],Returned_Items[#All],2,FALSE),"Not Returned")</f>
        <v>Not Returned</v>
      </c>
    </row>
    <row r="551" spans="1:34" x14ac:dyDescent="0.25">
      <c r="A551">
        <v>15618</v>
      </c>
      <c r="C551" t="s">
        <v>488</v>
      </c>
      <c r="D551" s="2" t="str">
        <f>TEXT(MID(Sales_Transactions[[#This Row],[Order Date]],2,5),"d/m/yyy")</f>
        <v>4/8/2010</v>
      </c>
      <c r="E551" s="2" t="str">
        <f>TEXT(MID(Sales_Transactions[[#This Row],[Order Date]],2,5),"d")</f>
        <v>4</v>
      </c>
      <c r="F551" s="2" t="str">
        <f>TEXT(MID(Sales_Transactions[[#This Row],[Order Date]],2,5),"m")</f>
        <v>8</v>
      </c>
      <c r="G551" s="2" t="str">
        <f>TEXT(MID(Sales_Transactions[[#This Row],[Order Date]],2,5),"yyy")</f>
        <v>2010</v>
      </c>
      <c r="H551" s="2" t="str">
        <f>TEXT(MID(Sales_Transactions[[#This Row],[Order Date]],2,5),"yyy/m")</f>
        <v>2010/8</v>
      </c>
      <c r="I551" t="s">
        <v>78</v>
      </c>
      <c r="J551">
        <f t="shared" si="48"/>
        <v>3</v>
      </c>
      <c r="K551" s="2">
        <v>44</v>
      </c>
      <c r="L551" s="3">
        <v>792.8</v>
      </c>
      <c r="M551" s="4">
        <v>0.08</v>
      </c>
      <c r="N551" s="5" t="s">
        <v>23</v>
      </c>
      <c r="O551" s="3">
        <v>26.27</v>
      </c>
      <c r="P551" s="3">
        <v>18.97</v>
      </c>
      <c r="Q551" s="3">
        <v>9.5399999999999991</v>
      </c>
      <c r="R551" s="5" t="s">
        <v>211</v>
      </c>
      <c r="S551" s="5" t="s">
        <v>929</v>
      </c>
      <c r="T551" s="5" t="str">
        <f t="shared" si="49"/>
        <v>Joy Smith</v>
      </c>
      <c r="U551" t="s">
        <v>855</v>
      </c>
      <c r="V551" s="5" t="s">
        <v>37</v>
      </c>
      <c r="W551" s="5" t="s">
        <v>28</v>
      </c>
      <c r="X551" s="5" t="s">
        <v>75</v>
      </c>
      <c r="Y551" s="5" t="s">
        <v>977</v>
      </c>
      <c r="Z551" s="5" t="s">
        <v>43</v>
      </c>
      <c r="AA551" s="4">
        <v>0.37</v>
      </c>
      <c r="AB551" s="1">
        <v>40396</v>
      </c>
      <c r="AC551" s="1">
        <v>26548</v>
      </c>
      <c r="AD551">
        <f t="shared" si="50"/>
        <v>2</v>
      </c>
      <c r="AE551">
        <f t="shared" ca="1" si="51"/>
        <v>51</v>
      </c>
      <c r="AF551" t="str">
        <f t="shared" ca="1" si="52"/>
        <v>18-64</v>
      </c>
      <c r="AG551" s="3">
        <f t="shared" si="53"/>
        <v>0.64760963636363633</v>
      </c>
      <c r="AH551" t="str">
        <f>_xlfn.IFNA(VLOOKUP(Sales_Transactions[[#This Row],[Order ID]],Returned_Items[#All],2,FALSE),"Not Returned")</f>
        <v>Not Returned</v>
      </c>
    </row>
    <row r="552" spans="1:34" x14ac:dyDescent="0.25">
      <c r="A552">
        <v>15618</v>
      </c>
      <c r="C552" t="s">
        <v>488</v>
      </c>
      <c r="D552" s="2" t="str">
        <f>TEXT(MID(Sales_Transactions[[#This Row],[Order Date]],2,5),"d/m/yyy")</f>
        <v>4/8/2010</v>
      </c>
      <c r="E552" s="2" t="str">
        <f>TEXT(MID(Sales_Transactions[[#This Row],[Order Date]],2,5),"d")</f>
        <v>4</v>
      </c>
      <c r="F552" s="2" t="str">
        <f>TEXT(MID(Sales_Transactions[[#This Row],[Order Date]],2,5),"m")</f>
        <v>8</v>
      </c>
      <c r="G552" s="2" t="str">
        <f>TEXT(MID(Sales_Transactions[[#This Row],[Order Date]],2,5),"yyy")</f>
        <v>2010</v>
      </c>
      <c r="H552" s="2" t="str">
        <f>TEXT(MID(Sales_Transactions[[#This Row],[Order Date]],2,5),"yyy/m")</f>
        <v>2010/8</v>
      </c>
      <c r="I552" t="s">
        <v>78</v>
      </c>
      <c r="J552">
        <f t="shared" si="48"/>
        <v>3</v>
      </c>
      <c r="K552" s="2">
        <v>14</v>
      </c>
      <c r="L552" s="3">
        <v>782.45050000000003</v>
      </c>
      <c r="M552" s="4">
        <v>0.06</v>
      </c>
      <c r="N552" s="5" t="s">
        <v>23</v>
      </c>
      <c r="O552" s="3">
        <v>-11.4</v>
      </c>
      <c r="P552" s="3">
        <v>65.989999999999995</v>
      </c>
      <c r="Q552" s="3">
        <v>3.99</v>
      </c>
      <c r="R552" s="5" t="s">
        <v>211</v>
      </c>
      <c r="S552" s="5" t="s">
        <v>929</v>
      </c>
      <c r="T552" s="5" t="str">
        <f t="shared" si="49"/>
        <v>Joy Smith</v>
      </c>
      <c r="U552" t="s">
        <v>855</v>
      </c>
      <c r="V552" s="5" t="s">
        <v>37</v>
      </c>
      <c r="W552" s="5" t="s">
        <v>48</v>
      </c>
      <c r="X552" s="5" t="s">
        <v>49</v>
      </c>
      <c r="Y552" s="5" t="s">
        <v>978</v>
      </c>
      <c r="Z552" s="5" t="s">
        <v>43</v>
      </c>
      <c r="AA552" s="4">
        <v>0.59</v>
      </c>
      <c r="AB552" s="1">
        <v>40396</v>
      </c>
      <c r="AC552" s="1">
        <v>26519</v>
      </c>
      <c r="AD552">
        <f t="shared" si="50"/>
        <v>2</v>
      </c>
      <c r="AE552">
        <f t="shared" ca="1" si="51"/>
        <v>51</v>
      </c>
      <c r="AF552" t="str">
        <f t="shared" ca="1" si="52"/>
        <v>18-64</v>
      </c>
      <c r="AG552" s="3">
        <f t="shared" si="53"/>
        <v>4.9957432857142852</v>
      </c>
      <c r="AH552" t="str">
        <f>_xlfn.IFNA(VLOOKUP(Sales_Transactions[[#This Row],[Order ID]],Returned_Items[#All],2,FALSE),"Not Returned")</f>
        <v>Not Returned</v>
      </c>
    </row>
    <row r="553" spans="1:34" x14ac:dyDescent="0.25">
      <c r="A553">
        <v>16100</v>
      </c>
      <c r="C553" t="s">
        <v>979</v>
      </c>
      <c r="D553" s="2" t="str">
        <f>TEXT(MID(Sales_Transactions[[#This Row],[Order Date]],2,5),"d/m/yyy")</f>
        <v>7/3/2011</v>
      </c>
      <c r="E553" s="2" t="str">
        <f>TEXT(MID(Sales_Transactions[[#This Row],[Order Date]],2,5),"d")</f>
        <v>7</v>
      </c>
      <c r="F553" s="2" t="str">
        <f>TEXT(MID(Sales_Transactions[[#This Row],[Order Date]],2,5),"m")</f>
        <v>3</v>
      </c>
      <c r="G553" s="2" t="str">
        <f>TEXT(MID(Sales_Transactions[[#This Row],[Order Date]],2,5),"yyy")</f>
        <v>2011</v>
      </c>
      <c r="H553" s="2" t="str">
        <f>TEXT(MID(Sales_Transactions[[#This Row],[Order Date]],2,5),"yyy/m")</f>
        <v>2011/3</v>
      </c>
      <c r="I553" t="s">
        <v>78</v>
      </c>
      <c r="J553">
        <f t="shared" si="48"/>
        <v>3</v>
      </c>
      <c r="K553" s="2">
        <v>44</v>
      </c>
      <c r="L553" s="3">
        <v>226.18</v>
      </c>
      <c r="M553" s="4">
        <v>0.01</v>
      </c>
      <c r="N553" s="5" t="s">
        <v>23</v>
      </c>
      <c r="O553" s="3">
        <v>-115.54</v>
      </c>
      <c r="P553" s="3">
        <v>4.82</v>
      </c>
      <c r="Q553" s="3">
        <v>5.72</v>
      </c>
      <c r="R553" s="5" t="s">
        <v>980</v>
      </c>
      <c r="S553" s="5" t="s">
        <v>981</v>
      </c>
      <c r="T553" s="5" t="str">
        <f t="shared" si="49"/>
        <v>Paul Gonzalez</v>
      </c>
      <c r="U553" t="s">
        <v>855</v>
      </c>
      <c r="V553" s="5" t="s">
        <v>47</v>
      </c>
      <c r="W553" s="5" t="s">
        <v>57</v>
      </c>
      <c r="X553" s="5" t="s">
        <v>58</v>
      </c>
      <c r="Y553" s="5" t="s">
        <v>982</v>
      </c>
      <c r="Z553" s="5" t="s">
        <v>60</v>
      </c>
      <c r="AA553" s="4">
        <v>0.47</v>
      </c>
      <c r="AB553" s="1">
        <v>40610</v>
      </c>
      <c r="AC553" s="1">
        <v>26078</v>
      </c>
      <c r="AD553">
        <f t="shared" si="50"/>
        <v>1</v>
      </c>
      <c r="AE553">
        <f t="shared" ca="1" si="51"/>
        <v>53</v>
      </c>
      <c r="AF553" t="str">
        <f t="shared" ca="1" si="52"/>
        <v>18-64</v>
      </c>
      <c r="AG553" s="3">
        <f t="shared" si="53"/>
        <v>0.23953450000000001</v>
      </c>
      <c r="AH553" t="str">
        <f>_xlfn.IFNA(VLOOKUP(Sales_Transactions[[#This Row],[Order ID]],Returned_Items[#All],2,FALSE),"Not Returned")</f>
        <v>Not Returned</v>
      </c>
    </row>
    <row r="554" spans="1:34" x14ac:dyDescent="0.25">
      <c r="A554">
        <v>16320</v>
      </c>
      <c r="C554" t="s">
        <v>983</v>
      </c>
      <c r="D554" s="2" t="str">
        <f>TEXT(MID(Sales_Transactions[[#This Row],[Order Date]],2,5),"d/m/yyy")</f>
        <v>20/10/2011</v>
      </c>
      <c r="E554" s="2" t="str">
        <f>TEXT(MID(Sales_Transactions[[#This Row],[Order Date]],2,5),"d")</f>
        <v>20</v>
      </c>
      <c r="F554" s="2" t="str">
        <f>TEXT(MID(Sales_Transactions[[#This Row],[Order Date]],2,5),"m")</f>
        <v>10</v>
      </c>
      <c r="G554" s="2" t="str">
        <f>TEXT(MID(Sales_Transactions[[#This Row],[Order Date]],2,5),"yyy")</f>
        <v>2011</v>
      </c>
      <c r="H554" s="2" t="str">
        <f>TEXT(MID(Sales_Transactions[[#This Row],[Order Date]],2,5),"yyy/m")</f>
        <v>2011/10</v>
      </c>
      <c r="I554" t="s">
        <v>52</v>
      </c>
      <c r="J554">
        <f t="shared" si="48"/>
        <v>1</v>
      </c>
      <c r="K554" s="2">
        <v>17</v>
      </c>
      <c r="L554" s="3">
        <v>1856.9694999999999</v>
      </c>
      <c r="M554" s="4">
        <v>0</v>
      </c>
      <c r="N554" s="5" t="s">
        <v>23</v>
      </c>
      <c r="O554" s="3">
        <v>176.87</v>
      </c>
      <c r="P554" s="3">
        <v>125.99</v>
      </c>
      <c r="Q554" s="3">
        <v>8.08</v>
      </c>
      <c r="R554" s="5" t="s">
        <v>984</v>
      </c>
      <c r="S554" s="5" t="s">
        <v>985</v>
      </c>
      <c r="T554" s="5" t="str">
        <f t="shared" si="49"/>
        <v>Filia McAdams</v>
      </c>
      <c r="U554" t="s">
        <v>855</v>
      </c>
      <c r="V554" s="5" t="s">
        <v>27</v>
      </c>
      <c r="W554" s="5" t="s">
        <v>48</v>
      </c>
      <c r="X554" s="5" t="s">
        <v>49</v>
      </c>
      <c r="Y554" s="5" t="s">
        <v>986</v>
      </c>
      <c r="Z554" s="5" t="s">
        <v>43</v>
      </c>
      <c r="AA554" s="4">
        <v>0.56999999999999995</v>
      </c>
      <c r="AB554" s="1">
        <v>40838</v>
      </c>
      <c r="AC554" s="1">
        <v>26080</v>
      </c>
      <c r="AD554">
        <f t="shared" si="50"/>
        <v>2</v>
      </c>
      <c r="AE554">
        <f t="shared" ca="1" si="51"/>
        <v>53</v>
      </c>
      <c r="AF554" t="str">
        <f t="shared" ca="1" si="52"/>
        <v>18-64</v>
      </c>
      <c r="AG554" s="3">
        <f t="shared" si="53"/>
        <v>7.8864705882352935</v>
      </c>
      <c r="AH554" t="str">
        <f>_xlfn.IFNA(VLOOKUP(Sales_Transactions[[#This Row],[Order ID]],Returned_Items[#All],2,FALSE),"Not Returned")</f>
        <v>Not Returned</v>
      </c>
    </row>
    <row r="555" spans="1:34" x14ac:dyDescent="0.25">
      <c r="A555">
        <v>16419</v>
      </c>
      <c r="C555" t="s">
        <v>987</v>
      </c>
      <c r="D555" s="2" t="str">
        <f>TEXT(MID(Sales_Transactions[[#This Row],[Order Date]],2,5),"d/m/yyy")</f>
        <v>4/8/2009</v>
      </c>
      <c r="E555" s="2" t="str">
        <f>TEXT(MID(Sales_Transactions[[#This Row],[Order Date]],2,5),"d")</f>
        <v>4</v>
      </c>
      <c r="F555" s="2" t="str">
        <f>TEXT(MID(Sales_Transactions[[#This Row],[Order Date]],2,5),"m")</f>
        <v>8</v>
      </c>
      <c r="G555" s="2" t="str">
        <f>TEXT(MID(Sales_Transactions[[#This Row],[Order Date]],2,5),"yyy")</f>
        <v>2009</v>
      </c>
      <c r="H555" s="2" t="str">
        <f>TEXT(MID(Sales_Transactions[[#This Row],[Order Date]],2,5),"yyy/m")</f>
        <v>2009/8</v>
      </c>
      <c r="I555" t="s">
        <v>52</v>
      </c>
      <c r="J555">
        <f t="shared" si="48"/>
        <v>1</v>
      </c>
      <c r="K555" s="2">
        <v>43</v>
      </c>
      <c r="L555" s="3">
        <v>241.19</v>
      </c>
      <c r="M555" s="4">
        <v>0.08</v>
      </c>
      <c r="N555" s="5" t="s">
        <v>23</v>
      </c>
      <c r="O555" s="3">
        <v>-103.65</v>
      </c>
      <c r="P555" s="3">
        <v>5.78</v>
      </c>
      <c r="Q555" s="3">
        <v>5.67</v>
      </c>
      <c r="R555" s="5" t="s">
        <v>211</v>
      </c>
      <c r="S555" s="5" t="s">
        <v>929</v>
      </c>
      <c r="T555" s="5" t="str">
        <f t="shared" si="49"/>
        <v>Joy Smith</v>
      </c>
      <c r="U555" t="s">
        <v>855</v>
      </c>
      <c r="V555" s="5" t="s">
        <v>37</v>
      </c>
      <c r="W555" s="5" t="s">
        <v>28</v>
      </c>
      <c r="X555" s="5" t="s">
        <v>75</v>
      </c>
      <c r="Y555" s="5" t="s">
        <v>988</v>
      </c>
      <c r="Z555" s="5" t="s">
        <v>43</v>
      </c>
      <c r="AA555" s="4">
        <v>0.36</v>
      </c>
      <c r="AB555" s="1">
        <v>40030</v>
      </c>
      <c r="AC555" s="1">
        <v>26185</v>
      </c>
      <c r="AD555">
        <f t="shared" si="50"/>
        <v>1</v>
      </c>
      <c r="AE555">
        <f t="shared" ca="1" si="51"/>
        <v>52</v>
      </c>
      <c r="AF555" t="str">
        <f t="shared" ca="1" si="52"/>
        <v>18-64</v>
      </c>
      <c r="AG555" s="3">
        <f t="shared" si="53"/>
        <v>0.26617153488372092</v>
      </c>
      <c r="AH555" t="str">
        <f>_xlfn.IFNA(VLOOKUP(Sales_Transactions[[#This Row],[Order ID]],Returned_Items[#All],2,FALSE),"Not Returned")</f>
        <v>Not Returned</v>
      </c>
    </row>
    <row r="556" spans="1:34" x14ac:dyDescent="0.25">
      <c r="A556">
        <v>17090</v>
      </c>
      <c r="C556" t="s">
        <v>989</v>
      </c>
      <c r="D556" s="2" t="str">
        <f>TEXT(MID(Sales_Transactions[[#This Row],[Order Date]],2,5),"d/m/yyy")</f>
        <v>28/4/2010</v>
      </c>
      <c r="E556" s="2" t="str">
        <f>TEXT(MID(Sales_Transactions[[#This Row],[Order Date]],2,5),"d")</f>
        <v>28</v>
      </c>
      <c r="F556" s="2" t="str">
        <f>TEXT(MID(Sales_Transactions[[#This Row],[Order Date]],2,5),"m")</f>
        <v>4</v>
      </c>
      <c r="G556" s="2" t="str">
        <f>TEXT(MID(Sales_Transactions[[#This Row],[Order Date]],2,5),"yyy")</f>
        <v>2010</v>
      </c>
      <c r="H556" s="2" t="str">
        <f>TEXT(MID(Sales_Transactions[[#This Row],[Order Date]],2,5),"yyy/m")</f>
        <v>2010/4</v>
      </c>
      <c r="I556" t="s">
        <v>22</v>
      </c>
      <c r="J556">
        <f t="shared" si="48"/>
        <v>2</v>
      </c>
      <c r="K556" s="2">
        <v>30</v>
      </c>
      <c r="L556" s="3">
        <v>4177.5200000000004</v>
      </c>
      <c r="M556" s="4">
        <v>0.04</v>
      </c>
      <c r="N556" s="5" t="s">
        <v>34</v>
      </c>
      <c r="O556" s="3">
        <v>-443.78</v>
      </c>
      <c r="P556" s="3">
        <v>140.97999999999999</v>
      </c>
      <c r="Q556" s="3">
        <v>36.090000000000003</v>
      </c>
      <c r="R556" s="5" t="s">
        <v>956</v>
      </c>
      <c r="S556" s="5" t="s">
        <v>957</v>
      </c>
      <c r="T556" s="5" t="str">
        <f t="shared" si="49"/>
        <v>Greg Guthrie</v>
      </c>
      <c r="U556" t="s">
        <v>855</v>
      </c>
      <c r="V556" s="5" t="s">
        <v>47</v>
      </c>
      <c r="W556" s="5" t="s">
        <v>57</v>
      </c>
      <c r="X556" s="5" t="s">
        <v>104</v>
      </c>
      <c r="Y556" s="5" t="s">
        <v>565</v>
      </c>
      <c r="Z556" s="5" t="s">
        <v>106</v>
      </c>
      <c r="AA556" s="4">
        <v>0.77</v>
      </c>
      <c r="AB556" s="1">
        <v>40298</v>
      </c>
      <c r="AC556" s="1">
        <v>11229</v>
      </c>
      <c r="AD556">
        <f t="shared" si="50"/>
        <v>2</v>
      </c>
      <c r="AE556">
        <f t="shared" ca="1" si="51"/>
        <v>93</v>
      </c>
      <c r="AF556" t="str">
        <f t="shared" ca="1" si="52"/>
        <v>Over 65</v>
      </c>
      <c r="AG556" s="3">
        <f t="shared" si="53"/>
        <v>5.9004536000000005</v>
      </c>
      <c r="AH556" t="str">
        <f>_xlfn.IFNA(VLOOKUP(Sales_Transactions[[#This Row],[Order ID]],Returned_Items[#All],2,FALSE),"Not Returned")</f>
        <v>Not Returned</v>
      </c>
    </row>
    <row r="557" spans="1:34" x14ac:dyDescent="0.25">
      <c r="A557">
        <v>17090</v>
      </c>
      <c r="C557" t="s">
        <v>989</v>
      </c>
      <c r="D557" s="2" t="str">
        <f>TEXT(MID(Sales_Transactions[[#This Row],[Order Date]],2,5),"d/m/yyy")</f>
        <v>28/4/2010</v>
      </c>
      <c r="E557" s="2" t="str">
        <f>TEXT(MID(Sales_Transactions[[#This Row],[Order Date]],2,5),"d")</f>
        <v>28</v>
      </c>
      <c r="F557" s="2" t="str">
        <f>TEXT(MID(Sales_Transactions[[#This Row],[Order Date]],2,5),"m")</f>
        <v>4</v>
      </c>
      <c r="G557" s="2" t="str">
        <f>TEXT(MID(Sales_Transactions[[#This Row],[Order Date]],2,5),"yyy")</f>
        <v>2010</v>
      </c>
      <c r="H557" s="2" t="str">
        <f>TEXT(MID(Sales_Transactions[[#This Row],[Order Date]],2,5),"yyy/m")</f>
        <v>2010/4</v>
      </c>
      <c r="I557" t="s">
        <v>22</v>
      </c>
      <c r="J557">
        <f t="shared" si="48"/>
        <v>2</v>
      </c>
      <c r="K557" s="2">
        <v>26</v>
      </c>
      <c r="L557" s="3">
        <v>3351.08</v>
      </c>
      <c r="M557" s="4">
        <v>0.05</v>
      </c>
      <c r="N557" s="5" t="s">
        <v>34</v>
      </c>
      <c r="O557" s="3">
        <v>-1086.43</v>
      </c>
      <c r="P557" s="3">
        <v>122.99</v>
      </c>
      <c r="Q557" s="3">
        <v>70.2</v>
      </c>
      <c r="R557" s="5" t="s">
        <v>956</v>
      </c>
      <c r="S557" s="5" t="s">
        <v>957</v>
      </c>
      <c r="T557" s="5" t="str">
        <f t="shared" si="49"/>
        <v>Greg Guthrie</v>
      </c>
      <c r="U557" t="s">
        <v>855</v>
      </c>
      <c r="V557" s="5" t="s">
        <v>47</v>
      </c>
      <c r="W557" s="5" t="s">
        <v>57</v>
      </c>
      <c r="X557" s="5" t="s">
        <v>154</v>
      </c>
      <c r="Y557" s="5" t="s">
        <v>701</v>
      </c>
      <c r="Z557" s="5" t="s">
        <v>40</v>
      </c>
      <c r="AA557" s="4">
        <v>0.74</v>
      </c>
      <c r="AB557" s="1">
        <v>40301</v>
      </c>
      <c r="AC557" s="1">
        <v>11147</v>
      </c>
      <c r="AD557">
        <f t="shared" si="50"/>
        <v>5</v>
      </c>
      <c r="AE557">
        <f t="shared" ca="1" si="51"/>
        <v>94</v>
      </c>
      <c r="AF557" t="str">
        <f t="shared" ca="1" si="52"/>
        <v>Over 65</v>
      </c>
      <c r="AG557" s="3">
        <f t="shared" si="53"/>
        <v>7.4280194230769236</v>
      </c>
      <c r="AH557" t="str">
        <f>_xlfn.IFNA(VLOOKUP(Sales_Transactions[[#This Row],[Order ID]],Returned_Items[#All],2,FALSE),"Not Returned")</f>
        <v>Not Returned</v>
      </c>
    </row>
    <row r="558" spans="1:34" x14ac:dyDescent="0.25">
      <c r="A558">
        <v>17315</v>
      </c>
      <c r="C558" t="s">
        <v>990</v>
      </c>
      <c r="D558" s="2" t="str">
        <f>TEXT(MID(Sales_Transactions[[#This Row],[Order Date]],2,5),"d/m/yyy")</f>
        <v>22/4/2009</v>
      </c>
      <c r="E558" s="2" t="str">
        <f>TEXT(MID(Sales_Transactions[[#This Row],[Order Date]],2,5),"d")</f>
        <v>22</v>
      </c>
      <c r="F558" s="2" t="str">
        <f>TEXT(MID(Sales_Transactions[[#This Row],[Order Date]],2,5),"m")</f>
        <v>4</v>
      </c>
      <c r="G558" s="2" t="str">
        <f>TEXT(MID(Sales_Transactions[[#This Row],[Order Date]],2,5),"yyy")</f>
        <v>2009</v>
      </c>
      <c r="H558" s="2" t="str">
        <f>TEXT(MID(Sales_Transactions[[#This Row],[Order Date]],2,5),"yyy/m")</f>
        <v>2009/4</v>
      </c>
      <c r="I558" t="s">
        <v>22</v>
      </c>
      <c r="J558">
        <f t="shared" si="48"/>
        <v>2</v>
      </c>
      <c r="K558" s="2">
        <v>29</v>
      </c>
      <c r="L558" s="3">
        <v>159.11000000000001</v>
      </c>
      <c r="M558" s="4">
        <v>7.0000000000000007E-2</v>
      </c>
      <c r="N558" s="5" t="s">
        <v>23</v>
      </c>
      <c r="O558" s="3">
        <v>64.010000000000005</v>
      </c>
      <c r="P558" s="3">
        <v>5.43</v>
      </c>
      <c r="Q558" s="3">
        <v>0.95</v>
      </c>
      <c r="R558" s="5" t="s">
        <v>211</v>
      </c>
      <c r="S558" s="5" t="s">
        <v>929</v>
      </c>
      <c r="T558" s="5" t="str">
        <f t="shared" si="49"/>
        <v>Joy Smith</v>
      </c>
      <c r="U558" t="s">
        <v>855</v>
      </c>
      <c r="V558" s="5" t="s">
        <v>37</v>
      </c>
      <c r="W558" s="5" t="s">
        <v>28</v>
      </c>
      <c r="X558" s="5" t="s">
        <v>75</v>
      </c>
      <c r="Y558" s="5" t="s">
        <v>991</v>
      </c>
      <c r="Z558" s="5" t="s">
        <v>84</v>
      </c>
      <c r="AA558" s="4">
        <v>0.36</v>
      </c>
      <c r="AB558" s="1">
        <v>39929</v>
      </c>
      <c r="AC558" s="1">
        <v>26067</v>
      </c>
      <c r="AD558">
        <f t="shared" si="50"/>
        <v>4</v>
      </c>
      <c r="AE558">
        <f t="shared" ca="1" si="51"/>
        <v>53</v>
      </c>
      <c r="AF558" t="str">
        <f t="shared" ca="1" si="52"/>
        <v>18-64</v>
      </c>
      <c r="AG558" s="3">
        <f t="shared" si="53"/>
        <v>0.21986893103448274</v>
      </c>
      <c r="AH558" t="str">
        <f>_xlfn.IFNA(VLOOKUP(Sales_Transactions[[#This Row],[Order ID]],Returned_Items[#All],2,FALSE),"Not Returned")</f>
        <v>Not Returned</v>
      </c>
    </row>
    <row r="559" spans="1:34" x14ac:dyDescent="0.25">
      <c r="A559">
        <v>17376</v>
      </c>
      <c r="C559" t="s">
        <v>992</v>
      </c>
      <c r="D559" s="2" t="str">
        <f>TEXT(MID(Sales_Transactions[[#This Row],[Order Date]],2,5),"d/m/yyy")</f>
        <v>4/12/2011</v>
      </c>
      <c r="E559" s="2" t="str">
        <f>TEXT(MID(Sales_Transactions[[#This Row],[Order Date]],2,5),"d")</f>
        <v>4</v>
      </c>
      <c r="F559" s="2" t="str">
        <f>TEXT(MID(Sales_Transactions[[#This Row],[Order Date]],2,5),"m")</f>
        <v>12</v>
      </c>
      <c r="G559" s="2" t="str">
        <f>TEXT(MID(Sales_Transactions[[#This Row],[Order Date]],2,5),"yyy")</f>
        <v>2011</v>
      </c>
      <c r="H559" s="2" t="str">
        <f>TEXT(MID(Sales_Transactions[[#This Row],[Order Date]],2,5),"yyy/m")</f>
        <v>2011/12</v>
      </c>
      <c r="I559" t="s">
        <v>33</v>
      </c>
      <c r="J559">
        <f t="shared" si="48"/>
        <v>4</v>
      </c>
      <c r="K559" s="2">
        <v>44</v>
      </c>
      <c r="L559" s="3">
        <v>1127.81</v>
      </c>
      <c r="M559" s="4">
        <v>0.1</v>
      </c>
      <c r="N559" s="5" t="s">
        <v>23</v>
      </c>
      <c r="O559" s="3">
        <v>425.08</v>
      </c>
      <c r="P559" s="3">
        <v>28.48</v>
      </c>
      <c r="Q559" s="3">
        <v>1.99</v>
      </c>
      <c r="R559" s="5" t="s">
        <v>211</v>
      </c>
      <c r="S559" s="5" t="s">
        <v>929</v>
      </c>
      <c r="T559" s="5" t="str">
        <f t="shared" si="49"/>
        <v>Joy Smith</v>
      </c>
      <c r="U559" t="s">
        <v>855</v>
      </c>
      <c r="V559" s="5" t="s">
        <v>47</v>
      </c>
      <c r="W559" s="5" t="s">
        <v>48</v>
      </c>
      <c r="X559" s="5" t="s">
        <v>87</v>
      </c>
      <c r="Y559" s="5" t="s">
        <v>874</v>
      </c>
      <c r="Z559" s="5" t="s">
        <v>60</v>
      </c>
      <c r="AA559" s="4">
        <v>0.4</v>
      </c>
      <c r="AB559" s="1">
        <v>40883</v>
      </c>
      <c r="AC559" s="1">
        <v>25948</v>
      </c>
      <c r="AD559">
        <f t="shared" si="50"/>
        <v>2</v>
      </c>
      <c r="AE559">
        <f t="shared" ca="1" si="51"/>
        <v>53</v>
      </c>
      <c r="AF559" t="str">
        <f t="shared" ca="1" si="52"/>
        <v>18-64</v>
      </c>
      <c r="AG559" s="3">
        <f t="shared" si="53"/>
        <v>0.69185272727272729</v>
      </c>
      <c r="AH559" t="str">
        <f>_xlfn.IFNA(VLOOKUP(Sales_Transactions[[#This Row],[Order ID]],Returned_Items[#All],2,FALSE),"Not Returned")</f>
        <v>Not Returned</v>
      </c>
    </row>
    <row r="560" spans="1:34" x14ac:dyDescent="0.25">
      <c r="A560">
        <v>18210</v>
      </c>
      <c r="C560" t="s">
        <v>993</v>
      </c>
      <c r="D560" s="2" t="str">
        <f>TEXT(MID(Sales_Transactions[[#This Row],[Order Date]],2,5),"d/m/yyy")</f>
        <v>6/8/2010</v>
      </c>
      <c r="E560" s="2" t="str">
        <f>TEXT(MID(Sales_Transactions[[#This Row],[Order Date]],2,5),"d")</f>
        <v>6</v>
      </c>
      <c r="F560" s="2" t="str">
        <f>TEXT(MID(Sales_Transactions[[#This Row],[Order Date]],2,5),"m")</f>
        <v>8</v>
      </c>
      <c r="G560" s="2" t="str">
        <f>TEXT(MID(Sales_Transactions[[#This Row],[Order Date]],2,5),"yyy")</f>
        <v>2010</v>
      </c>
      <c r="H560" s="2" t="str">
        <f>TEXT(MID(Sales_Transactions[[#This Row],[Order Date]],2,5),"yyy/m")</f>
        <v>2010/8</v>
      </c>
      <c r="I560" t="s">
        <v>52</v>
      </c>
      <c r="J560">
        <f t="shared" si="48"/>
        <v>1</v>
      </c>
      <c r="K560" s="2">
        <v>27</v>
      </c>
      <c r="L560" s="3">
        <v>9293.82</v>
      </c>
      <c r="M560" s="4">
        <v>0.08</v>
      </c>
      <c r="N560" s="5" t="s">
        <v>23</v>
      </c>
      <c r="O560" s="3">
        <v>2437.17</v>
      </c>
      <c r="P560" s="3">
        <v>363.25</v>
      </c>
      <c r="Q560" s="3">
        <v>19.989999999999998</v>
      </c>
      <c r="R560" s="5" t="s">
        <v>956</v>
      </c>
      <c r="S560" s="5" t="s">
        <v>957</v>
      </c>
      <c r="T560" s="5" t="str">
        <f t="shared" si="49"/>
        <v>Greg Guthrie</v>
      </c>
      <c r="U560" t="s">
        <v>855</v>
      </c>
      <c r="V560" s="5" t="s">
        <v>27</v>
      </c>
      <c r="W560" s="5" t="s">
        <v>28</v>
      </c>
      <c r="X560" s="5" t="s">
        <v>38</v>
      </c>
      <c r="Y560" s="5" t="s">
        <v>994</v>
      </c>
      <c r="Z560" s="5" t="s">
        <v>43</v>
      </c>
      <c r="AA560" s="4">
        <v>0.56999999999999995</v>
      </c>
      <c r="AB560" s="1">
        <v>40397</v>
      </c>
      <c r="AC560" s="1">
        <v>26167</v>
      </c>
      <c r="AD560">
        <f t="shared" si="50"/>
        <v>1</v>
      </c>
      <c r="AE560">
        <f t="shared" ca="1" si="51"/>
        <v>52</v>
      </c>
      <c r="AF560" t="str">
        <f t="shared" ca="1" si="52"/>
        <v>18-64</v>
      </c>
      <c r="AG560" s="3">
        <f t="shared" si="53"/>
        <v>14.183311111111111</v>
      </c>
      <c r="AH560" t="str">
        <f>_xlfn.IFNA(VLOOKUP(Sales_Transactions[[#This Row],[Order ID]],Returned_Items[#All],2,FALSE),"Not Returned")</f>
        <v>Not Returned</v>
      </c>
    </row>
    <row r="561" spans="1:34" x14ac:dyDescent="0.25">
      <c r="A561">
        <v>18210</v>
      </c>
      <c r="C561" t="s">
        <v>993</v>
      </c>
      <c r="D561" s="2" t="str">
        <f>TEXT(MID(Sales_Transactions[[#This Row],[Order Date]],2,5),"d/m/yyy")</f>
        <v>6/8/2010</v>
      </c>
      <c r="E561" s="2" t="str">
        <f>TEXT(MID(Sales_Transactions[[#This Row],[Order Date]],2,5),"d")</f>
        <v>6</v>
      </c>
      <c r="F561" s="2" t="str">
        <f>TEXT(MID(Sales_Transactions[[#This Row],[Order Date]],2,5),"m")</f>
        <v>8</v>
      </c>
      <c r="G561" s="2" t="str">
        <f>TEXT(MID(Sales_Transactions[[#This Row],[Order Date]],2,5),"yyy")</f>
        <v>2010</v>
      </c>
      <c r="H561" s="2" t="str">
        <f>TEXT(MID(Sales_Transactions[[#This Row],[Order Date]],2,5),"yyy/m")</f>
        <v>2010/8</v>
      </c>
      <c r="I561" t="s">
        <v>52</v>
      </c>
      <c r="J561">
        <f t="shared" si="48"/>
        <v>1</v>
      </c>
      <c r="K561" s="2">
        <v>27</v>
      </c>
      <c r="L561" s="3">
        <v>80.790000000000006</v>
      </c>
      <c r="M561" s="4">
        <v>0</v>
      </c>
      <c r="N561" s="5" t="s">
        <v>23</v>
      </c>
      <c r="O561" s="3">
        <v>12.58</v>
      </c>
      <c r="P561" s="3">
        <v>2.88</v>
      </c>
      <c r="Q561" s="3">
        <v>0.7</v>
      </c>
      <c r="R561" s="5" t="s">
        <v>956</v>
      </c>
      <c r="S561" s="5" t="s">
        <v>957</v>
      </c>
      <c r="T561" s="5" t="str">
        <f t="shared" si="49"/>
        <v>Greg Guthrie</v>
      </c>
      <c r="U561" t="s">
        <v>855</v>
      </c>
      <c r="V561" s="5" t="s">
        <v>27</v>
      </c>
      <c r="W561" s="5" t="s">
        <v>28</v>
      </c>
      <c r="X561" s="5" t="s">
        <v>124</v>
      </c>
      <c r="Y561" s="5" t="s">
        <v>125</v>
      </c>
      <c r="Z561" s="5" t="s">
        <v>84</v>
      </c>
      <c r="AA561" s="4">
        <v>0.56000000000000005</v>
      </c>
      <c r="AB561" s="1">
        <v>40397</v>
      </c>
      <c r="AC561" s="1">
        <v>26283</v>
      </c>
      <c r="AD561">
        <f t="shared" si="50"/>
        <v>1</v>
      </c>
      <c r="AE561">
        <f t="shared" ca="1" si="51"/>
        <v>52</v>
      </c>
      <c r="AF561" t="str">
        <f t="shared" ca="1" si="52"/>
        <v>18-64</v>
      </c>
      <c r="AG561" s="3">
        <f t="shared" si="53"/>
        <v>0.1325925925925926</v>
      </c>
      <c r="AH561" t="str">
        <f>_xlfn.IFNA(VLOOKUP(Sales_Transactions[[#This Row],[Order ID]],Returned_Items[#All],2,FALSE),"Not Returned")</f>
        <v>Not Returned</v>
      </c>
    </row>
    <row r="562" spans="1:34" x14ac:dyDescent="0.25">
      <c r="A562">
        <v>18273</v>
      </c>
      <c r="C562" t="s">
        <v>995</v>
      </c>
      <c r="D562" s="2" t="str">
        <f>TEXT(MID(Sales_Transactions[[#This Row],[Order Date]],2,5),"d/m/yyy")</f>
        <v>15/9/2011</v>
      </c>
      <c r="E562" s="2" t="str">
        <f>TEXT(MID(Sales_Transactions[[#This Row],[Order Date]],2,5),"d")</f>
        <v>15</v>
      </c>
      <c r="F562" s="2" t="str">
        <f>TEXT(MID(Sales_Transactions[[#This Row],[Order Date]],2,5),"m")</f>
        <v>9</v>
      </c>
      <c r="G562" s="2" t="str">
        <f>TEXT(MID(Sales_Transactions[[#This Row],[Order Date]],2,5),"yyy")</f>
        <v>2011</v>
      </c>
      <c r="H562" s="2" t="str">
        <f>TEXT(MID(Sales_Transactions[[#This Row],[Order Date]],2,5),"yyy/m")</f>
        <v>2011/9</v>
      </c>
      <c r="I562" t="s">
        <v>22</v>
      </c>
      <c r="J562">
        <f t="shared" si="48"/>
        <v>2</v>
      </c>
      <c r="K562" s="2">
        <v>18</v>
      </c>
      <c r="L562" s="3">
        <v>925.03</v>
      </c>
      <c r="M562" s="4">
        <v>0.06</v>
      </c>
      <c r="N562" s="5" t="s">
        <v>23</v>
      </c>
      <c r="O562" s="3">
        <v>-3.68</v>
      </c>
      <c r="P562" s="3">
        <v>49.99</v>
      </c>
      <c r="Q562" s="3">
        <v>19.989999999999998</v>
      </c>
      <c r="R562" s="5" t="s">
        <v>148</v>
      </c>
      <c r="S562" s="5" t="s">
        <v>472</v>
      </c>
      <c r="T562" s="5" t="str">
        <f t="shared" si="49"/>
        <v>Jack Lebron</v>
      </c>
      <c r="U562" t="s">
        <v>855</v>
      </c>
      <c r="V562" s="5" t="s">
        <v>47</v>
      </c>
      <c r="W562" s="5" t="s">
        <v>48</v>
      </c>
      <c r="X562" s="5" t="s">
        <v>87</v>
      </c>
      <c r="Y562" s="5" t="s">
        <v>996</v>
      </c>
      <c r="Z562" s="5" t="s">
        <v>43</v>
      </c>
      <c r="AA562" s="4">
        <v>0.41</v>
      </c>
      <c r="AB562" s="1">
        <v>40803</v>
      </c>
      <c r="AC562" s="1">
        <v>26158</v>
      </c>
      <c r="AD562">
        <f t="shared" si="50"/>
        <v>2</v>
      </c>
      <c r="AE562">
        <f t="shared" ca="1" si="51"/>
        <v>52</v>
      </c>
      <c r="AF562" t="str">
        <f t="shared" ca="1" si="52"/>
        <v>18-64</v>
      </c>
      <c r="AG562" s="3">
        <f t="shared" si="53"/>
        <v>3.8861114444444445</v>
      </c>
      <c r="AH562" t="str">
        <f>_xlfn.IFNA(VLOOKUP(Sales_Transactions[[#This Row],[Order ID]],Returned_Items[#All],2,FALSE),"Not Returned")</f>
        <v>Not Returned</v>
      </c>
    </row>
    <row r="563" spans="1:34" x14ac:dyDescent="0.25">
      <c r="A563">
        <v>18788</v>
      </c>
      <c r="C563" t="s">
        <v>997</v>
      </c>
      <c r="D563" s="2" t="str">
        <f>TEXT(MID(Sales_Transactions[[#This Row],[Order Date]],2,5),"d/m/yyy")</f>
        <v>2/10/2009</v>
      </c>
      <c r="E563" s="2" t="str">
        <f>TEXT(MID(Sales_Transactions[[#This Row],[Order Date]],2,5),"d")</f>
        <v>2</v>
      </c>
      <c r="F563" s="2" t="str">
        <f>TEXT(MID(Sales_Transactions[[#This Row],[Order Date]],2,5),"m")</f>
        <v>10</v>
      </c>
      <c r="G563" s="2" t="str">
        <f>TEXT(MID(Sales_Transactions[[#This Row],[Order Date]],2,5),"yyy")</f>
        <v>2009</v>
      </c>
      <c r="H563" s="2" t="str">
        <f>TEXT(MID(Sales_Transactions[[#This Row],[Order Date]],2,5),"yyy/m")</f>
        <v>2009/10</v>
      </c>
      <c r="I563" t="s">
        <v>52</v>
      </c>
      <c r="J563">
        <f t="shared" si="48"/>
        <v>1</v>
      </c>
      <c r="K563" s="2">
        <v>27</v>
      </c>
      <c r="L563" s="3">
        <v>566.12</v>
      </c>
      <c r="M563" s="4">
        <v>0.03</v>
      </c>
      <c r="N563" s="5" t="s">
        <v>23</v>
      </c>
      <c r="O563" s="3">
        <v>-19.329999999999998</v>
      </c>
      <c r="P563" s="3">
        <v>19.989999999999998</v>
      </c>
      <c r="Q563" s="3">
        <v>11.17</v>
      </c>
      <c r="R563" s="5" t="s">
        <v>211</v>
      </c>
      <c r="S563" s="5" t="s">
        <v>929</v>
      </c>
      <c r="T563" s="5" t="str">
        <f t="shared" si="49"/>
        <v>Joy Smith</v>
      </c>
      <c r="U563" t="s">
        <v>855</v>
      </c>
      <c r="V563" s="5" t="s">
        <v>47</v>
      </c>
      <c r="W563" s="5" t="s">
        <v>57</v>
      </c>
      <c r="X563" s="5" t="s">
        <v>58</v>
      </c>
      <c r="Y563" s="5" t="s">
        <v>550</v>
      </c>
      <c r="Z563" s="5" t="s">
        <v>31</v>
      </c>
      <c r="AA563" s="4">
        <v>0.6</v>
      </c>
      <c r="AB563" s="1">
        <v>40089</v>
      </c>
      <c r="AC563" s="1">
        <v>25773</v>
      </c>
      <c r="AD563">
        <f t="shared" si="50"/>
        <v>1</v>
      </c>
      <c r="AE563">
        <f t="shared" ca="1" si="51"/>
        <v>54</v>
      </c>
      <c r="AF563" t="str">
        <f t="shared" ca="1" si="52"/>
        <v>18-64</v>
      </c>
      <c r="AG563" s="3">
        <f t="shared" si="53"/>
        <v>1.1538519629629629</v>
      </c>
      <c r="AH563" t="str">
        <f>_xlfn.IFNA(VLOOKUP(Sales_Transactions[[#This Row],[Order ID]],Returned_Items[#All],2,FALSE),"Not Returned")</f>
        <v>Not Returned</v>
      </c>
    </row>
    <row r="564" spans="1:34" x14ac:dyDescent="0.25">
      <c r="A564">
        <v>19042</v>
      </c>
      <c r="C564" t="s">
        <v>998</v>
      </c>
      <c r="D564" s="2" t="str">
        <f>TEXT(MID(Sales_Transactions[[#This Row],[Order Date]],2,5),"d/m/yyy")</f>
        <v>1/3/2009</v>
      </c>
      <c r="E564" s="2" t="str">
        <f>TEXT(MID(Sales_Transactions[[#This Row],[Order Date]],2,5),"d")</f>
        <v>1</v>
      </c>
      <c r="F564" s="2" t="str">
        <f>TEXT(MID(Sales_Transactions[[#This Row],[Order Date]],2,5),"m")</f>
        <v>3</v>
      </c>
      <c r="G564" s="2" t="str">
        <f>TEXT(MID(Sales_Transactions[[#This Row],[Order Date]],2,5),"yyy")</f>
        <v>2009</v>
      </c>
      <c r="H564" s="2" t="str">
        <f>TEXT(MID(Sales_Transactions[[#This Row],[Order Date]],2,5),"yyy/m")</f>
        <v>2009/3</v>
      </c>
      <c r="I564" t="s">
        <v>101</v>
      </c>
      <c r="J564">
        <f t="shared" si="48"/>
        <v>1</v>
      </c>
      <c r="K564" s="2">
        <v>8</v>
      </c>
      <c r="L564" s="3">
        <v>327.61</v>
      </c>
      <c r="M564" s="4">
        <v>7.0000000000000007E-2</v>
      </c>
      <c r="N564" s="5" t="s">
        <v>23</v>
      </c>
      <c r="O564" s="3">
        <v>54.9</v>
      </c>
      <c r="P564" s="3">
        <v>40.98</v>
      </c>
      <c r="Q564" s="3">
        <v>7.47</v>
      </c>
      <c r="R564" s="5" t="s">
        <v>931</v>
      </c>
      <c r="S564" s="5" t="s">
        <v>932</v>
      </c>
      <c r="T564" s="5" t="str">
        <f t="shared" si="49"/>
        <v>Evan Minnotte</v>
      </c>
      <c r="U564" t="s">
        <v>855</v>
      </c>
      <c r="V564" s="5" t="s">
        <v>47</v>
      </c>
      <c r="W564" s="5" t="s">
        <v>28</v>
      </c>
      <c r="X564" s="5" t="s">
        <v>41</v>
      </c>
      <c r="Y564" s="5" t="s">
        <v>999</v>
      </c>
      <c r="Z564" s="5" t="s">
        <v>43</v>
      </c>
      <c r="AA564" s="4">
        <v>0.37</v>
      </c>
      <c r="AB564" s="1">
        <v>39874</v>
      </c>
      <c r="AC564" s="1">
        <v>25677</v>
      </c>
      <c r="AD564">
        <f t="shared" si="50"/>
        <v>1</v>
      </c>
      <c r="AE564">
        <f t="shared" ca="1" si="51"/>
        <v>54</v>
      </c>
      <c r="AF564" t="str">
        <f t="shared" ca="1" si="52"/>
        <v>18-64</v>
      </c>
      <c r="AG564" s="3">
        <f t="shared" si="53"/>
        <v>6.0526642499999994</v>
      </c>
      <c r="AH564" t="str">
        <f>_xlfn.IFNA(VLOOKUP(Sales_Transactions[[#This Row],[Order ID]],Returned_Items[#All],2,FALSE),"Not Returned")</f>
        <v>Not Returned</v>
      </c>
    </row>
    <row r="565" spans="1:34" x14ac:dyDescent="0.25">
      <c r="A565">
        <v>19073</v>
      </c>
      <c r="C565" t="s">
        <v>1000</v>
      </c>
      <c r="D565" s="2" t="str">
        <f>TEXT(MID(Sales_Transactions[[#This Row],[Order Date]],2,5),"d/m/yyy")</f>
        <v>24/6/2009</v>
      </c>
      <c r="E565" s="2" t="str">
        <f>TEXT(MID(Sales_Transactions[[#This Row],[Order Date]],2,5),"d")</f>
        <v>24</v>
      </c>
      <c r="F565" s="2" t="str">
        <f>TEXT(MID(Sales_Transactions[[#This Row],[Order Date]],2,5),"m")</f>
        <v>6</v>
      </c>
      <c r="G565" s="2" t="str">
        <f>TEXT(MID(Sales_Transactions[[#This Row],[Order Date]],2,5),"yyy")</f>
        <v>2009</v>
      </c>
      <c r="H565" s="2" t="str">
        <f>TEXT(MID(Sales_Transactions[[#This Row],[Order Date]],2,5),"yyy/m")</f>
        <v>2009/6</v>
      </c>
      <c r="I565" t="s">
        <v>52</v>
      </c>
      <c r="J565">
        <f t="shared" si="48"/>
        <v>1</v>
      </c>
      <c r="K565" s="2">
        <v>16</v>
      </c>
      <c r="L565" s="3">
        <v>178.4</v>
      </c>
      <c r="M565" s="4">
        <v>0.04</v>
      </c>
      <c r="N565" s="5" t="s">
        <v>23</v>
      </c>
      <c r="O565" s="3">
        <v>20.079999999999998</v>
      </c>
      <c r="P565" s="3">
        <v>10.64</v>
      </c>
      <c r="Q565" s="3">
        <v>5.16</v>
      </c>
      <c r="R565" s="5" t="s">
        <v>1001</v>
      </c>
      <c r="S565" s="5" t="s">
        <v>1002</v>
      </c>
      <c r="T565" s="5" t="str">
        <f t="shared" si="49"/>
        <v>Chuck Magee</v>
      </c>
      <c r="U565" t="s">
        <v>855</v>
      </c>
      <c r="V565" s="5" t="s">
        <v>47</v>
      </c>
      <c r="W565" s="5" t="s">
        <v>57</v>
      </c>
      <c r="X565" s="5" t="s">
        <v>58</v>
      </c>
      <c r="Y565" s="5" t="s">
        <v>1003</v>
      </c>
      <c r="Z565" s="5" t="s">
        <v>43</v>
      </c>
      <c r="AA565" s="4">
        <v>0.56999999999999995</v>
      </c>
      <c r="AB565" s="1">
        <v>39989</v>
      </c>
      <c r="AC565" s="1">
        <v>25600</v>
      </c>
      <c r="AD565">
        <f t="shared" si="50"/>
        <v>1</v>
      </c>
      <c r="AE565">
        <f t="shared" ca="1" si="51"/>
        <v>54</v>
      </c>
      <c r="AF565" t="str">
        <f t="shared" ca="1" si="52"/>
        <v>18-64</v>
      </c>
      <c r="AG565" s="3">
        <f t="shared" si="53"/>
        <v>0.98723400000000006</v>
      </c>
      <c r="AH565" t="str">
        <f>_xlfn.IFNA(VLOOKUP(Sales_Transactions[[#This Row],[Order ID]],Returned_Items[#All],2,FALSE),"Not Returned")</f>
        <v>Not Returned</v>
      </c>
    </row>
    <row r="566" spans="1:34" x14ac:dyDescent="0.25">
      <c r="A566">
        <v>19073</v>
      </c>
      <c r="C566" t="s">
        <v>1000</v>
      </c>
      <c r="D566" s="2" t="str">
        <f>TEXT(MID(Sales_Transactions[[#This Row],[Order Date]],2,5),"d/m/yyy")</f>
        <v>24/6/2009</v>
      </c>
      <c r="E566" s="2" t="str">
        <f>TEXT(MID(Sales_Transactions[[#This Row],[Order Date]],2,5),"d")</f>
        <v>24</v>
      </c>
      <c r="F566" s="2" t="str">
        <f>TEXT(MID(Sales_Transactions[[#This Row],[Order Date]],2,5),"m")</f>
        <v>6</v>
      </c>
      <c r="G566" s="2" t="str">
        <f>TEXT(MID(Sales_Transactions[[#This Row],[Order Date]],2,5),"yyy")</f>
        <v>2009</v>
      </c>
      <c r="H566" s="2" t="str">
        <f>TEXT(MID(Sales_Transactions[[#This Row],[Order Date]],2,5),"yyy/m")</f>
        <v>2009/6</v>
      </c>
      <c r="I566" t="s">
        <v>52</v>
      </c>
      <c r="J566">
        <f t="shared" si="48"/>
        <v>1</v>
      </c>
      <c r="K566" s="2">
        <v>40</v>
      </c>
      <c r="L566" s="3">
        <v>115.01</v>
      </c>
      <c r="M566" s="4">
        <v>0.03</v>
      </c>
      <c r="N566" s="5" t="s">
        <v>67</v>
      </c>
      <c r="O566" s="3">
        <v>5.81</v>
      </c>
      <c r="P566" s="3">
        <v>2.78</v>
      </c>
      <c r="Q566" s="3">
        <v>1.34</v>
      </c>
      <c r="R566" s="5" t="s">
        <v>1001</v>
      </c>
      <c r="S566" s="5" t="s">
        <v>1002</v>
      </c>
      <c r="T566" s="5" t="str">
        <f t="shared" si="49"/>
        <v>Chuck Magee</v>
      </c>
      <c r="U566" t="s">
        <v>855</v>
      </c>
      <c r="V566" s="5" t="s">
        <v>47</v>
      </c>
      <c r="W566" s="5" t="s">
        <v>28</v>
      </c>
      <c r="X566" s="5" t="s">
        <v>124</v>
      </c>
      <c r="Y566" s="5" t="s">
        <v>400</v>
      </c>
      <c r="Z566" s="5" t="s">
        <v>84</v>
      </c>
      <c r="AA566" s="4">
        <v>0.45</v>
      </c>
      <c r="AB566" s="1">
        <v>39990</v>
      </c>
      <c r="AC566" s="1">
        <v>25761</v>
      </c>
      <c r="AD566">
        <f t="shared" si="50"/>
        <v>2</v>
      </c>
      <c r="AE566">
        <f t="shared" ca="1" si="51"/>
        <v>54</v>
      </c>
      <c r="AF566" t="str">
        <f t="shared" ca="1" si="52"/>
        <v>18-64</v>
      </c>
      <c r="AG566" s="3">
        <f t="shared" si="53"/>
        <v>0.10297914999999999</v>
      </c>
      <c r="AH566" t="str">
        <f>_xlfn.IFNA(VLOOKUP(Sales_Transactions[[#This Row],[Order ID]],Returned_Items[#All],2,FALSE),"Not Returned")</f>
        <v>Not Returned</v>
      </c>
    </row>
    <row r="567" spans="1:34" x14ac:dyDescent="0.25">
      <c r="A567">
        <v>19365</v>
      </c>
      <c r="C567" t="s">
        <v>1004</v>
      </c>
      <c r="D567" s="2" t="str">
        <f>TEXT(MID(Sales_Transactions[[#This Row],[Order Date]],2,5),"d/m/yyy")</f>
        <v>16/1/2011</v>
      </c>
      <c r="E567" s="2" t="str">
        <f>TEXT(MID(Sales_Transactions[[#This Row],[Order Date]],2,5),"d")</f>
        <v>16</v>
      </c>
      <c r="F567" s="2" t="str">
        <f>TEXT(MID(Sales_Transactions[[#This Row],[Order Date]],2,5),"m")</f>
        <v>1</v>
      </c>
      <c r="G567" s="2" t="str">
        <f>TEXT(MID(Sales_Transactions[[#This Row],[Order Date]],2,5),"yyy")</f>
        <v>2011</v>
      </c>
      <c r="H567" s="2" t="str">
        <f>TEXT(MID(Sales_Transactions[[#This Row],[Order Date]],2,5),"yyy/m")</f>
        <v>2011/1</v>
      </c>
      <c r="I567" t="s">
        <v>78</v>
      </c>
      <c r="J567">
        <f t="shared" si="48"/>
        <v>3</v>
      </c>
      <c r="K567" s="2">
        <v>29</v>
      </c>
      <c r="L567" s="3">
        <v>181.83</v>
      </c>
      <c r="M567" s="4">
        <v>0.03</v>
      </c>
      <c r="N567" s="5" t="s">
        <v>23</v>
      </c>
      <c r="O567" s="3">
        <v>-43.36</v>
      </c>
      <c r="P567" s="3">
        <v>5.98</v>
      </c>
      <c r="Q567" s="3">
        <v>5.2</v>
      </c>
      <c r="R567" s="5" t="s">
        <v>984</v>
      </c>
      <c r="S567" s="5" t="s">
        <v>985</v>
      </c>
      <c r="T567" s="5" t="str">
        <f t="shared" si="49"/>
        <v>Filia McAdams</v>
      </c>
      <c r="U567" t="s">
        <v>855</v>
      </c>
      <c r="V567" s="5" t="s">
        <v>27</v>
      </c>
      <c r="W567" s="5" t="s">
        <v>28</v>
      </c>
      <c r="X567" s="5" t="s">
        <v>75</v>
      </c>
      <c r="Y567" s="5" t="s">
        <v>1005</v>
      </c>
      <c r="Z567" s="5" t="s">
        <v>43</v>
      </c>
      <c r="AA567" s="4">
        <v>0.36</v>
      </c>
      <c r="AB567" s="1">
        <v>40560</v>
      </c>
      <c r="AC567" s="1">
        <v>25751</v>
      </c>
      <c r="AD567">
        <f t="shared" si="50"/>
        <v>1</v>
      </c>
      <c r="AE567">
        <f t="shared" ca="1" si="51"/>
        <v>54</v>
      </c>
      <c r="AF567" t="str">
        <f t="shared" ca="1" si="52"/>
        <v>18-64</v>
      </c>
      <c r="AG567" s="3">
        <f t="shared" si="53"/>
        <v>0.38545537931034479</v>
      </c>
      <c r="AH567" t="str">
        <f>_xlfn.IFNA(VLOOKUP(Sales_Transactions[[#This Row],[Order ID]],Returned_Items[#All],2,FALSE),"Not Returned")</f>
        <v>Not Returned</v>
      </c>
    </row>
    <row r="568" spans="1:34" x14ac:dyDescent="0.25">
      <c r="A568">
        <v>19617</v>
      </c>
      <c r="C568" t="s">
        <v>215</v>
      </c>
      <c r="D568" s="2" t="str">
        <f>TEXT(MID(Sales_Transactions[[#This Row],[Order Date]],2,5),"d/m/yyy")</f>
        <v>20/1/2012</v>
      </c>
      <c r="E568" s="2" t="str">
        <f>TEXT(MID(Sales_Transactions[[#This Row],[Order Date]],2,5),"d")</f>
        <v>20</v>
      </c>
      <c r="F568" s="2" t="str">
        <f>TEXT(MID(Sales_Transactions[[#This Row],[Order Date]],2,5),"m")</f>
        <v>1</v>
      </c>
      <c r="G568" s="2" t="str">
        <f>TEXT(MID(Sales_Transactions[[#This Row],[Order Date]],2,5),"yyy")</f>
        <v>2012</v>
      </c>
      <c r="H568" s="2" t="str">
        <f>TEXT(MID(Sales_Transactions[[#This Row],[Order Date]],2,5),"yyy/m")</f>
        <v>2012/1</v>
      </c>
      <c r="I568" t="s">
        <v>22</v>
      </c>
      <c r="J568">
        <f t="shared" si="48"/>
        <v>2</v>
      </c>
      <c r="K568" s="2">
        <v>38</v>
      </c>
      <c r="L568" s="3">
        <v>952.47</v>
      </c>
      <c r="M568" s="4">
        <v>0.03</v>
      </c>
      <c r="N568" s="5" t="s">
        <v>23</v>
      </c>
      <c r="O568" s="3">
        <v>270.69</v>
      </c>
      <c r="P568" s="3">
        <v>23.99</v>
      </c>
      <c r="Q568" s="3">
        <v>6.3</v>
      </c>
      <c r="R568" s="5" t="s">
        <v>148</v>
      </c>
      <c r="S568" s="5" t="s">
        <v>472</v>
      </c>
      <c r="T568" s="5" t="str">
        <f t="shared" si="49"/>
        <v>Jack Lebron</v>
      </c>
      <c r="U568" t="s">
        <v>855</v>
      </c>
      <c r="V568" s="5" t="s">
        <v>47</v>
      </c>
      <c r="W568" s="5" t="s">
        <v>48</v>
      </c>
      <c r="X568" s="5" t="s">
        <v>324</v>
      </c>
      <c r="Y568" s="5" t="s">
        <v>1006</v>
      </c>
      <c r="Z568" s="5" t="s">
        <v>56</v>
      </c>
      <c r="AA568" s="4">
        <v>0.38</v>
      </c>
      <c r="AB568" s="1">
        <v>40930</v>
      </c>
      <c r="AC568" s="1">
        <v>26178</v>
      </c>
      <c r="AD568">
        <f t="shared" si="50"/>
        <v>2</v>
      </c>
      <c r="AE568">
        <f t="shared" ca="1" si="51"/>
        <v>52</v>
      </c>
      <c r="AF568" t="str">
        <f t="shared" ca="1" si="52"/>
        <v>18-64</v>
      </c>
      <c r="AG568" s="3">
        <f t="shared" si="53"/>
        <v>0.79691586842105255</v>
      </c>
      <c r="AH568" t="str">
        <f>_xlfn.IFNA(VLOOKUP(Sales_Transactions[[#This Row],[Order ID]],Returned_Items[#All],2,FALSE),"Not Returned")</f>
        <v>Not Returned</v>
      </c>
    </row>
    <row r="569" spans="1:34" x14ac:dyDescent="0.25">
      <c r="A569">
        <v>19617</v>
      </c>
      <c r="C569" t="s">
        <v>215</v>
      </c>
      <c r="D569" s="2" t="str">
        <f>TEXT(MID(Sales_Transactions[[#This Row],[Order Date]],2,5),"d/m/yyy")</f>
        <v>20/1/2012</v>
      </c>
      <c r="E569" s="2" t="str">
        <f>TEXT(MID(Sales_Transactions[[#This Row],[Order Date]],2,5),"d")</f>
        <v>20</v>
      </c>
      <c r="F569" s="2" t="str">
        <f>TEXT(MID(Sales_Transactions[[#This Row],[Order Date]],2,5),"m")</f>
        <v>1</v>
      </c>
      <c r="G569" s="2" t="str">
        <f>TEXT(MID(Sales_Transactions[[#This Row],[Order Date]],2,5),"yyy")</f>
        <v>2012</v>
      </c>
      <c r="H569" s="2" t="str">
        <f>TEXT(MID(Sales_Transactions[[#This Row],[Order Date]],2,5),"yyy/m")</f>
        <v>2012/1</v>
      </c>
      <c r="I569" t="s">
        <v>22</v>
      </c>
      <c r="J569">
        <f t="shared" si="48"/>
        <v>2</v>
      </c>
      <c r="K569" s="2">
        <v>3</v>
      </c>
      <c r="L569" s="3">
        <v>171.96350000000001</v>
      </c>
      <c r="M569" s="4">
        <v>7.0000000000000007E-2</v>
      </c>
      <c r="N569" s="5" t="s">
        <v>23</v>
      </c>
      <c r="O569" s="3">
        <v>-296.37</v>
      </c>
      <c r="P569" s="3">
        <v>65.989999999999995</v>
      </c>
      <c r="Q569" s="3">
        <v>8.99</v>
      </c>
      <c r="R569" s="5" t="s">
        <v>148</v>
      </c>
      <c r="S569" s="5" t="s">
        <v>472</v>
      </c>
      <c r="T569" s="5" t="str">
        <f t="shared" si="49"/>
        <v>Jack Lebron</v>
      </c>
      <c r="U569" t="s">
        <v>855</v>
      </c>
      <c r="V569" s="5" t="s">
        <v>47</v>
      </c>
      <c r="W569" s="5" t="s">
        <v>48</v>
      </c>
      <c r="X569" s="5" t="s">
        <v>49</v>
      </c>
      <c r="Y569" s="5" t="s">
        <v>1007</v>
      </c>
      <c r="Z569" s="5" t="s">
        <v>43</v>
      </c>
      <c r="AA569" s="4">
        <v>0.57999999999999996</v>
      </c>
      <c r="AB569" s="1">
        <v>40928</v>
      </c>
      <c r="AC569" s="1">
        <v>26199</v>
      </c>
      <c r="AD569">
        <f t="shared" si="50"/>
        <v>0</v>
      </c>
      <c r="AE569">
        <f t="shared" ca="1" si="51"/>
        <v>52</v>
      </c>
      <c r="AF569" t="str">
        <f t="shared" ca="1" si="52"/>
        <v>18-64</v>
      </c>
      <c r="AG569" s="3">
        <f t="shared" si="53"/>
        <v>24.977935666666664</v>
      </c>
      <c r="AH569" t="str">
        <f>_xlfn.IFNA(VLOOKUP(Sales_Transactions[[#This Row],[Order ID]],Returned_Items[#All],2,FALSE),"Not Returned")</f>
        <v>Not Returned</v>
      </c>
    </row>
    <row r="570" spans="1:34" x14ac:dyDescent="0.25">
      <c r="A570">
        <v>20033</v>
      </c>
      <c r="C570" t="s">
        <v>1008</v>
      </c>
      <c r="D570" s="2" t="str">
        <f>TEXT(MID(Sales_Transactions[[#This Row],[Order Date]],2,5),"d/m/yyy")</f>
        <v>21/5/2010</v>
      </c>
      <c r="E570" s="2" t="str">
        <f>TEXT(MID(Sales_Transactions[[#This Row],[Order Date]],2,5),"d")</f>
        <v>21</v>
      </c>
      <c r="F570" s="2" t="str">
        <f>TEXT(MID(Sales_Transactions[[#This Row],[Order Date]],2,5),"m")</f>
        <v>5</v>
      </c>
      <c r="G570" s="2" t="str">
        <f>TEXT(MID(Sales_Transactions[[#This Row],[Order Date]],2,5),"yyy")</f>
        <v>2010</v>
      </c>
      <c r="H570" s="2" t="str">
        <f>TEXT(MID(Sales_Transactions[[#This Row],[Order Date]],2,5),"yyy/m")</f>
        <v>2010/5</v>
      </c>
      <c r="I570" t="s">
        <v>101</v>
      </c>
      <c r="J570">
        <f t="shared" si="48"/>
        <v>1</v>
      </c>
      <c r="K570" s="2">
        <v>5</v>
      </c>
      <c r="L570" s="3">
        <v>2543.9499999999998</v>
      </c>
      <c r="M570" s="4">
        <v>0.04</v>
      </c>
      <c r="N570" s="5" t="s">
        <v>23</v>
      </c>
      <c r="O570" s="3">
        <v>-1011.32</v>
      </c>
      <c r="P570" s="3">
        <v>499.99</v>
      </c>
      <c r="Q570" s="3">
        <v>24.49</v>
      </c>
      <c r="R570" s="5" t="s">
        <v>148</v>
      </c>
      <c r="S570" s="5" t="s">
        <v>472</v>
      </c>
      <c r="T570" s="5" t="str">
        <f t="shared" si="49"/>
        <v>Jack Lebron</v>
      </c>
      <c r="U570" t="s">
        <v>855</v>
      </c>
      <c r="V570" s="5" t="s">
        <v>47</v>
      </c>
      <c r="W570" s="5" t="s">
        <v>48</v>
      </c>
      <c r="X570" s="5" t="s">
        <v>131</v>
      </c>
      <c r="Y570" s="5" t="s">
        <v>337</v>
      </c>
      <c r="Z570" s="5" t="s">
        <v>31</v>
      </c>
      <c r="AA570" s="4">
        <v>0.36</v>
      </c>
      <c r="AB570" s="1">
        <v>40321</v>
      </c>
      <c r="AC570" s="1">
        <v>25864</v>
      </c>
      <c r="AD570">
        <f t="shared" si="50"/>
        <v>2</v>
      </c>
      <c r="AE570">
        <f t="shared" ca="1" si="51"/>
        <v>53</v>
      </c>
      <c r="AF570" t="str">
        <f t="shared" ca="1" si="52"/>
        <v>18-64</v>
      </c>
      <c r="AG570" s="3">
        <f t="shared" si="53"/>
        <v>104.85600079999999</v>
      </c>
      <c r="AH570" t="str">
        <f>_xlfn.IFNA(VLOOKUP(Sales_Transactions[[#This Row],[Order ID]],Returned_Items[#All],2,FALSE),"Not Returned")</f>
        <v>Not Returned</v>
      </c>
    </row>
    <row r="571" spans="1:34" x14ac:dyDescent="0.25">
      <c r="A571">
        <v>21223</v>
      </c>
      <c r="C571" t="s">
        <v>457</v>
      </c>
      <c r="D571" s="2" t="str">
        <f>TEXT(MID(Sales_Transactions[[#This Row],[Order Date]],2,5),"d/m/yyy")</f>
        <v>15/3/2012</v>
      </c>
      <c r="E571" s="2" t="str">
        <f>TEXT(MID(Sales_Transactions[[#This Row],[Order Date]],2,5),"d")</f>
        <v>15</v>
      </c>
      <c r="F571" s="2" t="str">
        <f>TEXT(MID(Sales_Transactions[[#This Row],[Order Date]],2,5),"m")</f>
        <v>3</v>
      </c>
      <c r="G571" s="2" t="str">
        <f>TEXT(MID(Sales_Transactions[[#This Row],[Order Date]],2,5),"yyy")</f>
        <v>2012</v>
      </c>
      <c r="H571" s="2" t="str">
        <f>TEXT(MID(Sales_Transactions[[#This Row],[Order Date]],2,5),"yyy/m")</f>
        <v>2012/3</v>
      </c>
      <c r="I571" t="s">
        <v>52</v>
      </c>
      <c r="J571">
        <f t="shared" si="48"/>
        <v>1</v>
      </c>
      <c r="K571" s="2">
        <v>3</v>
      </c>
      <c r="L571" s="3">
        <v>317.95</v>
      </c>
      <c r="M571" s="4">
        <v>0.1</v>
      </c>
      <c r="N571" s="5" t="s">
        <v>34</v>
      </c>
      <c r="O571" s="3">
        <v>-144.43</v>
      </c>
      <c r="P571" s="3">
        <v>100.98</v>
      </c>
      <c r="Q571" s="3">
        <v>26.22</v>
      </c>
      <c r="R571" s="5" t="s">
        <v>890</v>
      </c>
      <c r="S571" s="5" t="s">
        <v>891</v>
      </c>
      <c r="T571" s="5" t="str">
        <f t="shared" si="49"/>
        <v>Harold Engle</v>
      </c>
      <c r="U571" t="s">
        <v>855</v>
      </c>
      <c r="V571" s="5" t="s">
        <v>37</v>
      </c>
      <c r="W571" s="5" t="s">
        <v>57</v>
      </c>
      <c r="X571" s="5" t="s">
        <v>104</v>
      </c>
      <c r="Y571" s="5" t="s">
        <v>105</v>
      </c>
      <c r="Z571" s="5" t="s">
        <v>106</v>
      </c>
      <c r="AA571" s="4">
        <v>0.6</v>
      </c>
      <c r="AB571" s="1">
        <v>40984</v>
      </c>
      <c r="AC571" s="1">
        <v>25698</v>
      </c>
      <c r="AD571">
        <f t="shared" si="50"/>
        <v>1</v>
      </c>
      <c r="AE571">
        <f t="shared" ca="1" si="51"/>
        <v>54</v>
      </c>
      <c r="AF571" t="str">
        <f t="shared" ca="1" si="52"/>
        <v>18-64</v>
      </c>
      <c r="AG571" s="3">
        <f t="shared" si="53"/>
        <v>42.366340000000001</v>
      </c>
      <c r="AH571" t="str">
        <f>_xlfn.IFNA(VLOOKUP(Sales_Transactions[[#This Row],[Order ID]],Returned_Items[#All],2,FALSE),"Not Returned")</f>
        <v>Not Returned</v>
      </c>
    </row>
    <row r="572" spans="1:34" x14ac:dyDescent="0.25">
      <c r="A572">
        <v>21223</v>
      </c>
      <c r="C572" t="s">
        <v>457</v>
      </c>
      <c r="D572" s="2" t="str">
        <f>TEXT(MID(Sales_Transactions[[#This Row],[Order Date]],2,5),"d/m/yyy")</f>
        <v>15/3/2012</v>
      </c>
      <c r="E572" s="2" t="str">
        <f>TEXT(MID(Sales_Transactions[[#This Row],[Order Date]],2,5),"d")</f>
        <v>15</v>
      </c>
      <c r="F572" s="2" t="str">
        <f>TEXT(MID(Sales_Transactions[[#This Row],[Order Date]],2,5),"m")</f>
        <v>3</v>
      </c>
      <c r="G572" s="2" t="str">
        <f>TEXT(MID(Sales_Transactions[[#This Row],[Order Date]],2,5),"yyy")</f>
        <v>2012</v>
      </c>
      <c r="H572" s="2" t="str">
        <f>TEXT(MID(Sales_Transactions[[#This Row],[Order Date]],2,5),"yyy/m")</f>
        <v>2012/3</v>
      </c>
      <c r="I572" t="s">
        <v>52</v>
      </c>
      <c r="J572">
        <f t="shared" si="48"/>
        <v>1</v>
      </c>
      <c r="K572" s="2">
        <v>8</v>
      </c>
      <c r="L572" s="3">
        <v>435.29</v>
      </c>
      <c r="M572" s="4">
        <v>0.03</v>
      </c>
      <c r="N572" s="5" t="s">
        <v>23</v>
      </c>
      <c r="O572" s="3">
        <v>122.41</v>
      </c>
      <c r="P572" s="3">
        <v>51.65</v>
      </c>
      <c r="Q572" s="3">
        <v>18.45</v>
      </c>
      <c r="R572" s="5" t="s">
        <v>890</v>
      </c>
      <c r="S572" s="5" t="s">
        <v>891</v>
      </c>
      <c r="T572" s="5" t="str">
        <f t="shared" si="49"/>
        <v>Harold Engle</v>
      </c>
      <c r="U572" t="s">
        <v>855</v>
      </c>
      <c r="V572" s="5" t="s">
        <v>37</v>
      </c>
      <c r="W572" s="5" t="s">
        <v>57</v>
      </c>
      <c r="X572" s="5" t="s">
        <v>58</v>
      </c>
      <c r="Y572" s="5" t="s">
        <v>1009</v>
      </c>
      <c r="Z572" s="5" t="s">
        <v>56</v>
      </c>
      <c r="AA572" s="4">
        <v>0.65</v>
      </c>
      <c r="AB572" s="1">
        <v>40984</v>
      </c>
      <c r="AC572" s="1">
        <v>25590</v>
      </c>
      <c r="AD572">
        <f t="shared" si="50"/>
        <v>1</v>
      </c>
      <c r="AE572">
        <f t="shared" ca="1" si="51"/>
        <v>54</v>
      </c>
      <c r="AF572" t="str">
        <f t="shared" ca="1" si="52"/>
        <v>18-64</v>
      </c>
      <c r="AG572" s="3">
        <f t="shared" si="53"/>
        <v>8.7605631249999991</v>
      </c>
      <c r="AH572" t="str">
        <f>_xlfn.IFNA(VLOOKUP(Sales_Transactions[[#This Row],[Order ID]],Returned_Items[#All],2,FALSE),"Not Returned")</f>
        <v>Not Returned</v>
      </c>
    </row>
    <row r="573" spans="1:34" x14ac:dyDescent="0.25">
      <c r="A573">
        <v>21378</v>
      </c>
      <c r="C573" t="s">
        <v>244</v>
      </c>
      <c r="D573" s="2" t="str">
        <f>TEXT(MID(Sales_Transactions[[#This Row],[Order Date]],2,5),"d/m/yyy")</f>
        <v>7/8/2011</v>
      </c>
      <c r="E573" s="2" t="str">
        <f>TEXT(MID(Sales_Transactions[[#This Row],[Order Date]],2,5),"d")</f>
        <v>7</v>
      </c>
      <c r="F573" s="2" t="str">
        <f>TEXT(MID(Sales_Transactions[[#This Row],[Order Date]],2,5),"m")</f>
        <v>8</v>
      </c>
      <c r="G573" s="2" t="str">
        <f>TEXT(MID(Sales_Transactions[[#This Row],[Order Date]],2,5),"yyy")</f>
        <v>2011</v>
      </c>
      <c r="H573" s="2" t="str">
        <f>TEXT(MID(Sales_Transactions[[#This Row],[Order Date]],2,5),"yyy/m")</f>
        <v>2011/8</v>
      </c>
      <c r="I573" t="s">
        <v>78</v>
      </c>
      <c r="J573">
        <f t="shared" si="48"/>
        <v>3</v>
      </c>
      <c r="K573" s="2">
        <v>34</v>
      </c>
      <c r="L573" s="3">
        <v>937.04</v>
      </c>
      <c r="M573" s="4">
        <v>0.08</v>
      </c>
      <c r="N573" s="5" t="s">
        <v>23</v>
      </c>
      <c r="O573" s="3">
        <v>391.6</v>
      </c>
      <c r="P573" s="3">
        <v>28.53</v>
      </c>
      <c r="Q573" s="3">
        <v>1.49</v>
      </c>
      <c r="R573" s="5" t="s">
        <v>148</v>
      </c>
      <c r="S573" s="5" t="s">
        <v>472</v>
      </c>
      <c r="T573" s="5" t="str">
        <f t="shared" si="49"/>
        <v>Jack Lebron</v>
      </c>
      <c r="U573" t="s">
        <v>855</v>
      </c>
      <c r="V573" s="5" t="s">
        <v>47</v>
      </c>
      <c r="W573" s="5" t="s">
        <v>28</v>
      </c>
      <c r="X573" s="5" t="s">
        <v>41</v>
      </c>
      <c r="Y573" s="5" t="s">
        <v>622</v>
      </c>
      <c r="Z573" s="5" t="s">
        <v>43</v>
      </c>
      <c r="AA573" s="4">
        <v>0.38</v>
      </c>
      <c r="AB573" s="1">
        <v>40763</v>
      </c>
      <c r="AC573" s="1">
        <v>25706</v>
      </c>
      <c r="AD573">
        <f t="shared" si="50"/>
        <v>1</v>
      </c>
      <c r="AE573">
        <f t="shared" ca="1" si="51"/>
        <v>54</v>
      </c>
      <c r="AF573" t="str">
        <f t="shared" ca="1" si="52"/>
        <v>18-64</v>
      </c>
      <c r="AG573" s="3">
        <f t="shared" si="53"/>
        <v>0.88226988235294113</v>
      </c>
      <c r="AH573" t="str">
        <f>_xlfn.IFNA(VLOOKUP(Sales_Transactions[[#This Row],[Order ID]],Returned_Items[#All],2,FALSE),"Not Returned")</f>
        <v>Not Returned</v>
      </c>
    </row>
    <row r="574" spans="1:34" x14ac:dyDescent="0.25">
      <c r="A574">
        <v>21378</v>
      </c>
      <c r="C574" t="s">
        <v>244</v>
      </c>
      <c r="D574" s="2" t="str">
        <f>TEXT(MID(Sales_Transactions[[#This Row],[Order Date]],2,5),"d/m/yyy")</f>
        <v>7/8/2011</v>
      </c>
      <c r="E574" s="2" t="str">
        <f>TEXT(MID(Sales_Transactions[[#This Row],[Order Date]],2,5),"d")</f>
        <v>7</v>
      </c>
      <c r="F574" s="2" t="str">
        <f>TEXT(MID(Sales_Transactions[[#This Row],[Order Date]],2,5),"m")</f>
        <v>8</v>
      </c>
      <c r="G574" s="2" t="str">
        <f>TEXT(MID(Sales_Transactions[[#This Row],[Order Date]],2,5),"yyy")</f>
        <v>2011</v>
      </c>
      <c r="H574" s="2" t="str">
        <f>TEXT(MID(Sales_Transactions[[#This Row],[Order Date]],2,5),"yyy/m")</f>
        <v>2011/8</v>
      </c>
      <c r="I574" t="s">
        <v>78</v>
      </c>
      <c r="J574">
        <f t="shared" si="48"/>
        <v>3</v>
      </c>
      <c r="K574" s="2">
        <v>17</v>
      </c>
      <c r="L574" s="3">
        <v>1616.64</v>
      </c>
      <c r="M574" s="4">
        <v>7.0000000000000007E-2</v>
      </c>
      <c r="N574" s="5" t="s">
        <v>23</v>
      </c>
      <c r="O574" s="3">
        <v>26.94</v>
      </c>
      <c r="P574" s="3">
        <v>99.99</v>
      </c>
      <c r="Q574" s="3">
        <v>19.989999999999998</v>
      </c>
      <c r="R574" s="5" t="s">
        <v>148</v>
      </c>
      <c r="S574" s="5" t="s">
        <v>472</v>
      </c>
      <c r="T574" s="5" t="str">
        <f t="shared" si="49"/>
        <v>Jack Lebron</v>
      </c>
      <c r="U574" t="s">
        <v>855</v>
      </c>
      <c r="V574" s="5" t="s">
        <v>47</v>
      </c>
      <c r="W574" s="5" t="s">
        <v>48</v>
      </c>
      <c r="X574" s="5" t="s">
        <v>87</v>
      </c>
      <c r="Y574" s="5" t="s">
        <v>490</v>
      </c>
      <c r="Z574" s="5" t="s">
        <v>43</v>
      </c>
      <c r="AA574" s="4">
        <v>0.5</v>
      </c>
      <c r="AB574" s="1">
        <v>40765</v>
      </c>
      <c r="AC574" s="1">
        <v>25642</v>
      </c>
      <c r="AD574">
        <f t="shared" si="50"/>
        <v>3</v>
      </c>
      <c r="AE574">
        <f t="shared" ca="1" si="51"/>
        <v>54</v>
      </c>
      <c r="AF574" t="str">
        <f t="shared" ca="1" si="52"/>
        <v>18-64</v>
      </c>
      <c r="AG574" s="3">
        <f t="shared" si="53"/>
        <v>7.053529823529411</v>
      </c>
      <c r="AH574" t="str">
        <f>_xlfn.IFNA(VLOOKUP(Sales_Transactions[[#This Row],[Order ID]],Returned_Items[#All],2,FALSE),"Not Returned")</f>
        <v>Not Returned</v>
      </c>
    </row>
    <row r="575" spans="1:34" x14ac:dyDescent="0.25">
      <c r="A575">
        <v>21542</v>
      </c>
      <c r="C575" t="s">
        <v>1010</v>
      </c>
      <c r="D575" s="2" t="str">
        <f>TEXT(MID(Sales_Transactions[[#This Row],[Order Date]],2,5),"d/m/yyy")</f>
        <v>21/5/2011</v>
      </c>
      <c r="E575" s="2" t="str">
        <f>TEXT(MID(Sales_Transactions[[#This Row],[Order Date]],2,5),"d")</f>
        <v>21</v>
      </c>
      <c r="F575" s="2" t="str">
        <f>TEXT(MID(Sales_Transactions[[#This Row],[Order Date]],2,5),"m")</f>
        <v>5</v>
      </c>
      <c r="G575" s="2" t="str">
        <f>TEXT(MID(Sales_Transactions[[#This Row],[Order Date]],2,5),"yyy")</f>
        <v>2011</v>
      </c>
      <c r="H575" s="2" t="str">
        <f>TEXT(MID(Sales_Transactions[[#This Row],[Order Date]],2,5),"yyy/m")</f>
        <v>2011/5</v>
      </c>
      <c r="I575" t="s">
        <v>33</v>
      </c>
      <c r="J575">
        <f t="shared" si="48"/>
        <v>4</v>
      </c>
      <c r="K575" s="2">
        <v>18</v>
      </c>
      <c r="L575" s="3">
        <v>404.3</v>
      </c>
      <c r="M575" s="4">
        <v>0.04</v>
      </c>
      <c r="N575" s="5" t="s">
        <v>23</v>
      </c>
      <c r="O575" s="3">
        <v>-27.34</v>
      </c>
      <c r="P575" s="3">
        <v>21.38</v>
      </c>
      <c r="Q575" s="3">
        <v>8.99</v>
      </c>
      <c r="R575" s="5" t="s">
        <v>198</v>
      </c>
      <c r="S575" s="5" t="s">
        <v>1011</v>
      </c>
      <c r="T575" s="5" t="str">
        <f t="shared" si="49"/>
        <v>Frank Atkinson</v>
      </c>
      <c r="U575" t="s">
        <v>855</v>
      </c>
      <c r="V575" s="5" t="s">
        <v>47</v>
      </c>
      <c r="W575" s="5" t="s">
        <v>28</v>
      </c>
      <c r="X575" s="5" t="s">
        <v>124</v>
      </c>
      <c r="Y575" s="5" t="s">
        <v>719</v>
      </c>
      <c r="Z575" s="5" t="s">
        <v>60</v>
      </c>
      <c r="AA575" s="4">
        <v>0.59</v>
      </c>
      <c r="AB575" s="1">
        <v>40685</v>
      </c>
      <c r="AC575" s="1">
        <v>25522</v>
      </c>
      <c r="AD575">
        <f t="shared" si="50"/>
        <v>1</v>
      </c>
      <c r="AE575">
        <f t="shared" ca="1" si="51"/>
        <v>54</v>
      </c>
      <c r="AF575" t="str">
        <f t="shared" ca="1" si="52"/>
        <v>18-64</v>
      </c>
      <c r="AG575" s="3">
        <f t="shared" si="53"/>
        <v>1.686747111111111</v>
      </c>
      <c r="AH575" t="str">
        <f>_xlfn.IFNA(VLOOKUP(Sales_Transactions[[#This Row],[Order ID]],Returned_Items[#All],2,FALSE),"Not Returned")</f>
        <v>Not Returned</v>
      </c>
    </row>
    <row r="576" spans="1:34" x14ac:dyDescent="0.25">
      <c r="A576">
        <v>21542</v>
      </c>
      <c r="C576" t="s">
        <v>1010</v>
      </c>
      <c r="D576" s="2" t="str">
        <f>TEXT(MID(Sales_Transactions[[#This Row],[Order Date]],2,5),"d/m/yyy")</f>
        <v>21/5/2011</v>
      </c>
      <c r="E576" s="2" t="str">
        <f>TEXT(MID(Sales_Transactions[[#This Row],[Order Date]],2,5),"d")</f>
        <v>21</v>
      </c>
      <c r="F576" s="2" t="str">
        <f>TEXT(MID(Sales_Transactions[[#This Row],[Order Date]],2,5),"m")</f>
        <v>5</v>
      </c>
      <c r="G576" s="2" t="str">
        <f>TEXT(MID(Sales_Transactions[[#This Row],[Order Date]],2,5),"yyy")</f>
        <v>2011</v>
      </c>
      <c r="H576" s="2" t="str">
        <f>TEXT(MID(Sales_Transactions[[#This Row],[Order Date]],2,5),"yyy/m")</f>
        <v>2011/5</v>
      </c>
      <c r="I576" t="s">
        <v>33</v>
      </c>
      <c r="J576">
        <f t="shared" si="48"/>
        <v>4</v>
      </c>
      <c r="K576" s="2">
        <v>43</v>
      </c>
      <c r="L576" s="3">
        <v>11674.968000000001</v>
      </c>
      <c r="M576" s="4">
        <v>0.05</v>
      </c>
      <c r="N576" s="5" t="s">
        <v>34</v>
      </c>
      <c r="O576" s="3">
        <v>715.18</v>
      </c>
      <c r="P576" s="3">
        <v>348.21</v>
      </c>
      <c r="Q576" s="3">
        <v>84.84</v>
      </c>
      <c r="R576" s="5" t="s">
        <v>198</v>
      </c>
      <c r="S576" s="5" t="s">
        <v>1011</v>
      </c>
      <c r="T576" s="5" t="str">
        <f t="shared" si="49"/>
        <v>Frank Atkinson</v>
      </c>
      <c r="U576" t="s">
        <v>855</v>
      </c>
      <c r="V576" s="5" t="s">
        <v>47</v>
      </c>
      <c r="W576" s="5" t="s">
        <v>57</v>
      </c>
      <c r="X576" s="5" t="s">
        <v>107</v>
      </c>
      <c r="Y576" s="5" t="s">
        <v>1012</v>
      </c>
      <c r="Z576" s="5" t="s">
        <v>106</v>
      </c>
      <c r="AA576" s="4">
        <v>0.66</v>
      </c>
      <c r="AB576" s="1">
        <v>40685</v>
      </c>
      <c r="AC576" s="1">
        <v>25401</v>
      </c>
      <c r="AD576">
        <f t="shared" si="50"/>
        <v>1</v>
      </c>
      <c r="AE576">
        <f t="shared" ca="1" si="51"/>
        <v>55</v>
      </c>
      <c r="AF576" t="str">
        <f t="shared" ca="1" si="52"/>
        <v>18-64</v>
      </c>
      <c r="AG576" s="3">
        <f t="shared" si="53"/>
        <v>10.066881279069769</v>
      </c>
      <c r="AH576" t="str">
        <f>_xlfn.IFNA(VLOOKUP(Sales_Transactions[[#This Row],[Order ID]],Returned_Items[#All],2,FALSE),"Not Returned")</f>
        <v>Not Returned</v>
      </c>
    </row>
    <row r="577" spans="1:34" x14ac:dyDescent="0.25">
      <c r="A577">
        <v>22469</v>
      </c>
      <c r="C577" t="s">
        <v>471</v>
      </c>
      <c r="D577" s="2" t="str">
        <f>TEXT(MID(Sales_Transactions[[#This Row],[Order Date]],2,5),"d/m/yyy")</f>
        <v>11/10/2010</v>
      </c>
      <c r="E577" s="2" t="str">
        <f>TEXT(MID(Sales_Transactions[[#This Row],[Order Date]],2,5),"d")</f>
        <v>11</v>
      </c>
      <c r="F577" s="2" t="str">
        <f>TEXT(MID(Sales_Transactions[[#This Row],[Order Date]],2,5),"m")</f>
        <v>10</v>
      </c>
      <c r="G577" s="2" t="str">
        <f>TEXT(MID(Sales_Transactions[[#This Row],[Order Date]],2,5),"yyy")</f>
        <v>2010</v>
      </c>
      <c r="H577" s="2" t="str">
        <f>TEXT(MID(Sales_Transactions[[#This Row],[Order Date]],2,5),"yyy/m")</f>
        <v>2010/10</v>
      </c>
      <c r="I577" t="s">
        <v>33</v>
      </c>
      <c r="J577">
        <f t="shared" si="48"/>
        <v>4</v>
      </c>
      <c r="K577" s="2">
        <v>24</v>
      </c>
      <c r="L577" s="3">
        <v>1482.81</v>
      </c>
      <c r="M577" s="4">
        <v>0.03</v>
      </c>
      <c r="N577" s="5" t="s">
        <v>23</v>
      </c>
      <c r="O577" s="3">
        <v>-678.63</v>
      </c>
      <c r="P577" s="3">
        <v>60.98</v>
      </c>
      <c r="Q577" s="3">
        <v>49</v>
      </c>
      <c r="R577" s="5" t="s">
        <v>148</v>
      </c>
      <c r="S577" s="5" t="s">
        <v>472</v>
      </c>
      <c r="T577" s="5" t="str">
        <f t="shared" si="49"/>
        <v>Jack Lebron</v>
      </c>
      <c r="U577" t="s">
        <v>855</v>
      </c>
      <c r="V577" s="5" t="s">
        <v>47</v>
      </c>
      <c r="W577" s="5" t="s">
        <v>28</v>
      </c>
      <c r="X577" s="5" t="s">
        <v>38</v>
      </c>
      <c r="Y577" s="5" t="s">
        <v>786</v>
      </c>
      <c r="Z577" s="5" t="s">
        <v>31</v>
      </c>
      <c r="AA577" s="4">
        <v>0.59</v>
      </c>
      <c r="AB577" s="1">
        <v>40464</v>
      </c>
      <c r="AC577" s="1">
        <v>25314</v>
      </c>
      <c r="AD577">
        <f t="shared" si="50"/>
        <v>2</v>
      </c>
      <c r="AE577">
        <f t="shared" ca="1" si="51"/>
        <v>55</v>
      </c>
      <c r="AF577" t="str">
        <f t="shared" ca="1" si="52"/>
        <v>18-64</v>
      </c>
      <c r="AG577" s="3">
        <f t="shared" si="53"/>
        <v>4.5817377499999994</v>
      </c>
      <c r="AH577" t="str">
        <f>_xlfn.IFNA(VLOOKUP(Sales_Transactions[[#This Row],[Order ID]],Returned_Items[#All],2,FALSE),"Not Returned")</f>
        <v>Not Returned</v>
      </c>
    </row>
    <row r="578" spans="1:34" x14ac:dyDescent="0.25">
      <c r="A578">
        <v>22469</v>
      </c>
      <c r="C578" t="s">
        <v>471</v>
      </c>
      <c r="D578" s="2" t="str">
        <f>TEXT(MID(Sales_Transactions[[#This Row],[Order Date]],2,5),"d/m/yyy")</f>
        <v>11/10/2010</v>
      </c>
      <c r="E578" s="2" t="str">
        <f>TEXT(MID(Sales_Transactions[[#This Row],[Order Date]],2,5),"d")</f>
        <v>11</v>
      </c>
      <c r="F578" s="2" t="str">
        <f>TEXT(MID(Sales_Transactions[[#This Row],[Order Date]],2,5),"m")</f>
        <v>10</v>
      </c>
      <c r="G578" s="2" t="str">
        <f>TEXT(MID(Sales_Transactions[[#This Row],[Order Date]],2,5),"yyy")</f>
        <v>2010</v>
      </c>
      <c r="H578" s="2" t="str">
        <f>TEXT(MID(Sales_Transactions[[#This Row],[Order Date]],2,5),"yyy/m")</f>
        <v>2010/10</v>
      </c>
      <c r="I578" t="s">
        <v>33</v>
      </c>
      <c r="J578">
        <f t="shared" ref="J578:J641" si="54">IF(I578="Making Critical",5,IF(I578="High",4,IF(I578="Medium",3,IF(I578="Low",2,1))))</f>
        <v>4</v>
      </c>
      <c r="K578" s="2">
        <v>23</v>
      </c>
      <c r="L578" s="3">
        <v>6693.28</v>
      </c>
      <c r="M578" s="4">
        <v>0.02</v>
      </c>
      <c r="N578" s="5" t="s">
        <v>23</v>
      </c>
      <c r="O578" s="3">
        <v>40.32</v>
      </c>
      <c r="P578" s="3">
        <v>290.98</v>
      </c>
      <c r="Q578" s="3">
        <v>69</v>
      </c>
      <c r="R578" s="5" t="s">
        <v>148</v>
      </c>
      <c r="S578" s="5" t="s">
        <v>472</v>
      </c>
      <c r="T578" s="5" t="str">
        <f t="shared" ref="T578:T641" si="55">R578 &amp; " " &amp; S578</f>
        <v>Jack Lebron</v>
      </c>
      <c r="U578" t="s">
        <v>855</v>
      </c>
      <c r="V578" s="5" t="s">
        <v>47</v>
      </c>
      <c r="W578" s="5" t="s">
        <v>57</v>
      </c>
      <c r="X578" s="5" t="s">
        <v>107</v>
      </c>
      <c r="Y578" s="5" t="s">
        <v>1013</v>
      </c>
      <c r="Z578" s="5" t="s">
        <v>31</v>
      </c>
      <c r="AA578" s="4">
        <v>0.67</v>
      </c>
      <c r="AB578" s="1">
        <v>40464</v>
      </c>
      <c r="AC578" s="1">
        <v>25244</v>
      </c>
      <c r="AD578">
        <f t="shared" ref="AD578:AD641" si="56">_xlfn.DAYS(AB578,D578)</f>
        <v>2</v>
      </c>
      <c r="AE578">
        <f t="shared" ref="AE578:AE641" ca="1" si="57">DATEDIF(AC578,TODAY(),"Y")</f>
        <v>55</v>
      </c>
      <c r="AF578" t="str">
        <f t="shared" ref="AF578:AF641" ca="1" si="58">IF(AE578&lt;18,"Under 18",IF(AE578&lt;65,"18-64","Over 65"))</f>
        <v>18-64</v>
      </c>
      <c r="AG578" s="3">
        <f t="shared" ref="AG578:AG641" si="59" xml:space="preserve"> (P578 - (M578 / 100) * P578 + Q578) / K578</f>
        <v>15.648774086956522</v>
      </c>
      <c r="AH578" t="str">
        <f>_xlfn.IFNA(VLOOKUP(Sales_Transactions[[#This Row],[Order ID]],Returned_Items[#All],2,FALSE),"Not Returned")</f>
        <v>Not Returned</v>
      </c>
    </row>
    <row r="579" spans="1:34" x14ac:dyDescent="0.25">
      <c r="A579">
        <v>22656</v>
      </c>
      <c r="C579" t="s">
        <v>731</v>
      </c>
      <c r="D579" s="2" t="str">
        <f>TEXT(MID(Sales_Transactions[[#This Row],[Order Date]],2,5),"d/m/yyy")</f>
        <v>22/12/2010</v>
      </c>
      <c r="E579" s="2" t="str">
        <f>TEXT(MID(Sales_Transactions[[#This Row],[Order Date]],2,5),"d")</f>
        <v>22</v>
      </c>
      <c r="F579" s="2" t="str">
        <f>TEXT(MID(Sales_Transactions[[#This Row],[Order Date]],2,5),"m")</f>
        <v>12</v>
      </c>
      <c r="G579" s="2" t="str">
        <f>TEXT(MID(Sales_Transactions[[#This Row],[Order Date]],2,5),"yyy")</f>
        <v>2010</v>
      </c>
      <c r="H579" s="2" t="str">
        <f>TEXT(MID(Sales_Transactions[[#This Row],[Order Date]],2,5),"yyy/m")</f>
        <v>2010/12</v>
      </c>
      <c r="I579" t="s">
        <v>52</v>
      </c>
      <c r="J579">
        <f t="shared" si="54"/>
        <v>1</v>
      </c>
      <c r="K579" s="2">
        <v>10</v>
      </c>
      <c r="L579" s="3">
        <v>309.3</v>
      </c>
      <c r="M579" s="4">
        <v>0.05</v>
      </c>
      <c r="N579" s="5" t="s">
        <v>67</v>
      </c>
      <c r="O579" s="3">
        <v>-77.89</v>
      </c>
      <c r="P579" s="3">
        <v>30.98</v>
      </c>
      <c r="Q579" s="3">
        <v>6.5</v>
      </c>
      <c r="R579" s="5" t="s">
        <v>931</v>
      </c>
      <c r="S579" s="5" t="s">
        <v>932</v>
      </c>
      <c r="T579" s="5" t="str">
        <f t="shared" si="55"/>
        <v>Evan Minnotte</v>
      </c>
      <c r="U579" t="s">
        <v>855</v>
      </c>
      <c r="V579" s="5" t="s">
        <v>47</v>
      </c>
      <c r="W579" s="5" t="s">
        <v>48</v>
      </c>
      <c r="X579" s="5" t="s">
        <v>87</v>
      </c>
      <c r="Y579" s="5" t="s">
        <v>1014</v>
      </c>
      <c r="Z579" s="5" t="s">
        <v>43</v>
      </c>
      <c r="AA579" s="4">
        <v>0.64</v>
      </c>
      <c r="AB579" s="1">
        <v>40536</v>
      </c>
      <c r="AC579" s="1">
        <v>25498</v>
      </c>
      <c r="AD579">
        <f t="shared" si="56"/>
        <v>2</v>
      </c>
      <c r="AE579">
        <f t="shared" ca="1" si="57"/>
        <v>54</v>
      </c>
      <c r="AF579" t="str">
        <f t="shared" ca="1" si="58"/>
        <v>18-64</v>
      </c>
      <c r="AG579" s="3">
        <f t="shared" si="59"/>
        <v>3.7464510000000004</v>
      </c>
      <c r="AH579" t="str">
        <f>_xlfn.IFNA(VLOOKUP(Sales_Transactions[[#This Row],[Order ID]],Returned_Items[#All],2,FALSE),"Not Returned")</f>
        <v>Returned</v>
      </c>
    </row>
    <row r="580" spans="1:34" x14ac:dyDescent="0.25">
      <c r="A580">
        <v>22695</v>
      </c>
      <c r="C580" t="s">
        <v>1015</v>
      </c>
      <c r="D580" s="2" t="str">
        <f>TEXT(MID(Sales_Transactions[[#This Row],[Order Date]],2,5),"d/m/yyy")</f>
        <v>3/7/2009</v>
      </c>
      <c r="E580" s="2" t="str">
        <f>TEXT(MID(Sales_Transactions[[#This Row],[Order Date]],2,5),"d")</f>
        <v>3</v>
      </c>
      <c r="F580" s="2" t="str">
        <f>TEXT(MID(Sales_Transactions[[#This Row],[Order Date]],2,5),"m")</f>
        <v>7</v>
      </c>
      <c r="G580" s="2" t="str">
        <f>TEXT(MID(Sales_Transactions[[#This Row],[Order Date]],2,5),"yyy")</f>
        <v>2009</v>
      </c>
      <c r="H580" s="2" t="str">
        <f>TEXT(MID(Sales_Transactions[[#This Row],[Order Date]],2,5),"yyy/m")</f>
        <v>2009/7</v>
      </c>
      <c r="I580" t="s">
        <v>22</v>
      </c>
      <c r="J580">
        <f t="shared" si="54"/>
        <v>2</v>
      </c>
      <c r="K580" s="2">
        <v>44</v>
      </c>
      <c r="L580" s="3">
        <v>444.52</v>
      </c>
      <c r="M580" s="4">
        <v>0.02</v>
      </c>
      <c r="N580" s="5" t="s">
        <v>23</v>
      </c>
      <c r="O580" s="3">
        <v>161.13</v>
      </c>
      <c r="P580" s="3">
        <v>10.06</v>
      </c>
      <c r="Q580" s="3">
        <v>2.06</v>
      </c>
      <c r="R580" s="5" t="s">
        <v>211</v>
      </c>
      <c r="S580" s="5" t="s">
        <v>929</v>
      </c>
      <c r="T580" s="5" t="str">
        <f t="shared" si="55"/>
        <v>Joy Smith</v>
      </c>
      <c r="U580" t="s">
        <v>855</v>
      </c>
      <c r="V580" s="5" t="s">
        <v>37</v>
      </c>
      <c r="W580" s="5" t="s">
        <v>28</v>
      </c>
      <c r="X580" s="5" t="s">
        <v>75</v>
      </c>
      <c r="Y580" s="5" t="s">
        <v>1016</v>
      </c>
      <c r="Z580" s="5" t="s">
        <v>84</v>
      </c>
      <c r="AA580" s="4">
        <v>0.39</v>
      </c>
      <c r="AB580" s="1">
        <v>40002</v>
      </c>
      <c r="AC580" s="1">
        <v>25150</v>
      </c>
      <c r="AD580">
        <f t="shared" si="56"/>
        <v>5</v>
      </c>
      <c r="AE580">
        <f t="shared" ca="1" si="57"/>
        <v>55</v>
      </c>
      <c r="AF580" t="str">
        <f t="shared" ca="1" si="58"/>
        <v>18-64</v>
      </c>
      <c r="AG580" s="3">
        <f t="shared" si="59"/>
        <v>0.27540881818181817</v>
      </c>
      <c r="AH580" t="str">
        <f>_xlfn.IFNA(VLOOKUP(Sales_Transactions[[#This Row],[Order ID]],Returned_Items[#All],2,FALSE),"Not Returned")</f>
        <v>Not Returned</v>
      </c>
    </row>
    <row r="581" spans="1:34" x14ac:dyDescent="0.25">
      <c r="A581">
        <v>23076</v>
      </c>
      <c r="C581" t="s">
        <v>1017</v>
      </c>
      <c r="D581" s="2" t="str">
        <f>TEXT(MID(Sales_Transactions[[#This Row],[Order Date]],2,5),"d/m/yyy")</f>
        <v>27/5/2009</v>
      </c>
      <c r="E581" s="2" t="str">
        <f>TEXT(MID(Sales_Transactions[[#This Row],[Order Date]],2,5),"d")</f>
        <v>27</v>
      </c>
      <c r="F581" s="2" t="str">
        <f>TEXT(MID(Sales_Transactions[[#This Row],[Order Date]],2,5),"m")</f>
        <v>5</v>
      </c>
      <c r="G581" s="2" t="str">
        <f>TEXT(MID(Sales_Transactions[[#This Row],[Order Date]],2,5),"yyy")</f>
        <v>2009</v>
      </c>
      <c r="H581" s="2" t="str">
        <f>TEXT(MID(Sales_Transactions[[#This Row],[Order Date]],2,5),"yyy/m")</f>
        <v>2009/5</v>
      </c>
      <c r="I581" t="s">
        <v>101</v>
      </c>
      <c r="J581">
        <f t="shared" si="54"/>
        <v>1</v>
      </c>
      <c r="K581" s="2">
        <v>50</v>
      </c>
      <c r="L581" s="3">
        <v>742.21</v>
      </c>
      <c r="M581" s="4">
        <v>0.03</v>
      </c>
      <c r="N581" s="5" t="s">
        <v>23</v>
      </c>
      <c r="O581" s="3">
        <v>122.21</v>
      </c>
      <c r="P581" s="3">
        <v>14.2</v>
      </c>
      <c r="Q581" s="3">
        <v>5.3</v>
      </c>
      <c r="R581" s="5" t="s">
        <v>967</v>
      </c>
      <c r="S581" s="5" t="s">
        <v>968</v>
      </c>
      <c r="T581" s="5" t="str">
        <f t="shared" si="55"/>
        <v>Dan Reichenbach</v>
      </c>
      <c r="U581" t="s">
        <v>855</v>
      </c>
      <c r="V581" s="5" t="s">
        <v>47</v>
      </c>
      <c r="W581" s="5" t="s">
        <v>57</v>
      </c>
      <c r="X581" s="5" t="s">
        <v>58</v>
      </c>
      <c r="Y581" s="5" t="s">
        <v>1018</v>
      </c>
      <c r="Z581" s="5" t="s">
        <v>84</v>
      </c>
      <c r="AA581" s="4">
        <v>0.46</v>
      </c>
      <c r="AB581" s="1">
        <v>39961</v>
      </c>
      <c r="AC581" s="1">
        <v>25070</v>
      </c>
      <c r="AD581">
        <f t="shared" si="56"/>
        <v>1</v>
      </c>
      <c r="AE581">
        <f t="shared" ca="1" si="57"/>
        <v>55</v>
      </c>
      <c r="AF581" t="str">
        <f t="shared" ca="1" si="58"/>
        <v>18-64</v>
      </c>
      <c r="AG581" s="3">
        <f t="shared" si="59"/>
        <v>0.38991479999999995</v>
      </c>
      <c r="AH581" t="str">
        <f>_xlfn.IFNA(VLOOKUP(Sales_Transactions[[#This Row],[Order ID]],Returned_Items[#All],2,FALSE),"Not Returned")</f>
        <v>Returned</v>
      </c>
    </row>
    <row r="582" spans="1:34" x14ac:dyDescent="0.25">
      <c r="A582">
        <v>24038</v>
      </c>
      <c r="C582" t="s">
        <v>487</v>
      </c>
      <c r="D582" s="2" t="str">
        <f>TEXT(MID(Sales_Transactions[[#This Row],[Order Date]],2,5),"d/m/yyy")</f>
        <v>20/6/2011</v>
      </c>
      <c r="E582" s="2" t="str">
        <f>TEXT(MID(Sales_Transactions[[#This Row],[Order Date]],2,5),"d")</f>
        <v>20</v>
      </c>
      <c r="F582" s="2" t="str">
        <f>TEXT(MID(Sales_Transactions[[#This Row],[Order Date]],2,5),"m")</f>
        <v>6</v>
      </c>
      <c r="G582" s="2" t="str">
        <f>TEXT(MID(Sales_Transactions[[#This Row],[Order Date]],2,5),"yyy")</f>
        <v>2011</v>
      </c>
      <c r="H582" s="2" t="str">
        <f>TEXT(MID(Sales_Transactions[[#This Row],[Order Date]],2,5),"yyy/m")</f>
        <v>2011/6</v>
      </c>
      <c r="I582" t="s">
        <v>33</v>
      </c>
      <c r="J582">
        <f t="shared" si="54"/>
        <v>4</v>
      </c>
      <c r="K582" s="2">
        <v>15</v>
      </c>
      <c r="L582" s="3">
        <v>896.18050000000005</v>
      </c>
      <c r="M582" s="4">
        <v>0</v>
      </c>
      <c r="N582" s="5" t="s">
        <v>67</v>
      </c>
      <c r="O582" s="3">
        <v>82.04</v>
      </c>
      <c r="P582" s="3">
        <v>65.989999999999995</v>
      </c>
      <c r="Q582" s="3">
        <v>5.26</v>
      </c>
      <c r="R582" s="5" t="s">
        <v>148</v>
      </c>
      <c r="S582" s="5" t="s">
        <v>472</v>
      </c>
      <c r="T582" s="5" t="str">
        <f t="shared" si="55"/>
        <v>Jack Lebron</v>
      </c>
      <c r="U582" t="s">
        <v>855</v>
      </c>
      <c r="V582" s="5" t="s">
        <v>47</v>
      </c>
      <c r="W582" s="5" t="s">
        <v>48</v>
      </c>
      <c r="X582" s="5" t="s">
        <v>49</v>
      </c>
      <c r="Y582" s="5" t="s">
        <v>640</v>
      </c>
      <c r="Z582" s="5" t="s">
        <v>43</v>
      </c>
      <c r="AA582" s="4">
        <v>0.56000000000000005</v>
      </c>
      <c r="AB582" s="1">
        <v>40716</v>
      </c>
      <c r="AC582" s="1">
        <v>13770</v>
      </c>
      <c r="AD582">
        <f t="shared" si="56"/>
        <v>2</v>
      </c>
      <c r="AE582">
        <f t="shared" ca="1" si="57"/>
        <v>86</v>
      </c>
      <c r="AF582" t="str">
        <f t="shared" ca="1" si="58"/>
        <v>Over 65</v>
      </c>
      <c r="AG582" s="3">
        <f t="shared" si="59"/>
        <v>4.75</v>
      </c>
      <c r="AH582" t="str">
        <f>_xlfn.IFNA(VLOOKUP(Sales_Transactions[[#This Row],[Order ID]],Returned_Items[#All],2,FALSE),"Not Returned")</f>
        <v>Not Returned</v>
      </c>
    </row>
    <row r="583" spans="1:34" x14ac:dyDescent="0.25">
      <c r="A583">
        <v>24067</v>
      </c>
      <c r="C583" t="s">
        <v>1019</v>
      </c>
      <c r="D583" s="2" t="str">
        <f>TEXT(MID(Sales_Transactions[[#This Row],[Order Date]],2,5),"d/m/yyy")</f>
        <v>22/8/2012</v>
      </c>
      <c r="E583" s="2" t="str">
        <f>TEXT(MID(Sales_Transactions[[#This Row],[Order Date]],2,5),"d")</f>
        <v>22</v>
      </c>
      <c r="F583" s="2" t="str">
        <f>TEXT(MID(Sales_Transactions[[#This Row],[Order Date]],2,5),"m")</f>
        <v>8</v>
      </c>
      <c r="G583" s="2" t="str">
        <f>TEXT(MID(Sales_Transactions[[#This Row],[Order Date]],2,5),"yyy")</f>
        <v>2012</v>
      </c>
      <c r="H583" s="2" t="str">
        <f>TEXT(MID(Sales_Transactions[[#This Row],[Order Date]],2,5),"yyy/m")</f>
        <v>2012/8</v>
      </c>
      <c r="I583" t="s">
        <v>33</v>
      </c>
      <c r="J583">
        <f t="shared" si="54"/>
        <v>4</v>
      </c>
      <c r="K583" s="2">
        <v>19</v>
      </c>
      <c r="L583" s="3">
        <v>120.56</v>
      </c>
      <c r="M583" s="4">
        <v>7.0000000000000007E-2</v>
      </c>
      <c r="N583" s="5" t="s">
        <v>23</v>
      </c>
      <c r="O583" s="3">
        <v>-79.349999999999994</v>
      </c>
      <c r="P583" s="3">
        <v>5.98</v>
      </c>
      <c r="Q583" s="3">
        <v>7.5</v>
      </c>
      <c r="R583" s="5" t="s">
        <v>198</v>
      </c>
      <c r="S583" s="5" t="s">
        <v>1011</v>
      </c>
      <c r="T583" s="5" t="str">
        <f t="shared" si="55"/>
        <v>Frank Atkinson</v>
      </c>
      <c r="U583" t="s">
        <v>855</v>
      </c>
      <c r="V583" s="5" t="s">
        <v>47</v>
      </c>
      <c r="W583" s="5" t="s">
        <v>28</v>
      </c>
      <c r="X583" s="5" t="s">
        <v>75</v>
      </c>
      <c r="Y583" s="5" t="s">
        <v>975</v>
      </c>
      <c r="Z583" s="5" t="s">
        <v>43</v>
      </c>
      <c r="AA583" s="4">
        <v>0.4</v>
      </c>
      <c r="AB583" s="1">
        <v>41144</v>
      </c>
      <c r="AC583" s="1">
        <v>25815</v>
      </c>
      <c r="AD583">
        <f t="shared" si="56"/>
        <v>1</v>
      </c>
      <c r="AE583">
        <f t="shared" ca="1" si="57"/>
        <v>53</v>
      </c>
      <c r="AF583" t="str">
        <f t="shared" ca="1" si="58"/>
        <v>18-64</v>
      </c>
      <c r="AG583" s="3">
        <f t="shared" si="59"/>
        <v>0.70925336842105258</v>
      </c>
      <c r="AH583" t="str">
        <f>_xlfn.IFNA(VLOOKUP(Sales_Transactions[[#This Row],[Order ID]],Returned_Items[#All],2,FALSE),"Not Returned")</f>
        <v>Not Returned</v>
      </c>
    </row>
    <row r="584" spans="1:34" x14ac:dyDescent="0.25">
      <c r="A584">
        <v>24067</v>
      </c>
      <c r="C584" t="s">
        <v>1019</v>
      </c>
      <c r="D584" s="2" t="str">
        <f>TEXT(MID(Sales_Transactions[[#This Row],[Order Date]],2,5),"d/m/yyy")</f>
        <v>22/8/2012</v>
      </c>
      <c r="E584" s="2" t="str">
        <f>TEXT(MID(Sales_Transactions[[#This Row],[Order Date]],2,5),"d")</f>
        <v>22</v>
      </c>
      <c r="F584" s="2" t="str">
        <f>TEXT(MID(Sales_Transactions[[#This Row],[Order Date]],2,5),"m")</f>
        <v>8</v>
      </c>
      <c r="G584" s="2" t="str">
        <f>TEXT(MID(Sales_Transactions[[#This Row],[Order Date]],2,5),"yyy")</f>
        <v>2012</v>
      </c>
      <c r="H584" s="2" t="str">
        <f>TEXT(MID(Sales_Transactions[[#This Row],[Order Date]],2,5),"yyy/m")</f>
        <v>2012/8</v>
      </c>
      <c r="I584" t="s">
        <v>33</v>
      </c>
      <c r="J584">
        <f t="shared" si="54"/>
        <v>4</v>
      </c>
      <c r="K584" s="2">
        <v>46</v>
      </c>
      <c r="L584" s="3">
        <v>2640.6864999999998</v>
      </c>
      <c r="M584" s="4">
        <v>0.03</v>
      </c>
      <c r="N584" s="5" t="s">
        <v>67</v>
      </c>
      <c r="O584" s="3">
        <v>751.38</v>
      </c>
      <c r="P584" s="3">
        <v>65.989999999999995</v>
      </c>
      <c r="Q584" s="3">
        <v>5.92</v>
      </c>
      <c r="R584" s="5" t="s">
        <v>198</v>
      </c>
      <c r="S584" s="5" t="s">
        <v>1011</v>
      </c>
      <c r="T584" s="5" t="str">
        <f t="shared" si="55"/>
        <v>Frank Atkinson</v>
      </c>
      <c r="U584" t="s">
        <v>855</v>
      </c>
      <c r="V584" s="5" t="s">
        <v>47</v>
      </c>
      <c r="W584" s="5" t="s">
        <v>48</v>
      </c>
      <c r="X584" s="5" t="s">
        <v>49</v>
      </c>
      <c r="Y584" s="5" t="s">
        <v>583</v>
      </c>
      <c r="Z584" s="5" t="s">
        <v>43</v>
      </c>
      <c r="AA584" s="4">
        <v>0.55000000000000004</v>
      </c>
      <c r="AB584" s="1">
        <v>41144</v>
      </c>
      <c r="AC584" s="1">
        <v>24575</v>
      </c>
      <c r="AD584">
        <f t="shared" si="56"/>
        <v>1</v>
      </c>
      <c r="AE584">
        <f t="shared" ca="1" si="57"/>
        <v>57</v>
      </c>
      <c r="AF584" t="str">
        <f t="shared" ca="1" si="58"/>
        <v>18-64</v>
      </c>
      <c r="AG584" s="3">
        <f t="shared" si="59"/>
        <v>1.5628305</v>
      </c>
      <c r="AH584" t="str">
        <f>_xlfn.IFNA(VLOOKUP(Sales_Transactions[[#This Row],[Order ID]],Returned_Items[#All],2,FALSE),"Not Returned")</f>
        <v>Not Returned</v>
      </c>
    </row>
    <row r="585" spans="1:34" x14ac:dyDescent="0.25">
      <c r="A585">
        <v>24388</v>
      </c>
      <c r="C585" t="s">
        <v>1020</v>
      </c>
      <c r="D585" s="2" t="str">
        <f>TEXT(MID(Sales_Transactions[[#This Row],[Order Date]],2,5),"d/m/yyy")</f>
        <v>26/1/2011</v>
      </c>
      <c r="E585" s="2" t="str">
        <f>TEXT(MID(Sales_Transactions[[#This Row],[Order Date]],2,5),"d")</f>
        <v>26</v>
      </c>
      <c r="F585" s="2" t="str">
        <f>TEXT(MID(Sales_Transactions[[#This Row],[Order Date]],2,5),"m")</f>
        <v>1</v>
      </c>
      <c r="G585" s="2" t="str">
        <f>TEXT(MID(Sales_Transactions[[#This Row],[Order Date]],2,5),"yyy")</f>
        <v>2011</v>
      </c>
      <c r="H585" s="2" t="str">
        <f>TEXT(MID(Sales_Transactions[[#This Row],[Order Date]],2,5),"yyy/m")</f>
        <v>2011/1</v>
      </c>
      <c r="I585" t="s">
        <v>101</v>
      </c>
      <c r="J585">
        <f t="shared" si="54"/>
        <v>1</v>
      </c>
      <c r="K585" s="2">
        <v>15</v>
      </c>
      <c r="L585" s="3">
        <v>8662.34</v>
      </c>
      <c r="M585" s="4">
        <v>0</v>
      </c>
      <c r="N585" s="5" t="s">
        <v>34</v>
      </c>
      <c r="O585" s="3">
        <v>-704.66</v>
      </c>
      <c r="P585" s="3">
        <v>549.99</v>
      </c>
      <c r="Q585" s="3">
        <v>49</v>
      </c>
      <c r="R585" s="5" t="s">
        <v>911</v>
      </c>
      <c r="S585" s="5" t="s">
        <v>912</v>
      </c>
      <c r="T585" s="5" t="str">
        <f t="shared" si="55"/>
        <v>Erica Bern</v>
      </c>
      <c r="U585" t="s">
        <v>855</v>
      </c>
      <c r="V585" s="5" t="s">
        <v>47</v>
      </c>
      <c r="W585" s="5" t="s">
        <v>48</v>
      </c>
      <c r="X585" s="5" t="s">
        <v>131</v>
      </c>
      <c r="Y585" s="5" t="s">
        <v>1021</v>
      </c>
      <c r="Z585" s="5" t="s">
        <v>40</v>
      </c>
      <c r="AA585" s="4">
        <v>0.35</v>
      </c>
      <c r="AB585" s="1">
        <v>40570</v>
      </c>
      <c r="AC585" s="1">
        <v>25472</v>
      </c>
      <c r="AD585">
        <f t="shared" si="56"/>
        <v>1</v>
      </c>
      <c r="AE585">
        <f t="shared" ca="1" si="57"/>
        <v>54</v>
      </c>
      <c r="AF585" t="str">
        <f t="shared" ca="1" si="58"/>
        <v>18-64</v>
      </c>
      <c r="AG585" s="3">
        <f t="shared" si="59"/>
        <v>39.93266666666667</v>
      </c>
      <c r="AH585" t="str">
        <f>_xlfn.IFNA(VLOOKUP(Sales_Transactions[[#This Row],[Order ID]],Returned_Items[#All],2,FALSE),"Not Returned")</f>
        <v>Not Returned</v>
      </c>
    </row>
    <row r="586" spans="1:34" x14ac:dyDescent="0.25">
      <c r="A586">
        <v>24451</v>
      </c>
      <c r="C586" t="s">
        <v>1022</v>
      </c>
      <c r="D586" s="2" t="str">
        <f>TEXT(MID(Sales_Transactions[[#This Row],[Order Date]],2,5),"d/m/yyy")</f>
        <v>3/12/2012</v>
      </c>
      <c r="E586" s="2" t="str">
        <f>TEXT(MID(Sales_Transactions[[#This Row],[Order Date]],2,5),"d")</f>
        <v>3</v>
      </c>
      <c r="F586" s="2" t="str">
        <f>TEXT(MID(Sales_Transactions[[#This Row],[Order Date]],2,5),"m")</f>
        <v>12</v>
      </c>
      <c r="G586" s="2" t="str">
        <f>TEXT(MID(Sales_Transactions[[#This Row],[Order Date]],2,5),"yyy")</f>
        <v>2012</v>
      </c>
      <c r="H586" s="2" t="str">
        <f>TEXT(MID(Sales_Transactions[[#This Row],[Order Date]],2,5),"yyy/m")</f>
        <v>2012/12</v>
      </c>
      <c r="I586" t="s">
        <v>101</v>
      </c>
      <c r="J586">
        <f t="shared" si="54"/>
        <v>1</v>
      </c>
      <c r="K586" s="2">
        <v>24</v>
      </c>
      <c r="L586" s="3">
        <v>1689.97</v>
      </c>
      <c r="M586" s="4">
        <v>0.06</v>
      </c>
      <c r="N586" s="5" t="s">
        <v>34</v>
      </c>
      <c r="O586" s="3">
        <v>-564.74</v>
      </c>
      <c r="P586" s="3">
        <v>68.81</v>
      </c>
      <c r="Q586" s="3">
        <v>60</v>
      </c>
      <c r="R586" s="5" t="s">
        <v>148</v>
      </c>
      <c r="S586" s="5" t="s">
        <v>472</v>
      </c>
      <c r="T586" s="5" t="str">
        <f t="shared" si="55"/>
        <v>Jack Lebron</v>
      </c>
      <c r="U586" t="s">
        <v>855</v>
      </c>
      <c r="V586" s="5" t="s">
        <v>47</v>
      </c>
      <c r="W586" s="5" t="s">
        <v>28</v>
      </c>
      <c r="X586" s="5" t="s">
        <v>38</v>
      </c>
      <c r="Y586" s="5" t="s">
        <v>1023</v>
      </c>
      <c r="Z586" s="5" t="s">
        <v>40</v>
      </c>
      <c r="AA586" s="4">
        <v>0.41</v>
      </c>
      <c r="AB586" s="1">
        <v>41247</v>
      </c>
      <c r="AC586" s="1">
        <v>25529</v>
      </c>
      <c r="AD586">
        <f t="shared" si="56"/>
        <v>1</v>
      </c>
      <c r="AE586">
        <f t="shared" ca="1" si="57"/>
        <v>54</v>
      </c>
      <c r="AF586" t="str">
        <f t="shared" ca="1" si="58"/>
        <v>18-64</v>
      </c>
      <c r="AG586" s="3">
        <f t="shared" si="59"/>
        <v>5.3653630833333326</v>
      </c>
      <c r="AH586" t="str">
        <f>_xlfn.IFNA(VLOOKUP(Sales_Transactions[[#This Row],[Order ID]],Returned_Items[#All],2,FALSE),"Not Returned")</f>
        <v>Not Returned</v>
      </c>
    </row>
    <row r="587" spans="1:34" x14ac:dyDescent="0.25">
      <c r="A587">
        <v>24806</v>
      </c>
      <c r="C587" t="s">
        <v>1024</v>
      </c>
      <c r="D587" s="2" t="str">
        <f>TEXT(MID(Sales_Transactions[[#This Row],[Order Date]],2,5),"d/m/yyy")</f>
        <v>6/9/2010</v>
      </c>
      <c r="E587" s="2" t="str">
        <f>TEXT(MID(Sales_Transactions[[#This Row],[Order Date]],2,5),"d")</f>
        <v>6</v>
      </c>
      <c r="F587" s="2" t="str">
        <f>TEXT(MID(Sales_Transactions[[#This Row],[Order Date]],2,5),"m")</f>
        <v>9</v>
      </c>
      <c r="G587" s="2" t="str">
        <f>TEXT(MID(Sales_Transactions[[#This Row],[Order Date]],2,5),"yyy")</f>
        <v>2010</v>
      </c>
      <c r="H587" s="2" t="str">
        <f>TEXT(MID(Sales_Transactions[[#This Row],[Order Date]],2,5),"yyy/m")</f>
        <v>2010/9</v>
      </c>
      <c r="I587" t="s">
        <v>52</v>
      </c>
      <c r="J587">
        <f t="shared" si="54"/>
        <v>1</v>
      </c>
      <c r="K587" s="2">
        <v>20</v>
      </c>
      <c r="L587" s="3">
        <v>112.03</v>
      </c>
      <c r="M587" s="4">
        <v>0.05</v>
      </c>
      <c r="N587" s="5" t="s">
        <v>23</v>
      </c>
      <c r="O587" s="3">
        <v>-57.99</v>
      </c>
      <c r="P587" s="3">
        <v>5.18</v>
      </c>
      <c r="Q587" s="3">
        <v>5.74</v>
      </c>
      <c r="R587" s="5" t="s">
        <v>984</v>
      </c>
      <c r="S587" s="5" t="s">
        <v>985</v>
      </c>
      <c r="T587" s="5" t="str">
        <f t="shared" si="55"/>
        <v>Filia McAdams</v>
      </c>
      <c r="U587" t="s">
        <v>855</v>
      </c>
      <c r="V587" s="5" t="s">
        <v>27</v>
      </c>
      <c r="W587" s="5" t="s">
        <v>28</v>
      </c>
      <c r="X587" s="5" t="s">
        <v>41</v>
      </c>
      <c r="Y587" s="5" t="s">
        <v>1025</v>
      </c>
      <c r="Z587" s="5" t="s">
        <v>43</v>
      </c>
      <c r="AA587" s="4">
        <v>0.36</v>
      </c>
      <c r="AB587" s="1">
        <v>40429</v>
      </c>
      <c r="AC587" s="1">
        <v>25270</v>
      </c>
      <c r="AD587">
        <f t="shared" si="56"/>
        <v>2</v>
      </c>
      <c r="AE587">
        <f t="shared" ca="1" si="57"/>
        <v>55</v>
      </c>
      <c r="AF587" t="str">
        <f t="shared" ca="1" si="58"/>
        <v>18-64</v>
      </c>
      <c r="AG587" s="3">
        <f t="shared" si="59"/>
        <v>0.54587050000000004</v>
      </c>
      <c r="AH587" t="str">
        <f>_xlfn.IFNA(VLOOKUP(Sales_Transactions[[#This Row],[Order ID]],Returned_Items[#All],2,FALSE),"Not Returned")</f>
        <v>Not Returned</v>
      </c>
    </row>
    <row r="588" spans="1:34" hidden="1" x14ac:dyDescent="0.25">
      <c r="A588">
        <v>24965</v>
      </c>
      <c r="C588" t="s">
        <v>1026</v>
      </c>
      <c r="D588" s="2" t="str">
        <f>TEXT(MID(Sales_Transactions[[#This Row],[Order Date]],2,5),"d/m/yyy")</f>
        <v>29/3/2011</v>
      </c>
      <c r="E588" s="2" t="str">
        <f>TEXT(MID(Sales_Transactions[[#This Row],[Order Date]],2,5),"d")</f>
        <v>29</v>
      </c>
      <c r="F588" s="2" t="str">
        <f>TEXT(MID(Sales_Transactions[[#This Row],[Order Date]],2,5),"m")</f>
        <v>3</v>
      </c>
      <c r="G588" s="2" t="str">
        <f>TEXT(MID(Sales_Transactions[[#This Row],[Order Date]],2,5),"yyy")</f>
        <v>2011</v>
      </c>
      <c r="H588" s="2" t="str">
        <f>TEXT(MID(Sales_Transactions[[#This Row],[Order Date]],2,5),"yyy/m")</f>
        <v>2011/3</v>
      </c>
      <c r="I588" t="s">
        <v>22</v>
      </c>
      <c r="J588">
        <f t="shared" si="54"/>
        <v>2</v>
      </c>
      <c r="K588" s="2">
        <v>6</v>
      </c>
      <c r="L588">
        <v>2528.4899999999998</v>
      </c>
      <c r="M588">
        <v>7.0000000000000007E-2</v>
      </c>
      <c r="N588" t="s">
        <v>279</v>
      </c>
      <c r="O588">
        <v>580.15</v>
      </c>
      <c r="P588">
        <v>420.98</v>
      </c>
      <c r="Q588">
        <v>19.989999999999998</v>
      </c>
      <c r="R588" t="s">
        <v>148</v>
      </c>
      <c r="S588" t="s">
        <v>472</v>
      </c>
      <c r="T588" t="str">
        <f t="shared" si="55"/>
        <v>Jack Lebron</v>
      </c>
      <c r="U588" t="s">
        <v>855</v>
      </c>
      <c r="V588" t="s">
        <v>47</v>
      </c>
      <c r="W588" t="s">
        <v>28</v>
      </c>
      <c r="X588" t="s">
        <v>41</v>
      </c>
      <c r="Y588" t="s">
        <v>1027</v>
      </c>
      <c r="Z588" t="s">
        <v>43</v>
      </c>
      <c r="AA588">
        <v>0.35</v>
      </c>
      <c r="AB588" s="1">
        <v>40636</v>
      </c>
      <c r="AC588" s="1">
        <v>25552</v>
      </c>
      <c r="AD588">
        <f t="shared" si="56"/>
        <v>5</v>
      </c>
      <c r="AE588">
        <f t="shared" ca="1" si="57"/>
        <v>54</v>
      </c>
      <c r="AF588" t="str">
        <f t="shared" ca="1" si="58"/>
        <v>18-64</v>
      </c>
      <c r="AG588">
        <f t="shared" si="59"/>
        <v>73.445885666666669</v>
      </c>
      <c r="AH588" t="str">
        <f>_xlfn.IFNA(VLOOKUP(Sales_Transactions[[#This Row],[Order ID]],Returned_Items[#All],2,FALSE),"Not Returned")</f>
        <v>Not Returned</v>
      </c>
    </row>
    <row r="589" spans="1:34" x14ac:dyDescent="0.25">
      <c r="A589">
        <v>24965</v>
      </c>
      <c r="C589" t="s">
        <v>1026</v>
      </c>
      <c r="D589" s="2" t="str">
        <f>TEXT(MID(Sales_Transactions[[#This Row],[Order Date]],2,5),"d/m/yyy")</f>
        <v>29/3/2011</v>
      </c>
      <c r="E589" s="2" t="str">
        <f>TEXT(MID(Sales_Transactions[[#This Row],[Order Date]],2,5),"d")</f>
        <v>29</v>
      </c>
      <c r="F589" s="2" t="str">
        <f>TEXT(MID(Sales_Transactions[[#This Row],[Order Date]],2,5),"m")</f>
        <v>3</v>
      </c>
      <c r="G589" s="2" t="str">
        <f>TEXT(MID(Sales_Transactions[[#This Row],[Order Date]],2,5),"yyy")</f>
        <v>2011</v>
      </c>
      <c r="H589" s="2" t="str">
        <f>TEXT(MID(Sales_Transactions[[#This Row],[Order Date]],2,5),"yyy/m")</f>
        <v>2011/3</v>
      </c>
      <c r="I589" t="s">
        <v>22</v>
      </c>
      <c r="J589">
        <f t="shared" si="54"/>
        <v>2</v>
      </c>
      <c r="K589" s="2">
        <v>42</v>
      </c>
      <c r="L589" s="3">
        <v>1146.1099999999999</v>
      </c>
      <c r="M589" s="4">
        <v>0.09</v>
      </c>
      <c r="N589" s="5" t="s">
        <v>23</v>
      </c>
      <c r="O589" s="3">
        <v>330.63</v>
      </c>
      <c r="P589" s="3">
        <v>29.18</v>
      </c>
      <c r="Q589" s="3">
        <v>8.5500000000000007</v>
      </c>
      <c r="R589" s="5" t="s">
        <v>148</v>
      </c>
      <c r="S589" s="5" t="s">
        <v>472</v>
      </c>
      <c r="T589" s="5" t="str">
        <f t="shared" si="55"/>
        <v>Jack Lebron</v>
      </c>
      <c r="U589" t="s">
        <v>855</v>
      </c>
      <c r="V589" s="5" t="s">
        <v>47</v>
      </c>
      <c r="W589" s="5" t="s">
        <v>57</v>
      </c>
      <c r="X589" s="5" t="s">
        <v>58</v>
      </c>
      <c r="Y589" s="5" t="s">
        <v>1028</v>
      </c>
      <c r="Z589" s="5" t="s">
        <v>43</v>
      </c>
      <c r="AA589" s="4">
        <v>0.42</v>
      </c>
      <c r="AB589" s="1">
        <v>40631</v>
      </c>
      <c r="AC589" s="1">
        <v>25132</v>
      </c>
      <c r="AD589">
        <f t="shared" si="56"/>
        <v>0</v>
      </c>
      <c r="AE589">
        <f t="shared" ca="1" si="57"/>
        <v>55</v>
      </c>
      <c r="AF589" t="str">
        <f t="shared" ca="1" si="58"/>
        <v>18-64</v>
      </c>
      <c r="AG589" s="3">
        <f t="shared" si="59"/>
        <v>0.89770804761904766</v>
      </c>
      <c r="AH589" t="str">
        <f>_xlfn.IFNA(VLOOKUP(Sales_Transactions[[#This Row],[Order ID]],Returned_Items[#All],2,FALSE),"Not Returned")</f>
        <v>Not Returned</v>
      </c>
    </row>
    <row r="590" spans="1:34" x14ac:dyDescent="0.25">
      <c r="A590">
        <v>25154</v>
      </c>
      <c r="C590" t="s">
        <v>516</v>
      </c>
      <c r="D590" s="2" t="str">
        <f>TEXT(MID(Sales_Transactions[[#This Row],[Order Date]],2,5),"d/m/yyy")</f>
        <v>20/8/2010</v>
      </c>
      <c r="E590" s="2" t="str">
        <f>TEXT(MID(Sales_Transactions[[#This Row],[Order Date]],2,5),"d")</f>
        <v>20</v>
      </c>
      <c r="F590" s="2" t="str">
        <f>TEXT(MID(Sales_Transactions[[#This Row],[Order Date]],2,5),"m")</f>
        <v>8</v>
      </c>
      <c r="G590" s="2" t="str">
        <f>TEXT(MID(Sales_Transactions[[#This Row],[Order Date]],2,5),"yyy")</f>
        <v>2010</v>
      </c>
      <c r="H590" s="2" t="str">
        <f>TEXT(MID(Sales_Transactions[[#This Row],[Order Date]],2,5),"yyy/m")</f>
        <v>2010/8</v>
      </c>
      <c r="I590" t="s">
        <v>33</v>
      </c>
      <c r="J590">
        <f t="shared" si="54"/>
        <v>4</v>
      </c>
      <c r="K590" s="2">
        <v>16</v>
      </c>
      <c r="L590" s="3">
        <v>102.5</v>
      </c>
      <c r="M590" s="4">
        <v>0.1</v>
      </c>
      <c r="N590" s="5" t="s">
        <v>23</v>
      </c>
      <c r="O590" s="3">
        <v>13.84</v>
      </c>
      <c r="P590" s="3">
        <v>6.68</v>
      </c>
      <c r="Q590" s="3">
        <v>1.5</v>
      </c>
      <c r="R590" s="5" t="s">
        <v>906</v>
      </c>
      <c r="S590" s="5" t="s">
        <v>907</v>
      </c>
      <c r="T590" s="5" t="str">
        <f t="shared" si="55"/>
        <v>Giulietta Baptist</v>
      </c>
      <c r="U590" t="s">
        <v>855</v>
      </c>
      <c r="V590" s="5" t="s">
        <v>74</v>
      </c>
      <c r="W590" s="5" t="s">
        <v>28</v>
      </c>
      <c r="X590" s="5" t="s">
        <v>124</v>
      </c>
      <c r="Y590" s="5" t="s">
        <v>1029</v>
      </c>
      <c r="Z590" s="5" t="s">
        <v>84</v>
      </c>
      <c r="AA590" s="4">
        <v>0.48</v>
      </c>
      <c r="AB590" s="1">
        <v>40411</v>
      </c>
      <c r="AC590" s="1">
        <v>25033</v>
      </c>
      <c r="AD590">
        <f t="shared" si="56"/>
        <v>1</v>
      </c>
      <c r="AE590">
        <f t="shared" ca="1" si="57"/>
        <v>56</v>
      </c>
      <c r="AF590" t="str">
        <f t="shared" ca="1" si="58"/>
        <v>18-64</v>
      </c>
      <c r="AG590" s="3">
        <f t="shared" si="59"/>
        <v>0.51083250000000002</v>
      </c>
      <c r="AH590" t="str">
        <f>_xlfn.IFNA(VLOOKUP(Sales_Transactions[[#This Row],[Order ID]],Returned_Items[#All],2,FALSE),"Not Returned")</f>
        <v>Not Returned</v>
      </c>
    </row>
    <row r="591" spans="1:34" x14ac:dyDescent="0.25">
      <c r="A591">
        <v>25315</v>
      </c>
      <c r="C591" t="s">
        <v>1030</v>
      </c>
      <c r="D591" s="2" t="str">
        <f>TEXT(MID(Sales_Transactions[[#This Row],[Order Date]],2,5),"d/m/yyy")</f>
        <v>2/12/2010</v>
      </c>
      <c r="E591" s="2" t="str">
        <f>TEXT(MID(Sales_Transactions[[#This Row],[Order Date]],2,5),"d")</f>
        <v>2</v>
      </c>
      <c r="F591" s="2" t="str">
        <f>TEXT(MID(Sales_Transactions[[#This Row],[Order Date]],2,5),"m")</f>
        <v>12</v>
      </c>
      <c r="G591" s="2" t="str">
        <f>TEXT(MID(Sales_Transactions[[#This Row],[Order Date]],2,5),"yyy")</f>
        <v>2010</v>
      </c>
      <c r="H591" s="2" t="str">
        <f>TEXT(MID(Sales_Transactions[[#This Row],[Order Date]],2,5),"yyy/m")</f>
        <v>2010/12</v>
      </c>
      <c r="I591" t="s">
        <v>22</v>
      </c>
      <c r="J591">
        <f t="shared" si="54"/>
        <v>2</v>
      </c>
      <c r="K591" s="2">
        <v>36</v>
      </c>
      <c r="L591" s="3">
        <v>7783.36</v>
      </c>
      <c r="M591" s="4">
        <v>7.0000000000000007E-2</v>
      </c>
      <c r="N591" s="5" t="s">
        <v>67</v>
      </c>
      <c r="O591" s="3">
        <v>3506.24</v>
      </c>
      <c r="P591" s="3">
        <v>225.04</v>
      </c>
      <c r="Q591" s="3">
        <v>11.79</v>
      </c>
      <c r="R591" s="5" t="s">
        <v>211</v>
      </c>
      <c r="S591" s="5" t="s">
        <v>929</v>
      </c>
      <c r="T591" s="5" t="str">
        <f t="shared" si="55"/>
        <v>Joy Smith</v>
      </c>
      <c r="U591" t="s">
        <v>855</v>
      </c>
      <c r="V591" s="5" t="s">
        <v>37</v>
      </c>
      <c r="W591" s="5" t="s">
        <v>28</v>
      </c>
      <c r="X591" s="5" t="s">
        <v>38</v>
      </c>
      <c r="Y591" s="5" t="s">
        <v>1031</v>
      </c>
      <c r="Z591" s="5" t="s">
        <v>56</v>
      </c>
      <c r="AA591" s="4">
        <v>0.42</v>
      </c>
      <c r="AB591" s="1">
        <v>40514</v>
      </c>
      <c r="AC591" s="1">
        <v>24962</v>
      </c>
      <c r="AD591">
        <f t="shared" si="56"/>
        <v>0</v>
      </c>
      <c r="AE591">
        <f t="shared" ca="1" si="57"/>
        <v>56</v>
      </c>
      <c r="AF591" t="str">
        <f t="shared" ca="1" si="58"/>
        <v>18-64</v>
      </c>
      <c r="AG591" s="3">
        <f t="shared" si="59"/>
        <v>6.5742353333333323</v>
      </c>
      <c r="AH591" t="str">
        <f>_xlfn.IFNA(VLOOKUP(Sales_Transactions[[#This Row],[Order ID]],Returned_Items[#All],2,FALSE),"Not Returned")</f>
        <v>Not Returned</v>
      </c>
    </row>
    <row r="592" spans="1:34" x14ac:dyDescent="0.25">
      <c r="A592">
        <v>25315</v>
      </c>
      <c r="C592" t="s">
        <v>1030</v>
      </c>
      <c r="D592" s="2" t="str">
        <f>TEXT(MID(Sales_Transactions[[#This Row],[Order Date]],2,5),"d/m/yyy")</f>
        <v>2/12/2010</v>
      </c>
      <c r="E592" s="2" t="str">
        <f>TEXT(MID(Sales_Transactions[[#This Row],[Order Date]],2,5),"d")</f>
        <v>2</v>
      </c>
      <c r="F592" s="2" t="str">
        <f>TEXT(MID(Sales_Transactions[[#This Row],[Order Date]],2,5),"m")</f>
        <v>12</v>
      </c>
      <c r="G592" s="2" t="str">
        <f>TEXT(MID(Sales_Transactions[[#This Row],[Order Date]],2,5),"yyy")</f>
        <v>2010</v>
      </c>
      <c r="H592" s="2" t="str">
        <f>TEXT(MID(Sales_Transactions[[#This Row],[Order Date]],2,5),"yyy/m")</f>
        <v>2010/12</v>
      </c>
      <c r="I592" t="s">
        <v>22</v>
      </c>
      <c r="J592">
        <f t="shared" si="54"/>
        <v>2</v>
      </c>
      <c r="K592" s="2">
        <v>21</v>
      </c>
      <c r="L592" s="3">
        <v>61.76</v>
      </c>
      <c r="M592" s="4">
        <v>0</v>
      </c>
      <c r="N592" s="5" t="s">
        <v>23</v>
      </c>
      <c r="O592" s="3">
        <v>4.34</v>
      </c>
      <c r="P592" s="3">
        <v>2.84</v>
      </c>
      <c r="Q592" s="3">
        <v>0.93</v>
      </c>
      <c r="R592" s="5" t="s">
        <v>211</v>
      </c>
      <c r="S592" s="5" t="s">
        <v>929</v>
      </c>
      <c r="T592" s="5" t="str">
        <f t="shared" si="55"/>
        <v>Joy Smith</v>
      </c>
      <c r="U592" t="s">
        <v>855</v>
      </c>
      <c r="V592" s="5" t="s">
        <v>37</v>
      </c>
      <c r="W592" s="5" t="s">
        <v>28</v>
      </c>
      <c r="X592" s="5" t="s">
        <v>124</v>
      </c>
      <c r="Y592" s="5" t="s">
        <v>129</v>
      </c>
      <c r="Z592" s="5" t="s">
        <v>84</v>
      </c>
      <c r="AA592" s="4">
        <v>0.54</v>
      </c>
      <c r="AB592" s="1">
        <v>40514</v>
      </c>
      <c r="AC592" s="1">
        <v>24763</v>
      </c>
      <c r="AD592">
        <f t="shared" si="56"/>
        <v>0</v>
      </c>
      <c r="AE592">
        <f t="shared" ca="1" si="57"/>
        <v>56</v>
      </c>
      <c r="AF592" t="str">
        <f t="shared" ca="1" si="58"/>
        <v>18-64</v>
      </c>
      <c r="AG592" s="3">
        <f t="shared" si="59"/>
        <v>0.17952380952380953</v>
      </c>
      <c r="AH592" t="str">
        <f>_xlfn.IFNA(VLOOKUP(Sales_Transactions[[#This Row],[Order ID]],Returned_Items[#All],2,FALSE),"Not Returned")</f>
        <v>Not Returned</v>
      </c>
    </row>
    <row r="593" spans="1:34" x14ac:dyDescent="0.25">
      <c r="A593">
        <v>25315</v>
      </c>
      <c r="C593" t="s">
        <v>1030</v>
      </c>
      <c r="D593" s="2" t="str">
        <f>TEXT(MID(Sales_Transactions[[#This Row],[Order Date]],2,5),"d/m/yyy")</f>
        <v>2/12/2010</v>
      </c>
      <c r="E593" s="2" t="str">
        <f>TEXT(MID(Sales_Transactions[[#This Row],[Order Date]],2,5),"d")</f>
        <v>2</v>
      </c>
      <c r="F593" s="2" t="str">
        <f>TEXT(MID(Sales_Transactions[[#This Row],[Order Date]],2,5),"m")</f>
        <v>12</v>
      </c>
      <c r="G593" s="2" t="str">
        <f>TEXT(MID(Sales_Transactions[[#This Row],[Order Date]],2,5),"yyy")</f>
        <v>2010</v>
      </c>
      <c r="H593" s="2" t="str">
        <f>TEXT(MID(Sales_Transactions[[#This Row],[Order Date]],2,5),"yyy/m")</f>
        <v>2010/12</v>
      </c>
      <c r="I593" t="s">
        <v>22</v>
      </c>
      <c r="J593">
        <f t="shared" si="54"/>
        <v>2</v>
      </c>
      <c r="K593" s="2">
        <v>36</v>
      </c>
      <c r="L593" s="3">
        <v>1280.3399999999999</v>
      </c>
      <c r="M593" s="4">
        <v>0</v>
      </c>
      <c r="N593" s="5" t="s">
        <v>34</v>
      </c>
      <c r="O593" s="3">
        <v>-1048.25</v>
      </c>
      <c r="P593" s="3">
        <v>31.76</v>
      </c>
      <c r="Q593" s="3">
        <v>45.51</v>
      </c>
      <c r="R593" s="5" t="s">
        <v>211</v>
      </c>
      <c r="S593" s="5" t="s">
        <v>929</v>
      </c>
      <c r="T593" s="5" t="str">
        <f t="shared" si="55"/>
        <v>Joy Smith</v>
      </c>
      <c r="U593" t="s">
        <v>855</v>
      </c>
      <c r="V593" s="5" t="s">
        <v>37</v>
      </c>
      <c r="W593" s="5" t="s">
        <v>57</v>
      </c>
      <c r="X593" s="5" t="s">
        <v>107</v>
      </c>
      <c r="Y593" s="5" t="s">
        <v>1032</v>
      </c>
      <c r="Z593" s="5" t="s">
        <v>106</v>
      </c>
      <c r="AA593" s="4">
        <v>0.65</v>
      </c>
      <c r="AB593" s="1">
        <v>40516</v>
      </c>
      <c r="AC593" s="1">
        <v>24608</v>
      </c>
      <c r="AD593">
        <f t="shared" si="56"/>
        <v>2</v>
      </c>
      <c r="AE593">
        <f t="shared" ca="1" si="57"/>
        <v>57</v>
      </c>
      <c r="AF593" t="str">
        <f t="shared" ca="1" si="58"/>
        <v>18-64</v>
      </c>
      <c r="AG593" s="3">
        <f t="shared" si="59"/>
        <v>2.1463888888888887</v>
      </c>
      <c r="AH593" t="str">
        <f>_xlfn.IFNA(VLOOKUP(Sales_Transactions[[#This Row],[Order ID]],Returned_Items[#All],2,FALSE),"Not Returned")</f>
        <v>Not Returned</v>
      </c>
    </row>
    <row r="594" spans="1:34" x14ac:dyDescent="0.25">
      <c r="A594">
        <v>25376</v>
      </c>
      <c r="C594" t="s">
        <v>600</v>
      </c>
      <c r="D594" s="2" t="str">
        <f>TEXT(MID(Sales_Transactions[[#This Row],[Order Date]],2,5),"d/m/yyy")</f>
        <v>26/3/2011</v>
      </c>
      <c r="E594" s="2" t="str">
        <f>TEXT(MID(Sales_Transactions[[#This Row],[Order Date]],2,5),"d")</f>
        <v>26</v>
      </c>
      <c r="F594" s="2" t="str">
        <f>TEXT(MID(Sales_Transactions[[#This Row],[Order Date]],2,5),"m")</f>
        <v>3</v>
      </c>
      <c r="G594" s="2" t="str">
        <f>TEXT(MID(Sales_Transactions[[#This Row],[Order Date]],2,5),"yyy")</f>
        <v>2011</v>
      </c>
      <c r="H594" s="2" t="str">
        <f>TEXT(MID(Sales_Transactions[[#This Row],[Order Date]],2,5),"yyy/m")</f>
        <v>2011/3</v>
      </c>
      <c r="I594" t="s">
        <v>101</v>
      </c>
      <c r="J594">
        <f t="shared" si="54"/>
        <v>1</v>
      </c>
      <c r="K594" s="2">
        <v>12</v>
      </c>
      <c r="L594" s="3">
        <v>76.61</v>
      </c>
      <c r="M594" s="4">
        <v>0.09</v>
      </c>
      <c r="N594" s="5" t="s">
        <v>23</v>
      </c>
      <c r="O594" s="3">
        <v>-31.83</v>
      </c>
      <c r="P594" s="3">
        <v>6.28</v>
      </c>
      <c r="Q594" s="3">
        <v>5.29</v>
      </c>
      <c r="R594" s="5" t="s">
        <v>956</v>
      </c>
      <c r="S594" s="5" t="s">
        <v>957</v>
      </c>
      <c r="T594" s="5" t="str">
        <f t="shared" si="55"/>
        <v>Greg Guthrie</v>
      </c>
      <c r="U594" t="s">
        <v>855</v>
      </c>
      <c r="V594" s="5" t="s">
        <v>47</v>
      </c>
      <c r="W594" s="5" t="s">
        <v>57</v>
      </c>
      <c r="X594" s="5" t="s">
        <v>58</v>
      </c>
      <c r="Y594" s="5" t="s">
        <v>1033</v>
      </c>
      <c r="Z594" s="5" t="s">
        <v>43</v>
      </c>
      <c r="AA594" s="4">
        <v>0.43</v>
      </c>
      <c r="AB594" s="1">
        <v>40629</v>
      </c>
      <c r="AC594" s="1">
        <v>30198</v>
      </c>
      <c r="AD594">
        <f t="shared" si="56"/>
        <v>1</v>
      </c>
      <c r="AE594">
        <f t="shared" ca="1" si="57"/>
        <v>41</v>
      </c>
      <c r="AF594" t="str">
        <f t="shared" ca="1" si="58"/>
        <v>18-64</v>
      </c>
      <c r="AG594" s="3">
        <f t="shared" si="59"/>
        <v>0.96369566666666662</v>
      </c>
      <c r="AH594" t="str">
        <f>_xlfn.IFNA(VLOOKUP(Sales_Transactions[[#This Row],[Order ID]],Returned_Items[#All],2,FALSE),"Not Returned")</f>
        <v>Not Returned</v>
      </c>
    </row>
    <row r="595" spans="1:34" x14ac:dyDescent="0.25">
      <c r="A595">
        <v>26240</v>
      </c>
      <c r="C595" t="s">
        <v>1034</v>
      </c>
      <c r="D595" s="2" t="str">
        <f>TEXT(MID(Sales_Transactions[[#This Row],[Order Date]],2,5),"d/m/yyy")</f>
        <v>19/12/2009</v>
      </c>
      <c r="E595" s="2" t="str">
        <f>TEXT(MID(Sales_Transactions[[#This Row],[Order Date]],2,5),"d")</f>
        <v>19</v>
      </c>
      <c r="F595" s="2" t="str">
        <f>TEXT(MID(Sales_Transactions[[#This Row],[Order Date]],2,5),"m")</f>
        <v>12</v>
      </c>
      <c r="G595" s="2" t="str">
        <f>TEXT(MID(Sales_Transactions[[#This Row],[Order Date]],2,5),"yyy")</f>
        <v>2009</v>
      </c>
      <c r="H595" s="2" t="str">
        <f>TEXT(MID(Sales_Transactions[[#This Row],[Order Date]],2,5),"yyy/m")</f>
        <v>2009/12</v>
      </c>
      <c r="I595" t="s">
        <v>101</v>
      </c>
      <c r="J595">
        <f t="shared" si="54"/>
        <v>1</v>
      </c>
      <c r="K595" s="2">
        <v>38</v>
      </c>
      <c r="L595" s="3">
        <v>1483.44</v>
      </c>
      <c r="M595" s="4">
        <v>0.04</v>
      </c>
      <c r="N595" s="5" t="s">
        <v>23</v>
      </c>
      <c r="O595" s="3">
        <v>439.77</v>
      </c>
      <c r="P595" s="3">
        <v>39.479999999999997</v>
      </c>
      <c r="Q595" s="3">
        <v>1.99</v>
      </c>
      <c r="R595" s="5" t="s">
        <v>53</v>
      </c>
      <c r="S595" s="5" t="s">
        <v>54</v>
      </c>
      <c r="T595" s="5" t="str">
        <f t="shared" si="55"/>
        <v>Carlos Soltero</v>
      </c>
      <c r="U595" t="s">
        <v>855</v>
      </c>
      <c r="V595" s="5" t="s">
        <v>37</v>
      </c>
      <c r="W595" s="5" t="s">
        <v>48</v>
      </c>
      <c r="X595" s="5" t="s">
        <v>87</v>
      </c>
      <c r="Y595" s="5" t="s">
        <v>241</v>
      </c>
      <c r="Z595" s="5" t="s">
        <v>60</v>
      </c>
      <c r="AA595" s="4">
        <v>0.54</v>
      </c>
      <c r="AB595" s="1">
        <v>40169</v>
      </c>
      <c r="AC595" s="1">
        <v>29670</v>
      </c>
      <c r="AD595">
        <f t="shared" si="56"/>
        <v>3</v>
      </c>
      <c r="AE595">
        <f t="shared" ca="1" si="57"/>
        <v>43</v>
      </c>
      <c r="AF595" t="str">
        <f t="shared" ca="1" si="58"/>
        <v>18-64</v>
      </c>
      <c r="AG595" s="3">
        <f t="shared" si="59"/>
        <v>1.0909002105263159</v>
      </c>
      <c r="AH595" t="str">
        <f>_xlfn.IFNA(VLOOKUP(Sales_Transactions[[#This Row],[Order ID]],Returned_Items[#All],2,FALSE),"Not Returned")</f>
        <v>Returned</v>
      </c>
    </row>
    <row r="596" spans="1:34" x14ac:dyDescent="0.25">
      <c r="A596">
        <v>26240</v>
      </c>
      <c r="C596" t="s">
        <v>1034</v>
      </c>
      <c r="D596" s="2" t="str">
        <f>TEXT(MID(Sales_Transactions[[#This Row],[Order Date]],2,5),"d/m/yyy")</f>
        <v>19/12/2009</v>
      </c>
      <c r="E596" s="2" t="str">
        <f>TEXT(MID(Sales_Transactions[[#This Row],[Order Date]],2,5),"d")</f>
        <v>19</v>
      </c>
      <c r="F596" s="2" t="str">
        <f>TEXT(MID(Sales_Transactions[[#This Row],[Order Date]],2,5),"m")</f>
        <v>12</v>
      </c>
      <c r="G596" s="2" t="str">
        <f>TEXT(MID(Sales_Transactions[[#This Row],[Order Date]],2,5),"yyy")</f>
        <v>2009</v>
      </c>
      <c r="H596" s="2" t="str">
        <f>TEXT(MID(Sales_Transactions[[#This Row],[Order Date]],2,5),"yyy/m")</f>
        <v>2009/12</v>
      </c>
      <c r="I596" t="s">
        <v>101</v>
      </c>
      <c r="J596">
        <f t="shared" si="54"/>
        <v>1</v>
      </c>
      <c r="K596" s="2">
        <v>39</v>
      </c>
      <c r="L596" s="3">
        <v>145.68</v>
      </c>
      <c r="M596" s="4">
        <v>0.04</v>
      </c>
      <c r="N596" s="5" t="s">
        <v>23</v>
      </c>
      <c r="O596" s="3">
        <v>12</v>
      </c>
      <c r="P596" s="3">
        <v>3.7</v>
      </c>
      <c r="Q596" s="3">
        <v>1.61</v>
      </c>
      <c r="R596" s="5" t="s">
        <v>53</v>
      </c>
      <c r="S596" s="5" t="s">
        <v>54</v>
      </c>
      <c r="T596" s="5" t="str">
        <f t="shared" si="55"/>
        <v>Carlos Soltero</v>
      </c>
      <c r="U596" t="s">
        <v>855</v>
      </c>
      <c r="V596" s="5" t="s">
        <v>37</v>
      </c>
      <c r="W596" s="5" t="s">
        <v>57</v>
      </c>
      <c r="X596" s="5" t="s">
        <v>58</v>
      </c>
      <c r="Y596" s="5" t="s">
        <v>1035</v>
      </c>
      <c r="Z596" s="5" t="s">
        <v>84</v>
      </c>
      <c r="AA596" s="4">
        <v>0.44</v>
      </c>
      <c r="AB596" s="1">
        <v>40167</v>
      </c>
      <c r="AC596" s="1">
        <v>30624</v>
      </c>
      <c r="AD596">
        <f t="shared" si="56"/>
        <v>1</v>
      </c>
      <c r="AE596">
        <f t="shared" ca="1" si="57"/>
        <v>40</v>
      </c>
      <c r="AF596" t="str">
        <f t="shared" ca="1" si="58"/>
        <v>18-64</v>
      </c>
      <c r="AG596" s="3">
        <f t="shared" si="59"/>
        <v>0.13611589743589744</v>
      </c>
      <c r="AH596" t="str">
        <f>_xlfn.IFNA(VLOOKUP(Sales_Transactions[[#This Row],[Order ID]],Returned_Items[#All],2,FALSE),"Not Returned")</f>
        <v>Returned</v>
      </c>
    </row>
    <row r="597" spans="1:34" x14ac:dyDescent="0.25">
      <c r="A597">
        <v>26791</v>
      </c>
      <c r="C597" t="s">
        <v>1036</v>
      </c>
      <c r="D597" s="2" t="str">
        <f>TEXT(MID(Sales_Transactions[[#This Row],[Order Date]],2,5),"d/m/yyy")</f>
        <v>29/4/2011</v>
      </c>
      <c r="E597" s="2" t="str">
        <f>TEXT(MID(Sales_Transactions[[#This Row],[Order Date]],2,5),"d")</f>
        <v>29</v>
      </c>
      <c r="F597" s="2" t="str">
        <f>TEXT(MID(Sales_Transactions[[#This Row],[Order Date]],2,5),"m")</f>
        <v>4</v>
      </c>
      <c r="G597" s="2" t="str">
        <f>TEXT(MID(Sales_Transactions[[#This Row],[Order Date]],2,5),"yyy")</f>
        <v>2011</v>
      </c>
      <c r="H597" s="2" t="str">
        <f>TEXT(MID(Sales_Transactions[[#This Row],[Order Date]],2,5),"yyy/m")</f>
        <v>2011/4</v>
      </c>
      <c r="I597" t="s">
        <v>22</v>
      </c>
      <c r="J597">
        <f t="shared" si="54"/>
        <v>2</v>
      </c>
      <c r="K597" s="2">
        <v>45</v>
      </c>
      <c r="L597" s="3">
        <v>500.48</v>
      </c>
      <c r="M597" s="4">
        <v>0.08</v>
      </c>
      <c r="N597" s="5" t="s">
        <v>23</v>
      </c>
      <c r="O597" s="3">
        <v>-48.2</v>
      </c>
      <c r="P597" s="3">
        <v>11.29</v>
      </c>
      <c r="Q597" s="3">
        <v>5.03</v>
      </c>
      <c r="R597" s="5" t="s">
        <v>890</v>
      </c>
      <c r="S597" s="5" t="s">
        <v>891</v>
      </c>
      <c r="T597" s="5" t="str">
        <f t="shared" si="55"/>
        <v>Harold Engle</v>
      </c>
      <c r="U597" t="s">
        <v>855</v>
      </c>
      <c r="V597" s="5" t="s">
        <v>74</v>
      </c>
      <c r="W597" s="5" t="s">
        <v>28</v>
      </c>
      <c r="X597" s="5" t="s">
        <v>29</v>
      </c>
      <c r="Y597" s="5" t="s">
        <v>1037</v>
      </c>
      <c r="Z597" s="5" t="s">
        <v>43</v>
      </c>
      <c r="AA597" s="4">
        <v>0.59</v>
      </c>
      <c r="AB597" s="1">
        <v>40669</v>
      </c>
      <c r="AC597" s="1">
        <v>30499</v>
      </c>
      <c r="AD597">
        <f t="shared" si="56"/>
        <v>7</v>
      </c>
      <c r="AE597">
        <f t="shared" ca="1" si="57"/>
        <v>41</v>
      </c>
      <c r="AF597" t="str">
        <f t="shared" ca="1" si="58"/>
        <v>18-64</v>
      </c>
      <c r="AG597" s="3">
        <f t="shared" si="59"/>
        <v>0.36246595555555555</v>
      </c>
      <c r="AH597" t="str">
        <f>_xlfn.IFNA(VLOOKUP(Sales_Transactions[[#This Row],[Order ID]],Returned_Items[#All],2,FALSE),"Not Returned")</f>
        <v>Not Returned</v>
      </c>
    </row>
    <row r="598" spans="1:34" x14ac:dyDescent="0.25">
      <c r="A598">
        <v>28836</v>
      </c>
      <c r="C598" t="s">
        <v>1038</v>
      </c>
      <c r="D598" s="2" t="str">
        <f>TEXT(MID(Sales_Transactions[[#This Row],[Order Date]],2,5),"d/m/yyy")</f>
        <v>24/10/2010</v>
      </c>
      <c r="E598" s="2" t="str">
        <f>TEXT(MID(Sales_Transactions[[#This Row],[Order Date]],2,5),"d")</f>
        <v>24</v>
      </c>
      <c r="F598" s="2" t="str">
        <f>TEXT(MID(Sales_Transactions[[#This Row],[Order Date]],2,5),"m")</f>
        <v>10</v>
      </c>
      <c r="G598" s="2" t="str">
        <f>TEXT(MID(Sales_Transactions[[#This Row],[Order Date]],2,5),"yyy")</f>
        <v>2010</v>
      </c>
      <c r="H598" s="2" t="str">
        <f>TEXT(MID(Sales_Transactions[[#This Row],[Order Date]],2,5),"yyy/m")</f>
        <v>2010/10</v>
      </c>
      <c r="I598" t="s">
        <v>33</v>
      </c>
      <c r="J598">
        <f t="shared" si="54"/>
        <v>4</v>
      </c>
      <c r="K598" s="2">
        <v>50</v>
      </c>
      <c r="L598" s="3">
        <v>8221.2934999999998</v>
      </c>
      <c r="M598" s="4">
        <v>0.06</v>
      </c>
      <c r="N598" s="5" t="s">
        <v>23</v>
      </c>
      <c r="O598" s="3">
        <v>2342.21</v>
      </c>
      <c r="P598" s="3">
        <v>195.99</v>
      </c>
      <c r="Q598" s="3">
        <v>4.2</v>
      </c>
      <c r="R598" s="5" t="s">
        <v>911</v>
      </c>
      <c r="S598" s="5" t="s">
        <v>912</v>
      </c>
      <c r="T598" s="5" t="str">
        <f t="shared" si="55"/>
        <v>Erica Bern</v>
      </c>
      <c r="U598" t="s">
        <v>855</v>
      </c>
      <c r="V598" s="5" t="s">
        <v>47</v>
      </c>
      <c r="W598" s="5" t="s">
        <v>48</v>
      </c>
      <c r="X598" s="5" t="s">
        <v>49</v>
      </c>
      <c r="Y598" s="5" t="s">
        <v>1039</v>
      </c>
      <c r="Z598" s="5" t="s">
        <v>43</v>
      </c>
      <c r="AA598" s="4">
        <v>0.6</v>
      </c>
      <c r="AB598" s="1">
        <v>40476</v>
      </c>
      <c r="AC598" s="1">
        <v>24718</v>
      </c>
      <c r="AD598">
        <f t="shared" si="56"/>
        <v>1</v>
      </c>
      <c r="AE598">
        <f t="shared" ca="1" si="57"/>
        <v>56</v>
      </c>
      <c r="AF598" t="str">
        <f t="shared" ca="1" si="58"/>
        <v>18-64</v>
      </c>
      <c r="AG598" s="3">
        <f t="shared" si="59"/>
        <v>4.0014481200000001</v>
      </c>
      <c r="AH598" t="str">
        <f>_xlfn.IFNA(VLOOKUP(Sales_Transactions[[#This Row],[Order ID]],Returned_Items[#All],2,FALSE),"Not Returned")</f>
        <v>Not Returned</v>
      </c>
    </row>
    <row r="599" spans="1:34" x14ac:dyDescent="0.25">
      <c r="A599">
        <v>28836</v>
      </c>
      <c r="C599" t="s">
        <v>1038</v>
      </c>
      <c r="D599" s="2" t="str">
        <f>TEXT(MID(Sales_Transactions[[#This Row],[Order Date]],2,5),"d/m/yyy")</f>
        <v>24/10/2010</v>
      </c>
      <c r="E599" s="2" t="str">
        <f>TEXT(MID(Sales_Transactions[[#This Row],[Order Date]],2,5),"d")</f>
        <v>24</v>
      </c>
      <c r="F599" s="2" t="str">
        <f>TEXT(MID(Sales_Transactions[[#This Row],[Order Date]],2,5),"m")</f>
        <v>10</v>
      </c>
      <c r="G599" s="2" t="str">
        <f>TEXT(MID(Sales_Transactions[[#This Row],[Order Date]],2,5),"yyy")</f>
        <v>2010</v>
      </c>
      <c r="H599" s="2" t="str">
        <f>TEXT(MID(Sales_Transactions[[#This Row],[Order Date]],2,5),"yyy/m")</f>
        <v>2010/10</v>
      </c>
      <c r="I599" t="s">
        <v>33</v>
      </c>
      <c r="J599">
        <f t="shared" si="54"/>
        <v>4</v>
      </c>
      <c r="K599" s="2">
        <v>7</v>
      </c>
      <c r="L599" s="3">
        <v>1158.26</v>
      </c>
      <c r="M599" s="4">
        <v>0.06</v>
      </c>
      <c r="N599" s="5" t="s">
        <v>23</v>
      </c>
      <c r="O599" s="3">
        <v>170.08</v>
      </c>
      <c r="P599" s="3">
        <v>172.99</v>
      </c>
      <c r="Q599" s="3">
        <v>19.989999999999998</v>
      </c>
      <c r="R599" s="5" t="s">
        <v>911</v>
      </c>
      <c r="S599" s="5" t="s">
        <v>912</v>
      </c>
      <c r="T599" s="5" t="str">
        <f t="shared" si="55"/>
        <v>Erica Bern</v>
      </c>
      <c r="U599" t="s">
        <v>855</v>
      </c>
      <c r="V599" s="5" t="s">
        <v>47</v>
      </c>
      <c r="W599" s="5" t="s">
        <v>28</v>
      </c>
      <c r="X599" s="5" t="s">
        <v>41</v>
      </c>
      <c r="Y599" s="5" t="s">
        <v>1040</v>
      </c>
      <c r="Z599" s="5" t="s">
        <v>43</v>
      </c>
      <c r="AA599" s="4">
        <v>0.39</v>
      </c>
      <c r="AB599" s="1">
        <v>40477</v>
      </c>
      <c r="AC599" s="1">
        <v>29988</v>
      </c>
      <c r="AD599">
        <f t="shared" si="56"/>
        <v>2</v>
      </c>
      <c r="AE599">
        <f t="shared" ca="1" si="57"/>
        <v>42</v>
      </c>
      <c r="AF599" t="str">
        <f t="shared" ca="1" si="58"/>
        <v>18-64</v>
      </c>
      <c r="AG599" s="3">
        <f t="shared" si="59"/>
        <v>27.553743714285719</v>
      </c>
      <c r="AH599" t="str">
        <f>_xlfn.IFNA(VLOOKUP(Sales_Transactions[[#This Row],[Order ID]],Returned_Items[#All],2,FALSE),"Not Returned")</f>
        <v>Not Returned</v>
      </c>
    </row>
    <row r="600" spans="1:34" x14ac:dyDescent="0.25">
      <c r="A600">
        <v>28995</v>
      </c>
      <c r="C600" t="s">
        <v>1041</v>
      </c>
      <c r="D600" s="2" t="str">
        <f>TEXT(MID(Sales_Transactions[[#This Row],[Order Date]],2,5),"d/m/yyy")</f>
        <v>12/5/2010</v>
      </c>
      <c r="E600" s="2" t="str">
        <f>TEXT(MID(Sales_Transactions[[#This Row],[Order Date]],2,5),"d")</f>
        <v>12</v>
      </c>
      <c r="F600" s="2" t="str">
        <f>TEXT(MID(Sales_Transactions[[#This Row],[Order Date]],2,5),"m")</f>
        <v>5</v>
      </c>
      <c r="G600" s="2" t="str">
        <f>TEXT(MID(Sales_Transactions[[#This Row],[Order Date]],2,5),"yyy")</f>
        <v>2010</v>
      </c>
      <c r="H600" s="2" t="str">
        <f>TEXT(MID(Sales_Transactions[[#This Row],[Order Date]],2,5),"yyy/m")</f>
        <v>2010/5</v>
      </c>
      <c r="I600" t="s">
        <v>33</v>
      </c>
      <c r="J600">
        <f t="shared" si="54"/>
        <v>4</v>
      </c>
      <c r="K600" s="2">
        <v>9</v>
      </c>
      <c r="L600" s="3">
        <v>298.52</v>
      </c>
      <c r="M600" s="4">
        <v>0</v>
      </c>
      <c r="N600" s="5" t="s">
        <v>23</v>
      </c>
      <c r="O600" s="3">
        <v>73.19</v>
      </c>
      <c r="P600" s="3">
        <v>30.98</v>
      </c>
      <c r="Q600" s="3">
        <v>5.76</v>
      </c>
      <c r="R600" s="5" t="s">
        <v>946</v>
      </c>
      <c r="S600" s="5" t="s">
        <v>947</v>
      </c>
      <c r="T600" s="5" t="str">
        <f t="shared" si="55"/>
        <v>Hilary Holden</v>
      </c>
      <c r="U600" t="s">
        <v>855</v>
      </c>
      <c r="V600" s="5" t="s">
        <v>47</v>
      </c>
      <c r="W600" s="5" t="s">
        <v>28</v>
      </c>
      <c r="X600" s="5" t="s">
        <v>75</v>
      </c>
      <c r="Y600" s="5" t="s">
        <v>161</v>
      </c>
      <c r="Z600" s="5" t="s">
        <v>43</v>
      </c>
      <c r="AA600" s="4">
        <v>0.4</v>
      </c>
      <c r="AB600" s="1">
        <v>40311</v>
      </c>
      <c r="AC600" s="1">
        <v>30134</v>
      </c>
      <c r="AD600">
        <f t="shared" si="56"/>
        <v>1</v>
      </c>
      <c r="AE600">
        <f t="shared" ca="1" si="57"/>
        <v>42</v>
      </c>
      <c r="AF600" t="str">
        <f t="shared" ca="1" si="58"/>
        <v>18-64</v>
      </c>
      <c r="AG600" s="3">
        <f t="shared" si="59"/>
        <v>4.0822222222222226</v>
      </c>
      <c r="AH600" t="str">
        <f>_xlfn.IFNA(VLOOKUP(Sales_Transactions[[#This Row],[Order ID]],Returned_Items[#All],2,FALSE),"Not Returned")</f>
        <v>Not Returned</v>
      </c>
    </row>
    <row r="601" spans="1:34" x14ac:dyDescent="0.25">
      <c r="A601">
        <v>28995</v>
      </c>
      <c r="C601" t="s">
        <v>1041</v>
      </c>
      <c r="D601" s="2" t="str">
        <f>TEXT(MID(Sales_Transactions[[#This Row],[Order Date]],2,5),"d/m/yyy")</f>
        <v>12/5/2010</v>
      </c>
      <c r="E601" s="2" t="str">
        <f>TEXT(MID(Sales_Transactions[[#This Row],[Order Date]],2,5),"d")</f>
        <v>12</v>
      </c>
      <c r="F601" s="2" t="str">
        <f>TEXT(MID(Sales_Transactions[[#This Row],[Order Date]],2,5),"m")</f>
        <v>5</v>
      </c>
      <c r="G601" s="2" t="str">
        <f>TEXT(MID(Sales_Transactions[[#This Row],[Order Date]],2,5),"yyy")</f>
        <v>2010</v>
      </c>
      <c r="H601" s="2" t="str">
        <f>TEXT(MID(Sales_Transactions[[#This Row],[Order Date]],2,5),"yyy/m")</f>
        <v>2010/5</v>
      </c>
      <c r="I601" t="s">
        <v>33</v>
      </c>
      <c r="J601">
        <f t="shared" si="54"/>
        <v>4</v>
      </c>
      <c r="K601" s="2">
        <v>34</v>
      </c>
      <c r="L601" s="3">
        <v>667.35</v>
      </c>
      <c r="M601" s="4">
        <v>0.04</v>
      </c>
      <c r="N601" s="5" t="s">
        <v>23</v>
      </c>
      <c r="O601" s="3">
        <v>80.92</v>
      </c>
      <c r="P601" s="3">
        <v>19.98</v>
      </c>
      <c r="Q601" s="3">
        <v>8.68</v>
      </c>
      <c r="R601" s="5" t="s">
        <v>946</v>
      </c>
      <c r="S601" s="5" t="s">
        <v>947</v>
      </c>
      <c r="T601" s="5" t="str">
        <f t="shared" si="55"/>
        <v>Hilary Holden</v>
      </c>
      <c r="U601" t="s">
        <v>855</v>
      </c>
      <c r="V601" s="5" t="s">
        <v>47</v>
      </c>
      <c r="W601" s="5" t="s">
        <v>28</v>
      </c>
      <c r="X601" s="5" t="s">
        <v>75</v>
      </c>
      <c r="Y601" s="5" t="s">
        <v>1042</v>
      </c>
      <c r="Z601" s="5" t="s">
        <v>43</v>
      </c>
      <c r="AA601" s="4">
        <v>0.37</v>
      </c>
      <c r="AB601" s="1">
        <v>40311</v>
      </c>
      <c r="AC601" s="1">
        <v>29845</v>
      </c>
      <c r="AD601">
        <f t="shared" si="56"/>
        <v>1</v>
      </c>
      <c r="AE601">
        <f t="shared" ca="1" si="57"/>
        <v>42</v>
      </c>
      <c r="AF601" t="str">
        <f t="shared" ca="1" si="58"/>
        <v>18-64</v>
      </c>
      <c r="AG601" s="3">
        <f t="shared" si="59"/>
        <v>0.84270611764705883</v>
      </c>
      <c r="AH601" t="str">
        <f>_xlfn.IFNA(VLOOKUP(Sales_Transactions[[#This Row],[Order ID]],Returned_Items[#All],2,FALSE),"Not Returned")</f>
        <v>Not Returned</v>
      </c>
    </row>
    <row r="602" spans="1:34" x14ac:dyDescent="0.25">
      <c r="A602">
        <v>29121</v>
      </c>
      <c r="C602" t="s">
        <v>1043</v>
      </c>
      <c r="D602" s="2" t="str">
        <f>TEXT(MID(Sales_Transactions[[#This Row],[Order Date]],2,5),"d/m/yyy")</f>
        <v>11/4/2010</v>
      </c>
      <c r="E602" s="2" t="str">
        <f>TEXT(MID(Sales_Transactions[[#This Row],[Order Date]],2,5),"d")</f>
        <v>11</v>
      </c>
      <c r="F602" s="2" t="str">
        <f>TEXT(MID(Sales_Transactions[[#This Row],[Order Date]],2,5),"m")</f>
        <v>4</v>
      </c>
      <c r="G602" s="2" t="str">
        <f>TEXT(MID(Sales_Transactions[[#This Row],[Order Date]],2,5),"yyy")</f>
        <v>2010</v>
      </c>
      <c r="H602" s="2" t="str">
        <f>TEXT(MID(Sales_Transactions[[#This Row],[Order Date]],2,5),"yyy/m")</f>
        <v>2010/4</v>
      </c>
      <c r="I602" t="s">
        <v>78</v>
      </c>
      <c r="J602">
        <f t="shared" si="54"/>
        <v>3</v>
      </c>
      <c r="K602" s="2">
        <v>31</v>
      </c>
      <c r="L602" s="3">
        <v>3206.9650000000001</v>
      </c>
      <c r="M602" s="4">
        <v>0.08</v>
      </c>
      <c r="N602" s="5" t="s">
        <v>23</v>
      </c>
      <c r="O602" s="3">
        <v>575.33000000000004</v>
      </c>
      <c r="P602" s="3">
        <v>125.99</v>
      </c>
      <c r="Q602" s="3">
        <v>7.69</v>
      </c>
      <c r="R602" s="5" t="s">
        <v>148</v>
      </c>
      <c r="S602" s="5" t="s">
        <v>472</v>
      </c>
      <c r="T602" s="5" t="str">
        <f t="shared" si="55"/>
        <v>Jack Lebron</v>
      </c>
      <c r="U602" t="s">
        <v>855</v>
      </c>
      <c r="V602" s="5" t="s">
        <v>47</v>
      </c>
      <c r="W602" s="5" t="s">
        <v>48</v>
      </c>
      <c r="X602" s="5" t="s">
        <v>49</v>
      </c>
      <c r="Y602" s="5" t="s">
        <v>184</v>
      </c>
      <c r="Z602" s="5" t="s">
        <v>43</v>
      </c>
      <c r="AA602" s="4">
        <v>0.57999999999999996</v>
      </c>
      <c r="AB602" s="1">
        <v>40281</v>
      </c>
      <c r="AC602" s="1">
        <v>29683</v>
      </c>
      <c r="AD602">
        <f t="shared" si="56"/>
        <v>2</v>
      </c>
      <c r="AE602">
        <f t="shared" ca="1" si="57"/>
        <v>43</v>
      </c>
      <c r="AF602" t="str">
        <f t="shared" ca="1" si="58"/>
        <v>18-64</v>
      </c>
      <c r="AG602" s="3">
        <f t="shared" si="59"/>
        <v>4.3090067096774192</v>
      </c>
      <c r="AH602" t="str">
        <f>_xlfn.IFNA(VLOOKUP(Sales_Transactions[[#This Row],[Order ID]],Returned_Items[#All],2,FALSE),"Not Returned")</f>
        <v>Not Returned</v>
      </c>
    </row>
    <row r="603" spans="1:34" hidden="1" x14ac:dyDescent="0.25">
      <c r="A603">
        <v>29319</v>
      </c>
      <c r="C603" t="s">
        <v>1044</v>
      </c>
      <c r="D603" s="2" t="str">
        <f>TEXT(MID(Sales_Transactions[[#This Row],[Order Date]],2,5),"d/m/yyy")</f>
        <v>24/1/2009</v>
      </c>
      <c r="E603" s="2" t="str">
        <f>TEXT(MID(Sales_Transactions[[#This Row],[Order Date]],2,5),"d")</f>
        <v>24</v>
      </c>
      <c r="F603" s="2" t="str">
        <f>TEXT(MID(Sales_Transactions[[#This Row],[Order Date]],2,5),"m")</f>
        <v>1</v>
      </c>
      <c r="G603" s="2" t="str">
        <f>TEXT(MID(Sales_Transactions[[#This Row],[Order Date]],2,5),"yyy")</f>
        <v>2009</v>
      </c>
      <c r="H603" s="2" t="str">
        <f>TEXT(MID(Sales_Transactions[[#This Row],[Order Date]],2,5),"yyy/m")</f>
        <v>2009/1</v>
      </c>
      <c r="I603" t="s">
        <v>22</v>
      </c>
      <c r="J603">
        <f t="shared" si="54"/>
        <v>2</v>
      </c>
      <c r="K603" s="2">
        <v>30</v>
      </c>
      <c r="L603">
        <v>6654.39</v>
      </c>
      <c r="M603">
        <v>0.1</v>
      </c>
      <c r="N603" t="s">
        <v>23</v>
      </c>
      <c r="O603">
        <v>1151.69</v>
      </c>
      <c r="P603">
        <v>238.4</v>
      </c>
      <c r="Q603">
        <v>24.49</v>
      </c>
      <c r="R603" t="s">
        <v>984</v>
      </c>
      <c r="S603" t="s">
        <v>985</v>
      </c>
      <c r="T603" t="str">
        <f t="shared" si="55"/>
        <v>Filia McAdams</v>
      </c>
      <c r="U603" t="s">
        <v>855</v>
      </c>
      <c r="V603" t="s">
        <v>27</v>
      </c>
      <c r="W603" t="s">
        <v>57</v>
      </c>
      <c r="X603" t="s">
        <v>154</v>
      </c>
      <c r="Y603" t="s">
        <v>1045</v>
      </c>
      <c r="Z603" t="s">
        <v>31</v>
      </c>
      <c r="AA603"/>
      <c r="AB603" s="1">
        <v>39839</v>
      </c>
      <c r="AC603" s="1">
        <v>29819</v>
      </c>
      <c r="AD603">
        <f t="shared" si="56"/>
        <v>2</v>
      </c>
      <c r="AE603">
        <f t="shared" ca="1" si="57"/>
        <v>42</v>
      </c>
      <c r="AF603" t="str">
        <f t="shared" ca="1" si="58"/>
        <v>18-64</v>
      </c>
      <c r="AG603">
        <f t="shared" si="59"/>
        <v>8.7550533333333327</v>
      </c>
      <c r="AH603" t="str">
        <f>_xlfn.IFNA(VLOOKUP(Sales_Transactions[[#This Row],[Order ID]],Returned_Items[#All],2,FALSE),"Not Returned")</f>
        <v>Not Returned</v>
      </c>
    </row>
    <row r="604" spans="1:34" x14ac:dyDescent="0.25">
      <c r="A604">
        <v>29319</v>
      </c>
      <c r="C604" t="s">
        <v>1044</v>
      </c>
      <c r="D604" s="2" t="str">
        <f>TEXT(MID(Sales_Transactions[[#This Row],[Order Date]],2,5),"d/m/yyy")</f>
        <v>24/1/2009</v>
      </c>
      <c r="E604" s="2" t="str">
        <f>TEXT(MID(Sales_Transactions[[#This Row],[Order Date]],2,5),"d")</f>
        <v>24</v>
      </c>
      <c r="F604" s="2" t="str">
        <f>TEXT(MID(Sales_Transactions[[#This Row],[Order Date]],2,5),"m")</f>
        <v>1</v>
      </c>
      <c r="G604" s="2" t="str">
        <f>TEXT(MID(Sales_Transactions[[#This Row],[Order Date]],2,5),"yyy")</f>
        <v>2009</v>
      </c>
      <c r="H604" s="2" t="str">
        <f>TEXT(MID(Sales_Transactions[[#This Row],[Order Date]],2,5),"yyy/m")</f>
        <v>2009/1</v>
      </c>
      <c r="I604" t="s">
        <v>22</v>
      </c>
      <c r="J604">
        <f t="shared" si="54"/>
        <v>2</v>
      </c>
      <c r="K604" s="2">
        <v>21</v>
      </c>
      <c r="L604" s="3">
        <v>4429.6899999999996</v>
      </c>
      <c r="M604" s="4">
        <v>0.03</v>
      </c>
      <c r="N604" s="5" t="s">
        <v>67</v>
      </c>
      <c r="O604" s="3">
        <v>983.55</v>
      </c>
      <c r="P604" s="3">
        <v>199.99</v>
      </c>
      <c r="Q604" s="3">
        <v>24.49</v>
      </c>
      <c r="R604" s="5" t="s">
        <v>984</v>
      </c>
      <c r="S604" s="5" t="s">
        <v>985</v>
      </c>
      <c r="T604" s="5" t="str">
        <f t="shared" si="55"/>
        <v>Filia McAdams</v>
      </c>
      <c r="U604" t="s">
        <v>855</v>
      </c>
      <c r="V604" s="5" t="s">
        <v>27</v>
      </c>
      <c r="W604" s="5" t="s">
        <v>48</v>
      </c>
      <c r="X604" s="5" t="s">
        <v>131</v>
      </c>
      <c r="Y604" s="5" t="s">
        <v>1046</v>
      </c>
      <c r="Z604" s="5" t="s">
        <v>31</v>
      </c>
      <c r="AA604" s="4">
        <v>0.46</v>
      </c>
      <c r="AB604" s="1">
        <v>39839</v>
      </c>
      <c r="AC604" s="1">
        <v>29689</v>
      </c>
      <c r="AD604">
        <f t="shared" si="56"/>
        <v>2</v>
      </c>
      <c r="AE604">
        <f t="shared" ca="1" si="57"/>
        <v>43</v>
      </c>
      <c r="AF604" t="str">
        <f t="shared" ca="1" si="58"/>
        <v>18-64</v>
      </c>
      <c r="AG604" s="3">
        <f t="shared" si="59"/>
        <v>10.68666680952381</v>
      </c>
      <c r="AH604" t="str">
        <f>_xlfn.IFNA(VLOOKUP(Sales_Transactions[[#This Row],[Order ID]],Returned_Items[#All],2,FALSE),"Not Returned")</f>
        <v>Not Returned</v>
      </c>
    </row>
    <row r="605" spans="1:34" x14ac:dyDescent="0.25">
      <c r="A605">
        <v>29382</v>
      </c>
      <c r="C605" t="s">
        <v>1047</v>
      </c>
      <c r="D605" s="2" t="str">
        <f>TEXT(MID(Sales_Transactions[[#This Row],[Order Date]],2,5),"d/m/yyy")</f>
        <v>17/11/2010</v>
      </c>
      <c r="E605" s="2" t="str">
        <f>TEXT(MID(Sales_Transactions[[#This Row],[Order Date]],2,5),"d")</f>
        <v>17</v>
      </c>
      <c r="F605" s="2" t="str">
        <f>TEXT(MID(Sales_Transactions[[#This Row],[Order Date]],2,5),"m")</f>
        <v>11</v>
      </c>
      <c r="G605" s="2" t="str">
        <f>TEXT(MID(Sales_Transactions[[#This Row],[Order Date]],2,5),"yyy")</f>
        <v>2010</v>
      </c>
      <c r="H605" s="2" t="str">
        <f>TEXT(MID(Sales_Transactions[[#This Row],[Order Date]],2,5),"yyy/m")</f>
        <v>2010/11</v>
      </c>
      <c r="I605" t="s">
        <v>33</v>
      </c>
      <c r="J605">
        <f t="shared" si="54"/>
        <v>4</v>
      </c>
      <c r="K605" s="2">
        <v>42</v>
      </c>
      <c r="L605" s="3">
        <v>239.35</v>
      </c>
      <c r="M605" s="4">
        <v>0.05</v>
      </c>
      <c r="N605" s="5" t="s">
        <v>23</v>
      </c>
      <c r="O605" s="3">
        <v>78.959999999999994</v>
      </c>
      <c r="P605" s="3">
        <v>5.68</v>
      </c>
      <c r="Q605" s="3">
        <v>1.39</v>
      </c>
      <c r="R605" s="5" t="s">
        <v>956</v>
      </c>
      <c r="S605" s="5" t="s">
        <v>957</v>
      </c>
      <c r="T605" s="5" t="str">
        <f t="shared" si="55"/>
        <v>Greg Guthrie</v>
      </c>
      <c r="U605" t="s">
        <v>855</v>
      </c>
      <c r="V605" s="5" t="s">
        <v>27</v>
      </c>
      <c r="W605" s="5" t="s">
        <v>28</v>
      </c>
      <c r="X605" s="5" t="s">
        <v>98</v>
      </c>
      <c r="Y605" s="5" t="s">
        <v>1048</v>
      </c>
      <c r="Z605" s="5" t="s">
        <v>43</v>
      </c>
      <c r="AA605" s="4">
        <v>0.38</v>
      </c>
      <c r="AB605" s="1">
        <v>40502</v>
      </c>
      <c r="AC605" s="1">
        <v>29623</v>
      </c>
      <c r="AD605">
        <f t="shared" si="56"/>
        <v>3</v>
      </c>
      <c r="AE605">
        <f t="shared" ca="1" si="57"/>
        <v>43</v>
      </c>
      <c r="AF605" t="str">
        <f t="shared" ca="1" si="58"/>
        <v>18-64</v>
      </c>
      <c r="AG605" s="3">
        <f t="shared" si="59"/>
        <v>0.16826571428571427</v>
      </c>
      <c r="AH605" t="str">
        <f>_xlfn.IFNA(VLOOKUP(Sales_Transactions[[#This Row],[Order ID]],Returned_Items[#All],2,FALSE),"Not Returned")</f>
        <v>Not Returned</v>
      </c>
    </row>
    <row r="606" spans="1:34" x14ac:dyDescent="0.25">
      <c r="A606">
        <v>29382</v>
      </c>
      <c r="C606" t="s">
        <v>1047</v>
      </c>
      <c r="D606" s="2" t="str">
        <f>TEXT(MID(Sales_Transactions[[#This Row],[Order Date]],2,5),"d/m/yyy")</f>
        <v>17/11/2010</v>
      </c>
      <c r="E606" s="2" t="str">
        <f>TEXT(MID(Sales_Transactions[[#This Row],[Order Date]],2,5),"d")</f>
        <v>17</v>
      </c>
      <c r="F606" s="2" t="str">
        <f>TEXT(MID(Sales_Transactions[[#This Row],[Order Date]],2,5),"m")</f>
        <v>11</v>
      </c>
      <c r="G606" s="2" t="str">
        <f>TEXT(MID(Sales_Transactions[[#This Row],[Order Date]],2,5),"yyy")</f>
        <v>2010</v>
      </c>
      <c r="H606" s="2" t="str">
        <f>TEXT(MID(Sales_Transactions[[#This Row],[Order Date]],2,5),"yyy/m")</f>
        <v>2010/11</v>
      </c>
      <c r="I606" t="s">
        <v>33</v>
      </c>
      <c r="J606">
        <f t="shared" si="54"/>
        <v>4</v>
      </c>
      <c r="K606" s="2">
        <v>34</v>
      </c>
      <c r="L606" s="3">
        <v>684.66</v>
      </c>
      <c r="M606" s="4">
        <v>7.0000000000000007E-2</v>
      </c>
      <c r="N606" s="5" t="s">
        <v>67</v>
      </c>
      <c r="O606" s="3">
        <v>35.090000000000003</v>
      </c>
      <c r="P606" s="3">
        <v>19.98</v>
      </c>
      <c r="Q606" s="3">
        <v>10.49</v>
      </c>
      <c r="R606" s="5" t="s">
        <v>956</v>
      </c>
      <c r="S606" s="5" t="s">
        <v>957</v>
      </c>
      <c r="T606" s="5" t="str">
        <f t="shared" si="55"/>
        <v>Greg Guthrie</v>
      </c>
      <c r="U606" t="s">
        <v>855</v>
      </c>
      <c r="V606" s="5" t="s">
        <v>27</v>
      </c>
      <c r="W606" s="5" t="s">
        <v>57</v>
      </c>
      <c r="X606" s="5" t="s">
        <v>58</v>
      </c>
      <c r="Y606" s="5" t="s">
        <v>243</v>
      </c>
      <c r="Z606" s="5" t="s">
        <v>43</v>
      </c>
      <c r="AA606" s="4">
        <v>0.49</v>
      </c>
      <c r="AB606" s="1">
        <v>40501</v>
      </c>
      <c r="AC606" s="1">
        <v>29740</v>
      </c>
      <c r="AD606">
        <f t="shared" si="56"/>
        <v>2</v>
      </c>
      <c r="AE606">
        <f t="shared" ca="1" si="57"/>
        <v>43</v>
      </c>
      <c r="AF606" t="str">
        <f t="shared" ca="1" si="58"/>
        <v>18-64</v>
      </c>
      <c r="AG606" s="3">
        <f t="shared" si="59"/>
        <v>0.89576511764705891</v>
      </c>
      <c r="AH606" t="str">
        <f>_xlfn.IFNA(VLOOKUP(Sales_Transactions[[#This Row],[Order ID]],Returned_Items[#All],2,FALSE),"Not Returned")</f>
        <v>Not Returned</v>
      </c>
    </row>
    <row r="607" spans="1:34" x14ac:dyDescent="0.25">
      <c r="A607">
        <v>29445</v>
      </c>
      <c r="C607" t="s">
        <v>1049</v>
      </c>
      <c r="D607" s="2" t="str">
        <f>TEXT(MID(Sales_Transactions[[#This Row],[Order Date]],2,5),"d/m/yyy")</f>
        <v>29/9/2010</v>
      </c>
      <c r="E607" s="2" t="str">
        <f>TEXT(MID(Sales_Transactions[[#This Row],[Order Date]],2,5),"d")</f>
        <v>29</v>
      </c>
      <c r="F607" s="2" t="str">
        <f>TEXT(MID(Sales_Transactions[[#This Row],[Order Date]],2,5),"m")</f>
        <v>9</v>
      </c>
      <c r="G607" s="2" t="str">
        <f>TEXT(MID(Sales_Transactions[[#This Row],[Order Date]],2,5),"yyy")</f>
        <v>2010</v>
      </c>
      <c r="H607" s="2" t="str">
        <f>TEXT(MID(Sales_Transactions[[#This Row],[Order Date]],2,5),"yyy/m")</f>
        <v>2010/9</v>
      </c>
      <c r="I607" t="s">
        <v>33</v>
      </c>
      <c r="J607">
        <f t="shared" si="54"/>
        <v>4</v>
      </c>
      <c r="K607" s="2">
        <v>28</v>
      </c>
      <c r="L607" s="3">
        <v>2531.35</v>
      </c>
      <c r="M607" s="4">
        <v>0.09</v>
      </c>
      <c r="N607" s="5" t="s">
        <v>34</v>
      </c>
      <c r="O607" s="3">
        <v>415.55</v>
      </c>
      <c r="P607" s="3">
        <v>90.97</v>
      </c>
      <c r="Q607" s="3">
        <v>28</v>
      </c>
      <c r="R607" s="5" t="s">
        <v>890</v>
      </c>
      <c r="S607" s="5" t="s">
        <v>891</v>
      </c>
      <c r="T607" s="5" t="str">
        <f t="shared" si="55"/>
        <v>Harold Engle</v>
      </c>
      <c r="U607" t="s">
        <v>855</v>
      </c>
      <c r="V607" s="5" t="s">
        <v>37</v>
      </c>
      <c r="W607" s="5" t="s">
        <v>48</v>
      </c>
      <c r="X607" s="5" t="s">
        <v>324</v>
      </c>
      <c r="Y607" s="5" t="s">
        <v>1050</v>
      </c>
      <c r="Z607" s="5" t="s">
        <v>40</v>
      </c>
      <c r="AA607" s="4">
        <v>0.38</v>
      </c>
      <c r="AB607" s="1">
        <v>40452</v>
      </c>
      <c r="AC607" s="1">
        <v>29545</v>
      </c>
      <c r="AD607">
        <f t="shared" si="56"/>
        <v>2</v>
      </c>
      <c r="AE607">
        <f t="shared" ca="1" si="57"/>
        <v>43</v>
      </c>
      <c r="AF607" t="str">
        <f t="shared" ca="1" si="58"/>
        <v>18-64</v>
      </c>
      <c r="AG607" s="3">
        <f t="shared" si="59"/>
        <v>4.2460045357142855</v>
      </c>
      <c r="AH607" t="str">
        <f>_xlfn.IFNA(VLOOKUP(Sales_Transactions[[#This Row],[Order ID]],Returned_Items[#All],2,FALSE),"Not Returned")</f>
        <v>Not Returned</v>
      </c>
    </row>
    <row r="608" spans="1:34" x14ac:dyDescent="0.25">
      <c r="A608">
        <v>29762</v>
      </c>
      <c r="C608" t="s">
        <v>1051</v>
      </c>
      <c r="D608" s="2" t="str">
        <f>TEXT(MID(Sales_Transactions[[#This Row],[Order Date]],2,5),"d/m/yyy")</f>
        <v>3/8/2010</v>
      </c>
      <c r="E608" s="2" t="str">
        <f>TEXT(MID(Sales_Transactions[[#This Row],[Order Date]],2,5),"d")</f>
        <v>3</v>
      </c>
      <c r="F608" s="2" t="str">
        <f>TEXT(MID(Sales_Transactions[[#This Row],[Order Date]],2,5),"m")</f>
        <v>8</v>
      </c>
      <c r="G608" s="2" t="str">
        <f>TEXT(MID(Sales_Transactions[[#This Row],[Order Date]],2,5),"yyy")</f>
        <v>2010</v>
      </c>
      <c r="H608" s="2" t="str">
        <f>TEXT(MID(Sales_Transactions[[#This Row],[Order Date]],2,5),"yyy/m")</f>
        <v>2010/8</v>
      </c>
      <c r="I608" t="s">
        <v>101</v>
      </c>
      <c r="J608">
        <f t="shared" si="54"/>
        <v>1</v>
      </c>
      <c r="K608" s="2">
        <v>15</v>
      </c>
      <c r="L608" s="3">
        <v>22.45</v>
      </c>
      <c r="M608" s="4">
        <v>0.03</v>
      </c>
      <c r="N608" s="5" t="s">
        <v>23</v>
      </c>
      <c r="O608" s="3">
        <v>0.78</v>
      </c>
      <c r="P608" s="3">
        <v>1.48</v>
      </c>
      <c r="Q608" s="3">
        <v>0.7</v>
      </c>
      <c r="R608" s="5" t="s">
        <v>1052</v>
      </c>
      <c r="S608" s="5" t="s">
        <v>1053</v>
      </c>
      <c r="T608" s="5" t="str">
        <f t="shared" si="55"/>
        <v>Philip Brown</v>
      </c>
      <c r="U608" t="s">
        <v>855</v>
      </c>
      <c r="V608" s="5" t="s">
        <v>74</v>
      </c>
      <c r="W608" s="5" t="s">
        <v>28</v>
      </c>
      <c r="X608" s="5" t="s">
        <v>82</v>
      </c>
      <c r="Y608" s="5" t="s">
        <v>1054</v>
      </c>
      <c r="Z608" s="5" t="s">
        <v>84</v>
      </c>
      <c r="AA608" s="4">
        <v>0.37</v>
      </c>
      <c r="AB608" s="1">
        <v>40395</v>
      </c>
      <c r="AC608" s="1">
        <v>28889</v>
      </c>
      <c r="AD608">
        <f t="shared" si="56"/>
        <v>2</v>
      </c>
      <c r="AE608">
        <f t="shared" ca="1" si="57"/>
        <v>45</v>
      </c>
      <c r="AF608" t="str">
        <f t="shared" ca="1" si="58"/>
        <v>18-64</v>
      </c>
      <c r="AG608" s="3">
        <f t="shared" si="59"/>
        <v>0.14530373333333332</v>
      </c>
      <c r="AH608" t="str">
        <f>_xlfn.IFNA(VLOOKUP(Sales_Transactions[[#This Row],[Order ID]],Returned_Items[#All],2,FALSE),"Not Returned")</f>
        <v>Not Returned</v>
      </c>
    </row>
    <row r="609" spans="1:34" x14ac:dyDescent="0.25">
      <c r="A609">
        <v>30048</v>
      </c>
      <c r="C609" t="s">
        <v>1055</v>
      </c>
      <c r="D609" s="2" t="str">
        <f>TEXT(MID(Sales_Transactions[[#This Row],[Order Date]],2,5),"d/m/yyy")</f>
        <v>13/6/2011</v>
      </c>
      <c r="E609" s="2" t="str">
        <f>TEXT(MID(Sales_Transactions[[#This Row],[Order Date]],2,5),"d")</f>
        <v>13</v>
      </c>
      <c r="F609" s="2" t="str">
        <f>TEXT(MID(Sales_Transactions[[#This Row],[Order Date]],2,5),"m")</f>
        <v>6</v>
      </c>
      <c r="G609" s="2" t="str">
        <f>TEXT(MID(Sales_Transactions[[#This Row],[Order Date]],2,5),"yyy")</f>
        <v>2011</v>
      </c>
      <c r="H609" s="2" t="str">
        <f>TEXT(MID(Sales_Transactions[[#This Row],[Order Date]],2,5),"yyy/m")</f>
        <v>2011/6</v>
      </c>
      <c r="I609" t="s">
        <v>78</v>
      </c>
      <c r="J609">
        <f t="shared" si="54"/>
        <v>3</v>
      </c>
      <c r="K609" s="2">
        <v>44</v>
      </c>
      <c r="L609" s="3">
        <v>7765.13</v>
      </c>
      <c r="M609" s="4">
        <v>0.06</v>
      </c>
      <c r="N609" s="5" t="s">
        <v>34</v>
      </c>
      <c r="O609" s="3">
        <v>433.63</v>
      </c>
      <c r="P609" s="3">
        <v>180.98</v>
      </c>
      <c r="Q609" s="3">
        <v>55.24</v>
      </c>
      <c r="R609" s="5" t="s">
        <v>894</v>
      </c>
      <c r="S609" s="5" t="s">
        <v>895</v>
      </c>
      <c r="T609" s="5" t="str">
        <f t="shared" si="55"/>
        <v>Helen Abelman</v>
      </c>
      <c r="U609" t="s">
        <v>855</v>
      </c>
      <c r="V609" s="5" t="s">
        <v>74</v>
      </c>
      <c r="W609" s="5" t="s">
        <v>28</v>
      </c>
      <c r="X609" s="5" t="s">
        <v>38</v>
      </c>
      <c r="Y609" s="5" t="s">
        <v>926</v>
      </c>
      <c r="Z609" s="5" t="s">
        <v>40</v>
      </c>
      <c r="AA609" s="4">
        <v>0.56999999999999995</v>
      </c>
      <c r="AB609" s="1">
        <v>40709</v>
      </c>
      <c r="AC609" s="1">
        <v>28984</v>
      </c>
      <c r="AD609">
        <f t="shared" si="56"/>
        <v>2</v>
      </c>
      <c r="AE609">
        <f t="shared" ca="1" si="57"/>
        <v>45</v>
      </c>
      <c r="AF609" t="str">
        <f t="shared" ca="1" si="58"/>
        <v>18-64</v>
      </c>
      <c r="AG609" s="3">
        <f t="shared" si="59"/>
        <v>5.3661684545454547</v>
      </c>
      <c r="AH609" t="str">
        <f>_xlfn.IFNA(VLOOKUP(Sales_Transactions[[#This Row],[Order ID]],Returned_Items[#All],2,FALSE),"Not Returned")</f>
        <v>Not Returned</v>
      </c>
    </row>
    <row r="610" spans="1:34" x14ac:dyDescent="0.25">
      <c r="A610">
        <v>30243</v>
      </c>
      <c r="C610" t="s">
        <v>1056</v>
      </c>
      <c r="D610" s="2" t="str">
        <f>TEXT(MID(Sales_Transactions[[#This Row],[Order Date]],2,5),"d/m/yyy")</f>
        <v>5/5/2010</v>
      </c>
      <c r="E610" s="2" t="str">
        <f>TEXT(MID(Sales_Transactions[[#This Row],[Order Date]],2,5),"d")</f>
        <v>5</v>
      </c>
      <c r="F610" s="2" t="str">
        <f>TEXT(MID(Sales_Transactions[[#This Row],[Order Date]],2,5),"m")</f>
        <v>5</v>
      </c>
      <c r="G610" s="2" t="str">
        <f>TEXT(MID(Sales_Transactions[[#This Row],[Order Date]],2,5),"yyy")</f>
        <v>2010</v>
      </c>
      <c r="H610" s="2" t="str">
        <f>TEXT(MID(Sales_Transactions[[#This Row],[Order Date]],2,5),"yyy/m")</f>
        <v>2010/5</v>
      </c>
      <c r="I610" t="s">
        <v>101</v>
      </c>
      <c r="J610">
        <f t="shared" si="54"/>
        <v>1</v>
      </c>
      <c r="K610" s="2">
        <v>44</v>
      </c>
      <c r="L610" s="3">
        <v>2435.3200000000002</v>
      </c>
      <c r="M610" s="4">
        <v>0.09</v>
      </c>
      <c r="N610" s="5" t="s">
        <v>23</v>
      </c>
      <c r="O610" s="3">
        <v>650.55999999999995</v>
      </c>
      <c r="P610" s="3">
        <v>60.22</v>
      </c>
      <c r="Q610" s="3">
        <v>3.5</v>
      </c>
      <c r="R610" s="5" t="s">
        <v>946</v>
      </c>
      <c r="S610" s="5" t="s">
        <v>947</v>
      </c>
      <c r="T610" s="5" t="str">
        <f t="shared" si="55"/>
        <v>Hilary Holden</v>
      </c>
      <c r="U610" t="s">
        <v>855</v>
      </c>
      <c r="V610" s="5" t="s">
        <v>47</v>
      </c>
      <c r="W610" s="5" t="s">
        <v>28</v>
      </c>
      <c r="X610" s="5" t="s">
        <v>38</v>
      </c>
      <c r="Y610" s="5" t="s">
        <v>1057</v>
      </c>
      <c r="Z610" s="5" t="s">
        <v>43</v>
      </c>
      <c r="AA610" s="4">
        <v>0.56999999999999995</v>
      </c>
      <c r="AB610" s="1">
        <v>40305</v>
      </c>
      <c r="AC610" s="1">
        <v>29284</v>
      </c>
      <c r="AD610">
        <f t="shared" si="56"/>
        <v>2</v>
      </c>
      <c r="AE610">
        <f t="shared" ca="1" si="57"/>
        <v>44</v>
      </c>
      <c r="AF610" t="str">
        <f t="shared" ca="1" si="58"/>
        <v>18-64</v>
      </c>
      <c r="AG610" s="3">
        <f t="shared" si="59"/>
        <v>1.4469500454545454</v>
      </c>
      <c r="AH610" t="str">
        <f>_xlfn.IFNA(VLOOKUP(Sales_Transactions[[#This Row],[Order ID]],Returned_Items[#All],2,FALSE),"Not Returned")</f>
        <v>Not Returned</v>
      </c>
    </row>
    <row r="611" spans="1:34" x14ac:dyDescent="0.25">
      <c r="A611">
        <v>30243</v>
      </c>
      <c r="C611" t="s">
        <v>1056</v>
      </c>
      <c r="D611" s="2" t="str">
        <f>TEXT(MID(Sales_Transactions[[#This Row],[Order Date]],2,5),"d/m/yyy")</f>
        <v>5/5/2010</v>
      </c>
      <c r="E611" s="2" t="str">
        <f>TEXT(MID(Sales_Transactions[[#This Row],[Order Date]],2,5),"d")</f>
        <v>5</v>
      </c>
      <c r="F611" s="2" t="str">
        <f>TEXT(MID(Sales_Transactions[[#This Row],[Order Date]],2,5),"m")</f>
        <v>5</v>
      </c>
      <c r="G611" s="2" t="str">
        <f>TEXT(MID(Sales_Transactions[[#This Row],[Order Date]],2,5),"yyy")</f>
        <v>2010</v>
      </c>
      <c r="H611" s="2" t="str">
        <f>TEXT(MID(Sales_Transactions[[#This Row],[Order Date]],2,5),"yyy/m")</f>
        <v>2010/5</v>
      </c>
      <c r="I611" t="s">
        <v>101</v>
      </c>
      <c r="J611">
        <f t="shared" si="54"/>
        <v>1</v>
      </c>
      <c r="K611" s="2">
        <v>21</v>
      </c>
      <c r="L611" s="3">
        <v>4242.76</v>
      </c>
      <c r="M611" s="4">
        <v>7.0000000000000007E-2</v>
      </c>
      <c r="N611" s="5" t="s">
        <v>23</v>
      </c>
      <c r="O611" s="3">
        <v>340.88</v>
      </c>
      <c r="P611" s="3">
        <v>199.99</v>
      </c>
      <c r="Q611" s="3">
        <v>24.49</v>
      </c>
      <c r="R611" s="5" t="s">
        <v>946</v>
      </c>
      <c r="S611" s="5" t="s">
        <v>947</v>
      </c>
      <c r="T611" s="5" t="str">
        <f t="shared" si="55"/>
        <v>Hilary Holden</v>
      </c>
      <c r="U611" t="s">
        <v>855</v>
      </c>
      <c r="V611" s="5" t="s">
        <v>47</v>
      </c>
      <c r="W611" s="5" t="s">
        <v>48</v>
      </c>
      <c r="X611" s="5" t="s">
        <v>131</v>
      </c>
      <c r="Y611" s="5" t="s">
        <v>1046</v>
      </c>
      <c r="Z611" s="5" t="s">
        <v>31</v>
      </c>
      <c r="AA611" s="4">
        <v>0.46</v>
      </c>
      <c r="AB611" s="1">
        <v>40305</v>
      </c>
      <c r="AC611" s="1">
        <v>29398</v>
      </c>
      <c r="AD611">
        <f t="shared" si="56"/>
        <v>2</v>
      </c>
      <c r="AE611">
        <f t="shared" ca="1" si="57"/>
        <v>44</v>
      </c>
      <c r="AF611" t="str">
        <f t="shared" ca="1" si="58"/>
        <v>18-64</v>
      </c>
      <c r="AG611" s="3">
        <f t="shared" si="59"/>
        <v>10.682857476190478</v>
      </c>
      <c r="AH611" t="str">
        <f>_xlfn.IFNA(VLOOKUP(Sales_Transactions[[#This Row],[Order ID]],Returned_Items[#All],2,FALSE),"Not Returned")</f>
        <v>Not Returned</v>
      </c>
    </row>
    <row r="612" spans="1:34" x14ac:dyDescent="0.25">
      <c r="A612">
        <v>30372</v>
      </c>
      <c r="C612" t="s">
        <v>342</v>
      </c>
      <c r="D612" s="2" t="str">
        <f>TEXT(MID(Sales_Transactions[[#This Row],[Order Date]],2,5),"d/m/yyy")</f>
        <v>30/8/2010</v>
      </c>
      <c r="E612" s="2" t="str">
        <f>TEXT(MID(Sales_Transactions[[#This Row],[Order Date]],2,5),"d")</f>
        <v>30</v>
      </c>
      <c r="F612" s="2" t="str">
        <f>TEXT(MID(Sales_Transactions[[#This Row],[Order Date]],2,5),"m")</f>
        <v>8</v>
      </c>
      <c r="G612" s="2" t="str">
        <f>TEXT(MID(Sales_Transactions[[#This Row],[Order Date]],2,5),"yyy")</f>
        <v>2010</v>
      </c>
      <c r="H612" s="2" t="str">
        <f>TEXT(MID(Sales_Transactions[[#This Row],[Order Date]],2,5),"yyy/m")</f>
        <v>2010/8</v>
      </c>
      <c r="I612" t="s">
        <v>33</v>
      </c>
      <c r="J612">
        <f t="shared" si="54"/>
        <v>4</v>
      </c>
      <c r="K612" s="2">
        <v>1</v>
      </c>
      <c r="L612" s="3">
        <v>14.4</v>
      </c>
      <c r="M612" s="4">
        <v>0.1</v>
      </c>
      <c r="N612" s="5" t="s">
        <v>23</v>
      </c>
      <c r="O612" s="3">
        <v>-7.39</v>
      </c>
      <c r="P612" s="3">
        <v>12.22</v>
      </c>
      <c r="Q612" s="3">
        <v>2.85</v>
      </c>
      <c r="R612" s="5" t="s">
        <v>922</v>
      </c>
      <c r="S612" s="5" t="s">
        <v>923</v>
      </c>
      <c r="T612" s="5" t="str">
        <f t="shared" si="55"/>
        <v>Christopher Schild</v>
      </c>
      <c r="U612" t="s">
        <v>855</v>
      </c>
      <c r="V612" s="5" t="s">
        <v>47</v>
      </c>
      <c r="W612" s="5" t="s">
        <v>57</v>
      </c>
      <c r="X612" s="5" t="s">
        <v>58</v>
      </c>
      <c r="Y612" s="5" t="s">
        <v>382</v>
      </c>
      <c r="Z612" s="5" t="s">
        <v>60</v>
      </c>
      <c r="AA612" s="4">
        <v>0.55000000000000004</v>
      </c>
      <c r="AB612" s="1">
        <v>40422</v>
      </c>
      <c r="AC612" s="1">
        <v>28968</v>
      </c>
      <c r="AD612">
        <f t="shared" si="56"/>
        <v>2</v>
      </c>
      <c r="AE612">
        <f t="shared" ca="1" si="57"/>
        <v>45</v>
      </c>
      <c r="AF612" t="str">
        <f t="shared" ca="1" si="58"/>
        <v>18-64</v>
      </c>
      <c r="AG612" s="3">
        <f t="shared" si="59"/>
        <v>15.057780000000001</v>
      </c>
      <c r="AH612" t="str">
        <f>_xlfn.IFNA(VLOOKUP(Sales_Transactions[[#This Row],[Order ID]],Returned_Items[#All],2,FALSE),"Not Returned")</f>
        <v>Not Returned</v>
      </c>
    </row>
    <row r="613" spans="1:34" x14ac:dyDescent="0.25">
      <c r="A613">
        <v>30499</v>
      </c>
      <c r="C613" t="s">
        <v>1058</v>
      </c>
      <c r="D613" s="2" t="str">
        <f>TEXT(MID(Sales_Transactions[[#This Row],[Order Date]],2,5),"d/m/yyy")</f>
        <v>30/10/2012</v>
      </c>
      <c r="E613" s="2" t="str">
        <f>TEXT(MID(Sales_Transactions[[#This Row],[Order Date]],2,5),"d")</f>
        <v>30</v>
      </c>
      <c r="F613" s="2" t="str">
        <f>TEXT(MID(Sales_Transactions[[#This Row],[Order Date]],2,5),"m")</f>
        <v>10</v>
      </c>
      <c r="G613" s="2" t="str">
        <f>TEXT(MID(Sales_Transactions[[#This Row],[Order Date]],2,5),"yyy")</f>
        <v>2012</v>
      </c>
      <c r="H613" s="2" t="str">
        <f>TEXT(MID(Sales_Transactions[[#This Row],[Order Date]],2,5),"yyy/m")</f>
        <v>2012/10</v>
      </c>
      <c r="I613" t="s">
        <v>33</v>
      </c>
      <c r="J613">
        <f t="shared" si="54"/>
        <v>4</v>
      </c>
      <c r="K613" s="2">
        <v>16</v>
      </c>
      <c r="L613" s="3">
        <v>92.06</v>
      </c>
      <c r="M613" s="4">
        <v>0.1</v>
      </c>
      <c r="N613" s="5" t="s">
        <v>23</v>
      </c>
      <c r="O613" s="3">
        <v>5.66</v>
      </c>
      <c r="P613" s="3">
        <v>5.98</v>
      </c>
      <c r="Q613" s="3">
        <v>2.5</v>
      </c>
      <c r="R613" s="5" t="s">
        <v>53</v>
      </c>
      <c r="S613" s="5" t="s">
        <v>54</v>
      </c>
      <c r="T613" s="5" t="str">
        <f t="shared" si="55"/>
        <v>Carlos Soltero</v>
      </c>
      <c r="U613" t="s">
        <v>855</v>
      </c>
      <c r="V613" s="5" t="s">
        <v>37</v>
      </c>
      <c r="W613" s="5" t="s">
        <v>28</v>
      </c>
      <c r="X613" s="5" t="s">
        <v>98</v>
      </c>
      <c r="Y613" s="5" t="s">
        <v>1059</v>
      </c>
      <c r="Z613" s="5" t="s">
        <v>43</v>
      </c>
      <c r="AA613" s="4">
        <v>0.36</v>
      </c>
      <c r="AB613" s="1">
        <v>41214</v>
      </c>
      <c r="AC613" s="1">
        <v>28548</v>
      </c>
      <c r="AD613">
        <f t="shared" si="56"/>
        <v>2</v>
      </c>
      <c r="AE613">
        <f t="shared" ca="1" si="57"/>
        <v>46</v>
      </c>
      <c r="AF613" t="str">
        <f t="shared" ca="1" si="58"/>
        <v>18-64</v>
      </c>
      <c r="AG613" s="3">
        <f t="shared" si="59"/>
        <v>0.52962624999999997</v>
      </c>
      <c r="AH613" t="str">
        <f>_xlfn.IFNA(VLOOKUP(Sales_Transactions[[#This Row],[Order ID]],Returned_Items[#All],2,FALSE),"Not Returned")</f>
        <v>Not Returned</v>
      </c>
    </row>
    <row r="614" spans="1:34" x14ac:dyDescent="0.25">
      <c r="A614">
        <v>30499</v>
      </c>
      <c r="C614" t="s">
        <v>1058</v>
      </c>
      <c r="D614" s="2" t="str">
        <f>TEXT(MID(Sales_Transactions[[#This Row],[Order Date]],2,5),"d/m/yyy")</f>
        <v>30/10/2012</v>
      </c>
      <c r="E614" s="2" t="str">
        <f>TEXT(MID(Sales_Transactions[[#This Row],[Order Date]],2,5),"d")</f>
        <v>30</v>
      </c>
      <c r="F614" s="2" t="str">
        <f>TEXT(MID(Sales_Transactions[[#This Row],[Order Date]],2,5),"m")</f>
        <v>10</v>
      </c>
      <c r="G614" s="2" t="str">
        <f>TEXT(MID(Sales_Transactions[[#This Row],[Order Date]],2,5),"yyy")</f>
        <v>2012</v>
      </c>
      <c r="H614" s="2" t="str">
        <f>TEXT(MID(Sales_Transactions[[#This Row],[Order Date]],2,5),"yyy/m")</f>
        <v>2012/10</v>
      </c>
      <c r="I614" t="s">
        <v>33</v>
      </c>
      <c r="J614">
        <f t="shared" si="54"/>
        <v>4</v>
      </c>
      <c r="K614" s="2">
        <v>33</v>
      </c>
      <c r="L614" s="3">
        <v>199.62</v>
      </c>
      <c r="M614" s="4">
        <v>0.01</v>
      </c>
      <c r="N614" s="5" t="s">
        <v>23</v>
      </c>
      <c r="O614" s="3">
        <v>42.34</v>
      </c>
      <c r="P614" s="3">
        <v>5.84</v>
      </c>
      <c r="Q614" s="3">
        <v>1.2</v>
      </c>
      <c r="R614" s="5" t="s">
        <v>53</v>
      </c>
      <c r="S614" s="5" t="s">
        <v>54</v>
      </c>
      <c r="T614" s="5" t="str">
        <f t="shared" si="55"/>
        <v>Carlos Soltero</v>
      </c>
      <c r="U614" t="s">
        <v>855</v>
      </c>
      <c r="V614" s="5" t="s">
        <v>37</v>
      </c>
      <c r="W614" s="5" t="s">
        <v>28</v>
      </c>
      <c r="X614" s="5" t="s">
        <v>124</v>
      </c>
      <c r="Y614" s="5" t="s">
        <v>677</v>
      </c>
      <c r="Z614" s="5" t="s">
        <v>84</v>
      </c>
      <c r="AA614" s="4">
        <v>0.55000000000000004</v>
      </c>
      <c r="AB614" s="1">
        <v>41214</v>
      </c>
      <c r="AC614" s="1">
        <v>28774</v>
      </c>
      <c r="AD614">
        <f t="shared" si="56"/>
        <v>2</v>
      </c>
      <c r="AE614">
        <f t="shared" ca="1" si="57"/>
        <v>45</v>
      </c>
      <c r="AF614" t="str">
        <f t="shared" ca="1" si="58"/>
        <v>18-64</v>
      </c>
      <c r="AG614" s="3">
        <f t="shared" si="59"/>
        <v>0.21331563636363637</v>
      </c>
      <c r="AH614" t="str">
        <f>_xlfn.IFNA(VLOOKUP(Sales_Transactions[[#This Row],[Order ID]],Returned_Items[#All],2,FALSE),"Not Returned")</f>
        <v>Not Returned</v>
      </c>
    </row>
    <row r="615" spans="1:34" x14ac:dyDescent="0.25">
      <c r="A615">
        <v>32199</v>
      </c>
      <c r="C615" t="s">
        <v>1060</v>
      </c>
      <c r="D615" s="2" t="str">
        <f>TEXT(MID(Sales_Transactions[[#This Row],[Order Date]],2,5),"d/m/yyy")</f>
        <v>15/7/2009</v>
      </c>
      <c r="E615" s="2" t="str">
        <f>TEXT(MID(Sales_Transactions[[#This Row],[Order Date]],2,5),"d")</f>
        <v>15</v>
      </c>
      <c r="F615" s="2" t="str">
        <f>TEXT(MID(Sales_Transactions[[#This Row],[Order Date]],2,5),"m")</f>
        <v>7</v>
      </c>
      <c r="G615" s="2" t="str">
        <f>TEXT(MID(Sales_Transactions[[#This Row],[Order Date]],2,5),"yyy")</f>
        <v>2009</v>
      </c>
      <c r="H615" s="2" t="str">
        <f>TEXT(MID(Sales_Transactions[[#This Row],[Order Date]],2,5),"yyy/m")</f>
        <v>2009/7</v>
      </c>
      <c r="I615" t="s">
        <v>33</v>
      </c>
      <c r="J615">
        <f t="shared" si="54"/>
        <v>4</v>
      </c>
      <c r="K615" s="2">
        <v>40</v>
      </c>
      <c r="L615" s="3">
        <v>196.5</v>
      </c>
      <c r="M615" s="4">
        <v>0.08</v>
      </c>
      <c r="N615" s="5" t="s">
        <v>23</v>
      </c>
      <c r="O615" s="3">
        <v>-99.76</v>
      </c>
      <c r="P615" s="3">
        <v>4.91</v>
      </c>
      <c r="Q615" s="3">
        <v>4.97</v>
      </c>
      <c r="R615" s="5" t="s">
        <v>911</v>
      </c>
      <c r="S615" s="5" t="s">
        <v>912</v>
      </c>
      <c r="T615" s="5" t="str">
        <f t="shared" si="55"/>
        <v>Erica Bern</v>
      </c>
      <c r="U615" t="s">
        <v>855</v>
      </c>
      <c r="V615" s="5" t="s">
        <v>47</v>
      </c>
      <c r="W615" s="5" t="s">
        <v>28</v>
      </c>
      <c r="X615" s="5" t="s">
        <v>41</v>
      </c>
      <c r="Y615" s="5" t="s">
        <v>1061</v>
      </c>
      <c r="Z615" s="5" t="s">
        <v>43</v>
      </c>
      <c r="AA615" s="4">
        <v>0.38</v>
      </c>
      <c r="AB615" s="1">
        <v>40010</v>
      </c>
      <c r="AC615" s="1">
        <v>29162</v>
      </c>
      <c r="AD615">
        <f t="shared" si="56"/>
        <v>1</v>
      </c>
      <c r="AE615">
        <f t="shared" ca="1" si="57"/>
        <v>44</v>
      </c>
      <c r="AF615" t="str">
        <f t="shared" ca="1" si="58"/>
        <v>18-64</v>
      </c>
      <c r="AG615" s="3">
        <f t="shared" si="59"/>
        <v>0.2469018</v>
      </c>
      <c r="AH615" t="str">
        <f>_xlfn.IFNA(VLOOKUP(Sales_Transactions[[#This Row],[Order ID]],Returned_Items[#All],2,FALSE),"Not Returned")</f>
        <v>Not Returned</v>
      </c>
    </row>
    <row r="616" spans="1:34" x14ac:dyDescent="0.25">
      <c r="A616">
        <v>32199</v>
      </c>
      <c r="C616" t="s">
        <v>1060</v>
      </c>
      <c r="D616" s="2" t="str">
        <f>TEXT(MID(Sales_Transactions[[#This Row],[Order Date]],2,5),"d/m/yyy")</f>
        <v>15/7/2009</v>
      </c>
      <c r="E616" s="2" t="str">
        <f>TEXT(MID(Sales_Transactions[[#This Row],[Order Date]],2,5),"d")</f>
        <v>15</v>
      </c>
      <c r="F616" s="2" t="str">
        <f>TEXT(MID(Sales_Transactions[[#This Row],[Order Date]],2,5),"m")</f>
        <v>7</v>
      </c>
      <c r="G616" s="2" t="str">
        <f>TEXT(MID(Sales_Transactions[[#This Row],[Order Date]],2,5),"yyy")</f>
        <v>2009</v>
      </c>
      <c r="H616" s="2" t="str">
        <f>TEXT(MID(Sales_Transactions[[#This Row],[Order Date]],2,5),"yyy/m")</f>
        <v>2009/7</v>
      </c>
      <c r="I616" t="s">
        <v>33</v>
      </c>
      <c r="J616">
        <f t="shared" si="54"/>
        <v>4</v>
      </c>
      <c r="K616" s="2">
        <v>1</v>
      </c>
      <c r="L616" s="3">
        <v>3672.89</v>
      </c>
      <c r="M616" s="4">
        <v>0.01</v>
      </c>
      <c r="N616" s="5" t="s">
        <v>23</v>
      </c>
      <c r="O616" s="3">
        <v>-3061.82</v>
      </c>
      <c r="P616" s="3">
        <v>3499.99</v>
      </c>
      <c r="Q616" s="3">
        <v>24.49</v>
      </c>
      <c r="R616" s="5" t="s">
        <v>911</v>
      </c>
      <c r="S616" s="5" t="s">
        <v>912</v>
      </c>
      <c r="T616" s="5" t="str">
        <f t="shared" si="55"/>
        <v>Erica Bern</v>
      </c>
      <c r="U616" t="s">
        <v>855</v>
      </c>
      <c r="V616" s="5" t="s">
        <v>47</v>
      </c>
      <c r="W616" s="5" t="s">
        <v>48</v>
      </c>
      <c r="X616" s="5" t="s">
        <v>131</v>
      </c>
      <c r="Y616" s="5" t="s">
        <v>1062</v>
      </c>
      <c r="Z616" s="5" t="s">
        <v>31</v>
      </c>
      <c r="AA616" s="4">
        <v>0.37</v>
      </c>
      <c r="AB616" s="1">
        <v>40010</v>
      </c>
      <c r="AC616" s="1">
        <v>29084</v>
      </c>
      <c r="AD616">
        <f t="shared" si="56"/>
        <v>1</v>
      </c>
      <c r="AE616">
        <f t="shared" ca="1" si="57"/>
        <v>44</v>
      </c>
      <c r="AF616" t="str">
        <f t="shared" ca="1" si="58"/>
        <v>18-64</v>
      </c>
      <c r="AG616" s="3">
        <f t="shared" si="59"/>
        <v>3524.1300009999995</v>
      </c>
      <c r="AH616" t="str">
        <f>_xlfn.IFNA(VLOOKUP(Sales_Transactions[[#This Row],[Order ID]],Returned_Items[#All],2,FALSE),"Not Returned")</f>
        <v>Not Returned</v>
      </c>
    </row>
    <row r="617" spans="1:34" x14ac:dyDescent="0.25">
      <c r="A617">
        <v>32199</v>
      </c>
      <c r="C617" t="s">
        <v>1060</v>
      </c>
      <c r="D617" s="2" t="str">
        <f>TEXT(MID(Sales_Transactions[[#This Row],[Order Date]],2,5),"d/m/yyy")</f>
        <v>15/7/2009</v>
      </c>
      <c r="E617" s="2" t="str">
        <f>TEXT(MID(Sales_Transactions[[#This Row],[Order Date]],2,5),"d")</f>
        <v>15</v>
      </c>
      <c r="F617" s="2" t="str">
        <f>TEXT(MID(Sales_Transactions[[#This Row],[Order Date]],2,5),"m")</f>
        <v>7</v>
      </c>
      <c r="G617" s="2" t="str">
        <f>TEXT(MID(Sales_Transactions[[#This Row],[Order Date]],2,5),"yyy")</f>
        <v>2009</v>
      </c>
      <c r="H617" s="2" t="str">
        <f>TEXT(MID(Sales_Transactions[[#This Row],[Order Date]],2,5),"yyy/m")</f>
        <v>2009/7</v>
      </c>
      <c r="I617" t="s">
        <v>33</v>
      </c>
      <c r="J617">
        <f t="shared" si="54"/>
        <v>4</v>
      </c>
      <c r="K617" s="2">
        <v>8</v>
      </c>
      <c r="L617" s="3">
        <v>46.97</v>
      </c>
      <c r="M617" s="4">
        <v>0.03</v>
      </c>
      <c r="N617" s="5" t="s">
        <v>23</v>
      </c>
      <c r="O617" s="3">
        <v>-0.01</v>
      </c>
      <c r="P617" s="3">
        <v>5.84</v>
      </c>
      <c r="Q617" s="3">
        <v>1.2</v>
      </c>
      <c r="R617" s="5" t="s">
        <v>911</v>
      </c>
      <c r="S617" s="5" t="s">
        <v>912</v>
      </c>
      <c r="T617" s="5" t="str">
        <f t="shared" si="55"/>
        <v>Erica Bern</v>
      </c>
      <c r="U617" t="s">
        <v>855</v>
      </c>
      <c r="V617" s="5" t="s">
        <v>47</v>
      </c>
      <c r="W617" s="5" t="s">
        <v>28</v>
      </c>
      <c r="X617" s="5" t="s">
        <v>124</v>
      </c>
      <c r="Y617" s="5" t="s">
        <v>677</v>
      </c>
      <c r="Z617" s="5" t="s">
        <v>84</v>
      </c>
      <c r="AA617" s="4">
        <v>0.55000000000000004</v>
      </c>
      <c r="AB617" s="1">
        <v>40011</v>
      </c>
      <c r="AC617" s="1">
        <v>29180</v>
      </c>
      <c r="AD617">
        <f t="shared" si="56"/>
        <v>2</v>
      </c>
      <c r="AE617">
        <f t="shared" ca="1" si="57"/>
        <v>44</v>
      </c>
      <c r="AF617" t="str">
        <f t="shared" ca="1" si="58"/>
        <v>18-64</v>
      </c>
      <c r="AG617" s="3">
        <f t="shared" si="59"/>
        <v>0.87978100000000004</v>
      </c>
      <c r="AH617" t="str">
        <f>_xlfn.IFNA(VLOOKUP(Sales_Transactions[[#This Row],[Order ID]],Returned_Items[#All],2,FALSE),"Not Returned")</f>
        <v>Not Returned</v>
      </c>
    </row>
    <row r="618" spans="1:34" x14ac:dyDescent="0.25">
      <c r="A618">
        <v>32327</v>
      </c>
      <c r="C618" t="s">
        <v>1063</v>
      </c>
      <c r="D618" s="2" t="str">
        <f>TEXT(MID(Sales_Transactions[[#This Row],[Order Date]],2,5),"d/m/yyy")</f>
        <v>7/8/2012</v>
      </c>
      <c r="E618" s="2" t="str">
        <f>TEXT(MID(Sales_Transactions[[#This Row],[Order Date]],2,5),"d")</f>
        <v>7</v>
      </c>
      <c r="F618" s="2" t="str">
        <f>TEXT(MID(Sales_Transactions[[#This Row],[Order Date]],2,5),"m")</f>
        <v>8</v>
      </c>
      <c r="G618" s="2" t="str">
        <f>TEXT(MID(Sales_Transactions[[#This Row],[Order Date]],2,5),"yyy")</f>
        <v>2012</v>
      </c>
      <c r="H618" s="2" t="str">
        <f>TEXT(MID(Sales_Transactions[[#This Row],[Order Date]],2,5),"yyy/m")</f>
        <v>2012/8</v>
      </c>
      <c r="I618" t="s">
        <v>22</v>
      </c>
      <c r="J618">
        <f t="shared" si="54"/>
        <v>2</v>
      </c>
      <c r="K618" s="2">
        <v>45</v>
      </c>
      <c r="L618" s="3">
        <v>20333.815999999999</v>
      </c>
      <c r="M618" s="4">
        <v>0.02</v>
      </c>
      <c r="N618" s="5" t="s">
        <v>34</v>
      </c>
      <c r="O618" s="3">
        <v>-1430.45</v>
      </c>
      <c r="P618" s="3">
        <v>550.98</v>
      </c>
      <c r="Q618" s="3">
        <v>147.12</v>
      </c>
      <c r="R618" s="5" t="s">
        <v>911</v>
      </c>
      <c r="S618" s="5" t="s">
        <v>912</v>
      </c>
      <c r="T618" s="5" t="str">
        <f t="shared" si="55"/>
        <v>Erica Bern</v>
      </c>
      <c r="U618" t="s">
        <v>855</v>
      </c>
      <c r="V618" s="5" t="s">
        <v>27</v>
      </c>
      <c r="W618" s="5" t="s">
        <v>57</v>
      </c>
      <c r="X618" s="5" t="s">
        <v>107</v>
      </c>
      <c r="Y618" s="5" t="s">
        <v>1064</v>
      </c>
      <c r="Z618" s="5" t="s">
        <v>106</v>
      </c>
      <c r="AA618" s="4">
        <v>0.8</v>
      </c>
      <c r="AB618" s="1">
        <v>41135</v>
      </c>
      <c r="AC618" s="1">
        <v>28923</v>
      </c>
      <c r="AD618">
        <f t="shared" si="56"/>
        <v>7</v>
      </c>
      <c r="AE618">
        <f t="shared" ca="1" si="57"/>
        <v>45</v>
      </c>
      <c r="AF618" t="str">
        <f t="shared" ca="1" si="58"/>
        <v>18-64</v>
      </c>
      <c r="AG618" s="3">
        <f t="shared" si="59"/>
        <v>15.510884533333334</v>
      </c>
      <c r="AH618" t="str">
        <f>_xlfn.IFNA(VLOOKUP(Sales_Transactions[[#This Row],[Order ID]],Returned_Items[#All],2,FALSE),"Not Returned")</f>
        <v>Not Returned</v>
      </c>
    </row>
    <row r="619" spans="1:34" x14ac:dyDescent="0.25">
      <c r="A619">
        <v>32676</v>
      </c>
      <c r="C619" t="s">
        <v>914</v>
      </c>
      <c r="D619" s="2" t="str">
        <f>TEXT(MID(Sales_Transactions[[#This Row],[Order Date]],2,5),"d/m/yyy")</f>
        <v>1/2/2009</v>
      </c>
      <c r="E619" s="2" t="str">
        <f>TEXT(MID(Sales_Transactions[[#This Row],[Order Date]],2,5),"d")</f>
        <v>1</v>
      </c>
      <c r="F619" s="2" t="str">
        <f>TEXT(MID(Sales_Transactions[[#This Row],[Order Date]],2,5),"m")</f>
        <v>2</v>
      </c>
      <c r="G619" s="2" t="str">
        <f>TEXT(MID(Sales_Transactions[[#This Row],[Order Date]],2,5),"yyy")</f>
        <v>2009</v>
      </c>
      <c r="H619" s="2" t="str">
        <f>TEXT(MID(Sales_Transactions[[#This Row],[Order Date]],2,5),"yyy/m")</f>
        <v>2009/2</v>
      </c>
      <c r="I619" t="s">
        <v>101</v>
      </c>
      <c r="J619">
        <f t="shared" si="54"/>
        <v>1</v>
      </c>
      <c r="K619" s="2">
        <v>37</v>
      </c>
      <c r="L619" s="3">
        <v>1697.44</v>
      </c>
      <c r="M619" s="4">
        <v>0.06</v>
      </c>
      <c r="N619" s="5" t="s">
        <v>23</v>
      </c>
      <c r="O619" s="3">
        <v>523.42999999999995</v>
      </c>
      <c r="P619" s="3">
        <v>45.19</v>
      </c>
      <c r="Q619" s="3">
        <v>1.99</v>
      </c>
      <c r="R619" s="5" t="s">
        <v>211</v>
      </c>
      <c r="S619" s="5" t="s">
        <v>929</v>
      </c>
      <c r="T619" s="5" t="str">
        <f t="shared" si="55"/>
        <v>Joy Smith</v>
      </c>
      <c r="U619" t="s">
        <v>855</v>
      </c>
      <c r="V619" s="5" t="s">
        <v>47</v>
      </c>
      <c r="W619" s="5" t="s">
        <v>48</v>
      </c>
      <c r="X619" s="5" t="s">
        <v>87</v>
      </c>
      <c r="Y619" s="5" t="s">
        <v>620</v>
      </c>
      <c r="Z619" s="5" t="s">
        <v>60</v>
      </c>
      <c r="AA619" s="4">
        <v>0.55000000000000004</v>
      </c>
      <c r="AB619" s="1">
        <v>39848</v>
      </c>
      <c r="AC619" s="1">
        <v>23105</v>
      </c>
      <c r="AD619">
        <f t="shared" si="56"/>
        <v>3</v>
      </c>
      <c r="AE619">
        <f t="shared" ca="1" si="57"/>
        <v>61</v>
      </c>
      <c r="AF619" t="str">
        <f t="shared" ca="1" si="58"/>
        <v>18-64</v>
      </c>
      <c r="AG619" s="3">
        <f t="shared" si="59"/>
        <v>1.2744023243243243</v>
      </c>
      <c r="AH619" t="str">
        <f>_xlfn.IFNA(VLOOKUP(Sales_Transactions[[#This Row],[Order ID]],Returned_Items[#All],2,FALSE),"Not Returned")</f>
        <v>Not Returned</v>
      </c>
    </row>
    <row r="620" spans="1:34" x14ac:dyDescent="0.25">
      <c r="A620">
        <v>32835</v>
      </c>
      <c r="C620" t="s">
        <v>1065</v>
      </c>
      <c r="D620" s="2" t="str">
        <f>TEXT(MID(Sales_Transactions[[#This Row],[Order Date]],2,5),"d/m/yyy")</f>
        <v>7/7/2012</v>
      </c>
      <c r="E620" s="2" t="str">
        <f>TEXT(MID(Sales_Transactions[[#This Row],[Order Date]],2,5),"d")</f>
        <v>7</v>
      </c>
      <c r="F620" s="2" t="str">
        <f>TEXT(MID(Sales_Transactions[[#This Row],[Order Date]],2,5),"m")</f>
        <v>7</v>
      </c>
      <c r="G620" s="2" t="str">
        <f>TEXT(MID(Sales_Transactions[[#This Row],[Order Date]],2,5),"yyy")</f>
        <v>2012</v>
      </c>
      <c r="H620" s="2" t="str">
        <f>TEXT(MID(Sales_Transactions[[#This Row],[Order Date]],2,5),"yyy/m")</f>
        <v>2012/7</v>
      </c>
      <c r="I620" t="s">
        <v>78</v>
      </c>
      <c r="J620">
        <f t="shared" si="54"/>
        <v>3</v>
      </c>
      <c r="K620" s="2">
        <v>15</v>
      </c>
      <c r="L620" s="3">
        <v>572.4325</v>
      </c>
      <c r="M620" s="4">
        <v>0.05</v>
      </c>
      <c r="N620" s="5" t="s">
        <v>23</v>
      </c>
      <c r="O620" s="3">
        <v>-19.440000000000001</v>
      </c>
      <c r="P620" s="3">
        <v>45.99</v>
      </c>
      <c r="Q620" s="3">
        <v>4.99</v>
      </c>
      <c r="R620" s="5" t="s">
        <v>211</v>
      </c>
      <c r="S620" s="5" t="s">
        <v>929</v>
      </c>
      <c r="T620" s="5" t="str">
        <f t="shared" si="55"/>
        <v>Joy Smith</v>
      </c>
      <c r="U620" t="s">
        <v>855</v>
      </c>
      <c r="V620" s="5" t="s">
        <v>47</v>
      </c>
      <c r="W620" s="5" t="s">
        <v>48</v>
      </c>
      <c r="X620" s="5" t="s">
        <v>49</v>
      </c>
      <c r="Y620" s="5" t="s">
        <v>1066</v>
      </c>
      <c r="Z620" s="5" t="s">
        <v>43</v>
      </c>
      <c r="AA620" s="4">
        <v>0.56000000000000005</v>
      </c>
      <c r="AB620" s="1">
        <v>41099</v>
      </c>
      <c r="AC620" s="1">
        <v>23125</v>
      </c>
      <c r="AD620">
        <f t="shared" si="56"/>
        <v>2</v>
      </c>
      <c r="AE620">
        <f t="shared" ca="1" si="57"/>
        <v>61</v>
      </c>
      <c r="AF620" t="str">
        <f t="shared" ca="1" si="58"/>
        <v>18-64</v>
      </c>
      <c r="AG620" s="3">
        <f t="shared" si="59"/>
        <v>3.3971336666666669</v>
      </c>
      <c r="AH620" t="str">
        <f>_xlfn.IFNA(VLOOKUP(Sales_Transactions[[#This Row],[Order ID]],Returned_Items[#All],2,FALSE),"Not Returned")</f>
        <v>Not Returned</v>
      </c>
    </row>
    <row r="621" spans="1:34" x14ac:dyDescent="0.25">
      <c r="A621">
        <v>32869</v>
      </c>
      <c r="C621" t="s">
        <v>1067</v>
      </c>
      <c r="D621" s="2" t="str">
        <f>TEXT(MID(Sales_Transactions[[#This Row],[Order Date]],2,5),"d/m/yyy")</f>
        <v>27/3/2009</v>
      </c>
      <c r="E621" s="2" t="str">
        <f>TEXT(MID(Sales_Transactions[[#This Row],[Order Date]],2,5),"d")</f>
        <v>27</v>
      </c>
      <c r="F621" s="2" t="str">
        <f>TEXT(MID(Sales_Transactions[[#This Row],[Order Date]],2,5),"m")</f>
        <v>3</v>
      </c>
      <c r="G621" s="2" t="str">
        <f>TEXT(MID(Sales_Transactions[[#This Row],[Order Date]],2,5),"yyy")</f>
        <v>2009</v>
      </c>
      <c r="H621" s="2" t="str">
        <f>TEXT(MID(Sales_Transactions[[#This Row],[Order Date]],2,5),"yyy/m")</f>
        <v>2009/3</v>
      </c>
      <c r="I621" t="s">
        <v>78</v>
      </c>
      <c r="J621">
        <f t="shared" si="54"/>
        <v>3</v>
      </c>
      <c r="K621" s="2">
        <v>41</v>
      </c>
      <c r="L621" s="3">
        <v>322.02999999999997</v>
      </c>
      <c r="M621" s="4">
        <v>0.06</v>
      </c>
      <c r="N621" s="5" t="s">
        <v>23</v>
      </c>
      <c r="O621" s="3">
        <v>-82.83</v>
      </c>
      <c r="P621" s="3">
        <v>8.1199999999999992</v>
      </c>
      <c r="Q621" s="3">
        <v>2.83</v>
      </c>
      <c r="R621" s="5" t="s">
        <v>922</v>
      </c>
      <c r="S621" s="5" t="s">
        <v>923</v>
      </c>
      <c r="T621" s="5" t="str">
        <f t="shared" si="55"/>
        <v>Christopher Schild</v>
      </c>
      <c r="U621" t="s">
        <v>855</v>
      </c>
      <c r="V621" s="5" t="s">
        <v>47</v>
      </c>
      <c r="W621" s="5" t="s">
        <v>48</v>
      </c>
      <c r="X621" s="5" t="s">
        <v>87</v>
      </c>
      <c r="Y621" s="5" t="s">
        <v>1068</v>
      </c>
      <c r="Z621" s="5" t="s">
        <v>60</v>
      </c>
      <c r="AA621" s="4">
        <v>0.77</v>
      </c>
      <c r="AB621" s="1">
        <v>39900</v>
      </c>
      <c r="AC621" s="1">
        <v>28246</v>
      </c>
      <c r="AD621">
        <f t="shared" si="56"/>
        <v>1</v>
      </c>
      <c r="AE621">
        <f t="shared" ca="1" si="57"/>
        <v>47</v>
      </c>
      <c r="AF621" t="str">
        <f t="shared" ca="1" si="58"/>
        <v>18-64</v>
      </c>
      <c r="AG621" s="3">
        <f t="shared" si="59"/>
        <v>0.26695434146341462</v>
      </c>
      <c r="AH621" t="str">
        <f>_xlfn.IFNA(VLOOKUP(Sales_Transactions[[#This Row],[Order ID]],Returned_Items[#All],2,FALSE),"Not Returned")</f>
        <v>Not Returned</v>
      </c>
    </row>
    <row r="622" spans="1:34" x14ac:dyDescent="0.25">
      <c r="A622">
        <v>32869</v>
      </c>
      <c r="C622" t="s">
        <v>1067</v>
      </c>
      <c r="D622" s="2" t="str">
        <f>TEXT(MID(Sales_Transactions[[#This Row],[Order Date]],2,5),"d/m/yyy")</f>
        <v>27/3/2009</v>
      </c>
      <c r="E622" s="2" t="str">
        <f>TEXT(MID(Sales_Transactions[[#This Row],[Order Date]],2,5),"d")</f>
        <v>27</v>
      </c>
      <c r="F622" s="2" t="str">
        <f>TEXT(MID(Sales_Transactions[[#This Row],[Order Date]],2,5),"m")</f>
        <v>3</v>
      </c>
      <c r="G622" s="2" t="str">
        <f>TEXT(MID(Sales_Transactions[[#This Row],[Order Date]],2,5),"yyy")</f>
        <v>2009</v>
      </c>
      <c r="H622" s="2" t="str">
        <f>TEXT(MID(Sales_Transactions[[#This Row],[Order Date]],2,5),"yyy/m")</f>
        <v>2009/3</v>
      </c>
      <c r="I622" t="s">
        <v>78</v>
      </c>
      <c r="J622">
        <f t="shared" si="54"/>
        <v>3</v>
      </c>
      <c r="K622" s="2">
        <v>49</v>
      </c>
      <c r="L622" s="3">
        <v>2470.84</v>
      </c>
      <c r="M622" s="4">
        <v>0.05</v>
      </c>
      <c r="N622" s="5" t="s">
        <v>23</v>
      </c>
      <c r="O622" s="3">
        <v>25.04</v>
      </c>
      <c r="P622" s="3">
        <v>51.65</v>
      </c>
      <c r="Q622" s="3">
        <v>18.45</v>
      </c>
      <c r="R622" s="5" t="s">
        <v>922</v>
      </c>
      <c r="S622" s="5" t="s">
        <v>923</v>
      </c>
      <c r="T622" s="5" t="str">
        <f t="shared" si="55"/>
        <v>Christopher Schild</v>
      </c>
      <c r="U622" t="s">
        <v>855</v>
      </c>
      <c r="V622" s="5" t="s">
        <v>47</v>
      </c>
      <c r="W622" s="5" t="s">
        <v>57</v>
      </c>
      <c r="X622" s="5" t="s">
        <v>58</v>
      </c>
      <c r="Y622" s="5" t="s">
        <v>1009</v>
      </c>
      <c r="Z622" s="5" t="s">
        <v>56</v>
      </c>
      <c r="AA622" s="4">
        <v>0.65</v>
      </c>
      <c r="AB622" s="1">
        <v>39900</v>
      </c>
      <c r="AC622" s="1">
        <v>28235</v>
      </c>
      <c r="AD622">
        <f t="shared" si="56"/>
        <v>1</v>
      </c>
      <c r="AE622">
        <f t="shared" ca="1" si="57"/>
        <v>47</v>
      </c>
      <c r="AF622" t="str">
        <f t="shared" ca="1" si="58"/>
        <v>18-64</v>
      </c>
      <c r="AG622" s="3">
        <f t="shared" si="59"/>
        <v>1.4300852040816325</v>
      </c>
      <c r="AH622" t="str">
        <f>_xlfn.IFNA(VLOOKUP(Sales_Transactions[[#This Row],[Order ID]],Returned_Items[#All],2,FALSE),"Not Returned")</f>
        <v>Not Returned</v>
      </c>
    </row>
    <row r="623" spans="1:34" x14ac:dyDescent="0.25">
      <c r="A623">
        <v>32869</v>
      </c>
      <c r="C623" t="s">
        <v>1067</v>
      </c>
      <c r="D623" s="2" t="str">
        <f>TEXT(MID(Sales_Transactions[[#This Row],[Order Date]],2,5),"d/m/yyy")</f>
        <v>27/3/2009</v>
      </c>
      <c r="E623" s="2" t="str">
        <f>TEXT(MID(Sales_Transactions[[#This Row],[Order Date]],2,5),"d")</f>
        <v>27</v>
      </c>
      <c r="F623" s="2" t="str">
        <f>TEXT(MID(Sales_Transactions[[#This Row],[Order Date]],2,5),"m")</f>
        <v>3</v>
      </c>
      <c r="G623" s="2" t="str">
        <f>TEXT(MID(Sales_Transactions[[#This Row],[Order Date]],2,5),"yyy")</f>
        <v>2009</v>
      </c>
      <c r="H623" s="2" t="str">
        <f>TEXT(MID(Sales_Transactions[[#This Row],[Order Date]],2,5),"yyy/m")</f>
        <v>2009/3</v>
      </c>
      <c r="I623" t="s">
        <v>78</v>
      </c>
      <c r="J623">
        <f t="shared" si="54"/>
        <v>3</v>
      </c>
      <c r="K623" s="2">
        <v>2</v>
      </c>
      <c r="L623" s="3">
        <v>15.26</v>
      </c>
      <c r="M623" s="4">
        <v>0.01</v>
      </c>
      <c r="N623" s="5" t="s">
        <v>23</v>
      </c>
      <c r="O623" s="3">
        <v>-7.51</v>
      </c>
      <c r="P623" s="3">
        <v>6.68</v>
      </c>
      <c r="Q623" s="3">
        <v>1.5</v>
      </c>
      <c r="R623" s="5" t="s">
        <v>922</v>
      </c>
      <c r="S623" s="5" t="s">
        <v>923</v>
      </c>
      <c r="T623" s="5" t="str">
        <f t="shared" si="55"/>
        <v>Christopher Schild</v>
      </c>
      <c r="U623" t="s">
        <v>855</v>
      </c>
      <c r="V623" s="5" t="s">
        <v>47</v>
      </c>
      <c r="W623" s="5" t="s">
        <v>28</v>
      </c>
      <c r="X623" s="5" t="s">
        <v>124</v>
      </c>
      <c r="Y623" s="5" t="s">
        <v>1029</v>
      </c>
      <c r="Z623" s="5" t="s">
        <v>84</v>
      </c>
      <c r="AA623" s="4">
        <v>0.48</v>
      </c>
      <c r="AB623" s="1">
        <v>39900</v>
      </c>
      <c r="AC623" s="1">
        <v>28175</v>
      </c>
      <c r="AD623">
        <f t="shared" si="56"/>
        <v>1</v>
      </c>
      <c r="AE623">
        <f t="shared" ca="1" si="57"/>
        <v>47</v>
      </c>
      <c r="AF623" t="str">
        <f t="shared" ca="1" si="58"/>
        <v>18-64</v>
      </c>
      <c r="AG623" s="3">
        <f t="shared" si="59"/>
        <v>4.0896659999999994</v>
      </c>
      <c r="AH623" t="str">
        <f>_xlfn.IFNA(VLOOKUP(Sales_Transactions[[#This Row],[Order ID]],Returned_Items[#All],2,FALSE),"Not Returned")</f>
        <v>Not Returned</v>
      </c>
    </row>
    <row r="624" spans="1:34" x14ac:dyDescent="0.25">
      <c r="A624">
        <v>32869</v>
      </c>
      <c r="C624" t="s">
        <v>1067</v>
      </c>
      <c r="D624" s="2" t="str">
        <f>TEXT(MID(Sales_Transactions[[#This Row],[Order Date]],2,5),"d/m/yyy")</f>
        <v>27/3/2009</v>
      </c>
      <c r="E624" s="2" t="str">
        <f>TEXT(MID(Sales_Transactions[[#This Row],[Order Date]],2,5),"d")</f>
        <v>27</v>
      </c>
      <c r="F624" s="2" t="str">
        <f>TEXT(MID(Sales_Transactions[[#This Row],[Order Date]],2,5),"m")</f>
        <v>3</v>
      </c>
      <c r="G624" s="2" t="str">
        <f>TEXT(MID(Sales_Transactions[[#This Row],[Order Date]],2,5),"yyy")</f>
        <v>2009</v>
      </c>
      <c r="H624" s="2" t="str">
        <f>TEXT(MID(Sales_Transactions[[#This Row],[Order Date]],2,5),"yyy/m")</f>
        <v>2009/3</v>
      </c>
      <c r="I624" t="s">
        <v>78</v>
      </c>
      <c r="J624">
        <f t="shared" si="54"/>
        <v>3</v>
      </c>
      <c r="K624" s="2">
        <v>39</v>
      </c>
      <c r="L624" s="3">
        <v>5250.6625000000004</v>
      </c>
      <c r="M624" s="4">
        <v>0.1</v>
      </c>
      <c r="N624" s="5" t="s">
        <v>23</v>
      </c>
      <c r="O624" s="3">
        <v>930.99</v>
      </c>
      <c r="P624" s="3">
        <v>175.99</v>
      </c>
      <c r="Q624" s="3">
        <v>8.99</v>
      </c>
      <c r="R624" s="5" t="s">
        <v>922</v>
      </c>
      <c r="S624" s="5" t="s">
        <v>923</v>
      </c>
      <c r="T624" s="5" t="str">
        <f t="shared" si="55"/>
        <v>Christopher Schild</v>
      </c>
      <c r="U624" t="s">
        <v>855</v>
      </c>
      <c r="V624" s="5" t="s">
        <v>47</v>
      </c>
      <c r="W624" s="5" t="s">
        <v>48</v>
      </c>
      <c r="X624" s="5" t="s">
        <v>49</v>
      </c>
      <c r="Y624" s="5" t="s">
        <v>1069</v>
      </c>
      <c r="Z624" s="5" t="s">
        <v>43</v>
      </c>
      <c r="AA624" s="4">
        <v>0.56999999999999995</v>
      </c>
      <c r="AB624" s="1">
        <v>39900</v>
      </c>
      <c r="AC624" s="1">
        <v>28476</v>
      </c>
      <c r="AD624">
        <f t="shared" si="56"/>
        <v>1</v>
      </c>
      <c r="AE624">
        <f t="shared" ca="1" si="57"/>
        <v>46</v>
      </c>
      <c r="AF624" t="str">
        <f t="shared" ca="1" si="58"/>
        <v>18-64</v>
      </c>
      <c r="AG624" s="3">
        <f t="shared" si="59"/>
        <v>4.7385643589743589</v>
      </c>
      <c r="AH624" t="str">
        <f>_xlfn.IFNA(VLOOKUP(Sales_Transactions[[#This Row],[Order ID]],Returned_Items[#All],2,FALSE),"Not Returned")</f>
        <v>Not Returned</v>
      </c>
    </row>
    <row r="625" spans="1:34" x14ac:dyDescent="0.25">
      <c r="A625">
        <v>33763</v>
      </c>
      <c r="C625" t="s">
        <v>147</v>
      </c>
      <c r="D625" s="2" t="str">
        <f>TEXT(MID(Sales_Transactions[[#This Row],[Order Date]],2,5),"d/m/yyy")</f>
        <v>23/9/2010</v>
      </c>
      <c r="E625" s="2" t="str">
        <f>TEXT(MID(Sales_Transactions[[#This Row],[Order Date]],2,5),"d")</f>
        <v>23</v>
      </c>
      <c r="F625" s="2" t="str">
        <f>TEXT(MID(Sales_Transactions[[#This Row],[Order Date]],2,5),"m")</f>
        <v>9</v>
      </c>
      <c r="G625" s="2" t="str">
        <f>TEXT(MID(Sales_Transactions[[#This Row],[Order Date]],2,5),"yyy")</f>
        <v>2010</v>
      </c>
      <c r="H625" s="2" t="str">
        <f>TEXT(MID(Sales_Transactions[[#This Row],[Order Date]],2,5),"yyy/m")</f>
        <v>2010/9</v>
      </c>
      <c r="I625" t="s">
        <v>52</v>
      </c>
      <c r="J625">
        <f t="shared" si="54"/>
        <v>1</v>
      </c>
      <c r="K625" s="2">
        <v>23</v>
      </c>
      <c r="L625" s="3">
        <v>10791.38</v>
      </c>
      <c r="M625" s="4">
        <v>0.08</v>
      </c>
      <c r="N625" s="5" t="s">
        <v>23</v>
      </c>
      <c r="O625" s="3">
        <v>-234.79</v>
      </c>
      <c r="P625" s="3">
        <v>499.99</v>
      </c>
      <c r="Q625" s="3">
        <v>24.49</v>
      </c>
      <c r="R625" s="5" t="s">
        <v>931</v>
      </c>
      <c r="S625" s="5" t="s">
        <v>932</v>
      </c>
      <c r="T625" s="5" t="str">
        <f t="shared" si="55"/>
        <v>Evan Minnotte</v>
      </c>
      <c r="U625" t="s">
        <v>855</v>
      </c>
      <c r="V625" s="5" t="s">
        <v>47</v>
      </c>
      <c r="W625" s="5" t="s">
        <v>48</v>
      </c>
      <c r="X625" s="5" t="s">
        <v>131</v>
      </c>
      <c r="Y625" s="5" t="s">
        <v>337</v>
      </c>
      <c r="Z625" s="5" t="s">
        <v>31</v>
      </c>
      <c r="AA625" s="4">
        <v>0.36</v>
      </c>
      <c r="AB625" s="1">
        <v>40446</v>
      </c>
      <c r="AC625" s="1">
        <v>28303</v>
      </c>
      <c r="AD625">
        <f t="shared" si="56"/>
        <v>2</v>
      </c>
      <c r="AE625">
        <f t="shared" ca="1" si="57"/>
        <v>47</v>
      </c>
      <c r="AF625" t="str">
        <f t="shared" ca="1" si="58"/>
        <v>18-64</v>
      </c>
      <c r="AG625" s="3">
        <f t="shared" si="59"/>
        <v>22.786087304347827</v>
      </c>
      <c r="AH625" t="str">
        <f>_xlfn.IFNA(VLOOKUP(Sales_Transactions[[#This Row],[Order ID]],Returned_Items[#All],2,FALSE),"Not Returned")</f>
        <v>Not Returned</v>
      </c>
    </row>
    <row r="626" spans="1:34" x14ac:dyDescent="0.25">
      <c r="A626">
        <v>34048</v>
      </c>
      <c r="C626" t="s">
        <v>679</v>
      </c>
      <c r="D626" s="2" t="str">
        <f>TEXT(MID(Sales_Transactions[[#This Row],[Order Date]],2,5),"d/m/yyy")</f>
        <v>28/3/2011</v>
      </c>
      <c r="E626" s="2" t="str">
        <f>TEXT(MID(Sales_Transactions[[#This Row],[Order Date]],2,5),"d")</f>
        <v>28</v>
      </c>
      <c r="F626" s="2" t="str">
        <f>TEXT(MID(Sales_Transactions[[#This Row],[Order Date]],2,5),"m")</f>
        <v>3</v>
      </c>
      <c r="G626" s="2" t="str">
        <f>TEXT(MID(Sales_Transactions[[#This Row],[Order Date]],2,5),"yyy")</f>
        <v>2011</v>
      </c>
      <c r="H626" s="2" t="str">
        <f>TEXT(MID(Sales_Transactions[[#This Row],[Order Date]],2,5),"yyy/m")</f>
        <v>2011/3</v>
      </c>
      <c r="I626" t="s">
        <v>22</v>
      </c>
      <c r="J626">
        <f t="shared" si="54"/>
        <v>2</v>
      </c>
      <c r="K626" s="2">
        <v>1</v>
      </c>
      <c r="L626" s="3">
        <v>26.68</v>
      </c>
      <c r="M626" s="4">
        <v>0.04</v>
      </c>
      <c r="N626" s="5" t="s">
        <v>23</v>
      </c>
      <c r="O626" s="3">
        <v>-10.74</v>
      </c>
      <c r="P626" s="3">
        <v>22.23</v>
      </c>
      <c r="Q626" s="3">
        <v>3.63</v>
      </c>
      <c r="R626" s="5" t="s">
        <v>922</v>
      </c>
      <c r="S626" s="5" t="s">
        <v>923</v>
      </c>
      <c r="T626" s="5" t="str">
        <f t="shared" si="55"/>
        <v>Christopher Schild</v>
      </c>
      <c r="U626" t="s">
        <v>855</v>
      </c>
      <c r="V626" s="5" t="s">
        <v>47</v>
      </c>
      <c r="W626" s="5" t="s">
        <v>57</v>
      </c>
      <c r="X626" s="5" t="s">
        <v>58</v>
      </c>
      <c r="Y626" s="5" t="s">
        <v>1070</v>
      </c>
      <c r="Z626" s="5" t="s">
        <v>60</v>
      </c>
      <c r="AA626" s="4">
        <v>0.52</v>
      </c>
      <c r="AB626" s="1">
        <v>40632</v>
      </c>
      <c r="AC626" s="1">
        <v>28207</v>
      </c>
      <c r="AD626">
        <f t="shared" si="56"/>
        <v>2</v>
      </c>
      <c r="AE626">
        <f t="shared" ca="1" si="57"/>
        <v>47</v>
      </c>
      <c r="AF626" t="str">
        <f t="shared" ca="1" si="58"/>
        <v>18-64</v>
      </c>
      <c r="AG626" s="3">
        <f t="shared" si="59"/>
        <v>25.851108</v>
      </c>
      <c r="AH626" t="str">
        <f>_xlfn.IFNA(VLOOKUP(Sales_Transactions[[#This Row],[Order ID]],Returned_Items[#All],2,FALSE),"Not Returned")</f>
        <v>Not Returned</v>
      </c>
    </row>
    <row r="627" spans="1:34" x14ac:dyDescent="0.25">
      <c r="A627">
        <v>34275</v>
      </c>
      <c r="C627" t="s">
        <v>1071</v>
      </c>
      <c r="D627" s="2" t="str">
        <f>TEXT(MID(Sales_Transactions[[#This Row],[Order Date]],2,5),"d/m/yyy")</f>
        <v>1/7/2009</v>
      </c>
      <c r="E627" s="2" t="str">
        <f>TEXT(MID(Sales_Transactions[[#This Row],[Order Date]],2,5),"d")</f>
        <v>1</v>
      </c>
      <c r="F627" s="2" t="str">
        <f>TEXT(MID(Sales_Transactions[[#This Row],[Order Date]],2,5),"m")</f>
        <v>7</v>
      </c>
      <c r="G627" s="2" t="str">
        <f>TEXT(MID(Sales_Transactions[[#This Row],[Order Date]],2,5),"yyy")</f>
        <v>2009</v>
      </c>
      <c r="H627" s="2" t="str">
        <f>TEXT(MID(Sales_Transactions[[#This Row],[Order Date]],2,5),"yyy/m")</f>
        <v>2009/7</v>
      </c>
      <c r="I627" t="s">
        <v>22</v>
      </c>
      <c r="J627">
        <f t="shared" si="54"/>
        <v>2</v>
      </c>
      <c r="K627" s="2">
        <v>27</v>
      </c>
      <c r="L627" s="3">
        <v>123.46</v>
      </c>
      <c r="M627" s="4">
        <v>7.0000000000000007E-2</v>
      </c>
      <c r="N627" s="5" t="s">
        <v>23</v>
      </c>
      <c r="O627" s="3">
        <v>26.66</v>
      </c>
      <c r="P627" s="3">
        <v>4.84</v>
      </c>
      <c r="Q627" s="3">
        <v>0.71</v>
      </c>
      <c r="R627" s="5" t="s">
        <v>956</v>
      </c>
      <c r="S627" s="5" t="s">
        <v>957</v>
      </c>
      <c r="T627" s="5" t="str">
        <f t="shared" si="55"/>
        <v>Greg Guthrie</v>
      </c>
      <c r="U627" t="s">
        <v>855</v>
      </c>
      <c r="V627" s="5" t="s">
        <v>27</v>
      </c>
      <c r="W627" s="5" t="s">
        <v>28</v>
      </c>
      <c r="X627" s="5" t="s">
        <v>124</v>
      </c>
      <c r="Y627" s="5" t="s">
        <v>1072</v>
      </c>
      <c r="Z627" s="5" t="s">
        <v>84</v>
      </c>
      <c r="AA627" s="4">
        <v>0.52</v>
      </c>
      <c r="AB627" s="1">
        <v>39997</v>
      </c>
      <c r="AC627" s="1">
        <v>28144</v>
      </c>
      <c r="AD627">
        <f t="shared" si="56"/>
        <v>2</v>
      </c>
      <c r="AE627">
        <f t="shared" ca="1" si="57"/>
        <v>47</v>
      </c>
      <c r="AF627" t="str">
        <f t="shared" ca="1" si="58"/>
        <v>18-64</v>
      </c>
      <c r="AG627" s="3">
        <f t="shared" si="59"/>
        <v>0.20543007407407407</v>
      </c>
      <c r="AH627" t="str">
        <f>_xlfn.IFNA(VLOOKUP(Sales_Transactions[[#This Row],[Order ID]],Returned_Items[#All],2,FALSE),"Not Returned")</f>
        <v>Not Returned</v>
      </c>
    </row>
    <row r="628" spans="1:34" x14ac:dyDescent="0.25">
      <c r="A628">
        <v>34438</v>
      </c>
      <c r="C628" t="s">
        <v>1073</v>
      </c>
      <c r="D628" s="2" t="str">
        <f>TEXT(MID(Sales_Transactions[[#This Row],[Order Date]],2,5),"d/m/yyy")</f>
        <v>11/12/2010</v>
      </c>
      <c r="E628" s="2" t="str">
        <f>TEXT(MID(Sales_Transactions[[#This Row],[Order Date]],2,5),"d")</f>
        <v>11</v>
      </c>
      <c r="F628" s="2" t="str">
        <f>TEXT(MID(Sales_Transactions[[#This Row],[Order Date]],2,5),"m")</f>
        <v>12</v>
      </c>
      <c r="G628" s="2" t="str">
        <f>TEXT(MID(Sales_Transactions[[#This Row],[Order Date]],2,5),"yyy")</f>
        <v>2010</v>
      </c>
      <c r="H628" s="2" t="str">
        <f>TEXT(MID(Sales_Transactions[[#This Row],[Order Date]],2,5),"yyy/m")</f>
        <v>2010/12</v>
      </c>
      <c r="I628" t="s">
        <v>33</v>
      </c>
      <c r="J628">
        <f t="shared" si="54"/>
        <v>4</v>
      </c>
      <c r="K628" s="2">
        <v>28</v>
      </c>
      <c r="L628" s="3">
        <v>588.54</v>
      </c>
      <c r="M628" s="4">
        <v>0.04</v>
      </c>
      <c r="N628" s="5" t="s">
        <v>23</v>
      </c>
      <c r="O628" s="3">
        <v>-30.72</v>
      </c>
      <c r="P628" s="3">
        <v>20.149999999999999</v>
      </c>
      <c r="Q628" s="3">
        <v>8.99</v>
      </c>
      <c r="R628" s="5" t="s">
        <v>890</v>
      </c>
      <c r="S628" s="5" t="s">
        <v>891</v>
      </c>
      <c r="T628" s="5" t="str">
        <f t="shared" si="55"/>
        <v>Harold Engle</v>
      </c>
      <c r="U628" t="s">
        <v>855</v>
      </c>
      <c r="V628" s="5" t="s">
        <v>37</v>
      </c>
      <c r="W628" s="5" t="s">
        <v>28</v>
      </c>
      <c r="X628" s="5" t="s">
        <v>124</v>
      </c>
      <c r="Y628" s="5" t="s">
        <v>1074</v>
      </c>
      <c r="Z628" s="5" t="s">
        <v>60</v>
      </c>
      <c r="AA628" s="4">
        <v>0.57999999999999996</v>
      </c>
      <c r="AB628" s="1">
        <v>40524</v>
      </c>
      <c r="AC628" s="1">
        <v>28290</v>
      </c>
      <c r="AD628">
        <f t="shared" si="56"/>
        <v>1</v>
      </c>
      <c r="AE628">
        <f t="shared" ca="1" si="57"/>
        <v>47</v>
      </c>
      <c r="AF628" t="str">
        <f t="shared" ca="1" si="58"/>
        <v>18-64</v>
      </c>
      <c r="AG628" s="3">
        <f t="shared" si="59"/>
        <v>1.0404264285714286</v>
      </c>
      <c r="AH628" t="str">
        <f>_xlfn.IFNA(VLOOKUP(Sales_Transactions[[#This Row],[Order ID]],Returned_Items[#All],2,FALSE),"Not Returned")</f>
        <v>Not Returned</v>
      </c>
    </row>
    <row r="629" spans="1:34" x14ac:dyDescent="0.25">
      <c r="A629">
        <v>34880</v>
      </c>
      <c r="C629" t="s">
        <v>412</v>
      </c>
      <c r="D629" s="2" t="str">
        <f>TEXT(MID(Sales_Transactions[[#This Row],[Order Date]],2,5),"d/m/yyy")</f>
        <v>16/9/2009</v>
      </c>
      <c r="E629" s="2" t="str">
        <f>TEXT(MID(Sales_Transactions[[#This Row],[Order Date]],2,5),"d")</f>
        <v>16</v>
      </c>
      <c r="F629" s="2" t="str">
        <f>TEXT(MID(Sales_Transactions[[#This Row],[Order Date]],2,5),"m")</f>
        <v>9</v>
      </c>
      <c r="G629" s="2" t="str">
        <f>TEXT(MID(Sales_Transactions[[#This Row],[Order Date]],2,5),"yyy")</f>
        <v>2009</v>
      </c>
      <c r="H629" s="2" t="str">
        <f>TEXT(MID(Sales_Transactions[[#This Row],[Order Date]],2,5),"yyy/m")</f>
        <v>2009/9</v>
      </c>
      <c r="I629" t="s">
        <v>33</v>
      </c>
      <c r="J629">
        <f t="shared" si="54"/>
        <v>4</v>
      </c>
      <c r="K629" s="2">
        <v>44</v>
      </c>
      <c r="L629" s="3">
        <v>284.38</v>
      </c>
      <c r="M629" s="4">
        <v>0.04</v>
      </c>
      <c r="N629" s="5" t="s">
        <v>23</v>
      </c>
      <c r="O629" s="3">
        <v>-62.43</v>
      </c>
      <c r="P629" s="3">
        <v>6.48</v>
      </c>
      <c r="Q629" s="3">
        <v>5.19</v>
      </c>
      <c r="R629" s="5" t="s">
        <v>1052</v>
      </c>
      <c r="S629" s="5" t="s">
        <v>1053</v>
      </c>
      <c r="T629" s="5" t="str">
        <f t="shared" si="55"/>
        <v>Philip Brown</v>
      </c>
      <c r="U629" t="s">
        <v>855</v>
      </c>
      <c r="V629" s="5" t="s">
        <v>74</v>
      </c>
      <c r="W629" s="5" t="s">
        <v>28</v>
      </c>
      <c r="X629" s="5" t="s">
        <v>75</v>
      </c>
      <c r="Y629" s="5" t="s">
        <v>1075</v>
      </c>
      <c r="Z629" s="5" t="s">
        <v>43</v>
      </c>
      <c r="AA629" s="4">
        <v>0.37</v>
      </c>
      <c r="AB629" s="1">
        <v>40073</v>
      </c>
      <c r="AC629" s="1">
        <v>28183</v>
      </c>
      <c r="AD629">
        <f t="shared" si="56"/>
        <v>1</v>
      </c>
      <c r="AE629">
        <f t="shared" ca="1" si="57"/>
        <v>47</v>
      </c>
      <c r="AF629" t="str">
        <f t="shared" ca="1" si="58"/>
        <v>18-64</v>
      </c>
      <c r="AG629" s="3">
        <f t="shared" si="59"/>
        <v>0.2651683636363637</v>
      </c>
      <c r="AH629" t="str">
        <f>_xlfn.IFNA(VLOOKUP(Sales_Transactions[[#This Row],[Order ID]],Returned_Items[#All],2,FALSE),"Not Returned")</f>
        <v>Not Returned</v>
      </c>
    </row>
    <row r="630" spans="1:34" x14ac:dyDescent="0.25">
      <c r="A630">
        <v>34978</v>
      </c>
      <c r="C630" t="s">
        <v>1076</v>
      </c>
      <c r="D630" s="2" t="str">
        <f>TEXT(MID(Sales_Transactions[[#This Row],[Order Date]],2,5),"d/m/yyy")</f>
        <v>4/2/2011</v>
      </c>
      <c r="E630" s="2" t="str">
        <f>TEXT(MID(Sales_Transactions[[#This Row],[Order Date]],2,5),"d")</f>
        <v>4</v>
      </c>
      <c r="F630" s="2" t="str">
        <f>TEXT(MID(Sales_Transactions[[#This Row],[Order Date]],2,5),"m")</f>
        <v>2</v>
      </c>
      <c r="G630" s="2" t="str">
        <f>TEXT(MID(Sales_Transactions[[#This Row],[Order Date]],2,5),"yyy")</f>
        <v>2011</v>
      </c>
      <c r="H630" s="2" t="str">
        <f>TEXT(MID(Sales_Transactions[[#This Row],[Order Date]],2,5),"yyy/m")</f>
        <v>2011/2</v>
      </c>
      <c r="I630" t="s">
        <v>33</v>
      </c>
      <c r="J630">
        <f t="shared" si="54"/>
        <v>4</v>
      </c>
      <c r="K630" s="2">
        <v>49</v>
      </c>
      <c r="L630" s="3">
        <v>165.51</v>
      </c>
      <c r="M630" s="4">
        <v>0.08</v>
      </c>
      <c r="N630" s="5" t="s">
        <v>23</v>
      </c>
      <c r="O630" s="3">
        <v>-269.91000000000003</v>
      </c>
      <c r="P630" s="3">
        <v>3.52</v>
      </c>
      <c r="Q630" s="3">
        <v>6.83</v>
      </c>
      <c r="R630" s="5" t="s">
        <v>53</v>
      </c>
      <c r="S630" s="5" t="s">
        <v>54</v>
      </c>
      <c r="T630" s="5" t="str">
        <f t="shared" si="55"/>
        <v>Carlos Soltero</v>
      </c>
      <c r="U630" t="s">
        <v>855</v>
      </c>
      <c r="V630" s="5" t="s">
        <v>37</v>
      </c>
      <c r="W630" s="5" t="s">
        <v>28</v>
      </c>
      <c r="X630" s="5" t="s">
        <v>41</v>
      </c>
      <c r="Y630" s="5" t="s">
        <v>1077</v>
      </c>
      <c r="Z630" s="5" t="s">
        <v>43</v>
      </c>
      <c r="AA630" s="4">
        <v>0.38</v>
      </c>
      <c r="AB630" s="1">
        <v>40580</v>
      </c>
      <c r="AC630" s="1">
        <v>27897</v>
      </c>
      <c r="AD630">
        <f t="shared" si="56"/>
        <v>2</v>
      </c>
      <c r="AE630">
        <f t="shared" ca="1" si="57"/>
        <v>48</v>
      </c>
      <c r="AF630" t="str">
        <f t="shared" ca="1" si="58"/>
        <v>18-64</v>
      </c>
      <c r="AG630" s="3">
        <f t="shared" si="59"/>
        <v>0.21116702040816326</v>
      </c>
      <c r="AH630" t="str">
        <f>_xlfn.IFNA(VLOOKUP(Sales_Transactions[[#This Row],[Order ID]],Returned_Items[#All],2,FALSE),"Not Returned")</f>
        <v>Not Returned</v>
      </c>
    </row>
    <row r="631" spans="1:34" x14ac:dyDescent="0.25">
      <c r="A631">
        <v>35141</v>
      </c>
      <c r="C631" t="s">
        <v>1078</v>
      </c>
      <c r="D631" s="2" t="str">
        <f>TEXT(MID(Sales_Transactions[[#This Row],[Order Date]],2,5),"d/m/yyy")</f>
        <v>11/9/2010</v>
      </c>
      <c r="E631" s="2" t="str">
        <f>TEXT(MID(Sales_Transactions[[#This Row],[Order Date]],2,5),"d")</f>
        <v>11</v>
      </c>
      <c r="F631" s="2" t="str">
        <f>TEXT(MID(Sales_Transactions[[#This Row],[Order Date]],2,5),"m")</f>
        <v>9</v>
      </c>
      <c r="G631" s="2" t="str">
        <f>TEXT(MID(Sales_Transactions[[#This Row],[Order Date]],2,5),"yyy")</f>
        <v>2010</v>
      </c>
      <c r="H631" s="2" t="str">
        <f>TEXT(MID(Sales_Transactions[[#This Row],[Order Date]],2,5),"yyy/m")</f>
        <v>2010/9</v>
      </c>
      <c r="I631" t="s">
        <v>78</v>
      </c>
      <c r="J631">
        <f t="shared" si="54"/>
        <v>3</v>
      </c>
      <c r="K631" s="2">
        <v>29</v>
      </c>
      <c r="L631" s="3">
        <v>2046.81</v>
      </c>
      <c r="M631" s="4">
        <v>0.02</v>
      </c>
      <c r="N631" s="5" t="s">
        <v>23</v>
      </c>
      <c r="O631" s="3">
        <v>469.28</v>
      </c>
      <c r="P631" s="3">
        <v>67.28</v>
      </c>
      <c r="Q631" s="3">
        <v>19.989999999999998</v>
      </c>
      <c r="R631" s="5" t="s">
        <v>902</v>
      </c>
      <c r="S631" s="5" t="s">
        <v>903</v>
      </c>
      <c r="T631" s="5" t="str">
        <f t="shared" si="55"/>
        <v>Jennifer Braxton</v>
      </c>
      <c r="U631" t="s">
        <v>855</v>
      </c>
      <c r="V631" s="5" t="s">
        <v>27</v>
      </c>
      <c r="W631" s="5" t="s">
        <v>28</v>
      </c>
      <c r="X631" s="5" t="s">
        <v>41</v>
      </c>
      <c r="Y631" s="5" t="s">
        <v>1079</v>
      </c>
      <c r="Z631" s="5" t="s">
        <v>43</v>
      </c>
      <c r="AA631" s="4">
        <v>0.4</v>
      </c>
      <c r="AB631" s="1">
        <v>40433</v>
      </c>
      <c r="AC631" s="1">
        <v>27433</v>
      </c>
      <c r="AD631">
        <f t="shared" si="56"/>
        <v>1</v>
      </c>
      <c r="AE631">
        <f t="shared" ca="1" si="57"/>
        <v>49</v>
      </c>
      <c r="AF631" t="str">
        <f t="shared" ca="1" si="58"/>
        <v>18-64</v>
      </c>
      <c r="AG631" s="3">
        <f t="shared" si="59"/>
        <v>3.0088463448275857</v>
      </c>
      <c r="AH631" t="str">
        <f>_xlfn.IFNA(VLOOKUP(Sales_Transactions[[#This Row],[Order ID]],Returned_Items[#All],2,FALSE),"Not Returned")</f>
        <v>Not Returned</v>
      </c>
    </row>
    <row r="632" spans="1:34" x14ac:dyDescent="0.25">
      <c r="A632">
        <v>35300</v>
      </c>
      <c r="C632" t="s">
        <v>1080</v>
      </c>
      <c r="D632" s="2" t="str">
        <f>TEXT(MID(Sales_Transactions[[#This Row],[Order Date]],2,5),"d/m/yyy")</f>
        <v>2/3/2010</v>
      </c>
      <c r="E632" s="2" t="str">
        <f>TEXT(MID(Sales_Transactions[[#This Row],[Order Date]],2,5),"d")</f>
        <v>2</v>
      </c>
      <c r="F632" s="2" t="str">
        <f>TEXT(MID(Sales_Transactions[[#This Row],[Order Date]],2,5),"m")</f>
        <v>3</v>
      </c>
      <c r="G632" s="2" t="str">
        <f>TEXT(MID(Sales_Transactions[[#This Row],[Order Date]],2,5),"yyy")</f>
        <v>2010</v>
      </c>
      <c r="H632" s="2" t="str">
        <f>TEXT(MID(Sales_Transactions[[#This Row],[Order Date]],2,5),"yyy/m")</f>
        <v>2010/3</v>
      </c>
      <c r="I632" t="s">
        <v>78</v>
      </c>
      <c r="J632">
        <f t="shared" si="54"/>
        <v>3</v>
      </c>
      <c r="K632" s="2">
        <v>10</v>
      </c>
      <c r="L632" s="3">
        <v>28.81</v>
      </c>
      <c r="M632" s="4">
        <v>0.02</v>
      </c>
      <c r="N632" s="5" t="s">
        <v>23</v>
      </c>
      <c r="O632" s="3">
        <v>7.15</v>
      </c>
      <c r="P632" s="3">
        <v>2.89</v>
      </c>
      <c r="Q632" s="3">
        <v>0.49</v>
      </c>
      <c r="R632" s="5" t="s">
        <v>967</v>
      </c>
      <c r="S632" s="5" t="s">
        <v>968</v>
      </c>
      <c r="T632" s="5" t="str">
        <f t="shared" si="55"/>
        <v>Dan Reichenbach</v>
      </c>
      <c r="U632" t="s">
        <v>855</v>
      </c>
      <c r="V632" s="5" t="s">
        <v>47</v>
      </c>
      <c r="W632" s="5" t="s">
        <v>28</v>
      </c>
      <c r="X632" s="5" t="s">
        <v>115</v>
      </c>
      <c r="Y632" s="5" t="s">
        <v>1081</v>
      </c>
      <c r="Z632" s="5" t="s">
        <v>43</v>
      </c>
      <c r="AA632" s="4">
        <v>0.38</v>
      </c>
      <c r="AB632" s="1">
        <v>40240</v>
      </c>
      <c r="AC632" s="1">
        <v>27753</v>
      </c>
      <c r="AD632">
        <f t="shared" si="56"/>
        <v>1</v>
      </c>
      <c r="AE632">
        <f t="shared" ca="1" si="57"/>
        <v>48</v>
      </c>
      <c r="AF632" t="str">
        <f t="shared" ca="1" si="58"/>
        <v>18-64</v>
      </c>
      <c r="AG632" s="3">
        <f t="shared" si="59"/>
        <v>0.33794219999999997</v>
      </c>
      <c r="AH632" t="str">
        <f>_xlfn.IFNA(VLOOKUP(Sales_Transactions[[#This Row],[Order ID]],Returned_Items[#All],2,FALSE),"Not Returned")</f>
        <v>Not Returned</v>
      </c>
    </row>
    <row r="633" spans="1:34" x14ac:dyDescent="0.25">
      <c r="A633">
        <v>35300</v>
      </c>
      <c r="C633" t="s">
        <v>1080</v>
      </c>
      <c r="D633" s="2" t="str">
        <f>TEXT(MID(Sales_Transactions[[#This Row],[Order Date]],2,5),"d/m/yyy")</f>
        <v>2/3/2010</v>
      </c>
      <c r="E633" s="2" t="str">
        <f>TEXT(MID(Sales_Transactions[[#This Row],[Order Date]],2,5),"d")</f>
        <v>2</v>
      </c>
      <c r="F633" s="2" t="str">
        <f>TEXT(MID(Sales_Transactions[[#This Row],[Order Date]],2,5),"m")</f>
        <v>3</v>
      </c>
      <c r="G633" s="2" t="str">
        <f>TEXT(MID(Sales_Transactions[[#This Row],[Order Date]],2,5),"yyy")</f>
        <v>2010</v>
      </c>
      <c r="H633" s="2" t="str">
        <f>TEXT(MID(Sales_Transactions[[#This Row],[Order Date]],2,5),"yyy/m")</f>
        <v>2010/3</v>
      </c>
      <c r="I633" t="s">
        <v>78</v>
      </c>
      <c r="J633">
        <f t="shared" si="54"/>
        <v>3</v>
      </c>
      <c r="K633" s="2">
        <v>35</v>
      </c>
      <c r="L633" s="3">
        <v>1445.6</v>
      </c>
      <c r="M633" s="4">
        <v>0.08</v>
      </c>
      <c r="N633" s="5" t="s">
        <v>23</v>
      </c>
      <c r="O633" s="3">
        <v>126.03</v>
      </c>
      <c r="P633" s="3">
        <v>41.32</v>
      </c>
      <c r="Q633" s="3">
        <v>8.66</v>
      </c>
      <c r="R633" s="5" t="s">
        <v>967</v>
      </c>
      <c r="S633" s="5" t="s">
        <v>968</v>
      </c>
      <c r="T633" s="5" t="str">
        <f t="shared" si="55"/>
        <v>Dan Reichenbach</v>
      </c>
      <c r="U633" t="s">
        <v>855</v>
      </c>
      <c r="V633" s="5" t="s">
        <v>47</v>
      </c>
      <c r="W633" s="5" t="s">
        <v>57</v>
      </c>
      <c r="X633" s="5" t="s">
        <v>58</v>
      </c>
      <c r="Y633" s="5" t="s">
        <v>1082</v>
      </c>
      <c r="Z633" s="5" t="s">
        <v>56</v>
      </c>
      <c r="AA633" s="4">
        <v>0.76</v>
      </c>
      <c r="AB633" s="1">
        <v>40242</v>
      </c>
      <c r="AC633" s="1">
        <v>27438</v>
      </c>
      <c r="AD633">
        <f t="shared" si="56"/>
        <v>3</v>
      </c>
      <c r="AE633">
        <f t="shared" ca="1" si="57"/>
        <v>49</v>
      </c>
      <c r="AF633" t="str">
        <f t="shared" ca="1" si="58"/>
        <v>18-64</v>
      </c>
      <c r="AG633" s="3">
        <f t="shared" si="59"/>
        <v>1.427055542857143</v>
      </c>
      <c r="AH633" t="str">
        <f>_xlfn.IFNA(VLOOKUP(Sales_Transactions[[#This Row],[Order ID]],Returned_Items[#All],2,FALSE),"Not Returned")</f>
        <v>Not Returned</v>
      </c>
    </row>
    <row r="634" spans="1:34" x14ac:dyDescent="0.25">
      <c r="A634">
        <v>35300</v>
      </c>
      <c r="C634" t="s">
        <v>1080</v>
      </c>
      <c r="D634" s="2" t="str">
        <f>TEXT(MID(Sales_Transactions[[#This Row],[Order Date]],2,5),"d/m/yyy")</f>
        <v>2/3/2010</v>
      </c>
      <c r="E634" s="2" t="str">
        <f>TEXT(MID(Sales_Transactions[[#This Row],[Order Date]],2,5),"d")</f>
        <v>2</v>
      </c>
      <c r="F634" s="2" t="str">
        <f>TEXT(MID(Sales_Transactions[[#This Row],[Order Date]],2,5),"m")</f>
        <v>3</v>
      </c>
      <c r="G634" s="2" t="str">
        <f>TEXT(MID(Sales_Transactions[[#This Row],[Order Date]],2,5),"yyy")</f>
        <v>2010</v>
      </c>
      <c r="H634" s="2" t="str">
        <f>TEXT(MID(Sales_Transactions[[#This Row],[Order Date]],2,5),"yyy/m")</f>
        <v>2010/3</v>
      </c>
      <c r="I634" t="s">
        <v>78</v>
      </c>
      <c r="J634">
        <f t="shared" si="54"/>
        <v>3</v>
      </c>
      <c r="K634" s="2">
        <v>13</v>
      </c>
      <c r="L634" s="3">
        <v>119.03</v>
      </c>
      <c r="M634" s="4">
        <v>0.06</v>
      </c>
      <c r="N634" s="5" t="s">
        <v>23</v>
      </c>
      <c r="O634" s="3">
        <v>29.62</v>
      </c>
      <c r="P634" s="3">
        <v>8.9499999999999993</v>
      </c>
      <c r="Q634" s="3">
        <v>2.0099999999999998</v>
      </c>
      <c r="R634" s="5" t="s">
        <v>967</v>
      </c>
      <c r="S634" s="5" t="s">
        <v>968</v>
      </c>
      <c r="T634" s="5" t="str">
        <f t="shared" si="55"/>
        <v>Dan Reichenbach</v>
      </c>
      <c r="U634" t="s">
        <v>855</v>
      </c>
      <c r="V634" s="5" t="s">
        <v>47</v>
      </c>
      <c r="W634" s="5" t="s">
        <v>28</v>
      </c>
      <c r="X634" s="5" t="s">
        <v>75</v>
      </c>
      <c r="Y634" s="5" t="s">
        <v>1083</v>
      </c>
      <c r="Z634" s="5" t="s">
        <v>84</v>
      </c>
      <c r="AA634" s="4">
        <v>0.39</v>
      </c>
      <c r="AB634" s="1">
        <v>40240</v>
      </c>
      <c r="AC634" s="1">
        <v>27520</v>
      </c>
      <c r="AD634">
        <f t="shared" si="56"/>
        <v>1</v>
      </c>
      <c r="AE634">
        <f t="shared" ca="1" si="57"/>
        <v>49</v>
      </c>
      <c r="AF634" t="str">
        <f t="shared" ca="1" si="58"/>
        <v>18-64</v>
      </c>
      <c r="AG634" s="3">
        <f t="shared" si="59"/>
        <v>0.84266384615384615</v>
      </c>
      <c r="AH634" t="str">
        <f>_xlfn.IFNA(VLOOKUP(Sales_Transactions[[#This Row],[Order ID]],Returned_Items[#All],2,FALSE),"Not Returned")</f>
        <v>Not Returned</v>
      </c>
    </row>
    <row r="635" spans="1:34" x14ac:dyDescent="0.25">
      <c r="A635">
        <v>35558</v>
      </c>
      <c r="C635" t="s">
        <v>1084</v>
      </c>
      <c r="D635" s="2" t="str">
        <f>TEXT(MID(Sales_Transactions[[#This Row],[Order Date]],2,5),"d/m/yyy")</f>
        <v>15/9/2009</v>
      </c>
      <c r="E635" s="2" t="str">
        <f>TEXT(MID(Sales_Transactions[[#This Row],[Order Date]],2,5),"d")</f>
        <v>15</v>
      </c>
      <c r="F635" s="2" t="str">
        <f>TEXT(MID(Sales_Transactions[[#This Row],[Order Date]],2,5),"m")</f>
        <v>9</v>
      </c>
      <c r="G635" s="2" t="str">
        <f>TEXT(MID(Sales_Transactions[[#This Row],[Order Date]],2,5),"yyy")</f>
        <v>2009</v>
      </c>
      <c r="H635" s="2" t="str">
        <f>TEXT(MID(Sales_Transactions[[#This Row],[Order Date]],2,5),"yyy/m")</f>
        <v>2009/9</v>
      </c>
      <c r="I635" t="s">
        <v>101</v>
      </c>
      <c r="J635">
        <f t="shared" si="54"/>
        <v>1</v>
      </c>
      <c r="K635" s="2">
        <v>2</v>
      </c>
      <c r="L635" s="3">
        <v>34.880000000000003</v>
      </c>
      <c r="M635" s="4">
        <v>0.09</v>
      </c>
      <c r="N635" s="5" t="s">
        <v>23</v>
      </c>
      <c r="O635" s="3">
        <v>-22.12</v>
      </c>
      <c r="P635" s="3">
        <v>13.79</v>
      </c>
      <c r="Q635" s="3">
        <v>8.7799999999999994</v>
      </c>
      <c r="R635" s="5" t="s">
        <v>53</v>
      </c>
      <c r="S635" s="5" t="s">
        <v>54</v>
      </c>
      <c r="T635" s="5" t="str">
        <f t="shared" si="55"/>
        <v>Carlos Soltero</v>
      </c>
      <c r="U635" t="s">
        <v>855</v>
      </c>
      <c r="V635" s="5" t="s">
        <v>37</v>
      </c>
      <c r="W635" s="5" t="s">
        <v>57</v>
      </c>
      <c r="X635" s="5" t="s">
        <v>58</v>
      </c>
      <c r="Y635" s="5" t="s">
        <v>1085</v>
      </c>
      <c r="Z635" s="5" t="s">
        <v>43</v>
      </c>
      <c r="AA635" s="4">
        <v>0.43</v>
      </c>
      <c r="AB635" s="1">
        <v>40073</v>
      </c>
      <c r="AC635" s="1">
        <v>27906</v>
      </c>
      <c r="AD635">
        <f t="shared" si="56"/>
        <v>2</v>
      </c>
      <c r="AE635">
        <f t="shared" ca="1" si="57"/>
        <v>48</v>
      </c>
      <c r="AF635" t="str">
        <f t="shared" ca="1" si="58"/>
        <v>18-64</v>
      </c>
      <c r="AG635" s="3">
        <f t="shared" si="59"/>
        <v>11.2787945</v>
      </c>
      <c r="AH635" t="str">
        <f>_xlfn.IFNA(VLOOKUP(Sales_Transactions[[#This Row],[Order ID]],Returned_Items[#All],2,FALSE),"Not Returned")</f>
        <v>Not Returned</v>
      </c>
    </row>
    <row r="636" spans="1:34" x14ac:dyDescent="0.25">
      <c r="A636">
        <v>36293</v>
      </c>
      <c r="C636" t="s">
        <v>1086</v>
      </c>
      <c r="D636" s="2" t="str">
        <f>TEXT(MID(Sales_Transactions[[#This Row],[Order Date]],2,5),"d/m/yyy")</f>
        <v>30/12/2010</v>
      </c>
      <c r="E636" s="2" t="str">
        <f>TEXT(MID(Sales_Transactions[[#This Row],[Order Date]],2,5),"d")</f>
        <v>30</v>
      </c>
      <c r="F636" s="2" t="str">
        <f>TEXT(MID(Sales_Transactions[[#This Row],[Order Date]],2,5),"m")</f>
        <v>12</v>
      </c>
      <c r="G636" s="2" t="str">
        <f>TEXT(MID(Sales_Transactions[[#This Row],[Order Date]],2,5),"yyy")</f>
        <v>2010</v>
      </c>
      <c r="H636" s="2" t="str">
        <f>TEXT(MID(Sales_Transactions[[#This Row],[Order Date]],2,5),"yyy/m")</f>
        <v>2010/12</v>
      </c>
      <c r="I636" t="s">
        <v>78</v>
      </c>
      <c r="J636">
        <f t="shared" si="54"/>
        <v>3</v>
      </c>
      <c r="K636" s="2">
        <v>13</v>
      </c>
      <c r="L636" s="3">
        <v>1272.83</v>
      </c>
      <c r="M636" s="4">
        <v>0.04</v>
      </c>
      <c r="N636" s="5" t="s">
        <v>23</v>
      </c>
      <c r="O636" s="3">
        <v>250.47</v>
      </c>
      <c r="P636" s="3">
        <v>100.98</v>
      </c>
      <c r="Q636" s="3">
        <v>7.18</v>
      </c>
      <c r="R636" s="5" t="s">
        <v>53</v>
      </c>
      <c r="S636" s="5" t="s">
        <v>54</v>
      </c>
      <c r="T636" s="5" t="str">
        <f t="shared" si="55"/>
        <v>Carlos Soltero</v>
      </c>
      <c r="U636" t="s">
        <v>855</v>
      </c>
      <c r="V636" s="5" t="s">
        <v>27</v>
      </c>
      <c r="W636" s="5" t="s">
        <v>48</v>
      </c>
      <c r="X636" s="5" t="s">
        <v>87</v>
      </c>
      <c r="Y636" s="5" t="s">
        <v>1087</v>
      </c>
      <c r="Z636" s="5" t="s">
        <v>43</v>
      </c>
      <c r="AA636" s="4">
        <v>0.4</v>
      </c>
      <c r="AB636" s="1">
        <v>40553</v>
      </c>
      <c r="AC636" s="1">
        <v>27923</v>
      </c>
      <c r="AD636">
        <f t="shared" si="56"/>
        <v>11</v>
      </c>
      <c r="AE636">
        <f t="shared" ca="1" si="57"/>
        <v>48</v>
      </c>
      <c r="AF636" t="str">
        <f t="shared" ca="1" si="58"/>
        <v>18-64</v>
      </c>
      <c r="AG636" s="3">
        <f t="shared" si="59"/>
        <v>8.3168929230769226</v>
      </c>
      <c r="AH636" t="str">
        <f>_xlfn.IFNA(VLOOKUP(Sales_Transactions[[#This Row],[Order ID]],Returned_Items[#All],2,FALSE),"Not Returned")</f>
        <v>Not Returned</v>
      </c>
    </row>
    <row r="637" spans="1:34" x14ac:dyDescent="0.25">
      <c r="A637">
        <v>36293</v>
      </c>
      <c r="C637" t="s">
        <v>1086</v>
      </c>
      <c r="D637" s="2" t="str">
        <f>TEXT(MID(Sales_Transactions[[#This Row],[Order Date]],2,5),"d/m/yyy")</f>
        <v>30/12/2010</v>
      </c>
      <c r="E637" s="2" t="str">
        <f>TEXT(MID(Sales_Transactions[[#This Row],[Order Date]],2,5),"d")</f>
        <v>30</v>
      </c>
      <c r="F637" s="2" t="str">
        <f>TEXT(MID(Sales_Transactions[[#This Row],[Order Date]],2,5),"m")</f>
        <v>12</v>
      </c>
      <c r="G637" s="2" t="str">
        <f>TEXT(MID(Sales_Transactions[[#This Row],[Order Date]],2,5),"yyy")</f>
        <v>2010</v>
      </c>
      <c r="H637" s="2" t="str">
        <f>TEXT(MID(Sales_Transactions[[#This Row],[Order Date]],2,5),"yyy/m")</f>
        <v>2010/12</v>
      </c>
      <c r="I637" t="s">
        <v>78</v>
      </c>
      <c r="J637">
        <f t="shared" si="54"/>
        <v>3</v>
      </c>
      <c r="K637" s="2">
        <v>25</v>
      </c>
      <c r="L637" s="3">
        <v>165.36</v>
      </c>
      <c r="M637" s="4">
        <v>0.09</v>
      </c>
      <c r="N637" s="5" t="s">
        <v>67</v>
      </c>
      <c r="O637" s="3">
        <v>-94.79</v>
      </c>
      <c r="P637" s="3">
        <v>6.48</v>
      </c>
      <c r="Q637" s="3">
        <v>7.49</v>
      </c>
      <c r="R637" s="5" t="s">
        <v>53</v>
      </c>
      <c r="S637" s="5" t="s">
        <v>54</v>
      </c>
      <c r="T637" s="5" t="str">
        <f t="shared" si="55"/>
        <v>Carlos Soltero</v>
      </c>
      <c r="U637" t="s">
        <v>855</v>
      </c>
      <c r="V637" s="5" t="s">
        <v>27</v>
      </c>
      <c r="W637" s="5" t="s">
        <v>28</v>
      </c>
      <c r="X637" s="5" t="s">
        <v>75</v>
      </c>
      <c r="Y637" s="5" t="s">
        <v>1088</v>
      </c>
      <c r="Z637" s="5" t="s">
        <v>43</v>
      </c>
      <c r="AA637" s="4">
        <v>0.37</v>
      </c>
      <c r="AB637" s="1">
        <v>40557</v>
      </c>
      <c r="AC637" s="1">
        <v>27986</v>
      </c>
      <c r="AD637">
        <f t="shared" si="56"/>
        <v>15</v>
      </c>
      <c r="AE637">
        <f t="shared" ca="1" si="57"/>
        <v>47</v>
      </c>
      <c r="AF637" t="str">
        <f t="shared" ca="1" si="58"/>
        <v>18-64</v>
      </c>
      <c r="AG637" s="3">
        <f t="shared" si="59"/>
        <v>0.55856672000000007</v>
      </c>
      <c r="AH637" t="str">
        <f>_xlfn.IFNA(VLOOKUP(Sales_Transactions[[#This Row],[Order ID]],Returned_Items[#All],2,FALSE),"Not Returned")</f>
        <v>Not Returned</v>
      </c>
    </row>
    <row r="638" spans="1:34" x14ac:dyDescent="0.25">
      <c r="A638">
        <v>36516</v>
      </c>
      <c r="C638" t="s">
        <v>1089</v>
      </c>
      <c r="D638" s="2" t="str">
        <f>TEXT(MID(Sales_Transactions[[#This Row],[Order Date]],2,5),"d/m/yyy")</f>
        <v>25/7/2011</v>
      </c>
      <c r="E638" s="2" t="str">
        <f>TEXT(MID(Sales_Transactions[[#This Row],[Order Date]],2,5),"d")</f>
        <v>25</v>
      </c>
      <c r="F638" s="2" t="str">
        <f>TEXT(MID(Sales_Transactions[[#This Row],[Order Date]],2,5),"m")</f>
        <v>7</v>
      </c>
      <c r="G638" s="2" t="str">
        <f>TEXT(MID(Sales_Transactions[[#This Row],[Order Date]],2,5),"yyy")</f>
        <v>2011</v>
      </c>
      <c r="H638" s="2" t="str">
        <f>TEXT(MID(Sales_Transactions[[#This Row],[Order Date]],2,5),"yyy/m")</f>
        <v>2011/7</v>
      </c>
      <c r="I638" t="s">
        <v>78</v>
      </c>
      <c r="J638">
        <f t="shared" si="54"/>
        <v>3</v>
      </c>
      <c r="K638" s="2">
        <v>9</v>
      </c>
      <c r="L638" s="3">
        <v>883.37</v>
      </c>
      <c r="M638" s="4">
        <v>0.1</v>
      </c>
      <c r="N638" s="5" t="s">
        <v>23</v>
      </c>
      <c r="O638" s="3">
        <v>51.3</v>
      </c>
      <c r="P638" s="3">
        <v>100.98</v>
      </c>
      <c r="Q638" s="3">
        <v>7.18</v>
      </c>
      <c r="R638" s="5" t="s">
        <v>906</v>
      </c>
      <c r="S638" s="5" t="s">
        <v>907</v>
      </c>
      <c r="T638" s="5" t="str">
        <f t="shared" si="55"/>
        <v>Giulietta Baptist</v>
      </c>
      <c r="U638" t="s">
        <v>855</v>
      </c>
      <c r="V638" s="5" t="s">
        <v>74</v>
      </c>
      <c r="W638" s="5" t="s">
        <v>48</v>
      </c>
      <c r="X638" s="5" t="s">
        <v>87</v>
      </c>
      <c r="Y638" s="5" t="s">
        <v>1087</v>
      </c>
      <c r="Z638" s="5" t="s">
        <v>43</v>
      </c>
      <c r="AA638" s="4">
        <v>0.4</v>
      </c>
      <c r="AB638" s="1">
        <v>40752</v>
      </c>
      <c r="AC638" s="1">
        <v>28116</v>
      </c>
      <c r="AD638">
        <f t="shared" si="56"/>
        <v>3</v>
      </c>
      <c r="AE638">
        <f t="shared" ca="1" si="57"/>
        <v>47</v>
      </c>
      <c r="AF638" t="str">
        <f t="shared" ca="1" si="58"/>
        <v>18-64</v>
      </c>
      <c r="AG638" s="3">
        <f t="shared" si="59"/>
        <v>12.006557777777779</v>
      </c>
      <c r="AH638" t="str">
        <f>_xlfn.IFNA(VLOOKUP(Sales_Transactions[[#This Row],[Order ID]],Returned_Items[#All],2,FALSE),"Not Returned")</f>
        <v>Not Returned</v>
      </c>
    </row>
    <row r="639" spans="1:34" x14ac:dyDescent="0.25">
      <c r="A639">
        <v>36677</v>
      </c>
      <c r="C639" t="s">
        <v>1090</v>
      </c>
      <c r="D639" s="2" t="str">
        <f>TEXT(MID(Sales_Transactions[[#This Row],[Order Date]],2,5),"d/m/yyy")</f>
        <v>23/12/2009</v>
      </c>
      <c r="E639" s="2" t="str">
        <f>TEXT(MID(Sales_Transactions[[#This Row],[Order Date]],2,5),"d")</f>
        <v>23</v>
      </c>
      <c r="F639" s="2" t="str">
        <f>TEXT(MID(Sales_Transactions[[#This Row],[Order Date]],2,5),"m")</f>
        <v>12</v>
      </c>
      <c r="G639" s="2" t="str">
        <f>TEXT(MID(Sales_Transactions[[#This Row],[Order Date]],2,5),"yyy")</f>
        <v>2009</v>
      </c>
      <c r="H639" s="2" t="str">
        <f>TEXT(MID(Sales_Transactions[[#This Row],[Order Date]],2,5),"yyy/m")</f>
        <v>2009/12</v>
      </c>
      <c r="I639" t="s">
        <v>22</v>
      </c>
      <c r="J639">
        <f t="shared" si="54"/>
        <v>2</v>
      </c>
      <c r="K639" s="2">
        <v>38</v>
      </c>
      <c r="L639" s="3">
        <v>23255.61</v>
      </c>
      <c r="M639" s="4">
        <v>0</v>
      </c>
      <c r="N639" s="5" t="s">
        <v>23</v>
      </c>
      <c r="O639" s="3">
        <v>-734.33</v>
      </c>
      <c r="P639" s="3">
        <v>599.99</v>
      </c>
      <c r="Q639" s="3">
        <v>24.49</v>
      </c>
      <c r="R639" s="5" t="s">
        <v>148</v>
      </c>
      <c r="S639" s="5" t="s">
        <v>472</v>
      </c>
      <c r="T639" s="5" t="str">
        <f t="shared" si="55"/>
        <v>Jack Lebron</v>
      </c>
      <c r="U639" t="s">
        <v>855</v>
      </c>
      <c r="V639" s="5" t="s">
        <v>47</v>
      </c>
      <c r="W639" s="5" t="s">
        <v>48</v>
      </c>
      <c r="X639" s="5" t="s">
        <v>131</v>
      </c>
      <c r="Y639" s="5" t="s">
        <v>1091</v>
      </c>
      <c r="Z639" s="5" t="s">
        <v>31</v>
      </c>
      <c r="AA639" s="4">
        <v>0.44</v>
      </c>
      <c r="AB639" s="1">
        <v>40172</v>
      </c>
      <c r="AC639" s="1">
        <v>27986</v>
      </c>
      <c r="AD639">
        <f t="shared" si="56"/>
        <v>2</v>
      </c>
      <c r="AE639">
        <f t="shared" ca="1" si="57"/>
        <v>47</v>
      </c>
      <c r="AF639" t="str">
        <f t="shared" ca="1" si="58"/>
        <v>18-64</v>
      </c>
      <c r="AG639" s="3">
        <f t="shared" si="59"/>
        <v>16.433684210526316</v>
      </c>
      <c r="AH639" t="str">
        <f>_xlfn.IFNA(VLOOKUP(Sales_Transactions[[#This Row],[Order ID]],Returned_Items[#All],2,FALSE),"Not Returned")</f>
        <v>Not Returned</v>
      </c>
    </row>
    <row r="640" spans="1:34" x14ac:dyDescent="0.25">
      <c r="A640">
        <v>37185</v>
      </c>
      <c r="C640" t="s">
        <v>1092</v>
      </c>
      <c r="D640" s="2" t="str">
        <f>TEXT(MID(Sales_Transactions[[#This Row],[Order Date]],2,5),"d/m/yyy")</f>
        <v>31/10/2012</v>
      </c>
      <c r="E640" s="2" t="str">
        <f>TEXT(MID(Sales_Transactions[[#This Row],[Order Date]],2,5),"d")</f>
        <v>31</v>
      </c>
      <c r="F640" s="2" t="str">
        <f>TEXT(MID(Sales_Transactions[[#This Row],[Order Date]],2,5),"m")</f>
        <v>10</v>
      </c>
      <c r="G640" s="2" t="str">
        <f>TEXT(MID(Sales_Transactions[[#This Row],[Order Date]],2,5),"yyy")</f>
        <v>2012</v>
      </c>
      <c r="H640" s="2" t="str">
        <f>TEXT(MID(Sales_Transactions[[#This Row],[Order Date]],2,5),"yyy/m")</f>
        <v>2012/10</v>
      </c>
      <c r="I640" t="s">
        <v>33</v>
      </c>
      <c r="J640">
        <f t="shared" si="54"/>
        <v>4</v>
      </c>
      <c r="K640" s="2">
        <v>8</v>
      </c>
      <c r="L640" s="3">
        <v>23.19</v>
      </c>
      <c r="M640" s="4">
        <v>0.02</v>
      </c>
      <c r="N640" s="5" t="s">
        <v>23</v>
      </c>
      <c r="O640" s="3">
        <v>-13.27</v>
      </c>
      <c r="P640" s="3">
        <v>2.6</v>
      </c>
      <c r="Q640" s="3">
        <v>2.4</v>
      </c>
      <c r="R640" s="5" t="s">
        <v>898</v>
      </c>
      <c r="S640" s="5" t="s">
        <v>899</v>
      </c>
      <c r="T640" s="5" t="str">
        <f t="shared" si="55"/>
        <v>Guy Armstrong</v>
      </c>
      <c r="U640" t="s">
        <v>855</v>
      </c>
      <c r="V640" s="5" t="s">
        <v>47</v>
      </c>
      <c r="W640" s="5" t="s">
        <v>28</v>
      </c>
      <c r="X640" s="5" t="s">
        <v>124</v>
      </c>
      <c r="Y640" s="5" t="s">
        <v>645</v>
      </c>
      <c r="Z640" s="5" t="s">
        <v>84</v>
      </c>
      <c r="AA640" s="4">
        <v>0.57999999999999996</v>
      </c>
      <c r="AB640" s="1">
        <v>41214</v>
      </c>
      <c r="AC640" s="1">
        <v>27831</v>
      </c>
      <c r="AD640">
        <f t="shared" si="56"/>
        <v>1</v>
      </c>
      <c r="AE640">
        <f t="shared" ca="1" si="57"/>
        <v>48</v>
      </c>
      <c r="AF640" t="str">
        <f t="shared" ca="1" si="58"/>
        <v>18-64</v>
      </c>
      <c r="AG640" s="3">
        <f t="shared" si="59"/>
        <v>0.62493500000000002</v>
      </c>
      <c r="AH640" t="str">
        <f>_xlfn.IFNA(VLOOKUP(Sales_Transactions[[#This Row],[Order ID]],Returned_Items[#All],2,FALSE),"Not Returned")</f>
        <v>Not Returned</v>
      </c>
    </row>
    <row r="641" spans="1:34" x14ac:dyDescent="0.25">
      <c r="A641">
        <v>37888</v>
      </c>
      <c r="C641" t="s">
        <v>1093</v>
      </c>
      <c r="D641" s="2" t="str">
        <f>TEXT(MID(Sales_Transactions[[#This Row],[Order Date]],2,5),"d/m/yyy")</f>
        <v>22/12/2009</v>
      </c>
      <c r="E641" s="2" t="str">
        <f>TEXT(MID(Sales_Transactions[[#This Row],[Order Date]],2,5),"d")</f>
        <v>22</v>
      </c>
      <c r="F641" s="2" t="str">
        <f>TEXT(MID(Sales_Transactions[[#This Row],[Order Date]],2,5),"m")</f>
        <v>12</v>
      </c>
      <c r="G641" s="2" t="str">
        <f>TEXT(MID(Sales_Transactions[[#This Row],[Order Date]],2,5),"yyy")</f>
        <v>2009</v>
      </c>
      <c r="H641" s="2" t="str">
        <f>TEXT(MID(Sales_Transactions[[#This Row],[Order Date]],2,5),"yyy/m")</f>
        <v>2009/12</v>
      </c>
      <c r="I641" t="s">
        <v>101</v>
      </c>
      <c r="J641">
        <f t="shared" si="54"/>
        <v>1</v>
      </c>
      <c r="K641" s="2">
        <v>31</v>
      </c>
      <c r="L641" s="3">
        <v>639.19000000000005</v>
      </c>
      <c r="M641" s="4">
        <v>0.09</v>
      </c>
      <c r="N641" s="5" t="s">
        <v>23</v>
      </c>
      <c r="O641" s="3">
        <v>274.89999999999998</v>
      </c>
      <c r="P641" s="3">
        <v>20.98</v>
      </c>
      <c r="Q641" s="3">
        <v>1.49</v>
      </c>
      <c r="R641" s="5" t="s">
        <v>946</v>
      </c>
      <c r="S641" s="5" t="s">
        <v>947</v>
      </c>
      <c r="T641" s="5" t="str">
        <f t="shared" si="55"/>
        <v>Hilary Holden</v>
      </c>
      <c r="U641" t="s">
        <v>855</v>
      </c>
      <c r="V641" s="5" t="s">
        <v>47</v>
      </c>
      <c r="W641" s="5" t="s">
        <v>28</v>
      </c>
      <c r="X641" s="5" t="s">
        <v>41</v>
      </c>
      <c r="Y641" s="5" t="s">
        <v>1094</v>
      </c>
      <c r="Z641" s="5" t="s">
        <v>43</v>
      </c>
      <c r="AA641" s="4">
        <v>0.35</v>
      </c>
      <c r="AB641" s="1">
        <v>40171</v>
      </c>
      <c r="AC641" s="1">
        <v>28117</v>
      </c>
      <c r="AD641">
        <f t="shared" si="56"/>
        <v>2</v>
      </c>
      <c r="AE641">
        <f t="shared" ca="1" si="57"/>
        <v>47</v>
      </c>
      <c r="AF641" t="str">
        <f t="shared" ca="1" si="58"/>
        <v>18-64</v>
      </c>
      <c r="AG641" s="3">
        <f t="shared" si="59"/>
        <v>0.72422961290322574</v>
      </c>
      <c r="AH641" t="str">
        <f>_xlfn.IFNA(VLOOKUP(Sales_Transactions[[#This Row],[Order ID]],Returned_Items[#All],2,FALSE),"Not Returned")</f>
        <v>Not Returned</v>
      </c>
    </row>
    <row r="642" spans="1:34" x14ac:dyDescent="0.25">
      <c r="A642">
        <v>38310</v>
      </c>
      <c r="C642" t="s">
        <v>1095</v>
      </c>
      <c r="D642" s="2" t="str">
        <f>TEXT(MID(Sales_Transactions[[#This Row],[Order Date]],2,5),"d/m/yyy")</f>
        <v>14/4/2012</v>
      </c>
      <c r="E642" s="2" t="str">
        <f>TEXT(MID(Sales_Transactions[[#This Row],[Order Date]],2,5),"d")</f>
        <v>14</v>
      </c>
      <c r="F642" s="2" t="str">
        <f>TEXT(MID(Sales_Transactions[[#This Row],[Order Date]],2,5),"m")</f>
        <v>4</v>
      </c>
      <c r="G642" s="2" t="str">
        <f>TEXT(MID(Sales_Transactions[[#This Row],[Order Date]],2,5),"yyy")</f>
        <v>2012</v>
      </c>
      <c r="H642" s="2" t="str">
        <f>TEXT(MID(Sales_Transactions[[#This Row],[Order Date]],2,5),"yyy/m")</f>
        <v>2012/4</v>
      </c>
      <c r="I642" t="s">
        <v>33</v>
      </c>
      <c r="J642">
        <f t="shared" ref="J642:J705" si="60">IF(I642="Making Critical",5,IF(I642="High",4,IF(I642="Medium",3,IF(I642="Low",2,1))))</f>
        <v>4</v>
      </c>
      <c r="K642" s="2">
        <v>4</v>
      </c>
      <c r="L642" s="3">
        <v>62.45</v>
      </c>
      <c r="M642" s="4">
        <v>0.08</v>
      </c>
      <c r="N642" s="5" t="s">
        <v>23</v>
      </c>
      <c r="O642" s="3">
        <v>-141.76</v>
      </c>
      <c r="P642" s="3">
        <v>3.48</v>
      </c>
      <c r="Q642" s="3">
        <v>49</v>
      </c>
      <c r="R642" s="5" t="s">
        <v>148</v>
      </c>
      <c r="S642" s="5" t="s">
        <v>472</v>
      </c>
      <c r="T642" s="5" t="str">
        <f t="shared" ref="T642:T705" si="61">R642 &amp; " " &amp; S642</f>
        <v>Jack Lebron</v>
      </c>
      <c r="U642" t="s">
        <v>855</v>
      </c>
      <c r="V642" s="5" t="s">
        <v>47</v>
      </c>
      <c r="W642" s="5" t="s">
        <v>28</v>
      </c>
      <c r="X642" s="5" t="s">
        <v>38</v>
      </c>
      <c r="Y642" s="5" t="s">
        <v>1096</v>
      </c>
      <c r="Z642" s="5" t="s">
        <v>31</v>
      </c>
      <c r="AA642" s="4">
        <v>0.59</v>
      </c>
      <c r="AB642" s="1">
        <v>41016</v>
      </c>
      <c r="AC642" s="1">
        <v>27152</v>
      </c>
      <c r="AD642">
        <f t="shared" ref="AD642:AD705" si="62">_xlfn.DAYS(AB642,D642)</f>
        <v>3</v>
      </c>
      <c r="AE642">
        <f t="shared" ref="AE642:AE705" ca="1" si="63">DATEDIF(AC642,TODAY(),"Y")</f>
        <v>50</v>
      </c>
      <c r="AF642" t="str">
        <f t="shared" ref="AF642:AF705" ca="1" si="64">IF(AE642&lt;18,"Under 18",IF(AE642&lt;65,"18-64","Over 65"))</f>
        <v>18-64</v>
      </c>
      <c r="AG642" s="3">
        <f t="shared" ref="AG642:AG705" si="65" xml:space="preserve"> (P642 - (M642 / 100) * P642 + Q642) / K642</f>
        <v>13.119304</v>
      </c>
      <c r="AH642" t="str">
        <f>_xlfn.IFNA(VLOOKUP(Sales_Transactions[[#This Row],[Order ID]],Returned_Items[#All],2,FALSE),"Not Returned")</f>
        <v>Not Returned</v>
      </c>
    </row>
    <row r="643" spans="1:34" x14ac:dyDescent="0.25">
      <c r="A643">
        <v>40327</v>
      </c>
      <c r="C643" t="s">
        <v>1097</v>
      </c>
      <c r="D643" s="2" t="str">
        <f>TEXT(MID(Sales_Transactions[[#This Row],[Order Date]],2,5),"d/m/yyy")</f>
        <v>13/5/2011</v>
      </c>
      <c r="E643" s="2" t="str">
        <f>TEXT(MID(Sales_Transactions[[#This Row],[Order Date]],2,5),"d")</f>
        <v>13</v>
      </c>
      <c r="F643" s="2" t="str">
        <f>TEXT(MID(Sales_Transactions[[#This Row],[Order Date]],2,5),"m")</f>
        <v>5</v>
      </c>
      <c r="G643" s="2" t="str">
        <f>TEXT(MID(Sales_Transactions[[#This Row],[Order Date]],2,5),"yyy")</f>
        <v>2011</v>
      </c>
      <c r="H643" s="2" t="str">
        <f>TEXT(MID(Sales_Transactions[[#This Row],[Order Date]],2,5),"yyy/m")</f>
        <v>2011/5</v>
      </c>
      <c r="I643" t="s">
        <v>78</v>
      </c>
      <c r="J643">
        <f t="shared" si="60"/>
        <v>3</v>
      </c>
      <c r="K643" s="2">
        <v>42</v>
      </c>
      <c r="L643" s="3">
        <v>152.55000000000001</v>
      </c>
      <c r="M643" s="4">
        <v>0.06</v>
      </c>
      <c r="N643" s="5" t="s">
        <v>23</v>
      </c>
      <c r="O643" s="3">
        <v>-20.27</v>
      </c>
      <c r="P643" s="3">
        <v>3.69</v>
      </c>
      <c r="Q643" s="3">
        <v>2.5</v>
      </c>
      <c r="R643" s="5" t="s">
        <v>911</v>
      </c>
      <c r="S643" s="5" t="s">
        <v>912</v>
      </c>
      <c r="T643" s="5" t="str">
        <f t="shared" si="61"/>
        <v>Erica Bern</v>
      </c>
      <c r="U643" t="s">
        <v>855</v>
      </c>
      <c r="V643" s="5" t="s">
        <v>47</v>
      </c>
      <c r="W643" s="5" t="s">
        <v>28</v>
      </c>
      <c r="X643" s="5" t="s">
        <v>98</v>
      </c>
      <c r="Y643" s="5" t="s">
        <v>1098</v>
      </c>
      <c r="Z643" s="5" t="s">
        <v>43</v>
      </c>
      <c r="AA643" s="4">
        <v>0.39</v>
      </c>
      <c r="AB643" s="1">
        <v>40678</v>
      </c>
      <c r="AC643" s="1">
        <v>27253</v>
      </c>
      <c r="AD643">
        <f t="shared" si="62"/>
        <v>2</v>
      </c>
      <c r="AE643">
        <f t="shared" ca="1" si="63"/>
        <v>49</v>
      </c>
      <c r="AF643" t="str">
        <f t="shared" ca="1" si="64"/>
        <v>18-64</v>
      </c>
      <c r="AG643" s="3">
        <f t="shared" si="65"/>
        <v>0.1473282380952381</v>
      </c>
      <c r="AH643" t="str">
        <f>_xlfn.IFNA(VLOOKUP(Sales_Transactions[[#This Row],[Order ID]],Returned_Items[#All],2,FALSE),"Not Returned")</f>
        <v>Not Returned</v>
      </c>
    </row>
    <row r="644" spans="1:34" x14ac:dyDescent="0.25">
      <c r="A644">
        <v>40327</v>
      </c>
      <c r="C644" t="s">
        <v>1097</v>
      </c>
      <c r="D644" s="2" t="str">
        <f>TEXT(MID(Sales_Transactions[[#This Row],[Order Date]],2,5),"d/m/yyy")</f>
        <v>13/5/2011</v>
      </c>
      <c r="E644" s="2" t="str">
        <f>TEXT(MID(Sales_Transactions[[#This Row],[Order Date]],2,5),"d")</f>
        <v>13</v>
      </c>
      <c r="F644" s="2" t="str">
        <f>TEXT(MID(Sales_Transactions[[#This Row],[Order Date]],2,5),"m")</f>
        <v>5</v>
      </c>
      <c r="G644" s="2" t="str">
        <f>TEXT(MID(Sales_Transactions[[#This Row],[Order Date]],2,5),"yyy")</f>
        <v>2011</v>
      </c>
      <c r="H644" s="2" t="str">
        <f>TEXT(MID(Sales_Transactions[[#This Row],[Order Date]],2,5),"yyy/m")</f>
        <v>2011/5</v>
      </c>
      <c r="I644" t="s">
        <v>78</v>
      </c>
      <c r="J644">
        <f t="shared" si="60"/>
        <v>3</v>
      </c>
      <c r="K644" s="2">
        <v>36</v>
      </c>
      <c r="L644" s="3">
        <v>152.96</v>
      </c>
      <c r="M644" s="4">
        <v>0.09</v>
      </c>
      <c r="N644" s="5" t="s">
        <v>23</v>
      </c>
      <c r="O644" s="3">
        <v>-123.87</v>
      </c>
      <c r="P644" s="3">
        <v>4.28</v>
      </c>
      <c r="Q644" s="3">
        <v>5.74</v>
      </c>
      <c r="R644" s="5" t="s">
        <v>911</v>
      </c>
      <c r="S644" s="5" t="s">
        <v>912</v>
      </c>
      <c r="T644" s="5" t="str">
        <f t="shared" si="61"/>
        <v>Erica Bern</v>
      </c>
      <c r="U644" t="s">
        <v>855</v>
      </c>
      <c r="V644" s="5" t="s">
        <v>47</v>
      </c>
      <c r="W644" s="5" t="s">
        <v>28</v>
      </c>
      <c r="X644" s="5" t="s">
        <v>75</v>
      </c>
      <c r="Y644" s="5" t="s">
        <v>1099</v>
      </c>
      <c r="Z644" s="5" t="s">
        <v>43</v>
      </c>
      <c r="AA644" s="4">
        <v>0.4</v>
      </c>
      <c r="AB644" s="1">
        <v>40678</v>
      </c>
      <c r="AC644" s="1">
        <v>27389</v>
      </c>
      <c r="AD644">
        <f t="shared" si="62"/>
        <v>2</v>
      </c>
      <c r="AE644">
        <f t="shared" ca="1" si="63"/>
        <v>49</v>
      </c>
      <c r="AF644" t="str">
        <f t="shared" ca="1" si="64"/>
        <v>18-64</v>
      </c>
      <c r="AG644" s="3">
        <f t="shared" si="65"/>
        <v>0.27822633333333335</v>
      </c>
      <c r="AH644" t="str">
        <f>_xlfn.IFNA(VLOOKUP(Sales_Transactions[[#This Row],[Order ID]],Returned_Items[#All],2,FALSE),"Not Returned")</f>
        <v>Not Returned</v>
      </c>
    </row>
    <row r="645" spans="1:34" x14ac:dyDescent="0.25">
      <c r="A645">
        <v>40480</v>
      </c>
      <c r="C645" t="s">
        <v>1100</v>
      </c>
      <c r="D645" s="2" t="str">
        <f>TEXT(MID(Sales_Transactions[[#This Row],[Order Date]],2,5),"d/m/yyy")</f>
        <v>7/12/2011</v>
      </c>
      <c r="E645" s="2" t="str">
        <f>TEXT(MID(Sales_Transactions[[#This Row],[Order Date]],2,5),"d")</f>
        <v>7</v>
      </c>
      <c r="F645" s="2" t="str">
        <f>TEXT(MID(Sales_Transactions[[#This Row],[Order Date]],2,5),"m")</f>
        <v>12</v>
      </c>
      <c r="G645" s="2" t="str">
        <f>TEXT(MID(Sales_Transactions[[#This Row],[Order Date]],2,5),"yyy")</f>
        <v>2011</v>
      </c>
      <c r="H645" s="2" t="str">
        <f>TEXT(MID(Sales_Transactions[[#This Row],[Order Date]],2,5),"yyy/m")</f>
        <v>2011/12</v>
      </c>
      <c r="I645" t="s">
        <v>101</v>
      </c>
      <c r="J645">
        <f t="shared" si="60"/>
        <v>1</v>
      </c>
      <c r="K645" s="2">
        <v>19</v>
      </c>
      <c r="L645" s="3">
        <v>7608.88</v>
      </c>
      <c r="M645" s="4">
        <v>0.06</v>
      </c>
      <c r="N645" s="5" t="s">
        <v>67</v>
      </c>
      <c r="O645" s="3">
        <v>3049.45</v>
      </c>
      <c r="P645" s="3">
        <v>420.98</v>
      </c>
      <c r="Q645" s="3">
        <v>19.989999999999998</v>
      </c>
      <c r="R645" s="5" t="s">
        <v>890</v>
      </c>
      <c r="S645" s="5" t="s">
        <v>891</v>
      </c>
      <c r="T645" s="5" t="str">
        <f t="shared" si="61"/>
        <v>Harold Engle</v>
      </c>
      <c r="U645" t="s">
        <v>855</v>
      </c>
      <c r="V645" s="5" t="s">
        <v>74</v>
      </c>
      <c r="W645" s="5" t="s">
        <v>28</v>
      </c>
      <c r="X645" s="5" t="s">
        <v>41</v>
      </c>
      <c r="Y645" s="5" t="s">
        <v>1027</v>
      </c>
      <c r="Z645" s="5" t="s">
        <v>43</v>
      </c>
      <c r="AA645" s="4">
        <v>0.35</v>
      </c>
      <c r="AB645" s="1">
        <v>40884</v>
      </c>
      <c r="AC645" s="1">
        <v>27237</v>
      </c>
      <c r="AD645">
        <f t="shared" si="62"/>
        <v>0</v>
      </c>
      <c r="AE645">
        <f t="shared" ca="1" si="63"/>
        <v>50</v>
      </c>
      <c r="AF645" t="str">
        <f t="shared" ca="1" si="64"/>
        <v>18-64</v>
      </c>
      <c r="AG645" s="3">
        <f t="shared" si="65"/>
        <v>23.195653263157897</v>
      </c>
      <c r="AH645" t="str">
        <f>_xlfn.IFNA(VLOOKUP(Sales_Transactions[[#This Row],[Order ID]],Returned_Items[#All],2,FALSE),"Not Returned")</f>
        <v>Not Returned</v>
      </c>
    </row>
    <row r="646" spans="1:34" x14ac:dyDescent="0.25">
      <c r="A646">
        <v>40480</v>
      </c>
      <c r="C646" t="s">
        <v>1100</v>
      </c>
      <c r="D646" s="2" t="str">
        <f>TEXT(MID(Sales_Transactions[[#This Row],[Order Date]],2,5),"d/m/yyy")</f>
        <v>7/12/2011</v>
      </c>
      <c r="E646" s="2" t="str">
        <f>TEXT(MID(Sales_Transactions[[#This Row],[Order Date]],2,5),"d")</f>
        <v>7</v>
      </c>
      <c r="F646" s="2" t="str">
        <f>TEXT(MID(Sales_Transactions[[#This Row],[Order Date]],2,5),"m")</f>
        <v>12</v>
      </c>
      <c r="G646" s="2" t="str">
        <f>TEXT(MID(Sales_Transactions[[#This Row],[Order Date]],2,5),"yyy")</f>
        <v>2011</v>
      </c>
      <c r="H646" s="2" t="str">
        <f>TEXT(MID(Sales_Transactions[[#This Row],[Order Date]],2,5),"yyy/m")</f>
        <v>2011/12</v>
      </c>
      <c r="I646" t="s">
        <v>101</v>
      </c>
      <c r="J646">
        <f t="shared" si="60"/>
        <v>1</v>
      </c>
      <c r="K646" s="2">
        <v>50</v>
      </c>
      <c r="L646" s="3">
        <v>1270.03</v>
      </c>
      <c r="M646" s="4">
        <v>0.1</v>
      </c>
      <c r="N646" s="5" t="s">
        <v>23</v>
      </c>
      <c r="O646" s="3">
        <v>221.81</v>
      </c>
      <c r="P646" s="3">
        <v>26.48</v>
      </c>
      <c r="Q646" s="3">
        <v>6.93</v>
      </c>
      <c r="R646" s="5" t="s">
        <v>890</v>
      </c>
      <c r="S646" s="5" t="s">
        <v>891</v>
      </c>
      <c r="T646" s="5" t="str">
        <f t="shared" si="61"/>
        <v>Harold Engle</v>
      </c>
      <c r="U646" t="s">
        <v>855</v>
      </c>
      <c r="V646" s="5" t="s">
        <v>74</v>
      </c>
      <c r="W646" s="5" t="s">
        <v>57</v>
      </c>
      <c r="X646" s="5" t="s">
        <v>58</v>
      </c>
      <c r="Y646" s="5" t="s">
        <v>1101</v>
      </c>
      <c r="Z646" s="5" t="s">
        <v>43</v>
      </c>
      <c r="AA646" s="4">
        <v>0.49</v>
      </c>
      <c r="AB646" s="1">
        <v>40886</v>
      </c>
      <c r="AC646" s="1">
        <v>26944</v>
      </c>
      <c r="AD646">
        <f t="shared" si="62"/>
        <v>2</v>
      </c>
      <c r="AE646">
        <f t="shared" ca="1" si="63"/>
        <v>50</v>
      </c>
      <c r="AF646" t="str">
        <f t="shared" ca="1" si="64"/>
        <v>18-64</v>
      </c>
      <c r="AG646" s="3">
        <f t="shared" si="65"/>
        <v>0.66767040000000011</v>
      </c>
      <c r="AH646" t="str">
        <f>_xlfn.IFNA(VLOOKUP(Sales_Transactions[[#This Row],[Order ID]],Returned_Items[#All],2,FALSE),"Not Returned")</f>
        <v>Not Returned</v>
      </c>
    </row>
    <row r="647" spans="1:34" x14ac:dyDescent="0.25">
      <c r="A647">
        <v>40800</v>
      </c>
      <c r="C647" t="s">
        <v>1102</v>
      </c>
      <c r="D647" s="2" t="str">
        <f>TEXT(MID(Sales_Transactions[[#This Row],[Order Date]],2,5),"d/m/yyy")</f>
        <v>4/12/2010</v>
      </c>
      <c r="E647" s="2" t="str">
        <f>TEXT(MID(Sales_Transactions[[#This Row],[Order Date]],2,5),"d")</f>
        <v>4</v>
      </c>
      <c r="F647" s="2" t="str">
        <f>TEXT(MID(Sales_Transactions[[#This Row],[Order Date]],2,5),"m")</f>
        <v>12</v>
      </c>
      <c r="G647" s="2" t="str">
        <f>TEXT(MID(Sales_Transactions[[#This Row],[Order Date]],2,5),"yyy")</f>
        <v>2010</v>
      </c>
      <c r="H647" s="2" t="str">
        <f>TEXT(MID(Sales_Transactions[[#This Row],[Order Date]],2,5),"yyy/m")</f>
        <v>2010/12</v>
      </c>
      <c r="I647" t="s">
        <v>52</v>
      </c>
      <c r="J647">
        <f t="shared" si="60"/>
        <v>1</v>
      </c>
      <c r="K647" s="2">
        <v>18</v>
      </c>
      <c r="L647" s="3">
        <v>101.34</v>
      </c>
      <c r="M647" s="4">
        <v>0.06</v>
      </c>
      <c r="N647" s="5" t="s">
        <v>23</v>
      </c>
      <c r="O647" s="3">
        <v>26.11</v>
      </c>
      <c r="P647" s="3">
        <v>5.68</v>
      </c>
      <c r="Q647" s="3">
        <v>1.39</v>
      </c>
      <c r="R647" s="5" t="s">
        <v>110</v>
      </c>
      <c r="S647" s="5" t="s">
        <v>1103</v>
      </c>
      <c r="T647" s="5" t="str">
        <f t="shared" si="61"/>
        <v>Jim Sink</v>
      </c>
      <c r="U647" t="s">
        <v>855</v>
      </c>
      <c r="V647" s="5" t="s">
        <v>47</v>
      </c>
      <c r="W647" s="5" t="s">
        <v>28</v>
      </c>
      <c r="X647" s="5" t="s">
        <v>98</v>
      </c>
      <c r="Y647" s="5" t="s">
        <v>1048</v>
      </c>
      <c r="Z647" s="5" t="s">
        <v>43</v>
      </c>
      <c r="AA647" s="4">
        <v>0.38</v>
      </c>
      <c r="AB647" s="1">
        <v>40518</v>
      </c>
      <c r="AC647" s="1">
        <v>26956</v>
      </c>
      <c r="AD647">
        <f t="shared" si="62"/>
        <v>2</v>
      </c>
      <c r="AE647">
        <f t="shared" ca="1" si="63"/>
        <v>50</v>
      </c>
      <c r="AF647" t="str">
        <f t="shared" ca="1" si="64"/>
        <v>18-64</v>
      </c>
      <c r="AG647" s="3">
        <f t="shared" si="65"/>
        <v>0.39258844444444441</v>
      </c>
      <c r="AH647" t="str">
        <f>_xlfn.IFNA(VLOOKUP(Sales_Transactions[[#This Row],[Order ID]],Returned_Items[#All],2,FALSE),"Not Returned")</f>
        <v>Not Returned</v>
      </c>
    </row>
    <row r="648" spans="1:34" x14ac:dyDescent="0.25">
      <c r="A648">
        <v>40835</v>
      </c>
      <c r="C648" t="s">
        <v>1104</v>
      </c>
      <c r="D648" s="2" t="str">
        <f>TEXT(MID(Sales_Transactions[[#This Row],[Order Date]],2,5),"d/m/yyy")</f>
        <v>24/11/2009</v>
      </c>
      <c r="E648" s="2" t="str">
        <f>TEXT(MID(Sales_Transactions[[#This Row],[Order Date]],2,5),"d")</f>
        <v>24</v>
      </c>
      <c r="F648" s="2" t="str">
        <f>TEXT(MID(Sales_Transactions[[#This Row],[Order Date]],2,5),"m")</f>
        <v>11</v>
      </c>
      <c r="G648" s="2" t="str">
        <f>TEXT(MID(Sales_Transactions[[#This Row],[Order Date]],2,5),"yyy")</f>
        <v>2009</v>
      </c>
      <c r="H648" s="2" t="str">
        <f>TEXT(MID(Sales_Transactions[[#This Row],[Order Date]],2,5),"yyy/m")</f>
        <v>2009/11</v>
      </c>
      <c r="I648" t="s">
        <v>33</v>
      </c>
      <c r="J648">
        <f t="shared" si="60"/>
        <v>4</v>
      </c>
      <c r="K648" s="2">
        <v>26</v>
      </c>
      <c r="L648" s="3">
        <v>393.59</v>
      </c>
      <c r="M648" s="4">
        <v>0.06</v>
      </c>
      <c r="N648" s="5" t="s">
        <v>23</v>
      </c>
      <c r="O648" s="3">
        <v>-8.08</v>
      </c>
      <c r="P648" s="3">
        <v>15.01</v>
      </c>
      <c r="Q648" s="3">
        <v>8.4</v>
      </c>
      <c r="R648" s="5" t="s">
        <v>902</v>
      </c>
      <c r="S648" s="5" t="s">
        <v>903</v>
      </c>
      <c r="T648" s="5" t="str">
        <f t="shared" si="61"/>
        <v>Jennifer Braxton</v>
      </c>
      <c r="U648" t="s">
        <v>855</v>
      </c>
      <c r="V648" s="5" t="s">
        <v>27</v>
      </c>
      <c r="W648" s="5" t="s">
        <v>28</v>
      </c>
      <c r="X648" s="5" t="s">
        <v>41</v>
      </c>
      <c r="Y648" s="5" t="s">
        <v>735</v>
      </c>
      <c r="Z648" s="5" t="s">
        <v>43</v>
      </c>
      <c r="AA648" s="4">
        <v>0.39</v>
      </c>
      <c r="AB648" s="1">
        <v>40143</v>
      </c>
      <c r="AC648" s="1">
        <v>26742</v>
      </c>
      <c r="AD648">
        <f t="shared" si="62"/>
        <v>2</v>
      </c>
      <c r="AE648">
        <f t="shared" ca="1" si="63"/>
        <v>51</v>
      </c>
      <c r="AF648" t="str">
        <f t="shared" ca="1" si="64"/>
        <v>18-64</v>
      </c>
      <c r="AG648" s="3">
        <f t="shared" si="65"/>
        <v>0.90003823076923084</v>
      </c>
      <c r="AH648" t="str">
        <f>_xlfn.IFNA(VLOOKUP(Sales_Transactions[[#This Row],[Order ID]],Returned_Items[#All],2,FALSE),"Not Returned")</f>
        <v>Not Returned</v>
      </c>
    </row>
    <row r="649" spans="1:34" x14ac:dyDescent="0.25">
      <c r="A649">
        <v>40835</v>
      </c>
      <c r="C649" t="s">
        <v>1104</v>
      </c>
      <c r="D649" s="2" t="str">
        <f>TEXT(MID(Sales_Transactions[[#This Row],[Order Date]],2,5),"d/m/yyy")</f>
        <v>24/11/2009</v>
      </c>
      <c r="E649" s="2" t="str">
        <f>TEXT(MID(Sales_Transactions[[#This Row],[Order Date]],2,5),"d")</f>
        <v>24</v>
      </c>
      <c r="F649" s="2" t="str">
        <f>TEXT(MID(Sales_Transactions[[#This Row],[Order Date]],2,5),"m")</f>
        <v>11</v>
      </c>
      <c r="G649" s="2" t="str">
        <f>TEXT(MID(Sales_Transactions[[#This Row],[Order Date]],2,5),"yyy")</f>
        <v>2009</v>
      </c>
      <c r="H649" s="2" t="str">
        <f>TEXT(MID(Sales_Transactions[[#This Row],[Order Date]],2,5),"yyy/m")</f>
        <v>2009/11</v>
      </c>
      <c r="I649" t="s">
        <v>33</v>
      </c>
      <c r="J649">
        <f t="shared" si="60"/>
        <v>4</v>
      </c>
      <c r="K649" s="2">
        <v>14</v>
      </c>
      <c r="L649" s="3">
        <v>551.17999999999995</v>
      </c>
      <c r="M649" s="4">
        <v>0.09</v>
      </c>
      <c r="N649" s="5" t="s">
        <v>23</v>
      </c>
      <c r="O649" s="3">
        <v>-326.97000000000003</v>
      </c>
      <c r="P649" s="3">
        <v>40.479999999999997</v>
      </c>
      <c r="Q649" s="3">
        <v>19.989999999999998</v>
      </c>
      <c r="R649" s="5" t="s">
        <v>902</v>
      </c>
      <c r="S649" s="5" t="s">
        <v>903</v>
      </c>
      <c r="T649" s="5" t="str">
        <f t="shared" si="61"/>
        <v>Jennifer Braxton</v>
      </c>
      <c r="U649" t="s">
        <v>855</v>
      </c>
      <c r="V649" s="5" t="s">
        <v>27</v>
      </c>
      <c r="W649" s="5" t="s">
        <v>48</v>
      </c>
      <c r="X649" s="5" t="s">
        <v>87</v>
      </c>
      <c r="Y649" s="5" t="s">
        <v>924</v>
      </c>
      <c r="Z649" s="5" t="s">
        <v>43</v>
      </c>
      <c r="AA649" s="4">
        <v>0.77</v>
      </c>
      <c r="AB649" s="1">
        <v>40143</v>
      </c>
      <c r="AC649" s="1">
        <v>26929</v>
      </c>
      <c r="AD649">
        <f t="shared" si="62"/>
        <v>2</v>
      </c>
      <c r="AE649">
        <f t="shared" ca="1" si="63"/>
        <v>50</v>
      </c>
      <c r="AF649" t="str">
        <f t="shared" ca="1" si="64"/>
        <v>18-64</v>
      </c>
      <c r="AG649" s="3">
        <f t="shared" si="65"/>
        <v>4.3166834285714284</v>
      </c>
      <c r="AH649" t="str">
        <f>_xlfn.IFNA(VLOOKUP(Sales_Transactions[[#This Row],[Order ID]],Returned_Items[#All],2,FALSE),"Not Returned")</f>
        <v>Not Returned</v>
      </c>
    </row>
    <row r="650" spans="1:34" x14ac:dyDescent="0.25">
      <c r="A650">
        <v>40835</v>
      </c>
      <c r="C650" t="s">
        <v>1104</v>
      </c>
      <c r="D650" s="2" t="str">
        <f>TEXT(MID(Sales_Transactions[[#This Row],[Order Date]],2,5),"d/m/yyy")</f>
        <v>24/11/2009</v>
      </c>
      <c r="E650" s="2" t="str">
        <f>TEXT(MID(Sales_Transactions[[#This Row],[Order Date]],2,5),"d")</f>
        <v>24</v>
      </c>
      <c r="F650" s="2" t="str">
        <f>TEXT(MID(Sales_Transactions[[#This Row],[Order Date]],2,5),"m")</f>
        <v>11</v>
      </c>
      <c r="G650" s="2" t="str">
        <f>TEXT(MID(Sales_Transactions[[#This Row],[Order Date]],2,5),"yyy")</f>
        <v>2009</v>
      </c>
      <c r="H650" s="2" t="str">
        <f>TEXT(MID(Sales_Transactions[[#This Row],[Order Date]],2,5),"yyy/m")</f>
        <v>2009/11</v>
      </c>
      <c r="I650" t="s">
        <v>33</v>
      </c>
      <c r="J650">
        <f t="shared" si="60"/>
        <v>4</v>
      </c>
      <c r="K650" s="2">
        <v>1</v>
      </c>
      <c r="L650" s="3">
        <v>18.73</v>
      </c>
      <c r="M650" s="4">
        <v>0.05</v>
      </c>
      <c r="N650" s="5" t="s">
        <v>23</v>
      </c>
      <c r="O650" s="3">
        <v>-6.68</v>
      </c>
      <c r="P650" s="3">
        <v>12.28</v>
      </c>
      <c r="Q650" s="3">
        <v>6.13</v>
      </c>
      <c r="R650" s="5" t="s">
        <v>902</v>
      </c>
      <c r="S650" s="5" t="s">
        <v>903</v>
      </c>
      <c r="T650" s="5" t="str">
        <f t="shared" si="61"/>
        <v>Jennifer Braxton</v>
      </c>
      <c r="U650" t="s">
        <v>855</v>
      </c>
      <c r="V650" s="5" t="s">
        <v>27</v>
      </c>
      <c r="W650" s="5" t="s">
        <v>28</v>
      </c>
      <c r="X650" s="5" t="s">
        <v>29</v>
      </c>
      <c r="Y650" s="5" t="s">
        <v>433</v>
      </c>
      <c r="Z650" s="5" t="s">
        <v>43</v>
      </c>
      <c r="AA650" s="4">
        <v>0.56999999999999995</v>
      </c>
      <c r="AB650" s="1">
        <v>40142</v>
      </c>
      <c r="AC650" s="1">
        <v>26770</v>
      </c>
      <c r="AD650">
        <f t="shared" si="62"/>
        <v>1</v>
      </c>
      <c r="AE650">
        <f t="shared" ca="1" si="63"/>
        <v>51</v>
      </c>
      <c r="AF650" t="str">
        <f t="shared" ca="1" si="64"/>
        <v>18-64</v>
      </c>
      <c r="AG650" s="3">
        <f t="shared" si="65"/>
        <v>18.403859999999998</v>
      </c>
      <c r="AH650" t="str">
        <f>_xlfn.IFNA(VLOOKUP(Sales_Transactions[[#This Row],[Order ID]],Returned_Items[#All],2,FALSE),"Not Returned")</f>
        <v>Not Returned</v>
      </c>
    </row>
    <row r="651" spans="1:34" x14ac:dyDescent="0.25">
      <c r="A651">
        <v>40871</v>
      </c>
      <c r="C651" t="s">
        <v>1105</v>
      </c>
      <c r="D651" s="2" t="str">
        <f>TEXT(MID(Sales_Transactions[[#This Row],[Order Date]],2,5),"d/m/yyy")</f>
        <v>13/9/2011</v>
      </c>
      <c r="E651" s="2" t="str">
        <f>TEXT(MID(Sales_Transactions[[#This Row],[Order Date]],2,5),"d")</f>
        <v>13</v>
      </c>
      <c r="F651" s="2" t="str">
        <f>TEXT(MID(Sales_Transactions[[#This Row],[Order Date]],2,5),"m")</f>
        <v>9</v>
      </c>
      <c r="G651" s="2" t="str">
        <f>TEXT(MID(Sales_Transactions[[#This Row],[Order Date]],2,5),"yyy")</f>
        <v>2011</v>
      </c>
      <c r="H651" s="2" t="str">
        <f>TEXT(MID(Sales_Transactions[[#This Row],[Order Date]],2,5),"yyy/m")</f>
        <v>2011/9</v>
      </c>
      <c r="I651" t="s">
        <v>52</v>
      </c>
      <c r="J651">
        <f t="shared" si="60"/>
        <v>1</v>
      </c>
      <c r="K651" s="2">
        <v>32</v>
      </c>
      <c r="L651" s="3">
        <v>294.04000000000002</v>
      </c>
      <c r="M651" s="4">
        <v>0.03</v>
      </c>
      <c r="N651" s="5" t="s">
        <v>23</v>
      </c>
      <c r="O651" s="3">
        <v>-5.53</v>
      </c>
      <c r="P651" s="3">
        <v>8.85</v>
      </c>
      <c r="Q651" s="3">
        <v>5.6</v>
      </c>
      <c r="R651" s="5" t="s">
        <v>211</v>
      </c>
      <c r="S651" s="5" t="s">
        <v>929</v>
      </c>
      <c r="T651" s="5" t="str">
        <f t="shared" si="61"/>
        <v>Joy Smith</v>
      </c>
      <c r="U651" t="s">
        <v>855</v>
      </c>
      <c r="V651" s="5" t="s">
        <v>47</v>
      </c>
      <c r="W651" s="5" t="s">
        <v>28</v>
      </c>
      <c r="X651" s="5" t="s">
        <v>41</v>
      </c>
      <c r="Y651" s="5" t="s">
        <v>476</v>
      </c>
      <c r="Z651" s="5" t="s">
        <v>43</v>
      </c>
      <c r="AA651" s="4">
        <v>0.36</v>
      </c>
      <c r="AB651" s="1">
        <v>40801</v>
      </c>
      <c r="AC651" s="1">
        <v>26690</v>
      </c>
      <c r="AD651">
        <f t="shared" si="62"/>
        <v>2</v>
      </c>
      <c r="AE651">
        <f t="shared" ca="1" si="63"/>
        <v>51</v>
      </c>
      <c r="AF651" t="str">
        <f t="shared" ca="1" si="64"/>
        <v>18-64</v>
      </c>
      <c r="AG651" s="3">
        <f t="shared" si="65"/>
        <v>0.45147953124999995</v>
      </c>
      <c r="AH651" t="str">
        <f>_xlfn.IFNA(VLOOKUP(Sales_Transactions[[#This Row],[Order ID]],Returned_Items[#All],2,FALSE),"Not Returned")</f>
        <v>Not Returned</v>
      </c>
    </row>
    <row r="652" spans="1:34" x14ac:dyDescent="0.25">
      <c r="A652">
        <v>40871</v>
      </c>
      <c r="C652" t="s">
        <v>1105</v>
      </c>
      <c r="D652" s="2" t="str">
        <f>TEXT(MID(Sales_Transactions[[#This Row],[Order Date]],2,5),"d/m/yyy")</f>
        <v>13/9/2011</v>
      </c>
      <c r="E652" s="2" t="str">
        <f>TEXT(MID(Sales_Transactions[[#This Row],[Order Date]],2,5),"d")</f>
        <v>13</v>
      </c>
      <c r="F652" s="2" t="str">
        <f>TEXT(MID(Sales_Transactions[[#This Row],[Order Date]],2,5),"m")</f>
        <v>9</v>
      </c>
      <c r="G652" s="2" t="str">
        <f>TEXT(MID(Sales_Transactions[[#This Row],[Order Date]],2,5),"yyy")</f>
        <v>2011</v>
      </c>
      <c r="H652" s="2" t="str">
        <f>TEXT(MID(Sales_Transactions[[#This Row],[Order Date]],2,5),"yyy/m")</f>
        <v>2011/9</v>
      </c>
      <c r="I652" t="s">
        <v>52</v>
      </c>
      <c r="J652">
        <f t="shared" si="60"/>
        <v>1</v>
      </c>
      <c r="K652" s="2">
        <v>18</v>
      </c>
      <c r="L652" s="3">
        <v>2022.65</v>
      </c>
      <c r="M652" s="4">
        <v>0.05</v>
      </c>
      <c r="N652" s="5" t="s">
        <v>34</v>
      </c>
      <c r="O652" s="3">
        <v>-157.63</v>
      </c>
      <c r="P652" s="3">
        <v>110.98</v>
      </c>
      <c r="Q652" s="3">
        <v>30</v>
      </c>
      <c r="R652" s="5" t="s">
        <v>211</v>
      </c>
      <c r="S652" s="5" t="s">
        <v>929</v>
      </c>
      <c r="T652" s="5" t="str">
        <f t="shared" si="61"/>
        <v>Joy Smith</v>
      </c>
      <c r="U652" t="s">
        <v>855</v>
      </c>
      <c r="V652" s="5" t="s">
        <v>47</v>
      </c>
      <c r="W652" s="5" t="s">
        <v>57</v>
      </c>
      <c r="X652" s="5" t="s">
        <v>154</v>
      </c>
      <c r="Y652" s="5" t="s">
        <v>1106</v>
      </c>
      <c r="Z652" s="5" t="s">
        <v>40</v>
      </c>
      <c r="AA652" s="4">
        <v>0.71</v>
      </c>
      <c r="AB652" s="1">
        <v>40801</v>
      </c>
      <c r="AC652" s="1">
        <v>26871</v>
      </c>
      <c r="AD652">
        <f t="shared" si="62"/>
        <v>2</v>
      </c>
      <c r="AE652">
        <f t="shared" ca="1" si="63"/>
        <v>51</v>
      </c>
      <c r="AF652" t="str">
        <f t="shared" ca="1" si="64"/>
        <v>18-64</v>
      </c>
      <c r="AG652" s="3">
        <f t="shared" si="65"/>
        <v>7.8291394444444444</v>
      </c>
      <c r="AH652" t="str">
        <f>_xlfn.IFNA(VLOOKUP(Sales_Transactions[[#This Row],[Order ID]],Returned_Items[#All],2,FALSE),"Not Returned")</f>
        <v>Not Returned</v>
      </c>
    </row>
    <row r="653" spans="1:34" x14ac:dyDescent="0.25">
      <c r="A653">
        <v>41570</v>
      </c>
      <c r="C653" t="s">
        <v>1107</v>
      </c>
      <c r="D653" s="2" t="str">
        <f>TEXT(MID(Sales_Transactions[[#This Row],[Order Date]],2,5),"d/m/yyy")</f>
        <v>3/12/2010</v>
      </c>
      <c r="E653" s="2" t="str">
        <f>TEXT(MID(Sales_Transactions[[#This Row],[Order Date]],2,5),"d")</f>
        <v>3</v>
      </c>
      <c r="F653" s="2" t="str">
        <f>TEXT(MID(Sales_Transactions[[#This Row],[Order Date]],2,5),"m")</f>
        <v>12</v>
      </c>
      <c r="G653" s="2" t="str">
        <f>TEXT(MID(Sales_Transactions[[#This Row],[Order Date]],2,5),"yyy")</f>
        <v>2010</v>
      </c>
      <c r="H653" s="2" t="str">
        <f>TEXT(MID(Sales_Transactions[[#This Row],[Order Date]],2,5),"yyy/m")</f>
        <v>2010/12</v>
      </c>
      <c r="I653" t="s">
        <v>52</v>
      </c>
      <c r="J653">
        <f t="shared" si="60"/>
        <v>1</v>
      </c>
      <c r="K653" s="2">
        <v>24</v>
      </c>
      <c r="L653" s="3">
        <v>2289.92</v>
      </c>
      <c r="M653" s="4">
        <v>0.09</v>
      </c>
      <c r="N653" s="5" t="s">
        <v>23</v>
      </c>
      <c r="O653" s="3">
        <v>1037.55</v>
      </c>
      <c r="P653" s="3">
        <v>104.85</v>
      </c>
      <c r="Q653" s="3">
        <v>4.6500000000000004</v>
      </c>
      <c r="R653" s="5" t="s">
        <v>890</v>
      </c>
      <c r="S653" s="5" t="s">
        <v>891</v>
      </c>
      <c r="T653" s="5" t="str">
        <f t="shared" si="61"/>
        <v>Harold Engle</v>
      </c>
      <c r="U653" t="s">
        <v>855</v>
      </c>
      <c r="V653" s="5" t="s">
        <v>37</v>
      </c>
      <c r="W653" s="5" t="s">
        <v>28</v>
      </c>
      <c r="X653" s="5" t="s">
        <v>75</v>
      </c>
      <c r="Y653" s="5" t="s">
        <v>1108</v>
      </c>
      <c r="Z653" s="5" t="s">
        <v>43</v>
      </c>
      <c r="AA653" s="4">
        <v>0.37</v>
      </c>
      <c r="AB653" s="1">
        <v>40517</v>
      </c>
      <c r="AC653" s="1">
        <v>27745</v>
      </c>
      <c r="AD653">
        <f t="shared" si="62"/>
        <v>2</v>
      </c>
      <c r="AE653">
        <f t="shared" ca="1" si="63"/>
        <v>48</v>
      </c>
      <c r="AF653" t="str">
        <f t="shared" ca="1" si="64"/>
        <v>18-64</v>
      </c>
      <c r="AG653" s="3">
        <f t="shared" si="65"/>
        <v>4.5585681249999999</v>
      </c>
      <c r="AH653" t="str">
        <f>_xlfn.IFNA(VLOOKUP(Sales_Transactions[[#This Row],[Order ID]],Returned_Items[#All],2,FALSE),"Not Returned")</f>
        <v>Not Returned</v>
      </c>
    </row>
    <row r="654" spans="1:34" x14ac:dyDescent="0.25">
      <c r="A654">
        <v>41991</v>
      </c>
      <c r="C654" t="s">
        <v>1109</v>
      </c>
      <c r="D654" s="2" t="str">
        <f>TEXT(MID(Sales_Transactions[[#This Row],[Order Date]],2,5),"d/m/yyy")</f>
        <v>18/12/2011</v>
      </c>
      <c r="E654" s="2" t="str">
        <f>TEXT(MID(Sales_Transactions[[#This Row],[Order Date]],2,5),"d")</f>
        <v>18</v>
      </c>
      <c r="F654" s="2" t="str">
        <f>TEXT(MID(Sales_Transactions[[#This Row],[Order Date]],2,5),"m")</f>
        <v>12</v>
      </c>
      <c r="G654" s="2" t="str">
        <f>TEXT(MID(Sales_Transactions[[#This Row],[Order Date]],2,5),"yyy")</f>
        <v>2011</v>
      </c>
      <c r="H654" s="2" t="str">
        <f>TEXT(MID(Sales_Transactions[[#This Row],[Order Date]],2,5),"yyy/m")</f>
        <v>2011/12</v>
      </c>
      <c r="I654" t="s">
        <v>22</v>
      </c>
      <c r="J654">
        <f t="shared" si="60"/>
        <v>2</v>
      </c>
      <c r="K654" s="2">
        <v>36</v>
      </c>
      <c r="L654" s="3">
        <v>1773.86</v>
      </c>
      <c r="M654" s="4">
        <v>0.06</v>
      </c>
      <c r="N654" s="5" t="s">
        <v>34</v>
      </c>
      <c r="O654" s="3">
        <v>133.30000000000001</v>
      </c>
      <c r="P654" s="3">
        <v>50.98</v>
      </c>
      <c r="Q654" s="3">
        <v>14.19</v>
      </c>
      <c r="R654" s="5" t="s">
        <v>1052</v>
      </c>
      <c r="S654" s="5" t="s">
        <v>1053</v>
      </c>
      <c r="T654" s="5" t="str">
        <f t="shared" si="61"/>
        <v>Philip Brown</v>
      </c>
      <c r="U654" t="s">
        <v>855</v>
      </c>
      <c r="V654" s="5" t="s">
        <v>47</v>
      </c>
      <c r="W654" s="5" t="s">
        <v>57</v>
      </c>
      <c r="X654" s="5" t="s">
        <v>154</v>
      </c>
      <c r="Y654" s="5" t="s">
        <v>710</v>
      </c>
      <c r="Z654" s="5" t="s">
        <v>40</v>
      </c>
      <c r="AA654" s="4">
        <v>0.56000000000000005</v>
      </c>
      <c r="AB654" s="1">
        <v>40900</v>
      </c>
      <c r="AC654" s="1">
        <v>27519</v>
      </c>
      <c r="AD654">
        <f t="shared" si="62"/>
        <v>5</v>
      </c>
      <c r="AE654">
        <f t="shared" ca="1" si="63"/>
        <v>49</v>
      </c>
      <c r="AF654" t="str">
        <f t="shared" ca="1" si="64"/>
        <v>18-64</v>
      </c>
      <c r="AG654" s="3">
        <f t="shared" si="65"/>
        <v>1.809428111111111</v>
      </c>
      <c r="AH654" t="str">
        <f>_xlfn.IFNA(VLOOKUP(Sales_Transactions[[#This Row],[Order ID]],Returned_Items[#All],2,FALSE),"Not Returned")</f>
        <v>Not Returned</v>
      </c>
    </row>
    <row r="655" spans="1:34" x14ac:dyDescent="0.25">
      <c r="A655">
        <v>41991</v>
      </c>
      <c r="C655" t="s">
        <v>1109</v>
      </c>
      <c r="D655" s="2" t="str">
        <f>TEXT(MID(Sales_Transactions[[#This Row],[Order Date]],2,5),"d/m/yyy")</f>
        <v>18/12/2011</v>
      </c>
      <c r="E655" s="2" t="str">
        <f>TEXT(MID(Sales_Transactions[[#This Row],[Order Date]],2,5),"d")</f>
        <v>18</v>
      </c>
      <c r="F655" s="2" t="str">
        <f>TEXT(MID(Sales_Transactions[[#This Row],[Order Date]],2,5),"m")</f>
        <v>12</v>
      </c>
      <c r="G655" s="2" t="str">
        <f>TEXT(MID(Sales_Transactions[[#This Row],[Order Date]],2,5),"yyy")</f>
        <v>2011</v>
      </c>
      <c r="H655" s="2" t="str">
        <f>TEXT(MID(Sales_Transactions[[#This Row],[Order Date]],2,5),"yyy/m")</f>
        <v>2011/12</v>
      </c>
      <c r="I655" t="s">
        <v>22</v>
      </c>
      <c r="J655">
        <f t="shared" si="60"/>
        <v>2</v>
      </c>
      <c r="K655" s="2">
        <v>35</v>
      </c>
      <c r="L655" s="3">
        <v>543.22</v>
      </c>
      <c r="M655" s="4">
        <v>0</v>
      </c>
      <c r="N655" s="5" t="s">
        <v>23</v>
      </c>
      <c r="O655" s="3">
        <v>68.44</v>
      </c>
      <c r="P655" s="3">
        <v>14.58</v>
      </c>
      <c r="Q655" s="3">
        <v>7.4</v>
      </c>
      <c r="R655" s="5" t="s">
        <v>1052</v>
      </c>
      <c r="S655" s="5" t="s">
        <v>1053</v>
      </c>
      <c r="T655" s="5" t="str">
        <f t="shared" si="61"/>
        <v>Philip Brown</v>
      </c>
      <c r="U655" t="s">
        <v>855</v>
      </c>
      <c r="V655" s="5" t="s">
        <v>47</v>
      </c>
      <c r="W655" s="5" t="s">
        <v>57</v>
      </c>
      <c r="X655" s="5" t="s">
        <v>58</v>
      </c>
      <c r="Y655" s="5" t="s">
        <v>1110</v>
      </c>
      <c r="Z655" s="5" t="s">
        <v>43</v>
      </c>
      <c r="AA655" s="4">
        <v>0.48</v>
      </c>
      <c r="AB655" s="1">
        <v>40899</v>
      </c>
      <c r="AC655" s="1">
        <v>27553</v>
      </c>
      <c r="AD655">
        <f t="shared" si="62"/>
        <v>4</v>
      </c>
      <c r="AE655">
        <f t="shared" ca="1" si="63"/>
        <v>49</v>
      </c>
      <c r="AF655" t="str">
        <f t="shared" ca="1" si="64"/>
        <v>18-64</v>
      </c>
      <c r="AG655" s="3">
        <f t="shared" si="65"/>
        <v>0.628</v>
      </c>
      <c r="AH655" t="str">
        <f>_xlfn.IFNA(VLOOKUP(Sales_Transactions[[#This Row],[Order ID]],Returned_Items[#All],2,FALSE),"Not Returned")</f>
        <v>Not Returned</v>
      </c>
    </row>
    <row r="656" spans="1:34" x14ac:dyDescent="0.25">
      <c r="A656">
        <v>41991</v>
      </c>
      <c r="C656" t="s">
        <v>1109</v>
      </c>
      <c r="D656" s="2" t="str">
        <f>TEXT(MID(Sales_Transactions[[#This Row],[Order Date]],2,5),"d/m/yyy")</f>
        <v>18/12/2011</v>
      </c>
      <c r="E656" s="2" t="str">
        <f>TEXT(MID(Sales_Transactions[[#This Row],[Order Date]],2,5),"d")</f>
        <v>18</v>
      </c>
      <c r="F656" s="2" t="str">
        <f>TEXT(MID(Sales_Transactions[[#This Row],[Order Date]],2,5),"m")</f>
        <v>12</v>
      </c>
      <c r="G656" s="2" t="str">
        <f>TEXT(MID(Sales_Transactions[[#This Row],[Order Date]],2,5),"yyy")</f>
        <v>2011</v>
      </c>
      <c r="H656" s="2" t="str">
        <f>TEXT(MID(Sales_Transactions[[#This Row],[Order Date]],2,5),"yyy/m")</f>
        <v>2011/12</v>
      </c>
      <c r="I656" t="s">
        <v>22</v>
      </c>
      <c r="J656">
        <f t="shared" si="60"/>
        <v>2</v>
      </c>
      <c r="K656" s="2">
        <v>18</v>
      </c>
      <c r="L656" s="3">
        <v>813.9</v>
      </c>
      <c r="M656" s="4">
        <v>0.06</v>
      </c>
      <c r="N656" s="5" t="s">
        <v>23</v>
      </c>
      <c r="O656" s="3">
        <v>256.66000000000003</v>
      </c>
      <c r="P656" s="3">
        <v>45.98</v>
      </c>
      <c r="Q656" s="3">
        <v>4.8</v>
      </c>
      <c r="R656" s="5" t="s">
        <v>1052</v>
      </c>
      <c r="S656" s="5" t="s">
        <v>1053</v>
      </c>
      <c r="T656" s="5" t="str">
        <f t="shared" si="61"/>
        <v>Philip Brown</v>
      </c>
      <c r="U656" t="s">
        <v>855</v>
      </c>
      <c r="V656" s="5" t="s">
        <v>47</v>
      </c>
      <c r="W656" s="5" t="s">
        <v>57</v>
      </c>
      <c r="X656" s="5" t="s">
        <v>58</v>
      </c>
      <c r="Y656" s="5" t="s">
        <v>1111</v>
      </c>
      <c r="Z656" s="5" t="s">
        <v>84</v>
      </c>
      <c r="AA656" s="4">
        <v>0.68</v>
      </c>
      <c r="AB656" s="1">
        <v>40899</v>
      </c>
      <c r="AC656" s="1">
        <v>27656</v>
      </c>
      <c r="AD656">
        <f t="shared" si="62"/>
        <v>4</v>
      </c>
      <c r="AE656">
        <f t="shared" ca="1" si="63"/>
        <v>48</v>
      </c>
      <c r="AF656" t="str">
        <f t="shared" ca="1" si="64"/>
        <v>18-64</v>
      </c>
      <c r="AG656" s="3">
        <f t="shared" si="65"/>
        <v>2.8195784444444438</v>
      </c>
      <c r="AH656" t="str">
        <f>_xlfn.IFNA(VLOOKUP(Sales_Transactions[[#This Row],[Order ID]],Returned_Items[#All],2,FALSE),"Not Returned")</f>
        <v>Not Returned</v>
      </c>
    </row>
    <row r="657" spans="1:34" x14ac:dyDescent="0.25">
      <c r="A657">
        <v>42400</v>
      </c>
      <c r="C657" t="s">
        <v>760</v>
      </c>
      <c r="D657" s="2" t="str">
        <f>TEXT(MID(Sales_Transactions[[#This Row],[Order Date]],2,5),"d/m/yyy")</f>
        <v>9/8/2012</v>
      </c>
      <c r="E657" s="2" t="str">
        <f>TEXT(MID(Sales_Transactions[[#This Row],[Order Date]],2,5),"d")</f>
        <v>9</v>
      </c>
      <c r="F657" s="2" t="str">
        <f>TEXT(MID(Sales_Transactions[[#This Row],[Order Date]],2,5),"m")</f>
        <v>8</v>
      </c>
      <c r="G657" s="2" t="str">
        <f>TEXT(MID(Sales_Transactions[[#This Row],[Order Date]],2,5),"yyy")</f>
        <v>2012</v>
      </c>
      <c r="H657" s="2" t="str">
        <f>TEXT(MID(Sales_Transactions[[#This Row],[Order Date]],2,5),"yyy/m")</f>
        <v>2012/8</v>
      </c>
      <c r="I657" t="s">
        <v>22</v>
      </c>
      <c r="J657">
        <f t="shared" si="60"/>
        <v>2</v>
      </c>
      <c r="K657" s="2">
        <v>44</v>
      </c>
      <c r="L657" s="3">
        <v>865.27</v>
      </c>
      <c r="M657" s="4">
        <v>0.03</v>
      </c>
      <c r="N657" s="5" t="s">
        <v>23</v>
      </c>
      <c r="O657" s="3">
        <v>11.55</v>
      </c>
      <c r="P657" s="3">
        <v>19.98</v>
      </c>
      <c r="Q657" s="3">
        <v>4</v>
      </c>
      <c r="R657" s="5" t="s">
        <v>906</v>
      </c>
      <c r="S657" s="5" t="s">
        <v>907</v>
      </c>
      <c r="T657" s="5" t="str">
        <f t="shared" si="61"/>
        <v>Giulietta Baptist</v>
      </c>
      <c r="U657" t="s">
        <v>855</v>
      </c>
      <c r="V657" s="5" t="s">
        <v>74</v>
      </c>
      <c r="W657" s="5" t="s">
        <v>48</v>
      </c>
      <c r="X657" s="5" t="s">
        <v>87</v>
      </c>
      <c r="Y657" s="5" t="s">
        <v>1112</v>
      </c>
      <c r="Z657" s="5" t="s">
        <v>43</v>
      </c>
      <c r="AA657" s="4">
        <v>0.68</v>
      </c>
      <c r="AB657" s="1">
        <v>41132</v>
      </c>
      <c r="AC657" s="1">
        <v>27485</v>
      </c>
      <c r="AD657">
        <f t="shared" si="62"/>
        <v>2</v>
      </c>
      <c r="AE657">
        <f t="shared" ca="1" si="63"/>
        <v>49</v>
      </c>
      <c r="AF657" t="str">
        <f t="shared" ca="1" si="64"/>
        <v>18-64</v>
      </c>
      <c r="AG657" s="3">
        <f t="shared" si="65"/>
        <v>0.54486377272727271</v>
      </c>
      <c r="AH657" t="str">
        <f>_xlfn.IFNA(VLOOKUP(Sales_Transactions[[#This Row],[Order ID]],Returned_Items[#All],2,FALSE),"Not Returned")</f>
        <v>Not Returned</v>
      </c>
    </row>
    <row r="658" spans="1:34" x14ac:dyDescent="0.25">
      <c r="A658">
        <v>42400</v>
      </c>
      <c r="C658" t="s">
        <v>760</v>
      </c>
      <c r="D658" s="2" t="str">
        <f>TEXT(MID(Sales_Transactions[[#This Row],[Order Date]],2,5),"d/m/yyy")</f>
        <v>9/8/2012</v>
      </c>
      <c r="E658" s="2" t="str">
        <f>TEXT(MID(Sales_Transactions[[#This Row],[Order Date]],2,5),"d")</f>
        <v>9</v>
      </c>
      <c r="F658" s="2" t="str">
        <f>TEXT(MID(Sales_Transactions[[#This Row],[Order Date]],2,5),"m")</f>
        <v>8</v>
      </c>
      <c r="G658" s="2" t="str">
        <f>TEXT(MID(Sales_Transactions[[#This Row],[Order Date]],2,5),"yyy")</f>
        <v>2012</v>
      </c>
      <c r="H658" s="2" t="str">
        <f>TEXT(MID(Sales_Transactions[[#This Row],[Order Date]],2,5),"yyy/m")</f>
        <v>2012/8</v>
      </c>
      <c r="I658" t="s">
        <v>22</v>
      </c>
      <c r="J658">
        <f t="shared" si="60"/>
        <v>2</v>
      </c>
      <c r="K658" s="2">
        <v>41</v>
      </c>
      <c r="L658" s="3">
        <v>429.28</v>
      </c>
      <c r="M658" s="4">
        <v>0.06</v>
      </c>
      <c r="N658" s="5" t="s">
        <v>23</v>
      </c>
      <c r="O658" s="3">
        <v>-168.95</v>
      </c>
      <c r="P658" s="3">
        <v>10.97</v>
      </c>
      <c r="Q658" s="3">
        <v>6.5</v>
      </c>
      <c r="R658" s="5" t="s">
        <v>906</v>
      </c>
      <c r="S658" s="5" t="s">
        <v>907</v>
      </c>
      <c r="T658" s="5" t="str">
        <f t="shared" si="61"/>
        <v>Giulietta Baptist</v>
      </c>
      <c r="U658" t="s">
        <v>855</v>
      </c>
      <c r="V658" s="5" t="s">
        <v>74</v>
      </c>
      <c r="W658" s="5" t="s">
        <v>48</v>
      </c>
      <c r="X658" s="5" t="s">
        <v>87</v>
      </c>
      <c r="Y658" s="5" t="s">
        <v>543</v>
      </c>
      <c r="Z658" s="5" t="s">
        <v>43</v>
      </c>
      <c r="AA658" s="4">
        <v>0.64</v>
      </c>
      <c r="AB658" s="1">
        <v>41135</v>
      </c>
      <c r="AC658" s="1">
        <v>27657</v>
      </c>
      <c r="AD658">
        <f t="shared" si="62"/>
        <v>5</v>
      </c>
      <c r="AE658">
        <f t="shared" ca="1" si="63"/>
        <v>48</v>
      </c>
      <c r="AF658" t="str">
        <f t="shared" ca="1" si="64"/>
        <v>18-64</v>
      </c>
      <c r="AG658" s="3">
        <f t="shared" si="65"/>
        <v>0.42593702439024395</v>
      </c>
      <c r="AH658" t="str">
        <f>_xlfn.IFNA(VLOOKUP(Sales_Transactions[[#This Row],[Order ID]],Returned_Items[#All],2,FALSE),"Not Returned")</f>
        <v>Not Returned</v>
      </c>
    </row>
    <row r="659" spans="1:34" x14ac:dyDescent="0.25">
      <c r="A659">
        <v>42754</v>
      </c>
      <c r="C659" t="s">
        <v>309</v>
      </c>
      <c r="D659" s="2" t="str">
        <f>TEXT(MID(Sales_Transactions[[#This Row],[Order Date]],2,5),"d/m/yyy")</f>
        <v>24/8/2010</v>
      </c>
      <c r="E659" s="2" t="str">
        <f>TEXT(MID(Sales_Transactions[[#This Row],[Order Date]],2,5),"d")</f>
        <v>24</v>
      </c>
      <c r="F659" s="2" t="str">
        <f>TEXT(MID(Sales_Transactions[[#This Row],[Order Date]],2,5),"m")</f>
        <v>8</v>
      </c>
      <c r="G659" s="2" t="str">
        <f>TEXT(MID(Sales_Transactions[[#This Row],[Order Date]],2,5),"yyy")</f>
        <v>2010</v>
      </c>
      <c r="H659" s="2" t="str">
        <f>TEXT(MID(Sales_Transactions[[#This Row],[Order Date]],2,5),"yyy/m")</f>
        <v>2010/8</v>
      </c>
      <c r="I659" t="s">
        <v>101</v>
      </c>
      <c r="J659">
        <f t="shared" si="60"/>
        <v>1</v>
      </c>
      <c r="K659" s="2">
        <v>31</v>
      </c>
      <c r="L659" s="3">
        <v>341.71</v>
      </c>
      <c r="M659" s="4">
        <v>0.04</v>
      </c>
      <c r="N659" s="5" t="s">
        <v>23</v>
      </c>
      <c r="O659" s="3">
        <v>32.19</v>
      </c>
      <c r="P659" s="3">
        <v>10.98</v>
      </c>
      <c r="Q659" s="3">
        <v>5.14</v>
      </c>
      <c r="R659" s="5" t="s">
        <v>980</v>
      </c>
      <c r="S659" s="5" t="s">
        <v>981</v>
      </c>
      <c r="T659" s="5" t="str">
        <f t="shared" si="61"/>
        <v>Paul Gonzalez</v>
      </c>
      <c r="U659" t="s">
        <v>855</v>
      </c>
      <c r="V659" s="5" t="s">
        <v>47</v>
      </c>
      <c r="W659" s="5" t="s">
        <v>28</v>
      </c>
      <c r="X659" s="5" t="s">
        <v>41</v>
      </c>
      <c r="Y659" s="5" t="s">
        <v>1113</v>
      </c>
      <c r="Z659" s="5" t="s">
        <v>43</v>
      </c>
      <c r="AA659" s="4">
        <v>0.36</v>
      </c>
      <c r="AB659" s="1">
        <v>40415</v>
      </c>
      <c r="AC659" s="1">
        <v>27518</v>
      </c>
      <c r="AD659">
        <f t="shared" si="62"/>
        <v>1</v>
      </c>
      <c r="AE659">
        <f t="shared" ca="1" si="63"/>
        <v>49</v>
      </c>
      <c r="AF659" t="str">
        <f t="shared" ca="1" si="64"/>
        <v>18-64</v>
      </c>
      <c r="AG659" s="3">
        <f t="shared" si="65"/>
        <v>0.51985832258064524</v>
      </c>
      <c r="AH659" t="str">
        <f>_xlfn.IFNA(VLOOKUP(Sales_Transactions[[#This Row],[Order ID]],Returned_Items[#All],2,FALSE),"Not Returned")</f>
        <v>Not Returned</v>
      </c>
    </row>
    <row r="660" spans="1:34" x14ac:dyDescent="0.25">
      <c r="A660">
        <v>42918</v>
      </c>
      <c r="C660" t="s">
        <v>1114</v>
      </c>
      <c r="D660" s="2" t="str">
        <f>TEXT(MID(Sales_Transactions[[#This Row],[Order Date]],2,5),"d/m/yyy")</f>
        <v>22/5/2011</v>
      </c>
      <c r="E660" s="2" t="str">
        <f>TEXT(MID(Sales_Transactions[[#This Row],[Order Date]],2,5),"d")</f>
        <v>22</v>
      </c>
      <c r="F660" s="2" t="str">
        <f>TEXT(MID(Sales_Transactions[[#This Row],[Order Date]],2,5),"m")</f>
        <v>5</v>
      </c>
      <c r="G660" s="2" t="str">
        <f>TEXT(MID(Sales_Transactions[[#This Row],[Order Date]],2,5),"yyy")</f>
        <v>2011</v>
      </c>
      <c r="H660" s="2" t="str">
        <f>TEXT(MID(Sales_Transactions[[#This Row],[Order Date]],2,5),"yyy/m")</f>
        <v>2011/5</v>
      </c>
      <c r="I660" t="s">
        <v>33</v>
      </c>
      <c r="J660">
        <f t="shared" si="60"/>
        <v>4</v>
      </c>
      <c r="K660" s="2">
        <v>46</v>
      </c>
      <c r="L660" s="3">
        <v>648.26</v>
      </c>
      <c r="M660" s="4">
        <v>7.0000000000000007E-2</v>
      </c>
      <c r="N660" s="5" t="s">
        <v>23</v>
      </c>
      <c r="O660" s="3">
        <v>30.48</v>
      </c>
      <c r="P660" s="3">
        <v>14.27</v>
      </c>
      <c r="Q660" s="3">
        <v>7.27</v>
      </c>
      <c r="R660" s="5" t="s">
        <v>1115</v>
      </c>
      <c r="S660" s="5" t="s">
        <v>1116</v>
      </c>
      <c r="T660" s="5" t="str">
        <f t="shared" si="61"/>
        <v>Logan Haushalter</v>
      </c>
      <c r="U660" t="s">
        <v>855</v>
      </c>
      <c r="V660" s="5" t="s">
        <v>47</v>
      </c>
      <c r="W660" s="5" t="s">
        <v>28</v>
      </c>
      <c r="X660" s="5" t="s">
        <v>41</v>
      </c>
      <c r="Y660" s="5" t="s">
        <v>1117</v>
      </c>
      <c r="Z660" s="5" t="s">
        <v>43</v>
      </c>
      <c r="AA660" s="4">
        <v>0.38</v>
      </c>
      <c r="AB660" s="1">
        <v>40687</v>
      </c>
      <c r="AC660" s="1">
        <v>26702</v>
      </c>
      <c r="AD660">
        <f t="shared" si="62"/>
        <v>2</v>
      </c>
      <c r="AE660">
        <f t="shared" ca="1" si="63"/>
        <v>51</v>
      </c>
      <c r="AF660" t="str">
        <f t="shared" ca="1" si="64"/>
        <v>18-64</v>
      </c>
      <c r="AG660" s="3">
        <f t="shared" si="65"/>
        <v>0.4680437173913044</v>
      </c>
      <c r="AH660" t="str">
        <f>_xlfn.IFNA(VLOOKUP(Sales_Transactions[[#This Row],[Order ID]],Returned_Items[#All],2,FALSE),"Not Returned")</f>
        <v>Not Returned</v>
      </c>
    </row>
    <row r="661" spans="1:34" x14ac:dyDescent="0.25">
      <c r="A661">
        <v>42918</v>
      </c>
      <c r="C661" t="s">
        <v>1114</v>
      </c>
      <c r="D661" s="2" t="str">
        <f>TEXT(MID(Sales_Transactions[[#This Row],[Order Date]],2,5),"d/m/yyy")</f>
        <v>22/5/2011</v>
      </c>
      <c r="E661" s="2" t="str">
        <f>TEXT(MID(Sales_Transactions[[#This Row],[Order Date]],2,5),"d")</f>
        <v>22</v>
      </c>
      <c r="F661" s="2" t="str">
        <f>TEXT(MID(Sales_Transactions[[#This Row],[Order Date]],2,5),"m")</f>
        <v>5</v>
      </c>
      <c r="G661" s="2" t="str">
        <f>TEXT(MID(Sales_Transactions[[#This Row],[Order Date]],2,5),"yyy")</f>
        <v>2011</v>
      </c>
      <c r="H661" s="2" t="str">
        <f>TEXT(MID(Sales_Transactions[[#This Row],[Order Date]],2,5),"yyy/m")</f>
        <v>2011/5</v>
      </c>
      <c r="I661" t="s">
        <v>33</v>
      </c>
      <c r="J661">
        <f t="shared" si="60"/>
        <v>4</v>
      </c>
      <c r="K661" s="2">
        <v>46</v>
      </c>
      <c r="L661" s="3">
        <v>410.43</v>
      </c>
      <c r="M661" s="4">
        <v>0.1</v>
      </c>
      <c r="N661" s="5" t="s">
        <v>23</v>
      </c>
      <c r="O661" s="3">
        <v>-54.58</v>
      </c>
      <c r="P661" s="3">
        <v>9.49</v>
      </c>
      <c r="Q661" s="3">
        <v>5.76</v>
      </c>
      <c r="R661" s="5" t="s">
        <v>1115</v>
      </c>
      <c r="S661" s="5" t="s">
        <v>1116</v>
      </c>
      <c r="T661" s="5" t="str">
        <f t="shared" si="61"/>
        <v>Logan Haushalter</v>
      </c>
      <c r="U661" t="s">
        <v>855</v>
      </c>
      <c r="V661" s="5" t="s">
        <v>47</v>
      </c>
      <c r="W661" s="5" t="s">
        <v>48</v>
      </c>
      <c r="X661" s="5" t="s">
        <v>324</v>
      </c>
      <c r="Y661" s="5" t="s">
        <v>1118</v>
      </c>
      <c r="Z661" s="5" t="s">
        <v>56</v>
      </c>
      <c r="AA661" s="4">
        <v>0.39</v>
      </c>
      <c r="AB661" s="1">
        <v>40687</v>
      </c>
      <c r="AC661" s="1">
        <v>26776</v>
      </c>
      <c r="AD661">
        <f t="shared" si="62"/>
        <v>2</v>
      </c>
      <c r="AE661">
        <f t="shared" ca="1" si="63"/>
        <v>51</v>
      </c>
      <c r="AF661" t="str">
        <f t="shared" ca="1" si="64"/>
        <v>18-64</v>
      </c>
      <c r="AG661" s="3">
        <f t="shared" si="65"/>
        <v>0.33131543478260872</v>
      </c>
      <c r="AH661" t="str">
        <f>_xlfn.IFNA(VLOOKUP(Sales_Transactions[[#This Row],[Order ID]],Returned_Items[#All],2,FALSE),"Not Returned")</f>
        <v>Not Returned</v>
      </c>
    </row>
    <row r="662" spans="1:34" x14ac:dyDescent="0.25">
      <c r="A662">
        <v>42944</v>
      </c>
      <c r="C662" t="s">
        <v>1119</v>
      </c>
      <c r="D662" s="2" t="str">
        <f>TEXT(MID(Sales_Transactions[[#This Row],[Order Date]],2,5),"d/m/yyy")</f>
        <v>18/11/2012</v>
      </c>
      <c r="E662" s="2" t="str">
        <f>TEXT(MID(Sales_Transactions[[#This Row],[Order Date]],2,5),"d")</f>
        <v>18</v>
      </c>
      <c r="F662" s="2" t="str">
        <f>TEXT(MID(Sales_Transactions[[#This Row],[Order Date]],2,5),"m")</f>
        <v>11</v>
      </c>
      <c r="G662" s="2" t="str">
        <f>TEXT(MID(Sales_Transactions[[#This Row],[Order Date]],2,5),"yyy")</f>
        <v>2012</v>
      </c>
      <c r="H662" s="2" t="str">
        <f>TEXT(MID(Sales_Transactions[[#This Row],[Order Date]],2,5),"yyy/m")</f>
        <v>2012/11</v>
      </c>
      <c r="I662" t="s">
        <v>101</v>
      </c>
      <c r="J662">
        <f t="shared" si="60"/>
        <v>1</v>
      </c>
      <c r="K662" s="2">
        <v>43</v>
      </c>
      <c r="L662" s="3">
        <v>9750.5499999999993</v>
      </c>
      <c r="M662" s="4">
        <v>0</v>
      </c>
      <c r="N662" s="5" t="s">
        <v>34</v>
      </c>
      <c r="O662" s="3">
        <v>1061.6099999999999</v>
      </c>
      <c r="P662" s="3">
        <v>216.6</v>
      </c>
      <c r="Q662" s="3">
        <v>64.2</v>
      </c>
      <c r="R662" s="5" t="s">
        <v>984</v>
      </c>
      <c r="S662" s="5" t="s">
        <v>985</v>
      </c>
      <c r="T662" s="5" t="str">
        <f t="shared" si="61"/>
        <v>Filia McAdams</v>
      </c>
      <c r="U662" t="s">
        <v>855</v>
      </c>
      <c r="V662" s="5" t="s">
        <v>27</v>
      </c>
      <c r="W662" s="5" t="s">
        <v>57</v>
      </c>
      <c r="X662" s="5" t="s">
        <v>154</v>
      </c>
      <c r="Y662" s="5" t="s">
        <v>501</v>
      </c>
      <c r="Z662" s="5" t="s">
        <v>40</v>
      </c>
      <c r="AA662" s="4">
        <v>0.59</v>
      </c>
      <c r="AB662" s="1">
        <v>41232</v>
      </c>
      <c r="AC662" s="1">
        <v>26686</v>
      </c>
      <c r="AD662">
        <f t="shared" si="62"/>
        <v>1</v>
      </c>
      <c r="AE662">
        <f t="shared" ca="1" si="63"/>
        <v>51</v>
      </c>
      <c r="AF662" t="str">
        <f t="shared" ca="1" si="64"/>
        <v>18-64</v>
      </c>
      <c r="AG662" s="3">
        <f t="shared" si="65"/>
        <v>6.5302325581395353</v>
      </c>
      <c r="AH662" t="str">
        <f>_xlfn.IFNA(VLOOKUP(Sales_Transactions[[#This Row],[Order ID]],Returned_Items[#All],2,FALSE),"Not Returned")</f>
        <v>Not Returned</v>
      </c>
    </row>
    <row r="663" spans="1:34" x14ac:dyDescent="0.25">
      <c r="A663">
        <v>44037</v>
      </c>
      <c r="C663" t="s">
        <v>500</v>
      </c>
      <c r="D663" s="2" t="str">
        <f>TEXT(MID(Sales_Transactions[[#This Row],[Order Date]],2,5),"d/m/yyy")</f>
        <v>28/6/2012</v>
      </c>
      <c r="E663" s="2" t="str">
        <f>TEXT(MID(Sales_Transactions[[#This Row],[Order Date]],2,5),"d")</f>
        <v>28</v>
      </c>
      <c r="F663" s="2" t="str">
        <f>TEXT(MID(Sales_Transactions[[#This Row],[Order Date]],2,5),"m")</f>
        <v>6</v>
      </c>
      <c r="G663" s="2" t="str">
        <f>TEXT(MID(Sales_Transactions[[#This Row],[Order Date]],2,5),"yyy")</f>
        <v>2012</v>
      </c>
      <c r="H663" s="2" t="str">
        <f>TEXT(MID(Sales_Transactions[[#This Row],[Order Date]],2,5),"yyy/m")</f>
        <v>2012/6</v>
      </c>
      <c r="I663" t="s">
        <v>33</v>
      </c>
      <c r="J663">
        <f t="shared" si="60"/>
        <v>4</v>
      </c>
      <c r="K663" s="2">
        <v>39</v>
      </c>
      <c r="L663" s="3">
        <v>835.55</v>
      </c>
      <c r="M663" s="4">
        <v>7.0000000000000007E-2</v>
      </c>
      <c r="N663" s="5" t="s">
        <v>23</v>
      </c>
      <c r="O663" s="3">
        <v>326.43</v>
      </c>
      <c r="P663" s="3">
        <v>22.23</v>
      </c>
      <c r="Q663" s="3">
        <v>5.08</v>
      </c>
      <c r="R663" s="5" t="s">
        <v>53</v>
      </c>
      <c r="S663" s="5" t="s">
        <v>54</v>
      </c>
      <c r="T663" s="5" t="str">
        <f t="shared" si="61"/>
        <v>Carlos Soltero</v>
      </c>
      <c r="U663" t="s">
        <v>855</v>
      </c>
      <c r="V663" s="5" t="s">
        <v>37</v>
      </c>
      <c r="W663" s="5" t="s">
        <v>57</v>
      </c>
      <c r="X663" s="5" t="s">
        <v>58</v>
      </c>
      <c r="Y663" s="5" t="s">
        <v>1120</v>
      </c>
      <c r="Z663" s="5" t="s">
        <v>60</v>
      </c>
      <c r="AA663" s="4">
        <v>0.41</v>
      </c>
      <c r="AB663" s="1">
        <v>41090</v>
      </c>
      <c r="AC663" s="1">
        <v>27036</v>
      </c>
      <c r="AD663">
        <f t="shared" si="62"/>
        <v>2</v>
      </c>
      <c r="AE663">
        <f t="shared" ca="1" si="63"/>
        <v>50</v>
      </c>
      <c r="AF663" t="str">
        <f t="shared" ca="1" si="64"/>
        <v>18-64</v>
      </c>
      <c r="AG663" s="3">
        <f t="shared" si="65"/>
        <v>0.69985741025641013</v>
      </c>
      <c r="AH663" t="str">
        <f>_xlfn.IFNA(VLOOKUP(Sales_Transactions[[#This Row],[Order ID]],Returned_Items[#All],2,FALSE),"Not Returned")</f>
        <v>Not Returned</v>
      </c>
    </row>
    <row r="664" spans="1:34" x14ac:dyDescent="0.25">
      <c r="A664">
        <v>44037</v>
      </c>
      <c r="C664" t="s">
        <v>500</v>
      </c>
      <c r="D664" s="2" t="str">
        <f>TEXT(MID(Sales_Transactions[[#This Row],[Order Date]],2,5),"d/m/yyy")</f>
        <v>28/6/2012</v>
      </c>
      <c r="E664" s="2" t="str">
        <f>TEXT(MID(Sales_Transactions[[#This Row],[Order Date]],2,5),"d")</f>
        <v>28</v>
      </c>
      <c r="F664" s="2" t="str">
        <f>TEXT(MID(Sales_Transactions[[#This Row],[Order Date]],2,5),"m")</f>
        <v>6</v>
      </c>
      <c r="G664" s="2" t="str">
        <f>TEXT(MID(Sales_Transactions[[#This Row],[Order Date]],2,5),"yyy")</f>
        <v>2012</v>
      </c>
      <c r="H664" s="2" t="str">
        <f>TEXT(MID(Sales_Transactions[[#This Row],[Order Date]],2,5),"yyy/m")</f>
        <v>2012/6</v>
      </c>
      <c r="I664" t="s">
        <v>33</v>
      </c>
      <c r="J664">
        <f t="shared" si="60"/>
        <v>4</v>
      </c>
      <c r="K664" s="2">
        <v>38</v>
      </c>
      <c r="L664" s="3">
        <v>1799.6115</v>
      </c>
      <c r="M664" s="4">
        <v>7.0000000000000007E-2</v>
      </c>
      <c r="N664" s="5" t="s">
        <v>23</v>
      </c>
      <c r="O664" s="3">
        <v>557.6</v>
      </c>
      <c r="P664" s="3">
        <v>55.99</v>
      </c>
      <c r="Q664" s="3">
        <v>1.25</v>
      </c>
      <c r="R664" s="5" t="s">
        <v>53</v>
      </c>
      <c r="S664" s="5" t="s">
        <v>54</v>
      </c>
      <c r="T664" s="5" t="str">
        <f t="shared" si="61"/>
        <v>Carlos Soltero</v>
      </c>
      <c r="U664" t="s">
        <v>855</v>
      </c>
      <c r="V664" s="5" t="s">
        <v>37</v>
      </c>
      <c r="W664" s="5" t="s">
        <v>48</v>
      </c>
      <c r="X664" s="5" t="s">
        <v>49</v>
      </c>
      <c r="Y664" s="5" t="s">
        <v>1121</v>
      </c>
      <c r="Z664" s="5" t="s">
        <v>60</v>
      </c>
      <c r="AA664" s="4">
        <v>0.55000000000000004</v>
      </c>
      <c r="AB664" s="1">
        <v>41090</v>
      </c>
      <c r="AC664" s="1">
        <v>27214</v>
      </c>
      <c r="AD664">
        <f t="shared" si="62"/>
        <v>2</v>
      </c>
      <c r="AE664">
        <f t="shared" ca="1" si="63"/>
        <v>50</v>
      </c>
      <c r="AF664" t="str">
        <f t="shared" ca="1" si="64"/>
        <v>18-64</v>
      </c>
      <c r="AG664" s="3">
        <f t="shared" si="65"/>
        <v>1.5052843947368422</v>
      </c>
      <c r="AH664" t="str">
        <f>_xlfn.IFNA(VLOOKUP(Sales_Transactions[[#This Row],[Order ID]],Returned_Items[#All],2,FALSE),"Not Returned")</f>
        <v>Not Returned</v>
      </c>
    </row>
    <row r="665" spans="1:34" x14ac:dyDescent="0.25">
      <c r="A665">
        <v>44387</v>
      </c>
      <c r="C665" t="s">
        <v>1122</v>
      </c>
      <c r="D665" s="2" t="str">
        <f>TEXT(MID(Sales_Transactions[[#This Row],[Order Date]],2,5),"d/m/yyy")</f>
        <v>4/2/2009</v>
      </c>
      <c r="E665" s="2" t="str">
        <f>TEXT(MID(Sales_Transactions[[#This Row],[Order Date]],2,5),"d")</f>
        <v>4</v>
      </c>
      <c r="F665" s="2" t="str">
        <f>TEXT(MID(Sales_Transactions[[#This Row],[Order Date]],2,5),"m")</f>
        <v>2</v>
      </c>
      <c r="G665" s="2" t="str">
        <f>TEXT(MID(Sales_Transactions[[#This Row],[Order Date]],2,5),"yyy")</f>
        <v>2009</v>
      </c>
      <c r="H665" s="2" t="str">
        <f>TEXT(MID(Sales_Transactions[[#This Row],[Order Date]],2,5),"yyy/m")</f>
        <v>2009/2</v>
      </c>
      <c r="I665" t="s">
        <v>22</v>
      </c>
      <c r="J665">
        <f t="shared" si="60"/>
        <v>2</v>
      </c>
      <c r="K665" s="2">
        <v>50</v>
      </c>
      <c r="L665" s="3">
        <v>1441.57</v>
      </c>
      <c r="M665" s="4">
        <v>7.0000000000000007E-2</v>
      </c>
      <c r="N665" s="5" t="s">
        <v>67</v>
      </c>
      <c r="O665" s="3">
        <v>475.26</v>
      </c>
      <c r="P665" s="3">
        <v>29.89</v>
      </c>
      <c r="Q665" s="3">
        <v>1.99</v>
      </c>
      <c r="R665" s="5" t="s">
        <v>911</v>
      </c>
      <c r="S665" s="5" t="s">
        <v>912</v>
      </c>
      <c r="T665" s="5" t="str">
        <f t="shared" si="61"/>
        <v>Erica Bern</v>
      </c>
      <c r="U665" t="s">
        <v>855</v>
      </c>
      <c r="V665" s="5" t="s">
        <v>47</v>
      </c>
      <c r="W665" s="5" t="s">
        <v>48</v>
      </c>
      <c r="X665" s="5" t="s">
        <v>87</v>
      </c>
      <c r="Y665" s="5" t="s">
        <v>920</v>
      </c>
      <c r="Z665" s="5" t="s">
        <v>60</v>
      </c>
      <c r="AA665" s="4">
        <v>0.5</v>
      </c>
      <c r="AB665" s="1">
        <v>39853</v>
      </c>
      <c r="AC665" s="1">
        <v>27085</v>
      </c>
      <c r="AD665">
        <f t="shared" si="62"/>
        <v>5</v>
      </c>
      <c r="AE665">
        <f t="shared" ca="1" si="63"/>
        <v>50</v>
      </c>
      <c r="AF665" t="str">
        <f t="shared" ca="1" si="64"/>
        <v>18-64</v>
      </c>
      <c r="AG665" s="3">
        <f t="shared" si="65"/>
        <v>0.63718153999999994</v>
      </c>
      <c r="AH665" t="str">
        <f>_xlfn.IFNA(VLOOKUP(Sales_Transactions[[#This Row],[Order ID]],Returned_Items[#All],2,FALSE),"Not Returned")</f>
        <v>Not Returned</v>
      </c>
    </row>
    <row r="666" spans="1:34" x14ac:dyDescent="0.25">
      <c r="A666">
        <v>44387</v>
      </c>
      <c r="C666" t="s">
        <v>1122</v>
      </c>
      <c r="D666" s="2" t="str">
        <f>TEXT(MID(Sales_Transactions[[#This Row],[Order Date]],2,5),"d/m/yyy")</f>
        <v>4/2/2009</v>
      </c>
      <c r="E666" s="2" t="str">
        <f>TEXT(MID(Sales_Transactions[[#This Row],[Order Date]],2,5),"d")</f>
        <v>4</v>
      </c>
      <c r="F666" s="2" t="str">
        <f>TEXT(MID(Sales_Transactions[[#This Row],[Order Date]],2,5),"m")</f>
        <v>2</v>
      </c>
      <c r="G666" s="2" t="str">
        <f>TEXT(MID(Sales_Transactions[[#This Row],[Order Date]],2,5),"yyy")</f>
        <v>2009</v>
      </c>
      <c r="H666" s="2" t="str">
        <f>TEXT(MID(Sales_Transactions[[#This Row],[Order Date]],2,5),"yyy/m")</f>
        <v>2009/2</v>
      </c>
      <c r="I666" t="s">
        <v>22</v>
      </c>
      <c r="J666">
        <f t="shared" si="60"/>
        <v>2</v>
      </c>
      <c r="K666" s="2">
        <v>20</v>
      </c>
      <c r="L666" s="3">
        <v>173.09</v>
      </c>
      <c r="M666" s="4">
        <v>0.03</v>
      </c>
      <c r="N666" s="5" t="s">
        <v>23</v>
      </c>
      <c r="O666" s="3">
        <v>-6.71</v>
      </c>
      <c r="P666" s="3">
        <v>8.34</v>
      </c>
      <c r="Q666" s="3">
        <v>4.82</v>
      </c>
      <c r="R666" s="5" t="s">
        <v>911</v>
      </c>
      <c r="S666" s="5" t="s">
        <v>912</v>
      </c>
      <c r="T666" s="5" t="str">
        <f t="shared" si="61"/>
        <v>Erica Bern</v>
      </c>
      <c r="U666" t="s">
        <v>855</v>
      </c>
      <c r="V666" s="5" t="s">
        <v>47</v>
      </c>
      <c r="W666" s="5" t="s">
        <v>28</v>
      </c>
      <c r="X666" s="5" t="s">
        <v>75</v>
      </c>
      <c r="Y666" s="5" t="s">
        <v>1123</v>
      </c>
      <c r="Z666" s="5" t="s">
        <v>43</v>
      </c>
      <c r="AA666" s="4">
        <v>0.4</v>
      </c>
      <c r="AB666" s="1">
        <v>39852</v>
      </c>
      <c r="AC666" s="1">
        <v>27069</v>
      </c>
      <c r="AD666">
        <f t="shared" si="62"/>
        <v>4</v>
      </c>
      <c r="AE666">
        <f t="shared" ca="1" si="63"/>
        <v>50</v>
      </c>
      <c r="AF666" t="str">
        <f t="shared" ca="1" si="64"/>
        <v>18-64</v>
      </c>
      <c r="AG666" s="3">
        <f t="shared" si="65"/>
        <v>0.65787490000000004</v>
      </c>
      <c r="AH666" t="str">
        <f>_xlfn.IFNA(VLOOKUP(Sales_Transactions[[#This Row],[Order ID]],Returned_Items[#All],2,FALSE),"Not Returned")</f>
        <v>Not Returned</v>
      </c>
    </row>
    <row r="667" spans="1:34" x14ac:dyDescent="0.25">
      <c r="A667">
        <v>44576</v>
      </c>
      <c r="C667" t="s">
        <v>1124</v>
      </c>
      <c r="D667" s="2" t="str">
        <f>TEXT(MID(Sales_Transactions[[#This Row],[Order Date]],2,5),"d/m/yyy")</f>
        <v>25/12/2009</v>
      </c>
      <c r="E667" s="2" t="str">
        <f>TEXT(MID(Sales_Transactions[[#This Row],[Order Date]],2,5),"d")</f>
        <v>25</v>
      </c>
      <c r="F667" s="2" t="str">
        <f>TEXT(MID(Sales_Transactions[[#This Row],[Order Date]],2,5),"m")</f>
        <v>12</v>
      </c>
      <c r="G667" s="2" t="str">
        <f>TEXT(MID(Sales_Transactions[[#This Row],[Order Date]],2,5),"yyy")</f>
        <v>2009</v>
      </c>
      <c r="H667" s="2" t="str">
        <f>TEXT(MID(Sales_Transactions[[#This Row],[Order Date]],2,5),"yyy/m")</f>
        <v>2009/12</v>
      </c>
      <c r="I667" t="s">
        <v>52</v>
      </c>
      <c r="J667">
        <f t="shared" si="60"/>
        <v>1</v>
      </c>
      <c r="K667" s="2">
        <v>38</v>
      </c>
      <c r="L667" s="3">
        <v>5016.25</v>
      </c>
      <c r="M667" s="4">
        <v>0.01</v>
      </c>
      <c r="N667" s="5" t="s">
        <v>34</v>
      </c>
      <c r="O667" s="3">
        <v>-189.35</v>
      </c>
      <c r="P667" s="3">
        <v>124.49</v>
      </c>
      <c r="Q667" s="3">
        <v>51.94</v>
      </c>
      <c r="R667" s="5" t="s">
        <v>956</v>
      </c>
      <c r="S667" s="5" t="s">
        <v>957</v>
      </c>
      <c r="T667" s="5" t="str">
        <f t="shared" si="61"/>
        <v>Greg Guthrie</v>
      </c>
      <c r="U667" t="s">
        <v>855</v>
      </c>
      <c r="V667" s="5" t="s">
        <v>27</v>
      </c>
      <c r="W667" s="5" t="s">
        <v>57</v>
      </c>
      <c r="X667" s="5" t="s">
        <v>107</v>
      </c>
      <c r="Y667" s="5" t="s">
        <v>711</v>
      </c>
      <c r="Z667" s="5" t="s">
        <v>106</v>
      </c>
      <c r="AA667" s="4">
        <v>0.63</v>
      </c>
      <c r="AB667" s="1">
        <v>40173</v>
      </c>
      <c r="AC667" s="1">
        <v>27376</v>
      </c>
      <c r="AD667">
        <f t="shared" si="62"/>
        <v>1</v>
      </c>
      <c r="AE667">
        <f t="shared" ca="1" si="63"/>
        <v>49</v>
      </c>
      <c r="AF667" t="str">
        <f t="shared" ca="1" si="64"/>
        <v>18-64</v>
      </c>
      <c r="AG667" s="3">
        <f t="shared" si="65"/>
        <v>4.6425671315789474</v>
      </c>
      <c r="AH667" t="str">
        <f>_xlfn.IFNA(VLOOKUP(Sales_Transactions[[#This Row],[Order ID]],Returned_Items[#All],2,FALSE),"Not Returned")</f>
        <v>Not Returned</v>
      </c>
    </row>
    <row r="668" spans="1:34" x14ac:dyDescent="0.25">
      <c r="A668">
        <v>45601</v>
      </c>
      <c r="C668" t="s">
        <v>1125</v>
      </c>
      <c r="D668" s="2" t="str">
        <f>TEXT(MID(Sales_Transactions[[#This Row],[Order Date]],2,5),"d/m/yyy")</f>
        <v>26/9/2011</v>
      </c>
      <c r="E668" s="2" t="str">
        <f>TEXT(MID(Sales_Transactions[[#This Row],[Order Date]],2,5),"d")</f>
        <v>26</v>
      </c>
      <c r="F668" s="2" t="str">
        <f>TEXT(MID(Sales_Transactions[[#This Row],[Order Date]],2,5),"m")</f>
        <v>9</v>
      </c>
      <c r="G668" s="2" t="str">
        <f>TEXT(MID(Sales_Transactions[[#This Row],[Order Date]],2,5),"yyy")</f>
        <v>2011</v>
      </c>
      <c r="H668" s="2" t="str">
        <f>TEXT(MID(Sales_Transactions[[#This Row],[Order Date]],2,5),"yyy/m")</f>
        <v>2011/9</v>
      </c>
      <c r="I668" t="s">
        <v>33</v>
      </c>
      <c r="J668">
        <f t="shared" si="60"/>
        <v>4</v>
      </c>
      <c r="K668" s="2">
        <v>47</v>
      </c>
      <c r="L668" s="3">
        <v>945.03</v>
      </c>
      <c r="M668" s="4">
        <v>0</v>
      </c>
      <c r="N668" s="5" t="s">
        <v>23</v>
      </c>
      <c r="O668" s="3">
        <v>267.64</v>
      </c>
      <c r="P668" s="3">
        <v>19.98</v>
      </c>
      <c r="Q668" s="3">
        <v>5.97</v>
      </c>
      <c r="R668" s="5" t="s">
        <v>967</v>
      </c>
      <c r="S668" s="5" t="s">
        <v>968</v>
      </c>
      <c r="T668" s="5" t="str">
        <f t="shared" si="61"/>
        <v>Dan Reichenbach</v>
      </c>
      <c r="U668" t="s">
        <v>855</v>
      </c>
      <c r="V668" s="5" t="s">
        <v>47</v>
      </c>
      <c r="W668" s="5" t="s">
        <v>28</v>
      </c>
      <c r="X668" s="5" t="s">
        <v>75</v>
      </c>
      <c r="Y668" s="5" t="s">
        <v>254</v>
      </c>
      <c r="Z668" s="5" t="s">
        <v>43</v>
      </c>
      <c r="AA668" s="4">
        <v>0.38</v>
      </c>
      <c r="AB668" s="1">
        <v>40814</v>
      </c>
      <c r="AC668" s="1">
        <v>27380</v>
      </c>
      <c r="AD668">
        <f t="shared" si="62"/>
        <v>2</v>
      </c>
      <c r="AE668">
        <f t="shared" ca="1" si="63"/>
        <v>49</v>
      </c>
      <c r="AF668" t="str">
        <f t="shared" ca="1" si="64"/>
        <v>18-64</v>
      </c>
      <c r="AG668" s="3">
        <f t="shared" si="65"/>
        <v>0.55212765957446808</v>
      </c>
      <c r="AH668" t="str">
        <f>_xlfn.IFNA(VLOOKUP(Sales_Transactions[[#This Row],[Order ID]],Returned_Items[#All],2,FALSE),"Not Returned")</f>
        <v>Not Returned</v>
      </c>
    </row>
    <row r="669" spans="1:34" x14ac:dyDescent="0.25">
      <c r="A669">
        <v>45606</v>
      </c>
      <c r="C669" t="s">
        <v>723</v>
      </c>
      <c r="D669" s="2" t="str">
        <f>TEXT(MID(Sales_Transactions[[#This Row],[Order Date]],2,5),"d/m/yyy")</f>
        <v>22/9/2011</v>
      </c>
      <c r="E669" s="2" t="str">
        <f>TEXT(MID(Sales_Transactions[[#This Row],[Order Date]],2,5),"d")</f>
        <v>22</v>
      </c>
      <c r="F669" s="2" t="str">
        <f>TEXT(MID(Sales_Transactions[[#This Row],[Order Date]],2,5),"m")</f>
        <v>9</v>
      </c>
      <c r="G669" s="2" t="str">
        <f>TEXT(MID(Sales_Transactions[[#This Row],[Order Date]],2,5),"yyy")</f>
        <v>2011</v>
      </c>
      <c r="H669" s="2" t="str">
        <f>TEXT(MID(Sales_Transactions[[#This Row],[Order Date]],2,5),"yyy/m")</f>
        <v>2011/9</v>
      </c>
      <c r="I669" t="s">
        <v>78</v>
      </c>
      <c r="J669">
        <f t="shared" si="60"/>
        <v>3</v>
      </c>
      <c r="K669" s="2">
        <v>38</v>
      </c>
      <c r="L669" s="3">
        <v>325.75</v>
      </c>
      <c r="M669" s="4">
        <v>0.1</v>
      </c>
      <c r="N669" s="5" t="s">
        <v>23</v>
      </c>
      <c r="O669" s="3">
        <v>-124.25</v>
      </c>
      <c r="P669" s="3">
        <v>8.75</v>
      </c>
      <c r="Q669" s="3">
        <v>8.5399999999999991</v>
      </c>
      <c r="R669" s="5" t="s">
        <v>110</v>
      </c>
      <c r="S669" s="5" t="s">
        <v>1103</v>
      </c>
      <c r="T669" s="5" t="str">
        <f t="shared" si="61"/>
        <v>Jim Sink</v>
      </c>
      <c r="U669" t="s">
        <v>855</v>
      </c>
      <c r="V669" s="5" t="s">
        <v>47</v>
      </c>
      <c r="W669" s="5" t="s">
        <v>57</v>
      </c>
      <c r="X669" s="5" t="s">
        <v>58</v>
      </c>
      <c r="Y669" s="5" t="s">
        <v>1126</v>
      </c>
      <c r="Z669" s="5" t="s">
        <v>60</v>
      </c>
      <c r="AA669" s="4">
        <v>0.43</v>
      </c>
      <c r="AB669" s="1">
        <v>40810</v>
      </c>
      <c r="AC669" s="1">
        <v>26105</v>
      </c>
      <c r="AD669">
        <f t="shared" si="62"/>
        <v>2</v>
      </c>
      <c r="AE669">
        <f t="shared" ca="1" si="63"/>
        <v>53</v>
      </c>
      <c r="AF669" t="str">
        <f t="shared" ca="1" si="64"/>
        <v>18-64</v>
      </c>
      <c r="AG669" s="3">
        <f t="shared" si="65"/>
        <v>0.45476973684210525</v>
      </c>
      <c r="AH669" t="str">
        <f>_xlfn.IFNA(VLOOKUP(Sales_Transactions[[#This Row],[Order ID]],Returned_Items[#All],2,FALSE),"Not Returned")</f>
        <v>Not Returned</v>
      </c>
    </row>
    <row r="670" spans="1:34" x14ac:dyDescent="0.25">
      <c r="A670">
        <v>45606</v>
      </c>
      <c r="C670" t="s">
        <v>723</v>
      </c>
      <c r="D670" s="2" t="str">
        <f>TEXT(MID(Sales_Transactions[[#This Row],[Order Date]],2,5),"d/m/yyy")</f>
        <v>22/9/2011</v>
      </c>
      <c r="E670" s="2" t="str">
        <f>TEXT(MID(Sales_Transactions[[#This Row],[Order Date]],2,5),"d")</f>
        <v>22</v>
      </c>
      <c r="F670" s="2" t="str">
        <f>TEXT(MID(Sales_Transactions[[#This Row],[Order Date]],2,5),"m")</f>
        <v>9</v>
      </c>
      <c r="G670" s="2" t="str">
        <f>TEXT(MID(Sales_Transactions[[#This Row],[Order Date]],2,5),"yyy")</f>
        <v>2011</v>
      </c>
      <c r="H670" s="2" t="str">
        <f>TEXT(MID(Sales_Transactions[[#This Row],[Order Date]],2,5),"yyy/m")</f>
        <v>2011/9</v>
      </c>
      <c r="I670" t="s">
        <v>78</v>
      </c>
      <c r="J670">
        <f t="shared" si="60"/>
        <v>3</v>
      </c>
      <c r="K670" s="2">
        <v>24</v>
      </c>
      <c r="L670" s="3">
        <v>136.41999999999999</v>
      </c>
      <c r="M670" s="4">
        <v>0.09</v>
      </c>
      <c r="N670" s="5" t="s">
        <v>23</v>
      </c>
      <c r="O670" s="3">
        <v>-8.3800000000000008</v>
      </c>
      <c r="P670" s="3">
        <v>5.85</v>
      </c>
      <c r="Q670" s="3">
        <v>2.27</v>
      </c>
      <c r="R670" s="5" t="s">
        <v>110</v>
      </c>
      <c r="S670" s="5" t="s">
        <v>1103</v>
      </c>
      <c r="T670" s="5" t="str">
        <f t="shared" si="61"/>
        <v>Jim Sink</v>
      </c>
      <c r="U670" t="s">
        <v>855</v>
      </c>
      <c r="V670" s="5" t="s">
        <v>47</v>
      </c>
      <c r="W670" s="5" t="s">
        <v>28</v>
      </c>
      <c r="X670" s="5" t="s">
        <v>124</v>
      </c>
      <c r="Y670" s="5" t="s">
        <v>770</v>
      </c>
      <c r="Z670" s="5" t="s">
        <v>84</v>
      </c>
      <c r="AA670" s="4">
        <v>0.56000000000000005</v>
      </c>
      <c r="AB670" s="1">
        <v>40809</v>
      </c>
      <c r="AC670" s="1">
        <v>26183</v>
      </c>
      <c r="AD670">
        <f t="shared" si="62"/>
        <v>1</v>
      </c>
      <c r="AE670">
        <f t="shared" ca="1" si="63"/>
        <v>52</v>
      </c>
      <c r="AF670" t="str">
        <f t="shared" ca="1" si="64"/>
        <v>18-64</v>
      </c>
      <c r="AG670" s="3">
        <f t="shared" si="65"/>
        <v>0.3381139583333333</v>
      </c>
      <c r="AH670" t="str">
        <f>_xlfn.IFNA(VLOOKUP(Sales_Transactions[[#This Row],[Order ID]],Returned_Items[#All],2,FALSE),"Not Returned")</f>
        <v>Not Returned</v>
      </c>
    </row>
    <row r="671" spans="1:34" x14ac:dyDescent="0.25">
      <c r="A671">
        <v>46119</v>
      </c>
      <c r="C671" t="s">
        <v>1127</v>
      </c>
      <c r="D671" s="2" t="str">
        <f>TEXT(MID(Sales_Transactions[[#This Row],[Order Date]],2,5),"d/m/yyy")</f>
        <v>15/2/2009</v>
      </c>
      <c r="E671" s="2" t="str">
        <f>TEXT(MID(Sales_Transactions[[#This Row],[Order Date]],2,5),"d")</f>
        <v>15</v>
      </c>
      <c r="F671" s="2" t="str">
        <f>TEXT(MID(Sales_Transactions[[#This Row],[Order Date]],2,5),"m")</f>
        <v>2</v>
      </c>
      <c r="G671" s="2" t="str">
        <f>TEXT(MID(Sales_Transactions[[#This Row],[Order Date]],2,5),"yyy")</f>
        <v>2009</v>
      </c>
      <c r="H671" s="2" t="str">
        <f>TEXT(MID(Sales_Transactions[[#This Row],[Order Date]],2,5),"yyy/m")</f>
        <v>2009/2</v>
      </c>
      <c r="I671" t="s">
        <v>101</v>
      </c>
      <c r="J671">
        <f t="shared" si="60"/>
        <v>1</v>
      </c>
      <c r="K671" s="2">
        <v>23</v>
      </c>
      <c r="L671" s="3">
        <v>93.05</v>
      </c>
      <c r="M671" s="4">
        <v>0.03</v>
      </c>
      <c r="N671" s="5" t="s">
        <v>23</v>
      </c>
      <c r="O671" s="3">
        <v>15.27</v>
      </c>
      <c r="P671" s="3">
        <v>3.8</v>
      </c>
      <c r="Q671" s="3">
        <v>1.49</v>
      </c>
      <c r="R671" s="5" t="s">
        <v>53</v>
      </c>
      <c r="S671" s="5" t="s">
        <v>54</v>
      </c>
      <c r="T671" s="5" t="str">
        <f t="shared" si="61"/>
        <v>Carlos Soltero</v>
      </c>
      <c r="U671" t="s">
        <v>855</v>
      </c>
      <c r="V671" s="5" t="s">
        <v>37</v>
      </c>
      <c r="W671" s="5" t="s">
        <v>28</v>
      </c>
      <c r="X671" s="5" t="s">
        <v>41</v>
      </c>
      <c r="Y671" s="5" t="s">
        <v>423</v>
      </c>
      <c r="Z671" s="5" t="s">
        <v>43</v>
      </c>
      <c r="AA671" s="4">
        <v>0.38</v>
      </c>
      <c r="AB671" s="1">
        <v>39861</v>
      </c>
      <c r="AC671" s="1">
        <v>26227</v>
      </c>
      <c r="AD671">
        <f t="shared" si="62"/>
        <v>2</v>
      </c>
      <c r="AE671">
        <f t="shared" ca="1" si="63"/>
        <v>52</v>
      </c>
      <c r="AF671" t="str">
        <f t="shared" ca="1" si="64"/>
        <v>18-64</v>
      </c>
      <c r="AG671" s="3">
        <f t="shared" si="65"/>
        <v>0.22995043478260868</v>
      </c>
      <c r="AH671" t="str">
        <f>_xlfn.IFNA(VLOOKUP(Sales_Transactions[[#This Row],[Order ID]],Returned_Items[#All],2,FALSE),"Not Returned")</f>
        <v>Not Returned</v>
      </c>
    </row>
    <row r="672" spans="1:34" x14ac:dyDescent="0.25">
      <c r="A672">
        <v>46119</v>
      </c>
      <c r="C672" t="s">
        <v>1127</v>
      </c>
      <c r="D672" s="2" t="str">
        <f>TEXT(MID(Sales_Transactions[[#This Row],[Order Date]],2,5),"d/m/yyy")</f>
        <v>15/2/2009</v>
      </c>
      <c r="E672" s="2" t="str">
        <f>TEXT(MID(Sales_Transactions[[#This Row],[Order Date]],2,5),"d")</f>
        <v>15</v>
      </c>
      <c r="F672" s="2" t="str">
        <f>TEXT(MID(Sales_Transactions[[#This Row],[Order Date]],2,5),"m")</f>
        <v>2</v>
      </c>
      <c r="G672" s="2" t="str">
        <f>TEXT(MID(Sales_Transactions[[#This Row],[Order Date]],2,5),"yyy")</f>
        <v>2009</v>
      </c>
      <c r="H672" s="2" t="str">
        <f>TEXT(MID(Sales_Transactions[[#This Row],[Order Date]],2,5),"yyy/m")</f>
        <v>2009/2</v>
      </c>
      <c r="I672" t="s">
        <v>101</v>
      </c>
      <c r="J672">
        <f t="shared" si="60"/>
        <v>1</v>
      </c>
      <c r="K672" s="2">
        <v>20</v>
      </c>
      <c r="L672" s="3">
        <v>154.13</v>
      </c>
      <c r="M672" s="4">
        <v>7.0000000000000007E-2</v>
      </c>
      <c r="N672" s="5" t="s">
        <v>23</v>
      </c>
      <c r="O672" s="3">
        <v>57.31</v>
      </c>
      <c r="P672" s="3">
        <v>7.98</v>
      </c>
      <c r="Q672" s="3">
        <v>1.25</v>
      </c>
      <c r="R672" s="5" t="s">
        <v>53</v>
      </c>
      <c r="S672" s="5" t="s">
        <v>54</v>
      </c>
      <c r="T672" s="5" t="str">
        <f t="shared" si="61"/>
        <v>Carlos Soltero</v>
      </c>
      <c r="U672" t="s">
        <v>855</v>
      </c>
      <c r="V672" s="5" t="s">
        <v>37</v>
      </c>
      <c r="W672" s="5" t="s">
        <v>28</v>
      </c>
      <c r="X672" s="5" t="s">
        <v>75</v>
      </c>
      <c r="Y672" s="5" t="s">
        <v>1128</v>
      </c>
      <c r="Z672" s="5" t="s">
        <v>84</v>
      </c>
      <c r="AA672" s="4">
        <v>0.35</v>
      </c>
      <c r="AB672" s="1">
        <v>39861</v>
      </c>
      <c r="AC672" s="1">
        <v>26223</v>
      </c>
      <c r="AD672">
        <f t="shared" si="62"/>
        <v>2</v>
      </c>
      <c r="AE672">
        <f t="shared" ca="1" si="63"/>
        <v>52</v>
      </c>
      <c r="AF672" t="str">
        <f t="shared" ca="1" si="64"/>
        <v>18-64</v>
      </c>
      <c r="AG672" s="3">
        <f t="shared" si="65"/>
        <v>0.46122069999999998</v>
      </c>
      <c r="AH672" t="str">
        <f>_xlfn.IFNA(VLOOKUP(Sales_Transactions[[#This Row],[Order ID]],Returned_Items[#All],2,FALSE),"Not Returned")</f>
        <v>Not Returned</v>
      </c>
    </row>
    <row r="673" spans="1:34" x14ac:dyDescent="0.25">
      <c r="A673">
        <v>46119</v>
      </c>
      <c r="C673" t="s">
        <v>1127</v>
      </c>
      <c r="D673" s="2" t="str">
        <f>TEXT(MID(Sales_Transactions[[#This Row],[Order Date]],2,5),"d/m/yyy")</f>
        <v>15/2/2009</v>
      </c>
      <c r="E673" s="2" t="str">
        <f>TEXT(MID(Sales_Transactions[[#This Row],[Order Date]],2,5),"d")</f>
        <v>15</v>
      </c>
      <c r="F673" s="2" t="str">
        <f>TEXT(MID(Sales_Transactions[[#This Row],[Order Date]],2,5),"m")</f>
        <v>2</v>
      </c>
      <c r="G673" s="2" t="str">
        <f>TEXT(MID(Sales_Transactions[[#This Row],[Order Date]],2,5),"yyy")</f>
        <v>2009</v>
      </c>
      <c r="H673" s="2" t="str">
        <f>TEXT(MID(Sales_Transactions[[#This Row],[Order Date]],2,5),"yyy/m")</f>
        <v>2009/2</v>
      </c>
      <c r="I673" t="s">
        <v>101</v>
      </c>
      <c r="J673">
        <f t="shared" si="60"/>
        <v>1</v>
      </c>
      <c r="K673" s="2">
        <v>46</v>
      </c>
      <c r="L673" s="3">
        <v>18824.419999999998</v>
      </c>
      <c r="M673" s="4">
        <v>7.0000000000000007E-2</v>
      </c>
      <c r="N673" s="5" t="s">
        <v>34</v>
      </c>
      <c r="O673" s="3">
        <v>-575.35</v>
      </c>
      <c r="P673" s="3">
        <v>417.4</v>
      </c>
      <c r="Q673" s="3">
        <v>75.23</v>
      </c>
      <c r="R673" s="5" t="s">
        <v>53</v>
      </c>
      <c r="S673" s="5" t="s">
        <v>54</v>
      </c>
      <c r="T673" s="5" t="str">
        <f t="shared" si="61"/>
        <v>Carlos Soltero</v>
      </c>
      <c r="U673" t="s">
        <v>855</v>
      </c>
      <c r="V673" s="5" t="s">
        <v>37</v>
      </c>
      <c r="W673" s="5" t="s">
        <v>57</v>
      </c>
      <c r="X673" s="5" t="s">
        <v>107</v>
      </c>
      <c r="Y673" s="5" t="s">
        <v>1129</v>
      </c>
      <c r="Z673" s="5" t="s">
        <v>106</v>
      </c>
      <c r="AA673" s="4">
        <v>0.79</v>
      </c>
      <c r="AB673" s="1">
        <v>39860</v>
      </c>
      <c r="AC673" s="1">
        <v>25706</v>
      </c>
      <c r="AD673">
        <f t="shared" si="62"/>
        <v>1</v>
      </c>
      <c r="AE673">
        <f t="shared" ca="1" si="63"/>
        <v>54</v>
      </c>
      <c r="AF673" t="str">
        <f t="shared" ca="1" si="64"/>
        <v>18-64</v>
      </c>
      <c r="AG673" s="3">
        <f t="shared" si="65"/>
        <v>10.702996086956523</v>
      </c>
      <c r="AH673" t="str">
        <f>_xlfn.IFNA(VLOOKUP(Sales_Transactions[[#This Row],[Order ID]],Returned_Items[#All],2,FALSE),"Not Returned")</f>
        <v>Not Returned</v>
      </c>
    </row>
    <row r="674" spans="1:34" x14ac:dyDescent="0.25">
      <c r="A674">
        <v>46756</v>
      </c>
      <c r="C674" t="s">
        <v>1130</v>
      </c>
      <c r="D674" s="2" t="str">
        <f>TEXT(MID(Sales_Transactions[[#This Row],[Order Date]],2,5),"d/m/yyy")</f>
        <v>11/10/2009</v>
      </c>
      <c r="E674" s="2" t="str">
        <f>TEXT(MID(Sales_Transactions[[#This Row],[Order Date]],2,5),"d")</f>
        <v>11</v>
      </c>
      <c r="F674" s="2" t="str">
        <f>TEXT(MID(Sales_Transactions[[#This Row],[Order Date]],2,5),"m")</f>
        <v>10</v>
      </c>
      <c r="G674" s="2" t="str">
        <f>TEXT(MID(Sales_Transactions[[#This Row],[Order Date]],2,5),"yyy")</f>
        <v>2009</v>
      </c>
      <c r="H674" s="2" t="str">
        <f>TEXT(MID(Sales_Transactions[[#This Row],[Order Date]],2,5),"yyy/m")</f>
        <v>2009/10</v>
      </c>
      <c r="I674" t="s">
        <v>78</v>
      </c>
      <c r="J674">
        <f t="shared" si="60"/>
        <v>3</v>
      </c>
      <c r="K674" s="2">
        <v>3</v>
      </c>
      <c r="L674" s="3">
        <v>33.64</v>
      </c>
      <c r="M674" s="4">
        <v>0.01</v>
      </c>
      <c r="N674" s="5" t="s">
        <v>23</v>
      </c>
      <c r="O674" s="3">
        <v>-22.45</v>
      </c>
      <c r="P674" s="3">
        <v>7.28</v>
      </c>
      <c r="Q674" s="3">
        <v>11.15</v>
      </c>
      <c r="R674" s="5" t="s">
        <v>1001</v>
      </c>
      <c r="S674" s="5" t="s">
        <v>1002</v>
      </c>
      <c r="T674" s="5" t="str">
        <f t="shared" si="61"/>
        <v>Chuck Magee</v>
      </c>
      <c r="U674" t="s">
        <v>855</v>
      </c>
      <c r="V674" s="5" t="s">
        <v>47</v>
      </c>
      <c r="W674" s="5" t="s">
        <v>28</v>
      </c>
      <c r="X674" s="5" t="s">
        <v>75</v>
      </c>
      <c r="Y674" s="5" t="s">
        <v>1131</v>
      </c>
      <c r="Z674" s="5" t="s">
        <v>43</v>
      </c>
      <c r="AA674" s="4">
        <v>0.37</v>
      </c>
      <c r="AB674" s="1">
        <v>40099</v>
      </c>
      <c r="AC674" s="1">
        <v>25832</v>
      </c>
      <c r="AD674">
        <f t="shared" si="62"/>
        <v>2</v>
      </c>
      <c r="AE674">
        <f t="shared" ca="1" si="63"/>
        <v>53</v>
      </c>
      <c r="AF674" t="str">
        <f t="shared" ca="1" si="64"/>
        <v>18-64</v>
      </c>
      <c r="AG674" s="3">
        <f t="shared" si="65"/>
        <v>6.1430906666666667</v>
      </c>
      <c r="AH674" t="str">
        <f>_xlfn.IFNA(VLOOKUP(Sales_Transactions[[#This Row],[Order ID]],Returned_Items[#All],2,FALSE),"Not Returned")</f>
        <v>Not Returned</v>
      </c>
    </row>
    <row r="675" spans="1:34" x14ac:dyDescent="0.25">
      <c r="A675">
        <v>47714</v>
      </c>
      <c r="C675" t="s">
        <v>1132</v>
      </c>
      <c r="D675" s="2" t="str">
        <f>TEXT(MID(Sales_Transactions[[#This Row],[Order Date]],2,5),"d/m/yyy")</f>
        <v>10/3/2011</v>
      </c>
      <c r="E675" s="2" t="str">
        <f>TEXT(MID(Sales_Transactions[[#This Row],[Order Date]],2,5),"d")</f>
        <v>10</v>
      </c>
      <c r="F675" s="2" t="str">
        <f>TEXT(MID(Sales_Transactions[[#This Row],[Order Date]],2,5),"m")</f>
        <v>3</v>
      </c>
      <c r="G675" s="2" t="str">
        <f>TEXT(MID(Sales_Transactions[[#This Row],[Order Date]],2,5),"yyy")</f>
        <v>2011</v>
      </c>
      <c r="H675" s="2" t="str">
        <f>TEXT(MID(Sales_Transactions[[#This Row],[Order Date]],2,5),"yyy/m")</f>
        <v>2011/3</v>
      </c>
      <c r="I675" t="s">
        <v>78</v>
      </c>
      <c r="J675">
        <f t="shared" si="60"/>
        <v>3</v>
      </c>
      <c r="K675" s="2">
        <v>30</v>
      </c>
      <c r="L675" s="3">
        <v>176.15</v>
      </c>
      <c r="M675" s="4">
        <v>0.01</v>
      </c>
      <c r="N675" s="5" t="s">
        <v>23</v>
      </c>
      <c r="O675" s="3">
        <v>-125.36</v>
      </c>
      <c r="P675" s="3">
        <v>5.53</v>
      </c>
      <c r="Q675" s="3">
        <v>6.98</v>
      </c>
      <c r="R675" s="5" t="s">
        <v>1052</v>
      </c>
      <c r="S675" s="5" t="s">
        <v>1053</v>
      </c>
      <c r="T675" s="5" t="str">
        <f t="shared" si="61"/>
        <v>Philip Brown</v>
      </c>
      <c r="U675" t="s">
        <v>855</v>
      </c>
      <c r="V675" s="5" t="s">
        <v>47</v>
      </c>
      <c r="W675" s="5" t="s">
        <v>28</v>
      </c>
      <c r="X675" s="5" t="s">
        <v>41</v>
      </c>
      <c r="Y675" s="5" t="s">
        <v>1133</v>
      </c>
      <c r="Z675" s="5" t="s">
        <v>43</v>
      </c>
      <c r="AA675" s="4">
        <v>0.39</v>
      </c>
      <c r="AB675" s="1">
        <v>40613</v>
      </c>
      <c r="AC675" s="1">
        <v>25606</v>
      </c>
      <c r="AD675">
        <f t="shared" si="62"/>
        <v>1</v>
      </c>
      <c r="AE675">
        <f t="shared" ca="1" si="63"/>
        <v>54</v>
      </c>
      <c r="AF675" t="str">
        <f t="shared" ca="1" si="64"/>
        <v>18-64</v>
      </c>
      <c r="AG675" s="3">
        <f t="shared" si="65"/>
        <v>0.41698156666666669</v>
      </c>
      <c r="AH675" t="str">
        <f>_xlfn.IFNA(VLOOKUP(Sales_Transactions[[#This Row],[Order ID]],Returned_Items[#All],2,FALSE),"Not Returned")</f>
        <v>Not Returned</v>
      </c>
    </row>
    <row r="676" spans="1:34" x14ac:dyDescent="0.25">
      <c r="A676">
        <v>47846</v>
      </c>
      <c r="C676" t="s">
        <v>1134</v>
      </c>
      <c r="D676" s="2" t="str">
        <f>TEXT(MID(Sales_Transactions[[#This Row],[Order Date]],2,5),"d/m/yyy")</f>
        <v>11/8/2012</v>
      </c>
      <c r="E676" s="2" t="str">
        <f>TEXT(MID(Sales_Transactions[[#This Row],[Order Date]],2,5),"d")</f>
        <v>11</v>
      </c>
      <c r="F676" s="2" t="str">
        <f>TEXT(MID(Sales_Transactions[[#This Row],[Order Date]],2,5),"m")</f>
        <v>8</v>
      </c>
      <c r="G676" s="2" t="str">
        <f>TEXT(MID(Sales_Transactions[[#This Row],[Order Date]],2,5),"yyy")</f>
        <v>2012</v>
      </c>
      <c r="H676" s="2" t="str">
        <f>TEXT(MID(Sales_Transactions[[#This Row],[Order Date]],2,5),"yyy/m")</f>
        <v>2012/8</v>
      </c>
      <c r="I676" t="s">
        <v>33</v>
      </c>
      <c r="J676">
        <f t="shared" si="60"/>
        <v>4</v>
      </c>
      <c r="K676" s="2">
        <v>5</v>
      </c>
      <c r="L676" s="3">
        <v>66.430000000000007</v>
      </c>
      <c r="M676" s="4">
        <v>0.01</v>
      </c>
      <c r="N676" s="5" t="s">
        <v>23</v>
      </c>
      <c r="O676" s="3">
        <v>-9.4499999999999993</v>
      </c>
      <c r="P676" s="3">
        <v>10.68</v>
      </c>
      <c r="Q676" s="3">
        <v>13.04</v>
      </c>
      <c r="R676" s="5" t="s">
        <v>946</v>
      </c>
      <c r="S676" s="5" t="s">
        <v>947</v>
      </c>
      <c r="T676" s="5" t="str">
        <f t="shared" si="61"/>
        <v>Hilary Holden</v>
      </c>
      <c r="U676" t="s">
        <v>855</v>
      </c>
      <c r="V676" s="5" t="s">
        <v>47</v>
      </c>
      <c r="W676" s="5" t="s">
        <v>57</v>
      </c>
      <c r="X676" s="5" t="s">
        <v>58</v>
      </c>
      <c r="Y676" s="5" t="s">
        <v>1135</v>
      </c>
      <c r="Z676" s="5" t="s">
        <v>31</v>
      </c>
      <c r="AA676" s="4">
        <v>0.6</v>
      </c>
      <c r="AB676" s="1">
        <v>41134</v>
      </c>
      <c r="AC676" s="1">
        <v>25798</v>
      </c>
      <c r="AD676">
        <f t="shared" si="62"/>
        <v>2</v>
      </c>
      <c r="AE676">
        <f t="shared" ca="1" si="63"/>
        <v>53</v>
      </c>
      <c r="AF676" t="str">
        <f t="shared" ca="1" si="64"/>
        <v>18-64</v>
      </c>
      <c r="AG676" s="3">
        <f t="shared" si="65"/>
        <v>4.7437863999999994</v>
      </c>
      <c r="AH676" t="str">
        <f>_xlfn.IFNA(VLOOKUP(Sales_Transactions[[#This Row],[Order ID]],Returned_Items[#All],2,FALSE),"Not Returned")</f>
        <v>Not Returned</v>
      </c>
    </row>
    <row r="677" spans="1:34" hidden="1" x14ac:dyDescent="0.25">
      <c r="A677">
        <v>47846</v>
      </c>
      <c r="C677" t="s">
        <v>1134</v>
      </c>
      <c r="D677" s="2" t="str">
        <f>TEXT(MID(Sales_Transactions[[#This Row],[Order Date]],2,5),"d/m/yyy")</f>
        <v>11/8/2012</v>
      </c>
      <c r="E677" s="2" t="str">
        <f>TEXT(MID(Sales_Transactions[[#This Row],[Order Date]],2,5),"d")</f>
        <v>11</v>
      </c>
      <c r="F677" s="2" t="str">
        <f>TEXT(MID(Sales_Transactions[[#This Row],[Order Date]],2,5),"m")</f>
        <v>8</v>
      </c>
      <c r="G677" s="2" t="str">
        <f>TEXT(MID(Sales_Transactions[[#This Row],[Order Date]],2,5),"yyy")</f>
        <v>2012</v>
      </c>
      <c r="H677" s="2" t="str">
        <f>TEXT(MID(Sales_Transactions[[#This Row],[Order Date]],2,5),"yyy/m")</f>
        <v>2012/8</v>
      </c>
      <c r="I677" t="s">
        <v>33</v>
      </c>
      <c r="J677">
        <f t="shared" si="60"/>
        <v>4</v>
      </c>
      <c r="K677" s="2">
        <v>25</v>
      </c>
      <c r="L677">
        <v>2674.18</v>
      </c>
      <c r="M677">
        <v>0.06</v>
      </c>
      <c r="N677" t="s">
        <v>23</v>
      </c>
      <c r="O677">
        <v>631.99</v>
      </c>
      <c r="P677">
        <v>110.98</v>
      </c>
      <c r="Q677">
        <v>13.99</v>
      </c>
      <c r="R677" t="s">
        <v>946</v>
      </c>
      <c r="S677" t="s">
        <v>947</v>
      </c>
      <c r="T677" t="str">
        <f t="shared" si="61"/>
        <v>Hilary Holden</v>
      </c>
      <c r="U677" t="s">
        <v>855</v>
      </c>
      <c r="V677" t="s">
        <v>47</v>
      </c>
      <c r="W677" t="s">
        <v>57</v>
      </c>
      <c r="X677" t="s">
        <v>58</v>
      </c>
      <c r="Y677" t="s">
        <v>948</v>
      </c>
      <c r="Z677" t="s">
        <v>56</v>
      </c>
      <c r="AA677">
        <v>0.69</v>
      </c>
      <c r="AB677" s="1">
        <v>41134</v>
      </c>
      <c r="AC677" s="1"/>
      <c r="AD677">
        <f t="shared" si="62"/>
        <v>2</v>
      </c>
      <c r="AE677">
        <f t="shared" ca="1" si="63"/>
        <v>124</v>
      </c>
      <c r="AF677" t="str">
        <f t="shared" ca="1" si="64"/>
        <v>Over 65</v>
      </c>
      <c r="AG677">
        <f t="shared" si="65"/>
        <v>4.9961364800000005</v>
      </c>
      <c r="AH677" t="str">
        <f>_xlfn.IFNA(VLOOKUP(Sales_Transactions[[#This Row],[Order ID]],Returned_Items[#All],2,FALSE),"Not Returned")</f>
        <v>Not Returned</v>
      </c>
    </row>
    <row r="678" spans="1:34" x14ac:dyDescent="0.25">
      <c r="A678">
        <v>47846</v>
      </c>
      <c r="C678" t="s">
        <v>1134</v>
      </c>
      <c r="D678" s="2" t="str">
        <f>TEXT(MID(Sales_Transactions[[#This Row],[Order Date]],2,5),"d/m/yyy")</f>
        <v>11/8/2012</v>
      </c>
      <c r="E678" s="2" t="str">
        <f>TEXT(MID(Sales_Transactions[[#This Row],[Order Date]],2,5),"d")</f>
        <v>11</v>
      </c>
      <c r="F678" s="2" t="str">
        <f>TEXT(MID(Sales_Transactions[[#This Row],[Order Date]],2,5),"m")</f>
        <v>8</v>
      </c>
      <c r="G678" s="2" t="str">
        <f>TEXT(MID(Sales_Transactions[[#This Row],[Order Date]],2,5),"yyy")</f>
        <v>2012</v>
      </c>
      <c r="H678" s="2" t="str">
        <f>TEXT(MID(Sales_Transactions[[#This Row],[Order Date]],2,5),"yyy/m")</f>
        <v>2012/8</v>
      </c>
      <c r="I678" t="s">
        <v>33</v>
      </c>
      <c r="J678">
        <f t="shared" si="60"/>
        <v>4</v>
      </c>
      <c r="K678" s="2">
        <v>50</v>
      </c>
      <c r="L678" s="3">
        <v>5513.82</v>
      </c>
      <c r="M678" s="4">
        <v>0.03</v>
      </c>
      <c r="N678" s="5" t="s">
        <v>23</v>
      </c>
      <c r="O678" s="3">
        <v>1581.93</v>
      </c>
      <c r="P678" s="3">
        <v>105.98</v>
      </c>
      <c r="Q678" s="3">
        <v>13.99</v>
      </c>
      <c r="R678" s="5" t="s">
        <v>946</v>
      </c>
      <c r="S678" s="5" t="s">
        <v>947</v>
      </c>
      <c r="T678" s="5" t="str">
        <f t="shared" si="61"/>
        <v>Hilary Holden</v>
      </c>
      <c r="U678" t="s">
        <v>855</v>
      </c>
      <c r="V678" s="5" t="s">
        <v>47</v>
      </c>
      <c r="W678" s="5" t="s">
        <v>57</v>
      </c>
      <c r="X678" s="5" t="s">
        <v>58</v>
      </c>
      <c r="Y678" s="5" t="s">
        <v>378</v>
      </c>
      <c r="Z678" s="5" t="s">
        <v>56</v>
      </c>
      <c r="AA678" s="4">
        <v>0.65</v>
      </c>
      <c r="AB678" s="1">
        <v>41133</v>
      </c>
      <c r="AC678" s="1">
        <v>25612</v>
      </c>
      <c r="AD678">
        <f t="shared" si="62"/>
        <v>1</v>
      </c>
      <c r="AE678">
        <f t="shared" ca="1" si="63"/>
        <v>54</v>
      </c>
      <c r="AF678" t="str">
        <f t="shared" ca="1" si="64"/>
        <v>18-64</v>
      </c>
      <c r="AG678" s="3">
        <f t="shared" si="65"/>
        <v>2.3987641200000001</v>
      </c>
      <c r="AH678" t="str">
        <f>_xlfn.IFNA(VLOOKUP(Sales_Transactions[[#This Row],[Order ID]],Returned_Items[#All],2,FALSE),"Not Returned")</f>
        <v>Not Returned</v>
      </c>
    </row>
    <row r="679" spans="1:34" x14ac:dyDescent="0.25">
      <c r="A679">
        <v>47846</v>
      </c>
      <c r="C679" t="s">
        <v>1134</v>
      </c>
      <c r="D679" s="2" t="str">
        <f>TEXT(MID(Sales_Transactions[[#This Row],[Order Date]],2,5),"d/m/yyy")</f>
        <v>11/8/2012</v>
      </c>
      <c r="E679" s="2" t="str">
        <f>TEXT(MID(Sales_Transactions[[#This Row],[Order Date]],2,5),"d")</f>
        <v>11</v>
      </c>
      <c r="F679" s="2" t="str">
        <f>TEXT(MID(Sales_Transactions[[#This Row],[Order Date]],2,5),"m")</f>
        <v>8</v>
      </c>
      <c r="G679" s="2" t="str">
        <f>TEXT(MID(Sales_Transactions[[#This Row],[Order Date]],2,5),"yyy")</f>
        <v>2012</v>
      </c>
      <c r="H679" s="2" t="str">
        <f>TEXT(MID(Sales_Transactions[[#This Row],[Order Date]],2,5),"yyy/m")</f>
        <v>2012/8</v>
      </c>
      <c r="I679" t="s">
        <v>33</v>
      </c>
      <c r="J679">
        <f t="shared" si="60"/>
        <v>4</v>
      </c>
      <c r="K679" s="2">
        <v>37</v>
      </c>
      <c r="L679" s="3">
        <v>241.14</v>
      </c>
      <c r="M679" s="4">
        <v>0.08</v>
      </c>
      <c r="N679" s="5" t="s">
        <v>23</v>
      </c>
      <c r="O679" s="3">
        <v>-120.08</v>
      </c>
      <c r="P679" s="3">
        <v>6.68</v>
      </c>
      <c r="Q679" s="3">
        <v>6.93</v>
      </c>
      <c r="R679" s="5" t="s">
        <v>946</v>
      </c>
      <c r="S679" s="5" t="s">
        <v>947</v>
      </c>
      <c r="T679" s="5" t="str">
        <f t="shared" si="61"/>
        <v>Hilary Holden</v>
      </c>
      <c r="U679" t="s">
        <v>855</v>
      </c>
      <c r="V679" s="5" t="s">
        <v>47</v>
      </c>
      <c r="W679" s="5" t="s">
        <v>28</v>
      </c>
      <c r="X679" s="5" t="s">
        <v>75</v>
      </c>
      <c r="Y679" s="5" t="s">
        <v>631</v>
      </c>
      <c r="Z679" s="5" t="s">
        <v>43</v>
      </c>
      <c r="AA679" s="4">
        <v>0.37</v>
      </c>
      <c r="AB679" s="1">
        <v>41133</v>
      </c>
      <c r="AC679" s="1">
        <v>26951</v>
      </c>
      <c r="AD679">
        <f t="shared" si="62"/>
        <v>1</v>
      </c>
      <c r="AE679">
        <f t="shared" ca="1" si="63"/>
        <v>50</v>
      </c>
      <c r="AF679" t="str">
        <f t="shared" ca="1" si="64"/>
        <v>18-64</v>
      </c>
      <c r="AG679" s="3">
        <f t="shared" si="65"/>
        <v>0.36769340540540535</v>
      </c>
      <c r="AH679" t="str">
        <f>_xlfn.IFNA(VLOOKUP(Sales_Transactions[[#This Row],[Order ID]],Returned_Items[#All],2,FALSE),"Not Returned")</f>
        <v>Not Returned</v>
      </c>
    </row>
    <row r="680" spans="1:34" x14ac:dyDescent="0.25">
      <c r="A680">
        <v>47876</v>
      </c>
      <c r="C680" t="s">
        <v>1124</v>
      </c>
      <c r="D680" s="2" t="str">
        <f>TEXT(MID(Sales_Transactions[[#This Row],[Order Date]],2,5),"d/m/yyy")</f>
        <v>25/12/2009</v>
      </c>
      <c r="E680" s="2" t="str">
        <f>TEXT(MID(Sales_Transactions[[#This Row],[Order Date]],2,5),"d")</f>
        <v>25</v>
      </c>
      <c r="F680" s="2" t="str">
        <f>TEXT(MID(Sales_Transactions[[#This Row],[Order Date]],2,5),"m")</f>
        <v>12</v>
      </c>
      <c r="G680" s="2" t="str">
        <f>TEXT(MID(Sales_Transactions[[#This Row],[Order Date]],2,5),"yyy")</f>
        <v>2009</v>
      </c>
      <c r="H680" s="2" t="str">
        <f>TEXT(MID(Sales_Transactions[[#This Row],[Order Date]],2,5),"yyy/m")</f>
        <v>2009/12</v>
      </c>
      <c r="I680" t="s">
        <v>33</v>
      </c>
      <c r="J680">
        <f t="shared" si="60"/>
        <v>4</v>
      </c>
      <c r="K680" s="2">
        <v>8</v>
      </c>
      <c r="L680" s="3">
        <v>365.22</v>
      </c>
      <c r="M680" s="4">
        <v>0.04</v>
      </c>
      <c r="N680" s="5" t="s">
        <v>23</v>
      </c>
      <c r="O680" s="3">
        <v>58.08</v>
      </c>
      <c r="P680" s="3">
        <v>46.89</v>
      </c>
      <c r="Q680" s="3">
        <v>5.0999999999999996</v>
      </c>
      <c r="R680" s="5" t="s">
        <v>956</v>
      </c>
      <c r="S680" s="5" t="s">
        <v>957</v>
      </c>
      <c r="T680" s="5" t="str">
        <f t="shared" si="61"/>
        <v>Greg Guthrie</v>
      </c>
      <c r="U680" t="s">
        <v>855</v>
      </c>
      <c r="V680" s="5" t="s">
        <v>27</v>
      </c>
      <c r="W680" s="5" t="s">
        <v>28</v>
      </c>
      <c r="X680" s="5" t="s">
        <v>38</v>
      </c>
      <c r="Y680" s="5" t="s">
        <v>575</v>
      </c>
      <c r="Z680" s="5" t="s">
        <v>56</v>
      </c>
      <c r="AA680" s="4">
        <v>0.46</v>
      </c>
      <c r="AB680" s="1">
        <v>40174</v>
      </c>
      <c r="AC680" s="1">
        <v>26692</v>
      </c>
      <c r="AD680">
        <f t="shared" si="62"/>
        <v>2</v>
      </c>
      <c r="AE680">
        <f t="shared" ca="1" si="63"/>
        <v>51</v>
      </c>
      <c r="AF680" t="str">
        <f t="shared" ca="1" si="64"/>
        <v>18-64</v>
      </c>
      <c r="AG680" s="3">
        <f t="shared" si="65"/>
        <v>6.4964054999999998</v>
      </c>
      <c r="AH680" t="str">
        <f>_xlfn.IFNA(VLOOKUP(Sales_Transactions[[#This Row],[Order ID]],Returned_Items[#All],2,FALSE),"Not Returned")</f>
        <v>Returned</v>
      </c>
    </row>
    <row r="681" spans="1:34" x14ac:dyDescent="0.25">
      <c r="A681">
        <v>48067</v>
      </c>
      <c r="C681" t="s">
        <v>526</v>
      </c>
      <c r="D681" s="2" t="str">
        <f>TEXT(MID(Sales_Transactions[[#This Row],[Order Date]],2,5),"d/m/yyy")</f>
        <v>29/6/2012</v>
      </c>
      <c r="E681" s="2" t="str">
        <f>TEXT(MID(Sales_Transactions[[#This Row],[Order Date]],2,5),"d")</f>
        <v>29</v>
      </c>
      <c r="F681" s="2" t="str">
        <f>TEXT(MID(Sales_Transactions[[#This Row],[Order Date]],2,5),"m")</f>
        <v>6</v>
      </c>
      <c r="G681" s="2" t="str">
        <f>TEXT(MID(Sales_Transactions[[#This Row],[Order Date]],2,5),"yyy")</f>
        <v>2012</v>
      </c>
      <c r="H681" s="2" t="str">
        <f>TEXT(MID(Sales_Transactions[[#This Row],[Order Date]],2,5),"yyy/m")</f>
        <v>2012/6</v>
      </c>
      <c r="I681" t="s">
        <v>22</v>
      </c>
      <c r="J681">
        <f t="shared" si="60"/>
        <v>2</v>
      </c>
      <c r="K681" s="2">
        <v>31</v>
      </c>
      <c r="L681" s="3">
        <v>3229.66</v>
      </c>
      <c r="M681" s="4">
        <v>0.05</v>
      </c>
      <c r="N681" s="5" t="s">
        <v>67</v>
      </c>
      <c r="O681" s="3">
        <v>695.06</v>
      </c>
      <c r="P681" s="3">
        <v>125.99</v>
      </c>
      <c r="Q681" s="3">
        <v>3</v>
      </c>
      <c r="R681" s="5" t="s">
        <v>902</v>
      </c>
      <c r="S681" s="5" t="s">
        <v>903</v>
      </c>
      <c r="T681" s="5" t="str">
        <f t="shared" si="61"/>
        <v>Jennifer Braxton</v>
      </c>
      <c r="U681" t="s">
        <v>855</v>
      </c>
      <c r="V681" s="5" t="s">
        <v>27</v>
      </c>
      <c r="W681" s="5" t="s">
        <v>48</v>
      </c>
      <c r="X681" s="5" t="s">
        <v>49</v>
      </c>
      <c r="Y681" s="5" t="s">
        <v>1136</v>
      </c>
      <c r="Z681" s="5" t="s">
        <v>43</v>
      </c>
      <c r="AA681" s="4">
        <v>0.59</v>
      </c>
      <c r="AB681" s="1">
        <v>41091</v>
      </c>
      <c r="AC681" s="1">
        <v>26792</v>
      </c>
      <c r="AD681">
        <f t="shared" si="62"/>
        <v>2</v>
      </c>
      <c r="AE681">
        <f t="shared" ca="1" si="63"/>
        <v>51</v>
      </c>
      <c r="AF681" t="str">
        <f t="shared" ca="1" si="64"/>
        <v>18-64</v>
      </c>
      <c r="AG681" s="3">
        <f t="shared" si="65"/>
        <v>4.1589356451612902</v>
      </c>
      <c r="AH681" t="str">
        <f>_xlfn.IFNA(VLOOKUP(Sales_Transactions[[#This Row],[Order ID]],Returned_Items[#All],2,FALSE),"Not Returned")</f>
        <v>Not Returned</v>
      </c>
    </row>
    <row r="682" spans="1:34" x14ac:dyDescent="0.25">
      <c r="A682">
        <v>48067</v>
      </c>
      <c r="C682" t="s">
        <v>526</v>
      </c>
      <c r="D682" s="2" t="str">
        <f>TEXT(MID(Sales_Transactions[[#This Row],[Order Date]],2,5),"d/m/yyy")</f>
        <v>29/6/2012</v>
      </c>
      <c r="E682" s="2" t="str">
        <f>TEXT(MID(Sales_Transactions[[#This Row],[Order Date]],2,5),"d")</f>
        <v>29</v>
      </c>
      <c r="F682" s="2" t="str">
        <f>TEXT(MID(Sales_Transactions[[#This Row],[Order Date]],2,5),"m")</f>
        <v>6</v>
      </c>
      <c r="G682" s="2" t="str">
        <f>TEXT(MID(Sales_Transactions[[#This Row],[Order Date]],2,5),"yyy")</f>
        <v>2012</v>
      </c>
      <c r="H682" s="2" t="str">
        <f>TEXT(MID(Sales_Transactions[[#This Row],[Order Date]],2,5),"yyy/m")</f>
        <v>2012/6</v>
      </c>
      <c r="I682" t="s">
        <v>22</v>
      </c>
      <c r="J682">
        <f t="shared" si="60"/>
        <v>2</v>
      </c>
      <c r="K682" s="2">
        <v>24</v>
      </c>
      <c r="L682" s="3">
        <v>4010.9375</v>
      </c>
      <c r="M682" s="4">
        <v>0</v>
      </c>
      <c r="N682" s="5" t="s">
        <v>67</v>
      </c>
      <c r="O682" s="3">
        <v>630.70000000000005</v>
      </c>
      <c r="P682" s="3">
        <v>195.99</v>
      </c>
      <c r="Q682" s="3">
        <v>8.99</v>
      </c>
      <c r="R682" s="5" t="s">
        <v>902</v>
      </c>
      <c r="S682" s="5" t="s">
        <v>903</v>
      </c>
      <c r="T682" s="5" t="str">
        <f t="shared" si="61"/>
        <v>Jennifer Braxton</v>
      </c>
      <c r="U682" t="s">
        <v>855</v>
      </c>
      <c r="V682" s="5" t="s">
        <v>27</v>
      </c>
      <c r="W682" s="5" t="s">
        <v>48</v>
      </c>
      <c r="X682" s="5" t="s">
        <v>49</v>
      </c>
      <c r="Y682" s="5" t="s">
        <v>1137</v>
      </c>
      <c r="Z682" s="5" t="s">
        <v>43</v>
      </c>
      <c r="AA682" s="4">
        <v>0.6</v>
      </c>
      <c r="AB682" s="1">
        <v>41089</v>
      </c>
      <c r="AC682" s="1">
        <v>26911</v>
      </c>
      <c r="AD682">
        <f t="shared" si="62"/>
        <v>0</v>
      </c>
      <c r="AE682">
        <f t="shared" ca="1" si="63"/>
        <v>50</v>
      </c>
      <c r="AF682" t="str">
        <f t="shared" ca="1" si="64"/>
        <v>18-64</v>
      </c>
      <c r="AG682" s="3">
        <f t="shared" si="65"/>
        <v>8.5408333333333335</v>
      </c>
      <c r="AH682" t="str">
        <f>_xlfn.IFNA(VLOOKUP(Sales_Transactions[[#This Row],[Order ID]],Returned_Items[#All],2,FALSE),"Not Returned")</f>
        <v>Not Returned</v>
      </c>
    </row>
    <row r="683" spans="1:34" x14ac:dyDescent="0.25">
      <c r="A683">
        <v>48199</v>
      </c>
      <c r="C683" t="s">
        <v>1138</v>
      </c>
      <c r="D683" s="2" t="str">
        <f>TEXT(MID(Sales_Transactions[[#This Row],[Order Date]],2,5),"d/m/yyy")</f>
        <v>18/1/2009</v>
      </c>
      <c r="E683" s="2" t="str">
        <f>TEXT(MID(Sales_Transactions[[#This Row],[Order Date]],2,5),"d")</f>
        <v>18</v>
      </c>
      <c r="F683" s="2" t="str">
        <f>TEXT(MID(Sales_Transactions[[#This Row],[Order Date]],2,5),"m")</f>
        <v>1</v>
      </c>
      <c r="G683" s="2" t="str">
        <f>TEXT(MID(Sales_Transactions[[#This Row],[Order Date]],2,5),"yyy")</f>
        <v>2009</v>
      </c>
      <c r="H683" s="2" t="str">
        <f>TEXT(MID(Sales_Transactions[[#This Row],[Order Date]],2,5),"yyy/m")</f>
        <v>2009/1</v>
      </c>
      <c r="I683" t="s">
        <v>52</v>
      </c>
      <c r="J683">
        <f t="shared" si="60"/>
        <v>1</v>
      </c>
      <c r="K683" s="2">
        <v>47</v>
      </c>
      <c r="L683" s="3">
        <v>672.46</v>
      </c>
      <c r="M683" s="4">
        <v>0.1</v>
      </c>
      <c r="N683" s="5" t="s">
        <v>23</v>
      </c>
      <c r="O683" s="3">
        <v>279.74</v>
      </c>
      <c r="P683" s="3">
        <v>15.74</v>
      </c>
      <c r="Q683" s="3">
        <v>1.39</v>
      </c>
      <c r="R683" s="5" t="s">
        <v>911</v>
      </c>
      <c r="S683" s="5" t="s">
        <v>912</v>
      </c>
      <c r="T683" s="5" t="str">
        <f t="shared" si="61"/>
        <v>Erica Bern</v>
      </c>
      <c r="U683" t="s">
        <v>855</v>
      </c>
      <c r="V683" s="5" t="s">
        <v>47</v>
      </c>
      <c r="W683" s="5" t="s">
        <v>28</v>
      </c>
      <c r="X683" s="5" t="s">
        <v>98</v>
      </c>
      <c r="Y683" s="5" t="s">
        <v>99</v>
      </c>
      <c r="Z683" s="5" t="s">
        <v>43</v>
      </c>
      <c r="AA683" s="4">
        <v>0.4</v>
      </c>
      <c r="AB683" s="1">
        <v>39834</v>
      </c>
      <c r="AC683" s="1">
        <v>26883</v>
      </c>
      <c r="AD683">
        <f t="shared" si="62"/>
        <v>3</v>
      </c>
      <c r="AE683">
        <f t="shared" ca="1" si="63"/>
        <v>51</v>
      </c>
      <c r="AF683" t="str">
        <f t="shared" ca="1" si="64"/>
        <v>18-64</v>
      </c>
      <c r="AG683" s="3">
        <f t="shared" si="65"/>
        <v>0.36413319148936174</v>
      </c>
      <c r="AH683" t="str">
        <f>_xlfn.IFNA(VLOOKUP(Sales_Transactions[[#This Row],[Order ID]],Returned_Items[#All],2,FALSE),"Not Returned")</f>
        <v>Not Returned</v>
      </c>
    </row>
    <row r="684" spans="1:34" x14ac:dyDescent="0.25">
      <c r="A684">
        <v>49029</v>
      </c>
      <c r="C684" t="s">
        <v>1139</v>
      </c>
      <c r="D684" s="2" t="str">
        <f>TEXT(MID(Sales_Transactions[[#This Row],[Order Date]],2,5),"d/m/yyy")</f>
        <v>20/5/2012</v>
      </c>
      <c r="E684" s="2" t="str">
        <f>TEXT(MID(Sales_Transactions[[#This Row],[Order Date]],2,5),"d")</f>
        <v>20</v>
      </c>
      <c r="F684" s="2" t="str">
        <f>TEXT(MID(Sales_Transactions[[#This Row],[Order Date]],2,5),"m")</f>
        <v>5</v>
      </c>
      <c r="G684" s="2" t="str">
        <f>TEXT(MID(Sales_Transactions[[#This Row],[Order Date]],2,5),"yyy")</f>
        <v>2012</v>
      </c>
      <c r="H684" s="2" t="str">
        <f>TEXT(MID(Sales_Transactions[[#This Row],[Order Date]],2,5),"yyy/m")</f>
        <v>2012/5</v>
      </c>
      <c r="I684" t="s">
        <v>33</v>
      </c>
      <c r="J684">
        <f t="shared" si="60"/>
        <v>4</v>
      </c>
      <c r="K684" s="2">
        <v>49</v>
      </c>
      <c r="L684" s="3">
        <v>8223.07</v>
      </c>
      <c r="M684" s="4">
        <v>0.06</v>
      </c>
      <c r="N684" s="5" t="s">
        <v>67</v>
      </c>
      <c r="O684" s="3">
        <v>2549.4</v>
      </c>
      <c r="P684" s="3">
        <v>195.99</v>
      </c>
      <c r="Q684" s="3">
        <v>3.99</v>
      </c>
      <c r="R684" s="5" t="s">
        <v>110</v>
      </c>
      <c r="S684" s="5" t="s">
        <v>1103</v>
      </c>
      <c r="T684" s="5" t="str">
        <f t="shared" si="61"/>
        <v>Jim Sink</v>
      </c>
      <c r="U684" t="s">
        <v>855</v>
      </c>
      <c r="V684" s="5" t="s">
        <v>47</v>
      </c>
      <c r="W684" s="5" t="s">
        <v>48</v>
      </c>
      <c r="X684" s="5" t="s">
        <v>49</v>
      </c>
      <c r="Y684" s="5" t="s">
        <v>493</v>
      </c>
      <c r="Z684" s="5" t="s">
        <v>43</v>
      </c>
      <c r="AA684" s="4">
        <v>0.59</v>
      </c>
      <c r="AB684" s="1">
        <v>41051</v>
      </c>
      <c r="AC684" s="1">
        <v>26739</v>
      </c>
      <c r="AD684">
        <f t="shared" si="62"/>
        <v>2</v>
      </c>
      <c r="AE684">
        <f t="shared" ca="1" si="63"/>
        <v>51</v>
      </c>
      <c r="AF684" t="str">
        <f t="shared" ca="1" si="64"/>
        <v>18-64</v>
      </c>
      <c r="AG684" s="3">
        <f t="shared" si="65"/>
        <v>4.0788246122448983</v>
      </c>
      <c r="AH684" t="str">
        <f>_xlfn.IFNA(VLOOKUP(Sales_Transactions[[#This Row],[Order ID]],Returned_Items[#All],2,FALSE),"Not Returned")</f>
        <v>Not Returned</v>
      </c>
    </row>
    <row r="685" spans="1:34" x14ac:dyDescent="0.25">
      <c r="A685">
        <v>49216</v>
      </c>
      <c r="C685" t="s">
        <v>1140</v>
      </c>
      <c r="D685" s="2" t="str">
        <f>TEXT(MID(Sales_Transactions[[#This Row],[Order Date]],2,5),"d/m/yyy")</f>
        <v>19/3/2009</v>
      </c>
      <c r="E685" s="2" t="str">
        <f>TEXT(MID(Sales_Transactions[[#This Row],[Order Date]],2,5),"d")</f>
        <v>19</v>
      </c>
      <c r="F685" s="2" t="str">
        <f>TEXT(MID(Sales_Transactions[[#This Row],[Order Date]],2,5),"m")</f>
        <v>3</v>
      </c>
      <c r="G685" s="2" t="str">
        <f>TEXT(MID(Sales_Transactions[[#This Row],[Order Date]],2,5),"yyy")</f>
        <v>2009</v>
      </c>
      <c r="H685" s="2" t="str">
        <f>TEXT(MID(Sales_Transactions[[#This Row],[Order Date]],2,5),"yyy/m")</f>
        <v>2009/3</v>
      </c>
      <c r="I685" t="s">
        <v>33</v>
      </c>
      <c r="J685">
        <f t="shared" si="60"/>
        <v>4</v>
      </c>
      <c r="K685" s="2">
        <v>11</v>
      </c>
      <c r="L685" s="3">
        <v>259.69</v>
      </c>
      <c r="M685" s="4">
        <v>0.1</v>
      </c>
      <c r="N685" s="5" t="s">
        <v>23</v>
      </c>
      <c r="O685" s="3">
        <v>-45.82</v>
      </c>
      <c r="P685" s="3">
        <v>24.92</v>
      </c>
      <c r="Q685" s="3">
        <v>12.98</v>
      </c>
      <c r="R685" s="5" t="s">
        <v>1141</v>
      </c>
      <c r="S685" s="5" t="s">
        <v>1142</v>
      </c>
      <c r="T685" s="5" t="str">
        <f t="shared" si="61"/>
        <v>Noah Childs</v>
      </c>
      <c r="U685" t="s">
        <v>855</v>
      </c>
      <c r="V685" s="5" t="s">
        <v>74</v>
      </c>
      <c r="W685" s="5" t="s">
        <v>28</v>
      </c>
      <c r="X685" s="5" t="s">
        <v>41</v>
      </c>
      <c r="Y685" s="5" t="s">
        <v>513</v>
      </c>
      <c r="Z685" s="5" t="s">
        <v>43</v>
      </c>
      <c r="AA685" s="4">
        <v>0.39</v>
      </c>
      <c r="AB685" s="1">
        <v>39891</v>
      </c>
      <c r="AC685" s="1">
        <v>26669</v>
      </c>
      <c r="AD685">
        <f t="shared" si="62"/>
        <v>0</v>
      </c>
      <c r="AE685">
        <f t="shared" ca="1" si="63"/>
        <v>51</v>
      </c>
      <c r="AF685" t="str">
        <f t="shared" ca="1" si="64"/>
        <v>18-64</v>
      </c>
      <c r="AG685" s="3">
        <f t="shared" si="65"/>
        <v>3.4431890909090908</v>
      </c>
      <c r="AH685" t="str">
        <f>_xlfn.IFNA(VLOOKUP(Sales_Transactions[[#This Row],[Order ID]],Returned_Items[#All],2,FALSE),"Not Returned")</f>
        <v>Not Returned</v>
      </c>
    </row>
    <row r="686" spans="1:34" x14ac:dyDescent="0.25">
      <c r="A686">
        <v>49216</v>
      </c>
      <c r="C686" t="s">
        <v>1140</v>
      </c>
      <c r="D686" s="2" t="str">
        <f>TEXT(MID(Sales_Transactions[[#This Row],[Order Date]],2,5),"d/m/yyy")</f>
        <v>19/3/2009</v>
      </c>
      <c r="E686" s="2" t="str">
        <f>TEXT(MID(Sales_Transactions[[#This Row],[Order Date]],2,5),"d")</f>
        <v>19</v>
      </c>
      <c r="F686" s="2" t="str">
        <f>TEXT(MID(Sales_Transactions[[#This Row],[Order Date]],2,5),"m")</f>
        <v>3</v>
      </c>
      <c r="G686" s="2" t="str">
        <f>TEXT(MID(Sales_Transactions[[#This Row],[Order Date]],2,5),"yyy")</f>
        <v>2009</v>
      </c>
      <c r="H686" s="2" t="str">
        <f>TEXT(MID(Sales_Transactions[[#This Row],[Order Date]],2,5),"yyy/m")</f>
        <v>2009/3</v>
      </c>
      <c r="I686" t="s">
        <v>33</v>
      </c>
      <c r="J686">
        <f t="shared" si="60"/>
        <v>4</v>
      </c>
      <c r="K686" s="2">
        <v>9</v>
      </c>
      <c r="L686" s="3">
        <v>2503.86</v>
      </c>
      <c r="M686" s="4">
        <v>0.06</v>
      </c>
      <c r="N686" s="5" t="s">
        <v>34</v>
      </c>
      <c r="O686" s="3">
        <v>-172.48</v>
      </c>
      <c r="P686" s="3">
        <v>270.97000000000003</v>
      </c>
      <c r="Q686" s="3">
        <v>28.06</v>
      </c>
      <c r="R686" s="5" t="s">
        <v>1141</v>
      </c>
      <c r="S686" s="5" t="s">
        <v>1142</v>
      </c>
      <c r="T686" s="5" t="str">
        <f t="shared" si="61"/>
        <v>Noah Childs</v>
      </c>
      <c r="U686" t="s">
        <v>1143</v>
      </c>
      <c r="V686" s="5" t="s">
        <v>74</v>
      </c>
      <c r="W686" s="5" t="s">
        <v>48</v>
      </c>
      <c r="X686" s="5" t="s">
        <v>324</v>
      </c>
      <c r="Y686" s="5" t="s">
        <v>592</v>
      </c>
      <c r="Z686" s="5" t="s">
        <v>40</v>
      </c>
      <c r="AA686" s="4">
        <v>0.56000000000000005</v>
      </c>
      <c r="AB686" s="1">
        <v>39891</v>
      </c>
      <c r="AC686" s="1">
        <v>25477</v>
      </c>
      <c r="AD686">
        <f t="shared" si="62"/>
        <v>0</v>
      </c>
      <c r="AE686">
        <f t="shared" ca="1" si="63"/>
        <v>54</v>
      </c>
      <c r="AF686" t="str">
        <f t="shared" ca="1" si="64"/>
        <v>18-64</v>
      </c>
      <c r="AG686" s="3">
        <f t="shared" si="65"/>
        <v>33.207490888888891</v>
      </c>
      <c r="AH686" t="str">
        <f>_xlfn.IFNA(VLOOKUP(Sales_Transactions[[#This Row],[Order ID]],Returned_Items[#All],2,FALSE),"Not Returned")</f>
        <v>Not Returned</v>
      </c>
    </row>
    <row r="687" spans="1:34" x14ac:dyDescent="0.25">
      <c r="A687">
        <v>49216</v>
      </c>
      <c r="C687" t="s">
        <v>1140</v>
      </c>
      <c r="D687" s="2" t="str">
        <f>TEXT(MID(Sales_Transactions[[#This Row],[Order Date]],2,5),"d/m/yyy")</f>
        <v>19/3/2009</v>
      </c>
      <c r="E687" s="2" t="str">
        <f>TEXT(MID(Sales_Transactions[[#This Row],[Order Date]],2,5),"d")</f>
        <v>19</v>
      </c>
      <c r="F687" s="2" t="str">
        <f>TEXT(MID(Sales_Transactions[[#This Row],[Order Date]],2,5),"m")</f>
        <v>3</v>
      </c>
      <c r="G687" s="2" t="str">
        <f>TEXT(MID(Sales_Transactions[[#This Row],[Order Date]],2,5),"yyy")</f>
        <v>2009</v>
      </c>
      <c r="H687" s="2" t="str">
        <f>TEXT(MID(Sales_Transactions[[#This Row],[Order Date]],2,5),"yyy/m")</f>
        <v>2009/3</v>
      </c>
      <c r="I687" t="s">
        <v>33</v>
      </c>
      <c r="J687">
        <f t="shared" si="60"/>
        <v>4</v>
      </c>
      <c r="K687" s="2">
        <v>29</v>
      </c>
      <c r="L687" s="3">
        <v>374.67</v>
      </c>
      <c r="M687" s="4">
        <v>0</v>
      </c>
      <c r="N687" s="5" t="s">
        <v>67</v>
      </c>
      <c r="O687" s="3">
        <v>30.63</v>
      </c>
      <c r="P687" s="3">
        <v>12.28</v>
      </c>
      <c r="Q687" s="3">
        <v>6.35</v>
      </c>
      <c r="R687" s="5" t="s">
        <v>1141</v>
      </c>
      <c r="S687" s="5" t="s">
        <v>1142</v>
      </c>
      <c r="T687" s="5" t="str">
        <f t="shared" si="61"/>
        <v>Noah Childs</v>
      </c>
      <c r="U687" t="s">
        <v>1143</v>
      </c>
      <c r="V687" s="5" t="s">
        <v>74</v>
      </c>
      <c r="W687" s="5" t="s">
        <v>28</v>
      </c>
      <c r="X687" s="5" t="s">
        <v>75</v>
      </c>
      <c r="Y687" s="5" t="s">
        <v>1144</v>
      </c>
      <c r="Z687" s="5" t="s">
        <v>43</v>
      </c>
      <c r="AA687" s="4">
        <v>0.38</v>
      </c>
      <c r="AB687" s="1">
        <v>39892</v>
      </c>
      <c r="AC687" s="1">
        <v>25241</v>
      </c>
      <c r="AD687">
        <f t="shared" si="62"/>
        <v>1</v>
      </c>
      <c r="AE687">
        <f t="shared" ca="1" si="63"/>
        <v>55</v>
      </c>
      <c r="AF687" t="str">
        <f t="shared" ca="1" si="64"/>
        <v>18-64</v>
      </c>
      <c r="AG687" s="3">
        <f t="shared" si="65"/>
        <v>0.64241379310344826</v>
      </c>
      <c r="AH687" t="str">
        <f>_xlfn.IFNA(VLOOKUP(Sales_Transactions[[#This Row],[Order ID]],Returned_Items[#All],2,FALSE),"Not Returned")</f>
        <v>Not Returned</v>
      </c>
    </row>
    <row r="688" spans="1:34" x14ac:dyDescent="0.25">
      <c r="A688">
        <v>49990</v>
      </c>
      <c r="C688" t="s">
        <v>1145</v>
      </c>
      <c r="D688" s="2" t="str">
        <f>TEXT(MID(Sales_Transactions[[#This Row],[Order Date]],2,5),"d/m/yyy")</f>
        <v>5/9/2009</v>
      </c>
      <c r="E688" s="2" t="str">
        <f>TEXT(MID(Sales_Transactions[[#This Row],[Order Date]],2,5),"d")</f>
        <v>5</v>
      </c>
      <c r="F688" s="2" t="str">
        <f>TEXT(MID(Sales_Transactions[[#This Row],[Order Date]],2,5),"m")</f>
        <v>9</v>
      </c>
      <c r="G688" s="2" t="str">
        <f>TEXT(MID(Sales_Transactions[[#This Row],[Order Date]],2,5),"yyy")</f>
        <v>2009</v>
      </c>
      <c r="H688" s="2" t="str">
        <f>TEXT(MID(Sales_Transactions[[#This Row],[Order Date]],2,5),"yyy/m")</f>
        <v>2009/9</v>
      </c>
      <c r="I688" t="s">
        <v>52</v>
      </c>
      <c r="J688">
        <f t="shared" si="60"/>
        <v>1</v>
      </c>
      <c r="K688" s="2">
        <v>11</v>
      </c>
      <c r="L688" s="3">
        <v>5155.3500000000004</v>
      </c>
      <c r="M688" s="4">
        <v>0</v>
      </c>
      <c r="N688" s="5" t="s">
        <v>34</v>
      </c>
      <c r="O688" s="3">
        <v>501.51</v>
      </c>
      <c r="P688" s="3">
        <v>442.14</v>
      </c>
      <c r="Q688" s="3">
        <v>14.7</v>
      </c>
      <c r="R688" s="5" t="s">
        <v>931</v>
      </c>
      <c r="S688" s="5" t="s">
        <v>932</v>
      </c>
      <c r="T688" s="5" t="str">
        <f t="shared" si="61"/>
        <v>Evan Minnotte</v>
      </c>
      <c r="U688" t="s">
        <v>1143</v>
      </c>
      <c r="V688" s="5" t="s">
        <v>47</v>
      </c>
      <c r="W688" s="5" t="s">
        <v>48</v>
      </c>
      <c r="X688" s="5" t="s">
        <v>324</v>
      </c>
      <c r="Y688" s="5" t="s">
        <v>754</v>
      </c>
      <c r="Z688" s="5" t="s">
        <v>40</v>
      </c>
      <c r="AA688" s="4">
        <v>0.56000000000000005</v>
      </c>
      <c r="AB688" s="1">
        <v>40061</v>
      </c>
      <c r="AC688" s="1">
        <v>25306</v>
      </c>
      <c r="AD688">
        <f t="shared" si="62"/>
        <v>0</v>
      </c>
      <c r="AE688">
        <f t="shared" ca="1" si="63"/>
        <v>55</v>
      </c>
      <c r="AF688" t="str">
        <f t="shared" ca="1" si="64"/>
        <v>18-64</v>
      </c>
      <c r="AG688" s="3">
        <f t="shared" si="65"/>
        <v>41.530909090909091</v>
      </c>
      <c r="AH688" t="str">
        <f>_xlfn.IFNA(VLOOKUP(Sales_Transactions[[#This Row],[Order ID]],Returned_Items[#All],2,FALSE),"Not Returned")</f>
        <v>Not Returned</v>
      </c>
    </row>
    <row r="689" spans="1:34" x14ac:dyDescent="0.25">
      <c r="A689">
        <v>50081</v>
      </c>
      <c r="C689" t="s">
        <v>1146</v>
      </c>
      <c r="D689" s="2" t="str">
        <f>TEXT(MID(Sales_Transactions[[#This Row],[Order Date]],2,5),"d/m/yyy")</f>
        <v>3/11/2009</v>
      </c>
      <c r="E689" s="2" t="str">
        <f>TEXT(MID(Sales_Transactions[[#This Row],[Order Date]],2,5),"d")</f>
        <v>3</v>
      </c>
      <c r="F689" s="2" t="str">
        <f>TEXT(MID(Sales_Transactions[[#This Row],[Order Date]],2,5),"m")</f>
        <v>11</v>
      </c>
      <c r="G689" s="2" t="str">
        <f>TEXT(MID(Sales_Transactions[[#This Row],[Order Date]],2,5),"yyy")</f>
        <v>2009</v>
      </c>
      <c r="H689" s="2" t="str">
        <f>TEXT(MID(Sales_Transactions[[#This Row],[Order Date]],2,5),"yyy/m")</f>
        <v>2009/11</v>
      </c>
      <c r="I689" t="s">
        <v>52</v>
      </c>
      <c r="J689">
        <f t="shared" si="60"/>
        <v>1</v>
      </c>
      <c r="K689" s="2">
        <v>7</v>
      </c>
      <c r="L689" s="3">
        <v>538.51</v>
      </c>
      <c r="M689" s="4">
        <v>0</v>
      </c>
      <c r="N689" s="5" t="s">
        <v>34</v>
      </c>
      <c r="O689" s="3">
        <v>-88.75</v>
      </c>
      <c r="P689" s="3">
        <v>70.98</v>
      </c>
      <c r="Q689" s="3">
        <v>26.74</v>
      </c>
      <c r="R689" s="5" t="s">
        <v>898</v>
      </c>
      <c r="S689" s="5" t="s">
        <v>899</v>
      </c>
      <c r="T689" s="5" t="str">
        <f t="shared" si="61"/>
        <v>Guy Armstrong</v>
      </c>
      <c r="U689" t="s">
        <v>1143</v>
      </c>
      <c r="V689" s="5" t="s">
        <v>47</v>
      </c>
      <c r="W689" s="5" t="s">
        <v>57</v>
      </c>
      <c r="X689" s="5" t="s">
        <v>104</v>
      </c>
      <c r="Y689" s="5" t="s">
        <v>1147</v>
      </c>
      <c r="Z689" s="5" t="s">
        <v>106</v>
      </c>
      <c r="AA689" s="4">
        <v>0.6</v>
      </c>
      <c r="AB689" s="1">
        <v>40121</v>
      </c>
      <c r="AC689" s="1">
        <v>25397</v>
      </c>
      <c r="AD689">
        <f t="shared" si="62"/>
        <v>1</v>
      </c>
      <c r="AE689">
        <f t="shared" ca="1" si="63"/>
        <v>55</v>
      </c>
      <c r="AF689" t="str">
        <f t="shared" ca="1" si="64"/>
        <v>18-64</v>
      </c>
      <c r="AG689" s="3">
        <f t="shared" si="65"/>
        <v>13.959999999999999</v>
      </c>
      <c r="AH689" t="str">
        <f>_xlfn.IFNA(VLOOKUP(Sales_Transactions[[#This Row],[Order ID]],Returned_Items[#All],2,FALSE),"Not Returned")</f>
        <v>Returned</v>
      </c>
    </row>
    <row r="690" spans="1:34" x14ac:dyDescent="0.25">
      <c r="A690">
        <v>50404</v>
      </c>
      <c r="C690" t="s">
        <v>600</v>
      </c>
      <c r="D690" s="2" t="str">
        <f>TEXT(MID(Sales_Transactions[[#This Row],[Order Date]],2,5),"d/m/yyy")</f>
        <v>26/3/2011</v>
      </c>
      <c r="E690" s="2" t="str">
        <f>TEXT(MID(Sales_Transactions[[#This Row],[Order Date]],2,5),"d")</f>
        <v>26</v>
      </c>
      <c r="F690" s="2" t="str">
        <f>TEXT(MID(Sales_Transactions[[#This Row],[Order Date]],2,5),"m")</f>
        <v>3</v>
      </c>
      <c r="G690" s="2" t="str">
        <f>TEXT(MID(Sales_Transactions[[#This Row],[Order Date]],2,5),"yyy")</f>
        <v>2011</v>
      </c>
      <c r="H690" s="2" t="str">
        <f>TEXT(MID(Sales_Transactions[[#This Row],[Order Date]],2,5),"yyy/m")</f>
        <v>2011/3</v>
      </c>
      <c r="I690" t="s">
        <v>33</v>
      </c>
      <c r="J690">
        <f t="shared" si="60"/>
        <v>4</v>
      </c>
      <c r="K690" s="2">
        <v>18</v>
      </c>
      <c r="L690" s="3">
        <v>3780.43</v>
      </c>
      <c r="M690" s="4">
        <v>0.05</v>
      </c>
      <c r="N690" s="5" t="s">
        <v>23</v>
      </c>
      <c r="O690" s="3">
        <v>905.57</v>
      </c>
      <c r="P690" s="3">
        <v>210.55</v>
      </c>
      <c r="Q690" s="3">
        <v>9.99</v>
      </c>
      <c r="R690" s="5" t="s">
        <v>898</v>
      </c>
      <c r="S690" s="5" t="s">
        <v>899</v>
      </c>
      <c r="T690" s="5" t="str">
        <f t="shared" si="61"/>
        <v>Guy Armstrong</v>
      </c>
      <c r="U690" t="s">
        <v>1143</v>
      </c>
      <c r="V690" s="5" t="s">
        <v>47</v>
      </c>
      <c r="W690" s="5" t="s">
        <v>28</v>
      </c>
      <c r="X690" s="5" t="s">
        <v>29</v>
      </c>
      <c r="Y690" s="5" t="s">
        <v>1148</v>
      </c>
      <c r="Z690" s="5" t="s">
        <v>43</v>
      </c>
      <c r="AA690" s="4">
        <v>0.6</v>
      </c>
      <c r="AB690" s="1">
        <v>40629</v>
      </c>
      <c r="AC690" s="1">
        <v>25562</v>
      </c>
      <c r="AD690">
        <f t="shared" si="62"/>
        <v>1</v>
      </c>
      <c r="AE690">
        <f t="shared" ca="1" si="63"/>
        <v>54</v>
      </c>
      <c r="AF690" t="str">
        <f t="shared" ca="1" si="64"/>
        <v>18-64</v>
      </c>
      <c r="AG690" s="3">
        <f t="shared" si="65"/>
        <v>12.246373611111112</v>
      </c>
      <c r="AH690" t="str">
        <f>_xlfn.IFNA(VLOOKUP(Sales_Transactions[[#This Row],[Order ID]],Returned_Items[#All],2,FALSE),"Not Returned")</f>
        <v>Not Returned</v>
      </c>
    </row>
    <row r="691" spans="1:34" x14ac:dyDescent="0.25">
      <c r="A691">
        <v>50404</v>
      </c>
      <c r="C691" t="s">
        <v>600</v>
      </c>
      <c r="D691" s="2" t="str">
        <f>TEXT(MID(Sales_Transactions[[#This Row],[Order Date]],2,5),"d/m/yyy")</f>
        <v>26/3/2011</v>
      </c>
      <c r="E691" s="2" t="str">
        <f>TEXT(MID(Sales_Transactions[[#This Row],[Order Date]],2,5),"d")</f>
        <v>26</v>
      </c>
      <c r="F691" s="2" t="str">
        <f>TEXT(MID(Sales_Transactions[[#This Row],[Order Date]],2,5),"m")</f>
        <v>3</v>
      </c>
      <c r="G691" s="2" t="str">
        <f>TEXT(MID(Sales_Transactions[[#This Row],[Order Date]],2,5),"yyy")</f>
        <v>2011</v>
      </c>
      <c r="H691" s="2" t="str">
        <f>TEXT(MID(Sales_Transactions[[#This Row],[Order Date]],2,5),"yyy/m")</f>
        <v>2011/3</v>
      </c>
      <c r="I691" t="s">
        <v>33</v>
      </c>
      <c r="J691">
        <f t="shared" si="60"/>
        <v>4</v>
      </c>
      <c r="K691" s="2">
        <v>10</v>
      </c>
      <c r="L691" s="3">
        <v>1961.68</v>
      </c>
      <c r="M691" s="4">
        <v>0.04</v>
      </c>
      <c r="N691" s="5" t="s">
        <v>23</v>
      </c>
      <c r="O691" s="3">
        <v>-367</v>
      </c>
      <c r="P691" s="3">
        <v>182.55</v>
      </c>
      <c r="Q691" s="3">
        <v>69</v>
      </c>
      <c r="R691" s="5" t="s">
        <v>898</v>
      </c>
      <c r="S691" s="5" t="s">
        <v>899</v>
      </c>
      <c r="T691" s="5" t="str">
        <f t="shared" si="61"/>
        <v>Guy Armstrong</v>
      </c>
      <c r="U691" t="s">
        <v>1143</v>
      </c>
      <c r="V691" s="5" t="s">
        <v>47</v>
      </c>
      <c r="W691" s="5" t="s">
        <v>57</v>
      </c>
      <c r="X691" s="5" t="s">
        <v>107</v>
      </c>
      <c r="Y691" s="5" t="s">
        <v>808</v>
      </c>
      <c r="Z691" s="5" t="s">
        <v>31</v>
      </c>
      <c r="AA691" s="4">
        <v>0.72</v>
      </c>
      <c r="AB691" s="1">
        <v>40630</v>
      </c>
      <c r="AC691" s="1">
        <v>25452</v>
      </c>
      <c r="AD691">
        <f t="shared" si="62"/>
        <v>2</v>
      </c>
      <c r="AE691">
        <f t="shared" ca="1" si="63"/>
        <v>54</v>
      </c>
      <c r="AF691" t="str">
        <f t="shared" ca="1" si="64"/>
        <v>18-64</v>
      </c>
      <c r="AG691" s="3">
        <f t="shared" si="65"/>
        <v>25.147697999999998</v>
      </c>
      <c r="AH691" t="str">
        <f>_xlfn.IFNA(VLOOKUP(Sales_Transactions[[#This Row],[Order ID]],Returned_Items[#All],2,FALSE),"Not Returned")</f>
        <v>Not Returned</v>
      </c>
    </row>
    <row r="692" spans="1:34" x14ac:dyDescent="0.25">
      <c r="A692">
        <v>50784</v>
      </c>
      <c r="C692" t="s">
        <v>1149</v>
      </c>
      <c r="D692" s="2" t="str">
        <f>TEXT(MID(Sales_Transactions[[#This Row],[Order Date]],2,5),"d/m/yyy")</f>
        <v>10/2/2012</v>
      </c>
      <c r="E692" s="2" t="str">
        <f>TEXT(MID(Sales_Transactions[[#This Row],[Order Date]],2,5),"d")</f>
        <v>10</v>
      </c>
      <c r="F692" s="2" t="str">
        <f>TEXT(MID(Sales_Transactions[[#This Row],[Order Date]],2,5),"m")</f>
        <v>2</v>
      </c>
      <c r="G692" s="2" t="str">
        <f>TEXT(MID(Sales_Transactions[[#This Row],[Order Date]],2,5),"yyy")</f>
        <v>2012</v>
      </c>
      <c r="H692" s="2" t="str">
        <f>TEXT(MID(Sales_Transactions[[#This Row],[Order Date]],2,5),"yyy/m")</f>
        <v>2012/2</v>
      </c>
      <c r="I692" t="s">
        <v>33</v>
      </c>
      <c r="J692">
        <f t="shared" si="60"/>
        <v>4</v>
      </c>
      <c r="K692" s="2">
        <v>20</v>
      </c>
      <c r="L692" s="3">
        <v>638.72</v>
      </c>
      <c r="M692" s="4">
        <v>0.04</v>
      </c>
      <c r="N692" s="5" t="s">
        <v>23</v>
      </c>
      <c r="O692" s="3">
        <v>-130.88</v>
      </c>
      <c r="P692" s="3">
        <v>32.979999999999997</v>
      </c>
      <c r="Q692" s="3">
        <v>5.5</v>
      </c>
      <c r="R692" s="5" t="s">
        <v>1001</v>
      </c>
      <c r="S692" s="5" t="s">
        <v>1002</v>
      </c>
      <c r="T692" s="5" t="str">
        <f t="shared" si="61"/>
        <v>Chuck Magee</v>
      </c>
      <c r="U692" t="s">
        <v>1143</v>
      </c>
      <c r="V692" s="5" t="s">
        <v>47</v>
      </c>
      <c r="W692" s="5" t="s">
        <v>48</v>
      </c>
      <c r="X692" s="5" t="s">
        <v>87</v>
      </c>
      <c r="Y692" s="5" t="s">
        <v>659</v>
      </c>
      <c r="Z692" s="5" t="s">
        <v>43</v>
      </c>
      <c r="AA692" s="4">
        <v>0.75</v>
      </c>
      <c r="AB692" s="1">
        <v>40950</v>
      </c>
      <c r="AC692" s="1">
        <v>25216</v>
      </c>
      <c r="AD692">
        <f t="shared" si="62"/>
        <v>1</v>
      </c>
      <c r="AE692">
        <f t="shared" ca="1" si="63"/>
        <v>55</v>
      </c>
      <c r="AF692" t="str">
        <f t="shared" ca="1" si="64"/>
        <v>18-64</v>
      </c>
      <c r="AG692" s="3">
        <f t="shared" si="65"/>
        <v>1.9233404000000001</v>
      </c>
      <c r="AH692" t="str">
        <f>_xlfn.IFNA(VLOOKUP(Sales_Transactions[[#This Row],[Order ID]],Returned_Items[#All],2,FALSE),"Not Returned")</f>
        <v>Not Returned</v>
      </c>
    </row>
    <row r="693" spans="1:34" x14ac:dyDescent="0.25">
      <c r="A693">
        <v>50850</v>
      </c>
      <c r="C693" t="s">
        <v>1150</v>
      </c>
      <c r="D693" s="2" t="str">
        <f>TEXT(MID(Sales_Transactions[[#This Row],[Order Date]],2,5),"d/m/yyy")</f>
        <v>6/5/2009</v>
      </c>
      <c r="E693" s="2" t="str">
        <f>TEXT(MID(Sales_Transactions[[#This Row],[Order Date]],2,5),"d")</f>
        <v>6</v>
      </c>
      <c r="F693" s="2" t="str">
        <f>TEXT(MID(Sales_Transactions[[#This Row],[Order Date]],2,5),"m")</f>
        <v>5</v>
      </c>
      <c r="G693" s="2" t="str">
        <f>TEXT(MID(Sales_Transactions[[#This Row],[Order Date]],2,5),"yyy")</f>
        <v>2009</v>
      </c>
      <c r="H693" s="2" t="str">
        <f>TEXT(MID(Sales_Transactions[[#This Row],[Order Date]],2,5),"yyy/m")</f>
        <v>2009/5</v>
      </c>
      <c r="I693" t="s">
        <v>101</v>
      </c>
      <c r="J693">
        <f t="shared" si="60"/>
        <v>1</v>
      </c>
      <c r="K693" s="2">
        <v>37</v>
      </c>
      <c r="L693" s="3">
        <v>1599.54</v>
      </c>
      <c r="M693" s="4">
        <v>0</v>
      </c>
      <c r="N693" s="5" t="s">
        <v>23</v>
      </c>
      <c r="O693" s="3">
        <v>578.14</v>
      </c>
      <c r="P693" s="3">
        <v>40.98</v>
      </c>
      <c r="Q693" s="3">
        <v>7.47</v>
      </c>
      <c r="R693" s="5" t="s">
        <v>956</v>
      </c>
      <c r="S693" s="5" t="s">
        <v>957</v>
      </c>
      <c r="T693" s="5" t="str">
        <f t="shared" si="61"/>
        <v>Greg Guthrie</v>
      </c>
      <c r="U693" t="s">
        <v>1143</v>
      </c>
      <c r="V693" s="5" t="s">
        <v>27</v>
      </c>
      <c r="W693" s="5" t="s">
        <v>28</v>
      </c>
      <c r="X693" s="5" t="s">
        <v>41</v>
      </c>
      <c r="Y693" s="5" t="s">
        <v>999</v>
      </c>
      <c r="Z693" s="5" t="s">
        <v>43</v>
      </c>
      <c r="AA693" s="4">
        <v>0.37</v>
      </c>
      <c r="AB693" s="1">
        <v>39941</v>
      </c>
      <c r="AC693" s="1">
        <v>24840</v>
      </c>
      <c r="AD693">
        <f t="shared" si="62"/>
        <v>2</v>
      </c>
      <c r="AE693">
        <f t="shared" ca="1" si="63"/>
        <v>56</v>
      </c>
      <c r="AF693" t="str">
        <f t="shared" ca="1" si="64"/>
        <v>18-64</v>
      </c>
      <c r="AG693" s="3">
        <f t="shared" si="65"/>
        <v>1.3094594594594593</v>
      </c>
      <c r="AH693" t="str">
        <f>_xlfn.IFNA(VLOOKUP(Sales_Transactions[[#This Row],[Order ID]],Returned_Items[#All],2,FALSE),"Not Returned")</f>
        <v>Returned</v>
      </c>
    </row>
    <row r="694" spans="1:34" x14ac:dyDescent="0.25">
      <c r="A694">
        <v>50850</v>
      </c>
      <c r="C694" t="s">
        <v>1150</v>
      </c>
      <c r="D694" s="2" t="str">
        <f>TEXT(MID(Sales_Transactions[[#This Row],[Order Date]],2,5),"d/m/yyy")</f>
        <v>6/5/2009</v>
      </c>
      <c r="E694" s="2" t="str">
        <f>TEXT(MID(Sales_Transactions[[#This Row],[Order Date]],2,5),"d")</f>
        <v>6</v>
      </c>
      <c r="F694" s="2" t="str">
        <f>TEXT(MID(Sales_Transactions[[#This Row],[Order Date]],2,5),"m")</f>
        <v>5</v>
      </c>
      <c r="G694" s="2" t="str">
        <f>TEXT(MID(Sales_Transactions[[#This Row],[Order Date]],2,5),"yyy")</f>
        <v>2009</v>
      </c>
      <c r="H694" s="2" t="str">
        <f>TEXT(MID(Sales_Transactions[[#This Row],[Order Date]],2,5),"yyy/m")</f>
        <v>2009/5</v>
      </c>
      <c r="I694" t="s">
        <v>101</v>
      </c>
      <c r="J694">
        <f t="shared" si="60"/>
        <v>1</v>
      </c>
      <c r="K694" s="2">
        <v>2</v>
      </c>
      <c r="L694" s="3">
        <v>942.42</v>
      </c>
      <c r="M694" s="4">
        <v>0.02</v>
      </c>
      <c r="N694" s="5" t="s">
        <v>34</v>
      </c>
      <c r="O694" s="3">
        <v>-634.87</v>
      </c>
      <c r="P694" s="3">
        <v>417.4</v>
      </c>
      <c r="Q694" s="3">
        <v>75.23</v>
      </c>
      <c r="R694" s="5" t="s">
        <v>956</v>
      </c>
      <c r="S694" s="5" t="s">
        <v>957</v>
      </c>
      <c r="T694" s="5" t="str">
        <f t="shared" si="61"/>
        <v>Greg Guthrie</v>
      </c>
      <c r="U694" t="s">
        <v>1143</v>
      </c>
      <c r="V694" s="5" t="s">
        <v>27</v>
      </c>
      <c r="W694" s="5" t="s">
        <v>57</v>
      </c>
      <c r="X694" s="5" t="s">
        <v>107</v>
      </c>
      <c r="Y694" s="5" t="s">
        <v>1129</v>
      </c>
      <c r="Z694" s="5" t="s">
        <v>106</v>
      </c>
      <c r="AA694" s="4">
        <v>0.79</v>
      </c>
      <c r="AB694" s="1">
        <v>39940</v>
      </c>
      <c r="AC694" s="1">
        <v>25008</v>
      </c>
      <c r="AD694">
        <f t="shared" si="62"/>
        <v>1</v>
      </c>
      <c r="AE694">
        <f t="shared" ca="1" si="63"/>
        <v>56</v>
      </c>
      <c r="AF694" t="str">
        <f t="shared" ca="1" si="64"/>
        <v>18-64</v>
      </c>
      <c r="AG694" s="3">
        <f t="shared" si="65"/>
        <v>246.27325999999999</v>
      </c>
      <c r="AH694" t="str">
        <f>_xlfn.IFNA(VLOOKUP(Sales_Transactions[[#This Row],[Order ID]],Returned_Items[#All],2,FALSE),"Not Returned")</f>
        <v>Returned</v>
      </c>
    </row>
    <row r="695" spans="1:34" x14ac:dyDescent="0.25">
      <c r="A695">
        <v>51075</v>
      </c>
      <c r="C695" t="s">
        <v>77</v>
      </c>
      <c r="D695" s="2" t="str">
        <f>TEXT(MID(Sales_Transactions[[#This Row],[Order Date]],2,5),"d/m/yyy")</f>
        <v>23/11/2010</v>
      </c>
      <c r="E695" s="2" t="str">
        <f>TEXT(MID(Sales_Transactions[[#This Row],[Order Date]],2,5),"d")</f>
        <v>23</v>
      </c>
      <c r="F695" s="2" t="str">
        <f>TEXT(MID(Sales_Transactions[[#This Row],[Order Date]],2,5),"m")</f>
        <v>11</v>
      </c>
      <c r="G695" s="2" t="str">
        <f>TEXT(MID(Sales_Transactions[[#This Row],[Order Date]],2,5),"yyy")</f>
        <v>2010</v>
      </c>
      <c r="H695" s="2" t="str">
        <f>TEXT(MID(Sales_Transactions[[#This Row],[Order Date]],2,5),"yyy/m")</f>
        <v>2010/11</v>
      </c>
      <c r="I695" t="s">
        <v>52</v>
      </c>
      <c r="J695">
        <f t="shared" si="60"/>
        <v>1</v>
      </c>
      <c r="K695" s="2">
        <v>43</v>
      </c>
      <c r="L695" s="3">
        <v>1290.2065</v>
      </c>
      <c r="M695" s="4">
        <v>0.06</v>
      </c>
      <c r="N695" s="5" t="s">
        <v>67</v>
      </c>
      <c r="O695" s="3">
        <v>-160.68</v>
      </c>
      <c r="P695" s="3">
        <v>35.99</v>
      </c>
      <c r="Q695" s="3">
        <v>5</v>
      </c>
      <c r="R695" s="5" t="s">
        <v>53</v>
      </c>
      <c r="S695" s="5" t="s">
        <v>54</v>
      </c>
      <c r="T695" s="5" t="str">
        <f t="shared" si="61"/>
        <v>Carlos Soltero</v>
      </c>
      <c r="U695" t="s">
        <v>1143</v>
      </c>
      <c r="V695" s="5" t="s">
        <v>27</v>
      </c>
      <c r="W695" s="5" t="s">
        <v>48</v>
      </c>
      <c r="X695" s="5" t="s">
        <v>49</v>
      </c>
      <c r="Y695" s="5" t="s">
        <v>1151</v>
      </c>
      <c r="Z695" s="5" t="s">
        <v>84</v>
      </c>
      <c r="AA695" s="4">
        <v>0.82</v>
      </c>
      <c r="AB695" s="1">
        <v>40507</v>
      </c>
      <c r="AC695" s="1">
        <v>25105</v>
      </c>
      <c r="AD695">
        <f t="shared" si="62"/>
        <v>2</v>
      </c>
      <c r="AE695">
        <f t="shared" ca="1" si="63"/>
        <v>55</v>
      </c>
      <c r="AF695" t="str">
        <f t="shared" ca="1" si="64"/>
        <v>18-64</v>
      </c>
      <c r="AG695" s="3">
        <f t="shared" si="65"/>
        <v>0.95275362790697682</v>
      </c>
      <c r="AH695" t="str">
        <f>_xlfn.IFNA(VLOOKUP(Sales_Transactions[[#This Row],[Order ID]],Returned_Items[#All],2,FALSE),"Not Returned")</f>
        <v>Returned</v>
      </c>
    </row>
    <row r="696" spans="1:34" x14ac:dyDescent="0.25">
      <c r="A696">
        <v>51461</v>
      </c>
      <c r="C696" t="s">
        <v>1152</v>
      </c>
      <c r="D696" s="2" t="str">
        <f>TEXT(MID(Sales_Transactions[[#This Row],[Order Date]],2,5),"d/m/yyy")</f>
        <v>10/2/2011</v>
      </c>
      <c r="E696" s="2" t="str">
        <f>TEXT(MID(Sales_Transactions[[#This Row],[Order Date]],2,5),"d")</f>
        <v>10</v>
      </c>
      <c r="F696" s="2" t="str">
        <f>TEXT(MID(Sales_Transactions[[#This Row],[Order Date]],2,5),"m")</f>
        <v>2</v>
      </c>
      <c r="G696" s="2" t="str">
        <f>TEXT(MID(Sales_Transactions[[#This Row],[Order Date]],2,5),"yyy")</f>
        <v>2011</v>
      </c>
      <c r="H696" s="2" t="str">
        <f>TEXT(MID(Sales_Transactions[[#This Row],[Order Date]],2,5),"yyy/m")</f>
        <v>2011/2</v>
      </c>
      <c r="I696" t="s">
        <v>52</v>
      </c>
      <c r="J696">
        <f t="shared" si="60"/>
        <v>1</v>
      </c>
      <c r="K696" s="2">
        <v>43</v>
      </c>
      <c r="L696" s="3">
        <v>858.53</v>
      </c>
      <c r="M696" s="4">
        <v>7.0000000000000007E-2</v>
      </c>
      <c r="N696" s="5" t="s">
        <v>23</v>
      </c>
      <c r="O696" s="3">
        <v>-97.54</v>
      </c>
      <c r="P696" s="3">
        <v>19.989999999999998</v>
      </c>
      <c r="Q696" s="3">
        <v>11.17</v>
      </c>
      <c r="R696" s="5" t="s">
        <v>956</v>
      </c>
      <c r="S696" s="5" t="s">
        <v>957</v>
      </c>
      <c r="T696" s="5" t="str">
        <f t="shared" si="61"/>
        <v>Greg Guthrie</v>
      </c>
      <c r="U696" t="s">
        <v>1143</v>
      </c>
      <c r="V696" s="5" t="s">
        <v>47</v>
      </c>
      <c r="W696" s="5" t="s">
        <v>57</v>
      </c>
      <c r="X696" s="5" t="s">
        <v>58</v>
      </c>
      <c r="Y696" s="5" t="s">
        <v>550</v>
      </c>
      <c r="Z696" s="5" t="s">
        <v>31</v>
      </c>
      <c r="AA696" s="4">
        <v>0.6</v>
      </c>
      <c r="AB696" s="1">
        <v>40586</v>
      </c>
      <c r="AC696" s="1">
        <v>24921</v>
      </c>
      <c r="AD696">
        <f t="shared" si="62"/>
        <v>2</v>
      </c>
      <c r="AE696">
        <f t="shared" ca="1" si="63"/>
        <v>56</v>
      </c>
      <c r="AF696" t="str">
        <f t="shared" ca="1" si="64"/>
        <v>18-64</v>
      </c>
      <c r="AG696" s="3">
        <f t="shared" si="65"/>
        <v>0.72432574418604645</v>
      </c>
      <c r="AH696" t="str">
        <f>_xlfn.IFNA(VLOOKUP(Sales_Transactions[[#This Row],[Order ID]],Returned_Items[#All],2,FALSE),"Not Returned")</f>
        <v>Not Returned</v>
      </c>
    </row>
    <row r="697" spans="1:34" x14ac:dyDescent="0.25">
      <c r="A697">
        <v>51558</v>
      </c>
      <c r="C697" t="s">
        <v>726</v>
      </c>
      <c r="D697" s="2" t="str">
        <f>TEXT(MID(Sales_Transactions[[#This Row],[Order Date]],2,5),"d/m/yyy")</f>
        <v>29/3/2010</v>
      </c>
      <c r="E697" s="2" t="str">
        <f>TEXT(MID(Sales_Transactions[[#This Row],[Order Date]],2,5),"d")</f>
        <v>29</v>
      </c>
      <c r="F697" s="2" t="str">
        <f>TEXT(MID(Sales_Transactions[[#This Row],[Order Date]],2,5),"m")</f>
        <v>3</v>
      </c>
      <c r="G697" s="2" t="str">
        <f>TEXT(MID(Sales_Transactions[[#This Row],[Order Date]],2,5),"yyy")</f>
        <v>2010</v>
      </c>
      <c r="H697" s="2" t="str">
        <f>TEXT(MID(Sales_Transactions[[#This Row],[Order Date]],2,5),"yyy/m")</f>
        <v>2010/3</v>
      </c>
      <c r="I697" t="s">
        <v>52</v>
      </c>
      <c r="J697">
        <f t="shared" si="60"/>
        <v>1</v>
      </c>
      <c r="K697" s="2">
        <v>34</v>
      </c>
      <c r="L697" s="3">
        <v>245.4</v>
      </c>
      <c r="M697" s="4">
        <v>0</v>
      </c>
      <c r="N697" s="5" t="s">
        <v>23</v>
      </c>
      <c r="O697" s="3">
        <v>-87.27</v>
      </c>
      <c r="P697" s="3">
        <v>6.68</v>
      </c>
      <c r="Q697" s="3">
        <v>6.92</v>
      </c>
      <c r="R697" s="5" t="s">
        <v>956</v>
      </c>
      <c r="S697" s="5" t="s">
        <v>957</v>
      </c>
      <c r="T697" s="5" t="str">
        <f t="shared" si="61"/>
        <v>Greg Guthrie</v>
      </c>
      <c r="U697" t="s">
        <v>1143</v>
      </c>
      <c r="V697" s="5" t="s">
        <v>47</v>
      </c>
      <c r="W697" s="5" t="s">
        <v>28</v>
      </c>
      <c r="X697" s="5" t="s">
        <v>75</v>
      </c>
      <c r="Y697" s="5" t="s">
        <v>1153</v>
      </c>
      <c r="Z697" s="5" t="s">
        <v>43</v>
      </c>
      <c r="AA697" s="4">
        <v>0.37</v>
      </c>
      <c r="AB697" s="1">
        <v>40266</v>
      </c>
      <c r="AC697" s="1">
        <v>24848</v>
      </c>
      <c r="AD697">
        <f t="shared" si="62"/>
        <v>0</v>
      </c>
      <c r="AE697">
        <f t="shared" ca="1" si="63"/>
        <v>56</v>
      </c>
      <c r="AF697" t="str">
        <f t="shared" ca="1" si="64"/>
        <v>18-64</v>
      </c>
      <c r="AG697" s="3">
        <f t="shared" si="65"/>
        <v>0.39999999999999997</v>
      </c>
      <c r="AH697" t="str">
        <f>_xlfn.IFNA(VLOOKUP(Sales_Transactions[[#This Row],[Order ID]],Returned_Items[#All],2,FALSE),"Not Returned")</f>
        <v>Not Returned</v>
      </c>
    </row>
    <row r="698" spans="1:34" x14ac:dyDescent="0.25">
      <c r="A698">
        <v>51558</v>
      </c>
      <c r="C698" t="s">
        <v>726</v>
      </c>
      <c r="D698" s="2" t="str">
        <f>TEXT(MID(Sales_Transactions[[#This Row],[Order Date]],2,5),"d/m/yyy")</f>
        <v>29/3/2010</v>
      </c>
      <c r="E698" s="2" t="str">
        <f>TEXT(MID(Sales_Transactions[[#This Row],[Order Date]],2,5),"d")</f>
        <v>29</v>
      </c>
      <c r="F698" s="2" t="str">
        <f>TEXT(MID(Sales_Transactions[[#This Row],[Order Date]],2,5),"m")</f>
        <v>3</v>
      </c>
      <c r="G698" s="2" t="str">
        <f>TEXT(MID(Sales_Transactions[[#This Row],[Order Date]],2,5),"yyy")</f>
        <v>2010</v>
      </c>
      <c r="H698" s="2" t="str">
        <f>TEXT(MID(Sales_Transactions[[#This Row],[Order Date]],2,5),"yyy/m")</f>
        <v>2010/3</v>
      </c>
      <c r="I698" t="s">
        <v>52</v>
      </c>
      <c r="J698">
        <f t="shared" si="60"/>
        <v>1</v>
      </c>
      <c r="K698" s="2">
        <v>47</v>
      </c>
      <c r="L698" s="3">
        <v>4177.66</v>
      </c>
      <c r="M698" s="4">
        <v>0.04</v>
      </c>
      <c r="N698" s="5" t="s">
        <v>34</v>
      </c>
      <c r="O698" s="3">
        <v>85.29</v>
      </c>
      <c r="P698" s="3">
        <v>85.29</v>
      </c>
      <c r="Q698" s="3">
        <v>60</v>
      </c>
      <c r="R698" s="5" t="s">
        <v>956</v>
      </c>
      <c r="S698" s="5" t="s">
        <v>957</v>
      </c>
      <c r="T698" s="5" t="str">
        <f t="shared" si="61"/>
        <v>Greg Guthrie</v>
      </c>
      <c r="U698" t="s">
        <v>1143</v>
      </c>
      <c r="V698" s="5" t="s">
        <v>47</v>
      </c>
      <c r="W698" s="5" t="s">
        <v>57</v>
      </c>
      <c r="X698" s="5" t="s">
        <v>107</v>
      </c>
      <c r="Y698" s="5" t="s">
        <v>1154</v>
      </c>
      <c r="Z698" s="5" t="s">
        <v>40</v>
      </c>
      <c r="AA698" s="4">
        <v>0.56000000000000005</v>
      </c>
      <c r="AB698" s="1">
        <v>40266</v>
      </c>
      <c r="AC698" s="1">
        <v>24933</v>
      </c>
      <c r="AD698">
        <f t="shared" si="62"/>
        <v>0</v>
      </c>
      <c r="AE698">
        <f t="shared" ca="1" si="63"/>
        <v>56</v>
      </c>
      <c r="AF698" t="str">
        <f t="shared" ca="1" si="64"/>
        <v>18-64</v>
      </c>
      <c r="AG698" s="3">
        <f t="shared" si="65"/>
        <v>3.0905507234042555</v>
      </c>
      <c r="AH698" t="str">
        <f>_xlfn.IFNA(VLOOKUP(Sales_Transactions[[#This Row],[Order ID]],Returned_Items[#All],2,FALSE),"Not Returned")</f>
        <v>Not Returned</v>
      </c>
    </row>
    <row r="699" spans="1:34" x14ac:dyDescent="0.25">
      <c r="A699">
        <v>52130</v>
      </c>
      <c r="C699" t="s">
        <v>1155</v>
      </c>
      <c r="D699" s="2" t="str">
        <f>TEXT(MID(Sales_Transactions[[#This Row],[Order Date]],2,5),"d/m/yyy")</f>
        <v>5/9/2012</v>
      </c>
      <c r="E699" s="2" t="str">
        <f>TEXT(MID(Sales_Transactions[[#This Row],[Order Date]],2,5),"d")</f>
        <v>5</v>
      </c>
      <c r="F699" s="2" t="str">
        <f>TEXT(MID(Sales_Transactions[[#This Row],[Order Date]],2,5),"m")</f>
        <v>9</v>
      </c>
      <c r="G699" s="2" t="str">
        <f>TEXT(MID(Sales_Transactions[[#This Row],[Order Date]],2,5),"yyy")</f>
        <v>2012</v>
      </c>
      <c r="H699" s="2" t="str">
        <f>TEXT(MID(Sales_Transactions[[#This Row],[Order Date]],2,5),"yyy/m")</f>
        <v>2012/9</v>
      </c>
      <c r="I699" t="s">
        <v>22</v>
      </c>
      <c r="J699">
        <f t="shared" si="60"/>
        <v>2</v>
      </c>
      <c r="K699" s="2">
        <v>13</v>
      </c>
      <c r="L699" s="3">
        <v>63.33</v>
      </c>
      <c r="M699" s="4">
        <v>0</v>
      </c>
      <c r="N699" s="5" t="s">
        <v>23</v>
      </c>
      <c r="O699" s="3">
        <v>-39.96</v>
      </c>
      <c r="P699" s="3">
        <v>4.13</v>
      </c>
      <c r="Q699" s="3">
        <v>5.34</v>
      </c>
      <c r="R699" s="5" t="s">
        <v>53</v>
      </c>
      <c r="S699" s="5" t="s">
        <v>54</v>
      </c>
      <c r="T699" s="5" t="str">
        <f t="shared" si="61"/>
        <v>Carlos Soltero</v>
      </c>
      <c r="U699" t="s">
        <v>1143</v>
      </c>
      <c r="V699" s="5" t="s">
        <v>37</v>
      </c>
      <c r="W699" s="5" t="s">
        <v>28</v>
      </c>
      <c r="X699" s="5" t="s">
        <v>41</v>
      </c>
      <c r="Y699" s="5" t="s">
        <v>1156</v>
      </c>
      <c r="Z699" s="5" t="s">
        <v>43</v>
      </c>
      <c r="AA699" s="4">
        <v>0.38</v>
      </c>
      <c r="AB699" s="1">
        <v>41159</v>
      </c>
      <c r="AC699" s="1">
        <v>25013</v>
      </c>
      <c r="AD699">
        <f t="shared" si="62"/>
        <v>2</v>
      </c>
      <c r="AE699">
        <f t="shared" ca="1" si="63"/>
        <v>56</v>
      </c>
      <c r="AF699" t="str">
        <f t="shared" ca="1" si="64"/>
        <v>18-64</v>
      </c>
      <c r="AG699" s="3">
        <f t="shared" si="65"/>
        <v>0.72846153846153838</v>
      </c>
      <c r="AH699" t="str">
        <f>_xlfn.IFNA(VLOOKUP(Sales_Transactions[[#This Row],[Order ID]],Returned_Items[#All],2,FALSE),"Not Returned")</f>
        <v>Not Returned</v>
      </c>
    </row>
    <row r="700" spans="1:34" x14ac:dyDescent="0.25">
      <c r="A700">
        <v>52130</v>
      </c>
      <c r="C700" t="s">
        <v>1155</v>
      </c>
      <c r="D700" s="2" t="str">
        <f>TEXT(MID(Sales_Transactions[[#This Row],[Order Date]],2,5),"d/m/yyy")</f>
        <v>5/9/2012</v>
      </c>
      <c r="E700" s="2" t="str">
        <f>TEXT(MID(Sales_Transactions[[#This Row],[Order Date]],2,5),"d")</f>
        <v>5</v>
      </c>
      <c r="F700" s="2" t="str">
        <f>TEXT(MID(Sales_Transactions[[#This Row],[Order Date]],2,5),"m")</f>
        <v>9</v>
      </c>
      <c r="G700" s="2" t="str">
        <f>TEXT(MID(Sales_Transactions[[#This Row],[Order Date]],2,5),"yyy")</f>
        <v>2012</v>
      </c>
      <c r="H700" s="2" t="str">
        <f>TEXT(MID(Sales_Transactions[[#This Row],[Order Date]],2,5),"yyy/m")</f>
        <v>2012/9</v>
      </c>
      <c r="I700" t="s">
        <v>22</v>
      </c>
      <c r="J700">
        <f t="shared" si="60"/>
        <v>2</v>
      </c>
      <c r="K700" s="2">
        <v>36</v>
      </c>
      <c r="L700" s="3">
        <v>1436.55</v>
      </c>
      <c r="M700" s="4">
        <v>0.1</v>
      </c>
      <c r="N700" s="5" t="s">
        <v>23</v>
      </c>
      <c r="O700" s="3">
        <v>-4.01</v>
      </c>
      <c r="P700" s="3">
        <v>40.89</v>
      </c>
      <c r="Q700" s="3">
        <v>18.98</v>
      </c>
      <c r="R700" s="5" t="s">
        <v>53</v>
      </c>
      <c r="S700" s="5" t="s">
        <v>54</v>
      </c>
      <c r="T700" s="5" t="str">
        <f t="shared" si="61"/>
        <v>Carlos Soltero</v>
      </c>
      <c r="U700" t="s">
        <v>1143</v>
      </c>
      <c r="V700" s="5" t="s">
        <v>37</v>
      </c>
      <c r="W700" s="5" t="s">
        <v>57</v>
      </c>
      <c r="X700" s="5" t="s">
        <v>58</v>
      </c>
      <c r="Y700" s="5" t="s">
        <v>1157</v>
      </c>
      <c r="Z700" s="5" t="s">
        <v>43</v>
      </c>
      <c r="AA700" s="4">
        <v>0.56999999999999995</v>
      </c>
      <c r="AB700" s="1">
        <v>41159</v>
      </c>
      <c r="AC700" s="1">
        <v>25167</v>
      </c>
      <c r="AD700">
        <f t="shared" si="62"/>
        <v>2</v>
      </c>
      <c r="AE700">
        <f t="shared" ca="1" si="63"/>
        <v>55</v>
      </c>
      <c r="AF700" t="str">
        <f t="shared" ca="1" si="64"/>
        <v>18-64</v>
      </c>
      <c r="AG700" s="3">
        <f t="shared" si="65"/>
        <v>1.6619197222222222</v>
      </c>
      <c r="AH700" t="str">
        <f>_xlfn.IFNA(VLOOKUP(Sales_Transactions[[#This Row],[Order ID]],Returned_Items[#All],2,FALSE),"Not Returned")</f>
        <v>Not Returned</v>
      </c>
    </row>
    <row r="701" spans="1:34" x14ac:dyDescent="0.25">
      <c r="A701">
        <v>52482</v>
      </c>
      <c r="C701" t="s">
        <v>1158</v>
      </c>
      <c r="D701" s="2" t="str">
        <f>TEXT(MID(Sales_Transactions[[#This Row],[Order Date]],2,5),"d/m/yyy")</f>
        <v>31/1/2011</v>
      </c>
      <c r="E701" s="2" t="str">
        <f>TEXT(MID(Sales_Transactions[[#This Row],[Order Date]],2,5),"d")</f>
        <v>31</v>
      </c>
      <c r="F701" s="2" t="str">
        <f>TEXT(MID(Sales_Transactions[[#This Row],[Order Date]],2,5),"m")</f>
        <v>1</v>
      </c>
      <c r="G701" s="2" t="str">
        <f>TEXT(MID(Sales_Transactions[[#This Row],[Order Date]],2,5),"yyy")</f>
        <v>2011</v>
      </c>
      <c r="H701" s="2" t="str">
        <f>TEXT(MID(Sales_Transactions[[#This Row],[Order Date]],2,5),"yyy/m")</f>
        <v>2011/1</v>
      </c>
      <c r="I701" t="s">
        <v>101</v>
      </c>
      <c r="J701">
        <f t="shared" si="60"/>
        <v>1</v>
      </c>
      <c r="K701" s="2">
        <v>21</v>
      </c>
      <c r="L701" s="3">
        <v>848.2</v>
      </c>
      <c r="M701" s="4">
        <v>0.06</v>
      </c>
      <c r="N701" s="5" t="s">
        <v>67</v>
      </c>
      <c r="O701" s="3">
        <v>163.78</v>
      </c>
      <c r="P701" s="3">
        <v>40.98</v>
      </c>
      <c r="Q701" s="3">
        <v>5.33</v>
      </c>
      <c r="R701" s="5" t="s">
        <v>956</v>
      </c>
      <c r="S701" s="5" t="s">
        <v>957</v>
      </c>
      <c r="T701" s="5" t="str">
        <f t="shared" si="61"/>
        <v>Greg Guthrie</v>
      </c>
      <c r="U701" t="s">
        <v>1143</v>
      </c>
      <c r="V701" s="5" t="s">
        <v>47</v>
      </c>
      <c r="W701" s="5" t="s">
        <v>28</v>
      </c>
      <c r="X701" s="5" t="s">
        <v>38</v>
      </c>
      <c r="Y701" s="5" t="s">
        <v>1159</v>
      </c>
      <c r="Z701" s="5" t="s">
        <v>43</v>
      </c>
      <c r="AA701" s="4">
        <v>0.56999999999999995</v>
      </c>
      <c r="AB701" s="1">
        <v>40574</v>
      </c>
      <c r="AC701" s="1">
        <v>24547</v>
      </c>
      <c r="AD701">
        <f t="shared" si="62"/>
        <v>0</v>
      </c>
      <c r="AE701">
        <f t="shared" ca="1" si="63"/>
        <v>57</v>
      </c>
      <c r="AF701" t="str">
        <f t="shared" ca="1" si="64"/>
        <v>18-64</v>
      </c>
      <c r="AG701" s="3">
        <f t="shared" si="65"/>
        <v>2.204067238095238</v>
      </c>
      <c r="AH701" t="str">
        <f>_xlfn.IFNA(VLOOKUP(Sales_Transactions[[#This Row],[Order ID]],Returned_Items[#All],2,FALSE),"Not Returned")</f>
        <v>Not Returned</v>
      </c>
    </row>
    <row r="702" spans="1:34" x14ac:dyDescent="0.25">
      <c r="A702">
        <v>52482</v>
      </c>
      <c r="C702" t="s">
        <v>1158</v>
      </c>
      <c r="D702" s="2" t="str">
        <f>TEXT(MID(Sales_Transactions[[#This Row],[Order Date]],2,5),"d/m/yyy")</f>
        <v>31/1/2011</v>
      </c>
      <c r="E702" s="2" t="str">
        <f>TEXT(MID(Sales_Transactions[[#This Row],[Order Date]],2,5),"d")</f>
        <v>31</v>
      </c>
      <c r="F702" s="2" t="str">
        <f>TEXT(MID(Sales_Transactions[[#This Row],[Order Date]],2,5),"m")</f>
        <v>1</v>
      </c>
      <c r="G702" s="2" t="str">
        <f>TEXT(MID(Sales_Transactions[[#This Row],[Order Date]],2,5),"yyy")</f>
        <v>2011</v>
      </c>
      <c r="H702" s="2" t="str">
        <f>TEXT(MID(Sales_Transactions[[#This Row],[Order Date]],2,5),"yyy/m")</f>
        <v>2011/1</v>
      </c>
      <c r="I702" t="s">
        <v>101</v>
      </c>
      <c r="J702">
        <f t="shared" si="60"/>
        <v>1</v>
      </c>
      <c r="K702" s="2">
        <v>30</v>
      </c>
      <c r="L702" s="3">
        <v>717.21</v>
      </c>
      <c r="M702" s="4">
        <v>0</v>
      </c>
      <c r="N702" s="5" t="s">
        <v>23</v>
      </c>
      <c r="O702" s="3">
        <v>217.06</v>
      </c>
      <c r="P702" s="3">
        <v>22.23</v>
      </c>
      <c r="Q702" s="3">
        <v>3.63</v>
      </c>
      <c r="R702" s="5" t="s">
        <v>956</v>
      </c>
      <c r="S702" s="5" t="s">
        <v>957</v>
      </c>
      <c r="T702" s="5" t="str">
        <f t="shared" si="61"/>
        <v>Greg Guthrie</v>
      </c>
      <c r="U702" t="s">
        <v>1143</v>
      </c>
      <c r="V702" s="5" t="s">
        <v>47</v>
      </c>
      <c r="W702" s="5" t="s">
        <v>57</v>
      </c>
      <c r="X702" s="5" t="s">
        <v>58</v>
      </c>
      <c r="Y702" s="5" t="s">
        <v>1070</v>
      </c>
      <c r="Z702" s="5" t="s">
        <v>60</v>
      </c>
      <c r="AA702" s="4">
        <v>0.52</v>
      </c>
      <c r="AB702" s="1">
        <v>40576</v>
      </c>
      <c r="AC702" s="1">
        <v>24801</v>
      </c>
      <c r="AD702">
        <f t="shared" si="62"/>
        <v>2</v>
      </c>
      <c r="AE702">
        <f t="shared" ca="1" si="63"/>
        <v>56</v>
      </c>
      <c r="AF702" t="str">
        <f t="shared" ca="1" si="64"/>
        <v>18-64</v>
      </c>
      <c r="AG702" s="3">
        <f t="shared" si="65"/>
        <v>0.86199999999999999</v>
      </c>
      <c r="AH702" t="str">
        <f>_xlfn.IFNA(VLOOKUP(Sales_Transactions[[#This Row],[Order ID]],Returned_Items[#All],2,FALSE),"Not Returned")</f>
        <v>Not Returned</v>
      </c>
    </row>
    <row r="703" spans="1:34" x14ac:dyDescent="0.25">
      <c r="A703">
        <v>53410</v>
      </c>
      <c r="C703" t="s">
        <v>1160</v>
      </c>
      <c r="D703" s="2" t="str">
        <f>TEXT(MID(Sales_Transactions[[#This Row],[Order Date]],2,5),"d/m/yyy")</f>
        <v>7/8/2009</v>
      </c>
      <c r="E703" s="2" t="str">
        <f>TEXT(MID(Sales_Transactions[[#This Row],[Order Date]],2,5),"d")</f>
        <v>7</v>
      </c>
      <c r="F703" s="2" t="str">
        <f>TEXT(MID(Sales_Transactions[[#This Row],[Order Date]],2,5),"m")</f>
        <v>8</v>
      </c>
      <c r="G703" s="2" t="str">
        <f>TEXT(MID(Sales_Transactions[[#This Row],[Order Date]],2,5),"yyy")</f>
        <v>2009</v>
      </c>
      <c r="H703" s="2" t="str">
        <f>TEXT(MID(Sales_Transactions[[#This Row],[Order Date]],2,5),"yyy/m")</f>
        <v>2009/8</v>
      </c>
      <c r="I703" t="s">
        <v>101</v>
      </c>
      <c r="J703">
        <f t="shared" si="60"/>
        <v>1</v>
      </c>
      <c r="K703" s="2">
        <v>44</v>
      </c>
      <c r="L703" s="3">
        <v>642.79999999999995</v>
      </c>
      <c r="M703" s="4">
        <v>0.08</v>
      </c>
      <c r="N703" s="5" t="s">
        <v>23</v>
      </c>
      <c r="O703" s="3">
        <v>-253.11</v>
      </c>
      <c r="P703" s="3">
        <v>14.81</v>
      </c>
      <c r="Q703" s="3">
        <v>13.32</v>
      </c>
      <c r="R703" s="5" t="s">
        <v>922</v>
      </c>
      <c r="S703" s="5" t="s">
        <v>923</v>
      </c>
      <c r="T703" s="5" t="str">
        <f t="shared" si="61"/>
        <v>Christopher Schild</v>
      </c>
      <c r="U703" t="s">
        <v>1143</v>
      </c>
      <c r="V703" s="5" t="s">
        <v>47</v>
      </c>
      <c r="W703" s="5" t="s">
        <v>28</v>
      </c>
      <c r="X703" s="5" t="s">
        <v>38</v>
      </c>
      <c r="Y703" s="5" t="s">
        <v>1161</v>
      </c>
      <c r="Z703" s="5" t="s">
        <v>43</v>
      </c>
      <c r="AA703" s="4">
        <v>0.43</v>
      </c>
      <c r="AB703" s="1">
        <v>40034</v>
      </c>
      <c r="AC703" s="1">
        <v>24708</v>
      </c>
      <c r="AD703">
        <f t="shared" si="62"/>
        <v>2</v>
      </c>
      <c r="AE703">
        <f t="shared" ca="1" si="63"/>
        <v>56</v>
      </c>
      <c r="AF703" t="str">
        <f t="shared" ca="1" si="64"/>
        <v>18-64</v>
      </c>
      <c r="AG703" s="3">
        <f t="shared" si="65"/>
        <v>0.63904890909090917</v>
      </c>
      <c r="AH703" t="str">
        <f>_xlfn.IFNA(VLOOKUP(Sales_Transactions[[#This Row],[Order ID]],Returned_Items[#All],2,FALSE),"Not Returned")</f>
        <v>Not Returned</v>
      </c>
    </row>
    <row r="704" spans="1:34" x14ac:dyDescent="0.25">
      <c r="A704">
        <v>53477</v>
      </c>
      <c r="C704" t="s">
        <v>1162</v>
      </c>
      <c r="D704" s="2" t="str">
        <f>TEXT(MID(Sales_Transactions[[#This Row],[Order Date]],2,5),"d/m/yyy")</f>
        <v>5/5/2012</v>
      </c>
      <c r="E704" s="2" t="str">
        <f>TEXT(MID(Sales_Transactions[[#This Row],[Order Date]],2,5),"d")</f>
        <v>5</v>
      </c>
      <c r="F704" s="2" t="str">
        <f>TEXT(MID(Sales_Transactions[[#This Row],[Order Date]],2,5),"m")</f>
        <v>5</v>
      </c>
      <c r="G704" s="2" t="str">
        <f>TEXT(MID(Sales_Transactions[[#This Row],[Order Date]],2,5),"yyy")</f>
        <v>2012</v>
      </c>
      <c r="H704" s="2" t="str">
        <f>TEXT(MID(Sales_Transactions[[#This Row],[Order Date]],2,5),"yyy/m")</f>
        <v>2012/5</v>
      </c>
      <c r="I704" t="s">
        <v>33</v>
      </c>
      <c r="J704">
        <f t="shared" si="60"/>
        <v>4</v>
      </c>
      <c r="K704" s="2">
        <v>32</v>
      </c>
      <c r="L704" s="3">
        <v>3114.05</v>
      </c>
      <c r="M704" s="4">
        <v>0.01</v>
      </c>
      <c r="N704" s="5" t="s">
        <v>34</v>
      </c>
      <c r="O704" s="3">
        <v>-1207.18</v>
      </c>
      <c r="P704" s="3">
        <v>95.95</v>
      </c>
      <c r="Q704" s="3">
        <v>74.349999999999994</v>
      </c>
      <c r="R704" s="5" t="s">
        <v>211</v>
      </c>
      <c r="S704" s="5" t="s">
        <v>929</v>
      </c>
      <c r="T704" s="5" t="str">
        <f t="shared" si="61"/>
        <v>Joy Smith</v>
      </c>
      <c r="U704" t="s">
        <v>1143</v>
      </c>
      <c r="V704" s="5" t="s">
        <v>47</v>
      </c>
      <c r="W704" s="5" t="s">
        <v>57</v>
      </c>
      <c r="X704" s="5" t="s">
        <v>154</v>
      </c>
      <c r="Y704" s="5" t="s">
        <v>155</v>
      </c>
      <c r="Z704" s="5" t="s">
        <v>40</v>
      </c>
      <c r="AA704" s="4">
        <v>0.56999999999999995</v>
      </c>
      <c r="AB704" s="1">
        <v>41036</v>
      </c>
      <c r="AC704" s="1">
        <v>24762</v>
      </c>
      <c r="AD704">
        <f t="shared" si="62"/>
        <v>2</v>
      </c>
      <c r="AE704">
        <f t="shared" ca="1" si="63"/>
        <v>56</v>
      </c>
      <c r="AF704" t="str">
        <f t="shared" ca="1" si="64"/>
        <v>18-64</v>
      </c>
      <c r="AG704" s="3">
        <f t="shared" si="65"/>
        <v>5.3215751562499998</v>
      </c>
      <c r="AH704" t="str">
        <f>_xlfn.IFNA(VLOOKUP(Sales_Transactions[[#This Row],[Order ID]],Returned_Items[#All],2,FALSE),"Not Returned")</f>
        <v>Not Returned</v>
      </c>
    </row>
    <row r="705" spans="1:34" x14ac:dyDescent="0.25">
      <c r="A705">
        <v>53477</v>
      </c>
      <c r="C705" t="s">
        <v>1162</v>
      </c>
      <c r="D705" s="2" t="str">
        <f>TEXT(MID(Sales_Transactions[[#This Row],[Order Date]],2,5),"d/m/yyy")</f>
        <v>5/5/2012</v>
      </c>
      <c r="E705" s="2" t="str">
        <f>TEXT(MID(Sales_Transactions[[#This Row],[Order Date]],2,5),"d")</f>
        <v>5</v>
      </c>
      <c r="F705" s="2" t="str">
        <f>TEXT(MID(Sales_Transactions[[#This Row],[Order Date]],2,5),"m")</f>
        <v>5</v>
      </c>
      <c r="G705" s="2" t="str">
        <f>TEXT(MID(Sales_Transactions[[#This Row],[Order Date]],2,5),"yyy")</f>
        <v>2012</v>
      </c>
      <c r="H705" s="2" t="str">
        <f>TEXT(MID(Sales_Transactions[[#This Row],[Order Date]],2,5),"yyy/m")</f>
        <v>2012/5</v>
      </c>
      <c r="I705" t="s">
        <v>33</v>
      </c>
      <c r="J705">
        <f t="shared" si="60"/>
        <v>4</v>
      </c>
      <c r="K705" s="2">
        <v>27</v>
      </c>
      <c r="L705" s="3">
        <v>8161.93</v>
      </c>
      <c r="M705" s="4">
        <v>0.06</v>
      </c>
      <c r="N705" s="5" t="s">
        <v>34</v>
      </c>
      <c r="O705" s="3">
        <v>1261.44</v>
      </c>
      <c r="P705" s="3">
        <v>300.98</v>
      </c>
      <c r="Q705" s="3">
        <v>64.73</v>
      </c>
      <c r="R705" s="5" t="s">
        <v>211</v>
      </c>
      <c r="S705" s="5" t="s">
        <v>929</v>
      </c>
      <c r="T705" s="5" t="str">
        <f t="shared" si="61"/>
        <v>Joy Smith</v>
      </c>
      <c r="U705" t="s">
        <v>1143</v>
      </c>
      <c r="V705" s="5" t="s">
        <v>47</v>
      </c>
      <c r="W705" s="5" t="s">
        <v>57</v>
      </c>
      <c r="X705" s="5" t="s">
        <v>154</v>
      </c>
      <c r="Y705" s="5" t="s">
        <v>252</v>
      </c>
      <c r="Z705" s="5" t="s">
        <v>40</v>
      </c>
      <c r="AA705" s="4">
        <v>0.56000000000000005</v>
      </c>
      <c r="AB705" s="1">
        <v>41035</v>
      </c>
      <c r="AC705" s="1">
        <v>26474</v>
      </c>
      <c r="AD705">
        <f t="shared" si="62"/>
        <v>1</v>
      </c>
      <c r="AE705">
        <f t="shared" ca="1" si="63"/>
        <v>52</v>
      </c>
      <c r="AF705" t="str">
        <f t="shared" ca="1" si="64"/>
        <v>18-64</v>
      </c>
      <c r="AG705" s="3">
        <f t="shared" si="65"/>
        <v>13.538126370370371</v>
      </c>
      <c r="AH705" t="str">
        <f>_xlfn.IFNA(VLOOKUP(Sales_Transactions[[#This Row],[Order ID]],Returned_Items[#All],2,FALSE),"Not Returned")</f>
        <v>Not Returned</v>
      </c>
    </row>
    <row r="706" spans="1:34" x14ac:dyDescent="0.25">
      <c r="A706">
        <v>53477</v>
      </c>
      <c r="C706" t="s">
        <v>1162</v>
      </c>
      <c r="D706" s="2" t="str">
        <f>TEXT(MID(Sales_Transactions[[#This Row],[Order Date]],2,5),"d/m/yyy")</f>
        <v>5/5/2012</v>
      </c>
      <c r="E706" s="2" t="str">
        <f>TEXT(MID(Sales_Transactions[[#This Row],[Order Date]],2,5),"d")</f>
        <v>5</v>
      </c>
      <c r="F706" s="2" t="str">
        <f>TEXT(MID(Sales_Transactions[[#This Row],[Order Date]],2,5),"m")</f>
        <v>5</v>
      </c>
      <c r="G706" s="2" t="str">
        <f>TEXT(MID(Sales_Transactions[[#This Row],[Order Date]],2,5),"yyy")</f>
        <v>2012</v>
      </c>
      <c r="H706" s="2" t="str">
        <f>TEXT(MID(Sales_Transactions[[#This Row],[Order Date]],2,5),"yyy/m")</f>
        <v>2012/5</v>
      </c>
      <c r="I706" t="s">
        <v>33</v>
      </c>
      <c r="J706">
        <f t="shared" ref="J706:J769" si="66">IF(I706="Making Critical",5,IF(I706="High",4,IF(I706="Medium",3,IF(I706="Low",2,1))))</f>
        <v>4</v>
      </c>
      <c r="K706" s="2">
        <v>36</v>
      </c>
      <c r="L706" s="3">
        <v>1314.65</v>
      </c>
      <c r="M706" s="4">
        <v>0.06</v>
      </c>
      <c r="N706" s="5" t="s">
        <v>23</v>
      </c>
      <c r="O706" s="3">
        <v>536.87</v>
      </c>
      <c r="P706" s="3">
        <v>37.94</v>
      </c>
      <c r="Q706" s="3">
        <v>5.08</v>
      </c>
      <c r="R706" s="5" t="s">
        <v>211</v>
      </c>
      <c r="S706" s="5" t="s">
        <v>929</v>
      </c>
      <c r="T706" s="5" t="str">
        <f t="shared" ref="T706:T769" si="67">R706 &amp; " " &amp; S706</f>
        <v>Joy Smith</v>
      </c>
      <c r="U706" t="s">
        <v>1143</v>
      </c>
      <c r="V706" s="5" t="s">
        <v>47</v>
      </c>
      <c r="W706" s="5" t="s">
        <v>28</v>
      </c>
      <c r="X706" s="5" t="s">
        <v>75</v>
      </c>
      <c r="Y706" s="5" t="s">
        <v>1163</v>
      </c>
      <c r="Z706" s="5" t="s">
        <v>84</v>
      </c>
      <c r="AA706" s="4">
        <v>0.38</v>
      </c>
      <c r="AB706" s="1">
        <v>41036</v>
      </c>
      <c r="AC706" s="1">
        <v>26451</v>
      </c>
      <c r="AD706">
        <f t="shared" ref="AD706:AD769" si="68">_xlfn.DAYS(AB706,D706)</f>
        <v>2</v>
      </c>
      <c r="AE706">
        <f t="shared" ref="AE706:AE769" ca="1" si="69">DATEDIF(AC706,TODAY(),"Y")</f>
        <v>52</v>
      </c>
      <c r="AF706" t="str">
        <f t="shared" ref="AF706:AF769" ca="1" si="70">IF(AE706&lt;18,"Under 18",IF(AE706&lt;65,"18-64","Over 65"))</f>
        <v>18-64</v>
      </c>
      <c r="AG706" s="3">
        <f t="shared" ref="AG706:AG769" si="71" xml:space="preserve"> (P706 - (M706 / 100) * P706 + Q706) / K706</f>
        <v>1.1943676666666665</v>
      </c>
      <c r="AH706" t="str">
        <f>_xlfn.IFNA(VLOOKUP(Sales_Transactions[[#This Row],[Order ID]],Returned_Items[#All],2,FALSE),"Not Returned")</f>
        <v>Not Returned</v>
      </c>
    </row>
    <row r="707" spans="1:34" x14ac:dyDescent="0.25">
      <c r="A707">
        <v>53477</v>
      </c>
      <c r="C707" t="s">
        <v>1162</v>
      </c>
      <c r="D707" s="2" t="str">
        <f>TEXT(MID(Sales_Transactions[[#This Row],[Order Date]],2,5),"d/m/yyy")</f>
        <v>5/5/2012</v>
      </c>
      <c r="E707" s="2" t="str">
        <f>TEXT(MID(Sales_Transactions[[#This Row],[Order Date]],2,5),"d")</f>
        <v>5</v>
      </c>
      <c r="F707" s="2" t="str">
        <f>TEXT(MID(Sales_Transactions[[#This Row],[Order Date]],2,5),"m")</f>
        <v>5</v>
      </c>
      <c r="G707" s="2" t="str">
        <f>TEXT(MID(Sales_Transactions[[#This Row],[Order Date]],2,5),"yyy")</f>
        <v>2012</v>
      </c>
      <c r="H707" s="2" t="str">
        <f>TEXT(MID(Sales_Transactions[[#This Row],[Order Date]],2,5),"yyy/m")</f>
        <v>2012/5</v>
      </c>
      <c r="I707" t="s">
        <v>33</v>
      </c>
      <c r="J707">
        <f t="shared" si="66"/>
        <v>4</v>
      </c>
      <c r="K707" s="2">
        <v>28</v>
      </c>
      <c r="L707" s="3">
        <v>4479.16</v>
      </c>
      <c r="M707" s="4">
        <v>7.0000000000000007E-2</v>
      </c>
      <c r="N707" s="5" t="s">
        <v>23</v>
      </c>
      <c r="O707" s="3">
        <v>610.9</v>
      </c>
      <c r="P707" s="3">
        <v>161.55000000000001</v>
      </c>
      <c r="Q707" s="3">
        <v>19.989999999999998</v>
      </c>
      <c r="R707" s="5" t="s">
        <v>211</v>
      </c>
      <c r="S707" s="5" t="s">
        <v>929</v>
      </c>
      <c r="T707" s="5" t="str">
        <f t="shared" si="67"/>
        <v>Joy Smith</v>
      </c>
      <c r="U707" t="s">
        <v>1143</v>
      </c>
      <c r="V707" s="5" t="s">
        <v>47</v>
      </c>
      <c r="W707" s="5" t="s">
        <v>28</v>
      </c>
      <c r="X707" s="5" t="s">
        <v>29</v>
      </c>
      <c r="Y707" s="5" t="s">
        <v>1164</v>
      </c>
      <c r="Z707" s="5" t="s">
        <v>43</v>
      </c>
      <c r="AA707" s="4">
        <v>0.66</v>
      </c>
      <c r="AB707" s="1">
        <v>41036</v>
      </c>
      <c r="AC707" s="1">
        <v>26440</v>
      </c>
      <c r="AD707">
        <f t="shared" si="68"/>
        <v>2</v>
      </c>
      <c r="AE707">
        <f t="shared" ca="1" si="69"/>
        <v>52</v>
      </c>
      <c r="AF707" t="str">
        <f t="shared" ca="1" si="70"/>
        <v>18-64</v>
      </c>
      <c r="AG707" s="3">
        <f t="shared" si="71"/>
        <v>6.4795326785714291</v>
      </c>
      <c r="AH707" t="str">
        <f>_xlfn.IFNA(VLOOKUP(Sales_Transactions[[#This Row],[Order ID]],Returned_Items[#All],2,FALSE),"Not Returned")</f>
        <v>Not Returned</v>
      </c>
    </row>
    <row r="708" spans="1:34" x14ac:dyDescent="0.25">
      <c r="A708">
        <v>53508</v>
      </c>
      <c r="C708" t="s">
        <v>1165</v>
      </c>
      <c r="D708" s="2" t="str">
        <f>TEXT(MID(Sales_Transactions[[#This Row],[Order Date]],2,5),"d/m/yyy")</f>
        <v>10/11/2009</v>
      </c>
      <c r="E708" s="2" t="str">
        <f>TEXT(MID(Sales_Transactions[[#This Row],[Order Date]],2,5),"d")</f>
        <v>10</v>
      </c>
      <c r="F708" s="2" t="str">
        <f>TEXT(MID(Sales_Transactions[[#This Row],[Order Date]],2,5),"m")</f>
        <v>11</v>
      </c>
      <c r="G708" s="2" t="str">
        <f>TEXT(MID(Sales_Transactions[[#This Row],[Order Date]],2,5),"yyy")</f>
        <v>2009</v>
      </c>
      <c r="H708" s="2" t="str">
        <f>TEXT(MID(Sales_Transactions[[#This Row],[Order Date]],2,5),"yyy/m")</f>
        <v>2009/11</v>
      </c>
      <c r="I708" t="s">
        <v>33</v>
      </c>
      <c r="J708">
        <f t="shared" si="66"/>
        <v>4</v>
      </c>
      <c r="K708" s="2">
        <v>13</v>
      </c>
      <c r="L708" s="3">
        <v>1072.22</v>
      </c>
      <c r="M708" s="4">
        <v>0.03</v>
      </c>
      <c r="N708" s="5" t="s">
        <v>23</v>
      </c>
      <c r="O708" s="3">
        <v>149.63999999999999</v>
      </c>
      <c r="P708" s="3">
        <v>80.98</v>
      </c>
      <c r="Q708" s="3">
        <v>7.18</v>
      </c>
      <c r="R708" s="5" t="s">
        <v>211</v>
      </c>
      <c r="S708" s="5" t="s">
        <v>929</v>
      </c>
      <c r="T708" s="5" t="str">
        <f t="shared" si="67"/>
        <v>Joy Smith</v>
      </c>
      <c r="U708" t="s">
        <v>1143</v>
      </c>
      <c r="V708" s="5" t="s">
        <v>37</v>
      </c>
      <c r="W708" s="5" t="s">
        <v>48</v>
      </c>
      <c r="X708" s="5" t="s">
        <v>87</v>
      </c>
      <c r="Y708" s="5" t="s">
        <v>1166</v>
      </c>
      <c r="Z708" s="5" t="s">
        <v>43</v>
      </c>
      <c r="AA708" s="4">
        <v>0.48</v>
      </c>
      <c r="AB708" s="1">
        <v>40129</v>
      </c>
      <c r="AC708" s="1">
        <v>24517</v>
      </c>
      <c r="AD708">
        <f t="shared" si="68"/>
        <v>2</v>
      </c>
      <c r="AE708">
        <f t="shared" ca="1" si="69"/>
        <v>57</v>
      </c>
      <c r="AF708" t="str">
        <f t="shared" ca="1" si="70"/>
        <v>18-64</v>
      </c>
      <c r="AG708" s="3">
        <f t="shared" si="71"/>
        <v>6.7796696923076922</v>
      </c>
      <c r="AH708" t="str">
        <f>_xlfn.IFNA(VLOOKUP(Sales_Transactions[[#This Row],[Order ID]],Returned_Items[#All],2,FALSE),"Not Returned")</f>
        <v>Not Returned</v>
      </c>
    </row>
    <row r="709" spans="1:34" x14ac:dyDescent="0.25">
      <c r="A709">
        <v>53508</v>
      </c>
      <c r="C709" t="s">
        <v>1165</v>
      </c>
      <c r="D709" s="2" t="str">
        <f>TEXT(MID(Sales_Transactions[[#This Row],[Order Date]],2,5),"d/m/yyy")</f>
        <v>10/11/2009</v>
      </c>
      <c r="E709" s="2" t="str">
        <f>TEXT(MID(Sales_Transactions[[#This Row],[Order Date]],2,5),"d")</f>
        <v>10</v>
      </c>
      <c r="F709" s="2" t="str">
        <f>TEXT(MID(Sales_Transactions[[#This Row],[Order Date]],2,5),"m")</f>
        <v>11</v>
      </c>
      <c r="G709" s="2" t="str">
        <f>TEXT(MID(Sales_Transactions[[#This Row],[Order Date]],2,5),"yyy")</f>
        <v>2009</v>
      </c>
      <c r="H709" s="2" t="str">
        <f>TEXT(MID(Sales_Transactions[[#This Row],[Order Date]],2,5),"yyy/m")</f>
        <v>2009/11</v>
      </c>
      <c r="I709" t="s">
        <v>33</v>
      </c>
      <c r="J709">
        <f t="shared" si="66"/>
        <v>4</v>
      </c>
      <c r="K709" s="2">
        <v>25</v>
      </c>
      <c r="L709" s="3">
        <v>342.85</v>
      </c>
      <c r="M709" s="4">
        <v>0.06</v>
      </c>
      <c r="N709" s="5" t="s">
        <v>23</v>
      </c>
      <c r="O709" s="3">
        <v>-32.42</v>
      </c>
      <c r="P709" s="3">
        <v>13.99</v>
      </c>
      <c r="Q709" s="3">
        <v>7.51</v>
      </c>
      <c r="R709" s="5" t="s">
        <v>211</v>
      </c>
      <c r="S709" s="5" t="s">
        <v>929</v>
      </c>
      <c r="T709" s="5" t="str">
        <f t="shared" si="67"/>
        <v>Joy Smith</v>
      </c>
      <c r="U709" t="s">
        <v>1143</v>
      </c>
      <c r="V709" s="5" t="s">
        <v>37</v>
      </c>
      <c r="W709" s="5" t="s">
        <v>48</v>
      </c>
      <c r="X709" s="5" t="s">
        <v>324</v>
      </c>
      <c r="Y709" s="5" t="s">
        <v>1167</v>
      </c>
      <c r="Z709" s="5" t="s">
        <v>56</v>
      </c>
      <c r="AA709" s="4">
        <v>0.39</v>
      </c>
      <c r="AB709" s="1">
        <v>40129</v>
      </c>
      <c r="AC709" s="1">
        <v>24828</v>
      </c>
      <c r="AD709">
        <f t="shared" si="68"/>
        <v>2</v>
      </c>
      <c r="AE709">
        <f t="shared" ca="1" si="69"/>
        <v>56</v>
      </c>
      <c r="AF709" t="str">
        <f t="shared" ca="1" si="70"/>
        <v>18-64</v>
      </c>
      <c r="AG709" s="3">
        <f t="shared" si="71"/>
        <v>0.85966424000000008</v>
      </c>
      <c r="AH709" t="str">
        <f>_xlfn.IFNA(VLOOKUP(Sales_Transactions[[#This Row],[Order ID]],Returned_Items[#All],2,FALSE),"Not Returned")</f>
        <v>Not Returned</v>
      </c>
    </row>
    <row r="710" spans="1:34" x14ac:dyDescent="0.25">
      <c r="A710">
        <v>53508</v>
      </c>
      <c r="C710" t="s">
        <v>1165</v>
      </c>
      <c r="D710" s="2" t="str">
        <f>TEXT(MID(Sales_Transactions[[#This Row],[Order Date]],2,5),"d/m/yyy")</f>
        <v>10/11/2009</v>
      </c>
      <c r="E710" s="2" t="str">
        <f>TEXT(MID(Sales_Transactions[[#This Row],[Order Date]],2,5),"d")</f>
        <v>10</v>
      </c>
      <c r="F710" s="2" t="str">
        <f>TEXT(MID(Sales_Transactions[[#This Row],[Order Date]],2,5),"m")</f>
        <v>11</v>
      </c>
      <c r="G710" s="2" t="str">
        <f>TEXT(MID(Sales_Transactions[[#This Row],[Order Date]],2,5),"yyy")</f>
        <v>2009</v>
      </c>
      <c r="H710" s="2" t="str">
        <f>TEXT(MID(Sales_Transactions[[#This Row],[Order Date]],2,5),"yyy/m")</f>
        <v>2009/11</v>
      </c>
      <c r="I710" t="s">
        <v>33</v>
      </c>
      <c r="J710">
        <f t="shared" si="66"/>
        <v>4</v>
      </c>
      <c r="K710" s="2">
        <v>4</v>
      </c>
      <c r="L710" s="3">
        <v>62.48</v>
      </c>
      <c r="M710" s="4">
        <v>0.06</v>
      </c>
      <c r="N710" s="5" t="s">
        <v>23</v>
      </c>
      <c r="O710" s="3">
        <v>1.06</v>
      </c>
      <c r="P710" s="3">
        <v>15.04</v>
      </c>
      <c r="Q710" s="3">
        <v>1.97</v>
      </c>
      <c r="R710" s="5" t="s">
        <v>211</v>
      </c>
      <c r="S710" s="5" t="s">
        <v>929</v>
      </c>
      <c r="T710" s="5" t="str">
        <f t="shared" si="67"/>
        <v>Joy Smith</v>
      </c>
      <c r="U710" t="s">
        <v>1143</v>
      </c>
      <c r="V710" s="5" t="s">
        <v>37</v>
      </c>
      <c r="W710" s="5" t="s">
        <v>28</v>
      </c>
      <c r="X710" s="5" t="s">
        <v>75</v>
      </c>
      <c r="Y710" s="5" t="s">
        <v>1168</v>
      </c>
      <c r="Z710" s="5" t="s">
        <v>84</v>
      </c>
      <c r="AA710" s="4">
        <v>0.39</v>
      </c>
      <c r="AB710" s="1">
        <v>40127</v>
      </c>
      <c r="AC710" s="1">
        <v>24734</v>
      </c>
      <c r="AD710">
        <f t="shared" si="68"/>
        <v>0</v>
      </c>
      <c r="AE710">
        <f t="shared" ca="1" si="69"/>
        <v>56</v>
      </c>
      <c r="AF710" t="str">
        <f t="shared" ca="1" si="70"/>
        <v>18-64</v>
      </c>
      <c r="AG710" s="3">
        <f t="shared" si="71"/>
        <v>4.2502439999999995</v>
      </c>
      <c r="AH710" t="str">
        <f>_xlfn.IFNA(VLOOKUP(Sales_Transactions[[#This Row],[Order ID]],Returned_Items[#All],2,FALSE),"Not Returned")</f>
        <v>Not Returned</v>
      </c>
    </row>
    <row r="711" spans="1:34" x14ac:dyDescent="0.25">
      <c r="A711">
        <v>53703</v>
      </c>
      <c r="C711" t="s">
        <v>655</v>
      </c>
      <c r="D711" s="2" t="str">
        <f>TEXT(MID(Sales_Transactions[[#This Row],[Order Date]],2,5),"d/m/yyy")</f>
        <v>14/6/2010</v>
      </c>
      <c r="E711" s="2" t="str">
        <f>TEXT(MID(Sales_Transactions[[#This Row],[Order Date]],2,5),"d")</f>
        <v>14</v>
      </c>
      <c r="F711" s="2" t="str">
        <f>TEXT(MID(Sales_Transactions[[#This Row],[Order Date]],2,5),"m")</f>
        <v>6</v>
      </c>
      <c r="G711" s="2" t="str">
        <f>TEXT(MID(Sales_Transactions[[#This Row],[Order Date]],2,5),"yyy")</f>
        <v>2010</v>
      </c>
      <c r="H711" s="2" t="str">
        <f>TEXT(MID(Sales_Transactions[[#This Row],[Order Date]],2,5),"yyy/m")</f>
        <v>2010/6</v>
      </c>
      <c r="I711" t="s">
        <v>52</v>
      </c>
      <c r="J711">
        <f t="shared" si="66"/>
        <v>1</v>
      </c>
      <c r="K711" s="2">
        <v>14</v>
      </c>
      <c r="L711" s="3">
        <v>1966.26</v>
      </c>
      <c r="M711" s="4">
        <v>0.06</v>
      </c>
      <c r="N711" s="5" t="s">
        <v>23</v>
      </c>
      <c r="O711" s="3">
        <v>-34.79</v>
      </c>
      <c r="P711" s="3">
        <v>140.85</v>
      </c>
      <c r="Q711" s="3">
        <v>19.989999999999998</v>
      </c>
      <c r="R711" s="5" t="s">
        <v>898</v>
      </c>
      <c r="S711" s="5" t="s">
        <v>899</v>
      </c>
      <c r="T711" s="5" t="str">
        <f t="shared" si="67"/>
        <v>Guy Armstrong</v>
      </c>
      <c r="U711" t="s">
        <v>1143</v>
      </c>
      <c r="V711" s="5" t="s">
        <v>47</v>
      </c>
      <c r="W711" s="5" t="s">
        <v>28</v>
      </c>
      <c r="X711" s="5" t="s">
        <v>29</v>
      </c>
      <c r="Y711" s="5" t="s">
        <v>904</v>
      </c>
      <c r="Z711" s="5" t="s">
        <v>43</v>
      </c>
      <c r="AA711" s="4">
        <v>0.73</v>
      </c>
      <c r="AB711" s="1">
        <v>40344</v>
      </c>
      <c r="AC711" s="1">
        <v>24522</v>
      </c>
      <c r="AD711">
        <f t="shared" si="68"/>
        <v>1</v>
      </c>
      <c r="AE711">
        <f t="shared" ca="1" si="69"/>
        <v>57</v>
      </c>
      <c r="AF711" t="str">
        <f t="shared" ca="1" si="70"/>
        <v>18-64</v>
      </c>
      <c r="AG711" s="3">
        <f t="shared" si="71"/>
        <v>11.482535</v>
      </c>
      <c r="AH711" t="str">
        <f>_xlfn.IFNA(VLOOKUP(Sales_Transactions[[#This Row],[Order ID]],Returned_Items[#All],2,FALSE),"Not Returned")</f>
        <v>Not Returned</v>
      </c>
    </row>
    <row r="712" spans="1:34" x14ac:dyDescent="0.25">
      <c r="A712">
        <v>54115</v>
      </c>
      <c r="C712" t="s">
        <v>1169</v>
      </c>
      <c r="D712" s="2" t="str">
        <f>TEXT(MID(Sales_Transactions[[#This Row],[Order Date]],2,5),"d/m/yyy")</f>
        <v>7/1/2012</v>
      </c>
      <c r="E712" s="2" t="str">
        <f>TEXT(MID(Sales_Transactions[[#This Row],[Order Date]],2,5),"d")</f>
        <v>7</v>
      </c>
      <c r="F712" s="2" t="str">
        <f>TEXT(MID(Sales_Transactions[[#This Row],[Order Date]],2,5),"m")</f>
        <v>1</v>
      </c>
      <c r="G712" s="2" t="str">
        <f>TEXT(MID(Sales_Transactions[[#This Row],[Order Date]],2,5),"yyy")</f>
        <v>2012</v>
      </c>
      <c r="H712" s="2" t="str">
        <f>TEXT(MID(Sales_Transactions[[#This Row],[Order Date]],2,5),"yyy/m")</f>
        <v>2012/1</v>
      </c>
      <c r="I712" t="s">
        <v>22</v>
      </c>
      <c r="J712">
        <f t="shared" si="66"/>
        <v>2</v>
      </c>
      <c r="K712" s="2">
        <v>24</v>
      </c>
      <c r="L712" s="3">
        <v>114.17</v>
      </c>
      <c r="M712" s="4">
        <v>0.01</v>
      </c>
      <c r="N712" s="5" t="s">
        <v>23</v>
      </c>
      <c r="O712" s="3">
        <v>-80.05</v>
      </c>
      <c r="P712" s="3">
        <v>4.37</v>
      </c>
      <c r="Q712" s="3">
        <v>5.15</v>
      </c>
      <c r="R712" s="5" t="s">
        <v>1170</v>
      </c>
      <c r="S712" s="5" t="s">
        <v>1171</v>
      </c>
      <c r="T712" s="5" t="str">
        <f t="shared" si="67"/>
        <v>Brian Moss</v>
      </c>
      <c r="U712" t="s">
        <v>1143</v>
      </c>
      <c r="V712" s="5" t="s">
        <v>47</v>
      </c>
      <c r="W712" s="5" t="s">
        <v>28</v>
      </c>
      <c r="X712" s="5" t="s">
        <v>38</v>
      </c>
      <c r="Y712" s="5" t="s">
        <v>1172</v>
      </c>
      <c r="Z712" s="5" t="s">
        <v>43</v>
      </c>
      <c r="AA712" s="4">
        <v>0.59</v>
      </c>
      <c r="AB712" s="1">
        <v>40920</v>
      </c>
      <c r="AC712" s="1">
        <v>24186</v>
      </c>
      <c r="AD712">
        <f t="shared" si="68"/>
        <v>5</v>
      </c>
      <c r="AE712">
        <f t="shared" ca="1" si="69"/>
        <v>58</v>
      </c>
      <c r="AF712" t="str">
        <f t="shared" ca="1" si="70"/>
        <v>18-64</v>
      </c>
      <c r="AG712" s="3">
        <f t="shared" si="71"/>
        <v>0.3966484583333334</v>
      </c>
      <c r="AH712" t="str">
        <f>_xlfn.IFNA(VLOOKUP(Sales_Transactions[[#This Row],[Order ID]],Returned_Items[#All],2,FALSE),"Not Returned")</f>
        <v>Not Returned</v>
      </c>
    </row>
    <row r="713" spans="1:34" x14ac:dyDescent="0.25">
      <c r="A713">
        <v>54115</v>
      </c>
      <c r="C713" t="s">
        <v>1169</v>
      </c>
      <c r="D713" s="2" t="str">
        <f>TEXT(MID(Sales_Transactions[[#This Row],[Order Date]],2,5),"d/m/yyy")</f>
        <v>7/1/2012</v>
      </c>
      <c r="E713" s="2" t="str">
        <f>TEXT(MID(Sales_Transactions[[#This Row],[Order Date]],2,5),"d")</f>
        <v>7</v>
      </c>
      <c r="F713" s="2" t="str">
        <f>TEXT(MID(Sales_Transactions[[#This Row],[Order Date]],2,5),"m")</f>
        <v>1</v>
      </c>
      <c r="G713" s="2" t="str">
        <f>TEXT(MID(Sales_Transactions[[#This Row],[Order Date]],2,5),"yyy")</f>
        <v>2012</v>
      </c>
      <c r="H713" s="2" t="str">
        <f>TEXT(MID(Sales_Transactions[[#This Row],[Order Date]],2,5),"yyy/m")</f>
        <v>2012/1</v>
      </c>
      <c r="I713" t="s">
        <v>22</v>
      </c>
      <c r="J713">
        <f t="shared" si="66"/>
        <v>2</v>
      </c>
      <c r="K713" s="2">
        <v>39</v>
      </c>
      <c r="L713" s="3">
        <v>197.11</v>
      </c>
      <c r="M713" s="4">
        <v>0.03</v>
      </c>
      <c r="N713" s="5" t="s">
        <v>23</v>
      </c>
      <c r="O713" s="3">
        <v>-89.42</v>
      </c>
      <c r="P713" s="3">
        <v>4.9800000000000004</v>
      </c>
      <c r="Q713" s="3">
        <v>4.95</v>
      </c>
      <c r="R713" s="5" t="s">
        <v>1170</v>
      </c>
      <c r="S713" s="5" t="s">
        <v>1171</v>
      </c>
      <c r="T713" s="5" t="str">
        <f t="shared" si="67"/>
        <v>Brian Moss</v>
      </c>
      <c r="U713" t="s">
        <v>1143</v>
      </c>
      <c r="V713" s="5" t="s">
        <v>47</v>
      </c>
      <c r="W713" s="5" t="s">
        <v>28</v>
      </c>
      <c r="X713" s="5" t="s">
        <v>41</v>
      </c>
      <c r="Y713" s="5" t="s">
        <v>1173</v>
      </c>
      <c r="Z713" s="5" t="s">
        <v>43</v>
      </c>
      <c r="AA713" s="4">
        <v>0.37</v>
      </c>
      <c r="AB713" s="1">
        <v>40920</v>
      </c>
      <c r="AC713" s="1">
        <v>24449</v>
      </c>
      <c r="AD713">
        <f t="shared" si="68"/>
        <v>5</v>
      </c>
      <c r="AE713">
        <f t="shared" ca="1" si="69"/>
        <v>57</v>
      </c>
      <c r="AF713" t="str">
        <f t="shared" ca="1" si="70"/>
        <v>18-64</v>
      </c>
      <c r="AG713" s="3">
        <f t="shared" si="71"/>
        <v>0.25457707692307696</v>
      </c>
      <c r="AH713" t="str">
        <f>_xlfn.IFNA(VLOOKUP(Sales_Transactions[[#This Row],[Order ID]],Returned_Items[#All],2,FALSE),"Not Returned")</f>
        <v>Not Returned</v>
      </c>
    </row>
    <row r="714" spans="1:34" x14ac:dyDescent="0.25">
      <c r="A714">
        <v>54437</v>
      </c>
      <c r="C714" t="s">
        <v>1174</v>
      </c>
      <c r="D714" s="2" t="str">
        <f>TEXT(MID(Sales_Transactions[[#This Row],[Order Date]],2,5),"d/m/yyy")</f>
        <v>19/12/2010</v>
      </c>
      <c r="E714" s="2" t="str">
        <f>TEXT(MID(Sales_Transactions[[#This Row],[Order Date]],2,5),"d")</f>
        <v>19</v>
      </c>
      <c r="F714" s="2" t="str">
        <f>TEXT(MID(Sales_Transactions[[#This Row],[Order Date]],2,5),"m")</f>
        <v>12</v>
      </c>
      <c r="G714" s="2" t="str">
        <f>TEXT(MID(Sales_Transactions[[#This Row],[Order Date]],2,5),"yyy")</f>
        <v>2010</v>
      </c>
      <c r="H714" s="2" t="str">
        <f>TEXT(MID(Sales_Transactions[[#This Row],[Order Date]],2,5),"yyy/m")</f>
        <v>2010/12</v>
      </c>
      <c r="I714" t="s">
        <v>33</v>
      </c>
      <c r="J714">
        <f t="shared" si="66"/>
        <v>4</v>
      </c>
      <c r="K714" s="2">
        <v>15</v>
      </c>
      <c r="L714" s="3">
        <v>653.87099999999998</v>
      </c>
      <c r="M714" s="4">
        <v>0.09</v>
      </c>
      <c r="N714" s="5" t="s">
        <v>23</v>
      </c>
      <c r="O714" s="3">
        <v>-311.05</v>
      </c>
      <c r="P714" s="3">
        <v>55.99</v>
      </c>
      <c r="Q714" s="3">
        <v>5</v>
      </c>
      <c r="R714" s="5" t="s">
        <v>1115</v>
      </c>
      <c r="S714" s="5" t="s">
        <v>1116</v>
      </c>
      <c r="T714" s="5" t="str">
        <f t="shared" si="67"/>
        <v>Logan Haushalter</v>
      </c>
      <c r="U714" t="s">
        <v>1143</v>
      </c>
      <c r="V714" s="5" t="s">
        <v>47</v>
      </c>
      <c r="W714" s="5" t="s">
        <v>48</v>
      </c>
      <c r="X714" s="5" t="s">
        <v>49</v>
      </c>
      <c r="Y714" s="5" t="s">
        <v>387</v>
      </c>
      <c r="Z714" s="5" t="s">
        <v>60</v>
      </c>
      <c r="AA714" s="4">
        <v>0.83</v>
      </c>
      <c r="AB714" s="1">
        <v>40531</v>
      </c>
      <c r="AC714" s="1">
        <v>24414</v>
      </c>
      <c r="AD714">
        <f t="shared" si="68"/>
        <v>0</v>
      </c>
      <c r="AE714">
        <f t="shared" ca="1" si="69"/>
        <v>57</v>
      </c>
      <c r="AF714" t="str">
        <f t="shared" ca="1" si="70"/>
        <v>18-64</v>
      </c>
      <c r="AG714" s="3">
        <f t="shared" si="71"/>
        <v>4.0626405999999999</v>
      </c>
      <c r="AH714" t="str">
        <f>_xlfn.IFNA(VLOOKUP(Sales_Transactions[[#This Row],[Order ID]],Returned_Items[#All],2,FALSE),"Not Returned")</f>
        <v>Not Returned</v>
      </c>
    </row>
    <row r="715" spans="1:34" x14ac:dyDescent="0.25">
      <c r="A715">
        <v>54501</v>
      </c>
      <c r="C715" t="s">
        <v>303</v>
      </c>
      <c r="D715" s="2" t="str">
        <f>TEXT(MID(Sales_Transactions[[#This Row],[Order Date]],2,5),"d/m/yyy")</f>
        <v>29/11/2012</v>
      </c>
      <c r="E715" s="2" t="str">
        <f>TEXT(MID(Sales_Transactions[[#This Row],[Order Date]],2,5),"d")</f>
        <v>29</v>
      </c>
      <c r="F715" s="2" t="str">
        <f>TEXT(MID(Sales_Transactions[[#This Row],[Order Date]],2,5),"m")</f>
        <v>11</v>
      </c>
      <c r="G715" s="2" t="str">
        <f>TEXT(MID(Sales_Transactions[[#This Row],[Order Date]],2,5),"yyy")</f>
        <v>2012</v>
      </c>
      <c r="H715" s="2" t="str">
        <f>TEXT(MID(Sales_Transactions[[#This Row],[Order Date]],2,5),"yyy/m")</f>
        <v>2012/11</v>
      </c>
      <c r="I715" t="s">
        <v>101</v>
      </c>
      <c r="J715">
        <f t="shared" si="66"/>
        <v>1</v>
      </c>
      <c r="K715" s="2">
        <v>36</v>
      </c>
      <c r="L715" s="3">
        <v>2039.0820000000001</v>
      </c>
      <c r="M715" s="4">
        <v>0.01</v>
      </c>
      <c r="N715" s="5" t="s">
        <v>23</v>
      </c>
      <c r="O715" s="3">
        <v>481.7</v>
      </c>
      <c r="P715" s="3">
        <v>65.989999999999995</v>
      </c>
      <c r="Q715" s="3">
        <v>4.99</v>
      </c>
      <c r="R715" s="5" t="s">
        <v>898</v>
      </c>
      <c r="S715" s="5" t="s">
        <v>899</v>
      </c>
      <c r="T715" s="5" t="str">
        <f t="shared" si="67"/>
        <v>Guy Armstrong</v>
      </c>
      <c r="U715" t="s">
        <v>1143</v>
      </c>
      <c r="V715" s="5" t="s">
        <v>47</v>
      </c>
      <c r="W715" s="5" t="s">
        <v>48</v>
      </c>
      <c r="X715" s="5" t="s">
        <v>49</v>
      </c>
      <c r="Y715" s="5" t="s">
        <v>1175</v>
      </c>
      <c r="Z715" s="5" t="s">
        <v>43</v>
      </c>
      <c r="AA715" s="4">
        <v>0.56999999999999995</v>
      </c>
      <c r="AB715" s="1">
        <v>41243</v>
      </c>
      <c r="AC715" s="1">
        <v>24186</v>
      </c>
      <c r="AD715">
        <f t="shared" si="68"/>
        <v>1</v>
      </c>
      <c r="AE715">
        <f t="shared" ca="1" si="69"/>
        <v>58</v>
      </c>
      <c r="AF715" t="str">
        <f t="shared" ca="1" si="70"/>
        <v>18-64</v>
      </c>
      <c r="AG715" s="3">
        <f t="shared" si="71"/>
        <v>1.9714833611111109</v>
      </c>
      <c r="AH715" t="str">
        <f>_xlfn.IFNA(VLOOKUP(Sales_Transactions[[#This Row],[Order ID]],Returned_Items[#All],2,FALSE),"Not Returned")</f>
        <v>Not Returned</v>
      </c>
    </row>
    <row r="716" spans="1:34" x14ac:dyDescent="0.25">
      <c r="A716">
        <v>54501</v>
      </c>
      <c r="C716" t="s">
        <v>303</v>
      </c>
      <c r="D716" s="2" t="str">
        <f>TEXT(MID(Sales_Transactions[[#This Row],[Order Date]],2,5),"d/m/yyy")</f>
        <v>29/11/2012</v>
      </c>
      <c r="E716" s="2" t="str">
        <f>TEXT(MID(Sales_Transactions[[#This Row],[Order Date]],2,5),"d")</f>
        <v>29</v>
      </c>
      <c r="F716" s="2" t="str">
        <f>TEXT(MID(Sales_Transactions[[#This Row],[Order Date]],2,5),"m")</f>
        <v>11</v>
      </c>
      <c r="G716" s="2" t="str">
        <f>TEXT(MID(Sales_Transactions[[#This Row],[Order Date]],2,5),"yyy")</f>
        <v>2012</v>
      </c>
      <c r="H716" s="2" t="str">
        <f>TEXT(MID(Sales_Transactions[[#This Row],[Order Date]],2,5),"yyy/m")</f>
        <v>2012/11</v>
      </c>
      <c r="I716" t="s">
        <v>101</v>
      </c>
      <c r="J716">
        <f t="shared" si="66"/>
        <v>1</v>
      </c>
      <c r="K716" s="2">
        <v>16</v>
      </c>
      <c r="L716" s="3">
        <v>225.46</v>
      </c>
      <c r="M716" s="4">
        <v>0.09</v>
      </c>
      <c r="N716" s="5" t="s">
        <v>23</v>
      </c>
      <c r="O716" s="3">
        <v>-33.03</v>
      </c>
      <c r="P716" s="3">
        <v>13.99</v>
      </c>
      <c r="Q716" s="3">
        <v>7.51</v>
      </c>
      <c r="R716" s="5" t="s">
        <v>898</v>
      </c>
      <c r="S716" s="5" t="s">
        <v>899</v>
      </c>
      <c r="T716" s="5" t="str">
        <f t="shared" si="67"/>
        <v>Guy Armstrong</v>
      </c>
      <c r="U716" t="s">
        <v>1143</v>
      </c>
      <c r="V716" s="5" t="s">
        <v>47</v>
      </c>
      <c r="W716" s="5" t="s">
        <v>48</v>
      </c>
      <c r="X716" s="5" t="s">
        <v>324</v>
      </c>
      <c r="Y716" s="5" t="s">
        <v>1167</v>
      </c>
      <c r="Z716" s="5" t="s">
        <v>56</v>
      </c>
      <c r="AA716" s="4">
        <v>0.39</v>
      </c>
      <c r="AB716" s="1">
        <v>41244</v>
      </c>
      <c r="AC716" s="1">
        <v>24398</v>
      </c>
      <c r="AD716">
        <f t="shared" si="68"/>
        <v>2</v>
      </c>
      <c r="AE716">
        <f t="shared" ca="1" si="69"/>
        <v>57</v>
      </c>
      <c r="AF716" t="str">
        <f t="shared" ca="1" si="70"/>
        <v>18-64</v>
      </c>
      <c r="AG716" s="3">
        <f t="shared" si="71"/>
        <v>1.3429630625</v>
      </c>
      <c r="AH716" t="str">
        <f>_xlfn.IFNA(VLOOKUP(Sales_Transactions[[#This Row],[Order ID]],Returned_Items[#All],2,FALSE),"Not Returned")</f>
        <v>Not Returned</v>
      </c>
    </row>
    <row r="717" spans="1:34" x14ac:dyDescent="0.25">
      <c r="A717">
        <v>54501</v>
      </c>
      <c r="C717" t="s">
        <v>303</v>
      </c>
      <c r="D717" s="2" t="str">
        <f>TEXT(MID(Sales_Transactions[[#This Row],[Order Date]],2,5),"d/m/yyy")</f>
        <v>29/11/2012</v>
      </c>
      <c r="E717" s="2" t="str">
        <f>TEXT(MID(Sales_Transactions[[#This Row],[Order Date]],2,5),"d")</f>
        <v>29</v>
      </c>
      <c r="F717" s="2" t="str">
        <f>TEXT(MID(Sales_Transactions[[#This Row],[Order Date]],2,5),"m")</f>
        <v>11</v>
      </c>
      <c r="G717" s="2" t="str">
        <f>TEXT(MID(Sales_Transactions[[#This Row],[Order Date]],2,5),"yyy")</f>
        <v>2012</v>
      </c>
      <c r="H717" s="2" t="str">
        <f>TEXT(MID(Sales_Transactions[[#This Row],[Order Date]],2,5),"yyy/m")</f>
        <v>2012/11</v>
      </c>
      <c r="I717" t="s">
        <v>101</v>
      </c>
      <c r="J717">
        <f t="shared" si="66"/>
        <v>1</v>
      </c>
      <c r="K717" s="2">
        <v>38</v>
      </c>
      <c r="L717" s="3">
        <v>783.96</v>
      </c>
      <c r="M717" s="4">
        <v>0.05</v>
      </c>
      <c r="N717" s="5" t="s">
        <v>23</v>
      </c>
      <c r="O717" s="3">
        <v>-1195.29</v>
      </c>
      <c r="P717" s="3">
        <v>20.34</v>
      </c>
      <c r="Q717" s="3">
        <v>35</v>
      </c>
      <c r="R717" s="5" t="s">
        <v>898</v>
      </c>
      <c r="S717" s="5" t="s">
        <v>899</v>
      </c>
      <c r="T717" s="5" t="str">
        <f t="shared" si="67"/>
        <v>Guy Armstrong</v>
      </c>
      <c r="U717" t="s">
        <v>1143</v>
      </c>
      <c r="V717" s="5" t="s">
        <v>47</v>
      </c>
      <c r="W717" s="5" t="s">
        <v>28</v>
      </c>
      <c r="X717" s="5" t="s">
        <v>29</v>
      </c>
      <c r="Y717" s="5" t="s">
        <v>1176</v>
      </c>
      <c r="Z717" s="5" t="s">
        <v>31</v>
      </c>
      <c r="AA717" s="4">
        <v>0.84</v>
      </c>
      <c r="AB717" s="1">
        <v>41244</v>
      </c>
      <c r="AC717" s="1">
        <v>24371</v>
      </c>
      <c r="AD717">
        <f t="shared" si="68"/>
        <v>2</v>
      </c>
      <c r="AE717">
        <f t="shared" ca="1" si="69"/>
        <v>57</v>
      </c>
      <c r="AF717" t="str">
        <f t="shared" ca="1" si="70"/>
        <v>18-64</v>
      </c>
      <c r="AG717" s="3">
        <f t="shared" si="71"/>
        <v>1.4560481578947368</v>
      </c>
      <c r="AH717" t="str">
        <f>_xlfn.IFNA(VLOOKUP(Sales_Transactions[[#This Row],[Order ID]],Returned_Items[#All],2,FALSE),"Not Returned")</f>
        <v>Not Returned</v>
      </c>
    </row>
    <row r="718" spans="1:34" x14ac:dyDescent="0.25">
      <c r="A718">
        <v>54753</v>
      </c>
      <c r="C718" t="s">
        <v>1177</v>
      </c>
      <c r="D718" s="2" t="str">
        <f>TEXT(MID(Sales_Transactions[[#This Row],[Order Date]],2,5),"d/m/yyy")</f>
        <v>18/4/2009</v>
      </c>
      <c r="E718" s="2" t="str">
        <f>TEXT(MID(Sales_Transactions[[#This Row],[Order Date]],2,5),"d")</f>
        <v>18</v>
      </c>
      <c r="F718" s="2" t="str">
        <f>TEXT(MID(Sales_Transactions[[#This Row],[Order Date]],2,5),"m")</f>
        <v>4</v>
      </c>
      <c r="G718" s="2" t="str">
        <f>TEXT(MID(Sales_Transactions[[#This Row],[Order Date]],2,5),"yyy")</f>
        <v>2009</v>
      </c>
      <c r="H718" s="2" t="str">
        <f>TEXT(MID(Sales_Transactions[[#This Row],[Order Date]],2,5),"yyy/m")</f>
        <v>2009/4</v>
      </c>
      <c r="I718" t="s">
        <v>78</v>
      </c>
      <c r="J718">
        <f t="shared" si="66"/>
        <v>3</v>
      </c>
      <c r="K718" s="2">
        <v>36</v>
      </c>
      <c r="L718" s="3">
        <v>4711.2439999999997</v>
      </c>
      <c r="M718" s="4">
        <v>0.06</v>
      </c>
      <c r="N718" s="5" t="s">
        <v>23</v>
      </c>
      <c r="O718" s="3">
        <v>1380.32</v>
      </c>
      <c r="P718" s="3">
        <v>155.99</v>
      </c>
      <c r="Q718" s="3">
        <v>3.9</v>
      </c>
      <c r="R718" s="5" t="s">
        <v>922</v>
      </c>
      <c r="S718" s="5" t="s">
        <v>923</v>
      </c>
      <c r="T718" s="5" t="str">
        <f t="shared" si="67"/>
        <v>Christopher Schild</v>
      </c>
      <c r="U718" t="s">
        <v>1143</v>
      </c>
      <c r="V718" s="5" t="s">
        <v>47</v>
      </c>
      <c r="W718" s="5" t="s">
        <v>48</v>
      </c>
      <c r="X718" s="5" t="s">
        <v>49</v>
      </c>
      <c r="Y718" s="5" t="s">
        <v>401</v>
      </c>
      <c r="Z718" s="5" t="s">
        <v>43</v>
      </c>
      <c r="AA718" s="4">
        <v>0.55000000000000004</v>
      </c>
      <c r="AB718" s="1">
        <v>39922</v>
      </c>
      <c r="AC718" s="1">
        <v>24036</v>
      </c>
      <c r="AD718">
        <f t="shared" si="68"/>
        <v>1</v>
      </c>
      <c r="AE718">
        <f t="shared" ca="1" si="69"/>
        <v>58</v>
      </c>
      <c r="AF718" t="str">
        <f t="shared" ca="1" si="70"/>
        <v>18-64</v>
      </c>
      <c r="AG718" s="3">
        <f t="shared" si="71"/>
        <v>4.4387890555555565</v>
      </c>
      <c r="AH718" t="str">
        <f>_xlfn.IFNA(VLOOKUP(Sales_Transactions[[#This Row],[Order ID]],Returned_Items[#All],2,FALSE),"Not Returned")</f>
        <v>Not Returned</v>
      </c>
    </row>
    <row r="719" spans="1:34" x14ac:dyDescent="0.25">
      <c r="A719">
        <v>55138</v>
      </c>
      <c r="C719" t="s">
        <v>1178</v>
      </c>
      <c r="D719" s="2" t="str">
        <f>TEXT(MID(Sales_Transactions[[#This Row],[Order Date]],2,5),"d/m/yyy")</f>
        <v>24/9/2009</v>
      </c>
      <c r="E719" s="2" t="str">
        <f>TEXT(MID(Sales_Transactions[[#This Row],[Order Date]],2,5),"d")</f>
        <v>24</v>
      </c>
      <c r="F719" s="2" t="str">
        <f>TEXT(MID(Sales_Transactions[[#This Row],[Order Date]],2,5),"m")</f>
        <v>9</v>
      </c>
      <c r="G719" s="2" t="str">
        <f>TEXT(MID(Sales_Transactions[[#This Row],[Order Date]],2,5),"yyy")</f>
        <v>2009</v>
      </c>
      <c r="H719" s="2" t="str">
        <f>TEXT(MID(Sales_Transactions[[#This Row],[Order Date]],2,5),"yyy/m")</f>
        <v>2009/9</v>
      </c>
      <c r="I719" t="s">
        <v>33</v>
      </c>
      <c r="J719">
        <f t="shared" si="66"/>
        <v>4</v>
      </c>
      <c r="K719" s="2">
        <v>22</v>
      </c>
      <c r="L719" s="3">
        <v>1132.54</v>
      </c>
      <c r="M719" s="4">
        <v>0</v>
      </c>
      <c r="N719" s="5" t="s">
        <v>23</v>
      </c>
      <c r="O719" s="3">
        <v>-628.38</v>
      </c>
      <c r="P719" s="3">
        <v>48.91</v>
      </c>
      <c r="Q719" s="3">
        <v>35</v>
      </c>
      <c r="R719" s="5" t="s">
        <v>110</v>
      </c>
      <c r="S719" s="5" t="s">
        <v>1103</v>
      </c>
      <c r="T719" s="5" t="str">
        <f t="shared" si="67"/>
        <v>Jim Sink</v>
      </c>
      <c r="U719" t="s">
        <v>1143</v>
      </c>
      <c r="V719" s="5" t="s">
        <v>47</v>
      </c>
      <c r="W719" s="5" t="s">
        <v>28</v>
      </c>
      <c r="X719" s="5" t="s">
        <v>29</v>
      </c>
      <c r="Y719" s="5" t="s">
        <v>685</v>
      </c>
      <c r="Z719" s="5" t="s">
        <v>31</v>
      </c>
      <c r="AA719" s="4">
        <v>0.83</v>
      </c>
      <c r="AB719" s="1">
        <v>40081</v>
      </c>
      <c r="AC719" s="1">
        <v>23987</v>
      </c>
      <c r="AD719">
        <f t="shared" si="68"/>
        <v>1</v>
      </c>
      <c r="AE719">
        <f t="shared" ca="1" si="69"/>
        <v>58</v>
      </c>
      <c r="AF719" t="str">
        <f t="shared" ca="1" si="70"/>
        <v>18-64</v>
      </c>
      <c r="AG719" s="3">
        <f t="shared" si="71"/>
        <v>3.814090909090909</v>
      </c>
      <c r="AH719" t="str">
        <f>_xlfn.IFNA(VLOOKUP(Sales_Transactions[[#This Row],[Order ID]],Returned_Items[#All],2,FALSE),"Not Returned")</f>
        <v>Not Returned</v>
      </c>
    </row>
    <row r="720" spans="1:34" x14ac:dyDescent="0.25">
      <c r="A720">
        <v>55271</v>
      </c>
      <c r="C720" t="s">
        <v>1179</v>
      </c>
      <c r="D720" s="2" t="str">
        <f>TEXT(MID(Sales_Transactions[[#This Row],[Order Date]],2,5),"d/m/yyy")</f>
        <v>11/3/2011</v>
      </c>
      <c r="E720" s="2" t="str">
        <f>TEXT(MID(Sales_Transactions[[#This Row],[Order Date]],2,5),"d")</f>
        <v>11</v>
      </c>
      <c r="F720" s="2" t="str">
        <f>TEXT(MID(Sales_Transactions[[#This Row],[Order Date]],2,5),"m")</f>
        <v>3</v>
      </c>
      <c r="G720" s="2" t="str">
        <f>TEXT(MID(Sales_Transactions[[#This Row],[Order Date]],2,5),"yyy")</f>
        <v>2011</v>
      </c>
      <c r="H720" s="2" t="str">
        <f>TEXT(MID(Sales_Transactions[[#This Row],[Order Date]],2,5),"yyy/m")</f>
        <v>2011/3</v>
      </c>
      <c r="I720" t="s">
        <v>78</v>
      </c>
      <c r="J720">
        <f t="shared" si="66"/>
        <v>3</v>
      </c>
      <c r="K720" s="2">
        <v>16</v>
      </c>
      <c r="L720" s="3">
        <v>1648.33</v>
      </c>
      <c r="M720" s="4">
        <v>7.0000000000000007E-2</v>
      </c>
      <c r="N720" s="5" t="s">
        <v>34</v>
      </c>
      <c r="O720" s="3">
        <v>-210.14</v>
      </c>
      <c r="P720" s="3">
        <v>100.89</v>
      </c>
      <c r="Q720" s="3">
        <v>42</v>
      </c>
      <c r="R720" s="5" t="s">
        <v>53</v>
      </c>
      <c r="S720" s="5" t="s">
        <v>54</v>
      </c>
      <c r="T720" s="5" t="str">
        <f t="shared" si="67"/>
        <v>Carlos Soltero</v>
      </c>
      <c r="U720" t="s">
        <v>1143</v>
      </c>
      <c r="V720" s="5" t="s">
        <v>37</v>
      </c>
      <c r="W720" s="5" t="s">
        <v>57</v>
      </c>
      <c r="X720" s="5" t="s">
        <v>154</v>
      </c>
      <c r="Y720" s="5" t="s">
        <v>1180</v>
      </c>
      <c r="Z720" s="5" t="s">
        <v>40</v>
      </c>
      <c r="AA720" s="4">
        <v>0.61</v>
      </c>
      <c r="AB720" s="1">
        <v>40615</v>
      </c>
      <c r="AC720" s="1">
        <v>24060</v>
      </c>
      <c r="AD720">
        <f t="shared" si="68"/>
        <v>2</v>
      </c>
      <c r="AE720">
        <f t="shared" ca="1" si="69"/>
        <v>58</v>
      </c>
      <c r="AF720" t="str">
        <f t="shared" ca="1" si="70"/>
        <v>18-64</v>
      </c>
      <c r="AG720" s="3">
        <f t="shared" si="71"/>
        <v>8.9262110625000002</v>
      </c>
      <c r="AH720" t="str">
        <f>_xlfn.IFNA(VLOOKUP(Sales_Transactions[[#This Row],[Order ID]],Returned_Items[#All],2,FALSE),"Not Returned")</f>
        <v>Not Returned</v>
      </c>
    </row>
    <row r="721" spans="1:34" x14ac:dyDescent="0.25">
      <c r="A721">
        <v>55331</v>
      </c>
      <c r="C721" t="s">
        <v>1181</v>
      </c>
      <c r="D721" s="2" t="str">
        <f>TEXT(MID(Sales_Transactions[[#This Row],[Order Date]],2,5),"d/m/yyy")</f>
        <v>13/12/2010</v>
      </c>
      <c r="E721" s="2" t="str">
        <f>TEXT(MID(Sales_Transactions[[#This Row],[Order Date]],2,5),"d")</f>
        <v>13</v>
      </c>
      <c r="F721" s="2" t="str">
        <f>TEXT(MID(Sales_Transactions[[#This Row],[Order Date]],2,5),"m")</f>
        <v>12</v>
      </c>
      <c r="G721" s="2" t="str">
        <f>TEXT(MID(Sales_Transactions[[#This Row],[Order Date]],2,5),"yyy")</f>
        <v>2010</v>
      </c>
      <c r="H721" s="2" t="str">
        <f>TEXT(MID(Sales_Transactions[[#This Row],[Order Date]],2,5),"yyy/m")</f>
        <v>2010/12</v>
      </c>
      <c r="I721" t="s">
        <v>33</v>
      </c>
      <c r="J721">
        <f t="shared" si="66"/>
        <v>4</v>
      </c>
      <c r="K721" s="2">
        <v>13</v>
      </c>
      <c r="L721" s="3">
        <v>50.35</v>
      </c>
      <c r="M721" s="4">
        <v>0.05</v>
      </c>
      <c r="N721" s="5" t="s">
        <v>23</v>
      </c>
      <c r="O721" s="3">
        <v>-8.24</v>
      </c>
      <c r="P721" s="3">
        <v>3.69</v>
      </c>
      <c r="Q721" s="3">
        <v>2.5</v>
      </c>
      <c r="R721" s="5" t="s">
        <v>902</v>
      </c>
      <c r="S721" s="5" t="s">
        <v>903</v>
      </c>
      <c r="T721" s="5" t="str">
        <f t="shared" si="67"/>
        <v>Jennifer Braxton</v>
      </c>
      <c r="U721" t="s">
        <v>1143</v>
      </c>
      <c r="V721" s="5" t="s">
        <v>27</v>
      </c>
      <c r="W721" s="5" t="s">
        <v>28</v>
      </c>
      <c r="X721" s="5" t="s">
        <v>98</v>
      </c>
      <c r="Y721" s="5" t="s">
        <v>1098</v>
      </c>
      <c r="Z721" s="5" t="s">
        <v>43</v>
      </c>
      <c r="AA721" s="4">
        <v>0.39</v>
      </c>
      <c r="AB721" s="1">
        <v>40527</v>
      </c>
      <c r="AC721" s="1">
        <v>23505</v>
      </c>
      <c r="AD721">
        <f t="shared" si="68"/>
        <v>2</v>
      </c>
      <c r="AE721">
        <f t="shared" ca="1" si="69"/>
        <v>60</v>
      </c>
      <c r="AF721" t="str">
        <f t="shared" ca="1" si="70"/>
        <v>18-64</v>
      </c>
      <c r="AG721" s="3">
        <f t="shared" si="71"/>
        <v>0.47601192307692308</v>
      </c>
      <c r="AH721" t="str">
        <f>_xlfn.IFNA(VLOOKUP(Sales_Transactions[[#This Row],[Order ID]],Returned_Items[#All],2,FALSE),"Not Returned")</f>
        <v>Not Returned</v>
      </c>
    </row>
    <row r="722" spans="1:34" x14ac:dyDescent="0.25">
      <c r="A722">
        <v>55618</v>
      </c>
      <c r="C722" t="s">
        <v>1182</v>
      </c>
      <c r="D722" s="2" t="str">
        <f>TEXT(MID(Sales_Transactions[[#This Row],[Order Date]],2,5),"d/m/yyy")</f>
        <v>21/1/2012</v>
      </c>
      <c r="E722" s="2" t="str">
        <f>TEXT(MID(Sales_Transactions[[#This Row],[Order Date]],2,5),"d")</f>
        <v>21</v>
      </c>
      <c r="F722" s="2" t="str">
        <f>TEXT(MID(Sales_Transactions[[#This Row],[Order Date]],2,5),"m")</f>
        <v>1</v>
      </c>
      <c r="G722" s="2" t="str">
        <f>TEXT(MID(Sales_Transactions[[#This Row],[Order Date]],2,5),"yyy")</f>
        <v>2012</v>
      </c>
      <c r="H722" s="2" t="str">
        <f>TEXT(MID(Sales_Transactions[[#This Row],[Order Date]],2,5),"yyy/m")</f>
        <v>2012/1</v>
      </c>
      <c r="I722" t="s">
        <v>78</v>
      </c>
      <c r="J722">
        <f t="shared" si="66"/>
        <v>3</v>
      </c>
      <c r="K722" s="2">
        <v>48</v>
      </c>
      <c r="L722" s="3">
        <v>1494.232</v>
      </c>
      <c r="M722" s="4">
        <v>0.04</v>
      </c>
      <c r="N722" s="5" t="s">
        <v>23</v>
      </c>
      <c r="O722" s="3">
        <v>479.95</v>
      </c>
      <c r="P722" s="3">
        <v>35.99</v>
      </c>
      <c r="Q722" s="3">
        <v>1.25</v>
      </c>
      <c r="R722" s="5" t="s">
        <v>1170</v>
      </c>
      <c r="S722" s="5" t="s">
        <v>1171</v>
      </c>
      <c r="T722" s="5" t="str">
        <f t="shared" si="67"/>
        <v>Brian Moss</v>
      </c>
      <c r="U722" t="s">
        <v>1143</v>
      </c>
      <c r="V722" s="5" t="s">
        <v>47</v>
      </c>
      <c r="W722" s="5" t="s">
        <v>48</v>
      </c>
      <c r="X722" s="5" t="s">
        <v>49</v>
      </c>
      <c r="Y722" s="5" t="s">
        <v>1183</v>
      </c>
      <c r="Z722" s="5" t="s">
        <v>60</v>
      </c>
      <c r="AA722" s="4">
        <v>0.56999999999999995</v>
      </c>
      <c r="AB722" s="1">
        <v>40930</v>
      </c>
      <c r="AC722" s="1">
        <v>23462</v>
      </c>
      <c r="AD722">
        <f t="shared" si="68"/>
        <v>1</v>
      </c>
      <c r="AE722">
        <f t="shared" ca="1" si="69"/>
        <v>60</v>
      </c>
      <c r="AF722" t="str">
        <f t="shared" ca="1" si="70"/>
        <v>18-64</v>
      </c>
      <c r="AG722" s="3">
        <f t="shared" si="71"/>
        <v>0.77553341666666675</v>
      </c>
      <c r="AH722" t="str">
        <f>_xlfn.IFNA(VLOOKUP(Sales_Transactions[[#This Row],[Order ID]],Returned_Items[#All],2,FALSE),"Not Returned")</f>
        <v>Returned</v>
      </c>
    </row>
    <row r="723" spans="1:34" x14ac:dyDescent="0.25">
      <c r="A723">
        <v>56645</v>
      </c>
      <c r="C723" t="s">
        <v>1184</v>
      </c>
      <c r="D723" s="2" t="str">
        <f>TEXT(MID(Sales_Transactions[[#This Row],[Order Date]],2,5),"d/m/yyy")</f>
        <v>6/1/2012</v>
      </c>
      <c r="E723" s="2" t="str">
        <f>TEXT(MID(Sales_Transactions[[#This Row],[Order Date]],2,5),"d")</f>
        <v>6</v>
      </c>
      <c r="F723" s="2" t="str">
        <f>TEXT(MID(Sales_Transactions[[#This Row],[Order Date]],2,5),"m")</f>
        <v>1</v>
      </c>
      <c r="G723" s="2" t="str">
        <f>TEXT(MID(Sales_Transactions[[#This Row],[Order Date]],2,5),"yyy")</f>
        <v>2012</v>
      </c>
      <c r="H723" s="2" t="str">
        <f>TEXT(MID(Sales_Transactions[[#This Row],[Order Date]],2,5),"yyy/m")</f>
        <v>2012/1</v>
      </c>
      <c r="I723" t="s">
        <v>22</v>
      </c>
      <c r="J723">
        <f t="shared" si="66"/>
        <v>2</v>
      </c>
      <c r="K723" s="2">
        <v>46</v>
      </c>
      <c r="L723" s="3">
        <v>1483.49</v>
      </c>
      <c r="M723" s="4">
        <v>0.02</v>
      </c>
      <c r="N723" s="5" t="s">
        <v>23</v>
      </c>
      <c r="O723" s="3">
        <v>65.819999999999993</v>
      </c>
      <c r="P723" s="3">
        <v>30.98</v>
      </c>
      <c r="Q723" s="3">
        <v>17.079999999999998</v>
      </c>
      <c r="R723" s="5" t="s">
        <v>890</v>
      </c>
      <c r="S723" s="5" t="s">
        <v>891</v>
      </c>
      <c r="T723" s="5" t="str">
        <f t="shared" si="67"/>
        <v>Harold Engle</v>
      </c>
      <c r="U723" t="s">
        <v>1143</v>
      </c>
      <c r="V723" s="5" t="s">
        <v>74</v>
      </c>
      <c r="W723" s="5" t="s">
        <v>28</v>
      </c>
      <c r="X723" s="5" t="s">
        <v>75</v>
      </c>
      <c r="Y723" s="5" t="s">
        <v>856</v>
      </c>
      <c r="Z723" s="5" t="s">
        <v>43</v>
      </c>
      <c r="AA723" s="4">
        <v>0.4</v>
      </c>
      <c r="AB723" s="1">
        <v>40914</v>
      </c>
      <c r="AC723" s="1">
        <v>23398</v>
      </c>
      <c r="AD723">
        <f t="shared" si="68"/>
        <v>0</v>
      </c>
      <c r="AE723">
        <f t="shared" ca="1" si="69"/>
        <v>60</v>
      </c>
      <c r="AF723" t="str">
        <f t="shared" ca="1" si="70"/>
        <v>18-64</v>
      </c>
      <c r="AG723" s="3">
        <f t="shared" si="71"/>
        <v>1.0446479130434783</v>
      </c>
      <c r="AH723" t="str">
        <f>_xlfn.IFNA(VLOOKUP(Sales_Transactions[[#This Row],[Order ID]],Returned_Items[#All],2,FALSE),"Not Returned")</f>
        <v>Not Returned</v>
      </c>
    </row>
    <row r="724" spans="1:34" x14ac:dyDescent="0.25">
      <c r="A724">
        <v>56645</v>
      </c>
      <c r="C724" t="s">
        <v>1184</v>
      </c>
      <c r="D724" s="2" t="str">
        <f>TEXT(MID(Sales_Transactions[[#This Row],[Order Date]],2,5),"d/m/yyy")</f>
        <v>6/1/2012</v>
      </c>
      <c r="E724" s="2" t="str">
        <f>TEXT(MID(Sales_Transactions[[#This Row],[Order Date]],2,5),"d")</f>
        <v>6</v>
      </c>
      <c r="F724" s="2" t="str">
        <f>TEXT(MID(Sales_Transactions[[#This Row],[Order Date]],2,5),"m")</f>
        <v>1</v>
      </c>
      <c r="G724" s="2" t="str">
        <f>TEXT(MID(Sales_Transactions[[#This Row],[Order Date]],2,5),"yyy")</f>
        <v>2012</v>
      </c>
      <c r="H724" s="2" t="str">
        <f>TEXT(MID(Sales_Transactions[[#This Row],[Order Date]],2,5),"yyy/m")</f>
        <v>2012/1</v>
      </c>
      <c r="I724" t="s">
        <v>22</v>
      </c>
      <c r="J724">
        <f t="shared" si="66"/>
        <v>2</v>
      </c>
      <c r="K724" s="2">
        <v>42</v>
      </c>
      <c r="L724" s="3">
        <v>14729.36</v>
      </c>
      <c r="M724" s="4">
        <v>7.0000000000000007E-2</v>
      </c>
      <c r="N724" s="5" t="s">
        <v>34</v>
      </c>
      <c r="O724" s="3">
        <v>3277.57</v>
      </c>
      <c r="P724" s="3">
        <v>348.21</v>
      </c>
      <c r="Q724" s="3">
        <v>40.19</v>
      </c>
      <c r="R724" s="5" t="s">
        <v>890</v>
      </c>
      <c r="S724" s="5" t="s">
        <v>891</v>
      </c>
      <c r="T724" s="5" t="str">
        <f t="shared" si="67"/>
        <v>Harold Engle</v>
      </c>
      <c r="U724" t="s">
        <v>1143</v>
      </c>
      <c r="V724" s="5" t="s">
        <v>74</v>
      </c>
      <c r="W724" s="5" t="s">
        <v>57</v>
      </c>
      <c r="X724" s="5" t="s">
        <v>107</v>
      </c>
      <c r="Y724" s="5" t="s">
        <v>1012</v>
      </c>
      <c r="Z724" s="5" t="s">
        <v>106</v>
      </c>
      <c r="AA724" s="4">
        <v>0.62</v>
      </c>
      <c r="AB724" s="1">
        <v>40916</v>
      </c>
      <c r="AC724" s="1">
        <v>23560</v>
      </c>
      <c r="AD724">
        <f t="shared" si="68"/>
        <v>2</v>
      </c>
      <c r="AE724">
        <f t="shared" ca="1" si="69"/>
        <v>60</v>
      </c>
      <c r="AF724" t="str">
        <f t="shared" ca="1" si="70"/>
        <v>18-64</v>
      </c>
      <c r="AG724" s="3">
        <f t="shared" si="71"/>
        <v>9.2418155476190478</v>
      </c>
      <c r="AH724" t="str">
        <f>_xlfn.IFNA(VLOOKUP(Sales_Transactions[[#This Row],[Order ID]],Returned_Items[#All],2,FALSE),"Not Returned")</f>
        <v>Not Returned</v>
      </c>
    </row>
    <row r="725" spans="1:34" x14ac:dyDescent="0.25">
      <c r="A725">
        <v>56803</v>
      </c>
      <c r="C725" t="s">
        <v>1185</v>
      </c>
      <c r="D725" s="2" t="str">
        <f>TEXT(MID(Sales_Transactions[[#This Row],[Order Date]],2,5),"d/m/yyy")</f>
        <v>10/12/2009</v>
      </c>
      <c r="E725" s="2" t="str">
        <f>TEXT(MID(Sales_Transactions[[#This Row],[Order Date]],2,5),"d")</f>
        <v>10</v>
      </c>
      <c r="F725" s="2" t="str">
        <f>TEXT(MID(Sales_Transactions[[#This Row],[Order Date]],2,5),"m")</f>
        <v>12</v>
      </c>
      <c r="G725" s="2" t="str">
        <f>TEXT(MID(Sales_Transactions[[#This Row],[Order Date]],2,5),"yyy")</f>
        <v>2009</v>
      </c>
      <c r="H725" s="2" t="str">
        <f>TEXT(MID(Sales_Transactions[[#This Row],[Order Date]],2,5),"yyy/m")</f>
        <v>2009/12</v>
      </c>
      <c r="I725" t="s">
        <v>52</v>
      </c>
      <c r="J725">
        <f t="shared" si="66"/>
        <v>1</v>
      </c>
      <c r="K725" s="2">
        <v>42</v>
      </c>
      <c r="L725" s="3">
        <v>258.19</v>
      </c>
      <c r="M725" s="4">
        <v>0.1</v>
      </c>
      <c r="N725" s="5" t="s">
        <v>23</v>
      </c>
      <c r="O725" s="3">
        <v>-103.27</v>
      </c>
      <c r="P725" s="3">
        <v>6.48</v>
      </c>
      <c r="Q725" s="3">
        <v>5.9</v>
      </c>
      <c r="R725" s="5" t="s">
        <v>53</v>
      </c>
      <c r="S725" s="5" t="s">
        <v>54</v>
      </c>
      <c r="T725" s="5" t="str">
        <f t="shared" si="67"/>
        <v>Carlos Soltero</v>
      </c>
      <c r="U725" t="s">
        <v>1143</v>
      </c>
      <c r="V725" s="5" t="s">
        <v>27</v>
      </c>
      <c r="W725" s="5" t="s">
        <v>28</v>
      </c>
      <c r="X725" s="5" t="s">
        <v>75</v>
      </c>
      <c r="Y725" s="5" t="s">
        <v>1186</v>
      </c>
      <c r="Z725" s="5" t="s">
        <v>43</v>
      </c>
      <c r="AA725" s="4">
        <v>0.37</v>
      </c>
      <c r="AB725" s="1">
        <v>40157</v>
      </c>
      <c r="AC725" s="1">
        <v>26166</v>
      </c>
      <c r="AD725">
        <f t="shared" si="68"/>
        <v>0</v>
      </c>
      <c r="AE725">
        <f t="shared" ca="1" si="69"/>
        <v>52</v>
      </c>
      <c r="AF725" t="str">
        <f t="shared" ca="1" si="70"/>
        <v>18-64</v>
      </c>
      <c r="AG725" s="3">
        <f t="shared" si="71"/>
        <v>0.29460761904761906</v>
      </c>
      <c r="AH725" t="str">
        <f>_xlfn.IFNA(VLOOKUP(Sales_Transactions[[#This Row],[Order ID]],Returned_Items[#All],2,FALSE),"Not Returned")</f>
        <v>Not Returned</v>
      </c>
    </row>
    <row r="726" spans="1:34" x14ac:dyDescent="0.25">
      <c r="A726">
        <v>57159</v>
      </c>
      <c r="C726" t="s">
        <v>1187</v>
      </c>
      <c r="D726" s="2" t="str">
        <f>TEXT(MID(Sales_Transactions[[#This Row],[Order Date]],2,5),"d/m/yyy")</f>
        <v>12/2/2010</v>
      </c>
      <c r="E726" s="2" t="str">
        <f>TEXT(MID(Sales_Transactions[[#This Row],[Order Date]],2,5),"d")</f>
        <v>12</v>
      </c>
      <c r="F726" s="2" t="str">
        <f>TEXT(MID(Sales_Transactions[[#This Row],[Order Date]],2,5),"m")</f>
        <v>2</v>
      </c>
      <c r="G726" s="2" t="str">
        <f>TEXT(MID(Sales_Transactions[[#This Row],[Order Date]],2,5),"yyy")</f>
        <v>2010</v>
      </c>
      <c r="H726" s="2" t="str">
        <f>TEXT(MID(Sales_Transactions[[#This Row],[Order Date]],2,5),"yyy/m")</f>
        <v>2010/2</v>
      </c>
      <c r="I726" t="s">
        <v>101</v>
      </c>
      <c r="J726">
        <f t="shared" si="66"/>
        <v>1</v>
      </c>
      <c r="K726" s="2">
        <v>17</v>
      </c>
      <c r="L726" s="3">
        <v>4621.1000000000004</v>
      </c>
      <c r="M726" s="4">
        <v>0.09</v>
      </c>
      <c r="N726" s="5" t="s">
        <v>34</v>
      </c>
      <c r="O726" s="3">
        <v>-635.65</v>
      </c>
      <c r="P726" s="3">
        <v>280.98</v>
      </c>
      <c r="Q726" s="3">
        <v>57</v>
      </c>
      <c r="R726" s="5" t="s">
        <v>946</v>
      </c>
      <c r="S726" s="5" t="s">
        <v>947</v>
      </c>
      <c r="T726" s="5" t="str">
        <f t="shared" si="67"/>
        <v>Hilary Holden</v>
      </c>
      <c r="U726" t="s">
        <v>1143</v>
      </c>
      <c r="V726" s="5" t="s">
        <v>47</v>
      </c>
      <c r="W726" s="5" t="s">
        <v>57</v>
      </c>
      <c r="X726" s="5" t="s">
        <v>154</v>
      </c>
      <c r="Y726" s="5" t="s">
        <v>1188</v>
      </c>
      <c r="Z726" s="5" t="s">
        <v>40</v>
      </c>
      <c r="AA726" s="4">
        <v>0.78</v>
      </c>
      <c r="AB726" s="1">
        <v>40222</v>
      </c>
      <c r="AC726" s="1">
        <v>26038</v>
      </c>
      <c r="AD726">
        <f t="shared" si="68"/>
        <v>1</v>
      </c>
      <c r="AE726">
        <f t="shared" ca="1" si="69"/>
        <v>53</v>
      </c>
      <c r="AF726" t="str">
        <f t="shared" ca="1" si="70"/>
        <v>18-64</v>
      </c>
      <c r="AG726" s="3">
        <f t="shared" si="71"/>
        <v>19.866301058823531</v>
      </c>
      <c r="AH726" t="str">
        <f>_xlfn.IFNA(VLOOKUP(Sales_Transactions[[#This Row],[Order ID]],Returned_Items[#All],2,FALSE),"Not Returned")</f>
        <v>Not Returned</v>
      </c>
    </row>
    <row r="727" spans="1:34" x14ac:dyDescent="0.25">
      <c r="A727">
        <v>57159</v>
      </c>
      <c r="C727" t="s">
        <v>1187</v>
      </c>
      <c r="D727" s="2" t="str">
        <f>TEXT(MID(Sales_Transactions[[#This Row],[Order Date]],2,5),"d/m/yyy")</f>
        <v>12/2/2010</v>
      </c>
      <c r="E727" s="2" t="str">
        <f>TEXT(MID(Sales_Transactions[[#This Row],[Order Date]],2,5),"d")</f>
        <v>12</v>
      </c>
      <c r="F727" s="2" t="str">
        <f>TEXT(MID(Sales_Transactions[[#This Row],[Order Date]],2,5),"m")</f>
        <v>2</v>
      </c>
      <c r="G727" s="2" t="str">
        <f>TEXT(MID(Sales_Transactions[[#This Row],[Order Date]],2,5),"yyy")</f>
        <v>2010</v>
      </c>
      <c r="H727" s="2" t="str">
        <f>TEXT(MID(Sales_Transactions[[#This Row],[Order Date]],2,5),"yyy/m")</f>
        <v>2010/2</v>
      </c>
      <c r="I727" t="s">
        <v>101</v>
      </c>
      <c r="J727">
        <f t="shared" si="66"/>
        <v>1</v>
      </c>
      <c r="K727" s="2">
        <v>42</v>
      </c>
      <c r="L727" s="3">
        <v>460.2</v>
      </c>
      <c r="M727" s="4">
        <v>0.01</v>
      </c>
      <c r="N727" s="5" t="s">
        <v>23</v>
      </c>
      <c r="O727" s="3">
        <v>-214.39</v>
      </c>
      <c r="P727" s="3">
        <v>9.99</v>
      </c>
      <c r="Q727" s="3">
        <v>11.59</v>
      </c>
      <c r="R727" s="5" t="s">
        <v>946</v>
      </c>
      <c r="S727" s="5" t="s">
        <v>947</v>
      </c>
      <c r="T727" s="5" t="str">
        <f t="shared" si="67"/>
        <v>Hilary Holden</v>
      </c>
      <c r="U727" t="s">
        <v>1143</v>
      </c>
      <c r="V727" s="5" t="s">
        <v>47</v>
      </c>
      <c r="W727" s="5" t="s">
        <v>28</v>
      </c>
      <c r="X727" s="5" t="s">
        <v>75</v>
      </c>
      <c r="Y727" s="5" t="s">
        <v>1189</v>
      </c>
      <c r="Z727" s="5" t="s">
        <v>43</v>
      </c>
      <c r="AA727" s="4">
        <v>0.4</v>
      </c>
      <c r="AB727" s="1">
        <v>40221</v>
      </c>
      <c r="AC727" s="1">
        <v>26193</v>
      </c>
      <c r="AD727">
        <f t="shared" si="68"/>
        <v>0</v>
      </c>
      <c r="AE727">
        <f t="shared" ca="1" si="69"/>
        <v>52</v>
      </c>
      <c r="AF727" t="str">
        <f t="shared" ca="1" si="70"/>
        <v>18-64</v>
      </c>
      <c r="AG727" s="3">
        <f t="shared" si="71"/>
        <v>0.51378573809523809</v>
      </c>
      <c r="AH727" t="str">
        <f>_xlfn.IFNA(VLOOKUP(Sales_Transactions[[#This Row],[Order ID]],Returned_Items[#All],2,FALSE),"Not Returned")</f>
        <v>Not Returned</v>
      </c>
    </row>
    <row r="728" spans="1:34" x14ac:dyDescent="0.25">
      <c r="A728">
        <v>57507</v>
      </c>
      <c r="C728" t="s">
        <v>1190</v>
      </c>
      <c r="D728" s="2" t="str">
        <f>TEXT(MID(Sales_Transactions[[#This Row],[Order Date]],2,5),"d/m/yyy")</f>
        <v>26/6/2009</v>
      </c>
      <c r="E728" s="2" t="str">
        <f>TEXT(MID(Sales_Transactions[[#This Row],[Order Date]],2,5),"d")</f>
        <v>26</v>
      </c>
      <c r="F728" s="2" t="str">
        <f>TEXT(MID(Sales_Transactions[[#This Row],[Order Date]],2,5),"m")</f>
        <v>6</v>
      </c>
      <c r="G728" s="2" t="str">
        <f>TEXT(MID(Sales_Transactions[[#This Row],[Order Date]],2,5),"yyy")</f>
        <v>2009</v>
      </c>
      <c r="H728" s="2" t="str">
        <f>TEXT(MID(Sales_Transactions[[#This Row],[Order Date]],2,5),"yyy/m")</f>
        <v>2009/6</v>
      </c>
      <c r="I728" t="s">
        <v>101</v>
      </c>
      <c r="J728">
        <f t="shared" si="66"/>
        <v>1</v>
      </c>
      <c r="K728" s="2">
        <v>10</v>
      </c>
      <c r="L728" s="3">
        <v>155.44999999999999</v>
      </c>
      <c r="M728" s="4">
        <v>0.03</v>
      </c>
      <c r="N728" s="5" t="s">
        <v>23</v>
      </c>
      <c r="O728" s="3">
        <v>-19.68</v>
      </c>
      <c r="P728" s="3">
        <v>15.01</v>
      </c>
      <c r="Q728" s="3">
        <v>8.4</v>
      </c>
      <c r="R728" s="5" t="s">
        <v>1115</v>
      </c>
      <c r="S728" s="5" t="s">
        <v>1116</v>
      </c>
      <c r="T728" s="5" t="str">
        <f t="shared" si="67"/>
        <v>Logan Haushalter</v>
      </c>
      <c r="U728" t="s">
        <v>1143</v>
      </c>
      <c r="V728" s="5" t="s">
        <v>47</v>
      </c>
      <c r="W728" s="5" t="s">
        <v>28</v>
      </c>
      <c r="X728" s="5" t="s">
        <v>41</v>
      </c>
      <c r="Y728" s="5" t="s">
        <v>735</v>
      </c>
      <c r="Z728" s="5" t="s">
        <v>43</v>
      </c>
      <c r="AA728" s="4">
        <v>0.39</v>
      </c>
      <c r="AB728" s="1">
        <v>39993</v>
      </c>
      <c r="AC728" s="1">
        <v>26131</v>
      </c>
      <c r="AD728">
        <f t="shared" si="68"/>
        <v>3</v>
      </c>
      <c r="AE728">
        <f t="shared" ca="1" si="69"/>
        <v>53</v>
      </c>
      <c r="AF728" t="str">
        <f t="shared" ca="1" si="70"/>
        <v>18-64</v>
      </c>
      <c r="AG728" s="3">
        <f t="shared" si="71"/>
        <v>2.3405497</v>
      </c>
      <c r="AH728" t="str">
        <f>_xlfn.IFNA(VLOOKUP(Sales_Transactions[[#This Row],[Order ID]],Returned_Items[#All],2,FALSE),"Not Returned")</f>
        <v>Not Returned</v>
      </c>
    </row>
    <row r="729" spans="1:34" x14ac:dyDescent="0.25">
      <c r="A729">
        <v>57922</v>
      </c>
      <c r="C729" t="s">
        <v>475</v>
      </c>
      <c r="D729" s="2" t="str">
        <f>TEXT(MID(Sales_Transactions[[#This Row],[Order Date]],2,5),"d/m/yyy")</f>
        <v>8/2/2011</v>
      </c>
      <c r="E729" s="2" t="str">
        <f>TEXT(MID(Sales_Transactions[[#This Row],[Order Date]],2,5),"d")</f>
        <v>8</v>
      </c>
      <c r="F729" s="2" t="str">
        <f>TEXT(MID(Sales_Transactions[[#This Row],[Order Date]],2,5),"m")</f>
        <v>2</v>
      </c>
      <c r="G729" s="2" t="str">
        <f>TEXT(MID(Sales_Transactions[[#This Row],[Order Date]],2,5),"yyy")</f>
        <v>2011</v>
      </c>
      <c r="H729" s="2" t="str">
        <f>TEXT(MID(Sales_Transactions[[#This Row],[Order Date]],2,5),"yyy/m")</f>
        <v>2011/2</v>
      </c>
      <c r="I729" t="s">
        <v>101</v>
      </c>
      <c r="J729">
        <f t="shared" si="66"/>
        <v>1</v>
      </c>
      <c r="K729" s="2">
        <v>50</v>
      </c>
      <c r="L729" s="3">
        <v>343.26</v>
      </c>
      <c r="M729" s="4">
        <v>0.04</v>
      </c>
      <c r="N729" s="5" t="s">
        <v>23</v>
      </c>
      <c r="O729" s="3">
        <v>-287.27999999999997</v>
      </c>
      <c r="P729" s="3">
        <v>6.84</v>
      </c>
      <c r="Q729" s="3">
        <v>8.3699999999999992</v>
      </c>
      <c r="R729" s="5" t="s">
        <v>898</v>
      </c>
      <c r="S729" s="5" t="s">
        <v>899</v>
      </c>
      <c r="T729" s="5" t="str">
        <f t="shared" si="67"/>
        <v>Guy Armstrong</v>
      </c>
      <c r="U729" t="s">
        <v>1143</v>
      </c>
      <c r="V729" s="5" t="s">
        <v>47</v>
      </c>
      <c r="W729" s="5" t="s">
        <v>28</v>
      </c>
      <c r="X729" s="5" t="s">
        <v>221</v>
      </c>
      <c r="Y729" s="5" t="s">
        <v>657</v>
      </c>
      <c r="Z729" s="5" t="s">
        <v>60</v>
      </c>
      <c r="AA729" s="4">
        <v>0.57999999999999996</v>
      </c>
      <c r="AB729" s="1">
        <v>40582</v>
      </c>
      <c r="AC729" s="1">
        <v>26123</v>
      </c>
      <c r="AD729">
        <f t="shared" si="68"/>
        <v>0</v>
      </c>
      <c r="AE729">
        <f t="shared" ca="1" si="69"/>
        <v>53</v>
      </c>
      <c r="AF729" t="str">
        <f t="shared" ca="1" si="70"/>
        <v>18-64</v>
      </c>
      <c r="AG729" s="3">
        <f t="shared" si="71"/>
        <v>0.30414527999999996</v>
      </c>
      <c r="AH729" t="str">
        <f>_xlfn.IFNA(VLOOKUP(Sales_Transactions[[#This Row],[Order ID]],Returned_Items[#All],2,FALSE),"Not Returned")</f>
        <v>Not Returned</v>
      </c>
    </row>
    <row r="730" spans="1:34" x14ac:dyDescent="0.25">
      <c r="A730">
        <v>58117</v>
      </c>
      <c r="C730" t="s">
        <v>1191</v>
      </c>
      <c r="D730" s="2" t="str">
        <f>TEXT(MID(Sales_Transactions[[#This Row],[Order Date]],2,5),"d/m/yyy")</f>
        <v>20/2/2011</v>
      </c>
      <c r="E730" s="2" t="str">
        <f>TEXT(MID(Sales_Transactions[[#This Row],[Order Date]],2,5),"d")</f>
        <v>20</v>
      </c>
      <c r="F730" s="2" t="str">
        <f>TEXT(MID(Sales_Transactions[[#This Row],[Order Date]],2,5),"m")</f>
        <v>2</v>
      </c>
      <c r="G730" s="2" t="str">
        <f>TEXT(MID(Sales_Transactions[[#This Row],[Order Date]],2,5),"yyy")</f>
        <v>2011</v>
      </c>
      <c r="H730" s="2" t="str">
        <f>TEXT(MID(Sales_Transactions[[#This Row],[Order Date]],2,5),"yyy/m")</f>
        <v>2011/2</v>
      </c>
      <c r="I730" t="s">
        <v>101</v>
      </c>
      <c r="J730">
        <f t="shared" si="66"/>
        <v>1</v>
      </c>
      <c r="K730" s="2">
        <v>42</v>
      </c>
      <c r="L730" s="3">
        <v>134.86000000000001</v>
      </c>
      <c r="M730" s="4">
        <v>0.04</v>
      </c>
      <c r="N730" s="5" t="s">
        <v>23</v>
      </c>
      <c r="O730" s="3">
        <v>-62.84</v>
      </c>
      <c r="P730" s="3">
        <v>3.14</v>
      </c>
      <c r="Q730" s="3">
        <v>1.92</v>
      </c>
      <c r="R730" s="5" t="s">
        <v>911</v>
      </c>
      <c r="S730" s="5" t="s">
        <v>912</v>
      </c>
      <c r="T730" s="5" t="str">
        <f t="shared" si="67"/>
        <v>Erica Bern</v>
      </c>
      <c r="U730" t="s">
        <v>1143</v>
      </c>
      <c r="V730" s="5" t="s">
        <v>47</v>
      </c>
      <c r="W730" s="5" t="s">
        <v>28</v>
      </c>
      <c r="X730" s="5" t="s">
        <v>221</v>
      </c>
      <c r="Y730" s="5" t="s">
        <v>1192</v>
      </c>
      <c r="Z730" s="5" t="s">
        <v>84</v>
      </c>
      <c r="AA730" s="4">
        <v>0.84</v>
      </c>
      <c r="AB730" s="1">
        <v>40595</v>
      </c>
      <c r="AC730" s="1">
        <v>23383</v>
      </c>
      <c r="AD730">
        <f t="shared" si="68"/>
        <v>1</v>
      </c>
      <c r="AE730">
        <f t="shared" ca="1" si="69"/>
        <v>60</v>
      </c>
      <c r="AF730" t="str">
        <f t="shared" ca="1" si="70"/>
        <v>18-64</v>
      </c>
      <c r="AG730" s="3">
        <f t="shared" si="71"/>
        <v>0.12044628571428571</v>
      </c>
      <c r="AH730" t="str">
        <f>_xlfn.IFNA(VLOOKUP(Sales_Transactions[[#This Row],[Order ID]],Returned_Items[#All],2,FALSE),"Not Returned")</f>
        <v>Not Returned</v>
      </c>
    </row>
    <row r="731" spans="1:34" x14ac:dyDescent="0.25">
      <c r="A731">
        <v>58278</v>
      </c>
      <c r="C731" t="s">
        <v>945</v>
      </c>
      <c r="D731" s="2" t="str">
        <f>TEXT(MID(Sales_Transactions[[#This Row],[Order Date]],2,5),"d/m/yyy")</f>
        <v>10/9/2012</v>
      </c>
      <c r="E731" s="2" t="str">
        <f>TEXT(MID(Sales_Transactions[[#This Row],[Order Date]],2,5),"d")</f>
        <v>10</v>
      </c>
      <c r="F731" s="2" t="str">
        <f>TEXT(MID(Sales_Transactions[[#This Row],[Order Date]],2,5),"m")</f>
        <v>9</v>
      </c>
      <c r="G731" s="2" t="str">
        <f>TEXT(MID(Sales_Transactions[[#This Row],[Order Date]],2,5),"yyy")</f>
        <v>2012</v>
      </c>
      <c r="H731" s="2" t="str">
        <f>TEXT(MID(Sales_Transactions[[#This Row],[Order Date]],2,5),"yyy/m")</f>
        <v>2012/9</v>
      </c>
      <c r="I731" t="s">
        <v>33</v>
      </c>
      <c r="J731">
        <f t="shared" si="66"/>
        <v>4</v>
      </c>
      <c r="K731" s="2">
        <v>37</v>
      </c>
      <c r="L731" s="3">
        <v>3512.9</v>
      </c>
      <c r="M731" s="4">
        <v>0.08</v>
      </c>
      <c r="N731" s="5" t="s">
        <v>23</v>
      </c>
      <c r="O731" s="3">
        <v>2093.6999999999998</v>
      </c>
      <c r="P731" s="3">
        <v>99.23</v>
      </c>
      <c r="Q731" s="3">
        <v>8.99</v>
      </c>
      <c r="R731" s="5" t="s">
        <v>1115</v>
      </c>
      <c r="S731" s="5" t="s">
        <v>1116</v>
      </c>
      <c r="T731" s="5" t="str">
        <f t="shared" si="67"/>
        <v>Logan Haushalter</v>
      </c>
      <c r="U731" t="s">
        <v>1143</v>
      </c>
      <c r="V731" s="5" t="s">
        <v>47</v>
      </c>
      <c r="W731" s="5" t="s">
        <v>57</v>
      </c>
      <c r="X731" s="5" t="s">
        <v>58</v>
      </c>
      <c r="Y731" s="5" t="s">
        <v>1193</v>
      </c>
      <c r="Z731" s="5" t="s">
        <v>60</v>
      </c>
      <c r="AA731" s="4">
        <v>0.35</v>
      </c>
      <c r="AB731" s="1">
        <v>41164</v>
      </c>
      <c r="AC731" s="1">
        <v>23503</v>
      </c>
      <c r="AD731">
        <f t="shared" si="68"/>
        <v>2</v>
      </c>
      <c r="AE731">
        <f t="shared" ca="1" si="69"/>
        <v>60</v>
      </c>
      <c r="AF731" t="str">
        <f t="shared" ca="1" si="70"/>
        <v>18-64</v>
      </c>
      <c r="AG731" s="3">
        <f t="shared" si="71"/>
        <v>2.9227193513513514</v>
      </c>
      <c r="AH731" t="str">
        <f>_xlfn.IFNA(VLOOKUP(Sales_Transactions[[#This Row],[Order ID]],Returned_Items[#All],2,FALSE),"Not Returned")</f>
        <v>Not Returned</v>
      </c>
    </row>
    <row r="732" spans="1:34" x14ac:dyDescent="0.25">
      <c r="A732">
        <v>58278</v>
      </c>
      <c r="C732" t="s">
        <v>945</v>
      </c>
      <c r="D732" s="2" t="str">
        <f>TEXT(MID(Sales_Transactions[[#This Row],[Order Date]],2,5),"d/m/yyy")</f>
        <v>10/9/2012</v>
      </c>
      <c r="E732" s="2" t="str">
        <f>TEXT(MID(Sales_Transactions[[#This Row],[Order Date]],2,5),"d")</f>
        <v>10</v>
      </c>
      <c r="F732" s="2" t="str">
        <f>TEXT(MID(Sales_Transactions[[#This Row],[Order Date]],2,5),"m")</f>
        <v>9</v>
      </c>
      <c r="G732" s="2" t="str">
        <f>TEXT(MID(Sales_Transactions[[#This Row],[Order Date]],2,5),"yyy")</f>
        <v>2012</v>
      </c>
      <c r="H732" s="2" t="str">
        <f>TEXT(MID(Sales_Transactions[[#This Row],[Order Date]],2,5),"yyy/m")</f>
        <v>2012/9</v>
      </c>
      <c r="I732" t="s">
        <v>33</v>
      </c>
      <c r="J732">
        <f t="shared" si="66"/>
        <v>4</v>
      </c>
      <c r="K732" s="2">
        <v>4</v>
      </c>
      <c r="L732" s="3">
        <v>281.5455</v>
      </c>
      <c r="M732" s="4">
        <v>0.1</v>
      </c>
      <c r="N732" s="5" t="s">
        <v>23</v>
      </c>
      <c r="O732" s="3">
        <v>-434.56</v>
      </c>
      <c r="P732" s="3">
        <v>85.99</v>
      </c>
      <c r="Q732" s="3">
        <v>0.99</v>
      </c>
      <c r="R732" s="5" t="s">
        <v>1115</v>
      </c>
      <c r="S732" s="5" t="s">
        <v>1116</v>
      </c>
      <c r="T732" s="5" t="str">
        <f t="shared" si="67"/>
        <v>Logan Haushalter</v>
      </c>
      <c r="U732" t="s">
        <v>1143</v>
      </c>
      <c r="V732" s="5" t="s">
        <v>47</v>
      </c>
      <c r="W732" s="5" t="s">
        <v>48</v>
      </c>
      <c r="X732" s="5" t="s">
        <v>49</v>
      </c>
      <c r="Y732" s="5" t="s">
        <v>214</v>
      </c>
      <c r="Z732" s="5" t="s">
        <v>84</v>
      </c>
      <c r="AA732" s="4">
        <v>0.85</v>
      </c>
      <c r="AB732" s="1">
        <v>41165</v>
      </c>
      <c r="AC732" s="1">
        <v>23652</v>
      </c>
      <c r="AD732">
        <f t="shared" si="68"/>
        <v>3</v>
      </c>
      <c r="AE732">
        <f t="shared" ca="1" si="69"/>
        <v>59</v>
      </c>
      <c r="AF732" t="str">
        <f t="shared" ca="1" si="70"/>
        <v>18-64</v>
      </c>
      <c r="AG732" s="3">
        <f t="shared" si="71"/>
        <v>21.723502499999999</v>
      </c>
      <c r="AH732" t="str">
        <f>_xlfn.IFNA(VLOOKUP(Sales_Transactions[[#This Row],[Order ID]],Returned_Items[#All],2,FALSE),"Not Returned")</f>
        <v>Not Returned</v>
      </c>
    </row>
    <row r="733" spans="1:34" x14ac:dyDescent="0.25">
      <c r="A733">
        <v>58502</v>
      </c>
      <c r="C733" t="s">
        <v>1187</v>
      </c>
      <c r="D733" s="2" t="str">
        <f>TEXT(MID(Sales_Transactions[[#This Row],[Order Date]],2,5),"d/m/yyy")</f>
        <v>12/2/2010</v>
      </c>
      <c r="E733" s="2" t="str">
        <f>TEXT(MID(Sales_Transactions[[#This Row],[Order Date]],2,5),"d")</f>
        <v>12</v>
      </c>
      <c r="F733" s="2" t="str">
        <f>TEXT(MID(Sales_Transactions[[#This Row],[Order Date]],2,5),"m")</f>
        <v>2</v>
      </c>
      <c r="G733" s="2" t="str">
        <f>TEXT(MID(Sales_Transactions[[#This Row],[Order Date]],2,5),"yyy")</f>
        <v>2010</v>
      </c>
      <c r="H733" s="2" t="str">
        <f>TEXT(MID(Sales_Transactions[[#This Row],[Order Date]],2,5),"yyy/m")</f>
        <v>2010/2</v>
      </c>
      <c r="I733" t="s">
        <v>101</v>
      </c>
      <c r="J733">
        <f t="shared" si="66"/>
        <v>1</v>
      </c>
      <c r="K733" s="2">
        <v>23</v>
      </c>
      <c r="L733" s="3">
        <v>5186.3100000000004</v>
      </c>
      <c r="M733" s="4">
        <v>0.03</v>
      </c>
      <c r="N733" s="5" t="s">
        <v>34</v>
      </c>
      <c r="O733" s="3">
        <v>1009.38</v>
      </c>
      <c r="P733" s="3">
        <v>226.67</v>
      </c>
      <c r="Q733" s="3">
        <v>28.16</v>
      </c>
      <c r="R733" s="5" t="s">
        <v>890</v>
      </c>
      <c r="S733" s="5" t="s">
        <v>891</v>
      </c>
      <c r="T733" s="5" t="str">
        <f t="shared" si="67"/>
        <v>Harold Engle</v>
      </c>
      <c r="U733" t="s">
        <v>1143</v>
      </c>
      <c r="V733" s="5" t="s">
        <v>37</v>
      </c>
      <c r="W733" s="5" t="s">
        <v>57</v>
      </c>
      <c r="X733" s="5" t="s">
        <v>154</v>
      </c>
      <c r="Y733" s="5" t="s">
        <v>333</v>
      </c>
      <c r="Z733" s="5" t="s">
        <v>40</v>
      </c>
      <c r="AA733" s="4">
        <v>0.59</v>
      </c>
      <c r="AB733" s="1">
        <v>40223</v>
      </c>
      <c r="AC733" s="1">
        <v>23608</v>
      </c>
      <c r="AD733">
        <f t="shared" si="68"/>
        <v>2</v>
      </c>
      <c r="AE733">
        <f t="shared" ca="1" si="69"/>
        <v>59</v>
      </c>
      <c r="AF733" t="str">
        <f t="shared" ca="1" si="70"/>
        <v>18-64</v>
      </c>
      <c r="AG733" s="3">
        <f t="shared" si="71"/>
        <v>11.076608652173912</v>
      </c>
      <c r="AH733" t="str">
        <f>_xlfn.IFNA(VLOOKUP(Sales_Transactions[[#This Row],[Order ID]],Returned_Items[#All],2,FALSE),"Not Returned")</f>
        <v>Not Returned</v>
      </c>
    </row>
    <row r="734" spans="1:34" x14ac:dyDescent="0.25">
      <c r="A734">
        <v>58788</v>
      </c>
      <c r="C734" t="s">
        <v>1194</v>
      </c>
      <c r="D734" s="2" t="str">
        <f>TEXT(MID(Sales_Transactions[[#This Row],[Order Date]],2,5),"d/m/yyy")</f>
        <v>1/2/2010</v>
      </c>
      <c r="E734" s="2" t="str">
        <f>TEXT(MID(Sales_Transactions[[#This Row],[Order Date]],2,5),"d")</f>
        <v>1</v>
      </c>
      <c r="F734" s="2" t="str">
        <f>TEXT(MID(Sales_Transactions[[#This Row],[Order Date]],2,5),"m")</f>
        <v>2</v>
      </c>
      <c r="G734" s="2" t="str">
        <f>TEXT(MID(Sales_Transactions[[#This Row],[Order Date]],2,5),"yyy")</f>
        <v>2010</v>
      </c>
      <c r="H734" s="2" t="str">
        <f>TEXT(MID(Sales_Transactions[[#This Row],[Order Date]],2,5),"yyy/m")</f>
        <v>2010/2</v>
      </c>
      <c r="I734" t="s">
        <v>22</v>
      </c>
      <c r="J734">
        <f t="shared" si="66"/>
        <v>2</v>
      </c>
      <c r="K734" s="2">
        <v>31</v>
      </c>
      <c r="L734" s="3">
        <v>983.78</v>
      </c>
      <c r="M734" s="4">
        <v>0.04</v>
      </c>
      <c r="N734" s="5" t="s">
        <v>23</v>
      </c>
      <c r="O734" s="3">
        <v>43.72</v>
      </c>
      <c r="P734" s="3">
        <v>30.98</v>
      </c>
      <c r="Q734" s="3">
        <v>6.5</v>
      </c>
      <c r="R734" s="5" t="s">
        <v>922</v>
      </c>
      <c r="S734" s="5" t="s">
        <v>923</v>
      </c>
      <c r="T734" s="5" t="str">
        <f t="shared" si="67"/>
        <v>Christopher Schild</v>
      </c>
      <c r="U734" t="s">
        <v>1143</v>
      </c>
      <c r="V734" s="5" t="s">
        <v>47</v>
      </c>
      <c r="W734" s="5" t="s">
        <v>48</v>
      </c>
      <c r="X734" s="5" t="s">
        <v>87</v>
      </c>
      <c r="Y734" s="5" t="s">
        <v>1014</v>
      </c>
      <c r="Z734" s="5" t="s">
        <v>43</v>
      </c>
      <c r="AA734" s="4">
        <v>0.64</v>
      </c>
      <c r="AB734" s="1">
        <v>40212</v>
      </c>
      <c r="AC734" s="1">
        <v>23050</v>
      </c>
      <c r="AD734">
        <f t="shared" si="68"/>
        <v>2</v>
      </c>
      <c r="AE734">
        <f t="shared" ca="1" si="69"/>
        <v>61</v>
      </c>
      <c r="AF734" t="str">
        <f t="shared" ca="1" si="70"/>
        <v>18-64</v>
      </c>
      <c r="AG734" s="3">
        <f t="shared" si="71"/>
        <v>1.2086325161290321</v>
      </c>
      <c r="AH734" t="str">
        <f>_xlfn.IFNA(VLOOKUP(Sales_Transactions[[#This Row],[Order ID]],Returned_Items[#All],2,FALSE),"Not Returned")</f>
        <v>Not Returned</v>
      </c>
    </row>
    <row r="735" spans="1:34" x14ac:dyDescent="0.25">
      <c r="A735">
        <v>58947</v>
      </c>
      <c r="C735" t="s">
        <v>1125</v>
      </c>
      <c r="D735" s="2" t="str">
        <f>TEXT(MID(Sales_Transactions[[#This Row],[Order Date]],2,5),"d/m/yyy")</f>
        <v>26/9/2011</v>
      </c>
      <c r="E735" s="2" t="str">
        <f>TEXT(MID(Sales_Transactions[[#This Row],[Order Date]],2,5),"d")</f>
        <v>26</v>
      </c>
      <c r="F735" s="2" t="str">
        <f>TEXT(MID(Sales_Transactions[[#This Row],[Order Date]],2,5),"m")</f>
        <v>9</v>
      </c>
      <c r="G735" s="2" t="str">
        <f>TEXT(MID(Sales_Transactions[[#This Row],[Order Date]],2,5),"yyy")</f>
        <v>2011</v>
      </c>
      <c r="H735" s="2" t="str">
        <f>TEXT(MID(Sales_Transactions[[#This Row],[Order Date]],2,5),"yyy/m")</f>
        <v>2011/9</v>
      </c>
      <c r="I735" t="s">
        <v>52</v>
      </c>
      <c r="J735">
        <f t="shared" si="66"/>
        <v>1</v>
      </c>
      <c r="K735" s="2">
        <v>48</v>
      </c>
      <c r="L735" s="3">
        <v>410.15</v>
      </c>
      <c r="M735" s="4">
        <v>0.01</v>
      </c>
      <c r="N735" s="5" t="s">
        <v>23</v>
      </c>
      <c r="O735" s="3">
        <v>102.58</v>
      </c>
      <c r="P735" s="3">
        <v>8.01</v>
      </c>
      <c r="Q735" s="3">
        <v>2.87</v>
      </c>
      <c r="R735" s="5" t="s">
        <v>894</v>
      </c>
      <c r="S735" s="5" t="s">
        <v>895</v>
      </c>
      <c r="T735" s="5" t="str">
        <f t="shared" si="67"/>
        <v>Helen Abelman</v>
      </c>
      <c r="U735" t="s">
        <v>1143</v>
      </c>
      <c r="V735" s="5" t="s">
        <v>74</v>
      </c>
      <c r="W735" s="5" t="s">
        <v>28</v>
      </c>
      <c r="X735" s="5" t="s">
        <v>75</v>
      </c>
      <c r="Y735" s="5" t="s">
        <v>1195</v>
      </c>
      <c r="Z735" s="5" t="s">
        <v>84</v>
      </c>
      <c r="AA735" s="4">
        <v>0.4</v>
      </c>
      <c r="AB735" s="1">
        <v>40812</v>
      </c>
      <c r="AC735" s="1">
        <v>23219</v>
      </c>
      <c r="AD735">
        <f t="shared" si="68"/>
        <v>0</v>
      </c>
      <c r="AE735">
        <f t="shared" ca="1" si="69"/>
        <v>61</v>
      </c>
      <c r="AF735" t="str">
        <f t="shared" ca="1" si="70"/>
        <v>18-64</v>
      </c>
      <c r="AG735" s="3">
        <f t="shared" si="71"/>
        <v>0.22664997916666665</v>
      </c>
      <c r="AH735" t="str">
        <f>_xlfn.IFNA(VLOOKUP(Sales_Transactions[[#This Row],[Order ID]],Returned_Items[#All],2,FALSE),"Not Returned")</f>
        <v>Not Returned</v>
      </c>
    </row>
    <row r="736" spans="1:34" x14ac:dyDescent="0.25">
      <c r="A736">
        <v>58947</v>
      </c>
      <c r="C736" t="s">
        <v>1125</v>
      </c>
      <c r="D736" s="2" t="str">
        <f>TEXT(MID(Sales_Transactions[[#This Row],[Order Date]],2,5),"d/m/yyy")</f>
        <v>26/9/2011</v>
      </c>
      <c r="E736" s="2" t="str">
        <f>TEXT(MID(Sales_Transactions[[#This Row],[Order Date]],2,5),"d")</f>
        <v>26</v>
      </c>
      <c r="F736" s="2" t="str">
        <f>TEXT(MID(Sales_Transactions[[#This Row],[Order Date]],2,5),"m")</f>
        <v>9</v>
      </c>
      <c r="G736" s="2" t="str">
        <f>TEXT(MID(Sales_Transactions[[#This Row],[Order Date]],2,5),"yyy")</f>
        <v>2011</v>
      </c>
      <c r="H736" s="2" t="str">
        <f>TEXT(MID(Sales_Transactions[[#This Row],[Order Date]],2,5),"yyy/m")</f>
        <v>2011/9</v>
      </c>
      <c r="I736" t="s">
        <v>52</v>
      </c>
      <c r="J736">
        <f t="shared" si="66"/>
        <v>1</v>
      </c>
      <c r="K736" s="2">
        <v>28</v>
      </c>
      <c r="L736" s="3">
        <v>135.72</v>
      </c>
      <c r="M736" s="4">
        <v>0.09</v>
      </c>
      <c r="N736" s="5" t="s">
        <v>23</v>
      </c>
      <c r="O736" s="3">
        <v>-67.790000000000006</v>
      </c>
      <c r="P736" s="3">
        <v>4.9800000000000004</v>
      </c>
      <c r="Q736" s="3">
        <v>5.0199999999999996</v>
      </c>
      <c r="R736" s="5" t="s">
        <v>894</v>
      </c>
      <c r="S736" s="5" t="s">
        <v>895</v>
      </c>
      <c r="T736" s="5" t="str">
        <f t="shared" si="67"/>
        <v>Helen Abelman</v>
      </c>
      <c r="U736" t="s">
        <v>1143</v>
      </c>
      <c r="V736" s="5" t="s">
        <v>74</v>
      </c>
      <c r="W736" s="5" t="s">
        <v>28</v>
      </c>
      <c r="X736" s="5" t="s">
        <v>75</v>
      </c>
      <c r="Y736" s="5" t="s">
        <v>1196</v>
      </c>
      <c r="Z736" s="5" t="s">
        <v>43</v>
      </c>
      <c r="AA736" s="4">
        <v>0.38</v>
      </c>
      <c r="AB736" s="1">
        <v>40813</v>
      </c>
      <c r="AC736" s="1">
        <v>23248</v>
      </c>
      <c r="AD736">
        <f t="shared" si="68"/>
        <v>1</v>
      </c>
      <c r="AE736">
        <f t="shared" ca="1" si="69"/>
        <v>60</v>
      </c>
      <c r="AF736" t="str">
        <f t="shared" ca="1" si="70"/>
        <v>18-64</v>
      </c>
      <c r="AG736" s="3">
        <f t="shared" si="71"/>
        <v>0.35698278571428571</v>
      </c>
      <c r="AH736" t="str">
        <f>_xlfn.IFNA(VLOOKUP(Sales_Transactions[[#This Row],[Order ID]],Returned_Items[#All],2,FALSE),"Not Returned")</f>
        <v>Not Returned</v>
      </c>
    </row>
    <row r="737" spans="1:34" x14ac:dyDescent="0.25">
      <c r="A737">
        <v>59074</v>
      </c>
      <c r="C737" t="s">
        <v>1197</v>
      </c>
      <c r="D737" s="2" t="str">
        <f>TEXT(MID(Sales_Transactions[[#This Row],[Order Date]],2,5),"d/m/yyy")</f>
        <v>12/8/2010</v>
      </c>
      <c r="E737" s="2" t="str">
        <f>TEXT(MID(Sales_Transactions[[#This Row],[Order Date]],2,5),"d")</f>
        <v>12</v>
      </c>
      <c r="F737" s="2" t="str">
        <f>TEXT(MID(Sales_Transactions[[#This Row],[Order Date]],2,5),"m")</f>
        <v>8</v>
      </c>
      <c r="G737" s="2" t="str">
        <f>TEXT(MID(Sales_Transactions[[#This Row],[Order Date]],2,5),"yyy")</f>
        <v>2010</v>
      </c>
      <c r="H737" s="2" t="str">
        <f>TEXT(MID(Sales_Transactions[[#This Row],[Order Date]],2,5),"yyy/m")</f>
        <v>2010/8</v>
      </c>
      <c r="I737" t="s">
        <v>22</v>
      </c>
      <c r="J737">
        <f t="shared" si="66"/>
        <v>2</v>
      </c>
      <c r="K737" s="2">
        <v>37</v>
      </c>
      <c r="L737" s="3">
        <v>589.63</v>
      </c>
      <c r="M737" s="4">
        <v>0.03</v>
      </c>
      <c r="N737" s="5" t="s">
        <v>23</v>
      </c>
      <c r="O737" s="3">
        <v>70.8</v>
      </c>
      <c r="P737" s="3">
        <v>14.98</v>
      </c>
      <c r="Q737" s="3">
        <v>8.99</v>
      </c>
      <c r="R737" s="5" t="s">
        <v>148</v>
      </c>
      <c r="S737" s="5" t="s">
        <v>472</v>
      </c>
      <c r="T737" s="5" t="str">
        <f t="shared" si="67"/>
        <v>Jack Lebron</v>
      </c>
      <c r="U737" t="s">
        <v>153</v>
      </c>
      <c r="V737" s="5" t="s">
        <v>47</v>
      </c>
      <c r="W737" s="5" t="s">
        <v>57</v>
      </c>
      <c r="X737" s="5" t="s">
        <v>58</v>
      </c>
      <c r="Y737" s="5" t="s">
        <v>536</v>
      </c>
      <c r="Z737" s="5" t="s">
        <v>60</v>
      </c>
      <c r="AA737" s="4">
        <v>0.39</v>
      </c>
      <c r="AB737" s="1">
        <v>40404</v>
      </c>
      <c r="AC737" s="1">
        <v>23033</v>
      </c>
      <c r="AD737">
        <f t="shared" si="68"/>
        <v>2</v>
      </c>
      <c r="AE737">
        <f t="shared" ca="1" si="69"/>
        <v>61</v>
      </c>
      <c r="AF737" t="str">
        <f t="shared" ca="1" si="70"/>
        <v>18-64</v>
      </c>
      <c r="AG737" s="3">
        <f t="shared" si="71"/>
        <v>0.64771637837837837</v>
      </c>
      <c r="AH737" t="str">
        <f>_xlfn.IFNA(VLOOKUP(Sales_Transactions[[#This Row],[Order ID]],Returned_Items[#All],2,FALSE),"Not Returned")</f>
        <v>Not Returned</v>
      </c>
    </row>
    <row r="738" spans="1:34" x14ac:dyDescent="0.25">
      <c r="A738">
        <v>59233</v>
      </c>
      <c r="C738" t="s">
        <v>516</v>
      </c>
      <c r="D738" s="2" t="str">
        <f>TEXT(MID(Sales_Transactions[[#This Row],[Order Date]],2,5),"d/m/yyy")</f>
        <v>20/8/2010</v>
      </c>
      <c r="E738" s="2" t="str">
        <f>TEXT(MID(Sales_Transactions[[#This Row],[Order Date]],2,5),"d")</f>
        <v>20</v>
      </c>
      <c r="F738" s="2" t="str">
        <f>TEXT(MID(Sales_Transactions[[#This Row],[Order Date]],2,5),"m")</f>
        <v>8</v>
      </c>
      <c r="G738" s="2" t="str">
        <f>TEXT(MID(Sales_Transactions[[#This Row],[Order Date]],2,5),"yyy")</f>
        <v>2010</v>
      </c>
      <c r="H738" s="2" t="str">
        <f>TEXT(MID(Sales_Transactions[[#This Row],[Order Date]],2,5),"yyy/m")</f>
        <v>2010/8</v>
      </c>
      <c r="I738" t="s">
        <v>33</v>
      </c>
      <c r="J738">
        <f t="shared" si="66"/>
        <v>4</v>
      </c>
      <c r="K738" s="2">
        <v>3</v>
      </c>
      <c r="L738" s="3">
        <v>336.84</v>
      </c>
      <c r="M738" s="4">
        <v>0.08</v>
      </c>
      <c r="N738" s="5" t="s">
        <v>34</v>
      </c>
      <c r="O738" s="3">
        <v>-160.46</v>
      </c>
      <c r="P738" s="3">
        <v>100.98</v>
      </c>
      <c r="Q738" s="3">
        <v>35.840000000000003</v>
      </c>
      <c r="R738" s="5" t="s">
        <v>148</v>
      </c>
      <c r="S738" s="5" t="s">
        <v>472</v>
      </c>
      <c r="T738" s="5" t="str">
        <f t="shared" si="67"/>
        <v>Jack Lebron</v>
      </c>
      <c r="U738" t="s">
        <v>153</v>
      </c>
      <c r="V738" s="5" t="s">
        <v>47</v>
      </c>
      <c r="W738" s="5" t="s">
        <v>57</v>
      </c>
      <c r="X738" s="5" t="s">
        <v>104</v>
      </c>
      <c r="Y738" s="5" t="s">
        <v>1198</v>
      </c>
      <c r="Z738" s="5" t="s">
        <v>106</v>
      </c>
      <c r="AA738" s="4">
        <v>0.62</v>
      </c>
      <c r="AB738" s="1">
        <v>40412</v>
      </c>
      <c r="AC738" s="1">
        <v>23279</v>
      </c>
      <c r="AD738">
        <f t="shared" si="68"/>
        <v>2</v>
      </c>
      <c r="AE738">
        <f t="shared" ca="1" si="69"/>
        <v>60</v>
      </c>
      <c r="AF738" t="str">
        <f t="shared" ca="1" si="70"/>
        <v>18-64</v>
      </c>
      <c r="AG738" s="3">
        <f t="shared" si="71"/>
        <v>45.579738666666664</v>
      </c>
      <c r="AH738" t="str">
        <f>_xlfn.IFNA(VLOOKUP(Sales_Transactions[[#This Row],[Order ID]],Returned_Items[#All],2,FALSE),"Not Returned")</f>
        <v>Not Returned</v>
      </c>
    </row>
    <row r="739" spans="1:34" x14ac:dyDescent="0.25">
      <c r="A739">
        <v>59233</v>
      </c>
      <c r="C739" t="s">
        <v>516</v>
      </c>
      <c r="D739" s="2" t="str">
        <f>TEXT(MID(Sales_Transactions[[#This Row],[Order Date]],2,5),"d/m/yyy")</f>
        <v>20/8/2010</v>
      </c>
      <c r="E739" s="2" t="str">
        <f>TEXT(MID(Sales_Transactions[[#This Row],[Order Date]],2,5),"d")</f>
        <v>20</v>
      </c>
      <c r="F739" s="2" t="str">
        <f>TEXT(MID(Sales_Transactions[[#This Row],[Order Date]],2,5),"m")</f>
        <v>8</v>
      </c>
      <c r="G739" s="2" t="str">
        <f>TEXT(MID(Sales_Transactions[[#This Row],[Order Date]],2,5),"yyy")</f>
        <v>2010</v>
      </c>
      <c r="H739" s="2" t="str">
        <f>TEXT(MID(Sales_Transactions[[#This Row],[Order Date]],2,5),"yyy/m")</f>
        <v>2010/8</v>
      </c>
      <c r="I739" t="s">
        <v>33</v>
      </c>
      <c r="J739">
        <f t="shared" si="66"/>
        <v>4</v>
      </c>
      <c r="K739" s="2">
        <v>30</v>
      </c>
      <c r="L739" s="3">
        <v>397.17</v>
      </c>
      <c r="M739" s="4">
        <v>0.1</v>
      </c>
      <c r="N739" s="5" t="s">
        <v>67</v>
      </c>
      <c r="O739" s="3">
        <v>7.69</v>
      </c>
      <c r="P739" s="3">
        <v>14.34</v>
      </c>
      <c r="Q739" s="3">
        <v>5</v>
      </c>
      <c r="R739" s="5" t="s">
        <v>148</v>
      </c>
      <c r="S739" s="5" t="s">
        <v>472</v>
      </c>
      <c r="T739" s="5" t="str">
        <f t="shared" si="67"/>
        <v>Jack Lebron</v>
      </c>
      <c r="U739" t="s">
        <v>153</v>
      </c>
      <c r="V739" s="5" t="s">
        <v>47</v>
      </c>
      <c r="W739" s="5" t="s">
        <v>57</v>
      </c>
      <c r="X739" s="5" t="s">
        <v>58</v>
      </c>
      <c r="Y739" s="5" t="s">
        <v>1199</v>
      </c>
      <c r="Z739" s="5" t="s">
        <v>60</v>
      </c>
      <c r="AA739" s="4">
        <v>0.49</v>
      </c>
      <c r="AB739" s="1">
        <v>40410</v>
      </c>
      <c r="AC739" s="1">
        <v>23050</v>
      </c>
      <c r="AD739">
        <f t="shared" si="68"/>
        <v>0</v>
      </c>
      <c r="AE739">
        <f t="shared" ca="1" si="69"/>
        <v>61</v>
      </c>
      <c r="AF739" t="str">
        <f t="shared" ca="1" si="70"/>
        <v>18-64</v>
      </c>
      <c r="AG739" s="3">
        <f t="shared" si="71"/>
        <v>0.64418866666666663</v>
      </c>
      <c r="AH739" t="str">
        <f>_xlfn.IFNA(VLOOKUP(Sales_Transactions[[#This Row],[Order ID]],Returned_Items[#All],2,FALSE),"Not Returned")</f>
        <v>Not Returned</v>
      </c>
    </row>
    <row r="740" spans="1:34" x14ac:dyDescent="0.25">
      <c r="A740">
        <v>59425</v>
      </c>
      <c r="C740" t="s">
        <v>1200</v>
      </c>
      <c r="D740" s="2" t="str">
        <f>TEXT(MID(Sales_Transactions[[#This Row],[Order Date]],2,5),"d/m/yyy")</f>
        <v>17/5/2012</v>
      </c>
      <c r="E740" s="2" t="str">
        <f>TEXT(MID(Sales_Transactions[[#This Row],[Order Date]],2,5),"d")</f>
        <v>17</v>
      </c>
      <c r="F740" s="2" t="str">
        <f>TEXT(MID(Sales_Transactions[[#This Row],[Order Date]],2,5),"m")</f>
        <v>5</v>
      </c>
      <c r="G740" s="2" t="str">
        <f>TEXT(MID(Sales_Transactions[[#This Row],[Order Date]],2,5),"yyy")</f>
        <v>2012</v>
      </c>
      <c r="H740" s="2" t="str">
        <f>TEXT(MID(Sales_Transactions[[#This Row],[Order Date]],2,5),"yyy/m")</f>
        <v>2012/5</v>
      </c>
      <c r="I740" t="s">
        <v>78</v>
      </c>
      <c r="J740">
        <f t="shared" si="66"/>
        <v>3</v>
      </c>
      <c r="K740" s="2">
        <v>24</v>
      </c>
      <c r="L740" s="3">
        <v>2094.12</v>
      </c>
      <c r="M740" s="4">
        <v>0</v>
      </c>
      <c r="N740" s="5" t="s">
        <v>23</v>
      </c>
      <c r="O740" s="3">
        <v>717.12</v>
      </c>
      <c r="P740" s="3">
        <v>83.1</v>
      </c>
      <c r="Q740" s="3">
        <v>6.13</v>
      </c>
      <c r="R740" s="5" t="s">
        <v>906</v>
      </c>
      <c r="S740" s="5" t="s">
        <v>907</v>
      </c>
      <c r="T740" s="5" t="str">
        <f t="shared" si="67"/>
        <v>Giulietta Baptist</v>
      </c>
      <c r="U740" t="s">
        <v>153</v>
      </c>
      <c r="V740" s="5" t="s">
        <v>74</v>
      </c>
      <c r="W740" s="5" t="s">
        <v>48</v>
      </c>
      <c r="X740" s="5" t="s">
        <v>87</v>
      </c>
      <c r="Y740" s="5" t="s">
        <v>965</v>
      </c>
      <c r="Z740" s="5" t="s">
        <v>43</v>
      </c>
      <c r="AA740" s="4">
        <v>0.45</v>
      </c>
      <c r="AB740" s="1">
        <v>41048</v>
      </c>
      <c r="AC740" s="1">
        <v>23293</v>
      </c>
      <c r="AD740">
        <f t="shared" si="68"/>
        <v>2</v>
      </c>
      <c r="AE740">
        <f t="shared" ca="1" si="69"/>
        <v>60</v>
      </c>
      <c r="AF740" t="str">
        <f t="shared" ca="1" si="70"/>
        <v>18-64</v>
      </c>
      <c r="AG740" s="3">
        <f t="shared" si="71"/>
        <v>3.7179166666666661</v>
      </c>
      <c r="AH740" t="str">
        <f>_xlfn.IFNA(VLOOKUP(Sales_Transactions[[#This Row],[Order ID]],Returned_Items[#All],2,FALSE),"Not Returned")</f>
        <v>Not Returned</v>
      </c>
    </row>
    <row r="741" spans="1:34" x14ac:dyDescent="0.25">
      <c r="A741">
        <v>59425</v>
      </c>
      <c r="C741" t="s">
        <v>1200</v>
      </c>
      <c r="D741" s="2" t="str">
        <f>TEXT(MID(Sales_Transactions[[#This Row],[Order Date]],2,5),"d/m/yyy")</f>
        <v>17/5/2012</v>
      </c>
      <c r="E741" s="2" t="str">
        <f>TEXT(MID(Sales_Transactions[[#This Row],[Order Date]],2,5),"d")</f>
        <v>17</v>
      </c>
      <c r="F741" s="2" t="str">
        <f>TEXT(MID(Sales_Transactions[[#This Row],[Order Date]],2,5),"m")</f>
        <v>5</v>
      </c>
      <c r="G741" s="2" t="str">
        <f>TEXT(MID(Sales_Transactions[[#This Row],[Order Date]],2,5),"yyy")</f>
        <v>2012</v>
      </c>
      <c r="H741" s="2" t="str">
        <f>TEXT(MID(Sales_Transactions[[#This Row],[Order Date]],2,5),"yyy/m")</f>
        <v>2012/5</v>
      </c>
      <c r="I741" t="s">
        <v>78</v>
      </c>
      <c r="J741">
        <f t="shared" si="66"/>
        <v>3</v>
      </c>
      <c r="K741" s="2">
        <v>46</v>
      </c>
      <c r="L741" s="3">
        <v>1714.02</v>
      </c>
      <c r="M741" s="4">
        <v>0.04</v>
      </c>
      <c r="N741" s="5" t="s">
        <v>23</v>
      </c>
      <c r="O741" s="3">
        <v>741.27</v>
      </c>
      <c r="P741" s="3">
        <v>37.94</v>
      </c>
      <c r="Q741" s="3">
        <v>5.08</v>
      </c>
      <c r="R741" s="5" t="s">
        <v>906</v>
      </c>
      <c r="S741" s="5" t="s">
        <v>907</v>
      </c>
      <c r="T741" s="5" t="str">
        <f t="shared" si="67"/>
        <v>Giulietta Baptist</v>
      </c>
      <c r="U741" t="s">
        <v>153</v>
      </c>
      <c r="V741" s="5" t="s">
        <v>74</v>
      </c>
      <c r="W741" s="5" t="s">
        <v>28</v>
      </c>
      <c r="X741" s="5" t="s">
        <v>75</v>
      </c>
      <c r="Y741" s="5" t="s">
        <v>1163</v>
      </c>
      <c r="Z741" s="5" t="s">
        <v>84</v>
      </c>
      <c r="AA741" s="4">
        <v>0.38</v>
      </c>
      <c r="AB741" s="1">
        <v>41049</v>
      </c>
      <c r="AC741" s="1">
        <v>23145</v>
      </c>
      <c r="AD741">
        <f t="shared" si="68"/>
        <v>3</v>
      </c>
      <c r="AE741">
        <f t="shared" ca="1" si="69"/>
        <v>61</v>
      </c>
      <c r="AF741" t="str">
        <f t="shared" ca="1" si="70"/>
        <v>18-64</v>
      </c>
      <c r="AG741" s="3">
        <f t="shared" si="71"/>
        <v>0.9348874782608696</v>
      </c>
      <c r="AH741" t="str">
        <f>_xlfn.IFNA(VLOOKUP(Sales_Transactions[[#This Row],[Order ID]],Returned_Items[#All],2,FALSE),"Not Returned")</f>
        <v>Not Returned</v>
      </c>
    </row>
    <row r="742" spans="1:34" x14ac:dyDescent="0.25">
      <c r="A742">
        <v>59750</v>
      </c>
      <c r="C742" t="s">
        <v>1201</v>
      </c>
      <c r="D742" s="2" t="str">
        <f>TEXT(MID(Sales_Transactions[[#This Row],[Order Date]],2,5),"d/m/yyy")</f>
        <v>9/7/2010</v>
      </c>
      <c r="E742" s="2" t="str">
        <f>TEXT(MID(Sales_Transactions[[#This Row],[Order Date]],2,5),"d")</f>
        <v>9</v>
      </c>
      <c r="F742" s="2" t="str">
        <f>TEXT(MID(Sales_Transactions[[#This Row],[Order Date]],2,5),"m")</f>
        <v>7</v>
      </c>
      <c r="G742" s="2" t="str">
        <f>TEXT(MID(Sales_Transactions[[#This Row],[Order Date]],2,5),"yyy")</f>
        <v>2010</v>
      </c>
      <c r="H742" s="2" t="str">
        <f>TEXT(MID(Sales_Transactions[[#This Row],[Order Date]],2,5),"yyy/m")</f>
        <v>2010/7</v>
      </c>
      <c r="I742" t="s">
        <v>22</v>
      </c>
      <c r="J742">
        <f t="shared" si="66"/>
        <v>2</v>
      </c>
      <c r="K742" s="2">
        <v>34</v>
      </c>
      <c r="L742" s="3">
        <v>223.59</v>
      </c>
      <c r="M742" s="4">
        <v>0.04</v>
      </c>
      <c r="N742" s="5" t="s">
        <v>23</v>
      </c>
      <c r="O742" s="3">
        <v>-66.05</v>
      </c>
      <c r="P742" s="3">
        <v>6.48</v>
      </c>
      <c r="Q742" s="3">
        <v>5.74</v>
      </c>
      <c r="R742" s="5" t="s">
        <v>110</v>
      </c>
      <c r="S742" s="5" t="s">
        <v>1103</v>
      </c>
      <c r="T742" s="5" t="str">
        <f t="shared" si="67"/>
        <v>Jim Sink</v>
      </c>
      <c r="U742" t="s">
        <v>153</v>
      </c>
      <c r="V742" s="5" t="s">
        <v>47</v>
      </c>
      <c r="W742" s="5" t="s">
        <v>28</v>
      </c>
      <c r="X742" s="5" t="s">
        <v>75</v>
      </c>
      <c r="Y742" s="5" t="s">
        <v>1202</v>
      </c>
      <c r="Z742" s="5" t="s">
        <v>43</v>
      </c>
      <c r="AA742" s="4">
        <v>0.37</v>
      </c>
      <c r="AB742" s="1">
        <v>40372</v>
      </c>
      <c r="AC742" s="1">
        <v>23125</v>
      </c>
      <c r="AD742">
        <f t="shared" si="68"/>
        <v>4</v>
      </c>
      <c r="AE742">
        <f t="shared" ca="1" si="69"/>
        <v>61</v>
      </c>
      <c r="AF742" t="str">
        <f t="shared" ca="1" si="70"/>
        <v>18-64</v>
      </c>
      <c r="AG742" s="3">
        <f t="shared" si="71"/>
        <v>0.35933552941176472</v>
      </c>
      <c r="AH742" t="str">
        <f>_xlfn.IFNA(VLOOKUP(Sales_Transactions[[#This Row],[Order ID]],Returned_Items[#All],2,FALSE),"Not Returned")</f>
        <v>Not Returned</v>
      </c>
    </row>
    <row r="743" spans="1:34" x14ac:dyDescent="0.25">
      <c r="A743">
        <v>35</v>
      </c>
      <c r="C743" t="s">
        <v>444</v>
      </c>
      <c r="D743" s="2" t="str">
        <f>TEXT(MID(Sales_Transactions[[#This Row],[Order Date]],2,5),"d/m/yyy")</f>
        <v>22/10/2011</v>
      </c>
      <c r="E743" s="2" t="str">
        <f>TEXT(MID(Sales_Transactions[[#This Row],[Order Date]],2,5),"d")</f>
        <v>22</v>
      </c>
      <c r="F743" s="2" t="str">
        <f>TEXT(MID(Sales_Transactions[[#This Row],[Order Date]],2,5),"m")</f>
        <v>10</v>
      </c>
      <c r="G743" s="2" t="str">
        <f>TEXT(MID(Sales_Transactions[[#This Row],[Order Date]],2,5),"yyy")</f>
        <v>2011</v>
      </c>
      <c r="H743" s="2" t="str">
        <f>TEXT(MID(Sales_Transactions[[#This Row],[Order Date]],2,5),"yyy/m")</f>
        <v>2011/10</v>
      </c>
      <c r="I743" t="s">
        <v>52</v>
      </c>
      <c r="J743">
        <f t="shared" si="66"/>
        <v>1</v>
      </c>
      <c r="K743" s="2">
        <v>30</v>
      </c>
      <c r="L743" s="3">
        <v>288.56</v>
      </c>
      <c r="M743" s="4">
        <v>0.03</v>
      </c>
      <c r="N743" s="5" t="s">
        <v>23</v>
      </c>
      <c r="O743" s="3">
        <v>60.72</v>
      </c>
      <c r="P743" s="3">
        <v>9.11</v>
      </c>
      <c r="Q743" s="3">
        <v>2.25</v>
      </c>
      <c r="R743" s="5" t="s">
        <v>1203</v>
      </c>
      <c r="S743" s="5" t="s">
        <v>1204</v>
      </c>
      <c r="T743" s="5" t="str">
        <f t="shared" si="67"/>
        <v>Julie Creighton</v>
      </c>
      <c r="U743" t="s">
        <v>153</v>
      </c>
      <c r="V743" s="5" t="s">
        <v>47</v>
      </c>
      <c r="W743" s="5" t="s">
        <v>28</v>
      </c>
      <c r="X743" s="5" t="s">
        <v>124</v>
      </c>
      <c r="Y743" s="5" t="s">
        <v>1205</v>
      </c>
      <c r="Z743" s="5" t="s">
        <v>84</v>
      </c>
      <c r="AA743" s="4">
        <v>0.52</v>
      </c>
      <c r="AB743" s="1">
        <v>40839</v>
      </c>
      <c r="AC743" s="1">
        <v>23218</v>
      </c>
      <c r="AD743">
        <f t="shared" si="68"/>
        <v>1</v>
      </c>
      <c r="AE743">
        <f t="shared" ca="1" si="69"/>
        <v>61</v>
      </c>
      <c r="AF743" t="str">
        <f t="shared" ca="1" si="70"/>
        <v>18-64</v>
      </c>
      <c r="AG743" s="3">
        <f t="shared" si="71"/>
        <v>0.3785755666666667</v>
      </c>
      <c r="AH743" t="str">
        <f>_xlfn.IFNA(VLOOKUP(Sales_Transactions[[#This Row],[Order ID]],Returned_Items[#All],2,FALSE),"Not Returned")</f>
        <v>Not Returned</v>
      </c>
    </row>
    <row r="744" spans="1:34" x14ac:dyDescent="0.25">
      <c r="A744">
        <v>35</v>
      </c>
      <c r="C744" t="s">
        <v>444</v>
      </c>
      <c r="D744" s="2" t="str">
        <f>TEXT(MID(Sales_Transactions[[#This Row],[Order Date]],2,5),"d/m/yyy")</f>
        <v>22/10/2011</v>
      </c>
      <c r="E744" s="2" t="str">
        <f>TEXT(MID(Sales_Transactions[[#This Row],[Order Date]],2,5),"d")</f>
        <v>22</v>
      </c>
      <c r="F744" s="2" t="str">
        <f>TEXT(MID(Sales_Transactions[[#This Row],[Order Date]],2,5),"m")</f>
        <v>10</v>
      </c>
      <c r="G744" s="2" t="str">
        <f>TEXT(MID(Sales_Transactions[[#This Row],[Order Date]],2,5),"yyy")</f>
        <v>2011</v>
      </c>
      <c r="H744" s="2" t="str">
        <f>TEXT(MID(Sales_Transactions[[#This Row],[Order Date]],2,5),"yyy/m")</f>
        <v>2011/10</v>
      </c>
      <c r="I744" t="s">
        <v>52</v>
      </c>
      <c r="J744">
        <f t="shared" si="66"/>
        <v>1</v>
      </c>
      <c r="K744" s="2">
        <v>14</v>
      </c>
      <c r="L744" s="3">
        <v>1892.848</v>
      </c>
      <c r="M744" s="4">
        <v>0.01</v>
      </c>
      <c r="N744" s="5" t="s">
        <v>23</v>
      </c>
      <c r="O744" s="3">
        <v>48.99</v>
      </c>
      <c r="P744" s="3">
        <v>155.99</v>
      </c>
      <c r="Q744" s="3">
        <v>8.99</v>
      </c>
      <c r="R744" s="5" t="s">
        <v>1203</v>
      </c>
      <c r="S744" s="5" t="s">
        <v>1204</v>
      </c>
      <c r="T744" s="5" t="str">
        <f t="shared" si="67"/>
        <v>Julie Creighton</v>
      </c>
      <c r="U744" t="s">
        <v>153</v>
      </c>
      <c r="V744" s="5" t="s">
        <v>47</v>
      </c>
      <c r="W744" s="5" t="s">
        <v>48</v>
      </c>
      <c r="X744" s="5" t="s">
        <v>49</v>
      </c>
      <c r="Y744" s="5" t="s">
        <v>1206</v>
      </c>
      <c r="Z744" s="5" t="s">
        <v>43</v>
      </c>
      <c r="AA744" s="4">
        <v>0.57999999999999996</v>
      </c>
      <c r="AB744" s="1">
        <v>40840</v>
      </c>
      <c r="AC744" s="1">
        <v>22952</v>
      </c>
      <c r="AD744">
        <f t="shared" si="68"/>
        <v>2</v>
      </c>
      <c r="AE744">
        <f t="shared" ca="1" si="69"/>
        <v>61</v>
      </c>
      <c r="AF744" t="str">
        <f t="shared" ca="1" si="70"/>
        <v>18-64</v>
      </c>
      <c r="AG744" s="3">
        <f t="shared" si="71"/>
        <v>11.7831715</v>
      </c>
      <c r="AH744" t="str">
        <f>_xlfn.IFNA(VLOOKUP(Sales_Transactions[[#This Row],[Order ID]],Returned_Items[#All],2,FALSE),"Not Returned")</f>
        <v>Not Returned</v>
      </c>
    </row>
    <row r="745" spans="1:34" x14ac:dyDescent="0.25">
      <c r="A745">
        <v>294</v>
      </c>
      <c r="C745" t="s">
        <v>1207</v>
      </c>
      <c r="D745" s="2" t="str">
        <f>TEXT(MID(Sales_Transactions[[#This Row],[Order Date]],2,5),"d/m/yyy")</f>
        <v>15/7/2010</v>
      </c>
      <c r="E745" s="2" t="str">
        <f>TEXT(MID(Sales_Transactions[[#This Row],[Order Date]],2,5),"d")</f>
        <v>15</v>
      </c>
      <c r="F745" s="2" t="str">
        <f>TEXT(MID(Sales_Transactions[[#This Row],[Order Date]],2,5),"m")</f>
        <v>7</v>
      </c>
      <c r="G745" s="2" t="str">
        <f>TEXT(MID(Sales_Transactions[[#This Row],[Order Date]],2,5),"yyy")</f>
        <v>2010</v>
      </c>
      <c r="H745" s="2" t="str">
        <f>TEXT(MID(Sales_Transactions[[#This Row],[Order Date]],2,5),"yyy/m")</f>
        <v>2010/7</v>
      </c>
      <c r="I745" t="s">
        <v>78</v>
      </c>
      <c r="J745">
        <f t="shared" si="66"/>
        <v>3</v>
      </c>
      <c r="K745" s="2">
        <v>35</v>
      </c>
      <c r="L745" s="3">
        <v>6375.28</v>
      </c>
      <c r="M745" s="4">
        <v>0.06</v>
      </c>
      <c r="N745" s="5" t="s">
        <v>23</v>
      </c>
      <c r="O745" s="3">
        <v>489.02</v>
      </c>
      <c r="P745" s="3">
        <v>193.17</v>
      </c>
      <c r="Q745" s="3">
        <v>19.989999999999998</v>
      </c>
      <c r="R745" s="5" t="s">
        <v>1208</v>
      </c>
      <c r="S745" s="5" t="s">
        <v>1209</v>
      </c>
      <c r="T745" s="5" t="str">
        <f t="shared" si="67"/>
        <v>Sanjit Chand</v>
      </c>
      <c r="U745" t="s">
        <v>153</v>
      </c>
      <c r="V745" s="5" t="s">
        <v>74</v>
      </c>
      <c r="W745" s="5" t="s">
        <v>28</v>
      </c>
      <c r="X745" s="5" t="s">
        <v>29</v>
      </c>
      <c r="Y745" s="5" t="s">
        <v>546</v>
      </c>
      <c r="Z745" s="5" t="s">
        <v>43</v>
      </c>
      <c r="AA745" s="4">
        <v>0.71</v>
      </c>
      <c r="AB745" s="1">
        <v>40375</v>
      </c>
      <c r="AC745" s="1">
        <v>22721</v>
      </c>
      <c r="AD745">
        <f t="shared" si="68"/>
        <v>1</v>
      </c>
      <c r="AE745">
        <f t="shared" ca="1" si="69"/>
        <v>62</v>
      </c>
      <c r="AF745" t="str">
        <f t="shared" ca="1" si="70"/>
        <v>18-64</v>
      </c>
      <c r="AG745" s="3">
        <f t="shared" si="71"/>
        <v>6.0869742285714281</v>
      </c>
      <c r="AH745" t="str">
        <f>_xlfn.IFNA(VLOOKUP(Sales_Transactions[[#This Row],[Order ID]],Returned_Items[#All],2,FALSE),"Not Returned")</f>
        <v>Not Returned</v>
      </c>
    </row>
    <row r="746" spans="1:34" x14ac:dyDescent="0.25">
      <c r="A746">
        <v>450</v>
      </c>
      <c r="C746" t="s">
        <v>1210</v>
      </c>
      <c r="D746" s="2" t="str">
        <f>TEXT(MID(Sales_Transactions[[#This Row],[Order Date]],2,5),"d/m/yyy")</f>
        <v>4/3/2011</v>
      </c>
      <c r="E746" s="2" t="str">
        <f>TEXT(MID(Sales_Transactions[[#This Row],[Order Date]],2,5),"d")</f>
        <v>4</v>
      </c>
      <c r="F746" s="2" t="str">
        <f>TEXT(MID(Sales_Transactions[[#This Row],[Order Date]],2,5),"m")</f>
        <v>3</v>
      </c>
      <c r="G746" s="2" t="str">
        <f>TEXT(MID(Sales_Transactions[[#This Row],[Order Date]],2,5),"yyy")</f>
        <v>2011</v>
      </c>
      <c r="H746" s="2" t="str">
        <f>TEXT(MID(Sales_Transactions[[#This Row],[Order Date]],2,5),"yyy/m")</f>
        <v>2011/3</v>
      </c>
      <c r="I746" t="s">
        <v>52</v>
      </c>
      <c r="J746">
        <f t="shared" si="66"/>
        <v>1</v>
      </c>
      <c r="K746" s="2">
        <v>29</v>
      </c>
      <c r="L746" s="3">
        <v>1000.78</v>
      </c>
      <c r="M746" s="4">
        <v>0.05</v>
      </c>
      <c r="N746" s="5" t="s">
        <v>67</v>
      </c>
      <c r="O746" s="3">
        <v>109.33</v>
      </c>
      <c r="P746" s="3">
        <v>34.58</v>
      </c>
      <c r="Q746" s="3">
        <v>8.99</v>
      </c>
      <c r="R746" s="5" t="s">
        <v>1211</v>
      </c>
      <c r="S746" s="5" t="s">
        <v>1212</v>
      </c>
      <c r="T746" s="5" t="str">
        <f t="shared" si="67"/>
        <v>Matt Collins</v>
      </c>
      <c r="U746" t="s">
        <v>153</v>
      </c>
      <c r="V746" s="5" t="s">
        <v>37</v>
      </c>
      <c r="W746" s="5" t="s">
        <v>28</v>
      </c>
      <c r="X746" s="5" t="s">
        <v>124</v>
      </c>
      <c r="Y746" s="5" t="s">
        <v>1213</v>
      </c>
      <c r="Z746" s="5" t="s">
        <v>60</v>
      </c>
      <c r="AA746" s="4">
        <v>0.56000000000000005</v>
      </c>
      <c r="AB746" s="1">
        <v>40607</v>
      </c>
      <c r="AC746" s="1">
        <v>22896</v>
      </c>
      <c r="AD746">
        <f t="shared" si="68"/>
        <v>1</v>
      </c>
      <c r="AE746">
        <f t="shared" ca="1" si="69"/>
        <v>61</v>
      </c>
      <c r="AF746" t="str">
        <f t="shared" ca="1" si="70"/>
        <v>18-64</v>
      </c>
      <c r="AG746" s="3">
        <f t="shared" si="71"/>
        <v>1.5018175862068965</v>
      </c>
      <c r="AH746" t="str">
        <f>_xlfn.IFNA(VLOOKUP(Sales_Transactions[[#This Row],[Order ID]],Returned_Items[#All],2,FALSE),"Not Returned")</f>
        <v>Not Returned</v>
      </c>
    </row>
    <row r="747" spans="1:34" x14ac:dyDescent="0.25">
      <c r="A747">
        <v>450</v>
      </c>
      <c r="C747" t="s">
        <v>1210</v>
      </c>
      <c r="D747" s="2" t="str">
        <f>TEXT(MID(Sales_Transactions[[#This Row],[Order Date]],2,5),"d/m/yyy")</f>
        <v>4/3/2011</v>
      </c>
      <c r="E747" s="2" t="str">
        <f>TEXT(MID(Sales_Transactions[[#This Row],[Order Date]],2,5),"d")</f>
        <v>4</v>
      </c>
      <c r="F747" s="2" t="str">
        <f>TEXT(MID(Sales_Transactions[[#This Row],[Order Date]],2,5),"m")</f>
        <v>3</v>
      </c>
      <c r="G747" s="2" t="str">
        <f>TEXT(MID(Sales_Transactions[[#This Row],[Order Date]],2,5),"yyy")</f>
        <v>2011</v>
      </c>
      <c r="H747" s="2" t="str">
        <f>TEXT(MID(Sales_Transactions[[#This Row],[Order Date]],2,5),"yyy/m")</f>
        <v>2011/3</v>
      </c>
      <c r="I747" t="s">
        <v>52</v>
      </c>
      <c r="J747">
        <f t="shared" si="66"/>
        <v>1</v>
      </c>
      <c r="K747" s="2">
        <v>35</v>
      </c>
      <c r="L747" s="3">
        <v>543.72</v>
      </c>
      <c r="M747" s="4">
        <v>0.05</v>
      </c>
      <c r="N747" s="5" t="s">
        <v>23</v>
      </c>
      <c r="O747" s="3">
        <v>-211.13</v>
      </c>
      <c r="P747" s="3">
        <v>15.7</v>
      </c>
      <c r="Q747" s="3">
        <v>11.25</v>
      </c>
      <c r="R747" s="5" t="s">
        <v>1211</v>
      </c>
      <c r="S747" s="5" t="s">
        <v>1212</v>
      </c>
      <c r="T747" s="5" t="str">
        <f t="shared" si="67"/>
        <v>Matt Collins</v>
      </c>
      <c r="U747" t="s">
        <v>153</v>
      </c>
      <c r="V747" s="5" t="s">
        <v>37</v>
      </c>
      <c r="W747" s="5" t="s">
        <v>28</v>
      </c>
      <c r="X747" s="5" t="s">
        <v>29</v>
      </c>
      <c r="Y747" s="5" t="s">
        <v>318</v>
      </c>
      <c r="Z747" s="5" t="s">
        <v>43</v>
      </c>
      <c r="AA747" s="4">
        <v>0.6</v>
      </c>
      <c r="AB747" s="1">
        <v>40608</v>
      </c>
      <c r="AC747" s="1">
        <v>22932</v>
      </c>
      <c r="AD747">
        <f t="shared" si="68"/>
        <v>2</v>
      </c>
      <c r="AE747">
        <f t="shared" ca="1" si="69"/>
        <v>61</v>
      </c>
      <c r="AF747" t="str">
        <f t="shared" ca="1" si="70"/>
        <v>18-64</v>
      </c>
      <c r="AG747" s="3">
        <f t="shared" si="71"/>
        <v>0.76977571428571423</v>
      </c>
      <c r="AH747" t="str">
        <f>_xlfn.IFNA(VLOOKUP(Sales_Transactions[[#This Row],[Order ID]],Returned_Items[#All],2,FALSE),"Not Returned")</f>
        <v>Not Returned</v>
      </c>
    </row>
    <row r="748" spans="1:34" x14ac:dyDescent="0.25">
      <c r="A748">
        <v>1028</v>
      </c>
      <c r="C748" t="s">
        <v>813</v>
      </c>
      <c r="D748" s="2" t="str">
        <f>TEXT(MID(Sales_Transactions[[#This Row],[Order Date]],2,5),"d/m/yyy")</f>
        <v>5/1/2009</v>
      </c>
      <c r="E748" s="2" t="str">
        <f>TEXT(MID(Sales_Transactions[[#This Row],[Order Date]],2,5),"d")</f>
        <v>5</v>
      </c>
      <c r="F748" s="2" t="str">
        <f>TEXT(MID(Sales_Transactions[[#This Row],[Order Date]],2,5),"m")</f>
        <v>1</v>
      </c>
      <c r="G748" s="2" t="str">
        <f>TEXT(MID(Sales_Transactions[[#This Row],[Order Date]],2,5),"yyy")</f>
        <v>2009</v>
      </c>
      <c r="H748" s="2" t="str">
        <f>TEXT(MID(Sales_Transactions[[#This Row],[Order Date]],2,5),"yyy/m")</f>
        <v>2009/1</v>
      </c>
      <c r="I748" t="s">
        <v>33</v>
      </c>
      <c r="J748">
        <f t="shared" si="66"/>
        <v>4</v>
      </c>
      <c r="K748" s="2">
        <v>6</v>
      </c>
      <c r="L748" s="3">
        <v>165.75</v>
      </c>
      <c r="M748" s="4">
        <v>0.03</v>
      </c>
      <c r="N748" s="5" t="s">
        <v>23</v>
      </c>
      <c r="O748" s="3">
        <v>-28.46</v>
      </c>
      <c r="P748" s="3">
        <v>28.48</v>
      </c>
      <c r="Q748" s="3">
        <v>1.99</v>
      </c>
      <c r="R748" s="5" t="s">
        <v>1211</v>
      </c>
      <c r="S748" s="5" t="s">
        <v>1212</v>
      </c>
      <c r="T748" s="5" t="str">
        <f t="shared" si="67"/>
        <v>Matt Collins</v>
      </c>
      <c r="U748" t="s">
        <v>153</v>
      </c>
      <c r="V748" s="5" t="s">
        <v>37</v>
      </c>
      <c r="W748" s="5" t="s">
        <v>48</v>
      </c>
      <c r="X748" s="5" t="s">
        <v>87</v>
      </c>
      <c r="Y748" s="5" t="s">
        <v>874</v>
      </c>
      <c r="Z748" s="5" t="s">
        <v>60</v>
      </c>
      <c r="AA748" s="4">
        <v>0.4</v>
      </c>
      <c r="AB748" s="1">
        <v>39819</v>
      </c>
      <c r="AC748" s="1">
        <v>22981</v>
      </c>
      <c r="AD748">
        <f t="shared" si="68"/>
        <v>1</v>
      </c>
      <c r="AE748">
        <f t="shared" ca="1" si="69"/>
        <v>61</v>
      </c>
      <c r="AF748" t="str">
        <f t="shared" ca="1" si="70"/>
        <v>18-64</v>
      </c>
      <c r="AG748" s="3">
        <f t="shared" si="71"/>
        <v>5.0769093333333331</v>
      </c>
      <c r="AH748" t="str">
        <f>_xlfn.IFNA(VLOOKUP(Sales_Transactions[[#This Row],[Order ID]],Returned_Items[#All],2,FALSE),"Not Returned")</f>
        <v>Not Returned</v>
      </c>
    </row>
    <row r="749" spans="1:34" x14ac:dyDescent="0.25">
      <c r="A749">
        <v>1028</v>
      </c>
      <c r="C749" t="s">
        <v>813</v>
      </c>
      <c r="D749" s="2" t="str">
        <f>TEXT(MID(Sales_Transactions[[#This Row],[Order Date]],2,5),"d/m/yyy")</f>
        <v>5/1/2009</v>
      </c>
      <c r="E749" s="2" t="str">
        <f>TEXT(MID(Sales_Transactions[[#This Row],[Order Date]],2,5),"d")</f>
        <v>5</v>
      </c>
      <c r="F749" s="2" t="str">
        <f>TEXT(MID(Sales_Transactions[[#This Row],[Order Date]],2,5),"m")</f>
        <v>1</v>
      </c>
      <c r="G749" s="2" t="str">
        <f>TEXT(MID(Sales_Transactions[[#This Row],[Order Date]],2,5),"yyy")</f>
        <v>2009</v>
      </c>
      <c r="H749" s="2" t="str">
        <f>TEXT(MID(Sales_Transactions[[#This Row],[Order Date]],2,5),"yyy/m")</f>
        <v>2009/1</v>
      </c>
      <c r="I749" t="s">
        <v>33</v>
      </c>
      <c r="J749">
        <f t="shared" si="66"/>
        <v>4</v>
      </c>
      <c r="K749" s="2">
        <v>11</v>
      </c>
      <c r="L749" s="3">
        <v>2021.1469999999999</v>
      </c>
      <c r="M749" s="4">
        <v>0.01</v>
      </c>
      <c r="N749" s="5" t="s">
        <v>23</v>
      </c>
      <c r="O749" s="3">
        <v>-60.39</v>
      </c>
      <c r="P749" s="3">
        <v>205.99</v>
      </c>
      <c r="Q749" s="3">
        <v>5.99</v>
      </c>
      <c r="R749" s="5" t="s">
        <v>1211</v>
      </c>
      <c r="S749" s="5" t="s">
        <v>1212</v>
      </c>
      <c r="T749" s="5" t="str">
        <f t="shared" si="67"/>
        <v>Matt Collins</v>
      </c>
      <c r="U749" t="s">
        <v>153</v>
      </c>
      <c r="V749" s="5" t="s">
        <v>37</v>
      </c>
      <c r="W749" s="5" t="s">
        <v>48</v>
      </c>
      <c r="X749" s="5" t="s">
        <v>49</v>
      </c>
      <c r="Y749" s="5" t="s">
        <v>1214</v>
      </c>
      <c r="Z749" s="5" t="s">
        <v>43</v>
      </c>
      <c r="AA749" s="4">
        <v>0.59</v>
      </c>
      <c r="AB749" s="1">
        <v>39820</v>
      </c>
      <c r="AC749" s="1">
        <v>22686</v>
      </c>
      <c r="AD749">
        <f t="shared" si="68"/>
        <v>2</v>
      </c>
      <c r="AE749">
        <f t="shared" ca="1" si="69"/>
        <v>62</v>
      </c>
      <c r="AF749" t="str">
        <f t="shared" ca="1" si="70"/>
        <v>18-64</v>
      </c>
      <c r="AG749" s="3">
        <f t="shared" si="71"/>
        <v>19.269036454545457</v>
      </c>
      <c r="AH749" t="str">
        <f>_xlfn.IFNA(VLOOKUP(Sales_Transactions[[#This Row],[Order ID]],Returned_Items[#All],2,FALSE),"Not Returned")</f>
        <v>Not Returned</v>
      </c>
    </row>
    <row r="750" spans="1:34" x14ac:dyDescent="0.25">
      <c r="A750">
        <v>1314</v>
      </c>
      <c r="C750" t="s">
        <v>1215</v>
      </c>
      <c r="D750" s="2" t="str">
        <f>TEXT(MID(Sales_Transactions[[#This Row],[Order Date]],2,5),"d/m/yyy")</f>
        <v>12/5/2009</v>
      </c>
      <c r="E750" s="2" t="str">
        <f>TEXT(MID(Sales_Transactions[[#This Row],[Order Date]],2,5),"d")</f>
        <v>12</v>
      </c>
      <c r="F750" s="2" t="str">
        <f>TEXT(MID(Sales_Transactions[[#This Row],[Order Date]],2,5),"m")</f>
        <v>5</v>
      </c>
      <c r="G750" s="2" t="str">
        <f>TEXT(MID(Sales_Transactions[[#This Row],[Order Date]],2,5),"yyy")</f>
        <v>2009</v>
      </c>
      <c r="H750" s="2" t="str">
        <f>TEXT(MID(Sales_Transactions[[#This Row],[Order Date]],2,5),"yyy/m")</f>
        <v>2009/5</v>
      </c>
      <c r="I750" t="s">
        <v>78</v>
      </c>
      <c r="J750">
        <f t="shared" si="66"/>
        <v>3</v>
      </c>
      <c r="K750" s="2">
        <v>4</v>
      </c>
      <c r="L750" s="3">
        <v>42.58</v>
      </c>
      <c r="M750" s="4">
        <v>0</v>
      </c>
      <c r="N750" s="5" t="s">
        <v>23</v>
      </c>
      <c r="O750" s="3">
        <v>-7.61</v>
      </c>
      <c r="P750" s="3">
        <v>9.27</v>
      </c>
      <c r="Q750" s="3">
        <v>4.3899999999999997</v>
      </c>
      <c r="R750" s="5" t="s">
        <v>1216</v>
      </c>
      <c r="S750" s="5" t="s">
        <v>239</v>
      </c>
      <c r="T750" s="5" t="str">
        <f t="shared" si="67"/>
        <v>Justin Knight</v>
      </c>
      <c r="U750" t="s">
        <v>153</v>
      </c>
      <c r="V750" s="5" t="s">
        <v>47</v>
      </c>
      <c r="W750" s="5" t="s">
        <v>28</v>
      </c>
      <c r="X750" s="5" t="s">
        <v>75</v>
      </c>
      <c r="Y750" s="5" t="s">
        <v>656</v>
      </c>
      <c r="Z750" s="5" t="s">
        <v>84</v>
      </c>
      <c r="AA750" s="4">
        <v>0.38</v>
      </c>
      <c r="AB750" s="1">
        <v>39947</v>
      </c>
      <c r="AC750" s="1">
        <v>22845</v>
      </c>
      <c r="AD750">
        <f t="shared" si="68"/>
        <v>2</v>
      </c>
      <c r="AE750">
        <f t="shared" ca="1" si="69"/>
        <v>62</v>
      </c>
      <c r="AF750" t="str">
        <f t="shared" ca="1" si="70"/>
        <v>18-64</v>
      </c>
      <c r="AG750" s="3">
        <f t="shared" si="71"/>
        <v>3.415</v>
      </c>
      <c r="AH750" t="str">
        <f>_xlfn.IFNA(VLOOKUP(Sales_Transactions[[#This Row],[Order ID]],Returned_Items[#All],2,FALSE),"Not Returned")</f>
        <v>Not Returned</v>
      </c>
    </row>
    <row r="751" spans="1:34" x14ac:dyDescent="0.25">
      <c r="A751">
        <v>2279</v>
      </c>
      <c r="C751" t="s">
        <v>1217</v>
      </c>
      <c r="D751" s="2" t="str">
        <f>TEXT(MID(Sales_Transactions[[#This Row],[Order Date]],2,5),"d/m/yyy")</f>
        <v>22/2/2010</v>
      </c>
      <c r="E751" s="2" t="str">
        <f>TEXT(MID(Sales_Transactions[[#This Row],[Order Date]],2,5),"d")</f>
        <v>22</v>
      </c>
      <c r="F751" s="2" t="str">
        <f>TEXT(MID(Sales_Transactions[[#This Row],[Order Date]],2,5),"m")</f>
        <v>2</v>
      </c>
      <c r="G751" s="2" t="str">
        <f>TEXT(MID(Sales_Transactions[[#This Row],[Order Date]],2,5),"yyy")</f>
        <v>2010</v>
      </c>
      <c r="H751" s="2" t="str">
        <f>TEXT(MID(Sales_Transactions[[#This Row],[Order Date]],2,5),"yyy/m")</f>
        <v>2010/2</v>
      </c>
      <c r="I751" t="s">
        <v>78</v>
      </c>
      <c r="J751">
        <f t="shared" si="66"/>
        <v>3</v>
      </c>
      <c r="K751" s="2">
        <v>49</v>
      </c>
      <c r="L751" s="3">
        <v>4577.18</v>
      </c>
      <c r="M751" s="4">
        <v>0</v>
      </c>
      <c r="N751" s="5" t="s">
        <v>34</v>
      </c>
      <c r="O751" s="3">
        <v>205.83</v>
      </c>
      <c r="P751" s="3">
        <v>90.98</v>
      </c>
      <c r="Q751" s="3">
        <v>30</v>
      </c>
      <c r="R751" s="5" t="s">
        <v>1218</v>
      </c>
      <c r="S751" s="5" t="s">
        <v>1219</v>
      </c>
      <c r="T751" s="5" t="str">
        <f t="shared" si="67"/>
        <v>Rob Haberlin</v>
      </c>
      <c r="U751" t="s">
        <v>153</v>
      </c>
      <c r="V751" s="5" t="s">
        <v>47</v>
      </c>
      <c r="W751" s="5" t="s">
        <v>57</v>
      </c>
      <c r="X751" s="5" t="s">
        <v>154</v>
      </c>
      <c r="Y751" s="5" t="s">
        <v>1220</v>
      </c>
      <c r="Z751" s="5" t="s">
        <v>40</v>
      </c>
      <c r="AA751" s="4">
        <v>0.61</v>
      </c>
      <c r="AB751" s="1">
        <v>40232</v>
      </c>
      <c r="AC751" s="1">
        <v>26920</v>
      </c>
      <c r="AD751">
        <f t="shared" si="68"/>
        <v>1</v>
      </c>
      <c r="AE751">
        <f t="shared" ca="1" si="69"/>
        <v>50</v>
      </c>
      <c r="AF751" t="str">
        <f t="shared" ca="1" si="70"/>
        <v>18-64</v>
      </c>
      <c r="AG751" s="3">
        <f t="shared" si="71"/>
        <v>2.4689795918367348</v>
      </c>
      <c r="AH751" t="str">
        <f>_xlfn.IFNA(VLOOKUP(Sales_Transactions[[#This Row],[Order ID]],Returned_Items[#All],2,FALSE),"Not Returned")</f>
        <v>Not Returned</v>
      </c>
    </row>
    <row r="752" spans="1:34" x14ac:dyDescent="0.25">
      <c r="A752">
        <v>2279</v>
      </c>
      <c r="C752" t="s">
        <v>1217</v>
      </c>
      <c r="D752" s="2" t="str">
        <f>TEXT(MID(Sales_Transactions[[#This Row],[Order Date]],2,5),"d/m/yyy")</f>
        <v>22/2/2010</v>
      </c>
      <c r="E752" s="2" t="str">
        <f>TEXT(MID(Sales_Transactions[[#This Row],[Order Date]],2,5),"d")</f>
        <v>22</v>
      </c>
      <c r="F752" s="2" t="str">
        <f>TEXT(MID(Sales_Transactions[[#This Row],[Order Date]],2,5),"m")</f>
        <v>2</v>
      </c>
      <c r="G752" s="2" t="str">
        <f>TEXT(MID(Sales_Transactions[[#This Row],[Order Date]],2,5),"yyy")</f>
        <v>2010</v>
      </c>
      <c r="H752" s="2" t="str">
        <f>TEXT(MID(Sales_Transactions[[#This Row],[Order Date]],2,5),"yyy/m")</f>
        <v>2010/2</v>
      </c>
      <c r="I752" t="s">
        <v>78</v>
      </c>
      <c r="J752">
        <f t="shared" si="66"/>
        <v>3</v>
      </c>
      <c r="K752" s="2">
        <v>39</v>
      </c>
      <c r="L752" s="3">
        <v>845.9</v>
      </c>
      <c r="M752" s="4">
        <v>0.04</v>
      </c>
      <c r="N752" s="5" t="s">
        <v>23</v>
      </c>
      <c r="O752" s="3">
        <v>52.53</v>
      </c>
      <c r="P752" s="3">
        <v>20.98</v>
      </c>
      <c r="Q752" s="3">
        <v>5.42</v>
      </c>
      <c r="R752" s="5" t="s">
        <v>1218</v>
      </c>
      <c r="S752" s="5" t="s">
        <v>1219</v>
      </c>
      <c r="T752" s="5" t="str">
        <f t="shared" si="67"/>
        <v>Rob Haberlin</v>
      </c>
      <c r="U752" t="s">
        <v>153</v>
      </c>
      <c r="V752" s="5" t="s">
        <v>47</v>
      </c>
      <c r="W752" s="5" t="s">
        <v>28</v>
      </c>
      <c r="X752" s="5" t="s">
        <v>29</v>
      </c>
      <c r="Y752" s="5" t="s">
        <v>1221</v>
      </c>
      <c r="Z752" s="5" t="s">
        <v>43</v>
      </c>
      <c r="AA752" s="4">
        <v>0.66</v>
      </c>
      <c r="AB752" s="1">
        <v>40233</v>
      </c>
      <c r="AC752" s="1">
        <v>26382</v>
      </c>
      <c r="AD752">
        <f t="shared" si="68"/>
        <v>2</v>
      </c>
      <c r="AE752">
        <f t="shared" ca="1" si="69"/>
        <v>52</v>
      </c>
      <c r="AF752" t="str">
        <f t="shared" ca="1" si="70"/>
        <v>18-64</v>
      </c>
      <c r="AG752" s="3">
        <f t="shared" si="71"/>
        <v>0.67670789743589743</v>
      </c>
      <c r="AH752" t="str">
        <f>_xlfn.IFNA(VLOOKUP(Sales_Transactions[[#This Row],[Order ID]],Returned_Items[#All],2,FALSE),"Not Returned")</f>
        <v>Not Returned</v>
      </c>
    </row>
    <row r="753" spans="1:34" x14ac:dyDescent="0.25">
      <c r="A753">
        <v>2465</v>
      </c>
      <c r="C753" t="s">
        <v>1222</v>
      </c>
      <c r="D753" s="2" t="str">
        <f>TEXT(MID(Sales_Transactions[[#This Row],[Order Date]],2,5),"d/m/yyy")</f>
        <v>23/6/2011</v>
      </c>
      <c r="E753" s="2" t="str">
        <f>TEXT(MID(Sales_Transactions[[#This Row],[Order Date]],2,5),"d")</f>
        <v>23</v>
      </c>
      <c r="F753" s="2" t="str">
        <f>TEXT(MID(Sales_Transactions[[#This Row],[Order Date]],2,5),"m")</f>
        <v>6</v>
      </c>
      <c r="G753" s="2" t="str">
        <f>TEXT(MID(Sales_Transactions[[#This Row],[Order Date]],2,5),"yyy")</f>
        <v>2011</v>
      </c>
      <c r="H753" s="2" t="str">
        <f>TEXT(MID(Sales_Transactions[[#This Row],[Order Date]],2,5),"yyy/m")</f>
        <v>2011/6</v>
      </c>
      <c r="I753" t="s">
        <v>101</v>
      </c>
      <c r="J753">
        <f t="shared" si="66"/>
        <v>1</v>
      </c>
      <c r="K753" s="2">
        <v>28</v>
      </c>
      <c r="L753" s="3">
        <v>1082.45</v>
      </c>
      <c r="M753" s="4">
        <v>0.04</v>
      </c>
      <c r="N753" s="5" t="s">
        <v>23</v>
      </c>
      <c r="O753" s="3">
        <v>271.87</v>
      </c>
      <c r="P753" s="3">
        <v>39.479999999999997</v>
      </c>
      <c r="Q753" s="3">
        <v>1.99</v>
      </c>
      <c r="R753" s="5" t="s">
        <v>1218</v>
      </c>
      <c r="S753" s="5" t="s">
        <v>1219</v>
      </c>
      <c r="T753" s="5" t="str">
        <f t="shared" si="67"/>
        <v>Rob Haberlin</v>
      </c>
      <c r="U753" t="s">
        <v>153</v>
      </c>
      <c r="V753" s="5" t="s">
        <v>37</v>
      </c>
      <c r="W753" s="5" t="s">
        <v>48</v>
      </c>
      <c r="X753" s="5" t="s">
        <v>87</v>
      </c>
      <c r="Y753" s="5" t="s">
        <v>241</v>
      </c>
      <c r="Z753" s="5" t="s">
        <v>60</v>
      </c>
      <c r="AA753" s="4">
        <v>0.54</v>
      </c>
      <c r="AB753" s="1">
        <v>40719</v>
      </c>
      <c r="AC753" s="1">
        <v>27227</v>
      </c>
      <c r="AD753">
        <f t="shared" si="68"/>
        <v>2</v>
      </c>
      <c r="AE753">
        <f t="shared" ca="1" si="69"/>
        <v>50</v>
      </c>
      <c r="AF753" t="str">
        <f t="shared" ca="1" si="70"/>
        <v>18-64</v>
      </c>
      <c r="AG753" s="3">
        <f t="shared" si="71"/>
        <v>1.4805074285714286</v>
      </c>
      <c r="AH753" t="str">
        <f>_xlfn.IFNA(VLOOKUP(Sales_Transactions[[#This Row],[Order ID]],Returned_Items[#All],2,FALSE),"Not Returned")</f>
        <v>Not Returned</v>
      </c>
    </row>
    <row r="754" spans="1:34" x14ac:dyDescent="0.25">
      <c r="A754">
        <v>2530</v>
      </c>
      <c r="C754" t="s">
        <v>219</v>
      </c>
      <c r="D754" s="2" t="str">
        <f>TEXT(MID(Sales_Transactions[[#This Row],[Order Date]],2,5),"d/m/yyy")</f>
        <v>20/3/2009</v>
      </c>
      <c r="E754" s="2" t="str">
        <f>TEXT(MID(Sales_Transactions[[#This Row],[Order Date]],2,5),"d")</f>
        <v>20</v>
      </c>
      <c r="F754" s="2" t="str">
        <f>TEXT(MID(Sales_Transactions[[#This Row],[Order Date]],2,5),"m")</f>
        <v>3</v>
      </c>
      <c r="G754" s="2" t="str">
        <f>TEXT(MID(Sales_Transactions[[#This Row],[Order Date]],2,5),"yyy")</f>
        <v>2009</v>
      </c>
      <c r="H754" s="2" t="str">
        <f>TEXT(MID(Sales_Transactions[[#This Row],[Order Date]],2,5),"yyy/m")</f>
        <v>2009/3</v>
      </c>
      <c r="I754" t="s">
        <v>78</v>
      </c>
      <c r="J754">
        <f t="shared" si="66"/>
        <v>3</v>
      </c>
      <c r="K754" s="2">
        <v>9</v>
      </c>
      <c r="L754" s="3">
        <v>23.46</v>
      </c>
      <c r="M754" s="4">
        <v>0.06</v>
      </c>
      <c r="N754" s="5" t="s">
        <v>23</v>
      </c>
      <c r="O754" s="3">
        <v>4.58</v>
      </c>
      <c r="P754" s="3">
        <v>2.61</v>
      </c>
      <c r="Q754" s="3">
        <v>0.5</v>
      </c>
      <c r="R754" s="5" t="s">
        <v>1218</v>
      </c>
      <c r="S754" s="5" t="s">
        <v>1219</v>
      </c>
      <c r="T754" s="5" t="str">
        <f t="shared" si="67"/>
        <v>Rob Haberlin</v>
      </c>
      <c r="U754" t="s">
        <v>153</v>
      </c>
      <c r="V754" s="5" t="s">
        <v>47</v>
      </c>
      <c r="W754" s="5" t="s">
        <v>28</v>
      </c>
      <c r="X754" s="5" t="s">
        <v>115</v>
      </c>
      <c r="Y754" s="5" t="s">
        <v>884</v>
      </c>
      <c r="Z754" s="5" t="s">
        <v>43</v>
      </c>
      <c r="AA754" s="4">
        <v>0.39</v>
      </c>
      <c r="AB754" s="1">
        <v>39894</v>
      </c>
      <c r="AC754" s="1">
        <v>27156</v>
      </c>
      <c r="AD754">
        <f t="shared" si="68"/>
        <v>2</v>
      </c>
      <c r="AE754">
        <f t="shared" ca="1" si="69"/>
        <v>50</v>
      </c>
      <c r="AF754" t="str">
        <f t="shared" ca="1" si="70"/>
        <v>18-64</v>
      </c>
      <c r="AG754" s="3">
        <f t="shared" si="71"/>
        <v>0.34538155555555555</v>
      </c>
      <c r="AH754" t="str">
        <f>_xlfn.IFNA(VLOOKUP(Sales_Transactions[[#This Row],[Order ID]],Returned_Items[#All],2,FALSE),"Not Returned")</f>
        <v>Not Returned</v>
      </c>
    </row>
    <row r="755" spans="1:34" x14ac:dyDescent="0.25">
      <c r="A755">
        <v>2883</v>
      </c>
      <c r="C755" t="s">
        <v>1223</v>
      </c>
      <c r="D755" s="2" t="str">
        <f>TEXT(MID(Sales_Transactions[[#This Row],[Order Date]],2,5),"d/m/yyy")</f>
        <v>22/1/2011</v>
      </c>
      <c r="E755" s="2" t="str">
        <f>TEXT(MID(Sales_Transactions[[#This Row],[Order Date]],2,5),"d")</f>
        <v>22</v>
      </c>
      <c r="F755" s="2" t="str">
        <f>TEXT(MID(Sales_Transactions[[#This Row],[Order Date]],2,5),"m")</f>
        <v>1</v>
      </c>
      <c r="G755" s="2" t="str">
        <f>TEXT(MID(Sales_Transactions[[#This Row],[Order Date]],2,5),"yyy")</f>
        <v>2011</v>
      </c>
      <c r="H755" s="2" t="str">
        <f>TEXT(MID(Sales_Transactions[[#This Row],[Order Date]],2,5),"yyy/m")</f>
        <v>2011/1</v>
      </c>
      <c r="I755" t="s">
        <v>22</v>
      </c>
      <c r="J755">
        <f t="shared" si="66"/>
        <v>2</v>
      </c>
      <c r="K755" s="2">
        <v>34</v>
      </c>
      <c r="L755" s="3">
        <v>2154.34</v>
      </c>
      <c r="M755" s="4">
        <v>0.1</v>
      </c>
      <c r="N755" s="5" t="s">
        <v>23</v>
      </c>
      <c r="O755" s="3">
        <v>177.66</v>
      </c>
      <c r="P755" s="3">
        <v>64.98</v>
      </c>
      <c r="Q755" s="3">
        <v>6.88</v>
      </c>
      <c r="R755" s="5" t="s">
        <v>1218</v>
      </c>
      <c r="S755" s="5" t="s">
        <v>1219</v>
      </c>
      <c r="T755" s="5" t="str">
        <f t="shared" si="67"/>
        <v>Rob Haberlin</v>
      </c>
      <c r="U755" t="s">
        <v>153</v>
      </c>
      <c r="V755" s="5" t="s">
        <v>37</v>
      </c>
      <c r="W755" s="5" t="s">
        <v>28</v>
      </c>
      <c r="X755" s="5" t="s">
        <v>29</v>
      </c>
      <c r="Y755" s="5" t="s">
        <v>865</v>
      </c>
      <c r="Z755" s="5" t="s">
        <v>43</v>
      </c>
      <c r="AA755" s="4">
        <v>0.73</v>
      </c>
      <c r="AB755" s="1">
        <v>40567</v>
      </c>
      <c r="AC755" s="1">
        <v>27106</v>
      </c>
      <c r="AD755">
        <f t="shared" si="68"/>
        <v>2</v>
      </c>
      <c r="AE755">
        <f t="shared" ca="1" si="69"/>
        <v>50</v>
      </c>
      <c r="AF755" t="str">
        <f t="shared" ca="1" si="70"/>
        <v>18-64</v>
      </c>
      <c r="AG755" s="3">
        <f t="shared" si="71"/>
        <v>2.1116182352941175</v>
      </c>
      <c r="AH755" t="str">
        <f>_xlfn.IFNA(VLOOKUP(Sales_Transactions[[#This Row],[Order ID]],Returned_Items[#All],2,FALSE),"Not Returned")</f>
        <v>Not Returned</v>
      </c>
    </row>
    <row r="756" spans="1:34" x14ac:dyDescent="0.25">
      <c r="A756">
        <v>3362</v>
      </c>
      <c r="C756" t="s">
        <v>1224</v>
      </c>
      <c r="D756" s="2" t="str">
        <f>TEXT(MID(Sales_Transactions[[#This Row],[Order Date]],2,5),"d/m/yyy")</f>
        <v>28/7/2011</v>
      </c>
      <c r="E756" s="2" t="str">
        <f>TEXT(MID(Sales_Transactions[[#This Row],[Order Date]],2,5),"d")</f>
        <v>28</v>
      </c>
      <c r="F756" s="2" t="str">
        <f>TEXT(MID(Sales_Transactions[[#This Row],[Order Date]],2,5),"m")</f>
        <v>7</v>
      </c>
      <c r="G756" s="2" t="str">
        <f>TEXT(MID(Sales_Transactions[[#This Row],[Order Date]],2,5),"yyy")</f>
        <v>2011</v>
      </c>
      <c r="H756" s="2" t="str">
        <f>TEXT(MID(Sales_Transactions[[#This Row],[Order Date]],2,5),"yyy/m")</f>
        <v>2011/7</v>
      </c>
      <c r="I756" t="s">
        <v>22</v>
      </c>
      <c r="J756">
        <f t="shared" si="66"/>
        <v>2</v>
      </c>
      <c r="K756" s="2">
        <v>40</v>
      </c>
      <c r="L756" s="3">
        <v>1699.52</v>
      </c>
      <c r="M756" s="4">
        <v>0.04</v>
      </c>
      <c r="N756" s="5" t="s">
        <v>23</v>
      </c>
      <c r="O756" s="3">
        <v>734.75</v>
      </c>
      <c r="P756" s="3">
        <v>40.98</v>
      </c>
      <c r="Q756" s="3">
        <v>1.99</v>
      </c>
      <c r="R756" s="5" t="s">
        <v>1225</v>
      </c>
      <c r="S756" s="5" t="s">
        <v>1226</v>
      </c>
      <c r="T756" s="5" t="str">
        <f t="shared" si="67"/>
        <v>Christina Vanderzanden</v>
      </c>
      <c r="U756" t="s">
        <v>153</v>
      </c>
      <c r="V756" s="5" t="s">
        <v>27</v>
      </c>
      <c r="W756" s="5" t="s">
        <v>48</v>
      </c>
      <c r="X756" s="5" t="s">
        <v>87</v>
      </c>
      <c r="Y756" s="5" t="s">
        <v>1227</v>
      </c>
      <c r="Z756" s="5" t="s">
        <v>60</v>
      </c>
      <c r="AA756" s="4">
        <v>0.44</v>
      </c>
      <c r="AB756" s="1">
        <v>40756</v>
      </c>
      <c r="AC756" s="1">
        <v>27218</v>
      </c>
      <c r="AD756">
        <f t="shared" si="68"/>
        <v>4</v>
      </c>
      <c r="AE756">
        <f t="shared" ca="1" si="69"/>
        <v>50</v>
      </c>
      <c r="AF756" t="str">
        <f t="shared" ca="1" si="70"/>
        <v>18-64</v>
      </c>
      <c r="AG756" s="3">
        <f t="shared" si="71"/>
        <v>1.0738401999999998</v>
      </c>
      <c r="AH756" t="str">
        <f>_xlfn.IFNA(VLOOKUP(Sales_Transactions[[#This Row],[Order ID]],Returned_Items[#All],2,FALSE),"Not Returned")</f>
        <v>Not Returned</v>
      </c>
    </row>
    <row r="757" spans="1:34" x14ac:dyDescent="0.25">
      <c r="A757">
        <v>3362</v>
      </c>
      <c r="C757" t="s">
        <v>1224</v>
      </c>
      <c r="D757" s="2" t="str">
        <f>TEXT(MID(Sales_Transactions[[#This Row],[Order Date]],2,5),"d/m/yyy")</f>
        <v>28/7/2011</v>
      </c>
      <c r="E757" s="2" t="str">
        <f>TEXT(MID(Sales_Transactions[[#This Row],[Order Date]],2,5),"d")</f>
        <v>28</v>
      </c>
      <c r="F757" s="2" t="str">
        <f>TEXT(MID(Sales_Transactions[[#This Row],[Order Date]],2,5),"m")</f>
        <v>7</v>
      </c>
      <c r="G757" s="2" t="str">
        <f>TEXT(MID(Sales_Transactions[[#This Row],[Order Date]],2,5),"yyy")</f>
        <v>2011</v>
      </c>
      <c r="H757" s="2" t="str">
        <f>TEXT(MID(Sales_Transactions[[#This Row],[Order Date]],2,5),"yyy/m")</f>
        <v>2011/7</v>
      </c>
      <c r="I757" t="s">
        <v>22</v>
      </c>
      <c r="J757">
        <f t="shared" si="66"/>
        <v>2</v>
      </c>
      <c r="K757" s="2">
        <v>50</v>
      </c>
      <c r="L757" s="3">
        <v>760.85</v>
      </c>
      <c r="M757" s="4">
        <v>0.03</v>
      </c>
      <c r="N757" s="5" t="s">
        <v>23</v>
      </c>
      <c r="O757" s="3">
        <v>-109.1</v>
      </c>
      <c r="P757" s="3">
        <v>15.14</v>
      </c>
      <c r="Q757" s="3">
        <v>4.53</v>
      </c>
      <c r="R757" s="5" t="s">
        <v>1225</v>
      </c>
      <c r="S757" s="5" t="s">
        <v>1226</v>
      </c>
      <c r="T757" s="5" t="str">
        <f t="shared" si="67"/>
        <v>Christina Vanderzanden</v>
      </c>
      <c r="U757" t="s">
        <v>153</v>
      </c>
      <c r="V757" s="5" t="s">
        <v>27</v>
      </c>
      <c r="W757" s="5" t="s">
        <v>28</v>
      </c>
      <c r="X757" s="5" t="s">
        <v>29</v>
      </c>
      <c r="Y757" s="5" t="s">
        <v>1228</v>
      </c>
      <c r="Z757" s="5" t="s">
        <v>43</v>
      </c>
      <c r="AA757" s="4">
        <v>0.81</v>
      </c>
      <c r="AB757" s="1">
        <v>40761</v>
      </c>
      <c r="AC757" s="1">
        <v>26434</v>
      </c>
      <c r="AD757">
        <f t="shared" si="68"/>
        <v>9</v>
      </c>
      <c r="AE757">
        <f t="shared" ca="1" si="69"/>
        <v>52</v>
      </c>
      <c r="AF757" t="str">
        <f t="shared" ca="1" si="70"/>
        <v>18-64</v>
      </c>
      <c r="AG757" s="3">
        <f t="shared" si="71"/>
        <v>0.39330916000000005</v>
      </c>
      <c r="AH757" t="str">
        <f>_xlfn.IFNA(VLOOKUP(Sales_Transactions[[#This Row],[Order ID]],Returned_Items[#All],2,FALSE),"Not Returned")</f>
        <v>Not Returned</v>
      </c>
    </row>
    <row r="758" spans="1:34" x14ac:dyDescent="0.25">
      <c r="A758">
        <v>5318</v>
      </c>
      <c r="C758" t="s">
        <v>1229</v>
      </c>
      <c r="D758" s="2" t="str">
        <f>TEXT(MID(Sales_Transactions[[#This Row],[Order Date]],2,5),"d/m/yyy")</f>
        <v>3/4/2010</v>
      </c>
      <c r="E758" s="2" t="str">
        <f>TEXT(MID(Sales_Transactions[[#This Row],[Order Date]],2,5),"d")</f>
        <v>3</v>
      </c>
      <c r="F758" s="2" t="str">
        <f>TEXT(MID(Sales_Transactions[[#This Row],[Order Date]],2,5),"m")</f>
        <v>4</v>
      </c>
      <c r="G758" s="2" t="str">
        <f>TEXT(MID(Sales_Transactions[[#This Row],[Order Date]],2,5),"yyy")</f>
        <v>2010</v>
      </c>
      <c r="H758" s="2" t="str">
        <f>TEXT(MID(Sales_Transactions[[#This Row],[Order Date]],2,5),"yyy/m")</f>
        <v>2010/4</v>
      </c>
      <c r="I758" t="s">
        <v>33</v>
      </c>
      <c r="J758">
        <f t="shared" si="66"/>
        <v>4</v>
      </c>
      <c r="K758" s="2">
        <v>8</v>
      </c>
      <c r="L758" s="3">
        <v>1042.25</v>
      </c>
      <c r="M758" s="4">
        <v>0.08</v>
      </c>
      <c r="N758" s="5" t="s">
        <v>23</v>
      </c>
      <c r="O758" s="3">
        <v>195.16</v>
      </c>
      <c r="P758" s="3">
        <v>131.12</v>
      </c>
      <c r="Q758" s="3">
        <v>0.99</v>
      </c>
      <c r="R758" s="5" t="s">
        <v>1211</v>
      </c>
      <c r="S758" s="5" t="s">
        <v>1212</v>
      </c>
      <c r="T758" s="5" t="str">
        <f t="shared" si="67"/>
        <v>Matt Collins</v>
      </c>
      <c r="U758" t="s">
        <v>153</v>
      </c>
      <c r="V758" s="5" t="s">
        <v>37</v>
      </c>
      <c r="W758" s="5" t="s">
        <v>28</v>
      </c>
      <c r="X758" s="5" t="s">
        <v>38</v>
      </c>
      <c r="Y758" s="5" t="s">
        <v>1230</v>
      </c>
      <c r="Z758" s="5" t="s">
        <v>43</v>
      </c>
      <c r="AA758" s="4">
        <v>0.55000000000000004</v>
      </c>
      <c r="AB758" s="1">
        <v>40273</v>
      </c>
      <c r="AC758" s="1">
        <v>26555</v>
      </c>
      <c r="AD758">
        <f t="shared" si="68"/>
        <v>2</v>
      </c>
      <c r="AE758">
        <f t="shared" ca="1" si="69"/>
        <v>51</v>
      </c>
      <c r="AF758" t="str">
        <f t="shared" ca="1" si="70"/>
        <v>18-64</v>
      </c>
      <c r="AG758" s="3">
        <f t="shared" si="71"/>
        <v>16.500638000000002</v>
      </c>
      <c r="AH758" t="str">
        <f>_xlfn.IFNA(VLOOKUP(Sales_Transactions[[#This Row],[Order ID]],Returned_Items[#All],2,FALSE),"Not Returned")</f>
        <v>Not Returned</v>
      </c>
    </row>
    <row r="759" spans="1:34" x14ac:dyDescent="0.25">
      <c r="A759">
        <v>5318</v>
      </c>
      <c r="C759" t="s">
        <v>1229</v>
      </c>
      <c r="D759" s="2" t="str">
        <f>TEXT(MID(Sales_Transactions[[#This Row],[Order Date]],2,5),"d/m/yyy")</f>
        <v>3/4/2010</v>
      </c>
      <c r="E759" s="2" t="str">
        <f>TEXT(MID(Sales_Transactions[[#This Row],[Order Date]],2,5),"d")</f>
        <v>3</v>
      </c>
      <c r="F759" s="2" t="str">
        <f>TEXT(MID(Sales_Transactions[[#This Row],[Order Date]],2,5),"m")</f>
        <v>4</v>
      </c>
      <c r="G759" s="2" t="str">
        <f>TEXT(MID(Sales_Transactions[[#This Row],[Order Date]],2,5),"yyy")</f>
        <v>2010</v>
      </c>
      <c r="H759" s="2" t="str">
        <f>TEXT(MID(Sales_Transactions[[#This Row],[Order Date]],2,5),"yyy/m")</f>
        <v>2010/4</v>
      </c>
      <c r="I759" t="s">
        <v>33</v>
      </c>
      <c r="J759">
        <f t="shared" si="66"/>
        <v>4</v>
      </c>
      <c r="K759" s="2">
        <v>29</v>
      </c>
      <c r="L759" s="3">
        <v>5010.7415000000001</v>
      </c>
      <c r="M759" s="4">
        <v>0.03</v>
      </c>
      <c r="N759" s="5" t="s">
        <v>67</v>
      </c>
      <c r="O759" s="3">
        <v>1196.3699999999999</v>
      </c>
      <c r="P759" s="3">
        <v>200.99</v>
      </c>
      <c r="Q759" s="3">
        <v>4.2</v>
      </c>
      <c r="R759" s="5" t="s">
        <v>1211</v>
      </c>
      <c r="S759" s="5" t="s">
        <v>1212</v>
      </c>
      <c r="T759" s="5" t="str">
        <f t="shared" si="67"/>
        <v>Matt Collins</v>
      </c>
      <c r="U759" t="s">
        <v>153</v>
      </c>
      <c r="V759" s="5" t="s">
        <v>37</v>
      </c>
      <c r="W759" s="5" t="s">
        <v>48</v>
      </c>
      <c r="X759" s="5" t="s">
        <v>49</v>
      </c>
      <c r="Y759" s="5" t="s">
        <v>759</v>
      </c>
      <c r="Z759" s="5" t="s">
        <v>43</v>
      </c>
      <c r="AA759" s="4">
        <v>0.59</v>
      </c>
      <c r="AB759" s="1">
        <v>40272</v>
      </c>
      <c r="AC759" s="1">
        <v>26433</v>
      </c>
      <c r="AD759">
        <f t="shared" si="68"/>
        <v>1</v>
      </c>
      <c r="AE759">
        <f t="shared" ca="1" si="69"/>
        <v>52</v>
      </c>
      <c r="AF759" t="str">
        <f t="shared" ca="1" si="70"/>
        <v>18-64</v>
      </c>
      <c r="AG759" s="3">
        <f t="shared" si="71"/>
        <v>7.0734380344827592</v>
      </c>
      <c r="AH759" t="str">
        <f>_xlfn.IFNA(VLOOKUP(Sales_Transactions[[#This Row],[Order ID]],Returned_Items[#All],2,FALSE),"Not Returned")</f>
        <v>Not Returned</v>
      </c>
    </row>
    <row r="760" spans="1:34" x14ac:dyDescent="0.25">
      <c r="A760">
        <v>5988</v>
      </c>
      <c r="C760" t="s">
        <v>1231</v>
      </c>
      <c r="D760" s="2" t="str">
        <f>TEXT(MID(Sales_Transactions[[#This Row],[Order Date]],2,5),"d/m/yyy")</f>
        <v>21/11/2010</v>
      </c>
      <c r="E760" s="2" t="str">
        <f>TEXT(MID(Sales_Transactions[[#This Row],[Order Date]],2,5),"d")</f>
        <v>21</v>
      </c>
      <c r="F760" s="2" t="str">
        <f>TEXT(MID(Sales_Transactions[[#This Row],[Order Date]],2,5),"m")</f>
        <v>11</v>
      </c>
      <c r="G760" s="2" t="str">
        <f>TEXT(MID(Sales_Transactions[[#This Row],[Order Date]],2,5),"yyy")</f>
        <v>2010</v>
      </c>
      <c r="H760" s="2" t="str">
        <f>TEXT(MID(Sales_Transactions[[#This Row],[Order Date]],2,5),"yyy/m")</f>
        <v>2010/11</v>
      </c>
      <c r="I760" t="s">
        <v>52</v>
      </c>
      <c r="J760">
        <f t="shared" si="66"/>
        <v>1</v>
      </c>
      <c r="K760" s="2">
        <v>40</v>
      </c>
      <c r="L760" s="3">
        <v>19109.61</v>
      </c>
      <c r="M760" s="4">
        <v>0.1</v>
      </c>
      <c r="N760" s="5" t="s">
        <v>67</v>
      </c>
      <c r="O760" s="3">
        <v>-379.29</v>
      </c>
      <c r="P760" s="3">
        <v>499.99</v>
      </c>
      <c r="Q760" s="3">
        <v>24.49</v>
      </c>
      <c r="R760" s="5" t="s">
        <v>1208</v>
      </c>
      <c r="S760" s="5" t="s">
        <v>1209</v>
      </c>
      <c r="T760" s="5" t="str">
        <f t="shared" si="67"/>
        <v>Sanjit Chand</v>
      </c>
      <c r="U760" t="s">
        <v>153</v>
      </c>
      <c r="V760" s="5" t="s">
        <v>74</v>
      </c>
      <c r="W760" s="5" t="s">
        <v>48</v>
      </c>
      <c r="X760" s="5" t="s">
        <v>131</v>
      </c>
      <c r="Y760" s="5" t="s">
        <v>337</v>
      </c>
      <c r="Z760" s="5" t="s">
        <v>31</v>
      </c>
      <c r="AA760" s="4">
        <v>0.36</v>
      </c>
      <c r="AB760" s="1">
        <v>40504</v>
      </c>
      <c r="AC760" s="1">
        <v>26655</v>
      </c>
      <c r="AD760">
        <f t="shared" si="68"/>
        <v>1</v>
      </c>
      <c r="AE760">
        <f t="shared" ca="1" si="69"/>
        <v>51</v>
      </c>
      <c r="AF760" t="str">
        <f t="shared" ca="1" si="70"/>
        <v>18-64</v>
      </c>
      <c r="AG760" s="3">
        <f t="shared" si="71"/>
        <v>13.09950025</v>
      </c>
      <c r="AH760" t="str">
        <f>_xlfn.IFNA(VLOOKUP(Sales_Transactions[[#This Row],[Order ID]],Returned_Items[#All],2,FALSE),"Not Returned")</f>
        <v>Not Returned</v>
      </c>
    </row>
    <row r="761" spans="1:34" x14ac:dyDescent="0.25">
      <c r="A761">
        <v>6115</v>
      </c>
      <c r="C761" t="s">
        <v>1078</v>
      </c>
      <c r="D761" s="2" t="str">
        <f>TEXT(MID(Sales_Transactions[[#This Row],[Order Date]],2,5),"d/m/yyy")</f>
        <v>11/9/2010</v>
      </c>
      <c r="E761" s="2" t="str">
        <f>TEXT(MID(Sales_Transactions[[#This Row],[Order Date]],2,5),"d")</f>
        <v>11</v>
      </c>
      <c r="F761" s="2" t="str">
        <f>TEXT(MID(Sales_Transactions[[#This Row],[Order Date]],2,5),"m")</f>
        <v>9</v>
      </c>
      <c r="G761" s="2" t="str">
        <f>TEXT(MID(Sales_Transactions[[#This Row],[Order Date]],2,5),"yyy")</f>
        <v>2010</v>
      </c>
      <c r="H761" s="2" t="str">
        <f>TEXT(MID(Sales_Transactions[[#This Row],[Order Date]],2,5),"yyy/m")</f>
        <v>2010/9</v>
      </c>
      <c r="I761" t="s">
        <v>78</v>
      </c>
      <c r="J761">
        <f t="shared" si="66"/>
        <v>3</v>
      </c>
      <c r="K761" s="2">
        <v>25</v>
      </c>
      <c r="L761" s="3">
        <v>409.08</v>
      </c>
      <c r="M761" s="4">
        <v>0.1</v>
      </c>
      <c r="N761" s="5" t="s">
        <v>23</v>
      </c>
      <c r="O761" s="3">
        <v>78.86</v>
      </c>
      <c r="P761" s="3">
        <v>17.78</v>
      </c>
      <c r="Q761" s="3">
        <v>5.03</v>
      </c>
      <c r="R761" s="5" t="s">
        <v>1211</v>
      </c>
      <c r="S761" s="5" t="s">
        <v>1212</v>
      </c>
      <c r="T761" s="5" t="str">
        <f t="shared" si="67"/>
        <v>Matt Collins</v>
      </c>
      <c r="U761" t="s">
        <v>153</v>
      </c>
      <c r="V761" s="5" t="s">
        <v>37</v>
      </c>
      <c r="W761" s="5" t="s">
        <v>57</v>
      </c>
      <c r="X761" s="5" t="s">
        <v>58</v>
      </c>
      <c r="Y761" s="5" t="s">
        <v>1232</v>
      </c>
      <c r="Z761" s="5" t="s">
        <v>43</v>
      </c>
      <c r="AA761" s="4">
        <v>0.54</v>
      </c>
      <c r="AB761" s="1">
        <v>40433</v>
      </c>
      <c r="AC761" s="1">
        <v>26990</v>
      </c>
      <c r="AD761">
        <f t="shared" si="68"/>
        <v>1</v>
      </c>
      <c r="AE761">
        <f t="shared" ca="1" si="69"/>
        <v>50</v>
      </c>
      <c r="AF761" t="str">
        <f t="shared" ca="1" si="70"/>
        <v>18-64</v>
      </c>
      <c r="AG761" s="3">
        <f t="shared" si="71"/>
        <v>0.91168880000000019</v>
      </c>
      <c r="AH761" t="str">
        <f>_xlfn.IFNA(VLOOKUP(Sales_Transactions[[#This Row],[Order ID]],Returned_Items[#All],2,FALSE),"Not Returned")</f>
        <v>Not Returned</v>
      </c>
    </row>
    <row r="762" spans="1:34" x14ac:dyDescent="0.25">
      <c r="A762">
        <v>6337</v>
      </c>
      <c r="C762" t="s">
        <v>183</v>
      </c>
      <c r="D762" s="2" t="str">
        <f>TEXT(MID(Sales_Transactions[[#This Row],[Order Date]],2,5),"d/m/yyy")</f>
        <v>31/8/2011</v>
      </c>
      <c r="E762" s="2" t="str">
        <f>TEXT(MID(Sales_Transactions[[#This Row],[Order Date]],2,5),"d")</f>
        <v>31</v>
      </c>
      <c r="F762" s="2" t="str">
        <f>TEXT(MID(Sales_Transactions[[#This Row],[Order Date]],2,5),"m")</f>
        <v>8</v>
      </c>
      <c r="G762" s="2" t="str">
        <f>TEXT(MID(Sales_Transactions[[#This Row],[Order Date]],2,5),"yyy")</f>
        <v>2011</v>
      </c>
      <c r="H762" s="2" t="str">
        <f>TEXT(MID(Sales_Transactions[[#This Row],[Order Date]],2,5),"yyy/m")</f>
        <v>2011/8</v>
      </c>
      <c r="I762" t="s">
        <v>52</v>
      </c>
      <c r="J762">
        <f t="shared" si="66"/>
        <v>1</v>
      </c>
      <c r="K762" s="2">
        <v>48</v>
      </c>
      <c r="L762" s="3">
        <v>3397.72</v>
      </c>
      <c r="M762" s="4">
        <v>0.01</v>
      </c>
      <c r="N762" s="5" t="s">
        <v>23</v>
      </c>
      <c r="O762" s="3">
        <v>-912.08</v>
      </c>
      <c r="P762" s="3">
        <v>70.709999999999994</v>
      </c>
      <c r="Q762" s="3">
        <v>37.58</v>
      </c>
      <c r="R762" s="5" t="s">
        <v>1216</v>
      </c>
      <c r="S762" s="5" t="s">
        <v>239</v>
      </c>
      <c r="T762" s="5" t="str">
        <f t="shared" si="67"/>
        <v>Justin Knight</v>
      </c>
      <c r="U762" t="s">
        <v>153</v>
      </c>
      <c r="V762" s="5" t="s">
        <v>47</v>
      </c>
      <c r="W762" s="5" t="s">
        <v>57</v>
      </c>
      <c r="X762" s="5" t="s">
        <v>58</v>
      </c>
      <c r="Y762" s="5" t="s">
        <v>1233</v>
      </c>
      <c r="Z762" s="5" t="s">
        <v>84</v>
      </c>
      <c r="AA762" s="4">
        <v>0.78</v>
      </c>
      <c r="AB762" s="1">
        <v>40788</v>
      </c>
      <c r="AC762" s="1">
        <v>26233</v>
      </c>
      <c r="AD762">
        <f t="shared" si="68"/>
        <v>2</v>
      </c>
      <c r="AE762">
        <f t="shared" ca="1" si="69"/>
        <v>52</v>
      </c>
      <c r="AF762" t="str">
        <f t="shared" ca="1" si="70"/>
        <v>18-64</v>
      </c>
      <c r="AG762" s="3">
        <f t="shared" si="71"/>
        <v>2.2558943541666667</v>
      </c>
      <c r="AH762" t="str">
        <f>_xlfn.IFNA(VLOOKUP(Sales_Transactions[[#This Row],[Order ID]],Returned_Items[#All],2,FALSE),"Not Returned")</f>
        <v>Not Returned</v>
      </c>
    </row>
    <row r="763" spans="1:34" x14ac:dyDescent="0.25">
      <c r="A763">
        <v>6337</v>
      </c>
      <c r="C763" t="s">
        <v>183</v>
      </c>
      <c r="D763" s="2" t="str">
        <f>TEXT(MID(Sales_Transactions[[#This Row],[Order Date]],2,5),"d/m/yyy")</f>
        <v>31/8/2011</v>
      </c>
      <c r="E763" s="2" t="str">
        <f>TEXT(MID(Sales_Transactions[[#This Row],[Order Date]],2,5),"d")</f>
        <v>31</v>
      </c>
      <c r="F763" s="2" t="str">
        <f>TEXT(MID(Sales_Transactions[[#This Row],[Order Date]],2,5),"m")</f>
        <v>8</v>
      </c>
      <c r="G763" s="2" t="str">
        <f>TEXT(MID(Sales_Transactions[[#This Row],[Order Date]],2,5),"yyy")</f>
        <v>2011</v>
      </c>
      <c r="H763" s="2" t="str">
        <f>TEXT(MID(Sales_Transactions[[#This Row],[Order Date]],2,5),"yyy/m")</f>
        <v>2011/8</v>
      </c>
      <c r="I763" t="s">
        <v>52</v>
      </c>
      <c r="J763">
        <f t="shared" si="66"/>
        <v>1</v>
      </c>
      <c r="K763" s="2">
        <v>1</v>
      </c>
      <c r="L763" s="3">
        <v>449.42</v>
      </c>
      <c r="M763" s="4">
        <v>7.0000000000000007E-2</v>
      </c>
      <c r="N763" s="5" t="s">
        <v>34</v>
      </c>
      <c r="O763" s="3">
        <v>-261.61</v>
      </c>
      <c r="P763" s="3">
        <v>376.13</v>
      </c>
      <c r="Q763" s="3">
        <v>85.63</v>
      </c>
      <c r="R763" s="5" t="s">
        <v>1216</v>
      </c>
      <c r="S763" s="5" t="s">
        <v>239</v>
      </c>
      <c r="T763" s="5" t="str">
        <f t="shared" si="67"/>
        <v>Justin Knight</v>
      </c>
      <c r="U763" t="s">
        <v>153</v>
      </c>
      <c r="V763" s="5" t="s">
        <v>47</v>
      </c>
      <c r="W763" s="5" t="s">
        <v>57</v>
      </c>
      <c r="X763" s="5" t="s">
        <v>107</v>
      </c>
      <c r="Y763" s="5" t="s">
        <v>1234</v>
      </c>
      <c r="Z763" s="5" t="s">
        <v>106</v>
      </c>
      <c r="AA763" s="4">
        <v>0.74</v>
      </c>
      <c r="AB763" s="1">
        <v>40787</v>
      </c>
      <c r="AC763" s="1">
        <v>26042</v>
      </c>
      <c r="AD763">
        <f t="shared" si="68"/>
        <v>1</v>
      </c>
      <c r="AE763">
        <f t="shared" ca="1" si="69"/>
        <v>53</v>
      </c>
      <c r="AF763" t="str">
        <f t="shared" ca="1" si="70"/>
        <v>18-64</v>
      </c>
      <c r="AG763" s="3">
        <f t="shared" si="71"/>
        <v>461.49670900000001</v>
      </c>
      <c r="AH763" t="str">
        <f>_xlfn.IFNA(VLOOKUP(Sales_Transactions[[#This Row],[Order ID]],Returned_Items[#All],2,FALSE),"Not Returned")</f>
        <v>Not Returned</v>
      </c>
    </row>
    <row r="764" spans="1:34" x14ac:dyDescent="0.25">
      <c r="A764">
        <v>6434</v>
      </c>
      <c r="C764" t="s">
        <v>428</v>
      </c>
      <c r="D764" s="2" t="str">
        <f>TEXT(MID(Sales_Transactions[[#This Row],[Order Date]],2,5),"d/m/yyy")</f>
        <v>7/6/2009</v>
      </c>
      <c r="E764" s="2" t="str">
        <f>TEXT(MID(Sales_Transactions[[#This Row],[Order Date]],2,5),"d")</f>
        <v>7</v>
      </c>
      <c r="F764" s="2" t="str">
        <f>TEXT(MID(Sales_Transactions[[#This Row],[Order Date]],2,5),"m")</f>
        <v>6</v>
      </c>
      <c r="G764" s="2" t="str">
        <f>TEXT(MID(Sales_Transactions[[#This Row],[Order Date]],2,5),"yyy")</f>
        <v>2009</v>
      </c>
      <c r="H764" s="2" t="str">
        <f>TEXT(MID(Sales_Transactions[[#This Row],[Order Date]],2,5),"yyy/m")</f>
        <v>2009/6</v>
      </c>
      <c r="I764" t="s">
        <v>33</v>
      </c>
      <c r="J764">
        <f t="shared" si="66"/>
        <v>4</v>
      </c>
      <c r="K764" s="2">
        <v>13</v>
      </c>
      <c r="L764" s="3">
        <v>59.58</v>
      </c>
      <c r="M764" s="4">
        <v>7.0000000000000007E-2</v>
      </c>
      <c r="N764" s="5" t="s">
        <v>23</v>
      </c>
      <c r="O764" s="3">
        <v>14.49</v>
      </c>
      <c r="P764" s="3">
        <v>4.76</v>
      </c>
      <c r="Q764" s="3">
        <v>0.88</v>
      </c>
      <c r="R764" s="5" t="s">
        <v>1218</v>
      </c>
      <c r="S764" s="5" t="s">
        <v>1219</v>
      </c>
      <c r="T764" s="5" t="str">
        <f t="shared" si="67"/>
        <v>Rob Haberlin</v>
      </c>
      <c r="U764" t="s">
        <v>153</v>
      </c>
      <c r="V764" s="5" t="s">
        <v>47</v>
      </c>
      <c r="W764" s="5" t="s">
        <v>28</v>
      </c>
      <c r="X764" s="5" t="s">
        <v>75</v>
      </c>
      <c r="Y764" s="5" t="s">
        <v>1235</v>
      </c>
      <c r="Z764" s="5" t="s">
        <v>84</v>
      </c>
      <c r="AA764" s="4">
        <v>0.39</v>
      </c>
      <c r="AB764" s="1">
        <v>39971</v>
      </c>
      <c r="AC764" s="1">
        <v>26169</v>
      </c>
      <c r="AD764">
        <f t="shared" si="68"/>
        <v>0</v>
      </c>
      <c r="AE764">
        <f t="shared" ca="1" si="69"/>
        <v>52</v>
      </c>
      <c r="AF764" t="str">
        <f t="shared" ca="1" si="70"/>
        <v>18-64</v>
      </c>
      <c r="AG764" s="3">
        <f t="shared" si="71"/>
        <v>0.4335898461538461</v>
      </c>
      <c r="AH764" t="str">
        <f>_xlfn.IFNA(VLOOKUP(Sales_Transactions[[#This Row],[Order ID]],Returned_Items[#All],2,FALSE),"Not Returned")</f>
        <v>Not Returned</v>
      </c>
    </row>
    <row r="765" spans="1:34" x14ac:dyDescent="0.25">
      <c r="A765">
        <v>7136</v>
      </c>
      <c r="C765" t="s">
        <v>1236</v>
      </c>
      <c r="D765" s="2" t="str">
        <f>TEXT(MID(Sales_Transactions[[#This Row],[Order Date]],2,5),"d/m/yyy")</f>
        <v>22/3/2009</v>
      </c>
      <c r="E765" s="2" t="str">
        <f>TEXT(MID(Sales_Transactions[[#This Row],[Order Date]],2,5),"d")</f>
        <v>22</v>
      </c>
      <c r="F765" s="2" t="str">
        <f>TEXT(MID(Sales_Transactions[[#This Row],[Order Date]],2,5),"m")</f>
        <v>3</v>
      </c>
      <c r="G765" s="2" t="str">
        <f>TEXT(MID(Sales_Transactions[[#This Row],[Order Date]],2,5),"yyy")</f>
        <v>2009</v>
      </c>
      <c r="H765" s="2" t="str">
        <f>TEXT(MID(Sales_Transactions[[#This Row],[Order Date]],2,5),"yyy/m")</f>
        <v>2009/3</v>
      </c>
      <c r="I765" t="s">
        <v>33</v>
      </c>
      <c r="J765">
        <f t="shared" si="66"/>
        <v>4</v>
      </c>
      <c r="K765" s="2">
        <v>17</v>
      </c>
      <c r="L765" s="3">
        <v>642.9</v>
      </c>
      <c r="M765" s="4">
        <v>7.0000000000000007E-2</v>
      </c>
      <c r="N765" s="5" t="s">
        <v>23</v>
      </c>
      <c r="O765" s="3">
        <v>88.72</v>
      </c>
      <c r="P765" s="3">
        <v>39.479999999999997</v>
      </c>
      <c r="Q765" s="3">
        <v>1.99</v>
      </c>
      <c r="R765" s="5" t="s">
        <v>1237</v>
      </c>
      <c r="S765" s="5" t="s">
        <v>1238</v>
      </c>
      <c r="T765" s="5" t="str">
        <f t="shared" si="67"/>
        <v>Lena Cacioppo</v>
      </c>
      <c r="U765" t="s">
        <v>153</v>
      </c>
      <c r="V765" s="5" t="s">
        <v>74</v>
      </c>
      <c r="W765" s="5" t="s">
        <v>48</v>
      </c>
      <c r="X765" s="5" t="s">
        <v>87</v>
      </c>
      <c r="Y765" s="5" t="s">
        <v>241</v>
      </c>
      <c r="Z765" s="5" t="s">
        <v>60</v>
      </c>
      <c r="AA765" s="4">
        <v>0.54</v>
      </c>
      <c r="AB765" s="1">
        <v>39896</v>
      </c>
      <c r="AC765" s="1">
        <v>25975</v>
      </c>
      <c r="AD765">
        <f t="shared" si="68"/>
        <v>2</v>
      </c>
      <c r="AE765">
        <f t="shared" ca="1" si="69"/>
        <v>53</v>
      </c>
      <c r="AF765" t="str">
        <f t="shared" ca="1" si="70"/>
        <v>18-64</v>
      </c>
      <c r="AG765" s="3">
        <f t="shared" si="71"/>
        <v>2.4377861176470588</v>
      </c>
      <c r="AH765" t="str">
        <f>_xlfn.IFNA(VLOOKUP(Sales_Transactions[[#This Row],[Order ID]],Returned_Items[#All],2,FALSE),"Not Returned")</f>
        <v>Not Returned</v>
      </c>
    </row>
    <row r="766" spans="1:34" x14ac:dyDescent="0.25">
      <c r="A766">
        <v>7136</v>
      </c>
      <c r="C766" t="s">
        <v>1236</v>
      </c>
      <c r="D766" s="2" t="str">
        <f>TEXT(MID(Sales_Transactions[[#This Row],[Order Date]],2,5),"d/m/yyy")</f>
        <v>22/3/2009</v>
      </c>
      <c r="E766" s="2" t="str">
        <f>TEXT(MID(Sales_Transactions[[#This Row],[Order Date]],2,5),"d")</f>
        <v>22</v>
      </c>
      <c r="F766" s="2" t="str">
        <f>TEXT(MID(Sales_Transactions[[#This Row],[Order Date]],2,5),"m")</f>
        <v>3</v>
      </c>
      <c r="G766" s="2" t="str">
        <f>TEXT(MID(Sales_Transactions[[#This Row],[Order Date]],2,5),"yyy")</f>
        <v>2009</v>
      </c>
      <c r="H766" s="2" t="str">
        <f>TEXT(MID(Sales_Transactions[[#This Row],[Order Date]],2,5),"yyy/m")</f>
        <v>2009/3</v>
      </c>
      <c r="I766" t="s">
        <v>33</v>
      </c>
      <c r="J766">
        <f t="shared" si="66"/>
        <v>4</v>
      </c>
      <c r="K766" s="2">
        <v>9</v>
      </c>
      <c r="L766" s="3">
        <v>47.28</v>
      </c>
      <c r="M766" s="4">
        <v>0</v>
      </c>
      <c r="N766" s="5" t="s">
        <v>23</v>
      </c>
      <c r="O766" s="3">
        <v>17.05</v>
      </c>
      <c r="P766" s="3">
        <v>4.91</v>
      </c>
      <c r="Q766" s="3">
        <v>0.5</v>
      </c>
      <c r="R766" s="5" t="s">
        <v>1237</v>
      </c>
      <c r="S766" s="5" t="s">
        <v>1238</v>
      </c>
      <c r="T766" s="5" t="str">
        <f t="shared" si="67"/>
        <v>Lena Cacioppo</v>
      </c>
      <c r="U766" t="s">
        <v>153</v>
      </c>
      <c r="V766" s="5" t="s">
        <v>74</v>
      </c>
      <c r="W766" s="5" t="s">
        <v>28</v>
      </c>
      <c r="X766" s="5" t="s">
        <v>115</v>
      </c>
      <c r="Y766" s="5" t="s">
        <v>852</v>
      </c>
      <c r="Z766" s="5" t="s">
        <v>43</v>
      </c>
      <c r="AA766" s="4">
        <v>0.36</v>
      </c>
      <c r="AB766" s="1">
        <v>39896</v>
      </c>
      <c r="AC766" s="1">
        <v>26131</v>
      </c>
      <c r="AD766">
        <f t="shared" si="68"/>
        <v>2</v>
      </c>
      <c r="AE766">
        <f t="shared" ca="1" si="69"/>
        <v>53</v>
      </c>
      <c r="AF766" t="str">
        <f t="shared" ca="1" si="70"/>
        <v>18-64</v>
      </c>
      <c r="AG766" s="3">
        <f t="shared" si="71"/>
        <v>0.60111111111111115</v>
      </c>
      <c r="AH766" t="str">
        <f>_xlfn.IFNA(VLOOKUP(Sales_Transactions[[#This Row],[Order ID]],Returned_Items[#All],2,FALSE),"Not Returned")</f>
        <v>Not Returned</v>
      </c>
    </row>
    <row r="767" spans="1:34" x14ac:dyDescent="0.25">
      <c r="A767">
        <v>7489</v>
      </c>
      <c r="C767" t="s">
        <v>402</v>
      </c>
      <c r="D767" s="2" t="str">
        <f>TEXT(MID(Sales_Transactions[[#This Row],[Order Date]],2,5),"d/m/yyy")</f>
        <v>30/9/2010</v>
      </c>
      <c r="E767" s="2" t="str">
        <f>TEXT(MID(Sales_Transactions[[#This Row],[Order Date]],2,5),"d")</f>
        <v>30</v>
      </c>
      <c r="F767" s="2" t="str">
        <f>TEXT(MID(Sales_Transactions[[#This Row],[Order Date]],2,5),"m")</f>
        <v>9</v>
      </c>
      <c r="G767" s="2" t="str">
        <f>TEXT(MID(Sales_Transactions[[#This Row],[Order Date]],2,5),"yyy")</f>
        <v>2010</v>
      </c>
      <c r="H767" s="2" t="str">
        <f>TEXT(MID(Sales_Transactions[[#This Row],[Order Date]],2,5),"yyy/m")</f>
        <v>2010/9</v>
      </c>
      <c r="I767" t="s">
        <v>101</v>
      </c>
      <c r="J767">
        <f t="shared" si="66"/>
        <v>1</v>
      </c>
      <c r="K767" s="2">
        <v>38</v>
      </c>
      <c r="L767" s="3">
        <v>6900.13</v>
      </c>
      <c r="M767" s="4">
        <v>0.01</v>
      </c>
      <c r="N767" s="5" t="s">
        <v>34</v>
      </c>
      <c r="O767" s="3">
        <v>552.97</v>
      </c>
      <c r="P767" s="3">
        <v>180.98</v>
      </c>
      <c r="Q767" s="3">
        <v>23.58</v>
      </c>
      <c r="R767" s="5" t="s">
        <v>1239</v>
      </c>
      <c r="S767" s="5" t="s">
        <v>1240</v>
      </c>
      <c r="T767" s="5" t="str">
        <f t="shared" si="67"/>
        <v>Kimberly Carter</v>
      </c>
      <c r="U767" t="s">
        <v>153</v>
      </c>
      <c r="V767" s="5" t="s">
        <v>74</v>
      </c>
      <c r="W767" s="5" t="s">
        <v>57</v>
      </c>
      <c r="X767" s="5" t="s">
        <v>104</v>
      </c>
      <c r="Y767" s="5" t="s">
        <v>1241</v>
      </c>
      <c r="Z767" s="5" t="s">
        <v>106</v>
      </c>
      <c r="AA767" s="4">
        <v>0.74</v>
      </c>
      <c r="AB767" s="1">
        <v>40454</v>
      </c>
      <c r="AC767" s="1">
        <v>25852</v>
      </c>
      <c r="AD767">
        <f t="shared" si="68"/>
        <v>3</v>
      </c>
      <c r="AE767">
        <f t="shared" ca="1" si="69"/>
        <v>53</v>
      </c>
      <c r="AF767" t="str">
        <f t="shared" ca="1" si="70"/>
        <v>18-64</v>
      </c>
      <c r="AG767" s="3">
        <f t="shared" si="71"/>
        <v>5.3826816315789472</v>
      </c>
      <c r="AH767" t="str">
        <f>_xlfn.IFNA(VLOOKUP(Sales_Transactions[[#This Row],[Order ID]],Returned_Items[#All],2,FALSE),"Not Returned")</f>
        <v>Not Returned</v>
      </c>
    </row>
    <row r="768" spans="1:34" x14ac:dyDescent="0.25">
      <c r="A768">
        <v>7968</v>
      </c>
      <c r="C768" t="s">
        <v>1242</v>
      </c>
      <c r="D768" s="2" t="str">
        <f>TEXT(MID(Sales_Transactions[[#This Row],[Order Date]],2,5),"d/m/yyy")</f>
        <v>15/9/2010</v>
      </c>
      <c r="E768" s="2" t="str">
        <f>TEXT(MID(Sales_Transactions[[#This Row],[Order Date]],2,5),"d")</f>
        <v>15</v>
      </c>
      <c r="F768" s="2" t="str">
        <f>TEXT(MID(Sales_Transactions[[#This Row],[Order Date]],2,5),"m")</f>
        <v>9</v>
      </c>
      <c r="G768" s="2" t="str">
        <f>TEXT(MID(Sales_Transactions[[#This Row],[Order Date]],2,5),"yyy")</f>
        <v>2010</v>
      </c>
      <c r="H768" s="2" t="str">
        <f>TEXT(MID(Sales_Transactions[[#This Row],[Order Date]],2,5),"yyy/m")</f>
        <v>2010/9</v>
      </c>
      <c r="I768" t="s">
        <v>22</v>
      </c>
      <c r="J768">
        <f t="shared" si="66"/>
        <v>2</v>
      </c>
      <c r="K768" s="2">
        <v>10</v>
      </c>
      <c r="L768" s="3">
        <v>1449.21</v>
      </c>
      <c r="M768" s="4">
        <v>0.06</v>
      </c>
      <c r="N768" s="5" t="s">
        <v>34</v>
      </c>
      <c r="O768" s="3">
        <v>-270</v>
      </c>
      <c r="P768" s="3">
        <v>150.97999999999999</v>
      </c>
      <c r="Q768" s="3">
        <v>30</v>
      </c>
      <c r="R768" s="5" t="s">
        <v>1243</v>
      </c>
      <c r="S768" s="5" t="s">
        <v>1244</v>
      </c>
      <c r="T768" s="5" t="str">
        <f t="shared" si="67"/>
        <v>Gene Hale</v>
      </c>
      <c r="U768" t="s">
        <v>153</v>
      </c>
      <c r="V768" s="5" t="s">
        <v>37</v>
      </c>
      <c r="W768" s="5" t="s">
        <v>57</v>
      </c>
      <c r="X768" s="5" t="s">
        <v>154</v>
      </c>
      <c r="Y768" s="5" t="s">
        <v>1245</v>
      </c>
      <c r="Z768" s="5" t="s">
        <v>40</v>
      </c>
      <c r="AA768" s="4">
        <v>0.74</v>
      </c>
      <c r="AB768" s="1">
        <v>40436</v>
      </c>
      <c r="AC768" s="1">
        <v>25753</v>
      </c>
      <c r="AD768">
        <f t="shared" si="68"/>
        <v>0</v>
      </c>
      <c r="AE768">
        <f t="shared" ca="1" si="69"/>
        <v>54</v>
      </c>
      <c r="AF768" t="str">
        <f t="shared" ca="1" si="70"/>
        <v>18-64</v>
      </c>
      <c r="AG768" s="3">
        <f t="shared" si="71"/>
        <v>18.088941200000001</v>
      </c>
      <c r="AH768" t="str">
        <f>_xlfn.IFNA(VLOOKUP(Sales_Transactions[[#This Row],[Order ID]],Returned_Items[#All],2,FALSE),"Not Returned")</f>
        <v>Not Returned</v>
      </c>
    </row>
    <row r="769" spans="1:34" x14ac:dyDescent="0.25">
      <c r="A769">
        <v>8227</v>
      </c>
      <c r="C769" t="s">
        <v>1246</v>
      </c>
      <c r="D769" s="2" t="str">
        <f>TEXT(MID(Sales_Transactions[[#This Row],[Order Date]],2,5),"d/m/yyy")</f>
        <v>10/1/2010</v>
      </c>
      <c r="E769" s="2" t="str">
        <f>TEXT(MID(Sales_Transactions[[#This Row],[Order Date]],2,5),"d")</f>
        <v>10</v>
      </c>
      <c r="F769" s="2" t="str">
        <f>TEXT(MID(Sales_Transactions[[#This Row],[Order Date]],2,5),"m")</f>
        <v>1</v>
      </c>
      <c r="G769" s="2" t="str">
        <f>TEXT(MID(Sales_Transactions[[#This Row],[Order Date]],2,5),"yyy")</f>
        <v>2010</v>
      </c>
      <c r="H769" s="2" t="str">
        <f>TEXT(MID(Sales_Transactions[[#This Row],[Order Date]],2,5),"yyy/m")</f>
        <v>2010/1</v>
      </c>
      <c r="I769" t="s">
        <v>52</v>
      </c>
      <c r="J769">
        <f t="shared" si="66"/>
        <v>1</v>
      </c>
      <c r="K769" s="2">
        <v>32</v>
      </c>
      <c r="L769" s="3">
        <v>162.25</v>
      </c>
      <c r="M769" s="4">
        <v>0.05</v>
      </c>
      <c r="N769" s="5" t="s">
        <v>67</v>
      </c>
      <c r="O769" s="3">
        <v>-43.21</v>
      </c>
      <c r="P769" s="3">
        <v>4.7699999999999996</v>
      </c>
      <c r="Q769" s="3">
        <v>2.39</v>
      </c>
      <c r="R769" s="5" t="s">
        <v>1225</v>
      </c>
      <c r="S769" s="5" t="s">
        <v>1226</v>
      </c>
      <c r="T769" s="5" t="str">
        <f t="shared" si="67"/>
        <v>Christina Vanderzanden</v>
      </c>
      <c r="U769" t="s">
        <v>153</v>
      </c>
      <c r="V769" s="5" t="s">
        <v>27</v>
      </c>
      <c r="W769" s="5" t="s">
        <v>48</v>
      </c>
      <c r="X769" s="5" t="s">
        <v>87</v>
      </c>
      <c r="Y769" s="5" t="s">
        <v>1247</v>
      </c>
      <c r="Z769" s="5" t="s">
        <v>60</v>
      </c>
      <c r="AA769" s="4">
        <v>0.72</v>
      </c>
      <c r="AB769" s="1">
        <v>40189</v>
      </c>
      <c r="AC769" s="1">
        <v>25712</v>
      </c>
      <c r="AD769">
        <f t="shared" si="68"/>
        <v>1</v>
      </c>
      <c r="AE769">
        <f t="shared" ca="1" si="69"/>
        <v>54</v>
      </c>
      <c r="AF769" t="str">
        <f t="shared" ca="1" si="70"/>
        <v>18-64</v>
      </c>
      <c r="AG769" s="3">
        <f t="shared" si="71"/>
        <v>0.22367546874999999</v>
      </c>
      <c r="AH769" t="str">
        <f>_xlfn.IFNA(VLOOKUP(Sales_Transactions[[#This Row],[Order ID]],Returned_Items[#All],2,FALSE),"Not Returned")</f>
        <v>Not Returned</v>
      </c>
    </row>
    <row r="770" spans="1:34" x14ac:dyDescent="0.25">
      <c r="A770">
        <v>9123</v>
      </c>
      <c r="C770" t="s">
        <v>1248</v>
      </c>
      <c r="D770" s="2" t="str">
        <f>TEXT(MID(Sales_Transactions[[#This Row],[Order Date]],2,5),"d/m/yyy")</f>
        <v>26/6/2010</v>
      </c>
      <c r="E770" s="2" t="str">
        <f>TEXT(MID(Sales_Transactions[[#This Row],[Order Date]],2,5),"d")</f>
        <v>26</v>
      </c>
      <c r="F770" s="2" t="str">
        <f>TEXT(MID(Sales_Transactions[[#This Row],[Order Date]],2,5),"m")</f>
        <v>6</v>
      </c>
      <c r="G770" s="2" t="str">
        <f>TEXT(MID(Sales_Transactions[[#This Row],[Order Date]],2,5),"yyy")</f>
        <v>2010</v>
      </c>
      <c r="H770" s="2" t="str">
        <f>TEXT(MID(Sales_Transactions[[#This Row],[Order Date]],2,5),"yyy/m")</f>
        <v>2010/6</v>
      </c>
      <c r="I770" t="s">
        <v>101</v>
      </c>
      <c r="J770">
        <f t="shared" ref="J770:J833" si="72">IF(I770="Making Critical",5,IF(I770="High",4,IF(I770="Medium",3,IF(I770="Low",2,1))))</f>
        <v>1</v>
      </c>
      <c r="K770" s="2">
        <v>27</v>
      </c>
      <c r="L770" s="3">
        <v>384.9</v>
      </c>
      <c r="M770" s="4">
        <v>7.0000000000000007E-2</v>
      </c>
      <c r="N770" s="5" t="s">
        <v>67</v>
      </c>
      <c r="O770" s="3">
        <v>-108.28</v>
      </c>
      <c r="P770" s="3">
        <v>14.03</v>
      </c>
      <c r="Q770" s="3">
        <v>9.3699999999999992</v>
      </c>
      <c r="R770" s="5" t="s">
        <v>1211</v>
      </c>
      <c r="S770" s="5" t="s">
        <v>1212</v>
      </c>
      <c r="T770" s="5" t="str">
        <f t="shared" ref="T770:T833" si="73">R770 &amp; " " &amp; S770</f>
        <v>Matt Collins</v>
      </c>
      <c r="U770" t="s">
        <v>153</v>
      </c>
      <c r="V770" s="5" t="s">
        <v>37</v>
      </c>
      <c r="W770" s="5" t="s">
        <v>28</v>
      </c>
      <c r="X770" s="5" t="s">
        <v>29</v>
      </c>
      <c r="Y770" s="5" t="s">
        <v>1249</v>
      </c>
      <c r="Z770" s="5" t="s">
        <v>43</v>
      </c>
      <c r="AA770" s="4">
        <v>0.56000000000000005</v>
      </c>
      <c r="AB770" s="1">
        <v>40356</v>
      </c>
      <c r="AC770" s="1">
        <v>25849</v>
      </c>
      <c r="AD770">
        <f t="shared" ref="AD770:AD833" si="74">_xlfn.DAYS(AB770,D770)</f>
        <v>1</v>
      </c>
      <c r="AE770">
        <f t="shared" ref="AE770:AE833" ca="1" si="75">DATEDIF(AC770,TODAY(),"Y")</f>
        <v>53</v>
      </c>
      <c r="AF770" t="str">
        <f t="shared" ref="AF770:AF833" ca="1" si="76">IF(AE770&lt;18,"Under 18",IF(AE770&lt;65,"18-64","Over 65"))</f>
        <v>18-64</v>
      </c>
      <c r="AG770" s="3">
        <f t="shared" ref="AG770:AG833" si="77" xml:space="preserve"> (P770 - (M770 / 100) * P770 + Q770) / K770</f>
        <v>0.86630292592592584</v>
      </c>
      <c r="AH770" t="str">
        <f>_xlfn.IFNA(VLOOKUP(Sales_Transactions[[#This Row],[Order ID]],Returned_Items[#All],2,FALSE),"Not Returned")</f>
        <v>Not Returned</v>
      </c>
    </row>
    <row r="771" spans="1:34" x14ac:dyDescent="0.25">
      <c r="A771">
        <v>9792</v>
      </c>
      <c r="C771" t="s">
        <v>618</v>
      </c>
      <c r="D771" s="2" t="str">
        <f>TEXT(MID(Sales_Transactions[[#This Row],[Order Date]],2,5),"d/m/yyy")</f>
        <v>23/7/2011</v>
      </c>
      <c r="E771" s="2" t="str">
        <f>TEXT(MID(Sales_Transactions[[#This Row],[Order Date]],2,5),"d")</f>
        <v>23</v>
      </c>
      <c r="F771" s="2" t="str">
        <f>TEXT(MID(Sales_Transactions[[#This Row],[Order Date]],2,5),"m")</f>
        <v>7</v>
      </c>
      <c r="G771" s="2" t="str">
        <f>TEXT(MID(Sales_Transactions[[#This Row],[Order Date]],2,5),"yyy")</f>
        <v>2011</v>
      </c>
      <c r="H771" s="2" t="str">
        <f>TEXT(MID(Sales_Transactions[[#This Row],[Order Date]],2,5),"yyy/m")</f>
        <v>2011/7</v>
      </c>
      <c r="I771" t="s">
        <v>22</v>
      </c>
      <c r="J771">
        <f t="shared" si="72"/>
        <v>2</v>
      </c>
      <c r="K771" s="2">
        <v>14</v>
      </c>
      <c r="L771" s="3">
        <v>84.09</v>
      </c>
      <c r="M771" s="4">
        <v>0.02</v>
      </c>
      <c r="N771" s="5" t="s">
        <v>23</v>
      </c>
      <c r="O771" s="3">
        <v>-73.14</v>
      </c>
      <c r="P771" s="3">
        <v>5.4</v>
      </c>
      <c r="Q771" s="3">
        <v>7.78</v>
      </c>
      <c r="R771" s="5" t="s">
        <v>1250</v>
      </c>
      <c r="S771" s="5" t="s">
        <v>1251</v>
      </c>
      <c r="T771" s="5" t="str">
        <f t="shared" si="73"/>
        <v>Sally Knutson</v>
      </c>
      <c r="U771" t="s">
        <v>153</v>
      </c>
      <c r="V771" s="5" t="s">
        <v>37</v>
      </c>
      <c r="W771" s="5" t="s">
        <v>28</v>
      </c>
      <c r="X771" s="5" t="s">
        <v>41</v>
      </c>
      <c r="Y771" s="5" t="s">
        <v>534</v>
      </c>
      <c r="Z771" s="5" t="s">
        <v>43</v>
      </c>
      <c r="AA771" s="4">
        <v>0.37</v>
      </c>
      <c r="AB771" s="1">
        <v>40747</v>
      </c>
      <c r="AC771" s="1">
        <v>28354</v>
      </c>
      <c r="AD771">
        <f t="shared" si="74"/>
        <v>0</v>
      </c>
      <c r="AE771">
        <f t="shared" ca="1" si="75"/>
        <v>46</v>
      </c>
      <c r="AF771" t="str">
        <f t="shared" ca="1" si="76"/>
        <v>18-64</v>
      </c>
      <c r="AG771" s="3">
        <f t="shared" si="77"/>
        <v>0.94135142857142873</v>
      </c>
      <c r="AH771" t="str">
        <f>_xlfn.IFNA(VLOOKUP(Sales_Transactions[[#This Row],[Order ID]],Returned_Items[#All],2,FALSE),"Not Returned")</f>
        <v>Not Returned</v>
      </c>
    </row>
    <row r="772" spans="1:34" x14ac:dyDescent="0.25">
      <c r="A772">
        <v>9860</v>
      </c>
      <c r="C772" t="s">
        <v>768</v>
      </c>
      <c r="D772" s="2" t="str">
        <f>TEXT(MID(Sales_Transactions[[#This Row],[Order Date]],2,5),"d/m/yyy")</f>
        <v>10/10/2010</v>
      </c>
      <c r="E772" s="2" t="str">
        <f>TEXT(MID(Sales_Transactions[[#This Row],[Order Date]],2,5),"d")</f>
        <v>10</v>
      </c>
      <c r="F772" s="2" t="str">
        <f>TEXT(MID(Sales_Transactions[[#This Row],[Order Date]],2,5),"m")</f>
        <v>10</v>
      </c>
      <c r="G772" s="2" t="str">
        <f>TEXT(MID(Sales_Transactions[[#This Row],[Order Date]],2,5),"yyy")</f>
        <v>2010</v>
      </c>
      <c r="H772" s="2" t="str">
        <f>TEXT(MID(Sales_Transactions[[#This Row],[Order Date]],2,5),"yyy/m")</f>
        <v>2010/10</v>
      </c>
      <c r="I772" t="s">
        <v>101</v>
      </c>
      <c r="J772">
        <f t="shared" si="72"/>
        <v>1</v>
      </c>
      <c r="K772" s="2">
        <v>43</v>
      </c>
      <c r="L772" s="3">
        <v>319.69</v>
      </c>
      <c r="M772" s="4">
        <v>0</v>
      </c>
      <c r="N772" s="5" t="s">
        <v>23</v>
      </c>
      <c r="O772" s="3">
        <v>-73.66</v>
      </c>
      <c r="P772" s="3">
        <v>7.28</v>
      </c>
      <c r="Q772" s="3">
        <v>3.52</v>
      </c>
      <c r="R772" s="5" t="s">
        <v>1239</v>
      </c>
      <c r="S772" s="5" t="s">
        <v>1240</v>
      </c>
      <c r="T772" s="5" t="str">
        <f t="shared" si="73"/>
        <v>Kimberly Carter</v>
      </c>
      <c r="U772" t="s">
        <v>153</v>
      </c>
      <c r="V772" s="5" t="s">
        <v>74</v>
      </c>
      <c r="W772" s="5" t="s">
        <v>48</v>
      </c>
      <c r="X772" s="5" t="s">
        <v>87</v>
      </c>
      <c r="Y772" s="5" t="s">
        <v>1252</v>
      </c>
      <c r="Z772" s="5" t="s">
        <v>60</v>
      </c>
      <c r="AA772" s="4">
        <v>0.68</v>
      </c>
      <c r="AB772" s="1">
        <v>40462</v>
      </c>
      <c r="AC772" s="1">
        <v>28360</v>
      </c>
      <c r="AD772">
        <f t="shared" si="74"/>
        <v>1</v>
      </c>
      <c r="AE772">
        <f t="shared" ca="1" si="75"/>
        <v>46</v>
      </c>
      <c r="AF772" t="str">
        <f t="shared" ca="1" si="76"/>
        <v>18-64</v>
      </c>
      <c r="AG772" s="3">
        <f t="shared" si="77"/>
        <v>0.25116279069767444</v>
      </c>
      <c r="AH772" t="str">
        <f>_xlfn.IFNA(VLOOKUP(Sales_Transactions[[#This Row],[Order ID]],Returned_Items[#All],2,FALSE),"Not Returned")</f>
        <v>Not Returned</v>
      </c>
    </row>
    <row r="773" spans="1:34" x14ac:dyDescent="0.25">
      <c r="A773">
        <v>10310</v>
      </c>
      <c r="C773" t="s">
        <v>1253</v>
      </c>
      <c r="D773" s="2" t="str">
        <f>TEXT(MID(Sales_Transactions[[#This Row],[Order Date]],2,5),"d/m/yyy")</f>
        <v>5/2/2009</v>
      </c>
      <c r="E773" s="2" t="str">
        <f>TEXT(MID(Sales_Transactions[[#This Row],[Order Date]],2,5),"d")</f>
        <v>5</v>
      </c>
      <c r="F773" s="2" t="str">
        <f>TEXT(MID(Sales_Transactions[[#This Row],[Order Date]],2,5),"m")</f>
        <v>2</v>
      </c>
      <c r="G773" s="2" t="str">
        <f>TEXT(MID(Sales_Transactions[[#This Row],[Order Date]],2,5),"yyy")</f>
        <v>2009</v>
      </c>
      <c r="H773" s="2" t="str">
        <f>TEXT(MID(Sales_Transactions[[#This Row],[Order Date]],2,5),"yyy/m")</f>
        <v>2009/2</v>
      </c>
      <c r="I773" t="s">
        <v>22</v>
      </c>
      <c r="J773">
        <f t="shared" si="72"/>
        <v>2</v>
      </c>
      <c r="K773" s="2">
        <v>48</v>
      </c>
      <c r="L773" s="3">
        <v>139.86000000000001</v>
      </c>
      <c r="M773" s="4">
        <v>7.0000000000000007E-2</v>
      </c>
      <c r="N773" s="5" t="s">
        <v>23</v>
      </c>
      <c r="O773" s="3">
        <v>9.59</v>
      </c>
      <c r="P773" s="3">
        <v>2.88</v>
      </c>
      <c r="Q773" s="3">
        <v>1.01</v>
      </c>
      <c r="R773" s="5" t="s">
        <v>1225</v>
      </c>
      <c r="S773" s="5" t="s">
        <v>1226</v>
      </c>
      <c r="T773" s="5" t="str">
        <f t="shared" si="73"/>
        <v>Christina Vanderzanden</v>
      </c>
      <c r="U773" t="s">
        <v>153</v>
      </c>
      <c r="V773" s="5" t="s">
        <v>27</v>
      </c>
      <c r="W773" s="5" t="s">
        <v>28</v>
      </c>
      <c r="X773" s="5" t="s">
        <v>124</v>
      </c>
      <c r="Y773" s="5" t="s">
        <v>1254</v>
      </c>
      <c r="Z773" s="5" t="s">
        <v>84</v>
      </c>
      <c r="AA773" s="4">
        <v>0.55000000000000004</v>
      </c>
      <c r="AB773" s="1">
        <v>39853</v>
      </c>
      <c r="AC773" s="1">
        <v>28406</v>
      </c>
      <c r="AD773">
        <f t="shared" si="74"/>
        <v>4</v>
      </c>
      <c r="AE773">
        <f t="shared" ca="1" si="75"/>
        <v>46</v>
      </c>
      <c r="AF773" t="str">
        <f t="shared" ca="1" si="76"/>
        <v>18-64</v>
      </c>
      <c r="AG773" s="3">
        <f t="shared" si="77"/>
        <v>8.0999666666666678E-2</v>
      </c>
      <c r="AH773" t="str">
        <f>_xlfn.IFNA(VLOOKUP(Sales_Transactions[[#This Row],[Order ID]],Returned_Items[#All],2,FALSE),"Not Returned")</f>
        <v>Not Returned</v>
      </c>
    </row>
    <row r="774" spans="1:34" x14ac:dyDescent="0.25">
      <c r="A774">
        <v>10310</v>
      </c>
      <c r="C774" t="s">
        <v>1253</v>
      </c>
      <c r="D774" s="2" t="str">
        <f>TEXT(MID(Sales_Transactions[[#This Row],[Order Date]],2,5),"d/m/yyy")</f>
        <v>5/2/2009</v>
      </c>
      <c r="E774" s="2" t="str">
        <f>TEXT(MID(Sales_Transactions[[#This Row],[Order Date]],2,5),"d")</f>
        <v>5</v>
      </c>
      <c r="F774" s="2" t="str">
        <f>TEXT(MID(Sales_Transactions[[#This Row],[Order Date]],2,5),"m")</f>
        <v>2</v>
      </c>
      <c r="G774" s="2" t="str">
        <f>TEXT(MID(Sales_Transactions[[#This Row],[Order Date]],2,5),"yyy")</f>
        <v>2009</v>
      </c>
      <c r="H774" s="2" t="str">
        <f>TEXT(MID(Sales_Transactions[[#This Row],[Order Date]],2,5),"yyy/m")</f>
        <v>2009/2</v>
      </c>
      <c r="I774" t="s">
        <v>22</v>
      </c>
      <c r="J774">
        <f t="shared" si="72"/>
        <v>2</v>
      </c>
      <c r="K774" s="2">
        <v>6</v>
      </c>
      <c r="L774" s="3">
        <v>926.58500000000004</v>
      </c>
      <c r="M774" s="4">
        <v>0.1</v>
      </c>
      <c r="N774" s="5" t="s">
        <v>23</v>
      </c>
      <c r="O774" s="3">
        <v>-655.42</v>
      </c>
      <c r="P774" s="3">
        <v>195.99</v>
      </c>
      <c r="Q774" s="3">
        <v>3.99</v>
      </c>
      <c r="R774" s="5" t="s">
        <v>1225</v>
      </c>
      <c r="S774" s="5" t="s">
        <v>1226</v>
      </c>
      <c r="T774" s="5" t="str">
        <f t="shared" si="73"/>
        <v>Christina Vanderzanden</v>
      </c>
      <c r="U774" t="s">
        <v>153</v>
      </c>
      <c r="V774" s="5" t="s">
        <v>27</v>
      </c>
      <c r="W774" s="5" t="s">
        <v>48</v>
      </c>
      <c r="X774" s="5" t="s">
        <v>49</v>
      </c>
      <c r="Y774" s="5" t="s">
        <v>50</v>
      </c>
      <c r="Z774" s="5" t="s">
        <v>43</v>
      </c>
      <c r="AA774" s="4">
        <v>0.57999999999999996</v>
      </c>
      <c r="AB774" s="1">
        <v>39856</v>
      </c>
      <c r="AC774" s="1">
        <v>28149</v>
      </c>
      <c r="AD774">
        <f t="shared" si="74"/>
        <v>7</v>
      </c>
      <c r="AE774">
        <f t="shared" ca="1" si="75"/>
        <v>47</v>
      </c>
      <c r="AF774" t="str">
        <f t="shared" ca="1" si="76"/>
        <v>18-64</v>
      </c>
      <c r="AG774" s="3">
        <f t="shared" si="77"/>
        <v>33.297335000000004</v>
      </c>
      <c r="AH774" t="str">
        <f>_xlfn.IFNA(VLOOKUP(Sales_Transactions[[#This Row],[Order ID]],Returned_Items[#All],2,FALSE),"Not Returned")</f>
        <v>Not Returned</v>
      </c>
    </row>
    <row r="775" spans="1:34" x14ac:dyDescent="0.25">
      <c r="A775">
        <v>10369</v>
      </c>
      <c r="C775" t="s">
        <v>1255</v>
      </c>
      <c r="D775" s="2" t="str">
        <f>TEXT(MID(Sales_Transactions[[#This Row],[Order Date]],2,5),"d/m/yyy")</f>
        <v>9/11/2011</v>
      </c>
      <c r="E775" s="2" t="str">
        <f>TEXT(MID(Sales_Transactions[[#This Row],[Order Date]],2,5),"d")</f>
        <v>9</v>
      </c>
      <c r="F775" s="2" t="str">
        <f>TEXT(MID(Sales_Transactions[[#This Row],[Order Date]],2,5),"m")</f>
        <v>11</v>
      </c>
      <c r="G775" s="2" t="str">
        <f>TEXT(MID(Sales_Transactions[[#This Row],[Order Date]],2,5),"yyy")</f>
        <v>2011</v>
      </c>
      <c r="H775" s="2" t="str">
        <f>TEXT(MID(Sales_Transactions[[#This Row],[Order Date]],2,5),"yyy/m")</f>
        <v>2011/11</v>
      </c>
      <c r="I775" t="s">
        <v>22</v>
      </c>
      <c r="J775">
        <f t="shared" si="72"/>
        <v>2</v>
      </c>
      <c r="K775" s="2">
        <v>4</v>
      </c>
      <c r="L775" s="3">
        <v>27.34</v>
      </c>
      <c r="M775" s="4">
        <v>0.06</v>
      </c>
      <c r="N775" s="5" t="s">
        <v>23</v>
      </c>
      <c r="O775" s="3">
        <v>-12.38</v>
      </c>
      <c r="P775" s="3">
        <v>5.78</v>
      </c>
      <c r="Q775" s="3">
        <v>4.96</v>
      </c>
      <c r="R775" s="5" t="s">
        <v>1239</v>
      </c>
      <c r="S775" s="5" t="s">
        <v>1240</v>
      </c>
      <c r="T775" s="5" t="str">
        <f t="shared" si="73"/>
        <v>Kimberly Carter</v>
      </c>
      <c r="U775" t="s">
        <v>153</v>
      </c>
      <c r="V775" s="5" t="s">
        <v>74</v>
      </c>
      <c r="W775" s="5" t="s">
        <v>28</v>
      </c>
      <c r="X775" s="5" t="s">
        <v>75</v>
      </c>
      <c r="Y775" s="5" t="s">
        <v>1256</v>
      </c>
      <c r="Z775" s="5" t="s">
        <v>43</v>
      </c>
      <c r="AA775" s="4">
        <v>0.36</v>
      </c>
      <c r="AB775" s="1">
        <v>40858</v>
      </c>
      <c r="AC775" s="1">
        <v>28312</v>
      </c>
      <c r="AD775">
        <f t="shared" si="74"/>
        <v>2</v>
      </c>
      <c r="AE775">
        <f t="shared" ca="1" si="75"/>
        <v>47</v>
      </c>
      <c r="AF775" t="str">
        <f t="shared" ca="1" si="76"/>
        <v>18-64</v>
      </c>
      <c r="AG775" s="3">
        <f t="shared" si="77"/>
        <v>2.6841330000000001</v>
      </c>
      <c r="AH775" t="str">
        <f>_xlfn.IFNA(VLOOKUP(Sales_Transactions[[#This Row],[Order ID]],Returned_Items[#All],2,FALSE),"Not Returned")</f>
        <v>Not Returned</v>
      </c>
    </row>
    <row r="776" spans="1:34" x14ac:dyDescent="0.25">
      <c r="A776">
        <v>10369</v>
      </c>
      <c r="C776" t="s">
        <v>1255</v>
      </c>
      <c r="D776" s="2" t="str">
        <f>TEXT(MID(Sales_Transactions[[#This Row],[Order Date]],2,5),"d/m/yyy")</f>
        <v>9/11/2011</v>
      </c>
      <c r="E776" s="2" t="str">
        <f>TEXT(MID(Sales_Transactions[[#This Row],[Order Date]],2,5),"d")</f>
        <v>9</v>
      </c>
      <c r="F776" s="2" t="str">
        <f>TEXT(MID(Sales_Transactions[[#This Row],[Order Date]],2,5),"m")</f>
        <v>11</v>
      </c>
      <c r="G776" s="2" t="str">
        <f>TEXT(MID(Sales_Transactions[[#This Row],[Order Date]],2,5),"yyy")</f>
        <v>2011</v>
      </c>
      <c r="H776" s="2" t="str">
        <f>TEXT(MID(Sales_Transactions[[#This Row],[Order Date]],2,5),"yyy/m")</f>
        <v>2011/11</v>
      </c>
      <c r="I776" t="s">
        <v>22</v>
      </c>
      <c r="J776">
        <f t="shared" si="72"/>
        <v>2</v>
      </c>
      <c r="K776" s="2">
        <v>23</v>
      </c>
      <c r="L776" s="3">
        <v>683.68</v>
      </c>
      <c r="M776" s="4">
        <v>0</v>
      </c>
      <c r="N776" s="5" t="s">
        <v>23</v>
      </c>
      <c r="O776" s="3">
        <v>-95.54</v>
      </c>
      <c r="P776" s="3">
        <v>28.48</v>
      </c>
      <c r="Q776" s="3">
        <v>8.99</v>
      </c>
      <c r="R776" s="5" t="s">
        <v>1239</v>
      </c>
      <c r="S776" s="5" t="s">
        <v>1240</v>
      </c>
      <c r="T776" s="5" t="str">
        <f t="shared" si="73"/>
        <v>Kimberly Carter</v>
      </c>
      <c r="U776" t="s">
        <v>153</v>
      </c>
      <c r="V776" s="5" t="s">
        <v>74</v>
      </c>
      <c r="W776" s="5" t="s">
        <v>48</v>
      </c>
      <c r="X776" s="5" t="s">
        <v>87</v>
      </c>
      <c r="Y776" s="5" t="s">
        <v>1257</v>
      </c>
      <c r="Z776" s="5" t="s">
        <v>60</v>
      </c>
      <c r="AA776" s="4">
        <v>0.7</v>
      </c>
      <c r="AB776" s="1">
        <v>40861</v>
      </c>
      <c r="AC776" s="1">
        <v>28227</v>
      </c>
      <c r="AD776">
        <f t="shared" si="74"/>
        <v>5</v>
      </c>
      <c r="AE776">
        <f t="shared" ca="1" si="75"/>
        <v>47</v>
      </c>
      <c r="AF776" t="str">
        <f t="shared" ca="1" si="76"/>
        <v>18-64</v>
      </c>
      <c r="AG776" s="3">
        <f t="shared" si="77"/>
        <v>1.6291304347826085</v>
      </c>
      <c r="AH776" t="str">
        <f>_xlfn.IFNA(VLOOKUP(Sales_Transactions[[#This Row],[Order ID]],Returned_Items[#All],2,FALSE),"Not Returned")</f>
        <v>Not Returned</v>
      </c>
    </row>
    <row r="777" spans="1:34" x14ac:dyDescent="0.25">
      <c r="A777">
        <v>10692</v>
      </c>
      <c r="C777" t="s">
        <v>1258</v>
      </c>
      <c r="D777" s="2" t="str">
        <f>TEXT(MID(Sales_Transactions[[#This Row],[Order Date]],2,5),"d/m/yyy")</f>
        <v>26/7/2009</v>
      </c>
      <c r="E777" s="2" t="str">
        <f>TEXT(MID(Sales_Transactions[[#This Row],[Order Date]],2,5),"d")</f>
        <v>26</v>
      </c>
      <c r="F777" s="2" t="str">
        <f>TEXT(MID(Sales_Transactions[[#This Row],[Order Date]],2,5),"m")</f>
        <v>7</v>
      </c>
      <c r="G777" s="2" t="str">
        <f>TEXT(MID(Sales_Transactions[[#This Row],[Order Date]],2,5),"yyy")</f>
        <v>2009</v>
      </c>
      <c r="H777" s="2" t="str">
        <f>TEXT(MID(Sales_Transactions[[#This Row],[Order Date]],2,5),"yyy/m")</f>
        <v>2009/7</v>
      </c>
      <c r="I777" t="s">
        <v>22</v>
      </c>
      <c r="J777">
        <f t="shared" si="72"/>
        <v>2</v>
      </c>
      <c r="K777" s="2">
        <v>26</v>
      </c>
      <c r="L777" s="3">
        <v>100.41</v>
      </c>
      <c r="M777" s="4">
        <v>0.04</v>
      </c>
      <c r="N777" s="5" t="s">
        <v>23</v>
      </c>
      <c r="O777" s="3">
        <v>-69.91</v>
      </c>
      <c r="P777" s="3">
        <v>3.57</v>
      </c>
      <c r="Q777" s="3">
        <v>4.17</v>
      </c>
      <c r="R777" s="5" t="s">
        <v>1218</v>
      </c>
      <c r="S777" s="5" t="s">
        <v>1219</v>
      </c>
      <c r="T777" s="5" t="str">
        <f t="shared" si="73"/>
        <v>Rob Haberlin</v>
      </c>
      <c r="U777" t="s">
        <v>153</v>
      </c>
      <c r="V777" s="5" t="s">
        <v>47</v>
      </c>
      <c r="W777" s="5" t="s">
        <v>28</v>
      </c>
      <c r="X777" s="5" t="s">
        <v>124</v>
      </c>
      <c r="Y777" s="5" t="s">
        <v>1259</v>
      </c>
      <c r="Z777" s="5" t="s">
        <v>60</v>
      </c>
      <c r="AA777" s="4">
        <v>0.59</v>
      </c>
      <c r="AB777" s="1">
        <v>40022</v>
      </c>
      <c r="AC777" s="1">
        <v>28270</v>
      </c>
      <c r="AD777">
        <f t="shared" si="74"/>
        <v>2</v>
      </c>
      <c r="AE777">
        <f t="shared" ca="1" si="75"/>
        <v>47</v>
      </c>
      <c r="AF777" t="str">
        <f t="shared" ca="1" si="76"/>
        <v>18-64</v>
      </c>
      <c r="AG777" s="3">
        <f t="shared" si="77"/>
        <v>0.29763738461538458</v>
      </c>
      <c r="AH777" t="str">
        <f>_xlfn.IFNA(VLOOKUP(Sales_Transactions[[#This Row],[Order ID]],Returned_Items[#All],2,FALSE),"Not Returned")</f>
        <v>Not Returned</v>
      </c>
    </row>
    <row r="778" spans="1:34" x14ac:dyDescent="0.25">
      <c r="A778">
        <v>10692</v>
      </c>
      <c r="C778" t="s">
        <v>1258</v>
      </c>
      <c r="D778" s="2" t="str">
        <f>TEXT(MID(Sales_Transactions[[#This Row],[Order Date]],2,5),"d/m/yyy")</f>
        <v>26/7/2009</v>
      </c>
      <c r="E778" s="2" t="str">
        <f>TEXT(MID(Sales_Transactions[[#This Row],[Order Date]],2,5),"d")</f>
        <v>26</v>
      </c>
      <c r="F778" s="2" t="str">
        <f>TEXT(MID(Sales_Transactions[[#This Row],[Order Date]],2,5),"m")</f>
        <v>7</v>
      </c>
      <c r="G778" s="2" t="str">
        <f>TEXT(MID(Sales_Transactions[[#This Row],[Order Date]],2,5),"yyy")</f>
        <v>2009</v>
      </c>
      <c r="H778" s="2" t="str">
        <f>TEXT(MID(Sales_Transactions[[#This Row],[Order Date]],2,5),"yyy/m")</f>
        <v>2009/7</v>
      </c>
      <c r="I778" t="s">
        <v>22</v>
      </c>
      <c r="J778">
        <f t="shared" si="72"/>
        <v>2</v>
      </c>
      <c r="K778" s="2">
        <v>48</v>
      </c>
      <c r="L778" s="3">
        <v>8101.9875000000002</v>
      </c>
      <c r="M778" s="4">
        <v>0.05</v>
      </c>
      <c r="N778" s="5" t="s">
        <v>23</v>
      </c>
      <c r="O778" s="3">
        <v>2369.84</v>
      </c>
      <c r="P778" s="3">
        <v>200.99</v>
      </c>
      <c r="Q778" s="3">
        <v>4.2</v>
      </c>
      <c r="R778" s="5" t="s">
        <v>1218</v>
      </c>
      <c r="S778" s="5" t="s">
        <v>1219</v>
      </c>
      <c r="T778" s="5" t="str">
        <f t="shared" si="73"/>
        <v>Rob Haberlin</v>
      </c>
      <c r="U778" t="s">
        <v>153</v>
      </c>
      <c r="V778" s="5" t="s">
        <v>47</v>
      </c>
      <c r="W778" s="5" t="s">
        <v>48</v>
      </c>
      <c r="X778" s="5" t="s">
        <v>49</v>
      </c>
      <c r="Y778" s="5" t="s">
        <v>759</v>
      </c>
      <c r="Z778" s="5" t="s">
        <v>43</v>
      </c>
      <c r="AA778" s="4">
        <v>0.59</v>
      </c>
      <c r="AB778" s="1">
        <v>40024</v>
      </c>
      <c r="AC778" s="1">
        <v>28309</v>
      </c>
      <c r="AD778">
        <f t="shared" si="74"/>
        <v>4</v>
      </c>
      <c r="AE778">
        <f t="shared" ca="1" si="75"/>
        <v>47</v>
      </c>
      <c r="AF778" t="str">
        <f t="shared" ca="1" si="76"/>
        <v>18-64</v>
      </c>
      <c r="AG778" s="3">
        <f t="shared" si="77"/>
        <v>4.2726980208333334</v>
      </c>
      <c r="AH778" t="str">
        <f>_xlfn.IFNA(VLOOKUP(Sales_Transactions[[#This Row],[Order ID]],Returned_Items[#All],2,FALSE),"Not Returned")</f>
        <v>Not Returned</v>
      </c>
    </row>
    <row r="779" spans="1:34" x14ac:dyDescent="0.25">
      <c r="A779">
        <v>10692</v>
      </c>
      <c r="C779" t="s">
        <v>1258</v>
      </c>
      <c r="D779" s="2" t="str">
        <f>TEXT(MID(Sales_Transactions[[#This Row],[Order Date]],2,5),"d/m/yyy")</f>
        <v>26/7/2009</v>
      </c>
      <c r="E779" s="2" t="str">
        <f>TEXT(MID(Sales_Transactions[[#This Row],[Order Date]],2,5),"d")</f>
        <v>26</v>
      </c>
      <c r="F779" s="2" t="str">
        <f>TEXT(MID(Sales_Transactions[[#This Row],[Order Date]],2,5),"m")</f>
        <v>7</v>
      </c>
      <c r="G779" s="2" t="str">
        <f>TEXT(MID(Sales_Transactions[[#This Row],[Order Date]],2,5),"yyy")</f>
        <v>2009</v>
      </c>
      <c r="H779" s="2" t="str">
        <f>TEXT(MID(Sales_Transactions[[#This Row],[Order Date]],2,5),"yyy/m")</f>
        <v>2009/7</v>
      </c>
      <c r="I779" t="s">
        <v>22</v>
      </c>
      <c r="J779">
        <f t="shared" si="72"/>
        <v>2</v>
      </c>
      <c r="K779" s="2">
        <v>8</v>
      </c>
      <c r="L779" s="3">
        <v>1313.8109999999999</v>
      </c>
      <c r="M779" s="4">
        <v>7.0000000000000007E-2</v>
      </c>
      <c r="N779" s="5" t="s">
        <v>23</v>
      </c>
      <c r="O779" s="3">
        <v>-457.16</v>
      </c>
      <c r="P779" s="3">
        <v>195.99</v>
      </c>
      <c r="Q779" s="3">
        <v>8.99</v>
      </c>
      <c r="R779" s="5" t="s">
        <v>1218</v>
      </c>
      <c r="S779" s="5" t="s">
        <v>1219</v>
      </c>
      <c r="T779" s="5" t="str">
        <f t="shared" si="73"/>
        <v>Rob Haberlin</v>
      </c>
      <c r="U779" t="s">
        <v>153</v>
      </c>
      <c r="V779" s="5" t="s">
        <v>47</v>
      </c>
      <c r="W779" s="5" t="s">
        <v>48</v>
      </c>
      <c r="X779" s="5" t="s">
        <v>49</v>
      </c>
      <c r="Y779" s="5" t="s">
        <v>800</v>
      </c>
      <c r="Z779" s="5" t="s">
        <v>43</v>
      </c>
      <c r="AA779" s="4">
        <v>0.57999999999999996</v>
      </c>
      <c r="AB779" s="1">
        <v>40020</v>
      </c>
      <c r="AC779" s="1">
        <v>27965</v>
      </c>
      <c r="AD779">
        <f t="shared" si="74"/>
        <v>0</v>
      </c>
      <c r="AE779">
        <f t="shared" ca="1" si="75"/>
        <v>48</v>
      </c>
      <c r="AF779" t="str">
        <f t="shared" ca="1" si="76"/>
        <v>18-64</v>
      </c>
      <c r="AG779" s="3">
        <f t="shared" si="77"/>
        <v>25.605350875000003</v>
      </c>
      <c r="AH779" t="str">
        <f>_xlfn.IFNA(VLOOKUP(Sales_Transactions[[#This Row],[Order ID]],Returned_Items[#All],2,FALSE),"Not Returned")</f>
        <v>Not Returned</v>
      </c>
    </row>
    <row r="780" spans="1:34" x14ac:dyDescent="0.25">
      <c r="A780">
        <v>11553</v>
      </c>
      <c r="C780" t="s">
        <v>1177</v>
      </c>
      <c r="D780" s="2" t="str">
        <f>TEXT(MID(Sales_Transactions[[#This Row],[Order Date]],2,5),"d/m/yyy")</f>
        <v>18/4/2009</v>
      </c>
      <c r="E780" s="2" t="str">
        <f>TEXT(MID(Sales_Transactions[[#This Row],[Order Date]],2,5),"d")</f>
        <v>18</v>
      </c>
      <c r="F780" s="2" t="str">
        <f>TEXT(MID(Sales_Transactions[[#This Row],[Order Date]],2,5),"m")</f>
        <v>4</v>
      </c>
      <c r="G780" s="2" t="str">
        <f>TEXT(MID(Sales_Transactions[[#This Row],[Order Date]],2,5),"yyy")</f>
        <v>2009</v>
      </c>
      <c r="H780" s="2" t="str">
        <f>TEXT(MID(Sales_Transactions[[#This Row],[Order Date]],2,5),"yyy/m")</f>
        <v>2009/4</v>
      </c>
      <c r="I780" t="s">
        <v>78</v>
      </c>
      <c r="J780">
        <f t="shared" si="72"/>
        <v>3</v>
      </c>
      <c r="K780" s="2">
        <v>28</v>
      </c>
      <c r="L780" s="3">
        <v>1350.34</v>
      </c>
      <c r="M780" s="4">
        <v>0.1</v>
      </c>
      <c r="N780" s="5" t="s">
        <v>67</v>
      </c>
      <c r="O780" s="3">
        <v>-517.16999999999996</v>
      </c>
      <c r="P780" s="3">
        <v>52.99</v>
      </c>
      <c r="Q780" s="3">
        <v>19.989999999999998</v>
      </c>
      <c r="R780" s="5" t="s">
        <v>1216</v>
      </c>
      <c r="S780" s="5" t="s">
        <v>239</v>
      </c>
      <c r="T780" s="5" t="str">
        <f t="shared" si="73"/>
        <v>Justin Knight</v>
      </c>
      <c r="U780" t="s">
        <v>153</v>
      </c>
      <c r="V780" s="5" t="s">
        <v>47</v>
      </c>
      <c r="W780" s="5" t="s">
        <v>28</v>
      </c>
      <c r="X780" s="5" t="s">
        <v>29</v>
      </c>
      <c r="Y780" s="5" t="s">
        <v>1260</v>
      </c>
      <c r="Z780" s="5" t="s">
        <v>43</v>
      </c>
      <c r="AA780" s="4">
        <v>0.81</v>
      </c>
      <c r="AB780" s="1">
        <v>39922</v>
      </c>
      <c r="AC780" s="1">
        <v>27474</v>
      </c>
      <c r="AD780">
        <f t="shared" si="74"/>
        <v>1</v>
      </c>
      <c r="AE780">
        <f t="shared" ca="1" si="75"/>
        <v>49</v>
      </c>
      <c r="AF780" t="str">
        <f t="shared" ca="1" si="76"/>
        <v>18-64</v>
      </c>
      <c r="AG780" s="3">
        <f t="shared" si="77"/>
        <v>2.6045360714285715</v>
      </c>
      <c r="AH780" t="str">
        <f>_xlfn.IFNA(VLOOKUP(Sales_Transactions[[#This Row],[Order ID]],Returned_Items[#All],2,FALSE),"Not Returned")</f>
        <v>Not Returned</v>
      </c>
    </row>
    <row r="781" spans="1:34" x14ac:dyDescent="0.25">
      <c r="A781">
        <v>11553</v>
      </c>
      <c r="C781" t="s">
        <v>1177</v>
      </c>
      <c r="D781" s="2" t="str">
        <f>TEXT(MID(Sales_Transactions[[#This Row],[Order Date]],2,5),"d/m/yyy")</f>
        <v>18/4/2009</v>
      </c>
      <c r="E781" s="2" t="str">
        <f>TEXT(MID(Sales_Transactions[[#This Row],[Order Date]],2,5),"d")</f>
        <v>18</v>
      </c>
      <c r="F781" s="2" t="str">
        <f>TEXT(MID(Sales_Transactions[[#This Row],[Order Date]],2,5),"m")</f>
        <v>4</v>
      </c>
      <c r="G781" s="2" t="str">
        <f>TEXT(MID(Sales_Transactions[[#This Row],[Order Date]],2,5),"yyy")</f>
        <v>2009</v>
      </c>
      <c r="H781" s="2" t="str">
        <f>TEXT(MID(Sales_Transactions[[#This Row],[Order Date]],2,5),"yyy/m")</f>
        <v>2009/4</v>
      </c>
      <c r="I781" t="s">
        <v>78</v>
      </c>
      <c r="J781">
        <f t="shared" si="72"/>
        <v>3</v>
      </c>
      <c r="K781" s="2">
        <v>8</v>
      </c>
      <c r="L781" s="3">
        <v>861.26</v>
      </c>
      <c r="M781" s="4">
        <v>7.0000000000000007E-2</v>
      </c>
      <c r="N781" s="5" t="s">
        <v>34</v>
      </c>
      <c r="O781" s="3">
        <v>-429.86</v>
      </c>
      <c r="P781" s="3">
        <v>100.98</v>
      </c>
      <c r="Q781" s="3">
        <v>57.38</v>
      </c>
      <c r="R781" s="5" t="s">
        <v>1216</v>
      </c>
      <c r="S781" s="5" t="s">
        <v>239</v>
      </c>
      <c r="T781" s="5" t="str">
        <f t="shared" si="73"/>
        <v>Justin Knight</v>
      </c>
      <c r="U781" t="s">
        <v>153</v>
      </c>
      <c r="V781" s="5" t="s">
        <v>47</v>
      </c>
      <c r="W781" s="5" t="s">
        <v>57</v>
      </c>
      <c r="X781" s="5" t="s">
        <v>104</v>
      </c>
      <c r="Y781" s="5" t="s">
        <v>242</v>
      </c>
      <c r="Z781" s="5" t="s">
        <v>106</v>
      </c>
      <c r="AA781" s="4">
        <v>0.78</v>
      </c>
      <c r="AB781" s="1">
        <v>39924</v>
      </c>
      <c r="AC781" s="1">
        <v>27594</v>
      </c>
      <c r="AD781">
        <f t="shared" si="74"/>
        <v>3</v>
      </c>
      <c r="AE781">
        <f t="shared" ca="1" si="75"/>
        <v>49</v>
      </c>
      <c r="AF781" t="str">
        <f t="shared" ca="1" si="76"/>
        <v>18-64</v>
      </c>
      <c r="AG781" s="3">
        <f t="shared" si="77"/>
        <v>19.786164250000002</v>
      </c>
      <c r="AH781" t="str">
        <f>_xlfn.IFNA(VLOOKUP(Sales_Transactions[[#This Row],[Order ID]],Returned_Items[#All],2,FALSE),"Not Returned")</f>
        <v>Not Returned</v>
      </c>
    </row>
    <row r="782" spans="1:34" x14ac:dyDescent="0.25">
      <c r="A782">
        <v>11553</v>
      </c>
      <c r="C782" t="s">
        <v>1177</v>
      </c>
      <c r="D782" s="2" t="str">
        <f>TEXT(MID(Sales_Transactions[[#This Row],[Order Date]],2,5),"d/m/yyy")</f>
        <v>18/4/2009</v>
      </c>
      <c r="E782" s="2" t="str">
        <f>TEXT(MID(Sales_Transactions[[#This Row],[Order Date]],2,5),"d")</f>
        <v>18</v>
      </c>
      <c r="F782" s="2" t="str">
        <f>TEXT(MID(Sales_Transactions[[#This Row],[Order Date]],2,5),"m")</f>
        <v>4</v>
      </c>
      <c r="G782" s="2" t="str">
        <f>TEXT(MID(Sales_Transactions[[#This Row],[Order Date]],2,5),"yyy")</f>
        <v>2009</v>
      </c>
      <c r="H782" s="2" t="str">
        <f>TEXT(MID(Sales_Transactions[[#This Row],[Order Date]],2,5),"yyy/m")</f>
        <v>2009/4</v>
      </c>
      <c r="I782" t="s">
        <v>78</v>
      </c>
      <c r="J782">
        <f t="shared" si="72"/>
        <v>3</v>
      </c>
      <c r="K782" s="2">
        <v>20</v>
      </c>
      <c r="L782" s="3">
        <v>1531.4110000000001</v>
      </c>
      <c r="M782" s="4">
        <v>0.03</v>
      </c>
      <c r="N782" s="5" t="s">
        <v>23</v>
      </c>
      <c r="O782" s="3">
        <v>365.42</v>
      </c>
      <c r="P782" s="3">
        <v>85.99</v>
      </c>
      <c r="Q782" s="3">
        <v>0.99</v>
      </c>
      <c r="R782" s="5" t="s">
        <v>1216</v>
      </c>
      <c r="S782" s="5" t="s">
        <v>239</v>
      </c>
      <c r="T782" s="5" t="str">
        <f t="shared" si="73"/>
        <v>Justin Knight</v>
      </c>
      <c r="U782" t="s">
        <v>153</v>
      </c>
      <c r="V782" s="5" t="s">
        <v>47</v>
      </c>
      <c r="W782" s="5" t="s">
        <v>48</v>
      </c>
      <c r="X782" s="5" t="s">
        <v>49</v>
      </c>
      <c r="Y782" s="5" t="s">
        <v>1261</v>
      </c>
      <c r="Z782" s="5" t="s">
        <v>84</v>
      </c>
      <c r="AA782" s="4">
        <v>0.55000000000000004</v>
      </c>
      <c r="AB782" s="1">
        <v>39923</v>
      </c>
      <c r="AC782" s="1">
        <v>27718</v>
      </c>
      <c r="AD782">
        <f t="shared" si="74"/>
        <v>2</v>
      </c>
      <c r="AE782">
        <f t="shared" ca="1" si="75"/>
        <v>48</v>
      </c>
      <c r="AF782" t="str">
        <f t="shared" ca="1" si="76"/>
        <v>18-64</v>
      </c>
      <c r="AG782" s="3">
        <f t="shared" si="77"/>
        <v>4.3477101499999993</v>
      </c>
      <c r="AH782" t="str">
        <f>_xlfn.IFNA(VLOOKUP(Sales_Transactions[[#This Row],[Order ID]],Returned_Items[#All],2,FALSE),"Not Returned")</f>
        <v>Not Returned</v>
      </c>
    </row>
    <row r="783" spans="1:34" x14ac:dyDescent="0.25">
      <c r="A783">
        <v>11776</v>
      </c>
      <c r="C783" t="s">
        <v>1262</v>
      </c>
      <c r="D783" s="2" t="str">
        <f>TEXT(MID(Sales_Transactions[[#This Row],[Order Date]],2,5),"d/m/yyy")</f>
        <v>24/2/2012</v>
      </c>
      <c r="E783" s="2" t="str">
        <f>TEXT(MID(Sales_Transactions[[#This Row],[Order Date]],2,5),"d")</f>
        <v>24</v>
      </c>
      <c r="F783" s="2" t="str">
        <f>TEXT(MID(Sales_Transactions[[#This Row],[Order Date]],2,5),"m")</f>
        <v>2</v>
      </c>
      <c r="G783" s="2" t="str">
        <f>TEXT(MID(Sales_Transactions[[#This Row],[Order Date]],2,5),"yyy")</f>
        <v>2012</v>
      </c>
      <c r="H783" s="2" t="str">
        <f>TEXT(MID(Sales_Transactions[[#This Row],[Order Date]],2,5),"yyy/m")</f>
        <v>2012/2</v>
      </c>
      <c r="I783" t="s">
        <v>22</v>
      </c>
      <c r="J783">
        <f t="shared" si="72"/>
        <v>2</v>
      </c>
      <c r="K783" s="2">
        <v>40</v>
      </c>
      <c r="L783" s="3">
        <v>57.24</v>
      </c>
      <c r="M783" s="4">
        <v>0.04</v>
      </c>
      <c r="N783" s="5" t="s">
        <v>67</v>
      </c>
      <c r="O783" s="3">
        <v>-14.1</v>
      </c>
      <c r="P783" s="3">
        <v>1.26</v>
      </c>
      <c r="Q783" s="3">
        <v>0.7</v>
      </c>
      <c r="R783" s="5" t="s">
        <v>1225</v>
      </c>
      <c r="S783" s="5" t="s">
        <v>1226</v>
      </c>
      <c r="T783" s="5" t="str">
        <f t="shared" si="73"/>
        <v>Christina Vanderzanden</v>
      </c>
      <c r="U783" t="s">
        <v>153</v>
      </c>
      <c r="V783" s="5" t="s">
        <v>27</v>
      </c>
      <c r="W783" s="5" t="s">
        <v>28</v>
      </c>
      <c r="X783" s="5" t="s">
        <v>82</v>
      </c>
      <c r="Y783" s="5" t="s">
        <v>568</v>
      </c>
      <c r="Z783" s="5" t="s">
        <v>84</v>
      </c>
      <c r="AA783" s="4">
        <v>0.81</v>
      </c>
      <c r="AB783" s="1">
        <v>40963</v>
      </c>
      <c r="AC783" s="1">
        <v>27463</v>
      </c>
      <c r="AD783">
        <f t="shared" si="74"/>
        <v>0</v>
      </c>
      <c r="AE783">
        <f t="shared" ca="1" si="75"/>
        <v>49</v>
      </c>
      <c r="AF783" t="str">
        <f t="shared" ca="1" si="76"/>
        <v>18-64</v>
      </c>
      <c r="AG783" s="3">
        <f t="shared" si="77"/>
        <v>4.89874E-2</v>
      </c>
      <c r="AH783" t="str">
        <f>_xlfn.IFNA(VLOOKUP(Sales_Transactions[[#This Row],[Order ID]],Returned_Items[#All],2,FALSE),"Not Returned")</f>
        <v>Not Returned</v>
      </c>
    </row>
    <row r="784" spans="1:34" x14ac:dyDescent="0.25">
      <c r="A784">
        <v>11782</v>
      </c>
      <c r="C784" t="s">
        <v>1263</v>
      </c>
      <c r="D784" s="2" t="str">
        <f>TEXT(MID(Sales_Transactions[[#This Row],[Order Date]],2,5),"d/m/yyy")</f>
        <v>28/7/2012</v>
      </c>
      <c r="E784" s="2" t="str">
        <f>TEXT(MID(Sales_Transactions[[#This Row],[Order Date]],2,5),"d")</f>
        <v>28</v>
      </c>
      <c r="F784" s="2" t="str">
        <f>TEXT(MID(Sales_Transactions[[#This Row],[Order Date]],2,5),"m")</f>
        <v>7</v>
      </c>
      <c r="G784" s="2" t="str">
        <f>TEXT(MID(Sales_Transactions[[#This Row],[Order Date]],2,5),"yyy")</f>
        <v>2012</v>
      </c>
      <c r="H784" s="2" t="str">
        <f>TEXT(MID(Sales_Transactions[[#This Row],[Order Date]],2,5),"yyy/m")</f>
        <v>2012/7</v>
      </c>
      <c r="I784" t="s">
        <v>22</v>
      </c>
      <c r="J784">
        <f t="shared" si="72"/>
        <v>2</v>
      </c>
      <c r="K784" s="2">
        <v>46</v>
      </c>
      <c r="L784" s="3">
        <v>247.21</v>
      </c>
      <c r="M784" s="4">
        <v>0.02</v>
      </c>
      <c r="N784" s="5" t="s">
        <v>23</v>
      </c>
      <c r="O784" s="3">
        <v>-63.72</v>
      </c>
      <c r="P784" s="3">
        <v>4.9800000000000004</v>
      </c>
      <c r="Q784" s="3">
        <v>4.75</v>
      </c>
      <c r="R784" s="5" t="s">
        <v>1264</v>
      </c>
      <c r="S784" s="5" t="s">
        <v>1265</v>
      </c>
      <c r="T784" s="5" t="str">
        <f t="shared" si="73"/>
        <v>Marina Lichtenstein</v>
      </c>
      <c r="U784" t="s">
        <v>153</v>
      </c>
      <c r="V784" s="5" t="s">
        <v>47</v>
      </c>
      <c r="W784" s="5" t="s">
        <v>28</v>
      </c>
      <c r="X784" s="5" t="s">
        <v>75</v>
      </c>
      <c r="Y784" s="5" t="s">
        <v>231</v>
      </c>
      <c r="Z784" s="5" t="s">
        <v>43</v>
      </c>
      <c r="AA784" s="4">
        <v>0.36</v>
      </c>
      <c r="AB784" s="1">
        <v>41123</v>
      </c>
      <c r="AC784" s="1">
        <v>27470</v>
      </c>
      <c r="AD784">
        <f t="shared" si="74"/>
        <v>5</v>
      </c>
      <c r="AE784">
        <f t="shared" ca="1" si="75"/>
        <v>49</v>
      </c>
      <c r="AF784" t="str">
        <f t="shared" ca="1" si="76"/>
        <v>18-64</v>
      </c>
      <c r="AG784" s="3">
        <f t="shared" si="77"/>
        <v>0.21150008695652173</v>
      </c>
      <c r="AH784" t="str">
        <f>_xlfn.IFNA(VLOOKUP(Sales_Transactions[[#This Row],[Order ID]],Returned_Items[#All],2,FALSE),"Not Returned")</f>
        <v>Not Returned</v>
      </c>
    </row>
    <row r="785" spans="1:34" x14ac:dyDescent="0.25">
      <c r="A785">
        <v>11782</v>
      </c>
      <c r="C785" t="s">
        <v>1263</v>
      </c>
      <c r="D785" s="2" t="str">
        <f>TEXT(MID(Sales_Transactions[[#This Row],[Order Date]],2,5),"d/m/yyy")</f>
        <v>28/7/2012</v>
      </c>
      <c r="E785" s="2" t="str">
        <f>TEXT(MID(Sales_Transactions[[#This Row],[Order Date]],2,5),"d")</f>
        <v>28</v>
      </c>
      <c r="F785" s="2" t="str">
        <f>TEXT(MID(Sales_Transactions[[#This Row],[Order Date]],2,5),"m")</f>
        <v>7</v>
      </c>
      <c r="G785" s="2" t="str">
        <f>TEXT(MID(Sales_Transactions[[#This Row],[Order Date]],2,5),"yyy")</f>
        <v>2012</v>
      </c>
      <c r="H785" s="2" t="str">
        <f>TEXT(MID(Sales_Transactions[[#This Row],[Order Date]],2,5),"yyy/m")</f>
        <v>2012/7</v>
      </c>
      <c r="I785" t="s">
        <v>22</v>
      </c>
      <c r="J785">
        <f t="shared" si="72"/>
        <v>2</v>
      </c>
      <c r="K785" s="2">
        <v>27</v>
      </c>
      <c r="L785" s="3">
        <v>1541.7809999999999</v>
      </c>
      <c r="M785" s="4">
        <v>7.0000000000000007E-2</v>
      </c>
      <c r="N785" s="5" t="s">
        <v>23</v>
      </c>
      <c r="O785" s="3">
        <v>14.35</v>
      </c>
      <c r="P785" s="3">
        <v>66.989999999999995</v>
      </c>
      <c r="Q785" s="3">
        <v>13.99</v>
      </c>
      <c r="R785" s="5" t="s">
        <v>1264</v>
      </c>
      <c r="S785" s="5" t="s">
        <v>1265</v>
      </c>
      <c r="T785" s="5" t="str">
        <f t="shared" si="73"/>
        <v>Marina Lichtenstein</v>
      </c>
      <c r="U785" t="s">
        <v>153</v>
      </c>
      <c r="V785" s="5" t="s">
        <v>47</v>
      </c>
      <c r="W785" s="5" t="s">
        <v>48</v>
      </c>
      <c r="X785" s="5" t="s">
        <v>49</v>
      </c>
      <c r="Y785" s="5" t="s">
        <v>1266</v>
      </c>
      <c r="Z785" s="5" t="s">
        <v>56</v>
      </c>
      <c r="AA785" s="4">
        <v>0.6</v>
      </c>
      <c r="AB785" s="1">
        <v>41125</v>
      </c>
      <c r="AC785" s="1">
        <v>27715</v>
      </c>
      <c r="AD785">
        <f t="shared" si="74"/>
        <v>7</v>
      </c>
      <c r="AE785">
        <f t="shared" ca="1" si="75"/>
        <v>48</v>
      </c>
      <c r="AF785" t="str">
        <f t="shared" ca="1" si="76"/>
        <v>18-64</v>
      </c>
      <c r="AG785" s="3">
        <f t="shared" si="77"/>
        <v>2.9975224814814814</v>
      </c>
      <c r="AH785" t="str">
        <f>_xlfn.IFNA(VLOOKUP(Sales_Transactions[[#This Row],[Order ID]],Returned_Items[#All],2,FALSE),"Not Returned")</f>
        <v>Not Returned</v>
      </c>
    </row>
    <row r="786" spans="1:34" x14ac:dyDescent="0.25">
      <c r="A786">
        <v>12199</v>
      </c>
      <c r="C786" t="s">
        <v>1267</v>
      </c>
      <c r="D786" s="2" t="str">
        <f>TEXT(MID(Sales_Transactions[[#This Row],[Order Date]],2,5),"d/m/yyy")</f>
        <v>14/12/2011</v>
      </c>
      <c r="E786" s="2" t="str">
        <f>TEXT(MID(Sales_Transactions[[#This Row],[Order Date]],2,5),"d")</f>
        <v>14</v>
      </c>
      <c r="F786" s="2" t="str">
        <f>TEXT(MID(Sales_Transactions[[#This Row],[Order Date]],2,5),"m")</f>
        <v>12</v>
      </c>
      <c r="G786" s="2" t="str">
        <f>TEXT(MID(Sales_Transactions[[#This Row],[Order Date]],2,5),"yyy")</f>
        <v>2011</v>
      </c>
      <c r="H786" s="2" t="str">
        <f>TEXT(MID(Sales_Transactions[[#This Row],[Order Date]],2,5),"yyy/m")</f>
        <v>2011/12</v>
      </c>
      <c r="I786" t="s">
        <v>22</v>
      </c>
      <c r="J786">
        <f t="shared" si="72"/>
        <v>2</v>
      </c>
      <c r="K786" s="2">
        <v>2</v>
      </c>
      <c r="L786" s="3">
        <v>19</v>
      </c>
      <c r="M786" s="4">
        <v>0.01</v>
      </c>
      <c r="N786" s="5" t="s">
        <v>23</v>
      </c>
      <c r="O786" s="3">
        <v>-10.73</v>
      </c>
      <c r="P786" s="3">
        <v>6.54</v>
      </c>
      <c r="Q786" s="3">
        <v>5.27</v>
      </c>
      <c r="R786" s="5" t="s">
        <v>1216</v>
      </c>
      <c r="S786" s="5" t="s">
        <v>239</v>
      </c>
      <c r="T786" s="5" t="str">
        <f t="shared" si="73"/>
        <v>Justin Knight</v>
      </c>
      <c r="U786" t="s">
        <v>153</v>
      </c>
      <c r="V786" s="5" t="s">
        <v>47</v>
      </c>
      <c r="W786" s="5" t="s">
        <v>28</v>
      </c>
      <c r="X786" s="5" t="s">
        <v>41</v>
      </c>
      <c r="Y786" s="5" t="s">
        <v>1268</v>
      </c>
      <c r="Z786" s="5" t="s">
        <v>43</v>
      </c>
      <c r="AA786" s="4">
        <v>0.36</v>
      </c>
      <c r="AB786" s="1">
        <v>40896</v>
      </c>
      <c r="AC786" s="1">
        <v>28113</v>
      </c>
      <c r="AD786">
        <f t="shared" si="74"/>
        <v>5</v>
      </c>
      <c r="AE786">
        <f t="shared" ca="1" si="75"/>
        <v>47</v>
      </c>
      <c r="AF786" t="str">
        <f t="shared" ca="1" si="76"/>
        <v>18-64</v>
      </c>
      <c r="AG786" s="3">
        <f t="shared" si="77"/>
        <v>5.9046729999999998</v>
      </c>
      <c r="AH786" t="str">
        <f>_xlfn.IFNA(VLOOKUP(Sales_Transactions[[#This Row],[Order ID]],Returned_Items[#All],2,FALSE),"Not Returned")</f>
        <v>Not Returned</v>
      </c>
    </row>
    <row r="787" spans="1:34" x14ac:dyDescent="0.25">
      <c r="A787">
        <v>12199</v>
      </c>
      <c r="C787" t="s">
        <v>1267</v>
      </c>
      <c r="D787" s="2" t="str">
        <f>TEXT(MID(Sales_Transactions[[#This Row],[Order Date]],2,5),"d/m/yyy")</f>
        <v>14/12/2011</v>
      </c>
      <c r="E787" s="2" t="str">
        <f>TEXT(MID(Sales_Transactions[[#This Row],[Order Date]],2,5),"d")</f>
        <v>14</v>
      </c>
      <c r="F787" s="2" t="str">
        <f>TEXT(MID(Sales_Transactions[[#This Row],[Order Date]],2,5),"m")</f>
        <v>12</v>
      </c>
      <c r="G787" s="2" t="str">
        <f>TEXT(MID(Sales_Transactions[[#This Row],[Order Date]],2,5),"yyy")</f>
        <v>2011</v>
      </c>
      <c r="H787" s="2" t="str">
        <f>TEXT(MID(Sales_Transactions[[#This Row],[Order Date]],2,5),"yyy/m")</f>
        <v>2011/12</v>
      </c>
      <c r="I787" t="s">
        <v>22</v>
      </c>
      <c r="J787">
        <f t="shared" si="72"/>
        <v>2</v>
      </c>
      <c r="K787" s="2">
        <v>50</v>
      </c>
      <c r="L787" s="3">
        <v>8289.51</v>
      </c>
      <c r="M787" s="4">
        <v>0.01</v>
      </c>
      <c r="N787" s="5" t="s">
        <v>23</v>
      </c>
      <c r="O787" s="3">
        <v>3051.62</v>
      </c>
      <c r="P787" s="3">
        <v>155.06</v>
      </c>
      <c r="Q787" s="3">
        <v>7.07</v>
      </c>
      <c r="R787" s="5" t="s">
        <v>1216</v>
      </c>
      <c r="S787" s="5" t="s">
        <v>239</v>
      </c>
      <c r="T787" s="5" t="str">
        <f t="shared" si="73"/>
        <v>Justin Knight</v>
      </c>
      <c r="U787" t="s">
        <v>153</v>
      </c>
      <c r="V787" s="5" t="s">
        <v>47</v>
      </c>
      <c r="W787" s="5" t="s">
        <v>28</v>
      </c>
      <c r="X787" s="5" t="s">
        <v>29</v>
      </c>
      <c r="Y787" s="5" t="s">
        <v>839</v>
      </c>
      <c r="Z787" s="5" t="s">
        <v>43</v>
      </c>
      <c r="AA787" s="4">
        <v>0.59</v>
      </c>
      <c r="AB787" s="1">
        <v>40895</v>
      </c>
      <c r="AC787" s="1">
        <v>27815</v>
      </c>
      <c r="AD787">
        <f t="shared" si="74"/>
        <v>4</v>
      </c>
      <c r="AE787">
        <f t="shared" ca="1" si="75"/>
        <v>48</v>
      </c>
      <c r="AF787" t="str">
        <f t="shared" ca="1" si="76"/>
        <v>18-64</v>
      </c>
      <c r="AG787" s="3">
        <f t="shared" si="77"/>
        <v>3.24228988</v>
      </c>
      <c r="AH787" t="str">
        <f>_xlfn.IFNA(VLOOKUP(Sales_Transactions[[#This Row],[Order ID]],Returned_Items[#All],2,FALSE),"Not Returned")</f>
        <v>Not Returned</v>
      </c>
    </row>
    <row r="788" spans="1:34" x14ac:dyDescent="0.25">
      <c r="A788">
        <v>14275</v>
      </c>
      <c r="C788" t="s">
        <v>1269</v>
      </c>
      <c r="D788" s="2" t="str">
        <f>TEXT(MID(Sales_Transactions[[#This Row],[Order Date]],2,5),"d/m/yyy")</f>
        <v>13/6/2010</v>
      </c>
      <c r="E788" s="2" t="str">
        <f>TEXT(MID(Sales_Transactions[[#This Row],[Order Date]],2,5),"d")</f>
        <v>13</v>
      </c>
      <c r="F788" s="2" t="str">
        <f>TEXT(MID(Sales_Transactions[[#This Row],[Order Date]],2,5),"m")</f>
        <v>6</v>
      </c>
      <c r="G788" s="2" t="str">
        <f>TEXT(MID(Sales_Transactions[[#This Row],[Order Date]],2,5),"yyy")</f>
        <v>2010</v>
      </c>
      <c r="H788" s="2" t="str">
        <f>TEXT(MID(Sales_Transactions[[#This Row],[Order Date]],2,5),"yyy/m")</f>
        <v>2010/6</v>
      </c>
      <c r="I788" t="s">
        <v>22</v>
      </c>
      <c r="J788">
        <f t="shared" si="72"/>
        <v>2</v>
      </c>
      <c r="K788" s="2">
        <v>20</v>
      </c>
      <c r="L788" s="3">
        <v>42.22</v>
      </c>
      <c r="M788" s="4">
        <v>0.04</v>
      </c>
      <c r="N788" s="5" t="s">
        <v>23</v>
      </c>
      <c r="O788" s="3">
        <v>-7.73</v>
      </c>
      <c r="P788" s="3">
        <v>2.08</v>
      </c>
      <c r="Q788" s="3">
        <v>1.49</v>
      </c>
      <c r="R788" s="5" t="s">
        <v>1243</v>
      </c>
      <c r="S788" s="5" t="s">
        <v>1244</v>
      </c>
      <c r="T788" s="5" t="str">
        <f t="shared" si="73"/>
        <v>Gene Hale</v>
      </c>
      <c r="U788" t="s">
        <v>153</v>
      </c>
      <c r="V788" s="5" t="s">
        <v>37</v>
      </c>
      <c r="W788" s="5" t="s">
        <v>28</v>
      </c>
      <c r="X788" s="5" t="s">
        <v>41</v>
      </c>
      <c r="Y788" s="5" t="s">
        <v>1270</v>
      </c>
      <c r="Z788" s="5" t="s">
        <v>43</v>
      </c>
      <c r="AA788" s="4">
        <v>0.36</v>
      </c>
      <c r="AB788" s="1">
        <v>40344</v>
      </c>
      <c r="AC788" s="1">
        <v>28016</v>
      </c>
      <c r="AD788">
        <f t="shared" si="74"/>
        <v>2</v>
      </c>
      <c r="AE788">
        <f t="shared" ca="1" si="75"/>
        <v>47</v>
      </c>
      <c r="AF788" t="str">
        <f t="shared" ca="1" si="76"/>
        <v>18-64</v>
      </c>
      <c r="AG788" s="3">
        <f t="shared" si="77"/>
        <v>0.17845840000000002</v>
      </c>
      <c r="AH788" t="str">
        <f>_xlfn.IFNA(VLOOKUP(Sales_Transactions[[#This Row],[Order ID]],Returned_Items[#All],2,FALSE),"Not Returned")</f>
        <v>Not Returned</v>
      </c>
    </row>
    <row r="789" spans="1:34" x14ac:dyDescent="0.25">
      <c r="A789">
        <v>14275</v>
      </c>
      <c r="C789" t="s">
        <v>1269</v>
      </c>
      <c r="D789" s="2" t="str">
        <f>TEXT(MID(Sales_Transactions[[#This Row],[Order Date]],2,5),"d/m/yyy")</f>
        <v>13/6/2010</v>
      </c>
      <c r="E789" s="2" t="str">
        <f>TEXT(MID(Sales_Transactions[[#This Row],[Order Date]],2,5),"d")</f>
        <v>13</v>
      </c>
      <c r="F789" s="2" t="str">
        <f>TEXT(MID(Sales_Transactions[[#This Row],[Order Date]],2,5),"m")</f>
        <v>6</v>
      </c>
      <c r="G789" s="2" t="str">
        <f>TEXT(MID(Sales_Transactions[[#This Row],[Order Date]],2,5),"yyy")</f>
        <v>2010</v>
      </c>
      <c r="H789" s="2" t="str">
        <f>TEXT(MID(Sales_Transactions[[#This Row],[Order Date]],2,5),"yyy/m")</f>
        <v>2010/6</v>
      </c>
      <c r="I789" t="s">
        <v>22</v>
      </c>
      <c r="J789">
        <f t="shared" si="72"/>
        <v>2</v>
      </c>
      <c r="K789" s="2">
        <v>4</v>
      </c>
      <c r="L789" s="3">
        <v>653.44000000000005</v>
      </c>
      <c r="M789" s="4">
        <v>0.06</v>
      </c>
      <c r="N789" s="5" t="s">
        <v>34</v>
      </c>
      <c r="O789" s="3">
        <v>-187.75</v>
      </c>
      <c r="P789" s="3">
        <v>160.97999999999999</v>
      </c>
      <c r="Q789" s="3">
        <v>30</v>
      </c>
      <c r="R789" s="5" t="s">
        <v>1243</v>
      </c>
      <c r="S789" s="5" t="s">
        <v>1244</v>
      </c>
      <c r="T789" s="5" t="str">
        <f t="shared" si="73"/>
        <v>Gene Hale</v>
      </c>
      <c r="U789" t="s">
        <v>153</v>
      </c>
      <c r="V789" s="5" t="s">
        <v>37</v>
      </c>
      <c r="W789" s="5" t="s">
        <v>57</v>
      </c>
      <c r="X789" s="5" t="s">
        <v>154</v>
      </c>
      <c r="Y789" s="5" t="s">
        <v>1271</v>
      </c>
      <c r="Z789" s="5" t="s">
        <v>40</v>
      </c>
      <c r="AA789" s="4">
        <v>0.62</v>
      </c>
      <c r="AB789" s="1">
        <v>40344</v>
      </c>
      <c r="AC789" s="1">
        <v>28008</v>
      </c>
      <c r="AD789">
        <f t="shared" si="74"/>
        <v>2</v>
      </c>
      <c r="AE789">
        <f t="shared" ca="1" si="75"/>
        <v>47</v>
      </c>
      <c r="AF789" t="str">
        <f t="shared" ca="1" si="76"/>
        <v>18-64</v>
      </c>
      <c r="AG789" s="3">
        <f t="shared" si="77"/>
        <v>47.720852999999998</v>
      </c>
      <c r="AH789" t="str">
        <f>_xlfn.IFNA(VLOOKUP(Sales_Transactions[[#This Row],[Order ID]],Returned_Items[#All],2,FALSE),"Not Returned")</f>
        <v>Not Returned</v>
      </c>
    </row>
    <row r="790" spans="1:34" x14ac:dyDescent="0.25">
      <c r="A790">
        <v>14535</v>
      </c>
      <c r="C790" t="s">
        <v>1272</v>
      </c>
      <c r="D790" s="2" t="str">
        <f>TEXT(MID(Sales_Transactions[[#This Row],[Order Date]],2,5),"d/m/yyy")</f>
        <v>1/10/2010</v>
      </c>
      <c r="E790" s="2" t="str">
        <f>TEXT(MID(Sales_Transactions[[#This Row],[Order Date]],2,5),"d")</f>
        <v>1</v>
      </c>
      <c r="F790" s="2" t="str">
        <f>TEXT(MID(Sales_Transactions[[#This Row],[Order Date]],2,5),"m")</f>
        <v>10</v>
      </c>
      <c r="G790" s="2" t="str">
        <f>TEXT(MID(Sales_Transactions[[#This Row],[Order Date]],2,5),"yyy")</f>
        <v>2010</v>
      </c>
      <c r="H790" s="2" t="str">
        <f>TEXT(MID(Sales_Transactions[[#This Row],[Order Date]],2,5),"yyy/m")</f>
        <v>2010/10</v>
      </c>
      <c r="I790" t="s">
        <v>52</v>
      </c>
      <c r="J790">
        <f t="shared" si="72"/>
        <v>1</v>
      </c>
      <c r="K790" s="2">
        <v>22</v>
      </c>
      <c r="L790" s="3">
        <v>245.96</v>
      </c>
      <c r="M790" s="4">
        <v>0.03</v>
      </c>
      <c r="N790" s="5" t="s">
        <v>23</v>
      </c>
      <c r="O790" s="3">
        <v>-33.82</v>
      </c>
      <c r="P790" s="3">
        <v>11.29</v>
      </c>
      <c r="Q790" s="3">
        <v>5.03</v>
      </c>
      <c r="R790" s="5" t="s">
        <v>1243</v>
      </c>
      <c r="S790" s="5" t="s">
        <v>1244</v>
      </c>
      <c r="T790" s="5" t="str">
        <f t="shared" si="73"/>
        <v>Gene Hale</v>
      </c>
      <c r="U790" t="s">
        <v>153</v>
      </c>
      <c r="V790" s="5" t="s">
        <v>37</v>
      </c>
      <c r="W790" s="5" t="s">
        <v>28</v>
      </c>
      <c r="X790" s="5" t="s">
        <v>29</v>
      </c>
      <c r="Y790" s="5" t="s">
        <v>1037</v>
      </c>
      <c r="Z790" s="5" t="s">
        <v>43</v>
      </c>
      <c r="AA790" s="4">
        <v>0.59</v>
      </c>
      <c r="AB790" s="1">
        <v>40453</v>
      </c>
      <c r="AC790" s="1">
        <v>27809</v>
      </c>
      <c r="AD790">
        <f t="shared" si="74"/>
        <v>1</v>
      </c>
      <c r="AE790">
        <f t="shared" ca="1" si="75"/>
        <v>48</v>
      </c>
      <c r="AF790" t="str">
        <f t="shared" ca="1" si="76"/>
        <v>18-64</v>
      </c>
      <c r="AG790" s="3">
        <f t="shared" si="77"/>
        <v>0.74166422727272729</v>
      </c>
      <c r="AH790" t="str">
        <f>_xlfn.IFNA(VLOOKUP(Sales_Transactions[[#This Row],[Order ID]],Returned_Items[#All],2,FALSE),"Not Returned")</f>
        <v>Not Returned</v>
      </c>
    </row>
    <row r="791" spans="1:34" x14ac:dyDescent="0.25">
      <c r="A791">
        <v>15329</v>
      </c>
      <c r="C791" t="s">
        <v>639</v>
      </c>
      <c r="D791" s="2" t="str">
        <f>TEXT(MID(Sales_Transactions[[#This Row],[Order Date]],2,5),"d/m/yyy")</f>
        <v>27/4/2012</v>
      </c>
      <c r="E791" s="2" t="str">
        <f>TEXT(MID(Sales_Transactions[[#This Row],[Order Date]],2,5),"d")</f>
        <v>27</v>
      </c>
      <c r="F791" s="2" t="str">
        <f>TEXT(MID(Sales_Transactions[[#This Row],[Order Date]],2,5),"m")</f>
        <v>4</v>
      </c>
      <c r="G791" s="2" t="str">
        <f>TEXT(MID(Sales_Transactions[[#This Row],[Order Date]],2,5),"yyy")</f>
        <v>2012</v>
      </c>
      <c r="H791" s="2" t="str">
        <f>TEXT(MID(Sales_Transactions[[#This Row],[Order Date]],2,5),"yyy/m")</f>
        <v>2012/4</v>
      </c>
      <c r="I791" t="s">
        <v>33</v>
      </c>
      <c r="J791">
        <f t="shared" si="72"/>
        <v>4</v>
      </c>
      <c r="K791" s="2">
        <v>34</v>
      </c>
      <c r="L791" s="3">
        <v>1014.87</v>
      </c>
      <c r="M791" s="4">
        <v>0.04</v>
      </c>
      <c r="N791" s="5" t="s">
        <v>67</v>
      </c>
      <c r="O791" s="3">
        <v>319.52</v>
      </c>
      <c r="P791" s="3">
        <v>29.89</v>
      </c>
      <c r="Q791" s="3">
        <v>1.99</v>
      </c>
      <c r="R791" s="5" t="s">
        <v>1218</v>
      </c>
      <c r="S791" s="5" t="s">
        <v>1219</v>
      </c>
      <c r="T791" s="5" t="str">
        <f t="shared" si="73"/>
        <v>Rob Haberlin</v>
      </c>
      <c r="U791" t="s">
        <v>153</v>
      </c>
      <c r="V791" s="5" t="s">
        <v>37</v>
      </c>
      <c r="W791" s="5" t="s">
        <v>48</v>
      </c>
      <c r="X791" s="5" t="s">
        <v>87</v>
      </c>
      <c r="Y791" s="5" t="s">
        <v>920</v>
      </c>
      <c r="Z791" s="5" t="s">
        <v>60</v>
      </c>
      <c r="AA791" s="4">
        <v>0.5</v>
      </c>
      <c r="AB791" s="1">
        <v>41026</v>
      </c>
      <c r="AC791" s="1">
        <v>27080</v>
      </c>
      <c r="AD791">
        <f t="shared" si="74"/>
        <v>0</v>
      </c>
      <c r="AE791">
        <f t="shared" ca="1" si="75"/>
        <v>50</v>
      </c>
      <c r="AF791" t="str">
        <f t="shared" ca="1" si="76"/>
        <v>18-64</v>
      </c>
      <c r="AG791" s="3">
        <f t="shared" si="77"/>
        <v>0.93729541176470577</v>
      </c>
      <c r="AH791" t="str">
        <f>_xlfn.IFNA(VLOOKUP(Sales_Transactions[[#This Row],[Order ID]],Returned_Items[#All],2,FALSE),"Not Returned")</f>
        <v>Not Returned</v>
      </c>
    </row>
    <row r="792" spans="1:34" x14ac:dyDescent="0.25">
      <c r="A792">
        <v>15621</v>
      </c>
      <c r="C792" t="s">
        <v>1273</v>
      </c>
      <c r="D792" s="2" t="str">
        <f>TEXT(MID(Sales_Transactions[[#This Row],[Order Date]],2,5),"d/m/yyy")</f>
        <v>24/9/2011</v>
      </c>
      <c r="E792" s="2" t="str">
        <f>TEXT(MID(Sales_Transactions[[#This Row],[Order Date]],2,5),"d")</f>
        <v>24</v>
      </c>
      <c r="F792" s="2" t="str">
        <f>TEXT(MID(Sales_Transactions[[#This Row],[Order Date]],2,5),"m")</f>
        <v>9</v>
      </c>
      <c r="G792" s="2" t="str">
        <f>TEXT(MID(Sales_Transactions[[#This Row],[Order Date]],2,5),"yyy")</f>
        <v>2011</v>
      </c>
      <c r="H792" s="2" t="str">
        <f>TEXT(MID(Sales_Transactions[[#This Row],[Order Date]],2,5),"yyy/m")</f>
        <v>2011/9</v>
      </c>
      <c r="I792" t="s">
        <v>101</v>
      </c>
      <c r="J792">
        <f t="shared" si="72"/>
        <v>1</v>
      </c>
      <c r="K792" s="2">
        <v>18</v>
      </c>
      <c r="L792" s="3">
        <v>35.51</v>
      </c>
      <c r="M792" s="4">
        <v>0.02</v>
      </c>
      <c r="N792" s="5" t="s">
        <v>67</v>
      </c>
      <c r="O792" s="3">
        <v>-13.95</v>
      </c>
      <c r="P792" s="3">
        <v>1.68</v>
      </c>
      <c r="Q792" s="3">
        <v>1.57</v>
      </c>
      <c r="R792" s="5" t="s">
        <v>1243</v>
      </c>
      <c r="S792" s="5" t="s">
        <v>1244</v>
      </c>
      <c r="T792" s="5" t="str">
        <f t="shared" si="73"/>
        <v>Gene Hale</v>
      </c>
      <c r="U792" t="s">
        <v>153</v>
      </c>
      <c r="V792" s="5" t="s">
        <v>37</v>
      </c>
      <c r="W792" s="5" t="s">
        <v>28</v>
      </c>
      <c r="X792" s="5" t="s">
        <v>124</v>
      </c>
      <c r="Y792" s="5" t="s">
        <v>341</v>
      </c>
      <c r="Z792" s="5" t="s">
        <v>84</v>
      </c>
      <c r="AA792" s="4">
        <v>0.59</v>
      </c>
      <c r="AB792" s="1">
        <v>40811</v>
      </c>
      <c r="AC792" s="1">
        <v>27170</v>
      </c>
      <c r="AD792">
        <f t="shared" si="74"/>
        <v>1</v>
      </c>
      <c r="AE792">
        <f t="shared" ca="1" si="75"/>
        <v>50</v>
      </c>
      <c r="AF792" t="str">
        <f t="shared" ca="1" si="76"/>
        <v>18-64</v>
      </c>
      <c r="AG792" s="3">
        <f t="shared" si="77"/>
        <v>0.18053688888888889</v>
      </c>
      <c r="AH792" t="str">
        <f>_xlfn.IFNA(VLOOKUP(Sales_Transactions[[#This Row],[Order ID]],Returned_Items[#All],2,FALSE),"Not Returned")</f>
        <v>Not Returned</v>
      </c>
    </row>
    <row r="793" spans="1:34" x14ac:dyDescent="0.25">
      <c r="A793">
        <v>15621</v>
      </c>
      <c r="C793" t="s">
        <v>1273</v>
      </c>
      <c r="D793" s="2" t="str">
        <f>TEXT(MID(Sales_Transactions[[#This Row],[Order Date]],2,5),"d/m/yyy")</f>
        <v>24/9/2011</v>
      </c>
      <c r="E793" s="2" t="str">
        <f>TEXT(MID(Sales_Transactions[[#This Row],[Order Date]],2,5),"d")</f>
        <v>24</v>
      </c>
      <c r="F793" s="2" t="str">
        <f>TEXT(MID(Sales_Transactions[[#This Row],[Order Date]],2,5),"m")</f>
        <v>9</v>
      </c>
      <c r="G793" s="2" t="str">
        <f>TEXT(MID(Sales_Transactions[[#This Row],[Order Date]],2,5),"yyy")</f>
        <v>2011</v>
      </c>
      <c r="H793" s="2" t="str">
        <f>TEXT(MID(Sales_Transactions[[#This Row],[Order Date]],2,5),"yyy/m")</f>
        <v>2011/9</v>
      </c>
      <c r="I793" t="s">
        <v>101</v>
      </c>
      <c r="J793">
        <f t="shared" si="72"/>
        <v>1</v>
      </c>
      <c r="K793" s="2">
        <v>39</v>
      </c>
      <c r="L793" s="3">
        <v>1105.6600000000001</v>
      </c>
      <c r="M793" s="4">
        <v>0.02</v>
      </c>
      <c r="N793" s="5" t="s">
        <v>23</v>
      </c>
      <c r="O793" s="3">
        <v>-136.19999999999999</v>
      </c>
      <c r="P793" s="3">
        <v>28.28</v>
      </c>
      <c r="Q793" s="3">
        <v>13.99</v>
      </c>
      <c r="R793" s="5" t="s">
        <v>1243</v>
      </c>
      <c r="S793" s="5" t="s">
        <v>1244</v>
      </c>
      <c r="T793" s="5" t="str">
        <f t="shared" si="73"/>
        <v>Gene Hale</v>
      </c>
      <c r="U793" t="s">
        <v>153</v>
      </c>
      <c r="V793" s="5" t="s">
        <v>37</v>
      </c>
      <c r="W793" s="5" t="s">
        <v>28</v>
      </c>
      <c r="X793" s="5" t="s">
        <v>29</v>
      </c>
      <c r="Y793" s="5" t="s">
        <v>421</v>
      </c>
      <c r="Z793" s="5" t="s">
        <v>56</v>
      </c>
      <c r="AA793" s="4">
        <v>0.57999999999999996</v>
      </c>
      <c r="AB793" s="1">
        <v>40810</v>
      </c>
      <c r="AC793" s="1">
        <v>27140</v>
      </c>
      <c r="AD793">
        <f t="shared" si="74"/>
        <v>0</v>
      </c>
      <c r="AE793">
        <f t="shared" ca="1" si="75"/>
        <v>50</v>
      </c>
      <c r="AF793" t="str">
        <f t="shared" ca="1" si="76"/>
        <v>18-64</v>
      </c>
      <c r="AG793" s="3">
        <f t="shared" si="77"/>
        <v>1.0837011282051283</v>
      </c>
      <c r="AH793" t="str">
        <f>_xlfn.IFNA(VLOOKUP(Sales_Transactions[[#This Row],[Order ID]],Returned_Items[#All],2,FALSE),"Not Returned")</f>
        <v>Not Returned</v>
      </c>
    </row>
    <row r="794" spans="1:34" x14ac:dyDescent="0.25">
      <c r="A794">
        <v>17826</v>
      </c>
      <c r="C794" t="s">
        <v>764</v>
      </c>
      <c r="D794" s="2" t="str">
        <f>TEXT(MID(Sales_Transactions[[#This Row],[Order Date]],2,5),"d/m/yyy")</f>
        <v>30/6/2012</v>
      </c>
      <c r="E794" s="2" t="str">
        <f>TEXT(MID(Sales_Transactions[[#This Row],[Order Date]],2,5),"d")</f>
        <v>30</v>
      </c>
      <c r="F794" s="2" t="str">
        <f>TEXT(MID(Sales_Transactions[[#This Row],[Order Date]],2,5),"m")</f>
        <v>6</v>
      </c>
      <c r="G794" s="2" t="str">
        <f>TEXT(MID(Sales_Transactions[[#This Row],[Order Date]],2,5),"yyy")</f>
        <v>2012</v>
      </c>
      <c r="H794" s="2" t="str">
        <f>TEXT(MID(Sales_Transactions[[#This Row],[Order Date]],2,5),"yyy/m")</f>
        <v>2012/6</v>
      </c>
      <c r="I794" t="s">
        <v>33</v>
      </c>
      <c r="J794">
        <f t="shared" si="72"/>
        <v>4</v>
      </c>
      <c r="K794" s="2">
        <v>18</v>
      </c>
      <c r="L794" s="3">
        <v>78.930000000000007</v>
      </c>
      <c r="M794" s="4">
        <v>0.04</v>
      </c>
      <c r="N794" s="5" t="s">
        <v>23</v>
      </c>
      <c r="O794" s="3">
        <v>-88.61</v>
      </c>
      <c r="P794" s="3">
        <v>3.89</v>
      </c>
      <c r="Q794" s="3">
        <v>7.01</v>
      </c>
      <c r="R794" s="5" t="s">
        <v>202</v>
      </c>
      <c r="S794" s="5" t="s">
        <v>832</v>
      </c>
      <c r="T794" s="5" t="str">
        <f t="shared" si="73"/>
        <v>Michelle Arnett</v>
      </c>
      <c r="U794" t="s">
        <v>153</v>
      </c>
      <c r="V794" s="5" t="s">
        <v>74</v>
      </c>
      <c r="W794" s="5" t="s">
        <v>28</v>
      </c>
      <c r="X794" s="5" t="s">
        <v>41</v>
      </c>
      <c r="Y794" s="5" t="s">
        <v>159</v>
      </c>
      <c r="Z794" s="5" t="s">
        <v>43</v>
      </c>
      <c r="AA794" s="4">
        <v>0.37</v>
      </c>
      <c r="AB794" s="1">
        <v>41091</v>
      </c>
      <c r="AC794" s="1">
        <v>26811</v>
      </c>
      <c r="AD794">
        <f t="shared" si="74"/>
        <v>1</v>
      </c>
      <c r="AE794">
        <f t="shared" ca="1" si="75"/>
        <v>51</v>
      </c>
      <c r="AF794" t="str">
        <f t="shared" ca="1" si="76"/>
        <v>18-64</v>
      </c>
      <c r="AG794" s="3">
        <f t="shared" si="77"/>
        <v>0.60546911111111112</v>
      </c>
      <c r="AH794" t="str">
        <f>_xlfn.IFNA(VLOOKUP(Sales_Transactions[[#This Row],[Order ID]],Returned_Items[#All],2,FALSE),"Not Returned")</f>
        <v>Not Returned</v>
      </c>
    </row>
    <row r="795" spans="1:34" x14ac:dyDescent="0.25">
      <c r="A795">
        <v>17926</v>
      </c>
      <c r="C795" t="s">
        <v>584</v>
      </c>
      <c r="D795" s="2" t="str">
        <f>TEXT(MID(Sales_Transactions[[#This Row],[Order Date]],2,5),"d/m/yyy")</f>
        <v>10/11/2011</v>
      </c>
      <c r="E795" s="2" t="str">
        <f>TEXT(MID(Sales_Transactions[[#This Row],[Order Date]],2,5),"d")</f>
        <v>10</v>
      </c>
      <c r="F795" s="2" t="str">
        <f>TEXT(MID(Sales_Transactions[[#This Row],[Order Date]],2,5),"m")</f>
        <v>11</v>
      </c>
      <c r="G795" s="2" t="str">
        <f>TEXT(MID(Sales_Transactions[[#This Row],[Order Date]],2,5),"yyy")</f>
        <v>2011</v>
      </c>
      <c r="H795" s="2" t="str">
        <f>TEXT(MID(Sales_Transactions[[#This Row],[Order Date]],2,5),"yyy/m")</f>
        <v>2011/11</v>
      </c>
      <c r="I795" t="s">
        <v>101</v>
      </c>
      <c r="J795">
        <f t="shared" si="72"/>
        <v>1</v>
      </c>
      <c r="K795" s="2">
        <v>37</v>
      </c>
      <c r="L795" s="3">
        <v>608.33000000000004</v>
      </c>
      <c r="M795" s="4">
        <v>0.02</v>
      </c>
      <c r="N795" s="5" t="s">
        <v>23</v>
      </c>
      <c r="O795" s="3">
        <v>-70.040000000000006</v>
      </c>
      <c r="P795" s="3">
        <v>15.31</v>
      </c>
      <c r="Q795" s="3">
        <v>8.7799999999999994</v>
      </c>
      <c r="R795" s="5" t="s">
        <v>1250</v>
      </c>
      <c r="S795" s="5" t="s">
        <v>1251</v>
      </c>
      <c r="T795" s="5" t="str">
        <f t="shared" si="73"/>
        <v>Sally Knutson</v>
      </c>
      <c r="U795" t="s">
        <v>153</v>
      </c>
      <c r="V795" s="5" t="s">
        <v>37</v>
      </c>
      <c r="W795" s="5" t="s">
        <v>28</v>
      </c>
      <c r="X795" s="5" t="s">
        <v>29</v>
      </c>
      <c r="Y795" s="5" t="s">
        <v>1274</v>
      </c>
      <c r="Z795" s="5" t="s">
        <v>43</v>
      </c>
      <c r="AA795" s="4">
        <v>0.56999999999999995</v>
      </c>
      <c r="AB795" s="1">
        <v>40859</v>
      </c>
      <c r="AC795" s="1">
        <v>26743</v>
      </c>
      <c r="AD795">
        <f t="shared" si="74"/>
        <v>2</v>
      </c>
      <c r="AE795">
        <f t="shared" ca="1" si="75"/>
        <v>51</v>
      </c>
      <c r="AF795" t="str">
        <f t="shared" ca="1" si="76"/>
        <v>18-64</v>
      </c>
      <c r="AG795" s="3">
        <f t="shared" si="77"/>
        <v>0.65099832432432436</v>
      </c>
      <c r="AH795" t="str">
        <f>_xlfn.IFNA(VLOOKUP(Sales_Transactions[[#This Row],[Order ID]],Returned_Items[#All],2,FALSE),"Not Returned")</f>
        <v>Not Returned</v>
      </c>
    </row>
    <row r="796" spans="1:34" x14ac:dyDescent="0.25">
      <c r="A796">
        <v>18247</v>
      </c>
      <c r="C796" t="s">
        <v>1275</v>
      </c>
      <c r="D796" s="2" t="str">
        <f>TEXT(MID(Sales_Transactions[[#This Row],[Order Date]],2,5),"d/m/yyy")</f>
        <v>5/11/2009</v>
      </c>
      <c r="E796" s="2" t="str">
        <f>TEXT(MID(Sales_Transactions[[#This Row],[Order Date]],2,5),"d")</f>
        <v>5</v>
      </c>
      <c r="F796" s="2" t="str">
        <f>TEXT(MID(Sales_Transactions[[#This Row],[Order Date]],2,5),"m")</f>
        <v>11</v>
      </c>
      <c r="G796" s="2" t="str">
        <f>TEXT(MID(Sales_Transactions[[#This Row],[Order Date]],2,5),"yyy")</f>
        <v>2009</v>
      </c>
      <c r="H796" s="2" t="str">
        <f>TEXT(MID(Sales_Transactions[[#This Row],[Order Date]],2,5),"yyy/m")</f>
        <v>2009/11</v>
      </c>
      <c r="I796" t="s">
        <v>52</v>
      </c>
      <c r="J796">
        <f t="shared" si="72"/>
        <v>1</v>
      </c>
      <c r="K796" s="2">
        <v>20</v>
      </c>
      <c r="L796" s="3">
        <v>155.80000000000001</v>
      </c>
      <c r="M796" s="4">
        <v>0</v>
      </c>
      <c r="N796" s="5" t="s">
        <v>23</v>
      </c>
      <c r="O796" s="3">
        <v>27.22</v>
      </c>
      <c r="P796" s="3">
        <v>7.59</v>
      </c>
      <c r="Q796" s="3">
        <v>4</v>
      </c>
      <c r="R796" s="5" t="s">
        <v>1218</v>
      </c>
      <c r="S796" s="5" t="s">
        <v>1219</v>
      </c>
      <c r="T796" s="5" t="str">
        <f t="shared" si="73"/>
        <v>Rob Haberlin</v>
      </c>
      <c r="U796" t="s">
        <v>153</v>
      </c>
      <c r="V796" s="5" t="s">
        <v>47</v>
      </c>
      <c r="W796" s="5" t="s">
        <v>57</v>
      </c>
      <c r="X796" s="5" t="s">
        <v>58</v>
      </c>
      <c r="Y796" s="5" t="s">
        <v>843</v>
      </c>
      <c r="Z796" s="5" t="s">
        <v>84</v>
      </c>
      <c r="AA796" s="4">
        <v>0.42</v>
      </c>
      <c r="AB796" s="1">
        <v>40123</v>
      </c>
      <c r="AC796" s="1">
        <v>26969</v>
      </c>
      <c r="AD796">
        <f t="shared" si="74"/>
        <v>1</v>
      </c>
      <c r="AE796">
        <f t="shared" ca="1" si="75"/>
        <v>50</v>
      </c>
      <c r="AF796" t="str">
        <f t="shared" ca="1" si="76"/>
        <v>18-64</v>
      </c>
      <c r="AG796" s="3">
        <f t="shared" si="77"/>
        <v>0.57950000000000002</v>
      </c>
      <c r="AH796" t="str">
        <f>_xlfn.IFNA(VLOOKUP(Sales_Transactions[[#This Row],[Order ID]],Returned_Items[#All],2,FALSE),"Not Returned")</f>
        <v>Not Returned</v>
      </c>
    </row>
    <row r="797" spans="1:34" x14ac:dyDescent="0.25">
      <c r="A797">
        <v>18471</v>
      </c>
      <c r="C797" t="s">
        <v>1276</v>
      </c>
      <c r="D797" s="2" t="str">
        <f>TEXT(MID(Sales_Transactions[[#This Row],[Order Date]],2,5),"d/m/yyy")</f>
        <v>19/2/2009</v>
      </c>
      <c r="E797" s="2" t="str">
        <f>TEXT(MID(Sales_Transactions[[#This Row],[Order Date]],2,5),"d")</f>
        <v>19</v>
      </c>
      <c r="F797" s="2" t="str">
        <f>TEXT(MID(Sales_Transactions[[#This Row],[Order Date]],2,5),"m")</f>
        <v>2</v>
      </c>
      <c r="G797" s="2" t="str">
        <f>TEXT(MID(Sales_Transactions[[#This Row],[Order Date]],2,5),"yyy")</f>
        <v>2009</v>
      </c>
      <c r="H797" s="2" t="str">
        <f>TEXT(MID(Sales_Transactions[[#This Row],[Order Date]],2,5),"yyy/m")</f>
        <v>2009/2</v>
      </c>
      <c r="I797" t="s">
        <v>52</v>
      </c>
      <c r="J797">
        <f t="shared" si="72"/>
        <v>1</v>
      </c>
      <c r="K797" s="2">
        <v>37</v>
      </c>
      <c r="L797" s="3">
        <v>226.65</v>
      </c>
      <c r="M797" s="4">
        <v>0</v>
      </c>
      <c r="N797" s="5" t="s">
        <v>23</v>
      </c>
      <c r="O797" s="3">
        <v>46.41</v>
      </c>
      <c r="P797" s="3">
        <v>5.98</v>
      </c>
      <c r="Q797" s="3">
        <v>0.96</v>
      </c>
      <c r="R797" s="5" t="s">
        <v>1216</v>
      </c>
      <c r="S797" s="5" t="s">
        <v>239</v>
      </c>
      <c r="T797" s="5" t="str">
        <f t="shared" si="73"/>
        <v>Justin Knight</v>
      </c>
      <c r="U797" t="s">
        <v>153</v>
      </c>
      <c r="V797" s="5" t="s">
        <v>47</v>
      </c>
      <c r="W797" s="5" t="s">
        <v>28</v>
      </c>
      <c r="X797" s="5" t="s">
        <v>124</v>
      </c>
      <c r="Y797" s="5" t="s">
        <v>1277</v>
      </c>
      <c r="Z797" s="5" t="s">
        <v>84</v>
      </c>
      <c r="AA797" s="4">
        <v>0.6</v>
      </c>
      <c r="AB797" s="1">
        <v>39864</v>
      </c>
      <c r="AC797" s="1">
        <v>26710</v>
      </c>
      <c r="AD797">
        <f t="shared" si="74"/>
        <v>1</v>
      </c>
      <c r="AE797">
        <f t="shared" ca="1" si="75"/>
        <v>51</v>
      </c>
      <c r="AF797" t="str">
        <f t="shared" ca="1" si="76"/>
        <v>18-64</v>
      </c>
      <c r="AG797" s="3">
        <f t="shared" si="77"/>
        <v>0.18756756756756757</v>
      </c>
      <c r="AH797" t="str">
        <f>_xlfn.IFNA(VLOOKUP(Sales_Transactions[[#This Row],[Order ID]],Returned_Items[#All],2,FALSE),"Not Returned")</f>
        <v>Not Returned</v>
      </c>
    </row>
    <row r="798" spans="1:34" x14ac:dyDescent="0.25">
      <c r="A798">
        <v>18471</v>
      </c>
      <c r="C798" t="s">
        <v>1276</v>
      </c>
      <c r="D798" s="2" t="str">
        <f>TEXT(MID(Sales_Transactions[[#This Row],[Order Date]],2,5),"d/m/yyy")</f>
        <v>19/2/2009</v>
      </c>
      <c r="E798" s="2" t="str">
        <f>TEXT(MID(Sales_Transactions[[#This Row],[Order Date]],2,5),"d")</f>
        <v>19</v>
      </c>
      <c r="F798" s="2" t="str">
        <f>TEXT(MID(Sales_Transactions[[#This Row],[Order Date]],2,5),"m")</f>
        <v>2</v>
      </c>
      <c r="G798" s="2" t="str">
        <f>TEXT(MID(Sales_Transactions[[#This Row],[Order Date]],2,5),"yyy")</f>
        <v>2009</v>
      </c>
      <c r="H798" s="2" t="str">
        <f>TEXT(MID(Sales_Transactions[[#This Row],[Order Date]],2,5),"yyy/m")</f>
        <v>2009/2</v>
      </c>
      <c r="I798" t="s">
        <v>52</v>
      </c>
      <c r="J798">
        <f t="shared" si="72"/>
        <v>1</v>
      </c>
      <c r="K798" s="2">
        <v>4</v>
      </c>
      <c r="L798" s="3">
        <v>10.96</v>
      </c>
      <c r="M798" s="4">
        <v>0.02</v>
      </c>
      <c r="N798" s="5" t="s">
        <v>23</v>
      </c>
      <c r="O798" s="3">
        <v>-8.02</v>
      </c>
      <c r="P798" s="3">
        <v>2.08</v>
      </c>
      <c r="Q798" s="3">
        <v>2.56</v>
      </c>
      <c r="R798" s="5" t="s">
        <v>1216</v>
      </c>
      <c r="S798" s="5" t="s">
        <v>239</v>
      </c>
      <c r="T798" s="5" t="str">
        <f t="shared" si="73"/>
        <v>Justin Knight</v>
      </c>
      <c r="U798" t="s">
        <v>153</v>
      </c>
      <c r="V798" s="5" t="s">
        <v>47</v>
      </c>
      <c r="W798" s="5" t="s">
        <v>28</v>
      </c>
      <c r="X798" s="5" t="s">
        <v>221</v>
      </c>
      <c r="Y798" s="5" t="s">
        <v>1278</v>
      </c>
      <c r="Z798" s="5" t="s">
        <v>60</v>
      </c>
      <c r="AA798" s="4">
        <v>0.55000000000000004</v>
      </c>
      <c r="AB798" s="1">
        <v>39864</v>
      </c>
      <c r="AC798" s="1">
        <v>26702</v>
      </c>
      <c r="AD798">
        <f t="shared" si="74"/>
        <v>1</v>
      </c>
      <c r="AE798">
        <f t="shared" ca="1" si="75"/>
        <v>51</v>
      </c>
      <c r="AF798" t="str">
        <f t="shared" ca="1" si="76"/>
        <v>18-64</v>
      </c>
      <c r="AG798" s="3">
        <f t="shared" si="77"/>
        <v>1.159896</v>
      </c>
      <c r="AH798" t="str">
        <f>_xlfn.IFNA(VLOOKUP(Sales_Transactions[[#This Row],[Order ID]],Returned_Items[#All],2,FALSE),"Not Returned")</f>
        <v>Not Returned</v>
      </c>
    </row>
    <row r="799" spans="1:34" x14ac:dyDescent="0.25">
      <c r="A799">
        <v>18471</v>
      </c>
      <c r="C799" t="s">
        <v>1276</v>
      </c>
      <c r="D799" s="2" t="str">
        <f>TEXT(MID(Sales_Transactions[[#This Row],[Order Date]],2,5),"d/m/yyy")</f>
        <v>19/2/2009</v>
      </c>
      <c r="E799" s="2" t="str">
        <f>TEXT(MID(Sales_Transactions[[#This Row],[Order Date]],2,5),"d")</f>
        <v>19</v>
      </c>
      <c r="F799" s="2" t="str">
        <f>TEXT(MID(Sales_Transactions[[#This Row],[Order Date]],2,5),"m")</f>
        <v>2</v>
      </c>
      <c r="G799" s="2" t="str">
        <f>TEXT(MID(Sales_Transactions[[#This Row],[Order Date]],2,5),"yyy")</f>
        <v>2009</v>
      </c>
      <c r="H799" s="2" t="str">
        <f>TEXT(MID(Sales_Transactions[[#This Row],[Order Date]],2,5),"yyy/m")</f>
        <v>2009/2</v>
      </c>
      <c r="I799" t="s">
        <v>52</v>
      </c>
      <c r="J799">
        <f t="shared" si="72"/>
        <v>1</v>
      </c>
      <c r="K799" s="2">
        <v>29</v>
      </c>
      <c r="L799" s="3">
        <v>185.61</v>
      </c>
      <c r="M799" s="4">
        <v>0.02</v>
      </c>
      <c r="N799" s="5" t="s">
        <v>23</v>
      </c>
      <c r="O799" s="3">
        <v>-47.12</v>
      </c>
      <c r="P799" s="3">
        <v>5.98</v>
      </c>
      <c r="Q799" s="3">
        <v>5.46</v>
      </c>
      <c r="R799" s="5" t="s">
        <v>1216</v>
      </c>
      <c r="S799" s="5" t="s">
        <v>239</v>
      </c>
      <c r="T799" s="5" t="str">
        <f t="shared" si="73"/>
        <v>Justin Knight</v>
      </c>
      <c r="U799" t="s">
        <v>153</v>
      </c>
      <c r="V799" s="5" t="s">
        <v>47</v>
      </c>
      <c r="W799" s="5" t="s">
        <v>28</v>
      </c>
      <c r="X799" s="5" t="s">
        <v>75</v>
      </c>
      <c r="Y799" s="5" t="s">
        <v>1279</v>
      </c>
      <c r="Z799" s="5" t="s">
        <v>43</v>
      </c>
      <c r="AA799" s="4">
        <v>0.36</v>
      </c>
      <c r="AB799" s="1">
        <v>39864</v>
      </c>
      <c r="AC799" s="1">
        <v>26730</v>
      </c>
      <c r="AD799">
        <f t="shared" si="74"/>
        <v>1</v>
      </c>
      <c r="AE799">
        <f t="shared" ca="1" si="75"/>
        <v>51</v>
      </c>
      <c r="AF799" t="str">
        <f t="shared" ca="1" si="76"/>
        <v>18-64</v>
      </c>
      <c r="AG799" s="3">
        <f t="shared" si="77"/>
        <v>0.39444151724137932</v>
      </c>
      <c r="AH799" t="str">
        <f>_xlfn.IFNA(VLOOKUP(Sales_Transactions[[#This Row],[Order ID]],Returned_Items[#All],2,FALSE),"Not Returned")</f>
        <v>Not Returned</v>
      </c>
    </row>
    <row r="800" spans="1:34" x14ac:dyDescent="0.25">
      <c r="A800">
        <v>19813</v>
      </c>
      <c r="C800" t="s">
        <v>1080</v>
      </c>
      <c r="D800" s="2" t="str">
        <f>TEXT(MID(Sales_Transactions[[#This Row],[Order Date]],2,5),"d/m/yyy")</f>
        <v>2/3/2010</v>
      </c>
      <c r="E800" s="2" t="str">
        <f>TEXT(MID(Sales_Transactions[[#This Row],[Order Date]],2,5),"d")</f>
        <v>2</v>
      </c>
      <c r="F800" s="2" t="str">
        <f>TEXT(MID(Sales_Transactions[[#This Row],[Order Date]],2,5),"m")</f>
        <v>3</v>
      </c>
      <c r="G800" s="2" t="str">
        <f>TEXT(MID(Sales_Transactions[[#This Row],[Order Date]],2,5),"yyy")</f>
        <v>2010</v>
      </c>
      <c r="H800" s="2" t="str">
        <f>TEXT(MID(Sales_Transactions[[#This Row],[Order Date]],2,5),"yyy/m")</f>
        <v>2010/3</v>
      </c>
      <c r="I800" t="s">
        <v>101</v>
      </c>
      <c r="J800">
        <f t="shared" si="72"/>
        <v>1</v>
      </c>
      <c r="K800" s="2">
        <v>29</v>
      </c>
      <c r="L800" s="3">
        <v>1098.5060000000001</v>
      </c>
      <c r="M800" s="4">
        <v>0.05</v>
      </c>
      <c r="N800" s="5" t="s">
        <v>23</v>
      </c>
      <c r="O800" s="3">
        <v>218.73</v>
      </c>
      <c r="P800" s="3">
        <v>45.99</v>
      </c>
      <c r="Q800" s="3">
        <v>2.5</v>
      </c>
      <c r="R800" s="5" t="s">
        <v>1237</v>
      </c>
      <c r="S800" s="5" t="s">
        <v>1238</v>
      </c>
      <c r="T800" s="5" t="str">
        <f t="shared" si="73"/>
        <v>Lena Cacioppo</v>
      </c>
      <c r="U800" t="s">
        <v>153</v>
      </c>
      <c r="V800" s="5" t="s">
        <v>74</v>
      </c>
      <c r="W800" s="5" t="s">
        <v>48</v>
      </c>
      <c r="X800" s="5" t="s">
        <v>49</v>
      </c>
      <c r="Y800" s="5" t="s">
        <v>1280</v>
      </c>
      <c r="Z800" s="5" t="s">
        <v>43</v>
      </c>
      <c r="AA800" s="4">
        <v>0.56000000000000005</v>
      </c>
      <c r="AB800" s="1">
        <v>40240</v>
      </c>
      <c r="AC800" s="1">
        <v>26707</v>
      </c>
      <c r="AD800">
        <f t="shared" si="74"/>
        <v>1</v>
      </c>
      <c r="AE800">
        <f t="shared" ca="1" si="75"/>
        <v>51</v>
      </c>
      <c r="AF800" t="str">
        <f t="shared" ca="1" si="76"/>
        <v>18-64</v>
      </c>
      <c r="AG800" s="3">
        <f t="shared" si="77"/>
        <v>1.6712760344827586</v>
      </c>
      <c r="AH800" t="str">
        <f>_xlfn.IFNA(VLOOKUP(Sales_Transactions[[#This Row],[Order ID]],Returned_Items[#All],2,FALSE),"Not Returned")</f>
        <v>Not Returned</v>
      </c>
    </row>
    <row r="801" spans="1:34" x14ac:dyDescent="0.25">
      <c r="A801">
        <v>20322</v>
      </c>
      <c r="C801" t="s">
        <v>1281</v>
      </c>
      <c r="D801" s="2" t="str">
        <f>TEXT(MID(Sales_Transactions[[#This Row],[Order Date]],2,5),"d/m/yyy")</f>
        <v>28/6/2009</v>
      </c>
      <c r="E801" s="2" t="str">
        <f>TEXT(MID(Sales_Transactions[[#This Row],[Order Date]],2,5),"d")</f>
        <v>28</v>
      </c>
      <c r="F801" s="2" t="str">
        <f>TEXT(MID(Sales_Transactions[[#This Row],[Order Date]],2,5),"m")</f>
        <v>6</v>
      </c>
      <c r="G801" s="2" t="str">
        <f>TEXT(MID(Sales_Transactions[[#This Row],[Order Date]],2,5),"yyy")</f>
        <v>2009</v>
      </c>
      <c r="H801" s="2" t="str">
        <f>TEXT(MID(Sales_Transactions[[#This Row],[Order Date]],2,5),"yyy/m")</f>
        <v>2009/6</v>
      </c>
      <c r="I801" t="s">
        <v>101</v>
      </c>
      <c r="J801">
        <f t="shared" si="72"/>
        <v>1</v>
      </c>
      <c r="K801" s="2">
        <v>46</v>
      </c>
      <c r="L801" s="3">
        <v>160.27000000000001</v>
      </c>
      <c r="M801" s="4">
        <v>0.06</v>
      </c>
      <c r="N801" s="5" t="s">
        <v>23</v>
      </c>
      <c r="O801" s="3">
        <v>-183.36</v>
      </c>
      <c r="P801" s="3">
        <v>3.58</v>
      </c>
      <c r="Q801" s="3">
        <v>5.47</v>
      </c>
      <c r="R801" s="5" t="s">
        <v>1282</v>
      </c>
      <c r="S801" s="5" t="s">
        <v>1283</v>
      </c>
      <c r="T801" s="5" t="str">
        <f t="shared" si="73"/>
        <v>Seth Vernon</v>
      </c>
      <c r="U801" t="s">
        <v>153</v>
      </c>
      <c r="V801" s="5" t="s">
        <v>74</v>
      </c>
      <c r="W801" s="5" t="s">
        <v>28</v>
      </c>
      <c r="X801" s="5" t="s">
        <v>41</v>
      </c>
      <c r="Y801" s="5" t="s">
        <v>769</v>
      </c>
      <c r="Z801" s="5" t="s">
        <v>43</v>
      </c>
      <c r="AA801" s="4">
        <v>0.37</v>
      </c>
      <c r="AB801" s="1">
        <v>39994</v>
      </c>
      <c r="AC801" s="1">
        <v>26920</v>
      </c>
      <c r="AD801">
        <f t="shared" si="74"/>
        <v>2</v>
      </c>
      <c r="AE801">
        <f t="shared" ca="1" si="75"/>
        <v>50</v>
      </c>
      <c r="AF801" t="str">
        <f t="shared" ca="1" si="76"/>
        <v>18-64</v>
      </c>
      <c r="AG801" s="3">
        <f t="shared" si="77"/>
        <v>0.19669243478260867</v>
      </c>
      <c r="AH801" t="str">
        <f>_xlfn.IFNA(VLOOKUP(Sales_Transactions[[#This Row],[Order ID]],Returned_Items[#All],2,FALSE),"Not Returned")</f>
        <v>Not Returned</v>
      </c>
    </row>
    <row r="802" spans="1:34" x14ac:dyDescent="0.25">
      <c r="A802">
        <v>20322</v>
      </c>
      <c r="C802" t="s">
        <v>1281</v>
      </c>
      <c r="D802" s="2" t="str">
        <f>TEXT(MID(Sales_Transactions[[#This Row],[Order Date]],2,5),"d/m/yyy")</f>
        <v>28/6/2009</v>
      </c>
      <c r="E802" s="2" t="str">
        <f>TEXT(MID(Sales_Transactions[[#This Row],[Order Date]],2,5),"d")</f>
        <v>28</v>
      </c>
      <c r="F802" s="2" t="str">
        <f>TEXT(MID(Sales_Transactions[[#This Row],[Order Date]],2,5),"m")</f>
        <v>6</v>
      </c>
      <c r="G802" s="2" t="str">
        <f>TEXT(MID(Sales_Transactions[[#This Row],[Order Date]],2,5),"yyy")</f>
        <v>2009</v>
      </c>
      <c r="H802" s="2" t="str">
        <f>TEXT(MID(Sales_Transactions[[#This Row],[Order Date]],2,5),"yyy/m")</f>
        <v>2009/6</v>
      </c>
      <c r="I802" t="s">
        <v>101</v>
      </c>
      <c r="J802">
        <f t="shared" si="72"/>
        <v>1</v>
      </c>
      <c r="K802" s="2">
        <v>46</v>
      </c>
      <c r="L802" s="3">
        <v>4601.0200000000004</v>
      </c>
      <c r="M802" s="4">
        <v>0.09</v>
      </c>
      <c r="N802" s="5" t="s">
        <v>34</v>
      </c>
      <c r="O802" s="3">
        <v>-129.53</v>
      </c>
      <c r="P802" s="3">
        <v>100.98</v>
      </c>
      <c r="Q802" s="3">
        <v>35.840000000000003</v>
      </c>
      <c r="R802" s="5" t="s">
        <v>1282</v>
      </c>
      <c r="S802" s="5" t="s">
        <v>1283</v>
      </c>
      <c r="T802" s="5" t="str">
        <f t="shared" si="73"/>
        <v>Seth Vernon</v>
      </c>
      <c r="U802" t="s">
        <v>153</v>
      </c>
      <c r="V802" s="5" t="s">
        <v>74</v>
      </c>
      <c r="W802" s="5" t="s">
        <v>57</v>
      </c>
      <c r="X802" s="5" t="s">
        <v>104</v>
      </c>
      <c r="Y802" s="5" t="s">
        <v>1198</v>
      </c>
      <c r="Z802" s="5" t="s">
        <v>106</v>
      </c>
      <c r="AA802" s="4">
        <v>0.62</v>
      </c>
      <c r="AB802" s="1">
        <v>39992</v>
      </c>
      <c r="AC802" s="1">
        <v>26975</v>
      </c>
      <c r="AD802">
        <f t="shared" si="74"/>
        <v>0</v>
      </c>
      <c r="AE802">
        <f t="shared" ca="1" si="75"/>
        <v>50</v>
      </c>
      <c r="AF802" t="str">
        <f t="shared" ca="1" si="76"/>
        <v>18-64</v>
      </c>
      <c r="AG802" s="3">
        <f t="shared" si="77"/>
        <v>2.9723721304347834</v>
      </c>
      <c r="AH802" t="str">
        <f>_xlfn.IFNA(VLOOKUP(Sales_Transactions[[#This Row],[Order ID]],Returned_Items[#All],2,FALSE),"Not Returned")</f>
        <v>Not Returned</v>
      </c>
    </row>
    <row r="803" spans="1:34" x14ac:dyDescent="0.25">
      <c r="A803">
        <v>20322</v>
      </c>
      <c r="C803" t="s">
        <v>1281</v>
      </c>
      <c r="D803" s="2" t="str">
        <f>TEXT(MID(Sales_Transactions[[#This Row],[Order Date]],2,5),"d/m/yyy")</f>
        <v>28/6/2009</v>
      </c>
      <c r="E803" s="2" t="str">
        <f>TEXT(MID(Sales_Transactions[[#This Row],[Order Date]],2,5),"d")</f>
        <v>28</v>
      </c>
      <c r="F803" s="2" t="str">
        <f>TEXT(MID(Sales_Transactions[[#This Row],[Order Date]],2,5),"m")</f>
        <v>6</v>
      </c>
      <c r="G803" s="2" t="str">
        <f>TEXT(MID(Sales_Transactions[[#This Row],[Order Date]],2,5),"yyy")</f>
        <v>2009</v>
      </c>
      <c r="H803" s="2" t="str">
        <f>TEXT(MID(Sales_Transactions[[#This Row],[Order Date]],2,5),"yyy/m")</f>
        <v>2009/6</v>
      </c>
      <c r="I803" t="s">
        <v>101</v>
      </c>
      <c r="J803">
        <f t="shared" si="72"/>
        <v>1</v>
      </c>
      <c r="K803" s="2">
        <v>15</v>
      </c>
      <c r="L803" s="3">
        <v>89.89</v>
      </c>
      <c r="M803" s="4">
        <v>0.1</v>
      </c>
      <c r="N803" s="5" t="s">
        <v>23</v>
      </c>
      <c r="O803" s="3">
        <v>-72.28</v>
      </c>
      <c r="P803" s="3">
        <v>5.78</v>
      </c>
      <c r="Q803" s="3">
        <v>7.96</v>
      </c>
      <c r="R803" s="5" t="s">
        <v>1282</v>
      </c>
      <c r="S803" s="5" t="s">
        <v>1283</v>
      </c>
      <c r="T803" s="5" t="str">
        <f t="shared" si="73"/>
        <v>Seth Vernon</v>
      </c>
      <c r="U803" t="s">
        <v>153</v>
      </c>
      <c r="V803" s="5" t="s">
        <v>74</v>
      </c>
      <c r="W803" s="5" t="s">
        <v>28</v>
      </c>
      <c r="X803" s="5" t="s">
        <v>75</v>
      </c>
      <c r="Y803" s="5" t="s">
        <v>1284</v>
      </c>
      <c r="Z803" s="5" t="s">
        <v>43</v>
      </c>
      <c r="AA803" s="4">
        <v>0.36</v>
      </c>
      <c r="AB803" s="1">
        <v>39992</v>
      </c>
      <c r="AC803" s="1">
        <v>26923</v>
      </c>
      <c r="AD803">
        <f t="shared" si="74"/>
        <v>0</v>
      </c>
      <c r="AE803">
        <f t="shared" ca="1" si="75"/>
        <v>50</v>
      </c>
      <c r="AF803" t="str">
        <f t="shared" ca="1" si="76"/>
        <v>18-64</v>
      </c>
      <c r="AG803" s="3">
        <f t="shared" si="77"/>
        <v>0.91561466666666669</v>
      </c>
      <c r="AH803" t="str">
        <f>_xlfn.IFNA(VLOOKUP(Sales_Transactions[[#This Row],[Order ID]],Returned_Items[#All],2,FALSE),"Not Returned")</f>
        <v>Not Returned</v>
      </c>
    </row>
    <row r="804" spans="1:34" x14ac:dyDescent="0.25">
      <c r="A804">
        <v>20422</v>
      </c>
      <c r="C804" t="s">
        <v>1285</v>
      </c>
      <c r="D804" s="2" t="str">
        <f>TEXT(MID(Sales_Transactions[[#This Row],[Order Date]],2,5),"d/m/yyy")</f>
        <v>26/1/2009</v>
      </c>
      <c r="E804" s="2" t="str">
        <f>TEXT(MID(Sales_Transactions[[#This Row],[Order Date]],2,5),"d")</f>
        <v>26</v>
      </c>
      <c r="F804" s="2" t="str">
        <f>TEXT(MID(Sales_Transactions[[#This Row],[Order Date]],2,5),"m")</f>
        <v>1</v>
      </c>
      <c r="G804" s="2" t="str">
        <f>TEXT(MID(Sales_Transactions[[#This Row],[Order Date]],2,5),"yyy")</f>
        <v>2009</v>
      </c>
      <c r="H804" s="2" t="str">
        <f>TEXT(MID(Sales_Transactions[[#This Row],[Order Date]],2,5),"yyy/m")</f>
        <v>2009/1</v>
      </c>
      <c r="I804" t="s">
        <v>33</v>
      </c>
      <c r="J804">
        <f t="shared" si="72"/>
        <v>4</v>
      </c>
      <c r="K804" s="2">
        <v>30</v>
      </c>
      <c r="L804" s="3">
        <v>447.33</v>
      </c>
      <c r="M804" s="4">
        <v>0.03</v>
      </c>
      <c r="N804" s="5" t="s">
        <v>23</v>
      </c>
      <c r="O804" s="3">
        <v>115.21</v>
      </c>
      <c r="P804" s="3">
        <v>14.34</v>
      </c>
      <c r="Q804" s="3">
        <v>5</v>
      </c>
      <c r="R804" s="5" t="s">
        <v>1243</v>
      </c>
      <c r="S804" s="5" t="s">
        <v>1244</v>
      </c>
      <c r="T804" s="5" t="str">
        <f t="shared" si="73"/>
        <v>Gene Hale</v>
      </c>
      <c r="U804" t="s">
        <v>153</v>
      </c>
      <c r="V804" s="5" t="s">
        <v>37</v>
      </c>
      <c r="W804" s="5" t="s">
        <v>57</v>
      </c>
      <c r="X804" s="5" t="s">
        <v>58</v>
      </c>
      <c r="Y804" s="5" t="s">
        <v>1199</v>
      </c>
      <c r="Z804" s="5" t="s">
        <v>60</v>
      </c>
      <c r="AA804" s="4">
        <v>0.49</v>
      </c>
      <c r="AB804" s="1">
        <v>39840</v>
      </c>
      <c r="AC804" s="1">
        <v>27615</v>
      </c>
      <c r="AD804">
        <f t="shared" si="74"/>
        <v>1</v>
      </c>
      <c r="AE804">
        <f t="shared" ca="1" si="75"/>
        <v>48</v>
      </c>
      <c r="AF804" t="str">
        <f t="shared" ca="1" si="76"/>
        <v>18-64</v>
      </c>
      <c r="AG804" s="3">
        <f t="shared" si="77"/>
        <v>0.64452326666666671</v>
      </c>
      <c r="AH804" t="str">
        <f>_xlfn.IFNA(VLOOKUP(Sales_Transactions[[#This Row],[Order ID]],Returned_Items[#All],2,FALSE),"Not Returned")</f>
        <v>Not Returned</v>
      </c>
    </row>
    <row r="805" spans="1:34" x14ac:dyDescent="0.25">
      <c r="A805">
        <v>20448</v>
      </c>
      <c r="C805" t="s">
        <v>1286</v>
      </c>
      <c r="D805" s="2" t="str">
        <f>TEXT(MID(Sales_Transactions[[#This Row],[Order Date]],2,5),"d/m/yyy")</f>
        <v>2/8/2011</v>
      </c>
      <c r="E805" s="2" t="str">
        <f>TEXT(MID(Sales_Transactions[[#This Row],[Order Date]],2,5),"d")</f>
        <v>2</v>
      </c>
      <c r="F805" s="2" t="str">
        <f>TEXT(MID(Sales_Transactions[[#This Row],[Order Date]],2,5),"m")</f>
        <v>8</v>
      </c>
      <c r="G805" s="2" t="str">
        <f>TEXT(MID(Sales_Transactions[[#This Row],[Order Date]],2,5),"yyy")</f>
        <v>2011</v>
      </c>
      <c r="H805" s="2" t="str">
        <f>TEXT(MID(Sales_Transactions[[#This Row],[Order Date]],2,5),"yyy/m")</f>
        <v>2011/8</v>
      </c>
      <c r="I805" t="s">
        <v>101</v>
      </c>
      <c r="J805">
        <f t="shared" si="72"/>
        <v>1</v>
      </c>
      <c r="K805" s="2">
        <v>23</v>
      </c>
      <c r="L805" s="3">
        <v>104.82</v>
      </c>
      <c r="M805" s="4">
        <v>0.02</v>
      </c>
      <c r="N805" s="5" t="s">
        <v>67</v>
      </c>
      <c r="O805" s="3">
        <v>6.84</v>
      </c>
      <c r="P805" s="3">
        <v>3.69</v>
      </c>
      <c r="Q805" s="3">
        <v>2.5</v>
      </c>
      <c r="R805" s="5" t="s">
        <v>1287</v>
      </c>
      <c r="S805" s="5" t="s">
        <v>1288</v>
      </c>
      <c r="T805" s="5" t="str">
        <f t="shared" si="73"/>
        <v>Luke Weiss</v>
      </c>
      <c r="U805" t="s">
        <v>153</v>
      </c>
      <c r="V805" s="5" t="s">
        <v>47</v>
      </c>
      <c r="W805" s="5" t="s">
        <v>28</v>
      </c>
      <c r="X805" s="5" t="s">
        <v>98</v>
      </c>
      <c r="Y805" s="5" t="s">
        <v>1098</v>
      </c>
      <c r="Z805" s="5" t="s">
        <v>43</v>
      </c>
      <c r="AA805" s="4">
        <v>0.39</v>
      </c>
      <c r="AB805" s="1">
        <v>40758</v>
      </c>
      <c r="AC805" s="1">
        <v>27649</v>
      </c>
      <c r="AD805">
        <f t="shared" si="74"/>
        <v>1</v>
      </c>
      <c r="AE805">
        <f t="shared" ca="1" si="75"/>
        <v>48</v>
      </c>
      <c r="AF805" t="str">
        <f t="shared" ca="1" si="76"/>
        <v>18-64</v>
      </c>
      <c r="AG805" s="3">
        <f t="shared" si="77"/>
        <v>0.26909834782608694</v>
      </c>
      <c r="AH805" t="str">
        <f>_xlfn.IFNA(VLOOKUP(Sales_Transactions[[#This Row],[Order ID]],Returned_Items[#All],2,FALSE),"Not Returned")</f>
        <v>Not Returned</v>
      </c>
    </row>
    <row r="806" spans="1:34" x14ac:dyDescent="0.25">
      <c r="A806">
        <v>21892</v>
      </c>
      <c r="C806" t="s">
        <v>1289</v>
      </c>
      <c r="D806" s="2" t="str">
        <f>TEXT(MID(Sales_Transactions[[#This Row],[Order Date]],2,5),"d/m/yyy")</f>
        <v>4/7/2010</v>
      </c>
      <c r="E806" s="2" t="str">
        <f>TEXT(MID(Sales_Transactions[[#This Row],[Order Date]],2,5),"d")</f>
        <v>4</v>
      </c>
      <c r="F806" s="2" t="str">
        <f>TEXT(MID(Sales_Transactions[[#This Row],[Order Date]],2,5),"m")</f>
        <v>7</v>
      </c>
      <c r="G806" s="2" t="str">
        <f>TEXT(MID(Sales_Transactions[[#This Row],[Order Date]],2,5),"yyy")</f>
        <v>2010</v>
      </c>
      <c r="H806" s="2" t="str">
        <f>TEXT(MID(Sales_Transactions[[#This Row],[Order Date]],2,5),"yyy/m")</f>
        <v>2010/7</v>
      </c>
      <c r="I806" t="s">
        <v>33</v>
      </c>
      <c r="J806">
        <f t="shared" si="72"/>
        <v>4</v>
      </c>
      <c r="K806" s="2">
        <v>6</v>
      </c>
      <c r="L806" s="3">
        <v>34.880000000000003</v>
      </c>
      <c r="M806" s="4">
        <v>0.06</v>
      </c>
      <c r="N806" s="5" t="s">
        <v>23</v>
      </c>
      <c r="O806" s="3">
        <v>-18.34</v>
      </c>
      <c r="P806" s="3">
        <v>4.91</v>
      </c>
      <c r="Q806" s="3">
        <v>4.97</v>
      </c>
      <c r="R806" s="5" t="s">
        <v>1216</v>
      </c>
      <c r="S806" s="5" t="s">
        <v>239</v>
      </c>
      <c r="T806" s="5" t="str">
        <f t="shared" si="73"/>
        <v>Justin Knight</v>
      </c>
      <c r="U806" t="s">
        <v>153</v>
      </c>
      <c r="V806" s="5" t="s">
        <v>47</v>
      </c>
      <c r="W806" s="5" t="s">
        <v>28</v>
      </c>
      <c r="X806" s="5" t="s">
        <v>41</v>
      </c>
      <c r="Y806" s="5" t="s">
        <v>1061</v>
      </c>
      <c r="Z806" s="5" t="s">
        <v>43</v>
      </c>
      <c r="AA806" s="4">
        <v>0.38</v>
      </c>
      <c r="AB806" s="1">
        <v>40365</v>
      </c>
      <c r="AC806" s="1">
        <v>27502</v>
      </c>
      <c r="AD806">
        <f t="shared" si="74"/>
        <v>2</v>
      </c>
      <c r="AE806">
        <f t="shared" ca="1" si="75"/>
        <v>49</v>
      </c>
      <c r="AF806" t="str">
        <f t="shared" ca="1" si="76"/>
        <v>18-64</v>
      </c>
      <c r="AG806" s="3">
        <f t="shared" si="77"/>
        <v>1.6461756666666669</v>
      </c>
      <c r="AH806" t="str">
        <f>_xlfn.IFNA(VLOOKUP(Sales_Transactions[[#This Row],[Order ID]],Returned_Items[#All],2,FALSE),"Not Returned")</f>
        <v>Not Returned</v>
      </c>
    </row>
    <row r="807" spans="1:34" x14ac:dyDescent="0.25">
      <c r="A807">
        <v>22980</v>
      </c>
      <c r="C807" t="s">
        <v>32</v>
      </c>
      <c r="D807" s="2" t="str">
        <f>TEXT(MID(Sales_Transactions[[#This Row],[Order Date]],2,5),"d/m/yyy")</f>
        <v>1/10/2012</v>
      </c>
      <c r="E807" s="2" t="str">
        <f>TEXT(MID(Sales_Transactions[[#This Row],[Order Date]],2,5),"d")</f>
        <v>1</v>
      </c>
      <c r="F807" s="2" t="str">
        <f>TEXT(MID(Sales_Transactions[[#This Row],[Order Date]],2,5),"m")</f>
        <v>10</v>
      </c>
      <c r="G807" s="2" t="str">
        <f>TEXT(MID(Sales_Transactions[[#This Row],[Order Date]],2,5),"yyy")</f>
        <v>2012</v>
      </c>
      <c r="H807" s="2" t="str">
        <f>TEXT(MID(Sales_Transactions[[#This Row],[Order Date]],2,5),"yyy/m")</f>
        <v>2012/10</v>
      </c>
      <c r="I807" t="s">
        <v>52</v>
      </c>
      <c r="J807">
        <f t="shared" si="72"/>
        <v>1</v>
      </c>
      <c r="K807" s="2">
        <v>17</v>
      </c>
      <c r="L807" s="3">
        <v>224.09</v>
      </c>
      <c r="M807" s="4">
        <v>0</v>
      </c>
      <c r="N807" s="5" t="s">
        <v>23</v>
      </c>
      <c r="O807" s="3">
        <v>-27.92</v>
      </c>
      <c r="P807" s="3">
        <v>12.44</v>
      </c>
      <c r="Q807" s="3">
        <v>6.27</v>
      </c>
      <c r="R807" s="5" t="s">
        <v>1218</v>
      </c>
      <c r="S807" s="5" t="s">
        <v>1219</v>
      </c>
      <c r="T807" s="5" t="str">
        <f t="shared" si="73"/>
        <v>Rob Haberlin</v>
      </c>
      <c r="U807" t="s">
        <v>153</v>
      </c>
      <c r="V807" s="5" t="s">
        <v>37</v>
      </c>
      <c r="W807" s="5" t="s">
        <v>28</v>
      </c>
      <c r="X807" s="5" t="s">
        <v>29</v>
      </c>
      <c r="Y807" s="5" t="s">
        <v>1290</v>
      </c>
      <c r="Z807" s="5" t="s">
        <v>56</v>
      </c>
      <c r="AA807" s="4">
        <v>0.56999999999999995</v>
      </c>
      <c r="AB807" s="1">
        <v>41184</v>
      </c>
      <c r="AC807" s="1">
        <v>27465</v>
      </c>
      <c r="AD807">
        <f t="shared" si="74"/>
        <v>1</v>
      </c>
      <c r="AE807">
        <f t="shared" ca="1" si="75"/>
        <v>49</v>
      </c>
      <c r="AF807" t="str">
        <f t="shared" ca="1" si="76"/>
        <v>18-64</v>
      </c>
      <c r="AG807" s="3">
        <f t="shared" si="77"/>
        <v>1.1005882352941176</v>
      </c>
      <c r="AH807" t="str">
        <f>_xlfn.IFNA(VLOOKUP(Sales_Transactions[[#This Row],[Order ID]],Returned_Items[#All],2,FALSE),"Not Returned")</f>
        <v>Not Returned</v>
      </c>
    </row>
    <row r="808" spans="1:34" x14ac:dyDescent="0.25">
      <c r="A808">
        <v>23907</v>
      </c>
      <c r="C808" t="s">
        <v>1291</v>
      </c>
      <c r="D808" s="2" t="str">
        <f>TEXT(MID(Sales_Transactions[[#This Row],[Order Date]],2,5),"d/m/yyy")</f>
        <v>14/7/2011</v>
      </c>
      <c r="E808" s="2" t="str">
        <f>TEXT(MID(Sales_Transactions[[#This Row],[Order Date]],2,5),"d")</f>
        <v>14</v>
      </c>
      <c r="F808" s="2" t="str">
        <f>TEXT(MID(Sales_Transactions[[#This Row],[Order Date]],2,5),"m")</f>
        <v>7</v>
      </c>
      <c r="G808" s="2" t="str">
        <f>TEXT(MID(Sales_Transactions[[#This Row],[Order Date]],2,5),"yyy")</f>
        <v>2011</v>
      </c>
      <c r="H808" s="2" t="str">
        <f>TEXT(MID(Sales_Transactions[[#This Row],[Order Date]],2,5),"yyy/m")</f>
        <v>2011/7</v>
      </c>
      <c r="I808" t="s">
        <v>52</v>
      </c>
      <c r="J808">
        <f t="shared" si="72"/>
        <v>1</v>
      </c>
      <c r="K808" s="2">
        <v>7</v>
      </c>
      <c r="L808" s="3">
        <v>384.2</v>
      </c>
      <c r="M808" s="4">
        <v>0.05</v>
      </c>
      <c r="N808" s="5" t="s">
        <v>23</v>
      </c>
      <c r="O808" s="3">
        <v>-164.46</v>
      </c>
      <c r="P808" s="3">
        <v>65.989999999999995</v>
      </c>
      <c r="Q808" s="3">
        <v>2.5</v>
      </c>
      <c r="R808" s="5" t="s">
        <v>1203</v>
      </c>
      <c r="S808" s="5" t="s">
        <v>1204</v>
      </c>
      <c r="T808" s="5" t="str">
        <f t="shared" si="73"/>
        <v>Julie Creighton</v>
      </c>
      <c r="U808" t="s">
        <v>153</v>
      </c>
      <c r="V808" s="5" t="s">
        <v>47</v>
      </c>
      <c r="W808" s="5" t="s">
        <v>48</v>
      </c>
      <c r="X808" s="5" t="s">
        <v>49</v>
      </c>
      <c r="Y808" s="5" t="s">
        <v>1292</v>
      </c>
      <c r="Z808" s="5" t="s">
        <v>43</v>
      </c>
      <c r="AA808" s="4">
        <v>0.55000000000000004</v>
      </c>
      <c r="AB808" s="1">
        <v>40738</v>
      </c>
      <c r="AC808" s="1">
        <v>27616</v>
      </c>
      <c r="AD808">
        <f t="shared" si="74"/>
        <v>0</v>
      </c>
      <c r="AE808">
        <f t="shared" ca="1" si="75"/>
        <v>48</v>
      </c>
      <c r="AF808" t="str">
        <f t="shared" ca="1" si="76"/>
        <v>18-64</v>
      </c>
      <c r="AG808" s="3">
        <f t="shared" si="77"/>
        <v>9.7795721428571429</v>
      </c>
      <c r="AH808" t="str">
        <f>_xlfn.IFNA(VLOOKUP(Sales_Transactions[[#This Row],[Order ID]],Returned_Items[#All],2,FALSE),"Not Returned")</f>
        <v>Not Returned</v>
      </c>
    </row>
    <row r="809" spans="1:34" x14ac:dyDescent="0.25">
      <c r="A809">
        <v>24064</v>
      </c>
      <c r="C809" t="s">
        <v>1293</v>
      </c>
      <c r="D809" s="2" t="str">
        <f>TEXT(MID(Sales_Transactions[[#This Row],[Order Date]],2,5),"d/m/yyy")</f>
        <v>25/7/2010</v>
      </c>
      <c r="E809" s="2" t="str">
        <f>TEXT(MID(Sales_Transactions[[#This Row],[Order Date]],2,5),"d")</f>
        <v>25</v>
      </c>
      <c r="F809" s="2" t="str">
        <f>TEXT(MID(Sales_Transactions[[#This Row],[Order Date]],2,5),"m")</f>
        <v>7</v>
      </c>
      <c r="G809" s="2" t="str">
        <f>TEXT(MID(Sales_Transactions[[#This Row],[Order Date]],2,5),"yyy")</f>
        <v>2010</v>
      </c>
      <c r="H809" s="2" t="str">
        <f>TEXT(MID(Sales_Transactions[[#This Row],[Order Date]],2,5),"yyy/m")</f>
        <v>2010/7</v>
      </c>
      <c r="I809" t="s">
        <v>78</v>
      </c>
      <c r="J809">
        <f t="shared" si="72"/>
        <v>3</v>
      </c>
      <c r="K809" s="2">
        <v>23</v>
      </c>
      <c r="L809" s="3">
        <v>6366.52</v>
      </c>
      <c r="M809" s="4">
        <v>7.0000000000000007E-2</v>
      </c>
      <c r="N809" s="5" t="s">
        <v>34</v>
      </c>
      <c r="O809" s="3">
        <v>935.8</v>
      </c>
      <c r="P809" s="3">
        <v>297.64</v>
      </c>
      <c r="Q809" s="3">
        <v>14.7</v>
      </c>
      <c r="R809" s="5" t="s">
        <v>1208</v>
      </c>
      <c r="S809" s="5" t="s">
        <v>1209</v>
      </c>
      <c r="T809" s="5" t="str">
        <f t="shared" si="73"/>
        <v>Sanjit Chand</v>
      </c>
      <c r="U809" t="s">
        <v>153</v>
      </c>
      <c r="V809" s="5" t="s">
        <v>74</v>
      </c>
      <c r="W809" s="5" t="s">
        <v>48</v>
      </c>
      <c r="X809" s="5" t="s">
        <v>324</v>
      </c>
      <c r="Y809" s="5" t="s">
        <v>1294</v>
      </c>
      <c r="Z809" s="5" t="s">
        <v>40</v>
      </c>
      <c r="AA809" s="4">
        <v>0.56999999999999995</v>
      </c>
      <c r="AB809" s="1">
        <v>40387</v>
      </c>
      <c r="AC809" s="1">
        <v>27641</v>
      </c>
      <c r="AD809">
        <f t="shared" si="74"/>
        <v>3</v>
      </c>
      <c r="AE809">
        <f t="shared" ca="1" si="75"/>
        <v>48</v>
      </c>
      <c r="AF809" t="str">
        <f t="shared" ca="1" si="76"/>
        <v>18-64</v>
      </c>
      <c r="AG809" s="3">
        <f t="shared" si="77"/>
        <v>13.570941391304347</v>
      </c>
      <c r="AH809" t="str">
        <f>_xlfn.IFNA(VLOOKUP(Sales_Transactions[[#This Row],[Order ID]],Returned_Items[#All],2,FALSE),"Not Returned")</f>
        <v>Not Returned</v>
      </c>
    </row>
    <row r="810" spans="1:34" x14ac:dyDescent="0.25">
      <c r="A810">
        <v>24132</v>
      </c>
      <c r="C810" t="s">
        <v>1295</v>
      </c>
      <c r="D810" s="2" t="str">
        <f>TEXT(MID(Sales_Transactions[[#This Row],[Order Date]],2,5),"d/m/yyy")</f>
        <v>6/7/2009</v>
      </c>
      <c r="E810" s="2" t="str">
        <f>TEXT(MID(Sales_Transactions[[#This Row],[Order Date]],2,5),"d")</f>
        <v>6</v>
      </c>
      <c r="F810" s="2" t="str">
        <f>TEXT(MID(Sales_Transactions[[#This Row],[Order Date]],2,5),"m")</f>
        <v>7</v>
      </c>
      <c r="G810" s="2" t="str">
        <f>TEXT(MID(Sales_Transactions[[#This Row],[Order Date]],2,5),"yyy")</f>
        <v>2009</v>
      </c>
      <c r="H810" s="2" t="str">
        <f>TEXT(MID(Sales_Transactions[[#This Row],[Order Date]],2,5),"yyy/m")</f>
        <v>2009/7</v>
      </c>
      <c r="I810" t="s">
        <v>22</v>
      </c>
      <c r="J810">
        <f t="shared" si="72"/>
        <v>2</v>
      </c>
      <c r="K810" s="2">
        <v>4</v>
      </c>
      <c r="L810" s="3">
        <v>31.01</v>
      </c>
      <c r="M810" s="4">
        <v>0.03</v>
      </c>
      <c r="N810" s="5" t="s">
        <v>23</v>
      </c>
      <c r="O810" s="3">
        <v>-4.49</v>
      </c>
      <c r="P810" s="3">
        <v>6.75</v>
      </c>
      <c r="Q810" s="3">
        <v>2.99</v>
      </c>
      <c r="R810" s="5" t="s">
        <v>1216</v>
      </c>
      <c r="S810" s="5" t="s">
        <v>239</v>
      </c>
      <c r="T810" s="5" t="str">
        <f t="shared" si="73"/>
        <v>Justin Knight</v>
      </c>
      <c r="U810" t="s">
        <v>153</v>
      </c>
      <c r="V810" s="5" t="s">
        <v>47</v>
      </c>
      <c r="W810" s="5" t="s">
        <v>28</v>
      </c>
      <c r="X810" s="5" t="s">
        <v>41</v>
      </c>
      <c r="Y810" s="5" t="s">
        <v>589</v>
      </c>
      <c r="Z810" s="5" t="s">
        <v>43</v>
      </c>
      <c r="AA810" s="4">
        <v>0.35</v>
      </c>
      <c r="AB810" s="1">
        <v>40005</v>
      </c>
      <c r="AC810" s="1">
        <v>26766</v>
      </c>
      <c r="AD810">
        <f t="shared" si="74"/>
        <v>5</v>
      </c>
      <c r="AE810">
        <f t="shared" ca="1" si="75"/>
        <v>51</v>
      </c>
      <c r="AF810" t="str">
        <f t="shared" ca="1" si="76"/>
        <v>18-64</v>
      </c>
      <c r="AG810" s="3">
        <f t="shared" si="77"/>
        <v>2.4344937500000001</v>
      </c>
      <c r="AH810" t="str">
        <f>_xlfn.IFNA(VLOOKUP(Sales_Transactions[[#This Row],[Order ID]],Returned_Items[#All],2,FALSE),"Not Returned")</f>
        <v>Not Returned</v>
      </c>
    </row>
    <row r="811" spans="1:34" x14ac:dyDescent="0.25">
      <c r="A811">
        <v>24132</v>
      </c>
      <c r="C811" t="s">
        <v>1295</v>
      </c>
      <c r="D811" s="2" t="str">
        <f>TEXT(MID(Sales_Transactions[[#This Row],[Order Date]],2,5),"d/m/yyy")</f>
        <v>6/7/2009</v>
      </c>
      <c r="E811" s="2" t="str">
        <f>TEXT(MID(Sales_Transactions[[#This Row],[Order Date]],2,5),"d")</f>
        <v>6</v>
      </c>
      <c r="F811" s="2" t="str">
        <f>TEXT(MID(Sales_Transactions[[#This Row],[Order Date]],2,5),"m")</f>
        <v>7</v>
      </c>
      <c r="G811" s="2" t="str">
        <f>TEXT(MID(Sales_Transactions[[#This Row],[Order Date]],2,5),"yyy")</f>
        <v>2009</v>
      </c>
      <c r="H811" s="2" t="str">
        <f>TEXT(MID(Sales_Transactions[[#This Row],[Order Date]],2,5),"yyy/m")</f>
        <v>2009/7</v>
      </c>
      <c r="I811" t="s">
        <v>22</v>
      </c>
      <c r="J811">
        <f t="shared" si="72"/>
        <v>2</v>
      </c>
      <c r="K811" s="2">
        <v>46</v>
      </c>
      <c r="L811" s="3">
        <v>331.83</v>
      </c>
      <c r="M811" s="4">
        <v>0.05</v>
      </c>
      <c r="N811" s="5" t="s">
        <v>23</v>
      </c>
      <c r="O811" s="3">
        <v>-101.25</v>
      </c>
      <c r="P811" s="3">
        <v>7.1</v>
      </c>
      <c r="Q811" s="3">
        <v>6.05</v>
      </c>
      <c r="R811" s="5" t="s">
        <v>1216</v>
      </c>
      <c r="S811" s="5" t="s">
        <v>239</v>
      </c>
      <c r="T811" s="5" t="str">
        <f t="shared" si="73"/>
        <v>Justin Knight</v>
      </c>
      <c r="U811" t="s">
        <v>153</v>
      </c>
      <c r="V811" s="5" t="s">
        <v>47</v>
      </c>
      <c r="W811" s="5" t="s">
        <v>28</v>
      </c>
      <c r="X811" s="5" t="s">
        <v>41</v>
      </c>
      <c r="Y811" s="5" t="s">
        <v>717</v>
      </c>
      <c r="Z811" s="5" t="s">
        <v>43</v>
      </c>
      <c r="AA811" s="4">
        <v>0.39</v>
      </c>
      <c r="AB811" s="1">
        <v>40000</v>
      </c>
      <c r="AC811" s="1">
        <v>26300</v>
      </c>
      <c r="AD811">
        <f t="shared" si="74"/>
        <v>0</v>
      </c>
      <c r="AE811">
        <f t="shared" ca="1" si="75"/>
        <v>52</v>
      </c>
      <c r="AF811" t="str">
        <f t="shared" ca="1" si="76"/>
        <v>18-64</v>
      </c>
      <c r="AG811" s="3">
        <f t="shared" si="77"/>
        <v>0.2857923913043478</v>
      </c>
      <c r="AH811" t="str">
        <f>_xlfn.IFNA(VLOOKUP(Sales_Transactions[[#This Row],[Order ID]],Returned_Items[#All],2,FALSE),"Not Returned")</f>
        <v>Not Returned</v>
      </c>
    </row>
    <row r="812" spans="1:34" x14ac:dyDescent="0.25">
      <c r="A812">
        <v>24132</v>
      </c>
      <c r="C812" t="s">
        <v>1295</v>
      </c>
      <c r="D812" s="2" t="str">
        <f>TEXT(MID(Sales_Transactions[[#This Row],[Order Date]],2,5),"d/m/yyy")</f>
        <v>6/7/2009</v>
      </c>
      <c r="E812" s="2" t="str">
        <f>TEXT(MID(Sales_Transactions[[#This Row],[Order Date]],2,5),"d")</f>
        <v>6</v>
      </c>
      <c r="F812" s="2" t="str">
        <f>TEXT(MID(Sales_Transactions[[#This Row],[Order Date]],2,5),"m")</f>
        <v>7</v>
      </c>
      <c r="G812" s="2" t="str">
        <f>TEXT(MID(Sales_Transactions[[#This Row],[Order Date]],2,5),"yyy")</f>
        <v>2009</v>
      </c>
      <c r="H812" s="2" t="str">
        <f>TEXT(MID(Sales_Transactions[[#This Row],[Order Date]],2,5),"yyy/m")</f>
        <v>2009/7</v>
      </c>
      <c r="I812" t="s">
        <v>22</v>
      </c>
      <c r="J812">
        <f t="shared" si="72"/>
        <v>2</v>
      </c>
      <c r="K812" s="2">
        <v>22</v>
      </c>
      <c r="L812" s="3">
        <v>446.46</v>
      </c>
      <c r="M812" s="4">
        <v>0.04</v>
      </c>
      <c r="N812" s="5" t="s">
        <v>23</v>
      </c>
      <c r="O812" s="3">
        <v>-1.88</v>
      </c>
      <c r="P812" s="3">
        <v>20.95</v>
      </c>
      <c r="Q812" s="3">
        <v>4</v>
      </c>
      <c r="R812" s="5" t="s">
        <v>1216</v>
      </c>
      <c r="S812" s="5" t="s">
        <v>239</v>
      </c>
      <c r="T812" s="5" t="str">
        <f t="shared" si="73"/>
        <v>Justin Knight</v>
      </c>
      <c r="U812" t="s">
        <v>153</v>
      </c>
      <c r="V812" s="5" t="s">
        <v>47</v>
      </c>
      <c r="W812" s="5" t="s">
        <v>48</v>
      </c>
      <c r="X812" s="5" t="s">
        <v>87</v>
      </c>
      <c r="Y812" s="5" t="s">
        <v>360</v>
      </c>
      <c r="Z812" s="5" t="s">
        <v>43</v>
      </c>
      <c r="AA812" s="4">
        <v>0.6</v>
      </c>
      <c r="AB812" s="1">
        <v>40005</v>
      </c>
      <c r="AC812" s="1">
        <v>25940</v>
      </c>
      <c r="AD812">
        <f t="shared" si="74"/>
        <v>5</v>
      </c>
      <c r="AE812">
        <f t="shared" ca="1" si="75"/>
        <v>53</v>
      </c>
      <c r="AF812" t="str">
        <f t="shared" ca="1" si="76"/>
        <v>18-64</v>
      </c>
      <c r="AG812" s="3">
        <f t="shared" si="77"/>
        <v>1.13371</v>
      </c>
      <c r="AH812" t="str">
        <f>_xlfn.IFNA(VLOOKUP(Sales_Transactions[[#This Row],[Order ID]],Returned_Items[#All],2,FALSE),"Not Returned")</f>
        <v>Not Returned</v>
      </c>
    </row>
    <row r="813" spans="1:34" x14ac:dyDescent="0.25">
      <c r="A813">
        <v>24132</v>
      </c>
      <c r="C813" t="s">
        <v>1295</v>
      </c>
      <c r="D813" s="2" t="str">
        <f>TEXT(MID(Sales_Transactions[[#This Row],[Order Date]],2,5),"d/m/yyy")</f>
        <v>6/7/2009</v>
      </c>
      <c r="E813" s="2" t="str">
        <f>TEXT(MID(Sales_Transactions[[#This Row],[Order Date]],2,5),"d")</f>
        <v>6</v>
      </c>
      <c r="F813" s="2" t="str">
        <f>TEXT(MID(Sales_Transactions[[#This Row],[Order Date]],2,5),"m")</f>
        <v>7</v>
      </c>
      <c r="G813" s="2" t="str">
        <f>TEXT(MID(Sales_Transactions[[#This Row],[Order Date]],2,5),"yyy")</f>
        <v>2009</v>
      </c>
      <c r="H813" s="2" t="str">
        <f>TEXT(MID(Sales_Transactions[[#This Row],[Order Date]],2,5),"yyy/m")</f>
        <v>2009/7</v>
      </c>
      <c r="I813" t="s">
        <v>22</v>
      </c>
      <c r="J813">
        <f t="shared" si="72"/>
        <v>2</v>
      </c>
      <c r="K813" s="2">
        <v>31</v>
      </c>
      <c r="L813" s="3">
        <v>1252.8900000000001</v>
      </c>
      <c r="M813" s="4">
        <v>0.05</v>
      </c>
      <c r="N813" s="5" t="s">
        <v>23</v>
      </c>
      <c r="O813" s="3">
        <v>339.75</v>
      </c>
      <c r="P813" s="3">
        <v>39.06</v>
      </c>
      <c r="Q813" s="3">
        <v>10.55</v>
      </c>
      <c r="R813" s="5" t="s">
        <v>1216</v>
      </c>
      <c r="S813" s="5" t="s">
        <v>239</v>
      </c>
      <c r="T813" s="5" t="str">
        <f t="shared" si="73"/>
        <v>Justin Knight</v>
      </c>
      <c r="U813" t="s">
        <v>153</v>
      </c>
      <c r="V813" s="5" t="s">
        <v>47</v>
      </c>
      <c r="W813" s="5" t="s">
        <v>28</v>
      </c>
      <c r="X813" s="5" t="s">
        <v>41</v>
      </c>
      <c r="Y813" s="5" t="s">
        <v>1296</v>
      </c>
      <c r="Z813" s="5" t="s">
        <v>43</v>
      </c>
      <c r="AA813" s="4">
        <v>0.37</v>
      </c>
      <c r="AB813" s="1">
        <v>40007</v>
      </c>
      <c r="AC813" s="1">
        <v>26099</v>
      </c>
      <c r="AD813">
        <f t="shared" si="74"/>
        <v>7</v>
      </c>
      <c r="AE813">
        <f t="shared" ca="1" si="75"/>
        <v>53</v>
      </c>
      <c r="AF813" t="str">
        <f t="shared" ca="1" si="76"/>
        <v>18-64</v>
      </c>
      <c r="AG813" s="3">
        <f t="shared" si="77"/>
        <v>1.5996925806451612</v>
      </c>
      <c r="AH813" t="str">
        <f>_xlfn.IFNA(VLOOKUP(Sales_Transactions[[#This Row],[Order ID]],Returned_Items[#All],2,FALSE),"Not Returned")</f>
        <v>Not Returned</v>
      </c>
    </row>
    <row r="814" spans="1:34" x14ac:dyDescent="0.25">
      <c r="A814">
        <v>24132</v>
      </c>
      <c r="C814" t="s">
        <v>1295</v>
      </c>
      <c r="D814" s="2" t="str">
        <f>TEXT(MID(Sales_Transactions[[#This Row],[Order Date]],2,5),"d/m/yyy")</f>
        <v>6/7/2009</v>
      </c>
      <c r="E814" s="2" t="str">
        <f>TEXT(MID(Sales_Transactions[[#This Row],[Order Date]],2,5),"d")</f>
        <v>6</v>
      </c>
      <c r="F814" s="2" t="str">
        <f>TEXT(MID(Sales_Transactions[[#This Row],[Order Date]],2,5),"m")</f>
        <v>7</v>
      </c>
      <c r="G814" s="2" t="str">
        <f>TEXT(MID(Sales_Transactions[[#This Row],[Order Date]],2,5),"yyy")</f>
        <v>2009</v>
      </c>
      <c r="H814" s="2" t="str">
        <f>TEXT(MID(Sales_Transactions[[#This Row],[Order Date]],2,5),"yyy/m")</f>
        <v>2009/7</v>
      </c>
      <c r="I814" t="s">
        <v>22</v>
      </c>
      <c r="J814">
        <f t="shared" si="72"/>
        <v>2</v>
      </c>
      <c r="K814" s="2">
        <v>12</v>
      </c>
      <c r="L814" s="3">
        <v>47.79</v>
      </c>
      <c r="M814" s="4">
        <v>0.04</v>
      </c>
      <c r="N814" s="5" t="s">
        <v>23</v>
      </c>
      <c r="O814" s="3">
        <v>-57.75</v>
      </c>
      <c r="P814" s="3">
        <v>3.52</v>
      </c>
      <c r="Q814" s="3">
        <v>6.83</v>
      </c>
      <c r="R814" s="5" t="s">
        <v>1216</v>
      </c>
      <c r="S814" s="5" t="s">
        <v>239</v>
      </c>
      <c r="T814" s="5" t="str">
        <f t="shared" si="73"/>
        <v>Justin Knight</v>
      </c>
      <c r="U814" t="s">
        <v>153</v>
      </c>
      <c r="V814" s="5" t="s">
        <v>47</v>
      </c>
      <c r="W814" s="5" t="s">
        <v>28</v>
      </c>
      <c r="X814" s="5" t="s">
        <v>41</v>
      </c>
      <c r="Y814" s="5" t="s">
        <v>1077</v>
      </c>
      <c r="Z814" s="5" t="s">
        <v>43</v>
      </c>
      <c r="AA814" s="4">
        <v>0.38</v>
      </c>
      <c r="AB814" s="1">
        <v>40009</v>
      </c>
      <c r="AC814" s="1">
        <v>26198</v>
      </c>
      <c r="AD814">
        <f t="shared" si="74"/>
        <v>9</v>
      </c>
      <c r="AE814">
        <f t="shared" ca="1" si="75"/>
        <v>52</v>
      </c>
      <c r="AF814" t="str">
        <f t="shared" ca="1" si="76"/>
        <v>18-64</v>
      </c>
      <c r="AG814" s="3">
        <f t="shared" si="77"/>
        <v>0.86238266666666663</v>
      </c>
      <c r="AH814" t="str">
        <f>_xlfn.IFNA(VLOOKUP(Sales_Transactions[[#This Row],[Order ID]],Returned_Items[#All],2,FALSE),"Not Returned")</f>
        <v>Not Returned</v>
      </c>
    </row>
    <row r="815" spans="1:34" x14ac:dyDescent="0.25">
      <c r="A815">
        <v>24132</v>
      </c>
      <c r="C815" t="s">
        <v>1295</v>
      </c>
      <c r="D815" s="2" t="str">
        <f>TEXT(MID(Sales_Transactions[[#This Row],[Order Date]],2,5),"d/m/yyy")</f>
        <v>6/7/2009</v>
      </c>
      <c r="E815" s="2" t="str">
        <f>TEXT(MID(Sales_Transactions[[#This Row],[Order Date]],2,5),"d")</f>
        <v>6</v>
      </c>
      <c r="F815" s="2" t="str">
        <f>TEXT(MID(Sales_Transactions[[#This Row],[Order Date]],2,5),"m")</f>
        <v>7</v>
      </c>
      <c r="G815" s="2" t="str">
        <f>TEXT(MID(Sales_Transactions[[#This Row],[Order Date]],2,5),"yyy")</f>
        <v>2009</v>
      </c>
      <c r="H815" s="2" t="str">
        <f>TEXT(MID(Sales_Transactions[[#This Row],[Order Date]],2,5),"yyy/m")</f>
        <v>2009/7</v>
      </c>
      <c r="I815" t="s">
        <v>22</v>
      </c>
      <c r="J815">
        <f t="shared" si="72"/>
        <v>2</v>
      </c>
      <c r="K815" s="2">
        <v>3</v>
      </c>
      <c r="L815" s="3">
        <v>63.84</v>
      </c>
      <c r="M815" s="4">
        <v>0.02</v>
      </c>
      <c r="N815" s="5" t="s">
        <v>23</v>
      </c>
      <c r="O815" s="3">
        <v>-47.97</v>
      </c>
      <c r="P815" s="3">
        <v>15.51</v>
      </c>
      <c r="Q815" s="3">
        <v>17.78</v>
      </c>
      <c r="R815" s="5" t="s">
        <v>1216</v>
      </c>
      <c r="S815" s="5" t="s">
        <v>239</v>
      </c>
      <c r="T815" s="5" t="str">
        <f t="shared" si="73"/>
        <v>Justin Knight</v>
      </c>
      <c r="U815" t="s">
        <v>153</v>
      </c>
      <c r="V815" s="5" t="s">
        <v>47</v>
      </c>
      <c r="W815" s="5" t="s">
        <v>28</v>
      </c>
      <c r="X815" s="5" t="s">
        <v>29</v>
      </c>
      <c r="Y815" s="5" t="s">
        <v>627</v>
      </c>
      <c r="Z815" s="5" t="s">
        <v>43</v>
      </c>
      <c r="AA815" s="4">
        <v>0.59</v>
      </c>
      <c r="AB815" s="1">
        <v>40007</v>
      </c>
      <c r="AC815" s="1">
        <v>26249</v>
      </c>
      <c r="AD815">
        <f t="shared" si="74"/>
        <v>7</v>
      </c>
      <c r="AE815">
        <f t="shared" ca="1" si="75"/>
        <v>52</v>
      </c>
      <c r="AF815" t="str">
        <f t="shared" ca="1" si="76"/>
        <v>18-64</v>
      </c>
      <c r="AG815" s="3">
        <f t="shared" si="77"/>
        <v>11.095632666666667</v>
      </c>
      <c r="AH815" t="str">
        <f>_xlfn.IFNA(VLOOKUP(Sales_Transactions[[#This Row],[Order ID]],Returned_Items[#All],2,FALSE),"Not Returned")</f>
        <v>Not Returned</v>
      </c>
    </row>
    <row r="816" spans="1:34" x14ac:dyDescent="0.25">
      <c r="A816">
        <v>24576</v>
      </c>
      <c r="C816" t="s">
        <v>1297</v>
      </c>
      <c r="D816" s="2" t="str">
        <f>TEXT(MID(Sales_Transactions[[#This Row],[Order Date]],2,5),"d/m/yyy")</f>
        <v>11/12/2012</v>
      </c>
      <c r="E816" s="2" t="str">
        <f>TEXT(MID(Sales_Transactions[[#This Row],[Order Date]],2,5),"d")</f>
        <v>11</v>
      </c>
      <c r="F816" s="2" t="str">
        <f>TEXT(MID(Sales_Transactions[[#This Row],[Order Date]],2,5),"m")</f>
        <v>12</v>
      </c>
      <c r="G816" s="2" t="str">
        <f>TEXT(MID(Sales_Transactions[[#This Row],[Order Date]],2,5),"yyy")</f>
        <v>2012</v>
      </c>
      <c r="H816" s="2" t="str">
        <f>TEXT(MID(Sales_Transactions[[#This Row],[Order Date]],2,5),"yyy/m")</f>
        <v>2012/12</v>
      </c>
      <c r="I816" t="s">
        <v>52</v>
      </c>
      <c r="J816">
        <f t="shared" si="72"/>
        <v>1</v>
      </c>
      <c r="K816" s="2">
        <v>29</v>
      </c>
      <c r="L816" s="3">
        <v>531.06299999999999</v>
      </c>
      <c r="M816" s="4">
        <v>0.03</v>
      </c>
      <c r="N816" s="5" t="s">
        <v>23</v>
      </c>
      <c r="O816" s="3">
        <v>24.56</v>
      </c>
      <c r="P816" s="3">
        <v>20.99</v>
      </c>
      <c r="Q816" s="3">
        <v>4.8099999999999996</v>
      </c>
      <c r="R816" s="5" t="s">
        <v>1287</v>
      </c>
      <c r="S816" s="5" t="s">
        <v>1288</v>
      </c>
      <c r="T816" s="5" t="str">
        <f t="shared" si="73"/>
        <v>Luke Weiss</v>
      </c>
      <c r="U816" t="s">
        <v>153</v>
      </c>
      <c r="V816" s="5" t="s">
        <v>47</v>
      </c>
      <c r="W816" s="5" t="s">
        <v>48</v>
      </c>
      <c r="X816" s="5" t="s">
        <v>49</v>
      </c>
      <c r="Y816" s="5" t="s">
        <v>1298</v>
      </c>
      <c r="Z816" s="5" t="s">
        <v>56</v>
      </c>
      <c r="AA816" s="4">
        <v>0.57999999999999996</v>
      </c>
      <c r="AB816" s="1">
        <v>41256</v>
      </c>
      <c r="AC816" s="1">
        <v>27218</v>
      </c>
      <c r="AD816">
        <f t="shared" si="74"/>
        <v>2</v>
      </c>
      <c r="AE816">
        <f t="shared" ca="1" si="75"/>
        <v>50</v>
      </c>
      <c r="AF816" t="str">
        <f t="shared" ca="1" si="76"/>
        <v>18-64</v>
      </c>
      <c r="AG816" s="3">
        <f t="shared" si="77"/>
        <v>0.88943803448275849</v>
      </c>
      <c r="AH816" t="str">
        <f>_xlfn.IFNA(VLOOKUP(Sales_Transactions[[#This Row],[Order ID]],Returned_Items[#All],2,FALSE),"Not Returned")</f>
        <v>Not Returned</v>
      </c>
    </row>
    <row r="817" spans="1:34" x14ac:dyDescent="0.25">
      <c r="A817">
        <v>24576</v>
      </c>
      <c r="C817" t="s">
        <v>1297</v>
      </c>
      <c r="D817" s="2" t="str">
        <f>TEXT(MID(Sales_Transactions[[#This Row],[Order Date]],2,5),"d/m/yyy")</f>
        <v>11/12/2012</v>
      </c>
      <c r="E817" s="2" t="str">
        <f>TEXT(MID(Sales_Transactions[[#This Row],[Order Date]],2,5),"d")</f>
        <v>11</v>
      </c>
      <c r="F817" s="2" t="str">
        <f>TEXT(MID(Sales_Transactions[[#This Row],[Order Date]],2,5),"m")</f>
        <v>12</v>
      </c>
      <c r="G817" s="2" t="str">
        <f>TEXT(MID(Sales_Transactions[[#This Row],[Order Date]],2,5),"yyy")</f>
        <v>2012</v>
      </c>
      <c r="H817" s="2" t="str">
        <f>TEXT(MID(Sales_Transactions[[#This Row],[Order Date]],2,5),"yyy/m")</f>
        <v>2012/12</v>
      </c>
      <c r="I817" t="s">
        <v>52</v>
      </c>
      <c r="J817">
        <f t="shared" si="72"/>
        <v>1</v>
      </c>
      <c r="K817" s="2">
        <v>10</v>
      </c>
      <c r="L817" s="3">
        <v>152.84</v>
      </c>
      <c r="M817" s="4">
        <v>0.05</v>
      </c>
      <c r="N817" s="5" t="s">
        <v>23</v>
      </c>
      <c r="O817" s="3">
        <v>38.020000000000003</v>
      </c>
      <c r="P817" s="3">
        <v>14.58</v>
      </c>
      <c r="Q817" s="3">
        <v>7.4</v>
      </c>
      <c r="R817" s="5" t="s">
        <v>1287</v>
      </c>
      <c r="S817" s="5" t="s">
        <v>1288</v>
      </c>
      <c r="T817" s="5" t="str">
        <f t="shared" si="73"/>
        <v>Luke Weiss</v>
      </c>
      <c r="U817" t="s">
        <v>153</v>
      </c>
      <c r="V817" s="5" t="s">
        <v>47</v>
      </c>
      <c r="W817" s="5" t="s">
        <v>57</v>
      </c>
      <c r="X817" s="5" t="s">
        <v>58</v>
      </c>
      <c r="Y817" s="5" t="s">
        <v>1110</v>
      </c>
      <c r="Z817" s="5" t="s">
        <v>43</v>
      </c>
      <c r="AA817" s="4">
        <v>0.48</v>
      </c>
      <c r="AB817" s="1">
        <v>41256</v>
      </c>
      <c r="AC817" s="1">
        <v>27143</v>
      </c>
      <c r="AD817">
        <f t="shared" si="74"/>
        <v>2</v>
      </c>
      <c r="AE817">
        <f t="shared" ca="1" si="75"/>
        <v>50</v>
      </c>
      <c r="AF817" t="str">
        <f t="shared" ca="1" si="76"/>
        <v>18-64</v>
      </c>
      <c r="AG817" s="3">
        <f t="shared" si="77"/>
        <v>2.1972709999999998</v>
      </c>
      <c r="AH817" t="str">
        <f>_xlfn.IFNA(VLOOKUP(Sales_Transactions[[#This Row],[Order ID]],Returned_Items[#All],2,FALSE),"Not Returned")</f>
        <v>Not Returned</v>
      </c>
    </row>
    <row r="818" spans="1:34" x14ac:dyDescent="0.25">
      <c r="A818">
        <v>25248</v>
      </c>
      <c r="C818" t="s">
        <v>1299</v>
      </c>
      <c r="D818" s="2" t="str">
        <f>TEXT(MID(Sales_Transactions[[#This Row],[Order Date]],2,5),"d/m/yyy")</f>
        <v>1/12/2011</v>
      </c>
      <c r="E818" s="2" t="str">
        <f>TEXT(MID(Sales_Transactions[[#This Row],[Order Date]],2,5),"d")</f>
        <v>1</v>
      </c>
      <c r="F818" s="2" t="str">
        <f>TEXT(MID(Sales_Transactions[[#This Row],[Order Date]],2,5),"m")</f>
        <v>12</v>
      </c>
      <c r="G818" s="2" t="str">
        <f>TEXT(MID(Sales_Transactions[[#This Row],[Order Date]],2,5),"yyy")</f>
        <v>2011</v>
      </c>
      <c r="H818" s="2" t="str">
        <f>TEXT(MID(Sales_Transactions[[#This Row],[Order Date]],2,5),"yyy/m")</f>
        <v>2011/12</v>
      </c>
      <c r="I818" t="s">
        <v>78</v>
      </c>
      <c r="J818">
        <f t="shared" si="72"/>
        <v>3</v>
      </c>
      <c r="K818" s="2">
        <v>33</v>
      </c>
      <c r="L818" s="3">
        <v>271.14</v>
      </c>
      <c r="M818" s="4">
        <v>0.05</v>
      </c>
      <c r="N818" s="5" t="s">
        <v>67</v>
      </c>
      <c r="O818" s="3">
        <v>29.21</v>
      </c>
      <c r="P818" s="3">
        <v>8.33</v>
      </c>
      <c r="Q818" s="3">
        <v>1.99</v>
      </c>
      <c r="R818" s="5" t="s">
        <v>1225</v>
      </c>
      <c r="S818" s="5" t="s">
        <v>1226</v>
      </c>
      <c r="T818" s="5" t="str">
        <f t="shared" si="73"/>
        <v>Christina Vanderzanden</v>
      </c>
      <c r="U818" t="s">
        <v>153</v>
      </c>
      <c r="V818" s="5" t="s">
        <v>27</v>
      </c>
      <c r="W818" s="5" t="s">
        <v>48</v>
      </c>
      <c r="X818" s="5" t="s">
        <v>87</v>
      </c>
      <c r="Y818" s="5" t="s">
        <v>522</v>
      </c>
      <c r="Z818" s="5" t="s">
        <v>60</v>
      </c>
      <c r="AA818" s="4">
        <v>0.52</v>
      </c>
      <c r="AB818" s="1">
        <v>40880</v>
      </c>
      <c r="AC818" s="1">
        <v>27325</v>
      </c>
      <c r="AD818">
        <f t="shared" si="74"/>
        <v>2</v>
      </c>
      <c r="AE818">
        <f t="shared" ca="1" si="75"/>
        <v>49</v>
      </c>
      <c r="AF818" t="str">
        <f t="shared" ca="1" si="76"/>
        <v>18-64</v>
      </c>
      <c r="AG818" s="3">
        <f t="shared" si="77"/>
        <v>0.31260106060606058</v>
      </c>
      <c r="AH818" t="str">
        <f>_xlfn.IFNA(VLOOKUP(Sales_Transactions[[#This Row],[Order ID]],Returned_Items[#All],2,FALSE),"Not Returned")</f>
        <v>Not Returned</v>
      </c>
    </row>
    <row r="819" spans="1:34" x14ac:dyDescent="0.25">
      <c r="A819">
        <v>25248</v>
      </c>
      <c r="C819" t="s">
        <v>1299</v>
      </c>
      <c r="D819" s="2" t="str">
        <f>TEXT(MID(Sales_Transactions[[#This Row],[Order Date]],2,5),"d/m/yyy")</f>
        <v>1/12/2011</v>
      </c>
      <c r="E819" s="2" t="str">
        <f>TEXT(MID(Sales_Transactions[[#This Row],[Order Date]],2,5),"d")</f>
        <v>1</v>
      </c>
      <c r="F819" s="2" t="str">
        <f>TEXT(MID(Sales_Transactions[[#This Row],[Order Date]],2,5),"m")</f>
        <v>12</v>
      </c>
      <c r="G819" s="2" t="str">
        <f>TEXT(MID(Sales_Transactions[[#This Row],[Order Date]],2,5),"yyy")</f>
        <v>2011</v>
      </c>
      <c r="H819" s="2" t="str">
        <f>TEXT(MID(Sales_Transactions[[#This Row],[Order Date]],2,5),"yyy/m")</f>
        <v>2011/12</v>
      </c>
      <c r="I819" t="s">
        <v>78</v>
      </c>
      <c r="J819">
        <f t="shared" si="72"/>
        <v>3</v>
      </c>
      <c r="K819" s="2">
        <v>26</v>
      </c>
      <c r="L819" s="3">
        <v>1150.3</v>
      </c>
      <c r="M819" s="4">
        <v>0.1</v>
      </c>
      <c r="N819" s="5" t="s">
        <v>23</v>
      </c>
      <c r="O819" s="3">
        <v>418.19</v>
      </c>
      <c r="P819" s="3">
        <v>48.91</v>
      </c>
      <c r="Q819" s="3">
        <v>5.81</v>
      </c>
      <c r="R819" s="5" t="s">
        <v>1225</v>
      </c>
      <c r="S819" s="5" t="s">
        <v>1226</v>
      </c>
      <c r="T819" s="5" t="str">
        <f t="shared" si="73"/>
        <v>Christina Vanderzanden</v>
      </c>
      <c r="U819" t="s">
        <v>153</v>
      </c>
      <c r="V819" s="5" t="s">
        <v>27</v>
      </c>
      <c r="W819" s="5" t="s">
        <v>28</v>
      </c>
      <c r="X819" s="5" t="s">
        <v>75</v>
      </c>
      <c r="Y819" s="5" t="s">
        <v>273</v>
      </c>
      <c r="Z819" s="5" t="s">
        <v>43</v>
      </c>
      <c r="AA819" s="4">
        <v>0.38</v>
      </c>
      <c r="AB819" s="1">
        <v>40879</v>
      </c>
      <c r="AC819" s="1">
        <v>27360</v>
      </c>
      <c r="AD819">
        <f t="shared" si="74"/>
        <v>1</v>
      </c>
      <c r="AE819">
        <f t="shared" ca="1" si="75"/>
        <v>49</v>
      </c>
      <c r="AF819" t="str">
        <f t="shared" ca="1" si="76"/>
        <v>18-64</v>
      </c>
      <c r="AG819" s="3">
        <f t="shared" si="77"/>
        <v>2.1027342307692307</v>
      </c>
      <c r="AH819" t="str">
        <f>_xlfn.IFNA(VLOOKUP(Sales_Transactions[[#This Row],[Order ID]],Returned_Items[#All],2,FALSE),"Not Returned")</f>
        <v>Not Returned</v>
      </c>
    </row>
    <row r="820" spans="1:34" x14ac:dyDescent="0.25">
      <c r="A820">
        <v>25475</v>
      </c>
      <c r="C820" t="s">
        <v>1300</v>
      </c>
      <c r="D820" s="2" t="str">
        <f>TEXT(MID(Sales_Transactions[[#This Row],[Order Date]],2,5),"d/m/yyy")</f>
        <v>4/4/2009</v>
      </c>
      <c r="E820" s="2" t="str">
        <f>TEXT(MID(Sales_Transactions[[#This Row],[Order Date]],2,5),"d")</f>
        <v>4</v>
      </c>
      <c r="F820" s="2" t="str">
        <f>TEXT(MID(Sales_Transactions[[#This Row],[Order Date]],2,5),"m")</f>
        <v>4</v>
      </c>
      <c r="G820" s="2" t="str">
        <f>TEXT(MID(Sales_Transactions[[#This Row],[Order Date]],2,5),"yyy")</f>
        <v>2009</v>
      </c>
      <c r="H820" s="2" t="str">
        <f>TEXT(MID(Sales_Transactions[[#This Row],[Order Date]],2,5),"yyy/m")</f>
        <v>2009/4</v>
      </c>
      <c r="I820" t="s">
        <v>101</v>
      </c>
      <c r="J820">
        <f t="shared" si="72"/>
        <v>1</v>
      </c>
      <c r="K820" s="2">
        <v>49</v>
      </c>
      <c r="L820" s="3">
        <v>305.95999999999998</v>
      </c>
      <c r="M820" s="4">
        <v>0.06</v>
      </c>
      <c r="N820" s="5" t="s">
        <v>23</v>
      </c>
      <c r="O820" s="3">
        <v>-191.49</v>
      </c>
      <c r="P820" s="3">
        <v>6.48</v>
      </c>
      <c r="Q820" s="3">
        <v>7.49</v>
      </c>
      <c r="R820" s="5" t="s">
        <v>1237</v>
      </c>
      <c r="S820" s="5" t="s">
        <v>1238</v>
      </c>
      <c r="T820" s="5" t="str">
        <f t="shared" si="73"/>
        <v>Lena Cacioppo</v>
      </c>
      <c r="U820" t="s">
        <v>153</v>
      </c>
      <c r="V820" s="5" t="s">
        <v>74</v>
      </c>
      <c r="W820" s="5" t="s">
        <v>28</v>
      </c>
      <c r="X820" s="5" t="s">
        <v>75</v>
      </c>
      <c r="Y820" s="5" t="s">
        <v>1088</v>
      </c>
      <c r="Z820" s="5" t="s">
        <v>43</v>
      </c>
      <c r="AA820" s="4">
        <v>0.37</v>
      </c>
      <c r="AB820" s="1">
        <v>39907</v>
      </c>
      <c r="AC820" s="1">
        <v>27141</v>
      </c>
      <c r="AD820">
        <f t="shared" si="74"/>
        <v>0</v>
      </c>
      <c r="AE820">
        <f t="shared" ca="1" si="75"/>
        <v>50</v>
      </c>
      <c r="AF820" t="str">
        <f t="shared" ca="1" si="76"/>
        <v>18-64</v>
      </c>
      <c r="AG820" s="3">
        <f t="shared" si="77"/>
        <v>0.28502269387755103</v>
      </c>
      <c r="AH820" t="str">
        <f>_xlfn.IFNA(VLOOKUP(Sales_Transactions[[#This Row],[Order ID]],Returned_Items[#All],2,FALSE),"Not Returned")</f>
        <v>Not Returned</v>
      </c>
    </row>
    <row r="821" spans="1:34" x14ac:dyDescent="0.25">
      <c r="A821">
        <v>26978</v>
      </c>
      <c r="C821" t="s">
        <v>1301</v>
      </c>
      <c r="D821" s="2" t="str">
        <f>TEXT(MID(Sales_Transactions[[#This Row],[Order Date]],2,5),"d/m/yyy")</f>
        <v>25/6/2010</v>
      </c>
      <c r="E821" s="2" t="str">
        <f>TEXT(MID(Sales_Transactions[[#This Row],[Order Date]],2,5),"d")</f>
        <v>25</v>
      </c>
      <c r="F821" s="2" t="str">
        <f>TEXT(MID(Sales_Transactions[[#This Row],[Order Date]],2,5),"m")</f>
        <v>6</v>
      </c>
      <c r="G821" s="2" t="str">
        <f>TEXT(MID(Sales_Transactions[[#This Row],[Order Date]],2,5),"yyy")</f>
        <v>2010</v>
      </c>
      <c r="H821" s="2" t="str">
        <f>TEXT(MID(Sales_Transactions[[#This Row],[Order Date]],2,5),"yyy/m")</f>
        <v>2010/6</v>
      </c>
      <c r="I821" t="s">
        <v>78</v>
      </c>
      <c r="J821">
        <f t="shared" si="72"/>
        <v>3</v>
      </c>
      <c r="K821" s="2">
        <v>2</v>
      </c>
      <c r="L821" s="3">
        <v>48.84</v>
      </c>
      <c r="M821" s="4">
        <v>0.01</v>
      </c>
      <c r="N821" s="5" t="s">
        <v>23</v>
      </c>
      <c r="O821" s="3">
        <v>-21.2</v>
      </c>
      <c r="P821" s="3">
        <v>18.97</v>
      </c>
      <c r="Q821" s="3">
        <v>9.0299999999999994</v>
      </c>
      <c r="R821" s="5" t="s">
        <v>1282</v>
      </c>
      <c r="S821" s="5" t="s">
        <v>1283</v>
      </c>
      <c r="T821" s="5" t="str">
        <f t="shared" si="73"/>
        <v>Seth Vernon</v>
      </c>
      <c r="U821" t="s">
        <v>153</v>
      </c>
      <c r="V821" s="5" t="s">
        <v>74</v>
      </c>
      <c r="W821" s="5" t="s">
        <v>28</v>
      </c>
      <c r="X821" s="5" t="s">
        <v>75</v>
      </c>
      <c r="Y821" s="5" t="s">
        <v>173</v>
      </c>
      <c r="Z821" s="5" t="s">
        <v>43</v>
      </c>
      <c r="AA821" s="4">
        <v>0.37</v>
      </c>
      <c r="AB821" s="1">
        <v>40355</v>
      </c>
      <c r="AC821" s="1">
        <v>26216</v>
      </c>
      <c r="AD821">
        <f t="shared" si="74"/>
        <v>1</v>
      </c>
      <c r="AE821">
        <f t="shared" ca="1" si="75"/>
        <v>52</v>
      </c>
      <c r="AF821" t="str">
        <f t="shared" ca="1" si="76"/>
        <v>18-64</v>
      </c>
      <c r="AG821" s="3">
        <f t="shared" si="77"/>
        <v>13.9990515</v>
      </c>
      <c r="AH821" t="str">
        <f>_xlfn.IFNA(VLOOKUP(Sales_Transactions[[#This Row],[Order ID]],Returned_Items[#All],2,FALSE),"Not Returned")</f>
        <v>Not Returned</v>
      </c>
    </row>
    <row r="822" spans="1:34" x14ac:dyDescent="0.25">
      <c r="A822">
        <v>27105</v>
      </c>
      <c r="C822" t="s">
        <v>1302</v>
      </c>
      <c r="D822" s="2" t="str">
        <f>TEXT(MID(Sales_Transactions[[#This Row],[Order Date]],2,5),"d/m/yyy")</f>
        <v>16/2/2011</v>
      </c>
      <c r="E822" s="2" t="str">
        <f>TEXT(MID(Sales_Transactions[[#This Row],[Order Date]],2,5),"d")</f>
        <v>16</v>
      </c>
      <c r="F822" s="2" t="str">
        <f>TEXT(MID(Sales_Transactions[[#This Row],[Order Date]],2,5),"m")</f>
        <v>2</v>
      </c>
      <c r="G822" s="2" t="str">
        <f>TEXT(MID(Sales_Transactions[[#This Row],[Order Date]],2,5),"yyy")</f>
        <v>2011</v>
      </c>
      <c r="H822" s="2" t="str">
        <f>TEXT(MID(Sales_Transactions[[#This Row],[Order Date]],2,5),"yyy/m")</f>
        <v>2011/2</v>
      </c>
      <c r="I822" t="s">
        <v>52</v>
      </c>
      <c r="J822">
        <f t="shared" si="72"/>
        <v>1</v>
      </c>
      <c r="K822" s="2">
        <v>37</v>
      </c>
      <c r="L822" s="3">
        <v>223.74</v>
      </c>
      <c r="M822" s="4">
        <v>0.01</v>
      </c>
      <c r="N822" s="5" t="s">
        <v>23</v>
      </c>
      <c r="O822" s="3">
        <v>39.630000000000003</v>
      </c>
      <c r="P822" s="3">
        <v>5.98</v>
      </c>
      <c r="Q822" s="3">
        <v>2.5</v>
      </c>
      <c r="R822" s="5" t="s">
        <v>1208</v>
      </c>
      <c r="S822" s="5" t="s">
        <v>1209</v>
      </c>
      <c r="T822" s="5" t="str">
        <f t="shared" si="73"/>
        <v>Sanjit Chand</v>
      </c>
      <c r="U822" t="s">
        <v>153</v>
      </c>
      <c r="V822" s="5" t="s">
        <v>74</v>
      </c>
      <c r="W822" s="5" t="s">
        <v>28</v>
      </c>
      <c r="X822" s="5" t="s">
        <v>98</v>
      </c>
      <c r="Y822" s="5" t="s">
        <v>1059</v>
      </c>
      <c r="Z822" s="5" t="s">
        <v>43</v>
      </c>
      <c r="AA822" s="4">
        <v>0.36</v>
      </c>
      <c r="AB822" s="1">
        <v>40591</v>
      </c>
      <c r="AC822" s="1">
        <v>25806</v>
      </c>
      <c r="AD822">
        <f t="shared" si="74"/>
        <v>1</v>
      </c>
      <c r="AE822">
        <f t="shared" ca="1" si="75"/>
        <v>53</v>
      </c>
      <c r="AF822" t="str">
        <f t="shared" ca="1" si="76"/>
        <v>18-64</v>
      </c>
      <c r="AG822" s="3">
        <f t="shared" si="77"/>
        <v>0.22917302702702705</v>
      </c>
      <c r="AH822" t="str">
        <f>_xlfn.IFNA(VLOOKUP(Sales_Transactions[[#This Row],[Order ID]],Returned_Items[#All],2,FALSE),"Not Returned")</f>
        <v>Not Returned</v>
      </c>
    </row>
    <row r="823" spans="1:34" x14ac:dyDescent="0.25">
      <c r="A823">
        <v>27105</v>
      </c>
      <c r="C823" t="s">
        <v>1302</v>
      </c>
      <c r="D823" s="2" t="str">
        <f>TEXT(MID(Sales_Transactions[[#This Row],[Order Date]],2,5),"d/m/yyy")</f>
        <v>16/2/2011</v>
      </c>
      <c r="E823" s="2" t="str">
        <f>TEXT(MID(Sales_Transactions[[#This Row],[Order Date]],2,5),"d")</f>
        <v>16</v>
      </c>
      <c r="F823" s="2" t="str">
        <f>TEXT(MID(Sales_Transactions[[#This Row],[Order Date]],2,5),"m")</f>
        <v>2</v>
      </c>
      <c r="G823" s="2" t="str">
        <f>TEXT(MID(Sales_Transactions[[#This Row],[Order Date]],2,5),"yyy")</f>
        <v>2011</v>
      </c>
      <c r="H823" s="2" t="str">
        <f>TEXT(MID(Sales_Transactions[[#This Row],[Order Date]],2,5),"yyy/m")</f>
        <v>2011/2</v>
      </c>
      <c r="I823" t="s">
        <v>52</v>
      </c>
      <c r="J823">
        <f t="shared" si="72"/>
        <v>1</v>
      </c>
      <c r="K823" s="2">
        <v>2</v>
      </c>
      <c r="L823" s="3">
        <v>26.82</v>
      </c>
      <c r="M823" s="4">
        <v>0</v>
      </c>
      <c r="N823" s="5" t="s">
        <v>23</v>
      </c>
      <c r="O823" s="3">
        <v>26.21</v>
      </c>
      <c r="P823" s="3">
        <v>10.4</v>
      </c>
      <c r="Q823" s="3">
        <v>5.4</v>
      </c>
      <c r="R823" s="5" t="s">
        <v>1208</v>
      </c>
      <c r="S823" s="5" t="s">
        <v>1209</v>
      </c>
      <c r="T823" s="5" t="str">
        <f t="shared" si="73"/>
        <v>Sanjit Chand</v>
      </c>
      <c r="U823" t="s">
        <v>153</v>
      </c>
      <c r="V823" s="5" t="s">
        <v>74</v>
      </c>
      <c r="W823" s="5" t="s">
        <v>57</v>
      </c>
      <c r="X823" s="5" t="s">
        <v>58</v>
      </c>
      <c r="Y823" s="5" t="s">
        <v>1303</v>
      </c>
      <c r="Z823" s="5" t="s">
        <v>60</v>
      </c>
      <c r="AA823" s="4">
        <v>0.51</v>
      </c>
      <c r="AB823" s="1">
        <v>40591</v>
      </c>
      <c r="AC823" s="1">
        <v>25673</v>
      </c>
      <c r="AD823">
        <f t="shared" si="74"/>
        <v>1</v>
      </c>
      <c r="AE823">
        <f t="shared" ca="1" si="75"/>
        <v>54</v>
      </c>
      <c r="AF823" t="str">
        <f t="shared" ca="1" si="76"/>
        <v>18-64</v>
      </c>
      <c r="AG823" s="3">
        <f t="shared" si="77"/>
        <v>7.9</v>
      </c>
      <c r="AH823" t="str">
        <f>_xlfn.IFNA(VLOOKUP(Sales_Transactions[[#This Row],[Order ID]],Returned_Items[#All],2,FALSE),"Not Returned")</f>
        <v>Not Returned</v>
      </c>
    </row>
    <row r="824" spans="1:34" x14ac:dyDescent="0.25">
      <c r="A824">
        <v>28068</v>
      </c>
      <c r="C824" t="s">
        <v>484</v>
      </c>
      <c r="D824" s="2" t="str">
        <f>TEXT(MID(Sales_Transactions[[#This Row],[Order Date]],2,5),"d/m/yyy")</f>
        <v>26/8/2010</v>
      </c>
      <c r="E824" s="2" t="str">
        <f>TEXT(MID(Sales_Transactions[[#This Row],[Order Date]],2,5),"d")</f>
        <v>26</v>
      </c>
      <c r="F824" s="2" t="str">
        <f>TEXT(MID(Sales_Transactions[[#This Row],[Order Date]],2,5),"m")</f>
        <v>8</v>
      </c>
      <c r="G824" s="2" t="str">
        <f>TEXT(MID(Sales_Transactions[[#This Row],[Order Date]],2,5),"yyy")</f>
        <v>2010</v>
      </c>
      <c r="H824" s="2" t="str">
        <f>TEXT(MID(Sales_Transactions[[#This Row],[Order Date]],2,5),"yyy/m")</f>
        <v>2010/8</v>
      </c>
      <c r="I824" t="s">
        <v>22</v>
      </c>
      <c r="J824">
        <f t="shared" si="72"/>
        <v>2</v>
      </c>
      <c r="K824" s="2">
        <v>23</v>
      </c>
      <c r="L824" s="3">
        <v>631.99</v>
      </c>
      <c r="M824" s="4">
        <v>0.08</v>
      </c>
      <c r="N824" s="5" t="s">
        <v>23</v>
      </c>
      <c r="O824" s="3">
        <v>-43.96</v>
      </c>
      <c r="P824" s="3">
        <v>27.48</v>
      </c>
      <c r="Q824" s="3">
        <v>4</v>
      </c>
      <c r="R824" s="5" t="s">
        <v>1203</v>
      </c>
      <c r="S824" s="5" t="s">
        <v>1204</v>
      </c>
      <c r="T824" s="5" t="str">
        <f t="shared" si="73"/>
        <v>Julie Creighton</v>
      </c>
      <c r="U824" t="s">
        <v>153</v>
      </c>
      <c r="V824" s="5" t="s">
        <v>47</v>
      </c>
      <c r="W824" s="5" t="s">
        <v>48</v>
      </c>
      <c r="X824" s="5" t="s">
        <v>87</v>
      </c>
      <c r="Y824" s="5" t="s">
        <v>1304</v>
      </c>
      <c r="Z824" s="5" t="s">
        <v>43</v>
      </c>
      <c r="AA824" s="4">
        <v>0.75</v>
      </c>
      <c r="AB824" s="1">
        <v>40418</v>
      </c>
      <c r="AC824" s="1">
        <v>25732</v>
      </c>
      <c r="AD824">
        <f t="shared" si="74"/>
        <v>2</v>
      </c>
      <c r="AE824">
        <f t="shared" ca="1" si="75"/>
        <v>54</v>
      </c>
      <c r="AF824" t="str">
        <f t="shared" ca="1" si="76"/>
        <v>18-64</v>
      </c>
      <c r="AG824" s="3">
        <f t="shared" si="77"/>
        <v>1.3677398260869567</v>
      </c>
      <c r="AH824" t="str">
        <f>_xlfn.IFNA(VLOOKUP(Sales_Transactions[[#This Row],[Order ID]],Returned_Items[#All],2,FALSE),"Not Returned")</f>
        <v>Not Returned</v>
      </c>
    </row>
    <row r="825" spans="1:34" x14ac:dyDescent="0.25">
      <c r="A825">
        <v>28802</v>
      </c>
      <c r="C825" t="s">
        <v>1305</v>
      </c>
      <c r="D825" s="2" t="str">
        <f>TEXT(MID(Sales_Transactions[[#This Row],[Order Date]],2,5),"d/m/yyy")</f>
        <v>4/11/2010</v>
      </c>
      <c r="E825" s="2" t="str">
        <f>TEXT(MID(Sales_Transactions[[#This Row],[Order Date]],2,5),"d")</f>
        <v>4</v>
      </c>
      <c r="F825" s="2" t="str">
        <f>TEXT(MID(Sales_Transactions[[#This Row],[Order Date]],2,5),"m")</f>
        <v>11</v>
      </c>
      <c r="G825" s="2" t="str">
        <f>TEXT(MID(Sales_Transactions[[#This Row],[Order Date]],2,5),"yyy")</f>
        <v>2010</v>
      </c>
      <c r="H825" s="2" t="str">
        <f>TEXT(MID(Sales_Transactions[[#This Row],[Order Date]],2,5),"yyy/m")</f>
        <v>2010/11</v>
      </c>
      <c r="I825" t="s">
        <v>33</v>
      </c>
      <c r="J825">
        <f t="shared" si="72"/>
        <v>4</v>
      </c>
      <c r="K825" s="2">
        <v>23</v>
      </c>
      <c r="L825" s="3">
        <v>413.8</v>
      </c>
      <c r="M825" s="4">
        <v>0.08</v>
      </c>
      <c r="N825" s="5" t="s">
        <v>67</v>
      </c>
      <c r="O825" s="3">
        <v>51.36</v>
      </c>
      <c r="P825" s="3">
        <v>17.670000000000002</v>
      </c>
      <c r="Q825" s="3">
        <v>8.99</v>
      </c>
      <c r="R825" s="5" t="s">
        <v>1208</v>
      </c>
      <c r="S825" s="5" t="s">
        <v>1209</v>
      </c>
      <c r="T825" s="5" t="str">
        <f t="shared" si="73"/>
        <v>Sanjit Chand</v>
      </c>
      <c r="U825" t="s">
        <v>153</v>
      </c>
      <c r="V825" s="5" t="s">
        <v>74</v>
      </c>
      <c r="W825" s="5" t="s">
        <v>57</v>
      </c>
      <c r="X825" s="5" t="s">
        <v>58</v>
      </c>
      <c r="Y825" s="5" t="s">
        <v>1306</v>
      </c>
      <c r="Z825" s="5" t="s">
        <v>60</v>
      </c>
      <c r="AA825" s="4">
        <v>0.47</v>
      </c>
      <c r="AB825" s="1">
        <v>40488</v>
      </c>
      <c r="AC825" s="1">
        <v>25865</v>
      </c>
      <c r="AD825">
        <f t="shared" si="74"/>
        <v>2</v>
      </c>
      <c r="AE825">
        <f t="shared" ca="1" si="75"/>
        <v>53</v>
      </c>
      <c r="AF825" t="str">
        <f t="shared" ca="1" si="76"/>
        <v>18-64</v>
      </c>
      <c r="AG825" s="3">
        <f t="shared" si="77"/>
        <v>1.1585158260869566</v>
      </c>
      <c r="AH825" t="str">
        <f>_xlfn.IFNA(VLOOKUP(Sales_Transactions[[#This Row],[Order ID]],Returned_Items[#All],2,FALSE),"Not Returned")</f>
        <v>Not Returned</v>
      </c>
    </row>
    <row r="826" spans="1:34" x14ac:dyDescent="0.25">
      <c r="A826">
        <v>28802</v>
      </c>
      <c r="C826" t="s">
        <v>1305</v>
      </c>
      <c r="D826" s="2" t="str">
        <f>TEXT(MID(Sales_Transactions[[#This Row],[Order Date]],2,5),"d/m/yyy")</f>
        <v>4/11/2010</v>
      </c>
      <c r="E826" s="2" t="str">
        <f>TEXT(MID(Sales_Transactions[[#This Row],[Order Date]],2,5),"d")</f>
        <v>4</v>
      </c>
      <c r="F826" s="2" t="str">
        <f>TEXT(MID(Sales_Transactions[[#This Row],[Order Date]],2,5),"m")</f>
        <v>11</v>
      </c>
      <c r="G826" s="2" t="str">
        <f>TEXT(MID(Sales_Transactions[[#This Row],[Order Date]],2,5),"yyy")</f>
        <v>2010</v>
      </c>
      <c r="H826" s="2" t="str">
        <f>TEXT(MID(Sales_Transactions[[#This Row],[Order Date]],2,5),"yyy/m")</f>
        <v>2010/11</v>
      </c>
      <c r="I826" t="s">
        <v>33</v>
      </c>
      <c r="J826">
        <f t="shared" si="72"/>
        <v>4</v>
      </c>
      <c r="K826" s="2">
        <v>36</v>
      </c>
      <c r="L826" s="3">
        <v>336.25</v>
      </c>
      <c r="M826" s="4">
        <v>0</v>
      </c>
      <c r="N826" s="5" t="s">
        <v>67</v>
      </c>
      <c r="O826" s="3">
        <v>25.95</v>
      </c>
      <c r="P826" s="3">
        <v>8.34</v>
      </c>
      <c r="Q826" s="3">
        <v>4.82</v>
      </c>
      <c r="R826" s="5" t="s">
        <v>1208</v>
      </c>
      <c r="S826" s="5" t="s">
        <v>1209</v>
      </c>
      <c r="T826" s="5" t="str">
        <f t="shared" si="73"/>
        <v>Sanjit Chand</v>
      </c>
      <c r="U826" t="s">
        <v>153</v>
      </c>
      <c r="V826" s="5" t="s">
        <v>74</v>
      </c>
      <c r="W826" s="5" t="s">
        <v>28</v>
      </c>
      <c r="X826" s="5" t="s">
        <v>75</v>
      </c>
      <c r="Y826" s="5" t="s">
        <v>1123</v>
      </c>
      <c r="Z826" s="5" t="s">
        <v>43</v>
      </c>
      <c r="AA826" s="4">
        <v>0.4</v>
      </c>
      <c r="AB826" s="1">
        <v>40489</v>
      </c>
      <c r="AC826" s="1">
        <v>25848</v>
      </c>
      <c r="AD826">
        <f t="shared" si="74"/>
        <v>3</v>
      </c>
      <c r="AE826">
        <f t="shared" ca="1" si="75"/>
        <v>53</v>
      </c>
      <c r="AF826" t="str">
        <f t="shared" ca="1" si="76"/>
        <v>18-64</v>
      </c>
      <c r="AG826" s="3">
        <f t="shared" si="77"/>
        <v>0.36555555555555558</v>
      </c>
      <c r="AH826" t="str">
        <f>_xlfn.IFNA(VLOOKUP(Sales_Transactions[[#This Row],[Order ID]],Returned_Items[#All],2,FALSE),"Not Returned")</f>
        <v>Not Returned</v>
      </c>
    </row>
    <row r="827" spans="1:34" x14ac:dyDescent="0.25">
      <c r="A827">
        <v>28802</v>
      </c>
      <c r="C827" t="s">
        <v>1305</v>
      </c>
      <c r="D827" s="2" t="str">
        <f>TEXT(MID(Sales_Transactions[[#This Row],[Order Date]],2,5),"d/m/yyy")</f>
        <v>4/11/2010</v>
      </c>
      <c r="E827" s="2" t="str">
        <f>TEXT(MID(Sales_Transactions[[#This Row],[Order Date]],2,5),"d")</f>
        <v>4</v>
      </c>
      <c r="F827" s="2" t="str">
        <f>TEXT(MID(Sales_Transactions[[#This Row],[Order Date]],2,5),"m")</f>
        <v>11</v>
      </c>
      <c r="G827" s="2" t="str">
        <f>TEXT(MID(Sales_Transactions[[#This Row],[Order Date]],2,5),"yyy")</f>
        <v>2010</v>
      </c>
      <c r="H827" s="2" t="str">
        <f>TEXT(MID(Sales_Transactions[[#This Row],[Order Date]],2,5),"yyy/m")</f>
        <v>2010/11</v>
      </c>
      <c r="I827" t="s">
        <v>33</v>
      </c>
      <c r="J827">
        <f t="shared" si="72"/>
        <v>4</v>
      </c>
      <c r="K827" s="2">
        <v>22</v>
      </c>
      <c r="L827" s="3">
        <v>4001.4684999999999</v>
      </c>
      <c r="M827" s="4">
        <v>0.02</v>
      </c>
      <c r="N827" s="5" t="s">
        <v>23</v>
      </c>
      <c r="O827" s="3">
        <v>884.91</v>
      </c>
      <c r="P827" s="3">
        <v>205.99</v>
      </c>
      <c r="Q827" s="3">
        <v>3</v>
      </c>
      <c r="R827" s="5" t="s">
        <v>1208</v>
      </c>
      <c r="S827" s="5" t="s">
        <v>1209</v>
      </c>
      <c r="T827" s="5" t="str">
        <f t="shared" si="73"/>
        <v>Sanjit Chand</v>
      </c>
      <c r="U827" t="s">
        <v>153</v>
      </c>
      <c r="V827" s="5" t="s">
        <v>74</v>
      </c>
      <c r="W827" s="5" t="s">
        <v>48</v>
      </c>
      <c r="X827" s="5" t="s">
        <v>49</v>
      </c>
      <c r="Y827" s="5" t="s">
        <v>1307</v>
      </c>
      <c r="Z827" s="5" t="s">
        <v>43</v>
      </c>
      <c r="AA827" s="4">
        <v>0.57999999999999996</v>
      </c>
      <c r="AB827" s="1">
        <v>40488</v>
      </c>
      <c r="AC827" s="1">
        <v>25706</v>
      </c>
      <c r="AD827">
        <f t="shared" si="74"/>
        <v>2</v>
      </c>
      <c r="AE827">
        <f t="shared" ca="1" si="75"/>
        <v>54</v>
      </c>
      <c r="AF827" t="str">
        <f t="shared" ca="1" si="76"/>
        <v>18-64</v>
      </c>
      <c r="AG827" s="3">
        <f t="shared" si="77"/>
        <v>9.4976728181818189</v>
      </c>
      <c r="AH827" t="str">
        <f>_xlfn.IFNA(VLOOKUP(Sales_Transactions[[#This Row],[Order ID]],Returned_Items[#All],2,FALSE),"Not Returned")</f>
        <v>Not Returned</v>
      </c>
    </row>
    <row r="828" spans="1:34" x14ac:dyDescent="0.25">
      <c r="A828">
        <v>28839</v>
      </c>
      <c r="C828" t="s">
        <v>1308</v>
      </c>
      <c r="D828" s="2" t="str">
        <f>TEXT(MID(Sales_Transactions[[#This Row],[Order Date]],2,5),"d/m/yyy")</f>
        <v>28/4/2009</v>
      </c>
      <c r="E828" s="2" t="str">
        <f>TEXT(MID(Sales_Transactions[[#This Row],[Order Date]],2,5),"d")</f>
        <v>28</v>
      </c>
      <c r="F828" s="2" t="str">
        <f>TEXT(MID(Sales_Transactions[[#This Row],[Order Date]],2,5),"m")</f>
        <v>4</v>
      </c>
      <c r="G828" s="2" t="str">
        <f>TEXT(MID(Sales_Transactions[[#This Row],[Order Date]],2,5),"yyy")</f>
        <v>2009</v>
      </c>
      <c r="H828" s="2" t="str">
        <f>TEXT(MID(Sales_Transactions[[#This Row],[Order Date]],2,5),"yyy/m")</f>
        <v>2009/4</v>
      </c>
      <c r="I828" t="s">
        <v>22</v>
      </c>
      <c r="J828">
        <f t="shared" si="72"/>
        <v>2</v>
      </c>
      <c r="K828" s="2">
        <v>30</v>
      </c>
      <c r="L828" s="3">
        <v>102.95</v>
      </c>
      <c r="M828" s="4">
        <v>0.06</v>
      </c>
      <c r="N828" s="5" t="s">
        <v>67</v>
      </c>
      <c r="O828" s="3">
        <v>-175.86</v>
      </c>
      <c r="P828" s="3">
        <v>3.34</v>
      </c>
      <c r="Q828" s="3">
        <v>7.49</v>
      </c>
      <c r="R828" s="5" t="s">
        <v>298</v>
      </c>
      <c r="S828" s="5" t="s">
        <v>299</v>
      </c>
      <c r="T828" s="5" t="str">
        <f t="shared" si="73"/>
        <v>Anthony Johnson</v>
      </c>
      <c r="U828" t="s">
        <v>153</v>
      </c>
      <c r="V828" s="5" t="s">
        <v>27</v>
      </c>
      <c r="W828" s="5" t="s">
        <v>28</v>
      </c>
      <c r="X828" s="5" t="s">
        <v>124</v>
      </c>
      <c r="Y828" s="5" t="s">
        <v>1309</v>
      </c>
      <c r="Z828" s="5" t="s">
        <v>84</v>
      </c>
      <c r="AA828" s="4">
        <v>0.54</v>
      </c>
      <c r="AB828" s="1">
        <v>39933</v>
      </c>
      <c r="AC828" s="1">
        <v>25614</v>
      </c>
      <c r="AD828">
        <f t="shared" si="74"/>
        <v>2</v>
      </c>
      <c r="AE828">
        <f t="shared" ca="1" si="75"/>
        <v>54</v>
      </c>
      <c r="AF828" t="str">
        <f t="shared" ca="1" si="76"/>
        <v>18-64</v>
      </c>
      <c r="AG828" s="3">
        <f t="shared" si="77"/>
        <v>0.36093320000000001</v>
      </c>
      <c r="AH828" t="str">
        <f>_xlfn.IFNA(VLOOKUP(Sales_Transactions[[#This Row],[Order ID]],Returned_Items[#All],2,FALSE),"Not Returned")</f>
        <v>Not Returned</v>
      </c>
    </row>
    <row r="829" spans="1:34" x14ac:dyDescent="0.25">
      <c r="A829">
        <v>29252</v>
      </c>
      <c r="C829" t="s">
        <v>1310</v>
      </c>
      <c r="D829" s="2" t="str">
        <f>TEXT(MID(Sales_Transactions[[#This Row],[Order Date]],2,5),"d/m/yyy")</f>
        <v>6/8/2009</v>
      </c>
      <c r="E829" s="2" t="str">
        <f>TEXT(MID(Sales_Transactions[[#This Row],[Order Date]],2,5),"d")</f>
        <v>6</v>
      </c>
      <c r="F829" s="2" t="str">
        <f>TEXT(MID(Sales_Transactions[[#This Row],[Order Date]],2,5),"m")</f>
        <v>8</v>
      </c>
      <c r="G829" s="2" t="str">
        <f>TEXT(MID(Sales_Transactions[[#This Row],[Order Date]],2,5),"yyy")</f>
        <v>2009</v>
      </c>
      <c r="H829" s="2" t="str">
        <f>TEXT(MID(Sales_Transactions[[#This Row],[Order Date]],2,5),"yyy/m")</f>
        <v>2009/8</v>
      </c>
      <c r="I829" t="s">
        <v>22</v>
      </c>
      <c r="J829">
        <f t="shared" si="72"/>
        <v>2</v>
      </c>
      <c r="K829" s="2">
        <v>9</v>
      </c>
      <c r="L829" s="3">
        <v>65.81</v>
      </c>
      <c r="M829" s="4">
        <v>0.01</v>
      </c>
      <c r="N829" s="5" t="s">
        <v>23</v>
      </c>
      <c r="O829" s="3">
        <v>-15.44</v>
      </c>
      <c r="P829" s="3">
        <v>6.48</v>
      </c>
      <c r="Q829" s="3">
        <v>5.19</v>
      </c>
      <c r="R829" s="5" t="s">
        <v>298</v>
      </c>
      <c r="S829" s="5" t="s">
        <v>299</v>
      </c>
      <c r="T829" s="5" t="str">
        <f t="shared" si="73"/>
        <v>Anthony Johnson</v>
      </c>
      <c r="U829" t="s">
        <v>153</v>
      </c>
      <c r="V829" s="5" t="s">
        <v>27</v>
      </c>
      <c r="W829" s="5" t="s">
        <v>28</v>
      </c>
      <c r="X829" s="5" t="s">
        <v>75</v>
      </c>
      <c r="Y829" s="5" t="s">
        <v>1075</v>
      </c>
      <c r="Z829" s="5" t="s">
        <v>43</v>
      </c>
      <c r="AA829" s="4">
        <v>0.37</v>
      </c>
      <c r="AB829" s="1">
        <v>40035</v>
      </c>
      <c r="AC829" s="1">
        <v>26927</v>
      </c>
      <c r="AD829">
        <f t="shared" si="74"/>
        <v>4</v>
      </c>
      <c r="AE829">
        <f t="shared" ca="1" si="75"/>
        <v>50</v>
      </c>
      <c r="AF829" t="str">
        <f t="shared" ca="1" si="76"/>
        <v>18-64</v>
      </c>
      <c r="AG829" s="3">
        <f t="shared" si="77"/>
        <v>1.2965946666666666</v>
      </c>
      <c r="AH829" t="str">
        <f>_xlfn.IFNA(VLOOKUP(Sales_Transactions[[#This Row],[Order ID]],Returned_Items[#All],2,FALSE),"Not Returned")</f>
        <v>Not Returned</v>
      </c>
    </row>
    <row r="830" spans="1:34" x14ac:dyDescent="0.25">
      <c r="A830">
        <v>31941</v>
      </c>
      <c r="C830" t="s">
        <v>1311</v>
      </c>
      <c r="D830" s="2" t="str">
        <f>TEXT(MID(Sales_Transactions[[#This Row],[Order Date]],2,5),"d/m/yyy")</f>
        <v>18/3/2009</v>
      </c>
      <c r="E830" s="2" t="str">
        <f>TEXT(MID(Sales_Transactions[[#This Row],[Order Date]],2,5),"d")</f>
        <v>18</v>
      </c>
      <c r="F830" s="2" t="str">
        <f>TEXT(MID(Sales_Transactions[[#This Row],[Order Date]],2,5),"m")</f>
        <v>3</v>
      </c>
      <c r="G830" s="2" t="str">
        <f>TEXT(MID(Sales_Transactions[[#This Row],[Order Date]],2,5),"yyy")</f>
        <v>2009</v>
      </c>
      <c r="H830" s="2" t="str">
        <f>TEXT(MID(Sales_Transactions[[#This Row],[Order Date]],2,5),"yyy/m")</f>
        <v>2009/3</v>
      </c>
      <c r="I830" t="s">
        <v>78</v>
      </c>
      <c r="J830">
        <f t="shared" si="72"/>
        <v>3</v>
      </c>
      <c r="K830" s="2">
        <v>32</v>
      </c>
      <c r="L830" s="3">
        <v>2564.4499999999998</v>
      </c>
      <c r="M830" s="4">
        <v>0.01</v>
      </c>
      <c r="N830" s="5" t="s">
        <v>67</v>
      </c>
      <c r="O830" s="3">
        <v>650.73</v>
      </c>
      <c r="P830" s="3">
        <v>78.650000000000006</v>
      </c>
      <c r="Q830" s="3">
        <v>13.99</v>
      </c>
      <c r="R830" s="5" t="s">
        <v>1239</v>
      </c>
      <c r="S830" s="5" t="s">
        <v>1240</v>
      </c>
      <c r="T830" s="5" t="str">
        <f t="shared" si="73"/>
        <v>Kimberly Carter</v>
      </c>
      <c r="U830" t="s">
        <v>153</v>
      </c>
      <c r="V830" s="5" t="s">
        <v>27</v>
      </c>
      <c r="W830" s="5" t="s">
        <v>28</v>
      </c>
      <c r="X830" s="5" t="s">
        <v>38</v>
      </c>
      <c r="Y830" s="5" t="s">
        <v>829</v>
      </c>
      <c r="Z830" s="5" t="s">
        <v>56</v>
      </c>
      <c r="AA830" s="4">
        <v>0.52</v>
      </c>
      <c r="AB830" s="1">
        <v>39891</v>
      </c>
      <c r="AC830" s="1">
        <v>26823</v>
      </c>
      <c r="AD830">
        <f t="shared" si="74"/>
        <v>1</v>
      </c>
      <c r="AE830">
        <f t="shared" ca="1" si="75"/>
        <v>51</v>
      </c>
      <c r="AF830" t="str">
        <f t="shared" ca="1" si="76"/>
        <v>18-64</v>
      </c>
      <c r="AG830" s="3">
        <f t="shared" si="77"/>
        <v>2.8947542187500002</v>
      </c>
      <c r="AH830" t="str">
        <f>_xlfn.IFNA(VLOOKUP(Sales_Transactions[[#This Row],[Order ID]],Returned_Items[#All],2,FALSE),"Not Returned")</f>
        <v>Not Returned</v>
      </c>
    </row>
    <row r="831" spans="1:34" x14ac:dyDescent="0.25">
      <c r="A831">
        <v>31941</v>
      </c>
      <c r="C831" t="s">
        <v>1311</v>
      </c>
      <c r="D831" s="2" t="str">
        <f>TEXT(MID(Sales_Transactions[[#This Row],[Order Date]],2,5),"d/m/yyy")</f>
        <v>18/3/2009</v>
      </c>
      <c r="E831" s="2" t="str">
        <f>TEXT(MID(Sales_Transactions[[#This Row],[Order Date]],2,5),"d")</f>
        <v>18</v>
      </c>
      <c r="F831" s="2" t="str">
        <f>TEXT(MID(Sales_Transactions[[#This Row],[Order Date]],2,5),"m")</f>
        <v>3</v>
      </c>
      <c r="G831" s="2" t="str">
        <f>TEXT(MID(Sales_Transactions[[#This Row],[Order Date]],2,5),"yyy")</f>
        <v>2009</v>
      </c>
      <c r="H831" s="2" t="str">
        <f>TEXT(MID(Sales_Transactions[[#This Row],[Order Date]],2,5),"yyy/m")</f>
        <v>2009/3</v>
      </c>
      <c r="I831" t="s">
        <v>78</v>
      </c>
      <c r="J831">
        <f t="shared" si="72"/>
        <v>3</v>
      </c>
      <c r="K831" s="2">
        <v>7</v>
      </c>
      <c r="L831" s="3">
        <v>53.55</v>
      </c>
      <c r="M831" s="4">
        <v>7.0000000000000007E-2</v>
      </c>
      <c r="N831" s="5" t="s">
        <v>23</v>
      </c>
      <c r="O831" s="3">
        <v>-43.5</v>
      </c>
      <c r="P831" s="3">
        <v>6.48</v>
      </c>
      <c r="Q831" s="3">
        <v>9.68</v>
      </c>
      <c r="R831" s="5" t="s">
        <v>1239</v>
      </c>
      <c r="S831" s="5" t="s">
        <v>1240</v>
      </c>
      <c r="T831" s="5" t="str">
        <f t="shared" si="73"/>
        <v>Kimberly Carter</v>
      </c>
      <c r="U831" t="s">
        <v>153</v>
      </c>
      <c r="V831" s="5" t="s">
        <v>27</v>
      </c>
      <c r="W831" s="5" t="s">
        <v>28</v>
      </c>
      <c r="X831" s="5" t="s">
        <v>75</v>
      </c>
      <c r="Y831" s="5" t="s">
        <v>1312</v>
      </c>
      <c r="Z831" s="5" t="s">
        <v>43</v>
      </c>
      <c r="AA831" s="4">
        <v>0.36</v>
      </c>
      <c r="AB831" s="1">
        <v>39892</v>
      </c>
      <c r="AC831" s="1">
        <v>26970</v>
      </c>
      <c r="AD831">
        <f t="shared" si="74"/>
        <v>2</v>
      </c>
      <c r="AE831">
        <f t="shared" ca="1" si="75"/>
        <v>50</v>
      </c>
      <c r="AF831" t="str">
        <f t="shared" ca="1" si="76"/>
        <v>18-64</v>
      </c>
      <c r="AG831" s="3">
        <f t="shared" si="77"/>
        <v>2.3079234285714287</v>
      </c>
      <c r="AH831" t="str">
        <f>_xlfn.IFNA(VLOOKUP(Sales_Transactions[[#This Row],[Order ID]],Returned_Items[#All],2,FALSE),"Not Returned")</f>
        <v>Not Returned</v>
      </c>
    </row>
    <row r="832" spans="1:34" x14ac:dyDescent="0.25">
      <c r="A832">
        <v>32418</v>
      </c>
      <c r="C832" t="s">
        <v>813</v>
      </c>
      <c r="D832" s="2" t="str">
        <f>TEXT(MID(Sales_Transactions[[#This Row],[Order Date]],2,5),"d/m/yyy")</f>
        <v>5/1/2009</v>
      </c>
      <c r="E832" s="2" t="str">
        <f>TEXT(MID(Sales_Transactions[[#This Row],[Order Date]],2,5),"d")</f>
        <v>5</v>
      </c>
      <c r="F832" s="2" t="str">
        <f>TEXT(MID(Sales_Transactions[[#This Row],[Order Date]],2,5),"m")</f>
        <v>1</v>
      </c>
      <c r="G832" s="2" t="str">
        <f>TEXT(MID(Sales_Transactions[[#This Row],[Order Date]],2,5),"yyy")</f>
        <v>2009</v>
      </c>
      <c r="H832" s="2" t="str">
        <f>TEXT(MID(Sales_Transactions[[#This Row],[Order Date]],2,5),"yyy/m")</f>
        <v>2009/1</v>
      </c>
      <c r="I832" t="s">
        <v>52</v>
      </c>
      <c r="J832">
        <f t="shared" si="72"/>
        <v>1</v>
      </c>
      <c r="K832" s="2">
        <v>5</v>
      </c>
      <c r="L832" s="3">
        <v>1244.19</v>
      </c>
      <c r="M832" s="4">
        <v>0.08</v>
      </c>
      <c r="N832" s="5" t="s">
        <v>34</v>
      </c>
      <c r="O832" s="3">
        <v>-131.31</v>
      </c>
      <c r="P832" s="3">
        <v>243.98</v>
      </c>
      <c r="Q832" s="3">
        <v>43.32</v>
      </c>
      <c r="R832" s="5" t="s">
        <v>1264</v>
      </c>
      <c r="S832" s="5" t="s">
        <v>1265</v>
      </c>
      <c r="T832" s="5" t="str">
        <f t="shared" si="73"/>
        <v>Marina Lichtenstein</v>
      </c>
      <c r="U832" t="s">
        <v>153</v>
      </c>
      <c r="V832" s="5" t="s">
        <v>47</v>
      </c>
      <c r="W832" s="5" t="s">
        <v>57</v>
      </c>
      <c r="X832" s="5" t="s">
        <v>154</v>
      </c>
      <c r="Y832" s="5" t="s">
        <v>370</v>
      </c>
      <c r="Z832" s="5" t="s">
        <v>40</v>
      </c>
      <c r="AA832" s="4">
        <v>0.55000000000000004</v>
      </c>
      <c r="AB832" s="1">
        <v>39819</v>
      </c>
      <c r="AC832" s="1">
        <v>26679</v>
      </c>
      <c r="AD832">
        <f t="shared" si="74"/>
        <v>1</v>
      </c>
      <c r="AE832">
        <f t="shared" ca="1" si="75"/>
        <v>51</v>
      </c>
      <c r="AF832" t="str">
        <f t="shared" ca="1" si="76"/>
        <v>18-64</v>
      </c>
      <c r="AG832" s="3">
        <f t="shared" si="77"/>
        <v>57.420963199999996</v>
      </c>
      <c r="AH832" t="str">
        <f>_xlfn.IFNA(VLOOKUP(Sales_Transactions[[#This Row],[Order ID]],Returned_Items[#All],2,FALSE),"Not Returned")</f>
        <v>Not Returned</v>
      </c>
    </row>
    <row r="833" spans="1:34" x14ac:dyDescent="0.25">
      <c r="A833">
        <v>34241</v>
      </c>
      <c r="C833" t="s">
        <v>166</v>
      </c>
      <c r="D833" s="2" t="str">
        <f>TEXT(MID(Sales_Transactions[[#This Row],[Order Date]],2,5),"d/m/yyy")</f>
        <v>8/10/2012</v>
      </c>
      <c r="E833" s="2" t="str">
        <f>TEXT(MID(Sales_Transactions[[#This Row],[Order Date]],2,5),"d")</f>
        <v>8</v>
      </c>
      <c r="F833" s="2" t="str">
        <f>TEXT(MID(Sales_Transactions[[#This Row],[Order Date]],2,5),"m")</f>
        <v>10</v>
      </c>
      <c r="G833" s="2" t="str">
        <f>TEXT(MID(Sales_Transactions[[#This Row],[Order Date]],2,5),"yyy")</f>
        <v>2012</v>
      </c>
      <c r="H833" s="2" t="str">
        <f>TEXT(MID(Sales_Transactions[[#This Row],[Order Date]],2,5),"yyy/m")</f>
        <v>2012/10</v>
      </c>
      <c r="I833" t="s">
        <v>22</v>
      </c>
      <c r="J833">
        <f t="shared" si="72"/>
        <v>2</v>
      </c>
      <c r="K833" s="2">
        <v>4</v>
      </c>
      <c r="L833" s="3">
        <v>207.55</v>
      </c>
      <c r="M833" s="4">
        <v>0.08</v>
      </c>
      <c r="N833" s="5" t="s">
        <v>23</v>
      </c>
      <c r="O833" s="3">
        <v>16.23</v>
      </c>
      <c r="P833" s="3">
        <v>52.71</v>
      </c>
      <c r="Q833" s="3">
        <v>2.5</v>
      </c>
      <c r="R833" s="5" t="s">
        <v>1208</v>
      </c>
      <c r="S833" s="5" t="s">
        <v>1209</v>
      </c>
      <c r="T833" s="5" t="str">
        <f t="shared" si="73"/>
        <v>Sanjit Chand</v>
      </c>
      <c r="U833" t="s">
        <v>153</v>
      </c>
      <c r="V833" s="5" t="s">
        <v>74</v>
      </c>
      <c r="W833" s="5" t="s">
        <v>28</v>
      </c>
      <c r="X833" s="5" t="s">
        <v>98</v>
      </c>
      <c r="Y833" s="5" t="s">
        <v>1313</v>
      </c>
      <c r="Z833" s="5" t="s">
        <v>43</v>
      </c>
      <c r="AA833" s="4">
        <v>0.36</v>
      </c>
      <c r="AB833" s="1">
        <v>41190</v>
      </c>
      <c r="AC833" s="1">
        <v>26992</v>
      </c>
      <c r="AD833">
        <f t="shared" si="74"/>
        <v>0</v>
      </c>
      <c r="AE833">
        <f t="shared" ca="1" si="75"/>
        <v>50</v>
      </c>
      <c r="AF833" t="str">
        <f t="shared" ca="1" si="76"/>
        <v>18-64</v>
      </c>
      <c r="AG833" s="3">
        <f t="shared" si="77"/>
        <v>13.791958000000001</v>
      </c>
      <c r="AH833" t="str">
        <f>_xlfn.IFNA(VLOOKUP(Sales_Transactions[[#This Row],[Order ID]],Returned_Items[#All],2,FALSE),"Not Returned")</f>
        <v>Not Returned</v>
      </c>
    </row>
    <row r="834" spans="1:34" x14ac:dyDescent="0.25">
      <c r="A834">
        <v>34816</v>
      </c>
      <c r="C834" t="s">
        <v>1314</v>
      </c>
      <c r="D834" s="2" t="str">
        <f>TEXT(MID(Sales_Transactions[[#This Row],[Order Date]],2,5),"d/m/yyy")</f>
        <v>5/11/2010</v>
      </c>
      <c r="E834" s="2" t="str">
        <f>TEXT(MID(Sales_Transactions[[#This Row],[Order Date]],2,5),"d")</f>
        <v>5</v>
      </c>
      <c r="F834" s="2" t="str">
        <f>TEXT(MID(Sales_Transactions[[#This Row],[Order Date]],2,5),"m")</f>
        <v>11</v>
      </c>
      <c r="G834" s="2" t="str">
        <f>TEXT(MID(Sales_Transactions[[#This Row],[Order Date]],2,5),"yyy")</f>
        <v>2010</v>
      </c>
      <c r="H834" s="2" t="str">
        <f>TEXT(MID(Sales_Transactions[[#This Row],[Order Date]],2,5),"yyy/m")</f>
        <v>2010/11</v>
      </c>
      <c r="I834" t="s">
        <v>52</v>
      </c>
      <c r="J834">
        <f t="shared" ref="J834:J897" si="78">IF(I834="Making Critical",5,IF(I834="High",4,IF(I834="Medium",3,IF(I834="Low",2,1))))</f>
        <v>1</v>
      </c>
      <c r="K834" s="2">
        <v>29</v>
      </c>
      <c r="L834" s="3">
        <v>1158.45</v>
      </c>
      <c r="M834" s="4">
        <v>0.1</v>
      </c>
      <c r="N834" s="5" t="s">
        <v>23</v>
      </c>
      <c r="O834" s="3">
        <v>267.16000000000003</v>
      </c>
      <c r="P834" s="3">
        <v>41.71</v>
      </c>
      <c r="Q834" s="3">
        <v>4.5</v>
      </c>
      <c r="R834" s="5" t="s">
        <v>1250</v>
      </c>
      <c r="S834" s="5" t="s">
        <v>1251</v>
      </c>
      <c r="T834" s="5" t="str">
        <f t="shared" ref="T834:T897" si="79">R834 &amp; " " &amp; S834</f>
        <v>Sally Knutson</v>
      </c>
      <c r="U834" t="s">
        <v>153</v>
      </c>
      <c r="V834" s="5" t="s">
        <v>47</v>
      </c>
      <c r="W834" s="5" t="s">
        <v>28</v>
      </c>
      <c r="X834" s="5" t="s">
        <v>38</v>
      </c>
      <c r="Y834" s="5" t="s">
        <v>1315</v>
      </c>
      <c r="Z834" s="5" t="s">
        <v>43</v>
      </c>
      <c r="AA834" s="4">
        <v>0.56000000000000005</v>
      </c>
      <c r="AB834" s="1">
        <v>40487</v>
      </c>
      <c r="AC834" s="1">
        <v>25298</v>
      </c>
      <c r="AD834">
        <f t="shared" ref="AD834:AD897" si="80">_xlfn.DAYS(AB834,D834)</f>
        <v>0</v>
      </c>
      <c r="AE834">
        <f t="shared" ref="AE834:AE897" ca="1" si="81">DATEDIF(AC834,TODAY(),"Y")</f>
        <v>55</v>
      </c>
      <c r="AF834" t="str">
        <f t="shared" ref="AF834:AF897" ca="1" si="82">IF(AE834&lt;18,"Under 18",IF(AE834&lt;65,"18-64","Over 65"))</f>
        <v>18-64</v>
      </c>
      <c r="AG834" s="3">
        <f t="shared" ref="AG834:AG897" si="83" xml:space="preserve"> (P834 - (M834 / 100) * P834 + Q834) / K834</f>
        <v>1.5920099999999999</v>
      </c>
      <c r="AH834" t="str">
        <f>_xlfn.IFNA(VLOOKUP(Sales_Transactions[[#This Row],[Order ID]],Returned_Items[#All],2,FALSE),"Not Returned")</f>
        <v>Not Returned</v>
      </c>
    </row>
    <row r="835" spans="1:34" x14ac:dyDescent="0.25">
      <c r="A835">
        <v>34816</v>
      </c>
      <c r="C835" t="s">
        <v>1314</v>
      </c>
      <c r="D835" s="2" t="str">
        <f>TEXT(MID(Sales_Transactions[[#This Row],[Order Date]],2,5),"d/m/yyy")</f>
        <v>5/11/2010</v>
      </c>
      <c r="E835" s="2" t="str">
        <f>TEXT(MID(Sales_Transactions[[#This Row],[Order Date]],2,5),"d")</f>
        <v>5</v>
      </c>
      <c r="F835" s="2" t="str">
        <f>TEXT(MID(Sales_Transactions[[#This Row],[Order Date]],2,5),"m")</f>
        <v>11</v>
      </c>
      <c r="G835" s="2" t="str">
        <f>TEXT(MID(Sales_Transactions[[#This Row],[Order Date]],2,5),"yyy")</f>
        <v>2010</v>
      </c>
      <c r="H835" s="2" t="str">
        <f>TEXT(MID(Sales_Transactions[[#This Row],[Order Date]],2,5),"yyy/m")</f>
        <v>2010/11</v>
      </c>
      <c r="I835" t="s">
        <v>52</v>
      </c>
      <c r="J835">
        <f t="shared" si="78"/>
        <v>1</v>
      </c>
      <c r="K835" s="2">
        <v>43</v>
      </c>
      <c r="L835" s="3">
        <v>2568.71</v>
      </c>
      <c r="M835" s="4">
        <v>0.1</v>
      </c>
      <c r="N835" s="5" t="s">
        <v>23</v>
      </c>
      <c r="O835" s="3">
        <v>590.77</v>
      </c>
      <c r="P835" s="3">
        <v>60.98</v>
      </c>
      <c r="Q835" s="3">
        <v>19.989999999999998</v>
      </c>
      <c r="R835" s="5" t="s">
        <v>1250</v>
      </c>
      <c r="S835" s="5" t="s">
        <v>1251</v>
      </c>
      <c r="T835" s="5" t="str">
        <f t="shared" si="79"/>
        <v>Sally Knutson</v>
      </c>
      <c r="U835" t="s">
        <v>153</v>
      </c>
      <c r="V835" s="5" t="s">
        <v>47</v>
      </c>
      <c r="W835" s="5" t="s">
        <v>28</v>
      </c>
      <c r="X835" s="5" t="s">
        <v>98</v>
      </c>
      <c r="Y835" s="5" t="s">
        <v>1316</v>
      </c>
      <c r="Z835" s="5" t="s">
        <v>43</v>
      </c>
      <c r="AA835" s="4">
        <v>0.38</v>
      </c>
      <c r="AB835" s="1">
        <v>40489</v>
      </c>
      <c r="AC835" s="1">
        <v>25407</v>
      </c>
      <c r="AD835">
        <f t="shared" si="80"/>
        <v>2</v>
      </c>
      <c r="AE835">
        <f t="shared" ca="1" si="81"/>
        <v>55</v>
      </c>
      <c r="AF835" t="str">
        <f t="shared" ca="1" si="82"/>
        <v>18-64</v>
      </c>
      <c r="AG835" s="3">
        <f t="shared" si="83"/>
        <v>1.8816051162790697</v>
      </c>
      <c r="AH835" t="str">
        <f>_xlfn.IFNA(VLOOKUP(Sales_Transactions[[#This Row],[Order ID]],Returned_Items[#All],2,FALSE),"Not Returned")</f>
        <v>Not Returned</v>
      </c>
    </row>
    <row r="836" spans="1:34" x14ac:dyDescent="0.25">
      <c r="A836">
        <v>35011</v>
      </c>
      <c r="C836" t="s">
        <v>1317</v>
      </c>
      <c r="D836" s="2" t="str">
        <f>TEXT(MID(Sales_Transactions[[#This Row],[Order Date]],2,5),"d/m/yyy")</f>
        <v>10/12/2012</v>
      </c>
      <c r="E836" s="2" t="str">
        <f>TEXT(MID(Sales_Transactions[[#This Row],[Order Date]],2,5),"d")</f>
        <v>10</v>
      </c>
      <c r="F836" s="2" t="str">
        <f>TEXT(MID(Sales_Transactions[[#This Row],[Order Date]],2,5),"m")</f>
        <v>12</v>
      </c>
      <c r="G836" s="2" t="str">
        <f>TEXT(MID(Sales_Transactions[[#This Row],[Order Date]],2,5),"yyy")</f>
        <v>2012</v>
      </c>
      <c r="H836" s="2" t="str">
        <f>TEXT(MID(Sales_Transactions[[#This Row],[Order Date]],2,5),"yyy/m")</f>
        <v>2012/12</v>
      </c>
      <c r="I836" t="s">
        <v>52</v>
      </c>
      <c r="J836">
        <f t="shared" si="78"/>
        <v>1</v>
      </c>
      <c r="K836" s="2">
        <v>14</v>
      </c>
      <c r="L836" s="3">
        <v>154.44999999999999</v>
      </c>
      <c r="M836" s="4">
        <v>0.09</v>
      </c>
      <c r="N836" s="5" t="s">
        <v>23</v>
      </c>
      <c r="O836" s="3">
        <v>-2.31</v>
      </c>
      <c r="P836" s="3">
        <v>10.98</v>
      </c>
      <c r="Q836" s="3">
        <v>3.37</v>
      </c>
      <c r="R836" s="5" t="s">
        <v>1287</v>
      </c>
      <c r="S836" s="5" t="s">
        <v>1288</v>
      </c>
      <c r="T836" s="5" t="str">
        <f t="shared" si="79"/>
        <v>Luke Weiss</v>
      </c>
      <c r="U836" t="s">
        <v>153</v>
      </c>
      <c r="V836" s="5" t="s">
        <v>47</v>
      </c>
      <c r="W836" s="5" t="s">
        <v>28</v>
      </c>
      <c r="X836" s="5" t="s">
        <v>221</v>
      </c>
      <c r="Y836" s="5" t="s">
        <v>773</v>
      </c>
      <c r="Z836" s="5" t="s">
        <v>60</v>
      </c>
      <c r="AA836" s="4">
        <v>0.56999999999999995</v>
      </c>
      <c r="AB836" s="1">
        <v>41255</v>
      </c>
      <c r="AC836" s="1">
        <v>25501</v>
      </c>
      <c r="AD836">
        <f t="shared" si="80"/>
        <v>2</v>
      </c>
      <c r="AE836">
        <f t="shared" ca="1" si="81"/>
        <v>54</v>
      </c>
      <c r="AF836" t="str">
        <f t="shared" ca="1" si="82"/>
        <v>18-64</v>
      </c>
      <c r="AG836" s="3">
        <f t="shared" si="83"/>
        <v>1.0242941428571428</v>
      </c>
      <c r="AH836" t="str">
        <f>_xlfn.IFNA(VLOOKUP(Sales_Transactions[[#This Row],[Order ID]],Returned_Items[#All],2,FALSE),"Not Returned")</f>
        <v>Not Returned</v>
      </c>
    </row>
    <row r="837" spans="1:34" x14ac:dyDescent="0.25">
      <c r="A837">
        <v>36068</v>
      </c>
      <c r="C837" t="s">
        <v>1253</v>
      </c>
      <c r="D837" s="2" t="str">
        <f>TEXT(MID(Sales_Transactions[[#This Row],[Order Date]],2,5),"d/m/yyy")</f>
        <v>5/2/2009</v>
      </c>
      <c r="E837" s="2" t="str">
        <f>TEXT(MID(Sales_Transactions[[#This Row],[Order Date]],2,5),"d")</f>
        <v>5</v>
      </c>
      <c r="F837" s="2" t="str">
        <f>TEXT(MID(Sales_Transactions[[#This Row],[Order Date]],2,5),"m")</f>
        <v>2</v>
      </c>
      <c r="G837" s="2" t="str">
        <f>TEXT(MID(Sales_Transactions[[#This Row],[Order Date]],2,5),"yyy")</f>
        <v>2009</v>
      </c>
      <c r="H837" s="2" t="str">
        <f>TEXT(MID(Sales_Transactions[[#This Row],[Order Date]],2,5),"yyy/m")</f>
        <v>2009/2</v>
      </c>
      <c r="I837" t="s">
        <v>101</v>
      </c>
      <c r="J837">
        <f t="shared" si="78"/>
        <v>1</v>
      </c>
      <c r="K837" s="2">
        <v>23</v>
      </c>
      <c r="L837" s="3">
        <v>6133.18</v>
      </c>
      <c r="M837" s="4">
        <v>0.06</v>
      </c>
      <c r="N837" s="5" t="s">
        <v>34</v>
      </c>
      <c r="O837" s="3">
        <v>1243.17</v>
      </c>
      <c r="P837" s="3">
        <v>279.81</v>
      </c>
      <c r="Q837" s="3">
        <v>23.19</v>
      </c>
      <c r="R837" s="5" t="s">
        <v>298</v>
      </c>
      <c r="S837" s="5" t="s">
        <v>299</v>
      </c>
      <c r="T837" s="5" t="str">
        <f t="shared" si="79"/>
        <v>Anthony Johnson</v>
      </c>
      <c r="U837" t="s">
        <v>153</v>
      </c>
      <c r="V837" s="5" t="s">
        <v>27</v>
      </c>
      <c r="W837" s="5" t="s">
        <v>28</v>
      </c>
      <c r="X837" s="5" t="s">
        <v>38</v>
      </c>
      <c r="Y837" s="5" t="s">
        <v>828</v>
      </c>
      <c r="Z837" s="5" t="s">
        <v>40</v>
      </c>
      <c r="AA837" s="4">
        <v>0.59</v>
      </c>
      <c r="AB837" s="1">
        <v>39850</v>
      </c>
      <c r="AC837" s="1">
        <v>25373</v>
      </c>
      <c r="AD837">
        <f t="shared" si="80"/>
        <v>1</v>
      </c>
      <c r="AE837">
        <f t="shared" ca="1" si="81"/>
        <v>55</v>
      </c>
      <c r="AF837" t="str">
        <f t="shared" ca="1" si="82"/>
        <v>18-64</v>
      </c>
      <c r="AG837" s="3">
        <f t="shared" si="83"/>
        <v>13.166613652173913</v>
      </c>
      <c r="AH837" t="str">
        <f>_xlfn.IFNA(VLOOKUP(Sales_Transactions[[#This Row],[Order ID]],Returned_Items[#All],2,FALSE),"Not Returned")</f>
        <v>Not Returned</v>
      </c>
    </row>
    <row r="838" spans="1:34" x14ac:dyDescent="0.25">
      <c r="A838">
        <v>36930</v>
      </c>
      <c r="C838" t="s">
        <v>1318</v>
      </c>
      <c r="D838" s="2" t="str">
        <f>TEXT(MID(Sales_Transactions[[#This Row],[Order Date]],2,5),"d/m/yyy")</f>
        <v>28/9/2011</v>
      </c>
      <c r="E838" s="2" t="str">
        <f>TEXT(MID(Sales_Transactions[[#This Row],[Order Date]],2,5),"d")</f>
        <v>28</v>
      </c>
      <c r="F838" s="2" t="str">
        <f>TEXT(MID(Sales_Transactions[[#This Row],[Order Date]],2,5),"m")</f>
        <v>9</v>
      </c>
      <c r="G838" s="2" t="str">
        <f>TEXT(MID(Sales_Transactions[[#This Row],[Order Date]],2,5),"yyy")</f>
        <v>2011</v>
      </c>
      <c r="H838" s="2" t="str">
        <f>TEXT(MID(Sales_Transactions[[#This Row],[Order Date]],2,5),"yyy/m")</f>
        <v>2011/9</v>
      </c>
      <c r="I838" t="s">
        <v>78</v>
      </c>
      <c r="J838">
        <f t="shared" si="78"/>
        <v>3</v>
      </c>
      <c r="K838" s="2">
        <v>34</v>
      </c>
      <c r="L838" s="3">
        <v>2632.4755</v>
      </c>
      <c r="M838" s="4">
        <v>0.01</v>
      </c>
      <c r="N838" s="5" t="s">
        <v>23</v>
      </c>
      <c r="O838" s="3">
        <v>1325.82</v>
      </c>
      <c r="P838" s="3">
        <v>85.99</v>
      </c>
      <c r="Q838" s="3">
        <v>3.3</v>
      </c>
      <c r="R838" s="5" t="s">
        <v>202</v>
      </c>
      <c r="S838" s="5" t="s">
        <v>832</v>
      </c>
      <c r="T838" s="5" t="str">
        <f t="shared" si="79"/>
        <v>Michelle Arnett</v>
      </c>
      <c r="U838" t="s">
        <v>153</v>
      </c>
      <c r="V838" s="5" t="s">
        <v>74</v>
      </c>
      <c r="W838" s="5" t="s">
        <v>48</v>
      </c>
      <c r="X838" s="5" t="s">
        <v>49</v>
      </c>
      <c r="Y838" s="5" t="s">
        <v>1319</v>
      </c>
      <c r="Z838" s="5" t="s">
        <v>60</v>
      </c>
      <c r="AA838" s="4">
        <v>0.37</v>
      </c>
      <c r="AB838" s="1">
        <v>40816</v>
      </c>
      <c r="AC838" s="1">
        <v>25320</v>
      </c>
      <c r="AD838">
        <f t="shared" si="80"/>
        <v>2</v>
      </c>
      <c r="AE838">
        <f t="shared" ca="1" si="81"/>
        <v>55</v>
      </c>
      <c r="AF838" t="str">
        <f t="shared" ca="1" si="82"/>
        <v>18-64</v>
      </c>
      <c r="AG838" s="3">
        <f t="shared" si="83"/>
        <v>2.625923558823529</v>
      </c>
      <c r="AH838" t="str">
        <f>_xlfn.IFNA(VLOOKUP(Sales_Transactions[[#This Row],[Order ID]],Returned_Items[#All],2,FALSE),"Not Returned")</f>
        <v>Not Returned</v>
      </c>
    </row>
    <row r="839" spans="1:34" hidden="1" x14ac:dyDescent="0.25">
      <c r="A839">
        <v>37315</v>
      </c>
      <c r="C839" t="s">
        <v>1320</v>
      </c>
      <c r="D839" s="2" t="str">
        <f>TEXT(MID(Sales_Transactions[[#This Row],[Order Date]],2,5),"d/m/yyy")</f>
        <v>5/6/2012</v>
      </c>
      <c r="E839" s="2" t="str">
        <f>TEXT(MID(Sales_Transactions[[#This Row],[Order Date]],2,5),"d")</f>
        <v>5</v>
      </c>
      <c r="F839" s="2" t="str">
        <f>TEXT(MID(Sales_Transactions[[#This Row],[Order Date]],2,5),"m")</f>
        <v>6</v>
      </c>
      <c r="G839" s="2" t="str">
        <f>TEXT(MID(Sales_Transactions[[#This Row],[Order Date]],2,5),"yyy")</f>
        <v>2012</v>
      </c>
      <c r="H839" s="2" t="str">
        <f>TEXT(MID(Sales_Transactions[[#This Row],[Order Date]],2,5),"yyy/m")</f>
        <v>2012/6</v>
      </c>
      <c r="I839" t="s">
        <v>22</v>
      </c>
      <c r="J839">
        <f t="shared" si="78"/>
        <v>2</v>
      </c>
      <c r="K839" s="2">
        <v>43</v>
      </c>
      <c r="L839">
        <v>170.81</v>
      </c>
      <c r="M839">
        <v>0.1</v>
      </c>
      <c r="N839" t="s">
        <v>23</v>
      </c>
      <c r="O839">
        <v>-133.68</v>
      </c>
      <c r="P839">
        <v>4.28</v>
      </c>
      <c r="Q839">
        <v>5.17</v>
      </c>
      <c r="R839" t="s">
        <v>1287</v>
      </c>
      <c r="S839" t="s">
        <v>1288</v>
      </c>
      <c r="T839" t="str">
        <f t="shared" si="79"/>
        <v>Luke Weiss</v>
      </c>
      <c r="U839" t="s">
        <v>153</v>
      </c>
      <c r="V839" t="s">
        <v>47</v>
      </c>
      <c r="W839" t="s">
        <v>28</v>
      </c>
      <c r="X839" t="s">
        <v>75</v>
      </c>
      <c r="Y839" t="s">
        <v>420</v>
      </c>
      <c r="Z839" t="s">
        <v>43</v>
      </c>
      <c r="AA839">
        <v>0.4</v>
      </c>
      <c r="AB839" s="1">
        <v>41072</v>
      </c>
      <c r="AC839" s="1"/>
      <c r="AD839">
        <f t="shared" si="80"/>
        <v>7</v>
      </c>
      <c r="AE839">
        <f t="shared" ca="1" si="81"/>
        <v>124</v>
      </c>
      <c r="AF839" t="str">
        <f t="shared" ca="1" si="82"/>
        <v>Over 65</v>
      </c>
      <c r="AG839">
        <f t="shared" si="83"/>
        <v>0.21966790697674421</v>
      </c>
      <c r="AH839" t="str">
        <f>_xlfn.IFNA(VLOOKUP(Sales_Transactions[[#This Row],[Order ID]],Returned_Items[#All],2,FALSE),"Not Returned")</f>
        <v>Not Returned</v>
      </c>
    </row>
    <row r="840" spans="1:34" x14ac:dyDescent="0.25">
      <c r="A840">
        <v>37315</v>
      </c>
      <c r="C840" t="s">
        <v>1320</v>
      </c>
      <c r="D840" s="2" t="str">
        <f>TEXT(MID(Sales_Transactions[[#This Row],[Order Date]],2,5),"d/m/yyy")</f>
        <v>5/6/2012</v>
      </c>
      <c r="E840" s="2" t="str">
        <f>TEXT(MID(Sales_Transactions[[#This Row],[Order Date]],2,5),"d")</f>
        <v>5</v>
      </c>
      <c r="F840" s="2" t="str">
        <f>TEXT(MID(Sales_Transactions[[#This Row],[Order Date]],2,5),"m")</f>
        <v>6</v>
      </c>
      <c r="G840" s="2" t="str">
        <f>TEXT(MID(Sales_Transactions[[#This Row],[Order Date]],2,5),"yyy")</f>
        <v>2012</v>
      </c>
      <c r="H840" s="2" t="str">
        <f>TEXT(MID(Sales_Transactions[[#This Row],[Order Date]],2,5),"yyy/m")</f>
        <v>2012/6</v>
      </c>
      <c r="I840" t="s">
        <v>22</v>
      </c>
      <c r="J840">
        <f t="shared" si="78"/>
        <v>2</v>
      </c>
      <c r="K840" s="2">
        <v>31</v>
      </c>
      <c r="L840" s="3">
        <v>4726.5950000000003</v>
      </c>
      <c r="M840" s="4">
        <v>0.05</v>
      </c>
      <c r="N840" s="5" t="s">
        <v>67</v>
      </c>
      <c r="O840" s="3">
        <v>1176.48</v>
      </c>
      <c r="P840" s="3">
        <v>175.99</v>
      </c>
      <c r="Q840" s="3">
        <v>4.99</v>
      </c>
      <c r="R840" s="5" t="s">
        <v>1287</v>
      </c>
      <c r="S840" s="5" t="s">
        <v>1288</v>
      </c>
      <c r="T840" s="5" t="str">
        <f t="shared" si="79"/>
        <v>Luke Weiss</v>
      </c>
      <c r="U840" t="s">
        <v>153</v>
      </c>
      <c r="V840" s="5" t="s">
        <v>47</v>
      </c>
      <c r="W840" s="5" t="s">
        <v>48</v>
      </c>
      <c r="X840" s="5" t="s">
        <v>49</v>
      </c>
      <c r="Y840" s="5" t="s">
        <v>1321</v>
      </c>
      <c r="Z840" s="5" t="s">
        <v>43</v>
      </c>
      <c r="AA840" s="4">
        <v>0.59</v>
      </c>
      <c r="AB840" s="1">
        <v>41072</v>
      </c>
      <c r="AC840" s="1">
        <v>25243</v>
      </c>
      <c r="AD840">
        <f t="shared" si="80"/>
        <v>7</v>
      </c>
      <c r="AE840">
        <f t="shared" ca="1" si="81"/>
        <v>55</v>
      </c>
      <c r="AF840" t="str">
        <f t="shared" ca="1" si="82"/>
        <v>18-64</v>
      </c>
      <c r="AG840" s="3">
        <f t="shared" si="83"/>
        <v>5.8352259677419358</v>
      </c>
      <c r="AH840" t="str">
        <f>_xlfn.IFNA(VLOOKUP(Sales_Transactions[[#This Row],[Order ID]],Returned_Items[#All],2,FALSE),"Not Returned")</f>
        <v>Not Returned</v>
      </c>
    </row>
    <row r="841" spans="1:34" x14ac:dyDescent="0.25">
      <c r="A841">
        <v>37925</v>
      </c>
      <c r="C841" t="s">
        <v>1322</v>
      </c>
      <c r="D841" s="2" t="str">
        <f>TEXT(MID(Sales_Transactions[[#This Row],[Order Date]],2,5),"d/m/yyy")</f>
        <v>26/9/2010</v>
      </c>
      <c r="E841" s="2" t="str">
        <f>TEXT(MID(Sales_Transactions[[#This Row],[Order Date]],2,5),"d")</f>
        <v>26</v>
      </c>
      <c r="F841" s="2" t="str">
        <f>TEXT(MID(Sales_Transactions[[#This Row],[Order Date]],2,5),"m")</f>
        <v>9</v>
      </c>
      <c r="G841" s="2" t="str">
        <f>TEXT(MID(Sales_Transactions[[#This Row],[Order Date]],2,5),"yyy")</f>
        <v>2010</v>
      </c>
      <c r="H841" s="2" t="str">
        <f>TEXT(MID(Sales_Transactions[[#This Row],[Order Date]],2,5),"yyy/m")</f>
        <v>2010/9</v>
      </c>
      <c r="I841" t="s">
        <v>78</v>
      </c>
      <c r="J841">
        <f t="shared" si="78"/>
        <v>3</v>
      </c>
      <c r="K841" s="2">
        <v>46</v>
      </c>
      <c r="L841" s="3">
        <v>3780.16</v>
      </c>
      <c r="M841" s="4">
        <v>0.1</v>
      </c>
      <c r="N841" s="5" t="s">
        <v>34</v>
      </c>
      <c r="O841" s="3">
        <v>1265.82</v>
      </c>
      <c r="P841" s="3">
        <v>90.97</v>
      </c>
      <c r="Q841" s="3">
        <v>14</v>
      </c>
      <c r="R841" s="5" t="s">
        <v>1287</v>
      </c>
      <c r="S841" s="5" t="s">
        <v>1288</v>
      </c>
      <c r="T841" s="5" t="str">
        <f t="shared" si="79"/>
        <v>Luke Weiss</v>
      </c>
      <c r="U841" t="s">
        <v>153</v>
      </c>
      <c r="V841" s="5" t="s">
        <v>47</v>
      </c>
      <c r="W841" s="5" t="s">
        <v>48</v>
      </c>
      <c r="X841" s="5" t="s">
        <v>324</v>
      </c>
      <c r="Y841" s="5" t="s">
        <v>1323</v>
      </c>
      <c r="Z841" s="5" t="s">
        <v>40</v>
      </c>
      <c r="AA841" s="4">
        <v>0.36</v>
      </c>
      <c r="AB841" s="1">
        <v>40448</v>
      </c>
      <c r="AC841" s="1">
        <v>25409</v>
      </c>
      <c r="AD841">
        <f t="shared" si="80"/>
        <v>1</v>
      </c>
      <c r="AE841">
        <f t="shared" ca="1" si="81"/>
        <v>55</v>
      </c>
      <c r="AF841" t="str">
        <f t="shared" ca="1" si="82"/>
        <v>18-64</v>
      </c>
      <c r="AG841" s="3">
        <f t="shared" si="83"/>
        <v>2.2799789130434784</v>
      </c>
      <c r="AH841" t="str">
        <f>_xlfn.IFNA(VLOOKUP(Sales_Transactions[[#This Row],[Order ID]],Returned_Items[#All],2,FALSE),"Not Returned")</f>
        <v>Not Returned</v>
      </c>
    </row>
    <row r="842" spans="1:34" x14ac:dyDescent="0.25">
      <c r="A842">
        <v>37925</v>
      </c>
      <c r="C842" t="s">
        <v>1322</v>
      </c>
      <c r="D842" s="2" t="str">
        <f>TEXT(MID(Sales_Transactions[[#This Row],[Order Date]],2,5),"d/m/yyy")</f>
        <v>26/9/2010</v>
      </c>
      <c r="E842" s="2" t="str">
        <f>TEXT(MID(Sales_Transactions[[#This Row],[Order Date]],2,5),"d")</f>
        <v>26</v>
      </c>
      <c r="F842" s="2" t="str">
        <f>TEXT(MID(Sales_Transactions[[#This Row],[Order Date]],2,5),"m")</f>
        <v>9</v>
      </c>
      <c r="G842" s="2" t="str">
        <f>TEXT(MID(Sales_Transactions[[#This Row],[Order Date]],2,5),"yyy")</f>
        <v>2010</v>
      </c>
      <c r="H842" s="2" t="str">
        <f>TEXT(MID(Sales_Transactions[[#This Row],[Order Date]],2,5),"yyy/m")</f>
        <v>2010/9</v>
      </c>
      <c r="I842" t="s">
        <v>78</v>
      </c>
      <c r="J842">
        <f t="shared" si="78"/>
        <v>3</v>
      </c>
      <c r="K842" s="2">
        <v>31</v>
      </c>
      <c r="L842" s="3">
        <v>1784.048</v>
      </c>
      <c r="M842" s="4">
        <v>0.05</v>
      </c>
      <c r="N842" s="5" t="s">
        <v>23</v>
      </c>
      <c r="O842" s="3">
        <v>394.45</v>
      </c>
      <c r="P842" s="3">
        <v>65.989999999999995</v>
      </c>
      <c r="Q842" s="3">
        <v>3.99</v>
      </c>
      <c r="R842" s="5" t="s">
        <v>1287</v>
      </c>
      <c r="S842" s="5" t="s">
        <v>1288</v>
      </c>
      <c r="T842" s="5" t="str">
        <f t="shared" si="79"/>
        <v>Luke Weiss</v>
      </c>
      <c r="U842" t="s">
        <v>153</v>
      </c>
      <c r="V842" s="5" t="s">
        <v>47</v>
      </c>
      <c r="W842" s="5" t="s">
        <v>48</v>
      </c>
      <c r="X842" s="5" t="s">
        <v>49</v>
      </c>
      <c r="Y842" s="5" t="s">
        <v>978</v>
      </c>
      <c r="Z842" s="5" t="s">
        <v>43</v>
      </c>
      <c r="AA842" s="4">
        <v>0.59</v>
      </c>
      <c r="AB842" s="1">
        <v>40448</v>
      </c>
      <c r="AC842" s="1">
        <v>25340</v>
      </c>
      <c r="AD842">
        <f t="shared" si="80"/>
        <v>1</v>
      </c>
      <c r="AE842">
        <f t="shared" ca="1" si="81"/>
        <v>55</v>
      </c>
      <c r="AF842" t="str">
        <f t="shared" ca="1" si="82"/>
        <v>18-64</v>
      </c>
      <c r="AG842" s="3">
        <f t="shared" si="83"/>
        <v>2.2563549999999997</v>
      </c>
      <c r="AH842" t="str">
        <f>_xlfn.IFNA(VLOOKUP(Sales_Transactions[[#This Row],[Order ID]],Returned_Items[#All],2,FALSE),"Not Returned")</f>
        <v>Not Returned</v>
      </c>
    </row>
    <row r="843" spans="1:34" x14ac:dyDescent="0.25">
      <c r="A843">
        <v>38021</v>
      </c>
      <c r="C843" t="s">
        <v>1324</v>
      </c>
      <c r="D843" s="2" t="str">
        <f>TEXT(MID(Sales_Transactions[[#This Row],[Order Date]],2,5),"d/m/yyy")</f>
        <v>21/1/2009</v>
      </c>
      <c r="E843" s="2" t="str">
        <f>TEXT(MID(Sales_Transactions[[#This Row],[Order Date]],2,5),"d")</f>
        <v>21</v>
      </c>
      <c r="F843" s="2" t="str">
        <f>TEXT(MID(Sales_Transactions[[#This Row],[Order Date]],2,5),"m")</f>
        <v>1</v>
      </c>
      <c r="G843" s="2" t="str">
        <f>TEXT(MID(Sales_Transactions[[#This Row],[Order Date]],2,5),"yyy")</f>
        <v>2009</v>
      </c>
      <c r="H843" s="2" t="str">
        <f>TEXT(MID(Sales_Transactions[[#This Row],[Order Date]],2,5),"yyy/m")</f>
        <v>2009/1</v>
      </c>
      <c r="I843" t="s">
        <v>78</v>
      </c>
      <c r="J843">
        <f t="shared" si="78"/>
        <v>3</v>
      </c>
      <c r="K843" s="2">
        <v>46</v>
      </c>
      <c r="L843" s="3">
        <v>1482.01</v>
      </c>
      <c r="M843" s="4">
        <v>0.02</v>
      </c>
      <c r="N843" s="5" t="s">
        <v>23</v>
      </c>
      <c r="O843" s="3">
        <v>709.33</v>
      </c>
      <c r="P843" s="3">
        <v>30.44</v>
      </c>
      <c r="Q843" s="3">
        <v>1.49</v>
      </c>
      <c r="R843" s="5" t="s">
        <v>1218</v>
      </c>
      <c r="S843" s="5" t="s">
        <v>1219</v>
      </c>
      <c r="T843" s="5" t="str">
        <f t="shared" si="79"/>
        <v>Rob Haberlin</v>
      </c>
      <c r="U843" t="s">
        <v>153</v>
      </c>
      <c r="V843" s="5" t="s">
        <v>47</v>
      </c>
      <c r="W843" s="5" t="s">
        <v>28</v>
      </c>
      <c r="X843" s="5" t="s">
        <v>41</v>
      </c>
      <c r="Y843" s="5" t="s">
        <v>1325</v>
      </c>
      <c r="Z843" s="5" t="s">
        <v>43</v>
      </c>
      <c r="AA843" s="4">
        <v>0.37</v>
      </c>
      <c r="AB843" s="1">
        <v>39836</v>
      </c>
      <c r="AC843" s="1">
        <v>24913</v>
      </c>
      <c r="AD843">
        <f t="shared" si="80"/>
        <v>2</v>
      </c>
      <c r="AE843">
        <f t="shared" ca="1" si="81"/>
        <v>56</v>
      </c>
      <c r="AF843" t="str">
        <f t="shared" ca="1" si="82"/>
        <v>18-64</v>
      </c>
      <c r="AG843" s="3">
        <f t="shared" si="83"/>
        <v>0.69399808695652176</v>
      </c>
      <c r="AH843" t="str">
        <f>_xlfn.IFNA(VLOOKUP(Sales_Transactions[[#This Row],[Order ID]],Returned_Items[#All],2,FALSE),"Not Returned")</f>
        <v>Not Returned</v>
      </c>
    </row>
    <row r="844" spans="1:34" x14ac:dyDescent="0.25">
      <c r="A844">
        <v>38336</v>
      </c>
      <c r="C844" t="s">
        <v>1326</v>
      </c>
      <c r="D844" s="2" t="str">
        <f>TEXT(MID(Sales_Transactions[[#This Row],[Order Date]],2,5),"d/m/yyy")</f>
        <v>5/10/2012</v>
      </c>
      <c r="E844" s="2" t="str">
        <f>TEXT(MID(Sales_Transactions[[#This Row],[Order Date]],2,5),"d")</f>
        <v>5</v>
      </c>
      <c r="F844" s="2" t="str">
        <f>TEXT(MID(Sales_Transactions[[#This Row],[Order Date]],2,5),"m")</f>
        <v>10</v>
      </c>
      <c r="G844" s="2" t="str">
        <f>TEXT(MID(Sales_Transactions[[#This Row],[Order Date]],2,5),"yyy")</f>
        <v>2012</v>
      </c>
      <c r="H844" s="2" t="str">
        <f>TEXT(MID(Sales_Transactions[[#This Row],[Order Date]],2,5),"yyy/m")</f>
        <v>2012/10</v>
      </c>
      <c r="I844" t="s">
        <v>101</v>
      </c>
      <c r="J844">
        <f t="shared" si="78"/>
        <v>1</v>
      </c>
      <c r="K844" s="2">
        <v>14</v>
      </c>
      <c r="L844" s="3">
        <v>91.75</v>
      </c>
      <c r="M844" s="4">
        <v>7.0000000000000007E-2</v>
      </c>
      <c r="N844" s="5" t="s">
        <v>23</v>
      </c>
      <c r="O844" s="3">
        <v>2.82</v>
      </c>
      <c r="P844" s="3">
        <v>6.75</v>
      </c>
      <c r="Q844" s="3">
        <v>2.99</v>
      </c>
      <c r="R844" s="5" t="s">
        <v>1203</v>
      </c>
      <c r="S844" s="5" t="s">
        <v>1204</v>
      </c>
      <c r="T844" s="5" t="str">
        <f t="shared" si="79"/>
        <v>Julie Creighton</v>
      </c>
      <c r="U844" t="s">
        <v>153</v>
      </c>
      <c r="V844" s="5" t="s">
        <v>47</v>
      </c>
      <c r="W844" s="5" t="s">
        <v>28</v>
      </c>
      <c r="X844" s="5" t="s">
        <v>41</v>
      </c>
      <c r="Y844" s="5" t="s">
        <v>589</v>
      </c>
      <c r="Z844" s="5" t="s">
        <v>43</v>
      </c>
      <c r="AA844" s="4">
        <v>0.35</v>
      </c>
      <c r="AB844" s="1">
        <v>41188</v>
      </c>
      <c r="AC844" s="1">
        <v>25115</v>
      </c>
      <c r="AD844">
        <f t="shared" si="80"/>
        <v>1</v>
      </c>
      <c r="AE844">
        <f t="shared" ca="1" si="81"/>
        <v>55</v>
      </c>
      <c r="AF844" t="str">
        <f t="shared" ca="1" si="82"/>
        <v>18-64</v>
      </c>
      <c r="AG844" s="3">
        <f t="shared" si="83"/>
        <v>0.69537678571428585</v>
      </c>
      <c r="AH844" t="str">
        <f>_xlfn.IFNA(VLOOKUP(Sales_Transactions[[#This Row],[Order ID]],Returned_Items[#All],2,FALSE),"Not Returned")</f>
        <v>Not Returned</v>
      </c>
    </row>
    <row r="845" spans="1:34" x14ac:dyDescent="0.25">
      <c r="A845">
        <v>38336</v>
      </c>
      <c r="C845" t="s">
        <v>1326</v>
      </c>
      <c r="D845" s="2" t="str">
        <f>TEXT(MID(Sales_Transactions[[#This Row],[Order Date]],2,5),"d/m/yyy")</f>
        <v>5/10/2012</v>
      </c>
      <c r="E845" s="2" t="str">
        <f>TEXT(MID(Sales_Transactions[[#This Row],[Order Date]],2,5),"d")</f>
        <v>5</v>
      </c>
      <c r="F845" s="2" t="str">
        <f>TEXT(MID(Sales_Transactions[[#This Row],[Order Date]],2,5),"m")</f>
        <v>10</v>
      </c>
      <c r="G845" s="2" t="str">
        <f>TEXT(MID(Sales_Transactions[[#This Row],[Order Date]],2,5),"yyy")</f>
        <v>2012</v>
      </c>
      <c r="H845" s="2" t="str">
        <f>TEXT(MID(Sales_Transactions[[#This Row],[Order Date]],2,5),"yyy/m")</f>
        <v>2012/10</v>
      </c>
      <c r="I845" t="s">
        <v>101</v>
      </c>
      <c r="J845">
        <f t="shared" si="78"/>
        <v>1</v>
      </c>
      <c r="K845" s="2">
        <v>31</v>
      </c>
      <c r="L845" s="3">
        <v>346.57</v>
      </c>
      <c r="M845" s="4">
        <v>0</v>
      </c>
      <c r="N845" s="5" t="s">
        <v>23</v>
      </c>
      <c r="O845" s="3">
        <v>-116.45</v>
      </c>
      <c r="P845" s="3">
        <v>10.97</v>
      </c>
      <c r="Q845" s="3">
        <v>6.5</v>
      </c>
      <c r="R845" s="5" t="s">
        <v>1203</v>
      </c>
      <c r="S845" s="5" t="s">
        <v>1204</v>
      </c>
      <c r="T845" s="5" t="str">
        <f t="shared" si="79"/>
        <v>Julie Creighton</v>
      </c>
      <c r="U845" t="s">
        <v>153</v>
      </c>
      <c r="V845" s="5" t="s">
        <v>47</v>
      </c>
      <c r="W845" s="5" t="s">
        <v>48</v>
      </c>
      <c r="X845" s="5" t="s">
        <v>87</v>
      </c>
      <c r="Y845" s="5" t="s">
        <v>543</v>
      </c>
      <c r="Z845" s="5" t="s">
        <v>43</v>
      </c>
      <c r="AA845" s="4">
        <v>0.64</v>
      </c>
      <c r="AB845" s="1">
        <v>41188</v>
      </c>
      <c r="AC845" s="1">
        <v>25153</v>
      </c>
      <c r="AD845">
        <f t="shared" si="80"/>
        <v>1</v>
      </c>
      <c r="AE845">
        <f t="shared" ca="1" si="81"/>
        <v>55</v>
      </c>
      <c r="AF845" t="str">
        <f t="shared" ca="1" si="82"/>
        <v>18-64</v>
      </c>
      <c r="AG845" s="3">
        <f t="shared" si="83"/>
        <v>0.56354838709677413</v>
      </c>
      <c r="AH845" t="str">
        <f>_xlfn.IFNA(VLOOKUP(Sales_Transactions[[#This Row],[Order ID]],Returned_Items[#All],2,FALSE),"Not Returned")</f>
        <v>Not Returned</v>
      </c>
    </row>
    <row r="846" spans="1:34" x14ac:dyDescent="0.25">
      <c r="A846">
        <v>38565</v>
      </c>
      <c r="C846" t="s">
        <v>1327</v>
      </c>
      <c r="D846" s="2" t="str">
        <f>TEXT(MID(Sales_Transactions[[#This Row],[Order Date]],2,5),"d/m/yyy")</f>
        <v>25/3/2009</v>
      </c>
      <c r="E846" s="2" t="str">
        <f>TEXT(MID(Sales_Transactions[[#This Row],[Order Date]],2,5),"d")</f>
        <v>25</v>
      </c>
      <c r="F846" s="2" t="str">
        <f>TEXT(MID(Sales_Transactions[[#This Row],[Order Date]],2,5),"m")</f>
        <v>3</v>
      </c>
      <c r="G846" s="2" t="str">
        <f>TEXT(MID(Sales_Transactions[[#This Row],[Order Date]],2,5),"yyy")</f>
        <v>2009</v>
      </c>
      <c r="H846" s="2" t="str">
        <f>TEXT(MID(Sales_Transactions[[#This Row],[Order Date]],2,5),"yyy/m")</f>
        <v>2009/3</v>
      </c>
      <c r="I846" t="s">
        <v>101</v>
      </c>
      <c r="J846">
        <f t="shared" si="78"/>
        <v>1</v>
      </c>
      <c r="K846" s="2">
        <v>20</v>
      </c>
      <c r="L846" s="3">
        <v>234.09</v>
      </c>
      <c r="M846" s="4">
        <v>0.01</v>
      </c>
      <c r="N846" s="5" t="s">
        <v>67</v>
      </c>
      <c r="O846" s="3">
        <v>-11.69</v>
      </c>
      <c r="P846" s="3">
        <v>10.64</v>
      </c>
      <c r="Q846" s="3">
        <v>5.16</v>
      </c>
      <c r="R846" s="5" t="s">
        <v>1216</v>
      </c>
      <c r="S846" s="5" t="s">
        <v>239</v>
      </c>
      <c r="T846" s="5" t="str">
        <f t="shared" si="79"/>
        <v>Justin Knight</v>
      </c>
      <c r="U846" t="s">
        <v>153</v>
      </c>
      <c r="V846" s="5" t="s">
        <v>47</v>
      </c>
      <c r="W846" s="5" t="s">
        <v>57</v>
      </c>
      <c r="X846" s="5" t="s">
        <v>58</v>
      </c>
      <c r="Y846" s="5" t="s">
        <v>1003</v>
      </c>
      <c r="Z846" s="5" t="s">
        <v>43</v>
      </c>
      <c r="AA846" s="4">
        <v>0.56999999999999995</v>
      </c>
      <c r="AB846" s="1">
        <v>39899</v>
      </c>
      <c r="AC846" s="1">
        <v>24936</v>
      </c>
      <c r="AD846">
        <f t="shared" si="80"/>
        <v>2</v>
      </c>
      <c r="AE846">
        <f t="shared" ca="1" si="81"/>
        <v>56</v>
      </c>
      <c r="AF846" t="str">
        <f t="shared" ca="1" si="82"/>
        <v>18-64</v>
      </c>
      <c r="AG846" s="3">
        <f t="shared" si="83"/>
        <v>0.78994680000000006</v>
      </c>
      <c r="AH846" t="str">
        <f>_xlfn.IFNA(VLOOKUP(Sales_Transactions[[#This Row],[Order ID]],Returned_Items[#All],2,FALSE),"Not Returned")</f>
        <v>Not Returned</v>
      </c>
    </row>
    <row r="847" spans="1:34" x14ac:dyDescent="0.25">
      <c r="A847">
        <v>39783</v>
      </c>
      <c r="C847" t="s">
        <v>1328</v>
      </c>
      <c r="D847" s="2" t="str">
        <f>TEXT(MID(Sales_Transactions[[#This Row],[Order Date]],2,5),"d/m/yyy")</f>
        <v>20/9/2012</v>
      </c>
      <c r="E847" s="2" t="str">
        <f>TEXT(MID(Sales_Transactions[[#This Row],[Order Date]],2,5),"d")</f>
        <v>20</v>
      </c>
      <c r="F847" s="2" t="str">
        <f>TEXT(MID(Sales_Transactions[[#This Row],[Order Date]],2,5),"m")</f>
        <v>9</v>
      </c>
      <c r="G847" s="2" t="str">
        <f>TEXT(MID(Sales_Transactions[[#This Row],[Order Date]],2,5),"yyy")</f>
        <v>2012</v>
      </c>
      <c r="H847" s="2" t="str">
        <f>TEXT(MID(Sales_Transactions[[#This Row],[Order Date]],2,5),"yyy/m")</f>
        <v>2012/9</v>
      </c>
      <c r="I847" t="s">
        <v>52</v>
      </c>
      <c r="J847">
        <f t="shared" si="78"/>
        <v>1</v>
      </c>
      <c r="K847" s="2">
        <v>19</v>
      </c>
      <c r="L847" s="3">
        <v>82.43</v>
      </c>
      <c r="M847" s="4">
        <v>0.04</v>
      </c>
      <c r="N847" s="5" t="s">
        <v>23</v>
      </c>
      <c r="O847" s="3">
        <v>-94.76</v>
      </c>
      <c r="P847" s="3">
        <v>4.0599999999999996</v>
      </c>
      <c r="Q847" s="3">
        <v>6.89</v>
      </c>
      <c r="R847" s="5" t="s">
        <v>1250</v>
      </c>
      <c r="S847" s="5" t="s">
        <v>1251</v>
      </c>
      <c r="T847" s="5" t="str">
        <f t="shared" si="79"/>
        <v>Sally Knutson</v>
      </c>
      <c r="U847" t="s">
        <v>153</v>
      </c>
      <c r="V847" s="5" t="s">
        <v>47</v>
      </c>
      <c r="W847" s="5" t="s">
        <v>28</v>
      </c>
      <c r="X847" s="5" t="s">
        <v>38</v>
      </c>
      <c r="Y847" s="5" t="s">
        <v>669</v>
      </c>
      <c r="Z847" s="5" t="s">
        <v>43</v>
      </c>
      <c r="AA847" s="4">
        <v>0.6</v>
      </c>
      <c r="AB847" s="1">
        <v>41174</v>
      </c>
      <c r="AC847" s="1">
        <v>10458</v>
      </c>
      <c r="AD847">
        <f t="shared" si="80"/>
        <v>2</v>
      </c>
      <c r="AE847">
        <f t="shared" ca="1" si="81"/>
        <v>95</v>
      </c>
      <c r="AF847" t="str">
        <f t="shared" ca="1" si="82"/>
        <v>Over 65</v>
      </c>
      <c r="AG847" s="3">
        <f t="shared" si="83"/>
        <v>0.5762303157894737</v>
      </c>
      <c r="AH847" t="str">
        <f>_xlfn.IFNA(VLOOKUP(Sales_Transactions[[#This Row],[Order ID]],Returned_Items[#All],2,FALSE),"Not Returned")</f>
        <v>Not Returned</v>
      </c>
    </row>
    <row r="848" spans="1:34" x14ac:dyDescent="0.25">
      <c r="A848">
        <v>39783</v>
      </c>
      <c r="C848" t="s">
        <v>1328</v>
      </c>
      <c r="D848" s="2" t="str">
        <f>TEXT(MID(Sales_Transactions[[#This Row],[Order Date]],2,5),"d/m/yyy")</f>
        <v>20/9/2012</v>
      </c>
      <c r="E848" s="2" t="str">
        <f>TEXT(MID(Sales_Transactions[[#This Row],[Order Date]],2,5),"d")</f>
        <v>20</v>
      </c>
      <c r="F848" s="2" t="str">
        <f>TEXT(MID(Sales_Transactions[[#This Row],[Order Date]],2,5),"m")</f>
        <v>9</v>
      </c>
      <c r="G848" s="2" t="str">
        <f>TEXT(MID(Sales_Transactions[[#This Row],[Order Date]],2,5),"yyy")</f>
        <v>2012</v>
      </c>
      <c r="H848" s="2" t="str">
        <f>TEXT(MID(Sales_Transactions[[#This Row],[Order Date]],2,5),"yyy/m")</f>
        <v>2012/9</v>
      </c>
      <c r="I848" t="s">
        <v>52</v>
      </c>
      <c r="J848">
        <f t="shared" si="78"/>
        <v>1</v>
      </c>
      <c r="K848" s="2">
        <v>31</v>
      </c>
      <c r="L848" s="3">
        <v>295.97000000000003</v>
      </c>
      <c r="M848" s="4">
        <v>0.02</v>
      </c>
      <c r="N848" s="5" t="s">
        <v>23</v>
      </c>
      <c r="O848" s="3">
        <v>5.0199999999999996</v>
      </c>
      <c r="P848" s="3">
        <v>8.85</v>
      </c>
      <c r="Q848" s="3">
        <v>5.6</v>
      </c>
      <c r="R848" s="5" t="s">
        <v>1250</v>
      </c>
      <c r="S848" s="5" t="s">
        <v>1251</v>
      </c>
      <c r="T848" s="5" t="str">
        <f t="shared" si="79"/>
        <v>Sally Knutson</v>
      </c>
      <c r="U848" t="s">
        <v>153</v>
      </c>
      <c r="V848" s="5" t="s">
        <v>47</v>
      </c>
      <c r="W848" s="5" t="s">
        <v>28</v>
      </c>
      <c r="X848" s="5" t="s">
        <v>41</v>
      </c>
      <c r="Y848" s="5" t="s">
        <v>476</v>
      </c>
      <c r="Z848" s="5" t="s">
        <v>43</v>
      </c>
      <c r="AA848" s="4">
        <v>0.36</v>
      </c>
      <c r="AB848" s="1">
        <v>41174</v>
      </c>
      <c r="AC848" s="1">
        <v>25004</v>
      </c>
      <c r="AD848">
        <f t="shared" si="80"/>
        <v>2</v>
      </c>
      <c r="AE848">
        <f t="shared" ca="1" si="81"/>
        <v>56</v>
      </c>
      <c r="AF848" t="str">
        <f t="shared" ca="1" si="82"/>
        <v>18-64</v>
      </c>
      <c r="AG848" s="3">
        <f t="shared" si="83"/>
        <v>0.46607193548387094</v>
      </c>
      <c r="AH848" t="str">
        <f>_xlfn.IFNA(VLOOKUP(Sales_Transactions[[#This Row],[Order ID]],Returned_Items[#All],2,FALSE),"Not Returned")</f>
        <v>Not Returned</v>
      </c>
    </row>
    <row r="849" spans="1:34" x14ac:dyDescent="0.25">
      <c r="A849">
        <v>39783</v>
      </c>
      <c r="C849" t="s">
        <v>1328</v>
      </c>
      <c r="D849" s="2" t="str">
        <f>TEXT(MID(Sales_Transactions[[#This Row],[Order Date]],2,5),"d/m/yyy")</f>
        <v>20/9/2012</v>
      </c>
      <c r="E849" s="2" t="str">
        <f>TEXT(MID(Sales_Transactions[[#This Row],[Order Date]],2,5),"d")</f>
        <v>20</v>
      </c>
      <c r="F849" s="2" t="str">
        <f>TEXT(MID(Sales_Transactions[[#This Row],[Order Date]],2,5),"m")</f>
        <v>9</v>
      </c>
      <c r="G849" s="2" t="str">
        <f>TEXT(MID(Sales_Transactions[[#This Row],[Order Date]],2,5),"yyy")</f>
        <v>2012</v>
      </c>
      <c r="H849" s="2" t="str">
        <f>TEXT(MID(Sales_Transactions[[#This Row],[Order Date]],2,5),"yyy/m")</f>
        <v>2012/9</v>
      </c>
      <c r="I849" t="s">
        <v>52</v>
      </c>
      <c r="J849">
        <f t="shared" si="78"/>
        <v>1</v>
      </c>
      <c r="K849" s="2">
        <v>29</v>
      </c>
      <c r="L849" s="3">
        <v>94.5</v>
      </c>
      <c r="M849" s="4">
        <v>0.02</v>
      </c>
      <c r="N849" s="5" t="s">
        <v>23</v>
      </c>
      <c r="O849" s="3">
        <v>39.9</v>
      </c>
      <c r="P849" s="3">
        <v>3.15</v>
      </c>
      <c r="Q849" s="3">
        <v>0.5</v>
      </c>
      <c r="R849" s="5" t="s">
        <v>1250</v>
      </c>
      <c r="S849" s="5" t="s">
        <v>1251</v>
      </c>
      <c r="T849" s="5" t="str">
        <f t="shared" si="79"/>
        <v>Sally Knutson</v>
      </c>
      <c r="U849" t="s">
        <v>153</v>
      </c>
      <c r="V849" s="5" t="s">
        <v>47</v>
      </c>
      <c r="W849" s="5" t="s">
        <v>28</v>
      </c>
      <c r="X849" s="5" t="s">
        <v>115</v>
      </c>
      <c r="Y849" s="5" t="s">
        <v>1329</v>
      </c>
      <c r="Z849" s="5" t="s">
        <v>43</v>
      </c>
      <c r="AA849" s="4">
        <v>0.37</v>
      </c>
      <c r="AB849" s="1">
        <v>41173</v>
      </c>
      <c r="AC849" s="1">
        <v>25173</v>
      </c>
      <c r="AD849">
        <f t="shared" si="80"/>
        <v>1</v>
      </c>
      <c r="AE849">
        <f t="shared" ca="1" si="81"/>
        <v>55</v>
      </c>
      <c r="AF849" t="str">
        <f t="shared" ca="1" si="82"/>
        <v>18-64</v>
      </c>
      <c r="AG849" s="3">
        <f t="shared" si="83"/>
        <v>0.12584034482758619</v>
      </c>
      <c r="AH849" t="str">
        <f>_xlfn.IFNA(VLOOKUP(Sales_Transactions[[#This Row],[Order ID]],Returned_Items[#All],2,FALSE),"Not Returned")</f>
        <v>Not Returned</v>
      </c>
    </row>
    <row r="850" spans="1:34" x14ac:dyDescent="0.25">
      <c r="A850">
        <v>42500</v>
      </c>
      <c r="C850" t="s">
        <v>1330</v>
      </c>
      <c r="D850" s="2" t="str">
        <f>TEXT(MID(Sales_Transactions[[#This Row],[Order Date]],2,5),"d/m/yyy")</f>
        <v>5/2/2010</v>
      </c>
      <c r="E850" s="2" t="str">
        <f>TEXT(MID(Sales_Transactions[[#This Row],[Order Date]],2,5),"d")</f>
        <v>5</v>
      </c>
      <c r="F850" s="2" t="str">
        <f>TEXT(MID(Sales_Transactions[[#This Row],[Order Date]],2,5),"m")</f>
        <v>2</v>
      </c>
      <c r="G850" s="2" t="str">
        <f>TEXT(MID(Sales_Transactions[[#This Row],[Order Date]],2,5),"yyy")</f>
        <v>2010</v>
      </c>
      <c r="H850" s="2" t="str">
        <f>TEXT(MID(Sales_Transactions[[#This Row],[Order Date]],2,5),"yyy/m")</f>
        <v>2010/2</v>
      </c>
      <c r="I850" t="s">
        <v>52</v>
      </c>
      <c r="J850">
        <f t="shared" si="78"/>
        <v>1</v>
      </c>
      <c r="K850" s="2">
        <v>39</v>
      </c>
      <c r="L850" s="3">
        <v>1836.06</v>
      </c>
      <c r="M850" s="4">
        <v>0.04</v>
      </c>
      <c r="N850" s="5" t="s">
        <v>23</v>
      </c>
      <c r="O850" s="3">
        <v>437.07</v>
      </c>
      <c r="P850" s="3">
        <v>48.92</v>
      </c>
      <c r="Q850" s="3">
        <v>4.5</v>
      </c>
      <c r="R850" s="5" t="s">
        <v>202</v>
      </c>
      <c r="S850" s="5" t="s">
        <v>832</v>
      </c>
      <c r="T850" s="5" t="str">
        <f t="shared" si="79"/>
        <v>Michelle Arnett</v>
      </c>
      <c r="U850" t="s">
        <v>153</v>
      </c>
      <c r="V850" s="5" t="s">
        <v>74</v>
      </c>
      <c r="W850" s="5" t="s">
        <v>28</v>
      </c>
      <c r="X850" s="5" t="s">
        <v>38</v>
      </c>
      <c r="Y850" s="5" t="s">
        <v>1331</v>
      </c>
      <c r="Z850" s="5" t="s">
        <v>43</v>
      </c>
      <c r="AA850" s="4">
        <v>0.59</v>
      </c>
      <c r="AB850" s="1">
        <v>40216</v>
      </c>
      <c r="AC850" s="1">
        <v>24896</v>
      </c>
      <c r="AD850">
        <f t="shared" si="80"/>
        <v>2</v>
      </c>
      <c r="AE850">
        <f t="shared" ca="1" si="81"/>
        <v>56</v>
      </c>
      <c r="AF850" t="str">
        <f t="shared" ca="1" si="82"/>
        <v>18-64</v>
      </c>
      <c r="AG850" s="3">
        <f t="shared" si="83"/>
        <v>1.3692418461538463</v>
      </c>
      <c r="AH850" t="str">
        <f>_xlfn.IFNA(VLOOKUP(Sales_Transactions[[#This Row],[Order ID]],Returned_Items[#All],2,FALSE),"Not Returned")</f>
        <v>Not Returned</v>
      </c>
    </row>
    <row r="851" spans="1:34" x14ac:dyDescent="0.25">
      <c r="A851">
        <v>42500</v>
      </c>
      <c r="C851" t="s">
        <v>1330</v>
      </c>
      <c r="D851" s="2" t="str">
        <f>TEXT(MID(Sales_Transactions[[#This Row],[Order Date]],2,5),"d/m/yyy")</f>
        <v>5/2/2010</v>
      </c>
      <c r="E851" s="2" t="str">
        <f>TEXT(MID(Sales_Transactions[[#This Row],[Order Date]],2,5),"d")</f>
        <v>5</v>
      </c>
      <c r="F851" s="2" t="str">
        <f>TEXT(MID(Sales_Transactions[[#This Row],[Order Date]],2,5),"m")</f>
        <v>2</v>
      </c>
      <c r="G851" s="2" t="str">
        <f>TEXT(MID(Sales_Transactions[[#This Row],[Order Date]],2,5),"yyy")</f>
        <v>2010</v>
      </c>
      <c r="H851" s="2" t="str">
        <f>TEXT(MID(Sales_Transactions[[#This Row],[Order Date]],2,5),"yyy/m")</f>
        <v>2010/2</v>
      </c>
      <c r="I851" t="s">
        <v>52</v>
      </c>
      <c r="J851">
        <f t="shared" si="78"/>
        <v>1</v>
      </c>
      <c r="K851" s="2">
        <v>2</v>
      </c>
      <c r="L851" s="3">
        <v>21.03</v>
      </c>
      <c r="M851" s="4">
        <v>0.03</v>
      </c>
      <c r="N851" s="5" t="s">
        <v>23</v>
      </c>
      <c r="O851" s="3">
        <v>-10.48</v>
      </c>
      <c r="P851" s="3">
        <v>8.69</v>
      </c>
      <c r="Q851" s="3">
        <v>2.99</v>
      </c>
      <c r="R851" s="5" t="s">
        <v>202</v>
      </c>
      <c r="S851" s="5" t="s">
        <v>832</v>
      </c>
      <c r="T851" s="5" t="str">
        <f t="shared" si="79"/>
        <v>Michelle Arnett</v>
      </c>
      <c r="U851" t="s">
        <v>153</v>
      </c>
      <c r="V851" s="5" t="s">
        <v>74</v>
      </c>
      <c r="W851" s="5" t="s">
        <v>28</v>
      </c>
      <c r="X851" s="5" t="s">
        <v>41</v>
      </c>
      <c r="Y851" s="5" t="s">
        <v>42</v>
      </c>
      <c r="Z851" s="5" t="s">
        <v>43</v>
      </c>
      <c r="AA851" s="4">
        <v>0.39</v>
      </c>
      <c r="AB851" s="1">
        <v>40216</v>
      </c>
      <c r="AC851" s="1">
        <v>25094</v>
      </c>
      <c r="AD851">
        <f t="shared" si="80"/>
        <v>2</v>
      </c>
      <c r="AE851">
        <f t="shared" ca="1" si="81"/>
        <v>55</v>
      </c>
      <c r="AF851" t="str">
        <f t="shared" ca="1" si="82"/>
        <v>18-64</v>
      </c>
      <c r="AG851" s="3">
        <f t="shared" si="83"/>
        <v>5.8386965000000002</v>
      </c>
      <c r="AH851" t="str">
        <f>_xlfn.IFNA(VLOOKUP(Sales_Transactions[[#This Row],[Order ID]],Returned_Items[#All],2,FALSE),"Not Returned")</f>
        <v>Not Returned</v>
      </c>
    </row>
    <row r="852" spans="1:34" x14ac:dyDescent="0.25">
      <c r="A852">
        <v>44162</v>
      </c>
      <c r="C852" t="s">
        <v>1332</v>
      </c>
      <c r="D852" s="2" t="str">
        <f>TEXT(MID(Sales_Transactions[[#This Row],[Order Date]],2,5),"d/m/yyy")</f>
        <v>19/3/2010</v>
      </c>
      <c r="E852" s="2" t="str">
        <f>TEXT(MID(Sales_Transactions[[#This Row],[Order Date]],2,5),"d")</f>
        <v>19</v>
      </c>
      <c r="F852" s="2" t="str">
        <f>TEXT(MID(Sales_Transactions[[#This Row],[Order Date]],2,5),"m")</f>
        <v>3</v>
      </c>
      <c r="G852" s="2" t="str">
        <f>TEXT(MID(Sales_Transactions[[#This Row],[Order Date]],2,5),"yyy")</f>
        <v>2010</v>
      </c>
      <c r="H852" s="2" t="str">
        <f>TEXT(MID(Sales_Transactions[[#This Row],[Order Date]],2,5),"yyy/m")</f>
        <v>2010/3</v>
      </c>
      <c r="I852" t="s">
        <v>33</v>
      </c>
      <c r="J852">
        <f t="shared" si="78"/>
        <v>4</v>
      </c>
      <c r="K852" s="2">
        <v>46</v>
      </c>
      <c r="L852" s="3">
        <v>507.64</v>
      </c>
      <c r="M852" s="4">
        <v>0.04</v>
      </c>
      <c r="N852" s="5" t="s">
        <v>23</v>
      </c>
      <c r="O852" s="3">
        <v>42.76</v>
      </c>
      <c r="P852" s="3">
        <v>10.98</v>
      </c>
      <c r="Q852" s="3">
        <v>3.37</v>
      </c>
      <c r="R852" s="5" t="s">
        <v>1203</v>
      </c>
      <c r="S852" s="5" t="s">
        <v>1204</v>
      </c>
      <c r="T852" s="5" t="str">
        <f t="shared" si="79"/>
        <v>Julie Creighton</v>
      </c>
      <c r="U852" t="s">
        <v>153</v>
      </c>
      <c r="V852" s="5" t="s">
        <v>47</v>
      </c>
      <c r="W852" s="5" t="s">
        <v>28</v>
      </c>
      <c r="X852" s="5" t="s">
        <v>221</v>
      </c>
      <c r="Y852" s="5" t="s">
        <v>773</v>
      </c>
      <c r="Z852" s="5" t="s">
        <v>60</v>
      </c>
      <c r="AA852" s="4">
        <v>0.56999999999999995</v>
      </c>
      <c r="AB852" s="1">
        <v>40257</v>
      </c>
      <c r="AC852" s="1">
        <v>24920</v>
      </c>
      <c r="AD852">
        <f t="shared" si="80"/>
        <v>1</v>
      </c>
      <c r="AE852">
        <f t="shared" ca="1" si="81"/>
        <v>56</v>
      </c>
      <c r="AF852" t="str">
        <f t="shared" ca="1" si="82"/>
        <v>18-64</v>
      </c>
      <c r="AG852" s="3">
        <f t="shared" si="83"/>
        <v>0.31186104347826094</v>
      </c>
      <c r="AH852" t="str">
        <f>_xlfn.IFNA(VLOOKUP(Sales_Transactions[[#This Row],[Order ID]],Returned_Items[#All],2,FALSE),"Not Returned")</f>
        <v>Not Returned</v>
      </c>
    </row>
    <row r="853" spans="1:34" x14ac:dyDescent="0.25">
      <c r="A853">
        <v>44256</v>
      </c>
      <c r="C853" t="s">
        <v>505</v>
      </c>
      <c r="D853" s="2" t="str">
        <f>TEXT(MID(Sales_Transactions[[#This Row],[Order Date]],2,5),"d/m/yyy")</f>
        <v>19/11/2011</v>
      </c>
      <c r="E853" s="2" t="str">
        <f>TEXT(MID(Sales_Transactions[[#This Row],[Order Date]],2,5),"d")</f>
        <v>19</v>
      </c>
      <c r="F853" s="2" t="str">
        <f>TEXT(MID(Sales_Transactions[[#This Row],[Order Date]],2,5),"m")</f>
        <v>11</v>
      </c>
      <c r="G853" s="2" t="str">
        <f>TEXT(MID(Sales_Transactions[[#This Row],[Order Date]],2,5),"yyy")</f>
        <v>2011</v>
      </c>
      <c r="H853" s="2" t="str">
        <f>TEXT(MID(Sales_Transactions[[#This Row],[Order Date]],2,5),"yyy/m")</f>
        <v>2011/11</v>
      </c>
      <c r="I853" t="s">
        <v>22</v>
      </c>
      <c r="J853">
        <f t="shared" si="78"/>
        <v>2</v>
      </c>
      <c r="K853" s="2">
        <v>39</v>
      </c>
      <c r="L853" s="3">
        <v>301.36</v>
      </c>
      <c r="M853" s="4">
        <v>0.09</v>
      </c>
      <c r="N853" s="5" t="s">
        <v>23</v>
      </c>
      <c r="O853" s="3">
        <v>48.45</v>
      </c>
      <c r="P853" s="3">
        <v>8.01</v>
      </c>
      <c r="Q853" s="3">
        <v>2.87</v>
      </c>
      <c r="R853" s="5" t="s">
        <v>1250</v>
      </c>
      <c r="S853" s="5" t="s">
        <v>1251</v>
      </c>
      <c r="T853" s="5" t="str">
        <f t="shared" si="79"/>
        <v>Sally Knutson</v>
      </c>
      <c r="U853" t="s">
        <v>153</v>
      </c>
      <c r="V853" s="5" t="s">
        <v>47</v>
      </c>
      <c r="W853" s="5" t="s">
        <v>28</v>
      </c>
      <c r="X853" s="5" t="s">
        <v>75</v>
      </c>
      <c r="Y853" s="5" t="s">
        <v>1195</v>
      </c>
      <c r="Z853" s="5" t="s">
        <v>84</v>
      </c>
      <c r="AA853" s="4">
        <v>0.4</v>
      </c>
      <c r="AB853" s="1">
        <v>40875</v>
      </c>
      <c r="AC853" s="1">
        <v>24723</v>
      </c>
      <c r="AD853">
        <f t="shared" si="80"/>
        <v>9</v>
      </c>
      <c r="AE853">
        <f t="shared" ca="1" si="81"/>
        <v>56</v>
      </c>
      <c r="AF853" t="str">
        <f t="shared" ca="1" si="82"/>
        <v>18-64</v>
      </c>
      <c r="AG853" s="3">
        <f t="shared" si="83"/>
        <v>0.27878951282051279</v>
      </c>
      <c r="AH853" t="str">
        <f>_xlfn.IFNA(VLOOKUP(Sales_Transactions[[#This Row],[Order ID]],Returned_Items[#All],2,FALSE),"Not Returned")</f>
        <v>Not Returned</v>
      </c>
    </row>
    <row r="854" spans="1:34" x14ac:dyDescent="0.25">
      <c r="A854">
        <v>44256</v>
      </c>
      <c r="C854" t="s">
        <v>505</v>
      </c>
      <c r="D854" s="2" t="str">
        <f>TEXT(MID(Sales_Transactions[[#This Row],[Order Date]],2,5),"d/m/yyy")</f>
        <v>19/11/2011</v>
      </c>
      <c r="E854" s="2" t="str">
        <f>TEXT(MID(Sales_Transactions[[#This Row],[Order Date]],2,5),"d")</f>
        <v>19</v>
      </c>
      <c r="F854" s="2" t="str">
        <f>TEXT(MID(Sales_Transactions[[#This Row],[Order Date]],2,5),"m")</f>
        <v>11</v>
      </c>
      <c r="G854" s="2" t="str">
        <f>TEXT(MID(Sales_Transactions[[#This Row],[Order Date]],2,5),"yyy")</f>
        <v>2011</v>
      </c>
      <c r="H854" s="2" t="str">
        <f>TEXT(MID(Sales_Transactions[[#This Row],[Order Date]],2,5),"yyy/m")</f>
        <v>2011/11</v>
      </c>
      <c r="I854" t="s">
        <v>22</v>
      </c>
      <c r="J854">
        <f t="shared" si="78"/>
        <v>2</v>
      </c>
      <c r="K854" s="2">
        <v>17</v>
      </c>
      <c r="L854" s="3">
        <v>114.28</v>
      </c>
      <c r="M854" s="4">
        <v>0.08</v>
      </c>
      <c r="N854" s="5" t="s">
        <v>23</v>
      </c>
      <c r="O854" s="3">
        <v>-38.72</v>
      </c>
      <c r="P854" s="3">
        <v>6.48</v>
      </c>
      <c r="Q854" s="3">
        <v>5.84</v>
      </c>
      <c r="R854" s="5" t="s">
        <v>1250</v>
      </c>
      <c r="S854" s="5" t="s">
        <v>1251</v>
      </c>
      <c r="T854" s="5" t="str">
        <f t="shared" si="79"/>
        <v>Sally Knutson</v>
      </c>
      <c r="U854" t="s">
        <v>153</v>
      </c>
      <c r="V854" s="5" t="s">
        <v>47</v>
      </c>
      <c r="W854" s="5" t="s">
        <v>28</v>
      </c>
      <c r="X854" s="5" t="s">
        <v>75</v>
      </c>
      <c r="Y854" s="5" t="s">
        <v>1333</v>
      </c>
      <c r="Z854" s="5" t="s">
        <v>43</v>
      </c>
      <c r="AA854" s="4">
        <v>0.37</v>
      </c>
      <c r="AB854" s="1">
        <v>40871</v>
      </c>
      <c r="AC854" s="1">
        <v>24770</v>
      </c>
      <c r="AD854">
        <f t="shared" si="80"/>
        <v>5</v>
      </c>
      <c r="AE854">
        <f t="shared" ca="1" si="81"/>
        <v>56</v>
      </c>
      <c r="AF854" t="str">
        <f t="shared" ca="1" si="82"/>
        <v>18-64</v>
      </c>
      <c r="AG854" s="3">
        <f t="shared" si="83"/>
        <v>0.72440094117647058</v>
      </c>
      <c r="AH854" t="str">
        <f>_xlfn.IFNA(VLOOKUP(Sales_Transactions[[#This Row],[Order ID]],Returned_Items[#All],2,FALSE),"Not Returned")</f>
        <v>Not Returned</v>
      </c>
    </row>
    <row r="855" spans="1:34" x14ac:dyDescent="0.25">
      <c r="A855">
        <v>44256</v>
      </c>
      <c r="C855" t="s">
        <v>505</v>
      </c>
      <c r="D855" s="2" t="str">
        <f>TEXT(MID(Sales_Transactions[[#This Row],[Order Date]],2,5),"d/m/yyy")</f>
        <v>19/11/2011</v>
      </c>
      <c r="E855" s="2" t="str">
        <f>TEXT(MID(Sales_Transactions[[#This Row],[Order Date]],2,5),"d")</f>
        <v>19</v>
      </c>
      <c r="F855" s="2" t="str">
        <f>TEXT(MID(Sales_Transactions[[#This Row],[Order Date]],2,5),"m")</f>
        <v>11</v>
      </c>
      <c r="G855" s="2" t="str">
        <f>TEXT(MID(Sales_Transactions[[#This Row],[Order Date]],2,5),"yyy")</f>
        <v>2011</v>
      </c>
      <c r="H855" s="2" t="str">
        <f>TEXT(MID(Sales_Transactions[[#This Row],[Order Date]],2,5),"yyy/m")</f>
        <v>2011/11</v>
      </c>
      <c r="I855" t="s">
        <v>22</v>
      </c>
      <c r="J855">
        <f t="shared" si="78"/>
        <v>2</v>
      </c>
      <c r="K855" s="2">
        <v>49</v>
      </c>
      <c r="L855" s="3">
        <v>1889.04</v>
      </c>
      <c r="M855" s="4">
        <v>0.1</v>
      </c>
      <c r="N855" s="5" t="s">
        <v>67</v>
      </c>
      <c r="O855" s="3">
        <v>182.15</v>
      </c>
      <c r="P855" s="3">
        <v>40.97</v>
      </c>
      <c r="Q855" s="3">
        <v>8.99</v>
      </c>
      <c r="R855" s="5" t="s">
        <v>1250</v>
      </c>
      <c r="S855" s="5" t="s">
        <v>1251</v>
      </c>
      <c r="T855" s="5" t="str">
        <f t="shared" si="79"/>
        <v>Sally Knutson</v>
      </c>
      <c r="U855" t="s">
        <v>153</v>
      </c>
      <c r="V855" s="5" t="s">
        <v>47</v>
      </c>
      <c r="W855" s="5" t="s">
        <v>28</v>
      </c>
      <c r="X855" s="5" t="s">
        <v>124</v>
      </c>
      <c r="Y855" s="5" t="s">
        <v>1334</v>
      </c>
      <c r="Z855" s="5" t="s">
        <v>60</v>
      </c>
      <c r="AA855" s="4">
        <v>0.59</v>
      </c>
      <c r="AB855" s="1">
        <v>40873</v>
      </c>
      <c r="AC855" s="1">
        <v>26621</v>
      </c>
      <c r="AD855">
        <f t="shared" si="80"/>
        <v>7</v>
      </c>
      <c r="AE855">
        <f t="shared" ca="1" si="81"/>
        <v>51</v>
      </c>
      <c r="AF855" t="str">
        <f t="shared" ca="1" si="82"/>
        <v>18-64</v>
      </c>
      <c r="AG855" s="3">
        <f t="shared" si="83"/>
        <v>1.0187557142857142</v>
      </c>
      <c r="AH855" t="str">
        <f>_xlfn.IFNA(VLOOKUP(Sales_Transactions[[#This Row],[Order ID]],Returned_Items[#All],2,FALSE),"Not Returned")</f>
        <v>Not Returned</v>
      </c>
    </row>
    <row r="856" spans="1:34" x14ac:dyDescent="0.25">
      <c r="A856">
        <v>44320</v>
      </c>
      <c r="C856" t="s">
        <v>1335</v>
      </c>
      <c r="D856" s="2" t="str">
        <f>TEXT(MID(Sales_Transactions[[#This Row],[Order Date]],2,5),"d/m/yyy")</f>
        <v>29/4/2009</v>
      </c>
      <c r="E856" s="2" t="str">
        <f>TEXT(MID(Sales_Transactions[[#This Row],[Order Date]],2,5),"d")</f>
        <v>29</v>
      </c>
      <c r="F856" s="2" t="str">
        <f>TEXT(MID(Sales_Transactions[[#This Row],[Order Date]],2,5),"m")</f>
        <v>4</v>
      </c>
      <c r="G856" s="2" t="str">
        <f>TEXT(MID(Sales_Transactions[[#This Row],[Order Date]],2,5),"yyy")</f>
        <v>2009</v>
      </c>
      <c r="H856" s="2" t="str">
        <f>TEXT(MID(Sales_Transactions[[#This Row],[Order Date]],2,5),"yyy/m")</f>
        <v>2009/4</v>
      </c>
      <c r="I856" t="s">
        <v>78</v>
      </c>
      <c r="J856">
        <f t="shared" si="78"/>
        <v>3</v>
      </c>
      <c r="K856" s="2">
        <v>49</v>
      </c>
      <c r="L856" s="3">
        <v>7002.08</v>
      </c>
      <c r="M856" s="4">
        <v>0.1</v>
      </c>
      <c r="N856" s="5" t="s">
        <v>23</v>
      </c>
      <c r="O856" s="3">
        <v>-1640.51</v>
      </c>
      <c r="P856" s="3">
        <v>154.13</v>
      </c>
      <c r="Q856" s="3">
        <v>69</v>
      </c>
      <c r="R856" s="5" t="s">
        <v>1250</v>
      </c>
      <c r="S856" s="5" t="s">
        <v>1251</v>
      </c>
      <c r="T856" s="5" t="str">
        <f t="shared" si="79"/>
        <v>Sally Knutson</v>
      </c>
      <c r="U856" t="s">
        <v>153</v>
      </c>
      <c r="V856" s="5" t="s">
        <v>47</v>
      </c>
      <c r="W856" s="5" t="s">
        <v>57</v>
      </c>
      <c r="X856" s="5" t="s">
        <v>107</v>
      </c>
      <c r="Y856" s="5" t="s">
        <v>1336</v>
      </c>
      <c r="Z856" s="5" t="s">
        <v>31</v>
      </c>
      <c r="AA856" s="4">
        <v>0.68</v>
      </c>
      <c r="AB856" s="1">
        <v>39933</v>
      </c>
      <c r="AC856" s="1">
        <v>26407</v>
      </c>
      <c r="AD856">
        <f t="shared" si="80"/>
        <v>1</v>
      </c>
      <c r="AE856">
        <f t="shared" ca="1" si="81"/>
        <v>52</v>
      </c>
      <c r="AF856" t="str">
        <f t="shared" ca="1" si="82"/>
        <v>18-64</v>
      </c>
      <c r="AG856" s="3">
        <f t="shared" si="83"/>
        <v>4.5505279591836736</v>
      </c>
      <c r="AH856" t="str">
        <f>_xlfn.IFNA(VLOOKUP(Sales_Transactions[[#This Row],[Order ID]],Returned_Items[#All],2,FALSE),"Not Returned")</f>
        <v>Not Returned</v>
      </c>
    </row>
    <row r="857" spans="1:34" x14ac:dyDescent="0.25">
      <c r="A857">
        <v>45377</v>
      </c>
      <c r="C857" t="s">
        <v>1337</v>
      </c>
      <c r="D857" s="2" t="str">
        <f>TEXT(MID(Sales_Transactions[[#This Row],[Order Date]],2,5),"d/m/yyy")</f>
        <v>3/4/2011</v>
      </c>
      <c r="E857" s="2" t="str">
        <f>TEXT(MID(Sales_Transactions[[#This Row],[Order Date]],2,5),"d")</f>
        <v>3</v>
      </c>
      <c r="F857" s="2" t="str">
        <f>TEXT(MID(Sales_Transactions[[#This Row],[Order Date]],2,5),"m")</f>
        <v>4</v>
      </c>
      <c r="G857" s="2" t="str">
        <f>TEXT(MID(Sales_Transactions[[#This Row],[Order Date]],2,5),"yyy")</f>
        <v>2011</v>
      </c>
      <c r="H857" s="2" t="str">
        <f>TEXT(MID(Sales_Transactions[[#This Row],[Order Date]],2,5),"yyy/m")</f>
        <v>2011/4</v>
      </c>
      <c r="I857" t="s">
        <v>22</v>
      </c>
      <c r="J857">
        <f t="shared" si="78"/>
        <v>2</v>
      </c>
      <c r="K857" s="2">
        <v>47</v>
      </c>
      <c r="L857" s="3">
        <v>91.43</v>
      </c>
      <c r="M857" s="4">
        <v>0.08</v>
      </c>
      <c r="N857" s="5" t="s">
        <v>23</v>
      </c>
      <c r="O857" s="3">
        <v>-22.9</v>
      </c>
      <c r="P857" s="3">
        <v>2.08</v>
      </c>
      <c r="Q857" s="3">
        <v>1.49</v>
      </c>
      <c r="R857" s="5" t="s">
        <v>1239</v>
      </c>
      <c r="S857" s="5" t="s">
        <v>1240</v>
      </c>
      <c r="T857" s="5" t="str">
        <f t="shared" si="79"/>
        <v>Kimberly Carter</v>
      </c>
      <c r="U857" t="s">
        <v>153</v>
      </c>
      <c r="V857" s="5" t="s">
        <v>74</v>
      </c>
      <c r="W857" s="5" t="s">
        <v>28</v>
      </c>
      <c r="X857" s="5" t="s">
        <v>41</v>
      </c>
      <c r="Y857" s="5" t="s">
        <v>1338</v>
      </c>
      <c r="Z857" s="5" t="s">
        <v>43</v>
      </c>
      <c r="AA857" s="4">
        <v>0.38</v>
      </c>
      <c r="AB857" s="1">
        <v>40638</v>
      </c>
      <c r="AC857" s="1">
        <v>24697</v>
      </c>
      <c r="AD857">
        <f t="shared" si="80"/>
        <v>2</v>
      </c>
      <c r="AE857">
        <f t="shared" ca="1" si="81"/>
        <v>56</v>
      </c>
      <c r="AF857" t="str">
        <f t="shared" ca="1" si="82"/>
        <v>18-64</v>
      </c>
      <c r="AG857" s="3">
        <f t="shared" si="83"/>
        <v>7.5922042553191502E-2</v>
      </c>
      <c r="AH857" t="str">
        <f>_xlfn.IFNA(VLOOKUP(Sales_Transactions[[#This Row],[Order ID]],Returned_Items[#All],2,FALSE),"Not Returned")</f>
        <v>Not Returned</v>
      </c>
    </row>
    <row r="858" spans="1:34" x14ac:dyDescent="0.25">
      <c r="A858">
        <v>47367</v>
      </c>
      <c r="C858" t="s">
        <v>1339</v>
      </c>
      <c r="D858" s="2" t="str">
        <f>TEXT(MID(Sales_Transactions[[#This Row],[Order Date]],2,5),"d/m/yyy")</f>
        <v>16/4/2011</v>
      </c>
      <c r="E858" s="2" t="str">
        <f>TEXT(MID(Sales_Transactions[[#This Row],[Order Date]],2,5),"d")</f>
        <v>16</v>
      </c>
      <c r="F858" s="2" t="str">
        <f>TEXT(MID(Sales_Transactions[[#This Row],[Order Date]],2,5),"m")</f>
        <v>4</v>
      </c>
      <c r="G858" s="2" t="str">
        <f>TEXT(MID(Sales_Transactions[[#This Row],[Order Date]],2,5),"yyy")</f>
        <v>2011</v>
      </c>
      <c r="H858" s="2" t="str">
        <f>TEXT(MID(Sales_Transactions[[#This Row],[Order Date]],2,5),"yyy/m")</f>
        <v>2011/4</v>
      </c>
      <c r="I858" t="s">
        <v>78</v>
      </c>
      <c r="J858">
        <f t="shared" si="78"/>
        <v>3</v>
      </c>
      <c r="K858" s="2">
        <v>7</v>
      </c>
      <c r="L858" s="3">
        <v>27.99</v>
      </c>
      <c r="M858" s="4">
        <v>0.06</v>
      </c>
      <c r="N858" s="5" t="s">
        <v>23</v>
      </c>
      <c r="O858" s="3">
        <v>-0.17</v>
      </c>
      <c r="P858" s="3">
        <v>3.8</v>
      </c>
      <c r="Q858" s="3">
        <v>1.49</v>
      </c>
      <c r="R858" s="5" t="s">
        <v>1218</v>
      </c>
      <c r="S858" s="5" t="s">
        <v>1219</v>
      </c>
      <c r="T858" s="5" t="str">
        <f t="shared" si="79"/>
        <v>Rob Haberlin</v>
      </c>
      <c r="U858" t="s">
        <v>153</v>
      </c>
      <c r="V858" s="5" t="s">
        <v>47</v>
      </c>
      <c r="W858" s="5" t="s">
        <v>28</v>
      </c>
      <c r="X858" s="5" t="s">
        <v>41</v>
      </c>
      <c r="Y858" s="5" t="s">
        <v>423</v>
      </c>
      <c r="Z858" s="5" t="s">
        <v>43</v>
      </c>
      <c r="AA858" s="4">
        <v>0.38</v>
      </c>
      <c r="AB858" s="1">
        <v>40649</v>
      </c>
      <c r="AC858" s="1">
        <v>24701</v>
      </c>
      <c r="AD858">
        <f t="shared" si="80"/>
        <v>0</v>
      </c>
      <c r="AE858">
        <f t="shared" ca="1" si="81"/>
        <v>56</v>
      </c>
      <c r="AF858" t="str">
        <f t="shared" ca="1" si="82"/>
        <v>18-64</v>
      </c>
      <c r="AG858" s="3">
        <f t="shared" si="83"/>
        <v>0.75538857142857141</v>
      </c>
      <c r="AH858" t="str">
        <f>_xlfn.IFNA(VLOOKUP(Sales_Transactions[[#This Row],[Order ID]],Returned_Items[#All],2,FALSE),"Not Returned")</f>
        <v>Not Returned</v>
      </c>
    </row>
    <row r="859" spans="1:34" x14ac:dyDescent="0.25">
      <c r="A859">
        <v>47367</v>
      </c>
      <c r="C859" t="s">
        <v>1339</v>
      </c>
      <c r="D859" s="2" t="str">
        <f>TEXT(MID(Sales_Transactions[[#This Row],[Order Date]],2,5),"d/m/yyy")</f>
        <v>16/4/2011</v>
      </c>
      <c r="E859" s="2" t="str">
        <f>TEXT(MID(Sales_Transactions[[#This Row],[Order Date]],2,5),"d")</f>
        <v>16</v>
      </c>
      <c r="F859" s="2" t="str">
        <f>TEXT(MID(Sales_Transactions[[#This Row],[Order Date]],2,5),"m")</f>
        <v>4</v>
      </c>
      <c r="G859" s="2" t="str">
        <f>TEXT(MID(Sales_Transactions[[#This Row],[Order Date]],2,5),"yyy")</f>
        <v>2011</v>
      </c>
      <c r="H859" s="2" t="str">
        <f>TEXT(MID(Sales_Transactions[[#This Row],[Order Date]],2,5),"yyy/m")</f>
        <v>2011/4</v>
      </c>
      <c r="I859" t="s">
        <v>78</v>
      </c>
      <c r="J859">
        <f t="shared" si="78"/>
        <v>3</v>
      </c>
      <c r="K859" s="2">
        <v>6</v>
      </c>
      <c r="L859" s="3">
        <v>21.07</v>
      </c>
      <c r="M859" s="4">
        <v>0.08</v>
      </c>
      <c r="N859" s="5" t="s">
        <v>23</v>
      </c>
      <c r="O859" s="3">
        <v>2.2799999999999998</v>
      </c>
      <c r="P859" s="3">
        <v>3.69</v>
      </c>
      <c r="Q859" s="3">
        <v>0.5</v>
      </c>
      <c r="R859" s="5" t="s">
        <v>1218</v>
      </c>
      <c r="S859" s="5" t="s">
        <v>1219</v>
      </c>
      <c r="T859" s="5" t="str">
        <f t="shared" si="79"/>
        <v>Rob Haberlin</v>
      </c>
      <c r="U859" t="s">
        <v>153</v>
      </c>
      <c r="V859" s="5" t="s">
        <v>47</v>
      </c>
      <c r="W859" s="5" t="s">
        <v>28</v>
      </c>
      <c r="X859" s="5" t="s">
        <v>115</v>
      </c>
      <c r="Y859" s="5" t="s">
        <v>116</v>
      </c>
      <c r="Z859" s="5" t="s">
        <v>43</v>
      </c>
      <c r="AA859" s="4">
        <v>0.38</v>
      </c>
      <c r="AB859" s="1">
        <v>40650</v>
      </c>
      <c r="AC859" s="1">
        <v>24543</v>
      </c>
      <c r="AD859">
        <f t="shared" si="80"/>
        <v>1</v>
      </c>
      <c r="AE859">
        <f t="shared" ca="1" si="81"/>
        <v>57</v>
      </c>
      <c r="AF859" t="str">
        <f t="shared" ca="1" si="82"/>
        <v>18-64</v>
      </c>
      <c r="AG859" s="3">
        <f t="shared" si="83"/>
        <v>0.69784133333333331</v>
      </c>
      <c r="AH859" t="str">
        <f>_xlfn.IFNA(VLOOKUP(Sales_Transactions[[#This Row],[Order ID]],Returned_Items[#All],2,FALSE),"Not Returned")</f>
        <v>Not Returned</v>
      </c>
    </row>
    <row r="860" spans="1:34" x14ac:dyDescent="0.25">
      <c r="A860">
        <v>47750</v>
      </c>
      <c r="C860" t="s">
        <v>1340</v>
      </c>
      <c r="D860" s="2" t="str">
        <f>TEXT(MID(Sales_Transactions[[#This Row],[Order Date]],2,5),"d/m/yyy")</f>
        <v>15/6/2010</v>
      </c>
      <c r="E860" s="2" t="str">
        <f>TEXT(MID(Sales_Transactions[[#This Row],[Order Date]],2,5),"d")</f>
        <v>15</v>
      </c>
      <c r="F860" s="2" t="str">
        <f>TEXT(MID(Sales_Transactions[[#This Row],[Order Date]],2,5),"m")</f>
        <v>6</v>
      </c>
      <c r="G860" s="2" t="str">
        <f>TEXT(MID(Sales_Transactions[[#This Row],[Order Date]],2,5),"yyy")</f>
        <v>2010</v>
      </c>
      <c r="H860" s="2" t="str">
        <f>TEXT(MID(Sales_Transactions[[#This Row],[Order Date]],2,5),"yyy/m")</f>
        <v>2010/6</v>
      </c>
      <c r="I860" t="s">
        <v>22</v>
      </c>
      <c r="J860">
        <f t="shared" si="78"/>
        <v>2</v>
      </c>
      <c r="K860" s="2">
        <v>37</v>
      </c>
      <c r="L860" s="3">
        <v>102.46</v>
      </c>
      <c r="M860" s="4">
        <v>0.08</v>
      </c>
      <c r="N860" s="5" t="s">
        <v>23</v>
      </c>
      <c r="O860" s="3">
        <v>36.64</v>
      </c>
      <c r="P860" s="3">
        <v>2.88</v>
      </c>
      <c r="Q860" s="3">
        <v>0.5</v>
      </c>
      <c r="R860" s="5" t="s">
        <v>1250</v>
      </c>
      <c r="S860" s="5" t="s">
        <v>1251</v>
      </c>
      <c r="T860" s="5" t="str">
        <f t="shared" si="79"/>
        <v>Sally Knutson</v>
      </c>
      <c r="U860" t="s">
        <v>153</v>
      </c>
      <c r="V860" s="5" t="s">
        <v>47</v>
      </c>
      <c r="W860" s="5" t="s">
        <v>28</v>
      </c>
      <c r="X860" s="5" t="s">
        <v>115</v>
      </c>
      <c r="Y860" s="5" t="s">
        <v>810</v>
      </c>
      <c r="Z860" s="5" t="s">
        <v>43</v>
      </c>
      <c r="AA860" s="4">
        <v>0.39</v>
      </c>
      <c r="AB860" s="1">
        <v>40349</v>
      </c>
      <c r="AC860" s="1">
        <v>24448</v>
      </c>
      <c r="AD860">
        <f t="shared" si="80"/>
        <v>5</v>
      </c>
      <c r="AE860">
        <f t="shared" ca="1" si="81"/>
        <v>57</v>
      </c>
      <c r="AF860" t="str">
        <f t="shared" ca="1" si="82"/>
        <v>18-64</v>
      </c>
      <c r="AG860" s="3">
        <f t="shared" si="83"/>
        <v>9.128908108108108E-2</v>
      </c>
      <c r="AH860" t="str">
        <f>_xlfn.IFNA(VLOOKUP(Sales_Transactions[[#This Row],[Order ID]],Returned_Items[#All],2,FALSE),"Not Returned")</f>
        <v>Not Returned</v>
      </c>
    </row>
    <row r="861" spans="1:34" x14ac:dyDescent="0.25">
      <c r="A861">
        <v>47750</v>
      </c>
      <c r="C861" t="s">
        <v>1340</v>
      </c>
      <c r="D861" s="2" t="str">
        <f>TEXT(MID(Sales_Transactions[[#This Row],[Order Date]],2,5),"d/m/yyy")</f>
        <v>15/6/2010</v>
      </c>
      <c r="E861" s="2" t="str">
        <f>TEXT(MID(Sales_Transactions[[#This Row],[Order Date]],2,5),"d")</f>
        <v>15</v>
      </c>
      <c r="F861" s="2" t="str">
        <f>TEXT(MID(Sales_Transactions[[#This Row],[Order Date]],2,5),"m")</f>
        <v>6</v>
      </c>
      <c r="G861" s="2" t="str">
        <f>TEXT(MID(Sales_Transactions[[#This Row],[Order Date]],2,5),"yyy")</f>
        <v>2010</v>
      </c>
      <c r="H861" s="2" t="str">
        <f>TEXT(MID(Sales_Transactions[[#This Row],[Order Date]],2,5),"yyy/m")</f>
        <v>2010/6</v>
      </c>
      <c r="I861" t="s">
        <v>22</v>
      </c>
      <c r="J861">
        <f t="shared" si="78"/>
        <v>2</v>
      </c>
      <c r="K861" s="2">
        <v>43</v>
      </c>
      <c r="L861" s="3">
        <v>1097.5999999999999</v>
      </c>
      <c r="M861" s="4">
        <v>0.05</v>
      </c>
      <c r="N861" s="5" t="s">
        <v>23</v>
      </c>
      <c r="O861" s="3">
        <v>216.12</v>
      </c>
      <c r="P861" s="3">
        <v>25.38</v>
      </c>
      <c r="Q861" s="3">
        <v>8.99</v>
      </c>
      <c r="R861" s="5" t="s">
        <v>1250</v>
      </c>
      <c r="S861" s="5" t="s">
        <v>1251</v>
      </c>
      <c r="T861" s="5" t="str">
        <f t="shared" si="79"/>
        <v>Sally Knutson</v>
      </c>
      <c r="U861" t="s">
        <v>153</v>
      </c>
      <c r="V861" s="5" t="s">
        <v>47</v>
      </c>
      <c r="W861" s="5" t="s">
        <v>57</v>
      </c>
      <c r="X861" s="5" t="s">
        <v>58</v>
      </c>
      <c r="Y861" s="5" t="s">
        <v>541</v>
      </c>
      <c r="Z861" s="5" t="s">
        <v>60</v>
      </c>
      <c r="AA861" s="4">
        <v>0.5</v>
      </c>
      <c r="AB861" s="1">
        <v>40349</v>
      </c>
      <c r="AC861" s="1">
        <v>24359</v>
      </c>
      <c r="AD861">
        <f t="shared" si="80"/>
        <v>5</v>
      </c>
      <c r="AE861">
        <f t="shared" ca="1" si="81"/>
        <v>57</v>
      </c>
      <c r="AF861" t="str">
        <f t="shared" ca="1" si="82"/>
        <v>18-64</v>
      </c>
      <c r="AG861" s="3">
        <f t="shared" si="83"/>
        <v>0.79900720930232549</v>
      </c>
      <c r="AH861" t="str">
        <f>_xlfn.IFNA(VLOOKUP(Sales_Transactions[[#This Row],[Order ID]],Returned_Items[#All],2,FALSE),"Not Returned")</f>
        <v>Not Returned</v>
      </c>
    </row>
    <row r="862" spans="1:34" x14ac:dyDescent="0.25">
      <c r="A862">
        <v>48388</v>
      </c>
      <c r="C862" t="s">
        <v>1341</v>
      </c>
      <c r="D862" s="2" t="str">
        <f>TEXT(MID(Sales_Transactions[[#This Row],[Order Date]],2,5),"d/m/yyy")</f>
        <v>9/8/2009</v>
      </c>
      <c r="E862" s="2" t="str">
        <f>TEXT(MID(Sales_Transactions[[#This Row],[Order Date]],2,5),"d")</f>
        <v>9</v>
      </c>
      <c r="F862" s="2" t="str">
        <f>TEXT(MID(Sales_Transactions[[#This Row],[Order Date]],2,5),"m")</f>
        <v>8</v>
      </c>
      <c r="G862" s="2" t="str">
        <f>TEXT(MID(Sales_Transactions[[#This Row],[Order Date]],2,5),"yyy")</f>
        <v>2009</v>
      </c>
      <c r="H862" s="2" t="str">
        <f>TEXT(MID(Sales_Transactions[[#This Row],[Order Date]],2,5),"yyy/m")</f>
        <v>2009/8</v>
      </c>
      <c r="I862" t="s">
        <v>33</v>
      </c>
      <c r="J862">
        <f t="shared" si="78"/>
        <v>4</v>
      </c>
      <c r="K862" s="2">
        <v>3</v>
      </c>
      <c r="L862" s="3">
        <v>21.64</v>
      </c>
      <c r="M862" s="4">
        <v>0.08</v>
      </c>
      <c r="N862" s="5" t="s">
        <v>23</v>
      </c>
      <c r="O862" s="3">
        <v>-13.33</v>
      </c>
      <c r="P862" s="3">
        <v>5.74</v>
      </c>
      <c r="Q862" s="3">
        <v>5.01</v>
      </c>
      <c r="R862" s="5" t="s">
        <v>1264</v>
      </c>
      <c r="S862" s="5" t="s">
        <v>1265</v>
      </c>
      <c r="T862" s="5" t="str">
        <f t="shared" si="79"/>
        <v>Marina Lichtenstein</v>
      </c>
      <c r="U862" t="s">
        <v>153</v>
      </c>
      <c r="V862" s="5" t="s">
        <v>47</v>
      </c>
      <c r="W862" s="5" t="s">
        <v>28</v>
      </c>
      <c r="X862" s="5" t="s">
        <v>41</v>
      </c>
      <c r="Y862" s="5" t="s">
        <v>591</v>
      </c>
      <c r="Z862" s="5" t="s">
        <v>43</v>
      </c>
      <c r="AA862" s="4">
        <v>0.39</v>
      </c>
      <c r="AB862" s="1">
        <v>40036</v>
      </c>
      <c r="AC862" s="1">
        <v>24116</v>
      </c>
      <c r="AD862">
        <f t="shared" si="80"/>
        <v>2</v>
      </c>
      <c r="AE862">
        <f t="shared" ca="1" si="81"/>
        <v>58</v>
      </c>
      <c r="AF862" t="str">
        <f t="shared" ca="1" si="82"/>
        <v>18-64</v>
      </c>
      <c r="AG862" s="3">
        <f t="shared" si="83"/>
        <v>3.5818026666666669</v>
      </c>
      <c r="AH862" t="str">
        <f>_xlfn.IFNA(VLOOKUP(Sales_Transactions[[#This Row],[Order ID]],Returned_Items[#All],2,FALSE),"Not Returned")</f>
        <v>Not Returned</v>
      </c>
    </row>
    <row r="863" spans="1:34" x14ac:dyDescent="0.25">
      <c r="A863">
        <v>49059</v>
      </c>
      <c r="C863" t="s">
        <v>1342</v>
      </c>
      <c r="D863" s="2" t="str">
        <f>TEXT(MID(Sales_Transactions[[#This Row],[Order Date]],2,5),"d/m/yyy")</f>
        <v>20/9/2009</v>
      </c>
      <c r="E863" s="2" t="str">
        <f>TEXT(MID(Sales_Transactions[[#This Row],[Order Date]],2,5),"d")</f>
        <v>20</v>
      </c>
      <c r="F863" s="2" t="str">
        <f>TEXT(MID(Sales_Transactions[[#This Row],[Order Date]],2,5),"m")</f>
        <v>9</v>
      </c>
      <c r="G863" s="2" t="str">
        <f>TEXT(MID(Sales_Transactions[[#This Row],[Order Date]],2,5),"yyy")</f>
        <v>2009</v>
      </c>
      <c r="H863" s="2" t="str">
        <f>TEXT(MID(Sales_Transactions[[#This Row],[Order Date]],2,5),"yyy/m")</f>
        <v>2009/9</v>
      </c>
      <c r="I863" t="s">
        <v>78</v>
      </c>
      <c r="J863">
        <f t="shared" si="78"/>
        <v>3</v>
      </c>
      <c r="K863" s="2">
        <v>48</v>
      </c>
      <c r="L863" s="3">
        <v>128</v>
      </c>
      <c r="M863" s="4">
        <v>0.09</v>
      </c>
      <c r="N863" s="5" t="s">
        <v>23</v>
      </c>
      <c r="O863" s="3">
        <v>45.51</v>
      </c>
      <c r="P863" s="3">
        <v>2.89</v>
      </c>
      <c r="Q863" s="3">
        <v>0.5</v>
      </c>
      <c r="R863" s="5" t="s">
        <v>1225</v>
      </c>
      <c r="S863" s="5" t="s">
        <v>1343</v>
      </c>
      <c r="T863" s="5" t="str">
        <f t="shared" si="79"/>
        <v>Christina DeMoss</v>
      </c>
      <c r="U863" t="s">
        <v>153</v>
      </c>
      <c r="V863" s="5" t="s">
        <v>74</v>
      </c>
      <c r="W863" s="5" t="s">
        <v>28</v>
      </c>
      <c r="X863" s="5" t="s">
        <v>115</v>
      </c>
      <c r="Y863" s="5" t="s">
        <v>790</v>
      </c>
      <c r="Z863" s="5" t="s">
        <v>43</v>
      </c>
      <c r="AA863" s="4">
        <v>0.38</v>
      </c>
      <c r="AB863" s="1">
        <v>40078</v>
      </c>
      <c r="AC863" s="1">
        <v>24221</v>
      </c>
      <c r="AD863">
        <f t="shared" si="80"/>
        <v>2</v>
      </c>
      <c r="AE863">
        <f t="shared" ca="1" si="81"/>
        <v>58</v>
      </c>
      <c r="AF863" t="str">
        <f t="shared" ca="1" si="82"/>
        <v>18-64</v>
      </c>
      <c r="AG863" s="3">
        <f t="shared" si="83"/>
        <v>7.057081250000001E-2</v>
      </c>
      <c r="AH863" t="str">
        <f>_xlfn.IFNA(VLOOKUP(Sales_Transactions[[#This Row],[Order ID]],Returned_Items[#All],2,FALSE),"Not Returned")</f>
        <v>Not Returned</v>
      </c>
    </row>
    <row r="864" spans="1:34" x14ac:dyDescent="0.25">
      <c r="A864">
        <v>49059</v>
      </c>
      <c r="C864" t="s">
        <v>1342</v>
      </c>
      <c r="D864" s="2" t="str">
        <f>TEXT(MID(Sales_Transactions[[#This Row],[Order Date]],2,5),"d/m/yyy")</f>
        <v>20/9/2009</v>
      </c>
      <c r="E864" s="2" t="str">
        <f>TEXT(MID(Sales_Transactions[[#This Row],[Order Date]],2,5),"d")</f>
        <v>20</v>
      </c>
      <c r="F864" s="2" t="str">
        <f>TEXT(MID(Sales_Transactions[[#This Row],[Order Date]],2,5),"m")</f>
        <v>9</v>
      </c>
      <c r="G864" s="2" t="str">
        <f>TEXT(MID(Sales_Transactions[[#This Row],[Order Date]],2,5),"yyy")</f>
        <v>2009</v>
      </c>
      <c r="H864" s="2" t="str">
        <f>TEXT(MID(Sales_Transactions[[#This Row],[Order Date]],2,5),"yyy/m")</f>
        <v>2009/9</v>
      </c>
      <c r="I864" t="s">
        <v>78</v>
      </c>
      <c r="J864">
        <f t="shared" si="78"/>
        <v>3</v>
      </c>
      <c r="K864" s="2">
        <v>5</v>
      </c>
      <c r="L864" s="3">
        <v>252.66</v>
      </c>
      <c r="M864" s="4">
        <v>0.02</v>
      </c>
      <c r="N864" s="5" t="s">
        <v>23</v>
      </c>
      <c r="O864" s="3">
        <v>32.86</v>
      </c>
      <c r="P864" s="3">
        <v>48.91</v>
      </c>
      <c r="Q864" s="3">
        <v>5.81</v>
      </c>
      <c r="R864" s="5" t="s">
        <v>1225</v>
      </c>
      <c r="S864" s="5" t="s">
        <v>1343</v>
      </c>
      <c r="T864" s="5" t="str">
        <f t="shared" si="79"/>
        <v>Christina DeMoss</v>
      </c>
      <c r="U864" t="s">
        <v>153</v>
      </c>
      <c r="V864" s="5" t="s">
        <v>74</v>
      </c>
      <c r="W864" s="5" t="s">
        <v>28</v>
      </c>
      <c r="X864" s="5" t="s">
        <v>75</v>
      </c>
      <c r="Y864" s="5" t="s">
        <v>273</v>
      </c>
      <c r="Z864" s="5" t="s">
        <v>43</v>
      </c>
      <c r="AA864" s="4">
        <v>0.38</v>
      </c>
      <c r="AB864" s="1">
        <v>40077</v>
      </c>
      <c r="AC864" s="1">
        <v>24000</v>
      </c>
      <c r="AD864">
        <f t="shared" si="80"/>
        <v>1</v>
      </c>
      <c r="AE864">
        <f t="shared" ca="1" si="81"/>
        <v>58</v>
      </c>
      <c r="AF864" t="str">
        <f t="shared" ca="1" si="82"/>
        <v>18-64</v>
      </c>
      <c r="AG864" s="3">
        <f t="shared" si="83"/>
        <v>10.9420436</v>
      </c>
      <c r="AH864" t="str">
        <f>_xlfn.IFNA(VLOOKUP(Sales_Transactions[[#This Row],[Order ID]],Returned_Items[#All],2,FALSE),"Not Returned")</f>
        <v>Not Returned</v>
      </c>
    </row>
    <row r="865" spans="1:34" x14ac:dyDescent="0.25">
      <c r="A865">
        <v>49510</v>
      </c>
      <c r="C865" t="s">
        <v>1344</v>
      </c>
      <c r="D865" s="2" t="str">
        <f>TEXT(MID(Sales_Transactions[[#This Row],[Order Date]],2,5),"d/m/yyy")</f>
        <v>20/3/2012</v>
      </c>
      <c r="E865" s="2" t="str">
        <f>TEXT(MID(Sales_Transactions[[#This Row],[Order Date]],2,5),"d")</f>
        <v>20</v>
      </c>
      <c r="F865" s="2" t="str">
        <f>TEXT(MID(Sales_Transactions[[#This Row],[Order Date]],2,5),"m")</f>
        <v>3</v>
      </c>
      <c r="G865" s="2" t="str">
        <f>TEXT(MID(Sales_Transactions[[#This Row],[Order Date]],2,5),"yyy")</f>
        <v>2012</v>
      </c>
      <c r="H865" s="2" t="str">
        <f>TEXT(MID(Sales_Transactions[[#This Row],[Order Date]],2,5),"yyy/m")</f>
        <v>2012/3</v>
      </c>
      <c r="I865" t="s">
        <v>101</v>
      </c>
      <c r="J865">
        <f t="shared" si="78"/>
        <v>1</v>
      </c>
      <c r="K865" s="2">
        <v>16</v>
      </c>
      <c r="L865" s="3">
        <v>44.1</v>
      </c>
      <c r="M865" s="4">
        <v>0.04</v>
      </c>
      <c r="N865" s="5" t="s">
        <v>23</v>
      </c>
      <c r="O865" s="3">
        <v>-6.22</v>
      </c>
      <c r="P865" s="3">
        <v>2.58</v>
      </c>
      <c r="Q865" s="3">
        <v>1.3</v>
      </c>
      <c r="R865" s="5" t="s">
        <v>1287</v>
      </c>
      <c r="S865" s="5" t="s">
        <v>1288</v>
      </c>
      <c r="T865" s="5" t="str">
        <f t="shared" si="79"/>
        <v>Luke Weiss</v>
      </c>
      <c r="U865" t="s">
        <v>153</v>
      </c>
      <c r="V865" s="5" t="s">
        <v>47</v>
      </c>
      <c r="W865" s="5" t="s">
        <v>28</v>
      </c>
      <c r="X865" s="5" t="s">
        <v>124</v>
      </c>
      <c r="Y865" s="5" t="s">
        <v>1345</v>
      </c>
      <c r="Z865" s="5" t="s">
        <v>84</v>
      </c>
      <c r="AA865" s="4">
        <v>0.59</v>
      </c>
      <c r="AB865" s="1">
        <v>40989</v>
      </c>
      <c r="AC865" s="1">
        <v>24026</v>
      </c>
      <c r="AD865">
        <f t="shared" si="80"/>
        <v>1</v>
      </c>
      <c r="AE865">
        <f t="shared" ca="1" si="81"/>
        <v>58</v>
      </c>
      <c r="AF865" t="str">
        <f t="shared" ca="1" si="82"/>
        <v>18-64</v>
      </c>
      <c r="AG865" s="3">
        <f t="shared" si="83"/>
        <v>0.24243550000000003</v>
      </c>
      <c r="AH865" t="str">
        <f>_xlfn.IFNA(VLOOKUP(Sales_Transactions[[#This Row],[Order ID]],Returned_Items[#All],2,FALSE),"Not Returned")</f>
        <v>Returned</v>
      </c>
    </row>
    <row r="866" spans="1:34" x14ac:dyDescent="0.25">
      <c r="A866">
        <v>49634</v>
      </c>
      <c r="C866" t="s">
        <v>326</v>
      </c>
      <c r="D866" s="2" t="str">
        <f>TEXT(MID(Sales_Transactions[[#This Row],[Order Date]],2,5),"d/m/yyy")</f>
        <v>23/3/2012</v>
      </c>
      <c r="E866" s="2" t="str">
        <f>TEXT(MID(Sales_Transactions[[#This Row],[Order Date]],2,5),"d")</f>
        <v>23</v>
      </c>
      <c r="F866" s="2" t="str">
        <f>TEXT(MID(Sales_Transactions[[#This Row],[Order Date]],2,5),"m")</f>
        <v>3</v>
      </c>
      <c r="G866" s="2" t="str">
        <f>TEXT(MID(Sales_Transactions[[#This Row],[Order Date]],2,5),"yyy")</f>
        <v>2012</v>
      </c>
      <c r="H866" s="2" t="str">
        <f>TEXT(MID(Sales_Transactions[[#This Row],[Order Date]],2,5),"yyy/m")</f>
        <v>2012/3</v>
      </c>
      <c r="I866" t="s">
        <v>52</v>
      </c>
      <c r="J866">
        <f t="shared" si="78"/>
        <v>1</v>
      </c>
      <c r="K866" s="2">
        <v>45</v>
      </c>
      <c r="L866" s="3">
        <v>132.31</v>
      </c>
      <c r="M866" s="4">
        <v>0.02</v>
      </c>
      <c r="N866" s="5" t="s">
        <v>23</v>
      </c>
      <c r="O866" s="3">
        <v>10.91</v>
      </c>
      <c r="P866" s="3">
        <v>2.88</v>
      </c>
      <c r="Q866" s="3">
        <v>1.49</v>
      </c>
      <c r="R866" s="5" t="s">
        <v>1250</v>
      </c>
      <c r="S866" s="5" t="s">
        <v>1251</v>
      </c>
      <c r="T866" s="5" t="str">
        <f t="shared" si="79"/>
        <v>Sally Knutson</v>
      </c>
      <c r="U866" t="s">
        <v>153</v>
      </c>
      <c r="V866" s="5" t="s">
        <v>37</v>
      </c>
      <c r="W866" s="5" t="s">
        <v>28</v>
      </c>
      <c r="X866" s="5" t="s">
        <v>41</v>
      </c>
      <c r="Y866" s="5" t="s">
        <v>1346</v>
      </c>
      <c r="Z866" s="5" t="s">
        <v>43</v>
      </c>
      <c r="AA866" s="4">
        <v>0.36</v>
      </c>
      <c r="AB866" s="1">
        <v>40993</v>
      </c>
      <c r="AC866" s="1">
        <v>23991</v>
      </c>
      <c r="AD866">
        <f t="shared" si="80"/>
        <v>2</v>
      </c>
      <c r="AE866">
        <f t="shared" ca="1" si="81"/>
        <v>58</v>
      </c>
      <c r="AF866" t="str">
        <f t="shared" ca="1" si="82"/>
        <v>18-64</v>
      </c>
      <c r="AG866" s="3">
        <f t="shared" si="83"/>
        <v>9.7098311111111099E-2</v>
      </c>
      <c r="AH866" t="str">
        <f>_xlfn.IFNA(VLOOKUP(Sales_Transactions[[#This Row],[Order ID]],Returned_Items[#All],2,FALSE),"Not Returned")</f>
        <v>Not Returned</v>
      </c>
    </row>
    <row r="867" spans="1:34" x14ac:dyDescent="0.25">
      <c r="A867">
        <v>50210</v>
      </c>
      <c r="C867" t="s">
        <v>1347</v>
      </c>
      <c r="D867" s="2" t="str">
        <f>TEXT(MID(Sales_Transactions[[#This Row],[Order Date]],2,5),"d/m/yyy")</f>
        <v>19/7/2010</v>
      </c>
      <c r="E867" s="2" t="str">
        <f>TEXT(MID(Sales_Transactions[[#This Row],[Order Date]],2,5),"d")</f>
        <v>19</v>
      </c>
      <c r="F867" s="2" t="str">
        <f>TEXT(MID(Sales_Transactions[[#This Row],[Order Date]],2,5),"m")</f>
        <v>7</v>
      </c>
      <c r="G867" s="2" t="str">
        <f>TEXT(MID(Sales_Transactions[[#This Row],[Order Date]],2,5),"yyy")</f>
        <v>2010</v>
      </c>
      <c r="H867" s="2" t="str">
        <f>TEXT(MID(Sales_Transactions[[#This Row],[Order Date]],2,5),"yyy/m")</f>
        <v>2010/7</v>
      </c>
      <c r="I867" t="s">
        <v>22</v>
      </c>
      <c r="J867">
        <f t="shared" si="78"/>
        <v>2</v>
      </c>
      <c r="K867" s="2">
        <v>47</v>
      </c>
      <c r="L867" s="3">
        <v>178.51</v>
      </c>
      <c r="M867" s="4">
        <v>0</v>
      </c>
      <c r="N867" s="5" t="s">
        <v>23</v>
      </c>
      <c r="O867" s="3">
        <v>82.3</v>
      </c>
      <c r="P867" s="3">
        <v>3.75</v>
      </c>
      <c r="Q867" s="3">
        <v>0.5</v>
      </c>
      <c r="R867" s="5" t="s">
        <v>202</v>
      </c>
      <c r="S867" s="5" t="s">
        <v>832</v>
      </c>
      <c r="T867" s="5" t="str">
        <f t="shared" si="79"/>
        <v>Michelle Arnett</v>
      </c>
      <c r="U867" t="s">
        <v>153</v>
      </c>
      <c r="V867" s="5" t="s">
        <v>74</v>
      </c>
      <c r="W867" s="5" t="s">
        <v>28</v>
      </c>
      <c r="X867" s="5" t="s">
        <v>115</v>
      </c>
      <c r="Y867" s="5" t="s">
        <v>185</v>
      </c>
      <c r="Z867" s="5" t="s">
        <v>43</v>
      </c>
      <c r="AA867" s="4">
        <v>0.37</v>
      </c>
      <c r="AB867" s="1">
        <v>40383</v>
      </c>
      <c r="AC867" s="1">
        <v>23779</v>
      </c>
      <c r="AD867">
        <f t="shared" si="80"/>
        <v>5</v>
      </c>
      <c r="AE867">
        <f t="shared" ca="1" si="81"/>
        <v>59</v>
      </c>
      <c r="AF867" t="str">
        <f t="shared" ca="1" si="82"/>
        <v>18-64</v>
      </c>
      <c r="AG867" s="3">
        <f t="shared" si="83"/>
        <v>9.0425531914893623E-2</v>
      </c>
      <c r="AH867" t="str">
        <f>_xlfn.IFNA(VLOOKUP(Sales_Transactions[[#This Row],[Order ID]],Returned_Items[#All],2,FALSE),"Not Returned")</f>
        <v>Not Returned</v>
      </c>
    </row>
    <row r="868" spans="1:34" x14ac:dyDescent="0.25">
      <c r="A868">
        <v>50210</v>
      </c>
      <c r="C868" t="s">
        <v>1347</v>
      </c>
      <c r="D868" s="2" t="str">
        <f>TEXT(MID(Sales_Transactions[[#This Row],[Order Date]],2,5),"d/m/yyy")</f>
        <v>19/7/2010</v>
      </c>
      <c r="E868" s="2" t="str">
        <f>TEXT(MID(Sales_Transactions[[#This Row],[Order Date]],2,5),"d")</f>
        <v>19</v>
      </c>
      <c r="F868" s="2" t="str">
        <f>TEXT(MID(Sales_Transactions[[#This Row],[Order Date]],2,5),"m")</f>
        <v>7</v>
      </c>
      <c r="G868" s="2" t="str">
        <f>TEXT(MID(Sales_Transactions[[#This Row],[Order Date]],2,5),"yyy")</f>
        <v>2010</v>
      </c>
      <c r="H868" s="2" t="str">
        <f>TEXT(MID(Sales_Transactions[[#This Row],[Order Date]],2,5),"yyy/m")</f>
        <v>2010/7</v>
      </c>
      <c r="I868" t="s">
        <v>22</v>
      </c>
      <c r="J868">
        <f t="shared" si="78"/>
        <v>2</v>
      </c>
      <c r="K868" s="2">
        <v>15</v>
      </c>
      <c r="L868" s="3">
        <v>31.32</v>
      </c>
      <c r="M868" s="4">
        <v>0</v>
      </c>
      <c r="N868" s="5" t="s">
        <v>23</v>
      </c>
      <c r="O868" s="3">
        <v>-30.26</v>
      </c>
      <c r="P868" s="3">
        <v>1.86</v>
      </c>
      <c r="Q868" s="3">
        <v>2.58</v>
      </c>
      <c r="R868" s="5" t="s">
        <v>202</v>
      </c>
      <c r="S868" s="5" t="s">
        <v>832</v>
      </c>
      <c r="T868" s="5" t="str">
        <f t="shared" si="79"/>
        <v>Michelle Arnett</v>
      </c>
      <c r="U868" t="s">
        <v>153</v>
      </c>
      <c r="V868" s="5" t="s">
        <v>74</v>
      </c>
      <c r="W868" s="5" t="s">
        <v>28</v>
      </c>
      <c r="X868" s="5" t="s">
        <v>82</v>
      </c>
      <c r="Y868" s="5" t="s">
        <v>1348</v>
      </c>
      <c r="Z868" s="5" t="s">
        <v>84</v>
      </c>
      <c r="AA868" s="4">
        <v>0.82</v>
      </c>
      <c r="AB868" s="1">
        <v>40387</v>
      </c>
      <c r="AC868" s="1">
        <v>23925</v>
      </c>
      <c r="AD868">
        <f t="shared" si="80"/>
        <v>9</v>
      </c>
      <c r="AE868">
        <f t="shared" ca="1" si="81"/>
        <v>59</v>
      </c>
      <c r="AF868" t="str">
        <f t="shared" ca="1" si="82"/>
        <v>18-64</v>
      </c>
      <c r="AG868" s="3">
        <f t="shared" si="83"/>
        <v>0.29600000000000004</v>
      </c>
      <c r="AH868" t="str">
        <f>_xlfn.IFNA(VLOOKUP(Sales_Transactions[[#This Row],[Order ID]],Returned_Items[#All],2,FALSE),"Not Returned")</f>
        <v>Not Returned</v>
      </c>
    </row>
    <row r="869" spans="1:34" x14ac:dyDescent="0.25">
      <c r="A869">
        <v>50503</v>
      </c>
      <c r="C869" t="s">
        <v>718</v>
      </c>
      <c r="D869" s="2" t="str">
        <f>TEXT(MID(Sales_Transactions[[#This Row],[Order Date]],2,5),"d/m/yyy")</f>
        <v>21/11/2012</v>
      </c>
      <c r="E869" s="2" t="str">
        <f>TEXT(MID(Sales_Transactions[[#This Row],[Order Date]],2,5),"d")</f>
        <v>21</v>
      </c>
      <c r="F869" s="2" t="str">
        <f>TEXT(MID(Sales_Transactions[[#This Row],[Order Date]],2,5),"m")</f>
        <v>11</v>
      </c>
      <c r="G869" s="2" t="str">
        <f>TEXT(MID(Sales_Transactions[[#This Row],[Order Date]],2,5),"yyy")</f>
        <v>2012</v>
      </c>
      <c r="H869" s="2" t="str">
        <f>TEXT(MID(Sales_Transactions[[#This Row],[Order Date]],2,5),"yyy/m")</f>
        <v>2012/11</v>
      </c>
      <c r="I869" t="s">
        <v>78</v>
      </c>
      <c r="J869">
        <f t="shared" si="78"/>
        <v>3</v>
      </c>
      <c r="K869" s="2">
        <v>28</v>
      </c>
      <c r="L869" s="3">
        <v>1538.8655000000001</v>
      </c>
      <c r="M869" s="4">
        <v>0.05</v>
      </c>
      <c r="N869" s="5" t="s">
        <v>23</v>
      </c>
      <c r="O869" s="3">
        <v>-186.33</v>
      </c>
      <c r="P869" s="3">
        <v>65.989999999999995</v>
      </c>
      <c r="Q869" s="3">
        <v>19.989999999999998</v>
      </c>
      <c r="R869" s="5" t="s">
        <v>1208</v>
      </c>
      <c r="S869" s="5" t="s">
        <v>1209</v>
      </c>
      <c r="T869" s="5" t="str">
        <f t="shared" si="79"/>
        <v>Sanjit Chand</v>
      </c>
      <c r="U869" t="s">
        <v>153</v>
      </c>
      <c r="V869" s="5" t="s">
        <v>74</v>
      </c>
      <c r="W869" s="5" t="s">
        <v>48</v>
      </c>
      <c r="X869" s="5" t="s">
        <v>49</v>
      </c>
      <c r="Y869" s="5" t="s">
        <v>1349</v>
      </c>
      <c r="Z869" s="5" t="s">
        <v>43</v>
      </c>
      <c r="AA869" s="4">
        <v>0.59</v>
      </c>
      <c r="AB869" s="1">
        <v>41236</v>
      </c>
      <c r="AC869" s="1">
        <v>23491</v>
      </c>
      <c r="AD869">
        <f t="shared" si="80"/>
        <v>2</v>
      </c>
      <c r="AE869">
        <f t="shared" ca="1" si="81"/>
        <v>60</v>
      </c>
      <c r="AF869" t="str">
        <f t="shared" ca="1" si="82"/>
        <v>18-64</v>
      </c>
      <c r="AG869" s="3">
        <f t="shared" si="83"/>
        <v>3.0695358928571426</v>
      </c>
      <c r="AH869" t="str">
        <f>_xlfn.IFNA(VLOOKUP(Sales_Transactions[[#This Row],[Order ID]],Returned_Items[#All],2,FALSE),"Not Returned")</f>
        <v>Not Returned</v>
      </c>
    </row>
    <row r="870" spans="1:34" x14ac:dyDescent="0.25">
      <c r="A870">
        <v>50816</v>
      </c>
      <c r="C870" t="s">
        <v>1067</v>
      </c>
      <c r="D870" s="2" t="str">
        <f>TEXT(MID(Sales_Transactions[[#This Row],[Order Date]],2,5),"d/m/yyy")</f>
        <v>27/3/2009</v>
      </c>
      <c r="E870" s="2" t="str">
        <f>TEXT(MID(Sales_Transactions[[#This Row],[Order Date]],2,5),"d")</f>
        <v>27</v>
      </c>
      <c r="F870" s="2" t="str">
        <f>TEXT(MID(Sales_Transactions[[#This Row],[Order Date]],2,5),"m")</f>
        <v>3</v>
      </c>
      <c r="G870" s="2" t="str">
        <f>TEXT(MID(Sales_Transactions[[#This Row],[Order Date]],2,5),"yyy")</f>
        <v>2009</v>
      </c>
      <c r="H870" s="2" t="str">
        <f>TEXT(MID(Sales_Transactions[[#This Row],[Order Date]],2,5),"yyy/m")</f>
        <v>2009/3</v>
      </c>
      <c r="I870" t="s">
        <v>33</v>
      </c>
      <c r="J870">
        <f t="shared" si="78"/>
        <v>4</v>
      </c>
      <c r="K870" s="2">
        <v>25</v>
      </c>
      <c r="L870" s="3">
        <v>286.07</v>
      </c>
      <c r="M870" s="4">
        <v>7.0000000000000007E-2</v>
      </c>
      <c r="N870" s="5" t="s">
        <v>23</v>
      </c>
      <c r="O870" s="3">
        <v>-35.94</v>
      </c>
      <c r="P870" s="3">
        <v>11.97</v>
      </c>
      <c r="Q870" s="3">
        <v>4.9800000000000004</v>
      </c>
      <c r="R870" s="5" t="s">
        <v>298</v>
      </c>
      <c r="S870" s="5" t="s">
        <v>299</v>
      </c>
      <c r="T870" s="5" t="str">
        <f t="shared" si="79"/>
        <v>Anthony Johnson</v>
      </c>
      <c r="U870" t="s">
        <v>153</v>
      </c>
      <c r="V870" s="5" t="s">
        <v>27</v>
      </c>
      <c r="W870" s="5" t="s">
        <v>28</v>
      </c>
      <c r="X870" s="5" t="s">
        <v>38</v>
      </c>
      <c r="Y870" s="5" t="s">
        <v>431</v>
      </c>
      <c r="Z870" s="5" t="s">
        <v>43</v>
      </c>
      <c r="AA870" s="4">
        <v>0.57999999999999996</v>
      </c>
      <c r="AB870" s="1">
        <v>39901</v>
      </c>
      <c r="AC870" s="1">
        <v>26149</v>
      </c>
      <c r="AD870">
        <f t="shared" si="80"/>
        <v>2</v>
      </c>
      <c r="AE870">
        <f t="shared" ca="1" si="81"/>
        <v>53</v>
      </c>
      <c r="AF870" t="str">
        <f t="shared" ca="1" si="82"/>
        <v>18-64</v>
      </c>
      <c r="AG870" s="3">
        <f t="shared" si="83"/>
        <v>0.67766484000000005</v>
      </c>
      <c r="AH870" t="str">
        <f>_xlfn.IFNA(VLOOKUP(Sales_Transactions[[#This Row],[Order ID]],Returned_Items[#All],2,FALSE),"Not Returned")</f>
        <v>Not Returned</v>
      </c>
    </row>
    <row r="871" spans="1:34" x14ac:dyDescent="0.25">
      <c r="A871">
        <v>50816</v>
      </c>
      <c r="C871" t="s">
        <v>1067</v>
      </c>
      <c r="D871" s="2" t="str">
        <f>TEXT(MID(Sales_Transactions[[#This Row],[Order Date]],2,5),"d/m/yyy")</f>
        <v>27/3/2009</v>
      </c>
      <c r="E871" s="2" t="str">
        <f>TEXT(MID(Sales_Transactions[[#This Row],[Order Date]],2,5),"d")</f>
        <v>27</v>
      </c>
      <c r="F871" s="2" t="str">
        <f>TEXT(MID(Sales_Transactions[[#This Row],[Order Date]],2,5),"m")</f>
        <v>3</v>
      </c>
      <c r="G871" s="2" t="str">
        <f>TEXT(MID(Sales_Transactions[[#This Row],[Order Date]],2,5),"yyy")</f>
        <v>2009</v>
      </c>
      <c r="H871" s="2" t="str">
        <f>TEXT(MID(Sales_Transactions[[#This Row],[Order Date]],2,5),"yyy/m")</f>
        <v>2009/3</v>
      </c>
      <c r="I871" t="s">
        <v>33</v>
      </c>
      <c r="J871">
        <f t="shared" si="78"/>
        <v>4</v>
      </c>
      <c r="K871" s="2">
        <v>26</v>
      </c>
      <c r="L871" s="3">
        <v>733.92</v>
      </c>
      <c r="M871" s="4">
        <v>0.03</v>
      </c>
      <c r="N871" s="5" t="s">
        <v>23</v>
      </c>
      <c r="O871" s="3">
        <v>302.8</v>
      </c>
      <c r="P871" s="3">
        <v>28.53</v>
      </c>
      <c r="Q871" s="3">
        <v>1.49</v>
      </c>
      <c r="R871" s="5" t="s">
        <v>298</v>
      </c>
      <c r="S871" s="5" t="s">
        <v>299</v>
      </c>
      <c r="T871" s="5" t="str">
        <f t="shared" si="79"/>
        <v>Anthony Johnson</v>
      </c>
      <c r="U871" t="s">
        <v>153</v>
      </c>
      <c r="V871" s="5" t="s">
        <v>27</v>
      </c>
      <c r="W871" s="5" t="s">
        <v>28</v>
      </c>
      <c r="X871" s="5" t="s">
        <v>41</v>
      </c>
      <c r="Y871" s="5" t="s">
        <v>622</v>
      </c>
      <c r="Z871" s="5" t="s">
        <v>43</v>
      </c>
      <c r="AA871" s="4">
        <v>0.38</v>
      </c>
      <c r="AB871" s="1">
        <v>39901</v>
      </c>
      <c r="AC871" s="1">
        <v>26243</v>
      </c>
      <c r="AD871">
        <f t="shared" si="80"/>
        <v>2</v>
      </c>
      <c r="AE871">
        <f t="shared" ca="1" si="81"/>
        <v>52</v>
      </c>
      <c r="AF871" t="str">
        <f t="shared" ca="1" si="82"/>
        <v>18-64</v>
      </c>
      <c r="AG871" s="3">
        <f t="shared" si="83"/>
        <v>1.1542861923076921</v>
      </c>
      <c r="AH871" t="str">
        <f>_xlfn.IFNA(VLOOKUP(Sales_Transactions[[#This Row],[Order ID]],Returned_Items[#All],2,FALSE),"Not Returned")</f>
        <v>Not Returned</v>
      </c>
    </row>
    <row r="872" spans="1:34" x14ac:dyDescent="0.25">
      <c r="A872">
        <v>50816</v>
      </c>
      <c r="C872" t="s">
        <v>1067</v>
      </c>
      <c r="D872" s="2" t="str">
        <f>TEXT(MID(Sales_Transactions[[#This Row],[Order Date]],2,5),"d/m/yyy")</f>
        <v>27/3/2009</v>
      </c>
      <c r="E872" s="2" t="str">
        <f>TEXT(MID(Sales_Transactions[[#This Row],[Order Date]],2,5),"d")</f>
        <v>27</v>
      </c>
      <c r="F872" s="2" t="str">
        <f>TEXT(MID(Sales_Transactions[[#This Row],[Order Date]],2,5),"m")</f>
        <v>3</v>
      </c>
      <c r="G872" s="2" t="str">
        <f>TEXT(MID(Sales_Transactions[[#This Row],[Order Date]],2,5),"yyy")</f>
        <v>2009</v>
      </c>
      <c r="H872" s="2" t="str">
        <f>TEXT(MID(Sales_Transactions[[#This Row],[Order Date]],2,5),"yyy/m")</f>
        <v>2009/3</v>
      </c>
      <c r="I872" t="s">
        <v>33</v>
      </c>
      <c r="J872">
        <f t="shared" si="78"/>
        <v>4</v>
      </c>
      <c r="K872" s="2">
        <v>6</v>
      </c>
      <c r="L872" s="3">
        <v>99.11</v>
      </c>
      <c r="M872" s="4">
        <v>0.01</v>
      </c>
      <c r="N872" s="5" t="s">
        <v>23</v>
      </c>
      <c r="O872" s="3">
        <v>-12.46</v>
      </c>
      <c r="P872" s="3">
        <v>15.28</v>
      </c>
      <c r="Q872" s="3">
        <v>1.99</v>
      </c>
      <c r="R872" s="5" t="s">
        <v>298</v>
      </c>
      <c r="S872" s="5" t="s">
        <v>299</v>
      </c>
      <c r="T872" s="5" t="str">
        <f t="shared" si="79"/>
        <v>Anthony Johnson</v>
      </c>
      <c r="U872" t="s">
        <v>153</v>
      </c>
      <c r="V872" s="5" t="s">
        <v>27</v>
      </c>
      <c r="W872" s="5" t="s">
        <v>48</v>
      </c>
      <c r="X872" s="5" t="s">
        <v>87</v>
      </c>
      <c r="Y872" s="5" t="s">
        <v>1350</v>
      </c>
      <c r="Z872" s="5" t="s">
        <v>60</v>
      </c>
      <c r="AA872" s="4">
        <v>0.42</v>
      </c>
      <c r="AB872" s="1">
        <v>39901</v>
      </c>
      <c r="AC872" s="1">
        <v>26128</v>
      </c>
      <c r="AD872">
        <f t="shared" si="80"/>
        <v>2</v>
      </c>
      <c r="AE872">
        <f t="shared" ca="1" si="81"/>
        <v>53</v>
      </c>
      <c r="AF872" t="str">
        <f t="shared" ca="1" si="82"/>
        <v>18-64</v>
      </c>
      <c r="AG872" s="3">
        <f t="shared" si="83"/>
        <v>2.8780786666666667</v>
      </c>
      <c r="AH872" t="str">
        <f>_xlfn.IFNA(VLOOKUP(Sales_Transactions[[#This Row],[Order ID]],Returned_Items[#All],2,FALSE),"Not Returned")</f>
        <v>Not Returned</v>
      </c>
    </row>
    <row r="873" spans="1:34" x14ac:dyDescent="0.25">
      <c r="A873">
        <v>51073</v>
      </c>
      <c r="C873" t="s">
        <v>1351</v>
      </c>
      <c r="D873" s="2" t="str">
        <f>TEXT(MID(Sales_Transactions[[#This Row],[Order Date]],2,5),"d/m/yyy")</f>
        <v>14/5/2010</v>
      </c>
      <c r="E873" s="2" t="str">
        <f>TEXT(MID(Sales_Transactions[[#This Row],[Order Date]],2,5),"d")</f>
        <v>14</v>
      </c>
      <c r="F873" s="2" t="str">
        <f>TEXT(MID(Sales_Transactions[[#This Row],[Order Date]],2,5),"m")</f>
        <v>5</v>
      </c>
      <c r="G873" s="2" t="str">
        <f>TEXT(MID(Sales_Transactions[[#This Row],[Order Date]],2,5),"yyy")</f>
        <v>2010</v>
      </c>
      <c r="H873" s="2" t="str">
        <f>TEXT(MID(Sales_Transactions[[#This Row],[Order Date]],2,5),"yyy/m")</f>
        <v>2010/5</v>
      </c>
      <c r="I873" t="s">
        <v>52</v>
      </c>
      <c r="J873">
        <f t="shared" si="78"/>
        <v>1</v>
      </c>
      <c r="K873" s="2">
        <v>17</v>
      </c>
      <c r="L873" s="3">
        <v>2475.08</v>
      </c>
      <c r="M873" s="4">
        <v>0</v>
      </c>
      <c r="N873" s="5" t="s">
        <v>67</v>
      </c>
      <c r="O873" s="3">
        <v>958.8</v>
      </c>
      <c r="P873" s="3">
        <v>136.97999999999999</v>
      </c>
      <c r="Q873" s="3">
        <v>24.49</v>
      </c>
      <c r="R873" s="5" t="s">
        <v>1287</v>
      </c>
      <c r="S873" s="5" t="s">
        <v>1288</v>
      </c>
      <c r="T873" s="5" t="str">
        <f t="shared" si="79"/>
        <v>Luke Weiss</v>
      </c>
      <c r="U873" t="s">
        <v>153</v>
      </c>
      <c r="V873" s="5" t="s">
        <v>47</v>
      </c>
      <c r="W873" s="5" t="s">
        <v>57</v>
      </c>
      <c r="X873" s="5" t="s">
        <v>58</v>
      </c>
      <c r="Y873" s="5" t="s">
        <v>802</v>
      </c>
      <c r="Z873" s="5" t="s">
        <v>31</v>
      </c>
      <c r="AA873" s="4">
        <v>0.59</v>
      </c>
      <c r="AB873" s="1">
        <v>40314</v>
      </c>
      <c r="AC873" s="1">
        <v>26161</v>
      </c>
      <c r="AD873">
        <f t="shared" si="80"/>
        <v>2</v>
      </c>
      <c r="AE873">
        <f t="shared" ca="1" si="81"/>
        <v>52</v>
      </c>
      <c r="AF873" t="str">
        <f t="shared" ca="1" si="82"/>
        <v>18-64</v>
      </c>
      <c r="AG873" s="3">
        <f t="shared" si="83"/>
        <v>9.4982352941176469</v>
      </c>
      <c r="AH873" t="str">
        <f>_xlfn.IFNA(VLOOKUP(Sales_Transactions[[#This Row],[Order ID]],Returned_Items[#All],2,FALSE),"Not Returned")</f>
        <v>Not Returned</v>
      </c>
    </row>
    <row r="874" spans="1:34" x14ac:dyDescent="0.25">
      <c r="A874">
        <v>51073</v>
      </c>
      <c r="C874" t="s">
        <v>1351</v>
      </c>
      <c r="D874" s="2" t="str">
        <f>TEXT(MID(Sales_Transactions[[#This Row],[Order Date]],2,5),"d/m/yyy")</f>
        <v>14/5/2010</v>
      </c>
      <c r="E874" s="2" t="str">
        <f>TEXT(MID(Sales_Transactions[[#This Row],[Order Date]],2,5),"d")</f>
        <v>14</v>
      </c>
      <c r="F874" s="2" t="str">
        <f>TEXT(MID(Sales_Transactions[[#This Row],[Order Date]],2,5),"m")</f>
        <v>5</v>
      </c>
      <c r="G874" s="2" t="str">
        <f>TEXT(MID(Sales_Transactions[[#This Row],[Order Date]],2,5),"yyy")</f>
        <v>2010</v>
      </c>
      <c r="H874" s="2" t="str">
        <f>TEXT(MID(Sales_Transactions[[#This Row],[Order Date]],2,5),"yyy/m")</f>
        <v>2010/5</v>
      </c>
      <c r="I874" t="s">
        <v>52</v>
      </c>
      <c r="J874">
        <f t="shared" si="78"/>
        <v>1</v>
      </c>
      <c r="K874" s="2">
        <v>49</v>
      </c>
      <c r="L874" s="3">
        <v>1610.42</v>
      </c>
      <c r="M874" s="4">
        <v>0</v>
      </c>
      <c r="N874" s="5" t="s">
        <v>23</v>
      </c>
      <c r="O874" s="3">
        <v>813.35</v>
      </c>
      <c r="P874" s="3">
        <v>30.93</v>
      </c>
      <c r="Q874" s="3">
        <v>3.92</v>
      </c>
      <c r="R874" s="5" t="s">
        <v>1287</v>
      </c>
      <c r="S874" s="5" t="s">
        <v>1288</v>
      </c>
      <c r="T874" s="5" t="str">
        <f t="shared" si="79"/>
        <v>Luke Weiss</v>
      </c>
      <c r="U874" t="s">
        <v>153</v>
      </c>
      <c r="V874" s="5" t="s">
        <v>47</v>
      </c>
      <c r="W874" s="5" t="s">
        <v>57</v>
      </c>
      <c r="X874" s="5" t="s">
        <v>58</v>
      </c>
      <c r="Y874" s="5" t="s">
        <v>1352</v>
      </c>
      <c r="Z874" s="5" t="s">
        <v>60</v>
      </c>
      <c r="AA874" s="4">
        <v>0.44</v>
      </c>
      <c r="AB874" s="1">
        <v>40313</v>
      </c>
      <c r="AC874" s="1">
        <v>26135</v>
      </c>
      <c r="AD874">
        <f t="shared" si="80"/>
        <v>1</v>
      </c>
      <c r="AE874">
        <f t="shared" ca="1" si="81"/>
        <v>53</v>
      </c>
      <c r="AF874" t="str">
        <f t="shared" ca="1" si="82"/>
        <v>18-64</v>
      </c>
      <c r="AG874" s="3">
        <f t="shared" si="83"/>
        <v>0.71122448979591835</v>
      </c>
      <c r="AH874" t="str">
        <f>_xlfn.IFNA(VLOOKUP(Sales_Transactions[[#This Row],[Order ID]],Returned_Items[#All],2,FALSE),"Not Returned")</f>
        <v>Not Returned</v>
      </c>
    </row>
    <row r="875" spans="1:34" x14ac:dyDescent="0.25">
      <c r="A875">
        <v>51584</v>
      </c>
      <c r="C875" t="s">
        <v>1353</v>
      </c>
      <c r="D875" s="2" t="str">
        <f>TEXT(MID(Sales_Transactions[[#This Row],[Order Date]],2,5),"d/m/yyy")</f>
        <v>17/10/2010</v>
      </c>
      <c r="E875" s="2" t="str">
        <f>TEXT(MID(Sales_Transactions[[#This Row],[Order Date]],2,5),"d")</f>
        <v>17</v>
      </c>
      <c r="F875" s="2" t="str">
        <f>TEXT(MID(Sales_Transactions[[#This Row],[Order Date]],2,5),"m")</f>
        <v>10</v>
      </c>
      <c r="G875" s="2" t="str">
        <f>TEXT(MID(Sales_Transactions[[#This Row],[Order Date]],2,5),"yyy")</f>
        <v>2010</v>
      </c>
      <c r="H875" s="2" t="str">
        <f>TEXT(MID(Sales_Transactions[[#This Row],[Order Date]],2,5),"yyy/m")</f>
        <v>2010/10</v>
      </c>
      <c r="I875" t="s">
        <v>101</v>
      </c>
      <c r="J875">
        <f t="shared" si="78"/>
        <v>1</v>
      </c>
      <c r="K875" s="2">
        <v>48</v>
      </c>
      <c r="L875" s="3">
        <v>5620.2</v>
      </c>
      <c r="M875" s="4">
        <v>0.01</v>
      </c>
      <c r="N875" s="5" t="s">
        <v>34</v>
      </c>
      <c r="O875" s="3">
        <v>176.04</v>
      </c>
      <c r="P875" s="3">
        <v>110.98</v>
      </c>
      <c r="Q875" s="3">
        <v>30</v>
      </c>
      <c r="R875" s="5" t="s">
        <v>1218</v>
      </c>
      <c r="S875" s="5" t="s">
        <v>1219</v>
      </c>
      <c r="T875" s="5" t="str">
        <f t="shared" si="79"/>
        <v>Rob Haberlin</v>
      </c>
      <c r="U875" t="s">
        <v>153</v>
      </c>
      <c r="V875" s="5" t="s">
        <v>47</v>
      </c>
      <c r="W875" s="5" t="s">
        <v>57</v>
      </c>
      <c r="X875" s="5" t="s">
        <v>154</v>
      </c>
      <c r="Y875" s="5" t="s">
        <v>1106</v>
      </c>
      <c r="Z875" s="5" t="s">
        <v>40</v>
      </c>
      <c r="AA875" s="4">
        <v>0.71</v>
      </c>
      <c r="AB875" s="1">
        <v>40469</v>
      </c>
      <c r="AC875" s="1">
        <v>26035</v>
      </c>
      <c r="AD875">
        <f t="shared" si="80"/>
        <v>1</v>
      </c>
      <c r="AE875">
        <f t="shared" ca="1" si="81"/>
        <v>53</v>
      </c>
      <c r="AF875" t="str">
        <f t="shared" ca="1" si="82"/>
        <v>18-64</v>
      </c>
      <c r="AG875" s="3">
        <f t="shared" si="83"/>
        <v>2.9368521250000001</v>
      </c>
      <c r="AH875" t="str">
        <f>_xlfn.IFNA(VLOOKUP(Sales_Transactions[[#This Row],[Order ID]],Returned_Items[#All],2,FALSE),"Not Returned")</f>
        <v>Not Returned</v>
      </c>
    </row>
    <row r="876" spans="1:34" x14ac:dyDescent="0.25">
      <c r="A876">
        <v>51879</v>
      </c>
      <c r="C876" t="s">
        <v>309</v>
      </c>
      <c r="D876" s="2" t="str">
        <f>TEXT(MID(Sales_Transactions[[#This Row],[Order Date]],2,5),"d/m/yyy")</f>
        <v>24/8/2010</v>
      </c>
      <c r="E876" s="2" t="str">
        <f>TEXT(MID(Sales_Transactions[[#This Row],[Order Date]],2,5),"d")</f>
        <v>24</v>
      </c>
      <c r="F876" s="2" t="str">
        <f>TEXT(MID(Sales_Transactions[[#This Row],[Order Date]],2,5),"m")</f>
        <v>8</v>
      </c>
      <c r="G876" s="2" t="str">
        <f>TEXT(MID(Sales_Transactions[[#This Row],[Order Date]],2,5),"yyy")</f>
        <v>2010</v>
      </c>
      <c r="H876" s="2" t="str">
        <f>TEXT(MID(Sales_Transactions[[#This Row],[Order Date]],2,5),"yyy/m")</f>
        <v>2010/8</v>
      </c>
      <c r="I876" t="s">
        <v>52</v>
      </c>
      <c r="J876">
        <f t="shared" si="78"/>
        <v>1</v>
      </c>
      <c r="K876" s="2">
        <v>26</v>
      </c>
      <c r="L876" s="3">
        <v>1382.31</v>
      </c>
      <c r="M876" s="4">
        <v>0.03</v>
      </c>
      <c r="N876" s="5" t="s">
        <v>23</v>
      </c>
      <c r="O876" s="3">
        <v>372.26</v>
      </c>
      <c r="P876" s="3">
        <v>51.94</v>
      </c>
      <c r="Q876" s="3">
        <v>19.989999999999998</v>
      </c>
      <c r="R876" s="5" t="s">
        <v>68</v>
      </c>
      <c r="S876" s="5" t="s">
        <v>69</v>
      </c>
      <c r="T876" s="5" t="str">
        <f t="shared" si="79"/>
        <v>Monica Federle</v>
      </c>
      <c r="U876" t="s">
        <v>153</v>
      </c>
      <c r="V876" s="5" t="s">
        <v>47</v>
      </c>
      <c r="W876" s="5" t="s">
        <v>57</v>
      </c>
      <c r="X876" s="5" t="s">
        <v>58</v>
      </c>
      <c r="Y876" s="5" t="s">
        <v>1354</v>
      </c>
      <c r="Z876" s="5" t="s">
        <v>43</v>
      </c>
      <c r="AA876" s="4">
        <v>0.44</v>
      </c>
      <c r="AB876" s="1">
        <v>40416</v>
      </c>
      <c r="AC876" s="1">
        <v>26002</v>
      </c>
      <c r="AD876">
        <f t="shared" si="80"/>
        <v>2</v>
      </c>
      <c r="AE876">
        <f t="shared" ca="1" si="81"/>
        <v>53</v>
      </c>
      <c r="AF876" t="str">
        <f t="shared" ca="1" si="82"/>
        <v>18-64</v>
      </c>
      <c r="AG876" s="3">
        <f t="shared" si="83"/>
        <v>2.765939153846154</v>
      </c>
      <c r="AH876" t="str">
        <f>_xlfn.IFNA(VLOOKUP(Sales_Transactions[[#This Row],[Order ID]],Returned_Items[#All],2,FALSE),"Not Returned")</f>
        <v>Returned</v>
      </c>
    </row>
    <row r="877" spans="1:34" x14ac:dyDescent="0.25">
      <c r="A877">
        <v>51879</v>
      </c>
      <c r="C877" t="s">
        <v>309</v>
      </c>
      <c r="D877" s="2" t="str">
        <f>TEXT(MID(Sales_Transactions[[#This Row],[Order Date]],2,5),"d/m/yyy")</f>
        <v>24/8/2010</v>
      </c>
      <c r="E877" s="2" t="str">
        <f>TEXT(MID(Sales_Transactions[[#This Row],[Order Date]],2,5),"d")</f>
        <v>24</v>
      </c>
      <c r="F877" s="2" t="str">
        <f>TEXT(MID(Sales_Transactions[[#This Row],[Order Date]],2,5),"m")</f>
        <v>8</v>
      </c>
      <c r="G877" s="2" t="str">
        <f>TEXT(MID(Sales_Transactions[[#This Row],[Order Date]],2,5),"yyy")</f>
        <v>2010</v>
      </c>
      <c r="H877" s="2" t="str">
        <f>TEXT(MID(Sales_Transactions[[#This Row],[Order Date]],2,5),"yyy/m")</f>
        <v>2010/8</v>
      </c>
      <c r="I877" t="s">
        <v>52</v>
      </c>
      <c r="J877">
        <f t="shared" si="78"/>
        <v>1</v>
      </c>
      <c r="K877" s="2">
        <v>46</v>
      </c>
      <c r="L877" s="3">
        <v>991.36</v>
      </c>
      <c r="M877" s="4">
        <v>0.01</v>
      </c>
      <c r="N877" s="5" t="s">
        <v>23</v>
      </c>
      <c r="O877" s="3">
        <v>212.06</v>
      </c>
      <c r="P877" s="3">
        <v>19.98</v>
      </c>
      <c r="Q877" s="3">
        <v>8.68</v>
      </c>
      <c r="R877" s="5" t="s">
        <v>68</v>
      </c>
      <c r="S877" s="5" t="s">
        <v>69</v>
      </c>
      <c r="T877" s="5" t="str">
        <f t="shared" si="79"/>
        <v>Monica Federle</v>
      </c>
      <c r="U877" t="s">
        <v>153</v>
      </c>
      <c r="V877" s="5" t="s">
        <v>47</v>
      </c>
      <c r="W877" s="5" t="s">
        <v>28</v>
      </c>
      <c r="X877" s="5" t="s">
        <v>75</v>
      </c>
      <c r="Y877" s="5" t="s">
        <v>1042</v>
      </c>
      <c r="Z877" s="5" t="s">
        <v>43</v>
      </c>
      <c r="AA877" s="4">
        <v>0.37</v>
      </c>
      <c r="AB877" s="1">
        <v>40415</v>
      </c>
      <c r="AC877" s="1">
        <v>23592</v>
      </c>
      <c r="AD877">
        <f t="shared" si="80"/>
        <v>1</v>
      </c>
      <c r="AE877">
        <f t="shared" ca="1" si="81"/>
        <v>60</v>
      </c>
      <c r="AF877" t="str">
        <f t="shared" ca="1" si="82"/>
        <v>18-64</v>
      </c>
      <c r="AG877" s="3">
        <f t="shared" si="83"/>
        <v>0.62300004347826088</v>
      </c>
      <c r="AH877" t="str">
        <f>_xlfn.IFNA(VLOOKUP(Sales_Transactions[[#This Row],[Order ID]],Returned_Items[#All],2,FALSE),"Not Returned")</f>
        <v>Returned</v>
      </c>
    </row>
    <row r="878" spans="1:34" x14ac:dyDescent="0.25">
      <c r="A878">
        <v>52288</v>
      </c>
      <c r="C878" t="s">
        <v>495</v>
      </c>
      <c r="D878" s="2" t="str">
        <f>TEXT(MID(Sales_Transactions[[#This Row],[Order Date]],2,5),"d/m/yyy")</f>
        <v>10/8/2011</v>
      </c>
      <c r="E878" s="2" t="str">
        <f>TEXT(MID(Sales_Transactions[[#This Row],[Order Date]],2,5),"d")</f>
        <v>10</v>
      </c>
      <c r="F878" s="2" t="str">
        <f>TEXT(MID(Sales_Transactions[[#This Row],[Order Date]],2,5),"m")</f>
        <v>8</v>
      </c>
      <c r="G878" s="2" t="str">
        <f>TEXT(MID(Sales_Transactions[[#This Row],[Order Date]],2,5),"yyy")</f>
        <v>2011</v>
      </c>
      <c r="H878" s="2" t="str">
        <f>TEXT(MID(Sales_Transactions[[#This Row],[Order Date]],2,5),"yyy/m")</f>
        <v>2011/8</v>
      </c>
      <c r="I878" t="s">
        <v>33</v>
      </c>
      <c r="J878">
        <f t="shared" si="78"/>
        <v>4</v>
      </c>
      <c r="K878" s="2">
        <v>19</v>
      </c>
      <c r="L878" s="3">
        <v>1410.44</v>
      </c>
      <c r="M878" s="4">
        <v>7.0000000000000007E-2</v>
      </c>
      <c r="N878" s="5" t="s">
        <v>23</v>
      </c>
      <c r="O878" s="3">
        <v>545.11</v>
      </c>
      <c r="P878" s="3">
        <v>78.69</v>
      </c>
      <c r="Q878" s="3">
        <v>19.989999999999998</v>
      </c>
      <c r="R878" s="5" t="s">
        <v>1239</v>
      </c>
      <c r="S878" s="5" t="s">
        <v>1240</v>
      </c>
      <c r="T878" s="5" t="str">
        <f t="shared" si="79"/>
        <v>Kimberly Carter</v>
      </c>
      <c r="U878" t="s">
        <v>153</v>
      </c>
      <c r="V878" s="5" t="s">
        <v>74</v>
      </c>
      <c r="W878" s="5" t="s">
        <v>57</v>
      </c>
      <c r="X878" s="5" t="s">
        <v>58</v>
      </c>
      <c r="Y878" s="5" t="s">
        <v>1355</v>
      </c>
      <c r="Z878" s="5" t="s">
        <v>43</v>
      </c>
      <c r="AA878" s="4">
        <v>0.43</v>
      </c>
      <c r="AB878" s="1">
        <v>40766</v>
      </c>
      <c r="AC878" s="1">
        <v>23694</v>
      </c>
      <c r="AD878">
        <f t="shared" si="80"/>
        <v>1</v>
      </c>
      <c r="AE878">
        <f t="shared" ca="1" si="81"/>
        <v>59</v>
      </c>
      <c r="AF878" t="str">
        <f t="shared" ca="1" si="82"/>
        <v>18-64</v>
      </c>
      <c r="AG878" s="3">
        <f t="shared" si="83"/>
        <v>5.1907851052631573</v>
      </c>
      <c r="AH878" t="str">
        <f>_xlfn.IFNA(VLOOKUP(Sales_Transactions[[#This Row],[Order ID]],Returned_Items[#All],2,FALSE),"Not Returned")</f>
        <v>Returned</v>
      </c>
    </row>
    <row r="879" spans="1:34" x14ac:dyDescent="0.25">
      <c r="A879">
        <v>53190</v>
      </c>
      <c r="C879" t="s">
        <v>1178</v>
      </c>
      <c r="D879" s="2" t="str">
        <f>TEXT(MID(Sales_Transactions[[#This Row],[Order Date]],2,5),"d/m/yyy")</f>
        <v>24/9/2009</v>
      </c>
      <c r="E879" s="2" t="str">
        <f>TEXT(MID(Sales_Transactions[[#This Row],[Order Date]],2,5),"d")</f>
        <v>24</v>
      </c>
      <c r="F879" s="2" t="str">
        <f>TEXT(MID(Sales_Transactions[[#This Row],[Order Date]],2,5),"m")</f>
        <v>9</v>
      </c>
      <c r="G879" s="2" t="str">
        <f>TEXT(MID(Sales_Transactions[[#This Row],[Order Date]],2,5),"yyy")</f>
        <v>2009</v>
      </c>
      <c r="H879" s="2" t="str">
        <f>TEXT(MID(Sales_Transactions[[#This Row],[Order Date]],2,5),"yyy/m")</f>
        <v>2009/9</v>
      </c>
      <c r="I879" t="s">
        <v>78</v>
      </c>
      <c r="J879">
        <f t="shared" si="78"/>
        <v>3</v>
      </c>
      <c r="K879" s="2">
        <v>10</v>
      </c>
      <c r="L879" s="3">
        <v>268.18</v>
      </c>
      <c r="M879" s="4">
        <v>0.06</v>
      </c>
      <c r="N879" s="5" t="s">
        <v>23</v>
      </c>
      <c r="O879" s="3">
        <v>74.64</v>
      </c>
      <c r="P879" s="3">
        <v>28.53</v>
      </c>
      <c r="Q879" s="3">
        <v>1.49</v>
      </c>
      <c r="R879" s="5" t="s">
        <v>202</v>
      </c>
      <c r="S879" s="5" t="s">
        <v>832</v>
      </c>
      <c r="T879" s="5" t="str">
        <f t="shared" si="79"/>
        <v>Michelle Arnett</v>
      </c>
      <c r="U879" t="s">
        <v>153</v>
      </c>
      <c r="V879" s="5" t="s">
        <v>74</v>
      </c>
      <c r="W879" s="5" t="s">
        <v>28</v>
      </c>
      <c r="X879" s="5" t="s">
        <v>41</v>
      </c>
      <c r="Y879" s="5" t="s">
        <v>622</v>
      </c>
      <c r="Z879" s="5" t="s">
        <v>43</v>
      </c>
      <c r="AA879" s="4">
        <v>0.38</v>
      </c>
      <c r="AB879" s="1">
        <v>40083</v>
      </c>
      <c r="AC879" s="1">
        <v>23657</v>
      </c>
      <c r="AD879">
        <f t="shared" si="80"/>
        <v>3</v>
      </c>
      <c r="AE879">
        <f t="shared" ca="1" si="81"/>
        <v>59</v>
      </c>
      <c r="AF879" t="str">
        <f t="shared" ca="1" si="82"/>
        <v>18-64</v>
      </c>
      <c r="AG879" s="3">
        <f t="shared" si="83"/>
        <v>3.0002882</v>
      </c>
      <c r="AH879" t="str">
        <f>_xlfn.IFNA(VLOOKUP(Sales_Transactions[[#This Row],[Order ID]],Returned_Items[#All],2,FALSE),"Not Returned")</f>
        <v>Not Returned</v>
      </c>
    </row>
    <row r="880" spans="1:34" x14ac:dyDescent="0.25">
      <c r="A880">
        <v>53190</v>
      </c>
      <c r="C880" t="s">
        <v>1178</v>
      </c>
      <c r="D880" s="2" t="str">
        <f>TEXT(MID(Sales_Transactions[[#This Row],[Order Date]],2,5),"d/m/yyy")</f>
        <v>24/9/2009</v>
      </c>
      <c r="E880" s="2" t="str">
        <f>TEXT(MID(Sales_Transactions[[#This Row],[Order Date]],2,5),"d")</f>
        <v>24</v>
      </c>
      <c r="F880" s="2" t="str">
        <f>TEXT(MID(Sales_Transactions[[#This Row],[Order Date]],2,5),"m")</f>
        <v>9</v>
      </c>
      <c r="G880" s="2" t="str">
        <f>TEXT(MID(Sales_Transactions[[#This Row],[Order Date]],2,5),"yyy")</f>
        <v>2009</v>
      </c>
      <c r="H880" s="2" t="str">
        <f>TEXT(MID(Sales_Transactions[[#This Row],[Order Date]],2,5),"yyy/m")</f>
        <v>2009/9</v>
      </c>
      <c r="I880" t="s">
        <v>78</v>
      </c>
      <c r="J880">
        <f t="shared" si="78"/>
        <v>3</v>
      </c>
      <c r="K880" s="2">
        <v>9</v>
      </c>
      <c r="L880" s="3">
        <v>477.05399999999997</v>
      </c>
      <c r="M880" s="4">
        <v>0.1</v>
      </c>
      <c r="N880" s="5" t="s">
        <v>23</v>
      </c>
      <c r="O880" s="3">
        <v>-170.53</v>
      </c>
      <c r="P880" s="3">
        <v>65.989999999999995</v>
      </c>
      <c r="Q880" s="3">
        <v>3.99</v>
      </c>
      <c r="R880" s="5" t="s">
        <v>202</v>
      </c>
      <c r="S880" s="5" t="s">
        <v>832</v>
      </c>
      <c r="T880" s="5" t="str">
        <f t="shared" si="79"/>
        <v>Michelle Arnett</v>
      </c>
      <c r="U880" t="s">
        <v>153</v>
      </c>
      <c r="V880" s="5" t="s">
        <v>74</v>
      </c>
      <c r="W880" s="5" t="s">
        <v>48</v>
      </c>
      <c r="X880" s="5" t="s">
        <v>49</v>
      </c>
      <c r="Y880" s="5" t="s">
        <v>978</v>
      </c>
      <c r="Z880" s="5" t="s">
        <v>43</v>
      </c>
      <c r="AA880" s="4">
        <v>0.59</v>
      </c>
      <c r="AB880" s="1">
        <v>40081</v>
      </c>
      <c r="AC880" s="1">
        <v>23415</v>
      </c>
      <c r="AD880">
        <f t="shared" si="80"/>
        <v>1</v>
      </c>
      <c r="AE880">
        <f t="shared" ca="1" si="81"/>
        <v>60</v>
      </c>
      <c r="AF880" t="str">
        <f t="shared" ca="1" si="82"/>
        <v>18-64</v>
      </c>
      <c r="AG880" s="3">
        <f t="shared" si="83"/>
        <v>7.7682233333333324</v>
      </c>
      <c r="AH880" t="str">
        <f>_xlfn.IFNA(VLOOKUP(Sales_Transactions[[#This Row],[Order ID]],Returned_Items[#All],2,FALSE),"Not Returned")</f>
        <v>Not Returned</v>
      </c>
    </row>
    <row r="881" spans="1:34" x14ac:dyDescent="0.25">
      <c r="A881">
        <v>53536</v>
      </c>
      <c r="C881" t="s">
        <v>1058</v>
      </c>
      <c r="D881" s="2" t="str">
        <f>TEXT(MID(Sales_Transactions[[#This Row],[Order Date]],2,5),"d/m/yyy")</f>
        <v>30/10/2012</v>
      </c>
      <c r="E881" s="2" t="str">
        <f>TEXT(MID(Sales_Transactions[[#This Row],[Order Date]],2,5),"d")</f>
        <v>30</v>
      </c>
      <c r="F881" s="2" t="str">
        <f>TEXT(MID(Sales_Transactions[[#This Row],[Order Date]],2,5),"m")</f>
        <v>10</v>
      </c>
      <c r="G881" s="2" t="str">
        <f>TEXT(MID(Sales_Transactions[[#This Row],[Order Date]],2,5),"yyy")</f>
        <v>2012</v>
      </c>
      <c r="H881" s="2" t="str">
        <f>TEXT(MID(Sales_Transactions[[#This Row],[Order Date]],2,5),"yyy/m")</f>
        <v>2012/10</v>
      </c>
      <c r="I881" t="s">
        <v>33</v>
      </c>
      <c r="J881">
        <f t="shared" si="78"/>
        <v>4</v>
      </c>
      <c r="K881" s="2">
        <v>35</v>
      </c>
      <c r="L881" s="3">
        <v>738.69</v>
      </c>
      <c r="M881" s="4">
        <v>0.1</v>
      </c>
      <c r="N881" s="5" t="s">
        <v>23</v>
      </c>
      <c r="O881" s="3">
        <v>109.16</v>
      </c>
      <c r="P881" s="3">
        <v>22.98</v>
      </c>
      <c r="Q881" s="3">
        <v>7.58</v>
      </c>
      <c r="R881" s="5" t="s">
        <v>1208</v>
      </c>
      <c r="S881" s="5" t="s">
        <v>1209</v>
      </c>
      <c r="T881" s="5" t="str">
        <f t="shared" si="79"/>
        <v>Sanjit Chand</v>
      </c>
      <c r="U881" t="s">
        <v>153</v>
      </c>
      <c r="V881" s="5" t="s">
        <v>74</v>
      </c>
      <c r="W881" s="5" t="s">
        <v>57</v>
      </c>
      <c r="X881" s="5" t="s">
        <v>58</v>
      </c>
      <c r="Y881" s="5" t="s">
        <v>1356</v>
      </c>
      <c r="Z881" s="5" t="s">
        <v>43</v>
      </c>
      <c r="AA881" s="4">
        <v>0.51</v>
      </c>
      <c r="AB881" s="1">
        <v>41214</v>
      </c>
      <c r="AC881" s="1">
        <v>23653</v>
      </c>
      <c r="AD881">
        <f t="shared" si="80"/>
        <v>2</v>
      </c>
      <c r="AE881">
        <f t="shared" ca="1" si="81"/>
        <v>59</v>
      </c>
      <c r="AF881" t="str">
        <f t="shared" ca="1" si="82"/>
        <v>18-64</v>
      </c>
      <c r="AG881" s="3">
        <f t="shared" si="83"/>
        <v>0.87248628571428566</v>
      </c>
      <c r="AH881" t="str">
        <f>_xlfn.IFNA(VLOOKUP(Sales_Transactions[[#This Row],[Order ID]],Returned_Items[#All],2,FALSE),"Not Returned")</f>
        <v>Returned</v>
      </c>
    </row>
    <row r="882" spans="1:34" x14ac:dyDescent="0.25">
      <c r="A882">
        <v>53536</v>
      </c>
      <c r="C882" t="s">
        <v>1058</v>
      </c>
      <c r="D882" s="2" t="str">
        <f>TEXT(MID(Sales_Transactions[[#This Row],[Order Date]],2,5),"d/m/yyy")</f>
        <v>30/10/2012</v>
      </c>
      <c r="E882" s="2" t="str">
        <f>TEXT(MID(Sales_Transactions[[#This Row],[Order Date]],2,5),"d")</f>
        <v>30</v>
      </c>
      <c r="F882" s="2" t="str">
        <f>TEXT(MID(Sales_Transactions[[#This Row],[Order Date]],2,5),"m")</f>
        <v>10</v>
      </c>
      <c r="G882" s="2" t="str">
        <f>TEXT(MID(Sales_Transactions[[#This Row],[Order Date]],2,5),"yyy")</f>
        <v>2012</v>
      </c>
      <c r="H882" s="2" t="str">
        <f>TEXT(MID(Sales_Transactions[[#This Row],[Order Date]],2,5),"yyy/m")</f>
        <v>2012/10</v>
      </c>
      <c r="I882" t="s">
        <v>33</v>
      </c>
      <c r="J882">
        <f t="shared" si="78"/>
        <v>4</v>
      </c>
      <c r="K882" s="2">
        <v>5</v>
      </c>
      <c r="L882" s="3">
        <v>1015.4</v>
      </c>
      <c r="M882" s="4">
        <v>0</v>
      </c>
      <c r="N882" s="5" t="s">
        <v>34</v>
      </c>
      <c r="O882" s="3">
        <v>-234.59</v>
      </c>
      <c r="P882" s="3">
        <v>179.29</v>
      </c>
      <c r="Q882" s="3">
        <v>56.2</v>
      </c>
      <c r="R882" s="5" t="s">
        <v>1208</v>
      </c>
      <c r="S882" s="5" t="s">
        <v>1209</v>
      </c>
      <c r="T882" s="5" t="str">
        <f t="shared" si="79"/>
        <v>Sanjit Chand</v>
      </c>
      <c r="U882" t="s">
        <v>153</v>
      </c>
      <c r="V882" s="5" t="s">
        <v>74</v>
      </c>
      <c r="W882" s="5" t="s">
        <v>57</v>
      </c>
      <c r="X882" s="5" t="s">
        <v>107</v>
      </c>
      <c r="Y882" s="5" t="s">
        <v>1357</v>
      </c>
      <c r="Z882" s="5" t="s">
        <v>106</v>
      </c>
      <c r="AA882" s="4">
        <v>0.71</v>
      </c>
      <c r="AB882" s="1">
        <v>41214</v>
      </c>
      <c r="AC882" s="1">
        <v>23243</v>
      </c>
      <c r="AD882">
        <f t="shared" si="80"/>
        <v>2</v>
      </c>
      <c r="AE882">
        <f t="shared" ca="1" si="81"/>
        <v>60</v>
      </c>
      <c r="AF882" t="str">
        <f t="shared" ca="1" si="82"/>
        <v>18-64</v>
      </c>
      <c r="AG882" s="3">
        <f t="shared" si="83"/>
        <v>47.097999999999999</v>
      </c>
      <c r="AH882" t="str">
        <f>_xlfn.IFNA(VLOOKUP(Sales_Transactions[[#This Row],[Order ID]],Returned_Items[#All],2,FALSE),"Not Returned")</f>
        <v>Returned</v>
      </c>
    </row>
    <row r="883" spans="1:34" x14ac:dyDescent="0.25">
      <c r="A883">
        <v>53572</v>
      </c>
      <c r="C883" t="s">
        <v>634</v>
      </c>
      <c r="D883" s="2" t="str">
        <f>TEXT(MID(Sales_Transactions[[#This Row],[Order Date]],2,5),"d/m/yyy")</f>
        <v>7/5/2010</v>
      </c>
      <c r="E883" s="2" t="str">
        <f>TEXT(MID(Sales_Transactions[[#This Row],[Order Date]],2,5),"d")</f>
        <v>7</v>
      </c>
      <c r="F883" s="2" t="str">
        <f>TEXT(MID(Sales_Transactions[[#This Row],[Order Date]],2,5),"m")</f>
        <v>5</v>
      </c>
      <c r="G883" s="2" t="str">
        <f>TEXT(MID(Sales_Transactions[[#This Row],[Order Date]],2,5),"yyy")</f>
        <v>2010</v>
      </c>
      <c r="H883" s="2" t="str">
        <f>TEXT(MID(Sales_Transactions[[#This Row],[Order Date]],2,5),"yyy/m")</f>
        <v>2010/5</v>
      </c>
      <c r="I883" t="s">
        <v>78</v>
      </c>
      <c r="J883">
        <f t="shared" si="78"/>
        <v>3</v>
      </c>
      <c r="K883" s="2">
        <v>17</v>
      </c>
      <c r="L883" s="3">
        <v>184.09</v>
      </c>
      <c r="M883" s="4">
        <v>7.0000000000000007E-2</v>
      </c>
      <c r="N883" s="5" t="s">
        <v>23</v>
      </c>
      <c r="O883" s="3">
        <v>4.79</v>
      </c>
      <c r="P883" s="3">
        <v>11.09</v>
      </c>
      <c r="Q883" s="3">
        <v>5.25</v>
      </c>
      <c r="R883" s="5" t="s">
        <v>1264</v>
      </c>
      <c r="S883" s="5" t="s">
        <v>1265</v>
      </c>
      <c r="T883" s="5" t="str">
        <f t="shared" si="79"/>
        <v>Marina Lichtenstein</v>
      </c>
      <c r="U883" t="s">
        <v>153</v>
      </c>
      <c r="V883" s="5" t="s">
        <v>47</v>
      </c>
      <c r="W883" s="5" t="s">
        <v>28</v>
      </c>
      <c r="X883" s="5" t="s">
        <v>98</v>
      </c>
      <c r="Y883" s="5" t="s">
        <v>1358</v>
      </c>
      <c r="Z883" s="5" t="s">
        <v>43</v>
      </c>
      <c r="AA883" s="4">
        <v>0.36</v>
      </c>
      <c r="AB883" s="1">
        <v>40306</v>
      </c>
      <c r="AC883" s="1">
        <v>23216</v>
      </c>
      <c r="AD883">
        <f t="shared" si="80"/>
        <v>1</v>
      </c>
      <c r="AE883">
        <f t="shared" ca="1" si="81"/>
        <v>61</v>
      </c>
      <c r="AF883" t="str">
        <f t="shared" ca="1" si="82"/>
        <v>18-64</v>
      </c>
      <c r="AG883" s="3">
        <f t="shared" si="83"/>
        <v>0.96071982352941176</v>
      </c>
      <c r="AH883" t="str">
        <f>_xlfn.IFNA(VLOOKUP(Sales_Transactions[[#This Row],[Order ID]],Returned_Items[#All],2,FALSE),"Not Returned")</f>
        <v>Not Returned</v>
      </c>
    </row>
    <row r="884" spans="1:34" x14ac:dyDescent="0.25">
      <c r="A884">
        <v>53825</v>
      </c>
      <c r="C884" t="s">
        <v>1359</v>
      </c>
      <c r="D884" s="2" t="str">
        <f>TEXT(MID(Sales_Transactions[[#This Row],[Order Date]],2,5),"d/m/yyy")</f>
        <v>9/4/2011</v>
      </c>
      <c r="E884" s="2" t="str">
        <f>TEXT(MID(Sales_Transactions[[#This Row],[Order Date]],2,5),"d")</f>
        <v>9</v>
      </c>
      <c r="F884" s="2" t="str">
        <f>TEXT(MID(Sales_Transactions[[#This Row],[Order Date]],2,5),"m")</f>
        <v>4</v>
      </c>
      <c r="G884" s="2" t="str">
        <f>TEXT(MID(Sales_Transactions[[#This Row],[Order Date]],2,5),"yyy")</f>
        <v>2011</v>
      </c>
      <c r="H884" s="2" t="str">
        <f>TEXT(MID(Sales_Transactions[[#This Row],[Order Date]],2,5),"yyy/m")</f>
        <v>2011/4</v>
      </c>
      <c r="I884" t="s">
        <v>22</v>
      </c>
      <c r="J884">
        <f t="shared" si="78"/>
        <v>2</v>
      </c>
      <c r="K884" s="2">
        <v>36</v>
      </c>
      <c r="L884" s="3">
        <v>1646.05</v>
      </c>
      <c r="M884" s="4">
        <v>0.08</v>
      </c>
      <c r="N884" s="5" t="s">
        <v>23</v>
      </c>
      <c r="O884" s="3">
        <v>649.79999999999995</v>
      </c>
      <c r="P884" s="3">
        <v>48.04</v>
      </c>
      <c r="Q884" s="3">
        <v>7.23</v>
      </c>
      <c r="R884" s="5" t="s">
        <v>211</v>
      </c>
      <c r="S884" s="5" t="s">
        <v>929</v>
      </c>
      <c r="T884" s="5" t="str">
        <f t="shared" si="79"/>
        <v>Joy Smith</v>
      </c>
      <c r="U884" t="s">
        <v>153</v>
      </c>
      <c r="V884" s="5" t="s">
        <v>37</v>
      </c>
      <c r="W884" s="5" t="s">
        <v>28</v>
      </c>
      <c r="X884" s="5" t="s">
        <v>75</v>
      </c>
      <c r="Y884" s="5" t="s">
        <v>882</v>
      </c>
      <c r="Z884" s="5" t="s">
        <v>43</v>
      </c>
      <c r="AA884" s="4">
        <v>0.37</v>
      </c>
      <c r="AB884" s="1">
        <v>40644</v>
      </c>
      <c r="AC884" s="1">
        <v>23082</v>
      </c>
      <c r="AD884">
        <f t="shared" si="80"/>
        <v>2</v>
      </c>
      <c r="AE884">
        <f t="shared" ca="1" si="81"/>
        <v>61</v>
      </c>
      <c r="AF884" t="str">
        <f t="shared" ca="1" si="82"/>
        <v>18-64</v>
      </c>
      <c r="AG884" s="3">
        <f t="shared" si="83"/>
        <v>1.534210222222222</v>
      </c>
      <c r="AH884" t="str">
        <f>_xlfn.IFNA(VLOOKUP(Sales_Transactions[[#This Row],[Order ID]],Returned_Items[#All],2,FALSE),"Not Returned")</f>
        <v>Not Returned</v>
      </c>
    </row>
    <row r="885" spans="1:34" x14ac:dyDescent="0.25">
      <c r="A885">
        <v>53863</v>
      </c>
      <c r="C885" t="s">
        <v>1360</v>
      </c>
      <c r="D885" s="2" t="str">
        <f>TEXT(MID(Sales_Transactions[[#This Row],[Order Date]],2,5),"d/m/yyy")</f>
        <v>3/6/2010</v>
      </c>
      <c r="E885" s="2" t="str">
        <f>TEXT(MID(Sales_Transactions[[#This Row],[Order Date]],2,5),"d")</f>
        <v>3</v>
      </c>
      <c r="F885" s="2" t="str">
        <f>TEXT(MID(Sales_Transactions[[#This Row],[Order Date]],2,5),"m")</f>
        <v>6</v>
      </c>
      <c r="G885" s="2" t="str">
        <f>TEXT(MID(Sales_Transactions[[#This Row],[Order Date]],2,5),"yyy")</f>
        <v>2010</v>
      </c>
      <c r="H885" s="2" t="str">
        <f>TEXT(MID(Sales_Transactions[[#This Row],[Order Date]],2,5),"yyy/m")</f>
        <v>2010/6</v>
      </c>
      <c r="I885" t="s">
        <v>33</v>
      </c>
      <c r="J885">
        <f t="shared" si="78"/>
        <v>4</v>
      </c>
      <c r="K885" s="2">
        <v>46</v>
      </c>
      <c r="L885" s="3">
        <v>7807.45</v>
      </c>
      <c r="M885" s="4">
        <v>0.02</v>
      </c>
      <c r="N885" s="5" t="s">
        <v>67</v>
      </c>
      <c r="O885" s="3">
        <v>1660.15</v>
      </c>
      <c r="P885" s="3">
        <v>161.55000000000001</v>
      </c>
      <c r="Q885" s="3">
        <v>19.989999999999998</v>
      </c>
      <c r="R885" s="5" t="s">
        <v>1225</v>
      </c>
      <c r="S885" s="5" t="s">
        <v>1343</v>
      </c>
      <c r="T885" s="5" t="str">
        <f t="shared" si="79"/>
        <v>Christina DeMoss</v>
      </c>
      <c r="U885" t="s">
        <v>153</v>
      </c>
      <c r="V885" s="5" t="s">
        <v>74</v>
      </c>
      <c r="W885" s="5" t="s">
        <v>28</v>
      </c>
      <c r="X885" s="5" t="s">
        <v>29</v>
      </c>
      <c r="Y885" s="5" t="s">
        <v>1164</v>
      </c>
      <c r="Z885" s="5" t="s">
        <v>43</v>
      </c>
      <c r="AA885" s="4">
        <v>0.66</v>
      </c>
      <c r="AB885" s="1">
        <v>40335</v>
      </c>
      <c r="AC885" s="1">
        <v>23237</v>
      </c>
      <c r="AD885">
        <f t="shared" si="80"/>
        <v>3</v>
      </c>
      <c r="AE885">
        <f t="shared" ca="1" si="81"/>
        <v>60</v>
      </c>
      <c r="AF885" t="str">
        <f t="shared" ca="1" si="82"/>
        <v>18-64</v>
      </c>
      <c r="AG885" s="3">
        <f t="shared" si="83"/>
        <v>3.9458193478260877</v>
      </c>
      <c r="AH885" t="str">
        <f>_xlfn.IFNA(VLOOKUP(Sales_Transactions[[#This Row],[Order ID]],Returned_Items[#All],2,FALSE),"Not Returned")</f>
        <v>Not Returned</v>
      </c>
    </row>
    <row r="886" spans="1:34" x14ac:dyDescent="0.25">
      <c r="A886">
        <v>54119</v>
      </c>
      <c r="C886" t="s">
        <v>1361</v>
      </c>
      <c r="D886" s="2" t="str">
        <f>TEXT(MID(Sales_Transactions[[#This Row],[Order Date]],2,5),"d/m/yyy")</f>
        <v>22/5/2010</v>
      </c>
      <c r="E886" s="2" t="str">
        <f>TEXT(MID(Sales_Transactions[[#This Row],[Order Date]],2,5),"d")</f>
        <v>22</v>
      </c>
      <c r="F886" s="2" t="str">
        <f>TEXT(MID(Sales_Transactions[[#This Row],[Order Date]],2,5),"m")</f>
        <v>5</v>
      </c>
      <c r="G886" s="2" t="str">
        <f>TEXT(MID(Sales_Transactions[[#This Row],[Order Date]],2,5),"yyy")</f>
        <v>2010</v>
      </c>
      <c r="H886" s="2" t="str">
        <f>TEXT(MID(Sales_Transactions[[#This Row],[Order Date]],2,5),"yyy/m")</f>
        <v>2010/5</v>
      </c>
      <c r="I886" t="s">
        <v>78</v>
      </c>
      <c r="J886">
        <f t="shared" si="78"/>
        <v>3</v>
      </c>
      <c r="K886" s="2">
        <v>45</v>
      </c>
      <c r="L886" s="3">
        <v>261</v>
      </c>
      <c r="M886" s="4">
        <v>0.04</v>
      </c>
      <c r="N886" s="5" t="s">
        <v>67</v>
      </c>
      <c r="O886" s="3">
        <v>-43.45</v>
      </c>
      <c r="P886" s="3">
        <v>5.81</v>
      </c>
      <c r="Q886" s="3">
        <v>3.37</v>
      </c>
      <c r="R886" s="5" t="s">
        <v>68</v>
      </c>
      <c r="S886" s="5" t="s">
        <v>69</v>
      </c>
      <c r="T886" s="5" t="str">
        <f t="shared" si="79"/>
        <v>Monica Federle</v>
      </c>
      <c r="U886" t="s">
        <v>153</v>
      </c>
      <c r="V886" s="5" t="s">
        <v>47</v>
      </c>
      <c r="W886" s="5" t="s">
        <v>28</v>
      </c>
      <c r="X886" s="5" t="s">
        <v>82</v>
      </c>
      <c r="Y886" s="5" t="s">
        <v>1362</v>
      </c>
      <c r="Z886" s="5" t="s">
        <v>84</v>
      </c>
      <c r="AA886" s="4">
        <v>0.54</v>
      </c>
      <c r="AB886" s="1">
        <v>40321</v>
      </c>
      <c r="AC886" s="1">
        <v>23127</v>
      </c>
      <c r="AD886">
        <f t="shared" si="80"/>
        <v>1</v>
      </c>
      <c r="AE886">
        <f t="shared" ca="1" si="81"/>
        <v>61</v>
      </c>
      <c r="AF886" t="str">
        <f t="shared" ca="1" si="82"/>
        <v>18-64</v>
      </c>
      <c r="AG886" s="3">
        <f t="shared" si="83"/>
        <v>0.20394835555555554</v>
      </c>
      <c r="AH886" t="str">
        <f>_xlfn.IFNA(VLOOKUP(Sales_Transactions[[#This Row],[Order ID]],Returned_Items[#All],2,FALSE),"Not Returned")</f>
        <v>Returned</v>
      </c>
    </row>
    <row r="887" spans="1:34" x14ac:dyDescent="0.25">
      <c r="A887">
        <v>54119</v>
      </c>
      <c r="C887" t="s">
        <v>1361</v>
      </c>
      <c r="D887" s="2" t="str">
        <f>TEXT(MID(Sales_Transactions[[#This Row],[Order Date]],2,5),"d/m/yyy")</f>
        <v>22/5/2010</v>
      </c>
      <c r="E887" s="2" t="str">
        <f>TEXT(MID(Sales_Transactions[[#This Row],[Order Date]],2,5),"d")</f>
        <v>22</v>
      </c>
      <c r="F887" s="2" t="str">
        <f>TEXT(MID(Sales_Transactions[[#This Row],[Order Date]],2,5),"m")</f>
        <v>5</v>
      </c>
      <c r="G887" s="2" t="str">
        <f>TEXT(MID(Sales_Transactions[[#This Row],[Order Date]],2,5),"yyy")</f>
        <v>2010</v>
      </c>
      <c r="H887" s="2" t="str">
        <f>TEXT(MID(Sales_Transactions[[#This Row],[Order Date]],2,5),"yyy/m")</f>
        <v>2010/5</v>
      </c>
      <c r="I887" t="s">
        <v>78</v>
      </c>
      <c r="J887">
        <f t="shared" si="78"/>
        <v>3</v>
      </c>
      <c r="K887" s="2">
        <v>4</v>
      </c>
      <c r="L887" s="3">
        <v>127.56</v>
      </c>
      <c r="M887" s="4">
        <v>0.05</v>
      </c>
      <c r="N887" s="5" t="s">
        <v>23</v>
      </c>
      <c r="O887" s="3">
        <v>-41.75</v>
      </c>
      <c r="P887" s="3">
        <v>29.74</v>
      </c>
      <c r="Q887" s="3">
        <v>6.64</v>
      </c>
      <c r="R887" s="5" t="s">
        <v>68</v>
      </c>
      <c r="S887" s="5" t="s">
        <v>69</v>
      </c>
      <c r="T887" s="5" t="str">
        <f t="shared" si="79"/>
        <v>Monica Federle</v>
      </c>
      <c r="U887" t="s">
        <v>153</v>
      </c>
      <c r="V887" s="5" t="s">
        <v>47</v>
      </c>
      <c r="W887" s="5" t="s">
        <v>28</v>
      </c>
      <c r="X887" s="5" t="s">
        <v>29</v>
      </c>
      <c r="Y887" s="5" t="s">
        <v>616</v>
      </c>
      <c r="Z887" s="5" t="s">
        <v>43</v>
      </c>
      <c r="AA887" s="4">
        <v>0.7</v>
      </c>
      <c r="AB887" s="1">
        <v>40323</v>
      </c>
      <c r="AC887" s="1">
        <v>23279</v>
      </c>
      <c r="AD887">
        <f t="shared" si="80"/>
        <v>3</v>
      </c>
      <c r="AE887">
        <f t="shared" ca="1" si="81"/>
        <v>60</v>
      </c>
      <c r="AF887" t="str">
        <f t="shared" ca="1" si="82"/>
        <v>18-64</v>
      </c>
      <c r="AG887" s="3">
        <f t="shared" si="83"/>
        <v>9.0912825000000002</v>
      </c>
      <c r="AH887" t="str">
        <f>_xlfn.IFNA(VLOOKUP(Sales_Transactions[[#This Row],[Order ID]],Returned_Items[#All],2,FALSE),"Not Returned")</f>
        <v>Returned</v>
      </c>
    </row>
    <row r="888" spans="1:34" x14ac:dyDescent="0.25">
      <c r="A888">
        <v>56224</v>
      </c>
      <c r="C888" t="s">
        <v>905</v>
      </c>
      <c r="D888" s="2" t="str">
        <f>TEXT(MID(Sales_Transactions[[#This Row],[Order Date]],2,5),"d/m/yyy")</f>
        <v>25/10/2012</v>
      </c>
      <c r="E888" s="2" t="str">
        <f>TEXT(MID(Sales_Transactions[[#This Row],[Order Date]],2,5),"d")</f>
        <v>25</v>
      </c>
      <c r="F888" s="2" t="str">
        <f>TEXT(MID(Sales_Transactions[[#This Row],[Order Date]],2,5),"m")</f>
        <v>10</v>
      </c>
      <c r="G888" s="2" t="str">
        <f>TEXT(MID(Sales_Transactions[[#This Row],[Order Date]],2,5),"yyy")</f>
        <v>2012</v>
      </c>
      <c r="H888" s="2" t="str">
        <f>TEXT(MID(Sales_Transactions[[#This Row],[Order Date]],2,5),"yyy/m")</f>
        <v>2012/10</v>
      </c>
      <c r="I888" t="s">
        <v>78</v>
      </c>
      <c r="J888">
        <f t="shared" si="78"/>
        <v>3</v>
      </c>
      <c r="K888" s="2">
        <v>35</v>
      </c>
      <c r="L888" s="3">
        <v>144.06</v>
      </c>
      <c r="M888" s="4">
        <v>0.01</v>
      </c>
      <c r="N888" s="5" t="s">
        <v>23</v>
      </c>
      <c r="O888" s="3">
        <v>-117.27</v>
      </c>
      <c r="P888" s="3">
        <v>3.81</v>
      </c>
      <c r="Q888" s="3">
        <v>5.44</v>
      </c>
      <c r="R888" s="5" t="s">
        <v>202</v>
      </c>
      <c r="S888" s="5" t="s">
        <v>832</v>
      </c>
      <c r="T888" s="5" t="str">
        <f t="shared" si="79"/>
        <v>Michelle Arnett</v>
      </c>
      <c r="U888" t="s">
        <v>153</v>
      </c>
      <c r="V888" s="5" t="s">
        <v>74</v>
      </c>
      <c r="W888" s="5" t="s">
        <v>28</v>
      </c>
      <c r="X888" s="5" t="s">
        <v>41</v>
      </c>
      <c r="Y888" s="5" t="s">
        <v>927</v>
      </c>
      <c r="Z888" s="5" t="s">
        <v>43</v>
      </c>
      <c r="AA888" s="4">
        <v>0.36</v>
      </c>
      <c r="AB888" s="1">
        <v>41209</v>
      </c>
      <c r="AC888" s="1">
        <v>22666</v>
      </c>
      <c r="AD888">
        <f t="shared" si="80"/>
        <v>2</v>
      </c>
      <c r="AE888">
        <f t="shared" ca="1" si="81"/>
        <v>62</v>
      </c>
      <c r="AF888" t="str">
        <f t="shared" ca="1" si="82"/>
        <v>18-64</v>
      </c>
      <c r="AG888" s="3">
        <f t="shared" si="83"/>
        <v>0.26427482857142859</v>
      </c>
      <c r="AH888" t="str">
        <f>_xlfn.IFNA(VLOOKUP(Sales_Transactions[[#This Row],[Order ID]],Returned_Items[#All],2,FALSE),"Not Returned")</f>
        <v>Not Returned</v>
      </c>
    </row>
    <row r="889" spans="1:34" x14ac:dyDescent="0.25">
      <c r="A889">
        <v>56224</v>
      </c>
      <c r="C889" t="s">
        <v>905</v>
      </c>
      <c r="D889" s="2" t="str">
        <f>TEXT(MID(Sales_Transactions[[#This Row],[Order Date]],2,5),"d/m/yyy")</f>
        <v>25/10/2012</v>
      </c>
      <c r="E889" s="2" t="str">
        <f>TEXT(MID(Sales_Transactions[[#This Row],[Order Date]],2,5),"d")</f>
        <v>25</v>
      </c>
      <c r="F889" s="2" t="str">
        <f>TEXT(MID(Sales_Transactions[[#This Row],[Order Date]],2,5),"m")</f>
        <v>10</v>
      </c>
      <c r="G889" s="2" t="str">
        <f>TEXT(MID(Sales_Transactions[[#This Row],[Order Date]],2,5),"yyy")</f>
        <v>2012</v>
      </c>
      <c r="H889" s="2" t="str">
        <f>TEXT(MID(Sales_Transactions[[#This Row],[Order Date]],2,5),"yyy/m")</f>
        <v>2012/10</v>
      </c>
      <c r="I889" t="s">
        <v>78</v>
      </c>
      <c r="J889">
        <f t="shared" si="78"/>
        <v>3</v>
      </c>
      <c r="K889" s="2">
        <v>32</v>
      </c>
      <c r="L889" s="3">
        <v>3205.24</v>
      </c>
      <c r="M889" s="4">
        <v>0.01</v>
      </c>
      <c r="N889" s="5" t="s">
        <v>34</v>
      </c>
      <c r="O889" s="3">
        <v>-1115.99</v>
      </c>
      <c r="P889" s="3">
        <v>95.95</v>
      </c>
      <c r="Q889" s="3">
        <v>74.349999999999994</v>
      </c>
      <c r="R889" s="5" t="s">
        <v>202</v>
      </c>
      <c r="S889" s="5" t="s">
        <v>832</v>
      </c>
      <c r="T889" s="5" t="str">
        <f t="shared" si="79"/>
        <v>Michelle Arnett</v>
      </c>
      <c r="U889" t="s">
        <v>153</v>
      </c>
      <c r="V889" s="5" t="s">
        <v>74</v>
      </c>
      <c r="W889" s="5" t="s">
        <v>57</v>
      </c>
      <c r="X889" s="5" t="s">
        <v>154</v>
      </c>
      <c r="Y889" s="5" t="s">
        <v>155</v>
      </c>
      <c r="Z889" s="5" t="s">
        <v>40</v>
      </c>
      <c r="AA889" s="4">
        <v>0.56999999999999995</v>
      </c>
      <c r="AB889" s="1">
        <v>41208</v>
      </c>
      <c r="AC889" s="1">
        <v>22741</v>
      </c>
      <c r="AD889">
        <f t="shared" si="80"/>
        <v>1</v>
      </c>
      <c r="AE889">
        <f t="shared" ca="1" si="81"/>
        <v>62</v>
      </c>
      <c r="AF889" t="str">
        <f t="shared" ca="1" si="82"/>
        <v>18-64</v>
      </c>
      <c r="AG889" s="3">
        <f t="shared" si="83"/>
        <v>5.3215751562499998</v>
      </c>
      <c r="AH889" t="str">
        <f>_xlfn.IFNA(VLOOKUP(Sales_Transactions[[#This Row],[Order ID]],Returned_Items[#All],2,FALSE),"Not Returned")</f>
        <v>Not Returned</v>
      </c>
    </row>
    <row r="890" spans="1:34" x14ac:dyDescent="0.25">
      <c r="A890">
        <v>56224</v>
      </c>
      <c r="C890" t="s">
        <v>905</v>
      </c>
      <c r="D890" s="2" t="str">
        <f>TEXT(MID(Sales_Transactions[[#This Row],[Order Date]],2,5),"d/m/yyy")</f>
        <v>25/10/2012</v>
      </c>
      <c r="E890" s="2" t="str">
        <f>TEXT(MID(Sales_Transactions[[#This Row],[Order Date]],2,5),"d")</f>
        <v>25</v>
      </c>
      <c r="F890" s="2" t="str">
        <f>TEXT(MID(Sales_Transactions[[#This Row],[Order Date]],2,5),"m")</f>
        <v>10</v>
      </c>
      <c r="G890" s="2" t="str">
        <f>TEXT(MID(Sales_Transactions[[#This Row],[Order Date]],2,5),"yyy")</f>
        <v>2012</v>
      </c>
      <c r="H890" s="2" t="str">
        <f>TEXT(MID(Sales_Transactions[[#This Row],[Order Date]],2,5),"yyy/m")</f>
        <v>2012/10</v>
      </c>
      <c r="I890" t="s">
        <v>78</v>
      </c>
      <c r="J890">
        <f t="shared" si="78"/>
        <v>3</v>
      </c>
      <c r="K890" s="2">
        <v>46</v>
      </c>
      <c r="L890" s="3">
        <v>339.27</v>
      </c>
      <c r="M890" s="4">
        <v>0.1</v>
      </c>
      <c r="N890" s="5" t="s">
        <v>23</v>
      </c>
      <c r="O890" s="3">
        <v>48.59</v>
      </c>
      <c r="P890" s="3">
        <v>7.89</v>
      </c>
      <c r="Q890" s="3">
        <v>2.82</v>
      </c>
      <c r="R890" s="5" t="s">
        <v>202</v>
      </c>
      <c r="S890" s="5" t="s">
        <v>832</v>
      </c>
      <c r="T890" s="5" t="str">
        <f t="shared" si="79"/>
        <v>Michelle Arnett</v>
      </c>
      <c r="U890" t="s">
        <v>153</v>
      </c>
      <c r="V890" s="5" t="s">
        <v>74</v>
      </c>
      <c r="W890" s="5" t="s">
        <v>28</v>
      </c>
      <c r="X890" s="5" t="s">
        <v>82</v>
      </c>
      <c r="Y890" s="5" t="s">
        <v>1363</v>
      </c>
      <c r="Z890" s="5" t="s">
        <v>84</v>
      </c>
      <c r="AA890" s="4">
        <v>0.4</v>
      </c>
      <c r="AB890" s="1">
        <v>41207</v>
      </c>
      <c r="AC890" s="1">
        <v>23002</v>
      </c>
      <c r="AD890">
        <f t="shared" si="80"/>
        <v>0</v>
      </c>
      <c r="AE890">
        <f t="shared" ca="1" si="81"/>
        <v>61</v>
      </c>
      <c r="AF890" t="str">
        <f t="shared" ca="1" si="82"/>
        <v>18-64</v>
      </c>
      <c r="AG890" s="3">
        <f t="shared" si="83"/>
        <v>0.23265456521739128</v>
      </c>
      <c r="AH890" t="str">
        <f>_xlfn.IFNA(VLOOKUP(Sales_Transactions[[#This Row],[Order ID]],Returned_Items[#All],2,FALSE),"Not Returned")</f>
        <v>Not Returned</v>
      </c>
    </row>
    <row r="891" spans="1:34" x14ac:dyDescent="0.25">
      <c r="A891">
        <v>56224</v>
      </c>
      <c r="C891" t="s">
        <v>905</v>
      </c>
      <c r="D891" s="2" t="str">
        <f>TEXT(MID(Sales_Transactions[[#This Row],[Order Date]],2,5),"d/m/yyy")</f>
        <v>25/10/2012</v>
      </c>
      <c r="E891" s="2" t="str">
        <f>TEXT(MID(Sales_Transactions[[#This Row],[Order Date]],2,5),"d")</f>
        <v>25</v>
      </c>
      <c r="F891" s="2" t="str">
        <f>TEXT(MID(Sales_Transactions[[#This Row],[Order Date]],2,5),"m")</f>
        <v>10</v>
      </c>
      <c r="G891" s="2" t="str">
        <f>TEXT(MID(Sales_Transactions[[#This Row],[Order Date]],2,5),"yyy")</f>
        <v>2012</v>
      </c>
      <c r="H891" s="2" t="str">
        <f>TEXT(MID(Sales_Transactions[[#This Row],[Order Date]],2,5),"yyy/m")</f>
        <v>2012/10</v>
      </c>
      <c r="I891" t="s">
        <v>78</v>
      </c>
      <c r="J891">
        <f t="shared" si="78"/>
        <v>3</v>
      </c>
      <c r="K891" s="2">
        <v>9</v>
      </c>
      <c r="L891" s="3">
        <v>902.024</v>
      </c>
      <c r="M891" s="4">
        <v>0.04</v>
      </c>
      <c r="N891" s="5" t="s">
        <v>34</v>
      </c>
      <c r="O891" s="3">
        <v>-153.25</v>
      </c>
      <c r="P891" s="3">
        <v>124.49</v>
      </c>
      <c r="Q891" s="3">
        <v>51.94</v>
      </c>
      <c r="R891" s="5" t="s">
        <v>202</v>
      </c>
      <c r="S891" s="5" t="s">
        <v>832</v>
      </c>
      <c r="T891" s="5" t="str">
        <f t="shared" si="79"/>
        <v>Michelle Arnett</v>
      </c>
      <c r="U891" t="s">
        <v>153</v>
      </c>
      <c r="V891" s="5" t="s">
        <v>74</v>
      </c>
      <c r="W891" s="5" t="s">
        <v>57</v>
      </c>
      <c r="X891" s="5" t="s">
        <v>107</v>
      </c>
      <c r="Y891" s="5" t="s">
        <v>711</v>
      </c>
      <c r="Z891" s="5" t="s">
        <v>106</v>
      </c>
      <c r="AA891" s="4">
        <v>0.63</v>
      </c>
      <c r="AB891" s="1">
        <v>41208</v>
      </c>
      <c r="AC891" s="1">
        <v>22794</v>
      </c>
      <c r="AD891">
        <f t="shared" si="80"/>
        <v>1</v>
      </c>
      <c r="AE891">
        <f t="shared" ca="1" si="81"/>
        <v>62</v>
      </c>
      <c r="AF891" t="str">
        <f t="shared" ca="1" si="82"/>
        <v>18-64</v>
      </c>
      <c r="AG891" s="3">
        <f t="shared" si="83"/>
        <v>19.597800444444445</v>
      </c>
      <c r="AH891" t="str">
        <f>_xlfn.IFNA(VLOOKUP(Sales_Transactions[[#This Row],[Order ID]],Returned_Items[#All],2,FALSE),"Not Returned")</f>
        <v>Not Returned</v>
      </c>
    </row>
    <row r="892" spans="1:34" x14ac:dyDescent="0.25">
      <c r="A892">
        <v>56293</v>
      </c>
      <c r="C892" t="s">
        <v>1364</v>
      </c>
      <c r="D892" s="2" t="str">
        <f>TEXT(MID(Sales_Transactions[[#This Row],[Order Date]],2,5),"d/m/yyy")</f>
        <v>5/1/2010</v>
      </c>
      <c r="E892" s="2" t="str">
        <f>TEXT(MID(Sales_Transactions[[#This Row],[Order Date]],2,5),"d")</f>
        <v>5</v>
      </c>
      <c r="F892" s="2" t="str">
        <f>TEXT(MID(Sales_Transactions[[#This Row],[Order Date]],2,5),"m")</f>
        <v>1</v>
      </c>
      <c r="G892" s="2" t="str">
        <f>TEXT(MID(Sales_Transactions[[#This Row],[Order Date]],2,5),"yyy")</f>
        <v>2010</v>
      </c>
      <c r="H892" s="2" t="str">
        <f>TEXT(MID(Sales_Transactions[[#This Row],[Order Date]],2,5),"yyy/m")</f>
        <v>2010/1</v>
      </c>
      <c r="I892" t="s">
        <v>52</v>
      </c>
      <c r="J892">
        <f t="shared" si="78"/>
        <v>1</v>
      </c>
      <c r="K892" s="2">
        <v>34</v>
      </c>
      <c r="L892" s="3">
        <v>702.79</v>
      </c>
      <c r="M892" s="4">
        <v>0.04</v>
      </c>
      <c r="N892" s="5" t="s">
        <v>23</v>
      </c>
      <c r="O892" s="3">
        <v>-44.81</v>
      </c>
      <c r="P892" s="3">
        <v>19.989999999999998</v>
      </c>
      <c r="Q892" s="3">
        <v>11.17</v>
      </c>
      <c r="R892" s="5" t="s">
        <v>202</v>
      </c>
      <c r="S892" s="5" t="s">
        <v>832</v>
      </c>
      <c r="T892" s="5" t="str">
        <f t="shared" si="79"/>
        <v>Michelle Arnett</v>
      </c>
      <c r="U892" t="s">
        <v>153</v>
      </c>
      <c r="V892" s="5" t="s">
        <v>74</v>
      </c>
      <c r="W892" s="5" t="s">
        <v>57</v>
      </c>
      <c r="X892" s="5" t="s">
        <v>58</v>
      </c>
      <c r="Y892" s="5" t="s">
        <v>550</v>
      </c>
      <c r="Z892" s="5" t="s">
        <v>31</v>
      </c>
      <c r="AA892" s="4">
        <v>0.6</v>
      </c>
      <c r="AB892" s="1">
        <v>40183</v>
      </c>
      <c r="AC892" s="1">
        <v>22965</v>
      </c>
      <c r="AD892">
        <f t="shared" si="80"/>
        <v>0</v>
      </c>
      <c r="AE892">
        <f t="shared" ca="1" si="81"/>
        <v>61</v>
      </c>
      <c r="AF892" t="str">
        <f t="shared" ca="1" si="82"/>
        <v>18-64</v>
      </c>
      <c r="AG892" s="3">
        <f t="shared" si="83"/>
        <v>0.9162354117647058</v>
      </c>
      <c r="AH892" t="str">
        <f>_xlfn.IFNA(VLOOKUP(Sales_Transactions[[#This Row],[Order ID]],Returned_Items[#All],2,FALSE),"Not Returned")</f>
        <v>Not Returned</v>
      </c>
    </row>
    <row r="893" spans="1:34" x14ac:dyDescent="0.25">
      <c r="A893">
        <v>56293</v>
      </c>
      <c r="C893" t="s">
        <v>1364</v>
      </c>
      <c r="D893" s="2" t="str">
        <f>TEXT(MID(Sales_Transactions[[#This Row],[Order Date]],2,5),"d/m/yyy")</f>
        <v>5/1/2010</v>
      </c>
      <c r="E893" s="2" t="str">
        <f>TEXT(MID(Sales_Transactions[[#This Row],[Order Date]],2,5),"d")</f>
        <v>5</v>
      </c>
      <c r="F893" s="2" t="str">
        <f>TEXT(MID(Sales_Transactions[[#This Row],[Order Date]],2,5),"m")</f>
        <v>1</v>
      </c>
      <c r="G893" s="2" t="str">
        <f>TEXT(MID(Sales_Transactions[[#This Row],[Order Date]],2,5),"yyy")</f>
        <v>2010</v>
      </c>
      <c r="H893" s="2" t="str">
        <f>TEXT(MID(Sales_Transactions[[#This Row],[Order Date]],2,5),"yyy/m")</f>
        <v>2010/1</v>
      </c>
      <c r="I893" t="s">
        <v>52</v>
      </c>
      <c r="J893">
        <f t="shared" si="78"/>
        <v>1</v>
      </c>
      <c r="K893" s="2">
        <v>44</v>
      </c>
      <c r="L893" s="3">
        <v>712.64</v>
      </c>
      <c r="M893" s="4">
        <v>0.06</v>
      </c>
      <c r="N893" s="5" t="s">
        <v>23</v>
      </c>
      <c r="O893" s="3">
        <v>-27.72</v>
      </c>
      <c r="P893" s="3">
        <v>16.91</v>
      </c>
      <c r="Q893" s="3">
        <v>6.25</v>
      </c>
      <c r="R893" s="5" t="s">
        <v>202</v>
      </c>
      <c r="S893" s="5" t="s">
        <v>832</v>
      </c>
      <c r="T893" s="5" t="str">
        <f t="shared" si="79"/>
        <v>Michelle Arnett</v>
      </c>
      <c r="U893" t="s">
        <v>153</v>
      </c>
      <c r="V893" s="5" t="s">
        <v>74</v>
      </c>
      <c r="W893" s="5" t="s">
        <v>28</v>
      </c>
      <c r="X893" s="5" t="s">
        <v>29</v>
      </c>
      <c r="Y893" s="5" t="s">
        <v>1365</v>
      </c>
      <c r="Z893" s="5" t="s">
        <v>43</v>
      </c>
      <c r="AA893" s="4">
        <v>0.57999999999999996</v>
      </c>
      <c r="AB893" s="1">
        <v>40184</v>
      </c>
      <c r="AC893" s="1">
        <v>22906</v>
      </c>
      <c r="AD893">
        <f t="shared" si="80"/>
        <v>1</v>
      </c>
      <c r="AE893">
        <f t="shared" ca="1" si="81"/>
        <v>61</v>
      </c>
      <c r="AF893" t="str">
        <f t="shared" ca="1" si="82"/>
        <v>18-64</v>
      </c>
      <c r="AG893" s="3">
        <f t="shared" si="83"/>
        <v>0.52613304545454553</v>
      </c>
      <c r="AH893" t="str">
        <f>_xlfn.IFNA(VLOOKUP(Sales_Transactions[[#This Row],[Order ID]],Returned_Items[#All],2,FALSE),"Not Returned")</f>
        <v>Not Returned</v>
      </c>
    </row>
    <row r="894" spans="1:34" x14ac:dyDescent="0.25">
      <c r="A894">
        <v>57959</v>
      </c>
      <c r="C894" t="s">
        <v>868</v>
      </c>
      <c r="D894" s="2" t="str">
        <f>TEXT(MID(Sales_Transactions[[#This Row],[Order Date]],2,5),"d/m/yyy")</f>
        <v>30/12/2011</v>
      </c>
      <c r="E894" s="2" t="str">
        <f>TEXT(MID(Sales_Transactions[[#This Row],[Order Date]],2,5),"d")</f>
        <v>30</v>
      </c>
      <c r="F894" s="2" t="str">
        <f>TEXT(MID(Sales_Transactions[[#This Row],[Order Date]],2,5),"m")</f>
        <v>12</v>
      </c>
      <c r="G894" s="2" t="str">
        <f>TEXT(MID(Sales_Transactions[[#This Row],[Order Date]],2,5),"yyy")</f>
        <v>2011</v>
      </c>
      <c r="H894" s="2" t="str">
        <f>TEXT(MID(Sales_Transactions[[#This Row],[Order Date]],2,5),"yyy/m")</f>
        <v>2011/12</v>
      </c>
      <c r="I894" t="s">
        <v>78</v>
      </c>
      <c r="J894">
        <f t="shared" si="78"/>
        <v>3</v>
      </c>
      <c r="K894" s="2">
        <v>40</v>
      </c>
      <c r="L894" s="3">
        <v>239.86</v>
      </c>
      <c r="M894" s="4">
        <v>0.04</v>
      </c>
      <c r="N894" s="5" t="s">
        <v>23</v>
      </c>
      <c r="O894" s="3">
        <v>-32.06</v>
      </c>
      <c r="P894" s="3">
        <v>5.81</v>
      </c>
      <c r="Q894" s="3">
        <v>3.37</v>
      </c>
      <c r="R894" s="5" t="s">
        <v>1250</v>
      </c>
      <c r="S894" s="5" t="s">
        <v>1251</v>
      </c>
      <c r="T894" s="5" t="str">
        <f t="shared" si="79"/>
        <v>Sally Knutson</v>
      </c>
      <c r="U894" t="s">
        <v>153</v>
      </c>
      <c r="V894" s="5" t="s">
        <v>37</v>
      </c>
      <c r="W894" s="5" t="s">
        <v>28</v>
      </c>
      <c r="X894" s="5" t="s">
        <v>82</v>
      </c>
      <c r="Y894" s="5" t="s">
        <v>1362</v>
      </c>
      <c r="Z894" s="5" t="s">
        <v>84</v>
      </c>
      <c r="AA894" s="4">
        <v>0.54</v>
      </c>
      <c r="AB894" s="1">
        <v>40908</v>
      </c>
      <c r="AC894" s="1">
        <v>26945</v>
      </c>
      <c r="AD894">
        <f t="shared" si="80"/>
        <v>1</v>
      </c>
      <c r="AE894">
        <f t="shared" ca="1" si="81"/>
        <v>50</v>
      </c>
      <c r="AF894" t="str">
        <f t="shared" ca="1" si="82"/>
        <v>18-64</v>
      </c>
      <c r="AG894" s="3">
        <f t="shared" si="83"/>
        <v>0.2294419</v>
      </c>
      <c r="AH894" t="str">
        <f>_xlfn.IFNA(VLOOKUP(Sales_Transactions[[#This Row],[Order ID]],Returned_Items[#All],2,FALSE),"Not Returned")</f>
        <v>Not Returned</v>
      </c>
    </row>
    <row r="895" spans="1:34" x14ac:dyDescent="0.25">
      <c r="A895">
        <v>57959</v>
      </c>
      <c r="C895" t="s">
        <v>868</v>
      </c>
      <c r="D895" s="2" t="str">
        <f>TEXT(MID(Sales_Transactions[[#This Row],[Order Date]],2,5),"d/m/yyy")</f>
        <v>30/12/2011</v>
      </c>
      <c r="E895" s="2" t="str">
        <f>TEXT(MID(Sales_Transactions[[#This Row],[Order Date]],2,5),"d")</f>
        <v>30</v>
      </c>
      <c r="F895" s="2" t="str">
        <f>TEXT(MID(Sales_Transactions[[#This Row],[Order Date]],2,5),"m")</f>
        <v>12</v>
      </c>
      <c r="G895" s="2" t="str">
        <f>TEXT(MID(Sales_Transactions[[#This Row],[Order Date]],2,5),"yyy")</f>
        <v>2011</v>
      </c>
      <c r="H895" s="2" t="str">
        <f>TEXT(MID(Sales_Transactions[[#This Row],[Order Date]],2,5),"yyy/m")</f>
        <v>2011/12</v>
      </c>
      <c r="I895" t="s">
        <v>78</v>
      </c>
      <c r="J895">
        <f t="shared" si="78"/>
        <v>3</v>
      </c>
      <c r="K895" s="2">
        <v>48</v>
      </c>
      <c r="L895" s="3">
        <v>1269.79</v>
      </c>
      <c r="M895" s="4">
        <v>0.08</v>
      </c>
      <c r="N895" s="5" t="s">
        <v>67</v>
      </c>
      <c r="O895" s="3">
        <v>-65.33</v>
      </c>
      <c r="P895" s="3">
        <v>26.31</v>
      </c>
      <c r="Q895" s="3">
        <v>5.89</v>
      </c>
      <c r="R895" s="5" t="s">
        <v>1250</v>
      </c>
      <c r="S895" s="5" t="s">
        <v>1251</v>
      </c>
      <c r="T895" s="5" t="str">
        <f t="shared" si="79"/>
        <v>Sally Knutson</v>
      </c>
      <c r="U895" t="s">
        <v>153</v>
      </c>
      <c r="V895" s="5" t="s">
        <v>37</v>
      </c>
      <c r="W895" s="5" t="s">
        <v>48</v>
      </c>
      <c r="X895" s="5" t="s">
        <v>87</v>
      </c>
      <c r="Y895" s="5" t="s">
        <v>689</v>
      </c>
      <c r="Z895" s="5" t="s">
        <v>43</v>
      </c>
      <c r="AA895" s="4">
        <v>0.75</v>
      </c>
      <c r="AB895" s="1">
        <v>40908</v>
      </c>
      <c r="AC895" s="1">
        <v>26704</v>
      </c>
      <c r="AD895">
        <f t="shared" si="80"/>
        <v>1</v>
      </c>
      <c r="AE895">
        <f t="shared" ca="1" si="81"/>
        <v>51</v>
      </c>
      <c r="AF895" t="str">
        <f t="shared" ca="1" si="82"/>
        <v>18-64</v>
      </c>
      <c r="AG895" s="3">
        <f t="shared" si="83"/>
        <v>0.67039483333333327</v>
      </c>
      <c r="AH895" t="str">
        <f>_xlfn.IFNA(VLOOKUP(Sales_Transactions[[#This Row],[Order ID]],Returned_Items[#All],2,FALSE),"Not Returned")</f>
        <v>Not Returned</v>
      </c>
    </row>
    <row r="896" spans="1:34" x14ac:dyDescent="0.25">
      <c r="A896">
        <v>58500</v>
      </c>
      <c r="C896" t="s">
        <v>1366</v>
      </c>
      <c r="D896" s="2" t="str">
        <f>TEXT(MID(Sales_Transactions[[#This Row],[Order Date]],2,5),"d/m/yyy")</f>
        <v>14/2/2011</v>
      </c>
      <c r="E896" s="2" t="str">
        <f>TEXT(MID(Sales_Transactions[[#This Row],[Order Date]],2,5),"d")</f>
        <v>14</v>
      </c>
      <c r="F896" s="2" t="str">
        <f>TEXT(MID(Sales_Transactions[[#This Row],[Order Date]],2,5),"m")</f>
        <v>2</v>
      </c>
      <c r="G896" s="2" t="str">
        <f>TEXT(MID(Sales_Transactions[[#This Row],[Order Date]],2,5),"yyy")</f>
        <v>2011</v>
      </c>
      <c r="H896" s="2" t="str">
        <f>TEXT(MID(Sales_Transactions[[#This Row],[Order Date]],2,5),"yyy/m")</f>
        <v>2011/2</v>
      </c>
      <c r="I896" t="s">
        <v>22</v>
      </c>
      <c r="J896">
        <f t="shared" si="78"/>
        <v>2</v>
      </c>
      <c r="K896" s="2">
        <v>17</v>
      </c>
      <c r="L896" s="3">
        <v>1529.0139999999999</v>
      </c>
      <c r="M896" s="4">
        <v>7.0000000000000007E-2</v>
      </c>
      <c r="N896" s="5" t="s">
        <v>23</v>
      </c>
      <c r="O896" s="3">
        <v>14.01</v>
      </c>
      <c r="P896" s="3">
        <v>110.99</v>
      </c>
      <c r="Q896" s="3">
        <v>8.99</v>
      </c>
      <c r="R896" s="5" t="s">
        <v>1225</v>
      </c>
      <c r="S896" s="5" t="s">
        <v>1343</v>
      </c>
      <c r="T896" s="5" t="str">
        <f t="shared" si="79"/>
        <v>Christina DeMoss</v>
      </c>
      <c r="U896" t="s">
        <v>153</v>
      </c>
      <c r="V896" s="5" t="s">
        <v>74</v>
      </c>
      <c r="W896" s="5" t="s">
        <v>48</v>
      </c>
      <c r="X896" s="5" t="s">
        <v>49</v>
      </c>
      <c r="Y896" s="5" t="s">
        <v>950</v>
      </c>
      <c r="Z896" s="5" t="s">
        <v>43</v>
      </c>
      <c r="AA896" s="4">
        <v>0.56999999999999995</v>
      </c>
      <c r="AB896" s="1">
        <v>40588</v>
      </c>
      <c r="AC896" s="1">
        <v>26788</v>
      </c>
      <c r="AD896">
        <f t="shared" si="80"/>
        <v>0</v>
      </c>
      <c r="AE896">
        <f t="shared" ca="1" si="81"/>
        <v>51</v>
      </c>
      <c r="AF896" t="str">
        <f t="shared" ca="1" si="82"/>
        <v>18-64</v>
      </c>
      <c r="AG896" s="3">
        <f t="shared" si="83"/>
        <v>7.0530768823529408</v>
      </c>
      <c r="AH896" t="str">
        <f>_xlfn.IFNA(VLOOKUP(Sales_Transactions[[#This Row],[Order ID]],Returned_Items[#All],2,FALSE),"Not Returned")</f>
        <v>Returned</v>
      </c>
    </row>
    <row r="897" spans="1:34" x14ac:dyDescent="0.25">
      <c r="A897">
        <v>59584</v>
      </c>
      <c r="C897" t="s">
        <v>1367</v>
      </c>
      <c r="D897" s="2" t="str">
        <f>TEXT(MID(Sales_Transactions[[#This Row],[Order Date]],2,5),"d/m/yyy")</f>
        <v>28/5/2010</v>
      </c>
      <c r="E897" s="2" t="str">
        <f>TEXT(MID(Sales_Transactions[[#This Row],[Order Date]],2,5),"d")</f>
        <v>28</v>
      </c>
      <c r="F897" s="2" t="str">
        <f>TEXT(MID(Sales_Transactions[[#This Row],[Order Date]],2,5),"m")</f>
        <v>5</v>
      </c>
      <c r="G897" s="2" t="str">
        <f>TEXT(MID(Sales_Transactions[[#This Row],[Order Date]],2,5),"yyy")</f>
        <v>2010</v>
      </c>
      <c r="H897" s="2" t="str">
        <f>TEXT(MID(Sales_Transactions[[#This Row],[Order Date]],2,5),"yyy/m")</f>
        <v>2010/5</v>
      </c>
      <c r="I897" t="s">
        <v>78</v>
      </c>
      <c r="J897">
        <f t="shared" si="78"/>
        <v>3</v>
      </c>
      <c r="K897" s="2">
        <v>3</v>
      </c>
      <c r="L897" s="3">
        <v>336.84</v>
      </c>
      <c r="M897" s="4">
        <v>0.08</v>
      </c>
      <c r="N897" s="5" t="s">
        <v>34</v>
      </c>
      <c r="O897" s="3">
        <v>-160.46</v>
      </c>
      <c r="P897" s="3">
        <v>100.98</v>
      </c>
      <c r="Q897" s="3">
        <v>35.840000000000003</v>
      </c>
      <c r="R897" s="5" t="s">
        <v>211</v>
      </c>
      <c r="S897" s="5" t="s">
        <v>929</v>
      </c>
      <c r="T897" s="5" t="str">
        <f t="shared" si="79"/>
        <v>Joy Smith</v>
      </c>
      <c r="U897" t="s">
        <v>153</v>
      </c>
      <c r="V897" s="5" t="s">
        <v>37</v>
      </c>
      <c r="W897" s="5" t="s">
        <v>57</v>
      </c>
      <c r="X897" s="5" t="s">
        <v>104</v>
      </c>
      <c r="Y897" s="5" t="s">
        <v>1198</v>
      </c>
      <c r="Z897" s="5" t="s">
        <v>106</v>
      </c>
      <c r="AA897" s="4">
        <v>0.62</v>
      </c>
      <c r="AB897" s="1">
        <v>40327</v>
      </c>
      <c r="AC897" s="1">
        <v>26866</v>
      </c>
      <c r="AD897">
        <f t="shared" si="80"/>
        <v>1</v>
      </c>
      <c r="AE897">
        <f t="shared" ca="1" si="81"/>
        <v>51</v>
      </c>
      <c r="AF897" t="str">
        <f t="shared" ca="1" si="82"/>
        <v>18-64</v>
      </c>
      <c r="AG897" s="3">
        <f t="shared" si="83"/>
        <v>45.579738666666664</v>
      </c>
      <c r="AH897" t="str">
        <f>_xlfn.IFNA(VLOOKUP(Sales_Transactions[[#This Row],[Order ID]],Returned_Items[#All],2,FALSE),"Not Returned")</f>
        <v>Not Returned</v>
      </c>
    </row>
    <row r="898" spans="1:34" x14ac:dyDescent="0.25">
      <c r="A898">
        <v>59584</v>
      </c>
      <c r="C898" t="s">
        <v>1367</v>
      </c>
      <c r="D898" s="2" t="str">
        <f>TEXT(MID(Sales_Transactions[[#This Row],[Order Date]],2,5),"d/m/yyy")</f>
        <v>28/5/2010</v>
      </c>
      <c r="E898" s="2" t="str">
        <f>TEXT(MID(Sales_Transactions[[#This Row],[Order Date]],2,5),"d")</f>
        <v>28</v>
      </c>
      <c r="F898" s="2" t="str">
        <f>TEXT(MID(Sales_Transactions[[#This Row],[Order Date]],2,5),"m")</f>
        <v>5</v>
      </c>
      <c r="G898" s="2" t="str">
        <f>TEXT(MID(Sales_Transactions[[#This Row],[Order Date]],2,5),"yyy")</f>
        <v>2010</v>
      </c>
      <c r="H898" s="2" t="str">
        <f>TEXT(MID(Sales_Transactions[[#This Row],[Order Date]],2,5),"yyy/m")</f>
        <v>2010/5</v>
      </c>
      <c r="I898" t="s">
        <v>78</v>
      </c>
      <c r="J898">
        <f t="shared" ref="J898:J961" si="84">IF(I898="Making Critical",5,IF(I898="High",4,IF(I898="Medium",3,IF(I898="Low",2,1))))</f>
        <v>3</v>
      </c>
      <c r="K898" s="2">
        <v>7</v>
      </c>
      <c r="L898" s="3">
        <v>1120.27</v>
      </c>
      <c r="M898" s="4">
        <v>0</v>
      </c>
      <c r="N898" s="5" t="s">
        <v>23</v>
      </c>
      <c r="O898" s="3">
        <v>16.809999999999999</v>
      </c>
      <c r="P898" s="3">
        <v>150.97999999999999</v>
      </c>
      <c r="Q898" s="3">
        <v>13.99</v>
      </c>
      <c r="R898" s="5" t="s">
        <v>211</v>
      </c>
      <c r="S898" s="5" t="s">
        <v>929</v>
      </c>
      <c r="T898" s="5" t="str">
        <f t="shared" ref="T898:T961" si="85">R898 &amp; " " &amp; S898</f>
        <v>Joy Smith</v>
      </c>
      <c r="U898" t="s">
        <v>153</v>
      </c>
      <c r="V898" s="5" t="s">
        <v>37</v>
      </c>
      <c r="W898" s="5" t="s">
        <v>48</v>
      </c>
      <c r="X898" s="5" t="s">
        <v>324</v>
      </c>
      <c r="Y898" s="5" t="s">
        <v>552</v>
      </c>
      <c r="Z898" s="5" t="s">
        <v>56</v>
      </c>
      <c r="AA898" s="4">
        <v>0.38</v>
      </c>
      <c r="AB898" s="1">
        <v>40326</v>
      </c>
      <c r="AC898" s="1">
        <v>26986</v>
      </c>
      <c r="AD898">
        <f t="shared" ref="AD898:AD961" si="86">_xlfn.DAYS(AB898,D898)</f>
        <v>0</v>
      </c>
      <c r="AE898">
        <f t="shared" ref="AE898:AE961" ca="1" si="87">DATEDIF(AC898,TODAY(),"Y")</f>
        <v>50</v>
      </c>
      <c r="AF898" t="str">
        <f t="shared" ref="AF898:AF961" ca="1" si="88">IF(AE898&lt;18,"Under 18",IF(AE898&lt;65,"18-64","Over 65"))</f>
        <v>18-64</v>
      </c>
      <c r="AG898" s="3">
        <f t="shared" ref="AG898:AG961" si="89" xml:space="preserve"> (P898 - (M898 / 100) * P898 + Q898) / K898</f>
        <v>23.567142857142859</v>
      </c>
      <c r="AH898" t="str">
        <f>_xlfn.IFNA(VLOOKUP(Sales_Transactions[[#This Row],[Order ID]],Returned_Items[#All],2,FALSE),"Not Returned")</f>
        <v>Not Returned</v>
      </c>
    </row>
    <row r="899" spans="1:34" x14ac:dyDescent="0.25">
      <c r="A899">
        <v>261</v>
      </c>
      <c r="C899" t="s">
        <v>1368</v>
      </c>
      <c r="D899" s="2" t="str">
        <f>TEXT(MID(Sales_Transactions[[#This Row],[Order Date]],2,5),"d/m/yyy")</f>
        <v>28/6/2010</v>
      </c>
      <c r="E899" s="2" t="str">
        <f>TEXT(MID(Sales_Transactions[[#This Row],[Order Date]],2,5),"d")</f>
        <v>28</v>
      </c>
      <c r="F899" s="2" t="str">
        <f>TEXT(MID(Sales_Transactions[[#This Row],[Order Date]],2,5),"m")</f>
        <v>6</v>
      </c>
      <c r="G899" s="2" t="str">
        <f>TEXT(MID(Sales_Transactions[[#This Row],[Order Date]],2,5),"yyy")</f>
        <v>2010</v>
      </c>
      <c r="H899" s="2" t="str">
        <f>TEXT(MID(Sales_Transactions[[#This Row],[Order Date]],2,5),"yyy/m")</f>
        <v>2010/6</v>
      </c>
      <c r="I899" t="s">
        <v>78</v>
      </c>
      <c r="J899">
        <f t="shared" si="84"/>
        <v>3</v>
      </c>
      <c r="K899" s="2">
        <v>47</v>
      </c>
      <c r="L899" s="3">
        <v>5677.6090000000004</v>
      </c>
      <c r="M899" s="4">
        <v>0.04</v>
      </c>
      <c r="N899" s="5" t="s">
        <v>23</v>
      </c>
      <c r="O899" s="3">
        <v>1680.79</v>
      </c>
      <c r="P899" s="3">
        <v>140.99</v>
      </c>
      <c r="Q899" s="3">
        <v>4.2</v>
      </c>
      <c r="R899" s="5" t="s">
        <v>1369</v>
      </c>
      <c r="S899" s="5" t="s">
        <v>1370</v>
      </c>
      <c r="T899" s="5" t="str">
        <f t="shared" si="85"/>
        <v>Sonia Sunley</v>
      </c>
      <c r="U899" t="s">
        <v>153</v>
      </c>
      <c r="V899" s="5" t="s">
        <v>27</v>
      </c>
      <c r="W899" s="5" t="s">
        <v>48</v>
      </c>
      <c r="X899" s="5" t="s">
        <v>49</v>
      </c>
      <c r="Y899" s="5" t="s">
        <v>1371</v>
      </c>
      <c r="Z899" s="5" t="s">
        <v>43</v>
      </c>
      <c r="AA899" s="4">
        <v>0.59</v>
      </c>
      <c r="AB899" s="1">
        <v>40358</v>
      </c>
      <c r="AC899" s="1">
        <v>26631</v>
      </c>
      <c r="AD899">
        <f t="shared" si="86"/>
        <v>1</v>
      </c>
      <c r="AE899">
        <f t="shared" ca="1" si="87"/>
        <v>51</v>
      </c>
      <c r="AF899" t="str">
        <f t="shared" ca="1" si="88"/>
        <v>18-64</v>
      </c>
      <c r="AG899" s="3">
        <f t="shared" si="89"/>
        <v>3.0879490212765957</v>
      </c>
      <c r="AH899" t="str">
        <f>_xlfn.IFNA(VLOOKUP(Sales_Transactions[[#This Row],[Order ID]],Returned_Items[#All],2,FALSE),"Not Returned")</f>
        <v>Not Returned</v>
      </c>
    </row>
    <row r="900" spans="1:34" x14ac:dyDescent="0.25">
      <c r="A900">
        <v>928</v>
      </c>
      <c r="C900" t="s">
        <v>1372</v>
      </c>
      <c r="D900" s="2" t="str">
        <f>TEXT(MID(Sales_Transactions[[#This Row],[Order Date]],2,5),"d/m/yyy")</f>
        <v>1/3/2011</v>
      </c>
      <c r="E900" s="2" t="str">
        <f>TEXT(MID(Sales_Transactions[[#This Row],[Order Date]],2,5),"d")</f>
        <v>1</v>
      </c>
      <c r="F900" s="2" t="str">
        <f>TEXT(MID(Sales_Transactions[[#This Row],[Order Date]],2,5),"m")</f>
        <v>3</v>
      </c>
      <c r="G900" s="2" t="str">
        <f>TEXT(MID(Sales_Transactions[[#This Row],[Order Date]],2,5),"yyy")</f>
        <v>2011</v>
      </c>
      <c r="H900" s="2" t="str">
        <f>TEXT(MID(Sales_Transactions[[#This Row],[Order Date]],2,5),"yyy/m")</f>
        <v>2011/3</v>
      </c>
      <c r="I900" t="s">
        <v>22</v>
      </c>
      <c r="J900">
        <f t="shared" si="84"/>
        <v>2</v>
      </c>
      <c r="K900" s="2">
        <v>21</v>
      </c>
      <c r="L900" s="3">
        <v>1222.68</v>
      </c>
      <c r="M900" s="4">
        <v>0.06</v>
      </c>
      <c r="N900" s="5" t="s">
        <v>67</v>
      </c>
      <c r="O900" s="3">
        <v>300.97000000000003</v>
      </c>
      <c r="P900" s="3">
        <v>59.98</v>
      </c>
      <c r="Q900" s="3">
        <v>3.99</v>
      </c>
      <c r="R900" s="5" t="s">
        <v>298</v>
      </c>
      <c r="S900" s="5" t="s">
        <v>1373</v>
      </c>
      <c r="T900" s="5" t="str">
        <f t="shared" si="85"/>
        <v>Anthony O'Donnell</v>
      </c>
      <c r="U900" t="s">
        <v>153</v>
      </c>
      <c r="V900" s="5" t="s">
        <v>37</v>
      </c>
      <c r="W900" s="5" t="s">
        <v>28</v>
      </c>
      <c r="X900" s="5" t="s">
        <v>38</v>
      </c>
      <c r="Y900" s="5" t="s">
        <v>742</v>
      </c>
      <c r="Z900" s="5" t="s">
        <v>43</v>
      </c>
      <c r="AA900" s="4">
        <v>0.56999999999999995</v>
      </c>
      <c r="AB900" s="1">
        <v>40608</v>
      </c>
      <c r="AC900" s="1">
        <v>27213</v>
      </c>
      <c r="AD900">
        <f t="shared" si="86"/>
        <v>5</v>
      </c>
      <c r="AE900">
        <f t="shared" ca="1" si="87"/>
        <v>50</v>
      </c>
      <c r="AF900" t="str">
        <f t="shared" ca="1" si="88"/>
        <v>18-64</v>
      </c>
      <c r="AG900" s="3">
        <f t="shared" si="89"/>
        <v>3.0444767619047619</v>
      </c>
      <c r="AH900" t="str">
        <f>_xlfn.IFNA(VLOOKUP(Sales_Transactions[[#This Row],[Order ID]],Returned_Items[#All],2,FALSE),"Not Returned")</f>
        <v>Returned</v>
      </c>
    </row>
    <row r="901" spans="1:34" x14ac:dyDescent="0.25">
      <c r="A901">
        <v>928</v>
      </c>
      <c r="C901" t="s">
        <v>1372</v>
      </c>
      <c r="D901" s="2" t="str">
        <f>TEXT(MID(Sales_Transactions[[#This Row],[Order Date]],2,5),"d/m/yyy")</f>
        <v>1/3/2011</v>
      </c>
      <c r="E901" s="2" t="str">
        <f>TEXT(MID(Sales_Transactions[[#This Row],[Order Date]],2,5),"d")</f>
        <v>1</v>
      </c>
      <c r="F901" s="2" t="str">
        <f>TEXT(MID(Sales_Transactions[[#This Row],[Order Date]],2,5),"m")</f>
        <v>3</v>
      </c>
      <c r="G901" s="2" t="str">
        <f>TEXT(MID(Sales_Transactions[[#This Row],[Order Date]],2,5),"yyy")</f>
        <v>2011</v>
      </c>
      <c r="H901" s="2" t="str">
        <f>TEXT(MID(Sales_Transactions[[#This Row],[Order Date]],2,5),"yyy/m")</f>
        <v>2011/3</v>
      </c>
      <c r="I901" t="s">
        <v>22</v>
      </c>
      <c r="J901">
        <f t="shared" si="84"/>
        <v>2</v>
      </c>
      <c r="K901" s="2">
        <v>26</v>
      </c>
      <c r="L901" s="3">
        <v>390.2</v>
      </c>
      <c r="M901" s="4">
        <v>0.02</v>
      </c>
      <c r="N901" s="5" t="s">
        <v>67</v>
      </c>
      <c r="O901" s="3">
        <v>45</v>
      </c>
      <c r="P901" s="3">
        <v>14.58</v>
      </c>
      <c r="Q901" s="3">
        <v>7.4</v>
      </c>
      <c r="R901" s="5" t="s">
        <v>298</v>
      </c>
      <c r="S901" s="5" t="s">
        <v>1373</v>
      </c>
      <c r="T901" s="5" t="str">
        <f t="shared" si="85"/>
        <v>Anthony O'Donnell</v>
      </c>
      <c r="U901" t="s">
        <v>153</v>
      </c>
      <c r="V901" s="5" t="s">
        <v>37</v>
      </c>
      <c r="W901" s="5" t="s">
        <v>57</v>
      </c>
      <c r="X901" s="5" t="s">
        <v>58</v>
      </c>
      <c r="Y901" s="5" t="s">
        <v>1110</v>
      </c>
      <c r="Z901" s="5" t="s">
        <v>43</v>
      </c>
      <c r="AA901" s="4">
        <v>0.48</v>
      </c>
      <c r="AB901" s="1">
        <v>40605</v>
      </c>
      <c r="AC901" s="1">
        <v>27288</v>
      </c>
      <c r="AD901">
        <f t="shared" si="86"/>
        <v>2</v>
      </c>
      <c r="AE901">
        <f t="shared" ca="1" si="87"/>
        <v>49</v>
      </c>
      <c r="AF901" t="str">
        <f t="shared" ca="1" si="88"/>
        <v>18-64</v>
      </c>
      <c r="AG901" s="3">
        <f t="shared" si="89"/>
        <v>0.84527246153846147</v>
      </c>
      <c r="AH901" t="str">
        <f>_xlfn.IFNA(VLOOKUP(Sales_Transactions[[#This Row],[Order ID]],Returned_Items[#All],2,FALSE),"Not Returned")</f>
        <v>Returned</v>
      </c>
    </row>
    <row r="902" spans="1:34" x14ac:dyDescent="0.25">
      <c r="A902">
        <v>1282</v>
      </c>
      <c r="C902" t="s">
        <v>1374</v>
      </c>
      <c r="D902" s="2" t="str">
        <f>TEXT(MID(Sales_Transactions[[#This Row],[Order Date]],2,5),"d/m/yyy")</f>
        <v>27/2/2012</v>
      </c>
      <c r="E902" s="2" t="str">
        <f>TEXT(MID(Sales_Transactions[[#This Row],[Order Date]],2,5),"d")</f>
        <v>27</v>
      </c>
      <c r="F902" s="2" t="str">
        <f>TEXT(MID(Sales_Transactions[[#This Row],[Order Date]],2,5),"m")</f>
        <v>2</v>
      </c>
      <c r="G902" s="2" t="str">
        <f>TEXT(MID(Sales_Transactions[[#This Row],[Order Date]],2,5),"yyy")</f>
        <v>2012</v>
      </c>
      <c r="H902" s="2" t="str">
        <f>TEXT(MID(Sales_Transactions[[#This Row],[Order Date]],2,5),"yyy/m")</f>
        <v>2012/2</v>
      </c>
      <c r="I902" t="s">
        <v>52</v>
      </c>
      <c r="J902">
        <f t="shared" si="84"/>
        <v>1</v>
      </c>
      <c r="K902" s="2">
        <v>26</v>
      </c>
      <c r="L902" s="3">
        <v>892.38</v>
      </c>
      <c r="M902" s="4">
        <v>0</v>
      </c>
      <c r="N902" s="5" t="s">
        <v>23</v>
      </c>
      <c r="O902" s="3">
        <v>366.48</v>
      </c>
      <c r="P902" s="3">
        <v>31.78</v>
      </c>
      <c r="Q902" s="3">
        <v>1.99</v>
      </c>
      <c r="R902" s="5" t="s">
        <v>1375</v>
      </c>
      <c r="S902" s="5" t="s">
        <v>1376</v>
      </c>
      <c r="T902" s="5" t="str">
        <f t="shared" si="85"/>
        <v>Emily Grady</v>
      </c>
      <c r="U902" t="s">
        <v>153</v>
      </c>
      <c r="V902" s="5" t="s">
        <v>74</v>
      </c>
      <c r="W902" s="5" t="s">
        <v>48</v>
      </c>
      <c r="X902" s="5" t="s">
        <v>87</v>
      </c>
      <c r="Y902" s="5" t="s">
        <v>189</v>
      </c>
      <c r="Z902" s="5" t="s">
        <v>60</v>
      </c>
      <c r="AA902" s="4">
        <v>0.42</v>
      </c>
      <c r="AB902" s="1">
        <v>40968</v>
      </c>
      <c r="AC902" s="1">
        <v>27095</v>
      </c>
      <c r="AD902">
        <f t="shared" si="86"/>
        <v>2</v>
      </c>
      <c r="AE902">
        <f t="shared" ca="1" si="87"/>
        <v>50</v>
      </c>
      <c r="AF902" t="str">
        <f t="shared" ca="1" si="88"/>
        <v>18-64</v>
      </c>
      <c r="AG902" s="3">
        <f t="shared" si="89"/>
        <v>1.298846153846154</v>
      </c>
      <c r="AH902" t="str">
        <f>_xlfn.IFNA(VLOOKUP(Sales_Transactions[[#This Row],[Order ID]],Returned_Items[#All],2,FALSE),"Not Returned")</f>
        <v>Not Returned</v>
      </c>
    </row>
    <row r="903" spans="1:34" x14ac:dyDescent="0.25">
      <c r="A903">
        <v>1282</v>
      </c>
      <c r="C903" t="s">
        <v>1374</v>
      </c>
      <c r="D903" s="2" t="str">
        <f>TEXT(MID(Sales_Transactions[[#This Row],[Order Date]],2,5),"d/m/yyy")</f>
        <v>27/2/2012</v>
      </c>
      <c r="E903" s="2" t="str">
        <f>TEXT(MID(Sales_Transactions[[#This Row],[Order Date]],2,5),"d")</f>
        <v>27</v>
      </c>
      <c r="F903" s="2" t="str">
        <f>TEXT(MID(Sales_Transactions[[#This Row],[Order Date]],2,5),"m")</f>
        <v>2</v>
      </c>
      <c r="G903" s="2" t="str">
        <f>TEXT(MID(Sales_Transactions[[#This Row],[Order Date]],2,5),"yyy")</f>
        <v>2012</v>
      </c>
      <c r="H903" s="2" t="str">
        <f>TEXT(MID(Sales_Transactions[[#This Row],[Order Date]],2,5),"yyy/m")</f>
        <v>2012/2</v>
      </c>
      <c r="I903" t="s">
        <v>52</v>
      </c>
      <c r="J903">
        <f t="shared" si="84"/>
        <v>1</v>
      </c>
      <c r="K903" s="2">
        <v>10</v>
      </c>
      <c r="L903" s="3">
        <v>29.41</v>
      </c>
      <c r="M903" s="4">
        <v>0.01</v>
      </c>
      <c r="N903" s="5" t="s">
        <v>23</v>
      </c>
      <c r="O903" s="3">
        <v>-2.06</v>
      </c>
      <c r="P903" s="3">
        <v>2.78</v>
      </c>
      <c r="Q903" s="3">
        <v>1.34</v>
      </c>
      <c r="R903" s="5" t="s">
        <v>1375</v>
      </c>
      <c r="S903" s="5" t="s">
        <v>1376</v>
      </c>
      <c r="T903" s="5" t="str">
        <f t="shared" si="85"/>
        <v>Emily Grady</v>
      </c>
      <c r="U903" t="s">
        <v>153</v>
      </c>
      <c r="V903" s="5" t="s">
        <v>74</v>
      </c>
      <c r="W903" s="5" t="s">
        <v>28</v>
      </c>
      <c r="X903" s="5" t="s">
        <v>124</v>
      </c>
      <c r="Y903" s="5" t="s">
        <v>400</v>
      </c>
      <c r="Z903" s="5" t="s">
        <v>84</v>
      </c>
      <c r="AA903" s="4">
        <v>0.45</v>
      </c>
      <c r="AB903" s="1">
        <v>40968</v>
      </c>
      <c r="AC903" s="1">
        <v>26348</v>
      </c>
      <c r="AD903">
        <f t="shared" si="86"/>
        <v>2</v>
      </c>
      <c r="AE903">
        <f t="shared" ca="1" si="87"/>
        <v>52</v>
      </c>
      <c r="AF903" t="str">
        <f t="shared" ca="1" si="88"/>
        <v>18-64</v>
      </c>
      <c r="AG903" s="3">
        <f t="shared" si="89"/>
        <v>0.41197220000000001</v>
      </c>
      <c r="AH903" t="str">
        <f>_xlfn.IFNA(VLOOKUP(Sales_Transactions[[#This Row],[Order ID]],Returned_Items[#All],2,FALSE),"Not Returned")</f>
        <v>Not Returned</v>
      </c>
    </row>
    <row r="904" spans="1:34" x14ac:dyDescent="0.25">
      <c r="A904">
        <v>1856</v>
      </c>
      <c r="C904" t="s">
        <v>1377</v>
      </c>
      <c r="D904" s="2" t="str">
        <f>TEXT(MID(Sales_Transactions[[#This Row],[Order Date]],2,5),"d/m/yyy")</f>
        <v>19/3/2012</v>
      </c>
      <c r="E904" s="2" t="str">
        <f>TEXT(MID(Sales_Transactions[[#This Row],[Order Date]],2,5),"d")</f>
        <v>19</v>
      </c>
      <c r="F904" s="2" t="str">
        <f>TEXT(MID(Sales_Transactions[[#This Row],[Order Date]],2,5),"m")</f>
        <v>3</v>
      </c>
      <c r="G904" s="2" t="str">
        <f>TEXT(MID(Sales_Transactions[[#This Row],[Order Date]],2,5),"yyy")</f>
        <v>2012</v>
      </c>
      <c r="H904" s="2" t="str">
        <f>TEXT(MID(Sales_Transactions[[#This Row],[Order Date]],2,5),"yyy/m")</f>
        <v>2012/3</v>
      </c>
      <c r="I904" t="s">
        <v>52</v>
      </c>
      <c r="J904">
        <f t="shared" si="84"/>
        <v>1</v>
      </c>
      <c r="K904" s="2">
        <v>24</v>
      </c>
      <c r="L904" s="3">
        <v>1449.3</v>
      </c>
      <c r="M904" s="4">
        <v>0.08</v>
      </c>
      <c r="N904" s="5" t="s">
        <v>23</v>
      </c>
      <c r="O904" s="3">
        <v>-712.14</v>
      </c>
      <c r="P904" s="3">
        <v>60.98</v>
      </c>
      <c r="Q904" s="3">
        <v>49</v>
      </c>
      <c r="R904" s="5" t="s">
        <v>1378</v>
      </c>
      <c r="S904" s="5" t="s">
        <v>1379</v>
      </c>
      <c r="T904" s="5" t="str">
        <f t="shared" si="85"/>
        <v>Alex Avila</v>
      </c>
      <c r="U904" t="s">
        <v>153</v>
      </c>
      <c r="V904" s="5" t="s">
        <v>74</v>
      </c>
      <c r="W904" s="5" t="s">
        <v>28</v>
      </c>
      <c r="X904" s="5" t="s">
        <v>38</v>
      </c>
      <c r="Y904" s="5" t="s">
        <v>786</v>
      </c>
      <c r="Z904" s="5" t="s">
        <v>31</v>
      </c>
      <c r="AA904" s="4">
        <v>0.59</v>
      </c>
      <c r="AB904" s="1">
        <v>40989</v>
      </c>
      <c r="AC904" s="1">
        <v>26010</v>
      </c>
      <c r="AD904">
        <f t="shared" si="86"/>
        <v>2</v>
      </c>
      <c r="AE904">
        <f t="shared" ca="1" si="87"/>
        <v>53</v>
      </c>
      <c r="AF904" t="str">
        <f t="shared" ca="1" si="88"/>
        <v>18-64</v>
      </c>
      <c r="AG904" s="3">
        <f t="shared" si="89"/>
        <v>4.5804673333333339</v>
      </c>
      <c r="AH904" t="str">
        <f>_xlfn.IFNA(VLOOKUP(Sales_Transactions[[#This Row],[Order ID]],Returned_Items[#All],2,FALSE),"Not Returned")</f>
        <v>Not Returned</v>
      </c>
    </row>
    <row r="905" spans="1:34" x14ac:dyDescent="0.25">
      <c r="A905">
        <v>1856</v>
      </c>
      <c r="C905" t="s">
        <v>1377</v>
      </c>
      <c r="D905" s="2" t="str">
        <f>TEXT(MID(Sales_Transactions[[#This Row],[Order Date]],2,5),"d/m/yyy")</f>
        <v>19/3/2012</v>
      </c>
      <c r="E905" s="2" t="str">
        <f>TEXT(MID(Sales_Transactions[[#This Row],[Order Date]],2,5),"d")</f>
        <v>19</v>
      </c>
      <c r="F905" s="2" t="str">
        <f>TEXT(MID(Sales_Transactions[[#This Row],[Order Date]],2,5),"m")</f>
        <v>3</v>
      </c>
      <c r="G905" s="2" t="str">
        <f>TEXT(MID(Sales_Transactions[[#This Row],[Order Date]],2,5),"yyy")</f>
        <v>2012</v>
      </c>
      <c r="H905" s="2" t="str">
        <f>TEXT(MID(Sales_Transactions[[#This Row],[Order Date]],2,5),"yyy/m")</f>
        <v>2012/3</v>
      </c>
      <c r="I905" t="s">
        <v>52</v>
      </c>
      <c r="J905">
        <f t="shared" si="84"/>
        <v>1</v>
      </c>
      <c r="K905" s="2">
        <v>43</v>
      </c>
      <c r="L905" s="3">
        <v>4374.6864999999998</v>
      </c>
      <c r="M905" s="4">
        <v>0.05</v>
      </c>
      <c r="N905" s="5" t="s">
        <v>23</v>
      </c>
      <c r="O905" s="3">
        <v>973.16</v>
      </c>
      <c r="P905" s="3">
        <v>125.99</v>
      </c>
      <c r="Q905" s="3">
        <v>8.08</v>
      </c>
      <c r="R905" s="5" t="s">
        <v>1378</v>
      </c>
      <c r="S905" s="5" t="s">
        <v>1379</v>
      </c>
      <c r="T905" s="5" t="str">
        <f t="shared" si="85"/>
        <v>Alex Avila</v>
      </c>
      <c r="U905" t="s">
        <v>153</v>
      </c>
      <c r="V905" s="5" t="s">
        <v>74</v>
      </c>
      <c r="W905" s="5" t="s">
        <v>48</v>
      </c>
      <c r="X905" s="5" t="s">
        <v>49</v>
      </c>
      <c r="Y905" s="5" t="s">
        <v>986</v>
      </c>
      <c r="Z905" s="5" t="s">
        <v>43</v>
      </c>
      <c r="AA905" s="4">
        <v>0.56999999999999995</v>
      </c>
      <c r="AB905" s="1">
        <v>40988</v>
      </c>
      <c r="AC905" s="1">
        <v>26781</v>
      </c>
      <c r="AD905">
        <f t="shared" si="86"/>
        <v>1</v>
      </c>
      <c r="AE905">
        <f t="shared" ca="1" si="87"/>
        <v>51</v>
      </c>
      <c r="AF905" t="str">
        <f t="shared" ca="1" si="88"/>
        <v>18-64</v>
      </c>
      <c r="AG905" s="3">
        <f t="shared" si="89"/>
        <v>3.116441976744186</v>
      </c>
      <c r="AH905" t="str">
        <f>_xlfn.IFNA(VLOOKUP(Sales_Transactions[[#This Row],[Order ID]],Returned_Items[#All],2,FALSE),"Not Returned")</f>
        <v>Not Returned</v>
      </c>
    </row>
    <row r="906" spans="1:34" x14ac:dyDescent="0.25">
      <c r="A906">
        <v>1856</v>
      </c>
      <c r="C906" t="s">
        <v>1377</v>
      </c>
      <c r="D906" s="2" t="str">
        <f>TEXT(MID(Sales_Transactions[[#This Row],[Order Date]],2,5),"d/m/yyy")</f>
        <v>19/3/2012</v>
      </c>
      <c r="E906" s="2" t="str">
        <f>TEXT(MID(Sales_Transactions[[#This Row],[Order Date]],2,5),"d")</f>
        <v>19</v>
      </c>
      <c r="F906" s="2" t="str">
        <f>TEXT(MID(Sales_Transactions[[#This Row],[Order Date]],2,5),"m")</f>
        <v>3</v>
      </c>
      <c r="G906" s="2" t="str">
        <f>TEXT(MID(Sales_Transactions[[#This Row],[Order Date]],2,5),"yyy")</f>
        <v>2012</v>
      </c>
      <c r="H906" s="2" t="str">
        <f>TEXT(MID(Sales_Transactions[[#This Row],[Order Date]],2,5),"yyy/m")</f>
        <v>2012/3</v>
      </c>
      <c r="I906" t="s">
        <v>52</v>
      </c>
      <c r="J906">
        <f t="shared" si="84"/>
        <v>1</v>
      </c>
      <c r="K906" s="2">
        <v>44</v>
      </c>
      <c r="L906" s="3">
        <v>4283.2349999999997</v>
      </c>
      <c r="M906" s="4">
        <v>0.1</v>
      </c>
      <c r="N906" s="5" t="s">
        <v>23</v>
      </c>
      <c r="O906" s="3">
        <v>676.13</v>
      </c>
      <c r="P906" s="3">
        <v>125.99</v>
      </c>
      <c r="Q906" s="3">
        <v>8.8000000000000007</v>
      </c>
      <c r="R906" s="5" t="s">
        <v>1378</v>
      </c>
      <c r="S906" s="5" t="s">
        <v>1379</v>
      </c>
      <c r="T906" s="5" t="str">
        <f t="shared" si="85"/>
        <v>Alex Avila</v>
      </c>
      <c r="U906" t="s">
        <v>153</v>
      </c>
      <c r="V906" s="5" t="s">
        <v>74</v>
      </c>
      <c r="W906" s="5" t="s">
        <v>48</v>
      </c>
      <c r="X906" s="5" t="s">
        <v>49</v>
      </c>
      <c r="Y906" s="5" t="s">
        <v>1380</v>
      </c>
      <c r="Z906" s="5" t="s">
        <v>43</v>
      </c>
      <c r="AA906" s="4">
        <v>0.59</v>
      </c>
      <c r="AB906" s="1">
        <v>40988</v>
      </c>
      <c r="AC906" s="1">
        <v>26977</v>
      </c>
      <c r="AD906">
        <f t="shared" si="86"/>
        <v>1</v>
      </c>
      <c r="AE906">
        <f t="shared" ca="1" si="87"/>
        <v>50</v>
      </c>
      <c r="AF906" t="str">
        <f t="shared" ca="1" si="88"/>
        <v>18-64</v>
      </c>
      <c r="AG906" s="3">
        <f t="shared" si="89"/>
        <v>3.0605456818181818</v>
      </c>
      <c r="AH906" t="str">
        <f>_xlfn.IFNA(VLOOKUP(Sales_Transactions[[#This Row],[Order ID]],Returned_Items[#All],2,FALSE),"Not Returned")</f>
        <v>Not Returned</v>
      </c>
    </row>
    <row r="907" spans="1:34" hidden="1" x14ac:dyDescent="0.25">
      <c r="A907">
        <v>1925</v>
      </c>
      <c r="C907" t="s">
        <v>1381</v>
      </c>
      <c r="D907" s="2" t="str">
        <f>TEXT(MID(Sales_Transactions[[#This Row],[Order Date]],2,5),"d/m/yyy")</f>
        <v>4/3/2012</v>
      </c>
      <c r="E907" s="2" t="str">
        <f>TEXT(MID(Sales_Transactions[[#This Row],[Order Date]],2,5),"d")</f>
        <v>4</v>
      </c>
      <c r="F907" s="2" t="str">
        <f>TEXT(MID(Sales_Transactions[[#This Row],[Order Date]],2,5),"m")</f>
        <v>3</v>
      </c>
      <c r="G907" s="2" t="str">
        <f>TEXT(MID(Sales_Transactions[[#This Row],[Order Date]],2,5),"yyy")</f>
        <v>2012</v>
      </c>
      <c r="H907" s="2" t="str">
        <f>TEXT(MID(Sales_Transactions[[#This Row],[Order Date]],2,5),"yyy/m")</f>
        <v>2012/3</v>
      </c>
      <c r="I907" t="s">
        <v>101</v>
      </c>
      <c r="J907">
        <f t="shared" si="84"/>
        <v>1</v>
      </c>
      <c r="K907" s="2">
        <v>7</v>
      </c>
      <c r="L907">
        <v>1874.37</v>
      </c>
      <c r="M907">
        <v>0.08</v>
      </c>
      <c r="N907" t="s">
        <v>23</v>
      </c>
      <c r="O907">
        <v>67.84</v>
      </c>
      <c r="P907">
        <v>276.2</v>
      </c>
      <c r="Q907">
        <v>24.49</v>
      </c>
      <c r="R907" t="s">
        <v>1170</v>
      </c>
      <c r="S907" t="s">
        <v>1171</v>
      </c>
      <c r="T907" t="str">
        <f t="shared" si="85"/>
        <v>Brian Moss</v>
      </c>
      <c r="U907" t="s">
        <v>153</v>
      </c>
      <c r="V907" t="s">
        <v>47</v>
      </c>
      <c r="W907" t="s">
        <v>57</v>
      </c>
      <c r="X907" t="s">
        <v>154</v>
      </c>
      <c r="Y907" t="s">
        <v>245</v>
      </c>
      <c r="Z907" t="s">
        <v>31</v>
      </c>
      <c r="AA907"/>
      <c r="AB907" s="1">
        <v>40973</v>
      </c>
      <c r="AC907" s="1">
        <v>26831</v>
      </c>
      <c r="AD907">
        <f t="shared" si="86"/>
        <v>1</v>
      </c>
      <c r="AE907">
        <f t="shared" ca="1" si="87"/>
        <v>51</v>
      </c>
      <c r="AF907" t="str">
        <f t="shared" ca="1" si="88"/>
        <v>18-64</v>
      </c>
      <c r="AG907">
        <f t="shared" si="89"/>
        <v>42.924148571428574</v>
      </c>
      <c r="AH907" t="str">
        <f>_xlfn.IFNA(VLOOKUP(Sales_Transactions[[#This Row],[Order ID]],Returned_Items[#All],2,FALSE),"Not Returned")</f>
        <v>Not Returned</v>
      </c>
    </row>
    <row r="908" spans="1:34" hidden="1" x14ac:dyDescent="0.25">
      <c r="A908">
        <v>2848</v>
      </c>
      <c r="C908" t="s">
        <v>1382</v>
      </c>
      <c r="D908" s="2" t="str">
        <f>TEXT(MID(Sales_Transactions[[#This Row],[Order Date]],2,5),"d/m/yyy")</f>
        <v>9/3/2012</v>
      </c>
      <c r="E908" s="2" t="str">
        <f>TEXT(MID(Sales_Transactions[[#This Row],[Order Date]],2,5),"d")</f>
        <v>9</v>
      </c>
      <c r="F908" s="2" t="str">
        <f>TEXT(MID(Sales_Transactions[[#This Row],[Order Date]],2,5),"m")</f>
        <v>3</v>
      </c>
      <c r="G908" s="2" t="str">
        <f>TEXT(MID(Sales_Transactions[[#This Row],[Order Date]],2,5),"yyy")</f>
        <v>2012</v>
      </c>
      <c r="H908" s="2" t="str">
        <f>TEXT(MID(Sales_Transactions[[#This Row],[Order Date]],2,5),"yyy/m")</f>
        <v>2012/3</v>
      </c>
      <c r="I908" t="s">
        <v>101</v>
      </c>
      <c r="J908">
        <f t="shared" si="84"/>
        <v>1</v>
      </c>
      <c r="K908" s="2">
        <v>35</v>
      </c>
      <c r="L908">
        <v>1476.39</v>
      </c>
      <c r="M908">
        <v>0.06</v>
      </c>
      <c r="N908" t="s">
        <v>279</v>
      </c>
      <c r="O908">
        <v>-303.62</v>
      </c>
      <c r="P908">
        <v>43.31</v>
      </c>
      <c r="Q908">
        <v>15.9</v>
      </c>
      <c r="R908" t="s">
        <v>1375</v>
      </c>
      <c r="S908" t="s">
        <v>1376</v>
      </c>
      <c r="T908" t="str">
        <f t="shared" si="85"/>
        <v>Emily Grady</v>
      </c>
      <c r="U908" t="s">
        <v>153</v>
      </c>
      <c r="V908" t="s">
        <v>74</v>
      </c>
      <c r="W908" t="s">
        <v>57</v>
      </c>
      <c r="X908" t="s">
        <v>58</v>
      </c>
      <c r="Y908" t="s">
        <v>1383</v>
      </c>
      <c r="Z908" t="s">
        <v>56</v>
      </c>
      <c r="AA908">
        <v>0.75</v>
      </c>
      <c r="AB908" s="1">
        <v>40979</v>
      </c>
      <c r="AC908" s="1">
        <v>25982</v>
      </c>
      <c r="AD908">
        <f t="shared" si="86"/>
        <v>2</v>
      </c>
      <c r="AE908">
        <f t="shared" ca="1" si="87"/>
        <v>53</v>
      </c>
      <c r="AF908" t="str">
        <f t="shared" ca="1" si="88"/>
        <v>18-64</v>
      </c>
      <c r="AG908">
        <f t="shared" si="89"/>
        <v>1.6909718285714286</v>
      </c>
      <c r="AH908" t="str">
        <f>_xlfn.IFNA(VLOOKUP(Sales_Transactions[[#This Row],[Order ID]],Returned_Items[#All],2,FALSE),"Not Returned")</f>
        <v>Not Returned</v>
      </c>
    </row>
    <row r="909" spans="1:34" x14ac:dyDescent="0.25">
      <c r="A909">
        <v>2848</v>
      </c>
      <c r="C909" t="s">
        <v>1382</v>
      </c>
      <c r="D909" s="2" t="str">
        <f>TEXT(MID(Sales_Transactions[[#This Row],[Order Date]],2,5),"d/m/yyy")</f>
        <v>9/3/2012</v>
      </c>
      <c r="E909" s="2" t="str">
        <f>TEXT(MID(Sales_Transactions[[#This Row],[Order Date]],2,5),"d")</f>
        <v>9</v>
      </c>
      <c r="F909" s="2" t="str">
        <f>TEXT(MID(Sales_Transactions[[#This Row],[Order Date]],2,5),"m")</f>
        <v>3</v>
      </c>
      <c r="G909" s="2" t="str">
        <f>TEXT(MID(Sales_Transactions[[#This Row],[Order Date]],2,5),"yyy")</f>
        <v>2012</v>
      </c>
      <c r="H909" s="2" t="str">
        <f>TEXT(MID(Sales_Transactions[[#This Row],[Order Date]],2,5),"yyy/m")</f>
        <v>2012/3</v>
      </c>
      <c r="I909" t="s">
        <v>101</v>
      </c>
      <c r="J909">
        <f t="shared" si="84"/>
        <v>1</v>
      </c>
      <c r="K909" s="2">
        <v>8</v>
      </c>
      <c r="L909" s="3">
        <v>863.58299999999997</v>
      </c>
      <c r="M909" s="4">
        <v>0.04</v>
      </c>
      <c r="N909" s="5" t="s">
        <v>23</v>
      </c>
      <c r="O909" s="3">
        <v>-264.27999999999997</v>
      </c>
      <c r="P909" s="3">
        <v>125.99</v>
      </c>
      <c r="Q909" s="3">
        <v>8.99</v>
      </c>
      <c r="R909" s="5" t="s">
        <v>1375</v>
      </c>
      <c r="S909" s="5" t="s">
        <v>1376</v>
      </c>
      <c r="T909" s="5" t="str">
        <f t="shared" si="85"/>
        <v>Emily Grady</v>
      </c>
      <c r="U909" t="s">
        <v>153</v>
      </c>
      <c r="V909" s="5" t="s">
        <v>74</v>
      </c>
      <c r="W909" s="5" t="s">
        <v>48</v>
      </c>
      <c r="X909" s="5" t="s">
        <v>49</v>
      </c>
      <c r="Y909" s="5" t="s">
        <v>1384</v>
      </c>
      <c r="Z909" s="5" t="s">
        <v>43</v>
      </c>
      <c r="AA909" s="4">
        <v>0.55000000000000004</v>
      </c>
      <c r="AB909" s="1">
        <v>40979</v>
      </c>
      <c r="AC909" s="1">
        <v>26184</v>
      </c>
      <c r="AD909">
        <f t="shared" si="86"/>
        <v>2</v>
      </c>
      <c r="AE909">
        <f t="shared" ca="1" si="87"/>
        <v>52</v>
      </c>
      <c r="AF909" t="str">
        <f t="shared" ca="1" si="88"/>
        <v>18-64</v>
      </c>
      <c r="AG909" s="3">
        <f t="shared" si="89"/>
        <v>16.866200499999998</v>
      </c>
      <c r="AH909" t="str">
        <f>_xlfn.IFNA(VLOOKUP(Sales_Transactions[[#This Row],[Order ID]],Returned_Items[#All],2,FALSE),"Not Returned")</f>
        <v>Not Returned</v>
      </c>
    </row>
    <row r="910" spans="1:34" x14ac:dyDescent="0.25">
      <c r="A910">
        <v>5504</v>
      </c>
      <c r="C910" t="s">
        <v>1364</v>
      </c>
      <c r="D910" s="2" t="str">
        <f>TEXT(MID(Sales_Transactions[[#This Row],[Order Date]],2,5),"d/m/yyy")</f>
        <v>5/1/2010</v>
      </c>
      <c r="E910" s="2" t="str">
        <f>TEXT(MID(Sales_Transactions[[#This Row],[Order Date]],2,5),"d")</f>
        <v>5</v>
      </c>
      <c r="F910" s="2" t="str">
        <f>TEXT(MID(Sales_Transactions[[#This Row],[Order Date]],2,5),"m")</f>
        <v>1</v>
      </c>
      <c r="G910" s="2" t="str">
        <f>TEXT(MID(Sales_Transactions[[#This Row],[Order Date]],2,5),"yyy")</f>
        <v>2010</v>
      </c>
      <c r="H910" s="2" t="str">
        <f>TEXT(MID(Sales_Transactions[[#This Row],[Order Date]],2,5),"yyy/m")</f>
        <v>2010/1</v>
      </c>
      <c r="I910" t="s">
        <v>33</v>
      </c>
      <c r="J910">
        <f t="shared" si="84"/>
        <v>4</v>
      </c>
      <c r="K910" s="2">
        <v>6</v>
      </c>
      <c r="L910" s="3">
        <v>49.55</v>
      </c>
      <c r="M910" s="4">
        <v>0.06</v>
      </c>
      <c r="N910" s="5" t="s">
        <v>67</v>
      </c>
      <c r="O910" s="3">
        <v>-20.329999999999998</v>
      </c>
      <c r="P910" s="3">
        <v>5.78</v>
      </c>
      <c r="Q910" s="3">
        <v>7.64</v>
      </c>
      <c r="R910" s="5" t="s">
        <v>1385</v>
      </c>
      <c r="S910" s="5" t="s">
        <v>1386</v>
      </c>
      <c r="T910" s="5" t="str">
        <f t="shared" si="85"/>
        <v>Anna Andreadi</v>
      </c>
      <c r="U910" t="s">
        <v>153</v>
      </c>
      <c r="V910" s="5" t="s">
        <v>27</v>
      </c>
      <c r="W910" s="5" t="s">
        <v>28</v>
      </c>
      <c r="X910" s="5" t="s">
        <v>75</v>
      </c>
      <c r="Y910" s="5" t="s">
        <v>1387</v>
      </c>
      <c r="Z910" s="5" t="s">
        <v>43</v>
      </c>
      <c r="AA910" s="4">
        <v>0.36</v>
      </c>
      <c r="AB910" s="1">
        <v>40185</v>
      </c>
      <c r="AC910" s="1">
        <v>25760</v>
      </c>
      <c r="AD910">
        <f t="shared" si="86"/>
        <v>2</v>
      </c>
      <c r="AE910">
        <f t="shared" ca="1" si="87"/>
        <v>54</v>
      </c>
      <c r="AF910" t="str">
        <f t="shared" ca="1" si="88"/>
        <v>18-64</v>
      </c>
      <c r="AG910" s="3">
        <f t="shared" si="89"/>
        <v>2.2360886666666668</v>
      </c>
      <c r="AH910" t="str">
        <f>_xlfn.IFNA(VLOOKUP(Sales_Transactions[[#This Row],[Order ID]],Returned_Items[#All],2,FALSE),"Not Returned")</f>
        <v>Not Returned</v>
      </c>
    </row>
    <row r="911" spans="1:34" x14ac:dyDescent="0.25">
      <c r="A911">
        <v>5504</v>
      </c>
      <c r="C911" t="s">
        <v>1364</v>
      </c>
      <c r="D911" s="2" t="str">
        <f>TEXT(MID(Sales_Transactions[[#This Row],[Order Date]],2,5),"d/m/yyy")</f>
        <v>5/1/2010</v>
      </c>
      <c r="E911" s="2" t="str">
        <f>TEXT(MID(Sales_Transactions[[#This Row],[Order Date]],2,5),"d")</f>
        <v>5</v>
      </c>
      <c r="F911" s="2" t="str">
        <f>TEXT(MID(Sales_Transactions[[#This Row],[Order Date]],2,5),"m")</f>
        <v>1</v>
      </c>
      <c r="G911" s="2" t="str">
        <f>TEXT(MID(Sales_Transactions[[#This Row],[Order Date]],2,5),"yyy")</f>
        <v>2010</v>
      </c>
      <c r="H911" s="2" t="str">
        <f>TEXT(MID(Sales_Transactions[[#This Row],[Order Date]],2,5),"yyy/m")</f>
        <v>2010/1</v>
      </c>
      <c r="I911" t="s">
        <v>33</v>
      </c>
      <c r="J911">
        <f t="shared" si="84"/>
        <v>4</v>
      </c>
      <c r="K911" s="2">
        <v>15</v>
      </c>
      <c r="L911" s="3">
        <v>606.55999999999995</v>
      </c>
      <c r="M911" s="4">
        <v>0.04</v>
      </c>
      <c r="N911" s="5" t="s">
        <v>23</v>
      </c>
      <c r="O911" s="3">
        <v>20.23</v>
      </c>
      <c r="P911" s="3">
        <v>45.99</v>
      </c>
      <c r="Q911" s="3">
        <v>4.99</v>
      </c>
      <c r="R911" s="5" t="s">
        <v>1385</v>
      </c>
      <c r="S911" s="5" t="s">
        <v>1386</v>
      </c>
      <c r="T911" s="5" t="str">
        <f t="shared" si="85"/>
        <v>Anna Andreadi</v>
      </c>
      <c r="U911" t="s">
        <v>153</v>
      </c>
      <c r="V911" s="5" t="s">
        <v>27</v>
      </c>
      <c r="W911" s="5" t="s">
        <v>48</v>
      </c>
      <c r="X911" s="5" t="s">
        <v>49</v>
      </c>
      <c r="Y911" s="5" t="s">
        <v>1066</v>
      </c>
      <c r="Z911" s="5" t="s">
        <v>43</v>
      </c>
      <c r="AA911" s="4">
        <v>0.56000000000000005</v>
      </c>
      <c r="AB911" s="1">
        <v>40185</v>
      </c>
      <c r="AC911" s="1">
        <v>25609</v>
      </c>
      <c r="AD911">
        <f t="shared" si="86"/>
        <v>2</v>
      </c>
      <c r="AE911">
        <f t="shared" ca="1" si="87"/>
        <v>54</v>
      </c>
      <c r="AF911" t="str">
        <f t="shared" ca="1" si="88"/>
        <v>18-64</v>
      </c>
      <c r="AG911" s="3">
        <f t="shared" si="89"/>
        <v>3.3974402666666665</v>
      </c>
      <c r="AH911" t="str">
        <f>_xlfn.IFNA(VLOOKUP(Sales_Transactions[[#This Row],[Order ID]],Returned_Items[#All],2,FALSE),"Not Returned")</f>
        <v>Not Returned</v>
      </c>
    </row>
    <row r="912" spans="1:34" x14ac:dyDescent="0.25">
      <c r="A912">
        <v>8390</v>
      </c>
      <c r="C912" t="s">
        <v>1388</v>
      </c>
      <c r="D912" s="2" t="str">
        <f>TEXT(MID(Sales_Transactions[[#This Row],[Order Date]],2,5),"d/m/yyy")</f>
        <v>21/4/2012</v>
      </c>
      <c r="E912" s="2" t="str">
        <f>TEXT(MID(Sales_Transactions[[#This Row],[Order Date]],2,5),"d")</f>
        <v>21</v>
      </c>
      <c r="F912" s="2" t="str">
        <f>TEXT(MID(Sales_Transactions[[#This Row],[Order Date]],2,5),"m")</f>
        <v>4</v>
      </c>
      <c r="G912" s="2" t="str">
        <f>TEXT(MID(Sales_Transactions[[#This Row],[Order Date]],2,5),"yyy")</f>
        <v>2012</v>
      </c>
      <c r="H912" s="2" t="str">
        <f>TEXT(MID(Sales_Transactions[[#This Row],[Order Date]],2,5),"yyy/m")</f>
        <v>2012/4</v>
      </c>
      <c r="I912" t="s">
        <v>78</v>
      </c>
      <c r="J912">
        <f t="shared" si="84"/>
        <v>3</v>
      </c>
      <c r="K912" s="2">
        <v>24</v>
      </c>
      <c r="L912" s="3">
        <v>715.4</v>
      </c>
      <c r="M912" s="4">
        <v>0.08</v>
      </c>
      <c r="N912" s="5" t="s">
        <v>23</v>
      </c>
      <c r="O912" s="3">
        <v>-99.34</v>
      </c>
      <c r="P912" s="3">
        <v>30.98</v>
      </c>
      <c r="Q912" s="3">
        <v>4</v>
      </c>
      <c r="R912" s="5" t="s">
        <v>1375</v>
      </c>
      <c r="S912" s="5" t="s">
        <v>1376</v>
      </c>
      <c r="T912" s="5" t="str">
        <f t="shared" si="85"/>
        <v>Emily Grady</v>
      </c>
      <c r="U912" t="s">
        <v>153</v>
      </c>
      <c r="V912" s="5" t="s">
        <v>74</v>
      </c>
      <c r="W912" s="5" t="s">
        <v>48</v>
      </c>
      <c r="X912" s="5" t="s">
        <v>87</v>
      </c>
      <c r="Y912" s="5" t="s">
        <v>1389</v>
      </c>
      <c r="Z912" s="5" t="s">
        <v>43</v>
      </c>
      <c r="AA912" s="4">
        <v>0.8</v>
      </c>
      <c r="AB912" s="1">
        <v>41020</v>
      </c>
      <c r="AC912" s="1">
        <v>25731</v>
      </c>
      <c r="AD912">
        <f t="shared" si="86"/>
        <v>0</v>
      </c>
      <c r="AE912">
        <f t="shared" ca="1" si="87"/>
        <v>54</v>
      </c>
      <c r="AF912" t="str">
        <f t="shared" ca="1" si="88"/>
        <v>18-64</v>
      </c>
      <c r="AG912" s="3">
        <f t="shared" si="89"/>
        <v>1.4564673333333333</v>
      </c>
      <c r="AH912" t="str">
        <f>_xlfn.IFNA(VLOOKUP(Sales_Transactions[[#This Row],[Order ID]],Returned_Items[#All],2,FALSE),"Not Returned")</f>
        <v>Not Returned</v>
      </c>
    </row>
    <row r="913" spans="1:34" x14ac:dyDescent="0.25">
      <c r="A913">
        <v>8545</v>
      </c>
      <c r="C913" t="s">
        <v>1390</v>
      </c>
      <c r="D913" s="2" t="str">
        <f>TEXT(MID(Sales_Transactions[[#This Row],[Order Date]],2,5),"d/m/yyy")</f>
        <v>17/6/2009</v>
      </c>
      <c r="E913" s="2" t="str">
        <f>TEXT(MID(Sales_Transactions[[#This Row],[Order Date]],2,5),"d")</f>
        <v>17</v>
      </c>
      <c r="F913" s="2" t="str">
        <f>TEXT(MID(Sales_Transactions[[#This Row],[Order Date]],2,5),"m")</f>
        <v>6</v>
      </c>
      <c r="G913" s="2" t="str">
        <f>TEXT(MID(Sales_Transactions[[#This Row],[Order Date]],2,5),"yyy")</f>
        <v>2009</v>
      </c>
      <c r="H913" s="2" t="str">
        <f>TEXT(MID(Sales_Transactions[[#This Row],[Order Date]],2,5),"yyy/m")</f>
        <v>2009/6</v>
      </c>
      <c r="I913" t="s">
        <v>22</v>
      </c>
      <c r="J913">
        <f t="shared" si="84"/>
        <v>2</v>
      </c>
      <c r="K913" s="2">
        <v>25</v>
      </c>
      <c r="L913" s="3">
        <v>113.75</v>
      </c>
      <c r="M913" s="4">
        <v>0</v>
      </c>
      <c r="N913" s="5" t="s">
        <v>23</v>
      </c>
      <c r="O913" s="3">
        <v>-77.34</v>
      </c>
      <c r="P913" s="3">
        <v>4.13</v>
      </c>
      <c r="Q913" s="3">
        <v>5.34</v>
      </c>
      <c r="R913" s="5" t="s">
        <v>1391</v>
      </c>
      <c r="S913" s="5" t="s">
        <v>1392</v>
      </c>
      <c r="T913" s="5" t="str">
        <f t="shared" si="85"/>
        <v>Barbara Fisher</v>
      </c>
      <c r="U913" t="s">
        <v>153</v>
      </c>
      <c r="V913" s="5" t="s">
        <v>27</v>
      </c>
      <c r="W913" s="5" t="s">
        <v>28</v>
      </c>
      <c r="X913" s="5" t="s">
        <v>41</v>
      </c>
      <c r="Y913" s="5" t="s">
        <v>1156</v>
      </c>
      <c r="Z913" s="5" t="s">
        <v>43</v>
      </c>
      <c r="AA913" s="4">
        <v>0.38</v>
      </c>
      <c r="AB913" s="1">
        <v>39985</v>
      </c>
      <c r="AC913" s="1">
        <v>25888</v>
      </c>
      <c r="AD913">
        <f t="shared" si="86"/>
        <v>4</v>
      </c>
      <c r="AE913">
        <f t="shared" ca="1" si="87"/>
        <v>53</v>
      </c>
      <c r="AF913" t="str">
        <f t="shared" ca="1" si="88"/>
        <v>18-64</v>
      </c>
      <c r="AG913" s="3">
        <f t="shared" si="89"/>
        <v>0.37879999999999997</v>
      </c>
      <c r="AH913" t="str">
        <f>_xlfn.IFNA(VLOOKUP(Sales_Transactions[[#This Row],[Order ID]],Returned_Items[#All],2,FALSE),"Not Returned")</f>
        <v>Not Returned</v>
      </c>
    </row>
    <row r="914" spans="1:34" x14ac:dyDescent="0.25">
      <c r="A914">
        <v>8545</v>
      </c>
      <c r="C914" t="s">
        <v>1390</v>
      </c>
      <c r="D914" s="2" t="str">
        <f>TEXT(MID(Sales_Transactions[[#This Row],[Order Date]],2,5),"d/m/yyy")</f>
        <v>17/6/2009</v>
      </c>
      <c r="E914" s="2" t="str">
        <f>TEXT(MID(Sales_Transactions[[#This Row],[Order Date]],2,5),"d")</f>
        <v>17</v>
      </c>
      <c r="F914" s="2" t="str">
        <f>TEXT(MID(Sales_Transactions[[#This Row],[Order Date]],2,5),"m")</f>
        <v>6</v>
      </c>
      <c r="G914" s="2" t="str">
        <f>TEXT(MID(Sales_Transactions[[#This Row],[Order Date]],2,5),"yyy")</f>
        <v>2009</v>
      </c>
      <c r="H914" s="2" t="str">
        <f>TEXT(MID(Sales_Transactions[[#This Row],[Order Date]],2,5),"yyy/m")</f>
        <v>2009/6</v>
      </c>
      <c r="I914" t="s">
        <v>22</v>
      </c>
      <c r="J914">
        <f t="shared" si="84"/>
        <v>2</v>
      </c>
      <c r="K914" s="2">
        <v>24</v>
      </c>
      <c r="L914" s="3">
        <v>3081.95</v>
      </c>
      <c r="M914" s="4">
        <v>0.1</v>
      </c>
      <c r="N914" s="5" t="s">
        <v>34</v>
      </c>
      <c r="O914" s="3">
        <v>-662.8</v>
      </c>
      <c r="P914" s="3">
        <v>130.97999999999999</v>
      </c>
      <c r="Q914" s="3">
        <v>54.74</v>
      </c>
      <c r="R914" s="5" t="s">
        <v>1391</v>
      </c>
      <c r="S914" s="5" t="s">
        <v>1392</v>
      </c>
      <c r="T914" s="5" t="str">
        <f t="shared" si="85"/>
        <v>Barbara Fisher</v>
      </c>
      <c r="U914" t="s">
        <v>153</v>
      </c>
      <c r="V914" s="5" t="s">
        <v>27</v>
      </c>
      <c r="W914" s="5" t="s">
        <v>57</v>
      </c>
      <c r="X914" s="5" t="s">
        <v>104</v>
      </c>
      <c r="Y914" s="5" t="s">
        <v>1393</v>
      </c>
      <c r="Z914" s="5" t="s">
        <v>106</v>
      </c>
      <c r="AA914" s="4">
        <v>0.69</v>
      </c>
      <c r="AB914" s="1">
        <v>39985</v>
      </c>
      <c r="AC914" s="1">
        <v>25554</v>
      </c>
      <c r="AD914">
        <f t="shared" si="86"/>
        <v>4</v>
      </c>
      <c r="AE914">
        <f t="shared" ca="1" si="87"/>
        <v>54</v>
      </c>
      <c r="AF914" t="str">
        <f t="shared" ca="1" si="88"/>
        <v>18-64</v>
      </c>
      <c r="AG914" s="3">
        <f t="shared" si="89"/>
        <v>7.7328758333333338</v>
      </c>
      <c r="AH914" t="str">
        <f>_xlfn.IFNA(VLOOKUP(Sales_Transactions[[#This Row],[Order ID]],Returned_Items[#All],2,FALSE),"Not Returned")</f>
        <v>Not Returned</v>
      </c>
    </row>
    <row r="915" spans="1:34" x14ac:dyDescent="0.25">
      <c r="A915">
        <v>9573</v>
      </c>
      <c r="C915" t="s">
        <v>1394</v>
      </c>
      <c r="D915" s="2" t="str">
        <f>TEXT(MID(Sales_Transactions[[#This Row],[Order Date]],2,5),"d/m/yyy")</f>
        <v>13/6/2012</v>
      </c>
      <c r="E915" s="2" t="str">
        <f>TEXT(MID(Sales_Transactions[[#This Row],[Order Date]],2,5),"d")</f>
        <v>13</v>
      </c>
      <c r="F915" s="2" t="str">
        <f>TEXT(MID(Sales_Transactions[[#This Row],[Order Date]],2,5),"m")</f>
        <v>6</v>
      </c>
      <c r="G915" s="2" t="str">
        <f>TEXT(MID(Sales_Transactions[[#This Row],[Order Date]],2,5),"yyy")</f>
        <v>2012</v>
      </c>
      <c r="H915" s="2" t="str">
        <f>TEXT(MID(Sales_Transactions[[#This Row],[Order Date]],2,5),"yyy/m")</f>
        <v>2012/6</v>
      </c>
      <c r="I915" t="s">
        <v>78</v>
      </c>
      <c r="J915">
        <f t="shared" si="84"/>
        <v>3</v>
      </c>
      <c r="K915" s="2">
        <v>41</v>
      </c>
      <c r="L915" s="3">
        <v>133.22999999999999</v>
      </c>
      <c r="M915" s="4">
        <v>0</v>
      </c>
      <c r="N915" s="5" t="s">
        <v>23</v>
      </c>
      <c r="O915" s="3">
        <v>-59.91</v>
      </c>
      <c r="P915" s="3">
        <v>3.14</v>
      </c>
      <c r="Q915" s="3">
        <v>1.92</v>
      </c>
      <c r="R915" s="5" t="s">
        <v>1375</v>
      </c>
      <c r="S915" s="5" t="s">
        <v>1376</v>
      </c>
      <c r="T915" s="5" t="str">
        <f t="shared" si="85"/>
        <v>Emily Grady</v>
      </c>
      <c r="U915" t="s">
        <v>153</v>
      </c>
      <c r="V915" s="5" t="s">
        <v>74</v>
      </c>
      <c r="W915" s="5" t="s">
        <v>28</v>
      </c>
      <c r="X915" s="5" t="s">
        <v>221</v>
      </c>
      <c r="Y915" s="5" t="s">
        <v>1192</v>
      </c>
      <c r="Z915" s="5" t="s">
        <v>84</v>
      </c>
      <c r="AA915" s="4">
        <v>0.84</v>
      </c>
      <c r="AB915" s="1">
        <v>41074</v>
      </c>
      <c r="AC915" s="1">
        <v>25365</v>
      </c>
      <c r="AD915">
        <f t="shared" si="86"/>
        <v>1</v>
      </c>
      <c r="AE915">
        <f t="shared" ca="1" si="87"/>
        <v>55</v>
      </c>
      <c r="AF915" t="str">
        <f t="shared" ca="1" si="88"/>
        <v>18-64</v>
      </c>
      <c r="AG915" s="3">
        <f t="shared" si="89"/>
        <v>0.12341463414634148</v>
      </c>
      <c r="AH915" t="str">
        <f>_xlfn.IFNA(VLOOKUP(Sales_Transactions[[#This Row],[Order ID]],Returned_Items[#All],2,FALSE),"Not Returned")</f>
        <v>Not Returned</v>
      </c>
    </row>
    <row r="916" spans="1:34" x14ac:dyDescent="0.25">
      <c r="A916">
        <v>9892</v>
      </c>
      <c r="C916" t="s">
        <v>883</v>
      </c>
      <c r="D916" s="2" t="str">
        <f>TEXT(MID(Sales_Transactions[[#This Row],[Order Date]],2,5),"d/m/yyy")</f>
        <v>16/7/2012</v>
      </c>
      <c r="E916" s="2" t="str">
        <f>TEXT(MID(Sales_Transactions[[#This Row],[Order Date]],2,5),"d")</f>
        <v>16</v>
      </c>
      <c r="F916" s="2" t="str">
        <f>TEXT(MID(Sales_Transactions[[#This Row],[Order Date]],2,5),"m")</f>
        <v>7</v>
      </c>
      <c r="G916" s="2" t="str">
        <f>TEXT(MID(Sales_Transactions[[#This Row],[Order Date]],2,5),"yyy")</f>
        <v>2012</v>
      </c>
      <c r="H916" s="2" t="str">
        <f>TEXT(MID(Sales_Transactions[[#This Row],[Order Date]],2,5),"yyy/m")</f>
        <v>2012/7</v>
      </c>
      <c r="I916" t="s">
        <v>78</v>
      </c>
      <c r="J916">
        <f t="shared" si="84"/>
        <v>3</v>
      </c>
      <c r="K916" s="2">
        <v>50</v>
      </c>
      <c r="L916" s="3">
        <v>1406.64</v>
      </c>
      <c r="M916" s="4">
        <v>0.02</v>
      </c>
      <c r="N916" s="5" t="s">
        <v>23</v>
      </c>
      <c r="O916" s="3">
        <v>424.36</v>
      </c>
      <c r="P916" s="3">
        <v>27.18</v>
      </c>
      <c r="Q916" s="3">
        <v>8.23</v>
      </c>
      <c r="R916" s="5" t="s">
        <v>1395</v>
      </c>
      <c r="S916" s="5" t="s">
        <v>1396</v>
      </c>
      <c r="T916" s="5" t="str">
        <f t="shared" si="85"/>
        <v>Kelly Williams</v>
      </c>
      <c r="U916" t="s">
        <v>153</v>
      </c>
      <c r="V916" s="5" t="s">
        <v>47</v>
      </c>
      <c r="W916" s="5" t="s">
        <v>28</v>
      </c>
      <c r="X916" s="5" t="s">
        <v>98</v>
      </c>
      <c r="Y916" s="5" t="s">
        <v>1397</v>
      </c>
      <c r="Z916" s="5" t="s">
        <v>43</v>
      </c>
      <c r="AA916" s="4">
        <v>0.38</v>
      </c>
      <c r="AB916" s="1">
        <v>41107</v>
      </c>
      <c r="AC916" s="1">
        <v>26427</v>
      </c>
      <c r="AD916">
        <f t="shared" si="86"/>
        <v>1</v>
      </c>
      <c r="AE916">
        <f t="shared" ca="1" si="87"/>
        <v>52</v>
      </c>
      <c r="AF916" t="str">
        <f t="shared" ca="1" si="88"/>
        <v>18-64</v>
      </c>
      <c r="AG916" s="3">
        <f t="shared" si="89"/>
        <v>0.70809127999999999</v>
      </c>
      <c r="AH916" t="str">
        <f>_xlfn.IFNA(VLOOKUP(Sales_Transactions[[#This Row],[Order ID]],Returned_Items[#All],2,FALSE),"Not Returned")</f>
        <v>Not Returned</v>
      </c>
    </row>
    <row r="917" spans="1:34" x14ac:dyDescent="0.25">
      <c r="A917">
        <v>10048</v>
      </c>
      <c r="C917" t="s">
        <v>1398</v>
      </c>
      <c r="D917" s="2" t="str">
        <f>TEXT(MID(Sales_Transactions[[#This Row],[Order Date]],2,5),"d/m/yyy")</f>
        <v>15/5/2009</v>
      </c>
      <c r="E917" s="2" t="str">
        <f>TEXT(MID(Sales_Transactions[[#This Row],[Order Date]],2,5),"d")</f>
        <v>15</v>
      </c>
      <c r="F917" s="2" t="str">
        <f>TEXT(MID(Sales_Transactions[[#This Row],[Order Date]],2,5),"m")</f>
        <v>5</v>
      </c>
      <c r="G917" s="2" t="str">
        <f>TEXT(MID(Sales_Transactions[[#This Row],[Order Date]],2,5),"yyy")</f>
        <v>2009</v>
      </c>
      <c r="H917" s="2" t="str">
        <f>TEXT(MID(Sales_Transactions[[#This Row],[Order Date]],2,5),"yyy/m")</f>
        <v>2009/5</v>
      </c>
      <c r="I917" t="s">
        <v>52</v>
      </c>
      <c r="J917">
        <f t="shared" si="84"/>
        <v>1</v>
      </c>
      <c r="K917" s="2">
        <v>46</v>
      </c>
      <c r="L917" s="3">
        <v>3197.45</v>
      </c>
      <c r="M917" s="4">
        <v>0.08</v>
      </c>
      <c r="N917" s="5" t="s">
        <v>23</v>
      </c>
      <c r="O917" s="3">
        <v>97.16</v>
      </c>
      <c r="P917" s="3">
        <v>73.98</v>
      </c>
      <c r="Q917" s="3">
        <v>4</v>
      </c>
      <c r="R917" s="5" t="s">
        <v>1369</v>
      </c>
      <c r="S917" s="5" t="s">
        <v>1370</v>
      </c>
      <c r="T917" s="5" t="str">
        <f t="shared" si="85"/>
        <v>Sonia Sunley</v>
      </c>
      <c r="U917" t="s">
        <v>153</v>
      </c>
      <c r="V917" s="5" t="s">
        <v>47</v>
      </c>
      <c r="W917" s="5" t="s">
        <v>48</v>
      </c>
      <c r="X917" s="5" t="s">
        <v>87</v>
      </c>
      <c r="Y917" s="5" t="s">
        <v>1399</v>
      </c>
      <c r="Z917" s="5" t="s">
        <v>43</v>
      </c>
      <c r="AA917" s="4">
        <v>0.77</v>
      </c>
      <c r="AB917" s="1">
        <v>39951</v>
      </c>
      <c r="AC917" s="1">
        <v>26374</v>
      </c>
      <c r="AD917">
        <f t="shared" si="86"/>
        <v>3</v>
      </c>
      <c r="AE917">
        <f t="shared" ca="1" si="87"/>
        <v>52</v>
      </c>
      <c r="AF917" t="str">
        <f t="shared" ca="1" si="88"/>
        <v>18-64</v>
      </c>
      <c r="AG917" s="3">
        <f t="shared" si="89"/>
        <v>1.6939307826086958</v>
      </c>
      <c r="AH917" t="str">
        <f>_xlfn.IFNA(VLOOKUP(Sales_Transactions[[#This Row],[Order ID]],Returned_Items[#All],2,FALSE),"Not Returned")</f>
        <v>Not Returned</v>
      </c>
    </row>
    <row r="918" spans="1:34" x14ac:dyDescent="0.25">
      <c r="A918">
        <v>10048</v>
      </c>
      <c r="C918" t="s">
        <v>1398</v>
      </c>
      <c r="D918" s="2" t="str">
        <f>TEXT(MID(Sales_Transactions[[#This Row],[Order Date]],2,5),"d/m/yyy")</f>
        <v>15/5/2009</v>
      </c>
      <c r="E918" s="2" t="str">
        <f>TEXT(MID(Sales_Transactions[[#This Row],[Order Date]],2,5),"d")</f>
        <v>15</v>
      </c>
      <c r="F918" s="2" t="str">
        <f>TEXT(MID(Sales_Transactions[[#This Row],[Order Date]],2,5),"m")</f>
        <v>5</v>
      </c>
      <c r="G918" s="2" t="str">
        <f>TEXT(MID(Sales_Transactions[[#This Row],[Order Date]],2,5),"yyy")</f>
        <v>2009</v>
      </c>
      <c r="H918" s="2" t="str">
        <f>TEXT(MID(Sales_Transactions[[#This Row],[Order Date]],2,5),"yyy/m")</f>
        <v>2009/5</v>
      </c>
      <c r="I918" t="s">
        <v>52</v>
      </c>
      <c r="J918">
        <f t="shared" si="84"/>
        <v>1</v>
      </c>
      <c r="K918" s="2">
        <v>21</v>
      </c>
      <c r="L918" s="3">
        <v>78.569999999999993</v>
      </c>
      <c r="M918" s="4">
        <v>0.02</v>
      </c>
      <c r="N918" s="5" t="s">
        <v>23</v>
      </c>
      <c r="O918" s="3">
        <v>-20.65</v>
      </c>
      <c r="P918" s="3">
        <v>3.68</v>
      </c>
      <c r="Q918" s="3">
        <v>1.32</v>
      </c>
      <c r="R918" s="5" t="s">
        <v>1369</v>
      </c>
      <c r="S918" s="5" t="s">
        <v>1370</v>
      </c>
      <c r="T918" s="5" t="str">
        <f t="shared" si="85"/>
        <v>Sonia Sunley</v>
      </c>
      <c r="U918" t="s">
        <v>153</v>
      </c>
      <c r="V918" s="5" t="s">
        <v>47</v>
      </c>
      <c r="W918" s="5" t="s">
        <v>28</v>
      </c>
      <c r="X918" s="5" t="s">
        <v>221</v>
      </c>
      <c r="Y918" s="5" t="s">
        <v>394</v>
      </c>
      <c r="Z918" s="5" t="s">
        <v>84</v>
      </c>
      <c r="AA918" s="4">
        <v>0.83</v>
      </c>
      <c r="AB918" s="1">
        <v>39950</v>
      </c>
      <c r="AC918" s="1">
        <v>25453</v>
      </c>
      <c r="AD918">
        <f t="shared" si="86"/>
        <v>2</v>
      </c>
      <c r="AE918">
        <f t="shared" ca="1" si="87"/>
        <v>54</v>
      </c>
      <c r="AF918" t="str">
        <f t="shared" ca="1" si="88"/>
        <v>18-64</v>
      </c>
      <c r="AG918" s="3">
        <f t="shared" si="89"/>
        <v>0.23806019047619048</v>
      </c>
      <c r="AH918" t="str">
        <f>_xlfn.IFNA(VLOOKUP(Sales_Transactions[[#This Row],[Order ID]],Returned_Items[#All],2,FALSE),"Not Returned")</f>
        <v>Not Returned</v>
      </c>
    </row>
    <row r="919" spans="1:34" x14ac:dyDescent="0.25">
      <c r="A919">
        <v>10144</v>
      </c>
      <c r="C919" t="s">
        <v>1400</v>
      </c>
      <c r="D919" s="2" t="str">
        <f>TEXT(MID(Sales_Transactions[[#This Row],[Order Date]],2,5),"d/m/yyy")</f>
        <v>2/1/2011</v>
      </c>
      <c r="E919" s="2" t="str">
        <f>TEXT(MID(Sales_Transactions[[#This Row],[Order Date]],2,5),"d")</f>
        <v>2</v>
      </c>
      <c r="F919" s="2" t="str">
        <f>TEXT(MID(Sales_Transactions[[#This Row],[Order Date]],2,5),"m")</f>
        <v>1</v>
      </c>
      <c r="G919" s="2" t="str">
        <f>TEXT(MID(Sales_Transactions[[#This Row],[Order Date]],2,5),"yyy")</f>
        <v>2011</v>
      </c>
      <c r="H919" s="2" t="str">
        <f>TEXT(MID(Sales_Transactions[[#This Row],[Order Date]],2,5),"yyy/m")</f>
        <v>2011/1</v>
      </c>
      <c r="I919" t="s">
        <v>101</v>
      </c>
      <c r="J919">
        <f t="shared" si="84"/>
        <v>1</v>
      </c>
      <c r="K919" s="2">
        <v>16</v>
      </c>
      <c r="L919" s="3">
        <v>5403.75</v>
      </c>
      <c r="M919" s="4">
        <v>0.08</v>
      </c>
      <c r="N919" s="5" t="s">
        <v>34</v>
      </c>
      <c r="O919" s="3">
        <v>103.83</v>
      </c>
      <c r="P919" s="3">
        <v>355.98</v>
      </c>
      <c r="Q919" s="3">
        <v>58.92</v>
      </c>
      <c r="R919" s="5" t="s">
        <v>1369</v>
      </c>
      <c r="S919" s="5" t="s">
        <v>1370</v>
      </c>
      <c r="T919" s="5" t="str">
        <f t="shared" si="85"/>
        <v>Sonia Sunley</v>
      </c>
      <c r="U919" t="s">
        <v>153</v>
      </c>
      <c r="V919" s="5" t="s">
        <v>47</v>
      </c>
      <c r="W919" s="5" t="s">
        <v>57</v>
      </c>
      <c r="X919" s="5" t="s">
        <v>154</v>
      </c>
      <c r="Y919" s="5" t="s">
        <v>396</v>
      </c>
      <c r="Z919" s="5" t="s">
        <v>40</v>
      </c>
      <c r="AA919" s="4">
        <v>0.64</v>
      </c>
      <c r="AB919" s="1">
        <v>40547</v>
      </c>
      <c r="AC919" s="1">
        <v>25498</v>
      </c>
      <c r="AD919">
        <f t="shared" si="86"/>
        <v>2</v>
      </c>
      <c r="AE919">
        <f t="shared" ca="1" si="87"/>
        <v>54</v>
      </c>
      <c r="AF919" t="str">
        <f t="shared" ca="1" si="88"/>
        <v>18-64</v>
      </c>
      <c r="AG919" s="3">
        <f t="shared" si="89"/>
        <v>25.913451000000002</v>
      </c>
      <c r="AH919" t="str">
        <f>_xlfn.IFNA(VLOOKUP(Sales_Transactions[[#This Row],[Order ID]],Returned_Items[#All],2,FALSE),"Not Returned")</f>
        <v>Not Returned</v>
      </c>
    </row>
    <row r="920" spans="1:34" x14ac:dyDescent="0.25">
      <c r="A920">
        <v>10144</v>
      </c>
      <c r="C920" t="s">
        <v>1400</v>
      </c>
      <c r="D920" s="2" t="str">
        <f>TEXT(MID(Sales_Transactions[[#This Row],[Order Date]],2,5),"d/m/yyy")</f>
        <v>2/1/2011</v>
      </c>
      <c r="E920" s="2" t="str">
        <f>TEXT(MID(Sales_Transactions[[#This Row],[Order Date]],2,5),"d")</f>
        <v>2</v>
      </c>
      <c r="F920" s="2" t="str">
        <f>TEXT(MID(Sales_Transactions[[#This Row],[Order Date]],2,5),"m")</f>
        <v>1</v>
      </c>
      <c r="G920" s="2" t="str">
        <f>TEXT(MID(Sales_Transactions[[#This Row],[Order Date]],2,5),"yyy")</f>
        <v>2011</v>
      </c>
      <c r="H920" s="2" t="str">
        <f>TEXT(MID(Sales_Transactions[[#This Row],[Order Date]],2,5),"yyy/m")</f>
        <v>2011/1</v>
      </c>
      <c r="I920" t="s">
        <v>101</v>
      </c>
      <c r="J920">
        <f t="shared" si="84"/>
        <v>1</v>
      </c>
      <c r="K920" s="2">
        <v>1</v>
      </c>
      <c r="L920" s="3">
        <v>192.49</v>
      </c>
      <c r="M920" s="4">
        <v>0.02</v>
      </c>
      <c r="N920" s="5" t="s">
        <v>34</v>
      </c>
      <c r="O920" s="3">
        <v>-98.3</v>
      </c>
      <c r="P920" s="3">
        <v>160.97999999999999</v>
      </c>
      <c r="Q920" s="3">
        <v>30</v>
      </c>
      <c r="R920" s="5" t="s">
        <v>1369</v>
      </c>
      <c r="S920" s="5" t="s">
        <v>1370</v>
      </c>
      <c r="T920" s="5" t="str">
        <f t="shared" si="85"/>
        <v>Sonia Sunley</v>
      </c>
      <c r="U920" t="s">
        <v>153</v>
      </c>
      <c r="V920" s="5" t="s">
        <v>47</v>
      </c>
      <c r="W920" s="5" t="s">
        <v>57</v>
      </c>
      <c r="X920" s="5" t="s">
        <v>154</v>
      </c>
      <c r="Y920" s="5" t="s">
        <v>1271</v>
      </c>
      <c r="Z920" s="5" t="s">
        <v>40</v>
      </c>
      <c r="AA920" s="4">
        <v>0.62</v>
      </c>
      <c r="AB920" s="1">
        <v>40547</v>
      </c>
      <c r="AC920" s="1">
        <v>24900</v>
      </c>
      <c r="AD920">
        <f t="shared" si="86"/>
        <v>2</v>
      </c>
      <c r="AE920">
        <f t="shared" ca="1" si="87"/>
        <v>56</v>
      </c>
      <c r="AF920" t="str">
        <f t="shared" ca="1" si="88"/>
        <v>18-64</v>
      </c>
      <c r="AG920" s="3">
        <f t="shared" si="89"/>
        <v>190.94780399999999</v>
      </c>
      <c r="AH920" t="str">
        <f>_xlfn.IFNA(VLOOKUP(Sales_Transactions[[#This Row],[Order ID]],Returned_Items[#All],2,FALSE),"Not Returned")</f>
        <v>Not Returned</v>
      </c>
    </row>
    <row r="921" spans="1:34" x14ac:dyDescent="0.25">
      <c r="A921">
        <v>10144</v>
      </c>
      <c r="C921" t="s">
        <v>1400</v>
      </c>
      <c r="D921" s="2" t="str">
        <f>TEXT(MID(Sales_Transactions[[#This Row],[Order Date]],2,5),"d/m/yyy")</f>
        <v>2/1/2011</v>
      </c>
      <c r="E921" s="2" t="str">
        <f>TEXT(MID(Sales_Transactions[[#This Row],[Order Date]],2,5),"d")</f>
        <v>2</v>
      </c>
      <c r="F921" s="2" t="str">
        <f>TEXT(MID(Sales_Transactions[[#This Row],[Order Date]],2,5),"m")</f>
        <v>1</v>
      </c>
      <c r="G921" s="2" t="str">
        <f>TEXT(MID(Sales_Transactions[[#This Row],[Order Date]],2,5),"yyy")</f>
        <v>2011</v>
      </c>
      <c r="H921" s="2" t="str">
        <f>TEXT(MID(Sales_Transactions[[#This Row],[Order Date]],2,5),"yyy/m")</f>
        <v>2011/1</v>
      </c>
      <c r="I921" t="s">
        <v>101</v>
      </c>
      <c r="J921">
        <f t="shared" si="84"/>
        <v>1</v>
      </c>
      <c r="K921" s="2">
        <v>24</v>
      </c>
      <c r="L921" s="3">
        <v>6408.3</v>
      </c>
      <c r="M921" s="4">
        <v>0.1</v>
      </c>
      <c r="N921" s="5" t="s">
        <v>34</v>
      </c>
      <c r="O921" s="3">
        <v>539.54</v>
      </c>
      <c r="P921" s="3">
        <v>280.98</v>
      </c>
      <c r="Q921" s="3">
        <v>35.67</v>
      </c>
      <c r="R921" s="5" t="s">
        <v>1369</v>
      </c>
      <c r="S921" s="5" t="s">
        <v>1370</v>
      </c>
      <c r="T921" s="5" t="str">
        <f t="shared" si="85"/>
        <v>Sonia Sunley</v>
      </c>
      <c r="U921" t="s">
        <v>153</v>
      </c>
      <c r="V921" s="5" t="s">
        <v>47</v>
      </c>
      <c r="W921" s="5" t="s">
        <v>57</v>
      </c>
      <c r="X921" s="5" t="s">
        <v>107</v>
      </c>
      <c r="Y921" s="5" t="s">
        <v>879</v>
      </c>
      <c r="Z921" s="5" t="s">
        <v>106</v>
      </c>
      <c r="AA921" s="4">
        <v>0.66</v>
      </c>
      <c r="AB921" s="1">
        <v>40545</v>
      </c>
      <c r="AC921" s="1">
        <v>24886</v>
      </c>
      <c r="AD921">
        <f t="shared" si="86"/>
        <v>0</v>
      </c>
      <c r="AE921">
        <f t="shared" ca="1" si="87"/>
        <v>56</v>
      </c>
      <c r="AF921" t="str">
        <f t="shared" ca="1" si="88"/>
        <v>18-64</v>
      </c>
      <c r="AG921" s="3">
        <f t="shared" si="89"/>
        <v>13.182042500000001</v>
      </c>
      <c r="AH921" t="str">
        <f>_xlfn.IFNA(VLOOKUP(Sales_Transactions[[#This Row],[Order ID]],Returned_Items[#All],2,FALSE),"Not Returned")</f>
        <v>Not Returned</v>
      </c>
    </row>
    <row r="922" spans="1:34" x14ac:dyDescent="0.25">
      <c r="A922">
        <v>10432</v>
      </c>
      <c r="C922" t="s">
        <v>1401</v>
      </c>
      <c r="D922" s="2" t="str">
        <f>TEXT(MID(Sales_Transactions[[#This Row],[Order Date]],2,5),"d/m/yyy")</f>
        <v>5/1/2012</v>
      </c>
      <c r="E922" s="2" t="str">
        <f>TEXT(MID(Sales_Transactions[[#This Row],[Order Date]],2,5),"d")</f>
        <v>5</v>
      </c>
      <c r="F922" s="2" t="str">
        <f>TEXT(MID(Sales_Transactions[[#This Row],[Order Date]],2,5),"m")</f>
        <v>1</v>
      </c>
      <c r="G922" s="2" t="str">
        <f>TEXT(MID(Sales_Transactions[[#This Row],[Order Date]],2,5),"yyy")</f>
        <v>2012</v>
      </c>
      <c r="H922" s="2" t="str">
        <f>TEXT(MID(Sales_Transactions[[#This Row],[Order Date]],2,5),"yyy/m")</f>
        <v>2012/1</v>
      </c>
      <c r="I922" t="s">
        <v>22</v>
      </c>
      <c r="J922">
        <f t="shared" si="84"/>
        <v>2</v>
      </c>
      <c r="K922" s="2">
        <v>13</v>
      </c>
      <c r="L922" s="3">
        <v>2323.36</v>
      </c>
      <c r="M922" s="4">
        <v>0.08</v>
      </c>
      <c r="N922" s="5" t="s">
        <v>23</v>
      </c>
      <c r="O922" s="3">
        <v>220.39</v>
      </c>
      <c r="P922" s="3">
        <v>179.99</v>
      </c>
      <c r="Q922" s="3">
        <v>19.989999999999998</v>
      </c>
      <c r="R922" s="5" t="s">
        <v>1369</v>
      </c>
      <c r="S922" s="5" t="s">
        <v>1370</v>
      </c>
      <c r="T922" s="5" t="str">
        <f t="shared" si="85"/>
        <v>Sonia Sunley</v>
      </c>
      <c r="U922" t="s">
        <v>153</v>
      </c>
      <c r="V922" s="5" t="s">
        <v>47</v>
      </c>
      <c r="W922" s="5" t="s">
        <v>48</v>
      </c>
      <c r="X922" s="5" t="s">
        <v>87</v>
      </c>
      <c r="Y922" s="5" t="s">
        <v>1402</v>
      </c>
      <c r="Z922" s="5" t="s">
        <v>43</v>
      </c>
      <c r="AA922" s="4">
        <v>0.48</v>
      </c>
      <c r="AB922" s="1">
        <v>40920</v>
      </c>
      <c r="AC922" s="1">
        <v>24896</v>
      </c>
      <c r="AD922">
        <f t="shared" si="86"/>
        <v>7</v>
      </c>
      <c r="AE922">
        <f t="shared" ca="1" si="87"/>
        <v>56</v>
      </c>
      <c r="AF922" t="str">
        <f t="shared" ca="1" si="88"/>
        <v>18-64</v>
      </c>
      <c r="AG922" s="3">
        <f t="shared" si="89"/>
        <v>15.372000615384618</v>
      </c>
      <c r="AH922" t="str">
        <f>_xlfn.IFNA(VLOOKUP(Sales_Transactions[[#This Row],[Order ID]],Returned_Items[#All],2,FALSE),"Not Returned")</f>
        <v>Not Returned</v>
      </c>
    </row>
    <row r="923" spans="1:34" x14ac:dyDescent="0.25">
      <c r="A923">
        <v>10661</v>
      </c>
      <c r="C923" t="s">
        <v>1403</v>
      </c>
      <c r="D923" s="2" t="str">
        <f>TEXT(MID(Sales_Transactions[[#This Row],[Order Date]],2,5),"d/m/yyy")</f>
        <v>23/1/2009</v>
      </c>
      <c r="E923" s="2" t="str">
        <f>TEXT(MID(Sales_Transactions[[#This Row],[Order Date]],2,5),"d")</f>
        <v>23</v>
      </c>
      <c r="F923" s="2" t="str">
        <f>TEXT(MID(Sales_Transactions[[#This Row],[Order Date]],2,5),"m")</f>
        <v>1</v>
      </c>
      <c r="G923" s="2" t="str">
        <f>TEXT(MID(Sales_Transactions[[#This Row],[Order Date]],2,5),"yyy")</f>
        <v>2009</v>
      </c>
      <c r="H923" s="2" t="str">
        <f>TEXT(MID(Sales_Transactions[[#This Row],[Order Date]],2,5),"yyy/m")</f>
        <v>2009/1</v>
      </c>
      <c r="I923" t="s">
        <v>52</v>
      </c>
      <c r="J923">
        <f t="shared" si="84"/>
        <v>1</v>
      </c>
      <c r="K923" s="2">
        <v>18</v>
      </c>
      <c r="L923" s="3">
        <v>136.41</v>
      </c>
      <c r="M923" s="4">
        <v>0</v>
      </c>
      <c r="N923" s="5" t="s">
        <v>23</v>
      </c>
      <c r="O923" s="3">
        <v>-99.34</v>
      </c>
      <c r="P923" s="3">
        <v>6.84</v>
      </c>
      <c r="Q923" s="3">
        <v>8.3699999999999992</v>
      </c>
      <c r="R923" s="5" t="s">
        <v>1404</v>
      </c>
      <c r="S923" s="5" t="s">
        <v>1405</v>
      </c>
      <c r="T923" s="5" t="str">
        <f t="shared" si="85"/>
        <v>Jocasta Rupert</v>
      </c>
      <c r="U923" t="s">
        <v>153</v>
      </c>
      <c r="V923" s="5" t="s">
        <v>37</v>
      </c>
      <c r="W923" s="5" t="s">
        <v>28</v>
      </c>
      <c r="X923" s="5" t="s">
        <v>221</v>
      </c>
      <c r="Y923" s="5" t="s">
        <v>657</v>
      </c>
      <c r="Z923" s="5" t="s">
        <v>60</v>
      </c>
      <c r="AA923" s="4">
        <v>0.57999999999999996</v>
      </c>
      <c r="AB923" s="1">
        <v>39837</v>
      </c>
      <c r="AC923" s="1">
        <v>25195</v>
      </c>
      <c r="AD923">
        <f t="shared" si="86"/>
        <v>1</v>
      </c>
      <c r="AE923">
        <f t="shared" ca="1" si="87"/>
        <v>55</v>
      </c>
      <c r="AF923" t="str">
        <f t="shared" ca="1" si="88"/>
        <v>18-64</v>
      </c>
      <c r="AG923" s="3">
        <f t="shared" si="89"/>
        <v>0.84499999999999997</v>
      </c>
      <c r="AH923" t="str">
        <f>_xlfn.IFNA(VLOOKUP(Sales_Transactions[[#This Row],[Order ID]],Returned_Items[#All],2,FALSE),"Not Returned")</f>
        <v>Not Returned</v>
      </c>
    </row>
    <row r="924" spans="1:34" x14ac:dyDescent="0.25">
      <c r="A924">
        <v>12806</v>
      </c>
      <c r="C924" t="s">
        <v>323</v>
      </c>
      <c r="D924" s="2" t="str">
        <f>TEXT(MID(Sales_Transactions[[#This Row],[Order Date]],2,5),"d/m/yyy")</f>
        <v>24/12/2011</v>
      </c>
      <c r="E924" s="2" t="str">
        <f>TEXT(MID(Sales_Transactions[[#This Row],[Order Date]],2,5),"d")</f>
        <v>24</v>
      </c>
      <c r="F924" s="2" t="str">
        <f>TEXT(MID(Sales_Transactions[[#This Row],[Order Date]],2,5),"m")</f>
        <v>12</v>
      </c>
      <c r="G924" s="2" t="str">
        <f>TEXT(MID(Sales_Transactions[[#This Row],[Order Date]],2,5),"yyy")</f>
        <v>2011</v>
      </c>
      <c r="H924" s="2" t="str">
        <f>TEXT(MID(Sales_Transactions[[#This Row],[Order Date]],2,5),"yyy/m")</f>
        <v>2011/12</v>
      </c>
      <c r="I924" t="s">
        <v>52</v>
      </c>
      <c r="J924">
        <f t="shared" si="84"/>
        <v>1</v>
      </c>
      <c r="K924" s="2">
        <v>20</v>
      </c>
      <c r="L924" s="3">
        <v>761.23</v>
      </c>
      <c r="M924" s="4">
        <v>0</v>
      </c>
      <c r="N924" s="5" t="s">
        <v>23</v>
      </c>
      <c r="O924" s="3">
        <v>107.93</v>
      </c>
      <c r="P924" s="3">
        <v>35.89</v>
      </c>
      <c r="Q924" s="3">
        <v>14.72</v>
      </c>
      <c r="R924" s="5" t="s">
        <v>1369</v>
      </c>
      <c r="S924" s="5" t="s">
        <v>1370</v>
      </c>
      <c r="T924" s="5" t="str">
        <f t="shared" si="85"/>
        <v>Sonia Sunley</v>
      </c>
      <c r="U924" t="s">
        <v>153</v>
      </c>
      <c r="V924" s="5" t="s">
        <v>27</v>
      </c>
      <c r="W924" s="5" t="s">
        <v>28</v>
      </c>
      <c r="X924" s="5" t="s">
        <v>98</v>
      </c>
      <c r="Y924" s="5" t="s">
        <v>1406</v>
      </c>
      <c r="Z924" s="5" t="s">
        <v>43</v>
      </c>
      <c r="AA924" s="4">
        <v>0.4</v>
      </c>
      <c r="AB924" s="1">
        <v>40902</v>
      </c>
      <c r="AC924" s="1">
        <v>26531</v>
      </c>
      <c r="AD924">
        <f t="shared" si="86"/>
        <v>1</v>
      </c>
      <c r="AE924">
        <f t="shared" ca="1" si="87"/>
        <v>51</v>
      </c>
      <c r="AF924" t="str">
        <f t="shared" ca="1" si="88"/>
        <v>18-64</v>
      </c>
      <c r="AG924" s="3">
        <f t="shared" si="89"/>
        <v>2.5305</v>
      </c>
      <c r="AH924" t="str">
        <f>_xlfn.IFNA(VLOOKUP(Sales_Transactions[[#This Row],[Order ID]],Returned_Items[#All],2,FALSE),"Not Returned")</f>
        <v>Returned</v>
      </c>
    </row>
    <row r="925" spans="1:34" x14ac:dyDescent="0.25">
      <c r="A925">
        <v>13158</v>
      </c>
      <c r="C925" t="s">
        <v>1407</v>
      </c>
      <c r="D925" s="2" t="str">
        <f>TEXT(MID(Sales_Transactions[[#This Row],[Order Date]],2,5),"d/m/yyy")</f>
        <v>20/11/2012</v>
      </c>
      <c r="E925" s="2" t="str">
        <f>TEXT(MID(Sales_Transactions[[#This Row],[Order Date]],2,5),"d")</f>
        <v>20</v>
      </c>
      <c r="F925" s="2" t="str">
        <f>TEXT(MID(Sales_Transactions[[#This Row],[Order Date]],2,5),"m")</f>
        <v>11</v>
      </c>
      <c r="G925" s="2" t="str">
        <f>TEXT(MID(Sales_Transactions[[#This Row],[Order Date]],2,5),"yyy")</f>
        <v>2012</v>
      </c>
      <c r="H925" s="2" t="str">
        <f>TEXT(MID(Sales_Transactions[[#This Row],[Order Date]],2,5),"yyy/m")</f>
        <v>2012/11</v>
      </c>
      <c r="I925" t="s">
        <v>101</v>
      </c>
      <c r="J925">
        <f t="shared" si="84"/>
        <v>1</v>
      </c>
      <c r="K925" s="2">
        <v>26</v>
      </c>
      <c r="L925" s="3">
        <v>187.16</v>
      </c>
      <c r="M925" s="4">
        <v>0.01</v>
      </c>
      <c r="N925" s="5" t="s">
        <v>23</v>
      </c>
      <c r="O925" s="3">
        <v>29.33</v>
      </c>
      <c r="P925" s="3">
        <v>6.75</v>
      </c>
      <c r="Q925" s="3">
        <v>2.99</v>
      </c>
      <c r="R925" s="5" t="s">
        <v>1395</v>
      </c>
      <c r="S925" s="5" t="s">
        <v>1396</v>
      </c>
      <c r="T925" s="5" t="str">
        <f t="shared" si="85"/>
        <v>Kelly Williams</v>
      </c>
      <c r="U925" t="s">
        <v>153</v>
      </c>
      <c r="V925" s="5" t="s">
        <v>47</v>
      </c>
      <c r="W925" s="5" t="s">
        <v>28</v>
      </c>
      <c r="X925" s="5" t="s">
        <v>41</v>
      </c>
      <c r="Y925" s="5" t="s">
        <v>589</v>
      </c>
      <c r="Z925" s="5" t="s">
        <v>43</v>
      </c>
      <c r="AA925" s="4">
        <v>0.35</v>
      </c>
      <c r="AB925" s="1">
        <v>41235</v>
      </c>
      <c r="AC925" s="1">
        <v>30612</v>
      </c>
      <c r="AD925">
        <f t="shared" si="86"/>
        <v>2</v>
      </c>
      <c r="AE925">
        <f t="shared" ca="1" si="87"/>
        <v>40</v>
      </c>
      <c r="AF925" t="str">
        <f t="shared" ca="1" si="88"/>
        <v>18-64</v>
      </c>
      <c r="AG925" s="3">
        <f t="shared" si="89"/>
        <v>0.37458942307692311</v>
      </c>
      <c r="AH925" t="str">
        <f>_xlfn.IFNA(VLOOKUP(Sales_Transactions[[#This Row],[Order ID]],Returned_Items[#All],2,FALSE),"Not Returned")</f>
        <v>Returned</v>
      </c>
    </row>
    <row r="926" spans="1:34" x14ac:dyDescent="0.25">
      <c r="A926">
        <v>13507</v>
      </c>
      <c r="C926" t="s">
        <v>1408</v>
      </c>
      <c r="D926" s="2" t="str">
        <f>TEXT(MID(Sales_Transactions[[#This Row],[Order Date]],2,5),"d/m/yyy")</f>
        <v>29/12/2012</v>
      </c>
      <c r="E926" s="2" t="str">
        <f>TEXT(MID(Sales_Transactions[[#This Row],[Order Date]],2,5),"d")</f>
        <v>29</v>
      </c>
      <c r="F926" s="2" t="str">
        <f>TEXT(MID(Sales_Transactions[[#This Row],[Order Date]],2,5),"m")</f>
        <v>12</v>
      </c>
      <c r="G926" s="2" t="str">
        <f>TEXT(MID(Sales_Transactions[[#This Row],[Order Date]],2,5),"yyy")</f>
        <v>2012</v>
      </c>
      <c r="H926" s="2" t="str">
        <f>TEXT(MID(Sales_Transactions[[#This Row],[Order Date]],2,5),"yyy/m")</f>
        <v>2012/12</v>
      </c>
      <c r="I926" t="s">
        <v>78</v>
      </c>
      <c r="J926">
        <f t="shared" si="84"/>
        <v>3</v>
      </c>
      <c r="K926" s="2">
        <v>27</v>
      </c>
      <c r="L926" s="3">
        <v>176.1</v>
      </c>
      <c r="M926" s="4">
        <v>0.09</v>
      </c>
      <c r="N926" s="5" t="s">
        <v>23</v>
      </c>
      <c r="O926" s="3">
        <v>-75.709999999999994</v>
      </c>
      <c r="P926" s="3">
        <v>6.78</v>
      </c>
      <c r="Q926" s="3">
        <v>6.18</v>
      </c>
      <c r="R926" s="5" t="s">
        <v>1385</v>
      </c>
      <c r="S926" s="5" t="s">
        <v>1386</v>
      </c>
      <c r="T926" s="5" t="str">
        <f t="shared" si="85"/>
        <v>Anna Andreadi</v>
      </c>
      <c r="U926" t="s">
        <v>153</v>
      </c>
      <c r="V926" s="5" t="s">
        <v>27</v>
      </c>
      <c r="W926" s="5" t="s">
        <v>28</v>
      </c>
      <c r="X926" s="5" t="s">
        <v>75</v>
      </c>
      <c r="Y926" s="5" t="s">
        <v>1409</v>
      </c>
      <c r="Z926" s="5" t="s">
        <v>43</v>
      </c>
      <c r="AA926" s="4">
        <v>0.39</v>
      </c>
      <c r="AB926" s="1">
        <v>41273</v>
      </c>
      <c r="AC926" s="1">
        <v>30614</v>
      </c>
      <c r="AD926">
        <f t="shared" si="86"/>
        <v>1</v>
      </c>
      <c r="AE926">
        <f t="shared" ca="1" si="87"/>
        <v>40</v>
      </c>
      <c r="AF926" t="str">
        <f t="shared" ca="1" si="88"/>
        <v>18-64</v>
      </c>
      <c r="AG926" s="3">
        <f t="shared" si="89"/>
        <v>0.47977399999999998</v>
      </c>
      <c r="AH926" t="str">
        <f>_xlfn.IFNA(VLOOKUP(Sales_Transactions[[#This Row],[Order ID]],Returned_Items[#All],2,FALSE),"Not Returned")</f>
        <v>Not Returned</v>
      </c>
    </row>
    <row r="927" spans="1:34" x14ac:dyDescent="0.25">
      <c r="A927">
        <v>14375</v>
      </c>
      <c r="C927" t="s">
        <v>1410</v>
      </c>
      <c r="D927" s="2" t="str">
        <f>TEXT(MID(Sales_Transactions[[#This Row],[Order Date]],2,5),"d/m/yyy")</f>
        <v>31/1/2010</v>
      </c>
      <c r="E927" s="2" t="str">
        <f>TEXT(MID(Sales_Transactions[[#This Row],[Order Date]],2,5),"d")</f>
        <v>31</v>
      </c>
      <c r="F927" s="2" t="str">
        <f>TEXT(MID(Sales_Transactions[[#This Row],[Order Date]],2,5),"m")</f>
        <v>1</v>
      </c>
      <c r="G927" s="2" t="str">
        <f>TEXT(MID(Sales_Transactions[[#This Row],[Order Date]],2,5),"yyy")</f>
        <v>2010</v>
      </c>
      <c r="H927" s="2" t="str">
        <f>TEXT(MID(Sales_Transactions[[#This Row],[Order Date]],2,5),"yyy/m")</f>
        <v>2010/1</v>
      </c>
      <c r="I927" t="s">
        <v>78</v>
      </c>
      <c r="J927">
        <f t="shared" si="84"/>
        <v>3</v>
      </c>
      <c r="K927" s="2">
        <v>7</v>
      </c>
      <c r="L927" s="3">
        <v>44.05</v>
      </c>
      <c r="M927" s="4">
        <v>7.0000000000000007E-2</v>
      </c>
      <c r="N927" s="5" t="s">
        <v>23</v>
      </c>
      <c r="O927" s="3">
        <v>-21.77</v>
      </c>
      <c r="P927" s="3">
        <v>5.78</v>
      </c>
      <c r="Q927" s="3">
        <v>5.67</v>
      </c>
      <c r="R927" s="5" t="s">
        <v>454</v>
      </c>
      <c r="S927" s="5" t="s">
        <v>1411</v>
      </c>
      <c r="T927" s="5" t="str">
        <f t="shared" si="85"/>
        <v>Rick Duston</v>
      </c>
      <c r="U927" t="s">
        <v>153</v>
      </c>
      <c r="V927" s="5" t="s">
        <v>47</v>
      </c>
      <c r="W927" s="5" t="s">
        <v>28</v>
      </c>
      <c r="X927" s="5" t="s">
        <v>75</v>
      </c>
      <c r="Y927" s="5" t="s">
        <v>988</v>
      </c>
      <c r="Z927" s="5" t="s">
        <v>43</v>
      </c>
      <c r="AA927" s="4">
        <v>0.36</v>
      </c>
      <c r="AB927" s="1">
        <v>40210</v>
      </c>
      <c r="AC927" s="1">
        <v>30261</v>
      </c>
      <c r="AD927">
        <f t="shared" si="86"/>
        <v>1</v>
      </c>
      <c r="AE927">
        <f t="shared" ca="1" si="87"/>
        <v>41</v>
      </c>
      <c r="AF927" t="str">
        <f t="shared" ca="1" si="88"/>
        <v>18-64</v>
      </c>
      <c r="AG927" s="3">
        <f t="shared" si="89"/>
        <v>1.6351362857142857</v>
      </c>
      <c r="AH927" t="str">
        <f>_xlfn.IFNA(VLOOKUP(Sales_Transactions[[#This Row],[Order ID]],Returned_Items[#All],2,FALSE),"Not Returned")</f>
        <v>Not Returned</v>
      </c>
    </row>
    <row r="928" spans="1:34" x14ac:dyDescent="0.25">
      <c r="A928">
        <v>14627</v>
      </c>
      <c r="C928" t="s">
        <v>1122</v>
      </c>
      <c r="D928" s="2" t="str">
        <f>TEXT(MID(Sales_Transactions[[#This Row],[Order Date]],2,5),"d/m/yyy")</f>
        <v>4/2/2009</v>
      </c>
      <c r="E928" s="2" t="str">
        <f>TEXT(MID(Sales_Transactions[[#This Row],[Order Date]],2,5),"d")</f>
        <v>4</v>
      </c>
      <c r="F928" s="2" t="str">
        <f>TEXT(MID(Sales_Transactions[[#This Row],[Order Date]],2,5),"m")</f>
        <v>2</v>
      </c>
      <c r="G928" s="2" t="str">
        <f>TEXT(MID(Sales_Transactions[[#This Row],[Order Date]],2,5),"yyy")</f>
        <v>2009</v>
      </c>
      <c r="H928" s="2" t="str">
        <f>TEXT(MID(Sales_Transactions[[#This Row],[Order Date]],2,5),"yyy/m")</f>
        <v>2009/2</v>
      </c>
      <c r="I928" t="s">
        <v>78</v>
      </c>
      <c r="J928">
        <f t="shared" si="84"/>
        <v>3</v>
      </c>
      <c r="K928" s="2">
        <v>47</v>
      </c>
      <c r="L928" s="3">
        <v>671.03</v>
      </c>
      <c r="M928" s="4">
        <v>7.0000000000000007E-2</v>
      </c>
      <c r="N928" s="5" t="s">
        <v>23</v>
      </c>
      <c r="O928" s="3">
        <v>67.86</v>
      </c>
      <c r="P928" s="3">
        <v>14.48</v>
      </c>
      <c r="Q928" s="3">
        <v>6.46</v>
      </c>
      <c r="R928" s="5" t="s">
        <v>1369</v>
      </c>
      <c r="S928" s="5" t="s">
        <v>1370</v>
      </c>
      <c r="T928" s="5" t="str">
        <f t="shared" si="85"/>
        <v>Sonia Sunley</v>
      </c>
      <c r="U928" t="s">
        <v>153</v>
      </c>
      <c r="V928" s="5" t="s">
        <v>27</v>
      </c>
      <c r="W928" s="5" t="s">
        <v>28</v>
      </c>
      <c r="X928" s="5" t="s">
        <v>41</v>
      </c>
      <c r="Y928" s="5" t="s">
        <v>1412</v>
      </c>
      <c r="Z928" s="5" t="s">
        <v>43</v>
      </c>
      <c r="AA928" s="4">
        <v>0.38</v>
      </c>
      <c r="AB928" s="1">
        <v>39849</v>
      </c>
      <c r="AC928" s="1">
        <v>30028</v>
      </c>
      <c r="AD928">
        <f t="shared" si="86"/>
        <v>1</v>
      </c>
      <c r="AE928">
        <f t="shared" ca="1" si="87"/>
        <v>42</v>
      </c>
      <c r="AF928" t="str">
        <f t="shared" ca="1" si="88"/>
        <v>18-64</v>
      </c>
      <c r="AG928" s="3">
        <f t="shared" si="89"/>
        <v>0.44531625531914898</v>
      </c>
      <c r="AH928" t="str">
        <f>_xlfn.IFNA(VLOOKUP(Sales_Transactions[[#This Row],[Order ID]],Returned_Items[#All],2,FALSE),"Not Returned")</f>
        <v>Not Returned</v>
      </c>
    </row>
    <row r="929" spans="1:34" x14ac:dyDescent="0.25">
      <c r="A929">
        <v>14852</v>
      </c>
      <c r="C929" t="s">
        <v>323</v>
      </c>
      <c r="D929" s="2" t="str">
        <f>TEXT(MID(Sales_Transactions[[#This Row],[Order Date]],2,5),"d/m/yyy")</f>
        <v>24/12/2011</v>
      </c>
      <c r="E929" s="2" t="str">
        <f>TEXT(MID(Sales_Transactions[[#This Row],[Order Date]],2,5),"d")</f>
        <v>24</v>
      </c>
      <c r="F929" s="2" t="str">
        <f>TEXT(MID(Sales_Transactions[[#This Row],[Order Date]],2,5),"m")</f>
        <v>12</v>
      </c>
      <c r="G929" s="2" t="str">
        <f>TEXT(MID(Sales_Transactions[[#This Row],[Order Date]],2,5),"yyy")</f>
        <v>2011</v>
      </c>
      <c r="H929" s="2" t="str">
        <f>TEXT(MID(Sales_Transactions[[#This Row],[Order Date]],2,5),"yyy/m")</f>
        <v>2011/12</v>
      </c>
      <c r="I929" t="s">
        <v>78</v>
      </c>
      <c r="J929">
        <f t="shared" si="84"/>
        <v>3</v>
      </c>
      <c r="K929" s="2">
        <v>9</v>
      </c>
      <c r="L929" s="3">
        <v>3800.4</v>
      </c>
      <c r="M929" s="4">
        <v>0.03</v>
      </c>
      <c r="N929" s="5" t="s">
        <v>67</v>
      </c>
      <c r="O929" s="3">
        <v>1234.57</v>
      </c>
      <c r="P929" s="3">
        <v>420.98</v>
      </c>
      <c r="Q929" s="3">
        <v>19.989999999999998</v>
      </c>
      <c r="R929" s="5" t="s">
        <v>1413</v>
      </c>
      <c r="S929" s="5" t="s">
        <v>1414</v>
      </c>
      <c r="T929" s="5" t="str">
        <f t="shared" si="85"/>
        <v>Angele Hood</v>
      </c>
      <c r="U929" t="s">
        <v>153</v>
      </c>
      <c r="V929" s="5" t="s">
        <v>37</v>
      </c>
      <c r="W929" s="5" t="s">
        <v>28</v>
      </c>
      <c r="X929" s="5" t="s">
        <v>41</v>
      </c>
      <c r="Y929" s="5" t="s">
        <v>1027</v>
      </c>
      <c r="Z929" s="5" t="s">
        <v>43</v>
      </c>
      <c r="AA929" s="4">
        <v>0.35</v>
      </c>
      <c r="AB929" s="1">
        <v>40901</v>
      </c>
      <c r="AC929" s="1">
        <v>30156</v>
      </c>
      <c r="AD929">
        <f t="shared" si="86"/>
        <v>0</v>
      </c>
      <c r="AE929">
        <f t="shared" ca="1" si="87"/>
        <v>42</v>
      </c>
      <c r="AF929" t="str">
        <f t="shared" ca="1" si="88"/>
        <v>18-64</v>
      </c>
      <c r="AG929" s="3">
        <f t="shared" si="89"/>
        <v>48.982634000000004</v>
      </c>
      <c r="AH929" t="str">
        <f>_xlfn.IFNA(VLOOKUP(Sales_Transactions[[#This Row],[Order ID]],Returned_Items[#All],2,FALSE),"Not Returned")</f>
        <v>Not Returned</v>
      </c>
    </row>
    <row r="930" spans="1:34" x14ac:dyDescent="0.25">
      <c r="A930">
        <v>16230</v>
      </c>
      <c r="C930" t="s">
        <v>660</v>
      </c>
      <c r="D930" s="2" t="str">
        <f>TEXT(MID(Sales_Transactions[[#This Row],[Order Date]],2,5),"d/m/yyy")</f>
        <v>27/2/2010</v>
      </c>
      <c r="E930" s="2" t="str">
        <f>TEXT(MID(Sales_Transactions[[#This Row],[Order Date]],2,5),"d")</f>
        <v>27</v>
      </c>
      <c r="F930" s="2" t="str">
        <f>TEXT(MID(Sales_Transactions[[#This Row],[Order Date]],2,5),"m")</f>
        <v>2</v>
      </c>
      <c r="G930" s="2" t="str">
        <f>TEXT(MID(Sales_Transactions[[#This Row],[Order Date]],2,5),"yyy")</f>
        <v>2010</v>
      </c>
      <c r="H930" s="2" t="str">
        <f>TEXT(MID(Sales_Transactions[[#This Row],[Order Date]],2,5),"yyy/m")</f>
        <v>2010/2</v>
      </c>
      <c r="I930" t="s">
        <v>22</v>
      </c>
      <c r="J930">
        <f t="shared" si="84"/>
        <v>2</v>
      </c>
      <c r="K930" s="2">
        <v>2</v>
      </c>
      <c r="L930" s="3">
        <v>13.3</v>
      </c>
      <c r="M930" s="4">
        <v>0.09</v>
      </c>
      <c r="N930" s="5" t="s">
        <v>23</v>
      </c>
      <c r="O930" s="3">
        <v>-7.86</v>
      </c>
      <c r="P930" s="3">
        <v>7.31</v>
      </c>
      <c r="Q930" s="3">
        <v>0.49</v>
      </c>
      <c r="R930" s="5" t="s">
        <v>1369</v>
      </c>
      <c r="S930" s="5" t="s">
        <v>1370</v>
      </c>
      <c r="T930" s="5" t="str">
        <f t="shared" si="85"/>
        <v>Sonia Sunley</v>
      </c>
      <c r="U930" t="s">
        <v>153</v>
      </c>
      <c r="V930" s="5" t="s">
        <v>47</v>
      </c>
      <c r="W930" s="5" t="s">
        <v>28</v>
      </c>
      <c r="X930" s="5" t="s">
        <v>115</v>
      </c>
      <c r="Y930" s="5" t="s">
        <v>145</v>
      </c>
      <c r="Z930" s="5" t="s">
        <v>43</v>
      </c>
      <c r="AA930" s="4">
        <v>0.38</v>
      </c>
      <c r="AB930" s="1">
        <v>40238</v>
      </c>
      <c r="AC930" s="1">
        <v>30201</v>
      </c>
      <c r="AD930">
        <f t="shared" si="86"/>
        <v>2</v>
      </c>
      <c r="AE930">
        <f t="shared" ca="1" si="87"/>
        <v>41</v>
      </c>
      <c r="AF930" t="str">
        <f t="shared" ca="1" si="88"/>
        <v>18-64</v>
      </c>
      <c r="AG930" s="3">
        <f t="shared" si="89"/>
        <v>3.8967104999999997</v>
      </c>
      <c r="AH930" t="str">
        <f>_xlfn.IFNA(VLOOKUP(Sales_Transactions[[#This Row],[Order ID]],Returned_Items[#All],2,FALSE),"Not Returned")</f>
        <v>Not Returned</v>
      </c>
    </row>
    <row r="931" spans="1:34" x14ac:dyDescent="0.25">
      <c r="A931">
        <v>16230</v>
      </c>
      <c r="C931" t="s">
        <v>660</v>
      </c>
      <c r="D931" s="2" t="str">
        <f>TEXT(MID(Sales_Transactions[[#This Row],[Order Date]],2,5),"d/m/yyy")</f>
        <v>27/2/2010</v>
      </c>
      <c r="E931" s="2" t="str">
        <f>TEXT(MID(Sales_Transactions[[#This Row],[Order Date]],2,5),"d")</f>
        <v>27</v>
      </c>
      <c r="F931" s="2" t="str">
        <f>TEXT(MID(Sales_Transactions[[#This Row],[Order Date]],2,5),"m")</f>
        <v>2</v>
      </c>
      <c r="G931" s="2" t="str">
        <f>TEXT(MID(Sales_Transactions[[#This Row],[Order Date]],2,5),"yyy")</f>
        <v>2010</v>
      </c>
      <c r="H931" s="2" t="str">
        <f>TEXT(MID(Sales_Transactions[[#This Row],[Order Date]],2,5),"yyy/m")</f>
        <v>2010/2</v>
      </c>
      <c r="I931" t="s">
        <v>22</v>
      </c>
      <c r="J931">
        <f t="shared" si="84"/>
        <v>2</v>
      </c>
      <c r="K931" s="2">
        <v>27</v>
      </c>
      <c r="L931" s="3">
        <v>3379.01</v>
      </c>
      <c r="M931" s="4">
        <v>0.06</v>
      </c>
      <c r="N931" s="5" t="s">
        <v>34</v>
      </c>
      <c r="O931" s="3">
        <v>-801.09</v>
      </c>
      <c r="P931" s="3">
        <v>130.97999999999999</v>
      </c>
      <c r="Q931" s="3">
        <v>54.74</v>
      </c>
      <c r="R931" s="5" t="s">
        <v>1369</v>
      </c>
      <c r="S931" s="5" t="s">
        <v>1370</v>
      </c>
      <c r="T931" s="5" t="str">
        <f t="shared" si="85"/>
        <v>Sonia Sunley</v>
      </c>
      <c r="U931" t="s">
        <v>153</v>
      </c>
      <c r="V931" s="5" t="s">
        <v>47</v>
      </c>
      <c r="W931" s="5" t="s">
        <v>57</v>
      </c>
      <c r="X931" s="5" t="s">
        <v>104</v>
      </c>
      <c r="Y931" s="5" t="s">
        <v>1393</v>
      </c>
      <c r="Z931" s="5" t="s">
        <v>106</v>
      </c>
      <c r="AA931" s="4">
        <v>0.69</v>
      </c>
      <c r="AB931" s="1">
        <v>40238</v>
      </c>
      <c r="AC931" s="1">
        <v>18306</v>
      </c>
      <c r="AD931">
        <f t="shared" si="86"/>
        <v>2</v>
      </c>
      <c r="AE931">
        <f t="shared" ca="1" si="87"/>
        <v>74</v>
      </c>
      <c r="AF931" t="str">
        <f t="shared" ca="1" si="88"/>
        <v>Over 65</v>
      </c>
      <c r="AG931" s="3">
        <f t="shared" si="89"/>
        <v>6.8756078518518517</v>
      </c>
      <c r="AH931" t="str">
        <f>_xlfn.IFNA(VLOOKUP(Sales_Transactions[[#This Row],[Order ID]],Returned_Items[#All],2,FALSE),"Not Returned")</f>
        <v>Not Returned</v>
      </c>
    </row>
    <row r="932" spans="1:34" x14ac:dyDescent="0.25">
      <c r="A932">
        <v>16230</v>
      </c>
      <c r="C932" t="s">
        <v>660</v>
      </c>
      <c r="D932" s="2" t="str">
        <f>TEXT(MID(Sales_Transactions[[#This Row],[Order Date]],2,5),"d/m/yyy")</f>
        <v>27/2/2010</v>
      </c>
      <c r="E932" s="2" t="str">
        <f>TEXT(MID(Sales_Transactions[[#This Row],[Order Date]],2,5),"d")</f>
        <v>27</v>
      </c>
      <c r="F932" s="2" t="str">
        <f>TEXT(MID(Sales_Transactions[[#This Row],[Order Date]],2,5),"m")</f>
        <v>2</v>
      </c>
      <c r="G932" s="2" t="str">
        <f>TEXT(MID(Sales_Transactions[[#This Row],[Order Date]],2,5),"yyy")</f>
        <v>2010</v>
      </c>
      <c r="H932" s="2" t="str">
        <f>TEXT(MID(Sales_Transactions[[#This Row],[Order Date]],2,5),"yyy/m")</f>
        <v>2010/2</v>
      </c>
      <c r="I932" t="s">
        <v>22</v>
      </c>
      <c r="J932">
        <f t="shared" si="84"/>
        <v>2</v>
      </c>
      <c r="K932" s="2">
        <v>15</v>
      </c>
      <c r="L932" s="3">
        <v>687.52</v>
      </c>
      <c r="M932" s="4">
        <v>0.08</v>
      </c>
      <c r="N932" s="5" t="s">
        <v>23</v>
      </c>
      <c r="O932" s="3">
        <v>223.76</v>
      </c>
      <c r="P932" s="3">
        <v>48.91</v>
      </c>
      <c r="Q932" s="3">
        <v>5.81</v>
      </c>
      <c r="R932" s="5" t="s">
        <v>1369</v>
      </c>
      <c r="S932" s="5" t="s">
        <v>1370</v>
      </c>
      <c r="T932" s="5" t="str">
        <f t="shared" si="85"/>
        <v>Sonia Sunley</v>
      </c>
      <c r="U932" t="s">
        <v>153</v>
      </c>
      <c r="V932" s="5" t="s">
        <v>47</v>
      </c>
      <c r="W932" s="5" t="s">
        <v>28</v>
      </c>
      <c r="X932" s="5" t="s">
        <v>75</v>
      </c>
      <c r="Y932" s="5" t="s">
        <v>273</v>
      </c>
      <c r="Z932" s="5" t="s">
        <v>43</v>
      </c>
      <c r="AA932" s="4">
        <v>0.38</v>
      </c>
      <c r="AB932" s="1">
        <v>40243</v>
      </c>
      <c r="AC932" s="1">
        <v>18752</v>
      </c>
      <c r="AD932">
        <f t="shared" si="86"/>
        <v>7</v>
      </c>
      <c r="AE932">
        <f t="shared" ca="1" si="87"/>
        <v>73</v>
      </c>
      <c r="AF932" t="str">
        <f t="shared" ca="1" si="88"/>
        <v>Over 65</v>
      </c>
      <c r="AG932" s="3">
        <f t="shared" si="89"/>
        <v>3.6453914666666667</v>
      </c>
      <c r="AH932" t="str">
        <f>_xlfn.IFNA(VLOOKUP(Sales_Transactions[[#This Row],[Order ID]],Returned_Items[#All],2,FALSE),"Not Returned")</f>
        <v>Not Returned</v>
      </c>
    </row>
    <row r="933" spans="1:34" x14ac:dyDescent="0.25">
      <c r="A933">
        <v>16230</v>
      </c>
      <c r="C933" t="s">
        <v>660</v>
      </c>
      <c r="D933" s="2" t="str">
        <f>TEXT(MID(Sales_Transactions[[#This Row],[Order Date]],2,5),"d/m/yyy")</f>
        <v>27/2/2010</v>
      </c>
      <c r="E933" s="2" t="str">
        <f>TEXT(MID(Sales_Transactions[[#This Row],[Order Date]],2,5),"d")</f>
        <v>27</v>
      </c>
      <c r="F933" s="2" t="str">
        <f>TEXT(MID(Sales_Transactions[[#This Row],[Order Date]],2,5),"m")</f>
        <v>2</v>
      </c>
      <c r="G933" s="2" t="str">
        <f>TEXT(MID(Sales_Transactions[[#This Row],[Order Date]],2,5),"yyy")</f>
        <v>2010</v>
      </c>
      <c r="H933" s="2" t="str">
        <f>TEXT(MID(Sales_Transactions[[#This Row],[Order Date]],2,5),"yyy/m")</f>
        <v>2010/2</v>
      </c>
      <c r="I933" t="s">
        <v>22</v>
      </c>
      <c r="J933">
        <f t="shared" si="84"/>
        <v>2</v>
      </c>
      <c r="K933" s="2">
        <v>40</v>
      </c>
      <c r="L933" s="3">
        <v>4538.66</v>
      </c>
      <c r="M933" s="4">
        <v>0</v>
      </c>
      <c r="N933" s="5" t="s">
        <v>23</v>
      </c>
      <c r="O933" s="3">
        <v>506.86</v>
      </c>
      <c r="P933" s="3">
        <v>111.03</v>
      </c>
      <c r="Q933" s="3">
        <v>8.64</v>
      </c>
      <c r="R933" s="5" t="s">
        <v>1369</v>
      </c>
      <c r="S933" s="5" t="s">
        <v>1370</v>
      </c>
      <c r="T933" s="5" t="str">
        <f t="shared" si="85"/>
        <v>Sonia Sunley</v>
      </c>
      <c r="U933" t="s">
        <v>153</v>
      </c>
      <c r="V933" s="5" t="s">
        <v>47</v>
      </c>
      <c r="W933" s="5" t="s">
        <v>28</v>
      </c>
      <c r="X933" s="5" t="s">
        <v>29</v>
      </c>
      <c r="Y933" s="5" t="s">
        <v>304</v>
      </c>
      <c r="Z933" s="5" t="s">
        <v>43</v>
      </c>
      <c r="AA933" s="4">
        <v>0.78</v>
      </c>
      <c r="AB933" s="1">
        <v>40241</v>
      </c>
      <c r="AC933" s="1">
        <v>30268</v>
      </c>
      <c r="AD933">
        <f t="shared" si="86"/>
        <v>5</v>
      </c>
      <c r="AE933">
        <f t="shared" ca="1" si="87"/>
        <v>41</v>
      </c>
      <c r="AF933" t="str">
        <f t="shared" ca="1" si="88"/>
        <v>18-64</v>
      </c>
      <c r="AG933" s="3">
        <f t="shared" si="89"/>
        <v>2.9917500000000001</v>
      </c>
      <c r="AH933" t="str">
        <f>_xlfn.IFNA(VLOOKUP(Sales_Transactions[[#This Row],[Order ID]],Returned_Items[#All],2,FALSE),"Not Returned")</f>
        <v>Not Returned</v>
      </c>
    </row>
    <row r="934" spans="1:34" x14ac:dyDescent="0.25">
      <c r="A934">
        <v>19074</v>
      </c>
      <c r="C934" t="s">
        <v>1415</v>
      </c>
      <c r="D934" s="2" t="str">
        <f>TEXT(MID(Sales_Transactions[[#This Row],[Order Date]],2,5),"d/m/yyy")</f>
        <v>25/6/2012</v>
      </c>
      <c r="E934" s="2" t="str">
        <f>TEXT(MID(Sales_Transactions[[#This Row],[Order Date]],2,5),"d")</f>
        <v>25</v>
      </c>
      <c r="F934" s="2" t="str">
        <f>TEXT(MID(Sales_Transactions[[#This Row],[Order Date]],2,5),"m")</f>
        <v>6</v>
      </c>
      <c r="G934" s="2" t="str">
        <f>TEXT(MID(Sales_Transactions[[#This Row],[Order Date]],2,5),"yyy")</f>
        <v>2012</v>
      </c>
      <c r="H934" s="2" t="str">
        <f>TEXT(MID(Sales_Transactions[[#This Row],[Order Date]],2,5),"yyy/m")</f>
        <v>2012/6</v>
      </c>
      <c r="I934" t="s">
        <v>101</v>
      </c>
      <c r="J934">
        <f t="shared" si="84"/>
        <v>1</v>
      </c>
      <c r="K934" s="2">
        <v>17</v>
      </c>
      <c r="L934" s="3">
        <v>3816.59</v>
      </c>
      <c r="M934" s="4">
        <v>0.01</v>
      </c>
      <c r="N934" s="5" t="s">
        <v>34</v>
      </c>
      <c r="O934" s="3">
        <v>191.47</v>
      </c>
      <c r="P934" s="3">
        <v>208.16</v>
      </c>
      <c r="Q934" s="3">
        <v>68.02</v>
      </c>
      <c r="R934" s="5" t="s">
        <v>1369</v>
      </c>
      <c r="S934" s="5" t="s">
        <v>1370</v>
      </c>
      <c r="T934" s="5" t="str">
        <f t="shared" si="85"/>
        <v>Sonia Sunley</v>
      </c>
      <c r="U934" t="s">
        <v>153</v>
      </c>
      <c r="V934" s="5" t="s">
        <v>47</v>
      </c>
      <c r="W934" s="5" t="s">
        <v>28</v>
      </c>
      <c r="X934" s="5" t="s">
        <v>38</v>
      </c>
      <c r="Y934" s="5" t="s">
        <v>39</v>
      </c>
      <c r="Z934" s="5" t="s">
        <v>40</v>
      </c>
      <c r="AA934" s="4">
        <v>0.57999999999999996</v>
      </c>
      <c r="AB934" s="1">
        <v>41087</v>
      </c>
      <c r="AC934" s="1">
        <v>30174</v>
      </c>
      <c r="AD934">
        <f t="shared" si="86"/>
        <v>2</v>
      </c>
      <c r="AE934">
        <f t="shared" ca="1" si="87"/>
        <v>41</v>
      </c>
      <c r="AF934" t="str">
        <f t="shared" ca="1" si="88"/>
        <v>18-64</v>
      </c>
      <c r="AG934" s="3">
        <f t="shared" si="89"/>
        <v>16.244657882352939</v>
      </c>
      <c r="AH934" t="str">
        <f>_xlfn.IFNA(VLOOKUP(Sales_Transactions[[#This Row],[Order ID]],Returned_Items[#All],2,FALSE),"Not Returned")</f>
        <v>Not Returned</v>
      </c>
    </row>
    <row r="935" spans="1:34" x14ac:dyDescent="0.25">
      <c r="A935">
        <v>20194</v>
      </c>
      <c r="C935" t="s">
        <v>1416</v>
      </c>
      <c r="D935" s="2" t="str">
        <f>TEXT(MID(Sales_Transactions[[#This Row],[Order Date]],2,5),"d/m/yyy")</f>
        <v>13/3/2012</v>
      </c>
      <c r="E935" s="2" t="str">
        <f>TEXT(MID(Sales_Transactions[[#This Row],[Order Date]],2,5),"d")</f>
        <v>13</v>
      </c>
      <c r="F935" s="2" t="str">
        <f>TEXT(MID(Sales_Transactions[[#This Row],[Order Date]],2,5),"m")</f>
        <v>3</v>
      </c>
      <c r="G935" s="2" t="str">
        <f>TEXT(MID(Sales_Transactions[[#This Row],[Order Date]],2,5),"yyy")</f>
        <v>2012</v>
      </c>
      <c r="H935" s="2" t="str">
        <f>TEXT(MID(Sales_Transactions[[#This Row],[Order Date]],2,5),"yyy/m")</f>
        <v>2012/3</v>
      </c>
      <c r="I935" t="s">
        <v>33</v>
      </c>
      <c r="J935">
        <f t="shared" si="84"/>
        <v>4</v>
      </c>
      <c r="K935" s="2">
        <v>10</v>
      </c>
      <c r="L935" s="3">
        <v>194.29</v>
      </c>
      <c r="M935" s="4">
        <v>0.1</v>
      </c>
      <c r="N935" s="5" t="s">
        <v>23</v>
      </c>
      <c r="O935" s="3">
        <v>68.89</v>
      </c>
      <c r="P935" s="3">
        <v>20.239999999999998</v>
      </c>
      <c r="Q935" s="3">
        <v>6.67</v>
      </c>
      <c r="R935" s="5" t="s">
        <v>1417</v>
      </c>
      <c r="S935" s="5" t="s">
        <v>1418</v>
      </c>
      <c r="T935" s="5" t="str">
        <f t="shared" si="85"/>
        <v>Dennis Bolton</v>
      </c>
      <c r="U935" t="s">
        <v>153</v>
      </c>
      <c r="V935" s="5" t="s">
        <v>37</v>
      </c>
      <c r="W935" s="5" t="s">
        <v>57</v>
      </c>
      <c r="X935" s="5" t="s">
        <v>58</v>
      </c>
      <c r="Y935" s="5" t="s">
        <v>702</v>
      </c>
      <c r="Z935" s="5" t="s">
        <v>60</v>
      </c>
      <c r="AA935" s="4">
        <v>0.49</v>
      </c>
      <c r="AB935" s="1">
        <v>40983</v>
      </c>
      <c r="AC935" s="1">
        <v>29649</v>
      </c>
      <c r="AD935">
        <f t="shared" si="86"/>
        <v>2</v>
      </c>
      <c r="AE935">
        <f t="shared" ca="1" si="87"/>
        <v>43</v>
      </c>
      <c r="AF935" t="str">
        <f t="shared" ca="1" si="88"/>
        <v>18-64</v>
      </c>
      <c r="AG935" s="3">
        <f t="shared" si="89"/>
        <v>2.6889759999999994</v>
      </c>
      <c r="AH935" t="str">
        <f>_xlfn.IFNA(VLOOKUP(Sales_Transactions[[#This Row],[Order ID]],Returned_Items[#All],2,FALSE),"Not Returned")</f>
        <v>Not Returned</v>
      </c>
    </row>
    <row r="936" spans="1:34" x14ac:dyDescent="0.25">
      <c r="A936">
        <v>21024</v>
      </c>
      <c r="C936" t="s">
        <v>838</v>
      </c>
      <c r="D936" s="2" t="str">
        <f>TEXT(MID(Sales_Transactions[[#This Row],[Order Date]],2,5),"d/m/yyy")</f>
        <v>28/12/2010</v>
      </c>
      <c r="E936" s="2" t="str">
        <f>TEXT(MID(Sales_Transactions[[#This Row],[Order Date]],2,5),"d")</f>
        <v>28</v>
      </c>
      <c r="F936" s="2" t="str">
        <f>TEXT(MID(Sales_Transactions[[#This Row],[Order Date]],2,5),"m")</f>
        <v>12</v>
      </c>
      <c r="G936" s="2" t="str">
        <f>TEXT(MID(Sales_Transactions[[#This Row],[Order Date]],2,5),"yyy")</f>
        <v>2010</v>
      </c>
      <c r="H936" s="2" t="str">
        <f>TEXT(MID(Sales_Transactions[[#This Row],[Order Date]],2,5),"yyy/m")</f>
        <v>2010/12</v>
      </c>
      <c r="I936" t="s">
        <v>78</v>
      </c>
      <c r="J936">
        <f t="shared" si="84"/>
        <v>3</v>
      </c>
      <c r="K936" s="2">
        <v>34</v>
      </c>
      <c r="L936" s="3">
        <v>195.49</v>
      </c>
      <c r="M936" s="4">
        <v>0.05</v>
      </c>
      <c r="N936" s="5" t="s">
        <v>23</v>
      </c>
      <c r="O936" s="3">
        <v>33.799999999999997</v>
      </c>
      <c r="P936" s="3">
        <v>5.84</v>
      </c>
      <c r="Q936" s="3">
        <v>1.2</v>
      </c>
      <c r="R936" s="5" t="s">
        <v>1419</v>
      </c>
      <c r="S936" s="5" t="s">
        <v>1420</v>
      </c>
      <c r="T936" s="5" t="str">
        <f t="shared" si="85"/>
        <v>Stewart Carmichael</v>
      </c>
      <c r="U936" t="s">
        <v>153</v>
      </c>
      <c r="V936" s="5" t="s">
        <v>47</v>
      </c>
      <c r="W936" s="5" t="s">
        <v>28</v>
      </c>
      <c r="X936" s="5" t="s">
        <v>124</v>
      </c>
      <c r="Y936" s="5" t="s">
        <v>677</v>
      </c>
      <c r="Z936" s="5" t="s">
        <v>84</v>
      </c>
      <c r="AA936" s="4">
        <v>0.55000000000000004</v>
      </c>
      <c r="AB936" s="1">
        <v>40542</v>
      </c>
      <c r="AC936" s="1">
        <v>29873</v>
      </c>
      <c r="AD936">
        <f t="shared" si="86"/>
        <v>2</v>
      </c>
      <c r="AE936">
        <f t="shared" ca="1" si="87"/>
        <v>42</v>
      </c>
      <c r="AF936" t="str">
        <f t="shared" ca="1" si="88"/>
        <v>18-64</v>
      </c>
      <c r="AG936" s="3">
        <f t="shared" si="89"/>
        <v>0.20697294117647061</v>
      </c>
      <c r="AH936" t="str">
        <f>_xlfn.IFNA(VLOOKUP(Sales_Transactions[[#This Row],[Order ID]],Returned_Items[#All],2,FALSE),"Not Returned")</f>
        <v>Not Returned</v>
      </c>
    </row>
    <row r="937" spans="1:34" x14ac:dyDescent="0.25">
      <c r="A937">
        <v>21509</v>
      </c>
      <c r="C937" t="s">
        <v>799</v>
      </c>
      <c r="D937" s="2" t="str">
        <f>TEXT(MID(Sales_Transactions[[#This Row],[Order Date]],2,5),"d/m/yyy")</f>
        <v>3/7/2012</v>
      </c>
      <c r="E937" s="2" t="str">
        <f>TEXT(MID(Sales_Transactions[[#This Row],[Order Date]],2,5),"d")</f>
        <v>3</v>
      </c>
      <c r="F937" s="2" t="str">
        <f>TEXT(MID(Sales_Transactions[[#This Row],[Order Date]],2,5),"m")</f>
        <v>7</v>
      </c>
      <c r="G937" s="2" t="str">
        <f>TEXT(MID(Sales_Transactions[[#This Row],[Order Date]],2,5),"yyy")</f>
        <v>2012</v>
      </c>
      <c r="H937" s="2" t="str">
        <f>TEXT(MID(Sales_Transactions[[#This Row],[Order Date]],2,5),"yyy/m")</f>
        <v>2012/7</v>
      </c>
      <c r="I937" t="s">
        <v>33</v>
      </c>
      <c r="J937">
        <f t="shared" si="84"/>
        <v>4</v>
      </c>
      <c r="K937" s="2">
        <v>13</v>
      </c>
      <c r="L937" s="3">
        <v>47.93</v>
      </c>
      <c r="M937" s="4">
        <v>0.04</v>
      </c>
      <c r="N937" s="5" t="s">
        <v>23</v>
      </c>
      <c r="O937" s="3">
        <v>15.82</v>
      </c>
      <c r="P937" s="3">
        <v>3.69</v>
      </c>
      <c r="Q937" s="3">
        <v>0.5</v>
      </c>
      <c r="R937" s="5" t="s">
        <v>1417</v>
      </c>
      <c r="S937" s="5" t="s">
        <v>1418</v>
      </c>
      <c r="T937" s="5" t="str">
        <f t="shared" si="85"/>
        <v>Dennis Bolton</v>
      </c>
      <c r="U937" t="s">
        <v>153</v>
      </c>
      <c r="V937" s="5" t="s">
        <v>37</v>
      </c>
      <c r="W937" s="5" t="s">
        <v>28</v>
      </c>
      <c r="X937" s="5" t="s">
        <v>115</v>
      </c>
      <c r="Y937" s="5" t="s">
        <v>310</v>
      </c>
      <c r="Z937" s="5" t="s">
        <v>43</v>
      </c>
      <c r="AA937" s="4">
        <v>0.38</v>
      </c>
      <c r="AB937" s="1">
        <v>41095</v>
      </c>
      <c r="AC937" s="1">
        <v>29909</v>
      </c>
      <c r="AD937">
        <f t="shared" si="86"/>
        <v>2</v>
      </c>
      <c r="AE937">
        <f t="shared" ca="1" si="87"/>
        <v>42</v>
      </c>
      <c r="AF937" t="str">
        <f t="shared" ca="1" si="88"/>
        <v>18-64</v>
      </c>
      <c r="AG937" s="3">
        <f t="shared" si="89"/>
        <v>0.32219415384615385</v>
      </c>
      <c r="AH937" t="str">
        <f>_xlfn.IFNA(VLOOKUP(Sales_Transactions[[#This Row],[Order ID]],Returned_Items[#All],2,FALSE),"Not Returned")</f>
        <v>Not Returned</v>
      </c>
    </row>
    <row r="938" spans="1:34" x14ac:dyDescent="0.25">
      <c r="A938">
        <v>21856</v>
      </c>
      <c r="C938" t="s">
        <v>1421</v>
      </c>
      <c r="D938" s="2" t="str">
        <f>TEXT(MID(Sales_Transactions[[#This Row],[Order Date]],2,5),"d/m/yyy")</f>
        <v>5/4/2012</v>
      </c>
      <c r="E938" s="2" t="str">
        <f>TEXT(MID(Sales_Transactions[[#This Row],[Order Date]],2,5),"d")</f>
        <v>5</v>
      </c>
      <c r="F938" s="2" t="str">
        <f>TEXT(MID(Sales_Transactions[[#This Row],[Order Date]],2,5),"m")</f>
        <v>4</v>
      </c>
      <c r="G938" s="2" t="str">
        <f>TEXT(MID(Sales_Transactions[[#This Row],[Order Date]],2,5),"yyy")</f>
        <v>2012</v>
      </c>
      <c r="H938" s="2" t="str">
        <f>TEXT(MID(Sales_Transactions[[#This Row],[Order Date]],2,5),"yyy/m")</f>
        <v>2012/4</v>
      </c>
      <c r="I938" t="s">
        <v>52</v>
      </c>
      <c r="J938">
        <f t="shared" si="84"/>
        <v>1</v>
      </c>
      <c r="K938" s="2">
        <v>47</v>
      </c>
      <c r="L938" s="3">
        <v>168.55</v>
      </c>
      <c r="M938" s="4">
        <v>0.05</v>
      </c>
      <c r="N938" s="5" t="s">
        <v>23</v>
      </c>
      <c r="O938" s="3">
        <v>71.77</v>
      </c>
      <c r="P938" s="3">
        <v>3.69</v>
      </c>
      <c r="Q938" s="3">
        <v>0.5</v>
      </c>
      <c r="R938" s="5" t="s">
        <v>1369</v>
      </c>
      <c r="S938" s="5" t="s">
        <v>1370</v>
      </c>
      <c r="T938" s="5" t="str">
        <f t="shared" si="85"/>
        <v>Sonia Sunley</v>
      </c>
      <c r="U938" t="s">
        <v>153</v>
      </c>
      <c r="V938" s="5" t="s">
        <v>47</v>
      </c>
      <c r="W938" s="5" t="s">
        <v>28</v>
      </c>
      <c r="X938" s="5" t="s">
        <v>115</v>
      </c>
      <c r="Y938" s="5" t="s">
        <v>310</v>
      </c>
      <c r="Z938" s="5" t="s">
        <v>43</v>
      </c>
      <c r="AA938" s="4">
        <v>0.38</v>
      </c>
      <c r="AB938" s="1">
        <v>41006</v>
      </c>
      <c r="AC938" s="1">
        <v>29687</v>
      </c>
      <c r="AD938">
        <f t="shared" si="86"/>
        <v>2</v>
      </c>
      <c r="AE938">
        <f t="shared" ca="1" si="87"/>
        <v>43</v>
      </c>
      <c r="AF938" t="str">
        <f t="shared" ca="1" si="88"/>
        <v>18-64</v>
      </c>
      <c r="AG938" s="3">
        <f t="shared" si="89"/>
        <v>8.9109680851063827E-2</v>
      </c>
      <c r="AH938" t="str">
        <f>_xlfn.IFNA(VLOOKUP(Sales_Transactions[[#This Row],[Order ID]],Returned_Items[#All],2,FALSE),"Not Returned")</f>
        <v>Not Returned</v>
      </c>
    </row>
    <row r="939" spans="1:34" x14ac:dyDescent="0.25">
      <c r="A939">
        <v>21856</v>
      </c>
      <c r="C939" t="s">
        <v>1421</v>
      </c>
      <c r="D939" s="2" t="str">
        <f>TEXT(MID(Sales_Transactions[[#This Row],[Order Date]],2,5),"d/m/yyy")</f>
        <v>5/4/2012</v>
      </c>
      <c r="E939" s="2" t="str">
        <f>TEXT(MID(Sales_Transactions[[#This Row],[Order Date]],2,5),"d")</f>
        <v>5</v>
      </c>
      <c r="F939" s="2" t="str">
        <f>TEXT(MID(Sales_Transactions[[#This Row],[Order Date]],2,5),"m")</f>
        <v>4</v>
      </c>
      <c r="G939" s="2" t="str">
        <f>TEXT(MID(Sales_Transactions[[#This Row],[Order Date]],2,5),"yyy")</f>
        <v>2012</v>
      </c>
      <c r="H939" s="2" t="str">
        <f>TEXT(MID(Sales_Transactions[[#This Row],[Order Date]],2,5),"yyy/m")</f>
        <v>2012/4</v>
      </c>
      <c r="I939" t="s">
        <v>52</v>
      </c>
      <c r="J939">
        <f t="shared" si="84"/>
        <v>1</v>
      </c>
      <c r="K939" s="2">
        <v>26</v>
      </c>
      <c r="L939" s="3">
        <v>77.03</v>
      </c>
      <c r="M939" s="4">
        <v>0.08</v>
      </c>
      <c r="N939" s="5" t="s">
        <v>23</v>
      </c>
      <c r="O939" s="3">
        <v>-47.75</v>
      </c>
      <c r="P939" s="3">
        <v>3.14</v>
      </c>
      <c r="Q939" s="3">
        <v>1.92</v>
      </c>
      <c r="R939" s="5" t="s">
        <v>1369</v>
      </c>
      <c r="S939" s="5" t="s">
        <v>1370</v>
      </c>
      <c r="T939" s="5" t="str">
        <f t="shared" si="85"/>
        <v>Sonia Sunley</v>
      </c>
      <c r="U939" t="s">
        <v>153</v>
      </c>
      <c r="V939" s="5" t="s">
        <v>47</v>
      </c>
      <c r="W939" s="5" t="s">
        <v>28</v>
      </c>
      <c r="X939" s="5" t="s">
        <v>221</v>
      </c>
      <c r="Y939" s="5" t="s">
        <v>1192</v>
      </c>
      <c r="Z939" s="5" t="s">
        <v>84</v>
      </c>
      <c r="AA939" s="4">
        <v>0.84</v>
      </c>
      <c r="AB939" s="1">
        <v>41004</v>
      </c>
      <c r="AC939" s="1">
        <v>29742</v>
      </c>
      <c r="AD939">
        <f t="shared" si="86"/>
        <v>0</v>
      </c>
      <c r="AE939">
        <f t="shared" ca="1" si="87"/>
        <v>43</v>
      </c>
      <c r="AF939" t="str">
        <f t="shared" ca="1" si="88"/>
        <v>18-64</v>
      </c>
      <c r="AG939" s="3">
        <f t="shared" si="89"/>
        <v>0.19451876923076925</v>
      </c>
      <c r="AH939" t="str">
        <f>_xlfn.IFNA(VLOOKUP(Sales_Transactions[[#This Row],[Order ID]],Returned_Items[#All],2,FALSE),"Not Returned")</f>
        <v>Not Returned</v>
      </c>
    </row>
    <row r="940" spans="1:34" x14ac:dyDescent="0.25">
      <c r="A940">
        <v>22119</v>
      </c>
      <c r="C940" t="s">
        <v>1422</v>
      </c>
      <c r="D940" s="2" t="str">
        <f>TEXT(MID(Sales_Transactions[[#This Row],[Order Date]],2,5),"d/m/yyy")</f>
        <v>24/7/2009</v>
      </c>
      <c r="E940" s="2" t="str">
        <f>TEXT(MID(Sales_Transactions[[#This Row],[Order Date]],2,5),"d")</f>
        <v>24</v>
      </c>
      <c r="F940" s="2" t="str">
        <f>TEXT(MID(Sales_Transactions[[#This Row],[Order Date]],2,5),"m")</f>
        <v>7</v>
      </c>
      <c r="G940" s="2" t="str">
        <f>TEXT(MID(Sales_Transactions[[#This Row],[Order Date]],2,5),"yyy")</f>
        <v>2009</v>
      </c>
      <c r="H940" s="2" t="str">
        <f>TEXT(MID(Sales_Transactions[[#This Row],[Order Date]],2,5),"yyy/m")</f>
        <v>2009/7</v>
      </c>
      <c r="I940" t="s">
        <v>22</v>
      </c>
      <c r="J940">
        <f t="shared" si="84"/>
        <v>2</v>
      </c>
      <c r="K940" s="2">
        <v>20</v>
      </c>
      <c r="L940" s="3">
        <v>939.39</v>
      </c>
      <c r="M940" s="4">
        <v>7.0000000000000007E-2</v>
      </c>
      <c r="N940" s="5" t="s">
        <v>23</v>
      </c>
      <c r="O940" s="3">
        <v>-122.77</v>
      </c>
      <c r="P940" s="3">
        <v>49.43</v>
      </c>
      <c r="Q940" s="3">
        <v>19.989999999999998</v>
      </c>
      <c r="R940" s="5" t="s">
        <v>1419</v>
      </c>
      <c r="S940" s="5" t="s">
        <v>1420</v>
      </c>
      <c r="T940" s="5" t="str">
        <f t="shared" si="85"/>
        <v>Stewart Carmichael</v>
      </c>
      <c r="U940" t="s">
        <v>153</v>
      </c>
      <c r="V940" s="5" t="s">
        <v>47</v>
      </c>
      <c r="W940" s="5" t="s">
        <v>28</v>
      </c>
      <c r="X940" s="5" t="s">
        <v>38</v>
      </c>
      <c r="Y940" s="5" t="s">
        <v>1423</v>
      </c>
      <c r="Z940" s="5" t="s">
        <v>43</v>
      </c>
      <c r="AA940" s="4">
        <v>0.56999999999999995</v>
      </c>
      <c r="AB940" s="1">
        <v>40023</v>
      </c>
      <c r="AC940" s="1">
        <v>29850</v>
      </c>
      <c r="AD940">
        <f t="shared" si="86"/>
        <v>5</v>
      </c>
      <c r="AE940">
        <f t="shared" ca="1" si="87"/>
        <v>42</v>
      </c>
      <c r="AF940" t="str">
        <f t="shared" ca="1" si="88"/>
        <v>18-64</v>
      </c>
      <c r="AG940" s="3">
        <f t="shared" si="89"/>
        <v>3.4692699499999997</v>
      </c>
      <c r="AH940" t="str">
        <f>_xlfn.IFNA(VLOOKUP(Sales_Transactions[[#This Row],[Order ID]],Returned_Items[#All],2,FALSE),"Not Returned")</f>
        <v>Not Returned</v>
      </c>
    </row>
    <row r="941" spans="1:34" x14ac:dyDescent="0.25">
      <c r="A941">
        <v>22534</v>
      </c>
      <c r="C941" t="s">
        <v>1424</v>
      </c>
      <c r="D941" s="2" t="str">
        <f>TEXT(MID(Sales_Transactions[[#This Row],[Order Date]],2,5),"d/m/yyy")</f>
        <v>18/7/2011</v>
      </c>
      <c r="E941" s="2" t="str">
        <f>TEXT(MID(Sales_Transactions[[#This Row],[Order Date]],2,5),"d")</f>
        <v>18</v>
      </c>
      <c r="F941" s="2" t="str">
        <f>TEXT(MID(Sales_Transactions[[#This Row],[Order Date]],2,5),"m")</f>
        <v>7</v>
      </c>
      <c r="G941" s="2" t="str">
        <f>TEXT(MID(Sales_Transactions[[#This Row],[Order Date]],2,5),"yyy")</f>
        <v>2011</v>
      </c>
      <c r="H941" s="2" t="str">
        <f>TEXT(MID(Sales_Transactions[[#This Row],[Order Date]],2,5),"yyy/m")</f>
        <v>2011/7</v>
      </c>
      <c r="I941" t="s">
        <v>78</v>
      </c>
      <c r="J941">
        <f t="shared" si="84"/>
        <v>3</v>
      </c>
      <c r="K941" s="2">
        <v>3</v>
      </c>
      <c r="L941" s="3">
        <v>279.33</v>
      </c>
      <c r="M941" s="4">
        <v>0</v>
      </c>
      <c r="N941" s="5" t="s">
        <v>23</v>
      </c>
      <c r="O941" s="3">
        <v>-44.18</v>
      </c>
      <c r="P941" s="3">
        <v>83.93</v>
      </c>
      <c r="Q941" s="3">
        <v>19.989999999999998</v>
      </c>
      <c r="R941" s="5" t="s">
        <v>1395</v>
      </c>
      <c r="S941" s="5" t="s">
        <v>1396</v>
      </c>
      <c r="T941" s="5" t="str">
        <f t="shared" si="85"/>
        <v>Kelly Williams</v>
      </c>
      <c r="U941" t="s">
        <v>153</v>
      </c>
      <c r="V941" s="5" t="s">
        <v>47</v>
      </c>
      <c r="W941" s="5" t="s">
        <v>28</v>
      </c>
      <c r="X941" s="5" t="s">
        <v>98</v>
      </c>
      <c r="Y941" s="5" t="s">
        <v>1425</v>
      </c>
      <c r="Z941" s="5" t="s">
        <v>43</v>
      </c>
      <c r="AA941" s="4">
        <v>0.38</v>
      </c>
      <c r="AB941" s="1">
        <v>40744</v>
      </c>
      <c r="AC941" s="1">
        <v>29759</v>
      </c>
      <c r="AD941">
        <f t="shared" si="86"/>
        <v>2</v>
      </c>
      <c r="AE941">
        <f t="shared" ca="1" si="87"/>
        <v>43</v>
      </c>
      <c r="AF941" t="str">
        <f t="shared" ca="1" si="88"/>
        <v>18-64</v>
      </c>
      <c r="AG941" s="3">
        <f t="shared" si="89"/>
        <v>34.64</v>
      </c>
      <c r="AH941" t="str">
        <f>_xlfn.IFNA(VLOOKUP(Sales_Transactions[[#This Row],[Order ID]],Returned_Items[#All],2,FALSE),"Not Returned")</f>
        <v>Not Returned</v>
      </c>
    </row>
    <row r="942" spans="1:34" x14ac:dyDescent="0.25">
      <c r="A942">
        <v>22629</v>
      </c>
      <c r="C942" t="s">
        <v>404</v>
      </c>
      <c r="D942" s="2" t="str">
        <f>TEXT(MID(Sales_Transactions[[#This Row],[Order Date]],2,5),"d/m/yyy")</f>
        <v>15/4/2010</v>
      </c>
      <c r="E942" s="2" t="str">
        <f>TEXT(MID(Sales_Transactions[[#This Row],[Order Date]],2,5),"d")</f>
        <v>15</v>
      </c>
      <c r="F942" s="2" t="str">
        <f>TEXT(MID(Sales_Transactions[[#This Row],[Order Date]],2,5),"m")</f>
        <v>4</v>
      </c>
      <c r="G942" s="2" t="str">
        <f>TEXT(MID(Sales_Transactions[[#This Row],[Order Date]],2,5),"yyy")</f>
        <v>2010</v>
      </c>
      <c r="H942" s="2" t="str">
        <f>TEXT(MID(Sales_Transactions[[#This Row],[Order Date]],2,5),"yyy/m")</f>
        <v>2010/4</v>
      </c>
      <c r="I942" t="s">
        <v>22</v>
      </c>
      <c r="J942">
        <f t="shared" si="84"/>
        <v>2</v>
      </c>
      <c r="K942" s="2">
        <v>5</v>
      </c>
      <c r="L942" s="3">
        <v>365.93</v>
      </c>
      <c r="M942" s="4">
        <v>0.05</v>
      </c>
      <c r="N942" s="5" t="s">
        <v>23</v>
      </c>
      <c r="O942" s="3">
        <v>-243.02</v>
      </c>
      <c r="P942" s="3">
        <v>73.98</v>
      </c>
      <c r="Q942" s="3">
        <v>14.52</v>
      </c>
      <c r="R942" s="5" t="s">
        <v>1369</v>
      </c>
      <c r="S942" s="5" t="s">
        <v>1370</v>
      </c>
      <c r="T942" s="5" t="str">
        <f t="shared" si="85"/>
        <v>Sonia Sunley</v>
      </c>
      <c r="U942" t="s">
        <v>153</v>
      </c>
      <c r="V942" s="5" t="s">
        <v>27</v>
      </c>
      <c r="W942" s="5" t="s">
        <v>48</v>
      </c>
      <c r="X942" s="5" t="s">
        <v>87</v>
      </c>
      <c r="Y942" s="5" t="s">
        <v>1426</v>
      </c>
      <c r="Z942" s="5" t="s">
        <v>43</v>
      </c>
      <c r="AA942" s="4">
        <v>0.65</v>
      </c>
      <c r="AB942" s="1">
        <v>40288</v>
      </c>
      <c r="AC942" s="1">
        <v>29779</v>
      </c>
      <c r="AD942">
        <f t="shared" si="86"/>
        <v>5</v>
      </c>
      <c r="AE942">
        <f t="shared" ca="1" si="87"/>
        <v>43</v>
      </c>
      <c r="AF942" t="str">
        <f t="shared" ca="1" si="88"/>
        <v>18-64</v>
      </c>
      <c r="AG942" s="3">
        <f t="shared" si="89"/>
        <v>17.692602000000001</v>
      </c>
      <c r="AH942" t="str">
        <f>_xlfn.IFNA(VLOOKUP(Sales_Transactions[[#This Row],[Order ID]],Returned_Items[#All],2,FALSE),"Not Returned")</f>
        <v>Not Returned</v>
      </c>
    </row>
    <row r="943" spans="1:34" x14ac:dyDescent="0.25">
      <c r="A943">
        <v>23011</v>
      </c>
      <c r="C943" t="s">
        <v>1340</v>
      </c>
      <c r="D943" s="2" t="str">
        <f>TEXT(MID(Sales_Transactions[[#This Row],[Order Date]],2,5),"d/m/yyy")</f>
        <v>15/6/2010</v>
      </c>
      <c r="E943" s="2" t="str">
        <f>TEXT(MID(Sales_Transactions[[#This Row],[Order Date]],2,5),"d")</f>
        <v>15</v>
      </c>
      <c r="F943" s="2" t="str">
        <f>TEXT(MID(Sales_Transactions[[#This Row],[Order Date]],2,5),"m")</f>
        <v>6</v>
      </c>
      <c r="G943" s="2" t="str">
        <f>TEXT(MID(Sales_Transactions[[#This Row],[Order Date]],2,5),"yyy")</f>
        <v>2010</v>
      </c>
      <c r="H943" s="2" t="str">
        <f>TEXT(MID(Sales_Transactions[[#This Row],[Order Date]],2,5),"yyy/m")</f>
        <v>2010/6</v>
      </c>
      <c r="I943" t="s">
        <v>22</v>
      </c>
      <c r="J943">
        <f t="shared" si="84"/>
        <v>2</v>
      </c>
      <c r="K943" s="2">
        <v>1</v>
      </c>
      <c r="L943" s="3">
        <v>12.2</v>
      </c>
      <c r="M943" s="4">
        <v>0.01</v>
      </c>
      <c r="N943" s="5" t="s">
        <v>23</v>
      </c>
      <c r="O943" s="3">
        <v>-33.93</v>
      </c>
      <c r="P943" s="3">
        <v>10.01</v>
      </c>
      <c r="Q943" s="3">
        <v>1.99</v>
      </c>
      <c r="R943" s="5" t="s">
        <v>1395</v>
      </c>
      <c r="S943" s="5" t="s">
        <v>1396</v>
      </c>
      <c r="T943" s="5" t="str">
        <f t="shared" si="85"/>
        <v>Kelly Williams</v>
      </c>
      <c r="U943" t="s">
        <v>153</v>
      </c>
      <c r="V943" s="5" t="s">
        <v>47</v>
      </c>
      <c r="W943" s="5" t="s">
        <v>48</v>
      </c>
      <c r="X943" s="5" t="s">
        <v>87</v>
      </c>
      <c r="Y943" s="5" t="s">
        <v>736</v>
      </c>
      <c r="Z943" s="5" t="s">
        <v>60</v>
      </c>
      <c r="AA943" s="4">
        <v>0.41</v>
      </c>
      <c r="AB943" s="1">
        <v>40351</v>
      </c>
      <c r="AC943" s="1">
        <v>29551</v>
      </c>
      <c r="AD943">
        <f t="shared" si="86"/>
        <v>7</v>
      </c>
      <c r="AE943">
        <f t="shared" ca="1" si="87"/>
        <v>43</v>
      </c>
      <c r="AF943" t="str">
        <f t="shared" ca="1" si="88"/>
        <v>18-64</v>
      </c>
      <c r="AG943" s="3">
        <f t="shared" si="89"/>
        <v>11.998999</v>
      </c>
      <c r="AH943" t="str">
        <f>_xlfn.IFNA(VLOOKUP(Sales_Transactions[[#This Row],[Order ID]],Returned_Items[#All],2,FALSE),"Not Returned")</f>
        <v>Not Returned</v>
      </c>
    </row>
    <row r="944" spans="1:34" x14ac:dyDescent="0.25">
      <c r="A944">
        <v>24070</v>
      </c>
      <c r="C944" t="s">
        <v>1427</v>
      </c>
      <c r="D944" s="2" t="str">
        <f>TEXT(MID(Sales_Transactions[[#This Row],[Order Date]],2,5),"d/m/yyy")</f>
        <v>15/3/2011</v>
      </c>
      <c r="E944" s="2" t="str">
        <f>TEXT(MID(Sales_Transactions[[#This Row],[Order Date]],2,5),"d")</f>
        <v>15</v>
      </c>
      <c r="F944" s="2" t="str">
        <f>TEXT(MID(Sales_Transactions[[#This Row],[Order Date]],2,5),"m")</f>
        <v>3</v>
      </c>
      <c r="G944" s="2" t="str">
        <f>TEXT(MID(Sales_Transactions[[#This Row],[Order Date]],2,5),"yyy")</f>
        <v>2011</v>
      </c>
      <c r="H944" s="2" t="str">
        <f>TEXT(MID(Sales_Transactions[[#This Row],[Order Date]],2,5),"yyy/m")</f>
        <v>2011/3</v>
      </c>
      <c r="I944" t="s">
        <v>33</v>
      </c>
      <c r="J944">
        <f t="shared" si="84"/>
        <v>4</v>
      </c>
      <c r="K944" s="2">
        <v>36</v>
      </c>
      <c r="L944" s="3">
        <v>170.42</v>
      </c>
      <c r="M944" s="4">
        <v>0.1</v>
      </c>
      <c r="N944" s="5" t="s">
        <v>23</v>
      </c>
      <c r="O944" s="3">
        <v>-98.31</v>
      </c>
      <c r="P944" s="3">
        <v>4.91</v>
      </c>
      <c r="Q944" s="3">
        <v>4.97</v>
      </c>
      <c r="R944" s="5" t="s">
        <v>1369</v>
      </c>
      <c r="S944" s="5" t="s">
        <v>1370</v>
      </c>
      <c r="T944" s="5" t="str">
        <f t="shared" si="85"/>
        <v>Sonia Sunley</v>
      </c>
      <c r="U944" t="s">
        <v>153</v>
      </c>
      <c r="V944" s="5" t="s">
        <v>47</v>
      </c>
      <c r="W944" s="5" t="s">
        <v>28</v>
      </c>
      <c r="X944" s="5" t="s">
        <v>41</v>
      </c>
      <c r="Y944" s="5" t="s">
        <v>1061</v>
      </c>
      <c r="Z944" s="5" t="s">
        <v>43</v>
      </c>
      <c r="AA944" s="4">
        <v>0.38</v>
      </c>
      <c r="AB944" s="1">
        <v>40618</v>
      </c>
      <c r="AC944" s="1">
        <v>19523</v>
      </c>
      <c r="AD944">
        <f t="shared" si="86"/>
        <v>1</v>
      </c>
      <c r="AE944">
        <f t="shared" ca="1" si="87"/>
        <v>71</v>
      </c>
      <c r="AF944" t="str">
        <f t="shared" ca="1" si="88"/>
        <v>Over 65</v>
      </c>
      <c r="AG944" s="3">
        <f t="shared" si="89"/>
        <v>0.27430805555555554</v>
      </c>
      <c r="AH944" t="str">
        <f>_xlfn.IFNA(VLOOKUP(Sales_Transactions[[#This Row],[Order ID]],Returned_Items[#All],2,FALSE),"Not Returned")</f>
        <v>Not Returned</v>
      </c>
    </row>
    <row r="945" spans="1:34" x14ac:dyDescent="0.25">
      <c r="A945">
        <v>24070</v>
      </c>
      <c r="C945" t="s">
        <v>1427</v>
      </c>
      <c r="D945" s="2" t="str">
        <f>TEXT(MID(Sales_Transactions[[#This Row],[Order Date]],2,5),"d/m/yyy")</f>
        <v>15/3/2011</v>
      </c>
      <c r="E945" s="2" t="str">
        <f>TEXT(MID(Sales_Transactions[[#This Row],[Order Date]],2,5),"d")</f>
        <v>15</v>
      </c>
      <c r="F945" s="2" t="str">
        <f>TEXT(MID(Sales_Transactions[[#This Row],[Order Date]],2,5),"m")</f>
        <v>3</v>
      </c>
      <c r="G945" s="2" t="str">
        <f>TEXT(MID(Sales_Transactions[[#This Row],[Order Date]],2,5),"yyy")</f>
        <v>2011</v>
      </c>
      <c r="H945" s="2" t="str">
        <f>TEXT(MID(Sales_Transactions[[#This Row],[Order Date]],2,5),"yyy/m")</f>
        <v>2011/3</v>
      </c>
      <c r="I945" t="s">
        <v>33</v>
      </c>
      <c r="J945">
        <f t="shared" si="84"/>
        <v>4</v>
      </c>
      <c r="K945" s="2">
        <v>3</v>
      </c>
      <c r="L945" s="3">
        <v>431.29</v>
      </c>
      <c r="M945" s="4">
        <v>0.1</v>
      </c>
      <c r="N945" s="5" t="s">
        <v>23</v>
      </c>
      <c r="O945" s="3">
        <v>-164.59</v>
      </c>
      <c r="P945" s="3">
        <v>140.81</v>
      </c>
      <c r="Q945" s="3">
        <v>24.49</v>
      </c>
      <c r="R945" s="5" t="s">
        <v>1369</v>
      </c>
      <c r="S945" s="5" t="s">
        <v>1370</v>
      </c>
      <c r="T945" s="5" t="str">
        <f t="shared" si="85"/>
        <v>Sonia Sunley</v>
      </c>
      <c r="U945" t="s">
        <v>153</v>
      </c>
      <c r="V945" s="5" t="s">
        <v>47</v>
      </c>
      <c r="W945" s="5" t="s">
        <v>57</v>
      </c>
      <c r="X945" s="5" t="s">
        <v>154</v>
      </c>
      <c r="Y945" s="5" t="s">
        <v>502</v>
      </c>
      <c r="Z945" s="5" t="s">
        <v>31</v>
      </c>
      <c r="AA945" s="4">
        <v>0.56999999999999995</v>
      </c>
      <c r="AB945" s="1">
        <v>40618</v>
      </c>
      <c r="AC945" s="1">
        <v>19417</v>
      </c>
      <c r="AD945">
        <f t="shared" si="86"/>
        <v>1</v>
      </c>
      <c r="AE945">
        <f t="shared" ca="1" si="87"/>
        <v>71</v>
      </c>
      <c r="AF945" t="str">
        <f t="shared" ca="1" si="88"/>
        <v>Over 65</v>
      </c>
      <c r="AG945" s="3">
        <f t="shared" si="89"/>
        <v>55.053063333333341</v>
      </c>
      <c r="AH945" t="str">
        <f>_xlfn.IFNA(VLOOKUP(Sales_Transactions[[#This Row],[Order ID]],Returned_Items[#All],2,FALSE),"Not Returned")</f>
        <v>Not Returned</v>
      </c>
    </row>
    <row r="946" spans="1:34" x14ac:dyDescent="0.25">
      <c r="A946">
        <v>24070</v>
      </c>
      <c r="C946" t="s">
        <v>1427</v>
      </c>
      <c r="D946" s="2" t="str">
        <f>TEXT(MID(Sales_Transactions[[#This Row],[Order Date]],2,5),"d/m/yyy")</f>
        <v>15/3/2011</v>
      </c>
      <c r="E946" s="2" t="str">
        <f>TEXT(MID(Sales_Transactions[[#This Row],[Order Date]],2,5),"d")</f>
        <v>15</v>
      </c>
      <c r="F946" s="2" t="str">
        <f>TEXT(MID(Sales_Transactions[[#This Row],[Order Date]],2,5),"m")</f>
        <v>3</v>
      </c>
      <c r="G946" s="2" t="str">
        <f>TEXT(MID(Sales_Transactions[[#This Row],[Order Date]],2,5),"yyy")</f>
        <v>2011</v>
      </c>
      <c r="H946" s="2" t="str">
        <f>TEXT(MID(Sales_Transactions[[#This Row],[Order Date]],2,5),"yyy/m")</f>
        <v>2011/3</v>
      </c>
      <c r="I946" t="s">
        <v>33</v>
      </c>
      <c r="J946">
        <f t="shared" si="84"/>
        <v>4</v>
      </c>
      <c r="K946" s="2">
        <v>48</v>
      </c>
      <c r="L946" s="3">
        <v>294.26</v>
      </c>
      <c r="M946" s="4">
        <v>0</v>
      </c>
      <c r="N946" s="5" t="s">
        <v>67</v>
      </c>
      <c r="O946" s="3">
        <v>88.8</v>
      </c>
      <c r="P946" s="3">
        <v>5.58</v>
      </c>
      <c r="Q946" s="3">
        <v>0.7</v>
      </c>
      <c r="R946" s="5" t="s">
        <v>1369</v>
      </c>
      <c r="S946" s="5" t="s">
        <v>1370</v>
      </c>
      <c r="T946" s="5" t="str">
        <f t="shared" si="85"/>
        <v>Sonia Sunley</v>
      </c>
      <c r="U946" t="s">
        <v>153</v>
      </c>
      <c r="V946" s="5" t="s">
        <v>47</v>
      </c>
      <c r="W946" s="5" t="s">
        <v>28</v>
      </c>
      <c r="X946" s="5" t="s">
        <v>124</v>
      </c>
      <c r="Y946" s="5" t="s">
        <v>1428</v>
      </c>
      <c r="Z946" s="5" t="s">
        <v>84</v>
      </c>
      <c r="AA946" s="4">
        <v>0.6</v>
      </c>
      <c r="AB946" s="1">
        <v>40618</v>
      </c>
      <c r="AC946" s="1">
        <v>20012</v>
      </c>
      <c r="AD946">
        <f t="shared" si="86"/>
        <v>1</v>
      </c>
      <c r="AE946">
        <f t="shared" ca="1" si="87"/>
        <v>69</v>
      </c>
      <c r="AF946" t="str">
        <f t="shared" ca="1" si="88"/>
        <v>Over 65</v>
      </c>
      <c r="AG946" s="3">
        <f t="shared" si="89"/>
        <v>0.13083333333333333</v>
      </c>
      <c r="AH946" t="str">
        <f>_xlfn.IFNA(VLOOKUP(Sales_Transactions[[#This Row],[Order ID]],Returned_Items[#All],2,FALSE),"Not Returned")</f>
        <v>Not Returned</v>
      </c>
    </row>
    <row r="947" spans="1:34" x14ac:dyDescent="0.25">
      <c r="A947">
        <v>24737</v>
      </c>
      <c r="C947" t="s">
        <v>1429</v>
      </c>
      <c r="D947" s="2" t="str">
        <f>TEXT(MID(Sales_Transactions[[#This Row],[Order Date]],2,5),"d/m/yyy")</f>
        <v>6/12/2009</v>
      </c>
      <c r="E947" s="2" t="str">
        <f>TEXT(MID(Sales_Transactions[[#This Row],[Order Date]],2,5),"d")</f>
        <v>6</v>
      </c>
      <c r="F947" s="2" t="str">
        <f>TEXT(MID(Sales_Transactions[[#This Row],[Order Date]],2,5),"m")</f>
        <v>12</v>
      </c>
      <c r="G947" s="2" t="str">
        <f>TEXT(MID(Sales_Transactions[[#This Row],[Order Date]],2,5),"yyy")</f>
        <v>2009</v>
      </c>
      <c r="H947" s="2" t="str">
        <f>TEXT(MID(Sales_Transactions[[#This Row],[Order Date]],2,5),"yyy/m")</f>
        <v>2009/12</v>
      </c>
      <c r="I947" t="s">
        <v>33</v>
      </c>
      <c r="J947">
        <f t="shared" si="84"/>
        <v>4</v>
      </c>
      <c r="K947" s="2">
        <v>3</v>
      </c>
      <c r="L947" s="3">
        <v>549.91999999999996</v>
      </c>
      <c r="M947" s="4">
        <v>0.09</v>
      </c>
      <c r="N947" s="5" t="s">
        <v>34</v>
      </c>
      <c r="O947" s="3">
        <v>-210.97</v>
      </c>
      <c r="P947" s="3">
        <v>180.98</v>
      </c>
      <c r="Q947" s="3">
        <v>26.2</v>
      </c>
      <c r="R947" s="5" t="s">
        <v>1369</v>
      </c>
      <c r="S947" s="5" t="s">
        <v>1370</v>
      </c>
      <c r="T947" s="5" t="str">
        <f t="shared" si="85"/>
        <v>Sonia Sunley</v>
      </c>
      <c r="U947" t="s">
        <v>153</v>
      </c>
      <c r="V947" s="5" t="s">
        <v>27</v>
      </c>
      <c r="W947" s="5" t="s">
        <v>57</v>
      </c>
      <c r="X947" s="5" t="s">
        <v>154</v>
      </c>
      <c r="Y947" s="5" t="s">
        <v>414</v>
      </c>
      <c r="Z947" s="5" t="s">
        <v>40</v>
      </c>
      <c r="AA947" s="4">
        <v>0.59</v>
      </c>
      <c r="AB947" s="1">
        <v>40156</v>
      </c>
      <c r="AC947" s="1">
        <v>30936</v>
      </c>
      <c r="AD947">
        <f t="shared" si="86"/>
        <v>3</v>
      </c>
      <c r="AE947">
        <f t="shared" ca="1" si="87"/>
        <v>39</v>
      </c>
      <c r="AF947" t="str">
        <f t="shared" ca="1" si="88"/>
        <v>18-64</v>
      </c>
      <c r="AG947" s="3">
        <f t="shared" si="89"/>
        <v>69.005705999999989</v>
      </c>
      <c r="AH947" t="str">
        <f>_xlfn.IFNA(VLOOKUP(Sales_Transactions[[#This Row],[Order ID]],Returned_Items[#All],2,FALSE),"Not Returned")</f>
        <v>Not Returned</v>
      </c>
    </row>
    <row r="948" spans="1:34" x14ac:dyDescent="0.25">
      <c r="A948">
        <v>24737</v>
      </c>
      <c r="C948" t="s">
        <v>1429</v>
      </c>
      <c r="D948" s="2" t="str">
        <f>TEXT(MID(Sales_Transactions[[#This Row],[Order Date]],2,5),"d/m/yyy")</f>
        <v>6/12/2009</v>
      </c>
      <c r="E948" s="2" t="str">
        <f>TEXT(MID(Sales_Transactions[[#This Row],[Order Date]],2,5),"d")</f>
        <v>6</v>
      </c>
      <c r="F948" s="2" t="str">
        <f>TEXT(MID(Sales_Transactions[[#This Row],[Order Date]],2,5),"m")</f>
        <v>12</v>
      </c>
      <c r="G948" s="2" t="str">
        <f>TEXT(MID(Sales_Transactions[[#This Row],[Order Date]],2,5),"yyy")</f>
        <v>2009</v>
      </c>
      <c r="H948" s="2" t="str">
        <f>TEXT(MID(Sales_Transactions[[#This Row],[Order Date]],2,5),"yyy/m")</f>
        <v>2009/12</v>
      </c>
      <c r="I948" t="s">
        <v>33</v>
      </c>
      <c r="J948">
        <f t="shared" si="84"/>
        <v>4</v>
      </c>
      <c r="K948" s="2">
        <v>26</v>
      </c>
      <c r="L948" s="3">
        <v>182.09</v>
      </c>
      <c r="M948" s="4">
        <v>0</v>
      </c>
      <c r="N948" s="5" t="s">
        <v>23</v>
      </c>
      <c r="O948" s="3">
        <v>-28.15</v>
      </c>
      <c r="P948" s="3">
        <v>6.48</v>
      </c>
      <c r="Q948" s="3">
        <v>5.19</v>
      </c>
      <c r="R948" s="5" t="s">
        <v>1369</v>
      </c>
      <c r="S948" s="5" t="s">
        <v>1370</v>
      </c>
      <c r="T948" s="5" t="str">
        <f t="shared" si="85"/>
        <v>Sonia Sunley</v>
      </c>
      <c r="U948" t="s">
        <v>153</v>
      </c>
      <c r="V948" s="5" t="s">
        <v>27</v>
      </c>
      <c r="W948" s="5" t="s">
        <v>28</v>
      </c>
      <c r="X948" s="5" t="s">
        <v>75</v>
      </c>
      <c r="Y948" s="5" t="s">
        <v>1075</v>
      </c>
      <c r="Z948" s="5" t="s">
        <v>43</v>
      </c>
      <c r="AA948" s="4">
        <v>0.37</v>
      </c>
      <c r="AB948" s="1">
        <v>40154</v>
      </c>
      <c r="AC948" s="1">
        <v>20092</v>
      </c>
      <c r="AD948">
        <f t="shared" si="86"/>
        <v>1</v>
      </c>
      <c r="AE948">
        <f t="shared" ca="1" si="87"/>
        <v>69</v>
      </c>
      <c r="AF948" t="str">
        <f t="shared" ca="1" si="88"/>
        <v>Over 65</v>
      </c>
      <c r="AG948" s="3">
        <f t="shared" si="89"/>
        <v>0.44884615384615389</v>
      </c>
      <c r="AH948" t="str">
        <f>_xlfn.IFNA(VLOOKUP(Sales_Transactions[[#This Row],[Order ID]],Returned_Items[#All],2,FALSE),"Not Returned")</f>
        <v>Not Returned</v>
      </c>
    </row>
    <row r="949" spans="1:34" x14ac:dyDescent="0.25">
      <c r="A949">
        <v>26373</v>
      </c>
      <c r="C949" t="s">
        <v>1430</v>
      </c>
      <c r="D949" s="2" t="str">
        <f>TEXT(MID(Sales_Transactions[[#This Row],[Order Date]],2,5),"d/m/yyy")</f>
        <v>22/7/2010</v>
      </c>
      <c r="E949" s="2" t="str">
        <f>TEXT(MID(Sales_Transactions[[#This Row],[Order Date]],2,5),"d")</f>
        <v>22</v>
      </c>
      <c r="F949" s="2" t="str">
        <f>TEXT(MID(Sales_Transactions[[#This Row],[Order Date]],2,5),"m")</f>
        <v>7</v>
      </c>
      <c r="G949" s="2" t="str">
        <f>TEXT(MID(Sales_Transactions[[#This Row],[Order Date]],2,5),"yyy")</f>
        <v>2010</v>
      </c>
      <c r="H949" s="2" t="str">
        <f>TEXT(MID(Sales_Transactions[[#This Row],[Order Date]],2,5),"yyy/m")</f>
        <v>2010/7</v>
      </c>
      <c r="I949" t="s">
        <v>78</v>
      </c>
      <c r="J949">
        <f t="shared" si="84"/>
        <v>3</v>
      </c>
      <c r="K949" s="2">
        <v>7</v>
      </c>
      <c r="L949" s="3">
        <v>285.08</v>
      </c>
      <c r="M949" s="4">
        <v>0.08</v>
      </c>
      <c r="N949" s="5" t="s">
        <v>23</v>
      </c>
      <c r="O949" s="3">
        <v>2.2999999999999998</v>
      </c>
      <c r="P949" s="3">
        <v>40.98</v>
      </c>
      <c r="Q949" s="3">
        <v>5.33</v>
      </c>
      <c r="R949" s="5" t="s">
        <v>1385</v>
      </c>
      <c r="S949" s="5" t="s">
        <v>1386</v>
      </c>
      <c r="T949" s="5" t="str">
        <f t="shared" si="85"/>
        <v>Anna Andreadi</v>
      </c>
      <c r="U949" t="s">
        <v>153</v>
      </c>
      <c r="V949" s="5" t="s">
        <v>27</v>
      </c>
      <c r="W949" s="5" t="s">
        <v>28</v>
      </c>
      <c r="X949" s="5" t="s">
        <v>38</v>
      </c>
      <c r="Y949" s="5" t="s">
        <v>1159</v>
      </c>
      <c r="Z949" s="5" t="s">
        <v>43</v>
      </c>
      <c r="AA949" s="4">
        <v>0.56999999999999995</v>
      </c>
      <c r="AB949" s="1">
        <v>40384</v>
      </c>
      <c r="AC949" s="1">
        <v>20384</v>
      </c>
      <c r="AD949">
        <f t="shared" si="86"/>
        <v>3</v>
      </c>
      <c r="AE949">
        <f t="shared" ca="1" si="87"/>
        <v>68</v>
      </c>
      <c r="AF949" t="str">
        <f t="shared" ca="1" si="88"/>
        <v>Over 65</v>
      </c>
      <c r="AG949" s="3">
        <f t="shared" si="89"/>
        <v>6.6110308571428567</v>
      </c>
      <c r="AH949" t="str">
        <f>_xlfn.IFNA(VLOOKUP(Sales_Transactions[[#This Row],[Order ID]],Returned_Items[#All],2,FALSE),"Not Returned")</f>
        <v>Not Returned</v>
      </c>
    </row>
    <row r="950" spans="1:34" x14ac:dyDescent="0.25">
      <c r="A950">
        <v>26978</v>
      </c>
      <c r="C950" t="s">
        <v>1301</v>
      </c>
      <c r="D950" s="2" t="str">
        <f>TEXT(MID(Sales_Transactions[[#This Row],[Order Date]],2,5),"d/m/yyy")</f>
        <v>25/6/2010</v>
      </c>
      <c r="E950" s="2" t="str">
        <f>TEXT(MID(Sales_Transactions[[#This Row],[Order Date]],2,5),"d")</f>
        <v>25</v>
      </c>
      <c r="F950" s="2" t="str">
        <f>TEXT(MID(Sales_Transactions[[#This Row],[Order Date]],2,5),"m")</f>
        <v>6</v>
      </c>
      <c r="G950" s="2" t="str">
        <f>TEXT(MID(Sales_Transactions[[#This Row],[Order Date]],2,5),"yyy")</f>
        <v>2010</v>
      </c>
      <c r="H950" s="2" t="str">
        <f>TEXT(MID(Sales_Transactions[[#This Row],[Order Date]],2,5),"yyy/m")</f>
        <v>2010/6</v>
      </c>
      <c r="I950" t="s">
        <v>78</v>
      </c>
      <c r="J950">
        <f t="shared" si="84"/>
        <v>3</v>
      </c>
      <c r="K950" s="2">
        <v>46</v>
      </c>
      <c r="L950" s="3">
        <v>27875.54</v>
      </c>
      <c r="M950" s="4">
        <v>0</v>
      </c>
      <c r="N950" s="5" t="s">
        <v>23</v>
      </c>
      <c r="O950" s="3">
        <v>-635.69000000000005</v>
      </c>
      <c r="P950" s="3">
        <v>599.99</v>
      </c>
      <c r="Q950" s="3">
        <v>24.49</v>
      </c>
      <c r="R950" s="5" t="s">
        <v>1282</v>
      </c>
      <c r="S950" s="5" t="s">
        <v>1283</v>
      </c>
      <c r="T950" s="5" t="str">
        <f t="shared" si="85"/>
        <v>Seth Vernon</v>
      </c>
      <c r="U950" t="s">
        <v>153</v>
      </c>
      <c r="V950" s="5" t="s">
        <v>74</v>
      </c>
      <c r="W950" s="5" t="s">
        <v>48</v>
      </c>
      <c r="X950" s="5" t="s">
        <v>131</v>
      </c>
      <c r="Y950" s="5" t="s">
        <v>1091</v>
      </c>
      <c r="Z950" s="5" t="s">
        <v>31</v>
      </c>
      <c r="AA950" s="4">
        <v>0.44</v>
      </c>
      <c r="AB950" s="1">
        <v>40356</v>
      </c>
      <c r="AC950" s="1">
        <v>20189</v>
      </c>
      <c r="AD950">
        <f t="shared" si="86"/>
        <v>2</v>
      </c>
      <c r="AE950">
        <f t="shared" ca="1" si="87"/>
        <v>69</v>
      </c>
      <c r="AF950" t="str">
        <f t="shared" ca="1" si="88"/>
        <v>Over 65</v>
      </c>
      <c r="AG950" s="3">
        <f t="shared" si="89"/>
        <v>13.575652173913044</v>
      </c>
      <c r="AH950" t="str">
        <f>_xlfn.IFNA(VLOOKUP(Sales_Transactions[[#This Row],[Order ID]],Returned_Items[#All],2,FALSE),"Not Returned")</f>
        <v>Not Returned</v>
      </c>
    </row>
    <row r="951" spans="1:34" x14ac:dyDescent="0.25">
      <c r="A951">
        <v>26978</v>
      </c>
      <c r="C951" t="s">
        <v>1301</v>
      </c>
      <c r="D951" s="2" t="str">
        <f>TEXT(MID(Sales_Transactions[[#This Row],[Order Date]],2,5),"d/m/yyy")</f>
        <v>25/6/2010</v>
      </c>
      <c r="E951" s="2" t="str">
        <f>TEXT(MID(Sales_Transactions[[#This Row],[Order Date]],2,5),"d")</f>
        <v>25</v>
      </c>
      <c r="F951" s="2" t="str">
        <f>TEXT(MID(Sales_Transactions[[#This Row],[Order Date]],2,5),"m")</f>
        <v>6</v>
      </c>
      <c r="G951" s="2" t="str">
        <f>TEXT(MID(Sales_Transactions[[#This Row],[Order Date]],2,5),"yyy")</f>
        <v>2010</v>
      </c>
      <c r="H951" s="2" t="str">
        <f>TEXT(MID(Sales_Transactions[[#This Row],[Order Date]],2,5),"yyy/m")</f>
        <v>2010/6</v>
      </c>
      <c r="I951" t="s">
        <v>78</v>
      </c>
      <c r="J951">
        <f t="shared" si="84"/>
        <v>3</v>
      </c>
      <c r="K951" s="2">
        <v>49</v>
      </c>
      <c r="L951" s="3">
        <v>2030.44</v>
      </c>
      <c r="M951" s="4">
        <v>0.04</v>
      </c>
      <c r="N951" s="5" t="s">
        <v>23</v>
      </c>
      <c r="O951" s="3">
        <v>938.26</v>
      </c>
      <c r="P951" s="3">
        <v>40.99</v>
      </c>
      <c r="Q951" s="3">
        <v>5.86</v>
      </c>
      <c r="R951" s="5" t="s">
        <v>1282</v>
      </c>
      <c r="S951" s="5" t="s">
        <v>1283</v>
      </c>
      <c r="T951" s="5" t="str">
        <f t="shared" si="85"/>
        <v>Seth Vernon</v>
      </c>
      <c r="U951" t="s">
        <v>153</v>
      </c>
      <c r="V951" s="5" t="s">
        <v>74</v>
      </c>
      <c r="W951" s="5" t="s">
        <v>28</v>
      </c>
      <c r="X951" s="5" t="s">
        <v>75</v>
      </c>
      <c r="Y951" s="5" t="s">
        <v>1431</v>
      </c>
      <c r="Z951" s="5" t="s">
        <v>43</v>
      </c>
      <c r="AA951" s="4">
        <v>0.36</v>
      </c>
      <c r="AB951" s="1">
        <v>40356</v>
      </c>
      <c r="AC951" s="1">
        <v>30991</v>
      </c>
      <c r="AD951">
        <f t="shared" si="86"/>
        <v>2</v>
      </c>
      <c r="AE951">
        <f t="shared" ca="1" si="87"/>
        <v>39</v>
      </c>
      <c r="AF951" t="str">
        <f t="shared" ca="1" si="88"/>
        <v>18-64</v>
      </c>
      <c r="AG951" s="3">
        <f t="shared" si="89"/>
        <v>0.95578783673469392</v>
      </c>
      <c r="AH951" t="str">
        <f>_xlfn.IFNA(VLOOKUP(Sales_Transactions[[#This Row],[Order ID]],Returned_Items[#All],2,FALSE),"Not Returned")</f>
        <v>Not Returned</v>
      </c>
    </row>
    <row r="952" spans="1:34" x14ac:dyDescent="0.25">
      <c r="A952">
        <v>26978</v>
      </c>
      <c r="C952" t="s">
        <v>1301</v>
      </c>
      <c r="D952" s="2" t="str">
        <f>TEXT(MID(Sales_Transactions[[#This Row],[Order Date]],2,5),"d/m/yyy")</f>
        <v>25/6/2010</v>
      </c>
      <c r="E952" s="2" t="str">
        <f>TEXT(MID(Sales_Transactions[[#This Row],[Order Date]],2,5),"d")</f>
        <v>25</v>
      </c>
      <c r="F952" s="2" t="str">
        <f>TEXT(MID(Sales_Transactions[[#This Row],[Order Date]],2,5),"m")</f>
        <v>6</v>
      </c>
      <c r="G952" s="2" t="str">
        <f>TEXT(MID(Sales_Transactions[[#This Row],[Order Date]],2,5),"yyy")</f>
        <v>2010</v>
      </c>
      <c r="H952" s="2" t="str">
        <f>TEXT(MID(Sales_Transactions[[#This Row],[Order Date]],2,5),"yyy/m")</f>
        <v>2010/6</v>
      </c>
      <c r="I952" t="s">
        <v>78</v>
      </c>
      <c r="J952">
        <f t="shared" si="84"/>
        <v>3</v>
      </c>
      <c r="K952" s="2">
        <v>47</v>
      </c>
      <c r="L952" s="3">
        <v>695.99</v>
      </c>
      <c r="M952" s="4">
        <v>0.09</v>
      </c>
      <c r="N952" s="5" t="s">
        <v>67</v>
      </c>
      <c r="O952" s="3">
        <v>-157.44</v>
      </c>
      <c r="P952" s="3">
        <v>15.31</v>
      </c>
      <c r="Q952" s="3">
        <v>8.7799999999999994</v>
      </c>
      <c r="R952" s="5" t="s">
        <v>1282</v>
      </c>
      <c r="S952" s="5" t="s">
        <v>1283</v>
      </c>
      <c r="T952" s="5" t="str">
        <f t="shared" si="85"/>
        <v>Seth Vernon</v>
      </c>
      <c r="U952" t="s">
        <v>153</v>
      </c>
      <c r="V952" s="5" t="s">
        <v>74</v>
      </c>
      <c r="W952" s="5" t="s">
        <v>28</v>
      </c>
      <c r="X952" s="5" t="s">
        <v>29</v>
      </c>
      <c r="Y952" s="5" t="s">
        <v>1274</v>
      </c>
      <c r="Z952" s="5" t="s">
        <v>43</v>
      </c>
      <c r="AA952" s="4">
        <v>0.56999999999999995</v>
      </c>
      <c r="AB952" s="1">
        <v>40356</v>
      </c>
      <c r="AC952" s="1">
        <v>30569</v>
      </c>
      <c r="AD952">
        <f t="shared" si="86"/>
        <v>2</v>
      </c>
      <c r="AE952">
        <f t="shared" ca="1" si="87"/>
        <v>40</v>
      </c>
      <c r="AF952" t="str">
        <f t="shared" ca="1" si="88"/>
        <v>18-64</v>
      </c>
      <c r="AG952" s="3">
        <f t="shared" si="89"/>
        <v>0.51226002127659576</v>
      </c>
      <c r="AH952" t="str">
        <f>_xlfn.IFNA(VLOOKUP(Sales_Transactions[[#This Row],[Order ID]],Returned_Items[#All],2,FALSE),"Not Returned")</f>
        <v>Not Returned</v>
      </c>
    </row>
    <row r="953" spans="1:34" hidden="1" x14ac:dyDescent="0.25">
      <c r="A953">
        <v>27174</v>
      </c>
      <c r="C953" t="s">
        <v>1432</v>
      </c>
      <c r="D953" s="2" t="str">
        <f>TEXT(MID(Sales_Transactions[[#This Row],[Order Date]],2,5),"d/m/yyy")</f>
        <v>8/10/2011</v>
      </c>
      <c r="E953" s="2" t="str">
        <f>TEXT(MID(Sales_Transactions[[#This Row],[Order Date]],2,5),"d")</f>
        <v>8</v>
      </c>
      <c r="F953" s="2" t="str">
        <f>TEXT(MID(Sales_Transactions[[#This Row],[Order Date]],2,5),"m")</f>
        <v>10</v>
      </c>
      <c r="G953" s="2" t="str">
        <f>TEXT(MID(Sales_Transactions[[#This Row],[Order Date]],2,5),"yyy")</f>
        <v>2011</v>
      </c>
      <c r="H953" s="2" t="str">
        <f>TEXT(MID(Sales_Transactions[[#This Row],[Order Date]],2,5),"yyy/m")</f>
        <v>2011/10</v>
      </c>
      <c r="I953" t="s">
        <v>101</v>
      </c>
      <c r="J953">
        <f t="shared" si="84"/>
        <v>1</v>
      </c>
      <c r="K953" s="2">
        <v>17</v>
      </c>
      <c r="L953">
        <v>477.50450000000001</v>
      </c>
      <c r="M953">
        <v>0.09</v>
      </c>
      <c r="N953" t="s">
        <v>23</v>
      </c>
      <c r="O953">
        <v>-245.56</v>
      </c>
      <c r="P953">
        <v>35.99</v>
      </c>
      <c r="Q953">
        <v>5</v>
      </c>
      <c r="R953" t="s">
        <v>1378</v>
      </c>
      <c r="S953" t="s">
        <v>1379</v>
      </c>
      <c r="T953" t="str">
        <f t="shared" si="85"/>
        <v>Alex Avila</v>
      </c>
      <c r="U953" t="s">
        <v>153</v>
      </c>
      <c r="V953" t="s">
        <v>47</v>
      </c>
      <c r="W953" t="s">
        <v>48</v>
      </c>
      <c r="X953" t="s">
        <v>49</v>
      </c>
      <c r="Y953" t="s">
        <v>1433</v>
      </c>
      <c r="Z953" t="s">
        <v>43</v>
      </c>
      <c r="AA953">
        <v>0.85</v>
      </c>
      <c r="AB953" s="1">
        <v>40826</v>
      </c>
      <c r="AC953" s="1"/>
      <c r="AD953">
        <f t="shared" si="86"/>
        <v>2</v>
      </c>
      <c r="AE953">
        <f t="shared" ca="1" si="87"/>
        <v>124</v>
      </c>
      <c r="AF953" t="str">
        <f t="shared" ca="1" si="88"/>
        <v>Over 65</v>
      </c>
      <c r="AG953">
        <f t="shared" si="89"/>
        <v>2.4092711176470591</v>
      </c>
      <c r="AH953" t="str">
        <f>_xlfn.IFNA(VLOOKUP(Sales_Transactions[[#This Row],[Order ID]],Returned_Items[#All],2,FALSE),"Not Returned")</f>
        <v>Not Returned</v>
      </c>
    </row>
    <row r="954" spans="1:34" x14ac:dyDescent="0.25">
      <c r="A954">
        <v>27876</v>
      </c>
      <c r="C954" t="s">
        <v>1434</v>
      </c>
      <c r="D954" s="2" t="str">
        <f>TEXT(MID(Sales_Transactions[[#This Row],[Order Date]],2,5),"d/m/yyy")</f>
        <v>7/9/2010</v>
      </c>
      <c r="E954" s="2" t="str">
        <f>TEXT(MID(Sales_Transactions[[#This Row],[Order Date]],2,5),"d")</f>
        <v>7</v>
      </c>
      <c r="F954" s="2" t="str">
        <f>TEXT(MID(Sales_Transactions[[#This Row],[Order Date]],2,5),"m")</f>
        <v>9</v>
      </c>
      <c r="G954" s="2" t="str">
        <f>TEXT(MID(Sales_Transactions[[#This Row],[Order Date]],2,5),"yyy")</f>
        <v>2010</v>
      </c>
      <c r="H954" s="2" t="str">
        <f>TEXT(MID(Sales_Transactions[[#This Row],[Order Date]],2,5),"yyy/m")</f>
        <v>2010/9</v>
      </c>
      <c r="I954" t="s">
        <v>22</v>
      </c>
      <c r="J954">
        <f t="shared" si="84"/>
        <v>2</v>
      </c>
      <c r="K954" s="2">
        <v>44</v>
      </c>
      <c r="L954" s="3">
        <v>777.63</v>
      </c>
      <c r="M954" s="4">
        <v>0.03</v>
      </c>
      <c r="N954" s="5" t="s">
        <v>23</v>
      </c>
      <c r="O954" s="3">
        <v>-70.540000000000006</v>
      </c>
      <c r="P954" s="3">
        <v>16.989999999999998</v>
      </c>
      <c r="Q954" s="3">
        <v>8.99</v>
      </c>
      <c r="R954" s="5" t="s">
        <v>1435</v>
      </c>
      <c r="S954" s="5" t="s">
        <v>1436</v>
      </c>
      <c r="T954" s="5" t="str">
        <f t="shared" si="85"/>
        <v>Sarah Foster</v>
      </c>
      <c r="U954" t="s">
        <v>153</v>
      </c>
      <c r="V954" s="5" t="s">
        <v>47</v>
      </c>
      <c r="W954" s="5" t="s">
        <v>28</v>
      </c>
      <c r="X954" s="5" t="s">
        <v>124</v>
      </c>
      <c r="Y954" s="5" t="s">
        <v>1437</v>
      </c>
      <c r="Z954" s="5" t="s">
        <v>60</v>
      </c>
      <c r="AA954" s="4">
        <v>0.56000000000000005</v>
      </c>
      <c r="AB954" s="1">
        <v>40435</v>
      </c>
      <c r="AC954" s="1">
        <v>21451</v>
      </c>
      <c r="AD954">
        <f t="shared" si="86"/>
        <v>7</v>
      </c>
      <c r="AE954">
        <f t="shared" ca="1" si="87"/>
        <v>65</v>
      </c>
      <c r="AF954" t="str">
        <f t="shared" ca="1" si="88"/>
        <v>Over 65</v>
      </c>
      <c r="AG954" s="3">
        <f t="shared" si="89"/>
        <v>0.59033870454545445</v>
      </c>
      <c r="AH954" t="str">
        <f>_xlfn.IFNA(VLOOKUP(Sales_Transactions[[#This Row],[Order ID]],Returned_Items[#All],2,FALSE),"Not Returned")</f>
        <v>Not Returned</v>
      </c>
    </row>
    <row r="955" spans="1:34" x14ac:dyDescent="0.25">
      <c r="A955">
        <v>28582</v>
      </c>
      <c r="C955" t="s">
        <v>1438</v>
      </c>
      <c r="D955" s="2" t="str">
        <f>TEXT(MID(Sales_Transactions[[#This Row],[Order Date]],2,5),"d/m/yyy")</f>
        <v>22/1/2012</v>
      </c>
      <c r="E955" s="2" t="str">
        <f>TEXT(MID(Sales_Transactions[[#This Row],[Order Date]],2,5),"d")</f>
        <v>22</v>
      </c>
      <c r="F955" s="2" t="str">
        <f>TEXT(MID(Sales_Transactions[[#This Row],[Order Date]],2,5),"m")</f>
        <v>1</v>
      </c>
      <c r="G955" s="2" t="str">
        <f>TEXT(MID(Sales_Transactions[[#This Row],[Order Date]],2,5),"yyy")</f>
        <v>2012</v>
      </c>
      <c r="H955" s="2" t="str">
        <f>TEXT(MID(Sales_Transactions[[#This Row],[Order Date]],2,5),"yyy/m")</f>
        <v>2012/1</v>
      </c>
      <c r="I955" t="s">
        <v>52</v>
      </c>
      <c r="J955">
        <f t="shared" si="84"/>
        <v>1</v>
      </c>
      <c r="K955" s="2">
        <v>40</v>
      </c>
      <c r="L955" s="3">
        <v>1500.17</v>
      </c>
      <c r="M955" s="4">
        <v>0.06</v>
      </c>
      <c r="N955" s="5" t="s">
        <v>67</v>
      </c>
      <c r="O955" s="3">
        <v>423.87</v>
      </c>
      <c r="P955" s="3">
        <v>39.24</v>
      </c>
      <c r="Q955" s="3">
        <v>1.99</v>
      </c>
      <c r="R955" s="5" t="s">
        <v>1378</v>
      </c>
      <c r="S955" s="5" t="s">
        <v>1379</v>
      </c>
      <c r="T955" s="5" t="str">
        <f t="shared" si="85"/>
        <v>Alex Avila</v>
      </c>
      <c r="U955" t="s">
        <v>153</v>
      </c>
      <c r="V955" s="5" t="s">
        <v>74</v>
      </c>
      <c r="W955" s="5" t="s">
        <v>48</v>
      </c>
      <c r="X955" s="5" t="s">
        <v>87</v>
      </c>
      <c r="Y955" s="5" t="s">
        <v>435</v>
      </c>
      <c r="Z955" s="5" t="s">
        <v>60</v>
      </c>
      <c r="AA955" s="4">
        <v>0.51</v>
      </c>
      <c r="AB955" s="1">
        <v>40931</v>
      </c>
      <c r="AC955" s="1">
        <v>29102</v>
      </c>
      <c r="AD955">
        <f t="shared" si="86"/>
        <v>1</v>
      </c>
      <c r="AE955">
        <f t="shared" ca="1" si="87"/>
        <v>44</v>
      </c>
      <c r="AF955" t="str">
        <f t="shared" ca="1" si="88"/>
        <v>18-64</v>
      </c>
      <c r="AG955" s="3">
        <f t="shared" si="89"/>
        <v>1.0301614000000001</v>
      </c>
      <c r="AH955" t="str">
        <f>_xlfn.IFNA(VLOOKUP(Sales_Transactions[[#This Row],[Order ID]],Returned_Items[#All],2,FALSE),"Not Returned")</f>
        <v>Not Returned</v>
      </c>
    </row>
    <row r="956" spans="1:34" x14ac:dyDescent="0.25">
      <c r="A956">
        <v>28582</v>
      </c>
      <c r="C956" t="s">
        <v>1438</v>
      </c>
      <c r="D956" s="2" t="str">
        <f>TEXT(MID(Sales_Transactions[[#This Row],[Order Date]],2,5),"d/m/yyy")</f>
        <v>22/1/2012</v>
      </c>
      <c r="E956" s="2" t="str">
        <f>TEXT(MID(Sales_Transactions[[#This Row],[Order Date]],2,5),"d")</f>
        <v>22</v>
      </c>
      <c r="F956" s="2" t="str">
        <f>TEXT(MID(Sales_Transactions[[#This Row],[Order Date]],2,5),"m")</f>
        <v>1</v>
      </c>
      <c r="G956" s="2" t="str">
        <f>TEXT(MID(Sales_Transactions[[#This Row],[Order Date]],2,5),"yyy")</f>
        <v>2012</v>
      </c>
      <c r="H956" s="2" t="str">
        <f>TEXT(MID(Sales_Transactions[[#This Row],[Order Date]],2,5),"yyy/m")</f>
        <v>2012/1</v>
      </c>
      <c r="I956" t="s">
        <v>52</v>
      </c>
      <c r="J956">
        <f t="shared" si="84"/>
        <v>1</v>
      </c>
      <c r="K956" s="2">
        <v>45</v>
      </c>
      <c r="L956" s="3">
        <v>377.31</v>
      </c>
      <c r="M956" s="4">
        <v>0.02</v>
      </c>
      <c r="N956" s="5" t="s">
        <v>23</v>
      </c>
      <c r="O956" s="3">
        <v>87.96</v>
      </c>
      <c r="P956" s="3">
        <v>8.01</v>
      </c>
      <c r="Q956" s="3">
        <v>2.87</v>
      </c>
      <c r="R956" s="5" t="s">
        <v>1378</v>
      </c>
      <c r="S956" s="5" t="s">
        <v>1379</v>
      </c>
      <c r="T956" s="5" t="str">
        <f t="shared" si="85"/>
        <v>Alex Avila</v>
      </c>
      <c r="U956" t="s">
        <v>153</v>
      </c>
      <c r="V956" s="5" t="s">
        <v>74</v>
      </c>
      <c r="W956" s="5" t="s">
        <v>28</v>
      </c>
      <c r="X956" s="5" t="s">
        <v>75</v>
      </c>
      <c r="Y956" s="5" t="s">
        <v>1195</v>
      </c>
      <c r="Z956" s="5" t="s">
        <v>84</v>
      </c>
      <c r="AA956" s="4">
        <v>0.4</v>
      </c>
      <c r="AB956" s="1">
        <v>40931</v>
      </c>
      <c r="AC956" s="1">
        <v>29084</v>
      </c>
      <c r="AD956">
        <f t="shared" si="86"/>
        <v>1</v>
      </c>
      <c r="AE956">
        <f t="shared" ca="1" si="87"/>
        <v>44</v>
      </c>
      <c r="AF956" t="str">
        <f t="shared" ca="1" si="88"/>
        <v>18-64</v>
      </c>
      <c r="AG956" s="3">
        <f t="shared" si="89"/>
        <v>0.24174217777777779</v>
      </c>
      <c r="AH956" t="str">
        <f>_xlfn.IFNA(VLOOKUP(Sales_Transactions[[#This Row],[Order ID]],Returned_Items[#All],2,FALSE),"Not Returned")</f>
        <v>Not Returned</v>
      </c>
    </row>
    <row r="957" spans="1:34" x14ac:dyDescent="0.25">
      <c r="A957">
        <v>28868</v>
      </c>
      <c r="C957" t="s">
        <v>1421</v>
      </c>
      <c r="D957" s="2" t="str">
        <f>TEXT(MID(Sales_Transactions[[#This Row],[Order Date]],2,5),"d/m/yyy")</f>
        <v>5/4/2012</v>
      </c>
      <c r="E957" s="2" t="str">
        <f>TEXT(MID(Sales_Transactions[[#This Row],[Order Date]],2,5),"d")</f>
        <v>5</v>
      </c>
      <c r="F957" s="2" t="str">
        <f>TEXT(MID(Sales_Transactions[[#This Row],[Order Date]],2,5),"m")</f>
        <v>4</v>
      </c>
      <c r="G957" s="2" t="str">
        <f>TEXT(MID(Sales_Transactions[[#This Row],[Order Date]],2,5),"yyy")</f>
        <v>2012</v>
      </c>
      <c r="H957" s="2" t="str">
        <f>TEXT(MID(Sales_Transactions[[#This Row],[Order Date]],2,5),"yyy/m")</f>
        <v>2012/4</v>
      </c>
      <c r="I957" t="s">
        <v>33</v>
      </c>
      <c r="J957">
        <f t="shared" si="84"/>
        <v>4</v>
      </c>
      <c r="K957" s="2">
        <v>30</v>
      </c>
      <c r="L957" s="3">
        <v>204.49</v>
      </c>
      <c r="M957" s="4">
        <v>0.05</v>
      </c>
      <c r="N957" s="5" t="s">
        <v>23</v>
      </c>
      <c r="O957" s="3">
        <v>-142.30000000000001</v>
      </c>
      <c r="P957" s="3">
        <v>6.48</v>
      </c>
      <c r="Q957" s="3">
        <v>8.73</v>
      </c>
      <c r="R957" s="5" t="s">
        <v>1385</v>
      </c>
      <c r="S957" s="5" t="s">
        <v>1386</v>
      </c>
      <c r="T957" s="5" t="str">
        <f t="shared" si="85"/>
        <v>Anna Andreadi</v>
      </c>
      <c r="U957" t="s">
        <v>153</v>
      </c>
      <c r="V957" s="5" t="s">
        <v>27</v>
      </c>
      <c r="W957" s="5" t="s">
        <v>28</v>
      </c>
      <c r="X957" s="5" t="s">
        <v>75</v>
      </c>
      <c r="Y957" s="5" t="s">
        <v>1439</v>
      </c>
      <c r="Z957" s="5" t="s">
        <v>43</v>
      </c>
      <c r="AA957" s="4">
        <v>0.37</v>
      </c>
      <c r="AB957" s="1">
        <v>41005</v>
      </c>
      <c r="AC957" s="1">
        <v>28950</v>
      </c>
      <c r="AD957">
        <f t="shared" si="86"/>
        <v>1</v>
      </c>
      <c r="AE957">
        <f t="shared" ca="1" si="87"/>
        <v>45</v>
      </c>
      <c r="AF957" t="str">
        <f t="shared" ca="1" si="88"/>
        <v>18-64</v>
      </c>
      <c r="AG957" s="3">
        <f t="shared" si="89"/>
        <v>0.50689200000000001</v>
      </c>
      <c r="AH957" t="str">
        <f>_xlfn.IFNA(VLOOKUP(Sales_Transactions[[#This Row],[Order ID]],Returned_Items[#All],2,FALSE),"Not Returned")</f>
        <v>Not Returned</v>
      </c>
    </row>
    <row r="958" spans="1:34" x14ac:dyDescent="0.25">
      <c r="A958">
        <v>29857</v>
      </c>
      <c r="C958" t="s">
        <v>1440</v>
      </c>
      <c r="D958" s="2" t="str">
        <f>TEXT(MID(Sales_Transactions[[#This Row],[Order Date]],2,5),"d/m/yyy")</f>
        <v>12/12/2009</v>
      </c>
      <c r="E958" s="2" t="str">
        <f>TEXT(MID(Sales_Transactions[[#This Row],[Order Date]],2,5),"d")</f>
        <v>12</v>
      </c>
      <c r="F958" s="2" t="str">
        <f>TEXT(MID(Sales_Transactions[[#This Row],[Order Date]],2,5),"m")</f>
        <v>12</v>
      </c>
      <c r="G958" s="2" t="str">
        <f>TEXT(MID(Sales_Transactions[[#This Row],[Order Date]],2,5),"yyy")</f>
        <v>2009</v>
      </c>
      <c r="H958" s="2" t="str">
        <f>TEXT(MID(Sales_Transactions[[#This Row],[Order Date]],2,5),"yyy/m")</f>
        <v>2009/12</v>
      </c>
      <c r="I958" t="s">
        <v>78</v>
      </c>
      <c r="J958">
        <f t="shared" si="84"/>
        <v>3</v>
      </c>
      <c r="K958" s="2">
        <v>41</v>
      </c>
      <c r="L958" s="3">
        <v>5572.92</v>
      </c>
      <c r="M958" s="4">
        <v>7.0000000000000007E-2</v>
      </c>
      <c r="N958" s="5" t="s">
        <v>34</v>
      </c>
      <c r="O958" s="3">
        <v>-639.47</v>
      </c>
      <c r="P958" s="3">
        <v>140.97999999999999</v>
      </c>
      <c r="Q958" s="3">
        <v>36.090000000000003</v>
      </c>
      <c r="R958" s="5" t="s">
        <v>1413</v>
      </c>
      <c r="S958" s="5" t="s">
        <v>1414</v>
      </c>
      <c r="T958" s="5" t="str">
        <f t="shared" si="85"/>
        <v>Angele Hood</v>
      </c>
      <c r="U958" t="s">
        <v>153</v>
      </c>
      <c r="V958" s="5" t="s">
        <v>37</v>
      </c>
      <c r="W958" s="5" t="s">
        <v>57</v>
      </c>
      <c r="X958" s="5" t="s">
        <v>104</v>
      </c>
      <c r="Y958" s="5" t="s">
        <v>565</v>
      </c>
      <c r="Z958" s="5" t="s">
        <v>106</v>
      </c>
      <c r="AA958" s="4">
        <v>0.77</v>
      </c>
      <c r="AB958" s="1">
        <v>40161</v>
      </c>
      <c r="AC958" s="1">
        <v>28736</v>
      </c>
      <c r="AD958">
        <f t="shared" si="86"/>
        <v>2</v>
      </c>
      <c r="AE958">
        <f t="shared" ca="1" si="87"/>
        <v>45</v>
      </c>
      <c r="AF958" t="str">
        <f t="shared" ca="1" si="88"/>
        <v>18-64</v>
      </c>
      <c r="AG958" s="3">
        <f t="shared" si="89"/>
        <v>4.3163735121951223</v>
      </c>
      <c r="AH958" t="str">
        <f>_xlfn.IFNA(VLOOKUP(Sales_Transactions[[#This Row],[Order ID]],Returned_Items[#All],2,FALSE),"Not Returned")</f>
        <v>Not Returned</v>
      </c>
    </row>
    <row r="959" spans="1:34" x14ac:dyDescent="0.25">
      <c r="A959">
        <v>29921</v>
      </c>
      <c r="C959" t="s">
        <v>326</v>
      </c>
      <c r="D959" s="2" t="str">
        <f>TEXT(MID(Sales_Transactions[[#This Row],[Order Date]],2,5),"d/m/yyy")</f>
        <v>23/3/2012</v>
      </c>
      <c r="E959" s="2" t="str">
        <f>TEXT(MID(Sales_Transactions[[#This Row],[Order Date]],2,5),"d")</f>
        <v>23</v>
      </c>
      <c r="F959" s="2" t="str">
        <f>TEXT(MID(Sales_Transactions[[#This Row],[Order Date]],2,5),"m")</f>
        <v>3</v>
      </c>
      <c r="G959" s="2" t="str">
        <f>TEXT(MID(Sales_Transactions[[#This Row],[Order Date]],2,5),"yyy")</f>
        <v>2012</v>
      </c>
      <c r="H959" s="2" t="str">
        <f>TEXT(MID(Sales_Transactions[[#This Row],[Order Date]],2,5),"yyy/m")</f>
        <v>2012/3</v>
      </c>
      <c r="I959" t="s">
        <v>78</v>
      </c>
      <c r="J959">
        <f t="shared" si="84"/>
        <v>3</v>
      </c>
      <c r="K959" s="2">
        <v>33</v>
      </c>
      <c r="L959" s="3">
        <v>3977.97</v>
      </c>
      <c r="M959" s="4">
        <v>0.06</v>
      </c>
      <c r="N959" s="5" t="s">
        <v>23</v>
      </c>
      <c r="O959" s="3">
        <v>1733.47</v>
      </c>
      <c r="P959" s="3">
        <v>120.98</v>
      </c>
      <c r="Q959" s="3">
        <v>9.07</v>
      </c>
      <c r="R959" s="5" t="s">
        <v>1369</v>
      </c>
      <c r="S959" s="5" t="s">
        <v>1370</v>
      </c>
      <c r="T959" s="5" t="str">
        <f t="shared" si="85"/>
        <v>Sonia Sunley</v>
      </c>
      <c r="U959" t="s">
        <v>153</v>
      </c>
      <c r="V959" s="5" t="s">
        <v>27</v>
      </c>
      <c r="W959" s="5" t="s">
        <v>28</v>
      </c>
      <c r="X959" s="5" t="s">
        <v>41</v>
      </c>
      <c r="Y959" s="5" t="s">
        <v>794</v>
      </c>
      <c r="Z959" s="5" t="s">
        <v>43</v>
      </c>
      <c r="AA959" s="4">
        <v>0.35</v>
      </c>
      <c r="AB959" s="1">
        <v>40993</v>
      </c>
      <c r="AC959" s="1">
        <v>28349</v>
      </c>
      <c r="AD959">
        <f t="shared" si="86"/>
        <v>2</v>
      </c>
      <c r="AE959">
        <f t="shared" ca="1" si="87"/>
        <v>46</v>
      </c>
      <c r="AF959" t="str">
        <f t="shared" ca="1" si="88"/>
        <v>18-64</v>
      </c>
      <c r="AG959" s="3">
        <f t="shared" si="89"/>
        <v>3.9387094545454548</v>
      </c>
      <c r="AH959" t="str">
        <f>_xlfn.IFNA(VLOOKUP(Sales_Transactions[[#This Row],[Order ID]],Returned_Items[#All],2,FALSE),"Not Returned")</f>
        <v>Not Returned</v>
      </c>
    </row>
    <row r="960" spans="1:34" x14ac:dyDescent="0.25">
      <c r="A960">
        <v>30659</v>
      </c>
      <c r="C960" t="s">
        <v>1105</v>
      </c>
      <c r="D960" s="2" t="str">
        <f>TEXT(MID(Sales_Transactions[[#This Row],[Order Date]],2,5),"d/m/yyy")</f>
        <v>13/9/2011</v>
      </c>
      <c r="E960" s="2" t="str">
        <f>TEXT(MID(Sales_Transactions[[#This Row],[Order Date]],2,5),"d")</f>
        <v>13</v>
      </c>
      <c r="F960" s="2" t="str">
        <f>TEXT(MID(Sales_Transactions[[#This Row],[Order Date]],2,5),"m")</f>
        <v>9</v>
      </c>
      <c r="G960" s="2" t="str">
        <f>TEXT(MID(Sales_Transactions[[#This Row],[Order Date]],2,5),"yyy")</f>
        <v>2011</v>
      </c>
      <c r="H960" s="2" t="str">
        <f>TEXT(MID(Sales_Transactions[[#This Row],[Order Date]],2,5),"yyy/m")</f>
        <v>2011/9</v>
      </c>
      <c r="I960" t="s">
        <v>101</v>
      </c>
      <c r="J960">
        <f t="shared" si="84"/>
        <v>1</v>
      </c>
      <c r="K960" s="2">
        <v>45</v>
      </c>
      <c r="L960" s="3">
        <v>3116.7714999999998</v>
      </c>
      <c r="M960" s="4">
        <v>0.08</v>
      </c>
      <c r="N960" s="5" t="s">
        <v>23</v>
      </c>
      <c r="O960" s="3">
        <v>-106.51</v>
      </c>
      <c r="P960" s="3">
        <v>85.99</v>
      </c>
      <c r="Q960" s="3">
        <v>0.99</v>
      </c>
      <c r="R960" s="5" t="s">
        <v>1395</v>
      </c>
      <c r="S960" s="5" t="s">
        <v>1396</v>
      </c>
      <c r="T960" s="5" t="str">
        <f t="shared" si="85"/>
        <v>Kelly Williams</v>
      </c>
      <c r="U960" t="s">
        <v>153</v>
      </c>
      <c r="V960" s="5" t="s">
        <v>47</v>
      </c>
      <c r="W960" s="5" t="s">
        <v>48</v>
      </c>
      <c r="X960" s="5" t="s">
        <v>49</v>
      </c>
      <c r="Y960" s="5" t="s">
        <v>214</v>
      </c>
      <c r="Z960" s="5" t="s">
        <v>84</v>
      </c>
      <c r="AA960" s="4">
        <v>0.85</v>
      </c>
      <c r="AB960" s="1">
        <v>40801</v>
      </c>
      <c r="AC960" s="1">
        <v>28131</v>
      </c>
      <c r="AD960">
        <f t="shared" si="86"/>
        <v>2</v>
      </c>
      <c r="AE960">
        <f t="shared" ca="1" si="87"/>
        <v>47</v>
      </c>
      <c r="AF960" t="str">
        <f t="shared" ca="1" si="88"/>
        <v>18-64</v>
      </c>
      <c r="AG960" s="3">
        <f t="shared" si="89"/>
        <v>1.9313601777777776</v>
      </c>
      <c r="AH960" t="str">
        <f>_xlfn.IFNA(VLOOKUP(Sales_Transactions[[#This Row],[Order ID]],Returned_Items[#All],2,FALSE),"Not Returned")</f>
        <v>Not Returned</v>
      </c>
    </row>
    <row r="961" spans="1:34" x14ac:dyDescent="0.25">
      <c r="A961">
        <v>30660</v>
      </c>
      <c r="C961" t="s">
        <v>1155</v>
      </c>
      <c r="D961" s="2" t="str">
        <f>TEXT(MID(Sales_Transactions[[#This Row],[Order Date]],2,5),"d/m/yyy")</f>
        <v>5/9/2012</v>
      </c>
      <c r="E961" s="2" t="str">
        <f>TEXT(MID(Sales_Transactions[[#This Row],[Order Date]],2,5),"d")</f>
        <v>5</v>
      </c>
      <c r="F961" s="2" t="str">
        <f>TEXT(MID(Sales_Transactions[[#This Row],[Order Date]],2,5),"m")</f>
        <v>9</v>
      </c>
      <c r="G961" s="2" t="str">
        <f>TEXT(MID(Sales_Transactions[[#This Row],[Order Date]],2,5),"yyy")</f>
        <v>2012</v>
      </c>
      <c r="H961" s="2" t="str">
        <f>TEXT(MID(Sales_Transactions[[#This Row],[Order Date]],2,5),"yyy/m")</f>
        <v>2012/9</v>
      </c>
      <c r="I961" t="s">
        <v>101</v>
      </c>
      <c r="J961">
        <f t="shared" si="84"/>
        <v>1</v>
      </c>
      <c r="K961" s="2">
        <v>16</v>
      </c>
      <c r="L961" s="3">
        <v>986.27200000000005</v>
      </c>
      <c r="M961" s="4">
        <v>0.02</v>
      </c>
      <c r="N961" s="5" t="s">
        <v>23</v>
      </c>
      <c r="O961" s="3">
        <v>-647.14</v>
      </c>
      <c r="P961" s="3">
        <v>71.37</v>
      </c>
      <c r="Q961" s="3">
        <v>69</v>
      </c>
      <c r="R961" s="5" t="s">
        <v>1385</v>
      </c>
      <c r="S961" s="5" t="s">
        <v>1386</v>
      </c>
      <c r="T961" s="5" t="str">
        <f t="shared" si="85"/>
        <v>Anna Andreadi</v>
      </c>
      <c r="U961" t="s">
        <v>153</v>
      </c>
      <c r="V961" s="5" t="s">
        <v>27</v>
      </c>
      <c r="W961" s="5" t="s">
        <v>57</v>
      </c>
      <c r="X961" s="5" t="s">
        <v>107</v>
      </c>
      <c r="Y961" s="5" t="s">
        <v>108</v>
      </c>
      <c r="Z961" s="5" t="s">
        <v>31</v>
      </c>
      <c r="AA961" s="4">
        <v>0.68</v>
      </c>
      <c r="AB961" s="1">
        <v>41160</v>
      </c>
      <c r="AC961" s="1">
        <v>28222</v>
      </c>
      <c r="AD961">
        <f t="shared" si="86"/>
        <v>3</v>
      </c>
      <c r="AE961">
        <f t="shared" ca="1" si="87"/>
        <v>47</v>
      </c>
      <c r="AF961" t="str">
        <f t="shared" ca="1" si="88"/>
        <v>18-64</v>
      </c>
      <c r="AG961" s="3">
        <f t="shared" si="89"/>
        <v>8.7722328750000003</v>
      </c>
      <c r="AH961" t="str">
        <f>_xlfn.IFNA(VLOOKUP(Sales_Transactions[[#This Row],[Order ID]],Returned_Items[#All],2,FALSE),"Not Returned")</f>
        <v>Not Returned</v>
      </c>
    </row>
    <row r="962" spans="1:34" x14ac:dyDescent="0.25">
      <c r="A962">
        <v>30883</v>
      </c>
      <c r="C962" t="s">
        <v>1441</v>
      </c>
      <c r="D962" s="2" t="str">
        <f>TEXT(MID(Sales_Transactions[[#This Row],[Order Date]],2,5),"d/m/yyy")</f>
        <v>21/8/2010</v>
      </c>
      <c r="E962" s="2" t="str">
        <f>TEXT(MID(Sales_Transactions[[#This Row],[Order Date]],2,5),"d")</f>
        <v>21</v>
      </c>
      <c r="F962" s="2" t="str">
        <f>TEXT(MID(Sales_Transactions[[#This Row],[Order Date]],2,5),"m")</f>
        <v>8</v>
      </c>
      <c r="G962" s="2" t="str">
        <f>TEXT(MID(Sales_Transactions[[#This Row],[Order Date]],2,5),"yyy")</f>
        <v>2010</v>
      </c>
      <c r="H962" s="2" t="str">
        <f>TEXT(MID(Sales_Transactions[[#This Row],[Order Date]],2,5),"yyy/m")</f>
        <v>2010/8</v>
      </c>
      <c r="I962" t="s">
        <v>78</v>
      </c>
      <c r="J962">
        <f t="shared" ref="J962:J1025" si="90">IF(I962="Making Critical",5,IF(I962="High",4,IF(I962="Medium",3,IF(I962="Low",2,1))))</f>
        <v>3</v>
      </c>
      <c r="K962" s="2">
        <v>30</v>
      </c>
      <c r="L962" s="3">
        <v>201.37</v>
      </c>
      <c r="M962" s="4">
        <v>0.1</v>
      </c>
      <c r="N962" s="5" t="s">
        <v>23</v>
      </c>
      <c r="O962" s="3">
        <v>59.84</v>
      </c>
      <c r="P962" s="3">
        <v>6.98</v>
      </c>
      <c r="Q962" s="3">
        <v>1.6</v>
      </c>
      <c r="R962" s="5" t="s">
        <v>1378</v>
      </c>
      <c r="S962" s="5" t="s">
        <v>1379</v>
      </c>
      <c r="T962" s="5" t="str">
        <f t="shared" ref="T962:T1025" si="91">R962 &amp; " " &amp; S962</f>
        <v>Alex Avila</v>
      </c>
      <c r="U962" t="s">
        <v>153</v>
      </c>
      <c r="V962" s="5" t="s">
        <v>74</v>
      </c>
      <c r="W962" s="5" t="s">
        <v>28</v>
      </c>
      <c r="X962" s="5" t="s">
        <v>75</v>
      </c>
      <c r="Y962" s="5" t="s">
        <v>1442</v>
      </c>
      <c r="Z962" s="5" t="s">
        <v>84</v>
      </c>
      <c r="AA962" s="4">
        <v>0.38</v>
      </c>
      <c r="AB962" s="1">
        <v>40412</v>
      </c>
      <c r="AC962" s="1">
        <v>28309</v>
      </c>
      <c r="AD962">
        <f t="shared" ref="AD962:AD1025" si="92">_xlfn.DAYS(AB962,D962)</f>
        <v>1</v>
      </c>
      <c r="AE962">
        <f t="shared" ref="AE962:AE1025" ca="1" si="93">DATEDIF(AC962,TODAY(),"Y")</f>
        <v>47</v>
      </c>
      <c r="AF962" t="str">
        <f t="shared" ref="AF962:AF1025" ca="1" si="94">IF(AE962&lt;18,"Under 18",IF(AE962&lt;65,"18-64","Over 65"))</f>
        <v>18-64</v>
      </c>
      <c r="AG962" s="3">
        <f t="shared" ref="AG962:AG1025" si="95" xml:space="preserve"> (P962 - (M962 / 100) * P962 + Q962) / K962</f>
        <v>0.28576733333333332</v>
      </c>
      <c r="AH962" t="str">
        <f>_xlfn.IFNA(VLOOKUP(Sales_Transactions[[#This Row],[Order ID]],Returned_Items[#All],2,FALSE),"Not Returned")</f>
        <v>Not Returned</v>
      </c>
    </row>
    <row r="963" spans="1:34" x14ac:dyDescent="0.25">
      <c r="A963">
        <v>32871</v>
      </c>
      <c r="C963" t="s">
        <v>1443</v>
      </c>
      <c r="D963" s="2" t="str">
        <f>TEXT(MID(Sales_Transactions[[#This Row],[Order Date]],2,5),"d/m/yyy")</f>
        <v>26/10/2012</v>
      </c>
      <c r="E963" s="2" t="str">
        <f>TEXT(MID(Sales_Transactions[[#This Row],[Order Date]],2,5),"d")</f>
        <v>26</v>
      </c>
      <c r="F963" s="2" t="str">
        <f>TEXT(MID(Sales_Transactions[[#This Row],[Order Date]],2,5),"m")</f>
        <v>10</v>
      </c>
      <c r="G963" s="2" t="str">
        <f>TEXT(MID(Sales_Transactions[[#This Row],[Order Date]],2,5),"yyy")</f>
        <v>2012</v>
      </c>
      <c r="H963" s="2" t="str">
        <f>TEXT(MID(Sales_Transactions[[#This Row],[Order Date]],2,5),"yyy/m")</f>
        <v>2012/10</v>
      </c>
      <c r="I963" t="s">
        <v>33</v>
      </c>
      <c r="J963">
        <f t="shared" si="90"/>
        <v>4</v>
      </c>
      <c r="K963" s="2">
        <v>42</v>
      </c>
      <c r="L963" s="3">
        <v>939.77</v>
      </c>
      <c r="M963" s="4">
        <v>0</v>
      </c>
      <c r="N963" s="5" t="s">
        <v>67</v>
      </c>
      <c r="O963" s="3">
        <v>9.7200000000000006</v>
      </c>
      <c r="P963" s="3">
        <v>20.97</v>
      </c>
      <c r="Q963" s="3">
        <v>4</v>
      </c>
      <c r="R963" s="5" t="s">
        <v>110</v>
      </c>
      <c r="S963" s="5" t="s">
        <v>1444</v>
      </c>
      <c r="T963" s="5" t="str">
        <f t="shared" si="91"/>
        <v>Jim Karlsson</v>
      </c>
      <c r="U963" t="s">
        <v>153</v>
      </c>
      <c r="V963" s="5" t="s">
        <v>27</v>
      </c>
      <c r="W963" s="5" t="s">
        <v>48</v>
      </c>
      <c r="X963" s="5" t="s">
        <v>87</v>
      </c>
      <c r="Y963" s="5" t="s">
        <v>411</v>
      </c>
      <c r="Z963" s="5" t="s">
        <v>43</v>
      </c>
      <c r="AA963" s="4">
        <v>0.77</v>
      </c>
      <c r="AB963" s="1">
        <v>41211</v>
      </c>
      <c r="AC963" s="1">
        <v>28300</v>
      </c>
      <c r="AD963">
        <f t="shared" si="92"/>
        <v>3</v>
      </c>
      <c r="AE963">
        <f t="shared" ca="1" si="93"/>
        <v>47</v>
      </c>
      <c r="AF963" t="str">
        <f t="shared" ca="1" si="94"/>
        <v>18-64</v>
      </c>
      <c r="AG963" s="3">
        <f t="shared" si="95"/>
        <v>0.59452380952380945</v>
      </c>
      <c r="AH963" t="str">
        <f>_xlfn.IFNA(VLOOKUP(Sales_Transactions[[#This Row],[Order ID]],Returned_Items[#All],2,FALSE),"Not Returned")</f>
        <v>Not Returned</v>
      </c>
    </row>
    <row r="964" spans="1:34" x14ac:dyDescent="0.25">
      <c r="A964">
        <v>33600</v>
      </c>
      <c r="C964" t="s">
        <v>1445</v>
      </c>
      <c r="D964" s="2" t="str">
        <f>TEXT(MID(Sales_Transactions[[#This Row],[Order Date]],2,5),"d/m/yyy")</f>
        <v>6/10/2010</v>
      </c>
      <c r="E964" s="2" t="str">
        <f>TEXT(MID(Sales_Transactions[[#This Row],[Order Date]],2,5),"d")</f>
        <v>6</v>
      </c>
      <c r="F964" s="2" t="str">
        <f>TEXT(MID(Sales_Transactions[[#This Row],[Order Date]],2,5),"m")</f>
        <v>10</v>
      </c>
      <c r="G964" s="2" t="str">
        <f>TEXT(MID(Sales_Transactions[[#This Row],[Order Date]],2,5),"yyy")</f>
        <v>2010</v>
      </c>
      <c r="H964" s="2" t="str">
        <f>TEXT(MID(Sales_Transactions[[#This Row],[Order Date]],2,5),"yyy/m")</f>
        <v>2010/10</v>
      </c>
      <c r="I964" t="s">
        <v>22</v>
      </c>
      <c r="J964">
        <f t="shared" si="90"/>
        <v>2</v>
      </c>
      <c r="K964" s="2">
        <v>42</v>
      </c>
      <c r="L964" s="3">
        <v>187.28</v>
      </c>
      <c r="M964" s="4">
        <v>0.06</v>
      </c>
      <c r="N964" s="5" t="s">
        <v>23</v>
      </c>
      <c r="O964" s="3">
        <v>-94.36</v>
      </c>
      <c r="P964" s="3">
        <v>4.28</v>
      </c>
      <c r="Q964" s="3">
        <v>4.79</v>
      </c>
      <c r="R964" s="5" t="s">
        <v>1369</v>
      </c>
      <c r="S964" s="5" t="s">
        <v>1370</v>
      </c>
      <c r="T964" s="5" t="str">
        <f t="shared" si="91"/>
        <v>Sonia Sunley</v>
      </c>
      <c r="U964" t="s">
        <v>153</v>
      </c>
      <c r="V964" s="5" t="s">
        <v>47</v>
      </c>
      <c r="W964" s="5" t="s">
        <v>28</v>
      </c>
      <c r="X964" s="5" t="s">
        <v>75</v>
      </c>
      <c r="Y964" s="5" t="s">
        <v>1446</v>
      </c>
      <c r="Z964" s="5" t="s">
        <v>43</v>
      </c>
      <c r="AA964" s="4">
        <v>0.4</v>
      </c>
      <c r="AB964" s="1">
        <v>40459</v>
      </c>
      <c r="AC964" s="1">
        <v>29553</v>
      </c>
      <c r="AD964">
        <f t="shared" si="92"/>
        <v>2</v>
      </c>
      <c r="AE964">
        <f t="shared" ca="1" si="93"/>
        <v>43</v>
      </c>
      <c r="AF964" t="str">
        <f t="shared" ca="1" si="94"/>
        <v>18-64</v>
      </c>
      <c r="AG964" s="3">
        <f t="shared" si="95"/>
        <v>0.21589123809523811</v>
      </c>
      <c r="AH964" t="str">
        <f>_xlfn.IFNA(VLOOKUP(Sales_Transactions[[#This Row],[Order ID]],Returned_Items[#All],2,FALSE),"Not Returned")</f>
        <v>Not Returned</v>
      </c>
    </row>
    <row r="965" spans="1:34" x14ac:dyDescent="0.25">
      <c r="A965">
        <v>33632</v>
      </c>
      <c r="C965" t="s">
        <v>1447</v>
      </c>
      <c r="D965" s="2" t="str">
        <f>TEXT(MID(Sales_Transactions[[#This Row],[Order Date]],2,5),"d/m/yyy")</f>
        <v>13/3/2010</v>
      </c>
      <c r="E965" s="2" t="str">
        <f>TEXT(MID(Sales_Transactions[[#This Row],[Order Date]],2,5),"d")</f>
        <v>13</v>
      </c>
      <c r="F965" s="2" t="str">
        <f>TEXT(MID(Sales_Transactions[[#This Row],[Order Date]],2,5),"m")</f>
        <v>3</v>
      </c>
      <c r="G965" s="2" t="str">
        <f>TEXT(MID(Sales_Transactions[[#This Row],[Order Date]],2,5),"yyy")</f>
        <v>2010</v>
      </c>
      <c r="H965" s="2" t="str">
        <f>TEXT(MID(Sales_Transactions[[#This Row],[Order Date]],2,5),"yyy/m")</f>
        <v>2010/3</v>
      </c>
      <c r="I965" t="s">
        <v>101</v>
      </c>
      <c r="J965">
        <f t="shared" si="90"/>
        <v>1</v>
      </c>
      <c r="K965" s="2">
        <v>8</v>
      </c>
      <c r="L965" s="3">
        <v>763.64850000000001</v>
      </c>
      <c r="M965" s="4">
        <v>0.06</v>
      </c>
      <c r="N965" s="5" t="s">
        <v>23</v>
      </c>
      <c r="O965" s="3">
        <v>-277.77999999999997</v>
      </c>
      <c r="P965" s="3">
        <v>115.99</v>
      </c>
      <c r="Q965" s="3">
        <v>5.26</v>
      </c>
      <c r="R965" s="5" t="s">
        <v>1378</v>
      </c>
      <c r="S965" s="5" t="s">
        <v>1379</v>
      </c>
      <c r="T965" s="5" t="str">
        <f t="shared" si="91"/>
        <v>Alex Avila</v>
      </c>
      <c r="U965" t="s">
        <v>153</v>
      </c>
      <c r="V965" s="5" t="s">
        <v>74</v>
      </c>
      <c r="W965" s="5" t="s">
        <v>48</v>
      </c>
      <c r="X965" s="5" t="s">
        <v>49</v>
      </c>
      <c r="Y965" s="5" t="s">
        <v>1448</v>
      </c>
      <c r="Z965" s="5" t="s">
        <v>43</v>
      </c>
      <c r="AA965" s="4">
        <v>0.56999999999999995</v>
      </c>
      <c r="AB965" s="1">
        <v>40251</v>
      </c>
      <c r="AC965" s="1">
        <v>21714</v>
      </c>
      <c r="AD965">
        <f t="shared" si="92"/>
        <v>1</v>
      </c>
      <c r="AE965">
        <f t="shared" ca="1" si="93"/>
        <v>65</v>
      </c>
      <c r="AF965" t="str">
        <f t="shared" ca="1" si="94"/>
        <v>Over 65</v>
      </c>
      <c r="AG965" s="3">
        <f t="shared" si="95"/>
        <v>15.147550750000001</v>
      </c>
      <c r="AH965" t="str">
        <f>_xlfn.IFNA(VLOOKUP(Sales_Transactions[[#This Row],[Order ID]],Returned_Items[#All],2,FALSE),"Not Returned")</f>
        <v>Not Returned</v>
      </c>
    </row>
    <row r="966" spans="1:34" x14ac:dyDescent="0.25">
      <c r="A966">
        <v>33665</v>
      </c>
      <c r="C966" t="s">
        <v>1449</v>
      </c>
      <c r="D966" s="2" t="str">
        <f>TEXT(MID(Sales_Transactions[[#This Row],[Order Date]],2,5),"d/m/yyy")</f>
        <v>25/5/2011</v>
      </c>
      <c r="E966" s="2" t="str">
        <f>TEXT(MID(Sales_Transactions[[#This Row],[Order Date]],2,5),"d")</f>
        <v>25</v>
      </c>
      <c r="F966" s="2" t="str">
        <f>TEXT(MID(Sales_Transactions[[#This Row],[Order Date]],2,5),"m")</f>
        <v>5</v>
      </c>
      <c r="G966" s="2" t="str">
        <f>TEXT(MID(Sales_Transactions[[#This Row],[Order Date]],2,5),"yyy")</f>
        <v>2011</v>
      </c>
      <c r="H966" s="2" t="str">
        <f>TEXT(MID(Sales_Transactions[[#This Row],[Order Date]],2,5),"yyy/m")</f>
        <v>2011/5</v>
      </c>
      <c r="I966" t="s">
        <v>22</v>
      </c>
      <c r="J966">
        <f t="shared" si="90"/>
        <v>2</v>
      </c>
      <c r="K966" s="2">
        <v>45</v>
      </c>
      <c r="L966" s="3">
        <v>12457.63</v>
      </c>
      <c r="M966" s="4">
        <v>0.08</v>
      </c>
      <c r="N966" s="5" t="s">
        <v>34</v>
      </c>
      <c r="O966" s="3">
        <v>1063.46</v>
      </c>
      <c r="P966" s="3">
        <v>284.98</v>
      </c>
      <c r="Q966" s="3">
        <v>69.55</v>
      </c>
      <c r="R966" s="5" t="s">
        <v>1450</v>
      </c>
      <c r="S966" s="5" t="s">
        <v>1451</v>
      </c>
      <c r="T966" s="5" t="str">
        <f t="shared" si="91"/>
        <v>Lisa DeCherney</v>
      </c>
      <c r="U966" t="s">
        <v>153</v>
      </c>
      <c r="V966" s="5" t="s">
        <v>47</v>
      </c>
      <c r="W966" s="5" t="s">
        <v>57</v>
      </c>
      <c r="X966" s="5" t="s">
        <v>154</v>
      </c>
      <c r="Y966" s="5" t="s">
        <v>1452</v>
      </c>
      <c r="Z966" s="5" t="s">
        <v>40</v>
      </c>
      <c r="AA966" s="4">
        <v>0.6</v>
      </c>
      <c r="AB966" s="1">
        <v>40693</v>
      </c>
      <c r="AC966" s="1">
        <v>21963</v>
      </c>
      <c r="AD966">
        <f t="shared" si="92"/>
        <v>5</v>
      </c>
      <c r="AE966">
        <f t="shared" ca="1" si="93"/>
        <v>64</v>
      </c>
      <c r="AF966" t="str">
        <f t="shared" ca="1" si="94"/>
        <v>18-64</v>
      </c>
      <c r="AG966" s="3">
        <f t="shared" si="95"/>
        <v>7.8733781333333344</v>
      </c>
      <c r="AH966" t="str">
        <f>_xlfn.IFNA(VLOOKUP(Sales_Transactions[[#This Row],[Order ID]],Returned_Items[#All],2,FALSE),"Not Returned")</f>
        <v>Not Returned</v>
      </c>
    </row>
    <row r="967" spans="1:34" x14ac:dyDescent="0.25">
      <c r="A967">
        <v>34434</v>
      </c>
      <c r="C967" t="s">
        <v>1453</v>
      </c>
      <c r="D967" s="2" t="str">
        <f>TEXT(MID(Sales_Transactions[[#This Row],[Order Date]],2,5),"d/m/yyy")</f>
        <v>9/5/2011</v>
      </c>
      <c r="E967" s="2" t="str">
        <f>TEXT(MID(Sales_Transactions[[#This Row],[Order Date]],2,5),"d")</f>
        <v>9</v>
      </c>
      <c r="F967" s="2" t="str">
        <f>TEXT(MID(Sales_Transactions[[#This Row],[Order Date]],2,5),"m")</f>
        <v>5</v>
      </c>
      <c r="G967" s="2" t="str">
        <f>TEXT(MID(Sales_Transactions[[#This Row],[Order Date]],2,5),"yyy")</f>
        <v>2011</v>
      </c>
      <c r="H967" s="2" t="str">
        <f>TEXT(MID(Sales_Transactions[[#This Row],[Order Date]],2,5),"yyy/m")</f>
        <v>2011/5</v>
      </c>
      <c r="I967" t="s">
        <v>52</v>
      </c>
      <c r="J967">
        <f t="shared" si="90"/>
        <v>1</v>
      </c>
      <c r="K967" s="2">
        <v>16</v>
      </c>
      <c r="L967" s="3">
        <v>32.35</v>
      </c>
      <c r="M967" s="4">
        <v>0.08</v>
      </c>
      <c r="N967" s="5" t="s">
        <v>23</v>
      </c>
      <c r="O967" s="3">
        <v>-63.19</v>
      </c>
      <c r="P967" s="3">
        <v>1.8</v>
      </c>
      <c r="Q967" s="3">
        <v>4.79</v>
      </c>
      <c r="R967" s="5" t="s">
        <v>1391</v>
      </c>
      <c r="S967" s="5" t="s">
        <v>1392</v>
      </c>
      <c r="T967" s="5" t="str">
        <f t="shared" si="91"/>
        <v>Barbara Fisher</v>
      </c>
      <c r="U967" t="s">
        <v>153</v>
      </c>
      <c r="V967" s="5" t="s">
        <v>27</v>
      </c>
      <c r="W967" s="5" t="s">
        <v>28</v>
      </c>
      <c r="X967" s="5" t="s">
        <v>41</v>
      </c>
      <c r="Y967" s="5" t="s">
        <v>1454</v>
      </c>
      <c r="Z967" s="5" t="s">
        <v>43</v>
      </c>
      <c r="AA967" s="4">
        <v>0.37</v>
      </c>
      <c r="AB967" s="1">
        <v>40673</v>
      </c>
      <c r="AC967" s="1">
        <v>22208</v>
      </c>
      <c r="AD967">
        <f t="shared" si="92"/>
        <v>1</v>
      </c>
      <c r="AE967">
        <f t="shared" ca="1" si="93"/>
        <v>63</v>
      </c>
      <c r="AF967" t="str">
        <f t="shared" ca="1" si="94"/>
        <v>18-64</v>
      </c>
      <c r="AG967" s="3">
        <f t="shared" si="95"/>
        <v>0.41178500000000001</v>
      </c>
      <c r="AH967" t="str">
        <f>_xlfn.IFNA(VLOOKUP(Sales_Transactions[[#This Row],[Order ID]],Returned_Items[#All],2,FALSE),"Not Returned")</f>
        <v>Not Returned</v>
      </c>
    </row>
    <row r="968" spans="1:34" x14ac:dyDescent="0.25">
      <c r="A968">
        <v>34434</v>
      </c>
      <c r="C968" t="s">
        <v>1453</v>
      </c>
      <c r="D968" s="2" t="str">
        <f>TEXT(MID(Sales_Transactions[[#This Row],[Order Date]],2,5),"d/m/yyy")</f>
        <v>9/5/2011</v>
      </c>
      <c r="E968" s="2" t="str">
        <f>TEXT(MID(Sales_Transactions[[#This Row],[Order Date]],2,5),"d")</f>
        <v>9</v>
      </c>
      <c r="F968" s="2" t="str">
        <f>TEXT(MID(Sales_Transactions[[#This Row],[Order Date]],2,5),"m")</f>
        <v>5</v>
      </c>
      <c r="G968" s="2" t="str">
        <f>TEXT(MID(Sales_Transactions[[#This Row],[Order Date]],2,5),"yyy")</f>
        <v>2011</v>
      </c>
      <c r="H968" s="2" t="str">
        <f>TEXT(MID(Sales_Transactions[[#This Row],[Order Date]],2,5),"yyy/m")</f>
        <v>2011/5</v>
      </c>
      <c r="I968" t="s">
        <v>52</v>
      </c>
      <c r="J968">
        <f t="shared" si="90"/>
        <v>1</v>
      </c>
      <c r="K968" s="2">
        <v>23</v>
      </c>
      <c r="L968" s="3">
        <v>116.56</v>
      </c>
      <c r="M968" s="4">
        <v>0.04</v>
      </c>
      <c r="N968" s="5" t="s">
        <v>23</v>
      </c>
      <c r="O968" s="3">
        <v>50.66</v>
      </c>
      <c r="P968" s="3">
        <v>4.9800000000000004</v>
      </c>
      <c r="Q968" s="3">
        <v>0.49</v>
      </c>
      <c r="R968" s="5" t="s">
        <v>1391</v>
      </c>
      <c r="S968" s="5" t="s">
        <v>1392</v>
      </c>
      <c r="T968" s="5" t="str">
        <f t="shared" si="91"/>
        <v>Barbara Fisher</v>
      </c>
      <c r="U968" t="s">
        <v>153</v>
      </c>
      <c r="V968" s="5" t="s">
        <v>27</v>
      </c>
      <c r="W968" s="5" t="s">
        <v>28</v>
      </c>
      <c r="X968" s="5" t="s">
        <v>115</v>
      </c>
      <c r="Y968" s="5" t="s">
        <v>1455</v>
      </c>
      <c r="Z968" s="5" t="s">
        <v>43</v>
      </c>
      <c r="AA968" s="4">
        <v>0.39</v>
      </c>
      <c r="AB968" s="1">
        <v>40674</v>
      </c>
      <c r="AC968" s="1">
        <v>21963</v>
      </c>
      <c r="AD968">
        <f t="shared" si="92"/>
        <v>2</v>
      </c>
      <c r="AE968">
        <f t="shared" ca="1" si="93"/>
        <v>64</v>
      </c>
      <c r="AF968" t="str">
        <f t="shared" ca="1" si="94"/>
        <v>18-64</v>
      </c>
      <c r="AG968" s="3">
        <f t="shared" si="95"/>
        <v>0.23773947826086958</v>
      </c>
      <c r="AH968" t="str">
        <f>_xlfn.IFNA(VLOOKUP(Sales_Transactions[[#This Row],[Order ID]],Returned_Items[#All],2,FALSE),"Not Returned")</f>
        <v>Not Returned</v>
      </c>
    </row>
    <row r="969" spans="1:34" x14ac:dyDescent="0.25">
      <c r="A969">
        <v>34753</v>
      </c>
      <c r="C969" t="s">
        <v>1456</v>
      </c>
      <c r="D969" s="2" t="str">
        <f>TEXT(MID(Sales_Transactions[[#This Row],[Order Date]],2,5),"d/m/yyy")</f>
        <v>18/1/2010</v>
      </c>
      <c r="E969" s="2" t="str">
        <f>TEXT(MID(Sales_Transactions[[#This Row],[Order Date]],2,5),"d")</f>
        <v>18</v>
      </c>
      <c r="F969" s="2" t="str">
        <f>TEXT(MID(Sales_Transactions[[#This Row],[Order Date]],2,5),"m")</f>
        <v>1</v>
      </c>
      <c r="G969" s="2" t="str">
        <f>TEXT(MID(Sales_Transactions[[#This Row],[Order Date]],2,5),"yyy")</f>
        <v>2010</v>
      </c>
      <c r="H969" s="2" t="str">
        <f>TEXT(MID(Sales_Transactions[[#This Row],[Order Date]],2,5),"yyy/m")</f>
        <v>2010/1</v>
      </c>
      <c r="I969" t="s">
        <v>52</v>
      </c>
      <c r="J969">
        <f t="shared" si="90"/>
        <v>1</v>
      </c>
      <c r="K969" s="2">
        <v>7</v>
      </c>
      <c r="L969" s="3">
        <v>117.062</v>
      </c>
      <c r="M969" s="4">
        <v>0.09</v>
      </c>
      <c r="N969" s="5" t="s">
        <v>23</v>
      </c>
      <c r="O969" s="3">
        <v>-63.7</v>
      </c>
      <c r="P969" s="3">
        <v>20.99</v>
      </c>
      <c r="Q969" s="3">
        <v>0.99</v>
      </c>
      <c r="R969" s="5" t="s">
        <v>1391</v>
      </c>
      <c r="S969" s="5" t="s">
        <v>1392</v>
      </c>
      <c r="T969" s="5" t="str">
        <f t="shared" si="91"/>
        <v>Barbara Fisher</v>
      </c>
      <c r="U969" t="s">
        <v>153</v>
      </c>
      <c r="V969" s="5" t="s">
        <v>27</v>
      </c>
      <c r="W969" s="5" t="s">
        <v>48</v>
      </c>
      <c r="X969" s="5" t="s">
        <v>49</v>
      </c>
      <c r="Y969" s="5" t="s">
        <v>1457</v>
      </c>
      <c r="Z969" s="5" t="s">
        <v>84</v>
      </c>
      <c r="AA969" s="4">
        <v>0.56999999999999995</v>
      </c>
      <c r="AB969" s="1">
        <v>40198</v>
      </c>
      <c r="AC969" s="1">
        <v>22322</v>
      </c>
      <c r="AD969">
        <f t="shared" si="92"/>
        <v>2</v>
      </c>
      <c r="AE969">
        <f t="shared" ca="1" si="93"/>
        <v>63</v>
      </c>
      <c r="AF969" t="str">
        <f t="shared" ca="1" si="94"/>
        <v>18-64</v>
      </c>
      <c r="AG969" s="3">
        <f t="shared" si="95"/>
        <v>3.1373012857142855</v>
      </c>
      <c r="AH969" t="str">
        <f>_xlfn.IFNA(VLOOKUP(Sales_Transactions[[#This Row],[Order ID]],Returned_Items[#All],2,FALSE),"Not Returned")</f>
        <v>Not Returned</v>
      </c>
    </row>
    <row r="970" spans="1:34" x14ac:dyDescent="0.25">
      <c r="A970">
        <v>35364</v>
      </c>
      <c r="C970" t="s">
        <v>1440</v>
      </c>
      <c r="D970" s="2" t="str">
        <f>TEXT(MID(Sales_Transactions[[#This Row],[Order Date]],2,5),"d/m/yyy")</f>
        <v>12/12/2009</v>
      </c>
      <c r="E970" s="2" t="str">
        <f>TEXT(MID(Sales_Transactions[[#This Row],[Order Date]],2,5),"d")</f>
        <v>12</v>
      </c>
      <c r="F970" s="2" t="str">
        <f>TEXT(MID(Sales_Transactions[[#This Row],[Order Date]],2,5),"m")</f>
        <v>12</v>
      </c>
      <c r="G970" s="2" t="str">
        <f>TEXT(MID(Sales_Transactions[[#This Row],[Order Date]],2,5),"yyy")</f>
        <v>2009</v>
      </c>
      <c r="H970" s="2" t="str">
        <f>TEXT(MID(Sales_Transactions[[#This Row],[Order Date]],2,5),"yyy/m")</f>
        <v>2009/12</v>
      </c>
      <c r="I970" t="s">
        <v>101</v>
      </c>
      <c r="J970">
        <f t="shared" si="90"/>
        <v>1</v>
      </c>
      <c r="K970" s="2">
        <v>16</v>
      </c>
      <c r="L970" s="3">
        <v>72.08</v>
      </c>
      <c r="M970" s="4">
        <v>0.04</v>
      </c>
      <c r="N970" s="5" t="s">
        <v>23</v>
      </c>
      <c r="O970" s="3">
        <v>-54.75</v>
      </c>
      <c r="P970" s="3">
        <v>4.28</v>
      </c>
      <c r="Q970" s="3">
        <v>5.68</v>
      </c>
      <c r="R970" s="5" t="s">
        <v>1450</v>
      </c>
      <c r="S970" s="5" t="s">
        <v>1451</v>
      </c>
      <c r="T970" s="5" t="str">
        <f t="shared" si="91"/>
        <v>Lisa DeCherney</v>
      </c>
      <c r="U970" t="s">
        <v>153</v>
      </c>
      <c r="V970" s="5" t="s">
        <v>47</v>
      </c>
      <c r="W970" s="5" t="s">
        <v>28</v>
      </c>
      <c r="X970" s="5" t="s">
        <v>75</v>
      </c>
      <c r="Y970" s="5" t="s">
        <v>1458</v>
      </c>
      <c r="Z970" s="5" t="s">
        <v>43</v>
      </c>
      <c r="AA970" s="4">
        <v>0.4</v>
      </c>
      <c r="AB970" s="1">
        <v>40161</v>
      </c>
      <c r="AC970" s="1">
        <v>22940</v>
      </c>
      <c r="AD970">
        <f t="shared" si="92"/>
        <v>2</v>
      </c>
      <c r="AE970">
        <f t="shared" ca="1" si="93"/>
        <v>61</v>
      </c>
      <c r="AF970" t="str">
        <f t="shared" ca="1" si="94"/>
        <v>18-64</v>
      </c>
      <c r="AG970" s="3">
        <f t="shared" si="95"/>
        <v>0.62239299999999997</v>
      </c>
      <c r="AH970" t="str">
        <f>_xlfn.IFNA(VLOOKUP(Sales_Transactions[[#This Row],[Order ID]],Returned_Items[#All],2,FALSE),"Not Returned")</f>
        <v>Not Returned</v>
      </c>
    </row>
    <row r="971" spans="1:34" x14ac:dyDescent="0.25">
      <c r="A971">
        <v>35364</v>
      </c>
      <c r="C971" t="s">
        <v>1440</v>
      </c>
      <c r="D971" s="2" t="str">
        <f>TEXT(MID(Sales_Transactions[[#This Row],[Order Date]],2,5),"d/m/yyy")</f>
        <v>12/12/2009</v>
      </c>
      <c r="E971" s="2" t="str">
        <f>TEXT(MID(Sales_Transactions[[#This Row],[Order Date]],2,5),"d")</f>
        <v>12</v>
      </c>
      <c r="F971" s="2" t="str">
        <f>TEXT(MID(Sales_Transactions[[#This Row],[Order Date]],2,5),"m")</f>
        <v>12</v>
      </c>
      <c r="G971" s="2" t="str">
        <f>TEXT(MID(Sales_Transactions[[#This Row],[Order Date]],2,5),"yyy")</f>
        <v>2009</v>
      </c>
      <c r="H971" s="2" t="str">
        <f>TEXT(MID(Sales_Transactions[[#This Row],[Order Date]],2,5),"yyy/m")</f>
        <v>2009/12</v>
      </c>
      <c r="I971" t="s">
        <v>101</v>
      </c>
      <c r="J971">
        <f t="shared" si="90"/>
        <v>1</v>
      </c>
      <c r="K971" s="2">
        <v>29</v>
      </c>
      <c r="L971" s="3">
        <v>10338.93</v>
      </c>
      <c r="M971" s="4">
        <v>0.06</v>
      </c>
      <c r="N971" s="5" t="s">
        <v>34</v>
      </c>
      <c r="O971" s="3">
        <v>-871.52</v>
      </c>
      <c r="P971" s="3">
        <v>376.13</v>
      </c>
      <c r="Q971" s="3">
        <v>85.63</v>
      </c>
      <c r="R971" s="5" t="s">
        <v>1450</v>
      </c>
      <c r="S971" s="5" t="s">
        <v>1451</v>
      </c>
      <c r="T971" s="5" t="str">
        <f t="shared" si="91"/>
        <v>Lisa DeCherney</v>
      </c>
      <c r="U971" t="s">
        <v>153</v>
      </c>
      <c r="V971" s="5" t="s">
        <v>47</v>
      </c>
      <c r="W971" s="5" t="s">
        <v>57</v>
      </c>
      <c r="X971" s="5" t="s">
        <v>107</v>
      </c>
      <c r="Y971" s="5" t="s">
        <v>1234</v>
      </c>
      <c r="Z971" s="5" t="s">
        <v>106</v>
      </c>
      <c r="AA971" s="4">
        <v>0.74</v>
      </c>
      <c r="AB971" s="1">
        <v>40161</v>
      </c>
      <c r="AC971" s="1">
        <v>22852</v>
      </c>
      <c r="AD971">
        <f t="shared" si="92"/>
        <v>2</v>
      </c>
      <c r="AE971">
        <f t="shared" ca="1" si="93"/>
        <v>62</v>
      </c>
      <c r="AF971" t="str">
        <f t="shared" ca="1" si="94"/>
        <v>18-64</v>
      </c>
      <c r="AG971" s="3">
        <f t="shared" si="95"/>
        <v>15.914976620689654</v>
      </c>
      <c r="AH971" t="str">
        <f>_xlfn.IFNA(VLOOKUP(Sales_Transactions[[#This Row],[Order ID]],Returned_Items[#All],2,FALSE),"Not Returned")</f>
        <v>Not Returned</v>
      </c>
    </row>
    <row r="972" spans="1:34" x14ac:dyDescent="0.25">
      <c r="A972">
        <v>35364</v>
      </c>
      <c r="C972" t="s">
        <v>1440</v>
      </c>
      <c r="D972" s="2" t="str">
        <f>TEXT(MID(Sales_Transactions[[#This Row],[Order Date]],2,5),"d/m/yyy")</f>
        <v>12/12/2009</v>
      </c>
      <c r="E972" s="2" t="str">
        <f>TEXT(MID(Sales_Transactions[[#This Row],[Order Date]],2,5),"d")</f>
        <v>12</v>
      </c>
      <c r="F972" s="2" t="str">
        <f>TEXT(MID(Sales_Transactions[[#This Row],[Order Date]],2,5),"m")</f>
        <v>12</v>
      </c>
      <c r="G972" s="2" t="str">
        <f>TEXT(MID(Sales_Transactions[[#This Row],[Order Date]],2,5),"yyy")</f>
        <v>2009</v>
      </c>
      <c r="H972" s="2" t="str">
        <f>TEXT(MID(Sales_Transactions[[#This Row],[Order Date]],2,5),"yyy/m")</f>
        <v>2009/12</v>
      </c>
      <c r="I972" t="s">
        <v>101</v>
      </c>
      <c r="J972">
        <f t="shared" si="90"/>
        <v>1</v>
      </c>
      <c r="K972" s="2">
        <v>37</v>
      </c>
      <c r="L972" s="3">
        <v>15897.01</v>
      </c>
      <c r="M972" s="4">
        <v>0.06</v>
      </c>
      <c r="N972" s="5" t="s">
        <v>34</v>
      </c>
      <c r="O972" s="3">
        <v>455.02</v>
      </c>
      <c r="P972" s="3">
        <v>424.21</v>
      </c>
      <c r="Q972" s="3">
        <v>110.2</v>
      </c>
      <c r="R972" s="5" t="s">
        <v>1450</v>
      </c>
      <c r="S972" s="5" t="s">
        <v>1451</v>
      </c>
      <c r="T972" s="5" t="str">
        <f t="shared" si="91"/>
        <v>Lisa DeCherney</v>
      </c>
      <c r="U972" t="s">
        <v>153</v>
      </c>
      <c r="V972" s="5" t="s">
        <v>47</v>
      </c>
      <c r="W972" s="5" t="s">
        <v>57</v>
      </c>
      <c r="X972" s="5" t="s">
        <v>107</v>
      </c>
      <c r="Y972" s="5" t="s">
        <v>1459</v>
      </c>
      <c r="Z972" s="5" t="s">
        <v>106</v>
      </c>
      <c r="AA972" s="4">
        <v>0.67</v>
      </c>
      <c r="AB972" s="1">
        <v>40160</v>
      </c>
      <c r="AC972" s="1">
        <v>28445</v>
      </c>
      <c r="AD972">
        <f t="shared" si="92"/>
        <v>1</v>
      </c>
      <c r="AE972">
        <f t="shared" ca="1" si="93"/>
        <v>46</v>
      </c>
      <c r="AF972" t="str">
        <f t="shared" ca="1" si="94"/>
        <v>18-64</v>
      </c>
      <c r="AG972" s="3">
        <f t="shared" si="95"/>
        <v>14.436634432432433</v>
      </c>
      <c r="AH972" t="str">
        <f>_xlfn.IFNA(VLOOKUP(Sales_Transactions[[#This Row],[Order ID]],Returned_Items[#All],2,FALSE),"Not Returned")</f>
        <v>Not Returned</v>
      </c>
    </row>
    <row r="973" spans="1:34" x14ac:dyDescent="0.25">
      <c r="A973">
        <v>35364</v>
      </c>
      <c r="C973" t="s">
        <v>1440</v>
      </c>
      <c r="D973" s="2" t="str">
        <f>TEXT(MID(Sales_Transactions[[#This Row],[Order Date]],2,5),"d/m/yyy")</f>
        <v>12/12/2009</v>
      </c>
      <c r="E973" s="2" t="str">
        <f>TEXT(MID(Sales_Transactions[[#This Row],[Order Date]],2,5),"d")</f>
        <v>12</v>
      </c>
      <c r="F973" s="2" t="str">
        <f>TEXT(MID(Sales_Transactions[[#This Row],[Order Date]],2,5),"m")</f>
        <v>12</v>
      </c>
      <c r="G973" s="2" t="str">
        <f>TEXT(MID(Sales_Transactions[[#This Row],[Order Date]],2,5),"yyy")</f>
        <v>2009</v>
      </c>
      <c r="H973" s="2" t="str">
        <f>TEXT(MID(Sales_Transactions[[#This Row],[Order Date]],2,5),"yyy/m")</f>
        <v>2009/12</v>
      </c>
      <c r="I973" t="s">
        <v>101</v>
      </c>
      <c r="J973">
        <f t="shared" si="90"/>
        <v>1</v>
      </c>
      <c r="K973" s="2">
        <v>8</v>
      </c>
      <c r="L973" s="3">
        <v>1265.2929999999999</v>
      </c>
      <c r="M973" s="4">
        <v>0.06</v>
      </c>
      <c r="N973" s="5" t="s">
        <v>23</v>
      </c>
      <c r="O973" s="3">
        <v>-554.44000000000005</v>
      </c>
      <c r="P973" s="3">
        <v>195.99</v>
      </c>
      <c r="Q973" s="3">
        <v>8.99</v>
      </c>
      <c r="R973" s="5" t="s">
        <v>1450</v>
      </c>
      <c r="S973" s="5" t="s">
        <v>1451</v>
      </c>
      <c r="T973" s="5" t="str">
        <f t="shared" si="91"/>
        <v>Lisa DeCherney</v>
      </c>
      <c r="U973" t="s">
        <v>153</v>
      </c>
      <c r="V973" s="5" t="s">
        <v>47</v>
      </c>
      <c r="W973" s="5" t="s">
        <v>48</v>
      </c>
      <c r="X973" s="5" t="s">
        <v>49</v>
      </c>
      <c r="Y973" s="5" t="s">
        <v>1137</v>
      </c>
      <c r="Z973" s="5" t="s">
        <v>43</v>
      </c>
      <c r="AA973" s="4">
        <v>0.6</v>
      </c>
      <c r="AB973" s="1">
        <v>40161</v>
      </c>
      <c r="AC973" s="1">
        <v>28371</v>
      </c>
      <c r="AD973">
        <f t="shared" si="92"/>
        <v>2</v>
      </c>
      <c r="AE973">
        <f t="shared" ca="1" si="93"/>
        <v>46</v>
      </c>
      <c r="AF973" t="str">
        <f t="shared" ca="1" si="94"/>
        <v>18-64</v>
      </c>
      <c r="AG973" s="3">
        <f t="shared" si="95"/>
        <v>25.607800750000003</v>
      </c>
      <c r="AH973" t="str">
        <f>_xlfn.IFNA(VLOOKUP(Sales_Transactions[[#This Row],[Order ID]],Returned_Items[#All],2,FALSE),"Not Returned")</f>
        <v>Not Returned</v>
      </c>
    </row>
    <row r="974" spans="1:34" x14ac:dyDescent="0.25">
      <c r="A974">
        <v>35812</v>
      </c>
      <c r="C974" t="s">
        <v>1460</v>
      </c>
      <c r="D974" s="2" t="str">
        <f>TEXT(MID(Sales_Transactions[[#This Row],[Order Date]],2,5),"d/m/yyy")</f>
        <v>22/1/2010</v>
      </c>
      <c r="E974" s="2" t="str">
        <f>TEXT(MID(Sales_Transactions[[#This Row],[Order Date]],2,5),"d")</f>
        <v>22</v>
      </c>
      <c r="F974" s="2" t="str">
        <f>TEXT(MID(Sales_Transactions[[#This Row],[Order Date]],2,5),"m")</f>
        <v>1</v>
      </c>
      <c r="G974" s="2" t="str">
        <f>TEXT(MID(Sales_Transactions[[#This Row],[Order Date]],2,5),"yyy")</f>
        <v>2010</v>
      </c>
      <c r="H974" s="2" t="str">
        <f>TEXT(MID(Sales_Transactions[[#This Row],[Order Date]],2,5),"yyy/m")</f>
        <v>2010/1</v>
      </c>
      <c r="I974" t="s">
        <v>101</v>
      </c>
      <c r="J974">
        <f t="shared" si="90"/>
        <v>1</v>
      </c>
      <c r="K974" s="2">
        <v>24</v>
      </c>
      <c r="L974" s="3">
        <v>2722.85</v>
      </c>
      <c r="M974" s="4">
        <v>0.08</v>
      </c>
      <c r="N974" s="5" t="s">
        <v>34</v>
      </c>
      <c r="O974" s="3">
        <v>-112.62</v>
      </c>
      <c r="P974" s="3">
        <v>113.98</v>
      </c>
      <c r="Q974" s="3">
        <v>30</v>
      </c>
      <c r="R974" s="5" t="s">
        <v>1391</v>
      </c>
      <c r="S974" s="5" t="s">
        <v>1392</v>
      </c>
      <c r="T974" s="5" t="str">
        <f t="shared" si="91"/>
        <v>Barbara Fisher</v>
      </c>
      <c r="U974" t="s">
        <v>153</v>
      </c>
      <c r="V974" s="5" t="s">
        <v>27</v>
      </c>
      <c r="W974" s="5" t="s">
        <v>57</v>
      </c>
      <c r="X974" s="5" t="s">
        <v>154</v>
      </c>
      <c r="Y974" s="5" t="s">
        <v>1461</v>
      </c>
      <c r="Z974" s="5" t="s">
        <v>40</v>
      </c>
      <c r="AA974" s="4">
        <v>0.69</v>
      </c>
      <c r="AB974" s="1">
        <v>40202</v>
      </c>
      <c r="AC974" s="1">
        <v>28572</v>
      </c>
      <c r="AD974">
        <f t="shared" si="92"/>
        <v>2</v>
      </c>
      <c r="AE974">
        <f t="shared" ca="1" si="93"/>
        <v>46</v>
      </c>
      <c r="AF974" t="str">
        <f t="shared" ca="1" si="94"/>
        <v>18-64</v>
      </c>
      <c r="AG974" s="3">
        <f t="shared" si="95"/>
        <v>5.9953673333333342</v>
      </c>
      <c r="AH974" t="str">
        <f>_xlfn.IFNA(VLOOKUP(Sales_Transactions[[#This Row],[Order ID]],Returned_Items[#All],2,FALSE),"Not Returned")</f>
        <v>Not Returned</v>
      </c>
    </row>
    <row r="975" spans="1:34" x14ac:dyDescent="0.25">
      <c r="A975">
        <v>35812</v>
      </c>
      <c r="C975" t="s">
        <v>1460</v>
      </c>
      <c r="D975" s="2" t="str">
        <f>TEXT(MID(Sales_Transactions[[#This Row],[Order Date]],2,5),"d/m/yyy")</f>
        <v>22/1/2010</v>
      </c>
      <c r="E975" s="2" t="str">
        <f>TEXT(MID(Sales_Transactions[[#This Row],[Order Date]],2,5),"d")</f>
        <v>22</v>
      </c>
      <c r="F975" s="2" t="str">
        <f>TEXT(MID(Sales_Transactions[[#This Row],[Order Date]],2,5),"m")</f>
        <v>1</v>
      </c>
      <c r="G975" s="2" t="str">
        <f>TEXT(MID(Sales_Transactions[[#This Row],[Order Date]],2,5),"yyy")</f>
        <v>2010</v>
      </c>
      <c r="H975" s="2" t="str">
        <f>TEXT(MID(Sales_Transactions[[#This Row],[Order Date]],2,5),"yyy/m")</f>
        <v>2010/1</v>
      </c>
      <c r="I975" t="s">
        <v>101</v>
      </c>
      <c r="J975">
        <f t="shared" si="90"/>
        <v>1</v>
      </c>
      <c r="K975" s="2">
        <v>2</v>
      </c>
      <c r="L975" s="3">
        <v>59.93</v>
      </c>
      <c r="M975" s="4">
        <v>0.09</v>
      </c>
      <c r="N975" s="5" t="s">
        <v>23</v>
      </c>
      <c r="O975" s="3">
        <v>-147.81</v>
      </c>
      <c r="P975" s="3">
        <v>30.73</v>
      </c>
      <c r="Q975" s="3">
        <v>4</v>
      </c>
      <c r="R975" s="5" t="s">
        <v>1391</v>
      </c>
      <c r="S975" s="5" t="s">
        <v>1392</v>
      </c>
      <c r="T975" s="5" t="str">
        <f t="shared" si="91"/>
        <v>Barbara Fisher</v>
      </c>
      <c r="U975" t="s">
        <v>153</v>
      </c>
      <c r="V975" s="5" t="s">
        <v>27</v>
      </c>
      <c r="W975" s="5" t="s">
        <v>48</v>
      </c>
      <c r="X975" s="5" t="s">
        <v>87</v>
      </c>
      <c r="Y975" s="5" t="s">
        <v>424</v>
      </c>
      <c r="Z975" s="5" t="s">
        <v>43</v>
      </c>
      <c r="AA975" s="4">
        <v>0.75</v>
      </c>
      <c r="AB975" s="1">
        <v>40202</v>
      </c>
      <c r="AC975" s="1">
        <v>28524</v>
      </c>
      <c r="AD975">
        <f t="shared" si="92"/>
        <v>2</v>
      </c>
      <c r="AE975">
        <f t="shared" ca="1" si="93"/>
        <v>46</v>
      </c>
      <c r="AF975" t="str">
        <f t="shared" ca="1" si="94"/>
        <v>18-64</v>
      </c>
      <c r="AG975" s="3">
        <f t="shared" si="95"/>
        <v>17.3511715</v>
      </c>
      <c r="AH975" t="str">
        <f>_xlfn.IFNA(VLOOKUP(Sales_Transactions[[#This Row],[Order ID]],Returned_Items[#All],2,FALSE),"Not Returned")</f>
        <v>Not Returned</v>
      </c>
    </row>
    <row r="976" spans="1:34" x14ac:dyDescent="0.25">
      <c r="A976">
        <v>35812</v>
      </c>
      <c r="C976" t="s">
        <v>1460</v>
      </c>
      <c r="D976" s="2" t="str">
        <f>TEXT(MID(Sales_Transactions[[#This Row],[Order Date]],2,5),"d/m/yyy")</f>
        <v>22/1/2010</v>
      </c>
      <c r="E976" s="2" t="str">
        <f>TEXT(MID(Sales_Transactions[[#This Row],[Order Date]],2,5),"d")</f>
        <v>22</v>
      </c>
      <c r="F976" s="2" t="str">
        <f>TEXT(MID(Sales_Transactions[[#This Row],[Order Date]],2,5),"m")</f>
        <v>1</v>
      </c>
      <c r="G976" s="2" t="str">
        <f>TEXT(MID(Sales_Transactions[[#This Row],[Order Date]],2,5),"yyy")</f>
        <v>2010</v>
      </c>
      <c r="H976" s="2" t="str">
        <f>TEXT(MID(Sales_Transactions[[#This Row],[Order Date]],2,5),"yyy/m")</f>
        <v>2010/1</v>
      </c>
      <c r="I976" t="s">
        <v>101</v>
      </c>
      <c r="J976">
        <f t="shared" si="90"/>
        <v>1</v>
      </c>
      <c r="K976" s="2">
        <v>19</v>
      </c>
      <c r="L976" s="3">
        <v>851.52</v>
      </c>
      <c r="M976" s="4">
        <v>0.08</v>
      </c>
      <c r="N976" s="5" t="s">
        <v>23</v>
      </c>
      <c r="O976" s="3">
        <v>307.64</v>
      </c>
      <c r="P976" s="3">
        <v>47.9</v>
      </c>
      <c r="Q976" s="3">
        <v>5.86</v>
      </c>
      <c r="R976" s="5" t="s">
        <v>1391</v>
      </c>
      <c r="S976" s="5" t="s">
        <v>1392</v>
      </c>
      <c r="T976" s="5" t="str">
        <f t="shared" si="91"/>
        <v>Barbara Fisher</v>
      </c>
      <c r="U976" t="s">
        <v>153</v>
      </c>
      <c r="V976" s="5" t="s">
        <v>27</v>
      </c>
      <c r="W976" s="5" t="s">
        <v>28</v>
      </c>
      <c r="X976" s="5" t="s">
        <v>75</v>
      </c>
      <c r="Y976" s="5" t="s">
        <v>1462</v>
      </c>
      <c r="Z976" s="5" t="s">
        <v>43</v>
      </c>
      <c r="AA976" s="4">
        <v>0.37</v>
      </c>
      <c r="AB976" s="1">
        <v>40202</v>
      </c>
      <c r="AC976" s="1">
        <v>28528</v>
      </c>
      <c r="AD976">
        <f t="shared" si="92"/>
        <v>2</v>
      </c>
      <c r="AE976">
        <f t="shared" ca="1" si="93"/>
        <v>46</v>
      </c>
      <c r="AF976" t="str">
        <f t="shared" ca="1" si="94"/>
        <v>18-64</v>
      </c>
      <c r="AG976" s="3">
        <f t="shared" si="95"/>
        <v>2.827456842105263</v>
      </c>
      <c r="AH976" t="str">
        <f>_xlfn.IFNA(VLOOKUP(Sales_Transactions[[#This Row],[Order ID]],Returned_Items[#All],2,FALSE),"Not Returned")</f>
        <v>Not Returned</v>
      </c>
    </row>
    <row r="977" spans="1:34" x14ac:dyDescent="0.25">
      <c r="A977">
        <v>37063</v>
      </c>
      <c r="C977" t="s">
        <v>1463</v>
      </c>
      <c r="D977" s="2" t="str">
        <f>TEXT(MID(Sales_Transactions[[#This Row],[Order Date]],2,5),"d/m/yyy")</f>
        <v>9/12/2012</v>
      </c>
      <c r="E977" s="2" t="str">
        <f>TEXT(MID(Sales_Transactions[[#This Row],[Order Date]],2,5),"d")</f>
        <v>9</v>
      </c>
      <c r="F977" s="2" t="str">
        <f>TEXT(MID(Sales_Transactions[[#This Row],[Order Date]],2,5),"m")</f>
        <v>12</v>
      </c>
      <c r="G977" s="2" t="str">
        <f>TEXT(MID(Sales_Transactions[[#This Row],[Order Date]],2,5),"yyy")</f>
        <v>2012</v>
      </c>
      <c r="H977" s="2" t="str">
        <f>TEXT(MID(Sales_Transactions[[#This Row],[Order Date]],2,5),"yyy/m")</f>
        <v>2012/12</v>
      </c>
      <c r="I977" t="s">
        <v>52</v>
      </c>
      <c r="J977">
        <f t="shared" si="90"/>
        <v>1</v>
      </c>
      <c r="K977" s="2">
        <v>50</v>
      </c>
      <c r="L977" s="3">
        <v>919</v>
      </c>
      <c r="M977" s="4">
        <v>0</v>
      </c>
      <c r="N977" s="5" t="s">
        <v>23</v>
      </c>
      <c r="O977" s="3">
        <v>89.6</v>
      </c>
      <c r="P977" s="3">
        <v>17.670000000000002</v>
      </c>
      <c r="Q977" s="3">
        <v>8.99</v>
      </c>
      <c r="R977" s="5" t="s">
        <v>1378</v>
      </c>
      <c r="S977" s="5" t="s">
        <v>1379</v>
      </c>
      <c r="T977" s="5" t="str">
        <f t="shared" si="91"/>
        <v>Alex Avila</v>
      </c>
      <c r="U977" t="s">
        <v>153</v>
      </c>
      <c r="V977" s="5" t="s">
        <v>74</v>
      </c>
      <c r="W977" s="5" t="s">
        <v>57</v>
      </c>
      <c r="X977" s="5" t="s">
        <v>58</v>
      </c>
      <c r="Y977" s="5" t="s">
        <v>1306</v>
      </c>
      <c r="Z977" s="5" t="s">
        <v>60</v>
      </c>
      <c r="AA977" s="4">
        <v>0.47</v>
      </c>
      <c r="AB977" s="1">
        <v>41253</v>
      </c>
      <c r="AC977" s="1">
        <v>28767</v>
      </c>
      <c r="AD977">
        <f t="shared" si="92"/>
        <v>1</v>
      </c>
      <c r="AE977">
        <f t="shared" ca="1" si="93"/>
        <v>45</v>
      </c>
      <c r="AF977" t="str">
        <f t="shared" ca="1" si="94"/>
        <v>18-64</v>
      </c>
      <c r="AG977" s="3">
        <f t="shared" si="95"/>
        <v>0.53320000000000012</v>
      </c>
      <c r="AH977" t="str">
        <f>_xlfn.IFNA(VLOOKUP(Sales_Transactions[[#This Row],[Order ID]],Returned_Items[#All],2,FALSE),"Not Returned")</f>
        <v>Not Returned</v>
      </c>
    </row>
    <row r="978" spans="1:34" x14ac:dyDescent="0.25">
      <c r="A978">
        <v>37281</v>
      </c>
      <c r="C978" t="s">
        <v>1464</v>
      </c>
      <c r="D978" s="2" t="str">
        <f>TEXT(MID(Sales_Transactions[[#This Row],[Order Date]],2,5),"d/m/yyy")</f>
        <v>28/8/2009</v>
      </c>
      <c r="E978" s="2" t="str">
        <f>TEXT(MID(Sales_Transactions[[#This Row],[Order Date]],2,5),"d")</f>
        <v>28</v>
      </c>
      <c r="F978" s="2" t="str">
        <f>TEXT(MID(Sales_Transactions[[#This Row],[Order Date]],2,5),"m")</f>
        <v>8</v>
      </c>
      <c r="G978" s="2" t="str">
        <f>TEXT(MID(Sales_Transactions[[#This Row],[Order Date]],2,5),"yyy")</f>
        <v>2009</v>
      </c>
      <c r="H978" s="2" t="str">
        <f>TEXT(MID(Sales_Transactions[[#This Row],[Order Date]],2,5),"yyy/m")</f>
        <v>2009/8</v>
      </c>
      <c r="I978" t="s">
        <v>78</v>
      </c>
      <c r="J978">
        <f t="shared" si="90"/>
        <v>3</v>
      </c>
      <c r="K978" s="2">
        <v>25</v>
      </c>
      <c r="L978" s="3">
        <v>453.24549999999999</v>
      </c>
      <c r="M978" s="4">
        <v>0.05</v>
      </c>
      <c r="N978" s="5" t="s">
        <v>23</v>
      </c>
      <c r="O978" s="3">
        <v>3.31</v>
      </c>
      <c r="P978" s="3">
        <v>20.99</v>
      </c>
      <c r="Q978" s="3">
        <v>4.8099999999999996</v>
      </c>
      <c r="R978" s="5" t="s">
        <v>562</v>
      </c>
      <c r="S978" s="5" t="s">
        <v>563</v>
      </c>
      <c r="T978" s="5" t="str">
        <f t="shared" si="91"/>
        <v>Roy Skaria</v>
      </c>
      <c r="U978" t="s">
        <v>153</v>
      </c>
      <c r="V978" s="5" t="s">
        <v>47</v>
      </c>
      <c r="W978" s="5" t="s">
        <v>48</v>
      </c>
      <c r="X978" s="5" t="s">
        <v>49</v>
      </c>
      <c r="Y978" s="5" t="s">
        <v>1298</v>
      </c>
      <c r="Z978" s="5" t="s">
        <v>56</v>
      </c>
      <c r="AA978" s="4">
        <v>0.57999999999999996</v>
      </c>
      <c r="AB978" s="1">
        <v>40054</v>
      </c>
      <c r="AC978" s="1">
        <v>23157</v>
      </c>
      <c r="AD978">
        <f t="shared" si="92"/>
        <v>1</v>
      </c>
      <c r="AE978">
        <f t="shared" ca="1" si="93"/>
        <v>61</v>
      </c>
      <c r="AF978" t="str">
        <f t="shared" ca="1" si="94"/>
        <v>18-64</v>
      </c>
      <c r="AG978" s="3">
        <f t="shared" si="95"/>
        <v>1.0315801999999998</v>
      </c>
      <c r="AH978" t="str">
        <f>_xlfn.IFNA(VLOOKUP(Sales_Transactions[[#This Row],[Order ID]],Returned_Items[#All],2,FALSE),"Not Returned")</f>
        <v>Not Returned</v>
      </c>
    </row>
    <row r="979" spans="1:34" x14ac:dyDescent="0.25">
      <c r="A979">
        <v>37798</v>
      </c>
      <c r="C979" t="s">
        <v>1465</v>
      </c>
      <c r="D979" s="2" t="str">
        <f>TEXT(MID(Sales_Transactions[[#This Row],[Order Date]],2,5),"d/m/yyy")</f>
        <v>4/11/2012</v>
      </c>
      <c r="E979" s="2" t="str">
        <f>TEXT(MID(Sales_Transactions[[#This Row],[Order Date]],2,5),"d")</f>
        <v>4</v>
      </c>
      <c r="F979" s="2" t="str">
        <f>TEXT(MID(Sales_Transactions[[#This Row],[Order Date]],2,5),"m")</f>
        <v>11</v>
      </c>
      <c r="G979" s="2" t="str">
        <f>TEXT(MID(Sales_Transactions[[#This Row],[Order Date]],2,5),"yyy")</f>
        <v>2012</v>
      </c>
      <c r="H979" s="2" t="str">
        <f>TEXT(MID(Sales_Transactions[[#This Row],[Order Date]],2,5),"yyy/m")</f>
        <v>2012/11</v>
      </c>
      <c r="I979" t="s">
        <v>33</v>
      </c>
      <c r="J979">
        <f t="shared" si="90"/>
        <v>4</v>
      </c>
      <c r="K979" s="2">
        <v>23</v>
      </c>
      <c r="L979" s="3">
        <v>6276.83</v>
      </c>
      <c r="M979" s="4">
        <v>0.09</v>
      </c>
      <c r="N979" s="5" t="s">
        <v>34</v>
      </c>
      <c r="O979" s="3">
        <v>813.49</v>
      </c>
      <c r="P979" s="3">
        <v>291.73</v>
      </c>
      <c r="Q979" s="3">
        <v>48.8</v>
      </c>
      <c r="R979" s="5" t="s">
        <v>1413</v>
      </c>
      <c r="S979" s="5" t="s">
        <v>1414</v>
      </c>
      <c r="T979" s="5" t="str">
        <f t="shared" si="91"/>
        <v>Angele Hood</v>
      </c>
      <c r="U979" t="s">
        <v>153</v>
      </c>
      <c r="V979" s="5" t="s">
        <v>37</v>
      </c>
      <c r="W979" s="5" t="s">
        <v>57</v>
      </c>
      <c r="X979" s="5" t="s">
        <v>154</v>
      </c>
      <c r="Y979" s="5" t="s">
        <v>610</v>
      </c>
      <c r="Z979" s="5" t="s">
        <v>40</v>
      </c>
      <c r="AA979" s="4">
        <v>0.56000000000000005</v>
      </c>
      <c r="AB979" s="1">
        <v>41217</v>
      </c>
      <c r="AC979" s="1">
        <v>23154</v>
      </c>
      <c r="AD979">
        <f t="shared" si="92"/>
        <v>0</v>
      </c>
      <c r="AE979">
        <f t="shared" ca="1" si="93"/>
        <v>61</v>
      </c>
      <c r="AF979" t="str">
        <f t="shared" ca="1" si="94"/>
        <v>18-64</v>
      </c>
      <c r="AG979" s="3">
        <f t="shared" si="95"/>
        <v>14.794236652173913</v>
      </c>
      <c r="AH979" t="str">
        <f>_xlfn.IFNA(VLOOKUP(Sales_Transactions[[#This Row],[Order ID]],Returned_Items[#All],2,FALSE),"Not Returned")</f>
        <v>Not Returned</v>
      </c>
    </row>
    <row r="980" spans="1:34" x14ac:dyDescent="0.25">
      <c r="A980">
        <v>38017</v>
      </c>
      <c r="C980" t="s">
        <v>1466</v>
      </c>
      <c r="D980" s="2" t="str">
        <f>TEXT(MID(Sales_Transactions[[#This Row],[Order Date]],2,5),"d/m/yyy")</f>
        <v>20/7/2010</v>
      </c>
      <c r="E980" s="2" t="str">
        <f>TEXT(MID(Sales_Transactions[[#This Row],[Order Date]],2,5),"d")</f>
        <v>20</v>
      </c>
      <c r="F980" s="2" t="str">
        <f>TEXT(MID(Sales_Transactions[[#This Row],[Order Date]],2,5),"m")</f>
        <v>7</v>
      </c>
      <c r="G980" s="2" t="str">
        <f>TEXT(MID(Sales_Transactions[[#This Row],[Order Date]],2,5),"yyy")</f>
        <v>2010</v>
      </c>
      <c r="H980" s="2" t="str">
        <f>TEXT(MID(Sales_Transactions[[#This Row],[Order Date]],2,5),"yyy/m")</f>
        <v>2010/7</v>
      </c>
      <c r="I980" t="s">
        <v>22</v>
      </c>
      <c r="J980">
        <f t="shared" si="90"/>
        <v>2</v>
      </c>
      <c r="K980" s="2">
        <v>26</v>
      </c>
      <c r="L980" s="3">
        <v>122.51</v>
      </c>
      <c r="M980" s="4">
        <v>0.06</v>
      </c>
      <c r="N980" s="5" t="s">
        <v>23</v>
      </c>
      <c r="O980" s="3">
        <v>45.14</v>
      </c>
      <c r="P980" s="3">
        <v>4.9800000000000004</v>
      </c>
      <c r="Q980" s="3">
        <v>0.8</v>
      </c>
      <c r="R980" s="5" t="s">
        <v>1282</v>
      </c>
      <c r="S980" s="5" t="s">
        <v>1283</v>
      </c>
      <c r="T980" s="5" t="str">
        <f t="shared" si="91"/>
        <v>Seth Vernon</v>
      </c>
      <c r="U980" t="s">
        <v>153</v>
      </c>
      <c r="V980" s="5" t="s">
        <v>74</v>
      </c>
      <c r="W980" s="5" t="s">
        <v>28</v>
      </c>
      <c r="X980" s="5" t="s">
        <v>75</v>
      </c>
      <c r="Y980" s="5" t="s">
        <v>1467</v>
      </c>
      <c r="Z980" s="5" t="s">
        <v>84</v>
      </c>
      <c r="AA980" s="4">
        <v>0.36</v>
      </c>
      <c r="AB980" s="1">
        <v>40383</v>
      </c>
      <c r="AC980" s="1">
        <v>25863</v>
      </c>
      <c r="AD980">
        <f t="shared" si="92"/>
        <v>4</v>
      </c>
      <c r="AE980">
        <f t="shared" ca="1" si="93"/>
        <v>53</v>
      </c>
      <c r="AF980" t="str">
        <f t="shared" ca="1" si="94"/>
        <v>18-64</v>
      </c>
      <c r="AG980" s="3">
        <f t="shared" si="95"/>
        <v>0.22219276923076922</v>
      </c>
      <c r="AH980" t="str">
        <f>_xlfn.IFNA(VLOOKUP(Sales_Transactions[[#This Row],[Order ID]],Returned_Items[#All],2,FALSE),"Not Returned")</f>
        <v>Not Returned</v>
      </c>
    </row>
    <row r="981" spans="1:34" x14ac:dyDescent="0.25">
      <c r="A981">
        <v>38017</v>
      </c>
      <c r="C981" t="s">
        <v>1466</v>
      </c>
      <c r="D981" s="2" t="str">
        <f>TEXT(MID(Sales_Transactions[[#This Row],[Order Date]],2,5),"d/m/yyy")</f>
        <v>20/7/2010</v>
      </c>
      <c r="E981" s="2" t="str">
        <f>TEXT(MID(Sales_Transactions[[#This Row],[Order Date]],2,5),"d")</f>
        <v>20</v>
      </c>
      <c r="F981" s="2" t="str">
        <f>TEXT(MID(Sales_Transactions[[#This Row],[Order Date]],2,5),"m")</f>
        <v>7</v>
      </c>
      <c r="G981" s="2" t="str">
        <f>TEXT(MID(Sales_Transactions[[#This Row],[Order Date]],2,5),"yyy")</f>
        <v>2010</v>
      </c>
      <c r="H981" s="2" t="str">
        <f>TEXT(MID(Sales_Transactions[[#This Row],[Order Date]],2,5),"yyy/m")</f>
        <v>2010/7</v>
      </c>
      <c r="I981" t="s">
        <v>22</v>
      </c>
      <c r="J981">
        <f t="shared" si="90"/>
        <v>2</v>
      </c>
      <c r="K981" s="2">
        <v>27</v>
      </c>
      <c r="L981" s="3">
        <v>2846.3609999999999</v>
      </c>
      <c r="M981" s="4">
        <v>0.08</v>
      </c>
      <c r="N981" s="5" t="s">
        <v>23</v>
      </c>
      <c r="O981" s="3">
        <v>453.65</v>
      </c>
      <c r="P981" s="3">
        <v>125.99</v>
      </c>
      <c r="Q981" s="3">
        <v>7.69</v>
      </c>
      <c r="R981" s="5" t="s">
        <v>1282</v>
      </c>
      <c r="S981" s="5" t="s">
        <v>1283</v>
      </c>
      <c r="T981" s="5" t="str">
        <f t="shared" si="91"/>
        <v>Seth Vernon</v>
      </c>
      <c r="U981" t="s">
        <v>153</v>
      </c>
      <c r="V981" s="5" t="s">
        <v>74</v>
      </c>
      <c r="W981" s="5" t="s">
        <v>48</v>
      </c>
      <c r="X981" s="5" t="s">
        <v>49</v>
      </c>
      <c r="Y981" s="5" t="s">
        <v>1468</v>
      </c>
      <c r="Z981" s="5" t="s">
        <v>43</v>
      </c>
      <c r="AA981" s="4">
        <v>0.59</v>
      </c>
      <c r="AB981" s="1">
        <v>40386</v>
      </c>
      <c r="AC981" s="1">
        <v>22409</v>
      </c>
      <c r="AD981">
        <f t="shared" si="92"/>
        <v>7</v>
      </c>
      <c r="AE981">
        <f t="shared" ca="1" si="93"/>
        <v>63</v>
      </c>
      <c r="AF981" t="str">
        <f t="shared" ca="1" si="94"/>
        <v>18-64</v>
      </c>
      <c r="AG981" s="3">
        <f t="shared" si="95"/>
        <v>4.9473780740740736</v>
      </c>
      <c r="AH981" t="str">
        <f>_xlfn.IFNA(VLOOKUP(Sales_Transactions[[#This Row],[Order ID]],Returned_Items[#All],2,FALSE),"Not Returned")</f>
        <v>Not Returned</v>
      </c>
    </row>
    <row r="982" spans="1:34" x14ac:dyDescent="0.25">
      <c r="A982">
        <v>38272</v>
      </c>
      <c r="C982" t="s">
        <v>1469</v>
      </c>
      <c r="D982" s="2" t="str">
        <f>TEXT(MID(Sales_Transactions[[#This Row],[Order Date]],2,5),"d/m/yyy")</f>
        <v>15/11/2011</v>
      </c>
      <c r="E982" s="2" t="str">
        <f>TEXT(MID(Sales_Transactions[[#This Row],[Order Date]],2,5),"d")</f>
        <v>15</v>
      </c>
      <c r="F982" s="2" t="str">
        <f>TEXT(MID(Sales_Transactions[[#This Row],[Order Date]],2,5),"m")</f>
        <v>11</v>
      </c>
      <c r="G982" s="2" t="str">
        <f>TEXT(MID(Sales_Transactions[[#This Row],[Order Date]],2,5),"yyy")</f>
        <v>2011</v>
      </c>
      <c r="H982" s="2" t="str">
        <f>TEXT(MID(Sales_Transactions[[#This Row],[Order Date]],2,5),"yyy/m")</f>
        <v>2011/11</v>
      </c>
      <c r="I982" t="s">
        <v>101</v>
      </c>
      <c r="J982">
        <f t="shared" si="90"/>
        <v>1</v>
      </c>
      <c r="K982" s="2">
        <v>39</v>
      </c>
      <c r="L982" s="3">
        <v>71.040000000000006</v>
      </c>
      <c r="M982" s="4">
        <v>7.0000000000000007E-2</v>
      </c>
      <c r="N982" s="5" t="s">
        <v>23</v>
      </c>
      <c r="O982" s="3">
        <v>-20.65</v>
      </c>
      <c r="P982" s="3">
        <v>1.88</v>
      </c>
      <c r="Q982" s="3">
        <v>1.49</v>
      </c>
      <c r="R982" s="5" t="s">
        <v>1435</v>
      </c>
      <c r="S982" s="5" t="s">
        <v>1436</v>
      </c>
      <c r="T982" s="5" t="str">
        <f t="shared" si="91"/>
        <v>Sarah Foster</v>
      </c>
      <c r="U982" t="s">
        <v>153</v>
      </c>
      <c r="V982" s="5" t="s">
        <v>47</v>
      </c>
      <c r="W982" s="5" t="s">
        <v>28</v>
      </c>
      <c r="X982" s="5" t="s">
        <v>41</v>
      </c>
      <c r="Y982" s="5" t="s">
        <v>259</v>
      </c>
      <c r="Z982" s="5" t="s">
        <v>43</v>
      </c>
      <c r="AA982" s="4">
        <v>0.37</v>
      </c>
      <c r="AB982" s="1">
        <v>40864</v>
      </c>
      <c r="AC982" s="1">
        <v>22633</v>
      </c>
      <c r="AD982">
        <f t="shared" si="92"/>
        <v>2</v>
      </c>
      <c r="AE982">
        <f t="shared" ca="1" si="93"/>
        <v>62</v>
      </c>
      <c r="AF982" t="str">
        <f t="shared" ca="1" si="94"/>
        <v>18-64</v>
      </c>
      <c r="AG982" s="3">
        <f t="shared" si="95"/>
        <v>8.6376512820512827E-2</v>
      </c>
      <c r="AH982" t="str">
        <f>_xlfn.IFNA(VLOOKUP(Sales_Transactions[[#This Row],[Order ID]],Returned_Items[#All],2,FALSE),"Not Returned")</f>
        <v>Returned</v>
      </c>
    </row>
    <row r="983" spans="1:34" x14ac:dyDescent="0.25">
      <c r="A983">
        <v>39301</v>
      </c>
      <c r="C983" t="s">
        <v>1236</v>
      </c>
      <c r="D983" s="2" t="str">
        <f>TEXT(MID(Sales_Transactions[[#This Row],[Order Date]],2,5),"d/m/yyy")</f>
        <v>22/3/2009</v>
      </c>
      <c r="E983" s="2" t="str">
        <f>TEXT(MID(Sales_Transactions[[#This Row],[Order Date]],2,5),"d")</f>
        <v>22</v>
      </c>
      <c r="F983" s="2" t="str">
        <f>TEXT(MID(Sales_Transactions[[#This Row],[Order Date]],2,5),"m")</f>
        <v>3</v>
      </c>
      <c r="G983" s="2" t="str">
        <f>TEXT(MID(Sales_Transactions[[#This Row],[Order Date]],2,5),"yyy")</f>
        <v>2009</v>
      </c>
      <c r="H983" s="2" t="str">
        <f>TEXT(MID(Sales_Transactions[[#This Row],[Order Date]],2,5),"yyy/m")</f>
        <v>2009/3</v>
      </c>
      <c r="I983" t="s">
        <v>78</v>
      </c>
      <c r="J983">
        <f t="shared" si="90"/>
        <v>3</v>
      </c>
      <c r="K983" s="2">
        <v>16</v>
      </c>
      <c r="L983" s="3">
        <v>2232.66</v>
      </c>
      <c r="M983" s="4">
        <v>0.1</v>
      </c>
      <c r="N983" s="5" t="s">
        <v>67</v>
      </c>
      <c r="O983" s="3">
        <v>-521.09</v>
      </c>
      <c r="P983" s="3">
        <v>152.47999999999999</v>
      </c>
      <c r="Q983" s="3">
        <v>4</v>
      </c>
      <c r="R983" s="5" t="s">
        <v>1395</v>
      </c>
      <c r="S983" s="5" t="s">
        <v>1396</v>
      </c>
      <c r="T983" s="5" t="str">
        <f t="shared" si="91"/>
        <v>Kelly Williams</v>
      </c>
      <c r="U983" t="s">
        <v>153</v>
      </c>
      <c r="V983" s="5" t="s">
        <v>47</v>
      </c>
      <c r="W983" s="5" t="s">
        <v>48</v>
      </c>
      <c r="X983" s="5" t="s">
        <v>87</v>
      </c>
      <c r="Y983" s="5" t="s">
        <v>1470</v>
      </c>
      <c r="Z983" s="5" t="s">
        <v>43</v>
      </c>
      <c r="AA983" s="4">
        <v>0.79</v>
      </c>
      <c r="AB983" s="1">
        <v>39895</v>
      </c>
      <c r="AC983" s="1">
        <v>22315</v>
      </c>
      <c r="AD983">
        <f t="shared" si="92"/>
        <v>1</v>
      </c>
      <c r="AE983">
        <f t="shared" ca="1" si="93"/>
        <v>63</v>
      </c>
      <c r="AF983" t="str">
        <f t="shared" ca="1" si="94"/>
        <v>18-64</v>
      </c>
      <c r="AG983" s="3">
        <f t="shared" si="95"/>
        <v>9.7704699999999995</v>
      </c>
      <c r="AH983" t="str">
        <f>_xlfn.IFNA(VLOOKUP(Sales_Transactions[[#This Row],[Order ID]],Returned_Items[#All],2,FALSE),"Not Returned")</f>
        <v>Not Returned</v>
      </c>
    </row>
    <row r="984" spans="1:34" x14ac:dyDescent="0.25">
      <c r="A984">
        <v>39367</v>
      </c>
      <c r="C984" t="s">
        <v>1310</v>
      </c>
      <c r="D984" s="2" t="str">
        <f>TEXT(MID(Sales_Transactions[[#This Row],[Order Date]],2,5),"d/m/yyy")</f>
        <v>6/8/2009</v>
      </c>
      <c r="E984" s="2" t="str">
        <f>TEXT(MID(Sales_Transactions[[#This Row],[Order Date]],2,5),"d")</f>
        <v>6</v>
      </c>
      <c r="F984" s="2" t="str">
        <f>TEXT(MID(Sales_Transactions[[#This Row],[Order Date]],2,5),"m")</f>
        <v>8</v>
      </c>
      <c r="G984" s="2" t="str">
        <f>TEXT(MID(Sales_Transactions[[#This Row],[Order Date]],2,5),"yyy")</f>
        <v>2009</v>
      </c>
      <c r="H984" s="2" t="str">
        <f>TEXT(MID(Sales_Transactions[[#This Row],[Order Date]],2,5),"yyy/m")</f>
        <v>2009/8</v>
      </c>
      <c r="I984" t="s">
        <v>101</v>
      </c>
      <c r="J984">
        <f t="shared" si="90"/>
        <v>1</v>
      </c>
      <c r="K984" s="2">
        <v>45</v>
      </c>
      <c r="L984" s="3">
        <v>177.88</v>
      </c>
      <c r="M984" s="4">
        <v>7.0000000000000007E-2</v>
      </c>
      <c r="N984" s="5" t="s">
        <v>23</v>
      </c>
      <c r="O984" s="3">
        <v>-146.97</v>
      </c>
      <c r="P984" s="3">
        <v>4.13</v>
      </c>
      <c r="Q984" s="3">
        <v>5.04</v>
      </c>
      <c r="R984" s="5" t="s">
        <v>1417</v>
      </c>
      <c r="S984" s="5" t="s">
        <v>1418</v>
      </c>
      <c r="T984" s="5" t="str">
        <f t="shared" si="91"/>
        <v>Dennis Bolton</v>
      </c>
      <c r="U984" t="s">
        <v>153</v>
      </c>
      <c r="V984" s="5" t="s">
        <v>27</v>
      </c>
      <c r="W984" s="5" t="s">
        <v>28</v>
      </c>
      <c r="X984" s="5" t="s">
        <v>41</v>
      </c>
      <c r="Y984" s="5" t="s">
        <v>715</v>
      </c>
      <c r="Z984" s="5" t="s">
        <v>43</v>
      </c>
      <c r="AA984" s="4">
        <v>0.38</v>
      </c>
      <c r="AB984" s="1">
        <v>40032</v>
      </c>
      <c r="AC984" s="1">
        <v>22375</v>
      </c>
      <c r="AD984">
        <f t="shared" si="92"/>
        <v>1</v>
      </c>
      <c r="AE984">
        <f t="shared" ca="1" si="93"/>
        <v>63</v>
      </c>
      <c r="AF984" t="str">
        <f t="shared" ca="1" si="94"/>
        <v>18-64</v>
      </c>
      <c r="AG984" s="3">
        <f t="shared" si="95"/>
        <v>0.20371353333333334</v>
      </c>
      <c r="AH984" t="str">
        <f>_xlfn.IFNA(VLOOKUP(Sales_Transactions[[#This Row],[Order ID]],Returned_Items[#All],2,FALSE),"Not Returned")</f>
        <v>Not Returned</v>
      </c>
    </row>
    <row r="985" spans="1:34" x14ac:dyDescent="0.25">
      <c r="A985">
        <v>39367</v>
      </c>
      <c r="C985" t="s">
        <v>1310</v>
      </c>
      <c r="D985" s="2" t="str">
        <f>TEXT(MID(Sales_Transactions[[#This Row],[Order Date]],2,5),"d/m/yyy")</f>
        <v>6/8/2009</v>
      </c>
      <c r="E985" s="2" t="str">
        <f>TEXT(MID(Sales_Transactions[[#This Row],[Order Date]],2,5),"d")</f>
        <v>6</v>
      </c>
      <c r="F985" s="2" t="str">
        <f>TEXT(MID(Sales_Transactions[[#This Row],[Order Date]],2,5),"m")</f>
        <v>8</v>
      </c>
      <c r="G985" s="2" t="str">
        <f>TEXT(MID(Sales_Transactions[[#This Row],[Order Date]],2,5),"yyy")</f>
        <v>2009</v>
      </c>
      <c r="H985" s="2" t="str">
        <f>TEXT(MID(Sales_Transactions[[#This Row],[Order Date]],2,5),"yyy/m")</f>
        <v>2009/8</v>
      </c>
      <c r="I985" t="s">
        <v>101</v>
      </c>
      <c r="J985">
        <f t="shared" si="90"/>
        <v>1</v>
      </c>
      <c r="K985" s="2">
        <v>30</v>
      </c>
      <c r="L985" s="3">
        <v>139.59</v>
      </c>
      <c r="M985" s="4">
        <v>0</v>
      </c>
      <c r="N985" s="5" t="s">
        <v>23</v>
      </c>
      <c r="O985" s="3">
        <v>5.9</v>
      </c>
      <c r="P985" s="3">
        <v>4.4800000000000004</v>
      </c>
      <c r="Q985" s="3">
        <v>2.5</v>
      </c>
      <c r="R985" s="5" t="s">
        <v>1417</v>
      </c>
      <c r="S985" s="5" t="s">
        <v>1418</v>
      </c>
      <c r="T985" s="5" t="str">
        <f t="shared" si="91"/>
        <v>Dennis Bolton</v>
      </c>
      <c r="U985" t="s">
        <v>153</v>
      </c>
      <c r="V985" s="5" t="s">
        <v>27</v>
      </c>
      <c r="W985" s="5" t="s">
        <v>28</v>
      </c>
      <c r="X985" s="5" t="s">
        <v>98</v>
      </c>
      <c r="Y985" s="5" t="s">
        <v>1471</v>
      </c>
      <c r="Z985" s="5" t="s">
        <v>43</v>
      </c>
      <c r="AA985" s="4">
        <v>0.37</v>
      </c>
      <c r="AB985" s="1">
        <v>40033</v>
      </c>
      <c r="AC985" s="1">
        <v>22339</v>
      </c>
      <c r="AD985">
        <f t="shared" si="92"/>
        <v>2</v>
      </c>
      <c r="AE985">
        <f t="shared" ca="1" si="93"/>
        <v>63</v>
      </c>
      <c r="AF985" t="str">
        <f t="shared" ca="1" si="94"/>
        <v>18-64</v>
      </c>
      <c r="AG985" s="3">
        <f t="shared" si="95"/>
        <v>0.23266666666666669</v>
      </c>
      <c r="AH985" t="str">
        <f>_xlfn.IFNA(VLOOKUP(Sales_Transactions[[#This Row],[Order ID]],Returned_Items[#All],2,FALSE),"Not Returned")</f>
        <v>Not Returned</v>
      </c>
    </row>
    <row r="986" spans="1:34" x14ac:dyDescent="0.25">
      <c r="A986">
        <v>39655</v>
      </c>
      <c r="C986" t="s">
        <v>326</v>
      </c>
      <c r="D986" s="2" t="str">
        <f>TEXT(MID(Sales_Transactions[[#This Row],[Order Date]],2,5),"d/m/yyy")</f>
        <v>23/3/2012</v>
      </c>
      <c r="E986" s="2" t="str">
        <f>TEXT(MID(Sales_Transactions[[#This Row],[Order Date]],2,5),"d")</f>
        <v>23</v>
      </c>
      <c r="F986" s="2" t="str">
        <f>TEXT(MID(Sales_Transactions[[#This Row],[Order Date]],2,5),"m")</f>
        <v>3</v>
      </c>
      <c r="G986" s="2" t="str">
        <f>TEXT(MID(Sales_Transactions[[#This Row],[Order Date]],2,5),"yyy")</f>
        <v>2012</v>
      </c>
      <c r="H986" s="2" t="str">
        <f>TEXT(MID(Sales_Transactions[[#This Row],[Order Date]],2,5),"yyy/m")</f>
        <v>2012/3</v>
      </c>
      <c r="I986" t="s">
        <v>33</v>
      </c>
      <c r="J986">
        <f t="shared" si="90"/>
        <v>4</v>
      </c>
      <c r="K986" s="2">
        <v>35</v>
      </c>
      <c r="L986" s="3">
        <v>253.15</v>
      </c>
      <c r="M986" s="4">
        <v>0.03</v>
      </c>
      <c r="N986" s="5" t="s">
        <v>23</v>
      </c>
      <c r="O986" s="3">
        <v>-72.430000000000007</v>
      </c>
      <c r="P986" s="3">
        <v>7.28</v>
      </c>
      <c r="Q986" s="3">
        <v>3.52</v>
      </c>
      <c r="R986" s="5" t="s">
        <v>562</v>
      </c>
      <c r="S986" s="5" t="s">
        <v>563</v>
      </c>
      <c r="T986" s="5" t="str">
        <f t="shared" si="91"/>
        <v>Roy Skaria</v>
      </c>
      <c r="U986" t="s">
        <v>153</v>
      </c>
      <c r="V986" s="5" t="s">
        <v>47</v>
      </c>
      <c r="W986" s="5" t="s">
        <v>48</v>
      </c>
      <c r="X986" s="5" t="s">
        <v>87</v>
      </c>
      <c r="Y986" s="5" t="s">
        <v>1252</v>
      </c>
      <c r="Z986" s="5" t="s">
        <v>60</v>
      </c>
      <c r="AA986" s="4">
        <v>0.68</v>
      </c>
      <c r="AB986" s="1">
        <v>40991</v>
      </c>
      <c r="AC986" s="1">
        <v>22438</v>
      </c>
      <c r="AD986">
        <f t="shared" si="92"/>
        <v>0</v>
      </c>
      <c r="AE986">
        <f t="shared" ca="1" si="93"/>
        <v>63</v>
      </c>
      <c r="AF986" t="str">
        <f t="shared" ca="1" si="94"/>
        <v>18-64</v>
      </c>
      <c r="AG986" s="3">
        <f t="shared" si="95"/>
        <v>0.30850902857142859</v>
      </c>
      <c r="AH986" t="str">
        <f>_xlfn.IFNA(VLOOKUP(Sales_Transactions[[#This Row],[Order ID]],Returned_Items[#All],2,FALSE),"Not Returned")</f>
        <v>Not Returned</v>
      </c>
    </row>
    <row r="987" spans="1:34" x14ac:dyDescent="0.25">
      <c r="A987">
        <v>40803</v>
      </c>
      <c r="C987" t="s">
        <v>1472</v>
      </c>
      <c r="D987" s="2" t="str">
        <f>TEXT(MID(Sales_Transactions[[#This Row],[Order Date]],2,5),"d/m/yyy")</f>
        <v>13/4/2011</v>
      </c>
      <c r="E987" s="2" t="str">
        <f>TEXT(MID(Sales_Transactions[[#This Row],[Order Date]],2,5),"d")</f>
        <v>13</v>
      </c>
      <c r="F987" s="2" t="str">
        <f>TEXT(MID(Sales_Transactions[[#This Row],[Order Date]],2,5),"m")</f>
        <v>4</v>
      </c>
      <c r="G987" s="2" t="str">
        <f>TEXT(MID(Sales_Transactions[[#This Row],[Order Date]],2,5),"yyy")</f>
        <v>2011</v>
      </c>
      <c r="H987" s="2" t="str">
        <f>TEXT(MID(Sales_Transactions[[#This Row],[Order Date]],2,5),"yyy/m")</f>
        <v>2011/4</v>
      </c>
      <c r="I987" t="s">
        <v>22</v>
      </c>
      <c r="J987">
        <f t="shared" si="90"/>
        <v>2</v>
      </c>
      <c r="K987" s="2">
        <v>22</v>
      </c>
      <c r="L987" s="3">
        <v>83.02</v>
      </c>
      <c r="M987" s="4">
        <v>0.08</v>
      </c>
      <c r="N987" s="5" t="s">
        <v>23</v>
      </c>
      <c r="O987" s="3">
        <v>9.24</v>
      </c>
      <c r="P987" s="3">
        <v>3.8</v>
      </c>
      <c r="Q987" s="3">
        <v>1.49</v>
      </c>
      <c r="R987" s="5" t="s">
        <v>110</v>
      </c>
      <c r="S987" s="5" t="s">
        <v>1444</v>
      </c>
      <c r="T987" s="5" t="str">
        <f t="shared" si="91"/>
        <v>Jim Karlsson</v>
      </c>
      <c r="U987" t="s">
        <v>153</v>
      </c>
      <c r="V987" s="5" t="s">
        <v>27</v>
      </c>
      <c r="W987" s="5" t="s">
        <v>28</v>
      </c>
      <c r="X987" s="5" t="s">
        <v>41</v>
      </c>
      <c r="Y987" s="5" t="s">
        <v>423</v>
      </c>
      <c r="Z987" s="5" t="s">
        <v>43</v>
      </c>
      <c r="AA987" s="4">
        <v>0.38</v>
      </c>
      <c r="AB987" s="1">
        <v>40651</v>
      </c>
      <c r="AC987" s="1">
        <v>22603</v>
      </c>
      <c r="AD987">
        <f t="shared" si="92"/>
        <v>5</v>
      </c>
      <c r="AE987">
        <f t="shared" ca="1" si="93"/>
        <v>62</v>
      </c>
      <c r="AF987" t="str">
        <f t="shared" ca="1" si="94"/>
        <v>18-64</v>
      </c>
      <c r="AG987" s="3">
        <f t="shared" si="95"/>
        <v>0.24031636363636363</v>
      </c>
      <c r="AH987" t="str">
        <f>_xlfn.IFNA(VLOOKUP(Sales_Transactions[[#This Row],[Order ID]],Returned_Items[#All],2,FALSE),"Not Returned")</f>
        <v>Not Returned</v>
      </c>
    </row>
    <row r="988" spans="1:34" x14ac:dyDescent="0.25">
      <c r="A988">
        <v>40803</v>
      </c>
      <c r="C988" t="s">
        <v>1472</v>
      </c>
      <c r="D988" s="2" t="str">
        <f>TEXT(MID(Sales_Transactions[[#This Row],[Order Date]],2,5),"d/m/yyy")</f>
        <v>13/4/2011</v>
      </c>
      <c r="E988" s="2" t="str">
        <f>TEXT(MID(Sales_Transactions[[#This Row],[Order Date]],2,5),"d")</f>
        <v>13</v>
      </c>
      <c r="F988" s="2" t="str">
        <f>TEXT(MID(Sales_Transactions[[#This Row],[Order Date]],2,5),"m")</f>
        <v>4</v>
      </c>
      <c r="G988" s="2" t="str">
        <f>TEXT(MID(Sales_Transactions[[#This Row],[Order Date]],2,5),"yyy")</f>
        <v>2011</v>
      </c>
      <c r="H988" s="2" t="str">
        <f>TEXT(MID(Sales_Transactions[[#This Row],[Order Date]],2,5),"yyy/m")</f>
        <v>2011/4</v>
      </c>
      <c r="I988" t="s">
        <v>22</v>
      </c>
      <c r="J988">
        <f t="shared" si="90"/>
        <v>2</v>
      </c>
      <c r="K988" s="2">
        <v>35</v>
      </c>
      <c r="L988" s="3">
        <v>10278.790000000001</v>
      </c>
      <c r="M988" s="4">
        <v>0.04</v>
      </c>
      <c r="N988" s="5" t="s">
        <v>34</v>
      </c>
      <c r="O988" s="3">
        <v>1512.07</v>
      </c>
      <c r="P988" s="3">
        <v>300.98</v>
      </c>
      <c r="Q988" s="3">
        <v>64.73</v>
      </c>
      <c r="R988" s="5" t="s">
        <v>110</v>
      </c>
      <c r="S988" s="5" t="s">
        <v>1444</v>
      </c>
      <c r="T988" s="5" t="str">
        <f t="shared" si="91"/>
        <v>Jim Karlsson</v>
      </c>
      <c r="U988" t="s">
        <v>153</v>
      </c>
      <c r="V988" s="5" t="s">
        <v>27</v>
      </c>
      <c r="W988" s="5" t="s">
        <v>57</v>
      </c>
      <c r="X988" s="5" t="s">
        <v>154</v>
      </c>
      <c r="Y988" s="5" t="s">
        <v>252</v>
      </c>
      <c r="Z988" s="5" t="s">
        <v>40</v>
      </c>
      <c r="AA988" s="4">
        <v>0.56000000000000005</v>
      </c>
      <c r="AB988" s="1">
        <v>40648</v>
      </c>
      <c r="AC988" s="1">
        <v>24677</v>
      </c>
      <c r="AD988">
        <f t="shared" si="92"/>
        <v>2</v>
      </c>
      <c r="AE988">
        <f t="shared" ca="1" si="93"/>
        <v>57</v>
      </c>
      <c r="AF988" t="str">
        <f t="shared" ca="1" si="94"/>
        <v>18-64</v>
      </c>
      <c r="AG988" s="3">
        <f t="shared" si="95"/>
        <v>10.445417371428572</v>
      </c>
      <c r="AH988" t="str">
        <f>_xlfn.IFNA(VLOOKUP(Sales_Transactions[[#This Row],[Order ID]],Returned_Items[#All],2,FALSE),"Not Returned")</f>
        <v>Not Returned</v>
      </c>
    </row>
    <row r="989" spans="1:34" x14ac:dyDescent="0.25">
      <c r="A989">
        <v>40806</v>
      </c>
      <c r="C989" t="s">
        <v>1473</v>
      </c>
      <c r="D989" s="2" t="str">
        <f>TEXT(MID(Sales_Transactions[[#This Row],[Order Date]],2,5),"d/m/yyy")</f>
        <v>6/9/2011</v>
      </c>
      <c r="E989" s="2" t="str">
        <f>TEXT(MID(Sales_Transactions[[#This Row],[Order Date]],2,5),"d")</f>
        <v>6</v>
      </c>
      <c r="F989" s="2" t="str">
        <f>TEXT(MID(Sales_Transactions[[#This Row],[Order Date]],2,5),"m")</f>
        <v>9</v>
      </c>
      <c r="G989" s="2" t="str">
        <f>TEXT(MID(Sales_Transactions[[#This Row],[Order Date]],2,5),"yyy")</f>
        <v>2011</v>
      </c>
      <c r="H989" s="2" t="str">
        <f>TEXT(MID(Sales_Transactions[[#This Row],[Order Date]],2,5),"yyy/m")</f>
        <v>2011/9</v>
      </c>
      <c r="I989" t="s">
        <v>101</v>
      </c>
      <c r="J989">
        <f t="shared" si="90"/>
        <v>1</v>
      </c>
      <c r="K989" s="2">
        <v>8</v>
      </c>
      <c r="L989" s="3">
        <v>53.14</v>
      </c>
      <c r="M989" s="4">
        <v>0</v>
      </c>
      <c r="N989" s="5" t="s">
        <v>23</v>
      </c>
      <c r="O989" s="3">
        <v>-41.26</v>
      </c>
      <c r="P989" s="3">
        <v>5.4</v>
      </c>
      <c r="Q989" s="3">
        <v>7.78</v>
      </c>
      <c r="R989" s="5" t="s">
        <v>1391</v>
      </c>
      <c r="S989" s="5" t="s">
        <v>1392</v>
      </c>
      <c r="T989" s="5" t="str">
        <f t="shared" si="91"/>
        <v>Barbara Fisher</v>
      </c>
      <c r="U989" t="s">
        <v>153</v>
      </c>
      <c r="V989" s="5" t="s">
        <v>27</v>
      </c>
      <c r="W989" s="5" t="s">
        <v>28</v>
      </c>
      <c r="X989" s="5" t="s">
        <v>41</v>
      </c>
      <c r="Y989" s="5" t="s">
        <v>534</v>
      </c>
      <c r="Z989" s="5" t="s">
        <v>43</v>
      </c>
      <c r="AA989" s="4">
        <v>0.37</v>
      </c>
      <c r="AB989" s="1">
        <v>40793</v>
      </c>
      <c r="AC989" s="1">
        <v>26264</v>
      </c>
      <c r="AD989">
        <f t="shared" si="92"/>
        <v>1</v>
      </c>
      <c r="AE989">
        <f t="shared" ca="1" si="93"/>
        <v>52</v>
      </c>
      <c r="AF989" t="str">
        <f t="shared" ca="1" si="94"/>
        <v>18-64</v>
      </c>
      <c r="AG989" s="3">
        <f t="shared" si="95"/>
        <v>1.6475</v>
      </c>
      <c r="AH989" t="str">
        <f>_xlfn.IFNA(VLOOKUP(Sales_Transactions[[#This Row],[Order ID]],Returned_Items[#All],2,FALSE),"Not Returned")</f>
        <v>Returned</v>
      </c>
    </row>
    <row r="990" spans="1:34" x14ac:dyDescent="0.25">
      <c r="A990">
        <v>43523</v>
      </c>
      <c r="C990" t="s">
        <v>1474</v>
      </c>
      <c r="D990" s="2" t="str">
        <f>TEXT(MID(Sales_Transactions[[#This Row],[Order Date]],2,5),"d/m/yyy")</f>
        <v>23/5/2012</v>
      </c>
      <c r="E990" s="2" t="str">
        <f>TEXT(MID(Sales_Transactions[[#This Row],[Order Date]],2,5),"d")</f>
        <v>23</v>
      </c>
      <c r="F990" s="2" t="str">
        <f>TEXT(MID(Sales_Transactions[[#This Row],[Order Date]],2,5),"m")</f>
        <v>5</v>
      </c>
      <c r="G990" s="2" t="str">
        <f>TEXT(MID(Sales_Transactions[[#This Row],[Order Date]],2,5),"yyy")</f>
        <v>2012</v>
      </c>
      <c r="H990" s="2" t="str">
        <f>TEXT(MID(Sales_Transactions[[#This Row],[Order Date]],2,5),"yyy/m")</f>
        <v>2012/5</v>
      </c>
      <c r="I990" t="s">
        <v>78</v>
      </c>
      <c r="J990">
        <f t="shared" si="90"/>
        <v>3</v>
      </c>
      <c r="K990" s="2">
        <v>50</v>
      </c>
      <c r="L990" s="3">
        <v>295.37</v>
      </c>
      <c r="M990" s="4">
        <v>0.04</v>
      </c>
      <c r="N990" s="5" t="s">
        <v>23</v>
      </c>
      <c r="O990" s="3">
        <v>-97.23</v>
      </c>
      <c r="P990" s="3">
        <v>5.98</v>
      </c>
      <c r="Q990" s="3">
        <v>5.46</v>
      </c>
      <c r="R990" s="5" t="s">
        <v>1385</v>
      </c>
      <c r="S990" s="5" t="s">
        <v>1386</v>
      </c>
      <c r="T990" s="5" t="str">
        <f t="shared" si="91"/>
        <v>Anna Andreadi</v>
      </c>
      <c r="U990" t="s">
        <v>153</v>
      </c>
      <c r="V990" s="5" t="s">
        <v>27</v>
      </c>
      <c r="W990" s="5" t="s">
        <v>28</v>
      </c>
      <c r="X990" s="5" t="s">
        <v>75</v>
      </c>
      <c r="Y990" s="5" t="s">
        <v>1279</v>
      </c>
      <c r="Z990" s="5" t="s">
        <v>43</v>
      </c>
      <c r="AA990" s="4">
        <v>0.36</v>
      </c>
      <c r="AB990" s="1">
        <v>41054</v>
      </c>
      <c r="AC990" s="1">
        <v>24339</v>
      </c>
      <c r="AD990">
        <f t="shared" si="92"/>
        <v>2</v>
      </c>
      <c r="AE990">
        <f t="shared" ca="1" si="93"/>
        <v>57</v>
      </c>
      <c r="AF990" t="str">
        <f t="shared" ca="1" si="94"/>
        <v>18-64</v>
      </c>
      <c r="AG990" s="3">
        <f t="shared" si="95"/>
        <v>0.22875216000000001</v>
      </c>
      <c r="AH990" t="str">
        <f>_xlfn.IFNA(VLOOKUP(Sales_Transactions[[#This Row],[Order ID]],Returned_Items[#All],2,FALSE),"Not Returned")</f>
        <v>Not Returned</v>
      </c>
    </row>
    <row r="991" spans="1:34" x14ac:dyDescent="0.25">
      <c r="A991">
        <v>44199</v>
      </c>
      <c r="C991" t="s">
        <v>1381</v>
      </c>
      <c r="D991" s="2" t="str">
        <f>TEXT(MID(Sales_Transactions[[#This Row],[Order Date]],2,5),"d/m/yyy")</f>
        <v>4/3/2012</v>
      </c>
      <c r="E991" s="2" t="str">
        <f>TEXT(MID(Sales_Transactions[[#This Row],[Order Date]],2,5),"d")</f>
        <v>4</v>
      </c>
      <c r="F991" s="2" t="str">
        <f>TEXT(MID(Sales_Transactions[[#This Row],[Order Date]],2,5),"m")</f>
        <v>3</v>
      </c>
      <c r="G991" s="2" t="str">
        <f>TEXT(MID(Sales_Transactions[[#This Row],[Order Date]],2,5),"yyy")</f>
        <v>2012</v>
      </c>
      <c r="H991" s="2" t="str">
        <f>TEXT(MID(Sales_Transactions[[#This Row],[Order Date]],2,5),"yyy/m")</f>
        <v>2012/3</v>
      </c>
      <c r="I991" t="s">
        <v>22</v>
      </c>
      <c r="J991">
        <f t="shared" si="90"/>
        <v>2</v>
      </c>
      <c r="K991" s="2">
        <v>12</v>
      </c>
      <c r="L991" s="3">
        <v>50.69</v>
      </c>
      <c r="M991" s="4">
        <v>0.04</v>
      </c>
      <c r="N991" s="5" t="s">
        <v>23</v>
      </c>
      <c r="O991" s="3">
        <v>-6.33</v>
      </c>
      <c r="P991" s="3">
        <v>3.95</v>
      </c>
      <c r="Q991" s="3">
        <v>2</v>
      </c>
      <c r="R991" s="5" t="s">
        <v>1282</v>
      </c>
      <c r="S991" s="5" t="s">
        <v>1283</v>
      </c>
      <c r="T991" s="5" t="str">
        <f t="shared" si="91"/>
        <v>Seth Vernon</v>
      </c>
      <c r="U991" t="s">
        <v>153</v>
      </c>
      <c r="V991" s="5" t="s">
        <v>74</v>
      </c>
      <c r="W991" s="5" t="s">
        <v>28</v>
      </c>
      <c r="X991" s="5" t="s">
        <v>82</v>
      </c>
      <c r="Y991" s="5" t="s">
        <v>83</v>
      </c>
      <c r="Z991" s="5" t="s">
        <v>84</v>
      </c>
      <c r="AA991" s="4">
        <v>0.53</v>
      </c>
      <c r="AB991" s="1">
        <v>40976</v>
      </c>
      <c r="AC991" s="1">
        <v>24194</v>
      </c>
      <c r="AD991">
        <f t="shared" si="92"/>
        <v>4</v>
      </c>
      <c r="AE991">
        <f t="shared" ca="1" si="93"/>
        <v>58</v>
      </c>
      <c r="AF991" t="str">
        <f t="shared" ca="1" si="94"/>
        <v>18-64</v>
      </c>
      <c r="AG991" s="3">
        <f t="shared" si="95"/>
        <v>0.49570166666666671</v>
      </c>
      <c r="AH991" t="str">
        <f>_xlfn.IFNA(VLOOKUP(Sales_Transactions[[#This Row],[Order ID]],Returned_Items[#All],2,FALSE),"Not Returned")</f>
        <v>Not Returned</v>
      </c>
    </row>
    <row r="992" spans="1:34" x14ac:dyDescent="0.25">
      <c r="A992">
        <v>44231</v>
      </c>
      <c r="C992" t="s">
        <v>1146</v>
      </c>
      <c r="D992" s="2" t="str">
        <f>TEXT(MID(Sales_Transactions[[#This Row],[Order Date]],2,5),"d/m/yyy")</f>
        <v>3/11/2009</v>
      </c>
      <c r="E992" s="2" t="str">
        <f>TEXT(MID(Sales_Transactions[[#This Row],[Order Date]],2,5),"d")</f>
        <v>3</v>
      </c>
      <c r="F992" s="2" t="str">
        <f>TEXT(MID(Sales_Transactions[[#This Row],[Order Date]],2,5),"m")</f>
        <v>11</v>
      </c>
      <c r="G992" s="2" t="str">
        <f>TEXT(MID(Sales_Transactions[[#This Row],[Order Date]],2,5),"yyy")</f>
        <v>2009</v>
      </c>
      <c r="H992" s="2" t="str">
        <f>TEXT(MID(Sales_Transactions[[#This Row],[Order Date]],2,5),"yyy/m")</f>
        <v>2009/11</v>
      </c>
      <c r="I992" t="s">
        <v>52</v>
      </c>
      <c r="J992">
        <f t="shared" si="90"/>
        <v>1</v>
      </c>
      <c r="K992" s="2">
        <v>11</v>
      </c>
      <c r="L992" s="3">
        <v>1865.94</v>
      </c>
      <c r="M992" s="4">
        <v>0.04</v>
      </c>
      <c r="N992" s="5" t="s">
        <v>34</v>
      </c>
      <c r="O992" s="3">
        <v>116.1</v>
      </c>
      <c r="P992" s="3">
        <v>160.97999999999999</v>
      </c>
      <c r="Q992" s="3">
        <v>30</v>
      </c>
      <c r="R992" s="5" t="s">
        <v>1378</v>
      </c>
      <c r="S992" s="5" t="s">
        <v>1379</v>
      </c>
      <c r="T992" s="5" t="str">
        <f t="shared" si="91"/>
        <v>Alex Avila</v>
      </c>
      <c r="U992" t="s">
        <v>153</v>
      </c>
      <c r="V992" s="5" t="s">
        <v>74</v>
      </c>
      <c r="W992" s="5" t="s">
        <v>57</v>
      </c>
      <c r="X992" s="5" t="s">
        <v>154</v>
      </c>
      <c r="Y992" s="5" t="s">
        <v>1271</v>
      </c>
      <c r="Z992" s="5" t="s">
        <v>40</v>
      </c>
      <c r="AA992" s="4">
        <v>0.62</v>
      </c>
      <c r="AB992" s="1">
        <v>40122</v>
      </c>
      <c r="AC992" s="1">
        <v>24303</v>
      </c>
      <c r="AD992">
        <f t="shared" si="92"/>
        <v>2</v>
      </c>
      <c r="AE992">
        <f t="shared" ca="1" si="93"/>
        <v>58</v>
      </c>
      <c r="AF992" t="str">
        <f t="shared" ca="1" si="94"/>
        <v>18-64</v>
      </c>
      <c r="AG992" s="3">
        <f t="shared" si="95"/>
        <v>17.355964363636364</v>
      </c>
      <c r="AH992" t="str">
        <f>_xlfn.IFNA(VLOOKUP(Sales_Transactions[[#This Row],[Order ID]],Returned_Items[#All],2,FALSE),"Not Returned")</f>
        <v>Not Returned</v>
      </c>
    </row>
    <row r="993" spans="1:34" x14ac:dyDescent="0.25">
      <c r="A993">
        <v>44231</v>
      </c>
      <c r="C993" t="s">
        <v>1146</v>
      </c>
      <c r="D993" s="2" t="str">
        <f>TEXT(MID(Sales_Transactions[[#This Row],[Order Date]],2,5),"d/m/yyy")</f>
        <v>3/11/2009</v>
      </c>
      <c r="E993" s="2" t="str">
        <f>TEXT(MID(Sales_Transactions[[#This Row],[Order Date]],2,5),"d")</f>
        <v>3</v>
      </c>
      <c r="F993" s="2" t="str">
        <f>TEXT(MID(Sales_Transactions[[#This Row],[Order Date]],2,5),"m")</f>
        <v>11</v>
      </c>
      <c r="G993" s="2" t="str">
        <f>TEXT(MID(Sales_Transactions[[#This Row],[Order Date]],2,5),"yyy")</f>
        <v>2009</v>
      </c>
      <c r="H993" s="2" t="str">
        <f>TEXT(MID(Sales_Transactions[[#This Row],[Order Date]],2,5),"yyy/m")</f>
        <v>2009/11</v>
      </c>
      <c r="I993" t="s">
        <v>52</v>
      </c>
      <c r="J993">
        <f t="shared" si="90"/>
        <v>1</v>
      </c>
      <c r="K993" s="2">
        <v>43</v>
      </c>
      <c r="L993" s="3">
        <v>784.72</v>
      </c>
      <c r="M993" s="4">
        <v>0.01</v>
      </c>
      <c r="N993" s="5" t="s">
        <v>23</v>
      </c>
      <c r="O993" s="3">
        <v>-87.96</v>
      </c>
      <c r="P993" s="3">
        <v>17.98</v>
      </c>
      <c r="Q993" s="3">
        <v>4</v>
      </c>
      <c r="R993" s="5" t="s">
        <v>1378</v>
      </c>
      <c r="S993" s="5" t="s">
        <v>1379</v>
      </c>
      <c r="T993" s="5" t="str">
        <f t="shared" si="91"/>
        <v>Alex Avila</v>
      </c>
      <c r="U993" t="s">
        <v>153</v>
      </c>
      <c r="V993" s="5" t="s">
        <v>74</v>
      </c>
      <c r="W993" s="5" t="s">
        <v>48</v>
      </c>
      <c r="X993" s="5" t="s">
        <v>87</v>
      </c>
      <c r="Y993" s="5" t="s">
        <v>1475</v>
      </c>
      <c r="Z993" s="5" t="s">
        <v>43</v>
      </c>
      <c r="AA993" s="4">
        <v>0.79</v>
      </c>
      <c r="AB993" s="1">
        <v>40122</v>
      </c>
      <c r="AC993" s="1">
        <v>24329</v>
      </c>
      <c r="AD993">
        <f t="shared" si="92"/>
        <v>2</v>
      </c>
      <c r="AE993">
        <f t="shared" ca="1" si="93"/>
        <v>57</v>
      </c>
      <c r="AF993" t="str">
        <f t="shared" ca="1" si="94"/>
        <v>18-64</v>
      </c>
      <c r="AG993" s="3">
        <f t="shared" si="95"/>
        <v>0.511120976744186</v>
      </c>
      <c r="AH993" t="str">
        <f>_xlfn.IFNA(VLOOKUP(Sales_Transactions[[#This Row],[Order ID]],Returned_Items[#All],2,FALSE),"Not Returned")</f>
        <v>Not Returned</v>
      </c>
    </row>
    <row r="994" spans="1:34" x14ac:dyDescent="0.25">
      <c r="A994">
        <v>44231</v>
      </c>
      <c r="C994" t="s">
        <v>1146</v>
      </c>
      <c r="D994" s="2" t="str">
        <f>TEXT(MID(Sales_Transactions[[#This Row],[Order Date]],2,5),"d/m/yyy")</f>
        <v>3/11/2009</v>
      </c>
      <c r="E994" s="2" t="str">
        <f>TEXT(MID(Sales_Transactions[[#This Row],[Order Date]],2,5),"d")</f>
        <v>3</v>
      </c>
      <c r="F994" s="2" t="str">
        <f>TEXT(MID(Sales_Transactions[[#This Row],[Order Date]],2,5),"m")</f>
        <v>11</v>
      </c>
      <c r="G994" s="2" t="str">
        <f>TEXT(MID(Sales_Transactions[[#This Row],[Order Date]],2,5),"yyy")</f>
        <v>2009</v>
      </c>
      <c r="H994" s="2" t="str">
        <f>TEXT(MID(Sales_Transactions[[#This Row],[Order Date]],2,5),"yyy/m")</f>
        <v>2009/11</v>
      </c>
      <c r="I994" t="s">
        <v>52</v>
      </c>
      <c r="J994">
        <f t="shared" si="90"/>
        <v>1</v>
      </c>
      <c r="K994" s="2">
        <v>24</v>
      </c>
      <c r="L994" s="3">
        <v>2343.076</v>
      </c>
      <c r="M994" s="4">
        <v>0.06</v>
      </c>
      <c r="N994" s="5" t="s">
        <v>23</v>
      </c>
      <c r="O994" s="3">
        <v>311.64</v>
      </c>
      <c r="P994" s="3">
        <v>115.99</v>
      </c>
      <c r="Q994" s="3">
        <v>8.99</v>
      </c>
      <c r="R994" s="5" t="s">
        <v>1378</v>
      </c>
      <c r="S994" s="5" t="s">
        <v>1379</v>
      </c>
      <c r="T994" s="5" t="str">
        <f t="shared" si="91"/>
        <v>Alex Avila</v>
      </c>
      <c r="U994" t="s">
        <v>153</v>
      </c>
      <c r="V994" s="5" t="s">
        <v>74</v>
      </c>
      <c r="W994" s="5" t="s">
        <v>48</v>
      </c>
      <c r="X994" s="5" t="s">
        <v>49</v>
      </c>
      <c r="Y994" s="5" t="s">
        <v>1476</v>
      </c>
      <c r="Z994" s="5" t="s">
        <v>43</v>
      </c>
      <c r="AA994" s="4">
        <v>0.57999999999999996</v>
      </c>
      <c r="AB994" s="1">
        <v>40121</v>
      </c>
      <c r="AC994" s="1">
        <v>23906</v>
      </c>
      <c r="AD994">
        <f t="shared" si="92"/>
        <v>1</v>
      </c>
      <c r="AE994">
        <f t="shared" ca="1" si="93"/>
        <v>59</v>
      </c>
      <c r="AF994" t="str">
        <f t="shared" ca="1" si="94"/>
        <v>18-64</v>
      </c>
      <c r="AG994" s="3">
        <f t="shared" si="95"/>
        <v>5.2046002499999995</v>
      </c>
      <c r="AH994" t="str">
        <f>_xlfn.IFNA(VLOOKUP(Sales_Transactions[[#This Row],[Order ID]],Returned_Items[#All],2,FALSE),"Not Returned")</f>
        <v>Not Returned</v>
      </c>
    </row>
    <row r="995" spans="1:34" x14ac:dyDescent="0.25">
      <c r="A995">
        <v>45573</v>
      </c>
      <c r="C995" t="s">
        <v>205</v>
      </c>
      <c r="D995" s="2" t="str">
        <f>TEXT(MID(Sales_Transactions[[#This Row],[Order Date]],2,5),"d/m/yyy")</f>
        <v>12/8/2009</v>
      </c>
      <c r="E995" s="2" t="str">
        <f>TEXT(MID(Sales_Transactions[[#This Row],[Order Date]],2,5),"d")</f>
        <v>12</v>
      </c>
      <c r="F995" s="2" t="str">
        <f>TEXT(MID(Sales_Transactions[[#This Row],[Order Date]],2,5),"m")</f>
        <v>8</v>
      </c>
      <c r="G995" s="2" t="str">
        <f>TEXT(MID(Sales_Transactions[[#This Row],[Order Date]],2,5),"yyy")</f>
        <v>2009</v>
      </c>
      <c r="H995" s="2" t="str">
        <f>TEXT(MID(Sales_Transactions[[#This Row],[Order Date]],2,5),"yyy/m")</f>
        <v>2009/8</v>
      </c>
      <c r="I995" t="s">
        <v>33</v>
      </c>
      <c r="J995">
        <f t="shared" si="90"/>
        <v>4</v>
      </c>
      <c r="K995" s="2">
        <v>5</v>
      </c>
      <c r="L995" s="3">
        <v>627.64</v>
      </c>
      <c r="M995" s="4">
        <v>0.05</v>
      </c>
      <c r="N995" s="5" t="s">
        <v>34</v>
      </c>
      <c r="O995" s="3">
        <v>-151.46</v>
      </c>
      <c r="P995" s="3">
        <v>120.98</v>
      </c>
      <c r="Q995" s="3">
        <v>30</v>
      </c>
      <c r="R995" s="5" t="s">
        <v>1369</v>
      </c>
      <c r="S995" s="5" t="s">
        <v>1370</v>
      </c>
      <c r="T995" s="5" t="str">
        <f t="shared" si="91"/>
        <v>Sonia Sunley</v>
      </c>
      <c r="U995" t="s">
        <v>153</v>
      </c>
      <c r="V995" s="5" t="s">
        <v>27</v>
      </c>
      <c r="W995" s="5" t="s">
        <v>57</v>
      </c>
      <c r="X995" s="5" t="s">
        <v>154</v>
      </c>
      <c r="Y995" s="5" t="s">
        <v>160</v>
      </c>
      <c r="Z995" s="5" t="s">
        <v>40</v>
      </c>
      <c r="AA995" s="4">
        <v>0.64</v>
      </c>
      <c r="AB995" s="1">
        <v>40039</v>
      </c>
      <c r="AC995" s="1">
        <v>23820</v>
      </c>
      <c r="AD995">
        <f t="shared" si="92"/>
        <v>2</v>
      </c>
      <c r="AE995">
        <f t="shared" ca="1" si="93"/>
        <v>59</v>
      </c>
      <c r="AF995" t="str">
        <f t="shared" ca="1" si="94"/>
        <v>18-64</v>
      </c>
      <c r="AG995" s="3">
        <f t="shared" si="95"/>
        <v>30.183902</v>
      </c>
      <c r="AH995" t="str">
        <f>_xlfn.IFNA(VLOOKUP(Sales_Transactions[[#This Row],[Order ID]],Returned_Items[#All],2,FALSE),"Not Returned")</f>
        <v>Not Returned</v>
      </c>
    </row>
    <row r="996" spans="1:34" x14ac:dyDescent="0.25">
      <c r="A996">
        <v>45763</v>
      </c>
      <c r="C996" t="s">
        <v>1477</v>
      </c>
      <c r="D996" s="2" t="str">
        <f>TEXT(MID(Sales_Transactions[[#This Row],[Order Date]],2,5),"d/m/yyy")</f>
        <v>7/7/2010</v>
      </c>
      <c r="E996" s="2" t="str">
        <f>TEXT(MID(Sales_Transactions[[#This Row],[Order Date]],2,5),"d")</f>
        <v>7</v>
      </c>
      <c r="F996" s="2" t="str">
        <f>TEXT(MID(Sales_Transactions[[#This Row],[Order Date]],2,5),"m")</f>
        <v>7</v>
      </c>
      <c r="G996" s="2" t="str">
        <f>TEXT(MID(Sales_Transactions[[#This Row],[Order Date]],2,5),"yyy")</f>
        <v>2010</v>
      </c>
      <c r="H996" s="2" t="str">
        <f>TEXT(MID(Sales_Transactions[[#This Row],[Order Date]],2,5),"yyy/m")</f>
        <v>2010/7</v>
      </c>
      <c r="I996" t="s">
        <v>33</v>
      </c>
      <c r="J996">
        <f t="shared" si="90"/>
        <v>4</v>
      </c>
      <c r="K996" s="2">
        <v>25</v>
      </c>
      <c r="L996" s="3">
        <v>67.45</v>
      </c>
      <c r="M996" s="4">
        <v>0.05</v>
      </c>
      <c r="N996" s="5" t="s">
        <v>23</v>
      </c>
      <c r="O996" s="3">
        <v>24.28</v>
      </c>
      <c r="P996" s="3">
        <v>2.61</v>
      </c>
      <c r="Q996" s="3">
        <v>0.5</v>
      </c>
      <c r="R996" s="5" t="s">
        <v>1450</v>
      </c>
      <c r="S996" s="5" t="s">
        <v>1451</v>
      </c>
      <c r="T996" s="5" t="str">
        <f t="shared" si="91"/>
        <v>Lisa DeCherney</v>
      </c>
      <c r="U996" t="s">
        <v>153</v>
      </c>
      <c r="V996" s="5" t="s">
        <v>47</v>
      </c>
      <c r="W996" s="5" t="s">
        <v>28</v>
      </c>
      <c r="X996" s="5" t="s">
        <v>115</v>
      </c>
      <c r="Y996" s="5" t="s">
        <v>665</v>
      </c>
      <c r="Z996" s="5" t="s">
        <v>43</v>
      </c>
      <c r="AA996" s="4">
        <v>0.39</v>
      </c>
      <c r="AB996" s="1">
        <v>40367</v>
      </c>
      <c r="AC996" s="1">
        <v>25863</v>
      </c>
      <c r="AD996">
        <f t="shared" si="92"/>
        <v>1</v>
      </c>
      <c r="AE996">
        <f t="shared" ca="1" si="93"/>
        <v>53</v>
      </c>
      <c r="AF996" t="str">
        <f t="shared" ca="1" si="94"/>
        <v>18-64</v>
      </c>
      <c r="AG996" s="3">
        <f t="shared" si="95"/>
        <v>0.12434779999999999</v>
      </c>
      <c r="AH996" t="str">
        <f>_xlfn.IFNA(VLOOKUP(Sales_Transactions[[#This Row],[Order ID]],Returned_Items[#All],2,FALSE),"Not Returned")</f>
        <v>Not Returned</v>
      </c>
    </row>
    <row r="997" spans="1:34" x14ac:dyDescent="0.25">
      <c r="A997">
        <v>48165</v>
      </c>
      <c r="C997" t="s">
        <v>1314</v>
      </c>
      <c r="D997" s="2" t="str">
        <f>TEXT(MID(Sales_Transactions[[#This Row],[Order Date]],2,5),"d/m/yyy")</f>
        <v>5/11/2010</v>
      </c>
      <c r="E997" s="2" t="str">
        <f>TEXT(MID(Sales_Transactions[[#This Row],[Order Date]],2,5),"d")</f>
        <v>5</v>
      </c>
      <c r="F997" s="2" t="str">
        <f>TEXT(MID(Sales_Transactions[[#This Row],[Order Date]],2,5),"m")</f>
        <v>11</v>
      </c>
      <c r="G997" s="2" t="str">
        <f>TEXT(MID(Sales_Transactions[[#This Row],[Order Date]],2,5),"yyy")</f>
        <v>2010</v>
      </c>
      <c r="H997" s="2" t="str">
        <f>TEXT(MID(Sales_Transactions[[#This Row],[Order Date]],2,5),"yyy/m")</f>
        <v>2010/11</v>
      </c>
      <c r="I997" t="s">
        <v>33</v>
      </c>
      <c r="J997">
        <f t="shared" si="90"/>
        <v>4</v>
      </c>
      <c r="K997" s="2">
        <v>28</v>
      </c>
      <c r="L997" s="3">
        <v>199.94</v>
      </c>
      <c r="M997" s="4">
        <v>0.01</v>
      </c>
      <c r="N997" s="5" t="s">
        <v>23</v>
      </c>
      <c r="O997" s="3">
        <v>-147.27000000000001</v>
      </c>
      <c r="P997" s="3">
        <v>6.48</v>
      </c>
      <c r="Q997" s="3">
        <v>9.5399999999999991</v>
      </c>
      <c r="R997" s="5" t="s">
        <v>1417</v>
      </c>
      <c r="S997" s="5" t="s">
        <v>1418</v>
      </c>
      <c r="T997" s="5" t="str">
        <f t="shared" si="91"/>
        <v>Dennis Bolton</v>
      </c>
      <c r="U997" t="s">
        <v>153</v>
      </c>
      <c r="V997" s="5" t="s">
        <v>27</v>
      </c>
      <c r="W997" s="5" t="s">
        <v>28</v>
      </c>
      <c r="X997" s="5" t="s">
        <v>75</v>
      </c>
      <c r="Y997" s="5" t="s">
        <v>864</v>
      </c>
      <c r="Z997" s="5" t="s">
        <v>43</v>
      </c>
      <c r="AA997" s="4">
        <v>0.37</v>
      </c>
      <c r="AB997" s="1">
        <v>40489</v>
      </c>
      <c r="AC997" s="1">
        <v>23542</v>
      </c>
      <c r="AD997">
        <f t="shared" si="92"/>
        <v>2</v>
      </c>
      <c r="AE997">
        <f t="shared" ca="1" si="93"/>
        <v>60</v>
      </c>
      <c r="AF997" t="str">
        <f t="shared" ca="1" si="94"/>
        <v>18-64</v>
      </c>
      <c r="AG997" s="3">
        <f t="shared" si="95"/>
        <v>0.57211971428571418</v>
      </c>
      <c r="AH997" t="str">
        <f>_xlfn.IFNA(VLOOKUP(Sales_Transactions[[#This Row],[Order ID]],Returned_Items[#All],2,FALSE),"Not Returned")</f>
        <v>Not Returned</v>
      </c>
    </row>
    <row r="998" spans="1:34" x14ac:dyDescent="0.25">
      <c r="A998">
        <v>48197</v>
      </c>
      <c r="C998" t="s">
        <v>1162</v>
      </c>
      <c r="D998" s="2" t="str">
        <f>TEXT(MID(Sales_Transactions[[#This Row],[Order Date]],2,5),"d/m/yyy")</f>
        <v>5/5/2012</v>
      </c>
      <c r="E998" s="2" t="str">
        <f>TEXT(MID(Sales_Transactions[[#This Row],[Order Date]],2,5),"d")</f>
        <v>5</v>
      </c>
      <c r="F998" s="2" t="str">
        <f>TEXT(MID(Sales_Transactions[[#This Row],[Order Date]],2,5),"m")</f>
        <v>5</v>
      </c>
      <c r="G998" s="2" t="str">
        <f>TEXT(MID(Sales_Transactions[[#This Row],[Order Date]],2,5),"yyy")</f>
        <v>2012</v>
      </c>
      <c r="H998" s="2" t="str">
        <f>TEXT(MID(Sales_Transactions[[#This Row],[Order Date]],2,5),"yyy/m")</f>
        <v>2012/5</v>
      </c>
      <c r="I998" t="s">
        <v>52</v>
      </c>
      <c r="J998">
        <f t="shared" si="90"/>
        <v>1</v>
      </c>
      <c r="K998" s="2">
        <v>32</v>
      </c>
      <c r="L998" s="3">
        <v>1282.49</v>
      </c>
      <c r="M998" s="4">
        <v>7.0000000000000007E-2</v>
      </c>
      <c r="N998" s="5" t="s">
        <v>23</v>
      </c>
      <c r="O998" s="3">
        <v>154.74</v>
      </c>
      <c r="P998" s="3">
        <v>40.97</v>
      </c>
      <c r="Q998" s="3">
        <v>14.45</v>
      </c>
      <c r="R998" s="5" t="s">
        <v>298</v>
      </c>
      <c r="S998" s="5" t="s">
        <v>1373</v>
      </c>
      <c r="T998" s="5" t="str">
        <f t="shared" si="91"/>
        <v>Anthony O'Donnell</v>
      </c>
      <c r="U998" t="s">
        <v>153</v>
      </c>
      <c r="V998" s="5" t="s">
        <v>37</v>
      </c>
      <c r="W998" s="5" t="s">
        <v>57</v>
      </c>
      <c r="X998" s="5" t="s">
        <v>58</v>
      </c>
      <c r="Y998" s="5" t="s">
        <v>496</v>
      </c>
      <c r="Z998" s="5" t="s">
        <v>31</v>
      </c>
      <c r="AA998" s="4">
        <v>0.56999999999999995</v>
      </c>
      <c r="AB998" s="1">
        <v>41036</v>
      </c>
      <c r="AC998" s="1">
        <v>23591</v>
      </c>
      <c r="AD998">
        <f t="shared" si="92"/>
        <v>2</v>
      </c>
      <c r="AE998">
        <f t="shared" ca="1" si="93"/>
        <v>60</v>
      </c>
      <c r="AF998" t="str">
        <f t="shared" ca="1" si="94"/>
        <v>18-64</v>
      </c>
      <c r="AG998" s="3">
        <f t="shared" si="95"/>
        <v>1.7309787812500002</v>
      </c>
      <c r="AH998" t="str">
        <f>_xlfn.IFNA(VLOOKUP(Sales_Transactions[[#This Row],[Order ID]],Returned_Items[#All],2,FALSE),"Not Returned")</f>
        <v>Not Returned</v>
      </c>
    </row>
    <row r="999" spans="1:34" x14ac:dyDescent="0.25">
      <c r="A999">
        <v>48484</v>
      </c>
      <c r="C999" t="s">
        <v>1478</v>
      </c>
      <c r="D999" s="2" t="str">
        <f>TEXT(MID(Sales_Transactions[[#This Row],[Order Date]],2,5),"d/m/yyy")</f>
        <v>23/6/2010</v>
      </c>
      <c r="E999" s="2" t="str">
        <f>TEXT(MID(Sales_Transactions[[#This Row],[Order Date]],2,5),"d")</f>
        <v>23</v>
      </c>
      <c r="F999" s="2" t="str">
        <f>TEXT(MID(Sales_Transactions[[#This Row],[Order Date]],2,5),"m")</f>
        <v>6</v>
      </c>
      <c r="G999" s="2" t="str">
        <f>TEXT(MID(Sales_Transactions[[#This Row],[Order Date]],2,5),"yyy")</f>
        <v>2010</v>
      </c>
      <c r="H999" s="2" t="str">
        <f>TEXT(MID(Sales_Transactions[[#This Row],[Order Date]],2,5),"yyy/m")</f>
        <v>2010/6</v>
      </c>
      <c r="I999" t="s">
        <v>78</v>
      </c>
      <c r="J999">
        <f t="shared" si="90"/>
        <v>3</v>
      </c>
      <c r="K999" s="2">
        <v>22</v>
      </c>
      <c r="L999" s="3">
        <v>346.42</v>
      </c>
      <c r="M999" s="4">
        <v>0.05</v>
      </c>
      <c r="N999" s="5" t="s">
        <v>23</v>
      </c>
      <c r="O999" s="3">
        <v>67.959999999999994</v>
      </c>
      <c r="P999" s="3">
        <v>16.48</v>
      </c>
      <c r="Q999" s="3">
        <v>1.99</v>
      </c>
      <c r="R999" s="5" t="s">
        <v>1391</v>
      </c>
      <c r="S999" s="5" t="s">
        <v>1392</v>
      </c>
      <c r="T999" s="5" t="str">
        <f t="shared" si="91"/>
        <v>Barbara Fisher</v>
      </c>
      <c r="U999" t="s">
        <v>153</v>
      </c>
      <c r="V999" s="5" t="s">
        <v>27</v>
      </c>
      <c r="W999" s="5" t="s">
        <v>48</v>
      </c>
      <c r="X999" s="5" t="s">
        <v>87</v>
      </c>
      <c r="Y999" s="5" t="s">
        <v>1479</v>
      </c>
      <c r="Z999" s="5" t="s">
        <v>60</v>
      </c>
      <c r="AA999" s="4">
        <v>0.42</v>
      </c>
      <c r="AB999" s="1">
        <v>40353</v>
      </c>
      <c r="AC999" s="1">
        <v>23474</v>
      </c>
      <c r="AD999">
        <f t="shared" si="92"/>
        <v>1</v>
      </c>
      <c r="AE999">
        <f t="shared" ca="1" si="93"/>
        <v>60</v>
      </c>
      <c r="AF999" t="str">
        <f t="shared" ca="1" si="94"/>
        <v>18-64</v>
      </c>
      <c r="AG999" s="3">
        <f t="shared" si="95"/>
        <v>0.83917090909090897</v>
      </c>
      <c r="AH999" t="str">
        <f>_xlfn.IFNA(VLOOKUP(Sales_Transactions[[#This Row],[Order ID]],Returned_Items[#All],2,FALSE),"Not Returned")</f>
        <v>Not Returned</v>
      </c>
    </row>
    <row r="1000" spans="1:34" x14ac:dyDescent="0.25">
      <c r="A1000">
        <v>48484</v>
      </c>
      <c r="C1000" t="s">
        <v>1478</v>
      </c>
      <c r="D1000" s="2" t="str">
        <f>TEXT(MID(Sales_Transactions[[#This Row],[Order Date]],2,5),"d/m/yyy")</f>
        <v>23/6/2010</v>
      </c>
      <c r="E1000" s="2" t="str">
        <f>TEXT(MID(Sales_Transactions[[#This Row],[Order Date]],2,5),"d")</f>
        <v>23</v>
      </c>
      <c r="F1000" s="2" t="str">
        <f>TEXT(MID(Sales_Transactions[[#This Row],[Order Date]],2,5),"m")</f>
        <v>6</v>
      </c>
      <c r="G1000" s="2" t="str">
        <f>TEXT(MID(Sales_Transactions[[#This Row],[Order Date]],2,5),"yyy")</f>
        <v>2010</v>
      </c>
      <c r="H1000" s="2" t="str">
        <f>TEXT(MID(Sales_Transactions[[#This Row],[Order Date]],2,5),"yyy/m")</f>
        <v>2010/6</v>
      </c>
      <c r="I1000" t="s">
        <v>78</v>
      </c>
      <c r="J1000">
        <f t="shared" si="90"/>
        <v>3</v>
      </c>
      <c r="K1000" s="2">
        <v>41</v>
      </c>
      <c r="L1000" s="3">
        <v>773.44</v>
      </c>
      <c r="M1000" s="4">
        <v>0.08</v>
      </c>
      <c r="N1000" s="5" t="s">
        <v>67</v>
      </c>
      <c r="O1000" s="3">
        <v>133.83000000000001</v>
      </c>
      <c r="P1000" s="3">
        <v>20.239999999999998</v>
      </c>
      <c r="Q1000" s="3">
        <v>6.67</v>
      </c>
      <c r="R1000" s="5" t="s">
        <v>1391</v>
      </c>
      <c r="S1000" s="5" t="s">
        <v>1392</v>
      </c>
      <c r="T1000" s="5" t="str">
        <f t="shared" si="91"/>
        <v>Barbara Fisher</v>
      </c>
      <c r="U1000" t="s">
        <v>153</v>
      </c>
      <c r="V1000" s="5" t="s">
        <v>27</v>
      </c>
      <c r="W1000" s="5" t="s">
        <v>57</v>
      </c>
      <c r="X1000" s="5" t="s">
        <v>58</v>
      </c>
      <c r="Y1000" s="5" t="s">
        <v>702</v>
      </c>
      <c r="Z1000" s="5" t="s">
        <v>60</v>
      </c>
      <c r="AA1000" s="4">
        <v>0.49</v>
      </c>
      <c r="AB1000" s="1">
        <v>40353</v>
      </c>
      <c r="AC1000" s="1">
        <v>23599</v>
      </c>
      <c r="AD1000">
        <f t="shared" si="92"/>
        <v>1</v>
      </c>
      <c r="AE1000">
        <f t="shared" ca="1" si="93"/>
        <v>59</v>
      </c>
      <c r="AF1000" t="str">
        <f t="shared" ca="1" si="94"/>
        <v>18-64</v>
      </c>
      <c r="AG1000" s="3">
        <f t="shared" si="95"/>
        <v>0.65594653658536584</v>
      </c>
      <c r="AH1000" t="str">
        <f>_xlfn.IFNA(VLOOKUP(Sales_Transactions[[#This Row],[Order ID]],Returned_Items[#All],2,FALSE),"Not Returned")</f>
        <v>Not Returned</v>
      </c>
    </row>
    <row r="1001" spans="1:34" x14ac:dyDescent="0.25">
      <c r="A1001">
        <v>48484</v>
      </c>
      <c r="C1001" t="s">
        <v>1478</v>
      </c>
      <c r="D1001" s="2" t="str">
        <f>TEXT(MID(Sales_Transactions[[#This Row],[Order Date]],2,5),"d/m/yyy")</f>
        <v>23/6/2010</v>
      </c>
      <c r="E1001" s="2" t="str">
        <f>TEXT(MID(Sales_Transactions[[#This Row],[Order Date]],2,5),"d")</f>
        <v>23</v>
      </c>
      <c r="F1001" s="2" t="str">
        <f>TEXT(MID(Sales_Transactions[[#This Row],[Order Date]],2,5),"m")</f>
        <v>6</v>
      </c>
      <c r="G1001" s="2" t="str">
        <f>TEXT(MID(Sales_Transactions[[#This Row],[Order Date]],2,5),"yyy")</f>
        <v>2010</v>
      </c>
      <c r="H1001" s="2" t="str">
        <f>TEXT(MID(Sales_Transactions[[#This Row],[Order Date]],2,5),"yyy/m")</f>
        <v>2010/6</v>
      </c>
      <c r="I1001" t="s">
        <v>78</v>
      </c>
      <c r="J1001">
        <f t="shared" si="90"/>
        <v>3</v>
      </c>
      <c r="K1001" s="2">
        <v>43</v>
      </c>
      <c r="L1001" s="3">
        <v>881.84</v>
      </c>
      <c r="M1001" s="4">
        <v>0</v>
      </c>
      <c r="N1001" s="5" t="s">
        <v>23</v>
      </c>
      <c r="O1001" s="3">
        <v>153.80000000000001</v>
      </c>
      <c r="P1001" s="3">
        <v>18.97</v>
      </c>
      <c r="Q1001" s="3">
        <v>9.0299999999999994</v>
      </c>
      <c r="R1001" s="5" t="s">
        <v>1391</v>
      </c>
      <c r="S1001" s="5" t="s">
        <v>1392</v>
      </c>
      <c r="T1001" s="5" t="str">
        <f t="shared" si="91"/>
        <v>Barbara Fisher</v>
      </c>
      <c r="U1001" t="s">
        <v>153</v>
      </c>
      <c r="V1001" s="5" t="s">
        <v>27</v>
      </c>
      <c r="W1001" s="5" t="s">
        <v>28</v>
      </c>
      <c r="X1001" s="5" t="s">
        <v>75</v>
      </c>
      <c r="Y1001" s="5" t="s">
        <v>173</v>
      </c>
      <c r="Z1001" s="5" t="s">
        <v>43</v>
      </c>
      <c r="AA1001" s="4">
        <v>0.37</v>
      </c>
      <c r="AB1001" s="1">
        <v>40354</v>
      </c>
      <c r="AC1001" s="1">
        <v>23533</v>
      </c>
      <c r="AD1001">
        <f t="shared" si="92"/>
        <v>2</v>
      </c>
      <c r="AE1001">
        <f t="shared" ca="1" si="93"/>
        <v>60</v>
      </c>
      <c r="AF1001" t="str">
        <f t="shared" ca="1" si="94"/>
        <v>18-64</v>
      </c>
      <c r="AG1001" s="3">
        <f t="shared" si="95"/>
        <v>0.65116279069767447</v>
      </c>
      <c r="AH1001" t="str">
        <f>_xlfn.IFNA(VLOOKUP(Sales_Transactions[[#This Row],[Order ID]],Returned_Items[#All],2,FALSE),"Not Returned")</f>
        <v>Not Returned</v>
      </c>
    </row>
    <row r="1002" spans="1:34" x14ac:dyDescent="0.25">
      <c r="A1002">
        <v>48484</v>
      </c>
      <c r="C1002" t="s">
        <v>1478</v>
      </c>
      <c r="D1002" s="2" t="str">
        <f>TEXT(MID(Sales_Transactions[[#This Row],[Order Date]],2,5),"d/m/yyy")</f>
        <v>23/6/2010</v>
      </c>
      <c r="E1002" s="2" t="str">
        <f>TEXT(MID(Sales_Transactions[[#This Row],[Order Date]],2,5),"d")</f>
        <v>23</v>
      </c>
      <c r="F1002" s="2" t="str">
        <f>TEXT(MID(Sales_Transactions[[#This Row],[Order Date]],2,5),"m")</f>
        <v>6</v>
      </c>
      <c r="G1002" s="2" t="str">
        <f>TEXT(MID(Sales_Transactions[[#This Row],[Order Date]],2,5),"yyy")</f>
        <v>2010</v>
      </c>
      <c r="H1002" s="2" t="str">
        <f>TEXT(MID(Sales_Transactions[[#This Row],[Order Date]],2,5),"yyy/m")</f>
        <v>2010/6</v>
      </c>
      <c r="I1002" t="s">
        <v>78</v>
      </c>
      <c r="J1002">
        <f t="shared" si="90"/>
        <v>3</v>
      </c>
      <c r="K1002" s="2">
        <v>50</v>
      </c>
      <c r="L1002" s="3">
        <v>5067.5725000000002</v>
      </c>
      <c r="M1002" s="4">
        <v>0.09</v>
      </c>
      <c r="N1002" s="5" t="s">
        <v>23</v>
      </c>
      <c r="O1002" s="3">
        <v>1275.9100000000001</v>
      </c>
      <c r="P1002" s="3">
        <v>125.99</v>
      </c>
      <c r="Q1002" s="3">
        <v>8.99</v>
      </c>
      <c r="R1002" s="5" t="s">
        <v>1391</v>
      </c>
      <c r="S1002" s="5" t="s">
        <v>1392</v>
      </c>
      <c r="T1002" s="5" t="str">
        <f t="shared" si="91"/>
        <v>Barbara Fisher</v>
      </c>
      <c r="U1002" t="s">
        <v>153</v>
      </c>
      <c r="V1002" s="5" t="s">
        <v>27</v>
      </c>
      <c r="W1002" s="5" t="s">
        <v>48</v>
      </c>
      <c r="X1002" s="5" t="s">
        <v>49</v>
      </c>
      <c r="Y1002" s="5" t="s">
        <v>1480</v>
      </c>
      <c r="Z1002" s="5" t="s">
        <v>43</v>
      </c>
      <c r="AA1002" s="4">
        <v>0.55000000000000004</v>
      </c>
      <c r="AB1002" s="1">
        <v>40354</v>
      </c>
      <c r="AC1002" s="1">
        <v>25274</v>
      </c>
      <c r="AD1002">
        <f t="shared" si="92"/>
        <v>2</v>
      </c>
      <c r="AE1002">
        <f t="shared" ca="1" si="93"/>
        <v>55</v>
      </c>
      <c r="AF1002" t="str">
        <f t="shared" ca="1" si="94"/>
        <v>18-64</v>
      </c>
      <c r="AG1002" s="3">
        <f t="shared" si="95"/>
        <v>2.6973321800000001</v>
      </c>
      <c r="AH1002" t="str">
        <f>_xlfn.IFNA(VLOOKUP(Sales_Transactions[[#This Row],[Order ID]],Returned_Items[#All],2,FALSE),"Not Returned")</f>
        <v>Not Returned</v>
      </c>
    </row>
    <row r="1003" spans="1:34" x14ac:dyDescent="0.25">
      <c r="A1003">
        <v>49153</v>
      </c>
      <c r="C1003" t="s">
        <v>1263</v>
      </c>
      <c r="D1003" s="2" t="str">
        <f>TEXT(MID(Sales_Transactions[[#This Row],[Order Date]],2,5),"d/m/yyy")</f>
        <v>28/7/2012</v>
      </c>
      <c r="E1003" s="2" t="str">
        <f>TEXT(MID(Sales_Transactions[[#This Row],[Order Date]],2,5),"d")</f>
        <v>28</v>
      </c>
      <c r="F1003" s="2" t="str">
        <f>TEXT(MID(Sales_Transactions[[#This Row],[Order Date]],2,5),"m")</f>
        <v>7</v>
      </c>
      <c r="G1003" s="2" t="str">
        <f>TEXT(MID(Sales_Transactions[[#This Row],[Order Date]],2,5),"yyy")</f>
        <v>2012</v>
      </c>
      <c r="H1003" s="2" t="str">
        <f>TEXT(MID(Sales_Transactions[[#This Row],[Order Date]],2,5),"yyy/m")</f>
        <v>2012/7</v>
      </c>
      <c r="I1003" t="s">
        <v>78</v>
      </c>
      <c r="J1003">
        <f t="shared" si="90"/>
        <v>3</v>
      </c>
      <c r="K1003" s="2">
        <v>31</v>
      </c>
      <c r="L1003" s="3">
        <v>2245.7800000000002</v>
      </c>
      <c r="M1003" s="4">
        <v>0.05</v>
      </c>
      <c r="N1003" s="5" t="s">
        <v>34</v>
      </c>
      <c r="O1003" s="3">
        <v>-432.46</v>
      </c>
      <c r="P1003" s="3">
        <v>70.98</v>
      </c>
      <c r="Q1003" s="3">
        <v>30</v>
      </c>
      <c r="R1003" s="5" t="s">
        <v>1391</v>
      </c>
      <c r="S1003" s="5" t="s">
        <v>1392</v>
      </c>
      <c r="T1003" s="5" t="str">
        <f t="shared" si="91"/>
        <v>Barbara Fisher</v>
      </c>
      <c r="U1003" t="s">
        <v>153</v>
      </c>
      <c r="V1003" s="5" t="s">
        <v>27</v>
      </c>
      <c r="W1003" s="5" t="s">
        <v>57</v>
      </c>
      <c r="X1003" s="5" t="s">
        <v>154</v>
      </c>
      <c r="Y1003" s="5" t="s">
        <v>1481</v>
      </c>
      <c r="Z1003" s="5" t="s">
        <v>40</v>
      </c>
      <c r="AA1003" s="4">
        <v>0.73</v>
      </c>
      <c r="AB1003" s="1">
        <v>41118</v>
      </c>
      <c r="AC1003" s="1">
        <v>25390</v>
      </c>
      <c r="AD1003">
        <f t="shared" si="92"/>
        <v>0</v>
      </c>
      <c r="AE1003">
        <f t="shared" ca="1" si="93"/>
        <v>55</v>
      </c>
      <c r="AF1003" t="str">
        <f t="shared" ca="1" si="94"/>
        <v>18-64</v>
      </c>
      <c r="AG1003" s="3">
        <f t="shared" si="95"/>
        <v>3.2562745161290327</v>
      </c>
      <c r="AH1003" t="str">
        <f>_xlfn.IFNA(VLOOKUP(Sales_Transactions[[#This Row],[Order ID]],Returned_Items[#All],2,FALSE),"Not Returned")</f>
        <v>Not Returned</v>
      </c>
    </row>
    <row r="1004" spans="1:34" x14ac:dyDescent="0.25">
      <c r="A1004">
        <v>49412</v>
      </c>
      <c r="C1004" t="s">
        <v>1482</v>
      </c>
      <c r="D1004" s="2" t="str">
        <f>TEXT(MID(Sales_Transactions[[#This Row],[Order Date]],2,5),"d/m/yyy")</f>
        <v>7/3/2009</v>
      </c>
      <c r="E1004" s="2" t="str">
        <f>TEXT(MID(Sales_Transactions[[#This Row],[Order Date]],2,5),"d")</f>
        <v>7</v>
      </c>
      <c r="F1004" s="2" t="str">
        <f>TEXT(MID(Sales_Transactions[[#This Row],[Order Date]],2,5),"m")</f>
        <v>3</v>
      </c>
      <c r="G1004" s="2" t="str">
        <f>TEXT(MID(Sales_Transactions[[#This Row],[Order Date]],2,5),"yyy")</f>
        <v>2009</v>
      </c>
      <c r="H1004" s="2" t="str">
        <f>TEXT(MID(Sales_Transactions[[#This Row],[Order Date]],2,5),"yyy/m")</f>
        <v>2009/3</v>
      </c>
      <c r="I1004" t="s">
        <v>101</v>
      </c>
      <c r="J1004">
        <f t="shared" si="90"/>
        <v>1</v>
      </c>
      <c r="K1004" s="2">
        <v>20</v>
      </c>
      <c r="L1004" s="3">
        <v>9418.14</v>
      </c>
      <c r="M1004" s="4">
        <v>0.09</v>
      </c>
      <c r="N1004" s="5" t="s">
        <v>34</v>
      </c>
      <c r="O1004" s="3">
        <v>909.36</v>
      </c>
      <c r="P1004" s="3">
        <v>517.48</v>
      </c>
      <c r="Q1004" s="3">
        <v>16.63</v>
      </c>
      <c r="R1004" s="5" t="s">
        <v>1417</v>
      </c>
      <c r="S1004" s="5" t="s">
        <v>1418</v>
      </c>
      <c r="T1004" s="5" t="str">
        <f t="shared" si="91"/>
        <v>Dennis Bolton</v>
      </c>
      <c r="U1004" t="s">
        <v>153</v>
      </c>
      <c r="V1004" s="5" t="s">
        <v>27</v>
      </c>
      <c r="W1004" s="5" t="s">
        <v>48</v>
      </c>
      <c r="X1004" s="5" t="s">
        <v>324</v>
      </c>
      <c r="Y1004" s="5" t="s">
        <v>1483</v>
      </c>
      <c r="Z1004" s="5" t="s">
        <v>106</v>
      </c>
      <c r="AA1004" s="4">
        <v>0.59</v>
      </c>
      <c r="AB1004" s="1">
        <v>39879</v>
      </c>
      <c r="AC1004" s="1">
        <v>24874</v>
      </c>
      <c r="AD1004">
        <f t="shared" si="92"/>
        <v>0</v>
      </c>
      <c r="AE1004">
        <f t="shared" ca="1" si="93"/>
        <v>56</v>
      </c>
      <c r="AF1004" t="str">
        <f t="shared" ca="1" si="94"/>
        <v>18-64</v>
      </c>
      <c r="AG1004" s="3">
        <f t="shared" si="95"/>
        <v>26.682213400000002</v>
      </c>
      <c r="AH1004" t="str">
        <f>_xlfn.IFNA(VLOOKUP(Sales_Transactions[[#This Row],[Order ID]],Returned_Items[#All],2,FALSE),"Not Returned")</f>
        <v>Returned</v>
      </c>
    </row>
    <row r="1005" spans="1:34" x14ac:dyDescent="0.25">
      <c r="A1005">
        <v>49761</v>
      </c>
      <c r="C1005" t="s">
        <v>1484</v>
      </c>
      <c r="D1005" s="2" t="str">
        <f>TEXT(MID(Sales_Transactions[[#This Row],[Order Date]],2,5),"d/m/yyy")</f>
        <v>24/1/2011</v>
      </c>
      <c r="E1005" s="2" t="str">
        <f>TEXT(MID(Sales_Transactions[[#This Row],[Order Date]],2,5),"d")</f>
        <v>24</v>
      </c>
      <c r="F1005" s="2" t="str">
        <f>TEXT(MID(Sales_Transactions[[#This Row],[Order Date]],2,5),"m")</f>
        <v>1</v>
      </c>
      <c r="G1005" s="2" t="str">
        <f>TEXT(MID(Sales_Transactions[[#This Row],[Order Date]],2,5),"yyy")</f>
        <v>2011</v>
      </c>
      <c r="H1005" s="2" t="str">
        <f>TEXT(MID(Sales_Transactions[[#This Row],[Order Date]],2,5),"yyy/m")</f>
        <v>2011/1</v>
      </c>
      <c r="I1005" t="s">
        <v>52</v>
      </c>
      <c r="J1005">
        <f t="shared" si="90"/>
        <v>1</v>
      </c>
      <c r="K1005" s="2">
        <v>45</v>
      </c>
      <c r="L1005" s="3">
        <v>1090.5999999999999</v>
      </c>
      <c r="M1005" s="4">
        <v>7.0000000000000007E-2</v>
      </c>
      <c r="N1005" s="5" t="s">
        <v>23</v>
      </c>
      <c r="O1005" s="3">
        <v>300.91000000000003</v>
      </c>
      <c r="P1005" s="3">
        <v>23.99</v>
      </c>
      <c r="Q1005" s="3">
        <v>6.3</v>
      </c>
      <c r="R1005" s="5" t="s">
        <v>1450</v>
      </c>
      <c r="S1005" s="5" t="s">
        <v>1451</v>
      </c>
      <c r="T1005" s="5" t="str">
        <f t="shared" si="91"/>
        <v>Lisa DeCherney</v>
      </c>
      <c r="U1005" t="s">
        <v>153</v>
      </c>
      <c r="V1005" s="5" t="s">
        <v>47</v>
      </c>
      <c r="W1005" s="5" t="s">
        <v>48</v>
      </c>
      <c r="X1005" s="5" t="s">
        <v>324</v>
      </c>
      <c r="Y1005" s="5" t="s">
        <v>1006</v>
      </c>
      <c r="Z1005" s="5" t="s">
        <v>56</v>
      </c>
      <c r="AA1005" s="4">
        <v>0.38</v>
      </c>
      <c r="AB1005" s="1">
        <v>40568</v>
      </c>
      <c r="AC1005" s="1">
        <v>24542</v>
      </c>
      <c r="AD1005">
        <f t="shared" si="92"/>
        <v>1</v>
      </c>
      <c r="AE1005">
        <f t="shared" ca="1" si="93"/>
        <v>57</v>
      </c>
      <c r="AF1005" t="str">
        <f t="shared" ca="1" si="94"/>
        <v>18-64</v>
      </c>
      <c r="AG1005" s="3">
        <f t="shared" si="95"/>
        <v>0.67273793333333332</v>
      </c>
      <c r="AH1005" t="str">
        <f>_xlfn.IFNA(VLOOKUP(Sales_Transactions[[#This Row],[Order ID]],Returned_Items[#All],2,FALSE),"Not Returned")</f>
        <v>Not Returned</v>
      </c>
    </row>
    <row r="1006" spans="1:34" x14ac:dyDescent="0.25">
      <c r="A1006">
        <v>50310</v>
      </c>
      <c r="C1006" t="s">
        <v>662</v>
      </c>
      <c r="D1006" s="2" t="str">
        <f>TEXT(MID(Sales_Transactions[[#This Row],[Order Date]],2,5),"d/m/yyy")</f>
        <v>15/8/2009</v>
      </c>
      <c r="E1006" s="2" t="str">
        <f>TEXT(MID(Sales_Transactions[[#This Row],[Order Date]],2,5),"d")</f>
        <v>15</v>
      </c>
      <c r="F1006" s="2" t="str">
        <f>TEXT(MID(Sales_Transactions[[#This Row],[Order Date]],2,5),"m")</f>
        <v>8</v>
      </c>
      <c r="G1006" s="2" t="str">
        <f>TEXT(MID(Sales_Transactions[[#This Row],[Order Date]],2,5),"yyy")</f>
        <v>2009</v>
      </c>
      <c r="H1006" s="2" t="str">
        <f>TEXT(MID(Sales_Transactions[[#This Row],[Order Date]],2,5),"yyy/m")</f>
        <v>2009/8</v>
      </c>
      <c r="I1006" t="s">
        <v>78</v>
      </c>
      <c r="J1006">
        <f t="shared" si="90"/>
        <v>3</v>
      </c>
      <c r="K1006" s="2">
        <v>42</v>
      </c>
      <c r="L1006" s="3">
        <v>1811.3</v>
      </c>
      <c r="M1006" s="4">
        <v>7.0000000000000007E-2</v>
      </c>
      <c r="N1006" s="5" t="s">
        <v>67</v>
      </c>
      <c r="O1006" s="3">
        <v>520.41</v>
      </c>
      <c r="P1006" s="3">
        <v>42.98</v>
      </c>
      <c r="Q1006" s="3">
        <v>4.62</v>
      </c>
      <c r="R1006" s="5" t="s">
        <v>1435</v>
      </c>
      <c r="S1006" s="5" t="s">
        <v>1436</v>
      </c>
      <c r="T1006" s="5" t="str">
        <f t="shared" si="91"/>
        <v>Sarah Foster</v>
      </c>
      <c r="U1006" t="s">
        <v>153</v>
      </c>
      <c r="V1006" s="5" t="s">
        <v>47</v>
      </c>
      <c r="W1006" s="5" t="s">
        <v>28</v>
      </c>
      <c r="X1006" s="5" t="s">
        <v>38</v>
      </c>
      <c r="Y1006" s="5" t="s">
        <v>1485</v>
      </c>
      <c r="Z1006" s="5" t="s">
        <v>43</v>
      </c>
      <c r="AA1006" s="4">
        <v>0.56000000000000005</v>
      </c>
      <c r="AB1006" s="1">
        <v>40042</v>
      </c>
      <c r="AC1006" s="1">
        <v>24826</v>
      </c>
      <c r="AD1006">
        <f t="shared" si="92"/>
        <v>2</v>
      </c>
      <c r="AE1006">
        <f t="shared" ca="1" si="93"/>
        <v>56</v>
      </c>
      <c r="AF1006" t="str">
        <f t="shared" ca="1" si="94"/>
        <v>18-64</v>
      </c>
      <c r="AG1006" s="3">
        <f t="shared" si="95"/>
        <v>1.132617</v>
      </c>
      <c r="AH1006" t="str">
        <f>_xlfn.IFNA(VLOOKUP(Sales_Transactions[[#This Row],[Order ID]],Returned_Items[#All],2,FALSE),"Not Returned")</f>
        <v>Not Returned</v>
      </c>
    </row>
    <row r="1007" spans="1:34" x14ac:dyDescent="0.25">
      <c r="A1007">
        <v>50310</v>
      </c>
      <c r="C1007" t="s">
        <v>662</v>
      </c>
      <c r="D1007" s="2" t="str">
        <f>TEXT(MID(Sales_Transactions[[#This Row],[Order Date]],2,5),"d/m/yyy")</f>
        <v>15/8/2009</v>
      </c>
      <c r="E1007" s="2" t="str">
        <f>TEXT(MID(Sales_Transactions[[#This Row],[Order Date]],2,5),"d")</f>
        <v>15</v>
      </c>
      <c r="F1007" s="2" t="str">
        <f>TEXT(MID(Sales_Transactions[[#This Row],[Order Date]],2,5),"m")</f>
        <v>8</v>
      </c>
      <c r="G1007" s="2" t="str">
        <f>TEXT(MID(Sales_Transactions[[#This Row],[Order Date]],2,5),"yyy")</f>
        <v>2009</v>
      </c>
      <c r="H1007" s="2" t="str">
        <f>TEXT(MID(Sales_Transactions[[#This Row],[Order Date]],2,5),"yyy/m")</f>
        <v>2009/8</v>
      </c>
      <c r="I1007" t="s">
        <v>78</v>
      </c>
      <c r="J1007">
        <f t="shared" si="90"/>
        <v>3</v>
      </c>
      <c r="K1007" s="2">
        <v>43</v>
      </c>
      <c r="L1007" s="3">
        <v>4095.76</v>
      </c>
      <c r="M1007" s="4">
        <v>0.03</v>
      </c>
      <c r="N1007" s="5" t="s">
        <v>34</v>
      </c>
      <c r="O1007" s="3">
        <v>-444.14</v>
      </c>
      <c r="P1007" s="3">
        <v>89.99</v>
      </c>
      <c r="Q1007" s="3">
        <v>42</v>
      </c>
      <c r="R1007" s="5" t="s">
        <v>1435</v>
      </c>
      <c r="S1007" s="5" t="s">
        <v>1436</v>
      </c>
      <c r="T1007" s="5" t="str">
        <f t="shared" si="91"/>
        <v>Sarah Foster</v>
      </c>
      <c r="U1007" t="s">
        <v>153</v>
      </c>
      <c r="V1007" s="5" t="s">
        <v>47</v>
      </c>
      <c r="W1007" s="5" t="s">
        <v>57</v>
      </c>
      <c r="X1007" s="5" t="s">
        <v>154</v>
      </c>
      <c r="Y1007" s="5" t="s">
        <v>1486</v>
      </c>
      <c r="Z1007" s="5" t="s">
        <v>40</v>
      </c>
      <c r="AA1007" s="4">
        <v>0.66</v>
      </c>
      <c r="AB1007" s="1">
        <v>40043</v>
      </c>
      <c r="AC1007" s="1">
        <v>24305</v>
      </c>
      <c r="AD1007">
        <f t="shared" si="92"/>
        <v>3</v>
      </c>
      <c r="AE1007">
        <f t="shared" ca="1" si="93"/>
        <v>58</v>
      </c>
      <c r="AF1007" t="str">
        <f t="shared" ca="1" si="94"/>
        <v>18-64</v>
      </c>
      <c r="AG1007" s="3">
        <f t="shared" si="95"/>
        <v>3.0689070465116282</v>
      </c>
      <c r="AH1007" t="str">
        <f>_xlfn.IFNA(VLOOKUP(Sales_Transactions[[#This Row],[Order ID]],Returned_Items[#All],2,FALSE),"Not Returned")</f>
        <v>Not Returned</v>
      </c>
    </row>
    <row r="1008" spans="1:34" x14ac:dyDescent="0.25">
      <c r="A1008">
        <v>50310</v>
      </c>
      <c r="C1008" t="s">
        <v>662</v>
      </c>
      <c r="D1008" s="2" t="str">
        <f>TEXT(MID(Sales_Transactions[[#This Row],[Order Date]],2,5),"d/m/yyy")</f>
        <v>15/8/2009</v>
      </c>
      <c r="E1008" s="2" t="str">
        <f>TEXT(MID(Sales_Transactions[[#This Row],[Order Date]],2,5),"d")</f>
        <v>15</v>
      </c>
      <c r="F1008" s="2" t="str">
        <f>TEXT(MID(Sales_Transactions[[#This Row],[Order Date]],2,5),"m")</f>
        <v>8</v>
      </c>
      <c r="G1008" s="2" t="str">
        <f>TEXT(MID(Sales_Transactions[[#This Row],[Order Date]],2,5),"yyy")</f>
        <v>2009</v>
      </c>
      <c r="H1008" s="2" t="str">
        <f>TEXT(MID(Sales_Transactions[[#This Row],[Order Date]],2,5),"yyy/m")</f>
        <v>2009/8</v>
      </c>
      <c r="I1008" t="s">
        <v>78</v>
      </c>
      <c r="J1008">
        <f t="shared" si="90"/>
        <v>3</v>
      </c>
      <c r="K1008" s="2">
        <v>22</v>
      </c>
      <c r="L1008" s="3">
        <v>482.37</v>
      </c>
      <c r="M1008" s="4">
        <v>0.03</v>
      </c>
      <c r="N1008" s="5" t="s">
        <v>23</v>
      </c>
      <c r="O1008" s="3">
        <v>34.03</v>
      </c>
      <c r="P1008" s="3">
        <v>20.95</v>
      </c>
      <c r="Q1008" s="3">
        <v>4</v>
      </c>
      <c r="R1008" s="5" t="s">
        <v>1435</v>
      </c>
      <c r="S1008" s="5" t="s">
        <v>1436</v>
      </c>
      <c r="T1008" s="5" t="str">
        <f t="shared" si="91"/>
        <v>Sarah Foster</v>
      </c>
      <c r="U1008" t="s">
        <v>153</v>
      </c>
      <c r="V1008" s="5" t="s">
        <v>47</v>
      </c>
      <c r="W1008" s="5" t="s">
        <v>48</v>
      </c>
      <c r="X1008" s="5" t="s">
        <v>87</v>
      </c>
      <c r="Y1008" s="5" t="s">
        <v>360</v>
      </c>
      <c r="Z1008" s="5" t="s">
        <v>43</v>
      </c>
      <c r="AA1008" s="4">
        <v>0.6</v>
      </c>
      <c r="AB1008" s="1">
        <v>40042</v>
      </c>
      <c r="AC1008" s="1">
        <v>24182</v>
      </c>
      <c r="AD1008">
        <f t="shared" si="92"/>
        <v>2</v>
      </c>
      <c r="AE1008">
        <f t="shared" ca="1" si="93"/>
        <v>58</v>
      </c>
      <c r="AF1008" t="str">
        <f t="shared" ca="1" si="94"/>
        <v>18-64</v>
      </c>
      <c r="AG1008" s="3">
        <f t="shared" si="95"/>
        <v>1.1338052272727273</v>
      </c>
      <c r="AH1008" t="str">
        <f>_xlfn.IFNA(VLOOKUP(Sales_Transactions[[#This Row],[Order ID]],Returned_Items[#All],2,FALSE),"Not Returned")</f>
        <v>Not Returned</v>
      </c>
    </row>
    <row r="1009" spans="1:34" x14ac:dyDescent="0.25">
      <c r="A1009">
        <v>51072</v>
      </c>
      <c r="C1009" t="s">
        <v>997</v>
      </c>
      <c r="D1009" s="2" t="str">
        <f>TEXT(MID(Sales_Transactions[[#This Row],[Order Date]],2,5),"d/m/yyy")</f>
        <v>2/10/2009</v>
      </c>
      <c r="E1009" s="2" t="str">
        <f>TEXT(MID(Sales_Transactions[[#This Row],[Order Date]],2,5),"d")</f>
        <v>2</v>
      </c>
      <c r="F1009" s="2" t="str">
        <f>TEXT(MID(Sales_Transactions[[#This Row],[Order Date]],2,5),"m")</f>
        <v>10</v>
      </c>
      <c r="G1009" s="2" t="str">
        <f>TEXT(MID(Sales_Transactions[[#This Row],[Order Date]],2,5),"yyy")</f>
        <v>2009</v>
      </c>
      <c r="H1009" s="2" t="str">
        <f>TEXT(MID(Sales_Transactions[[#This Row],[Order Date]],2,5),"yyy/m")</f>
        <v>2009/10</v>
      </c>
      <c r="I1009" t="s">
        <v>101</v>
      </c>
      <c r="J1009">
        <f t="shared" si="90"/>
        <v>1</v>
      </c>
      <c r="K1009" s="2">
        <v>43</v>
      </c>
      <c r="L1009" s="3">
        <v>7036.11</v>
      </c>
      <c r="M1009" s="4">
        <v>0</v>
      </c>
      <c r="N1009" s="5" t="s">
        <v>23</v>
      </c>
      <c r="O1009" s="3">
        <v>1268.6500000000001</v>
      </c>
      <c r="P1009" s="3">
        <v>161.55000000000001</v>
      </c>
      <c r="Q1009" s="3">
        <v>19.989999999999998</v>
      </c>
      <c r="R1009" s="5" t="s">
        <v>1385</v>
      </c>
      <c r="S1009" s="5" t="s">
        <v>1386</v>
      </c>
      <c r="T1009" s="5" t="str">
        <f t="shared" si="91"/>
        <v>Anna Andreadi</v>
      </c>
      <c r="U1009" t="s">
        <v>153</v>
      </c>
      <c r="V1009" s="5" t="s">
        <v>27</v>
      </c>
      <c r="W1009" s="5" t="s">
        <v>28</v>
      </c>
      <c r="X1009" s="5" t="s">
        <v>29</v>
      </c>
      <c r="Y1009" s="5" t="s">
        <v>1164</v>
      </c>
      <c r="Z1009" s="5" t="s">
        <v>43</v>
      </c>
      <c r="AA1009" s="4">
        <v>0.66</v>
      </c>
      <c r="AB1009" s="1">
        <v>40090</v>
      </c>
      <c r="AC1009" s="1">
        <v>23949</v>
      </c>
      <c r="AD1009">
        <f t="shared" si="92"/>
        <v>2</v>
      </c>
      <c r="AE1009">
        <f t="shared" ca="1" si="93"/>
        <v>59</v>
      </c>
      <c r="AF1009" t="str">
        <f t="shared" ca="1" si="94"/>
        <v>18-64</v>
      </c>
      <c r="AG1009" s="3">
        <f t="shared" si="95"/>
        <v>4.2218604651162792</v>
      </c>
      <c r="AH1009" t="str">
        <f>_xlfn.IFNA(VLOOKUP(Sales_Transactions[[#This Row],[Order ID]],Returned_Items[#All],2,FALSE),"Not Returned")</f>
        <v>Not Returned</v>
      </c>
    </row>
    <row r="1010" spans="1:34" x14ac:dyDescent="0.25">
      <c r="A1010">
        <v>51648</v>
      </c>
      <c r="C1010" t="s">
        <v>1487</v>
      </c>
      <c r="D1010" s="2" t="str">
        <f>TEXT(MID(Sales_Transactions[[#This Row],[Order Date]],2,5),"d/m/yyy")</f>
        <v>1/1/2012</v>
      </c>
      <c r="E1010" s="2" t="str">
        <f>TEXT(MID(Sales_Transactions[[#This Row],[Order Date]],2,5),"d")</f>
        <v>1</v>
      </c>
      <c r="F1010" s="2" t="str">
        <f>TEXT(MID(Sales_Transactions[[#This Row],[Order Date]],2,5),"m")</f>
        <v>1</v>
      </c>
      <c r="G1010" s="2" t="str">
        <f>TEXT(MID(Sales_Transactions[[#This Row],[Order Date]],2,5),"yyy")</f>
        <v>2012</v>
      </c>
      <c r="H1010" s="2" t="str">
        <f>TEXT(MID(Sales_Transactions[[#This Row],[Order Date]],2,5),"yyy/m")</f>
        <v>2012/1</v>
      </c>
      <c r="I1010" t="s">
        <v>22</v>
      </c>
      <c r="J1010">
        <f t="shared" si="90"/>
        <v>2</v>
      </c>
      <c r="K1010" s="2">
        <v>45</v>
      </c>
      <c r="L1010" s="3">
        <v>2354.8000000000002</v>
      </c>
      <c r="M1010" s="4">
        <v>0.03</v>
      </c>
      <c r="N1010" s="5" t="s">
        <v>23</v>
      </c>
      <c r="O1010" s="3">
        <v>332.97</v>
      </c>
      <c r="P1010" s="3">
        <v>49.99</v>
      </c>
      <c r="Q1010" s="3">
        <v>19.989999999999998</v>
      </c>
      <c r="R1010" s="5" t="s">
        <v>562</v>
      </c>
      <c r="S1010" s="5" t="s">
        <v>563</v>
      </c>
      <c r="T1010" s="5" t="str">
        <f t="shared" si="91"/>
        <v>Roy Skaria</v>
      </c>
      <c r="U1010" t="s">
        <v>153</v>
      </c>
      <c r="V1010" s="5" t="s">
        <v>47</v>
      </c>
      <c r="W1010" s="5" t="s">
        <v>48</v>
      </c>
      <c r="X1010" s="5" t="s">
        <v>87</v>
      </c>
      <c r="Y1010" s="5" t="s">
        <v>996</v>
      </c>
      <c r="Z1010" s="5" t="s">
        <v>43</v>
      </c>
      <c r="AA1010" s="4">
        <v>0.41</v>
      </c>
      <c r="AB1010" s="1">
        <v>40916</v>
      </c>
      <c r="AC1010" s="1">
        <v>23976</v>
      </c>
      <c r="AD1010">
        <f t="shared" si="92"/>
        <v>7</v>
      </c>
      <c r="AE1010">
        <f t="shared" ca="1" si="93"/>
        <v>58</v>
      </c>
      <c r="AF1010" t="str">
        <f t="shared" ca="1" si="94"/>
        <v>18-64</v>
      </c>
      <c r="AG1010" s="3">
        <f t="shared" si="95"/>
        <v>1.5547778444444444</v>
      </c>
      <c r="AH1010" t="str">
        <f>_xlfn.IFNA(VLOOKUP(Sales_Transactions[[#This Row],[Order ID]],Returned_Items[#All],2,FALSE),"Not Returned")</f>
        <v>Not Returned</v>
      </c>
    </row>
    <row r="1011" spans="1:34" x14ac:dyDescent="0.25">
      <c r="A1011">
        <v>51648</v>
      </c>
      <c r="C1011" t="s">
        <v>1487</v>
      </c>
      <c r="D1011" s="2" t="str">
        <f>TEXT(MID(Sales_Transactions[[#This Row],[Order Date]],2,5),"d/m/yyy")</f>
        <v>1/1/2012</v>
      </c>
      <c r="E1011" s="2" t="str">
        <f>TEXT(MID(Sales_Transactions[[#This Row],[Order Date]],2,5),"d")</f>
        <v>1</v>
      </c>
      <c r="F1011" s="2" t="str">
        <f>TEXT(MID(Sales_Transactions[[#This Row],[Order Date]],2,5),"m")</f>
        <v>1</v>
      </c>
      <c r="G1011" s="2" t="str">
        <f>TEXT(MID(Sales_Transactions[[#This Row],[Order Date]],2,5),"yyy")</f>
        <v>2012</v>
      </c>
      <c r="H1011" s="2" t="str">
        <f>TEXT(MID(Sales_Transactions[[#This Row],[Order Date]],2,5),"yyy/m")</f>
        <v>2012/1</v>
      </c>
      <c r="I1011" t="s">
        <v>22</v>
      </c>
      <c r="J1011">
        <f t="shared" si="90"/>
        <v>2</v>
      </c>
      <c r="K1011" s="2">
        <v>50</v>
      </c>
      <c r="L1011" s="3">
        <v>187.88</v>
      </c>
      <c r="M1011" s="4">
        <v>0.08</v>
      </c>
      <c r="N1011" s="5" t="s">
        <v>23</v>
      </c>
      <c r="O1011" s="3">
        <v>-38.229999999999997</v>
      </c>
      <c r="P1011" s="3">
        <v>3.98</v>
      </c>
      <c r="Q1011" s="3">
        <v>2.97</v>
      </c>
      <c r="R1011" s="5" t="s">
        <v>562</v>
      </c>
      <c r="S1011" s="5" t="s">
        <v>563</v>
      </c>
      <c r="T1011" s="5" t="str">
        <f t="shared" si="91"/>
        <v>Roy Skaria</v>
      </c>
      <c r="U1011" t="s">
        <v>153</v>
      </c>
      <c r="V1011" s="5" t="s">
        <v>47</v>
      </c>
      <c r="W1011" s="5" t="s">
        <v>28</v>
      </c>
      <c r="X1011" s="5" t="s">
        <v>75</v>
      </c>
      <c r="Y1011" s="5" t="s">
        <v>192</v>
      </c>
      <c r="Z1011" s="5" t="s">
        <v>84</v>
      </c>
      <c r="AA1011" s="4">
        <v>0.35</v>
      </c>
      <c r="AB1011" s="1">
        <v>40914</v>
      </c>
      <c r="AC1011" s="1">
        <v>22496</v>
      </c>
      <c r="AD1011">
        <f t="shared" si="92"/>
        <v>5</v>
      </c>
      <c r="AE1011">
        <f t="shared" ca="1" si="93"/>
        <v>63</v>
      </c>
      <c r="AF1011" t="str">
        <f t="shared" ca="1" si="94"/>
        <v>18-64</v>
      </c>
      <c r="AG1011" s="3">
        <f t="shared" si="95"/>
        <v>0.13893632</v>
      </c>
      <c r="AH1011" t="str">
        <f>_xlfn.IFNA(VLOOKUP(Sales_Transactions[[#This Row],[Order ID]],Returned_Items[#All],2,FALSE),"Not Returned")</f>
        <v>Not Returned</v>
      </c>
    </row>
    <row r="1012" spans="1:34" x14ac:dyDescent="0.25">
      <c r="A1012">
        <v>52035</v>
      </c>
      <c r="C1012" t="s">
        <v>1488</v>
      </c>
      <c r="D1012" s="2" t="str">
        <f>TEXT(MID(Sales_Transactions[[#This Row],[Order Date]],2,5),"d/m/yyy")</f>
        <v>27/11/2009</v>
      </c>
      <c r="E1012" s="2" t="str">
        <f>TEXT(MID(Sales_Transactions[[#This Row],[Order Date]],2,5),"d")</f>
        <v>27</v>
      </c>
      <c r="F1012" s="2" t="str">
        <f>TEXT(MID(Sales_Transactions[[#This Row],[Order Date]],2,5),"m")</f>
        <v>11</v>
      </c>
      <c r="G1012" s="2" t="str">
        <f>TEXT(MID(Sales_Transactions[[#This Row],[Order Date]],2,5),"yyy")</f>
        <v>2009</v>
      </c>
      <c r="H1012" s="2" t="str">
        <f>TEXT(MID(Sales_Transactions[[#This Row],[Order Date]],2,5),"yyy/m")</f>
        <v>2009/11</v>
      </c>
      <c r="I1012" t="s">
        <v>33</v>
      </c>
      <c r="J1012">
        <f t="shared" si="90"/>
        <v>4</v>
      </c>
      <c r="K1012" s="2">
        <v>29</v>
      </c>
      <c r="L1012" s="3">
        <v>20872.16</v>
      </c>
      <c r="M1012" s="4">
        <v>0.03</v>
      </c>
      <c r="N1012" s="5" t="s">
        <v>23</v>
      </c>
      <c r="O1012" s="3">
        <v>-4437.91</v>
      </c>
      <c r="P1012" s="3">
        <v>699.99</v>
      </c>
      <c r="Q1012" s="3">
        <v>24.49</v>
      </c>
      <c r="R1012" s="5" t="s">
        <v>562</v>
      </c>
      <c r="S1012" s="5" t="s">
        <v>563</v>
      </c>
      <c r="T1012" s="5" t="str">
        <f t="shared" si="91"/>
        <v>Roy Skaria</v>
      </c>
      <c r="U1012" t="s">
        <v>153</v>
      </c>
      <c r="V1012" s="5" t="s">
        <v>47</v>
      </c>
      <c r="W1012" s="5" t="s">
        <v>48</v>
      </c>
      <c r="X1012" s="5" t="s">
        <v>131</v>
      </c>
      <c r="Y1012" s="5" t="s">
        <v>673</v>
      </c>
      <c r="Z1012" s="5" t="s">
        <v>31</v>
      </c>
      <c r="AA1012" s="4">
        <v>0.41</v>
      </c>
      <c r="AB1012" s="1">
        <v>40147</v>
      </c>
      <c r="AC1012" s="1">
        <v>22338</v>
      </c>
      <c r="AD1012">
        <f t="shared" si="92"/>
        <v>3</v>
      </c>
      <c r="AE1012">
        <f t="shared" ca="1" si="93"/>
        <v>63</v>
      </c>
      <c r="AF1012" t="str">
        <f t="shared" ca="1" si="94"/>
        <v>18-64</v>
      </c>
      <c r="AG1012" s="3">
        <f t="shared" si="95"/>
        <v>24.974827689655172</v>
      </c>
      <c r="AH1012" t="str">
        <f>_xlfn.IFNA(VLOOKUP(Sales_Transactions[[#This Row],[Order ID]],Returned_Items[#All],2,FALSE),"Not Returned")</f>
        <v>Returned</v>
      </c>
    </row>
    <row r="1013" spans="1:34" x14ac:dyDescent="0.25">
      <c r="A1013">
        <v>52326</v>
      </c>
      <c r="C1013" t="s">
        <v>488</v>
      </c>
      <c r="D1013" s="2" t="str">
        <f>TEXT(MID(Sales_Transactions[[#This Row],[Order Date]],2,5),"d/m/yyy")</f>
        <v>4/8/2010</v>
      </c>
      <c r="E1013" s="2" t="str">
        <f>TEXT(MID(Sales_Transactions[[#This Row],[Order Date]],2,5),"d")</f>
        <v>4</v>
      </c>
      <c r="F1013" s="2" t="str">
        <f>TEXT(MID(Sales_Transactions[[#This Row],[Order Date]],2,5),"m")</f>
        <v>8</v>
      </c>
      <c r="G1013" s="2" t="str">
        <f>TEXT(MID(Sales_Transactions[[#This Row],[Order Date]],2,5),"yyy")</f>
        <v>2010</v>
      </c>
      <c r="H1013" s="2" t="str">
        <f>TEXT(MID(Sales_Transactions[[#This Row],[Order Date]],2,5),"yyy/m")</f>
        <v>2010/8</v>
      </c>
      <c r="I1013" t="s">
        <v>22</v>
      </c>
      <c r="J1013">
        <f t="shared" si="90"/>
        <v>2</v>
      </c>
      <c r="K1013" s="2">
        <v>41</v>
      </c>
      <c r="L1013" s="3">
        <v>152.28</v>
      </c>
      <c r="M1013" s="4">
        <v>0.06</v>
      </c>
      <c r="N1013" s="5" t="s">
        <v>23</v>
      </c>
      <c r="O1013" s="3">
        <v>-154.81</v>
      </c>
      <c r="P1013" s="3">
        <v>3.81</v>
      </c>
      <c r="Q1013" s="3">
        <v>5.44</v>
      </c>
      <c r="R1013" s="5" t="s">
        <v>1417</v>
      </c>
      <c r="S1013" s="5" t="s">
        <v>1418</v>
      </c>
      <c r="T1013" s="5" t="str">
        <f t="shared" si="91"/>
        <v>Dennis Bolton</v>
      </c>
      <c r="U1013" t="s">
        <v>153</v>
      </c>
      <c r="V1013" s="5" t="s">
        <v>37</v>
      </c>
      <c r="W1013" s="5" t="s">
        <v>28</v>
      </c>
      <c r="X1013" s="5" t="s">
        <v>41</v>
      </c>
      <c r="Y1013" s="5" t="s">
        <v>927</v>
      </c>
      <c r="Z1013" s="5" t="s">
        <v>43</v>
      </c>
      <c r="AA1013" s="4">
        <v>0.36</v>
      </c>
      <c r="AB1013" s="1">
        <v>40398</v>
      </c>
      <c r="AC1013" s="1">
        <v>14293</v>
      </c>
      <c r="AD1013">
        <f t="shared" si="92"/>
        <v>4</v>
      </c>
      <c r="AE1013">
        <f t="shared" ca="1" si="93"/>
        <v>85</v>
      </c>
      <c r="AF1013" t="str">
        <f t="shared" ca="1" si="94"/>
        <v>Over 65</v>
      </c>
      <c r="AG1013" s="3">
        <f t="shared" si="95"/>
        <v>0.225554</v>
      </c>
      <c r="AH1013" t="str">
        <f>_xlfn.IFNA(VLOOKUP(Sales_Transactions[[#This Row],[Order ID]],Returned_Items[#All],2,FALSE),"Not Returned")</f>
        <v>Not Returned</v>
      </c>
    </row>
    <row r="1014" spans="1:34" x14ac:dyDescent="0.25">
      <c r="A1014">
        <v>52737</v>
      </c>
      <c r="C1014" t="s">
        <v>133</v>
      </c>
      <c r="D1014" s="2" t="str">
        <f>TEXT(MID(Sales_Transactions[[#This Row],[Order Date]],2,5),"d/m/yyy")</f>
        <v>8/11/2010</v>
      </c>
      <c r="E1014" s="2" t="str">
        <f>TEXT(MID(Sales_Transactions[[#This Row],[Order Date]],2,5),"d")</f>
        <v>8</v>
      </c>
      <c r="F1014" s="2" t="str">
        <f>TEXT(MID(Sales_Transactions[[#This Row],[Order Date]],2,5),"m")</f>
        <v>11</v>
      </c>
      <c r="G1014" s="2" t="str">
        <f>TEXT(MID(Sales_Transactions[[#This Row],[Order Date]],2,5),"yyy")</f>
        <v>2010</v>
      </c>
      <c r="H1014" s="2" t="str">
        <f>TEXT(MID(Sales_Transactions[[#This Row],[Order Date]],2,5),"yyy/m")</f>
        <v>2010/11</v>
      </c>
      <c r="I1014" t="s">
        <v>52</v>
      </c>
      <c r="J1014">
        <f t="shared" si="90"/>
        <v>1</v>
      </c>
      <c r="K1014" s="2">
        <v>14</v>
      </c>
      <c r="L1014" s="3">
        <v>125.54</v>
      </c>
      <c r="M1014" s="4">
        <v>0.03</v>
      </c>
      <c r="N1014" s="5" t="s">
        <v>67</v>
      </c>
      <c r="O1014" s="3">
        <v>-15.74</v>
      </c>
      <c r="P1014" s="3">
        <v>7.68</v>
      </c>
      <c r="Q1014" s="3">
        <v>6.16</v>
      </c>
      <c r="R1014" s="5" t="s">
        <v>1378</v>
      </c>
      <c r="S1014" s="5" t="s">
        <v>1379</v>
      </c>
      <c r="T1014" s="5" t="str">
        <f t="shared" si="91"/>
        <v>Alex Avila</v>
      </c>
      <c r="U1014" t="s">
        <v>153</v>
      </c>
      <c r="V1014" s="5" t="s">
        <v>74</v>
      </c>
      <c r="W1014" s="5" t="s">
        <v>28</v>
      </c>
      <c r="X1014" s="5" t="s">
        <v>41</v>
      </c>
      <c r="Y1014" s="5" t="s">
        <v>1489</v>
      </c>
      <c r="Z1014" s="5" t="s">
        <v>43</v>
      </c>
      <c r="AA1014" s="4">
        <v>0.35</v>
      </c>
      <c r="AB1014" s="1">
        <v>40491</v>
      </c>
      <c r="AC1014" s="1">
        <v>23672</v>
      </c>
      <c r="AD1014">
        <f t="shared" si="92"/>
        <v>1</v>
      </c>
      <c r="AE1014">
        <f t="shared" ca="1" si="93"/>
        <v>59</v>
      </c>
      <c r="AF1014" t="str">
        <f t="shared" ca="1" si="94"/>
        <v>18-64</v>
      </c>
      <c r="AG1014" s="3">
        <f t="shared" si="95"/>
        <v>0.98840685714285725</v>
      </c>
      <c r="AH1014" t="str">
        <f>_xlfn.IFNA(VLOOKUP(Sales_Transactions[[#This Row],[Order ID]],Returned_Items[#All],2,FALSE),"Not Returned")</f>
        <v>Not Returned</v>
      </c>
    </row>
    <row r="1015" spans="1:34" x14ac:dyDescent="0.25">
      <c r="A1015">
        <v>53216</v>
      </c>
      <c r="C1015" t="s">
        <v>1490</v>
      </c>
      <c r="D1015" s="2" t="str">
        <f>TEXT(MID(Sales_Transactions[[#This Row],[Order Date]],2,5),"d/m/yyy")</f>
        <v>4/12/2012</v>
      </c>
      <c r="E1015" s="2" t="str">
        <f>TEXT(MID(Sales_Transactions[[#This Row],[Order Date]],2,5),"d")</f>
        <v>4</v>
      </c>
      <c r="F1015" s="2" t="str">
        <f>TEXT(MID(Sales_Transactions[[#This Row],[Order Date]],2,5),"m")</f>
        <v>12</v>
      </c>
      <c r="G1015" s="2" t="str">
        <f>TEXT(MID(Sales_Transactions[[#This Row],[Order Date]],2,5),"yyy")</f>
        <v>2012</v>
      </c>
      <c r="H1015" s="2" t="str">
        <f>TEXT(MID(Sales_Transactions[[#This Row],[Order Date]],2,5),"yyy/m")</f>
        <v>2012/12</v>
      </c>
      <c r="I1015" t="s">
        <v>33</v>
      </c>
      <c r="J1015">
        <f t="shared" si="90"/>
        <v>4</v>
      </c>
      <c r="K1015" s="2">
        <v>36</v>
      </c>
      <c r="L1015" s="3">
        <v>228.01</v>
      </c>
      <c r="M1015" s="4">
        <v>0.06</v>
      </c>
      <c r="N1015" s="5" t="s">
        <v>23</v>
      </c>
      <c r="O1015" s="3">
        <v>-185.54</v>
      </c>
      <c r="P1015" s="3">
        <v>6.48</v>
      </c>
      <c r="Q1015" s="3">
        <v>8.73</v>
      </c>
      <c r="R1015" s="5" t="s">
        <v>562</v>
      </c>
      <c r="S1015" s="5" t="s">
        <v>563</v>
      </c>
      <c r="T1015" s="5" t="str">
        <f t="shared" si="91"/>
        <v>Roy Skaria</v>
      </c>
      <c r="U1015" t="s">
        <v>153</v>
      </c>
      <c r="V1015" s="5" t="s">
        <v>47</v>
      </c>
      <c r="W1015" s="5" t="s">
        <v>28</v>
      </c>
      <c r="X1015" s="5" t="s">
        <v>75</v>
      </c>
      <c r="Y1015" s="5" t="s">
        <v>1439</v>
      </c>
      <c r="Z1015" s="5" t="s">
        <v>43</v>
      </c>
      <c r="AA1015" s="4">
        <v>0.37</v>
      </c>
      <c r="AB1015" s="1">
        <v>41250</v>
      </c>
      <c r="AC1015" s="1">
        <v>20886</v>
      </c>
      <c r="AD1015">
        <f t="shared" si="92"/>
        <v>3</v>
      </c>
      <c r="AE1015">
        <f t="shared" ca="1" si="93"/>
        <v>67</v>
      </c>
      <c r="AF1015" t="str">
        <f t="shared" ca="1" si="94"/>
        <v>Over 65</v>
      </c>
      <c r="AG1015" s="3">
        <f t="shared" si="95"/>
        <v>0.42239200000000005</v>
      </c>
      <c r="AH1015" t="str">
        <f>_xlfn.IFNA(VLOOKUP(Sales_Transactions[[#This Row],[Order ID]],Returned_Items[#All],2,FALSE),"Not Returned")</f>
        <v>Not Returned</v>
      </c>
    </row>
    <row r="1016" spans="1:34" x14ac:dyDescent="0.25">
      <c r="A1016">
        <v>54081</v>
      </c>
      <c r="C1016" t="s">
        <v>1132</v>
      </c>
      <c r="D1016" s="2" t="str">
        <f>TEXT(MID(Sales_Transactions[[#This Row],[Order Date]],2,5),"d/m/yyy")</f>
        <v>10/3/2011</v>
      </c>
      <c r="E1016" s="2" t="str">
        <f>TEXT(MID(Sales_Transactions[[#This Row],[Order Date]],2,5),"d")</f>
        <v>10</v>
      </c>
      <c r="F1016" s="2" t="str">
        <f>TEXT(MID(Sales_Transactions[[#This Row],[Order Date]],2,5),"m")</f>
        <v>3</v>
      </c>
      <c r="G1016" s="2" t="str">
        <f>TEXT(MID(Sales_Transactions[[#This Row],[Order Date]],2,5),"yyy")</f>
        <v>2011</v>
      </c>
      <c r="H1016" s="2" t="str">
        <f>TEXT(MID(Sales_Transactions[[#This Row],[Order Date]],2,5),"yyy/m")</f>
        <v>2011/3</v>
      </c>
      <c r="I1016" t="s">
        <v>22</v>
      </c>
      <c r="J1016">
        <f t="shared" si="90"/>
        <v>2</v>
      </c>
      <c r="K1016" s="2">
        <v>2</v>
      </c>
      <c r="L1016" s="3">
        <v>57.5</v>
      </c>
      <c r="M1016" s="4">
        <v>0.02</v>
      </c>
      <c r="N1016" s="5" t="s">
        <v>23</v>
      </c>
      <c r="O1016" s="3">
        <v>-83.18</v>
      </c>
      <c r="P1016" s="3">
        <v>28.48</v>
      </c>
      <c r="Q1016" s="3">
        <v>1.99</v>
      </c>
      <c r="R1016" s="5" t="s">
        <v>1282</v>
      </c>
      <c r="S1016" s="5" t="s">
        <v>1283</v>
      </c>
      <c r="T1016" s="5" t="str">
        <f t="shared" si="91"/>
        <v>Seth Vernon</v>
      </c>
      <c r="U1016" t="s">
        <v>153</v>
      </c>
      <c r="V1016" s="5" t="s">
        <v>74</v>
      </c>
      <c r="W1016" s="5" t="s">
        <v>48</v>
      </c>
      <c r="X1016" s="5" t="s">
        <v>87</v>
      </c>
      <c r="Y1016" s="5" t="s">
        <v>874</v>
      </c>
      <c r="Z1016" s="5" t="s">
        <v>60</v>
      </c>
      <c r="AA1016" s="4">
        <v>0.4</v>
      </c>
      <c r="AB1016" s="1">
        <v>40614</v>
      </c>
      <c r="AC1016" s="1">
        <v>19399</v>
      </c>
      <c r="AD1016">
        <f t="shared" si="92"/>
        <v>2</v>
      </c>
      <c r="AE1016">
        <f t="shared" ca="1" si="93"/>
        <v>71</v>
      </c>
      <c r="AF1016" t="str">
        <f t="shared" ca="1" si="94"/>
        <v>Over 65</v>
      </c>
      <c r="AG1016" s="3">
        <f t="shared" si="95"/>
        <v>15.232151999999999</v>
      </c>
      <c r="AH1016" t="str">
        <f>_xlfn.IFNA(VLOOKUP(Sales_Transactions[[#This Row],[Order ID]],Returned_Items[#All],2,FALSE),"Not Returned")</f>
        <v>Not Returned</v>
      </c>
    </row>
    <row r="1017" spans="1:34" x14ac:dyDescent="0.25">
      <c r="A1017">
        <v>54560</v>
      </c>
      <c r="C1017" t="s">
        <v>346</v>
      </c>
      <c r="D1017" s="2" t="str">
        <f>TEXT(MID(Sales_Transactions[[#This Row],[Order Date]],2,5),"d/m/yyy")</f>
        <v>16/7/2009</v>
      </c>
      <c r="E1017" s="2" t="str">
        <f>TEXT(MID(Sales_Transactions[[#This Row],[Order Date]],2,5),"d")</f>
        <v>16</v>
      </c>
      <c r="F1017" s="2" t="str">
        <f>TEXT(MID(Sales_Transactions[[#This Row],[Order Date]],2,5),"m")</f>
        <v>7</v>
      </c>
      <c r="G1017" s="2" t="str">
        <f>TEXT(MID(Sales_Transactions[[#This Row],[Order Date]],2,5),"yyy")</f>
        <v>2009</v>
      </c>
      <c r="H1017" s="2" t="str">
        <f>TEXT(MID(Sales_Transactions[[#This Row],[Order Date]],2,5),"yyy/m")</f>
        <v>2009/7</v>
      </c>
      <c r="I1017" t="s">
        <v>101</v>
      </c>
      <c r="J1017">
        <f t="shared" si="90"/>
        <v>1</v>
      </c>
      <c r="K1017" s="2">
        <v>22</v>
      </c>
      <c r="L1017" s="3">
        <v>604.38</v>
      </c>
      <c r="M1017" s="4">
        <v>0.09</v>
      </c>
      <c r="N1017" s="5" t="s">
        <v>23</v>
      </c>
      <c r="O1017" s="3">
        <v>167.58</v>
      </c>
      <c r="P1017" s="3">
        <v>28.48</v>
      </c>
      <c r="Q1017" s="3">
        <v>1.99</v>
      </c>
      <c r="R1017" s="5" t="s">
        <v>1391</v>
      </c>
      <c r="S1017" s="5" t="s">
        <v>1392</v>
      </c>
      <c r="T1017" s="5" t="str">
        <f t="shared" si="91"/>
        <v>Barbara Fisher</v>
      </c>
      <c r="U1017" t="s">
        <v>153</v>
      </c>
      <c r="V1017" s="5" t="s">
        <v>27</v>
      </c>
      <c r="W1017" s="5" t="s">
        <v>48</v>
      </c>
      <c r="X1017" s="5" t="s">
        <v>87</v>
      </c>
      <c r="Y1017" s="5" t="s">
        <v>874</v>
      </c>
      <c r="Z1017" s="5" t="s">
        <v>60</v>
      </c>
      <c r="AA1017" s="4">
        <v>0.4</v>
      </c>
      <c r="AB1017" s="1">
        <v>40013</v>
      </c>
      <c r="AC1017" s="1">
        <v>29411</v>
      </c>
      <c r="AD1017">
        <f t="shared" si="92"/>
        <v>3</v>
      </c>
      <c r="AE1017">
        <f t="shared" ca="1" si="93"/>
        <v>44</v>
      </c>
      <c r="AF1017" t="str">
        <f t="shared" ca="1" si="94"/>
        <v>18-64</v>
      </c>
      <c r="AG1017" s="3">
        <f t="shared" si="95"/>
        <v>1.383834909090909</v>
      </c>
      <c r="AH1017" t="str">
        <f>_xlfn.IFNA(VLOOKUP(Sales_Transactions[[#This Row],[Order ID]],Returned_Items[#All],2,FALSE),"Not Returned")</f>
        <v>Not Returned</v>
      </c>
    </row>
    <row r="1018" spans="1:34" x14ac:dyDescent="0.25">
      <c r="A1018">
        <v>54560</v>
      </c>
      <c r="C1018" t="s">
        <v>346</v>
      </c>
      <c r="D1018" s="2" t="str">
        <f>TEXT(MID(Sales_Transactions[[#This Row],[Order Date]],2,5),"d/m/yyy")</f>
        <v>16/7/2009</v>
      </c>
      <c r="E1018" s="2" t="str">
        <f>TEXT(MID(Sales_Transactions[[#This Row],[Order Date]],2,5),"d")</f>
        <v>16</v>
      </c>
      <c r="F1018" s="2" t="str">
        <f>TEXT(MID(Sales_Transactions[[#This Row],[Order Date]],2,5),"m")</f>
        <v>7</v>
      </c>
      <c r="G1018" s="2" t="str">
        <f>TEXT(MID(Sales_Transactions[[#This Row],[Order Date]],2,5),"yyy")</f>
        <v>2009</v>
      </c>
      <c r="H1018" s="2" t="str">
        <f>TEXT(MID(Sales_Transactions[[#This Row],[Order Date]],2,5),"yyy/m")</f>
        <v>2009/7</v>
      </c>
      <c r="I1018" t="s">
        <v>101</v>
      </c>
      <c r="J1018">
        <f t="shared" si="90"/>
        <v>1</v>
      </c>
      <c r="K1018" s="2">
        <v>45</v>
      </c>
      <c r="L1018" s="3">
        <v>2404.5990000000002</v>
      </c>
      <c r="M1018" s="4">
        <v>0.08</v>
      </c>
      <c r="N1018" s="5" t="s">
        <v>67</v>
      </c>
      <c r="O1018" s="3">
        <v>496.89</v>
      </c>
      <c r="P1018" s="3">
        <v>65.989999999999995</v>
      </c>
      <c r="Q1018" s="3">
        <v>4.99</v>
      </c>
      <c r="R1018" s="5" t="s">
        <v>1391</v>
      </c>
      <c r="S1018" s="5" t="s">
        <v>1392</v>
      </c>
      <c r="T1018" s="5" t="str">
        <f t="shared" si="91"/>
        <v>Barbara Fisher</v>
      </c>
      <c r="U1018" t="s">
        <v>153</v>
      </c>
      <c r="V1018" s="5" t="s">
        <v>27</v>
      </c>
      <c r="W1018" s="5" t="s">
        <v>48</v>
      </c>
      <c r="X1018" s="5" t="s">
        <v>49</v>
      </c>
      <c r="Y1018" s="5" t="s">
        <v>1491</v>
      </c>
      <c r="Z1018" s="5" t="s">
        <v>43</v>
      </c>
      <c r="AA1018" s="4">
        <v>0.57999999999999996</v>
      </c>
      <c r="AB1018" s="1">
        <v>40012</v>
      </c>
      <c r="AC1018" s="1">
        <v>29202</v>
      </c>
      <c r="AD1018">
        <f t="shared" si="92"/>
        <v>2</v>
      </c>
      <c r="AE1018">
        <f t="shared" ca="1" si="93"/>
        <v>44</v>
      </c>
      <c r="AF1018" t="str">
        <f t="shared" ca="1" si="94"/>
        <v>18-64</v>
      </c>
      <c r="AG1018" s="3">
        <f t="shared" si="95"/>
        <v>1.5761601777777776</v>
      </c>
      <c r="AH1018" t="str">
        <f>_xlfn.IFNA(VLOOKUP(Sales_Transactions[[#This Row],[Order ID]],Returned_Items[#All],2,FALSE),"Not Returned")</f>
        <v>Not Returned</v>
      </c>
    </row>
    <row r="1019" spans="1:34" x14ac:dyDescent="0.25">
      <c r="A1019">
        <v>54947</v>
      </c>
      <c r="C1019" t="s">
        <v>1492</v>
      </c>
      <c r="D1019" s="2" t="str">
        <f>TEXT(MID(Sales_Transactions[[#This Row],[Order Date]],2,5),"d/m/yyy")</f>
        <v>22/2/2009</v>
      </c>
      <c r="E1019" s="2" t="str">
        <f>TEXT(MID(Sales_Transactions[[#This Row],[Order Date]],2,5),"d")</f>
        <v>22</v>
      </c>
      <c r="F1019" s="2" t="str">
        <f>TEXT(MID(Sales_Transactions[[#This Row],[Order Date]],2,5),"m")</f>
        <v>2</v>
      </c>
      <c r="G1019" s="2" t="str">
        <f>TEXT(MID(Sales_Transactions[[#This Row],[Order Date]],2,5),"yyy")</f>
        <v>2009</v>
      </c>
      <c r="H1019" s="2" t="str">
        <f>TEXT(MID(Sales_Transactions[[#This Row],[Order Date]],2,5),"yyy/m")</f>
        <v>2009/2</v>
      </c>
      <c r="I1019" t="s">
        <v>52</v>
      </c>
      <c r="J1019">
        <f t="shared" si="90"/>
        <v>1</v>
      </c>
      <c r="K1019" s="2">
        <v>27</v>
      </c>
      <c r="L1019" s="3">
        <v>132.36000000000001</v>
      </c>
      <c r="M1019" s="4">
        <v>0.05</v>
      </c>
      <c r="N1019" s="5" t="s">
        <v>23</v>
      </c>
      <c r="O1019" s="3">
        <v>-98.35</v>
      </c>
      <c r="P1019" s="3">
        <v>4.9800000000000004</v>
      </c>
      <c r="Q1019" s="3">
        <v>4.62</v>
      </c>
      <c r="R1019" s="5" t="s">
        <v>1493</v>
      </c>
      <c r="S1019" s="5" t="s">
        <v>1494</v>
      </c>
      <c r="T1019" s="5" t="str">
        <f t="shared" si="91"/>
        <v>Peter Buhler</v>
      </c>
      <c r="U1019" t="s">
        <v>153</v>
      </c>
      <c r="V1019" s="5" t="s">
        <v>37</v>
      </c>
      <c r="W1019" s="5" t="s">
        <v>48</v>
      </c>
      <c r="X1019" s="5" t="s">
        <v>87</v>
      </c>
      <c r="Y1019" s="5" t="s">
        <v>658</v>
      </c>
      <c r="Z1019" s="5" t="s">
        <v>60</v>
      </c>
      <c r="AA1019" s="4">
        <v>0.64</v>
      </c>
      <c r="AB1019" s="1">
        <v>39867</v>
      </c>
      <c r="AC1019" s="1">
        <v>29521</v>
      </c>
      <c r="AD1019">
        <f t="shared" si="92"/>
        <v>1</v>
      </c>
      <c r="AE1019">
        <f t="shared" ca="1" si="93"/>
        <v>43</v>
      </c>
      <c r="AF1019" t="str">
        <f t="shared" ca="1" si="94"/>
        <v>18-64</v>
      </c>
      <c r="AG1019" s="3">
        <f t="shared" si="95"/>
        <v>0.3554633333333333</v>
      </c>
      <c r="AH1019" t="str">
        <f>_xlfn.IFNA(VLOOKUP(Sales_Transactions[[#This Row],[Order ID]],Returned_Items[#All],2,FALSE),"Not Returned")</f>
        <v>Not Returned</v>
      </c>
    </row>
    <row r="1020" spans="1:34" x14ac:dyDescent="0.25">
      <c r="A1020">
        <v>54947</v>
      </c>
      <c r="C1020" t="s">
        <v>1492</v>
      </c>
      <c r="D1020" s="2" t="str">
        <f>TEXT(MID(Sales_Transactions[[#This Row],[Order Date]],2,5),"d/m/yyy")</f>
        <v>22/2/2009</v>
      </c>
      <c r="E1020" s="2" t="str">
        <f>TEXT(MID(Sales_Transactions[[#This Row],[Order Date]],2,5),"d")</f>
        <v>22</v>
      </c>
      <c r="F1020" s="2" t="str">
        <f>TEXT(MID(Sales_Transactions[[#This Row],[Order Date]],2,5),"m")</f>
        <v>2</v>
      </c>
      <c r="G1020" s="2" t="str">
        <f>TEXT(MID(Sales_Transactions[[#This Row],[Order Date]],2,5),"yyy")</f>
        <v>2009</v>
      </c>
      <c r="H1020" s="2" t="str">
        <f>TEXT(MID(Sales_Transactions[[#This Row],[Order Date]],2,5),"yyy/m")</f>
        <v>2009/2</v>
      </c>
      <c r="I1020" t="s">
        <v>52</v>
      </c>
      <c r="J1020">
        <f t="shared" si="90"/>
        <v>1</v>
      </c>
      <c r="K1020" s="2">
        <v>42</v>
      </c>
      <c r="L1020" s="3">
        <v>1498.46</v>
      </c>
      <c r="M1020" s="4">
        <v>0.02</v>
      </c>
      <c r="N1020" s="5" t="s">
        <v>23</v>
      </c>
      <c r="O1020" s="3">
        <v>565.37</v>
      </c>
      <c r="P1020" s="3">
        <v>34.229999999999997</v>
      </c>
      <c r="Q1020" s="3">
        <v>5.0199999999999996</v>
      </c>
      <c r="R1020" s="5" t="s">
        <v>1493</v>
      </c>
      <c r="S1020" s="5" t="s">
        <v>1494</v>
      </c>
      <c r="T1020" s="5" t="str">
        <f t="shared" si="91"/>
        <v>Peter Buhler</v>
      </c>
      <c r="U1020" t="s">
        <v>153</v>
      </c>
      <c r="V1020" s="5" t="s">
        <v>37</v>
      </c>
      <c r="W1020" s="5" t="s">
        <v>57</v>
      </c>
      <c r="X1020" s="5" t="s">
        <v>58</v>
      </c>
      <c r="Y1020" s="5" t="s">
        <v>1495</v>
      </c>
      <c r="Z1020" s="5" t="s">
        <v>43</v>
      </c>
      <c r="AA1020" s="4">
        <v>0.55000000000000004</v>
      </c>
      <c r="AB1020" s="1">
        <v>39868</v>
      </c>
      <c r="AC1020" s="1">
        <v>30896</v>
      </c>
      <c r="AD1020">
        <f t="shared" si="92"/>
        <v>2</v>
      </c>
      <c r="AE1020">
        <f t="shared" ca="1" si="93"/>
        <v>40</v>
      </c>
      <c r="AF1020" t="str">
        <f t="shared" ca="1" si="94"/>
        <v>18-64</v>
      </c>
      <c r="AG1020" s="3">
        <f t="shared" si="95"/>
        <v>0.93436080952380929</v>
      </c>
      <c r="AH1020" t="str">
        <f>_xlfn.IFNA(VLOOKUP(Sales_Transactions[[#This Row],[Order ID]],Returned_Items[#All],2,FALSE),"Not Returned")</f>
        <v>Not Returned</v>
      </c>
    </row>
    <row r="1021" spans="1:34" x14ac:dyDescent="0.25">
      <c r="A1021">
        <v>55170</v>
      </c>
      <c r="C1021" t="s">
        <v>1496</v>
      </c>
      <c r="D1021" s="2" t="str">
        <f>TEXT(MID(Sales_Transactions[[#This Row],[Order Date]],2,5),"d/m/yyy")</f>
        <v>21/9/2012</v>
      </c>
      <c r="E1021" s="2" t="str">
        <f>TEXT(MID(Sales_Transactions[[#This Row],[Order Date]],2,5),"d")</f>
        <v>21</v>
      </c>
      <c r="F1021" s="2" t="str">
        <f>TEXT(MID(Sales_Transactions[[#This Row],[Order Date]],2,5),"m")</f>
        <v>9</v>
      </c>
      <c r="G1021" s="2" t="str">
        <f>TEXT(MID(Sales_Transactions[[#This Row],[Order Date]],2,5),"yyy")</f>
        <v>2012</v>
      </c>
      <c r="H1021" s="2" t="str">
        <f>TEXT(MID(Sales_Transactions[[#This Row],[Order Date]],2,5),"yyy/m")</f>
        <v>2012/9</v>
      </c>
      <c r="I1021" t="s">
        <v>101</v>
      </c>
      <c r="J1021">
        <f t="shared" si="90"/>
        <v>1</v>
      </c>
      <c r="K1021" s="2">
        <v>22</v>
      </c>
      <c r="L1021" s="3">
        <v>985.29</v>
      </c>
      <c r="M1021" s="4">
        <v>0.04</v>
      </c>
      <c r="N1021" s="5" t="s">
        <v>67</v>
      </c>
      <c r="O1021" s="3">
        <v>138.37</v>
      </c>
      <c r="P1021" s="3">
        <v>43.98</v>
      </c>
      <c r="Q1021" s="3">
        <v>8.99</v>
      </c>
      <c r="R1021" s="5" t="s">
        <v>1417</v>
      </c>
      <c r="S1021" s="5" t="s">
        <v>1418</v>
      </c>
      <c r="T1021" s="5" t="str">
        <f t="shared" si="91"/>
        <v>Dennis Bolton</v>
      </c>
      <c r="U1021" t="s">
        <v>153</v>
      </c>
      <c r="V1021" s="5" t="s">
        <v>27</v>
      </c>
      <c r="W1021" s="5" t="s">
        <v>28</v>
      </c>
      <c r="X1021" s="5" t="s">
        <v>124</v>
      </c>
      <c r="Y1021" s="5" t="s">
        <v>1497</v>
      </c>
      <c r="Z1021" s="5" t="s">
        <v>60</v>
      </c>
      <c r="AA1021" s="4">
        <v>0.57999999999999996</v>
      </c>
      <c r="AB1021" s="1">
        <v>41175</v>
      </c>
      <c r="AC1021" s="1">
        <v>30999</v>
      </c>
      <c r="AD1021">
        <f t="shared" si="92"/>
        <v>2</v>
      </c>
      <c r="AE1021">
        <f t="shared" ca="1" si="93"/>
        <v>39</v>
      </c>
      <c r="AF1021" t="str">
        <f t="shared" ca="1" si="94"/>
        <v>18-64</v>
      </c>
      <c r="AG1021" s="3">
        <f t="shared" si="95"/>
        <v>2.4069276363636365</v>
      </c>
      <c r="AH1021" t="str">
        <f>_xlfn.IFNA(VLOOKUP(Sales_Transactions[[#This Row],[Order ID]],Returned_Items[#All],2,FALSE),"Not Returned")</f>
        <v>Not Returned</v>
      </c>
    </row>
    <row r="1022" spans="1:34" x14ac:dyDescent="0.25">
      <c r="A1022">
        <v>55777</v>
      </c>
      <c r="C1022" t="s">
        <v>1498</v>
      </c>
      <c r="D1022" s="2" t="str">
        <f>TEXT(MID(Sales_Transactions[[#This Row],[Order Date]],2,5),"d/m/yyy")</f>
        <v>10/11/2012</v>
      </c>
      <c r="E1022" s="2" t="str">
        <f>TEXT(MID(Sales_Transactions[[#This Row],[Order Date]],2,5),"d")</f>
        <v>10</v>
      </c>
      <c r="F1022" s="2" t="str">
        <f>TEXT(MID(Sales_Transactions[[#This Row],[Order Date]],2,5),"m")</f>
        <v>11</v>
      </c>
      <c r="G1022" s="2" t="str">
        <f>TEXT(MID(Sales_Transactions[[#This Row],[Order Date]],2,5),"yyy")</f>
        <v>2012</v>
      </c>
      <c r="H1022" s="2" t="str">
        <f>TEXT(MID(Sales_Transactions[[#This Row],[Order Date]],2,5),"yyy/m")</f>
        <v>2012/11</v>
      </c>
      <c r="I1022" t="s">
        <v>52</v>
      </c>
      <c r="J1022">
        <f t="shared" si="90"/>
        <v>1</v>
      </c>
      <c r="K1022" s="2">
        <v>6</v>
      </c>
      <c r="L1022" s="3">
        <v>323.52999999999997</v>
      </c>
      <c r="M1022" s="4">
        <v>0.06</v>
      </c>
      <c r="N1022" s="5" t="s">
        <v>23</v>
      </c>
      <c r="O1022" s="3">
        <v>136.32</v>
      </c>
      <c r="P1022" s="3">
        <v>51.75</v>
      </c>
      <c r="Q1022" s="3">
        <v>19.989999999999998</v>
      </c>
      <c r="R1022" s="5" t="s">
        <v>562</v>
      </c>
      <c r="S1022" s="5" t="s">
        <v>563</v>
      </c>
      <c r="T1022" s="5" t="str">
        <f t="shared" si="91"/>
        <v>Roy Skaria</v>
      </c>
      <c r="U1022" t="s">
        <v>153</v>
      </c>
      <c r="V1022" s="5" t="s">
        <v>47</v>
      </c>
      <c r="W1022" s="5" t="s">
        <v>57</v>
      </c>
      <c r="X1022" s="5" t="s">
        <v>58</v>
      </c>
      <c r="Y1022" s="5" t="s">
        <v>466</v>
      </c>
      <c r="Z1022" s="5" t="s">
        <v>43</v>
      </c>
      <c r="AA1022" s="4">
        <v>0.55000000000000004</v>
      </c>
      <c r="AB1022" s="1">
        <v>41224</v>
      </c>
      <c r="AC1022" s="1">
        <v>30573</v>
      </c>
      <c r="AD1022">
        <f t="shared" si="92"/>
        <v>1</v>
      </c>
      <c r="AE1022">
        <f t="shared" ca="1" si="93"/>
        <v>40</v>
      </c>
      <c r="AF1022" t="str">
        <f t="shared" ca="1" si="94"/>
        <v>18-64</v>
      </c>
      <c r="AG1022" s="3">
        <f t="shared" si="95"/>
        <v>11.951491666666668</v>
      </c>
      <c r="AH1022" t="str">
        <f>_xlfn.IFNA(VLOOKUP(Sales_Transactions[[#This Row],[Order ID]],Returned_Items[#All],2,FALSE),"Not Returned")</f>
        <v>Not Returned</v>
      </c>
    </row>
    <row r="1023" spans="1:34" x14ac:dyDescent="0.25">
      <c r="A1023">
        <v>55777</v>
      </c>
      <c r="C1023" t="s">
        <v>1498</v>
      </c>
      <c r="D1023" s="2" t="str">
        <f>TEXT(MID(Sales_Transactions[[#This Row],[Order Date]],2,5),"d/m/yyy")</f>
        <v>10/11/2012</v>
      </c>
      <c r="E1023" s="2" t="str">
        <f>TEXT(MID(Sales_Transactions[[#This Row],[Order Date]],2,5),"d")</f>
        <v>10</v>
      </c>
      <c r="F1023" s="2" t="str">
        <f>TEXT(MID(Sales_Transactions[[#This Row],[Order Date]],2,5),"m")</f>
        <v>11</v>
      </c>
      <c r="G1023" s="2" t="str">
        <f>TEXT(MID(Sales_Transactions[[#This Row],[Order Date]],2,5),"yyy")</f>
        <v>2012</v>
      </c>
      <c r="H1023" s="2" t="str">
        <f>TEXT(MID(Sales_Transactions[[#This Row],[Order Date]],2,5),"yyy/m")</f>
        <v>2012/11</v>
      </c>
      <c r="I1023" t="s">
        <v>52</v>
      </c>
      <c r="J1023">
        <f t="shared" si="90"/>
        <v>1</v>
      </c>
      <c r="K1023" s="2">
        <v>1</v>
      </c>
      <c r="L1023" s="3">
        <v>65.747500000000002</v>
      </c>
      <c r="M1023" s="4">
        <v>0.1</v>
      </c>
      <c r="N1023" s="5" t="s">
        <v>67</v>
      </c>
      <c r="O1023" s="3">
        <v>-252.48</v>
      </c>
      <c r="P1023" s="3">
        <v>65.989999999999995</v>
      </c>
      <c r="Q1023" s="3">
        <v>3.99</v>
      </c>
      <c r="R1023" s="5" t="s">
        <v>562</v>
      </c>
      <c r="S1023" s="5" t="s">
        <v>563</v>
      </c>
      <c r="T1023" s="5" t="str">
        <f t="shared" si="91"/>
        <v>Roy Skaria</v>
      </c>
      <c r="U1023" t="s">
        <v>153</v>
      </c>
      <c r="V1023" s="5" t="s">
        <v>47</v>
      </c>
      <c r="W1023" s="5" t="s">
        <v>48</v>
      </c>
      <c r="X1023" s="5" t="s">
        <v>49</v>
      </c>
      <c r="Y1023" s="5" t="s">
        <v>978</v>
      </c>
      <c r="Z1023" s="5" t="s">
        <v>43</v>
      </c>
      <c r="AA1023" s="4">
        <v>0.59</v>
      </c>
      <c r="AB1023" s="1">
        <v>41225</v>
      </c>
      <c r="AC1023" s="1">
        <v>18307</v>
      </c>
      <c r="AD1023">
        <f t="shared" si="92"/>
        <v>2</v>
      </c>
      <c r="AE1023">
        <f t="shared" ca="1" si="93"/>
        <v>74</v>
      </c>
      <c r="AF1023" t="str">
        <f t="shared" ca="1" si="94"/>
        <v>Over 65</v>
      </c>
      <c r="AG1023" s="3">
        <f t="shared" si="95"/>
        <v>69.91400999999999</v>
      </c>
      <c r="AH1023" t="str">
        <f>_xlfn.IFNA(VLOOKUP(Sales_Transactions[[#This Row],[Order ID]],Returned_Items[#All],2,FALSE),"Not Returned")</f>
        <v>Not Returned</v>
      </c>
    </row>
    <row r="1024" spans="1:34" x14ac:dyDescent="0.25">
      <c r="A1024">
        <v>56001</v>
      </c>
      <c r="C1024" t="s">
        <v>307</v>
      </c>
      <c r="D1024" s="2" t="str">
        <f>TEXT(MID(Sales_Transactions[[#This Row],[Order Date]],2,5),"d/m/yyy")</f>
        <v>12/4/2010</v>
      </c>
      <c r="E1024" s="2" t="str">
        <f>TEXT(MID(Sales_Transactions[[#This Row],[Order Date]],2,5),"d")</f>
        <v>12</v>
      </c>
      <c r="F1024" s="2" t="str">
        <f>TEXT(MID(Sales_Transactions[[#This Row],[Order Date]],2,5),"m")</f>
        <v>4</v>
      </c>
      <c r="G1024" s="2" t="str">
        <f>TEXT(MID(Sales_Transactions[[#This Row],[Order Date]],2,5),"yyy")</f>
        <v>2010</v>
      </c>
      <c r="H1024" s="2" t="str">
        <f>TEXT(MID(Sales_Transactions[[#This Row],[Order Date]],2,5),"yyy/m")</f>
        <v>2010/4</v>
      </c>
      <c r="I1024" t="s">
        <v>22</v>
      </c>
      <c r="J1024">
        <f t="shared" si="90"/>
        <v>2</v>
      </c>
      <c r="K1024" s="2">
        <v>17</v>
      </c>
      <c r="L1024" s="3">
        <v>118.36</v>
      </c>
      <c r="M1024" s="4">
        <v>0.08</v>
      </c>
      <c r="N1024" s="5" t="s">
        <v>67</v>
      </c>
      <c r="O1024" s="3">
        <v>-60.65</v>
      </c>
      <c r="P1024" s="3">
        <v>6.48</v>
      </c>
      <c r="Q1024" s="3">
        <v>7.37</v>
      </c>
      <c r="R1024" s="5" t="s">
        <v>1378</v>
      </c>
      <c r="S1024" s="5" t="s">
        <v>1379</v>
      </c>
      <c r="T1024" s="5" t="str">
        <f t="shared" si="91"/>
        <v>Alex Avila</v>
      </c>
      <c r="U1024" t="s">
        <v>153</v>
      </c>
      <c r="V1024" s="5" t="s">
        <v>74</v>
      </c>
      <c r="W1024" s="5" t="s">
        <v>28</v>
      </c>
      <c r="X1024" s="5" t="s">
        <v>75</v>
      </c>
      <c r="Y1024" s="5" t="s">
        <v>1499</v>
      </c>
      <c r="Z1024" s="5" t="s">
        <v>43</v>
      </c>
      <c r="AA1024" s="4">
        <v>0.37</v>
      </c>
      <c r="AB1024" s="1">
        <v>40284</v>
      </c>
      <c r="AC1024" s="1">
        <v>31008</v>
      </c>
      <c r="AD1024">
        <f t="shared" si="92"/>
        <v>4</v>
      </c>
      <c r="AE1024">
        <f t="shared" ca="1" si="93"/>
        <v>39</v>
      </c>
      <c r="AF1024" t="str">
        <f t="shared" ca="1" si="94"/>
        <v>18-64</v>
      </c>
      <c r="AG1024" s="3">
        <f t="shared" si="95"/>
        <v>0.81440094117647066</v>
      </c>
      <c r="AH1024" t="str">
        <f>_xlfn.IFNA(VLOOKUP(Sales_Transactions[[#This Row],[Order ID]],Returned_Items[#All],2,FALSE),"Not Returned")</f>
        <v>Not Returned</v>
      </c>
    </row>
    <row r="1025" spans="1:34" x14ac:dyDescent="0.25">
      <c r="A1025">
        <v>56640</v>
      </c>
      <c r="C1025" t="s">
        <v>763</v>
      </c>
      <c r="D1025" s="2" t="str">
        <f>TEXT(MID(Sales_Transactions[[#This Row],[Order Date]],2,5),"d/m/yyy")</f>
        <v>25/8/2011</v>
      </c>
      <c r="E1025" s="2" t="str">
        <f>TEXT(MID(Sales_Transactions[[#This Row],[Order Date]],2,5),"d")</f>
        <v>25</v>
      </c>
      <c r="F1025" s="2" t="str">
        <f>TEXT(MID(Sales_Transactions[[#This Row],[Order Date]],2,5),"m")</f>
        <v>8</v>
      </c>
      <c r="G1025" s="2" t="str">
        <f>TEXT(MID(Sales_Transactions[[#This Row],[Order Date]],2,5),"yyy")</f>
        <v>2011</v>
      </c>
      <c r="H1025" s="2" t="str">
        <f>TEXT(MID(Sales_Transactions[[#This Row],[Order Date]],2,5),"yyy/m")</f>
        <v>2011/8</v>
      </c>
      <c r="I1025" t="s">
        <v>33</v>
      </c>
      <c r="J1025">
        <f t="shared" si="90"/>
        <v>4</v>
      </c>
      <c r="K1025" s="2">
        <v>2</v>
      </c>
      <c r="L1025" s="3">
        <v>29.31</v>
      </c>
      <c r="M1025" s="4">
        <v>0</v>
      </c>
      <c r="N1025" s="5" t="s">
        <v>23</v>
      </c>
      <c r="O1025" s="3">
        <v>-12.78</v>
      </c>
      <c r="P1025" s="3">
        <v>11.48</v>
      </c>
      <c r="Q1025" s="3">
        <v>5.43</v>
      </c>
      <c r="R1025" s="5" t="s">
        <v>298</v>
      </c>
      <c r="S1025" s="5" t="s">
        <v>1373</v>
      </c>
      <c r="T1025" s="5" t="str">
        <f t="shared" si="91"/>
        <v>Anthony O'Donnell</v>
      </c>
      <c r="U1025" t="s">
        <v>153</v>
      </c>
      <c r="V1025" s="5" t="s">
        <v>47</v>
      </c>
      <c r="W1025" s="5" t="s">
        <v>28</v>
      </c>
      <c r="X1025" s="5" t="s">
        <v>75</v>
      </c>
      <c r="Y1025" s="5" t="s">
        <v>218</v>
      </c>
      <c r="Z1025" s="5" t="s">
        <v>43</v>
      </c>
      <c r="AA1025" s="4">
        <v>0.36</v>
      </c>
      <c r="AB1025" s="1">
        <v>40781</v>
      </c>
      <c r="AC1025" s="1">
        <v>30140</v>
      </c>
      <c r="AD1025">
        <f t="shared" si="92"/>
        <v>1</v>
      </c>
      <c r="AE1025">
        <f t="shared" ca="1" si="93"/>
        <v>42</v>
      </c>
      <c r="AF1025" t="str">
        <f t="shared" ca="1" si="94"/>
        <v>18-64</v>
      </c>
      <c r="AG1025" s="3">
        <f t="shared" si="95"/>
        <v>8.4550000000000001</v>
      </c>
      <c r="AH1025" t="str">
        <f>_xlfn.IFNA(VLOOKUP(Sales_Transactions[[#This Row],[Order ID]],Returned_Items[#All],2,FALSE),"Not Returned")</f>
        <v>Not Returned</v>
      </c>
    </row>
    <row r="1026" spans="1:34" x14ac:dyDescent="0.25">
      <c r="A1026">
        <v>56640</v>
      </c>
      <c r="C1026" t="s">
        <v>763</v>
      </c>
      <c r="D1026" s="2" t="str">
        <f>TEXT(MID(Sales_Transactions[[#This Row],[Order Date]],2,5),"d/m/yyy")</f>
        <v>25/8/2011</v>
      </c>
      <c r="E1026" s="2" t="str">
        <f>TEXT(MID(Sales_Transactions[[#This Row],[Order Date]],2,5),"d")</f>
        <v>25</v>
      </c>
      <c r="F1026" s="2" t="str">
        <f>TEXT(MID(Sales_Transactions[[#This Row],[Order Date]],2,5),"m")</f>
        <v>8</v>
      </c>
      <c r="G1026" s="2" t="str">
        <f>TEXT(MID(Sales_Transactions[[#This Row],[Order Date]],2,5),"yyy")</f>
        <v>2011</v>
      </c>
      <c r="H1026" s="2" t="str">
        <f>TEXT(MID(Sales_Transactions[[#This Row],[Order Date]],2,5),"yyy/m")</f>
        <v>2011/8</v>
      </c>
      <c r="I1026" t="s">
        <v>33</v>
      </c>
      <c r="J1026">
        <f t="shared" ref="J1026:J1089" si="96">IF(I1026="Making Critical",5,IF(I1026="High",4,IF(I1026="Medium",3,IF(I1026="Low",2,1))))</f>
        <v>4</v>
      </c>
      <c r="K1026" s="2">
        <v>11</v>
      </c>
      <c r="L1026" s="3">
        <v>80.260000000000005</v>
      </c>
      <c r="M1026" s="4">
        <v>0.06</v>
      </c>
      <c r="N1026" s="5" t="s">
        <v>23</v>
      </c>
      <c r="O1026" s="3">
        <v>-22.55</v>
      </c>
      <c r="P1026" s="3">
        <v>6.68</v>
      </c>
      <c r="Q1026" s="3">
        <v>5.66</v>
      </c>
      <c r="R1026" s="5" t="s">
        <v>298</v>
      </c>
      <c r="S1026" s="5" t="s">
        <v>1373</v>
      </c>
      <c r="T1026" s="5" t="str">
        <f t="shared" ref="T1026:T1089" si="97">R1026 &amp; " " &amp; S1026</f>
        <v>Anthony O'Donnell</v>
      </c>
      <c r="U1026" t="s">
        <v>153</v>
      </c>
      <c r="V1026" s="5" t="s">
        <v>47</v>
      </c>
      <c r="W1026" s="5" t="s">
        <v>28</v>
      </c>
      <c r="X1026" s="5" t="s">
        <v>75</v>
      </c>
      <c r="Y1026" s="5" t="s">
        <v>1500</v>
      </c>
      <c r="Z1026" s="5" t="s">
        <v>43</v>
      </c>
      <c r="AA1026" s="4">
        <v>0.37</v>
      </c>
      <c r="AB1026" s="1">
        <v>40781</v>
      </c>
      <c r="AC1026" s="1">
        <v>30128</v>
      </c>
      <c r="AD1026">
        <f t="shared" ref="AD1026:AD1089" si="98">_xlfn.DAYS(AB1026,D1026)</f>
        <v>1</v>
      </c>
      <c r="AE1026">
        <f t="shared" ref="AE1026:AE1089" ca="1" si="99">DATEDIF(AC1026,TODAY(),"Y")</f>
        <v>42</v>
      </c>
      <c r="AF1026" t="str">
        <f t="shared" ref="AF1026:AF1089" ca="1" si="100">IF(AE1026&lt;18,"Under 18",IF(AE1026&lt;65,"18-64","Over 65"))</f>
        <v>18-64</v>
      </c>
      <c r="AG1026" s="3">
        <f t="shared" ref="AG1026:AG1089" si="101" xml:space="preserve"> (P1026 - (M1026 / 100) * P1026 + Q1026) / K1026</f>
        <v>1.1214538181818183</v>
      </c>
      <c r="AH1026" t="str">
        <f>_xlfn.IFNA(VLOOKUP(Sales_Transactions[[#This Row],[Order ID]],Returned_Items[#All],2,FALSE),"Not Returned")</f>
        <v>Not Returned</v>
      </c>
    </row>
    <row r="1027" spans="1:34" x14ac:dyDescent="0.25">
      <c r="A1027">
        <v>59393</v>
      </c>
      <c r="C1027" t="s">
        <v>1501</v>
      </c>
      <c r="D1027" s="2" t="str">
        <f>TEXT(MID(Sales_Transactions[[#This Row],[Order Date]],2,5),"d/m/yyy")</f>
        <v>20/11/2010</v>
      </c>
      <c r="E1027" s="2" t="str">
        <f>TEXT(MID(Sales_Transactions[[#This Row],[Order Date]],2,5),"d")</f>
        <v>20</v>
      </c>
      <c r="F1027" s="2" t="str">
        <f>TEXT(MID(Sales_Transactions[[#This Row],[Order Date]],2,5),"m")</f>
        <v>11</v>
      </c>
      <c r="G1027" s="2" t="str">
        <f>TEXT(MID(Sales_Transactions[[#This Row],[Order Date]],2,5),"yyy")</f>
        <v>2010</v>
      </c>
      <c r="H1027" s="2" t="str">
        <f>TEXT(MID(Sales_Transactions[[#This Row],[Order Date]],2,5),"yyy/m")</f>
        <v>2010/11</v>
      </c>
      <c r="I1027" t="s">
        <v>78</v>
      </c>
      <c r="J1027">
        <f t="shared" si="96"/>
        <v>3</v>
      </c>
      <c r="K1027" s="2">
        <v>34</v>
      </c>
      <c r="L1027" s="3">
        <v>398.76</v>
      </c>
      <c r="M1027" s="4">
        <v>7.0000000000000007E-2</v>
      </c>
      <c r="N1027" s="5" t="s">
        <v>23</v>
      </c>
      <c r="O1027" s="3">
        <v>0.82</v>
      </c>
      <c r="P1027" s="3">
        <v>11.58</v>
      </c>
      <c r="Q1027" s="3">
        <v>6.97</v>
      </c>
      <c r="R1027" s="5" t="s">
        <v>1282</v>
      </c>
      <c r="S1027" s="5" t="s">
        <v>1283</v>
      </c>
      <c r="T1027" s="5" t="str">
        <f t="shared" si="97"/>
        <v>Seth Vernon</v>
      </c>
      <c r="U1027" t="s">
        <v>153</v>
      </c>
      <c r="V1027" s="5" t="s">
        <v>74</v>
      </c>
      <c r="W1027" s="5" t="s">
        <v>28</v>
      </c>
      <c r="X1027" s="5" t="s">
        <v>98</v>
      </c>
      <c r="Y1027" s="5" t="s">
        <v>486</v>
      </c>
      <c r="Z1027" s="5" t="s">
        <v>43</v>
      </c>
      <c r="AA1027" s="4">
        <v>0.35</v>
      </c>
      <c r="AB1027" s="1">
        <v>40503</v>
      </c>
      <c r="AC1027" s="1">
        <v>30120</v>
      </c>
      <c r="AD1027">
        <f t="shared" si="98"/>
        <v>1</v>
      </c>
      <c r="AE1027">
        <f t="shared" ca="1" si="99"/>
        <v>42</v>
      </c>
      <c r="AF1027" t="str">
        <f t="shared" ca="1" si="100"/>
        <v>18-64</v>
      </c>
      <c r="AG1027" s="3">
        <f t="shared" si="101"/>
        <v>0.54534982352941175</v>
      </c>
      <c r="AH1027" t="str">
        <f>_xlfn.IFNA(VLOOKUP(Sales_Transactions[[#This Row],[Order ID]],Returned_Items[#All],2,FALSE),"Not Returned")</f>
        <v>Not Returned</v>
      </c>
    </row>
    <row r="1028" spans="1:34" x14ac:dyDescent="0.25">
      <c r="A1028">
        <v>59712</v>
      </c>
      <c r="C1028" t="s">
        <v>1340</v>
      </c>
      <c r="D1028" s="2" t="str">
        <f>TEXT(MID(Sales_Transactions[[#This Row],[Order Date]],2,5),"d/m/yyy")</f>
        <v>15/6/2010</v>
      </c>
      <c r="E1028" s="2" t="str">
        <f>TEXT(MID(Sales_Transactions[[#This Row],[Order Date]],2,5),"d")</f>
        <v>15</v>
      </c>
      <c r="F1028" s="2" t="str">
        <f>TEXT(MID(Sales_Transactions[[#This Row],[Order Date]],2,5),"m")</f>
        <v>6</v>
      </c>
      <c r="G1028" s="2" t="str">
        <f>TEXT(MID(Sales_Transactions[[#This Row],[Order Date]],2,5),"yyy")</f>
        <v>2010</v>
      </c>
      <c r="H1028" s="2" t="str">
        <f>TEXT(MID(Sales_Transactions[[#This Row],[Order Date]],2,5),"yyy/m")</f>
        <v>2010/6</v>
      </c>
      <c r="I1028" t="s">
        <v>101</v>
      </c>
      <c r="J1028">
        <f t="shared" si="96"/>
        <v>1</v>
      </c>
      <c r="K1028" s="2">
        <v>25</v>
      </c>
      <c r="L1028" s="3">
        <v>67.58</v>
      </c>
      <c r="M1028" s="4">
        <v>0.09</v>
      </c>
      <c r="N1028" s="5" t="s">
        <v>67</v>
      </c>
      <c r="O1028" s="3">
        <v>16.8</v>
      </c>
      <c r="P1028" s="3">
        <v>2.62</v>
      </c>
      <c r="Q1028" s="3">
        <v>0.8</v>
      </c>
      <c r="R1028" s="5" t="s">
        <v>1369</v>
      </c>
      <c r="S1028" s="5" t="s">
        <v>1370</v>
      </c>
      <c r="T1028" s="5" t="str">
        <f t="shared" si="97"/>
        <v>Sonia Sunley</v>
      </c>
      <c r="U1028" t="s">
        <v>153</v>
      </c>
      <c r="V1028" s="5" t="s">
        <v>27</v>
      </c>
      <c r="W1028" s="5" t="s">
        <v>28</v>
      </c>
      <c r="X1028" s="5" t="s">
        <v>82</v>
      </c>
      <c r="Y1028" s="5" t="s">
        <v>1502</v>
      </c>
      <c r="Z1028" s="5" t="s">
        <v>84</v>
      </c>
      <c r="AA1028" s="4">
        <v>0.39</v>
      </c>
      <c r="AB1028" s="1">
        <v>40346</v>
      </c>
      <c r="AC1028" s="1">
        <v>30149</v>
      </c>
      <c r="AD1028">
        <f t="shared" si="98"/>
        <v>2</v>
      </c>
      <c r="AE1028">
        <f t="shared" ca="1" si="99"/>
        <v>42</v>
      </c>
      <c r="AF1028" t="str">
        <f t="shared" ca="1" si="100"/>
        <v>18-64</v>
      </c>
      <c r="AG1028" s="3">
        <f t="shared" si="101"/>
        <v>0.13670568</v>
      </c>
      <c r="AH1028" t="str">
        <f>_xlfn.IFNA(VLOOKUP(Sales_Transactions[[#This Row],[Order ID]],Returned_Items[#All],2,FALSE),"Not Returned")</f>
        <v>Not Returned</v>
      </c>
    </row>
    <row r="1029" spans="1:34" x14ac:dyDescent="0.25">
      <c r="A1029">
        <v>59905</v>
      </c>
      <c r="C1029" t="s">
        <v>1095</v>
      </c>
      <c r="D1029" s="2" t="str">
        <f>TEXT(MID(Sales_Transactions[[#This Row],[Order Date]],2,5),"d/m/yyy")</f>
        <v>14/4/2012</v>
      </c>
      <c r="E1029" s="2" t="str">
        <f>TEXT(MID(Sales_Transactions[[#This Row],[Order Date]],2,5),"d")</f>
        <v>14</v>
      </c>
      <c r="F1029" s="2" t="str">
        <f>TEXT(MID(Sales_Transactions[[#This Row],[Order Date]],2,5),"m")</f>
        <v>4</v>
      </c>
      <c r="G1029" s="2" t="str">
        <f>TEXT(MID(Sales_Transactions[[#This Row],[Order Date]],2,5),"yyy")</f>
        <v>2012</v>
      </c>
      <c r="H1029" s="2" t="str">
        <f>TEXT(MID(Sales_Transactions[[#This Row],[Order Date]],2,5),"yyy/m")</f>
        <v>2012/4</v>
      </c>
      <c r="I1029" t="s">
        <v>33</v>
      </c>
      <c r="J1029">
        <f t="shared" si="96"/>
        <v>4</v>
      </c>
      <c r="K1029" s="2">
        <v>19</v>
      </c>
      <c r="L1029" s="3">
        <v>159.24</v>
      </c>
      <c r="M1029" s="4">
        <v>0.09</v>
      </c>
      <c r="N1029" s="5" t="s">
        <v>23</v>
      </c>
      <c r="O1029" s="3">
        <v>8.3000000000000007</v>
      </c>
      <c r="P1029" s="3">
        <v>8.5</v>
      </c>
      <c r="Q1029" s="3">
        <v>1.99</v>
      </c>
      <c r="R1029" s="5" t="s">
        <v>1503</v>
      </c>
      <c r="S1029" s="5" t="s">
        <v>1504</v>
      </c>
      <c r="T1029" s="5" t="str">
        <f t="shared" si="97"/>
        <v>Daniel Lacy</v>
      </c>
      <c r="U1029" t="s">
        <v>153</v>
      </c>
      <c r="V1029" s="5" t="s">
        <v>27</v>
      </c>
      <c r="W1029" s="5" t="s">
        <v>48</v>
      </c>
      <c r="X1029" s="5" t="s">
        <v>87</v>
      </c>
      <c r="Y1029" s="5" t="s">
        <v>1505</v>
      </c>
      <c r="Z1029" s="5" t="s">
        <v>60</v>
      </c>
      <c r="AA1029" s="4">
        <v>0.49</v>
      </c>
      <c r="AB1029" s="1">
        <v>41015</v>
      </c>
      <c r="AC1029" s="1">
        <v>30250</v>
      </c>
      <c r="AD1029">
        <f t="shared" si="98"/>
        <v>2</v>
      </c>
      <c r="AE1029">
        <f t="shared" ca="1" si="99"/>
        <v>41</v>
      </c>
      <c r="AF1029" t="str">
        <f t="shared" ca="1" si="100"/>
        <v>18-64</v>
      </c>
      <c r="AG1029" s="3">
        <f t="shared" si="101"/>
        <v>0.55170263157894739</v>
      </c>
      <c r="AH1029" t="str">
        <f>_xlfn.IFNA(VLOOKUP(Sales_Transactions[[#This Row],[Order ID]],Returned_Items[#All],2,FALSE),"Not Returned")</f>
        <v>Not Returned</v>
      </c>
    </row>
    <row r="1030" spans="1:34" x14ac:dyDescent="0.25">
      <c r="A1030">
        <v>59905</v>
      </c>
      <c r="C1030" t="s">
        <v>1095</v>
      </c>
      <c r="D1030" s="2" t="str">
        <f>TEXT(MID(Sales_Transactions[[#This Row],[Order Date]],2,5),"d/m/yyy")</f>
        <v>14/4/2012</v>
      </c>
      <c r="E1030" s="2" t="str">
        <f>TEXT(MID(Sales_Transactions[[#This Row],[Order Date]],2,5),"d")</f>
        <v>14</v>
      </c>
      <c r="F1030" s="2" t="str">
        <f>TEXT(MID(Sales_Transactions[[#This Row],[Order Date]],2,5),"m")</f>
        <v>4</v>
      </c>
      <c r="G1030" s="2" t="str">
        <f>TEXT(MID(Sales_Transactions[[#This Row],[Order Date]],2,5),"yyy")</f>
        <v>2012</v>
      </c>
      <c r="H1030" s="2" t="str">
        <f>TEXT(MID(Sales_Transactions[[#This Row],[Order Date]],2,5),"yyy/m")</f>
        <v>2012/4</v>
      </c>
      <c r="I1030" t="s">
        <v>33</v>
      </c>
      <c r="J1030">
        <f t="shared" si="96"/>
        <v>4</v>
      </c>
      <c r="K1030" s="2">
        <v>6</v>
      </c>
      <c r="L1030" s="3">
        <v>48.77</v>
      </c>
      <c r="M1030" s="4">
        <v>0</v>
      </c>
      <c r="N1030" s="5" t="s">
        <v>23</v>
      </c>
      <c r="O1030" s="3">
        <v>5.95</v>
      </c>
      <c r="P1030" s="3">
        <v>7.4</v>
      </c>
      <c r="Q1030" s="3">
        <v>1.71</v>
      </c>
      <c r="R1030" s="5" t="s">
        <v>1503</v>
      </c>
      <c r="S1030" s="5" t="s">
        <v>1504</v>
      </c>
      <c r="T1030" s="5" t="str">
        <f t="shared" si="97"/>
        <v>Daniel Lacy</v>
      </c>
      <c r="U1030" t="s">
        <v>153</v>
      </c>
      <c r="V1030" s="5" t="s">
        <v>27</v>
      </c>
      <c r="W1030" s="5" t="s">
        <v>28</v>
      </c>
      <c r="X1030" s="5" t="s">
        <v>75</v>
      </c>
      <c r="Y1030" s="5" t="s">
        <v>1506</v>
      </c>
      <c r="Z1030" s="5" t="s">
        <v>84</v>
      </c>
      <c r="AA1030" s="4">
        <v>0.4</v>
      </c>
      <c r="AB1030" s="1">
        <v>41015</v>
      </c>
      <c r="AC1030" s="1">
        <v>29901</v>
      </c>
      <c r="AD1030">
        <f t="shared" si="98"/>
        <v>2</v>
      </c>
      <c r="AE1030">
        <f t="shared" ca="1" si="99"/>
        <v>42</v>
      </c>
      <c r="AF1030" t="str">
        <f t="shared" ca="1" si="100"/>
        <v>18-64</v>
      </c>
      <c r="AG1030" s="3">
        <f t="shared" si="101"/>
        <v>1.5183333333333333</v>
      </c>
      <c r="AH1030" t="str">
        <f>_xlfn.IFNA(VLOOKUP(Sales_Transactions[[#This Row],[Order ID]],Returned_Items[#All],2,FALSE),"Not Returned")</f>
        <v>Not Returned</v>
      </c>
    </row>
    <row r="1031" spans="1:34" x14ac:dyDescent="0.25">
      <c r="A1031">
        <v>59905</v>
      </c>
      <c r="C1031" t="s">
        <v>1095</v>
      </c>
      <c r="D1031" s="2" t="str">
        <f>TEXT(MID(Sales_Transactions[[#This Row],[Order Date]],2,5),"d/m/yyy")</f>
        <v>14/4/2012</v>
      </c>
      <c r="E1031" s="2" t="str">
        <f>TEXT(MID(Sales_Transactions[[#This Row],[Order Date]],2,5),"d")</f>
        <v>14</v>
      </c>
      <c r="F1031" s="2" t="str">
        <f>TEXT(MID(Sales_Transactions[[#This Row],[Order Date]],2,5),"m")</f>
        <v>4</v>
      </c>
      <c r="G1031" s="2" t="str">
        <f>TEXT(MID(Sales_Transactions[[#This Row],[Order Date]],2,5),"yyy")</f>
        <v>2012</v>
      </c>
      <c r="H1031" s="2" t="str">
        <f>TEXT(MID(Sales_Transactions[[#This Row],[Order Date]],2,5),"yyy/m")</f>
        <v>2012/4</v>
      </c>
      <c r="I1031" t="s">
        <v>33</v>
      </c>
      <c r="J1031">
        <f t="shared" si="96"/>
        <v>4</v>
      </c>
      <c r="K1031" s="2">
        <v>5</v>
      </c>
      <c r="L1031" s="3">
        <v>26.5</v>
      </c>
      <c r="M1031" s="4">
        <v>0.01</v>
      </c>
      <c r="N1031" s="5" t="s">
        <v>67</v>
      </c>
      <c r="O1031" s="3">
        <v>2.61</v>
      </c>
      <c r="P1031" s="3">
        <v>4.26</v>
      </c>
      <c r="Q1031" s="3">
        <v>1.2</v>
      </c>
      <c r="R1031" s="5" t="s">
        <v>1503</v>
      </c>
      <c r="S1031" s="5" t="s">
        <v>1504</v>
      </c>
      <c r="T1031" s="5" t="str">
        <f t="shared" si="97"/>
        <v>Daniel Lacy</v>
      </c>
      <c r="U1031" t="s">
        <v>153</v>
      </c>
      <c r="V1031" s="5" t="s">
        <v>27</v>
      </c>
      <c r="W1031" s="5" t="s">
        <v>28</v>
      </c>
      <c r="X1031" s="5" t="s">
        <v>124</v>
      </c>
      <c r="Y1031" s="5" t="s">
        <v>1507</v>
      </c>
      <c r="Z1031" s="5" t="s">
        <v>84</v>
      </c>
      <c r="AA1031" s="4">
        <v>0.44</v>
      </c>
      <c r="AB1031" s="1">
        <v>41014</v>
      </c>
      <c r="AC1031" s="1">
        <v>29875</v>
      </c>
      <c r="AD1031">
        <f t="shared" si="98"/>
        <v>1</v>
      </c>
      <c r="AE1031">
        <f t="shared" ca="1" si="99"/>
        <v>42</v>
      </c>
      <c r="AF1031" t="str">
        <f t="shared" ca="1" si="100"/>
        <v>18-64</v>
      </c>
      <c r="AG1031" s="3">
        <f t="shared" si="101"/>
        <v>1.0919148000000001</v>
      </c>
      <c r="AH1031" t="str">
        <f>_xlfn.IFNA(VLOOKUP(Sales_Transactions[[#This Row],[Order ID]],Returned_Items[#All],2,FALSE),"Not Returned")</f>
        <v>Not Returned</v>
      </c>
    </row>
    <row r="1032" spans="1:34" x14ac:dyDescent="0.25">
      <c r="A1032">
        <v>322</v>
      </c>
      <c r="C1032" t="s">
        <v>1508</v>
      </c>
      <c r="D1032" s="2" t="str">
        <f>TEXT(MID(Sales_Transactions[[#This Row],[Order Date]],2,5),"d/m/yyy")</f>
        <v>18/3/2012</v>
      </c>
      <c r="E1032" s="2" t="str">
        <f>TEXT(MID(Sales_Transactions[[#This Row],[Order Date]],2,5),"d")</f>
        <v>18</v>
      </c>
      <c r="F1032" s="2" t="str">
        <f>TEXT(MID(Sales_Transactions[[#This Row],[Order Date]],2,5),"m")</f>
        <v>3</v>
      </c>
      <c r="G1032" s="2" t="str">
        <f>TEXT(MID(Sales_Transactions[[#This Row],[Order Date]],2,5),"yyy")</f>
        <v>2012</v>
      </c>
      <c r="H1032" s="2" t="str">
        <f>TEXT(MID(Sales_Transactions[[#This Row],[Order Date]],2,5),"yyy/m")</f>
        <v>2012/3</v>
      </c>
      <c r="I1032" t="s">
        <v>101</v>
      </c>
      <c r="J1032">
        <f t="shared" si="96"/>
        <v>1</v>
      </c>
      <c r="K1032" s="2">
        <v>20</v>
      </c>
      <c r="L1032" s="3">
        <v>2634.8555000000001</v>
      </c>
      <c r="M1032" s="4">
        <v>0.08</v>
      </c>
      <c r="N1032" s="5" t="s">
        <v>23</v>
      </c>
      <c r="O1032" s="3">
        <v>257.76</v>
      </c>
      <c r="P1032" s="3">
        <v>155.99</v>
      </c>
      <c r="Q1032" s="3">
        <v>8.08</v>
      </c>
      <c r="R1032" s="5" t="s">
        <v>906</v>
      </c>
      <c r="S1032" s="5" t="s">
        <v>1509</v>
      </c>
      <c r="T1032" s="5" t="str">
        <f t="shared" si="97"/>
        <v>Giulietta Weimer</v>
      </c>
      <c r="U1032" t="s">
        <v>153</v>
      </c>
      <c r="V1032" s="5" t="s">
        <v>47</v>
      </c>
      <c r="W1032" s="5" t="s">
        <v>48</v>
      </c>
      <c r="X1032" s="5" t="s">
        <v>49</v>
      </c>
      <c r="Y1032" s="5" t="s">
        <v>1510</v>
      </c>
      <c r="Z1032" s="5" t="s">
        <v>43</v>
      </c>
      <c r="AA1032" s="4">
        <v>0.6</v>
      </c>
      <c r="AB1032" s="1">
        <v>40988</v>
      </c>
      <c r="AC1032" s="1">
        <v>29622</v>
      </c>
      <c r="AD1032">
        <f t="shared" si="98"/>
        <v>2</v>
      </c>
      <c r="AE1032">
        <f t="shared" ca="1" si="99"/>
        <v>43</v>
      </c>
      <c r="AF1032" t="str">
        <f t="shared" ca="1" si="100"/>
        <v>18-64</v>
      </c>
      <c r="AG1032" s="3">
        <f t="shared" si="101"/>
        <v>8.1972604000000011</v>
      </c>
      <c r="AH1032" t="str">
        <f>_xlfn.IFNA(VLOOKUP(Sales_Transactions[[#This Row],[Order ID]],Returned_Items[#All],2,FALSE),"Not Returned")</f>
        <v>Not Returned</v>
      </c>
    </row>
    <row r="1033" spans="1:34" x14ac:dyDescent="0.25">
      <c r="A1033">
        <v>322</v>
      </c>
      <c r="C1033" t="s">
        <v>1508</v>
      </c>
      <c r="D1033" s="2" t="str">
        <f>TEXT(MID(Sales_Transactions[[#This Row],[Order Date]],2,5),"d/m/yyy")</f>
        <v>18/3/2012</v>
      </c>
      <c r="E1033" s="2" t="str">
        <f>TEXT(MID(Sales_Transactions[[#This Row],[Order Date]],2,5),"d")</f>
        <v>18</v>
      </c>
      <c r="F1033" s="2" t="str">
        <f>TEXT(MID(Sales_Transactions[[#This Row],[Order Date]],2,5),"m")</f>
        <v>3</v>
      </c>
      <c r="G1033" s="2" t="str">
        <f>TEXT(MID(Sales_Transactions[[#This Row],[Order Date]],2,5),"yyy")</f>
        <v>2012</v>
      </c>
      <c r="H1033" s="2" t="str">
        <f>TEXT(MID(Sales_Transactions[[#This Row],[Order Date]],2,5),"yyy/m")</f>
        <v>2012/3</v>
      </c>
      <c r="I1033" t="s">
        <v>101</v>
      </c>
      <c r="J1033">
        <f t="shared" si="96"/>
        <v>1</v>
      </c>
      <c r="K1033" s="2">
        <v>46</v>
      </c>
      <c r="L1033" s="3">
        <v>281</v>
      </c>
      <c r="M1033" s="4">
        <v>0.1</v>
      </c>
      <c r="N1033" s="5" t="s">
        <v>23</v>
      </c>
      <c r="O1033" s="3">
        <v>-291.58999999999997</v>
      </c>
      <c r="P1033" s="3">
        <v>6.48</v>
      </c>
      <c r="Q1033" s="3">
        <v>10.050000000000001</v>
      </c>
      <c r="R1033" s="5" t="s">
        <v>906</v>
      </c>
      <c r="S1033" s="5" t="s">
        <v>1509</v>
      </c>
      <c r="T1033" s="5" t="str">
        <f t="shared" si="97"/>
        <v>Giulietta Weimer</v>
      </c>
      <c r="U1033" t="s">
        <v>153</v>
      </c>
      <c r="V1033" s="5" t="s">
        <v>47</v>
      </c>
      <c r="W1033" s="5" t="s">
        <v>28</v>
      </c>
      <c r="X1033" s="5" t="s">
        <v>75</v>
      </c>
      <c r="Y1033" s="5" t="s">
        <v>1511</v>
      </c>
      <c r="Z1033" s="5" t="s">
        <v>43</v>
      </c>
      <c r="AA1033" s="4">
        <v>0.37</v>
      </c>
      <c r="AB1033" s="1">
        <v>40988</v>
      </c>
      <c r="AC1033" s="1">
        <v>30608</v>
      </c>
      <c r="AD1033">
        <f t="shared" si="98"/>
        <v>2</v>
      </c>
      <c r="AE1033">
        <f t="shared" ca="1" si="99"/>
        <v>40</v>
      </c>
      <c r="AF1033" t="str">
        <f t="shared" ca="1" si="100"/>
        <v>18-64</v>
      </c>
      <c r="AG1033" s="3">
        <f t="shared" si="101"/>
        <v>0.35920695652173917</v>
      </c>
      <c r="AH1033" t="str">
        <f>_xlfn.IFNA(VLOOKUP(Sales_Transactions[[#This Row],[Order ID]],Returned_Items[#All],2,FALSE),"Not Returned")</f>
        <v>Not Returned</v>
      </c>
    </row>
    <row r="1034" spans="1:34" x14ac:dyDescent="0.25">
      <c r="A1034">
        <v>962</v>
      </c>
      <c r="C1034" t="s">
        <v>1512</v>
      </c>
      <c r="D1034" s="2" t="str">
        <f>TEXT(MID(Sales_Transactions[[#This Row],[Order Date]],2,5),"d/m/yyy")</f>
        <v>5/5/2009</v>
      </c>
      <c r="E1034" s="2" t="str">
        <f>TEXT(MID(Sales_Transactions[[#This Row],[Order Date]],2,5),"d")</f>
        <v>5</v>
      </c>
      <c r="F1034" s="2" t="str">
        <f>TEXT(MID(Sales_Transactions[[#This Row],[Order Date]],2,5),"m")</f>
        <v>5</v>
      </c>
      <c r="G1034" s="2" t="str">
        <f>TEXT(MID(Sales_Transactions[[#This Row],[Order Date]],2,5),"yyy")</f>
        <v>2009</v>
      </c>
      <c r="H1034" s="2" t="str">
        <f>TEXT(MID(Sales_Transactions[[#This Row],[Order Date]],2,5),"yyy/m")</f>
        <v>2009/5</v>
      </c>
      <c r="I1034" t="s">
        <v>22</v>
      </c>
      <c r="J1034">
        <f t="shared" si="96"/>
        <v>2</v>
      </c>
      <c r="K1034" s="2">
        <v>33</v>
      </c>
      <c r="L1034" s="3">
        <v>4064.05</v>
      </c>
      <c r="M1034" s="4">
        <v>0.06</v>
      </c>
      <c r="N1034" s="5" t="s">
        <v>23</v>
      </c>
      <c r="O1034" s="3">
        <v>1408.19</v>
      </c>
      <c r="P1034" s="3">
        <v>122.99</v>
      </c>
      <c r="Q1034" s="3">
        <v>19.989999999999998</v>
      </c>
      <c r="R1034" s="5" t="s">
        <v>509</v>
      </c>
      <c r="S1034" s="5" t="s">
        <v>625</v>
      </c>
      <c r="T1034" s="5" t="str">
        <f t="shared" si="97"/>
        <v>Mike Vittorini</v>
      </c>
      <c r="U1034" t="s">
        <v>153</v>
      </c>
      <c r="V1034" s="5" t="s">
        <v>27</v>
      </c>
      <c r="W1034" s="5" t="s">
        <v>28</v>
      </c>
      <c r="X1034" s="5" t="s">
        <v>41</v>
      </c>
      <c r="Y1034" s="5" t="s">
        <v>1513</v>
      </c>
      <c r="Z1034" s="5" t="s">
        <v>43</v>
      </c>
      <c r="AA1034" s="4">
        <v>0.37</v>
      </c>
      <c r="AB1034" s="1">
        <v>39940</v>
      </c>
      <c r="AC1034" s="1">
        <v>30462</v>
      </c>
      <c r="AD1034">
        <f t="shared" si="98"/>
        <v>2</v>
      </c>
      <c r="AE1034">
        <f t="shared" ca="1" si="99"/>
        <v>41</v>
      </c>
      <c r="AF1034" t="str">
        <f t="shared" ca="1" si="100"/>
        <v>18-64</v>
      </c>
      <c r="AG1034" s="3">
        <f t="shared" si="101"/>
        <v>4.3304910909090912</v>
      </c>
      <c r="AH1034" t="str">
        <f>_xlfn.IFNA(VLOOKUP(Sales_Transactions[[#This Row],[Order ID]],Returned_Items[#All],2,FALSE),"Not Returned")</f>
        <v>Not Returned</v>
      </c>
    </row>
    <row r="1035" spans="1:34" x14ac:dyDescent="0.25">
      <c r="A1035">
        <v>962</v>
      </c>
      <c r="C1035" t="s">
        <v>1512</v>
      </c>
      <c r="D1035" s="2" t="str">
        <f>TEXT(MID(Sales_Transactions[[#This Row],[Order Date]],2,5),"d/m/yyy")</f>
        <v>5/5/2009</v>
      </c>
      <c r="E1035" s="2" t="str">
        <f>TEXT(MID(Sales_Transactions[[#This Row],[Order Date]],2,5),"d")</f>
        <v>5</v>
      </c>
      <c r="F1035" s="2" t="str">
        <f>TEXT(MID(Sales_Transactions[[#This Row],[Order Date]],2,5),"m")</f>
        <v>5</v>
      </c>
      <c r="G1035" s="2" t="str">
        <f>TEXT(MID(Sales_Transactions[[#This Row],[Order Date]],2,5),"yyy")</f>
        <v>2009</v>
      </c>
      <c r="H1035" s="2" t="str">
        <f>TEXT(MID(Sales_Transactions[[#This Row],[Order Date]],2,5),"yyy/m")</f>
        <v>2009/5</v>
      </c>
      <c r="I1035" t="s">
        <v>22</v>
      </c>
      <c r="J1035">
        <f t="shared" si="96"/>
        <v>2</v>
      </c>
      <c r="K1035" s="2">
        <v>47</v>
      </c>
      <c r="L1035" s="3">
        <v>3213.87</v>
      </c>
      <c r="M1035" s="4">
        <v>0.08</v>
      </c>
      <c r="N1035" s="5" t="s">
        <v>34</v>
      </c>
      <c r="O1035" s="3">
        <v>-1069.72</v>
      </c>
      <c r="P1035" s="3">
        <v>68.81</v>
      </c>
      <c r="Q1035" s="3">
        <v>60</v>
      </c>
      <c r="R1035" s="5" t="s">
        <v>509</v>
      </c>
      <c r="S1035" s="5" t="s">
        <v>625</v>
      </c>
      <c r="T1035" s="5" t="str">
        <f t="shared" si="97"/>
        <v>Mike Vittorini</v>
      </c>
      <c r="U1035" t="s">
        <v>153</v>
      </c>
      <c r="V1035" s="5" t="s">
        <v>27</v>
      </c>
      <c r="W1035" s="5" t="s">
        <v>28</v>
      </c>
      <c r="X1035" s="5" t="s">
        <v>38</v>
      </c>
      <c r="Y1035" s="5" t="s">
        <v>1023</v>
      </c>
      <c r="Z1035" s="5" t="s">
        <v>40</v>
      </c>
      <c r="AA1035" s="4">
        <v>0.41</v>
      </c>
      <c r="AB1035" s="1">
        <v>39940</v>
      </c>
      <c r="AC1035" s="1">
        <v>30438</v>
      </c>
      <c r="AD1035">
        <f t="shared" si="98"/>
        <v>2</v>
      </c>
      <c r="AE1035">
        <f t="shared" ca="1" si="99"/>
        <v>41</v>
      </c>
      <c r="AF1035" t="str">
        <f t="shared" ca="1" si="100"/>
        <v>18-64</v>
      </c>
      <c r="AG1035" s="3">
        <f t="shared" si="101"/>
        <v>2.7394670638297871</v>
      </c>
      <c r="AH1035" t="str">
        <f>_xlfn.IFNA(VLOOKUP(Sales_Transactions[[#This Row],[Order ID]],Returned_Items[#All],2,FALSE),"Not Returned")</f>
        <v>Not Returned</v>
      </c>
    </row>
    <row r="1036" spans="1:34" x14ac:dyDescent="0.25">
      <c r="A1036">
        <v>1221</v>
      </c>
      <c r="C1036" t="s">
        <v>1514</v>
      </c>
      <c r="D1036" s="2" t="str">
        <f>TEXT(MID(Sales_Transactions[[#This Row],[Order Date]],2,5),"d/m/yyy")</f>
        <v>18/4/2012</v>
      </c>
      <c r="E1036" s="2" t="str">
        <f>TEXT(MID(Sales_Transactions[[#This Row],[Order Date]],2,5),"d")</f>
        <v>18</v>
      </c>
      <c r="F1036" s="2" t="str">
        <f>TEXT(MID(Sales_Transactions[[#This Row],[Order Date]],2,5),"m")</f>
        <v>4</v>
      </c>
      <c r="G1036" s="2" t="str">
        <f>TEXT(MID(Sales_Transactions[[#This Row],[Order Date]],2,5),"yyy")</f>
        <v>2012</v>
      </c>
      <c r="H1036" s="2" t="str">
        <f>TEXT(MID(Sales_Transactions[[#This Row],[Order Date]],2,5),"yyy/m")</f>
        <v>2012/4</v>
      </c>
      <c r="I1036" t="s">
        <v>52</v>
      </c>
      <c r="J1036">
        <f t="shared" si="96"/>
        <v>1</v>
      </c>
      <c r="K1036" s="2">
        <v>1</v>
      </c>
      <c r="L1036" s="3">
        <v>14.68</v>
      </c>
      <c r="M1036" s="4">
        <v>0.06</v>
      </c>
      <c r="N1036" s="5" t="s">
        <v>23</v>
      </c>
      <c r="O1036" s="3">
        <v>-13.78</v>
      </c>
      <c r="P1036" s="3">
        <v>8.6</v>
      </c>
      <c r="Q1036" s="3">
        <v>6.19</v>
      </c>
      <c r="R1036" s="5" t="s">
        <v>1515</v>
      </c>
      <c r="S1036" s="5" t="s">
        <v>1516</v>
      </c>
      <c r="T1036" s="5" t="str">
        <f t="shared" si="97"/>
        <v>Lela Donovan</v>
      </c>
      <c r="U1036" t="s">
        <v>153</v>
      </c>
      <c r="V1036" s="5" t="s">
        <v>47</v>
      </c>
      <c r="W1036" s="5" t="s">
        <v>28</v>
      </c>
      <c r="X1036" s="5" t="s">
        <v>41</v>
      </c>
      <c r="Y1036" s="5" t="s">
        <v>1517</v>
      </c>
      <c r="Z1036" s="5" t="s">
        <v>43</v>
      </c>
      <c r="AA1036" s="4">
        <v>0.38</v>
      </c>
      <c r="AB1036" s="1">
        <v>41017</v>
      </c>
      <c r="AC1036" s="1">
        <v>16510</v>
      </c>
      <c r="AD1036">
        <f t="shared" si="98"/>
        <v>0</v>
      </c>
      <c r="AE1036">
        <f t="shared" ca="1" si="99"/>
        <v>79</v>
      </c>
      <c r="AF1036" t="str">
        <f t="shared" ca="1" si="100"/>
        <v>Over 65</v>
      </c>
      <c r="AG1036" s="3">
        <f t="shared" si="101"/>
        <v>14.784839999999999</v>
      </c>
      <c r="AH1036" t="str">
        <f>_xlfn.IFNA(VLOOKUP(Sales_Transactions[[#This Row],[Order ID]],Returned_Items[#All],2,FALSE),"Not Returned")</f>
        <v>Not Returned</v>
      </c>
    </row>
    <row r="1037" spans="1:34" x14ac:dyDescent="0.25">
      <c r="A1037">
        <v>1221</v>
      </c>
      <c r="C1037" t="s">
        <v>1514</v>
      </c>
      <c r="D1037" s="2" t="str">
        <f>TEXT(MID(Sales_Transactions[[#This Row],[Order Date]],2,5),"d/m/yyy")</f>
        <v>18/4/2012</v>
      </c>
      <c r="E1037" s="2" t="str">
        <f>TEXT(MID(Sales_Transactions[[#This Row],[Order Date]],2,5),"d")</f>
        <v>18</v>
      </c>
      <c r="F1037" s="2" t="str">
        <f>TEXT(MID(Sales_Transactions[[#This Row],[Order Date]],2,5),"m")</f>
        <v>4</v>
      </c>
      <c r="G1037" s="2" t="str">
        <f>TEXT(MID(Sales_Transactions[[#This Row],[Order Date]],2,5),"yyy")</f>
        <v>2012</v>
      </c>
      <c r="H1037" s="2" t="str">
        <f>TEXT(MID(Sales_Transactions[[#This Row],[Order Date]],2,5),"yyy/m")</f>
        <v>2012/4</v>
      </c>
      <c r="I1037" t="s">
        <v>52</v>
      </c>
      <c r="J1037">
        <f t="shared" si="96"/>
        <v>1</v>
      </c>
      <c r="K1037" s="2">
        <v>11</v>
      </c>
      <c r="L1037" s="3">
        <v>10145.14</v>
      </c>
      <c r="M1037" s="4">
        <v>0.03</v>
      </c>
      <c r="N1037" s="5" t="s">
        <v>23</v>
      </c>
      <c r="O1037" s="3">
        <v>3724.57</v>
      </c>
      <c r="P1037" s="3">
        <v>896.99</v>
      </c>
      <c r="Q1037" s="3">
        <v>19.989999999999998</v>
      </c>
      <c r="R1037" s="5" t="s">
        <v>1515</v>
      </c>
      <c r="S1037" s="5" t="s">
        <v>1516</v>
      </c>
      <c r="T1037" s="5" t="str">
        <f t="shared" si="97"/>
        <v>Lela Donovan</v>
      </c>
      <c r="U1037" t="s">
        <v>153</v>
      </c>
      <c r="V1037" s="5" t="s">
        <v>47</v>
      </c>
      <c r="W1037" s="5" t="s">
        <v>28</v>
      </c>
      <c r="X1037" s="5" t="s">
        <v>41</v>
      </c>
      <c r="Y1037" s="5" t="s">
        <v>733</v>
      </c>
      <c r="Z1037" s="5" t="s">
        <v>43</v>
      </c>
      <c r="AA1037" s="4">
        <v>0.38</v>
      </c>
      <c r="AB1037" s="1">
        <v>41019</v>
      </c>
      <c r="AC1037" s="1">
        <v>16610</v>
      </c>
      <c r="AD1037">
        <f t="shared" si="98"/>
        <v>2</v>
      </c>
      <c r="AE1037">
        <f t="shared" ca="1" si="99"/>
        <v>79</v>
      </c>
      <c r="AF1037" t="str">
        <f t="shared" ca="1" si="100"/>
        <v>Over 65</v>
      </c>
      <c r="AG1037" s="3">
        <f t="shared" si="101"/>
        <v>83.337354818181822</v>
      </c>
      <c r="AH1037" t="str">
        <f>_xlfn.IFNA(VLOOKUP(Sales_Transactions[[#This Row],[Order ID]],Returned_Items[#All],2,FALSE),"Not Returned")</f>
        <v>Not Returned</v>
      </c>
    </row>
    <row r="1038" spans="1:34" x14ac:dyDescent="0.25">
      <c r="A1038">
        <v>1221</v>
      </c>
      <c r="C1038" t="s">
        <v>1514</v>
      </c>
      <c r="D1038" s="2" t="str">
        <f>TEXT(MID(Sales_Transactions[[#This Row],[Order Date]],2,5),"d/m/yyy")</f>
        <v>18/4/2012</v>
      </c>
      <c r="E1038" s="2" t="str">
        <f>TEXT(MID(Sales_Transactions[[#This Row],[Order Date]],2,5),"d")</f>
        <v>18</v>
      </c>
      <c r="F1038" s="2" t="str">
        <f>TEXT(MID(Sales_Transactions[[#This Row],[Order Date]],2,5),"m")</f>
        <v>4</v>
      </c>
      <c r="G1038" s="2" t="str">
        <f>TEXT(MID(Sales_Transactions[[#This Row],[Order Date]],2,5),"yyy")</f>
        <v>2012</v>
      </c>
      <c r="H1038" s="2" t="str">
        <f>TEXT(MID(Sales_Transactions[[#This Row],[Order Date]],2,5),"yyy/m")</f>
        <v>2012/4</v>
      </c>
      <c r="I1038" t="s">
        <v>52</v>
      </c>
      <c r="J1038">
        <f t="shared" si="96"/>
        <v>1</v>
      </c>
      <c r="K1038" s="2">
        <v>16</v>
      </c>
      <c r="L1038" s="3">
        <v>68.45</v>
      </c>
      <c r="M1038" s="4">
        <v>0.08</v>
      </c>
      <c r="N1038" s="5" t="s">
        <v>23</v>
      </c>
      <c r="O1038" s="3">
        <v>-57.88</v>
      </c>
      <c r="P1038" s="3">
        <v>4.24</v>
      </c>
      <c r="Q1038" s="3">
        <v>5.41</v>
      </c>
      <c r="R1038" s="5" t="s">
        <v>1515</v>
      </c>
      <c r="S1038" s="5" t="s">
        <v>1516</v>
      </c>
      <c r="T1038" s="5" t="str">
        <f t="shared" si="97"/>
        <v>Lela Donovan</v>
      </c>
      <c r="U1038" t="s">
        <v>153</v>
      </c>
      <c r="V1038" s="5" t="s">
        <v>47</v>
      </c>
      <c r="W1038" s="5" t="s">
        <v>28</v>
      </c>
      <c r="X1038" s="5" t="s">
        <v>41</v>
      </c>
      <c r="Y1038" s="5" t="s">
        <v>1518</v>
      </c>
      <c r="Z1038" s="5" t="s">
        <v>43</v>
      </c>
      <c r="AA1038" s="4">
        <v>0.35</v>
      </c>
      <c r="AB1038" s="1">
        <v>41019</v>
      </c>
      <c r="AC1038" s="1">
        <v>16474</v>
      </c>
      <c r="AD1038">
        <f t="shared" si="98"/>
        <v>2</v>
      </c>
      <c r="AE1038">
        <f t="shared" ca="1" si="99"/>
        <v>79</v>
      </c>
      <c r="AF1038" t="str">
        <f t="shared" ca="1" si="100"/>
        <v>Over 65</v>
      </c>
      <c r="AG1038" s="3">
        <f t="shared" si="101"/>
        <v>0.60291300000000003</v>
      </c>
      <c r="AH1038" t="str">
        <f>_xlfn.IFNA(VLOOKUP(Sales_Transactions[[#This Row],[Order ID]],Returned_Items[#All],2,FALSE),"Not Returned")</f>
        <v>Not Returned</v>
      </c>
    </row>
    <row r="1039" spans="1:34" x14ac:dyDescent="0.25">
      <c r="A1039">
        <v>1445</v>
      </c>
      <c r="C1039" t="s">
        <v>1519</v>
      </c>
      <c r="D1039" s="2" t="str">
        <f>TEXT(MID(Sales_Transactions[[#This Row],[Order Date]],2,5),"d/m/yyy")</f>
        <v>9/1/2011</v>
      </c>
      <c r="E1039" s="2" t="str">
        <f>TEXT(MID(Sales_Transactions[[#This Row],[Order Date]],2,5),"d")</f>
        <v>9</v>
      </c>
      <c r="F1039" s="2" t="str">
        <f>TEXT(MID(Sales_Transactions[[#This Row],[Order Date]],2,5),"m")</f>
        <v>1</v>
      </c>
      <c r="G1039" s="2" t="str">
        <f>TEXT(MID(Sales_Transactions[[#This Row],[Order Date]],2,5),"yyy")</f>
        <v>2011</v>
      </c>
      <c r="H1039" s="2" t="str">
        <f>TEXT(MID(Sales_Transactions[[#This Row],[Order Date]],2,5),"yyy/m")</f>
        <v>2011/1</v>
      </c>
      <c r="I1039" t="s">
        <v>78</v>
      </c>
      <c r="J1039">
        <f t="shared" si="96"/>
        <v>3</v>
      </c>
      <c r="K1039" s="2">
        <v>3</v>
      </c>
      <c r="L1039" s="3">
        <v>1326.09</v>
      </c>
      <c r="M1039" s="4">
        <v>0</v>
      </c>
      <c r="N1039" s="5" t="s">
        <v>23</v>
      </c>
      <c r="O1039" s="3">
        <v>-20.55</v>
      </c>
      <c r="P1039" s="3">
        <v>420.98</v>
      </c>
      <c r="Q1039" s="3">
        <v>19.989999999999998</v>
      </c>
      <c r="R1039" s="5" t="s">
        <v>1520</v>
      </c>
      <c r="S1039" s="5" t="s">
        <v>1521</v>
      </c>
      <c r="T1039" s="5" t="str">
        <f t="shared" si="97"/>
        <v>Shahid Shariari</v>
      </c>
      <c r="U1039" t="s">
        <v>153</v>
      </c>
      <c r="V1039" s="5" t="s">
        <v>47</v>
      </c>
      <c r="W1039" s="5" t="s">
        <v>28</v>
      </c>
      <c r="X1039" s="5" t="s">
        <v>41</v>
      </c>
      <c r="Y1039" s="5" t="s">
        <v>1027</v>
      </c>
      <c r="Z1039" s="5" t="s">
        <v>43</v>
      </c>
      <c r="AA1039" s="4">
        <v>0.35</v>
      </c>
      <c r="AB1039" s="1">
        <v>40555</v>
      </c>
      <c r="AC1039" s="1">
        <v>17424</v>
      </c>
      <c r="AD1039">
        <f t="shared" si="98"/>
        <v>3</v>
      </c>
      <c r="AE1039">
        <f t="shared" ca="1" si="99"/>
        <v>76</v>
      </c>
      <c r="AF1039" t="str">
        <f t="shared" ca="1" si="100"/>
        <v>Over 65</v>
      </c>
      <c r="AG1039" s="3">
        <f t="shared" si="101"/>
        <v>146.99</v>
      </c>
      <c r="AH1039" t="str">
        <f>_xlfn.IFNA(VLOOKUP(Sales_Transactions[[#This Row],[Order ID]],Returned_Items[#All],2,FALSE),"Not Returned")</f>
        <v>Not Returned</v>
      </c>
    </row>
    <row r="1040" spans="1:34" x14ac:dyDescent="0.25">
      <c r="A1040">
        <v>1445</v>
      </c>
      <c r="C1040" t="s">
        <v>1519</v>
      </c>
      <c r="D1040" s="2" t="str">
        <f>TEXT(MID(Sales_Transactions[[#This Row],[Order Date]],2,5),"d/m/yyy")</f>
        <v>9/1/2011</v>
      </c>
      <c r="E1040" s="2" t="str">
        <f>TEXT(MID(Sales_Transactions[[#This Row],[Order Date]],2,5),"d")</f>
        <v>9</v>
      </c>
      <c r="F1040" s="2" t="str">
        <f>TEXT(MID(Sales_Transactions[[#This Row],[Order Date]],2,5),"m")</f>
        <v>1</v>
      </c>
      <c r="G1040" s="2" t="str">
        <f>TEXT(MID(Sales_Transactions[[#This Row],[Order Date]],2,5),"yyy")</f>
        <v>2011</v>
      </c>
      <c r="H1040" s="2" t="str">
        <f>TEXT(MID(Sales_Transactions[[#This Row],[Order Date]],2,5),"yyy/m")</f>
        <v>2011/1</v>
      </c>
      <c r="I1040" t="s">
        <v>78</v>
      </c>
      <c r="J1040">
        <f t="shared" si="96"/>
        <v>3</v>
      </c>
      <c r="K1040" s="2">
        <v>30</v>
      </c>
      <c r="L1040" s="3">
        <v>339.49</v>
      </c>
      <c r="M1040" s="4">
        <v>0.08</v>
      </c>
      <c r="N1040" s="5" t="s">
        <v>23</v>
      </c>
      <c r="O1040" s="3">
        <v>-74.209999999999994</v>
      </c>
      <c r="P1040" s="3">
        <v>11.97</v>
      </c>
      <c r="Q1040" s="3">
        <v>5.81</v>
      </c>
      <c r="R1040" s="5" t="s">
        <v>1520</v>
      </c>
      <c r="S1040" s="5" t="s">
        <v>1521</v>
      </c>
      <c r="T1040" s="5" t="str">
        <f t="shared" si="97"/>
        <v>Shahid Shariari</v>
      </c>
      <c r="U1040" t="s">
        <v>153</v>
      </c>
      <c r="V1040" s="5" t="s">
        <v>47</v>
      </c>
      <c r="W1040" s="5" t="s">
        <v>28</v>
      </c>
      <c r="X1040" s="5" t="s">
        <v>124</v>
      </c>
      <c r="Y1040" s="5" t="s">
        <v>870</v>
      </c>
      <c r="Z1040" s="5" t="s">
        <v>60</v>
      </c>
      <c r="AA1040" s="4">
        <v>0.6</v>
      </c>
      <c r="AB1040" s="1">
        <v>40554</v>
      </c>
      <c r="AC1040" s="1">
        <v>17389</v>
      </c>
      <c r="AD1040">
        <f t="shared" si="98"/>
        <v>2</v>
      </c>
      <c r="AE1040">
        <f t="shared" ca="1" si="99"/>
        <v>76</v>
      </c>
      <c r="AF1040" t="str">
        <f t="shared" ca="1" si="100"/>
        <v>Over 65</v>
      </c>
      <c r="AG1040" s="3">
        <f t="shared" si="101"/>
        <v>0.59234746666666671</v>
      </c>
      <c r="AH1040" t="str">
        <f>_xlfn.IFNA(VLOOKUP(Sales_Transactions[[#This Row],[Order ID]],Returned_Items[#All],2,FALSE),"Not Returned")</f>
        <v>Not Returned</v>
      </c>
    </row>
    <row r="1041" spans="1:34" x14ac:dyDescent="0.25">
      <c r="A1041">
        <v>1799</v>
      </c>
      <c r="C1041" t="s">
        <v>785</v>
      </c>
      <c r="D1041" s="2" t="str">
        <f>TEXT(MID(Sales_Transactions[[#This Row],[Order Date]],2,5),"d/m/yyy")</f>
        <v>6/3/2009</v>
      </c>
      <c r="E1041" s="2" t="str">
        <f>TEXT(MID(Sales_Transactions[[#This Row],[Order Date]],2,5),"d")</f>
        <v>6</v>
      </c>
      <c r="F1041" s="2" t="str">
        <f>TEXT(MID(Sales_Transactions[[#This Row],[Order Date]],2,5),"m")</f>
        <v>3</v>
      </c>
      <c r="G1041" s="2" t="str">
        <f>TEXT(MID(Sales_Transactions[[#This Row],[Order Date]],2,5),"yyy")</f>
        <v>2009</v>
      </c>
      <c r="H1041" s="2" t="str">
        <f>TEXT(MID(Sales_Transactions[[#This Row],[Order Date]],2,5),"yyy/m")</f>
        <v>2009/3</v>
      </c>
      <c r="I1041" t="s">
        <v>52</v>
      </c>
      <c r="J1041">
        <f t="shared" si="96"/>
        <v>1</v>
      </c>
      <c r="K1041" s="2">
        <v>10</v>
      </c>
      <c r="L1041" s="3">
        <v>1187.1199999999999</v>
      </c>
      <c r="M1041" s="4">
        <v>0.06</v>
      </c>
      <c r="N1041" s="5" t="s">
        <v>34</v>
      </c>
      <c r="O1041" s="3">
        <v>-127.3</v>
      </c>
      <c r="P1041" s="3">
        <v>113.98</v>
      </c>
      <c r="Q1041" s="3">
        <v>30</v>
      </c>
      <c r="R1041" s="5" t="s">
        <v>1522</v>
      </c>
      <c r="S1041" s="5" t="s">
        <v>1523</v>
      </c>
      <c r="T1041" s="5" t="str">
        <f t="shared" si="97"/>
        <v>Trudy Schmidt</v>
      </c>
      <c r="U1041" t="s">
        <v>153</v>
      </c>
      <c r="V1041" s="5" t="s">
        <v>27</v>
      </c>
      <c r="W1041" s="5" t="s">
        <v>57</v>
      </c>
      <c r="X1041" s="5" t="s">
        <v>154</v>
      </c>
      <c r="Y1041" s="5" t="s">
        <v>1461</v>
      </c>
      <c r="Z1041" s="5" t="s">
        <v>40</v>
      </c>
      <c r="AA1041" s="4">
        <v>0.69</v>
      </c>
      <c r="AB1041" s="1">
        <v>39880</v>
      </c>
      <c r="AC1041" s="1">
        <v>17211</v>
      </c>
      <c r="AD1041">
        <f t="shared" si="98"/>
        <v>2</v>
      </c>
      <c r="AE1041">
        <f t="shared" ca="1" si="99"/>
        <v>77</v>
      </c>
      <c r="AF1041" t="str">
        <f t="shared" ca="1" si="100"/>
        <v>Over 65</v>
      </c>
      <c r="AG1041" s="3">
        <f t="shared" si="101"/>
        <v>14.391161199999999</v>
      </c>
      <c r="AH1041" t="str">
        <f>_xlfn.IFNA(VLOOKUP(Sales_Transactions[[#This Row],[Order ID]],Returned_Items[#All],2,FALSE),"Not Returned")</f>
        <v>Not Returned</v>
      </c>
    </row>
    <row r="1042" spans="1:34" x14ac:dyDescent="0.25">
      <c r="A1042">
        <v>1799</v>
      </c>
      <c r="C1042" t="s">
        <v>785</v>
      </c>
      <c r="D1042" s="2" t="str">
        <f>TEXT(MID(Sales_Transactions[[#This Row],[Order Date]],2,5),"d/m/yyy")</f>
        <v>6/3/2009</v>
      </c>
      <c r="E1042" s="2" t="str">
        <f>TEXT(MID(Sales_Transactions[[#This Row],[Order Date]],2,5),"d")</f>
        <v>6</v>
      </c>
      <c r="F1042" s="2" t="str">
        <f>TEXT(MID(Sales_Transactions[[#This Row],[Order Date]],2,5),"m")</f>
        <v>3</v>
      </c>
      <c r="G1042" s="2" t="str">
        <f>TEXT(MID(Sales_Transactions[[#This Row],[Order Date]],2,5),"yyy")</f>
        <v>2009</v>
      </c>
      <c r="H1042" s="2" t="str">
        <f>TEXT(MID(Sales_Transactions[[#This Row],[Order Date]],2,5),"yyy/m")</f>
        <v>2009/3</v>
      </c>
      <c r="I1042" t="s">
        <v>52</v>
      </c>
      <c r="J1042">
        <f t="shared" si="96"/>
        <v>1</v>
      </c>
      <c r="K1042" s="2">
        <v>16</v>
      </c>
      <c r="L1042" s="3">
        <v>108.31</v>
      </c>
      <c r="M1042" s="4">
        <v>0.05</v>
      </c>
      <c r="N1042" s="5" t="s">
        <v>23</v>
      </c>
      <c r="O1042" s="3">
        <v>-52.77</v>
      </c>
      <c r="P1042" s="3">
        <v>6.48</v>
      </c>
      <c r="Q1042" s="3">
        <v>6.86</v>
      </c>
      <c r="R1042" s="5" t="s">
        <v>1522</v>
      </c>
      <c r="S1042" s="5" t="s">
        <v>1523</v>
      </c>
      <c r="T1042" s="5" t="str">
        <f t="shared" si="97"/>
        <v>Trudy Schmidt</v>
      </c>
      <c r="U1042" t="s">
        <v>153</v>
      </c>
      <c r="V1042" s="5" t="s">
        <v>27</v>
      </c>
      <c r="W1042" s="5" t="s">
        <v>28</v>
      </c>
      <c r="X1042" s="5" t="s">
        <v>75</v>
      </c>
      <c r="Y1042" s="5" t="s">
        <v>1524</v>
      </c>
      <c r="Z1042" s="5" t="s">
        <v>43</v>
      </c>
      <c r="AA1042" s="4">
        <v>0.37</v>
      </c>
      <c r="AB1042" s="1">
        <v>39880</v>
      </c>
      <c r="AC1042" s="1">
        <v>29451</v>
      </c>
      <c r="AD1042">
        <f t="shared" si="98"/>
        <v>2</v>
      </c>
      <c r="AE1042">
        <f t="shared" ca="1" si="99"/>
        <v>43</v>
      </c>
      <c r="AF1042" t="str">
        <f t="shared" ca="1" si="100"/>
        <v>18-64</v>
      </c>
      <c r="AG1042" s="3">
        <f t="shared" si="101"/>
        <v>0.83354750000000011</v>
      </c>
      <c r="AH1042" t="str">
        <f>_xlfn.IFNA(VLOOKUP(Sales_Transactions[[#This Row],[Order ID]],Returned_Items[#All],2,FALSE),"Not Returned")</f>
        <v>Not Returned</v>
      </c>
    </row>
    <row r="1043" spans="1:34" x14ac:dyDescent="0.25">
      <c r="A1043">
        <v>2720</v>
      </c>
      <c r="C1043" t="s">
        <v>705</v>
      </c>
      <c r="D1043" s="2" t="str">
        <f>TEXT(MID(Sales_Transactions[[#This Row],[Order Date]],2,5),"d/m/yyy")</f>
        <v>7/6/2010</v>
      </c>
      <c r="E1043" s="2" t="str">
        <f>TEXT(MID(Sales_Transactions[[#This Row],[Order Date]],2,5),"d")</f>
        <v>7</v>
      </c>
      <c r="F1043" s="2" t="str">
        <f>TEXT(MID(Sales_Transactions[[#This Row],[Order Date]],2,5),"m")</f>
        <v>6</v>
      </c>
      <c r="G1043" s="2" t="str">
        <f>TEXT(MID(Sales_Transactions[[#This Row],[Order Date]],2,5),"yyy")</f>
        <v>2010</v>
      </c>
      <c r="H1043" s="2" t="str">
        <f>TEXT(MID(Sales_Transactions[[#This Row],[Order Date]],2,5),"yyy/m")</f>
        <v>2010/6</v>
      </c>
      <c r="I1043" t="s">
        <v>101</v>
      </c>
      <c r="J1043">
        <f t="shared" si="96"/>
        <v>1</v>
      </c>
      <c r="K1043" s="2">
        <v>36</v>
      </c>
      <c r="L1043" s="3">
        <v>2051.0160000000001</v>
      </c>
      <c r="M1043" s="4">
        <v>0.02</v>
      </c>
      <c r="N1043" s="5" t="s">
        <v>67</v>
      </c>
      <c r="O1043" s="3">
        <v>483.97</v>
      </c>
      <c r="P1043" s="3">
        <v>65.989999999999995</v>
      </c>
      <c r="Q1043" s="3">
        <v>3.99</v>
      </c>
      <c r="R1043" s="5" t="s">
        <v>922</v>
      </c>
      <c r="S1043" s="5" t="s">
        <v>1525</v>
      </c>
      <c r="T1043" s="5" t="str">
        <f t="shared" si="97"/>
        <v>Christopher Martinez</v>
      </c>
      <c r="U1043" t="s">
        <v>153</v>
      </c>
      <c r="V1043" s="5" t="s">
        <v>27</v>
      </c>
      <c r="W1043" s="5" t="s">
        <v>48</v>
      </c>
      <c r="X1043" s="5" t="s">
        <v>49</v>
      </c>
      <c r="Y1043" s="5" t="s">
        <v>978</v>
      </c>
      <c r="Z1043" s="5" t="s">
        <v>43</v>
      </c>
      <c r="AA1043" s="4">
        <v>0.59</v>
      </c>
      <c r="AB1043" s="1">
        <v>40339</v>
      </c>
      <c r="AC1043" s="1">
        <v>29013</v>
      </c>
      <c r="AD1043">
        <f t="shared" si="98"/>
        <v>3</v>
      </c>
      <c r="AE1043">
        <f t="shared" ca="1" si="99"/>
        <v>45</v>
      </c>
      <c r="AF1043" t="str">
        <f t="shared" ca="1" si="100"/>
        <v>18-64</v>
      </c>
      <c r="AG1043" s="3">
        <f t="shared" si="101"/>
        <v>1.9435222777777774</v>
      </c>
      <c r="AH1043" t="str">
        <f>_xlfn.IFNA(VLOOKUP(Sales_Transactions[[#This Row],[Order ID]],Returned_Items[#All],2,FALSE),"Not Returned")</f>
        <v>Not Returned</v>
      </c>
    </row>
    <row r="1044" spans="1:34" x14ac:dyDescent="0.25">
      <c r="A1044">
        <v>3685</v>
      </c>
      <c r="C1044" t="s">
        <v>1526</v>
      </c>
      <c r="D1044" s="2" t="str">
        <f>TEXT(MID(Sales_Transactions[[#This Row],[Order Date]],2,5),"d/m/yyy")</f>
        <v>16/1/2012</v>
      </c>
      <c r="E1044" s="2" t="str">
        <f>TEXT(MID(Sales_Transactions[[#This Row],[Order Date]],2,5),"d")</f>
        <v>16</v>
      </c>
      <c r="F1044" s="2" t="str">
        <f>TEXT(MID(Sales_Transactions[[#This Row],[Order Date]],2,5),"m")</f>
        <v>1</v>
      </c>
      <c r="G1044" s="2" t="str">
        <f>TEXT(MID(Sales_Transactions[[#This Row],[Order Date]],2,5),"yyy")</f>
        <v>2012</v>
      </c>
      <c r="H1044" s="2" t="str">
        <f>TEXT(MID(Sales_Transactions[[#This Row],[Order Date]],2,5),"yyy/m")</f>
        <v>2012/1</v>
      </c>
      <c r="I1044" t="s">
        <v>78</v>
      </c>
      <c r="J1044">
        <f t="shared" si="96"/>
        <v>3</v>
      </c>
      <c r="K1044" s="2">
        <v>29</v>
      </c>
      <c r="L1044" s="3">
        <v>106.78</v>
      </c>
      <c r="M1044" s="4">
        <v>0</v>
      </c>
      <c r="N1044" s="5" t="s">
        <v>23</v>
      </c>
      <c r="O1044" s="3">
        <v>-98.05</v>
      </c>
      <c r="P1044" s="3">
        <v>3.28</v>
      </c>
      <c r="Q1044" s="3">
        <v>5</v>
      </c>
      <c r="R1044" s="5" t="s">
        <v>509</v>
      </c>
      <c r="S1044" s="5" t="s">
        <v>625</v>
      </c>
      <c r="T1044" s="5" t="str">
        <f t="shared" si="97"/>
        <v>Mike Vittorini</v>
      </c>
      <c r="U1044" t="s">
        <v>153</v>
      </c>
      <c r="V1044" s="5" t="s">
        <v>27</v>
      </c>
      <c r="W1044" s="5" t="s">
        <v>28</v>
      </c>
      <c r="X1044" s="5" t="s">
        <v>124</v>
      </c>
      <c r="Y1044" s="5" t="s">
        <v>1527</v>
      </c>
      <c r="Z1044" s="5" t="s">
        <v>84</v>
      </c>
      <c r="AA1044" s="4">
        <v>0.56000000000000005</v>
      </c>
      <c r="AB1044" s="1">
        <v>40925</v>
      </c>
      <c r="AC1044" s="1">
        <v>29125</v>
      </c>
      <c r="AD1044">
        <f t="shared" si="98"/>
        <v>1</v>
      </c>
      <c r="AE1044">
        <f t="shared" ca="1" si="99"/>
        <v>44</v>
      </c>
      <c r="AF1044" t="str">
        <f t="shared" ca="1" si="100"/>
        <v>18-64</v>
      </c>
      <c r="AG1044" s="3">
        <f t="shared" si="101"/>
        <v>0.28551724137931034</v>
      </c>
      <c r="AH1044" t="str">
        <f>_xlfn.IFNA(VLOOKUP(Sales_Transactions[[#This Row],[Order ID]],Returned_Items[#All],2,FALSE),"Not Returned")</f>
        <v>Not Returned</v>
      </c>
    </row>
    <row r="1045" spans="1:34" x14ac:dyDescent="0.25">
      <c r="A1045">
        <v>3687</v>
      </c>
      <c r="C1045" t="s">
        <v>747</v>
      </c>
      <c r="D1045" s="2" t="str">
        <f>TEXT(MID(Sales_Transactions[[#This Row],[Order Date]],2,5),"d/m/yyy")</f>
        <v>2/2/2010</v>
      </c>
      <c r="E1045" s="2" t="str">
        <f>TEXT(MID(Sales_Transactions[[#This Row],[Order Date]],2,5),"d")</f>
        <v>2</v>
      </c>
      <c r="F1045" s="2" t="str">
        <f>TEXT(MID(Sales_Transactions[[#This Row],[Order Date]],2,5),"m")</f>
        <v>2</v>
      </c>
      <c r="G1045" s="2" t="str">
        <f>TEXT(MID(Sales_Transactions[[#This Row],[Order Date]],2,5),"yyy")</f>
        <v>2010</v>
      </c>
      <c r="H1045" s="2" t="str">
        <f>TEXT(MID(Sales_Transactions[[#This Row],[Order Date]],2,5),"yyy/m")</f>
        <v>2010/2</v>
      </c>
      <c r="I1045" t="s">
        <v>101</v>
      </c>
      <c r="J1045">
        <f t="shared" si="96"/>
        <v>1</v>
      </c>
      <c r="K1045" s="2">
        <v>25</v>
      </c>
      <c r="L1045" s="3">
        <v>79.37</v>
      </c>
      <c r="M1045" s="4">
        <v>7.0000000000000007E-2</v>
      </c>
      <c r="N1045" s="5" t="s">
        <v>23</v>
      </c>
      <c r="O1045" s="3">
        <v>6.14</v>
      </c>
      <c r="P1045" s="3">
        <v>3.29</v>
      </c>
      <c r="Q1045" s="3">
        <v>1.35</v>
      </c>
      <c r="R1045" s="5" t="s">
        <v>1528</v>
      </c>
      <c r="S1045" s="5" t="s">
        <v>1529</v>
      </c>
      <c r="T1045" s="5" t="str">
        <f t="shared" si="97"/>
        <v>Marc Harrigan</v>
      </c>
      <c r="U1045" t="s">
        <v>153</v>
      </c>
      <c r="V1045" s="5" t="s">
        <v>74</v>
      </c>
      <c r="W1045" s="5" t="s">
        <v>28</v>
      </c>
      <c r="X1045" s="5" t="s">
        <v>82</v>
      </c>
      <c r="Y1045" s="5" t="s">
        <v>771</v>
      </c>
      <c r="Z1045" s="5" t="s">
        <v>84</v>
      </c>
      <c r="AA1045" s="4">
        <v>0.4</v>
      </c>
      <c r="AB1045" s="1">
        <v>40211</v>
      </c>
      <c r="AC1045" s="1">
        <v>28754</v>
      </c>
      <c r="AD1045">
        <f t="shared" si="98"/>
        <v>0</v>
      </c>
      <c r="AE1045">
        <f t="shared" ca="1" si="99"/>
        <v>45</v>
      </c>
      <c r="AF1045" t="str">
        <f t="shared" ca="1" si="100"/>
        <v>18-64</v>
      </c>
      <c r="AG1045" s="3">
        <f t="shared" si="101"/>
        <v>0.18550788000000001</v>
      </c>
      <c r="AH1045" t="str">
        <f>_xlfn.IFNA(VLOOKUP(Sales_Transactions[[#This Row],[Order ID]],Returned_Items[#All],2,FALSE),"Not Returned")</f>
        <v>Returned</v>
      </c>
    </row>
    <row r="1046" spans="1:34" x14ac:dyDescent="0.25">
      <c r="A1046">
        <v>3907</v>
      </c>
      <c r="C1046" t="s">
        <v>1530</v>
      </c>
      <c r="D1046" s="2" t="str">
        <f>TEXT(MID(Sales_Transactions[[#This Row],[Order Date]],2,5),"d/m/yyy")</f>
        <v>18/8/2012</v>
      </c>
      <c r="E1046" s="2" t="str">
        <f>TEXT(MID(Sales_Transactions[[#This Row],[Order Date]],2,5),"d")</f>
        <v>18</v>
      </c>
      <c r="F1046" s="2" t="str">
        <f>TEXT(MID(Sales_Transactions[[#This Row],[Order Date]],2,5),"m")</f>
        <v>8</v>
      </c>
      <c r="G1046" s="2" t="str">
        <f>TEXT(MID(Sales_Transactions[[#This Row],[Order Date]],2,5),"yyy")</f>
        <v>2012</v>
      </c>
      <c r="H1046" s="2" t="str">
        <f>TEXT(MID(Sales_Transactions[[#This Row],[Order Date]],2,5),"yyy/m")</f>
        <v>2012/8</v>
      </c>
      <c r="I1046" t="s">
        <v>78</v>
      </c>
      <c r="J1046">
        <f t="shared" si="96"/>
        <v>3</v>
      </c>
      <c r="K1046" s="2">
        <v>36</v>
      </c>
      <c r="L1046" s="3">
        <v>218.12</v>
      </c>
      <c r="M1046" s="4">
        <v>0.02</v>
      </c>
      <c r="N1046" s="5" t="s">
        <v>23</v>
      </c>
      <c r="O1046" s="3">
        <v>-1642.65</v>
      </c>
      <c r="P1046" s="3">
        <v>4.4800000000000004</v>
      </c>
      <c r="Q1046" s="3">
        <v>49</v>
      </c>
      <c r="R1046" s="5" t="s">
        <v>922</v>
      </c>
      <c r="S1046" s="5" t="s">
        <v>1525</v>
      </c>
      <c r="T1046" s="5" t="str">
        <f t="shared" si="97"/>
        <v>Christopher Martinez</v>
      </c>
      <c r="U1046" t="s">
        <v>153</v>
      </c>
      <c r="V1046" s="5" t="s">
        <v>27</v>
      </c>
      <c r="W1046" s="5" t="s">
        <v>28</v>
      </c>
      <c r="X1046" s="5" t="s">
        <v>38</v>
      </c>
      <c r="Y1046" s="5" t="s">
        <v>182</v>
      </c>
      <c r="Z1046" s="5" t="s">
        <v>31</v>
      </c>
      <c r="AA1046" s="4">
        <v>0.6</v>
      </c>
      <c r="AB1046" s="1">
        <v>41139</v>
      </c>
      <c r="AC1046" s="1">
        <v>28637</v>
      </c>
      <c r="AD1046">
        <f t="shared" si="98"/>
        <v>0</v>
      </c>
      <c r="AE1046">
        <f t="shared" ca="1" si="99"/>
        <v>46</v>
      </c>
      <c r="AF1046" t="str">
        <f t="shared" ca="1" si="100"/>
        <v>18-64</v>
      </c>
      <c r="AG1046" s="3">
        <f t="shared" si="101"/>
        <v>1.4855306666666666</v>
      </c>
      <c r="AH1046" t="str">
        <f>_xlfn.IFNA(VLOOKUP(Sales_Transactions[[#This Row],[Order ID]],Returned_Items[#All],2,FALSE),"Not Returned")</f>
        <v>Not Returned</v>
      </c>
    </row>
    <row r="1047" spans="1:34" x14ac:dyDescent="0.25">
      <c r="A1047">
        <v>4067</v>
      </c>
      <c r="C1047" t="s">
        <v>644</v>
      </c>
      <c r="D1047" s="2" t="str">
        <f>TEXT(MID(Sales_Transactions[[#This Row],[Order Date]],2,5),"d/m/yyy")</f>
        <v>6/10/2012</v>
      </c>
      <c r="E1047" s="2" t="str">
        <f>TEXT(MID(Sales_Transactions[[#This Row],[Order Date]],2,5),"d")</f>
        <v>6</v>
      </c>
      <c r="F1047" s="2" t="str">
        <f>TEXT(MID(Sales_Transactions[[#This Row],[Order Date]],2,5),"m")</f>
        <v>10</v>
      </c>
      <c r="G1047" s="2" t="str">
        <f>TEXT(MID(Sales_Transactions[[#This Row],[Order Date]],2,5),"yyy")</f>
        <v>2012</v>
      </c>
      <c r="H1047" s="2" t="str">
        <f>TEXT(MID(Sales_Transactions[[#This Row],[Order Date]],2,5),"yyy/m")</f>
        <v>2012/10</v>
      </c>
      <c r="I1047" t="s">
        <v>33</v>
      </c>
      <c r="J1047">
        <f t="shared" si="96"/>
        <v>4</v>
      </c>
      <c r="K1047" s="2">
        <v>16</v>
      </c>
      <c r="L1047" s="3">
        <v>118.38</v>
      </c>
      <c r="M1047" s="4">
        <v>0.04</v>
      </c>
      <c r="N1047" s="5" t="s">
        <v>23</v>
      </c>
      <c r="O1047" s="3">
        <v>-42.46</v>
      </c>
      <c r="P1047" s="3">
        <v>7.1</v>
      </c>
      <c r="Q1047" s="3">
        <v>6.05</v>
      </c>
      <c r="R1047" s="5" t="s">
        <v>1520</v>
      </c>
      <c r="S1047" s="5" t="s">
        <v>1521</v>
      </c>
      <c r="T1047" s="5" t="str">
        <f t="shared" si="97"/>
        <v>Shahid Shariari</v>
      </c>
      <c r="U1047" t="s">
        <v>153</v>
      </c>
      <c r="V1047" s="5" t="s">
        <v>47</v>
      </c>
      <c r="W1047" s="5" t="s">
        <v>28</v>
      </c>
      <c r="X1047" s="5" t="s">
        <v>41</v>
      </c>
      <c r="Y1047" s="5" t="s">
        <v>717</v>
      </c>
      <c r="Z1047" s="5" t="s">
        <v>43</v>
      </c>
      <c r="AA1047" s="4">
        <v>0.39</v>
      </c>
      <c r="AB1047" s="1">
        <v>41190</v>
      </c>
      <c r="AC1047" s="1">
        <v>28666</v>
      </c>
      <c r="AD1047">
        <f t="shared" si="98"/>
        <v>2</v>
      </c>
      <c r="AE1047">
        <f t="shared" ca="1" si="99"/>
        <v>46</v>
      </c>
      <c r="AF1047" t="str">
        <f t="shared" ca="1" si="100"/>
        <v>18-64</v>
      </c>
      <c r="AG1047" s="3">
        <f t="shared" si="101"/>
        <v>0.82169749999999997</v>
      </c>
      <c r="AH1047" t="str">
        <f>_xlfn.IFNA(VLOOKUP(Sales_Transactions[[#This Row],[Order ID]],Returned_Items[#All],2,FALSE),"Not Returned")</f>
        <v>Not Returned</v>
      </c>
    </row>
    <row r="1048" spans="1:34" x14ac:dyDescent="0.25">
      <c r="A1048">
        <v>4257</v>
      </c>
      <c r="C1048" t="s">
        <v>66</v>
      </c>
      <c r="D1048" s="2" t="str">
        <f>TEXT(MID(Sales_Transactions[[#This Row],[Order Date]],2,5),"d/m/yyy")</f>
        <v>24/3/2011</v>
      </c>
      <c r="E1048" s="2" t="str">
        <f>TEXT(MID(Sales_Transactions[[#This Row],[Order Date]],2,5),"d")</f>
        <v>24</v>
      </c>
      <c r="F1048" s="2" t="str">
        <f>TEXT(MID(Sales_Transactions[[#This Row],[Order Date]],2,5),"m")</f>
        <v>3</v>
      </c>
      <c r="G1048" s="2" t="str">
        <f>TEXT(MID(Sales_Transactions[[#This Row],[Order Date]],2,5),"yyy")</f>
        <v>2011</v>
      </c>
      <c r="H1048" s="2" t="str">
        <f>TEXT(MID(Sales_Transactions[[#This Row],[Order Date]],2,5),"yyy/m")</f>
        <v>2011/3</v>
      </c>
      <c r="I1048" t="s">
        <v>78</v>
      </c>
      <c r="J1048">
        <f t="shared" si="96"/>
        <v>3</v>
      </c>
      <c r="K1048" s="2">
        <v>45</v>
      </c>
      <c r="L1048" s="3">
        <v>253.89</v>
      </c>
      <c r="M1048" s="4">
        <v>0.01</v>
      </c>
      <c r="N1048" s="5" t="s">
        <v>23</v>
      </c>
      <c r="O1048" s="3">
        <v>-83.66</v>
      </c>
      <c r="P1048" s="3">
        <v>5.58</v>
      </c>
      <c r="Q1048" s="3">
        <v>5.3</v>
      </c>
      <c r="R1048" s="5" t="s">
        <v>1531</v>
      </c>
      <c r="S1048" s="5" t="s">
        <v>199</v>
      </c>
      <c r="T1048" s="5" t="str">
        <f t="shared" si="97"/>
        <v>Liz Price</v>
      </c>
      <c r="U1048" t="s">
        <v>153</v>
      </c>
      <c r="V1048" s="5" t="s">
        <v>37</v>
      </c>
      <c r="W1048" s="5" t="s">
        <v>28</v>
      </c>
      <c r="X1048" s="5" t="s">
        <v>98</v>
      </c>
      <c r="Y1048" s="5" t="s">
        <v>1532</v>
      </c>
      <c r="Z1048" s="5" t="s">
        <v>43</v>
      </c>
      <c r="AA1048" s="4">
        <v>0.35</v>
      </c>
      <c r="AB1048" s="1">
        <v>40628</v>
      </c>
      <c r="AC1048" s="1">
        <v>28689</v>
      </c>
      <c r="AD1048">
        <f t="shared" si="98"/>
        <v>2</v>
      </c>
      <c r="AE1048">
        <f t="shared" ca="1" si="99"/>
        <v>46</v>
      </c>
      <c r="AF1048" t="str">
        <f t="shared" ca="1" si="100"/>
        <v>18-64</v>
      </c>
      <c r="AG1048" s="3">
        <f t="shared" si="101"/>
        <v>0.24176537777777779</v>
      </c>
      <c r="AH1048" t="str">
        <f>_xlfn.IFNA(VLOOKUP(Sales_Transactions[[#This Row],[Order ID]],Returned_Items[#All],2,FALSE),"Not Returned")</f>
        <v>Not Returned</v>
      </c>
    </row>
    <row r="1049" spans="1:34" x14ac:dyDescent="0.25">
      <c r="A1049">
        <v>4261</v>
      </c>
      <c r="C1049" t="s">
        <v>1533</v>
      </c>
      <c r="D1049" s="2" t="str">
        <f>TEXT(MID(Sales_Transactions[[#This Row],[Order Date]],2,5),"d/m/yyy")</f>
        <v>2/10/2012</v>
      </c>
      <c r="E1049" s="2" t="str">
        <f>TEXT(MID(Sales_Transactions[[#This Row],[Order Date]],2,5),"d")</f>
        <v>2</v>
      </c>
      <c r="F1049" s="2" t="str">
        <f>TEXT(MID(Sales_Transactions[[#This Row],[Order Date]],2,5),"m")</f>
        <v>10</v>
      </c>
      <c r="G1049" s="2" t="str">
        <f>TEXT(MID(Sales_Transactions[[#This Row],[Order Date]],2,5),"yyy")</f>
        <v>2012</v>
      </c>
      <c r="H1049" s="2" t="str">
        <f>TEXT(MID(Sales_Transactions[[#This Row],[Order Date]],2,5),"yyy/m")</f>
        <v>2012/10</v>
      </c>
      <c r="I1049" t="s">
        <v>101</v>
      </c>
      <c r="J1049">
        <f t="shared" si="96"/>
        <v>1</v>
      </c>
      <c r="K1049" s="2">
        <v>22</v>
      </c>
      <c r="L1049" s="3">
        <v>1556.87</v>
      </c>
      <c r="M1049" s="4">
        <v>0.04</v>
      </c>
      <c r="N1049" s="5" t="s">
        <v>34</v>
      </c>
      <c r="O1049" s="3">
        <v>-521.41999999999996</v>
      </c>
      <c r="P1049" s="3">
        <v>68.81</v>
      </c>
      <c r="Q1049" s="3">
        <v>60</v>
      </c>
      <c r="R1049" s="5" t="s">
        <v>1515</v>
      </c>
      <c r="S1049" s="5" t="s">
        <v>1516</v>
      </c>
      <c r="T1049" s="5" t="str">
        <f t="shared" si="97"/>
        <v>Lela Donovan</v>
      </c>
      <c r="U1049" t="s">
        <v>153</v>
      </c>
      <c r="V1049" s="5" t="s">
        <v>47</v>
      </c>
      <c r="W1049" s="5" t="s">
        <v>28</v>
      </c>
      <c r="X1049" s="5" t="s">
        <v>38</v>
      </c>
      <c r="Y1049" s="5" t="s">
        <v>1023</v>
      </c>
      <c r="Z1049" s="5" t="s">
        <v>40</v>
      </c>
      <c r="AA1049" s="4">
        <v>0.41</v>
      </c>
      <c r="AB1049" s="1">
        <v>41185</v>
      </c>
      <c r="AC1049" s="1">
        <v>28574</v>
      </c>
      <c r="AD1049">
        <f t="shared" si="98"/>
        <v>1</v>
      </c>
      <c r="AE1049">
        <f t="shared" ca="1" si="99"/>
        <v>46</v>
      </c>
      <c r="AF1049" t="str">
        <f t="shared" ca="1" si="100"/>
        <v>18-64</v>
      </c>
      <c r="AG1049" s="3">
        <f t="shared" si="101"/>
        <v>5.8537489090909096</v>
      </c>
      <c r="AH1049" t="str">
        <f>_xlfn.IFNA(VLOOKUP(Sales_Transactions[[#This Row],[Order ID]],Returned_Items[#All],2,FALSE),"Not Returned")</f>
        <v>Returned</v>
      </c>
    </row>
    <row r="1050" spans="1:34" x14ac:dyDescent="0.25">
      <c r="A1050">
        <v>4261</v>
      </c>
      <c r="C1050" t="s">
        <v>1533</v>
      </c>
      <c r="D1050" s="2" t="str">
        <f>TEXT(MID(Sales_Transactions[[#This Row],[Order Date]],2,5),"d/m/yyy")</f>
        <v>2/10/2012</v>
      </c>
      <c r="E1050" s="2" t="str">
        <f>TEXT(MID(Sales_Transactions[[#This Row],[Order Date]],2,5),"d")</f>
        <v>2</v>
      </c>
      <c r="F1050" s="2" t="str">
        <f>TEXT(MID(Sales_Transactions[[#This Row],[Order Date]],2,5),"m")</f>
        <v>10</v>
      </c>
      <c r="G1050" s="2" t="str">
        <f>TEXT(MID(Sales_Transactions[[#This Row],[Order Date]],2,5),"yyy")</f>
        <v>2012</v>
      </c>
      <c r="H1050" s="2" t="str">
        <f>TEXT(MID(Sales_Transactions[[#This Row],[Order Date]],2,5),"yyy/m")</f>
        <v>2012/10</v>
      </c>
      <c r="I1050" t="s">
        <v>101</v>
      </c>
      <c r="J1050">
        <f t="shared" si="96"/>
        <v>1</v>
      </c>
      <c r="K1050" s="2">
        <v>33</v>
      </c>
      <c r="L1050" s="3">
        <v>195.98</v>
      </c>
      <c r="M1050" s="4">
        <v>0.08</v>
      </c>
      <c r="N1050" s="5" t="s">
        <v>23</v>
      </c>
      <c r="O1050" s="3">
        <v>-71.47</v>
      </c>
      <c r="P1050" s="3">
        <v>5.98</v>
      </c>
      <c r="Q1050" s="3">
        <v>5.35</v>
      </c>
      <c r="R1050" s="5" t="s">
        <v>1515</v>
      </c>
      <c r="S1050" s="5" t="s">
        <v>1516</v>
      </c>
      <c r="T1050" s="5" t="str">
        <f t="shared" si="97"/>
        <v>Lela Donovan</v>
      </c>
      <c r="U1050" t="s">
        <v>153</v>
      </c>
      <c r="V1050" s="5" t="s">
        <v>47</v>
      </c>
      <c r="W1050" s="5" t="s">
        <v>28</v>
      </c>
      <c r="X1050" s="5" t="s">
        <v>75</v>
      </c>
      <c r="Y1050" s="5" t="s">
        <v>1534</v>
      </c>
      <c r="Z1050" s="5" t="s">
        <v>43</v>
      </c>
      <c r="AA1050" s="4">
        <v>0.4</v>
      </c>
      <c r="AB1050" s="1">
        <v>41186</v>
      </c>
      <c r="AC1050" s="1">
        <v>27899</v>
      </c>
      <c r="AD1050">
        <f t="shared" si="98"/>
        <v>2</v>
      </c>
      <c r="AE1050">
        <f t="shared" ca="1" si="99"/>
        <v>48</v>
      </c>
      <c r="AF1050" t="str">
        <f t="shared" ca="1" si="100"/>
        <v>18-64</v>
      </c>
      <c r="AG1050" s="3">
        <f t="shared" si="101"/>
        <v>0.34318836363636368</v>
      </c>
      <c r="AH1050" t="str">
        <f>_xlfn.IFNA(VLOOKUP(Sales_Transactions[[#This Row],[Order ID]],Returned_Items[#All],2,FALSE),"Not Returned")</f>
        <v>Returned</v>
      </c>
    </row>
    <row r="1051" spans="1:34" x14ac:dyDescent="0.25">
      <c r="A1051">
        <v>4261</v>
      </c>
      <c r="C1051" t="s">
        <v>1533</v>
      </c>
      <c r="D1051" s="2" t="str">
        <f>TEXT(MID(Sales_Transactions[[#This Row],[Order Date]],2,5),"d/m/yyy")</f>
        <v>2/10/2012</v>
      </c>
      <c r="E1051" s="2" t="str">
        <f>TEXT(MID(Sales_Transactions[[#This Row],[Order Date]],2,5),"d")</f>
        <v>2</v>
      </c>
      <c r="F1051" s="2" t="str">
        <f>TEXT(MID(Sales_Transactions[[#This Row],[Order Date]],2,5),"m")</f>
        <v>10</v>
      </c>
      <c r="G1051" s="2" t="str">
        <f>TEXT(MID(Sales_Transactions[[#This Row],[Order Date]],2,5),"yyy")</f>
        <v>2012</v>
      </c>
      <c r="H1051" s="2" t="str">
        <f>TEXT(MID(Sales_Transactions[[#This Row],[Order Date]],2,5),"yyy/m")</f>
        <v>2012/10</v>
      </c>
      <c r="I1051" t="s">
        <v>101</v>
      </c>
      <c r="J1051">
        <f t="shared" si="96"/>
        <v>1</v>
      </c>
      <c r="K1051" s="2">
        <v>32</v>
      </c>
      <c r="L1051" s="3">
        <v>9235.9699999999993</v>
      </c>
      <c r="M1051" s="4">
        <v>0.04</v>
      </c>
      <c r="N1051" s="5" t="s">
        <v>23</v>
      </c>
      <c r="O1051" s="3">
        <v>2848.17</v>
      </c>
      <c r="P1051" s="3">
        <v>300.64999999999998</v>
      </c>
      <c r="Q1051" s="3">
        <v>24.49</v>
      </c>
      <c r="R1051" s="5" t="s">
        <v>1515</v>
      </c>
      <c r="S1051" s="5" t="s">
        <v>1516</v>
      </c>
      <c r="T1051" s="5" t="str">
        <f t="shared" si="97"/>
        <v>Lela Donovan</v>
      </c>
      <c r="U1051" t="s">
        <v>153</v>
      </c>
      <c r="V1051" s="5" t="s">
        <v>47</v>
      </c>
      <c r="W1051" s="5" t="s">
        <v>28</v>
      </c>
      <c r="X1051" s="5" t="s">
        <v>38</v>
      </c>
      <c r="Y1051" s="5" t="s">
        <v>619</v>
      </c>
      <c r="Z1051" s="5" t="s">
        <v>31</v>
      </c>
      <c r="AA1051" s="4">
        <v>0.52</v>
      </c>
      <c r="AB1051" s="1">
        <v>41186</v>
      </c>
      <c r="AC1051" s="1">
        <v>26400</v>
      </c>
      <c r="AD1051">
        <f t="shared" si="98"/>
        <v>2</v>
      </c>
      <c r="AE1051">
        <f t="shared" ca="1" si="99"/>
        <v>52</v>
      </c>
      <c r="AF1051" t="str">
        <f t="shared" ca="1" si="100"/>
        <v>18-64</v>
      </c>
      <c r="AG1051" s="3">
        <f t="shared" si="101"/>
        <v>10.156866875</v>
      </c>
      <c r="AH1051" t="str">
        <f>_xlfn.IFNA(VLOOKUP(Sales_Transactions[[#This Row],[Order ID]],Returned_Items[#All],2,FALSE),"Not Returned")</f>
        <v>Returned</v>
      </c>
    </row>
    <row r="1052" spans="1:34" x14ac:dyDescent="0.25">
      <c r="A1052">
        <v>4261</v>
      </c>
      <c r="C1052" t="s">
        <v>1533</v>
      </c>
      <c r="D1052" s="2" t="str">
        <f>TEXT(MID(Sales_Transactions[[#This Row],[Order Date]],2,5),"d/m/yyy")</f>
        <v>2/10/2012</v>
      </c>
      <c r="E1052" s="2" t="str">
        <f>TEXT(MID(Sales_Transactions[[#This Row],[Order Date]],2,5),"d")</f>
        <v>2</v>
      </c>
      <c r="F1052" s="2" t="str">
        <f>TEXT(MID(Sales_Transactions[[#This Row],[Order Date]],2,5),"m")</f>
        <v>10</v>
      </c>
      <c r="G1052" s="2" t="str">
        <f>TEXT(MID(Sales_Transactions[[#This Row],[Order Date]],2,5),"yyy")</f>
        <v>2012</v>
      </c>
      <c r="H1052" s="2" t="str">
        <f>TEXT(MID(Sales_Transactions[[#This Row],[Order Date]],2,5),"yyy/m")</f>
        <v>2012/10</v>
      </c>
      <c r="I1052" t="s">
        <v>101</v>
      </c>
      <c r="J1052">
        <f t="shared" si="96"/>
        <v>1</v>
      </c>
      <c r="K1052" s="2">
        <v>48</v>
      </c>
      <c r="L1052" s="3">
        <v>274.38</v>
      </c>
      <c r="M1052" s="4">
        <v>0.04</v>
      </c>
      <c r="N1052" s="5" t="s">
        <v>23</v>
      </c>
      <c r="O1052" s="3">
        <v>-94.82</v>
      </c>
      <c r="P1052" s="3">
        <v>5.78</v>
      </c>
      <c r="Q1052" s="3">
        <v>5.37</v>
      </c>
      <c r="R1052" s="5" t="s">
        <v>1515</v>
      </c>
      <c r="S1052" s="5" t="s">
        <v>1516</v>
      </c>
      <c r="T1052" s="5" t="str">
        <f t="shared" si="97"/>
        <v>Lela Donovan</v>
      </c>
      <c r="U1052" t="s">
        <v>153</v>
      </c>
      <c r="V1052" s="5" t="s">
        <v>47</v>
      </c>
      <c r="W1052" s="5" t="s">
        <v>28</v>
      </c>
      <c r="X1052" s="5" t="s">
        <v>75</v>
      </c>
      <c r="Y1052" s="5" t="s">
        <v>1535</v>
      </c>
      <c r="Z1052" s="5" t="s">
        <v>43</v>
      </c>
      <c r="AA1052" s="4">
        <v>0.36</v>
      </c>
      <c r="AB1052" s="1">
        <v>41186</v>
      </c>
      <c r="AC1052" s="1">
        <v>26190</v>
      </c>
      <c r="AD1052">
        <f t="shared" si="98"/>
        <v>2</v>
      </c>
      <c r="AE1052">
        <f t="shared" ca="1" si="99"/>
        <v>52</v>
      </c>
      <c r="AF1052" t="str">
        <f t="shared" ca="1" si="100"/>
        <v>18-64</v>
      </c>
      <c r="AG1052" s="3">
        <f t="shared" si="101"/>
        <v>0.23224350000000002</v>
      </c>
      <c r="AH1052" t="str">
        <f>_xlfn.IFNA(VLOOKUP(Sales_Transactions[[#This Row],[Order ID]],Returned_Items[#All],2,FALSE),"Not Returned")</f>
        <v>Returned</v>
      </c>
    </row>
    <row r="1053" spans="1:34" x14ac:dyDescent="0.25">
      <c r="A1053">
        <v>4294</v>
      </c>
      <c r="C1053" t="s">
        <v>1536</v>
      </c>
      <c r="D1053" s="2" t="str">
        <f>TEXT(MID(Sales_Transactions[[#This Row],[Order Date]],2,5),"d/m/yyy")</f>
        <v>14/8/2012</v>
      </c>
      <c r="E1053" s="2" t="str">
        <f>TEXT(MID(Sales_Transactions[[#This Row],[Order Date]],2,5),"d")</f>
        <v>14</v>
      </c>
      <c r="F1053" s="2" t="str">
        <f>TEXT(MID(Sales_Transactions[[#This Row],[Order Date]],2,5),"m")</f>
        <v>8</v>
      </c>
      <c r="G1053" s="2" t="str">
        <f>TEXT(MID(Sales_Transactions[[#This Row],[Order Date]],2,5),"yyy")</f>
        <v>2012</v>
      </c>
      <c r="H1053" s="2" t="str">
        <f>TEXT(MID(Sales_Transactions[[#This Row],[Order Date]],2,5),"yyy/m")</f>
        <v>2012/8</v>
      </c>
      <c r="I1053" t="s">
        <v>78</v>
      </c>
      <c r="J1053">
        <f t="shared" si="96"/>
        <v>3</v>
      </c>
      <c r="K1053" s="2">
        <v>8</v>
      </c>
      <c r="L1053" s="3">
        <v>17.72</v>
      </c>
      <c r="M1053" s="4">
        <v>0.02</v>
      </c>
      <c r="N1053" s="5" t="s">
        <v>23</v>
      </c>
      <c r="O1053" s="3">
        <v>-15.34</v>
      </c>
      <c r="P1053" s="3">
        <v>1.74</v>
      </c>
      <c r="Q1053" s="3">
        <v>4.08</v>
      </c>
      <c r="R1053" s="5" t="s">
        <v>509</v>
      </c>
      <c r="S1053" s="5" t="s">
        <v>625</v>
      </c>
      <c r="T1053" s="5" t="str">
        <f t="shared" si="97"/>
        <v>Mike Vittorini</v>
      </c>
      <c r="U1053" t="s">
        <v>153</v>
      </c>
      <c r="V1053" s="5" t="s">
        <v>27</v>
      </c>
      <c r="W1053" s="5" t="s">
        <v>57</v>
      </c>
      <c r="X1053" s="5" t="s">
        <v>58</v>
      </c>
      <c r="Y1053" s="5" t="s">
        <v>755</v>
      </c>
      <c r="Z1053" s="5" t="s">
        <v>60</v>
      </c>
      <c r="AA1053" s="4">
        <v>0.53</v>
      </c>
      <c r="AB1053" s="1">
        <v>41137</v>
      </c>
      <c r="AC1053" s="1">
        <v>26200</v>
      </c>
      <c r="AD1053">
        <f t="shared" si="98"/>
        <v>2</v>
      </c>
      <c r="AE1053">
        <f t="shared" ca="1" si="99"/>
        <v>52</v>
      </c>
      <c r="AF1053" t="str">
        <f t="shared" ca="1" si="100"/>
        <v>18-64</v>
      </c>
      <c r="AG1053" s="3">
        <f t="shared" si="101"/>
        <v>0.72745649999999995</v>
      </c>
      <c r="AH1053" t="str">
        <f>_xlfn.IFNA(VLOOKUP(Sales_Transactions[[#This Row],[Order ID]],Returned_Items[#All],2,FALSE),"Not Returned")</f>
        <v>Not Returned</v>
      </c>
    </row>
    <row r="1054" spans="1:34" x14ac:dyDescent="0.25">
      <c r="A1054">
        <v>4642</v>
      </c>
      <c r="C1054" t="s">
        <v>1537</v>
      </c>
      <c r="D1054" s="2" t="str">
        <f>TEXT(MID(Sales_Transactions[[#This Row],[Order Date]],2,5),"d/m/yyy")</f>
        <v>26/2/2011</v>
      </c>
      <c r="E1054" s="2" t="str">
        <f>TEXT(MID(Sales_Transactions[[#This Row],[Order Date]],2,5),"d")</f>
        <v>26</v>
      </c>
      <c r="F1054" s="2" t="str">
        <f>TEXT(MID(Sales_Transactions[[#This Row],[Order Date]],2,5),"m")</f>
        <v>2</v>
      </c>
      <c r="G1054" s="2" t="str">
        <f>TEXT(MID(Sales_Transactions[[#This Row],[Order Date]],2,5),"yyy")</f>
        <v>2011</v>
      </c>
      <c r="H1054" s="2" t="str">
        <f>TEXT(MID(Sales_Transactions[[#This Row],[Order Date]],2,5),"yyy/m")</f>
        <v>2011/2</v>
      </c>
      <c r="I1054" t="s">
        <v>101</v>
      </c>
      <c r="J1054">
        <f t="shared" si="96"/>
        <v>1</v>
      </c>
      <c r="K1054" s="2">
        <v>9</v>
      </c>
      <c r="L1054" s="3">
        <v>65.61</v>
      </c>
      <c r="M1054" s="4">
        <v>0.08</v>
      </c>
      <c r="N1054" s="5" t="s">
        <v>23</v>
      </c>
      <c r="O1054" s="3">
        <v>-39.74</v>
      </c>
      <c r="P1054" s="3">
        <v>7.28</v>
      </c>
      <c r="Q1054" s="3">
        <v>3.52</v>
      </c>
      <c r="R1054" s="5" t="s">
        <v>1520</v>
      </c>
      <c r="S1054" s="5" t="s">
        <v>1521</v>
      </c>
      <c r="T1054" s="5" t="str">
        <f t="shared" si="97"/>
        <v>Shahid Shariari</v>
      </c>
      <c r="U1054" t="s">
        <v>153</v>
      </c>
      <c r="V1054" s="5" t="s">
        <v>47</v>
      </c>
      <c r="W1054" s="5" t="s">
        <v>48</v>
      </c>
      <c r="X1054" s="5" t="s">
        <v>87</v>
      </c>
      <c r="Y1054" s="5" t="s">
        <v>1252</v>
      </c>
      <c r="Z1054" s="5" t="s">
        <v>60</v>
      </c>
      <c r="AA1054" s="4">
        <v>0.68</v>
      </c>
      <c r="AB1054" s="1">
        <v>40601</v>
      </c>
      <c r="AC1054" s="1">
        <v>26080</v>
      </c>
      <c r="AD1054">
        <f t="shared" si="98"/>
        <v>1</v>
      </c>
      <c r="AE1054">
        <f t="shared" ca="1" si="99"/>
        <v>53</v>
      </c>
      <c r="AF1054" t="str">
        <f t="shared" ca="1" si="100"/>
        <v>18-64</v>
      </c>
      <c r="AG1054" s="3">
        <f t="shared" si="101"/>
        <v>1.1993528888888889</v>
      </c>
      <c r="AH1054" t="str">
        <f>_xlfn.IFNA(VLOOKUP(Sales_Transactions[[#This Row],[Order ID]],Returned_Items[#All],2,FALSE),"Not Returned")</f>
        <v>Not Returned</v>
      </c>
    </row>
    <row r="1055" spans="1:34" x14ac:dyDescent="0.25">
      <c r="A1055">
        <v>4642</v>
      </c>
      <c r="C1055" t="s">
        <v>1537</v>
      </c>
      <c r="D1055" s="2" t="str">
        <f>TEXT(MID(Sales_Transactions[[#This Row],[Order Date]],2,5),"d/m/yyy")</f>
        <v>26/2/2011</v>
      </c>
      <c r="E1055" s="2" t="str">
        <f>TEXT(MID(Sales_Transactions[[#This Row],[Order Date]],2,5),"d")</f>
        <v>26</v>
      </c>
      <c r="F1055" s="2" t="str">
        <f>TEXT(MID(Sales_Transactions[[#This Row],[Order Date]],2,5),"m")</f>
        <v>2</v>
      </c>
      <c r="G1055" s="2" t="str">
        <f>TEXT(MID(Sales_Transactions[[#This Row],[Order Date]],2,5),"yyy")</f>
        <v>2011</v>
      </c>
      <c r="H1055" s="2" t="str">
        <f>TEXT(MID(Sales_Transactions[[#This Row],[Order Date]],2,5),"yyy/m")</f>
        <v>2011/2</v>
      </c>
      <c r="I1055" t="s">
        <v>101</v>
      </c>
      <c r="J1055">
        <f t="shared" si="96"/>
        <v>1</v>
      </c>
      <c r="K1055" s="2">
        <v>21</v>
      </c>
      <c r="L1055" s="3">
        <v>309.62</v>
      </c>
      <c r="M1055" s="4">
        <v>0</v>
      </c>
      <c r="N1055" s="5" t="s">
        <v>67</v>
      </c>
      <c r="O1055" s="3">
        <v>-80.2</v>
      </c>
      <c r="P1055" s="3">
        <v>14.03</v>
      </c>
      <c r="Q1055" s="3">
        <v>9.3699999999999992</v>
      </c>
      <c r="R1055" s="5" t="s">
        <v>1520</v>
      </c>
      <c r="S1055" s="5" t="s">
        <v>1521</v>
      </c>
      <c r="T1055" s="5" t="str">
        <f t="shared" si="97"/>
        <v>Shahid Shariari</v>
      </c>
      <c r="U1055" t="s">
        <v>153</v>
      </c>
      <c r="V1055" s="5" t="s">
        <v>47</v>
      </c>
      <c r="W1055" s="5" t="s">
        <v>28</v>
      </c>
      <c r="X1055" s="5" t="s">
        <v>29</v>
      </c>
      <c r="Y1055" s="5" t="s">
        <v>1249</v>
      </c>
      <c r="Z1055" s="5" t="s">
        <v>43</v>
      </c>
      <c r="AA1055" s="4">
        <v>0.56000000000000005</v>
      </c>
      <c r="AB1055" s="1">
        <v>40600</v>
      </c>
      <c r="AC1055" s="1">
        <v>26068</v>
      </c>
      <c r="AD1055">
        <f t="shared" si="98"/>
        <v>0</v>
      </c>
      <c r="AE1055">
        <f t="shared" ca="1" si="99"/>
        <v>53</v>
      </c>
      <c r="AF1055" t="str">
        <f t="shared" ca="1" si="100"/>
        <v>18-64</v>
      </c>
      <c r="AG1055" s="3">
        <f t="shared" si="101"/>
        <v>1.1142857142857143</v>
      </c>
      <c r="AH1055" t="str">
        <f>_xlfn.IFNA(VLOOKUP(Sales_Transactions[[#This Row],[Order ID]],Returned_Items[#All],2,FALSE),"Not Returned")</f>
        <v>Not Returned</v>
      </c>
    </row>
    <row r="1056" spans="1:34" x14ac:dyDescent="0.25">
      <c r="A1056">
        <v>4864</v>
      </c>
      <c r="C1056" t="s">
        <v>1498</v>
      </c>
      <c r="D1056" s="2" t="str">
        <f>TEXT(MID(Sales_Transactions[[#This Row],[Order Date]],2,5),"d/m/yyy")</f>
        <v>10/11/2012</v>
      </c>
      <c r="E1056" s="2" t="str">
        <f>TEXT(MID(Sales_Transactions[[#This Row],[Order Date]],2,5),"d")</f>
        <v>10</v>
      </c>
      <c r="F1056" s="2" t="str">
        <f>TEXT(MID(Sales_Transactions[[#This Row],[Order Date]],2,5),"m")</f>
        <v>11</v>
      </c>
      <c r="G1056" s="2" t="str">
        <f>TEXT(MID(Sales_Transactions[[#This Row],[Order Date]],2,5),"yyy")</f>
        <v>2012</v>
      </c>
      <c r="H1056" s="2" t="str">
        <f>TEXT(MID(Sales_Transactions[[#This Row],[Order Date]],2,5),"yyy/m")</f>
        <v>2012/11</v>
      </c>
      <c r="I1056" t="s">
        <v>22</v>
      </c>
      <c r="J1056">
        <f t="shared" si="96"/>
        <v>2</v>
      </c>
      <c r="K1056" s="2">
        <v>16</v>
      </c>
      <c r="L1056" s="3">
        <v>4901.99</v>
      </c>
      <c r="M1056" s="4">
        <v>0.04</v>
      </c>
      <c r="N1056" s="5" t="s">
        <v>23</v>
      </c>
      <c r="O1056" s="3">
        <v>1724.68</v>
      </c>
      <c r="P1056" s="3">
        <v>315.98</v>
      </c>
      <c r="Q1056" s="3">
        <v>19.989999999999998</v>
      </c>
      <c r="R1056" s="5" t="s">
        <v>238</v>
      </c>
      <c r="S1056" s="5" t="s">
        <v>1538</v>
      </c>
      <c r="T1056" s="5" t="str">
        <f t="shared" si="97"/>
        <v>Ralph Kennedy</v>
      </c>
      <c r="U1056" t="s">
        <v>153</v>
      </c>
      <c r="V1056" s="5" t="s">
        <v>47</v>
      </c>
      <c r="W1056" s="5" t="s">
        <v>28</v>
      </c>
      <c r="X1056" s="5" t="s">
        <v>41</v>
      </c>
      <c r="Y1056" s="5" t="s">
        <v>1539</v>
      </c>
      <c r="Z1056" s="5" t="s">
        <v>43</v>
      </c>
      <c r="AA1056" s="4">
        <v>0.38</v>
      </c>
      <c r="AB1056" s="1">
        <v>41227</v>
      </c>
      <c r="AC1056" s="1">
        <v>26454</v>
      </c>
      <c r="AD1056">
        <f t="shared" si="98"/>
        <v>4</v>
      </c>
      <c r="AE1056">
        <f t="shared" ca="1" si="99"/>
        <v>52</v>
      </c>
      <c r="AF1056" t="str">
        <f t="shared" ca="1" si="100"/>
        <v>18-64</v>
      </c>
      <c r="AG1056" s="3">
        <f t="shared" si="101"/>
        <v>20.990225500000001</v>
      </c>
      <c r="AH1056" t="str">
        <f>_xlfn.IFNA(VLOOKUP(Sales_Transactions[[#This Row],[Order ID]],Returned_Items[#All],2,FALSE),"Not Returned")</f>
        <v>Returned</v>
      </c>
    </row>
    <row r="1057" spans="1:34" x14ac:dyDescent="0.25">
      <c r="A1057">
        <v>4996</v>
      </c>
      <c r="C1057" t="s">
        <v>1540</v>
      </c>
      <c r="D1057" s="2" t="str">
        <f>TEXT(MID(Sales_Transactions[[#This Row],[Order Date]],2,5),"d/m/yyy")</f>
        <v>13/9/2012</v>
      </c>
      <c r="E1057" s="2" t="str">
        <f>TEXT(MID(Sales_Transactions[[#This Row],[Order Date]],2,5),"d")</f>
        <v>13</v>
      </c>
      <c r="F1057" s="2" t="str">
        <f>TEXT(MID(Sales_Transactions[[#This Row],[Order Date]],2,5),"m")</f>
        <v>9</v>
      </c>
      <c r="G1057" s="2" t="str">
        <f>TEXT(MID(Sales_Transactions[[#This Row],[Order Date]],2,5),"yyy")</f>
        <v>2012</v>
      </c>
      <c r="H1057" s="2" t="str">
        <f>TEXT(MID(Sales_Transactions[[#This Row],[Order Date]],2,5),"yyy/m")</f>
        <v>2012/9</v>
      </c>
      <c r="I1057" t="s">
        <v>78</v>
      </c>
      <c r="J1057">
        <f t="shared" si="96"/>
        <v>3</v>
      </c>
      <c r="K1057" s="2">
        <v>30</v>
      </c>
      <c r="L1057" s="3">
        <v>4305.79</v>
      </c>
      <c r="M1057" s="4">
        <v>0</v>
      </c>
      <c r="N1057" s="5" t="s">
        <v>23</v>
      </c>
      <c r="O1057" s="3">
        <v>1020.32</v>
      </c>
      <c r="P1057" s="3">
        <v>142.86000000000001</v>
      </c>
      <c r="Q1057" s="3">
        <v>19.989999999999998</v>
      </c>
      <c r="R1057" s="5" t="s">
        <v>1218</v>
      </c>
      <c r="S1057" s="5" t="s">
        <v>1541</v>
      </c>
      <c r="T1057" s="5" t="str">
        <f t="shared" si="97"/>
        <v>Rob Dowd</v>
      </c>
      <c r="U1057" t="s">
        <v>153</v>
      </c>
      <c r="V1057" s="5" t="s">
        <v>47</v>
      </c>
      <c r="W1057" s="5" t="s">
        <v>28</v>
      </c>
      <c r="X1057" s="5" t="s">
        <v>29</v>
      </c>
      <c r="Y1057" s="5" t="s">
        <v>1542</v>
      </c>
      <c r="Z1057" s="5" t="s">
        <v>43</v>
      </c>
      <c r="AA1057" s="4">
        <v>0.56000000000000005</v>
      </c>
      <c r="AB1057" s="1">
        <v>41166</v>
      </c>
      <c r="AC1057" s="1">
        <v>26623</v>
      </c>
      <c r="AD1057">
        <f t="shared" si="98"/>
        <v>1</v>
      </c>
      <c r="AE1057">
        <f t="shared" ca="1" si="99"/>
        <v>51</v>
      </c>
      <c r="AF1057" t="str">
        <f t="shared" ca="1" si="100"/>
        <v>18-64</v>
      </c>
      <c r="AG1057" s="3">
        <f t="shared" si="101"/>
        <v>5.4283333333333337</v>
      </c>
      <c r="AH1057" t="str">
        <f>_xlfn.IFNA(VLOOKUP(Sales_Transactions[[#This Row],[Order ID]],Returned_Items[#All],2,FALSE),"Not Returned")</f>
        <v>Not Returned</v>
      </c>
    </row>
    <row r="1058" spans="1:34" x14ac:dyDescent="0.25">
      <c r="A1058">
        <v>5121</v>
      </c>
      <c r="C1058" t="s">
        <v>1543</v>
      </c>
      <c r="D1058" s="2" t="str">
        <f>TEXT(MID(Sales_Transactions[[#This Row],[Order Date]],2,5),"d/m/yyy")</f>
        <v>10/5/2012</v>
      </c>
      <c r="E1058" s="2" t="str">
        <f>TEXT(MID(Sales_Transactions[[#This Row],[Order Date]],2,5),"d")</f>
        <v>10</v>
      </c>
      <c r="F1058" s="2" t="str">
        <f>TEXT(MID(Sales_Transactions[[#This Row],[Order Date]],2,5),"m")</f>
        <v>5</v>
      </c>
      <c r="G1058" s="2" t="str">
        <f>TEXT(MID(Sales_Transactions[[#This Row],[Order Date]],2,5),"yyy")</f>
        <v>2012</v>
      </c>
      <c r="H1058" s="2" t="str">
        <f>TEXT(MID(Sales_Transactions[[#This Row],[Order Date]],2,5),"yyy/m")</f>
        <v>2012/5</v>
      </c>
      <c r="I1058" t="s">
        <v>52</v>
      </c>
      <c r="J1058">
        <f t="shared" si="96"/>
        <v>1</v>
      </c>
      <c r="K1058" s="2">
        <v>45</v>
      </c>
      <c r="L1058" s="3">
        <v>1991.703</v>
      </c>
      <c r="M1058" s="4">
        <v>7.0000000000000007E-2</v>
      </c>
      <c r="N1058" s="5" t="s">
        <v>23</v>
      </c>
      <c r="O1058" s="3">
        <v>559.11</v>
      </c>
      <c r="P1058" s="3">
        <v>55.99</v>
      </c>
      <c r="Q1058" s="3">
        <v>1.25</v>
      </c>
      <c r="R1058" s="5" t="s">
        <v>238</v>
      </c>
      <c r="S1058" s="5" t="s">
        <v>1538</v>
      </c>
      <c r="T1058" s="5" t="str">
        <f t="shared" si="97"/>
        <v>Ralph Kennedy</v>
      </c>
      <c r="U1058" t="s">
        <v>153</v>
      </c>
      <c r="V1058" s="5" t="s">
        <v>47</v>
      </c>
      <c r="W1058" s="5" t="s">
        <v>48</v>
      </c>
      <c r="X1058" s="5" t="s">
        <v>49</v>
      </c>
      <c r="Y1058" s="5" t="s">
        <v>1121</v>
      </c>
      <c r="Z1058" s="5" t="s">
        <v>60</v>
      </c>
      <c r="AA1058" s="4">
        <v>0.55000000000000004</v>
      </c>
      <c r="AB1058" s="1">
        <v>41040</v>
      </c>
      <c r="AC1058" s="1">
        <v>16968</v>
      </c>
      <c r="AD1058">
        <f t="shared" si="98"/>
        <v>1</v>
      </c>
      <c r="AE1058">
        <f t="shared" ca="1" si="99"/>
        <v>78</v>
      </c>
      <c r="AF1058" t="str">
        <f t="shared" ca="1" si="100"/>
        <v>Over 65</v>
      </c>
      <c r="AG1058" s="3">
        <f t="shared" si="101"/>
        <v>1.2711290444444445</v>
      </c>
      <c r="AH1058" t="str">
        <f>_xlfn.IFNA(VLOOKUP(Sales_Transactions[[#This Row],[Order ID]],Returned_Items[#All],2,FALSE),"Not Returned")</f>
        <v>Not Returned</v>
      </c>
    </row>
    <row r="1059" spans="1:34" x14ac:dyDescent="0.25">
      <c r="A1059">
        <v>5346</v>
      </c>
      <c r="C1059" t="s">
        <v>1544</v>
      </c>
      <c r="D1059" s="2" t="str">
        <f>TEXT(MID(Sales_Transactions[[#This Row],[Order Date]],2,5),"d/m/yyy")</f>
        <v>25/12/2010</v>
      </c>
      <c r="E1059" s="2" t="str">
        <f>TEXT(MID(Sales_Transactions[[#This Row],[Order Date]],2,5),"d")</f>
        <v>25</v>
      </c>
      <c r="F1059" s="2" t="str">
        <f>TEXT(MID(Sales_Transactions[[#This Row],[Order Date]],2,5),"m")</f>
        <v>12</v>
      </c>
      <c r="G1059" s="2" t="str">
        <f>TEXT(MID(Sales_Transactions[[#This Row],[Order Date]],2,5),"yyy")</f>
        <v>2010</v>
      </c>
      <c r="H1059" s="2" t="str">
        <f>TEXT(MID(Sales_Transactions[[#This Row],[Order Date]],2,5),"yyy/m")</f>
        <v>2010/12</v>
      </c>
      <c r="I1059" t="s">
        <v>101</v>
      </c>
      <c r="J1059">
        <f t="shared" si="96"/>
        <v>1</v>
      </c>
      <c r="K1059" s="2">
        <v>34</v>
      </c>
      <c r="L1059" s="3">
        <v>2932.99</v>
      </c>
      <c r="M1059" s="4">
        <v>7.0000000000000007E-2</v>
      </c>
      <c r="N1059" s="5" t="s">
        <v>23</v>
      </c>
      <c r="O1059" s="3">
        <v>-1448.83</v>
      </c>
      <c r="P1059" s="3">
        <v>90.98</v>
      </c>
      <c r="Q1059" s="3">
        <v>56.2</v>
      </c>
      <c r="R1059" s="5" t="s">
        <v>1545</v>
      </c>
      <c r="S1059" s="5" t="s">
        <v>123</v>
      </c>
      <c r="T1059" s="5" t="str">
        <f t="shared" si="97"/>
        <v>Khloe Miller</v>
      </c>
      <c r="U1059" t="s">
        <v>153</v>
      </c>
      <c r="V1059" s="5" t="s">
        <v>74</v>
      </c>
      <c r="W1059" s="5" t="s">
        <v>57</v>
      </c>
      <c r="X1059" s="5" t="s">
        <v>58</v>
      </c>
      <c r="Y1059" s="5" t="s">
        <v>966</v>
      </c>
      <c r="Z1059" s="5" t="s">
        <v>56</v>
      </c>
      <c r="AA1059" s="4">
        <v>0.74</v>
      </c>
      <c r="AB1059" s="1">
        <v>40538</v>
      </c>
      <c r="AC1059" s="1">
        <v>17241</v>
      </c>
      <c r="AD1059">
        <f t="shared" si="98"/>
        <v>1</v>
      </c>
      <c r="AE1059">
        <f t="shared" ca="1" si="99"/>
        <v>77</v>
      </c>
      <c r="AF1059" t="str">
        <f t="shared" ca="1" si="100"/>
        <v>Over 65</v>
      </c>
      <c r="AG1059" s="3">
        <f t="shared" si="101"/>
        <v>4.326950411764706</v>
      </c>
      <c r="AH1059" t="str">
        <f>_xlfn.IFNA(VLOOKUP(Sales_Transactions[[#This Row],[Order ID]],Returned_Items[#All],2,FALSE),"Not Returned")</f>
        <v>Not Returned</v>
      </c>
    </row>
    <row r="1060" spans="1:34" x14ac:dyDescent="0.25">
      <c r="A1060">
        <v>5346</v>
      </c>
      <c r="C1060" t="s">
        <v>1544</v>
      </c>
      <c r="D1060" s="2" t="str">
        <f>TEXT(MID(Sales_Transactions[[#This Row],[Order Date]],2,5),"d/m/yyy")</f>
        <v>25/12/2010</v>
      </c>
      <c r="E1060" s="2" t="str">
        <f>TEXT(MID(Sales_Transactions[[#This Row],[Order Date]],2,5),"d")</f>
        <v>25</v>
      </c>
      <c r="F1060" s="2" t="str">
        <f>TEXT(MID(Sales_Transactions[[#This Row],[Order Date]],2,5),"m")</f>
        <v>12</v>
      </c>
      <c r="G1060" s="2" t="str">
        <f>TEXT(MID(Sales_Transactions[[#This Row],[Order Date]],2,5),"yyy")</f>
        <v>2010</v>
      </c>
      <c r="H1060" s="2" t="str">
        <f>TEXT(MID(Sales_Transactions[[#This Row],[Order Date]],2,5),"yyy/m")</f>
        <v>2010/12</v>
      </c>
      <c r="I1060" t="s">
        <v>101</v>
      </c>
      <c r="J1060">
        <f t="shared" si="96"/>
        <v>1</v>
      </c>
      <c r="K1060" s="2">
        <v>45</v>
      </c>
      <c r="L1060" s="3">
        <v>9194.7999999999993</v>
      </c>
      <c r="M1060" s="4">
        <v>0.1</v>
      </c>
      <c r="N1060" s="5" t="s">
        <v>34</v>
      </c>
      <c r="O1060" s="3">
        <v>-1760.57</v>
      </c>
      <c r="P1060" s="3">
        <v>218.75</v>
      </c>
      <c r="Q1060" s="3">
        <v>69.64</v>
      </c>
      <c r="R1060" s="5" t="s">
        <v>1545</v>
      </c>
      <c r="S1060" s="5" t="s">
        <v>123</v>
      </c>
      <c r="T1060" s="5" t="str">
        <f t="shared" si="97"/>
        <v>Khloe Miller</v>
      </c>
      <c r="U1060" t="s">
        <v>153</v>
      </c>
      <c r="V1060" s="5" t="s">
        <v>74</v>
      </c>
      <c r="W1060" s="5" t="s">
        <v>57</v>
      </c>
      <c r="X1060" s="5" t="s">
        <v>107</v>
      </c>
      <c r="Y1060" s="5" t="s">
        <v>397</v>
      </c>
      <c r="Z1060" s="5" t="s">
        <v>106</v>
      </c>
      <c r="AA1060" s="4">
        <v>0.77</v>
      </c>
      <c r="AB1060" s="1">
        <v>40539</v>
      </c>
      <c r="AC1060" s="1">
        <v>17351</v>
      </c>
      <c r="AD1060">
        <f t="shared" si="98"/>
        <v>2</v>
      </c>
      <c r="AE1060">
        <f t="shared" ca="1" si="99"/>
        <v>77</v>
      </c>
      <c r="AF1060" t="str">
        <f t="shared" ca="1" si="100"/>
        <v>Over 65</v>
      </c>
      <c r="AG1060" s="3">
        <f t="shared" si="101"/>
        <v>6.4038055555555555</v>
      </c>
      <c r="AH1060" t="str">
        <f>_xlfn.IFNA(VLOOKUP(Sales_Transactions[[#This Row],[Order ID]],Returned_Items[#All],2,FALSE),"Not Returned")</f>
        <v>Not Returned</v>
      </c>
    </row>
    <row r="1061" spans="1:34" x14ac:dyDescent="0.25">
      <c r="A1061">
        <v>5346</v>
      </c>
      <c r="C1061" t="s">
        <v>1544</v>
      </c>
      <c r="D1061" s="2" t="str">
        <f>TEXT(MID(Sales_Transactions[[#This Row],[Order Date]],2,5),"d/m/yyy")</f>
        <v>25/12/2010</v>
      </c>
      <c r="E1061" s="2" t="str">
        <f>TEXT(MID(Sales_Transactions[[#This Row],[Order Date]],2,5),"d")</f>
        <v>25</v>
      </c>
      <c r="F1061" s="2" t="str">
        <f>TEXT(MID(Sales_Transactions[[#This Row],[Order Date]],2,5),"m")</f>
        <v>12</v>
      </c>
      <c r="G1061" s="2" t="str">
        <f>TEXT(MID(Sales_Transactions[[#This Row],[Order Date]],2,5),"yyy")</f>
        <v>2010</v>
      </c>
      <c r="H1061" s="2" t="str">
        <f>TEXT(MID(Sales_Transactions[[#This Row],[Order Date]],2,5),"yyy/m")</f>
        <v>2010/12</v>
      </c>
      <c r="I1061" t="s">
        <v>101</v>
      </c>
      <c r="J1061">
        <f t="shared" si="96"/>
        <v>1</v>
      </c>
      <c r="K1061" s="2">
        <v>17</v>
      </c>
      <c r="L1061" s="3">
        <v>2285.12</v>
      </c>
      <c r="M1061" s="4">
        <v>0.08</v>
      </c>
      <c r="N1061" s="5" t="s">
        <v>34</v>
      </c>
      <c r="O1061" s="3">
        <v>-455.8</v>
      </c>
      <c r="P1061" s="3">
        <v>140.97999999999999</v>
      </c>
      <c r="Q1061" s="3">
        <v>36.090000000000003</v>
      </c>
      <c r="R1061" s="5" t="s">
        <v>1545</v>
      </c>
      <c r="S1061" s="5" t="s">
        <v>123</v>
      </c>
      <c r="T1061" s="5" t="str">
        <f t="shared" si="97"/>
        <v>Khloe Miller</v>
      </c>
      <c r="U1061" t="s">
        <v>153</v>
      </c>
      <c r="V1061" s="5" t="s">
        <v>74</v>
      </c>
      <c r="W1061" s="5" t="s">
        <v>57</v>
      </c>
      <c r="X1061" s="5" t="s">
        <v>104</v>
      </c>
      <c r="Y1061" s="5" t="s">
        <v>565</v>
      </c>
      <c r="Z1061" s="5" t="s">
        <v>106</v>
      </c>
      <c r="AA1061" s="4">
        <v>0.77</v>
      </c>
      <c r="AB1061" s="1">
        <v>40539</v>
      </c>
      <c r="AC1061" s="1">
        <v>17320</v>
      </c>
      <c r="AD1061">
        <f t="shared" si="98"/>
        <v>2</v>
      </c>
      <c r="AE1061">
        <f t="shared" ca="1" si="99"/>
        <v>77</v>
      </c>
      <c r="AF1061" t="str">
        <f t="shared" ca="1" si="100"/>
        <v>Over 65</v>
      </c>
      <c r="AG1061" s="3">
        <f t="shared" si="101"/>
        <v>10.409248</v>
      </c>
      <c r="AH1061" t="str">
        <f>_xlfn.IFNA(VLOOKUP(Sales_Transactions[[#This Row],[Order ID]],Returned_Items[#All],2,FALSE),"Not Returned")</f>
        <v>Not Returned</v>
      </c>
    </row>
    <row r="1062" spans="1:34" x14ac:dyDescent="0.25">
      <c r="A1062">
        <v>5473</v>
      </c>
      <c r="C1062" t="s">
        <v>1546</v>
      </c>
      <c r="D1062" s="2" t="str">
        <f>TEXT(MID(Sales_Transactions[[#This Row],[Order Date]],2,5),"d/m/yyy")</f>
        <v>24/3/2012</v>
      </c>
      <c r="E1062" s="2" t="str">
        <f>TEXT(MID(Sales_Transactions[[#This Row],[Order Date]],2,5),"d")</f>
        <v>24</v>
      </c>
      <c r="F1062" s="2" t="str">
        <f>TEXT(MID(Sales_Transactions[[#This Row],[Order Date]],2,5),"m")</f>
        <v>3</v>
      </c>
      <c r="G1062" s="2" t="str">
        <f>TEXT(MID(Sales_Transactions[[#This Row],[Order Date]],2,5),"yyy")</f>
        <v>2012</v>
      </c>
      <c r="H1062" s="2" t="str">
        <f>TEXT(MID(Sales_Transactions[[#This Row],[Order Date]],2,5),"yyy/m")</f>
        <v>2012/3</v>
      </c>
      <c r="I1062" t="s">
        <v>52</v>
      </c>
      <c r="J1062">
        <f t="shared" si="96"/>
        <v>1</v>
      </c>
      <c r="K1062" s="2">
        <v>42</v>
      </c>
      <c r="L1062" s="3">
        <v>355.69</v>
      </c>
      <c r="M1062" s="4">
        <v>0.09</v>
      </c>
      <c r="N1062" s="5" t="s">
        <v>23</v>
      </c>
      <c r="O1062" s="3">
        <v>-149.46</v>
      </c>
      <c r="P1062" s="3">
        <v>8.74</v>
      </c>
      <c r="Q1062" s="3">
        <v>8.2899999999999991</v>
      </c>
      <c r="R1062" s="5" t="s">
        <v>1520</v>
      </c>
      <c r="S1062" s="5" t="s">
        <v>1547</v>
      </c>
      <c r="T1062" s="5" t="str">
        <f t="shared" si="97"/>
        <v>Shahid Hopkins</v>
      </c>
      <c r="U1062" t="s">
        <v>153</v>
      </c>
      <c r="V1062" s="5" t="s">
        <v>27</v>
      </c>
      <c r="W1062" s="5" t="s">
        <v>28</v>
      </c>
      <c r="X1062" s="5" t="s">
        <v>98</v>
      </c>
      <c r="Y1062" s="5" t="s">
        <v>954</v>
      </c>
      <c r="Z1062" s="5" t="s">
        <v>43</v>
      </c>
      <c r="AA1062" s="4">
        <v>0.38</v>
      </c>
      <c r="AB1062" s="1">
        <v>40994</v>
      </c>
      <c r="AC1062" s="1">
        <v>17273</v>
      </c>
      <c r="AD1062">
        <f t="shared" si="98"/>
        <v>2</v>
      </c>
      <c r="AE1062">
        <f t="shared" ca="1" si="99"/>
        <v>77</v>
      </c>
      <c r="AF1062" t="str">
        <f t="shared" ca="1" si="100"/>
        <v>Over 65</v>
      </c>
      <c r="AG1062" s="3">
        <f t="shared" si="101"/>
        <v>0.40528890476190477</v>
      </c>
      <c r="AH1062" t="str">
        <f>_xlfn.IFNA(VLOOKUP(Sales_Transactions[[#This Row],[Order ID]],Returned_Items[#All],2,FALSE),"Not Returned")</f>
        <v>Not Returned</v>
      </c>
    </row>
    <row r="1063" spans="1:34" x14ac:dyDescent="0.25">
      <c r="A1063">
        <v>5698</v>
      </c>
      <c r="C1063" t="s">
        <v>1548</v>
      </c>
      <c r="D1063" s="2" t="str">
        <f>TEXT(MID(Sales_Transactions[[#This Row],[Order Date]],2,5),"d/m/yyy")</f>
        <v>20/5/2009</v>
      </c>
      <c r="E1063" s="2" t="str">
        <f>TEXT(MID(Sales_Transactions[[#This Row],[Order Date]],2,5),"d")</f>
        <v>20</v>
      </c>
      <c r="F1063" s="2" t="str">
        <f>TEXT(MID(Sales_Transactions[[#This Row],[Order Date]],2,5),"m")</f>
        <v>5</v>
      </c>
      <c r="G1063" s="2" t="str">
        <f>TEXT(MID(Sales_Transactions[[#This Row],[Order Date]],2,5),"yyy")</f>
        <v>2009</v>
      </c>
      <c r="H1063" s="2" t="str">
        <f>TEXT(MID(Sales_Transactions[[#This Row],[Order Date]],2,5),"yyy/m")</f>
        <v>2009/5</v>
      </c>
      <c r="I1063" t="s">
        <v>78</v>
      </c>
      <c r="J1063">
        <f t="shared" si="96"/>
        <v>3</v>
      </c>
      <c r="K1063" s="2">
        <v>15</v>
      </c>
      <c r="L1063" s="3">
        <v>297.05</v>
      </c>
      <c r="M1063" s="4">
        <v>0.09</v>
      </c>
      <c r="N1063" s="5" t="s">
        <v>23</v>
      </c>
      <c r="O1063" s="3">
        <v>-16.89</v>
      </c>
      <c r="P1063" s="3">
        <v>20.48</v>
      </c>
      <c r="Q1063" s="3">
        <v>6.32</v>
      </c>
      <c r="R1063" s="5" t="s">
        <v>1549</v>
      </c>
      <c r="S1063" s="5" t="s">
        <v>1550</v>
      </c>
      <c r="T1063" s="5" t="str">
        <f t="shared" si="97"/>
        <v>Kristina Nunn</v>
      </c>
      <c r="U1063" t="s">
        <v>153</v>
      </c>
      <c r="V1063" s="5" t="s">
        <v>37</v>
      </c>
      <c r="W1063" s="5" t="s">
        <v>28</v>
      </c>
      <c r="X1063" s="5" t="s">
        <v>38</v>
      </c>
      <c r="Y1063" s="5" t="s">
        <v>1551</v>
      </c>
      <c r="Z1063" s="5" t="s">
        <v>43</v>
      </c>
      <c r="AA1063" s="4">
        <v>0.57999999999999996</v>
      </c>
      <c r="AB1063" s="1">
        <v>39954</v>
      </c>
      <c r="AC1063" s="1">
        <v>17296</v>
      </c>
      <c r="AD1063">
        <f t="shared" si="98"/>
        <v>1</v>
      </c>
      <c r="AE1063">
        <f t="shared" ca="1" si="99"/>
        <v>77</v>
      </c>
      <c r="AF1063" t="str">
        <f t="shared" ca="1" si="100"/>
        <v>Over 65</v>
      </c>
      <c r="AG1063" s="3">
        <f t="shared" si="101"/>
        <v>1.7854378666666666</v>
      </c>
      <c r="AH1063" t="str">
        <f>_xlfn.IFNA(VLOOKUP(Sales_Transactions[[#This Row],[Order ID]],Returned_Items[#All],2,FALSE),"Not Returned")</f>
        <v>Not Returned</v>
      </c>
    </row>
    <row r="1064" spans="1:34" x14ac:dyDescent="0.25">
      <c r="A1064">
        <v>5698</v>
      </c>
      <c r="C1064" t="s">
        <v>1548</v>
      </c>
      <c r="D1064" s="2" t="str">
        <f>TEXT(MID(Sales_Transactions[[#This Row],[Order Date]],2,5),"d/m/yyy")</f>
        <v>20/5/2009</v>
      </c>
      <c r="E1064" s="2" t="str">
        <f>TEXT(MID(Sales_Transactions[[#This Row],[Order Date]],2,5),"d")</f>
        <v>20</v>
      </c>
      <c r="F1064" s="2" t="str">
        <f>TEXT(MID(Sales_Transactions[[#This Row],[Order Date]],2,5),"m")</f>
        <v>5</v>
      </c>
      <c r="G1064" s="2" t="str">
        <f>TEXT(MID(Sales_Transactions[[#This Row],[Order Date]],2,5),"yyy")</f>
        <v>2009</v>
      </c>
      <c r="H1064" s="2" t="str">
        <f>TEXT(MID(Sales_Transactions[[#This Row],[Order Date]],2,5),"yyy/m")</f>
        <v>2009/5</v>
      </c>
      <c r="I1064" t="s">
        <v>78</v>
      </c>
      <c r="J1064">
        <f t="shared" si="96"/>
        <v>3</v>
      </c>
      <c r="K1064" s="2">
        <v>7</v>
      </c>
      <c r="L1064" s="3">
        <v>108.26</v>
      </c>
      <c r="M1064" s="4">
        <v>0.06</v>
      </c>
      <c r="N1064" s="5" t="s">
        <v>23</v>
      </c>
      <c r="O1064" s="3">
        <v>25.51</v>
      </c>
      <c r="P1064" s="3">
        <v>15.67</v>
      </c>
      <c r="Q1064" s="3">
        <v>1.39</v>
      </c>
      <c r="R1064" s="5" t="s">
        <v>1549</v>
      </c>
      <c r="S1064" s="5" t="s">
        <v>1550</v>
      </c>
      <c r="T1064" s="5" t="str">
        <f t="shared" si="97"/>
        <v>Kristina Nunn</v>
      </c>
      <c r="U1064" t="s">
        <v>153</v>
      </c>
      <c r="V1064" s="5" t="s">
        <v>37</v>
      </c>
      <c r="W1064" s="5" t="s">
        <v>28</v>
      </c>
      <c r="X1064" s="5" t="s">
        <v>98</v>
      </c>
      <c r="Y1064" s="5" t="s">
        <v>247</v>
      </c>
      <c r="Z1064" s="5" t="s">
        <v>43</v>
      </c>
      <c r="AA1064" s="4">
        <v>0.38</v>
      </c>
      <c r="AB1064" s="1">
        <v>39954</v>
      </c>
      <c r="AC1064" s="1">
        <v>17688</v>
      </c>
      <c r="AD1064">
        <f t="shared" si="98"/>
        <v>1</v>
      </c>
      <c r="AE1064">
        <f t="shared" ca="1" si="99"/>
        <v>76</v>
      </c>
      <c r="AF1064" t="str">
        <f t="shared" ca="1" si="100"/>
        <v>Over 65</v>
      </c>
      <c r="AG1064" s="3">
        <f t="shared" si="101"/>
        <v>2.4357997142857144</v>
      </c>
      <c r="AH1064" t="str">
        <f>_xlfn.IFNA(VLOOKUP(Sales_Transactions[[#This Row],[Order ID]],Returned_Items[#All],2,FALSE),"Not Returned")</f>
        <v>Not Returned</v>
      </c>
    </row>
    <row r="1065" spans="1:34" x14ac:dyDescent="0.25">
      <c r="A1065">
        <v>6144</v>
      </c>
      <c r="C1065" t="s">
        <v>538</v>
      </c>
      <c r="D1065" s="2" t="str">
        <f>TEXT(MID(Sales_Transactions[[#This Row],[Order Date]],2,5),"d/m/yyy")</f>
        <v>21/6/2009</v>
      </c>
      <c r="E1065" s="2" t="str">
        <f>TEXT(MID(Sales_Transactions[[#This Row],[Order Date]],2,5),"d")</f>
        <v>21</v>
      </c>
      <c r="F1065" s="2" t="str">
        <f>TEXT(MID(Sales_Transactions[[#This Row],[Order Date]],2,5),"m")</f>
        <v>6</v>
      </c>
      <c r="G1065" s="2" t="str">
        <f>TEXT(MID(Sales_Transactions[[#This Row],[Order Date]],2,5),"yyy")</f>
        <v>2009</v>
      </c>
      <c r="H1065" s="2" t="str">
        <f>TEXT(MID(Sales_Transactions[[#This Row],[Order Date]],2,5),"yyy/m")</f>
        <v>2009/6</v>
      </c>
      <c r="I1065" t="s">
        <v>101</v>
      </c>
      <c r="J1065">
        <f t="shared" si="96"/>
        <v>1</v>
      </c>
      <c r="K1065" s="2">
        <v>24</v>
      </c>
      <c r="L1065" s="3">
        <v>67.349999999999994</v>
      </c>
      <c r="M1065" s="4">
        <v>7.0000000000000007E-2</v>
      </c>
      <c r="N1065" s="5" t="s">
        <v>23</v>
      </c>
      <c r="O1065" s="3">
        <v>22.63</v>
      </c>
      <c r="P1065" s="3">
        <v>2.88</v>
      </c>
      <c r="Q1065" s="3">
        <v>0.5</v>
      </c>
      <c r="R1065" s="5" t="s">
        <v>238</v>
      </c>
      <c r="S1065" s="5" t="s">
        <v>1538</v>
      </c>
      <c r="T1065" s="5" t="str">
        <f t="shared" si="97"/>
        <v>Ralph Kennedy</v>
      </c>
      <c r="U1065" t="s">
        <v>153</v>
      </c>
      <c r="V1065" s="5" t="s">
        <v>47</v>
      </c>
      <c r="W1065" s="5" t="s">
        <v>28</v>
      </c>
      <c r="X1065" s="5" t="s">
        <v>115</v>
      </c>
      <c r="Y1065" s="5" t="s">
        <v>810</v>
      </c>
      <c r="Z1065" s="5" t="s">
        <v>43</v>
      </c>
      <c r="AA1065" s="4">
        <v>0.39</v>
      </c>
      <c r="AB1065" s="1">
        <v>39988</v>
      </c>
      <c r="AC1065" s="1">
        <v>17784</v>
      </c>
      <c r="AD1065">
        <f t="shared" si="98"/>
        <v>3</v>
      </c>
      <c r="AE1065">
        <f t="shared" ca="1" si="99"/>
        <v>75</v>
      </c>
      <c r="AF1065" t="str">
        <f t="shared" ca="1" si="100"/>
        <v>Over 65</v>
      </c>
      <c r="AG1065" s="3">
        <f t="shared" si="101"/>
        <v>0.14074933333333334</v>
      </c>
      <c r="AH1065" t="str">
        <f>_xlfn.IFNA(VLOOKUP(Sales_Transactions[[#This Row],[Order ID]],Returned_Items[#All],2,FALSE),"Not Returned")</f>
        <v>Not Returned</v>
      </c>
    </row>
    <row r="1066" spans="1:34" x14ac:dyDescent="0.25">
      <c r="A1066">
        <v>6144</v>
      </c>
      <c r="C1066" t="s">
        <v>538</v>
      </c>
      <c r="D1066" s="2" t="str">
        <f>TEXT(MID(Sales_Transactions[[#This Row],[Order Date]],2,5),"d/m/yyy")</f>
        <v>21/6/2009</v>
      </c>
      <c r="E1066" s="2" t="str">
        <f>TEXT(MID(Sales_Transactions[[#This Row],[Order Date]],2,5),"d")</f>
        <v>21</v>
      </c>
      <c r="F1066" s="2" t="str">
        <f>TEXT(MID(Sales_Transactions[[#This Row],[Order Date]],2,5),"m")</f>
        <v>6</v>
      </c>
      <c r="G1066" s="2" t="str">
        <f>TEXT(MID(Sales_Transactions[[#This Row],[Order Date]],2,5),"yyy")</f>
        <v>2009</v>
      </c>
      <c r="H1066" s="2" t="str">
        <f>TEXT(MID(Sales_Transactions[[#This Row],[Order Date]],2,5),"yyy/m")</f>
        <v>2009/6</v>
      </c>
      <c r="I1066" t="s">
        <v>101</v>
      </c>
      <c r="J1066">
        <f t="shared" si="96"/>
        <v>1</v>
      </c>
      <c r="K1066" s="2">
        <v>4</v>
      </c>
      <c r="L1066" s="3">
        <v>1472.31</v>
      </c>
      <c r="M1066" s="4">
        <v>0.03</v>
      </c>
      <c r="N1066" s="5" t="s">
        <v>34</v>
      </c>
      <c r="O1066" s="3">
        <v>-223.59</v>
      </c>
      <c r="P1066" s="3">
        <v>348.21</v>
      </c>
      <c r="Q1066" s="3">
        <v>40.19</v>
      </c>
      <c r="R1066" s="5" t="s">
        <v>238</v>
      </c>
      <c r="S1066" s="5" t="s">
        <v>1538</v>
      </c>
      <c r="T1066" s="5" t="str">
        <f t="shared" si="97"/>
        <v>Ralph Kennedy</v>
      </c>
      <c r="U1066" t="s">
        <v>153</v>
      </c>
      <c r="V1066" s="5" t="s">
        <v>47</v>
      </c>
      <c r="W1066" s="5" t="s">
        <v>57</v>
      </c>
      <c r="X1066" s="5" t="s">
        <v>107</v>
      </c>
      <c r="Y1066" s="5" t="s">
        <v>1012</v>
      </c>
      <c r="Z1066" s="5" t="s">
        <v>106</v>
      </c>
      <c r="AA1066" s="4">
        <v>0.62</v>
      </c>
      <c r="AB1066" s="1">
        <v>39986</v>
      </c>
      <c r="AC1066" s="1">
        <v>17815</v>
      </c>
      <c r="AD1066">
        <f t="shared" si="98"/>
        <v>1</v>
      </c>
      <c r="AE1066">
        <f t="shared" ca="1" si="99"/>
        <v>75</v>
      </c>
      <c r="AF1066" t="str">
        <f t="shared" ca="1" si="100"/>
        <v>Over 65</v>
      </c>
      <c r="AG1066" s="3">
        <f t="shared" si="101"/>
        <v>97.073884249999992</v>
      </c>
      <c r="AH1066" t="str">
        <f>_xlfn.IFNA(VLOOKUP(Sales_Transactions[[#This Row],[Order ID]],Returned_Items[#All],2,FALSE),"Not Returned")</f>
        <v>Not Returned</v>
      </c>
    </row>
    <row r="1067" spans="1:34" x14ac:dyDescent="0.25">
      <c r="A1067">
        <v>6374</v>
      </c>
      <c r="C1067" t="s">
        <v>244</v>
      </c>
      <c r="D1067" s="2" t="str">
        <f>TEXT(MID(Sales_Transactions[[#This Row],[Order Date]],2,5),"d/m/yyy")</f>
        <v>7/8/2011</v>
      </c>
      <c r="E1067" s="2" t="str">
        <f>TEXT(MID(Sales_Transactions[[#This Row],[Order Date]],2,5),"d")</f>
        <v>7</v>
      </c>
      <c r="F1067" s="2" t="str">
        <f>TEXT(MID(Sales_Transactions[[#This Row],[Order Date]],2,5),"m")</f>
        <v>8</v>
      </c>
      <c r="G1067" s="2" t="str">
        <f>TEXT(MID(Sales_Transactions[[#This Row],[Order Date]],2,5),"yyy")</f>
        <v>2011</v>
      </c>
      <c r="H1067" s="2" t="str">
        <f>TEXT(MID(Sales_Transactions[[#This Row],[Order Date]],2,5),"yyy/m")</f>
        <v>2011/8</v>
      </c>
      <c r="I1067" t="s">
        <v>101</v>
      </c>
      <c r="J1067">
        <f t="shared" si="96"/>
        <v>1</v>
      </c>
      <c r="K1067" s="2">
        <v>29</v>
      </c>
      <c r="L1067" s="3">
        <v>857.42</v>
      </c>
      <c r="M1067" s="4">
        <v>7.0000000000000007E-2</v>
      </c>
      <c r="N1067" s="5" t="s">
        <v>67</v>
      </c>
      <c r="O1067" s="3">
        <v>51.18</v>
      </c>
      <c r="P1067" s="3">
        <v>31.11</v>
      </c>
      <c r="Q1067" s="3">
        <v>3.6</v>
      </c>
      <c r="R1067" s="5" t="s">
        <v>1552</v>
      </c>
      <c r="S1067" s="5" t="s">
        <v>1553</v>
      </c>
      <c r="T1067" s="5" t="str">
        <f t="shared" si="97"/>
        <v>Ricardo Emerson</v>
      </c>
      <c r="U1067" t="s">
        <v>153</v>
      </c>
      <c r="V1067" s="5" t="s">
        <v>47</v>
      </c>
      <c r="W1067" s="5" t="s">
        <v>48</v>
      </c>
      <c r="X1067" s="5" t="s">
        <v>87</v>
      </c>
      <c r="Y1067" s="5" t="s">
        <v>1554</v>
      </c>
      <c r="Z1067" s="5" t="s">
        <v>60</v>
      </c>
      <c r="AA1067" s="4">
        <v>0.64</v>
      </c>
      <c r="AB1067" s="1">
        <v>40763</v>
      </c>
      <c r="AC1067" s="1">
        <v>17717</v>
      </c>
      <c r="AD1067">
        <f t="shared" si="98"/>
        <v>1</v>
      </c>
      <c r="AE1067">
        <f t="shared" ca="1" si="99"/>
        <v>76</v>
      </c>
      <c r="AF1067" t="str">
        <f t="shared" ca="1" si="100"/>
        <v>Over 65</v>
      </c>
      <c r="AG1067" s="3">
        <f t="shared" si="101"/>
        <v>1.1961456206896552</v>
      </c>
      <c r="AH1067" t="str">
        <f>_xlfn.IFNA(VLOOKUP(Sales_Transactions[[#This Row],[Order ID]],Returned_Items[#All],2,FALSE),"Not Returned")</f>
        <v>Not Returned</v>
      </c>
    </row>
    <row r="1068" spans="1:34" x14ac:dyDescent="0.25">
      <c r="A1068">
        <v>6374</v>
      </c>
      <c r="C1068" t="s">
        <v>244</v>
      </c>
      <c r="D1068" s="2" t="str">
        <f>TEXT(MID(Sales_Transactions[[#This Row],[Order Date]],2,5),"d/m/yyy")</f>
        <v>7/8/2011</v>
      </c>
      <c r="E1068" s="2" t="str">
        <f>TEXT(MID(Sales_Transactions[[#This Row],[Order Date]],2,5),"d")</f>
        <v>7</v>
      </c>
      <c r="F1068" s="2" t="str">
        <f>TEXT(MID(Sales_Transactions[[#This Row],[Order Date]],2,5),"m")</f>
        <v>8</v>
      </c>
      <c r="G1068" s="2" t="str">
        <f>TEXT(MID(Sales_Transactions[[#This Row],[Order Date]],2,5),"yyy")</f>
        <v>2011</v>
      </c>
      <c r="H1068" s="2" t="str">
        <f>TEXT(MID(Sales_Transactions[[#This Row],[Order Date]],2,5),"yyy/m")</f>
        <v>2011/8</v>
      </c>
      <c r="I1068" t="s">
        <v>101</v>
      </c>
      <c r="J1068">
        <f t="shared" si="96"/>
        <v>1</v>
      </c>
      <c r="K1068" s="2">
        <v>1</v>
      </c>
      <c r="L1068" s="3">
        <v>2.2400000000000002</v>
      </c>
      <c r="M1068" s="4">
        <v>0.01</v>
      </c>
      <c r="N1068" s="5" t="s">
        <v>23</v>
      </c>
      <c r="O1068" s="3">
        <v>-1.97</v>
      </c>
      <c r="P1068" s="3">
        <v>1.48</v>
      </c>
      <c r="Q1068" s="3">
        <v>0.7</v>
      </c>
      <c r="R1068" s="5" t="s">
        <v>1552</v>
      </c>
      <c r="S1068" s="5" t="s">
        <v>1553</v>
      </c>
      <c r="T1068" s="5" t="str">
        <f t="shared" si="97"/>
        <v>Ricardo Emerson</v>
      </c>
      <c r="U1068" t="s">
        <v>153</v>
      </c>
      <c r="V1068" s="5" t="s">
        <v>47</v>
      </c>
      <c r="W1068" s="5" t="s">
        <v>28</v>
      </c>
      <c r="X1068" s="5" t="s">
        <v>82</v>
      </c>
      <c r="Y1068" s="5" t="s">
        <v>1054</v>
      </c>
      <c r="Z1068" s="5" t="s">
        <v>84</v>
      </c>
      <c r="AA1068" s="4">
        <v>0.37</v>
      </c>
      <c r="AB1068" s="1">
        <v>40764</v>
      </c>
      <c r="AC1068" s="1">
        <v>17757</v>
      </c>
      <c r="AD1068">
        <f t="shared" si="98"/>
        <v>2</v>
      </c>
      <c r="AE1068">
        <f t="shared" ca="1" si="99"/>
        <v>75</v>
      </c>
      <c r="AF1068" t="str">
        <f t="shared" ca="1" si="100"/>
        <v>Over 65</v>
      </c>
      <c r="AG1068" s="3">
        <f t="shared" si="101"/>
        <v>2.1798519999999999</v>
      </c>
      <c r="AH1068" t="str">
        <f>_xlfn.IFNA(VLOOKUP(Sales_Transactions[[#This Row],[Order ID]],Returned_Items[#All],2,FALSE),"Not Returned")</f>
        <v>Not Returned</v>
      </c>
    </row>
    <row r="1069" spans="1:34" x14ac:dyDescent="0.25">
      <c r="A1069">
        <v>7169</v>
      </c>
      <c r="C1069" t="s">
        <v>1555</v>
      </c>
      <c r="D1069" s="2" t="str">
        <f>TEXT(MID(Sales_Transactions[[#This Row],[Order Date]],2,5),"d/m/yyy")</f>
        <v>26/3/2010</v>
      </c>
      <c r="E1069" s="2" t="str">
        <f>TEXT(MID(Sales_Transactions[[#This Row],[Order Date]],2,5),"d")</f>
        <v>26</v>
      </c>
      <c r="F1069" s="2" t="str">
        <f>TEXT(MID(Sales_Transactions[[#This Row],[Order Date]],2,5),"m")</f>
        <v>3</v>
      </c>
      <c r="G1069" s="2" t="str">
        <f>TEXT(MID(Sales_Transactions[[#This Row],[Order Date]],2,5),"yyy")</f>
        <v>2010</v>
      </c>
      <c r="H1069" s="2" t="str">
        <f>TEXT(MID(Sales_Transactions[[#This Row],[Order Date]],2,5),"yyy/m")</f>
        <v>2010/3</v>
      </c>
      <c r="I1069" t="s">
        <v>78</v>
      </c>
      <c r="J1069">
        <f t="shared" si="96"/>
        <v>3</v>
      </c>
      <c r="K1069" s="2">
        <v>22</v>
      </c>
      <c r="L1069" s="3">
        <v>446.72</v>
      </c>
      <c r="M1069" s="4">
        <v>0.05</v>
      </c>
      <c r="N1069" s="5" t="s">
        <v>23</v>
      </c>
      <c r="O1069" s="3">
        <v>-39</v>
      </c>
      <c r="P1069" s="3">
        <v>20.28</v>
      </c>
      <c r="Q1069" s="3">
        <v>14.39</v>
      </c>
      <c r="R1069" s="5" t="s">
        <v>1515</v>
      </c>
      <c r="S1069" s="5" t="s">
        <v>1516</v>
      </c>
      <c r="T1069" s="5" t="str">
        <f t="shared" si="97"/>
        <v>Lela Donovan</v>
      </c>
      <c r="U1069" t="s">
        <v>153</v>
      </c>
      <c r="V1069" s="5" t="s">
        <v>47</v>
      </c>
      <c r="W1069" s="5" t="s">
        <v>57</v>
      </c>
      <c r="X1069" s="5" t="s">
        <v>58</v>
      </c>
      <c r="Y1069" s="5" t="s">
        <v>1556</v>
      </c>
      <c r="Z1069" s="5" t="s">
        <v>43</v>
      </c>
      <c r="AA1069" s="4">
        <v>0.47</v>
      </c>
      <c r="AB1069" s="1">
        <v>40265</v>
      </c>
      <c r="AC1069" s="1">
        <v>17851</v>
      </c>
      <c r="AD1069">
        <f t="shared" si="98"/>
        <v>2</v>
      </c>
      <c r="AE1069">
        <f t="shared" ca="1" si="99"/>
        <v>75</v>
      </c>
      <c r="AF1069" t="str">
        <f t="shared" ca="1" si="100"/>
        <v>Over 65</v>
      </c>
      <c r="AG1069" s="3">
        <f t="shared" si="101"/>
        <v>1.5754481818181818</v>
      </c>
      <c r="AH1069" t="str">
        <f>_xlfn.IFNA(VLOOKUP(Sales_Transactions[[#This Row],[Order ID]],Returned_Items[#All],2,FALSE),"Not Returned")</f>
        <v>Not Returned</v>
      </c>
    </row>
    <row r="1070" spans="1:34" x14ac:dyDescent="0.25">
      <c r="A1070">
        <v>7169</v>
      </c>
      <c r="C1070" t="s">
        <v>1555</v>
      </c>
      <c r="D1070" s="2" t="str">
        <f>TEXT(MID(Sales_Transactions[[#This Row],[Order Date]],2,5),"d/m/yyy")</f>
        <v>26/3/2010</v>
      </c>
      <c r="E1070" s="2" t="str">
        <f>TEXT(MID(Sales_Transactions[[#This Row],[Order Date]],2,5),"d")</f>
        <v>26</v>
      </c>
      <c r="F1070" s="2" t="str">
        <f>TEXT(MID(Sales_Transactions[[#This Row],[Order Date]],2,5),"m")</f>
        <v>3</v>
      </c>
      <c r="G1070" s="2" t="str">
        <f>TEXT(MID(Sales_Transactions[[#This Row],[Order Date]],2,5),"yyy")</f>
        <v>2010</v>
      </c>
      <c r="H1070" s="2" t="str">
        <f>TEXT(MID(Sales_Transactions[[#This Row],[Order Date]],2,5),"yyy/m")</f>
        <v>2010/3</v>
      </c>
      <c r="I1070" t="s">
        <v>78</v>
      </c>
      <c r="J1070">
        <f t="shared" si="96"/>
        <v>3</v>
      </c>
      <c r="K1070" s="2">
        <v>30</v>
      </c>
      <c r="L1070" s="3">
        <v>1580.6005</v>
      </c>
      <c r="M1070" s="4">
        <v>7.0000000000000007E-2</v>
      </c>
      <c r="N1070" s="5" t="s">
        <v>23</v>
      </c>
      <c r="O1070" s="3">
        <v>303.52999999999997</v>
      </c>
      <c r="P1070" s="3">
        <v>65.989999999999995</v>
      </c>
      <c r="Q1070" s="3">
        <v>2.79</v>
      </c>
      <c r="R1070" s="5" t="s">
        <v>1515</v>
      </c>
      <c r="S1070" s="5" t="s">
        <v>1516</v>
      </c>
      <c r="T1070" s="5" t="str">
        <f t="shared" si="97"/>
        <v>Lela Donovan</v>
      </c>
      <c r="U1070" t="s">
        <v>153</v>
      </c>
      <c r="V1070" s="5" t="s">
        <v>47</v>
      </c>
      <c r="W1070" s="5" t="s">
        <v>48</v>
      </c>
      <c r="X1070" s="5" t="s">
        <v>49</v>
      </c>
      <c r="Y1070" s="5" t="s">
        <v>1557</v>
      </c>
      <c r="Z1070" s="5" t="s">
        <v>43</v>
      </c>
      <c r="AA1070" s="4">
        <v>0.56000000000000005</v>
      </c>
      <c r="AB1070" s="1">
        <v>40265</v>
      </c>
      <c r="AC1070" s="1">
        <v>17675</v>
      </c>
      <c r="AD1070">
        <f t="shared" si="98"/>
        <v>2</v>
      </c>
      <c r="AE1070">
        <f t="shared" ca="1" si="99"/>
        <v>76</v>
      </c>
      <c r="AF1070" t="str">
        <f t="shared" ca="1" si="100"/>
        <v>Over 65</v>
      </c>
      <c r="AG1070" s="3">
        <f t="shared" si="101"/>
        <v>2.2911269000000001</v>
      </c>
      <c r="AH1070" t="str">
        <f>_xlfn.IFNA(VLOOKUP(Sales_Transactions[[#This Row],[Order ID]],Returned_Items[#All],2,FALSE),"Not Returned")</f>
        <v>Not Returned</v>
      </c>
    </row>
    <row r="1071" spans="1:34" x14ac:dyDescent="0.25">
      <c r="A1071">
        <v>7427</v>
      </c>
      <c r="C1071" t="s">
        <v>1558</v>
      </c>
      <c r="D1071" s="2" t="str">
        <f>TEXT(MID(Sales_Transactions[[#This Row],[Order Date]],2,5),"d/m/yyy")</f>
        <v>15/12/2012</v>
      </c>
      <c r="E1071" s="2" t="str">
        <f>TEXT(MID(Sales_Transactions[[#This Row],[Order Date]],2,5),"d")</f>
        <v>15</v>
      </c>
      <c r="F1071" s="2" t="str">
        <f>TEXT(MID(Sales_Transactions[[#This Row],[Order Date]],2,5),"m")</f>
        <v>12</v>
      </c>
      <c r="G1071" s="2" t="str">
        <f>TEXT(MID(Sales_Transactions[[#This Row],[Order Date]],2,5),"yyy")</f>
        <v>2012</v>
      </c>
      <c r="H1071" s="2" t="str">
        <f>TEXT(MID(Sales_Transactions[[#This Row],[Order Date]],2,5),"yyy/m")</f>
        <v>2012/12</v>
      </c>
      <c r="I1071" t="s">
        <v>52</v>
      </c>
      <c r="J1071">
        <f t="shared" si="96"/>
        <v>1</v>
      </c>
      <c r="K1071" s="2">
        <v>47</v>
      </c>
      <c r="L1071" s="3">
        <v>16002.29</v>
      </c>
      <c r="M1071" s="4">
        <v>0.09</v>
      </c>
      <c r="N1071" s="5" t="s">
        <v>23</v>
      </c>
      <c r="O1071" s="3">
        <v>4604.79</v>
      </c>
      <c r="P1071" s="3">
        <v>363.25</v>
      </c>
      <c r="Q1071" s="3">
        <v>19.989999999999998</v>
      </c>
      <c r="R1071" s="5" t="s">
        <v>1552</v>
      </c>
      <c r="S1071" s="5" t="s">
        <v>1553</v>
      </c>
      <c r="T1071" s="5" t="str">
        <f t="shared" si="97"/>
        <v>Ricardo Emerson</v>
      </c>
      <c r="U1071" t="s">
        <v>153</v>
      </c>
      <c r="V1071" s="5" t="s">
        <v>47</v>
      </c>
      <c r="W1071" s="5" t="s">
        <v>28</v>
      </c>
      <c r="X1071" s="5" t="s">
        <v>38</v>
      </c>
      <c r="Y1071" s="5" t="s">
        <v>994</v>
      </c>
      <c r="Z1071" s="5" t="s">
        <v>43</v>
      </c>
      <c r="AA1071" s="4">
        <v>0.56999999999999995</v>
      </c>
      <c r="AB1071" s="1">
        <v>41258</v>
      </c>
      <c r="AC1071" s="1">
        <v>17838</v>
      </c>
      <c r="AD1071">
        <f t="shared" si="98"/>
        <v>0</v>
      </c>
      <c r="AE1071">
        <f t="shared" ca="1" si="99"/>
        <v>75</v>
      </c>
      <c r="AF1071" t="str">
        <f t="shared" ca="1" si="100"/>
        <v>Over 65</v>
      </c>
      <c r="AG1071" s="3">
        <f t="shared" si="101"/>
        <v>8.147086702127659</v>
      </c>
      <c r="AH1071" t="str">
        <f>_xlfn.IFNA(VLOOKUP(Sales_Transactions[[#This Row],[Order ID]],Returned_Items[#All],2,FALSE),"Not Returned")</f>
        <v>Not Returned</v>
      </c>
    </row>
    <row r="1072" spans="1:34" x14ac:dyDescent="0.25">
      <c r="A1072">
        <v>7427</v>
      </c>
      <c r="C1072" t="s">
        <v>1558</v>
      </c>
      <c r="D1072" s="2" t="str">
        <f>TEXT(MID(Sales_Transactions[[#This Row],[Order Date]],2,5),"d/m/yyy")</f>
        <v>15/12/2012</v>
      </c>
      <c r="E1072" s="2" t="str">
        <f>TEXT(MID(Sales_Transactions[[#This Row],[Order Date]],2,5),"d")</f>
        <v>15</v>
      </c>
      <c r="F1072" s="2" t="str">
        <f>TEXT(MID(Sales_Transactions[[#This Row],[Order Date]],2,5),"m")</f>
        <v>12</v>
      </c>
      <c r="G1072" s="2" t="str">
        <f>TEXT(MID(Sales_Transactions[[#This Row],[Order Date]],2,5),"yyy")</f>
        <v>2012</v>
      </c>
      <c r="H1072" s="2" t="str">
        <f>TEXT(MID(Sales_Transactions[[#This Row],[Order Date]],2,5),"yyy/m")</f>
        <v>2012/12</v>
      </c>
      <c r="I1072" t="s">
        <v>52</v>
      </c>
      <c r="J1072">
        <f t="shared" si="96"/>
        <v>1</v>
      </c>
      <c r="K1072" s="2">
        <v>9</v>
      </c>
      <c r="L1072" s="3">
        <v>182.26</v>
      </c>
      <c r="M1072" s="4">
        <v>0.01</v>
      </c>
      <c r="N1072" s="5" t="s">
        <v>23</v>
      </c>
      <c r="O1072" s="3">
        <v>60.61</v>
      </c>
      <c r="P1072" s="3">
        <v>18.940000000000001</v>
      </c>
      <c r="Q1072" s="3">
        <v>1.49</v>
      </c>
      <c r="R1072" s="5" t="s">
        <v>1552</v>
      </c>
      <c r="S1072" s="5" t="s">
        <v>1553</v>
      </c>
      <c r="T1072" s="5" t="str">
        <f t="shared" si="97"/>
        <v>Ricardo Emerson</v>
      </c>
      <c r="U1072" t="s">
        <v>153</v>
      </c>
      <c r="V1072" s="5" t="s">
        <v>47</v>
      </c>
      <c r="W1072" s="5" t="s">
        <v>28</v>
      </c>
      <c r="X1072" s="5" t="s">
        <v>41</v>
      </c>
      <c r="Y1072" s="5" t="s">
        <v>1559</v>
      </c>
      <c r="Z1072" s="5" t="s">
        <v>43</v>
      </c>
      <c r="AA1072" s="4">
        <v>0.35</v>
      </c>
      <c r="AB1072" s="1">
        <v>41259</v>
      </c>
      <c r="AC1072" s="1">
        <v>17779</v>
      </c>
      <c r="AD1072">
        <f t="shared" si="98"/>
        <v>1</v>
      </c>
      <c r="AE1072">
        <f t="shared" ca="1" si="99"/>
        <v>75</v>
      </c>
      <c r="AF1072" t="str">
        <f t="shared" ca="1" si="100"/>
        <v>Over 65</v>
      </c>
      <c r="AG1072" s="3">
        <f t="shared" si="101"/>
        <v>2.2697895555555556</v>
      </c>
      <c r="AH1072" t="str">
        <f>_xlfn.IFNA(VLOOKUP(Sales_Transactions[[#This Row],[Order ID]],Returned_Items[#All],2,FALSE),"Not Returned")</f>
        <v>Not Returned</v>
      </c>
    </row>
    <row r="1073" spans="1:34" hidden="1" x14ac:dyDescent="0.25">
      <c r="A1073">
        <v>8229</v>
      </c>
      <c r="C1073" t="s">
        <v>1560</v>
      </c>
      <c r="D1073" s="2" t="str">
        <f>TEXT(MID(Sales_Transactions[[#This Row],[Order Date]],2,5),"d/m/yyy")</f>
        <v>7/12/2009</v>
      </c>
      <c r="E1073" s="2" t="str">
        <f>TEXT(MID(Sales_Transactions[[#This Row],[Order Date]],2,5),"d")</f>
        <v>7</v>
      </c>
      <c r="F1073" s="2" t="str">
        <f>TEXT(MID(Sales_Transactions[[#This Row],[Order Date]],2,5),"m")</f>
        <v>12</v>
      </c>
      <c r="G1073" s="2" t="str">
        <f>TEXT(MID(Sales_Transactions[[#This Row],[Order Date]],2,5),"yyy")</f>
        <v>2009</v>
      </c>
      <c r="H1073" s="2" t="str">
        <f>TEXT(MID(Sales_Transactions[[#This Row],[Order Date]],2,5),"yyy/m")</f>
        <v>2009/12</v>
      </c>
      <c r="I1073" t="s">
        <v>78</v>
      </c>
      <c r="J1073">
        <f t="shared" si="96"/>
        <v>3</v>
      </c>
      <c r="K1073" s="2">
        <v>7</v>
      </c>
      <c r="L1073">
        <v>3565.27</v>
      </c>
      <c r="M1073">
        <v>0.04</v>
      </c>
      <c r="N1073" t="s">
        <v>34</v>
      </c>
      <c r="O1073">
        <v>-502.81</v>
      </c>
      <c r="P1073">
        <v>510.14</v>
      </c>
      <c r="Q1073">
        <v>14.7</v>
      </c>
      <c r="R1073" t="s">
        <v>1561</v>
      </c>
      <c r="S1073" t="s">
        <v>1562</v>
      </c>
      <c r="T1073" t="str">
        <f t="shared" si="97"/>
        <v>Patrick O'Brill</v>
      </c>
      <c r="U1073" t="s">
        <v>153</v>
      </c>
      <c r="V1073" t="s">
        <v>74</v>
      </c>
      <c r="W1073" t="s">
        <v>48</v>
      </c>
      <c r="X1073" t="s">
        <v>324</v>
      </c>
      <c r="Y1073" t="s">
        <v>1563</v>
      </c>
      <c r="Z1073" t="s">
        <v>40</v>
      </c>
      <c r="AA1073">
        <v>0.56000000000000005</v>
      </c>
      <c r="AB1073" s="1">
        <v>40156</v>
      </c>
      <c r="AC1073" s="1"/>
      <c r="AD1073">
        <f t="shared" si="98"/>
        <v>2</v>
      </c>
      <c r="AE1073">
        <f t="shared" ca="1" si="99"/>
        <v>124</v>
      </c>
      <c r="AF1073" t="str">
        <f t="shared" ca="1" si="100"/>
        <v>Over 65</v>
      </c>
      <c r="AG1073">
        <f t="shared" si="101"/>
        <v>74.947991999999999</v>
      </c>
      <c r="AH1073" t="str">
        <f>_xlfn.IFNA(VLOOKUP(Sales_Transactions[[#This Row],[Order ID]],Returned_Items[#All],2,FALSE),"Not Returned")</f>
        <v>Not Returned</v>
      </c>
    </row>
    <row r="1074" spans="1:34" x14ac:dyDescent="0.25">
      <c r="A1074">
        <v>8229</v>
      </c>
      <c r="C1074" t="s">
        <v>1560</v>
      </c>
      <c r="D1074" s="2" t="str">
        <f>TEXT(MID(Sales_Transactions[[#This Row],[Order Date]],2,5),"d/m/yyy")</f>
        <v>7/12/2009</v>
      </c>
      <c r="E1074" s="2" t="str">
        <f>TEXT(MID(Sales_Transactions[[#This Row],[Order Date]],2,5),"d")</f>
        <v>7</v>
      </c>
      <c r="F1074" s="2" t="str">
        <f>TEXT(MID(Sales_Transactions[[#This Row],[Order Date]],2,5),"m")</f>
        <v>12</v>
      </c>
      <c r="G1074" s="2" t="str">
        <f>TEXT(MID(Sales_Transactions[[#This Row],[Order Date]],2,5),"yyy")</f>
        <v>2009</v>
      </c>
      <c r="H1074" s="2" t="str">
        <f>TEXT(MID(Sales_Transactions[[#This Row],[Order Date]],2,5),"yyy/m")</f>
        <v>2009/12</v>
      </c>
      <c r="I1074" t="s">
        <v>78</v>
      </c>
      <c r="J1074">
        <f t="shared" si="96"/>
        <v>3</v>
      </c>
      <c r="K1074" s="2">
        <v>50</v>
      </c>
      <c r="L1074" s="3">
        <v>241.01</v>
      </c>
      <c r="M1074" s="4">
        <v>0</v>
      </c>
      <c r="N1074" s="5" t="s">
        <v>23</v>
      </c>
      <c r="O1074" s="3">
        <v>-4.6900000000000004</v>
      </c>
      <c r="P1074" s="3">
        <v>4.76</v>
      </c>
      <c r="Q1074" s="3">
        <v>3.01</v>
      </c>
      <c r="R1074" s="5" t="s">
        <v>1561</v>
      </c>
      <c r="S1074" s="5" t="s">
        <v>1562</v>
      </c>
      <c r="T1074" s="5" t="str">
        <f t="shared" si="97"/>
        <v>Patrick O'Brill</v>
      </c>
      <c r="U1074" t="s">
        <v>153</v>
      </c>
      <c r="V1074" s="5" t="s">
        <v>74</v>
      </c>
      <c r="W1074" s="5" t="s">
        <v>28</v>
      </c>
      <c r="X1074" s="5" t="s">
        <v>75</v>
      </c>
      <c r="Y1074" s="5" t="s">
        <v>1564</v>
      </c>
      <c r="Z1074" s="5" t="s">
        <v>84</v>
      </c>
      <c r="AA1074" s="4">
        <v>0.36</v>
      </c>
      <c r="AB1074" s="1">
        <v>40156</v>
      </c>
      <c r="AC1074" s="1">
        <v>17769</v>
      </c>
      <c r="AD1074">
        <f t="shared" si="98"/>
        <v>2</v>
      </c>
      <c r="AE1074">
        <f t="shared" ca="1" si="99"/>
        <v>75</v>
      </c>
      <c r="AF1074" t="str">
        <f t="shared" ca="1" si="100"/>
        <v>Over 65</v>
      </c>
      <c r="AG1074" s="3">
        <f t="shared" si="101"/>
        <v>0.15539999999999998</v>
      </c>
      <c r="AH1074" t="str">
        <f>_xlfn.IFNA(VLOOKUP(Sales_Transactions[[#This Row],[Order ID]],Returned_Items[#All],2,FALSE),"Not Returned")</f>
        <v>Not Returned</v>
      </c>
    </row>
    <row r="1075" spans="1:34" x14ac:dyDescent="0.25">
      <c r="A1075">
        <v>8290</v>
      </c>
      <c r="C1075" t="s">
        <v>798</v>
      </c>
      <c r="D1075" s="2" t="str">
        <f>TEXT(MID(Sales_Transactions[[#This Row],[Order Date]],2,5),"d/m/yyy")</f>
        <v>9/12/2009</v>
      </c>
      <c r="E1075" s="2" t="str">
        <f>TEXT(MID(Sales_Transactions[[#This Row],[Order Date]],2,5),"d")</f>
        <v>9</v>
      </c>
      <c r="F1075" s="2" t="str">
        <f>TEXT(MID(Sales_Transactions[[#This Row],[Order Date]],2,5),"m")</f>
        <v>12</v>
      </c>
      <c r="G1075" s="2" t="str">
        <f>TEXT(MID(Sales_Transactions[[#This Row],[Order Date]],2,5),"yyy")</f>
        <v>2009</v>
      </c>
      <c r="H1075" s="2" t="str">
        <f>TEXT(MID(Sales_Transactions[[#This Row],[Order Date]],2,5),"yyy/m")</f>
        <v>2009/12</v>
      </c>
      <c r="I1075" t="s">
        <v>101</v>
      </c>
      <c r="J1075">
        <f t="shared" si="96"/>
        <v>1</v>
      </c>
      <c r="K1075" s="2">
        <v>32</v>
      </c>
      <c r="L1075" s="3">
        <v>209.02</v>
      </c>
      <c r="M1075" s="4">
        <v>0.04</v>
      </c>
      <c r="N1075" s="5" t="s">
        <v>23</v>
      </c>
      <c r="O1075" s="3">
        <v>101.8</v>
      </c>
      <c r="P1075" s="3">
        <v>6.3</v>
      </c>
      <c r="Q1075" s="3">
        <v>0.5</v>
      </c>
      <c r="R1075" s="5" t="s">
        <v>1561</v>
      </c>
      <c r="S1075" s="5" t="s">
        <v>1562</v>
      </c>
      <c r="T1075" s="5" t="str">
        <f t="shared" si="97"/>
        <v>Patrick O'Brill</v>
      </c>
      <c r="U1075" t="s">
        <v>153</v>
      </c>
      <c r="V1075" s="5" t="s">
        <v>74</v>
      </c>
      <c r="W1075" s="5" t="s">
        <v>28</v>
      </c>
      <c r="X1075" s="5" t="s">
        <v>115</v>
      </c>
      <c r="Y1075" s="5" t="s">
        <v>1565</v>
      </c>
      <c r="Z1075" s="5" t="s">
        <v>43</v>
      </c>
      <c r="AA1075" s="4">
        <v>0.39</v>
      </c>
      <c r="AB1075" s="1">
        <v>40158</v>
      </c>
      <c r="AC1075" s="1">
        <v>17768</v>
      </c>
      <c r="AD1075">
        <f t="shared" si="98"/>
        <v>2</v>
      </c>
      <c r="AE1075">
        <f t="shared" ca="1" si="99"/>
        <v>75</v>
      </c>
      <c r="AF1075" t="str">
        <f t="shared" ca="1" si="100"/>
        <v>Over 65</v>
      </c>
      <c r="AG1075" s="3">
        <f t="shared" si="101"/>
        <v>0.21242125000000001</v>
      </c>
      <c r="AH1075" t="str">
        <f>_xlfn.IFNA(VLOOKUP(Sales_Transactions[[#This Row],[Order ID]],Returned_Items[#All],2,FALSE),"Not Returned")</f>
        <v>Not Returned</v>
      </c>
    </row>
    <row r="1076" spans="1:34" x14ac:dyDescent="0.25">
      <c r="A1076">
        <v>8515</v>
      </c>
      <c r="C1076" t="s">
        <v>1566</v>
      </c>
      <c r="D1076" s="2" t="str">
        <f>TEXT(MID(Sales_Transactions[[#This Row],[Order Date]],2,5),"d/m/yyy")</f>
        <v>21/12/2010</v>
      </c>
      <c r="E1076" s="2" t="str">
        <f>TEXT(MID(Sales_Transactions[[#This Row],[Order Date]],2,5),"d")</f>
        <v>21</v>
      </c>
      <c r="F1076" s="2" t="str">
        <f>TEXT(MID(Sales_Transactions[[#This Row],[Order Date]],2,5),"m")</f>
        <v>12</v>
      </c>
      <c r="G1076" s="2" t="str">
        <f>TEXT(MID(Sales_Transactions[[#This Row],[Order Date]],2,5),"yyy")</f>
        <v>2010</v>
      </c>
      <c r="H1076" s="2" t="str">
        <f>TEXT(MID(Sales_Transactions[[#This Row],[Order Date]],2,5),"yyy/m")</f>
        <v>2010/12</v>
      </c>
      <c r="I1076" t="s">
        <v>101</v>
      </c>
      <c r="J1076">
        <f t="shared" si="96"/>
        <v>1</v>
      </c>
      <c r="K1076" s="2">
        <v>33</v>
      </c>
      <c r="L1076" s="3">
        <v>729.92</v>
      </c>
      <c r="M1076" s="4">
        <v>0</v>
      </c>
      <c r="N1076" s="5" t="s">
        <v>23</v>
      </c>
      <c r="O1076" s="3">
        <v>99.31</v>
      </c>
      <c r="P1076" s="3">
        <v>20.95</v>
      </c>
      <c r="Q1076" s="3">
        <v>4</v>
      </c>
      <c r="R1076" s="5" t="s">
        <v>1522</v>
      </c>
      <c r="S1076" s="5" t="s">
        <v>1523</v>
      </c>
      <c r="T1076" s="5" t="str">
        <f t="shared" si="97"/>
        <v>Trudy Schmidt</v>
      </c>
      <c r="U1076" t="s">
        <v>153</v>
      </c>
      <c r="V1076" s="5" t="s">
        <v>27</v>
      </c>
      <c r="W1076" s="5" t="s">
        <v>48</v>
      </c>
      <c r="X1076" s="5" t="s">
        <v>87</v>
      </c>
      <c r="Y1076" s="5" t="s">
        <v>360</v>
      </c>
      <c r="Z1076" s="5" t="s">
        <v>43</v>
      </c>
      <c r="AA1076" s="4">
        <v>0.6</v>
      </c>
      <c r="AB1076" s="1">
        <v>40534</v>
      </c>
      <c r="AC1076" s="1">
        <v>17833</v>
      </c>
      <c r="AD1076">
        <f t="shared" si="98"/>
        <v>1</v>
      </c>
      <c r="AE1076">
        <f t="shared" ca="1" si="99"/>
        <v>75</v>
      </c>
      <c r="AF1076" t="str">
        <f t="shared" ca="1" si="100"/>
        <v>Over 65</v>
      </c>
      <c r="AG1076" s="3">
        <f t="shared" si="101"/>
        <v>0.75606060606060599</v>
      </c>
      <c r="AH1076" t="str">
        <f>_xlfn.IFNA(VLOOKUP(Sales_Transactions[[#This Row],[Order ID]],Returned_Items[#All],2,FALSE),"Not Returned")</f>
        <v>Not Returned</v>
      </c>
    </row>
    <row r="1077" spans="1:34" x14ac:dyDescent="0.25">
      <c r="A1077">
        <v>8801</v>
      </c>
      <c r="C1077" t="s">
        <v>1567</v>
      </c>
      <c r="D1077" s="2" t="str">
        <f>TEXT(MID(Sales_Transactions[[#This Row],[Order Date]],2,5),"d/m/yyy")</f>
        <v>10/8/2012</v>
      </c>
      <c r="E1077" s="2" t="str">
        <f>TEXT(MID(Sales_Transactions[[#This Row],[Order Date]],2,5),"d")</f>
        <v>10</v>
      </c>
      <c r="F1077" s="2" t="str">
        <f>TEXT(MID(Sales_Transactions[[#This Row],[Order Date]],2,5),"m")</f>
        <v>8</v>
      </c>
      <c r="G1077" s="2" t="str">
        <f>TEXT(MID(Sales_Transactions[[#This Row],[Order Date]],2,5),"yyy")</f>
        <v>2012</v>
      </c>
      <c r="H1077" s="2" t="str">
        <f>TEXT(MID(Sales_Transactions[[#This Row],[Order Date]],2,5),"yyy/m")</f>
        <v>2012/8</v>
      </c>
      <c r="I1077" t="s">
        <v>22</v>
      </c>
      <c r="J1077">
        <f t="shared" si="96"/>
        <v>2</v>
      </c>
      <c r="K1077" s="2">
        <v>32</v>
      </c>
      <c r="L1077" s="3">
        <v>2593.08</v>
      </c>
      <c r="M1077" s="4">
        <v>0</v>
      </c>
      <c r="N1077" s="5" t="s">
        <v>67</v>
      </c>
      <c r="O1077" s="3">
        <v>-673.31</v>
      </c>
      <c r="P1077" s="3">
        <v>79.52</v>
      </c>
      <c r="Q1077" s="3">
        <v>48.2</v>
      </c>
      <c r="R1077" s="5" t="s">
        <v>375</v>
      </c>
      <c r="S1077" s="5" t="s">
        <v>1568</v>
      </c>
      <c r="T1077" s="5" t="str">
        <f t="shared" si="97"/>
        <v>Thomas Brumley</v>
      </c>
      <c r="U1077" t="s">
        <v>153</v>
      </c>
      <c r="V1077" s="5" t="s">
        <v>37</v>
      </c>
      <c r="W1077" s="5" t="s">
        <v>57</v>
      </c>
      <c r="X1077" s="5" t="s">
        <v>58</v>
      </c>
      <c r="Y1077" s="5" t="s">
        <v>1569</v>
      </c>
      <c r="Z1077" s="5" t="s">
        <v>56</v>
      </c>
      <c r="AA1077" s="4">
        <v>0.74</v>
      </c>
      <c r="AB1077" s="1">
        <v>41136</v>
      </c>
      <c r="AC1077" s="1">
        <v>17710</v>
      </c>
      <c r="AD1077">
        <f t="shared" si="98"/>
        <v>5</v>
      </c>
      <c r="AE1077">
        <f t="shared" ca="1" si="99"/>
        <v>76</v>
      </c>
      <c r="AF1077" t="str">
        <f t="shared" ca="1" si="100"/>
        <v>Over 65</v>
      </c>
      <c r="AG1077" s="3">
        <f t="shared" si="101"/>
        <v>3.99125</v>
      </c>
      <c r="AH1077" t="str">
        <f>_xlfn.IFNA(VLOOKUP(Sales_Transactions[[#This Row],[Order ID]],Returned_Items[#All],2,FALSE),"Not Returned")</f>
        <v>Not Returned</v>
      </c>
    </row>
    <row r="1078" spans="1:34" x14ac:dyDescent="0.25">
      <c r="A1078">
        <v>8801</v>
      </c>
      <c r="C1078" t="s">
        <v>1567</v>
      </c>
      <c r="D1078" s="2" t="str">
        <f>TEXT(MID(Sales_Transactions[[#This Row],[Order Date]],2,5),"d/m/yyy")</f>
        <v>10/8/2012</v>
      </c>
      <c r="E1078" s="2" t="str">
        <f>TEXT(MID(Sales_Transactions[[#This Row],[Order Date]],2,5),"d")</f>
        <v>10</v>
      </c>
      <c r="F1078" s="2" t="str">
        <f>TEXT(MID(Sales_Transactions[[#This Row],[Order Date]],2,5),"m")</f>
        <v>8</v>
      </c>
      <c r="G1078" s="2" t="str">
        <f>TEXT(MID(Sales_Transactions[[#This Row],[Order Date]],2,5),"yyy")</f>
        <v>2012</v>
      </c>
      <c r="H1078" s="2" t="str">
        <f>TEXT(MID(Sales_Transactions[[#This Row],[Order Date]],2,5),"yyy/m")</f>
        <v>2012/8</v>
      </c>
      <c r="I1078" t="s">
        <v>22</v>
      </c>
      <c r="J1078">
        <f t="shared" si="96"/>
        <v>2</v>
      </c>
      <c r="K1078" s="2">
        <v>25</v>
      </c>
      <c r="L1078" s="3">
        <v>2529.3960000000002</v>
      </c>
      <c r="M1078" s="4">
        <v>0.06</v>
      </c>
      <c r="N1078" s="5" t="s">
        <v>67</v>
      </c>
      <c r="O1078" s="3">
        <v>371.21</v>
      </c>
      <c r="P1078" s="3">
        <v>125.99</v>
      </c>
      <c r="Q1078" s="3">
        <v>3</v>
      </c>
      <c r="R1078" s="5" t="s">
        <v>375</v>
      </c>
      <c r="S1078" s="5" t="s">
        <v>1568</v>
      </c>
      <c r="T1078" s="5" t="str">
        <f t="shared" si="97"/>
        <v>Thomas Brumley</v>
      </c>
      <c r="U1078" t="s">
        <v>153</v>
      </c>
      <c r="V1078" s="5" t="s">
        <v>37</v>
      </c>
      <c r="W1078" s="5" t="s">
        <v>48</v>
      </c>
      <c r="X1078" s="5" t="s">
        <v>49</v>
      </c>
      <c r="Y1078" s="5" t="s">
        <v>1136</v>
      </c>
      <c r="Z1078" s="5" t="s">
        <v>43</v>
      </c>
      <c r="AA1078" s="4">
        <v>0.59</v>
      </c>
      <c r="AB1078" s="1">
        <v>41133</v>
      </c>
      <c r="AC1078" s="1">
        <v>17589</v>
      </c>
      <c r="AD1078">
        <f t="shared" si="98"/>
        <v>2</v>
      </c>
      <c r="AE1078">
        <f t="shared" ca="1" si="99"/>
        <v>76</v>
      </c>
      <c r="AF1078" t="str">
        <f t="shared" ca="1" si="100"/>
        <v>Over 65</v>
      </c>
      <c r="AG1078" s="3">
        <f t="shared" si="101"/>
        <v>5.1565762399999997</v>
      </c>
      <c r="AH1078" t="str">
        <f>_xlfn.IFNA(VLOOKUP(Sales_Transactions[[#This Row],[Order ID]],Returned_Items[#All],2,FALSE),"Not Returned")</f>
        <v>Not Returned</v>
      </c>
    </row>
    <row r="1079" spans="1:34" x14ac:dyDescent="0.25">
      <c r="A1079">
        <v>8992</v>
      </c>
      <c r="C1079" t="s">
        <v>1570</v>
      </c>
      <c r="D1079" s="2" t="str">
        <f>TEXT(MID(Sales_Transactions[[#This Row],[Order Date]],2,5),"d/m/yyy")</f>
        <v>12/11/2010</v>
      </c>
      <c r="E1079" s="2" t="str">
        <f>TEXT(MID(Sales_Transactions[[#This Row],[Order Date]],2,5),"d")</f>
        <v>12</v>
      </c>
      <c r="F1079" s="2" t="str">
        <f>TEXT(MID(Sales_Transactions[[#This Row],[Order Date]],2,5),"m")</f>
        <v>11</v>
      </c>
      <c r="G1079" s="2" t="str">
        <f>TEXT(MID(Sales_Transactions[[#This Row],[Order Date]],2,5),"yyy")</f>
        <v>2010</v>
      </c>
      <c r="H1079" s="2" t="str">
        <f>TEXT(MID(Sales_Transactions[[#This Row],[Order Date]],2,5),"yyy/m")</f>
        <v>2010/11</v>
      </c>
      <c r="I1079" t="s">
        <v>33</v>
      </c>
      <c r="J1079">
        <f t="shared" si="96"/>
        <v>4</v>
      </c>
      <c r="K1079" s="2">
        <v>3</v>
      </c>
      <c r="L1079" s="3">
        <v>441.43</v>
      </c>
      <c r="M1079" s="4">
        <v>0.06</v>
      </c>
      <c r="N1079" s="5" t="s">
        <v>23</v>
      </c>
      <c r="O1079" s="3">
        <v>-154.44999999999999</v>
      </c>
      <c r="P1079" s="3">
        <v>140.81</v>
      </c>
      <c r="Q1079" s="3">
        <v>24.49</v>
      </c>
      <c r="R1079" s="5" t="s">
        <v>1520</v>
      </c>
      <c r="S1079" s="5" t="s">
        <v>1521</v>
      </c>
      <c r="T1079" s="5" t="str">
        <f t="shared" si="97"/>
        <v>Shahid Shariari</v>
      </c>
      <c r="U1079" t="s">
        <v>153</v>
      </c>
      <c r="V1079" s="5" t="s">
        <v>47</v>
      </c>
      <c r="W1079" s="5" t="s">
        <v>57</v>
      </c>
      <c r="X1079" s="5" t="s">
        <v>154</v>
      </c>
      <c r="Y1079" s="5" t="s">
        <v>502</v>
      </c>
      <c r="Z1079" s="5" t="s">
        <v>31</v>
      </c>
      <c r="AA1079" s="4">
        <v>0.56999999999999995</v>
      </c>
      <c r="AB1079" s="1">
        <v>40495</v>
      </c>
      <c r="AC1079" s="1">
        <v>17978</v>
      </c>
      <c r="AD1079">
        <f t="shared" si="98"/>
        <v>1</v>
      </c>
      <c r="AE1079">
        <f t="shared" ca="1" si="99"/>
        <v>75</v>
      </c>
      <c r="AF1079" t="str">
        <f t="shared" ca="1" si="100"/>
        <v>Over 65</v>
      </c>
      <c r="AG1079" s="3">
        <f t="shared" si="101"/>
        <v>55.071838000000007</v>
      </c>
      <c r="AH1079" t="str">
        <f>_xlfn.IFNA(VLOOKUP(Sales_Transactions[[#This Row],[Order ID]],Returned_Items[#All],2,FALSE),"Not Returned")</f>
        <v>Not Returned</v>
      </c>
    </row>
    <row r="1080" spans="1:34" x14ac:dyDescent="0.25">
      <c r="A1080">
        <v>8992</v>
      </c>
      <c r="C1080" t="s">
        <v>1570</v>
      </c>
      <c r="D1080" s="2" t="str">
        <f>TEXT(MID(Sales_Transactions[[#This Row],[Order Date]],2,5),"d/m/yyy")</f>
        <v>12/11/2010</v>
      </c>
      <c r="E1080" s="2" t="str">
        <f>TEXT(MID(Sales_Transactions[[#This Row],[Order Date]],2,5),"d")</f>
        <v>12</v>
      </c>
      <c r="F1080" s="2" t="str">
        <f>TEXT(MID(Sales_Transactions[[#This Row],[Order Date]],2,5),"m")</f>
        <v>11</v>
      </c>
      <c r="G1080" s="2" t="str">
        <f>TEXT(MID(Sales_Transactions[[#This Row],[Order Date]],2,5),"yyy")</f>
        <v>2010</v>
      </c>
      <c r="H1080" s="2" t="str">
        <f>TEXT(MID(Sales_Transactions[[#This Row],[Order Date]],2,5),"yyy/m")</f>
        <v>2010/11</v>
      </c>
      <c r="I1080" t="s">
        <v>33</v>
      </c>
      <c r="J1080">
        <f t="shared" si="96"/>
        <v>4</v>
      </c>
      <c r="K1080" s="2">
        <v>14</v>
      </c>
      <c r="L1080" s="3">
        <v>2145.6975000000002</v>
      </c>
      <c r="M1080" s="4">
        <v>0.08</v>
      </c>
      <c r="N1080" s="5" t="s">
        <v>23</v>
      </c>
      <c r="O1080" s="3">
        <v>-176.79</v>
      </c>
      <c r="P1080" s="3">
        <v>195.99</v>
      </c>
      <c r="Q1080" s="3">
        <v>4.2</v>
      </c>
      <c r="R1080" s="5" t="s">
        <v>1520</v>
      </c>
      <c r="S1080" s="5" t="s">
        <v>1521</v>
      </c>
      <c r="T1080" s="5" t="str">
        <f t="shared" si="97"/>
        <v>Shahid Shariari</v>
      </c>
      <c r="U1080" t="s">
        <v>153</v>
      </c>
      <c r="V1080" s="5" t="s">
        <v>47</v>
      </c>
      <c r="W1080" s="5" t="s">
        <v>48</v>
      </c>
      <c r="X1080" s="5" t="s">
        <v>49</v>
      </c>
      <c r="Y1080" s="5" t="s">
        <v>1039</v>
      </c>
      <c r="Z1080" s="5" t="s">
        <v>43</v>
      </c>
      <c r="AA1080" s="4">
        <v>0.6</v>
      </c>
      <c r="AB1080" s="1">
        <v>40496</v>
      </c>
      <c r="AC1080" s="1">
        <v>17947</v>
      </c>
      <c r="AD1080">
        <f t="shared" si="98"/>
        <v>2</v>
      </c>
      <c r="AE1080">
        <f t="shared" ca="1" si="99"/>
        <v>75</v>
      </c>
      <c r="AF1080" t="str">
        <f t="shared" ca="1" si="100"/>
        <v>Over 65</v>
      </c>
      <c r="AG1080" s="3">
        <f t="shared" si="101"/>
        <v>14.288086285714286</v>
      </c>
      <c r="AH1080" t="str">
        <f>_xlfn.IFNA(VLOOKUP(Sales_Transactions[[#This Row],[Order ID]],Returned_Items[#All],2,FALSE),"Not Returned")</f>
        <v>Not Returned</v>
      </c>
    </row>
    <row r="1081" spans="1:34" x14ac:dyDescent="0.25">
      <c r="A1081">
        <v>8992</v>
      </c>
      <c r="C1081" t="s">
        <v>1570</v>
      </c>
      <c r="D1081" s="2" t="str">
        <f>TEXT(MID(Sales_Transactions[[#This Row],[Order Date]],2,5),"d/m/yyy")</f>
        <v>12/11/2010</v>
      </c>
      <c r="E1081" s="2" t="str">
        <f>TEXT(MID(Sales_Transactions[[#This Row],[Order Date]],2,5),"d")</f>
        <v>12</v>
      </c>
      <c r="F1081" s="2" t="str">
        <f>TEXT(MID(Sales_Transactions[[#This Row],[Order Date]],2,5),"m")</f>
        <v>11</v>
      </c>
      <c r="G1081" s="2" t="str">
        <f>TEXT(MID(Sales_Transactions[[#This Row],[Order Date]],2,5),"yyy")</f>
        <v>2010</v>
      </c>
      <c r="H1081" s="2" t="str">
        <f>TEXT(MID(Sales_Transactions[[#This Row],[Order Date]],2,5),"yyy/m")</f>
        <v>2010/11</v>
      </c>
      <c r="I1081" t="s">
        <v>33</v>
      </c>
      <c r="J1081">
        <f t="shared" si="96"/>
        <v>4</v>
      </c>
      <c r="K1081" s="2">
        <v>18</v>
      </c>
      <c r="L1081" s="3">
        <v>1341.963</v>
      </c>
      <c r="M1081" s="4">
        <v>0</v>
      </c>
      <c r="N1081" s="5" t="s">
        <v>23</v>
      </c>
      <c r="O1081" s="3">
        <v>180.78</v>
      </c>
      <c r="P1081" s="3">
        <v>85.99</v>
      </c>
      <c r="Q1081" s="3">
        <v>2.79</v>
      </c>
      <c r="R1081" s="5" t="s">
        <v>1520</v>
      </c>
      <c r="S1081" s="5" t="s">
        <v>1521</v>
      </c>
      <c r="T1081" s="5" t="str">
        <f t="shared" si="97"/>
        <v>Shahid Shariari</v>
      </c>
      <c r="U1081" t="s">
        <v>153</v>
      </c>
      <c r="V1081" s="5" t="s">
        <v>47</v>
      </c>
      <c r="W1081" s="5" t="s">
        <v>48</v>
      </c>
      <c r="X1081" s="5" t="s">
        <v>49</v>
      </c>
      <c r="Y1081" s="5" t="s">
        <v>1571</v>
      </c>
      <c r="Z1081" s="5" t="s">
        <v>43</v>
      </c>
      <c r="AA1081" s="4">
        <v>0.57999999999999996</v>
      </c>
      <c r="AB1081" s="1">
        <v>40495</v>
      </c>
      <c r="AC1081" s="1">
        <v>18184</v>
      </c>
      <c r="AD1081">
        <f t="shared" si="98"/>
        <v>1</v>
      </c>
      <c r="AE1081">
        <f t="shared" ca="1" si="99"/>
        <v>74</v>
      </c>
      <c r="AF1081" t="str">
        <f t="shared" ca="1" si="100"/>
        <v>Over 65</v>
      </c>
      <c r="AG1081" s="3">
        <f t="shared" si="101"/>
        <v>4.9322222222222223</v>
      </c>
      <c r="AH1081" t="str">
        <f>_xlfn.IFNA(VLOOKUP(Sales_Transactions[[#This Row],[Order ID]],Returned_Items[#All],2,FALSE),"Not Returned")</f>
        <v>Not Returned</v>
      </c>
    </row>
    <row r="1082" spans="1:34" x14ac:dyDescent="0.25">
      <c r="A1082">
        <v>9409</v>
      </c>
      <c r="C1082" t="s">
        <v>1162</v>
      </c>
      <c r="D1082" s="2" t="str">
        <f>TEXT(MID(Sales_Transactions[[#This Row],[Order Date]],2,5),"d/m/yyy")</f>
        <v>5/5/2012</v>
      </c>
      <c r="E1082" s="2" t="str">
        <f>TEXT(MID(Sales_Transactions[[#This Row],[Order Date]],2,5),"d")</f>
        <v>5</v>
      </c>
      <c r="F1082" s="2" t="str">
        <f>TEXT(MID(Sales_Transactions[[#This Row],[Order Date]],2,5),"m")</f>
        <v>5</v>
      </c>
      <c r="G1082" s="2" t="str">
        <f>TEXT(MID(Sales_Transactions[[#This Row],[Order Date]],2,5),"yyy")</f>
        <v>2012</v>
      </c>
      <c r="H1082" s="2" t="str">
        <f>TEXT(MID(Sales_Transactions[[#This Row],[Order Date]],2,5),"yyy/m")</f>
        <v>2012/5</v>
      </c>
      <c r="I1082" t="s">
        <v>101</v>
      </c>
      <c r="J1082">
        <f t="shared" si="96"/>
        <v>1</v>
      </c>
      <c r="K1082" s="2">
        <v>12</v>
      </c>
      <c r="L1082" s="3">
        <v>1712.66</v>
      </c>
      <c r="M1082" s="4">
        <v>0.1</v>
      </c>
      <c r="N1082" s="5" t="s">
        <v>23</v>
      </c>
      <c r="O1082" s="3">
        <v>-390.77</v>
      </c>
      <c r="P1082" s="3">
        <v>152.47999999999999</v>
      </c>
      <c r="Q1082" s="3">
        <v>4</v>
      </c>
      <c r="R1082" s="5" t="s">
        <v>1572</v>
      </c>
      <c r="S1082" s="5" t="s">
        <v>1573</v>
      </c>
      <c r="T1082" s="5" t="str">
        <f t="shared" si="97"/>
        <v>Vicky Freymann</v>
      </c>
      <c r="U1082" t="s">
        <v>153</v>
      </c>
      <c r="V1082" s="5" t="s">
        <v>74</v>
      </c>
      <c r="W1082" s="5" t="s">
        <v>48</v>
      </c>
      <c r="X1082" s="5" t="s">
        <v>87</v>
      </c>
      <c r="Y1082" s="5" t="s">
        <v>1470</v>
      </c>
      <c r="Z1082" s="5" t="s">
        <v>43</v>
      </c>
      <c r="AA1082" s="4">
        <v>0.79</v>
      </c>
      <c r="AB1082" s="1">
        <v>41036</v>
      </c>
      <c r="AC1082" s="1">
        <v>18423</v>
      </c>
      <c r="AD1082">
        <f t="shared" si="98"/>
        <v>2</v>
      </c>
      <c r="AE1082">
        <f t="shared" ca="1" si="99"/>
        <v>74</v>
      </c>
      <c r="AF1082" t="str">
        <f t="shared" ca="1" si="100"/>
        <v>Over 65</v>
      </c>
      <c r="AG1082" s="3">
        <f t="shared" si="101"/>
        <v>13.027293333333333</v>
      </c>
      <c r="AH1082" t="str">
        <f>_xlfn.IFNA(VLOOKUP(Sales_Transactions[[#This Row],[Order ID]],Returned_Items[#All],2,FALSE),"Not Returned")</f>
        <v>Not Returned</v>
      </c>
    </row>
    <row r="1083" spans="1:34" x14ac:dyDescent="0.25">
      <c r="A1083">
        <v>10306</v>
      </c>
      <c r="C1083" t="s">
        <v>1574</v>
      </c>
      <c r="D1083" s="2" t="str">
        <f>TEXT(MID(Sales_Transactions[[#This Row],[Order Date]],2,5),"d/m/yyy")</f>
        <v>21/7/2010</v>
      </c>
      <c r="E1083" s="2" t="str">
        <f>TEXT(MID(Sales_Transactions[[#This Row],[Order Date]],2,5),"d")</f>
        <v>21</v>
      </c>
      <c r="F1083" s="2" t="str">
        <f>TEXT(MID(Sales_Transactions[[#This Row],[Order Date]],2,5),"m")</f>
        <v>7</v>
      </c>
      <c r="G1083" s="2" t="str">
        <f>TEXT(MID(Sales_Transactions[[#This Row],[Order Date]],2,5),"yyy")</f>
        <v>2010</v>
      </c>
      <c r="H1083" s="2" t="str">
        <f>TEXT(MID(Sales_Transactions[[#This Row],[Order Date]],2,5),"yyy/m")</f>
        <v>2010/7</v>
      </c>
      <c r="I1083" t="s">
        <v>22</v>
      </c>
      <c r="J1083">
        <f t="shared" si="96"/>
        <v>2</v>
      </c>
      <c r="K1083" s="2">
        <v>20</v>
      </c>
      <c r="L1083" s="3">
        <v>310.31</v>
      </c>
      <c r="M1083" s="4">
        <v>0.02</v>
      </c>
      <c r="N1083" s="5" t="s">
        <v>23</v>
      </c>
      <c r="O1083" s="3">
        <v>51.5</v>
      </c>
      <c r="P1083" s="3">
        <v>14.58</v>
      </c>
      <c r="Q1083" s="3">
        <v>7.4</v>
      </c>
      <c r="R1083" s="5" t="s">
        <v>1515</v>
      </c>
      <c r="S1083" s="5" t="s">
        <v>1516</v>
      </c>
      <c r="T1083" s="5" t="str">
        <f t="shared" si="97"/>
        <v>Lela Donovan</v>
      </c>
      <c r="U1083" t="s">
        <v>153</v>
      </c>
      <c r="V1083" s="5" t="s">
        <v>47</v>
      </c>
      <c r="W1083" s="5" t="s">
        <v>57</v>
      </c>
      <c r="X1083" s="5" t="s">
        <v>58</v>
      </c>
      <c r="Y1083" s="5" t="s">
        <v>1110</v>
      </c>
      <c r="Z1083" s="5" t="s">
        <v>43</v>
      </c>
      <c r="AA1083" s="4">
        <v>0.48</v>
      </c>
      <c r="AB1083" s="1">
        <v>40380</v>
      </c>
      <c r="AC1083" s="1">
        <v>18419</v>
      </c>
      <c r="AD1083">
        <f t="shared" si="98"/>
        <v>0</v>
      </c>
      <c r="AE1083">
        <f t="shared" ca="1" si="99"/>
        <v>74</v>
      </c>
      <c r="AF1083" t="str">
        <f t="shared" ca="1" si="100"/>
        <v>Over 65</v>
      </c>
      <c r="AG1083" s="3">
        <f t="shared" si="101"/>
        <v>1.0988541999999999</v>
      </c>
      <c r="AH1083" t="str">
        <f>_xlfn.IFNA(VLOOKUP(Sales_Transactions[[#This Row],[Order ID]],Returned_Items[#All],2,FALSE),"Not Returned")</f>
        <v>Not Returned</v>
      </c>
    </row>
    <row r="1084" spans="1:34" x14ac:dyDescent="0.25">
      <c r="A1084">
        <v>10470</v>
      </c>
      <c r="C1084" t="s">
        <v>256</v>
      </c>
      <c r="D1084" s="2" t="str">
        <f>TEXT(MID(Sales_Transactions[[#This Row],[Order Date]],2,5),"d/m/yyy")</f>
        <v>4/5/2012</v>
      </c>
      <c r="E1084" s="2" t="str">
        <f>TEXT(MID(Sales_Transactions[[#This Row],[Order Date]],2,5),"d")</f>
        <v>4</v>
      </c>
      <c r="F1084" s="2" t="str">
        <f>TEXT(MID(Sales_Transactions[[#This Row],[Order Date]],2,5),"m")</f>
        <v>5</v>
      </c>
      <c r="G1084" s="2" t="str">
        <f>TEXT(MID(Sales_Transactions[[#This Row],[Order Date]],2,5),"yyy")</f>
        <v>2012</v>
      </c>
      <c r="H1084" s="2" t="str">
        <f>TEXT(MID(Sales_Transactions[[#This Row],[Order Date]],2,5),"yyy/m")</f>
        <v>2012/5</v>
      </c>
      <c r="I1084" t="s">
        <v>101</v>
      </c>
      <c r="J1084">
        <f t="shared" si="96"/>
        <v>1</v>
      </c>
      <c r="K1084" s="2">
        <v>35</v>
      </c>
      <c r="L1084" s="3">
        <v>246.98</v>
      </c>
      <c r="M1084" s="4">
        <v>0.1</v>
      </c>
      <c r="N1084" s="5" t="s">
        <v>23</v>
      </c>
      <c r="O1084" s="3">
        <v>-94.78</v>
      </c>
      <c r="P1084" s="3">
        <v>7.38</v>
      </c>
      <c r="Q1084" s="3">
        <v>5.21</v>
      </c>
      <c r="R1084" s="5" t="s">
        <v>1545</v>
      </c>
      <c r="S1084" s="5" t="s">
        <v>123</v>
      </c>
      <c r="T1084" s="5" t="str">
        <f t="shared" si="97"/>
        <v>Khloe Miller</v>
      </c>
      <c r="U1084" t="s">
        <v>153</v>
      </c>
      <c r="V1084" s="5" t="s">
        <v>47</v>
      </c>
      <c r="W1084" s="5" t="s">
        <v>57</v>
      </c>
      <c r="X1084" s="5" t="s">
        <v>58</v>
      </c>
      <c r="Y1084" s="5" t="s">
        <v>858</v>
      </c>
      <c r="Z1084" s="5" t="s">
        <v>43</v>
      </c>
      <c r="AA1084" s="4">
        <v>0.56000000000000005</v>
      </c>
      <c r="AB1084" s="1">
        <v>41038</v>
      </c>
      <c r="AC1084" s="1">
        <v>18548</v>
      </c>
      <c r="AD1084">
        <f t="shared" si="98"/>
        <v>5</v>
      </c>
      <c r="AE1084">
        <f t="shared" ca="1" si="99"/>
        <v>73</v>
      </c>
      <c r="AF1084" t="str">
        <f t="shared" ca="1" si="100"/>
        <v>Over 65</v>
      </c>
      <c r="AG1084" s="3">
        <f t="shared" si="101"/>
        <v>0.35950342857142853</v>
      </c>
      <c r="AH1084" t="str">
        <f>_xlfn.IFNA(VLOOKUP(Sales_Transactions[[#This Row],[Order ID]],Returned_Items[#All],2,FALSE),"Not Returned")</f>
        <v>Not Returned</v>
      </c>
    </row>
    <row r="1085" spans="1:34" x14ac:dyDescent="0.25">
      <c r="A1085">
        <v>10819</v>
      </c>
      <c r="C1085" t="s">
        <v>309</v>
      </c>
      <c r="D1085" s="2" t="str">
        <f>TEXT(MID(Sales_Transactions[[#This Row],[Order Date]],2,5),"d/m/yyy")</f>
        <v>24/8/2010</v>
      </c>
      <c r="E1085" s="2" t="str">
        <f>TEXT(MID(Sales_Transactions[[#This Row],[Order Date]],2,5),"d")</f>
        <v>24</v>
      </c>
      <c r="F1085" s="2" t="str">
        <f>TEXT(MID(Sales_Transactions[[#This Row],[Order Date]],2,5),"m")</f>
        <v>8</v>
      </c>
      <c r="G1085" s="2" t="str">
        <f>TEXT(MID(Sales_Transactions[[#This Row],[Order Date]],2,5),"yyy")</f>
        <v>2010</v>
      </c>
      <c r="H1085" s="2" t="str">
        <f>TEXT(MID(Sales_Transactions[[#This Row],[Order Date]],2,5),"yyy/m")</f>
        <v>2010/8</v>
      </c>
      <c r="I1085" t="s">
        <v>101</v>
      </c>
      <c r="J1085">
        <f t="shared" si="96"/>
        <v>1</v>
      </c>
      <c r="K1085" s="2">
        <v>35</v>
      </c>
      <c r="L1085" s="3">
        <v>233.39</v>
      </c>
      <c r="M1085" s="4">
        <v>0.06</v>
      </c>
      <c r="N1085" s="5" t="s">
        <v>23</v>
      </c>
      <c r="O1085" s="3">
        <v>-197.39</v>
      </c>
      <c r="P1085" s="3">
        <v>6.48</v>
      </c>
      <c r="Q1085" s="3">
        <v>9.5399999999999991</v>
      </c>
      <c r="R1085" s="5" t="s">
        <v>509</v>
      </c>
      <c r="S1085" s="5" t="s">
        <v>625</v>
      </c>
      <c r="T1085" s="5" t="str">
        <f t="shared" si="97"/>
        <v>Mike Vittorini</v>
      </c>
      <c r="U1085" t="s">
        <v>153</v>
      </c>
      <c r="V1085" s="5" t="s">
        <v>27</v>
      </c>
      <c r="W1085" s="5" t="s">
        <v>28</v>
      </c>
      <c r="X1085" s="5" t="s">
        <v>75</v>
      </c>
      <c r="Y1085" s="5" t="s">
        <v>864</v>
      </c>
      <c r="Z1085" s="5" t="s">
        <v>43</v>
      </c>
      <c r="AA1085" s="4">
        <v>0.37</v>
      </c>
      <c r="AB1085" s="1">
        <v>40414</v>
      </c>
      <c r="AC1085" s="1">
        <v>18322</v>
      </c>
      <c r="AD1085">
        <f t="shared" si="98"/>
        <v>0</v>
      </c>
      <c r="AE1085">
        <f t="shared" ca="1" si="99"/>
        <v>74</v>
      </c>
      <c r="AF1085" t="str">
        <f t="shared" ca="1" si="100"/>
        <v>Over 65</v>
      </c>
      <c r="AG1085" s="3">
        <f t="shared" si="101"/>
        <v>0.45760319999999999</v>
      </c>
      <c r="AH1085" t="str">
        <f>_xlfn.IFNA(VLOOKUP(Sales_Transactions[[#This Row],[Order ID]],Returned_Items[#All],2,FALSE),"Not Returned")</f>
        <v>Not Returned</v>
      </c>
    </row>
    <row r="1086" spans="1:34" x14ac:dyDescent="0.25">
      <c r="A1086">
        <v>10916</v>
      </c>
      <c r="C1086" t="s">
        <v>1132</v>
      </c>
      <c r="D1086" s="2" t="str">
        <f>TEXT(MID(Sales_Transactions[[#This Row],[Order Date]],2,5),"d/m/yyy")</f>
        <v>10/3/2011</v>
      </c>
      <c r="E1086" s="2" t="str">
        <f>TEXT(MID(Sales_Transactions[[#This Row],[Order Date]],2,5),"d")</f>
        <v>10</v>
      </c>
      <c r="F1086" s="2" t="str">
        <f>TEXT(MID(Sales_Transactions[[#This Row],[Order Date]],2,5),"m")</f>
        <v>3</v>
      </c>
      <c r="G1086" s="2" t="str">
        <f>TEXT(MID(Sales_Transactions[[#This Row],[Order Date]],2,5),"yyy")</f>
        <v>2011</v>
      </c>
      <c r="H1086" s="2" t="str">
        <f>TEXT(MID(Sales_Transactions[[#This Row],[Order Date]],2,5),"yyy/m")</f>
        <v>2011/3</v>
      </c>
      <c r="I1086" t="s">
        <v>78</v>
      </c>
      <c r="J1086">
        <f t="shared" si="96"/>
        <v>3</v>
      </c>
      <c r="K1086" s="2">
        <v>23</v>
      </c>
      <c r="L1086" s="3">
        <v>135.31</v>
      </c>
      <c r="M1086" s="4">
        <v>0.06</v>
      </c>
      <c r="N1086" s="5" t="s">
        <v>23</v>
      </c>
      <c r="O1086" s="3">
        <v>-49.32</v>
      </c>
      <c r="P1086" s="3">
        <v>5.74</v>
      </c>
      <c r="Q1086" s="3">
        <v>5.01</v>
      </c>
      <c r="R1086" s="5" t="s">
        <v>1522</v>
      </c>
      <c r="S1086" s="5" t="s">
        <v>1523</v>
      </c>
      <c r="T1086" s="5" t="str">
        <f t="shared" si="97"/>
        <v>Trudy Schmidt</v>
      </c>
      <c r="U1086" t="s">
        <v>153</v>
      </c>
      <c r="V1086" s="5" t="s">
        <v>27</v>
      </c>
      <c r="W1086" s="5" t="s">
        <v>28</v>
      </c>
      <c r="X1086" s="5" t="s">
        <v>41</v>
      </c>
      <c r="Y1086" s="5" t="s">
        <v>591</v>
      </c>
      <c r="Z1086" s="5" t="s">
        <v>43</v>
      </c>
      <c r="AA1086" s="4">
        <v>0.39</v>
      </c>
      <c r="AB1086" s="1">
        <v>40612</v>
      </c>
      <c r="AC1086" s="1">
        <v>18847</v>
      </c>
      <c r="AD1086">
        <f t="shared" si="98"/>
        <v>0</v>
      </c>
      <c r="AE1086">
        <f t="shared" ca="1" si="99"/>
        <v>73</v>
      </c>
      <c r="AF1086" t="str">
        <f t="shared" ca="1" si="100"/>
        <v>Over 65</v>
      </c>
      <c r="AG1086" s="3">
        <f t="shared" si="101"/>
        <v>0.4672415652173913</v>
      </c>
      <c r="AH1086" t="str">
        <f>_xlfn.IFNA(VLOOKUP(Sales_Transactions[[#This Row],[Order ID]],Returned_Items[#All],2,FALSE),"Not Returned")</f>
        <v>Not Returned</v>
      </c>
    </row>
    <row r="1087" spans="1:34" x14ac:dyDescent="0.25">
      <c r="A1087">
        <v>10944</v>
      </c>
      <c r="C1087" t="s">
        <v>210</v>
      </c>
      <c r="D1087" s="2" t="str">
        <f>TEXT(MID(Sales_Transactions[[#This Row],[Order Date]],2,5),"d/m/yyy")</f>
        <v>12/11/2011</v>
      </c>
      <c r="E1087" s="2" t="str">
        <f>TEXT(MID(Sales_Transactions[[#This Row],[Order Date]],2,5),"d")</f>
        <v>12</v>
      </c>
      <c r="F1087" s="2" t="str">
        <f>TEXT(MID(Sales_Transactions[[#This Row],[Order Date]],2,5),"m")</f>
        <v>11</v>
      </c>
      <c r="G1087" s="2" t="str">
        <f>TEXT(MID(Sales_Transactions[[#This Row],[Order Date]],2,5),"yyy")</f>
        <v>2011</v>
      </c>
      <c r="H1087" s="2" t="str">
        <f>TEXT(MID(Sales_Transactions[[#This Row],[Order Date]],2,5),"yyy/m")</f>
        <v>2011/11</v>
      </c>
      <c r="I1087" t="s">
        <v>33</v>
      </c>
      <c r="J1087">
        <f t="shared" si="96"/>
        <v>4</v>
      </c>
      <c r="K1087" s="2">
        <v>9</v>
      </c>
      <c r="L1087" s="3">
        <v>181.66</v>
      </c>
      <c r="M1087" s="4">
        <v>0</v>
      </c>
      <c r="N1087" s="5" t="s">
        <v>23</v>
      </c>
      <c r="O1087" s="3">
        <v>-27.47</v>
      </c>
      <c r="P1087" s="3">
        <v>17.98</v>
      </c>
      <c r="Q1087" s="3">
        <v>8.51</v>
      </c>
      <c r="R1087" s="5" t="s">
        <v>509</v>
      </c>
      <c r="S1087" s="5" t="s">
        <v>625</v>
      </c>
      <c r="T1087" s="5" t="str">
        <f t="shared" si="97"/>
        <v>Mike Vittorini</v>
      </c>
      <c r="U1087" t="s">
        <v>153</v>
      </c>
      <c r="V1087" s="5" t="s">
        <v>27</v>
      </c>
      <c r="W1087" s="5" t="s">
        <v>48</v>
      </c>
      <c r="X1087" s="5" t="s">
        <v>324</v>
      </c>
      <c r="Y1087" s="5" t="s">
        <v>437</v>
      </c>
      <c r="Z1087" s="5" t="s">
        <v>56</v>
      </c>
      <c r="AA1087" s="4">
        <v>0.4</v>
      </c>
      <c r="AB1087" s="1">
        <v>40861</v>
      </c>
      <c r="AC1087" s="1">
        <v>18987</v>
      </c>
      <c r="AD1087">
        <f t="shared" si="98"/>
        <v>2</v>
      </c>
      <c r="AE1087">
        <f t="shared" ca="1" si="99"/>
        <v>72</v>
      </c>
      <c r="AF1087" t="str">
        <f t="shared" ca="1" si="100"/>
        <v>Over 65</v>
      </c>
      <c r="AG1087" s="3">
        <f t="shared" si="101"/>
        <v>2.9433333333333334</v>
      </c>
      <c r="AH1087" t="str">
        <f>_xlfn.IFNA(VLOOKUP(Sales_Transactions[[#This Row],[Order ID]],Returned_Items[#All],2,FALSE),"Not Returned")</f>
        <v>Not Returned</v>
      </c>
    </row>
    <row r="1088" spans="1:34" x14ac:dyDescent="0.25">
      <c r="A1088">
        <v>11301</v>
      </c>
      <c r="C1088" t="s">
        <v>1575</v>
      </c>
      <c r="D1088" s="2" t="str">
        <f>TEXT(MID(Sales_Transactions[[#This Row],[Order Date]],2,5),"d/m/yyy")</f>
        <v>22/3/2012</v>
      </c>
      <c r="E1088" s="2" t="str">
        <f>TEXT(MID(Sales_Transactions[[#This Row],[Order Date]],2,5),"d")</f>
        <v>22</v>
      </c>
      <c r="F1088" s="2" t="str">
        <f>TEXT(MID(Sales_Transactions[[#This Row],[Order Date]],2,5),"m")</f>
        <v>3</v>
      </c>
      <c r="G1088" s="2" t="str">
        <f>TEXT(MID(Sales_Transactions[[#This Row],[Order Date]],2,5),"yyy")</f>
        <v>2012</v>
      </c>
      <c r="H1088" s="2" t="str">
        <f>TEXT(MID(Sales_Transactions[[#This Row],[Order Date]],2,5),"yyy/m")</f>
        <v>2012/3</v>
      </c>
      <c r="I1088" t="s">
        <v>78</v>
      </c>
      <c r="J1088">
        <f t="shared" si="96"/>
        <v>3</v>
      </c>
      <c r="K1088" s="2">
        <v>29</v>
      </c>
      <c r="L1088" s="3">
        <v>1194.96</v>
      </c>
      <c r="M1088" s="4">
        <v>0.04</v>
      </c>
      <c r="N1088" s="5" t="s">
        <v>23</v>
      </c>
      <c r="O1088" s="3">
        <v>107.45</v>
      </c>
      <c r="P1088" s="3">
        <v>39.979999999999997</v>
      </c>
      <c r="Q1088" s="3">
        <v>4</v>
      </c>
      <c r="R1088" s="5" t="s">
        <v>1576</v>
      </c>
      <c r="S1088" s="5" t="s">
        <v>1577</v>
      </c>
      <c r="T1088" s="5" t="str">
        <f t="shared" si="97"/>
        <v>Tony Chapman</v>
      </c>
      <c r="U1088" t="s">
        <v>153</v>
      </c>
      <c r="V1088" s="5" t="s">
        <v>37</v>
      </c>
      <c r="W1088" s="5" t="s">
        <v>48</v>
      </c>
      <c r="X1088" s="5" t="s">
        <v>87</v>
      </c>
      <c r="Y1088" s="5" t="s">
        <v>1578</v>
      </c>
      <c r="Z1088" s="5" t="s">
        <v>43</v>
      </c>
      <c r="AA1088" s="4">
        <v>0.7</v>
      </c>
      <c r="AB1088" s="1">
        <v>40990</v>
      </c>
      <c r="AC1088" s="1">
        <v>18853</v>
      </c>
      <c r="AD1088">
        <f t="shared" si="98"/>
        <v>0</v>
      </c>
      <c r="AE1088">
        <f t="shared" ca="1" si="99"/>
        <v>72</v>
      </c>
      <c r="AF1088" t="str">
        <f t="shared" ca="1" si="100"/>
        <v>Over 65</v>
      </c>
      <c r="AG1088" s="3">
        <f t="shared" si="101"/>
        <v>1.516000275862069</v>
      </c>
      <c r="AH1088" t="str">
        <f>_xlfn.IFNA(VLOOKUP(Sales_Transactions[[#This Row],[Order ID]],Returned_Items[#All],2,FALSE),"Not Returned")</f>
        <v>Not Returned</v>
      </c>
    </row>
    <row r="1089" spans="1:34" x14ac:dyDescent="0.25">
      <c r="A1089">
        <v>11332</v>
      </c>
      <c r="C1089" t="s">
        <v>1579</v>
      </c>
      <c r="D1089" s="2" t="str">
        <f>TEXT(MID(Sales_Transactions[[#This Row],[Order Date]],2,5),"d/m/yyy")</f>
        <v>16/11/2009</v>
      </c>
      <c r="E1089" s="2" t="str">
        <f>TEXT(MID(Sales_Transactions[[#This Row],[Order Date]],2,5),"d")</f>
        <v>16</v>
      </c>
      <c r="F1089" s="2" t="str">
        <f>TEXT(MID(Sales_Transactions[[#This Row],[Order Date]],2,5),"m")</f>
        <v>11</v>
      </c>
      <c r="G1089" s="2" t="str">
        <f>TEXT(MID(Sales_Transactions[[#This Row],[Order Date]],2,5),"yyy")</f>
        <v>2009</v>
      </c>
      <c r="H1089" s="2" t="str">
        <f>TEXT(MID(Sales_Transactions[[#This Row],[Order Date]],2,5),"yyy/m")</f>
        <v>2009/11</v>
      </c>
      <c r="I1089" t="s">
        <v>22</v>
      </c>
      <c r="J1089">
        <f t="shared" si="96"/>
        <v>2</v>
      </c>
      <c r="K1089" s="2">
        <v>6</v>
      </c>
      <c r="L1089" s="3">
        <v>184.33099999999999</v>
      </c>
      <c r="M1089" s="4">
        <v>7.0000000000000007E-2</v>
      </c>
      <c r="N1089" s="5" t="s">
        <v>23</v>
      </c>
      <c r="O1089" s="3">
        <v>-89.2</v>
      </c>
      <c r="P1089" s="3">
        <v>35.99</v>
      </c>
      <c r="Q1089" s="3">
        <v>5.99</v>
      </c>
      <c r="R1089" s="5" t="s">
        <v>1531</v>
      </c>
      <c r="S1089" s="5" t="s">
        <v>199</v>
      </c>
      <c r="T1089" s="5" t="str">
        <f t="shared" si="97"/>
        <v>Liz Price</v>
      </c>
      <c r="U1089" t="s">
        <v>153</v>
      </c>
      <c r="V1089" s="5" t="s">
        <v>47</v>
      </c>
      <c r="W1089" s="5" t="s">
        <v>48</v>
      </c>
      <c r="X1089" s="5" t="s">
        <v>49</v>
      </c>
      <c r="Y1089" s="5" t="s">
        <v>1580</v>
      </c>
      <c r="Z1089" s="5" t="s">
        <v>84</v>
      </c>
      <c r="AA1089" s="4">
        <v>0.38</v>
      </c>
      <c r="AB1089" s="1">
        <v>40137</v>
      </c>
      <c r="AC1089" s="1">
        <v>18823</v>
      </c>
      <c r="AD1089">
        <f t="shared" si="98"/>
        <v>4</v>
      </c>
      <c r="AE1089">
        <f t="shared" ca="1" si="99"/>
        <v>73</v>
      </c>
      <c r="AF1089" t="str">
        <f t="shared" ca="1" si="100"/>
        <v>Over 65</v>
      </c>
      <c r="AG1089" s="3">
        <f t="shared" si="101"/>
        <v>6.9924678333333334</v>
      </c>
      <c r="AH1089" t="str">
        <f>_xlfn.IFNA(VLOOKUP(Sales_Transactions[[#This Row],[Order ID]],Returned_Items[#All],2,FALSE),"Not Returned")</f>
        <v>Not Returned</v>
      </c>
    </row>
    <row r="1090" spans="1:34" x14ac:dyDescent="0.25">
      <c r="A1090">
        <v>11332</v>
      </c>
      <c r="C1090" t="s">
        <v>1579</v>
      </c>
      <c r="D1090" s="2" t="str">
        <f>TEXT(MID(Sales_Transactions[[#This Row],[Order Date]],2,5),"d/m/yyy")</f>
        <v>16/11/2009</v>
      </c>
      <c r="E1090" s="2" t="str">
        <f>TEXT(MID(Sales_Transactions[[#This Row],[Order Date]],2,5),"d")</f>
        <v>16</v>
      </c>
      <c r="F1090" s="2" t="str">
        <f>TEXT(MID(Sales_Transactions[[#This Row],[Order Date]],2,5),"m")</f>
        <v>11</v>
      </c>
      <c r="G1090" s="2" t="str">
        <f>TEXT(MID(Sales_Transactions[[#This Row],[Order Date]],2,5),"yyy")</f>
        <v>2009</v>
      </c>
      <c r="H1090" s="2" t="str">
        <f>TEXT(MID(Sales_Transactions[[#This Row],[Order Date]],2,5),"yyy/m")</f>
        <v>2009/11</v>
      </c>
      <c r="I1090" t="s">
        <v>22</v>
      </c>
      <c r="J1090">
        <f t="shared" ref="J1090:J1153" si="102">IF(I1090="Making Critical",5,IF(I1090="High",4,IF(I1090="Medium",3,IF(I1090="Low",2,1))))</f>
        <v>2</v>
      </c>
      <c r="K1090" s="2">
        <v>23</v>
      </c>
      <c r="L1090" s="3">
        <v>1223.3795</v>
      </c>
      <c r="M1090" s="4">
        <v>0.08</v>
      </c>
      <c r="N1090" s="5" t="s">
        <v>67</v>
      </c>
      <c r="O1090" s="3">
        <v>83.57</v>
      </c>
      <c r="P1090" s="3">
        <v>65.989999999999995</v>
      </c>
      <c r="Q1090" s="3">
        <v>5.92</v>
      </c>
      <c r="R1090" s="5" t="s">
        <v>1531</v>
      </c>
      <c r="S1090" s="5" t="s">
        <v>199</v>
      </c>
      <c r="T1090" s="5" t="str">
        <f t="shared" ref="T1090:T1153" si="103">R1090 &amp; " " &amp; S1090</f>
        <v>Liz Price</v>
      </c>
      <c r="U1090" t="s">
        <v>153</v>
      </c>
      <c r="V1090" s="5" t="s">
        <v>47</v>
      </c>
      <c r="W1090" s="5" t="s">
        <v>48</v>
      </c>
      <c r="X1090" s="5" t="s">
        <v>49</v>
      </c>
      <c r="Y1090" s="5" t="s">
        <v>1581</v>
      </c>
      <c r="Z1090" s="5" t="s">
        <v>43</v>
      </c>
      <c r="AA1090" s="4">
        <v>0.57999999999999996</v>
      </c>
      <c r="AB1090" s="1">
        <v>40140</v>
      </c>
      <c r="AC1090" s="1">
        <v>18831</v>
      </c>
      <c r="AD1090">
        <f t="shared" ref="AD1090:AD1153" si="104">_xlfn.DAYS(AB1090,D1090)</f>
        <v>7</v>
      </c>
      <c r="AE1090">
        <f t="shared" ref="AE1090:AE1153" ca="1" si="105">DATEDIF(AC1090,TODAY(),"Y")</f>
        <v>73</v>
      </c>
      <c r="AF1090" t="str">
        <f t="shared" ref="AF1090:AF1153" ca="1" si="106">IF(AE1090&lt;18,"Under 18",IF(AE1090&lt;65,"18-64","Over 65"))</f>
        <v>Over 65</v>
      </c>
      <c r="AG1090" s="3">
        <f t="shared" ref="AG1090:AG1153" si="107" xml:space="preserve"> (P1090 - (M1090 / 100) * P1090 + Q1090) / K1090</f>
        <v>3.1242264347826088</v>
      </c>
      <c r="AH1090" t="str">
        <f>_xlfn.IFNA(VLOOKUP(Sales_Transactions[[#This Row],[Order ID]],Returned_Items[#All],2,FALSE),"Not Returned")</f>
        <v>Not Returned</v>
      </c>
    </row>
    <row r="1091" spans="1:34" x14ac:dyDescent="0.25">
      <c r="A1091">
        <v>11392</v>
      </c>
      <c r="C1091" t="s">
        <v>1145</v>
      </c>
      <c r="D1091" s="2" t="str">
        <f>TEXT(MID(Sales_Transactions[[#This Row],[Order Date]],2,5),"d/m/yyy")</f>
        <v>5/9/2009</v>
      </c>
      <c r="E1091" s="2" t="str">
        <f>TEXT(MID(Sales_Transactions[[#This Row],[Order Date]],2,5),"d")</f>
        <v>5</v>
      </c>
      <c r="F1091" s="2" t="str">
        <f>TEXT(MID(Sales_Transactions[[#This Row],[Order Date]],2,5),"m")</f>
        <v>9</v>
      </c>
      <c r="G1091" s="2" t="str">
        <f>TEXT(MID(Sales_Transactions[[#This Row],[Order Date]],2,5),"yyy")</f>
        <v>2009</v>
      </c>
      <c r="H1091" s="2" t="str">
        <f>TEXT(MID(Sales_Transactions[[#This Row],[Order Date]],2,5),"yyy/m")</f>
        <v>2009/9</v>
      </c>
      <c r="I1091" t="s">
        <v>22</v>
      </c>
      <c r="J1091">
        <f t="shared" si="102"/>
        <v>2</v>
      </c>
      <c r="K1091" s="2">
        <v>28</v>
      </c>
      <c r="L1091" s="3">
        <v>128.69</v>
      </c>
      <c r="M1091" s="4">
        <v>0.04</v>
      </c>
      <c r="N1091" s="5" t="s">
        <v>23</v>
      </c>
      <c r="O1091" s="3">
        <v>28.29</v>
      </c>
      <c r="P1091" s="3">
        <v>4.55</v>
      </c>
      <c r="Q1091" s="3">
        <v>1.49</v>
      </c>
      <c r="R1091" s="5" t="s">
        <v>1435</v>
      </c>
      <c r="S1091" s="5" t="s">
        <v>912</v>
      </c>
      <c r="T1091" s="5" t="str">
        <f t="shared" si="103"/>
        <v>Sarah Bern</v>
      </c>
      <c r="U1091" t="s">
        <v>153</v>
      </c>
      <c r="V1091" s="5" t="s">
        <v>47</v>
      </c>
      <c r="W1091" s="5" t="s">
        <v>28</v>
      </c>
      <c r="X1091" s="5" t="s">
        <v>41</v>
      </c>
      <c r="Y1091" s="5" t="s">
        <v>872</v>
      </c>
      <c r="Z1091" s="5" t="s">
        <v>43</v>
      </c>
      <c r="AA1091" s="4">
        <v>0.35</v>
      </c>
      <c r="AB1091" s="1">
        <v>40063</v>
      </c>
      <c r="AC1091" s="1">
        <v>18925</v>
      </c>
      <c r="AD1091">
        <f t="shared" si="104"/>
        <v>2</v>
      </c>
      <c r="AE1091">
        <f t="shared" ca="1" si="105"/>
        <v>72</v>
      </c>
      <c r="AF1091" t="str">
        <f t="shared" ca="1" si="106"/>
        <v>Over 65</v>
      </c>
      <c r="AG1091" s="3">
        <f t="shared" si="107"/>
        <v>0.21564928571428571</v>
      </c>
      <c r="AH1091" t="str">
        <f>_xlfn.IFNA(VLOOKUP(Sales_Transactions[[#This Row],[Order ID]],Returned_Items[#All],2,FALSE),"Not Returned")</f>
        <v>Not Returned</v>
      </c>
    </row>
    <row r="1092" spans="1:34" x14ac:dyDescent="0.25">
      <c r="A1092">
        <v>11745</v>
      </c>
      <c r="C1092" t="s">
        <v>1582</v>
      </c>
      <c r="D1092" s="2" t="str">
        <f>TEXT(MID(Sales_Transactions[[#This Row],[Order Date]],2,5),"d/m/yyy")</f>
        <v>19/7/2012</v>
      </c>
      <c r="E1092" s="2" t="str">
        <f>TEXT(MID(Sales_Transactions[[#This Row],[Order Date]],2,5),"d")</f>
        <v>19</v>
      </c>
      <c r="F1092" s="2" t="str">
        <f>TEXT(MID(Sales_Transactions[[#This Row],[Order Date]],2,5),"m")</f>
        <v>7</v>
      </c>
      <c r="G1092" s="2" t="str">
        <f>TEXT(MID(Sales_Transactions[[#This Row],[Order Date]],2,5),"yyy")</f>
        <v>2012</v>
      </c>
      <c r="H1092" s="2" t="str">
        <f>TEXT(MID(Sales_Transactions[[#This Row],[Order Date]],2,5),"yyy/m")</f>
        <v>2012/7</v>
      </c>
      <c r="I1092" t="s">
        <v>33</v>
      </c>
      <c r="J1092">
        <f t="shared" si="102"/>
        <v>4</v>
      </c>
      <c r="K1092" s="2">
        <v>17</v>
      </c>
      <c r="L1092" s="3">
        <v>686.27</v>
      </c>
      <c r="M1092" s="4">
        <v>0.06</v>
      </c>
      <c r="N1092" s="5" t="s">
        <v>23</v>
      </c>
      <c r="O1092" s="3">
        <v>-345.36</v>
      </c>
      <c r="P1092" s="3">
        <v>40.479999999999997</v>
      </c>
      <c r="Q1092" s="3">
        <v>19.989999999999998</v>
      </c>
      <c r="R1092" s="5" t="s">
        <v>1583</v>
      </c>
      <c r="S1092" s="5" t="s">
        <v>1584</v>
      </c>
      <c r="T1092" s="5" t="str">
        <f t="shared" si="103"/>
        <v>Mark Cousins</v>
      </c>
      <c r="U1092" t="s">
        <v>153</v>
      </c>
      <c r="V1092" s="5" t="s">
        <v>74</v>
      </c>
      <c r="W1092" s="5" t="s">
        <v>48</v>
      </c>
      <c r="X1092" s="5" t="s">
        <v>87</v>
      </c>
      <c r="Y1092" s="5" t="s">
        <v>924</v>
      </c>
      <c r="Z1092" s="5" t="s">
        <v>43</v>
      </c>
      <c r="AA1092" s="4">
        <v>0.77</v>
      </c>
      <c r="AB1092" s="1">
        <v>41110</v>
      </c>
      <c r="AC1092" s="1">
        <v>19180</v>
      </c>
      <c r="AD1092">
        <f t="shared" si="104"/>
        <v>1</v>
      </c>
      <c r="AE1092">
        <f t="shared" ca="1" si="105"/>
        <v>72</v>
      </c>
      <c r="AF1092" t="str">
        <f t="shared" ca="1" si="106"/>
        <v>Over 65</v>
      </c>
      <c r="AG1092" s="3">
        <f t="shared" si="107"/>
        <v>3.5556301176470591</v>
      </c>
      <c r="AH1092" t="str">
        <f>_xlfn.IFNA(VLOOKUP(Sales_Transactions[[#This Row],[Order ID]],Returned_Items[#All],2,FALSE),"Not Returned")</f>
        <v>Not Returned</v>
      </c>
    </row>
    <row r="1093" spans="1:34" x14ac:dyDescent="0.25">
      <c r="A1093">
        <v>11875</v>
      </c>
      <c r="C1093" t="s">
        <v>1585</v>
      </c>
      <c r="D1093" s="2" t="str">
        <f>TEXT(MID(Sales_Transactions[[#This Row],[Order Date]],2,5),"d/m/yyy")</f>
        <v>20/8/2012</v>
      </c>
      <c r="E1093" s="2" t="str">
        <f>TEXT(MID(Sales_Transactions[[#This Row],[Order Date]],2,5),"d")</f>
        <v>20</v>
      </c>
      <c r="F1093" s="2" t="str">
        <f>TEXT(MID(Sales_Transactions[[#This Row],[Order Date]],2,5),"m")</f>
        <v>8</v>
      </c>
      <c r="G1093" s="2" t="str">
        <f>TEXT(MID(Sales_Transactions[[#This Row],[Order Date]],2,5),"yyy")</f>
        <v>2012</v>
      </c>
      <c r="H1093" s="2" t="str">
        <f>TEXT(MID(Sales_Transactions[[#This Row],[Order Date]],2,5),"yyy/m")</f>
        <v>2012/8</v>
      </c>
      <c r="I1093" t="s">
        <v>78</v>
      </c>
      <c r="J1093">
        <f t="shared" si="102"/>
        <v>3</v>
      </c>
      <c r="K1093" s="2">
        <v>19</v>
      </c>
      <c r="L1093" s="3">
        <v>242.63</v>
      </c>
      <c r="M1093" s="4">
        <v>0</v>
      </c>
      <c r="N1093" s="5" t="s">
        <v>23</v>
      </c>
      <c r="O1093" s="3">
        <v>-36.11</v>
      </c>
      <c r="P1093" s="3">
        <v>12.44</v>
      </c>
      <c r="Q1093" s="3">
        <v>6.27</v>
      </c>
      <c r="R1093" s="5" t="s">
        <v>1520</v>
      </c>
      <c r="S1093" s="5" t="s">
        <v>1547</v>
      </c>
      <c r="T1093" s="5" t="str">
        <f t="shared" si="103"/>
        <v>Shahid Hopkins</v>
      </c>
      <c r="U1093" t="s">
        <v>153</v>
      </c>
      <c r="V1093" s="5" t="s">
        <v>27</v>
      </c>
      <c r="W1093" s="5" t="s">
        <v>28</v>
      </c>
      <c r="X1093" s="5" t="s">
        <v>29</v>
      </c>
      <c r="Y1093" s="5" t="s">
        <v>1290</v>
      </c>
      <c r="Z1093" s="5" t="s">
        <v>56</v>
      </c>
      <c r="AA1093" s="4">
        <v>0.56999999999999995</v>
      </c>
      <c r="AB1093" s="1">
        <v>41142</v>
      </c>
      <c r="AC1093" s="1">
        <v>19310</v>
      </c>
      <c r="AD1093">
        <f t="shared" si="104"/>
        <v>1</v>
      </c>
      <c r="AE1093">
        <f t="shared" ca="1" si="105"/>
        <v>71</v>
      </c>
      <c r="AF1093" t="str">
        <f t="shared" ca="1" si="106"/>
        <v>Over 65</v>
      </c>
      <c r="AG1093" s="3">
        <f t="shared" si="107"/>
        <v>0.98473684210526324</v>
      </c>
      <c r="AH1093" t="str">
        <f>_xlfn.IFNA(VLOOKUP(Sales_Transactions[[#This Row],[Order ID]],Returned_Items[#All],2,FALSE),"Not Returned")</f>
        <v>Not Returned</v>
      </c>
    </row>
    <row r="1094" spans="1:34" x14ac:dyDescent="0.25">
      <c r="A1094">
        <v>11907</v>
      </c>
      <c r="C1094" t="s">
        <v>293</v>
      </c>
      <c r="D1094" s="2" t="str">
        <f>TEXT(MID(Sales_Transactions[[#This Row],[Order Date]],2,5),"d/m/yyy")</f>
        <v>23/8/2010</v>
      </c>
      <c r="E1094" s="2" t="str">
        <f>TEXT(MID(Sales_Transactions[[#This Row],[Order Date]],2,5),"d")</f>
        <v>23</v>
      </c>
      <c r="F1094" s="2" t="str">
        <f>TEXT(MID(Sales_Transactions[[#This Row],[Order Date]],2,5),"m")</f>
        <v>8</v>
      </c>
      <c r="G1094" s="2" t="str">
        <f>TEXT(MID(Sales_Transactions[[#This Row],[Order Date]],2,5),"yyy")</f>
        <v>2010</v>
      </c>
      <c r="H1094" s="2" t="str">
        <f>TEXT(MID(Sales_Transactions[[#This Row],[Order Date]],2,5),"yyy/m")</f>
        <v>2010/8</v>
      </c>
      <c r="I1094" t="s">
        <v>22</v>
      </c>
      <c r="J1094">
        <f t="shared" si="102"/>
        <v>2</v>
      </c>
      <c r="K1094" s="2">
        <v>45</v>
      </c>
      <c r="L1094" s="3">
        <v>4729.8500000000004</v>
      </c>
      <c r="M1094" s="4">
        <v>0.03</v>
      </c>
      <c r="N1094" s="5" t="s">
        <v>34</v>
      </c>
      <c r="O1094" s="3">
        <v>2014.82</v>
      </c>
      <c r="P1094" s="3">
        <v>100.97</v>
      </c>
      <c r="Q1094" s="3">
        <v>14</v>
      </c>
      <c r="R1094" s="5" t="s">
        <v>1583</v>
      </c>
      <c r="S1094" s="5" t="s">
        <v>1584</v>
      </c>
      <c r="T1094" s="5" t="str">
        <f t="shared" si="103"/>
        <v>Mark Cousins</v>
      </c>
      <c r="U1094" t="s">
        <v>153</v>
      </c>
      <c r="V1094" s="5" t="s">
        <v>74</v>
      </c>
      <c r="W1094" s="5" t="s">
        <v>48</v>
      </c>
      <c r="X1094" s="5" t="s">
        <v>324</v>
      </c>
      <c r="Y1094" s="5" t="s">
        <v>1586</v>
      </c>
      <c r="Z1094" s="5" t="s">
        <v>40</v>
      </c>
      <c r="AA1094" s="4">
        <v>0.37</v>
      </c>
      <c r="AB1094" s="1">
        <v>40413</v>
      </c>
      <c r="AC1094" s="1">
        <v>19033</v>
      </c>
      <c r="AD1094">
        <f t="shared" si="104"/>
        <v>0</v>
      </c>
      <c r="AE1094">
        <f t="shared" ca="1" si="105"/>
        <v>72</v>
      </c>
      <c r="AF1094" t="str">
        <f t="shared" ca="1" si="106"/>
        <v>Over 65</v>
      </c>
      <c r="AG1094" s="3">
        <f t="shared" si="107"/>
        <v>2.5542157555555556</v>
      </c>
      <c r="AH1094" t="str">
        <f>_xlfn.IFNA(VLOOKUP(Sales_Transactions[[#This Row],[Order ID]],Returned_Items[#All],2,FALSE),"Not Returned")</f>
        <v>Not Returned</v>
      </c>
    </row>
    <row r="1095" spans="1:34" x14ac:dyDescent="0.25">
      <c r="A1095">
        <v>12129</v>
      </c>
      <c r="C1095" t="s">
        <v>1587</v>
      </c>
      <c r="D1095" s="2" t="str">
        <f>TEXT(MID(Sales_Transactions[[#This Row],[Order Date]],2,5),"d/m/yyy")</f>
        <v>25/12/2012</v>
      </c>
      <c r="E1095" s="2" t="str">
        <f>TEXT(MID(Sales_Transactions[[#This Row],[Order Date]],2,5),"d")</f>
        <v>25</v>
      </c>
      <c r="F1095" s="2" t="str">
        <f>TEXT(MID(Sales_Transactions[[#This Row],[Order Date]],2,5),"m")</f>
        <v>12</v>
      </c>
      <c r="G1095" s="2" t="str">
        <f>TEXT(MID(Sales_Transactions[[#This Row],[Order Date]],2,5),"yyy")</f>
        <v>2012</v>
      </c>
      <c r="H1095" s="2" t="str">
        <f>TEXT(MID(Sales_Transactions[[#This Row],[Order Date]],2,5),"yyy/m")</f>
        <v>2012/12</v>
      </c>
      <c r="I1095" t="s">
        <v>78</v>
      </c>
      <c r="J1095">
        <f t="shared" si="102"/>
        <v>3</v>
      </c>
      <c r="K1095" s="2">
        <v>36</v>
      </c>
      <c r="L1095" s="3">
        <v>4852.05</v>
      </c>
      <c r="M1095" s="4">
        <v>0</v>
      </c>
      <c r="N1095" s="5" t="s">
        <v>34</v>
      </c>
      <c r="O1095" s="3">
        <v>-1197.58</v>
      </c>
      <c r="P1095" s="3">
        <v>122.99</v>
      </c>
      <c r="Q1095" s="3">
        <v>70.2</v>
      </c>
      <c r="R1095" s="5" t="s">
        <v>906</v>
      </c>
      <c r="S1095" s="5" t="s">
        <v>1509</v>
      </c>
      <c r="T1095" s="5" t="str">
        <f t="shared" si="103"/>
        <v>Giulietta Weimer</v>
      </c>
      <c r="U1095" t="s">
        <v>153</v>
      </c>
      <c r="V1095" s="5" t="s">
        <v>47</v>
      </c>
      <c r="W1095" s="5" t="s">
        <v>57</v>
      </c>
      <c r="X1095" s="5" t="s">
        <v>154</v>
      </c>
      <c r="Y1095" s="5" t="s">
        <v>701</v>
      </c>
      <c r="Z1095" s="5" t="s">
        <v>40</v>
      </c>
      <c r="AA1095" s="4">
        <v>0.74</v>
      </c>
      <c r="AB1095" s="1">
        <v>41271</v>
      </c>
      <c r="AC1095" s="1">
        <v>19306</v>
      </c>
      <c r="AD1095">
        <f t="shared" si="104"/>
        <v>3</v>
      </c>
      <c r="AE1095">
        <f t="shared" ca="1" si="105"/>
        <v>71</v>
      </c>
      <c r="AF1095" t="str">
        <f t="shared" ca="1" si="106"/>
        <v>Over 65</v>
      </c>
      <c r="AG1095" s="3">
        <f t="shared" si="107"/>
        <v>5.3663888888888884</v>
      </c>
      <c r="AH1095" t="str">
        <f>_xlfn.IFNA(VLOOKUP(Sales_Transactions[[#This Row],[Order ID]],Returned_Items[#All],2,FALSE),"Not Returned")</f>
        <v>Not Returned</v>
      </c>
    </row>
    <row r="1096" spans="1:34" x14ac:dyDescent="0.25">
      <c r="A1096">
        <v>12579</v>
      </c>
      <c r="C1096" t="s">
        <v>1588</v>
      </c>
      <c r="D1096" s="2" t="str">
        <f>TEXT(MID(Sales_Transactions[[#This Row],[Order Date]],2,5),"d/m/yyy")</f>
        <v>16/6/2011</v>
      </c>
      <c r="E1096" s="2" t="str">
        <f>TEXT(MID(Sales_Transactions[[#This Row],[Order Date]],2,5),"d")</f>
        <v>16</v>
      </c>
      <c r="F1096" s="2" t="str">
        <f>TEXT(MID(Sales_Transactions[[#This Row],[Order Date]],2,5),"m")</f>
        <v>6</v>
      </c>
      <c r="G1096" s="2" t="str">
        <f>TEXT(MID(Sales_Transactions[[#This Row],[Order Date]],2,5),"yyy")</f>
        <v>2011</v>
      </c>
      <c r="H1096" s="2" t="str">
        <f>TEXT(MID(Sales_Transactions[[#This Row],[Order Date]],2,5),"yyy/m")</f>
        <v>2011/6</v>
      </c>
      <c r="I1096" t="s">
        <v>52</v>
      </c>
      <c r="J1096">
        <f t="shared" si="102"/>
        <v>1</v>
      </c>
      <c r="K1096" s="2">
        <v>5</v>
      </c>
      <c r="L1096" s="3">
        <v>70.33</v>
      </c>
      <c r="M1096" s="4">
        <v>0.1</v>
      </c>
      <c r="N1096" s="5" t="s">
        <v>23</v>
      </c>
      <c r="O1096" s="3">
        <v>1.07</v>
      </c>
      <c r="P1096" s="3">
        <v>15.04</v>
      </c>
      <c r="Q1096" s="3">
        <v>1.97</v>
      </c>
      <c r="R1096" s="5" t="s">
        <v>1561</v>
      </c>
      <c r="S1096" s="5" t="s">
        <v>1562</v>
      </c>
      <c r="T1096" s="5" t="str">
        <f t="shared" si="103"/>
        <v>Patrick O'Brill</v>
      </c>
      <c r="U1096" t="s">
        <v>153</v>
      </c>
      <c r="V1096" s="5" t="s">
        <v>74</v>
      </c>
      <c r="W1096" s="5" t="s">
        <v>28</v>
      </c>
      <c r="X1096" s="5" t="s">
        <v>75</v>
      </c>
      <c r="Y1096" s="5" t="s">
        <v>1168</v>
      </c>
      <c r="Z1096" s="5" t="s">
        <v>84</v>
      </c>
      <c r="AA1096" s="4">
        <v>0.39</v>
      </c>
      <c r="AB1096" s="1">
        <v>40710</v>
      </c>
      <c r="AC1096" s="1">
        <v>19256</v>
      </c>
      <c r="AD1096">
        <f t="shared" si="104"/>
        <v>0</v>
      </c>
      <c r="AE1096">
        <f t="shared" ca="1" si="105"/>
        <v>71</v>
      </c>
      <c r="AF1096" t="str">
        <f t="shared" ca="1" si="106"/>
        <v>Over 65</v>
      </c>
      <c r="AG1096" s="3">
        <f t="shared" si="107"/>
        <v>3.3989919999999998</v>
      </c>
      <c r="AH1096" t="str">
        <f>_xlfn.IFNA(VLOOKUP(Sales_Transactions[[#This Row],[Order ID]],Returned_Items[#All],2,FALSE),"Not Returned")</f>
        <v>Not Returned</v>
      </c>
    </row>
    <row r="1097" spans="1:34" x14ac:dyDescent="0.25">
      <c r="A1097">
        <v>12743</v>
      </c>
      <c r="C1097" t="s">
        <v>1478</v>
      </c>
      <c r="D1097" s="2" t="str">
        <f>TEXT(MID(Sales_Transactions[[#This Row],[Order Date]],2,5),"d/m/yyy")</f>
        <v>23/6/2010</v>
      </c>
      <c r="E1097" s="2" t="str">
        <f>TEXT(MID(Sales_Transactions[[#This Row],[Order Date]],2,5),"d")</f>
        <v>23</v>
      </c>
      <c r="F1097" s="2" t="str">
        <f>TEXT(MID(Sales_Transactions[[#This Row],[Order Date]],2,5),"m")</f>
        <v>6</v>
      </c>
      <c r="G1097" s="2" t="str">
        <f>TEXT(MID(Sales_Transactions[[#This Row],[Order Date]],2,5),"yyy")</f>
        <v>2010</v>
      </c>
      <c r="H1097" s="2" t="str">
        <f>TEXT(MID(Sales_Transactions[[#This Row],[Order Date]],2,5),"yyy/m")</f>
        <v>2010/6</v>
      </c>
      <c r="I1097" t="s">
        <v>33</v>
      </c>
      <c r="J1097">
        <f t="shared" si="102"/>
        <v>4</v>
      </c>
      <c r="K1097" s="2">
        <v>39</v>
      </c>
      <c r="L1097" s="3">
        <v>677.51800000000003</v>
      </c>
      <c r="M1097" s="4">
        <v>0.09</v>
      </c>
      <c r="N1097" s="5" t="s">
        <v>23</v>
      </c>
      <c r="O1097" s="3">
        <v>168.22</v>
      </c>
      <c r="P1097" s="3">
        <v>20.99</v>
      </c>
      <c r="Q1097" s="3">
        <v>0.99</v>
      </c>
      <c r="R1097" s="5" t="s">
        <v>1583</v>
      </c>
      <c r="S1097" s="5" t="s">
        <v>1584</v>
      </c>
      <c r="T1097" s="5" t="str">
        <f t="shared" si="103"/>
        <v>Mark Cousins</v>
      </c>
      <c r="U1097" t="s">
        <v>153</v>
      </c>
      <c r="V1097" s="5" t="s">
        <v>47</v>
      </c>
      <c r="W1097" s="5" t="s">
        <v>48</v>
      </c>
      <c r="X1097" s="5" t="s">
        <v>49</v>
      </c>
      <c r="Y1097" s="5" t="s">
        <v>1457</v>
      </c>
      <c r="Z1097" s="5" t="s">
        <v>84</v>
      </c>
      <c r="AA1097" s="4">
        <v>0.56999999999999995</v>
      </c>
      <c r="AB1097" s="1">
        <v>40354</v>
      </c>
      <c r="AC1097" s="1">
        <v>19049</v>
      </c>
      <c r="AD1097">
        <f t="shared" si="104"/>
        <v>2</v>
      </c>
      <c r="AE1097">
        <f t="shared" ca="1" si="105"/>
        <v>72</v>
      </c>
      <c r="AF1097" t="str">
        <f t="shared" ca="1" si="106"/>
        <v>Over 65</v>
      </c>
      <c r="AG1097" s="3">
        <f t="shared" si="107"/>
        <v>0.56310535897435887</v>
      </c>
      <c r="AH1097" t="str">
        <f>_xlfn.IFNA(VLOOKUP(Sales_Transactions[[#This Row],[Order ID]],Returned_Items[#All],2,FALSE),"Not Returned")</f>
        <v>Not Returned</v>
      </c>
    </row>
    <row r="1098" spans="1:34" x14ac:dyDescent="0.25">
      <c r="A1098">
        <v>12902</v>
      </c>
      <c r="C1098" t="s">
        <v>1589</v>
      </c>
      <c r="D1098" s="2" t="str">
        <f>TEXT(MID(Sales_Transactions[[#This Row],[Order Date]],2,5),"d/m/yyy")</f>
        <v>29/10/2010</v>
      </c>
      <c r="E1098" s="2" t="str">
        <f>TEXT(MID(Sales_Transactions[[#This Row],[Order Date]],2,5),"d")</f>
        <v>29</v>
      </c>
      <c r="F1098" s="2" t="str">
        <f>TEXT(MID(Sales_Transactions[[#This Row],[Order Date]],2,5),"m")</f>
        <v>10</v>
      </c>
      <c r="G1098" s="2" t="str">
        <f>TEXT(MID(Sales_Transactions[[#This Row],[Order Date]],2,5),"yyy")</f>
        <v>2010</v>
      </c>
      <c r="H1098" s="2" t="str">
        <f>TEXT(MID(Sales_Transactions[[#This Row],[Order Date]],2,5),"yyy/m")</f>
        <v>2010/10</v>
      </c>
      <c r="I1098" t="s">
        <v>52</v>
      </c>
      <c r="J1098">
        <f t="shared" si="102"/>
        <v>1</v>
      </c>
      <c r="K1098" s="2">
        <v>9</v>
      </c>
      <c r="L1098" s="3">
        <v>302.05</v>
      </c>
      <c r="M1098" s="4">
        <v>0</v>
      </c>
      <c r="N1098" s="5" t="s">
        <v>23</v>
      </c>
      <c r="O1098" s="3">
        <v>-58.81</v>
      </c>
      <c r="P1098" s="3">
        <v>30.98</v>
      </c>
      <c r="Q1098" s="3">
        <v>6.5</v>
      </c>
      <c r="R1098" s="5" t="s">
        <v>1503</v>
      </c>
      <c r="S1098" s="5" t="s">
        <v>1590</v>
      </c>
      <c r="T1098" s="5" t="str">
        <f t="shared" si="103"/>
        <v>Daniel Byrd</v>
      </c>
      <c r="U1098" t="s">
        <v>153</v>
      </c>
      <c r="V1098" s="5" t="s">
        <v>74</v>
      </c>
      <c r="W1098" s="5" t="s">
        <v>48</v>
      </c>
      <c r="X1098" s="5" t="s">
        <v>87</v>
      </c>
      <c r="Y1098" s="5" t="s">
        <v>1014</v>
      </c>
      <c r="Z1098" s="5" t="s">
        <v>43</v>
      </c>
      <c r="AA1098" s="4">
        <v>0.64</v>
      </c>
      <c r="AB1098" s="1">
        <v>40482</v>
      </c>
      <c r="AC1098" s="1">
        <v>19051</v>
      </c>
      <c r="AD1098">
        <f t="shared" si="104"/>
        <v>2</v>
      </c>
      <c r="AE1098">
        <f t="shared" ca="1" si="105"/>
        <v>72</v>
      </c>
      <c r="AF1098" t="str">
        <f t="shared" ca="1" si="106"/>
        <v>Over 65</v>
      </c>
      <c r="AG1098" s="3">
        <f t="shared" si="107"/>
        <v>4.1644444444444453</v>
      </c>
      <c r="AH1098" t="str">
        <f>_xlfn.IFNA(VLOOKUP(Sales_Transactions[[#This Row],[Order ID]],Returned_Items[#All],2,FALSE),"Not Returned")</f>
        <v>Not Returned</v>
      </c>
    </row>
    <row r="1099" spans="1:34" x14ac:dyDescent="0.25">
      <c r="A1099">
        <v>13380</v>
      </c>
      <c r="C1099" t="s">
        <v>1060</v>
      </c>
      <c r="D1099" s="2" t="str">
        <f>TEXT(MID(Sales_Transactions[[#This Row],[Order Date]],2,5),"d/m/yyy")</f>
        <v>15/7/2009</v>
      </c>
      <c r="E1099" s="2" t="str">
        <f>TEXT(MID(Sales_Transactions[[#This Row],[Order Date]],2,5),"d")</f>
        <v>15</v>
      </c>
      <c r="F1099" s="2" t="str">
        <f>TEXT(MID(Sales_Transactions[[#This Row],[Order Date]],2,5),"m")</f>
        <v>7</v>
      </c>
      <c r="G1099" s="2" t="str">
        <f>TEXT(MID(Sales_Transactions[[#This Row],[Order Date]],2,5),"yyy")</f>
        <v>2009</v>
      </c>
      <c r="H1099" s="2" t="str">
        <f>TEXT(MID(Sales_Transactions[[#This Row],[Order Date]],2,5),"yyy/m")</f>
        <v>2009/7</v>
      </c>
      <c r="I1099" t="s">
        <v>101</v>
      </c>
      <c r="J1099">
        <f t="shared" si="102"/>
        <v>1</v>
      </c>
      <c r="K1099" s="2">
        <v>24</v>
      </c>
      <c r="L1099" s="3">
        <v>66.12</v>
      </c>
      <c r="M1099" s="4">
        <v>0.09</v>
      </c>
      <c r="N1099" s="5" t="s">
        <v>23</v>
      </c>
      <c r="O1099" s="3">
        <v>4.8499999999999996</v>
      </c>
      <c r="P1099" s="3">
        <v>2.88</v>
      </c>
      <c r="Q1099" s="3">
        <v>0.7</v>
      </c>
      <c r="R1099" s="5" t="s">
        <v>1218</v>
      </c>
      <c r="S1099" s="5" t="s">
        <v>1541</v>
      </c>
      <c r="T1099" s="5" t="str">
        <f t="shared" si="103"/>
        <v>Rob Dowd</v>
      </c>
      <c r="U1099" t="s">
        <v>153</v>
      </c>
      <c r="V1099" s="5" t="s">
        <v>47</v>
      </c>
      <c r="W1099" s="5" t="s">
        <v>28</v>
      </c>
      <c r="X1099" s="5" t="s">
        <v>124</v>
      </c>
      <c r="Y1099" s="5" t="s">
        <v>1591</v>
      </c>
      <c r="Z1099" s="5" t="s">
        <v>84</v>
      </c>
      <c r="AA1099" s="4">
        <v>0.56000000000000005</v>
      </c>
      <c r="AB1099" s="1">
        <v>40009</v>
      </c>
      <c r="AC1099" s="1">
        <v>19676</v>
      </c>
      <c r="AD1099">
        <f t="shared" si="104"/>
        <v>0</v>
      </c>
      <c r="AE1099">
        <f t="shared" ca="1" si="105"/>
        <v>70</v>
      </c>
      <c r="AF1099" t="str">
        <f t="shared" ca="1" si="106"/>
        <v>Over 65</v>
      </c>
      <c r="AG1099" s="3">
        <f t="shared" si="107"/>
        <v>0.14905866666666667</v>
      </c>
      <c r="AH1099" t="str">
        <f>_xlfn.IFNA(VLOOKUP(Sales_Transactions[[#This Row],[Order ID]],Returned_Items[#All],2,FALSE),"Not Returned")</f>
        <v>Not Returned</v>
      </c>
    </row>
    <row r="1100" spans="1:34" x14ac:dyDescent="0.25">
      <c r="A1100">
        <v>13606</v>
      </c>
      <c r="C1100" t="s">
        <v>1592</v>
      </c>
      <c r="D1100" s="2" t="str">
        <f>TEXT(MID(Sales_Transactions[[#This Row],[Order Date]],2,5),"d/m/yyy")</f>
        <v>26/4/2009</v>
      </c>
      <c r="E1100" s="2" t="str">
        <f>TEXT(MID(Sales_Transactions[[#This Row],[Order Date]],2,5),"d")</f>
        <v>26</v>
      </c>
      <c r="F1100" s="2" t="str">
        <f>TEXT(MID(Sales_Transactions[[#This Row],[Order Date]],2,5),"m")</f>
        <v>4</v>
      </c>
      <c r="G1100" s="2" t="str">
        <f>TEXT(MID(Sales_Transactions[[#This Row],[Order Date]],2,5),"yyy")</f>
        <v>2009</v>
      </c>
      <c r="H1100" s="2" t="str">
        <f>TEXT(MID(Sales_Transactions[[#This Row],[Order Date]],2,5),"yyy/m")</f>
        <v>2009/4</v>
      </c>
      <c r="I1100" t="s">
        <v>52</v>
      </c>
      <c r="J1100">
        <f t="shared" si="102"/>
        <v>1</v>
      </c>
      <c r="K1100" s="2">
        <v>34</v>
      </c>
      <c r="L1100" s="3">
        <v>109.86</v>
      </c>
      <c r="M1100" s="4">
        <v>7.0000000000000007E-2</v>
      </c>
      <c r="N1100" s="5" t="s">
        <v>23</v>
      </c>
      <c r="O1100" s="3">
        <v>19.04</v>
      </c>
      <c r="P1100" s="3">
        <v>3.38</v>
      </c>
      <c r="Q1100" s="3">
        <v>0.85</v>
      </c>
      <c r="R1100" s="5" t="s">
        <v>509</v>
      </c>
      <c r="S1100" s="5" t="s">
        <v>625</v>
      </c>
      <c r="T1100" s="5" t="str">
        <f t="shared" si="103"/>
        <v>Mike Vittorini</v>
      </c>
      <c r="U1100" t="s">
        <v>153</v>
      </c>
      <c r="V1100" s="5" t="s">
        <v>27</v>
      </c>
      <c r="W1100" s="5" t="s">
        <v>28</v>
      </c>
      <c r="X1100" s="5" t="s">
        <v>124</v>
      </c>
      <c r="Y1100" s="5" t="s">
        <v>952</v>
      </c>
      <c r="Z1100" s="5" t="s">
        <v>84</v>
      </c>
      <c r="AA1100" s="4">
        <v>0.48</v>
      </c>
      <c r="AB1100" s="1">
        <v>39931</v>
      </c>
      <c r="AC1100" s="1">
        <v>19657</v>
      </c>
      <c r="AD1100">
        <f t="shared" si="104"/>
        <v>2</v>
      </c>
      <c r="AE1100">
        <f t="shared" ca="1" si="105"/>
        <v>70</v>
      </c>
      <c r="AF1100" t="str">
        <f t="shared" ca="1" si="106"/>
        <v>Over 65</v>
      </c>
      <c r="AG1100" s="3">
        <f t="shared" si="107"/>
        <v>0.12434217647058823</v>
      </c>
      <c r="AH1100" t="str">
        <f>_xlfn.IFNA(VLOOKUP(Sales_Transactions[[#This Row],[Order ID]],Returned_Items[#All],2,FALSE),"Not Returned")</f>
        <v>Not Returned</v>
      </c>
    </row>
    <row r="1101" spans="1:34" x14ac:dyDescent="0.25">
      <c r="A1101">
        <v>13889</v>
      </c>
      <c r="C1101" t="s">
        <v>1593</v>
      </c>
      <c r="D1101" s="2" t="str">
        <f>TEXT(MID(Sales_Transactions[[#This Row],[Order Date]],2,5),"d/m/yyy")</f>
        <v>4/9/2011</v>
      </c>
      <c r="E1101" s="2" t="str">
        <f>TEXT(MID(Sales_Transactions[[#This Row],[Order Date]],2,5),"d")</f>
        <v>4</v>
      </c>
      <c r="F1101" s="2" t="str">
        <f>TEXT(MID(Sales_Transactions[[#This Row],[Order Date]],2,5),"m")</f>
        <v>9</v>
      </c>
      <c r="G1101" s="2" t="str">
        <f>TEXT(MID(Sales_Transactions[[#This Row],[Order Date]],2,5),"yyy")</f>
        <v>2011</v>
      </c>
      <c r="H1101" s="2" t="str">
        <f>TEXT(MID(Sales_Transactions[[#This Row],[Order Date]],2,5),"yyy/m")</f>
        <v>2011/9</v>
      </c>
      <c r="I1101" t="s">
        <v>78</v>
      </c>
      <c r="J1101">
        <f t="shared" si="102"/>
        <v>3</v>
      </c>
      <c r="K1101" s="2">
        <v>49</v>
      </c>
      <c r="L1101" s="3">
        <v>12979.1</v>
      </c>
      <c r="M1101" s="4">
        <v>0.03</v>
      </c>
      <c r="N1101" s="5" t="s">
        <v>34</v>
      </c>
      <c r="O1101" s="3">
        <v>2820.44</v>
      </c>
      <c r="P1101" s="3">
        <v>258.98</v>
      </c>
      <c r="Q1101" s="3">
        <v>54.31</v>
      </c>
      <c r="R1101" s="5" t="s">
        <v>1594</v>
      </c>
      <c r="S1101" s="5" t="s">
        <v>1595</v>
      </c>
      <c r="T1101" s="5" t="str">
        <f t="shared" si="103"/>
        <v>John Murray</v>
      </c>
      <c r="U1101" t="s">
        <v>153</v>
      </c>
      <c r="V1101" s="5" t="s">
        <v>27</v>
      </c>
      <c r="W1101" s="5" t="s">
        <v>57</v>
      </c>
      <c r="X1101" s="5" t="s">
        <v>154</v>
      </c>
      <c r="Y1101" s="5" t="s">
        <v>1596</v>
      </c>
      <c r="Z1101" s="5" t="s">
        <v>40</v>
      </c>
      <c r="AA1101" s="4">
        <v>0.55000000000000004</v>
      </c>
      <c r="AB1101" s="1">
        <v>40791</v>
      </c>
      <c r="AC1101" s="1">
        <v>19681</v>
      </c>
      <c r="AD1101">
        <f t="shared" si="104"/>
        <v>1</v>
      </c>
      <c r="AE1101">
        <f t="shared" ca="1" si="105"/>
        <v>70</v>
      </c>
      <c r="AF1101" t="str">
        <f t="shared" ca="1" si="106"/>
        <v>Over 65</v>
      </c>
      <c r="AG1101" s="3">
        <f t="shared" si="107"/>
        <v>6.3920878775510204</v>
      </c>
      <c r="AH1101" t="str">
        <f>_xlfn.IFNA(VLOOKUP(Sales_Transactions[[#This Row],[Order ID]],Returned_Items[#All],2,FALSE),"Not Returned")</f>
        <v>Not Returned</v>
      </c>
    </row>
    <row r="1102" spans="1:34" x14ac:dyDescent="0.25">
      <c r="A1102">
        <v>13984</v>
      </c>
      <c r="C1102" t="s">
        <v>1597</v>
      </c>
      <c r="D1102" s="2" t="str">
        <f>TEXT(MID(Sales_Transactions[[#This Row],[Order Date]],2,5),"d/m/yyy")</f>
        <v>24/9/2012</v>
      </c>
      <c r="E1102" s="2" t="str">
        <f>TEXT(MID(Sales_Transactions[[#This Row],[Order Date]],2,5),"d")</f>
        <v>24</v>
      </c>
      <c r="F1102" s="2" t="str">
        <f>TEXT(MID(Sales_Transactions[[#This Row],[Order Date]],2,5),"m")</f>
        <v>9</v>
      </c>
      <c r="G1102" s="2" t="str">
        <f>TEXT(MID(Sales_Transactions[[#This Row],[Order Date]],2,5),"yyy")</f>
        <v>2012</v>
      </c>
      <c r="H1102" s="2" t="str">
        <f>TEXT(MID(Sales_Transactions[[#This Row],[Order Date]],2,5),"yyy/m")</f>
        <v>2012/9</v>
      </c>
      <c r="I1102" t="s">
        <v>101</v>
      </c>
      <c r="J1102">
        <f t="shared" si="102"/>
        <v>1</v>
      </c>
      <c r="K1102" s="2">
        <v>30</v>
      </c>
      <c r="L1102" s="3">
        <v>2052.8200000000002</v>
      </c>
      <c r="M1102" s="4">
        <v>0.05</v>
      </c>
      <c r="N1102" s="5" t="s">
        <v>23</v>
      </c>
      <c r="O1102" s="3">
        <v>-870.61</v>
      </c>
      <c r="P1102" s="3">
        <v>70.709999999999994</v>
      </c>
      <c r="Q1102" s="3">
        <v>37.58</v>
      </c>
      <c r="R1102" s="5" t="s">
        <v>1545</v>
      </c>
      <c r="S1102" s="5" t="s">
        <v>123</v>
      </c>
      <c r="T1102" s="5" t="str">
        <f t="shared" si="103"/>
        <v>Khloe Miller</v>
      </c>
      <c r="U1102" t="s">
        <v>153</v>
      </c>
      <c r="V1102" s="5" t="s">
        <v>74</v>
      </c>
      <c r="W1102" s="5" t="s">
        <v>57</v>
      </c>
      <c r="X1102" s="5" t="s">
        <v>58</v>
      </c>
      <c r="Y1102" s="5" t="s">
        <v>1233</v>
      </c>
      <c r="Z1102" s="5" t="s">
        <v>84</v>
      </c>
      <c r="AA1102" s="4">
        <v>0.78</v>
      </c>
      <c r="AB1102" s="1">
        <v>41176</v>
      </c>
      <c r="AC1102" s="1">
        <v>19473</v>
      </c>
      <c r="AD1102">
        <f t="shared" si="104"/>
        <v>0</v>
      </c>
      <c r="AE1102">
        <f t="shared" ca="1" si="105"/>
        <v>71</v>
      </c>
      <c r="AF1102" t="str">
        <f t="shared" ca="1" si="106"/>
        <v>Over 65</v>
      </c>
      <c r="AG1102" s="3">
        <f t="shared" si="107"/>
        <v>3.6084881666666666</v>
      </c>
      <c r="AH1102" t="str">
        <f>_xlfn.IFNA(VLOOKUP(Sales_Transactions[[#This Row],[Order ID]],Returned_Items[#All],2,FALSE),"Not Returned")</f>
        <v>Returned</v>
      </c>
    </row>
    <row r="1103" spans="1:34" x14ac:dyDescent="0.25">
      <c r="A1103">
        <v>13986</v>
      </c>
      <c r="C1103" t="s">
        <v>1598</v>
      </c>
      <c r="D1103" s="2" t="str">
        <f>TEXT(MID(Sales_Transactions[[#This Row],[Order Date]],2,5),"d/m/yyy")</f>
        <v>11/10/2011</v>
      </c>
      <c r="E1103" s="2" t="str">
        <f>TEXT(MID(Sales_Transactions[[#This Row],[Order Date]],2,5),"d")</f>
        <v>11</v>
      </c>
      <c r="F1103" s="2" t="str">
        <f>TEXT(MID(Sales_Transactions[[#This Row],[Order Date]],2,5),"m")</f>
        <v>10</v>
      </c>
      <c r="G1103" s="2" t="str">
        <f>TEXT(MID(Sales_Transactions[[#This Row],[Order Date]],2,5),"yyy")</f>
        <v>2011</v>
      </c>
      <c r="H1103" s="2" t="str">
        <f>TEXT(MID(Sales_Transactions[[#This Row],[Order Date]],2,5),"yyy/m")</f>
        <v>2011/10</v>
      </c>
      <c r="I1103" t="s">
        <v>33</v>
      </c>
      <c r="J1103">
        <f t="shared" si="102"/>
        <v>4</v>
      </c>
      <c r="K1103" s="2">
        <v>46</v>
      </c>
      <c r="L1103" s="3">
        <v>1905.79</v>
      </c>
      <c r="M1103" s="4">
        <v>0.01</v>
      </c>
      <c r="N1103" s="5" t="s">
        <v>23</v>
      </c>
      <c r="O1103" s="3">
        <v>675.65</v>
      </c>
      <c r="P1103" s="3">
        <v>39.479999999999997</v>
      </c>
      <c r="Q1103" s="3">
        <v>1.99</v>
      </c>
      <c r="R1103" s="5" t="s">
        <v>1549</v>
      </c>
      <c r="S1103" s="5" t="s">
        <v>1550</v>
      </c>
      <c r="T1103" s="5" t="str">
        <f t="shared" si="103"/>
        <v>Kristina Nunn</v>
      </c>
      <c r="U1103" t="s">
        <v>153</v>
      </c>
      <c r="V1103" s="5" t="s">
        <v>37</v>
      </c>
      <c r="W1103" s="5" t="s">
        <v>48</v>
      </c>
      <c r="X1103" s="5" t="s">
        <v>87</v>
      </c>
      <c r="Y1103" s="5" t="s">
        <v>241</v>
      </c>
      <c r="Z1103" s="5" t="s">
        <v>60</v>
      </c>
      <c r="AA1103" s="4">
        <v>0.54</v>
      </c>
      <c r="AB1103" s="1">
        <v>40830</v>
      </c>
      <c r="AC1103" s="1">
        <v>19473</v>
      </c>
      <c r="AD1103">
        <f t="shared" si="104"/>
        <v>3</v>
      </c>
      <c r="AE1103">
        <f t="shared" ca="1" si="105"/>
        <v>71</v>
      </c>
      <c r="AF1103" t="str">
        <f t="shared" ca="1" si="106"/>
        <v>Over 65</v>
      </c>
      <c r="AG1103" s="3">
        <f t="shared" si="107"/>
        <v>0.90143591304347825</v>
      </c>
      <c r="AH1103" t="str">
        <f>_xlfn.IFNA(VLOOKUP(Sales_Transactions[[#This Row],[Order ID]],Returned_Items[#All],2,FALSE),"Not Returned")</f>
        <v>Returned</v>
      </c>
    </row>
    <row r="1104" spans="1:34" x14ac:dyDescent="0.25">
      <c r="A1104">
        <v>14240</v>
      </c>
      <c r="C1104" t="s">
        <v>707</v>
      </c>
      <c r="D1104" s="2" t="str">
        <f>TEXT(MID(Sales_Transactions[[#This Row],[Order Date]],2,5),"d/m/yyy")</f>
        <v>17/2/2012</v>
      </c>
      <c r="E1104" s="2" t="str">
        <f>TEXT(MID(Sales_Transactions[[#This Row],[Order Date]],2,5),"d")</f>
        <v>17</v>
      </c>
      <c r="F1104" s="2" t="str">
        <f>TEXT(MID(Sales_Transactions[[#This Row],[Order Date]],2,5),"m")</f>
        <v>2</v>
      </c>
      <c r="G1104" s="2" t="str">
        <f>TEXT(MID(Sales_Transactions[[#This Row],[Order Date]],2,5),"yyy")</f>
        <v>2012</v>
      </c>
      <c r="H1104" s="2" t="str">
        <f>TEXT(MID(Sales_Transactions[[#This Row],[Order Date]],2,5),"yyy/m")</f>
        <v>2012/2</v>
      </c>
      <c r="I1104" t="s">
        <v>33</v>
      </c>
      <c r="J1104">
        <f t="shared" si="102"/>
        <v>4</v>
      </c>
      <c r="K1104" s="2">
        <v>24</v>
      </c>
      <c r="L1104" s="3">
        <v>68.88</v>
      </c>
      <c r="M1104" s="4">
        <v>0</v>
      </c>
      <c r="N1104" s="5" t="s">
        <v>23</v>
      </c>
      <c r="O1104" s="3">
        <v>1.31</v>
      </c>
      <c r="P1104" s="3">
        <v>2.78</v>
      </c>
      <c r="Q1104" s="3">
        <v>1.49</v>
      </c>
      <c r="R1104" s="5" t="s">
        <v>238</v>
      </c>
      <c r="S1104" s="5" t="s">
        <v>1538</v>
      </c>
      <c r="T1104" s="5" t="str">
        <f t="shared" si="103"/>
        <v>Ralph Kennedy</v>
      </c>
      <c r="U1104" t="s">
        <v>153</v>
      </c>
      <c r="V1104" s="5" t="s">
        <v>47</v>
      </c>
      <c r="W1104" s="5" t="s">
        <v>28</v>
      </c>
      <c r="X1104" s="5" t="s">
        <v>41</v>
      </c>
      <c r="Y1104" s="5" t="s">
        <v>958</v>
      </c>
      <c r="Z1104" s="5" t="s">
        <v>43</v>
      </c>
      <c r="AA1104" s="4">
        <v>0.39</v>
      </c>
      <c r="AB1104" s="1">
        <v>40957</v>
      </c>
      <c r="AC1104" s="1">
        <v>19514</v>
      </c>
      <c r="AD1104">
        <f t="shared" si="104"/>
        <v>1</v>
      </c>
      <c r="AE1104">
        <f t="shared" ca="1" si="105"/>
        <v>71</v>
      </c>
      <c r="AF1104" t="str">
        <f t="shared" ca="1" si="106"/>
        <v>Over 65</v>
      </c>
      <c r="AG1104" s="3">
        <f t="shared" si="107"/>
        <v>0.17791666666666664</v>
      </c>
      <c r="AH1104" t="str">
        <f>_xlfn.IFNA(VLOOKUP(Sales_Transactions[[#This Row],[Order ID]],Returned_Items[#All],2,FALSE),"Not Returned")</f>
        <v>Not Returned</v>
      </c>
    </row>
    <row r="1105" spans="1:34" x14ac:dyDescent="0.25">
      <c r="A1105">
        <v>14276</v>
      </c>
      <c r="C1105" t="s">
        <v>1599</v>
      </c>
      <c r="D1105" s="2" t="str">
        <f>TEXT(MID(Sales_Transactions[[#This Row],[Order Date]],2,5),"d/m/yyy")</f>
        <v>18/6/2009</v>
      </c>
      <c r="E1105" s="2" t="str">
        <f>TEXT(MID(Sales_Transactions[[#This Row],[Order Date]],2,5),"d")</f>
        <v>18</v>
      </c>
      <c r="F1105" s="2" t="str">
        <f>TEXT(MID(Sales_Transactions[[#This Row],[Order Date]],2,5),"m")</f>
        <v>6</v>
      </c>
      <c r="G1105" s="2" t="str">
        <f>TEXT(MID(Sales_Transactions[[#This Row],[Order Date]],2,5),"yyy")</f>
        <v>2009</v>
      </c>
      <c r="H1105" s="2" t="str">
        <f>TEXT(MID(Sales_Transactions[[#This Row],[Order Date]],2,5),"yyy/m")</f>
        <v>2009/6</v>
      </c>
      <c r="I1105" t="s">
        <v>78</v>
      </c>
      <c r="J1105">
        <f t="shared" si="102"/>
        <v>3</v>
      </c>
      <c r="K1105" s="2">
        <v>11</v>
      </c>
      <c r="L1105" s="3">
        <v>110.79</v>
      </c>
      <c r="M1105" s="4">
        <v>0.1</v>
      </c>
      <c r="N1105" s="5" t="s">
        <v>23</v>
      </c>
      <c r="O1105" s="3">
        <v>-11.13</v>
      </c>
      <c r="P1105" s="3">
        <v>10.48</v>
      </c>
      <c r="Q1105" s="3">
        <v>2.89</v>
      </c>
      <c r="R1105" s="5" t="s">
        <v>1515</v>
      </c>
      <c r="S1105" s="5" t="s">
        <v>1516</v>
      </c>
      <c r="T1105" s="5" t="str">
        <f t="shared" si="103"/>
        <v>Lela Donovan</v>
      </c>
      <c r="U1105" t="s">
        <v>153</v>
      </c>
      <c r="V1105" s="5" t="s">
        <v>47</v>
      </c>
      <c r="W1105" s="5" t="s">
        <v>28</v>
      </c>
      <c r="X1105" s="5" t="s">
        <v>124</v>
      </c>
      <c r="Y1105" s="5" t="s">
        <v>834</v>
      </c>
      <c r="Z1105" s="5" t="s">
        <v>60</v>
      </c>
      <c r="AA1105" s="4">
        <v>0.6</v>
      </c>
      <c r="AB1105" s="1">
        <v>39983</v>
      </c>
      <c r="AC1105" s="1">
        <v>19644</v>
      </c>
      <c r="AD1105">
        <f t="shared" si="104"/>
        <v>1</v>
      </c>
      <c r="AE1105">
        <f t="shared" ca="1" si="105"/>
        <v>70</v>
      </c>
      <c r="AF1105" t="str">
        <f t="shared" ca="1" si="106"/>
        <v>Over 65</v>
      </c>
      <c r="AG1105" s="3">
        <f t="shared" si="107"/>
        <v>1.2145018181818183</v>
      </c>
      <c r="AH1105" t="str">
        <f>_xlfn.IFNA(VLOOKUP(Sales_Transactions[[#This Row],[Order ID]],Returned_Items[#All],2,FALSE),"Not Returned")</f>
        <v>Not Returned</v>
      </c>
    </row>
    <row r="1106" spans="1:34" x14ac:dyDescent="0.25">
      <c r="A1106">
        <v>14471</v>
      </c>
      <c r="C1106" t="s">
        <v>1600</v>
      </c>
      <c r="D1106" s="2" t="str">
        <f>TEXT(MID(Sales_Transactions[[#This Row],[Order Date]],2,5),"d/m/yyy")</f>
        <v>26/5/2011</v>
      </c>
      <c r="E1106" s="2" t="str">
        <f>TEXT(MID(Sales_Transactions[[#This Row],[Order Date]],2,5),"d")</f>
        <v>26</v>
      </c>
      <c r="F1106" s="2" t="str">
        <f>TEXT(MID(Sales_Transactions[[#This Row],[Order Date]],2,5),"m")</f>
        <v>5</v>
      </c>
      <c r="G1106" s="2" t="str">
        <f>TEXT(MID(Sales_Transactions[[#This Row],[Order Date]],2,5),"yyy")</f>
        <v>2011</v>
      </c>
      <c r="H1106" s="2" t="str">
        <f>TEXT(MID(Sales_Transactions[[#This Row],[Order Date]],2,5),"yyy/m")</f>
        <v>2011/5</v>
      </c>
      <c r="I1106" t="s">
        <v>52</v>
      </c>
      <c r="J1106">
        <f t="shared" si="102"/>
        <v>1</v>
      </c>
      <c r="K1106" s="2">
        <v>44</v>
      </c>
      <c r="L1106" s="3">
        <v>823.63</v>
      </c>
      <c r="M1106" s="4">
        <v>0.03</v>
      </c>
      <c r="N1106" s="5" t="s">
        <v>23</v>
      </c>
      <c r="O1106" s="3">
        <v>375.02</v>
      </c>
      <c r="P1106" s="3">
        <v>18.649999999999999</v>
      </c>
      <c r="Q1106" s="3">
        <v>3.77</v>
      </c>
      <c r="R1106" s="5" t="s">
        <v>238</v>
      </c>
      <c r="S1106" s="5" t="s">
        <v>1538</v>
      </c>
      <c r="T1106" s="5" t="str">
        <f t="shared" si="103"/>
        <v>Ralph Kennedy</v>
      </c>
      <c r="U1106" t="s">
        <v>153</v>
      </c>
      <c r="V1106" s="5" t="s">
        <v>47</v>
      </c>
      <c r="W1106" s="5" t="s">
        <v>57</v>
      </c>
      <c r="X1106" s="5" t="s">
        <v>58</v>
      </c>
      <c r="Y1106" s="5" t="s">
        <v>1601</v>
      </c>
      <c r="Z1106" s="5" t="s">
        <v>60</v>
      </c>
      <c r="AA1106" s="4">
        <v>0.39</v>
      </c>
      <c r="AB1106" s="1">
        <v>40689</v>
      </c>
      <c r="AC1106" s="1">
        <v>19370</v>
      </c>
      <c r="AD1106">
        <f t="shared" si="104"/>
        <v>0</v>
      </c>
      <c r="AE1106">
        <f t="shared" ca="1" si="105"/>
        <v>71</v>
      </c>
      <c r="AF1106" t="str">
        <f t="shared" ca="1" si="106"/>
        <v>Over 65</v>
      </c>
      <c r="AG1106" s="3">
        <f t="shared" si="107"/>
        <v>0.50941829545454542</v>
      </c>
      <c r="AH1106" t="str">
        <f>_xlfn.IFNA(VLOOKUP(Sales_Transactions[[#This Row],[Order ID]],Returned_Items[#All],2,FALSE),"Not Returned")</f>
        <v>Not Returned</v>
      </c>
    </row>
    <row r="1107" spans="1:34" x14ac:dyDescent="0.25">
      <c r="A1107">
        <v>14471</v>
      </c>
      <c r="C1107" t="s">
        <v>1600</v>
      </c>
      <c r="D1107" s="2" t="str">
        <f>TEXT(MID(Sales_Transactions[[#This Row],[Order Date]],2,5),"d/m/yyy")</f>
        <v>26/5/2011</v>
      </c>
      <c r="E1107" s="2" t="str">
        <f>TEXT(MID(Sales_Transactions[[#This Row],[Order Date]],2,5),"d")</f>
        <v>26</v>
      </c>
      <c r="F1107" s="2" t="str">
        <f>TEXT(MID(Sales_Transactions[[#This Row],[Order Date]],2,5),"m")</f>
        <v>5</v>
      </c>
      <c r="G1107" s="2" t="str">
        <f>TEXT(MID(Sales_Transactions[[#This Row],[Order Date]],2,5),"yyy")</f>
        <v>2011</v>
      </c>
      <c r="H1107" s="2" t="str">
        <f>TEXT(MID(Sales_Transactions[[#This Row],[Order Date]],2,5),"yyy/m")</f>
        <v>2011/5</v>
      </c>
      <c r="I1107" t="s">
        <v>52</v>
      </c>
      <c r="J1107">
        <f t="shared" si="102"/>
        <v>1</v>
      </c>
      <c r="K1107" s="2">
        <v>42</v>
      </c>
      <c r="L1107" s="3">
        <v>286.73</v>
      </c>
      <c r="M1107" s="4">
        <v>0.05</v>
      </c>
      <c r="N1107" s="5" t="s">
        <v>23</v>
      </c>
      <c r="O1107" s="3">
        <v>-141.51</v>
      </c>
      <c r="P1107" s="3">
        <v>6.48</v>
      </c>
      <c r="Q1107" s="3">
        <v>7.49</v>
      </c>
      <c r="R1107" s="5" t="s">
        <v>238</v>
      </c>
      <c r="S1107" s="5" t="s">
        <v>1538</v>
      </c>
      <c r="T1107" s="5" t="str">
        <f t="shared" si="103"/>
        <v>Ralph Kennedy</v>
      </c>
      <c r="U1107" t="s">
        <v>153</v>
      </c>
      <c r="V1107" s="5" t="s">
        <v>47</v>
      </c>
      <c r="W1107" s="5" t="s">
        <v>28</v>
      </c>
      <c r="X1107" s="5" t="s">
        <v>75</v>
      </c>
      <c r="Y1107" s="5" t="s">
        <v>1088</v>
      </c>
      <c r="Z1107" s="5" t="s">
        <v>43</v>
      </c>
      <c r="AA1107" s="4">
        <v>0.37</v>
      </c>
      <c r="AB1107" s="1">
        <v>40691</v>
      </c>
      <c r="AC1107" s="1">
        <v>19495</v>
      </c>
      <c r="AD1107">
        <f t="shared" si="104"/>
        <v>2</v>
      </c>
      <c r="AE1107">
        <f t="shared" ca="1" si="105"/>
        <v>71</v>
      </c>
      <c r="AF1107" t="str">
        <f t="shared" ca="1" si="106"/>
        <v>Over 65</v>
      </c>
      <c r="AG1107" s="3">
        <f t="shared" si="107"/>
        <v>0.33254190476190476</v>
      </c>
      <c r="AH1107" t="str">
        <f>_xlfn.IFNA(VLOOKUP(Sales_Transactions[[#This Row],[Order ID]],Returned_Items[#All],2,FALSE),"Not Returned")</f>
        <v>Not Returned</v>
      </c>
    </row>
    <row r="1108" spans="1:34" x14ac:dyDescent="0.25">
      <c r="A1108">
        <v>14529</v>
      </c>
      <c r="C1108" t="s">
        <v>1602</v>
      </c>
      <c r="D1108" s="2" t="str">
        <f>TEXT(MID(Sales_Transactions[[#This Row],[Order Date]],2,5),"d/m/yyy")</f>
        <v>20/9/2010</v>
      </c>
      <c r="E1108" s="2" t="str">
        <f>TEXT(MID(Sales_Transactions[[#This Row],[Order Date]],2,5),"d")</f>
        <v>20</v>
      </c>
      <c r="F1108" s="2" t="str">
        <f>TEXT(MID(Sales_Transactions[[#This Row],[Order Date]],2,5),"m")</f>
        <v>9</v>
      </c>
      <c r="G1108" s="2" t="str">
        <f>TEXT(MID(Sales_Transactions[[#This Row],[Order Date]],2,5),"yyy")</f>
        <v>2010</v>
      </c>
      <c r="H1108" s="2" t="str">
        <f>TEXT(MID(Sales_Transactions[[#This Row],[Order Date]],2,5),"yyy/m")</f>
        <v>2010/9</v>
      </c>
      <c r="I1108" t="s">
        <v>22</v>
      </c>
      <c r="J1108">
        <f t="shared" si="102"/>
        <v>2</v>
      </c>
      <c r="K1108" s="2">
        <v>44</v>
      </c>
      <c r="L1108" s="3">
        <v>3819.42</v>
      </c>
      <c r="M1108" s="4">
        <v>0.1</v>
      </c>
      <c r="N1108" s="5" t="s">
        <v>34</v>
      </c>
      <c r="O1108" s="3">
        <v>-821.87</v>
      </c>
      <c r="P1108" s="3">
        <v>89.99</v>
      </c>
      <c r="Q1108" s="3">
        <v>42</v>
      </c>
      <c r="R1108" s="5" t="s">
        <v>1237</v>
      </c>
      <c r="S1108" s="5" t="s">
        <v>1603</v>
      </c>
      <c r="T1108" s="5" t="str">
        <f t="shared" si="103"/>
        <v>Lena Hernandez</v>
      </c>
      <c r="U1108" t="s">
        <v>153</v>
      </c>
      <c r="V1108" s="5" t="s">
        <v>74</v>
      </c>
      <c r="W1108" s="5" t="s">
        <v>57</v>
      </c>
      <c r="X1108" s="5" t="s">
        <v>154</v>
      </c>
      <c r="Y1108" s="5" t="s">
        <v>1486</v>
      </c>
      <c r="Z1108" s="5" t="s">
        <v>40</v>
      </c>
      <c r="AA1108" s="4">
        <v>0.66</v>
      </c>
      <c r="AB1108" s="1">
        <v>40445</v>
      </c>
      <c r="AC1108" s="1">
        <v>19883</v>
      </c>
      <c r="AD1108">
        <f t="shared" si="104"/>
        <v>4</v>
      </c>
      <c r="AE1108">
        <f t="shared" ca="1" si="105"/>
        <v>70</v>
      </c>
      <c r="AF1108" t="str">
        <f t="shared" ca="1" si="106"/>
        <v>Over 65</v>
      </c>
      <c r="AG1108" s="3">
        <f t="shared" si="107"/>
        <v>2.9977275000000003</v>
      </c>
      <c r="AH1108" t="str">
        <f>_xlfn.IFNA(VLOOKUP(Sales_Transactions[[#This Row],[Order ID]],Returned_Items[#All],2,FALSE),"Not Returned")</f>
        <v>Not Returned</v>
      </c>
    </row>
    <row r="1109" spans="1:34" x14ac:dyDescent="0.25">
      <c r="A1109">
        <v>14529</v>
      </c>
      <c r="C1109" t="s">
        <v>1602</v>
      </c>
      <c r="D1109" s="2" t="str">
        <f>TEXT(MID(Sales_Transactions[[#This Row],[Order Date]],2,5),"d/m/yyy")</f>
        <v>20/9/2010</v>
      </c>
      <c r="E1109" s="2" t="str">
        <f>TEXT(MID(Sales_Transactions[[#This Row],[Order Date]],2,5),"d")</f>
        <v>20</v>
      </c>
      <c r="F1109" s="2" t="str">
        <f>TEXT(MID(Sales_Transactions[[#This Row],[Order Date]],2,5),"m")</f>
        <v>9</v>
      </c>
      <c r="G1109" s="2" t="str">
        <f>TEXT(MID(Sales_Transactions[[#This Row],[Order Date]],2,5),"yyy")</f>
        <v>2010</v>
      </c>
      <c r="H1109" s="2" t="str">
        <f>TEXT(MID(Sales_Transactions[[#This Row],[Order Date]],2,5),"yyy/m")</f>
        <v>2010/9</v>
      </c>
      <c r="I1109" t="s">
        <v>22</v>
      </c>
      <c r="J1109">
        <f t="shared" si="102"/>
        <v>2</v>
      </c>
      <c r="K1109" s="2">
        <v>42</v>
      </c>
      <c r="L1109" s="3">
        <v>208.78</v>
      </c>
      <c r="M1109" s="4">
        <v>0.05</v>
      </c>
      <c r="N1109" s="5" t="s">
        <v>23</v>
      </c>
      <c r="O1109" s="3">
        <v>24.87</v>
      </c>
      <c r="P1109" s="3">
        <v>5.08</v>
      </c>
      <c r="Q1109" s="3">
        <v>2.0299999999999998</v>
      </c>
      <c r="R1109" s="5" t="s">
        <v>1237</v>
      </c>
      <c r="S1109" s="5" t="s">
        <v>1603</v>
      </c>
      <c r="T1109" s="5" t="str">
        <f t="shared" si="103"/>
        <v>Lena Hernandez</v>
      </c>
      <c r="U1109" t="s">
        <v>153</v>
      </c>
      <c r="V1109" s="5" t="s">
        <v>74</v>
      </c>
      <c r="W1109" s="5" t="s">
        <v>57</v>
      </c>
      <c r="X1109" s="5" t="s">
        <v>58</v>
      </c>
      <c r="Y1109" s="5" t="s">
        <v>1604</v>
      </c>
      <c r="Z1109" s="5" t="s">
        <v>84</v>
      </c>
      <c r="AA1109" s="4">
        <v>0.51</v>
      </c>
      <c r="AB1109" s="1">
        <v>40443</v>
      </c>
      <c r="AC1109" s="1">
        <v>19951</v>
      </c>
      <c r="AD1109">
        <f t="shared" si="104"/>
        <v>2</v>
      </c>
      <c r="AE1109">
        <f t="shared" ca="1" si="105"/>
        <v>69</v>
      </c>
      <c r="AF1109" t="str">
        <f t="shared" ca="1" si="106"/>
        <v>Over 65</v>
      </c>
      <c r="AG1109" s="3">
        <f t="shared" si="107"/>
        <v>0.1692252380952381</v>
      </c>
      <c r="AH1109" t="str">
        <f>_xlfn.IFNA(VLOOKUP(Sales_Transactions[[#This Row],[Order ID]],Returned_Items[#All],2,FALSE),"Not Returned")</f>
        <v>Not Returned</v>
      </c>
    </row>
    <row r="1110" spans="1:34" x14ac:dyDescent="0.25">
      <c r="A1110">
        <v>14948</v>
      </c>
      <c r="C1110" t="s">
        <v>177</v>
      </c>
      <c r="D1110" s="2" t="str">
        <f>TEXT(MID(Sales_Transactions[[#This Row],[Order Date]],2,5),"d/m/yyy")</f>
        <v>28/5/2011</v>
      </c>
      <c r="E1110" s="2" t="str">
        <f>TEXT(MID(Sales_Transactions[[#This Row],[Order Date]],2,5),"d")</f>
        <v>28</v>
      </c>
      <c r="F1110" s="2" t="str">
        <f>TEXT(MID(Sales_Transactions[[#This Row],[Order Date]],2,5),"m")</f>
        <v>5</v>
      </c>
      <c r="G1110" s="2" t="str">
        <f>TEXT(MID(Sales_Transactions[[#This Row],[Order Date]],2,5),"yyy")</f>
        <v>2011</v>
      </c>
      <c r="H1110" s="2" t="str">
        <f>TEXT(MID(Sales_Transactions[[#This Row],[Order Date]],2,5),"yyy/m")</f>
        <v>2011/5</v>
      </c>
      <c r="I1110" t="s">
        <v>78</v>
      </c>
      <c r="J1110">
        <f t="shared" si="102"/>
        <v>3</v>
      </c>
      <c r="K1110" s="2">
        <v>6</v>
      </c>
      <c r="L1110" s="3">
        <v>647.78</v>
      </c>
      <c r="M1110" s="4">
        <v>0</v>
      </c>
      <c r="N1110" s="5" t="s">
        <v>34</v>
      </c>
      <c r="O1110" s="3">
        <v>-144.87</v>
      </c>
      <c r="P1110" s="3">
        <v>100.98</v>
      </c>
      <c r="Q1110" s="3">
        <v>35.840000000000003</v>
      </c>
      <c r="R1110" s="5" t="s">
        <v>1520</v>
      </c>
      <c r="S1110" s="5" t="s">
        <v>1547</v>
      </c>
      <c r="T1110" s="5" t="str">
        <f t="shared" si="103"/>
        <v>Shahid Hopkins</v>
      </c>
      <c r="U1110" t="s">
        <v>153</v>
      </c>
      <c r="V1110" s="5" t="s">
        <v>27</v>
      </c>
      <c r="W1110" s="5" t="s">
        <v>57</v>
      </c>
      <c r="X1110" s="5" t="s">
        <v>104</v>
      </c>
      <c r="Y1110" s="5" t="s">
        <v>1198</v>
      </c>
      <c r="Z1110" s="5" t="s">
        <v>106</v>
      </c>
      <c r="AA1110" s="4">
        <v>0.62</v>
      </c>
      <c r="AB1110" s="1">
        <v>40692</v>
      </c>
      <c r="AC1110" s="1">
        <v>19778</v>
      </c>
      <c r="AD1110">
        <f t="shared" si="104"/>
        <v>1</v>
      </c>
      <c r="AE1110">
        <f t="shared" ca="1" si="105"/>
        <v>70</v>
      </c>
      <c r="AF1110" t="str">
        <f t="shared" ca="1" si="106"/>
        <v>Over 65</v>
      </c>
      <c r="AG1110" s="3">
        <f t="shared" si="107"/>
        <v>22.803333333333331</v>
      </c>
      <c r="AH1110" t="str">
        <f>_xlfn.IFNA(VLOOKUP(Sales_Transactions[[#This Row],[Order ID]],Returned_Items[#All],2,FALSE),"Not Returned")</f>
        <v>Not Returned</v>
      </c>
    </row>
    <row r="1111" spans="1:34" x14ac:dyDescent="0.25">
      <c r="A1111">
        <v>16161</v>
      </c>
      <c r="C1111" t="s">
        <v>1263</v>
      </c>
      <c r="D1111" s="2" t="str">
        <f>TEXT(MID(Sales_Transactions[[#This Row],[Order Date]],2,5),"d/m/yyy")</f>
        <v>28/7/2012</v>
      </c>
      <c r="E1111" s="2" t="str">
        <f>TEXT(MID(Sales_Transactions[[#This Row],[Order Date]],2,5),"d")</f>
        <v>28</v>
      </c>
      <c r="F1111" s="2" t="str">
        <f>TEXT(MID(Sales_Transactions[[#This Row],[Order Date]],2,5),"m")</f>
        <v>7</v>
      </c>
      <c r="G1111" s="2" t="str">
        <f>TEXT(MID(Sales_Transactions[[#This Row],[Order Date]],2,5),"yyy")</f>
        <v>2012</v>
      </c>
      <c r="H1111" s="2" t="str">
        <f>TEXT(MID(Sales_Transactions[[#This Row],[Order Date]],2,5),"yyy/m")</f>
        <v>2012/7</v>
      </c>
      <c r="I1111" t="s">
        <v>78</v>
      </c>
      <c r="J1111">
        <f t="shared" si="102"/>
        <v>3</v>
      </c>
      <c r="K1111" s="2">
        <v>49</v>
      </c>
      <c r="L1111" s="3">
        <v>2692.6895</v>
      </c>
      <c r="M1111" s="4">
        <v>0.03</v>
      </c>
      <c r="N1111" s="5" t="s">
        <v>23</v>
      </c>
      <c r="O1111" s="3">
        <v>768.32</v>
      </c>
      <c r="P1111" s="3">
        <v>65.989999999999995</v>
      </c>
      <c r="Q1111" s="3">
        <v>4.2</v>
      </c>
      <c r="R1111" s="5" t="s">
        <v>1549</v>
      </c>
      <c r="S1111" s="5" t="s">
        <v>1550</v>
      </c>
      <c r="T1111" s="5" t="str">
        <f t="shared" si="103"/>
        <v>Kristina Nunn</v>
      </c>
      <c r="U1111" t="s">
        <v>153</v>
      </c>
      <c r="V1111" s="5" t="s">
        <v>37</v>
      </c>
      <c r="W1111" s="5" t="s">
        <v>48</v>
      </c>
      <c r="X1111" s="5" t="s">
        <v>49</v>
      </c>
      <c r="Y1111" s="5" t="s">
        <v>1605</v>
      </c>
      <c r="Z1111" s="5" t="s">
        <v>43</v>
      </c>
      <c r="AA1111" s="4">
        <v>0.55000000000000004</v>
      </c>
      <c r="AB1111" s="1">
        <v>41119</v>
      </c>
      <c r="AC1111" s="1">
        <v>19803</v>
      </c>
      <c r="AD1111">
        <f t="shared" si="104"/>
        <v>1</v>
      </c>
      <c r="AE1111">
        <f t="shared" ca="1" si="105"/>
        <v>70</v>
      </c>
      <c r="AF1111" t="str">
        <f t="shared" ca="1" si="106"/>
        <v>Over 65</v>
      </c>
      <c r="AG1111" s="3">
        <f t="shared" si="107"/>
        <v>1.4320449591836735</v>
      </c>
      <c r="AH1111" t="str">
        <f>_xlfn.IFNA(VLOOKUP(Sales_Transactions[[#This Row],[Order ID]],Returned_Items[#All],2,FALSE),"Not Returned")</f>
        <v>Not Returned</v>
      </c>
    </row>
    <row r="1112" spans="1:34" x14ac:dyDescent="0.25">
      <c r="A1112">
        <v>16161</v>
      </c>
      <c r="C1112" t="s">
        <v>1263</v>
      </c>
      <c r="D1112" s="2" t="str">
        <f>TEXT(MID(Sales_Transactions[[#This Row],[Order Date]],2,5),"d/m/yyy")</f>
        <v>28/7/2012</v>
      </c>
      <c r="E1112" s="2" t="str">
        <f>TEXT(MID(Sales_Transactions[[#This Row],[Order Date]],2,5),"d")</f>
        <v>28</v>
      </c>
      <c r="F1112" s="2" t="str">
        <f>TEXT(MID(Sales_Transactions[[#This Row],[Order Date]],2,5),"m")</f>
        <v>7</v>
      </c>
      <c r="G1112" s="2" t="str">
        <f>TEXT(MID(Sales_Transactions[[#This Row],[Order Date]],2,5),"yyy")</f>
        <v>2012</v>
      </c>
      <c r="H1112" s="2" t="str">
        <f>TEXT(MID(Sales_Transactions[[#This Row],[Order Date]],2,5),"yyy/m")</f>
        <v>2012/7</v>
      </c>
      <c r="I1112" t="s">
        <v>78</v>
      </c>
      <c r="J1112">
        <f t="shared" si="102"/>
        <v>3</v>
      </c>
      <c r="K1112" s="2">
        <v>38</v>
      </c>
      <c r="L1112" s="3">
        <v>151.19</v>
      </c>
      <c r="M1112" s="4">
        <v>0.03</v>
      </c>
      <c r="N1112" s="5" t="s">
        <v>23</v>
      </c>
      <c r="O1112" s="3">
        <v>60.63</v>
      </c>
      <c r="P1112" s="3">
        <v>3.78</v>
      </c>
      <c r="Q1112" s="3">
        <v>0.71</v>
      </c>
      <c r="R1112" s="5" t="s">
        <v>1549</v>
      </c>
      <c r="S1112" s="5" t="s">
        <v>1550</v>
      </c>
      <c r="T1112" s="5" t="str">
        <f t="shared" si="103"/>
        <v>Kristina Nunn</v>
      </c>
      <c r="U1112" t="s">
        <v>153</v>
      </c>
      <c r="V1112" s="5" t="s">
        <v>37</v>
      </c>
      <c r="W1112" s="5" t="s">
        <v>28</v>
      </c>
      <c r="X1112" s="5" t="s">
        <v>82</v>
      </c>
      <c r="Y1112" s="5" t="s">
        <v>687</v>
      </c>
      <c r="Z1112" s="5" t="s">
        <v>84</v>
      </c>
      <c r="AA1112" s="4">
        <v>0.39</v>
      </c>
      <c r="AB1112" s="1">
        <v>41120</v>
      </c>
      <c r="AC1112" s="1">
        <v>19758</v>
      </c>
      <c r="AD1112">
        <f t="shared" si="104"/>
        <v>2</v>
      </c>
      <c r="AE1112">
        <f t="shared" ca="1" si="105"/>
        <v>70</v>
      </c>
      <c r="AF1112" t="str">
        <f t="shared" ca="1" si="106"/>
        <v>Over 65</v>
      </c>
      <c r="AG1112" s="3">
        <f t="shared" si="107"/>
        <v>0.11812805263157894</v>
      </c>
      <c r="AH1112" t="str">
        <f>_xlfn.IFNA(VLOOKUP(Sales_Transactions[[#This Row],[Order ID]],Returned_Items[#All],2,FALSE),"Not Returned")</f>
        <v>Not Returned</v>
      </c>
    </row>
    <row r="1113" spans="1:34" x14ac:dyDescent="0.25">
      <c r="A1113">
        <v>16257</v>
      </c>
      <c r="C1113" t="s">
        <v>1162</v>
      </c>
      <c r="D1113" s="2" t="str">
        <f>TEXT(MID(Sales_Transactions[[#This Row],[Order Date]],2,5),"d/m/yyy")</f>
        <v>5/5/2012</v>
      </c>
      <c r="E1113" s="2" t="str">
        <f>TEXT(MID(Sales_Transactions[[#This Row],[Order Date]],2,5),"d")</f>
        <v>5</v>
      </c>
      <c r="F1113" s="2" t="str">
        <f>TEXT(MID(Sales_Transactions[[#This Row],[Order Date]],2,5),"m")</f>
        <v>5</v>
      </c>
      <c r="G1113" s="2" t="str">
        <f>TEXT(MID(Sales_Transactions[[#This Row],[Order Date]],2,5),"yyy")</f>
        <v>2012</v>
      </c>
      <c r="H1113" s="2" t="str">
        <f>TEXT(MID(Sales_Transactions[[#This Row],[Order Date]],2,5),"yyy/m")</f>
        <v>2012/5</v>
      </c>
      <c r="I1113" t="s">
        <v>52</v>
      </c>
      <c r="J1113">
        <f t="shared" si="102"/>
        <v>1</v>
      </c>
      <c r="K1113" s="2">
        <v>16</v>
      </c>
      <c r="L1113" s="3">
        <v>102.73</v>
      </c>
      <c r="M1113" s="4">
        <v>0.03</v>
      </c>
      <c r="N1113" s="5" t="s">
        <v>23</v>
      </c>
      <c r="O1113" s="3">
        <v>16.329999999999998</v>
      </c>
      <c r="P1113" s="3">
        <v>5.98</v>
      </c>
      <c r="Q1113" s="3">
        <v>2.5</v>
      </c>
      <c r="R1113" s="5" t="s">
        <v>956</v>
      </c>
      <c r="S1113" s="5" t="s">
        <v>1606</v>
      </c>
      <c r="T1113" s="5" t="str">
        <f t="shared" si="103"/>
        <v>Greg Maxwell</v>
      </c>
      <c r="U1113" t="s">
        <v>153</v>
      </c>
      <c r="V1113" s="5" t="s">
        <v>74</v>
      </c>
      <c r="W1113" s="5" t="s">
        <v>28</v>
      </c>
      <c r="X1113" s="5" t="s">
        <v>98</v>
      </c>
      <c r="Y1113" s="5" t="s">
        <v>1059</v>
      </c>
      <c r="Z1113" s="5" t="s">
        <v>43</v>
      </c>
      <c r="AA1113" s="4">
        <v>0.36</v>
      </c>
      <c r="AB1113" s="1">
        <v>41035</v>
      </c>
      <c r="AC1113" s="1">
        <v>19940</v>
      </c>
      <c r="AD1113">
        <f t="shared" si="104"/>
        <v>1</v>
      </c>
      <c r="AE1113">
        <f t="shared" ca="1" si="105"/>
        <v>70</v>
      </c>
      <c r="AF1113" t="str">
        <f t="shared" ca="1" si="106"/>
        <v>Over 65</v>
      </c>
      <c r="AG1113" s="3">
        <f t="shared" si="107"/>
        <v>0.52988787500000001</v>
      </c>
      <c r="AH1113" t="str">
        <f>_xlfn.IFNA(VLOOKUP(Sales_Transactions[[#This Row],[Order ID]],Returned_Items[#All],2,FALSE),"Not Returned")</f>
        <v>Not Returned</v>
      </c>
    </row>
    <row r="1114" spans="1:34" x14ac:dyDescent="0.25">
      <c r="A1114">
        <v>16806</v>
      </c>
      <c r="C1114" t="s">
        <v>909</v>
      </c>
      <c r="D1114" s="2" t="str">
        <f>TEXT(MID(Sales_Transactions[[#This Row],[Order Date]],2,5),"d/m/yyy")</f>
        <v>17/6/2010</v>
      </c>
      <c r="E1114" s="2" t="str">
        <f>TEXT(MID(Sales_Transactions[[#This Row],[Order Date]],2,5),"d")</f>
        <v>17</v>
      </c>
      <c r="F1114" s="2" t="str">
        <f>TEXT(MID(Sales_Transactions[[#This Row],[Order Date]],2,5),"m")</f>
        <v>6</v>
      </c>
      <c r="G1114" s="2" t="str">
        <f>TEXT(MID(Sales_Transactions[[#This Row],[Order Date]],2,5),"yyy")</f>
        <v>2010</v>
      </c>
      <c r="H1114" s="2" t="str">
        <f>TEXT(MID(Sales_Transactions[[#This Row],[Order Date]],2,5),"yyy/m")</f>
        <v>2010/6</v>
      </c>
      <c r="I1114" t="s">
        <v>33</v>
      </c>
      <c r="J1114">
        <f t="shared" si="102"/>
        <v>4</v>
      </c>
      <c r="K1114" s="2">
        <v>4</v>
      </c>
      <c r="L1114" s="3">
        <v>167.37</v>
      </c>
      <c r="M1114" s="4">
        <v>0.1</v>
      </c>
      <c r="N1114" s="5" t="s">
        <v>23</v>
      </c>
      <c r="O1114" s="3">
        <v>-132.15</v>
      </c>
      <c r="P1114" s="3">
        <v>43.22</v>
      </c>
      <c r="Q1114" s="3">
        <v>4</v>
      </c>
      <c r="R1114" s="5" t="s">
        <v>1572</v>
      </c>
      <c r="S1114" s="5" t="s">
        <v>1573</v>
      </c>
      <c r="T1114" s="5" t="str">
        <f t="shared" si="103"/>
        <v>Vicky Freymann</v>
      </c>
      <c r="U1114" t="s">
        <v>153</v>
      </c>
      <c r="V1114" s="5" t="s">
        <v>74</v>
      </c>
      <c r="W1114" s="5" t="s">
        <v>48</v>
      </c>
      <c r="X1114" s="5" t="s">
        <v>87</v>
      </c>
      <c r="Y1114" s="5" t="s">
        <v>1607</v>
      </c>
      <c r="Z1114" s="5" t="s">
        <v>43</v>
      </c>
      <c r="AA1114" s="4">
        <v>0.64</v>
      </c>
      <c r="AB1114" s="1">
        <v>40347</v>
      </c>
      <c r="AC1114" s="1">
        <v>19884</v>
      </c>
      <c r="AD1114">
        <f t="shared" si="104"/>
        <v>1</v>
      </c>
      <c r="AE1114">
        <f t="shared" ca="1" si="105"/>
        <v>70</v>
      </c>
      <c r="AF1114" t="str">
        <f t="shared" ca="1" si="106"/>
        <v>Over 65</v>
      </c>
      <c r="AG1114" s="3">
        <f t="shared" si="107"/>
        <v>11.794195</v>
      </c>
      <c r="AH1114" t="str">
        <f>_xlfn.IFNA(VLOOKUP(Sales_Transactions[[#This Row],[Order ID]],Returned_Items[#All],2,FALSE),"Not Returned")</f>
        <v>Not Returned</v>
      </c>
    </row>
    <row r="1115" spans="1:34" x14ac:dyDescent="0.25">
      <c r="A1115">
        <v>16806</v>
      </c>
      <c r="C1115" t="s">
        <v>909</v>
      </c>
      <c r="D1115" s="2" t="str">
        <f>TEXT(MID(Sales_Transactions[[#This Row],[Order Date]],2,5),"d/m/yyy")</f>
        <v>17/6/2010</v>
      </c>
      <c r="E1115" s="2" t="str">
        <f>TEXT(MID(Sales_Transactions[[#This Row],[Order Date]],2,5),"d")</f>
        <v>17</v>
      </c>
      <c r="F1115" s="2" t="str">
        <f>TEXT(MID(Sales_Transactions[[#This Row],[Order Date]],2,5),"m")</f>
        <v>6</v>
      </c>
      <c r="G1115" s="2" t="str">
        <f>TEXT(MID(Sales_Transactions[[#This Row],[Order Date]],2,5),"yyy")</f>
        <v>2010</v>
      </c>
      <c r="H1115" s="2" t="str">
        <f>TEXT(MID(Sales_Transactions[[#This Row],[Order Date]],2,5),"yyy/m")</f>
        <v>2010/6</v>
      </c>
      <c r="I1115" t="s">
        <v>33</v>
      </c>
      <c r="J1115">
        <f t="shared" si="102"/>
        <v>4</v>
      </c>
      <c r="K1115" s="2">
        <v>18</v>
      </c>
      <c r="L1115" s="3">
        <v>1026.6385</v>
      </c>
      <c r="M1115" s="4">
        <v>0</v>
      </c>
      <c r="N1115" s="5" t="s">
        <v>23</v>
      </c>
      <c r="O1115" s="3">
        <v>-201.05</v>
      </c>
      <c r="P1115" s="3">
        <v>65.989999999999995</v>
      </c>
      <c r="Q1115" s="3">
        <v>19.989999999999998</v>
      </c>
      <c r="R1115" s="5" t="s">
        <v>1572</v>
      </c>
      <c r="S1115" s="5" t="s">
        <v>1573</v>
      </c>
      <c r="T1115" s="5" t="str">
        <f t="shared" si="103"/>
        <v>Vicky Freymann</v>
      </c>
      <c r="U1115" t="s">
        <v>153</v>
      </c>
      <c r="V1115" s="5" t="s">
        <v>74</v>
      </c>
      <c r="W1115" s="5" t="s">
        <v>48</v>
      </c>
      <c r="X1115" s="5" t="s">
        <v>49</v>
      </c>
      <c r="Y1115" s="5" t="s">
        <v>1608</v>
      </c>
      <c r="Z1115" s="5" t="s">
        <v>43</v>
      </c>
      <c r="AA1115" s="4">
        <v>0.59</v>
      </c>
      <c r="AB1115" s="1">
        <v>40348</v>
      </c>
      <c r="AC1115" s="1">
        <v>20324</v>
      </c>
      <c r="AD1115">
        <f t="shared" si="104"/>
        <v>2</v>
      </c>
      <c r="AE1115">
        <f t="shared" ca="1" si="105"/>
        <v>68</v>
      </c>
      <c r="AF1115" t="str">
        <f t="shared" ca="1" si="106"/>
        <v>Over 65</v>
      </c>
      <c r="AG1115" s="3">
        <f t="shared" si="107"/>
        <v>4.7766666666666664</v>
      </c>
      <c r="AH1115" t="str">
        <f>_xlfn.IFNA(VLOOKUP(Sales_Transactions[[#This Row],[Order ID]],Returned_Items[#All],2,FALSE),"Not Returned")</f>
        <v>Not Returned</v>
      </c>
    </row>
    <row r="1116" spans="1:34" x14ac:dyDescent="0.25">
      <c r="A1116">
        <v>17344</v>
      </c>
      <c r="C1116" t="s">
        <v>1347</v>
      </c>
      <c r="D1116" s="2" t="str">
        <f>TEXT(MID(Sales_Transactions[[#This Row],[Order Date]],2,5),"d/m/yyy")</f>
        <v>19/7/2010</v>
      </c>
      <c r="E1116" s="2" t="str">
        <f>TEXT(MID(Sales_Transactions[[#This Row],[Order Date]],2,5),"d")</f>
        <v>19</v>
      </c>
      <c r="F1116" s="2" t="str">
        <f>TEXT(MID(Sales_Transactions[[#This Row],[Order Date]],2,5),"m")</f>
        <v>7</v>
      </c>
      <c r="G1116" s="2" t="str">
        <f>TEXT(MID(Sales_Transactions[[#This Row],[Order Date]],2,5),"yyy")</f>
        <v>2010</v>
      </c>
      <c r="H1116" s="2" t="str">
        <f>TEXT(MID(Sales_Transactions[[#This Row],[Order Date]],2,5),"yyy/m")</f>
        <v>2010/7</v>
      </c>
      <c r="I1116" t="s">
        <v>101</v>
      </c>
      <c r="J1116">
        <f t="shared" si="102"/>
        <v>1</v>
      </c>
      <c r="K1116" s="2">
        <v>40</v>
      </c>
      <c r="L1116" s="3">
        <v>2405.4575</v>
      </c>
      <c r="M1116" s="4">
        <v>0.01</v>
      </c>
      <c r="N1116" s="5" t="s">
        <v>23</v>
      </c>
      <c r="O1116" s="3">
        <v>571.54</v>
      </c>
      <c r="P1116" s="3">
        <v>65.989999999999995</v>
      </c>
      <c r="Q1116" s="3">
        <v>7.69</v>
      </c>
      <c r="R1116" s="5" t="s">
        <v>1218</v>
      </c>
      <c r="S1116" s="5" t="s">
        <v>1541</v>
      </c>
      <c r="T1116" s="5" t="str">
        <f t="shared" si="103"/>
        <v>Rob Dowd</v>
      </c>
      <c r="U1116" t="s">
        <v>153</v>
      </c>
      <c r="V1116" s="5" t="s">
        <v>47</v>
      </c>
      <c r="W1116" s="5" t="s">
        <v>48</v>
      </c>
      <c r="X1116" s="5" t="s">
        <v>49</v>
      </c>
      <c r="Y1116" s="5" t="s">
        <v>1609</v>
      </c>
      <c r="Z1116" s="5" t="s">
        <v>43</v>
      </c>
      <c r="AA1116" s="4">
        <v>0.59</v>
      </c>
      <c r="AB1116" s="1">
        <v>40380</v>
      </c>
      <c r="AC1116" s="1">
        <v>20400</v>
      </c>
      <c r="AD1116">
        <f t="shared" si="104"/>
        <v>2</v>
      </c>
      <c r="AE1116">
        <f t="shared" ca="1" si="105"/>
        <v>68</v>
      </c>
      <c r="AF1116" t="str">
        <f t="shared" ca="1" si="106"/>
        <v>Over 65</v>
      </c>
      <c r="AG1116" s="3">
        <f t="shared" si="107"/>
        <v>1.841835025</v>
      </c>
      <c r="AH1116" t="str">
        <f>_xlfn.IFNA(VLOOKUP(Sales_Transactions[[#This Row],[Order ID]],Returned_Items[#All],2,FALSE),"Not Returned")</f>
        <v>Not Returned</v>
      </c>
    </row>
    <row r="1117" spans="1:34" x14ac:dyDescent="0.25">
      <c r="A1117">
        <v>17382</v>
      </c>
      <c r="C1117" t="s">
        <v>311</v>
      </c>
      <c r="D1117" s="2" t="str">
        <f>TEXT(MID(Sales_Transactions[[#This Row],[Order Date]],2,5),"d/m/yyy")</f>
        <v>4/7/2011</v>
      </c>
      <c r="E1117" s="2" t="str">
        <f>TEXT(MID(Sales_Transactions[[#This Row],[Order Date]],2,5),"d")</f>
        <v>4</v>
      </c>
      <c r="F1117" s="2" t="str">
        <f>TEXT(MID(Sales_Transactions[[#This Row],[Order Date]],2,5),"m")</f>
        <v>7</v>
      </c>
      <c r="G1117" s="2" t="str">
        <f>TEXT(MID(Sales_Transactions[[#This Row],[Order Date]],2,5),"yyy")</f>
        <v>2011</v>
      </c>
      <c r="H1117" s="2" t="str">
        <f>TEXT(MID(Sales_Transactions[[#This Row],[Order Date]],2,5),"yyy/m")</f>
        <v>2011/7</v>
      </c>
      <c r="I1117" t="s">
        <v>52</v>
      </c>
      <c r="J1117">
        <f t="shared" si="102"/>
        <v>1</v>
      </c>
      <c r="K1117" s="2">
        <v>20</v>
      </c>
      <c r="L1117" s="3">
        <v>2162.8164999999999</v>
      </c>
      <c r="M1117" s="4">
        <v>0.01</v>
      </c>
      <c r="N1117" s="5" t="s">
        <v>23</v>
      </c>
      <c r="O1117" s="3">
        <v>223.25</v>
      </c>
      <c r="P1117" s="3">
        <v>125.99</v>
      </c>
      <c r="Q1117" s="3">
        <v>8.99</v>
      </c>
      <c r="R1117" s="5" t="s">
        <v>1237</v>
      </c>
      <c r="S1117" s="5" t="s">
        <v>1603</v>
      </c>
      <c r="T1117" s="5" t="str">
        <f t="shared" si="103"/>
        <v>Lena Hernandez</v>
      </c>
      <c r="U1117" t="s">
        <v>153</v>
      </c>
      <c r="V1117" s="5" t="s">
        <v>74</v>
      </c>
      <c r="W1117" s="5" t="s">
        <v>48</v>
      </c>
      <c r="X1117" s="5" t="s">
        <v>49</v>
      </c>
      <c r="Y1117" s="5" t="s">
        <v>1610</v>
      </c>
      <c r="Z1117" s="5" t="s">
        <v>43</v>
      </c>
      <c r="AA1117" s="4">
        <v>0.59</v>
      </c>
      <c r="AB1117" s="1">
        <v>40729</v>
      </c>
      <c r="AC1117" s="1">
        <v>20128</v>
      </c>
      <c r="AD1117">
        <f t="shared" si="104"/>
        <v>1</v>
      </c>
      <c r="AE1117">
        <f t="shared" ca="1" si="105"/>
        <v>69</v>
      </c>
      <c r="AF1117" t="str">
        <f t="shared" ca="1" si="106"/>
        <v>Over 65</v>
      </c>
      <c r="AG1117" s="3">
        <f t="shared" si="107"/>
        <v>6.7483700500000001</v>
      </c>
      <c r="AH1117" t="str">
        <f>_xlfn.IFNA(VLOOKUP(Sales_Transactions[[#This Row],[Order ID]],Returned_Items[#All],2,FALSE),"Not Returned")</f>
        <v>Not Returned</v>
      </c>
    </row>
    <row r="1118" spans="1:34" x14ac:dyDescent="0.25">
      <c r="A1118">
        <v>17507</v>
      </c>
      <c r="C1118" t="s">
        <v>226</v>
      </c>
      <c r="D1118" s="2" t="str">
        <f>TEXT(MID(Sales_Transactions[[#This Row],[Order Date]],2,5),"d/m/yyy")</f>
        <v>12/6/2012</v>
      </c>
      <c r="E1118" s="2" t="str">
        <f>TEXT(MID(Sales_Transactions[[#This Row],[Order Date]],2,5),"d")</f>
        <v>12</v>
      </c>
      <c r="F1118" s="2" t="str">
        <f>TEXT(MID(Sales_Transactions[[#This Row],[Order Date]],2,5),"m")</f>
        <v>6</v>
      </c>
      <c r="G1118" s="2" t="str">
        <f>TEXT(MID(Sales_Transactions[[#This Row],[Order Date]],2,5),"yyy")</f>
        <v>2012</v>
      </c>
      <c r="H1118" s="2" t="str">
        <f>TEXT(MID(Sales_Transactions[[#This Row],[Order Date]],2,5),"yyy/m")</f>
        <v>2012/6</v>
      </c>
      <c r="I1118" t="s">
        <v>78</v>
      </c>
      <c r="J1118">
        <f t="shared" si="102"/>
        <v>3</v>
      </c>
      <c r="K1118" s="2">
        <v>27</v>
      </c>
      <c r="L1118" s="3">
        <v>399.76</v>
      </c>
      <c r="M1118" s="4">
        <v>0.04</v>
      </c>
      <c r="N1118" s="5" t="s">
        <v>23</v>
      </c>
      <c r="O1118" s="3">
        <v>48.13</v>
      </c>
      <c r="P1118" s="3">
        <v>14.56</v>
      </c>
      <c r="Q1118" s="3">
        <v>3.5</v>
      </c>
      <c r="R1118" s="5" t="s">
        <v>1515</v>
      </c>
      <c r="S1118" s="5" t="s">
        <v>1516</v>
      </c>
      <c r="T1118" s="5" t="str">
        <f t="shared" si="103"/>
        <v>Lela Donovan</v>
      </c>
      <c r="U1118" t="s">
        <v>153</v>
      </c>
      <c r="V1118" s="5" t="s">
        <v>47</v>
      </c>
      <c r="W1118" s="5" t="s">
        <v>28</v>
      </c>
      <c r="X1118" s="5" t="s">
        <v>38</v>
      </c>
      <c r="Y1118" s="5" t="s">
        <v>1611</v>
      </c>
      <c r="Z1118" s="5" t="s">
        <v>43</v>
      </c>
      <c r="AA1118" s="4">
        <v>0.57999999999999996</v>
      </c>
      <c r="AB1118" s="1">
        <v>41072</v>
      </c>
      <c r="AC1118" s="1">
        <v>20142</v>
      </c>
      <c r="AD1118">
        <f t="shared" si="104"/>
        <v>0</v>
      </c>
      <c r="AE1118">
        <f t="shared" ca="1" si="105"/>
        <v>69</v>
      </c>
      <c r="AF1118" t="str">
        <f t="shared" ca="1" si="106"/>
        <v>Over 65</v>
      </c>
      <c r="AG1118" s="3">
        <f t="shared" si="107"/>
        <v>0.66867318518518515</v>
      </c>
      <c r="AH1118" t="str">
        <f>_xlfn.IFNA(VLOOKUP(Sales_Transactions[[#This Row],[Order ID]],Returned_Items[#All],2,FALSE),"Not Returned")</f>
        <v>Not Returned</v>
      </c>
    </row>
    <row r="1119" spans="1:34" x14ac:dyDescent="0.25">
      <c r="A1119">
        <v>17507</v>
      </c>
      <c r="C1119" t="s">
        <v>226</v>
      </c>
      <c r="D1119" s="2" t="str">
        <f>TEXT(MID(Sales_Transactions[[#This Row],[Order Date]],2,5),"d/m/yyy")</f>
        <v>12/6/2012</v>
      </c>
      <c r="E1119" s="2" t="str">
        <f>TEXT(MID(Sales_Transactions[[#This Row],[Order Date]],2,5),"d")</f>
        <v>12</v>
      </c>
      <c r="F1119" s="2" t="str">
        <f>TEXT(MID(Sales_Transactions[[#This Row],[Order Date]],2,5),"m")</f>
        <v>6</v>
      </c>
      <c r="G1119" s="2" t="str">
        <f>TEXT(MID(Sales_Transactions[[#This Row],[Order Date]],2,5),"yyy")</f>
        <v>2012</v>
      </c>
      <c r="H1119" s="2" t="str">
        <f>TEXT(MID(Sales_Transactions[[#This Row],[Order Date]],2,5),"yyy/m")</f>
        <v>2012/6</v>
      </c>
      <c r="I1119" t="s">
        <v>78</v>
      </c>
      <c r="J1119">
        <f t="shared" si="102"/>
        <v>3</v>
      </c>
      <c r="K1119" s="2">
        <v>22</v>
      </c>
      <c r="L1119" s="3">
        <v>5393.27</v>
      </c>
      <c r="M1119" s="4">
        <v>0.1</v>
      </c>
      <c r="N1119" s="5" t="s">
        <v>34</v>
      </c>
      <c r="O1119" s="3">
        <v>353.72</v>
      </c>
      <c r="P1119" s="3">
        <v>270.97000000000003</v>
      </c>
      <c r="Q1119" s="3">
        <v>28.06</v>
      </c>
      <c r="R1119" s="5" t="s">
        <v>1515</v>
      </c>
      <c r="S1119" s="5" t="s">
        <v>1516</v>
      </c>
      <c r="T1119" s="5" t="str">
        <f t="shared" si="103"/>
        <v>Lela Donovan</v>
      </c>
      <c r="U1119" t="s">
        <v>153</v>
      </c>
      <c r="V1119" s="5" t="s">
        <v>47</v>
      </c>
      <c r="W1119" s="5" t="s">
        <v>48</v>
      </c>
      <c r="X1119" s="5" t="s">
        <v>324</v>
      </c>
      <c r="Y1119" s="5" t="s">
        <v>592</v>
      </c>
      <c r="Z1119" s="5" t="s">
        <v>40</v>
      </c>
      <c r="AA1119" s="4">
        <v>0.56000000000000005</v>
      </c>
      <c r="AB1119" s="1">
        <v>41074</v>
      </c>
      <c r="AC1119" s="1">
        <v>20304</v>
      </c>
      <c r="AD1119">
        <f t="shared" si="104"/>
        <v>2</v>
      </c>
      <c r="AE1119">
        <f t="shared" ca="1" si="105"/>
        <v>69</v>
      </c>
      <c r="AF1119" t="str">
        <f t="shared" ca="1" si="106"/>
        <v>Over 65</v>
      </c>
      <c r="AG1119" s="3">
        <f t="shared" si="107"/>
        <v>13.579955909090911</v>
      </c>
      <c r="AH1119" t="str">
        <f>_xlfn.IFNA(VLOOKUP(Sales_Transactions[[#This Row],[Order ID]],Returned_Items[#All],2,FALSE),"Not Returned")</f>
        <v>Not Returned</v>
      </c>
    </row>
    <row r="1120" spans="1:34" x14ac:dyDescent="0.25">
      <c r="A1120">
        <v>17702</v>
      </c>
      <c r="C1120" t="s">
        <v>1612</v>
      </c>
      <c r="D1120" s="2" t="str">
        <f>TEXT(MID(Sales_Transactions[[#This Row],[Order Date]],2,5),"d/m/yyy")</f>
        <v>13/4/2012</v>
      </c>
      <c r="E1120" s="2" t="str">
        <f>TEXT(MID(Sales_Transactions[[#This Row],[Order Date]],2,5),"d")</f>
        <v>13</v>
      </c>
      <c r="F1120" s="2" t="str">
        <f>TEXT(MID(Sales_Transactions[[#This Row],[Order Date]],2,5),"m")</f>
        <v>4</v>
      </c>
      <c r="G1120" s="2" t="str">
        <f>TEXT(MID(Sales_Transactions[[#This Row],[Order Date]],2,5),"yyy")</f>
        <v>2012</v>
      </c>
      <c r="H1120" s="2" t="str">
        <f>TEXT(MID(Sales_Transactions[[#This Row],[Order Date]],2,5),"yyy/m")</f>
        <v>2012/4</v>
      </c>
      <c r="I1120" t="s">
        <v>33</v>
      </c>
      <c r="J1120">
        <f t="shared" si="102"/>
        <v>4</v>
      </c>
      <c r="K1120" s="2">
        <v>9</v>
      </c>
      <c r="L1120" s="3">
        <v>264.63</v>
      </c>
      <c r="M1120" s="4">
        <v>0.02</v>
      </c>
      <c r="N1120" s="5" t="s">
        <v>67</v>
      </c>
      <c r="O1120" s="3">
        <v>-66.78</v>
      </c>
      <c r="P1120" s="3">
        <v>27.48</v>
      </c>
      <c r="Q1120" s="3">
        <v>4</v>
      </c>
      <c r="R1120" s="5" t="s">
        <v>1583</v>
      </c>
      <c r="S1120" s="5" t="s">
        <v>1584</v>
      </c>
      <c r="T1120" s="5" t="str">
        <f t="shared" si="103"/>
        <v>Mark Cousins</v>
      </c>
      <c r="U1120" t="s">
        <v>153</v>
      </c>
      <c r="V1120" s="5" t="s">
        <v>74</v>
      </c>
      <c r="W1120" s="5" t="s">
        <v>48</v>
      </c>
      <c r="X1120" s="5" t="s">
        <v>87</v>
      </c>
      <c r="Y1120" s="5" t="s">
        <v>1304</v>
      </c>
      <c r="Z1120" s="5" t="s">
        <v>43</v>
      </c>
      <c r="AA1120" s="4">
        <v>0.75</v>
      </c>
      <c r="AB1120" s="1">
        <v>41012</v>
      </c>
      <c r="AC1120" s="1">
        <v>20116</v>
      </c>
      <c r="AD1120">
        <f t="shared" si="104"/>
        <v>0</v>
      </c>
      <c r="AE1120">
        <f t="shared" ca="1" si="105"/>
        <v>69</v>
      </c>
      <c r="AF1120" t="str">
        <f t="shared" ca="1" si="106"/>
        <v>Over 65</v>
      </c>
      <c r="AG1120" s="3">
        <f t="shared" si="107"/>
        <v>3.4971671111111111</v>
      </c>
      <c r="AH1120" t="str">
        <f>_xlfn.IFNA(VLOOKUP(Sales_Transactions[[#This Row],[Order ID]],Returned_Items[#All],2,FALSE),"Not Returned")</f>
        <v>Not Returned</v>
      </c>
    </row>
    <row r="1121" spans="1:34" x14ac:dyDescent="0.25">
      <c r="A1121">
        <v>17831</v>
      </c>
      <c r="C1121" t="s">
        <v>905</v>
      </c>
      <c r="D1121" s="2" t="str">
        <f>TEXT(MID(Sales_Transactions[[#This Row],[Order Date]],2,5),"d/m/yyy")</f>
        <v>25/10/2012</v>
      </c>
      <c r="E1121" s="2" t="str">
        <f>TEXT(MID(Sales_Transactions[[#This Row],[Order Date]],2,5),"d")</f>
        <v>25</v>
      </c>
      <c r="F1121" s="2" t="str">
        <f>TEXT(MID(Sales_Transactions[[#This Row],[Order Date]],2,5),"m")</f>
        <v>10</v>
      </c>
      <c r="G1121" s="2" t="str">
        <f>TEXT(MID(Sales_Transactions[[#This Row],[Order Date]],2,5),"yyy")</f>
        <v>2012</v>
      </c>
      <c r="H1121" s="2" t="str">
        <f>TEXT(MID(Sales_Transactions[[#This Row],[Order Date]],2,5),"yyy/m")</f>
        <v>2012/10</v>
      </c>
      <c r="I1121" t="s">
        <v>101</v>
      </c>
      <c r="J1121">
        <f t="shared" si="102"/>
        <v>1</v>
      </c>
      <c r="K1121" s="2">
        <v>34</v>
      </c>
      <c r="L1121" s="3">
        <v>239.3</v>
      </c>
      <c r="M1121" s="4">
        <v>0.06</v>
      </c>
      <c r="N1121" s="5" t="s">
        <v>23</v>
      </c>
      <c r="O1121" s="3">
        <v>41.31</v>
      </c>
      <c r="P1121" s="3">
        <v>6.98</v>
      </c>
      <c r="Q1121" s="3">
        <v>2.83</v>
      </c>
      <c r="R1121" s="5" t="s">
        <v>1552</v>
      </c>
      <c r="S1121" s="5" t="s">
        <v>1553</v>
      </c>
      <c r="T1121" s="5" t="str">
        <f t="shared" si="103"/>
        <v>Ricardo Emerson</v>
      </c>
      <c r="U1121" t="s">
        <v>153</v>
      </c>
      <c r="V1121" s="5" t="s">
        <v>47</v>
      </c>
      <c r="W1121" s="5" t="s">
        <v>57</v>
      </c>
      <c r="X1121" s="5" t="s">
        <v>58</v>
      </c>
      <c r="Y1121" s="5" t="s">
        <v>1613</v>
      </c>
      <c r="Z1121" s="5" t="s">
        <v>60</v>
      </c>
      <c r="AA1121" s="4">
        <v>0.37</v>
      </c>
      <c r="AB1121" s="1">
        <v>41208</v>
      </c>
      <c r="AC1121" s="1">
        <v>20241</v>
      </c>
      <c r="AD1121">
        <f t="shared" si="104"/>
        <v>1</v>
      </c>
      <c r="AE1121">
        <f t="shared" ca="1" si="105"/>
        <v>69</v>
      </c>
      <c r="AF1121" t="str">
        <f t="shared" ca="1" si="106"/>
        <v>Over 65</v>
      </c>
      <c r="AG1121" s="3">
        <f t="shared" si="107"/>
        <v>0.28840623529411763</v>
      </c>
      <c r="AH1121" t="str">
        <f>_xlfn.IFNA(VLOOKUP(Sales_Transactions[[#This Row],[Order ID]],Returned_Items[#All],2,FALSE),"Not Returned")</f>
        <v>Not Returned</v>
      </c>
    </row>
    <row r="1122" spans="1:34" x14ac:dyDescent="0.25">
      <c r="A1122">
        <v>17831</v>
      </c>
      <c r="C1122" t="s">
        <v>905</v>
      </c>
      <c r="D1122" s="2" t="str">
        <f>TEXT(MID(Sales_Transactions[[#This Row],[Order Date]],2,5),"d/m/yyy")</f>
        <v>25/10/2012</v>
      </c>
      <c r="E1122" s="2" t="str">
        <f>TEXT(MID(Sales_Transactions[[#This Row],[Order Date]],2,5),"d")</f>
        <v>25</v>
      </c>
      <c r="F1122" s="2" t="str">
        <f>TEXT(MID(Sales_Transactions[[#This Row],[Order Date]],2,5),"m")</f>
        <v>10</v>
      </c>
      <c r="G1122" s="2" t="str">
        <f>TEXT(MID(Sales_Transactions[[#This Row],[Order Date]],2,5),"yyy")</f>
        <v>2012</v>
      </c>
      <c r="H1122" s="2" t="str">
        <f>TEXT(MID(Sales_Transactions[[#This Row],[Order Date]],2,5),"yyy/m")</f>
        <v>2012/10</v>
      </c>
      <c r="I1122" t="s">
        <v>101</v>
      </c>
      <c r="J1122">
        <f t="shared" si="102"/>
        <v>1</v>
      </c>
      <c r="K1122" s="2">
        <v>38</v>
      </c>
      <c r="L1122" s="3">
        <v>260.41000000000003</v>
      </c>
      <c r="M1122" s="4">
        <v>0</v>
      </c>
      <c r="N1122" s="5" t="s">
        <v>67</v>
      </c>
      <c r="O1122" s="3">
        <v>-45.75</v>
      </c>
      <c r="P1122" s="3">
        <v>5.98</v>
      </c>
      <c r="Q1122" s="3">
        <v>5.35</v>
      </c>
      <c r="R1122" s="5" t="s">
        <v>1552</v>
      </c>
      <c r="S1122" s="5" t="s">
        <v>1553</v>
      </c>
      <c r="T1122" s="5" t="str">
        <f t="shared" si="103"/>
        <v>Ricardo Emerson</v>
      </c>
      <c r="U1122" t="s">
        <v>153</v>
      </c>
      <c r="V1122" s="5" t="s">
        <v>47</v>
      </c>
      <c r="W1122" s="5" t="s">
        <v>28</v>
      </c>
      <c r="X1122" s="5" t="s">
        <v>75</v>
      </c>
      <c r="Y1122" s="5" t="s">
        <v>1534</v>
      </c>
      <c r="Z1122" s="5" t="s">
        <v>43</v>
      </c>
      <c r="AA1122" s="4">
        <v>0.4</v>
      </c>
      <c r="AB1122" s="1">
        <v>41210</v>
      </c>
      <c r="AC1122" s="1">
        <v>20647</v>
      </c>
      <c r="AD1122">
        <f t="shared" si="104"/>
        <v>3</v>
      </c>
      <c r="AE1122">
        <f t="shared" ca="1" si="105"/>
        <v>68</v>
      </c>
      <c r="AF1122" t="str">
        <f t="shared" ca="1" si="106"/>
        <v>Over 65</v>
      </c>
      <c r="AG1122" s="3">
        <f t="shared" si="107"/>
        <v>0.29815789473684212</v>
      </c>
      <c r="AH1122" t="str">
        <f>_xlfn.IFNA(VLOOKUP(Sales_Transactions[[#This Row],[Order ID]],Returned_Items[#All],2,FALSE),"Not Returned")</f>
        <v>Not Returned</v>
      </c>
    </row>
    <row r="1123" spans="1:34" x14ac:dyDescent="0.25">
      <c r="A1123">
        <v>18179</v>
      </c>
      <c r="C1123" t="s">
        <v>1614</v>
      </c>
      <c r="D1123" s="2" t="str">
        <f>TEXT(MID(Sales_Transactions[[#This Row],[Order Date]],2,5),"d/m/yyy")</f>
        <v>1/8/2009</v>
      </c>
      <c r="E1123" s="2" t="str">
        <f>TEXT(MID(Sales_Transactions[[#This Row],[Order Date]],2,5),"d")</f>
        <v>1</v>
      </c>
      <c r="F1123" s="2" t="str">
        <f>TEXT(MID(Sales_Transactions[[#This Row],[Order Date]],2,5),"m")</f>
        <v>8</v>
      </c>
      <c r="G1123" s="2" t="str">
        <f>TEXT(MID(Sales_Transactions[[#This Row],[Order Date]],2,5),"yyy")</f>
        <v>2009</v>
      </c>
      <c r="H1123" s="2" t="str">
        <f>TEXT(MID(Sales_Transactions[[#This Row],[Order Date]],2,5),"yyy/m")</f>
        <v>2009/8</v>
      </c>
      <c r="I1123" t="s">
        <v>52</v>
      </c>
      <c r="J1123">
        <f t="shared" si="102"/>
        <v>1</v>
      </c>
      <c r="K1123" s="2">
        <v>50</v>
      </c>
      <c r="L1123" s="3">
        <v>3075.83</v>
      </c>
      <c r="M1123" s="4">
        <v>0.03</v>
      </c>
      <c r="N1123" s="5" t="s">
        <v>23</v>
      </c>
      <c r="O1123" s="3">
        <v>1207.9100000000001</v>
      </c>
      <c r="P1123" s="3">
        <v>60.98</v>
      </c>
      <c r="Q1123" s="3">
        <v>1.99</v>
      </c>
      <c r="R1123" s="5" t="s">
        <v>1531</v>
      </c>
      <c r="S1123" s="5" t="s">
        <v>199</v>
      </c>
      <c r="T1123" s="5" t="str">
        <f t="shared" si="103"/>
        <v>Liz Price</v>
      </c>
      <c r="U1123" t="s">
        <v>153</v>
      </c>
      <c r="V1123" s="5" t="s">
        <v>47</v>
      </c>
      <c r="W1123" s="5" t="s">
        <v>48</v>
      </c>
      <c r="X1123" s="5" t="s">
        <v>87</v>
      </c>
      <c r="Y1123" s="5" t="s">
        <v>648</v>
      </c>
      <c r="Z1123" s="5" t="s">
        <v>60</v>
      </c>
      <c r="AA1123" s="4">
        <v>0.5</v>
      </c>
      <c r="AB1123" s="1">
        <v>40026</v>
      </c>
      <c r="AC1123" s="1">
        <v>20723</v>
      </c>
      <c r="AD1123">
        <f t="shared" si="104"/>
        <v>0</v>
      </c>
      <c r="AE1123">
        <f t="shared" ca="1" si="105"/>
        <v>67</v>
      </c>
      <c r="AF1123" t="str">
        <f t="shared" ca="1" si="106"/>
        <v>Over 65</v>
      </c>
      <c r="AG1123" s="3">
        <f t="shared" si="107"/>
        <v>1.2590341199999999</v>
      </c>
      <c r="AH1123" t="str">
        <f>_xlfn.IFNA(VLOOKUP(Sales_Transactions[[#This Row],[Order ID]],Returned_Items[#All],2,FALSE),"Not Returned")</f>
        <v>Not Returned</v>
      </c>
    </row>
    <row r="1124" spans="1:34" x14ac:dyDescent="0.25">
      <c r="A1124">
        <v>18179</v>
      </c>
      <c r="C1124" t="s">
        <v>1614</v>
      </c>
      <c r="D1124" s="2" t="str">
        <f>TEXT(MID(Sales_Transactions[[#This Row],[Order Date]],2,5),"d/m/yyy")</f>
        <v>1/8/2009</v>
      </c>
      <c r="E1124" s="2" t="str">
        <f>TEXT(MID(Sales_Transactions[[#This Row],[Order Date]],2,5),"d")</f>
        <v>1</v>
      </c>
      <c r="F1124" s="2" t="str">
        <f>TEXT(MID(Sales_Transactions[[#This Row],[Order Date]],2,5),"m")</f>
        <v>8</v>
      </c>
      <c r="G1124" s="2" t="str">
        <f>TEXT(MID(Sales_Transactions[[#This Row],[Order Date]],2,5),"yyy")</f>
        <v>2009</v>
      </c>
      <c r="H1124" s="2" t="str">
        <f>TEXT(MID(Sales_Transactions[[#This Row],[Order Date]],2,5),"yyy/m")</f>
        <v>2009/8</v>
      </c>
      <c r="I1124" t="s">
        <v>52</v>
      </c>
      <c r="J1124">
        <f t="shared" si="102"/>
        <v>1</v>
      </c>
      <c r="K1124" s="2">
        <v>24</v>
      </c>
      <c r="L1124" s="3">
        <v>73.37</v>
      </c>
      <c r="M1124" s="4">
        <v>0.04</v>
      </c>
      <c r="N1124" s="5" t="s">
        <v>23</v>
      </c>
      <c r="O1124" s="3">
        <v>16.100000000000001</v>
      </c>
      <c r="P1124" s="3">
        <v>3.08</v>
      </c>
      <c r="Q1124" s="3">
        <v>0.99</v>
      </c>
      <c r="R1124" s="5" t="s">
        <v>1531</v>
      </c>
      <c r="S1124" s="5" t="s">
        <v>199</v>
      </c>
      <c r="T1124" s="5" t="str">
        <f t="shared" si="103"/>
        <v>Liz Price</v>
      </c>
      <c r="U1124" t="s">
        <v>153</v>
      </c>
      <c r="V1124" s="5" t="s">
        <v>47</v>
      </c>
      <c r="W1124" s="5" t="s">
        <v>28</v>
      </c>
      <c r="X1124" s="5" t="s">
        <v>115</v>
      </c>
      <c r="Y1124" s="5" t="s">
        <v>599</v>
      </c>
      <c r="Z1124" s="5" t="s">
        <v>43</v>
      </c>
      <c r="AA1124" s="4">
        <v>0.37</v>
      </c>
      <c r="AB1124" s="1">
        <v>40027</v>
      </c>
      <c r="AC1124" s="1">
        <v>20807</v>
      </c>
      <c r="AD1124">
        <f t="shared" si="104"/>
        <v>1</v>
      </c>
      <c r="AE1124">
        <f t="shared" ca="1" si="105"/>
        <v>67</v>
      </c>
      <c r="AF1124" t="str">
        <f t="shared" ca="1" si="106"/>
        <v>Over 65</v>
      </c>
      <c r="AG1124" s="3">
        <f t="shared" si="107"/>
        <v>0.16953200000000002</v>
      </c>
      <c r="AH1124" t="str">
        <f>_xlfn.IFNA(VLOOKUP(Sales_Transactions[[#This Row],[Order ID]],Returned_Items[#All],2,FALSE),"Not Returned")</f>
        <v>Not Returned</v>
      </c>
    </row>
    <row r="1125" spans="1:34" x14ac:dyDescent="0.25">
      <c r="A1125">
        <v>18179</v>
      </c>
      <c r="C1125" t="s">
        <v>1614</v>
      </c>
      <c r="D1125" s="2" t="str">
        <f>TEXT(MID(Sales_Transactions[[#This Row],[Order Date]],2,5),"d/m/yyy")</f>
        <v>1/8/2009</v>
      </c>
      <c r="E1125" s="2" t="str">
        <f>TEXT(MID(Sales_Transactions[[#This Row],[Order Date]],2,5),"d")</f>
        <v>1</v>
      </c>
      <c r="F1125" s="2" t="str">
        <f>TEXT(MID(Sales_Transactions[[#This Row],[Order Date]],2,5),"m")</f>
        <v>8</v>
      </c>
      <c r="G1125" s="2" t="str">
        <f>TEXT(MID(Sales_Transactions[[#This Row],[Order Date]],2,5),"yyy")</f>
        <v>2009</v>
      </c>
      <c r="H1125" s="2" t="str">
        <f>TEXT(MID(Sales_Transactions[[#This Row],[Order Date]],2,5),"yyy/m")</f>
        <v>2009/8</v>
      </c>
      <c r="I1125" t="s">
        <v>52</v>
      </c>
      <c r="J1125">
        <f t="shared" si="102"/>
        <v>1</v>
      </c>
      <c r="K1125" s="2">
        <v>50</v>
      </c>
      <c r="L1125" s="3">
        <v>527.6</v>
      </c>
      <c r="M1125" s="4">
        <v>0</v>
      </c>
      <c r="N1125" s="5" t="s">
        <v>23</v>
      </c>
      <c r="O1125" s="3">
        <v>221.59</v>
      </c>
      <c r="P1125" s="3">
        <v>10.31</v>
      </c>
      <c r="Q1125" s="3">
        <v>1.79</v>
      </c>
      <c r="R1125" s="5" t="s">
        <v>1531</v>
      </c>
      <c r="S1125" s="5" t="s">
        <v>199</v>
      </c>
      <c r="T1125" s="5" t="str">
        <f t="shared" si="103"/>
        <v>Liz Price</v>
      </c>
      <c r="U1125" t="s">
        <v>153</v>
      </c>
      <c r="V1125" s="5" t="s">
        <v>47</v>
      </c>
      <c r="W1125" s="5" t="s">
        <v>28</v>
      </c>
      <c r="X1125" s="5" t="s">
        <v>75</v>
      </c>
      <c r="Y1125" s="5" t="s">
        <v>447</v>
      </c>
      <c r="Z1125" s="5" t="s">
        <v>84</v>
      </c>
      <c r="AA1125" s="4">
        <v>0.38</v>
      </c>
      <c r="AB1125" s="1">
        <v>40028</v>
      </c>
      <c r="AC1125" s="1">
        <v>22811</v>
      </c>
      <c r="AD1125">
        <f t="shared" si="104"/>
        <v>2</v>
      </c>
      <c r="AE1125">
        <f t="shared" ca="1" si="105"/>
        <v>62</v>
      </c>
      <c r="AF1125" t="str">
        <f t="shared" ca="1" si="106"/>
        <v>18-64</v>
      </c>
      <c r="AG1125" s="3">
        <f t="shared" si="107"/>
        <v>0.24200000000000002</v>
      </c>
      <c r="AH1125" t="str">
        <f>_xlfn.IFNA(VLOOKUP(Sales_Transactions[[#This Row],[Order ID]],Returned_Items[#All],2,FALSE),"Not Returned")</f>
        <v>Not Returned</v>
      </c>
    </row>
    <row r="1126" spans="1:34" hidden="1" x14ac:dyDescent="0.25">
      <c r="A1126">
        <v>19044</v>
      </c>
      <c r="C1126" t="s">
        <v>845</v>
      </c>
      <c r="D1126" s="2" t="str">
        <f>TEXT(MID(Sales_Transactions[[#This Row],[Order Date]],2,5),"d/m/yyy")</f>
        <v>11/4/2012</v>
      </c>
      <c r="E1126" s="2" t="str">
        <f>TEXT(MID(Sales_Transactions[[#This Row],[Order Date]],2,5),"d")</f>
        <v>11</v>
      </c>
      <c r="F1126" s="2" t="str">
        <f>TEXT(MID(Sales_Transactions[[#This Row],[Order Date]],2,5),"m")</f>
        <v>4</v>
      </c>
      <c r="G1126" s="2" t="str">
        <f>TEXT(MID(Sales_Transactions[[#This Row],[Order Date]],2,5),"yyy")</f>
        <v>2012</v>
      </c>
      <c r="H1126" s="2" t="str">
        <f>TEXT(MID(Sales_Transactions[[#This Row],[Order Date]],2,5),"yyy/m")</f>
        <v>2012/4</v>
      </c>
      <c r="I1126" t="s">
        <v>22</v>
      </c>
      <c r="J1126">
        <f t="shared" si="102"/>
        <v>2</v>
      </c>
      <c r="K1126" s="2">
        <v>32</v>
      </c>
      <c r="L1126">
        <v>4800.4399999999996</v>
      </c>
      <c r="M1126">
        <v>0.08</v>
      </c>
      <c r="N1126" t="s">
        <v>23</v>
      </c>
      <c r="O1126">
        <v>1912.92</v>
      </c>
      <c r="P1126">
        <v>150.97999999999999</v>
      </c>
      <c r="Q1126">
        <v>13.99</v>
      </c>
      <c r="R1126" t="s">
        <v>1218</v>
      </c>
      <c r="S1126" t="s">
        <v>1541</v>
      </c>
      <c r="T1126" t="str">
        <f t="shared" si="103"/>
        <v>Rob Dowd</v>
      </c>
      <c r="U1126" t="s">
        <v>153</v>
      </c>
      <c r="V1126" t="s">
        <v>47</v>
      </c>
      <c r="W1126" t="s">
        <v>48</v>
      </c>
      <c r="X1126" t="s">
        <v>324</v>
      </c>
      <c r="Y1126" t="s">
        <v>552</v>
      </c>
      <c r="Z1126" t="s">
        <v>56</v>
      </c>
      <c r="AA1126">
        <v>0.38</v>
      </c>
      <c r="AB1126" s="1">
        <v>41012</v>
      </c>
      <c r="AC1126" s="1"/>
      <c r="AD1126">
        <f t="shared" si="104"/>
        <v>2</v>
      </c>
      <c r="AE1126">
        <f t="shared" ca="1" si="105"/>
        <v>124</v>
      </c>
      <c r="AF1126" t="str">
        <f t="shared" ca="1" si="106"/>
        <v>Over 65</v>
      </c>
      <c r="AG1126">
        <f t="shared" si="107"/>
        <v>5.1515380000000004</v>
      </c>
      <c r="AH1126" t="str">
        <f>_xlfn.IFNA(VLOOKUP(Sales_Transactions[[#This Row],[Order ID]],Returned_Items[#All],2,FALSE),"Not Returned")</f>
        <v>Not Returned</v>
      </c>
    </row>
    <row r="1127" spans="1:34" x14ac:dyDescent="0.25">
      <c r="A1127">
        <v>19044</v>
      </c>
      <c r="C1127" t="s">
        <v>845</v>
      </c>
      <c r="D1127" s="2" t="str">
        <f>TEXT(MID(Sales_Transactions[[#This Row],[Order Date]],2,5),"d/m/yyy")</f>
        <v>11/4/2012</v>
      </c>
      <c r="E1127" s="2" t="str">
        <f>TEXT(MID(Sales_Transactions[[#This Row],[Order Date]],2,5),"d")</f>
        <v>11</v>
      </c>
      <c r="F1127" s="2" t="str">
        <f>TEXT(MID(Sales_Transactions[[#This Row],[Order Date]],2,5),"m")</f>
        <v>4</v>
      </c>
      <c r="G1127" s="2" t="str">
        <f>TEXT(MID(Sales_Transactions[[#This Row],[Order Date]],2,5),"yyy")</f>
        <v>2012</v>
      </c>
      <c r="H1127" s="2" t="str">
        <f>TEXT(MID(Sales_Transactions[[#This Row],[Order Date]],2,5),"yyy/m")</f>
        <v>2012/4</v>
      </c>
      <c r="I1127" t="s">
        <v>22</v>
      </c>
      <c r="J1127">
        <f t="shared" si="102"/>
        <v>2</v>
      </c>
      <c r="K1127" s="2">
        <v>29</v>
      </c>
      <c r="L1127" s="3">
        <v>271.33</v>
      </c>
      <c r="M1127" s="4">
        <v>7.0000000000000007E-2</v>
      </c>
      <c r="N1127" s="5" t="s">
        <v>23</v>
      </c>
      <c r="O1127" s="3">
        <v>-191.09</v>
      </c>
      <c r="P1127" s="3">
        <v>9.7100000000000009</v>
      </c>
      <c r="Q1127" s="3">
        <v>9.4499999999999993</v>
      </c>
      <c r="R1127" s="5" t="s">
        <v>1218</v>
      </c>
      <c r="S1127" s="5" t="s">
        <v>1541</v>
      </c>
      <c r="T1127" s="5" t="str">
        <f t="shared" si="103"/>
        <v>Rob Dowd</v>
      </c>
      <c r="U1127" t="s">
        <v>153</v>
      </c>
      <c r="V1127" s="5" t="s">
        <v>47</v>
      </c>
      <c r="W1127" s="5" t="s">
        <v>28</v>
      </c>
      <c r="X1127" s="5" t="s">
        <v>29</v>
      </c>
      <c r="Y1127" s="5" t="s">
        <v>1615</v>
      </c>
      <c r="Z1127" s="5" t="s">
        <v>43</v>
      </c>
      <c r="AA1127" s="4">
        <v>0.6</v>
      </c>
      <c r="AB1127" s="1">
        <v>41017</v>
      </c>
      <c r="AC1127" s="1">
        <v>22293</v>
      </c>
      <c r="AD1127">
        <f t="shared" si="104"/>
        <v>7</v>
      </c>
      <c r="AE1127">
        <f t="shared" ca="1" si="105"/>
        <v>63</v>
      </c>
      <c r="AF1127" t="str">
        <f t="shared" ca="1" si="106"/>
        <v>18-64</v>
      </c>
      <c r="AG1127" s="3">
        <f t="shared" si="107"/>
        <v>0.66045527586206887</v>
      </c>
      <c r="AH1127" t="str">
        <f>_xlfn.IFNA(VLOOKUP(Sales_Transactions[[#This Row],[Order ID]],Returned_Items[#All],2,FALSE),"Not Returned")</f>
        <v>Not Returned</v>
      </c>
    </row>
    <row r="1128" spans="1:34" x14ac:dyDescent="0.25">
      <c r="A1128">
        <v>19462</v>
      </c>
      <c r="C1128" t="s">
        <v>1616</v>
      </c>
      <c r="D1128" s="2" t="str">
        <f>TEXT(MID(Sales_Transactions[[#This Row],[Order Date]],2,5),"d/m/yyy")</f>
        <v>20/9/2011</v>
      </c>
      <c r="E1128" s="2" t="str">
        <f>TEXT(MID(Sales_Transactions[[#This Row],[Order Date]],2,5),"d")</f>
        <v>20</v>
      </c>
      <c r="F1128" s="2" t="str">
        <f>TEXT(MID(Sales_Transactions[[#This Row],[Order Date]],2,5),"m")</f>
        <v>9</v>
      </c>
      <c r="G1128" s="2" t="str">
        <f>TEXT(MID(Sales_Transactions[[#This Row],[Order Date]],2,5),"yyy")</f>
        <v>2011</v>
      </c>
      <c r="H1128" s="2" t="str">
        <f>TEXT(MID(Sales_Transactions[[#This Row],[Order Date]],2,5),"yyy/m")</f>
        <v>2011/9</v>
      </c>
      <c r="I1128" t="s">
        <v>78</v>
      </c>
      <c r="J1128">
        <f t="shared" si="102"/>
        <v>3</v>
      </c>
      <c r="K1128" s="2">
        <v>2</v>
      </c>
      <c r="L1128" s="3">
        <v>206.68</v>
      </c>
      <c r="M1128" s="4">
        <v>0</v>
      </c>
      <c r="N1128" s="5" t="s">
        <v>23</v>
      </c>
      <c r="O1128" s="3">
        <v>-156.47</v>
      </c>
      <c r="P1128" s="3">
        <v>80.98</v>
      </c>
      <c r="Q1128" s="3">
        <v>35</v>
      </c>
      <c r="R1128" s="5" t="s">
        <v>1583</v>
      </c>
      <c r="S1128" s="5" t="s">
        <v>1584</v>
      </c>
      <c r="T1128" s="5" t="str">
        <f t="shared" si="103"/>
        <v>Mark Cousins</v>
      </c>
      <c r="U1128" t="s">
        <v>153</v>
      </c>
      <c r="V1128" s="5" t="s">
        <v>74</v>
      </c>
      <c r="W1128" s="5" t="s">
        <v>28</v>
      </c>
      <c r="X1128" s="5" t="s">
        <v>29</v>
      </c>
      <c r="Y1128" s="5" t="s">
        <v>257</v>
      </c>
      <c r="Z1128" s="5" t="s">
        <v>31</v>
      </c>
      <c r="AA1128" s="4">
        <v>0.81</v>
      </c>
      <c r="AB1128" s="1">
        <v>40807</v>
      </c>
      <c r="AC1128" s="1">
        <v>22603</v>
      </c>
      <c r="AD1128">
        <f t="shared" si="104"/>
        <v>1</v>
      </c>
      <c r="AE1128">
        <f t="shared" ca="1" si="105"/>
        <v>62</v>
      </c>
      <c r="AF1128" t="str">
        <f t="shared" ca="1" si="106"/>
        <v>18-64</v>
      </c>
      <c r="AG1128" s="3">
        <f t="shared" si="107"/>
        <v>57.99</v>
      </c>
      <c r="AH1128" t="str">
        <f>_xlfn.IFNA(VLOOKUP(Sales_Transactions[[#This Row],[Order ID]],Returned_Items[#All],2,FALSE),"Not Returned")</f>
        <v>Not Returned</v>
      </c>
    </row>
    <row r="1129" spans="1:34" x14ac:dyDescent="0.25">
      <c r="A1129">
        <v>19936</v>
      </c>
      <c r="C1129" t="s">
        <v>1617</v>
      </c>
      <c r="D1129" s="2" t="str">
        <f>TEXT(MID(Sales_Transactions[[#This Row],[Order Date]],2,5),"d/m/yyy")</f>
        <v>13/11/2012</v>
      </c>
      <c r="E1129" s="2" t="str">
        <f>TEXT(MID(Sales_Transactions[[#This Row],[Order Date]],2,5),"d")</f>
        <v>13</v>
      </c>
      <c r="F1129" s="2" t="str">
        <f>TEXT(MID(Sales_Transactions[[#This Row],[Order Date]],2,5),"m")</f>
        <v>11</v>
      </c>
      <c r="G1129" s="2" t="str">
        <f>TEXT(MID(Sales_Transactions[[#This Row],[Order Date]],2,5),"yyy")</f>
        <v>2012</v>
      </c>
      <c r="H1129" s="2" t="str">
        <f>TEXT(MID(Sales_Transactions[[#This Row],[Order Date]],2,5),"yyy/m")</f>
        <v>2012/11</v>
      </c>
      <c r="I1129" t="s">
        <v>101</v>
      </c>
      <c r="J1129">
        <f t="shared" si="102"/>
        <v>1</v>
      </c>
      <c r="K1129" s="2">
        <v>19</v>
      </c>
      <c r="L1129" s="3">
        <v>36.75</v>
      </c>
      <c r="M1129" s="4">
        <v>0.06</v>
      </c>
      <c r="N1129" s="5" t="s">
        <v>23</v>
      </c>
      <c r="O1129" s="3">
        <v>-9.82</v>
      </c>
      <c r="P1129" s="3">
        <v>1.88</v>
      </c>
      <c r="Q1129" s="3">
        <v>1.49</v>
      </c>
      <c r="R1129" s="5" t="s">
        <v>906</v>
      </c>
      <c r="S1129" s="5" t="s">
        <v>1509</v>
      </c>
      <c r="T1129" s="5" t="str">
        <f t="shared" si="103"/>
        <v>Giulietta Weimer</v>
      </c>
      <c r="U1129" t="s">
        <v>153</v>
      </c>
      <c r="V1129" s="5" t="s">
        <v>74</v>
      </c>
      <c r="W1129" s="5" t="s">
        <v>28</v>
      </c>
      <c r="X1129" s="5" t="s">
        <v>41</v>
      </c>
      <c r="Y1129" s="5" t="s">
        <v>259</v>
      </c>
      <c r="Z1129" s="5" t="s">
        <v>43</v>
      </c>
      <c r="AA1129" s="4">
        <v>0.37</v>
      </c>
      <c r="AB1129" s="1">
        <v>41227</v>
      </c>
      <c r="AC1129" s="1">
        <v>22264</v>
      </c>
      <c r="AD1129">
        <f t="shared" si="104"/>
        <v>1</v>
      </c>
      <c r="AE1129">
        <f t="shared" ca="1" si="105"/>
        <v>63</v>
      </c>
      <c r="AF1129" t="str">
        <f t="shared" ca="1" si="106"/>
        <v>18-64</v>
      </c>
      <c r="AG1129" s="3">
        <f t="shared" si="107"/>
        <v>0.17730905263157892</v>
      </c>
      <c r="AH1129" t="str">
        <f>_xlfn.IFNA(VLOOKUP(Sales_Transactions[[#This Row],[Order ID]],Returned_Items[#All],2,FALSE),"Not Returned")</f>
        <v>Not Returned</v>
      </c>
    </row>
    <row r="1130" spans="1:34" x14ac:dyDescent="0.25">
      <c r="A1130">
        <v>19936</v>
      </c>
      <c r="C1130" t="s">
        <v>1617</v>
      </c>
      <c r="D1130" s="2" t="str">
        <f>TEXT(MID(Sales_Transactions[[#This Row],[Order Date]],2,5),"d/m/yyy")</f>
        <v>13/11/2012</v>
      </c>
      <c r="E1130" s="2" t="str">
        <f>TEXT(MID(Sales_Transactions[[#This Row],[Order Date]],2,5),"d")</f>
        <v>13</v>
      </c>
      <c r="F1130" s="2" t="str">
        <f>TEXT(MID(Sales_Transactions[[#This Row],[Order Date]],2,5),"m")</f>
        <v>11</v>
      </c>
      <c r="G1130" s="2" t="str">
        <f>TEXT(MID(Sales_Transactions[[#This Row],[Order Date]],2,5),"yyy")</f>
        <v>2012</v>
      </c>
      <c r="H1130" s="2" t="str">
        <f>TEXT(MID(Sales_Transactions[[#This Row],[Order Date]],2,5),"yyy/m")</f>
        <v>2012/11</v>
      </c>
      <c r="I1130" t="s">
        <v>101</v>
      </c>
      <c r="J1130">
        <f t="shared" si="102"/>
        <v>1</v>
      </c>
      <c r="K1130" s="2">
        <v>41</v>
      </c>
      <c r="L1130" s="3">
        <v>1115.2</v>
      </c>
      <c r="M1130" s="4">
        <v>0.09</v>
      </c>
      <c r="N1130" s="5" t="s">
        <v>23</v>
      </c>
      <c r="O1130" s="3">
        <v>301.31</v>
      </c>
      <c r="P1130" s="3">
        <v>29.89</v>
      </c>
      <c r="Q1130" s="3">
        <v>1.99</v>
      </c>
      <c r="R1130" s="5" t="s">
        <v>906</v>
      </c>
      <c r="S1130" s="5" t="s">
        <v>1509</v>
      </c>
      <c r="T1130" s="5" t="str">
        <f t="shared" si="103"/>
        <v>Giulietta Weimer</v>
      </c>
      <c r="U1130" t="s">
        <v>153</v>
      </c>
      <c r="V1130" s="5" t="s">
        <v>74</v>
      </c>
      <c r="W1130" s="5" t="s">
        <v>48</v>
      </c>
      <c r="X1130" s="5" t="s">
        <v>87</v>
      </c>
      <c r="Y1130" s="5" t="s">
        <v>920</v>
      </c>
      <c r="Z1130" s="5" t="s">
        <v>60</v>
      </c>
      <c r="AA1130" s="4">
        <v>0.5</v>
      </c>
      <c r="AB1130" s="1">
        <v>41227</v>
      </c>
      <c r="AC1130" s="1">
        <v>22266</v>
      </c>
      <c r="AD1130">
        <f t="shared" si="104"/>
        <v>1</v>
      </c>
      <c r="AE1130">
        <f t="shared" ca="1" si="105"/>
        <v>63</v>
      </c>
      <c r="AF1130" t="str">
        <f t="shared" ca="1" si="106"/>
        <v>18-64</v>
      </c>
      <c r="AG1130" s="3">
        <f t="shared" si="107"/>
        <v>0.77690485365853656</v>
      </c>
      <c r="AH1130" t="str">
        <f>_xlfn.IFNA(VLOOKUP(Sales_Transactions[[#This Row],[Order ID]],Returned_Items[#All],2,FALSE),"Not Returned")</f>
        <v>Not Returned</v>
      </c>
    </row>
    <row r="1131" spans="1:34" x14ac:dyDescent="0.25">
      <c r="A1131">
        <v>19972</v>
      </c>
      <c r="C1131" t="s">
        <v>1618</v>
      </c>
      <c r="D1131" s="2" t="str">
        <f>TEXT(MID(Sales_Transactions[[#This Row],[Order Date]],2,5),"d/m/yyy")</f>
        <v>16/6/2012</v>
      </c>
      <c r="E1131" s="2" t="str">
        <f>TEXT(MID(Sales_Transactions[[#This Row],[Order Date]],2,5),"d")</f>
        <v>16</v>
      </c>
      <c r="F1131" s="2" t="str">
        <f>TEXT(MID(Sales_Transactions[[#This Row],[Order Date]],2,5),"m")</f>
        <v>6</v>
      </c>
      <c r="G1131" s="2" t="str">
        <f>TEXT(MID(Sales_Transactions[[#This Row],[Order Date]],2,5),"yyy")</f>
        <v>2012</v>
      </c>
      <c r="H1131" s="2" t="str">
        <f>TEXT(MID(Sales_Transactions[[#This Row],[Order Date]],2,5),"yyy/m")</f>
        <v>2012/6</v>
      </c>
      <c r="I1131" t="s">
        <v>101</v>
      </c>
      <c r="J1131">
        <f t="shared" si="102"/>
        <v>1</v>
      </c>
      <c r="K1131" s="2">
        <v>6</v>
      </c>
      <c r="L1131" s="3">
        <v>97.86</v>
      </c>
      <c r="M1131" s="4">
        <v>0.04</v>
      </c>
      <c r="N1131" s="5" t="s">
        <v>23</v>
      </c>
      <c r="O1131" s="3">
        <v>-21.09</v>
      </c>
      <c r="P1131" s="3">
        <v>14.98</v>
      </c>
      <c r="Q1131" s="3">
        <v>8.99</v>
      </c>
      <c r="R1131" s="5" t="s">
        <v>1531</v>
      </c>
      <c r="S1131" s="5" t="s">
        <v>199</v>
      </c>
      <c r="T1131" s="5" t="str">
        <f t="shared" si="103"/>
        <v>Liz Price</v>
      </c>
      <c r="U1131" t="s">
        <v>153</v>
      </c>
      <c r="V1131" s="5" t="s">
        <v>47</v>
      </c>
      <c r="W1131" s="5" t="s">
        <v>57</v>
      </c>
      <c r="X1131" s="5" t="s">
        <v>58</v>
      </c>
      <c r="Y1131" s="5" t="s">
        <v>536</v>
      </c>
      <c r="Z1131" s="5" t="s">
        <v>60</v>
      </c>
      <c r="AA1131" s="4">
        <v>0.39</v>
      </c>
      <c r="AB1131" s="1">
        <v>41078</v>
      </c>
      <c r="AC1131" s="1">
        <v>22180</v>
      </c>
      <c r="AD1131">
        <f t="shared" si="104"/>
        <v>2</v>
      </c>
      <c r="AE1131">
        <f t="shared" ca="1" si="105"/>
        <v>63</v>
      </c>
      <c r="AF1131" t="str">
        <f t="shared" ca="1" si="106"/>
        <v>18-64</v>
      </c>
      <c r="AG1131" s="3">
        <f t="shared" si="107"/>
        <v>3.9940013333333333</v>
      </c>
      <c r="AH1131" t="str">
        <f>_xlfn.IFNA(VLOOKUP(Sales_Transactions[[#This Row],[Order ID]],Returned_Items[#All],2,FALSE),"Not Returned")</f>
        <v>Not Returned</v>
      </c>
    </row>
    <row r="1132" spans="1:34" x14ac:dyDescent="0.25">
      <c r="A1132">
        <v>20038</v>
      </c>
      <c r="C1132" t="s">
        <v>71</v>
      </c>
      <c r="D1132" s="2" t="str">
        <f>TEXT(MID(Sales_Transactions[[#This Row],[Order Date]],2,5),"d/m/yyy")</f>
        <v>26/2/2010</v>
      </c>
      <c r="E1132" s="2" t="str">
        <f>TEXT(MID(Sales_Transactions[[#This Row],[Order Date]],2,5),"d")</f>
        <v>26</v>
      </c>
      <c r="F1132" s="2" t="str">
        <f>TEXT(MID(Sales_Transactions[[#This Row],[Order Date]],2,5),"m")</f>
        <v>2</v>
      </c>
      <c r="G1132" s="2" t="str">
        <f>TEXT(MID(Sales_Transactions[[#This Row],[Order Date]],2,5),"yyy")</f>
        <v>2010</v>
      </c>
      <c r="H1132" s="2" t="str">
        <f>TEXT(MID(Sales_Transactions[[#This Row],[Order Date]],2,5),"yyy/m")</f>
        <v>2010/2</v>
      </c>
      <c r="I1132" t="s">
        <v>22</v>
      </c>
      <c r="J1132">
        <f t="shared" si="102"/>
        <v>2</v>
      </c>
      <c r="K1132" s="2">
        <v>42</v>
      </c>
      <c r="L1132" s="3">
        <v>173.44</v>
      </c>
      <c r="M1132" s="4">
        <v>0.05</v>
      </c>
      <c r="N1132" s="5" t="s">
        <v>23</v>
      </c>
      <c r="O1132" s="3">
        <v>-172.4</v>
      </c>
      <c r="P1132" s="3">
        <v>4.1399999999999997</v>
      </c>
      <c r="Q1132" s="3">
        <v>6.6</v>
      </c>
      <c r="R1132" s="5" t="s">
        <v>1250</v>
      </c>
      <c r="S1132" s="5" t="s">
        <v>1251</v>
      </c>
      <c r="T1132" s="5" t="str">
        <f t="shared" si="103"/>
        <v>Sally Knutson</v>
      </c>
      <c r="U1132" t="s">
        <v>153</v>
      </c>
      <c r="V1132" s="5" t="s">
        <v>37</v>
      </c>
      <c r="W1132" s="5" t="s">
        <v>57</v>
      </c>
      <c r="X1132" s="5" t="s">
        <v>58</v>
      </c>
      <c r="Y1132" s="5" t="s">
        <v>875</v>
      </c>
      <c r="Z1132" s="5" t="s">
        <v>43</v>
      </c>
      <c r="AA1132" s="4">
        <v>0.49</v>
      </c>
      <c r="AB1132" s="1">
        <v>40237</v>
      </c>
      <c r="AC1132" s="1">
        <v>22140</v>
      </c>
      <c r="AD1132">
        <f t="shared" si="104"/>
        <v>2</v>
      </c>
      <c r="AE1132">
        <f t="shared" ca="1" si="105"/>
        <v>63</v>
      </c>
      <c r="AF1132" t="str">
        <f t="shared" ca="1" si="106"/>
        <v>18-64</v>
      </c>
      <c r="AG1132" s="3">
        <f t="shared" si="107"/>
        <v>0.25566499999999998</v>
      </c>
      <c r="AH1132" t="str">
        <f>_xlfn.IFNA(VLOOKUP(Sales_Transactions[[#This Row],[Order ID]],Returned_Items[#All],2,FALSE),"Not Returned")</f>
        <v>Not Returned</v>
      </c>
    </row>
    <row r="1133" spans="1:34" x14ac:dyDescent="0.25">
      <c r="A1133">
        <v>20389</v>
      </c>
      <c r="C1133" t="s">
        <v>1619</v>
      </c>
      <c r="D1133" s="2" t="str">
        <f>TEXT(MID(Sales_Transactions[[#This Row],[Order Date]],2,5),"d/m/yyy")</f>
        <v>11/8/2009</v>
      </c>
      <c r="E1133" s="2" t="str">
        <f>TEXT(MID(Sales_Transactions[[#This Row],[Order Date]],2,5),"d")</f>
        <v>11</v>
      </c>
      <c r="F1133" s="2" t="str">
        <f>TEXT(MID(Sales_Transactions[[#This Row],[Order Date]],2,5),"m")</f>
        <v>8</v>
      </c>
      <c r="G1133" s="2" t="str">
        <f>TEXT(MID(Sales_Transactions[[#This Row],[Order Date]],2,5),"yyy")</f>
        <v>2009</v>
      </c>
      <c r="H1133" s="2" t="str">
        <f>TEXT(MID(Sales_Transactions[[#This Row],[Order Date]],2,5),"yyy/m")</f>
        <v>2009/8</v>
      </c>
      <c r="I1133" t="s">
        <v>33</v>
      </c>
      <c r="J1133">
        <f t="shared" si="102"/>
        <v>4</v>
      </c>
      <c r="K1133" s="2">
        <v>31</v>
      </c>
      <c r="L1133" s="3">
        <v>7477.78</v>
      </c>
      <c r="M1133" s="4">
        <v>0.09</v>
      </c>
      <c r="N1133" s="5" t="s">
        <v>34</v>
      </c>
      <c r="O1133" s="3">
        <v>883.29</v>
      </c>
      <c r="P1133" s="3">
        <v>260.98</v>
      </c>
      <c r="Q1133" s="3">
        <v>41.91</v>
      </c>
      <c r="R1133" s="5" t="s">
        <v>1531</v>
      </c>
      <c r="S1133" s="5" t="s">
        <v>199</v>
      </c>
      <c r="T1133" s="5" t="str">
        <f t="shared" si="103"/>
        <v>Liz Price</v>
      </c>
      <c r="U1133" t="s">
        <v>153</v>
      </c>
      <c r="V1133" s="5" t="s">
        <v>47</v>
      </c>
      <c r="W1133" s="5" t="s">
        <v>57</v>
      </c>
      <c r="X1133" s="5" t="s">
        <v>104</v>
      </c>
      <c r="Y1133" s="5" t="s">
        <v>594</v>
      </c>
      <c r="Z1133" s="5" t="s">
        <v>106</v>
      </c>
      <c r="AA1133" s="4">
        <v>0.59</v>
      </c>
      <c r="AB1133" s="1">
        <v>40038</v>
      </c>
      <c r="AC1133" s="1">
        <v>21840</v>
      </c>
      <c r="AD1133">
        <f t="shared" si="104"/>
        <v>2</v>
      </c>
      <c r="AE1133">
        <f t="shared" ca="1" si="105"/>
        <v>64</v>
      </c>
      <c r="AF1133" t="str">
        <f t="shared" ca="1" si="106"/>
        <v>18-64</v>
      </c>
      <c r="AG1133" s="3">
        <f t="shared" si="107"/>
        <v>9.7630683225806454</v>
      </c>
      <c r="AH1133" t="str">
        <f>_xlfn.IFNA(VLOOKUP(Sales_Transactions[[#This Row],[Order ID]],Returned_Items[#All],2,FALSE),"Not Returned")</f>
        <v>Returned</v>
      </c>
    </row>
    <row r="1134" spans="1:34" x14ac:dyDescent="0.25">
      <c r="A1134">
        <v>20389</v>
      </c>
      <c r="C1134" t="s">
        <v>1619</v>
      </c>
      <c r="D1134" s="2" t="str">
        <f>TEXT(MID(Sales_Transactions[[#This Row],[Order Date]],2,5),"d/m/yyy")</f>
        <v>11/8/2009</v>
      </c>
      <c r="E1134" s="2" t="str">
        <f>TEXT(MID(Sales_Transactions[[#This Row],[Order Date]],2,5),"d")</f>
        <v>11</v>
      </c>
      <c r="F1134" s="2" t="str">
        <f>TEXT(MID(Sales_Transactions[[#This Row],[Order Date]],2,5),"m")</f>
        <v>8</v>
      </c>
      <c r="G1134" s="2" t="str">
        <f>TEXT(MID(Sales_Transactions[[#This Row],[Order Date]],2,5),"yyy")</f>
        <v>2009</v>
      </c>
      <c r="H1134" s="2" t="str">
        <f>TEXT(MID(Sales_Transactions[[#This Row],[Order Date]],2,5),"yyy/m")</f>
        <v>2009/8</v>
      </c>
      <c r="I1134" t="s">
        <v>33</v>
      </c>
      <c r="J1134">
        <f t="shared" si="102"/>
        <v>4</v>
      </c>
      <c r="K1134" s="2">
        <v>24</v>
      </c>
      <c r="L1134" s="3">
        <v>270.39</v>
      </c>
      <c r="M1134" s="4">
        <v>0.01</v>
      </c>
      <c r="N1134" s="5" t="s">
        <v>23</v>
      </c>
      <c r="O1134" s="3">
        <v>-30.42</v>
      </c>
      <c r="P1134" s="3">
        <v>10.52</v>
      </c>
      <c r="Q1134" s="3">
        <v>7.94</v>
      </c>
      <c r="R1134" s="5" t="s">
        <v>1531</v>
      </c>
      <c r="S1134" s="5" t="s">
        <v>199</v>
      </c>
      <c r="T1134" s="5" t="str">
        <f t="shared" si="103"/>
        <v>Liz Price</v>
      </c>
      <c r="U1134" t="s">
        <v>153</v>
      </c>
      <c r="V1134" s="5" t="s">
        <v>47</v>
      </c>
      <c r="W1134" s="5" t="s">
        <v>57</v>
      </c>
      <c r="X1134" s="5" t="s">
        <v>58</v>
      </c>
      <c r="Y1134" s="5" t="s">
        <v>1620</v>
      </c>
      <c r="Z1134" s="5" t="s">
        <v>60</v>
      </c>
      <c r="AA1134" s="4">
        <v>0.52</v>
      </c>
      <c r="AB1134" s="1">
        <v>40038</v>
      </c>
      <c r="AC1134" s="1">
        <v>21873</v>
      </c>
      <c r="AD1134">
        <f t="shared" si="104"/>
        <v>2</v>
      </c>
      <c r="AE1134">
        <f t="shared" ca="1" si="105"/>
        <v>64</v>
      </c>
      <c r="AF1134" t="str">
        <f t="shared" ca="1" si="106"/>
        <v>18-64</v>
      </c>
      <c r="AG1134" s="3">
        <f t="shared" si="107"/>
        <v>0.76912283333333331</v>
      </c>
      <c r="AH1134" t="str">
        <f>_xlfn.IFNA(VLOOKUP(Sales_Transactions[[#This Row],[Order ID]],Returned_Items[#All],2,FALSE),"Not Returned")</f>
        <v>Returned</v>
      </c>
    </row>
    <row r="1135" spans="1:34" x14ac:dyDescent="0.25">
      <c r="A1135">
        <v>20389</v>
      </c>
      <c r="C1135" t="s">
        <v>1619</v>
      </c>
      <c r="D1135" s="2" t="str">
        <f>TEXT(MID(Sales_Transactions[[#This Row],[Order Date]],2,5),"d/m/yyy")</f>
        <v>11/8/2009</v>
      </c>
      <c r="E1135" s="2" t="str">
        <f>TEXT(MID(Sales_Transactions[[#This Row],[Order Date]],2,5),"d")</f>
        <v>11</v>
      </c>
      <c r="F1135" s="2" t="str">
        <f>TEXT(MID(Sales_Transactions[[#This Row],[Order Date]],2,5),"m")</f>
        <v>8</v>
      </c>
      <c r="G1135" s="2" t="str">
        <f>TEXT(MID(Sales_Transactions[[#This Row],[Order Date]],2,5),"yyy")</f>
        <v>2009</v>
      </c>
      <c r="H1135" s="2" t="str">
        <f>TEXT(MID(Sales_Transactions[[#This Row],[Order Date]],2,5),"yyy/m")</f>
        <v>2009/8</v>
      </c>
      <c r="I1135" t="s">
        <v>33</v>
      </c>
      <c r="J1135">
        <f t="shared" si="102"/>
        <v>4</v>
      </c>
      <c r="K1135" s="2">
        <v>30</v>
      </c>
      <c r="L1135" s="3">
        <v>201.35</v>
      </c>
      <c r="M1135" s="4">
        <v>0.02</v>
      </c>
      <c r="N1135" s="5" t="s">
        <v>67</v>
      </c>
      <c r="O1135" s="3">
        <v>-107.37</v>
      </c>
      <c r="P1135" s="3">
        <v>5.98</v>
      </c>
      <c r="Q1135" s="3">
        <v>7.5</v>
      </c>
      <c r="R1135" s="5" t="s">
        <v>1531</v>
      </c>
      <c r="S1135" s="5" t="s">
        <v>199</v>
      </c>
      <c r="T1135" s="5" t="str">
        <f t="shared" si="103"/>
        <v>Liz Price</v>
      </c>
      <c r="U1135" t="s">
        <v>153</v>
      </c>
      <c r="V1135" s="5" t="s">
        <v>47</v>
      </c>
      <c r="W1135" s="5" t="s">
        <v>28</v>
      </c>
      <c r="X1135" s="5" t="s">
        <v>75</v>
      </c>
      <c r="Y1135" s="5" t="s">
        <v>975</v>
      </c>
      <c r="Z1135" s="5" t="s">
        <v>43</v>
      </c>
      <c r="AA1135" s="4">
        <v>0.4</v>
      </c>
      <c r="AB1135" s="1">
        <v>40038</v>
      </c>
      <c r="AC1135" s="1">
        <v>21910</v>
      </c>
      <c r="AD1135">
        <f t="shared" si="104"/>
        <v>2</v>
      </c>
      <c r="AE1135">
        <f t="shared" ca="1" si="105"/>
        <v>64</v>
      </c>
      <c r="AF1135" t="str">
        <f t="shared" ca="1" si="106"/>
        <v>18-64</v>
      </c>
      <c r="AG1135" s="3">
        <f t="shared" si="107"/>
        <v>0.4492934666666667</v>
      </c>
      <c r="AH1135" t="str">
        <f>_xlfn.IFNA(VLOOKUP(Sales_Transactions[[#This Row],[Order ID]],Returned_Items[#All],2,FALSE),"Not Returned")</f>
        <v>Returned</v>
      </c>
    </row>
    <row r="1136" spans="1:34" x14ac:dyDescent="0.25">
      <c r="A1136">
        <v>20422</v>
      </c>
      <c r="C1136" t="s">
        <v>1285</v>
      </c>
      <c r="D1136" s="2" t="str">
        <f>TEXT(MID(Sales_Transactions[[#This Row],[Order Date]],2,5),"d/m/yyy")</f>
        <v>26/1/2009</v>
      </c>
      <c r="E1136" s="2" t="str">
        <f>TEXT(MID(Sales_Transactions[[#This Row],[Order Date]],2,5),"d")</f>
        <v>26</v>
      </c>
      <c r="F1136" s="2" t="str">
        <f>TEXT(MID(Sales_Transactions[[#This Row],[Order Date]],2,5),"m")</f>
        <v>1</v>
      </c>
      <c r="G1136" s="2" t="str">
        <f>TEXT(MID(Sales_Transactions[[#This Row],[Order Date]],2,5),"yyy")</f>
        <v>2009</v>
      </c>
      <c r="H1136" s="2" t="str">
        <f>TEXT(MID(Sales_Transactions[[#This Row],[Order Date]],2,5),"yyy/m")</f>
        <v>2009/1</v>
      </c>
      <c r="I1136" t="s">
        <v>33</v>
      </c>
      <c r="J1136">
        <f t="shared" si="102"/>
        <v>4</v>
      </c>
      <c r="K1136" s="2">
        <v>5</v>
      </c>
      <c r="L1136" s="3">
        <v>15.38</v>
      </c>
      <c r="M1136" s="4">
        <v>0.01</v>
      </c>
      <c r="N1136" s="5" t="s">
        <v>23</v>
      </c>
      <c r="O1136" s="3">
        <v>1.61</v>
      </c>
      <c r="P1136" s="3">
        <v>2.89</v>
      </c>
      <c r="Q1136" s="3">
        <v>0.5</v>
      </c>
      <c r="R1136" s="5" t="s">
        <v>1243</v>
      </c>
      <c r="S1136" s="5" t="s">
        <v>1244</v>
      </c>
      <c r="T1136" s="5" t="str">
        <f t="shared" si="103"/>
        <v>Gene Hale</v>
      </c>
      <c r="U1136" t="s">
        <v>153</v>
      </c>
      <c r="V1136" s="5" t="s">
        <v>37</v>
      </c>
      <c r="W1136" s="5" t="s">
        <v>28</v>
      </c>
      <c r="X1136" s="5" t="s">
        <v>115</v>
      </c>
      <c r="Y1136" s="5" t="s">
        <v>790</v>
      </c>
      <c r="Z1136" s="5" t="s">
        <v>43</v>
      </c>
      <c r="AA1136" s="4">
        <v>0.38</v>
      </c>
      <c r="AB1136" s="1">
        <v>39841</v>
      </c>
      <c r="AC1136" s="1">
        <v>21816</v>
      </c>
      <c r="AD1136">
        <f t="shared" si="104"/>
        <v>2</v>
      </c>
      <c r="AE1136">
        <f t="shared" ca="1" si="105"/>
        <v>64</v>
      </c>
      <c r="AF1136" t="str">
        <f t="shared" ca="1" si="106"/>
        <v>18-64</v>
      </c>
      <c r="AG1136" s="3">
        <f t="shared" si="107"/>
        <v>0.67794220000000005</v>
      </c>
      <c r="AH1136" t="str">
        <f>_xlfn.IFNA(VLOOKUP(Sales_Transactions[[#This Row],[Order ID]],Returned_Items[#All],2,FALSE),"Not Returned")</f>
        <v>Not Returned</v>
      </c>
    </row>
    <row r="1137" spans="1:34" x14ac:dyDescent="0.25">
      <c r="A1137">
        <v>20676</v>
      </c>
      <c r="C1137" t="s">
        <v>1621</v>
      </c>
      <c r="D1137" s="2" t="str">
        <f>TEXT(MID(Sales_Transactions[[#This Row],[Order Date]],2,5),"d/m/yyy")</f>
        <v>22/11/2012</v>
      </c>
      <c r="E1137" s="2" t="str">
        <f>TEXT(MID(Sales_Transactions[[#This Row],[Order Date]],2,5),"d")</f>
        <v>22</v>
      </c>
      <c r="F1137" s="2" t="str">
        <f>TEXT(MID(Sales_Transactions[[#This Row],[Order Date]],2,5),"m")</f>
        <v>11</v>
      </c>
      <c r="G1137" s="2" t="str">
        <f>TEXT(MID(Sales_Transactions[[#This Row],[Order Date]],2,5),"yyy")</f>
        <v>2012</v>
      </c>
      <c r="H1137" s="2" t="str">
        <f>TEXT(MID(Sales_Transactions[[#This Row],[Order Date]],2,5),"yyy/m")</f>
        <v>2012/11</v>
      </c>
      <c r="I1137" t="s">
        <v>22</v>
      </c>
      <c r="J1137">
        <f t="shared" si="102"/>
        <v>2</v>
      </c>
      <c r="K1137" s="2">
        <v>22</v>
      </c>
      <c r="L1137" s="3">
        <v>43.97</v>
      </c>
      <c r="M1137" s="4">
        <v>0.04</v>
      </c>
      <c r="N1137" s="5" t="s">
        <v>23</v>
      </c>
      <c r="O1137" s="3">
        <v>-9.0500000000000007</v>
      </c>
      <c r="P1137" s="3">
        <v>1.88</v>
      </c>
      <c r="Q1137" s="3">
        <v>1.49</v>
      </c>
      <c r="R1137" s="5" t="s">
        <v>1520</v>
      </c>
      <c r="S1137" s="5" t="s">
        <v>1521</v>
      </c>
      <c r="T1137" s="5" t="str">
        <f t="shared" si="103"/>
        <v>Shahid Shariari</v>
      </c>
      <c r="U1137" t="s">
        <v>153</v>
      </c>
      <c r="V1137" s="5" t="s">
        <v>47</v>
      </c>
      <c r="W1137" s="5" t="s">
        <v>28</v>
      </c>
      <c r="X1137" s="5" t="s">
        <v>41</v>
      </c>
      <c r="Y1137" s="5" t="s">
        <v>259</v>
      </c>
      <c r="Z1137" s="5" t="s">
        <v>43</v>
      </c>
      <c r="AA1137" s="4">
        <v>0.37</v>
      </c>
      <c r="AB1137" s="1">
        <v>41239</v>
      </c>
      <c r="AC1137" s="1">
        <v>22382</v>
      </c>
      <c r="AD1137">
        <f t="shared" si="104"/>
        <v>4</v>
      </c>
      <c r="AE1137">
        <f t="shared" ca="1" si="105"/>
        <v>63</v>
      </c>
      <c r="AF1137" t="str">
        <f t="shared" ca="1" si="106"/>
        <v>18-64</v>
      </c>
      <c r="AG1137" s="3">
        <f t="shared" si="107"/>
        <v>0.15314763636363635</v>
      </c>
      <c r="AH1137" t="str">
        <f>_xlfn.IFNA(VLOOKUP(Sales_Transactions[[#This Row],[Order ID]],Returned_Items[#All],2,FALSE),"Not Returned")</f>
        <v>Not Returned</v>
      </c>
    </row>
    <row r="1138" spans="1:34" x14ac:dyDescent="0.25">
      <c r="A1138">
        <v>20807</v>
      </c>
      <c r="C1138" t="s">
        <v>223</v>
      </c>
      <c r="D1138" s="2" t="str">
        <f>TEXT(MID(Sales_Transactions[[#This Row],[Order Date]],2,5),"d/m/yyy")</f>
        <v>21/7/2012</v>
      </c>
      <c r="E1138" s="2" t="str">
        <f>TEXT(MID(Sales_Transactions[[#This Row],[Order Date]],2,5),"d")</f>
        <v>21</v>
      </c>
      <c r="F1138" s="2" t="str">
        <f>TEXT(MID(Sales_Transactions[[#This Row],[Order Date]],2,5),"m")</f>
        <v>7</v>
      </c>
      <c r="G1138" s="2" t="str">
        <f>TEXT(MID(Sales_Transactions[[#This Row],[Order Date]],2,5),"yyy")</f>
        <v>2012</v>
      </c>
      <c r="H1138" s="2" t="str">
        <f>TEXT(MID(Sales_Transactions[[#This Row],[Order Date]],2,5),"yyy/m")</f>
        <v>2012/7</v>
      </c>
      <c r="I1138" t="s">
        <v>52</v>
      </c>
      <c r="J1138">
        <f t="shared" si="102"/>
        <v>1</v>
      </c>
      <c r="K1138" s="2">
        <v>39</v>
      </c>
      <c r="L1138" s="3">
        <v>6152.52</v>
      </c>
      <c r="M1138" s="4">
        <v>0.08</v>
      </c>
      <c r="N1138" s="5" t="s">
        <v>34</v>
      </c>
      <c r="O1138" s="3">
        <v>768.06</v>
      </c>
      <c r="P1138" s="3">
        <v>160.97999999999999</v>
      </c>
      <c r="Q1138" s="3">
        <v>30</v>
      </c>
      <c r="R1138" s="5" t="s">
        <v>1216</v>
      </c>
      <c r="S1138" s="5" t="s">
        <v>1622</v>
      </c>
      <c r="T1138" s="5" t="str">
        <f t="shared" si="103"/>
        <v>Justin Hirsh</v>
      </c>
      <c r="U1138" t="s">
        <v>153</v>
      </c>
      <c r="V1138" s="5" t="s">
        <v>37</v>
      </c>
      <c r="W1138" s="5" t="s">
        <v>57</v>
      </c>
      <c r="X1138" s="5" t="s">
        <v>154</v>
      </c>
      <c r="Y1138" s="5" t="s">
        <v>1271</v>
      </c>
      <c r="Z1138" s="5" t="s">
        <v>40</v>
      </c>
      <c r="AA1138" s="4">
        <v>0.62</v>
      </c>
      <c r="AB1138" s="1">
        <v>41113</v>
      </c>
      <c r="AC1138" s="1">
        <v>13462</v>
      </c>
      <c r="AD1138">
        <f t="shared" si="104"/>
        <v>2</v>
      </c>
      <c r="AE1138">
        <f t="shared" ca="1" si="105"/>
        <v>87</v>
      </c>
      <c r="AF1138" t="str">
        <f t="shared" ca="1" si="106"/>
        <v>Over 65</v>
      </c>
      <c r="AG1138" s="3">
        <f t="shared" si="107"/>
        <v>4.8936209230769228</v>
      </c>
      <c r="AH1138" t="str">
        <f>_xlfn.IFNA(VLOOKUP(Sales_Transactions[[#This Row],[Order ID]],Returned_Items[#All],2,FALSE),"Not Returned")</f>
        <v>Not Returned</v>
      </c>
    </row>
    <row r="1139" spans="1:34" x14ac:dyDescent="0.25">
      <c r="A1139">
        <v>20838</v>
      </c>
      <c r="C1139" t="s">
        <v>1623</v>
      </c>
      <c r="D1139" s="2" t="str">
        <f>TEXT(MID(Sales_Transactions[[#This Row],[Order Date]],2,5),"d/m/yyy")</f>
        <v>10/4/2009</v>
      </c>
      <c r="E1139" s="2" t="str">
        <f>TEXT(MID(Sales_Transactions[[#This Row],[Order Date]],2,5),"d")</f>
        <v>10</v>
      </c>
      <c r="F1139" s="2" t="str">
        <f>TEXT(MID(Sales_Transactions[[#This Row],[Order Date]],2,5),"m")</f>
        <v>4</v>
      </c>
      <c r="G1139" s="2" t="str">
        <f>TEXT(MID(Sales_Transactions[[#This Row],[Order Date]],2,5),"yyy")</f>
        <v>2009</v>
      </c>
      <c r="H1139" s="2" t="str">
        <f>TEXT(MID(Sales_Transactions[[#This Row],[Order Date]],2,5),"yyy/m")</f>
        <v>2009/4</v>
      </c>
      <c r="I1139" t="s">
        <v>52</v>
      </c>
      <c r="J1139">
        <f t="shared" si="102"/>
        <v>1</v>
      </c>
      <c r="K1139" s="2">
        <v>5</v>
      </c>
      <c r="L1139" s="3">
        <v>20.170000000000002</v>
      </c>
      <c r="M1139" s="4">
        <v>0.05</v>
      </c>
      <c r="N1139" s="5" t="s">
        <v>23</v>
      </c>
      <c r="O1139" s="3">
        <v>-15.42</v>
      </c>
      <c r="P1139" s="3">
        <v>3.28</v>
      </c>
      <c r="Q1139" s="3">
        <v>3.97</v>
      </c>
      <c r="R1139" s="5" t="s">
        <v>1520</v>
      </c>
      <c r="S1139" s="5" t="s">
        <v>1521</v>
      </c>
      <c r="T1139" s="5" t="str">
        <f t="shared" si="103"/>
        <v>Shahid Shariari</v>
      </c>
      <c r="U1139" t="s">
        <v>153</v>
      </c>
      <c r="V1139" s="5" t="s">
        <v>37</v>
      </c>
      <c r="W1139" s="5" t="s">
        <v>28</v>
      </c>
      <c r="X1139" s="5" t="s">
        <v>124</v>
      </c>
      <c r="Y1139" s="5" t="s">
        <v>959</v>
      </c>
      <c r="Z1139" s="5" t="s">
        <v>84</v>
      </c>
      <c r="AA1139" s="4">
        <v>0.56000000000000005</v>
      </c>
      <c r="AB1139" s="1">
        <v>39914</v>
      </c>
      <c r="AC1139" s="1">
        <v>13458</v>
      </c>
      <c r="AD1139">
        <f t="shared" si="104"/>
        <v>1</v>
      </c>
      <c r="AE1139">
        <f t="shared" ca="1" si="105"/>
        <v>87</v>
      </c>
      <c r="AF1139" t="str">
        <f t="shared" ca="1" si="106"/>
        <v>Over 65</v>
      </c>
      <c r="AG1139" s="3">
        <f t="shared" si="107"/>
        <v>1.4496720000000001</v>
      </c>
      <c r="AH1139" t="str">
        <f>_xlfn.IFNA(VLOOKUP(Sales_Transactions[[#This Row],[Order ID]],Returned_Items[#All],2,FALSE),"Not Returned")</f>
        <v>Not Returned</v>
      </c>
    </row>
    <row r="1140" spans="1:34" x14ac:dyDescent="0.25">
      <c r="A1140">
        <v>20838</v>
      </c>
      <c r="C1140" t="s">
        <v>1623</v>
      </c>
      <c r="D1140" s="2" t="str">
        <f>TEXT(MID(Sales_Transactions[[#This Row],[Order Date]],2,5),"d/m/yyy")</f>
        <v>10/4/2009</v>
      </c>
      <c r="E1140" s="2" t="str">
        <f>TEXT(MID(Sales_Transactions[[#This Row],[Order Date]],2,5),"d")</f>
        <v>10</v>
      </c>
      <c r="F1140" s="2" t="str">
        <f>TEXT(MID(Sales_Transactions[[#This Row],[Order Date]],2,5),"m")</f>
        <v>4</v>
      </c>
      <c r="G1140" s="2" t="str">
        <f>TEXT(MID(Sales_Transactions[[#This Row],[Order Date]],2,5),"yyy")</f>
        <v>2009</v>
      </c>
      <c r="H1140" s="2" t="str">
        <f>TEXT(MID(Sales_Transactions[[#This Row],[Order Date]],2,5),"yyy/m")</f>
        <v>2009/4</v>
      </c>
      <c r="I1140" t="s">
        <v>52</v>
      </c>
      <c r="J1140">
        <f t="shared" si="102"/>
        <v>1</v>
      </c>
      <c r="K1140" s="2">
        <v>21</v>
      </c>
      <c r="L1140" s="3">
        <v>235.98</v>
      </c>
      <c r="M1140" s="4">
        <v>0.03</v>
      </c>
      <c r="N1140" s="5" t="s">
        <v>23</v>
      </c>
      <c r="O1140" s="3">
        <v>11.82</v>
      </c>
      <c r="P1140" s="3">
        <v>10.98</v>
      </c>
      <c r="Q1140" s="3">
        <v>3.37</v>
      </c>
      <c r="R1140" s="5" t="s">
        <v>1520</v>
      </c>
      <c r="S1140" s="5" t="s">
        <v>1521</v>
      </c>
      <c r="T1140" s="5" t="str">
        <f t="shared" si="103"/>
        <v>Shahid Shariari</v>
      </c>
      <c r="U1140" t="s">
        <v>153</v>
      </c>
      <c r="V1140" s="5" t="s">
        <v>37</v>
      </c>
      <c r="W1140" s="5" t="s">
        <v>28</v>
      </c>
      <c r="X1140" s="5" t="s">
        <v>221</v>
      </c>
      <c r="Y1140" s="5" t="s">
        <v>773</v>
      </c>
      <c r="Z1140" s="5" t="s">
        <v>60</v>
      </c>
      <c r="AA1140" s="4">
        <v>0.56999999999999995</v>
      </c>
      <c r="AB1140" s="1">
        <v>39914</v>
      </c>
      <c r="AC1140" s="1">
        <v>13845</v>
      </c>
      <c r="AD1140">
        <f t="shared" si="104"/>
        <v>1</v>
      </c>
      <c r="AE1140">
        <f t="shared" ca="1" si="105"/>
        <v>86</v>
      </c>
      <c r="AF1140" t="str">
        <f t="shared" ca="1" si="106"/>
        <v>Over 65</v>
      </c>
      <c r="AG1140" s="3">
        <f t="shared" si="107"/>
        <v>0.68317647619047628</v>
      </c>
      <c r="AH1140" t="str">
        <f>_xlfn.IFNA(VLOOKUP(Sales_Transactions[[#This Row],[Order ID]],Returned_Items[#All],2,FALSE),"Not Returned")</f>
        <v>Not Returned</v>
      </c>
    </row>
    <row r="1141" spans="1:34" x14ac:dyDescent="0.25">
      <c r="A1141">
        <v>20960</v>
      </c>
      <c r="C1141" t="s">
        <v>1624</v>
      </c>
      <c r="D1141" s="2" t="str">
        <f>TEXT(MID(Sales_Transactions[[#This Row],[Order Date]],2,5),"d/m/yyy")</f>
        <v>18/11/2011</v>
      </c>
      <c r="E1141" s="2" t="str">
        <f>TEXT(MID(Sales_Transactions[[#This Row],[Order Date]],2,5),"d")</f>
        <v>18</v>
      </c>
      <c r="F1141" s="2" t="str">
        <f>TEXT(MID(Sales_Transactions[[#This Row],[Order Date]],2,5),"m")</f>
        <v>11</v>
      </c>
      <c r="G1141" s="2" t="str">
        <f>TEXT(MID(Sales_Transactions[[#This Row],[Order Date]],2,5),"yyy")</f>
        <v>2011</v>
      </c>
      <c r="H1141" s="2" t="str">
        <f>TEXT(MID(Sales_Transactions[[#This Row],[Order Date]],2,5),"yyy/m")</f>
        <v>2011/11</v>
      </c>
      <c r="I1141" t="s">
        <v>22</v>
      </c>
      <c r="J1141">
        <f t="shared" si="102"/>
        <v>2</v>
      </c>
      <c r="K1141" s="2">
        <v>19</v>
      </c>
      <c r="L1141" s="3">
        <v>195.96</v>
      </c>
      <c r="M1141" s="4">
        <v>0.1</v>
      </c>
      <c r="N1141" s="5" t="s">
        <v>23</v>
      </c>
      <c r="O1141" s="3">
        <v>-104.82</v>
      </c>
      <c r="P1141" s="3">
        <v>10.97</v>
      </c>
      <c r="Q1141" s="3">
        <v>6.5</v>
      </c>
      <c r="R1141" s="5" t="s">
        <v>906</v>
      </c>
      <c r="S1141" s="5" t="s">
        <v>1509</v>
      </c>
      <c r="T1141" s="5" t="str">
        <f t="shared" si="103"/>
        <v>Giulietta Weimer</v>
      </c>
      <c r="U1141" t="s">
        <v>153</v>
      </c>
      <c r="V1141" s="5" t="s">
        <v>47</v>
      </c>
      <c r="W1141" s="5" t="s">
        <v>48</v>
      </c>
      <c r="X1141" s="5" t="s">
        <v>87</v>
      </c>
      <c r="Y1141" s="5" t="s">
        <v>543</v>
      </c>
      <c r="Z1141" s="5" t="s">
        <v>43</v>
      </c>
      <c r="AA1141" s="4">
        <v>0.64</v>
      </c>
      <c r="AB1141" s="1">
        <v>40870</v>
      </c>
      <c r="AC1141" s="1">
        <v>13589</v>
      </c>
      <c r="AD1141">
        <f t="shared" si="104"/>
        <v>5</v>
      </c>
      <c r="AE1141">
        <f t="shared" ca="1" si="105"/>
        <v>87</v>
      </c>
      <c r="AF1141" t="str">
        <f t="shared" ca="1" si="106"/>
        <v>Over 65</v>
      </c>
      <c r="AG1141" s="3">
        <f t="shared" si="107"/>
        <v>0.91889631578947362</v>
      </c>
      <c r="AH1141" t="str">
        <f>_xlfn.IFNA(VLOOKUP(Sales_Transactions[[#This Row],[Order ID]],Returned_Items[#All],2,FALSE),"Not Returned")</f>
        <v>Not Returned</v>
      </c>
    </row>
    <row r="1142" spans="1:34" x14ac:dyDescent="0.25">
      <c r="A1142">
        <v>20961</v>
      </c>
      <c r="C1142" t="s">
        <v>579</v>
      </c>
      <c r="D1142" s="2" t="str">
        <f>TEXT(MID(Sales_Transactions[[#This Row],[Order Date]],2,5),"d/m/yyy")</f>
        <v>14/1/2010</v>
      </c>
      <c r="E1142" s="2" t="str">
        <f>TEXT(MID(Sales_Transactions[[#This Row],[Order Date]],2,5),"d")</f>
        <v>14</v>
      </c>
      <c r="F1142" s="2" t="str">
        <f>TEXT(MID(Sales_Transactions[[#This Row],[Order Date]],2,5),"m")</f>
        <v>1</v>
      </c>
      <c r="G1142" s="2" t="str">
        <f>TEXT(MID(Sales_Transactions[[#This Row],[Order Date]],2,5),"yyy")</f>
        <v>2010</v>
      </c>
      <c r="H1142" s="2" t="str">
        <f>TEXT(MID(Sales_Transactions[[#This Row],[Order Date]],2,5),"yyy/m")</f>
        <v>2010/1</v>
      </c>
      <c r="I1142" t="s">
        <v>52</v>
      </c>
      <c r="J1142">
        <f t="shared" si="102"/>
        <v>1</v>
      </c>
      <c r="K1142" s="2">
        <v>34</v>
      </c>
      <c r="L1142" s="3">
        <v>6607.92</v>
      </c>
      <c r="M1142" s="4">
        <v>0.06</v>
      </c>
      <c r="N1142" s="5" t="s">
        <v>23</v>
      </c>
      <c r="O1142" s="3">
        <v>1462.72</v>
      </c>
      <c r="P1142" s="3">
        <v>199.99</v>
      </c>
      <c r="Q1142" s="3">
        <v>24.49</v>
      </c>
      <c r="R1142" s="5" t="s">
        <v>1515</v>
      </c>
      <c r="S1142" s="5" t="s">
        <v>1516</v>
      </c>
      <c r="T1142" s="5" t="str">
        <f t="shared" si="103"/>
        <v>Lela Donovan</v>
      </c>
      <c r="U1142" t="s">
        <v>153</v>
      </c>
      <c r="V1142" s="5" t="s">
        <v>47</v>
      </c>
      <c r="W1142" s="5" t="s">
        <v>48</v>
      </c>
      <c r="X1142" s="5" t="s">
        <v>131</v>
      </c>
      <c r="Y1142" s="5" t="s">
        <v>1046</v>
      </c>
      <c r="Z1142" s="5" t="s">
        <v>31</v>
      </c>
      <c r="AA1142" s="4">
        <v>0.46</v>
      </c>
      <c r="AB1142" s="1">
        <v>40194</v>
      </c>
      <c r="AC1142" s="1">
        <v>25273</v>
      </c>
      <c r="AD1142">
        <f t="shared" si="104"/>
        <v>2</v>
      </c>
      <c r="AE1142">
        <f t="shared" ca="1" si="105"/>
        <v>55</v>
      </c>
      <c r="AF1142" t="str">
        <f t="shared" ca="1" si="106"/>
        <v>18-64</v>
      </c>
      <c r="AG1142" s="3">
        <f t="shared" si="107"/>
        <v>6.5988237058823538</v>
      </c>
      <c r="AH1142" t="str">
        <f>_xlfn.IFNA(VLOOKUP(Sales_Transactions[[#This Row],[Order ID]],Returned_Items[#All],2,FALSE),"Not Returned")</f>
        <v>Not Returned</v>
      </c>
    </row>
    <row r="1143" spans="1:34" x14ac:dyDescent="0.25">
      <c r="A1143">
        <v>21350</v>
      </c>
      <c r="C1143" t="s">
        <v>1625</v>
      </c>
      <c r="D1143" s="2" t="str">
        <f>TEXT(MID(Sales_Transactions[[#This Row],[Order Date]],2,5),"d/m/yyy")</f>
        <v>24/2/2011</v>
      </c>
      <c r="E1143" s="2" t="str">
        <f>TEXT(MID(Sales_Transactions[[#This Row],[Order Date]],2,5),"d")</f>
        <v>24</v>
      </c>
      <c r="F1143" s="2" t="str">
        <f>TEXT(MID(Sales_Transactions[[#This Row],[Order Date]],2,5),"m")</f>
        <v>2</v>
      </c>
      <c r="G1143" s="2" t="str">
        <f>TEXT(MID(Sales_Transactions[[#This Row],[Order Date]],2,5),"yyy")</f>
        <v>2011</v>
      </c>
      <c r="H1143" s="2" t="str">
        <f>TEXT(MID(Sales_Transactions[[#This Row],[Order Date]],2,5),"yyy/m")</f>
        <v>2011/2</v>
      </c>
      <c r="I1143" t="s">
        <v>78</v>
      </c>
      <c r="J1143">
        <f t="shared" si="102"/>
        <v>3</v>
      </c>
      <c r="K1143" s="2">
        <v>30</v>
      </c>
      <c r="L1143" s="3">
        <v>278.94</v>
      </c>
      <c r="M1143" s="4">
        <v>0.01</v>
      </c>
      <c r="N1143" s="5" t="s">
        <v>23</v>
      </c>
      <c r="O1143" s="3">
        <v>-143.69999999999999</v>
      </c>
      <c r="P1143" s="3">
        <v>9.06</v>
      </c>
      <c r="Q1143" s="3">
        <v>9.86</v>
      </c>
      <c r="R1143" s="5" t="s">
        <v>238</v>
      </c>
      <c r="S1143" s="5" t="s">
        <v>1538</v>
      </c>
      <c r="T1143" s="5" t="str">
        <f t="shared" si="103"/>
        <v>Ralph Kennedy</v>
      </c>
      <c r="U1143" t="s">
        <v>153</v>
      </c>
      <c r="V1143" s="5" t="s">
        <v>47</v>
      </c>
      <c r="W1143" s="5" t="s">
        <v>28</v>
      </c>
      <c r="X1143" s="5" t="s">
        <v>75</v>
      </c>
      <c r="Y1143" s="5" t="s">
        <v>1626</v>
      </c>
      <c r="Z1143" s="5" t="s">
        <v>43</v>
      </c>
      <c r="AA1143" s="4">
        <v>0.4</v>
      </c>
      <c r="AB1143" s="1">
        <v>40599</v>
      </c>
      <c r="AC1143" s="1">
        <v>25466</v>
      </c>
      <c r="AD1143">
        <f t="shared" si="104"/>
        <v>1</v>
      </c>
      <c r="AE1143">
        <f t="shared" ca="1" si="105"/>
        <v>54</v>
      </c>
      <c r="AF1143" t="str">
        <f t="shared" ca="1" si="106"/>
        <v>18-64</v>
      </c>
      <c r="AG1143" s="3">
        <f t="shared" si="107"/>
        <v>0.63063646666666673</v>
      </c>
      <c r="AH1143" t="str">
        <f>_xlfn.IFNA(VLOOKUP(Sales_Transactions[[#This Row],[Order ID]],Returned_Items[#All],2,FALSE),"Not Returned")</f>
        <v>Not Returned</v>
      </c>
    </row>
    <row r="1144" spans="1:34" x14ac:dyDescent="0.25">
      <c r="A1144">
        <v>21572</v>
      </c>
      <c r="C1144" t="s">
        <v>1627</v>
      </c>
      <c r="D1144" s="2" t="str">
        <f>TEXT(MID(Sales_Transactions[[#This Row],[Order Date]],2,5),"d/m/yyy")</f>
        <v>13/2/2009</v>
      </c>
      <c r="E1144" s="2" t="str">
        <f>TEXT(MID(Sales_Transactions[[#This Row],[Order Date]],2,5),"d")</f>
        <v>13</v>
      </c>
      <c r="F1144" s="2" t="str">
        <f>TEXT(MID(Sales_Transactions[[#This Row],[Order Date]],2,5),"m")</f>
        <v>2</v>
      </c>
      <c r="G1144" s="2" t="str">
        <f>TEXT(MID(Sales_Transactions[[#This Row],[Order Date]],2,5),"yyy")</f>
        <v>2009</v>
      </c>
      <c r="H1144" s="2" t="str">
        <f>TEXT(MID(Sales_Transactions[[#This Row],[Order Date]],2,5),"yyy/m")</f>
        <v>2009/2</v>
      </c>
      <c r="I1144" t="s">
        <v>101</v>
      </c>
      <c r="J1144">
        <f t="shared" si="102"/>
        <v>1</v>
      </c>
      <c r="K1144" s="2">
        <v>42</v>
      </c>
      <c r="L1144" s="3">
        <v>8549.0400000000009</v>
      </c>
      <c r="M1144" s="4">
        <v>0.03</v>
      </c>
      <c r="N1144" s="5" t="s">
        <v>23</v>
      </c>
      <c r="O1144" s="3">
        <v>2861.01</v>
      </c>
      <c r="P1144" s="3">
        <v>194.3</v>
      </c>
      <c r="Q1144" s="3">
        <v>11.54</v>
      </c>
      <c r="R1144" s="5" t="s">
        <v>1572</v>
      </c>
      <c r="S1144" s="5" t="s">
        <v>1573</v>
      </c>
      <c r="T1144" s="5" t="str">
        <f t="shared" si="103"/>
        <v>Vicky Freymann</v>
      </c>
      <c r="U1144" t="s">
        <v>153</v>
      </c>
      <c r="V1144" s="5" t="s">
        <v>74</v>
      </c>
      <c r="W1144" s="5" t="s">
        <v>57</v>
      </c>
      <c r="X1144" s="5" t="s">
        <v>58</v>
      </c>
      <c r="Y1144" s="5" t="s">
        <v>322</v>
      </c>
      <c r="Z1144" s="5" t="s">
        <v>31</v>
      </c>
      <c r="AA1144" s="4">
        <v>0.59</v>
      </c>
      <c r="AB1144" s="1">
        <v>39859</v>
      </c>
      <c r="AC1144" s="1">
        <v>25209</v>
      </c>
      <c r="AD1144">
        <f t="shared" si="104"/>
        <v>2</v>
      </c>
      <c r="AE1144">
        <f t="shared" ca="1" si="105"/>
        <v>55</v>
      </c>
      <c r="AF1144" t="str">
        <f t="shared" ca="1" si="106"/>
        <v>18-64</v>
      </c>
      <c r="AG1144" s="3">
        <f t="shared" si="107"/>
        <v>4.8995645238095236</v>
      </c>
      <c r="AH1144" t="str">
        <f>_xlfn.IFNA(VLOOKUP(Sales_Transactions[[#This Row],[Order ID]],Returned_Items[#All],2,FALSE),"Not Returned")</f>
        <v>Not Returned</v>
      </c>
    </row>
    <row r="1145" spans="1:34" x14ac:dyDescent="0.25">
      <c r="A1145">
        <v>21671</v>
      </c>
      <c r="C1145" t="s">
        <v>1340</v>
      </c>
      <c r="D1145" s="2" t="str">
        <f>TEXT(MID(Sales_Transactions[[#This Row],[Order Date]],2,5),"d/m/yyy")</f>
        <v>15/6/2010</v>
      </c>
      <c r="E1145" s="2" t="str">
        <f>TEXT(MID(Sales_Transactions[[#This Row],[Order Date]],2,5),"d")</f>
        <v>15</v>
      </c>
      <c r="F1145" s="2" t="str">
        <f>TEXT(MID(Sales_Transactions[[#This Row],[Order Date]],2,5),"m")</f>
        <v>6</v>
      </c>
      <c r="G1145" s="2" t="str">
        <f>TEXT(MID(Sales_Transactions[[#This Row],[Order Date]],2,5),"yyy")</f>
        <v>2010</v>
      </c>
      <c r="H1145" s="2" t="str">
        <f>TEXT(MID(Sales_Transactions[[#This Row],[Order Date]],2,5),"yyy/m")</f>
        <v>2010/6</v>
      </c>
      <c r="I1145" t="s">
        <v>33</v>
      </c>
      <c r="J1145">
        <f t="shared" si="102"/>
        <v>4</v>
      </c>
      <c r="K1145" s="2">
        <v>15</v>
      </c>
      <c r="L1145" s="3">
        <v>670.94</v>
      </c>
      <c r="M1145" s="4">
        <v>0.02</v>
      </c>
      <c r="N1145" s="5" t="s">
        <v>23</v>
      </c>
      <c r="O1145" s="3">
        <v>87.51</v>
      </c>
      <c r="P1145" s="3">
        <v>45.19</v>
      </c>
      <c r="Q1145" s="3">
        <v>1.99</v>
      </c>
      <c r="R1145" s="5" t="s">
        <v>375</v>
      </c>
      <c r="S1145" s="5" t="s">
        <v>1568</v>
      </c>
      <c r="T1145" s="5" t="str">
        <f t="shared" si="103"/>
        <v>Thomas Brumley</v>
      </c>
      <c r="U1145" t="s">
        <v>153</v>
      </c>
      <c r="V1145" s="5" t="s">
        <v>37</v>
      </c>
      <c r="W1145" s="5" t="s">
        <v>48</v>
      </c>
      <c r="X1145" s="5" t="s">
        <v>87</v>
      </c>
      <c r="Y1145" s="5" t="s">
        <v>620</v>
      </c>
      <c r="Z1145" s="5" t="s">
        <v>60</v>
      </c>
      <c r="AA1145" s="4">
        <v>0.55000000000000004</v>
      </c>
      <c r="AB1145" s="1">
        <v>40347</v>
      </c>
      <c r="AC1145" s="1">
        <v>25520</v>
      </c>
      <c r="AD1145">
        <f t="shared" si="104"/>
        <v>3</v>
      </c>
      <c r="AE1145">
        <f t="shared" ca="1" si="105"/>
        <v>54</v>
      </c>
      <c r="AF1145" t="str">
        <f t="shared" ca="1" si="106"/>
        <v>18-64</v>
      </c>
      <c r="AG1145" s="3">
        <f t="shared" si="107"/>
        <v>3.1447308</v>
      </c>
      <c r="AH1145" t="str">
        <f>_xlfn.IFNA(VLOOKUP(Sales_Transactions[[#This Row],[Order ID]],Returned_Items[#All],2,FALSE),"Not Returned")</f>
        <v>Not Returned</v>
      </c>
    </row>
    <row r="1146" spans="1:34" x14ac:dyDescent="0.25">
      <c r="A1146">
        <v>22657</v>
      </c>
      <c r="C1146" t="s">
        <v>1628</v>
      </c>
      <c r="D1146" s="2" t="str">
        <f>TEXT(MID(Sales_Transactions[[#This Row],[Order Date]],2,5),"d/m/yyy")</f>
        <v>29/10/2011</v>
      </c>
      <c r="E1146" s="2" t="str">
        <f>TEXT(MID(Sales_Transactions[[#This Row],[Order Date]],2,5),"d")</f>
        <v>29</v>
      </c>
      <c r="F1146" s="2" t="str">
        <f>TEXT(MID(Sales_Transactions[[#This Row],[Order Date]],2,5),"m")</f>
        <v>10</v>
      </c>
      <c r="G1146" s="2" t="str">
        <f>TEXT(MID(Sales_Transactions[[#This Row],[Order Date]],2,5),"yyy")</f>
        <v>2011</v>
      </c>
      <c r="H1146" s="2" t="str">
        <f>TEXT(MID(Sales_Transactions[[#This Row],[Order Date]],2,5),"yyy/m")</f>
        <v>2011/10</v>
      </c>
      <c r="I1146" t="s">
        <v>33</v>
      </c>
      <c r="J1146">
        <f t="shared" si="102"/>
        <v>4</v>
      </c>
      <c r="K1146" s="2">
        <v>36</v>
      </c>
      <c r="L1146" s="3">
        <v>9544.18</v>
      </c>
      <c r="M1146" s="4">
        <v>0</v>
      </c>
      <c r="N1146" s="5" t="s">
        <v>67</v>
      </c>
      <c r="O1146" s="3">
        <v>3392.88</v>
      </c>
      <c r="P1146" s="3">
        <v>256.99</v>
      </c>
      <c r="Q1146" s="3">
        <v>11.25</v>
      </c>
      <c r="R1146" s="5" t="s">
        <v>238</v>
      </c>
      <c r="S1146" s="5" t="s">
        <v>1538</v>
      </c>
      <c r="T1146" s="5" t="str">
        <f t="shared" si="103"/>
        <v>Ralph Kennedy</v>
      </c>
      <c r="U1146" t="s">
        <v>153</v>
      </c>
      <c r="V1146" s="5" t="s">
        <v>47</v>
      </c>
      <c r="W1146" s="5" t="s">
        <v>48</v>
      </c>
      <c r="X1146" s="5" t="s">
        <v>87</v>
      </c>
      <c r="Y1146" s="5" t="s">
        <v>1629</v>
      </c>
      <c r="Z1146" s="5" t="s">
        <v>43</v>
      </c>
      <c r="AA1146" s="4">
        <v>0.51</v>
      </c>
      <c r="AB1146" s="1">
        <v>40846</v>
      </c>
      <c r="AC1146" s="1">
        <v>25517</v>
      </c>
      <c r="AD1146">
        <f t="shared" si="104"/>
        <v>1</v>
      </c>
      <c r="AE1146">
        <f t="shared" ca="1" si="105"/>
        <v>54</v>
      </c>
      <c r="AF1146" t="str">
        <f t="shared" ca="1" si="106"/>
        <v>18-64</v>
      </c>
      <c r="AG1146" s="3">
        <f t="shared" si="107"/>
        <v>7.4511111111111115</v>
      </c>
      <c r="AH1146" t="str">
        <f>_xlfn.IFNA(VLOOKUP(Sales_Transactions[[#This Row],[Order ID]],Returned_Items[#All],2,FALSE),"Not Returned")</f>
        <v>Not Returned</v>
      </c>
    </row>
    <row r="1147" spans="1:34" x14ac:dyDescent="0.25">
      <c r="A1147">
        <v>22657</v>
      </c>
      <c r="C1147" t="s">
        <v>1628</v>
      </c>
      <c r="D1147" s="2" t="str">
        <f>TEXT(MID(Sales_Transactions[[#This Row],[Order Date]],2,5),"d/m/yyy")</f>
        <v>29/10/2011</v>
      </c>
      <c r="E1147" s="2" t="str">
        <f>TEXT(MID(Sales_Transactions[[#This Row],[Order Date]],2,5),"d")</f>
        <v>29</v>
      </c>
      <c r="F1147" s="2" t="str">
        <f>TEXT(MID(Sales_Transactions[[#This Row],[Order Date]],2,5),"m")</f>
        <v>10</v>
      </c>
      <c r="G1147" s="2" t="str">
        <f>TEXT(MID(Sales_Transactions[[#This Row],[Order Date]],2,5),"yyy")</f>
        <v>2011</v>
      </c>
      <c r="H1147" s="2" t="str">
        <f>TEXT(MID(Sales_Transactions[[#This Row],[Order Date]],2,5),"yyy/m")</f>
        <v>2011/10</v>
      </c>
      <c r="I1147" t="s">
        <v>33</v>
      </c>
      <c r="J1147">
        <f t="shared" si="102"/>
        <v>4</v>
      </c>
      <c r="K1147" s="2">
        <v>8</v>
      </c>
      <c r="L1147" s="3">
        <v>32.92</v>
      </c>
      <c r="M1147" s="4">
        <v>0.05</v>
      </c>
      <c r="N1147" s="5" t="s">
        <v>23</v>
      </c>
      <c r="O1147" s="3">
        <v>-7.73</v>
      </c>
      <c r="P1147" s="3">
        <v>3.95</v>
      </c>
      <c r="Q1147" s="3">
        <v>2</v>
      </c>
      <c r="R1147" s="5" t="s">
        <v>238</v>
      </c>
      <c r="S1147" s="5" t="s">
        <v>1538</v>
      </c>
      <c r="T1147" s="5" t="str">
        <f t="shared" si="103"/>
        <v>Ralph Kennedy</v>
      </c>
      <c r="U1147" t="s">
        <v>153</v>
      </c>
      <c r="V1147" s="5" t="s">
        <v>47</v>
      </c>
      <c r="W1147" s="5" t="s">
        <v>28</v>
      </c>
      <c r="X1147" s="5" t="s">
        <v>82</v>
      </c>
      <c r="Y1147" s="5" t="s">
        <v>83</v>
      </c>
      <c r="Z1147" s="5" t="s">
        <v>84</v>
      </c>
      <c r="AA1147" s="4">
        <v>0.53</v>
      </c>
      <c r="AB1147" s="1">
        <v>40846</v>
      </c>
      <c r="AC1147" s="1">
        <v>25480</v>
      </c>
      <c r="AD1147">
        <f t="shared" si="104"/>
        <v>1</v>
      </c>
      <c r="AE1147">
        <f t="shared" ca="1" si="105"/>
        <v>54</v>
      </c>
      <c r="AF1147" t="str">
        <f t="shared" ca="1" si="106"/>
        <v>18-64</v>
      </c>
      <c r="AG1147" s="3">
        <f t="shared" si="107"/>
        <v>0.74350312500000004</v>
      </c>
      <c r="AH1147" t="str">
        <f>_xlfn.IFNA(VLOOKUP(Sales_Transactions[[#This Row],[Order ID]],Returned_Items[#All],2,FALSE),"Not Returned")</f>
        <v>Not Returned</v>
      </c>
    </row>
    <row r="1148" spans="1:34" x14ac:dyDescent="0.25">
      <c r="A1148">
        <v>23207</v>
      </c>
      <c r="C1148" t="s">
        <v>1630</v>
      </c>
      <c r="D1148" s="2" t="str">
        <f>TEXT(MID(Sales_Transactions[[#This Row],[Order Date]],2,5),"d/m/yyy")</f>
        <v>22/10/2010</v>
      </c>
      <c r="E1148" s="2" t="str">
        <f>TEXT(MID(Sales_Transactions[[#This Row],[Order Date]],2,5),"d")</f>
        <v>22</v>
      </c>
      <c r="F1148" s="2" t="str">
        <f>TEXT(MID(Sales_Transactions[[#This Row],[Order Date]],2,5),"m")</f>
        <v>10</v>
      </c>
      <c r="G1148" s="2" t="str">
        <f>TEXT(MID(Sales_Transactions[[#This Row],[Order Date]],2,5),"yyy")</f>
        <v>2010</v>
      </c>
      <c r="H1148" s="2" t="str">
        <f>TEXT(MID(Sales_Transactions[[#This Row],[Order Date]],2,5),"yyy/m")</f>
        <v>2010/10</v>
      </c>
      <c r="I1148" t="s">
        <v>101</v>
      </c>
      <c r="J1148">
        <f t="shared" si="102"/>
        <v>1</v>
      </c>
      <c r="K1148" s="2">
        <v>11</v>
      </c>
      <c r="L1148" s="3">
        <v>336.91</v>
      </c>
      <c r="M1148" s="4">
        <v>0.1</v>
      </c>
      <c r="N1148" s="5" t="s">
        <v>23</v>
      </c>
      <c r="O1148" s="3">
        <v>42.5</v>
      </c>
      <c r="P1148" s="3">
        <v>30.98</v>
      </c>
      <c r="Q1148" s="3">
        <v>8.74</v>
      </c>
      <c r="R1148" s="5" t="s">
        <v>238</v>
      </c>
      <c r="S1148" s="5" t="s">
        <v>1538</v>
      </c>
      <c r="T1148" s="5" t="str">
        <f t="shared" si="103"/>
        <v>Ralph Kennedy</v>
      </c>
      <c r="U1148" t="s">
        <v>153</v>
      </c>
      <c r="V1148" s="5" t="s">
        <v>47</v>
      </c>
      <c r="W1148" s="5" t="s">
        <v>28</v>
      </c>
      <c r="X1148" s="5" t="s">
        <v>75</v>
      </c>
      <c r="Y1148" s="5" t="s">
        <v>1631</v>
      </c>
      <c r="Z1148" s="5" t="s">
        <v>43</v>
      </c>
      <c r="AA1148" s="4">
        <v>0.4</v>
      </c>
      <c r="AB1148" s="1">
        <v>40474</v>
      </c>
      <c r="AC1148" s="1">
        <v>25398</v>
      </c>
      <c r="AD1148">
        <f t="shared" si="104"/>
        <v>1</v>
      </c>
      <c r="AE1148">
        <f t="shared" ca="1" si="105"/>
        <v>55</v>
      </c>
      <c r="AF1148" t="str">
        <f t="shared" ca="1" si="106"/>
        <v>18-64</v>
      </c>
      <c r="AG1148" s="3">
        <f t="shared" si="107"/>
        <v>3.608092727272727</v>
      </c>
      <c r="AH1148" t="str">
        <f>_xlfn.IFNA(VLOOKUP(Sales_Transactions[[#This Row],[Order ID]],Returned_Items[#All],2,FALSE),"Not Returned")</f>
        <v>Not Returned</v>
      </c>
    </row>
    <row r="1149" spans="1:34" x14ac:dyDescent="0.25">
      <c r="A1149">
        <v>23940</v>
      </c>
      <c r="C1149" t="s">
        <v>817</v>
      </c>
      <c r="D1149" s="2" t="str">
        <f>TEXT(MID(Sales_Transactions[[#This Row],[Order Date]],2,5),"d/m/yyy")</f>
        <v>8/4/2011</v>
      </c>
      <c r="E1149" s="2" t="str">
        <f>TEXT(MID(Sales_Transactions[[#This Row],[Order Date]],2,5),"d")</f>
        <v>8</v>
      </c>
      <c r="F1149" s="2" t="str">
        <f>TEXT(MID(Sales_Transactions[[#This Row],[Order Date]],2,5),"m")</f>
        <v>4</v>
      </c>
      <c r="G1149" s="2" t="str">
        <f>TEXT(MID(Sales_Transactions[[#This Row],[Order Date]],2,5),"yyy")</f>
        <v>2011</v>
      </c>
      <c r="H1149" s="2" t="str">
        <f>TEXT(MID(Sales_Transactions[[#This Row],[Order Date]],2,5),"yyy/m")</f>
        <v>2011/4</v>
      </c>
      <c r="I1149" t="s">
        <v>78</v>
      </c>
      <c r="J1149">
        <f t="shared" si="102"/>
        <v>3</v>
      </c>
      <c r="K1149" s="2">
        <v>20</v>
      </c>
      <c r="L1149" s="3">
        <v>138.52000000000001</v>
      </c>
      <c r="M1149" s="4">
        <v>0.03</v>
      </c>
      <c r="N1149" s="5" t="s">
        <v>23</v>
      </c>
      <c r="O1149" s="3">
        <v>-895.24</v>
      </c>
      <c r="P1149" s="3">
        <v>4.4800000000000004</v>
      </c>
      <c r="Q1149" s="3">
        <v>49</v>
      </c>
      <c r="R1149" s="5" t="s">
        <v>1545</v>
      </c>
      <c r="S1149" s="5" t="s">
        <v>123</v>
      </c>
      <c r="T1149" s="5" t="str">
        <f t="shared" si="103"/>
        <v>Khloe Miller</v>
      </c>
      <c r="U1149" t="s">
        <v>153</v>
      </c>
      <c r="V1149" s="5" t="s">
        <v>74</v>
      </c>
      <c r="W1149" s="5" t="s">
        <v>28</v>
      </c>
      <c r="X1149" s="5" t="s">
        <v>38</v>
      </c>
      <c r="Y1149" s="5" t="s">
        <v>182</v>
      </c>
      <c r="Z1149" s="5" t="s">
        <v>31</v>
      </c>
      <c r="AA1149" s="4">
        <v>0.6</v>
      </c>
      <c r="AB1149" s="1">
        <v>40642</v>
      </c>
      <c r="AC1149" s="1">
        <v>25200</v>
      </c>
      <c r="AD1149">
        <f t="shared" si="104"/>
        <v>1</v>
      </c>
      <c r="AE1149">
        <f t="shared" ca="1" si="105"/>
        <v>55</v>
      </c>
      <c r="AF1149" t="str">
        <f t="shared" ca="1" si="106"/>
        <v>18-64</v>
      </c>
      <c r="AG1149" s="3">
        <f t="shared" si="107"/>
        <v>2.6739328000000002</v>
      </c>
      <c r="AH1149" t="str">
        <f>_xlfn.IFNA(VLOOKUP(Sales_Transactions[[#This Row],[Order ID]],Returned_Items[#All],2,FALSE),"Not Returned")</f>
        <v>Not Returned</v>
      </c>
    </row>
    <row r="1150" spans="1:34" x14ac:dyDescent="0.25">
      <c r="A1150">
        <v>23940</v>
      </c>
      <c r="C1150" t="s">
        <v>817</v>
      </c>
      <c r="D1150" s="2" t="str">
        <f>TEXT(MID(Sales_Transactions[[#This Row],[Order Date]],2,5),"d/m/yyy")</f>
        <v>8/4/2011</v>
      </c>
      <c r="E1150" s="2" t="str">
        <f>TEXT(MID(Sales_Transactions[[#This Row],[Order Date]],2,5),"d")</f>
        <v>8</v>
      </c>
      <c r="F1150" s="2" t="str">
        <f>TEXT(MID(Sales_Transactions[[#This Row],[Order Date]],2,5),"m")</f>
        <v>4</v>
      </c>
      <c r="G1150" s="2" t="str">
        <f>TEXT(MID(Sales_Transactions[[#This Row],[Order Date]],2,5),"yyy")</f>
        <v>2011</v>
      </c>
      <c r="H1150" s="2" t="str">
        <f>TEXT(MID(Sales_Transactions[[#This Row],[Order Date]],2,5),"yyy/m")</f>
        <v>2011/4</v>
      </c>
      <c r="I1150" t="s">
        <v>78</v>
      </c>
      <c r="J1150">
        <f t="shared" si="102"/>
        <v>3</v>
      </c>
      <c r="K1150" s="2">
        <v>11</v>
      </c>
      <c r="L1150" s="3">
        <v>1735.59</v>
      </c>
      <c r="M1150" s="4">
        <v>0.02</v>
      </c>
      <c r="N1150" s="5" t="s">
        <v>34</v>
      </c>
      <c r="O1150" s="3">
        <v>-506.43</v>
      </c>
      <c r="P1150" s="3">
        <v>150.88999999999999</v>
      </c>
      <c r="Q1150" s="3">
        <v>60.2</v>
      </c>
      <c r="R1150" s="5" t="s">
        <v>1545</v>
      </c>
      <c r="S1150" s="5" t="s">
        <v>123</v>
      </c>
      <c r="T1150" s="5" t="str">
        <f t="shared" si="103"/>
        <v>Khloe Miller</v>
      </c>
      <c r="U1150" t="s">
        <v>153</v>
      </c>
      <c r="V1150" s="5" t="s">
        <v>74</v>
      </c>
      <c r="W1150" s="5" t="s">
        <v>57</v>
      </c>
      <c r="X1150" s="5" t="s">
        <v>154</v>
      </c>
      <c r="Y1150" s="5" t="s">
        <v>1632</v>
      </c>
      <c r="Z1150" s="5" t="s">
        <v>40</v>
      </c>
      <c r="AA1150" s="4">
        <v>0.77</v>
      </c>
      <c r="AB1150" s="1">
        <v>40644</v>
      </c>
      <c r="AC1150" s="1">
        <v>25178</v>
      </c>
      <c r="AD1150">
        <f t="shared" si="104"/>
        <v>3</v>
      </c>
      <c r="AE1150">
        <f t="shared" ca="1" si="105"/>
        <v>55</v>
      </c>
      <c r="AF1150" t="str">
        <f t="shared" ca="1" si="106"/>
        <v>18-64</v>
      </c>
      <c r="AG1150" s="3">
        <f t="shared" si="107"/>
        <v>19.187256545454545</v>
      </c>
      <c r="AH1150" t="str">
        <f>_xlfn.IFNA(VLOOKUP(Sales_Transactions[[#This Row],[Order ID]],Returned_Items[#All],2,FALSE),"Not Returned")</f>
        <v>Not Returned</v>
      </c>
    </row>
    <row r="1151" spans="1:34" x14ac:dyDescent="0.25">
      <c r="A1151">
        <v>24450</v>
      </c>
      <c r="C1151" t="s">
        <v>577</v>
      </c>
      <c r="D1151" s="2" t="str">
        <f>TEXT(MID(Sales_Transactions[[#This Row],[Order Date]],2,5),"d/m/yyy")</f>
        <v>9/7/2012</v>
      </c>
      <c r="E1151" s="2" t="str">
        <f>TEXT(MID(Sales_Transactions[[#This Row],[Order Date]],2,5),"d")</f>
        <v>9</v>
      </c>
      <c r="F1151" s="2" t="str">
        <f>TEXT(MID(Sales_Transactions[[#This Row],[Order Date]],2,5),"m")</f>
        <v>7</v>
      </c>
      <c r="G1151" s="2" t="str">
        <f>TEXT(MID(Sales_Transactions[[#This Row],[Order Date]],2,5),"yyy")</f>
        <v>2012</v>
      </c>
      <c r="H1151" s="2" t="str">
        <f>TEXT(MID(Sales_Transactions[[#This Row],[Order Date]],2,5),"yyy/m")</f>
        <v>2012/7</v>
      </c>
      <c r="I1151" t="s">
        <v>101</v>
      </c>
      <c r="J1151">
        <f t="shared" si="102"/>
        <v>1</v>
      </c>
      <c r="K1151" s="2">
        <v>37</v>
      </c>
      <c r="L1151" s="3">
        <v>443.35</v>
      </c>
      <c r="M1151" s="4">
        <v>0.02</v>
      </c>
      <c r="N1151" s="5" t="s">
        <v>23</v>
      </c>
      <c r="O1151" s="3">
        <v>-21.73</v>
      </c>
      <c r="P1151" s="3">
        <v>11.97</v>
      </c>
      <c r="Q1151" s="3">
        <v>4.9800000000000004</v>
      </c>
      <c r="R1151" s="5" t="s">
        <v>1549</v>
      </c>
      <c r="S1151" s="5" t="s">
        <v>1550</v>
      </c>
      <c r="T1151" s="5" t="str">
        <f t="shared" si="103"/>
        <v>Kristina Nunn</v>
      </c>
      <c r="U1151" t="s">
        <v>153</v>
      </c>
      <c r="V1151" s="5" t="s">
        <v>37</v>
      </c>
      <c r="W1151" s="5" t="s">
        <v>28</v>
      </c>
      <c r="X1151" s="5" t="s">
        <v>38</v>
      </c>
      <c r="Y1151" s="5" t="s">
        <v>431</v>
      </c>
      <c r="Z1151" s="5" t="s">
        <v>43</v>
      </c>
      <c r="AA1151" s="4">
        <v>0.57999999999999996</v>
      </c>
      <c r="AB1151" s="1">
        <v>41101</v>
      </c>
      <c r="AC1151" s="1">
        <v>25013</v>
      </c>
      <c r="AD1151">
        <f t="shared" si="104"/>
        <v>2</v>
      </c>
      <c r="AE1151">
        <f t="shared" ca="1" si="105"/>
        <v>56</v>
      </c>
      <c r="AF1151" t="str">
        <f t="shared" ca="1" si="106"/>
        <v>18-64</v>
      </c>
      <c r="AG1151" s="3">
        <f t="shared" si="107"/>
        <v>0.45804340540540539</v>
      </c>
      <c r="AH1151" t="str">
        <f>_xlfn.IFNA(VLOOKUP(Sales_Transactions[[#This Row],[Order ID]],Returned_Items[#All],2,FALSE),"Not Returned")</f>
        <v>Not Returned</v>
      </c>
    </row>
    <row r="1152" spans="1:34" x14ac:dyDescent="0.25">
      <c r="A1152">
        <v>24450</v>
      </c>
      <c r="C1152" t="s">
        <v>577</v>
      </c>
      <c r="D1152" s="2" t="str">
        <f>TEXT(MID(Sales_Transactions[[#This Row],[Order Date]],2,5),"d/m/yyy")</f>
        <v>9/7/2012</v>
      </c>
      <c r="E1152" s="2" t="str">
        <f>TEXT(MID(Sales_Transactions[[#This Row],[Order Date]],2,5),"d")</f>
        <v>9</v>
      </c>
      <c r="F1152" s="2" t="str">
        <f>TEXT(MID(Sales_Transactions[[#This Row],[Order Date]],2,5),"m")</f>
        <v>7</v>
      </c>
      <c r="G1152" s="2" t="str">
        <f>TEXT(MID(Sales_Transactions[[#This Row],[Order Date]],2,5),"yyy")</f>
        <v>2012</v>
      </c>
      <c r="H1152" s="2" t="str">
        <f>TEXT(MID(Sales_Transactions[[#This Row],[Order Date]],2,5),"yyy/m")</f>
        <v>2012/7</v>
      </c>
      <c r="I1152" t="s">
        <v>101</v>
      </c>
      <c r="J1152">
        <f t="shared" si="102"/>
        <v>1</v>
      </c>
      <c r="K1152" s="2">
        <v>41</v>
      </c>
      <c r="L1152" s="3">
        <v>392.61</v>
      </c>
      <c r="M1152" s="4">
        <v>0.08</v>
      </c>
      <c r="N1152" s="5" t="s">
        <v>67</v>
      </c>
      <c r="O1152" s="3">
        <v>-100.15</v>
      </c>
      <c r="P1152" s="3">
        <v>9.48</v>
      </c>
      <c r="Q1152" s="3">
        <v>7.29</v>
      </c>
      <c r="R1152" s="5" t="s">
        <v>1549</v>
      </c>
      <c r="S1152" s="5" t="s">
        <v>1550</v>
      </c>
      <c r="T1152" s="5" t="str">
        <f t="shared" si="103"/>
        <v>Kristina Nunn</v>
      </c>
      <c r="U1152" t="s">
        <v>153</v>
      </c>
      <c r="V1152" s="5" t="s">
        <v>37</v>
      </c>
      <c r="W1152" s="5" t="s">
        <v>57</v>
      </c>
      <c r="X1152" s="5" t="s">
        <v>58</v>
      </c>
      <c r="Y1152" s="5" t="s">
        <v>1633</v>
      </c>
      <c r="Z1152" s="5" t="s">
        <v>60</v>
      </c>
      <c r="AA1152" s="4">
        <v>0.45</v>
      </c>
      <c r="AB1152" s="1">
        <v>41102</v>
      </c>
      <c r="AC1152" s="1">
        <v>25062</v>
      </c>
      <c r="AD1152">
        <f t="shared" si="104"/>
        <v>3</v>
      </c>
      <c r="AE1152">
        <f t="shared" ca="1" si="105"/>
        <v>55</v>
      </c>
      <c r="AF1152" t="str">
        <f t="shared" ca="1" si="106"/>
        <v>18-64</v>
      </c>
      <c r="AG1152" s="3">
        <f t="shared" si="107"/>
        <v>0.40883941463414636</v>
      </c>
      <c r="AH1152" t="str">
        <f>_xlfn.IFNA(VLOOKUP(Sales_Transactions[[#This Row],[Order ID]],Returned_Items[#All],2,FALSE),"Not Returned")</f>
        <v>Not Returned</v>
      </c>
    </row>
    <row r="1153" spans="1:34" x14ac:dyDescent="0.25">
      <c r="A1153">
        <v>24450</v>
      </c>
      <c r="C1153" t="s">
        <v>577</v>
      </c>
      <c r="D1153" s="2" t="str">
        <f>TEXT(MID(Sales_Transactions[[#This Row],[Order Date]],2,5),"d/m/yyy")</f>
        <v>9/7/2012</v>
      </c>
      <c r="E1153" s="2" t="str">
        <f>TEXT(MID(Sales_Transactions[[#This Row],[Order Date]],2,5),"d")</f>
        <v>9</v>
      </c>
      <c r="F1153" s="2" t="str">
        <f>TEXT(MID(Sales_Transactions[[#This Row],[Order Date]],2,5),"m")</f>
        <v>7</v>
      </c>
      <c r="G1153" s="2" t="str">
        <f>TEXT(MID(Sales_Transactions[[#This Row],[Order Date]],2,5),"yyy")</f>
        <v>2012</v>
      </c>
      <c r="H1153" s="2" t="str">
        <f>TEXT(MID(Sales_Transactions[[#This Row],[Order Date]],2,5),"yyy/m")</f>
        <v>2012/7</v>
      </c>
      <c r="I1153" t="s">
        <v>101</v>
      </c>
      <c r="J1153">
        <f t="shared" si="102"/>
        <v>1</v>
      </c>
      <c r="K1153" s="2">
        <v>4</v>
      </c>
      <c r="L1153" s="3">
        <v>30.85</v>
      </c>
      <c r="M1153" s="4">
        <v>0.03</v>
      </c>
      <c r="N1153" s="5" t="s">
        <v>23</v>
      </c>
      <c r="O1153" s="3">
        <v>-12.88</v>
      </c>
      <c r="P1153" s="3">
        <v>5.98</v>
      </c>
      <c r="Q1153" s="3">
        <v>5.79</v>
      </c>
      <c r="R1153" s="5" t="s">
        <v>1549</v>
      </c>
      <c r="S1153" s="5" t="s">
        <v>1550</v>
      </c>
      <c r="T1153" s="5" t="str">
        <f t="shared" si="103"/>
        <v>Kristina Nunn</v>
      </c>
      <c r="U1153" t="s">
        <v>153</v>
      </c>
      <c r="V1153" s="5" t="s">
        <v>37</v>
      </c>
      <c r="W1153" s="5" t="s">
        <v>28</v>
      </c>
      <c r="X1153" s="5" t="s">
        <v>75</v>
      </c>
      <c r="Y1153" s="5" t="s">
        <v>1634</v>
      </c>
      <c r="Z1153" s="5" t="s">
        <v>43</v>
      </c>
      <c r="AA1153" s="4">
        <v>0.36</v>
      </c>
      <c r="AB1153" s="1">
        <v>41101</v>
      </c>
      <c r="AC1153" s="1">
        <v>24970</v>
      </c>
      <c r="AD1153">
        <f t="shared" si="104"/>
        <v>2</v>
      </c>
      <c r="AE1153">
        <f t="shared" ca="1" si="105"/>
        <v>56</v>
      </c>
      <c r="AF1153" t="str">
        <f t="shared" ca="1" si="106"/>
        <v>18-64</v>
      </c>
      <c r="AG1153" s="3">
        <f t="shared" si="107"/>
        <v>2.9420514999999998</v>
      </c>
      <c r="AH1153" t="str">
        <f>_xlfn.IFNA(VLOOKUP(Sales_Transactions[[#This Row],[Order ID]],Returned_Items[#All],2,FALSE),"Not Returned")</f>
        <v>Not Returned</v>
      </c>
    </row>
    <row r="1154" spans="1:34" x14ac:dyDescent="0.25">
      <c r="A1154">
        <v>24580</v>
      </c>
      <c r="C1154" t="s">
        <v>1635</v>
      </c>
      <c r="D1154" s="2" t="str">
        <f>TEXT(MID(Sales_Transactions[[#This Row],[Order Date]],2,5),"d/m/yyy")</f>
        <v>23/6/2012</v>
      </c>
      <c r="E1154" s="2" t="str">
        <f>TEXT(MID(Sales_Transactions[[#This Row],[Order Date]],2,5),"d")</f>
        <v>23</v>
      </c>
      <c r="F1154" s="2" t="str">
        <f>TEXT(MID(Sales_Transactions[[#This Row],[Order Date]],2,5),"m")</f>
        <v>6</v>
      </c>
      <c r="G1154" s="2" t="str">
        <f>TEXT(MID(Sales_Transactions[[#This Row],[Order Date]],2,5),"yyy")</f>
        <v>2012</v>
      </c>
      <c r="H1154" s="2" t="str">
        <f>TEXT(MID(Sales_Transactions[[#This Row],[Order Date]],2,5),"yyy/m")</f>
        <v>2012/6</v>
      </c>
      <c r="I1154" t="s">
        <v>33</v>
      </c>
      <c r="J1154">
        <f t="shared" ref="J1154:J1217" si="108">IF(I1154="Making Critical",5,IF(I1154="High",4,IF(I1154="Medium",3,IF(I1154="Low",2,1))))</f>
        <v>4</v>
      </c>
      <c r="K1154" s="2">
        <v>25</v>
      </c>
      <c r="L1154" s="3">
        <v>1081.22</v>
      </c>
      <c r="M1154" s="4">
        <v>0.08</v>
      </c>
      <c r="N1154" s="5" t="s">
        <v>23</v>
      </c>
      <c r="O1154" s="3">
        <v>130.80000000000001</v>
      </c>
      <c r="P1154" s="3">
        <v>43.98</v>
      </c>
      <c r="Q1154" s="3">
        <v>8.99</v>
      </c>
      <c r="R1154" s="5" t="s">
        <v>1583</v>
      </c>
      <c r="S1154" s="5" t="s">
        <v>1584</v>
      </c>
      <c r="T1154" s="5" t="str">
        <f t="shared" ref="T1154:T1217" si="109">R1154 &amp; " " &amp; S1154</f>
        <v>Mark Cousins</v>
      </c>
      <c r="U1154" t="s">
        <v>153</v>
      </c>
      <c r="V1154" s="5" t="s">
        <v>47</v>
      </c>
      <c r="W1154" s="5" t="s">
        <v>28</v>
      </c>
      <c r="X1154" s="5" t="s">
        <v>124</v>
      </c>
      <c r="Y1154" s="5" t="s">
        <v>1497</v>
      </c>
      <c r="Z1154" s="5" t="s">
        <v>60</v>
      </c>
      <c r="AA1154" s="4">
        <v>0.57999999999999996</v>
      </c>
      <c r="AB1154" s="1">
        <v>41084</v>
      </c>
      <c r="AC1154" s="1">
        <v>24923</v>
      </c>
      <c r="AD1154">
        <f t="shared" ref="AD1154:AD1217" si="110">_xlfn.DAYS(AB1154,D1154)</f>
        <v>1</v>
      </c>
      <c r="AE1154">
        <f t="shared" ref="AE1154:AE1217" ca="1" si="111">DATEDIF(AC1154,TODAY(),"Y")</f>
        <v>56</v>
      </c>
      <c r="AF1154" t="str">
        <f t="shared" ref="AF1154:AF1217" ca="1" si="112">IF(AE1154&lt;18,"Under 18",IF(AE1154&lt;65,"18-64","Over 65"))</f>
        <v>18-64</v>
      </c>
      <c r="AG1154" s="3">
        <f t="shared" ref="AG1154:AG1217" si="113" xml:space="preserve"> (P1154 - (M1154 / 100) * P1154 + Q1154) / K1154</f>
        <v>2.1173926399999998</v>
      </c>
      <c r="AH1154" t="str">
        <f>_xlfn.IFNA(VLOOKUP(Sales_Transactions[[#This Row],[Order ID]],Returned_Items[#All],2,FALSE),"Not Returned")</f>
        <v>Not Returned</v>
      </c>
    </row>
    <row r="1155" spans="1:34" x14ac:dyDescent="0.25">
      <c r="A1155">
        <v>24580</v>
      </c>
      <c r="C1155" t="s">
        <v>1635</v>
      </c>
      <c r="D1155" s="2" t="str">
        <f>TEXT(MID(Sales_Transactions[[#This Row],[Order Date]],2,5),"d/m/yyy")</f>
        <v>23/6/2012</v>
      </c>
      <c r="E1155" s="2" t="str">
        <f>TEXT(MID(Sales_Transactions[[#This Row],[Order Date]],2,5),"d")</f>
        <v>23</v>
      </c>
      <c r="F1155" s="2" t="str">
        <f>TEXT(MID(Sales_Transactions[[#This Row],[Order Date]],2,5),"m")</f>
        <v>6</v>
      </c>
      <c r="G1155" s="2" t="str">
        <f>TEXT(MID(Sales_Transactions[[#This Row],[Order Date]],2,5),"yyy")</f>
        <v>2012</v>
      </c>
      <c r="H1155" s="2" t="str">
        <f>TEXT(MID(Sales_Transactions[[#This Row],[Order Date]],2,5),"yyy/m")</f>
        <v>2012/6</v>
      </c>
      <c r="I1155" t="s">
        <v>33</v>
      </c>
      <c r="J1155">
        <f t="shared" si="108"/>
        <v>4</v>
      </c>
      <c r="K1155" s="2">
        <v>14</v>
      </c>
      <c r="L1155" s="3">
        <v>36.409999999999997</v>
      </c>
      <c r="M1155" s="4">
        <v>0.01</v>
      </c>
      <c r="N1155" s="5" t="s">
        <v>23</v>
      </c>
      <c r="O1155" s="3">
        <v>-31.45</v>
      </c>
      <c r="P1155" s="3">
        <v>2.23</v>
      </c>
      <c r="Q1155" s="3">
        <v>4.57</v>
      </c>
      <c r="R1155" s="5" t="s">
        <v>1583</v>
      </c>
      <c r="S1155" s="5" t="s">
        <v>1584</v>
      </c>
      <c r="T1155" s="5" t="str">
        <f t="shared" si="109"/>
        <v>Mark Cousins</v>
      </c>
      <c r="U1155" t="s">
        <v>153</v>
      </c>
      <c r="V1155" s="5" t="s">
        <v>47</v>
      </c>
      <c r="W1155" s="5" t="s">
        <v>57</v>
      </c>
      <c r="X1155" s="5" t="s">
        <v>58</v>
      </c>
      <c r="Y1155" s="5" t="s">
        <v>888</v>
      </c>
      <c r="Z1155" s="5" t="s">
        <v>60</v>
      </c>
      <c r="AA1155" s="4">
        <v>0.41</v>
      </c>
      <c r="AB1155" s="1">
        <v>41085</v>
      </c>
      <c r="AC1155" s="1">
        <v>22174</v>
      </c>
      <c r="AD1155">
        <f t="shared" si="110"/>
        <v>2</v>
      </c>
      <c r="AE1155">
        <f t="shared" ca="1" si="111"/>
        <v>63</v>
      </c>
      <c r="AF1155" t="str">
        <f t="shared" ca="1" si="112"/>
        <v>18-64</v>
      </c>
      <c r="AG1155" s="3">
        <f t="shared" si="113"/>
        <v>0.4856983571428572</v>
      </c>
      <c r="AH1155" t="str">
        <f>_xlfn.IFNA(VLOOKUP(Sales_Transactions[[#This Row],[Order ID]],Returned_Items[#All],2,FALSE),"Not Returned")</f>
        <v>Not Returned</v>
      </c>
    </row>
    <row r="1156" spans="1:34" x14ac:dyDescent="0.25">
      <c r="A1156">
        <v>24833</v>
      </c>
      <c r="C1156" t="s">
        <v>1636</v>
      </c>
      <c r="D1156" s="2" t="str">
        <f>TEXT(MID(Sales_Transactions[[#This Row],[Order Date]],2,5),"d/m/yyy")</f>
        <v>16/7/2010</v>
      </c>
      <c r="E1156" s="2" t="str">
        <f>TEXT(MID(Sales_Transactions[[#This Row],[Order Date]],2,5),"d")</f>
        <v>16</v>
      </c>
      <c r="F1156" s="2" t="str">
        <f>TEXT(MID(Sales_Transactions[[#This Row],[Order Date]],2,5),"m")</f>
        <v>7</v>
      </c>
      <c r="G1156" s="2" t="str">
        <f>TEXT(MID(Sales_Transactions[[#This Row],[Order Date]],2,5),"yyy")</f>
        <v>2010</v>
      </c>
      <c r="H1156" s="2" t="str">
        <f>TEXT(MID(Sales_Transactions[[#This Row],[Order Date]],2,5),"yyy/m")</f>
        <v>2010/7</v>
      </c>
      <c r="I1156" t="s">
        <v>52</v>
      </c>
      <c r="J1156">
        <f t="shared" si="108"/>
        <v>1</v>
      </c>
      <c r="K1156" s="2">
        <v>45</v>
      </c>
      <c r="L1156" s="3">
        <v>5205.83</v>
      </c>
      <c r="M1156" s="4">
        <v>0.08</v>
      </c>
      <c r="N1156" s="5" t="s">
        <v>34</v>
      </c>
      <c r="O1156" s="3">
        <v>-818.77</v>
      </c>
      <c r="P1156" s="3">
        <v>124.49</v>
      </c>
      <c r="Q1156" s="3">
        <v>51.94</v>
      </c>
      <c r="R1156" s="5" t="s">
        <v>1250</v>
      </c>
      <c r="S1156" s="5" t="s">
        <v>1251</v>
      </c>
      <c r="T1156" s="5" t="str">
        <f t="shared" si="109"/>
        <v>Sally Knutson</v>
      </c>
      <c r="U1156" t="s">
        <v>153</v>
      </c>
      <c r="V1156" s="5" t="s">
        <v>27</v>
      </c>
      <c r="W1156" s="5" t="s">
        <v>57</v>
      </c>
      <c r="X1156" s="5" t="s">
        <v>107</v>
      </c>
      <c r="Y1156" s="5" t="s">
        <v>711</v>
      </c>
      <c r="Z1156" s="5" t="s">
        <v>106</v>
      </c>
      <c r="AA1156" s="4">
        <v>0.63</v>
      </c>
      <c r="AB1156" s="1">
        <v>40377</v>
      </c>
      <c r="AC1156" s="1">
        <v>22121</v>
      </c>
      <c r="AD1156">
        <f t="shared" si="110"/>
        <v>2</v>
      </c>
      <c r="AE1156">
        <f t="shared" ca="1" si="111"/>
        <v>64</v>
      </c>
      <c r="AF1156" t="str">
        <f t="shared" ca="1" si="112"/>
        <v>18-64</v>
      </c>
      <c r="AG1156" s="3">
        <f t="shared" si="113"/>
        <v>3.9184535111111107</v>
      </c>
      <c r="AH1156" t="str">
        <f>_xlfn.IFNA(VLOOKUP(Sales_Transactions[[#This Row],[Order ID]],Returned_Items[#All],2,FALSE),"Not Returned")</f>
        <v>Not Returned</v>
      </c>
    </row>
    <row r="1157" spans="1:34" x14ac:dyDescent="0.25">
      <c r="A1157">
        <v>24933</v>
      </c>
      <c r="C1157" t="s">
        <v>1258</v>
      </c>
      <c r="D1157" s="2" t="str">
        <f>TEXT(MID(Sales_Transactions[[#This Row],[Order Date]],2,5),"d/m/yyy")</f>
        <v>26/7/2009</v>
      </c>
      <c r="E1157" s="2" t="str">
        <f>TEXT(MID(Sales_Transactions[[#This Row],[Order Date]],2,5),"d")</f>
        <v>26</v>
      </c>
      <c r="F1157" s="2" t="str">
        <f>TEXT(MID(Sales_Transactions[[#This Row],[Order Date]],2,5),"m")</f>
        <v>7</v>
      </c>
      <c r="G1157" s="2" t="str">
        <f>TEXT(MID(Sales_Transactions[[#This Row],[Order Date]],2,5),"yyy")</f>
        <v>2009</v>
      </c>
      <c r="H1157" s="2" t="str">
        <f>TEXT(MID(Sales_Transactions[[#This Row],[Order Date]],2,5),"yyy/m")</f>
        <v>2009/7</v>
      </c>
      <c r="I1157" t="s">
        <v>22</v>
      </c>
      <c r="J1157">
        <f t="shared" si="108"/>
        <v>2</v>
      </c>
      <c r="K1157" s="2">
        <v>32</v>
      </c>
      <c r="L1157" s="3">
        <v>3416.38</v>
      </c>
      <c r="M1157" s="4">
        <v>0.01</v>
      </c>
      <c r="N1157" s="5" t="s">
        <v>34</v>
      </c>
      <c r="O1157" s="3">
        <v>-1142.2</v>
      </c>
      <c r="P1157" s="3">
        <v>100.98</v>
      </c>
      <c r="Q1157" s="3">
        <v>57.38</v>
      </c>
      <c r="R1157" s="5" t="s">
        <v>1520</v>
      </c>
      <c r="S1157" s="5" t="s">
        <v>1521</v>
      </c>
      <c r="T1157" s="5" t="str">
        <f t="shared" si="109"/>
        <v>Shahid Shariari</v>
      </c>
      <c r="U1157" t="s">
        <v>153</v>
      </c>
      <c r="V1157" s="5" t="s">
        <v>37</v>
      </c>
      <c r="W1157" s="5" t="s">
        <v>57</v>
      </c>
      <c r="X1157" s="5" t="s">
        <v>104</v>
      </c>
      <c r="Y1157" s="5" t="s">
        <v>242</v>
      </c>
      <c r="Z1157" s="5" t="s">
        <v>106</v>
      </c>
      <c r="AA1157" s="4">
        <v>0.78</v>
      </c>
      <c r="AB1157" s="1">
        <v>40022</v>
      </c>
      <c r="AC1157" s="1">
        <v>22204</v>
      </c>
      <c r="AD1157">
        <f t="shared" si="110"/>
        <v>2</v>
      </c>
      <c r="AE1157">
        <f t="shared" ca="1" si="111"/>
        <v>63</v>
      </c>
      <c r="AF1157" t="str">
        <f t="shared" ca="1" si="112"/>
        <v>18-64</v>
      </c>
      <c r="AG1157" s="3">
        <f t="shared" si="113"/>
        <v>4.9484344375000004</v>
      </c>
      <c r="AH1157" t="str">
        <f>_xlfn.IFNA(VLOOKUP(Sales_Transactions[[#This Row],[Order ID]],Returned_Items[#All],2,FALSE),"Not Returned")</f>
        <v>Not Returned</v>
      </c>
    </row>
    <row r="1158" spans="1:34" x14ac:dyDescent="0.25">
      <c r="A1158">
        <v>24933</v>
      </c>
      <c r="C1158" t="s">
        <v>1258</v>
      </c>
      <c r="D1158" s="2" t="str">
        <f>TEXT(MID(Sales_Transactions[[#This Row],[Order Date]],2,5),"d/m/yyy")</f>
        <v>26/7/2009</v>
      </c>
      <c r="E1158" s="2" t="str">
        <f>TEXT(MID(Sales_Transactions[[#This Row],[Order Date]],2,5),"d")</f>
        <v>26</v>
      </c>
      <c r="F1158" s="2" t="str">
        <f>TEXT(MID(Sales_Transactions[[#This Row],[Order Date]],2,5),"m")</f>
        <v>7</v>
      </c>
      <c r="G1158" s="2" t="str">
        <f>TEXT(MID(Sales_Transactions[[#This Row],[Order Date]],2,5),"yyy")</f>
        <v>2009</v>
      </c>
      <c r="H1158" s="2" t="str">
        <f>TEXT(MID(Sales_Transactions[[#This Row],[Order Date]],2,5),"yyy/m")</f>
        <v>2009/7</v>
      </c>
      <c r="I1158" t="s">
        <v>22</v>
      </c>
      <c r="J1158">
        <f t="shared" si="108"/>
        <v>2</v>
      </c>
      <c r="K1158" s="2">
        <v>14</v>
      </c>
      <c r="L1158" s="3">
        <v>142.81</v>
      </c>
      <c r="M1158" s="4">
        <v>0.01</v>
      </c>
      <c r="N1158" s="5" t="s">
        <v>23</v>
      </c>
      <c r="O1158" s="3">
        <v>39.64</v>
      </c>
      <c r="P1158" s="3">
        <v>10.14</v>
      </c>
      <c r="Q1158" s="3">
        <v>2.27</v>
      </c>
      <c r="R1158" s="5" t="s">
        <v>1520</v>
      </c>
      <c r="S1158" s="5" t="s">
        <v>1521</v>
      </c>
      <c r="T1158" s="5" t="str">
        <f t="shared" si="109"/>
        <v>Shahid Shariari</v>
      </c>
      <c r="U1158" t="s">
        <v>153</v>
      </c>
      <c r="V1158" s="5" t="s">
        <v>37</v>
      </c>
      <c r="W1158" s="5" t="s">
        <v>28</v>
      </c>
      <c r="X1158" s="5" t="s">
        <v>75</v>
      </c>
      <c r="Y1158" s="5" t="s">
        <v>284</v>
      </c>
      <c r="Z1158" s="5" t="s">
        <v>84</v>
      </c>
      <c r="AA1158" s="4">
        <v>0.36</v>
      </c>
      <c r="AB1158" s="1">
        <v>40022</v>
      </c>
      <c r="AC1158" s="1">
        <v>13892</v>
      </c>
      <c r="AD1158">
        <f t="shared" si="110"/>
        <v>2</v>
      </c>
      <c r="AE1158">
        <f t="shared" ca="1" si="111"/>
        <v>86</v>
      </c>
      <c r="AF1158" t="str">
        <f t="shared" ca="1" si="112"/>
        <v>Over 65</v>
      </c>
      <c r="AG1158" s="3">
        <f t="shared" si="113"/>
        <v>0.88635614285714293</v>
      </c>
      <c r="AH1158" t="str">
        <f>_xlfn.IFNA(VLOOKUP(Sales_Transactions[[#This Row],[Order ID]],Returned_Items[#All],2,FALSE),"Not Returned")</f>
        <v>Not Returned</v>
      </c>
    </row>
    <row r="1159" spans="1:34" x14ac:dyDescent="0.25">
      <c r="A1159">
        <v>25031</v>
      </c>
      <c r="C1159" t="s">
        <v>1637</v>
      </c>
      <c r="D1159" s="2" t="str">
        <f>TEXT(MID(Sales_Transactions[[#This Row],[Order Date]],2,5),"d/m/yyy")</f>
        <v>23/8/2009</v>
      </c>
      <c r="E1159" s="2" t="str">
        <f>TEXT(MID(Sales_Transactions[[#This Row],[Order Date]],2,5),"d")</f>
        <v>23</v>
      </c>
      <c r="F1159" s="2" t="str">
        <f>TEXT(MID(Sales_Transactions[[#This Row],[Order Date]],2,5),"m")</f>
        <v>8</v>
      </c>
      <c r="G1159" s="2" t="str">
        <f>TEXT(MID(Sales_Transactions[[#This Row],[Order Date]],2,5),"yyy")</f>
        <v>2009</v>
      </c>
      <c r="H1159" s="2" t="str">
        <f>TEXT(MID(Sales_Transactions[[#This Row],[Order Date]],2,5),"yyy/m")</f>
        <v>2009/8</v>
      </c>
      <c r="I1159" t="s">
        <v>33</v>
      </c>
      <c r="J1159">
        <f t="shared" si="108"/>
        <v>4</v>
      </c>
      <c r="K1159" s="2">
        <v>24</v>
      </c>
      <c r="L1159" s="3">
        <v>4636.62</v>
      </c>
      <c r="M1159" s="4">
        <v>0.1</v>
      </c>
      <c r="N1159" s="5" t="s">
        <v>23</v>
      </c>
      <c r="O1159" s="3">
        <v>-318.45</v>
      </c>
      <c r="P1159" s="3">
        <v>209.37</v>
      </c>
      <c r="Q1159" s="3">
        <v>69</v>
      </c>
      <c r="R1159" s="5" t="s">
        <v>1250</v>
      </c>
      <c r="S1159" s="5" t="s">
        <v>1251</v>
      </c>
      <c r="T1159" s="5" t="str">
        <f t="shared" si="109"/>
        <v>Sally Knutson</v>
      </c>
      <c r="U1159" t="s">
        <v>153</v>
      </c>
      <c r="V1159" s="5" t="s">
        <v>37</v>
      </c>
      <c r="W1159" s="5" t="s">
        <v>57</v>
      </c>
      <c r="X1159" s="5" t="s">
        <v>107</v>
      </c>
      <c r="Y1159" s="5" t="s">
        <v>1638</v>
      </c>
      <c r="Z1159" s="5" t="s">
        <v>31</v>
      </c>
      <c r="AA1159" s="4">
        <v>0.79</v>
      </c>
      <c r="AB1159" s="1">
        <v>40050</v>
      </c>
      <c r="AC1159" s="1">
        <v>14145</v>
      </c>
      <c r="AD1159">
        <f t="shared" si="110"/>
        <v>2</v>
      </c>
      <c r="AE1159">
        <f t="shared" ca="1" si="111"/>
        <v>85</v>
      </c>
      <c r="AF1159" t="str">
        <f t="shared" ca="1" si="112"/>
        <v>Over 65</v>
      </c>
      <c r="AG1159" s="3">
        <f t="shared" si="113"/>
        <v>11.590026249999999</v>
      </c>
      <c r="AH1159" t="str">
        <f>_xlfn.IFNA(VLOOKUP(Sales_Transactions[[#This Row],[Order ID]],Returned_Items[#All],2,FALSE),"Not Returned")</f>
        <v>Not Returned</v>
      </c>
    </row>
    <row r="1160" spans="1:34" x14ac:dyDescent="0.25">
      <c r="A1160">
        <v>25031</v>
      </c>
      <c r="C1160" t="s">
        <v>1637</v>
      </c>
      <c r="D1160" s="2" t="str">
        <f>TEXT(MID(Sales_Transactions[[#This Row],[Order Date]],2,5),"d/m/yyy")</f>
        <v>23/8/2009</v>
      </c>
      <c r="E1160" s="2" t="str">
        <f>TEXT(MID(Sales_Transactions[[#This Row],[Order Date]],2,5),"d")</f>
        <v>23</v>
      </c>
      <c r="F1160" s="2" t="str">
        <f>TEXT(MID(Sales_Transactions[[#This Row],[Order Date]],2,5),"m")</f>
        <v>8</v>
      </c>
      <c r="G1160" s="2" t="str">
        <f>TEXT(MID(Sales_Transactions[[#This Row],[Order Date]],2,5),"yyy")</f>
        <v>2009</v>
      </c>
      <c r="H1160" s="2" t="str">
        <f>TEXT(MID(Sales_Transactions[[#This Row],[Order Date]],2,5),"yyy/m")</f>
        <v>2009/8</v>
      </c>
      <c r="I1160" t="s">
        <v>33</v>
      </c>
      <c r="J1160">
        <f t="shared" si="108"/>
        <v>4</v>
      </c>
      <c r="K1160" s="2">
        <v>20</v>
      </c>
      <c r="L1160" s="3">
        <v>100.11</v>
      </c>
      <c r="M1160" s="4">
        <v>7.0000000000000007E-2</v>
      </c>
      <c r="N1160" s="5" t="s">
        <v>23</v>
      </c>
      <c r="O1160" s="3">
        <v>-41.7</v>
      </c>
      <c r="P1160" s="3">
        <v>4.9800000000000004</v>
      </c>
      <c r="Q1160" s="3">
        <v>4.7</v>
      </c>
      <c r="R1160" s="5" t="s">
        <v>1250</v>
      </c>
      <c r="S1160" s="5" t="s">
        <v>1251</v>
      </c>
      <c r="T1160" s="5" t="str">
        <f t="shared" si="109"/>
        <v>Sally Knutson</v>
      </c>
      <c r="U1160" t="s">
        <v>153</v>
      </c>
      <c r="V1160" s="5" t="s">
        <v>37</v>
      </c>
      <c r="W1160" s="5" t="s">
        <v>28</v>
      </c>
      <c r="X1160" s="5" t="s">
        <v>75</v>
      </c>
      <c r="Y1160" s="5" t="s">
        <v>1639</v>
      </c>
      <c r="Z1160" s="5" t="s">
        <v>43</v>
      </c>
      <c r="AA1160" s="4">
        <v>0.38</v>
      </c>
      <c r="AB1160" s="1">
        <v>40049</v>
      </c>
      <c r="AC1160" s="1">
        <v>24586</v>
      </c>
      <c r="AD1160">
        <f t="shared" si="110"/>
        <v>1</v>
      </c>
      <c r="AE1160">
        <f t="shared" ca="1" si="111"/>
        <v>57</v>
      </c>
      <c r="AF1160" t="str">
        <f t="shared" ca="1" si="112"/>
        <v>18-64</v>
      </c>
      <c r="AG1160" s="3">
        <f t="shared" si="113"/>
        <v>0.48382570000000003</v>
      </c>
      <c r="AH1160" t="str">
        <f>_xlfn.IFNA(VLOOKUP(Sales_Transactions[[#This Row],[Order ID]],Returned_Items[#All],2,FALSE),"Not Returned")</f>
        <v>Not Returned</v>
      </c>
    </row>
    <row r="1161" spans="1:34" x14ac:dyDescent="0.25">
      <c r="A1161">
        <v>25633</v>
      </c>
      <c r="C1161" t="s">
        <v>1640</v>
      </c>
      <c r="D1161" s="2" t="str">
        <f>TEXT(MID(Sales_Transactions[[#This Row],[Order Date]],2,5),"d/m/yyy")</f>
        <v>1/8/2011</v>
      </c>
      <c r="E1161" s="2" t="str">
        <f>TEXT(MID(Sales_Transactions[[#This Row],[Order Date]],2,5),"d")</f>
        <v>1</v>
      </c>
      <c r="F1161" s="2" t="str">
        <f>TEXT(MID(Sales_Transactions[[#This Row],[Order Date]],2,5),"m")</f>
        <v>8</v>
      </c>
      <c r="G1161" s="2" t="str">
        <f>TEXT(MID(Sales_Transactions[[#This Row],[Order Date]],2,5),"yyy")</f>
        <v>2011</v>
      </c>
      <c r="H1161" s="2" t="str">
        <f>TEXT(MID(Sales_Transactions[[#This Row],[Order Date]],2,5),"yyy/m")</f>
        <v>2011/8</v>
      </c>
      <c r="I1161" t="s">
        <v>22</v>
      </c>
      <c r="J1161">
        <f t="shared" si="108"/>
        <v>2</v>
      </c>
      <c r="K1161" s="2">
        <v>36</v>
      </c>
      <c r="L1161" s="3">
        <v>5140.08</v>
      </c>
      <c r="M1161" s="4">
        <v>0.06</v>
      </c>
      <c r="N1161" s="5" t="s">
        <v>34</v>
      </c>
      <c r="O1161" s="3">
        <v>-582.42999999999995</v>
      </c>
      <c r="P1161" s="3">
        <v>145.97999999999999</v>
      </c>
      <c r="Q1161" s="3">
        <v>51.92</v>
      </c>
      <c r="R1161" s="5" t="s">
        <v>1250</v>
      </c>
      <c r="S1161" s="5" t="s">
        <v>1251</v>
      </c>
      <c r="T1161" s="5" t="str">
        <f t="shared" si="109"/>
        <v>Sally Knutson</v>
      </c>
      <c r="U1161" t="s">
        <v>153</v>
      </c>
      <c r="V1161" s="5" t="s">
        <v>74</v>
      </c>
      <c r="W1161" s="5" t="s">
        <v>57</v>
      </c>
      <c r="X1161" s="5" t="s">
        <v>107</v>
      </c>
      <c r="Y1161" s="5" t="s">
        <v>1641</v>
      </c>
      <c r="Z1161" s="5" t="s">
        <v>106</v>
      </c>
      <c r="AA1161" s="4">
        <v>0.69</v>
      </c>
      <c r="AB1161" s="1">
        <v>40761</v>
      </c>
      <c r="AC1161" s="1">
        <v>24790</v>
      </c>
      <c r="AD1161">
        <f t="shared" si="110"/>
        <v>5</v>
      </c>
      <c r="AE1161">
        <f t="shared" ca="1" si="111"/>
        <v>56</v>
      </c>
      <c r="AF1161" t="str">
        <f t="shared" ca="1" si="112"/>
        <v>18-64</v>
      </c>
      <c r="AG1161" s="3">
        <f t="shared" si="113"/>
        <v>5.4947892222222219</v>
      </c>
      <c r="AH1161" t="str">
        <f>_xlfn.IFNA(VLOOKUP(Sales_Transactions[[#This Row],[Order ID]],Returned_Items[#All],2,FALSE),"Not Returned")</f>
        <v>Not Returned</v>
      </c>
    </row>
    <row r="1162" spans="1:34" x14ac:dyDescent="0.25">
      <c r="A1162">
        <v>25635</v>
      </c>
      <c r="C1162" t="s">
        <v>1642</v>
      </c>
      <c r="D1162" s="2" t="str">
        <f>TEXT(MID(Sales_Transactions[[#This Row],[Order Date]],2,5),"d/m/yyy")</f>
        <v>29/5/2012</v>
      </c>
      <c r="E1162" s="2" t="str">
        <f>TEXT(MID(Sales_Transactions[[#This Row],[Order Date]],2,5),"d")</f>
        <v>29</v>
      </c>
      <c r="F1162" s="2" t="str">
        <f>TEXT(MID(Sales_Transactions[[#This Row],[Order Date]],2,5),"m")</f>
        <v>5</v>
      </c>
      <c r="G1162" s="2" t="str">
        <f>TEXT(MID(Sales_Transactions[[#This Row],[Order Date]],2,5),"yyy")</f>
        <v>2012</v>
      </c>
      <c r="H1162" s="2" t="str">
        <f>TEXT(MID(Sales_Transactions[[#This Row],[Order Date]],2,5),"yyy/m")</f>
        <v>2012/5</v>
      </c>
      <c r="I1162" t="s">
        <v>101</v>
      </c>
      <c r="J1162">
        <f t="shared" si="108"/>
        <v>1</v>
      </c>
      <c r="K1162" s="2">
        <v>14</v>
      </c>
      <c r="L1162" s="3">
        <v>633.08000000000004</v>
      </c>
      <c r="M1162" s="4">
        <v>0.04</v>
      </c>
      <c r="N1162" s="5" t="s">
        <v>67</v>
      </c>
      <c r="O1162" s="3">
        <v>145.47999999999999</v>
      </c>
      <c r="P1162" s="3">
        <v>42.98</v>
      </c>
      <c r="Q1162" s="3">
        <v>4.62</v>
      </c>
      <c r="R1162" s="5" t="s">
        <v>1250</v>
      </c>
      <c r="S1162" s="5" t="s">
        <v>1251</v>
      </c>
      <c r="T1162" s="5" t="str">
        <f t="shared" si="109"/>
        <v>Sally Knutson</v>
      </c>
      <c r="U1162" t="s">
        <v>153</v>
      </c>
      <c r="V1162" s="5" t="s">
        <v>47</v>
      </c>
      <c r="W1162" s="5" t="s">
        <v>28</v>
      </c>
      <c r="X1162" s="5" t="s">
        <v>38</v>
      </c>
      <c r="Y1162" s="5" t="s">
        <v>1485</v>
      </c>
      <c r="Z1162" s="5" t="s">
        <v>43</v>
      </c>
      <c r="AA1162" s="4">
        <v>0.56000000000000005</v>
      </c>
      <c r="AB1162" s="1">
        <v>41059</v>
      </c>
      <c r="AC1162" s="1">
        <v>24800</v>
      </c>
      <c r="AD1162">
        <f t="shared" si="110"/>
        <v>1</v>
      </c>
      <c r="AE1162">
        <f t="shared" ca="1" si="111"/>
        <v>56</v>
      </c>
      <c r="AF1162" t="str">
        <f t="shared" ca="1" si="112"/>
        <v>18-64</v>
      </c>
      <c r="AG1162" s="3">
        <f t="shared" si="113"/>
        <v>3.3987719999999997</v>
      </c>
      <c r="AH1162" t="str">
        <f>_xlfn.IFNA(VLOOKUP(Sales_Transactions[[#This Row],[Order ID]],Returned_Items[#All],2,FALSE),"Not Returned")</f>
        <v>Not Returned</v>
      </c>
    </row>
    <row r="1163" spans="1:34" x14ac:dyDescent="0.25">
      <c r="A1163">
        <v>25635</v>
      </c>
      <c r="C1163" t="s">
        <v>1642</v>
      </c>
      <c r="D1163" s="2" t="str">
        <f>TEXT(MID(Sales_Transactions[[#This Row],[Order Date]],2,5),"d/m/yyy")</f>
        <v>29/5/2012</v>
      </c>
      <c r="E1163" s="2" t="str">
        <f>TEXT(MID(Sales_Transactions[[#This Row],[Order Date]],2,5),"d")</f>
        <v>29</v>
      </c>
      <c r="F1163" s="2" t="str">
        <f>TEXT(MID(Sales_Transactions[[#This Row],[Order Date]],2,5),"m")</f>
        <v>5</v>
      </c>
      <c r="G1163" s="2" t="str">
        <f>TEXT(MID(Sales_Transactions[[#This Row],[Order Date]],2,5),"yyy")</f>
        <v>2012</v>
      </c>
      <c r="H1163" s="2" t="str">
        <f>TEXT(MID(Sales_Transactions[[#This Row],[Order Date]],2,5),"yyy/m")</f>
        <v>2012/5</v>
      </c>
      <c r="I1163" t="s">
        <v>101</v>
      </c>
      <c r="J1163">
        <f t="shared" si="108"/>
        <v>1</v>
      </c>
      <c r="K1163" s="2">
        <v>22</v>
      </c>
      <c r="L1163" s="3">
        <v>110.42</v>
      </c>
      <c r="M1163" s="4">
        <v>0.09</v>
      </c>
      <c r="N1163" s="5" t="s">
        <v>23</v>
      </c>
      <c r="O1163" s="3">
        <v>-36.6</v>
      </c>
      <c r="P1163" s="3">
        <v>5.08</v>
      </c>
      <c r="Q1163" s="3">
        <v>3.63</v>
      </c>
      <c r="R1163" s="5" t="s">
        <v>1250</v>
      </c>
      <c r="S1163" s="5" t="s">
        <v>1251</v>
      </c>
      <c r="T1163" s="5" t="str">
        <f t="shared" si="109"/>
        <v>Sally Knutson</v>
      </c>
      <c r="U1163" t="s">
        <v>153</v>
      </c>
      <c r="V1163" s="5" t="s">
        <v>47</v>
      </c>
      <c r="W1163" s="5" t="s">
        <v>57</v>
      </c>
      <c r="X1163" s="5" t="s">
        <v>58</v>
      </c>
      <c r="Y1163" s="5" t="s">
        <v>1643</v>
      </c>
      <c r="Z1163" s="5" t="s">
        <v>84</v>
      </c>
      <c r="AA1163" s="4">
        <v>0.51</v>
      </c>
      <c r="AB1163" s="1">
        <v>41059</v>
      </c>
      <c r="AC1163" s="1">
        <v>24539</v>
      </c>
      <c r="AD1163">
        <f t="shared" si="110"/>
        <v>1</v>
      </c>
      <c r="AE1163">
        <f t="shared" ca="1" si="111"/>
        <v>57</v>
      </c>
      <c r="AF1163" t="str">
        <f t="shared" ca="1" si="112"/>
        <v>18-64</v>
      </c>
      <c r="AG1163" s="3">
        <f t="shared" si="113"/>
        <v>0.39570127272727279</v>
      </c>
      <c r="AH1163" t="str">
        <f>_xlfn.IFNA(VLOOKUP(Sales_Transactions[[#This Row],[Order ID]],Returned_Items[#All],2,FALSE),"Not Returned")</f>
        <v>Not Returned</v>
      </c>
    </row>
    <row r="1164" spans="1:34" x14ac:dyDescent="0.25">
      <c r="A1164">
        <v>25830</v>
      </c>
      <c r="C1164" t="s">
        <v>498</v>
      </c>
      <c r="D1164" s="2" t="str">
        <f>TEXT(MID(Sales_Transactions[[#This Row],[Order Date]],2,5),"d/m/yyy")</f>
        <v>6/5/2010</v>
      </c>
      <c r="E1164" s="2" t="str">
        <f>TEXT(MID(Sales_Transactions[[#This Row],[Order Date]],2,5),"d")</f>
        <v>6</v>
      </c>
      <c r="F1164" s="2" t="str">
        <f>TEXT(MID(Sales_Transactions[[#This Row],[Order Date]],2,5),"m")</f>
        <v>5</v>
      </c>
      <c r="G1164" s="2" t="str">
        <f>TEXT(MID(Sales_Transactions[[#This Row],[Order Date]],2,5),"yyy")</f>
        <v>2010</v>
      </c>
      <c r="H1164" s="2" t="str">
        <f>TEXT(MID(Sales_Transactions[[#This Row],[Order Date]],2,5),"yyy/m")</f>
        <v>2010/5</v>
      </c>
      <c r="I1164" t="s">
        <v>22</v>
      </c>
      <c r="J1164">
        <f t="shared" si="108"/>
        <v>2</v>
      </c>
      <c r="K1164" s="2">
        <v>5</v>
      </c>
      <c r="L1164" s="3">
        <v>25.34</v>
      </c>
      <c r="M1164" s="4">
        <v>0.1</v>
      </c>
      <c r="N1164" s="5" t="s">
        <v>23</v>
      </c>
      <c r="O1164" s="3">
        <v>-21.29</v>
      </c>
      <c r="P1164" s="3">
        <v>4.0599999999999996</v>
      </c>
      <c r="Q1164" s="3">
        <v>6.89</v>
      </c>
      <c r="R1164" s="5" t="s">
        <v>1216</v>
      </c>
      <c r="S1164" s="5" t="s">
        <v>1622</v>
      </c>
      <c r="T1164" s="5" t="str">
        <f t="shared" si="109"/>
        <v>Justin Hirsh</v>
      </c>
      <c r="U1164" t="s">
        <v>153</v>
      </c>
      <c r="V1164" s="5" t="s">
        <v>37</v>
      </c>
      <c r="W1164" s="5" t="s">
        <v>28</v>
      </c>
      <c r="X1164" s="5" t="s">
        <v>38</v>
      </c>
      <c r="Y1164" s="5" t="s">
        <v>669</v>
      </c>
      <c r="Z1164" s="5" t="s">
        <v>43</v>
      </c>
      <c r="AA1164" s="4">
        <v>0.6</v>
      </c>
      <c r="AB1164" s="1">
        <v>40304</v>
      </c>
      <c r="AC1164" s="1">
        <v>24826</v>
      </c>
      <c r="AD1164">
        <f t="shared" si="110"/>
        <v>0</v>
      </c>
      <c r="AE1164">
        <f t="shared" ca="1" si="111"/>
        <v>56</v>
      </c>
      <c r="AF1164" t="str">
        <f t="shared" ca="1" si="112"/>
        <v>18-64</v>
      </c>
      <c r="AG1164" s="3">
        <f t="shared" si="113"/>
        <v>2.1891880000000001</v>
      </c>
      <c r="AH1164" t="str">
        <f>_xlfn.IFNA(VLOOKUP(Sales_Transactions[[#This Row],[Order ID]],Returned_Items[#All],2,FALSE),"Not Returned")</f>
        <v>Not Returned</v>
      </c>
    </row>
    <row r="1165" spans="1:34" x14ac:dyDescent="0.25">
      <c r="A1165">
        <v>25830</v>
      </c>
      <c r="C1165" t="s">
        <v>498</v>
      </c>
      <c r="D1165" s="2" t="str">
        <f>TEXT(MID(Sales_Transactions[[#This Row],[Order Date]],2,5),"d/m/yyy")</f>
        <v>6/5/2010</v>
      </c>
      <c r="E1165" s="2" t="str">
        <f>TEXT(MID(Sales_Transactions[[#This Row],[Order Date]],2,5),"d")</f>
        <v>6</v>
      </c>
      <c r="F1165" s="2" t="str">
        <f>TEXT(MID(Sales_Transactions[[#This Row],[Order Date]],2,5),"m")</f>
        <v>5</v>
      </c>
      <c r="G1165" s="2" t="str">
        <f>TEXT(MID(Sales_Transactions[[#This Row],[Order Date]],2,5),"yyy")</f>
        <v>2010</v>
      </c>
      <c r="H1165" s="2" t="str">
        <f>TEXT(MID(Sales_Transactions[[#This Row],[Order Date]],2,5),"yyy/m")</f>
        <v>2010/5</v>
      </c>
      <c r="I1165" t="s">
        <v>22</v>
      </c>
      <c r="J1165">
        <f t="shared" si="108"/>
        <v>2</v>
      </c>
      <c r="K1165" s="2">
        <v>11</v>
      </c>
      <c r="L1165" s="3">
        <v>178.57</v>
      </c>
      <c r="M1165" s="4">
        <v>0.05</v>
      </c>
      <c r="N1165" s="5" t="s">
        <v>23</v>
      </c>
      <c r="O1165" s="3">
        <v>-37.39</v>
      </c>
      <c r="P1165" s="3">
        <v>15.28</v>
      </c>
      <c r="Q1165" s="3">
        <v>10.91</v>
      </c>
      <c r="R1165" s="5" t="s">
        <v>1216</v>
      </c>
      <c r="S1165" s="5" t="s">
        <v>1622</v>
      </c>
      <c r="T1165" s="5" t="str">
        <f t="shared" si="109"/>
        <v>Justin Hirsh</v>
      </c>
      <c r="U1165" t="s">
        <v>153</v>
      </c>
      <c r="V1165" s="5" t="s">
        <v>37</v>
      </c>
      <c r="W1165" s="5" t="s">
        <v>28</v>
      </c>
      <c r="X1165" s="5" t="s">
        <v>41</v>
      </c>
      <c r="Y1165" s="5" t="s">
        <v>940</v>
      </c>
      <c r="Z1165" s="5" t="s">
        <v>43</v>
      </c>
      <c r="AA1165" s="4">
        <v>0.36</v>
      </c>
      <c r="AB1165" s="1">
        <v>40309</v>
      </c>
      <c r="AC1165" s="1">
        <v>24720</v>
      </c>
      <c r="AD1165">
        <f t="shared" si="110"/>
        <v>5</v>
      </c>
      <c r="AE1165">
        <f t="shared" ca="1" si="111"/>
        <v>56</v>
      </c>
      <c r="AF1165" t="str">
        <f t="shared" ca="1" si="112"/>
        <v>18-64</v>
      </c>
      <c r="AG1165" s="3">
        <f t="shared" si="113"/>
        <v>2.3802145454545456</v>
      </c>
      <c r="AH1165" t="str">
        <f>_xlfn.IFNA(VLOOKUP(Sales_Transactions[[#This Row],[Order ID]],Returned_Items[#All],2,FALSE),"Not Returned")</f>
        <v>Not Returned</v>
      </c>
    </row>
    <row r="1166" spans="1:34" x14ac:dyDescent="0.25">
      <c r="A1166">
        <v>26342</v>
      </c>
      <c r="C1166" t="s">
        <v>1644</v>
      </c>
      <c r="D1166" s="2" t="str">
        <f>TEXT(MID(Sales_Transactions[[#This Row],[Order Date]],2,5),"d/m/yyy")</f>
        <v>18/10/2009</v>
      </c>
      <c r="E1166" s="2" t="str">
        <f>TEXT(MID(Sales_Transactions[[#This Row],[Order Date]],2,5),"d")</f>
        <v>18</v>
      </c>
      <c r="F1166" s="2" t="str">
        <f>TEXT(MID(Sales_Transactions[[#This Row],[Order Date]],2,5),"m")</f>
        <v>10</v>
      </c>
      <c r="G1166" s="2" t="str">
        <f>TEXT(MID(Sales_Transactions[[#This Row],[Order Date]],2,5),"yyy")</f>
        <v>2009</v>
      </c>
      <c r="H1166" s="2" t="str">
        <f>TEXT(MID(Sales_Transactions[[#This Row],[Order Date]],2,5),"yyy/m")</f>
        <v>2009/10</v>
      </c>
      <c r="I1166" t="s">
        <v>22</v>
      </c>
      <c r="J1166">
        <f t="shared" si="108"/>
        <v>2</v>
      </c>
      <c r="K1166" s="2">
        <v>24</v>
      </c>
      <c r="L1166" s="3">
        <v>265.35000000000002</v>
      </c>
      <c r="M1166" s="4">
        <v>0.02</v>
      </c>
      <c r="N1166" s="5" t="s">
        <v>23</v>
      </c>
      <c r="O1166" s="3">
        <v>-128.69</v>
      </c>
      <c r="P1166" s="3">
        <v>9.99</v>
      </c>
      <c r="Q1166" s="3">
        <v>11.59</v>
      </c>
      <c r="R1166" s="5" t="s">
        <v>1545</v>
      </c>
      <c r="S1166" s="5" t="s">
        <v>123</v>
      </c>
      <c r="T1166" s="5" t="str">
        <f t="shared" si="109"/>
        <v>Khloe Miller</v>
      </c>
      <c r="U1166" t="s">
        <v>153</v>
      </c>
      <c r="V1166" s="5" t="s">
        <v>74</v>
      </c>
      <c r="W1166" s="5" t="s">
        <v>28</v>
      </c>
      <c r="X1166" s="5" t="s">
        <v>75</v>
      </c>
      <c r="Y1166" s="5" t="s">
        <v>1189</v>
      </c>
      <c r="Z1166" s="5" t="s">
        <v>43</v>
      </c>
      <c r="AA1166" s="4">
        <v>0.4</v>
      </c>
      <c r="AB1166" s="1">
        <v>40113</v>
      </c>
      <c r="AC1166" s="1">
        <v>24575</v>
      </c>
      <c r="AD1166">
        <f t="shared" si="110"/>
        <v>9</v>
      </c>
      <c r="AE1166">
        <f t="shared" ca="1" si="111"/>
        <v>57</v>
      </c>
      <c r="AF1166" t="str">
        <f t="shared" ca="1" si="112"/>
        <v>18-64</v>
      </c>
      <c r="AG1166" s="3">
        <f t="shared" si="113"/>
        <v>0.89908341666666658</v>
      </c>
      <c r="AH1166" t="str">
        <f>_xlfn.IFNA(VLOOKUP(Sales_Transactions[[#This Row],[Order ID]],Returned_Items[#All],2,FALSE),"Not Returned")</f>
        <v>Not Returned</v>
      </c>
    </row>
    <row r="1167" spans="1:34" x14ac:dyDescent="0.25">
      <c r="A1167">
        <v>26342</v>
      </c>
      <c r="C1167" t="s">
        <v>1644</v>
      </c>
      <c r="D1167" s="2" t="str">
        <f>TEXT(MID(Sales_Transactions[[#This Row],[Order Date]],2,5),"d/m/yyy")</f>
        <v>18/10/2009</v>
      </c>
      <c r="E1167" s="2" t="str">
        <f>TEXT(MID(Sales_Transactions[[#This Row],[Order Date]],2,5),"d")</f>
        <v>18</v>
      </c>
      <c r="F1167" s="2" t="str">
        <f>TEXT(MID(Sales_Transactions[[#This Row],[Order Date]],2,5),"m")</f>
        <v>10</v>
      </c>
      <c r="G1167" s="2" t="str">
        <f>TEXT(MID(Sales_Transactions[[#This Row],[Order Date]],2,5),"yyy")</f>
        <v>2009</v>
      </c>
      <c r="H1167" s="2" t="str">
        <f>TEXT(MID(Sales_Transactions[[#This Row],[Order Date]],2,5),"yyy/m")</f>
        <v>2009/10</v>
      </c>
      <c r="I1167" t="s">
        <v>22</v>
      </c>
      <c r="J1167">
        <f t="shared" si="108"/>
        <v>2</v>
      </c>
      <c r="K1167" s="2">
        <v>41</v>
      </c>
      <c r="L1167" s="3">
        <v>1993.94</v>
      </c>
      <c r="M1167" s="4">
        <v>0.02</v>
      </c>
      <c r="N1167" s="5" t="s">
        <v>23</v>
      </c>
      <c r="O1167" s="3">
        <v>931.7</v>
      </c>
      <c r="P1167" s="3">
        <v>48.04</v>
      </c>
      <c r="Q1167" s="3">
        <v>5.79</v>
      </c>
      <c r="R1167" s="5" t="s">
        <v>1545</v>
      </c>
      <c r="S1167" s="5" t="s">
        <v>123</v>
      </c>
      <c r="T1167" s="5" t="str">
        <f t="shared" si="109"/>
        <v>Khloe Miller</v>
      </c>
      <c r="U1167" t="s">
        <v>153</v>
      </c>
      <c r="V1167" s="5" t="s">
        <v>74</v>
      </c>
      <c r="W1167" s="5" t="s">
        <v>28</v>
      </c>
      <c r="X1167" s="5" t="s">
        <v>75</v>
      </c>
      <c r="Y1167" s="5" t="s">
        <v>1645</v>
      </c>
      <c r="Z1167" s="5" t="s">
        <v>43</v>
      </c>
      <c r="AA1167" s="4">
        <v>0.37</v>
      </c>
      <c r="AB1167" s="1">
        <v>40109</v>
      </c>
      <c r="AC1167" s="1">
        <v>24270</v>
      </c>
      <c r="AD1167">
        <f t="shared" si="110"/>
        <v>5</v>
      </c>
      <c r="AE1167">
        <f t="shared" ca="1" si="111"/>
        <v>58</v>
      </c>
      <c r="AF1167" t="str">
        <f t="shared" ca="1" si="112"/>
        <v>18-64</v>
      </c>
      <c r="AG1167" s="3">
        <f t="shared" si="113"/>
        <v>1.312692487804878</v>
      </c>
      <c r="AH1167" t="str">
        <f>_xlfn.IFNA(VLOOKUP(Sales_Transactions[[#This Row],[Order ID]],Returned_Items[#All],2,FALSE),"Not Returned")</f>
        <v>Not Returned</v>
      </c>
    </row>
    <row r="1168" spans="1:34" x14ac:dyDescent="0.25">
      <c r="A1168">
        <v>26342</v>
      </c>
      <c r="C1168" t="s">
        <v>1644</v>
      </c>
      <c r="D1168" s="2" t="str">
        <f>TEXT(MID(Sales_Transactions[[#This Row],[Order Date]],2,5),"d/m/yyy")</f>
        <v>18/10/2009</v>
      </c>
      <c r="E1168" s="2" t="str">
        <f>TEXT(MID(Sales_Transactions[[#This Row],[Order Date]],2,5),"d")</f>
        <v>18</v>
      </c>
      <c r="F1168" s="2" t="str">
        <f>TEXT(MID(Sales_Transactions[[#This Row],[Order Date]],2,5),"m")</f>
        <v>10</v>
      </c>
      <c r="G1168" s="2" t="str">
        <f>TEXT(MID(Sales_Transactions[[#This Row],[Order Date]],2,5),"yyy")</f>
        <v>2009</v>
      </c>
      <c r="H1168" s="2" t="str">
        <f>TEXT(MID(Sales_Transactions[[#This Row],[Order Date]],2,5),"yyy/m")</f>
        <v>2009/10</v>
      </c>
      <c r="I1168" t="s">
        <v>22</v>
      </c>
      <c r="J1168">
        <f t="shared" si="108"/>
        <v>2</v>
      </c>
      <c r="K1168" s="2">
        <v>3</v>
      </c>
      <c r="L1168" s="3">
        <v>24.73</v>
      </c>
      <c r="M1168" s="4">
        <v>0.04</v>
      </c>
      <c r="N1168" s="5" t="s">
        <v>23</v>
      </c>
      <c r="O1168" s="3">
        <v>-10.77</v>
      </c>
      <c r="P1168" s="3">
        <v>6.68</v>
      </c>
      <c r="Q1168" s="3">
        <v>4.91</v>
      </c>
      <c r="R1168" s="5" t="s">
        <v>1545</v>
      </c>
      <c r="S1168" s="5" t="s">
        <v>123</v>
      </c>
      <c r="T1168" s="5" t="str">
        <f t="shared" si="109"/>
        <v>Khloe Miller</v>
      </c>
      <c r="U1168" t="s">
        <v>153</v>
      </c>
      <c r="V1168" s="5" t="s">
        <v>74</v>
      </c>
      <c r="W1168" s="5" t="s">
        <v>28</v>
      </c>
      <c r="X1168" s="5" t="s">
        <v>75</v>
      </c>
      <c r="Y1168" s="5" t="s">
        <v>1646</v>
      </c>
      <c r="Z1168" s="5" t="s">
        <v>43</v>
      </c>
      <c r="AA1168" s="4">
        <v>0.37</v>
      </c>
      <c r="AB1168" s="1">
        <v>40111</v>
      </c>
      <c r="AC1168" s="1">
        <v>24180</v>
      </c>
      <c r="AD1168">
        <f t="shared" si="110"/>
        <v>7</v>
      </c>
      <c r="AE1168">
        <f t="shared" ca="1" si="111"/>
        <v>58</v>
      </c>
      <c r="AF1168" t="str">
        <f t="shared" ca="1" si="112"/>
        <v>18-64</v>
      </c>
      <c r="AG1168" s="3">
        <f t="shared" si="113"/>
        <v>3.8624426666666665</v>
      </c>
      <c r="AH1168" t="str">
        <f>_xlfn.IFNA(VLOOKUP(Sales_Transactions[[#This Row],[Order ID]],Returned_Items[#All],2,FALSE),"Not Returned")</f>
        <v>Not Returned</v>
      </c>
    </row>
    <row r="1169" spans="1:34" x14ac:dyDescent="0.25">
      <c r="A1169">
        <v>26368</v>
      </c>
      <c r="C1169" t="s">
        <v>1207</v>
      </c>
      <c r="D1169" s="2" t="str">
        <f>TEXT(MID(Sales_Transactions[[#This Row],[Order Date]],2,5),"d/m/yyy")</f>
        <v>15/7/2010</v>
      </c>
      <c r="E1169" s="2" t="str">
        <f>TEXT(MID(Sales_Transactions[[#This Row],[Order Date]],2,5),"d")</f>
        <v>15</v>
      </c>
      <c r="F1169" s="2" t="str">
        <f>TEXT(MID(Sales_Transactions[[#This Row],[Order Date]],2,5),"m")</f>
        <v>7</v>
      </c>
      <c r="G1169" s="2" t="str">
        <f>TEXT(MID(Sales_Transactions[[#This Row],[Order Date]],2,5),"yyy")</f>
        <v>2010</v>
      </c>
      <c r="H1169" s="2" t="str">
        <f>TEXT(MID(Sales_Transactions[[#This Row],[Order Date]],2,5),"yyy/m")</f>
        <v>2010/7</v>
      </c>
      <c r="I1169" t="s">
        <v>78</v>
      </c>
      <c r="J1169">
        <f t="shared" si="108"/>
        <v>3</v>
      </c>
      <c r="K1169" s="2">
        <v>25</v>
      </c>
      <c r="L1169" s="3">
        <v>1809.0125</v>
      </c>
      <c r="M1169" s="4">
        <v>0.01</v>
      </c>
      <c r="N1169" s="5" t="s">
        <v>23</v>
      </c>
      <c r="O1169" s="3">
        <v>795.05</v>
      </c>
      <c r="P1169" s="3">
        <v>85.99</v>
      </c>
      <c r="Q1169" s="3">
        <v>2.5</v>
      </c>
      <c r="R1169" s="5" t="s">
        <v>1520</v>
      </c>
      <c r="S1169" s="5" t="s">
        <v>1521</v>
      </c>
      <c r="T1169" s="5" t="str">
        <f t="shared" si="109"/>
        <v>Shahid Shariari</v>
      </c>
      <c r="U1169" t="s">
        <v>153</v>
      </c>
      <c r="V1169" s="5" t="s">
        <v>47</v>
      </c>
      <c r="W1169" s="5" t="s">
        <v>48</v>
      </c>
      <c r="X1169" s="5" t="s">
        <v>49</v>
      </c>
      <c r="Y1169" s="5" t="s">
        <v>728</v>
      </c>
      <c r="Z1169" s="5" t="s">
        <v>43</v>
      </c>
      <c r="AA1169" s="4">
        <v>0.35</v>
      </c>
      <c r="AB1169" s="1">
        <v>40376</v>
      </c>
      <c r="AC1169" s="1">
        <v>24371</v>
      </c>
      <c r="AD1169">
        <f t="shared" si="110"/>
        <v>2</v>
      </c>
      <c r="AE1169">
        <f t="shared" ca="1" si="111"/>
        <v>57</v>
      </c>
      <c r="AF1169" t="str">
        <f t="shared" ca="1" si="112"/>
        <v>18-64</v>
      </c>
      <c r="AG1169" s="3">
        <f t="shared" si="113"/>
        <v>3.5392560399999997</v>
      </c>
      <c r="AH1169" t="str">
        <f>_xlfn.IFNA(VLOOKUP(Sales_Transactions[[#This Row],[Order ID]],Returned_Items[#All],2,FALSE),"Not Returned")</f>
        <v>Not Returned</v>
      </c>
    </row>
    <row r="1170" spans="1:34" x14ac:dyDescent="0.25">
      <c r="A1170">
        <v>26372</v>
      </c>
      <c r="C1170" t="s">
        <v>1647</v>
      </c>
      <c r="D1170" s="2" t="str">
        <f>TEXT(MID(Sales_Transactions[[#This Row],[Order Date]],2,5),"d/m/yyy")</f>
        <v>12/7/2009</v>
      </c>
      <c r="E1170" s="2" t="str">
        <f>TEXT(MID(Sales_Transactions[[#This Row],[Order Date]],2,5),"d")</f>
        <v>12</v>
      </c>
      <c r="F1170" s="2" t="str">
        <f>TEXT(MID(Sales_Transactions[[#This Row],[Order Date]],2,5),"m")</f>
        <v>7</v>
      </c>
      <c r="G1170" s="2" t="str">
        <f>TEXT(MID(Sales_Transactions[[#This Row],[Order Date]],2,5),"yyy")</f>
        <v>2009</v>
      </c>
      <c r="H1170" s="2" t="str">
        <f>TEXT(MID(Sales_Transactions[[#This Row],[Order Date]],2,5),"yyy/m")</f>
        <v>2009/7</v>
      </c>
      <c r="I1170" t="s">
        <v>22</v>
      </c>
      <c r="J1170">
        <f t="shared" si="108"/>
        <v>2</v>
      </c>
      <c r="K1170" s="2">
        <v>1</v>
      </c>
      <c r="L1170" s="3">
        <v>31.96</v>
      </c>
      <c r="M1170" s="4">
        <v>0.01</v>
      </c>
      <c r="N1170" s="5" t="s">
        <v>23</v>
      </c>
      <c r="O1170" s="3">
        <v>-74.64</v>
      </c>
      <c r="P1170" s="3">
        <v>29.89</v>
      </c>
      <c r="Q1170" s="3">
        <v>1.99</v>
      </c>
      <c r="R1170" s="5" t="s">
        <v>238</v>
      </c>
      <c r="S1170" s="5" t="s">
        <v>1538</v>
      </c>
      <c r="T1170" s="5" t="str">
        <f t="shared" si="109"/>
        <v>Ralph Kennedy</v>
      </c>
      <c r="U1170" t="s">
        <v>153</v>
      </c>
      <c r="V1170" s="5" t="s">
        <v>47</v>
      </c>
      <c r="W1170" s="5" t="s">
        <v>48</v>
      </c>
      <c r="X1170" s="5" t="s">
        <v>87</v>
      </c>
      <c r="Y1170" s="5" t="s">
        <v>920</v>
      </c>
      <c r="Z1170" s="5" t="s">
        <v>60</v>
      </c>
      <c r="AA1170" s="4">
        <v>0.5</v>
      </c>
      <c r="AB1170" s="1">
        <v>40010</v>
      </c>
      <c r="AC1170" s="1">
        <v>23782</v>
      </c>
      <c r="AD1170">
        <f t="shared" si="110"/>
        <v>4</v>
      </c>
      <c r="AE1170">
        <f t="shared" ca="1" si="111"/>
        <v>59</v>
      </c>
      <c r="AF1170" t="str">
        <f t="shared" ca="1" si="112"/>
        <v>18-64</v>
      </c>
      <c r="AG1170" s="3">
        <f t="shared" si="113"/>
        <v>31.877011</v>
      </c>
      <c r="AH1170" t="str">
        <f>_xlfn.IFNA(VLOOKUP(Sales_Transactions[[#This Row],[Order ID]],Returned_Items[#All],2,FALSE),"Not Returned")</f>
        <v>Returned</v>
      </c>
    </row>
    <row r="1171" spans="1:34" x14ac:dyDescent="0.25">
      <c r="A1171">
        <v>26756</v>
      </c>
      <c r="C1171" t="s">
        <v>1543</v>
      </c>
      <c r="D1171" s="2" t="str">
        <f>TEXT(MID(Sales_Transactions[[#This Row],[Order Date]],2,5),"d/m/yyy")</f>
        <v>10/5/2012</v>
      </c>
      <c r="E1171" s="2" t="str">
        <f>TEXT(MID(Sales_Transactions[[#This Row],[Order Date]],2,5),"d")</f>
        <v>10</v>
      </c>
      <c r="F1171" s="2" t="str">
        <f>TEXT(MID(Sales_Transactions[[#This Row],[Order Date]],2,5),"m")</f>
        <v>5</v>
      </c>
      <c r="G1171" s="2" t="str">
        <f>TEXT(MID(Sales_Transactions[[#This Row],[Order Date]],2,5),"yyy")</f>
        <v>2012</v>
      </c>
      <c r="H1171" s="2" t="str">
        <f>TEXT(MID(Sales_Transactions[[#This Row],[Order Date]],2,5),"yyy/m")</f>
        <v>2012/5</v>
      </c>
      <c r="I1171" t="s">
        <v>78</v>
      </c>
      <c r="J1171">
        <f t="shared" si="108"/>
        <v>3</v>
      </c>
      <c r="K1171" s="2">
        <v>25</v>
      </c>
      <c r="L1171" s="3">
        <v>767.26</v>
      </c>
      <c r="M1171" s="4">
        <v>7.0000000000000007E-2</v>
      </c>
      <c r="N1171" s="5" t="s">
        <v>23</v>
      </c>
      <c r="O1171" s="3">
        <v>-29.56</v>
      </c>
      <c r="P1171" s="3">
        <v>30.97</v>
      </c>
      <c r="Q1171" s="3">
        <v>4</v>
      </c>
      <c r="R1171" s="5" t="s">
        <v>906</v>
      </c>
      <c r="S1171" s="5" t="s">
        <v>1509</v>
      </c>
      <c r="T1171" s="5" t="str">
        <f t="shared" si="109"/>
        <v>Giulietta Weimer</v>
      </c>
      <c r="U1171" t="s">
        <v>153</v>
      </c>
      <c r="V1171" s="5" t="s">
        <v>74</v>
      </c>
      <c r="W1171" s="5" t="s">
        <v>48</v>
      </c>
      <c r="X1171" s="5" t="s">
        <v>87</v>
      </c>
      <c r="Y1171" s="5" t="s">
        <v>1648</v>
      </c>
      <c r="Z1171" s="5" t="s">
        <v>43</v>
      </c>
      <c r="AA1171" s="4">
        <v>0.74</v>
      </c>
      <c r="AB1171" s="1">
        <v>41039</v>
      </c>
      <c r="AC1171" s="1">
        <v>24062</v>
      </c>
      <c r="AD1171">
        <f t="shared" si="110"/>
        <v>0</v>
      </c>
      <c r="AE1171">
        <f t="shared" ca="1" si="111"/>
        <v>58</v>
      </c>
      <c r="AF1171" t="str">
        <f t="shared" ca="1" si="112"/>
        <v>18-64</v>
      </c>
      <c r="AG1171" s="3">
        <f t="shared" si="113"/>
        <v>1.39793284</v>
      </c>
      <c r="AH1171" t="str">
        <f>_xlfn.IFNA(VLOOKUP(Sales_Transactions[[#This Row],[Order ID]],Returned_Items[#All],2,FALSE),"Not Returned")</f>
        <v>Not Returned</v>
      </c>
    </row>
    <row r="1172" spans="1:34" x14ac:dyDescent="0.25">
      <c r="A1172">
        <v>26756</v>
      </c>
      <c r="C1172" t="s">
        <v>1543</v>
      </c>
      <c r="D1172" s="2" t="str">
        <f>TEXT(MID(Sales_Transactions[[#This Row],[Order Date]],2,5),"d/m/yyy")</f>
        <v>10/5/2012</v>
      </c>
      <c r="E1172" s="2" t="str">
        <f>TEXT(MID(Sales_Transactions[[#This Row],[Order Date]],2,5),"d")</f>
        <v>10</v>
      </c>
      <c r="F1172" s="2" t="str">
        <f>TEXT(MID(Sales_Transactions[[#This Row],[Order Date]],2,5),"m")</f>
        <v>5</v>
      </c>
      <c r="G1172" s="2" t="str">
        <f>TEXT(MID(Sales_Transactions[[#This Row],[Order Date]],2,5),"yyy")</f>
        <v>2012</v>
      </c>
      <c r="H1172" s="2" t="str">
        <f>TEXT(MID(Sales_Transactions[[#This Row],[Order Date]],2,5),"yyy/m")</f>
        <v>2012/5</v>
      </c>
      <c r="I1172" t="s">
        <v>78</v>
      </c>
      <c r="J1172">
        <f t="shared" si="108"/>
        <v>3</v>
      </c>
      <c r="K1172" s="2">
        <v>40</v>
      </c>
      <c r="L1172" s="3">
        <v>253.89</v>
      </c>
      <c r="M1172" s="4">
        <v>0.09</v>
      </c>
      <c r="N1172" s="5" t="s">
        <v>23</v>
      </c>
      <c r="O1172" s="3">
        <v>-103.77</v>
      </c>
      <c r="P1172" s="3">
        <v>6.48</v>
      </c>
      <c r="Q1172" s="3">
        <v>6.22</v>
      </c>
      <c r="R1172" s="5" t="s">
        <v>906</v>
      </c>
      <c r="S1172" s="5" t="s">
        <v>1509</v>
      </c>
      <c r="T1172" s="5" t="str">
        <f t="shared" si="109"/>
        <v>Giulietta Weimer</v>
      </c>
      <c r="U1172" t="s">
        <v>153</v>
      </c>
      <c r="V1172" s="5" t="s">
        <v>74</v>
      </c>
      <c r="W1172" s="5" t="s">
        <v>28</v>
      </c>
      <c r="X1172" s="5" t="s">
        <v>75</v>
      </c>
      <c r="Y1172" s="5" t="s">
        <v>1649</v>
      </c>
      <c r="Z1172" s="5" t="s">
        <v>43</v>
      </c>
      <c r="AA1172" s="4">
        <v>0.37</v>
      </c>
      <c r="AB1172" s="1">
        <v>41041</v>
      </c>
      <c r="AC1172" s="1">
        <v>23749</v>
      </c>
      <c r="AD1172">
        <f t="shared" si="110"/>
        <v>2</v>
      </c>
      <c r="AE1172">
        <f t="shared" ca="1" si="111"/>
        <v>59</v>
      </c>
      <c r="AF1172" t="str">
        <f t="shared" ca="1" si="112"/>
        <v>18-64</v>
      </c>
      <c r="AG1172" s="3">
        <f t="shared" si="113"/>
        <v>0.31735420000000003</v>
      </c>
      <c r="AH1172" t="str">
        <f>_xlfn.IFNA(VLOOKUP(Sales_Transactions[[#This Row],[Order ID]],Returned_Items[#All],2,FALSE),"Not Returned")</f>
        <v>Not Returned</v>
      </c>
    </row>
    <row r="1173" spans="1:34" x14ac:dyDescent="0.25">
      <c r="A1173">
        <v>26756</v>
      </c>
      <c r="C1173" t="s">
        <v>1543</v>
      </c>
      <c r="D1173" s="2" t="str">
        <f>TEXT(MID(Sales_Transactions[[#This Row],[Order Date]],2,5),"d/m/yyy")</f>
        <v>10/5/2012</v>
      </c>
      <c r="E1173" s="2" t="str">
        <f>TEXT(MID(Sales_Transactions[[#This Row],[Order Date]],2,5),"d")</f>
        <v>10</v>
      </c>
      <c r="F1173" s="2" t="str">
        <f>TEXT(MID(Sales_Transactions[[#This Row],[Order Date]],2,5),"m")</f>
        <v>5</v>
      </c>
      <c r="G1173" s="2" t="str">
        <f>TEXT(MID(Sales_Transactions[[#This Row],[Order Date]],2,5),"yyy")</f>
        <v>2012</v>
      </c>
      <c r="H1173" s="2" t="str">
        <f>TEXT(MID(Sales_Transactions[[#This Row],[Order Date]],2,5),"yyy/m")</f>
        <v>2012/5</v>
      </c>
      <c r="I1173" t="s">
        <v>78</v>
      </c>
      <c r="J1173">
        <f t="shared" si="108"/>
        <v>3</v>
      </c>
      <c r="K1173" s="2">
        <v>20</v>
      </c>
      <c r="L1173" s="3">
        <v>127.9</v>
      </c>
      <c r="M1173" s="4">
        <v>7.0000000000000007E-2</v>
      </c>
      <c r="N1173" s="5" t="s">
        <v>23</v>
      </c>
      <c r="O1173" s="3">
        <v>-80.41</v>
      </c>
      <c r="P1173" s="3">
        <v>6.48</v>
      </c>
      <c r="Q1173" s="3">
        <v>7.37</v>
      </c>
      <c r="R1173" s="5" t="s">
        <v>906</v>
      </c>
      <c r="S1173" s="5" t="s">
        <v>1509</v>
      </c>
      <c r="T1173" s="5" t="str">
        <f t="shared" si="109"/>
        <v>Giulietta Weimer</v>
      </c>
      <c r="U1173" t="s">
        <v>153</v>
      </c>
      <c r="V1173" s="5" t="s">
        <v>74</v>
      </c>
      <c r="W1173" s="5" t="s">
        <v>28</v>
      </c>
      <c r="X1173" s="5" t="s">
        <v>75</v>
      </c>
      <c r="Y1173" s="5" t="s">
        <v>1499</v>
      </c>
      <c r="Z1173" s="5" t="s">
        <v>43</v>
      </c>
      <c r="AA1173" s="4">
        <v>0.37</v>
      </c>
      <c r="AB1173" s="1">
        <v>41041</v>
      </c>
      <c r="AC1173" s="1">
        <v>23776</v>
      </c>
      <c r="AD1173">
        <f t="shared" si="110"/>
        <v>2</v>
      </c>
      <c r="AE1173">
        <f t="shared" ca="1" si="111"/>
        <v>59</v>
      </c>
      <c r="AF1173" t="str">
        <f t="shared" ca="1" si="112"/>
        <v>18-64</v>
      </c>
      <c r="AG1173" s="3">
        <f t="shared" si="113"/>
        <v>0.69227320000000003</v>
      </c>
      <c r="AH1173" t="str">
        <f>_xlfn.IFNA(VLOOKUP(Sales_Transactions[[#This Row],[Order ID]],Returned_Items[#All],2,FALSE),"Not Returned")</f>
        <v>Not Returned</v>
      </c>
    </row>
    <row r="1174" spans="1:34" x14ac:dyDescent="0.25">
      <c r="A1174">
        <v>26851</v>
      </c>
      <c r="C1174" t="s">
        <v>1650</v>
      </c>
      <c r="D1174" s="2" t="str">
        <f>TEXT(MID(Sales_Transactions[[#This Row],[Order Date]],2,5),"d/m/yyy")</f>
        <v>24/7/2011</v>
      </c>
      <c r="E1174" s="2" t="str">
        <f>TEXT(MID(Sales_Transactions[[#This Row],[Order Date]],2,5),"d")</f>
        <v>24</v>
      </c>
      <c r="F1174" s="2" t="str">
        <f>TEXT(MID(Sales_Transactions[[#This Row],[Order Date]],2,5),"m")</f>
        <v>7</v>
      </c>
      <c r="G1174" s="2" t="str">
        <f>TEXT(MID(Sales_Transactions[[#This Row],[Order Date]],2,5),"yyy")</f>
        <v>2011</v>
      </c>
      <c r="H1174" s="2" t="str">
        <f>TEXT(MID(Sales_Transactions[[#This Row],[Order Date]],2,5),"yyy/m")</f>
        <v>2011/7</v>
      </c>
      <c r="I1174" t="s">
        <v>33</v>
      </c>
      <c r="J1174">
        <f t="shared" si="108"/>
        <v>4</v>
      </c>
      <c r="K1174" s="2">
        <v>44</v>
      </c>
      <c r="L1174" s="3">
        <v>73.64</v>
      </c>
      <c r="M1174" s="4">
        <v>7.0000000000000007E-2</v>
      </c>
      <c r="N1174" s="5" t="s">
        <v>23</v>
      </c>
      <c r="O1174" s="3">
        <v>-58.87</v>
      </c>
      <c r="P1174" s="3">
        <v>1.7</v>
      </c>
      <c r="Q1174" s="3">
        <v>1.99</v>
      </c>
      <c r="R1174" s="5" t="s">
        <v>458</v>
      </c>
      <c r="S1174" s="5" t="s">
        <v>1651</v>
      </c>
      <c r="T1174" s="5" t="str">
        <f t="shared" si="109"/>
        <v>Heather Jas</v>
      </c>
      <c r="U1174" t="s">
        <v>153</v>
      </c>
      <c r="V1174" s="5" t="s">
        <v>47</v>
      </c>
      <c r="W1174" s="5" t="s">
        <v>48</v>
      </c>
      <c r="X1174" s="5" t="s">
        <v>87</v>
      </c>
      <c r="Y1174" s="5" t="s">
        <v>1652</v>
      </c>
      <c r="Z1174" s="5" t="s">
        <v>60</v>
      </c>
      <c r="AA1174" s="4">
        <v>0.51</v>
      </c>
      <c r="AB1174" s="1">
        <v>40750</v>
      </c>
      <c r="AC1174" s="1">
        <v>23806</v>
      </c>
      <c r="AD1174">
        <f t="shared" si="110"/>
        <v>2</v>
      </c>
      <c r="AE1174">
        <f t="shared" ca="1" si="111"/>
        <v>59</v>
      </c>
      <c r="AF1174" t="str">
        <f t="shared" ca="1" si="112"/>
        <v>18-64</v>
      </c>
      <c r="AG1174" s="3">
        <f t="shared" si="113"/>
        <v>8.3836590909090916E-2</v>
      </c>
      <c r="AH1174" t="str">
        <f>_xlfn.IFNA(VLOOKUP(Sales_Transactions[[#This Row],[Order ID]],Returned_Items[#All],2,FALSE),"Not Returned")</f>
        <v>Not Returned</v>
      </c>
    </row>
    <row r="1175" spans="1:34" x14ac:dyDescent="0.25">
      <c r="A1175">
        <v>26981</v>
      </c>
      <c r="C1175" t="s">
        <v>795</v>
      </c>
      <c r="D1175" s="2" t="str">
        <f>TEXT(MID(Sales_Transactions[[#This Row],[Order Date]],2,5),"d/m/yyy")</f>
        <v>30/8/2012</v>
      </c>
      <c r="E1175" s="2" t="str">
        <f>TEXT(MID(Sales_Transactions[[#This Row],[Order Date]],2,5),"d")</f>
        <v>30</v>
      </c>
      <c r="F1175" s="2" t="str">
        <f>TEXT(MID(Sales_Transactions[[#This Row],[Order Date]],2,5),"m")</f>
        <v>8</v>
      </c>
      <c r="G1175" s="2" t="str">
        <f>TEXT(MID(Sales_Transactions[[#This Row],[Order Date]],2,5),"yyy")</f>
        <v>2012</v>
      </c>
      <c r="H1175" s="2" t="str">
        <f>TEXT(MID(Sales_Transactions[[#This Row],[Order Date]],2,5),"yyy/m")</f>
        <v>2012/8</v>
      </c>
      <c r="I1175" t="s">
        <v>78</v>
      </c>
      <c r="J1175">
        <f t="shared" si="108"/>
        <v>3</v>
      </c>
      <c r="K1175" s="2">
        <v>13</v>
      </c>
      <c r="L1175" s="3">
        <v>603.34699999999998</v>
      </c>
      <c r="M1175" s="4">
        <v>0.08</v>
      </c>
      <c r="N1175" s="5" t="s">
        <v>23</v>
      </c>
      <c r="O1175" s="3">
        <v>142.97999999999999</v>
      </c>
      <c r="P1175" s="3">
        <v>55.99</v>
      </c>
      <c r="Q1175" s="3">
        <v>1.25</v>
      </c>
      <c r="R1175" s="5" t="s">
        <v>1572</v>
      </c>
      <c r="S1175" s="5" t="s">
        <v>1573</v>
      </c>
      <c r="T1175" s="5" t="str">
        <f t="shared" si="109"/>
        <v>Vicky Freymann</v>
      </c>
      <c r="U1175" t="s">
        <v>153</v>
      </c>
      <c r="V1175" s="5" t="s">
        <v>74</v>
      </c>
      <c r="W1175" s="5" t="s">
        <v>48</v>
      </c>
      <c r="X1175" s="5" t="s">
        <v>49</v>
      </c>
      <c r="Y1175" s="5" t="s">
        <v>1653</v>
      </c>
      <c r="Z1175" s="5" t="s">
        <v>60</v>
      </c>
      <c r="AA1175" s="4">
        <v>0.35</v>
      </c>
      <c r="AB1175" s="1">
        <v>41151</v>
      </c>
      <c r="AC1175" s="1">
        <v>23997</v>
      </c>
      <c r="AD1175">
        <f t="shared" si="110"/>
        <v>0</v>
      </c>
      <c r="AE1175">
        <f t="shared" ca="1" si="111"/>
        <v>58</v>
      </c>
      <c r="AF1175" t="str">
        <f t="shared" ca="1" si="112"/>
        <v>18-64</v>
      </c>
      <c r="AG1175" s="3">
        <f t="shared" si="113"/>
        <v>4.3996313846153843</v>
      </c>
      <c r="AH1175" t="str">
        <f>_xlfn.IFNA(VLOOKUP(Sales_Transactions[[#This Row],[Order ID]],Returned_Items[#All],2,FALSE),"Not Returned")</f>
        <v>Not Returned</v>
      </c>
    </row>
    <row r="1176" spans="1:34" x14ac:dyDescent="0.25">
      <c r="A1176">
        <v>26981</v>
      </c>
      <c r="C1176" t="s">
        <v>795</v>
      </c>
      <c r="D1176" s="2" t="str">
        <f>TEXT(MID(Sales_Transactions[[#This Row],[Order Date]],2,5),"d/m/yyy")</f>
        <v>30/8/2012</v>
      </c>
      <c r="E1176" s="2" t="str">
        <f>TEXT(MID(Sales_Transactions[[#This Row],[Order Date]],2,5),"d")</f>
        <v>30</v>
      </c>
      <c r="F1176" s="2" t="str">
        <f>TEXT(MID(Sales_Transactions[[#This Row],[Order Date]],2,5),"m")</f>
        <v>8</v>
      </c>
      <c r="G1176" s="2" t="str">
        <f>TEXT(MID(Sales_Transactions[[#This Row],[Order Date]],2,5),"yyy")</f>
        <v>2012</v>
      </c>
      <c r="H1176" s="2" t="str">
        <f>TEXT(MID(Sales_Transactions[[#This Row],[Order Date]],2,5),"yyy/m")</f>
        <v>2012/8</v>
      </c>
      <c r="I1176" t="s">
        <v>78</v>
      </c>
      <c r="J1176">
        <f t="shared" si="108"/>
        <v>3</v>
      </c>
      <c r="K1176" s="2">
        <v>44</v>
      </c>
      <c r="L1176" s="3">
        <v>770.53</v>
      </c>
      <c r="M1176" s="4">
        <v>0.04</v>
      </c>
      <c r="N1176" s="5" t="s">
        <v>23</v>
      </c>
      <c r="O1176" s="3">
        <v>30.17</v>
      </c>
      <c r="P1176" s="3">
        <v>16.91</v>
      </c>
      <c r="Q1176" s="3">
        <v>6.25</v>
      </c>
      <c r="R1176" s="5" t="s">
        <v>1572</v>
      </c>
      <c r="S1176" s="5" t="s">
        <v>1573</v>
      </c>
      <c r="T1176" s="5" t="str">
        <f t="shared" si="109"/>
        <v>Vicky Freymann</v>
      </c>
      <c r="U1176" t="s">
        <v>153</v>
      </c>
      <c r="V1176" s="5" t="s">
        <v>74</v>
      </c>
      <c r="W1176" s="5" t="s">
        <v>28</v>
      </c>
      <c r="X1176" s="5" t="s">
        <v>29</v>
      </c>
      <c r="Y1176" s="5" t="s">
        <v>1365</v>
      </c>
      <c r="Z1176" s="5" t="s">
        <v>43</v>
      </c>
      <c r="AA1176" s="4">
        <v>0.57999999999999996</v>
      </c>
      <c r="AB1176" s="1">
        <v>41152</v>
      </c>
      <c r="AC1176" s="1">
        <v>23869</v>
      </c>
      <c r="AD1176">
        <f t="shared" si="110"/>
        <v>1</v>
      </c>
      <c r="AE1176">
        <f t="shared" ca="1" si="111"/>
        <v>59</v>
      </c>
      <c r="AF1176" t="str">
        <f t="shared" ca="1" si="112"/>
        <v>18-64</v>
      </c>
      <c r="AG1176" s="3">
        <f t="shared" si="113"/>
        <v>0.52620990909090903</v>
      </c>
      <c r="AH1176" t="str">
        <f>_xlfn.IFNA(VLOOKUP(Sales_Transactions[[#This Row],[Order ID]],Returned_Items[#All],2,FALSE),"Not Returned")</f>
        <v>Not Returned</v>
      </c>
    </row>
    <row r="1177" spans="1:34" x14ac:dyDescent="0.25">
      <c r="A1177">
        <v>27298</v>
      </c>
      <c r="C1177" t="s">
        <v>505</v>
      </c>
      <c r="D1177" s="2" t="str">
        <f>TEXT(MID(Sales_Transactions[[#This Row],[Order Date]],2,5),"d/m/yyy")</f>
        <v>19/11/2011</v>
      </c>
      <c r="E1177" s="2" t="str">
        <f>TEXT(MID(Sales_Transactions[[#This Row],[Order Date]],2,5),"d")</f>
        <v>19</v>
      </c>
      <c r="F1177" s="2" t="str">
        <f>TEXT(MID(Sales_Transactions[[#This Row],[Order Date]],2,5),"m")</f>
        <v>11</v>
      </c>
      <c r="G1177" s="2" t="str">
        <f>TEXT(MID(Sales_Transactions[[#This Row],[Order Date]],2,5),"yyy")</f>
        <v>2011</v>
      </c>
      <c r="H1177" s="2" t="str">
        <f>TEXT(MID(Sales_Transactions[[#This Row],[Order Date]],2,5),"yyy/m")</f>
        <v>2011/11</v>
      </c>
      <c r="I1177" t="s">
        <v>22</v>
      </c>
      <c r="J1177">
        <f t="shared" si="108"/>
        <v>2</v>
      </c>
      <c r="K1177" s="2">
        <v>40</v>
      </c>
      <c r="L1177" s="3">
        <v>7813.7</v>
      </c>
      <c r="M1177" s="4">
        <v>0.09</v>
      </c>
      <c r="N1177" s="5" t="s">
        <v>23</v>
      </c>
      <c r="O1177" s="3">
        <v>2154.33</v>
      </c>
      <c r="P1177" s="3">
        <v>199.99</v>
      </c>
      <c r="Q1177" s="3">
        <v>24.49</v>
      </c>
      <c r="R1177" s="5" t="s">
        <v>1654</v>
      </c>
      <c r="S1177" s="5" t="s">
        <v>1655</v>
      </c>
      <c r="T1177" s="5" t="str">
        <f t="shared" si="109"/>
        <v>Philisse Overcash</v>
      </c>
      <c r="U1177" t="s">
        <v>153</v>
      </c>
      <c r="V1177" s="5" t="s">
        <v>27</v>
      </c>
      <c r="W1177" s="5" t="s">
        <v>48</v>
      </c>
      <c r="X1177" s="5" t="s">
        <v>131</v>
      </c>
      <c r="Y1177" s="5" t="s">
        <v>1046</v>
      </c>
      <c r="Z1177" s="5" t="s">
        <v>31</v>
      </c>
      <c r="AA1177" s="4">
        <v>0.46</v>
      </c>
      <c r="AB1177" s="1">
        <v>40870</v>
      </c>
      <c r="AC1177" s="1">
        <v>21806</v>
      </c>
      <c r="AD1177">
        <f t="shared" si="110"/>
        <v>4</v>
      </c>
      <c r="AE1177">
        <f t="shared" ca="1" si="111"/>
        <v>64</v>
      </c>
      <c r="AF1177" t="str">
        <f t="shared" ca="1" si="112"/>
        <v>18-64</v>
      </c>
      <c r="AG1177" s="3">
        <f t="shared" si="113"/>
        <v>5.6075002250000008</v>
      </c>
      <c r="AH1177" t="str">
        <f>_xlfn.IFNA(VLOOKUP(Sales_Transactions[[#This Row],[Order ID]],Returned_Items[#All],2,FALSE),"Not Returned")</f>
        <v>Not Returned</v>
      </c>
    </row>
    <row r="1178" spans="1:34" x14ac:dyDescent="0.25">
      <c r="A1178">
        <v>27298</v>
      </c>
      <c r="C1178" t="s">
        <v>505</v>
      </c>
      <c r="D1178" s="2" t="str">
        <f>TEXT(MID(Sales_Transactions[[#This Row],[Order Date]],2,5),"d/m/yyy")</f>
        <v>19/11/2011</v>
      </c>
      <c r="E1178" s="2" t="str">
        <f>TEXT(MID(Sales_Transactions[[#This Row],[Order Date]],2,5),"d")</f>
        <v>19</v>
      </c>
      <c r="F1178" s="2" t="str">
        <f>TEXT(MID(Sales_Transactions[[#This Row],[Order Date]],2,5),"m")</f>
        <v>11</v>
      </c>
      <c r="G1178" s="2" t="str">
        <f>TEXT(MID(Sales_Transactions[[#This Row],[Order Date]],2,5),"yyy")</f>
        <v>2011</v>
      </c>
      <c r="H1178" s="2" t="str">
        <f>TEXT(MID(Sales_Transactions[[#This Row],[Order Date]],2,5),"yyy/m")</f>
        <v>2011/11</v>
      </c>
      <c r="I1178" t="s">
        <v>22</v>
      </c>
      <c r="J1178">
        <f t="shared" si="108"/>
        <v>2</v>
      </c>
      <c r="K1178" s="2">
        <v>31</v>
      </c>
      <c r="L1178" s="3">
        <v>164.92</v>
      </c>
      <c r="M1178" s="4">
        <v>0.04</v>
      </c>
      <c r="N1178" s="5" t="s">
        <v>23</v>
      </c>
      <c r="O1178" s="3">
        <v>-54.36</v>
      </c>
      <c r="P1178" s="3">
        <v>4.9800000000000004</v>
      </c>
      <c r="Q1178" s="3">
        <v>4.8600000000000003</v>
      </c>
      <c r="R1178" s="5" t="s">
        <v>1654</v>
      </c>
      <c r="S1178" s="5" t="s">
        <v>1655</v>
      </c>
      <c r="T1178" s="5" t="str">
        <f t="shared" si="109"/>
        <v>Philisse Overcash</v>
      </c>
      <c r="U1178" t="s">
        <v>153</v>
      </c>
      <c r="V1178" s="5" t="s">
        <v>27</v>
      </c>
      <c r="W1178" s="5" t="s">
        <v>28</v>
      </c>
      <c r="X1178" s="5" t="s">
        <v>75</v>
      </c>
      <c r="Y1178" s="5" t="s">
        <v>491</v>
      </c>
      <c r="Z1178" s="5" t="s">
        <v>43</v>
      </c>
      <c r="AA1178" s="4">
        <v>0.38</v>
      </c>
      <c r="AB1178" s="1">
        <v>40871</v>
      </c>
      <c r="AC1178" s="1">
        <v>21870</v>
      </c>
      <c r="AD1178">
        <f t="shared" si="110"/>
        <v>5</v>
      </c>
      <c r="AE1178">
        <f t="shared" ca="1" si="111"/>
        <v>64</v>
      </c>
      <c r="AF1178" t="str">
        <f t="shared" ca="1" si="112"/>
        <v>18-64</v>
      </c>
      <c r="AG1178" s="3">
        <f t="shared" si="113"/>
        <v>0.31735509677419355</v>
      </c>
      <c r="AH1178" t="str">
        <f>_xlfn.IFNA(VLOOKUP(Sales_Transactions[[#This Row],[Order ID]],Returned_Items[#All],2,FALSE),"Not Returned")</f>
        <v>Not Returned</v>
      </c>
    </row>
    <row r="1179" spans="1:34" x14ac:dyDescent="0.25">
      <c r="A1179">
        <v>27330</v>
      </c>
      <c r="C1179" t="s">
        <v>412</v>
      </c>
      <c r="D1179" s="2" t="str">
        <f>TEXT(MID(Sales_Transactions[[#This Row],[Order Date]],2,5),"d/m/yyy")</f>
        <v>16/9/2009</v>
      </c>
      <c r="E1179" s="2" t="str">
        <f>TEXT(MID(Sales_Transactions[[#This Row],[Order Date]],2,5),"d")</f>
        <v>16</v>
      </c>
      <c r="F1179" s="2" t="str">
        <f>TEXT(MID(Sales_Transactions[[#This Row],[Order Date]],2,5),"m")</f>
        <v>9</v>
      </c>
      <c r="G1179" s="2" t="str">
        <f>TEXT(MID(Sales_Transactions[[#This Row],[Order Date]],2,5),"yyy")</f>
        <v>2009</v>
      </c>
      <c r="H1179" s="2" t="str">
        <f>TEXT(MID(Sales_Transactions[[#This Row],[Order Date]],2,5),"yyy/m")</f>
        <v>2009/9</v>
      </c>
      <c r="I1179" t="s">
        <v>22</v>
      </c>
      <c r="J1179">
        <f t="shared" si="108"/>
        <v>2</v>
      </c>
      <c r="K1179" s="2">
        <v>8</v>
      </c>
      <c r="L1179" s="3">
        <v>507.74</v>
      </c>
      <c r="M1179" s="4">
        <v>0.05</v>
      </c>
      <c r="N1179" s="5" t="s">
        <v>23</v>
      </c>
      <c r="O1179" s="3">
        <v>-118.54</v>
      </c>
      <c r="P1179" s="3">
        <v>55.5</v>
      </c>
      <c r="Q1179" s="3">
        <v>52.2</v>
      </c>
      <c r="R1179" s="5" t="s">
        <v>1583</v>
      </c>
      <c r="S1179" s="5" t="s">
        <v>1584</v>
      </c>
      <c r="T1179" s="5" t="str">
        <f t="shared" si="109"/>
        <v>Mark Cousins</v>
      </c>
      <c r="U1179" t="s">
        <v>153</v>
      </c>
      <c r="V1179" s="5" t="s">
        <v>74</v>
      </c>
      <c r="W1179" s="5" t="s">
        <v>57</v>
      </c>
      <c r="X1179" s="5" t="s">
        <v>58</v>
      </c>
      <c r="Y1179" s="5" t="s">
        <v>695</v>
      </c>
      <c r="Z1179" s="5" t="s">
        <v>56</v>
      </c>
      <c r="AA1179" s="4">
        <v>0.72</v>
      </c>
      <c r="AB1179" s="1">
        <v>40072</v>
      </c>
      <c r="AC1179" s="1">
        <v>21636</v>
      </c>
      <c r="AD1179">
        <f t="shared" si="110"/>
        <v>0</v>
      </c>
      <c r="AE1179">
        <f t="shared" ca="1" si="111"/>
        <v>65</v>
      </c>
      <c r="AF1179" t="str">
        <f t="shared" ca="1" si="112"/>
        <v>Over 65</v>
      </c>
      <c r="AG1179" s="3">
        <f t="shared" si="113"/>
        <v>13.459031250000001</v>
      </c>
      <c r="AH1179" t="str">
        <f>_xlfn.IFNA(VLOOKUP(Sales_Transactions[[#This Row],[Order ID]],Returned_Items[#All],2,FALSE),"Not Returned")</f>
        <v>Not Returned</v>
      </c>
    </row>
    <row r="1180" spans="1:34" x14ac:dyDescent="0.25">
      <c r="A1180">
        <v>27330</v>
      </c>
      <c r="C1180" t="s">
        <v>412</v>
      </c>
      <c r="D1180" s="2" t="str">
        <f>TEXT(MID(Sales_Transactions[[#This Row],[Order Date]],2,5),"d/m/yyy")</f>
        <v>16/9/2009</v>
      </c>
      <c r="E1180" s="2" t="str">
        <f>TEXT(MID(Sales_Transactions[[#This Row],[Order Date]],2,5),"d")</f>
        <v>16</v>
      </c>
      <c r="F1180" s="2" t="str">
        <f>TEXT(MID(Sales_Transactions[[#This Row],[Order Date]],2,5),"m")</f>
        <v>9</v>
      </c>
      <c r="G1180" s="2" t="str">
        <f>TEXT(MID(Sales_Transactions[[#This Row],[Order Date]],2,5),"yyy")</f>
        <v>2009</v>
      </c>
      <c r="H1180" s="2" t="str">
        <f>TEXT(MID(Sales_Transactions[[#This Row],[Order Date]],2,5),"yyy/m")</f>
        <v>2009/9</v>
      </c>
      <c r="I1180" t="s">
        <v>22</v>
      </c>
      <c r="J1180">
        <f t="shared" si="108"/>
        <v>2</v>
      </c>
      <c r="K1180" s="2">
        <v>30</v>
      </c>
      <c r="L1180" s="3">
        <v>12600.99</v>
      </c>
      <c r="M1180" s="4">
        <v>0.05</v>
      </c>
      <c r="N1180" s="5" t="s">
        <v>34</v>
      </c>
      <c r="O1180" s="3">
        <v>2963.48</v>
      </c>
      <c r="P1180" s="3">
        <v>442.14</v>
      </c>
      <c r="Q1180" s="3">
        <v>14.7</v>
      </c>
      <c r="R1180" s="5" t="s">
        <v>1583</v>
      </c>
      <c r="S1180" s="5" t="s">
        <v>1584</v>
      </c>
      <c r="T1180" s="5" t="str">
        <f t="shared" si="109"/>
        <v>Mark Cousins</v>
      </c>
      <c r="U1180" t="s">
        <v>153</v>
      </c>
      <c r="V1180" s="5" t="s">
        <v>74</v>
      </c>
      <c r="W1180" s="5" t="s">
        <v>48</v>
      </c>
      <c r="X1180" s="5" t="s">
        <v>324</v>
      </c>
      <c r="Y1180" s="5" t="s">
        <v>754</v>
      </c>
      <c r="Z1180" s="5" t="s">
        <v>40</v>
      </c>
      <c r="AA1180" s="4">
        <v>0.56000000000000005</v>
      </c>
      <c r="AB1180" s="1">
        <v>40081</v>
      </c>
      <c r="AC1180" s="1">
        <v>21316</v>
      </c>
      <c r="AD1180">
        <f t="shared" si="110"/>
        <v>9</v>
      </c>
      <c r="AE1180">
        <f t="shared" ca="1" si="111"/>
        <v>66</v>
      </c>
      <c r="AF1180" t="str">
        <f t="shared" ca="1" si="112"/>
        <v>Over 65</v>
      </c>
      <c r="AG1180" s="3">
        <f t="shared" si="113"/>
        <v>15.220630999999999</v>
      </c>
      <c r="AH1180" t="str">
        <f>_xlfn.IFNA(VLOOKUP(Sales_Transactions[[#This Row],[Order ID]],Returned_Items[#All],2,FALSE),"Not Returned")</f>
        <v>Not Returned</v>
      </c>
    </row>
    <row r="1181" spans="1:34" x14ac:dyDescent="0.25">
      <c r="A1181">
        <v>27781</v>
      </c>
      <c r="C1181" t="s">
        <v>995</v>
      </c>
      <c r="D1181" s="2" t="str">
        <f>TEXT(MID(Sales_Transactions[[#This Row],[Order Date]],2,5),"d/m/yyy")</f>
        <v>15/9/2011</v>
      </c>
      <c r="E1181" s="2" t="str">
        <f>TEXT(MID(Sales_Transactions[[#This Row],[Order Date]],2,5),"d")</f>
        <v>15</v>
      </c>
      <c r="F1181" s="2" t="str">
        <f>TEXT(MID(Sales_Transactions[[#This Row],[Order Date]],2,5),"m")</f>
        <v>9</v>
      </c>
      <c r="G1181" s="2" t="str">
        <f>TEXT(MID(Sales_Transactions[[#This Row],[Order Date]],2,5),"yyy")</f>
        <v>2011</v>
      </c>
      <c r="H1181" s="2" t="str">
        <f>TEXT(MID(Sales_Transactions[[#This Row],[Order Date]],2,5),"yyy/m")</f>
        <v>2011/9</v>
      </c>
      <c r="I1181" t="s">
        <v>33</v>
      </c>
      <c r="J1181">
        <f t="shared" si="108"/>
        <v>4</v>
      </c>
      <c r="K1181" s="2">
        <v>47</v>
      </c>
      <c r="L1181" s="3">
        <v>181.13</v>
      </c>
      <c r="M1181" s="4">
        <v>0</v>
      </c>
      <c r="N1181" s="5" t="s">
        <v>23</v>
      </c>
      <c r="O1181" s="3">
        <v>-11.39</v>
      </c>
      <c r="P1181" s="3">
        <v>3.69</v>
      </c>
      <c r="Q1181" s="3">
        <v>2.5</v>
      </c>
      <c r="R1181" s="5" t="s">
        <v>1520</v>
      </c>
      <c r="S1181" s="5" t="s">
        <v>1547</v>
      </c>
      <c r="T1181" s="5" t="str">
        <f t="shared" si="109"/>
        <v>Shahid Hopkins</v>
      </c>
      <c r="U1181" t="s">
        <v>153</v>
      </c>
      <c r="V1181" s="5" t="s">
        <v>27</v>
      </c>
      <c r="W1181" s="5" t="s">
        <v>28</v>
      </c>
      <c r="X1181" s="5" t="s">
        <v>98</v>
      </c>
      <c r="Y1181" s="5" t="s">
        <v>1098</v>
      </c>
      <c r="Z1181" s="5" t="s">
        <v>43</v>
      </c>
      <c r="AA1181" s="4">
        <v>0.39</v>
      </c>
      <c r="AB1181" s="1">
        <v>40803</v>
      </c>
      <c r="AC1181" s="1">
        <v>14528</v>
      </c>
      <c r="AD1181">
        <f t="shared" si="110"/>
        <v>2</v>
      </c>
      <c r="AE1181">
        <f t="shared" ca="1" si="111"/>
        <v>84</v>
      </c>
      <c r="AF1181" t="str">
        <f t="shared" ca="1" si="112"/>
        <v>Over 65</v>
      </c>
      <c r="AG1181" s="3">
        <f t="shared" si="113"/>
        <v>0.13170212765957445</v>
      </c>
      <c r="AH1181" t="str">
        <f>_xlfn.IFNA(VLOOKUP(Sales_Transactions[[#This Row],[Order ID]],Returned_Items[#All],2,FALSE),"Not Returned")</f>
        <v>Not Returned</v>
      </c>
    </row>
    <row r="1182" spans="1:34" x14ac:dyDescent="0.25">
      <c r="A1182">
        <v>28225</v>
      </c>
      <c r="C1182" t="s">
        <v>1656</v>
      </c>
      <c r="D1182" s="2" t="str">
        <f>TEXT(MID(Sales_Transactions[[#This Row],[Order Date]],2,5),"d/m/yyy")</f>
        <v>22/1/2009</v>
      </c>
      <c r="E1182" s="2" t="str">
        <f>TEXT(MID(Sales_Transactions[[#This Row],[Order Date]],2,5),"d")</f>
        <v>22</v>
      </c>
      <c r="F1182" s="2" t="str">
        <f>TEXT(MID(Sales_Transactions[[#This Row],[Order Date]],2,5),"m")</f>
        <v>1</v>
      </c>
      <c r="G1182" s="2" t="str">
        <f>TEXT(MID(Sales_Transactions[[#This Row],[Order Date]],2,5),"yyy")</f>
        <v>2009</v>
      </c>
      <c r="H1182" s="2" t="str">
        <f>TEXT(MID(Sales_Transactions[[#This Row],[Order Date]],2,5),"yyy/m")</f>
        <v>2009/1</v>
      </c>
      <c r="I1182" t="s">
        <v>101</v>
      </c>
      <c r="J1182">
        <f t="shared" si="108"/>
        <v>1</v>
      </c>
      <c r="K1182" s="2">
        <v>9</v>
      </c>
      <c r="L1182" s="3">
        <v>206.04</v>
      </c>
      <c r="M1182" s="4">
        <v>0</v>
      </c>
      <c r="N1182" s="5" t="s">
        <v>23</v>
      </c>
      <c r="O1182" s="3">
        <v>-49.81</v>
      </c>
      <c r="P1182" s="3">
        <v>20.28</v>
      </c>
      <c r="Q1182" s="3">
        <v>14.39</v>
      </c>
      <c r="R1182" s="5" t="s">
        <v>1545</v>
      </c>
      <c r="S1182" s="5" t="s">
        <v>123</v>
      </c>
      <c r="T1182" s="5" t="str">
        <f t="shared" si="109"/>
        <v>Khloe Miller</v>
      </c>
      <c r="U1182" t="s">
        <v>153</v>
      </c>
      <c r="V1182" s="5" t="s">
        <v>47</v>
      </c>
      <c r="W1182" s="5" t="s">
        <v>57</v>
      </c>
      <c r="X1182" s="5" t="s">
        <v>58</v>
      </c>
      <c r="Y1182" s="5" t="s">
        <v>1556</v>
      </c>
      <c r="Z1182" s="5" t="s">
        <v>43</v>
      </c>
      <c r="AA1182" s="4">
        <v>0.47</v>
      </c>
      <c r="AB1182" s="1">
        <v>39835</v>
      </c>
      <c r="AC1182" s="1">
        <v>14871</v>
      </c>
      <c r="AD1182">
        <f t="shared" si="110"/>
        <v>0</v>
      </c>
      <c r="AE1182">
        <f t="shared" ca="1" si="111"/>
        <v>83</v>
      </c>
      <c r="AF1182" t="str">
        <f t="shared" ca="1" si="112"/>
        <v>Over 65</v>
      </c>
      <c r="AG1182" s="3">
        <f t="shared" si="113"/>
        <v>3.8522222222222222</v>
      </c>
      <c r="AH1182" t="str">
        <f>_xlfn.IFNA(VLOOKUP(Sales_Transactions[[#This Row],[Order ID]],Returned_Items[#All],2,FALSE),"Not Returned")</f>
        <v>Not Returned</v>
      </c>
    </row>
    <row r="1183" spans="1:34" x14ac:dyDescent="0.25">
      <c r="A1183">
        <v>28389</v>
      </c>
      <c r="C1183" t="s">
        <v>1146</v>
      </c>
      <c r="D1183" s="2" t="str">
        <f>TEXT(MID(Sales_Transactions[[#This Row],[Order Date]],2,5),"d/m/yyy")</f>
        <v>3/11/2009</v>
      </c>
      <c r="E1183" s="2" t="str">
        <f>TEXT(MID(Sales_Transactions[[#This Row],[Order Date]],2,5),"d")</f>
        <v>3</v>
      </c>
      <c r="F1183" s="2" t="str">
        <f>TEXT(MID(Sales_Transactions[[#This Row],[Order Date]],2,5),"m")</f>
        <v>11</v>
      </c>
      <c r="G1183" s="2" t="str">
        <f>TEXT(MID(Sales_Transactions[[#This Row],[Order Date]],2,5),"yyy")</f>
        <v>2009</v>
      </c>
      <c r="H1183" s="2" t="str">
        <f>TEXT(MID(Sales_Transactions[[#This Row],[Order Date]],2,5),"yyy/m")</f>
        <v>2009/11</v>
      </c>
      <c r="I1183" t="s">
        <v>33</v>
      </c>
      <c r="J1183">
        <f t="shared" si="108"/>
        <v>4</v>
      </c>
      <c r="K1183" s="2">
        <v>22</v>
      </c>
      <c r="L1183" s="3">
        <v>668.39</v>
      </c>
      <c r="M1183" s="4">
        <v>7.0000000000000007E-2</v>
      </c>
      <c r="N1183" s="5" t="s">
        <v>23</v>
      </c>
      <c r="O1183" s="3">
        <v>344.61</v>
      </c>
      <c r="P1183" s="3">
        <v>30.93</v>
      </c>
      <c r="Q1183" s="3">
        <v>3.92</v>
      </c>
      <c r="R1183" s="5" t="s">
        <v>1583</v>
      </c>
      <c r="S1183" s="5" t="s">
        <v>1584</v>
      </c>
      <c r="T1183" s="5" t="str">
        <f t="shared" si="109"/>
        <v>Mark Cousins</v>
      </c>
      <c r="U1183" t="s">
        <v>153</v>
      </c>
      <c r="V1183" s="5" t="s">
        <v>74</v>
      </c>
      <c r="W1183" s="5" t="s">
        <v>57</v>
      </c>
      <c r="X1183" s="5" t="s">
        <v>58</v>
      </c>
      <c r="Y1183" s="5" t="s">
        <v>1352</v>
      </c>
      <c r="Z1183" s="5" t="s">
        <v>60</v>
      </c>
      <c r="AA1183" s="4">
        <v>0.44</v>
      </c>
      <c r="AB1183" s="1">
        <v>40121</v>
      </c>
      <c r="AC1183" s="1">
        <v>14844</v>
      </c>
      <c r="AD1183">
        <f t="shared" si="110"/>
        <v>1</v>
      </c>
      <c r="AE1183">
        <f t="shared" ca="1" si="111"/>
        <v>83</v>
      </c>
      <c r="AF1183" t="str">
        <f t="shared" ca="1" si="112"/>
        <v>Over 65</v>
      </c>
      <c r="AG1183" s="3">
        <f t="shared" si="113"/>
        <v>1.583106772727273</v>
      </c>
      <c r="AH1183" t="str">
        <f>_xlfn.IFNA(VLOOKUP(Sales_Transactions[[#This Row],[Order ID]],Returned_Items[#All],2,FALSE),"Not Returned")</f>
        <v>Not Returned</v>
      </c>
    </row>
    <row r="1184" spans="1:34" x14ac:dyDescent="0.25">
      <c r="A1184">
        <v>28389</v>
      </c>
      <c r="C1184" t="s">
        <v>1146</v>
      </c>
      <c r="D1184" s="2" t="str">
        <f>TEXT(MID(Sales_Transactions[[#This Row],[Order Date]],2,5),"d/m/yyy")</f>
        <v>3/11/2009</v>
      </c>
      <c r="E1184" s="2" t="str">
        <f>TEXT(MID(Sales_Transactions[[#This Row],[Order Date]],2,5),"d")</f>
        <v>3</v>
      </c>
      <c r="F1184" s="2" t="str">
        <f>TEXT(MID(Sales_Transactions[[#This Row],[Order Date]],2,5),"m")</f>
        <v>11</v>
      </c>
      <c r="G1184" s="2" t="str">
        <f>TEXT(MID(Sales_Transactions[[#This Row],[Order Date]],2,5),"yyy")</f>
        <v>2009</v>
      </c>
      <c r="H1184" s="2" t="str">
        <f>TEXT(MID(Sales_Transactions[[#This Row],[Order Date]],2,5),"yyy/m")</f>
        <v>2009/11</v>
      </c>
      <c r="I1184" t="s">
        <v>33</v>
      </c>
      <c r="J1184">
        <f t="shared" si="108"/>
        <v>4</v>
      </c>
      <c r="K1184" s="2">
        <v>16</v>
      </c>
      <c r="L1184" s="3">
        <v>4657.3500000000004</v>
      </c>
      <c r="M1184" s="4">
        <v>0.05</v>
      </c>
      <c r="N1184" s="5" t="s">
        <v>34</v>
      </c>
      <c r="O1184" s="3">
        <v>322.66000000000003</v>
      </c>
      <c r="P1184" s="3">
        <v>297.48</v>
      </c>
      <c r="Q1184" s="3">
        <v>18.059999999999999</v>
      </c>
      <c r="R1184" s="5" t="s">
        <v>1583</v>
      </c>
      <c r="S1184" s="5" t="s">
        <v>1584</v>
      </c>
      <c r="T1184" s="5" t="str">
        <f t="shared" si="109"/>
        <v>Mark Cousins</v>
      </c>
      <c r="U1184" t="s">
        <v>153</v>
      </c>
      <c r="V1184" s="5" t="s">
        <v>74</v>
      </c>
      <c r="W1184" s="5" t="s">
        <v>48</v>
      </c>
      <c r="X1184" s="5" t="s">
        <v>324</v>
      </c>
      <c r="Y1184" s="5" t="s">
        <v>1294</v>
      </c>
      <c r="Z1184" s="5" t="s">
        <v>40</v>
      </c>
      <c r="AA1184" s="4">
        <v>0.6</v>
      </c>
      <c r="AB1184" s="1">
        <v>40121</v>
      </c>
      <c r="AC1184" s="1">
        <v>23718</v>
      </c>
      <c r="AD1184">
        <f t="shared" si="110"/>
        <v>1</v>
      </c>
      <c r="AE1184">
        <f t="shared" ca="1" si="111"/>
        <v>59</v>
      </c>
      <c r="AF1184" t="str">
        <f t="shared" ca="1" si="112"/>
        <v>18-64</v>
      </c>
      <c r="AG1184" s="3">
        <f t="shared" si="113"/>
        <v>19.711953750000003</v>
      </c>
      <c r="AH1184" t="str">
        <f>_xlfn.IFNA(VLOOKUP(Sales_Transactions[[#This Row],[Order ID]],Returned_Items[#All],2,FALSE),"Not Returned")</f>
        <v>Not Returned</v>
      </c>
    </row>
    <row r="1185" spans="1:34" x14ac:dyDescent="0.25">
      <c r="A1185">
        <v>28389</v>
      </c>
      <c r="C1185" t="s">
        <v>1146</v>
      </c>
      <c r="D1185" s="2" t="str">
        <f>TEXT(MID(Sales_Transactions[[#This Row],[Order Date]],2,5),"d/m/yyy")</f>
        <v>3/11/2009</v>
      </c>
      <c r="E1185" s="2" t="str">
        <f>TEXT(MID(Sales_Transactions[[#This Row],[Order Date]],2,5),"d")</f>
        <v>3</v>
      </c>
      <c r="F1185" s="2" t="str">
        <f>TEXT(MID(Sales_Transactions[[#This Row],[Order Date]],2,5),"m")</f>
        <v>11</v>
      </c>
      <c r="G1185" s="2" t="str">
        <f>TEXT(MID(Sales_Transactions[[#This Row],[Order Date]],2,5),"yyy")</f>
        <v>2009</v>
      </c>
      <c r="H1185" s="2" t="str">
        <f>TEXT(MID(Sales_Transactions[[#This Row],[Order Date]],2,5),"yyy/m")</f>
        <v>2009/11</v>
      </c>
      <c r="I1185" t="s">
        <v>33</v>
      </c>
      <c r="J1185">
        <f t="shared" si="108"/>
        <v>4</v>
      </c>
      <c r="K1185" s="2">
        <v>7</v>
      </c>
      <c r="L1185" s="3">
        <v>2097.94</v>
      </c>
      <c r="M1185" s="4">
        <v>7.0000000000000007E-2</v>
      </c>
      <c r="N1185" s="5" t="s">
        <v>34</v>
      </c>
      <c r="O1185" s="3">
        <v>-404.05</v>
      </c>
      <c r="P1185" s="3">
        <v>296.18</v>
      </c>
      <c r="Q1185" s="3">
        <v>54.12</v>
      </c>
      <c r="R1185" s="5" t="s">
        <v>1583</v>
      </c>
      <c r="S1185" s="5" t="s">
        <v>1584</v>
      </c>
      <c r="T1185" s="5" t="str">
        <f t="shared" si="109"/>
        <v>Mark Cousins</v>
      </c>
      <c r="U1185" t="s">
        <v>153</v>
      </c>
      <c r="V1185" s="5" t="s">
        <v>74</v>
      </c>
      <c r="W1185" s="5" t="s">
        <v>57</v>
      </c>
      <c r="X1185" s="5" t="s">
        <v>107</v>
      </c>
      <c r="Y1185" s="5" t="s">
        <v>698</v>
      </c>
      <c r="Z1185" s="5" t="s">
        <v>106</v>
      </c>
      <c r="AA1185" s="4">
        <v>0.76</v>
      </c>
      <c r="AB1185" s="1">
        <v>40122</v>
      </c>
      <c r="AC1185" s="1">
        <v>23676</v>
      </c>
      <c r="AD1185">
        <f t="shared" si="110"/>
        <v>2</v>
      </c>
      <c r="AE1185">
        <f t="shared" ca="1" si="111"/>
        <v>59</v>
      </c>
      <c r="AF1185" t="str">
        <f t="shared" ca="1" si="112"/>
        <v>18-64</v>
      </c>
      <c r="AG1185" s="3">
        <f t="shared" si="113"/>
        <v>50.013239142857138</v>
      </c>
      <c r="AH1185" t="str">
        <f>_xlfn.IFNA(VLOOKUP(Sales_Transactions[[#This Row],[Order ID]],Returned_Items[#All],2,FALSE),"Not Returned")</f>
        <v>Not Returned</v>
      </c>
    </row>
    <row r="1186" spans="1:34" x14ac:dyDescent="0.25">
      <c r="A1186">
        <v>28898</v>
      </c>
      <c r="C1186" t="s">
        <v>177</v>
      </c>
      <c r="D1186" s="2" t="str">
        <f>TEXT(MID(Sales_Transactions[[#This Row],[Order Date]],2,5),"d/m/yyy")</f>
        <v>28/5/2011</v>
      </c>
      <c r="E1186" s="2" t="str">
        <f>TEXT(MID(Sales_Transactions[[#This Row],[Order Date]],2,5),"d")</f>
        <v>28</v>
      </c>
      <c r="F1186" s="2" t="str">
        <f>TEXT(MID(Sales_Transactions[[#This Row],[Order Date]],2,5),"m")</f>
        <v>5</v>
      </c>
      <c r="G1186" s="2" t="str">
        <f>TEXT(MID(Sales_Transactions[[#This Row],[Order Date]],2,5),"yyy")</f>
        <v>2011</v>
      </c>
      <c r="H1186" s="2" t="str">
        <f>TEXT(MID(Sales_Transactions[[#This Row],[Order Date]],2,5),"yyy/m")</f>
        <v>2011/5</v>
      </c>
      <c r="I1186" t="s">
        <v>22</v>
      </c>
      <c r="J1186">
        <f t="shared" si="108"/>
        <v>2</v>
      </c>
      <c r="K1186" s="2">
        <v>44</v>
      </c>
      <c r="L1186" s="3">
        <v>246</v>
      </c>
      <c r="M1186" s="4">
        <v>0.1</v>
      </c>
      <c r="N1186" s="5" t="s">
        <v>23</v>
      </c>
      <c r="O1186" s="3">
        <v>-207.36</v>
      </c>
      <c r="P1186" s="3">
        <v>5.78</v>
      </c>
      <c r="Q1186" s="3">
        <v>7.96</v>
      </c>
      <c r="R1186" s="5" t="s">
        <v>1583</v>
      </c>
      <c r="S1186" s="5" t="s">
        <v>1584</v>
      </c>
      <c r="T1186" s="5" t="str">
        <f t="shared" si="109"/>
        <v>Mark Cousins</v>
      </c>
      <c r="U1186" t="s">
        <v>153</v>
      </c>
      <c r="V1186" s="5" t="s">
        <v>47</v>
      </c>
      <c r="W1186" s="5" t="s">
        <v>28</v>
      </c>
      <c r="X1186" s="5" t="s">
        <v>75</v>
      </c>
      <c r="Y1186" s="5" t="s">
        <v>1284</v>
      </c>
      <c r="Z1186" s="5" t="s">
        <v>43</v>
      </c>
      <c r="AA1186" s="4">
        <v>0.36</v>
      </c>
      <c r="AB1186" s="1">
        <v>40691</v>
      </c>
      <c r="AC1186" s="1">
        <v>23719</v>
      </c>
      <c r="AD1186">
        <f t="shared" si="110"/>
        <v>0</v>
      </c>
      <c r="AE1186">
        <f t="shared" ca="1" si="111"/>
        <v>59</v>
      </c>
      <c r="AF1186" t="str">
        <f t="shared" ca="1" si="112"/>
        <v>18-64</v>
      </c>
      <c r="AG1186" s="3">
        <f t="shared" si="113"/>
        <v>0.31214136363636363</v>
      </c>
      <c r="AH1186" t="str">
        <f>_xlfn.IFNA(VLOOKUP(Sales_Transactions[[#This Row],[Order ID]],Returned_Items[#All],2,FALSE),"Not Returned")</f>
        <v>Not Returned</v>
      </c>
    </row>
    <row r="1187" spans="1:34" x14ac:dyDescent="0.25">
      <c r="A1187">
        <v>28901</v>
      </c>
      <c r="C1187" t="s">
        <v>757</v>
      </c>
      <c r="D1187" s="2" t="str">
        <f>TEXT(MID(Sales_Transactions[[#This Row],[Order Date]],2,5),"d/m/yyy")</f>
        <v>11/6/2012</v>
      </c>
      <c r="E1187" s="2" t="str">
        <f>TEXT(MID(Sales_Transactions[[#This Row],[Order Date]],2,5),"d")</f>
        <v>11</v>
      </c>
      <c r="F1187" s="2" t="str">
        <f>TEXT(MID(Sales_Transactions[[#This Row],[Order Date]],2,5),"m")</f>
        <v>6</v>
      </c>
      <c r="G1187" s="2" t="str">
        <f>TEXT(MID(Sales_Transactions[[#This Row],[Order Date]],2,5),"yyy")</f>
        <v>2012</v>
      </c>
      <c r="H1187" s="2" t="str">
        <f>TEXT(MID(Sales_Transactions[[#This Row],[Order Date]],2,5),"yyy/m")</f>
        <v>2012/6</v>
      </c>
      <c r="I1187" t="s">
        <v>33</v>
      </c>
      <c r="J1187">
        <f t="shared" si="108"/>
        <v>4</v>
      </c>
      <c r="K1187" s="2">
        <v>23</v>
      </c>
      <c r="L1187" s="3">
        <v>871.32</v>
      </c>
      <c r="M1187" s="4">
        <v>0.1</v>
      </c>
      <c r="N1187" s="5" t="s">
        <v>23</v>
      </c>
      <c r="O1187" s="3">
        <v>315.16000000000003</v>
      </c>
      <c r="P1187" s="3">
        <v>40.99</v>
      </c>
      <c r="Q1187" s="3">
        <v>5.86</v>
      </c>
      <c r="R1187" s="5" t="s">
        <v>1522</v>
      </c>
      <c r="S1187" s="5" t="s">
        <v>1523</v>
      </c>
      <c r="T1187" s="5" t="str">
        <f t="shared" si="109"/>
        <v>Trudy Schmidt</v>
      </c>
      <c r="U1187" t="s">
        <v>153</v>
      </c>
      <c r="V1187" s="5" t="s">
        <v>27</v>
      </c>
      <c r="W1187" s="5" t="s">
        <v>28</v>
      </c>
      <c r="X1187" s="5" t="s">
        <v>75</v>
      </c>
      <c r="Y1187" s="5" t="s">
        <v>1431</v>
      </c>
      <c r="Z1187" s="5" t="s">
        <v>43</v>
      </c>
      <c r="AA1187" s="4">
        <v>0.36</v>
      </c>
      <c r="AB1187" s="1">
        <v>41072</v>
      </c>
      <c r="AC1187" s="1">
        <v>23585</v>
      </c>
      <c r="AD1187">
        <f t="shared" si="110"/>
        <v>1</v>
      </c>
      <c r="AE1187">
        <f t="shared" ca="1" si="111"/>
        <v>60</v>
      </c>
      <c r="AF1187" t="str">
        <f t="shared" ca="1" si="112"/>
        <v>18-64</v>
      </c>
      <c r="AG1187" s="3">
        <f t="shared" si="113"/>
        <v>2.0351743478260871</v>
      </c>
      <c r="AH1187" t="str">
        <f>_xlfn.IFNA(VLOOKUP(Sales_Transactions[[#This Row],[Order ID]],Returned_Items[#All],2,FALSE),"Not Returned")</f>
        <v>Not Returned</v>
      </c>
    </row>
    <row r="1188" spans="1:34" x14ac:dyDescent="0.25">
      <c r="A1188">
        <v>29185</v>
      </c>
      <c r="C1188" t="s">
        <v>1657</v>
      </c>
      <c r="D1188" s="2" t="str">
        <f>TEXT(MID(Sales_Transactions[[#This Row],[Order Date]],2,5),"d/m/yyy")</f>
        <v>20/1/2010</v>
      </c>
      <c r="E1188" s="2" t="str">
        <f>TEXT(MID(Sales_Transactions[[#This Row],[Order Date]],2,5),"d")</f>
        <v>20</v>
      </c>
      <c r="F1188" s="2" t="str">
        <f>TEXT(MID(Sales_Transactions[[#This Row],[Order Date]],2,5),"m")</f>
        <v>1</v>
      </c>
      <c r="G1188" s="2" t="str">
        <f>TEXT(MID(Sales_Transactions[[#This Row],[Order Date]],2,5),"yyy")</f>
        <v>2010</v>
      </c>
      <c r="H1188" s="2" t="str">
        <f>TEXT(MID(Sales_Transactions[[#This Row],[Order Date]],2,5),"yyy/m")</f>
        <v>2010/1</v>
      </c>
      <c r="I1188" t="s">
        <v>33</v>
      </c>
      <c r="J1188">
        <f t="shared" si="108"/>
        <v>4</v>
      </c>
      <c r="K1188" s="2">
        <v>8</v>
      </c>
      <c r="L1188" s="3">
        <v>468.49</v>
      </c>
      <c r="M1188" s="4">
        <v>0.03</v>
      </c>
      <c r="N1188" s="5" t="s">
        <v>23</v>
      </c>
      <c r="O1188" s="3">
        <v>-6.37</v>
      </c>
      <c r="P1188" s="3">
        <v>56.96</v>
      </c>
      <c r="Q1188" s="3">
        <v>13.22</v>
      </c>
      <c r="R1188" s="5" t="s">
        <v>1218</v>
      </c>
      <c r="S1188" s="5" t="s">
        <v>1541</v>
      </c>
      <c r="T1188" s="5" t="str">
        <f t="shared" si="109"/>
        <v>Rob Dowd</v>
      </c>
      <c r="U1188" t="s">
        <v>153</v>
      </c>
      <c r="V1188" s="5" t="s">
        <v>47</v>
      </c>
      <c r="W1188" s="5" t="s">
        <v>28</v>
      </c>
      <c r="X1188" s="5" t="s">
        <v>38</v>
      </c>
      <c r="Y1188" s="5" t="s">
        <v>910</v>
      </c>
      <c r="Z1188" s="5" t="s">
        <v>43</v>
      </c>
      <c r="AA1188" s="4">
        <v>0.56000000000000005</v>
      </c>
      <c r="AB1188" s="1">
        <v>40199</v>
      </c>
      <c r="AC1188" s="1">
        <v>23509</v>
      </c>
      <c r="AD1188">
        <f t="shared" si="110"/>
        <v>1</v>
      </c>
      <c r="AE1188">
        <f t="shared" ca="1" si="111"/>
        <v>60</v>
      </c>
      <c r="AF1188" t="str">
        <f t="shared" ca="1" si="112"/>
        <v>18-64</v>
      </c>
      <c r="AG1188" s="3">
        <f t="shared" si="113"/>
        <v>8.7703640000000007</v>
      </c>
      <c r="AH1188" t="str">
        <f>_xlfn.IFNA(VLOOKUP(Sales_Transactions[[#This Row],[Order ID]],Returned_Items[#All],2,FALSE),"Not Returned")</f>
        <v>Not Returned</v>
      </c>
    </row>
    <row r="1189" spans="1:34" x14ac:dyDescent="0.25">
      <c r="A1189">
        <v>29185</v>
      </c>
      <c r="C1189" t="s">
        <v>1657</v>
      </c>
      <c r="D1189" s="2" t="str">
        <f>TEXT(MID(Sales_Transactions[[#This Row],[Order Date]],2,5),"d/m/yyy")</f>
        <v>20/1/2010</v>
      </c>
      <c r="E1189" s="2" t="str">
        <f>TEXT(MID(Sales_Transactions[[#This Row],[Order Date]],2,5),"d")</f>
        <v>20</v>
      </c>
      <c r="F1189" s="2" t="str">
        <f>TEXT(MID(Sales_Transactions[[#This Row],[Order Date]],2,5),"m")</f>
        <v>1</v>
      </c>
      <c r="G1189" s="2" t="str">
        <f>TEXT(MID(Sales_Transactions[[#This Row],[Order Date]],2,5),"yyy")</f>
        <v>2010</v>
      </c>
      <c r="H1189" s="2" t="str">
        <f>TEXT(MID(Sales_Transactions[[#This Row],[Order Date]],2,5),"yyy/m")</f>
        <v>2010/1</v>
      </c>
      <c r="I1189" t="s">
        <v>33</v>
      </c>
      <c r="J1189">
        <f t="shared" si="108"/>
        <v>4</v>
      </c>
      <c r="K1189" s="2">
        <v>48</v>
      </c>
      <c r="L1189" s="3">
        <v>446.53</v>
      </c>
      <c r="M1189" s="4">
        <v>0.04</v>
      </c>
      <c r="N1189" s="5" t="s">
        <v>67</v>
      </c>
      <c r="O1189" s="3">
        <v>-261.45</v>
      </c>
      <c r="P1189" s="3">
        <v>8.3699999999999992</v>
      </c>
      <c r="Q1189" s="3">
        <v>10.16</v>
      </c>
      <c r="R1189" s="5" t="s">
        <v>1218</v>
      </c>
      <c r="S1189" s="5" t="s">
        <v>1541</v>
      </c>
      <c r="T1189" s="5" t="str">
        <f t="shared" si="109"/>
        <v>Rob Dowd</v>
      </c>
      <c r="U1189" t="s">
        <v>153</v>
      </c>
      <c r="V1189" s="5" t="s">
        <v>47</v>
      </c>
      <c r="W1189" s="5" t="s">
        <v>57</v>
      </c>
      <c r="X1189" s="5" t="s">
        <v>58</v>
      </c>
      <c r="Y1189" s="5" t="s">
        <v>1658</v>
      </c>
      <c r="Z1189" s="5" t="s">
        <v>31</v>
      </c>
      <c r="AA1189" s="4">
        <v>0.59</v>
      </c>
      <c r="AB1189" s="1">
        <v>40200</v>
      </c>
      <c r="AC1189" s="1">
        <v>23580</v>
      </c>
      <c r="AD1189">
        <f t="shared" si="110"/>
        <v>2</v>
      </c>
      <c r="AE1189">
        <f t="shared" ca="1" si="111"/>
        <v>60</v>
      </c>
      <c r="AF1189" t="str">
        <f t="shared" ca="1" si="112"/>
        <v>18-64</v>
      </c>
      <c r="AG1189" s="3">
        <f t="shared" si="113"/>
        <v>0.38597191666666664</v>
      </c>
      <c r="AH1189" t="str">
        <f>_xlfn.IFNA(VLOOKUP(Sales_Transactions[[#This Row],[Order ID]],Returned_Items[#All],2,FALSE),"Not Returned")</f>
        <v>Not Returned</v>
      </c>
    </row>
    <row r="1190" spans="1:34" x14ac:dyDescent="0.25">
      <c r="A1190">
        <v>29185</v>
      </c>
      <c r="C1190" t="s">
        <v>1657</v>
      </c>
      <c r="D1190" s="2" t="str">
        <f>TEXT(MID(Sales_Transactions[[#This Row],[Order Date]],2,5),"d/m/yyy")</f>
        <v>20/1/2010</v>
      </c>
      <c r="E1190" s="2" t="str">
        <f>TEXT(MID(Sales_Transactions[[#This Row],[Order Date]],2,5),"d")</f>
        <v>20</v>
      </c>
      <c r="F1190" s="2" t="str">
        <f>TEXT(MID(Sales_Transactions[[#This Row],[Order Date]],2,5),"m")</f>
        <v>1</v>
      </c>
      <c r="G1190" s="2" t="str">
        <f>TEXT(MID(Sales_Transactions[[#This Row],[Order Date]],2,5),"yyy")</f>
        <v>2010</v>
      </c>
      <c r="H1190" s="2" t="str">
        <f>TEXT(MID(Sales_Transactions[[#This Row],[Order Date]],2,5),"yyy/m")</f>
        <v>2010/1</v>
      </c>
      <c r="I1190" t="s">
        <v>33</v>
      </c>
      <c r="J1190">
        <f t="shared" si="108"/>
        <v>4</v>
      </c>
      <c r="K1190" s="2">
        <v>5</v>
      </c>
      <c r="L1190" s="3">
        <v>217.85</v>
      </c>
      <c r="M1190" s="4">
        <v>0.02</v>
      </c>
      <c r="N1190" s="5" t="s">
        <v>67</v>
      </c>
      <c r="O1190" s="3">
        <v>-25.31</v>
      </c>
      <c r="P1190" s="3">
        <v>40.99</v>
      </c>
      <c r="Q1190" s="3">
        <v>17.48</v>
      </c>
      <c r="R1190" s="5" t="s">
        <v>1218</v>
      </c>
      <c r="S1190" s="5" t="s">
        <v>1541</v>
      </c>
      <c r="T1190" s="5" t="str">
        <f t="shared" si="109"/>
        <v>Rob Dowd</v>
      </c>
      <c r="U1190" t="s">
        <v>153</v>
      </c>
      <c r="V1190" s="5" t="s">
        <v>47</v>
      </c>
      <c r="W1190" s="5" t="s">
        <v>28</v>
      </c>
      <c r="X1190" s="5" t="s">
        <v>75</v>
      </c>
      <c r="Y1190" s="5" t="s">
        <v>368</v>
      </c>
      <c r="Z1190" s="5" t="s">
        <v>43</v>
      </c>
      <c r="AA1190" s="4">
        <v>0.36</v>
      </c>
      <c r="AB1190" s="1">
        <v>40200</v>
      </c>
      <c r="AC1190" s="1">
        <v>23520</v>
      </c>
      <c r="AD1190">
        <f t="shared" si="110"/>
        <v>2</v>
      </c>
      <c r="AE1190">
        <f t="shared" ca="1" si="111"/>
        <v>60</v>
      </c>
      <c r="AF1190" t="str">
        <f t="shared" ca="1" si="112"/>
        <v>18-64</v>
      </c>
      <c r="AG1190" s="3">
        <f t="shared" si="113"/>
        <v>11.692360400000002</v>
      </c>
      <c r="AH1190" t="str">
        <f>_xlfn.IFNA(VLOOKUP(Sales_Transactions[[#This Row],[Order ID]],Returned_Items[#All],2,FALSE),"Not Returned")</f>
        <v>Not Returned</v>
      </c>
    </row>
    <row r="1191" spans="1:34" x14ac:dyDescent="0.25">
      <c r="A1191">
        <v>29408</v>
      </c>
      <c r="C1191" t="s">
        <v>1659</v>
      </c>
      <c r="D1191" s="2" t="str">
        <f>TEXT(MID(Sales_Transactions[[#This Row],[Order Date]],2,5),"d/m/yyy")</f>
        <v>2/5/2010</v>
      </c>
      <c r="E1191" s="2" t="str">
        <f>TEXT(MID(Sales_Transactions[[#This Row],[Order Date]],2,5),"d")</f>
        <v>2</v>
      </c>
      <c r="F1191" s="2" t="str">
        <f>TEXT(MID(Sales_Transactions[[#This Row],[Order Date]],2,5),"m")</f>
        <v>5</v>
      </c>
      <c r="G1191" s="2" t="str">
        <f>TEXT(MID(Sales_Transactions[[#This Row],[Order Date]],2,5),"yyy")</f>
        <v>2010</v>
      </c>
      <c r="H1191" s="2" t="str">
        <f>TEXT(MID(Sales_Transactions[[#This Row],[Order Date]],2,5),"yyy/m")</f>
        <v>2010/5</v>
      </c>
      <c r="I1191" t="s">
        <v>52</v>
      </c>
      <c r="J1191">
        <f t="shared" si="108"/>
        <v>1</v>
      </c>
      <c r="K1191" s="2">
        <v>44</v>
      </c>
      <c r="L1191" s="3">
        <v>4260.7299999999996</v>
      </c>
      <c r="M1191" s="4">
        <v>7.0000000000000007E-2</v>
      </c>
      <c r="N1191" s="5" t="s">
        <v>34</v>
      </c>
      <c r="O1191" s="3">
        <v>251.58</v>
      </c>
      <c r="P1191" s="3">
        <v>119.99</v>
      </c>
      <c r="Q1191" s="3">
        <v>56.14</v>
      </c>
      <c r="R1191" s="5" t="s">
        <v>1660</v>
      </c>
      <c r="S1191" s="5" t="s">
        <v>1661</v>
      </c>
      <c r="T1191" s="5" t="str">
        <f t="shared" si="109"/>
        <v>Neil Knudson</v>
      </c>
      <c r="U1191" t="s">
        <v>153</v>
      </c>
      <c r="V1191" s="5" t="s">
        <v>74</v>
      </c>
      <c r="W1191" s="5" t="s">
        <v>48</v>
      </c>
      <c r="X1191" s="5" t="s">
        <v>324</v>
      </c>
      <c r="Y1191" s="5" t="s">
        <v>1662</v>
      </c>
      <c r="Z1191" s="5" t="s">
        <v>106</v>
      </c>
      <c r="AA1191" s="4">
        <v>0.39</v>
      </c>
      <c r="AB1191" s="1">
        <v>40301</v>
      </c>
      <c r="AC1191" s="1">
        <v>23426</v>
      </c>
      <c r="AD1191">
        <f t="shared" si="110"/>
        <v>1</v>
      </c>
      <c r="AE1191">
        <f t="shared" ca="1" si="111"/>
        <v>60</v>
      </c>
      <c r="AF1191" t="str">
        <f t="shared" ca="1" si="112"/>
        <v>18-64</v>
      </c>
      <c r="AG1191" s="3">
        <f t="shared" si="113"/>
        <v>4.0010456136363635</v>
      </c>
      <c r="AH1191" t="str">
        <f>_xlfn.IFNA(VLOOKUP(Sales_Transactions[[#This Row],[Order ID]],Returned_Items[#All],2,FALSE),"Not Returned")</f>
        <v>Not Returned</v>
      </c>
    </row>
    <row r="1192" spans="1:34" x14ac:dyDescent="0.25">
      <c r="A1192">
        <v>29985</v>
      </c>
      <c r="C1192" t="s">
        <v>1663</v>
      </c>
      <c r="D1192" s="2" t="str">
        <f>TEXT(MID(Sales_Transactions[[#This Row],[Order Date]],2,5),"d/m/yyy")</f>
        <v>11/7/2012</v>
      </c>
      <c r="E1192" s="2" t="str">
        <f>TEXT(MID(Sales_Transactions[[#This Row],[Order Date]],2,5),"d")</f>
        <v>11</v>
      </c>
      <c r="F1192" s="2" t="str">
        <f>TEXT(MID(Sales_Transactions[[#This Row],[Order Date]],2,5),"m")</f>
        <v>7</v>
      </c>
      <c r="G1192" s="2" t="str">
        <f>TEXT(MID(Sales_Transactions[[#This Row],[Order Date]],2,5),"yyy")</f>
        <v>2012</v>
      </c>
      <c r="H1192" s="2" t="str">
        <f>TEXT(MID(Sales_Transactions[[#This Row],[Order Date]],2,5),"yyy/m")</f>
        <v>2012/7</v>
      </c>
      <c r="I1192" t="s">
        <v>101</v>
      </c>
      <c r="J1192">
        <f t="shared" si="108"/>
        <v>1</v>
      </c>
      <c r="K1192" s="2">
        <v>22</v>
      </c>
      <c r="L1192" s="3">
        <v>196.75</v>
      </c>
      <c r="M1192" s="4">
        <v>0.03</v>
      </c>
      <c r="N1192" s="5" t="s">
        <v>67</v>
      </c>
      <c r="O1192" s="3">
        <v>0.13</v>
      </c>
      <c r="P1192" s="3">
        <v>7.96</v>
      </c>
      <c r="Q1192" s="3">
        <v>4.95</v>
      </c>
      <c r="R1192" s="5" t="s">
        <v>1545</v>
      </c>
      <c r="S1192" s="5" t="s">
        <v>123</v>
      </c>
      <c r="T1192" s="5" t="str">
        <f t="shared" si="109"/>
        <v>Khloe Miller</v>
      </c>
      <c r="U1192" t="s">
        <v>153</v>
      </c>
      <c r="V1192" s="5" t="s">
        <v>47</v>
      </c>
      <c r="W1192" s="5" t="s">
        <v>57</v>
      </c>
      <c r="X1192" s="5" t="s">
        <v>58</v>
      </c>
      <c r="Y1192" s="5" t="s">
        <v>1664</v>
      </c>
      <c r="Z1192" s="5" t="s">
        <v>43</v>
      </c>
      <c r="AA1192" s="4">
        <v>0.41</v>
      </c>
      <c r="AB1192" s="1">
        <v>41102</v>
      </c>
      <c r="AC1192" s="1">
        <v>23728</v>
      </c>
      <c r="AD1192">
        <f t="shared" si="110"/>
        <v>1</v>
      </c>
      <c r="AE1192">
        <f t="shared" ca="1" si="111"/>
        <v>59</v>
      </c>
      <c r="AF1192" t="str">
        <f t="shared" ca="1" si="112"/>
        <v>18-64</v>
      </c>
      <c r="AG1192" s="3">
        <f t="shared" si="113"/>
        <v>0.58670963636363638</v>
      </c>
      <c r="AH1192" t="str">
        <f>_xlfn.IFNA(VLOOKUP(Sales_Transactions[[#This Row],[Order ID]],Returned_Items[#All],2,FALSE),"Not Returned")</f>
        <v>Not Returned</v>
      </c>
    </row>
    <row r="1193" spans="1:34" x14ac:dyDescent="0.25">
      <c r="A1193">
        <v>29986</v>
      </c>
      <c r="C1193" t="s">
        <v>1665</v>
      </c>
      <c r="D1193" s="2" t="str">
        <f>TEXT(MID(Sales_Transactions[[#This Row],[Order Date]],2,5),"d/m/yyy")</f>
        <v>3/7/2011</v>
      </c>
      <c r="E1193" s="2" t="str">
        <f>TEXT(MID(Sales_Transactions[[#This Row],[Order Date]],2,5),"d")</f>
        <v>3</v>
      </c>
      <c r="F1193" s="2" t="str">
        <f>TEXT(MID(Sales_Transactions[[#This Row],[Order Date]],2,5),"m")</f>
        <v>7</v>
      </c>
      <c r="G1193" s="2" t="str">
        <f>TEXT(MID(Sales_Transactions[[#This Row],[Order Date]],2,5),"yyy")</f>
        <v>2011</v>
      </c>
      <c r="H1193" s="2" t="str">
        <f>TEXT(MID(Sales_Transactions[[#This Row],[Order Date]],2,5),"yyy/m")</f>
        <v>2011/7</v>
      </c>
      <c r="I1193" t="s">
        <v>101</v>
      </c>
      <c r="J1193">
        <f t="shared" si="108"/>
        <v>1</v>
      </c>
      <c r="K1193" s="2">
        <v>40</v>
      </c>
      <c r="L1193" s="3">
        <v>1477.39</v>
      </c>
      <c r="M1193" s="4">
        <v>0.03</v>
      </c>
      <c r="N1193" s="5" t="s">
        <v>23</v>
      </c>
      <c r="O1193" s="3">
        <v>641.4</v>
      </c>
      <c r="P1193" s="3">
        <v>37.700000000000003</v>
      </c>
      <c r="Q1193" s="3">
        <v>2.99</v>
      </c>
      <c r="R1193" s="5" t="s">
        <v>1218</v>
      </c>
      <c r="S1193" s="5" t="s">
        <v>1541</v>
      </c>
      <c r="T1193" s="5" t="str">
        <f t="shared" si="109"/>
        <v>Rob Dowd</v>
      </c>
      <c r="U1193" t="s">
        <v>153</v>
      </c>
      <c r="V1193" s="5" t="s">
        <v>47</v>
      </c>
      <c r="W1193" s="5" t="s">
        <v>28</v>
      </c>
      <c r="X1193" s="5" t="s">
        <v>41</v>
      </c>
      <c r="Y1193" s="5" t="s">
        <v>1666</v>
      </c>
      <c r="Z1193" s="5" t="s">
        <v>43</v>
      </c>
      <c r="AA1193" s="4">
        <v>0.35</v>
      </c>
      <c r="AB1193" s="1">
        <v>40727</v>
      </c>
      <c r="AC1193" s="1">
        <v>21285</v>
      </c>
      <c r="AD1193">
        <f t="shared" si="110"/>
        <v>0</v>
      </c>
      <c r="AE1193">
        <f t="shared" ca="1" si="111"/>
        <v>66</v>
      </c>
      <c r="AF1193" t="str">
        <f t="shared" ca="1" si="112"/>
        <v>Over 65</v>
      </c>
      <c r="AG1193" s="3">
        <f t="shared" si="113"/>
        <v>1.01696725</v>
      </c>
      <c r="AH1193" t="str">
        <f>_xlfn.IFNA(VLOOKUP(Sales_Transactions[[#This Row],[Order ID]],Returned_Items[#All],2,FALSE),"Not Returned")</f>
        <v>Not Returned</v>
      </c>
    </row>
    <row r="1194" spans="1:34" x14ac:dyDescent="0.25">
      <c r="A1194">
        <v>30147</v>
      </c>
      <c r="C1194" t="s">
        <v>1667</v>
      </c>
      <c r="D1194" s="2" t="str">
        <f>TEXT(MID(Sales_Transactions[[#This Row],[Order Date]],2,5),"d/m/yyy")</f>
        <v>17/6/2012</v>
      </c>
      <c r="E1194" s="2" t="str">
        <f>TEXT(MID(Sales_Transactions[[#This Row],[Order Date]],2,5),"d")</f>
        <v>17</v>
      </c>
      <c r="F1194" s="2" t="str">
        <f>TEXT(MID(Sales_Transactions[[#This Row],[Order Date]],2,5),"m")</f>
        <v>6</v>
      </c>
      <c r="G1194" s="2" t="str">
        <f>TEXT(MID(Sales_Transactions[[#This Row],[Order Date]],2,5),"yyy")</f>
        <v>2012</v>
      </c>
      <c r="H1194" s="2" t="str">
        <f>TEXT(MID(Sales_Transactions[[#This Row],[Order Date]],2,5),"yyy/m")</f>
        <v>2012/6</v>
      </c>
      <c r="I1194" t="s">
        <v>52</v>
      </c>
      <c r="J1194">
        <f t="shared" si="108"/>
        <v>1</v>
      </c>
      <c r="K1194" s="2">
        <v>37</v>
      </c>
      <c r="L1194" s="3">
        <v>740.14</v>
      </c>
      <c r="M1194" s="4">
        <v>0.06</v>
      </c>
      <c r="N1194" s="5" t="s">
        <v>23</v>
      </c>
      <c r="O1194" s="3">
        <v>29.73</v>
      </c>
      <c r="P1194" s="3">
        <v>19.98</v>
      </c>
      <c r="Q1194" s="3">
        <v>10.49</v>
      </c>
      <c r="R1194" s="5" t="s">
        <v>1668</v>
      </c>
      <c r="S1194" s="5" t="s">
        <v>899</v>
      </c>
      <c r="T1194" s="5" t="str">
        <f t="shared" si="109"/>
        <v>Cathy Armstrong</v>
      </c>
      <c r="U1194" t="s">
        <v>153</v>
      </c>
      <c r="V1194" s="5" t="s">
        <v>37</v>
      </c>
      <c r="W1194" s="5" t="s">
        <v>57</v>
      </c>
      <c r="X1194" s="5" t="s">
        <v>58</v>
      </c>
      <c r="Y1194" s="5" t="s">
        <v>243</v>
      </c>
      <c r="Z1194" s="5" t="s">
        <v>43</v>
      </c>
      <c r="AA1194" s="4">
        <v>0.49</v>
      </c>
      <c r="AB1194" s="1">
        <v>41079</v>
      </c>
      <c r="AC1194" s="1">
        <v>21515</v>
      </c>
      <c r="AD1194">
        <f t="shared" si="110"/>
        <v>2</v>
      </c>
      <c r="AE1194">
        <f t="shared" ca="1" si="111"/>
        <v>65</v>
      </c>
      <c r="AF1194" t="str">
        <f t="shared" ca="1" si="112"/>
        <v>Over 65</v>
      </c>
      <c r="AG1194" s="3">
        <f t="shared" si="113"/>
        <v>0.82318951351351366</v>
      </c>
      <c r="AH1194" t="str">
        <f>_xlfn.IFNA(VLOOKUP(Sales_Transactions[[#This Row],[Order ID]],Returned_Items[#All],2,FALSE),"Not Returned")</f>
        <v>Not Returned</v>
      </c>
    </row>
    <row r="1195" spans="1:34" x14ac:dyDescent="0.25">
      <c r="A1195">
        <v>30149</v>
      </c>
      <c r="C1195" t="s">
        <v>1669</v>
      </c>
      <c r="D1195" s="2" t="str">
        <f>TEXT(MID(Sales_Transactions[[#This Row],[Order Date]],2,5),"d/m/yyy")</f>
        <v>12/12/2010</v>
      </c>
      <c r="E1195" s="2" t="str">
        <f>TEXT(MID(Sales_Transactions[[#This Row],[Order Date]],2,5),"d")</f>
        <v>12</v>
      </c>
      <c r="F1195" s="2" t="str">
        <f>TEXT(MID(Sales_Transactions[[#This Row],[Order Date]],2,5),"m")</f>
        <v>12</v>
      </c>
      <c r="G1195" s="2" t="str">
        <f>TEXT(MID(Sales_Transactions[[#This Row],[Order Date]],2,5),"yyy")</f>
        <v>2010</v>
      </c>
      <c r="H1195" s="2" t="str">
        <f>TEXT(MID(Sales_Transactions[[#This Row],[Order Date]],2,5),"yyy/m")</f>
        <v>2010/12</v>
      </c>
      <c r="I1195" t="s">
        <v>78</v>
      </c>
      <c r="J1195">
        <f t="shared" si="108"/>
        <v>3</v>
      </c>
      <c r="K1195" s="2">
        <v>8</v>
      </c>
      <c r="L1195" s="3">
        <v>16.47</v>
      </c>
      <c r="M1195" s="4">
        <v>0.1</v>
      </c>
      <c r="N1195" s="5" t="s">
        <v>23</v>
      </c>
      <c r="O1195" s="3">
        <v>-6.82</v>
      </c>
      <c r="P1195" s="3">
        <v>2.08</v>
      </c>
      <c r="Q1195" s="3">
        <v>1.49</v>
      </c>
      <c r="R1195" s="5" t="s">
        <v>1583</v>
      </c>
      <c r="S1195" s="5" t="s">
        <v>1584</v>
      </c>
      <c r="T1195" s="5" t="str">
        <f t="shared" si="109"/>
        <v>Mark Cousins</v>
      </c>
      <c r="U1195" t="s">
        <v>153</v>
      </c>
      <c r="V1195" s="5" t="s">
        <v>47</v>
      </c>
      <c r="W1195" s="5" t="s">
        <v>28</v>
      </c>
      <c r="X1195" s="5" t="s">
        <v>41</v>
      </c>
      <c r="Y1195" s="5" t="s">
        <v>1338</v>
      </c>
      <c r="Z1195" s="5" t="s">
        <v>43</v>
      </c>
      <c r="AA1195" s="4">
        <v>0.38</v>
      </c>
      <c r="AB1195" s="1">
        <v>40525</v>
      </c>
      <c r="AC1195" s="1">
        <v>21220</v>
      </c>
      <c r="AD1195">
        <f t="shared" si="110"/>
        <v>1</v>
      </c>
      <c r="AE1195">
        <f t="shared" ca="1" si="111"/>
        <v>66</v>
      </c>
      <c r="AF1195" t="str">
        <f t="shared" ca="1" si="112"/>
        <v>Over 65</v>
      </c>
      <c r="AG1195" s="3">
        <f t="shared" si="113"/>
        <v>0.44599</v>
      </c>
      <c r="AH1195" t="str">
        <f>_xlfn.IFNA(VLOOKUP(Sales_Transactions[[#This Row],[Order ID]],Returned_Items[#All],2,FALSE),"Not Returned")</f>
        <v>Not Returned</v>
      </c>
    </row>
    <row r="1196" spans="1:34" x14ac:dyDescent="0.25">
      <c r="A1196">
        <v>30149</v>
      </c>
      <c r="C1196" t="s">
        <v>1669</v>
      </c>
      <c r="D1196" s="2" t="str">
        <f>TEXT(MID(Sales_Transactions[[#This Row],[Order Date]],2,5),"d/m/yyy")</f>
        <v>12/12/2010</v>
      </c>
      <c r="E1196" s="2" t="str">
        <f>TEXT(MID(Sales_Transactions[[#This Row],[Order Date]],2,5),"d")</f>
        <v>12</v>
      </c>
      <c r="F1196" s="2" t="str">
        <f>TEXT(MID(Sales_Transactions[[#This Row],[Order Date]],2,5),"m")</f>
        <v>12</v>
      </c>
      <c r="G1196" s="2" t="str">
        <f>TEXT(MID(Sales_Transactions[[#This Row],[Order Date]],2,5),"yyy")</f>
        <v>2010</v>
      </c>
      <c r="H1196" s="2" t="str">
        <f>TEXT(MID(Sales_Transactions[[#This Row],[Order Date]],2,5),"yyy/m")</f>
        <v>2010/12</v>
      </c>
      <c r="I1196" t="s">
        <v>78</v>
      </c>
      <c r="J1196">
        <f t="shared" si="108"/>
        <v>3</v>
      </c>
      <c r="K1196" s="2">
        <v>5</v>
      </c>
      <c r="L1196" s="3">
        <v>173.62</v>
      </c>
      <c r="M1196" s="4">
        <v>0.09</v>
      </c>
      <c r="N1196" s="5" t="s">
        <v>34</v>
      </c>
      <c r="O1196" s="3">
        <v>-88.64</v>
      </c>
      <c r="P1196" s="3">
        <v>33.94</v>
      </c>
      <c r="Q1196" s="3">
        <v>19.190000000000001</v>
      </c>
      <c r="R1196" s="5" t="s">
        <v>1583</v>
      </c>
      <c r="S1196" s="5" t="s">
        <v>1584</v>
      </c>
      <c r="T1196" s="5" t="str">
        <f t="shared" si="109"/>
        <v>Mark Cousins</v>
      </c>
      <c r="U1196" t="s">
        <v>153</v>
      </c>
      <c r="V1196" s="5" t="s">
        <v>47</v>
      </c>
      <c r="W1196" s="5" t="s">
        <v>57</v>
      </c>
      <c r="X1196" s="5" t="s">
        <v>154</v>
      </c>
      <c r="Y1196" s="5" t="s">
        <v>521</v>
      </c>
      <c r="Z1196" s="5" t="s">
        <v>40</v>
      </c>
      <c r="AA1196" s="4">
        <v>0.57999999999999996</v>
      </c>
      <c r="AB1196" s="1">
        <v>40526</v>
      </c>
      <c r="AC1196" s="1">
        <v>21018</v>
      </c>
      <c r="AD1196">
        <f t="shared" si="110"/>
        <v>2</v>
      </c>
      <c r="AE1196">
        <f t="shared" ca="1" si="111"/>
        <v>67</v>
      </c>
      <c r="AF1196" t="str">
        <f t="shared" ca="1" si="112"/>
        <v>Over 65</v>
      </c>
      <c r="AG1196" s="3">
        <f t="shared" si="113"/>
        <v>10.619890799999999</v>
      </c>
      <c r="AH1196" t="str">
        <f>_xlfn.IFNA(VLOOKUP(Sales_Transactions[[#This Row],[Order ID]],Returned_Items[#All],2,FALSE),"Not Returned")</f>
        <v>Not Returned</v>
      </c>
    </row>
    <row r="1197" spans="1:34" x14ac:dyDescent="0.25">
      <c r="A1197">
        <v>30149</v>
      </c>
      <c r="C1197" t="s">
        <v>1669</v>
      </c>
      <c r="D1197" s="2" t="str">
        <f>TEXT(MID(Sales_Transactions[[#This Row],[Order Date]],2,5),"d/m/yyy")</f>
        <v>12/12/2010</v>
      </c>
      <c r="E1197" s="2" t="str">
        <f>TEXT(MID(Sales_Transactions[[#This Row],[Order Date]],2,5),"d")</f>
        <v>12</v>
      </c>
      <c r="F1197" s="2" t="str">
        <f>TEXT(MID(Sales_Transactions[[#This Row],[Order Date]],2,5),"m")</f>
        <v>12</v>
      </c>
      <c r="G1197" s="2" t="str">
        <f>TEXT(MID(Sales_Transactions[[#This Row],[Order Date]],2,5),"yyy")</f>
        <v>2010</v>
      </c>
      <c r="H1197" s="2" t="str">
        <f>TEXT(MID(Sales_Transactions[[#This Row],[Order Date]],2,5),"yyy/m")</f>
        <v>2010/12</v>
      </c>
      <c r="I1197" t="s">
        <v>78</v>
      </c>
      <c r="J1197">
        <f t="shared" si="108"/>
        <v>3</v>
      </c>
      <c r="K1197" s="2">
        <v>50</v>
      </c>
      <c r="L1197" s="3">
        <v>690.97</v>
      </c>
      <c r="M1197" s="4">
        <v>0.03</v>
      </c>
      <c r="N1197" s="5" t="s">
        <v>23</v>
      </c>
      <c r="O1197" s="3">
        <v>-16.940000000000001</v>
      </c>
      <c r="P1197" s="3">
        <v>13.79</v>
      </c>
      <c r="Q1197" s="3">
        <v>8.7799999999999994</v>
      </c>
      <c r="R1197" s="5" t="s">
        <v>1583</v>
      </c>
      <c r="S1197" s="5" t="s">
        <v>1584</v>
      </c>
      <c r="T1197" s="5" t="str">
        <f t="shared" si="109"/>
        <v>Mark Cousins</v>
      </c>
      <c r="U1197" t="s">
        <v>153</v>
      </c>
      <c r="V1197" s="5" t="s">
        <v>47</v>
      </c>
      <c r="W1197" s="5" t="s">
        <v>57</v>
      </c>
      <c r="X1197" s="5" t="s">
        <v>58</v>
      </c>
      <c r="Y1197" s="5" t="s">
        <v>1085</v>
      </c>
      <c r="Z1197" s="5" t="s">
        <v>43</v>
      </c>
      <c r="AA1197" s="4">
        <v>0.43</v>
      </c>
      <c r="AB1197" s="1">
        <v>40527</v>
      </c>
      <c r="AC1197" s="1">
        <v>21148</v>
      </c>
      <c r="AD1197">
        <f t="shared" si="110"/>
        <v>3</v>
      </c>
      <c r="AE1197">
        <f t="shared" ca="1" si="111"/>
        <v>66</v>
      </c>
      <c r="AF1197" t="str">
        <f t="shared" ca="1" si="112"/>
        <v>Over 65</v>
      </c>
      <c r="AG1197" s="3">
        <f t="shared" si="113"/>
        <v>0.45131726</v>
      </c>
      <c r="AH1197" t="str">
        <f>_xlfn.IFNA(VLOOKUP(Sales_Transactions[[#This Row],[Order ID]],Returned_Items[#All],2,FALSE),"Not Returned")</f>
        <v>Not Returned</v>
      </c>
    </row>
    <row r="1198" spans="1:34" x14ac:dyDescent="0.25">
      <c r="A1198">
        <v>30310</v>
      </c>
      <c r="C1198" t="s">
        <v>1670</v>
      </c>
      <c r="D1198" s="2" t="str">
        <f>TEXT(MID(Sales_Transactions[[#This Row],[Order Date]],2,5),"d/m/yyy")</f>
        <v>26/4/2012</v>
      </c>
      <c r="E1198" s="2" t="str">
        <f>TEXT(MID(Sales_Transactions[[#This Row],[Order Date]],2,5),"d")</f>
        <v>26</v>
      </c>
      <c r="F1198" s="2" t="str">
        <f>TEXT(MID(Sales_Transactions[[#This Row],[Order Date]],2,5),"m")</f>
        <v>4</v>
      </c>
      <c r="G1198" s="2" t="str">
        <f>TEXT(MID(Sales_Transactions[[#This Row],[Order Date]],2,5),"yyy")</f>
        <v>2012</v>
      </c>
      <c r="H1198" s="2" t="str">
        <f>TEXT(MID(Sales_Transactions[[#This Row],[Order Date]],2,5),"yyy/m")</f>
        <v>2012/4</v>
      </c>
      <c r="I1198" t="s">
        <v>78</v>
      </c>
      <c r="J1198">
        <f t="shared" si="108"/>
        <v>3</v>
      </c>
      <c r="K1198" s="2">
        <v>21</v>
      </c>
      <c r="L1198" s="3">
        <v>2024.0284999999999</v>
      </c>
      <c r="M1198" s="4">
        <v>0.1</v>
      </c>
      <c r="N1198" s="5" t="s">
        <v>23</v>
      </c>
      <c r="O1198" s="3">
        <v>4.9000000000000004</v>
      </c>
      <c r="P1198" s="3">
        <v>125.99</v>
      </c>
      <c r="Q1198" s="3">
        <v>8.8000000000000007</v>
      </c>
      <c r="R1198" s="5" t="s">
        <v>375</v>
      </c>
      <c r="S1198" s="5" t="s">
        <v>1568</v>
      </c>
      <c r="T1198" s="5" t="str">
        <f t="shared" si="109"/>
        <v>Thomas Brumley</v>
      </c>
      <c r="U1198" t="s">
        <v>153</v>
      </c>
      <c r="V1198" s="5" t="s">
        <v>37</v>
      </c>
      <c r="W1198" s="5" t="s">
        <v>48</v>
      </c>
      <c r="X1198" s="5" t="s">
        <v>49</v>
      </c>
      <c r="Y1198" s="5" t="s">
        <v>1380</v>
      </c>
      <c r="Z1198" s="5" t="s">
        <v>43</v>
      </c>
      <c r="AA1198" s="4">
        <v>0.59</v>
      </c>
      <c r="AB1198" s="1">
        <v>41027</v>
      </c>
      <c r="AC1198" s="1">
        <v>21070</v>
      </c>
      <c r="AD1198">
        <f t="shared" si="110"/>
        <v>2</v>
      </c>
      <c r="AE1198">
        <f t="shared" ca="1" si="111"/>
        <v>66</v>
      </c>
      <c r="AF1198" t="str">
        <f t="shared" ca="1" si="112"/>
        <v>Over 65</v>
      </c>
      <c r="AG1198" s="3">
        <f t="shared" si="113"/>
        <v>6.4125719047619043</v>
      </c>
      <c r="AH1198" t="str">
        <f>_xlfn.IFNA(VLOOKUP(Sales_Transactions[[#This Row],[Order ID]],Returned_Items[#All],2,FALSE),"Not Returned")</f>
        <v>Not Returned</v>
      </c>
    </row>
    <row r="1199" spans="1:34" x14ac:dyDescent="0.25">
      <c r="A1199">
        <v>31426</v>
      </c>
      <c r="C1199" t="s">
        <v>439</v>
      </c>
      <c r="D1199" s="2" t="str">
        <f>TEXT(MID(Sales_Transactions[[#This Row],[Order Date]],2,5),"d/m/yyy")</f>
        <v>5/8/2009</v>
      </c>
      <c r="E1199" s="2" t="str">
        <f>TEXT(MID(Sales_Transactions[[#This Row],[Order Date]],2,5),"d")</f>
        <v>5</v>
      </c>
      <c r="F1199" s="2" t="str">
        <f>TEXT(MID(Sales_Transactions[[#This Row],[Order Date]],2,5),"m")</f>
        <v>8</v>
      </c>
      <c r="G1199" s="2" t="str">
        <f>TEXT(MID(Sales_Transactions[[#This Row],[Order Date]],2,5),"yyy")</f>
        <v>2009</v>
      </c>
      <c r="H1199" s="2" t="str">
        <f>TEXT(MID(Sales_Transactions[[#This Row],[Order Date]],2,5),"yyy/m")</f>
        <v>2009/8</v>
      </c>
      <c r="I1199" t="s">
        <v>22</v>
      </c>
      <c r="J1199">
        <f t="shared" si="108"/>
        <v>2</v>
      </c>
      <c r="K1199" s="2">
        <v>40</v>
      </c>
      <c r="L1199" s="3">
        <v>4054.058</v>
      </c>
      <c r="M1199" s="4">
        <v>0.09</v>
      </c>
      <c r="N1199" s="5" t="s">
        <v>23</v>
      </c>
      <c r="O1199" s="3">
        <v>914.19</v>
      </c>
      <c r="P1199" s="3">
        <v>125.99</v>
      </c>
      <c r="Q1199" s="3">
        <v>2.5</v>
      </c>
      <c r="R1199" s="5" t="s">
        <v>956</v>
      </c>
      <c r="S1199" s="5" t="s">
        <v>1606</v>
      </c>
      <c r="T1199" s="5" t="str">
        <f t="shared" si="109"/>
        <v>Greg Maxwell</v>
      </c>
      <c r="U1199" t="s">
        <v>153</v>
      </c>
      <c r="V1199" s="5" t="s">
        <v>74</v>
      </c>
      <c r="W1199" s="5" t="s">
        <v>48</v>
      </c>
      <c r="X1199" s="5" t="s">
        <v>49</v>
      </c>
      <c r="Y1199" s="5" t="s">
        <v>1671</v>
      </c>
      <c r="Z1199" s="5" t="s">
        <v>43</v>
      </c>
      <c r="AA1199" s="4">
        <v>0.6</v>
      </c>
      <c r="AB1199" s="1">
        <v>40034</v>
      </c>
      <c r="AC1199" s="1">
        <v>20835</v>
      </c>
      <c r="AD1199">
        <f t="shared" si="110"/>
        <v>4</v>
      </c>
      <c r="AE1199">
        <f t="shared" ca="1" si="111"/>
        <v>67</v>
      </c>
      <c r="AF1199" t="str">
        <f t="shared" ca="1" si="112"/>
        <v>Over 65</v>
      </c>
      <c r="AG1199" s="3">
        <f t="shared" si="113"/>
        <v>3.2094152249999999</v>
      </c>
      <c r="AH1199" t="str">
        <f>_xlfn.IFNA(VLOOKUP(Sales_Transactions[[#This Row],[Order ID]],Returned_Items[#All],2,FALSE),"Not Returned")</f>
        <v>Not Returned</v>
      </c>
    </row>
    <row r="1200" spans="1:34" x14ac:dyDescent="0.25">
      <c r="A1200">
        <v>31872</v>
      </c>
      <c r="C1200" t="s">
        <v>1024</v>
      </c>
      <c r="D1200" s="2" t="str">
        <f>TEXT(MID(Sales_Transactions[[#This Row],[Order Date]],2,5),"d/m/yyy")</f>
        <v>6/9/2010</v>
      </c>
      <c r="E1200" s="2" t="str">
        <f>TEXT(MID(Sales_Transactions[[#This Row],[Order Date]],2,5),"d")</f>
        <v>6</v>
      </c>
      <c r="F1200" s="2" t="str">
        <f>TEXT(MID(Sales_Transactions[[#This Row],[Order Date]],2,5),"m")</f>
        <v>9</v>
      </c>
      <c r="G1200" s="2" t="str">
        <f>TEXT(MID(Sales_Transactions[[#This Row],[Order Date]],2,5),"yyy")</f>
        <v>2010</v>
      </c>
      <c r="H1200" s="2" t="str">
        <f>TEXT(MID(Sales_Transactions[[#This Row],[Order Date]],2,5),"yyy/m")</f>
        <v>2010/9</v>
      </c>
      <c r="I1200" t="s">
        <v>22</v>
      </c>
      <c r="J1200">
        <f t="shared" si="108"/>
        <v>2</v>
      </c>
      <c r="K1200" s="2">
        <v>34</v>
      </c>
      <c r="L1200" s="3">
        <v>2833.19</v>
      </c>
      <c r="M1200" s="4">
        <v>0.06</v>
      </c>
      <c r="N1200" s="5" t="s">
        <v>67</v>
      </c>
      <c r="O1200" s="3">
        <v>1409.87</v>
      </c>
      <c r="P1200" s="3">
        <v>83.98</v>
      </c>
      <c r="Q1200" s="3">
        <v>5.01</v>
      </c>
      <c r="R1200" s="5" t="s">
        <v>1572</v>
      </c>
      <c r="S1200" s="5" t="s">
        <v>1573</v>
      </c>
      <c r="T1200" s="5" t="str">
        <f t="shared" si="109"/>
        <v>Vicky Freymann</v>
      </c>
      <c r="U1200" t="s">
        <v>153</v>
      </c>
      <c r="V1200" s="5" t="s">
        <v>74</v>
      </c>
      <c r="W1200" s="5" t="s">
        <v>28</v>
      </c>
      <c r="X1200" s="5" t="s">
        <v>98</v>
      </c>
      <c r="Y1200" s="5" t="s">
        <v>1672</v>
      </c>
      <c r="Z1200" s="5" t="s">
        <v>43</v>
      </c>
      <c r="AA1200" s="4">
        <v>0.38</v>
      </c>
      <c r="AB1200" s="1">
        <v>40431</v>
      </c>
      <c r="AC1200" s="1">
        <v>20865</v>
      </c>
      <c r="AD1200">
        <f t="shared" si="110"/>
        <v>4</v>
      </c>
      <c r="AE1200">
        <f t="shared" ca="1" si="111"/>
        <v>67</v>
      </c>
      <c r="AF1200" t="str">
        <f t="shared" ca="1" si="112"/>
        <v>Over 65</v>
      </c>
      <c r="AG1200" s="3">
        <f t="shared" si="113"/>
        <v>2.6158709411764711</v>
      </c>
      <c r="AH1200" t="str">
        <f>_xlfn.IFNA(VLOOKUP(Sales_Transactions[[#This Row],[Order ID]],Returned_Items[#All],2,FALSE),"Not Returned")</f>
        <v>Not Returned</v>
      </c>
    </row>
    <row r="1201" spans="1:34" x14ac:dyDescent="0.25">
      <c r="A1201">
        <v>31872</v>
      </c>
      <c r="C1201" t="s">
        <v>1024</v>
      </c>
      <c r="D1201" s="2" t="str">
        <f>TEXT(MID(Sales_Transactions[[#This Row],[Order Date]],2,5),"d/m/yyy")</f>
        <v>6/9/2010</v>
      </c>
      <c r="E1201" s="2" t="str">
        <f>TEXT(MID(Sales_Transactions[[#This Row],[Order Date]],2,5),"d")</f>
        <v>6</v>
      </c>
      <c r="F1201" s="2" t="str">
        <f>TEXT(MID(Sales_Transactions[[#This Row],[Order Date]],2,5),"m")</f>
        <v>9</v>
      </c>
      <c r="G1201" s="2" t="str">
        <f>TEXT(MID(Sales_Transactions[[#This Row],[Order Date]],2,5),"yyy")</f>
        <v>2010</v>
      </c>
      <c r="H1201" s="2" t="str">
        <f>TEXT(MID(Sales_Transactions[[#This Row],[Order Date]],2,5),"yyy/m")</f>
        <v>2010/9</v>
      </c>
      <c r="I1201" t="s">
        <v>22</v>
      </c>
      <c r="J1201">
        <f t="shared" si="108"/>
        <v>2</v>
      </c>
      <c r="K1201" s="2">
        <v>30</v>
      </c>
      <c r="L1201" s="3">
        <v>4452.6499999999996</v>
      </c>
      <c r="M1201" s="4">
        <v>0.09</v>
      </c>
      <c r="N1201" s="5" t="s">
        <v>34</v>
      </c>
      <c r="O1201" s="3">
        <v>-265.12</v>
      </c>
      <c r="P1201" s="3">
        <v>159.31</v>
      </c>
      <c r="Q1201" s="3">
        <v>60</v>
      </c>
      <c r="R1201" s="5" t="s">
        <v>1572</v>
      </c>
      <c r="S1201" s="5" t="s">
        <v>1573</v>
      </c>
      <c r="T1201" s="5" t="str">
        <f t="shared" si="109"/>
        <v>Vicky Freymann</v>
      </c>
      <c r="U1201" t="s">
        <v>153</v>
      </c>
      <c r="V1201" s="5" t="s">
        <v>74</v>
      </c>
      <c r="W1201" s="5" t="s">
        <v>57</v>
      </c>
      <c r="X1201" s="5" t="s">
        <v>107</v>
      </c>
      <c r="Y1201" s="5" t="s">
        <v>1673</v>
      </c>
      <c r="Z1201" s="5" t="s">
        <v>40</v>
      </c>
      <c r="AA1201" s="4">
        <v>0.55000000000000004</v>
      </c>
      <c r="AB1201" s="1">
        <v>40431</v>
      </c>
      <c r="AC1201" s="1">
        <v>20583</v>
      </c>
      <c r="AD1201">
        <f t="shared" si="110"/>
        <v>4</v>
      </c>
      <c r="AE1201">
        <f t="shared" ca="1" si="111"/>
        <v>68</v>
      </c>
      <c r="AF1201" t="str">
        <f t="shared" ca="1" si="112"/>
        <v>Over 65</v>
      </c>
      <c r="AG1201" s="3">
        <f t="shared" si="113"/>
        <v>7.3055540333333333</v>
      </c>
      <c r="AH1201" t="str">
        <f>_xlfn.IFNA(VLOOKUP(Sales_Transactions[[#This Row],[Order ID]],Returned_Items[#All],2,FALSE),"Not Returned")</f>
        <v>Not Returned</v>
      </c>
    </row>
    <row r="1202" spans="1:34" x14ac:dyDescent="0.25">
      <c r="A1202">
        <v>31874</v>
      </c>
      <c r="C1202" t="s">
        <v>1674</v>
      </c>
      <c r="D1202" s="2" t="str">
        <f>TEXT(MID(Sales_Transactions[[#This Row],[Order Date]],2,5),"d/m/yyy")</f>
        <v>15/9/2012</v>
      </c>
      <c r="E1202" s="2" t="str">
        <f>TEXT(MID(Sales_Transactions[[#This Row],[Order Date]],2,5),"d")</f>
        <v>15</v>
      </c>
      <c r="F1202" s="2" t="str">
        <f>TEXT(MID(Sales_Transactions[[#This Row],[Order Date]],2,5),"m")</f>
        <v>9</v>
      </c>
      <c r="G1202" s="2" t="str">
        <f>TEXT(MID(Sales_Transactions[[#This Row],[Order Date]],2,5),"yyy")</f>
        <v>2012</v>
      </c>
      <c r="H1202" s="2" t="str">
        <f>TEXT(MID(Sales_Transactions[[#This Row],[Order Date]],2,5),"yyy/m")</f>
        <v>2012/9</v>
      </c>
      <c r="I1202" t="s">
        <v>33</v>
      </c>
      <c r="J1202">
        <f t="shared" si="108"/>
        <v>4</v>
      </c>
      <c r="K1202" s="2">
        <v>29</v>
      </c>
      <c r="L1202" s="3">
        <v>321.95</v>
      </c>
      <c r="M1202" s="4">
        <v>0.03</v>
      </c>
      <c r="N1202" s="5" t="s">
        <v>67</v>
      </c>
      <c r="O1202" s="3">
        <v>20.76</v>
      </c>
      <c r="P1202" s="3">
        <v>10.98</v>
      </c>
      <c r="Q1202" s="3">
        <v>3.37</v>
      </c>
      <c r="R1202" s="5" t="s">
        <v>1520</v>
      </c>
      <c r="S1202" s="5" t="s">
        <v>1521</v>
      </c>
      <c r="T1202" s="5" t="str">
        <f t="shared" si="109"/>
        <v>Shahid Shariari</v>
      </c>
      <c r="U1202" t="s">
        <v>153</v>
      </c>
      <c r="V1202" s="5" t="s">
        <v>47</v>
      </c>
      <c r="W1202" s="5" t="s">
        <v>28</v>
      </c>
      <c r="X1202" s="5" t="s">
        <v>221</v>
      </c>
      <c r="Y1202" s="5" t="s">
        <v>773</v>
      </c>
      <c r="Z1202" s="5" t="s">
        <v>60</v>
      </c>
      <c r="AA1202" s="4">
        <v>0.56999999999999995</v>
      </c>
      <c r="AB1202" s="1">
        <v>41167</v>
      </c>
      <c r="AC1202" s="1">
        <v>15180</v>
      </c>
      <c r="AD1202">
        <f t="shared" si="110"/>
        <v>0</v>
      </c>
      <c r="AE1202">
        <f t="shared" ca="1" si="111"/>
        <v>83</v>
      </c>
      <c r="AF1202" t="str">
        <f t="shared" ca="1" si="112"/>
        <v>Over 65</v>
      </c>
      <c r="AG1202" s="3">
        <f t="shared" si="113"/>
        <v>0.49471400000000004</v>
      </c>
      <c r="AH1202" t="str">
        <f>_xlfn.IFNA(VLOOKUP(Sales_Transactions[[#This Row],[Order ID]],Returned_Items[#All],2,FALSE),"Not Returned")</f>
        <v>Not Returned</v>
      </c>
    </row>
    <row r="1203" spans="1:34" x14ac:dyDescent="0.25">
      <c r="A1203">
        <v>31874</v>
      </c>
      <c r="C1203" t="s">
        <v>1674</v>
      </c>
      <c r="D1203" s="2" t="str">
        <f>TEXT(MID(Sales_Transactions[[#This Row],[Order Date]],2,5),"d/m/yyy")</f>
        <v>15/9/2012</v>
      </c>
      <c r="E1203" s="2" t="str">
        <f>TEXT(MID(Sales_Transactions[[#This Row],[Order Date]],2,5),"d")</f>
        <v>15</v>
      </c>
      <c r="F1203" s="2" t="str">
        <f>TEXT(MID(Sales_Transactions[[#This Row],[Order Date]],2,5),"m")</f>
        <v>9</v>
      </c>
      <c r="G1203" s="2" t="str">
        <f>TEXT(MID(Sales_Transactions[[#This Row],[Order Date]],2,5),"yyy")</f>
        <v>2012</v>
      </c>
      <c r="H1203" s="2" t="str">
        <f>TEXT(MID(Sales_Transactions[[#This Row],[Order Date]],2,5),"yyy/m")</f>
        <v>2012/9</v>
      </c>
      <c r="I1203" t="s">
        <v>33</v>
      </c>
      <c r="J1203">
        <f t="shared" si="108"/>
        <v>4</v>
      </c>
      <c r="K1203" s="2">
        <v>39</v>
      </c>
      <c r="L1203" s="3">
        <v>13244.04</v>
      </c>
      <c r="M1203" s="4">
        <v>0.05</v>
      </c>
      <c r="N1203" s="5" t="s">
        <v>34</v>
      </c>
      <c r="O1203" s="3">
        <v>275.93</v>
      </c>
      <c r="P1203" s="3">
        <v>348.21</v>
      </c>
      <c r="Q1203" s="3">
        <v>84.84</v>
      </c>
      <c r="R1203" s="5" t="s">
        <v>1520</v>
      </c>
      <c r="S1203" s="5" t="s">
        <v>1521</v>
      </c>
      <c r="T1203" s="5" t="str">
        <f t="shared" si="109"/>
        <v>Shahid Shariari</v>
      </c>
      <c r="U1203" t="s">
        <v>153</v>
      </c>
      <c r="V1203" s="5" t="s">
        <v>47</v>
      </c>
      <c r="W1203" s="5" t="s">
        <v>57</v>
      </c>
      <c r="X1203" s="5" t="s">
        <v>107</v>
      </c>
      <c r="Y1203" s="5" t="s">
        <v>1012</v>
      </c>
      <c r="Z1203" s="5" t="s">
        <v>106</v>
      </c>
      <c r="AA1203" s="4">
        <v>0.66</v>
      </c>
      <c r="AB1203" s="1">
        <v>41167</v>
      </c>
      <c r="AC1203" s="1">
        <v>15559</v>
      </c>
      <c r="AD1203">
        <f t="shared" si="110"/>
        <v>0</v>
      </c>
      <c r="AE1203">
        <f t="shared" ca="1" si="111"/>
        <v>82</v>
      </c>
      <c r="AF1203" t="str">
        <f t="shared" ca="1" si="112"/>
        <v>Over 65</v>
      </c>
      <c r="AG1203" s="3">
        <f t="shared" si="113"/>
        <v>11.099381923076923</v>
      </c>
      <c r="AH1203" t="str">
        <f>_xlfn.IFNA(VLOOKUP(Sales_Transactions[[#This Row],[Order ID]],Returned_Items[#All],2,FALSE),"Not Returned")</f>
        <v>Not Returned</v>
      </c>
    </row>
    <row r="1204" spans="1:34" x14ac:dyDescent="0.25">
      <c r="A1204">
        <v>31938</v>
      </c>
      <c r="C1204" t="s">
        <v>1675</v>
      </c>
      <c r="D1204" s="2" t="str">
        <f>TEXT(MID(Sales_Transactions[[#This Row],[Order Date]],2,5),"d/m/yyy")</f>
        <v>27/7/2011</v>
      </c>
      <c r="E1204" s="2" t="str">
        <f>TEXT(MID(Sales_Transactions[[#This Row],[Order Date]],2,5),"d")</f>
        <v>27</v>
      </c>
      <c r="F1204" s="2" t="str">
        <f>TEXT(MID(Sales_Transactions[[#This Row],[Order Date]],2,5),"m")</f>
        <v>7</v>
      </c>
      <c r="G1204" s="2" t="str">
        <f>TEXT(MID(Sales_Transactions[[#This Row],[Order Date]],2,5),"yyy")</f>
        <v>2011</v>
      </c>
      <c r="H1204" s="2" t="str">
        <f>TEXT(MID(Sales_Transactions[[#This Row],[Order Date]],2,5),"yyy/m")</f>
        <v>2011/7</v>
      </c>
      <c r="I1204" t="s">
        <v>78</v>
      </c>
      <c r="J1204">
        <f t="shared" si="108"/>
        <v>3</v>
      </c>
      <c r="K1204" s="2">
        <v>13</v>
      </c>
      <c r="L1204" s="3">
        <v>1193.6199999999999</v>
      </c>
      <c r="M1204" s="4">
        <v>0.08</v>
      </c>
      <c r="N1204" s="5" t="s">
        <v>34</v>
      </c>
      <c r="O1204" s="3">
        <v>-304.47000000000003</v>
      </c>
      <c r="P1204" s="3">
        <v>89.99</v>
      </c>
      <c r="Q1204" s="3">
        <v>42</v>
      </c>
      <c r="R1204" s="5" t="s">
        <v>1520</v>
      </c>
      <c r="S1204" s="5" t="s">
        <v>1521</v>
      </c>
      <c r="T1204" s="5" t="str">
        <f t="shared" si="109"/>
        <v>Shahid Shariari</v>
      </c>
      <c r="U1204" t="s">
        <v>153</v>
      </c>
      <c r="V1204" s="5" t="s">
        <v>37</v>
      </c>
      <c r="W1204" s="5" t="s">
        <v>57</v>
      </c>
      <c r="X1204" s="5" t="s">
        <v>154</v>
      </c>
      <c r="Y1204" s="5" t="s">
        <v>1486</v>
      </c>
      <c r="Z1204" s="5" t="s">
        <v>40</v>
      </c>
      <c r="AA1204" s="4">
        <v>0.66</v>
      </c>
      <c r="AB1204" s="1">
        <v>40752</v>
      </c>
      <c r="AC1204" s="1">
        <v>15486</v>
      </c>
      <c r="AD1204">
        <f t="shared" si="110"/>
        <v>1</v>
      </c>
      <c r="AE1204">
        <f t="shared" ca="1" si="111"/>
        <v>82</v>
      </c>
      <c r="AF1204" t="str">
        <f t="shared" ca="1" si="112"/>
        <v>Over 65</v>
      </c>
      <c r="AG1204" s="3">
        <f t="shared" si="113"/>
        <v>10.147539076923076</v>
      </c>
      <c r="AH1204" t="str">
        <f>_xlfn.IFNA(VLOOKUP(Sales_Transactions[[#This Row],[Order ID]],Returned_Items[#All],2,FALSE),"Not Returned")</f>
        <v>Not Returned</v>
      </c>
    </row>
    <row r="1205" spans="1:34" x14ac:dyDescent="0.25">
      <c r="A1205">
        <v>31938</v>
      </c>
      <c r="C1205" t="s">
        <v>1675</v>
      </c>
      <c r="D1205" s="2" t="str">
        <f>TEXT(MID(Sales_Transactions[[#This Row],[Order Date]],2,5),"d/m/yyy")</f>
        <v>27/7/2011</v>
      </c>
      <c r="E1205" s="2" t="str">
        <f>TEXT(MID(Sales_Transactions[[#This Row],[Order Date]],2,5),"d")</f>
        <v>27</v>
      </c>
      <c r="F1205" s="2" t="str">
        <f>TEXT(MID(Sales_Transactions[[#This Row],[Order Date]],2,5),"m")</f>
        <v>7</v>
      </c>
      <c r="G1205" s="2" t="str">
        <f>TEXT(MID(Sales_Transactions[[#This Row],[Order Date]],2,5),"yyy")</f>
        <v>2011</v>
      </c>
      <c r="H1205" s="2" t="str">
        <f>TEXT(MID(Sales_Transactions[[#This Row],[Order Date]],2,5),"yyy/m")</f>
        <v>2011/7</v>
      </c>
      <c r="I1205" t="s">
        <v>78</v>
      </c>
      <c r="J1205">
        <f t="shared" si="108"/>
        <v>3</v>
      </c>
      <c r="K1205" s="2">
        <v>47</v>
      </c>
      <c r="L1205" s="3">
        <v>363.23</v>
      </c>
      <c r="M1205" s="4">
        <v>0.05</v>
      </c>
      <c r="N1205" s="5" t="s">
        <v>23</v>
      </c>
      <c r="O1205" s="3">
        <v>40.58</v>
      </c>
      <c r="P1205" s="3">
        <v>7.59</v>
      </c>
      <c r="Q1205" s="3">
        <v>4</v>
      </c>
      <c r="R1205" s="5" t="s">
        <v>1520</v>
      </c>
      <c r="S1205" s="5" t="s">
        <v>1521</v>
      </c>
      <c r="T1205" s="5" t="str">
        <f t="shared" si="109"/>
        <v>Shahid Shariari</v>
      </c>
      <c r="U1205" t="s">
        <v>153</v>
      </c>
      <c r="V1205" s="5" t="s">
        <v>37</v>
      </c>
      <c r="W1205" s="5" t="s">
        <v>57</v>
      </c>
      <c r="X1205" s="5" t="s">
        <v>58</v>
      </c>
      <c r="Y1205" s="5" t="s">
        <v>843</v>
      </c>
      <c r="Z1205" s="5" t="s">
        <v>84</v>
      </c>
      <c r="AA1205" s="4">
        <v>0.42</v>
      </c>
      <c r="AB1205" s="1">
        <v>40753</v>
      </c>
      <c r="AC1205" s="1">
        <v>15406</v>
      </c>
      <c r="AD1205">
        <f t="shared" si="110"/>
        <v>2</v>
      </c>
      <c r="AE1205">
        <f t="shared" ca="1" si="111"/>
        <v>82</v>
      </c>
      <c r="AF1205" t="str">
        <f t="shared" ca="1" si="112"/>
        <v>Over 65</v>
      </c>
      <c r="AG1205" s="3">
        <f t="shared" si="113"/>
        <v>0.24651499999999998</v>
      </c>
      <c r="AH1205" t="str">
        <f>_xlfn.IFNA(VLOOKUP(Sales_Transactions[[#This Row],[Order ID]],Returned_Items[#All],2,FALSE),"Not Returned")</f>
        <v>Not Returned</v>
      </c>
    </row>
    <row r="1206" spans="1:34" x14ac:dyDescent="0.25">
      <c r="A1206">
        <v>32582</v>
      </c>
      <c r="C1206" t="s">
        <v>1676</v>
      </c>
      <c r="D1206" s="2" t="str">
        <f>TEXT(MID(Sales_Transactions[[#This Row],[Order Date]],2,5),"d/m/yyy")</f>
        <v>25/6/2009</v>
      </c>
      <c r="E1206" s="2" t="str">
        <f>TEXT(MID(Sales_Transactions[[#This Row],[Order Date]],2,5),"d")</f>
        <v>25</v>
      </c>
      <c r="F1206" s="2" t="str">
        <f>TEXT(MID(Sales_Transactions[[#This Row],[Order Date]],2,5),"m")</f>
        <v>6</v>
      </c>
      <c r="G1206" s="2" t="str">
        <f>TEXT(MID(Sales_Transactions[[#This Row],[Order Date]],2,5),"yyy")</f>
        <v>2009</v>
      </c>
      <c r="H1206" s="2" t="str">
        <f>TEXT(MID(Sales_Transactions[[#This Row],[Order Date]],2,5),"yyy/m")</f>
        <v>2009/6</v>
      </c>
      <c r="I1206" t="s">
        <v>52</v>
      </c>
      <c r="J1206">
        <f t="shared" si="108"/>
        <v>1</v>
      </c>
      <c r="K1206" s="2">
        <v>27</v>
      </c>
      <c r="L1206" s="3">
        <v>2780.88</v>
      </c>
      <c r="M1206" s="4">
        <v>7.0000000000000007E-2</v>
      </c>
      <c r="N1206" s="5" t="s">
        <v>67</v>
      </c>
      <c r="O1206" s="3">
        <v>595.38</v>
      </c>
      <c r="P1206" s="3">
        <v>105.34</v>
      </c>
      <c r="Q1206" s="3">
        <v>24.49</v>
      </c>
      <c r="R1206" s="5" t="s">
        <v>1576</v>
      </c>
      <c r="S1206" s="5" t="s">
        <v>1577</v>
      </c>
      <c r="T1206" s="5" t="str">
        <f t="shared" si="109"/>
        <v>Tony Chapman</v>
      </c>
      <c r="U1206" t="s">
        <v>153</v>
      </c>
      <c r="V1206" s="5" t="s">
        <v>37</v>
      </c>
      <c r="W1206" s="5" t="s">
        <v>57</v>
      </c>
      <c r="X1206" s="5" t="s">
        <v>58</v>
      </c>
      <c r="Y1206" s="5" t="s">
        <v>308</v>
      </c>
      <c r="Z1206" s="5" t="s">
        <v>31</v>
      </c>
      <c r="AA1206" s="4">
        <v>0.61</v>
      </c>
      <c r="AB1206" s="1">
        <v>39990</v>
      </c>
      <c r="AC1206" s="1">
        <v>15374</v>
      </c>
      <c r="AD1206">
        <f t="shared" si="110"/>
        <v>1</v>
      </c>
      <c r="AE1206">
        <f t="shared" ca="1" si="111"/>
        <v>82</v>
      </c>
      <c r="AF1206" t="str">
        <f t="shared" ca="1" si="112"/>
        <v>Over 65</v>
      </c>
      <c r="AG1206" s="3">
        <f t="shared" si="113"/>
        <v>4.8057874814814809</v>
      </c>
      <c r="AH1206" t="str">
        <f>_xlfn.IFNA(VLOOKUP(Sales_Transactions[[#This Row],[Order ID]],Returned_Items[#All],2,FALSE),"Not Returned")</f>
        <v>Returned</v>
      </c>
    </row>
    <row r="1207" spans="1:34" x14ac:dyDescent="0.25">
      <c r="A1207">
        <v>32611</v>
      </c>
      <c r="C1207" t="s">
        <v>367</v>
      </c>
      <c r="D1207" s="2" t="str">
        <f>TEXT(MID(Sales_Transactions[[#This Row],[Order Date]],2,5),"d/m/yyy")</f>
        <v>27/8/2009</v>
      </c>
      <c r="E1207" s="2" t="str">
        <f>TEXT(MID(Sales_Transactions[[#This Row],[Order Date]],2,5),"d")</f>
        <v>27</v>
      </c>
      <c r="F1207" s="2" t="str">
        <f>TEXT(MID(Sales_Transactions[[#This Row],[Order Date]],2,5),"m")</f>
        <v>8</v>
      </c>
      <c r="G1207" s="2" t="str">
        <f>TEXT(MID(Sales_Transactions[[#This Row],[Order Date]],2,5),"yyy")</f>
        <v>2009</v>
      </c>
      <c r="H1207" s="2" t="str">
        <f>TEXT(MID(Sales_Transactions[[#This Row],[Order Date]],2,5),"yyy/m")</f>
        <v>2009/8</v>
      </c>
      <c r="I1207" t="s">
        <v>78</v>
      </c>
      <c r="J1207">
        <f t="shared" si="108"/>
        <v>3</v>
      </c>
      <c r="K1207" s="2">
        <v>16</v>
      </c>
      <c r="L1207" s="3">
        <v>33.76</v>
      </c>
      <c r="M1207" s="4">
        <v>0.04</v>
      </c>
      <c r="N1207" s="5" t="s">
        <v>23</v>
      </c>
      <c r="O1207" s="3">
        <v>-7.15</v>
      </c>
      <c r="P1207" s="3">
        <v>2.08</v>
      </c>
      <c r="Q1207" s="3">
        <v>1.49</v>
      </c>
      <c r="R1207" s="5" t="s">
        <v>1660</v>
      </c>
      <c r="S1207" s="5" t="s">
        <v>1661</v>
      </c>
      <c r="T1207" s="5" t="str">
        <f t="shared" si="109"/>
        <v>Neil Knudson</v>
      </c>
      <c r="U1207" t="s">
        <v>153</v>
      </c>
      <c r="V1207" s="5" t="s">
        <v>47</v>
      </c>
      <c r="W1207" s="5" t="s">
        <v>28</v>
      </c>
      <c r="X1207" s="5" t="s">
        <v>41</v>
      </c>
      <c r="Y1207" s="5" t="s">
        <v>1270</v>
      </c>
      <c r="Z1207" s="5" t="s">
        <v>43</v>
      </c>
      <c r="AA1207" s="4">
        <v>0.36</v>
      </c>
      <c r="AB1207" s="1">
        <v>40054</v>
      </c>
      <c r="AC1207" s="1">
        <v>15616</v>
      </c>
      <c r="AD1207">
        <f t="shared" si="110"/>
        <v>2</v>
      </c>
      <c r="AE1207">
        <f t="shared" ca="1" si="111"/>
        <v>81</v>
      </c>
      <c r="AF1207" t="str">
        <f t="shared" ca="1" si="112"/>
        <v>Over 65</v>
      </c>
      <c r="AG1207" s="3">
        <f t="shared" si="113"/>
        <v>0.22307300000000002</v>
      </c>
      <c r="AH1207" t="str">
        <f>_xlfn.IFNA(VLOOKUP(Sales_Transactions[[#This Row],[Order ID]],Returned_Items[#All],2,FALSE),"Not Returned")</f>
        <v>Not Returned</v>
      </c>
    </row>
    <row r="1208" spans="1:34" x14ac:dyDescent="0.25">
      <c r="A1208">
        <v>32611</v>
      </c>
      <c r="C1208" t="s">
        <v>367</v>
      </c>
      <c r="D1208" s="2" t="str">
        <f>TEXT(MID(Sales_Transactions[[#This Row],[Order Date]],2,5),"d/m/yyy")</f>
        <v>27/8/2009</v>
      </c>
      <c r="E1208" s="2" t="str">
        <f>TEXT(MID(Sales_Transactions[[#This Row],[Order Date]],2,5),"d")</f>
        <v>27</v>
      </c>
      <c r="F1208" s="2" t="str">
        <f>TEXT(MID(Sales_Transactions[[#This Row],[Order Date]],2,5),"m")</f>
        <v>8</v>
      </c>
      <c r="G1208" s="2" t="str">
        <f>TEXT(MID(Sales_Transactions[[#This Row],[Order Date]],2,5),"yyy")</f>
        <v>2009</v>
      </c>
      <c r="H1208" s="2" t="str">
        <f>TEXT(MID(Sales_Transactions[[#This Row],[Order Date]],2,5),"yyy/m")</f>
        <v>2009/8</v>
      </c>
      <c r="I1208" t="s">
        <v>78</v>
      </c>
      <c r="J1208">
        <f t="shared" si="108"/>
        <v>3</v>
      </c>
      <c r="K1208" s="2">
        <v>19</v>
      </c>
      <c r="L1208" s="3">
        <v>3537.39</v>
      </c>
      <c r="M1208" s="4">
        <v>0</v>
      </c>
      <c r="N1208" s="5" t="s">
        <v>34</v>
      </c>
      <c r="O1208" s="3">
        <v>232.78</v>
      </c>
      <c r="P1208" s="3">
        <v>180.98</v>
      </c>
      <c r="Q1208" s="3">
        <v>30</v>
      </c>
      <c r="R1208" s="5" t="s">
        <v>1660</v>
      </c>
      <c r="S1208" s="5" t="s">
        <v>1661</v>
      </c>
      <c r="T1208" s="5" t="str">
        <f t="shared" si="109"/>
        <v>Neil Knudson</v>
      </c>
      <c r="U1208" t="s">
        <v>153</v>
      </c>
      <c r="V1208" s="5" t="s">
        <v>47</v>
      </c>
      <c r="W1208" s="5" t="s">
        <v>57</v>
      </c>
      <c r="X1208" s="5" t="s">
        <v>154</v>
      </c>
      <c r="Y1208" s="5" t="s">
        <v>1677</v>
      </c>
      <c r="Z1208" s="5" t="s">
        <v>40</v>
      </c>
      <c r="AA1208" s="4">
        <v>0.69</v>
      </c>
      <c r="AB1208" s="1">
        <v>40053</v>
      </c>
      <c r="AC1208" s="1">
        <v>15808</v>
      </c>
      <c r="AD1208">
        <f t="shared" si="110"/>
        <v>1</v>
      </c>
      <c r="AE1208">
        <f t="shared" ca="1" si="111"/>
        <v>81</v>
      </c>
      <c r="AF1208" t="str">
        <f t="shared" ca="1" si="112"/>
        <v>Over 65</v>
      </c>
      <c r="AG1208" s="3">
        <f t="shared" si="113"/>
        <v>11.104210526315789</v>
      </c>
      <c r="AH1208" t="str">
        <f>_xlfn.IFNA(VLOOKUP(Sales_Transactions[[#This Row],[Order ID]],Returned_Items[#All],2,FALSE),"Not Returned")</f>
        <v>Not Returned</v>
      </c>
    </row>
    <row r="1209" spans="1:34" x14ac:dyDescent="0.25">
      <c r="A1209">
        <v>32611</v>
      </c>
      <c r="C1209" t="s">
        <v>367</v>
      </c>
      <c r="D1209" s="2" t="str">
        <f>TEXT(MID(Sales_Transactions[[#This Row],[Order Date]],2,5),"d/m/yyy")</f>
        <v>27/8/2009</v>
      </c>
      <c r="E1209" s="2" t="str">
        <f>TEXT(MID(Sales_Transactions[[#This Row],[Order Date]],2,5),"d")</f>
        <v>27</v>
      </c>
      <c r="F1209" s="2" t="str">
        <f>TEXT(MID(Sales_Transactions[[#This Row],[Order Date]],2,5),"m")</f>
        <v>8</v>
      </c>
      <c r="G1209" s="2" t="str">
        <f>TEXT(MID(Sales_Transactions[[#This Row],[Order Date]],2,5),"yyy")</f>
        <v>2009</v>
      </c>
      <c r="H1209" s="2" t="str">
        <f>TEXT(MID(Sales_Transactions[[#This Row],[Order Date]],2,5),"yyy/m")</f>
        <v>2009/8</v>
      </c>
      <c r="I1209" t="s">
        <v>78</v>
      </c>
      <c r="J1209">
        <f t="shared" si="108"/>
        <v>3</v>
      </c>
      <c r="K1209" s="2">
        <v>18</v>
      </c>
      <c r="L1209" s="3">
        <v>986.24</v>
      </c>
      <c r="M1209" s="4">
        <v>0.02</v>
      </c>
      <c r="N1209" s="5" t="s">
        <v>67</v>
      </c>
      <c r="O1209" s="3">
        <v>68.900000000000006</v>
      </c>
      <c r="P1209" s="3">
        <v>53.98</v>
      </c>
      <c r="Q1209" s="3">
        <v>5.5</v>
      </c>
      <c r="R1209" s="5" t="s">
        <v>1660</v>
      </c>
      <c r="S1209" s="5" t="s">
        <v>1661</v>
      </c>
      <c r="T1209" s="5" t="str">
        <f t="shared" si="109"/>
        <v>Neil Knudson</v>
      </c>
      <c r="U1209" t="s">
        <v>153</v>
      </c>
      <c r="V1209" s="5" t="s">
        <v>47</v>
      </c>
      <c r="W1209" s="5" t="s">
        <v>48</v>
      </c>
      <c r="X1209" s="5" t="s">
        <v>87</v>
      </c>
      <c r="Y1209" s="5" t="s">
        <v>1678</v>
      </c>
      <c r="Z1209" s="5" t="s">
        <v>43</v>
      </c>
      <c r="AA1209" s="4">
        <v>0.62</v>
      </c>
      <c r="AB1209" s="1">
        <v>40053</v>
      </c>
      <c r="AC1209" s="1">
        <v>16243</v>
      </c>
      <c r="AD1209">
        <f t="shared" si="110"/>
        <v>1</v>
      </c>
      <c r="AE1209">
        <f t="shared" ca="1" si="111"/>
        <v>80</v>
      </c>
      <c r="AF1209" t="str">
        <f t="shared" ca="1" si="112"/>
        <v>Over 65</v>
      </c>
      <c r="AG1209" s="3">
        <f t="shared" si="113"/>
        <v>3.3038446666666665</v>
      </c>
      <c r="AH1209" t="str">
        <f>_xlfn.IFNA(VLOOKUP(Sales_Transactions[[#This Row],[Order ID]],Returned_Items[#All],2,FALSE),"Not Returned")</f>
        <v>Not Returned</v>
      </c>
    </row>
    <row r="1210" spans="1:34" x14ac:dyDescent="0.25">
      <c r="A1210">
        <v>32611</v>
      </c>
      <c r="C1210" t="s">
        <v>367</v>
      </c>
      <c r="D1210" s="2" t="str">
        <f>TEXT(MID(Sales_Transactions[[#This Row],[Order Date]],2,5),"d/m/yyy")</f>
        <v>27/8/2009</v>
      </c>
      <c r="E1210" s="2" t="str">
        <f>TEXT(MID(Sales_Transactions[[#This Row],[Order Date]],2,5),"d")</f>
        <v>27</v>
      </c>
      <c r="F1210" s="2" t="str">
        <f>TEXT(MID(Sales_Transactions[[#This Row],[Order Date]],2,5),"m")</f>
        <v>8</v>
      </c>
      <c r="G1210" s="2" t="str">
        <f>TEXT(MID(Sales_Transactions[[#This Row],[Order Date]],2,5),"yyy")</f>
        <v>2009</v>
      </c>
      <c r="H1210" s="2" t="str">
        <f>TEXT(MID(Sales_Transactions[[#This Row],[Order Date]],2,5),"yyy/m")</f>
        <v>2009/8</v>
      </c>
      <c r="I1210" t="s">
        <v>78</v>
      </c>
      <c r="J1210">
        <f t="shared" si="108"/>
        <v>3</v>
      </c>
      <c r="K1210" s="2">
        <v>15</v>
      </c>
      <c r="L1210" s="3">
        <v>81.66</v>
      </c>
      <c r="M1210" s="4">
        <v>0.05</v>
      </c>
      <c r="N1210" s="5" t="s">
        <v>23</v>
      </c>
      <c r="O1210" s="3">
        <v>-31.99</v>
      </c>
      <c r="P1210" s="3">
        <v>4.9800000000000004</v>
      </c>
      <c r="Q1210" s="3">
        <v>5.0199999999999996</v>
      </c>
      <c r="R1210" s="5" t="s">
        <v>1660</v>
      </c>
      <c r="S1210" s="5" t="s">
        <v>1661</v>
      </c>
      <c r="T1210" s="5" t="str">
        <f t="shared" si="109"/>
        <v>Neil Knudson</v>
      </c>
      <c r="U1210" t="s">
        <v>153</v>
      </c>
      <c r="V1210" s="5" t="s">
        <v>47</v>
      </c>
      <c r="W1210" s="5" t="s">
        <v>28</v>
      </c>
      <c r="X1210" s="5" t="s">
        <v>75</v>
      </c>
      <c r="Y1210" s="5" t="s">
        <v>1196</v>
      </c>
      <c r="Z1210" s="5" t="s">
        <v>43</v>
      </c>
      <c r="AA1210" s="4">
        <v>0.38</v>
      </c>
      <c r="AB1210" s="1">
        <v>40052</v>
      </c>
      <c r="AC1210" s="1">
        <v>16121</v>
      </c>
      <c r="AD1210">
        <f t="shared" si="110"/>
        <v>0</v>
      </c>
      <c r="AE1210">
        <f t="shared" ca="1" si="111"/>
        <v>80</v>
      </c>
      <c r="AF1210" t="str">
        <f t="shared" ca="1" si="112"/>
        <v>Over 65</v>
      </c>
      <c r="AG1210" s="3">
        <f t="shared" si="113"/>
        <v>0.66650066666666663</v>
      </c>
      <c r="AH1210" t="str">
        <f>_xlfn.IFNA(VLOOKUP(Sales_Transactions[[#This Row],[Order ID]],Returned_Items[#All],2,FALSE),"Not Returned")</f>
        <v>Not Returned</v>
      </c>
    </row>
    <row r="1211" spans="1:34" x14ac:dyDescent="0.25">
      <c r="A1211">
        <v>32901</v>
      </c>
      <c r="C1211" t="s">
        <v>676</v>
      </c>
      <c r="D1211" s="2" t="str">
        <f>TEXT(MID(Sales_Transactions[[#This Row],[Order Date]],2,5),"d/m/yyy")</f>
        <v>10/1/2011</v>
      </c>
      <c r="E1211" s="2" t="str">
        <f>TEXT(MID(Sales_Transactions[[#This Row],[Order Date]],2,5),"d")</f>
        <v>10</v>
      </c>
      <c r="F1211" s="2" t="str">
        <f>TEXT(MID(Sales_Transactions[[#This Row],[Order Date]],2,5),"m")</f>
        <v>1</v>
      </c>
      <c r="G1211" s="2" t="str">
        <f>TEXT(MID(Sales_Transactions[[#This Row],[Order Date]],2,5),"yyy")</f>
        <v>2011</v>
      </c>
      <c r="H1211" s="2" t="str">
        <f>TEXT(MID(Sales_Transactions[[#This Row],[Order Date]],2,5),"yyy/m")</f>
        <v>2011/1</v>
      </c>
      <c r="I1211" t="s">
        <v>101</v>
      </c>
      <c r="J1211">
        <f t="shared" si="108"/>
        <v>1</v>
      </c>
      <c r="K1211" s="2">
        <v>13</v>
      </c>
      <c r="L1211" s="3">
        <v>49.74</v>
      </c>
      <c r="M1211" s="4">
        <v>0</v>
      </c>
      <c r="N1211" s="5" t="s">
        <v>23</v>
      </c>
      <c r="O1211" s="3">
        <v>17.7</v>
      </c>
      <c r="P1211" s="3">
        <v>3.75</v>
      </c>
      <c r="Q1211" s="3">
        <v>0.5</v>
      </c>
      <c r="R1211" s="5" t="s">
        <v>1660</v>
      </c>
      <c r="S1211" s="5" t="s">
        <v>1661</v>
      </c>
      <c r="T1211" s="5" t="str">
        <f t="shared" si="109"/>
        <v>Neil Knudson</v>
      </c>
      <c r="U1211" t="s">
        <v>153</v>
      </c>
      <c r="V1211" s="5" t="s">
        <v>47</v>
      </c>
      <c r="W1211" s="5" t="s">
        <v>28</v>
      </c>
      <c r="X1211" s="5" t="s">
        <v>115</v>
      </c>
      <c r="Y1211" s="5" t="s">
        <v>1679</v>
      </c>
      <c r="Z1211" s="5" t="s">
        <v>43</v>
      </c>
      <c r="AA1211" s="4">
        <v>0.37</v>
      </c>
      <c r="AB1211" s="1">
        <v>40554</v>
      </c>
      <c r="AC1211" s="1">
        <v>16249</v>
      </c>
      <c r="AD1211">
        <f t="shared" si="110"/>
        <v>1</v>
      </c>
      <c r="AE1211">
        <f t="shared" ca="1" si="111"/>
        <v>80</v>
      </c>
      <c r="AF1211" t="str">
        <f t="shared" ca="1" si="112"/>
        <v>Over 65</v>
      </c>
      <c r="AG1211" s="3">
        <f t="shared" si="113"/>
        <v>0.32692307692307693</v>
      </c>
      <c r="AH1211" t="str">
        <f>_xlfn.IFNA(VLOOKUP(Sales_Transactions[[#This Row],[Order ID]],Returned_Items[#All],2,FALSE),"Not Returned")</f>
        <v>Returned</v>
      </c>
    </row>
    <row r="1212" spans="1:34" x14ac:dyDescent="0.25">
      <c r="A1212">
        <v>33284</v>
      </c>
      <c r="C1212" t="s">
        <v>1680</v>
      </c>
      <c r="D1212" s="2" t="str">
        <f>TEXT(MID(Sales_Transactions[[#This Row],[Order Date]],2,5),"d/m/yyy")</f>
        <v>31/3/2012</v>
      </c>
      <c r="E1212" s="2" t="str">
        <f>TEXT(MID(Sales_Transactions[[#This Row],[Order Date]],2,5),"d")</f>
        <v>31</v>
      </c>
      <c r="F1212" s="2" t="str">
        <f>TEXT(MID(Sales_Transactions[[#This Row],[Order Date]],2,5),"m")</f>
        <v>3</v>
      </c>
      <c r="G1212" s="2" t="str">
        <f>TEXT(MID(Sales_Transactions[[#This Row],[Order Date]],2,5),"yyy")</f>
        <v>2012</v>
      </c>
      <c r="H1212" s="2" t="str">
        <f>TEXT(MID(Sales_Transactions[[#This Row],[Order Date]],2,5),"yyy/m")</f>
        <v>2012/3</v>
      </c>
      <c r="I1212" t="s">
        <v>22</v>
      </c>
      <c r="J1212">
        <f t="shared" si="108"/>
        <v>2</v>
      </c>
      <c r="K1212" s="2">
        <v>21</v>
      </c>
      <c r="L1212" s="3">
        <v>480.39</v>
      </c>
      <c r="M1212" s="4">
        <v>0.01</v>
      </c>
      <c r="N1212" s="5" t="s">
        <v>23</v>
      </c>
      <c r="O1212" s="3">
        <v>144.66</v>
      </c>
      <c r="P1212" s="3">
        <v>22.23</v>
      </c>
      <c r="Q1212" s="3">
        <v>8.99</v>
      </c>
      <c r="R1212" s="5" t="s">
        <v>1515</v>
      </c>
      <c r="S1212" s="5" t="s">
        <v>1516</v>
      </c>
      <c r="T1212" s="5" t="str">
        <f t="shared" si="109"/>
        <v>Lela Donovan</v>
      </c>
      <c r="U1212" t="s">
        <v>153</v>
      </c>
      <c r="V1212" s="5" t="s">
        <v>47</v>
      </c>
      <c r="W1212" s="5" t="s">
        <v>57</v>
      </c>
      <c r="X1212" s="5" t="s">
        <v>58</v>
      </c>
      <c r="Y1212" s="5" t="s">
        <v>1681</v>
      </c>
      <c r="Z1212" s="5" t="s">
        <v>60</v>
      </c>
      <c r="AA1212" s="4">
        <v>0.41</v>
      </c>
      <c r="AB1212" s="1">
        <v>41001</v>
      </c>
      <c r="AC1212" s="1">
        <v>30219</v>
      </c>
      <c r="AD1212">
        <f t="shared" si="110"/>
        <v>2</v>
      </c>
      <c r="AE1212">
        <f t="shared" ca="1" si="111"/>
        <v>41</v>
      </c>
      <c r="AF1212" t="str">
        <f t="shared" ca="1" si="112"/>
        <v>18-64</v>
      </c>
      <c r="AG1212" s="3">
        <f t="shared" si="113"/>
        <v>1.4865608095238094</v>
      </c>
      <c r="AH1212" t="str">
        <f>_xlfn.IFNA(VLOOKUP(Sales_Transactions[[#This Row],[Order ID]],Returned_Items[#All],2,FALSE),"Not Returned")</f>
        <v>Not Returned</v>
      </c>
    </row>
    <row r="1213" spans="1:34" x14ac:dyDescent="0.25">
      <c r="A1213">
        <v>33287</v>
      </c>
      <c r="C1213" t="s">
        <v>1682</v>
      </c>
      <c r="D1213" s="2" t="str">
        <f>TEXT(MID(Sales_Transactions[[#This Row],[Order Date]],2,5),"d/m/yyy")</f>
        <v>22/4/2011</v>
      </c>
      <c r="E1213" s="2" t="str">
        <f>TEXT(MID(Sales_Transactions[[#This Row],[Order Date]],2,5),"d")</f>
        <v>22</v>
      </c>
      <c r="F1213" s="2" t="str">
        <f>TEXT(MID(Sales_Transactions[[#This Row],[Order Date]],2,5),"m")</f>
        <v>4</v>
      </c>
      <c r="G1213" s="2" t="str">
        <f>TEXT(MID(Sales_Transactions[[#This Row],[Order Date]],2,5),"yyy")</f>
        <v>2011</v>
      </c>
      <c r="H1213" s="2" t="str">
        <f>TEXT(MID(Sales_Transactions[[#This Row],[Order Date]],2,5),"yyy/m")</f>
        <v>2011/4</v>
      </c>
      <c r="I1213" t="s">
        <v>101</v>
      </c>
      <c r="J1213">
        <f t="shared" si="108"/>
        <v>1</v>
      </c>
      <c r="K1213" s="2">
        <v>44</v>
      </c>
      <c r="L1213" s="3">
        <v>11904.55</v>
      </c>
      <c r="M1213" s="4">
        <v>0</v>
      </c>
      <c r="N1213" s="5" t="s">
        <v>34</v>
      </c>
      <c r="O1213" s="3">
        <v>3909.33</v>
      </c>
      <c r="P1213" s="3">
        <v>270.97000000000003</v>
      </c>
      <c r="Q1213" s="3">
        <v>28.06</v>
      </c>
      <c r="R1213" s="5" t="s">
        <v>509</v>
      </c>
      <c r="S1213" s="5" t="s">
        <v>625</v>
      </c>
      <c r="T1213" s="5" t="str">
        <f t="shared" si="109"/>
        <v>Mike Vittorini</v>
      </c>
      <c r="U1213" t="s">
        <v>153</v>
      </c>
      <c r="V1213" s="5" t="s">
        <v>27</v>
      </c>
      <c r="W1213" s="5" t="s">
        <v>48</v>
      </c>
      <c r="X1213" s="5" t="s">
        <v>324</v>
      </c>
      <c r="Y1213" s="5" t="s">
        <v>592</v>
      </c>
      <c r="Z1213" s="5" t="s">
        <v>40</v>
      </c>
      <c r="AA1213" s="4">
        <v>0.56000000000000005</v>
      </c>
      <c r="AB1213" s="1">
        <v>40658</v>
      </c>
      <c r="AC1213" s="1">
        <v>28548</v>
      </c>
      <c r="AD1213">
        <f t="shared" si="110"/>
        <v>3</v>
      </c>
      <c r="AE1213">
        <f t="shared" ca="1" si="111"/>
        <v>46</v>
      </c>
      <c r="AF1213" t="str">
        <f t="shared" ca="1" si="112"/>
        <v>18-64</v>
      </c>
      <c r="AG1213" s="3">
        <f t="shared" si="113"/>
        <v>6.7961363636363643</v>
      </c>
      <c r="AH1213" t="str">
        <f>_xlfn.IFNA(VLOOKUP(Sales_Transactions[[#This Row],[Order ID]],Returned_Items[#All],2,FALSE),"Not Returned")</f>
        <v>Not Returned</v>
      </c>
    </row>
    <row r="1214" spans="1:34" x14ac:dyDescent="0.25">
      <c r="A1214">
        <v>33732</v>
      </c>
      <c r="C1214" t="s">
        <v>1464</v>
      </c>
      <c r="D1214" s="2" t="str">
        <f>TEXT(MID(Sales_Transactions[[#This Row],[Order Date]],2,5),"d/m/yyy")</f>
        <v>28/8/2009</v>
      </c>
      <c r="E1214" s="2" t="str">
        <f>TEXT(MID(Sales_Transactions[[#This Row],[Order Date]],2,5),"d")</f>
        <v>28</v>
      </c>
      <c r="F1214" s="2" t="str">
        <f>TEXT(MID(Sales_Transactions[[#This Row],[Order Date]],2,5),"m")</f>
        <v>8</v>
      </c>
      <c r="G1214" s="2" t="str">
        <f>TEXT(MID(Sales_Transactions[[#This Row],[Order Date]],2,5),"yyy")</f>
        <v>2009</v>
      </c>
      <c r="H1214" s="2" t="str">
        <f>TEXT(MID(Sales_Transactions[[#This Row],[Order Date]],2,5),"yyy/m")</f>
        <v>2009/8</v>
      </c>
      <c r="I1214" t="s">
        <v>52</v>
      </c>
      <c r="J1214">
        <f t="shared" si="108"/>
        <v>1</v>
      </c>
      <c r="K1214" s="2">
        <v>33</v>
      </c>
      <c r="L1214" s="3">
        <v>332.95</v>
      </c>
      <c r="M1214" s="4">
        <v>0.05</v>
      </c>
      <c r="N1214" s="5" t="s">
        <v>23</v>
      </c>
      <c r="O1214" s="3">
        <v>-28.16</v>
      </c>
      <c r="P1214" s="3">
        <v>9.65</v>
      </c>
      <c r="Q1214" s="3">
        <v>6.22</v>
      </c>
      <c r="R1214" s="5" t="s">
        <v>458</v>
      </c>
      <c r="S1214" s="5" t="s">
        <v>1651</v>
      </c>
      <c r="T1214" s="5" t="str">
        <f t="shared" si="109"/>
        <v>Heather Jas</v>
      </c>
      <c r="U1214" t="s">
        <v>153</v>
      </c>
      <c r="V1214" s="5" t="s">
        <v>47</v>
      </c>
      <c r="W1214" s="5" t="s">
        <v>57</v>
      </c>
      <c r="X1214" s="5" t="s">
        <v>58</v>
      </c>
      <c r="Y1214" s="5" t="s">
        <v>200</v>
      </c>
      <c r="Z1214" s="5" t="s">
        <v>43</v>
      </c>
      <c r="AA1214" s="4">
        <v>0.55000000000000004</v>
      </c>
      <c r="AB1214" s="1">
        <v>40054</v>
      </c>
      <c r="AC1214" s="1">
        <v>26803</v>
      </c>
      <c r="AD1214">
        <f t="shared" si="110"/>
        <v>1</v>
      </c>
      <c r="AE1214">
        <f t="shared" ca="1" si="111"/>
        <v>51</v>
      </c>
      <c r="AF1214" t="str">
        <f t="shared" ca="1" si="112"/>
        <v>18-64</v>
      </c>
      <c r="AG1214" s="3">
        <f t="shared" si="113"/>
        <v>0.48076287878787882</v>
      </c>
      <c r="AH1214" t="str">
        <f>_xlfn.IFNA(VLOOKUP(Sales_Transactions[[#This Row],[Order ID]],Returned_Items[#All],2,FALSE),"Not Returned")</f>
        <v>Not Returned</v>
      </c>
    </row>
    <row r="1215" spans="1:34" x14ac:dyDescent="0.25">
      <c r="A1215">
        <v>34435</v>
      </c>
      <c r="C1215" t="s">
        <v>439</v>
      </c>
      <c r="D1215" s="2" t="str">
        <f>TEXT(MID(Sales_Transactions[[#This Row],[Order Date]],2,5),"d/m/yyy")</f>
        <v>5/8/2009</v>
      </c>
      <c r="E1215" s="2" t="str">
        <f>TEXT(MID(Sales_Transactions[[#This Row],[Order Date]],2,5),"d")</f>
        <v>5</v>
      </c>
      <c r="F1215" s="2" t="str">
        <f>TEXT(MID(Sales_Transactions[[#This Row],[Order Date]],2,5),"m")</f>
        <v>8</v>
      </c>
      <c r="G1215" s="2" t="str">
        <f>TEXT(MID(Sales_Transactions[[#This Row],[Order Date]],2,5),"yyy")</f>
        <v>2009</v>
      </c>
      <c r="H1215" s="2" t="str">
        <f>TEXT(MID(Sales_Transactions[[#This Row],[Order Date]],2,5),"yyy/m")</f>
        <v>2009/8</v>
      </c>
      <c r="I1215" t="s">
        <v>22</v>
      </c>
      <c r="J1215">
        <f t="shared" si="108"/>
        <v>2</v>
      </c>
      <c r="K1215" s="2">
        <v>42</v>
      </c>
      <c r="L1215" s="3">
        <v>447.36</v>
      </c>
      <c r="M1215" s="4">
        <v>0.01</v>
      </c>
      <c r="N1215" s="5" t="s">
        <v>23</v>
      </c>
      <c r="O1215" s="3">
        <v>40.92</v>
      </c>
      <c r="P1215" s="3">
        <v>10.48</v>
      </c>
      <c r="Q1215" s="3">
        <v>2.89</v>
      </c>
      <c r="R1215" s="5" t="s">
        <v>1216</v>
      </c>
      <c r="S1215" s="5" t="s">
        <v>1622</v>
      </c>
      <c r="T1215" s="5" t="str">
        <f t="shared" si="109"/>
        <v>Justin Hirsh</v>
      </c>
      <c r="U1215" t="s">
        <v>153</v>
      </c>
      <c r="V1215" s="5" t="s">
        <v>37</v>
      </c>
      <c r="W1215" s="5" t="s">
        <v>28</v>
      </c>
      <c r="X1215" s="5" t="s">
        <v>124</v>
      </c>
      <c r="Y1215" s="5" t="s">
        <v>834</v>
      </c>
      <c r="Z1215" s="5" t="s">
        <v>60</v>
      </c>
      <c r="AA1215" s="4">
        <v>0.6</v>
      </c>
      <c r="AB1215" s="1">
        <v>40032</v>
      </c>
      <c r="AC1215" s="1">
        <v>24505</v>
      </c>
      <c r="AD1215">
        <f t="shared" si="110"/>
        <v>2</v>
      </c>
      <c r="AE1215">
        <f t="shared" ca="1" si="111"/>
        <v>57</v>
      </c>
      <c r="AF1215" t="str">
        <f t="shared" ca="1" si="112"/>
        <v>18-64</v>
      </c>
      <c r="AG1215" s="3">
        <f t="shared" si="113"/>
        <v>0.31830838095238095</v>
      </c>
      <c r="AH1215" t="str">
        <f>_xlfn.IFNA(VLOOKUP(Sales_Transactions[[#This Row],[Order ID]],Returned_Items[#All],2,FALSE),"Not Returned")</f>
        <v>Not Returned</v>
      </c>
    </row>
    <row r="1216" spans="1:34" x14ac:dyDescent="0.25">
      <c r="A1216">
        <v>34852</v>
      </c>
      <c r="C1216" t="s">
        <v>1155</v>
      </c>
      <c r="D1216" s="2" t="str">
        <f>TEXT(MID(Sales_Transactions[[#This Row],[Order Date]],2,5),"d/m/yyy")</f>
        <v>5/9/2012</v>
      </c>
      <c r="E1216" s="2" t="str">
        <f>TEXT(MID(Sales_Transactions[[#This Row],[Order Date]],2,5),"d")</f>
        <v>5</v>
      </c>
      <c r="F1216" s="2" t="str">
        <f>TEXT(MID(Sales_Transactions[[#This Row],[Order Date]],2,5),"m")</f>
        <v>9</v>
      </c>
      <c r="G1216" s="2" t="str">
        <f>TEXT(MID(Sales_Transactions[[#This Row],[Order Date]],2,5),"yyy")</f>
        <v>2012</v>
      </c>
      <c r="H1216" s="2" t="str">
        <f>TEXT(MID(Sales_Transactions[[#This Row],[Order Date]],2,5),"yyy/m")</f>
        <v>2012/9</v>
      </c>
      <c r="I1216" t="s">
        <v>22</v>
      </c>
      <c r="J1216">
        <f t="shared" si="108"/>
        <v>2</v>
      </c>
      <c r="K1216" s="2">
        <v>26</v>
      </c>
      <c r="L1216" s="3">
        <v>53.93</v>
      </c>
      <c r="M1216" s="4">
        <v>0.04</v>
      </c>
      <c r="N1216" s="5" t="s">
        <v>23</v>
      </c>
      <c r="O1216" s="3">
        <v>-10.95</v>
      </c>
      <c r="P1216" s="3">
        <v>2.08</v>
      </c>
      <c r="Q1216" s="3">
        <v>1.49</v>
      </c>
      <c r="R1216" s="5" t="s">
        <v>1218</v>
      </c>
      <c r="S1216" s="5" t="s">
        <v>1541</v>
      </c>
      <c r="T1216" s="5" t="str">
        <f t="shared" si="109"/>
        <v>Rob Dowd</v>
      </c>
      <c r="U1216" t="s">
        <v>153</v>
      </c>
      <c r="V1216" s="5" t="s">
        <v>47</v>
      </c>
      <c r="W1216" s="5" t="s">
        <v>28</v>
      </c>
      <c r="X1216" s="5" t="s">
        <v>41</v>
      </c>
      <c r="Y1216" s="5" t="s">
        <v>1338</v>
      </c>
      <c r="Z1216" s="5" t="s">
        <v>43</v>
      </c>
      <c r="AA1216" s="4">
        <v>0.38</v>
      </c>
      <c r="AB1216" s="1">
        <v>41161</v>
      </c>
      <c r="AC1216" s="1">
        <v>24370</v>
      </c>
      <c r="AD1216">
        <f t="shared" si="110"/>
        <v>4</v>
      </c>
      <c r="AE1216">
        <f t="shared" ca="1" si="111"/>
        <v>57</v>
      </c>
      <c r="AF1216" t="str">
        <f t="shared" ca="1" si="112"/>
        <v>18-64</v>
      </c>
      <c r="AG1216" s="3">
        <f t="shared" si="113"/>
        <v>0.13727569230769232</v>
      </c>
      <c r="AH1216" t="str">
        <f>_xlfn.IFNA(VLOOKUP(Sales_Transactions[[#This Row],[Order ID]],Returned_Items[#All],2,FALSE),"Not Returned")</f>
        <v>Not Returned</v>
      </c>
    </row>
    <row r="1217" spans="1:34" x14ac:dyDescent="0.25">
      <c r="A1217">
        <v>35649</v>
      </c>
      <c r="C1217" t="s">
        <v>355</v>
      </c>
      <c r="D1217" s="2" t="str">
        <f>TEXT(MID(Sales_Transactions[[#This Row],[Order Date]],2,5),"d/m/yyy")</f>
        <v>9/10/2011</v>
      </c>
      <c r="E1217" s="2" t="str">
        <f>TEXT(MID(Sales_Transactions[[#This Row],[Order Date]],2,5),"d")</f>
        <v>9</v>
      </c>
      <c r="F1217" s="2" t="str">
        <f>TEXT(MID(Sales_Transactions[[#This Row],[Order Date]],2,5),"m")</f>
        <v>10</v>
      </c>
      <c r="G1217" s="2" t="str">
        <f>TEXT(MID(Sales_Transactions[[#This Row],[Order Date]],2,5),"yyy")</f>
        <v>2011</v>
      </c>
      <c r="H1217" s="2" t="str">
        <f>TEXT(MID(Sales_Transactions[[#This Row],[Order Date]],2,5),"yyy/m")</f>
        <v>2011/10</v>
      </c>
      <c r="I1217" t="s">
        <v>78</v>
      </c>
      <c r="J1217">
        <f t="shared" si="108"/>
        <v>3</v>
      </c>
      <c r="K1217" s="2">
        <v>9</v>
      </c>
      <c r="L1217" s="3">
        <v>43.26</v>
      </c>
      <c r="M1217" s="4">
        <v>0.1</v>
      </c>
      <c r="N1217" s="5" t="s">
        <v>23</v>
      </c>
      <c r="O1217" s="3">
        <v>3.9</v>
      </c>
      <c r="P1217" s="3">
        <v>4.82</v>
      </c>
      <c r="Q1217" s="3">
        <v>1.49</v>
      </c>
      <c r="R1217" s="5" t="s">
        <v>1216</v>
      </c>
      <c r="S1217" s="5" t="s">
        <v>1622</v>
      </c>
      <c r="T1217" s="5" t="str">
        <f t="shared" si="109"/>
        <v>Justin Hirsh</v>
      </c>
      <c r="U1217" t="s">
        <v>153</v>
      </c>
      <c r="V1217" s="5" t="s">
        <v>37</v>
      </c>
      <c r="W1217" s="5" t="s">
        <v>28</v>
      </c>
      <c r="X1217" s="5" t="s">
        <v>41</v>
      </c>
      <c r="Y1217" s="5" t="s">
        <v>1683</v>
      </c>
      <c r="Z1217" s="5" t="s">
        <v>43</v>
      </c>
      <c r="AA1217" s="4">
        <v>0.36</v>
      </c>
      <c r="AB1217" s="1">
        <v>40827</v>
      </c>
      <c r="AC1217" s="1">
        <v>24455</v>
      </c>
      <c r="AD1217">
        <f t="shared" si="110"/>
        <v>2</v>
      </c>
      <c r="AE1217">
        <f t="shared" ca="1" si="111"/>
        <v>57</v>
      </c>
      <c r="AF1217" t="str">
        <f t="shared" ca="1" si="112"/>
        <v>18-64</v>
      </c>
      <c r="AG1217" s="3">
        <f t="shared" si="113"/>
        <v>0.70057555555555562</v>
      </c>
      <c r="AH1217" t="str">
        <f>_xlfn.IFNA(VLOOKUP(Sales_Transactions[[#This Row],[Order ID]],Returned_Items[#All],2,FALSE),"Not Returned")</f>
        <v>Not Returned</v>
      </c>
    </row>
    <row r="1218" spans="1:34" x14ac:dyDescent="0.25">
      <c r="A1218">
        <v>35649</v>
      </c>
      <c r="C1218" t="s">
        <v>355</v>
      </c>
      <c r="D1218" s="2" t="str">
        <f>TEXT(MID(Sales_Transactions[[#This Row],[Order Date]],2,5),"d/m/yyy")</f>
        <v>9/10/2011</v>
      </c>
      <c r="E1218" s="2" t="str">
        <f>TEXT(MID(Sales_Transactions[[#This Row],[Order Date]],2,5),"d")</f>
        <v>9</v>
      </c>
      <c r="F1218" s="2" t="str">
        <f>TEXT(MID(Sales_Transactions[[#This Row],[Order Date]],2,5),"m")</f>
        <v>10</v>
      </c>
      <c r="G1218" s="2" t="str">
        <f>TEXT(MID(Sales_Transactions[[#This Row],[Order Date]],2,5),"yyy")</f>
        <v>2011</v>
      </c>
      <c r="H1218" s="2" t="str">
        <f>TEXT(MID(Sales_Transactions[[#This Row],[Order Date]],2,5),"yyy/m")</f>
        <v>2011/10</v>
      </c>
      <c r="I1218" t="s">
        <v>78</v>
      </c>
      <c r="J1218">
        <f t="shared" ref="J1218:J1281" si="114">IF(I1218="Making Critical",5,IF(I1218="High",4,IF(I1218="Medium",3,IF(I1218="Low",2,1))))</f>
        <v>3</v>
      </c>
      <c r="K1218" s="2">
        <v>25</v>
      </c>
      <c r="L1218" s="3">
        <v>174.03</v>
      </c>
      <c r="M1218" s="4">
        <v>0.02</v>
      </c>
      <c r="N1218" s="5" t="s">
        <v>23</v>
      </c>
      <c r="O1218" s="3">
        <v>-42.37</v>
      </c>
      <c r="P1218" s="3">
        <v>6.48</v>
      </c>
      <c r="Q1218" s="3">
        <v>5.74</v>
      </c>
      <c r="R1218" s="5" t="s">
        <v>1216</v>
      </c>
      <c r="S1218" s="5" t="s">
        <v>1622</v>
      </c>
      <c r="T1218" s="5" t="str">
        <f t="shared" ref="T1218:T1281" si="115">R1218 &amp; " " &amp; S1218</f>
        <v>Justin Hirsh</v>
      </c>
      <c r="U1218" t="s">
        <v>153</v>
      </c>
      <c r="V1218" s="5" t="s">
        <v>37</v>
      </c>
      <c r="W1218" s="5" t="s">
        <v>28</v>
      </c>
      <c r="X1218" s="5" t="s">
        <v>75</v>
      </c>
      <c r="Y1218" s="5" t="s">
        <v>1202</v>
      </c>
      <c r="Z1218" s="5" t="s">
        <v>43</v>
      </c>
      <c r="AA1218" s="4">
        <v>0.37</v>
      </c>
      <c r="AB1218" s="1">
        <v>40827</v>
      </c>
      <c r="AC1218" s="1">
        <v>24199</v>
      </c>
      <c r="AD1218">
        <f t="shared" ref="AD1218:AD1281" si="116">_xlfn.DAYS(AB1218,D1218)</f>
        <v>2</v>
      </c>
      <c r="AE1218">
        <f t="shared" ref="AE1218:AE1281" ca="1" si="117">DATEDIF(AC1218,TODAY(),"Y")</f>
        <v>58</v>
      </c>
      <c r="AF1218" t="str">
        <f t="shared" ref="AF1218:AF1281" ca="1" si="118">IF(AE1218&lt;18,"Under 18",IF(AE1218&lt;65,"18-64","Over 65"))</f>
        <v>18-64</v>
      </c>
      <c r="AG1218" s="3">
        <f t="shared" ref="AG1218:AG1281" si="119" xml:space="preserve"> (P1218 - (M1218 / 100) * P1218 + Q1218) / K1218</f>
        <v>0.48874816000000004</v>
      </c>
      <c r="AH1218" t="str">
        <f>_xlfn.IFNA(VLOOKUP(Sales_Transactions[[#This Row],[Order ID]],Returned_Items[#All],2,FALSE),"Not Returned")</f>
        <v>Not Returned</v>
      </c>
    </row>
    <row r="1219" spans="1:34" x14ac:dyDescent="0.25">
      <c r="A1219">
        <v>36480</v>
      </c>
      <c r="C1219" t="s">
        <v>1684</v>
      </c>
      <c r="D1219" s="2" t="str">
        <f>TEXT(MID(Sales_Transactions[[#This Row],[Order Date]],2,5),"d/m/yyy")</f>
        <v>22/8/2010</v>
      </c>
      <c r="E1219" s="2" t="str">
        <f>TEXT(MID(Sales_Transactions[[#This Row],[Order Date]],2,5),"d")</f>
        <v>22</v>
      </c>
      <c r="F1219" s="2" t="str">
        <f>TEXT(MID(Sales_Transactions[[#This Row],[Order Date]],2,5),"m")</f>
        <v>8</v>
      </c>
      <c r="G1219" s="2" t="str">
        <f>TEXT(MID(Sales_Transactions[[#This Row],[Order Date]],2,5),"yyy")</f>
        <v>2010</v>
      </c>
      <c r="H1219" s="2" t="str">
        <f>TEXT(MID(Sales_Transactions[[#This Row],[Order Date]],2,5),"yyy/m")</f>
        <v>2010/8</v>
      </c>
      <c r="I1219" t="s">
        <v>78</v>
      </c>
      <c r="J1219">
        <f t="shared" si="114"/>
        <v>3</v>
      </c>
      <c r="K1219" s="2">
        <v>44</v>
      </c>
      <c r="L1219" s="3">
        <v>1190.8</v>
      </c>
      <c r="M1219" s="4">
        <v>7.0000000000000007E-2</v>
      </c>
      <c r="N1219" s="5" t="s">
        <v>23</v>
      </c>
      <c r="O1219" s="3">
        <v>502.49</v>
      </c>
      <c r="P1219" s="3">
        <v>28.53</v>
      </c>
      <c r="Q1219" s="3">
        <v>1.49</v>
      </c>
      <c r="R1219" s="5" t="s">
        <v>1515</v>
      </c>
      <c r="S1219" s="5" t="s">
        <v>1516</v>
      </c>
      <c r="T1219" s="5" t="str">
        <f t="shared" si="115"/>
        <v>Lela Donovan</v>
      </c>
      <c r="U1219" t="s">
        <v>153</v>
      </c>
      <c r="V1219" s="5" t="s">
        <v>47</v>
      </c>
      <c r="W1219" s="5" t="s">
        <v>28</v>
      </c>
      <c r="X1219" s="5" t="s">
        <v>41</v>
      </c>
      <c r="Y1219" s="5" t="s">
        <v>622</v>
      </c>
      <c r="Z1219" s="5" t="s">
        <v>43</v>
      </c>
      <c r="AA1219" s="4">
        <v>0.38</v>
      </c>
      <c r="AB1219" s="1">
        <v>40413</v>
      </c>
      <c r="AC1219" s="1">
        <v>23926</v>
      </c>
      <c r="AD1219">
        <f t="shared" si="116"/>
        <v>1</v>
      </c>
      <c r="AE1219">
        <f t="shared" ca="1" si="117"/>
        <v>59</v>
      </c>
      <c r="AF1219" t="str">
        <f t="shared" ca="1" si="118"/>
        <v>18-64</v>
      </c>
      <c r="AG1219" s="3">
        <f t="shared" si="119"/>
        <v>0.68181884090909084</v>
      </c>
      <c r="AH1219" t="str">
        <f>_xlfn.IFNA(VLOOKUP(Sales_Transactions[[#This Row],[Order ID]],Returned_Items[#All],2,FALSE),"Not Returned")</f>
        <v>Not Returned</v>
      </c>
    </row>
    <row r="1220" spans="1:34" x14ac:dyDescent="0.25">
      <c r="A1220">
        <v>36803</v>
      </c>
      <c r="C1220" t="s">
        <v>89</v>
      </c>
      <c r="D1220" s="2" t="str">
        <f>TEXT(MID(Sales_Transactions[[#This Row],[Order Date]],2,5),"d/m/yyy")</f>
        <v>4/8/2012</v>
      </c>
      <c r="E1220" s="2" t="str">
        <f>TEXT(MID(Sales_Transactions[[#This Row],[Order Date]],2,5),"d")</f>
        <v>4</v>
      </c>
      <c r="F1220" s="2" t="str">
        <f>TEXT(MID(Sales_Transactions[[#This Row],[Order Date]],2,5),"m")</f>
        <v>8</v>
      </c>
      <c r="G1220" s="2" t="str">
        <f>TEXT(MID(Sales_Transactions[[#This Row],[Order Date]],2,5),"yyy")</f>
        <v>2012</v>
      </c>
      <c r="H1220" s="2" t="str">
        <f>TEXT(MID(Sales_Transactions[[#This Row],[Order Date]],2,5),"yyy/m")</f>
        <v>2012/8</v>
      </c>
      <c r="I1220" t="s">
        <v>52</v>
      </c>
      <c r="J1220">
        <f t="shared" si="114"/>
        <v>1</v>
      </c>
      <c r="K1220" s="2">
        <v>42</v>
      </c>
      <c r="L1220" s="3">
        <v>121.65</v>
      </c>
      <c r="M1220" s="4">
        <v>0.05</v>
      </c>
      <c r="N1220" s="5" t="s">
        <v>23</v>
      </c>
      <c r="O1220" s="3">
        <v>30.76</v>
      </c>
      <c r="P1220" s="3">
        <v>2.88</v>
      </c>
      <c r="Q1220" s="3">
        <v>0.99</v>
      </c>
      <c r="R1220" s="5" t="s">
        <v>238</v>
      </c>
      <c r="S1220" s="5" t="s">
        <v>1538</v>
      </c>
      <c r="T1220" s="5" t="str">
        <f t="shared" si="115"/>
        <v>Ralph Kennedy</v>
      </c>
      <c r="U1220" t="s">
        <v>153</v>
      </c>
      <c r="V1220" s="5" t="s">
        <v>47</v>
      </c>
      <c r="W1220" s="5" t="s">
        <v>28</v>
      </c>
      <c r="X1220" s="5" t="s">
        <v>115</v>
      </c>
      <c r="Y1220" s="5" t="s">
        <v>1685</v>
      </c>
      <c r="Z1220" s="5" t="s">
        <v>43</v>
      </c>
      <c r="AA1220" s="4">
        <v>0.36</v>
      </c>
      <c r="AB1220" s="1">
        <v>41127</v>
      </c>
      <c r="AC1220" s="1">
        <v>24072</v>
      </c>
      <c r="AD1220">
        <f t="shared" si="116"/>
        <v>2</v>
      </c>
      <c r="AE1220">
        <f t="shared" ca="1" si="117"/>
        <v>58</v>
      </c>
      <c r="AF1220" t="str">
        <f t="shared" ca="1" si="118"/>
        <v>18-64</v>
      </c>
      <c r="AG1220" s="3">
        <f t="shared" si="119"/>
        <v>9.2108571428571415E-2</v>
      </c>
      <c r="AH1220" t="str">
        <f>_xlfn.IFNA(VLOOKUP(Sales_Transactions[[#This Row],[Order ID]],Returned_Items[#All],2,FALSE),"Not Returned")</f>
        <v>Not Returned</v>
      </c>
    </row>
    <row r="1221" spans="1:34" x14ac:dyDescent="0.25">
      <c r="A1221">
        <v>36803</v>
      </c>
      <c r="C1221" t="s">
        <v>89</v>
      </c>
      <c r="D1221" s="2" t="str">
        <f>TEXT(MID(Sales_Transactions[[#This Row],[Order Date]],2,5),"d/m/yyy")</f>
        <v>4/8/2012</v>
      </c>
      <c r="E1221" s="2" t="str">
        <f>TEXT(MID(Sales_Transactions[[#This Row],[Order Date]],2,5),"d")</f>
        <v>4</v>
      </c>
      <c r="F1221" s="2" t="str">
        <f>TEXT(MID(Sales_Transactions[[#This Row],[Order Date]],2,5),"m")</f>
        <v>8</v>
      </c>
      <c r="G1221" s="2" t="str">
        <f>TEXT(MID(Sales_Transactions[[#This Row],[Order Date]],2,5),"yyy")</f>
        <v>2012</v>
      </c>
      <c r="H1221" s="2" t="str">
        <f>TEXT(MID(Sales_Transactions[[#This Row],[Order Date]],2,5),"yyy/m")</f>
        <v>2012/8</v>
      </c>
      <c r="I1221" t="s">
        <v>52</v>
      </c>
      <c r="J1221">
        <f t="shared" si="114"/>
        <v>1</v>
      </c>
      <c r="K1221" s="2">
        <v>2</v>
      </c>
      <c r="L1221" s="3">
        <v>19.02</v>
      </c>
      <c r="M1221" s="4">
        <v>0.05</v>
      </c>
      <c r="N1221" s="5" t="s">
        <v>67</v>
      </c>
      <c r="O1221" s="3">
        <v>10.73</v>
      </c>
      <c r="P1221" s="3">
        <v>2.08</v>
      </c>
      <c r="Q1221" s="3">
        <v>5.33</v>
      </c>
      <c r="R1221" s="5" t="s">
        <v>238</v>
      </c>
      <c r="S1221" s="5" t="s">
        <v>1538</v>
      </c>
      <c r="T1221" s="5" t="str">
        <f t="shared" si="115"/>
        <v>Ralph Kennedy</v>
      </c>
      <c r="U1221" t="s">
        <v>153</v>
      </c>
      <c r="V1221" s="5" t="s">
        <v>47</v>
      </c>
      <c r="W1221" s="5" t="s">
        <v>57</v>
      </c>
      <c r="X1221" s="5" t="s">
        <v>58</v>
      </c>
      <c r="Y1221" s="5" t="s">
        <v>335</v>
      </c>
      <c r="Z1221" s="5" t="s">
        <v>43</v>
      </c>
      <c r="AA1221" s="4">
        <v>0.43</v>
      </c>
      <c r="AB1221" s="1">
        <v>41127</v>
      </c>
      <c r="AC1221" s="1">
        <v>23846</v>
      </c>
      <c r="AD1221">
        <f t="shared" si="116"/>
        <v>2</v>
      </c>
      <c r="AE1221">
        <f t="shared" ca="1" si="117"/>
        <v>59</v>
      </c>
      <c r="AF1221" t="str">
        <f t="shared" ca="1" si="118"/>
        <v>18-64</v>
      </c>
      <c r="AG1221" s="3">
        <f t="shared" si="119"/>
        <v>3.7044800000000002</v>
      </c>
      <c r="AH1221" t="str">
        <f>_xlfn.IFNA(VLOOKUP(Sales_Transactions[[#This Row],[Order ID]],Returned_Items[#All],2,FALSE),"Not Returned")</f>
        <v>Not Returned</v>
      </c>
    </row>
    <row r="1222" spans="1:34" x14ac:dyDescent="0.25">
      <c r="A1222">
        <v>36803</v>
      </c>
      <c r="C1222" t="s">
        <v>89</v>
      </c>
      <c r="D1222" s="2" t="str">
        <f>TEXT(MID(Sales_Transactions[[#This Row],[Order Date]],2,5),"d/m/yyy")</f>
        <v>4/8/2012</v>
      </c>
      <c r="E1222" s="2" t="str">
        <f>TEXT(MID(Sales_Transactions[[#This Row],[Order Date]],2,5),"d")</f>
        <v>4</v>
      </c>
      <c r="F1222" s="2" t="str">
        <f>TEXT(MID(Sales_Transactions[[#This Row],[Order Date]],2,5),"m")</f>
        <v>8</v>
      </c>
      <c r="G1222" s="2" t="str">
        <f>TEXT(MID(Sales_Transactions[[#This Row],[Order Date]],2,5),"yyy")</f>
        <v>2012</v>
      </c>
      <c r="H1222" s="2" t="str">
        <f>TEXT(MID(Sales_Transactions[[#This Row],[Order Date]],2,5),"yyy/m")</f>
        <v>2012/8</v>
      </c>
      <c r="I1222" t="s">
        <v>52</v>
      </c>
      <c r="J1222">
        <f t="shared" si="114"/>
        <v>1</v>
      </c>
      <c r="K1222" s="2">
        <v>2</v>
      </c>
      <c r="L1222" s="3">
        <v>103.105</v>
      </c>
      <c r="M1222" s="4">
        <v>0.09</v>
      </c>
      <c r="N1222" s="5" t="s">
        <v>23</v>
      </c>
      <c r="O1222" s="3">
        <v>-316.32</v>
      </c>
      <c r="P1222" s="3">
        <v>65.989999999999995</v>
      </c>
      <c r="Q1222" s="3">
        <v>2.5</v>
      </c>
      <c r="R1222" s="5" t="s">
        <v>238</v>
      </c>
      <c r="S1222" s="5" t="s">
        <v>1538</v>
      </c>
      <c r="T1222" s="5" t="str">
        <f t="shared" si="115"/>
        <v>Ralph Kennedy</v>
      </c>
      <c r="U1222" t="s">
        <v>153</v>
      </c>
      <c r="V1222" s="5" t="s">
        <v>47</v>
      </c>
      <c r="W1222" s="5" t="s">
        <v>48</v>
      </c>
      <c r="X1222" s="5" t="s">
        <v>49</v>
      </c>
      <c r="Y1222" s="5" t="s">
        <v>1686</v>
      </c>
      <c r="Z1222" s="5" t="s">
        <v>43</v>
      </c>
      <c r="AA1222" s="4">
        <v>0.56000000000000005</v>
      </c>
      <c r="AB1222" s="1">
        <v>41127</v>
      </c>
      <c r="AC1222" s="1">
        <v>23758</v>
      </c>
      <c r="AD1222">
        <f t="shared" si="116"/>
        <v>2</v>
      </c>
      <c r="AE1222">
        <f t="shared" ca="1" si="117"/>
        <v>59</v>
      </c>
      <c r="AF1222" t="str">
        <f t="shared" ca="1" si="118"/>
        <v>18-64</v>
      </c>
      <c r="AG1222" s="3">
        <f t="shared" si="119"/>
        <v>34.215304499999995</v>
      </c>
      <c r="AH1222" t="str">
        <f>_xlfn.IFNA(VLOOKUP(Sales_Transactions[[#This Row],[Order ID]],Returned_Items[#All],2,FALSE),"Not Returned")</f>
        <v>Not Returned</v>
      </c>
    </row>
    <row r="1223" spans="1:34" x14ac:dyDescent="0.25">
      <c r="A1223">
        <v>36805</v>
      </c>
      <c r="C1223" t="s">
        <v>901</v>
      </c>
      <c r="D1223" s="2" t="str">
        <f>TEXT(MID(Sales_Transactions[[#This Row],[Order Date]],2,5),"d/m/yyy")</f>
        <v>14/12/2010</v>
      </c>
      <c r="E1223" s="2" t="str">
        <f>TEXT(MID(Sales_Transactions[[#This Row],[Order Date]],2,5),"d")</f>
        <v>14</v>
      </c>
      <c r="F1223" s="2" t="str">
        <f>TEXT(MID(Sales_Transactions[[#This Row],[Order Date]],2,5),"m")</f>
        <v>12</v>
      </c>
      <c r="G1223" s="2" t="str">
        <f>TEXT(MID(Sales_Transactions[[#This Row],[Order Date]],2,5),"yyy")</f>
        <v>2010</v>
      </c>
      <c r="H1223" s="2" t="str">
        <f>TEXT(MID(Sales_Transactions[[#This Row],[Order Date]],2,5),"yyy/m")</f>
        <v>2010/12</v>
      </c>
      <c r="I1223" t="s">
        <v>78</v>
      </c>
      <c r="J1223">
        <f t="shared" si="114"/>
        <v>3</v>
      </c>
      <c r="K1223" s="2">
        <v>7</v>
      </c>
      <c r="L1223" s="3">
        <v>263.8</v>
      </c>
      <c r="M1223" s="4">
        <v>0</v>
      </c>
      <c r="N1223" s="5" t="s">
        <v>23</v>
      </c>
      <c r="O1223" s="3">
        <v>165.33</v>
      </c>
      <c r="P1223" s="3">
        <v>34.229999999999997</v>
      </c>
      <c r="Q1223" s="3">
        <v>5.0199999999999996</v>
      </c>
      <c r="R1223" s="5" t="s">
        <v>1520</v>
      </c>
      <c r="S1223" s="5" t="s">
        <v>1521</v>
      </c>
      <c r="T1223" s="5" t="str">
        <f t="shared" si="115"/>
        <v>Shahid Shariari</v>
      </c>
      <c r="U1223" t="s">
        <v>153</v>
      </c>
      <c r="V1223" s="5" t="s">
        <v>47</v>
      </c>
      <c r="W1223" s="5" t="s">
        <v>57</v>
      </c>
      <c r="X1223" s="5" t="s">
        <v>58</v>
      </c>
      <c r="Y1223" s="5" t="s">
        <v>1495</v>
      </c>
      <c r="Z1223" s="5" t="s">
        <v>43</v>
      </c>
      <c r="AA1223" s="4">
        <v>0.55000000000000004</v>
      </c>
      <c r="AB1223" s="1">
        <v>40528</v>
      </c>
      <c r="AC1223" s="1">
        <v>23751</v>
      </c>
      <c r="AD1223">
        <f t="shared" si="116"/>
        <v>2</v>
      </c>
      <c r="AE1223">
        <f t="shared" ca="1" si="117"/>
        <v>59</v>
      </c>
      <c r="AF1223" t="str">
        <f t="shared" ca="1" si="118"/>
        <v>18-64</v>
      </c>
      <c r="AG1223" s="3">
        <f t="shared" si="119"/>
        <v>5.6071428571428568</v>
      </c>
      <c r="AH1223" t="str">
        <f>_xlfn.IFNA(VLOOKUP(Sales_Transactions[[#This Row],[Order ID]],Returned_Items[#All],2,FALSE),"Not Returned")</f>
        <v>Not Returned</v>
      </c>
    </row>
    <row r="1224" spans="1:34" x14ac:dyDescent="0.25">
      <c r="A1224">
        <v>36805</v>
      </c>
      <c r="C1224" t="s">
        <v>901</v>
      </c>
      <c r="D1224" s="2" t="str">
        <f>TEXT(MID(Sales_Transactions[[#This Row],[Order Date]],2,5),"d/m/yyy")</f>
        <v>14/12/2010</v>
      </c>
      <c r="E1224" s="2" t="str">
        <f>TEXT(MID(Sales_Transactions[[#This Row],[Order Date]],2,5),"d")</f>
        <v>14</v>
      </c>
      <c r="F1224" s="2" t="str">
        <f>TEXT(MID(Sales_Transactions[[#This Row],[Order Date]],2,5),"m")</f>
        <v>12</v>
      </c>
      <c r="G1224" s="2" t="str">
        <f>TEXT(MID(Sales_Transactions[[#This Row],[Order Date]],2,5),"yyy")</f>
        <v>2010</v>
      </c>
      <c r="H1224" s="2" t="str">
        <f>TEXT(MID(Sales_Transactions[[#This Row],[Order Date]],2,5),"yyy/m")</f>
        <v>2010/12</v>
      </c>
      <c r="I1224" t="s">
        <v>78</v>
      </c>
      <c r="J1224">
        <f t="shared" si="114"/>
        <v>3</v>
      </c>
      <c r="K1224" s="2">
        <v>28</v>
      </c>
      <c r="L1224" s="3">
        <v>1546.3965000000001</v>
      </c>
      <c r="M1224" s="4">
        <v>7.0000000000000007E-2</v>
      </c>
      <c r="N1224" s="5" t="s">
        <v>67</v>
      </c>
      <c r="O1224" s="3">
        <v>226.72</v>
      </c>
      <c r="P1224" s="3">
        <v>65.989999999999995</v>
      </c>
      <c r="Q1224" s="3">
        <v>5.26</v>
      </c>
      <c r="R1224" s="5" t="s">
        <v>1520</v>
      </c>
      <c r="S1224" s="5" t="s">
        <v>1521</v>
      </c>
      <c r="T1224" s="5" t="str">
        <f t="shared" si="115"/>
        <v>Shahid Shariari</v>
      </c>
      <c r="U1224" t="s">
        <v>153</v>
      </c>
      <c r="V1224" s="5" t="s">
        <v>47</v>
      </c>
      <c r="W1224" s="5" t="s">
        <v>48</v>
      </c>
      <c r="X1224" s="5" t="s">
        <v>49</v>
      </c>
      <c r="Y1224" s="5" t="s">
        <v>112</v>
      </c>
      <c r="Z1224" s="5" t="s">
        <v>43</v>
      </c>
      <c r="AA1224" s="4">
        <v>0.59</v>
      </c>
      <c r="AB1224" s="1">
        <v>40528</v>
      </c>
      <c r="AC1224" s="1">
        <v>23821</v>
      </c>
      <c r="AD1224">
        <f t="shared" si="116"/>
        <v>2</v>
      </c>
      <c r="AE1224">
        <f t="shared" ca="1" si="117"/>
        <v>59</v>
      </c>
      <c r="AF1224" t="str">
        <f t="shared" ca="1" si="118"/>
        <v>18-64</v>
      </c>
      <c r="AG1224" s="3">
        <f t="shared" si="119"/>
        <v>2.5429931071428569</v>
      </c>
      <c r="AH1224" t="str">
        <f>_xlfn.IFNA(VLOOKUP(Sales_Transactions[[#This Row],[Order ID]],Returned_Items[#All],2,FALSE),"Not Returned")</f>
        <v>Not Returned</v>
      </c>
    </row>
    <row r="1225" spans="1:34" x14ac:dyDescent="0.25">
      <c r="A1225">
        <v>36834</v>
      </c>
      <c r="C1225" t="s">
        <v>1687</v>
      </c>
      <c r="D1225" s="2" t="str">
        <f>TEXT(MID(Sales_Transactions[[#This Row],[Order Date]],2,5),"d/m/yyy")</f>
        <v>24/12/2009</v>
      </c>
      <c r="E1225" s="2" t="str">
        <f>TEXT(MID(Sales_Transactions[[#This Row],[Order Date]],2,5),"d")</f>
        <v>24</v>
      </c>
      <c r="F1225" s="2" t="str">
        <f>TEXT(MID(Sales_Transactions[[#This Row],[Order Date]],2,5),"m")</f>
        <v>12</v>
      </c>
      <c r="G1225" s="2" t="str">
        <f>TEXT(MID(Sales_Transactions[[#This Row],[Order Date]],2,5),"yyy")</f>
        <v>2009</v>
      </c>
      <c r="H1225" s="2" t="str">
        <f>TEXT(MID(Sales_Transactions[[#This Row],[Order Date]],2,5),"yyy/m")</f>
        <v>2009/12</v>
      </c>
      <c r="I1225" t="s">
        <v>22</v>
      </c>
      <c r="J1225">
        <f t="shared" si="114"/>
        <v>2</v>
      </c>
      <c r="K1225" s="2">
        <v>11</v>
      </c>
      <c r="L1225" s="3">
        <v>1935.1</v>
      </c>
      <c r="M1225" s="4">
        <v>0.01</v>
      </c>
      <c r="N1225" s="5" t="s">
        <v>34</v>
      </c>
      <c r="O1225" s="3">
        <v>-42.96</v>
      </c>
      <c r="P1225" s="3">
        <v>170.98</v>
      </c>
      <c r="Q1225" s="3">
        <v>35.89</v>
      </c>
      <c r="R1225" s="5" t="s">
        <v>1218</v>
      </c>
      <c r="S1225" s="5" t="s">
        <v>1541</v>
      </c>
      <c r="T1225" s="5" t="str">
        <f t="shared" si="115"/>
        <v>Rob Dowd</v>
      </c>
      <c r="U1225" t="s">
        <v>153</v>
      </c>
      <c r="V1225" s="5" t="s">
        <v>47</v>
      </c>
      <c r="W1225" s="5" t="s">
        <v>57</v>
      </c>
      <c r="X1225" s="5" t="s">
        <v>104</v>
      </c>
      <c r="Y1225" s="5" t="s">
        <v>1688</v>
      </c>
      <c r="Z1225" s="5" t="s">
        <v>106</v>
      </c>
      <c r="AA1225" s="4">
        <v>0.66</v>
      </c>
      <c r="AB1225" s="1">
        <v>40173</v>
      </c>
      <c r="AC1225" s="1">
        <v>23792</v>
      </c>
      <c r="AD1225">
        <f t="shared" si="116"/>
        <v>2</v>
      </c>
      <c r="AE1225">
        <f t="shared" ca="1" si="117"/>
        <v>59</v>
      </c>
      <c r="AF1225" t="str">
        <f t="shared" ca="1" si="118"/>
        <v>18-64</v>
      </c>
      <c r="AG1225" s="3">
        <f t="shared" si="119"/>
        <v>18.804809272727269</v>
      </c>
      <c r="AH1225" t="str">
        <f>_xlfn.IFNA(VLOOKUP(Sales_Transactions[[#This Row],[Order ID]],Returned_Items[#All],2,FALSE),"Not Returned")</f>
        <v>Not Returned</v>
      </c>
    </row>
    <row r="1226" spans="1:34" x14ac:dyDescent="0.25">
      <c r="A1226">
        <v>37410</v>
      </c>
      <c r="C1226" t="s">
        <v>1689</v>
      </c>
      <c r="D1226" s="2" t="str">
        <f>TEXT(MID(Sales_Transactions[[#This Row],[Order Date]],2,5),"d/m/yyy")</f>
        <v>12/10/2010</v>
      </c>
      <c r="E1226" s="2" t="str">
        <f>TEXT(MID(Sales_Transactions[[#This Row],[Order Date]],2,5),"d")</f>
        <v>12</v>
      </c>
      <c r="F1226" s="2" t="str">
        <f>TEXT(MID(Sales_Transactions[[#This Row],[Order Date]],2,5),"m")</f>
        <v>10</v>
      </c>
      <c r="G1226" s="2" t="str">
        <f>TEXT(MID(Sales_Transactions[[#This Row],[Order Date]],2,5),"yyy")</f>
        <v>2010</v>
      </c>
      <c r="H1226" s="2" t="str">
        <f>TEXT(MID(Sales_Transactions[[#This Row],[Order Date]],2,5),"yyy/m")</f>
        <v>2010/10</v>
      </c>
      <c r="I1226" t="s">
        <v>78</v>
      </c>
      <c r="J1226">
        <f t="shared" si="114"/>
        <v>3</v>
      </c>
      <c r="K1226" s="2">
        <v>45</v>
      </c>
      <c r="L1226" s="3">
        <v>18775.759999999998</v>
      </c>
      <c r="M1226" s="4">
        <v>0.03</v>
      </c>
      <c r="N1226" s="5" t="s">
        <v>34</v>
      </c>
      <c r="O1226" s="3">
        <v>8504.4699999999993</v>
      </c>
      <c r="P1226" s="3">
        <v>400.97</v>
      </c>
      <c r="Q1226" s="3">
        <v>48.26</v>
      </c>
      <c r="R1226" s="5" t="s">
        <v>1001</v>
      </c>
      <c r="S1226" s="5" t="s">
        <v>1690</v>
      </c>
      <c r="T1226" s="5" t="str">
        <f t="shared" si="115"/>
        <v>Chuck Clark</v>
      </c>
      <c r="U1226" t="s">
        <v>153</v>
      </c>
      <c r="V1226" s="5" t="s">
        <v>47</v>
      </c>
      <c r="W1226" s="5" t="s">
        <v>48</v>
      </c>
      <c r="X1226" s="5" t="s">
        <v>324</v>
      </c>
      <c r="Y1226" s="5" t="s">
        <v>1691</v>
      </c>
      <c r="Z1226" s="5" t="s">
        <v>106</v>
      </c>
      <c r="AA1226" s="4">
        <v>0.36</v>
      </c>
      <c r="AB1226" s="1">
        <v>40465</v>
      </c>
      <c r="AC1226" s="1">
        <v>14506</v>
      </c>
      <c r="AD1226">
        <f t="shared" si="116"/>
        <v>2</v>
      </c>
      <c r="AE1226">
        <f t="shared" ca="1" si="117"/>
        <v>84</v>
      </c>
      <c r="AF1226" t="str">
        <f t="shared" ca="1" si="118"/>
        <v>Over 65</v>
      </c>
      <c r="AG1226" s="3">
        <f t="shared" si="119"/>
        <v>9.9802157555555553</v>
      </c>
      <c r="AH1226" t="str">
        <f>_xlfn.IFNA(VLOOKUP(Sales_Transactions[[#This Row],[Order ID]],Returned_Items[#All],2,FALSE),"Not Returned")</f>
        <v>Not Returned</v>
      </c>
    </row>
    <row r="1227" spans="1:34" x14ac:dyDescent="0.25">
      <c r="A1227">
        <v>37729</v>
      </c>
      <c r="C1227" t="s">
        <v>230</v>
      </c>
      <c r="D1227" s="2" t="str">
        <f>TEXT(MID(Sales_Transactions[[#This Row],[Order Date]],2,5),"d/m/yyy")</f>
        <v>15/1/2009</v>
      </c>
      <c r="E1227" s="2" t="str">
        <f>TEXT(MID(Sales_Transactions[[#This Row],[Order Date]],2,5),"d")</f>
        <v>15</v>
      </c>
      <c r="F1227" s="2" t="str">
        <f>TEXT(MID(Sales_Transactions[[#This Row],[Order Date]],2,5),"m")</f>
        <v>1</v>
      </c>
      <c r="G1227" s="2" t="str">
        <f>TEXT(MID(Sales_Transactions[[#This Row],[Order Date]],2,5),"yyy")</f>
        <v>2009</v>
      </c>
      <c r="H1227" s="2" t="str">
        <f>TEXT(MID(Sales_Transactions[[#This Row],[Order Date]],2,5),"yyy/m")</f>
        <v>2009/1</v>
      </c>
      <c r="I1227" t="s">
        <v>52</v>
      </c>
      <c r="J1227">
        <f t="shared" si="114"/>
        <v>1</v>
      </c>
      <c r="K1227" s="2">
        <v>48</v>
      </c>
      <c r="L1227" s="3">
        <v>447.89</v>
      </c>
      <c r="M1227" s="4">
        <v>0</v>
      </c>
      <c r="N1227" s="5" t="s">
        <v>23</v>
      </c>
      <c r="O1227" s="3">
        <v>-26.78</v>
      </c>
      <c r="P1227" s="3">
        <v>8.6</v>
      </c>
      <c r="Q1227" s="3">
        <v>6.19</v>
      </c>
      <c r="R1227" s="5" t="s">
        <v>906</v>
      </c>
      <c r="S1227" s="5" t="s">
        <v>1509</v>
      </c>
      <c r="T1227" s="5" t="str">
        <f t="shared" si="115"/>
        <v>Giulietta Weimer</v>
      </c>
      <c r="U1227" t="s">
        <v>153</v>
      </c>
      <c r="V1227" s="5" t="s">
        <v>47</v>
      </c>
      <c r="W1227" s="5" t="s">
        <v>28</v>
      </c>
      <c r="X1227" s="5" t="s">
        <v>41</v>
      </c>
      <c r="Y1227" s="5" t="s">
        <v>1517</v>
      </c>
      <c r="Z1227" s="5" t="s">
        <v>43</v>
      </c>
      <c r="AA1227" s="4">
        <v>0.38</v>
      </c>
      <c r="AB1227" s="1">
        <v>39828</v>
      </c>
      <c r="AC1227" s="1">
        <v>22952</v>
      </c>
      <c r="AD1227">
        <f t="shared" si="116"/>
        <v>0</v>
      </c>
      <c r="AE1227">
        <f t="shared" ca="1" si="117"/>
        <v>61</v>
      </c>
      <c r="AF1227" t="str">
        <f t="shared" ca="1" si="118"/>
        <v>18-64</v>
      </c>
      <c r="AG1227" s="3">
        <f t="shared" si="119"/>
        <v>0.30812499999999998</v>
      </c>
      <c r="AH1227" t="str">
        <f>_xlfn.IFNA(VLOOKUP(Sales_Transactions[[#This Row],[Order ID]],Returned_Items[#All],2,FALSE),"Not Returned")</f>
        <v>Not Returned</v>
      </c>
    </row>
    <row r="1228" spans="1:34" x14ac:dyDescent="0.25">
      <c r="A1228">
        <v>37988</v>
      </c>
      <c r="C1228" t="s">
        <v>1692</v>
      </c>
      <c r="D1228" s="2" t="str">
        <f>TEXT(MID(Sales_Transactions[[#This Row],[Order Date]],2,5),"d/m/yyy")</f>
        <v>5/4/2011</v>
      </c>
      <c r="E1228" s="2" t="str">
        <f>TEXT(MID(Sales_Transactions[[#This Row],[Order Date]],2,5),"d")</f>
        <v>5</v>
      </c>
      <c r="F1228" s="2" t="str">
        <f>TEXT(MID(Sales_Transactions[[#This Row],[Order Date]],2,5),"m")</f>
        <v>4</v>
      </c>
      <c r="G1228" s="2" t="str">
        <f>TEXT(MID(Sales_Transactions[[#This Row],[Order Date]],2,5),"yyy")</f>
        <v>2011</v>
      </c>
      <c r="H1228" s="2" t="str">
        <f>TEXT(MID(Sales_Transactions[[#This Row],[Order Date]],2,5),"yyy/m")</f>
        <v>2011/4</v>
      </c>
      <c r="I1228" t="s">
        <v>52</v>
      </c>
      <c r="J1228">
        <f t="shared" si="114"/>
        <v>1</v>
      </c>
      <c r="K1228" s="2">
        <v>12</v>
      </c>
      <c r="L1228" s="3">
        <v>189.19</v>
      </c>
      <c r="M1228" s="4">
        <v>0.08</v>
      </c>
      <c r="N1228" s="5" t="s">
        <v>23</v>
      </c>
      <c r="O1228" s="3">
        <v>-56.71</v>
      </c>
      <c r="P1228" s="3">
        <v>16.059999999999999</v>
      </c>
      <c r="Q1228" s="3">
        <v>8.34</v>
      </c>
      <c r="R1228" s="5" t="s">
        <v>1545</v>
      </c>
      <c r="S1228" s="5" t="s">
        <v>123</v>
      </c>
      <c r="T1228" s="5" t="str">
        <f t="shared" si="115"/>
        <v>Khloe Miller</v>
      </c>
      <c r="U1228" t="s">
        <v>153</v>
      </c>
      <c r="V1228" s="5" t="s">
        <v>74</v>
      </c>
      <c r="W1228" s="5" t="s">
        <v>28</v>
      </c>
      <c r="X1228" s="5" t="s">
        <v>29</v>
      </c>
      <c r="Y1228" s="5" t="s">
        <v>1693</v>
      </c>
      <c r="Z1228" s="5" t="s">
        <v>43</v>
      </c>
      <c r="AA1228" s="4">
        <v>0.59</v>
      </c>
      <c r="AB1228" s="1">
        <v>40638</v>
      </c>
      <c r="AC1228" s="1">
        <v>22381</v>
      </c>
      <c r="AD1228">
        <f t="shared" si="116"/>
        <v>0</v>
      </c>
      <c r="AE1228">
        <f t="shared" ca="1" si="117"/>
        <v>63</v>
      </c>
      <c r="AF1228" t="str">
        <f t="shared" ca="1" si="118"/>
        <v>18-64</v>
      </c>
      <c r="AG1228" s="3">
        <f t="shared" si="119"/>
        <v>2.0322626666666666</v>
      </c>
      <c r="AH1228" t="str">
        <f>_xlfn.IFNA(VLOOKUP(Sales_Transactions[[#This Row],[Order ID]],Returned_Items[#All],2,FALSE),"Not Returned")</f>
        <v>Not Returned</v>
      </c>
    </row>
    <row r="1229" spans="1:34" x14ac:dyDescent="0.25">
      <c r="A1229">
        <v>38690</v>
      </c>
      <c r="C1229" t="s">
        <v>215</v>
      </c>
      <c r="D1229" s="2" t="str">
        <f>TEXT(MID(Sales_Transactions[[#This Row],[Order Date]],2,5),"d/m/yyy")</f>
        <v>20/1/2012</v>
      </c>
      <c r="E1229" s="2" t="str">
        <f>TEXT(MID(Sales_Transactions[[#This Row],[Order Date]],2,5),"d")</f>
        <v>20</v>
      </c>
      <c r="F1229" s="2" t="str">
        <f>TEXT(MID(Sales_Transactions[[#This Row],[Order Date]],2,5),"m")</f>
        <v>1</v>
      </c>
      <c r="G1229" s="2" t="str">
        <f>TEXT(MID(Sales_Transactions[[#This Row],[Order Date]],2,5),"yyy")</f>
        <v>2012</v>
      </c>
      <c r="H1229" s="2" t="str">
        <f>TEXT(MID(Sales_Transactions[[#This Row],[Order Date]],2,5),"yyy/m")</f>
        <v>2012/1</v>
      </c>
      <c r="I1229" t="s">
        <v>22</v>
      </c>
      <c r="J1229">
        <f t="shared" si="114"/>
        <v>2</v>
      </c>
      <c r="K1229" s="2">
        <v>28</v>
      </c>
      <c r="L1229" s="3">
        <v>697.5</v>
      </c>
      <c r="M1229" s="4">
        <v>0.02</v>
      </c>
      <c r="N1229" s="5" t="s">
        <v>23</v>
      </c>
      <c r="O1229" s="3">
        <v>169.89</v>
      </c>
      <c r="P1229" s="3">
        <v>23.99</v>
      </c>
      <c r="Q1229" s="3">
        <v>6.3</v>
      </c>
      <c r="R1229" s="5" t="s">
        <v>1520</v>
      </c>
      <c r="S1229" s="5" t="s">
        <v>1521</v>
      </c>
      <c r="T1229" s="5" t="str">
        <f t="shared" si="115"/>
        <v>Shahid Shariari</v>
      </c>
      <c r="U1229" t="s">
        <v>153</v>
      </c>
      <c r="V1229" s="5" t="s">
        <v>47</v>
      </c>
      <c r="W1229" s="5" t="s">
        <v>48</v>
      </c>
      <c r="X1229" s="5" t="s">
        <v>324</v>
      </c>
      <c r="Y1229" s="5" t="s">
        <v>1006</v>
      </c>
      <c r="Z1229" s="5" t="s">
        <v>56</v>
      </c>
      <c r="AA1229" s="4">
        <v>0.38</v>
      </c>
      <c r="AB1229" s="1">
        <v>40932</v>
      </c>
      <c r="AC1229" s="1">
        <v>22504</v>
      </c>
      <c r="AD1229">
        <f t="shared" si="116"/>
        <v>4</v>
      </c>
      <c r="AE1229">
        <f t="shared" ca="1" si="117"/>
        <v>62</v>
      </c>
      <c r="AF1229" t="str">
        <f t="shared" ca="1" si="118"/>
        <v>18-64</v>
      </c>
      <c r="AG1229" s="3">
        <f t="shared" si="119"/>
        <v>1.0816143571428571</v>
      </c>
      <c r="AH1229" t="str">
        <f>_xlfn.IFNA(VLOOKUP(Sales_Transactions[[#This Row],[Order ID]],Returned_Items[#All],2,FALSE),"Not Returned")</f>
        <v>Not Returned</v>
      </c>
    </row>
    <row r="1230" spans="1:34" x14ac:dyDescent="0.25">
      <c r="A1230">
        <v>38758</v>
      </c>
      <c r="C1230" t="s">
        <v>1273</v>
      </c>
      <c r="D1230" s="2" t="str">
        <f>TEXT(MID(Sales_Transactions[[#This Row],[Order Date]],2,5),"d/m/yyy")</f>
        <v>24/9/2011</v>
      </c>
      <c r="E1230" s="2" t="str">
        <f>TEXT(MID(Sales_Transactions[[#This Row],[Order Date]],2,5),"d")</f>
        <v>24</v>
      </c>
      <c r="F1230" s="2" t="str">
        <f>TEXT(MID(Sales_Transactions[[#This Row],[Order Date]],2,5),"m")</f>
        <v>9</v>
      </c>
      <c r="G1230" s="2" t="str">
        <f>TEXT(MID(Sales_Transactions[[#This Row],[Order Date]],2,5),"yyy")</f>
        <v>2011</v>
      </c>
      <c r="H1230" s="2" t="str">
        <f>TEXT(MID(Sales_Transactions[[#This Row],[Order Date]],2,5),"yyy/m")</f>
        <v>2011/9</v>
      </c>
      <c r="I1230" t="s">
        <v>52</v>
      </c>
      <c r="J1230">
        <f t="shared" si="114"/>
        <v>1</v>
      </c>
      <c r="K1230" s="2">
        <v>7</v>
      </c>
      <c r="L1230" s="3">
        <v>497.2</v>
      </c>
      <c r="M1230" s="4">
        <v>0</v>
      </c>
      <c r="N1230" s="5" t="s">
        <v>23</v>
      </c>
      <c r="O1230" s="3">
        <v>-219.61</v>
      </c>
      <c r="P1230" s="3">
        <v>60.98</v>
      </c>
      <c r="Q1230" s="3">
        <v>49</v>
      </c>
      <c r="R1230" s="5" t="s">
        <v>1216</v>
      </c>
      <c r="S1230" s="5" t="s">
        <v>1622</v>
      </c>
      <c r="T1230" s="5" t="str">
        <f t="shared" si="115"/>
        <v>Justin Hirsh</v>
      </c>
      <c r="U1230" t="s">
        <v>153</v>
      </c>
      <c r="V1230" s="5" t="s">
        <v>37</v>
      </c>
      <c r="W1230" s="5" t="s">
        <v>28</v>
      </c>
      <c r="X1230" s="5" t="s">
        <v>38</v>
      </c>
      <c r="Y1230" s="5" t="s">
        <v>786</v>
      </c>
      <c r="Z1230" s="5" t="s">
        <v>31</v>
      </c>
      <c r="AA1230" s="4">
        <v>0.59</v>
      </c>
      <c r="AB1230" s="1">
        <v>40812</v>
      </c>
      <c r="AC1230" s="1">
        <v>22519</v>
      </c>
      <c r="AD1230">
        <f t="shared" si="116"/>
        <v>2</v>
      </c>
      <c r="AE1230">
        <f t="shared" ca="1" si="117"/>
        <v>62</v>
      </c>
      <c r="AF1230" t="str">
        <f t="shared" ca="1" si="118"/>
        <v>18-64</v>
      </c>
      <c r="AG1230" s="3">
        <f t="shared" si="119"/>
        <v>15.71142857142857</v>
      </c>
      <c r="AH1230" t="str">
        <f>_xlfn.IFNA(VLOOKUP(Sales_Transactions[[#This Row],[Order ID]],Returned_Items[#All],2,FALSE),"Not Returned")</f>
        <v>Not Returned</v>
      </c>
    </row>
    <row r="1231" spans="1:34" x14ac:dyDescent="0.25">
      <c r="A1231">
        <v>39332</v>
      </c>
      <c r="C1231" t="s">
        <v>355</v>
      </c>
      <c r="D1231" s="2" t="str">
        <f>TEXT(MID(Sales_Transactions[[#This Row],[Order Date]],2,5),"d/m/yyy")</f>
        <v>9/10/2011</v>
      </c>
      <c r="E1231" s="2" t="str">
        <f>TEXT(MID(Sales_Transactions[[#This Row],[Order Date]],2,5),"d")</f>
        <v>9</v>
      </c>
      <c r="F1231" s="2" t="str">
        <f>TEXT(MID(Sales_Transactions[[#This Row],[Order Date]],2,5),"m")</f>
        <v>10</v>
      </c>
      <c r="G1231" s="2" t="str">
        <f>TEXT(MID(Sales_Transactions[[#This Row],[Order Date]],2,5),"yyy")</f>
        <v>2011</v>
      </c>
      <c r="H1231" s="2" t="str">
        <f>TEXT(MID(Sales_Transactions[[#This Row],[Order Date]],2,5),"yyy/m")</f>
        <v>2011/10</v>
      </c>
      <c r="I1231" t="s">
        <v>101</v>
      </c>
      <c r="J1231">
        <f t="shared" si="114"/>
        <v>1</v>
      </c>
      <c r="K1231" s="2">
        <v>4</v>
      </c>
      <c r="L1231" s="3">
        <v>198.72</v>
      </c>
      <c r="M1231" s="4">
        <v>0.01</v>
      </c>
      <c r="N1231" s="5" t="s">
        <v>67</v>
      </c>
      <c r="O1231" s="3">
        <v>-34.43</v>
      </c>
      <c r="P1231" s="3">
        <v>40.97</v>
      </c>
      <c r="Q1231" s="3">
        <v>14.45</v>
      </c>
      <c r="R1231" s="5" t="s">
        <v>1545</v>
      </c>
      <c r="S1231" s="5" t="s">
        <v>123</v>
      </c>
      <c r="T1231" s="5" t="str">
        <f t="shared" si="115"/>
        <v>Khloe Miller</v>
      </c>
      <c r="U1231" t="s">
        <v>153</v>
      </c>
      <c r="V1231" s="5" t="s">
        <v>37</v>
      </c>
      <c r="W1231" s="5" t="s">
        <v>57</v>
      </c>
      <c r="X1231" s="5" t="s">
        <v>58</v>
      </c>
      <c r="Y1231" s="5" t="s">
        <v>496</v>
      </c>
      <c r="Z1231" s="5" t="s">
        <v>31</v>
      </c>
      <c r="AA1231" s="4">
        <v>0.56999999999999995</v>
      </c>
      <c r="AB1231" s="1">
        <v>40826</v>
      </c>
      <c r="AC1231" s="1">
        <v>22237</v>
      </c>
      <c r="AD1231">
        <f t="shared" si="116"/>
        <v>1</v>
      </c>
      <c r="AE1231">
        <f t="shared" ca="1" si="117"/>
        <v>63</v>
      </c>
      <c r="AF1231" t="str">
        <f t="shared" ca="1" si="118"/>
        <v>18-64</v>
      </c>
      <c r="AG1231" s="3">
        <f t="shared" si="119"/>
        <v>13.85397575</v>
      </c>
      <c r="AH1231" t="str">
        <f>_xlfn.IFNA(VLOOKUP(Sales_Transactions[[#This Row],[Order ID]],Returned_Items[#All],2,FALSE),"Not Returned")</f>
        <v>Not Returned</v>
      </c>
    </row>
    <row r="1232" spans="1:34" x14ac:dyDescent="0.25">
      <c r="A1232">
        <v>39745</v>
      </c>
      <c r="C1232" t="s">
        <v>1694</v>
      </c>
      <c r="D1232" s="2" t="str">
        <f>TEXT(MID(Sales_Transactions[[#This Row],[Order Date]],2,5),"d/m/yyy")</f>
        <v>4/5/2011</v>
      </c>
      <c r="E1232" s="2" t="str">
        <f>TEXT(MID(Sales_Transactions[[#This Row],[Order Date]],2,5),"d")</f>
        <v>4</v>
      </c>
      <c r="F1232" s="2" t="str">
        <f>TEXT(MID(Sales_Transactions[[#This Row],[Order Date]],2,5),"m")</f>
        <v>5</v>
      </c>
      <c r="G1232" s="2" t="str">
        <f>TEXT(MID(Sales_Transactions[[#This Row],[Order Date]],2,5),"yyy")</f>
        <v>2011</v>
      </c>
      <c r="H1232" s="2" t="str">
        <f>TEXT(MID(Sales_Transactions[[#This Row],[Order Date]],2,5),"yyy/m")</f>
        <v>2011/5</v>
      </c>
      <c r="I1232" t="s">
        <v>52</v>
      </c>
      <c r="J1232">
        <f t="shared" si="114"/>
        <v>1</v>
      </c>
      <c r="K1232" s="2">
        <v>8</v>
      </c>
      <c r="L1232" s="3">
        <v>955.29</v>
      </c>
      <c r="M1232" s="4">
        <v>0.05</v>
      </c>
      <c r="N1232" s="5" t="s">
        <v>34</v>
      </c>
      <c r="O1232" s="3">
        <v>-286.2</v>
      </c>
      <c r="P1232" s="3">
        <v>115.99</v>
      </c>
      <c r="Q1232" s="3">
        <v>56.14</v>
      </c>
      <c r="R1232" s="5" t="s">
        <v>238</v>
      </c>
      <c r="S1232" s="5" t="s">
        <v>1538</v>
      </c>
      <c r="T1232" s="5" t="str">
        <f t="shared" si="115"/>
        <v>Ralph Kennedy</v>
      </c>
      <c r="U1232" t="s">
        <v>153</v>
      </c>
      <c r="V1232" s="5" t="s">
        <v>47</v>
      </c>
      <c r="W1232" s="5" t="s">
        <v>48</v>
      </c>
      <c r="X1232" s="5" t="s">
        <v>324</v>
      </c>
      <c r="Y1232" s="5" t="s">
        <v>805</v>
      </c>
      <c r="Z1232" s="5" t="s">
        <v>40</v>
      </c>
      <c r="AA1232" s="4">
        <v>0.4</v>
      </c>
      <c r="AB1232" s="1">
        <v>40668</v>
      </c>
      <c r="AC1232" s="1">
        <v>21958</v>
      </c>
      <c r="AD1232">
        <f t="shared" si="116"/>
        <v>1</v>
      </c>
      <c r="AE1232">
        <f t="shared" ca="1" si="117"/>
        <v>64</v>
      </c>
      <c r="AF1232" t="str">
        <f t="shared" ca="1" si="118"/>
        <v>18-64</v>
      </c>
      <c r="AG1232" s="3">
        <f t="shared" si="119"/>
        <v>21.509000624999999</v>
      </c>
      <c r="AH1232" t="str">
        <f>_xlfn.IFNA(VLOOKUP(Sales_Transactions[[#This Row],[Order ID]],Returned_Items[#All],2,FALSE),"Not Returned")</f>
        <v>Not Returned</v>
      </c>
    </row>
    <row r="1233" spans="1:34" x14ac:dyDescent="0.25">
      <c r="A1233">
        <v>40134</v>
      </c>
      <c r="C1233" t="s">
        <v>355</v>
      </c>
      <c r="D1233" s="2" t="str">
        <f>TEXT(MID(Sales_Transactions[[#This Row],[Order Date]],2,5),"d/m/yyy")</f>
        <v>9/10/2011</v>
      </c>
      <c r="E1233" s="2" t="str">
        <f>TEXT(MID(Sales_Transactions[[#This Row],[Order Date]],2,5),"d")</f>
        <v>9</v>
      </c>
      <c r="F1233" s="2" t="str">
        <f>TEXT(MID(Sales_Transactions[[#This Row],[Order Date]],2,5),"m")</f>
        <v>10</v>
      </c>
      <c r="G1233" s="2" t="str">
        <f>TEXT(MID(Sales_Transactions[[#This Row],[Order Date]],2,5),"yyy")</f>
        <v>2011</v>
      </c>
      <c r="H1233" s="2" t="str">
        <f>TEXT(MID(Sales_Transactions[[#This Row],[Order Date]],2,5),"yyy/m")</f>
        <v>2011/10</v>
      </c>
      <c r="I1233" t="s">
        <v>22</v>
      </c>
      <c r="J1233">
        <f t="shared" si="114"/>
        <v>2</v>
      </c>
      <c r="K1233" s="2">
        <v>10</v>
      </c>
      <c r="L1233" s="3">
        <v>109.37</v>
      </c>
      <c r="M1233" s="4">
        <v>0.1</v>
      </c>
      <c r="N1233" s="5" t="s">
        <v>23</v>
      </c>
      <c r="O1233" s="3">
        <v>-21.66</v>
      </c>
      <c r="P1233" s="3">
        <v>10.89</v>
      </c>
      <c r="Q1233" s="3">
        <v>4.5</v>
      </c>
      <c r="R1233" s="5" t="s">
        <v>1520</v>
      </c>
      <c r="S1233" s="5" t="s">
        <v>1547</v>
      </c>
      <c r="T1233" s="5" t="str">
        <f t="shared" si="115"/>
        <v>Shahid Hopkins</v>
      </c>
      <c r="U1233" t="s">
        <v>153</v>
      </c>
      <c r="V1233" s="5" t="s">
        <v>27</v>
      </c>
      <c r="W1233" s="5" t="s">
        <v>28</v>
      </c>
      <c r="X1233" s="5" t="s">
        <v>38</v>
      </c>
      <c r="Y1233" s="5" t="s">
        <v>559</v>
      </c>
      <c r="Z1233" s="5" t="s">
        <v>43</v>
      </c>
      <c r="AA1233" s="4">
        <v>0.59</v>
      </c>
      <c r="AB1233" s="1">
        <v>40832</v>
      </c>
      <c r="AC1233" s="1">
        <v>21628</v>
      </c>
      <c r="AD1233">
        <f t="shared" si="116"/>
        <v>7</v>
      </c>
      <c r="AE1233">
        <f t="shared" ca="1" si="117"/>
        <v>65</v>
      </c>
      <c r="AF1233" t="str">
        <f t="shared" ca="1" si="118"/>
        <v>Over 65</v>
      </c>
      <c r="AG1233" s="3">
        <f t="shared" si="119"/>
        <v>1.537911</v>
      </c>
      <c r="AH1233" t="str">
        <f>_xlfn.IFNA(VLOOKUP(Sales_Transactions[[#This Row],[Order ID]],Returned_Items[#All],2,FALSE),"Not Returned")</f>
        <v>Returned</v>
      </c>
    </row>
    <row r="1234" spans="1:34" x14ac:dyDescent="0.25">
      <c r="A1234">
        <v>40134</v>
      </c>
      <c r="C1234" t="s">
        <v>355</v>
      </c>
      <c r="D1234" s="2" t="str">
        <f>TEXT(MID(Sales_Transactions[[#This Row],[Order Date]],2,5),"d/m/yyy")</f>
        <v>9/10/2011</v>
      </c>
      <c r="E1234" s="2" t="str">
        <f>TEXT(MID(Sales_Transactions[[#This Row],[Order Date]],2,5),"d")</f>
        <v>9</v>
      </c>
      <c r="F1234" s="2" t="str">
        <f>TEXT(MID(Sales_Transactions[[#This Row],[Order Date]],2,5),"m")</f>
        <v>10</v>
      </c>
      <c r="G1234" s="2" t="str">
        <f>TEXT(MID(Sales_Transactions[[#This Row],[Order Date]],2,5),"yyy")</f>
        <v>2011</v>
      </c>
      <c r="H1234" s="2" t="str">
        <f>TEXT(MID(Sales_Transactions[[#This Row],[Order Date]],2,5),"yyy/m")</f>
        <v>2011/10</v>
      </c>
      <c r="I1234" t="s">
        <v>22</v>
      </c>
      <c r="J1234">
        <f t="shared" si="114"/>
        <v>2</v>
      </c>
      <c r="K1234" s="2">
        <v>43</v>
      </c>
      <c r="L1234" s="3">
        <v>1461.1</v>
      </c>
      <c r="M1234" s="4">
        <v>0.01</v>
      </c>
      <c r="N1234" s="5" t="s">
        <v>23</v>
      </c>
      <c r="O1234" s="3">
        <v>674.46</v>
      </c>
      <c r="P1234" s="3">
        <v>31.78</v>
      </c>
      <c r="Q1234" s="3">
        <v>1.99</v>
      </c>
      <c r="R1234" s="5" t="s">
        <v>1520</v>
      </c>
      <c r="S1234" s="5" t="s">
        <v>1547</v>
      </c>
      <c r="T1234" s="5" t="str">
        <f t="shared" si="115"/>
        <v>Shahid Hopkins</v>
      </c>
      <c r="U1234" t="s">
        <v>153</v>
      </c>
      <c r="V1234" s="5" t="s">
        <v>27</v>
      </c>
      <c r="W1234" s="5" t="s">
        <v>48</v>
      </c>
      <c r="X1234" s="5" t="s">
        <v>87</v>
      </c>
      <c r="Y1234" s="5" t="s">
        <v>189</v>
      </c>
      <c r="Z1234" s="5" t="s">
        <v>60</v>
      </c>
      <c r="AA1234" s="4">
        <v>0.42</v>
      </c>
      <c r="AB1234" s="1">
        <v>40829</v>
      </c>
      <c r="AC1234" s="1">
        <v>21654</v>
      </c>
      <c r="AD1234">
        <f t="shared" si="116"/>
        <v>4</v>
      </c>
      <c r="AE1234">
        <f t="shared" ca="1" si="117"/>
        <v>65</v>
      </c>
      <c r="AF1234" t="str">
        <f t="shared" ca="1" si="118"/>
        <v>Over 65</v>
      </c>
      <c r="AG1234" s="3">
        <f t="shared" si="119"/>
        <v>0.78527493023255823</v>
      </c>
      <c r="AH1234" t="str">
        <f>_xlfn.IFNA(VLOOKUP(Sales_Transactions[[#This Row],[Order ID]],Returned_Items[#All],2,FALSE),"Not Returned")</f>
        <v>Returned</v>
      </c>
    </row>
    <row r="1235" spans="1:34" x14ac:dyDescent="0.25">
      <c r="A1235">
        <v>40134</v>
      </c>
      <c r="C1235" t="s">
        <v>355</v>
      </c>
      <c r="D1235" s="2" t="str">
        <f>TEXT(MID(Sales_Transactions[[#This Row],[Order Date]],2,5),"d/m/yyy")</f>
        <v>9/10/2011</v>
      </c>
      <c r="E1235" s="2" t="str">
        <f>TEXT(MID(Sales_Transactions[[#This Row],[Order Date]],2,5),"d")</f>
        <v>9</v>
      </c>
      <c r="F1235" s="2" t="str">
        <f>TEXT(MID(Sales_Transactions[[#This Row],[Order Date]],2,5),"m")</f>
        <v>10</v>
      </c>
      <c r="G1235" s="2" t="str">
        <f>TEXT(MID(Sales_Transactions[[#This Row],[Order Date]],2,5),"yyy")</f>
        <v>2011</v>
      </c>
      <c r="H1235" s="2" t="str">
        <f>TEXT(MID(Sales_Transactions[[#This Row],[Order Date]],2,5),"yyy/m")</f>
        <v>2011/10</v>
      </c>
      <c r="I1235" t="s">
        <v>22</v>
      </c>
      <c r="J1235">
        <f t="shared" si="114"/>
        <v>2</v>
      </c>
      <c r="K1235" s="2">
        <v>1</v>
      </c>
      <c r="L1235" s="3">
        <v>9.75</v>
      </c>
      <c r="M1235" s="4">
        <v>0</v>
      </c>
      <c r="N1235" s="5" t="s">
        <v>23</v>
      </c>
      <c r="O1235" s="3">
        <v>-6.72</v>
      </c>
      <c r="P1235" s="3">
        <v>4.9800000000000004</v>
      </c>
      <c r="Q1235" s="3">
        <v>4.72</v>
      </c>
      <c r="R1235" s="5" t="s">
        <v>1520</v>
      </c>
      <c r="S1235" s="5" t="s">
        <v>1547</v>
      </c>
      <c r="T1235" s="5" t="str">
        <f t="shared" si="115"/>
        <v>Shahid Hopkins</v>
      </c>
      <c r="U1235" t="s">
        <v>153</v>
      </c>
      <c r="V1235" s="5" t="s">
        <v>27</v>
      </c>
      <c r="W1235" s="5" t="s">
        <v>28</v>
      </c>
      <c r="X1235" s="5" t="s">
        <v>75</v>
      </c>
      <c r="Y1235" s="5" t="s">
        <v>1695</v>
      </c>
      <c r="Z1235" s="5" t="s">
        <v>43</v>
      </c>
      <c r="AA1235" s="4">
        <v>0.36</v>
      </c>
      <c r="AB1235" s="1">
        <v>40830</v>
      </c>
      <c r="AC1235" s="1">
        <v>21679</v>
      </c>
      <c r="AD1235">
        <f t="shared" si="116"/>
        <v>5</v>
      </c>
      <c r="AE1235">
        <f t="shared" ca="1" si="117"/>
        <v>65</v>
      </c>
      <c r="AF1235" t="str">
        <f t="shared" ca="1" si="118"/>
        <v>Over 65</v>
      </c>
      <c r="AG1235" s="3">
        <f t="shared" si="119"/>
        <v>9.6999999999999993</v>
      </c>
      <c r="AH1235" t="str">
        <f>_xlfn.IFNA(VLOOKUP(Sales_Transactions[[#This Row],[Order ID]],Returned_Items[#All],2,FALSE),"Not Returned")</f>
        <v>Returned</v>
      </c>
    </row>
    <row r="1236" spans="1:34" x14ac:dyDescent="0.25">
      <c r="A1236">
        <v>40164</v>
      </c>
      <c r="C1236" t="s">
        <v>1696</v>
      </c>
      <c r="D1236" s="2" t="str">
        <f>TEXT(MID(Sales_Transactions[[#This Row],[Order Date]],2,5),"d/m/yyy")</f>
        <v>10/4/2010</v>
      </c>
      <c r="E1236" s="2" t="str">
        <f>TEXT(MID(Sales_Transactions[[#This Row],[Order Date]],2,5),"d")</f>
        <v>10</v>
      </c>
      <c r="F1236" s="2" t="str">
        <f>TEXT(MID(Sales_Transactions[[#This Row],[Order Date]],2,5),"m")</f>
        <v>4</v>
      </c>
      <c r="G1236" s="2" t="str">
        <f>TEXT(MID(Sales_Transactions[[#This Row],[Order Date]],2,5),"yyy")</f>
        <v>2010</v>
      </c>
      <c r="H1236" s="2" t="str">
        <f>TEXT(MID(Sales_Transactions[[#This Row],[Order Date]],2,5),"yyy/m")</f>
        <v>2010/4</v>
      </c>
      <c r="I1236" t="s">
        <v>52</v>
      </c>
      <c r="J1236">
        <f t="shared" si="114"/>
        <v>1</v>
      </c>
      <c r="K1236" s="2">
        <v>8</v>
      </c>
      <c r="L1236" s="3">
        <v>184.07</v>
      </c>
      <c r="M1236" s="4">
        <v>0.04</v>
      </c>
      <c r="N1236" s="5" t="s">
        <v>23</v>
      </c>
      <c r="O1236" s="3">
        <v>75.63</v>
      </c>
      <c r="P1236" s="3">
        <v>22.98</v>
      </c>
      <c r="Q1236" s="3">
        <v>7.58</v>
      </c>
      <c r="R1236" s="5" t="s">
        <v>1001</v>
      </c>
      <c r="S1236" s="5" t="s">
        <v>1690</v>
      </c>
      <c r="T1236" s="5" t="str">
        <f t="shared" si="115"/>
        <v>Chuck Clark</v>
      </c>
      <c r="U1236" t="s">
        <v>153</v>
      </c>
      <c r="V1236" s="5" t="s">
        <v>47</v>
      </c>
      <c r="W1236" s="5" t="s">
        <v>57</v>
      </c>
      <c r="X1236" s="5" t="s">
        <v>58</v>
      </c>
      <c r="Y1236" s="5" t="s">
        <v>1356</v>
      </c>
      <c r="Z1236" s="5" t="s">
        <v>43</v>
      </c>
      <c r="AA1236" s="4">
        <v>0.51</v>
      </c>
      <c r="AB1236" s="1">
        <v>40280</v>
      </c>
      <c r="AC1236" s="1">
        <v>21241</v>
      </c>
      <c r="AD1236">
        <f t="shared" si="116"/>
        <v>2</v>
      </c>
      <c r="AE1236">
        <f t="shared" ca="1" si="117"/>
        <v>66</v>
      </c>
      <c r="AF1236" t="str">
        <f t="shared" ca="1" si="118"/>
        <v>Over 65</v>
      </c>
      <c r="AG1236" s="3">
        <f t="shared" si="119"/>
        <v>3.8188510000000004</v>
      </c>
      <c r="AH1236" t="str">
        <f>_xlfn.IFNA(VLOOKUP(Sales_Transactions[[#This Row],[Order ID]],Returned_Items[#All],2,FALSE),"Not Returned")</f>
        <v>Not Returned</v>
      </c>
    </row>
    <row r="1237" spans="1:34" x14ac:dyDescent="0.25">
      <c r="A1237">
        <v>40608</v>
      </c>
      <c r="C1237" t="s">
        <v>1697</v>
      </c>
      <c r="D1237" s="2" t="str">
        <f>TEXT(MID(Sales_Transactions[[#This Row],[Order Date]],2,5),"d/m/yyy")</f>
        <v>19/8/2012</v>
      </c>
      <c r="E1237" s="2" t="str">
        <f>TEXT(MID(Sales_Transactions[[#This Row],[Order Date]],2,5),"d")</f>
        <v>19</v>
      </c>
      <c r="F1237" s="2" t="str">
        <f>TEXT(MID(Sales_Transactions[[#This Row],[Order Date]],2,5),"m")</f>
        <v>8</v>
      </c>
      <c r="G1237" s="2" t="str">
        <f>TEXT(MID(Sales_Transactions[[#This Row],[Order Date]],2,5),"yyy")</f>
        <v>2012</v>
      </c>
      <c r="H1237" s="2" t="str">
        <f>TEXT(MID(Sales_Transactions[[#This Row],[Order Date]],2,5),"yyy/m")</f>
        <v>2012/8</v>
      </c>
      <c r="I1237" t="s">
        <v>52</v>
      </c>
      <c r="J1237">
        <f t="shared" si="114"/>
        <v>1</v>
      </c>
      <c r="K1237" s="2">
        <v>29</v>
      </c>
      <c r="L1237" s="3">
        <v>573.97</v>
      </c>
      <c r="M1237" s="4">
        <v>0.05</v>
      </c>
      <c r="N1237" s="5" t="s">
        <v>23</v>
      </c>
      <c r="O1237" s="3">
        <v>55.82</v>
      </c>
      <c r="P1237" s="3">
        <v>18.97</v>
      </c>
      <c r="Q1237" s="3">
        <v>9.5399999999999991</v>
      </c>
      <c r="R1237" s="5" t="s">
        <v>1698</v>
      </c>
      <c r="S1237" s="5" t="s">
        <v>1699</v>
      </c>
      <c r="T1237" s="5" t="str">
        <f t="shared" si="115"/>
        <v>Bill Eplett</v>
      </c>
      <c r="U1237" t="s">
        <v>153</v>
      </c>
      <c r="V1237" s="5" t="s">
        <v>47</v>
      </c>
      <c r="W1237" s="5" t="s">
        <v>28</v>
      </c>
      <c r="X1237" s="5" t="s">
        <v>75</v>
      </c>
      <c r="Y1237" s="5" t="s">
        <v>977</v>
      </c>
      <c r="Z1237" s="5" t="s">
        <v>43</v>
      </c>
      <c r="AA1237" s="4">
        <v>0.37</v>
      </c>
      <c r="AB1237" s="1">
        <v>41142</v>
      </c>
      <c r="AC1237" s="1">
        <v>15487</v>
      </c>
      <c r="AD1237">
        <f t="shared" si="116"/>
        <v>2</v>
      </c>
      <c r="AE1237">
        <f t="shared" ca="1" si="117"/>
        <v>82</v>
      </c>
      <c r="AF1237" t="str">
        <f t="shared" ca="1" si="118"/>
        <v>Over 65</v>
      </c>
      <c r="AG1237" s="3">
        <f t="shared" si="119"/>
        <v>0.98277637931034467</v>
      </c>
      <c r="AH1237" t="str">
        <f>_xlfn.IFNA(VLOOKUP(Sales_Transactions[[#This Row],[Order ID]],Returned_Items[#All],2,FALSE),"Not Returned")</f>
        <v>Not Returned</v>
      </c>
    </row>
    <row r="1238" spans="1:34" x14ac:dyDescent="0.25">
      <c r="A1238">
        <v>40608</v>
      </c>
      <c r="C1238" t="s">
        <v>1697</v>
      </c>
      <c r="D1238" s="2" t="str">
        <f>TEXT(MID(Sales_Transactions[[#This Row],[Order Date]],2,5),"d/m/yyy")</f>
        <v>19/8/2012</v>
      </c>
      <c r="E1238" s="2" t="str">
        <f>TEXT(MID(Sales_Transactions[[#This Row],[Order Date]],2,5),"d")</f>
        <v>19</v>
      </c>
      <c r="F1238" s="2" t="str">
        <f>TEXT(MID(Sales_Transactions[[#This Row],[Order Date]],2,5),"m")</f>
        <v>8</v>
      </c>
      <c r="G1238" s="2" t="str">
        <f>TEXT(MID(Sales_Transactions[[#This Row],[Order Date]],2,5),"yyy")</f>
        <v>2012</v>
      </c>
      <c r="H1238" s="2" t="str">
        <f>TEXT(MID(Sales_Transactions[[#This Row],[Order Date]],2,5),"yyy/m")</f>
        <v>2012/8</v>
      </c>
      <c r="I1238" t="s">
        <v>52</v>
      </c>
      <c r="J1238">
        <f t="shared" si="114"/>
        <v>1</v>
      </c>
      <c r="K1238" s="2">
        <v>39</v>
      </c>
      <c r="L1238" s="3">
        <v>223.79</v>
      </c>
      <c r="M1238" s="4">
        <v>0.01</v>
      </c>
      <c r="N1238" s="5" t="s">
        <v>23</v>
      </c>
      <c r="O1238" s="3">
        <v>-89.88</v>
      </c>
      <c r="P1238" s="3">
        <v>5.28</v>
      </c>
      <c r="Q1238" s="3">
        <v>5.66</v>
      </c>
      <c r="R1238" s="5" t="s">
        <v>1698</v>
      </c>
      <c r="S1238" s="5" t="s">
        <v>1699</v>
      </c>
      <c r="T1238" s="5" t="str">
        <f t="shared" si="115"/>
        <v>Bill Eplett</v>
      </c>
      <c r="U1238" t="s">
        <v>153</v>
      </c>
      <c r="V1238" s="5" t="s">
        <v>47</v>
      </c>
      <c r="W1238" s="5" t="s">
        <v>28</v>
      </c>
      <c r="X1238" s="5" t="s">
        <v>75</v>
      </c>
      <c r="Y1238" s="5" t="s">
        <v>697</v>
      </c>
      <c r="Z1238" s="5" t="s">
        <v>43</v>
      </c>
      <c r="AA1238" s="4">
        <v>0.4</v>
      </c>
      <c r="AB1238" s="1">
        <v>41141</v>
      </c>
      <c r="AC1238" s="1">
        <v>16594</v>
      </c>
      <c r="AD1238">
        <f t="shared" si="116"/>
        <v>1</v>
      </c>
      <c r="AE1238">
        <f t="shared" ca="1" si="117"/>
        <v>79</v>
      </c>
      <c r="AF1238" t="str">
        <f t="shared" ca="1" si="118"/>
        <v>Over 65</v>
      </c>
      <c r="AG1238" s="3">
        <f t="shared" si="119"/>
        <v>0.28049928205128205</v>
      </c>
      <c r="AH1238" t="str">
        <f>_xlfn.IFNA(VLOOKUP(Sales_Transactions[[#This Row],[Order ID]],Returned_Items[#All],2,FALSE),"Not Returned")</f>
        <v>Not Returned</v>
      </c>
    </row>
    <row r="1239" spans="1:34" x14ac:dyDescent="0.25">
      <c r="A1239">
        <v>40801</v>
      </c>
      <c r="C1239" t="s">
        <v>1700</v>
      </c>
      <c r="D1239" s="2" t="str">
        <f>TEXT(MID(Sales_Transactions[[#This Row],[Order Date]],2,5),"d/m/yyy")</f>
        <v>1/7/2012</v>
      </c>
      <c r="E1239" s="2" t="str">
        <f>TEXT(MID(Sales_Transactions[[#This Row],[Order Date]],2,5),"d")</f>
        <v>1</v>
      </c>
      <c r="F1239" s="2" t="str">
        <f>TEXT(MID(Sales_Transactions[[#This Row],[Order Date]],2,5),"m")</f>
        <v>7</v>
      </c>
      <c r="G1239" s="2" t="str">
        <f>TEXT(MID(Sales_Transactions[[#This Row],[Order Date]],2,5),"yyy")</f>
        <v>2012</v>
      </c>
      <c r="H1239" s="2" t="str">
        <f>TEXT(MID(Sales_Transactions[[#This Row],[Order Date]],2,5),"yyy/m")</f>
        <v>2012/7</v>
      </c>
      <c r="I1239" t="s">
        <v>52</v>
      </c>
      <c r="J1239">
        <f t="shared" si="114"/>
        <v>1</v>
      </c>
      <c r="K1239" s="2">
        <v>20</v>
      </c>
      <c r="L1239" s="3">
        <v>129.16</v>
      </c>
      <c r="M1239" s="4">
        <v>7.0000000000000007E-2</v>
      </c>
      <c r="N1239" s="5" t="s">
        <v>23</v>
      </c>
      <c r="O1239" s="3">
        <v>-56.15</v>
      </c>
      <c r="P1239" s="3">
        <v>6.48</v>
      </c>
      <c r="Q1239" s="3">
        <v>6.22</v>
      </c>
      <c r="R1239" s="5" t="s">
        <v>1435</v>
      </c>
      <c r="S1239" s="5" t="s">
        <v>912</v>
      </c>
      <c r="T1239" s="5" t="str">
        <f t="shared" si="115"/>
        <v>Sarah Bern</v>
      </c>
      <c r="U1239" t="s">
        <v>153</v>
      </c>
      <c r="V1239" s="5" t="s">
        <v>47</v>
      </c>
      <c r="W1239" s="5" t="s">
        <v>28</v>
      </c>
      <c r="X1239" s="5" t="s">
        <v>75</v>
      </c>
      <c r="Y1239" s="5" t="s">
        <v>1649</v>
      </c>
      <c r="Z1239" s="5" t="s">
        <v>43</v>
      </c>
      <c r="AA1239" s="4">
        <v>0.37</v>
      </c>
      <c r="AB1239" s="1">
        <v>41091</v>
      </c>
      <c r="AC1239" s="1">
        <v>16568</v>
      </c>
      <c r="AD1239">
        <f t="shared" si="116"/>
        <v>0</v>
      </c>
      <c r="AE1239">
        <f t="shared" ca="1" si="117"/>
        <v>79</v>
      </c>
      <c r="AF1239" t="str">
        <f t="shared" ca="1" si="118"/>
        <v>Over 65</v>
      </c>
      <c r="AG1239" s="3">
        <f t="shared" si="119"/>
        <v>0.63477320000000004</v>
      </c>
      <c r="AH1239" t="str">
        <f>_xlfn.IFNA(VLOOKUP(Sales_Transactions[[#This Row],[Order ID]],Returned_Items[#All],2,FALSE),"Not Returned")</f>
        <v>Not Returned</v>
      </c>
    </row>
    <row r="1240" spans="1:34" x14ac:dyDescent="0.25">
      <c r="A1240">
        <v>40965</v>
      </c>
      <c r="C1240" t="s">
        <v>1701</v>
      </c>
      <c r="D1240" s="2" t="str">
        <f>TEXT(MID(Sales_Transactions[[#This Row],[Order Date]],2,5),"d/m/yyy")</f>
        <v>20/11/2009</v>
      </c>
      <c r="E1240" s="2" t="str">
        <f>TEXT(MID(Sales_Transactions[[#This Row],[Order Date]],2,5),"d")</f>
        <v>20</v>
      </c>
      <c r="F1240" s="2" t="str">
        <f>TEXT(MID(Sales_Transactions[[#This Row],[Order Date]],2,5),"m")</f>
        <v>11</v>
      </c>
      <c r="G1240" s="2" t="str">
        <f>TEXT(MID(Sales_Transactions[[#This Row],[Order Date]],2,5),"yyy")</f>
        <v>2009</v>
      </c>
      <c r="H1240" s="2" t="str">
        <f>TEXT(MID(Sales_Transactions[[#This Row],[Order Date]],2,5),"yyy/m")</f>
        <v>2009/11</v>
      </c>
      <c r="I1240" t="s">
        <v>78</v>
      </c>
      <c r="J1240">
        <f t="shared" si="114"/>
        <v>3</v>
      </c>
      <c r="K1240" s="2">
        <v>29</v>
      </c>
      <c r="L1240" s="3">
        <v>843.55</v>
      </c>
      <c r="M1240" s="4">
        <v>0.08</v>
      </c>
      <c r="N1240" s="5" t="s">
        <v>23</v>
      </c>
      <c r="O1240" s="3">
        <v>168.76</v>
      </c>
      <c r="P1240" s="3">
        <v>30.98</v>
      </c>
      <c r="Q1240" s="3">
        <v>8.74</v>
      </c>
      <c r="R1240" s="5" t="s">
        <v>1583</v>
      </c>
      <c r="S1240" s="5" t="s">
        <v>1584</v>
      </c>
      <c r="T1240" s="5" t="str">
        <f t="shared" si="115"/>
        <v>Mark Cousins</v>
      </c>
      <c r="U1240" t="s">
        <v>153</v>
      </c>
      <c r="V1240" s="5" t="s">
        <v>47</v>
      </c>
      <c r="W1240" s="5" t="s">
        <v>28</v>
      </c>
      <c r="X1240" s="5" t="s">
        <v>75</v>
      </c>
      <c r="Y1240" s="5" t="s">
        <v>1631</v>
      </c>
      <c r="Z1240" s="5" t="s">
        <v>43</v>
      </c>
      <c r="AA1240" s="4">
        <v>0.4</v>
      </c>
      <c r="AB1240" s="1">
        <v>40138</v>
      </c>
      <c r="AC1240" s="1">
        <v>16646</v>
      </c>
      <c r="AD1240">
        <f t="shared" si="116"/>
        <v>1</v>
      </c>
      <c r="AE1240">
        <f t="shared" ca="1" si="117"/>
        <v>79</v>
      </c>
      <c r="AF1240" t="str">
        <f t="shared" ca="1" si="118"/>
        <v>Over 65</v>
      </c>
      <c r="AG1240" s="3">
        <f t="shared" si="119"/>
        <v>1.3688005517241379</v>
      </c>
      <c r="AH1240" t="str">
        <f>_xlfn.IFNA(VLOOKUP(Sales_Transactions[[#This Row],[Order ID]],Returned_Items[#All],2,FALSE),"Not Returned")</f>
        <v>Not Returned</v>
      </c>
    </row>
    <row r="1241" spans="1:34" x14ac:dyDescent="0.25">
      <c r="A1241">
        <v>41286</v>
      </c>
      <c r="C1241" t="s">
        <v>623</v>
      </c>
      <c r="D1241" s="2" t="str">
        <f>TEXT(MID(Sales_Transactions[[#This Row],[Order Date]],2,5),"d/m/yyy")</f>
        <v>16/9/2012</v>
      </c>
      <c r="E1241" s="2" t="str">
        <f>TEXT(MID(Sales_Transactions[[#This Row],[Order Date]],2,5),"d")</f>
        <v>16</v>
      </c>
      <c r="F1241" s="2" t="str">
        <f>TEXT(MID(Sales_Transactions[[#This Row],[Order Date]],2,5),"m")</f>
        <v>9</v>
      </c>
      <c r="G1241" s="2" t="str">
        <f>TEXT(MID(Sales_Transactions[[#This Row],[Order Date]],2,5),"yyy")</f>
        <v>2012</v>
      </c>
      <c r="H1241" s="2" t="str">
        <f>TEXT(MID(Sales_Transactions[[#This Row],[Order Date]],2,5),"yyy/m")</f>
        <v>2012/9</v>
      </c>
      <c r="I1241" t="s">
        <v>78</v>
      </c>
      <c r="J1241">
        <f t="shared" si="114"/>
        <v>3</v>
      </c>
      <c r="K1241" s="2">
        <v>40</v>
      </c>
      <c r="L1241" s="3">
        <v>260.95999999999998</v>
      </c>
      <c r="M1241" s="4">
        <v>0.09</v>
      </c>
      <c r="N1241" s="5" t="s">
        <v>23</v>
      </c>
      <c r="O1241" s="3">
        <v>-96.7</v>
      </c>
      <c r="P1241" s="3">
        <v>6.48</v>
      </c>
      <c r="Q1241" s="3">
        <v>6.22</v>
      </c>
      <c r="R1241" s="5" t="s">
        <v>1237</v>
      </c>
      <c r="S1241" s="5" t="s">
        <v>1603</v>
      </c>
      <c r="T1241" s="5" t="str">
        <f t="shared" si="115"/>
        <v>Lena Hernandez</v>
      </c>
      <c r="U1241" t="s">
        <v>153</v>
      </c>
      <c r="V1241" s="5" t="s">
        <v>74</v>
      </c>
      <c r="W1241" s="5" t="s">
        <v>28</v>
      </c>
      <c r="X1241" s="5" t="s">
        <v>75</v>
      </c>
      <c r="Y1241" s="5" t="s">
        <v>1649</v>
      </c>
      <c r="Z1241" s="5" t="s">
        <v>43</v>
      </c>
      <c r="AA1241" s="4">
        <v>0.37</v>
      </c>
      <c r="AB1241" s="1">
        <v>41169</v>
      </c>
      <c r="AC1241" s="1">
        <v>16954</v>
      </c>
      <c r="AD1241">
        <f t="shared" si="116"/>
        <v>1</v>
      </c>
      <c r="AE1241">
        <f t="shared" ca="1" si="117"/>
        <v>78</v>
      </c>
      <c r="AF1241" t="str">
        <f t="shared" ca="1" si="118"/>
        <v>Over 65</v>
      </c>
      <c r="AG1241" s="3">
        <f t="shared" si="119"/>
        <v>0.31735420000000003</v>
      </c>
      <c r="AH1241" t="str">
        <f>_xlfn.IFNA(VLOOKUP(Sales_Transactions[[#This Row],[Order ID]],Returned_Items[#All],2,FALSE),"Not Returned")</f>
        <v>Not Returned</v>
      </c>
    </row>
    <row r="1242" spans="1:34" x14ac:dyDescent="0.25">
      <c r="A1242">
        <v>41412</v>
      </c>
      <c r="C1242" t="s">
        <v>1702</v>
      </c>
      <c r="D1242" s="2" t="str">
        <f>TEXT(MID(Sales_Transactions[[#This Row],[Order Date]],2,5),"d/m/yyy")</f>
        <v>17/9/2009</v>
      </c>
      <c r="E1242" s="2" t="str">
        <f>TEXT(MID(Sales_Transactions[[#This Row],[Order Date]],2,5),"d")</f>
        <v>17</v>
      </c>
      <c r="F1242" s="2" t="str">
        <f>TEXT(MID(Sales_Transactions[[#This Row],[Order Date]],2,5),"m")</f>
        <v>9</v>
      </c>
      <c r="G1242" s="2" t="str">
        <f>TEXT(MID(Sales_Transactions[[#This Row],[Order Date]],2,5),"yyy")</f>
        <v>2009</v>
      </c>
      <c r="H1242" s="2" t="str">
        <f>TEXT(MID(Sales_Transactions[[#This Row],[Order Date]],2,5),"yyy/m")</f>
        <v>2009/9</v>
      </c>
      <c r="I1242" t="s">
        <v>52</v>
      </c>
      <c r="J1242">
        <f t="shared" si="114"/>
        <v>1</v>
      </c>
      <c r="K1242" s="2">
        <v>47</v>
      </c>
      <c r="L1242" s="3">
        <v>263.81</v>
      </c>
      <c r="M1242" s="4">
        <v>0.03</v>
      </c>
      <c r="N1242" s="5" t="s">
        <v>23</v>
      </c>
      <c r="O1242" s="3">
        <v>-237.54</v>
      </c>
      <c r="P1242" s="3">
        <v>5.4</v>
      </c>
      <c r="Q1242" s="3">
        <v>7.78</v>
      </c>
      <c r="R1242" s="5" t="s">
        <v>1520</v>
      </c>
      <c r="S1242" s="5" t="s">
        <v>1521</v>
      </c>
      <c r="T1242" s="5" t="str">
        <f t="shared" si="115"/>
        <v>Shahid Shariari</v>
      </c>
      <c r="U1242" t="s">
        <v>153</v>
      </c>
      <c r="V1242" s="5" t="s">
        <v>37</v>
      </c>
      <c r="W1242" s="5" t="s">
        <v>28</v>
      </c>
      <c r="X1242" s="5" t="s">
        <v>41</v>
      </c>
      <c r="Y1242" s="5" t="s">
        <v>534</v>
      </c>
      <c r="Z1242" s="5" t="s">
        <v>43</v>
      </c>
      <c r="AA1242" s="4">
        <v>0.37</v>
      </c>
      <c r="AB1242" s="1">
        <v>40075</v>
      </c>
      <c r="AC1242" s="1">
        <v>31020</v>
      </c>
      <c r="AD1242">
        <f t="shared" si="116"/>
        <v>2</v>
      </c>
      <c r="AE1242">
        <f t="shared" ca="1" si="117"/>
        <v>39</v>
      </c>
      <c r="AF1242" t="str">
        <f t="shared" ca="1" si="118"/>
        <v>18-64</v>
      </c>
      <c r="AG1242" s="3">
        <f t="shared" si="119"/>
        <v>0.28039106382978723</v>
      </c>
      <c r="AH1242" t="str">
        <f>_xlfn.IFNA(VLOOKUP(Sales_Transactions[[#This Row],[Order ID]],Returned_Items[#All],2,FALSE),"Not Returned")</f>
        <v>Not Returned</v>
      </c>
    </row>
    <row r="1243" spans="1:34" x14ac:dyDescent="0.25">
      <c r="A1243">
        <v>41569</v>
      </c>
      <c r="C1243" t="s">
        <v>1574</v>
      </c>
      <c r="D1243" s="2" t="str">
        <f>TEXT(MID(Sales_Transactions[[#This Row],[Order Date]],2,5),"d/m/yyy")</f>
        <v>21/7/2010</v>
      </c>
      <c r="E1243" s="2" t="str">
        <f>TEXT(MID(Sales_Transactions[[#This Row],[Order Date]],2,5),"d")</f>
        <v>21</v>
      </c>
      <c r="F1243" s="2" t="str">
        <f>TEXT(MID(Sales_Transactions[[#This Row],[Order Date]],2,5),"m")</f>
        <v>7</v>
      </c>
      <c r="G1243" s="2" t="str">
        <f>TEXT(MID(Sales_Transactions[[#This Row],[Order Date]],2,5),"yyy")</f>
        <v>2010</v>
      </c>
      <c r="H1243" s="2" t="str">
        <f>TEXT(MID(Sales_Transactions[[#This Row],[Order Date]],2,5),"yyy/m")</f>
        <v>2010/7</v>
      </c>
      <c r="I1243" t="s">
        <v>101</v>
      </c>
      <c r="J1243">
        <f t="shared" si="114"/>
        <v>1</v>
      </c>
      <c r="K1243" s="2">
        <v>16</v>
      </c>
      <c r="L1243" s="3">
        <v>60.76</v>
      </c>
      <c r="M1243" s="4">
        <v>0.03</v>
      </c>
      <c r="N1243" s="5" t="s">
        <v>23</v>
      </c>
      <c r="O1243" s="3">
        <v>5.25</v>
      </c>
      <c r="P1243" s="3">
        <v>3.7</v>
      </c>
      <c r="Q1243" s="3">
        <v>1.61</v>
      </c>
      <c r="R1243" s="5" t="s">
        <v>1545</v>
      </c>
      <c r="S1243" s="5" t="s">
        <v>123</v>
      </c>
      <c r="T1243" s="5" t="str">
        <f t="shared" si="115"/>
        <v>Khloe Miller</v>
      </c>
      <c r="U1243" t="s">
        <v>153</v>
      </c>
      <c r="V1243" s="5" t="s">
        <v>47</v>
      </c>
      <c r="W1243" s="5" t="s">
        <v>57</v>
      </c>
      <c r="X1243" s="5" t="s">
        <v>58</v>
      </c>
      <c r="Y1243" s="5" t="s">
        <v>1035</v>
      </c>
      <c r="Z1243" s="5" t="s">
        <v>84</v>
      </c>
      <c r="AA1243" s="4">
        <v>0.44</v>
      </c>
      <c r="AB1243" s="1">
        <v>40382</v>
      </c>
      <c r="AC1243" s="1">
        <v>30626</v>
      </c>
      <c r="AD1243">
        <f t="shared" si="116"/>
        <v>2</v>
      </c>
      <c r="AE1243">
        <f t="shared" ca="1" si="117"/>
        <v>40</v>
      </c>
      <c r="AF1243" t="str">
        <f t="shared" ca="1" si="118"/>
        <v>18-64</v>
      </c>
      <c r="AG1243" s="3">
        <f t="shared" si="119"/>
        <v>0.33180562499999999</v>
      </c>
      <c r="AH1243" t="str">
        <f>_xlfn.IFNA(VLOOKUP(Sales_Transactions[[#This Row],[Order ID]],Returned_Items[#All],2,FALSE),"Not Returned")</f>
        <v>Not Returned</v>
      </c>
    </row>
    <row r="1244" spans="1:34" x14ac:dyDescent="0.25">
      <c r="A1244">
        <v>41633</v>
      </c>
      <c r="C1244" t="s">
        <v>1703</v>
      </c>
      <c r="D1244" s="2" t="str">
        <f>TEXT(MID(Sales_Transactions[[#This Row],[Order Date]],2,5),"d/m/yyy")</f>
        <v>9/11/2010</v>
      </c>
      <c r="E1244" s="2" t="str">
        <f>TEXT(MID(Sales_Transactions[[#This Row],[Order Date]],2,5),"d")</f>
        <v>9</v>
      </c>
      <c r="F1244" s="2" t="str">
        <f>TEXT(MID(Sales_Transactions[[#This Row],[Order Date]],2,5),"m")</f>
        <v>11</v>
      </c>
      <c r="G1244" s="2" t="str">
        <f>TEXT(MID(Sales_Transactions[[#This Row],[Order Date]],2,5),"yyy")</f>
        <v>2010</v>
      </c>
      <c r="H1244" s="2" t="str">
        <f>TEXT(MID(Sales_Transactions[[#This Row],[Order Date]],2,5),"yyy/m")</f>
        <v>2010/11</v>
      </c>
      <c r="I1244" t="s">
        <v>22</v>
      </c>
      <c r="J1244">
        <f t="shared" si="114"/>
        <v>2</v>
      </c>
      <c r="K1244" s="2">
        <v>29</v>
      </c>
      <c r="L1244" s="3">
        <v>3636.91</v>
      </c>
      <c r="M1244" s="4">
        <v>0</v>
      </c>
      <c r="N1244" s="5" t="s">
        <v>34</v>
      </c>
      <c r="O1244" s="3">
        <v>-1284.24</v>
      </c>
      <c r="P1244" s="3">
        <v>122.99</v>
      </c>
      <c r="Q1244" s="3">
        <v>70.2</v>
      </c>
      <c r="R1244" s="5" t="s">
        <v>1698</v>
      </c>
      <c r="S1244" s="5" t="s">
        <v>1699</v>
      </c>
      <c r="T1244" s="5" t="str">
        <f t="shared" si="115"/>
        <v>Bill Eplett</v>
      </c>
      <c r="U1244" t="s">
        <v>153</v>
      </c>
      <c r="V1244" s="5" t="s">
        <v>47</v>
      </c>
      <c r="W1244" s="5" t="s">
        <v>57</v>
      </c>
      <c r="X1244" s="5" t="s">
        <v>154</v>
      </c>
      <c r="Y1244" s="5" t="s">
        <v>701</v>
      </c>
      <c r="Z1244" s="5" t="s">
        <v>40</v>
      </c>
      <c r="AA1244" s="4">
        <v>0.74</v>
      </c>
      <c r="AB1244" s="1">
        <v>40491</v>
      </c>
      <c r="AC1244" s="1">
        <v>30351</v>
      </c>
      <c r="AD1244">
        <f t="shared" si="116"/>
        <v>0</v>
      </c>
      <c r="AE1244">
        <f t="shared" ca="1" si="117"/>
        <v>41</v>
      </c>
      <c r="AF1244" t="str">
        <f t="shared" ca="1" si="118"/>
        <v>18-64</v>
      </c>
      <c r="AG1244" s="3">
        <f t="shared" si="119"/>
        <v>6.6617241379310341</v>
      </c>
      <c r="AH1244" t="str">
        <f>_xlfn.IFNA(VLOOKUP(Sales_Transactions[[#This Row],[Order ID]],Returned_Items[#All],2,FALSE),"Not Returned")</f>
        <v>Not Returned</v>
      </c>
    </row>
    <row r="1245" spans="1:34" x14ac:dyDescent="0.25">
      <c r="A1245">
        <v>41895</v>
      </c>
      <c r="C1245" t="s">
        <v>676</v>
      </c>
      <c r="D1245" s="2" t="str">
        <f>TEXT(MID(Sales_Transactions[[#This Row],[Order Date]],2,5),"d/m/yyy")</f>
        <v>10/1/2011</v>
      </c>
      <c r="E1245" s="2" t="str">
        <f>TEXT(MID(Sales_Transactions[[#This Row],[Order Date]],2,5),"d")</f>
        <v>10</v>
      </c>
      <c r="F1245" s="2" t="str">
        <f>TEXT(MID(Sales_Transactions[[#This Row],[Order Date]],2,5),"m")</f>
        <v>1</v>
      </c>
      <c r="G1245" s="2" t="str">
        <f>TEXT(MID(Sales_Transactions[[#This Row],[Order Date]],2,5),"yyy")</f>
        <v>2011</v>
      </c>
      <c r="H1245" s="2" t="str">
        <f>TEXT(MID(Sales_Transactions[[#This Row],[Order Date]],2,5),"yyy/m")</f>
        <v>2011/1</v>
      </c>
      <c r="I1245" t="s">
        <v>101</v>
      </c>
      <c r="J1245">
        <f t="shared" si="114"/>
        <v>1</v>
      </c>
      <c r="K1245" s="2">
        <v>8</v>
      </c>
      <c r="L1245" s="3">
        <v>27663.919999999998</v>
      </c>
      <c r="M1245" s="4">
        <v>0.05</v>
      </c>
      <c r="N1245" s="5" t="s">
        <v>23</v>
      </c>
      <c r="O1245" s="3">
        <v>-391.92</v>
      </c>
      <c r="P1245" s="3">
        <v>3499.99</v>
      </c>
      <c r="Q1245" s="3">
        <v>24.49</v>
      </c>
      <c r="R1245" s="5" t="s">
        <v>1576</v>
      </c>
      <c r="S1245" s="5" t="s">
        <v>1577</v>
      </c>
      <c r="T1245" s="5" t="str">
        <f t="shared" si="115"/>
        <v>Tony Chapman</v>
      </c>
      <c r="U1245" t="s">
        <v>153</v>
      </c>
      <c r="V1245" s="5" t="s">
        <v>37</v>
      </c>
      <c r="W1245" s="5" t="s">
        <v>48</v>
      </c>
      <c r="X1245" s="5" t="s">
        <v>131</v>
      </c>
      <c r="Y1245" s="5" t="s">
        <v>1062</v>
      </c>
      <c r="Z1245" s="5" t="s">
        <v>31</v>
      </c>
      <c r="AA1245" s="4">
        <v>0.37</v>
      </c>
      <c r="AB1245" s="1">
        <v>40555</v>
      </c>
      <c r="AC1245" s="1">
        <v>30820</v>
      </c>
      <c r="AD1245">
        <f t="shared" si="116"/>
        <v>2</v>
      </c>
      <c r="AE1245">
        <f t="shared" ca="1" si="117"/>
        <v>40</v>
      </c>
      <c r="AF1245" t="str">
        <f t="shared" ca="1" si="118"/>
        <v>18-64</v>
      </c>
      <c r="AG1245" s="3">
        <f t="shared" si="119"/>
        <v>440.34125062499993</v>
      </c>
      <c r="AH1245" t="str">
        <f>_xlfn.IFNA(VLOOKUP(Sales_Transactions[[#This Row],[Order ID]],Returned_Items[#All],2,FALSE),"Not Returned")</f>
        <v>Not Returned</v>
      </c>
    </row>
    <row r="1246" spans="1:34" x14ac:dyDescent="0.25">
      <c r="A1246">
        <v>42112</v>
      </c>
      <c r="C1246" t="s">
        <v>801</v>
      </c>
      <c r="D1246" s="2" t="str">
        <f>TEXT(MID(Sales_Transactions[[#This Row],[Order Date]],2,5),"d/m/yyy")</f>
        <v>24/12/2010</v>
      </c>
      <c r="E1246" s="2" t="str">
        <f>TEXT(MID(Sales_Transactions[[#This Row],[Order Date]],2,5),"d")</f>
        <v>24</v>
      </c>
      <c r="F1246" s="2" t="str">
        <f>TEXT(MID(Sales_Transactions[[#This Row],[Order Date]],2,5),"m")</f>
        <v>12</v>
      </c>
      <c r="G1246" s="2" t="str">
        <f>TEXT(MID(Sales_Transactions[[#This Row],[Order Date]],2,5),"yyy")</f>
        <v>2010</v>
      </c>
      <c r="H1246" s="2" t="str">
        <f>TEXT(MID(Sales_Transactions[[#This Row],[Order Date]],2,5),"yyy/m")</f>
        <v>2010/12</v>
      </c>
      <c r="I1246" t="s">
        <v>52</v>
      </c>
      <c r="J1246">
        <f t="shared" si="114"/>
        <v>1</v>
      </c>
      <c r="K1246" s="2">
        <v>16</v>
      </c>
      <c r="L1246" s="3">
        <v>2744.3609999999999</v>
      </c>
      <c r="M1246" s="4">
        <v>0.01</v>
      </c>
      <c r="N1246" s="5" t="s">
        <v>23</v>
      </c>
      <c r="O1246" s="3">
        <v>201.03</v>
      </c>
      <c r="P1246" s="3">
        <v>195.99</v>
      </c>
      <c r="Q1246" s="3">
        <v>8.99</v>
      </c>
      <c r="R1246" s="5" t="s">
        <v>1698</v>
      </c>
      <c r="S1246" s="5" t="s">
        <v>1699</v>
      </c>
      <c r="T1246" s="5" t="str">
        <f t="shared" si="115"/>
        <v>Bill Eplett</v>
      </c>
      <c r="U1246" t="s">
        <v>153</v>
      </c>
      <c r="V1246" s="5" t="s">
        <v>47</v>
      </c>
      <c r="W1246" s="5" t="s">
        <v>48</v>
      </c>
      <c r="X1246" s="5" t="s">
        <v>49</v>
      </c>
      <c r="Y1246" s="5" t="s">
        <v>1137</v>
      </c>
      <c r="Z1246" s="5" t="s">
        <v>43</v>
      </c>
      <c r="AA1246" s="4">
        <v>0.6</v>
      </c>
      <c r="AB1246" s="1">
        <v>40538</v>
      </c>
      <c r="AC1246" s="1">
        <v>31008</v>
      </c>
      <c r="AD1246">
        <f t="shared" si="116"/>
        <v>2</v>
      </c>
      <c r="AE1246">
        <f t="shared" ca="1" si="117"/>
        <v>39</v>
      </c>
      <c r="AF1246" t="str">
        <f t="shared" ca="1" si="118"/>
        <v>18-64</v>
      </c>
      <c r="AG1246" s="3">
        <f t="shared" si="119"/>
        <v>12.810025062500001</v>
      </c>
      <c r="AH1246" t="str">
        <f>_xlfn.IFNA(VLOOKUP(Sales_Transactions[[#This Row],[Order ID]],Returned_Items[#All],2,FALSE),"Not Returned")</f>
        <v>Not Returned</v>
      </c>
    </row>
    <row r="1247" spans="1:34" x14ac:dyDescent="0.25">
      <c r="A1247">
        <v>42177</v>
      </c>
      <c r="C1247" t="s">
        <v>1704</v>
      </c>
      <c r="D1247" s="2" t="str">
        <f>TEXT(MID(Sales_Transactions[[#This Row],[Order Date]],2,5),"d/m/yyy")</f>
        <v>30/5/2012</v>
      </c>
      <c r="E1247" s="2" t="str">
        <f>TEXT(MID(Sales_Transactions[[#This Row],[Order Date]],2,5),"d")</f>
        <v>30</v>
      </c>
      <c r="F1247" s="2" t="str">
        <f>TEXT(MID(Sales_Transactions[[#This Row],[Order Date]],2,5),"m")</f>
        <v>5</v>
      </c>
      <c r="G1247" s="2" t="str">
        <f>TEXT(MID(Sales_Transactions[[#This Row],[Order Date]],2,5),"yyy")</f>
        <v>2012</v>
      </c>
      <c r="H1247" s="2" t="str">
        <f>TEXT(MID(Sales_Transactions[[#This Row],[Order Date]],2,5),"yyy/m")</f>
        <v>2012/5</v>
      </c>
      <c r="I1247" t="s">
        <v>52</v>
      </c>
      <c r="J1247">
        <f t="shared" si="114"/>
        <v>1</v>
      </c>
      <c r="K1247" s="2">
        <v>49</v>
      </c>
      <c r="L1247" s="3">
        <v>1201.934</v>
      </c>
      <c r="M1247" s="4">
        <v>0.03</v>
      </c>
      <c r="N1247" s="5" t="s">
        <v>23</v>
      </c>
      <c r="O1247" s="3">
        <v>47.42</v>
      </c>
      <c r="P1247" s="3">
        <v>28.99</v>
      </c>
      <c r="Q1247" s="3">
        <v>8.59</v>
      </c>
      <c r="R1247" s="5" t="s">
        <v>1520</v>
      </c>
      <c r="S1247" s="5" t="s">
        <v>1547</v>
      </c>
      <c r="T1247" s="5" t="str">
        <f t="shared" si="115"/>
        <v>Shahid Hopkins</v>
      </c>
      <c r="U1247" t="s">
        <v>153</v>
      </c>
      <c r="V1247" s="5" t="s">
        <v>27</v>
      </c>
      <c r="W1247" s="5" t="s">
        <v>48</v>
      </c>
      <c r="X1247" s="5" t="s">
        <v>49</v>
      </c>
      <c r="Y1247" s="5" t="s">
        <v>850</v>
      </c>
      <c r="Z1247" s="5" t="s">
        <v>56</v>
      </c>
      <c r="AA1247" s="4">
        <v>0.56000000000000005</v>
      </c>
      <c r="AB1247" s="1">
        <v>41060</v>
      </c>
      <c r="AC1247" s="1">
        <v>30281</v>
      </c>
      <c r="AD1247">
        <f t="shared" si="116"/>
        <v>1</v>
      </c>
      <c r="AE1247">
        <f t="shared" ca="1" si="117"/>
        <v>41</v>
      </c>
      <c r="AF1247" t="str">
        <f t="shared" ca="1" si="118"/>
        <v>18-64</v>
      </c>
      <c r="AG1247" s="3">
        <f t="shared" si="119"/>
        <v>0.7667612857142857</v>
      </c>
      <c r="AH1247" t="str">
        <f>_xlfn.IFNA(VLOOKUP(Sales_Transactions[[#This Row],[Order ID]],Returned_Items[#All],2,FALSE),"Not Returned")</f>
        <v>Not Returned</v>
      </c>
    </row>
    <row r="1248" spans="1:34" x14ac:dyDescent="0.25">
      <c r="A1248">
        <v>42177</v>
      </c>
      <c r="C1248" t="s">
        <v>1704</v>
      </c>
      <c r="D1248" s="2" t="str">
        <f>TEXT(MID(Sales_Transactions[[#This Row],[Order Date]],2,5),"d/m/yyy")</f>
        <v>30/5/2012</v>
      </c>
      <c r="E1248" s="2" t="str">
        <f>TEXT(MID(Sales_Transactions[[#This Row],[Order Date]],2,5),"d")</f>
        <v>30</v>
      </c>
      <c r="F1248" s="2" t="str">
        <f>TEXT(MID(Sales_Transactions[[#This Row],[Order Date]],2,5),"m")</f>
        <v>5</v>
      </c>
      <c r="G1248" s="2" t="str">
        <f>TEXT(MID(Sales_Transactions[[#This Row],[Order Date]],2,5),"yyy")</f>
        <v>2012</v>
      </c>
      <c r="H1248" s="2" t="str">
        <f>TEXT(MID(Sales_Transactions[[#This Row],[Order Date]],2,5),"yyy/m")</f>
        <v>2012/5</v>
      </c>
      <c r="I1248" t="s">
        <v>52</v>
      </c>
      <c r="J1248">
        <f t="shared" si="114"/>
        <v>1</v>
      </c>
      <c r="K1248" s="2">
        <v>38</v>
      </c>
      <c r="L1248" s="3">
        <v>395.84</v>
      </c>
      <c r="M1248" s="4">
        <v>0</v>
      </c>
      <c r="N1248" s="5" t="s">
        <v>23</v>
      </c>
      <c r="O1248" s="3">
        <v>8.42</v>
      </c>
      <c r="P1248" s="3">
        <v>9.77</v>
      </c>
      <c r="Q1248" s="3">
        <v>6.02</v>
      </c>
      <c r="R1248" s="5" t="s">
        <v>1520</v>
      </c>
      <c r="S1248" s="5" t="s">
        <v>1547</v>
      </c>
      <c r="T1248" s="5" t="str">
        <f t="shared" si="115"/>
        <v>Shahid Hopkins</v>
      </c>
      <c r="U1248" t="s">
        <v>153</v>
      </c>
      <c r="V1248" s="5" t="s">
        <v>27</v>
      </c>
      <c r="W1248" s="5" t="s">
        <v>57</v>
      </c>
      <c r="X1248" s="5" t="s">
        <v>58</v>
      </c>
      <c r="Y1248" s="5" t="s">
        <v>738</v>
      </c>
      <c r="Z1248" s="5" t="s">
        <v>56</v>
      </c>
      <c r="AA1248" s="4">
        <v>0.48</v>
      </c>
      <c r="AB1248" s="1">
        <v>41062</v>
      </c>
      <c r="AC1248" s="1">
        <v>30601</v>
      </c>
      <c r="AD1248">
        <f t="shared" si="116"/>
        <v>3</v>
      </c>
      <c r="AE1248">
        <f t="shared" ca="1" si="117"/>
        <v>40</v>
      </c>
      <c r="AF1248" t="str">
        <f t="shared" ca="1" si="118"/>
        <v>18-64</v>
      </c>
      <c r="AG1248" s="3">
        <f t="shared" si="119"/>
        <v>0.41552631578947369</v>
      </c>
      <c r="AH1248" t="str">
        <f>_xlfn.IFNA(VLOOKUP(Sales_Transactions[[#This Row],[Order ID]],Returned_Items[#All],2,FALSE),"Not Returned")</f>
        <v>Not Returned</v>
      </c>
    </row>
    <row r="1249" spans="1:34" x14ac:dyDescent="0.25">
      <c r="A1249">
        <v>42339</v>
      </c>
      <c r="C1249" t="s">
        <v>1705</v>
      </c>
      <c r="D1249" s="2" t="str">
        <f>TEXT(MID(Sales_Transactions[[#This Row],[Order Date]],2,5),"d/m/yyy")</f>
        <v>12/2/2009</v>
      </c>
      <c r="E1249" s="2" t="str">
        <f>TEXT(MID(Sales_Transactions[[#This Row],[Order Date]],2,5),"d")</f>
        <v>12</v>
      </c>
      <c r="F1249" s="2" t="str">
        <f>TEXT(MID(Sales_Transactions[[#This Row],[Order Date]],2,5),"m")</f>
        <v>2</v>
      </c>
      <c r="G1249" s="2" t="str">
        <f>TEXT(MID(Sales_Transactions[[#This Row],[Order Date]],2,5),"yyy")</f>
        <v>2009</v>
      </c>
      <c r="H1249" s="2" t="str">
        <f>TEXT(MID(Sales_Transactions[[#This Row],[Order Date]],2,5),"yyy/m")</f>
        <v>2009/2</v>
      </c>
      <c r="I1249" t="s">
        <v>101</v>
      </c>
      <c r="J1249">
        <f t="shared" si="114"/>
        <v>1</v>
      </c>
      <c r="K1249" s="2">
        <v>31</v>
      </c>
      <c r="L1249" s="3">
        <v>206.54</v>
      </c>
      <c r="M1249" s="4">
        <v>0.02</v>
      </c>
      <c r="N1249" s="5" t="s">
        <v>23</v>
      </c>
      <c r="O1249" s="3">
        <v>-178.82</v>
      </c>
      <c r="P1249" s="3">
        <v>6.48</v>
      </c>
      <c r="Q1249" s="3">
        <v>9.68</v>
      </c>
      <c r="R1249" s="5" t="s">
        <v>1668</v>
      </c>
      <c r="S1249" s="5" t="s">
        <v>899</v>
      </c>
      <c r="T1249" s="5" t="str">
        <f t="shared" si="115"/>
        <v>Cathy Armstrong</v>
      </c>
      <c r="U1249" t="s">
        <v>153</v>
      </c>
      <c r="V1249" s="5" t="s">
        <v>37</v>
      </c>
      <c r="W1249" s="5" t="s">
        <v>28</v>
      </c>
      <c r="X1249" s="5" t="s">
        <v>75</v>
      </c>
      <c r="Y1249" s="5" t="s">
        <v>1312</v>
      </c>
      <c r="Z1249" s="5" t="s">
        <v>43</v>
      </c>
      <c r="AA1249" s="4">
        <v>0.36</v>
      </c>
      <c r="AB1249" s="1">
        <v>39856</v>
      </c>
      <c r="AC1249" s="1">
        <v>30607</v>
      </c>
      <c r="AD1249">
        <f t="shared" si="116"/>
        <v>0</v>
      </c>
      <c r="AE1249">
        <f t="shared" ca="1" si="117"/>
        <v>40</v>
      </c>
      <c r="AF1249" t="str">
        <f t="shared" ca="1" si="118"/>
        <v>18-64</v>
      </c>
      <c r="AG1249" s="3">
        <f t="shared" si="119"/>
        <v>0.52124851612903222</v>
      </c>
      <c r="AH1249" t="str">
        <f>_xlfn.IFNA(VLOOKUP(Sales_Transactions[[#This Row],[Order ID]],Returned_Items[#All],2,FALSE),"Not Returned")</f>
        <v>Not Returned</v>
      </c>
    </row>
    <row r="1250" spans="1:34" x14ac:dyDescent="0.25">
      <c r="A1250">
        <v>42342</v>
      </c>
      <c r="C1250" t="s">
        <v>533</v>
      </c>
      <c r="D1250" s="2" t="str">
        <f>TEXT(MID(Sales_Transactions[[#This Row],[Order Date]],2,5),"d/m/yyy")</f>
        <v>4/9/2009</v>
      </c>
      <c r="E1250" s="2" t="str">
        <f>TEXT(MID(Sales_Transactions[[#This Row],[Order Date]],2,5),"d")</f>
        <v>4</v>
      </c>
      <c r="F1250" s="2" t="str">
        <f>TEXT(MID(Sales_Transactions[[#This Row],[Order Date]],2,5),"m")</f>
        <v>9</v>
      </c>
      <c r="G1250" s="2" t="str">
        <f>TEXT(MID(Sales_Transactions[[#This Row],[Order Date]],2,5),"yyy")</f>
        <v>2009</v>
      </c>
      <c r="H1250" s="2" t="str">
        <f>TEXT(MID(Sales_Transactions[[#This Row],[Order Date]],2,5),"yyy/m")</f>
        <v>2009/9</v>
      </c>
      <c r="I1250" t="s">
        <v>52</v>
      </c>
      <c r="J1250">
        <f t="shared" si="114"/>
        <v>1</v>
      </c>
      <c r="K1250" s="2">
        <v>25</v>
      </c>
      <c r="L1250" s="3">
        <v>318.14</v>
      </c>
      <c r="M1250" s="4">
        <v>0.01</v>
      </c>
      <c r="N1250" s="5" t="s">
        <v>23</v>
      </c>
      <c r="O1250" s="3">
        <v>49.67</v>
      </c>
      <c r="P1250" s="3">
        <v>12.28</v>
      </c>
      <c r="Q1250" s="3">
        <v>5.09</v>
      </c>
      <c r="R1250" s="5" t="s">
        <v>1698</v>
      </c>
      <c r="S1250" s="5" t="s">
        <v>1699</v>
      </c>
      <c r="T1250" s="5" t="str">
        <f t="shared" si="115"/>
        <v>Bill Eplett</v>
      </c>
      <c r="U1250" t="s">
        <v>153</v>
      </c>
      <c r="V1250" s="5" t="s">
        <v>47</v>
      </c>
      <c r="W1250" s="5" t="s">
        <v>28</v>
      </c>
      <c r="X1250" s="5" t="s">
        <v>75</v>
      </c>
      <c r="Y1250" s="5" t="s">
        <v>1706</v>
      </c>
      <c r="Z1250" s="5" t="s">
        <v>43</v>
      </c>
      <c r="AA1250" s="4">
        <v>0.38</v>
      </c>
      <c r="AB1250" s="1">
        <v>40061</v>
      </c>
      <c r="AC1250" s="1">
        <v>30024</v>
      </c>
      <c r="AD1250">
        <f t="shared" si="116"/>
        <v>1</v>
      </c>
      <c r="AE1250">
        <f t="shared" ca="1" si="117"/>
        <v>42</v>
      </c>
      <c r="AF1250" t="str">
        <f t="shared" ca="1" si="118"/>
        <v>18-64</v>
      </c>
      <c r="AG1250" s="3">
        <f t="shared" si="119"/>
        <v>0.69475087999999996</v>
      </c>
      <c r="AH1250" t="str">
        <f>_xlfn.IFNA(VLOOKUP(Sales_Transactions[[#This Row],[Order ID]],Returned_Items[#All],2,FALSE),"Not Returned")</f>
        <v>Returned</v>
      </c>
    </row>
    <row r="1251" spans="1:34" x14ac:dyDescent="0.25">
      <c r="A1251">
        <v>42947</v>
      </c>
      <c r="C1251" t="s">
        <v>484</v>
      </c>
      <c r="D1251" s="2" t="str">
        <f>TEXT(MID(Sales_Transactions[[#This Row],[Order Date]],2,5),"d/m/yyy")</f>
        <v>26/8/2010</v>
      </c>
      <c r="E1251" s="2" t="str">
        <f>TEXT(MID(Sales_Transactions[[#This Row],[Order Date]],2,5),"d")</f>
        <v>26</v>
      </c>
      <c r="F1251" s="2" t="str">
        <f>TEXT(MID(Sales_Transactions[[#This Row],[Order Date]],2,5),"m")</f>
        <v>8</v>
      </c>
      <c r="G1251" s="2" t="str">
        <f>TEXT(MID(Sales_Transactions[[#This Row],[Order Date]],2,5),"yyy")</f>
        <v>2010</v>
      </c>
      <c r="H1251" s="2" t="str">
        <f>TEXT(MID(Sales_Transactions[[#This Row],[Order Date]],2,5),"yyy/m")</f>
        <v>2010/8</v>
      </c>
      <c r="I1251" t="s">
        <v>22</v>
      </c>
      <c r="J1251">
        <f t="shared" si="114"/>
        <v>2</v>
      </c>
      <c r="K1251" s="2">
        <v>5</v>
      </c>
      <c r="L1251" s="3">
        <v>177.05</v>
      </c>
      <c r="M1251" s="4">
        <v>0</v>
      </c>
      <c r="N1251" s="5" t="s">
        <v>23</v>
      </c>
      <c r="O1251" s="3">
        <v>-50.67</v>
      </c>
      <c r="P1251" s="3">
        <v>35.409999999999997</v>
      </c>
      <c r="Q1251" s="3">
        <v>1.99</v>
      </c>
      <c r="R1251" s="5" t="s">
        <v>1561</v>
      </c>
      <c r="S1251" s="5" t="s">
        <v>1562</v>
      </c>
      <c r="T1251" s="5" t="str">
        <f t="shared" si="115"/>
        <v>Patrick O'Brill</v>
      </c>
      <c r="U1251" t="s">
        <v>153</v>
      </c>
      <c r="V1251" s="5" t="s">
        <v>74</v>
      </c>
      <c r="W1251" s="5" t="s">
        <v>48</v>
      </c>
      <c r="X1251" s="5" t="s">
        <v>87</v>
      </c>
      <c r="Y1251" s="5" t="s">
        <v>1707</v>
      </c>
      <c r="Z1251" s="5" t="s">
        <v>60</v>
      </c>
      <c r="AA1251" s="4">
        <v>0.43</v>
      </c>
      <c r="AB1251" s="1">
        <v>40418</v>
      </c>
      <c r="AC1251" s="1">
        <v>30210</v>
      </c>
      <c r="AD1251">
        <f t="shared" si="116"/>
        <v>2</v>
      </c>
      <c r="AE1251">
        <f t="shared" ca="1" si="117"/>
        <v>41</v>
      </c>
      <c r="AF1251" t="str">
        <f t="shared" ca="1" si="118"/>
        <v>18-64</v>
      </c>
      <c r="AG1251" s="3">
        <f t="shared" si="119"/>
        <v>7.4799999999999995</v>
      </c>
      <c r="AH1251" t="str">
        <f>_xlfn.IFNA(VLOOKUP(Sales_Transactions[[#This Row],[Order ID]],Returned_Items[#All],2,FALSE),"Not Returned")</f>
        <v>Not Returned</v>
      </c>
    </row>
    <row r="1252" spans="1:34" x14ac:dyDescent="0.25">
      <c r="A1252">
        <v>43079</v>
      </c>
      <c r="C1252" t="s">
        <v>1708</v>
      </c>
      <c r="D1252" s="2" t="str">
        <f>TEXT(MID(Sales_Transactions[[#This Row],[Order Date]],2,5),"d/m/yyy")</f>
        <v>21/7/2009</v>
      </c>
      <c r="E1252" s="2" t="str">
        <f>TEXT(MID(Sales_Transactions[[#This Row],[Order Date]],2,5),"d")</f>
        <v>21</v>
      </c>
      <c r="F1252" s="2" t="str">
        <f>TEXT(MID(Sales_Transactions[[#This Row],[Order Date]],2,5),"m")</f>
        <v>7</v>
      </c>
      <c r="G1252" s="2" t="str">
        <f>TEXT(MID(Sales_Transactions[[#This Row],[Order Date]],2,5),"yyy")</f>
        <v>2009</v>
      </c>
      <c r="H1252" s="2" t="str">
        <f>TEXT(MID(Sales_Transactions[[#This Row],[Order Date]],2,5),"yyy/m")</f>
        <v>2009/7</v>
      </c>
      <c r="I1252" t="s">
        <v>78</v>
      </c>
      <c r="J1252">
        <f t="shared" si="114"/>
        <v>3</v>
      </c>
      <c r="K1252" s="2">
        <v>40</v>
      </c>
      <c r="L1252" s="3">
        <v>1184.03</v>
      </c>
      <c r="M1252" s="4">
        <v>0.04</v>
      </c>
      <c r="N1252" s="5" t="s">
        <v>23</v>
      </c>
      <c r="O1252" s="3">
        <v>-20.79</v>
      </c>
      <c r="P1252" s="3">
        <v>30.73</v>
      </c>
      <c r="Q1252" s="3">
        <v>4</v>
      </c>
      <c r="R1252" s="5" t="s">
        <v>906</v>
      </c>
      <c r="S1252" s="5" t="s">
        <v>1509</v>
      </c>
      <c r="T1252" s="5" t="str">
        <f t="shared" si="115"/>
        <v>Giulietta Weimer</v>
      </c>
      <c r="U1252" t="s">
        <v>153</v>
      </c>
      <c r="V1252" s="5" t="s">
        <v>74</v>
      </c>
      <c r="W1252" s="5" t="s">
        <v>48</v>
      </c>
      <c r="X1252" s="5" t="s">
        <v>87</v>
      </c>
      <c r="Y1252" s="5" t="s">
        <v>424</v>
      </c>
      <c r="Z1252" s="5" t="s">
        <v>43</v>
      </c>
      <c r="AA1252" s="4">
        <v>0.75</v>
      </c>
      <c r="AB1252" s="1">
        <v>40016</v>
      </c>
      <c r="AC1252" s="1">
        <v>29684</v>
      </c>
      <c r="AD1252">
        <f t="shared" si="116"/>
        <v>1</v>
      </c>
      <c r="AE1252">
        <f t="shared" ca="1" si="117"/>
        <v>43</v>
      </c>
      <c r="AF1252" t="str">
        <f t="shared" ca="1" si="118"/>
        <v>18-64</v>
      </c>
      <c r="AG1252" s="3">
        <f t="shared" si="119"/>
        <v>0.86794270000000007</v>
      </c>
      <c r="AH1252" t="str">
        <f>_xlfn.IFNA(VLOOKUP(Sales_Transactions[[#This Row],[Order ID]],Returned_Items[#All],2,FALSE),"Not Returned")</f>
        <v>Not Returned</v>
      </c>
    </row>
    <row r="1253" spans="1:34" x14ac:dyDescent="0.25">
      <c r="A1253">
        <v>43111</v>
      </c>
      <c r="C1253" t="s">
        <v>780</v>
      </c>
      <c r="D1253" s="2" t="str">
        <f>TEXT(MID(Sales_Transactions[[#This Row],[Order Date]],2,5),"d/m/yyy")</f>
        <v>12/9/2011</v>
      </c>
      <c r="E1253" s="2" t="str">
        <f>TEXT(MID(Sales_Transactions[[#This Row],[Order Date]],2,5),"d")</f>
        <v>12</v>
      </c>
      <c r="F1253" s="2" t="str">
        <f>TEXT(MID(Sales_Transactions[[#This Row],[Order Date]],2,5),"m")</f>
        <v>9</v>
      </c>
      <c r="G1253" s="2" t="str">
        <f>TEXT(MID(Sales_Transactions[[#This Row],[Order Date]],2,5),"yyy")</f>
        <v>2011</v>
      </c>
      <c r="H1253" s="2" t="str">
        <f>TEXT(MID(Sales_Transactions[[#This Row],[Order Date]],2,5),"yyy/m")</f>
        <v>2011/9</v>
      </c>
      <c r="I1253" t="s">
        <v>33</v>
      </c>
      <c r="J1253">
        <f t="shared" si="114"/>
        <v>4</v>
      </c>
      <c r="K1253" s="2">
        <v>27</v>
      </c>
      <c r="L1253" s="3">
        <v>4722.83</v>
      </c>
      <c r="M1253" s="4">
        <v>0.01</v>
      </c>
      <c r="N1253" s="5" t="s">
        <v>23</v>
      </c>
      <c r="O1253" s="3">
        <v>1749.78</v>
      </c>
      <c r="P1253" s="3">
        <v>165.98</v>
      </c>
      <c r="Q1253" s="3">
        <v>19.989999999999998</v>
      </c>
      <c r="R1253" s="5" t="s">
        <v>1250</v>
      </c>
      <c r="S1253" s="5" t="s">
        <v>1251</v>
      </c>
      <c r="T1253" s="5" t="str">
        <f t="shared" si="115"/>
        <v>Sally Knutson</v>
      </c>
      <c r="U1253" t="s">
        <v>153</v>
      </c>
      <c r="V1253" s="5" t="s">
        <v>37</v>
      </c>
      <c r="W1253" s="5" t="s">
        <v>28</v>
      </c>
      <c r="X1253" s="5" t="s">
        <v>41</v>
      </c>
      <c r="Y1253" s="5" t="s">
        <v>913</v>
      </c>
      <c r="Z1253" s="5" t="s">
        <v>43</v>
      </c>
      <c r="AA1253" s="4">
        <v>0.4</v>
      </c>
      <c r="AB1253" s="1">
        <v>40799</v>
      </c>
      <c r="AC1253" s="1">
        <v>29685</v>
      </c>
      <c r="AD1253">
        <f t="shared" si="116"/>
        <v>1</v>
      </c>
      <c r="AE1253">
        <f t="shared" ca="1" si="117"/>
        <v>43</v>
      </c>
      <c r="AF1253" t="str">
        <f t="shared" ca="1" si="118"/>
        <v>18-64</v>
      </c>
      <c r="AG1253" s="3">
        <f t="shared" si="119"/>
        <v>6.8871630370370376</v>
      </c>
      <c r="AH1253" t="str">
        <f>_xlfn.IFNA(VLOOKUP(Sales_Transactions[[#This Row],[Order ID]],Returned_Items[#All],2,FALSE),"Not Returned")</f>
        <v>Not Returned</v>
      </c>
    </row>
    <row r="1254" spans="1:34" x14ac:dyDescent="0.25">
      <c r="A1254">
        <v>43140</v>
      </c>
      <c r="C1254" t="s">
        <v>1311</v>
      </c>
      <c r="D1254" s="2" t="str">
        <f>TEXT(MID(Sales_Transactions[[#This Row],[Order Date]],2,5),"d/m/yyy")</f>
        <v>18/3/2009</v>
      </c>
      <c r="E1254" s="2" t="str">
        <f>TEXT(MID(Sales_Transactions[[#This Row],[Order Date]],2,5),"d")</f>
        <v>18</v>
      </c>
      <c r="F1254" s="2" t="str">
        <f>TEXT(MID(Sales_Transactions[[#This Row],[Order Date]],2,5),"m")</f>
        <v>3</v>
      </c>
      <c r="G1254" s="2" t="str">
        <f>TEXT(MID(Sales_Transactions[[#This Row],[Order Date]],2,5),"yyy")</f>
        <v>2009</v>
      </c>
      <c r="H1254" s="2" t="str">
        <f>TEXT(MID(Sales_Transactions[[#This Row],[Order Date]],2,5),"yyy/m")</f>
        <v>2009/3</v>
      </c>
      <c r="I1254" t="s">
        <v>101</v>
      </c>
      <c r="J1254">
        <f t="shared" si="114"/>
        <v>1</v>
      </c>
      <c r="K1254" s="2">
        <v>23</v>
      </c>
      <c r="L1254" s="3">
        <v>130.16</v>
      </c>
      <c r="M1254" s="4">
        <v>0.1</v>
      </c>
      <c r="N1254" s="5" t="s">
        <v>23</v>
      </c>
      <c r="O1254" s="3">
        <v>-49.53</v>
      </c>
      <c r="P1254" s="3">
        <v>5.98</v>
      </c>
      <c r="Q1254" s="3">
        <v>5.14</v>
      </c>
      <c r="R1254" s="5" t="s">
        <v>1528</v>
      </c>
      <c r="S1254" s="5" t="s">
        <v>1529</v>
      </c>
      <c r="T1254" s="5" t="str">
        <f t="shared" si="115"/>
        <v>Marc Harrigan</v>
      </c>
      <c r="U1254" t="s">
        <v>153</v>
      </c>
      <c r="V1254" s="5" t="s">
        <v>74</v>
      </c>
      <c r="W1254" s="5" t="s">
        <v>28</v>
      </c>
      <c r="X1254" s="5" t="s">
        <v>75</v>
      </c>
      <c r="Y1254" s="5" t="s">
        <v>1709</v>
      </c>
      <c r="Z1254" s="5" t="s">
        <v>43</v>
      </c>
      <c r="AA1254" s="4">
        <v>0.36</v>
      </c>
      <c r="AB1254" s="1">
        <v>39892</v>
      </c>
      <c r="AC1254" s="1">
        <v>29860</v>
      </c>
      <c r="AD1254">
        <f t="shared" si="116"/>
        <v>2</v>
      </c>
      <c r="AE1254">
        <f t="shared" ca="1" si="117"/>
        <v>42</v>
      </c>
      <c r="AF1254" t="str">
        <f t="shared" ca="1" si="118"/>
        <v>18-64</v>
      </c>
      <c r="AG1254" s="3">
        <f t="shared" si="119"/>
        <v>0.48321826086956521</v>
      </c>
      <c r="AH1254" t="str">
        <f>_xlfn.IFNA(VLOOKUP(Sales_Transactions[[#This Row],[Order ID]],Returned_Items[#All],2,FALSE),"Not Returned")</f>
        <v>Returned</v>
      </c>
    </row>
    <row r="1255" spans="1:34" x14ac:dyDescent="0.25">
      <c r="A1255">
        <v>44098</v>
      </c>
      <c r="C1255" t="s">
        <v>1710</v>
      </c>
      <c r="D1255" s="2" t="str">
        <f>TEXT(MID(Sales_Transactions[[#This Row],[Order Date]],2,5),"d/m/yyy")</f>
        <v>27/1/2010</v>
      </c>
      <c r="E1255" s="2" t="str">
        <f>TEXT(MID(Sales_Transactions[[#This Row],[Order Date]],2,5),"d")</f>
        <v>27</v>
      </c>
      <c r="F1255" s="2" t="str">
        <f>TEXT(MID(Sales_Transactions[[#This Row],[Order Date]],2,5),"m")</f>
        <v>1</v>
      </c>
      <c r="G1255" s="2" t="str">
        <f>TEXT(MID(Sales_Transactions[[#This Row],[Order Date]],2,5),"yyy")</f>
        <v>2010</v>
      </c>
      <c r="H1255" s="2" t="str">
        <f>TEXT(MID(Sales_Transactions[[#This Row],[Order Date]],2,5),"yyy/m")</f>
        <v>2010/1</v>
      </c>
      <c r="I1255" t="s">
        <v>22</v>
      </c>
      <c r="J1255">
        <f t="shared" si="114"/>
        <v>2</v>
      </c>
      <c r="K1255" s="2">
        <v>1</v>
      </c>
      <c r="L1255" s="3">
        <v>5.0599999999999996</v>
      </c>
      <c r="M1255" s="4">
        <v>0.01</v>
      </c>
      <c r="N1255" s="5" t="s">
        <v>23</v>
      </c>
      <c r="O1255" s="3">
        <v>-2.64</v>
      </c>
      <c r="P1255" s="3">
        <v>3.14</v>
      </c>
      <c r="Q1255" s="3">
        <v>1.92</v>
      </c>
      <c r="R1255" s="5" t="s">
        <v>1594</v>
      </c>
      <c r="S1255" s="5" t="s">
        <v>1376</v>
      </c>
      <c r="T1255" s="5" t="str">
        <f t="shared" si="115"/>
        <v>John Grady</v>
      </c>
      <c r="U1255" t="s">
        <v>153</v>
      </c>
      <c r="V1255" s="5" t="s">
        <v>47</v>
      </c>
      <c r="W1255" s="5" t="s">
        <v>28</v>
      </c>
      <c r="X1255" s="5" t="s">
        <v>221</v>
      </c>
      <c r="Y1255" s="5" t="s">
        <v>1192</v>
      </c>
      <c r="Z1255" s="5" t="s">
        <v>84</v>
      </c>
      <c r="AA1255" s="4">
        <v>0.84</v>
      </c>
      <c r="AB1255" s="1">
        <v>40209</v>
      </c>
      <c r="AC1255" s="1">
        <v>29631</v>
      </c>
      <c r="AD1255">
        <f t="shared" si="116"/>
        <v>4</v>
      </c>
      <c r="AE1255">
        <f t="shared" ca="1" si="117"/>
        <v>43</v>
      </c>
      <c r="AF1255" t="str">
        <f t="shared" ca="1" si="118"/>
        <v>18-64</v>
      </c>
      <c r="AG1255" s="3">
        <f t="shared" si="119"/>
        <v>5.0596860000000001</v>
      </c>
      <c r="AH1255" t="str">
        <f>_xlfn.IFNA(VLOOKUP(Sales_Transactions[[#This Row],[Order ID]],Returned_Items[#All],2,FALSE),"Not Returned")</f>
        <v>Returned</v>
      </c>
    </row>
    <row r="1256" spans="1:34" x14ac:dyDescent="0.25">
      <c r="A1256">
        <v>44451</v>
      </c>
      <c r="C1256" t="s">
        <v>1711</v>
      </c>
      <c r="D1256" s="2" t="str">
        <f>TEXT(MID(Sales_Transactions[[#This Row],[Order Date]],2,5),"d/m/yyy")</f>
        <v>11/9/2011</v>
      </c>
      <c r="E1256" s="2" t="str">
        <f>TEXT(MID(Sales_Transactions[[#This Row],[Order Date]],2,5),"d")</f>
        <v>11</v>
      </c>
      <c r="F1256" s="2" t="str">
        <f>TEXT(MID(Sales_Transactions[[#This Row],[Order Date]],2,5),"m")</f>
        <v>9</v>
      </c>
      <c r="G1256" s="2" t="str">
        <f>TEXT(MID(Sales_Transactions[[#This Row],[Order Date]],2,5),"yyy")</f>
        <v>2011</v>
      </c>
      <c r="H1256" s="2" t="str">
        <f>TEXT(MID(Sales_Transactions[[#This Row],[Order Date]],2,5),"yyy/m")</f>
        <v>2011/9</v>
      </c>
      <c r="I1256" t="s">
        <v>101</v>
      </c>
      <c r="J1256">
        <f t="shared" si="114"/>
        <v>1</v>
      </c>
      <c r="K1256" s="2">
        <v>4</v>
      </c>
      <c r="L1256" s="3">
        <v>103.9</v>
      </c>
      <c r="M1256" s="4">
        <v>7.0000000000000007E-2</v>
      </c>
      <c r="N1256" s="5" t="s">
        <v>67</v>
      </c>
      <c r="O1256" s="3">
        <v>-19.260000000000002</v>
      </c>
      <c r="P1256" s="3">
        <v>22.98</v>
      </c>
      <c r="Q1256" s="3">
        <v>7.58</v>
      </c>
      <c r="R1256" s="5" t="s">
        <v>1545</v>
      </c>
      <c r="S1256" s="5" t="s">
        <v>123</v>
      </c>
      <c r="T1256" s="5" t="str">
        <f t="shared" si="115"/>
        <v>Khloe Miller</v>
      </c>
      <c r="U1256" t="s">
        <v>855</v>
      </c>
      <c r="V1256" s="5" t="s">
        <v>74</v>
      </c>
      <c r="W1256" s="5" t="s">
        <v>57</v>
      </c>
      <c r="X1256" s="5" t="s">
        <v>58</v>
      </c>
      <c r="Y1256" s="5" t="s">
        <v>1356</v>
      </c>
      <c r="Z1256" s="5" t="s">
        <v>43</v>
      </c>
      <c r="AA1256" s="4">
        <v>0.51</v>
      </c>
      <c r="AB1256" s="1">
        <v>40799</v>
      </c>
      <c r="AC1256" s="1">
        <v>17224</v>
      </c>
      <c r="AD1256">
        <f t="shared" si="116"/>
        <v>2</v>
      </c>
      <c r="AE1256">
        <f t="shared" ca="1" si="117"/>
        <v>77</v>
      </c>
      <c r="AF1256" t="str">
        <f t="shared" ca="1" si="118"/>
        <v>Over 65</v>
      </c>
      <c r="AG1256" s="3">
        <f t="shared" si="119"/>
        <v>7.6359785000000002</v>
      </c>
      <c r="AH1256" t="str">
        <f>_xlfn.IFNA(VLOOKUP(Sales_Transactions[[#This Row],[Order ID]],Returned_Items[#All],2,FALSE),"Not Returned")</f>
        <v>Not Returned</v>
      </c>
    </row>
    <row r="1257" spans="1:34" x14ac:dyDescent="0.25">
      <c r="A1257">
        <v>45059</v>
      </c>
      <c r="C1257" t="s">
        <v>1712</v>
      </c>
      <c r="D1257" s="2" t="str">
        <f>TEXT(MID(Sales_Transactions[[#This Row],[Order Date]],2,5),"d/m/yyy")</f>
        <v>3/2/2011</v>
      </c>
      <c r="E1257" s="2" t="str">
        <f>TEXT(MID(Sales_Transactions[[#This Row],[Order Date]],2,5),"d")</f>
        <v>3</v>
      </c>
      <c r="F1257" s="2" t="str">
        <f>TEXT(MID(Sales_Transactions[[#This Row],[Order Date]],2,5),"m")</f>
        <v>2</v>
      </c>
      <c r="G1257" s="2" t="str">
        <f>TEXT(MID(Sales_Transactions[[#This Row],[Order Date]],2,5),"yyy")</f>
        <v>2011</v>
      </c>
      <c r="H1257" s="2" t="str">
        <f>TEXT(MID(Sales_Transactions[[#This Row],[Order Date]],2,5),"yyy/m")</f>
        <v>2011/2</v>
      </c>
      <c r="I1257" t="s">
        <v>52</v>
      </c>
      <c r="J1257">
        <f t="shared" si="114"/>
        <v>1</v>
      </c>
      <c r="K1257" s="2">
        <v>35</v>
      </c>
      <c r="L1257" s="3">
        <v>1327.59</v>
      </c>
      <c r="M1257" s="4">
        <v>0.05</v>
      </c>
      <c r="N1257" s="5" t="s">
        <v>67</v>
      </c>
      <c r="O1257" s="3">
        <v>371.28</v>
      </c>
      <c r="P1257" s="3">
        <v>37.74</v>
      </c>
      <c r="Q1257" s="3">
        <v>2.9</v>
      </c>
      <c r="R1257" s="5" t="s">
        <v>1576</v>
      </c>
      <c r="S1257" s="5" t="s">
        <v>1577</v>
      </c>
      <c r="T1257" s="5" t="str">
        <f t="shared" si="115"/>
        <v>Tony Chapman</v>
      </c>
      <c r="U1257" t="s">
        <v>855</v>
      </c>
      <c r="V1257" s="5" t="s">
        <v>37</v>
      </c>
      <c r="W1257" s="5" t="s">
        <v>28</v>
      </c>
      <c r="X1257" s="5" t="s">
        <v>124</v>
      </c>
      <c r="Y1257" s="5" t="s">
        <v>1713</v>
      </c>
      <c r="Z1257" s="5" t="s">
        <v>60</v>
      </c>
      <c r="AA1257" s="4">
        <v>0.59</v>
      </c>
      <c r="AB1257" s="1">
        <v>40578</v>
      </c>
      <c r="AC1257" s="1">
        <v>23960</v>
      </c>
      <c r="AD1257">
        <f t="shared" si="116"/>
        <v>1</v>
      </c>
      <c r="AE1257">
        <f t="shared" ca="1" si="117"/>
        <v>59</v>
      </c>
      <c r="AF1257" t="str">
        <f t="shared" ca="1" si="118"/>
        <v>18-64</v>
      </c>
      <c r="AG1257" s="3">
        <f t="shared" si="119"/>
        <v>1.1606037142857144</v>
      </c>
      <c r="AH1257" t="str">
        <f>_xlfn.IFNA(VLOOKUP(Sales_Transactions[[#This Row],[Order ID]],Returned_Items[#All],2,FALSE),"Not Returned")</f>
        <v>Not Returned</v>
      </c>
    </row>
    <row r="1258" spans="1:34" x14ac:dyDescent="0.25">
      <c r="A1258">
        <v>45059</v>
      </c>
      <c r="C1258" t="s">
        <v>1712</v>
      </c>
      <c r="D1258" s="2" t="str">
        <f>TEXT(MID(Sales_Transactions[[#This Row],[Order Date]],2,5),"d/m/yyy")</f>
        <v>3/2/2011</v>
      </c>
      <c r="E1258" s="2" t="str">
        <f>TEXT(MID(Sales_Transactions[[#This Row],[Order Date]],2,5),"d")</f>
        <v>3</v>
      </c>
      <c r="F1258" s="2" t="str">
        <f>TEXT(MID(Sales_Transactions[[#This Row],[Order Date]],2,5),"m")</f>
        <v>2</v>
      </c>
      <c r="G1258" s="2" t="str">
        <f>TEXT(MID(Sales_Transactions[[#This Row],[Order Date]],2,5),"yyy")</f>
        <v>2011</v>
      </c>
      <c r="H1258" s="2" t="str">
        <f>TEXT(MID(Sales_Transactions[[#This Row],[Order Date]],2,5),"yyy/m")</f>
        <v>2011/2</v>
      </c>
      <c r="I1258" t="s">
        <v>52</v>
      </c>
      <c r="J1258">
        <f t="shared" si="114"/>
        <v>1</v>
      </c>
      <c r="K1258" s="2">
        <v>39</v>
      </c>
      <c r="L1258" s="3">
        <v>3401.8</v>
      </c>
      <c r="M1258" s="4">
        <v>0.09</v>
      </c>
      <c r="N1258" s="5" t="s">
        <v>67</v>
      </c>
      <c r="O1258" s="3">
        <v>-508.87</v>
      </c>
      <c r="P1258" s="3">
        <v>95.43</v>
      </c>
      <c r="Q1258" s="3">
        <v>19.989999999999998</v>
      </c>
      <c r="R1258" s="5" t="s">
        <v>1576</v>
      </c>
      <c r="S1258" s="5" t="s">
        <v>1577</v>
      </c>
      <c r="T1258" s="5" t="str">
        <f t="shared" si="115"/>
        <v>Tony Chapman</v>
      </c>
      <c r="U1258" t="s">
        <v>855</v>
      </c>
      <c r="V1258" s="5" t="s">
        <v>37</v>
      </c>
      <c r="W1258" s="5" t="s">
        <v>28</v>
      </c>
      <c r="X1258" s="5" t="s">
        <v>29</v>
      </c>
      <c r="Y1258" s="5" t="s">
        <v>617</v>
      </c>
      <c r="Z1258" s="5" t="s">
        <v>43</v>
      </c>
      <c r="AA1258" s="4">
        <v>0.79</v>
      </c>
      <c r="AB1258" s="1">
        <v>40579</v>
      </c>
      <c r="AC1258" s="1">
        <v>24038</v>
      </c>
      <c r="AD1258">
        <f t="shared" si="116"/>
        <v>2</v>
      </c>
      <c r="AE1258">
        <f t="shared" ca="1" si="117"/>
        <v>58</v>
      </c>
      <c r="AF1258" t="str">
        <f t="shared" ca="1" si="118"/>
        <v>18-64</v>
      </c>
      <c r="AG1258" s="3">
        <f t="shared" si="119"/>
        <v>2.9572849487179487</v>
      </c>
      <c r="AH1258" t="str">
        <f>_xlfn.IFNA(VLOOKUP(Sales_Transactions[[#This Row],[Order ID]],Returned_Items[#All],2,FALSE),"Not Returned")</f>
        <v>Not Returned</v>
      </c>
    </row>
    <row r="1259" spans="1:34" x14ac:dyDescent="0.25">
      <c r="A1259">
        <v>45155</v>
      </c>
      <c r="C1259" t="s">
        <v>1714</v>
      </c>
      <c r="D1259" s="2" t="str">
        <f>TEXT(MID(Sales_Transactions[[#This Row],[Order Date]],2,5),"d/m/yyy")</f>
        <v>15/2/2011</v>
      </c>
      <c r="E1259" s="2" t="str">
        <f>TEXT(MID(Sales_Transactions[[#This Row],[Order Date]],2,5),"d")</f>
        <v>15</v>
      </c>
      <c r="F1259" s="2" t="str">
        <f>TEXT(MID(Sales_Transactions[[#This Row],[Order Date]],2,5),"m")</f>
        <v>2</v>
      </c>
      <c r="G1259" s="2" t="str">
        <f>TEXT(MID(Sales_Transactions[[#This Row],[Order Date]],2,5),"yyy")</f>
        <v>2011</v>
      </c>
      <c r="H1259" s="2" t="str">
        <f>TEXT(MID(Sales_Transactions[[#This Row],[Order Date]],2,5),"yyy/m")</f>
        <v>2011/2</v>
      </c>
      <c r="I1259" t="s">
        <v>22</v>
      </c>
      <c r="J1259">
        <f t="shared" si="114"/>
        <v>2</v>
      </c>
      <c r="K1259" s="2">
        <v>44</v>
      </c>
      <c r="L1259" s="3">
        <v>181.61</v>
      </c>
      <c r="M1259" s="4">
        <v>0.03</v>
      </c>
      <c r="N1259" s="5" t="s">
        <v>23</v>
      </c>
      <c r="O1259" s="3">
        <v>-150.26</v>
      </c>
      <c r="P1259" s="3">
        <v>4.13</v>
      </c>
      <c r="Q1259" s="3">
        <v>5.34</v>
      </c>
      <c r="R1259" s="5" t="s">
        <v>238</v>
      </c>
      <c r="S1259" s="5" t="s">
        <v>1538</v>
      </c>
      <c r="T1259" s="5" t="str">
        <f t="shared" si="115"/>
        <v>Ralph Kennedy</v>
      </c>
      <c r="U1259" t="s">
        <v>855</v>
      </c>
      <c r="V1259" s="5" t="s">
        <v>47</v>
      </c>
      <c r="W1259" s="5" t="s">
        <v>28</v>
      </c>
      <c r="X1259" s="5" t="s">
        <v>41</v>
      </c>
      <c r="Y1259" s="5" t="s">
        <v>1156</v>
      </c>
      <c r="Z1259" s="5" t="s">
        <v>43</v>
      </c>
      <c r="AA1259" s="4">
        <v>0.38</v>
      </c>
      <c r="AB1259" s="1">
        <v>40596</v>
      </c>
      <c r="AC1259" s="1">
        <v>23838</v>
      </c>
      <c r="AD1259">
        <f t="shared" si="116"/>
        <v>7</v>
      </c>
      <c r="AE1259">
        <f t="shared" ca="1" si="117"/>
        <v>59</v>
      </c>
      <c r="AF1259" t="str">
        <f t="shared" ca="1" si="118"/>
        <v>18-64</v>
      </c>
      <c r="AG1259" s="3">
        <f t="shared" si="119"/>
        <v>0.21519911363636365</v>
      </c>
      <c r="AH1259" t="str">
        <f>_xlfn.IFNA(VLOOKUP(Sales_Transactions[[#This Row],[Order ID]],Returned_Items[#All],2,FALSE),"Not Returned")</f>
        <v>Not Returned</v>
      </c>
    </row>
    <row r="1260" spans="1:34" x14ac:dyDescent="0.25">
      <c r="A1260">
        <v>45155</v>
      </c>
      <c r="C1260" t="s">
        <v>1714</v>
      </c>
      <c r="D1260" s="2" t="str">
        <f>TEXT(MID(Sales_Transactions[[#This Row],[Order Date]],2,5),"d/m/yyy")</f>
        <v>15/2/2011</v>
      </c>
      <c r="E1260" s="2" t="str">
        <f>TEXT(MID(Sales_Transactions[[#This Row],[Order Date]],2,5),"d")</f>
        <v>15</v>
      </c>
      <c r="F1260" s="2" t="str">
        <f>TEXT(MID(Sales_Transactions[[#This Row],[Order Date]],2,5),"m")</f>
        <v>2</v>
      </c>
      <c r="G1260" s="2" t="str">
        <f>TEXT(MID(Sales_Transactions[[#This Row],[Order Date]],2,5),"yyy")</f>
        <v>2011</v>
      </c>
      <c r="H1260" s="2" t="str">
        <f>TEXT(MID(Sales_Transactions[[#This Row],[Order Date]],2,5),"yyy/m")</f>
        <v>2011/2</v>
      </c>
      <c r="I1260" t="s">
        <v>22</v>
      </c>
      <c r="J1260">
        <f t="shared" si="114"/>
        <v>2</v>
      </c>
      <c r="K1260" s="2">
        <v>35</v>
      </c>
      <c r="L1260" s="3">
        <v>111.55</v>
      </c>
      <c r="M1260" s="4">
        <v>0.05</v>
      </c>
      <c r="N1260" s="5" t="s">
        <v>23</v>
      </c>
      <c r="O1260" s="3">
        <v>-54.25</v>
      </c>
      <c r="P1260" s="3">
        <v>3.14</v>
      </c>
      <c r="Q1260" s="3">
        <v>1.92</v>
      </c>
      <c r="R1260" s="5" t="s">
        <v>238</v>
      </c>
      <c r="S1260" s="5" t="s">
        <v>1538</v>
      </c>
      <c r="T1260" s="5" t="str">
        <f t="shared" si="115"/>
        <v>Ralph Kennedy</v>
      </c>
      <c r="U1260" t="s">
        <v>855</v>
      </c>
      <c r="V1260" s="5" t="s">
        <v>47</v>
      </c>
      <c r="W1260" s="5" t="s">
        <v>28</v>
      </c>
      <c r="X1260" s="5" t="s">
        <v>221</v>
      </c>
      <c r="Y1260" s="5" t="s">
        <v>1192</v>
      </c>
      <c r="Z1260" s="5" t="s">
        <v>84</v>
      </c>
      <c r="AA1260" s="4">
        <v>0.84</v>
      </c>
      <c r="AB1260" s="1">
        <v>40589</v>
      </c>
      <c r="AC1260" s="1">
        <v>24012</v>
      </c>
      <c r="AD1260">
        <f t="shared" si="116"/>
        <v>0</v>
      </c>
      <c r="AE1260">
        <f t="shared" ca="1" si="117"/>
        <v>58</v>
      </c>
      <c r="AF1260" t="str">
        <f t="shared" ca="1" si="118"/>
        <v>18-64</v>
      </c>
      <c r="AG1260" s="3">
        <f t="shared" si="119"/>
        <v>0.14452657142857142</v>
      </c>
      <c r="AH1260" t="str">
        <f>_xlfn.IFNA(VLOOKUP(Sales_Transactions[[#This Row],[Order ID]],Returned_Items[#All],2,FALSE),"Not Returned")</f>
        <v>Not Returned</v>
      </c>
    </row>
    <row r="1261" spans="1:34" x14ac:dyDescent="0.25">
      <c r="A1261">
        <v>45317</v>
      </c>
      <c r="C1261" t="s">
        <v>1715</v>
      </c>
      <c r="D1261" s="2" t="str">
        <f>TEXT(MID(Sales_Transactions[[#This Row],[Order Date]],2,5),"d/m/yyy")</f>
        <v>1/3/2012</v>
      </c>
      <c r="E1261" s="2" t="str">
        <f>TEXT(MID(Sales_Transactions[[#This Row],[Order Date]],2,5),"d")</f>
        <v>1</v>
      </c>
      <c r="F1261" s="2" t="str">
        <f>TEXT(MID(Sales_Transactions[[#This Row],[Order Date]],2,5),"m")</f>
        <v>3</v>
      </c>
      <c r="G1261" s="2" t="str">
        <f>TEXT(MID(Sales_Transactions[[#This Row],[Order Date]],2,5),"yyy")</f>
        <v>2012</v>
      </c>
      <c r="H1261" s="2" t="str">
        <f>TEXT(MID(Sales_Transactions[[#This Row],[Order Date]],2,5),"yyy/m")</f>
        <v>2012/3</v>
      </c>
      <c r="I1261" t="s">
        <v>22</v>
      </c>
      <c r="J1261">
        <f t="shared" si="114"/>
        <v>2</v>
      </c>
      <c r="K1261" s="2">
        <v>36</v>
      </c>
      <c r="L1261" s="3">
        <v>1435.95</v>
      </c>
      <c r="M1261" s="4">
        <v>0.05</v>
      </c>
      <c r="N1261" s="5" t="s">
        <v>23</v>
      </c>
      <c r="O1261" s="3">
        <v>486.9</v>
      </c>
      <c r="P1261" s="3">
        <v>39.24</v>
      </c>
      <c r="Q1261" s="3">
        <v>1.99</v>
      </c>
      <c r="R1261" s="5" t="s">
        <v>1522</v>
      </c>
      <c r="S1261" s="5" t="s">
        <v>1523</v>
      </c>
      <c r="T1261" s="5" t="str">
        <f t="shared" si="115"/>
        <v>Trudy Schmidt</v>
      </c>
      <c r="U1261" t="s">
        <v>855</v>
      </c>
      <c r="V1261" s="5" t="s">
        <v>27</v>
      </c>
      <c r="W1261" s="5" t="s">
        <v>48</v>
      </c>
      <c r="X1261" s="5" t="s">
        <v>87</v>
      </c>
      <c r="Y1261" s="5" t="s">
        <v>435</v>
      </c>
      <c r="Z1261" s="5" t="s">
        <v>60</v>
      </c>
      <c r="AA1261" s="4">
        <v>0.51</v>
      </c>
      <c r="AB1261" s="1">
        <v>40976</v>
      </c>
      <c r="AC1261" s="1">
        <v>23848</v>
      </c>
      <c r="AD1261">
        <f t="shared" si="116"/>
        <v>7</v>
      </c>
      <c r="AE1261">
        <f t="shared" ca="1" si="117"/>
        <v>59</v>
      </c>
      <c r="AF1261" t="str">
        <f t="shared" ca="1" si="118"/>
        <v>18-64</v>
      </c>
      <c r="AG1261" s="3">
        <f t="shared" si="119"/>
        <v>1.1447327777777778</v>
      </c>
      <c r="AH1261" t="str">
        <f>_xlfn.IFNA(VLOOKUP(Sales_Transactions[[#This Row],[Order ID]],Returned_Items[#All],2,FALSE),"Not Returned")</f>
        <v>Not Returned</v>
      </c>
    </row>
    <row r="1262" spans="1:34" x14ac:dyDescent="0.25">
      <c r="A1262">
        <v>45317</v>
      </c>
      <c r="C1262" t="s">
        <v>1715</v>
      </c>
      <c r="D1262" s="2" t="str">
        <f>TEXT(MID(Sales_Transactions[[#This Row],[Order Date]],2,5),"d/m/yyy")</f>
        <v>1/3/2012</v>
      </c>
      <c r="E1262" s="2" t="str">
        <f>TEXT(MID(Sales_Transactions[[#This Row],[Order Date]],2,5),"d")</f>
        <v>1</v>
      </c>
      <c r="F1262" s="2" t="str">
        <f>TEXT(MID(Sales_Transactions[[#This Row],[Order Date]],2,5),"m")</f>
        <v>3</v>
      </c>
      <c r="G1262" s="2" t="str">
        <f>TEXT(MID(Sales_Transactions[[#This Row],[Order Date]],2,5),"yyy")</f>
        <v>2012</v>
      </c>
      <c r="H1262" s="2" t="str">
        <f>TEXT(MID(Sales_Transactions[[#This Row],[Order Date]],2,5),"yyy/m")</f>
        <v>2012/3</v>
      </c>
      <c r="I1262" t="s">
        <v>22</v>
      </c>
      <c r="J1262">
        <f t="shared" si="114"/>
        <v>2</v>
      </c>
      <c r="K1262" s="2">
        <v>28</v>
      </c>
      <c r="L1262" s="3">
        <v>961.06</v>
      </c>
      <c r="M1262" s="4">
        <v>0.05</v>
      </c>
      <c r="N1262" s="5" t="s">
        <v>23</v>
      </c>
      <c r="O1262" s="3">
        <v>361.82</v>
      </c>
      <c r="P1262" s="3">
        <v>34.229999999999997</v>
      </c>
      <c r="Q1262" s="3">
        <v>5.0199999999999996</v>
      </c>
      <c r="R1262" s="5" t="s">
        <v>1522</v>
      </c>
      <c r="S1262" s="5" t="s">
        <v>1523</v>
      </c>
      <c r="T1262" s="5" t="str">
        <f t="shared" si="115"/>
        <v>Trudy Schmidt</v>
      </c>
      <c r="U1262" t="s">
        <v>855</v>
      </c>
      <c r="V1262" s="5" t="s">
        <v>27</v>
      </c>
      <c r="W1262" s="5" t="s">
        <v>57</v>
      </c>
      <c r="X1262" s="5" t="s">
        <v>58</v>
      </c>
      <c r="Y1262" s="5" t="s">
        <v>1495</v>
      </c>
      <c r="Z1262" s="5" t="s">
        <v>43</v>
      </c>
      <c r="AA1262" s="4">
        <v>0.55000000000000004</v>
      </c>
      <c r="AB1262" s="1">
        <v>40976</v>
      </c>
      <c r="AC1262" s="1">
        <v>23867</v>
      </c>
      <c r="AD1262">
        <f t="shared" si="116"/>
        <v>7</v>
      </c>
      <c r="AE1262">
        <f t="shared" ca="1" si="117"/>
        <v>59</v>
      </c>
      <c r="AF1262" t="str">
        <f t="shared" ca="1" si="118"/>
        <v>18-64</v>
      </c>
      <c r="AG1262" s="3">
        <f t="shared" si="119"/>
        <v>1.4011744642857142</v>
      </c>
      <c r="AH1262" t="str">
        <f>_xlfn.IFNA(VLOOKUP(Sales_Transactions[[#This Row],[Order ID]],Returned_Items[#All],2,FALSE),"Not Returned")</f>
        <v>Not Returned</v>
      </c>
    </row>
    <row r="1263" spans="1:34" x14ac:dyDescent="0.25">
      <c r="A1263">
        <v>45731</v>
      </c>
      <c r="C1263" t="s">
        <v>461</v>
      </c>
      <c r="D1263" s="2" t="str">
        <f>TEXT(MID(Sales_Transactions[[#This Row],[Order Date]],2,5),"d/m/yyy")</f>
        <v>10/8/2009</v>
      </c>
      <c r="E1263" s="2" t="str">
        <f>TEXT(MID(Sales_Transactions[[#This Row],[Order Date]],2,5),"d")</f>
        <v>10</v>
      </c>
      <c r="F1263" s="2" t="str">
        <f>TEXT(MID(Sales_Transactions[[#This Row],[Order Date]],2,5),"m")</f>
        <v>8</v>
      </c>
      <c r="G1263" s="2" t="str">
        <f>TEXT(MID(Sales_Transactions[[#This Row],[Order Date]],2,5),"yyy")</f>
        <v>2009</v>
      </c>
      <c r="H1263" s="2" t="str">
        <f>TEXT(MID(Sales_Transactions[[#This Row],[Order Date]],2,5),"yyy/m")</f>
        <v>2009/8</v>
      </c>
      <c r="I1263" t="s">
        <v>101</v>
      </c>
      <c r="J1263">
        <f t="shared" si="114"/>
        <v>1</v>
      </c>
      <c r="K1263" s="2">
        <v>19</v>
      </c>
      <c r="L1263" s="3">
        <v>146.63</v>
      </c>
      <c r="M1263" s="4">
        <v>0.01</v>
      </c>
      <c r="N1263" s="5" t="s">
        <v>67</v>
      </c>
      <c r="O1263" s="3">
        <v>-30.06</v>
      </c>
      <c r="P1263" s="3">
        <v>6.48</v>
      </c>
      <c r="Q1263" s="3">
        <v>6.22</v>
      </c>
      <c r="R1263" s="5" t="s">
        <v>1243</v>
      </c>
      <c r="S1263" s="5" t="s">
        <v>1244</v>
      </c>
      <c r="T1263" s="5" t="str">
        <f t="shared" si="115"/>
        <v>Gene Hale</v>
      </c>
      <c r="U1263" t="s">
        <v>855</v>
      </c>
      <c r="V1263" s="5" t="s">
        <v>37</v>
      </c>
      <c r="W1263" s="5" t="s">
        <v>28</v>
      </c>
      <c r="X1263" s="5" t="s">
        <v>75</v>
      </c>
      <c r="Y1263" s="5" t="s">
        <v>1649</v>
      </c>
      <c r="Z1263" s="5" t="s">
        <v>43</v>
      </c>
      <c r="AA1263" s="4">
        <v>0.37</v>
      </c>
      <c r="AB1263" s="1">
        <v>40036</v>
      </c>
      <c r="AC1263" s="1">
        <v>23676</v>
      </c>
      <c r="AD1263">
        <f t="shared" si="116"/>
        <v>1</v>
      </c>
      <c r="AE1263">
        <f t="shared" ca="1" si="117"/>
        <v>59</v>
      </c>
      <c r="AF1263" t="str">
        <f t="shared" ca="1" si="118"/>
        <v>18-64</v>
      </c>
      <c r="AG1263" s="3">
        <f t="shared" si="119"/>
        <v>0.66838694736842108</v>
      </c>
      <c r="AH1263" t="str">
        <f>_xlfn.IFNA(VLOOKUP(Sales_Transactions[[#This Row],[Order ID]],Returned_Items[#All],2,FALSE),"Not Returned")</f>
        <v>Not Returned</v>
      </c>
    </row>
    <row r="1264" spans="1:34" x14ac:dyDescent="0.25">
      <c r="A1264">
        <v>45731</v>
      </c>
      <c r="C1264" t="s">
        <v>461</v>
      </c>
      <c r="D1264" s="2" t="str">
        <f>TEXT(MID(Sales_Transactions[[#This Row],[Order Date]],2,5),"d/m/yyy")</f>
        <v>10/8/2009</v>
      </c>
      <c r="E1264" s="2" t="str">
        <f>TEXT(MID(Sales_Transactions[[#This Row],[Order Date]],2,5),"d")</f>
        <v>10</v>
      </c>
      <c r="F1264" s="2" t="str">
        <f>TEXT(MID(Sales_Transactions[[#This Row],[Order Date]],2,5),"m")</f>
        <v>8</v>
      </c>
      <c r="G1264" s="2" t="str">
        <f>TEXT(MID(Sales_Transactions[[#This Row],[Order Date]],2,5),"yyy")</f>
        <v>2009</v>
      </c>
      <c r="H1264" s="2" t="str">
        <f>TEXT(MID(Sales_Transactions[[#This Row],[Order Date]],2,5),"yyy/m")</f>
        <v>2009/8</v>
      </c>
      <c r="I1264" t="s">
        <v>101</v>
      </c>
      <c r="J1264">
        <f t="shared" si="114"/>
        <v>1</v>
      </c>
      <c r="K1264" s="2">
        <v>35</v>
      </c>
      <c r="L1264" s="3">
        <v>2506.2674999999999</v>
      </c>
      <c r="M1264" s="4">
        <v>0.03</v>
      </c>
      <c r="N1264" s="5" t="s">
        <v>23</v>
      </c>
      <c r="O1264" s="3">
        <v>1160.58</v>
      </c>
      <c r="P1264" s="3">
        <v>85.99</v>
      </c>
      <c r="Q1264" s="3">
        <v>3.3</v>
      </c>
      <c r="R1264" s="5" t="s">
        <v>1243</v>
      </c>
      <c r="S1264" s="5" t="s">
        <v>1244</v>
      </c>
      <c r="T1264" s="5" t="str">
        <f t="shared" si="115"/>
        <v>Gene Hale</v>
      </c>
      <c r="U1264" t="s">
        <v>855</v>
      </c>
      <c r="V1264" s="5" t="s">
        <v>37</v>
      </c>
      <c r="W1264" s="5" t="s">
        <v>48</v>
      </c>
      <c r="X1264" s="5" t="s">
        <v>49</v>
      </c>
      <c r="Y1264" s="5" t="s">
        <v>1319</v>
      </c>
      <c r="Z1264" s="5" t="s">
        <v>60</v>
      </c>
      <c r="AA1264" s="4">
        <v>0.37</v>
      </c>
      <c r="AB1264" s="1">
        <v>40037</v>
      </c>
      <c r="AC1264" s="1">
        <v>23519</v>
      </c>
      <c r="AD1264">
        <f t="shared" si="116"/>
        <v>2</v>
      </c>
      <c r="AE1264">
        <f t="shared" ca="1" si="117"/>
        <v>60</v>
      </c>
      <c r="AF1264" t="str">
        <f t="shared" ca="1" si="118"/>
        <v>18-64</v>
      </c>
      <c r="AG1264" s="3">
        <f t="shared" si="119"/>
        <v>2.5504058000000001</v>
      </c>
      <c r="AH1264" t="str">
        <f>_xlfn.IFNA(VLOOKUP(Sales_Transactions[[#This Row],[Order ID]],Returned_Items[#All],2,FALSE),"Not Returned")</f>
        <v>Not Returned</v>
      </c>
    </row>
    <row r="1265" spans="1:34" x14ac:dyDescent="0.25">
      <c r="A1265">
        <v>46849</v>
      </c>
      <c r="C1265" t="s">
        <v>1181</v>
      </c>
      <c r="D1265" s="2" t="str">
        <f>TEXT(MID(Sales_Transactions[[#This Row],[Order Date]],2,5),"d/m/yyy")</f>
        <v>13/12/2010</v>
      </c>
      <c r="E1265" s="2" t="str">
        <f>TEXT(MID(Sales_Transactions[[#This Row],[Order Date]],2,5),"d")</f>
        <v>13</v>
      </c>
      <c r="F1265" s="2" t="str">
        <f>TEXT(MID(Sales_Transactions[[#This Row],[Order Date]],2,5),"m")</f>
        <v>12</v>
      </c>
      <c r="G1265" s="2" t="str">
        <f>TEXT(MID(Sales_Transactions[[#This Row],[Order Date]],2,5),"yyy")</f>
        <v>2010</v>
      </c>
      <c r="H1265" s="2" t="str">
        <f>TEXT(MID(Sales_Transactions[[#This Row],[Order Date]],2,5),"yyy/m")</f>
        <v>2010/12</v>
      </c>
      <c r="I1265" t="s">
        <v>52</v>
      </c>
      <c r="J1265">
        <f t="shared" si="114"/>
        <v>1</v>
      </c>
      <c r="K1265" s="2">
        <v>23</v>
      </c>
      <c r="L1265" s="3">
        <v>188.54</v>
      </c>
      <c r="M1265" s="4">
        <v>0.09</v>
      </c>
      <c r="N1265" s="5" t="s">
        <v>23</v>
      </c>
      <c r="O1265" s="3">
        <v>9.82</v>
      </c>
      <c r="P1265" s="3">
        <v>8.33</v>
      </c>
      <c r="Q1265" s="3">
        <v>1.99</v>
      </c>
      <c r="R1265" s="5" t="s">
        <v>1435</v>
      </c>
      <c r="S1265" s="5" t="s">
        <v>912</v>
      </c>
      <c r="T1265" s="5" t="str">
        <f t="shared" si="115"/>
        <v>Sarah Bern</v>
      </c>
      <c r="U1265" t="s">
        <v>855</v>
      </c>
      <c r="V1265" s="5" t="s">
        <v>47</v>
      </c>
      <c r="W1265" s="5" t="s">
        <v>48</v>
      </c>
      <c r="X1265" s="5" t="s">
        <v>87</v>
      </c>
      <c r="Y1265" s="5" t="s">
        <v>522</v>
      </c>
      <c r="Z1265" s="5" t="s">
        <v>60</v>
      </c>
      <c r="AA1265" s="4">
        <v>0.52</v>
      </c>
      <c r="AB1265" s="1">
        <v>40526</v>
      </c>
      <c r="AC1265" s="1">
        <v>23451</v>
      </c>
      <c r="AD1265">
        <f t="shared" si="116"/>
        <v>1</v>
      </c>
      <c r="AE1265">
        <f t="shared" ca="1" si="117"/>
        <v>60</v>
      </c>
      <c r="AF1265" t="str">
        <f t="shared" ca="1" si="118"/>
        <v>18-64</v>
      </c>
      <c r="AG1265" s="3">
        <f t="shared" si="119"/>
        <v>0.44836969565217388</v>
      </c>
      <c r="AH1265" t="str">
        <f>_xlfn.IFNA(VLOOKUP(Sales_Transactions[[#This Row],[Order ID]],Returned_Items[#All],2,FALSE),"Not Returned")</f>
        <v>Not Returned</v>
      </c>
    </row>
    <row r="1266" spans="1:34" x14ac:dyDescent="0.25">
      <c r="A1266">
        <v>47108</v>
      </c>
      <c r="C1266" t="s">
        <v>712</v>
      </c>
      <c r="D1266" s="2" t="str">
        <f>TEXT(MID(Sales_Transactions[[#This Row],[Order Date]],2,5),"d/m/yyy")</f>
        <v>15/10/2009</v>
      </c>
      <c r="E1266" s="2" t="str">
        <f>TEXT(MID(Sales_Transactions[[#This Row],[Order Date]],2,5),"d")</f>
        <v>15</v>
      </c>
      <c r="F1266" s="2" t="str">
        <f>TEXT(MID(Sales_Transactions[[#This Row],[Order Date]],2,5),"m")</f>
        <v>10</v>
      </c>
      <c r="G1266" s="2" t="str">
        <f>TEXT(MID(Sales_Transactions[[#This Row],[Order Date]],2,5),"yyy")</f>
        <v>2009</v>
      </c>
      <c r="H1266" s="2" t="str">
        <f>TEXT(MID(Sales_Transactions[[#This Row],[Order Date]],2,5),"yyy/m")</f>
        <v>2009/10</v>
      </c>
      <c r="I1266" t="s">
        <v>52</v>
      </c>
      <c r="J1266">
        <f t="shared" si="114"/>
        <v>1</v>
      </c>
      <c r="K1266" s="2">
        <v>19</v>
      </c>
      <c r="L1266" s="3">
        <v>359.68</v>
      </c>
      <c r="M1266" s="4">
        <v>7.0000000000000007E-2</v>
      </c>
      <c r="N1266" s="5" t="s">
        <v>23</v>
      </c>
      <c r="O1266" s="3">
        <v>187.15</v>
      </c>
      <c r="P1266" s="3">
        <v>18.649999999999999</v>
      </c>
      <c r="Q1266" s="3">
        <v>3.77</v>
      </c>
      <c r="R1266" s="5" t="s">
        <v>1216</v>
      </c>
      <c r="S1266" s="5" t="s">
        <v>1622</v>
      </c>
      <c r="T1266" s="5" t="str">
        <f t="shared" si="115"/>
        <v>Justin Hirsh</v>
      </c>
      <c r="U1266" t="s">
        <v>855</v>
      </c>
      <c r="V1266" s="5" t="s">
        <v>37</v>
      </c>
      <c r="W1266" s="5" t="s">
        <v>57</v>
      </c>
      <c r="X1266" s="5" t="s">
        <v>58</v>
      </c>
      <c r="Y1266" s="5" t="s">
        <v>1601</v>
      </c>
      <c r="Z1266" s="5" t="s">
        <v>60</v>
      </c>
      <c r="AA1266" s="4">
        <v>0.39</v>
      </c>
      <c r="AB1266" s="1">
        <v>40102</v>
      </c>
      <c r="AC1266" s="1">
        <v>23428</v>
      </c>
      <c r="AD1266">
        <f t="shared" si="116"/>
        <v>1</v>
      </c>
      <c r="AE1266">
        <f t="shared" ca="1" si="117"/>
        <v>60</v>
      </c>
      <c r="AF1266" t="str">
        <f t="shared" ca="1" si="118"/>
        <v>18-64</v>
      </c>
      <c r="AG1266" s="3">
        <f t="shared" si="119"/>
        <v>1.1793128947368419</v>
      </c>
      <c r="AH1266" t="str">
        <f>_xlfn.IFNA(VLOOKUP(Sales_Transactions[[#This Row],[Order ID]],Returned_Items[#All],2,FALSE),"Not Returned")</f>
        <v>Not Returned</v>
      </c>
    </row>
    <row r="1267" spans="1:34" x14ac:dyDescent="0.25">
      <c r="A1267">
        <v>47108</v>
      </c>
      <c r="C1267" t="s">
        <v>712</v>
      </c>
      <c r="D1267" s="2" t="str">
        <f>TEXT(MID(Sales_Transactions[[#This Row],[Order Date]],2,5),"d/m/yyy")</f>
        <v>15/10/2009</v>
      </c>
      <c r="E1267" s="2" t="str">
        <f>TEXT(MID(Sales_Transactions[[#This Row],[Order Date]],2,5),"d")</f>
        <v>15</v>
      </c>
      <c r="F1267" s="2" t="str">
        <f>TEXT(MID(Sales_Transactions[[#This Row],[Order Date]],2,5),"m")</f>
        <v>10</v>
      </c>
      <c r="G1267" s="2" t="str">
        <f>TEXT(MID(Sales_Transactions[[#This Row],[Order Date]],2,5),"yyy")</f>
        <v>2009</v>
      </c>
      <c r="H1267" s="2" t="str">
        <f>TEXT(MID(Sales_Transactions[[#This Row],[Order Date]],2,5),"yyy/m")</f>
        <v>2009/10</v>
      </c>
      <c r="I1267" t="s">
        <v>52</v>
      </c>
      <c r="J1267">
        <f t="shared" si="114"/>
        <v>1</v>
      </c>
      <c r="K1267" s="2">
        <v>7</v>
      </c>
      <c r="L1267" s="3">
        <v>131.55000000000001</v>
      </c>
      <c r="M1267" s="4">
        <v>0.06</v>
      </c>
      <c r="N1267" s="5" t="s">
        <v>23</v>
      </c>
      <c r="O1267" s="3">
        <v>-43.74</v>
      </c>
      <c r="P1267" s="3">
        <v>17.98</v>
      </c>
      <c r="Q1267" s="3">
        <v>8.51</v>
      </c>
      <c r="R1267" s="5" t="s">
        <v>1216</v>
      </c>
      <c r="S1267" s="5" t="s">
        <v>1622</v>
      </c>
      <c r="T1267" s="5" t="str">
        <f t="shared" si="115"/>
        <v>Justin Hirsh</v>
      </c>
      <c r="U1267" t="s">
        <v>855</v>
      </c>
      <c r="V1267" s="5" t="s">
        <v>37</v>
      </c>
      <c r="W1267" s="5" t="s">
        <v>48</v>
      </c>
      <c r="X1267" s="5" t="s">
        <v>324</v>
      </c>
      <c r="Y1267" s="5" t="s">
        <v>437</v>
      </c>
      <c r="Z1267" s="5" t="s">
        <v>56</v>
      </c>
      <c r="AA1267" s="4">
        <v>0.4</v>
      </c>
      <c r="AB1267" s="1">
        <v>40103</v>
      </c>
      <c r="AC1267" s="1">
        <v>23195</v>
      </c>
      <c r="AD1267">
        <f t="shared" si="116"/>
        <v>2</v>
      </c>
      <c r="AE1267">
        <f t="shared" ca="1" si="117"/>
        <v>61</v>
      </c>
      <c r="AF1267" t="str">
        <f t="shared" ca="1" si="118"/>
        <v>18-64</v>
      </c>
      <c r="AG1267" s="3">
        <f t="shared" si="119"/>
        <v>3.7827445714285708</v>
      </c>
      <c r="AH1267" t="str">
        <f>_xlfn.IFNA(VLOOKUP(Sales_Transactions[[#This Row],[Order ID]],Returned_Items[#All],2,FALSE),"Not Returned")</f>
        <v>Not Returned</v>
      </c>
    </row>
    <row r="1268" spans="1:34" x14ac:dyDescent="0.25">
      <c r="A1268">
        <v>47108</v>
      </c>
      <c r="C1268" t="s">
        <v>712</v>
      </c>
      <c r="D1268" s="2" t="str">
        <f>TEXT(MID(Sales_Transactions[[#This Row],[Order Date]],2,5),"d/m/yyy")</f>
        <v>15/10/2009</v>
      </c>
      <c r="E1268" s="2" t="str">
        <f>TEXT(MID(Sales_Transactions[[#This Row],[Order Date]],2,5),"d")</f>
        <v>15</v>
      </c>
      <c r="F1268" s="2" t="str">
        <f>TEXT(MID(Sales_Transactions[[#This Row],[Order Date]],2,5),"m")</f>
        <v>10</v>
      </c>
      <c r="G1268" s="2" t="str">
        <f>TEXT(MID(Sales_Transactions[[#This Row],[Order Date]],2,5),"yyy")</f>
        <v>2009</v>
      </c>
      <c r="H1268" s="2" t="str">
        <f>TEXT(MID(Sales_Transactions[[#This Row],[Order Date]],2,5),"yyy/m")</f>
        <v>2009/10</v>
      </c>
      <c r="I1268" t="s">
        <v>52</v>
      </c>
      <c r="J1268">
        <f t="shared" si="114"/>
        <v>1</v>
      </c>
      <c r="K1268" s="2">
        <v>26</v>
      </c>
      <c r="L1268" s="3">
        <v>258.11</v>
      </c>
      <c r="M1268" s="4">
        <v>0.1</v>
      </c>
      <c r="N1268" s="5" t="s">
        <v>67</v>
      </c>
      <c r="O1268" s="3">
        <v>9.9499999999999993</v>
      </c>
      <c r="P1268" s="3">
        <v>9.99</v>
      </c>
      <c r="Q1268" s="3">
        <v>4.78</v>
      </c>
      <c r="R1268" s="5" t="s">
        <v>1216</v>
      </c>
      <c r="S1268" s="5" t="s">
        <v>1622</v>
      </c>
      <c r="T1268" s="5" t="str">
        <f t="shared" si="115"/>
        <v>Justin Hirsh</v>
      </c>
      <c r="U1268" t="s">
        <v>855</v>
      </c>
      <c r="V1268" s="5" t="s">
        <v>37</v>
      </c>
      <c r="W1268" s="5" t="s">
        <v>28</v>
      </c>
      <c r="X1268" s="5" t="s">
        <v>75</v>
      </c>
      <c r="Y1268" s="5" t="s">
        <v>1716</v>
      </c>
      <c r="Z1268" s="5" t="s">
        <v>43</v>
      </c>
      <c r="AA1268" s="4">
        <v>0.4</v>
      </c>
      <c r="AB1268" s="1">
        <v>40104</v>
      </c>
      <c r="AC1268" s="1">
        <v>23087</v>
      </c>
      <c r="AD1268">
        <f t="shared" si="116"/>
        <v>3</v>
      </c>
      <c r="AE1268">
        <f t="shared" ca="1" si="117"/>
        <v>61</v>
      </c>
      <c r="AF1268" t="str">
        <f t="shared" ca="1" si="118"/>
        <v>18-64</v>
      </c>
      <c r="AG1268" s="3">
        <f t="shared" si="119"/>
        <v>0.56769269230769237</v>
      </c>
      <c r="AH1268" t="str">
        <f>_xlfn.IFNA(VLOOKUP(Sales_Transactions[[#This Row],[Order ID]],Returned_Items[#All],2,FALSE),"Not Returned")</f>
        <v>Not Returned</v>
      </c>
    </row>
    <row r="1269" spans="1:34" x14ac:dyDescent="0.25">
      <c r="A1269">
        <v>47108</v>
      </c>
      <c r="C1269" t="s">
        <v>712</v>
      </c>
      <c r="D1269" s="2" t="str">
        <f>TEXT(MID(Sales_Transactions[[#This Row],[Order Date]],2,5),"d/m/yyy")</f>
        <v>15/10/2009</v>
      </c>
      <c r="E1269" s="2" t="str">
        <f>TEXT(MID(Sales_Transactions[[#This Row],[Order Date]],2,5),"d")</f>
        <v>15</v>
      </c>
      <c r="F1269" s="2" t="str">
        <f>TEXT(MID(Sales_Transactions[[#This Row],[Order Date]],2,5),"m")</f>
        <v>10</v>
      </c>
      <c r="G1269" s="2" t="str">
        <f>TEXT(MID(Sales_Transactions[[#This Row],[Order Date]],2,5),"yyy")</f>
        <v>2009</v>
      </c>
      <c r="H1269" s="2" t="str">
        <f>TEXT(MID(Sales_Transactions[[#This Row],[Order Date]],2,5),"yyy/m")</f>
        <v>2009/10</v>
      </c>
      <c r="I1269" t="s">
        <v>52</v>
      </c>
      <c r="J1269">
        <f t="shared" si="114"/>
        <v>1</v>
      </c>
      <c r="K1269" s="2">
        <v>9</v>
      </c>
      <c r="L1269" s="3">
        <v>1288.5150000000001</v>
      </c>
      <c r="M1269" s="4">
        <v>0.08</v>
      </c>
      <c r="N1269" s="5" t="s">
        <v>67</v>
      </c>
      <c r="O1269" s="3">
        <v>-382.57</v>
      </c>
      <c r="P1269" s="3">
        <v>175.99</v>
      </c>
      <c r="Q1269" s="3">
        <v>8.99</v>
      </c>
      <c r="R1269" s="5" t="s">
        <v>1216</v>
      </c>
      <c r="S1269" s="5" t="s">
        <v>1622</v>
      </c>
      <c r="T1269" s="5" t="str">
        <f t="shared" si="115"/>
        <v>Justin Hirsh</v>
      </c>
      <c r="U1269" t="s">
        <v>855</v>
      </c>
      <c r="V1269" s="5" t="s">
        <v>37</v>
      </c>
      <c r="W1269" s="5" t="s">
        <v>48</v>
      </c>
      <c r="X1269" s="5" t="s">
        <v>49</v>
      </c>
      <c r="Y1269" s="5" t="s">
        <v>1069</v>
      </c>
      <c r="Z1269" s="5" t="s">
        <v>43</v>
      </c>
      <c r="AA1269" s="4">
        <v>0.56999999999999995</v>
      </c>
      <c r="AB1269" s="1">
        <v>40102</v>
      </c>
      <c r="AC1269" s="1">
        <v>22776</v>
      </c>
      <c r="AD1269">
        <f t="shared" si="116"/>
        <v>1</v>
      </c>
      <c r="AE1269">
        <f t="shared" ca="1" si="117"/>
        <v>62</v>
      </c>
      <c r="AF1269" t="str">
        <f t="shared" ca="1" si="118"/>
        <v>18-64</v>
      </c>
      <c r="AG1269" s="3">
        <f t="shared" si="119"/>
        <v>20.537689777777778</v>
      </c>
      <c r="AH1269" t="str">
        <f>_xlfn.IFNA(VLOOKUP(Sales_Transactions[[#This Row],[Order ID]],Returned_Items[#All],2,FALSE),"Not Returned")</f>
        <v>Not Returned</v>
      </c>
    </row>
    <row r="1270" spans="1:34" x14ac:dyDescent="0.25">
      <c r="A1270">
        <v>47520</v>
      </c>
      <c r="C1270" t="s">
        <v>1717</v>
      </c>
      <c r="D1270" s="2" t="str">
        <f>TEXT(MID(Sales_Transactions[[#This Row],[Order Date]],2,5),"d/m/yyy")</f>
        <v>7/10/2009</v>
      </c>
      <c r="E1270" s="2" t="str">
        <f>TEXT(MID(Sales_Transactions[[#This Row],[Order Date]],2,5),"d")</f>
        <v>7</v>
      </c>
      <c r="F1270" s="2" t="str">
        <f>TEXT(MID(Sales_Transactions[[#This Row],[Order Date]],2,5),"m")</f>
        <v>10</v>
      </c>
      <c r="G1270" s="2" t="str">
        <f>TEXT(MID(Sales_Transactions[[#This Row],[Order Date]],2,5),"yyy")</f>
        <v>2009</v>
      </c>
      <c r="H1270" s="2" t="str">
        <f>TEXT(MID(Sales_Transactions[[#This Row],[Order Date]],2,5),"yyy/m")</f>
        <v>2009/10</v>
      </c>
      <c r="I1270" t="s">
        <v>52</v>
      </c>
      <c r="J1270">
        <f t="shared" si="114"/>
        <v>1</v>
      </c>
      <c r="K1270" s="2">
        <v>36</v>
      </c>
      <c r="L1270" s="3">
        <v>277.88</v>
      </c>
      <c r="M1270" s="4">
        <v>0.09</v>
      </c>
      <c r="N1270" s="5" t="s">
        <v>23</v>
      </c>
      <c r="O1270" s="3">
        <v>-64.41</v>
      </c>
      <c r="P1270" s="3">
        <v>7.68</v>
      </c>
      <c r="Q1270" s="3">
        <v>6.16</v>
      </c>
      <c r="R1270" s="5" t="s">
        <v>1531</v>
      </c>
      <c r="S1270" s="5" t="s">
        <v>199</v>
      </c>
      <c r="T1270" s="5" t="str">
        <f t="shared" si="115"/>
        <v>Liz Price</v>
      </c>
      <c r="U1270" t="s">
        <v>855</v>
      </c>
      <c r="V1270" s="5" t="s">
        <v>37</v>
      </c>
      <c r="W1270" s="5" t="s">
        <v>28</v>
      </c>
      <c r="X1270" s="5" t="s">
        <v>41</v>
      </c>
      <c r="Y1270" s="5" t="s">
        <v>1489</v>
      </c>
      <c r="Z1270" s="5" t="s">
        <v>43</v>
      </c>
      <c r="AA1270" s="4">
        <v>0.35</v>
      </c>
      <c r="AB1270" s="1">
        <v>40095</v>
      </c>
      <c r="AC1270" s="1">
        <v>22768</v>
      </c>
      <c r="AD1270">
        <f t="shared" si="116"/>
        <v>2</v>
      </c>
      <c r="AE1270">
        <f t="shared" ca="1" si="117"/>
        <v>62</v>
      </c>
      <c r="AF1270" t="str">
        <f t="shared" ca="1" si="118"/>
        <v>18-64</v>
      </c>
      <c r="AG1270" s="3">
        <f t="shared" si="119"/>
        <v>0.38425244444444445</v>
      </c>
      <c r="AH1270" t="str">
        <f>_xlfn.IFNA(VLOOKUP(Sales_Transactions[[#This Row],[Order ID]],Returned_Items[#All],2,FALSE),"Not Returned")</f>
        <v>Not Returned</v>
      </c>
    </row>
    <row r="1271" spans="1:34" hidden="1" x14ac:dyDescent="0.25">
      <c r="A1271">
        <v>47520</v>
      </c>
      <c r="C1271" t="s">
        <v>1717</v>
      </c>
      <c r="D1271" s="2" t="str">
        <f>TEXT(MID(Sales_Transactions[[#This Row],[Order Date]],2,5),"d/m/yyy")</f>
        <v>7/10/2009</v>
      </c>
      <c r="E1271" s="2" t="str">
        <f>TEXT(MID(Sales_Transactions[[#This Row],[Order Date]],2,5),"d")</f>
        <v>7</v>
      </c>
      <c r="F1271" s="2" t="str">
        <f>TEXT(MID(Sales_Transactions[[#This Row],[Order Date]],2,5),"m")</f>
        <v>10</v>
      </c>
      <c r="G1271" s="2" t="str">
        <f>TEXT(MID(Sales_Transactions[[#This Row],[Order Date]],2,5),"yyy")</f>
        <v>2009</v>
      </c>
      <c r="H1271" s="2" t="str">
        <f>TEXT(MID(Sales_Transactions[[#This Row],[Order Date]],2,5),"yyy/m")</f>
        <v>2009/10</v>
      </c>
      <c r="I1271" t="s">
        <v>52</v>
      </c>
      <c r="J1271">
        <f t="shared" si="114"/>
        <v>1</v>
      </c>
      <c r="K1271" s="2">
        <v>13</v>
      </c>
      <c r="L1271">
        <v>3939.89</v>
      </c>
      <c r="M1271">
        <v>0.05</v>
      </c>
      <c r="N1271" t="s">
        <v>34</v>
      </c>
      <c r="O1271">
        <v>598.24</v>
      </c>
      <c r="P1271">
        <v>291.73</v>
      </c>
      <c r="Q1271">
        <v>48.8</v>
      </c>
      <c r="R1271" t="s">
        <v>1531</v>
      </c>
      <c r="S1271" t="s">
        <v>199</v>
      </c>
      <c r="T1271" t="str">
        <f t="shared" si="115"/>
        <v>Liz Price</v>
      </c>
      <c r="U1271" t="s">
        <v>855</v>
      </c>
      <c r="V1271" t="s">
        <v>37</v>
      </c>
      <c r="W1271" t="s">
        <v>57</v>
      </c>
      <c r="X1271" t="s">
        <v>154</v>
      </c>
      <c r="Y1271" t="s">
        <v>610</v>
      </c>
      <c r="Z1271" t="s">
        <v>40</v>
      </c>
      <c r="AA1271">
        <v>0.56000000000000005</v>
      </c>
      <c r="AB1271" s="1">
        <v>40095</v>
      </c>
      <c r="AC1271" s="1"/>
      <c r="AD1271">
        <f t="shared" si="116"/>
        <v>2</v>
      </c>
      <c r="AE1271">
        <f t="shared" ca="1" si="117"/>
        <v>124</v>
      </c>
      <c r="AF1271" t="str">
        <f t="shared" ca="1" si="118"/>
        <v>Over 65</v>
      </c>
      <c r="AG1271">
        <f t="shared" si="119"/>
        <v>26.183395000000001</v>
      </c>
      <c r="AH1271" t="str">
        <f>_xlfn.IFNA(VLOOKUP(Sales_Transactions[[#This Row],[Order ID]],Returned_Items[#All],2,FALSE),"Not Returned")</f>
        <v>Not Returned</v>
      </c>
    </row>
    <row r="1272" spans="1:34" x14ac:dyDescent="0.25">
      <c r="A1272">
        <v>47520</v>
      </c>
      <c r="C1272" t="s">
        <v>1717</v>
      </c>
      <c r="D1272" s="2" t="str">
        <f>TEXT(MID(Sales_Transactions[[#This Row],[Order Date]],2,5),"d/m/yyy")</f>
        <v>7/10/2009</v>
      </c>
      <c r="E1272" s="2" t="str">
        <f>TEXT(MID(Sales_Transactions[[#This Row],[Order Date]],2,5),"d")</f>
        <v>7</v>
      </c>
      <c r="F1272" s="2" t="str">
        <f>TEXT(MID(Sales_Transactions[[#This Row],[Order Date]],2,5),"m")</f>
        <v>10</v>
      </c>
      <c r="G1272" s="2" t="str">
        <f>TEXT(MID(Sales_Transactions[[#This Row],[Order Date]],2,5),"yyy")</f>
        <v>2009</v>
      </c>
      <c r="H1272" s="2" t="str">
        <f>TEXT(MID(Sales_Transactions[[#This Row],[Order Date]],2,5),"yyy/m")</f>
        <v>2009/10</v>
      </c>
      <c r="I1272" t="s">
        <v>52</v>
      </c>
      <c r="J1272">
        <f t="shared" si="114"/>
        <v>1</v>
      </c>
      <c r="K1272" s="2">
        <v>47</v>
      </c>
      <c r="L1272" s="3">
        <v>925.3</v>
      </c>
      <c r="M1272" s="4">
        <v>0.04</v>
      </c>
      <c r="N1272" s="5" t="s">
        <v>23</v>
      </c>
      <c r="O1272" s="3">
        <v>257.31</v>
      </c>
      <c r="P1272" s="3">
        <v>19.98</v>
      </c>
      <c r="Q1272" s="3">
        <v>5.77</v>
      </c>
      <c r="R1272" s="5" t="s">
        <v>1531</v>
      </c>
      <c r="S1272" s="5" t="s">
        <v>199</v>
      </c>
      <c r="T1272" s="5" t="str">
        <f t="shared" si="115"/>
        <v>Liz Price</v>
      </c>
      <c r="U1272" t="s">
        <v>855</v>
      </c>
      <c r="V1272" s="5" t="s">
        <v>37</v>
      </c>
      <c r="W1272" s="5" t="s">
        <v>28</v>
      </c>
      <c r="X1272" s="5" t="s">
        <v>75</v>
      </c>
      <c r="Y1272" s="5" t="s">
        <v>300</v>
      </c>
      <c r="Z1272" s="5" t="s">
        <v>43</v>
      </c>
      <c r="AA1272" s="4">
        <v>0.38</v>
      </c>
      <c r="AB1272" s="1">
        <v>40095</v>
      </c>
      <c r="AC1272" s="1">
        <v>23629</v>
      </c>
      <c r="AD1272">
        <f t="shared" si="116"/>
        <v>2</v>
      </c>
      <c r="AE1272">
        <f t="shared" ca="1" si="117"/>
        <v>59</v>
      </c>
      <c r="AF1272" t="str">
        <f t="shared" ca="1" si="118"/>
        <v>18-64</v>
      </c>
      <c r="AG1272" s="3">
        <f t="shared" si="119"/>
        <v>0.54770229787234037</v>
      </c>
      <c r="AH1272" t="str">
        <f>_xlfn.IFNA(VLOOKUP(Sales_Transactions[[#This Row],[Order ID]],Returned_Items[#All],2,FALSE),"Not Returned")</f>
        <v>Not Returned</v>
      </c>
    </row>
    <row r="1273" spans="1:34" x14ac:dyDescent="0.25">
      <c r="A1273">
        <v>47527</v>
      </c>
      <c r="C1273" t="s">
        <v>1718</v>
      </c>
      <c r="D1273" s="2" t="str">
        <f>TEXT(MID(Sales_Transactions[[#This Row],[Order Date]],2,5),"d/m/yyy")</f>
        <v>17/9/2010</v>
      </c>
      <c r="E1273" s="2" t="str">
        <f>TEXT(MID(Sales_Transactions[[#This Row],[Order Date]],2,5),"d")</f>
        <v>17</v>
      </c>
      <c r="F1273" s="2" t="str">
        <f>TEXT(MID(Sales_Transactions[[#This Row],[Order Date]],2,5),"m")</f>
        <v>9</v>
      </c>
      <c r="G1273" s="2" t="str">
        <f>TEXT(MID(Sales_Transactions[[#This Row],[Order Date]],2,5),"yyy")</f>
        <v>2010</v>
      </c>
      <c r="H1273" s="2" t="str">
        <f>TEXT(MID(Sales_Transactions[[#This Row],[Order Date]],2,5),"yyy/m")</f>
        <v>2010/9</v>
      </c>
      <c r="I1273" t="s">
        <v>78</v>
      </c>
      <c r="J1273">
        <f t="shared" si="114"/>
        <v>3</v>
      </c>
      <c r="K1273" s="2">
        <v>48</v>
      </c>
      <c r="L1273" s="3">
        <v>12072.9</v>
      </c>
      <c r="M1273" s="4">
        <v>0.04</v>
      </c>
      <c r="N1273" s="5" t="s">
        <v>34</v>
      </c>
      <c r="O1273" s="3">
        <v>3064.51</v>
      </c>
      <c r="P1273" s="3">
        <v>243.98</v>
      </c>
      <c r="Q1273" s="3">
        <v>43.32</v>
      </c>
      <c r="R1273" s="5" t="s">
        <v>956</v>
      </c>
      <c r="S1273" s="5" t="s">
        <v>1606</v>
      </c>
      <c r="T1273" s="5" t="str">
        <f t="shared" si="115"/>
        <v>Greg Maxwell</v>
      </c>
      <c r="U1273" t="s">
        <v>855</v>
      </c>
      <c r="V1273" s="5" t="s">
        <v>74</v>
      </c>
      <c r="W1273" s="5" t="s">
        <v>57</v>
      </c>
      <c r="X1273" s="5" t="s">
        <v>154</v>
      </c>
      <c r="Y1273" s="5" t="s">
        <v>370</v>
      </c>
      <c r="Z1273" s="5" t="s">
        <v>40</v>
      </c>
      <c r="AA1273" s="4">
        <v>0.55000000000000004</v>
      </c>
      <c r="AB1273" s="1">
        <v>40439</v>
      </c>
      <c r="AC1273" s="1">
        <v>23270</v>
      </c>
      <c r="AD1273">
        <f t="shared" si="116"/>
        <v>1</v>
      </c>
      <c r="AE1273">
        <f t="shared" ca="1" si="117"/>
        <v>60</v>
      </c>
      <c r="AF1273" t="str">
        <f t="shared" ca="1" si="118"/>
        <v>18-64</v>
      </c>
      <c r="AG1273" s="3">
        <f t="shared" si="119"/>
        <v>5.9833834999999995</v>
      </c>
      <c r="AH1273" t="str">
        <f>_xlfn.IFNA(VLOOKUP(Sales_Transactions[[#This Row],[Order ID]],Returned_Items[#All],2,FALSE),"Not Returned")</f>
        <v>Not Returned</v>
      </c>
    </row>
    <row r="1274" spans="1:34" x14ac:dyDescent="0.25">
      <c r="A1274">
        <v>47713</v>
      </c>
      <c r="C1274" t="s">
        <v>1015</v>
      </c>
      <c r="D1274" s="2" t="str">
        <f>TEXT(MID(Sales_Transactions[[#This Row],[Order Date]],2,5),"d/m/yyy")</f>
        <v>3/7/2009</v>
      </c>
      <c r="E1274" s="2" t="str">
        <f>TEXT(MID(Sales_Transactions[[#This Row],[Order Date]],2,5),"d")</f>
        <v>3</v>
      </c>
      <c r="F1274" s="2" t="str">
        <f>TEXT(MID(Sales_Transactions[[#This Row],[Order Date]],2,5),"m")</f>
        <v>7</v>
      </c>
      <c r="G1274" s="2" t="str">
        <f>TEXT(MID(Sales_Transactions[[#This Row],[Order Date]],2,5),"yyy")</f>
        <v>2009</v>
      </c>
      <c r="H1274" s="2" t="str">
        <f>TEXT(MID(Sales_Transactions[[#This Row],[Order Date]],2,5),"yyy/m")</f>
        <v>2009/7</v>
      </c>
      <c r="I1274" t="s">
        <v>33</v>
      </c>
      <c r="J1274">
        <f t="shared" si="114"/>
        <v>4</v>
      </c>
      <c r="K1274" s="2">
        <v>34</v>
      </c>
      <c r="L1274" s="3">
        <v>3419.1505000000002</v>
      </c>
      <c r="M1274" s="4">
        <v>0</v>
      </c>
      <c r="N1274" s="5" t="s">
        <v>23</v>
      </c>
      <c r="O1274" s="3">
        <v>858.58</v>
      </c>
      <c r="P1274" s="3">
        <v>115.99</v>
      </c>
      <c r="Q1274" s="3">
        <v>5.92</v>
      </c>
      <c r="R1274" s="5" t="s">
        <v>1528</v>
      </c>
      <c r="S1274" s="5" t="s">
        <v>1529</v>
      </c>
      <c r="T1274" s="5" t="str">
        <f t="shared" si="115"/>
        <v>Marc Harrigan</v>
      </c>
      <c r="U1274" t="s">
        <v>855</v>
      </c>
      <c r="V1274" s="5" t="s">
        <v>74</v>
      </c>
      <c r="W1274" s="5" t="s">
        <v>48</v>
      </c>
      <c r="X1274" s="5" t="s">
        <v>49</v>
      </c>
      <c r="Y1274" s="5" t="s">
        <v>1719</v>
      </c>
      <c r="Z1274" s="5" t="s">
        <v>43</v>
      </c>
      <c r="AA1274" s="4">
        <v>0.57999999999999996</v>
      </c>
      <c r="AB1274" s="1">
        <v>39997</v>
      </c>
      <c r="AC1274" s="1">
        <v>23355</v>
      </c>
      <c r="AD1274">
        <f t="shared" si="116"/>
        <v>0</v>
      </c>
      <c r="AE1274">
        <f t="shared" ca="1" si="117"/>
        <v>60</v>
      </c>
      <c r="AF1274" t="str">
        <f t="shared" ca="1" si="118"/>
        <v>18-64</v>
      </c>
      <c r="AG1274" s="3">
        <f t="shared" si="119"/>
        <v>3.5855882352941175</v>
      </c>
      <c r="AH1274" t="str">
        <f>_xlfn.IFNA(VLOOKUP(Sales_Transactions[[#This Row],[Order ID]],Returned_Items[#All],2,FALSE),"Not Returned")</f>
        <v>Not Returned</v>
      </c>
    </row>
    <row r="1275" spans="1:34" x14ac:dyDescent="0.25">
      <c r="A1275">
        <v>47750</v>
      </c>
      <c r="C1275" t="s">
        <v>1340</v>
      </c>
      <c r="D1275" s="2" t="str">
        <f>TEXT(MID(Sales_Transactions[[#This Row],[Order Date]],2,5),"d/m/yyy")</f>
        <v>15/6/2010</v>
      </c>
      <c r="E1275" s="2" t="str">
        <f>TEXT(MID(Sales_Transactions[[#This Row],[Order Date]],2,5),"d")</f>
        <v>15</v>
      </c>
      <c r="F1275" s="2" t="str">
        <f>TEXT(MID(Sales_Transactions[[#This Row],[Order Date]],2,5),"m")</f>
        <v>6</v>
      </c>
      <c r="G1275" s="2" t="str">
        <f>TEXT(MID(Sales_Transactions[[#This Row],[Order Date]],2,5),"yyy")</f>
        <v>2010</v>
      </c>
      <c r="H1275" s="2" t="str">
        <f>TEXT(MID(Sales_Transactions[[#This Row],[Order Date]],2,5),"yyy/m")</f>
        <v>2010/6</v>
      </c>
      <c r="I1275" t="s">
        <v>22</v>
      </c>
      <c r="J1275">
        <f t="shared" si="114"/>
        <v>2</v>
      </c>
      <c r="K1275" s="2">
        <v>1</v>
      </c>
      <c r="L1275" s="3">
        <v>195.04</v>
      </c>
      <c r="M1275" s="4">
        <v>0.08</v>
      </c>
      <c r="N1275" s="5" t="s">
        <v>23</v>
      </c>
      <c r="O1275" s="3">
        <v>-149.41</v>
      </c>
      <c r="P1275" s="3">
        <v>167.27</v>
      </c>
      <c r="Q1275" s="3">
        <v>35</v>
      </c>
      <c r="R1275" s="5" t="s">
        <v>1250</v>
      </c>
      <c r="S1275" s="5" t="s">
        <v>1251</v>
      </c>
      <c r="T1275" s="5" t="str">
        <f t="shared" si="115"/>
        <v>Sally Knutson</v>
      </c>
      <c r="U1275" t="s">
        <v>855</v>
      </c>
      <c r="V1275" s="5" t="s">
        <v>47</v>
      </c>
      <c r="W1275" s="5" t="s">
        <v>28</v>
      </c>
      <c r="X1275" s="5" t="s">
        <v>29</v>
      </c>
      <c r="Y1275" s="5" t="s">
        <v>1720</v>
      </c>
      <c r="Z1275" s="5" t="s">
        <v>31</v>
      </c>
      <c r="AA1275" s="4">
        <v>0.85</v>
      </c>
      <c r="AB1275" s="1">
        <v>40344</v>
      </c>
      <c r="AC1275" s="1">
        <v>22933</v>
      </c>
      <c r="AD1275">
        <f t="shared" si="116"/>
        <v>0</v>
      </c>
      <c r="AE1275">
        <f t="shared" ca="1" si="117"/>
        <v>61</v>
      </c>
      <c r="AF1275" t="str">
        <f t="shared" ca="1" si="118"/>
        <v>18-64</v>
      </c>
      <c r="AG1275" s="3">
        <f t="shared" si="119"/>
        <v>202.13618400000001</v>
      </c>
      <c r="AH1275" t="str">
        <f>_xlfn.IFNA(VLOOKUP(Sales_Transactions[[#This Row],[Order ID]],Returned_Items[#All],2,FALSE),"Not Returned")</f>
        <v>Not Returned</v>
      </c>
    </row>
    <row r="1276" spans="1:34" x14ac:dyDescent="0.25">
      <c r="A1276">
        <v>48452</v>
      </c>
      <c r="C1276" t="s">
        <v>1721</v>
      </c>
      <c r="D1276" s="2" t="str">
        <f>TEXT(MID(Sales_Transactions[[#This Row],[Order Date]],2,5),"d/m/yyy")</f>
        <v>9/10/2010</v>
      </c>
      <c r="E1276" s="2" t="str">
        <f>TEXT(MID(Sales_Transactions[[#This Row],[Order Date]],2,5),"d")</f>
        <v>9</v>
      </c>
      <c r="F1276" s="2" t="str">
        <f>TEXT(MID(Sales_Transactions[[#This Row],[Order Date]],2,5),"m")</f>
        <v>10</v>
      </c>
      <c r="G1276" s="2" t="str">
        <f>TEXT(MID(Sales_Transactions[[#This Row],[Order Date]],2,5),"yyy")</f>
        <v>2010</v>
      </c>
      <c r="H1276" s="2" t="str">
        <f>TEXT(MID(Sales_Transactions[[#This Row],[Order Date]],2,5),"yyy/m")</f>
        <v>2010/10</v>
      </c>
      <c r="I1276" t="s">
        <v>33</v>
      </c>
      <c r="J1276">
        <f t="shared" si="114"/>
        <v>4</v>
      </c>
      <c r="K1276" s="2">
        <v>32</v>
      </c>
      <c r="L1276" s="3">
        <v>1859.01</v>
      </c>
      <c r="M1276" s="4">
        <v>0.09</v>
      </c>
      <c r="N1276" s="5" t="s">
        <v>34</v>
      </c>
      <c r="O1276" s="3">
        <v>-588.9</v>
      </c>
      <c r="P1276" s="3">
        <v>60.98</v>
      </c>
      <c r="Q1276" s="3">
        <v>30</v>
      </c>
      <c r="R1276" s="5" t="s">
        <v>906</v>
      </c>
      <c r="S1276" s="5" t="s">
        <v>1509</v>
      </c>
      <c r="T1276" s="5" t="str">
        <f t="shared" si="115"/>
        <v>Giulietta Weimer</v>
      </c>
      <c r="U1276" t="s">
        <v>855</v>
      </c>
      <c r="V1276" s="5" t="s">
        <v>47</v>
      </c>
      <c r="W1276" s="5" t="s">
        <v>57</v>
      </c>
      <c r="X1276" s="5" t="s">
        <v>154</v>
      </c>
      <c r="Y1276" s="5" t="s">
        <v>1722</v>
      </c>
      <c r="Z1276" s="5" t="s">
        <v>40</v>
      </c>
      <c r="AA1276" s="4">
        <v>0.7</v>
      </c>
      <c r="AB1276" s="1">
        <v>40462</v>
      </c>
      <c r="AC1276" s="1">
        <v>27298</v>
      </c>
      <c r="AD1276">
        <f t="shared" si="116"/>
        <v>2</v>
      </c>
      <c r="AE1276">
        <f t="shared" ca="1" si="117"/>
        <v>49</v>
      </c>
      <c r="AF1276" t="str">
        <f t="shared" ca="1" si="118"/>
        <v>18-64</v>
      </c>
      <c r="AG1276" s="3">
        <f t="shared" si="119"/>
        <v>2.8414099374999999</v>
      </c>
      <c r="AH1276" t="str">
        <f>_xlfn.IFNA(VLOOKUP(Sales_Transactions[[#This Row],[Order ID]],Returned_Items[#All],2,FALSE),"Not Returned")</f>
        <v>Not Returned</v>
      </c>
    </row>
    <row r="1277" spans="1:34" x14ac:dyDescent="0.25">
      <c r="A1277">
        <v>48452</v>
      </c>
      <c r="C1277" t="s">
        <v>1721</v>
      </c>
      <c r="D1277" s="2" t="str">
        <f>TEXT(MID(Sales_Transactions[[#This Row],[Order Date]],2,5),"d/m/yyy")</f>
        <v>9/10/2010</v>
      </c>
      <c r="E1277" s="2" t="str">
        <f>TEXT(MID(Sales_Transactions[[#This Row],[Order Date]],2,5),"d")</f>
        <v>9</v>
      </c>
      <c r="F1277" s="2" t="str">
        <f>TEXT(MID(Sales_Transactions[[#This Row],[Order Date]],2,5),"m")</f>
        <v>10</v>
      </c>
      <c r="G1277" s="2" t="str">
        <f>TEXT(MID(Sales_Transactions[[#This Row],[Order Date]],2,5),"yyy")</f>
        <v>2010</v>
      </c>
      <c r="H1277" s="2" t="str">
        <f>TEXT(MID(Sales_Transactions[[#This Row],[Order Date]],2,5),"yyy/m")</f>
        <v>2010/10</v>
      </c>
      <c r="I1277" t="s">
        <v>33</v>
      </c>
      <c r="J1277">
        <f t="shared" si="114"/>
        <v>4</v>
      </c>
      <c r="K1277" s="2">
        <v>19</v>
      </c>
      <c r="L1277" s="3">
        <v>1781.11</v>
      </c>
      <c r="M1277" s="4">
        <v>0.1</v>
      </c>
      <c r="N1277" s="5" t="s">
        <v>23</v>
      </c>
      <c r="O1277" s="3">
        <v>51.44</v>
      </c>
      <c r="P1277" s="3">
        <v>99.99</v>
      </c>
      <c r="Q1277" s="3">
        <v>19.989999999999998</v>
      </c>
      <c r="R1277" s="5" t="s">
        <v>906</v>
      </c>
      <c r="S1277" s="5" t="s">
        <v>1509</v>
      </c>
      <c r="T1277" s="5" t="str">
        <f t="shared" si="115"/>
        <v>Giulietta Weimer</v>
      </c>
      <c r="U1277" t="s">
        <v>855</v>
      </c>
      <c r="V1277" s="5" t="s">
        <v>47</v>
      </c>
      <c r="W1277" s="5" t="s">
        <v>48</v>
      </c>
      <c r="X1277" s="5" t="s">
        <v>87</v>
      </c>
      <c r="Y1277" s="5" t="s">
        <v>490</v>
      </c>
      <c r="Z1277" s="5" t="s">
        <v>43</v>
      </c>
      <c r="AA1277" s="4">
        <v>0.5</v>
      </c>
      <c r="AB1277" s="1">
        <v>40460</v>
      </c>
      <c r="AC1277" s="1">
        <v>27191</v>
      </c>
      <c r="AD1277">
        <f t="shared" si="116"/>
        <v>0</v>
      </c>
      <c r="AE1277">
        <f t="shared" ca="1" si="117"/>
        <v>50</v>
      </c>
      <c r="AF1277" t="str">
        <f t="shared" ca="1" si="118"/>
        <v>18-64</v>
      </c>
      <c r="AG1277" s="3">
        <f t="shared" si="119"/>
        <v>6.3094742105263153</v>
      </c>
      <c r="AH1277" t="str">
        <f>_xlfn.IFNA(VLOOKUP(Sales_Transactions[[#This Row],[Order ID]],Returned_Items[#All],2,FALSE),"Not Returned")</f>
        <v>Not Returned</v>
      </c>
    </row>
    <row r="1278" spans="1:34" x14ac:dyDescent="0.25">
      <c r="A1278">
        <v>48452</v>
      </c>
      <c r="C1278" t="s">
        <v>1721</v>
      </c>
      <c r="D1278" s="2" t="str">
        <f>TEXT(MID(Sales_Transactions[[#This Row],[Order Date]],2,5),"d/m/yyy")</f>
        <v>9/10/2010</v>
      </c>
      <c r="E1278" s="2" t="str">
        <f>TEXT(MID(Sales_Transactions[[#This Row],[Order Date]],2,5),"d")</f>
        <v>9</v>
      </c>
      <c r="F1278" s="2" t="str">
        <f>TEXT(MID(Sales_Transactions[[#This Row],[Order Date]],2,5),"m")</f>
        <v>10</v>
      </c>
      <c r="G1278" s="2" t="str">
        <f>TEXT(MID(Sales_Transactions[[#This Row],[Order Date]],2,5),"yyy")</f>
        <v>2010</v>
      </c>
      <c r="H1278" s="2" t="str">
        <f>TEXT(MID(Sales_Transactions[[#This Row],[Order Date]],2,5),"yyy/m")</f>
        <v>2010/10</v>
      </c>
      <c r="I1278" t="s">
        <v>33</v>
      </c>
      <c r="J1278">
        <f t="shared" si="114"/>
        <v>4</v>
      </c>
      <c r="K1278" s="2">
        <v>44</v>
      </c>
      <c r="L1278" s="3">
        <v>185.32</v>
      </c>
      <c r="M1278" s="4">
        <v>0.03</v>
      </c>
      <c r="N1278" s="5" t="s">
        <v>23</v>
      </c>
      <c r="O1278" s="3">
        <v>-192.56</v>
      </c>
      <c r="P1278" s="3">
        <v>4.18</v>
      </c>
      <c r="Q1278" s="3">
        <v>6.92</v>
      </c>
      <c r="R1278" s="5" t="s">
        <v>906</v>
      </c>
      <c r="S1278" s="5" t="s">
        <v>1509</v>
      </c>
      <c r="T1278" s="5" t="str">
        <f t="shared" si="115"/>
        <v>Giulietta Weimer</v>
      </c>
      <c r="U1278" t="s">
        <v>855</v>
      </c>
      <c r="V1278" s="5" t="s">
        <v>47</v>
      </c>
      <c r="W1278" s="5" t="s">
        <v>57</v>
      </c>
      <c r="X1278" s="5" t="s">
        <v>58</v>
      </c>
      <c r="Y1278" s="5" t="s">
        <v>1723</v>
      </c>
      <c r="Z1278" s="5" t="s">
        <v>43</v>
      </c>
      <c r="AA1278" s="4">
        <v>0.49</v>
      </c>
      <c r="AB1278" s="1">
        <v>40461</v>
      </c>
      <c r="AC1278" s="1">
        <v>27223</v>
      </c>
      <c r="AD1278">
        <f t="shared" si="116"/>
        <v>1</v>
      </c>
      <c r="AE1278">
        <f t="shared" ca="1" si="117"/>
        <v>50</v>
      </c>
      <c r="AF1278" t="str">
        <f t="shared" ca="1" si="118"/>
        <v>18-64</v>
      </c>
      <c r="AG1278" s="3">
        <f t="shared" si="119"/>
        <v>0.25224422727272722</v>
      </c>
      <c r="AH1278" t="str">
        <f>_xlfn.IFNA(VLOOKUP(Sales_Transactions[[#This Row],[Order ID]],Returned_Items[#All],2,FALSE),"Not Returned")</f>
        <v>Not Returned</v>
      </c>
    </row>
    <row r="1279" spans="1:34" x14ac:dyDescent="0.25">
      <c r="A1279">
        <v>48452</v>
      </c>
      <c r="C1279" t="s">
        <v>1721</v>
      </c>
      <c r="D1279" s="2" t="str">
        <f>TEXT(MID(Sales_Transactions[[#This Row],[Order Date]],2,5),"d/m/yyy")</f>
        <v>9/10/2010</v>
      </c>
      <c r="E1279" s="2" t="str">
        <f>TEXT(MID(Sales_Transactions[[#This Row],[Order Date]],2,5),"d")</f>
        <v>9</v>
      </c>
      <c r="F1279" s="2" t="str">
        <f>TEXT(MID(Sales_Transactions[[#This Row],[Order Date]],2,5),"m")</f>
        <v>10</v>
      </c>
      <c r="G1279" s="2" t="str">
        <f>TEXT(MID(Sales_Transactions[[#This Row],[Order Date]],2,5),"yyy")</f>
        <v>2010</v>
      </c>
      <c r="H1279" s="2" t="str">
        <f>TEXT(MID(Sales_Transactions[[#This Row],[Order Date]],2,5),"yyy/m")</f>
        <v>2010/10</v>
      </c>
      <c r="I1279" t="s">
        <v>33</v>
      </c>
      <c r="J1279">
        <f t="shared" si="114"/>
        <v>4</v>
      </c>
      <c r="K1279" s="2">
        <v>15</v>
      </c>
      <c r="L1279" s="3">
        <v>73.41</v>
      </c>
      <c r="M1279" s="4">
        <v>0.08</v>
      </c>
      <c r="N1279" s="5" t="s">
        <v>23</v>
      </c>
      <c r="O1279" s="3">
        <v>-44.79</v>
      </c>
      <c r="P1279" s="3">
        <v>4.91</v>
      </c>
      <c r="Q1279" s="3">
        <v>4.97</v>
      </c>
      <c r="R1279" s="5" t="s">
        <v>906</v>
      </c>
      <c r="S1279" s="5" t="s">
        <v>1509</v>
      </c>
      <c r="T1279" s="5" t="str">
        <f t="shared" si="115"/>
        <v>Giulietta Weimer</v>
      </c>
      <c r="U1279" t="s">
        <v>855</v>
      </c>
      <c r="V1279" s="5" t="s">
        <v>47</v>
      </c>
      <c r="W1279" s="5" t="s">
        <v>28</v>
      </c>
      <c r="X1279" s="5" t="s">
        <v>41</v>
      </c>
      <c r="Y1279" s="5" t="s">
        <v>1061</v>
      </c>
      <c r="Z1279" s="5" t="s">
        <v>43</v>
      </c>
      <c r="AA1279" s="4">
        <v>0.38</v>
      </c>
      <c r="AB1279" s="1">
        <v>40462</v>
      </c>
      <c r="AC1279" s="1">
        <v>26776</v>
      </c>
      <c r="AD1279">
        <f t="shared" si="116"/>
        <v>2</v>
      </c>
      <c r="AE1279">
        <f t="shared" ca="1" si="117"/>
        <v>51</v>
      </c>
      <c r="AF1279" t="str">
        <f t="shared" ca="1" si="118"/>
        <v>18-64</v>
      </c>
      <c r="AG1279" s="3">
        <f t="shared" si="119"/>
        <v>0.65840480000000001</v>
      </c>
      <c r="AH1279" t="str">
        <f>_xlfn.IFNA(VLOOKUP(Sales_Transactions[[#This Row],[Order ID]],Returned_Items[#All],2,FALSE),"Not Returned")</f>
        <v>Not Returned</v>
      </c>
    </row>
    <row r="1280" spans="1:34" x14ac:dyDescent="0.25">
      <c r="A1280">
        <v>48452</v>
      </c>
      <c r="C1280" t="s">
        <v>1721</v>
      </c>
      <c r="D1280" s="2" t="str">
        <f>TEXT(MID(Sales_Transactions[[#This Row],[Order Date]],2,5),"d/m/yyy")</f>
        <v>9/10/2010</v>
      </c>
      <c r="E1280" s="2" t="str">
        <f>TEXT(MID(Sales_Transactions[[#This Row],[Order Date]],2,5),"d")</f>
        <v>9</v>
      </c>
      <c r="F1280" s="2" t="str">
        <f>TEXT(MID(Sales_Transactions[[#This Row],[Order Date]],2,5),"m")</f>
        <v>10</v>
      </c>
      <c r="G1280" s="2" t="str">
        <f>TEXT(MID(Sales_Transactions[[#This Row],[Order Date]],2,5),"yyy")</f>
        <v>2010</v>
      </c>
      <c r="H1280" s="2" t="str">
        <f>TEXT(MID(Sales_Transactions[[#This Row],[Order Date]],2,5),"yyy/m")</f>
        <v>2010/10</v>
      </c>
      <c r="I1280" t="s">
        <v>33</v>
      </c>
      <c r="J1280">
        <f t="shared" si="114"/>
        <v>4</v>
      </c>
      <c r="K1280" s="2">
        <v>28</v>
      </c>
      <c r="L1280" s="3">
        <v>43.66</v>
      </c>
      <c r="M1280" s="4">
        <v>0.04</v>
      </c>
      <c r="N1280" s="5" t="s">
        <v>23</v>
      </c>
      <c r="O1280" s="3">
        <v>5.77</v>
      </c>
      <c r="P1280" s="3">
        <v>1.48</v>
      </c>
      <c r="Q1280" s="3">
        <v>0.7</v>
      </c>
      <c r="R1280" s="5" t="s">
        <v>906</v>
      </c>
      <c r="S1280" s="5" t="s">
        <v>1509</v>
      </c>
      <c r="T1280" s="5" t="str">
        <f t="shared" si="115"/>
        <v>Giulietta Weimer</v>
      </c>
      <c r="U1280" t="s">
        <v>855</v>
      </c>
      <c r="V1280" s="5" t="s">
        <v>47</v>
      </c>
      <c r="W1280" s="5" t="s">
        <v>28</v>
      </c>
      <c r="X1280" s="5" t="s">
        <v>82</v>
      </c>
      <c r="Y1280" s="5" t="s">
        <v>1054</v>
      </c>
      <c r="Z1280" s="5" t="s">
        <v>84</v>
      </c>
      <c r="AA1280" s="4">
        <v>0.37</v>
      </c>
      <c r="AB1280" s="1">
        <v>40462</v>
      </c>
      <c r="AC1280" s="1">
        <v>26670</v>
      </c>
      <c r="AD1280">
        <f t="shared" si="116"/>
        <v>2</v>
      </c>
      <c r="AE1280">
        <f t="shared" ca="1" si="117"/>
        <v>51</v>
      </c>
      <c r="AF1280" t="str">
        <f t="shared" ca="1" si="118"/>
        <v>18-64</v>
      </c>
      <c r="AG1280" s="3">
        <f t="shared" si="119"/>
        <v>7.7836000000000002E-2</v>
      </c>
      <c r="AH1280" t="str">
        <f>_xlfn.IFNA(VLOOKUP(Sales_Transactions[[#This Row],[Order ID]],Returned_Items[#All],2,FALSE),"Not Returned")</f>
        <v>Not Returned</v>
      </c>
    </row>
    <row r="1281" spans="1:34" x14ac:dyDescent="0.25">
      <c r="A1281">
        <v>49088</v>
      </c>
      <c r="C1281" t="s">
        <v>1724</v>
      </c>
      <c r="D1281" s="2" t="str">
        <f>TEXT(MID(Sales_Transactions[[#This Row],[Order Date]],2,5),"d/m/yyy")</f>
        <v>23/9/2009</v>
      </c>
      <c r="E1281" s="2" t="str">
        <f>TEXT(MID(Sales_Transactions[[#This Row],[Order Date]],2,5),"d")</f>
        <v>23</v>
      </c>
      <c r="F1281" s="2" t="str">
        <f>TEXT(MID(Sales_Transactions[[#This Row],[Order Date]],2,5),"m")</f>
        <v>9</v>
      </c>
      <c r="G1281" s="2" t="str">
        <f>TEXT(MID(Sales_Transactions[[#This Row],[Order Date]],2,5),"yyy")</f>
        <v>2009</v>
      </c>
      <c r="H1281" s="2" t="str">
        <f>TEXT(MID(Sales_Transactions[[#This Row],[Order Date]],2,5),"yyy/m")</f>
        <v>2009/9</v>
      </c>
      <c r="I1281" t="s">
        <v>101</v>
      </c>
      <c r="J1281">
        <f t="shared" si="114"/>
        <v>1</v>
      </c>
      <c r="K1281" s="2">
        <v>16</v>
      </c>
      <c r="L1281" s="3">
        <v>130.11000000000001</v>
      </c>
      <c r="M1281" s="4">
        <v>0.03</v>
      </c>
      <c r="N1281" s="5" t="s">
        <v>23</v>
      </c>
      <c r="O1281" s="3">
        <v>-47.69</v>
      </c>
      <c r="P1281" s="3">
        <v>8.1199999999999992</v>
      </c>
      <c r="Q1281" s="3">
        <v>2.83</v>
      </c>
      <c r="R1281" s="5" t="s">
        <v>1549</v>
      </c>
      <c r="S1281" s="5" t="s">
        <v>1550</v>
      </c>
      <c r="T1281" s="5" t="str">
        <f t="shared" si="115"/>
        <v>Kristina Nunn</v>
      </c>
      <c r="U1281" t="s">
        <v>855</v>
      </c>
      <c r="V1281" s="5" t="s">
        <v>37</v>
      </c>
      <c r="W1281" s="5" t="s">
        <v>48</v>
      </c>
      <c r="X1281" s="5" t="s">
        <v>87</v>
      </c>
      <c r="Y1281" s="5" t="s">
        <v>1068</v>
      </c>
      <c r="Z1281" s="5" t="s">
        <v>60</v>
      </c>
      <c r="AA1281" s="4">
        <v>0.77</v>
      </c>
      <c r="AB1281" s="1">
        <v>40080</v>
      </c>
      <c r="AC1281" s="1">
        <v>27201</v>
      </c>
      <c r="AD1281">
        <f t="shared" si="116"/>
        <v>1</v>
      </c>
      <c r="AE1281">
        <f t="shared" ca="1" si="117"/>
        <v>50</v>
      </c>
      <c r="AF1281" t="str">
        <f t="shared" ca="1" si="118"/>
        <v>18-64</v>
      </c>
      <c r="AG1281" s="3">
        <f t="shared" si="119"/>
        <v>0.68422274999999999</v>
      </c>
      <c r="AH1281" t="str">
        <f>_xlfn.IFNA(VLOOKUP(Sales_Transactions[[#This Row],[Order ID]],Returned_Items[#All],2,FALSE),"Not Returned")</f>
        <v>Not Returned</v>
      </c>
    </row>
    <row r="1282" spans="1:34" x14ac:dyDescent="0.25">
      <c r="A1282">
        <v>49088</v>
      </c>
      <c r="C1282" t="s">
        <v>1724</v>
      </c>
      <c r="D1282" s="2" t="str">
        <f>TEXT(MID(Sales_Transactions[[#This Row],[Order Date]],2,5),"d/m/yyy")</f>
        <v>23/9/2009</v>
      </c>
      <c r="E1282" s="2" t="str">
        <f>TEXT(MID(Sales_Transactions[[#This Row],[Order Date]],2,5),"d")</f>
        <v>23</v>
      </c>
      <c r="F1282" s="2" t="str">
        <f>TEXT(MID(Sales_Transactions[[#This Row],[Order Date]],2,5),"m")</f>
        <v>9</v>
      </c>
      <c r="G1282" s="2" t="str">
        <f>TEXT(MID(Sales_Transactions[[#This Row],[Order Date]],2,5),"yyy")</f>
        <v>2009</v>
      </c>
      <c r="H1282" s="2" t="str">
        <f>TEXT(MID(Sales_Transactions[[#This Row],[Order Date]],2,5),"yyy/m")</f>
        <v>2009/9</v>
      </c>
      <c r="I1282" t="s">
        <v>101</v>
      </c>
      <c r="J1282">
        <f t="shared" ref="J1282:J1345" si="120">IF(I1282="Making Critical",5,IF(I1282="High",4,IF(I1282="Medium",3,IF(I1282="Low",2,1))))</f>
        <v>1</v>
      </c>
      <c r="K1282" s="2">
        <v>15</v>
      </c>
      <c r="L1282" s="3">
        <v>4012.58</v>
      </c>
      <c r="M1282" s="4">
        <v>0.05</v>
      </c>
      <c r="N1282" s="5" t="s">
        <v>67</v>
      </c>
      <c r="O1282" s="3">
        <v>-425.14</v>
      </c>
      <c r="P1282" s="3">
        <v>279.48</v>
      </c>
      <c r="Q1282" s="3">
        <v>35</v>
      </c>
      <c r="R1282" s="5" t="s">
        <v>1549</v>
      </c>
      <c r="S1282" s="5" t="s">
        <v>1550</v>
      </c>
      <c r="T1282" s="5" t="str">
        <f t="shared" ref="T1282:T1345" si="121">R1282 &amp; " " &amp; S1282</f>
        <v>Kristina Nunn</v>
      </c>
      <c r="U1282" t="s">
        <v>855</v>
      </c>
      <c r="V1282" s="5" t="s">
        <v>37</v>
      </c>
      <c r="W1282" s="5" t="s">
        <v>28</v>
      </c>
      <c r="X1282" s="5" t="s">
        <v>29</v>
      </c>
      <c r="Y1282" s="5" t="s">
        <v>269</v>
      </c>
      <c r="Z1282" s="5" t="s">
        <v>31</v>
      </c>
      <c r="AA1282" s="4">
        <v>0.8</v>
      </c>
      <c r="AB1282" s="1">
        <v>40080</v>
      </c>
      <c r="AC1282" s="1">
        <v>27188</v>
      </c>
      <c r="AD1282">
        <f t="shared" ref="AD1282:AD1345" si="122">_xlfn.DAYS(AB1282,D1282)</f>
        <v>1</v>
      </c>
      <c r="AE1282">
        <f t="shared" ref="AE1282:AE1345" ca="1" si="123">DATEDIF(AC1282,TODAY(),"Y")</f>
        <v>50</v>
      </c>
      <c r="AF1282" t="str">
        <f t="shared" ref="AF1282:AF1345" ca="1" si="124">IF(AE1282&lt;18,"Under 18",IF(AE1282&lt;65,"18-64","Over 65"))</f>
        <v>18-64</v>
      </c>
      <c r="AG1282" s="3">
        <f t="shared" ref="AG1282:AG1345" si="125" xml:space="preserve"> (P1282 - (M1282 / 100) * P1282 + Q1282) / K1282</f>
        <v>20.956017333333332</v>
      </c>
      <c r="AH1282" t="str">
        <f>_xlfn.IFNA(VLOOKUP(Sales_Transactions[[#This Row],[Order ID]],Returned_Items[#All],2,FALSE),"Not Returned")</f>
        <v>Not Returned</v>
      </c>
    </row>
    <row r="1283" spans="1:34" x14ac:dyDescent="0.25">
      <c r="A1283">
        <v>49088</v>
      </c>
      <c r="C1283" t="s">
        <v>1724</v>
      </c>
      <c r="D1283" s="2" t="str">
        <f>TEXT(MID(Sales_Transactions[[#This Row],[Order Date]],2,5),"d/m/yyy")</f>
        <v>23/9/2009</v>
      </c>
      <c r="E1283" s="2" t="str">
        <f>TEXT(MID(Sales_Transactions[[#This Row],[Order Date]],2,5),"d")</f>
        <v>23</v>
      </c>
      <c r="F1283" s="2" t="str">
        <f>TEXT(MID(Sales_Transactions[[#This Row],[Order Date]],2,5),"m")</f>
        <v>9</v>
      </c>
      <c r="G1283" s="2" t="str">
        <f>TEXT(MID(Sales_Transactions[[#This Row],[Order Date]],2,5),"yyy")</f>
        <v>2009</v>
      </c>
      <c r="H1283" s="2" t="str">
        <f>TEXT(MID(Sales_Transactions[[#This Row],[Order Date]],2,5),"yyy/m")</f>
        <v>2009/9</v>
      </c>
      <c r="I1283" t="s">
        <v>101</v>
      </c>
      <c r="J1283">
        <f t="shared" si="120"/>
        <v>1</v>
      </c>
      <c r="K1283" s="2">
        <v>31</v>
      </c>
      <c r="L1283" s="3">
        <v>1295.54</v>
      </c>
      <c r="M1283" s="4">
        <v>0.06</v>
      </c>
      <c r="N1283" s="5" t="s">
        <v>23</v>
      </c>
      <c r="O1283" s="3">
        <v>214.23</v>
      </c>
      <c r="P1283" s="3">
        <v>40.99</v>
      </c>
      <c r="Q1283" s="3">
        <v>17.48</v>
      </c>
      <c r="R1283" s="5" t="s">
        <v>1549</v>
      </c>
      <c r="S1283" s="5" t="s">
        <v>1550</v>
      </c>
      <c r="T1283" s="5" t="str">
        <f t="shared" si="121"/>
        <v>Kristina Nunn</v>
      </c>
      <c r="U1283" t="s">
        <v>855</v>
      </c>
      <c r="V1283" s="5" t="s">
        <v>37</v>
      </c>
      <c r="W1283" s="5" t="s">
        <v>28</v>
      </c>
      <c r="X1283" s="5" t="s">
        <v>75</v>
      </c>
      <c r="Y1283" s="5" t="s">
        <v>368</v>
      </c>
      <c r="Z1283" s="5" t="s">
        <v>43</v>
      </c>
      <c r="AA1283" s="4">
        <v>0.36</v>
      </c>
      <c r="AB1283" s="1">
        <v>40081</v>
      </c>
      <c r="AC1283" s="1">
        <v>27142</v>
      </c>
      <c r="AD1283">
        <f t="shared" si="122"/>
        <v>2</v>
      </c>
      <c r="AE1283">
        <f t="shared" ca="1" si="123"/>
        <v>50</v>
      </c>
      <c r="AF1283" t="str">
        <f t="shared" ca="1" si="124"/>
        <v>18-64</v>
      </c>
      <c r="AG1283" s="3">
        <f t="shared" si="125"/>
        <v>1.885335677419355</v>
      </c>
      <c r="AH1283" t="str">
        <f>_xlfn.IFNA(VLOOKUP(Sales_Transactions[[#This Row],[Order ID]],Returned_Items[#All],2,FALSE),"Not Returned")</f>
        <v>Not Returned</v>
      </c>
    </row>
    <row r="1284" spans="1:34" x14ac:dyDescent="0.25">
      <c r="A1284">
        <v>49223</v>
      </c>
      <c r="C1284" t="s">
        <v>1725</v>
      </c>
      <c r="D1284" s="2" t="str">
        <f>TEXT(MID(Sales_Transactions[[#This Row],[Order Date]],2,5),"d/m/yyy")</f>
        <v>2/10/2011</v>
      </c>
      <c r="E1284" s="2" t="str">
        <f>TEXT(MID(Sales_Transactions[[#This Row],[Order Date]],2,5),"d")</f>
        <v>2</v>
      </c>
      <c r="F1284" s="2" t="str">
        <f>TEXT(MID(Sales_Transactions[[#This Row],[Order Date]],2,5),"m")</f>
        <v>10</v>
      </c>
      <c r="G1284" s="2" t="str">
        <f>TEXT(MID(Sales_Transactions[[#This Row],[Order Date]],2,5),"yyy")</f>
        <v>2011</v>
      </c>
      <c r="H1284" s="2" t="str">
        <f>TEXT(MID(Sales_Transactions[[#This Row],[Order Date]],2,5),"yyy/m")</f>
        <v>2011/10</v>
      </c>
      <c r="I1284" t="s">
        <v>78</v>
      </c>
      <c r="J1284">
        <f t="shared" si="120"/>
        <v>3</v>
      </c>
      <c r="K1284" s="2">
        <v>24</v>
      </c>
      <c r="L1284" s="3">
        <v>238.25</v>
      </c>
      <c r="M1284" s="4">
        <v>0.05</v>
      </c>
      <c r="N1284" s="5" t="s">
        <v>23</v>
      </c>
      <c r="O1284" s="3">
        <v>-83.55</v>
      </c>
      <c r="P1284" s="3">
        <v>9.3800000000000008</v>
      </c>
      <c r="Q1284" s="3">
        <v>7.28</v>
      </c>
      <c r="R1284" s="5" t="s">
        <v>1001</v>
      </c>
      <c r="S1284" s="5" t="s">
        <v>1690</v>
      </c>
      <c r="T1284" s="5" t="str">
        <f t="shared" si="121"/>
        <v>Chuck Clark</v>
      </c>
      <c r="U1284" t="s">
        <v>855</v>
      </c>
      <c r="V1284" s="5" t="s">
        <v>47</v>
      </c>
      <c r="W1284" s="5" t="s">
        <v>28</v>
      </c>
      <c r="X1284" s="5" t="s">
        <v>29</v>
      </c>
      <c r="Y1284" s="5" t="s">
        <v>1726</v>
      </c>
      <c r="Z1284" s="5" t="s">
        <v>43</v>
      </c>
      <c r="AA1284" s="4">
        <v>0.56999999999999995</v>
      </c>
      <c r="AB1284" s="1">
        <v>40818</v>
      </c>
      <c r="AC1284" s="1">
        <v>27036</v>
      </c>
      <c r="AD1284">
        <f t="shared" si="122"/>
        <v>0</v>
      </c>
      <c r="AE1284">
        <f t="shared" ca="1" si="123"/>
        <v>50</v>
      </c>
      <c r="AF1284" t="str">
        <f t="shared" ca="1" si="124"/>
        <v>18-64</v>
      </c>
      <c r="AG1284" s="3">
        <f t="shared" si="125"/>
        <v>0.69397125000000004</v>
      </c>
      <c r="AH1284" t="str">
        <f>_xlfn.IFNA(VLOOKUP(Sales_Transactions[[#This Row],[Order ID]],Returned_Items[#All],2,FALSE),"Not Returned")</f>
        <v>Not Returned</v>
      </c>
    </row>
    <row r="1285" spans="1:34" x14ac:dyDescent="0.25">
      <c r="A1285">
        <v>49634</v>
      </c>
      <c r="C1285" t="s">
        <v>326</v>
      </c>
      <c r="D1285" s="2" t="str">
        <f>TEXT(MID(Sales_Transactions[[#This Row],[Order Date]],2,5),"d/m/yyy")</f>
        <v>23/3/2012</v>
      </c>
      <c r="E1285" s="2" t="str">
        <f>TEXT(MID(Sales_Transactions[[#This Row],[Order Date]],2,5),"d")</f>
        <v>23</v>
      </c>
      <c r="F1285" s="2" t="str">
        <f>TEXT(MID(Sales_Transactions[[#This Row],[Order Date]],2,5),"m")</f>
        <v>3</v>
      </c>
      <c r="G1285" s="2" t="str">
        <f>TEXT(MID(Sales_Transactions[[#This Row],[Order Date]],2,5),"yyy")</f>
        <v>2012</v>
      </c>
      <c r="H1285" s="2" t="str">
        <f>TEXT(MID(Sales_Transactions[[#This Row],[Order Date]],2,5),"yyy/m")</f>
        <v>2012/3</v>
      </c>
      <c r="I1285" t="s">
        <v>52</v>
      </c>
      <c r="J1285">
        <f t="shared" si="120"/>
        <v>1</v>
      </c>
      <c r="K1285" s="2">
        <v>39</v>
      </c>
      <c r="L1285" s="3">
        <v>403.73</v>
      </c>
      <c r="M1285" s="4">
        <v>0.06</v>
      </c>
      <c r="N1285" s="5" t="s">
        <v>23</v>
      </c>
      <c r="O1285" s="3">
        <v>-44.13</v>
      </c>
      <c r="P1285" s="3">
        <v>10.89</v>
      </c>
      <c r="Q1285" s="3">
        <v>4.5</v>
      </c>
      <c r="R1285" s="5" t="s">
        <v>1250</v>
      </c>
      <c r="S1285" s="5" t="s">
        <v>1251</v>
      </c>
      <c r="T1285" s="5" t="str">
        <f t="shared" si="121"/>
        <v>Sally Knutson</v>
      </c>
      <c r="U1285" t="s">
        <v>855</v>
      </c>
      <c r="V1285" s="5" t="s">
        <v>37</v>
      </c>
      <c r="W1285" s="5" t="s">
        <v>28</v>
      </c>
      <c r="X1285" s="5" t="s">
        <v>38</v>
      </c>
      <c r="Y1285" s="5" t="s">
        <v>559</v>
      </c>
      <c r="Z1285" s="5" t="s">
        <v>43</v>
      </c>
      <c r="AA1285" s="4">
        <v>0.59</v>
      </c>
      <c r="AB1285" s="1">
        <v>40992</v>
      </c>
      <c r="AC1285" s="1">
        <v>26886</v>
      </c>
      <c r="AD1285">
        <f t="shared" si="122"/>
        <v>1</v>
      </c>
      <c r="AE1285">
        <f t="shared" ca="1" si="123"/>
        <v>50</v>
      </c>
      <c r="AF1285" t="str">
        <f t="shared" ca="1" si="124"/>
        <v>18-64</v>
      </c>
      <c r="AG1285" s="3">
        <f t="shared" si="125"/>
        <v>0.39444784615384615</v>
      </c>
      <c r="AH1285" t="str">
        <f>_xlfn.IFNA(VLOOKUP(Sales_Transactions[[#This Row],[Order ID]],Returned_Items[#All],2,FALSE),"Not Returned")</f>
        <v>Not Returned</v>
      </c>
    </row>
    <row r="1286" spans="1:34" x14ac:dyDescent="0.25">
      <c r="A1286">
        <v>49634</v>
      </c>
      <c r="C1286" t="s">
        <v>326</v>
      </c>
      <c r="D1286" s="2" t="str">
        <f>TEXT(MID(Sales_Transactions[[#This Row],[Order Date]],2,5),"d/m/yyy")</f>
        <v>23/3/2012</v>
      </c>
      <c r="E1286" s="2" t="str">
        <f>TEXT(MID(Sales_Transactions[[#This Row],[Order Date]],2,5),"d")</f>
        <v>23</v>
      </c>
      <c r="F1286" s="2" t="str">
        <f>TEXT(MID(Sales_Transactions[[#This Row],[Order Date]],2,5),"m")</f>
        <v>3</v>
      </c>
      <c r="G1286" s="2" t="str">
        <f>TEXT(MID(Sales_Transactions[[#This Row],[Order Date]],2,5),"yyy")</f>
        <v>2012</v>
      </c>
      <c r="H1286" s="2" t="str">
        <f>TEXT(MID(Sales_Transactions[[#This Row],[Order Date]],2,5),"yyy/m")</f>
        <v>2012/3</v>
      </c>
      <c r="I1286" t="s">
        <v>52</v>
      </c>
      <c r="J1286">
        <f t="shared" si="120"/>
        <v>1</v>
      </c>
      <c r="K1286" s="2">
        <v>3</v>
      </c>
      <c r="L1286" s="3">
        <v>86.85</v>
      </c>
      <c r="M1286" s="4">
        <v>0.05</v>
      </c>
      <c r="N1286" s="5" t="s">
        <v>23</v>
      </c>
      <c r="O1286" s="3">
        <v>-67.22</v>
      </c>
      <c r="P1286" s="3">
        <v>28.48</v>
      </c>
      <c r="Q1286" s="3">
        <v>1.99</v>
      </c>
      <c r="R1286" s="5" t="s">
        <v>1250</v>
      </c>
      <c r="S1286" s="5" t="s">
        <v>1251</v>
      </c>
      <c r="T1286" s="5" t="str">
        <f t="shared" si="121"/>
        <v>Sally Knutson</v>
      </c>
      <c r="U1286" t="s">
        <v>855</v>
      </c>
      <c r="V1286" s="5" t="s">
        <v>37</v>
      </c>
      <c r="W1286" s="5" t="s">
        <v>48</v>
      </c>
      <c r="X1286" s="5" t="s">
        <v>87</v>
      </c>
      <c r="Y1286" s="5" t="s">
        <v>874</v>
      </c>
      <c r="Z1286" s="5" t="s">
        <v>60</v>
      </c>
      <c r="AA1286" s="4">
        <v>0.4</v>
      </c>
      <c r="AB1286" s="1">
        <v>40993</v>
      </c>
      <c r="AC1286" s="1">
        <v>26939</v>
      </c>
      <c r="AD1286">
        <f t="shared" si="122"/>
        <v>2</v>
      </c>
      <c r="AE1286">
        <f t="shared" ca="1" si="123"/>
        <v>50</v>
      </c>
      <c r="AF1286" t="str">
        <f t="shared" ca="1" si="124"/>
        <v>18-64</v>
      </c>
      <c r="AG1286" s="3">
        <f t="shared" si="125"/>
        <v>10.151919999999999</v>
      </c>
      <c r="AH1286" t="str">
        <f>_xlfn.IFNA(VLOOKUP(Sales_Transactions[[#This Row],[Order ID]],Returned_Items[#All],2,FALSE),"Not Returned")</f>
        <v>Not Returned</v>
      </c>
    </row>
    <row r="1287" spans="1:34" x14ac:dyDescent="0.25">
      <c r="A1287">
        <v>49987</v>
      </c>
      <c r="C1287" t="s">
        <v>1727</v>
      </c>
      <c r="D1287" s="2" t="str">
        <f>TEXT(MID(Sales_Transactions[[#This Row],[Order Date]],2,5),"d/m/yyy")</f>
        <v>19/1/2011</v>
      </c>
      <c r="E1287" s="2" t="str">
        <f>TEXT(MID(Sales_Transactions[[#This Row],[Order Date]],2,5),"d")</f>
        <v>19</v>
      </c>
      <c r="F1287" s="2" t="str">
        <f>TEXT(MID(Sales_Transactions[[#This Row],[Order Date]],2,5),"m")</f>
        <v>1</v>
      </c>
      <c r="G1287" s="2" t="str">
        <f>TEXT(MID(Sales_Transactions[[#This Row],[Order Date]],2,5),"yyy")</f>
        <v>2011</v>
      </c>
      <c r="H1287" s="2" t="str">
        <f>TEXT(MID(Sales_Transactions[[#This Row],[Order Date]],2,5),"yyy/m")</f>
        <v>2011/1</v>
      </c>
      <c r="I1287" t="s">
        <v>33</v>
      </c>
      <c r="J1287">
        <f t="shared" si="120"/>
        <v>4</v>
      </c>
      <c r="K1287" s="2">
        <v>15</v>
      </c>
      <c r="L1287" s="3">
        <v>1795.49</v>
      </c>
      <c r="M1287" s="4">
        <v>0.05</v>
      </c>
      <c r="N1287" s="5" t="s">
        <v>34</v>
      </c>
      <c r="O1287" s="3">
        <v>-626.04</v>
      </c>
      <c r="P1287" s="3">
        <v>114.98</v>
      </c>
      <c r="Q1287" s="3">
        <v>58.72</v>
      </c>
      <c r="R1287" s="5" t="s">
        <v>1728</v>
      </c>
      <c r="S1287" s="5" t="s">
        <v>1729</v>
      </c>
      <c r="T1287" s="5" t="str">
        <f t="shared" si="121"/>
        <v>Tanja Norvell</v>
      </c>
      <c r="U1287" t="s">
        <v>855</v>
      </c>
      <c r="V1287" s="5" t="s">
        <v>37</v>
      </c>
      <c r="W1287" s="5" t="s">
        <v>57</v>
      </c>
      <c r="X1287" s="5" t="s">
        <v>104</v>
      </c>
      <c r="Y1287" s="5" t="s">
        <v>1730</v>
      </c>
      <c r="Z1287" s="5" t="s">
        <v>106</v>
      </c>
      <c r="AA1287" s="4">
        <v>0.76</v>
      </c>
      <c r="AB1287" s="1">
        <v>40565</v>
      </c>
      <c r="AC1287" s="1">
        <v>26996</v>
      </c>
      <c r="AD1287">
        <f t="shared" si="122"/>
        <v>3</v>
      </c>
      <c r="AE1287">
        <f t="shared" ca="1" si="123"/>
        <v>50</v>
      </c>
      <c r="AF1287" t="str">
        <f t="shared" ca="1" si="124"/>
        <v>18-64</v>
      </c>
      <c r="AG1287" s="3">
        <f t="shared" si="125"/>
        <v>11.576167333333334</v>
      </c>
      <c r="AH1287" t="str">
        <f>_xlfn.IFNA(VLOOKUP(Sales_Transactions[[#This Row],[Order ID]],Returned_Items[#All],2,FALSE),"Not Returned")</f>
        <v>Not Returned</v>
      </c>
    </row>
    <row r="1288" spans="1:34" x14ac:dyDescent="0.25">
      <c r="A1288">
        <v>49987</v>
      </c>
      <c r="C1288" t="s">
        <v>1727</v>
      </c>
      <c r="D1288" s="2" t="str">
        <f>TEXT(MID(Sales_Transactions[[#This Row],[Order Date]],2,5),"d/m/yyy")</f>
        <v>19/1/2011</v>
      </c>
      <c r="E1288" s="2" t="str">
        <f>TEXT(MID(Sales_Transactions[[#This Row],[Order Date]],2,5),"d")</f>
        <v>19</v>
      </c>
      <c r="F1288" s="2" t="str">
        <f>TEXT(MID(Sales_Transactions[[#This Row],[Order Date]],2,5),"m")</f>
        <v>1</v>
      </c>
      <c r="G1288" s="2" t="str">
        <f>TEXT(MID(Sales_Transactions[[#This Row],[Order Date]],2,5),"yyy")</f>
        <v>2011</v>
      </c>
      <c r="H1288" s="2" t="str">
        <f>TEXT(MID(Sales_Transactions[[#This Row],[Order Date]],2,5),"yyy/m")</f>
        <v>2011/1</v>
      </c>
      <c r="I1288" t="s">
        <v>33</v>
      </c>
      <c r="J1288">
        <f t="shared" si="120"/>
        <v>4</v>
      </c>
      <c r="K1288" s="2">
        <v>4</v>
      </c>
      <c r="L1288" s="3">
        <v>926.58</v>
      </c>
      <c r="M1288" s="4">
        <v>0.03</v>
      </c>
      <c r="N1288" s="5" t="s">
        <v>34</v>
      </c>
      <c r="O1288" s="3">
        <v>-226.51</v>
      </c>
      <c r="P1288" s="3">
        <v>212.6</v>
      </c>
      <c r="Q1288" s="3">
        <v>52.2</v>
      </c>
      <c r="R1288" s="5" t="s">
        <v>1728</v>
      </c>
      <c r="S1288" s="5" t="s">
        <v>1729</v>
      </c>
      <c r="T1288" s="5" t="str">
        <f t="shared" si="121"/>
        <v>Tanja Norvell</v>
      </c>
      <c r="U1288" t="s">
        <v>855</v>
      </c>
      <c r="V1288" s="5" t="s">
        <v>37</v>
      </c>
      <c r="W1288" s="5" t="s">
        <v>57</v>
      </c>
      <c r="X1288" s="5" t="s">
        <v>107</v>
      </c>
      <c r="Y1288" s="5" t="s">
        <v>1731</v>
      </c>
      <c r="Z1288" s="5" t="s">
        <v>106</v>
      </c>
      <c r="AA1288" s="4">
        <v>0.64</v>
      </c>
      <c r="AB1288" s="1">
        <v>40565</v>
      </c>
      <c r="AC1288" s="1">
        <v>26913</v>
      </c>
      <c r="AD1288">
        <f t="shared" si="122"/>
        <v>3</v>
      </c>
      <c r="AE1288">
        <f t="shared" ca="1" si="123"/>
        <v>50</v>
      </c>
      <c r="AF1288" t="str">
        <f t="shared" ca="1" si="124"/>
        <v>18-64</v>
      </c>
      <c r="AG1288" s="3">
        <f t="shared" si="125"/>
        <v>66.184055000000001</v>
      </c>
      <c r="AH1288" t="str">
        <f>_xlfn.IFNA(VLOOKUP(Sales_Transactions[[#This Row],[Order ID]],Returned_Items[#All],2,FALSE),"Not Returned")</f>
        <v>Not Returned</v>
      </c>
    </row>
    <row r="1289" spans="1:34" x14ac:dyDescent="0.25">
      <c r="A1289">
        <v>50208</v>
      </c>
      <c r="C1289" t="s">
        <v>1223</v>
      </c>
      <c r="D1289" s="2" t="str">
        <f>TEXT(MID(Sales_Transactions[[#This Row],[Order Date]],2,5),"d/m/yyy")</f>
        <v>22/1/2011</v>
      </c>
      <c r="E1289" s="2" t="str">
        <f>TEXT(MID(Sales_Transactions[[#This Row],[Order Date]],2,5),"d")</f>
        <v>22</v>
      </c>
      <c r="F1289" s="2" t="str">
        <f>TEXT(MID(Sales_Transactions[[#This Row],[Order Date]],2,5),"m")</f>
        <v>1</v>
      </c>
      <c r="G1289" s="2" t="str">
        <f>TEXT(MID(Sales_Transactions[[#This Row],[Order Date]],2,5),"yyy")</f>
        <v>2011</v>
      </c>
      <c r="H1289" s="2" t="str">
        <f>TEXT(MID(Sales_Transactions[[#This Row],[Order Date]],2,5),"yyy/m")</f>
        <v>2011/1</v>
      </c>
      <c r="I1289" t="s">
        <v>78</v>
      </c>
      <c r="J1289">
        <f t="shared" si="120"/>
        <v>3</v>
      </c>
      <c r="K1289" s="2">
        <v>4</v>
      </c>
      <c r="L1289" s="3">
        <v>38.76</v>
      </c>
      <c r="M1289" s="4">
        <v>0.1</v>
      </c>
      <c r="N1289" s="5" t="s">
        <v>67</v>
      </c>
      <c r="O1289" s="3">
        <v>-12.13</v>
      </c>
      <c r="P1289" s="3">
        <v>6.23</v>
      </c>
      <c r="Q1289" s="3">
        <v>6.97</v>
      </c>
      <c r="R1289" s="5" t="s">
        <v>1435</v>
      </c>
      <c r="S1289" s="5" t="s">
        <v>912</v>
      </c>
      <c r="T1289" s="5" t="str">
        <f t="shared" si="121"/>
        <v>Sarah Bern</v>
      </c>
      <c r="U1289" t="s">
        <v>855</v>
      </c>
      <c r="V1289" s="5" t="s">
        <v>47</v>
      </c>
      <c r="W1289" s="5" t="s">
        <v>28</v>
      </c>
      <c r="X1289" s="5" t="s">
        <v>41</v>
      </c>
      <c r="Y1289" s="5" t="s">
        <v>1732</v>
      </c>
      <c r="Z1289" s="5" t="s">
        <v>43</v>
      </c>
      <c r="AA1289" s="4">
        <v>0.36</v>
      </c>
      <c r="AB1289" s="1">
        <v>40566</v>
      </c>
      <c r="AC1289" s="1">
        <v>20455</v>
      </c>
      <c r="AD1289">
        <f t="shared" si="122"/>
        <v>1</v>
      </c>
      <c r="AE1289">
        <f t="shared" ca="1" si="123"/>
        <v>68</v>
      </c>
      <c r="AF1289" t="str">
        <f t="shared" ca="1" si="124"/>
        <v>Over 65</v>
      </c>
      <c r="AG1289" s="3">
        <f t="shared" si="125"/>
        <v>3.2984425000000002</v>
      </c>
      <c r="AH1289" t="str">
        <f>_xlfn.IFNA(VLOOKUP(Sales_Transactions[[#This Row],[Order ID]],Returned_Items[#All],2,FALSE),"Not Returned")</f>
        <v>Not Returned</v>
      </c>
    </row>
    <row r="1290" spans="1:34" x14ac:dyDescent="0.25">
      <c r="A1290">
        <v>50338</v>
      </c>
      <c r="C1290" t="s">
        <v>1733</v>
      </c>
      <c r="D1290" s="2" t="str">
        <f>TEXT(MID(Sales_Transactions[[#This Row],[Order Date]],2,5),"d/m/yyy")</f>
        <v>23/3/2009</v>
      </c>
      <c r="E1290" s="2" t="str">
        <f>TEXT(MID(Sales_Transactions[[#This Row],[Order Date]],2,5),"d")</f>
        <v>23</v>
      </c>
      <c r="F1290" s="2" t="str">
        <f>TEXT(MID(Sales_Transactions[[#This Row],[Order Date]],2,5),"m")</f>
        <v>3</v>
      </c>
      <c r="G1290" s="2" t="str">
        <f>TEXT(MID(Sales_Transactions[[#This Row],[Order Date]],2,5),"yyy")</f>
        <v>2009</v>
      </c>
      <c r="H1290" s="2" t="str">
        <f>TEXT(MID(Sales_Transactions[[#This Row],[Order Date]],2,5),"yyy/m")</f>
        <v>2009/3</v>
      </c>
      <c r="I1290" t="s">
        <v>52</v>
      </c>
      <c r="J1290">
        <f t="shared" si="120"/>
        <v>1</v>
      </c>
      <c r="K1290" s="2">
        <v>36</v>
      </c>
      <c r="L1290" s="3">
        <v>551.44000000000005</v>
      </c>
      <c r="M1290" s="4">
        <v>0</v>
      </c>
      <c r="N1290" s="5" t="s">
        <v>23</v>
      </c>
      <c r="O1290" s="3">
        <v>28.7</v>
      </c>
      <c r="P1290" s="3">
        <v>13.99</v>
      </c>
      <c r="Q1290" s="3">
        <v>7.51</v>
      </c>
      <c r="R1290" s="5" t="s">
        <v>1531</v>
      </c>
      <c r="S1290" s="5" t="s">
        <v>199</v>
      </c>
      <c r="T1290" s="5" t="str">
        <f t="shared" si="121"/>
        <v>Liz Price</v>
      </c>
      <c r="U1290" t="s">
        <v>855</v>
      </c>
      <c r="V1290" s="5" t="s">
        <v>47</v>
      </c>
      <c r="W1290" s="5" t="s">
        <v>48</v>
      </c>
      <c r="X1290" s="5" t="s">
        <v>324</v>
      </c>
      <c r="Y1290" s="5" t="s">
        <v>1167</v>
      </c>
      <c r="Z1290" s="5" t="s">
        <v>56</v>
      </c>
      <c r="AA1290" s="4">
        <v>0.39</v>
      </c>
      <c r="AB1290" s="1">
        <v>39897</v>
      </c>
      <c r="AC1290" s="1">
        <v>26382</v>
      </c>
      <c r="AD1290">
        <f t="shared" si="122"/>
        <v>2</v>
      </c>
      <c r="AE1290">
        <f t="shared" ca="1" si="123"/>
        <v>52</v>
      </c>
      <c r="AF1290" t="str">
        <f t="shared" ca="1" si="124"/>
        <v>18-64</v>
      </c>
      <c r="AG1290" s="3">
        <f t="shared" si="125"/>
        <v>0.59722222222222221</v>
      </c>
      <c r="AH1290" t="str">
        <f>_xlfn.IFNA(VLOOKUP(Sales_Transactions[[#This Row],[Order ID]],Returned_Items[#All],2,FALSE),"Not Returned")</f>
        <v>Not Returned</v>
      </c>
    </row>
    <row r="1291" spans="1:34" x14ac:dyDescent="0.25">
      <c r="A1291">
        <v>50945</v>
      </c>
      <c r="C1291" t="s">
        <v>1734</v>
      </c>
      <c r="D1291" s="2" t="str">
        <f>TEXT(MID(Sales_Transactions[[#This Row],[Order Date]],2,5),"d/m/yyy")</f>
        <v>7/1/2011</v>
      </c>
      <c r="E1291" s="2" t="str">
        <f>TEXT(MID(Sales_Transactions[[#This Row],[Order Date]],2,5),"d")</f>
        <v>7</v>
      </c>
      <c r="F1291" s="2" t="str">
        <f>TEXT(MID(Sales_Transactions[[#This Row],[Order Date]],2,5),"m")</f>
        <v>1</v>
      </c>
      <c r="G1291" s="2" t="str">
        <f>TEXT(MID(Sales_Transactions[[#This Row],[Order Date]],2,5),"yyy")</f>
        <v>2011</v>
      </c>
      <c r="H1291" s="2" t="str">
        <f>TEXT(MID(Sales_Transactions[[#This Row],[Order Date]],2,5),"yyy/m")</f>
        <v>2011/1</v>
      </c>
      <c r="I1291" t="s">
        <v>101</v>
      </c>
      <c r="J1291">
        <f t="shared" si="120"/>
        <v>1</v>
      </c>
      <c r="K1291" s="2">
        <v>27</v>
      </c>
      <c r="L1291" s="3">
        <v>834.0625</v>
      </c>
      <c r="M1291" s="4">
        <v>0.01</v>
      </c>
      <c r="N1291" s="5" t="s">
        <v>23</v>
      </c>
      <c r="O1291" s="3">
        <v>192.29</v>
      </c>
      <c r="P1291" s="3">
        <v>35.99</v>
      </c>
      <c r="Q1291" s="3">
        <v>1.25</v>
      </c>
      <c r="R1291" s="5" t="s">
        <v>1572</v>
      </c>
      <c r="S1291" s="5" t="s">
        <v>1573</v>
      </c>
      <c r="T1291" s="5" t="str">
        <f t="shared" si="121"/>
        <v>Vicky Freymann</v>
      </c>
      <c r="U1291" t="s">
        <v>855</v>
      </c>
      <c r="V1291" s="5" t="s">
        <v>74</v>
      </c>
      <c r="W1291" s="5" t="s">
        <v>48</v>
      </c>
      <c r="X1291" s="5" t="s">
        <v>49</v>
      </c>
      <c r="Y1291" s="5" t="s">
        <v>1183</v>
      </c>
      <c r="Z1291" s="5" t="s">
        <v>60</v>
      </c>
      <c r="AA1291" s="4">
        <v>0.56999999999999995</v>
      </c>
      <c r="AB1291" s="1">
        <v>40552</v>
      </c>
      <c r="AC1291" s="1">
        <v>26381</v>
      </c>
      <c r="AD1291">
        <f t="shared" si="122"/>
        <v>2</v>
      </c>
      <c r="AE1291">
        <f t="shared" ca="1" si="123"/>
        <v>52</v>
      </c>
      <c r="AF1291" t="str">
        <f t="shared" ca="1" si="124"/>
        <v>18-64</v>
      </c>
      <c r="AG1291" s="3">
        <f t="shared" si="125"/>
        <v>1.3791259629629631</v>
      </c>
      <c r="AH1291" t="str">
        <f>_xlfn.IFNA(VLOOKUP(Sales_Transactions[[#This Row],[Order ID]],Returned_Items[#All],2,FALSE),"Not Returned")</f>
        <v>Not Returned</v>
      </c>
    </row>
    <row r="1292" spans="1:34" x14ac:dyDescent="0.25">
      <c r="A1292">
        <v>51462</v>
      </c>
      <c r="C1292" t="s">
        <v>1735</v>
      </c>
      <c r="D1292" s="2" t="str">
        <f>TEXT(MID(Sales_Transactions[[#This Row],[Order Date]],2,5),"d/m/yyy")</f>
        <v>22/6/2011</v>
      </c>
      <c r="E1292" s="2" t="str">
        <f>TEXT(MID(Sales_Transactions[[#This Row],[Order Date]],2,5),"d")</f>
        <v>22</v>
      </c>
      <c r="F1292" s="2" t="str">
        <f>TEXT(MID(Sales_Transactions[[#This Row],[Order Date]],2,5),"m")</f>
        <v>6</v>
      </c>
      <c r="G1292" s="2" t="str">
        <f>TEXT(MID(Sales_Transactions[[#This Row],[Order Date]],2,5),"yyy")</f>
        <v>2011</v>
      </c>
      <c r="H1292" s="2" t="str">
        <f>TEXT(MID(Sales_Transactions[[#This Row],[Order Date]],2,5),"yyy/m")</f>
        <v>2011/6</v>
      </c>
      <c r="I1292" t="s">
        <v>78</v>
      </c>
      <c r="J1292">
        <f t="shared" si="120"/>
        <v>3</v>
      </c>
      <c r="K1292" s="2">
        <v>15</v>
      </c>
      <c r="L1292" s="3">
        <v>417.88</v>
      </c>
      <c r="M1292" s="4">
        <v>0.08</v>
      </c>
      <c r="N1292" s="5" t="s">
        <v>67</v>
      </c>
      <c r="O1292" s="3">
        <v>-13.95</v>
      </c>
      <c r="P1292" s="3">
        <v>28.15</v>
      </c>
      <c r="Q1292" s="3">
        <v>8.99</v>
      </c>
      <c r="R1292" s="5" t="s">
        <v>1654</v>
      </c>
      <c r="S1292" s="5" t="s">
        <v>1655</v>
      </c>
      <c r="T1292" s="5" t="str">
        <f t="shared" si="121"/>
        <v>Philisse Overcash</v>
      </c>
      <c r="U1292" t="s">
        <v>855</v>
      </c>
      <c r="V1292" s="5" t="s">
        <v>27</v>
      </c>
      <c r="W1292" s="5" t="s">
        <v>28</v>
      </c>
      <c r="X1292" s="5" t="s">
        <v>124</v>
      </c>
      <c r="Y1292" s="5" t="s">
        <v>229</v>
      </c>
      <c r="Z1292" s="5" t="s">
        <v>60</v>
      </c>
      <c r="AA1292" s="4">
        <v>0.56999999999999995</v>
      </c>
      <c r="AB1292" s="1">
        <v>40718</v>
      </c>
      <c r="AC1292" s="1">
        <v>26414</v>
      </c>
      <c r="AD1292">
        <f t="shared" si="122"/>
        <v>2</v>
      </c>
      <c r="AE1292">
        <f t="shared" ca="1" si="123"/>
        <v>52</v>
      </c>
      <c r="AF1292" t="str">
        <f t="shared" ca="1" si="124"/>
        <v>18-64</v>
      </c>
      <c r="AG1292" s="3">
        <f t="shared" si="125"/>
        <v>2.4744986666666668</v>
      </c>
      <c r="AH1292" t="str">
        <f>_xlfn.IFNA(VLOOKUP(Sales_Transactions[[#This Row],[Order ID]],Returned_Items[#All],2,FALSE),"Not Returned")</f>
        <v>Not Returned</v>
      </c>
    </row>
    <row r="1293" spans="1:34" x14ac:dyDescent="0.25">
      <c r="A1293">
        <v>51494</v>
      </c>
      <c r="C1293" t="s">
        <v>1736</v>
      </c>
      <c r="D1293" s="2" t="str">
        <f>TEXT(MID(Sales_Transactions[[#This Row],[Order Date]],2,5),"d/m/yyy")</f>
        <v>3/8/2011</v>
      </c>
      <c r="E1293" s="2" t="str">
        <f>TEXT(MID(Sales_Transactions[[#This Row],[Order Date]],2,5),"d")</f>
        <v>3</v>
      </c>
      <c r="F1293" s="2" t="str">
        <f>TEXT(MID(Sales_Transactions[[#This Row],[Order Date]],2,5),"m")</f>
        <v>8</v>
      </c>
      <c r="G1293" s="2" t="str">
        <f>TEXT(MID(Sales_Transactions[[#This Row],[Order Date]],2,5),"yyy")</f>
        <v>2011</v>
      </c>
      <c r="H1293" s="2" t="str">
        <f>TEXT(MID(Sales_Transactions[[#This Row],[Order Date]],2,5),"yyy/m")</f>
        <v>2011/8</v>
      </c>
      <c r="I1293" t="s">
        <v>101</v>
      </c>
      <c r="J1293">
        <f t="shared" si="120"/>
        <v>1</v>
      </c>
      <c r="K1293" s="2">
        <v>42</v>
      </c>
      <c r="L1293" s="3">
        <v>493.56</v>
      </c>
      <c r="M1293" s="4">
        <v>0.06</v>
      </c>
      <c r="N1293" s="5" t="s">
        <v>23</v>
      </c>
      <c r="O1293" s="3">
        <v>12.73</v>
      </c>
      <c r="P1293" s="3">
        <v>11.99</v>
      </c>
      <c r="Q1293" s="3">
        <v>5.99</v>
      </c>
      <c r="R1293" s="5" t="s">
        <v>1216</v>
      </c>
      <c r="S1293" s="5" t="s">
        <v>1622</v>
      </c>
      <c r="T1293" s="5" t="str">
        <f t="shared" si="121"/>
        <v>Justin Hirsh</v>
      </c>
      <c r="U1293" t="s">
        <v>855</v>
      </c>
      <c r="V1293" s="5" t="s">
        <v>37</v>
      </c>
      <c r="W1293" s="5" t="s">
        <v>48</v>
      </c>
      <c r="X1293" s="5" t="s">
        <v>324</v>
      </c>
      <c r="Y1293" s="5" t="s">
        <v>1737</v>
      </c>
      <c r="Z1293" s="5" t="s">
        <v>56</v>
      </c>
      <c r="AA1293" s="4">
        <v>0.36</v>
      </c>
      <c r="AB1293" s="1">
        <v>40760</v>
      </c>
      <c r="AC1293" s="1">
        <v>17642</v>
      </c>
      <c r="AD1293">
        <f t="shared" si="122"/>
        <v>2</v>
      </c>
      <c r="AE1293">
        <f t="shared" ca="1" si="123"/>
        <v>76</v>
      </c>
      <c r="AF1293" t="str">
        <f t="shared" ca="1" si="124"/>
        <v>Over 65</v>
      </c>
      <c r="AG1293" s="3">
        <f t="shared" si="125"/>
        <v>0.42792395238095232</v>
      </c>
      <c r="AH1293" t="str">
        <f>_xlfn.IFNA(VLOOKUP(Sales_Transactions[[#This Row],[Order ID]],Returned_Items[#All],2,FALSE),"Not Returned")</f>
        <v>Not Returned</v>
      </c>
    </row>
    <row r="1294" spans="1:34" x14ac:dyDescent="0.25">
      <c r="A1294">
        <v>51525</v>
      </c>
      <c r="C1294" t="s">
        <v>1738</v>
      </c>
      <c r="D1294" s="2" t="str">
        <f>TEXT(MID(Sales_Transactions[[#This Row],[Order Date]],2,5),"d/m/yyy")</f>
        <v>7/11/2011</v>
      </c>
      <c r="E1294" s="2" t="str">
        <f>TEXT(MID(Sales_Transactions[[#This Row],[Order Date]],2,5),"d")</f>
        <v>7</v>
      </c>
      <c r="F1294" s="2" t="str">
        <f>TEXT(MID(Sales_Transactions[[#This Row],[Order Date]],2,5),"m")</f>
        <v>11</v>
      </c>
      <c r="G1294" s="2" t="str">
        <f>TEXT(MID(Sales_Transactions[[#This Row],[Order Date]],2,5),"yyy")</f>
        <v>2011</v>
      </c>
      <c r="H1294" s="2" t="str">
        <f>TEXT(MID(Sales_Transactions[[#This Row],[Order Date]],2,5),"yyy/m")</f>
        <v>2011/11</v>
      </c>
      <c r="I1294" t="s">
        <v>101</v>
      </c>
      <c r="J1294">
        <f t="shared" si="120"/>
        <v>1</v>
      </c>
      <c r="K1294" s="2">
        <v>18</v>
      </c>
      <c r="L1294" s="3">
        <v>360.24</v>
      </c>
      <c r="M1294" s="4">
        <v>0.04</v>
      </c>
      <c r="N1294" s="5" t="s">
        <v>67</v>
      </c>
      <c r="O1294" s="3">
        <v>-36.24</v>
      </c>
      <c r="P1294" s="3">
        <v>19.98</v>
      </c>
      <c r="Q1294" s="3">
        <v>4</v>
      </c>
      <c r="R1294" s="5" t="s">
        <v>1561</v>
      </c>
      <c r="S1294" s="5" t="s">
        <v>1562</v>
      </c>
      <c r="T1294" s="5" t="str">
        <f t="shared" si="121"/>
        <v>Patrick O'Brill</v>
      </c>
      <c r="U1294" t="s">
        <v>855</v>
      </c>
      <c r="V1294" s="5" t="s">
        <v>74</v>
      </c>
      <c r="W1294" s="5" t="s">
        <v>48</v>
      </c>
      <c r="X1294" s="5" t="s">
        <v>87</v>
      </c>
      <c r="Y1294" s="5" t="s">
        <v>1112</v>
      </c>
      <c r="Z1294" s="5" t="s">
        <v>43</v>
      </c>
      <c r="AA1294" s="4">
        <v>0.68</v>
      </c>
      <c r="AB1294" s="1">
        <v>40856</v>
      </c>
      <c r="AC1294" s="1">
        <v>17616</v>
      </c>
      <c r="AD1294">
        <f t="shared" si="122"/>
        <v>2</v>
      </c>
      <c r="AE1294">
        <f t="shared" ca="1" si="123"/>
        <v>76</v>
      </c>
      <c r="AF1294" t="str">
        <f t="shared" ca="1" si="124"/>
        <v>Over 65</v>
      </c>
      <c r="AG1294" s="3">
        <f t="shared" si="125"/>
        <v>1.3317782222222221</v>
      </c>
      <c r="AH1294" t="str">
        <f>_xlfn.IFNA(VLOOKUP(Sales_Transactions[[#This Row],[Order ID]],Returned_Items[#All],2,FALSE),"Not Returned")</f>
        <v>Not Returned</v>
      </c>
    </row>
    <row r="1295" spans="1:34" x14ac:dyDescent="0.25">
      <c r="A1295">
        <v>51525</v>
      </c>
      <c r="C1295" t="s">
        <v>1738</v>
      </c>
      <c r="D1295" s="2" t="str">
        <f>TEXT(MID(Sales_Transactions[[#This Row],[Order Date]],2,5),"d/m/yyy")</f>
        <v>7/11/2011</v>
      </c>
      <c r="E1295" s="2" t="str">
        <f>TEXT(MID(Sales_Transactions[[#This Row],[Order Date]],2,5),"d")</f>
        <v>7</v>
      </c>
      <c r="F1295" s="2" t="str">
        <f>TEXT(MID(Sales_Transactions[[#This Row],[Order Date]],2,5),"m")</f>
        <v>11</v>
      </c>
      <c r="G1295" s="2" t="str">
        <f>TEXT(MID(Sales_Transactions[[#This Row],[Order Date]],2,5),"yyy")</f>
        <v>2011</v>
      </c>
      <c r="H1295" s="2" t="str">
        <f>TEXT(MID(Sales_Transactions[[#This Row],[Order Date]],2,5),"yyy/m")</f>
        <v>2011/11</v>
      </c>
      <c r="I1295" t="s">
        <v>101</v>
      </c>
      <c r="J1295">
        <f t="shared" si="120"/>
        <v>1</v>
      </c>
      <c r="K1295" s="2">
        <v>46</v>
      </c>
      <c r="L1295" s="3">
        <v>1463.27</v>
      </c>
      <c r="M1295" s="4">
        <v>0.09</v>
      </c>
      <c r="N1295" s="5" t="s">
        <v>23</v>
      </c>
      <c r="O1295" s="3">
        <v>104.22</v>
      </c>
      <c r="P1295" s="3">
        <v>34.76</v>
      </c>
      <c r="Q1295" s="3">
        <v>8.2200000000000006</v>
      </c>
      <c r="R1295" s="5" t="s">
        <v>1561</v>
      </c>
      <c r="S1295" s="5" t="s">
        <v>1562</v>
      </c>
      <c r="T1295" s="5" t="str">
        <f t="shared" si="121"/>
        <v>Patrick O'Brill</v>
      </c>
      <c r="U1295" t="s">
        <v>855</v>
      </c>
      <c r="V1295" s="5" t="s">
        <v>74</v>
      </c>
      <c r="W1295" s="5" t="s">
        <v>28</v>
      </c>
      <c r="X1295" s="5" t="s">
        <v>29</v>
      </c>
      <c r="Y1295" s="5" t="s">
        <v>386</v>
      </c>
      <c r="Z1295" s="5" t="s">
        <v>43</v>
      </c>
      <c r="AA1295" s="4">
        <v>0.56999999999999995</v>
      </c>
      <c r="AB1295" s="1">
        <v>40856</v>
      </c>
      <c r="AC1295" s="1">
        <v>17670</v>
      </c>
      <c r="AD1295">
        <f t="shared" si="122"/>
        <v>2</v>
      </c>
      <c r="AE1295">
        <f t="shared" ca="1" si="123"/>
        <v>76</v>
      </c>
      <c r="AF1295" t="str">
        <f t="shared" ca="1" si="124"/>
        <v>Over 65</v>
      </c>
      <c r="AG1295" s="3">
        <f t="shared" si="125"/>
        <v>0.93366773913043477</v>
      </c>
      <c r="AH1295" t="str">
        <f>_xlfn.IFNA(VLOOKUP(Sales_Transactions[[#This Row],[Order ID]],Returned_Items[#All],2,FALSE),"Not Returned")</f>
        <v>Not Returned</v>
      </c>
    </row>
    <row r="1296" spans="1:34" x14ac:dyDescent="0.25">
      <c r="A1296">
        <v>52933</v>
      </c>
      <c r="C1296" t="s">
        <v>484</v>
      </c>
      <c r="D1296" s="2" t="str">
        <f>TEXT(MID(Sales_Transactions[[#This Row],[Order Date]],2,5),"d/m/yyy")</f>
        <v>26/8/2010</v>
      </c>
      <c r="E1296" s="2" t="str">
        <f>TEXT(MID(Sales_Transactions[[#This Row],[Order Date]],2,5),"d")</f>
        <v>26</v>
      </c>
      <c r="F1296" s="2" t="str">
        <f>TEXT(MID(Sales_Transactions[[#This Row],[Order Date]],2,5),"m")</f>
        <v>8</v>
      </c>
      <c r="G1296" s="2" t="str">
        <f>TEXT(MID(Sales_Transactions[[#This Row],[Order Date]],2,5),"yyy")</f>
        <v>2010</v>
      </c>
      <c r="H1296" s="2" t="str">
        <f>TEXT(MID(Sales_Transactions[[#This Row],[Order Date]],2,5),"yyy/m")</f>
        <v>2010/8</v>
      </c>
      <c r="I1296" t="s">
        <v>22</v>
      </c>
      <c r="J1296">
        <f t="shared" si="120"/>
        <v>2</v>
      </c>
      <c r="K1296" s="2">
        <v>44</v>
      </c>
      <c r="L1296" s="3">
        <v>210.46</v>
      </c>
      <c r="M1296" s="4">
        <v>0.03</v>
      </c>
      <c r="N1296" s="5" t="s">
        <v>67</v>
      </c>
      <c r="O1296" s="3">
        <v>50.04</v>
      </c>
      <c r="P1296" s="3">
        <v>4.49</v>
      </c>
      <c r="Q1296" s="3">
        <v>1.49</v>
      </c>
      <c r="R1296" s="5" t="s">
        <v>1531</v>
      </c>
      <c r="S1296" s="5" t="s">
        <v>199</v>
      </c>
      <c r="T1296" s="5" t="str">
        <f t="shared" si="121"/>
        <v>Liz Price</v>
      </c>
      <c r="U1296" t="s">
        <v>855</v>
      </c>
      <c r="V1296" s="5" t="s">
        <v>37</v>
      </c>
      <c r="W1296" s="5" t="s">
        <v>28</v>
      </c>
      <c r="X1296" s="5" t="s">
        <v>41</v>
      </c>
      <c r="Y1296" s="5" t="s">
        <v>1739</v>
      </c>
      <c r="Z1296" s="5" t="s">
        <v>43</v>
      </c>
      <c r="AA1296" s="4">
        <v>0.39</v>
      </c>
      <c r="AB1296" s="1">
        <v>40423</v>
      </c>
      <c r="AC1296" s="1">
        <v>17868</v>
      </c>
      <c r="AD1296">
        <f t="shared" si="122"/>
        <v>7</v>
      </c>
      <c r="AE1296">
        <f t="shared" ca="1" si="123"/>
        <v>75</v>
      </c>
      <c r="AF1296" t="str">
        <f t="shared" ca="1" si="124"/>
        <v>Over 65</v>
      </c>
      <c r="AG1296" s="3">
        <f t="shared" si="125"/>
        <v>0.13587847727272728</v>
      </c>
      <c r="AH1296" t="str">
        <f>_xlfn.IFNA(VLOOKUP(Sales_Transactions[[#This Row],[Order ID]],Returned_Items[#All],2,FALSE),"Not Returned")</f>
        <v>Not Returned</v>
      </c>
    </row>
    <row r="1297" spans="1:34" x14ac:dyDescent="0.25">
      <c r="A1297">
        <v>53025</v>
      </c>
      <c r="C1297" t="s">
        <v>1740</v>
      </c>
      <c r="D1297" s="2" t="str">
        <f>TEXT(MID(Sales_Transactions[[#This Row],[Order Date]],2,5),"d/m/yyy")</f>
        <v>17/3/2010</v>
      </c>
      <c r="E1297" s="2" t="str">
        <f>TEXT(MID(Sales_Transactions[[#This Row],[Order Date]],2,5),"d")</f>
        <v>17</v>
      </c>
      <c r="F1297" s="2" t="str">
        <f>TEXT(MID(Sales_Transactions[[#This Row],[Order Date]],2,5),"m")</f>
        <v>3</v>
      </c>
      <c r="G1297" s="2" t="str">
        <f>TEXT(MID(Sales_Transactions[[#This Row],[Order Date]],2,5),"yyy")</f>
        <v>2010</v>
      </c>
      <c r="H1297" s="2" t="str">
        <f>TEXT(MID(Sales_Transactions[[#This Row],[Order Date]],2,5),"yyy/m")</f>
        <v>2010/3</v>
      </c>
      <c r="I1297" t="s">
        <v>101</v>
      </c>
      <c r="J1297">
        <f t="shared" si="120"/>
        <v>1</v>
      </c>
      <c r="K1297" s="2">
        <v>32</v>
      </c>
      <c r="L1297" s="3">
        <v>195.57</v>
      </c>
      <c r="M1297" s="4">
        <v>0.09</v>
      </c>
      <c r="N1297" s="5" t="s">
        <v>23</v>
      </c>
      <c r="O1297" s="3">
        <v>-132.93</v>
      </c>
      <c r="P1297" s="3">
        <v>5.98</v>
      </c>
      <c r="Q1297" s="3">
        <v>7.5</v>
      </c>
      <c r="R1297" s="5" t="s">
        <v>1216</v>
      </c>
      <c r="S1297" s="5" t="s">
        <v>1622</v>
      </c>
      <c r="T1297" s="5" t="str">
        <f t="shared" si="121"/>
        <v>Justin Hirsh</v>
      </c>
      <c r="U1297" t="s">
        <v>855</v>
      </c>
      <c r="V1297" s="5" t="s">
        <v>37</v>
      </c>
      <c r="W1297" s="5" t="s">
        <v>28</v>
      </c>
      <c r="X1297" s="5" t="s">
        <v>75</v>
      </c>
      <c r="Y1297" s="5" t="s">
        <v>975</v>
      </c>
      <c r="Z1297" s="5" t="s">
        <v>43</v>
      </c>
      <c r="AA1297" s="4">
        <v>0.4</v>
      </c>
      <c r="AB1297" s="1">
        <v>40255</v>
      </c>
      <c r="AC1297" s="1">
        <v>17978</v>
      </c>
      <c r="AD1297">
        <f t="shared" si="122"/>
        <v>1</v>
      </c>
      <c r="AE1297">
        <f t="shared" ca="1" si="123"/>
        <v>75</v>
      </c>
      <c r="AF1297" t="str">
        <f t="shared" ca="1" si="124"/>
        <v>Over 65</v>
      </c>
      <c r="AG1297" s="3">
        <f t="shared" si="125"/>
        <v>0.42108181249999999</v>
      </c>
      <c r="AH1297" t="str">
        <f>_xlfn.IFNA(VLOOKUP(Sales_Transactions[[#This Row],[Order ID]],Returned_Items[#All],2,FALSE),"Not Returned")</f>
        <v>Not Returned</v>
      </c>
    </row>
    <row r="1298" spans="1:34" x14ac:dyDescent="0.25">
      <c r="A1298">
        <v>53894</v>
      </c>
      <c r="C1298" t="s">
        <v>716</v>
      </c>
      <c r="D1298" s="2" t="str">
        <f>TEXT(MID(Sales_Transactions[[#This Row],[Order Date]],2,5),"d/m/yyy")</f>
        <v>7/7/2009</v>
      </c>
      <c r="E1298" s="2" t="str">
        <f>TEXT(MID(Sales_Transactions[[#This Row],[Order Date]],2,5),"d")</f>
        <v>7</v>
      </c>
      <c r="F1298" s="2" t="str">
        <f>TEXT(MID(Sales_Transactions[[#This Row],[Order Date]],2,5),"m")</f>
        <v>7</v>
      </c>
      <c r="G1298" s="2" t="str">
        <f>TEXT(MID(Sales_Transactions[[#This Row],[Order Date]],2,5),"yyy")</f>
        <v>2009</v>
      </c>
      <c r="H1298" s="2" t="str">
        <f>TEXT(MID(Sales_Transactions[[#This Row],[Order Date]],2,5),"yyy/m")</f>
        <v>2009/7</v>
      </c>
      <c r="I1298" t="s">
        <v>101</v>
      </c>
      <c r="J1298">
        <f t="shared" si="120"/>
        <v>1</v>
      </c>
      <c r="K1298" s="2">
        <v>47</v>
      </c>
      <c r="L1298" s="3">
        <v>691.52</v>
      </c>
      <c r="M1298" s="4">
        <v>0.03</v>
      </c>
      <c r="N1298" s="5" t="s">
        <v>23</v>
      </c>
      <c r="O1298" s="3">
        <v>107.02</v>
      </c>
      <c r="P1298" s="3">
        <v>14.2</v>
      </c>
      <c r="Q1298" s="3">
        <v>5.3</v>
      </c>
      <c r="R1298" s="5" t="s">
        <v>1668</v>
      </c>
      <c r="S1298" s="5" t="s">
        <v>899</v>
      </c>
      <c r="T1298" s="5" t="str">
        <f t="shared" si="121"/>
        <v>Cathy Armstrong</v>
      </c>
      <c r="U1298" t="s">
        <v>855</v>
      </c>
      <c r="V1298" s="5" t="s">
        <v>37</v>
      </c>
      <c r="W1298" s="5" t="s">
        <v>57</v>
      </c>
      <c r="X1298" s="5" t="s">
        <v>58</v>
      </c>
      <c r="Y1298" s="5" t="s">
        <v>1018</v>
      </c>
      <c r="Z1298" s="5" t="s">
        <v>84</v>
      </c>
      <c r="AA1298" s="4">
        <v>0.46</v>
      </c>
      <c r="AB1298" s="1">
        <v>40002</v>
      </c>
      <c r="AC1298" s="1">
        <v>17944</v>
      </c>
      <c r="AD1298">
        <f t="shared" si="122"/>
        <v>1</v>
      </c>
      <c r="AE1298">
        <f t="shared" ca="1" si="123"/>
        <v>75</v>
      </c>
      <c r="AF1298" t="str">
        <f t="shared" ca="1" si="124"/>
        <v>Over 65</v>
      </c>
      <c r="AG1298" s="3">
        <f t="shared" si="125"/>
        <v>0.41480297872340421</v>
      </c>
      <c r="AH1298" t="str">
        <f>_xlfn.IFNA(VLOOKUP(Sales_Transactions[[#This Row],[Order ID]],Returned_Items[#All],2,FALSE),"Not Returned")</f>
        <v>Not Returned</v>
      </c>
    </row>
    <row r="1299" spans="1:34" x14ac:dyDescent="0.25">
      <c r="A1299">
        <v>53894</v>
      </c>
      <c r="C1299" t="s">
        <v>716</v>
      </c>
      <c r="D1299" s="2" t="str">
        <f>TEXT(MID(Sales_Transactions[[#This Row],[Order Date]],2,5),"d/m/yyy")</f>
        <v>7/7/2009</v>
      </c>
      <c r="E1299" s="2" t="str">
        <f>TEXT(MID(Sales_Transactions[[#This Row],[Order Date]],2,5),"d")</f>
        <v>7</v>
      </c>
      <c r="F1299" s="2" t="str">
        <f>TEXT(MID(Sales_Transactions[[#This Row],[Order Date]],2,5),"m")</f>
        <v>7</v>
      </c>
      <c r="G1299" s="2" t="str">
        <f>TEXT(MID(Sales_Transactions[[#This Row],[Order Date]],2,5),"yyy")</f>
        <v>2009</v>
      </c>
      <c r="H1299" s="2" t="str">
        <f>TEXT(MID(Sales_Transactions[[#This Row],[Order Date]],2,5),"yyy/m")</f>
        <v>2009/7</v>
      </c>
      <c r="I1299" t="s">
        <v>101</v>
      </c>
      <c r="J1299">
        <f t="shared" si="120"/>
        <v>1</v>
      </c>
      <c r="K1299" s="2">
        <v>37</v>
      </c>
      <c r="L1299" s="3">
        <v>2756.17</v>
      </c>
      <c r="M1299" s="4">
        <v>0.04</v>
      </c>
      <c r="N1299" s="5" t="s">
        <v>23</v>
      </c>
      <c r="O1299" s="3">
        <v>-1561.72</v>
      </c>
      <c r="P1299" s="3">
        <v>71.37</v>
      </c>
      <c r="Q1299" s="3">
        <v>69</v>
      </c>
      <c r="R1299" s="5" t="s">
        <v>1668</v>
      </c>
      <c r="S1299" s="5" t="s">
        <v>899</v>
      </c>
      <c r="T1299" s="5" t="str">
        <f t="shared" si="121"/>
        <v>Cathy Armstrong</v>
      </c>
      <c r="U1299" t="s">
        <v>855</v>
      </c>
      <c r="V1299" s="5" t="s">
        <v>37</v>
      </c>
      <c r="W1299" s="5" t="s">
        <v>57</v>
      </c>
      <c r="X1299" s="5" t="s">
        <v>107</v>
      </c>
      <c r="Y1299" s="5" t="s">
        <v>108</v>
      </c>
      <c r="Z1299" s="5" t="s">
        <v>31</v>
      </c>
      <c r="AA1299" s="4">
        <v>0.68</v>
      </c>
      <c r="AB1299" s="1">
        <v>40002</v>
      </c>
      <c r="AC1299" s="1">
        <v>17906</v>
      </c>
      <c r="AD1299">
        <f t="shared" si="122"/>
        <v>1</v>
      </c>
      <c r="AE1299">
        <f t="shared" ca="1" si="123"/>
        <v>75</v>
      </c>
      <c r="AF1299" t="str">
        <f t="shared" ca="1" si="124"/>
        <v>Over 65</v>
      </c>
      <c r="AG1299" s="3">
        <f t="shared" si="125"/>
        <v>3.7930122162162165</v>
      </c>
      <c r="AH1299" t="str">
        <f>_xlfn.IFNA(VLOOKUP(Sales_Transactions[[#This Row],[Order ID]],Returned_Items[#All],2,FALSE),"Not Returned")</f>
        <v>Not Returned</v>
      </c>
    </row>
    <row r="1300" spans="1:34" x14ac:dyDescent="0.25">
      <c r="A1300">
        <v>53894</v>
      </c>
      <c r="C1300" t="s">
        <v>716</v>
      </c>
      <c r="D1300" s="2" t="str">
        <f>TEXT(MID(Sales_Transactions[[#This Row],[Order Date]],2,5),"d/m/yyy")</f>
        <v>7/7/2009</v>
      </c>
      <c r="E1300" s="2" t="str">
        <f>TEXT(MID(Sales_Transactions[[#This Row],[Order Date]],2,5),"d")</f>
        <v>7</v>
      </c>
      <c r="F1300" s="2" t="str">
        <f>TEXT(MID(Sales_Transactions[[#This Row],[Order Date]],2,5),"m")</f>
        <v>7</v>
      </c>
      <c r="G1300" s="2" t="str">
        <f>TEXT(MID(Sales_Transactions[[#This Row],[Order Date]],2,5),"yyy")</f>
        <v>2009</v>
      </c>
      <c r="H1300" s="2" t="str">
        <f>TEXT(MID(Sales_Transactions[[#This Row],[Order Date]],2,5),"yyy/m")</f>
        <v>2009/7</v>
      </c>
      <c r="I1300" t="s">
        <v>101</v>
      </c>
      <c r="J1300">
        <f t="shared" si="120"/>
        <v>1</v>
      </c>
      <c r="K1300" s="2">
        <v>29</v>
      </c>
      <c r="L1300" s="3">
        <v>5159.3725000000004</v>
      </c>
      <c r="M1300" s="4">
        <v>0.02</v>
      </c>
      <c r="N1300" s="5" t="s">
        <v>67</v>
      </c>
      <c r="O1300" s="3">
        <v>1252.48</v>
      </c>
      <c r="P1300" s="3">
        <v>200.99</v>
      </c>
      <c r="Q1300" s="3">
        <v>8.08</v>
      </c>
      <c r="R1300" s="5" t="s">
        <v>1668</v>
      </c>
      <c r="S1300" s="5" t="s">
        <v>899</v>
      </c>
      <c r="T1300" s="5" t="str">
        <f t="shared" si="121"/>
        <v>Cathy Armstrong</v>
      </c>
      <c r="U1300" t="s">
        <v>855</v>
      </c>
      <c r="V1300" s="5" t="s">
        <v>37</v>
      </c>
      <c r="W1300" s="5" t="s">
        <v>48</v>
      </c>
      <c r="X1300" s="5" t="s">
        <v>49</v>
      </c>
      <c r="Y1300" s="5" t="s">
        <v>321</v>
      </c>
      <c r="Z1300" s="5" t="s">
        <v>43</v>
      </c>
      <c r="AA1300" s="4">
        <v>0.59</v>
      </c>
      <c r="AB1300" s="1">
        <v>40001</v>
      </c>
      <c r="AC1300" s="1">
        <v>18039</v>
      </c>
      <c r="AD1300">
        <f t="shared" si="122"/>
        <v>0</v>
      </c>
      <c r="AE1300">
        <f t="shared" ca="1" si="123"/>
        <v>75</v>
      </c>
      <c r="AF1300" t="str">
        <f t="shared" ca="1" si="124"/>
        <v>Over 65</v>
      </c>
      <c r="AG1300" s="3">
        <f t="shared" si="125"/>
        <v>7.2079242068965526</v>
      </c>
      <c r="AH1300" t="str">
        <f>_xlfn.IFNA(VLOOKUP(Sales_Transactions[[#This Row],[Order ID]],Returned_Items[#All],2,FALSE),"Not Returned")</f>
        <v>Not Returned</v>
      </c>
    </row>
    <row r="1301" spans="1:34" x14ac:dyDescent="0.25">
      <c r="A1301">
        <v>53953</v>
      </c>
      <c r="C1301" t="s">
        <v>1067</v>
      </c>
      <c r="D1301" s="2" t="str">
        <f>TEXT(MID(Sales_Transactions[[#This Row],[Order Date]],2,5),"d/m/yyy")</f>
        <v>27/3/2009</v>
      </c>
      <c r="E1301" s="2" t="str">
        <f>TEXT(MID(Sales_Transactions[[#This Row],[Order Date]],2,5),"d")</f>
        <v>27</v>
      </c>
      <c r="F1301" s="2" t="str">
        <f>TEXT(MID(Sales_Transactions[[#This Row],[Order Date]],2,5),"m")</f>
        <v>3</v>
      </c>
      <c r="G1301" s="2" t="str">
        <f>TEXT(MID(Sales_Transactions[[#This Row],[Order Date]],2,5),"yyy")</f>
        <v>2009</v>
      </c>
      <c r="H1301" s="2" t="str">
        <f>TEXT(MID(Sales_Transactions[[#This Row],[Order Date]],2,5),"yyy/m")</f>
        <v>2009/3</v>
      </c>
      <c r="I1301" t="s">
        <v>52</v>
      </c>
      <c r="J1301">
        <f t="shared" si="120"/>
        <v>1</v>
      </c>
      <c r="K1301" s="2">
        <v>36</v>
      </c>
      <c r="L1301" s="3">
        <v>307.64999999999998</v>
      </c>
      <c r="M1301" s="4">
        <v>7.0000000000000007E-2</v>
      </c>
      <c r="N1301" s="5" t="s">
        <v>23</v>
      </c>
      <c r="O1301" s="3">
        <v>91.73</v>
      </c>
      <c r="P1301" s="3">
        <v>8.9499999999999993</v>
      </c>
      <c r="Q1301" s="3">
        <v>2.0099999999999998</v>
      </c>
      <c r="R1301" s="5" t="s">
        <v>458</v>
      </c>
      <c r="S1301" s="5" t="s">
        <v>1651</v>
      </c>
      <c r="T1301" s="5" t="str">
        <f t="shared" si="121"/>
        <v>Heather Jas</v>
      </c>
      <c r="U1301" t="s">
        <v>855</v>
      </c>
      <c r="V1301" s="5" t="s">
        <v>47</v>
      </c>
      <c r="W1301" s="5" t="s">
        <v>28</v>
      </c>
      <c r="X1301" s="5" t="s">
        <v>75</v>
      </c>
      <c r="Y1301" s="5" t="s">
        <v>1083</v>
      </c>
      <c r="Z1301" s="5" t="s">
        <v>84</v>
      </c>
      <c r="AA1301" s="4">
        <v>0.39</v>
      </c>
      <c r="AB1301" s="1">
        <v>39900</v>
      </c>
      <c r="AC1301" s="1">
        <v>18059</v>
      </c>
      <c r="AD1301">
        <f t="shared" si="122"/>
        <v>1</v>
      </c>
      <c r="AE1301">
        <f t="shared" ca="1" si="123"/>
        <v>75</v>
      </c>
      <c r="AF1301" t="str">
        <f t="shared" ca="1" si="124"/>
        <v>Over 65</v>
      </c>
      <c r="AG1301" s="3">
        <f t="shared" si="125"/>
        <v>0.3042704166666666</v>
      </c>
      <c r="AH1301" t="str">
        <f>_xlfn.IFNA(VLOOKUP(Sales_Transactions[[#This Row],[Order ID]],Returned_Items[#All],2,FALSE),"Not Returned")</f>
        <v>Not Returned</v>
      </c>
    </row>
    <row r="1302" spans="1:34" x14ac:dyDescent="0.25">
      <c r="A1302">
        <v>54304</v>
      </c>
      <c r="C1302" t="s">
        <v>1741</v>
      </c>
      <c r="D1302" s="2" t="str">
        <f>TEXT(MID(Sales_Transactions[[#This Row],[Order Date]],2,5),"d/m/yyy")</f>
        <v>17/2/2010</v>
      </c>
      <c r="E1302" s="2" t="str">
        <f>TEXT(MID(Sales_Transactions[[#This Row],[Order Date]],2,5),"d")</f>
        <v>17</v>
      </c>
      <c r="F1302" s="2" t="str">
        <f>TEXT(MID(Sales_Transactions[[#This Row],[Order Date]],2,5),"m")</f>
        <v>2</v>
      </c>
      <c r="G1302" s="2" t="str">
        <f>TEXT(MID(Sales_Transactions[[#This Row],[Order Date]],2,5),"yyy")</f>
        <v>2010</v>
      </c>
      <c r="H1302" s="2" t="str">
        <f>TEXT(MID(Sales_Transactions[[#This Row],[Order Date]],2,5),"yyy/m")</f>
        <v>2010/2</v>
      </c>
      <c r="I1302" t="s">
        <v>33</v>
      </c>
      <c r="J1302">
        <f t="shared" si="120"/>
        <v>4</v>
      </c>
      <c r="K1302" s="2">
        <v>11</v>
      </c>
      <c r="L1302" s="3">
        <v>558.62</v>
      </c>
      <c r="M1302" s="4">
        <v>0.03</v>
      </c>
      <c r="N1302" s="5" t="s">
        <v>23</v>
      </c>
      <c r="O1302" s="3">
        <v>118.32</v>
      </c>
      <c r="P1302" s="3">
        <v>48.58</v>
      </c>
      <c r="Q1302" s="3">
        <v>3.99</v>
      </c>
      <c r="R1302" s="5" t="s">
        <v>1216</v>
      </c>
      <c r="S1302" s="5" t="s">
        <v>1622</v>
      </c>
      <c r="T1302" s="5" t="str">
        <f t="shared" si="121"/>
        <v>Justin Hirsh</v>
      </c>
      <c r="U1302" t="s">
        <v>855</v>
      </c>
      <c r="V1302" s="5" t="s">
        <v>37</v>
      </c>
      <c r="W1302" s="5" t="s">
        <v>28</v>
      </c>
      <c r="X1302" s="5" t="s">
        <v>38</v>
      </c>
      <c r="Y1302" s="5" t="s">
        <v>1742</v>
      </c>
      <c r="Z1302" s="5" t="s">
        <v>43</v>
      </c>
      <c r="AA1302" s="4">
        <v>0.56000000000000005</v>
      </c>
      <c r="AB1302" s="1">
        <v>40228</v>
      </c>
      <c r="AC1302" s="1">
        <v>18462</v>
      </c>
      <c r="AD1302">
        <f t="shared" si="122"/>
        <v>2</v>
      </c>
      <c r="AE1302">
        <f t="shared" ca="1" si="123"/>
        <v>74</v>
      </c>
      <c r="AF1302" t="str">
        <f t="shared" ca="1" si="124"/>
        <v>Over 65</v>
      </c>
      <c r="AG1302" s="3">
        <f t="shared" si="125"/>
        <v>4.7777659999999997</v>
      </c>
      <c r="AH1302" t="str">
        <f>_xlfn.IFNA(VLOOKUP(Sales_Transactions[[#This Row],[Order ID]],Returned_Items[#All],2,FALSE),"Not Returned")</f>
        <v>Not Returned</v>
      </c>
    </row>
    <row r="1303" spans="1:34" x14ac:dyDescent="0.25">
      <c r="A1303">
        <v>55075</v>
      </c>
      <c r="C1303" t="s">
        <v>1743</v>
      </c>
      <c r="D1303" s="2" t="str">
        <f>TEXT(MID(Sales_Transactions[[#This Row],[Order Date]],2,5),"d/m/yyy")</f>
        <v>1/2/2011</v>
      </c>
      <c r="E1303" s="2" t="str">
        <f>TEXT(MID(Sales_Transactions[[#This Row],[Order Date]],2,5),"d")</f>
        <v>1</v>
      </c>
      <c r="F1303" s="2" t="str">
        <f>TEXT(MID(Sales_Transactions[[#This Row],[Order Date]],2,5),"m")</f>
        <v>2</v>
      </c>
      <c r="G1303" s="2" t="str">
        <f>TEXT(MID(Sales_Transactions[[#This Row],[Order Date]],2,5),"yyy")</f>
        <v>2011</v>
      </c>
      <c r="H1303" s="2" t="str">
        <f>TEXT(MID(Sales_Transactions[[#This Row],[Order Date]],2,5),"yyy/m")</f>
        <v>2011/2</v>
      </c>
      <c r="I1303" t="s">
        <v>101</v>
      </c>
      <c r="J1303">
        <f t="shared" si="120"/>
        <v>1</v>
      </c>
      <c r="K1303" s="2">
        <v>21</v>
      </c>
      <c r="L1303" s="3">
        <v>556.45000000000005</v>
      </c>
      <c r="M1303" s="4">
        <v>0.08</v>
      </c>
      <c r="N1303" s="5" t="s">
        <v>34</v>
      </c>
      <c r="O1303" s="3">
        <v>-124.42</v>
      </c>
      <c r="P1303" s="3">
        <v>25.98</v>
      </c>
      <c r="Q1303" s="3">
        <v>14.36</v>
      </c>
      <c r="R1303" s="5" t="s">
        <v>1237</v>
      </c>
      <c r="S1303" s="5" t="s">
        <v>1603</v>
      </c>
      <c r="T1303" s="5" t="str">
        <f t="shared" si="121"/>
        <v>Lena Hernandez</v>
      </c>
      <c r="U1303" t="s">
        <v>855</v>
      </c>
      <c r="V1303" s="5" t="s">
        <v>74</v>
      </c>
      <c r="W1303" s="5" t="s">
        <v>57</v>
      </c>
      <c r="X1303" s="5" t="s">
        <v>154</v>
      </c>
      <c r="Y1303" s="5" t="s">
        <v>443</v>
      </c>
      <c r="Z1303" s="5" t="s">
        <v>40</v>
      </c>
      <c r="AA1303" s="4">
        <v>0.6</v>
      </c>
      <c r="AB1303" s="1">
        <v>40578</v>
      </c>
      <c r="AC1303" s="1">
        <v>18602</v>
      </c>
      <c r="AD1303">
        <f t="shared" si="122"/>
        <v>3</v>
      </c>
      <c r="AE1303">
        <f t="shared" ca="1" si="123"/>
        <v>73</v>
      </c>
      <c r="AF1303" t="str">
        <f t="shared" ca="1" si="124"/>
        <v>Over 65</v>
      </c>
      <c r="AG1303" s="3">
        <f t="shared" si="125"/>
        <v>1.9199626666666665</v>
      </c>
      <c r="AH1303" t="str">
        <f>_xlfn.IFNA(VLOOKUP(Sales_Transactions[[#This Row],[Order ID]],Returned_Items[#All],2,FALSE),"Not Returned")</f>
        <v>Not Returned</v>
      </c>
    </row>
    <row r="1304" spans="1:34" x14ac:dyDescent="0.25">
      <c r="A1304">
        <v>55268</v>
      </c>
      <c r="C1304" t="s">
        <v>305</v>
      </c>
      <c r="D1304" s="2" t="str">
        <f>TEXT(MID(Sales_Transactions[[#This Row],[Order Date]],2,5),"d/m/yyy")</f>
        <v>17/3/2012</v>
      </c>
      <c r="E1304" s="2" t="str">
        <f>TEXT(MID(Sales_Transactions[[#This Row],[Order Date]],2,5),"d")</f>
        <v>17</v>
      </c>
      <c r="F1304" s="2" t="str">
        <f>TEXT(MID(Sales_Transactions[[#This Row],[Order Date]],2,5),"m")</f>
        <v>3</v>
      </c>
      <c r="G1304" s="2" t="str">
        <f>TEXT(MID(Sales_Transactions[[#This Row],[Order Date]],2,5),"yyy")</f>
        <v>2012</v>
      </c>
      <c r="H1304" s="2" t="str">
        <f>TEXT(MID(Sales_Transactions[[#This Row],[Order Date]],2,5),"yyy/m")</f>
        <v>2012/3</v>
      </c>
      <c r="I1304" t="s">
        <v>33</v>
      </c>
      <c r="J1304">
        <f t="shared" si="120"/>
        <v>4</v>
      </c>
      <c r="K1304" s="2">
        <v>11</v>
      </c>
      <c r="L1304" s="3">
        <v>61.46</v>
      </c>
      <c r="M1304" s="4">
        <v>0.08</v>
      </c>
      <c r="N1304" s="5" t="s">
        <v>67</v>
      </c>
      <c r="O1304" s="3">
        <v>-47.83</v>
      </c>
      <c r="P1304" s="3">
        <v>4.8899999999999997</v>
      </c>
      <c r="Q1304" s="3">
        <v>4.93</v>
      </c>
      <c r="R1304" s="5" t="s">
        <v>1561</v>
      </c>
      <c r="S1304" s="5" t="s">
        <v>1562</v>
      </c>
      <c r="T1304" s="5" t="str">
        <f t="shared" si="121"/>
        <v>Patrick O'Brill</v>
      </c>
      <c r="U1304" t="s">
        <v>855</v>
      </c>
      <c r="V1304" s="5" t="s">
        <v>74</v>
      </c>
      <c r="W1304" s="5" t="s">
        <v>48</v>
      </c>
      <c r="X1304" s="5" t="s">
        <v>87</v>
      </c>
      <c r="Y1304" s="5" t="s">
        <v>121</v>
      </c>
      <c r="Z1304" s="5" t="s">
        <v>60</v>
      </c>
      <c r="AA1304" s="4">
        <v>0.66</v>
      </c>
      <c r="AB1304" s="1">
        <v>40986</v>
      </c>
      <c r="AC1304" s="1">
        <v>18324</v>
      </c>
      <c r="AD1304">
        <f t="shared" si="122"/>
        <v>1</v>
      </c>
      <c r="AE1304">
        <f t="shared" ca="1" si="123"/>
        <v>74</v>
      </c>
      <c r="AF1304" t="str">
        <f t="shared" ca="1" si="124"/>
        <v>Over 65</v>
      </c>
      <c r="AG1304" s="3">
        <f t="shared" si="125"/>
        <v>0.89237163636363637</v>
      </c>
      <c r="AH1304" t="str">
        <f>_xlfn.IFNA(VLOOKUP(Sales_Transactions[[#This Row],[Order ID]],Returned_Items[#All],2,FALSE),"Not Returned")</f>
        <v>Not Returned</v>
      </c>
    </row>
    <row r="1305" spans="1:34" x14ac:dyDescent="0.25">
      <c r="A1305">
        <v>55367</v>
      </c>
      <c r="C1305" t="s">
        <v>1744</v>
      </c>
      <c r="D1305" s="2" t="str">
        <f>TEXT(MID(Sales_Transactions[[#This Row],[Order Date]],2,5),"d/m/yyy")</f>
        <v>10/1/2009</v>
      </c>
      <c r="E1305" s="2" t="str">
        <f>TEXT(MID(Sales_Transactions[[#This Row],[Order Date]],2,5),"d")</f>
        <v>10</v>
      </c>
      <c r="F1305" s="2" t="str">
        <f>TEXT(MID(Sales_Transactions[[#This Row],[Order Date]],2,5),"m")</f>
        <v>1</v>
      </c>
      <c r="G1305" s="2" t="str">
        <f>TEXT(MID(Sales_Transactions[[#This Row],[Order Date]],2,5),"yyy")</f>
        <v>2009</v>
      </c>
      <c r="H1305" s="2" t="str">
        <f>TEXT(MID(Sales_Transactions[[#This Row],[Order Date]],2,5),"yyy/m")</f>
        <v>2009/1</v>
      </c>
      <c r="I1305" t="s">
        <v>101</v>
      </c>
      <c r="J1305">
        <f t="shared" si="120"/>
        <v>1</v>
      </c>
      <c r="K1305" s="2">
        <v>31</v>
      </c>
      <c r="L1305" s="3">
        <v>2137.1</v>
      </c>
      <c r="M1305" s="4">
        <v>0.05</v>
      </c>
      <c r="N1305" s="5" t="s">
        <v>34</v>
      </c>
      <c r="O1305" s="3">
        <v>-686.01</v>
      </c>
      <c r="P1305" s="3">
        <v>70.98</v>
      </c>
      <c r="Q1305" s="3">
        <v>46.74</v>
      </c>
      <c r="R1305" s="5" t="s">
        <v>1549</v>
      </c>
      <c r="S1305" s="5" t="s">
        <v>1550</v>
      </c>
      <c r="T1305" s="5" t="str">
        <f t="shared" si="121"/>
        <v>Kristina Nunn</v>
      </c>
      <c r="U1305" t="s">
        <v>855</v>
      </c>
      <c r="V1305" s="5" t="s">
        <v>37</v>
      </c>
      <c r="W1305" s="5" t="s">
        <v>57</v>
      </c>
      <c r="X1305" s="5" t="s">
        <v>104</v>
      </c>
      <c r="Y1305" s="5" t="s">
        <v>1745</v>
      </c>
      <c r="Z1305" s="5" t="s">
        <v>106</v>
      </c>
      <c r="AA1305" s="4">
        <v>0.56000000000000005</v>
      </c>
      <c r="AB1305" s="1">
        <v>39824</v>
      </c>
      <c r="AC1305" s="1">
        <v>18369</v>
      </c>
      <c r="AD1305">
        <f t="shared" si="122"/>
        <v>1</v>
      </c>
      <c r="AE1305">
        <f t="shared" ca="1" si="123"/>
        <v>74</v>
      </c>
      <c r="AF1305" t="str">
        <f t="shared" ca="1" si="124"/>
        <v>Over 65</v>
      </c>
      <c r="AG1305" s="3">
        <f t="shared" si="125"/>
        <v>3.7962745161290328</v>
      </c>
      <c r="AH1305" t="str">
        <f>_xlfn.IFNA(VLOOKUP(Sales_Transactions[[#This Row],[Order ID]],Returned_Items[#All],2,FALSE),"Not Returned")</f>
        <v>Not Returned</v>
      </c>
    </row>
    <row r="1306" spans="1:34" x14ac:dyDescent="0.25">
      <c r="A1306">
        <v>55367</v>
      </c>
      <c r="C1306" t="s">
        <v>1744</v>
      </c>
      <c r="D1306" s="2" t="str">
        <f>TEXT(MID(Sales_Transactions[[#This Row],[Order Date]],2,5),"d/m/yyy")</f>
        <v>10/1/2009</v>
      </c>
      <c r="E1306" s="2" t="str">
        <f>TEXT(MID(Sales_Transactions[[#This Row],[Order Date]],2,5),"d")</f>
        <v>10</v>
      </c>
      <c r="F1306" s="2" t="str">
        <f>TEXT(MID(Sales_Transactions[[#This Row],[Order Date]],2,5),"m")</f>
        <v>1</v>
      </c>
      <c r="G1306" s="2" t="str">
        <f>TEXT(MID(Sales_Transactions[[#This Row],[Order Date]],2,5),"yyy")</f>
        <v>2009</v>
      </c>
      <c r="H1306" s="2" t="str">
        <f>TEXT(MID(Sales_Transactions[[#This Row],[Order Date]],2,5),"yyy/m")</f>
        <v>2009/1</v>
      </c>
      <c r="I1306" t="s">
        <v>101</v>
      </c>
      <c r="J1306">
        <f t="shared" si="120"/>
        <v>1</v>
      </c>
      <c r="K1306" s="2">
        <v>48</v>
      </c>
      <c r="L1306" s="3">
        <v>571.16999999999996</v>
      </c>
      <c r="M1306" s="4">
        <v>0.05</v>
      </c>
      <c r="N1306" s="5" t="s">
        <v>23</v>
      </c>
      <c r="O1306" s="3">
        <v>129.87</v>
      </c>
      <c r="P1306" s="3">
        <v>11.55</v>
      </c>
      <c r="Q1306" s="3">
        <v>2.36</v>
      </c>
      <c r="R1306" s="5" t="s">
        <v>1549</v>
      </c>
      <c r="S1306" s="5" t="s">
        <v>1550</v>
      </c>
      <c r="T1306" s="5" t="str">
        <f t="shared" si="121"/>
        <v>Kristina Nunn</v>
      </c>
      <c r="U1306" t="s">
        <v>855</v>
      </c>
      <c r="V1306" s="5" t="s">
        <v>37</v>
      </c>
      <c r="W1306" s="5" t="s">
        <v>28</v>
      </c>
      <c r="X1306" s="5" t="s">
        <v>124</v>
      </c>
      <c r="Y1306" s="5" t="s">
        <v>1746</v>
      </c>
      <c r="Z1306" s="5" t="s">
        <v>84</v>
      </c>
      <c r="AA1306" s="4">
        <v>0.55000000000000004</v>
      </c>
      <c r="AB1306" s="1">
        <v>39825</v>
      </c>
      <c r="AC1306" s="1">
        <v>18419</v>
      </c>
      <c r="AD1306">
        <f t="shared" si="122"/>
        <v>2</v>
      </c>
      <c r="AE1306">
        <f t="shared" ca="1" si="123"/>
        <v>74</v>
      </c>
      <c r="AF1306" t="str">
        <f t="shared" ca="1" si="124"/>
        <v>Over 65</v>
      </c>
      <c r="AG1306" s="3">
        <f t="shared" si="125"/>
        <v>0.28967135416666667</v>
      </c>
      <c r="AH1306" t="str">
        <f>_xlfn.IFNA(VLOOKUP(Sales_Transactions[[#This Row],[Order ID]],Returned_Items[#All],2,FALSE),"Not Returned")</f>
        <v>Not Returned</v>
      </c>
    </row>
    <row r="1307" spans="1:34" x14ac:dyDescent="0.25">
      <c r="A1307">
        <v>56321</v>
      </c>
      <c r="C1307" t="s">
        <v>1747</v>
      </c>
      <c r="D1307" s="2" t="str">
        <f>TEXT(MID(Sales_Transactions[[#This Row],[Order Date]],2,5),"d/m/yyy")</f>
        <v>16/4/2010</v>
      </c>
      <c r="E1307" s="2" t="str">
        <f>TEXT(MID(Sales_Transactions[[#This Row],[Order Date]],2,5),"d")</f>
        <v>16</v>
      </c>
      <c r="F1307" s="2" t="str">
        <f>TEXT(MID(Sales_Transactions[[#This Row],[Order Date]],2,5),"m")</f>
        <v>4</v>
      </c>
      <c r="G1307" s="2" t="str">
        <f>TEXT(MID(Sales_Transactions[[#This Row],[Order Date]],2,5),"yyy")</f>
        <v>2010</v>
      </c>
      <c r="H1307" s="2" t="str">
        <f>TEXT(MID(Sales_Transactions[[#This Row],[Order Date]],2,5),"yyy/m")</f>
        <v>2010/4</v>
      </c>
      <c r="I1307" t="s">
        <v>101</v>
      </c>
      <c r="J1307">
        <f t="shared" si="120"/>
        <v>1</v>
      </c>
      <c r="K1307" s="2">
        <v>24</v>
      </c>
      <c r="L1307" s="3">
        <v>135.88</v>
      </c>
      <c r="M1307" s="4">
        <v>0.1</v>
      </c>
      <c r="N1307" s="5" t="s">
        <v>23</v>
      </c>
      <c r="O1307" s="3">
        <v>-75.39</v>
      </c>
      <c r="P1307" s="3">
        <v>5.8</v>
      </c>
      <c r="Q1307" s="3">
        <v>5.59</v>
      </c>
      <c r="R1307" s="5" t="s">
        <v>1520</v>
      </c>
      <c r="S1307" s="5" t="s">
        <v>1521</v>
      </c>
      <c r="T1307" s="5" t="str">
        <f t="shared" si="121"/>
        <v>Shahid Shariari</v>
      </c>
      <c r="U1307" t="s">
        <v>855</v>
      </c>
      <c r="V1307" s="5" t="s">
        <v>37</v>
      </c>
      <c r="W1307" s="5" t="s">
        <v>28</v>
      </c>
      <c r="X1307" s="5" t="s">
        <v>41</v>
      </c>
      <c r="Y1307" s="5" t="s">
        <v>1748</v>
      </c>
      <c r="Z1307" s="5" t="s">
        <v>43</v>
      </c>
      <c r="AA1307" s="4">
        <v>0.4</v>
      </c>
      <c r="AB1307" s="1">
        <v>40286</v>
      </c>
      <c r="AC1307" s="1">
        <v>21372</v>
      </c>
      <c r="AD1307">
        <f t="shared" si="122"/>
        <v>2</v>
      </c>
      <c r="AE1307">
        <f t="shared" ca="1" si="123"/>
        <v>66</v>
      </c>
      <c r="AF1307" t="str">
        <f t="shared" ca="1" si="124"/>
        <v>Over 65</v>
      </c>
      <c r="AG1307" s="3">
        <f t="shared" si="125"/>
        <v>0.47434166666666666</v>
      </c>
      <c r="AH1307" t="str">
        <f>_xlfn.IFNA(VLOOKUP(Sales_Transactions[[#This Row],[Order ID]],Returned_Items[#All],2,FALSE),"Not Returned")</f>
        <v>Not Returned</v>
      </c>
    </row>
    <row r="1308" spans="1:34" x14ac:dyDescent="0.25">
      <c r="A1308">
        <v>56610</v>
      </c>
      <c r="C1308" t="s">
        <v>741</v>
      </c>
      <c r="D1308" s="2" t="str">
        <f>TEXT(MID(Sales_Transactions[[#This Row],[Order Date]],2,5),"d/m/yyy")</f>
        <v>7/3/2010</v>
      </c>
      <c r="E1308" s="2" t="str">
        <f>TEXT(MID(Sales_Transactions[[#This Row],[Order Date]],2,5),"d")</f>
        <v>7</v>
      </c>
      <c r="F1308" s="2" t="str">
        <f>TEXT(MID(Sales_Transactions[[#This Row],[Order Date]],2,5),"m")</f>
        <v>3</v>
      </c>
      <c r="G1308" s="2" t="str">
        <f>TEXT(MID(Sales_Transactions[[#This Row],[Order Date]],2,5),"yyy")</f>
        <v>2010</v>
      </c>
      <c r="H1308" s="2" t="str">
        <f>TEXT(MID(Sales_Transactions[[#This Row],[Order Date]],2,5),"yyy/m")</f>
        <v>2010/3</v>
      </c>
      <c r="I1308" t="s">
        <v>78</v>
      </c>
      <c r="J1308">
        <f t="shared" si="120"/>
        <v>3</v>
      </c>
      <c r="K1308" s="2">
        <v>20</v>
      </c>
      <c r="L1308" s="3">
        <v>857.95</v>
      </c>
      <c r="M1308" s="4">
        <v>0.08</v>
      </c>
      <c r="N1308" s="5" t="s">
        <v>67</v>
      </c>
      <c r="O1308" s="3">
        <v>51.85</v>
      </c>
      <c r="P1308" s="3">
        <v>43.22</v>
      </c>
      <c r="Q1308" s="3">
        <v>4</v>
      </c>
      <c r="R1308" s="5" t="s">
        <v>1216</v>
      </c>
      <c r="S1308" s="5" t="s">
        <v>1622</v>
      </c>
      <c r="T1308" s="5" t="str">
        <f t="shared" si="121"/>
        <v>Justin Hirsh</v>
      </c>
      <c r="U1308" t="s">
        <v>855</v>
      </c>
      <c r="V1308" s="5" t="s">
        <v>37</v>
      </c>
      <c r="W1308" s="5" t="s">
        <v>48</v>
      </c>
      <c r="X1308" s="5" t="s">
        <v>87</v>
      </c>
      <c r="Y1308" s="5" t="s">
        <v>1607</v>
      </c>
      <c r="Z1308" s="5" t="s">
        <v>43</v>
      </c>
      <c r="AA1308" s="4">
        <v>0.64</v>
      </c>
      <c r="AB1308" s="1">
        <v>40244</v>
      </c>
      <c r="AC1308" s="1">
        <v>20977</v>
      </c>
      <c r="AD1308">
        <f t="shared" si="122"/>
        <v>0</v>
      </c>
      <c r="AE1308">
        <f t="shared" ca="1" si="123"/>
        <v>67</v>
      </c>
      <c r="AF1308" t="str">
        <f t="shared" ca="1" si="124"/>
        <v>Over 65</v>
      </c>
      <c r="AG1308" s="3">
        <f t="shared" si="125"/>
        <v>2.3592711999999998</v>
      </c>
      <c r="AH1308" t="str">
        <f>_xlfn.IFNA(VLOOKUP(Sales_Transactions[[#This Row],[Order ID]],Returned_Items[#All],2,FALSE),"Not Returned")</f>
        <v>Not Returned</v>
      </c>
    </row>
    <row r="1309" spans="1:34" x14ac:dyDescent="0.25">
      <c r="A1309">
        <v>56740</v>
      </c>
      <c r="C1309" t="s">
        <v>1749</v>
      </c>
      <c r="D1309" s="2" t="str">
        <f>TEXT(MID(Sales_Transactions[[#This Row],[Order Date]],2,5),"d/m/yyy")</f>
        <v>16/10/2012</v>
      </c>
      <c r="E1309" s="2" t="str">
        <f>TEXT(MID(Sales_Transactions[[#This Row],[Order Date]],2,5),"d")</f>
        <v>16</v>
      </c>
      <c r="F1309" s="2" t="str">
        <f>TEXT(MID(Sales_Transactions[[#This Row],[Order Date]],2,5),"m")</f>
        <v>10</v>
      </c>
      <c r="G1309" s="2" t="str">
        <f>TEXT(MID(Sales_Transactions[[#This Row],[Order Date]],2,5),"yyy")</f>
        <v>2012</v>
      </c>
      <c r="H1309" s="2" t="str">
        <f>TEXT(MID(Sales_Transactions[[#This Row],[Order Date]],2,5),"yyy/m")</f>
        <v>2012/10</v>
      </c>
      <c r="I1309" t="s">
        <v>101</v>
      </c>
      <c r="J1309">
        <f t="shared" si="120"/>
        <v>1</v>
      </c>
      <c r="K1309" s="2">
        <v>33</v>
      </c>
      <c r="L1309" s="3">
        <v>662.21</v>
      </c>
      <c r="M1309" s="4">
        <v>0.01</v>
      </c>
      <c r="N1309" s="5" t="s">
        <v>23</v>
      </c>
      <c r="O1309" s="3">
        <v>256.57</v>
      </c>
      <c r="P1309" s="3">
        <v>18.84</v>
      </c>
      <c r="Q1309" s="3">
        <v>3.62</v>
      </c>
      <c r="R1309" s="5" t="s">
        <v>1545</v>
      </c>
      <c r="S1309" s="5" t="s">
        <v>123</v>
      </c>
      <c r="T1309" s="5" t="str">
        <f t="shared" si="121"/>
        <v>Khloe Miller</v>
      </c>
      <c r="U1309" t="s">
        <v>855</v>
      </c>
      <c r="V1309" s="5" t="s">
        <v>37</v>
      </c>
      <c r="W1309" s="5" t="s">
        <v>57</v>
      </c>
      <c r="X1309" s="5" t="s">
        <v>58</v>
      </c>
      <c r="Y1309" s="5" t="s">
        <v>1750</v>
      </c>
      <c r="Z1309" s="5" t="s">
        <v>84</v>
      </c>
      <c r="AA1309" s="4">
        <v>0.43</v>
      </c>
      <c r="AB1309" s="1">
        <v>41205</v>
      </c>
      <c r="AC1309" s="1">
        <v>21502</v>
      </c>
      <c r="AD1309">
        <f t="shared" si="122"/>
        <v>7</v>
      </c>
      <c r="AE1309">
        <f t="shared" ca="1" si="123"/>
        <v>65</v>
      </c>
      <c r="AF1309" t="str">
        <f t="shared" ca="1" si="124"/>
        <v>Over 65</v>
      </c>
      <c r="AG1309" s="3">
        <f t="shared" si="125"/>
        <v>0.68054896969696976</v>
      </c>
      <c r="AH1309" t="str">
        <f>_xlfn.IFNA(VLOOKUP(Sales_Transactions[[#This Row],[Order ID]],Returned_Items[#All],2,FALSE),"Not Returned")</f>
        <v>Not Returned</v>
      </c>
    </row>
    <row r="1310" spans="1:34" x14ac:dyDescent="0.25">
      <c r="A1310">
        <v>56901</v>
      </c>
      <c r="C1310" t="s">
        <v>345</v>
      </c>
      <c r="D1310" s="2" t="str">
        <f>TEXT(MID(Sales_Transactions[[#This Row],[Order Date]],2,5),"d/m/yyy")</f>
        <v>11/9/2009</v>
      </c>
      <c r="E1310" s="2" t="str">
        <f>TEXT(MID(Sales_Transactions[[#This Row],[Order Date]],2,5),"d")</f>
        <v>11</v>
      </c>
      <c r="F1310" s="2" t="str">
        <f>TEXT(MID(Sales_Transactions[[#This Row],[Order Date]],2,5),"m")</f>
        <v>9</v>
      </c>
      <c r="G1310" s="2" t="str">
        <f>TEXT(MID(Sales_Transactions[[#This Row],[Order Date]],2,5),"yyy")</f>
        <v>2009</v>
      </c>
      <c r="H1310" s="2" t="str">
        <f>TEXT(MID(Sales_Transactions[[#This Row],[Order Date]],2,5),"yyy/m")</f>
        <v>2009/9</v>
      </c>
      <c r="I1310" t="s">
        <v>101</v>
      </c>
      <c r="J1310">
        <f t="shared" si="120"/>
        <v>1</v>
      </c>
      <c r="K1310" s="2">
        <v>36</v>
      </c>
      <c r="L1310" s="3">
        <v>100.68</v>
      </c>
      <c r="M1310" s="4">
        <v>0</v>
      </c>
      <c r="N1310" s="5" t="s">
        <v>23</v>
      </c>
      <c r="O1310" s="3">
        <v>-45.21</v>
      </c>
      <c r="P1310" s="3">
        <v>2.6</v>
      </c>
      <c r="Q1310" s="3">
        <v>2.4</v>
      </c>
      <c r="R1310" s="5" t="s">
        <v>980</v>
      </c>
      <c r="S1310" s="5" t="s">
        <v>25</v>
      </c>
      <c r="T1310" s="5" t="str">
        <f t="shared" si="121"/>
        <v>Paul MacIntyre</v>
      </c>
      <c r="U1310" t="s">
        <v>855</v>
      </c>
      <c r="V1310" s="5" t="s">
        <v>47</v>
      </c>
      <c r="W1310" s="5" t="s">
        <v>28</v>
      </c>
      <c r="X1310" s="5" t="s">
        <v>124</v>
      </c>
      <c r="Y1310" s="5" t="s">
        <v>645</v>
      </c>
      <c r="Z1310" s="5" t="s">
        <v>84</v>
      </c>
      <c r="AA1310" s="4">
        <v>0.57999999999999996</v>
      </c>
      <c r="AB1310" s="1">
        <v>40069</v>
      </c>
      <c r="AC1310" s="1">
        <v>21300</v>
      </c>
      <c r="AD1310">
        <f t="shared" si="122"/>
        <v>2</v>
      </c>
      <c r="AE1310">
        <f t="shared" ca="1" si="123"/>
        <v>66</v>
      </c>
      <c r="AF1310" t="str">
        <f t="shared" ca="1" si="124"/>
        <v>Over 65</v>
      </c>
      <c r="AG1310" s="3">
        <f t="shared" si="125"/>
        <v>0.1388888888888889</v>
      </c>
      <c r="AH1310" t="str">
        <f>_xlfn.IFNA(VLOOKUP(Sales_Transactions[[#This Row],[Order ID]],Returned_Items[#All],2,FALSE),"Not Returned")</f>
        <v>Returned</v>
      </c>
    </row>
    <row r="1311" spans="1:34" x14ac:dyDescent="0.25">
      <c r="A1311">
        <v>57314</v>
      </c>
      <c r="C1311" t="s">
        <v>1689</v>
      </c>
      <c r="D1311" s="2" t="str">
        <f>TEXT(MID(Sales_Transactions[[#This Row],[Order Date]],2,5),"d/m/yyy")</f>
        <v>12/10/2010</v>
      </c>
      <c r="E1311" s="2" t="str">
        <f>TEXT(MID(Sales_Transactions[[#This Row],[Order Date]],2,5),"d")</f>
        <v>12</v>
      </c>
      <c r="F1311" s="2" t="str">
        <f>TEXT(MID(Sales_Transactions[[#This Row],[Order Date]],2,5),"m")</f>
        <v>10</v>
      </c>
      <c r="G1311" s="2" t="str">
        <f>TEXT(MID(Sales_Transactions[[#This Row],[Order Date]],2,5),"yyy")</f>
        <v>2010</v>
      </c>
      <c r="H1311" s="2" t="str">
        <f>TEXT(MID(Sales_Transactions[[#This Row],[Order Date]],2,5),"yyy/m")</f>
        <v>2010/10</v>
      </c>
      <c r="I1311" t="s">
        <v>22</v>
      </c>
      <c r="J1311">
        <f t="shared" si="120"/>
        <v>2</v>
      </c>
      <c r="K1311" s="2">
        <v>22</v>
      </c>
      <c r="L1311" s="3">
        <v>846.35</v>
      </c>
      <c r="M1311" s="4">
        <v>0.04</v>
      </c>
      <c r="N1311" s="5" t="s">
        <v>67</v>
      </c>
      <c r="O1311" s="3">
        <v>341.53</v>
      </c>
      <c r="P1311" s="3">
        <v>37.94</v>
      </c>
      <c r="Q1311" s="3">
        <v>5.08</v>
      </c>
      <c r="R1311" s="5" t="s">
        <v>1561</v>
      </c>
      <c r="S1311" s="5" t="s">
        <v>1562</v>
      </c>
      <c r="T1311" s="5" t="str">
        <f t="shared" si="121"/>
        <v>Patrick O'Brill</v>
      </c>
      <c r="U1311" t="s">
        <v>855</v>
      </c>
      <c r="V1311" s="5" t="s">
        <v>74</v>
      </c>
      <c r="W1311" s="5" t="s">
        <v>28</v>
      </c>
      <c r="X1311" s="5" t="s">
        <v>75</v>
      </c>
      <c r="Y1311" s="5" t="s">
        <v>1163</v>
      </c>
      <c r="Z1311" s="5" t="s">
        <v>84</v>
      </c>
      <c r="AA1311" s="4">
        <v>0.38</v>
      </c>
      <c r="AB1311" s="1">
        <v>40467</v>
      </c>
      <c r="AC1311" s="1">
        <v>21463</v>
      </c>
      <c r="AD1311">
        <f t="shared" si="122"/>
        <v>4</v>
      </c>
      <c r="AE1311">
        <f t="shared" ca="1" si="123"/>
        <v>65</v>
      </c>
      <c r="AF1311" t="str">
        <f t="shared" ca="1" si="124"/>
        <v>Over 65</v>
      </c>
      <c r="AG1311" s="3">
        <f t="shared" si="125"/>
        <v>1.9547647272727273</v>
      </c>
      <c r="AH1311" t="str">
        <f>_xlfn.IFNA(VLOOKUP(Sales_Transactions[[#This Row],[Order ID]],Returned_Items[#All],2,FALSE),"Not Returned")</f>
        <v>Not Returned</v>
      </c>
    </row>
    <row r="1312" spans="1:34" x14ac:dyDescent="0.25">
      <c r="A1312">
        <v>57314</v>
      </c>
      <c r="C1312" t="s">
        <v>1689</v>
      </c>
      <c r="D1312" s="2" t="str">
        <f>TEXT(MID(Sales_Transactions[[#This Row],[Order Date]],2,5),"d/m/yyy")</f>
        <v>12/10/2010</v>
      </c>
      <c r="E1312" s="2" t="str">
        <f>TEXT(MID(Sales_Transactions[[#This Row],[Order Date]],2,5),"d")</f>
        <v>12</v>
      </c>
      <c r="F1312" s="2" t="str">
        <f>TEXT(MID(Sales_Transactions[[#This Row],[Order Date]],2,5),"m")</f>
        <v>10</v>
      </c>
      <c r="G1312" s="2" t="str">
        <f>TEXT(MID(Sales_Transactions[[#This Row],[Order Date]],2,5),"yyy")</f>
        <v>2010</v>
      </c>
      <c r="H1312" s="2" t="str">
        <f>TEXT(MID(Sales_Transactions[[#This Row],[Order Date]],2,5),"yyy/m")</f>
        <v>2010/10</v>
      </c>
      <c r="I1312" t="s">
        <v>22</v>
      </c>
      <c r="J1312">
        <f t="shared" si="120"/>
        <v>2</v>
      </c>
      <c r="K1312" s="2">
        <v>26</v>
      </c>
      <c r="L1312" s="3">
        <v>1976.3945000000001</v>
      </c>
      <c r="M1312" s="4">
        <v>0</v>
      </c>
      <c r="N1312" s="5" t="s">
        <v>23</v>
      </c>
      <c r="O1312" s="3">
        <v>473.36</v>
      </c>
      <c r="P1312" s="3">
        <v>85.99</v>
      </c>
      <c r="Q1312" s="3">
        <v>2.79</v>
      </c>
      <c r="R1312" s="5" t="s">
        <v>1561</v>
      </c>
      <c r="S1312" s="5" t="s">
        <v>1562</v>
      </c>
      <c r="T1312" s="5" t="str">
        <f t="shared" si="121"/>
        <v>Patrick O'Brill</v>
      </c>
      <c r="U1312" t="s">
        <v>855</v>
      </c>
      <c r="V1312" s="5" t="s">
        <v>74</v>
      </c>
      <c r="W1312" s="5" t="s">
        <v>48</v>
      </c>
      <c r="X1312" s="5" t="s">
        <v>49</v>
      </c>
      <c r="Y1312" s="5" t="s">
        <v>1571</v>
      </c>
      <c r="Z1312" s="5" t="s">
        <v>43</v>
      </c>
      <c r="AA1312" s="4">
        <v>0.57999999999999996</v>
      </c>
      <c r="AB1312" s="1">
        <v>40470</v>
      </c>
      <c r="AC1312" s="1">
        <v>21377</v>
      </c>
      <c r="AD1312">
        <f t="shared" si="122"/>
        <v>7</v>
      </c>
      <c r="AE1312">
        <f t="shared" ca="1" si="123"/>
        <v>66</v>
      </c>
      <c r="AF1312" t="str">
        <f t="shared" ca="1" si="124"/>
        <v>Over 65</v>
      </c>
      <c r="AG1312" s="3">
        <f t="shared" si="125"/>
        <v>3.4146153846153848</v>
      </c>
      <c r="AH1312" t="str">
        <f>_xlfn.IFNA(VLOOKUP(Sales_Transactions[[#This Row],[Order ID]],Returned_Items[#All],2,FALSE),"Not Returned")</f>
        <v>Not Returned</v>
      </c>
    </row>
    <row r="1313" spans="1:34" x14ac:dyDescent="0.25">
      <c r="A1313">
        <v>57376</v>
      </c>
      <c r="C1313" t="s">
        <v>1751</v>
      </c>
      <c r="D1313" s="2" t="str">
        <f>TEXT(MID(Sales_Transactions[[#This Row],[Order Date]],2,5),"d/m/yyy")</f>
        <v>19/6/2011</v>
      </c>
      <c r="E1313" s="2" t="str">
        <f>TEXT(MID(Sales_Transactions[[#This Row],[Order Date]],2,5),"d")</f>
        <v>19</v>
      </c>
      <c r="F1313" s="2" t="str">
        <f>TEXT(MID(Sales_Transactions[[#This Row],[Order Date]],2,5),"m")</f>
        <v>6</v>
      </c>
      <c r="G1313" s="2" t="str">
        <f>TEXT(MID(Sales_Transactions[[#This Row],[Order Date]],2,5),"yyy")</f>
        <v>2011</v>
      </c>
      <c r="H1313" s="2" t="str">
        <f>TEXT(MID(Sales_Transactions[[#This Row],[Order Date]],2,5),"yyy/m")</f>
        <v>2011/6</v>
      </c>
      <c r="I1313" t="s">
        <v>101</v>
      </c>
      <c r="J1313">
        <f t="shared" si="120"/>
        <v>1</v>
      </c>
      <c r="K1313" s="2">
        <v>44</v>
      </c>
      <c r="L1313" s="3">
        <v>442.72</v>
      </c>
      <c r="M1313" s="4">
        <v>7.0000000000000007E-2</v>
      </c>
      <c r="N1313" s="5" t="s">
        <v>23</v>
      </c>
      <c r="O1313" s="3">
        <v>-168.38</v>
      </c>
      <c r="P1313" s="3">
        <v>10.52</v>
      </c>
      <c r="Q1313" s="3">
        <v>7.94</v>
      </c>
      <c r="R1313" s="5" t="s">
        <v>509</v>
      </c>
      <c r="S1313" s="5" t="s">
        <v>625</v>
      </c>
      <c r="T1313" s="5" t="str">
        <f t="shared" si="121"/>
        <v>Mike Vittorini</v>
      </c>
      <c r="U1313" t="s">
        <v>855</v>
      </c>
      <c r="V1313" s="5" t="s">
        <v>27</v>
      </c>
      <c r="W1313" s="5" t="s">
        <v>57</v>
      </c>
      <c r="X1313" s="5" t="s">
        <v>58</v>
      </c>
      <c r="Y1313" s="5" t="s">
        <v>1620</v>
      </c>
      <c r="Z1313" s="5" t="s">
        <v>60</v>
      </c>
      <c r="AA1313" s="4">
        <v>0.52</v>
      </c>
      <c r="AB1313" s="1">
        <v>40715</v>
      </c>
      <c r="AC1313" s="1">
        <v>21355</v>
      </c>
      <c r="AD1313">
        <f t="shared" si="122"/>
        <v>2</v>
      </c>
      <c r="AE1313">
        <f t="shared" ca="1" si="123"/>
        <v>66</v>
      </c>
      <c r="AF1313" t="str">
        <f t="shared" ca="1" si="124"/>
        <v>Over 65</v>
      </c>
      <c r="AG1313" s="3">
        <f t="shared" si="125"/>
        <v>0.41937809090909089</v>
      </c>
      <c r="AH1313" t="str">
        <f>_xlfn.IFNA(VLOOKUP(Sales_Transactions[[#This Row],[Order ID]],Returned_Items[#All],2,FALSE),"Not Returned")</f>
        <v>Not Returned</v>
      </c>
    </row>
    <row r="1314" spans="1:34" x14ac:dyDescent="0.25">
      <c r="A1314">
        <v>57376</v>
      </c>
      <c r="C1314" t="s">
        <v>1751</v>
      </c>
      <c r="D1314" s="2" t="str">
        <f>TEXT(MID(Sales_Transactions[[#This Row],[Order Date]],2,5),"d/m/yyy")</f>
        <v>19/6/2011</v>
      </c>
      <c r="E1314" s="2" t="str">
        <f>TEXT(MID(Sales_Transactions[[#This Row],[Order Date]],2,5),"d")</f>
        <v>19</v>
      </c>
      <c r="F1314" s="2" t="str">
        <f>TEXT(MID(Sales_Transactions[[#This Row],[Order Date]],2,5),"m")</f>
        <v>6</v>
      </c>
      <c r="G1314" s="2" t="str">
        <f>TEXT(MID(Sales_Transactions[[#This Row],[Order Date]],2,5),"yyy")</f>
        <v>2011</v>
      </c>
      <c r="H1314" s="2" t="str">
        <f>TEXT(MID(Sales_Transactions[[#This Row],[Order Date]],2,5),"yyy/m")</f>
        <v>2011/6</v>
      </c>
      <c r="I1314" t="s">
        <v>101</v>
      </c>
      <c r="J1314">
        <f t="shared" si="120"/>
        <v>1</v>
      </c>
      <c r="K1314" s="2">
        <v>6</v>
      </c>
      <c r="L1314" s="3">
        <v>326.89299999999997</v>
      </c>
      <c r="M1314" s="4">
        <v>7.0000000000000007E-2</v>
      </c>
      <c r="N1314" s="5" t="s">
        <v>23</v>
      </c>
      <c r="O1314" s="3">
        <v>-223.21</v>
      </c>
      <c r="P1314" s="3">
        <v>65.989999999999995</v>
      </c>
      <c r="Q1314" s="3">
        <v>5.31</v>
      </c>
      <c r="R1314" s="5" t="s">
        <v>509</v>
      </c>
      <c r="S1314" s="5" t="s">
        <v>625</v>
      </c>
      <c r="T1314" s="5" t="str">
        <f t="shared" si="121"/>
        <v>Mike Vittorini</v>
      </c>
      <c r="U1314" t="s">
        <v>855</v>
      </c>
      <c r="V1314" s="5" t="s">
        <v>27</v>
      </c>
      <c r="W1314" s="5" t="s">
        <v>48</v>
      </c>
      <c r="X1314" s="5" t="s">
        <v>49</v>
      </c>
      <c r="Y1314" s="5" t="s">
        <v>708</v>
      </c>
      <c r="Z1314" s="5" t="s">
        <v>43</v>
      </c>
      <c r="AA1314" s="4">
        <v>0.56999999999999995</v>
      </c>
      <c r="AB1314" s="1">
        <v>40713</v>
      </c>
      <c r="AC1314" s="1">
        <v>21134</v>
      </c>
      <c r="AD1314">
        <f t="shared" si="122"/>
        <v>0</v>
      </c>
      <c r="AE1314">
        <f t="shared" ca="1" si="123"/>
        <v>66</v>
      </c>
      <c r="AF1314" t="str">
        <f t="shared" ca="1" si="124"/>
        <v>Over 65</v>
      </c>
      <c r="AG1314" s="3">
        <f t="shared" si="125"/>
        <v>11.875634499999999</v>
      </c>
      <c r="AH1314" t="str">
        <f>_xlfn.IFNA(VLOOKUP(Sales_Transactions[[#This Row],[Order ID]],Returned_Items[#All],2,FALSE),"Not Returned")</f>
        <v>Not Returned</v>
      </c>
    </row>
    <row r="1315" spans="1:34" x14ac:dyDescent="0.25">
      <c r="A1315">
        <v>57671</v>
      </c>
      <c r="C1315" t="s">
        <v>1752</v>
      </c>
      <c r="D1315" s="2" t="str">
        <f>TEXT(MID(Sales_Transactions[[#This Row],[Order Date]],2,5),"d/m/yyy")</f>
        <v>7/11/2012</v>
      </c>
      <c r="E1315" s="2" t="str">
        <f>TEXT(MID(Sales_Transactions[[#This Row],[Order Date]],2,5),"d")</f>
        <v>7</v>
      </c>
      <c r="F1315" s="2" t="str">
        <f>TEXT(MID(Sales_Transactions[[#This Row],[Order Date]],2,5),"m")</f>
        <v>11</v>
      </c>
      <c r="G1315" s="2" t="str">
        <f>TEXT(MID(Sales_Transactions[[#This Row],[Order Date]],2,5),"yyy")</f>
        <v>2012</v>
      </c>
      <c r="H1315" s="2" t="str">
        <f>TEXT(MID(Sales_Transactions[[#This Row],[Order Date]],2,5),"yyy/m")</f>
        <v>2012/11</v>
      </c>
      <c r="I1315" t="s">
        <v>52</v>
      </c>
      <c r="J1315">
        <f t="shared" si="120"/>
        <v>1</v>
      </c>
      <c r="K1315" s="2">
        <v>6</v>
      </c>
      <c r="L1315" s="3">
        <v>22.78</v>
      </c>
      <c r="M1315" s="4">
        <v>0.01</v>
      </c>
      <c r="N1315" s="5" t="s">
        <v>23</v>
      </c>
      <c r="O1315" s="3">
        <v>3.96</v>
      </c>
      <c r="P1315" s="3">
        <v>3.75</v>
      </c>
      <c r="Q1315" s="3">
        <v>0.5</v>
      </c>
      <c r="R1315" s="5" t="s">
        <v>1531</v>
      </c>
      <c r="S1315" s="5" t="s">
        <v>199</v>
      </c>
      <c r="T1315" s="5" t="str">
        <f t="shared" si="121"/>
        <v>Liz Price</v>
      </c>
      <c r="U1315" t="s">
        <v>855</v>
      </c>
      <c r="V1315" s="5" t="s">
        <v>37</v>
      </c>
      <c r="W1315" s="5" t="s">
        <v>28</v>
      </c>
      <c r="X1315" s="5" t="s">
        <v>115</v>
      </c>
      <c r="Y1315" s="5" t="s">
        <v>185</v>
      </c>
      <c r="Z1315" s="5" t="s">
        <v>43</v>
      </c>
      <c r="AA1315" s="4">
        <v>0.37</v>
      </c>
      <c r="AB1315" s="1">
        <v>41221</v>
      </c>
      <c r="AC1315" s="1">
        <v>20976</v>
      </c>
      <c r="AD1315">
        <f t="shared" si="122"/>
        <v>1</v>
      </c>
      <c r="AE1315">
        <f t="shared" ca="1" si="123"/>
        <v>67</v>
      </c>
      <c r="AF1315" t="str">
        <f t="shared" ca="1" si="124"/>
        <v>Over 65</v>
      </c>
      <c r="AG1315" s="3">
        <f t="shared" si="125"/>
        <v>0.70827083333333329</v>
      </c>
      <c r="AH1315" t="str">
        <f>_xlfn.IFNA(VLOOKUP(Sales_Transactions[[#This Row],[Order ID]],Returned_Items[#All],2,FALSE),"Not Returned")</f>
        <v>Not Returned</v>
      </c>
    </row>
    <row r="1316" spans="1:34" x14ac:dyDescent="0.25">
      <c r="A1316">
        <v>57700</v>
      </c>
      <c r="C1316" t="s">
        <v>210</v>
      </c>
      <c r="D1316" s="2" t="str">
        <f>TEXT(MID(Sales_Transactions[[#This Row],[Order Date]],2,5),"d/m/yyy")</f>
        <v>12/11/2011</v>
      </c>
      <c r="E1316" s="2" t="str">
        <f>TEXT(MID(Sales_Transactions[[#This Row],[Order Date]],2,5),"d")</f>
        <v>12</v>
      </c>
      <c r="F1316" s="2" t="str">
        <f>TEXT(MID(Sales_Transactions[[#This Row],[Order Date]],2,5),"m")</f>
        <v>11</v>
      </c>
      <c r="G1316" s="2" t="str">
        <f>TEXT(MID(Sales_Transactions[[#This Row],[Order Date]],2,5),"yyy")</f>
        <v>2011</v>
      </c>
      <c r="H1316" s="2" t="str">
        <f>TEXT(MID(Sales_Transactions[[#This Row],[Order Date]],2,5),"yyy/m")</f>
        <v>2011/11</v>
      </c>
      <c r="I1316" t="s">
        <v>78</v>
      </c>
      <c r="J1316">
        <f t="shared" si="120"/>
        <v>3</v>
      </c>
      <c r="K1316" s="2">
        <v>38</v>
      </c>
      <c r="L1316" s="3">
        <v>1806.43</v>
      </c>
      <c r="M1316" s="4">
        <v>0.04</v>
      </c>
      <c r="N1316" s="5" t="s">
        <v>23</v>
      </c>
      <c r="O1316" s="3">
        <v>134.85</v>
      </c>
      <c r="P1316" s="3">
        <v>47.98</v>
      </c>
      <c r="Q1316" s="3">
        <v>3.61</v>
      </c>
      <c r="R1316" s="5" t="s">
        <v>980</v>
      </c>
      <c r="S1316" s="5" t="s">
        <v>25</v>
      </c>
      <c r="T1316" s="5" t="str">
        <f t="shared" si="121"/>
        <v>Paul MacIntyre</v>
      </c>
      <c r="U1316" t="s">
        <v>855</v>
      </c>
      <c r="V1316" s="5" t="s">
        <v>47</v>
      </c>
      <c r="W1316" s="5" t="s">
        <v>48</v>
      </c>
      <c r="X1316" s="5" t="s">
        <v>87</v>
      </c>
      <c r="Y1316" s="5" t="s">
        <v>88</v>
      </c>
      <c r="Z1316" s="5" t="s">
        <v>60</v>
      </c>
      <c r="AA1316" s="4">
        <v>0.71</v>
      </c>
      <c r="AB1316" s="1">
        <v>40859</v>
      </c>
      <c r="AC1316" s="1">
        <v>21083</v>
      </c>
      <c r="AD1316">
        <f t="shared" si="122"/>
        <v>0</v>
      </c>
      <c r="AE1316">
        <f t="shared" ca="1" si="123"/>
        <v>66</v>
      </c>
      <c r="AF1316" t="str">
        <f t="shared" ca="1" si="124"/>
        <v>Over 65</v>
      </c>
      <c r="AG1316" s="3">
        <f t="shared" si="125"/>
        <v>1.3571265263157894</v>
      </c>
      <c r="AH1316" t="str">
        <f>_xlfn.IFNA(VLOOKUP(Sales_Transactions[[#This Row],[Order ID]],Returned_Items[#All],2,FALSE),"Not Returned")</f>
        <v>Not Returned</v>
      </c>
    </row>
    <row r="1317" spans="1:34" x14ac:dyDescent="0.25">
      <c r="A1317">
        <v>58407</v>
      </c>
      <c r="C1317" t="s">
        <v>126</v>
      </c>
      <c r="D1317" s="2" t="str">
        <f>TEXT(MID(Sales_Transactions[[#This Row],[Order Date]],2,5),"d/m/yyy")</f>
        <v>6/5/2011</v>
      </c>
      <c r="E1317" s="2" t="str">
        <f>TEXT(MID(Sales_Transactions[[#This Row],[Order Date]],2,5),"d")</f>
        <v>6</v>
      </c>
      <c r="F1317" s="2" t="str">
        <f>TEXT(MID(Sales_Transactions[[#This Row],[Order Date]],2,5),"m")</f>
        <v>5</v>
      </c>
      <c r="G1317" s="2" t="str">
        <f>TEXT(MID(Sales_Transactions[[#This Row],[Order Date]],2,5),"yyy")</f>
        <v>2011</v>
      </c>
      <c r="H1317" s="2" t="str">
        <f>TEXT(MID(Sales_Transactions[[#This Row],[Order Date]],2,5),"yyy/m")</f>
        <v>2011/5</v>
      </c>
      <c r="I1317" t="s">
        <v>33</v>
      </c>
      <c r="J1317">
        <f t="shared" si="120"/>
        <v>4</v>
      </c>
      <c r="K1317" s="2">
        <v>29</v>
      </c>
      <c r="L1317" s="3">
        <v>1669.88</v>
      </c>
      <c r="M1317" s="4">
        <v>0.02</v>
      </c>
      <c r="N1317" s="5" t="s">
        <v>23</v>
      </c>
      <c r="O1317" s="3">
        <v>548.91999999999996</v>
      </c>
      <c r="P1317" s="3">
        <v>55.48</v>
      </c>
      <c r="Q1317" s="3">
        <v>14.3</v>
      </c>
      <c r="R1317" s="5" t="s">
        <v>1594</v>
      </c>
      <c r="S1317" s="5" t="s">
        <v>1376</v>
      </c>
      <c r="T1317" s="5" t="str">
        <f t="shared" si="121"/>
        <v>John Grady</v>
      </c>
      <c r="U1317" t="s">
        <v>855</v>
      </c>
      <c r="V1317" s="5" t="s">
        <v>47</v>
      </c>
      <c r="W1317" s="5" t="s">
        <v>28</v>
      </c>
      <c r="X1317" s="5" t="s">
        <v>75</v>
      </c>
      <c r="Y1317" s="5" t="s">
        <v>848</v>
      </c>
      <c r="Z1317" s="5" t="s">
        <v>43</v>
      </c>
      <c r="AA1317" s="4">
        <v>0.37</v>
      </c>
      <c r="AB1317" s="1">
        <v>40672</v>
      </c>
      <c r="AC1317" s="1">
        <v>21082</v>
      </c>
      <c r="AD1317">
        <f t="shared" si="122"/>
        <v>3</v>
      </c>
      <c r="AE1317">
        <f t="shared" ca="1" si="123"/>
        <v>66</v>
      </c>
      <c r="AF1317" t="str">
        <f t="shared" ca="1" si="124"/>
        <v>Over 65</v>
      </c>
      <c r="AG1317" s="3">
        <f t="shared" si="125"/>
        <v>2.4058242758620687</v>
      </c>
      <c r="AH1317" t="str">
        <f>_xlfn.IFNA(VLOOKUP(Sales_Transactions[[#This Row],[Order ID]],Returned_Items[#All],2,FALSE),"Not Returned")</f>
        <v>Not Returned</v>
      </c>
    </row>
    <row r="1318" spans="1:34" x14ac:dyDescent="0.25">
      <c r="A1318">
        <v>58593</v>
      </c>
      <c r="C1318" t="s">
        <v>1753</v>
      </c>
      <c r="D1318" s="2" t="str">
        <f>TEXT(MID(Sales_Transactions[[#This Row],[Order Date]],2,5),"d/m/yyy")</f>
        <v>8/9/2011</v>
      </c>
      <c r="E1318" s="2" t="str">
        <f>TEXT(MID(Sales_Transactions[[#This Row],[Order Date]],2,5),"d")</f>
        <v>8</v>
      </c>
      <c r="F1318" s="2" t="str">
        <f>TEXT(MID(Sales_Transactions[[#This Row],[Order Date]],2,5),"m")</f>
        <v>9</v>
      </c>
      <c r="G1318" s="2" t="str">
        <f>TEXT(MID(Sales_Transactions[[#This Row],[Order Date]],2,5),"yyy")</f>
        <v>2011</v>
      </c>
      <c r="H1318" s="2" t="str">
        <f>TEXT(MID(Sales_Transactions[[#This Row],[Order Date]],2,5),"yyy/m")</f>
        <v>2011/9</v>
      </c>
      <c r="I1318" t="s">
        <v>101</v>
      </c>
      <c r="J1318">
        <f t="shared" si="120"/>
        <v>1</v>
      </c>
      <c r="K1318" s="2">
        <v>29</v>
      </c>
      <c r="L1318" s="3">
        <v>2018.45</v>
      </c>
      <c r="M1318" s="4">
        <v>0.08</v>
      </c>
      <c r="N1318" s="5" t="s">
        <v>23</v>
      </c>
      <c r="O1318" s="3">
        <v>-812.25</v>
      </c>
      <c r="P1318" s="3">
        <v>70.709999999999994</v>
      </c>
      <c r="Q1318" s="3">
        <v>37.58</v>
      </c>
      <c r="R1318" s="5" t="s">
        <v>1552</v>
      </c>
      <c r="S1318" s="5" t="s">
        <v>1553</v>
      </c>
      <c r="T1318" s="5" t="str">
        <f t="shared" si="121"/>
        <v>Ricardo Emerson</v>
      </c>
      <c r="U1318" t="s">
        <v>855</v>
      </c>
      <c r="V1318" s="5" t="s">
        <v>47</v>
      </c>
      <c r="W1318" s="5" t="s">
        <v>57</v>
      </c>
      <c r="X1318" s="5" t="s">
        <v>58</v>
      </c>
      <c r="Y1318" s="5" t="s">
        <v>1233</v>
      </c>
      <c r="Z1318" s="5" t="s">
        <v>84</v>
      </c>
      <c r="AA1318" s="4">
        <v>0.78</v>
      </c>
      <c r="AB1318" s="1">
        <v>40795</v>
      </c>
      <c r="AC1318" s="1">
        <v>21149</v>
      </c>
      <c r="AD1318">
        <f t="shared" si="122"/>
        <v>1</v>
      </c>
      <c r="AE1318">
        <f t="shared" ca="1" si="123"/>
        <v>66</v>
      </c>
      <c r="AF1318" t="str">
        <f t="shared" ca="1" si="124"/>
        <v>Over 65</v>
      </c>
      <c r="AG1318" s="3">
        <f t="shared" si="125"/>
        <v>3.7321873103448273</v>
      </c>
      <c r="AH1318" t="str">
        <f>_xlfn.IFNA(VLOOKUP(Sales_Transactions[[#This Row],[Order ID]],Returned_Items[#All],2,FALSE),"Not Returned")</f>
        <v>Not Returned</v>
      </c>
    </row>
    <row r="1319" spans="1:34" x14ac:dyDescent="0.25">
      <c r="A1319">
        <v>58884</v>
      </c>
      <c r="C1319" t="s">
        <v>1754</v>
      </c>
      <c r="D1319" s="2" t="str">
        <f>TEXT(MID(Sales_Transactions[[#This Row],[Order Date]],2,5),"d/m/yyy")</f>
        <v>21/3/2011</v>
      </c>
      <c r="E1319" s="2" t="str">
        <f>TEXT(MID(Sales_Transactions[[#This Row],[Order Date]],2,5),"d")</f>
        <v>21</v>
      </c>
      <c r="F1319" s="2" t="str">
        <f>TEXT(MID(Sales_Transactions[[#This Row],[Order Date]],2,5),"m")</f>
        <v>3</v>
      </c>
      <c r="G1319" s="2" t="str">
        <f>TEXT(MID(Sales_Transactions[[#This Row],[Order Date]],2,5),"yyy")</f>
        <v>2011</v>
      </c>
      <c r="H1319" s="2" t="str">
        <f>TEXT(MID(Sales_Transactions[[#This Row],[Order Date]],2,5),"yyy/m")</f>
        <v>2011/3</v>
      </c>
      <c r="I1319" t="s">
        <v>22</v>
      </c>
      <c r="J1319">
        <f t="shared" si="120"/>
        <v>2</v>
      </c>
      <c r="K1319" s="2">
        <v>29</v>
      </c>
      <c r="L1319" s="3">
        <v>87.68</v>
      </c>
      <c r="M1319" s="4">
        <v>0.03</v>
      </c>
      <c r="N1319" s="5" t="s">
        <v>23</v>
      </c>
      <c r="O1319" s="3">
        <v>23.14</v>
      </c>
      <c r="P1319" s="3">
        <v>2.88</v>
      </c>
      <c r="Q1319" s="3">
        <v>0.99</v>
      </c>
      <c r="R1319" s="5" t="s">
        <v>1001</v>
      </c>
      <c r="S1319" s="5" t="s">
        <v>1690</v>
      </c>
      <c r="T1319" s="5" t="str">
        <f t="shared" si="121"/>
        <v>Chuck Clark</v>
      </c>
      <c r="U1319" t="s">
        <v>855</v>
      </c>
      <c r="V1319" s="5" t="s">
        <v>47</v>
      </c>
      <c r="W1319" s="5" t="s">
        <v>28</v>
      </c>
      <c r="X1319" s="5" t="s">
        <v>115</v>
      </c>
      <c r="Y1319" s="5" t="s">
        <v>479</v>
      </c>
      <c r="Z1319" s="5" t="s">
        <v>43</v>
      </c>
      <c r="AA1319" s="4">
        <v>0.36</v>
      </c>
      <c r="AB1319" s="1">
        <v>40628</v>
      </c>
      <c r="AC1319" s="1">
        <v>21087</v>
      </c>
      <c r="AD1319">
        <f t="shared" si="122"/>
        <v>5</v>
      </c>
      <c r="AE1319">
        <f t="shared" ca="1" si="123"/>
        <v>66</v>
      </c>
      <c r="AF1319" t="str">
        <f t="shared" ca="1" si="124"/>
        <v>Over 65</v>
      </c>
      <c r="AG1319" s="3">
        <f t="shared" si="125"/>
        <v>0.1334184827586207</v>
      </c>
      <c r="AH1319" t="str">
        <f>_xlfn.IFNA(VLOOKUP(Sales_Transactions[[#This Row],[Order ID]],Returned_Items[#All],2,FALSE),"Not Returned")</f>
        <v>Not Returned</v>
      </c>
    </row>
    <row r="1320" spans="1:34" x14ac:dyDescent="0.25">
      <c r="A1320">
        <v>58884</v>
      </c>
      <c r="C1320" t="s">
        <v>1754</v>
      </c>
      <c r="D1320" s="2" t="str">
        <f>TEXT(MID(Sales_Transactions[[#This Row],[Order Date]],2,5),"d/m/yyy")</f>
        <v>21/3/2011</v>
      </c>
      <c r="E1320" s="2" t="str">
        <f>TEXT(MID(Sales_Transactions[[#This Row],[Order Date]],2,5),"d")</f>
        <v>21</v>
      </c>
      <c r="F1320" s="2" t="str">
        <f>TEXT(MID(Sales_Transactions[[#This Row],[Order Date]],2,5),"m")</f>
        <v>3</v>
      </c>
      <c r="G1320" s="2" t="str">
        <f>TEXT(MID(Sales_Transactions[[#This Row],[Order Date]],2,5),"yyy")</f>
        <v>2011</v>
      </c>
      <c r="H1320" s="2" t="str">
        <f>TEXT(MID(Sales_Transactions[[#This Row],[Order Date]],2,5),"yyy/m")</f>
        <v>2011/3</v>
      </c>
      <c r="I1320" t="s">
        <v>22</v>
      </c>
      <c r="J1320">
        <f t="shared" si="120"/>
        <v>2</v>
      </c>
      <c r="K1320" s="2">
        <v>46</v>
      </c>
      <c r="L1320" s="3">
        <v>3732.25</v>
      </c>
      <c r="M1320" s="4">
        <v>0.1</v>
      </c>
      <c r="N1320" s="5" t="s">
        <v>34</v>
      </c>
      <c r="O1320" s="3">
        <v>-1255.8599999999999</v>
      </c>
      <c r="P1320" s="3">
        <v>85.29</v>
      </c>
      <c r="Q1320" s="3">
        <v>60</v>
      </c>
      <c r="R1320" s="5" t="s">
        <v>1001</v>
      </c>
      <c r="S1320" s="5" t="s">
        <v>1690</v>
      </c>
      <c r="T1320" s="5" t="str">
        <f t="shared" si="121"/>
        <v>Chuck Clark</v>
      </c>
      <c r="U1320" t="s">
        <v>855</v>
      </c>
      <c r="V1320" s="5" t="s">
        <v>47</v>
      </c>
      <c r="W1320" s="5" t="s">
        <v>57</v>
      </c>
      <c r="X1320" s="5" t="s">
        <v>107</v>
      </c>
      <c r="Y1320" s="5" t="s">
        <v>1154</v>
      </c>
      <c r="Z1320" s="5" t="s">
        <v>40</v>
      </c>
      <c r="AA1320" s="4">
        <v>0.56000000000000005</v>
      </c>
      <c r="AB1320" s="1">
        <v>40628</v>
      </c>
      <c r="AC1320" s="1">
        <v>20943</v>
      </c>
      <c r="AD1320">
        <f t="shared" si="122"/>
        <v>5</v>
      </c>
      <c r="AE1320">
        <f t="shared" ca="1" si="123"/>
        <v>67</v>
      </c>
      <c r="AF1320" t="str">
        <f t="shared" ca="1" si="124"/>
        <v>Over 65</v>
      </c>
      <c r="AG1320" s="3">
        <f t="shared" si="125"/>
        <v>3.1566241304347828</v>
      </c>
      <c r="AH1320" t="str">
        <f>_xlfn.IFNA(VLOOKUP(Sales_Transactions[[#This Row],[Order ID]],Returned_Items[#All],2,FALSE),"Not Returned")</f>
        <v>Not Returned</v>
      </c>
    </row>
    <row r="1321" spans="1:34" x14ac:dyDescent="0.25">
      <c r="A1321">
        <v>58913</v>
      </c>
      <c r="C1321" t="s">
        <v>1755</v>
      </c>
      <c r="D1321" s="2" t="str">
        <f>TEXT(MID(Sales_Transactions[[#This Row],[Order Date]],2,5),"d/m/yyy")</f>
        <v>11/5/2010</v>
      </c>
      <c r="E1321" s="2" t="str">
        <f>TEXT(MID(Sales_Transactions[[#This Row],[Order Date]],2,5),"d")</f>
        <v>11</v>
      </c>
      <c r="F1321" s="2" t="str">
        <f>TEXT(MID(Sales_Transactions[[#This Row],[Order Date]],2,5),"m")</f>
        <v>5</v>
      </c>
      <c r="G1321" s="2" t="str">
        <f>TEXT(MID(Sales_Transactions[[#This Row],[Order Date]],2,5),"yyy")</f>
        <v>2010</v>
      </c>
      <c r="H1321" s="2" t="str">
        <f>TEXT(MID(Sales_Transactions[[#This Row],[Order Date]],2,5),"yyy/m")</f>
        <v>2010/5</v>
      </c>
      <c r="I1321" t="s">
        <v>78</v>
      </c>
      <c r="J1321">
        <f t="shared" si="120"/>
        <v>3</v>
      </c>
      <c r="K1321" s="2">
        <v>23</v>
      </c>
      <c r="L1321" s="3">
        <v>144.55000000000001</v>
      </c>
      <c r="M1321" s="4">
        <v>7.0000000000000007E-2</v>
      </c>
      <c r="N1321" s="5" t="s">
        <v>23</v>
      </c>
      <c r="O1321" s="3">
        <v>-60.17</v>
      </c>
      <c r="P1321" s="3">
        <v>6.48</v>
      </c>
      <c r="Q1321" s="3">
        <v>5.94</v>
      </c>
      <c r="R1321" s="5" t="s">
        <v>1435</v>
      </c>
      <c r="S1321" s="5" t="s">
        <v>912</v>
      </c>
      <c r="T1321" s="5" t="str">
        <f t="shared" si="121"/>
        <v>Sarah Bern</v>
      </c>
      <c r="U1321" t="s">
        <v>855</v>
      </c>
      <c r="V1321" s="5" t="s">
        <v>47</v>
      </c>
      <c r="W1321" s="5" t="s">
        <v>28</v>
      </c>
      <c r="X1321" s="5" t="s">
        <v>75</v>
      </c>
      <c r="Y1321" s="5" t="s">
        <v>1756</v>
      </c>
      <c r="Z1321" s="5" t="s">
        <v>43</v>
      </c>
      <c r="AA1321" s="4">
        <v>0.37</v>
      </c>
      <c r="AB1321" s="1">
        <v>40311</v>
      </c>
      <c r="AC1321" s="1">
        <v>20647</v>
      </c>
      <c r="AD1321">
        <f t="shared" si="122"/>
        <v>2</v>
      </c>
      <c r="AE1321">
        <f t="shared" ca="1" si="123"/>
        <v>68</v>
      </c>
      <c r="AF1321" t="str">
        <f t="shared" ca="1" si="124"/>
        <v>Over 65</v>
      </c>
      <c r="AG1321" s="3">
        <f t="shared" si="125"/>
        <v>0.53980278260869563</v>
      </c>
      <c r="AH1321" t="str">
        <f>_xlfn.IFNA(VLOOKUP(Sales_Transactions[[#This Row],[Order ID]],Returned_Items[#All],2,FALSE),"Not Returned")</f>
        <v>Not Returned</v>
      </c>
    </row>
    <row r="1322" spans="1:34" x14ac:dyDescent="0.25">
      <c r="A1322">
        <v>58978</v>
      </c>
      <c r="C1322" t="s">
        <v>1757</v>
      </c>
      <c r="D1322" s="2" t="str">
        <f>TEXT(MID(Sales_Transactions[[#This Row],[Order Date]],2,5),"d/m/yyy")</f>
        <v>6/2/2012</v>
      </c>
      <c r="E1322" s="2" t="str">
        <f>TEXT(MID(Sales_Transactions[[#This Row],[Order Date]],2,5),"d")</f>
        <v>6</v>
      </c>
      <c r="F1322" s="2" t="str">
        <f>TEXT(MID(Sales_Transactions[[#This Row],[Order Date]],2,5),"m")</f>
        <v>2</v>
      </c>
      <c r="G1322" s="2" t="str">
        <f>TEXT(MID(Sales_Transactions[[#This Row],[Order Date]],2,5),"yyy")</f>
        <v>2012</v>
      </c>
      <c r="H1322" s="2" t="str">
        <f>TEXT(MID(Sales_Transactions[[#This Row],[Order Date]],2,5),"yyy/m")</f>
        <v>2012/2</v>
      </c>
      <c r="I1322" t="s">
        <v>22</v>
      </c>
      <c r="J1322">
        <f t="shared" si="120"/>
        <v>2</v>
      </c>
      <c r="K1322" s="2">
        <v>13</v>
      </c>
      <c r="L1322" s="3">
        <v>75.89</v>
      </c>
      <c r="M1322" s="4">
        <v>0.09</v>
      </c>
      <c r="N1322" s="5" t="s">
        <v>23</v>
      </c>
      <c r="O1322" s="3">
        <v>-31.01</v>
      </c>
      <c r="P1322" s="3">
        <v>5.98</v>
      </c>
      <c r="Q1322" s="3">
        <v>5.15</v>
      </c>
      <c r="R1322" s="5" t="s">
        <v>1549</v>
      </c>
      <c r="S1322" s="5" t="s">
        <v>1550</v>
      </c>
      <c r="T1322" s="5" t="str">
        <f t="shared" si="121"/>
        <v>Kristina Nunn</v>
      </c>
      <c r="U1322" t="s">
        <v>855</v>
      </c>
      <c r="V1322" s="5" t="s">
        <v>37</v>
      </c>
      <c r="W1322" s="5" t="s">
        <v>28</v>
      </c>
      <c r="X1322" s="5" t="s">
        <v>75</v>
      </c>
      <c r="Y1322" s="5" t="s">
        <v>1758</v>
      </c>
      <c r="Z1322" s="5" t="s">
        <v>43</v>
      </c>
      <c r="AA1322" s="4">
        <v>0.36</v>
      </c>
      <c r="AB1322" s="1">
        <v>40952</v>
      </c>
      <c r="AC1322" s="1">
        <v>20623</v>
      </c>
      <c r="AD1322">
        <f t="shared" si="122"/>
        <v>7</v>
      </c>
      <c r="AE1322">
        <f t="shared" ca="1" si="123"/>
        <v>68</v>
      </c>
      <c r="AF1322" t="str">
        <f t="shared" ca="1" si="124"/>
        <v>Over 65</v>
      </c>
      <c r="AG1322" s="3">
        <f t="shared" si="125"/>
        <v>0.85573984615384624</v>
      </c>
      <c r="AH1322" t="str">
        <f>_xlfn.IFNA(VLOOKUP(Sales_Transactions[[#This Row],[Order ID]],Returned_Items[#All],2,FALSE),"Not Returned")</f>
        <v>Not Returned</v>
      </c>
    </row>
    <row r="1323" spans="1:34" x14ac:dyDescent="0.25">
      <c r="A1323">
        <v>229</v>
      </c>
      <c r="C1323" t="s">
        <v>838</v>
      </c>
      <c r="D1323" s="2" t="str">
        <f>TEXT(MID(Sales_Transactions[[#This Row],[Order Date]],2,5),"d/m/yyy")</f>
        <v>28/12/2010</v>
      </c>
      <c r="E1323" s="2" t="str">
        <f>TEXT(MID(Sales_Transactions[[#This Row],[Order Date]],2,5),"d")</f>
        <v>28</v>
      </c>
      <c r="F1323" s="2" t="str">
        <f>TEXT(MID(Sales_Transactions[[#This Row],[Order Date]],2,5),"m")</f>
        <v>12</v>
      </c>
      <c r="G1323" s="2" t="str">
        <f>TEXT(MID(Sales_Transactions[[#This Row],[Order Date]],2,5),"yyy")</f>
        <v>2010</v>
      </c>
      <c r="H1323" s="2" t="str">
        <f>TEXT(MID(Sales_Transactions[[#This Row],[Order Date]],2,5),"yyy/m")</f>
        <v>2010/12</v>
      </c>
      <c r="I1323" t="s">
        <v>101</v>
      </c>
      <c r="J1323">
        <f t="shared" si="120"/>
        <v>1</v>
      </c>
      <c r="K1323" s="2">
        <v>43</v>
      </c>
      <c r="L1323" s="3">
        <v>586.11</v>
      </c>
      <c r="M1323" s="4">
        <v>0.11</v>
      </c>
      <c r="N1323" s="5" t="s">
        <v>23</v>
      </c>
      <c r="O1323" s="3">
        <v>98.44</v>
      </c>
      <c r="P1323" s="3">
        <v>12.64</v>
      </c>
      <c r="Q1323" s="3">
        <v>4.9800000000000004</v>
      </c>
      <c r="R1323" s="5" t="s">
        <v>1211</v>
      </c>
      <c r="S1323" s="5" t="s">
        <v>895</v>
      </c>
      <c r="T1323" s="5" t="str">
        <f t="shared" si="121"/>
        <v>Matt Abelman</v>
      </c>
      <c r="U1323" t="s">
        <v>855</v>
      </c>
      <c r="V1323" s="5" t="s">
        <v>37</v>
      </c>
      <c r="W1323" s="5" t="s">
        <v>57</v>
      </c>
      <c r="X1323" s="5" t="s">
        <v>58</v>
      </c>
      <c r="Y1323" s="5" t="s">
        <v>1759</v>
      </c>
      <c r="Z1323" s="5" t="s">
        <v>60</v>
      </c>
      <c r="AA1323" s="4">
        <v>0.48</v>
      </c>
      <c r="AB1323" s="1">
        <v>40542</v>
      </c>
      <c r="AC1323" s="1">
        <v>20135</v>
      </c>
      <c r="AD1323">
        <f t="shared" si="122"/>
        <v>2</v>
      </c>
      <c r="AE1323">
        <f t="shared" ca="1" si="123"/>
        <v>69</v>
      </c>
      <c r="AF1323" t="str">
        <f t="shared" ca="1" si="124"/>
        <v>Over 65</v>
      </c>
      <c r="AG1323" s="3">
        <f t="shared" si="125"/>
        <v>0.40944409302325585</v>
      </c>
      <c r="AH1323" t="str">
        <f>_xlfn.IFNA(VLOOKUP(Sales_Transactions[[#This Row],[Order ID]],Returned_Items[#All],2,FALSE),"Not Returned")</f>
        <v>Not Returned</v>
      </c>
    </row>
    <row r="1324" spans="1:34" x14ac:dyDescent="0.25">
      <c r="A1324">
        <v>706</v>
      </c>
      <c r="C1324" t="s">
        <v>1753</v>
      </c>
      <c r="D1324" s="2" t="str">
        <f>TEXT(MID(Sales_Transactions[[#This Row],[Order Date]],2,5),"d/m/yyy")</f>
        <v>8/9/2011</v>
      </c>
      <c r="E1324" s="2" t="str">
        <f>TEXT(MID(Sales_Transactions[[#This Row],[Order Date]],2,5),"d")</f>
        <v>8</v>
      </c>
      <c r="F1324" s="2" t="str">
        <f>TEXT(MID(Sales_Transactions[[#This Row],[Order Date]],2,5),"m")</f>
        <v>9</v>
      </c>
      <c r="G1324" s="2" t="str">
        <f>TEXT(MID(Sales_Transactions[[#This Row],[Order Date]],2,5),"yyy")</f>
        <v>2011</v>
      </c>
      <c r="H1324" s="2" t="str">
        <f>TEXT(MID(Sales_Transactions[[#This Row],[Order Date]],2,5),"yyy/m")</f>
        <v>2011/9</v>
      </c>
      <c r="I1324" t="s">
        <v>101</v>
      </c>
      <c r="J1324">
        <f t="shared" si="120"/>
        <v>1</v>
      </c>
      <c r="K1324" s="2">
        <v>42</v>
      </c>
      <c r="L1324" s="3">
        <v>75.14</v>
      </c>
      <c r="M1324" s="4">
        <v>0.05</v>
      </c>
      <c r="N1324" s="5" t="s">
        <v>23</v>
      </c>
      <c r="O1324" s="3">
        <v>0.82</v>
      </c>
      <c r="P1324" s="3">
        <v>1.76</v>
      </c>
      <c r="Q1324" s="3">
        <v>0.7</v>
      </c>
      <c r="R1324" s="5" t="s">
        <v>1435</v>
      </c>
      <c r="S1324" s="5" t="s">
        <v>1760</v>
      </c>
      <c r="T1324" s="5" t="str">
        <f t="shared" si="121"/>
        <v>Sarah Jordon</v>
      </c>
      <c r="U1324" t="s">
        <v>855</v>
      </c>
      <c r="V1324" s="5" t="s">
        <v>37</v>
      </c>
      <c r="W1324" s="5" t="s">
        <v>28</v>
      </c>
      <c r="X1324" s="5" t="s">
        <v>124</v>
      </c>
      <c r="Y1324" s="5" t="s">
        <v>292</v>
      </c>
      <c r="Z1324" s="5" t="s">
        <v>84</v>
      </c>
      <c r="AA1324" s="4">
        <v>0.56000000000000005</v>
      </c>
      <c r="AB1324" s="1">
        <v>40796</v>
      </c>
      <c r="AC1324" s="1">
        <v>20303</v>
      </c>
      <c r="AD1324">
        <f t="shared" si="122"/>
        <v>2</v>
      </c>
      <c r="AE1324">
        <f t="shared" ca="1" si="123"/>
        <v>69</v>
      </c>
      <c r="AF1324" t="str">
        <f t="shared" ca="1" si="124"/>
        <v>Over 65</v>
      </c>
      <c r="AG1324" s="3">
        <f t="shared" si="125"/>
        <v>5.8550476190476188E-2</v>
      </c>
      <c r="AH1324" t="str">
        <f>_xlfn.IFNA(VLOOKUP(Sales_Transactions[[#This Row],[Order ID]],Returned_Items[#All],2,FALSE),"Not Returned")</f>
        <v>Not Returned</v>
      </c>
    </row>
    <row r="1325" spans="1:34" x14ac:dyDescent="0.25">
      <c r="A1325">
        <v>1285</v>
      </c>
      <c r="C1325" t="s">
        <v>1761</v>
      </c>
      <c r="D1325" s="2" t="str">
        <f>TEXT(MID(Sales_Transactions[[#This Row],[Order Date]],2,5),"d/m/yyy")</f>
        <v>31/5/2012</v>
      </c>
      <c r="E1325" s="2" t="str">
        <f>TEXT(MID(Sales_Transactions[[#This Row],[Order Date]],2,5),"d")</f>
        <v>31</v>
      </c>
      <c r="F1325" s="2" t="str">
        <f>TEXT(MID(Sales_Transactions[[#This Row],[Order Date]],2,5),"m")</f>
        <v>5</v>
      </c>
      <c r="G1325" s="2" t="str">
        <f>TEXT(MID(Sales_Transactions[[#This Row],[Order Date]],2,5),"yyy")</f>
        <v>2012</v>
      </c>
      <c r="H1325" s="2" t="str">
        <f>TEXT(MID(Sales_Transactions[[#This Row],[Order Date]],2,5),"yyy/m")</f>
        <v>2012/5</v>
      </c>
      <c r="I1325" t="s">
        <v>101</v>
      </c>
      <c r="J1325">
        <f t="shared" si="120"/>
        <v>1</v>
      </c>
      <c r="K1325" s="2">
        <v>27</v>
      </c>
      <c r="L1325" s="3">
        <v>3874.12</v>
      </c>
      <c r="M1325" s="4">
        <v>0</v>
      </c>
      <c r="N1325" s="5" t="s">
        <v>34</v>
      </c>
      <c r="O1325" s="3">
        <v>-305.98</v>
      </c>
      <c r="P1325" s="3">
        <v>130.97999999999999</v>
      </c>
      <c r="Q1325" s="3">
        <v>54.74</v>
      </c>
      <c r="R1325" s="5" t="s">
        <v>1250</v>
      </c>
      <c r="S1325" s="5" t="s">
        <v>1762</v>
      </c>
      <c r="T1325" s="5" t="str">
        <f t="shared" si="121"/>
        <v>Sally Matthias</v>
      </c>
      <c r="U1325" t="s">
        <v>855</v>
      </c>
      <c r="V1325" s="5" t="s">
        <v>47</v>
      </c>
      <c r="W1325" s="5" t="s">
        <v>57</v>
      </c>
      <c r="X1325" s="5" t="s">
        <v>104</v>
      </c>
      <c r="Y1325" s="5" t="s">
        <v>1393</v>
      </c>
      <c r="Z1325" s="5" t="s">
        <v>106</v>
      </c>
      <c r="AA1325" s="4">
        <v>0.69</v>
      </c>
      <c r="AB1325" s="1">
        <v>41060</v>
      </c>
      <c r="AC1325" s="1">
        <v>20104</v>
      </c>
      <c r="AD1325">
        <f t="shared" si="122"/>
        <v>0</v>
      </c>
      <c r="AE1325">
        <f t="shared" ca="1" si="123"/>
        <v>69</v>
      </c>
      <c r="AF1325" t="str">
        <f t="shared" ca="1" si="124"/>
        <v>Over 65</v>
      </c>
      <c r="AG1325" s="3">
        <f t="shared" si="125"/>
        <v>6.8785185185185185</v>
      </c>
      <c r="AH1325" t="str">
        <f>_xlfn.IFNA(VLOOKUP(Sales_Transactions[[#This Row],[Order ID]],Returned_Items[#All],2,FALSE),"Not Returned")</f>
        <v>Returned</v>
      </c>
    </row>
    <row r="1326" spans="1:34" x14ac:dyDescent="0.25">
      <c r="A1326">
        <v>1285</v>
      </c>
      <c r="C1326" t="s">
        <v>1761</v>
      </c>
      <c r="D1326" s="2" t="str">
        <f>TEXT(MID(Sales_Transactions[[#This Row],[Order Date]],2,5),"d/m/yyy")</f>
        <v>31/5/2012</v>
      </c>
      <c r="E1326" s="2" t="str">
        <f>TEXT(MID(Sales_Transactions[[#This Row],[Order Date]],2,5),"d")</f>
        <v>31</v>
      </c>
      <c r="F1326" s="2" t="str">
        <f>TEXT(MID(Sales_Transactions[[#This Row],[Order Date]],2,5),"m")</f>
        <v>5</v>
      </c>
      <c r="G1326" s="2" t="str">
        <f>TEXT(MID(Sales_Transactions[[#This Row],[Order Date]],2,5),"yyy")</f>
        <v>2012</v>
      </c>
      <c r="H1326" s="2" t="str">
        <f>TEXT(MID(Sales_Transactions[[#This Row],[Order Date]],2,5),"yyy/m")</f>
        <v>2012/5</v>
      </c>
      <c r="I1326" t="s">
        <v>101</v>
      </c>
      <c r="J1326">
        <f t="shared" si="120"/>
        <v>1</v>
      </c>
      <c r="K1326" s="2">
        <v>8</v>
      </c>
      <c r="L1326" s="3">
        <v>1452.2159999999999</v>
      </c>
      <c r="M1326" s="4">
        <v>0.05</v>
      </c>
      <c r="N1326" s="5" t="s">
        <v>34</v>
      </c>
      <c r="O1326" s="3">
        <v>-277.29000000000002</v>
      </c>
      <c r="P1326" s="3">
        <v>218.75</v>
      </c>
      <c r="Q1326" s="3">
        <v>69.64</v>
      </c>
      <c r="R1326" s="5" t="s">
        <v>1250</v>
      </c>
      <c r="S1326" s="5" t="s">
        <v>1762</v>
      </c>
      <c r="T1326" s="5" t="str">
        <f t="shared" si="121"/>
        <v>Sally Matthias</v>
      </c>
      <c r="U1326" t="s">
        <v>855</v>
      </c>
      <c r="V1326" s="5" t="s">
        <v>47</v>
      </c>
      <c r="W1326" s="5" t="s">
        <v>57</v>
      </c>
      <c r="X1326" s="5" t="s">
        <v>107</v>
      </c>
      <c r="Y1326" s="5" t="s">
        <v>397</v>
      </c>
      <c r="Z1326" s="5" t="s">
        <v>106</v>
      </c>
      <c r="AA1326" s="4">
        <v>0.77</v>
      </c>
      <c r="AB1326" s="1">
        <v>41061</v>
      </c>
      <c r="AC1326" s="1">
        <v>20147</v>
      </c>
      <c r="AD1326">
        <f t="shared" si="122"/>
        <v>1</v>
      </c>
      <c r="AE1326">
        <f t="shared" ca="1" si="123"/>
        <v>69</v>
      </c>
      <c r="AF1326" t="str">
        <f t="shared" ca="1" si="124"/>
        <v>Over 65</v>
      </c>
      <c r="AG1326" s="3">
        <f t="shared" si="125"/>
        <v>36.035078124999998</v>
      </c>
      <c r="AH1326" t="str">
        <f>_xlfn.IFNA(VLOOKUP(Sales_Transactions[[#This Row],[Order ID]],Returned_Items[#All],2,FALSE),"Not Returned")</f>
        <v>Returned</v>
      </c>
    </row>
    <row r="1327" spans="1:34" x14ac:dyDescent="0.25">
      <c r="A1327">
        <v>1313</v>
      </c>
      <c r="C1327" t="s">
        <v>1763</v>
      </c>
      <c r="D1327" s="2" t="str">
        <f>TEXT(MID(Sales_Transactions[[#This Row],[Order Date]],2,5),"d/m/yyy")</f>
        <v>12/9/2009</v>
      </c>
      <c r="E1327" s="2" t="str">
        <f>TEXT(MID(Sales_Transactions[[#This Row],[Order Date]],2,5),"d")</f>
        <v>12</v>
      </c>
      <c r="F1327" s="2" t="str">
        <f>TEXT(MID(Sales_Transactions[[#This Row],[Order Date]],2,5),"m")</f>
        <v>9</v>
      </c>
      <c r="G1327" s="2" t="str">
        <f>TEXT(MID(Sales_Transactions[[#This Row],[Order Date]],2,5),"yyy")</f>
        <v>2009</v>
      </c>
      <c r="H1327" s="2" t="str">
        <f>TEXT(MID(Sales_Transactions[[#This Row],[Order Date]],2,5),"yyy/m")</f>
        <v>2009/9</v>
      </c>
      <c r="I1327" t="s">
        <v>101</v>
      </c>
      <c r="J1327">
        <f t="shared" si="120"/>
        <v>1</v>
      </c>
      <c r="K1327" s="2">
        <v>34</v>
      </c>
      <c r="L1327" s="3">
        <v>840.07</v>
      </c>
      <c r="M1327" s="4">
        <v>0</v>
      </c>
      <c r="N1327" s="5" t="s">
        <v>23</v>
      </c>
      <c r="O1327" s="3">
        <v>-83.75</v>
      </c>
      <c r="P1327" s="3">
        <v>22.84</v>
      </c>
      <c r="Q1327" s="3">
        <v>16.920000000000002</v>
      </c>
      <c r="R1327" s="5" t="s">
        <v>1250</v>
      </c>
      <c r="S1327" s="5" t="s">
        <v>1762</v>
      </c>
      <c r="T1327" s="5" t="str">
        <f t="shared" si="121"/>
        <v>Sally Matthias</v>
      </c>
      <c r="U1327" t="s">
        <v>855</v>
      </c>
      <c r="V1327" s="5" t="s">
        <v>74</v>
      </c>
      <c r="W1327" s="5" t="s">
        <v>28</v>
      </c>
      <c r="X1327" s="5" t="s">
        <v>75</v>
      </c>
      <c r="Y1327" s="5" t="s">
        <v>1764</v>
      </c>
      <c r="Z1327" s="5" t="s">
        <v>43</v>
      </c>
      <c r="AA1327" s="4">
        <v>0.39</v>
      </c>
      <c r="AB1327" s="1">
        <v>40070</v>
      </c>
      <c r="AC1327" s="1">
        <v>20166</v>
      </c>
      <c r="AD1327">
        <f t="shared" si="122"/>
        <v>2</v>
      </c>
      <c r="AE1327">
        <f t="shared" ca="1" si="123"/>
        <v>69</v>
      </c>
      <c r="AF1327" t="str">
        <f t="shared" ca="1" si="124"/>
        <v>Over 65</v>
      </c>
      <c r="AG1327" s="3">
        <f t="shared" si="125"/>
        <v>1.1694117647058826</v>
      </c>
      <c r="AH1327" t="str">
        <f>_xlfn.IFNA(VLOOKUP(Sales_Transactions[[#This Row],[Order ID]],Returned_Items[#All],2,FALSE),"Not Returned")</f>
        <v>Not Returned</v>
      </c>
    </row>
    <row r="1328" spans="1:34" x14ac:dyDescent="0.25">
      <c r="A1328">
        <v>1346</v>
      </c>
      <c r="C1328" t="s">
        <v>1667</v>
      </c>
      <c r="D1328" s="2" t="str">
        <f>TEXT(MID(Sales_Transactions[[#This Row],[Order Date]],2,5),"d/m/yyy")</f>
        <v>17/6/2012</v>
      </c>
      <c r="E1328" s="2" t="str">
        <f>TEXT(MID(Sales_Transactions[[#This Row],[Order Date]],2,5),"d")</f>
        <v>17</v>
      </c>
      <c r="F1328" s="2" t="str">
        <f>TEXT(MID(Sales_Transactions[[#This Row],[Order Date]],2,5),"m")</f>
        <v>6</v>
      </c>
      <c r="G1328" s="2" t="str">
        <f>TEXT(MID(Sales_Transactions[[#This Row],[Order Date]],2,5),"yyy")</f>
        <v>2012</v>
      </c>
      <c r="H1328" s="2" t="str">
        <f>TEXT(MID(Sales_Transactions[[#This Row],[Order Date]],2,5),"yyy/m")</f>
        <v>2012/6</v>
      </c>
      <c r="I1328" t="s">
        <v>33</v>
      </c>
      <c r="J1328">
        <f t="shared" si="120"/>
        <v>4</v>
      </c>
      <c r="K1328" s="2">
        <v>48</v>
      </c>
      <c r="L1328" s="3">
        <v>4789.8900000000003</v>
      </c>
      <c r="M1328" s="4">
        <v>0.09</v>
      </c>
      <c r="N1328" s="5" t="s">
        <v>34</v>
      </c>
      <c r="O1328" s="3">
        <v>421.15</v>
      </c>
      <c r="P1328" s="3">
        <v>100.98</v>
      </c>
      <c r="Q1328" s="3">
        <v>26.22</v>
      </c>
      <c r="R1328" s="5" t="s">
        <v>1765</v>
      </c>
      <c r="S1328" s="5" t="s">
        <v>1766</v>
      </c>
      <c r="T1328" s="5" t="str">
        <f t="shared" si="121"/>
        <v>Theone Pippenger</v>
      </c>
      <c r="U1328" t="s">
        <v>855</v>
      </c>
      <c r="V1328" s="5" t="s">
        <v>47</v>
      </c>
      <c r="W1328" s="5" t="s">
        <v>57</v>
      </c>
      <c r="X1328" s="5" t="s">
        <v>104</v>
      </c>
      <c r="Y1328" s="5" t="s">
        <v>105</v>
      </c>
      <c r="Z1328" s="5" t="s">
        <v>106</v>
      </c>
      <c r="AA1328" s="4">
        <v>0.6</v>
      </c>
      <c r="AB1328" s="1">
        <v>41079</v>
      </c>
      <c r="AC1328" s="1">
        <v>20123</v>
      </c>
      <c r="AD1328">
        <f t="shared" si="122"/>
        <v>2</v>
      </c>
      <c r="AE1328">
        <f t="shared" ca="1" si="123"/>
        <v>69</v>
      </c>
      <c r="AF1328" t="str">
        <f t="shared" ca="1" si="124"/>
        <v>Over 65</v>
      </c>
      <c r="AG1328" s="3">
        <f t="shared" si="125"/>
        <v>2.648106625</v>
      </c>
      <c r="AH1328" t="str">
        <f>_xlfn.IFNA(VLOOKUP(Sales_Transactions[[#This Row],[Order ID]],Returned_Items[#All],2,FALSE),"Not Returned")</f>
        <v>Not Returned</v>
      </c>
    </row>
    <row r="1329" spans="1:34" x14ac:dyDescent="0.25">
      <c r="A1329">
        <v>1699</v>
      </c>
      <c r="C1329" t="s">
        <v>1767</v>
      </c>
      <c r="D1329" s="2" t="str">
        <f>TEXT(MID(Sales_Transactions[[#This Row],[Order Date]],2,5),"d/m/yyy")</f>
        <v>29/12/2010</v>
      </c>
      <c r="E1329" s="2" t="str">
        <f>TEXT(MID(Sales_Transactions[[#This Row],[Order Date]],2,5),"d")</f>
        <v>29</v>
      </c>
      <c r="F1329" s="2" t="str">
        <f>TEXT(MID(Sales_Transactions[[#This Row],[Order Date]],2,5),"m")</f>
        <v>12</v>
      </c>
      <c r="G1329" s="2" t="str">
        <f>TEXT(MID(Sales_Transactions[[#This Row],[Order Date]],2,5),"yyy")</f>
        <v>2010</v>
      </c>
      <c r="H1329" s="2" t="str">
        <f>TEXT(MID(Sales_Transactions[[#This Row],[Order Date]],2,5),"yyy/m")</f>
        <v>2010/12</v>
      </c>
      <c r="I1329" t="s">
        <v>101</v>
      </c>
      <c r="J1329">
        <f t="shared" si="120"/>
        <v>1</v>
      </c>
      <c r="K1329" s="2">
        <v>40</v>
      </c>
      <c r="L1329" s="3">
        <v>430.88</v>
      </c>
      <c r="M1329" s="4">
        <v>0.05</v>
      </c>
      <c r="N1329" s="5" t="s">
        <v>23</v>
      </c>
      <c r="O1329" s="3">
        <v>39</v>
      </c>
      <c r="P1329" s="3">
        <v>11.09</v>
      </c>
      <c r="Q1329" s="3">
        <v>5.25</v>
      </c>
      <c r="R1329" s="5" t="s">
        <v>1768</v>
      </c>
      <c r="S1329" s="5" t="s">
        <v>1769</v>
      </c>
      <c r="T1329" s="5" t="str">
        <f t="shared" si="121"/>
        <v>Art Ferguson</v>
      </c>
      <c r="U1329" t="s">
        <v>855</v>
      </c>
      <c r="V1329" s="5" t="s">
        <v>47</v>
      </c>
      <c r="W1329" s="5" t="s">
        <v>28</v>
      </c>
      <c r="X1329" s="5" t="s">
        <v>98</v>
      </c>
      <c r="Y1329" s="5" t="s">
        <v>1358</v>
      </c>
      <c r="Z1329" s="5" t="s">
        <v>43</v>
      </c>
      <c r="AA1329" s="4">
        <v>0.36</v>
      </c>
      <c r="AB1329" s="1">
        <v>40625</v>
      </c>
      <c r="AC1329" s="1">
        <v>19742</v>
      </c>
      <c r="AD1329">
        <f t="shared" si="122"/>
        <v>84</v>
      </c>
      <c r="AE1329">
        <f t="shared" ca="1" si="123"/>
        <v>70</v>
      </c>
      <c r="AF1329" t="str">
        <f t="shared" ca="1" si="124"/>
        <v>Over 65</v>
      </c>
      <c r="AG1329" s="3">
        <f t="shared" si="125"/>
        <v>0.40836137499999997</v>
      </c>
      <c r="AH1329" t="str">
        <f>_xlfn.IFNA(VLOOKUP(Sales_Transactions[[#This Row],[Order ID]],Returned_Items[#All],2,FALSE),"Not Returned")</f>
        <v>Not Returned</v>
      </c>
    </row>
    <row r="1330" spans="1:34" x14ac:dyDescent="0.25">
      <c r="A1330">
        <v>2208</v>
      </c>
      <c r="C1330" t="s">
        <v>1770</v>
      </c>
      <c r="D1330" s="2" t="str">
        <f>TEXT(MID(Sales_Transactions[[#This Row],[Order Date]],2,5),"d/m/yyy")</f>
        <v>30/4/2011</v>
      </c>
      <c r="E1330" s="2" t="str">
        <f>TEXT(MID(Sales_Transactions[[#This Row],[Order Date]],2,5),"d")</f>
        <v>30</v>
      </c>
      <c r="F1330" s="2" t="str">
        <f>TEXT(MID(Sales_Transactions[[#This Row],[Order Date]],2,5),"m")</f>
        <v>4</v>
      </c>
      <c r="G1330" s="2" t="str">
        <f>TEXT(MID(Sales_Transactions[[#This Row],[Order Date]],2,5),"yyy")</f>
        <v>2011</v>
      </c>
      <c r="H1330" s="2" t="str">
        <f>TEXT(MID(Sales_Transactions[[#This Row],[Order Date]],2,5),"yyy/m")</f>
        <v>2011/4</v>
      </c>
      <c r="I1330" t="s">
        <v>52</v>
      </c>
      <c r="J1330">
        <f t="shared" si="120"/>
        <v>1</v>
      </c>
      <c r="K1330" s="2">
        <v>7</v>
      </c>
      <c r="L1330" s="3">
        <v>82.06</v>
      </c>
      <c r="M1330" s="4">
        <v>7.0000000000000007E-2</v>
      </c>
      <c r="N1330" s="5" t="s">
        <v>23</v>
      </c>
      <c r="O1330" s="3">
        <v>-26.99</v>
      </c>
      <c r="P1330" s="3">
        <v>11.5</v>
      </c>
      <c r="Q1330" s="3">
        <v>7.19</v>
      </c>
      <c r="R1330" s="5" t="s">
        <v>148</v>
      </c>
      <c r="S1330" s="5" t="s">
        <v>1771</v>
      </c>
      <c r="T1330" s="5" t="str">
        <f t="shared" si="121"/>
        <v>Jack O'Briant</v>
      </c>
      <c r="U1330" t="s">
        <v>855</v>
      </c>
      <c r="V1330" s="5" t="s">
        <v>74</v>
      </c>
      <c r="W1330" s="5" t="s">
        <v>28</v>
      </c>
      <c r="X1330" s="5" t="s">
        <v>41</v>
      </c>
      <c r="Y1330" s="5" t="s">
        <v>653</v>
      </c>
      <c r="Z1330" s="5" t="s">
        <v>43</v>
      </c>
      <c r="AA1330" s="4">
        <v>0.4</v>
      </c>
      <c r="AB1330" s="1">
        <v>40665</v>
      </c>
      <c r="AC1330" s="1">
        <v>19801</v>
      </c>
      <c r="AD1330">
        <f t="shared" si="122"/>
        <v>2</v>
      </c>
      <c r="AE1330">
        <f t="shared" ca="1" si="123"/>
        <v>70</v>
      </c>
      <c r="AF1330" t="str">
        <f t="shared" ca="1" si="124"/>
        <v>Over 65</v>
      </c>
      <c r="AG1330" s="3">
        <f t="shared" si="125"/>
        <v>2.6688499999999999</v>
      </c>
      <c r="AH1330" t="str">
        <f>_xlfn.IFNA(VLOOKUP(Sales_Transactions[[#This Row],[Order ID]],Returned_Items[#All],2,FALSE),"Not Returned")</f>
        <v>Not Returned</v>
      </c>
    </row>
    <row r="1331" spans="1:34" x14ac:dyDescent="0.25">
      <c r="A1331">
        <v>2208</v>
      </c>
      <c r="C1331" t="s">
        <v>1770</v>
      </c>
      <c r="D1331" s="2" t="str">
        <f>TEXT(MID(Sales_Transactions[[#This Row],[Order Date]],2,5),"d/m/yyy")</f>
        <v>30/4/2011</v>
      </c>
      <c r="E1331" s="2" t="str">
        <f>TEXT(MID(Sales_Transactions[[#This Row],[Order Date]],2,5),"d")</f>
        <v>30</v>
      </c>
      <c r="F1331" s="2" t="str">
        <f>TEXT(MID(Sales_Transactions[[#This Row],[Order Date]],2,5),"m")</f>
        <v>4</v>
      </c>
      <c r="G1331" s="2" t="str">
        <f>TEXT(MID(Sales_Transactions[[#This Row],[Order Date]],2,5),"yyy")</f>
        <v>2011</v>
      </c>
      <c r="H1331" s="2" t="str">
        <f>TEXT(MID(Sales_Transactions[[#This Row],[Order Date]],2,5),"yyy/m")</f>
        <v>2011/4</v>
      </c>
      <c r="I1331" t="s">
        <v>52</v>
      </c>
      <c r="J1331">
        <f t="shared" si="120"/>
        <v>1</v>
      </c>
      <c r="K1331" s="2">
        <v>41</v>
      </c>
      <c r="L1331" s="3">
        <v>23281.05</v>
      </c>
      <c r="M1331" s="4">
        <v>0.09</v>
      </c>
      <c r="N1331" s="5" t="s">
        <v>23</v>
      </c>
      <c r="O1331" s="3">
        <v>9097.65</v>
      </c>
      <c r="P1331" s="3">
        <v>599.99</v>
      </c>
      <c r="Q1331" s="3">
        <v>24.49</v>
      </c>
      <c r="R1331" s="5" t="s">
        <v>148</v>
      </c>
      <c r="S1331" s="5" t="s">
        <v>1771</v>
      </c>
      <c r="T1331" s="5" t="str">
        <f t="shared" si="121"/>
        <v>Jack O'Briant</v>
      </c>
      <c r="U1331" t="s">
        <v>855</v>
      </c>
      <c r="V1331" s="5" t="s">
        <v>74</v>
      </c>
      <c r="W1331" s="5" t="s">
        <v>48</v>
      </c>
      <c r="X1331" s="5" t="s">
        <v>131</v>
      </c>
      <c r="Y1331" s="5" t="s">
        <v>1772</v>
      </c>
      <c r="Z1331" s="5" t="s">
        <v>31</v>
      </c>
      <c r="AA1331" s="4">
        <v>0.37</v>
      </c>
      <c r="AB1331" s="1">
        <v>40664</v>
      </c>
      <c r="AC1331" s="1">
        <v>20020</v>
      </c>
      <c r="AD1331">
        <f t="shared" si="122"/>
        <v>1</v>
      </c>
      <c r="AE1331">
        <f t="shared" ca="1" si="123"/>
        <v>69</v>
      </c>
      <c r="AF1331" t="str">
        <f t="shared" ca="1" si="124"/>
        <v>Over 65</v>
      </c>
      <c r="AG1331" s="3">
        <f t="shared" si="125"/>
        <v>15.218049000000001</v>
      </c>
      <c r="AH1331" t="str">
        <f>_xlfn.IFNA(VLOOKUP(Sales_Transactions[[#This Row],[Order ID]],Returned_Items[#All],2,FALSE),"Not Returned")</f>
        <v>Not Returned</v>
      </c>
    </row>
    <row r="1332" spans="1:34" x14ac:dyDescent="0.25">
      <c r="A1332">
        <v>2656</v>
      </c>
      <c r="C1332" t="s">
        <v>919</v>
      </c>
      <c r="D1332" s="2" t="str">
        <f>TEXT(MID(Sales_Transactions[[#This Row],[Order Date]],2,5),"d/m/yyy")</f>
        <v>3/5/2010</v>
      </c>
      <c r="E1332" s="2" t="str">
        <f>TEXT(MID(Sales_Transactions[[#This Row],[Order Date]],2,5),"d")</f>
        <v>3</v>
      </c>
      <c r="F1332" s="2" t="str">
        <f>TEXT(MID(Sales_Transactions[[#This Row],[Order Date]],2,5),"m")</f>
        <v>5</v>
      </c>
      <c r="G1332" s="2" t="str">
        <f>TEXT(MID(Sales_Transactions[[#This Row],[Order Date]],2,5),"yyy")</f>
        <v>2010</v>
      </c>
      <c r="H1332" s="2" t="str">
        <f>TEXT(MID(Sales_Transactions[[#This Row],[Order Date]],2,5),"yyy/m")</f>
        <v>2010/5</v>
      </c>
      <c r="I1332" t="s">
        <v>101</v>
      </c>
      <c r="J1332">
        <f t="shared" si="120"/>
        <v>1</v>
      </c>
      <c r="K1332" s="2">
        <v>3</v>
      </c>
      <c r="L1332" s="3">
        <v>523.11</v>
      </c>
      <c r="M1332" s="4">
        <v>0.05</v>
      </c>
      <c r="N1332" s="5" t="s">
        <v>34</v>
      </c>
      <c r="O1332" s="3">
        <v>-214.53</v>
      </c>
      <c r="P1332" s="3">
        <v>159.31</v>
      </c>
      <c r="Q1332" s="3">
        <v>60</v>
      </c>
      <c r="R1332" s="5" t="s">
        <v>1773</v>
      </c>
      <c r="S1332" s="5" t="s">
        <v>1774</v>
      </c>
      <c r="T1332" s="5" t="str">
        <f t="shared" si="121"/>
        <v>Nathan Cano</v>
      </c>
      <c r="U1332" t="s">
        <v>855</v>
      </c>
      <c r="V1332" s="5" t="s">
        <v>37</v>
      </c>
      <c r="W1332" s="5" t="s">
        <v>57</v>
      </c>
      <c r="X1332" s="5" t="s">
        <v>107</v>
      </c>
      <c r="Y1332" s="5" t="s">
        <v>1673</v>
      </c>
      <c r="Z1332" s="5" t="s">
        <v>40</v>
      </c>
      <c r="AA1332" s="4">
        <v>0.55000000000000004</v>
      </c>
      <c r="AB1332" s="1">
        <v>40302</v>
      </c>
      <c r="AC1332" s="1">
        <v>19531</v>
      </c>
      <c r="AD1332">
        <f t="shared" si="122"/>
        <v>1</v>
      </c>
      <c r="AE1332">
        <f t="shared" ca="1" si="123"/>
        <v>71</v>
      </c>
      <c r="AF1332" t="str">
        <f t="shared" ca="1" si="124"/>
        <v>Over 65</v>
      </c>
      <c r="AG1332" s="3">
        <f t="shared" si="125"/>
        <v>73.076781666666662</v>
      </c>
      <c r="AH1332" t="str">
        <f>_xlfn.IFNA(VLOOKUP(Sales_Transactions[[#This Row],[Order ID]],Returned_Items[#All],2,FALSE),"Not Returned")</f>
        <v>Not Returned</v>
      </c>
    </row>
    <row r="1333" spans="1:34" x14ac:dyDescent="0.25">
      <c r="A1333">
        <v>2656</v>
      </c>
      <c r="C1333" t="s">
        <v>919</v>
      </c>
      <c r="D1333" s="2" t="str">
        <f>TEXT(MID(Sales_Transactions[[#This Row],[Order Date]],2,5),"d/m/yyy")</f>
        <v>3/5/2010</v>
      </c>
      <c r="E1333" s="2" t="str">
        <f>TEXT(MID(Sales_Transactions[[#This Row],[Order Date]],2,5),"d")</f>
        <v>3</v>
      </c>
      <c r="F1333" s="2" t="str">
        <f>TEXT(MID(Sales_Transactions[[#This Row],[Order Date]],2,5),"m")</f>
        <v>5</v>
      </c>
      <c r="G1333" s="2" t="str">
        <f>TEXT(MID(Sales_Transactions[[#This Row],[Order Date]],2,5),"yyy")</f>
        <v>2010</v>
      </c>
      <c r="H1333" s="2" t="str">
        <f>TEXT(MID(Sales_Transactions[[#This Row],[Order Date]],2,5),"yyy/m")</f>
        <v>2010/5</v>
      </c>
      <c r="I1333" t="s">
        <v>101</v>
      </c>
      <c r="J1333">
        <f t="shared" si="120"/>
        <v>1</v>
      </c>
      <c r="K1333" s="2">
        <v>29</v>
      </c>
      <c r="L1333" s="3">
        <v>913.41</v>
      </c>
      <c r="M1333" s="4">
        <v>0.01</v>
      </c>
      <c r="N1333" s="5" t="s">
        <v>23</v>
      </c>
      <c r="O1333" s="3">
        <v>237.14</v>
      </c>
      <c r="P1333" s="3">
        <v>35.99</v>
      </c>
      <c r="Q1333" s="3">
        <v>1.25</v>
      </c>
      <c r="R1333" s="5" t="s">
        <v>1773</v>
      </c>
      <c r="S1333" s="5" t="s">
        <v>1774</v>
      </c>
      <c r="T1333" s="5" t="str">
        <f t="shared" si="121"/>
        <v>Nathan Cano</v>
      </c>
      <c r="U1333" t="s">
        <v>855</v>
      </c>
      <c r="V1333" s="5" t="s">
        <v>37</v>
      </c>
      <c r="W1333" s="5" t="s">
        <v>48</v>
      </c>
      <c r="X1333" s="5" t="s">
        <v>49</v>
      </c>
      <c r="Y1333" s="5" t="s">
        <v>1183</v>
      </c>
      <c r="Z1333" s="5" t="s">
        <v>60</v>
      </c>
      <c r="AA1333" s="4">
        <v>0.56999999999999995</v>
      </c>
      <c r="AB1333" s="1">
        <v>40303</v>
      </c>
      <c r="AC1333" s="1">
        <v>19192</v>
      </c>
      <c r="AD1333">
        <f t="shared" si="122"/>
        <v>2</v>
      </c>
      <c r="AE1333">
        <f t="shared" ca="1" si="123"/>
        <v>72</v>
      </c>
      <c r="AF1333" t="str">
        <f t="shared" ca="1" si="124"/>
        <v>Over 65</v>
      </c>
      <c r="AG1333" s="3">
        <f t="shared" si="125"/>
        <v>1.284013827586207</v>
      </c>
      <c r="AH1333" t="str">
        <f>_xlfn.IFNA(VLOOKUP(Sales_Transactions[[#This Row],[Order ID]],Returned_Items[#All],2,FALSE),"Not Returned")</f>
        <v>Not Returned</v>
      </c>
    </row>
    <row r="1334" spans="1:34" x14ac:dyDescent="0.25">
      <c r="A1334">
        <v>3361</v>
      </c>
      <c r="C1334" t="s">
        <v>1019</v>
      </c>
      <c r="D1334" s="2" t="str">
        <f>TEXT(MID(Sales_Transactions[[#This Row],[Order Date]],2,5),"d/m/yyy")</f>
        <v>22/8/2012</v>
      </c>
      <c r="E1334" s="2" t="str">
        <f>TEXT(MID(Sales_Transactions[[#This Row],[Order Date]],2,5),"d")</f>
        <v>22</v>
      </c>
      <c r="F1334" s="2" t="str">
        <f>TEXT(MID(Sales_Transactions[[#This Row],[Order Date]],2,5),"m")</f>
        <v>8</v>
      </c>
      <c r="G1334" s="2" t="str">
        <f>TEXT(MID(Sales_Transactions[[#This Row],[Order Date]],2,5),"yyy")</f>
        <v>2012</v>
      </c>
      <c r="H1334" s="2" t="str">
        <f>TEXT(MID(Sales_Transactions[[#This Row],[Order Date]],2,5),"yyy/m")</f>
        <v>2012/8</v>
      </c>
      <c r="I1334" t="s">
        <v>52</v>
      </c>
      <c r="J1334">
        <f t="shared" si="120"/>
        <v>1</v>
      </c>
      <c r="K1334" s="2">
        <v>49</v>
      </c>
      <c r="L1334" s="3">
        <v>213.71</v>
      </c>
      <c r="M1334" s="4">
        <v>0.06</v>
      </c>
      <c r="N1334" s="5" t="s">
        <v>23</v>
      </c>
      <c r="O1334" s="3">
        <v>-208.02</v>
      </c>
      <c r="P1334" s="3">
        <v>4.28</v>
      </c>
      <c r="Q1334" s="3">
        <v>6.72</v>
      </c>
      <c r="R1334" s="5" t="s">
        <v>1775</v>
      </c>
      <c r="S1334" s="5" t="s">
        <v>1776</v>
      </c>
      <c r="T1334" s="5" t="str">
        <f t="shared" si="121"/>
        <v>Michael Granlund</v>
      </c>
      <c r="U1334" t="s">
        <v>855</v>
      </c>
      <c r="V1334" s="5" t="s">
        <v>47</v>
      </c>
      <c r="W1334" s="5" t="s">
        <v>28</v>
      </c>
      <c r="X1334" s="5" t="s">
        <v>75</v>
      </c>
      <c r="Y1334" s="5" t="s">
        <v>1777</v>
      </c>
      <c r="Z1334" s="5" t="s">
        <v>43</v>
      </c>
      <c r="AA1334" s="4">
        <v>0.4</v>
      </c>
      <c r="AB1334" s="1">
        <v>41143</v>
      </c>
      <c r="AC1334" s="1">
        <v>19216</v>
      </c>
      <c r="AD1334">
        <f t="shared" si="122"/>
        <v>0</v>
      </c>
      <c r="AE1334">
        <f t="shared" ca="1" si="123"/>
        <v>71</v>
      </c>
      <c r="AF1334" t="str">
        <f t="shared" ca="1" si="124"/>
        <v>Over 65</v>
      </c>
      <c r="AG1334" s="3">
        <f t="shared" si="125"/>
        <v>0.22443738775510202</v>
      </c>
      <c r="AH1334" t="str">
        <f>_xlfn.IFNA(VLOOKUP(Sales_Transactions[[#This Row],[Order ID]],Returned_Items[#All],2,FALSE),"Not Returned")</f>
        <v>Not Returned</v>
      </c>
    </row>
    <row r="1335" spans="1:34" x14ac:dyDescent="0.25">
      <c r="A1335">
        <v>3361</v>
      </c>
      <c r="C1335" t="s">
        <v>1019</v>
      </c>
      <c r="D1335" s="2" t="str">
        <f>TEXT(MID(Sales_Transactions[[#This Row],[Order Date]],2,5),"d/m/yyy")</f>
        <v>22/8/2012</v>
      </c>
      <c r="E1335" s="2" t="str">
        <f>TEXT(MID(Sales_Transactions[[#This Row],[Order Date]],2,5),"d")</f>
        <v>22</v>
      </c>
      <c r="F1335" s="2" t="str">
        <f>TEXT(MID(Sales_Transactions[[#This Row],[Order Date]],2,5),"m")</f>
        <v>8</v>
      </c>
      <c r="G1335" s="2" t="str">
        <f>TEXT(MID(Sales_Transactions[[#This Row],[Order Date]],2,5),"yyy")</f>
        <v>2012</v>
      </c>
      <c r="H1335" s="2" t="str">
        <f>TEXT(MID(Sales_Transactions[[#This Row],[Order Date]],2,5),"yyy/m")</f>
        <v>2012/8</v>
      </c>
      <c r="I1335" t="s">
        <v>52</v>
      </c>
      <c r="J1335">
        <f t="shared" si="120"/>
        <v>1</v>
      </c>
      <c r="K1335" s="2">
        <v>23</v>
      </c>
      <c r="L1335" s="3">
        <v>133.66</v>
      </c>
      <c r="M1335" s="4">
        <v>7.0000000000000007E-2</v>
      </c>
      <c r="N1335" s="5" t="s">
        <v>23</v>
      </c>
      <c r="O1335" s="3">
        <v>-5.6</v>
      </c>
      <c r="P1335" s="3">
        <v>5.85</v>
      </c>
      <c r="Q1335" s="3">
        <v>2.27</v>
      </c>
      <c r="R1335" s="5" t="s">
        <v>1775</v>
      </c>
      <c r="S1335" s="5" t="s">
        <v>1776</v>
      </c>
      <c r="T1335" s="5" t="str">
        <f t="shared" si="121"/>
        <v>Michael Granlund</v>
      </c>
      <c r="U1335" t="s">
        <v>855</v>
      </c>
      <c r="V1335" s="5" t="s">
        <v>47</v>
      </c>
      <c r="W1335" s="5" t="s">
        <v>28</v>
      </c>
      <c r="X1335" s="5" t="s">
        <v>124</v>
      </c>
      <c r="Y1335" s="5" t="s">
        <v>770</v>
      </c>
      <c r="Z1335" s="5" t="s">
        <v>84</v>
      </c>
      <c r="AA1335" s="4">
        <v>0.56000000000000005</v>
      </c>
      <c r="AB1335" s="1">
        <v>41144</v>
      </c>
      <c r="AC1335" s="1">
        <v>19316</v>
      </c>
      <c r="AD1335">
        <f t="shared" si="122"/>
        <v>1</v>
      </c>
      <c r="AE1335">
        <f t="shared" ca="1" si="123"/>
        <v>71</v>
      </c>
      <c r="AF1335" t="str">
        <f t="shared" ca="1" si="124"/>
        <v>Over 65</v>
      </c>
      <c r="AG1335" s="3">
        <f t="shared" si="125"/>
        <v>0.35286543478260868</v>
      </c>
      <c r="AH1335" t="str">
        <f>_xlfn.IFNA(VLOOKUP(Sales_Transactions[[#This Row],[Order ID]],Returned_Items[#All],2,FALSE),"Not Returned")</f>
        <v>Not Returned</v>
      </c>
    </row>
    <row r="1336" spans="1:34" hidden="1" x14ac:dyDescent="0.25">
      <c r="A1336">
        <v>3393</v>
      </c>
      <c r="C1336" t="s">
        <v>1665</v>
      </c>
      <c r="D1336" s="2" t="str">
        <f>TEXT(MID(Sales_Transactions[[#This Row],[Order Date]],2,5),"d/m/yyy")</f>
        <v>3/7/2011</v>
      </c>
      <c r="E1336" s="2" t="str">
        <f>TEXT(MID(Sales_Transactions[[#This Row],[Order Date]],2,5),"d")</f>
        <v>3</v>
      </c>
      <c r="F1336" s="2" t="str">
        <f>TEXT(MID(Sales_Transactions[[#This Row],[Order Date]],2,5),"m")</f>
        <v>7</v>
      </c>
      <c r="G1336" s="2" t="str">
        <f>TEXT(MID(Sales_Transactions[[#This Row],[Order Date]],2,5),"yyy")</f>
        <v>2011</v>
      </c>
      <c r="H1336" s="2" t="str">
        <f>TEXT(MID(Sales_Transactions[[#This Row],[Order Date]],2,5),"yyy/m")</f>
        <v>2011/7</v>
      </c>
      <c r="I1336" t="s">
        <v>33</v>
      </c>
      <c r="J1336">
        <f t="shared" si="120"/>
        <v>4</v>
      </c>
      <c r="K1336" s="2">
        <v>7</v>
      </c>
      <c r="L1336">
        <v>127.74</v>
      </c>
      <c r="M1336">
        <v>0.04</v>
      </c>
      <c r="N1336" t="s">
        <v>279</v>
      </c>
      <c r="O1336">
        <v>-5.57</v>
      </c>
      <c r="P1336">
        <v>15.98</v>
      </c>
      <c r="Q1336">
        <v>4</v>
      </c>
      <c r="R1336" t="s">
        <v>1778</v>
      </c>
      <c r="S1336" t="s">
        <v>137</v>
      </c>
      <c r="T1336" t="str">
        <f t="shared" si="121"/>
        <v>Steve Carroll</v>
      </c>
      <c r="U1336" t="s">
        <v>855</v>
      </c>
      <c r="V1336" t="s">
        <v>37</v>
      </c>
      <c r="W1336" t="s">
        <v>48</v>
      </c>
      <c r="X1336" t="s">
        <v>87</v>
      </c>
      <c r="Y1336" t="s">
        <v>900</v>
      </c>
      <c r="Z1336" t="s">
        <v>43</v>
      </c>
      <c r="AA1336">
        <v>0.37</v>
      </c>
      <c r="AB1336" s="1">
        <v>40728</v>
      </c>
      <c r="AC1336" s="1">
        <v>19226</v>
      </c>
      <c r="AD1336">
        <f t="shared" si="122"/>
        <v>1</v>
      </c>
      <c r="AE1336">
        <f t="shared" ca="1" si="123"/>
        <v>71</v>
      </c>
      <c r="AF1336" t="str">
        <f t="shared" ca="1" si="124"/>
        <v>Over 65</v>
      </c>
      <c r="AG1336">
        <f t="shared" si="125"/>
        <v>2.8533725714285714</v>
      </c>
      <c r="AH1336" t="str">
        <f>_xlfn.IFNA(VLOOKUP(Sales_Transactions[[#This Row],[Order ID]],Returned_Items[#All],2,FALSE),"Not Returned")</f>
        <v>Not Returned</v>
      </c>
    </row>
    <row r="1337" spans="1:34" x14ac:dyDescent="0.25">
      <c r="A1337">
        <v>3393</v>
      </c>
      <c r="C1337" t="s">
        <v>1665</v>
      </c>
      <c r="D1337" s="2" t="str">
        <f>TEXT(MID(Sales_Transactions[[#This Row],[Order Date]],2,5),"d/m/yyy")</f>
        <v>3/7/2011</v>
      </c>
      <c r="E1337" s="2" t="str">
        <f>TEXT(MID(Sales_Transactions[[#This Row],[Order Date]],2,5),"d")</f>
        <v>3</v>
      </c>
      <c r="F1337" s="2" t="str">
        <f>TEXT(MID(Sales_Transactions[[#This Row],[Order Date]],2,5),"m")</f>
        <v>7</v>
      </c>
      <c r="G1337" s="2" t="str">
        <f>TEXT(MID(Sales_Transactions[[#This Row],[Order Date]],2,5),"yyy")</f>
        <v>2011</v>
      </c>
      <c r="H1337" s="2" t="str">
        <f>TEXT(MID(Sales_Transactions[[#This Row],[Order Date]],2,5),"yyy/m")</f>
        <v>2011/7</v>
      </c>
      <c r="I1337" t="s">
        <v>33</v>
      </c>
      <c r="J1337">
        <f t="shared" si="120"/>
        <v>4</v>
      </c>
      <c r="K1337" s="2">
        <v>33</v>
      </c>
      <c r="L1337" s="3">
        <v>325.92</v>
      </c>
      <c r="M1337" s="4">
        <v>0.03</v>
      </c>
      <c r="N1337" s="5" t="s">
        <v>23</v>
      </c>
      <c r="O1337" s="3">
        <v>-36.47</v>
      </c>
      <c r="P1337" s="3">
        <v>9.48</v>
      </c>
      <c r="Q1337" s="3">
        <v>7.29</v>
      </c>
      <c r="R1337" s="5" t="s">
        <v>1778</v>
      </c>
      <c r="S1337" s="5" t="s">
        <v>137</v>
      </c>
      <c r="T1337" s="5" t="str">
        <f t="shared" si="121"/>
        <v>Steve Carroll</v>
      </c>
      <c r="U1337" t="s">
        <v>855</v>
      </c>
      <c r="V1337" s="5" t="s">
        <v>37</v>
      </c>
      <c r="W1337" s="5" t="s">
        <v>57</v>
      </c>
      <c r="X1337" s="5" t="s">
        <v>58</v>
      </c>
      <c r="Y1337" s="5" t="s">
        <v>1633</v>
      </c>
      <c r="Z1337" s="5" t="s">
        <v>60</v>
      </c>
      <c r="AA1337" s="4">
        <v>0.45</v>
      </c>
      <c r="AB1337" s="1">
        <v>40727</v>
      </c>
      <c r="AC1337" s="1">
        <v>19047</v>
      </c>
      <c r="AD1337">
        <f t="shared" si="122"/>
        <v>0</v>
      </c>
      <c r="AE1337">
        <f t="shared" ca="1" si="123"/>
        <v>72</v>
      </c>
      <c r="AF1337" t="str">
        <f t="shared" ca="1" si="124"/>
        <v>Over 65</v>
      </c>
      <c r="AG1337" s="3">
        <f t="shared" si="125"/>
        <v>0.50809563636363642</v>
      </c>
      <c r="AH1337" t="str">
        <f>_xlfn.IFNA(VLOOKUP(Sales_Transactions[[#This Row],[Order ID]],Returned_Items[#All],2,FALSE),"Not Returned")</f>
        <v>Not Returned</v>
      </c>
    </row>
    <row r="1338" spans="1:34" x14ac:dyDescent="0.25">
      <c r="A1338">
        <v>4487</v>
      </c>
      <c r="C1338" t="s">
        <v>1217</v>
      </c>
      <c r="D1338" s="2" t="str">
        <f>TEXT(MID(Sales_Transactions[[#This Row],[Order Date]],2,5),"d/m/yyy")</f>
        <v>22/2/2010</v>
      </c>
      <c r="E1338" s="2" t="str">
        <f>TEXT(MID(Sales_Transactions[[#This Row],[Order Date]],2,5),"d")</f>
        <v>22</v>
      </c>
      <c r="F1338" s="2" t="str">
        <f>TEXT(MID(Sales_Transactions[[#This Row],[Order Date]],2,5),"m")</f>
        <v>2</v>
      </c>
      <c r="G1338" s="2" t="str">
        <f>TEXT(MID(Sales_Transactions[[#This Row],[Order Date]],2,5),"yyy")</f>
        <v>2010</v>
      </c>
      <c r="H1338" s="2" t="str">
        <f>TEXT(MID(Sales_Transactions[[#This Row],[Order Date]],2,5),"yyy/m")</f>
        <v>2010/2</v>
      </c>
      <c r="I1338" t="s">
        <v>78</v>
      </c>
      <c r="J1338">
        <f t="shared" si="120"/>
        <v>3</v>
      </c>
      <c r="K1338" s="2">
        <v>50</v>
      </c>
      <c r="L1338" s="3">
        <v>325.24</v>
      </c>
      <c r="M1338" s="4">
        <v>0.05</v>
      </c>
      <c r="N1338" s="5" t="s">
        <v>23</v>
      </c>
      <c r="O1338" s="3">
        <v>-79.42</v>
      </c>
      <c r="P1338" s="3">
        <v>6.54</v>
      </c>
      <c r="Q1338" s="3">
        <v>5.27</v>
      </c>
      <c r="R1338" s="5" t="s">
        <v>1779</v>
      </c>
      <c r="S1338" s="5" t="s">
        <v>1780</v>
      </c>
      <c r="T1338" s="5" t="str">
        <f t="shared" si="121"/>
        <v>Scott Williamson</v>
      </c>
      <c r="U1338" t="s">
        <v>855</v>
      </c>
      <c r="V1338" s="5" t="s">
        <v>27</v>
      </c>
      <c r="W1338" s="5" t="s">
        <v>28</v>
      </c>
      <c r="X1338" s="5" t="s">
        <v>41</v>
      </c>
      <c r="Y1338" s="5" t="s">
        <v>1268</v>
      </c>
      <c r="Z1338" s="5" t="s">
        <v>43</v>
      </c>
      <c r="AA1338" s="4">
        <v>0.36</v>
      </c>
      <c r="AB1338" s="1">
        <v>40232</v>
      </c>
      <c r="AC1338" s="1">
        <v>18818</v>
      </c>
      <c r="AD1338">
        <f t="shared" si="122"/>
        <v>1</v>
      </c>
      <c r="AE1338">
        <f t="shared" ca="1" si="123"/>
        <v>73</v>
      </c>
      <c r="AF1338" t="str">
        <f t="shared" ca="1" si="124"/>
        <v>Over 65</v>
      </c>
      <c r="AG1338" s="3">
        <f t="shared" si="125"/>
        <v>0.2361346</v>
      </c>
      <c r="AH1338" t="str">
        <f>_xlfn.IFNA(VLOOKUP(Sales_Transactions[[#This Row],[Order ID]],Returned_Items[#All],2,FALSE),"Not Returned")</f>
        <v>Not Returned</v>
      </c>
    </row>
    <row r="1339" spans="1:34" x14ac:dyDescent="0.25">
      <c r="A1339">
        <v>4579</v>
      </c>
      <c r="C1339" t="s">
        <v>1781</v>
      </c>
      <c r="D1339" s="2" t="str">
        <f>TEXT(MID(Sales_Transactions[[#This Row],[Order Date]],2,5),"d/m/yyy")</f>
        <v>30/11/2011</v>
      </c>
      <c r="E1339" s="2" t="str">
        <f>TEXT(MID(Sales_Transactions[[#This Row],[Order Date]],2,5),"d")</f>
        <v>30</v>
      </c>
      <c r="F1339" s="2" t="str">
        <f>TEXT(MID(Sales_Transactions[[#This Row],[Order Date]],2,5),"m")</f>
        <v>11</v>
      </c>
      <c r="G1339" s="2" t="str">
        <f>TEXT(MID(Sales_Transactions[[#This Row],[Order Date]],2,5),"yyy")</f>
        <v>2011</v>
      </c>
      <c r="H1339" s="2" t="str">
        <f>TEXT(MID(Sales_Transactions[[#This Row],[Order Date]],2,5),"yyy/m")</f>
        <v>2011/11</v>
      </c>
      <c r="I1339" t="s">
        <v>33</v>
      </c>
      <c r="J1339">
        <f t="shared" si="120"/>
        <v>4</v>
      </c>
      <c r="K1339" s="2">
        <v>40</v>
      </c>
      <c r="L1339" s="3">
        <v>1765.05</v>
      </c>
      <c r="M1339" s="4">
        <v>0.05</v>
      </c>
      <c r="N1339" s="5" t="s">
        <v>23</v>
      </c>
      <c r="O1339" s="3">
        <v>749.22</v>
      </c>
      <c r="P1339" s="3">
        <v>43.41</v>
      </c>
      <c r="Q1339" s="3">
        <v>2.99</v>
      </c>
      <c r="R1339" s="5" t="s">
        <v>1417</v>
      </c>
      <c r="S1339" s="5" t="s">
        <v>1418</v>
      </c>
      <c r="T1339" s="5" t="str">
        <f t="shared" si="121"/>
        <v>Dennis Bolton</v>
      </c>
      <c r="U1339" t="s">
        <v>855</v>
      </c>
      <c r="V1339" s="5" t="s">
        <v>27</v>
      </c>
      <c r="W1339" s="5" t="s">
        <v>28</v>
      </c>
      <c r="X1339" s="5" t="s">
        <v>41</v>
      </c>
      <c r="Y1339" s="5" t="s">
        <v>306</v>
      </c>
      <c r="Z1339" s="5" t="s">
        <v>43</v>
      </c>
      <c r="AA1339" s="4">
        <v>0.39</v>
      </c>
      <c r="AB1339" s="1">
        <v>40878</v>
      </c>
      <c r="AC1339" s="1">
        <v>29137</v>
      </c>
      <c r="AD1339">
        <f t="shared" si="122"/>
        <v>1</v>
      </c>
      <c r="AE1339">
        <f t="shared" ca="1" si="123"/>
        <v>44</v>
      </c>
      <c r="AF1339" t="str">
        <f t="shared" ca="1" si="124"/>
        <v>18-64</v>
      </c>
      <c r="AG1339" s="3">
        <f t="shared" si="125"/>
        <v>1.1594573750000001</v>
      </c>
      <c r="AH1339" t="str">
        <f>_xlfn.IFNA(VLOOKUP(Sales_Transactions[[#This Row],[Order ID]],Returned_Items[#All],2,FALSE),"Not Returned")</f>
        <v>Not Returned</v>
      </c>
    </row>
    <row r="1340" spans="1:34" x14ac:dyDescent="0.25">
      <c r="A1340">
        <v>5061</v>
      </c>
      <c r="C1340" t="s">
        <v>1782</v>
      </c>
      <c r="D1340" s="2" t="str">
        <f>TEXT(MID(Sales_Transactions[[#This Row],[Order Date]],2,5),"d/m/yyy")</f>
        <v>13/8/2010</v>
      </c>
      <c r="E1340" s="2" t="str">
        <f>TEXT(MID(Sales_Transactions[[#This Row],[Order Date]],2,5),"d")</f>
        <v>13</v>
      </c>
      <c r="F1340" s="2" t="str">
        <f>TEXT(MID(Sales_Transactions[[#This Row],[Order Date]],2,5),"m")</f>
        <v>8</v>
      </c>
      <c r="G1340" s="2" t="str">
        <f>TEXT(MID(Sales_Transactions[[#This Row],[Order Date]],2,5),"yyy")</f>
        <v>2010</v>
      </c>
      <c r="H1340" s="2" t="str">
        <f>TEXT(MID(Sales_Transactions[[#This Row],[Order Date]],2,5),"yyy/m")</f>
        <v>2010/8</v>
      </c>
      <c r="I1340" t="s">
        <v>101</v>
      </c>
      <c r="J1340">
        <f t="shared" si="120"/>
        <v>1</v>
      </c>
      <c r="K1340" s="2">
        <v>4</v>
      </c>
      <c r="L1340" s="3">
        <v>12.8</v>
      </c>
      <c r="M1340" s="4">
        <v>0</v>
      </c>
      <c r="N1340" s="5" t="s">
        <v>23</v>
      </c>
      <c r="O1340" s="3">
        <v>-2.21</v>
      </c>
      <c r="P1340" s="3">
        <v>2.88</v>
      </c>
      <c r="Q1340" s="3">
        <v>0.7</v>
      </c>
      <c r="R1340" s="5" t="s">
        <v>1783</v>
      </c>
      <c r="S1340" s="5" t="s">
        <v>1784</v>
      </c>
      <c r="T1340" s="5" t="str">
        <f t="shared" si="121"/>
        <v>Sean Wendt</v>
      </c>
      <c r="U1340" t="s">
        <v>855</v>
      </c>
      <c r="V1340" s="5" t="s">
        <v>47</v>
      </c>
      <c r="W1340" s="5" t="s">
        <v>28</v>
      </c>
      <c r="X1340" s="5" t="s">
        <v>124</v>
      </c>
      <c r="Y1340" s="5" t="s">
        <v>1591</v>
      </c>
      <c r="Z1340" s="5" t="s">
        <v>84</v>
      </c>
      <c r="AA1340" s="4">
        <v>0.56000000000000005</v>
      </c>
      <c r="AB1340" s="1">
        <v>40405</v>
      </c>
      <c r="AC1340" s="1">
        <v>29410</v>
      </c>
      <c r="AD1340">
        <f t="shared" si="122"/>
        <v>2</v>
      </c>
      <c r="AE1340">
        <f t="shared" ca="1" si="123"/>
        <v>44</v>
      </c>
      <c r="AF1340" t="str">
        <f t="shared" ca="1" si="124"/>
        <v>18-64</v>
      </c>
      <c r="AG1340" s="3">
        <f t="shared" si="125"/>
        <v>0.89500000000000002</v>
      </c>
      <c r="AH1340" t="str">
        <f>_xlfn.IFNA(VLOOKUP(Sales_Transactions[[#This Row],[Order ID]],Returned_Items[#All],2,FALSE),"Not Returned")</f>
        <v>Returned</v>
      </c>
    </row>
    <row r="1341" spans="1:34" x14ac:dyDescent="0.25">
      <c r="A1341">
        <v>5092</v>
      </c>
      <c r="C1341" t="s">
        <v>1628</v>
      </c>
      <c r="D1341" s="2" t="str">
        <f>TEXT(MID(Sales_Transactions[[#This Row],[Order Date]],2,5),"d/m/yyy")</f>
        <v>29/10/2011</v>
      </c>
      <c r="E1341" s="2" t="str">
        <f>TEXT(MID(Sales_Transactions[[#This Row],[Order Date]],2,5),"d")</f>
        <v>29</v>
      </c>
      <c r="F1341" s="2" t="str">
        <f>TEXT(MID(Sales_Transactions[[#This Row],[Order Date]],2,5),"m")</f>
        <v>10</v>
      </c>
      <c r="G1341" s="2" t="str">
        <f>TEXT(MID(Sales_Transactions[[#This Row],[Order Date]],2,5),"yyy")</f>
        <v>2011</v>
      </c>
      <c r="H1341" s="2" t="str">
        <f>TEXT(MID(Sales_Transactions[[#This Row],[Order Date]],2,5),"yyy/m")</f>
        <v>2011/10</v>
      </c>
      <c r="I1341" t="s">
        <v>22</v>
      </c>
      <c r="J1341">
        <f t="shared" si="120"/>
        <v>2</v>
      </c>
      <c r="K1341" s="2">
        <v>3</v>
      </c>
      <c r="L1341" s="3">
        <v>709.04</v>
      </c>
      <c r="M1341" s="4">
        <v>0.1</v>
      </c>
      <c r="N1341" s="5" t="s">
        <v>34</v>
      </c>
      <c r="O1341" s="3">
        <v>-337.92</v>
      </c>
      <c r="P1341" s="3">
        <v>220.98</v>
      </c>
      <c r="Q1341" s="3">
        <v>64.66</v>
      </c>
      <c r="R1341" s="5" t="s">
        <v>1594</v>
      </c>
      <c r="S1341" s="5" t="s">
        <v>417</v>
      </c>
      <c r="T1341" s="5" t="str">
        <f t="shared" si="121"/>
        <v>John Castell</v>
      </c>
      <c r="U1341" t="s">
        <v>855</v>
      </c>
      <c r="V1341" s="5" t="s">
        <v>37</v>
      </c>
      <c r="W1341" s="5" t="s">
        <v>57</v>
      </c>
      <c r="X1341" s="5" t="s">
        <v>104</v>
      </c>
      <c r="Y1341" s="5" t="s">
        <v>1785</v>
      </c>
      <c r="Z1341" s="5" t="s">
        <v>106</v>
      </c>
      <c r="AA1341" s="4">
        <v>0.62</v>
      </c>
      <c r="AB1341" s="1">
        <v>40845</v>
      </c>
      <c r="AC1341" s="1">
        <v>29410</v>
      </c>
      <c r="AD1341">
        <f t="shared" si="122"/>
        <v>0</v>
      </c>
      <c r="AE1341">
        <f t="shared" ca="1" si="123"/>
        <v>44</v>
      </c>
      <c r="AF1341" t="str">
        <f t="shared" ca="1" si="124"/>
        <v>18-64</v>
      </c>
      <c r="AG1341" s="3">
        <f t="shared" si="125"/>
        <v>95.139673333333334</v>
      </c>
      <c r="AH1341" t="str">
        <f>_xlfn.IFNA(VLOOKUP(Sales_Transactions[[#This Row],[Order ID]],Returned_Items[#All],2,FALSE),"Not Returned")</f>
        <v>Not Returned</v>
      </c>
    </row>
    <row r="1342" spans="1:34" x14ac:dyDescent="0.25">
      <c r="A1342">
        <v>5092</v>
      </c>
      <c r="C1342" t="s">
        <v>1628</v>
      </c>
      <c r="D1342" s="2" t="str">
        <f>TEXT(MID(Sales_Transactions[[#This Row],[Order Date]],2,5),"d/m/yyy")</f>
        <v>29/10/2011</v>
      </c>
      <c r="E1342" s="2" t="str">
        <f>TEXT(MID(Sales_Transactions[[#This Row],[Order Date]],2,5),"d")</f>
        <v>29</v>
      </c>
      <c r="F1342" s="2" t="str">
        <f>TEXT(MID(Sales_Transactions[[#This Row],[Order Date]],2,5),"m")</f>
        <v>10</v>
      </c>
      <c r="G1342" s="2" t="str">
        <f>TEXT(MID(Sales_Transactions[[#This Row],[Order Date]],2,5),"yyy")</f>
        <v>2011</v>
      </c>
      <c r="H1342" s="2" t="str">
        <f>TEXT(MID(Sales_Transactions[[#This Row],[Order Date]],2,5),"yyy/m")</f>
        <v>2011/10</v>
      </c>
      <c r="I1342" t="s">
        <v>22</v>
      </c>
      <c r="J1342">
        <f t="shared" si="120"/>
        <v>2</v>
      </c>
      <c r="K1342" s="2">
        <v>25</v>
      </c>
      <c r="L1342" s="3">
        <v>978.77</v>
      </c>
      <c r="M1342" s="4">
        <v>0.06</v>
      </c>
      <c r="N1342" s="5" t="s">
        <v>23</v>
      </c>
      <c r="O1342" s="3">
        <v>220.91</v>
      </c>
      <c r="P1342" s="3">
        <v>38.76</v>
      </c>
      <c r="Q1342" s="3">
        <v>13.26</v>
      </c>
      <c r="R1342" s="5" t="s">
        <v>1594</v>
      </c>
      <c r="S1342" s="5" t="s">
        <v>417</v>
      </c>
      <c r="T1342" s="5" t="str">
        <f t="shared" si="121"/>
        <v>John Castell</v>
      </c>
      <c r="U1342" t="s">
        <v>855</v>
      </c>
      <c r="V1342" s="5" t="s">
        <v>37</v>
      </c>
      <c r="W1342" s="5" t="s">
        <v>28</v>
      </c>
      <c r="X1342" s="5" t="s">
        <v>75</v>
      </c>
      <c r="Y1342" s="5" t="s">
        <v>515</v>
      </c>
      <c r="Z1342" s="5" t="s">
        <v>43</v>
      </c>
      <c r="AA1342" s="4">
        <v>0.36</v>
      </c>
      <c r="AB1342" s="1">
        <v>40850</v>
      </c>
      <c r="AC1342" s="1">
        <v>29530</v>
      </c>
      <c r="AD1342">
        <f t="shared" si="122"/>
        <v>5</v>
      </c>
      <c r="AE1342">
        <f t="shared" ca="1" si="123"/>
        <v>43</v>
      </c>
      <c r="AF1342" t="str">
        <f t="shared" ca="1" si="124"/>
        <v>18-64</v>
      </c>
      <c r="AG1342" s="3">
        <f t="shared" si="125"/>
        <v>2.0798697599999998</v>
      </c>
      <c r="AH1342" t="str">
        <f>_xlfn.IFNA(VLOOKUP(Sales_Transactions[[#This Row],[Order ID]],Returned_Items[#All],2,FALSE),"Not Returned")</f>
        <v>Not Returned</v>
      </c>
    </row>
    <row r="1343" spans="1:34" x14ac:dyDescent="0.25">
      <c r="A1343">
        <v>5511</v>
      </c>
      <c r="C1343" t="s">
        <v>1786</v>
      </c>
      <c r="D1343" s="2" t="str">
        <f>TEXT(MID(Sales_Transactions[[#This Row],[Order Date]],2,5),"d/m/yyy")</f>
        <v>28/11/2009</v>
      </c>
      <c r="E1343" s="2" t="str">
        <f>TEXT(MID(Sales_Transactions[[#This Row],[Order Date]],2,5),"d")</f>
        <v>28</v>
      </c>
      <c r="F1343" s="2" t="str">
        <f>TEXT(MID(Sales_Transactions[[#This Row],[Order Date]],2,5),"m")</f>
        <v>11</v>
      </c>
      <c r="G1343" s="2" t="str">
        <f>TEXT(MID(Sales_Transactions[[#This Row],[Order Date]],2,5),"yyy")</f>
        <v>2009</v>
      </c>
      <c r="H1343" s="2" t="str">
        <f>TEXT(MID(Sales_Transactions[[#This Row],[Order Date]],2,5),"yyy/m")</f>
        <v>2009/11</v>
      </c>
      <c r="I1343" t="s">
        <v>101</v>
      </c>
      <c r="J1343">
        <f t="shared" si="120"/>
        <v>1</v>
      </c>
      <c r="K1343" s="2">
        <v>46</v>
      </c>
      <c r="L1343" s="3">
        <v>129.44</v>
      </c>
      <c r="M1343" s="4">
        <v>0.02</v>
      </c>
      <c r="N1343" s="5" t="s">
        <v>67</v>
      </c>
      <c r="O1343" s="3">
        <v>-5.54</v>
      </c>
      <c r="P1343" s="3">
        <v>2.58</v>
      </c>
      <c r="Q1343" s="3">
        <v>1.3</v>
      </c>
      <c r="R1343" s="5" t="s">
        <v>1768</v>
      </c>
      <c r="S1343" s="5" t="s">
        <v>1769</v>
      </c>
      <c r="T1343" s="5" t="str">
        <f t="shared" si="121"/>
        <v>Art Ferguson</v>
      </c>
      <c r="U1343" t="s">
        <v>855</v>
      </c>
      <c r="V1343" s="5" t="s">
        <v>47</v>
      </c>
      <c r="W1343" s="5" t="s">
        <v>28</v>
      </c>
      <c r="X1343" s="5" t="s">
        <v>124</v>
      </c>
      <c r="Y1343" s="5" t="s">
        <v>1345</v>
      </c>
      <c r="Z1343" s="5" t="s">
        <v>84</v>
      </c>
      <c r="AA1343" s="4">
        <v>0.59</v>
      </c>
      <c r="AB1343" s="1">
        <v>40146</v>
      </c>
      <c r="AC1343" s="1">
        <v>29473</v>
      </c>
      <c r="AD1343">
        <f t="shared" si="122"/>
        <v>1</v>
      </c>
      <c r="AE1343">
        <f t="shared" ca="1" si="123"/>
        <v>43</v>
      </c>
      <c r="AF1343" t="str">
        <f t="shared" ca="1" si="124"/>
        <v>18-64</v>
      </c>
      <c r="AG1343" s="3">
        <f t="shared" si="125"/>
        <v>8.4336608695652168E-2</v>
      </c>
      <c r="AH1343" t="str">
        <f>_xlfn.IFNA(VLOOKUP(Sales_Transactions[[#This Row],[Order ID]],Returned_Items[#All],2,FALSE),"Not Returned")</f>
        <v>Returned</v>
      </c>
    </row>
    <row r="1344" spans="1:34" x14ac:dyDescent="0.25">
      <c r="A1344">
        <v>5511</v>
      </c>
      <c r="C1344" t="s">
        <v>1786</v>
      </c>
      <c r="D1344" s="2" t="str">
        <f>TEXT(MID(Sales_Transactions[[#This Row],[Order Date]],2,5),"d/m/yyy")</f>
        <v>28/11/2009</v>
      </c>
      <c r="E1344" s="2" t="str">
        <f>TEXT(MID(Sales_Transactions[[#This Row],[Order Date]],2,5),"d")</f>
        <v>28</v>
      </c>
      <c r="F1344" s="2" t="str">
        <f>TEXT(MID(Sales_Transactions[[#This Row],[Order Date]],2,5),"m")</f>
        <v>11</v>
      </c>
      <c r="G1344" s="2" t="str">
        <f>TEXT(MID(Sales_Transactions[[#This Row],[Order Date]],2,5),"yyy")</f>
        <v>2009</v>
      </c>
      <c r="H1344" s="2" t="str">
        <f>TEXT(MID(Sales_Transactions[[#This Row],[Order Date]],2,5),"yyy/m")</f>
        <v>2009/11</v>
      </c>
      <c r="I1344" t="s">
        <v>101</v>
      </c>
      <c r="J1344">
        <f t="shared" si="120"/>
        <v>1</v>
      </c>
      <c r="K1344" s="2">
        <v>32</v>
      </c>
      <c r="L1344" s="3">
        <v>1829.3869999999999</v>
      </c>
      <c r="M1344" s="4">
        <v>0.02</v>
      </c>
      <c r="N1344" s="5" t="s">
        <v>23</v>
      </c>
      <c r="O1344" s="3">
        <v>482.45</v>
      </c>
      <c r="P1344" s="3">
        <v>65.989999999999995</v>
      </c>
      <c r="Q1344" s="3">
        <v>3.9</v>
      </c>
      <c r="R1344" s="5" t="s">
        <v>1768</v>
      </c>
      <c r="S1344" s="5" t="s">
        <v>1769</v>
      </c>
      <c r="T1344" s="5" t="str">
        <f t="shared" si="121"/>
        <v>Art Ferguson</v>
      </c>
      <c r="U1344" t="s">
        <v>855</v>
      </c>
      <c r="V1344" s="5" t="s">
        <v>47</v>
      </c>
      <c r="W1344" s="5" t="s">
        <v>48</v>
      </c>
      <c r="X1344" s="5" t="s">
        <v>49</v>
      </c>
      <c r="Y1344" s="5" t="s">
        <v>604</v>
      </c>
      <c r="Z1344" s="5" t="s">
        <v>43</v>
      </c>
      <c r="AA1344" s="4">
        <v>0.55000000000000004</v>
      </c>
      <c r="AB1344" s="1">
        <v>40146</v>
      </c>
      <c r="AC1344" s="1">
        <v>28923</v>
      </c>
      <c r="AD1344">
        <f t="shared" si="122"/>
        <v>1</v>
      </c>
      <c r="AE1344">
        <f t="shared" ca="1" si="123"/>
        <v>45</v>
      </c>
      <c r="AF1344" t="str">
        <f t="shared" ca="1" si="124"/>
        <v>18-64</v>
      </c>
      <c r="AG1344" s="3">
        <f t="shared" si="125"/>
        <v>2.1836500624999999</v>
      </c>
      <c r="AH1344" t="str">
        <f>_xlfn.IFNA(VLOOKUP(Sales_Transactions[[#This Row],[Order ID]],Returned_Items[#All],2,FALSE),"Not Returned")</f>
        <v>Returned</v>
      </c>
    </row>
    <row r="1345" spans="1:34" x14ac:dyDescent="0.25">
      <c r="A1345">
        <v>5799</v>
      </c>
      <c r="C1345" t="s">
        <v>1286</v>
      </c>
      <c r="D1345" s="2" t="str">
        <f>TEXT(MID(Sales_Transactions[[#This Row],[Order Date]],2,5),"d/m/yyy")</f>
        <v>2/8/2011</v>
      </c>
      <c r="E1345" s="2" t="str">
        <f>TEXT(MID(Sales_Transactions[[#This Row],[Order Date]],2,5),"d")</f>
        <v>2</v>
      </c>
      <c r="F1345" s="2" t="str">
        <f>TEXT(MID(Sales_Transactions[[#This Row],[Order Date]],2,5),"m")</f>
        <v>8</v>
      </c>
      <c r="G1345" s="2" t="str">
        <f>TEXT(MID(Sales_Transactions[[#This Row],[Order Date]],2,5),"yyy")</f>
        <v>2011</v>
      </c>
      <c r="H1345" s="2" t="str">
        <f>TEXT(MID(Sales_Transactions[[#This Row],[Order Date]],2,5),"yyy/m")</f>
        <v>2011/8</v>
      </c>
      <c r="I1345" t="s">
        <v>101</v>
      </c>
      <c r="J1345">
        <f t="shared" si="120"/>
        <v>1</v>
      </c>
      <c r="K1345" s="2">
        <v>34</v>
      </c>
      <c r="L1345" s="3">
        <v>9626.86</v>
      </c>
      <c r="M1345" s="4">
        <v>0.08</v>
      </c>
      <c r="N1345" s="5" t="s">
        <v>34</v>
      </c>
      <c r="O1345" s="3">
        <v>1882.2</v>
      </c>
      <c r="P1345" s="3">
        <v>294.62</v>
      </c>
      <c r="Q1345" s="3">
        <v>42.52</v>
      </c>
      <c r="R1345" s="5" t="s">
        <v>148</v>
      </c>
      <c r="S1345" s="5" t="s">
        <v>1771</v>
      </c>
      <c r="T1345" s="5" t="str">
        <f t="shared" si="121"/>
        <v>Jack O'Briant</v>
      </c>
      <c r="U1345" t="s">
        <v>855</v>
      </c>
      <c r="V1345" s="5" t="s">
        <v>27</v>
      </c>
      <c r="W1345" s="5" t="s">
        <v>28</v>
      </c>
      <c r="X1345" s="5" t="s">
        <v>38</v>
      </c>
      <c r="Y1345" s="5" t="s">
        <v>1787</v>
      </c>
      <c r="Z1345" s="5" t="s">
        <v>40</v>
      </c>
      <c r="AA1345" s="4">
        <v>0.56999999999999995</v>
      </c>
      <c r="AB1345" s="1">
        <v>40759</v>
      </c>
      <c r="AC1345" s="1">
        <v>28645</v>
      </c>
      <c r="AD1345">
        <f t="shared" si="122"/>
        <v>2</v>
      </c>
      <c r="AE1345">
        <f t="shared" ca="1" si="123"/>
        <v>46</v>
      </c>
      <c r="AF1345" t="str">
        <f t="shared" ca="1" si="124"/>
        <v>18-64</v>
      </c>
      <c r="AG1345" s="3">
        <f t="shared" si="125"/>
        <v>9.9089501176470574</v>
      </c>
      <c r="AH1345" t="str">
        <f>_xlfn.IFNA(VLOOKUP(Sales_Transactions[[#This Row],[Order ID]],Returned_Items[#All],2,FALSE),"Not Returned")</f>
        <v>Not Returned</v>
      </c>
    </row>
    <row r="1346" spans="1:34" x14ac:dyDescent="0.25">
      <c r="A1346">
        <v>5890</v>
      </c>
      <c r="C1346" t="s">
        <v>1788</v>
      </c>
      <c r="D1346" s="2" t="str">
        <f>TEXT(MID(Sales_Transactions[[#This Row],[Order Date]],2,5),"d/m/yyy")</f>
        <v>3/11/2012</v>
      </c>
      <c r="E1346" s="2" t="str">
        <f>TEXT(MID(Sales_Transactions[[#This Row],[Order Date]],2,5),"d")</f>
        <v>3</v>
      </c>
      <c r="F1346" s="2" t="str">
        <f>TEXT(MID(Sales_Transactions[[#This Row],[Order Date]],2,5),"m")</f>
        <v>11</v>
      </c>
      <c r="G1346" s="2" t="str">
        <f>TEXT(MID(Sales_Transactions[[#This Row],[Order Date]],2,5),"yyy")</f>
        <v>2012</v>
      </c>
      <c r="H1346" s="2" t="str">
        <f>TEXT(MID(Sales_Transactions[[#This Row],[Order Date]],2,5),"yyy/m")</f>
        <v>2012/11</v>
      </c>
      <c r="I1346" t="s">
        <v>33</v>
      </c>
      <c r="J1346">
        <f t="shared" ref="J1346:J1409" si="126">IF(I1346="Making Critical",5,IF(I1346="High",4,IF(I1346="Medium",3,IF(I1346="Low",2,1))))</f>
        <v>4</v>
      </c>
      <c r="K1346" s="2">
        <v>42</v>
      </c>
      <c r="L1346" s="3">
        <v>813.53499999999997</v>
      </c>
      <c r="M1346" s="4">
        <v>0</v>
      </c>
      <c r="N1346" s="5" t="s">
        <v>67</v>
      </c>
      <c r="O1346" s="3">
        <v>435.95</v>
      </c>
      <c r="P1346" s="3">
        <v>20.99</v>
      </c>
      <c r="Q1346" s="3">
        <v>0.99</v>
      </c>
      <c r="R1346" s="5" t="s">
        <v>1789</v>
      </c>
      <c r="S1346" s="5" t="s">
        <v>1790</v>
      </c>
      <c r="T1346" s="5" t="str">
        <f t="shared" ref="T1346:T1409" si="127">R1346 &amp; " " &amp; S1346</f>
        <v>David Philippe</v>
      </c>
      <c r="U1346" t="s">
        <v>855</v>
      </c>
      <c r="V1346" s="5" t="s">
        <v>37</v>
      </c>
      <c r="W1346" s="5" t="s">
        <v>48</v>
      </c>
      <c r="X1346" s="5" t="s">
        <v>49</v>
      </c>
      <c r="Y1346" s="5" t="s">
        <v>427</v>
      </c>
      <c r="Z1346" s="5" t="s">
        <v>84</v>
      </c>
      <c r="AA1346" s="4">
        <v>0.37</v>
      </c>
      <c r="AB1346" s="1">
        <v>41217</v>
      </c>
      <c r="AC1346" s="1">
        <v>29008</v>
      </c>
      <c r="AD1346">
        <f t="shared" ref="AD1346:AD1409" si="128">_xlfn.DAYS(AB1346,D1346)</f>
        <v>1</v>
      </c>
      <c r="AE1346">
        <f t="shared" ref="AE1346:AE1409" ca="1" si="129">DATEDIF(AC1346,TODAY(),"Y")</f>
        <v>45</v>
      </c>
      <c r="AF1346" t="str">
        <f t="shared" ref="AF1346:AF1409" ca="1" si="130">IF(AE1346&lt;18,"Under 18",IF(AE1346&lt;65,"18-64","Over 65"))</f>
        <v>18-64</v>
      </c>
      <c r="AG1346" s="3">
        <f t="shared" ref="AG1346:AG1409" si="131" xml:space="preserve"> (P1346 - (M1346 / 100) * P1346 + Q1346) / K1346</f>
        <v>0.52333333333333321</v>
      </c>
      <c r="AH1346" t="str">
        <f>_xlfn.IFNA(VLOOKUP(Sales_Transactions[[#This Row],[Order ID]],Returned_Items[#All],2,FALSE),"Not Returned")</f>
        <v>Not Returned</v>
      </c>
    </row>
    <row r="1347" spans="1:34" x14ac:dyDescent="0.25">
      <c r="A1347">
        <v>6596</v>
      </c>
      <c r="C1347" t="s">
        <v>724</v>
      </c>
      <c r="D1347" s="2" t="str">
        <f>TEXT(MID(Sales_Transactions[[#This Row],[Order Date]],2,5),"d/m/yyy")</f>
        <v>21/7/2011</v>
      </c>
      <c r="E1347" s="2" t="str">
        <f>TEXT(MID(Sales_Transactions[[#This Row],[Order Date]],2,5),"d")</f>
        <v>21</v>
      </c>
      <c r="F1347" s="2" t="str">
        <f>TEXT(MID(Sales_Transactions[[#This Row],[Order Date]],2,5),"m")</f>
        <v>7</v>
      </c>
      <c r="G1347" s="2" t="str">
        <f>TEXT(MID(Sales_Transactions[[#This Row],[Order Date]],2,5),"yyy")</f>
        <v>2011</v>
      </c>
      <c r="H1347" s="2" t="str">
        <f>TEXT(MID(Sales_Transactions[[#This Row],[Order Date]],2,5),"yyy/m")</f>
        <v>2011/7</v>
      </c>
      <c r="I1347" t="s">
        <v>22</v>
      </c>
      <c r="J1347">
        <f t="shared" si="126"/>
        <v>2</v>
      </c>
      <c r="K1347" s="2">
        <v>36</v>
      </c>
      <c r="L1347" s="3">
        <v>18028.07</v>
      </c>
      <c r="M1347" s="4">
        <v>0.02</v>
      </c>
      <c r="N1347" s="5" t="s">
        <v>34</v>
      </c>
      <c r="O1347" s="3">
        <v>8157.7</v>
      </c>
      <c r="P1347" s="3">
        <v>500.98</v>
      </c>
      <c r="Q1347" s="3">
        <v>28.14</v>
      </c>
      <c r="R1347" s="5" t="s">
        <v>445</v>
      </c>
      <c r="S1347" s="5" t="s">
        <v>1791</v>
      </c>
      <c r="T1347" s="5" t="str">
        <f t="shared" si="127"/>
        <v>Chad Sievert</v>
      </c>
      <c r="U1347" t="s">
        <v>855</v>
      </c>
      <c r="V1347" s="5" t="s">
        <v>47</v>
      </c>
      <c r="W1347" s="5" t="s">
        <v>48</v>
      </c>
      <c r="X1347" s="5" t="s">
        <v>324</v>
      </c>
      <c r="Y1347" s="5" t="s">
        <v>1792</v>
      </c>
      <c r="Z1347" s="5" t="s">
        <v>40</v>
      </c>
      <c r="AA1347" s="4">
        <v>0.38</v>
      </c>
      <c r="AB1347" s="1">
        <v>40750</v>
      </c>
      <c r="AC1347" s="1">
        <v>29033</v>
      </c>
      <c r="AD1347">
        <f t="shared" si="128"/>
        <v>5</v>
      </c>
      <c r="AE1347">
        <f t="shared" ca="1" si="129"/>
        <v>45</v>
      </c>
      <c r="AF1347" t="str">
        <f t="shared" ca="1" si="130"/>
        <v>18-64</v>
      </c>
      <c r="AG1347" s="3">
        <f t="shared" si="131"/>
        <v>14.694994555555557</v>
      </c>
      <c r="AH1347" t="str">
        <f>_xlfn.IFNA(VLOOKUP(Sales_Transactions[[#This Row],[Order ID]],Returned_Items[#All],2,FALSE),"Not Returned")</f>
        <v>Not Returned</v>
      </c>
    </row>
    <row r="1348" spans="1:34" x14ac:dyDescent="0.25">
      <c r="A1348">
        <v>7015</v>
      </c>
      <c r="C1348" t="s">
        <v>1689</v>
      </c>
      <c r="D1348" s="2" t="str">
        <f>TEXT(MID(Sales_Transactions[[#This Row],[Order Date]],2,5),"d/m/yyy")</f>
        <v>12/10/2010</v>
      </c>
      <c r="E1348" s="2" t="str">
        <f>TEXT(MID(Sales_Transactions[[#This Row],[Order Date]],2,5),"d")</f>
        <v>12</v>
      </c>
      <c r="F1348" s="2" t="str">
        <f>TEXT(MID(Sales_Transactions[[#This Row],[Order Date]],2,5),"m")</f>
        <v>10</v>
      </c>
      <c r="G1348" s="2" t="str">
        <f>TEXT(MID(Sales_Transactions[[#This Row],[Order Date]],2,5),"yyy")</f>
        <v>2010</v>
      </c>
      <c r="H1348" s="2" t="str">
        <f>TEXT(MID(Sales_Transactions[[#This Row],[Order Date]],2,5),"yyy/m")</f>
        <v>2010/10</v>
      </c>
      <c r="I1348" t="s">
        <v>52</v>
      </c>
      <c r="J1348">
        <f t="shared" si="126"/>
        <v>1</v>
      </c>
      <c r="K1348" s="2">
        <v>47</v>
      </c>
      <c r="L1348" s="3">
        <v>1880.8</v>
      </c>
      <c r="M1348" s="4">
        <v>7.0000000000000007E-2</v>
      </c>
      <c r="N1348" s="5" t="s">
        <v>23</v>
      </c>
      <c r="O1348" s="3">
        <v>775.88</v>
      </c>
      <c r="P1348" s="3">
        <v>40.98</v>
      </c>
      <c r="Q1348" s="3">
        <v>1.99</v>
      </c>
      <c r="R1348" s="5" t="s">
        <v>1211</v>
      </c>
      <c r="S1348" s="5" t="s">
        <v>895</v>
      </c>
      <c r="T1348" s="5" t="str">
        <f t="shared" si="127"/>
        <v>Matt Abelman</v>
      </c>
      <c r="U1348" t="s">
        <v>855</v>
      </c>
      <c r="V1348" s="5" t="s">
        <v>74</v>
      </c>
      <c r="W1348" s="5" t="s">
        <v>48</v>
      </c>
      <c r="X1348" s="5" t="s">
        <v>87</v>
      </c>
      <c r="Y1348" s="5" t="s">
        <v>1227</v>
      </c>
      <c r="Z1348" s="5" t="s">
        <v>60</v>
      </c>
      <c r="AA1348" s="4">
        <v>0.44</v>
      </c>
      <c r="AB1348" s="1">
        <v>40465</v>
      </c>
      <c r="AC1348" s="1">
        <v>28997</v>
      </c>
      <c r="AD1348">
        <f t="shared" si="128"/>
        <v>2</v>
      </c>
      <c r="AE1348">
        <f t="shared" ca="1" si="129"/>
        <v>45</v>
      </c>
      <c r="AF1348" t="str">
        <f t="shared" ca="1" si="130"/>
        <v>18-64</v>
      </c>
      <c r="AG1348" s="3">
        <f t="shared" si="131"/>
        <v>0.91364497872340422</v>
      </c>
      <c r="AH1348" t="str">
        <f>_xlfn.IFNA(VLOOKUP(Sales_Transactions[[#This Row],[Order ID]],Returned_Items[#All],2,FALSE),"Not Returned")</f>
        <v>Not Returned</v>
      </c>
    </row>
    <row r="1349" spans="1:34" x14ac:dyDescent="0.25">
      <c r="A1349">
        <v>7015</v>
      </c>
      <c r="C1349" t="s">
        <v>1689</v>
      </c>
      <c r="D1349" s="2" t="str">
        <f>TEXT(MID(Sales_Transactions[[#This Row],[Order Date]],2,5),"d/m/yyy")</f>
        <v>12/10/2010</v>
      </c>
      <c r="E1349" s="2" t="str">
        <f>TEXT(MID(Sales_Transactions[[#This Row],[Order Date]],2,5),"d")</f>
        <v>12</v>
      </c>
      <c r="F1349" s="2" t="str">
        <f>TEXT(MID(Sales_Transactions[[#This Row],[Order Date]],2,5),"m")</f>
        <v>10</v>
      </c>
      <c r="G1349" s="2" t="str">
        <f>TEXT(MID(Sales_Transactions[[#This Row],[Order Date]],2,5),"yyy")</f>
        <v>2010</v>
      </c>
      <c r="H1349" s="2" t="str">
        <f>TEXT(MID(Sales_Transactions[[#This Row],[Order Date]],2,5),"yyy/m")</f>
        <v>2010/10</v>
      </c>
      <c r="I1349" t="s">
        <v>52</v>
      </c>
      <c r="J1349">
        <f t="shared" si="126"/>
        <v>1</v>
      </c>
      <c r="K1349" s="2">
        <v>42</v>
      </c>
      <c r="L1349" s="3">
        <v>7143.9269999999997</v>
      </c>
      <c r="M1349" s="4">
        <v>0.02</v>
      </c>
      <c r="N1349" s="5" t="s">
        <v>67</v>
      </c>
      <c r="O1349" s="3">
        <v>2374.73</v>
      </c>
      <c r="P1349" s="3">
        <v>195.99</v>
      </c>
      <c r="Q1349" s="3">
        <v>4.2</v>
      </c>
      <c r="R1349" s="5" t="s">
        <v>1211</v>
      </c>
      <c r="S1349" s="5" t="s">
        <v>895</v>
      </c>
      <c r="T1349" s="5" t="str">
        <f t="shared" si="127"/>
        <v>Matt Abelman</v>
      </c>
      <c r="U1349" t="s">
        <v>855</v>
      </c>
      <c r="V1349" s="5" t="s">
        <v>74</v>
      </c>
      <c r="W1349" s="5" t="s">
        <v>48</v>
      </c>
      <c r="X1349" s="5" t="s">
        <v>49</v>
      </c>
      <c r="Y1349" s="5" t="s">
        <v>1793</v>
      </c>
      <c r="Z1349" s="5" t="s">
        <v>43</v>
      </c>
      <c r="AA1349" s="4">
        <v>0.56000000000000005</v>
      </c>
      <c r="AB1349" s="1">
        <v>40464</v>
      </c>
      <c r="AC1349" s="1">
        <v>28907</v>
      </c>
      <c r="AD1349">
        <f t="shared" si="128"/>
        <v>1</v>
      </c>
      <c r="AE1349">
        <f t="shared" ca="1" si="129"/>
        <v>45</v>
      </c>
      <c r="AF1349" t="str">
        <f t="shared" ca="1" si="130"/>
        <v>18-64</v>
      </c>
      <c r="AG1349" s="3">
        <f t="shared" si="131"/>
        <v>4.7654952857142856</v>
      </c>
      <c r="AH1349" t="str">
        <f>_xlfn.IFNA(VLOOKUP(Sales_Transactions[[#This Row],[Order ID]],Returned_Items[#All],2,FALSE),"Not Returned")</f>
        <v>Not Returned</v>
      </c>
    </row>
    <row r="1350" spans="1:34" x14ac:dyDescent="0.25">
      <c r="A1350">
        <v>7106</v>
      </c>
      <c r="C1350" t="s">
        <v>1543</v>
      </c>
      <c r="D1350" s="2" t="str">
        <f>TEXT(MID(Sales_Transactions[[#This Row],[Order Date]],2,5),"d/m/yyy")</f>
        <v>10/5/2012</v>
      </c>
      <c r="E1350" s="2" t="str">
        <f>TEXT(MID(Sales_Transactions[[#This Row],[Order Date]],2,5),"d")</f>
        <v>10</v>
      </c>
      <c r="F1350" s="2" t="str">
        <f>TEXT(MID(Sales_Transactions[[#This Row],[Order Date]],2,5),"m")</f>
        <v>5</v>
      </c>
      <c r="G1350" s="2" t="str">
        <f>TEXT(MID(Sales_Transactions[[#This Row],[Order Date]],2,5),"yyy")</f>
        <v>2012</v>
      </c>
      <c r="H1350" s="2" t="str">
        <f>TEXT(MID(Sales_Transactions[[#This Row],[Order Date]],2,5),"yyy/m")</f>
        <v>2012/5</v>
      </c>
      <c r="I1350" t="s">
        <v>22</v>
      </c>
      <c r="J1350">
        <f t="shared" si="126"/>
        <v>2</v>
      </c>
      <c r="K1350" s="2">
        <v>8</v>
      </c>
      <c r="L1350" s="3">
        <v>118.98</v>
      </c>
      <c r="M1350" s="4">
        <v>0.05</v>
      </c>
      <c r="N1350" s="5" t="s">
        <v>23</v>
      </c>
      <c r="O1350" s="3">
        <v>-12.77</v>
      </c>
      <c r="P1350" s="3">
        <v>14.27</v>
      </c>
      <c r="Q1350" s="3">
        <v>7.27</v>
      </c>
      <c r="R1350" s="5" t="s">
        <v>1794</v>
      </c>
      <c r="S1350" s="5" t="s">
        <v>1795</v>
      </c>
      <c r="T1350" s="5" t="str">
        <f t="shared" si="127"/>
        <v>Shaun Weien</v>
      </c>
      <c r="U1350" t="s">
        <v>855</v>
      </c>
      <c r="V1350" s="5" t="s">
        <v>74</v>
      </c>
      <c r="W1350" s="5" t="s">
        <v>28</v>
      </c>
      <c r="X1350" s="5" t="s">
        <v>41</v>
      </c>
      <c r="Y1350" s="5" t="s">
        <v>1117</v>
      </c>
      <c r="Z1350" s="5" t="s">
        <v>43</v>
      </c>
      <c r="AA1350" s="4">
        <v>0.38</v>
      </c>
      <c r="AB1350" s="1">
        <v>41041</v>
      </c>
      <c r="AC1350" s="1">
        <v>28545</v>
      </c>
      <c r="AD1350">
        <f t="shared" si="128"/>
        <v>2</v>
      </c>
      <c r="AE1350">
        <f t="shared" ca="1" si="129"/>
        <v>46</v>
      </c>
      <c r="AF1350" t="str">
        <f t="shared" ca="1" si="130"/>
        <v>18-64</v>
      </c>
      <c r="AG1350" s="3">
        <f t="shared" si="131"/>
        <v>2.6916081250000001</v>
      </c>
      <c r="AH1350" t="str">
        <f>_xlfn.IFNA(VLOOKUP(Sales_Transactions[[#This Row],[Order ID]],Returned_Items[#All],2,FALSE),"Not Returned")</f>
        <v>Not Returned</v>
      </c>
    </row>
    <row r="1351" spans="1:34" x14ac:dyDescent="0.25">
      <c r="A1351">
        <v>7106</v>
      </c>
      <c r="C1351" t="s">
        <v>1543</v>
      </c>
      <c r="D1351" s="2" t="str">
        <f>TEXT(MID(Sales_Transactions[[#This Row],[Order Date]],2,5),"d/m/yyy")</f>
        <v>10/5/2012</v>
      </c>
      <c r="E1351" s="2" t="str">
        <f>TEXT(MID(Sales_Transactions[[#This Row],[Order Date]],2,5),"d")</f>
        <v>10</v>
      </c>
      <c r="F1351" s="2" t="str">
        <f>TEXT(MID(Sales_Transactions[[#This Row],[Order Date]],2,5),"m")</f>
        <v>5</v>
      </c>
      <c r="G1351" s="2" t="str">
        <f>TEXT(MID(Sales_Transactions[[#This Row],[Order Date]],2,5),"yyy")</f>
        <v>2012</v>
      </c>
      <c r="H1351" s="2" t="str">
        <f>TEXT(MID(Sales_Transactions[[#This Row],[Order Date]],2,5),"yyy/m")</f>
        <v>2012/5</v>
      </c>
      <c r="I1351" t="s">
        <v>22</v>
      </c>
      <c r="J1351">
        <f t="shared" si="126"/>
        <v>2</v>
      </c>
      <c r="K1351" s="2">
        <v>31</v>
      </c>
      <c r="L1351" s="3">
        <v>4910.09</v>
      </c>
      <c r="M1351" s="4">
        <v>0.01</v>
      </c>
      <c r="N1351" s="5" t="s">
        <v>23</v>
      </c>
      <c r="O1351" s="3">
        <v>1669.38</v>
      </c>
      <c r="P1351" s="3">
        <v>159.99</v>
      </c>
      <c r="Q1351" s="3">
        <v>5.5</v>
      </c>
      <c r="R1351" s="5" t="s">
        <v>1794</v>
      </c>
      <c r="S1351" s="5" t="s">
        <v>1795</v>
      </c>
      <c r="T1351" s="5" t="str">
        <f t="shared" si="127"/>
        <v>Shaun Weien</v>
      </c>
      <c r="U1351" t="s">
        <v>855</v>
      </c>
      <c r="V1351" s="5" t="s">
        <v>74</v>
      </c>
      <c r="W1351" s="5" t="s">
        <v>48</v>
      </c>
      <c r="X1351" s="5" t="s">
        <v>87</v>
      </c>
      <c r="Y1351" s="5" t="s">
        <v>1796</v>
      </c>
      <c r="Z1351" s="5" t="s">
        <v>43</v>
      </c>
      <c r="AA1351" s="4">
        <v>0.49</v>
      </c>
      <c r="AB1351" s="1">
        <v>41041</v>
      </c>
      <c r="AC1351" s="1">
        <v>28697</v>
      </c>
      <c r="AD1351">
        <f t="shared" si="128"/>
        <v>2</v>
      </c>
      <c r="AE1351">
        <f t="shared" ca="1" si="129"/>
        <v>46</v>
      </c>
      <c r="AF1351" t="str">
        <f t="shared" ca="1" si="130"/>
        <v>18-64</v>
      </c>
      <c r="AG1351" s="3">
        <f t="shared" si="131"/>
        <v>5.3378710000000007</v>
      </c>
      <c r="AH1351" t="str">
        <f>_xlfn.IFNA(VLOOKUP(Sales_Transactions[[#This Row],[Order ID]],Returned_Items[#All],2,FALSE),"Not Returned")</f>
        <v>Not Returned</v>
      </c>
    </row>
    <row r="1352" spans="1:34" x14ac:dyDescent="0.25">
      <c r="A1352">
        <v>7106</v>
      </c>
      <c r="C1352" t="s">
        <v>1543</v>
      </c>
      <c r="D1352" s="2" t="str">
        <f>TEXT(MID(Sales_Transactions[[#This Row],[Order Date]],2,5),"d/m/yyy")</f>
        <v>10/5/2012</v>
      </c>
      <c r="E1352" s="2" t="str">
        <f>TEXT(MID(Sales_Transactions[[#This Row],[Order Date]],2,5),"d")</f>
        <v>10</v>
      </c>
      <c r="F1352" s="2" t="str">
        <f>TEXT(MID(Sales_Transactions[[#This Row],[Order Date]],2,5),"m")</f>
        <v>5</v>
      </c>
      <c r="G1352" s="2" t="str">
        <f>TEXT(MID(Sales_Transactions[[#This Row],[Order Date]],2,5),"yyy")</f>
        <v>2012</v>
      </c>
      <c r="H1352" s="2" t="str">
        <f>TEXT(MID(Sales_Transactions[[#This Row],[Order Date]],2,5),"yyy/m")</f>
        <v>2012/5</v>
      </c>
      <c r="I1352" t="s">
        <v>22</v>
      </c>
      <c r="J1352">
        <f t="shared" si="126"/>
        <v>2</v>
      </c>
      <c r="K1352" s="2">
        <v>36</v>
      </c>
      <c r="L1352" s="3">
        <v>1058.45</v>
      </c>
      <c r="M1352" s="4">
        <v>0.01</v>
      </c>
      <c r="N1352" s="5" t="s">
        <v>23</v>
      </c>
      <c r="O1352" s="3">
        <v>-386.02</v>
      </c>
      <c r="P1352" s="3">
        <v>27.75</v>
      </c>
      <c r="Q1352" s="3">
        <v>19.989999999999998</v>
      </c>
      <c r="R1352" s="5" t="s">
        <v>1794</v>
      </c>
      <c r="S1352" s="5" t="s">
        <v>1795</v>
      </c>
      <c r="T1352" s="5" t="str">
        <f t="shared" si="127"/>
        <v>Shaun Weien</v>
      </c>
      <c r="U1352" t="s">
        <v>855</v>
      </c>
      <c r="V1352" s="5" t="s">
        <v>74</v>
      </c>
      <c r="W1352" s="5" t="s">
        <v>28</v>
      </c>
      <c r="X1352" s="5" t="s">
        <v>29</v>
      </c>
      <c r="Y1352" s="5" t="s">
        <v>944</v>
      </c>
      <c r="Z1352" s="5" t="s">
        <v>43</v>
      </c>
      <c r="AA1352" s="4">
        <v>0.67</v>
      </c>
      <c r="AB1352" s="1">
        <v>41041</v>
      </c>
      <c r="AC1352" s="1">
        <v>28181</v>
      </c>
      <c r="AD1352">
        <f t="shared" si="128"/>
        <v>2</v>
      </c>
      <c r="AE1352">
        <f t="shared" ca="1" si="129"/>
        <v>47</v>
      </c>
      <c r="AF1352" t="str">
        <f t="shared" ca="1" si="130"/>
        <v>18-64</v>
      </c>
      <c r="AG1352" s="3">
        <f t="shared" si="131"/>
        <v>1.3260340277777776</v>
      </c>
      <c r="AH1352" t="str">
        <f>_xlfn.IFNA(VLOOKUP(Sales_Transactions[[#This Row],[Order ID]],Returned_Items[#All],2,FALSE),"Not Returned")</f>
        <v>Not Returned</v>
      </c>
    </row>
    <row r="1353" spans="1:34" x14ac:dyDescent="0.25">
      <c r="A1353">
        <v>8007</v>
      </c>
      <c r="C1353" t="s">
        <v>1797</v>
      </c>
      <c r="D1353" s="2" t="str">
        <f>TEXT(MID(Sales_Transactions[[#This Row],[Order Date]],2,5),"d/m/yyy")</f>
        <v>11/2/2012</v>
      </c>
      <c r="E1353" s="2" t="str">
        <f>TEXT(MID(Sales_Transactions[[#This Row],[Order Date]],2,5),"d")</f>
        <v>11</v>
      </c>
      <c r="F1353" s="2" t="str">
        <f>TEXT(MID(Sales_Transactions[[#This Row],[Order Date]],2,5),"m")</f>
        <v>2</v>
      </c>
      <c r="G1353" s="2" t="str">
        <f>TEXT(MID(Sales_Transactions[[#This Row],[Order Date]],2,5),"yyy")</f>
        <v>2012</v>
      </c>
      <c r="H1353" s="2" t="str">
        <f>TEXT(MID(Sales_Transactions[[#This Row],[Order Date]],2,5),"yyy/m")</f>
        <v>2012/2</v>
      </c>
      <c r="I1353" t="s">
        <v>22</v>
      </c>
      <c r="J1353">
        <f t="shared" si="126"/>
        <v>2</v>
      </c>
      <c r="K1353" s="2">
        <v>5</v>
      </c>
      <c r="L1353" s="3">
        <v>820.56449999999995</v>
      </c>
      <c r="M1353" s="4">
        <v>0.09</v>
      </c>
      <c r="N1353" s="5" t="s">
        <v>23</v>
      </c>
      <c r="O1353" s="3">
        <v>-800.25</v>
      </c>
      <c r="P1353" s="3">
        <v>205.99</v>
      </c>
      <c r="Q1353" s="3">
        <v>8.99</v>
      </c>
      <c r="R1353" s="5" t="s">
        <v>1798</v>
      </c>
      <c r="S1353" s="5" t="s">
        <v>1799</v>
      </c>
      <c r="T1353" s="5" t="str">
        <f t="shared" si="127"/>
        <v>Maya Herman</v>
      </c>
      <c r="U1353" t="s">
        <v>855</v>
      </c>
      <c r="V1353" s="5" t="s">
        <v>47</v>
      </c>
      <c r="W1353" s="5" t="s">
        <v>48</v>
      </c>
      <c r="X1353" s="5" t="s">
        <v>49</v>
      </c>
      <c r="Y1353" s="5" t="s">
        <v>1800</v>
      </c>
      <c r="Z1353" s="5" t="s">
        <v>43</v>
      </c>
      <c r="AA1353" s="4">
        <v>0.6</v>
      </c>
      <c r="AB1353" s="1">
        <v>40950</v>
      </c>
      <c r="AC1353" s="1">
        <v>28400</v>
      </c>
      <c r="AD1353">
        <f t="shared" si="128"/>
        <v>0</v>
      </c>
      <c r="AE1353">
        <f t="shared" ca="1" si="129"/>
        <v>46</v>
      </c>
      <c r="AF1353" t="str">
        <f t="shared" ca="1" si="130"/>
        <v>18-64</v>
      </c>
      <c r="AG1353" s="3">
        <f t="shared" si="131"/>
        <v>42.958921799999999</v>
      </c>
      <c r="AH1353" t="str">
        <f>_xlfn.IFNA(VLOOKUP(Sales_Transactions[[#This Row],[Order ID]],Returned_Items[#All],2,FALSE),"Not Returned")</f>
        <v>Not Returned</v>
      </c>
    </row>
    <row r="1354" spans="1:34" x14ac:dyDescent="0.25">
      <c r="A1354">
        <v>8257</v>
      </c>
      <c r="C1354" t="s">
        <v>1236</v>
      </c>
      <c r="D1354" s="2" t="str">
        <f>TEXT(MID(Sales_Transactions[[#This Row],[Order Date]],2,5),"d/m/yyy")</f>
        <v>22/3/2009</v>
      </c>
      <c r="E1354" s="2" t="str">
        <f>TEXT(MID(Sales_Transactions[[#This Row],[Order Date]],2,5),"d")</f>
        <v>22</v>
      </c>
      <c r="F1354" s="2" t="str">
        <f>TEXT(MID(Sales_Transactions[[#This Row],[Order Date]],2,5),"m")</f>
        <v>3</v>
      </c>
      <c r="G1354" s="2" t="str">
        <f>TEXT(MID(Sales_Transactions[[#This Row],[Order Date]],2,5),"yyy")</f>
        <v>2009</v>
      </c>
      <c r="H1354" s="2" t="str">
        <f>TEXT(MID(Sales_Transactions[[#This Row],[Order Date]],2,5),"yyy/m")</f>
        <v>2009/3</v>
      </c>
      <c r="I1354" t="s">
        <v>22</v>
      </c>
      <c r="J1354">
        <f t="shared" si="126"/>
        <v>2</v>
      </c>
      <c r="K1354" s="2">
        <v>5</v>
      </c>
      <c r="L1354" s="3">
        <v>7486.09</v>
      </c>
      <c r="M1354" s="4">
        <v>0.05</v>
      </c>
      <c r="N1354" s="5" t="s">
        <v>34</v>
      </c>
      <c r="O1354" s="3">
        <v>-2561.3200000000002</v>
      </c>
      <c r="P1354" s="3">
        <v>1500.97</v>
      </c>
      <c r="Q1354" s="3">
        <v>29.7</v>
      </c>
      <c r="R1354" s="5" t="s">
        <v>1789</v>
      </c>
      <c r="S1354" s="5" t="s">
        <v>1790</v>
      </c>
      <c r="T1354" s="5" t="str">
        <f t="shared" si="127"/>
        <v>David Philippe</v>
      </c>
      <c r="U1354" t="s">
        <v>855</v>
      </c>
      <c r="V1354" s="5" t="s">
        <v>37</v>
      </c>
      <c r="W1354" s="5" t="s">
        <v>48</v>
      </c>
      <c r="X1354" s="5" t="s">
        <v>324</v>
      </c>
      <c r="Y1354" s="5" t="s">
        <v>507</v>
      </c>
      <c r="Z1354" s="5" t="s">
        <v>40</v>
      </c>
      <c r="AA1354" s="4">
        <v>0.56999999999999995</v>
      </c>
      <c r="AB1354" s="1">
        <v>39894</v>
      </c>
      <c r="AC1354" s="1">
        <v>28189</v>
      </c>
      <c r="AD1354">
        <f t="shared" si="128"/>
        <v>0</v>
      </c>
      <c r="AE1354">
        <f t="shared" ca="1" si="129"/>
        <v>47</v>
      </c>
      <c r="AF1354" t="str">
        <f t="shared" ca="1" si="130"/>
        <v>18-64</v>
      </c>
      <c r="AG1354" s="3">
        <f t="shared" si="131"/>
        <v>305.983903</v>
      </c>
      <c r="AH1354" t="str">
        <f>_xlfn.IFNA(VLOOKUP(Sales_Transactions[[#This Row],[Order ID]],Returned_Items[#All],2,FALSE),"Not Returned")</f>
        <v>Not Returned</v>
      </c>
    </row>
    <row r="1355" spans="1:34" x14ac:dyDescent="0.25">
      <c r="A1355">
        <v>8257</v>
      </c>
      <c r="C1355" t="s">
        <v>1236</v>
      </c>
      <c r="D1355" s="2" t="str">
        <f>TEXT(MID(Sales_Transactions[[#This Row],[Order Date]],2,5),"d/m/yyy")</f>
        <v>22/3/2009</v>
      </c>
      <c r="E1355" s="2" t="str">
        <f>TEXT(MID(Sales_Transactions[[#This Row],[Order Date]],2,5),"d")</f>
        <v>22</v>
      </c>
      <c r="F1355" s="2" t="str">
        <f>TEXT(MID(Sales_Transactions[[#This Row],[Order Date]],2,5),"m")</f>
        <v>3</v>
      </c>
      <c r="G1355" s="2" t="str">
        <f>TEXT(MID(Sales_Transactions[[#This Row],[Order Date]],2,5),"yyy")</f>
        <v>2009</v>
      </c>
      <c r="H1355" s="2" t="str">
        <f>TEXT(MID(Sales_Transactions[[#This Row],[Order Date]],2,5),"yyy/m")</f>
        <v>2009/3</v>
      </c>
      <c r="I1355" t="s">
        <v>22</v>
      </c>
      <c r="J1355">
        <f t="shared" si="126"/>
        <v>2</v>
      </c>
      <c r="K1355" s="2">
        <v>18</v>
      </c>
      <c r="L1355" s="3">
        <v>881.32</v>
      </c>
      <c r="M1355" s="4">
        <v>0.02</v>
      </c>
      <c r="N1355" s="5" t="s">
        <v>23</v>
      </c>
      <c r="O1355" s="3">
        <v>373.67</v>
      </c>
      <c r="P1355" s="3">
        <v>48.04</v>
      </c>
      <c r="Q1355" s="3">
        <v>5.09</v>
      </c>
      <c r="R1355" s="5" t="s">
        <v>1789</v>
      </c>
      <c r="S1355" s="5" t="s">
        <v>1790</v>
      </c>
      <c r="T1355" s="5" t="str">
        <f t="shared" si="127"/>
        <v>David Philippe</v>
      </c>
      <c r="U1355" t="s">
        <v>855</v>
      </c>
      <c r="V1355" s="5" t="s">
        <v>37</v>
      </c>
      <c r="W1355" s="5" t="s">
        <v>28</v>
      </c>
      <c r="X1355" s="5" t="s">
        <v>75</v>
      </c>
      <c r="Y1355" s="5" t="s">
        <v>1801</v>
      </c>
      <c r="Z1355" s="5" t="s">
        <v>43</v>
      </c>
      <c r="AA1355" s="4">
        <v>0.37</v>
      </c>
      <c r="AB1355" s="1">
        <v>39898</v>
      </c>
      <c r="AC1355" s="1">
        <v>28418</v>
      </c>
      <c r="AD1355">
        <f t="shared" si="128"/>
        <v>4</v>
      </c>
      <c r="AE1355">
        <f t="shared" ca="1" si="129"/>
        <v>46</v>
      </c>
      <c r="AF1355" t="str">
        <f t="shared" ca="1" si="130"/>
        <v>18-64</v>
      </c>
      <c r="AG1355" s="3">
        <f t="shared" si="131"/>
        <v>2.9511328888888886</v>
      </c>
      <c r="AH1355" t="str">
        <f>_xlfn.IFNA(VLOOKUP(Sales_Transactions[[#This Row],[Order ID]],Returned_Items[#All],2,FALSE),"Not Returned")</f>
        <v>Not Returned</v>
      </c>
    </row>
    <row r="1356" spans="1:34" x14ac:dyDescent="0.25">
      <c r="A1356">
        <v>8257</v>
      </c>
      <c r="C1356" t="s">
        <v>1236</v>
      </c>
      <c r="D1356" s="2" t="str">
        <f>TEXT(MID(Sales_Transactions[[#This Row],[Order Date]],2,5),"d/m/yyy")</f>
        <v>22/3/2009</v>
      </c>
      <c r="E1356" s="2" t="str">
        <f>TEXT(MID(Sales_Transactions[[#This Row],[Order Date]],2,5),"d")</f>
        <v>22</v>
      </c>
      <c r="F1356" s="2" t="str">
        <f>TEXT(MID(Sales_Transactions[[#This Row],[Order Date]],2,5),"m")</f>
        <v>3</v>
      </c>
      <c r="G1356" s="2" t="str">
        <f>TEXT(MID(Sales_Transactions[[#This Row],[Order Date]],2,5),"yyy")</f>
        <v>2009</v>
      </c>
      <c r="H1356" s="2" t="str">
        <f>TEXT(MID(Sales_Transactions[[#This Row],[Order Date]],2,5),"yyy/m")</f>
        <v>2009/3</v>
      </c>
      <c r="I1356" t="s">
        <v>22</v>
      </c>
      <c r="J1356">
        <f t="shared" si="126"/>
        <v>2</v>
      </c>
      <c r="K1356" s="2">
        <v>5</v>
      </c>
      <c r="L1356" s="3">
        <v>22.77</v>
      </c>
      <c r="M1356" s="4">
        <v>0.03</v>
      </c>
      <c r="N1356" s="5" t="s">
        <v>23</v>
      </c>
      <c r="O1356" s="3">
        <v>-6.2</v>
      </c>
      <c r="P1356" s="3">
        <v>4.28</v>
      </c>
      <c r="Q1356" s="3">
        <v>1.6</v>
      </c>
      <c r="R1356" s="5" t="s">
        <v>1789</v>
      </c>
      <c r="S1356" s="5" t="s">
        <v>1790</v>
      </c>
      <c r="T1356" s="5" t="str">
        <f t="shared" si="127"/>
        <v>David Philippe</v>
      </c>
      <c r="U1356" t="s">
        <v>855</v>
      </c>
      <c r="V1356" s="5" t="s">
        <v>37</v>
      </c>
      <c r="W1356" s="5" t="s">
        <v>28</v>
      </c>
      <c r="X1356" s="5" t="s">
        <v>124</v>
      </c>
      <c r="Y1356" s="5" t="s">
        <v>1802</v>
      </c>
      <c r="Z1356" s="5" t="s">
        <v>84</v>
      </c>
      <c r="AA1356" s="4">
        <v>0.57999999999999996</v>
      </c>
      <c r="AB1356" s="1">
        <v>39901</v>
      </c>
      <c r="AC1356" s="1">
        <v>28344</v>
      </c>
      <c r="AD1356">
        <f t="shared" si="128"/>
        <v>7</v>
      </c>
      <c r="AE1356">
        <f t="shared" ca="1" si="129"/>
        <v>47</v>
      </c>
      <c r="AF1356" t="str">
        <f t="shared" ca="1" si="130"/>
        <v>18-64</v>
      </c>
      <c r="AG1356" s="3">
        <f t="shared" si="131"/>
        <v>1.1757432000000001</v>
      </c>
      <c r="AH1356" t="str">
        <f>_xlfn.IFNA(VLOOKUP(Sales_Transactions[[#This Row],[Order ID]],Returned_Items[#All],2,FALSE),"Not Returned")</f>
        <v>Not Returned</v>
      </c>
    </row>
    <row r="1357" spans="1:34" x14ac:dyDescent="0.25">
      <c r="A1357">
        <v>8773</v>
      </c>
      <c r="C1357" t="s">
        <v>444</v>
      </c>
      <c r="D1357" s="2" t="str">
        <f>TEXT(MID(Sales_Transactions[[#This Row],[Order Date]],2,5),"d/m/yyy")</f>
        <v>22/10/2011</v>
      </c>
      <c r="E1357" s="2" t="str">
        <f>TEXT(MID(Sales_Transactions[[#This Row],[Order Date]],2,5),"d")</f>
        <v>22</v>
      </c>
      <c r="F1357" s="2" t="str">
        <f>TEXT(MID(Sales_Transactions[[#This Row],[Order Date]],2,5),"m")</f>
        <v>10</v>
      </c>
      <c r="G1357" s="2" t="str">
        <f>TEXT(MID(Sales_Transactions[[#This Row],[Order Date]],2,5),"yyy")</f>
        <v>2011</v>
      </c>
      <c r="H1357" s="2" t="str">
        <f>TEXT(MID(Sales_Transactions[[#This Row],[Order Date]],2,5),"yyy/m")</f>
        <v>2011/10</v>
      </c>
      <c r="I1357" t="s">
        <v>101</v>
      </c>
      <c r="J1357">
        <f t="shared" si="126"/>
        <v>1</v>
      </c>
      <c r="K1357" s="2">
        <v>5</v>
      </c>
      <c r="L1357" s="3">
        <v>220.78749999999999</v>
      </c>
      <c r="M1357" s="4">
        <v>0.09</v>
      </c>
      <c r="N1357" s="5" t="s">
        <v>23</v>
      </c>
      <c r="O1357" s="3">
        <v>-305.32</v>
      </c>
      <c r="P1357" s="3">
        <v>55.99</v>
      </c>
      <c r="Q1357" s="3">
        <v>5</v>
      </c>
      <c r="R1357" s="5" t="s">
        <v>1250</v>
      </c>
      <c r="S1357" s="5" t="s">
        <v>1762</v>
      </c>
      <c r="T1357" s="5" t="str">
        <f t="shared" si="127"/>
        <v>Sally Matthias</v>
      </c>
      <c r="U1357" t="s">
        <v>855</v>
      </c>
      <c r="V1357" s="5" t="s">
        <v>74</v>
      </c>
      <c r="W1357" s="5" t="s">
        <v>48</v>
      </c>
      <c r="X1357" s="5" t="s">
        <v>49</v>
      </c>
      <c r="Y1357" s="5" t="s">
        <v>387</v>
      </c>
      <c r="Z1357" s="5" t="s">
        <v>60</v>
      </c>
      <c r="AA1357" s="4">
        <v>0.83</v>
      </c>
      <c r="AB1357" s="1">
        <v>40838</v>
      </c>
      <c r="AC1357" s="1">
        <v>28207</v>
      </c>
      <c r="AD1357">
        <f t="shared" si="128"/>
        <v>0</v>
      </c>
      <c r="AE1357">
        <f t="shared" ca="1" si="129"/>
        <v>47</v>
      </c>
      <c r="AF1357" t="str">
        <f t="shared" ca="1" si="130"/>
        <v>18-64</v>
      </c>
      <c r="AG1357" s="3">
        <f t="shared" si="131"/>
        <v>12.187921800000002</v>
      </c>
      <c r="AH1357" t="str">
        <f>_xlfn.IFNA(VLOOKUP(Sales_Transactions[[#This Row],[Order ID]],Returned_Items[#All],2,FALSE),"Not Returned")</f>
        <v>Not Returned</v>
      </c>
    </row>
    <row r="1358" spans="1:34" x14ac:dyDescent="0.25">
      <c r="A1358">
        <v>9057</v>
      </c>
      <c r="C1358" t="s">
        <v>1803</v>
      </c>
      <c r="D1358" s="2" t="str">
        <f>TEXT(MID(Sales_Transactions[[#This Row],[Order Date]],2,5),"d/m/yyy")</f>
        <v>4/11/2009</v>
      </c>
      <c r="E1358" s="2" t="str">
        <f>TEXT(MID(Sales_Transactions[[#This Row],[Order Date]],2,5),"d")</f>
        <v>4</v>
      </c>
      <c r="F1358" s="2" t="str">
        <f>TEXT(MID(Sales_Transactions[[#This Row],[Order Date]],2,5),"m")</f>
        <v>11</v>
      </c>
      <c r="G1358" s="2" t="str">
        <f>TEXT(MID(Sales_Transactions[[#This Row],[Order Date]],2,5),"yyy")</f>
        <v>2009</v>
      </c>
      <c r="H1358" s="2" t="str">
        <f>TEXT(MID(Sales_Transactions[[#This Row],[Order Date]],2,5),"yyy/m")</f>
        <v>2009/11</v>
      </c>
      <c r="I1358" t="s">
        <v>101</v>
      </c>
      <c r="J1358">
        <f t="shared" si="126"/>
        <v>1</v>
      </c>
      <c r="K1358" s="2">
        <v>20</v>
      </c>
      <c r="L1358" s="3">
        <v>160.29</v>
      </c>
      <c r="M1358" s="4">
        <v>0.01</v>
      </c>
      <c r="N1358" s="5" t="s">
        <v>23</v>
      </c>
      <c r="O1358" s="3">
        <v>1.35</v>
      </c>
      <c r="P1358" s="3">
        <v>7.59</v>
      </c>
      <c r="Q1358" s="3">
        <v>4</v>
      </c>
      <c r="R1358" s="5" t="s">
        <v>1775</v>
      </c>
      <c r="S1358" s="5" t="s">
        <v>1776</v>
      </c>
      <c r="T1358" s="5" t="str">
        <f t="shared" si="127"/>
        <v>Michael Granlund</v>
      </c>
      <c r="U1358" t="s">
        <v>855</v>
      </c>
      <c r="V1358" s="5" t="s">
        <v>74</v>
      </c>
      <c r="W1358" s="5" t="s">
        <v>57</v>
      </c>
      <c r="X1358" s="5" t="s">
        <v>58</v>
      </c>
      <c r="Y1358" s="5" t="s">
        <v>843</v>
      </c>
      <c r="Z1358" s="5" t="s">
        <v>84</v>
      </c>
      <c r="AA1358" s="4">
        <v>0.42</v>
      </c>
      <c r="AB1358" s="1">
        <v>40121</v>
      </c>
      <c r="AC1358" s="1">
        <v>27628</v>
      </c>
      <c r="AD1358">
        <f t="shared" si="128"/>
        <v>0</v>
      </c>
      <c r="AE1358">
        <f t="shared" ca="1" si="129"/>
        <v>48</v>
      </c>
      <c r="AF1358" t="str">
        <f t="shared" ca="1" si="130"/>
        <v>18-64</v>
      </c>
      <c r="AG1358" s="3">
        <f t="shared" si="131"/>
        <v>0.57946204999999995</v>
      </c>
      <c r="AH1358" t="str">
        <f>_xlfn.IFNA(VLOOKUP(Sales_Transactions[[#This Row],[Order ID]],Returned_Items[#All],2,FALSE),"Not Returned")</f>
        <v>Not Returned</v>
      </c>
    </row>
    <row r="1359" spans="1:34" x14ac:dyDescent="0.25">
      <c r="A1359">
        <v>9285</v>
      </c>
      <c r="C1359" t="s">
        <v>1804</v>
      </c>
      <c r="D1359" s="2" t="str">
        <f>TEXT(MID(Sales_Transactions[[#This Row],[Order Date]],2,5),"d/m/yyy")</f>
        <v>2/1/2009</v>
      </c>
      <c r="E1359" s="2" t="str">
        <f>TEXT(MID(Sales_Transactions[[#This Row],[Order Date]],2,5),"d")</f>
        <v>2</v>
      </c>
      <c r="F1359" s="2" t="str">
        <f>TEXT(MID(Sales_Transactions[[#This Row],[Order Date]],2,5),"m")</f>
        <v>1</v>
      </c>
      <c r="G1359" s="2" t="str">
        <f>TEXT(MID(Sales_Transactions[[#This Row],[Order Date]],2,5),"yyy")</f>
        <v>2009</v>
      </c>
      <c r="H1359" s="2" t="str">
        <f>TEXT(MID(Sales_Transactions[[#This Row],[Order Date]],2,5),"yyy/m")</f>
        <v>2009/1</v>
      </c>
      <c r="I1359" t="s">
        <v>101</v>
      </c>
      <c r="J1359">
        <f t="shared" si="126"/>
        <v>1</v>
      </c>
      <c r="K1359" s="2">
        <v>3</v>
      </c>
      <c r="L1359" s="3">
        <v>124.81</v>
      </c>
      <c r="M1359" s="4">
        <v>0.06</v>
      </c>
      <c r="N1359" s="5" t="s">
        <v>23</v>
      </c>
      <c r="O1359" s="3">
        <v>-11.94</v>
      </c>
      <c r="P1359" s="3">
        <v>40.98</v>
      </c>
      <c r="Q1359" s="3">
        <v>2.99</v>
      </c>
      <c r="R1359" s="5" t="s">
        <v>1789</v>
      </c>
      <c r="S1359" s="5" t="s">
        <v>1790</v>
      </c>
      <c r="T1359" s="5" t="str">
        <f t="shared" si="127"/>
        <v>David Philippe</v>
      </c>
      <c r="U1359" t="s">
        <v>855</v>
      </c>
      <c r="V1359" s="5" t="s">
        <v>37</v>
      </c>
      <c r="W1359" s="5" t="s">
        <v>28</v>
      </c>
      <c r="X1359" s="5" t="s">
        <v>41</v>
      </c>
      <c r="Y1359" s="5" t="s">
        <v>749</v>
      </c>
      <c r="Z1359" s="5" t="s">
        <v>43</v>
      </c>
      <c r="AA1359" s="4">
        <v>0.36</v>
      </c>
      <c r="AB1359" s="1">
        <v>39817</v>
      </c>
      <c r="AC1359" s="1">
        <v>27491</v>
      </c>
      <c r="AD1359">
        <f t="shared" si="128"/>
        <v>2</v>
      </c>
      <c r="AE1359">
        <f t="shared" ca="1" si="129"/>
        <v>49</v>
      </c>
      <c r="AF1359" t="str">
        <f t="shared" ca="1" si="130"/>
        <v>18-64</v>
      </c>
      <c r="AG1359" s="3">
        <f t="shared" si="131"/>
        <v>14.648470666666666</v>
      </c>
      <c r="AH1359" t="str">
        <f>_xlfn.IFNA(VLOOKUP(Sales_Transactions[[#This Row],[Order ID]],Returned_Items[#All],2,FALSE),"Not Returned")</f>
        <v>Not Returned</v>
      </c>
    </row>
    <row r="1360" spans="1:34" x14ac:dyDescent="0.25">
      <c r="A1360">
        <v>9861</v>
      </c>
      <c r="C1360" t="s">
        <v>1805</v>
      </c>
      <c r="D1360" s="2" t="str">
        <f>TEXT(MID(Sales_Transactions[[#This Row],[Order Date]],2,5),"d/m/yyy")</f>
        <v>28/10/2012</v>
      </c>
      <c r="E1360" s="2" t="str">
        <f>TEXT(MID(Sales_Transactions[[#This Row],[Order Date]],2,5),"d")</f>
        <v>28</v>
      </c>
      <c r="F1360" s="2" t="str">
        <f>TEXT(MID(Sales_Transactions[[#This Row],[Order Date]],2,5),"m")</f>
        <v>10</v>
      </c>
      <c r="G1360" s="2" t="str">
        <f>TEXT(MID(Sales_Transactions[[#This Row],[Order Date]],2,5),"yyy")</f>
        <v>2012</v>
      </c>
      <c r="H1360" s="2" t="str">
        <f>TEXT(MID(Sales_Transactions[[#This Row],[Order Date]],2,5),"yyy/m")</f>
        <v>2012/10</v>
      </c>
      <c r="I1360" t="s">
        <v>22</v>
      </c>
      <c r="J1360">
        <f t="shared" si="126"/>
        <v>2</v>
      </c>
      <c r="K1360" s="2">
        <v>47</v>
      </c>
      <c r="L1360" s="3">
        <v>706.68</v>
      </c>
      <c r="M1360" s="4">
        <v>0.1</v>
      </c>
      <c r="N1360" s="5" t="s">
        <v>23</v>
      </c>
      <c r="O1360" s="3">
        <v>6.6</v>
      </c>
      <c r="P1360" s="3">
        <v>15.94</v>
      </c>
      <c r="Q1360" s="3">
        <v>5.45</v>
      </c>
      <c r="R1360" s="5" t="s">
        <v>445</v>
      </c>
      <c r="S1360" s="5" t="s">
        <v>1791</v>
      </c>
      <c r="T1360" s="5" t="str">
        <f t="shared" si="127"/>
        <v>Chad Sievert</v>
      </c>
      <c r="U1360" t="s">
        <v>855</v>
      </c>
      <c r="V1360" s="5" t="s">
        <v>47</v>
      </c>
      <c r="W1360" s="5" t="s">
        <v>28</v>
      </c>
      <c r="X1360" s="5" t="s">
        <v>124</v>
      </c>
      <c r="Y1360" s="5" t="s">
        <v>779</v>
      </c>
      <c r="Z1360" s="5" t="s">
        <v>60</v>
      </c>
      <c r="AA1360" s="4">
        <v>0.55000000000000004</v>
      </c>
      <c r="AB1360" s="1">
        <v>41214</v>
      </c>
      <c r="AC1360" s="1">
        <v>27086</v>
      </c>
      <c r="AD1360">
        <f t="shared" si="128"/>
        <v>4</v>
      </c>
      <c r="AE1360">
        <f t="shared" ca="1" si="129"/>
        <v>50</v>
      </c>
      <c r="AF1360" t="str">
        <f t="shared" ca="1" si="130"/>
        <v>18-64</v>
      </c>
      <c r="AG1360" s="3">
        <f t="shared" si="131"/>
        <v>0.4547672340425532</v>
      </c>
      <c r="AH1360" t="str">
        <f>_xlfn.IFNA(VLOOKUP(Sales_Transactions[[#This Row],[Order ID]],Returned_Items[#All],2,FALSE),"Not Returned")</f>
        <v>Not Returned</v>
      </c>
    </row>
    <row r="1361" spans="1:34" x14ac:dyDescent="0.25">
      <c r="A1361">
        <v>9922</v>
      </c>
      <c r="C1361" t="s">
        <v>1337</v>
      </c>
      <c r="D1361" s="2" t="str">
        <f>TEXT(MID(Sales_Transactions[[#This Row],[Order Date]],2,5),"d/m/yyy")</f>
        <v>3/4/2011</v>
      </c>
      <c r="E1361" s="2" t="str">
        <f>TEXT(MID(Sales_Transactions[[#This Row],[Order Date]],2,5),"d")</f>
        <v>3</v>
      </c>
      <c r="F1361" s="2" t="str">
        <f>TEXT(MID(Sales_Transactions[[#This Row],[Order Date]],2,5),"m")</f>
        <v>4</v>
      </c>
      <c r="G1361" s="2" t="str">
        <f>TEXT(MID(Sales_Transactions[[#This Row],[Order Date]],2,5),"yyy")</f>
        <v>2011</v>
      </c>
      <c r="H1361" s="2" t="str">
        <f>TEXT(MID(Sales_Transactions[[#This Row],[Order Date]],2,5),"yyy/m")</f>
        <v>2011/4</v>
      </c>
      <c r="I1361" t="s">
        <v>52</v>
      </c>
      <c r="J1361">
        <f t="shared" si="126"/>
        <v>1</v>
      </c>
      <c r="K1361" s="2">
        <v>24</v>
      </c>
      <c r="L1361" s="3">
        <v>6408.3</v>
      </c>
      <c r="M1361" s="4">
        <v>0.1</v>
      </c>
      <c r="N1361" s="5" t="s">
        <v>34</v>
      </c>
      <c r="O1361" s="3">
        <v>539.54</v>
      </c>
      <c r="P1361" s="3">
        <v>280.98</v>
      </c>
      <c r="Q1361" s="3">
        <v>35.67</v>
      </c>
      <c r="R1361" s="5" t="s">
        <v>148</v>
      </c>
      <c r="S1361" s="5" t="s">
        <v>1771</v>
      </c>
      <c r="T1361" s="5" t="str">
        <f t="shared" si="127"/>
        <v>Jack O'Briant</v>
      </c>
      <c r="U1361" t="s">
        <v>855</v>
      </c>
      <c r="V1361" s="5" t="s">
        <v>37</v>
      </c>
      <c r="W1361" s="5" t="s">
        <v>57</v>
      </c>
      <c r="X1361" s="5" t="s">
        <v>107</v>
      </c>
      <c r="Y1361" s="5" t="s">
        <v>879</v>
      </c>
      <c r="Z1361" s="5" t="s">
        <v>106</v>
      </c>
      <c r="AA1361" s="4">
        <v>0.66</v>
      </c>
      <c r="AB1361" s="1">
        <v>40637</v>
      </c>
      <c r="AC1361" s="1">
        <v>27079</v>
      </c>
      <c r="AD1361">
        <f t="shared" si="128"/>
        <v>1</v>
      </c>
      <c r="AE1361">
        <f t="shared" ca="1" si="129"/>
        <v>50</v>
      </c>
      <c r="AF1361" t="str">
        <f t="shared" ca="1" si="130"/>
        <v>18-64</v>
      </c>
      <c r="AG1361" s="3">
        <f t="shared" si="131"/>
        <v>13.182042500000001</v>
      </c>
      <c r="AH1361" t="str">
        <f>_xlfn.IFNA(VLOOKUP(Sales_Transactions[[#This Row],[Order ID]],Returned_Items[#All],2,FALSE),"Not Returned")</f>
        <v>Not Returned</v>
      </c>
    </row>
    <row r="1362" spans="1:34" x14ac:dyDescent="0.25">
      <c r="A1362">
        <v>9923</v>
      </c>
      <c r="C1362" t="s">
        <v>1806</v>
      </c>
      <c r="D1362" s="2" t="str">
        <f>TEXT(MID(Sales_Transactions[[#This Row],[Order Date]],2,5),"d/m/yyy")</f>
        <v>5/10/2009</v>
      </c>
      <c r="E1362" s="2" t="str">
        <f>TEXT(MID(Sales_Transactions[[#This Row],[Order Date]],2,5),"d")</f>
        <v>5</v>
      </c>
      <c r="F1362" s="2" t="str">
        <f>TEXT(MID(Sales_Transactions[[#This Row],[Order Date]],2,5),"m")</f>
        <v>10</v>
      </c>
      <c r="G1362" s="2" t="str">
        <f>TEXT(MID(Sales_Transactions[[#This Row],[Order Date]],2,5),"yyy")</f>
        <v>2009</v>
      </c>
      <c r="H1362" s="2" t="str">
        <f>TEXT(MID(Sales_Transactions[[#This Row],[Order Date]],2,5),"yyy/m")</f>
        <v>2009/10</v>
      </c>
      <c r="I1362" t="s">
        <v>33</v>
      </c>
      <c r="J1362">
        <f t="shared" si="126"/>
        <v>4</v>
      </c>
      <c r="K1362" s="2">
        <v>27</v>
      </c>
      <c r="L1362" s="3">
        <v>63.71</v>
      </c>
      <c r="M1362" s="4">
        <v>0.01</v>
      </c>
      <c r="N1362" s="5" t="s">
        <v>23</v>
      </c>
      <c r="O1362" s="3">
        <v>-96.03</v>
      </c>
      <c r="P1362" s="3">
        <v>2.08</v>
      </c>
      <c r="Q1362" s="3">
        <v>5.33</v>
      </c>
      <c r="R1362" s="5" t="s">
        <v>445</v>
      </c>
      <c r="S1362" s="5" t="s">
        <v>1791</v>
      </c>
      <c r="T1362" s="5" t="str">
        <f t="shared" si="127"/>
        <v>Chad Sievert</v>
      </c>
      <c r="U1362" t="s">
        <v>855</v>
      </c>
      <c r="V1362" s="5" t="s">
        <v>47</v>
      </c>
      <c r="W1362" s="5" t="s">
        <v>57</v>
      </c>
      <c r="X1362" s="5" t="s">
        <v>58</v>
      </c>
      <c r="Y1362" s="5" t="s">
        <v>335</v>
      </c>
      <c r="Z1362" s="5" t="s">
        <v>43</v>
      </c>
      <c r="AA1362" s="4">
        <v>0.43</v>
      </c>
      <c r="AB1362" s="1">
        <v>40091</v>
      </c>
      <c r="AC1362" s="1">
        <v>27601</v>
      </c>
      <c r="AD1362">
        <f t="shared" si="128"/>
        <v>0</v>
      </c>
      <c r="AE1362">
        <f t="shared" ca="1" si="129"/>
        <v>49</v>
      </c>
      <c r="AF1362" t="str">
        <f t="shared" ca="1" si="130"/>
        <v>18-64</v>
      </c>
      <c r="AG1362" s="3">
        <f t="shared" si="131"/>
        <v>0.2744367407407407</v>
      </c>
      <c r="AH1362" t="str">
        <f>_xlfn.IFNA(VLOOKUP(Sales_Transactions[[#This Row],[Order ID]],Returned_Items[#All],2,FALSE),"Not Returned")</f>
        <v>Returned</v>
      </c>
    </row>
    <row r="1363" spans="1:34" x14ac:dyDescent="0.25">
      <c r="A1363">
        <v>9923</v>
      </c>
      <c r="C1363" t="s">
        <v>1806</v>
      </c>
      <c r="D1363" s="2" t="str">
        <f>TEXT(MID(Sales_Transactions[[#This Row],[Order Date]],2,5),"d/m/yyy")</f>
        <v>5/10/2009</v>
      </c>
      <c r="E1363" s="2" t="str">
        <f>TEXT(MID(Sales_Transactions[[#This Row],[Order Date]],2,5),"d")</f>
        <v>5</v>
      </c>
      <c r="F1363" s="2" t="str">
        <f>TEXT(MID(Sales_Transactions[[#This Row],[Order Date]],2,5),"m")</f>
        <v>10</v>
      </c>
      <c r="G1363" s="2" t="str">
        <f>TEXT(MID(Sales_Transactions[[#This Row],[Order Date]],2,5),"yyy")</f>
        <v>2009</v>
      </c>
      <c r="H1363" s="2" t="str">
        <f>TEXT(MID(Sales_Transactions[[#This Row],[Order Date]],2,5),"yyy/m")</f>
        <v>2009/10</v>
      </c>
      <c r="I1363" t="s">
        <v>33</v>
      </c>
      <c r="J1363">
        <f t="shared" si="126"/>
        <v>4</v>
      </c>
      <c r="K1363" s="2">
        <v>14</v>
      </c>
      <c r="L1363" s="3">
        <v>5388.8</v>
      </c>
      <c r="M1363" s="4">
        <v>0.03</v>
      </c>
      <c r="N1363" s="5" t="s">
        <v>34</v>
      </c>
      <c r="O1363" s="3">
        <v>-115.08</v>
      </c>
      <c r="P1363" s="3">
        <v>370.98</v>
      </c>
      <c r="Q1363" s="3">
        <v>99</v>
      </c>
      <c r="R1363" s="5" t="s">
        <v>445</v>
      </c>
      <c r="S1363" s="5" t="s">
        <v>1791</v>
      </c>
      <c r="T1363" s="5" t="str">
        <f t="shared" si="127"/>
        <v>Chad Sievert</v>
      </c>
      <c r="U1363" t="s">
        <v>855</v>
      </c>
      <c r="V1363" s="5" t="s">
        <v>47</v>
      </c>
      <c r="W1363" s="5" t="s">
        <v>28</v>
      </c>
      <c r="X1363" s="5" t="s">
        <v>29</v>
      </c>
      <c r="Y1363" s="5" t="s">
        <v>554</v>
      </c>
      <c r="Z1363" s="5" t="s">
        <v>40</v>
      </c>
      <c r="AA1363" s="4">
        <v>0.65</v>
      </c>
      <c r="AB1363" s="1">
        <v>40092</v>
      </c>
      <c r="AC1363" s="1">
        <v>27485</v>
      </c>
      <c r="AD1363">
        <f t="shared" si="128"/>
        <v>1</v>
      </c>
      <c r="AE1363">
        <f t="shared" ca="1" si="129"/>
        <v>49</v>
      </c>
      <c r="AF1363" t="str">
        <f t="shared" ca="1" si="130"/>
        <v>18-64</v>
      </c>
      <c r="AG1363" s="3">
        <f t="shared" si="131"/>
        <v>33.562050428571432</v>
      </c>
      <c r="AH1363" t="str">
        <f>_xlfn.IFNA(VLOOKUP(Sales_Transactions[[#This Row],[Order ID]],Returned_Items[#All],2,FALSE),"Not Returned")</f>
        <v>Returned</v>
      </c>
    </row>
    <row r="1364" spans="1:34" x14ac:dyDescent="0.25">
      <c r="A1364">
        <v>9925</v>
      </c>
      <c r="C1364" t="s">
        <v>1807</v>
      </c>
      <c r="D1364" s="2" t="str">
        <f>TEXT(MID(Sales_Transactions[[#This Row],[Order Date]],2,5),"d/m/yyy")</f>
        <v>30/1/2012</v>
      </c>
      <c r="E1364" s="2" t="str">
        <f>TEXT(MID(Sales_Transactions[[#This Row],[Order Date]],2,5),"d")</f>
        <v>30</v>
      </c>
      <c r="F1364" s="2" t="str">
        <f>TEXT(MID(Sales_Transactions[[#This Row],[Order Date]],2,5),"m")</f>
        <v>1</v>
      </c>
      <c r="G1364" s="2" t="str">
        <f>TEXT(MID(Sales_Transactions[[#This Row],[Order Date]],2,5),"yyy")</f>
        <v>2012</v>
      </c>
      <c r="H1364" s="2" t="str">
        <f>TEXT(MID(Sales_Transactions[[#This Row],[Order Date]],2,5),"yyy/m")</f>
        <v>2012/1</v>
      </c>
      <c r="I1364" t="s">
        <v>101</v>
      </c>
      <c r="J1364">
        <f t="shared" si="126"/>
        <v>1</v>
      </c>
      <c r="K1364" s="2">
        <v>43</v>
      </c>
      <c r="L1364" s="3">
        <v>1751.68</v>
      </c>
      <c r="M1364" s="4">
        <v>0.1</v>
      </c>
      <c r="N1364" s="5" t="s">
        <v>67</v>
      </c>
      <c r="O1364" s="3">
        <v>771.83</v>
      </c>
      <c r="P1364" s="3">
        <v>41.94</v>
      </c>
      <c r="Q1364" s="3">
        <v>2.99</v>
      </c>
      <c r="R1364" s="5" t="s">
        <v>445</v>
      </c>
      <c r="S1364" s="5" t="s">
        <v>1791</v>
      </c>
      <c r="T1364" s="5" t="str">
        <f t="shared" si="127"/>
        <v>Chad Sievert</v>
      </c>
      <c r="U1364" t="s">
        <v>855</v>
      </c>
      <c r="V1364" s="5" t="s">
        <v>47</v>
      </c>
      <c r="W1364" s="5" t="s">
        <v>28</v>
      </c>
      <c r="X1364" s="5" t="s">
        <v>41</v>
      </c>
      <c r="Y1364" s="5" t="s">
        <v>602</v>
      </c>
      <c r="Z1364" s="5" t="s">
        <v>43</v>
      </c>
      <c r="AA1364" s="4">
        <v>0.35</v>
      </c>
      <c r="AB1364" s="1">
        <v>40941</v>
      </c>
      <c r="AC1364" s="1">
        <v>16624</v>
      </c>
      <c r="AD1364">
        <f t="shared" si="128"/>
        <v>3</v>
      </c>
      <c r="AE1364">
        <f t="shared" ca="1" si="129"/>
        <v>79</v>
      </c>
      <c r="AF1364" t="str">
        <f t="shared" ca="1" si="130"/>
        <v>Over 65</v>
      </c>
      <c r="AG1364" s="3">
        <f t="shared" si="131"/>
        <v>1.0439083720930233</v>
      </c>
      <c r="AH1364" t="str">
        <f>_xlfn.IFNA(VLOOKUP(Sales_Transactions[[#This Row],[Order ID]],Returned_Items[#All],2,FALSE),"Not Returned")</f>
        <v>Not Returned</v>
      </c>
    </row>
    <row r="1365" spans="1:34" x14ac:dyDescent="0.25">
      <c r="A1365">
        <v>9925</v>
      </c>
      <c r="C1365" t="s">
        <v>1807</v>
      </c>
      <c r="D1365" s="2" t="str">
        <f>TEXT(MID(Sales_Transactions[[#This Row],[Order Date]],2,5),"d/m/yyy")</f>
        <v>30/1/2012</v>
      </c>
      <c r="E1365" s="2" t="str">
        <f>TEXT(MID(Sales_Transactions[[#This Row],[Order Date]],2,5),"d")</f>
        <v>30</v>
      </c>
      <c r="F1365" s="2" t="str">
        <f>TEXT(MID(Sales_Transactions[[#This Row],[Order Date]],2,5),"m")</f>
        <v>1</v>
      </c>
      <c r="G1365" s="2" t="str">
        <f>TEXT(MID(Sales_Transactions[[#This Row],[Order Date]],2,5),"yyy")</f>
        <v>2012</v>
      </c>
      <c r="H1365" s="2" t="str">
        <f>TEXT(MID(Sales_Transactions[[#This Row],[Order Date]],2,5),"yyy/m")</f>
        <v>2012/1</v>
      </c>
      <c r="I1365" t="s">
        <v>101</v>
      </c>
      <c r="J1365">
        <f t="shared" si="126"/>
        <v>1</v>
      </c>
      <c r="K1365" s="2">
        <v>17</v>
      </c>
      <c r="L1365" s="3">
        <v>86.47</v>
      </c>
      <c r="M1365" s="4">
        <v>7.0000000000000007E-2</v>
      </c>
      <c r="N1365" s="5" t="s">
        <v>23</v>
      </c>
      <c r="O1365" s="3">
        <v>-9.35</v>
      </c>
      <c r="P1365" s="3">
        <v>5.28</v>
      </c>
      <c r="Q1365" s="3">
        <v>2.99</v>
      </c>
      <c r="R1365" s="5" t="s">
        <v>445</v>
      </c>
      <c r="S1365" s="5" t="s">
        <v>1791</v>
      </c>
      <c r="T1365" s="5" t="str">
        <f t="shared" si="127"/>
        <v>Chad Sievert</v>
      </c>
      <c r="U1365" t="s">
        <v>855</v>
      </c>
      <c r="V1365" s="5" t="s">
        <v>47</v>
      </c>
      <c r="W1365" s="5" t="s">
        <v>28</v>
      </c>
      <c r="X1365" s="5" t="s">
        <v>41</v>
      </c>
      <c r="Y1365" s="5" t="s">
        <v>92</v>
      </c>
      <c r="Z1365" s="5" t="s">
        <v>43</v>
      </c>
      <c r="AA1365" s="4">
        <v>0.37</v>
      </c>
      <c r="AB1365" s="1">
        <v>40940</v>
      </c>
      <c r="AC1365" s="1">
        <v>16796</v>
      </c>
      <c r="AD1365">
        <f t="shared" si="128"/>
        <v>2</v>
      </c>
      <c r="AE1365">
        <f t="shared" ca="1" si="129"/>
        <v>78</v>
      </c>
      <c r="AF1365" t="str">
        <f t="shared" ca="1" si="130"/>
        <v>Over 65</v>
      </c>
      <c r="AG1365" s="3">
        <f t="shared" si="131"/>
        <v>0.48625317647058836</v>
      </c>
      <c r="AH1365" t="str">
        <f>_xlfn.IFNA(VLOOKUP(Sales_Transactions[[#This Row],[Order ID]],Returned_Items[#All],2,FALSE),"Not Returned")</f>
        <v>Not Returned</v>
      </c>
    </row>
    <row r="1366" spans="1:34" x14ac:dyDescent="0.25">
      <c r="A1366">
        <v>9925</v>
      </c>
      <c r="C1366" t="s">
        <v>1807</v>
      </c>
      <c r="D1366" s="2" t="str">
        <f>TEXT(MID(Sales_Transactions[[#This Row],[Order Date]],2,5),"d/m/yyy")</f>
        <v>30/1/2012</v>
      </c>
      <c r="E1366" s="2" t="str">
        <f>TEXT(MID(Sales_Transactions[[#This Row],[Order Date]],2,5),"d")</f>
        <v>30</v>
      </c>
      <c r="F1366" s="2" t="str">
        <f>TEXT(MID(Sales_Transactions[[#This Row],[Order Date]],2,5),"m")</f>
        <v>1</v>
      </c>
      <c r="G1366" s="2" t="str">
        <f>TEXT(MID(Sales_Transactions[[#This Row],[Order Date]],2,5),"yyy")</f>
        <v>2012</v>
      </c>
      <c r="H1366" s="2" t="str">
        <f>TEXT(MID(Sales_Transactions[[#This Row],[Order Date]],2,5),"yyy/m")</f>
        <v>2012/1</v>
      </c>
      <c r="I1366" t="s">
        <v>101</v>
      </c>
      <c r="J1366">
        <f t="shared" si="126"/>
        <v>1</v>
      </c>
      <c r="K1366" s="2">
        <v>31</v>
      </c>
      <c r="L1366" s="3">
        <v>684.5</v>
      </c>
      <c r="M1366" s="4">
        <v>0.02</v>
      </c>
      <c r="N1366" s="5" t="s">
        <v>23</v>
      </c>
      <c r="O1366" s="3">
        <v>-27.99</v>
      </c>
      <c r="P1366" s="3">
        <v>21.38</v>
      </c>
      <c r="Q1366" s="3">
        <v>8.99</v>
      </c>
      <c r="R1366" s="5" t="s">
        <v>445</v>
      </c>
      <c r="S1366" s="5" t="s">
        <v>1791</v>
      </c>
      <c r="T1366" s="5" t="str">
        <f t="shared" si="127"/>
        <v>Chad Sievert</v>
      </c>
      <c r="U1366" t="s">
        <v>855</v>
      </c>
      <c r="V1366" s="5" t="s">
        <v>47</v>
      </c>
      <c r="W1366" s="5" t="s">
        <v>28</v>
      </c>
      <c r="X1366" s="5" t="s">
        <v>124</v>
      </c>
      <c r="Y1366" s="5" t="s">
        <v>719</v>
      </c>
      <c r="Z1366" s="5" t="s">
        <v>60</v>
      </c>
      <c r="AA1366" s="4">
        <v>0.59</v>
      </c>
      <c r="AB1366" s="1">
        <v>40940</v>
      </c>
      <c r="AC1366" s="1">
        <v>16738</v>
      </c>
      <c r="AD1366">
        <f t="shared" si="128"/>
        <v>2</v>
      </c>
      <c r="AE1366">
        <f t="shared" ca="1" si="129"/>
        <v>78</v>
      </c>
      <c r="AF1366" t="str">
        <f t="shared" ca="1" si="130"/>
        <v>Over 65</v>
      </c>
      <c r="AG1366" s="3">
        <f t="shared" si="131"/>
        <v>0.97953948387096779</v>
      </c>
      <c r="AH1366" t="str">
        <f>_xlfn.IFNA(VLOOKUP(Sales_Transactions[[#This Row],[Order ID]],Returned_Items[#All],2,FALSE),"Not Returned")</f>
        <v>Not Returned</v>
      </c>
    </row>
    <row r="1367" spans="1:34" x14ac:dyDescent="0.25">
      <c r="A1367">
        <v>10593</v>
      </c>
      <c r="C1367" t="s">
        <v>1808</v>
      </c>
      <c r="D1367" s="2" t="str">
        <f>TEXT(MID(Sales_Transactions[[#This Row],[Order Date]],2,5),"d/m/yyy")</f>
        <v>12/2/2012</v>
      </c>
      <c r="E1367" s="2" t="str">
        <f>TEXT(MID(Sales_Transactions[[#This Row],[Order Date]],2,5),"d")</f>
        <v>12</v>
      </c>
      <c r="F1367" s="2" t="str">
        <f>TEXT(MID(Sales_Transactions[[#This Row],[Order Date]],2,5),"m")</f>
        <v>2</v>
      </c>
      <c r="G1367" s="2" t="str">
        <f>TEXT(MID(Sales_Transactions[[#This Row],[Order Date]],2,5),"yyy")</f>
        <v>2012</v>
      </c>
      <c r="H1367" s="2" t="str">
        <f>TEXT(MID(Sales_Transactions[[#This Row],[Order Date]],2,5),"yyy/m")</f>
        <v>2012/2</v>
      </c>
      <c r="I1367" t="s">
        <v>33</v>
      </c>
      <c r="J1367">
        <f t="shared" si="126"/>
        <v>4</v>
      </c>
      <c r="K1367" s="2">
        <v>27</v>
      </c>
      <c r="L1367" s="3">
        <v>435.27</v>
      </c>
      <c r="M1367" s="4">
        <v>0.05</v>
      </c>
      <c r="N1367" s="5" t="s">
        <v>23</v>
      </c>
      <c r="O1367" s="3">
        <v>-147.51</v>
      </c>
      <c r="P1367" s="3">
        <v>15.98</v>
      </c>
      <c r="Q1367" s="3">
        <v>8.99</v>
      </c>
      <c r="R1367" s="5" t="s">
        <v>1250</v>
      </c>
      <c r="S1367" s="5" t="s">
        <v>1762</v>
      </c>
      <c r="T1367" s="5" t="str">
        <f t="shared" si="127"/>
        <v>Sally Matthias</v>
      </c>
      <c r="U1367" t="s">
        <v>855</v>
      </c>
      <c r="V1367" s="5" t="s">
        <v>74</v>
      </c>
      <c r="W1367" s="5" t="s">
        <v>48</v>
      </c>
      <c r="X1367" s="5" t="s">
        <v>87</v>
      </c>
      <c r="Y1367" s="5" t="s">
        <v>678</v>
      </c>
      <c r="Z1367" s="5" t="s">
        <v>60</v>
      </c>
      <c r="AA1367" s="4">
        <v>0.64</v>
      </c>
      <c r="AB1367" s="1">
        <v>40952</v>
      </c>
      <c r="AC1367" s="1">
        <v>16845</v>
      </c>
      <c r="AD1367">
        <f t="shared" si="128"/>
        <v>1</v>
      </c>
      <c r="AE1367">
        <f t="shared" ca="1" si="129"/>
        <v>78</v>
      </c>
      <c r="AF1367" t="str">
        <f t="shared" ca="1" si="130"/>
        <v>Over 65</v>
      </c>
      <c r="AG1367" s="3">
        <f t="shared" si="131"/>
        <v>0.92451888888888889</v>
      </c>
      <c r="AH1367" t="str">
        <f>_xlfn.IFNA(VLOOKUP(Sales_Transactions[[#This Row],[Order ID]],Returned_Items[#All],2,FALSE),"Not Returned")</f>
        <v>Not Returned</v>
      </c>
    </row>
    <row r="1368" spans="1:34" x14ac:dyDescent="0.25">
      <c r="A1368">
        <v>10593</v>
      </c>
      <c r="C1368" t="s">
        <v>1808</v>
      </c>
      <c r="D1368" s="2" t="str">
        <f>TEXT(MID(Sales_Transactions[[#This Row],[Order Date]],2,5),"d/m/yyy")</f>
        <v>12/2/2012</v>
      </c>
      <c r="E1368" s="2" t="str">
        <f>TEXT(MID(Sales_Transactions[[#This Row],[Order Date]],2,5),"d")</f>
        <v>12</v>
      </c>
      <c r="F1368" s="2" t="str">
        <f>TEXT(MID(Sales_Transactions[[#This Row],[Order Date]],2,5),"m")</f>
        <v>2</v>
      </c>
      <c r="G1368" s="2" t="str">
        <f>TEXT(MID(Sales_Transactions[[#This Row],[Order Date]],2,5),"yyy")</f>
        <v>2012</v>
      </c>
      <c r="H1368" s="2" t="str">
        <f>TEXT(MID(Sales_Transactions[[#This Row],[Order Date]],2,5),"yyy/m")</f>
        <v>2012/2</v>
      </c>
      <c r="I1368" t="s">
        <v>33</v>
      </c>
      <c r="J1368">
        <f t="shared" si="126"/>
        <v>4</v>
      </c>
      <c r="K1368" s="2">
        <v>26</v>
      </c>
      <c r="L1368" s="3">
        <v>723.82</v>
      </c>
      <c r="M1368" s="4">
        <v>0.05</v>
      </c>
      <c r="N1368" s="5" t="s">
        <v>23</v>
      </c>
      <c r="O1368" s="3">
        <v>-40.98</v>
      </c>
      <c r="P1368" s="3">
        <v>27.42</v>
      </c>
      <c r="Q1368" s="3">
        <v>19.46</v>
      </c>
      <c r="R1368" s="5" t="s">
        <v>1250</v>
      </c>
      <c r="S1368" s="5" t="s">
        <v>1762</v>
      </c>
      <c r="T1368" s="5" t="str">
        <f t="shared" si="127"/>
        <v>Sally Matthias</v>
      </c>
      <c r="U1368" t="s">
        <v>855</v>
      </c>
      <c r="V1368" s="5" t="s">
        <v>74</v>
      </c>
      <c r="W1368" s="5" t="s">
        <v>57</v>
      </c>
      <c r="X1368" s="5" t="s">
        <v>58</v>
      </c>
      <c r="Y1368" s="5" t="s">
        <v>1809</v>
      </c>
      <c r="Z1368" s="5" t="s">
        <v>43</v>
      </c>
      <c r="AA1368" s="4">
        <v>0.44</v>
      </c>
      <c r="AB1368" s="1">
        <v>40953</v>
      </c>
      <c r="AC1368" s="1">
        <v>16993</v>
      </c>
      <c r="AD1368">
        <f t="shared" si="128"/>
        <v>2</v>
      </c>
      <c r="AE1368">
        <f t="shared" ca="1" si="129"/>
        <v>78</v>
      </c>
      <c r="AF1368" t="str">
        <f t="shared" ca="1" si="130"/>
        <v>Over 65</v>
      </c>
      <c r="AG1368" s="3">
        <f t="shared" si="131"/>
        <v>1.8025496153846157</v>
      </c>
      <c r="AH1368" t="str">
        <f>_xlfn.IFNA(VLOOKUP(Sales_Transactions[[#This Row],[Order ID]],Returned_Items[#All],2,FALSE),"Not Returned")</f>
        <v>Not Returned</v>
      </c>
    </row>
    <row r="1369" spans="1:34" x14ac:dyDescent="0.25">
      <c r="A1369">
        <v>11969</v>
      </c>
      <c r="C1369" t="s">
        <v>1810</v>
      </c>
      <c r="D1369" s="2" t="str">
        <f>TEXT(MID(Sales_Transactions[[#This Row],[Order Date]],2,5),"d/m/yyy")</f>
        <v>19/1/2012</v>
      </c>
      <c r="E1369" s="2" t="str">
        <f>TEXT(MID(Sales_Transactions[[#This Row],[Order Date]],2,5),"d")</f>
        <v>19</v>
      </c>
      <c r="F1369" s="2" t="str">
        <f>TEXT(MID(Sales_Transactions[[#This Row],[Order Date]],2,5),"m")</f>
        <v>1</v>
      </c>
      <c r="G1369" s="2" t="str">
        <f>TEXT(MID(Sales_Transactions[[#This Row],[Order Date]],2,5),"yyy")</f>
        <v>2012</v>
      </c>
      <c r="H1369" s="2" t="str">
        <f>TEXT(MID(Sales_Transactions[[#This Row],[Order Date]],2,5),"yyy/m")</f>
        <v>2012/1</v>
      </c>
      <c r="I1369" t="s">
        <v>52</v>
      </c>
      <c r="J1369">
        <f t="shared" si="126"/>
        <v>1</v>
      </c>
      <c r="K1369" s="2">
        <v>16</v>
      </c>
      <c r="L1369" s="3">
        <v>1684.96</v>
      </c>
      <c r="M1369" s="4">
        <v>0.08</v>
      </c>
      <c r="N1369" s="5" t="s">
        <v>23</v>
      </c>
      <c r="O1369" s="3">
        <v>-553.05999999999995</v>
      </c>
      <c r="P1369" s="3">
        <v>110.98</v>
      </c>
      <c r="Q1369" s="3">
        <v>35</v>
      </c>
      <c r="R1369" s="5" t="s">
        <v>1811</v>
      </c>
      <c r="S1369" s="5" t="s">
        <v>1812</v>
      </c>
      <c r="T1369" s="5" t="str">
        <f t="shared" si="127"/>
        <v>Ivan Liston</v>
      </c>
      <c r="U1369" t="s">
        <v>855</v>
      </c>
      <c r="V1369" s="5" t="s">
        <v>37</v>
      </c>
      <c r="W1369" s="5" t="s">
        <v>28</v>
      </c>
      <c r="X1369" s="5" t="s">
        <v>29</v>
      </c>
      <c r="Y1369" s="5" t="s">
        <v>1813</v>
      </c>
      <c r="Z1369" s="5" t="s">
        <v>31</v>
      </c>
      <c r="AA1369" s="4">
        <v>0.82</v>
      </c>
      <c r="AB1369" s="1">
        <v>40928</v>
      </c>
      <c r="AC1369" s="1">
        <v>28359</v>
      </c>
      <c r="AD1369">
        <f t="shared" si="128"/>
        <v>1</v>
      </c>
      <c r="AE1369">
        <f t="shared" ca="1" si="129"/>
        <v>46</v>
      </c>
      <c r="AF1369" t="str">
        <f t="shared" ca="1" si="130"/>
        <v>18-64</v>
      </c>
      <c r="AG1369" s="3">
        <f t="shared" si="131"/>
        <v>9.1182009999999991</v>
      </c>
      <c r="AH1369" t="str">
        <f>_xlfn.IFNA(VLOOKUP(Sales_Transactions[[#This Row],[Order ID]],Returned_Items[#All],2,FALSE),"Not Returned")</f>
        <v>Not Returned</v>
      </c>
    </row>
    <row r="1370" spans="1:34" x14ac:dyDescent="0.25">
      <c r="A1370">
        <v>11969</v>
      </c>
      <c r="C1370" t="s">
        <v>1810</v>
      </c>
      <c r="D1370" s="2" t="str">
        <f>TEXT(MID(Sales_Transactions[[#This Row],[Order Date]],2,5),"d/m/yyy")</f>
        <v>19/1/2012</v>
      </c>
      <c r="E1370" s="2" t="str">
        <f>TEXT(MID(Sales_Transactions[[#This Row],[Order Date]],2,5),"d")</f>
        <v>19</v>
      </c>
      <c r="F1370" s="2" t="str">
        <f>TEXT(MID(Sales_Transactions[[#This Row],[Order Date]],2,5),"m")</f>
        <v>1</v>
      </c>
      <c r="G1370" s="2" t="str">
        <f>TEXT(MID(Sales_Transactions[[#This Row],[Order Date]],2,5),"yyy")</f>
        <v>2012</v>
      </c>
      <c r="H1370" s="2" t="str">
        <f>TEXT(MID(Sales_Transactions[[#This Row],[Order Date]],2,5),"yyy/m")</f>
        <v>2012/1</v>
      </c>
      <c r="I1370" t="s">
        <v>52</v>
      </c>
      <c r="J1370">
        <f t="shared" si="126"/>
        <v>1</v>
      </c>
      <c r="K1370" s="2">
        <v>9</v>
      </c>
      <c r="L1370" s="3">
        <v>1662.048</v>
      </c>
      <c r="M1370" s="4">
        <v>0.03</v>
      </c>
      <c r="N1370" s="5" t="s">
        <v>34</v>
      </c>
      <c r="O1370" s="3">
        <v>-471.26</v>
      </c>
      <c r="P1370" s="3">
        <v>212.6</v>
      </c>
      <c r="Q1370" s="3">
        <v>110.2</v>
      </c>
      <c r="R1370" s="5" t="s">
        <v>1811</v>
      </c>
      <c r="S1370" s="5" t="s">
        <v>1812</v>
      </c>
      <c r="T1370" s="5" t="str">
        <f t="shared" si="127"/>
        <v>Ivan Liston</v>
      </c>
      <c r="U1370" t="s">
        <v>855</v>
      </c>
      <c r="V1370" s="5" t="s">
        <v>37</v>
      </c>
      <c r="W1370" s="5" t="s">
        <v>57</v>
      </c>
      <c r="X1370" s="5" t="s">
        <v>107</v>
      </c>
      <c r="Y1370" s="5" t="s">
        <v>1731</v>
      </c>
      <c r="Z1370" s="5" t="s">
        <v>106</v>
      </c>
      <c r="AA1370" s="4">
        <v>0.73</v>
      </c>
      <c r="AB1370" s="1">
        <v>40929</v>
      </c>
      <c r="AC1370" s="1">
        <v>28298</v>
      </c>
      <c r="AD1370">
        <f t="shared" si="128"/>
        <v>2</v>
      </c>
      <c r="AE1370">
        <f t="shared" ca="1" si="129"/>
        <v>47</v>
      </c>
      <c r="AF1370" t="str">
        <f t="shared" ca="1" si="130"/>
        <v>18-64</v>
      </c>
      <c r="AG1370" s="3">
        <f t="shared" si="131"/>
        <v>35.859580000000001</v>
      </c>
      <c r="AH1370" t="str">
        <f>_xlfn.IFNA(VLOOKUP(Sales_Transactions[[#This Row],[Order ID]],Returned_Items[#All],2,FALSE),"Not Returned")</f>
        <v>Not Returned</v>
      </c>
    </row>
    <row r="1371" spans="1:34" hidden="1" x14ac:dyDescent="0.25">
      <c r="A1371">
        <v>11969</v>
      </c>
      <c r="C1371" t="s">
        <v>1810</v>
      </c>
      <c r="D1371" s="2" t="str">
        <f>TEXT(MID(Sales_Transactions[[#This Row],[Order Date]],2,5),"d/m/yyy")</f>
        <v>19/1/2012</v>
      </c>
      <c r="E1371" s="2" t="str">
        <f>TEXT(MID(Sales_Transactions[[#This Row],[Order Date]],2,5),"d")</f>
        <v>19</v>
      </c>
      <c r="F1371" s="2" t="str">
        <f>TEXT(MID(Sales_Transactions[[#This Row],[Order Date]],2,5),"m")</f>
        <v>1</v>
      </c>
      <c r="G1371" s="2" t="str">
        <f>TEXT(MID(Sales_Transactions[[#This Row],[Order Date]],2,5),"yyy")</f>
        <v>2012</v>
      </c>
      <c r="H1371" s="2" t="str">
        <f>TEXT(MID(Sales_Transactions[[#This Row],[Order Date]],2,5),"yyy/m")</f>
        <v>2012/1</v>
      </c>
      <c r="I1371" t="s">
        <v>52</v>
      </c>
      <c r="J1371">
        <f t="shared" si="126"/>
        <v>1</v>
      </c>
      <c r="K1371" s="2">
        <v>42</v>
      </c>
      <c r="L1371">
        <v>11460.76</v>
      </c>
      <c r="M1371">
        <v>0.1</v>
      </c>
      <c r="N1371" t="s">
        <v>34</v>
      </c>
      <c r="O1371">
        <v>4264.82</v>
      </c>
      <c r="P1371">
        <v>349.45</v>
      </c>
      <c r="Q1371">
        <v>60</v>
      </c>
      <c r="R1371" t="s">
        <v>1811</v>
      </c>
      <c r="S1371" t="s">
        <v>1812</v>
      </c>
      <c r="T1371" t="str">
        <f t="shared" si="127"/>
        <v>Ivan Liston</v>
      </c>
      <c r="U1371" t="s">
        <v>855</v>
      </c>
      <c r="V1371" t="s">
        <v>37</v>
      </c>
      <c r="W1371" t="s">
        <v>57</v>
      </c>
      <c r="X1371" t="s">
        <v>107</v>
      </c>
      <c r="Y1371" t="s">
        <v>497</v>
      </c>
      <c r="Z1371" t="s">
        <v>40</v>
      </c>
      <c r="AA1371"/>
      <c r="AB1371" s="1">
        <v>40929</v>
      </c>
      <c r="AC1371" s="1">
        <v>24751</v>
      </c>
      <c r="AD1371">
        <f t="shared" si="128"/>
        <v>2</v>
      </c>
      <c r="AE1371">
        <f t="shared" ca="1" si="129"/>
        <v>56</v>
      </c>
      <c r="AF1371" t="str">
        <f t="shared" ca="1" si="130"/>
        <v>18-64</v>
      </c>
      <c r="AG1371">
        <f t="shared" si="131"/>
        <v>9.7404892857142862</v>
      </c>
      <c r="AH1371" t="str">
        <f>_xlfn.IFNA(VLOOKUP(Sales_Transactions[[#This Row],[Order ID]],Returned_Items[#All],2,FALSE),"Not Returned")</f>
        <v>Not Returned</v>
      </c>
    </row>
    <row r="1372" spans="1:34" x14ac:dyDescent="0.25">
      <c r="A1372">
        <v>12228</v>
      </c>
      <c r="C1372" t="s">
        <v>1676</v>
      </c>
      <c r="D1372" s="2" t="str">
        <f>TEXT(MID(Sales_Transactions[[#This Row],[Order Date]],2,5),"d/m/yyy")</f>
        <v>25/6/2009</v>
      </c>
      <c r="E1372" s="2" t="str">
        <f>TEXT(MID(Sales_Transactions[[#This Row],[Order Date]],2,5),"d")</f>
        <v>25</v>
      </c>
      <c r="F1372" s="2" t="str">
        <f>TEXT(MID(Sales_Transactions[[#This Row],[Order Date]],2,5),"m")</f>
        <v>6</v>
      </c>
      <c r="G1372" s="2" t="str">
        <f>TEXT(MID(Sales_Transactions[[#This Row],[Order Date]],2,5),"yyy")</f>
        <v>2009</v>
      </c>
      <c r="H1372" s="2" t="str">
        <f>TEXT(MID(Sales_Transactions[[#This Row],[Order Date]],2,5),"yyy/m")</f>
        <v>2009/6</v>
      </c>
      <c r="I1372" t="s">
        <v>52</v>
      </c>
      <c r="J1372">
        <f t="shared" si="126"/>
        <v>1</v>
      </c>
      <c r="K1372" s="2">
        <v>1</v>
      </c>
      <c r="L1372" s="3">
        <v>159.51</v>
      </c>
      <c r="M1372" s="4">
        <v>0.04</v>
      </c>
      <c r="N1372" s="5" t="s">
        <v>34</v>
      </c>
      <c r="O1372" s="3">
        <v>-103.63</v>
      </c>
      <c r="P1372" s="3">
        <v>130.97999999999999</v>
      </c>
      <c r="Q1372" s="3">
        <v>30</v>
      </c>
      <c r="R1372" s="5" t="s">
        <v>167</v>
      </c>
      <c r="S1372" s="5" t="s">
        <v>1729</v>
      </c>
      <c r="T1372" s="5" t="str">
        <f t="shared" si="127"/>
        <v>Brad Norvell</v>
      </c>
      <c r="U1372" t="s">
        <v>855</v>
      </c>
      <c r="V1372" s="5" t="s">
        <v>47</v>
      </c>
      <c r="W1372" s="5" t="s">
        <v>57</v>
      </c>
      <c r="X1372" s="5" t="s">
        <v>154</v>
      </c>
      <c r="Y1372" s="5" t="s">
        <v>418</v>
      </c>
      <c r="Z1372" s="5" t="s">
        <v>40</v>
      </c>
      <c r="AA1372" s="4">
        <v>0.78</v>
      </c>
      <c r="AB1372" s="1">
        <v>39992</v>
      </c>
      <c r="AC1372" s="1">
        <v>24650</v>
      </c>
      <c r="AD1372">
        <f t="shared" si="128"/>
        <v>3</v>
      </c>
      <c r="AE1372">
        <f t="shared" ca="1" si="129"/>
        <v>57</v>
      </c>
      <c r="AF1372" t="str">
        <f t="shared" ca="1" si="130"/>
        <v>18-64</v>
      </c>
      <c r="AG1372" s="3">
        <f t="shared" si="131"/>
        <v>160.92760799999999</v>
      </c>
      <c r="AH1372" t="str">
        <f>_xlfn.IFNA(VLOOKUP(Sales_Transactions[[#This Row],[Order ID]],Returned_Items[#All],2,FALSE),"Not Returned")</f>
        <v>Not Returned</v>
      </c>
    </row>
    <row r="1373" spans="1:34" x14ac:dyDescent="0.25">
      <c r="A1373">
        <v>12228</v>
      </c>
      <c r="C1373" t="s">
        <v>1676</v>
      </c>
      <c r="D1373" s="2" t="str">
        <f>TEXT(MID(Sales_Transactions[[#This Row],[Order Date]],2,5),"d/m/yyy")</f>
        <v>25/6/2009</v>
      </c>
      <c r="E1373" s="2" t="str">
        <f>TEXT(MID(Sales_Transactions[[#This Row],[Order Date]],2,5),"d")</f>
        <v>25</v>
      </c>
      <c r="F1373" s="2" t="str">
        <f>TEXT(MID(Sales_Transactions[[#This Row],[Order Date]],2,5),"m")</f>
        <v>6</v>
      </c>
      <c r="G1373" s="2" t="str">
        <f>TEXT(MID(Sales_Transactions[[#This Row],[Order Date]],2,5),"yyy")</f>
        <v>2009</v>
      </c>
      <c r="H1373" s="2" t="str">
        <f>TEXT(MID(Sales_Transactions[[#This Row],[Order Date]],2,5),"yyy/m")</f>
        <v>2009/6</v>
      </c>
      <c r="I1373" t="s">
        <v>52</v>
      </c>
      <c r="J1373">
        <f t="shared" si="126"/>
        <v>1</v>
      </c>
      <c r="K1373" s="2">
        <v>30</v>
      </c>
      <c r="L1373" s="3">
        <v>5015.0510000000004</v>
      </c>
      <c r="M1373" s="4">
        <v>0.05</v>
      </c>
      <c r="N1373" s="5" t="s">
        <v>23</v>
      </c>
      <c r="O1373" s="3">
        <v>1090.43</v>
      </c>
      <c r="P1373" s="3">
        <v>200.99</v>
      </c>
      <c r="Q1373" s="3">
        <v>4.2</v>
      </c>
      <c r="R1373" s="5" t="s">
        <v>167</v>
      </c>
      <c r="S1373" s="5" t="s">
        <v>1729</v>
      </c>
      <c r="T1373" s="5" t="str">
        <f t="shared" si="127"/>
        <v>Brad Norvell</v>
      </c>
      <c r="U1373" t="s">
        <v>855</v>
      </c>
      <c r="V1373" s="5" t="s">
        <v>47</v>
      </c>
      <c r="W1373" s="5" t="s">
        <v>48</v>
      </c>
      <c r="X1373" s="5" t="s">
        <v>49</v>
      </c>
      <c r="Y1373" s="5" t="s">
        <v>759</v>
      </c>
      <c r="Z1373" s="5" t="s">
        <v>43</v>
      </c>
      <c r="AA1373" s="4">
        <v>0.59</v>
      </c>
      <c r="AB1373" s="1">
        <v>39989</v>
      </c>
      <c r="AC1373" s="1">
        <v>24517</v>
      </c>
      <c r="AD1373">
        <f t="shared" si="128"/>
        <v>0</v>
      </c>
      <c r="AE1373">
        <f t="shared" ca="1" si="129"/>
        <v>57</v>
      </c>
      <c r="AF1373" t="str">
        <f t="shared" ca="1" si="130"/>
        <v>18-64</v>
      </c>
      <c r="AG1373" s="3">
        <f t="shared" si="131"/>
        <v>6.8363168333333331</v>
      </c>
      <c r="AH1373" t="str">
        <f>_xlfn.IFNA(VLOOKUP(Sales_Transactions[[#This Row],[Order ID]],Returned_Items[#All],2,FALSE),"Not Returned")</f>
        <v>Not Returned</v>
      </c>
    </row>
    <row r="1374" spans="1:34" x14ac:dyDescent="0.25">
      <c r="A1374">
        <v>12355</v>
      </c>
      <c r="C1374" t="s">
        <v>177</v>
      </c>
      <c r="D1374" s="2" t="str">
        <f>TEXT(MID(Sales_Transactions[[#This Row],[Order Date]],2,5),"d/m/yyy")</f>
        <v>28/5/2011</v>
      </c>
      <c r="E1374" s="2" t="str">
        <f>TEXT(MID(Sales_Transactions[[#This Row],[Order Date]],2,5),"d")</f>
        <v>28</v>
      </c>
      <c r="F1374" s="2" t="str">
        <f>TEXT(MID(Sales_Transactions[[#This Row],[Order Date]],2,5),"m")</f>
        <v>5</v>
      </c>
      <c r="G1374" s="2" t="str">
        <f>TEXT(MID(Sales_Transactions[[#This Row],[Order Date]],2,5),"yyy")</f>
        <v>2011</v>
      </c>
      <c r="H1374" s="2" t="str">
        <f>TEXT(MID(Sales_Transactions[[#This Row],[Order Date]],2,5),"yyy/m")</f>
        <v>2011/5</v>
      </c>
      <c r="I1374" t="s">
        <v>52</v>
      </c>
      <c r="J1374">
        <f t="shared" si="126"/>
        <v>1</v>
      </c>
      <c r="K1374" s="2">
        <v>45</v>
      </c>
      <c r="L1374" s="3">
        <v>168.66</v>
      </c>
      <c r="M1374" s="4">
        <v>0.08</v>
      </c>
      <c r="N1374" s="5" t="s">
        <v>23</v>
      </c>
      <c r="O1374" s="3">
        <v>-167.06</v>
      </c>
      <c r="P1374" s="3">
        <v>3.95</v>
      </c>
      <c r="Q1374" s="3">
        <v>5.13</v>
      </c>
      <c r="R1374" s="5" t="s">
        <v>1814</v>
      </c>
      <c r="S1374" s="5" t="s">
        <v>1815</v>
      </c>
      <c r="T1374" s="5" t="str">
        <f t="shared" si="127"/>
        <v>Ken Heidel</v>
      </c>
      <c r="U1374" t="s">
        <v>855</v>
      </c>
      <c r="V1374" s="5" t="s">
        <v>47</v>
      </c>
      <c r="W1374" s="5" t="s">
        <v>28</v>
      </c>
      <c r="X1374" s="5" t="s">
        <v>38</v>
      </c>
      <c r="Y1374" s="5" t="s">
        <v>1816</v>
      </c>
      <c r="Z1374" s="5" t="s">
        <v>43</v>
      </c>
      <c r="AA1374" s="4">
        <v>0.59</v>
      </c>
      <c r="AB1374" s="1">
        <v>40693</v>
      </c>
      <c r="AC1374" s="1">
        <v>24733</v>
      </c>
      <c r="AD1374">
        <f t="shared" si="128"/>
        <v>2</v>
      </c>
      <c r="AE1374">
        <f t="shared" ca="1" si="129"/>
        <v>56</v>
      </c>
      <c r="AF1374" t="str">
        <f t="shared" ca="1" si="130"/>
        <v>18-64</v>
      </c>
      <c r="AG1374" s="3">
        <f t="shared" si="131"/>
        <v>0.20170755555555558</v>
      </c>
      <c r="AH1374" t="str">
        <f>_xlfn.IFNA(VLOOKUP(Sales_Transactions[[#This Row],[Order ID]],Returned_Items[#All],2,FALSE),"Not Returned")</f>
        <v>Not Returned</v>
      </c>
    </row>
    <row r="1375" spans="1:34" x14ac:dyDescent="0.25">
      <c r="A1375">
        <v>12389</v>
      </c>
      <c r="C1375" t="s">
        <v>987</v>
      </c>
      <c r="D1375" s="2" t="str">
        <f>TEXT(MID(Sales_Transactions[[#This Row],[Order Date]],2,5),"d/m/yyy")</f>
        <v>4/8/2009</v>
      </c>
      <c r="E1375" s="2" t="str">
        <f>TEXT(MID(Sales_Transactions[[#This Row],[Order Date]],2,5),"d")</f>
        <v>4</v>
      </c>
      <c r="F1375" s="2" t="str">
        <f>TEXT(MID(Sales_Transactions[[#This Row],[Order Date]],2,5),"m")</f>
        <v>8</v>
      </c>
      <c r="G1375" s="2" t="str">
        <f>TEXT(MID(Sales_Transactions[[#This Row],[Order Date]],2,5),"yyy")</f>
        <v>2009</v>
      </c>
      <c r="H1375" s="2" t="str">
        <f>TEXT(MID(Sales_Transactions[[#This Row],[Order Date]],2,5),"yyy/m")</f>
        <v>2009/8</v>
      </c>
      <c r="I1375" t="s">
        <v>78</v>
      </c>
      <c r="J1375">
        <f t="shared" si="126"/>
        <v>3</v>
      </c>
      <c r="K1375" s="2">
        <v>34</v>
      </c>
      <c r="L1375" s="3">
        <v>2560.59</v>
      </c>
      <c r="M1375" s="4">
        <v>7.0000000000000007E-2</v>
      </c>
      <c r="N1375" s="5" t="s">
        <v>23</v>
      </c>
      <c r="O1375" s="3">
        <v>670.96</v>
      </c>
      <c r="P1375" s="3">
        <v>80.98</v>
      </c>
      <c r="Q1375" s="3">
        <v>7.18</v>
      </c>
      <c r="R1375" s="5" t="s">
        <v>1775</v>
      </c>
      <c r="S1375" s="5" t="s">
        <v>1776</v>
      </c>
      <c r="T1375" s="5" t="str">
        <f t="shared" si="127"/>
        <v>Michael Granlund</v>
      </c>
      <c r="U1375" t="s">
        <v>855</v>
      </c>
      <c r="V1375" s="5" t="s">
        <v>47</v>
      </c>
      <c r="W1375" s="5" t="s">
        <v>48</v>
      </c>
      <c r="X1375" s="5" t="s">
        <v>87</v>
      </c>
      <c r="Y1375" s="5" t="s">
        <v>1166</v>
      </c>
      <c r="Z1375" s="5" t="s">
        <v>43</v>
      </c>
      <c r="AA1375" s="4">
        <v>0.48</v>
      </c>
      <c r="AB1375" s="1">
        <v>40031</v>
      </c>
      <c r="AC1375" s="1">
        <v>28708</v>
      </c>
      <c r="AD1375">
        <f t="shared" si="128"/>
        <v>2</v>
      </c>
      <c r="AE1375">
        <f t="shared" ca="1" si="129"/>
        <v>46</v>
      </c>
      <c r="AF1375" t="str">
        <f t="shared" ca="1" si="130"/>
        <v>18-64</v>
      </c>
      <c r="AG1375" s="3">
        <f t="shared" si="131"/>
        <v>2.5912739411764711</v>
      </c>
      <c r="AH1375" t="str">
        <f>_xlfn.IFNA(VLOOKUP(Sales_Transactions[[#This Row],[Order ID]],Returned_Items[#All],2,FALSE),"Not Returned")</f>
        <v>Returned</v>
      </c>
    </row>
    <row r="1376" spans="1:34" x14ac:dyDescent="0.25">
      <c r="A1376">
        <v>12389</v>
      </c>
      <c r="C1376" t="s">
        <v>987</v>
      </c>
      <c r="D1376" s="2" t="str">
        <f>TEXT(MID(Sales_Transactions[[#This Row],[Order Date]],2,5),"d/m/yyy")</f>
        <v>4/8/2009</v>
      </c>
      <c r="E1376" s="2" t="str">
        <f>TEXT(MID(Sales_Transactions[[#This Row],[Order Date]],2,5),"d")</f>
        <v>4</v>
      </c>
      <c r="F1376" s="2" t="str">
        <f>TEXT(MID(Sales_Transactions[[#This Row],[Order Date]],2,5),"m")</f>
        <v>8</v>
      </c>
      <c r="G1376" s="2" t="str">
        <f>TEXT(MID(Sales_Transactions[[#This Row],[Order Date]],2,5),"yyy")</f>
        <v>2009</v>
      </c>
      <c r="H1376" s="2" t="str">
        <f>TEXT(MID(Sales_Transactions[[#This Row],[Order Date]],2,5),"yyy/m")</f>
        <v>2009/8</v>
      </c>
      <c r="I1376" t="s">
        <v>78</v>
      </c>
      <c r="J1376">
        <f t="shared" si="126"/>
        <v>3</v>
      </c>
      <c r="K1376" s="2">
        <v>16</v>
      </c>
      <c r="L1376" s="3">
        <v>189.04</v>
      </c>
      <c r="M1376" s="4">
        <v>0.08</v>
      </c>
      <c r="N1376" s="5" t="s">
        <v>23</v>
      </c>
      <c r="O1376" s="3">
        <v>-74.77</v>
      </c>
      <c r="P1376" s="3">
        <v>11.35</v>
      </c>
      <c r="Q1376" s="3">
        <v>8.6</v>
      </c>
      <c r="R1376" s="5" t="s">
        <v>1775</v>
      </c>
      <c r="S1376" s="5" t="s">
        <v>1776</v>
      </c>
      <c r="T1376" s="5" t="str">
        <f t="shared" si="127"/>
        <v>Michael Granlund</v>
      </c>
      <c r="U1376" t="s">
        <v>855</v>
      </c>
      <c r="V1376" s="5" t="s">
        <v>47</v>
      </c>
      <c r="W1376" s="5" t="s">
        <v>28</v>
      </c>
      <c r="X1376" s="5" t="s">
        <v>29</v>
      </c>
      <c r="Y1376" s="5" t="s">
        <v>1817</v>
      </c>
      <c r="Z1376" s="5" t="s">
        <v>43</v>
      </c>
      <c r="AA1376" s="4">
        <v>0.56999999999999995</v>
      </c>
      <c r="AB1376" s="1">
        <v>40030</v>
      </c>
      <c r="AC1376" s="1">
        <v>30769</v>
      </c>
      <c r="AD1376">
        <f t="shared" si="128"/>
        <v>1</v>
      </c>
      <c r="AE1376">
        <f t="shared" ca="1" si="129"/>
        <v>40</v>
      </c>
      <c r="AF1376" t="str">
        <f t="shared" ca="1" si="130"/>
        <v>18-64</v>
      </c>
      <c r="AG1376" s="3">
        <f t="shared" si="131"/>
        <v>1.2463074999999999</v>
      </c>
      <c r="AH1376" t="str">
        <f>_xlfn.IFNA(VLOOKUP(Sales_Transactions[[#This Row],[Order ID]],Returned_Items[#All],2,FALSE),"Not Returned")</f>
        <v>Returned</v>
      </c>
    </row>
    <row r="1377" spans="1:34" x14ac:dyDescent="0.25">
      <c r="A1377">
        <v>12710</v>
      </c>
      <c r="C1377" t="s">
        <v>410</v>
      </c>
      <c r="D1377" s="2" t="str">
        <f>TEXT(MID(Sales_Transactions[[#This Row],[Order Date]],2,5),"d/m/yyy")</f>
        <v>17/8/2010</v>
      </c>
      <c r="E1377" s="2" t="str">
        <f>TEXT(MID(Sales_Transactions[[#This Row],[Order Date]],2,5),"d")</f>
        <v>17</v>
      </c>
      <c r="F1377" s="2" t="str">
        <f>TEXT(MID(Sales_Transactions[[#This Row],[Order Date]],2,5),"m")</f>
        <v>8</v>
      </c>
      <c r="G1377" s="2" t="str">
        <f>TEXT(MID(Sales_Transactions[[#This Row],[Order Date]],2,5),"yyy")</f>
        <v>2010</v>
      </c>
      <c r="H1377" s="2" t="str">
        <f>TEXT(MID(Sales_Transactions[[#This Row],[Order Date]],2,5),"yyy/m")</f>
        <v>2010/8</v>
      </c>
      <c r="I1377" t="s">
        <v>101</v>
      </c>
      <c r="J1377">
        <f t="shared" si="126"/>
        <v>1</v>
      </c>
      <c r="K1377" s="2">
        <v>37</v>
      </c>
      <c r="L1377" s="3">
        <v>2116.62</v>
      </c>
      <c r="M1377" s="4">
        <v>0.06</v>
      </c>
      <c r="N1377" s="5" t="s">
        <v>23</v>
      </c>
      <c r="O1377" s="3">
        <v>745.45</v>
      </c>
      <c r="P1377" s="3">
        <v>55.98</v>
      </c>
      <c r="Q1377" s="3">
        <v>13.88</v>
      </c>
      <c r="R1377" s="5" t="s">
        <v>1594</v>
      </c>
      <c r="S1377" s="5" t="s">
        <v>417</v>
      </c>
      <c r="T1377" s="5" t="str">
        <f t="shared" si="127"/>
        <v>John Castell</v>
      </c>
      <c r="U1377" t="s">
        <v>855</v>
      </c>
      <c r="V1377" s="5" t="s">
        <v>27</v>
      </c>
      <c r="W1377" s="5" t="s">
        <v>28</v>
      </c>
      <c r="X1377" s="5" t="s">
        <v>75</v>
      </c>
      <c r="Y1377" s="5" t="s">
        <v>690</v>
      </c>
      <c r="Z1377" s="5" t="s">
        <v>43</v>
      </c>
      <c r="AA1377" s="4">
        <v>0.36</v>
      </c>
      <c r="AB1377" s="1">
        <v>40407</v>
      </c>
      <c r="AC1377" s="1">
        <v>30736</v>
      </c>
      <c r="AD1377">
        <f t="shared" si="128"/>
        <v>0</v>
      </c>
      <c r="AE1377">
        <f t="shared" ca="1" si="129"/>
        <v>40</v>
      </c>
      <c r="AF1377" t="str">
        <f t="shared" ca="1" si="130"/>
        <v>18-64</v>
      </c>
      <c r="AG1377" s="3">
        <f t="shared" si="131"/>
        <v>1.8872003243243241</v>
      </c>
      <c r="AH1377" t="str">
        <f>_xlfn.IFNA(VLOOKUP(Sales_Transactions[[#This Row],[Order ID]],Returned_Items[#All],2,FALSE),"Not Returned")</f>
        <v>Returned</v>
      </c>
    </row>
    <row r="1378" spans="1:34" x14ac:dyDescent="0.25">
      <c r="A1378">
        <v>13636</v>
      </c>
      <c r="C1378" t="s">
        <v>1656</v>
      </c>
      <c r="D1378" s="2" t="str">
        <f>TEXT(MID(Sales_Transactions[[#This Row],[Order Date]],2,5),"d/m/yyy")</f>
        <v>22/1/2009</v>
      </c>
      <c r="E1378" s="2" t="str">
        <f>TEXT(MID(Sales_Transactions[[#This Row],[Order Date]],2,5),"d")</f>
        <v>22</v>
      </c>
      <c r="F1378" s="2" t="str">
        <f>TEXT(MID(Sales_Transactions[[#This Row],[Order Date]],2,5),"m")</f>
        <v>1</v>
      </c>
      <c r="G1378" s="2" t="str">
        <f>TEXT(MID(Sales_Transactions[[#This Row],[Order Date]],2,5),"yyy")</f>
        <v>2009</v>
      </c>
      <c r="H1378" s="2" t="str">
        <f>TEXT(MID(Sales_Transactions[[#This Row],[Order Date]],2,5),"yyy/m")</f>
        <v>2009/1</v>
      </c>
      <c r="I1378" t="s">
        <v>22</v>
      </c>
      <c r="J1378">
        <f t="shared" si="126"/>
        <v>2</v>
      </c>
      <c r="K1378" s="2">
        <v>32</v>
      </c>
      <c r="L1378" s="3">
        <v>28180.080000000002</v>
      </c>
      <c r="M1378" s="4">
        <v>0.02</v>
      </c>
      <c r="N1378" s="5" t="s">
        <v>34</v>
      </c>
      <c r="O1378" s="3">
        <v>7513.88</v>
      </c>
      <c r="P1378" s="3">
        <v>880.98</v>
      </c>
      <c r="Q1378" s="3">
        <v>44.55</v>
      </c>
      <c r="R1378" s="5" t="s">
        <v>1250</v>
      </c>
      <c r="S1378" s="5" t="s">
        <v>1762</v>
      </c>
      <c r="T1378" s="5" t="str">
        <f t="shared" si="127"/>
        <v>Sally Matthias</v>
      </c>
      <c r="U1378" t="s">
        <v>855</v>
      </c>
      <c r="V1378" s="5" t="s">
        <v>74</v>
      </c>
      <c r="W1378" s="5" t="s">
        <v>57</v>
      </c>
      <c r="X1378" s="5" t="s">
        <v>104</v>
      </c>
      <c r="Y1378" s="5" t="s">
        <v>481</v>
      </c>
      <c r="Z1378" s="5" t="s">
        <v>106</v>
      </c>
      <c r="AA1378" s="4">
        <v>0.62</v>
      </c>
      <c r="AB1378" s="1">
        <v>39839</v>
      </c>
      <c r="AC1378" s="1">
        <v>30773</v>
      </c>
      <c r="AD1378">
        <f t="shared" si="128"/>
        <v>4</v>
      </c>
      <c r="AE1378">
        <f t="shared" ca="1" si="129"/>
        <v>40</v>
      </c>
      <c r="AF1378" t="str">
        <f t="shared" ca="1" si="130"/>
        <v>18-64</v>
      </c>
      <c r="AG1378" s="3">
        <f t="shared" si="131"/>
        <v>28.917306374999999</v>
      </c>
      <c r="AH1378" t="str">
        <f>_xlfn.IFNA(VLOOKUP(Sales_Transactions[[#This Row],[Order ID]],Returned_Items[#All],2,FALSE),"Not Returned")</f>
        <v>Not Returned</v>
      </c>
    </row>
    <row r="1379" spans="1:34" x14ac:dyDescent="0.25">
      <c r="A1379">
        <v>14021</v>
      </c>
      <c r="C1379" t="s">
        <v>979</v>
      </c>
      <c r="D1379" s="2" t="str">
        <f>TEXT(MID(Sales_Transactions[[#This Row],[Order Date]],2,5),"d/m/yyy")</f>
        <v>7/3/2011</v>
      </c>
      <c r="E1379" s="2" t="str">
        <f>TEXT(MID(Sales_Transactions[[#This Row],[Order Date]],2,5),"d")</f>
        <v>7</v>
      </c>
      <c r="F1379" s="2" t="str">
        <f>TEXT(MID(Sales_Transactions[[#This Row],[Order Date]],2,5),"m")</f>
        <v>3</v>
      </c>
      <c r="G1379" s="2" t="str">
        <f>TEXT(MID(Sales_Transactions[[#This Row],[Order Date]],2,5),"yyy")</f>
        <v>2011</v>
      </c>
      <c r="H1379" s="2" t="str">
        <f>TEXT(MID(Sales_Transactions[[#This Row],[Order Date]],2,5),"yyy/m")</f>
        <v>2011/3</v>
      </c>
      <c r="I1379" t="s">
        <v>33</v>
      </c>
      <c r="J1379">
        <f t="shared" si="126"/>
        <v>4</v>
      </c>
      <c r="K1379" s="2">
        <v>12</v>
      </c>
      <c r="L1379" s="3">
        <v>27.05</v>
      </c>
      <c r="M1379" s="4">
        <v>0</v>
      </c>
      <c r="N1379" s="5" t="s">
        <v>67</v>
      </c>
      <c r="O1379" s="3">
        <v>1</v>
      </c>
      <c r="P1379" s="3">
        <v>1.82</v>
      </c>
      <c r="Q1379" s="3">
        <v>0.83</v>
      </c>
      <c r="R1379" s="5" t="s">
        <v>1814</v>
      </c>
      <c r="S1379" s="5" t="s">
        <v>1815</v>
      </c>
      <c r="T1379" s="5" t="str">
        <f t="shared" si="127"/>
        <v>Ken Heidel</v>
      </c>
      <c r="U1379" t="s">
        <v>855</v>
      </c>
      <c r="V1379" s="5" t="s">
        <v>47</v>
      </c>
      <c r="W1379" s="5" t="s">
        <v>28</v>
      </c>
      <c r="X1379" s="5" t="s">
        <v>124</v>
      </c>
      <c r="Y1379" s="5" t="s">
        <v>1818</v>
      </c>
      <c r="Z1379" s="5" t="s">
        <v>84</v>
      </c>
      <c r="AA1379" s="4">
        <v>0.56999999999999995</v>
      </c>
      <c r="AB1379" s="1">
        <v>40610</v>
      </c>
      <c r="AC1379" s="1">
        <v>30755</v>
      </c>
      <c r="AD1379">
        <f t="shared" si="128"/>
        <v>1</v>
      </c>
      <c r="AE1379">
        <f t="shared" ca="1" si="129"/>
        <v>40</v>
      </c>
      <c r="AF1379" t="str">
        <f t="shared" ca="1" si="130"/>
        <v>18-64</v>
      </c>
      <c r="AG1379" s="3">
        <f t="shared" si="131"/>
        <v>0.22083333333333333</v>
      </c>
      <c r="AH1379" t="str">
        <f>_xlfn.IFNA(VLOOKUP(Sales_Transactions[[#This Row],[Order ID]],Returned_Items[#All],2,FALSE),"Not Returned")</f>
        <v>Not Returned</v>
      </c>
    </row>
    <row r="1380" spans="1:34" x14ac:dyDescent="0.25">
      <c r="A1380">
        <v>14338</v>
      </c>
      <c r="C1380" t="s">
        <v>1410</v>
      </c>
      <c r="D1380" s="2" t="str">
        <f>TEXT(MID(Sales_Transactions[[#This Row],[Order Date]],2,5),"d/m/yyy")</f>
        <v>31/1/2010</v>
      </c>
      <c r="E1380" s="2" t="str">
        <f>TEXT(MID(Sales_Transactions[[#This Row],[Order Date]],2,5),"d")</f>
        <v>31</v>
      </c>
      <c r="F1380" s="2" t="str">
        <f>TEXT(MID(Sales_Transactions[[#This Row],[Order Date]],2,5),"m")</f>
        <v>1</v>
      </c>
      <c r="G1380" s="2" t="str">
        <f>TEXT(MID(Sales_Transactions[[#This Row],[Order Date]],2,5),"yyy")</f>
        <v>2010</v>
      </c>
      <c r="H1380" s="2" t="str">
        <f>TEXT(MID(Sales_Transactions[[#This Row],[Order Date]],2,5),"yyy/m")</f>
        <v>2010/1</v>
      </c>
      <c r="I1380" t="s">
        <v>22</v>
      </c>
      <c r="J1380">
        <f t="shared" si="126"/>
        <v>2</v>
      </c>
      <c r="K1380" s="2">
        <v>34</v>
      </c>
      <c r="L1380" s="3">
        <v>6580.16</v>
      </c>
      <c r="M1380" s="4">
        <v>0.1</v>
      </c>
      <c r="N1380" s="5" t="s">
        <v>34</v>
      </c>
      <c r="O1380" s="3">
        <v>2786.35</v>
      </c>
      <c r="P1380" s="3">
        <v>200.97</v>
      </c>
      <c r="Q1380" s="3">
        <v>15.59</v>
      </c>
      <c r="R1380" s="5" t="s">
        <v>509</v>
      </c>
      <c r="S1380" s="5" t="s">
        <v>1538</v>
      </c>
      <c r="T1380" s="5" t="str">
        <f t="shared" si="127"/>
        <v>Mike Kennedy</v>
      </c>
      <c r="U1380" t="s">
        <v>855</v>
      </c>
      <c r="V1380" s="5" t="s">
        <v>27</v>
      </c>
      <c r="W1380" s="5" t="s">
        <v>48</v>
      </c>
      <c r="X1380" s="5" t="s">
        <v>324</v>
      </c>
      <c r="Y1380" s="5" t="s">
        <v>483</v>
      </c>
      <c r="Z1380" s="5" t="s">
        <v>40</v>
      </c>
      <c r="AA1380" s="4">
        <v>0.36</v>
      </c>
      <c r="AB1380" s="1">
        <v>40216</v>
      </c>
      <c r="AC1380" s="1">
        <v>30548</v>
      </c>
      <c r="AD1380">
        <f t="shared" si="128"/>
        <v>7</v>
      </c>
      <c r="AE1380">
        <f t="shared" ca="1" si="129"/>
        <v>40</v>
      </c>
      <c r="AF1380" t="str">
        <f t="shared" ca="1" si="130"/>
        <v>18-64</v>
      </c>
      <c r="AG1380" s="3">
        <f t="shared" si="131"/>
        <v>6.3635008823529411</v>
      </c>
      <c r="AH1380" t="str">
        <f>_xlfn.IFNA(VLOOKUP(Sales_Transactions[[#This Row],[Order ID]],Returned_Items[#All],2,FALSE),"Not Returned")</f>
        <v>Not Returned</v>
      </c>
    </row>
    <row r="1381" spans="1:34" x14ac:dyDescent="0.25">
      <c r="A1381">
        <v>14406</v>
      </c>
      <c r="C1381" t="s">
        <v>174</v>
      </c>
      <c r="D1381" s="2" t="str">
        <f>TEXT(MID(Sales_Transactions[[#This Row],[Order Date]],2,5),"d/m/yyy")</f>
        <v>8/3/2010</v>
      </c>
      <c r="E1381" s="2" t="str">
        <f>TEXT(MID(Sales_Transactions[[#This Row],[Order Date]],2,5),"d")</f>
        <v>8</v>
      </c>
      <c r="F1381" s="2" t="str">
        <f>TEXT(MID(Sales_Transactions[[#This Row],[Order Date]],2,5),"m")</f>
        <v>3</v>
      </c>
      <c r="G1381" s="2" t="str">
        <f>TEXT(MID(Sales_Transactions[[#This Row],[Order Date]],2,5),"yyy")</f>
        <v>2010</v>
      </c>
      <c r="H1381" s="2" t="str">
        <f>TEXT(MID(Sales_Transactions[[#This Row],[Order Date]],2,5),"yyy/m")</f>
        <v>2010/3</v>
      </c>
      <c r="I1381" t="s">
        <v>78</v>
      </c>
      <c r="J1381">
        <f t="shared" si="126"/>
        <v>3</v>
      </c>
      <c r="K1381" s="2">
        <v>37</v>
      </c>
      <c r="L1381" s="3">
        <v>5610.84</v>
      </c>
      <c r="M1381" s="4">
        <v>7.0000000000000007E-2</v>
      </c>
      <c r="N1381" s="5" t="s">
        <v>23</v>
      </c>
      <c r="O1381" s="3">
        <v>2366.5100000000002</v>
      </c>
      <c r="P1381" s="3">
        <v>150.97999999999999</v>
      </c>
      <c r="Q1381" s="3">
        <v>13.99</v>
      </c>
      <c r="R1381" s="5" t="s">
        <v>517</v>
      </c>
      <c r="S1381" s="5" t="s">
        <v>1819</v>
      </c>
      <c r="T1381" s="5" t="str">
        <f t="shared" si="127"/>
        <v>Charles Sheldon</v>
      </c>
      <c r="U1381" t="s">
        <v>855</v>
      </c>
      <c r="V1381" s="5" t="s">
        <v>47</v>
      </c>
      <c r="W1381" s="5" t="s">
        <v>48</v>
      </c>
      <c r="X1381" s="5" t="s">
        <v>324</v>
      </c>
      <c r="Y1381" s="5" t="s">
        <v>552</v>
      </c>
      <c r="Z1381" s="5" t="s">
        <v>56</v>
      </c>
      <c r="AA1381" s="4">
        <v>0.38</v>
      </c>
      <c r="AB1381" s="1">
        <v>40247</v>
      </c>
      <c r="AC1381" s="1">
        <v>30182</v>
      </c>
      <c r="AD1381">
        <f t="shared" si="128"/>
        <v>2</v>
      </c>
      <c r="AE1381">
        <f t="shared" ca="1" si="129"/>
        <v>41</v>
      </c>
      <c r="AF1381" t="str">
        <f t="shared" ca="1" si="130"/>
        <v>18-64</v>
      </c>
      <c r="AG1381" s="3">
        <f t="shared" si="131"/>
        <v>4.4557922702702708</v>
      </c>
      <c r="AH1381" t="str">
        <f>_xlfn.IFNA(VLOOKUP(Sales_Transactions[[#This Row],[Order ID]],Returned_Items[#All],2,FALSE),"Not Returned")</f>
        <v>Returned</v>
      </c>
    </row>
    <row r="1382" spans="1:34" x14ac:dyDescent="0.25">
      <c r="A1382">
        <v>14406</v>
      </c>
      <c r="C1382" t="s">
        <v>174</v>
      </c>
      <c r="D1382" s="2" t="str">
        <f>TEXT(MID(Sales_Transactions[[#This Row],[Order Date]],2,5),"d/m/yyy")</f>
        <v>8/3/2010</v>
      </c>
      <c r="E1382" s="2" t="str">
        <f>TEXT(MID(Sales_Transactions[[#This Row],[Order Date]],2,5),"d")</f>
        <v>8</v>
      </c>
      <c r="F1382" s="2" t="str">
        <f>TEXT(MID(Sales_Transactions[[#This Row],[Order Date]],2,5),"m")</f>
        <v>3</v>
      </c>
      <c r="G1382" s="2" t="str">
        <f>TEXT(MID(Sales_Transactions[[#This Row],[Order Date]],2,5),"yyy")</f>
        <v>2010</v>
      </c>
      <c r="H1382" s="2" t="str">
        <f>TEXT(MID(Sales_Transactions[[#This Row],[Order Date]],2,5),"yyy/m")</f>
        <v>2010/3</v>
      </c>
      <c r="I1382" t="s">
        <v>78</v>
      </c>
      <c r="J1382">
        <f t="shared" si="126"/>
        <v>3</v>
      </c>
      <c r="K1382" s="2">
        <v>20</v>
      </c>
      <c r="L1382" s="3">
        <v>455.34</v>
      </c>
      <c r="M1382" s="4">
        <v>0.06</v>
      </c>
      <c r="N1382" s="5" t="s">
        <v>34</v>
      </c>
      <c r="O1382" s="3">
        <v>-932.55</v>
      </c>
      <c r="P1382" s="3">
        <v>20.98</v>
      </c>
      <c r="Q1382" s="3">
        <v>53.03</v>
      </c>
      <c r="R1382" s="5" t="s">
        <v>517</v>
      </c>
      <c r="S1382" s="5" t="s">
        <v>1819</v>
      </c>
      <c r="T1382" s="5" t="str">
        <f t="shared" si="127"/>
        <v>Charles Sheldon</v>
      </c>
      <c r="U1382" t="s">
        <v>855</v>
      </c>
      <c r="V1382" s="5" t="s">
        <v>47</v>
      </c>
      <c r="W1382" s="5" t="s">
        <v>28</v>
      </c>
      <c r="X1382" s="5" t="s">
        <v>29</v>
      </c>
      <c r="Y1382" s="5" t="s">
        <v>338</v>
      </c>
      <c r="Z1382" s="5" t="s">
        <v>40</v>
      </c>
      <c r="AA1382" s="4">
        <v>0.78</v>
      </c>
      <c r="AB1382" s="1">
        <v>40247</v>
      </c>
      <c r="AC1382" s="1">
        <v>28556</v>
      </c>
      <c r="AD1382">
        <f t="shared" si="128"/>
        <v>2</v>
      </c>
      <c r="AE1382">
        <f t="shared" ca="1" si="129"/>
        <v>46</v>
      </c>
      <c r="AF1382" t="str">
        <f t="shared" ca="1" si="130"/>
        <v>18-64</v>
      </c>
      <c r="AG1382" s="3">
        <f t="shared" si="131"/>
        <v>3.6998705999999997</v>
      </c>
      <c r="AH1382" t="str">
        <f>_xlfn.IFNA(VLOOKUP(Sales_Transactions[[#This Row],[Order ID]],Returned_Items[#All],2,FALSE),"Not Returned")</f>
        <v>Returned</v>
      </c>
    </row>
    <row r="1383" spans="1:34" x14ac:dyDescent="0.25">
      <c r="A1383">
        <v>14406</v>
      </c>
      <c r="C1383" t="s">
        <v>174</v>
      </c>
      <c r="D1383" s="2" t="str">
        <f>TEXT(MID(Sales_Transactions[[#This Row],[Order Date]],2,5),"d/m/yyy")</f>
        <v>8/3/2010</v>
      </c>
      <c r="E1383" s="2" t="str">
        <f>TEXT(MID(Sales_Transactions[[#This Row],[Order Date]],2,5),"d")</f>
        <v>8</v>
      </c>
      <c r="F1383" s="2" t="str">
        <f>TEXT(MID(Sales_Transactions[[#This Row],[Order Date]],2,5),"m")</f>
        <v>3</v>
      </c>
      <c r="G1383" s="2" t="str">
        <f>TEXT(MID(Sales_Transactions[[#This Row],[Order Date]],2,5),"yyy")</f>
        <v>2010</v>
      </c>
      <c r="H1383" s="2" t="str">
        <f>TEXT(MID(Sales_Transactions[[#This Row],[Order Date]],2,5),"yyy/m")</f>
        <v>2010/3</v>
      </c>
      <c r="I1383" t="s">
        <v>78</v>
      </c>
      <c r="J1383">
        <f t="shared" si="126"/>
        <v>3</v>
      </c>
      <c r="K1383" s="2">
        <v>35</v>
      </c>
      <c r="L1383" s="3">
        <v>2329.6460000000002</v>
      </c>
      <c r="M1383" s="4">
        <v>0.1</v>
      </c>
      <c r="N1383" s="5" t="s">
        <v>67</v>
      </c>
      <c r="O1383" s="3">
        <v>-310.24</v>
      </c>
      <c r="P1383" s="3">
        <v>85.99</v>
      </c>
      <c r="Q1383" s="3">
        <v>0.99</v>
      </c>
      <c r="R1383" s="5" t="s">
        <v>517</v>
      </c>
      <c r="S1383" s="5" t="s">
        <v>1819</v>
      </c>
      <c r="T1383" s="5" t="str">
        <f t="shared" si="127"/>
        <v>Charles Sheldon</v>
      </c>
      <c r="U1383" t="s">
        <v>855</v>
      </c>
      <c r="V1383" s="5" t="s">
        <v>47</v>
      </c>
      <c r="W1383" s="5" t="s">
        <v>48</v>
      </c>
      <c r="X1383" s="5" t="s">
        <v>49</v>
      </c>
      <c r="Y1383" s="5" t="s">
        <v>214</v>
      </c>
      <c r="Z1383" s="5" t="s">
        <v>84</v>
      </c>
      <c r="AA1383" s="4">
        <v>0.85</v>
      </c>
      <c r="AB1383" s="1">
        <v>40247</v>
      </c>
      <c r="AC1383" s="1">
        <v>28538</v>
      </c>
      <c r="AD1383">
        <f t="shared" si="128"/>
        <v>2</v>
      </c>
      <c r="AE1383">
        <f t="shared" ca="1" si="129"/>
        <v>46</v>
      </c>
      <c r="AF1383" t="str">
        <f t="shared" ca="1" si="130"/>
        <v>18-64</v>
      </c>
      <c r="AG1383" s="3">
        <f t="shared" si="131"/>
        <v>2.4826859999999997</v>
      </c>
      <c r="AH1383" t="str">
        <f>_xlfn.IFNA(VLOOKUP(Sales_Transactions[[#This Row],[Order ID]],Returned_Items[#All],2,FALSE),"Not Returned")</f>
        <v>Returned</v>
      </c>
    </row>
    <row r="1384" spans="1:34" x14ac:dyDescent="0.25">
      <c r="A1384">
        <v>15878</v>
      </c>
      <c r="C1384" t="s">
        <v>1305</v>
      </c>
      <c r="D1384" s="2" t="str">
        <f>TEXT(MID(Sales_Transactions[[#This Row],[Order Date]],2,5),"d/m/yyy")</f>
        <v>4/11/2010</v>
      </c>
      <c r="E1384" s="2" t="str">
        <f>TEXT(MID(Sales_Transactions[[#This Row],[Order Date]],2,5),"d")</f>
        <v>4</v>
      </c>
      <c r="F1384" s="2" t="str">
        <f>TEXT(MID(Sales_Transactions[[#This Row],[Order Date]],2,5),"m")</f>
        <v>11</v>
      </c>
      <c r="G1384" s="2" t="str">
        <f>TEXT(MID(Sales_Transactions[[#This Row],[Order Date]],2,5),"yyy")</f>
        <v>2010</v>
      </c>
      <c r="H1384" s="2" t="str">
        <f>TEXT(MID(Sales_Transactions[[#This Row],[Order Date]],2,5),"yyy/m")</f>
        <v>2010/11</v>
      </c>
      <c r="I1384" t="s">
        <v>33</v>
      </c>
      <c r="J1384">
        <f t="shared" si="126"/>
        <v>4</v>
      </c>
      <c r="K1384" s="2">
        <v>36</v>
      </c>
      <c r="L1384" s="3">
        <v>275.06</v>
      </c>
      <c r="M1384" s="4">
        <v>0.05</v>
      </c>
      <c r="N1384" s="5" t="s">
        <v>23</v>
      </c>
      <c r="O1384" s="3">
        <v>-237.87</v>
      </c>
      <c r="P1384" s="3">
        <v>7.28</v>
      </c>
      <c r="Q1384" s="3">
        <v>11.15</v>
      </c>
      <c r="R1384" s="5" t="s">
        <v>509</v>
      </c>
      <c r="S1384" s="5" t="s">
        <v>1538</v>
      </c>
      <c r="T1384" s="5" t="str">
        <f t="shared" si="127"/>
        <v>Mike Kennedy</v>
      </c>
      <c r="U1384" t="s">
        <v>855</v>
      </c>
      <c r="V1384" s="5" t="s">
        <v>47</v>
      </c>
      <c r="W1384" s="5" t="s">
        <v>28</v>
      </c>
      <c r="X1384" s="5" t="s">
        <v>75</v>
      </c>
      <c r="Y1384" s="5" t="s">
        <v>1131</v>
      </c>
      <c r="Z1384" s="5" t="s">
        <v>43</v>
      </c>
      <c r="AA1384" s="4">
        <v>0.37</v>
      </c>
      <c r="AB1384" s="1">
        <v>40488</v>
      </c>
      <c r="AC1384" s="1">
        <v>28075</v>
      </c>
      <c r="AD1384">
        <f t="shared" si="128"/>
        <v>2</v>
      </c>
      <c r="AE1384">
        <f t="shared" ca="1" si="129"/>
        <v>47</v>
      </c>
      <c r="AF1384" t="str">
        <f t="shared" ca="1" si="130"/>
        <v>18-64</v>
      </c>
      <c r="AG1384" s="3">
        <f t="shared" si="131"/>
        <v>0.51184333333333343</v>
      </c>
      <c r="AH1384" t="str">
        <f>_xlfn.IFNA(VLOOKUP(Sales_Transactions[[#This Row],[Order ID]],Returned_Items[#All],2,FALSE),"Not Returned")</f>
        <v>Not Returned</v>
      </c>
    </row>
    <row r="1385" spans="1:34" x14ac:dyDescent="0.25">
      <c r="A1385">
        <v>16133</v>
      </c>
      <c r="C1385" t="s">
        <v>573</v>
      </c>
      <c r="D1385" s="2" t="str">
        <f>TEXT(MID(Sales_Transactions[[#This Row],[Order Date]],2,5),"d/m/yyy")</f>
        <v>25/9/2009</v>
      </c>
      <c r="E1385" s="2" t="str">
        <f>TEXT(MID(Sales_Transactions[[#This Row],[Order Date]],2,5),"d")</f>
        <v>25</v>
      </c>
      <c r="F1385" s="2" t="str">
        <f>TEXT(MID(Sales_Transactions[[#This Row],[Order Date]],2,5),"m")</f>
        <v>9</v>
      </c>
      <c r="G1385" s="2" t="str">
        <f>TEXT(MID(Sales_Transactions[[#This Row],[Order Date]],2,5),"yyy")</f>
        <v>2009</v>
      </c>
      <c r="H1385" s="2" t="str">
        <f>TEXT(MID(Sales_Transactions[[#This Row],[Order Date]],2,5),"yyy/m")</f>
        <v>2009/9</v>
      </c>
      <c r="I1385" t="s">
        <v>101</v>
      </c>
      <c r="J1385">
        <f t="shared" si="126"/>
        <v>1</v>
      </c>
      <c r="K1385" s="2">
        <v>1</v>
      </c>
      <c r="L1385" s="3">
        <v>27.96</v>
      </c>
      <c r="M1385" s="4">
        <v>0.17</v>
      </c>
      <c r="N1385" s="5" t="s">
        <v>23</v>
      </c>
      <c r="O1385" s="3">
        <v>-9.1300000000000008</v>
      </c>
      <c r="P1385" s="3">
        <v>14.89</v>
      </c>
      <c r="Q1385" s="3">
        <v>13.56</v>
      </c>
      <c r="R1385" s="5" t="s">
        <v>1211</v>
      </c>
      <c r="S1385" s="5" t="s">
        <v>895</v>
      </c>
      <c r="T1385" s="5" t="str">
        <f t="shared" si="127"/>
        <v>Matt Abelman</v>
      </c>
      <c r="U1385" t="s">
        <v>855</v>
      </c>
      <c r="V1385" s="5" t="s">
        <v>27</v>
      </c>
      <c r="W1385" s="5" t="s">
        <v>57</v>
      </c>
      <c r="X1385" s="5" t="s">
        <v>58</v>
      </c>
      <c r="Y1385" s="5" t="s">
        <v>1820</v>
      </c>
      <c r="Z1385" s="5" t="s">
        <v>31</v>
      </c>
      <c r="AA1385" s="4">
        <v>0.57999999999999996</v>
      </c>
      <c r="AB1385" s="1">
        <v>40083</v>
      </c>
      <c r="AC1385" s="1">
        <v>28235</v>
      </c>
      <c r="AD1385">
        <f t="shared" si="128"/>
        <v>2</v>
      </c>
      <c r="AE1385">
        <f t="shared" ca="1" si="129"/>
        <v>47</v>
      </c>
      <c r="AF1385" t="str">
        <f t="shared" ca="1" si="130"/>
        <v>18-64</v>
      </c>
      <c r="AG1385" s="3">
        <f t="shared" si="131"/>
        <v>28.424686999999999</v>
      </c>
      <c r="AH1385" t="str">
        <f>_xlfn.IFNA(VLOOKUP(Sales_Transactions[[#This Row],[Order ID]],Returned_Items[#All],2,FALSE),"Not Returned")</f>
        <v>Not Returned</v>
      </c>
    </row>
    <row r="1386" spans="1:34" x14ac:dyDescent="0.25">
      <c r="A1386">
        <v>16612</v>
      </c>
      <c r="C1386" t="s">
        <v>1627</v>
      </c>
      <c r="D1386" s="2" t="str">
        <f>TEXT(MID(Sales_Transactions[[#This Row],[Order Date]],2,5),"d/m/yyy")</f>
        <v>13/2/2009</v>
      </c>
      <c r="E1386" s="2" t="str">
        <f>TEXT(MID(Sales_Transactions[[#This Row],[Order Date]],2,5),"d")</f>
        <v>13</v>
      </c>
      <c r="F1386" s="2" t="str">
        <f>TEXT(MID(Sales_Transactions[[#This Row],[Order Date]],2,5),"m")</f>
        <v>2</v>
      </c>
      <c r="G1386" s="2" t="str">
        <f>TEXT(MID(Sales_Transactions[[#This Row],[Order Date]],2,5),"yyy")</f>
        <v>2009</v>
      </c>
      <c r="H1386" s="2" t="str">
        <f>TEXT(MID(Sales_Transactions[[#This Row],[Order Date]],2,5),"yyy/m")</f>
        <v>2009/2</v>
      </c>
      <c r="I1386" t="s">
        <v>33</v>
      </c>
      <c r="J1386">
        <f t="shared" si="126"/>
        <v>4</v>
      </c>
      <c r="K1386" s="2">
        <v>45</v>
      </c>
      <c r="L1386" s="3">
        <v>3699.22</v>
      </c>
      <c r="M1386" s="4">
        <v>0.05</v>
      </c>
      <c r="N1386" s="5" t="s">
        <v>34</v>
      </c>
      <c r="O1386" s="3">
        <v>565.17999999999995</v>
      </c>
      <c r="P1386" s="3">
        <v>80.97</v>
      </c>
      <c r="Q1386" s="3">
        <v>30.06</v>
      </c>
      <c r="R1386" s="5" t="s">
        <v>1250</v>
      </c>
      <c r="S1386" s="5" t="s">
        <v>1762</v>
      </c>
      <c r="T1386" s="5" t="str">
        <f t="shared" si="127"/>
        <v>Sally Matthias</v>
      </c>
      <c r="U1386" t="s">
        <v>855</v>
      </c>
      <c r="V1386" s="5" t="s">
        <v>74</v>
      </c>
      <c r="W1386" s="5" t="s">
        <v>48</v>
      </c>
      <c r="X1386" s="5" t="s">
        <v>324</v>
      </c>
      <c r="Y1386" s="5" t="s">
        <v>1821</v>
      </c>
      <c r="Z1386" s="5" t="s">
        <v>106</v>
      </c>
      <c r="AA1386" s="4">
        <v>0.4</v>
      </c>
      <c r="AB1386" s="1">
        <v>39858</v>
      </c>
      <c r="AC1386" s="1">
        <v>28399</v>
      </c>
      <c r="AD1386">
        <f t="shared" si="128"/>
        <v>1</v>
      </c>
      <c r="AE1386">
        <f t="shared" ca="1" si="129"/>
        <v>46</v>
      </c>
      <c r="AF1386" t="str">
        <f t="shared" ca="1" si="130"/>
        <v>18-64</v>
      </c>
      <c r="AG1386" s="3">
        <f t="shared" si="131"/>
        <v>2.4664336666666666</v>
      </c>
      <c r="AH1386" t="str">
        <f>_xlfn.IFNA(VLOOKUP(Sales_Transactions[[#This Row],[Order ID]],Returned_Items[#All],2,FALSE),"Not Returned")</f>
        <v>Not Returned</v>
      </c>
    </row>
    <row r="1387" spans="1:34" x14ac:dyDescent="0.25">
      <c r="A1387">
        <v>16612</v>
      </c>
      <c r="C1387" t="s">
        <v>1627</v>
      </c>
      <c r="D1387" s="2" t="str">
        <f>TEXT(MID(Sales_Transactions[[#This Row],[Order Date]],2,5),"d/m/yyy")</f>
        <v>13/2/2009</v>
      </c>
      <c r="E1387" s="2" t="str">
        <f>TEXT(MID(Sales_Transactions[[#This Row],[Order Date]],2,5),"d")</f>
        <v>13</v>
      </c>
      <c r="F1387" s="2" t="str">
        <f>TEXT(MID(Sales_Transactions[[#This Row],[Order Date]],2,5),"m")</f>
        <v>2</v>
      </c>
      <c r="G1387" s="2" t="str">
        <f>TEXT(MID(Sales_Transactions[[#This Row],[Order Date]],2,5),"yyy")</f>
        <v>2009</v>
      </c>
      <c r="H1387" s="2" t="str">
        <f>TEXT(MID(Sales_Transactions[[#This Row],[Order Date]],2,5),"yyy/m")</f>
        <v>2009/2</v>
      </c>
      <c r="I1387" t="s">
        <v>33</v>
      </c>
      <c r="J1387">
        <f t="shared" si="126"/>
        <v>4</v>
      </c>
      <c r="K1387" s="2">
        <v>6</v>
      </c>
      <c r="L1387" s="3">
        <v>48.93</v>
      </c>
      <c r="M1387" s="4">
        <v>0</v>
      </c>
      <c r="N1387" s="5" t="s">
        <v>23</v>
      </c>
      <c r="O1387" s="3">
        <v>-38.72</v>
      </c>
      <c r="P1387" s="3">
        <v>6.48</v>
      </c>
      <c r="Q1387" s="3">
        <v>10.050000000000001</v>
      </c>
      <c r="R1387" s="5" t="s">
        <v>1250</v>
      </c>
      <c r="S1387" s="5" t="s">
        <v>1762</v>
      </c>
      <c r="T1387" s="5" t="str">
        <f t="shared" si="127"/>
        <v>Sally Matthias</v>
      </c>
      <c r="U1387" t="s">
        <v>855</v>
      </c>
      <c r="V1387" s="5" t="s">
        <v>74</v>
      </c>
      <c r="W1387" s="5" t="s">
        <v>28</v>
      </c>
      <c r="X1387" s="5" t="s">
        <v>75</v>
      </c>
      <c r="Y1387" s="5" t="s">
        <v>1511</v>
      </c>
      <c r="Z1387" s="5" t="s">
        <v>43</v>
      </c>
      <c r="AA1387" s="4">
        <v>0.37</v>
      </c>
      <c r="AB1387" s="1">
        <v>39859</v>
      </c>
      <c r="AC1387" s="1">
        <v>28211</v>
      </c>
      <c r="AD1387">
        <f t="shared" si="128"/>
        <v>2</v>
      </c>
      <c r="AE1387">
        <f t="shared" ca="1" si="129"/>
        <v>47</v>
      </c>
      <c r="AF1387" t="str">
        <f t="shared" ca="1" si="130"/>
        <v>18-64</v>
      </c>
      <c r="AG1387" s="3">
        <f t="shared" si="131"/>
        <v>2.7550000000000003</v>
      </c>
      <c r="AH1387" t="str">
        <f>_xlfn.IFNA(VLOOKUP(Sales_Transactions[[#This Row],[Order ID]],Returned_Items[#All],2,FALSE),"Not Returned")</f>
        <v>Not Returned</v>
      </c>
    </row>
    <row r="1388" spans="1:34" x14ac:dyDescent="0.25">
      <c r="A1388">
        <v>16967</v>
      </c>
      <c r="C1388" t="s">
        <v>297</v>
      </c>
      <c r="D1388" s="2" t="str">
        <f>TEXT(MID(Sales_Transactions[[#This Row],[Order Date]],2,5),"d/m/yyy")</f>
        <v>19/8/2011</v>
      </c>
      <c r="E1388" s="2" t="str">
        <f>TEXT(MID(Sales_Transactions[[#This Row],[Order Date]],2,5),"d")</f>
        <v>19</v>
      </c>
      <c r="F1388" s="2" t="str">
        <f>TEXT(MID(Sales_Transactions[[#This Row],[Order Date]],2,5),"m")</f>
        <v>8</v>
      </c>
      <c r="G1388" s="2" t="str">
        <f>TEXT(MID(Sales_Transactions[[#This Row],[Order Date]],2,5),"yyy")</f>
        <v>2011</v>
      </c>
      <c r="H1388" s="2" t="str">
        <f>TEXT(MID(Sales_Transactions[[#This Row],[Order Date]],2,5),"yyy/m")</f>
        <v>2011/8</v>
      </c>
      <c r="I1388" t="s">
        <v>22</v>
      </c>
      <c r="J1388">
        <f t="shared" si="126"/>
        <v>2</v>
      </c>
      <c r="K1388" s="2">
        <v>5</v>
      </c>
      <c r="L1388" s="3">
        <v>397.55</v>
      </c>
      <c r="M1388" s="4">
        <v>0.08</v>
      </c>
      <c r="N1388" s="5" t="s">
        <v>23</v>
      </c>
      <c r="O1388" s="3">
        <v>-152.47</v>
      </c>
      <c r="P1388" s="3">
        <v>83.1</v>
      </c>
      <c r="Q1388" s="3">
        <v>6.13</v>
      </c>
      <c r="R1388" s="5" t="s">
        <v>167</v>
      </c>
      <c r="S1388" s="5" t="s">
        <v>1729</v>
      </c>
      <c r="T1388" s="5" t="str">
        <f t="shared" si="127"/>
        <v>Brad Norvell</v>
      </c>
      <c r="U1388" t="s">
        <v>855</v>
      </c>
      <c r="V1388" s="5" t="s">
        <v>47</v>
      </c>
      <c r="W1388" s="5" t="s">
        <v>48</v>
      </c>
      <c r="X1388" s="5" t="s">
        <v>87</v>
      </c>
      <c r="Y1388" s="5" t="s">
        <v>965</v>
      </c>
      <c r="Z1388" s="5" t="s">
        <v>43</v>
      </c>
      <c r="AA1388" s="4">
        <v>0.45</v>
      </c>
      <c r="AB1388" s="1">
        <v>40776</v>
      </c>
      <c r="AC1388" s="1">
        <v>27858</v>
      </c>
      <c r="AD1388">
        <f t="shared" si="128"/>
        <v>2</v>
      </c>
      <c r="AE1388">
        <f t="shared" ca="1" si="129"/>
        <v>48</v>
      </c>
      <c r="AF1388" t="str">
        <f t="shared" ca="1" si="130"/>
        <v>18-64</v>
      </c>
      <c r="AG1388" s="3">
        <f t="shared" si="131"/>
        <v>17.832704</v>
      </c>
      <c r="AH1388" t="str">
        <f>_xlfn.IFNA(VLOOKUP(Sales_Transactions[[#This Row],[Order ID]],Returned_Items[#All],2,FALSE),"Not Returned")</f>
        <v>Not Returned</v>
      </c>
    </row>
    <row r="1389" spans="1:34" x14ac:dyDescent="0.25">
      <c r="A1389">
        <v>16967</v>
      </c>
      <c r="C1389" t="s">
        <v>297</v>
      </c>
      <c r="D1389" s="2" t="str">
        <f>TEXT(MID(Sales_Transactions[[#This Row],[Order Date]],2,5),"d/m/yyy")</f>
        <v>19/8/2011</v>
      </c>
      <c r="E1389" s="2" t="str">
        <f>TEXT(MID(Sales_Transactions[[#This Row],[Order Date]],2,5),"d")</f>
        <v>19</v>
      </c>
      <c r="F1389" s="2" t="str">
        <f>TEXT(MID(Sales_Transactions[[#This Row],[Order Date]],2,5),"m")</f>
        <v>8</v>
      </c>
      <c r="G1389" s="2" t="str">
        <f>TEXT(MID(Sales_Transactions[[#This Row],[Order Date]],2,5),"yyy")</f>
        <v>2011</v>
      </c>
      <c r="H1389" s="2" t="str">
        <f>TEXT(MID(Sales_Transactions[[#This Row],[Order Date]],2,5),"yyy/m")</f>
        <v>2011/8</v>
      </c>
      <c r="I1389" t="s">
        <v>22</v>
      </c>
      <c r="J1389">
        <f t="shared" si="126"/>
        <v>2</v>
      </c>
      <c r="K1389" s="2">
        <v>34</v>
      </c>
      <c r="L1389" s="3">
        <v>676.26</v>
      </c>
      <c r="M1389" s="4">
        <v>0.06</v>
      </c>
      <c r="N1389" s="5" t="s">
        <v>23</v>
      </c>
      <c r="O1389" s="3">
        <v>181.98</v>
      </c>
      <c r="P1389" s="3">
        <v>19.98</v>
      </c>
      <c r="Q1389" s="3">
        <v>5.77</v>
      </c>
      <c r="R1389" s="5" t="s">
        <v>167</v>
      </c>
      <c r="S1389" s="5" t="s">
        <v>1729</v>
      </c>
      <c r="T1389" s="5" t="str">
        <f t="shared" si="127"/>
        <v>Brad Norvell</v>
      </c>
      <c r="U1389" t="s">
        <v>855</v>
      </c>
      <c r="V1389" s="5" t="s">
        <v>47</v>
      </c>
      <c r="W1389" s="5" t="s">
        <v>28</v>
      </c>
      <c r="X1389" s="5" t="s">
        <v>75</v>
      </c>
      <c r="Y1389" s="5" t="s">
        <v>300</v>
      </c>
      <c r="Z1389" s="5" t="s">
        <v>43</v>
      </c>
      <c r="AA1389" s="4">
        <v>0.38</v>
      </c>
      <c r="AB1389" s="1">
        <v>40774</v>
      </c>
      <c r="AC1389" s="1">
        <v>28121</v>
      </c>
      <c r="AD1389">
        <f t="shared" si="128"/>
        <v>0</v>
      </c>
      <c r="AE1389">
        <f t="shared" ca="1" si="129"/>
        <v>47</v>
      </c>
      <c r="AF1389" t="str">
        <f t="shared" ca="1" si="130"/>
        <v>18-64</v>
      </c>
      <c r="AG1389" s="3">
        <f t="shared" si="131"/>
        <v>0.75700035294117651</v>
      </c>
      <c r="AH1389" t="str">
        <f>_xlfn.IFNA(VLOOKUP(Sales_Transactions[[#This Row],[Order ID]],Returned_Items[#All],2,FALSE),"Not Returned")</f>
        <v>Not Returned</v>
      </c>
    </row>
    <row r="1390" spans="1:34" x14ac:dyDescent="0.25">
      <c r="A1390">
        <v>18432</v>
      </c>
      <c r="C1390" t="s">
        <v>1822</v>
      </c>
      <c r="D1390" s="2" t="str">
        <f>TEXT(MID(Sales_Transactions[[#This Row],[Order Date]],2,5),"d/m/yyy")</f>
        <v>12/3/2011</v>
      </c>
      <c r="E1390" s="2" t="str">
        <f>TEXT(MID(Sales_Transactions[[#This Row],[Order Date]],2,5),"d")</f>
        <v>12</v>
      </c>
      <c r="F1390" s="2" t="str">
        <f>TEXT(MID(Sales_Transactions[[#This Row],[Order Date]],2,5),"m")</f>
        <v>3</v>
      </c>
      <c r="G1390" s="2" t="str">
        <f>TEXT(MID(Sales_Transactions[[#This Row],[Order Date]],2,5),"yyy")</f>
        <v>2011</v>
      </c>
      <c r="H1390" s="2" t="str">
        <f>TEXT(MID(Sales_Transactions[[#This Row],[Order Date]],2,5),"yyy/m")</f>
        <v>2011/3</v>
      </c>
      <c r="I1390" t="s">
        <v>33</v>
      </c>
      <c r="J1390">
        <f t="shared" si="126"/>
        <v>4</v>
      </c>
      <c r="K1390" s="2">
        <v>42</v>
      </c>
      <c r="L1390" s="3">
        <v>451.32</v>
      </c>
      <c r="M1390" s="4">
        <v>0.04</v>
      </c>
      <c r="N1390" s="5" t="s">
        <v>23</v>
      </c>
      <c r="O1390" s="3">
        <v>1.1599999999999999</v>
      </c>
      <c r="P1390" s="3">
        <v>10.64</v>
      </c>
      <c r="Q1390" s="3">
        <v>5.16</v>
      </c>
      <c r="R1390" s="5" t="s">
        <v>1768</v>
      </c>
      <c r="S1390" s="5" t="s">
        <v>1769</v>
      </c>
      <c r="T1390" s="5" t="str">
        <f t="shared" si="127"/>
        <v>Art Ferguson</v>
      </c>
      <c r="U1390" t="s">
        <v>855</v>
      </c>
      <c r="V1390" s="5" t="s">
        <v>47</v>
      </c>
      <c r="W1390" s="5" t="s">
        <v>57</v>
      </c>
      <c r="X1390" s="5" t="s">
        <v>58</v>
      </c>
      <c r="Y1390" s="5" t="s">
        <v>1003</v>
      </c>
      <c r="Z1390" s="5" t="s">
        <v>43</v>
      </c>
      <c r="AA1390" s="4">
        <v>0.56999999999999995</v>
      </c>
      <c r="AB1390" s="1">
        <v>40614</v>
      </c>
      <c r="AC1390" s="1">
        <v>27960</v>
      </c>
      <c r="AD1390">
        <f t="shared" si="128"/>
        <v>0</v>
      </c>
      <c r="AE1390">
        <f t="shared" ca="1" si="129"/>
        <v>48</v>
      </c>
      <c r="AF1390" t="str">
        <f t="shared" ca="1" si="130"/>
        <v>18-64</v>
      </c>
      <c r="AG1390" s="3">
        <f t="shared" si="131"/>
        <v>0.3760891428571429</v>
      </c>
      <c r="AH1390" t="str">
        <f>_xlfn.IFNA(VLOOKUP(Sales_Transactions[[#This Row],[Order ID]],Returned_Items[#All],2,FALSE),"Not Returned")</f>
        <v>Not Returned</v>
      </c>
    </row>
    <row r="1391" spans="1:34" x14ac:dyDescent="0.25">
      <c r="A1391">
        <v>18432</v>
      </c>
      <c r="C1391" t="s">
        <v>1822</v>
      </c>
      <c r="D1391" s="2" t="str">
        <f>TEXT(MID(Sales_Transactions[[#This Row],[Order Date]],2,5),"d/m/yyy")</f>
        <v>12/3/2011</v>
      </c>
      <c r="E1391" s="2" t="str">
        <f>TEXT(MID(Sales_Transactions[[#This Row],[Order Date]],2,5),"d")</f>
        <v>12</v>
      </c>
      <c r="F1391" s="2" t="str">
        <f>TEXT(MID(Sales_Transactions[[#This Row],[Order Date]],2,5),"m")</f>
        <v>3</v>
      </c>
      <c r="G1391" s="2" t="str">
        <f>TEXT(MID(Sales_Transactions[[#This Row],[Order Date]],2,5),"yyy")</f>
        <v>2011</v>
      </c>
      <c r="H1391" s="2" t="str">
        <f>TEXT(MID(Sales_Transactions[[#This Row],[Order Date]],2,5),"yyy/m")</f>
        <v>2011/3</v>
      </c>
      <c r="I1391" t="s">
        <v>33</v>
      </c>
      <c r="J1391">
        <f t="shared" si="126"/>
        <v>4</v>
      </c>
      <c r="K1391" s="2">
        <v>15</v>
      </c>
      <c r="L1391" s="3">
        <v>217.66</v>
      </c>
      <c r="M1391" s="4">
        <v>0.1</v>
      </c>
      <c r="N1391" s="5" t="s">
        <v>67</v>
      </c>
      <c r="O1391" s="3">
        <v>-24.91</v>
      </c>
      <c r="P1391" s="3">
        <v>14.42</v>
      </c>
      <c r="Q1391" s="3">
        <v>6.75</v>
      </c>
      <c r="R1391" s="5" t="s">
        <v>1768</v>
      </c>
      <c r="S1391" s="5" t="s">
        <v>1769</v>
      </c>
      <c r="T1391" s="5" t="str">
        <f t="shared" si="127"/>
        <v>Art Ferguson</v>
      </c>
      <c r="U1391" t="s">
        <v>855</v>
      </c>
      <c r="V1391" s="5" t="s">
        <v>47</v>
      </c>
      <c r="W1391" s="5" t="s">
        <v>28</v>
      </c>
      <c r="X1391" s="5" t="s">
        <v>38</v>
      </c>
      <c r="Y1391" s="5" t="s">
        <v>1823</v>
      </c>
      <c r="Z1391" s="5" t="s">
        <v>56</v>
      </c>
      <c r="AA1391" s="4">
        <v>0.52</v>
      </c>
      <c r="AB1391" s="1">
        <v>40614</v>
      </c>
      <c r="AC1391" s="1">
        <v>27947</v>
      </c>
      <c r="AD1391">
        <f t="shared" si="128"/>
        <v>0</v>
      </c>
      <c r="AE1391">
        <f t="shared" ca="1" si="129"/>
        <v>48</v>
      </c>
      <c r="AF1391" t="str">
        <f t="shared" ca="1" si="130"/>
        <v>18-64</v>
      </c>
      <c r="AG1391" s="3">
        <f t="shared" si="131"/>
        <v>1.410372</v>
      </c>
      <c r="AH1391" t="str">
        <f>_xlfn.IFNA(VLOOKUP(Sales_Transactions[[#This Row],[Order ID]],Returned_Items[#All],2,FALSE),"Not Returned")</f>
        <v>Not Returned</v>
      </c>
    </row>
    <row r="1392" spans="1:34" x14ac:dyDescent="0.25">
      <c r="A1392">
        <v>18432</v>
      </c>
      <c r="C1392" t="s">
        <v>1822</v>
      </c>
      <c r="D1392" s="2" t="str">
        <f>TEXT(MID(Sales_Transactions[[#This Row],[Order Date]],2,5),"d/m/yyy")</f>
        <v>12/3/2011</v>
      </c>
      <c r="E1392" s="2" t="str">
        <f>TEXT(MID(Sales_Transactions[[#This Row],[Order Date]],2,5),"d")</f>
        <v>12</v>
      </c>
      <c r="F1392" s="2" t="str">
        <f>TEXT(MID(Sales_Transactions[[#This Row],[Order Date]],2,5),"m")</f>
        <v>3</v>
      </c>
      <c r="G1392" s="2" t="str">
        <f>TEXT(MID(Sales_Transactions[[#This Row],[Order Date]],2,5),"yyy")</f>
        <v>2011</v>
      </c>
      <c r="H1392" s="2" t="str">
        <f>TEXT(MID(Sales_Transactions[[#This Row],[Order Date]],2,5),"yyy/m")</f>
        <v>2011/3</v>
      </c>
      <c r="I1392" t="s">
        <v>33</v>
      </c>
      <c r="J1392">
        <f t="shared" si="126"/>
        <v>4</v>
      </c>
      <c r="K1392" s="2">
        <v>5</v>
      </c>
      <c r="L1392" s="3">
        <v>1374.67</v>
      </c>
      <c r="M1392" s="4">
        <v>0.08</v>
      </c>
      <c r="N1392" s="5" t="s">
        <v>34</v>
      </c>
      <c r="O1392" s="3">
        <v>-126.34</v>
      </c>
      <c r="P1392" s="3">
        <v>279.81</v>
      </c>
      <c r="Q1392" s="3">
        <v>23.19</v>
      </c>
      <c r="R1392" s="5" t="s">
        <v>1768</v>
      </c>
      <c r="S1392" s="5" t="s">
        <v>1769</v>
      </c>
      <c r="T1392" s="5" t="str">
        <f t="shared" si="127"/>
        <v>Art Ferguson</v>
      </c>
      <c r="U1392" t="s">
        <v>855</v>
      </c>
      <c r="V1392" s="5" t="s">
        <v>47</v>
      </c>
      <c r="W1392" s="5" t="s">
        <v>28</v>
      </c>
      <c r="X1392" s="5" t="s">
        <v>38</v>
      </c>
      <c r="Y1392" s="5" t="s">
        <v>828</v>
      </c>
      <c r="Z1392" s="5" t="s">
        <v>40</v>
      </c>
      <c r="AA1392" s="4">
        <v>0.59</v>
      </c>
      <c r="AB1392" s="1">
        <v>40616</v>
      </c>
      <c r="AC1392" s="1">
        <v>28020</v>
      </c>
      <c r="AD1392">
        <f t="shared" si="128"/>
        <v>2</v>
      </c>
      <c r="AE1392">
        <f t="shared" ca="1" si="129"/>
        <v>47</v>
      </c>
      <c r="AF1392" t="str">
        <f t="shared" ca="1" si="130"/>
        <v>18-64</v>
      </c>
      <c r="AG1392" s="3">
        <f t="shared" si="131"/>
        <v>60.555230400000006</v>
      </c>
      <c r="AH1392" t="str">
        <f>_xlfn.IFNA(VLOOKUP(Sales_Transactions[[#This Row],[Order ID]],Returned_Items[#All],2,FALSE),"Not Returned")</f>
        <v>Not Returned</v>
      </c>
    </row>
    <row r="1393" spans="1:34" x14ac:dyDescent="0.25">
      <c r="A1393">
        <v>18432</v>
      </c>
      <c r="C1393" t="s">
        <v>1822</v>
      </c>
      <c r="D1393" s="2" t="str">
        <f>TEXT(MID(Sales_Transactions[[#This Row],[Order Date]],2,5),"d/m/yyy")</f>
        <v>12/3/2011</v>
      </c>
      <c r="E1393" s="2" t="str">
        <f>TEXT(MID(Sales_Transactions[[#This Row],[Order Date]],2,5),"d")</f>
        <v>12</v>
      </c>
      <c r="F1393" s="2" t="str">
        <f>TEXT(MID(Sales_Transactions[[#This Row],[Order Date]],2,5),"m")</f>
        <v>3</v>
      </c>
      <c r="G1393" s="2" t="str">
        <f>TEXT(MID(Sales_Transactions[[#This Row],[Order Date]],2,5),"yyy")</f>
        <v>2011</v>
      </c>
      <c r="H1393" s="2" t="str">
        <f>TEXT(MID(Sales_Transactions[[#This Row],[Order Date]],2,5),"yyy/m")</f>
        <v>2011/3</v>
      </c>
      <c r="I1393" t="s">
        <v>33</v>
      </c>
      <c r="J1393">
        <f t="shared" si="126"/>
        <v>4</v>
      </c>
      <c r="K1393" s="2">
        <v>12</v>
      </c>
      <c r="L1393" s="3">
        <v>76.42</v>
      </c>
      <c r="M1393" s="4">
        <v>0.02</v>
      </c>
      <c r="N1393" s="5" t="s">
        <v>67</v>
      </c>
      <c r="O1393" s="3">
        <v>20.440000000000001</v>
      </c>
      <c r="P1393" s="3">
        <v>5.84</v>
      </c>
      <c r="Q1393" s="3">
        <v>0.83</v>
      </c>
      <c r="R1393" s="5" t="s">
        <v>1768</v>
      </c>
      <c r="S1393" s="5" t="s">
        <v>1769</v>
      </c>
      <c r="T1393" s="5" t="str">
        <f t="shared" si="127"/>
        <v>Art Ferguson</v>
      </c>
      <c r="U1393" t="s">
        <v>855</v>
      </c>
      <c r="V1393" s="5" t="s">
        <v>47</v>
      </c>
      <c r="W1393" s="5" t="s">
        <v>28</v>
      </c>
      <c r="X1393" s="5" t="s">
        <v>124</v>
      </c>
      <c r="Y1393" s="5" t="s">
        <v>1824</v>
      </c>
      <c r="Z1393" s="5" t="s">
        <v>84</v>
      </c>
      <c r="AA1393" s="4">
        <v>0.49</v>
      </c>
      <c r="AB1393" s="1">
        <v>40616</v>
      </c>
      <c r="AC1393" s="1">
        <v>27814</v>
      </c>
      <c r="AD1393">
        <f t="shared" si="128"/>
        <v>2</v>
      </c>
      <c r="AE1393">
        <f t="shared" ca="1" si="129"/>
        <v>48</v>
      </c>
      <c r="AF1393" t="str">
        <f t="shared" ca="1" si="130"/>
        <v>18-64</v>
      </c>
      <c r="AG1393" s="3">
        <f t="shared" si="131"/>
        <v>0.55573600000000001</v>
      </c>
      <c r="AH1393" t="str">
        <f>_xlfn.IFNA(VLOOKUP(Sales_Transactions[[#This Row],[Order ID]],Returned_Items[#All],2,FALSE),"Not Returned")</f>
        <v>Not Returned</v>
      </c>
    </row>
    <row r="1394" spans="1:34" x14ac:dyDescent="0.25">
      <c r="A1394">
        <v>18464</v>
      </c>
      <c r="C1394" t="s">
        <v>1825</v>
      </c>
      <c r="D1394" s="2" t="str">
        <f>TEXT(MID(Sales_Transactions[[#This Row],[Order Date]],2,5),"d/m/yyy")</f>
        <v>28/3/2012</v>
      </c>
      <c r="E1394" s="2" t="str">
        <f>TEXT(MID(Sales_Transactions[[#This Row],[Order Date]],2,5),"d")</f>
        <v>28</v>
      </c>
      <c r="F1394" s="2" t="str">
        <f>TEXT(MID(Sales_Transactions[[#This Row],[Order Date]],2,5),"m")</f>
        <v>3</v>
      </c>
      <c r="G1394" s="2" t="str">
        <f>TEXT(MID(Sales_Transactions[[#This Row],[Order Date]],2,5),"yyy")</f>
        <v>2012</v>
      </c>
      <c r="H1394" s="2" t="str">
        <f>TEXT(MID(Sales_Transactions[[#This Row],[Order Date]],2,5),"yyy/m")</f>
        <v>2012/3</v>
      </c>
      <c r="I1394" t="s">
        <v>33</v>
      </c>
      <c r="J1394">
        <f t="shared" si="126"/>
        <v>4</v>
      </c>
      <c r="K1394" s="2">
        <v>27</v>
      </c>
      <c r="L1394" s="3">
        <v>4891.8599999999997</v>
      </c>
      <c r="M1394" s="4">
        <v>0.02</v>
      </c>
      <c r="N1394" s="5" t="s">
        <v>34</v>
      </c>
      <c r="O1394" s="3">
        <v>253.14</v>
      </c>
      <c r="P1394" s="3">
        <v>180.98</v>
      </c>
      <c r="Q1394" s="3">
        <v>55.24</v>
      </c>
      <c r="R1394" s="5" t="s">
        <v>1170</v>
      </c>
      <c r="S1394" s="5" t="s">
        <v>1826</v>
      </c>
      <c r="T1394" s="5" t="str">
        <f t="shared" si="127"/>
        <v>Brian Derr</v>
      </c>
      <c r="U1394" t="s">
        <v>855</v>
      </c>
      <c r="V1394" s="5" t="s">
        <v>27</v>
      </c>
      <c r="W1394" s="5" t="s">
        <v>28</v>
      </c>
      <c r="X1394" s="5" t="s">
        <v>38</v>
      </c>
      <c r="Y1394" s="5" t="s">
        <v>926</v>
      </c>
      <c r="Z1394" s="5" t="s">
        <v>40</v>
      </c>
      <c r="AA1394" s="4">
        <v>0.56999999999999995</v>
      </c>
      <c r="AB1394" s="1">
        <v>40998</v>
      </c>
      <c r="AC1394" s="1">
        <v>27601</v>
      </c>
      <c r="AD1394">
        <f t="shared" si="128"/>
        <v>2</v>
      </c>
      <c r="AE1394">
        <f t="shared" ca="1" si="129"/>
        <v>49</v>
      </c>
      <c r="AF1394" t="str">
        <f t="shared" ca="1" si="130"/>
        <v>18-64</v>
      </c>
      <c r="AG1394" s="3">
        <f t="shared" si="131"/>
        <v>8.747548296296296</v>
      </c>
      <c r="AH1394" t="str">
        <f>_xlfn.IFNA(VLOOKUP(Sales_Transactions[[#This Row],[Order ID]],Returned_Items[#All],2,FALSE),"Not Returned")</f>
        <v>Not Returned</v>
      </c>
    </row>
    <row r="1395" spans="1:34" x14ac:dyDescent="0.25">
      <c r="A1395">
        <v>18464</v>
      </c>
      <c r="C1395" t="s">
        <v>1825</v>
      </c>
      <c r="D1395" s="2" t="str">
        <f>TEXT(MID(Sales_Transactions[[#This Row],[Order Date]],2,5),"d/m/yyy")</f>
        <v>28/3/2012</v>
      </c>
      <c r="E1395" s="2" t="str">
        <f>TEXT(MID(Sales_Transactions[[#This Row],[Order Date]],2,5),"d")</f>
        <v>28</v>
      </c>
      <c r="F1395" s="2" t="str">
        <f>TEXT(MID(Sales_Transactions[[#This Row],[Order Date]],2,5),"m")</f>
        <v>3</v>
      </c>
      <c r="G1395" s="2" t="str">
        <f>TEXT(MID(Sales_Transactions[[#This Row],[Order Date]],2,5),"yyy")</f>
        <v>2012</v>
      </c>
      <c r="H1395" s="2" t="str">
        <f>TEXT(MID(Sales_Transactions[[#This Row],[Order Date]],2,5),"yyy/m")</f>
        <v>2012/3</v>
      </c>
      <c r="I1395" t="s">
        <v>33</v>
      </c>
      <c r="J1395">
        <f t="shared" si="126"/>
        <v>4</v>
      </c>
      <c r="K1395" s="2">
        <v>37</v>
      </c>
      <c r="L1395" s="3">
        <v>6039.1</v>
      </c>
      <c r="M1395" s="4">
        <v>0.01</v>
      </c>
      <c r="N1395" s="5" t="s">
        <v>34</v>
      </c>
      <c r="O1395" s="3">
        <v>-345.92</v>
      </c>
      <c r="P1395" s="3">
        <v>150.97999999999999</v>
      </c>
      <c r="Q1395" s="3">
        <v>66.27</v>
      </c>
      <c r="R1395" s="5" t="s">
        <v>1170</v>
      </c>
      <c r="S1395" s="5" t="s">
        <v>1826</v>
      </c>
      <c r="T1395" s="5" t="str">
        <f t="shared" si="127"/>
        <v>Brian Derr</v>
      </c>
      <c r="U1395" t="s">
        <v>855</v>
      </c>
      <c r="V1395" s="5" t="s">
        <v>27</v>
      </c>
      <c r="W1395" s="5" t="s">
        <v>57</v>
      </c>
      <c r="X1395" s="5" t="s">
        <v>104</v>
      </c>
      <c r="Y1395" s="5" t="s">
        <v>525</v>
      </c>
      <c r="Z1395" s="5" t="s">
        <v>106</v>
      </c>
      <c r="AA1395" s="4">
        <v>0.65</v>
      </c>
      <c r="AB1395" s="1">
        <v>40996</v>
      </c>
      <c r="AC1395" s="1">
        <v>27591</v>
      </c>
      <c r="AD1395">
        <f t="shared" si="128"/>
        <v>0</v>
      </c>
      <c r="AE1395">
        <f t="shared" ca="1" si="129"/>
        <v>49</v>
      </c>
      <c r="AF1395" t="str">
        <f t="shared" ca="1" si="130"/>
        <v>18-64</v>
      </c>
      <c r="AG1395" s="3">
        <f t="shared" si="131"/>
        <v>5.8712135675675672</v>
      </c>
      <c r="AH1395" t="str">
        <f>_xlfn.IFNA(VLOOKUP(Sales_Transactions[[#This Row],[Order ID]],Returned_Items[#All],2,FALSE),"Not Returned")</f>
        <v>Not Returned</v>
      </c>
    </row>
    <row r="1396" spans="1:34" x14ac:dyDescent="0.25">
      <c r="A1396">
        <v>18464</v>
      </c>
      <c r="C1396" t="s">
        <v>1825</v>
      </c>
      <c r="D1396" s="2" t="str">
        <f>TEXT(MID(Sales_Transactions[[#This Row],[Order Date]],2,5),"d/m/yyy")</f>
        <v>28/3/2012</v>
      </c>
      <c r="E1396" s="2" t="str">
        <f>TEXT(MID(Sales_Transactions[[#This Row],[Order Date]],2,5),"d")</f>
        <v>28</v>
      </c>
      <c r="F1396" s="2" t="str">
        <f>TEXT(MID(Sales_Transactions[[#This Row],[Order Date]],2,5),"m")</f>
        <v>3</v>
      </c>
      <c r="G1396" s="2" t="str">
        <f>TEXT(MID(Sales_Transactions[[#This Row],[Order Date]],2,5),"yyy")</f>
        <v>2012</v>
      </c>
      <c r="H1396" s="2" t="str">
        <f>TEXT(MID(Sales_Transactions[[#This Row],[Order Date]],2,5),"yyy/m")</f>
        <v>2012/3</v>
      </c>
      <c r="I1396" t="s">
        <v>33</v>
      </c>
      <c r="J1396">
        <f t="shared" si="126"/>
        <v>4</v>
      </c>
      <c r="K1396" s="2">
        <v>31</v>
      </c>
      <c r="L1396" s="3">
        <v>206.49</v>
      </c>
      <c r="M1396" s="4">
        <v>0.05</v>
      </c>
      <c r="N1396" s="5" t="s">
        <v>23</v>
      </c>
      <c r="O1396" s="3">
        <v>80.069999999999993</v>
      </c>
      <c r="P1396" s="3">
        <v>6.45</v>
      </c>
      <c r="Q1396" s="3">
        <v>1.34</v>
      </c>
      <c r="R1396" s="5" t="s">
        <v>1170</v>
      </c>
      <c r="S1396" s="5" t="s">
        <v>1826</v>
      </c>
      <c r="T1396" s="5" t="str">
        <f t="shared" si="127"/>
        <v>Brian Derr</v>
      </c>
      <c r="U1396" t="s">
        <v>855</v>
      </c>
      <c r="V1396" s="5" t="s">
        <v>27</v>
      </c>
      <c r="W1396" s="5" t="s">
        <v>28</v>
      </c>
      <c r="X1396" s="5" t="s">
        <v>75</v>
      </c>
      <c r="Y1396" s="5" t="s">
        <v>1827</v>
      </c>
      <c r="Z1396" s="5" t="s">
        <v>84</v>
      </c>
      <c r="AA1396" s="4">
        <v>0.36</v>
      </c>
      <c r="AB1396" s="1">
        <v>40998</v>
      </c>
      <c r="AC1396" s="1">
        <v>27466</v>
      </c>
      <c r="AD1396">
        <f t="shared" si="128"/>
        <v>2</v>
      </c>
      <c r="AE1396">
        <f t="shared" ca="1" si="129"/>
        <v>49</v>
      </c>
      <c r="AF1396" t="str">
        <f t="shared" ca="1" si="130"/>
        <v>18-64</v>
      </c>
      <c r="AG1396" s="3">
        <f t="shared" si="131"/>
        <v>0.25118629032258066</v>
      </c>
      <c r="AH1396" t="str">
        <f>_xlfn.IFNA(VLOOKUP(Sales_Transactions[[#This Row],[Order ID]],Returned_Items[#All],2,FALSE),"Not Returned")</f>
        <v>Not Returned</v>
      </c>
    </row>
    <row r="1397" spans="1:34" x14ac:dyDescent="0.25">
      <c r="A1397">
        <v>18464</v>
      </c>
      <c r="C1397" t="s">
        <v>1825</v>
      </c>
      <c r="D1397" s="2" t="str">
        <f>TEXT(MID(Sales_Transactions[[#This Row],[Order Date]],2,5),"d/m/yyy")</f>
        <v>28/3/2012</v>
      </c>
      <c r="E1397" s="2" t="str">
        <f>TEXT(MID(Sales_Transactions[[#This Row],[Order Date]],2,5),"d")</f>
        <v>28</v>
      </c>
      <c r="F1397" s="2" t="str">
        <f>TEXT(MID(Sales_Transactions[[#This Row],[Order Date]],2,5),"m")</f>
        <v>3</v>
      </c>
      <c r="G1397" s="2" t="str">
        <f>TEXT(MID(Sales_Transactions[[#This Row],[Order Date]],2,5),"yyy")</f>
        <v>2012</v>
      </c>
      <c r="H1397" s="2" t="str">
        <f>TEXT(MID(Sales_Transactions[[#This Row],[Order Date]],2,5),"yyy/m")</f>
        <v>2012/3</v>
      </c>
      <c r="I1397" t="s">
        <v>33</v>
      </c>
      <c r="J1397">
        <f t="shared" si="126"/>
        <v>4</v>
      </c>
      <c r="K1397" s="2">
        <v>41</v>
      </c>
      <c r="L1397" s="3">
        <v>80.540000000000006</v>
      </c>
      <c r="M1397" s="4">
        <v>0.01</v>
      </c>
      <c r="N1397" s="5" t="s">
        <v>23</v>
      </c>
      <c r="O1397" s="3">
        <v>-18.72</v>
      </c>
      <c r="P1397" s="3">
        <v>1.89</v>
      </c>
      <c r="Q1397" s="3">
        <v>0.76</v>
      </c>
      <c r="R1397" s="5" t="s">
        <v>1170</v>
      </c>
      <c r="S1397" s="5" t="s">
        <v>1826</v>
      </c>
      <c r="T1397" s="5" t="str">
        <f t="shared" si="127"/>
        <v>Brian Derr</v>
      </c>
      <c r="U1397" t="s">
        <v>855</v>
      </c>
      <c r="V1397" s="5" t="s">
        <v>27</v>
      </c>
      <c r="W1397" s="5" t="s">
        <v>28</v>
      </c>
      <c r="X1397" s="5" t="s">
        <v>82</v>
      </c>
      <c r="Y1397" s="5" t="s">
        <v>264</v>
      </c>
      <c r="Z1397" s="5" t="s">
        <v>84</v>
      </c>
      <c r="AA1397" s="4">
        <v>0.83</v>
      </c>
      <c r="AB1397" s="1">
        <v>40998</v>
      </c>
      <c r="AC1397" s="1">
        <v>27509</v>
      </c>
      <c r="AD1397">
        <f t="shared" si="128"/>
        <v>2</v>
      </c>
      <c r="AE1397">
        <f t="shared" ca="1" si="129"/>
        <v>49</v>
      </c>
      <c r="AF1397" t="str">
        <f t="shared" ca="1" si="130"/>
        <v>18-64</v>
      </c>
      <c r="AG1397" s="3">
        <f t="shared" si="131"/>
        <v>6.462953658536584E-2</v>
      </c>
      <c r="AH1397" t="str">
        <f>_xlfn.IFNA(VLOOKUP(Sales_Transactions[[#This Row],[Order ID]],Returned_Items[#All],2,FALSE),"Not Returned")</f>
        <v>Not Returned</v>
      </c>
    </row>
    <row r="1398" spans="1:34" x14ac:dyDescent="0.25">
      <c r="A1398">
        <v>18754</v>
      </c>
      <c r="C1398" t="s">
        <v>573</v>
      </c>
      <c r="D1398" s="2" t="str">
        <f>TEXT(MID(Sales_Transactions[[#This Row],[Order Date]],2,5),"d/m/yyy")</f>
        <v>25/9/2009</v>
      </c>
      <c r="E1398" s="2" t="str">
        <f>TEXT(MID(Sales_Transactions[[#This Row],[Order Date]],2,5),"d")</f>
        <v>25</v>
      </c>
      <c r="F1398" s="2" t="str">
        <f>TEXT(MID(Sales_Transactions[[#This Row],[Order Date]],2,5),"m")</f>
        <v>9</v>
      </c>
      <c r="G1398" s="2" t="str">
        <f>TEXT(MID(Sales_Transactions[[#This Row],[Order Date]],2,5),"yyy")</f>
        <v>2009</v>
      </c>
      <c r="H1398" s="2" t="str">
        <f>TEXT(MID(Sales_Transactions[[#This Row],[Order Date]],2,5),"yyy/m")</f>
        <v>2009/9</v>
      </c>
      <c r="I1398" t="s">
        <v>52</v>
      </c>
      <c r="J1398">
        <f t="shared" si="126"/>
        <v>1</v>
      </c>
      <c r="K1398" s="2">
        <v>8</v>
      </c>
      <c r="L1398" s="3">
        <v>1217.6199999999999</v>
      </c>
      <c r="M1398" s="4">
        <v>0.03</v>
      </c>
      <c r="N1398" s="5" t="s">
        <v>34</v>
      </c>
      <c r="O1398" s="3">
        <v>-221.5</v>
      </c>
      <c r="P1398" s="3">
        <v>140.97999999999999</v>
      </c>
      <c r="Q1398" s="3">
        <v>36.090000000000003</v>
      </c>
      <c r="R1398" s="5" t="s">
        <v>1828</v>
      </c>
      <c r="S1398" s="5" t="s">
        <v>1829</v>
      </c>
      <c r="T1398" s="5" t="str">
        <f t="shared" si="127"/>
        <v>Roland Black</v>
      </c>
      <c r="U1398" t="s">
        <v>855</v>
      </c>
      <c r="V1398" s="5" t="s">
        <v>27</v>
      </c>
      <c r="W1398" s="5" t="s">
        <v>57</v>
      </c>
      <c r="X1398" s="5" t="s">
        <v>104</v>
      </c>
      <c r="Y1398" s="5" t="s">
        <v>565</v>
      </c>
      <c r="Z1398" s="5" t="s">
        <v>106</v>
      </c>
      <c r="AA1398" s="4">
        <v>0.77</v>
      </c>
      <c r="AB1398" s="1">
        <v>40083</v>
      </c>
      <c r="AC1398" s="1">
        <v>27498</v>
      </c>
      <c r="AD1398">
        <f t="shared" si="128"/>
        <v>2</v>
      </c>
      <c r="AE1398">
        <f t="shared" ca="1" si="129"/>
        <v>49</v>
      </c>
      <c r="AF1398" t="str">
        <f t="shared" ca="1" si="130"/>
        <v>18-64</v>
      </c>
      <c r="AG1398" s="3">
        <f t="shared" si="131"/>
        <v>22.128463249999999</v>
      </c>
      <c r="AH1398" t="str">
        <f>_xlfn.IFNA(VLOOKUP(Sales_Transactions[[#This Row],[Order ID]],Returned_Items[#All],2,FALSE),"Not Returned")</f>
        <v>Not Returned</v>
      </c>
    </row>
    <row r="1399" spans="1:34" x14ac:dyDescent="0.25">
      <c r="A1399">
        <v>18754</v>
      </c>
      <c r="C1399" t="s">
        <v>573</v>
      </c>
      <c r="D1399" s="2" t="str">
        <f>TEXT(MID(Sales_Transactions[[#This Row],[Order Date]],2,5),"d/m/yyy")</f>
        <v>25/9/2009</v>
      </c>
      <c r="E1399" s="2" t="str">
        <f>TEXT(MID(Sales_Transactions[[#This Row],[Order Date]],2,5),"d")</f>
        <v>25</v>
      </c>
      <c r="F1399" s="2" t="str">
        <f>TEXT(MID(Sales_Transactions[[#This Row],[Order Date]],2,5),"m")</f>
        <v>9</v>
      </c>
      <c r="G1399" s="2" t="str">
        <f>TEXT(MID(Sales_Transactions[[#This Row],[Order Date]],2,5),"yyy")</f>
        <v>2009</v>
      </c>
      <c r="H1399" s="2" t="str">
        <f>TEXT(MID(Sales_Transactions[[#This Row],[Order Date]],2,5),"yyy/m")</f>
        <v>2009/9</v>
      </c>
      <c r="I1399" t="s">
        <v>52</v>
      </c>
      <c r="J1399">
        <f t="shared" si="126"/>
        <v>1</v>
      </c>
      <c r="K1399" s="2">
        <v>32</v>
      </c>
      <c r="L1399" s="3">
        <v>1725.0325</v>
      </c>
      <c r="M1399" s="4">
        <v>0.08</v>
      </c>
      <c r="N1399" s="5" t="s">
        <v>23</v>
      </c>
      <c r="O1399" s="3">
        <v>206.35</v>
      </c>
      <c r="P1399" s="3">
        <v>65.989999999999995</v>
      </c>
      <c r="Q1399" s="3">
        <v>8.99</v>
      </c>
      <c r="R1399" s="5" t="s">
        <v>1828</v>
      </c>
      <c r="S1399" s="5" t="s">
        <v>1829</v>
      </c>
      <c r="T1399" s="5" t="str">
        <f t="shared" si="127"/>
        <v>Roland Black</v>
      </c>
      <c r="U1399" t="s">
        <v>855</v>
      </c>
      <c r="V1399" s="5" t="s">
        <v>27</v>
      </c>
      <c r="W1399" s="5" t="s">
        <v>48</v>
      </c>
      <c r="X1399" s="5" t="s">
        <v>49</v>
      </c>
      <c r="Y1399" s="5" t="s">
        <v>896</v>
      </c>
      <c r="Z1399" s="5" t="s">
        <v>43</v>
      </c>
      <c r="AA1399" s="4">
        <v>0.56000000000000005</v>
      </c>
      <c r="AB1399" s="1">
        <v>40082</v>
      </c>
      <c r="AC1399" s="1">
        <v>27102</v>
      </c>
      <c r="AD1399">
        <f t="shared" si="128"/>
        <v>1</v>
      </c>
      <c r="AE1399">
        <f t="shared" ca="1" si="129"/>
        <v>50</v>
      </c>
      <c r="AF1399" t="str">
        <f t="shared" ca="1" si="130"/>
        <v>18-64</v>
      </c>
      <c r="AG1399" s="3">
        <f t="shared" si="131"/>
        <v>2.3414752499999998</v>
      </c>
      <c r="AH1399" t="str">
        <f>_xlfn.IFNA(VLOOKUP(Sales_Transactions[[#This Row],[Order ID]],Returned_Items[#All],2,FALSE),"Not Returned")</f>
        <v>Not Returned</v>
      </c>
    </row>
    <row r="1400" spans="1:34" x14ac:dyDescent="0.25">
      <c r="A1400">
        <v>19905</v>
      </c>
      <c r="C1400" t="s">
        <v>1830</v>
      </c>
      <c r="D1400" s="2" t="str">
        <f>TEXT(MID(Sales_Transactions[[#This Row],[Order Date]],2,5),"d/m/yyy")</f>
        <v>12/8/2012</v>
      </c>
      <c r="E1400" s="2" t="str">
        <f>TEXT(MID(Sales_Transactions[[#This Row],[Order Date]],2,5),"d")</f>
        <v>12</v>
      </c>
      <c r="F1400" s="2" t="str">
        <f>TEXT(MID(Sales_Transactions[[#This Row],[Order Date]],2,5),"m")</f>
        <v>8</v>
      </c>
      <c r="G1400" s="2" t="str">
        <f>TEXT(MID(Sales_Transactions[[#This Row],[Order Date]],2,5),"yyy")</f>
        <v>2012</v>
      </c>
      <c r="H1400" s="2" t="str">
        <f>TEXT(MID(Sales_Transactions[[#This Row],[Order Date]],2,5),"yyy/m")</f>
        <v>2012/8</v>
      </c>
      <c r="I1400" t="s">
        <v>101</v>
      </c>
      <c r="J1400">
        <f t="shared" si="126"/>
        <v>1</v>
      </c>
      <c r="K1400" s="2">
        <v>20</v>
      </c>
      <c r="L1400" s="3">
        <v>82.97</v>
      </c>
      <c r="M1400" s="4">
        <v>0.04</v>
      </c>
      <c r="N1400" s="5" t="s">
        <v>23</v>
      </c>
      <c r="O1400" s="3">
        <v>32.5</v>
      </c>
      <c r="P1400" s="3">
        <v>4.13</v>
      </c>
      <c r="Q1400" s="3">
        <v>0.5</v>
      </c>
      <c r="R1400" s="5" t="s">
        <v>1211</v>
      </c>
      <c r="S1400" s="5" t="s">
        <v>895</v>
      </c>
      <c r="T1400" s="5" t="str">
        <f t="shared" si="127"/>
        <v>Matt Abelman</v>
      </c>
      <c r="U1400" t="s">
        <v>855</v>
      </c>
      <c r="V1400" s="5" t="s">
        <v>74</v>
      </c>
      <c r="W1400" s="5" t="s">
        <v>28</v>
      </c>
      <c r="X1400" s="5" t="s">
        <v>115</v>
      </c>
      <c r="Y1400" s="5" t="s">
        <v>275</v>
      </c>
      <c r="Z1400" s="5" t="s">
        <v>43</v>
      </c>
      <c r="AA1400" s="4">
        <v>0.39</v>
      </c>
      <c r="AB1400" s="1">
        <v>41135</v>
      </c>
      <c r="AC1400" s="1">
        <v>27587</v>
      </c>
      <c r="AD1400">
        <f t="shared" si="128"/>
        <v>2</v>
      </c>
      <c r="AE1400">
        <f t="shared" ca="1" si="129"/>
        <v>49</v>
      </c>
      <c r="AF1400" t="str">
        <f t="shared" ca="1" si="130"/>
        <v>18-64</v>
      </c>
      <c r="AG1400" s="3">
        <f t="shared" si="131"/>
        <v>0.2314174</v>
      </c>
      <c r="AH1400" t="str">
        <f>_xlfn.IFNA(VLOOKUP(Sales_Transactions[[#This Row],[Order ID]],Returned_Items[#All],2,FALSE),"Not Returned")</f>
        <v>Not Returned</v>
      </c>
    </row>
    <row r="1401" spans="1:34" x14ac:dyDescent="0.25">
      <c r="A1401">
        <v>19905</v>
      </c>
      <c r="C1401" t="s">
        <v>1830</v>
      </c>
      <c r="D1401" s="2" t="str">
        <f>TEXT(MID(Sales_Transactions[[#This Row],[Order Date]],2,5),"d/m/yyy")</f>
        <v>12/8/2012</v>
      </c>
      <c r="E1401" s="2" t="str">
        <f>TEXT(MID(Sales_Transactions[[#This Row],[Order Date]],2,5),"d")</f>
        <v>12</v>
      </c>
      <c r="F1401" s="2" t="str">
        <f>TEXT(MID(Sales_Transactions[[#This Row],[Order Date]],2,5),"m")</f>
        <v>8</v>
      </c>
      <c r="G1401" s="2" t="str">
        <f>TEXT(MID(Sales_Transactions[[#This Row],[Order Date]],2,5),"yyy")</f>
        <v>2012</v>
      </c>
      <c r="H1401" s="2" t="str">
        <f>TEXT(MID(Sales_Transactions[[#This Row],[Order Date]],2,5),"yyy/m")</f>
        <v>2012/8</v>
      </c>
      <c r="I1401" t="s">
        <v>101</v>
      </c>
      <c r="J1401">
        <f t="shared" si="126"/>
        <v>1</v>
      </c>
      <c r="K1401" s="2">
        <v>25</v>
      </c>
      <c r="L1401" s="3">
        <v>13701.35</v>
      </c>
      <c r="M1401" s="4">
        <v>0.01</v>
      </c>
      <c r="N1401" s="5" t="s">
        <v>34</v>
      </c>
      <c r="O1401" s="3">
        <v>-3687.65</v>
      </c>
      <c r="P1401" s="3">
        <v>550.98</v>
      </c>
      <c r="Q1401" s="3">
        <v>64.59</v>
      </c>
      <c r="R1401" s="5" t="s">
        <v>1211</v>
      </c>
      <c r="S1401" s="5" t="s">
        <v>895</v>
      </c>
      <c r="T1401" s="5" t="str">
        <f t="shared" si="127"/>
        <v>Matt Abelman</v>
      </c>
      <c r="U1401" t="s">
        <v>855</v>
      </c>
      <c r="V1401" s="5" t="s">
        <v>74</v>
      </c>
      <c r="W1401" s="5" t="s">
        <v>57</v>
      </c>
      <c r="X1401" s="5" t="s">
        <v>107</v>
      </c>
      <c r="Y1401" s="5" t="s">
        <v>1064</v>
      </c>
      <c r="Z1401" s="5" t="s">
        <v>106</v>
      </c>
      <c r="AA1401" s="4">
        <v>0.66</v>
      </c>
      <c r="AB1401" s="1">
        <v>41135</v>
      </c>
      <c r="AC1401" s="1">
        <v>27649</v>
      </c>
      <c r="AD1401">
        <f t="shared" si="128"/>
        <v>2</v>
      </c>
      <c r="AE1401">
        <f t="shared" ca="1" si="129"/>
        <v>48</v>
      </c>
      <c r="AF1401" t="str">
        <f t="shared" ca="1" si="130"/>
        <v>18-64</v>
      </c>
      <c r="AG1401" s="3">
        <f t="shared" si="131"/>
        <v>24.620596079999999</v>
      </c>
      <c r="AH1401" t="str">
        <f>_xlfn.IFNA(VLOOKUP(Sales_Transactions[[#This Row],[Order ID]],Returned_Items[#All],2,FALSE),"Not Returned")</f>
        <v>Not Returned</v>
      </c>
    </row>
    <row r="1402" spans="1:34" x14ac:dyDescent="0.25">
      <c r="A1402">
        <v>20256</v>
      </c>
      <c r="C1402" t="s">
        <v>1831</v>
      </c>
      <c r="D1402" s="2" t="str">
        <f>TEXT(MID(Sales_Transactions[[#This Row],[Order Date]],2,5),"d/m/yyy")</f>
        <v>31/1/2012</v>
      </c>
      <c r="E1402" s="2" t="str">
        <f>TEXT(MID(Sales_Transactions[[#This Row],[Order Date]],2,5),"d")</f>
        <v>31</v>
      </c>
      <c r="F1402" s="2" t="str">
        <f>TEXT(MID(Sales_Transactions[[#This Row],[Order Date]],2,5),"m")</f>
        <v>1</v>
      </c>
      <c r="G1402" s="2" t="str">
        <f>TEXT(MID(Sales_Transactions[[#This Row],[Order Date]],2,5),"yyy")</f>
        <v>2012</v>
      </c>
      <c r="H1402" s="2" t="str">
        <f>TEXT(MID(Sales_Transactions[[#This Row],[Order Date]],2,5),"yyy/m")</f>
        <v>2012/1</v>
      </c>
      <c r="I1402" t="s">
        <v>22</v>
      </c>
      <c r="J1402">
        <f t="shared" si="126"/>
        <v>2</v>
      </c>
      <c r="K1402" s="2">
        <v>24</v>
      </c>
      <c r="L1402" s="3">
        <v>512.83000000000004</v>
      </c>
      <c r="M1402" s="4">
        <v>0.01</v>
      </c>
      <c r="N1402" s="5" t="s">
        <v>23</v>
      </c>
      <c r="O1402" s="3">
        <v>-221.56</v>
      </c>
      <c r="P1402" s="3">
        <v>20.89</v>
      </c>
      <c r="Q1402" s="3">
        <v>11.52</v>
      </c>
      <c r="R1402" s="5" t="s">
        <v>1828</v>
      </c>
      <c r="S1402" s="5" t="s">
        <v>1829</v>
      </c>
      <c r="T1402" s="5" t="str">
        <f t="shared" si="127"/>
        <v>Roland Black</v>
      </c>
      <c r="U1402" t="s">
        <v>855</v>
      </c>
      <c r="V1402" s="5" t="s">
        <v>27</v>
      </c>
      <c r="W1402" s="5" t="s">
        <v>28</v>
      </c>
      <c r="X1402" s="5" t="s">
        <v>29</v>
      </c>
      <c r="Y1402" s="5" t="s">
        <v>1832</v>
      </c>
      <c r="Z1402" s="5" t="s">
        <v>43</v>
      </c>
      <c r="AA1402" s="4">
        <v>0.83</v>
      </c>
      <c r="AB1402" s="1">
        <v>40944</v>
      </c>
      <c r="AC1402" s="1">
        <v>27710</v>
      </c>
      <c r="AD1402">
        <f t="shared" si="128"/>
        <v>5</v>
      </c>
      <c r="AE1402">
        <f t="shared" ca="1" si="129"/>
        <v>48</v>
      </c>
      <c r="AF1402" t="str">
        <f t="shared" ca="1" si="130"/>
        <v>18-64</v>
      </c>
      <c r="AG1402" s="3">
        <f t="shared" si="131"/>
        <v>1.3503296249999999</v>
      </c>
      <c r="AH1402" t="str">
        <f>_xlfn.IFNA(VLOOKUP(Sales_Transactions[[#This Row],[Order ID]],Returned_Items[#All],2,FALSE),"Not Returned")</f>
        <v>Not Returned</v>
      </c>
    </row>
    <row r="1403" spans="1:34" x14ac:dyDescent="0.25">
      <c r="A1403">
        <v>20386</v>
      </c>
      <c r="C1403" t="s">
        <v>660</v>
      </c>
      <c r="D1403" s="2" t="str">
        <f>TEXT(MID(Sales_Transactions[[#This Row],[Order Date]],2,5),"d/m/yyy")</f>
        <v>27/2/2010</v>
      </c>
      <c r="E1403" s="2" t="str">
        <f>TEXT(MID(Sales_Transactions[[#This Row],[Order Date]],2,5),"d")</f>
        <v>27</v>
      </c>
      <c r="F1403" s="2" t="str">
        <f>TEXT(MID(Sales_Transactions[[#This Row],[Order Date]],2,5),"m")</f>
        <v>2</v>
      </c>
      <c r="G1403" s="2" t="str">
        <f>TEXT(MID(Sales_Transactions[[#This Row],[Order Date]],2,5),"yyy")</f>
        <v>2010</v>
      </c>
      <c r="H1403" s="2" t="str">
        <f>TEXT(MID(Sales_Transactions[[#This Row],[Order Date]],2,5),"yyy/m")</f>
        <v>2010/2</v>
      </c>
      <c r="I1403" t="s">
        <v>101</v>
      </c>
      <c r="J1403">
        <f t="shared" si="126"/>
        <v>1</v>
      </c>
      <c r="K1403" s="2">
        <v>35</v>
      </c>
      <c r="L1403" s="3">
        <v>41.23</v>
      </c>
      <c r="M1403" s="4">
        <v>0.09</v>
      </c>
      <c r="N1403" s="5" t="s">
        <v>23</v>
      </c>
      <c r="O1403" s="3">
        <v>-21.51</v>
      </c>
      <c r="P1403" s="3">
        <v>1.26</v>
      </c>
      <c r="Q1403" s="3">
        <v>0.7</v>
      </c>
      <c r="R1403" s="5" t="s">
        <v>509</v>
      </c>
      <c r="S1403" s="5" t="s">
        <v>1538</v>
      </c>
      <c r="T1403" s="5" t="str">
        <f t="shared" si="127"/>
        <v>Mike Kennedy</v>
      </c>
      <c r="U1403" t="s">
        <v>855</v>
      </c>
      <c r="V1403" s="5" t="s">
        <v>47</v>
      </c>
      <c r="W1403" s="5" t="s">
        <v>28</v>
      </c>
      <c r="X1403" s="5" t="s">
        <v>82</v>
      </c>
      <c r="Y1403" s="5" t="s">
        <v>568</v>
      </c>
      <c r="Z1403" s="5" t="s">
        <v>84</v>
      </c>
      <c r="AA1403" s="4">
        <v>0.81</v>
      </c>
      <c r="AB1403" s="1">
        <v>40236</v>
      </c>
      <c r="AC1403" s="1">
        <v>27523</v>
      </c>
      <c r="AD1403">
        <f t="shared" si="128"/>
        <v>0</v>
      </c>
      <c r="AE1403">
        <f t="shared" ca="1" si="129"/>
        <v>49</v>
      </c>
      <c r="AF1403" t="str">
        <f t="shared" ca="1" si="130"/>
        <v>18-64</v>
      </c>
      <c r="AG1403" s="3">
        <f t="shared" si="131"/>
        <v>5.5967599999999999E-2</v>
      </c>
      <c r="AH1403" t="str">
        <f>_xlfn.IFNA(VLOOKUP(Sales_Transactions[[#This Row],[Order ID]],Returned_Items[#All],2,FALSE),"Not Returned")</f>
        <v>Not Returned</v>
      </c>
    </row>
    <row r="1404" spans="1:34" x14ac:dyDescent="0.25">
      <c r="A1404">
        <v>20455</v>
      </c>
      <c r="C1404" t="s">
        <v>1368</v>
      </c>
      <c r="D1404" s="2" t="str">
        <f>TEXT(MID(Sales_Transactions[[#This Row],[Order Date]],2,5),"d/m/yyy")</f>
        <v>28/6/2010</v>
      </c>
      <c r="E1404" s="2" t="str">
        <f>TEXT(MID(Sales_Transactions[[#This Row],[Order Date]],2,5),"d")</f>
        <v>28</v>
      </c>
      <c r="F1404" s="2" t="str">
        <f>TEXT(MID(Sales_Transactions[[#This Row],[Order Date]],2,5),"m")</f>
        <v>6</v>
      </c>
      <c r="G1404" s="2" t="str">
        <f>TEXT(MID(Sales_Transactions[[#This Row],[Order Date]],2,5),"yyy")</f>
        <v>2010</v>
      </c>
      <c r="H1404" s="2" t="str">
        <f>TEXT(MID(Sales_Transactions[[#This Row],[Order Date]],2,5),"yyy/m")</f>
        <v>2010/6</v>
      </c>
      <c r="I1404" t="s">
        <v>101</v>
      </c>
      <c r="J1404">
        <f t="shared" si="126"/>
        <v>1</v>
      </c>
      <c r="K1404" s="2">
        <v>7</v>
      </c>
      <c r="L1404" s="3">
        <v>381.1995</v>
      </c>
      <c r="M1404" s="4">
        <v>0.08</v>
      </c>
      <c r="N1404" s="5" t="s">
        <v>67</v>
      </c>
      <c r="O1404" s="3">
        <v>-233.56</v>
      </c>
      <c r="P1404" s="3">
        <v>65.989999999999995</v>
      </c>
      <c r="Q1404" s="3">
        <v>8.99</v>
      </c>
      <c r="R1404" s="5" t="s">
        <v>1833</v>
      </c>
      <c r="S1404" s="5" t="s">
        <v>1834</v>
      </c>
      <c r="T1404" s="5" t="str">
        <f t="shared" si="127"/>
        <v>Dana Kaydos</v>
      </c>
      <c r="U1404" t="s">
        <v>855</v>
      </c>
      <c r="V1404" s="5" t="s">
        <v>47</v>
      </c>
      <c r="W1404" s="5" t="s">
        <v>48</v>
      </c>
      <c r="X1404" s="5" t="s">
        <v>49</v>
      </c>
      <c r="Y1404" s="5" t="s">
        <v>1007</v>
      </c>
      <c r="Z1404" s="5" t="s">
        <v>43</v>
      </c>
      <c r="AA1404" s="4">
        <v>0.57999999999999996</v>
      </c>
      <c r="AB1404" s="1">
        <v>40358</v>
      </c>
      <c r="AC1404" s="1">
        <v>27468</v>
      </c>
      <c r="AD1404">
        <f t="shared" si="128"/>
        <v>1</v>
      </c>
      <c r="AE1404">
        <f t="shared" ca="1" si="129"/>
        <v>49</v>
      </c>
      <c r="AF1404" t="str">
        <f t="shared" ca="1" si="130"/>
        <v>18-64</v>
      </c>
      <c r="AG1404" s="3">
        <f t="shared" si="131"/>
        <v>10.703886857142857</v>
      </c>
      <c r="AH1404" t="str">
        <f>_xlfn.IFNA(VLOOKUP(Sales_Transactions[[#This Row],[Order ID]],Returned_Items[#All],2,FALSE),"Not Returned")</f>
        <v>Not Returned</v>
      </c>
    </row>
    <row r="1405" spans="1:34" x14ac:dyDescent="0.25">
      <c r="A1405">
        <v>20642</v>
      </c>
      <c r="C1405" t="s">
        <v>1835</v>
      </c>
      <c r="D1405" s="2" t="str">
        <f>TEXT(MID(Sales_Transactions[[#This Row],[Order Date]],2,5),"d/m/yyy")</f>
        <v>19/5/2012</v>
      </c>
      <c r="E1405" s="2" t="str">
        <f>TEXT(MID(Sales_Transactions[[#This Row],[Order Date]],2,5),"d")</f>
        <v>19</v>
      </c>
      <c r="F1405" s="2" t="str">
        <f>TEXT(MID(Sales_Transactions[[#This Row],[Order Date]],2,5),"m")</f>
        <v>5</v>
      </c>
      <c r="G1405" s="2" t="str">
        <f>TEXT(MID(Sales_Transactions[[#This Row],[Order Date]],2,5),"yyy")</f>
        <v>2012</v>
      </c>
      <c r="H1405" s="2" t="str">
        <f>TEXT(MID(Sales_Transactions[[#This Row],[Order Date]],2,5),"yyy/m")</f>
        <v>2012/5</v>
      </c>
      <c r="I1405" t="s">
        <v>33</v>
      </c>
      <c r="J1405">
        <f t="shared" si="126"/>
        <v>4</v>
      </c>
      <c r="K1405" s="2">
        <v>32</v>
      </c>
      <c r="L1405" s="3">
        <v>135.19999999999999</v>
      </c>
      <c r="M1405" s="4">
        <v>0.02</v>
      </c>
      <c r="N1405" s="5" t="s">
        <v>23</v>
      </c>
      <c r="O1405" s="3">
        <v>59.4</v>
      </c>
      <c r="P1405" s="3">
        <v>4.13</v>
      </c>
      <c r="Q1405" s="3">
        <v>0.5</v>
      </c>
      <c r="R1405" s="5" t="s">
        <v>1836</v>
      </c>
      <c r="S1405" s="5" t="s">
        <v>1837</v>
      </c>
      <c r="T1405" s="5" t="str">
        <f t="shared" si="127"/>
        <v>Darren Koutras</v>
      </c>
      <c r="U1405" t="s">
        <v>855</v>
      </c>
      <c r="V1405" s="5" t="s">
        <v>37</v>
      </c>
      <c r="W1405" s="5" t="s">
        <v>28</v>
      </c>
      <c r="X1405" s="5" t="s">
        <v>115</v>
      </c>
      <c r="Y1405" s="5" t="s">
        <v>275</v>
      </c>
      <c r="Z1405" s="5" t="s">
        <v>43</v>
      </c>
      <c r="AA1405" s="4">
        <v>0.39</v>
      </c>
      <c r="AB1405" s="1">
        <v>41049</v>
      </c>
      <c r="AC1405" s="1">
        <v>27563</v>
      </c>
      <c r="AD1405">
        <f t="shared" si="128"/>
        <v>1</v>
      </c>
      <c r="AE1405">
        <f t="shared" ca="1" si="129"/>
        <v>49</v>
      </c>
      <c r="AF1405" t="str">
        <f t="shared" ca="1" si="130"/>
        <v>18-64</v>
      </c>
      <c r="AG1405" s="3">
        <f t="shared" si="131"/>
        <v>0.1446616875</v>
      </c>
      <c r="AH1405" t="str">
        <f>_xlfn.IFNA(VLOOKUP(Sales_Transactions[[#This Row],[Order ID]],Returned_Items[#All],2,FALSE),"Not Returned")</f>
        <v>Not Returned</v>
      </c>
    </row>
    <row r="1406" spans="1:34" x14ac:dyDescent="0.25">
      <c r="A1406">
        <v>21379</v>
      </c>
      <c r="C1406" t="s">
        <v>1838</v>
      </c>
      <c r="D1406" s="2" t="str">
        <f>TEXT(MID(Sales_Transactions[[#This Row],[Order Date]],2,5),"d/m/yyy")</f>
        <v>14/1/2011</v>
      </c>
      <c r="E1406" s="2" t="str">
        <f>TEXT(MID(Sales_Transactions[[#This Row],[Order Date]],2,5),"d")</f>
        <v>14</v>
      </c>
      <c r="F1406" s="2" t="str">
        <f>TEXT(MID(Sales_Transactions[[#This Row],[Order Date]],2,5),"m")</f>
        <v>1</v>
      </c>
      <c r="G1406" s="2" t="str">
        <f>TEXT(MID(Sales_Transactions[[#This Row],[Order Date]],2,5),"yyy")</f>
        <v>2011</v>
      </c>
      <c r="H1406" s="2" t="str">
        <f>TEXT(MID(Sales_Transactions[[#This Row],[Order Date]],2,5),"yyy/m")</f>
        <v>2011/1</v>
      </c>
      <c r="I1406" t="s">
        <v>33</v>
      </c>
      <c r="J1406">
        <f t="shared" si="126"/>
        <v>4</v>
      </c>
      <c r="K1406" s="2">
        <v>35</v>
      </c>
      <c r="L1406" s="3">
        <v>5428.49</v>
      </c>
      <c r="M1406" s="4">
        <v>0.05</v>
      </c>
      <c r="N1406" s="5" t="s">
        <v>34</v>
      </c>
      <c r="O1406" s="3">
        <v>-1046.78</v>
      </c>
      <c r="P1406" s="3">
        <v>150.88999999999999</v>
      </c>
      <c r="Q1406" s="3">
        <v>60.2</v>
      </c>
      <c r="R1406" s="5" t="s">
        <v>517</v>
      </c>
      <c r="S1406" s="5" t="s">
        <v>1819</v>
      </c>
      <c r="T1406" s="5" t="str">
        <f t="shared" si="127"/>
        <v>Charles Sheldon</v>
      </c>
      <c r="U1406" t="s">
        <v>855</v>
      </c>
      <c r="V1406" s="5" t="s">
        <v>47</v>
      </c>
      <c r="W1406" s="5" t="s">
        <v>57</v>
      </c>
      <c r="X1406" s="5" t="s">
        <v>154</v>
      </c>
      <c r="Y1406" s="5" t="s">
        <v>1632</v>
      </c>
      <c r="Z1406" s="5" t="s">
        <v>40</v>
      </c>
      <c r="AA1406" s="4">
        <v>0.77</v>
      </c>
      <c r="AB1406" s="1">
        <v>40559</v>
      </c>
      <c r="AC1406" s="1">
        <v>27616</v>
      </c>
      <c r="AD1406">
        <f t="shared" si="128"/>
        <v>2</v>
      </c>
      <c r="AE1406">
        <f t="shared" ca="1" si="129"/>
        <v>48</v>
      </c>
      <c r="AF1406" t="str">
        <f t="shared" ca="1" si="130"/>
        <v>18-64</v>
      </c>
      <c r="AG1406" s="3">
        <f t="shared" si="131"/>
        <v>6.028987285714285</v>
      </c>
      <c r="AH1406" t="str">
        <f>_xlfn.IFNA(VLOOKUP(Sales_Transactions[[#This Row],[Order ID]],Returned_Items[#All],2,FALSE),"Not Returned")</f>
        <v>Not Returned</v>
      </c>
    </row>
    <row r="1407" spans="1:34" x14ac:dyDescent="0.25">
      <c r="A1407">
        <v>21766</v>
      </c>
      <c r="C1407" t="s">
        <v>1839</v>
      </c>
      <c r="D1407" s="2" t="str">
        <f>TEXT(MID(Sales_Transactions[[#This Row],[Order Date]],2,5),"d/m/yyy")</f>
        <v>1/6/2009</v>
      </c>
      <c r="E1407" s="2" t="str">
        <f>TEXT(MID(Sales_Transactions[[#This Row],[Order Date]],2,5),"d")</f>
        <v>1</v>
      </c>
      <c r="F1407" s="2" t="str">
        <f>TEXT(MID(Sales_Transactions[[#This Row],[Order Date]],2,5),"m")</f>
        <v>6</v>
      </c>
      <c r="G1407" s="2" t="str">
        <f>TEXT(MID(Sales_Transactions[[#This Row],[Order Date]],2,5),"yyy")</f>
        <v>2009</v>
      </c>
      <c r="H1407" s="2" t="str">
        <f>TEXT(MID(Sales_Transactions[[#This Row],[Order Date]],2,5),"yyy/m")</f>
        <v>2009/6</v>
      </c>
      <c r="I1407" t="s">
        <v>33</v>
      </c>
      <c r="J1407">
        <f t="shared" si="126"/>
        <v>4</v>
      </c>
      <c r="K1407" s="2">
        <v>41</v>
      </c>
      <c r="L1407" s="3">
        <v>5178.17</v>
      </c>
      <c r="M1407" s="4">
        <v>0.03</v>
      </c>
      <c r="N1407" s="5" t="s">
        <v>34</v>
      </c>
      <c r="O1407" s="3">
        <v>531.69000000000005</v>
      </c>
      <c r="P1407" s="3">
        <v>120.98</v>
      </c>
      <c r="Q1407" s="3">
        <v>30</v>
      </c>
      <c r="R1407" s="5" t="s">
        <v>1778</v>
      </c>
      <c r="S1407" s="5" t="s">
        <v>137</v>
      </c>
      <c r="T1407" s="5" t="str">
        <f t="shared" si="127"/>
        <v>Steve Carroll</v>
      </c>
      <c r="U1407" t="s">
        <v>855</v>
      </c>
      <c r="V1407" s="5" t="s">
        <v>37</v>
      </c>
      <c r="W1407" s="5" t="s">
        <v>57</v>
      </c>
      <c r="X1407" s="5" t="s">
        <v>154</v>
      </c>
      <c r="Y1407" s="5" t="s">
        <v>160</v>
      </c>
      <c r="Z1407" s="5" t="s">
        <v>40</v>
      </c>
      <c r="AA1407" s="4">
        <v>0.64</v>
      </c>
      <c r="AB1407" s="1">
        <v>39967</v>
      </c>
      <c r="AC1407" s="1">
        <v>27291</v>
      </c>
      <c r="AD1407">
        <f t="shared" si="128"/>
        <v>2</v>
      </c>
      <c r="AE1407">
        <f t="shared" ca="1" si="129"/>
        <v>49</v>
      </c>
      <c r="AF1407" t="str">
        <f t="shared" ca="1" si="130"/>
        <v>18-64</v>
      </c>
      <c r="AG1407" s="3">
        <f t="shared" si="131"/>
        <v>3.6815538048780492</v>
      </c>
      <c r="AH1407" t="str">
        <f>_xlfn.IFNA(VLOOKUP(Sales_Transactions[[#This Row],[Order ID]],Returned_Items[#All],2,FALSE),"Not Returned")</f>
        <v>Not Returned</v>
      </c>
    </row>
    <row r="1408" spans="1:34" x14ac:dyDescent="0.25">
      <c r="A1408">
        <v>21766</v>
      </c>
      <c r="C1408" t="s">
        <v>1839</v>
      </c>
      <c r="D1408" s="2" t="str">
        <f>TEXT(MID(Sales_Transactions[[#This Row],[Order Date]],2,5),"d/m/yyy")</f>
        <v>1/6/2009</v>
      </c>
      <c r="E1408" s="2" t="str">
        <f>TEXT(MID(Sales_Transactions[[#This Row],[Order Date]],2,5),"d")</f>
        <v>1</v>
      </c>
      <c r="F1408" s="2" t="str">
        <f>TEXT(MID(Sales_Transactions[[#This Row],[Order Date]],2,5),"m")</f>
        <v>6</v>
      </c>
      <c r="G1408" s="2" t="str">
        <f>TEXT(MID(Sales_Transactions[[#This Row],[Order Date]],2,5),"yyy")</f>
        <v>2009</v>
      </c>
      <c r="H1408" s="2" t="str">
        <f>TEXT(MID(Sales_Transactions[[#This Row],[Order Date]],2,5),"yyy/m")</f>
        <v>2009/6</v>
      </c>
      <c r="I1408" t="s">
        <v>33</v>
      </c>
      <c r="J1408">
        <f t="shared" si="126"/>
        <v>4</v>
      </c>
      <c r="K1408" s="2">
        <v>32</v>
      </c>
      <c r="L1408" s="3">
        <v>535.24</v>
      </c>
      <c r="M1408" s="4">
        <v>0.01</v>
      </c>
      <c r="N1408" s="5" t="s">
        <v>23</v>
      </c>
      <c r="O1408" s="3">
        <v>216.43</v>
      </c>
      <c r="P1408" s="3">
        <v>15.68</v>
      </c>
      <c r="Q1408" s="3">
        <v>3.73</v>
      </c>
      <c r="R1408" s="5" t="s">
        <v>1778</v>
      </c>
      <c r="S1408" s="5" t="s">
        <v>137</v>
      </c>
      <c r="T1408" s="5" t="str">
        <f t="shared" si="127"/>
        <v>Steve Carroll</v>
      </c>
      <c r="U1408" t="s">
        <v>855</v>
      </c>
      <c r="V1408" s="5" t="s">
        <v>37</v>
      </c>
      <c r="W1408" s="5" t="s">
        <v>57</v>
      </c>
      <c r="X1408" s="5" t="s">
        <v>58</v>
      </c>
      <c r="Y1408" s="5" t="s">
        <v>1840</v>
      </c>
      <c r="Z1408" s="5" t="s">
        <v>60</v>
      </c>
      <c r="AA1408" s="4">
        <v>0.46</v>
      </c>
      <c r="AB1408" s="1">
        <v>39967</v>
      </c>
      <c r="AC1408" s="1">
        <v>27051</v>
      </c>
      <c r="AD1408">
        <f t="shared" si="128"/>
        <v>2</v>
      </c>
      <c r="AE1408">
        <f t="shared" ca="1" si="129"/>
        <v>50</v>
      </c>
      <c r="AF1408" t="str">
        <f t="shared" ca="1" si="130"/>
        <v>18-64</v>
      </c>
      <c r="AG1408" s="3">
        <f t="shared" si="131"/>
        <v>0.60651349999999993</v>
      </c>
      <c r="AH1408" t="str">
        <f>_xlfn.IFNA(VLOOKUP(Sales_Transactions[[#This Row],[Order ID]],Returned_Items[#All],2,FALSE),"Not Returned")</f>
        <v>Not Returned</v>
      </c>
    </row>
    <row r="1409" spans="1:34" x14ac:dyDescent="0.25">
      <c r="A1409">
        <v>22053</v>
      </c>
      <c r="C1409" t="s">
        <v>1441</v>
      </c>
      <c r="D1409" s="2" t="str">
        <f>TEXT(MID(Sales_Transactions[[#This Row],[Order Date]],2,5),"d/m/yyy")</f>
        <v>21/8/2010</v>
      </c>
      <c r="E1409" s="2" t="str">
        <f>TEXT(MID(Sales_Transactions[[#This Row],[Order Date]],2,5),"d")</f>
        <v>21</v>
      </c>
      <c r="F1409" s="2" t="str">
        <f>TEXT(MID(Sales_Transactions[[#This Row],[Order Date]],2,5),"m")</f>
        <v>8</v>
      </c>
      <c r="G1409" s="2" t="str">
        <f>TEXT(MID(Sales_Transactions[[#This Row],[Order Date]],2,5),"yyy")</f>
        <v>2010</v>
      </c>
      <c r="H1409" s="2" t="str">
        <f>TEXT(MID(Sales_Transactions[[#This Row],[Order Date]],2,5),"yyy/m")</f>
        <v>2010/8</v>
      </c>
      <c r="I1409" t="s">
        <v>101</v>
      </c>
      <c r="J1409">
        <f t="shared" si="126"/>
        <v>1</v>
      </c>
      <c r="K1409" s="2">
        <v>32</v>
      </c>
      <c r="L1409" s="3">
        <v>563.08000000000004</v>
      </c>
      <c r="M1409" s="4">
        <v>0.1</v>
      </c>
      <c r="N1409" s="5" t="s">
        <v>23</v>
      </c>
      <c r="O1409" s="3">
        <v>112.97</v>
      </c>
      <c r="P1409" s="3">
        <v>18.989999999999998</v>
      </c>
      <c r="Q1409" s="3">
        <v>5.23</v>
      </c>
      <c r="R1409" s="5" t="s">
        <v>1783</v>
      </c>
      <c r="S1409" s="5" t="s">
        <v>1784</v>
      </c>
      <c r="T1409" s="5" t="str">
        <f t="shared" si="127"/>
        <v>Sean Wendt</v>
      </c>
      <c r="U1409" t="s">
        <v>855</v>
      </c>
      <c r="V1409" s="5" t="s">
        <v>47</v>
      </c>
      <c r="W1409" s="5" t="s">
        <v>28</v>
      </c>
      <c r="X1409" s="5" t="s">
        <v>41</v>
      </c>
      <c r="Y1409" s="5" t="s">
        <v>572</v>
      </c>
      <c r="Z1409" s="5" t="s">
        <v>43</v>
      </c>
      <c r="AA1409" s="4">
        <v>0.37</v>
      </c>
      <c r="AB1409" s="1">
        <v>40413</v>
      </c>
      <c r="AC1409" s="1">
        <v>27268</v>
      </c>
      <c r="AD1409">
        <f t="shared" si="128"/>
        <v>2</v>
      </c>
      <c r="AE1409">
        <f t="shared" ca="1" si="129"/>
        <v>49</v>
      </c>
      <c r="AF1409" t="str">
        <f t="shared" ca="1" si="130"/>
        <v>18-64</v>
      </c>
      <c r="AG1409" s="3">
        <f t="shared" si="131"/>
        <v>0.7562815625</v>
      </c>
      <c r="AH1409" t="str">
        <f>_xlfn.IFNA(VLOOKUP(Sales_Transactions[[#This Row],[Order ID]],Returned_Items[#All],2,FALSE),"Not Returned")</f>
        <v>Not Returned</v>
      </c>
    </row>
    <row r="1410" spans="1:34" x14ac:dyDescent="0.25">
      <c r="A1410">
        <v>22368</v>
      </c>
      <c r="C1410" t="s">
        <v>1841</v>
      </c>
      <c r="D1410" s="2" t="str">
        <f>TEXT(MID(Sales_Transactions[[#This Row],[Order Date]],2,5),"d/m/yyy")</f>
        <v>19/2/2010</v>
      </c>
      <c r="E1410" s="2" t="str">
        <f>TEXT(MID(Sales_Transactions[[#This Row],[Order Date]],2,5),"d")</f>
        <v>19</v>
      </c>
      <c r="F1410" s="2" t="str">
        <f>TEXT(MID(Sales_Transactions[[#This Row],[Order Date]],2,5),"m")</f>
        <v>2</v>
      </c>
      <c r="G1410" s="2" t="str">
        <f>TEXT(MID(Sales_Transactions[[#This Row],[Order Date]],2,5),"yyy")</f>
        <v>2010</v>
      </c>
      <c r="H1410" s="2" t="str">
        <f>TEXT(MID(Sales_Transactions[[#This Row],[Order Date]],2,5),"yyy/m")</f>
        <v>2010/2</v>
      </c>
      <c r="I1410" t="s">
        <v>78</v>
      </c>
      <c r="J1410">
        <f t="shared" ref="J1410:J1473" si="132">IF(I1410="Making Critical",5,IF(I1410="High",4,IF(I1410="Medium",3,IF(I1410="Low",2,1))))</f>
        <v>3</v>
      </c>
      <c r="K1410" s="2">
        <v>5</v>
      </c>
      <c r="L1410" s="3">
        <v>192.12</v>
      </c>
      <c r="M1410" s="4">
        <v>0.04</v>
      </c>
      <c r="N1410" s="5" t="s">
        <v>23</v>
      </c>
      <c r="O1410" s="3">
        <v>-74.849999999999994</v>
      </c>
      <c r="P1410" s="3">
        <v>39.24</v>
      </c>
      <c r="Q1410" s="3">
        <v>1.99</v>
      </c>
      <c r="R1410" s="5" t="s">
        <v>1435</v>
      </c>
      <c r="S1410" s="5" t="s">
        <v>1760</v>
      </c>
      <c r="T1410" s="5" t="str">
        <f t="shared" ref="T1410:T1473" si="133">R1410 &amp; " " &amp; S1410</f>
        <v>Sarah Jordon</v>
      </c>
      <c r="U1410" t="s">
        <v>855</v>
      </c>
      <c r="V1410" s="5" t="s">
        <v>37</v>
      </c>
      <c r="W1410" s="5" t="s">
        <v>48</v>
      </c>
      <c r="X1410" s="5" t="s">
        <v>87</v>
      </c>
      <c r="Y1410" s="5" t="s">
        <v>435</v>
      </c>
      <c r="Z1410" s="5" t="s">
        <v>60</v>
      </c>
      <c r="AA1410" s="4">
        <v>0.51</v>
      </c>
      <c r="AB1410" s="1">
        <v>40229</v>
      </c>
      <c r="AC1410" s="1">
        <v>27065</v>
      </c>
      <c r="AD1410">
        <f t="shared" ref="AD1410:AD1473" si="134">_xlfn.DAYS(AB1410,D1410)</f>
        <v>1</v>
      </c>
      <c r="AE1410">
        <f t="shared" ref="AE1410:AE1473" ca="1" si="135">DATEDIF(AC1410,TODAY(),"Y")</f>
        <v>50</v>
      </c>
      <c r="AF1410" t="str">
        <f t="shared" ref="AF1410:AF1473" ca="1" si="136">IF(AE1410&lt;18,"Under 18",IF(AE1410&lt;65,"18-64","Over 65"))</f>
        <v>18-64</v>
      </c>
      <c r="AG1410" s="3">
        <f t="shared" ref="AG1410:AG1473" si="137" xml:space="preserve"> (P1410 - (M1410 / 100) * P1410 + Q1410) / K1410</f>
        <v>8.2428608000000008</v>
      </c>
      <c r="AH1410" t="str">
        <f>_xlfn.IFNA(VLOOKUP(Sales_Transactions[[#This Row],[Order ID]],Returned_Items[#All],2,FALSE),"Not Returned")</f>
        <v>Not Returned</v>
      </c>
    </row>
    <row r="1411" spans="1:34" x14ac:dyDescent="0.25">
      <c r="A1411">
        <v>22368</v>
      </c>
      <c r="C1411" t="s">
        <v>1841</v>
      </c>
      <c r="D1411" s="2" t="str">
        <f>TEXT(MID(Sales_Transactions[[#This Row],[Order Date]],2,5),"d/m/yyy")</f>
        <v>19/2/2010</v>
      </c>
      <c r="E1411" s="2" t="str">
        <f>TEXT(MID(Sales_Transactions[[#This Row],[Order Date]],2,5),"d")</f>
        <v>19</v>
      </c>
      <c r="F1411" s="2" t="str">
        <f>TEXT(MID(Sales_Transactions[[#This Row],[Order Date]],2,5),"m")</f>
        <v>2</v>
      </c>
      <c r="G1411" s="2" t="str">
        <f>TEXT(MID(Sales_Transactions[[#This Row],[Order Date]],2,5),"yyy")</f>
        <v>2010</v>
      </c>
      <c r="H1411" s="2" t="str">
        <f>TEXT(MID(Sales_Transactions[[#This Row],[Order Date]],2,5),"yyy/m")</f>
        <v>2010/2</v>
      </c>
      <c r="I1411" t="s">
        <v>78</v>
      </c>
      <c r="J1411">
        <f t="shared" si="132"/>
        <v>3</v>
      </c>
      <c r="K1411" s="2">
        <v>33</v>
      </c>
      <c r="L1411" s="3">
        <v>3917.61</v>
      </c>
      <c r="M1411" s="4">
        <v>0.08</v>
      </c>
      <c r="N1411" s="5" t="s">
        <v>34</v>
      </c>
      <c r="O1411" s="3">
        <v>40.76</v>
      </c>
      <c r="P1411" s="3">
        <v>119.99</v>
      </c>
      <c r="Q1411" s="3">
        <v>56.14</v>
      </c>
      <c r="R1411" s="5" t="s">
        <v>1435</v>
      </c>
      <c r="S1411" s="5" t="s">
        <v>1760</v>
      </c>
      <c r="T1411" s="5" t="str">
        <f t="shared" si="133"/>
        <v>Sarah Jordon</v>
      </c>
      <c r="U1411" t="s">
        <v>855</v>
      </c>
      <c r="V1411" s="5" t="s">
        <v>37</v>
      </c>
      <c r="W1411" s="5" t="s">
        <v>48</v>
      </c>
      <c r="X1411" s="5" t="s">
        <v>324</v>
      </c>
      <c r="Y1411" s="5" t="s">
        <v>1662</v>
      </c>
      <c r="Z1411" s="5" t="s">
        <v>106</v>
      </c>
      <c r="AA1411" s="4">
        <v>0.39</v>
      </c>
      <c r="AB1411" s="1">
        <v>40230</v>
      </c>
      <c r="AC1411" s="1">
        <v>28937</v>
      </c>
      <c r="AD1411">
        <f t="shared" si="134"/>
        <v>2</v>
      </c>
      <c r="AE1411">
        <f t="shared" ca="1" si="135"/>
        <v>45</v>
      </c>
      <c r="AF1411" t="str">
        <f t="shared" ca="1" si="136"/>
        <v>18-64</v>
      </c>
      <c r="AG1411" s="3">
        <f t="shared" si="137"/>
        <v>5.3343638787878787</v>
      </c>
      <c r="AH1411" t="str">
        <f>_xlfn.IFNA(VLOOKUP(Sales_Transactions[[#This Row],[Order ID]],Returned_Items[#All],2,FALSE),"Not Returned")</f>
        <v>Not Returned</v>
      </c>
    </row>
    <row r="1412" spans="1:34" hidden="1" x14ac:dyDescent="0.25">
      <c r="A1412">
        <v>22368</v>
      </c>
      <c r="C1412" t="s">
        <v>1841</v>
      </c>
      <c r="D1412" s="2" t="str">
        <f>TEXT(MID(Sales_Transactions[[#This Row],[Order Date]],2,5),"d/m/yyy")</f>
        <v>19/2/2010</v>
      </c>
      <c r="E1412" s="2" t="str">
        <f>TEXT(MID(Sales_Transactions[[#This Row],[Order Date]],2,5),"d")</f>
        <v>19</v>
      </c>
      <c r="F1412" s="2" t="str">
        <f>TEXT(MID(Sales_Transactions[[#This Row],[Order Date]],2,5),"m")</f>
        <v>2</v>
      </c>
      <c r="G1412" s="2" t="str">
        <f>TEXT(MID(Sales_Transactions[[#This Row],[Order Date]],2,5),"yyy")</f>
        <v>2010</v>
      </c>
      <c r="H1412" s="2" t="str">
        <f>TEXT(MID(Sales_Transactions[[#This Row],[Order Date]],2,5),"yyy/m")</f>
        <v>2010/2</v>
      </c>
      <c r="I1412" t="s">
        <v>78</v>
      </c>
      <c r="J1412">
        <f t="shared" si="132"/>
        <v>3</v>
      </c>
      <c r="K1412" s="2">
        <v>34</v>
      </c>
      <c r="L1412">
        <v>2788.04</v>
      </c>
      <c r="M1412">
        <v>0.01</v>
      </c>
      <c r="N1412" t="s">
        <v>23</v>
      </c>
      <c r="O1412">
        <v>-849.18</v>
      </c>
      <c r="P1412">
        <v>80.98</v>
      </c>
      <c r="Q1412">
        <v>35</v>
      </c>
      <c r="R1412" t="s">
        <v>1435</v>
      </c>
      <c r="S1412" t="s">
        <v>1760</v>
      </c>
      <c r="T1412" t="str">
        <f t="shared" si="133"/>
        <v>Sarah Jordon</v>
      </c>
      <c r="U1412" t="s">
        <v>855</v>
      </c>
      <c r="V1412" t="s">
        <v>37</v>
      </c>
      <c r="W1412" t="s">
        <v>28</v>
      </c>
      <c r="X1412" t="s">
        <v>29</v>
      </c>
      <c r="Y1412" t="s">
        <v>1842</v>
      </c>
      <c r="Z1412" t="s">
        <v>31</v>
      </c>
      <c r="AA1412">
        <v>0.83</v>
      </c>
      <c r="AB1412" s="1">
        <v>40229</v>
      </c>
      <c r="AC1412" s="1"/>
      <c r="AD1412">
        <f t="shared" si="134"/>
        <v>1</v>
      </c>
      <c r="AE1412">
        <f t="shared" ca="1" si="135"/>
        <v>124</v>
      </c>
      <c r="AF1412" t="str">
        <f t="shared" ca="1" si="136"/>
        <v>Over 65</v>
      </c>
      <c r="AG1412">
        <f t="shared" si="137"/>
        <v>3.4109382941176469</v>
      </c>
      <c r="AH1412" t="str">
        <f>_xlfn.IFNA(VLOOKUP(Sales_Transactions[[#This Row],[Order ID]],Returned_Items[#All],2,FALSE),"Not Returned")</f>
        <v>Not Returned</v>
      </c>
    </row>
    <row r="1413" spans="1:34" x14ac:dyDescent="0.25">
      <c r="A1413">
        <v>22885</v>
      </c>
      <c r="C1413" t="s">
        <v>781</v>
      </c>
      <c r="D1413" s="2" t="str">
        <f>TEXT(MID(Sales_Transactions[[#This Row],[Order Date]],2,5),"d/m/yyy")</f>
        <v>23/11/2009</v>
      </c>
      <c r="E1413" s="2" t="str">
        <f>TEXT(MID(Sales_Transactions[[#This Row],[Order Date]],2,5),"d")</f>
        <v>23</v>
      </c>
      <c r="F1413" s="2" t="str">
        <f>TEXT(MID(Sales_Transactions[[#This Row],[Order Date]],2,5),"m")</f>
        <v>11</v>
      </c>
      <c r="G1413" s="2" t="str">
        <f>TEXT(MID(Sales_Transactions[[#This Row],[Order Date]],2,5),"yyy")</f>
        <v>2009</v>
      </c>
      <c r="H1413" s="2" t="str">
        <f>TEXT(MID(Sales_Transactions[[#This Row],[Order Date]],2,5),"yyy/m")</f>
        <v>2009/11</v>
      </c>
      <c r="I1413" t="s">
        <v>78</v>
      </c>
      <c r="J1413">
        <f t="shared" si="132"/>
        <v>3</v>
      </c>
      <c r="K1413" s="2">
        <v>4</v>
      </c>
      <c r="L1413" s="3">
        <v>56.47</v>
      </c>
      <c r="M1413" s="4">
        <v>0.05</v>
      </c>
      <c r="N1413" s="5" t="s">
        <v>23</v>
      </c>
      <c r="O1413" s="3">
        <v>-29.9</v>
      </c>
      <c r="P1413" s="3">
        <v>12.88</v>
      </c>
      <c r="Q1413" s="3">
        <v>4.59</v>
      </c>
      <c r="R1413" s="5" t="s">
        <v>1660</v>
      </c>
      <c r="S1413" s="5" t="s">
        <v>1843</v>
      </c>
      <c r="T1413" s="5" t="str">
        <f t="shared" si="133"/>
        <v>Neil Ducich</v>
      </c>
      <c r="U1413" t="s">
        <v>855</v>
      </c>
      <c r="V1413" s="5" t="s">
        <v>74</v>
      </c>
      <c r="W1413" s="5" t="s">
        <v>28</v>
      </c>
      <c r="X1413" s="5" t="s">
        <v>221</v>
      </c>
      <c r="Y1413" s="5" t="s">
        <v>938</v>
      </c>
      <c r="Z1413" s="5" t="s">
        <v>84</v>
      </c>
      <c r="AA1413" s="4">
        <v>0.82</v>
      </c>
      <c r="AB1413" s="1">
        <v>40142</v>
      </c>
      <c r="AC1413" s="1">
        <v>29130</v>
      </c>
      <c r="AD1413">
        <f t="shared" si="134"/>
        <v>2</v>
      </c>
      <c r="AE1413">
        <f t="shared" ca="1" si="135"/>
        <v>44</v>
      </c>
      <c r="AF1413" t="str">
        <f t="shared" ca="1" si="136"/>
        <v>18-64</v>
      </c>
      <c r="AG1413" s="3">
        <f t="shared" si="137"/>
        <v>4.3658900000000003</v>
      </c>
      <c r="AH1413" t="str">
        <f>_xlfn.IFNA(VLOOKUP(Sales_Transactions[[#This Row],[Order ID]],Returned_Items[#All],2,FALSE),"Not Returned")</f>
        <v>Not Returned</v>
      </c>
    </row>
    <row r="1414" spans="1:34" x14ac:dyDescent="0.25">
      <c r="A1414">
        <v>22947</v>
      </c>
      <c r="C1414" t="s">
        <v>1844</v>
      </c>
      <c r="D1414" s="2" t="str">
        <f>TEXT(MID(Sales_Transactions[[#This Row],[Order Date]],2,5),"d/m/yyy")</f>
        <v>18/12/2009</v>
      </c>
      <c r="E1414" s="2" t="str">
        <f>TEXT(MID(Sales_Transactions[[#This Row],[Order Date]],2,5),"d")</f>
        <v>18</v>
      </c>
      <c r="F1414" s="2" t="str">
        <f>TEXT(MID(Sales_Transactions[[#This Row],[Order Date]],2,5),"m")</f>
        <v>12</v>
      </c>
      <c r="G1414" s="2" t="str">
        <f>TEXT(MID(Sales_Transactions[[#This Row],[Order Date]],2,5),"yyy")</f>
        <v>2009</v>
      </c>
      <c r="H1414" s="2" t="str">
        <f>TEXT(MID(Sales_Transactions[[#This Row],[Order Date]],2,5),"yyy/m")</f>
        <v>2009/12</v>
      </c>
      <c r="I1414" t="s">
        <v>22</v>
      </c>
      <c r="J1414">
        <f t="shared" si="132"/>
        <v>2</v>
      </c>
      <c r="K1414" s="2">
        <v>19</v>
      </c>
      <c r="L1414" s="3">
        <v>216.25</v>
      </c>
      <c r="M1414" s="4">
        <v>0.09</v>
      </c>
      <c r="N1414" s="5" t="s">
        <v>23</v>
      </c>
      <c r="O1414" s="3">
        <v>58.84</v>
      </c>
      <c r="P1414" s="3">
        <v>12.22</v>
      </c>
      <c r="Q1414" s="3">
        <v>2.85</v>
      </c>
      <c r="R1414" s="5" t="s">
        <v>1435</v>
      </c>
      <c r="S1414" s="5" t="s">
        <v>1760</v>
      </c>
      <c r="T1414" s="5" t="str">
        <f t="shared" si="133"/>
        <v>Sarah Jordon</v>
      </c>
      <c r="U1414" t="s">
        <v>855</v>
      </c>
      <c r="V1414" s="5" t="s">
        <v>37</v>
      </c>
      <c r="W1414" s="5" t="s">
        <v>57</v>
      </c>
      <c r="X1414" s="5" t="s">
        <v>58</v>
      </c>
      <c r="Y1414" s="5" t="s">
        <v>382</v>
      </c>
      <c r="Z1414" s="5" t="s">
        <v>60</v>
      </c>
      <c r="AA1414" s="4">
        <v>0.55000000000000004</v>
      </c>
      <c r="AB1414" s="1">
        <v>40172</v>
      </c>
      <c r="AC1414" s="1">
        <v>12712</v>
      </c>
      <c r="AD1414">
        <f t="shared" si="134"/>
        <v>7</v>
      </c>
      <c r="AE1414">
        <f t="shared" ca="1" si="135"/>
        <v>89</v>
      </c>
      <c r="AF1414" t="str">
        <f t="shared" ca="1" si="136"/>
        <v>Over 65</v>
      </c>
      <c r="AG1414" s="3">
        <f t="shared" si="137"/>
        <v>0.79257905263157891</v>
      </c>
      <c r="AH1414" t="str">
        <f>_xlfn.IFNA(VLOOKUP(Sales_Transactions[[#This Row],[Order ID]],Returned_Items[#All],2,FALSE),"Not Returned")</f>
        <v>Returned</v>
      </c>
    </row>
    <row r="1415" spans="1:34" x14ac:dyDescent="0.25">
      <c r="A1415">
        <v>23844</v>
      </c>
      <c r="C1415" t="s">
        <v>1295</v>
      </c>
      <c r="D1415" s="2" t="str">
        <f>TEXT(MID(Sales_Transactions[[#This Row],[Order Date]],2,5),"d/m/yyy")</f>
        <v>6/7/2009</v>
      </c>
      <c r="E1415" s="2" t="str">
        <f>TEXT(MID(Sales_Transactions[[#This Row],[Order Date]],2,5),"d")</f>
        <v>6</v>
      </c>
      <c r="F1415" s="2" t="str">
        <f>TEXT(MID(Sales_Transactions[[#This Row],[Order Date]],2,5),"m")</f>
        <v>7</v>
      </c>
      <c r="G1415" s="2" t="str">
        <f>TEXT(MID(Sales_Transactions[[#This Row],[Order Date]],2,5),"yyy")</f>
        <v>2009</v>
      </c>
      <c r="H1415" s="2" t="str">
        <f>TEXT(MID(Sales_Transactions[[#This Row],[Order Date]],2,5),"yyy/m")</f>
        <v>2009/7</v>
      </c>
      <c r="I1415" t="s">
        <v>52</v>
      </c>
      <c r="J1415">
        <f t="shared" si="132"/>
        <v>1</v>
      </c>
      <c r="K1415" s="2">
        <v>40</v>
      </c>
      <c r="L1415" s="3">
        <v>1861.36</v>
      </c>
      <c r="M1415" s="4">
        <v>0</v>
      </c>
      <c r="N1415" s="5" t="s">
        <v>23</v>
      </c>
      <c r="O1415" s="3">
        <v>627.85</v>
      </c>
      <c r="P1415" s="3">
        <v>42.98</v>
      </c>
      <c r="Q1415" s="3">
        <v>4.62</v>
      </c>
      <c r="R1415" s="5" t="s">
        <v>1775</v>
      </c>
      <c r="S1415" s="5" t="s">
        <v>1776</v>
      </c>
      <c r="T1415" s="5" t="str">
        <f t="shared" si="133"/>
        <v>Michael Granlund</v>
      </c>
      <c r="U1415" t="s">
        <v>855</v>
      </c>
      <c r="V1415" s="5" t="s">
        <v>74</v>
      </c>
      <c r="W1415" s="5" t="s">
        <v>28</v>
      </c>
      <c r="X1415" s="5" t="s">
        <v>38</v>
      </c>
      <c r="Y1415" s="5" t="s">
        <v>1485</v>
      </c>
      <c r="Z1415" s="5" t="s">
        <v>43</v>
      </c>
      <c r="AA1415" s="4">
        <v>0.56000000000000005</v>
      </c>
      <c r="AB1415" s="1">
        <v>40002</v>
      </c>
      <c r="AC1415" s="1">
        <v>25634</v>
      </c>
      <c r="AD1415">
        <f t="shared" si="134"/>
        <v>2</v>
      </c>
      <c r="AE1415">
        <f t="shared" ca="1" si="135"/>
        <v>54</v>
      </c>
      <c r="AF1415" t="str">
        <f t="shared" ca="1" si="136"/>
        <v>18-64</v>
      </c>
      <c r="AG1415" s="3">
        <f t="shared" si="137"/>
        <v>1.19</v>
      </c>
      <c r="AH1415" t="str">
        <f>_xlfn.IFNA(VLOOKUP(Sales_Transactions[[#This Row],[Order ID]],Returned_Items[#All],2,FALSE),"Not Returned")</f>
        <v>Not Returned</v>
      </c>
    </row>
    <row r="1416" spans="1:34" x14ac:dyDescent="0.25">
      <c r="A1416">
        <v>23844</v>
      </c>
      <c r="C1416" t="s">
        <v>1295</v>
      </c>
      <c r="D1416" s="2" t="str">
        <f>TEXT(MID(Sales_Transactions[[#This Row],[Order Date]],2,5),"d/m/yyy")</f>
        <v>6/7/2009</v>
      </c>
      <c r="E1416" s="2" t="str">
        <f>TEXT(MID(Sales_Transactions[[#This Row],[Order Date]],2,5),"d")</f>
        <v>6</v>
      </c>
      <c r="F1416" s="2" t="str">
        <f>TEXT(MID(Sales_Transactions[[#This Row],[Order Date]],2,5),"m")</f>
        <v>7</v>
      </c>
      <c r="G1416" s="2" t="str">
        <f>TEXT(MID(Sales_Transactions[[#This Row],[Order Date]],2,5),"yyy")</f>
        <v>2009</v>
      </c>
      <c r="H1416" s="2" t="str">
        <f>TEXT(MID(Sales_Transactions[[#This Row],[Order Date]],2,5),"yyy/m")</f>
        <v>2009/7</v>
      </c>
      <c r="I1416" t="s">
        <v>52</v>
      </c>
      <c r="J1416">
        <f t="shared" si="132"/>
        <v>1</v>
      </c>
      <c r="K1416" s="2">
        <v>42</v>
      </c>
      <c r="L1416" s="3">
        <v>937.62</v>
      </c>
      <c r="M1416" s="4">
        <v>0.03</v>
      </c>
      <c r="N1416" s="5" t="s">
        <v>23</v>
      </c>
      <c r="O1416" s="3">
        <v>187.2</v>
      </c>
      <c r="P1416" s="3">
        <v>21.78</v>
      </c>
      <c r="Q1416" s="3">
        <v>5.94</v>
      </c>
      <c r="R1416" s="5" t="s">
        <v>1775</v>
      </c>
      <c r="S1416" s="5" t="s">
        <v>1776</v>
      </c>
      <c r="T1416" s="5" t="str">
        <f t="shared" si="133"/>
        <v>Michael Granlund</v>
      </c>
      <c r="U1416" t="s">
        <v>855</v>
      </c>
      <c r="V1416" s="5" t="s">
        <v>74</v>
      </c>
      <c r="W1416" s="5" t="s">
        <v>28</v>
      </c>
      <c r="X1416" s="5" t="s">
        <v>38</v>
      </c>
      <c r="Y1416" s="5" t="s">
        <v>55</v>
      </c>
      <c r="Z1416" s="5" t="s">
        <v>56</v>
      </c>
      <c r="AA1416" s="4">
        <v>0.5</v>
      </c>
      <c r="AB1416" s="1">
        <v>40002</v>
      </c>
      <c r="AC1416" s="1">
        <v>25740</v>
      </c>
      <c r="AD1416">
        <f t="shared" si="134"/>
        <v>2</v>
      </c>
      <c r="AE1416">
        <f t="shared" ca="1" si="135"/>
        <v>54</v>
      </c>
      <c r="AF1416" t="str">
        <f t="shared" ca="1" si="136"/>
        <v>18-64</v>
      </c>
      <c r="AG1416" s="3">
        <f t="shared" si="137"/>
        <v>0.65984442857142867</v>
      </c>
      <c r="AH1416" t="str">
        <f>_xlfn.IFNA(VLOOKUP(Sales_Transactions[[#This Row],[Order ID]],Returned_Items[#All],2,FALSE),"Not Returned")</f>
        <v>Not Returned</v>
      </c>
    </row>
    <row r="1417" spans="1:34" x14ac:dyDescent="0.25">
      <c r="A1417">
        <v>23844</v>
      </c>
      <c r="C1417" t="s">
        <v>1295</v>
      </c>
      <c r="D1417" s="2" t="str">
        <f>TEXT(MID(Sales_Transactions[[#This Row],[Order Date]],2,5),"d/m/yyy")</f>
        <v>6/7/2009</v>
      </c>
      <c r="E1417" s="2" t="str">
        <f>TEXT(MID(Sales_Transactions[[#This Row],[Order Date]],2,5),"d")</f>
        <v>6</v>
      </c>
      <c r="F1417" s="2" t="str">
        <f>TEXT(MID(Sales_Transactions[[#This Row],[Order Date]],2,5),"m")</f>
        <v>7</v>
      </c>
      <c r="G1417" s="2" t="str">
        <f>TEXT(MID(Sales_Transactions[[#This Row],[Order Date]],2,5),"yyy")</f>
        <v>2009</v>
      </c>
      <c r="H1417" s="2" t="str">
        <f>TEXT(MID(Sales_Transactions[[#This Row],[Order Date]],2,5),"yyy/m")</f>
        <v>2009/7</v>
      </c>
      <c r="I1417" t="s">
        <v>52</v>
      </c>
      <c r="J1417">
        <f t="shared" si="132"/>
        <v>1</v>
      </c>
      <c r="K1417" s="2">
        <v>11</v>
      </c>
      <c r="L1417" s="3">
        <v>33.020000000000003</v>
      </c>
      <c r="M1417" s="4">
        <v>0.08</v>
      </c>
      <c r="N1417" s="5" t="s">
        <v>23</v>
      </c>
      <c r="O1417" s="3">
        <v>8.4</v>
      </c>
      <c r="P1417" s="3">
        <v>3.15</v>
      </c>
      <c r="Q1417" s="3">
        <v>0.5</v>
      </c>
      <c r="R1417" s="5" t="s">
        <v>1775</v>
      </c>
      <c r="S1417" s="5" t="s">
        <v>1776</v>
      </c>
      <c r="T1417" s="5" t="str">
        <f t="shared" si="133"/>
        <v>Michael Granlund</v>
      </c>
      <c r="U1417" t="s">
        <v>855</v>
      </c>
      <c r="V1417" s="5" t="s">
        <v>74</v>
      </c>
      <c r="W1417" s="5" t="s">
        <v>28</v>
      </c>
      <c r="X1417" s="5" t="s">
        <v>115</v>
      </c>
      <c r="Y1417" s="5" t="s">
        <v>1329</v>
      </c>
      <c r="Z1417" s="5" t="s">
        <v>43</v>
      </c>
      <c r="AA1417" s="4">
        <v>0.37</v>
      </c>
      <c r="AB1417" s="1">
        <v>40001</v>
      </c>
      <c r="AC1417" s="1">
        <v>25874</v>
      </c>
      <c r="AD1417">
        <f t="shared" si="134"/>
        <v>1</v>
      </c>
      <c r="AE1417">
        <f t="shared" ca="1" si="135"/>
        <v>53</v>
      </c>
      <c r="AF1417" t="str">
        <f t="shared" ca="1" si="136"/>
        <v>18-64</v>
      </c>
      <c r="AG1417" s="3">
        <f t="shared" si="137"/>
        <v>0.33158909090909089</v>
      </c>
      <c r="AH1417" t="str">
        <f>_xlfn.IFNA(VLOOKUP(Sales_Transactions[[#This Row],[Order ID]],Returned_Items[#All],2,FALSE),"Not Returned")</f>
        <v>Not Returned</v>
      </c>
    </row>
    <row r="1418" spans="1:34" x14ac:dyDescent="0.25">
      <c r="A1418">
        <v>24039</v>
      </c>
      <c r="C1418" t="s">
        <v>1845</v>
      </c>
      <c r="D1418" s="2" t="str">
        <f>TEXT(MID(Sales_Transactions[[#This Row],[Order Date]],2,5),"d/m/yyy")</f>
        <v>17/7/2012</v>
      </c>
      <c r="E1418" s="2" t="str">
        <f>TEXT(MID(Sales_Transactions[[#This Row],[Order Date]],2,5),"d")</f>
        <v>17</v>
      </c>
      <c r="F1418" s="2" t="str">
        <f>TEXT(MID(Sales_Transactions[[#This Row],[Order Date]],2,5),"m")</f>
        <v>7</v>
      </c>
      <c r="G1418" s="2" t="str">
        <f>TEXT(MID(Sales_Transactions[[#This Row],[Order Date]],2,5),"yyy")</f>
        <v>2012</v>
      </c>
      <c r="H1418" s="2" t="str">
        <f>TEXT(MID(Sales_Transactions[[#This Row],[Order Date]],2,5),"yyy/m")</f>
        <v>2012/7</v>
      </c>
      <c r="I1418" t="s">
        <v>52</v>
      </c>
      <c r="J1418">
        <f t="shared" si="132"/>
        <v>1</v>
      </c>
      <c r="K1418" s="2">
        <v>5</v>
      </c>
      <c r="L1418" s="3">
        <v>199.16</v>
      </c>
      <c r="M1418" s="4">
        <v>0.1</v>
      </c>
      <c r="N1418" s="5" t="s">
        <v>23</v>
      </c>
      <c r="O1418" s="3">
        <v>-64.87</v>
      </c>
      <c r="P1418" s="3">
        <v>40.98</v>
      </c>
      <c r="Q1418" s="3">
        <v>1.99</v>
      </c>
      <c r="R1418" s="5" t="s">
        <v>1783</v>
      </c>
      <c r="S1418" s="5" t="s">
        <v>1784</v>
      </c>
      <c r="T1418" s="5" t="str">
        <f t="shared" si="133"/>
        <v>Sean Wendt</v>
      </c>
      <c r="U1418" t="s">
        <v>855</v>
      </c>
      <c r="V1418" s="5" t="s">
        <v>47</v>
      </c>
      <c r="W1418" s="5" t="s">
        <v>48</v>
      </c>
      <c r="X1418" s="5" t="s">
        <v>87</v>
      </c>
      <c r="Y1418" s="5" t="s">
        <v>1227</v>
      </c>
      <c r="Z1418" s="5" t="s">
        <v>60</v>
      </c>
      <c r="AA1418" s="4">
        <v>0.44</v>
      </c>
      <c r="AB1418" s="1">
        <v>41109</v>
      </c>
      <c r="AC1418" s="1">
        <v>25794</v>
      </c>
      <c r="AD1418">
        <f t="shared" si="134"/>
        <v>2</v>
      </c>
      <c r="AE1418">
        <f t="shared" ca="1" si="135"/>
        <v>53</v>
      </c>
      <c r="AF1418" t="str">
        <f t="shared" ca="1" si="136"/>
        <v>18-64</v>
      </c>
      <c r="AG1418" s="3">
        <f t="shared" si="137"/>
        <v>8.5858039999999995</v>
      </c>
      <c r="AH1418" t="str">
        <f>_xlfn.IFNA(VLOOKUP(Sales_Transactions[[#This Row],[Order ID]],Returned_Items[#All],2,FALSE),"Not Returned")</f>
        <v>Not Returned</v>
      </c>
    </row>
    <row r="1419" spans="1:34" x14ac:dyDescent="0.25">
      <c r="A1419">
        <v>25347</v>
      </c>
      <c r="C1419" t="s">
        <v>1846</v>
      </c>
      <c r="D1419" s="2" t="str">
        <f>TEXT(MID(Sales_Transactions[[#This Row],[Order Date]],2,5),"d/m/yyy")</f>
        <v>12/6/2009</v>
      </c>
      <c r="E1419" s="2" t="str">
        <f>TEXT(MID(Sales_Transactions[[#This Row],[Order Date]],2,5),"d")</f>
        <v>12</v>
      </c>
      <c r="F1419" s="2" t="str">
        <f>TEXT(MID(Sales_Transactions[[#This Row],[Order Date]],2,5),"m")</f>
        <v>6</v>
      </c>
      <c r="G1419" s="2" t="str">
        <f>TEXT(MID(Sales_Transactions[[#This Row],[Order Date]],2,5),"yyy")</f>
        <v>2009</v>
      </c>
      <c r="H1419" s="2" t="str">
        <f>TEXT(MID(Sales_Transactions[[#This Row],[Order Date]],2,5),"yyy/m")</f>
        <v>2009/6</v>
      </c>
      <c r="I1419" t="s">
        <v>22</v>
      </c>
      <c r="J1419">
        <f t="shared" si="132"/>
        <v>2</v>
      </c>
      <c r="K1419" s="2">
        <v>28</v>
      </c>
      <c r="L1419" s="3">
        <v>967.27</v>
      </c>
      <c r="M1419" s="4">
        <v>7.0000000000000007E-2</v>
      </c>
      <c r="N1419" s="5" t="s">
        <v>23</v>
      </c>
      <c r="O1419" s="3">
        <v>309.31</v>
      </c>
      <c r="P1419" s="3">
        <v>35.44</v>
      </c>
      <c r="Q1419" s="3">
        <v>7.5</v>
      </c>
      <c r="R1419" s="5" t="s">
        <v>1765</v>
      </c>
      <c r="S1419" s="5" t="s">
        <v>1766</v>
      </c>
      <c r="T1419" s="5" t="str">
        <f t="shared" si="133"/>
        <v>Theone Pippenger</v>
      </c>
      <c r="U1419" t="s">
        <v>855</v>
      </c>
      <c r="V1419" s="5" t="s">
        <v>47</v>
      </c>
      <c r="W1419" s="5" t="s">
        <v>28</v>
      </c>
      <c r="X1419" s="5" t="s">
        <v>75</v>
      </c>
      <c r="Y1419" s="5" t="s">
        <v>351</v>
      </c>
      <c r="Z1419" s="5" t="s">
        <v>43</v>
      </c>
      <c r="AA1419" s="4">
        <v>0.38</v>
      </c>
      <c r="AB1419" s="1">
        <v>39983</v>
      </c>
      <c r="AC1419" s="1">
        <v>25897</v>
      </c>
      <c r="AD1419">
        <f t="shared" si="134"/>
        <v>7</v>
      </c>
      <c r="AE1419">
        <f t="shared" ca="1" si="135"/>
        <v>53</v>
      </c>
      <c r="AF1419" t="str">
        <f t="shared" ca="1" si="136"/>
        <v>18-64</v>
      </c>
      <c r="AG1419" s="3">
        <f t="shared" si="137"/>
        <v>1.5326854285714284</v>
      </c>
      <c r="AH1419" t="str">
        <f>_xlfn.IFNA(VLOOKUP(Sales_Transactions[[#This Row],[Order ID]],Returned_Items[#All],2,FALSE),"Not Returned")</f>
        <v>Not Returned</v>
      </c>
    </row>
    <row r="1420" spans="1:34" x14ac:dyDescent="0.25">
      <c r="A1420">
        <v>25825</v>
      </c>
      <c r="C1420" t="s">
        <v>1582</v>
      </c>
      <c r="D1420" s="2" t="str">
        <f>TEXT(MID(Sales_Transactions[[#This Row],[Order Date]],2,5),"d/m/yyy")</f>
        <v>19/7/2012</v>
      </c>
      <c r="E1420" s="2" t="str">
        <f>TEXT(MID(Sales_Transactions[[#This Row],[Order Date]],2,5),"d")</f>
        <v>19</v>
      </c>
      <c r="F1420" s="2" t="str">
        <f>TEXT(MID(Sales_Transactions[[#This Row],[Order Date]],2,5),"m")</f>
        <v>7</v>
      </c>
      <c r="G1420" s="2" t="str">
        <f>TEXT(MID(Sales_Transactions[[#This Row],[Order Date]],2,5),"yyy")</f>
        <v>2012</v>
      </c>
      <c r="H1420" s="2" t="str">
        <f>TEXT(MID(Sales_Transactions[[#This Row],[Order Date]],2,5),"yyy/m")</f>
        <v>2012/7</v>
      </c>
      <c r="I1420" t="s">
        <v>52</v>
      </c>
      <c r="J1420">
        <f t="shared" si="132"/>
        <v>1</v>
      </c>
      <c r="K1420" s="2">
        <v>45</v>
      </c>
      <c r="L1420" s="3">
        <v>483.74</v>
      </c>
      <c r="M1420" s="4">
        <v>0.02</v>
      </c>
      <c r="N1420" s="5" t="s">
        <v>23</v>
      </c>
      <c r="O1420" s="3">
        <v>206.27</v>
      </c>
      <c r="P1420" s="3">
        <v>10.31</v>
      </c>
      <c r="Q1420" s="3">
        <v>1.79</v>
      </c>
      <c r="R1420" s="5" t="s">
        <v>1775</v>
      </c>
      <c r="S1420" s="5" t="s">
        <v>1776</v>
      </c>
      <c r="T1420" s="5" t="str">
        <f t="shared" si="133"/>
        <v>Michael Granlund</v>
      </c>
      <c r="U1420" t="s">
        <v>855</v>
      </c>
      <c r="V1420" s="5" t="s">
        <v>47</v>
      </c>
      <c r="W1420" s="5" t="s">
        <v>28</v>
      </c>
      <c r="X1420" s="5" t="s">
        <v>75</v>
      </c>
      <c r="Y1420" s="5" t="s">
        <v>447</v>
      </c>
      <c r="Z1420" s="5" t="s">
        <v>84</v>
      </c>
      <c r="AA1420" s="4">
        <v>0.38</v>
      </c>
      <c r="AB1420" s="1">
        <v>41112</v>
      </c>
      <c r="AC1420" s="1">
        <v>21117</v>
      </c>
      <c r="AD1420">
        <f t="shared" si="134"/>
        <v>3</v>
      </c>
      <c r="AE1420">
        <f t="shared" ca="1" si="135"/>
        <v>66</v>
      </c>
      <c r="AF1420" t="str">
        <f t="shared" ca="1" si="136"/>
        <v>Over 65</v>
      </c>
      <c r="AG1420" s="3">
        <f t="shared" si="137"/>
        <v>0.26884306666666663</v>
      </c>
      <c r="AH1420" t="str">
        <f>_xlfn.IFNA(VLOOKUP(Sales_Transactions[[#This Row],[Order ID]],Returned_Items[#All],2,FALSE),"Not Returned")</f>
        <v>Not Returned</v>
      </c>
    </row>
    <row r="1421" spans="1:34" x14ac:dyDescent="0.25">
      <c r="A1421">
        <v>25825</v>
      </c>
      <c r="C1421" t="s">
        <v>1582</v>
      </c>
      <c r="D1421" s="2" t="str">
        <f>TEXT(MID(Sales_Transactions[[#This Row],[Order Date]],2,5),"d/m/yyy")</f>
        <v>19/7/2012</v>
      </c>
      <c r="E1421" s="2" t="str">
        <f>TEXT(MID(Sales_Transactions[[#This Row],[Order Date]],2,5),"d")</f>
        <v>19</v>
      </c>
      <c r="F1421" s="2" t="str">
        <f>TEXT(MID(Sales_Transactions[[#This Row],[Order Date]],2,5),"m")</f>
        <v>7</v>
      </c>
      <c r="G1421" s="2" t="str">
        <f>TEXT(MID(Sales_Transactions[[#This Row],[Order Date]],2,5),"yyy")</f>
        <v>2012</v>
      </c>
      <c r="H1421" s="2" t="str">
        <f>TEXT(MID(Sales_Transactions[[#This Row],[Order Date]],2,5),"yyy/m")</f>
        <v>2012/7</v>
      </c>
      <c r="I1421" t="s">
        <v>52</v>
      </c>
      <c r="J1421">
        <f t="shared" si="132"/>
        <v>1</v>
      </c>
      <c r="K1421" s="2">
        <v>27</v>
      </c>
      <c r="L1421" s="3">
        <v>159.65</v>
      </c>
      <c r="M1421" s="4">
        <v>0.06</v>
      </c>
      <c r="N1421" s="5" t="s">
        <v>23</v>
      </c>
      <c r="O1421" s="3">
        <v>-1.79</v>
      </c>
      <c r="P1421" s="3">
        <v>5.85</v>
      </c>
      <c r="Q1421" s="3">
        <v>2.27</v>
      </c>
      <c r="R1421" s="5" t="s">
        <v>1775</v>
      </c>
      <c r="S1421" s="5" t="s">
        <v>1776</v>
      </c>
      <c r="T1421" s="5" t="str">
        <f t="shared" si="133"/>
        <v>Michael Granlund</v>
      </c>
      <c r="U1421" t="s">
        <v>855</v>
      </c>
      <c r="V1421" s="5" t="s">
        <v>47</v>
      </c>
      <c r="W1421" s="5" t="s">
        <v>28</v>
      </c>
      <c r="X1421" s="5" t="s">
        <v>124</v>
      </c>
      <c r="Y1421" s="5" t="s">
        <v>770</v>
      </c>
      <c r="Z1421" s="5" t="s">
        <v>84</v>
      </c>
      <c r="AA1421" s="4">
        <v>0.56000000000000005</v>
      </c>
      <c r="AB1421" s="1">
        <v>41109</v>
      </c>
      <c r="AC1421" s="1">
        <v>20976</v>
      </c>
      <c r="AD1421">
        <f t="shared" si="134"/>
        <v>0</v>
      </c>
      <c r="AE1421">
        <f t="shared" ca="1" si="135"/>
        <v>67</v>
      </c>
      <c r="AF1421" t="str">
        <f t="shared" ca="1" si="136"/>
        <v>Over 65</v>
      </c>
      <c r="AG1421" s="3">
        <f t="shared" si="137"/>
        <v>0.30061074074074068</v>
      </c>
      <c r="AH1421" t="str">
        <f>_xlfn.IFNA(VLOOKUP(Sales_Transactions[[#This Row],[Order ID]],Returned_Items[#All],2,FALSE),"Not Returned")</f>
        <v>Not Returned</v>
      </c>
    </row>
    <row r="1422" spans="1:34" x14ac:dyDescent="0.25">
      <c r="A1422">
        <v>26304</v>
      </c>
      <c r="C1422" t="s">
        <v>569</v>
      </c>
      <c r="D1422" s="2" t="str">
        <f>TEXT(MID(Sales_Transactions[[#This Row],[Order Date]],2,5),"d/m/yyy")</f>
        <v>19/3/2011</v>
      </c>
      <c r="E1422" s="2" t="str">
        <f>TEXT(MID(Sales_Transactions[[#This Row],[Order Date]],2,5),"d")</f>
        <v>19</v>
      </c>
      <c r="F1422" s="2" t="str">
        <f>TEXT(MID(Sales_Transactions[[#This Row],[Order Date]],2,5),"m")</f>
        <v>3</v>
      </c>
      <c r="G1422" s="2" t="str">
        <f>TEXT(MID(Sales_Transactions[[#This Row],[Order Date]],2,5),"yyy")</f>
        <v>2011</v>
      </c>
      <c r="H1422" s="2" t="str">
        <f>TEXT(MID(Sales_Transactions[[#This Row],[Order Date]],2,5),"yyy/m")</f>
        <v>2011/3</v>
      </c>
      <c r="I1422" t="s">
        <v>78</v>
      </c>
      <c r="J1422">
        <f t="shared" si="132"/>
        <v>3</v>
      </c>
      <c r="K1422" s="2">
        <v>43</v>
      </c>
      <c r="L1422" s="3">
        <v>7452.1369999999997</v>
      </c>
      <c r="M1422" s="4">
        <v>0.02</v>
      </c>
      <c r="N1422" s="5" t="s">
        <v>23</v>
      </c>
      <c r="O1422" s="3">
        <v>2028.36</v>
      </c>
      <c r="P1422" s="3">
        <v>205.99</v>
      </c>
      <c r="Q1422" s="3">
        <v>5.99</v>
      </c>
      <c r="R1422" s="5" t="s">
        <v>1768</v>
      </c>
      <c r="S1422" s="5" t="s">
        <v>1769</v>
      </c>
      <c r="T1422" s="5" t="str">
        <f t="shared" si="133"/>
        <v>Art Ferguson</v>
      </c>
      <c r="U1422" t="s">
        <v>855</v>
      </c>
      <c r="V1422" s="5" t="s">
        <v>47</v>
      </c>
      <c r="W1422" s="5" t="s">
        <v>48</v>
      </c>
      <c r="X1422" s="5" t="s">
        <v>49</v>
      </c>
      <c r="Y1422" s="5" t="s">
        <v>1214</v>
      </c>
      <c r="Z1422" s="5" t="s">
        <v>43</v>
      </c>
      <c r="AA1422" s="4">
        <v>0.59</v>
      </c>
      <c r="AB1422" s="1">
        <v>40622</v>
      </c>
      <c r="AC1422" s="1">
        <v>21052</v>
      </c>
      <c r="AD1422">
        <f t="shared" si="134"/>
        <v>1</v>
      </c>
      <c r="AE1422">
        <f t="shared" ca="1" si="135"/>
        <v>66</v>
      </c>
      <c r="AF1422" t="str">
        <f t="shared" ca="1" si="136"/>
        <v>Over 65</v>
      </c>
      <c r="AG1422" s="3">
        <f t="shared" si="137"/>
        <v>4.9288093488372091</v>
      </c>
      <c r="AH1422" t="str">
        <f>_xlfn.IFNA(VLOOKUP(Sales_Transactions[[#This Row],[Order ID]],Returned_Items[#All],2,FALSE),"Not Returned")</f>
        <v>Not Returned</v>
      </c>
    </row>
    <row r="1423" spans="1:34" x14ac:dyDescent="0.25">
      <c r="A1423">
        <v>26726</v>
      </c>
      <c r="C1423" t="s">
        <v>1847</v>
      </c>
      <c r="D1423" s="2" t="str">
        <f>TEXT(MID(Sales_Transactions[[#This Row],[Order Date]],2,5),"d/m/yyy")</f>
        <v>27/12/2012</v>
      </c>
      <c r="E1423" s="2" t="str">
        <f>TEXT(MID(Sales_Transactions[[#This Row],[Order Date]],2,5),"d")</f>
        <v>27</v>
      </c>
      <c r="F1423" s="2" t="str">
        <f>TEXT(MID(Sales_Transactions[[#This Row],[Order Date]],2,5),"m")</f>
        <v>12</v>
      </c>
      <c r="G1423" s="2" t="str">
        <f>TEXT(MID(Sales_Transactions[[#This Row],[Order Date]],2,5),"yyy")</f>
        <v>2012</v>
      </c>
      <c r="H1423" s="2" t="str">
        <f>TEXT(MID(Sales_Transactions[[#This Row],[Order Date]],2,5),"yyy/m")</f>
        <v>2012/12</v>
      </c>
      <c r="I1423" t="s">
        <v>33</v>
      </c>
      <c r="J1423">
        <f t="shared" si="132"/>
        <v>4</v>
      </c>
      <c r="K1423" s="2">
        <v>37</v>
      </c>
      <c r="L1423" s="3">
        <v>173.11</v>
      </c>
      <c r="M1423" s="4">
        <v>0.02</v>
      </c>
      <c r="N1423" s="5" t="s">
        <v>23</v>
      </c>
      <c r="O1423" s="3">
        <v>-121.58</v>
      </c>
      <c r="P1423" s="3">
        <v>4.37</v>
      </c>
      <c r="Q1423" s="3">
        <v>5.15</v>
      </c>
      <c r="R1423" s="5" t="s">
        <v>1828</v>
      </c>
      <c r="S1423" s="5" t="s">
        <v>1829</v>
      </c>
      <c r="T1423" s="5" t="str">
        <f t="shared" si="133"/>
        <v>Roland Black</v>
      </c>
      <c r="U1423" t="s">
        <v>855</v>
      </c>
      <c r="V1423" s="5" t="s">
        <v>27</v>
      </c>
      <c r="W1423" s="5" t="s">
        <v>28</v>
      </c>
      <c r="X1423" s="5" t="s">
        <v>38</v>
      </c>
      <c r="Y1423" s="5" t="s">
        <v>1172</v>
      </c>
      <c r="Z1423" s="5" t="s">
        <v>43</v>
      </c>
      <c r="AA1423" s="4">
        <v>0.59</v>
      </c>
      <c r="AB1423" s="1">
        <v>41270</v>
      </c>
      <c r="AC1423" s="1">
        <v>20891</v>
      </c>
      <c r="AD1423">
        <f t="shared" si="134"/>
        <v>0</v>
      </c>
      <c r="AE1423">
        <f t="shared" ca="1" si="135"/>
        <v>67</v>
      </c>
      <c r="AF1423" t="str">
        <f t="shared" ca="1" si="136"/>
        <v>Over 65</v>
      </c>
      <c r="AG1423" s="3">
        <f t="shared" si="137"/>
        <v>0.25727367567567566</v>
      </c>
      <c r="AH1423" t="str">
        <f>_xlfn.IFNA(VLOOKUP(Sales_Transactions[[#This Row],[Order ID]],Returned_Items[#All],2,FALSE),"Not Returned")</f>
        <v>Not Returned</v>
      </c>
    </row>
    <row r="1424" spans="1:34" x14ac:dyDescent="0.25">
      <c r="A1424">
        <v>26726</v>
      </c>
      <c r="C1424" t="s">
        <v>1847</v>
      </c>
      <c r="D1424" s="2" t="str">
        <f>TEXT(MID(Sales_Transactions[[#This Row],[Order Date]],2,5),"d/m/yyy")</f>
        <v>27/12/2012</v>
      </c>
      <c r="E1424" s="2" t="str">
        <f>TEXT(MID(Sales_Transactions[[#This Row],[Order Date]],2,5),"d")</f>
        <v>27</v>
      </c>
      <c r="F1424" s="2" t="str">
        <f>TEXT(MID(Sales_Transactions[[#This Row],[Order Date]],2,5),"m")</f>
        <v>12</v>
      </c>
      <c r="G1424" s="2" t="str">
        <f>TEXT(MID(Sales_Transactions[[#This Row],[Order Date]],2,5),"yyy")</f>
        <v>2012</v>
      </c>
      <c r="H1424" s="2" t="str">
        <f>TEXT(MID(Sales_Transactions[[#This Row],[Order Date]],2,5),"yyy/m")</f>
        <v>2012/12</v>
      </c>
      <c r="I1424" t="s">
        <v>33</v>
      </c>
      <c r="J1424">
        <f t="shared" si="132"/>
        <v>4</v>
      </c>
      <c r="K1424" s="2">
        <v>11</v>
      </c>
      <c r="L1424" s="3">
        <v>86.68</v>
      </c>
      <c r="M1424" s="4">
        <v>0.08</v>
      </c>
      <c r="N1424" s="5" t="s">
        <v>23</v>
      </c>
      <c r="O1424" s="3">
        <v>-474.91</v>
      </c>
      <c r="P1424" s="3">
        <v>3.48</v>
      </c>
      <c r="Q1424" s="3">
        <v>49</v>
      </c>
      <c r="R1424" s="5" t="s">
        <v>1828</v>
      </c>
      <c r="S1424" s="5" t="s">
        <v>1829</v>
      </c>
      <c r="T1424" s="5" t="str">
        <f t="shared" si="133"/>
        <v>Roland Black</v>
      </c>
      <c r="U1424" t="s">
        <v>855</v>
      </c>
      <c r="V1424" s="5" t="s">
        <v>27</v>
      </c>
      <c r="W1424" s="5" t="s">
        <v>28</v>
      </c>
      <c r="X1424" s="5" t="s">
        <v>38</v>
      </c>
      <c r="Y1424" s="5" t="s">
        <v>1096</v>
      </c>
      <c r="Z1424" s="5" t="s">
        <v>31</v>
      </c>
      <c r="AA1424" s="4">
        <v>0.59</v>
      </c>
      <c r="AB1424" s="1">
        <v>41272</v>
      </c>
      <c r="AC1424" s="1">
        <v>21116</v>
      </c>
      <c r="AD1424">
        <f t="shared" si="134"/>
        <v>2</v>
      </c>
      <c r="AE1424">
        <f t="shared" ca="1" si="135"/>
        <v>66</v>
      </c>
      <c r="AF1424" t="str">
        <f t="shared" ca="1" si="136"/>
        <v>Over 65</v>
      </c>
      <c r="AG1424" s="3">
        <f t="shared" si="137"/>
        <v>4.7706559999999998</v>
      </c>
      <c r="AH1424" t="str">
        <f>_xlfn.IFNA(VLOOKUP(Sales_Transactions[[#This Row],[Order ID]],Returned_Items[#All],2,FALSE),"Not Returned")</f>
        <v>Not Returned</v>
      </c>
    </row>
    <row r="1425" spans="1:34" x14ac:dyDescent="0.25">
      <c r="A1425">
        <v>26726</v>
      </c>
      <c r="C1425" t="s">
        <v>1847</v>
      </c>
      <c r="D1425" s="2" t="str">
        <f>TEXT(MID(Sales_Transactions[[#This Row],[Order Date]],2,5),"d/m/yyy")</f>
        <v>27/12/2012</v>
      </c>
      <c r="E1425" s="2" t="str">
        <f>TEXT(MID(Sales_Transactions[[#This Row],[Order Date]],2,5),"d")</f>
        <v>27</v>
      </c>
      <c r="F1425" s="2" t="str">
        <f>TEXT(MID(Sales_Transactions[[#This Row],[Order Date]],2,5),"m")</f>
        <v>12</v>
      </c>
      <c r="G1425" s="2" t="str">
        <f>TEXT(MID(Sales_Transactions[[#This Row],[Order Date]],2,5),"yyy")</f>
        <v>2012</v>
      </c>
      <c r="H1425" s="2" t="str">
        <f>TEXT(MID(Sales_Transactions[[#This Row],[Order Date]],2,5),"yyy/m")</f>
        <v>2012/12</v>
      </c>
      <c r="I1425" t="s">
        <v>33</v>
      </c>
      <c r="J1425">
        <f t="shared" si="132"/>
        <v>4</v>
      </c>
      <c r="K1425" s="2">
        <v>41</v>
      </c>
      <c r="L1425" s="3">
        <v>833.51</v>
      </c>
      <c r="M1425" s="4">
        <v>0.05</v>
      </c>
      <c r="N1425" s="5" t="s">
        <v>23</v>
      </c>
      <c r="O1425" s="3">
        <v>364.99</v>
      </c>
      <c r="P1425" s="3">
        <v>20.98</v>
      </c>
      <c r="Q1425" s="3">
        <v>1.49</v>
      </c>
      <c r="R1425" s="5" t="s">
        <v>1828</v>
      </c>
      <c r="S1425" s="5" t="s">
        <v>1829</v>
      </c>
      <c r="T1425" s="5" t="str">
        <f t="shared" si="133"/>
        <v>Roland Black</v>
      </c>
      <c r="U1425" t="s">
        <v>855</v>
      </c>
      <c r="V1425" s="5" t="s">
        <v>27</v>
      </c>
      <c r="W1425" s="5" t="s">
        <v>28</v>
      </c>
      <c r="X1425" s="5" t="s">
        <v>41</v>
      </c>
      <c r="Y1425" s="5" t="s">
        <v>1094</v>
      </c>
      <c r="Z1425" s="5" t="s">
        <v>43</v>
      </c>
      <c r="AA1425" s="4">
        <v>0.35</v>
      </c>
      <c r="AB1425" s="1">
        <v>41271</v>
      </c>
      <c r="AC1425" s="1">
        <v>21300</v>
      </c>
      <c r="AD1425">
        <f t="shared" si="134"/>
        <v>1</v>
      </c>
      <c r="AE1425">
        <f t="shared" ca="1" si="135"/>
        <v>66</v>
      </c>
      <c r="AF1425" t="str">
        <f t="shared" ca="1" si="136"/>
        <v>Over 65</v>
      </c>
      <c r="AG1425" s="3">
        <f t="shared" si="137"/>
        <v>0.54779292682926828</v>
      </c>
      <c r="AH1425" t="str">
        <f>_xlfn.IFNA(VLOOKUP(Sales_Transactions[[#This Row],[Order ID]],Returned_Items[#All],2,FALSE),"Not Returned")</f>
        <v>Not Returned</v>
      </c>
    </row>
    <row r="1426" spans="1:34" x14ac:dyDescent="0.25">
      <c r="A1426">
        <v>27266</v>
      </c>
      <c r="C1426" t="s">
        <v>1753</v>
      </c>
      <c r="D1426" s="2" t="str">
        <f>TEXT(MID(Sales_Transactions[[#This Row],[Order Date]],2,5),"d/m/yyy")</f>
        <v>8/9/2011</v>
      </c>
      <c r="E1426" s="2" t="str">
        <f>TEXT(MID(Sales_Transactions[[#This Row],[Order Date]],2,5),"d")</f>
        <v>8</v>
      </c>
      <c r="F1426" s="2" t="str">
        <f>TEXT(MID(Sales_Transactions[[#This Row],[Order Date]],2,5),"m")</f>
        <v>9</v>
      </c>
      <c r="G1426" s="2" t="str">
        <f>TEXT(MID(Sales_Transactions[[#This Row],[Order Date]],2,5),"yyy")</f>
        <v>2011</v>
      </c>
      <c r="H1426" s="2" t="str">
        <f>TEXT(MID(Sales_Transactions[[#This Row],[Order Date]],2,5),"yyy/m")</f>
        <v>2011/9</v>
      </c>
      <c r="I1426" t="s">
        <v>101</v>
      </c>
      <c r="J1426">
        <f t="shared" si="132"/>
        <v>1</v>
      </c>
      <c r="K1426" s="2">
        <v>9</v>
      </c>
      <c r="L1426" s="3">
        <v>1031.06</v>
      </c>
      <c r="M1426" s="4">
        <v>0.03</v>
      </c>
      <c r="N1426" s="5" t="s">
        <v>23</v>
      </c>
      <c r="O1426" s="3">
        <v>39.36</v>
      </c>
      <c r="P1426" s="3">
        <v>115.79</v>
      </c>
      <c r="Q1426" s="3">
        <v>1.99</v>
      </c>
      <c r="R1426" s="5" t="s">
        <v>1768</v>
      </c>
      <c r="S1426" s="5" t="s">
        <v>1769</v>
      </c>
      <c r="T1426" s="5" t="str">
        <f t="shared" si="133"/>
        <v>Art Ferguson</v>
      </c>
      <c r="U1426" t="s">
        <v>855</v>
      </c>
      <c r="V1426" s="5" t="s">
        <v>47</v>
      </c>
      <c r="W1426" s="5" t="s">
        <v>48</v>
      </c>
      <c r="X1426" s="5" t="s">
        <v>87</v>
      </c>
      <c r="Y1426" s="5" t="s">
        <v>1848</v>
      </c>
      <c r="Z1426" s="5" t="s">
        <v>60</v>
      </c>
      <c r="AA1426" s="4">
        <v>0.49</v>
      </c>
      <c r="AB1426" s="1">
        <v>40797</v>
      </c>
      <c r="AC1426" s="1">
        <v>21452</v>
      </c>
      <c r="AD1426">
        <f t="shared" si="134"/>
        <v>3</v>
      </c>
      <c r="AE1426">
        <f t="shared" ca="1" si="135"/>
        <v>65</v>
      </c>
      <c r="AF1426" t="str">
        <f t="shared" ca="1" si="136"/>
        <v>Over 65</v>
      </c>
      <c r="AG1426" s="3">
        <f t="shared" si="137"/>
        <v>13.082806999999999</v>
      </c>
      <c r="AH1426" t="str">
        <f>_xlfn.IFNA(VLOOKUP(Sales_Transactions[[#This Row],[Order ID]],Returned_Items[#All],2,FALSE),"Not Returned")</f>
        <v>Not Returned</v>
      </c>
    </row>
    <row r="1427" spans="1:34" x14ac:dyDescent="0.25">
      <c r="A1427">
        <v>27396</v>
      </c>
      <c r="C1427" t="s">
        <v>1849</v>
      </c>
      <c r="D1427" s="2" t="str">
        <f>TEXT(MID(Sales_Transactions[[#This Row],[Order Date]],2,5),"d/m/yyy")</f>
        <v>8/12/2010</v>
      </c>
      <c r="E1427" s="2" t="str">
        <f>TEXT(MID(Sales_Transactions[[#This Row],[Order Date]],2,5),"d")</f>
        <v>8</v>
      </c>
      <c r="F1427" s="2" t="str">
        <f>TEXT(MID(Sales_Transactions[[#This Row],[Order Date]],2,5),"m")</f>
        <v>12</v>
      </c>
      <c r="G1427" s="2" t="str">
        <f>TEXT(MID(Sales_Transactions[[#This Row],[Order Date]],2,5),"yyy")</f>
        <v>2010</v>
      </c>
      <c r="H1427" s="2" t="str">
        <f>TEXT(MID(Sales_Transactions[[#This Row],[Order Date]],2,5),"yyy/m")</f>
        <v>2010/12</v>
      </c>
      <c r="I1427" t="s">
        <v>101</v>
      </c>
      <c r="J1427">
        <f t="shared" si="132"/>
        <v>1</v>
      </c>
      <c r="K1427" s="2">
        <v>14</v>
      </c>
      <c r="L1427" s="3">
        <v>138.31</v>
      </c>
      <c r="M1427" s="4">
        <v>7.0000000000000007E-2</v>
      </c>
      <c r="N1427" s="5" t="s">
        <v>23</v>
      </c>
      <c r="O1427" s="3">
        <v>-31.16</v>
      </c>
      <c r="P1427" s="3">
        <v>9.77</v>
      </c>
      <c r="Q1427" s="3">
        <v>6.02</v>
      </c>
      <c r="R1427" s="5" t="s">
        <v>1783</v>
      </c>
      <c r="S1427" s="5" t="s">
        <v>1784</v>
      </c>
      <c r="T1427" s="5" t="str">
        <f t="shared" si="133"/>
        <v>Sean Wendt</v>
      </c>
      <c r="U1427" t="s">
        <v>153</v>
      </c>
      <c r="V1427" s="5" t="s">
        <v>47</v>
      </c>
      <c r="W1427" s="5" t="s">
        <v>57</v>
      </c>
      <c r="X1427" s="5" t="s">
        <v>58</v>
      </c>
      <c r="Y1427" s="5" t="s">
        <v>738</v>
      </c>
      <c r="Z1427" s="5" t="s">
        <v>56</v>
      </c>
      <c r="AA1427" s="4">
        <v>0.48</v>
      </c>
      <c r="AB1427" s="1">
        <v>40522</v>
      </c>
      <c r="AC1427" s="1">
        <v>21249</v>
      </c>
      <c r="AD1427">
        <f t="shared" si="134"/>
        <v>2</v>
      </c>
      <c r="AE1427">
        <f t="shared" ca="1" si="135"/>
        <v>66</v>
      </c>
      <c r="AF1427" t="str">
        <f t="shared" ca="1" si="136"/>
        <v>Over 65</v>
      </c>
      <c r="AG1427" s="3">
        <f t="shared" si="137"/>
        <v>1.1273686428571428</v>
      </c>
      <c r="AH1427" t="str">
        <f>_xlfn.IFNA(VLOOKUP(Sales_Transactions[[#This Row],[Order ID]],Returned_Items[#All],2,FALSE),"Not Returned")</f>
        <v>Not Returned</v>
      </c>
    </row>
    <row r="1428" spans="1:34" x14ac:dyDescent="0.25">
      <c r="A1428">
        <v>28480</v>
      </c>
      <c r="C1428" t="s">
        <v>1850</v>
      </c>
      <c r="D1428" s="2" t="str">
        <f>TEXT(MID(Sales_Transactions[[#This Row],[Order Date]],2,5),"d/m/yyy")</f>
        <v>15/3/2009</v>
      </c>
      <c r="E1428" s="2" t="str">
        <f>TEXT(MID(Sales_Transactions[[#This Row],[Order Date]],2,5),"d")</f>
        <v>15</v>
      </c>
      <c r="F1428" s="2" t="str">
        <f>TEXT(MID(Sales_Transactions[[#This Row],[Order Date]],2,5),"m")</f>
        <v>3</v>
      </c>
      <c r="G1428" s="2" t="str">
        <f>TEXT(MID(Sales_Transactions[[#This Row],[Order Date]],2,5),"yyy")</f>
        <v>2009</v>
      </c>
      <c r="H1428" s="2" t="str">
        <f>TEXT(MID(Sales_Transactions[[#This Row],[Order Date]],2,5),"yyy/m")</f>
        <v>2009/3</v>
      </c>
      <c r="I1428" t="s">
        <v>78</v>
      </c>
      <c r="J1428">
        <f t="shared" si="132"/>
        <v>3</v>
      </c>
      <c r="K1428" s="2">
        <v>17</v>
      </c>
      <c r="L1428" s="3">
        <v>30.62</v>
      </c>
      <c r="M1428" s="4">
        <v>0.01</v>
      </c>
      <c r="N1428" s="5" t="s">
        <v>23</v>
      </c>
      <c r="O1428" s="3">
        <v>-1.56</v>
      </c>
      <c r="P1428" s="3">
        <v>1.76</v>
      </c>
      <c r="Q1428" s="3">
        <v>0.7</v>
      </c>
      <c r="R1428" s="5" t="s">
        <v>509</v>
      </c>
      <c r="S1428" s="5" t="s">
        <v>1538</v>
      </c>
      <c r="T1428" s="5" t="str">
        <f t="shared" si="133"/>
        <v>Mike Kennedy</v>
      </c>
      <c r="U1428" t="s">
        <v>153</v>
      </c>
      <c r="V1428" s="5" t="s">
        <v>47</v>
      </c>
      <c r="W1428" s="5" t="s">
        <v>28</v>
      </c>
      <c r="X1428" s="5" t="s">
        <v>124</v>
      </c>
      <c r="Y1428" s="5" t="s">
        <v>633</v>
      </c>
      <c r="Z1428" s="5" t="s">
        <v>84</v>
      </c>
      <c r="AA1428" s="4">
        <v>0.56000000000000005</v>
      </c>
      <c r="AB1428" s="1">
        <v>39888</v>
      </c>
      <c r="AC1428" s="1">
        <v>21451</v>
      </c>
      <c r="AD1428">
        <f t="shared" si="134"/>
        <v>1</v>
      </c>
      <c r="AE1428">
        <f t="shared" ca="1" si="135"/>
        <v>65</v>
      </c>
      <c r="AF1428" t="str">
        <f t="shared" ca="1" si="136"/>
        <v>Over 65</v>
      </c>
      <c r="AG1428" s="3">
        <f t="shared" si="137"/>
        <v>0.14469552941176472</v>
      </c>
      <c r="AH1428" t="str">
        <f>_xlfn.IFNA(VLOOKUP(Sales_Transactions[[#This Row],[Order ID]],Returned_Items[#All],2,FALSE),"Not Returned")</f>
        <v>Not Returned</v>
      </c>
    </row>
    <row r="1429" spans="1:34" x14ac:dyDescent="0.25">
      <c r="A1429">
        <v>29158</v>
      </c>
      <c r="C1429" t="s">
        <v>983</v>
      </c>
      <c r="D1429" s="2" t="str">
        <f>TEXT(MID(Sales_Transactions[[#This Row],[Order Date]],2,5),"d/m/yyy")</f>
        <v>20/10/2011</v>
      </c>
      <c r="E1429" s="2" t="str">
        <f>TEXT(MID(Sales_Transactions[[#This Row],[Order Date]],2,5),"d")</f>
        <v>20</v>
      </c>
      <c r="F1429" s="2" t="str">
        <f>TEXT(MID(Sales_Transactions[[#This Row],[Order Date]],2,5),"m")</f>
        <v>10</v>
      </c>
      <c r="G1429" s="2" t="str">
        <f>TEXT(MID(Sales_Transactions[[#This Row],[Order Date]],2,5),"yyy")</f>
        <v>2011</v>
      </c>
      <c r="H1429" s="2" t="str">
        <f>TEXT(MID(Sales_Transactions[[#This Row],[Order Date]],2,5),"yyy/m")</f>
        <v>2011/10</v>
      </c>
      <c r="I1429" t="s">
        <v>33</v>
      </c>
      <c r="J1429">
        <f t="shared" si="132"/>
        <v>4</v>
      </c>
      <c r="K1429" s="2">
        <v>12</v>
      </c>
      <c r="L1429" s="3">
        <v>2266.6999999999998</v>
      </c>
      <c r="M1429" s="4">
        <v>7.0000000000000007E-2</v>
      </c>
      <c r="N1429" s="5" t="s">
        <v>34</v>
      </c>
      <c r="O1429" s="3">
        <v>180.8</v>
      </c>
      <c r="P1429" s="3">
        <v>200.98</v>
      </c>
      <c r="Q1429" s="3">
        <v>23.76</v>
      </c>
      <c r="R1429" s="5" t="s">
        <v>1211</v>
      </c>
      <c r="S1429" s="5" t="s">
        <v>895</v>
      </c>
      <c r="T1429" s="5" t="str">
        <f t="shared" si="133"/>
        <v>Matt Abelman</v>
      </c>
      <c r="U1429" t="s">
        <v>153</v>
      </c>
      <c r="V1429" s="5" t="s">
        <v>74</v>
      </c>
      <c r="W1429" s="5" t="s">
        <v>57</v>
      </c>
      <c r="X1429" s="5" t="s">
        <v>154</v>
      </c>
      <c r="Y1429" s="5" t="s">
        <v>730</v>
      </c>
      <c r="Z1429" s="5" t="s">
        <v>40</v>
      </c>
      <c r="AA1429" s="4">
        <v>0.57999999999999996</v>
      </c>
      <c r="AB1429" s="1">
        <v>40837</v>
      </c>
      <c r="AC1429" s="1">
        <v>21224</v>
      </c>
      <c r="AD1429">
        <f t="shared" si="134"/>
        <v>1</v>
      </c>
      <c r="AE1429">
        <f t="shared" ca="1" si="135"/>
        <v>66</v>
      </c>
      <c r="AF1429" t="str">
        <f t="shared" ca="1" si="136"/>
        <v>Over 65</v>
      </c>
      <c r="AG1429" s="3">
        <f t="shared" si="137"/>
        <v>18.716609500000001</v>
      </c>
      <c r="AH1429" t="str">
        <f>_xlfn.IFNA(VLOOKUP(Sales_Transactions[[#This Row],[Order ID]],Returned_Items[#All],2,FALSE),"Not Returned")</f>
        <v>Not Returned</v>
      </c>
    </row>
    <row r="1430" spans="1:34" x14ac:dyDescent="0.25">
      <c r="A1430">
        <v>29409</v>
      </c>
      <c r="C1430" t="s">
        <v>1851</v>
      </c>
      <c r="D1430" s="2" t="str">
        <f>TEXT(MID(Sales_Transactions[[#This Row],[Order Date]],2,5),"d/m/yyy")</f>
        <v>13/1/2011</v>
      </c>
      <c r="E1430" s="2" t="str">
        <f>TEXT(MID(Sales_Transactions[[#This Row],[Order Date]],2,5),"d")</f>
        <v>13</v>
      </c>
      <c r="F1430" s="2" t="str">
        <f>TEXT(MID(Sales_Transactions[[#This Row],[Order Date]],2,5),"m")</f>
        <v>1</v>
      </c>
      <c r="G1430" s="2" t="str">
        <f>TEXT(MID(Sales_Transactions[[#This Row],[Order Date]],2,5),"yyy")</f>
        <v>2011</v>
      </c>
      <c r="H1430" s="2" t="str">
        <f>TEXT(MID(Sales_Transactions[[#This Row],[Order Date]],2,5),"yyy/m")</f>
        <v>2011/1</v>
      </c>
      <c r="I1430" t="s">
        <v>33</v>
      </c>
      <c r="J1430">
        <f t="shared" si="132"/>
        <v>4</v>
      </c>
      <c r="K1430" s="2">
        <v>23</v>
      </c>
      <c r="L1430" s="3">
        <v>38.99</v>
      </c>
      <c r="M1430" s="4">
        <v>0.09</v>
      </c>
      <c r="N1430" s="5" t="s">
        <v>23</v>
      </c>
      <c r="O1430" s="3">
        <v>-33.520000000000003</v>
      </c>
      <c r="P1430" s="3">
        <v>1.7</v>
      </c>
      <c r="Q1430" s="3">
        <v>1.99</v>
      </c>
      <c r="R1430" s="5" t="s">
        <v>1250</v>
      </c>
      <c r="S1430" s="5" t="s">
        <v>1762</v>
      </c>
      <c r="T1430" s="5" t="str">
        <f t="shared" si="133"/>
        <v>Sally Matthias</v>
      </c>
      <c r="U1430" t="s">
        <v>153</v>
      </c>
      <c r="V1430" s="5" t="s">
        <v>74</v>
      </c>
      <c r="W1430" s="5" t="s">
        <v>48</v>
      </c>
      <c r="X1430" s="5" t="s">
        <v>87</v>
      </c>
      <c r="Y1430" s="5" t="s">
        <v>1652</v>
      </c>
      <c r="Z1430" s="5" t="s">
        <v>60</v>
      </c>
      <c r="AA1430" s="4">
        <v>0.51</v>
      </c>
      <c r="AB1430" s="1">
        <v>40558</v>
      </c>
      <c r="AC1430" s="1">
        <v>21588</v>
      </c>
      <c r="AD1430">
        <f t="shared" si="134"/>
        <v>2</v>
      </c>
      <c r="AE1430">
        <f t="shared" ca="1" si="135"/>
        <v>65</v>
      </c>
      <c r="AF1430" t="str">
        <f t="shared" ca="1" si="136"/>
        <v>Over 65</v>
      </c>
      <c r="AG1430" s="3">
        <f t="shared" si="137"/>
        <v>0.16036826086956521</v>
      </c>
      <c r="AH1430" t="str">
        <f>_xlfn.IFNA(VLOOKUP(Sales_Transactions[[#This Row],[Order ID]],Returned_Items[#All],2,FALSE),"Not Returned")</f>
        <v>Not Returned</v>
      </c>
    </row>
    <row r="1431" spans="1:34" x14ac:dyDescent="0.25">
      <c r="A1431">
        <v>29956</v>
      </c>
      <c r="C1431" t="s">
        <v>1852</v>
      </c>
      <c r="D1431" s="2" t="str">
        <f>TEXT(MID(Sales_Transactions[[#This Row],[Order Date]],2,5),"d/m/yyy")</f>
        <v>14/8/2009</v>
      </c>
      <c r="E1431" s="2" t="str">
        <f>TEXT(MID(Sales_Transactions[[#This Row],[Order Date]],2,5),"d")</f>
        <v>14</v>
      </c>
      <c r="F1431" s="2" t="str">
        <f>TEXT(MID(Sales_Transactions[[#This Row],[Order Date]],2,5),"m")</f>
        <v>8</v>
      </c>
      <c r="G1431" s="2" t="str">
        <f>TEXT(MID(Sales_Transactions[[#This Row],[Order Date]],2,5),"yyy")</f>
        <v>2009</v>
      </c>
      <c r="H1431" s="2" t="str">
        <f>TEXT(MID(Sales_Transactions[[#This Row],[Order Date]],2,5),"yyy/m")</f>
        <v>2009/8</v>
      </c>
      <c r="I1431" t="s">
        <v>101</v>
      </c>
      <c r="J1431">
        <f t="shared" si="132"/>
        <v>1</v>
      </c>
      <c r="K1431" s="2">
        <v>48</v>
      </c>
      <c r="L1431" s="3">
        <v>80.33</v>
      </c>
      <c r="M1431" s="4">
        <v>0.09</v>
      </c>
      <c r="N1431" s="5" t="s">
        <v>23</v>
      </c>
      <c r="O1431" s="3">
        <v>-12.95</v>
      </c>
      <c r="P1431" s="3">
        <v>1.82</v>
      </c>
      <c r="Q1431" s="3">
        <v>0.83</v>
      </c>
      <c r="R1431" s="5" t="s">
        <v>1778</v>
      </c>
      <c r="S1431" s="5" t="s">
        <v>137</v>
      </c>
      <c r="T1431" s="5" t="str">
        <f t="shared" si="133"/>
        <v>Steve Carroll</v>
      </c>
      <c r="U1431" t="s">
        <v>153</v>
      </c>
      <c r="V1431" s="5" t="s">
        <v>37</v>
      </c>
      <c r="W1431" s="5" t="s">
        <v>28</v>
      </c>
      <c r="X1431" s="5" t="s">
        <v>124</v>
      </c>
      <c r="Y1431" s="5" t="s">
        <v>1818</v>
      </c>
      <c r="Z1431" s="5" t="s">
        <v>84</v>
      </c>
      <c r="AA1431" s="4">
        <v>0.56999999999999995</v>
      </c>
      <c r="AB1431" s="1">
        <v>40040</v>
      </c>
      <c r="AC1431" s="1">
        <v>21881</v>
      </c>
      <c r="AD1431">
        <f t="shared" si="134"/>
        <v>1</v>
      </c>
      <c r="AE1431">
        <f t="shared" ca="1" si="135"/>
        <v>64</v>
      </c>
      <c r="AF1431" t="str">
        <f t="shared" ca="1" si="136"/>
        <v>18-64</v>
      </c>
      <c r="AG1431" s="3">
        <f t="shared" si="137"/>
        <v>5.5174208333333336E-2</v>
      </c>
      <c r="AH1431" t="str">
        <f>_xlfn.IFNA(VLOOKUP(Sales_Transactions[[#This Row],[Order ID]],Returned_Items[#All],2,FALSE),"Not Returned")</f>
        <v>Not Returned</v>
      </c>
    </row>
    <row r="1432" spans="1:34" x14ac:dyDescent="0.25">
      <c r="A1432">
        <v>30341</v>
      </c>
      <c r="C1432" t="s">
        <v>1853</v>
      </c>
      <c r="D1432" s="2" t="str">
        <f>TEXT(MID(Sales_Transactions[[#This Row],[Order Date]],2,5),"d/m/yyy")</f>
        <v>31/1/2009</v>
      </c>
      <c r="E1432" s="2" t="str">
        <f>TEXT(MID(Sales_Transactions[[#This Row],[Order Date]],2,5),"d")</f>
        <v>31</v>
      </c>
      <c r="F1432" s="2" t="str">
        <f>TEXT(MID(Sales_Transactions[[#This Row],[Order Date]],2,5),"m")</f>
        <v>1</v>
      </c>
      <c r="G1432" s="2" t="str">
        <f>TEXT(MID(Sales_Transactions[[#This Row],[Order Date]],2,5),"yyy")</f>
        <v>2009</v>
      </c>
      <c r="H1432" s="2" t="str">
        <f>TEXT(MID(Sales_Transactions[[#This Row],[Order Date]],2,5),"yyy/m")</f>
        <v>2009/1</v>
      </c>
      <c r="I1432" t="s">
        <v>22</v>
      </c>
      <c r="J1432">
        <f t="shared" si="132"/>
        <v>2</v>
      </c>
      <c r="K1432" s="2">
        <v>42</v>
      </c>
      <c r="L1432" s="3">
        <v>6244.18</v>
      </c>
      <c r="M1432" s="4">
        <v>0.09</v>
      </c>
      <c r="N1432" s="5" t="s">
        <v>34</v>
      </c>
      <c r="O1432" s="3">
        <v>470.3</v>
      </c>
      <c r="P1432" s="3">
        <v>160.97999999999999</v>
      </c>
      <c r="Q1432" s="3">
        <v>30</v>
      </c>
      <c r="R1432" s="5" t="s">
        <v>1211</v>
      </c>
      <c r="S1432" s="5" t="s">
        <v>895</v>
      </c>
      <c r="T1432" s="5" t="str">
        <f t="shared" si="133"/>
        <v>Matt Abelman</v>
      </c>
      <c r="U1432" t="s">
        <v>153</v>
      </c>
      <c r="V1432" s="5" t="s">
        <v>74</v>
      </c>
      <c r="W1432" s="5" t="s">
        <v>57</v>
      </c>
      <c r="X1432" s="5" t="s">
        <v>154</v>
      </c>
      <c r="Y1432" s="5" t="s">
        <v>1271</v>
      </c>
      <c r="Z1432" s="5" t="s">
        <v>40</v>
      </c>
      <c r="AA1432" s="4">
        <v>0.62</v>
      </c>
      <c r="AB1432" s="1">
        <v>39844</v>
      </c>
      <c r="AC1432" s="1">
        <v>21641</v>
      </c>
      <c r="AD1432">
        <f t="shared" si="134"/>
        <v>0</v>
      </c>
      <c r="AE1432">
        <f t="shared" ca="1" si="135"/>
        <v>65</v>
      </c>
      <c r="AF1432" t="str">
        <f t="shared" ca="1" si="136"/>
        <v>Over 65</v>
      </c>
      <c r="AG1432" s="3">
        <f t="shared" si="137"/>
        <v>4.5436932857142853</v>
      </c>
      <c r="AH1432" t="str">
        <f>_xlfn.IFNA(VLOOKUP(Sales_Transactions[[#This Row],[Order ID]],Returned_Items[#All],2,FALSE),"Not Returned")</f>
        <v>Not Returned</v>
      </c>
    </row>
    <row r="1433" spans="1:34" x14ac:dyDescent="0.25">
      <c r="A1433">
        <v>30341</v>
      </c>
      <c r="C1433" t="s">
        <v>1853</v>
      </c>
      <c r="D1433" s="2" t="str">
        <f>TEXT(MID(Sales_Transactions[[#This Row],[Order Date]],2,5),"d/m/yyy")</f>
        <v>31/1/2009</v>
      </c>
      <c r="E1433" s="2" t="str">
        <f>TEXT(MID(Sales_Transactions[[#This Row],[Order Date]],2,5),"d")</f>
        <v>31</v>
      </c>
      <c r="F1433" s="2" t="str">
        <f>TEXT(MID(Sales_Transactions[[#This Row],[Order Date]],2,5),"m")</f>
        <v>1</v>
      </c>
      <c r="G1433" s="2" t="str">
        <f>TEXT(MID(Sales_Transactions[[#This Row],[Order Date]],2,5),"yyy")</f>
        <v>2009</v>
      </c>
      <c r="H1433" s="2" t="str">
        <f>TEXT(MID(Sales_Transactions[[#This Row],[Order Date]],2,5),"yyy/m")</f>
        <v>2009/1</v>
      </c>
      <c r="I1433" t="s">
        <v>22</v>
      </c>
      <c r="J1433">
        <f t="shared" si="132"/>
        <v>2</v>
      </c>
      <c r="K1433" s="2">
        <v>41</v>
      </c>
      <c r="L1433" s="3">
        <v>239.75</v>
      </c>
      <c r="M1433" s="4">
        <v>0.09</v>
      </c>
      <c r="N1433" s="5" t="s">
        <v>23</v>
      </c>
      <c r="O1433" s="3">
        <v>105.91</v>
      </c>
      <c r="P1433" s="3">
        <v>6.3</v>
      </c>
      <c r="Q1433" s="3">
        <v>0.5</v>
      </c>
      <c r="R1433" s="5" t="s">
        <v>1211</v>
      </c>
      <c r="S1433" s="5" t="s">
        <v>895</v>
      </c>
      <c r="T1433" s="5" t="str">
        <f t="shared" si="133"/>
        <v>Matt Abelman</v>
      </c>
      <c r="U1433" t="s">
        <v>153</v>
      </c>
      <c r="V1433" s="5" t="s">
        <v>74</v>
      </c>
      <c r="W1433" s="5" t="s">
        <v>28</v>
      </c>
      <c r="X1433" s="5" t="s">
        <v>115</v>
      </c>
      <c r="Y1433" s="5" t="s">
        <v>767</v>
      </c>
      <c r="Z1433" s="5" t="s">
        <v>43</v>
      </c>
      <c r="AA1433" s="4">
        <v>0.39</v>
      </c>
      <c r="AB1433" s="1">
        <v>39844</v>
      </c>
      <c r="AC1433" s="1">
        <v>21630</v>
      </c>
      <c r="AD1433">
        <f t="shared" si="134"/>
        <v>0</v>
      </c>
      <c r="AE1433">
        <f t="shared" ca="1" si="135"/>
        <v>65</v>
      </c>
      <c r="AF1433" t="str">
        <f t="shared" ca="1" si="136"/>
        <v>Over 65</v>
      </c>
      <c r="AG1433" s="3">
        <f t="shared" si="137"/>
        <v>0.16571536585365854</v>
      </c>
      <c r="AH1433" t="str">
        <f>_xlfn.IFNA(VLOOKUP(Sales_Transactions[[#This Row],[Order ID]],Returned_Items[#All],2,FALSE),"Not Returned")</f>
        <v>Not Returned</v>
      </c>
    </row>
    <row r="1434" spans="1:34" x14ac:dyDescent="0.25">
      <c r="A1434">
        <v>30341</v>
      </c>
      <c r="C1434" t="s">
        <v>1853</v>
      </c>
      <c r="D1434" s="2" t="str">
        <f>TEXT(MID(Sales_Transactions[[#This Row],[Order Date]],2,5),"d/m/yyy")</f>
        <v>31/1/2009</v>
      </c>
      <c r="E1434" s="2" t="str">
        <f>TEXT(MID(Sales_Transactions[[#This Row],[Order Date]],2,5),"d")</f>
        <v>31</v>
      </c>
      <c r="F1434" s="2" t="str">
        <f>TEXT(MID(Sales_Transactions[[#This Row],[Order Date]],2,5),"m")</f>
        <v>1</v>
      </c>
      <c r="G1434" s="2" t="str">
        <f>TEXT(MID(Sales_Transactions[[#This Row],[Order Date]],2,5),"yyy")</f>
        <v>2009</v>
      </c>
      <c r="H1434" s="2" t="str">
        <f>TEXT(MID(Sales_Transactions[[#This Row],[Order Date]],2,5),"yyy/m")</f>
        <v>2009/1</v>
      </c>
      <c r="I1434" t="s">
        <v>22</v>
      </c>
      <c r="J1434">
        <f t="shared" si="132"/>
        <v>2</v>
      </c>
      <c r="K1434" s="2">
        <v>30</v>
      </c>
      <c r="L1434" s="3">
        <v>150.19999999999999</v>
      </c>
      <c r="M1434" s="4">
        <v>0</v>
      </c>
      <c r="N1434" s="5" t="s">
        <v>23</v>
      </c>
      <c r="O1434" s="3">
        <v>62.46</v>
      </c>
      <c r="P1434" s="3">
        <v>4.9800000000000004</v>
      </c>
      <c r="Q1434" s="3">
        <v>0.8</v>
      </c>
      <c r="R1434" s="5" t="s">
        <v>1211</v>
      </c>
      <c r="S1434" s="5" t="s">
        <v>895</v>
      </c>
      <c r="T1434" s="5" t="str">
        <f t="shared" si="133"/>
        <v>Matt Abelman</v>
      </c>
      <c r="U1434" t="s">
        <v>153</v>
      </c>
      <c r="V1434" s="5" t="s">
        <v>74</v>
      </c>
      <c r="W1434" s="5" t="s">
        <v>28</v>
      </c>
      <c r="X1434" s="5" t="s">
        <v>75</v>
      </c>
      <c r="Y1434" s="5" t="s">
        <v>1467</v>
      </c>
      <c r="Z1434" s="5" t="s">
        <v>84</v>
      </c>
      <c r="AA1434" s="4">
        <v>0.36</v>
      </c>
      <c r="AB1434" s="1">
        <v>39851</v>
      </c>
      <c r="AC1434" s="1">
        <v>21756</v>
      </c>
      <c r="AD1434">
        <f t="shared" si="134"/>
        <v>7</v>
      </c>
      <c r="AE1434">
        <f t="shared" ca="1" si="135"/>
        <v>65</v>
      </c>
      <c r="AF1434" t="str">
        <f t="shared" ca="1" si="136"/>
        <v>Over 65</v>
      </c>
      <c r="AG1434" s="3">
        <f t="shared" si="137"/>
        <v>0.19266666666666668</v>
      </c>
      <c r="AH1434" t="str">
        <f>_xlfn.IFNA(VLOOKUP(Sales_Transactions[[#This Row],[Order ID]],Returned_Items[#All],2,FALSE),"Not Returned")</f>
        <v>Not Returned</v>
      </c>
    </row>
    <row r="1435" spans="1:34" x14ac:dyDescent="0.25">
      <c r="A1435">
        <v>30467</v>
      </c>
      <c r="C1435" t="s">
        <v>662</v>
      </c>
      <c r="D1435" s="2" t="str">
        <f>TEXT(MID(Sales_Transactions[[#This Row],[Order Date]],2,5),"d/m/yyy")</f>
        <v>15/8/2009</v>
      </c>
      <c r="E1435" s="2" t="str">
        <f>TEXT(MID(Sales_Transactions[[#This Row],[Order Date]],2,5),"d")</f>
        <v>15</v>
      </c>
      <c r="F1435" s="2" t="str">
        <f>TEXT(MID(Sales_Transactions[[#This Row],[Order Date]],2,5),"m")</f>
        <v>8</v>
      </c>
      <c r="G1435" s="2" t="str">
        <f>TEXT(MID(Sales_Transactions[[#This Row],[Order Date]],2,5),"yyy")</f>
        <v>2009</v>
      </c>
      <c r="H1435" s="2" t="str">
        <f>TEXT(MID(Sales_Transactions[[#This Row],[Order Date]],2,5),"yyy/m")</f>
        <v>2009/8</v>
      </c>
      <c r="I1435" t="s">
        <v>101</v>
      </c>
      <c r="J1435">
        <f t="shared" si="132"/>
        <v>1</v>
      </c>
      <c r="K1435" s="2">
        <v>5</v>
      </c>
      <c r="L1435" s="3">
        <v>2019.65</v>
      </c>
      <c r="M1435" s="4">
        <v>0.05</v>
      </c>
      <c r="N1435" s="5" t="s">
        <v>23</v>
      </c>
      <c r="O1435" s="3">
        <v>289.88</v>
      </c>
      <c r="P1435" s="3">
        <v>420.98</v>
      </c>
      <c r="Q1435" s="3">
        <v>19.989999999999998</v>
      </c>
      <c r="R1435" s="5" t="s">
        <v>1594</v>
      </c>
      <c r="S1435" s="5" t="s">
        <v>417</v>
      </c>
      <c r="T1435" s="5" t="str">
        <f t="shared" si="133"/>
        <v>John Castell</v>
      </c>
      <c r="U1435" t="s">
        <v>153</v>
      </c>
      <c r="V1435" s="5" t="s">
        <v>37</v>
      </c>
      <c r="W1435" s="5" t="s">
        <v>28</v>
      </c>
      <c r="X1435" s="5" t="s">
        <v>41</v>
      </c>
      <c r="Y1435" s="5" t="s">
        <v>1027</v>
      </c>
      <c r="Z1435" s="5" t="s">
        <v>43</v>
      </c>
      <c r="AA1435" s="4">
        <v>0.35</v>
      </c>
      <c r="AB1435" s="1">
        <v>40041</v>
      </c>
      <c r="AC1435" s="1">
        <v>21751</v>
      </c>
      <c r="AD1435">
        <f t="shared" si="134"/>
        <v>1</v>
      </c>
      <c r="AE1435">
        <f t="shared" ca="1" si="135"/>
        <v>65</v>
      </c>
      <c r="AF1435" t="str">
        <f t="shared" ca="1" si="136"/>
        <v>Over 65</v>
      </c>
      <c r="AG1435" s="3">
        <f t="shared" si="137"/>
        <v>88.151902000000007</v>
      </c>
      <c r="AH1435" t="str">
        <f>_xlfn.IFNA(VLOOKUP(Sales_Transactions[[#This Row],[Order ID]],Returned_Items[#All],2,FALSE),"Not Returned")</f>
        <v>Not Returned</v>
      </c>
    </row>
    <row r="1436" spans="1:34" x14ac:dyDescent="0.25">
      <c r="A1436">
        <v>30785</v>
      </c>
      <c r="C1436" t="s">
        <v>1015</v>
      </c>
      <c r="D1436" s="2" t="str">
        <f>TEXT(MID(Sales_Transactions[[#This Row],[Order Date]],2,5),"d/m/yyy")</f>
        <v>3/7/2009</v>
      </c>
      <c r="E1436" s="2" t="str">
        <f>TEXT(MID(Sales_Transactions[[#This Row],[Order Date]],2,5),"d")</f>
        <v>3</v>
      </c>
      <c r="F1436" s="2" t="str">
        <f>TEXT(MID(Sales_Transactions[[#This Row],[Order Date]],2,5),"m")</f>
        <v>7</v>
      </c>
      <c r="G1436" s="2" t="str">
        <f>TEXT(MID(Sales_Transactions[[#This Row],[Order Date]],2,5),"yyy")</f>
        <v>2009</v>
      </c>
      <c r="H1436" s="2" t="str">
        <f>TEXT(MID(Sales_Transactions[[#This Row],[Order Date]],2,5),"yyy/m")</f>
        <v>2009/7</v>
      </c>
      <c r="I1436" t="s">
        <v>33</v>
      </c>
      <c r="J1436">
        <f t="shared" si="132"/>
        <v>4</v>
      </c>
      <c r="K1436" s="2">
        <v>7</v>
      </c>
      <c r="L1436" s="3">
        <v>55.81</v>
      </c>
      <c r="M1436" s="4">
        <v>0.03</v>
      </c>
      <c r="N1436" s="5" t="s">
        <v>23</v>
      </c>
      <c r="O1436" s="3">
        <v>-35.04</v>
      </c>
      <c r="P1436" s="3">
        <v>6.48</v>
      </c>
      <c r="Q1436" s="3">
        <v>8.73</v>
      </c>
      <c r="R1436" s="5" t="s">
        <v>1660</v>
      </c>
      <c r="S1436" s="5" t="s">
        <v>1843</v>
      </c>
      <c r="T1436" s="5" t="str">
        <f t="shared" si="133"/>
        <v>Neil Ducich</v>
      </c>
      <c r="U1436" t="s">
        <v>153</v>
      </c>
      <c r="V1436" s="5" t="s">
        <v>74</v>
      </c>
      <c r="W1436" s="5" t="s">
        <v>28</v>
      </c>
      <c r="X1436" s="5" t="s">
        <v>75</v>
      </c>
      <c r="Y1436" s="5" t="s">
        <v>1439</v>
      </c>
      <c r="Z1436" s="5" t="s">
        <v>43</v>
      </c>
      <c r="AA1436" s="4">
        <v>0.37</v>
      </c>
      <c r="AB1436" s="1">
        <v>39999</v>
      </c>
      <c r="AC1436" s="1">
        <v>21618</v>
      </c>
      <c r="AD1436">
        <f t="shared" si="134"/>
        <v>2</v>
      </c>
      <c r="AE1436">
        <f t="shared" ca="1" si="135"/>
        <v>65</v>
      </c>
      <c r="AF1436" t="str">
        <f t="shared" ca="1" si="136"/>
        <v>Over 65</v>
      </c>
      <c r="AG1436" s="3">
        <f t="shared" si="137"/>
        <v>2.1725794285714288</v>
      </c>
      <c r="AH1436" t="str">
        <f>_xlfn.IFNA(VLOOKUP(Sales_Transactions[[#This Row],[Order ID]],Returned_Items[#All],2,FALSE),"Not Returned")</f>
        <v>Not Returned</v>
      </c>
    </row>
    <row r="1437" spans="1:34" x14ac:dyDescent="0.25">
      <c r="A1437">
        <v>30785</v>
      </c>
      <c r="C1437" t="s">
        <v>1015</v>
      </c>
      <c r="D1437" s="2" t="str">
        <f>TEXT(MID(Sales_Transactions[[#This Row],[Order Date]],2,5),"d/m/yyy")</f>
        <v>3/7/2009</v>
      </c>
      <c r="E1437" s="2" t="str">
        <f>TEXT(MID(Sales_Transactions[[#This Row],[Order Date]],2,5),"d")</f>
        <v>3</v>
      </c>
      <c r="F1437" s="2" t="str">
        <f>TEXT(MID(Sales_Transactions[[#This Row],[Order Date]],2,5),"m")</f>
        <v>7</v>
      </c>
      <c r="G1437" s="2" t="str">
        <f>TEXT(MID(Sales_Transactions[[#This Row],[Order Date]],2,5),"yyy")</f>
        <v>2009</v>
      </c>
      <c r="H1437" s="2" t="str">
        <f>TEXT(MID(Sales_Transactions[[#This Row],[Order Date]],2,5),"yyy/m")</f>
        <v>2009/7</v>
      </c>
      <c r="I1437" t="s">
        <v>33</v>
      </c>
      <c r="J1437">
        <f t="shared" si="132"/>
        <v>4</v>
      </c>
      <c r="K1437" s="2">
        <v>38</v>
      </c>
      <c r="L1437" s="3">
        <v>373.07</v>
      </c>
      <c r="M1437" s="4">
        <v>7.0000000000000007E-2</v>
      </c>
      <c r="N1437" s="5" t="s">
        <v>23</v>
      </c>
      <c r="O1437" s="3">
        <v>149.53</v>
      </c>
      <c r="P1437" s="3">
        <v>9.93</v>
      </c>
      <c r="Q1437" s="3">
        <v>1.0900000000000001</v>
      </c>
      <c r="R1437" s="5" t="s">
        <v>1660</v>
      </c>
      <c r="S1437" s="5" t="s">
        <v>1843</v>
      </c>
      <c r="T1437" s="5" t="str">
        <f t="shared" si="133"/>
        <v>Neil Ducich</v>
      </c>
      <c r="U1437" t="s">
        <v>153</v>
      </c>
      <c r="V1437" s="5" t="s">
        <v>74</v>
      </c>
      <c r="W1437" s="5" t="s">
        <v>28</v>
      </c>
      <c r="X1437" s="5" t="s">
        <v>124</v>
      </c>
      <c r="Y1437" s="5" t="s">
        <v>1854</v>
      </c>
      <c r="Z1437" s="5" t="s">
        <v>84</v>
      </c>
      <c r="AA1437" s="4">
        <v>0.43</v>
      </c>
      <c r="AB1437" s="1">
        <v>40000</v>
      </c>
      <c r="AC1437" s="1">
        <v>21833</v>
      </c>
      <c r="AD1437">
        <f t="shared" si="134"/>
        <v>3</v>
      </c>
      <c r="AE1437">
        <f t="shared" ca="1" si="135"/>
        <v>64</v>
      </c>
      <c r="AF1437" t="str">
        <f t="shared" ca="1" si="136"/>
        <v>18-64</v>
      </c>
      <c r="AG1437" s="3">
        <f t="shared" si="137"/>
        <v>0.28981707894736841</v>
      </c>
      <c r="AH1437" t="str">
        <f>_xlfn.IFNA(VLOOKUP(Sales_Transactions[[#This Row],[Order ID]],Returned_Items[#All],2,FALSE),"Not Returned")</f>
        <v>Not Returned</v>
      </c>
    </row>
    <row r="1438" spans="1:34" x14ac:dyDescent="0.25">
      <c r="A1438">
        <v>31171</v>
      </c>
      <c r="C1438" t="s">
        <v>1855</v>
      </c>
      <c r="D1438" s="2" t="str">
        <f>TEXT(MID(Sales_Transactions[[#This Row],[Order Date]],2,5),"d/m/yyy")</f>
        <v>8/4/2009</v>
      </c>
      <c r="E1438" s="2" t="str">
        <f>TEXT(MID(Sales_Transactions[[#This Row],[Order Date]],2,5),"d")</f>
        <v>8</v>
      </c>
      <c r="F1438" s="2" t="str">
        <f>TEXT(MID(Sales_Transactions[[#This Row],[Order Date]],2,5),"m")</f>
        <v>4</v>
      </c>
      <c r="G1438" s="2" t="str">
        <f>TEXT(MID(Sales_Transactions[[#This Row],[Order Date]],2,5),"yyy")</f>
        <v>2009</v>
      </c>
      <c r="H1438" s="2" t="str">
        <f>TEXT(MID(Sales_Transactions[[#This Row],[Order Date]],2,5),"yyy/m")</f>
        <v>2009/4</v>
      </c>
      <c r="I1438" t="s">
        <v>52</v>
      </c>
      <c r="J1438">
        <f t="shared" si="132"/>
        <v>1</v>
      </c>
      <c r="K1438" s="2">
        <v>37</v>
      </c>
      <c r="L1438" s="3">
        <v>161.02000000000001</v>
      </c>
      <c r="M1438" s="4">
        <v>0.08</v>
      </c>
      <c r="N1438" s="5" t="s">
        <v>23</v>
      </c>
      <c r="O1438" s="3">
        <v>32.19</v>
      </c>
      <c r="P1438" s="3">
        <v>4.55</v>
      </c>
      <c r="Q1438" s="3">
        <v>1.49</v>
      </c>
      <c r="R1438" s="5" t="s">
        <v>1856</v>
      </c>
      <c r="S1438" s="5" t="s">
        <v>1857</v>
      </c>
      <c r="T1438" s="5" t="str">
        <f t="shared" si="133"/>
        <v>Parhena Norris</v>
      </c>
      <c r="U1438" t="s">
        <v>153</v>
      </c>
      <c r="V1438" s="5" t="s">
        <v>74</v>
      </c>
      <c r="W1438" s="5" t="s">
        <v>28</v>
      </c>
      <c r="X1438" s="5" t="s">
        <v>41</v>
      </c>
      <c r="Y1438" s="5" t="s">
        <v>872</v>
      </c>
      <c r="Z1438" s="5" t="s">
        <v>43</v>
      </c>
      <c r="AA1438" s="4">
        <v>0.35</v>
      </c>
      <c r="AB1438" s="1">
        <v>39912</v>
      </c>
      <c r="AC1438" s="1">
        <v>21719</v>
      </c>
      <c r="AD1438">
        <f t="shared" si="134"/>
        <v>1</v>
      </c>
      <c r="AE1438">
        <f t="shared" ca="1" si="135"/>
        <v>65</v>
      </c>
      <c r="AF1438" t="str">
        <f t="shared" ca="1" si="136"/>
        <v>Over 65</v>
      </c>
      <c r="AG1438" s="3">
        <f t="shared" si="137"/>
        <v>0.16314486486486487</v>
      </c>
      <c r="AH1438" t="str">
        <f>_xlfn.IFNA(VLOOKUP(Sales_Transactions[[#This Row],[Order ID]],Returned_Items[#All],2,FALSE),"Not Returned")</f>
        <v>Not Returned</v>
      </c>
    </row>
    <row r="1439" spans="1:34" x14ac:dyDescent="0.25">
      <c r="A1439">
        <v>31297</v>
      </c>
      <c r="C1439" t="s">
        <v>1530</v>
      </c>
      <c r="D1439" s="2" t="str">
        <f>TEXT(MID(Sales_Transactions[[#This Row],[Order Date]],2,5),"d/m/yyy")</f>
        <v>18/8/2012</v>
      </c>
      <c r="E1439" s="2" t="str">
        <f>TEXT(MID(Sales_Transactions[[#This Row],[Order Date]],2,5),"d")</f>
        <v>18</v>
      </c>
      <c r="F1439" s="2" t="str">
        <f>TEXT(MID(Sales_Transactions[[#This Row],[Order Date]],2,5),"m")</f>
        <v>8</v>
      </c>
      <c r="G1439" s="2" t="str">
        <f>TEXT(MID(Sales_Transactions[[#This Row],[Order Date]],2,5),"yyy")</f>
        <v>2012</v>
      </c>
      <c r="H1439" s="2" t="str">
        <f>TEXT(MID(Sales_Transactions[[#This Row],[Order Date]],2,5),"yyy/m")</f>
        <v>2012/8</v>
      </c>
      <c r="I1439" t="s">
        <v>22</v>
      </c>
      <c r="J1439">
        <f t="shared" si="132"/>
        <v>2</v>
      </c>
      <c r="K1439" s="2">
        <v>39</v>
      </c>
      <c r="L1439" s="3">
        <v>679.95</v>
      </c>
      <c r="M1439" s="4">
        <v>0.08</v>
      </c>
      <c r="N1439" s="5" t="s">
        <v>23</v>
      </c>
      <c r="O1439" s="3">
        <v>-93.3</v>
      </c>
      <c r="P1439" s="3">
        <v>17.989999999999998</v>
      </c>
      <c r="Q1439" s="3">
        <v>8.65</v>
      </c>
      <c r="R1439" s="5" t="s">
        <v>509</v>
      </c>
      <c r="S1439" s="5" t="s">
        <v>1538</v>
      </c>
      <c r="T1439" s="5" t="str">
        <f t="shared" si="133"/>
        <v>Mike Kennedy</v>
      </c>
      <c r="U1439" t="s">
        <v>153</v>
      </c>
      <c r="V1439" s="5" t="s">
        <v>47</v>
      </c>
      <c r="W1439" s="5" t="s">
        <v>28</v>
      </c>
      <c r="X1439" s="5" t="s">
        <v>124</v>
      </c>
      <c r="Y1439" s="5" t="s">
        <v>1858</v>
      </c>
      <c r="Z1439" s="5" t="s">
        <v>43</v>
      </c>
      <c r="AA1439" s="4">
        <v>0.56999999999999995</v>
      </c>
      <c r="AB1439" s="1">
        <v>41146</v>
      </c>
      <c r="AC1439" s="1">
        <v>21716</v>
      </c>
      <c r="AD1439">
        <f t="shared" si="134"/>
        <v>7</v>
      </c>
      <c r="AE1439">
        <f t="shared" ca="1" si="135"/>
        <v>65</v>
      </c>
      <c r="AF1439" t="str">
        <f t="shared" ca="1" si="136"/>
        <v>Over 65</v>
      </c>
      <c r="AG1439" s="3">
        <f t="shared" si="137"/>
        <v>0.68270789743589744</v>
      </c>
      <c r="AH1439" t="str">
        <f>_xlfn.IFNA(VLOOKUP(Sales_Transactions[[#This Row],[Order ID]],Returned_Items[#All],2,FALSE),"Not Returned")</f>
        <v>Not Returned</v>
      </c>
    </row>
    <row r="1440" spans="1:34" x14ac:dyDescent="0.25">
      <c r="A1440">
        <v>31297</v>
      </c>
      <c r="C1440" t="s">
        <v>1530</v>
      </c>
      <c r="D1440" s="2" t="str">
        <f>TEXT(MID(Sales_Transactions[[#This Row],[Order Date]],2,5),"d/m/yyy")</f>
        <v>18/8/2012</v>
      </c>
      <c r="E1440" s="2" t="str">
        <f>TEXT(MID(Sales_Transactions[[#This Row],[Order Date]],2,5),"d")</f>
        <v>18</v>
      </c>
      <c r="F1440" s="2" t="str">
        <f>TEXT(MID(Sales_Transactions[[#This Row],[Order Date]],2,5),"m")</f>
        <v>8</v>
      </c>
      <c r="G1440" s="2" t="str">
        <f>TEXT(MID(Sales_Transactions[[#This Row],[Order Date]],2,5),"yyy")</f>
        <v>2012</v>
      </c>
      <c r="H1440" s="2" t="str">
        <f>TEXT(MID(Sales_Transactions[[#This Row],[Order Date]],2,5),"yyy/m")</f>
        <v>2012/8</v>
      </c>
      <c r="I1440" t="s">
        <v>22</v>
      </c>
      <c r="J1440">
        <f t="shared" si="132"/>
        <v>2</v>
      </c>
      <c r="K1440" s="2">
        <v>44</v>
      </c>
      <c r="L1440" s="3">
        <v>1579.56</v>
      </c>
      <c r="M1440" s="4">
        <v>0.01</v>
      </c>
      <c r="N1440" s="5" t="s">
        <v>23</v>
      </c>
      <c r="O1440" s="3">
        <v>699.64</v>
      </c>
      <c r="P1440" s="3">
        <v>35.44</v>
      </c>
      <c r="Q1440" s="3">
        <v>4.92</v>
      </c>
      <c r="R1440" s="5" t="s">
        <v>509</v>
      </c>
      <c r="S1440" s="5" t="s">
        <v>1538</v>
      </c>
      <c r="T1440" s="5" t="str">
        <f t="shared" si="133"/>
        <v>Mike Kennedy</v>
      </c>
      <c r="U1440" t="s">
        <v>153</v>
      </c>
      <c r="V1440" s="5" t="s">
        <v>47</v>
      </c>
      <c r="W1440" s="5" t="s">
        <v>28</v>
      </c>
      <c r="X1440" s="5" t="s">
        <v>75</v>
      </c>
      <c r="Y1440" s="5" t="s">
        <v>830</v>
      </c>
      <c r="Z1440" s="5" t="s">
        <v>43</v>
      </c>
      <c r="AA1440" s="4">
        <v>0.38</v>
      </c>
      <c r="AB1440" s="1">
        <v>41148</v>
      </c>
      <c r="AC1440" s="1">
        <v>21842</v>
      </c>
      <c r="AD1440">
        <f t="shared" si="134"/>
        <v>9</v>
      </c>
      <c r="AE1440">
        <f t="shared" ca="1" si="135"/>
        <v>64</v>
      </c>
      <c r="AF1440" t="str">
        <f t="shared" ca="1" si="136"/>
        <v>18-64</v>
      </c>
      <c r="AG1440" s="3">
        <f t="shared" si="137"/>
        <v>0.91719218181818185</v>
      </c>
      <c r="AH1440" t="str">
        <f>_xlfn.IFNA(VLOOKUP(Sales_Transactions[[#This Row],[Order ID]],Returned_Items[#All],2,FALSE),"Not Returned")</f>
        <v>Not Returned</v>
      </c>
    </row>
    <row r="1441" spans="1:34" x14ac:dyDescent="0.25">
      <c r="A1441">
        <v>31553</v>
      </c>
      <c r="C1441" t="s">
        <v>1744</v>
      </c>
      <c r="D1441" s="2" t="str">
        <f>TEXT(MID(Sales_Transactions[[#This Row],[Order Date]],2,5),"d/m/yyy")</f>
        <v>10/1/2009</v>
      </c>
      <c r="E1441" s="2" t="str">
        <f>TEXT(MID(Sales_Transactions[[#This Row],[Order Date]],2,5),"d")</f>
        <v>10</v>
      </c>
      <c r="F1441" s="2" t="str">
        <f>TEXT(MID(Sales_Transactions[[#This Row],[Order Date]],2,5),"m")</f>
        <v>1</v>
      </c>
      <c r="G1441" s="2" t="str">
        <f>TEXT(MID(Sales_Transactions[[#This Row],[Order Date]],2,5),"yyy")</f>
        <v>2009</v>
      </c>
      <c r="H1441" s="2" t="str">
        <f>TEXT(MID(Sales_Transactions[[#This Row],[Order Date]],2,5),"yyy/m")</f>
        <v>2009/1</v>
      </c>
      <c r="I1441" t="s">
        <v>101</v>
      </c>
      <c r="J1441">
        <f t="shared" si="132"/>
        <v>1</v>
      </c>
      <c r="K1441" s="2">
        <v>32</v>
      </c>
      <c r="L1441" s="3">
        <v>4906.8500000000004</v>
      </c>
      <c r="M1441" s="4">
        <v>0.09</v>
      </c>
      <c r="N1441" s="5" t="s">
        <v>23</v>
      </c>
      <c r="O1441" s="3">
        <v>1907.94</v>
      </c>
      <c r="P1441" s="3">
        <v>162.93</v>
      </c>
      <c r="Q1441" s="3">
        <v>19.989999999999998</v>
      </c>
      <c r="R1441" s="5" t="s">
        <v>1783</v>
      </c>
      <c r="S1441" s="5" t="s">
        <v>1784</v>
      </c>
      <c r="T1441" s="5" t="str">
        <f t="shared" si="133"/>
        <v>Sean Wendt</v>
      </c>
      <c r="U1441" t="s">
        <v>153</v>
      </c>
      <c r="V1441" s="5" t="s">
        <v>47</v>
      </c>
      <c r="W1441" s="5" t="s">
        <v>28</v>
      </c>
      <c r="X1441" s="5" t="s">
        <v>98</v>
      </c>
      <c r="Y1441" s="5" t="s">
        <v>746</v>
      </c>
      <c r="Z1441" s="5" t="s">
        <v>43</v>
      </c>
      <c r="AA1441" s="4">
        <v>0.39</v>
      </c>
      <c r="AB1441" s="1">
        <v>39825</v>
      </c>
      <c r="AC1441" s="1">
        <v>22062</v>
      </c>
      <c r="AD1441">
        <f t="shared" si="134"/>
        <v>2</v>
      </c>
      <c r="AE1441">
        <f t="shared" ca="1" si="135"/>
        <v>64</v>
      </c>
      <c r="AF1441" t="str">
        <f t="shared" ca="1" si="136"/>
        <v>18-64</v>
      </c>
      <c r="AG1441" s="3">
        <f t="shared" si="137"/>
        <v>5.7116675937500005</v>
      </c>
      <c r="AH1441" t="str">
        <f>_xlfn.IFNA(VLOOKUP(Sales_Transactions[[#This Row],[Order ID]],Returned_Items[#All],2,FALSE),"Not Returned")</f>
        <v>Not Returned</v>
      </c>
    </row>
    <row r="1442" spans="1:34" x14ac:dyDescent="0.25">
      <c r="A1442">
        <v>32706</v>
      </c>
      <c r="C1442" t="s">
        <v>1859</v>
      </c>
      <c r="D1442" s="2" t="str">
        <f>TEXT(MID(Sales_Transactions[[#This Row],[Order Date]],2,5),"d/m/yyy")</f>
        <v>4/7/2009</v>
      </c>
      <c r="E1442" s="2" t="str">
        <f>TEXT(MID(Sales_Transactions[[#This Row],[Order Date]],2,5),"d")</f>
        <v>4</v>
      </c>
      <c r="F1442" s="2" t="str">
        <f>TEXT(MID(Sales_Transactions[[#This Row],[Order Date]],2,5),"m")</f>
        <v>7</v>
      </c>
      <c r="G1442" s="2" t="str">
        <f>TEXT(MID(Sales_Transactions[[#This Row],[Order Date]],2,5),"yyy")</f>
        <v>2009</v>
      </c>
      <c r="H1442" s="2" t="str">
        <f>TEXT(MID(Sales_Transactions[[#This Row],[Order Date]],2,5),"yyy/m")</f>
        <v>2009/7</v>
      </c>
      <c r="I1442" t="s">
        <v>101</v>
      </c>
      <c r="J1442">
        <f t="shared" si="132"/>
        <v>1</v>
      </c>
      <c r="K1442" s="2">
        <v>5</v>
      </c>
      <c r="L1442" s="3">
        <v>2017.5</v>
      </c>
      <c r="M1442" s="4">
        <v>0.03</v>
      </c>
      <c r="N1442" s="5" t="s">
        <v>34</v>
      </c>
      <c r="O1442" s="3">
        <v>-663.51</v>
      </c>
      <c r="P1442" s="3">
        <v>399.98</v>
      </c>
      <c r="Q1442" s="3">
        <v>12.06</v>
      </c>
      <c r="R1442" s="5" t="s">
        <v>1211</v>
      </c>
      <c r="S1442" s="5" t="s">
        <v>895</v>
      </c>
      <c r="T1442" s="5" t="str">
        <f t="shared" si="133"/>
        <v>Matt Abelman</v>
      </c>
      <c r="U1442" t="s">
        <v>153</v>
      </c>
      <c r="V1442" s="5" t="s">
        <v>74</v>
      </c>
      <c r="W1442" s="5" t="s">
        <v>48</v>
      </c>
      <c r="X1442" s="5" t="s">
        <v>324</v>
      </c>
      <c r="Y1442" s="5" t="s">
        <v>1860</v>
      </c>
      <c r="Z1442" s="5" t="s">
        <v>106</v>
      </c>
      <c r="AA1442" s="4">
        <v>0.56000000000000005</v>
      </c>
      <c r="AB1442" s="1">
        <v>40000</v>
      </c>
      <c r="AC1442" s="1">
        <v>22201</v>
      </c>
      <c r="AD1442">
        <f t="shared" si="134"/>
        <v>2</v>
      </c>
      <c r="AE1442">
        <f t="shared" ca="1" si="135"/>
        <v>63</v>
      </c>
      <c r="AF1442" t="str">
        <f t="shared" ca="1" si="136"/>
        <v>18-64</v>
      </c>
      <c r="AG1442" s="3">
        <f t="shared" si="137"/>
        <v>82.3840012</v>
      </c>
      <c r="AH1442" t="str">
        <f>_xlfn.IFNA(VLOOKUP(Sales_Transactions[[#This Row],[Order ID]],Returned_Items[#All],2,FALSE),"Not Returned")</f>
        <v>Not Returned</v>
      </c>
    </row>
    <row r="1443" spans="1:34" x14ac:dyDescent="0.25">
      <c r="A1443">
        <v>33122</v>
      </c>
      <c r="C1443" t="s">
        <v>1861</v>
      </c>
      <c r="D1443" s="2" t="str">
        <f>TEXT(MID(Sales_Transactions[[#This Row],[Order Date]],2,5),"d/m/yyy")</f>
        <v>19/6/2010</v>
      </c>
      <c r="E1443" s="2" t="str">
        <f>TEXT(MID(Sales_Transactions[[#This Row],[Order Date]],2,5),"d")</f>
        <v>19</v>
      </c>
      <c r="F1443" s="2" t="str">
        <f>TEXT(MID(Sales_Transactions[[#This Row],[Order Date]],2,5),"m")</f>
        <v>6</v>
      </c>
      <c r="G1443" s="2" t="str">
        <f>TEXT(MID(Sales_Transactions[[#This Row],[Order Date]],2,5),"yyy")</f>
        <v>2010</v>
      </c>
      <c r="H1443" s="2" t="str">
        <f>TEXT(MID(Sales_Transactions[[#This Row],[Order Date]],2,5),"yyy/m")</f>
        <v>2010/6</v>
      </c>
      <c r="I1443" t="s">
        <v>22</v>
      </c>
      <c r="J1443">
        <f t="shared" si="132"/>
        <v>2</v>
      </c>
      <c r="K1443" s="2">
        <v>21</v>
      </c>
      <c r="L1443" s="3">
        <v>8468.6299999999992</v>
      </c>
      <c r="M1443" s="4">
        <v>0</v>
      </c>
      <c r="N1443" s="5" t="s">
        <v>34</v>
      </c>
      <c r="O1443" s="3">
        <v>2819.96</v>
      </c>
      <c r="P1443" s="3">
        <v>400.97</v>
      </c>
      <c r="Q1443" s="3">
        <v>48.26</v>
      </c>
      <c r="R1443" s="5" t="s">
        <v>1828</v>
      </c>
      <c r="S1443" s="5" t="s">
        <v>1829</v>
      </c>
      <c r="T1443" s="5" t="str">
        <f t="shared" si="133"/>
        <v>Roland Black</v>
      </c>
      <c r="U1443" t="s">
        <v>153</v>
      </c>
      <c r="V1443" s="5" t="s">
        <v>27</v>
      </c>
      <c r="W1443" s="5" t="s">
        <v>48</v>
      </c>
      <c r="X1443" s="5" t="s">
        <v>324</v>
      </c>
      <c r="Y1443" s="5" t="s">
        <v>1691</v>
      </c>
      <c r="Z1443" s="5" t="s">
        <v>106</v>
      </c>
      <c r="AA1443" s="4">
        <v>0.36</v>
      </c>
      <c r="AB1443" s="1">
        <v>40355</v>
      </c>
      <c r="AC1443" s="1">
        <v>22606</v>
      </c>
      <c r="AD1443">
        <f t="shared" si="134"/>
        <v>7</v>
      </c>
      <c r="AE1443">
        <f t="shared" ca="1" si="135"/>
        <v>62</v>
      </c>
      <c r="AF1443" t="str">
        <f t="shared" ca="1" si="136"/>
        <v>18-64</v>
      </c>
      <c r="AG1443" s="3">
        <f t="shared" si="137"/>
        <v>21.391904761904762</v>
      </c>
      <c r="AH1443" t="str">
        <f>_xlfn.IFNA(VLOOKUP(Sales_Transactions[[#This Row],[Order ID]],Returned_Items[#All],2,FALSE),"Not Returned")</f>
        <v>Not Returned</v>
      </c>
    </row>
    <row r="1444" spans="1:34" hidden="1" x14ac:dyDescent="0.25">
      <c r="A1444">
        <v>33570</v>
      </c>
      <c r="C1444" t="s">
        <v>1862</v>
      </c>
      <c r="D1444" s="2" t="str">
        <f>TEXT(MID(Sales_Transactions[[#This Row],[Order Date]],2,5),"d/m/yyy")</f>
        <v>16/12/2012</v>
      </c>
      <c r="E1444" s="2" t="str">
        <f>TEXT(MID(Sales_Transactions[[#This Row],[Order Date]],2,5),"d")</f>
        <v>16</v>
      </c>
      <c r="F1444" s="2" t="str">
        <f>TEXT(MID(Sales_Transactions[[#This Row],[Order Date]],2,5),"m")</f>
        <v>12</v>
      </c>
      <c r="G1444" s="2" t="str">
        <f>TEXT(MID(Sales_Transactions[[#This Row],[Order Date]],2,5),"yyy")</f>
        <v>2012</v>
      </c>
      <c r="H1444" s="2" t="str">
        <f>TEXT(MID(Sales_Transactions[[#This Row],[Order Date]],2,5),"yyy/m")</f>
        <v>2012/12</v>
      </c>
      <c r="I1444" t="s">
        <v>52</v>
      </c>
      <c r="J1444">
        <f t="shared" si="132"/>
        <v>1</v>
      </c>
      <c r="K1444" s="2">
        <v>46</v>
      </c>
      <c r="L1444">
        <v>265.88</v>
      </c>
      <c r="M1444">
        <v>0.05</v>
      </c>
      <c r="N1444" t="s">
        <v>23</v>
      </c>
      <c r="O1444">
        <v>-90.9</v>
      </c>
      <c r="P1444">
        <v>5.74</v>
      </c>
      <c r="Q1444">
        <v>5.01</v>
      </c>
      <c r="R1444" t="s">
        <v>1814</v>
      </c>
      <c r="S1444" t="s">
        <v>1815</v>
      </c>
      <c r="T1444" t="str">
        <f t="shared" si="133"/>
        <v>Ken Heidel</v>
      </c>
      <c r="U1444" t="s">
        <v>153</v>
      </c>
      <c r="V1444" t="s">
        <v>47</v>
      </c>
      <c r="W1444" t="s">
        <v>28</v>
      </c>
      <c r="X1444" t="s">
        <v>41</v>
      </c>
      <c r="Y1444" t="s">
        <v>591</v>
      </c>
      <c r="Z1444" t="s">
        <v>43</v>
      </c>
      <c r="AA1444">
        <v>0.39</v>
      </c>
      <c r="AB1444" s="1">
        <v>41261</v>
      </c>
      <c r="AC1444" s="1"/>
      <c r="AD1444">
        <f t="shared" si="134"/>
        <v>2</v>
      </c>
      <c r="AE1444">
        <f t="shared" ca="1" si="135"/>
        <v>124</v>
      </c>
      <c r="AF1444" t="str">
        <f t="shared" ca="1" si="136"/>
        <v>Over 65</v>
      </c>
      <c r="AG1444">
        <f t="shared" si="137"/>
        <v>0.23363326086956523</v>
      </c>
      <c r="AH1444" t="str">
        <f>_xlfn.IFNA(VLOOKUP(Sales_Transactions[[#This Row],[Order ID]],Returned_Items[#All],2,FALSE),"Not Returned")</f>
        <v>Not Returned</v>
      </c>
    </row>
    <row r="1445" spans="1:34" x14ac:dyDescent="0.25">
      <c r="A1445">
        <v>33570</v>
      </c>
      <c r="C1445" t="s">
        <v>1862</v>
      </c>
      <c r="D1445" s="2" t="str">
        <f>TEXT(MID(Sales_Transactions[[#This Row],[Order Date]],2,5),"d/m/yyy")</f>
        <v>16/12/2012</v>
      </c>
      <c r="E1445" s="2" t="str">
        <f>TEXT(MID(Sales_Transactions[[#This Row],[Order Date]],2,5),"d")</f>
        <v>16</v>
      </c>
      <c r="F1445" s="2" t="str">
        <f>TEXT(MID(Sales_Transactions[[#This Row],[Order Date]],2,5),"m")</f>
        <v>12</v>
      </c>
      <c r="G1445" s="2" t="str">
        <f>TEXT(MID(Sales_Transactions[[#This Row],[Order Date]],2,5),"yyy")</f>
        <v>2012</v>
      </c>
      <c r="H1445" s="2" t="str">
        <f>TEXT(MID(Sales_Transactions[[#This Row],[Order Date]],2,5),"yyy/m")</f>
        <v>2012/12</v>
      </c>
      <c r="I1445" t="s">
        <v>52</v>
      </c>
      <c r="J1445">
        <f t="shared" si="132"/>
        <v>1</v>
      </c>
      <c r="K1445" s="2">
        <v>1</v>
      </c>
      <c r="L1445" s="3">
        <v>1500.82</v>
      </c>
      <c r="M1445" s="4">
        <v>0.01</v>
      </c>
      <c r="N1445" s="5" t="s">
        <v>34</v>
      </c>
      <c r="O1445" s="3">
        <v>-3381.99</v>
      </c>
      <c r="P1445" s="3">
        <v>1500.97</v>
      </c>
      <c r="Q1445" s="3">
        <v>29.7</v>
      </c>
      <c r="R1445" s="5" t="s">
        <v>1814</v>
      </c>
      <c r="S1445" s="5" t="s">
        <v>1815</v>
      </c>
      <c r="T1445" s="5" t="str">
        <f t="shared" si="133"/>
        <v>Ken Heidel</v>
      </c>
      <c r="U1445" t="s">
        <v>153</v>
      </c>
      <c r="V1445" s="5" t="s">
        <v>47</v>
      </c>
      <c r="W1445" s="5" t="s">
        <v>48</v>
      </c>
      <c r="X1445" s="5" t="s">
        <v>324</v>
      </c>
      <c r="Y1445" s="5" t="s">
        <v>507</v>
      </c>
      <c r="Z1445" s="5" t="s">
        <v>40</v>
      </c>
      <c r="AA1445" s="4">
        <v>0.56999999999999995</v>
      </c>
      <c r="AB1445" s="1">
        <v>41261</v>
      </c>
      <c r="AC1445" s="1">
        <v>22423</v>
      </c>
      <c r="AD1445">
        <f t="shared" si="134"/>
        <v>2</v>
      </c>
      <c r="AE1445">
        <f t="shared" ca="1" si="135"/>
        <v>63</v>
      </c>
      <c r="AF1445" t="str">
        <f t="shared" ca="1" si="136"/>
        <v>18-64</v>
      </c>
      <c r="AG1445" s="3">
        <f t="shared" si="137"/>
        <v>1530.5199030000001</v>
      </c>
      <c r="AH1445" t="str">
        <f>_xlfn.IFNA(VLOOKUP(Sales_Transactions[[#This Row],[Order ID]],Returned_Items[#All],2,FALSE),"Not Returned")</f>
        <v>Not Returned</v>
      </c>
    </row>
    <row r="1446" spans="1:34" x14ac:dyDescent="0.25">
      <c r="A1446">
        <v>33570</v>
      </c>
      <c r="C1446" t="s">
        <v>1862</v>
      </c>
      <c r="D1446" s="2" t="str">
        <f>TEXT(MID(Sales_Transactions[[#This Row],[Order Date]],2,5),"d/m/yyy")</f>
        <v>16/12/2012</v>
      </c>
      <c r="E1446" s="2" t="str">
        <f>TEXT(MID(Sales_Transactions[[#This Row],[Order Date]],2,5),"d")</f>
        <v>16</v>
      </c>
      <c r="F1446" s="2" t="str">
        <f>TEXT(MID(Sales_Transactions[[#This Row],[Order Date]],2,5),"m")</f>
        <v>12</v>
      </c>
      <c r="G1446" s="2" t="str">
        <f>TEXT(MID(Sales_Transactions[[#This Row],[Order Date]],2,5),"yyy")</f>
        <v>2012</v>
      </c>
      <c r="H1446" s="2" t="str">
        <f>TEXT(MID(Sales_Transactions[[#This Row],[Order Date]],2,5),"yyy/m")</f>
        <v>2012/12</v>
      </c>
      <c r="I1446" t="s">
        <v>52</v>
      </c>
      <c r="J1446">
        <f t="shared" si="132"/>
        <v>1</v>
      </c>
      <c r="K1446" s="2">
        <v>19</v>
      </c>
      <c r="L1446" s="3">
        <v>3093.864</v>
      </c>
      <c r="M1446" s="4">
        <v>7.0000000000000007E-2</v>
      </c>
      <c r="N1446" s="5" t="s">
        <v>23</v>
      </c>
      <c r="O1446" s="3">
        <v>286.39999999999998</v>
      </c>
      <c r="P1446" s="3">
        <v>205.99</v>
      </c>
      <c r="Q1446" s="3">
        <v>5.26</v>
      </c>
      <c r="R1446" s="5" t="s">
        <v>1814</v>
      </c>
      <c r="S1446" s="5" t="s">
        <v>1815</v>
      </c>
      <c r="T1446" s="5" t="str">
        <f t="shared" si="133"/>
        <v>Ken Heidel</v>
      </c>
      <c r="U1446" t="s">
        <v>153</v>
      </c>
      <c r="V1446" s="5" t="s">
        <v>47</v>
      </c>
      <c r="W1446" s="5" t="s">
        <v>48</v>
      </c>
      <c r="X1446" s="5" t="s">
        <v>49</v>
      </c>
      <c r="Y1446" s="5" t="s">
        <v>532</v>
      </c>
      <c r="Z1446" s="5" t="s">
        <v>43</v>
      </c>
      <c r="AA1446" s="4">
        <v>0.56000000000000005</v>
      </c>
      <c r="AB1446" s="1">
        <v>41259</v>
      </c>
      <c r="AC1446" s="1">
        <v>22393</v>
      </c>
      <c r="AD1446">
        <f t="shared" si="134"/>
        <v>0</v>
      </c>
      <c r="AE1446">
        <f t="shared" ca="1" si="135"/>
        <v>63</v>
      </c>
      <c r="AF1446" t="str">
        <f t="shared" ca="1" si="136"/>
        <v>18-64</v>
      </c>
      <c r="AG1446" s="3">
        <f t="shared" si="137"/>
        <v>11.110831947368421</v>
      </c>
      <c r="AH1446" t="str">
        <f>_xlfn.IFNA(VLOOKUP(Sales_Transactions[[#This Row],[Order ID]],Returned_Items[#All],2,FALSE),"Not Returned")</f>
        <v>Not Returned</v>
      </c>
    </row>
    <row r="1447" spans="1:34" x14ac:dyDescent="0.25">
      <c r="A1447">
        <v>33893</v>
      </c>
      <c r="C1447" t="s">
        <v>1328</v>
      </c>
      <c r="D1447" s="2" t="str">
        <f>TEXT(MID(Sales_Transactions[[#This Row],[Order Date]],2,5),"d/m/yyy")</f>
        <v>20/9/2012</v>
      </c>
      <c r="E1447" s="2" t="str">
        <f>TEXT(MID(Sales_Transactions[[#This Row],[Order Date]],2,5),"d")</f>
        <v>20</v>
      </c>
      <c r="F1447" s="2" t="str">
        <f>TEXT(MID(Sales_Transactions[[#This Row],[Order Date]],2,5),"m")</f>
        <v>9</v>
      </c>
      <c r="G1447" s="2" t="str">
        <f>TEXT(MID(Sales_Transactions[[#This Row],[Order Date]],2,5),"yyy")</f>
        <v>2012</v>
      </c>
      <c r="H1447" s="2" t="str">
        <f>TEXT(MID(Sales_Transactions[[#This Row],[Order Date]],2,5),"yyy/m")</f>
        <v>2012/9</v>
      </c>
      <c r="I1447" t="s">
        <v>52</v>
      </c>
      <c r="J1447">
        <f t="shared" si="132"/>
        <v>1</v>
      </c>
      <c r="K1447" s="2">
        <v>6</v>
      </c>
      <c r="L1447" s="3">
        <v>232.21</v>
      </c>
      <c r="M1447" s="4">
        <v>0</v>
      </c>
      <c r="N1447" s="5" t="s">
        <v>23</v>
      </c>
      <c r="O1447" s="3">
        <v>-14.03</v>
      </c>
      <c r="P1447" s="3">
        <v>35.89</v>
      </c>
      <c r="Q1447" s="3">
        <v>14.72</v>
      </c>
      <c r="R1447" s="5" t="s">
        <v>1435</v>
      </c>
      <c r="S1447" s="5" t="s">
        <v>1760</v>
      </c>
      <c r="T1447" s="5" t="str">
        <f t="shared" si="133"/>
        <v>Sarah Jordon</v>
      </c>
      <c r="U1447" t="s">
        <v>153</v>
      </c>
      <c r="V1447" s="5" t="s">
        <v>37</v>
      </c>
      <c r="W1447" s="5" t="s">
        <v>28</v>
      </c>
      <c r="X1447" s="5" t="s">
        <v>98</v>
      </c>
      <c r="Y1447" s="5" t="s">
        <v>1406</v>
      </c>
      <c r="Z1447" s="5" t="s">
        <v>43</v>
      </c>
      <c r="AA1447" s="4">
        <v>0.4</v>
      </c>
      <c r="AB1447" s="1">
        <v>41174</v>
      </c>
      <c r="AC1447" s="1">
        <v>22367</v>
      </c>
      <c r="AD1447">
        <f t="shared" si="134"/>
        <v>2</v>
      </c>
      <c r="AE1447">
        <f t="shared" ca="1" si="135"/>
        <v>63</v>
      </c>
      <c r="AF1447" t="str">
        <f t="shared" ca="1" si="136"/>
        <v>18-64</v>
      </c>
      <c r="AG1447" s="3">
        <f t="shared" si="137"/>
        <v>8.4350000000000005</v>
      </c>
      <c r="AH1447" t="str">
        <f>_xlfn.IFNA(VLOOKUP(Sales_Transactions[[#This Row],[Order ID]],Returned_Items[#All],2,FALSE),"Not Returned")</f>
        <v>Not Returned</v>
      </c>
    </row>
    <row r="1448" spans="1:34" x14ac:dyDescent="0.25">
      <c r="A1448">
        <v>33893</v>
      </c>
      <c r="C1448" t="s">
        <v>1328</v>
      </c>
      <c r="D1448" s="2" t="str">
        <f>TEXT(MID(Sales_Transactions[[#This Row],[Order Date]],2,5),"d/m/yyy")</f>
        <v>20/9/2012</v>
      </c>
      <c r="E1448" s="2" t="str">
        <f>TEXT(MID(Sales_Transactions[[#This Row],[Order Date]],2,5),"d")</f>
        <v>20</v>
      </c>
      <c r="F1448" s="2" t="str">
        <f>TEXT(MID(Sales_Transactions[[#This Row],[Order Date]],2,5),"m")</f>
        <v>9</v>
      </c>
      <c r="G1448" s="2" t="str">
        <f>TEXT(MID(Sales_Transactions[[#This Row],[Order Date]],2,5),"yyy")</f>
        <v>2012</v>
      </c>
      <c r="H1448" s="2" t="str">
        <f>TEXT(MID(Sales_Transactions[[#This Row],[Order Date]],2,5),"yyy/m")</f>
        <v>2012/9</v>
      </c>
      <c r="I1448" t="s">
        <v>52</v>
      </c>
      <c r="J1448">
        <f t="shared" si="132"/>
        <v>1</v>
      </c>
      <c r="K1448" s="2">
        <v>16</v>
      </c>
      <c r="L1448" s="3">
        <v>88.3</v>
      </c>
      <c r="M1448" s="4">
        <v>0.09</v>
      </c>
      <c r="N1448" s="5" t="s">
        <v>23</v>
      </c>
      <c r="O1448" s="3">
        <v>-12.14</v>
      </c>
      <c r="P1448" s="3">
        <v>5.85</v>
      </c>
      <c r="Q1448" s="3">
        <v>2.27</v>
      </c>
      <c r="R1448" s="5" t="s">
        <v>1435</v>
      </c>
      <c r="S1448" s="5" t="s">
        <v>1760</v>
      </c>
      <c r="T1448" s="5" t="str">
        <f t="shared" si="133"/>
        <v>Sarah Jordon</v>
      </c>
      <c r="U1448" t="s">
        <v>153</v>
      </c>
      <c r="V1448" s="5" t="s">
        <v>37</v>
      </c>
      <c r="W1448" s="5" t="s">
        <v>28</v>
      </c>
      <c r="X1448" s="5" t="s">
        <v>124</v>
      </c>
      <c r="Y1448" s="5" t="s">
        <v>770</v>
      </c>
      <c r="Z1448" s="5" t="s">
        <v>84</v>
      </c>
      <c r="AA1448" s="4">
        <v>0.56000000000000005</v>
      </c>
      <c r="AB1448" s="1">
        <v>41173</v>
      </c>
      <c r="AC1448" s="1">
        <v>22496</v>
      </c>
      <c r="AD1448">
        <f t="shared" si="134"/>
        <v>1</v>
      </c>
      <c r="AE1448">
        <f t="shared" ca="1" si="135"/>
        <v>63</v>
      </c>
      <c r="AF1448" t="str">
        <f t="shared" ca="1" si="136"/>
        <v>18-64</v>
      </c>
      <c r="AG1448" s="3">
        <f t="shared" si="137"/>
        <v>0.50717093749999997</v>
      </c>
      <c r="AH1448" t="str">
        <f>_xlfn.IFNA(VLOOKUP(Sales_Transactions[[#This Row],[Order ID]],Returned_Items[#All],2,FALSE),"Not Returned")</f>
        <v>Not Returned</v>
      </c>
    </row>
    <row r="1449" spans="1:34" x14ac:dyDescent="0.25">
      <c r="A1449">
        <v>34599</v>
      </c>
      <c r="C1449" t="s">
        <v>1863</v>
      </c>
      <c r="D1449" s="2" t="str">
        <f>TEXT(MID(Sales_Transactions[[#This Row],[Order Date]],2,5),"d/m/yyy")</f>
        <v>3/3/2010</v>
      </c>
      <c r="E1449" s="2" t="str">
        <f>TEXT(MID(Sales_Transactions[[#This Row],[Order Date]],2,5),"d")</f>
        <v>3</v>
      </c>
      <c r="F1449" s="2" t="str">
        <f>TEXT(MID(Sales_Transactions[[#This Row],[Order Date]],2,5),"m")</f>
        <v>3</v>
      </c>
      <c r="G1449" s="2" t="str">
        <f>TEXT(MID(Sales_Transactions[[#This Row],[Order Date]],2,5),"yyy")</f>
        <v>2010</v>
      </c>
      <c r="H1449" s="2" t="str">
        <f>TEXT(MID(Sales_Transactions[[#This Row],[Order Date]],2,5),"yyy/m")</f>
        <v>2010/3</v>
      </c>
      <c r="I1449" t="s">
        <v>22</v>
      </c>
      <c r="J1449">
        <f t="shared" si="132"/>
        <v>2</v>
      </c>
      <c r="K1449" s="2">
        <v>26</v>
      </c>
      <c r="L1449" s="3">
        <v>191.55</v>
      </c>
      <c r="M1449" s="4">
        <v>0.08</v>
      </c>
      <c r="N1449" s="5" t="s">
        <v>23</v>
      </c>
      <c r="O1449" s="3">
        <v>7.17</v>
      </c>
      <c r="P1449" s="3">
        <v>7.7</v>
      </c>
      <c r="Q1449" s="3">
        <v>3.68</v>
      </c>
      <c r="R1449" s="5" t="s">
        <v>1594</v>
      </c>
      <c r="S1449" s="5" t="s">
        <v>417</v>
      </c>
      <c r="T1449" s="5" t="str">
        <f t="shared" si="133"/>
        <v>John Castell</v>
      </c>
      <c r="U1449" t="s">
        <v>153</v>
      </c>
      <c r="V1449" s="5" t="s">
        <v>27</v>
      </c>
      <c r="W1449" s="5" t="s">
        <v>57</v>
      </c>
      <c r="X1449" s="5" t="s">
        <v>58</v>
      </c>
      <c r="Y1449" s="5" t="s">
        <v>1864</v>
      </c>
      <c r="Z1449" s="5" t="s">
        <v>84</v>
      </c>
      <c r="AA1449" s="4">
        <v>0.52</v>
      </c>
      <c r="AB1449" s="1">
        <v>40244</v>
      </c>
      <c r="AC1449" s="1">
        <v>22578</v>
      </c>
      <c r="AD1449">
        <f t="shared" si="134"/>
        <v>4</v>
      </c>
      <c r="AE1449">
        <f t="shared" ca="1" si="135"/>
        <v>62</v>
      </c>
      <c r="AF1449" t="str">
        <f t="shared" ca="1" si="136"/>
        <v>18-64</v>
      </c>
      <c r="AG1449" s="3">
        <f t="shared" si="137"/>
        <v>0.43745538461538458</v>
      </c>
      <c r="AH1449" t="str">
        <f>_xlfn.IFNA(VLOOKUP(Sales_Transactions[[#This Row],[Order ID]],Returned_Items[#All],2,FALSE),"Not Returned")</f>
        <v>Not Returned</v>
      </c>
    </row>
    <row r="1450" spans="1:34" x14ac:dyDescent="0.25">
      <c r="A1450">
        <v>34599</v>
      </c>
      <c r="C1450" t="s">
        <v>1863</v>
      </c>
      <c r="D1450" s="2" t="str">
        <f>TEXT(MID(Sales_Transactions[[#This Row],[Order Date]],2,5),"d/m/yyy")</f>
        <v>3/3/2010</v>
      </c>
      <c r="E1450" s="2" t="str">
        <f>TEXT(MID(Sales_Transactions[[#This Row],[Order Date]],2,5),"d")</f>
        <v>3</v>
      </c>
      <c r="F1450" s="2" t="str">
        <f>TEXT(MID(Sales_Transactions[[#This Row],[Order Date]],2,5),"m")</f>
        <v>3</v>
      </c>
      <c r="G1450" s="2" t="str">
        <f>TEXT(MID(Sales_Transactions[[#This Row],[Order Date]],2,5),"yyy")</f>
        <v>2010</v>
      </c>
      <c r="H1450" s="2" t="str">
        <f>TEXT(MID(Sales_Transactions[[#This Row],[Order Date]],2,5),"yyy/m")</f>
        <v>2010/3</v>
      </c>
      <c r="I1450" t="s">
        <v>22</v>
      </c>
      <c r="J1450">
        <f t="shared" si="132"/>
        <v>2</v>
      </c>
      <c r="K1450" s="2">
        <v>29</v>
      </c>
      <c r="L1450" s="3">
        <v>938.86</v>
      </c>
      <c r="M1450" s="4">
        <v>0.05</v>
      </c>
      <c r="N1450" s="5" t="s">
        <v>23</v>
      </c>
      <c r="O1450" s="3">
        <v>22.21</v>
      </c>
      <c r="P1450" s="3">
        <v>30.98</v>
      </c>
      <c r="Q1450" s="3">
        <v>17.079999999999998</v>
      </c>
      <c r="R1450" s="5" t="s">
        <v>1594</v>
      </c>
      <c r="S1450" s="5" t="s">
        <v>417</v>
      </c>
      <c r="T1450" s="5" t="str">
        <f t="shared" si="133"/>
        <v>John Castell</v>
      </c>
      <c r="U1450" t="s">
        <v>153</v>
      </c>
      <c r="V1450" s="5" t="s">
        <v>27</v>
      </c>
      <c r="W1450" s="5" t="s">
        <v>28</v>
      </c>
      <c r="X1450" s="5" t="s">
        <v>75</v>
      </c>
      <c r="Y1450" s="5" t="s">
        <v>856</v>
      </c>
      <c r="Z1450" s="5" t="s">
        <v>43</v>
      </c>
      <c r="AA1450" s="4">
        <v>0.4</v>
      </c>
      <c r="AB1450" s="1">
        <v>40244</v>
      </c>
      <c r="AC1450" s="1">
        <v>22786</v>
      </c>
      <c r="AD1450">
        <f t="shared" si="134"/>
        <v>4</v>
      </c>
      <c r="AE1450">
        <f t="shared" ca="1" si="135"/>
        <v>62</v>
      </c>
      <c r="AF1450" t="str">
        <f t="shared" ca="1" si="136"/>
        <v>18-64</v>
      </c>
      <c r="AG1450" s="3">
        <f t="shared" si="137"/>
        <v>1.6567072413793105</v>
      </c>
      <c r="AH1450" t="str">
        <f>_xlfn.IFNA(VLOOKUP(Sales_Transactions[[#This Row],[Order ID]],Returned_Items[#All],2,FALSE),"Not Returned")</f>
        <v>Not Returned</v>
      </c>
    </row>
    <row r="1451" spans="1:34" x14ac:dyDescent="0.25">
      <c r="A1451">
        <v>34721</v>
      </c>
      <c r="C1451" t="s">
        <v>1865</v>
      </c>
      <c r="D1451" s="2" t="str">
        <f>TEXT(MID(Sales_Transactions[[#This Row],[Order Date]],2,5),"d/m/yyy")</f>
        <v>1/11/2010</v>
      </c>
      <c r="E1451" s="2" t="str">
        <f>TEXT(MID(Sales_Transactions[[#This Row],[Order Date]],2,5),"d")</f>
        <v>1</v>
      </c>
      <c r="F1451" s="2" t="str">
        <f>TEXT(MID(Sales_Transactions[[#This Row],[Order Date]],2,5),"m")</f>
        <v>11</v>
      </c>
      <c r="G1451" s="2" t="str">
        <f>TEXT(MID(Sales_Transactions[[#This Row],[Order Date]],2,5),"yyy")</f>
        <v>2010</v>
      </c>
      <c r="H1451" s="2" t="str">
        <f>TEXT(MID(Sales_Transactions[[#This Row],[Order Date]],2,5),"yyy/m")</f>
        <v>2010/11</v>
      </c>
      <c r="I1451" t="s">
        <v>52</v>
      </c>
      <c r="J1451">
        <f t="shared" si="132"/>
        <v>1</v>
      </c>
      <c r="K1451" s="2">
        <v>46</v>
      </c>
      <c r="L1451" s="3">
        <v>503.17</v>
      </c>
      <c r="M1451" s="4">
        <v>0.01</v>
      </c>
      <c r="N1451" s="5" t="s">
        <v>23</v>
      </c>
      <c r="O1451" s="3">
        <v>-10.210000000000001</v>
      </c>
      <c r="P1451" s="3">
        <v>10.23</v>
      </c>
      <c r="Q1451" s="3">
        <v>4.68</v>
      </c>
      <c r="R1451" s="5" t="s">
        <v>1866</v>
      </c>
      <c r="S1451" s="5" t="s">
        <v>1867</v>
      </c>
      <c r="T1451" s="5" t="str">
        <f t="shared" si="133"/>
        <v>Bart Watters</v>
      </c>
      <c r="U1451" t="s">
        <v>153</v>
      </c>
      <c r="V1451" s="5" t="s">
        <v>47</v>
      </c>
      <c r="W1451" s="5" t="s">
        <v>28</v>
      </c>
      <c r="X1451" s="5" t="s">
        <v>221</v>
      </c>
      <c r="Y1451" s="5" t="s">
        <v>1868</v>
      </c>
      <c r="Z1451" s="5" t="s">
        <v>60</v>
      </c>
      <c r="AA1451" s="4">
        <v>0.59</v>
      </c>
      <c r="AB1451" s="1">
        <v>40484</v>
      </c>
      <c r="AC1451" s="1">
        <v>22714</v>
      </c>
      <c r="AD1451">
        <f t="shared" si="134"/>
        <v>1</v>
      </c>
      <c r="AE1451">
        <f t="shared" ca="1" si="135"/>
        <v>62</v>
      </c>
      <c r="AF1451" t="str">
        <f t="shared" ca="1" si="136"/>
        <v>18-64</v>
      </c>
      <c r="AG1451" s="3">
        <f t="shared" si="137"/>
        <v>0.32410819565217391</v>
      </c>
      <c r="AH1451" t="str">
        <f>_xlfn.IFNA(VLOOKUP(Sales_Transactions[[#This Row],[Order ID]],Returned_Items[#All],2,FALSE),"Not Returned")</f>
        <v>Not Returned</v>
      </c>
    </row>
    <row r="1452" spans="1:34" x14ac:dyDescent="0.25">
      <c r="A1452">
        <v>34787</v>
      </c>
      <c r="C1452" t="s">
        <v>1869</v>
      </c>
      <c r="D1452" s="2" t="str">
        <f>TEXT(MID(Sales_Transactions[[#This Row],[Order Date]],2,5),"d/m/yyy")</f>
        <v>28/2/2010</v>
      </c>
      <c r="E1452" s="2" t="str">
        <f>TEXT(MID(Sales_Transactions[[#This Row],[Order Date]],2,5),"d")</f>
        <v>28</v>
      </c>
      <c r="F1452" s="2" t="str">
        <f>TEXT(MID(Sales_Transactions[[#This Row],[Order Date]],2,5),"m")</f>
        <v>2</v>
      </c>
      <c r="G1452" s="2" t="str">
        <f>TEXT(MID(Sales_Transactions[[#This Row],[Order Date]],2,5),"yyy")</f>
        <v>2010</v>
      </c>
      <c r="H1452" s="2" t="str">
        <f>TEXT(MID(Sales_Transactions[[#This Row],[Order Date]],2,5),"yyy/m")</f>
        <v>2010/2</v>
      </c>
      <c r="I1452" t="s">
        <v>22</v>
      </c>
      <c r="J1452">
        <f t="shared" si="132"/>
        <v>2</v>
      </c>
      <c r="K1452" s="2">
        <v>14</v>
      </c>
      <c r="L1452" s="3">
        <v>453.99</v>
      </c>
      <c r="M1452" s="4">
        <v>0.05</v>
      </c>
      <c r="N1452" s="5" t="s">
        <v>23</v>
      </c>
      <c r="O1452" s="3">
        <v>14.61</v>
      </c>
      <c r="P1452" s="3">
        <v>30.98</v>
      </c>
      <c r="Q1452" s="3">
        <v>8.99</v>
      </c>
      <c r="R1452" s="5" t="s">
        <v>1783</v>
      </c>
      <c r="S1452" s="5" t="s">
        <v>1784</v>
      </c>
      <c r="T1452" s="5" t="str">
        <f t="shared" si="133"/>
        <v>Sean Wendt</v>
      </c>
      <c r="U1452" t="s">
        <v>153</v>
      </c>
      <c r="V1452" s="5" t="s">
        <v>47</v>
      </c>
      <c r="W1452" s="5" t="s">
        <v>28</v>
      </c>
      <c r="X1452" s="5" t="s">
        <v>124</v>
      </c>
      <c r="Y1452" s="5" t="s">
        <v>1870</v>
      </c>
      <c r="Z1452" s="5" t="s">
        <v>60</v>
      </c>
      <c r="AA1452" s="4">
        <v>0.57999999999999996</v>
      </c>
      <c r="AB1452" s="1">
        <v>40239</v>
      </c>
      <c r="AC1452" s="1">
        <v>22912</v>
      </c>
      <c r="AD1452">
        <f t="shared" si="134"/>
        <v>2</v>
      </c>
      <c r="AE1452">
        <f t="shared" ca="1" si="135"/>
        <v>61</v>
      </c>
      <c r="AF1452" t="str">
        <f t="shared" ca="1" si="136"/>
        <v>18-64</v>
      </c>
      <c r="AG1452" s="3">
        <f t="shared" si="137"/>
        <v>2.8538935714285714</v>
      </c>
      <c r="AH1452" t="str">
        <f>_xlfn.IFNA(VLOOKUP(Sales_Transactions[[#This Row],[Order ID]],Returned_Items[#All],2,FALSE),"Not Returned")</f>
        <v>Not Returned</v>
      </c>
    </row>
    <row r="1453" spans="1:34" x14ac:dyDescent="0.25">
      <c r="A1453">
        <v>34791</v>
      </c>
      <c r="C1453" t="s">
        <v>1871</v>
      </c>
      <c r="D1453" s="2" t="str">
        <f>TEXT(MID(Sales_Transactions[[#This Row],[Order Date]],2,5),"d/m/yyy")</f>
        <v>7/5/2011</v>
      </c>
      <c r="E1453" s="2" t="str">
        <f>TEXT(MID(Sales_Transactions[[#This Row],[Order Date]],2,5),"d")</f>
        <v>7</v>
      </c>
      <c r="F1453" s="2" t="str">
        <f>TEXT(MID(Sales_Transactions[[#This Row],[Order Date]],2,5),"m")</f>
        <v>5</v>
      </c>
      <c r="G1453" s="2" t="str">
        <f>TEXT(MID(Sales_Transactions[[#This Row],[Order Date]],2,5),"yyy")</f>
        <v>2011</v>
      </c>
      <c r="H1453" s="2" t="str">
        <f>TEXT(MID(Sales_Transactions[[#This Row],[Order Date]],2,5),"yyy/m")</f>
        <v>2011/5</v>
      </c>
      <c r="I1453" t="s">
        <v>78</v>
      </c>
      <c r="J1453">
        <f t="shared" si="132"/>
        <v>3</v>
      </c>
      <c r="K1453" s="2">
        <v>37</v>
      </c>
      <c r="L1453" s="3">
        <v>284.58</v>
      </c>
      <c r="M1453" s="4">
        <v>0.03</v>
      </c>
      <c r="N1453" s="5" t="s">
        <v>23</v>
      </c>
      <c r="O1453" s="3">
        <v>33.81</v>
      </c>
      <c r="P1453" s="3">
        <v>7.59</v>
      </c>
      <c r="Q1453" s="3">
        <v>4</v>
      </c>
      <c r="R1453" s="5" t="s">
        <v>1872</v>
      </c>
      <c r="S1453" s="5" t="s">
        <v>1873</v>
      </c>
      <c r="T1453" s="5" t="str">
        <f t="shared" si="133"/>
        <v>Mary O'Rourke</v>
      </c>
      <c r="U1453" t="s">
        <v>153</v>
      </c>
      <c r="V1453" s="5" t="s">
        <v>74</v>
      </c>
      <c r="W1453" s="5" t="s">
        <v>57</v>
      </c>
      <c r="X1453" s="5" t="s">
        <v>58</v>
      </c>
      <c r="Y1453" s="5" t="s">
        <v>843</v>
      </c>
      <c r="Z1453" s="5" t="s">
        <v>84</v>
      </c>
      <c r="AA1453" s="4">
        <v>0.42</v>
      </c>
      <c r="AB1453" s="1">
        <v>40672</v>
      </c>
      <c r="AC1453" s="1">
        <v>22868</v>
      </c>
      <c r="AD1453">
        <f t="shared" si="134"/>
        <v>2</v>
      </c>
      <c r="AE1453">
        <f t="shared" ca="1" si="135"/>
        <v>61</v>
      </c>
      <c r="AF1453" t="str">
        <f t="shared" ca="1" si="136"/>
        <v>18-64</v>
      </c>
      <c r="AG1453" s="3">
        <f t="shared" si="137"/>
        <v>0.31318170270270274</v>
      </c>
      <c r="AH1453" t="str">
        <f>_xlfn.IFNA(VLOOKUP(Sales_Transactions[[#This Row],[Order ID]],Returned_Items[#All],2,FALSE),"Not Returned")</f>
        <v>Not Returned</v>
      </c>
    </row>
    <row r="1454" spans="1:34" x14ac:dyDescent="0.25">
      <c r="A1454">
        <v>34791</v>
      </c>
      <c r="C1454" t="s">
        <v>1871</v>
      </c>
      <c r="D1454" s="2" t="str">
        <f>TEXT(MID(Sales_Transactions[[#This Row],[Order Date]],2,5),"d/m/yyy")</f>
        <v>7/5/2011</v>
      </c>
      <c r="E1454" s="2" t="str">
        <f>TEXT(MID(Sales_Transactions[[#This Row],[Order Date]],2,5),"d")</f>
        <v>7</v>
      </c>
      <c r="F1454" s="2" t="str">
        <f>TEXT(MID(Sales_Transactions[[#This Row],[Order Date]],2,5),"m")</f>
        <v>5</v>
      </c>
      <c r="G1454" s="2" t="str">
        <f>TEXT(MID(Sales_Transactions[[#This Row],[Order Date]],2,5),"yyy")</f>
        <v>2011</v>
      </c>
      <c r="H1454" s="2" t="str">
        <f>TEXT(MID(Sales_Transactions[[#This Row],[Order Date]],2,5),"yyy/m")</f>
        <v>2011/5</v>
      </c>
      <c r="I1454" t="s">
        <v>78</v>
      </c>
      <c r="J1454">
        <f t="shared" si="132"/>
        <v>3</v>
      </c>
      <c r="K1454" s="2">
        <v>9</v>
      </c>
      <c r="L1454" s="3">
        <v>1010.26</v>
      </c>
      <c r="M1454" s="4">
        <v>0.01</v>
      </c>
      <c r="N1454" s="5" t="s">
        <v>23</v>
      </c>
      <c r="O1454" s="3">
        <v>271.5</v>
      </c>
      <c r="P1454" s="3">
        <v>104.85</v>
      </c>
      <c r="Q1454" s="3">
        <v>19.989999999999998</v>
      </c>
      <c r="R1454" s="5" t="s">
        <v>1872</v>
      </c>
      <c r="S1454" s="5" t="s">
        <v>1873</v>
      </c>
      <c r="T1454" s="5" t="str">
        <f t="shared" si="133"/>
        <v>Mary O'Rourke</v>
      </c>
      <c r="U1454" t="s">
        <v>153</v>
      </c>
      <c r="V1454" s="5" t="s">
        <v>74</v>
      </c>
      <c r="W1454" s="5" t="s">
        <v>28</v>
      </c>
      <c r="X1454" s="5" t="s">
        <v>75</v>
      </c>
      <c r="Y1454" s="5" t="s">
        <v>1874</v>
      </c>
      <c r="Z1454" s="5" t="s">
        <v>43</v>
      </c>
      <c r="AA1454" s="4">
        <v>0.37</v>
      </c>
      <c r="AB1454" s="1">
        <v>40670</v>
      </c>
      <c r="AC1454" s="1">
        <v>22974</v>
      </c>
      <c r="AD1454">
        <f t="shared" si="134"/>
        <v>0</v>
      </c>
      <c r="AE1454">
        <f t="shared" ca="1" si="135"/>
        <v>61</v>
      </c>
      <c r="AF1454" t="str">
        <f t="shared" ca="1" si="136"/>
        <v>18-64</v>
      </c>
      <c r="AG1454" s="3">
        <f t="shared" si="137"/>
        <v>13.86994611111111</v>
      </c>
      <c r="AH1454" t="str">
        <f>_xlfn.IFNA(VLOOKUP(Sales_Transactions[[#This Row],[Order ID]],Returned_Items[#All],2,FALSE),"Not Returned")</f>
        <v>Not Returned</v>
      </c>
    </row>
    <row r="1455" spans="1:34" x14ac:dyDescent="0.25">
      <c r="A1455">
        <v>34822</v>
      </c>
      <c r="C1455" t="s">
        <v>1875</v>
      </c>
      <c r="D1455" s="2" t="str">
        <f>TEXT(MID(Sales_Transactions[[#This Row],[Order Date]],2,5),"d/m/yyy")</f>
        <v>10/7/2012</v>
      </c>
      <c r="E1455" s="2" t="str">
        <f>TEXT(MID(Sales_Transactions[[#This Row],[Order Date]],2,5),"d")</f>
        <v>10</v>
      </c>
      <c r="F1455" s="2" t="str">
        <f>TEXT(MID(Sales_Transactions[[#This Row],[Order Date]],2,5),"m")</f>
        <v>7</v>
      </c>
      <c r="G1455" s="2" t="str">
        <f>TEXT(MID(Sales_Transactions[[#This Row],[Order Date]],2,5),"yyy")</f>
        <v>2012</v>
      </c>
      <c r="H1455" s="2" t="str">
        <f>TEXT(MID(Sales_Transactions[[#This Row],[Order Date]],2,5),"yyy/m")</f>
        <v>2012/7</v>
      </c>
      <c r="I1455" t="s">
        <v>52</v>
      </c>
      <c r="J1455">
        <f t="shared" si="132"/>
        <v>1</v>
      </c>
      <c r="K1455" s="2">
        <v>23</v>
      </c>
      <c r="L1455" s="3">
        <v>990.5</v>
      </c>
      <c r="M1455" s="4">
        <v>0.04</v>
      </c>
      <c r="N1455" s="5" t="s">
        <v>23</v>
      </c>
      <c r="O1455" s="3">
        <v>323.73</v>
      </c>
      <c r="P1455" s="3">
        <v>43.98</v>
      </c>
      <c r="Q1455" s="3">
        <v>1.99</v>
      </c>
      <c r="R1455" s="5" t="s">
        <v>1773</v>
      </c>
      <c r="S1455" s="5" t="s">
        <v>1774</v>
      </c>
      <c r="T1455" s="5" t="str">
        <f t="shared" si="133"/>
        <v>Nathan Cano</v>
      </c>
      <c r="U1455" t="s">
        <v>153</v>
      </c>
      <c r="V1455" s="5" t="s">
        <v>37</v>
      </c>
      <c r="W1455" s="5" t="s">
        <v>48</v>
      </c>
      <c r="X1455" s="5" t="s">
        <v>87</v>
      </c>
      <c r="Y1455" s="5" t="s">
        <v>384</v>
      </c>
      <c r="Z1455" s="5" t="s">
        <v>60</v>
      </c>
      <c r="AA1455" s="4">
        <v>0.44</v>
      </c>
      <c r="AB1455" s="1">
        <v>41101</v>
      </c>
      <c r="AC1455" s="1">
        <v>22776</v>
      </c>
      <c r="AD1455">
        <f t="shared" si="134"/>
        <v>1</v>
      </c>
      <c r="AE1455">
        <f t="shared" ca="1" si="135"/>
        <v>62</v>
      </c>
      <c r="AF1455" t="str">
        <f t="shared" ca="1" si="136"/>
        <v>18-64</v>
      </c>
      <c r="AG1455" s="3">
        <f t="shared" si="137"/>
        <v>1.9979307826086956</v>
      </c>
      <c r="AH1455" t="str">
        <f>_xlfn.IFNA(VLOOKUP(Sales_Transactions[[#This Row],[Order ID]],Returned_Items[#All],2,FALSE),"Not Returned")</f>
        <v>Not Returned</v>
      </c>
    </row>
    <row r="1456" spans="1:34" x14ac:dyDescent="0.25">
      <c r="A1456">
        <v>34853</v>
      </c>
      <c r="C1456" t="s">
        <v>253</v>
      </c>
      <c r="D1456" s="2" t="str">
        <f>TEXT(MID(Sales_Transactions[[#This Row],[Order Date]],2,5),"d/m/yyy")</f>
        <v>29/9/2011</v>
      </c>
      <c r="E1456" s="2" t="str">
        <f>TEXT(MID(Sales_Transactions[[#This Row],[Order Date]],2,5),"d")</f>
        <v>29</v>
      </c>
      <c r="F1456" s="2" t="str">
        <f>TEXT(MID(Sales_Transactions[[#This Row],[Order Date]],2,5),"m")</f>
        <v>9</v>
      </c>
      <c r="G1456" s="2" t="str">
        <f>TEXT(MID(Sales_Transactions[[#This Row],[Order Date]],2,5),"yyy")</f>
        <v>2011</v>
      </c>
      <c r="H1456" s="2" t="str">
        <f>TEXT(MID(Sales_Transactions[[#This Row],[Order Date]],2,5),"yyy/m")</f>
        <v>2011/9</v>
      </c>
      <c r="I1456" t="s">
        <v>101</v>
      </c>
      <c r="J1456">
        <f t="shared" si="132"/>
        <v>1</v>
      </c>
      <c r="K1456" s="2">
        <v>49</v>
      </c>
      <c r="L1456" s="3">
        <v>651.9</v>
      </c>
      <c r="M1456" s="4">
        <v>0.16</v>
      </c>
      <c r="N1456" s="5" t="s">
        <v>23</v>
      </c>
      <c r="O1456" s="3">
        <v>-74.510000000000005</v>
      </c>
      <c r="P1456" s="3">
        <v>13.73</v>
      </c>
      <c r="Q1456" s="3">
        <v>6.85</v>
      </c>
      <c r="R1456" s="5" t="s">
        <v>1211</v>
      </c>
      <c r="S1456" s="5" t="s">
        <v>895</v>
      </c>
      <c r="T1456" s="5" t="str">
        <f t="shared" si="133"/>
        <v>Matt Abelman</v>
      </c>
      <c r="U1456" t="s">
        <v>153</v>
      </c>
      <c r="V1456" s="5" t="s">
        <v>27</v>
      </c>
      <c r="W1456" s="5" t="s">
        <v>57</v>
      </c>
      <c r="X1456" s="5" t="s">
        <v>58</v>
      </c>
      <c r="Y1456" s="5" t="s">
        <v>1876</v>
      </c>
      <c r="Z1456" s="5" t="s">
        <v>84</v>
      </c>
      <c r="AA1456" s="4">
        <v>0.54</v>
      </c>
      <c r="AB1456" s="1">
        <v>40818</v>
      </c>
      <c r="AC1456" s="1">
        <v>23072</v>
      </c>
      <c r="AD1456">
        <f t="shared" si="134"/>
        <v>3</v>
      </c>
      <c r="AE1456">
        <f t="shared" ca="1" si="135"/>
        <v>61</v>
      </c>
      <c r="AF1456" t="str">
        <f t="shared" ca="1" si="136"/>
        <v>18-64</v>
      </c>
      <c r="AG1456" s="3">
        <f t="shared" si="137"/>
        <v>0.41955167346938776</v>
      </c>
      <c r="AH1456" t="str">
        <f>_xlfn.IFNA(VLOOKUP(Sales_Transactions[[#This Row],[Order ID]],Returned_Items[#All],2,FALSE),"Not Returned")</f>
        <v>Not Returned</v>
      </c>
    </row>
    <row r="1457" spans="1:34" x14ac:dyDescent="0.25">
      <c r="A1457">
        <v>35522</v>
      </c>
      <c r="C1457" t="s">
        <v>1877</v>
      </c>
      <c r="D1457" s="2" t="str">
        <f>TEXT(MID(Sales_Transactions[[#This Row],[Order Date]],2,5),"d/m/yyy")</f>
        <v>25/10/2010</v>
      </c>
      <c r="E1457" s="2" t="str">
        <f>TEXT(MID(Sales_Transactions[[#This Row],[Order Date]],2,5),"d")</f>
        <v>25</v>
      </c>
      <c r="F1457" s="2" t="str">
        <f>TEXT(MID(Sales_Transactions[[#This Row],[Order Date]],2,5),"m")</f>
        <v>10</v>
      </c>
      <c r="G1457" s="2" t="str">
        <f>TEXT(MID(Sales_Transactions[[#This Row],[Order Date]],2,5),"yyy")</f>
        <v>2010</v>
      </c>
      <c r="H1457" s="2" t="str">
        <f>TEXT(MID(Sales_Transactions[[#This Row],[Order Date]],2,5),"yyy/m")</f>
        <v>2010/10</v>
      </c>
      <c r="I1457" t="s">
        <v>22</v>
      </c>
      <c r="J1457">
        <f t="shared" si="132"/>
        <v>2</v>
      </c>
      <c r="K1457" s="2">
        <v>27</v>
      </c>
      <c r="L1457" s="3">
        <v>2575.0100000000002</v>
      </c>
      <c r="M1457" s="4">
        <v>0.09</v>
      </c>
      <c r="N1457" s="5" t="s">
        <v>23</v>
      </c>
      <c r="O1457" s="3">
        <v>231.46</v>
      </c>
      <c r="P1457" s="3">
        <v>99.99</v>
      </c>
      <c r="Q1457" s="3">
        <v>19.989999999999998</v>
      </c>
      <c r="R1457" s="5" t="s">
        <v>1775</v>
      </c>
      <c r="S1457" s="5" t="s">
        <v>1776</v>
      </c>
      <c r="T1457" s="5" t="str">
        <f t="shared" si="133"/>
        <v>Michael Granlund</v>
      </c>
      <c r="U1457" t="s">
        <v>153</v>
      </c>
      <c r="V1457" s="5" t="s">
        <v>74</v>
      </c>
      <c r="W1457" s="5" t="s">
        <v>48</v>
      </c>
      <c r="X1457" s="5" t="s">
        <v>87</v>
      </c>
      <c r="Y1457" s="5" t="s">
        <v>545</v>
      </c>
      <c r="Z1457" s="5" t="s">
        <v>43</v>
      </c>
      <c r="AA1457" s="4">
        <v>0.52</v>
      </c>
      <c r="AB1457" s="1">
        <v>40483</v>
      </c>
      <c r="AC1457" s="1">
        <v>23111</v>
      </c>
      <c r="AD1457">
        <f t="shared" si="134"/>
        <v>7</v>
      </c>
      <c r="AE1457">
        <f t="shared" ca="1" si="135"/>
        <v>61</v>
      </c>
      <c r="AF1457" t="str">
        <f t="shared" ca="1" si="136"/>
        <v>18-64</v>
      </c>
      <c r="AG1457" s="3">
        <f t="shared" si="137"/>
        <v>4.440370703703703</v>
      </c>
      <c r="AH1457" t="str">
        <f>_xlfn.IFNA(VLOOKUP(Sales_Transactions[[#This Row],[Order ID]],Returned_Items[#All],2,FALSE),"Not Returned")</f>
        <v>Not Returned</v>
      </c>
    </row>
    <row r="1458" spans="1:34" x14ac:dyDescent="0.25">
      <c r="A1458">
        <v>36099</v>
      </c>
      <c r="C1458" t="s">
        <v>1718</v>
      </c>
      <c r="D1458" s="2" t="str">
        <f>TEXT(MID(Sales_Transactions[[#This Row],[Order Date]],2,5),"d/m/yyy")</f>
        <v>17/9/2010</v>
      </c>
      <c r="E1458" s="2" t="str">
        <f>TEXT(MID(Sales_Transactions[[#This Row],[Order Date]],2,5),"d")</f>
        <v>17</v>
      </c>
      <c r="F1458" s="2" t="str">
        <f>TEXT(MID(Sales_Transactions[[#This Row],[Order Date]],2,5),"m")</f>
        <v>9</v>
      </c>
      <c r="G1458" s="2" t="str">
        <f>TEXT(MID(Sales_Transactions[[#This Row],[Order Date]],2,5),"yyy")</f>
        <v>2010</v>
      </c>
      <c r="H1458" s="2" t="str">
        <f>TEXT(MID(Sales_Transactions[[#This Row],[Order Date]],2,5),"yyy/m")</f>
        <v>2010/9</v>
      </c>
      <c r="I1458" t="s">
        <v>22</v>
      </c>
      <c r="J1458">
        <f t="shared" si="132"/>
        <v>2</v>
      </c>
      <c r="K1458" s="2">
        <v>32</v>
      </c>
      <c r="L1458" s="3">
        <v>85.49</v>
      </c>
      <c r="M1458" s="4">
        <v>0.08</v>
      </c>
      <c r="N1458" s="5" t="s">
        <v>23</v>
      </c>
      <c r="O1458" s="3">
        <v>5.72</v>
      </c>
      <c r="P1458" s="3">
        <v>2.88</v>
      </c>
      <c r="Q1458" s="3">
        <v>0.7</v>
      </c>
      <c r="R1458" s="5" t="s">
        <v>1660</v>
      </c>
      <c r="S1458" s="5" t="s">
        <v>1843</v>
      </c>
      <c r="T1458" s="5" t="str">
        <f t="shared" si="133"/>
        <v>Neil Ducich</v>
      </c>
      <c r="U1458" t="s">
        <v>153</v>
      </c>
      <c r="V1458" s="5" t="s">
        <v>74</v>
      </c>
      <c r="W1458" s="5" t="s">
        <v>28</v>
      </c>
      <c r="X1458" s="5" t="s">
        <v>124</v>
      </c>
      <c r="Y1458" s="5" t="s">
        <v>1878</v>
      </c>
      <c r="Z1458" s="5" t="s">
        <v>84</v>
      </c>
      <c r="AA1458" s="4">
        <v>0.56000000000000005</v>
      </c>
      <c r="AB1458" s="1">
        <v>40443</v>
      </c>
      <c r="AC1458" s="1">
        <v>23239</v>
      </c>
      <c r="AD1458">
        <f t="shared" si="134"/>
        <v>5</v>
      </c>
      <c r="AE1458">
        <f t="shared" ca="1" si="135"/>
        <v>60</v>
      </c>
      <c r="AF1458" t="str">
        <f t="shared" ca="1" si="136"/>
        <v>18-64</v>
      </c>
      <c r="AG1458" s="3">
        <f t="shared" si="137"/>
        <v>0.11180299999999999</v>
      </c>
      <c r="AH1458" t="str">
        <f>_xlfn.IFNA(VLOOKUP(Sales_Transactions[[#This Row],[Order ID]],Returned_Items[#All],2,FALSE),"Not Returned")</f>
        <v>Not Returned</v>
      </c>
    </row>
    <row r="1459" spans="1:34" x14ac:dyDescent="0.25">
      <c r="A1459">
        <v>36099</v>
      </c>
      <c r="C1459" t="s">
        <v>1718</v>
      </c>
      <c r="D1459" s="2" t="str">
        <f>TEXT(MID(Sales_Transactions[[#This Row],[Order Date]],2,5),"d/m/yyy")</f>
        <v>17/9/2010</v>
      </c>
      <c r="E1459" s="2" t="str">
        <f>TEXT(MID(Sales_Transactions[[#This Row],[Order Date]],2,5),"d")</f>
        <v>17</v>
      </c>
      <c r="F1459" s="2" t="str">
        <f>TEXT(MID(Sales_Transactions[[#This Row],[Order Date]],2,5),"m")</f>
        <v>9</v>
      </c>
      <c r="G1459" s="2" t="str">
        <f>TEXT(MID(Sales_Transactions[[#This Row],[Order Date]],2,5),"yyy")</f>
        <v>2010</v>
      </c>
      <c r="H1459" s="2" t="str">
        <f>TEXT(MID(Sales_Transactions[[#This Row],[Order Date]],2,5),"yyy/m")</f>
        <v>2010/9</v>
      </c>
      <c r="I1459" t="s">
        <v>22</v>
      </c>
      <c r="J1459">
        <f t="shared" si="132"/>
        <v>2</v>
      </c>
      <c r="K1459" s="2">
        <v>15</v>
      </c>
      <c r="L1459" s="3">
        <v>926.3</v>
      </c>
      <c r="M1459" s="4">
        <v>0.09</v>
      </c>
      <c r="N1459" s="5" t="s">
        <v>23</v>
      </c>
      <c r="O1459" s="3">
        <v>-503.8</v>
      </c>
      <c r="P1459" s="3">
        <v>64.650000000000006</v>
      </c>
      <c r="Q1459" s="3">
        <v>35</v>
      </c>
      <c r="R1459" s="5" t="s">
        <v>1660</v>
      </c>
      <c r="S1459" s="5" t="s">
        <v>1843</v>
      </c>
      <c r="T1459" s="5" t="str">
        <f t="shared" si="133"/>
        <v>Neil Ducich</v>
      </c>
      <c r="U1459" t="s">
        <v>153</v>
      </c>
      <c r="V1459" s="5" t="s">
        <v>74</v>
      </c>
      <c r="W1459" s="5" t="s">
        <v>28</v>
      </c>
      <c r="X1459" s="5" t="s">
        <v>29</v>
      </c>
      <c r="Y1459" s="5" t="s">
        <v>1879</v>
      </c>
      <c r="Z1459" s="5" t="s">
        <v>31</v>
      </c>
      <c r="AA1459" s="4">
        <v>0.8</v>
      </c>
      <c r="AB1459" s="1">
        <v>40443</v>
      </c>
      <c r="AC1459" s="1">
        <v>23256</v>
      </c>
      <c r="AD1459">
        <f t="shared" si="134"/>
        <v>5</v>
      </c>
      <c r="AE1459">
        <f t="shared" ca="1" si="135"/>
        <v>60</v>
      </c>
      <c r="AF1459" t="str">
        <f t="shared" ca="1" si="136"/>
        <v>18-64</v>
      </c>
      <c r="AG1459" s="3">
        <f t="shared" si="137"/>
        <v>6.639454333333334</v>
      </c>
      <c r="AH1459" t="str">
        <f>_xlfn.IFNA(VLOOKUP(Sales_Transactions[[#This Row],[Order ID]],Returned_Items[#All],2,FALSE),"Not Returned")</f>
        <v>Not Returned</v>
      </c>
    </row>
    <row r="1460" spans="1:34" x14ac:dyDescent="0.25">
      <c r="A1460">
        <v>36359</v>
      </c>
      <c r="C1460" t="s">
        <v>1880</v>
      </c>
      <c r="D1460" s="2" t="str">
        <f>TEXT(MID(Sales_Transactions[[#This Row],[Order Date]],2,5),"d/m/yyy")</f>
        <v>23/11/2011</v>
      </c>
      <c r="E1460" s="2" t="str">
        <f>TEXT(MID(Sales_Transactions[[#This Row],[Order Date]],2,5),"d")</f>
        <v>23</v>
      </c>
      <c r="F1460" s="2" t="str">
        <f>TEXT(MID(Sales_Transactions[[#This Row],[Order Date]],2,5),"m")</f>
        <v>11</v>
      </c>
      <c r="G1460" s="2" t="str">
        <f>TEXT(MID(Sales_Transactions[[#This Row],[Order Date]],2,5),"yyy")</f>
        <v>2011</v>
      </c>
      <c r="H1460" s="2" t="str">
        <f>TEXT(MID(Sales_Transactions[[#This Row],[Order Date]],2,5),"yyy/m")</f>
        <v>2011/11</v>
      </c>
      <c r="I1460" t="s">
        <v>33</v>
      </c>
      <c r="J1460">
        <f t="shared" si="132"/>
        <v>4</v>
      </c>
      <c r="K1460" s="2">
        <v>2</v>
      </c>
      <c r="L1460" s="3">
        <v>68.66</v>
      </c>
      <c r="M1460" s="4">
        <v>0.06</v>
      </c>
      <c r="N1460" s="5" t="s">
        <v>23</v>
      </c>
      <c r="O1460" s="3">
        <v>-29.6</v>
      </c>
      <c r="P1460" s="3">
        <v>30.98</v>
      </c>
      <c r="Q1460" s="3">
        <v>5.76</v>
      </c>
      <c r="R1460" s="5" t="s">
        <v>1814</v>
      </c>
      <c r="S1460" s="5" t="s">
        <v>1815</v>
      </c>
      <c r="T1460" s="5" t="str">
        <f t="shared" si="133"/>
        <v>Ken Heidel</v>
      </c>
      <c r="U1460" t="s">
        <v>153</v>
      </c>
      <c r="V1460" s="5" t="s">
        <v>47</v>
      </c>
      <c r="W1460" s="5" t="s">
        <v>28</v>
      </c>
      <c r="X1460" s="5" t="s">
        <v>75</v>
      </c>
      <c r="Y1460" s="5" t="s">
        <v>161</v>
      </c>
      <c r="Z1460" s="5" t="s">
        <v>43</v>
      </c>
      <c r="AA1460" s="4">
        <v>0.4</v>
      </c>
      <c r="AB1460" s="1">
        <v>40871</v>
      </c>
      <c r="AC1460" s="1">
        <v>26446</v>
      </c>
      <c r="AD1460">
        <f t="shared" si="134"/>
        <v>1</v>
      </c>
      <c r="AE1460">
        <f t="shared" ca="1" si="135"/>
        <v>52</v>
      </c>
      <c r="AF1460" t="str">
        <f t="shared" ca="1" si="136"/>
        <v>18-64</v>
      </c>
      <c r="AG1460" s="3">
        <f t="shared" si="137"/>
        <v>18.360706</v>
      </c>
      <c r="AH1460" t="str">
        <f>_xlfn.IFNA(VLOOKUP(Sales_Transactions[[#This Row],[Order ID]],Returned_Items[#All],2,FALSE),"Not Returned")</f>
        <v>Not Returned</v>
      </c>
    </row>
    <row r="1461" spans="1:34" x14ac:dyDescent="0.25">
      <c r="A1461">
        <v>36901</v>
      </c>
      <c r="C1461" t="s">
        <v>1540</v>
      </c>
      <c r="D1461" s="2" t="str">
        <f>TEXT(MID(Sales_Transactions[[#This Row],[Order Date]],2,5),"d/m/yyy")</f>
        <v>13/9/2012</v>
      </c>
      <c r="E1461" s="2" t="str">
        <f>TEXT(MID(Sales_Transactions[[#This Row],[Order Date]],2,5),"d")</f>
        <v>13</v>
      </c>
      <c r="F1461" s="2" t="str">
        <f>TEXT(MID(Sales_Transactions[[#This Row],[Order Date]],2,5),"m")</f>
        <v>9</v>
      </c>
      <c r="G1461" s="2" t="str">
        <f>TEXT(MID(Sales_Transactions[[#This Row],[Order Date]],2,5),"yyy")</f>
        <v>2012</v>
      </c>
      <c r="H1461" s="2" t="str">
        <f>TEXT(MID(Sales_Transactions[[#This Row],[Order Date]],2,5),"yyy/m")</f>
        <v>2012/9</v>
      </c>
      <c r="I1461" t="s">
        <v>101</v>
      </c>
      <c r="J1461">
        <f t="shared" si="132"/>
        <v>1</v>
      </c>
      <c r="K1461" s="2">
        <v>30</v>
      </c>
      <c r="L1461" s="3">
        <v>201.09</v>
      </c>
      <c r="M1461" s="4">
        <v>0.08</v>
      </c>
      <c r="N1461" s="5" t="s">
        <v>23</v>
      </c>
      <c r="O1461" s="3">
        <v>-56.22</v>
      </c>
      <c r="P1461" s="3">
        <v>6.68</v>
      </c>
      <c r="Q1461" s="3">
        <v>5.66</v>
      </c>
      <c r="R1461" s="5" t="s">
        <v>1833</v>
      </c>
      <c r="S1461" s="5" t="s">
        <v>1834</v>
      </c>
      <c r="T1461" s="5" t="str">
        <f t="shared" si="133"/>
        <v>Dana Kaydos</v>
      </c>
      <c r="U1461" t="s">
        <v>153</v>
      </c>
      <c r="V1461" s="5" t="s">
        <v>47</v>
      </c>
      <c r="W1461" s="5" t="s">
        <v>28</v>
      </c>
      <c r="X1461" s="5" t="s">
        <v>75</v>
      </c>
      <c r="Y1461" s="5" t="s">
        <v>1500</v>
      </c>
      <c r="Z1461" s="5" t="s">
        <v>43</v>
      </c>
      <c r="AA1461" s="4">
        <v>0.37</v>
      </c>
      <c r="AB1461" s="1">
        <v>41166</v>
      </c>
      <c r="AC1461" s="1">
        <v>26555</v>
      </c>
      <c r="AD1461">
        <f t="shared" si="134"/>
        <v>1</v>
      </c>
      <c r="AE1461">
        <f t="shared" ca="1" si="135"/>
        <v>51</v>
      </c>
      <c r="AF1461" t="str">
        <f t="shared" ca="1" si="136"/>
        <v>18-64</v>
      </c>
      <c r="AG1461" s="3">
        <f t="shared" si="137"/>
        <v>0.41115519999999994</v>
      </c>
      <c r="AH1461" t="str">
        <f>_xlfn.IFNA(VLOOKUP(Sales_Transactions[[#This Row],[Order ID]],Returned_Items[#All],2,FALSE),"Not Returned")</f>
        <v>Not Returned</v>
      </c>
    </row>
    <row r="1462" spans="1:34" x14ac:dyDescent="0.25">
      <c r="A1462">
        <v>37412</v>
      </c>
      <c r="C1462" t="s">
        <v>1881</v>
      </c>
      <c r="D1462" s="2" t="str">
        <f>TEXT(MID(Sales_Transactions[[#This Row],[Order Date]],2,5),"d/m/yyy")</f>
        <v>3/8/2012</v>
      </c>
      <c r="E1462" s="2" t="str">
        <f>TEXT(MID(Sales_Transactions[[#This Row],[Order Date]],2,5),"d")</f>
        <v>3</v>
      </c>
      <c r="F1462" s="2" t="str">
        <f>TEXT(MID(Sales_Transactions[[#This Row],[Order Date]],2,5),"m")</f>
        <v>8</v>
      </c>
      <c r="G1462" s="2" t="str">
        <f>TEXT(MID(Sales_Transactions[[#This Row],[Order Date]],2,5),"yyy")</f>
        <v>2012</v>
      </c>
      <c r="H1462" s="2" t="str">
        <f>TEXT(MID(Sales_Transactions[[#This Row],[Order Date]],2,5),"yyy/m")</f>
        <v>2012/8</v>
      </c>
      <c r="I1462" t="s">
        <v>33</v>
      </c>
      <c r="J1462">
        <f t="shared" si="132"/>
        <v>4</v>
      </c>
      <c r="K1462" s="2">
        <v>17</v>
      </c>
      <c r="L1462" s="3">
        <v>191.67</v>
      </c>
      <c r="M1462" s="4">
        <v>0.03</v>
      </c>
      <c r="N1462" s="5" t="s">
        <v>23</v>
      </c>
      <c r="O1462" s="3">
        <v>6.02</v>
      </c>
      <c r="P1462" s="3">
        <v>10.98</v>
      </c>
      <c r="Q1462" s="3">
        <v>3.37</v>
      </c>
      <c r="R1462" s="5" t="s">
        <v>1778</v>
      </c>
      <c r="S1462" s="5" t="s">
        <v>137</v>
      </c>
      <c r="T1462" s="5" t="str">
        <f t="shared" si="133"/>
        <v>Steve Carroll</v>
      </c>
      <c r="U1462" t="s">
        <v>153</v>
      </c>
      <c r="V1462" s="5" t="s">
        <v>37</v>
      </c>
      <c r="W1462" s="5" t="s">
        <v>28</v>
      </c>
      <c r="X1462" s="5" t="s">
        <v>221</v>
      </c>
      <c r="Y1462" s="5" t="s">
        <v>773</v>
      </c>
      <c r="Z1462" s="5" t="s">
        <v>60</v>
      </c>
      <c r="AA1462" s="4">
        <v>0.56999999999999995</v>
      </c>
      <c r="AB1462" s="1">
        <v>41126</v>
      </c>
      <c r="AC1462" s="1">
        <v>26626</v>
      </c>
      <c r="AD1462">
        <f t="shared" si="134"/>
        <v>2</v>
      </c>
      <c r="AE1462">
        <f t="shared" ca="1" si="135"/>
        <v>51</v>
      </c>
      <c r="AF1462" t="str">
        <f t="shared" ca="1" si="136"/>
        <v>18-64</v>
      </c>
      <c r="AG1462" s="3">
        <f t="shared" si="137"/>
        <v>0.84392388235294125</v>
      </c>
      <c r="AH1462" t="str">
        <f>_xlfn.IFNA(VLOOKUP(Sales_Transactions[[#This Row],[Order ID]],Returned_Items[#All],2,FALSE),"Not Returned")</f>
        <v>Not Returned</v>
      </c>
    </row>
    <row r="1463" spans="1:34" x14ac:dyDescent="0.25">
      <c r="A1463">
        <v>38625</v>
      </c>
      <c r="C1463" t="s">
        <v>1047</v>
      </c>
      <c r="D1463" s="2" t="str">
        <f>TEXT(MID(Sales_Transactions[[#This Row],[Order Date]],2,5),"d/m/yyy")</f>
        <v>17/11/2010</v>
      </c>
      <c r="E1463" s="2" t="str">
        <f>TEXT(MID(Sales_Transactions[[#This Row],[Order Date]],2,5),"d")</f>
        <v>17</v>
      </c>
      <c r="F1463" s="2" t="str">
        <f>TEXT(MID(Sales_Transactions[[#This Row],[Order Date]],2,5),"m")</f>
        <v>11</v>
      </c>
      <c r="G1463" s="2" t="str">
        <f>TEXT(MID(Sales_Transactions[[#This Row],[Order Date]],2,5),"yyy")</f>
        <v>2010</v>
      </c>
      <c r="H1463" s="2" t="str">
        <f>TEXT(MID(Sales_Transactions[[#This Row],[Order Date]],2,5),"yyy/m")</f>
        <v>2010/11</v>
      </c>
      <c r="I1463" t="s">
        <v>52</v>
      </c>
      <c r="J1463">
        <f t="shared" si="132"/>
        <v>1</v>
      </c>
      <c r="K1463" s="2">
        <v>28</v>
      </c>
      <c r="L1463" s="3">
        <v>2752</v>
      </c>
      <c r="M1463" s="4">
        <v>0.06</v>
      </c>
      <c r="N1463" s="5" t="s">
        <v>67</v>
      </c>
      <c r="O1463" s="3">
        <v>336.47</v>
      </c>
      <c r="P1463" s="3">
        <v>99.99</v>
      </c>
      <c r="Q1463" s="3">
        <v>19.989999999999998</v>
      </c>
      <c r="R1463" s="5" t="s">
        <v>445</v>
      </c>
      <c r="S1463" s="5" t="s">
        <v>1791</v>
      </c>
      <c r="T1463" s="5" t="str">
        <f t="shared" si="133"/>
        <v>Chad Sievert</v>
      </c>
      <c r="U1463" t="s">
        <v>153</v>
      </c>
      <c r="V1463" s="5" t="s">
        <v>47</v>
      </c>
      <c r="W1463" s="5" t="s">
        <v>48</v>
      </c>
      <c r="X1463" s="5" t="s">
        <v>87</v>
      </c>
      <c r="Y1463" s="5" t="s">
        <v>545</v>
      </c>
      <c r="Z1463" s="5" t="s">
        <v>43</v>
      </c>
      <c r="AA1463" s="4">
        <v>0.52</v>
      </c>
      <c r="AB1463" s="1">
        <v>40501</v>
      </c>
      <c r="AC1463" s="1">
        <v>26357</v>
      </c>
      <c r="AD1463">
        <f t="shared" si="134"/>
        <v>2</v>
      </c>
      <c r="AE1463">
        <f t="shared" ca="1" si="135"/>
        <v>52</v>
      </c>
      <c r="AF1463" t="str">
        <f t="shared" ca="1" si="136"/>
        <v>18-64</v>
      </c>
      <c r="AG1463" s="3">
        <f t="shared" si="137"/>
        <v>4.2828573571428565</v>
      </c>
      <c r="AH1463" t="str">
        <f>_xlfn.IFNA(VLOOKUP(Sales_Transactions[[#This Row],[Order ID]],Returned_Items[#All],2,FALSE),"Not Returned")</f>
        <v>Not Returned</v>
      </c>
    </row>
    <row r="1464" spans="1:34" x14ac:dyDescent="0.25">
      <c r="A1464">
        <v>38625</v>
      </c>
      <c r="C1464" t="s">
        <v>1047</v>
      </c>
      <c r="D1464" s="2" t="str">
        <f>TEXT(MID(Sales_Transactions[[#This Row],[Order Date]],2,5),"d/m/yyy")</f>
        <v>17/11/2010</v>
      </c>
      <c r="E1464" s="2" t="str">
        <f>TEXT(MID(Sales_Transactions[[#This Row],[Order Date]],2,5),"d")</f>
        <v>17</v>
      </c>
      <c r="F1464" s="2" t="str">
        <f>TEXT(MID(Sales_Transactions[[#This Row],[Order Date]],2,5),"m")</f>
        <v>11</v>
      </c>
      <c r="G1464" s="2" t="str">
        <f>TEXT(MID(Sales_Transactions[[#This Row],[Order Date]],2,5),"yyy")</f>
        <v>2010</v>
      </c>
      <c r="H1464" s="2" t="str">
        <f>TEXT(MID(Sales_Transactions[[#This Row],[Order Date]],2,5),"yyy/m")</f>
        <v>2010/11</v>
      </c>
      <c r="I1464" t="s">
        <v>52</v>
      </c>
      <c r="J1464">
        <f t="shared" si="132"/>
        <v>1</v>
      </c>
      <c r="K1464" s="2">
        <v>12</v>
      </c>
      <c r="L1464" s="3">
        <v>72.819999999999993</v>
      </c>
      <c r="M1464" s="4">
        <v>0.02</v>
      </c>
      <c r="N1464" s="5" t="s">
        <v>23</v>
      </c>
      <c r="O1464" s="3">
        <v>5.03</v>
      </c>
      <c r="P1464" s="3">
        <v>5.98</v>
      </c>
      <c r="Q1464" s="3">
        <v>2.5</v>
      </c>
      <c r="R1464" s="5" t="s">
        <v>445</v>
      </c>
      <c r="S1464" s="5" t="s">
        <v>1791</v>
      </c>
      <c r="T1464" s="5" t="str">
        <f t="shared" si="133"/>
        <v>Chad Sievert</v>
      </c>
      <c r="U1464" t="s">
        <v>153</v>
      </c>
      <c r="V1464" s="5" t="s">
        <v>47</v>
      </c>
      <c r="W1464" s="5" t="s">
        <v>28</v>
      </c>
      <c r="X1464" s="5" t="s">
        <v>98</v>
      </c>
      <c r="Y1464" s="5" t="s">
        <v>1059</v>
      </c>
      <c r="Z1464" s="5" t="s">
        <v>43</v>
      </c>
      <c r="AA1464" s="4">
        <v>0.36</v>
      </c>
      <c r="AB1464" s="1">
        <v>40501</v>
      </c>
      <c r="AC1464" s="1">
        <v>26461</v>
      </c>
      <c r="AD1464">
        <f t="shared" si="134"/>
        <v>2</v>
      </c>
      <c r="AE1464">
        <f t="shared" ca="1" si="135"/>
        <v>52</v>
      </c>
      <c r="AF1464" t="str">
        <f t="shared" ca="1" si="136"/>
        <v>18-64</v>
      </c>
      <c r="AG1464" s="3">
        <f t="shared" si="137"/>
        <v>0.70656700000000006</v>
      </c>
      <c r="AH1464" t="str">
        <f>_xlfn.IFNA(VLOOKUP(Sales_Transactions[[#This Row],[Order ID]],Returned_Items[#All],2,FALSE),"Not Returned")</f>
        <v>Not Returned</v>
      </c>
    </row>
    <row r="1465" spans="1:34" x14ac:dyDescent="0.25">
      <c r="A1465">
        <v>38656</v>
      </c>
      <c r="C1465" t="s">
        <v>1567</v>
      </c>
      <c r="D1465" s="2" t="str">
        <f>TEXT(MID(Sales_Transactions[[#This Row],[Order Date]],2,5),"d/m/yyy")</f>
        <v>10/8/2012</v>
      </c>
      <c r="E1465" s="2" t="str">
        <f>TEXT(MID(Sales_Transactions[[#This Row],[Order Date]],2,5),"d")</f>
        <v>10</v>
      </c>
      <c r="F1465" s="2" t="str">
        <f>TEXT(MID(Sales_Transactions[[#This Row],[Order Date]],2,5),"m")</f>
        <v>8</v>
      </c>
      <c r="G1465" s="2" t="str">
        <f>TEXT(MID(Sales_Transactions[[#This Row],[Order Date]],2,5),"yyy")</f>
        <v>2012</v>
      </c>
      <c r="H1465" s="2" t="str">
        <f>TEXT(MID(Sales_Transactions[[#This Row],[Order Date]],2,5),"yyy/m")</f>
        <v>2012/8</v>
      </c>
      <c r="I1465" t="s">
        <v>22</v>
      </c>
      <c r="J1465">
        <f t="shared" si="132"/>
        <v>2</v>
      </c>
      <c r="K1465" s="2">
        <v>13</v>
      </c>
      <c r="L1465" s="3">
        <v>64.459999999999994</v>
      </c>
      <c r="M1465" s="4">
        <v>0.01</v>
      </c>
      <c r="N1465" s="5" t="s">
        <v>23</v>
      </c>
      <c r="O1465" s="3">
        <v>25.16</v>
      </c>
      <c r="P1465" s="3">
        <v>4.91</v>
      </c>
      <c r="Q1465" s="3">
        <v>0.5</v>
      </c>
      <c r="R1465" s="5" t="s">
        <v>1594</v>
      </c>
      <c r="S1465" s="5" t="s">
        <v>417</v>
      </c>
      <c r="T1465" s="5" t="str">
        <f t="shared" si="133"/>
        <v>John Castell</v>
      </c>
      <c r="U1465" t="s">
        <v>153</v>
      </c>
      <c r="V1465" s="5" t="s">
        <v>37</v>
      </c>
      <c r="W1465" s="5" t="s">
        <v>28</v>
      </c>
      <c r="X1465" s="5" t="s">
        <v>115</v>
      </c>
      <c r="Y1465" s="5" t="s">
        <v>778</v>
      </c>
      <c r="Z1465" s="5" t="s">
        <v>43</v>
      </c>
      <c r="AA1465" s="4">
        <v>0.36</v>
      </c>
      <c r="AB1465" s="1">
        <v>41131</v>
      </c>
      <c r="AC1465" s="1">
        <v>26626</v>
      </c>
      <c r="AD1465">
        <f t="shared" si="134"/>
        <v>0</v>
      </c>
      <c r="AE1465">
        <f t="shared" ca="1" si="135"/>
        <v>51</v>
      </c>
      <c r="AF1465" t="str">
        <f t="shared" ca="1" si="136"/>
        <v>18-64</v>
      </c>
      <c r="AG1465" s="3">
        <f t="shared" si="137"/>
        <v>0.41611607692307689</v>
      </c>
      <c r="AH1465" t="str">
        <f>_xlfn.IFNA(VLOOKUP(Sales_Transactions[[#This Row],[Order ID]],Returned_Items[#All],2,FALSE),"Not Returned")</f>
        <v>Not Returned</v>
      </c>
    </row>
    <row r="1466" spans="1:34" x14ac:dyDescent="0.25">
      <c r="A1466">
        <v>38784</v>
      </c>
      <c r="C1466" t="s">
        <v>1712</v>
      </c>
      <c r="D1466" s="2" t="str">
        <f>TEXT(MID(Sales_Transactions[[#This Row],[Order Date]],2,5),"d/m/yyy")</f>
        <v>3/2/2011</v>
      </c>
      <c r="E1466" s="2" t="str">
        <f>TEXT(MID(Sales_Transactions[[#This Row],[Order Date]],2,5),"d")</f>
        <v>3</v>
      </c>
      <c r="F1466" s="2" t="str">
        <f>TEXT(MID(Sales_Transactions[[#This Row],[Order Date]],2,5),"m")</f>
        <v>2</v>
      </c>
      <c r="G1466" s="2" t="str">
        <f>TEXT(MID(Sales_Transactions[[#This Row],[Order Date]],2,5),"yyy")</f>
        <v>2011</v>
      </c>
      <c r="H1466" s="2" t="str">
        <f>TEXT(MID(Sales_Transactions[[#This Row],[Order Date]],2,5),"yyy/m")</f>
        <v>2011/2</v>
      </c>
      <c r="I1466" t="s">
        <v>78</v>
      </c>
      <c r="J1466">
        <f t="shared" si="132"/>
        <v>3</v>
      </c>
      <c r="K1466" s="2">
        <v>50</v>
      </c>
      <c r="L1466" s="3">
        <v>298.12</v>
      </c>
      <c r="M1466" s="4">
        <v>0.09</v>
      </c>
      <c r="N1466" s="5" t="s">
        <v>23</v>
      </c>
      <c r="O1466" s="3">
        <v>137.66999999999999</v>
      </c>
      <c r="P1466" s="3">
        <v>6.3</v>
      </c>
      <c r="Q1466" s="3">
        <v>0.5</v>
      </c>
      <c r="R1466" s="5" t="s">
        <v>1583</v>
      </c>
      <c r="S1466" s="5" t="s">
        <v>1584</v>
      </c>
      <c r="T1466" s="5" t="str">
        <f t="shared" si="133"/>
        <v>Mark Cousins</v>
      </c>
      <c r="U1466" t="s">
        <v>153</v>
      </c>
      <c r="V1466" s="5" t="s">
        <v>74</v>
      </c>
      <c r="W1466" s="5" t="s">
        <v>28</v>
      </c>
      <c r="X1466" s="5" t="s">
        <v>115</v>
      </c>
      <c r="Y1466" s="5" t="s">
        <v>767</v>
      </c>
      <c r="Z1466" s="5" t="s">
        <v>43</v>
      </c>
      <c r="AA1466" s="4">
        <v>0.39</v>
      </c>
      <c r="AB1466" s="1">
        <v>40579</v>
      </c>
      <c r="AC1466" s="1">
        <v>26221</v>
      </c>
      <c r="AD1466">
        <f t="shared" si="134"/>
        <v>2</v>
      </c>
      <c r="AE1466">
        <f t="shared" ca="1" si="135"/>
        <v>52</v>
      </c>
      <c r="AF1466" t="str">
        <f t="shared" ca="1" si="136"/>
        <v>18-64</v>
      </c>
      <c r="AG1466" s="3">
        <f t="shared" si="137"/>
        <v>0.1358866</v>
      </c>
      <c r="AH1466" t="str">
        <f>_xlfn.IFNA(VLOOKUP(Sales_Transactions[[#This Row],[Order ID]],Returned_Items[#All],2,FALSE),"Not Returned")</f>
        <v>Not Returned</v>
      </c>
    </row>
    <row r="1467" spans="1:34" x14ac:dyDescent="0.25">
      <c r="A1467">
        <v>38882</v>
      </c>
      <c r="C1467" t="s">
        <v>963</v>
      </c>
      <c r="D1467" s="2" t="str">
        <f>TEXT(MID(Sales_Transactions[[#This Row],[Order Date]],2,5),"d/m/yyy")</f>
        <v>14/12/2009</v>
      </c>
      <c r="E1467" s="2" t="str">
        <f>TEXT(MID(Sales_Transactions[[#This Row],[Order Date]],2,5),"d")</f>
        <v>14</v>
      </c>
      <c r="F1467" s="2" t="str">
        <f>TEXT(MID(Sales_Transactions[[#This Row],[Order Date]],2,5),"m")</f>
        <v>12</v>
      </c>
      <c r="G1467" s="2" t="str">
        <f>TEXT(MID(Sales_Transactions[[#This Row],[Order Date]],2,5),"yyy")</f>
        <v>2009</v>
      </c>
      <c r="H1467" s="2" t="str">
        <f>TEXT(MID(Sales_Transactions[[#This Row],[Order Date]],2,5),"yyy/m")</f>
        <v>2009/12</v>
      </c>
      <c r="I1467" t="s">
        <v>101</v>
      </c>
      <c r="J1467">
        <f t="shared" si="132"/>
        <v>1</v>
      </c>
      <c r="K1467" s="2">
        <v>37</v>
      </c>
      <c r="L1467" s="3">
        <v>4411.5</v>
      </c>
      <c r="M1467" s="4">
        <v>0.1</v>
      </c>
      <c r="N1467" s="5" t="s">
        <v>34</v>
      </c>
      <c r="O1467" s="3">
        <v>-1799.35</v>
      </c>
      <c r="P1467" s="3">
        <v>122.99</v>
      </c>
      <c r="Q1467" s="3">
        <v>70.2</v>
      </c>
      <c r="R1467" s="5" t="s">
        <v>327</v>
      </c>
      <c r="S1467" s="5" t="s">
        <v>1882</v>
      </c>
      <c r="T1467" s="5" t="str">
        <f t="shared" si="133"/>
        <v>Hunter Lopez</v>
      </c>
      <c r="U1467" t="s">
        <v>153</v>
      </c>
      <c r="V1467" s="5" t="s">
        <v>37</v>
      </c>
      <c r="W1467" s="5" t="s">
        <v>57</v>
      </c>
      <c r="X1467" s="5" t="s">
        <v>154</v>
      </c>
      <c r="Y1467" s="5" t="s">
        <v>701</v>
      </c>
      <c r="Z1467" s="5" t="s">
        <v>40</v>
      </c>
      <c r="AA1467" s="4">
        <v>0.74</v>
      </c>
      <c r="AB1467" s="1">
        <v>40162</v>
      </c>
      <c r="AC1467" s="1">
        <v>25987</v>
      </c>
      <c r="AD1467">
        <f t="shared" si="134"/>
        <v>1</v>
      </c>
      <c r="AE1467">
        <f t="shared" ca="1" si="135"/>
        <v>53</v>
      </c>
      <c r="AF1467" t="str">
        <f t="shared" ca="1" si="136"/>
        <v>18-64</v>
      </c>
      <c r="AG1467" s="3">
        <f t="shared" si="137"/>
        <v>5.2180272972972972</v>
      </c>
      <c r="AH1467" t="str">
        <f>_xlfn.IFNA(VLOOKUP(Sales_Transactions[[#This Row],[Order ID]],Returned_Items[#All],2,FALSE),"Not Returned")</f>
        <v>Not Returned</v>
      </c>
    </row>
    <row r="1468" spans="1:34" x14ac:dyDescent="0.25">
      <c r="A1468">
        <v>39527</v>
      </c>
      <c r="C1468" t="s">
        <v>1883</v>
      </c>
      <c r="D1468" s="2" t="str">
        <f>TEXT(MID(Sales_Transactions[[#This Row],[Order Date]],2,5),"d/m/yyy")</f>
        <v>17/4/2011</v>
      </c>
      <c r="E1468" s="2" t="str">
        <f>TEXT(MID(Sales_Transactions[[#This Row],[Order Date]],2,5),"d")</f>
        <v>17</v>
      </c>
      <c r="F1468" s="2" t="str">
        <f>TEXT(MID(Sales_Transactions[[#This Row],[Order Date]],2,5),"m")</f>
        <v>4</v>
      </c>
      <c r="G1468" s="2" t="str">
        <f>TEXT(MID(Sales_Transactions[[#This Row],[Order Date]],2,5),"yyy")</f>
        <v>2011</v>
      </c>
      <c r="H1468" s="2" t="str">
        <f>TEXT(MID(Sales_Transactions[[#This Row],[Order Date]],2,5),"yyy/m")</f>
        <v>2011/4</v>
      </c>
      <c r="I1468" t="s">
        <v>22</v>
      </c>
      <c r="J1468">
        <f t="shared" si="132"/>
        <v>2</v>
      </c>
      <c r="K1468" s="2">
        <v>29</v>
      </c>
      <c r="L1468" s="3">
        <v>213.35</v>
      </c>
      <c r="M1468" s="4">
        <v>0.01</v>
      </c>
      <c r="N1468" s="5" t="s">
        <v>23</v>
      </c>
      <c r="O1468" s="3">
        <v>63.78</v>
      </c>
      <c r="P1468" s="3">
        <v>6.88</v>
      </c>
      <c r="Q1468" s="3">
        <v>2</v>
      </c>
      <c r="R1468" s="5" t="s">
        <v>1773</v>
      </c>
      <c r="S1468" s="5" t="s">
        <v>1884</v>
      </c>
      <c r="T1468" s="5" t="str">
        <f t="shared" si="133"/>
        <v>Nathan Mautz</v>
      </c>
      <c r="U1468" t="s">
        <v>153</v>
      </c>
      <c r="V1468" s="5" t="s">
        <v>47</v>
      </c>
      <c r="W1468" s="5" t="s">
        <v>28</v>
      </c>
      <c r="X1468" s="5" t="s">
        <v>75</v>
      </c>
      <c r="Y1468" s="5" t="s">
        <v>1885</v>
      </c>
      <c r="Z1468" s="5" t="s">
        <v>84</v>
      </c>
      <c r="AA1468" s="4">
        <v>0.39</v>
      </c>
      <c r="AB1468" s="1">
        <v>40659</v>
      </c>
      <c r="AC1468" s="1">
        <v>26049</v>
      </c>
      <c r="AD1468">
        <f t="shared" si="134"/>
        <v>9</v>
      </c>
      <c r="AE1468">
        <f t="shared" ca="1" si="135"/>
        <v>53</v>
      </c>
      <c r="AF1468" t="str">
        <f t="shared" ca="1" si="136"/>
        <v>18-64</v>
      </c>
      <c r="AG1468" s="3">
        <f t="shared" si="137"/>
        <v>0.30618317241379306</v>
      </c>
      <c r="AH1468" t="str">
        <f>_xlfn.IFNA(VLOOKUP(Sales_Transactions[[#This Row],[Order ID]],Returned_Items[#All],2,FALSE),"Not Returned")</f>
        <v>Not Returned</v>
      </c>
    </row>
    <row r="1469" spans="1:34" x14ac:dyDescent="0.25">
      <c r="A1469">
        <v>39845</v>
      </c>
      <c r="C1469" t="s">
        <v>1886</v>
      </c>
      <c r="D1469" s="2" t="str">
        <f>TEXT(MID(Sales_Transactions[[#This Row],[Order Date]],2,5),"d/m/yyy")</f>
        <v>6/9/2009</v>
      </c>
      <c r="E1469" s="2" t="str">
        <f>TEXT(MID(Sales_Transactions[[#This Row],[Order Date]],2,5),"d")</f>
        <v>6</v>
      </c>
      <c r="F1469" s="2" t="str">
        <f>TEXT(MID(Sales_Transactions[[#This Row],[Order Date]],2,5),"m")</f>
        <v>9</v>
      </c>
      <c r="G1469" s="2" t="str">
        <f>TEXT(MID(Sales_Transactions[[#This Row],[Order Date]],2,5),"yyy")</f>
        <v>2009</v>
      </c>
      <c r="H1469" s="2" t="str">
        <f>TEXT(MID(Sales_Transactions[[#This Row],[Order Date]],2,5),"yyy/m")</f>
        <v>2009/9</v>
      </c>
      <c r="I1469" t="s">
        <v>101</v>
      </c>
      <c r="J1469">
        <f t="shared" si="132"/>
        <v>1</v>
      </c>
      <c r="K1469" s="2">
        <v>44</v>
      </c>
      <c r="L1469" s="3">
        <v>447.42</v>
      </c>
      <c r="M1469" s="4">
        <v>0.05</v>
      </c>
      <c r="N1469" s="5" t="s">
        <v>23</v>
      </c>
      <c r="O1469" s="3">
        <v>41.3</v>
      </c>
      <c r="P1469" s="3">
        <v>9.99</v>
      </c>
      <c r="Q1469" s="3">
        <v>4.78</v>
      </c>
      <c r="R1469" s="5" t="s">
        <v>1794</v>
      </c>
      <c r="S1469" s="5" t="s">
        <v>1795</v>
      </c>
      <c r="T1469" s="5" t="str">
        <f t="shared" si="133"/>
        <v>Shaun Weien</v>
      </c>
      <c r="U1469" t="s">
        <v>153</v>
      </c>
      <c r="V1469" s="5" t="s">
        <v>74</v>
      </c>
      <c r="W1469" s="5" t="s">
        <v>28</v>
      </c>
      <c r="X1469" s="5" t="s">
        <v>75</v>
      </c>
      <c r="Y1469" s="5" t="s">
        <v>1716</v>
      </c>
      <c r="Z1469" s="5" t="s">
        <v>43</v>
      </c>
      <c r="AA1469" s="4">
        <v>0.4</v>
      </c>
      <c r="AB1469" s="1">
        <v>40063</v>
      </c>
      <c r="AC1469" s="1">
        <v>26030</v>
      </c>
      <c r="AD1469">
        <f t="shared" si="134"/>
        <v>1</v>
      </c>
      <c r="AE1469">
        <f t="shared" ca="1" si="135"/>
        <v>53</v>
      </c>
      <c r="AF1469" t="str">
        <f t="shared" ca="1" si="136"/>
        <v>18-64</v>
      </c>
      <c r="AG1469" s="3">
        <f t="shared" si="137"/>
        <v>0.33556829545454553</v>
      </c>
      <c r="AH1469" t="str">
        <f>_xlfn.IFNA(VLOOKUP(Sales_Transactions[[#This Row],[Order ID]],Returned_Items[#All],2,FALSE),"Not Returned")</f>
        <v>Not Returned</v>
      </c>
    </row>
    <row r="1470" spans="1:34" x14ac:dyDescent="0.25">
      <c r="A1470">
        <v>39877</v>
      </c>
      <c r="C1470" t="s">
        <v>1887</v>
      </c>
      <c r="D1470" s="2" t="str">
        <f>TEXT(MID(Sales_Transactions[[#This Row],[Order Date]],2,5),"d/m/yyy")</f>
        <v>16/8/2012</v>
      </c>
      <c r="E1470" s="2" t="str">
        <f>TEXT(MID(Sales_Transactions[[#This Row],[Order Date]],2,5),"d")</f>
        <v>16</v>
      </c>
      <c r="F1470" s="2" t="str">
        <f>TEXT(MID(Sales_Transactions[[#This Row],[Order Date]],2,5),"m")</f>
        <v>8</v>
      </c>
      <c r="G1470" s="2" t="str">
        <f>TEXT(MID(Sales_Transactions[[#This Row],[Order Date]],2,5),"yyy")</f>
        <v>2012</v>
      </c>
      <c r="H1470" s="2" t="str">
        <f>TEXT(MID(Sales_Transactions[[#This Row],[Order Date]],2,5),"yyy/m")</f>
        <v>2012/8</v>
      </c>
      <c r="I1470" t="s">
        <v>101</v>
      </c>
      <c r="J1470">
        <f t="shared" si="132"/>
        <v>1</v>
      </c>
      <c r="K1470" s="2">
        <v>41</v>
      </c>
      <c r="L1470" s="3">
        <v>90.88</v>
      </c>
      <c r="M1470" s="4">
        <v>0.04</v>
      </c>
      <c r="N1470" s="5" t="s">
        <v>23</v>
      </c>
      <c r="O1470" s="3">
        <v>8.06</v>
      </c>
      <c r="P1470" s="3">
        <v>2.1800000000000002</v>
      </c>
      <c r="Q1470" s="3">
        <v>0.78</v>
      </c>
      <c r="R1470" s="5" t="s">
        <v>1773</v>
      </c>
      <c r="S1470" s="5" t="s">
        <v>1884</v>
      </c>
      <c r="T1470" s="5" t="str">
        <f t="shared" si="133"/>
        <v>Nathan Mautz</v>
      </c>
      <c r="U1470" t="s">
        <v>153</v>
      </c>
      <c r="V1470" s="5" t="s">
        <v>74</v>
      </c>
      <c r="W1470" s="5" t="s">
        <v>28</v>
      </c>
      <c r="X1470" s="5" t="s">
        <v>82</v>
      </c>
      <c r="Y1470" s="5" t="s">
        <v>703</v>
      </c>
      <c r="Z1470" s="5" t="s">
        <v>84</v>
      </c>
      <c r="AA1470" s="4">
        <v>0.52</v>
      </c>
      <c r="AB1470" s="1">
        <v>41139</v>
      </c>
      <c r="AC1470" s="1">
        <v>26231</v>
      </c>
      <c r="AD1470">
        <f t="shared" si="134"/>
        <v>2</v>
      </c>
      <c r="AE1470">
        <f t="shared" ca="1" si="135"/>
        <v>52</v>
      </c>
      <c r="AF1470" t="str">
        <f t="shared" ca="1" si="136"/>
        <v>18-64</v>
      </c>
      <c r="AG1470" s="3">
        <f t="shared" si="137"/>
        <v>7.2173853658536583E-2</v>
      </c>
      <c r="AH1470" t="str">
        <f>_xlfn.IFNA(VLOOKUP(Sales_Transactions[[#This Row],[Order ID]],Returned_Items[#All],2,FALSE),"Not Returned")</f>
        <v>Not Returned</v>
      </c>
    </row>
    <row r="1471" spans="1:34" x14ac:dyDescent="0.25">
      <c r="A1471">
        <v>40259</v>
      </c>
      <c r="C1471" t="s">
        <v>1689</v>
      </c>
      <c r="D1471" s="2" t="str">
        <f>TEXT(MID(Sales_Transactions[[#This Row],[Order Date]],2,5),"d/m/yyy")</f>
        <v>12/10/2010</v>
      </c>
      <c r="E1471" s="2" t="str">
        <f>TEXT(MID(Sales_Transactions[[#This Row],[Order Date]],2,5),"d")</f>
        <v>12</v>
      </c>
      <c r="F1471" s="2" t="str">
        <f>TEXT(MID(Sales_Transactions[[#This Row],[Order Date]],2,5),"m")</f>
        <v>10</v>
      </c>
      <c r="G1471" s="2" t="str">
        <f>TEXT(MID(Sales_Transactions[[#This Row],[Order Date]],2,5),"yyy")</f>
        <v>2010</v>
      </c>
      <c r="H1471" s="2" t="str">
        <f>TEXT(MID(Sales_Transactions[[#This Row],[Order Date]],2,5),"yyy/m")</f>
        <v>2010/10</v>
      </c>
      <c r="I1471" t="s">
        <v>78</v>
      </c>
      <c r="J1471">
        <f t="shared" si="132"/>
        <v>3</v>
      </c>
      <c r="K1471" s="2">
        <v>4</v>
      </c>
      <c r="L1471" s="3">
        <v>29.05</v>
      </c>
      <c r="M1471" s="4">
        <v>0.08</v>
      </c>
      <c r="N1471" s="5" t="s">
        <v>67</v>
      </c>
      <c r="O1471" s="3">
        <v>-20.9</v>
      </c>
      <c r="P1471" s="3">
        <v>4.9800000000000004</v>
      </c>
      <c r="Q1471" s="3">
        <v>4.32</v>
      </c>
      <c r="R1471" s="5" t="s">
        <v>1765</v>
      </c>
      <c r="S1471" s="5" t="s">
        <v>1766</v>
      </c>
      <c r="T1471" s="5" t="str">
        <f t="shared" si="133"/>
        <v>Theone Pippenger</v>
      </c>
      <c r="U1471" t="s">
        <v>153</v>
      </c>
      <c r="V1471" s="5" t="s">
        <v>47</v>
      </c>
      <c r="W1471" s="5" t="s">
        <v>48</v>
      </c>
      <c r="X1471" s="5" t="s">
        <v>87</v>
      </c>
      <c r="Y1471" s="5" t="s">
        <v>1888</v>
      </c>
      <c r="Z1471" s="5" t="s">
        <v>60</v>
      </c>
      <c r="AA1471" s="4">
        <v>0.64</v>
      </c>
      <c r="AB1471" s="1">
        <v>40464</v>
      </c>
      <c r="AC1471" s="1">
        <v>25801</v>
      </c>
      <c r="AD1471">
        <f t="shared" si="134"/>
        <v>1</v>
      </c>
      <c r="AE1471">
        <f t="shared" ca="1" si="135"/>
        <v>53</v>
      </c>
      <c r="AF1471" t="str">
        <f t="shared" ca="1" si="136"/>
        <v>18-64</v>
      </c>
      <c r="AG1471" s="3">
        <f t="shared" si="137"/>
        <v>2.3240040000000004</v>
      </c>
      <c r="AH1471" t="str">
        <f>_xlfn.IFNA(VLOOKUP(Sales_Transactions[[#This Row],[Order ID]],Returned_Items[#All],2,FALSE),"Not Returned")</f>
        <v>Not Returned</v>
      </c>
    </row>
    <row r="1472" spans="1:34" x14ac:dyDescent="0.25">
      <c r="A1472">
        <v>41217</v>
      </c>
      <c r="C1472" t="s">
        <v>1889</v>
      </c>
      <c r="D1472" s="2" t="str">
        <f>TEXT(MID(Sales_Transactions[[#This Row],[Order Date]],2,5),"d/m/yyy")</f>
        <v>13/7/2011</v>
      </c>
      <c r="E1472" s="2" t="str">
        <f>TEXT(MID(Sales_Transactions[[#This Row],[Order Date]],2,5),"d")</f>
        <v>13</v>
      </c>
      <c r="F1472" s="2" t="str">
        <f>TEXT(MID(Sales_Transactions[[#This Row],[Order Date]],2,5),"m")</f>
        <v>7</v>
      </c>
      <c r="G1472" s="2" t="str">
        <f>TEXT(MID(Sales_Transactions[[#This Row],[Order Date]],2,5),"yyy")</f>
        <v>2011</v>
      </c>
      <c r="H1472" s="2" t="str">
        <f>TEXT(MID(Sales_Transactions[[#This Row],[Order Date]],2,5),"yyy/m")</f>
        <v>2011/7</v>
      </c>
      <c r="I1472" t="s">
        <v>33</v>
      </c>
      <c r="J1472">
        <f t="shared" si="132"/>
        <v>4</v>
      </c>
      <c r="K1472" s="2">
        <v>23</v>
      </c>
      <c r="L1472" s="3">
        <v>1314.64</v>
      </c>
      <c r="M1472" s="4">
        <v>0.03</v>
      </c>
      <c r="N1472" s="5" t="s">
        <v>67</v>
      </c>
      <c r="O1472" s="3">
        <v>575.38</v>
      </c>
      <c r="P1472" s="3">
        <v>55.48</v>
      </c>
      <c r="Q1472" s="3">
        <v>6.79</v>
      </c>
      <c r="R1472" s="5" t="s">
        <v>1773</v>
      </c>
      <c r="S1472" s="5" t="s">
        <v>1774</v>
      </c>
      <c r="T1472" s="5" t="str">
        <f t="shared" si="133"/>
        <v>Nathan Cano</v>
      </c>
      <c r="U1472" t="s">
        <v>153</v>
      </c>
      <c r="V1472" s="5" t="s">
        <v>37</v>
      </c>
      <c r="W1472" s="5" t="s">
        <v>28</v>
      </c>
      <c r="X1472" s="5" t="s">
        <v>75</v>
      </c>
      <c r="Y1472" s="5" t="s">
        <v>1890</v>
      </c>
      <c r="Z1472" s="5" t="s">
        <v>43</v>
      </c>
      <c r="AA1472" s="4">
        <v>0.37</v>
      </c>
      <c r="AB1472" s="1">
        <v>40739</v>
      </c>
      <c r="AC1472" s="1">
        <v>25605</v>
      </c>
      <c r="AD1472">
        <f t="shared" si="134"/>
        <v>2</v>
      </c>
      <c r="AE1472">
        <f t="shared" ca="1" si="135"/>
        <v>54</v>
      </c>
      <c r="AF1472" t="str">
        <f t="shared" ca="1" si="136"/>
        <v>18-64</v>
      </c>
      <c r="AG1472" s="3">
        <f t="shared" si="137"/>
        <v>2.706667652173913</v>
      </c>
      <c r="AH1472" t="str">
        <f>_xlfn.IFNA(VLOOKUP(Sales_Transactions[[#This Row],[Order ID]],Returned_Items[#All],2,FALSE),"Not Returned")</f>
        <v>Not Returned</v>
      </c>
    </row>
    <row r="1473" spans="1:34" x14ac:dyDescent="0.25">
      <c r="A1473">
        <v>41671</v>
      </c>
      <c r="C1473" t="s">
        <v>1022</v>
      </c>
      <c r="D1473" s="2" t="str">
        <f>TEXT(MID(Sales_Transactions[[#This Row],[Order Date]],2,5),"d/m/yyy")</f>
        <v>3/12/2012</v>
      </c>
      <c r="E1473" s="2" t="str">
        <f>TEXT(MID(Sales_Transactions[[#This Row],[Order Date]],2,5),"d")</f>
        <v>3</v>
      </c>
      <c r="F1473" s="2" t="str">
        <f>TEXT(MID(Sales_Transactions[[#This Row],[Order Date]],2,5),"m")</f>
        <v>12</v>
      </c>
      <c r="G1473" s="2" t="str">
        <f>TEXT(MID(Sales_Transactions[[#This Row],[Order Date]],2,5),"yyy")</f>
        <v>2012</v>
      </c>
      <c r="H1473" s="2" t="str">
        <f>TEXT(MID(Sales_Transactions[[#This Row],[Order Date]],2,5),"yyy/m")</f>
        <v>2012/12</v>
      </c>
      <c r="I1473" t="s">
        <v>101</v>
      </c>
      <c r="J1473">
        <f t="shared" si="132"/>
        <v>1</v>
      </c>
      <c r="K1473" s="2">
        <v>49</v>
      </c>
      <c r="L1473" s="3">
        <v>638.91</v>
      </c>
      <c r="M1473" s="4">
        <v>0.02</v>
      </c>
      <c r="N1473" s="5" t="s">
        <v>23</v>
      </c>
      <c r="O1473" s="3">
        <v>77.48</v>
      </c>
      <c r="P1473" s="3">
        <v>12.98</v>
      </c>
      <c r="Q1473" s="3">
        <v>3.14</v>
      </c>
      <c r="R1473" s="5" t="s">
        <v>1866</v>
      </c>
      <c r="S1473" s="5" t="s">
        <v>1867</v>
      </c>
      <c r="T1473" s="5" t="str">
        <f t="shared" si="133"/>
        <v>Bart Watters</v>
      </c>
      <c r="U1473" t="s">
        <v>153</v>
      </c>
      <c r="V1473" s="5" t="s">
        <v>47</v>
      </c>
      <c r="W1473" s="5" t="s">
        <v>28</v>
      </c>
      <c r="X1473" s="5" t="s">
        <v>221</v>
      </c>
      <c r="Y1473" s="5" t="s">
        <v>576</v>
      </c>
      <c r="Z1473" s="5" t="s">
        <v>60</v>
      </c>
      <c r="AA1473" s="4">
        <v>0.6</v>
      </c>
      <c r="AB1473" s="1">
        <v>41248</v>
      </c>
      <c r="AC1473" s="1">
        <v>26067</v>
      </c>
      <c r="AD1473">
        <f t="shared" si="134"/>
        <v>2</v>
      </c>
      <c r="AE1473">
        <f t="shared" ca="1" si="135"/>
        <v>53</v>
      </c>
      <c r="AF1473" t="str">
        <f t="shared" ca="1" si="136"/>
        <v>18-64</v>
      </c>
      <c r="AG1473" s="3">
        <f t="shared" si="137"/>
        <v>0.32892661224489794</v>
      </c>
      <c r="AH1473" t="str">
        <f>_xlfn.IFNA(VLOOKUP(Sales_Transactions[[#This Row],[Order ID]],Returned_Items[#All],2,FALSE),"Not Returned")</f>
        <v>Not Returned</v>
      </c>
    </row>
    <row r="1474" spans="1:34" x14ac:dyDescent="0.25">
      <c r="A1474">
        <v>41927</v>
      </c>
      <c r="C1474" t="s">
        <v>1891</v>
      </c>
      <c r="D1474" s="2" t="str">
        <f>TEXT(MID(Sales_Transactions[[#This Row],[Order Date]],2,5),"d/m/yyy")</f>
        <v>13/7/2012</v>
      </c>
      <c r="E1474" s="2" t="str">
        <f>TEXT(MID(Sales_Transactions[[#This Row],[Order Date]],2,5),"d")</f>
        <v>13</v>
      </c>
      <c r="F1474" s="2" t="str">
        <f>TEXT(MID(Sales_Transactions[[#This Row],[Order Date]],2,5),"m")</f>
        <v>7</v>
      </c>
      <c r="G1474" s="2" t="str">
        <f>TEXT(MID(Sales_Transactions[[#This Row],[Order Date]],2,5),"yyy")</f>
        <v>2012</v>
      </c>
      <c r="H1474" s="2" t="str">
        <f>TEXT(MID(Sales_Transactions[[#This Row],[Order Date]],2,5),"yyy/m")</f>
        <v>2012/7</v>
      </c>
      <c r="I1474" t="s">
        <v>52</v>
      </c>
      <c r="J1474">
        <f t="shared" ref="J1474:J1537" si="138">IF(I1474="Making Critical",5,IF(I1474="High",4,IF(I1474="Medium",3,IF(I1474="Low",2,1))))</f>
        <v>1</v>
      </c>
      <c r="K1474" s="2">
        <v>46</v>
      </c>
      <c r="L1474" s="3">
        <v>2332.23</v>
      </c>
      <c r="M1474" s="4">
        <v>0.02</v>
      </c>
      <c r="N1474" s="5" t="s">
        <v>67</v>
      </c>
      <c r="O1474" s="3">
        <v>1085.93</v>
      </c>
      <c r="P1474" s="3">
        <v>48.04</v>
      </c>
      <c r="Q1474" s="3">
        <v>7.23</v>
      </c>
      <c r="R1474" s="5" t="s">
        <v>1211</v>
      </c>
      <c r="S1474" s="5" t="s">
        <v>895</v>
      </c>
      <c r="T1474" s="5" t="str">
        <f t="shared" ref="T1474:T1537" si="139">R1474 &amp; " " &amp; S1474</f>
        <v>Matt Abelman</v>
      </c>
      <c r="U1474" t="s">
        <v>153</v>
      </c>
      <c r="V1474" s="5" t="s">
        <v>74</v>
      </c>
      <c r="W1474" s="5" t="s">
        <v>28</v>
      </c>
      <c r="X1474" s="5" t="s">
        <v>75</v>
      </c>
      <c r="Y1474" s="5" t="s">
        <v>882</v>
      </c>
      <c r="Z1474" s="5" t="s">
        <v>43</v>
      </c>
      <c r="AA1474" s="4">
        <v>0.37</v>
      </c>
      <c r="AB1474" s="1">
        <v>41106</v>
      </c>
      <c r="AC1474" s="1">
        <v>25820</v>
      </c>
      <c r="AD1474">
        <f t="shared" ref="AD1474:AD1537" si="140">_xlfn.DAYS(AB1474,D1474)</f>
        <v>3</v>
      </c>
      <c r="AE1474">
        <f t="shared" ref="AE1474:AE1537" ca="1" si="141">DATEDIF(AC1474,TODAY(),"Y")</f>
        <v>53</v>
      </c>
      <c r="AF1474" t="str">
        <f t="shared" ref="AF1474:AF1537" ca="1" si="142">IF(AE1474&lt;18,"Under 18",IF(AE1474&lt;65,"18-64","Over 65"))</f>
        <v>18-64</v>
      </c>
      <c r="AG1474" s="3">
        <f t="shared" ref="AG1474:AG1537" si="143" xml:space="preserve"> (P1474 - (M1474 / 100) * P1474 + Q1474) / K1474</f>
        <v>1.2013128695652173</v>
      </c>
      <c r="AH1474" t="str">
        <f>_xlfn.IFNA(VLOOKUP(Sales_Transactions[[#This Row],[Order ID]],Returned_Items[#All],2,FALSE),"Not Returned")</f>
        <v>Not Returned</v>
      </c>
    </row>
    <row r="1475" spans="1:34" x14ac:dyDescent="0.25">
      <c r="A1475">
        <v>41988</v>
      </c>
      <c r="C1475" t="s">
        <v>1122</v>
      </c>
      <c r="D1475" s="2" t="str">
        <f>TEXT(MID(Sales_Transactions[[#This Row],[Order Date]],2,5),"d/m/yyy")</f>
        <v>4/2/2009</v>
      </c>
      <c r="E1475" s="2" t="str">
        <f>TEXT(MID(Sales_Transactions[[#This Row],[Order Date]],2,5),"d")</f>
        <v>4</v>
      </c>
      <c r="F1475" s="2" t="str">
        <f>TEXT(MID(Sales_Transactions[[#This Row],[Order Date]],2,5),"m")</f>
        <v>2</v>
      </c>
      <c r="G1475" s="2" t="str">
        <f>TEXT(MID(Sales_Transactions[[#This Row],[Order Date]],2,5),"yyy")</f>
        <v>2009</v>
      </c>
      <c r="H1475" s="2" t="str">
        <f>TEXT(MID(Sales_Transactions[[#This Row],[Order Date]],2,5),"yyy/m")</f>
        <v>2009/2</v>
      </c>
      <c r="I1475" t="s">
        <v>22</v>
      </c>
      <c r="J1475">
        <f t="shared" si="138"/>
        <v>2</v>
      </c>
      <c r="K1475" s="2">
        <v>33</v>
      </c>
      <c r="L1475" s="3">
        <v>4610.3500000000004</v>
      </c>
      <c r="M1475" s="4">
        <v>0.08</v>
      </c>
      <c r="N1475" s="5" t="s">
        <v>34</v>
      </c>
      <c r="O1475" s="3">
        <v>751.58</v>
      </c>
      <c r="P1475" s="3">
        <v>145.44999999999999</v>
      </c>
      <c r="Q1475" s="3">
        <v>17.850000000000001</v>
      </c>
      <c r="R1475" s="5" t="s">
        <v>1211</v>
      </c>
      <c r="S1475" s="5" t="s">
        <v>895</v>
      </c>
      <c r="T1475" s="5" t="str">
        <f t="shared" si="139"/>
        <v>Matt Abelman</v>
      </c>
      <c r="U1475" t="s">
        <v>153</v>
      </c>
      <c r="V1475" s="5" t="s">
        <v>74</v>
      </c>
      <c r="W1475" s="5" t="s">
        <v>48</v>
      </c>
      <c r="X1475" s="5" t="s">
        <v>324</v>
      </c>
      <c r="Y1475" s="5" t="s">
        <v>365</v>
      </c>
      <c r="Z1475" s="5" t="s">
        <v>40</v>
      </c>
      <c r="AA1475" s="4">
        <v>0.56000000000000005</v>
      </c>
      <c r="AB1475" s="1">
        <v>39848</v>
      </c>
      <c r="AC1475" s="1">
        <v>25887</v>
      </c>
      <c r="AD1475">
        <f t="shared" si="140"/>
        <v>0</v>
      </c>
      <c r="AE1475">
        <f t="shared" ca="1" si="141"/>
        <v>53</v>
      </c>
      <c r="AF1475" t="str">
        <f t="shared" ca="1" si="142"/>
        <v>18-64</v>
      </c>
      <c r="AG1475" s="3">
        <f t="shared" si="143"/>
        <v>4.9449587878787877</v>
      </c>
      <c r="AH1475" t="str">
        <f>_xlfn.IFNA(VLOOKUP(Sales_Transactions[[#This Row],[Order ID]],Returned_Items[#All],2,FALSE),"Not Returned")</f>
        <v>Not Returned</v>
      </c>
    </row>
    <row r="1476" spans="1:34" x14ac:dyDescent="0.25">
      <c r="A1476">
        <v>41988</v>
      </c>
      <c r="C1476" t="s">
        <v>1122</v>
      </c>
      <c r="D1476" s="2" t="str">
        <f>TEXT(MID(Sales_Transactions[[#This Row],[Order Date]],2,5),"d/m/yyy")</f>
        <v>4/2/2009</v>
      </c>
      <c r="E1476" s="2" t="str">
        <f>TEXT(MID(Sales_Transactions[[#This Row],[Order Date]],2,5),"d")</f>
        <v>4</v>
      </c>
      <c r="F1476" s="2" t="str">
        <f>TEXT(MID(Sales_Transactions[[#This Row],[Order Date]],2,5),"m")</f>
        <v>2</v>
      </c>
      <c r="G1476" s="2" t="str">
        <f>TEXT(MID(Sales_Transactions[[#This Row],[Order Date]],2,5),"yyy")</f>
        <v>2009</v>
      </c>
      <c r="H1476" s="2" t="str">
        <f>TEXT(MID(Sales_Transactions[[#This Row],[Order Date]],2,5),"yyy/m")</f>
        <v>2009/2</v>
      </c>
      <c r="I1476" t="s">
        <v>22</v>
      </c>
      <c r="J1476">
        <f t="shared" si="138"/>
        <v>2</v>
      </c>
      <c r="K1476" s="2">
        <v>18</v>
      </c>
      <c r="L1476" s="3">
        <v>610.07000000000005</v>
      </c>
      <c r="M1476" s="4">
        <v>7.0000000000000007E-2</v>
      </c>
      <c r="N1476" s="5" t="s">
        <v>34</v>
      </c>
      <c r="O1476" s="3">
        <v>-157.56</v>
      </c>
      <c r="P1476" s="3">
        <v>33.94</v>
      </c>
      <c r="Q1476" s="3">
        <v>19.190000000000001</v>
      </c>
      <c r="R1476" s="5" t="s">
        <v>1211</v>
      </c>
      <c r="S1476" s="5" t="s">
        <v>895</v>
      </c>
      <c r="T1476" s="5" t="str">
        <f t="shared" si="139"/>
        <v>Matt Abelman</v>
      </c>
      <c r="U1476" t="s">
        <v>153</v>
      </c>
      <c r="V1476" s="5" t="s">
        <v>74</v>
      </c>
      <c r="W1476" s="5" t="s">
        <v>57</v>
      </c>
      <c r="X1476" s="5" t="s">
        <v>154</v>
      </c>
      <c r="Y1476" s="5" t="s">
        <v>521</v>
      </c>
      <c r="Z1476" s="5" t="s">
        <v>40</v>
      </c>
      <c r="AA1476" s="4">
        <v>0.57999999999999996</v>
      </c>
      <c r="AB1476" s="1">
        <v>39852</v>
      </c>
      <c r="AC1476" s="1">
        <v>25924</v>
      </c>
      <c r="AD1476">
        <f t="shared" si="140"/>
        <v>4</v>
      </c>
      <c r="AE1476">
        <f t="shared" ca="1" si="141"/>
        <v>53</v>
      </c>
      <c r="AF1476" t="str">
        <f t="shared" ca="1" si="142"/>
        <v>18-64</v>
      </c>
      <c r="AG1476" s="3">
        <f t="shared" si="143"/>
        <v>2.9503467777777774</v>
      </c>
      <c r="AH1476" t="str">
        <f>_xlfn.IFNA(VLOOKUP(Sales_Transactions[[#This Row],[Order ID]],Returned_Items[#All],2,FALSE),"Not Returned")</f>
        <v>Not Returned</v>
      </c>
    </row>
    <row r="1477" spans="1:34" x14ac:dyDescent="0.25">
      <c r="A1477">
        <v>41988</v>
      </c>
      <c r="C1477" t="s">
        <v>1122</v>
      </c>
      <c r="D1477" s="2" t="str">
        <f>TEXT(MID(Sales_Transactions[[#This Row],[Order Date]],2,5),"d/m/yyy")</f>
        <v>4/2/2009</v>
      </c>
      <c r="E1477" s="2" t="str">
        <f>TEXT(MID(Sales_Transactions[[#This Row],[Order Date]],2,5),"d")</f>
        <v>4</v>
      </c>
      <c r="F1477" s="2" t="str">
        <f>TEXT(MID(Sales_Transactions[[#This Row],[Order Date]],2,5),"m")</f>
        <v>2</v>
      </c>
      <c r="G1477" s="2" t="str">
        <f>TEXT(MID(Sales_Transactions[[#This Row],[Order Date]],2,5),"yyy")</f>
        <v>2009</v>
      </c>
      <c r="H1477" s="2" t="str">
        <f>TEXT(MID(Sales_Transactions[[#This Row],[Order Date]],2,5),"yyy/m")</f>
        <v>2009/2</v>
      </c>
      <c r="I1477" t="s">
        <v>22</v>
      </c>
      <c r="J1477">
        <f t="shared" si="138"/>
        <v>2</v>
      </c>
      <c r="K1477" s="2">
        <v>14</v>
      </c>
      <c r="L1477" s="3">
        <v>181.49</v>
      </c>
      <c r="M1477" s="4">
        <v>0.1</v>
      </c>
      <c r="N1477" s="5" t="s">
        <v>23</v>
      </c>
      <c r="O1477" s="3">
        <v>-29.54</v>
      </c>
      <c r="P1477" s="3">
        <v>13.43</v>
      </c>
      <c r="Q1477" s="3">
        <v>5.5</v>
      </c>
      <c r="R1477" s="5" t="s">
        <v>1211</v>
      </c>
      <c r="S1477" s="5" t="s">
        <v>895</v>
      </c>
      <c r="T1477" s="5" t="str">
        <f t="shared" si="139"/>
        <v>Matt Abelman</v>
      </c>
      <c r="U1477" t="s">
        <v>153</v>
      </c>
      <c r="V1477" s="5" t="s">
        <v>74</v>
      </c>
      <c r="W1477" s="5" t="s">
        <v>28</v>
      </c>
      <c r="X1477" s="5" t="s">
        <v>29</v>
      </c>
      <c r="Y1477" s="5" t="s">
        <v>1892</v>
      </c>
      <c r="Z1477" s="5" t="s">
        <v>43</v>
      </c>
      <c r="AA1477" s="4">
        <v>0.56999999999999995</v>
      </c>
      <c r="AB1477" s="1">
        <v>39852</v>
      </c>
      <c r="AC1477" s="1">
        <v>25287</v>
      </c>
      <c r="AD1477">
        <f t="shared" si="140"/>
        <v>4</v>
      </c>
      <c r="AE1477">
        <f t="shared" ca="1" si="141"/>
        <v>55</v>
      </c>
      <c r="AF1477" t="str">
        <f t="shared" ca="1" si="142"/>
        <v>18-64</v>
      </c>
      <c r="AG1477" s="3">
        <f t="shared" si="143"/>
        <v>1.3511835714285714</v>
      </c>
      <c r="AH1477" t="str">
        <f>_xlfn.IFNA(VLOOKUP(Sales_Transactions[[#This Row],[Order ID]],Returned_Items[#All],2,FALSE),"Not Returned")</f>
        <v>Not Returned</v>
      </c>
    </row>
    <row r="1478" spans="1:34" x14ac:dyDescent="0.25">
      <c r="A1478">
        <v>42692</v>
      </c>
      <c r="C1478" t="s">
        <v>1893</v>
      </c>
      <c r="D1478" s="2" t="str">
        <f>TEXT(MID(Sales_Transactions[[#This Row],[Order Date]],2,5),"d/m/yyy")</f>
        <v>20/12/2011</v>
      </c>
      <c r="E1478" s="2" t="str">
        <f>TEXT(MID(Sales_Transactions[[#This Row],[Order Date]],2,5),"d")</f>
        <v>20</v>
      </c>
      <c r="F1478" s="2" t="str">
        <f>TEXT(MID(Sales_Transactions[[#This Row],[Order Date]],2,5),"m")</f>
        <v>12</v>
      </c>
      <c r="G1478" s="2" t="str">
        <f>TEXT(MID(Sales_Transactions[[#This Row],[Order Date]],2,5),"yyy")</f>
        <v>2011</v>
      </c>
      <c r="H1478" s="2" t="str">
        <f>TEXT(MID(Sales_Transactions[[#This Row],[Order Date]],2,5),"yyy/m")</f>
        <v>2011/12</v>
      </c>
      <c r="I1478" t="s">
        <v>78</v>
      </c>
      <c r="J1478">
        <f t="shared" si="138"/>
        <v>3</v>
      </c>
      <c r="K1478" s="2">
        <v>41</v>
      </c>
      <c r="L1478" s="3">
        <v>248.86</v>
      </c>
      <c r="M1478" s="4">
        <v>0.08</v>
      </c>
      <c r="N1478" s="5" t="s">
        <v>23</v>
      </c>
      <c r="O1478" s="3">
        <v>-168.67</v>
      </c>
      <c r="P1478" s="3">
        <v>5.98</v>
      </c>
      <c r="Q1478" s="3">
        <v>7.5</v>
      </c>
      <c r="R1478" s="5" t="s">
        <v>1779</v>
      </c>
      <c r="S1478" s="5" t="s">
        <v>1780</v>
      </c>
      <c r="T1478" s="5" t="str">
        <f t="shared" si="139"/>
        <v>Scott Williamson</v>
      </c>
      <c r="U1478" t="s">
        <v>153</v>
      </c>
      <c r="V1478" s="5" t="s">
        <v>27</v>
      </c>
      <c r="W1478" s="5" t="s">
        <v>28</v>
      </c>
      <c r="X1478" s="5" t="s">
        <v>75</v>
      </c>
      <c r="Y1478" s="5" t="s">
        <v>975</v>
      </c>
      <c r="Z1478" s="5" t="s">
        <v>43</v>
      </c>
      <c r="AA1478" s="4">
        <v>0.4</v>
      </c>
      <c r="AB1478" s="1">
        <v>40899</v>
      </c>
      <c r="AC1478" s="1">
        <v>25240</v>
      </c>
      <c r="AD1478">
        <f t="shared" si="140"/>
        <v>2</v>
      </c>
      <c r="AE1478">
        <f t="shared" ca="1" si="141"/>
        <v>55</v>
      </c>
      <c r="AF1478" t="str">
        <f t="shared" ca="1" si="142"/>
        <v>18-64</v>
      </c>
      <c r="AG1478" s="3">
        <f t="shared" si="143"/>
        <v>0.32866380487804875</v>
      </c>
      <c r="AH1478" t="str">
        <f>_xlfn.IFNA(VLOOKUP(Sales_Transactions[[#This Row],[Order ID]],Returned_Items[#All],2,FALSE),"Not Returned")</f>
        <v>Not Returned</v>
      </c>
    </row>
    <row r="1479" spans="1:34" x14ac:dyDescent="0.25">
      <c r="A1479">
        <v>42692</v>
      </c>
      <c r="C1479" t="s">
        <v>1893</v>
      </c>
      <c r="D1479" s="2" t="str">
        <f>TEXT(MID(Sales_Transactions[[#This Row],[Order Date]],2,5),"d/m/yyy")</f>
        <v>20/12/2011</v>
      </c>
      <c r="E1479" s="2" t="str">
        <f>TEXT(MID(Sales_Transactions[[#This Row],[Order Date]],2,5),"d")</f>
        <v>20</v>
      </c>
      <c r="F1479" s="2" t="str">
        <f>TEXT(MID(Sales_Transactions[[#This Row],[Order Date]],2,5),"m")</f>
        <v>12</v>
      </c>
      <c r="G1479" s="2" t="str">
        <f>TEXT(MID(Sales_Transactions[[#This Row],[Order Date]],2,5),"yyy")</f>
        <v>2011</v>
      </c>
      <c r="H1479" s="2" t="str">
        <f>TEXT(MID(Sales_Transactions[[#This Row],[Order Date]],2,5),"yyy/m")</f>
        <v>2011/12</v>
      </c>
      <c r="I1479" t="s">
        <v>78</v>
      </c>
      <c r="J1479">
        <f t="shared" si="138"/>
        <v>3</v>
      </c>
      <c r="K1479" s="2">
        <v>42</v>
      </c>
      <c r="L1479" s="3">
        <v>278.01</v>
      </c>
      <c r="M1479" s="4">
        <v>0.03</v>
      </c>
      <c r="N1479" s="5" t="s">
        <v>23</v>
      </c>
      <c r="O1479" s="3">
        <v>-202.31</v>
      </c>
      <c r="P1479" s="3">
        <v>6.48</v>
      </c>
      <c r="Q1479" s="3">
        <v>8.73</v>
      </c>
      <c r="R1479" s="5" t="s">
        <v>1779</v>
      </c>
      <c r="S1479" s="5" t="s">
        <v>1780</v>
      </c>
      <c r="T1479" s="5" t="str">
        <f t="shared" si="139"/>
        <v>Scott Williamson</v>
      </c>
      <c r="U1479" t="s">
        <v>153</v>
      </c>
      <c r="V1479" s="5" t="s">
        <v>27</v>
      </c>
      <c r="W1479" s="5" t="s">
        <v>28</v>
      </c>
      <c r="X1479" s="5" t="s">
        <v>75</v>
      </c>
      <c r="Y1479" s="5" t="s">
        <v>1439</v>
      </c>
      <c r="Z1479" s="5" t="s">
        <v>43</v>
      </c>
      <c r="AA1479" s="4">
        <v>0.37</v>
      </c>
      <c r="AB1479" s="1">
        <v>40898</v>
      </c>
      <c r="AC1479" s="1">
        <v>25560</v>
      </c>
      <c r="AD1479">
        <f t="shared" si="140"/>
        <v>1</v>
      </c>
      <c r="AE1479">
        <f t="shared" ca="1" si="141"/>
        <v>54</v>
      </c>
      <c r="AF1479" t="str">
        <f t="shared" ca="1" si="142"/>
        <v>18-64</v>
      </c>
      <c r="AG1479" s="3">
        <f t="shared" si="143"/>
        <v>0.36209657142857143</v>
      </c>
      <c r="AH1479" t="str">
        <f>_xlfn.IFNA(VLOOKUP(Sales_Transactions[[#This Row],[Order ID]],Returned_Items[#All],2,FALSE),"Not Returned")</f>
        <v>Not Returned</v>
      </c>
    </row>
    <row r="1480" spans="1:34" x14ac:dyDescent="0.25">
      <c r="A1480">
        <v>44007</v>
      </c>
      <c r="C1480" t="s">
        <v>93</v>
      </c>
      <c r="D1480" s="2" t="str">
        <f>TEXT(MID(Sales_Transactions[[#This Row],[Order Date]],2,5),"d/m/yyy")</f>
        <v>30/5/2011</v>
      </c>
      <c r="E1480" s="2" t="str">
        <f>TEXT(MID(Sales_Transactions[[#This Row],[Order Date]],2,5),"d")</f>
        <v>30</v>
      </c>
      <c r="F1480" s="2" t="str">
        <f>TEXT(MID(Sales_Transactions[[#This Row],[Order Date]],2,5),"m")</f>
        <v>5</v>
      </c>
      <c r="G1480" s="2" t="str">
        <f>TEXT(MID(Sales_Transactions[[#This Row],[Order Date]],2,5),"yyy")</f>
        <v>2011</v>
      </c>
      <c r="H1480" s="2" t="str">
        <f>TEXT(MID(Sales_Transactions[[#This Row],[Order Date]],2,5),"yyy/m")</f>
        <v>2011/5</v>
      </c>
      <c r="I1480" t="s">
        <v>78</v>
      </c>
      <c r="J1480">
        <f t="shared" si="138"/>
        <v>3</v>
      </c>
      <c r="K1480" s="2">
        <v>50</v>
      </c>
      <c r="L1480" s="3">
        <v>281.81</v>
      </c>
      <c r="M1480" s="4">
        <v>7.0000000000000007E-2</v>
      </c>
      <c r="N1480" s="5" t="s">
        <v>23</v>
      </c>
      <c r="O1480" s="3">
        <v>42.45</v>
      </c>
      <c r="P1480" s="3">
        <v>5.98</v>
      </c>
      <c r="Q1480" s="3">
        <v>0.96</v>
      </c>
      <c r="R1480" s="5" t="s">
        <v>1773</v>
      </c>
      <c r="S1480" s="5" t="s">
        <v>1774</v>
      </c>
      <c r="T1480" s="5" t="str">
        <f t="shared" si="139"/>
        <v>Nathan Cano</v>
      </c>
      <c r="U1480" t="s">
        <v>153</v>
      </c>
      <c r="V1480" s="5" t="s">
        <v>37</v>
      </c>
      <c r="W1480" s="5" t="s">
        <v>28</v>
      </c>
      <c r="X1480" s="5" t="s">
        <v>124</v>
      </c>
      <c r="Y1480" s="5" t="s">
        <v>1277</v>
      </c>
      <c r="Z1480" s="5" t="s">
        <v>84</v>
      </c>
      <c r="AA1480" s="4">
        <v>0.6</v>
      </c>
      <c r="AB1480" s="1">
        <v>40693</v>
      </c>
      <c r="AC1480" s="1">
        <v>25251</v>
      </c>
      <c r="AD1480">
        <f t="shared" si="140"/>
        <v>0</v>
      </c>
      <c r="AE1480">
        <f t="shared" ca="1" si="141"/>
        <v>55</v>
      </c>
      <c r="AF1480" t="str">
        <f t="shared" ca="1" si="142"/>
        <v>18-64</v>
      </c>
      <c r="AG1480" s="3">
        <f t="shared" si="143"/>
        <v>0.13871628000000003</v>
      </c>
      <c r="AH1480" t="str">
        <f>_xlfn.IFNA(VLOOKUP(Sales_Transactions[[#This Row],[Order ID]],Returned_Items[#All],2,FALSE),"Not Returned")</f>
        <v>Not Returned</v>
      </c>
    </row>
    <row r="1481" spans="1:34" x14ac:dyDescent="0.25">
      <c r="A1481">
        <v>44450</v>
      </c>
      <c r="C1481" t="s">
        <v>1721</v>
      </c>
      <c r="D1481" s="2" t="str">
        <f>TEXT(MID(Sales_Transactions[[#This Row],[Order Date]],2,5),"d/m/yyy")</f>
        <v>9/10/2010</v>
      </c>
      <c r="E1481" s="2" t="str">
        <f>TEXT(MID(Sales_Transactions[[#This Row],[Order Date]],2,5),"d")</f>
        <v>9</v>
      </c>
      <c r="F1481" s="2" t="str">
        <f>TEXT(MID(Sales_Transactions[[#This Row],[Order Date]],2,5),"m")</f>
        <v>10</v>
      </c>
      <c r="G1481" s="2" t="str">
        <f>TEXT(MID(Sales_Transactions[[#This Row],[Order Date]],2,5),"yyy")</f>
        <v>2010</v>
      </c>
      <c r="H1481" s="2" t="str">
        <f>TEXT(MID(Sales_Transactions[[#This Row],[Order Date]],2,5),"yyy/m")</f>
        <v>2010/10</v>
      </c>
      <c r="I1481" t="s">
        <v>101</v>
      </c>
      <c r="J1481">
        <f t="shared" si="138"/>
        <v>1</v>
      </c>
      <c r="K1481" s="2">
        <v>14</v>
      </c>
      <c r="L1481" s="3">
        <v>243.23</v>
      </c>
      <c r="M1481" s="4">
        <v>7.0000000000000007E-2</v>
      </c>
      <c r="N1481" s="5" t="s">
        <v>23</v>
      </c>
      <c r="O1481" s="3">
        <v>35.33</v>
      </c>
      <c r="P1481" s="3">
        <v>17.48</v>
      </c>
      <c r="Q1481" s="3">
        <v>1.99</v>
      </c>
      <c r="R1481" s="5" t="s">
        <v>1783</v>
      </c>
      <c r="S1481" s="5" t="s">
        <v>1784</v>
      </c>
      <c r="T1481" s="5" t="str">
        <f t="shared" si="139"/>
        <v>Sean Wendt</v>
      </c>
      <c r="U1481" t="s">
        <v>153</v>
      </c>
      <c r="V1481" s="5" t="s">
        <v>47</v>
      </c>
      <c r="W1481" s="5" t="s">
        <v>48</v>
      </c>
      <c r="X1481" s="5" t="s">
        <v>87</v>
      </c>
      <c r="Y1481" s="5" t="s">
        <v>1894</v>
      </c>
      <c r="Z1481" s="5" t="s">
        <v>60</v>
      </c>
      <c r="AA1481" s="4">
        <v>0.45</v>
      </c>
      <c r="AB1481" s="1">
        <v>40461</v>
      </c>
      <c r="AC1481" s="1">
        <v>25335</v>
      </c>
      <c r="AD1481">
        <f t="shared" si="140"/>
        <v>1</v>
      </c>
      <c r="AE1481">
        <f t="shared" ca="1" si="141"/>
        <v>55</v>
      </c>
      <c r="AF1481" t="str">
        <f t="shared" ca="1" si="142"/>
        <v>18-64</v>
      </c>
      <c r="AG1481" s="3">
        <f t="shared" si="143"/>
        <v>1.3898402857142855</v>
      </c>
      <c r="AH1481" t="str">
        <f>_xlfn.IFNA(VLOOKUP(Sales_Transactions[[#This Row],[Order ID]],Returned_Items[#All],2,FALSE),"Not Returned")</f>
        <v>Not Returned</v>
      </c>
    </row>
    <row r="1482" spans="1:34" x14ac:dyDescent="0.25">
      <c r="A1482">
        <v>44450</v>
      </c>
      <c r="C1482" t="s">
        <v>1721</v>
      </c>
      <c r="D1482" s="2" t="str">
        <f>TEXT(MID(Sales_Transactions[[#This Row],[Order Date]],2,5),"d/m/yyy")</f>
        <v>9/10/2010</v>
      </c>
      <c r="E1482" s="2" t="str">
        <f>TEXT(MID(Sales_Transactions[[#This Row],[Order Date]],2,5),"d")</f>
        <v>9</v>
      </c>
      <c r="F1482" s="2" t="str">
        <f>TEXT(MID(Sales_Transactions[[#This Row],[Order Date]],2,5),"m")</f>
        <v>10</v>
      </c>
      <c r="G1482" s="2" t="str">
        <f>TEXT(MID(Sales_Transactions[[#This Row],[Order Date]],2,5),"yyy")</f>
        <v>2010</v>
      </c>
      <c r="H1482" s="2" t="str">
        <f>TEXT(MID(Sales_Transactions[[#This Row],[Order Date]],2,5),"yyy/m")</f>
        <v>2010/10</v>
      </c>
      <c r="I1482" t="s">
        <v>101</v>
      </c>
      <c r="J1482">
        <f t="shared" si="138"/>
        <v>1</v>
      </c>
      <c r="K1482" s="2">
        <v>24</v>
      </c>
      <c r="L1482" s="3">
        <v>1326.51</v>
      </c>
      <c r="M1482" s="4">
        <v>0.03</v>
      </c>
      <c r="N1482" s="5" t="s">
        <v>23</v>
      </c>
      <c r="O1482" s="3">
        <v>58.17</v>
      </c>
      <c r="P1482" s="3">
        <v>65.989999999999995</v>
      </c>
      <c r="Q1482" s="3">
        <v>8.99</v>
      </c>
      <c r="R1482" s="5" t="s">
        <v>1783</v>
      </c>
      <c r="S1482" s="5" t="s">
        <v>1784</v>
      </c>
      <c r="T1482" s="5" t="str">
        <f t="shared" si="139"/>
        <v>Sean Wendt</v>
      </c>
      <c r="U1482" t="s">
        <v>153</v>
      </c>
      <c r="V1482" s="5" t="s">
        <v>47</v>
      </c>
      <c r="W1482" s="5" t="s">
        <v>48</v>
      </c>
      <c r="X1482" s="5" t="s">
        <v>49</v>
      </c>
      <c r="Y1482" s="5" t="s">
        <v>1895</v>
      </c>
      <c r="Z1482" s="5" t="s">
        <v>43</v>
      </c>
      <c r="AA1482" s="4">
        <v>0.6</v>
      </c>
      <c r="AB1482" s="1">
        <v>40460</v>
      </c>
      <c r="AC1482" s="1">
        <v>24944</v>
      </c>
      <c r="AD1482">
        <f t="shared" si="140"/>
        <v>0</v>
      </c>
      <c r="AE1482">
        <f t="shared" ca="1" si="141"/>
        <v>56</v>
      </c>
      <c r="AF1482" t="str">
        <f t="shared" ca="1" si="142"/>
        <v>18-64</v>
      </c>
      <c r="AG1482" s="3">
        <f t="shared" si="143"/>
        <v>3.1233417916666664</v>
      </c>
      <c r="AH1482" t="str">
        <f>_xlfn.IFNA(VLOOKUP(Sales_Transactions[[#This Row],[Order ID]],Returned_Items[#All],2,FALSE),"Not Returned")</f>
        <v>Not Returned</v>
      </c>
    </row>
    <row r="1483" spans="1:34" x14ac:dyDescent="0.25">
      <c r="A1483">
        <v>44610</v>
      </c>
      <c r="C1483" t="s">
        <v>1132</v>
      </c>
      <c r="D1483" s="2" t="str">
        <f>TEXT(MID(Sales_Transactions[[#This Row],[Order Date]],2,5),"d/m/yyy")</f>
        <v>10/3/2011</v>
      </c>
      <c r="E1483" s="2" t="str">
        <f>TEXT(MID(Sales_Transactions[[#This Row],[Order Date]],2,5),"d")</f>
        <v>10</v>
      </c>
      <c r="F1483" s="2" t="str">
        <f>TEXT(MID(Sales_Transactions[[#This Row],[Order Date]],2,5),"m")</f>
        <v>3</v>
      </c>
      <c r="G1483" s="2" t="str">
        <f>TEXT(MID(Sales_Transactions[[#This Row],[Order Date]],2,5),"yyy")</f>
        <v>2011</v>
      </c>
      <c r="H1483" s="2" t="str">
        <f>TEXT(MID(Sales_Transactions[[#This Row],[Order Date]],2,5),"yyy/m")</f>
        <v>2011/3</v>
      </c>
      <c r="I1483" t="s">
        <v>33</v>
      </c>
      <c r="J1483">
        <f t="shared" si="138"/>
        <v>4</v>
      </c>
      <c r="K1483" s="2">
        <v>31</v>
      </c>
      <c r="L1483" s="3">
        <v>127.9</v>
      </c>
      <c r="M1483" s="4">
        <v>7.0000000000000007E-2</v>
      </c>
      <c r="N1483" s="5" t="s">
        <v>23</v>
      </c>
      <c r="O1483" s="3">
        <v>54.21</v>
      </c>
      <c r="P1483" s="3">
        <v>4.13</v>
      </c>
      <c r="Q1483" s="3">
        <v>0.5</v>
      </c>
      <c r="R1483" s="5" t="s">
        <v>327</v>
      </c>
      <c r="S1483" s="5" t="s">
        <v>1882</v>
      </c>
      <c r="T1483" s="5" t="str">
        <f t="shared" si="139"/>
        <v>Hunter Lopez</v>
      </c>
      <c r="U1483" t="s">
        <v>153</v>
      </c>
      <c r="V1483" s="5" t="s">
        <v>37</v>
      </c>
      <c r="W1483" s="5" t="s">
        <v>28</v>
      </c>
      <c r="X1483" s="5" t="s">
        <v>115</v>
      </c>
      <c r="Y1483" s="5" t="s">
        <v>275</v>
      </c>
      <c r="Z1483" s="5" t="s">
        <v>43</v>
      </c>
      <c r="AA1483" s="4">
        <v>0.39</v>
      </c>
      <c r="AB1483" s="1">
        <v>40612</v>
      </c>
      <c r="AC1483" s="1">
        <v>25088</v>
      </c>
      <c r="AD1483">
        <f t="shared" si="140"/>
        <v>0</v>
      </c>
      <c r="AE1483">
        <f t="shared" ca="1" si="141"/>
        <v>55</v>
      </c>
      <c r="AF1483" t="str">
        <f t="shared" ca="1" si="142"/>
        <v>18-64</v>
      </c>
      <c r="AG1483" s="3">
        <f t="shared" si="143"/>
        <v>0.14926158064516129</v>
      </c>
      <c r="AH1483" t="str">
        <f>_xlfn.IFNA(VLOOKUP(Sales_Transactions[[#This Row],[Order ID]],Returned_Items[#All],2,FALSE),"Not Returned")</f>
        <v>Not Returned</v>
      </c>
    </row>
    <row r="1484" spans="1:34" x14ac:dyDescent="0.25">
      <c r="A1484">
        <v>44999</v>
      </c>
      <c r="C1484" t="s">
        <v>1460</v>
      </c>
      <c r="D1484" s="2" t="str">
        <f>TEXT(MID(Sales_Transactions[[#This Row],[Order Date]],2,5),"d/m/yyy")</f>
        <v>22/1/2010</v>
      </c>
      <c r="E1484" s="2" t="str">
        <f>TEXT(MID(Sales_Transactions[[#This Row],[Order Date]],2,5),"d")</f>
        <v>22</v>
      </c>
      <c r="F1484" s="2" t="str">
        <f>TEXT(MID(Sales_Transactions[[#This Row],[Order Date]],2,5),"m")</f>
        <v>1</v>
      </c>
      <c r="G1484" s="2" t="str">
        <f>TEXT(MID(Sales_Transactions[[#This Row],[Order Date]],2,5),"yyy")</f>
        <v>2010</v>
      </c>
      <c r="H1484" s="2" t="str">
        <f>TEXT(MID(Sales_Transactions[[#This Row],[Order Date]],2,5),"yyy/m")</f>
        <v>2010/1</v>
      </c>
      <c r="I1484" t="s">
        <v>78</v>
      </c>
      <c r="J1484">
        <f t="shared" si="138"/>
        <v>3</v>
      </c>
      <c r="K1484" s="2">
        <v>17</v>
      </c>
      <c r="L1484" s="3">
        <v>110.74</v>
      </c>
      <c r="M1484" s="4">
        <v>0.09</v>
      </c>
      <c r="N1484" s="5" t="s">
        <v>23</v>
      </c>
      <c r="O1484" s="3">
        <v>-70.31</v>
      </c>
      <c r="P1484" s="3">
        <v>6.48</v>
      </c>
      <c r="Q1484" s="3">
        <v>7.49</v>
      </c>
      <c r="R1484" s="5" t="s">
        <v>509</v>
      </c>
      <c r="S1484" s="5" t="s">
        <v>1538</v>
      </c>
      <c r="T1484" s="5" t="str">
        <f t="shared" si="139"/>
        <v>Mike Kennedy</v>
      </c>
      <c r="U1484" t="s">
        <v>153</v>
      </c>
      <c r="V1484" s="5" t="s">
        <v>27</v>
      </c>
      <c r="W1484" s="5" t="s">
        <v>28</v>
      </c>
      <c r="X1484" s="5" t="s">
        <v>75</v>
      </c>
      <c r="Y1484" s="5" t="s">
        <v>1088</v>
      </c>
      <c r="Z1484" s="5" t="s">
        <v>43</v>
      </c>
      <c r="AA1484" s="4">
        <v>0.37</v>
      </c>
      <c r="AB1484" s="1">
        <v>40201</v>
      </c>
      <c r="AC1484" s="1">
        <v>24903</v>
      </c>
      <c r="AD1484">
        <f t="shared" si="140"/>
        <v>1</v>
      </c>
      <c r="AE1484">
        <f t="shared" ca="1" si="141"/>
        <v>56</v>
      </c>
      <c r="AF1484" t="str">
        <f t="shared" ca="1" si="142"/>
        <v>18-64</v>
      </c>
      <c r="AG1484" s="3">
        <f t="shared" si="143"/>
        <v>0.82142164705882359</v>
      </c>
      <c r="AH1484" t="str">
        <f>_xlfn.IFNA(VLOOKUP(Sales_Transactions[[#This Row],[Order ID]],Returned_Items[#All],2,FALSE),"Not Returned")</f>
        <v>Not Returned</v>
      </c>
    </row>
    <row r="1485" spans="1:34" x14ac:dyDescent="0.25">
      <c r="A1485">
        <v>45025</v>
      </c>
      <c r="C1485" t="s">
        <v>374</v>
      </c>
      <c r="D1485" s="2" t="str">
        <f>TEXT(MID(Sales_Transactions[[#This Row],[Order Date]],2,5),"d/m/yyy")</f>
        <v>11/4/2011</v>
      </c>
      <c r="E1485" s="2" t="str">
        <f>TEXT(MID(Sales_Transactions[[#This Row],[Order Date]],2,5),"d")</f>
        <v>11</v>
      </c>
      <c r="F1485" s="2" t="str">
        <f>TEXT(MID(Sales_Transactions[[#This Row],[Order Date]],2,5),"m")</f>
        <v>4</v>
      </c>
      <c r="G1485" s="2" t="str">
        <f>TEXT(MID(Sales_Transactions[[#This Row],[Order Date]],2,5),"yyy")</f>
        <v>2011</v>
      </c>
      <c r="H1485" s="2" t="str">
        <f>TEXT(MID(Sales_Transactions[[#This Row],[Order Date]],2,5),"yyy/m")</f>
        <v>2011/4</v>
      </c>
      <c r="I1485" t="s">
        <v>33</v>
      </c>
      <c r="J1485">
        <f t="shared" si="138"/>
        <v>4</v>
      </c>
      <c r="K1485" s="2">
        <v>26</v>
      </c>
      <c r="L1485" s="3">
        <v>73.819999999999993</v>
      </c>
      <c r="M1485" s="4">
        <v>0.08</v>
      </c>
      <c r="N1485" s="5" t="s">
        <v>23</v>
      </c>
      <c r="O1485" s="3">
        <v>2.0099999999999998</v>
      </c>
      <c r="P1485" s="3">
        <v>2.88</v>
      </c>
      <c r="Q1485" s="3">
        <v>1.49</v>
      </c>
      <c r="R1485" s="5" t="s">
        <v>509</v>
      </c>
      <c r="S1485" s="5" t="s">
        <v>1538</v>
      </c>
      <c r="T1485" s="5" t="str">
        <f t="shared" si="139"/>
        <v>Mike Kennedy</v>
      </c>
      <c r="U1485" t="s">
        <v>1143</v>
      </c>
      <c r="V1485" s="5" t="s">
        <v>47</v>
      </c>
      <c r="W1485" s="5" t="s">
        <v>28</v>
      </c>
      <c r="X1485" s="5" t="s">
        <v>41</v>
      </c>
      <c r="Y1485" s="5" t="s">
        <v>1346</v>
      </c>
      <c r="Z1485" s="5" t="s">
        <v>43</v>
      </c>
      <c r="AA1485" s="4">
        <v>0.36</v>
      </c>
      <c r="AB1485" s="1">
        <v>40647</v>
      </c>
      <c r="AC1485" s="1">
        <v>24932</v>
      </c>
      <c r="AD1485">
        <f t="shared" si="140"/>
        <v>3</v>
      </c>
      <c r="AE1485">
        <f t="shared" ca="1" si="141"/>
        <v>56</v>
      </c>
      <c r="AF1485" t="str">
        <f t="shared" ca="1" si="142"/>
        <v>18-64</v>
      </c>
      <c r="AG1485" s="3">
        <f t="shared" si="143"/>
        <v>0.16798830769230769</v>
      </c>
      <c r="AH1485" t="str">
        <f>_xlfn.IFNA(VLOOKUP(Sales_Transactions[[#This Row],[Order ID]],Returned_Items[#All],2,FALSE),"Not Returned")</f>
        <v>Not Returned</v>
      </c>
    </row>
    <row r="1486" spans="1:34" x14ac:dyDescent="0.25">
      <c r="A1486">
        <v>45248</v>
      </c>
      <c r="C1486" t="s">
        <v>1339</v>
      </c>
      <c r="D1486" s="2" t="str">
        <f>TEXT(MID(Sales_Transactions[[#This Row],[Order Date]],2,5),"d/m/yyy")</f>
        <v>16/4/2011</v>
      </c>
      <c r="E1486" s="2" t="str">
        <f>TEXT(MID(Sales_Transactions[[#This Row],[Order Date]],2,5),"d")</f>
        <v>16</v>
      </c>
      <c r="F1486" s="2" t="str">
        <f>TEXT(MID(Sales_Transactions[[#This Row],[Order Date]],2,5),"m")</f>
        <v>4</v>
      </c>
      <c r="G1486" s="2" t="str">
        <f>TEXT(MID(Sales_Transactions[[#This Row],[Order Date]],2,5),"yyy")</f>
        <v>2011</v>
      </c>
      <c r="H1486" s="2" t="str">
        <f>TEXT(MID(Sales_Transactions[[#This Row],[Order Date]],2,5),"yyy/m")</f>
        <v>2011/4</v>
      </c>
      <c r="I1486" t="s">
        <v>78</v>
      </c>
      <c r="J1486">
        <f t="shared" si="138"/>
        <v>3</v>
      </c>
      <c r="K1486" s="2">
        <v>38</v>
      </c>
      <c r="L1486" s="3">
        <v>154.85</v>
      </c>
      <c r="M1486" s="4">
        <v>0.05</v>
      </c>
      <c r="N1486" s="5" t="s">
        <v>23</v>
      </c>
      <c r="O1486" s="3">
        <v>-136.55000000000001</v>
      </c>
      <c r="P1486" s="3">
        <v>3.95</v>
      </c>
      <c r="Q1486" s="3">
        <v>5.13</v>
      </c>
      <c r="R1486" s="5" t="s">
        <v>1583</v>
      </c>
      <c r="S1486" s="5" t="s">
        <v>1584</v>
      </c>
      <c r="T1486" s="5" t="str">
        <f t="shared" si="139"/>
        <v>Mark Cousins</v>
      </c>
      <c r="U1486" t="s">
        <v>1143</v>
      </c>
      <c r="V1486" s="5" t="s">
        <v>47</v>
      </c>
      <c r="W1486" s="5" t="s">
        <v>28</v>
      </c>
      <c r="X1486" s="5" t="s">
        <v>38</v>
      </c>
      <c r="Y1486" s="5" t="s">
        <v>1816</v>
      </c>
      <c r="Z1486" s="5" t="s">
        <v>43</v>
      </c>
      <c r="AA1486" s="4">
        <v>0.59</v>
      </c>
      <c r="AB1486" s="1">
        <v>40651</v>
      </c>
      <c r="AC1486" s="1">
        <v>24931</v>
      </c>
      <c r="AD1486">
        <f t="shared" si="140"/>
        <v>2</v>
      </c>
      <c r="AE1486">
        <f t="shared" ca="1" si="141"/>
        <v>56</v>
      </c>
      <c r="AF1486" t="str">
        <f t="shared" ca="1" si="142"/>
        <v>18-64</v>
      </c>
      <c r="AG1486" s="3">
        <f t="shared" si="143"/>
        <v>0.2388953947368421</v>
      </c>
      <c r="AH1486" t="str">
        <f>_xlfn.IFNA(VLOOKUP(Sales_Transactions[[#This Row],[Order ID]],Returned_Items[#All],2,FALSE),"Not Returned")</f>
        <v>Not Returned</v>
      </c>
    </row>
    <row r="1487" spans="1:34" x14ac:dyDescent="0.25">
      <c r="A1487">
        <v>45248</v>
      </c>
      <c r="C1487" t="s">
        <v>1339</v>
      </c>
      <c r="D1487" s="2" t="str">
        <f>TEXT(MID(Sales_Transactions[[#This Row],[Order Date]],2,5),"d/m/yyy")</f>
        <v>16/4/2011</v>
      </c>
      <c r="E1487" s="2" t="str">
        <f>TEXT(MID(Sales_Transactions[[#This Row],[Order Date]],2,5),"d")</f>
        <v>16</v>
      </c>
      <c r="F1487" s="2" t="str">
        <f>TEXT(MID(Sales_Transactions[[#This Row],[Order Date]],2,5),"m")</f>
        <v>4</v>
      </c>
      <c r="G1487" s="2" t="str">
        <f>TEXT(MID(Sales_Transactions[[#This Row],[Order Date]],2,5),"yyy")</f>
        <v>2011</v>
      </c>
      <c r="H1487" s="2" t="str">
        <f>TEXT(MID(Sales_Transactions[[#This Row],[Order Date]],2,5),"yyy/m")</f>
        <v>2011/4</v>
      </c>
      <c r="I1487" t="s">
        <v>78</v>
      </c>
      <c r="J1487">
        <f t="shared" si="138"/>
        <v>3</v>
      </c>
      <c r="K1487" s="2">
        <v>32</v>
      </c>
      <c r="L1487" s="3">
        <v>4941.7725</v>
      </c>
      <c r="M1487" s="4">
        <v>0.1</v>
      </c>
      <c r="N1487" s="5" t="s">
        <v>23</v>
      </c>
      <c r="O1487" s="3">
        <v>704.89</v>
      </c>
      <c r="P1487" s="3">
        <v>195.99</v>
      </c>
      <c r="Q1487" s="3">
        <v>8.99</v>
      </c>
      <c r="R1487" s="5" t="s">
        <v>1583</v>
      </c>
      <c r="S1487" s="5" t="s">
        <v>1584</v>
      </c>
      <c r="T1487" s="5" t="str">
        <f t="shared" si="139"/>
        <v>Mark Cousins</v>
      </c>
      <c r="U1487" t="s">
        <v>1143</v>
      </c>
      <c r="V1487" s="5" t="s">
        <v>47</v>
      </c>
      <c r="W1487" s="5" t="s">
        <v>48</v>
      </c>
      <c r="X1487" s="5" t="s">
        <v>49</v>
      </c>
      <c r="Y1487" s="5" t="s">
        <v>1137</v>
      </c>
      <c r="Z1487" s="5" t="s">
        <v>43</v>
      </c>
      <c r="AA1487" s="4">
        <v>0.6</v>
      </c>
      <c r="AB1487" s="1">
        <v>40651</v>
      </c>
      <c r="AC1487" s="1">
        <v>24922</v>
      </c>
      <c r="AD1487">
        <f t="shared" si="140"/>
        <v>2</v>
      </c>
      <c r="AE1487">
        <f t="shared" ca="1" si="141"/>
        <v>56</v>
      </c>
      <c r="AF1487" t="str">
        <f t="shared" ca="1" si="142"/>
        <v>18-64</v>
      </c>
      <c r="AG1487" s="3">
        <f t="shared" si="143"/>
        <v>6.3995003125000007</v>
      </c>
      <c r="AH1487" t="str">
        <f>_xlfn.IFNA(VLOOKUP(Sales_Transactions[[#This Row],[Order ID]],Returned_Items[#All],2,FALSE),"Not Returned")</f>
        <v>Not Returned</v>
      </c>
    </row>
    <row r="1488" spans="1:34" x14ac:dyDescent="0.25">
      <c r="A1488">
        <v>45249</v>
      </c>
      <c r="C1488" t="s">
        <v>1896</v>
      </c>
      <c r="D1488" s="2" t="str">
        <f>TEXT(MID(Sales_Transactions[[#This Row],[Order Date]],2,5),"d/m/yyy")</f>
        <v>27/11/2010</v>
      </c>
      <c r="E1488" s="2" t="str">
        <f>TEXT(MID(Sales_Transactions[[#This Row],[Order Date]],2,5),"d")</f>
        <v>27</v>
      </c>
      <c r="F1488" s="2" t="str">
        <f>TEXT(MID(Sales_Transactions[[#This Row],[Order Date]],2,5),"m")</f>
        <v>11</v>
      </c>
      <c r="G1488" s="2" t="str">
        <f>TEXT(MID(Sales_Transactions[[#This Row],[Order Date]],2,5),"yyy")</f>
        <v>2010</v>
      </c>
      <c r="H1488" s="2" t="str">
        <f>TEXT(MID(Sales_Transactions[[#This Row],[Order Date]],2,5),"yyy/m")</f>
        <v>2010/11</v>
      </c>
      <c r="I1488" t="s">
        <v>22</v>
      </c>
      <c r="J1488">
        <f t="shared" si="138"/>
        <v>2</v>
      </c>
      <c r="K1488" s="2">
        <v>24</v>
      </c>
      <c r="L1488" s="3">
        <v>1155.5835</v>
      </c>
      <c r="M1488" s="4">
        <v>0.04</v>
      </c>
      <c r="N1488" s="5" t="s">
        <v>23</v>
      </c>
      <c r="O1488" s="3">
        <v>-127</v>
      </c>
      <c r="P1488" s="3">
        <v>55.99</v>
      </c>
      <c r="Q1488" s="3">
        <v>5</v>
      </c>
      <c r="R1488" s="5" t="s">
        <v>1828</v>
      </c>
      <c r="S1488" s="5" t="s">
        <v>1829</v>
      </c>
      <c r="T1488" s="5" t="str">
        <f t="shared" si="139"/>
        <v>Roland Black</v>
      </c>
      <c r="U1488" t="s">
        <v>1143</v>
      </c>
      <c r="V1488" s="5" t="s">
        <v>27</v>
      </c>
      <c r="W1488" s="5" t="s">
        <v>48</v>
      </c>
      <c r="X1488" s="5" t="s">
        <v>49</v>
      </c>
      <c r="Y1488" s="5" t="s">
        <v>422</v>
      </c>
      <c r="Z1488" s="5" t="s">
        <v>60</v>
      </c>
      <c r="AA1488" s="4">
        <v>0.8</v>
      </c>
      <c r="AB1488" s="1">
        <v>40514</v>
      </c>
      <c r="AC1488" s="1">
        <v>24878</v>
      </c>
      <c r="AD1488">
        <f t="shared" si="140"/>
        <v>5</v>
      </c>
      <c r="AE1488">
        <f t="shared" ca="1" si="141"/>
        <v>56</v>
      </c>
      <c r="AF1488" t="str">
        <f t="shared" ca="1" si="142"/>
        <v>18-64</v>
      </c>
      <c r="AG1488" s="3">
        <f t="shared" si="143"/>
        <v>2.5403168333333332</v>
      </c>
      <c r="AH1488" t="str">
        <f>_xlfn.IFNA(VLOOKUP(Sales_Transactions[[#This Row],[Order ID]],Returned_Items[#All],2,FALSE),"Not Returned")</f>
        <v>Not Returned</v>
      </c>
    </row>
    <row r="1489" spans="1:34" x14ac:dyDescent="0.25">
      <c r="A1489">
        <v>45570</v>
      </c>
      <c r="C1489" t="s">
        <v>1897</v>
      </c>
      <c r="D1489" s="2" t="str">
        <f>TEXT(MID(Sales_Transactions[[#This Row],[Order Date]],2,5),"d/m/yyy")</f>
        <v>9/8/2010</v>
      </c>
      <c r="E1489" s="2" t="str">
        <f>TEXT(MID(Sales_Transactions[[#This Row],[Order Date]],2,5),"d")</f>
        <v>9</v>
      </c>
      <c r="F1489" s="2" t="str">
        <f>TEXT(MID(Sales_Transactions[[#This Row],[Order Date]],2,5),"m")</f>
        <v>8</v>
      </c>
      <c r="G1489" s="2" t="str">
        <f>TEXT(MID(Sales_Transactions[[#This Row],[Order Date]],2,5),"yyy")</f>
        <v>2010</v>
      </c>
      <c r="H1489" s="2" t="str">
        <f>TEXT(MID(Sales_Transactions[[#This Row],[Order Date]],2,5),"yyy/m")</f>
        <v>2010/8</v>
      </c>
      <c r="I1489" t="s">
        <v>101</v>
      </c>
      <c r="J1489">
        <f t="shared" si="138"/>
        <v>1</v>
      </c>
      <c r="K1489" s="2">
        <v>19</v>
      </c>
      <c r="L1489" s="3">
        <v>77.569999999999993</v>
      </c>
      <c r="M1489" s="4">
        <v>0</v>
      </c>
      <c r="N1489" s="5" t="s">
        <v>23</v>
      </c>
      <c r="O1489" s="3">
        <v>-67.489999999999995</v>
      </c>
      <c r="P1489" s="3">
        <v>3.58</v>
      </c>
      <c r="Q1489" s="3">
        <v>5.47</v>
      </c>
      <c r="R1489" s="5" t="s">
        <v>1866</v>
      </c>
      <c r="S1489" s="5" t="s">
        <v>1867</v>
      </c>
      <c r="T1489" s="5" t="str">
        <f t="shared" si="139"/>
        <v>Bart Watters</v>
      </c>
      <c r="U1489" t="s">
        <v>1143</v>
      </c>
      <c r="V1489" s="5" t="s">
        <v>47</v>
      </c>
      <c r="W1489" s="5" t="s">
        <v>28</v>
      </c>
      <c r="X1489" s="5" t="s">
        <v>41</v>
      </c>
      <c r="Y1489" s="5" t="s">
        <v>769</v>
      </c>
      <c r="Z1489" s="5" t="s">
        <v>43</v>
      </c>
      <c r="AA1489" s="4">
        <v>0.37</v>
      </c>
      <c r="AB1489" s="1">
        <v>40400</v>
      </c>
      <c r="AC1489" s="1">
        <v>24934</v>
      </c>
      <c r="AD1489">
        <f t="shared" si="140"/>
        <v>1</v>
      </c>
      <c r="AE1489">
        <f t="shared" ca="1" si="141"/>
        <v>56</v>
      </c>
      <c r="AF1489" t="str">
        <f t="shared" ca="1" si="142"/>
        <v>18-64</v>
      </c>
      <c r="AG1489" s="3">
        <f t="shared" si="143"/>
        <v>0.47631578947368425</v>
      </c>
      <c r="AH1489" t="str">
        <f>_xlfn.IFNA(VLOOKUP(Sales_Transactions[[#This Row],[Order ID]],Returned_Items[#All],2,FALSE),"Not Returned")</f>
        <v>Not Returned</v>
      </c>
    </row>
    <row r="1490" spans="1:34" x14ac:dyDescent="0.25">
      <c r="A1490">
        <v>45731</v>
      </c>
      <c r="C1490" t="s">
        <v>461</v>
      </c>
      <c r="D1490" s="2" t="str">
        <f>TEXT(MID(Sales_Transactions[[#This Row],[Order Date]],2,5),"d/m/yyy")</f>
        <v>10/8/2009</v>
      </c>
      <c r="E1490" s="2" t="str">
        <f>TEXT(MID(Sales_Transactions[[#This Row],[Order Date]],2,5),"d")</f>
        <v>10</v>
      </c>
      <c r="F1490" s="2" t="str">
        <f>TEXT(MID(Sales_Transactions[[#This Row],[Order Date]],2,5),"m")</f>
        <v>8</v>
      </c>
      <c r="G1490" s="2" t="str">
        <f>TEXT(MID(Sales_Transactions[[#This Row],[Order Date]],2,5),"yyy")</f>
        <v>2009</v>
      </c>
      <c r="H1490" s="2" t="str">
        <f>TEXT(MID(Sales_Transactions[[#This Row],[Order Date]],2,5),"yyy/m")</f>
        <v>2009/8</v>
      </c>
      <c r="I1490" t="s">
        <v>101</v>
      </c>
      <c r="J1490">
        <f t="shared" si="138"/>
        <v>1</v>
      </c>
      <c r="K1490" s="2">
        <v>44</v>
      </c>
      <c r="L1490" s="3">
        <v>12689.87</v>
      </c>
      <c r="M1490" s="4">
        <v>0.04</v>
      </c>
      <c r="N1490" s="5" t="s">
        <v>34</v>
      </c>
      <c r="O1490" s="3">
        <v>-169.23</v>
      </c>
      <c r="P1490" s="3">
        <v>296.18</v>
      </c>
      <c r="Q1490" s="3">
        <v>154.12</v>
      </c>
      <c r="R1490" s="5" t="s">
        <v>1211</v>
      </c>
      <c r="S1490" s="5" t="s">
        <v>895</v>
      </c>
      <c r="T1490" s="5" t="str">
        <f t="shared" si="139"/>
        <v>Matt Abelman</v>
      </c>
      <c r="U1490" t="s">
        <v>1143</v>
      </c>
      <c r="V1490" s="5" t="s">
        <v>37</v>
      </c>
      <c r="W1490" s="5" t="s">
        <v>57</v>
      </c>
      <c r="X1490" s="5" t="s">
        <v>107</v>
      </c>
      <c r="Y1490" s="5" t="s">
        <v>698</v>
      </c>
      <c r="Z1490" s="5" t="s">
        <v>106</v>
      </c>
      <c r="AA1490" s="4">
        <v>0.76</v>
      </c>
      <c r="AB1490" s="1">
        <v>40036</v>
      </c>
      <c r="AC1490" s="1">
        <v>24604</v>
      </c>
      <c r="AD1490">
        <f t="shared" si="140"/>
        <v>1</v>
      </c>
      <c r="AE1490">
        <f t="shared" ca="1" si="141"/>
        <v>57</v>
      </c>
      <c r="AF1490" t="str">
        <f t="shared" ca="1" si="142"/>
        <v>18-64</v>
      </c>
      <c r="AG1490" s="3">
        <f t="shared" si="143"/>
        <v>10.231398363636364</v>
      </c>
      <c r="AH1490" t="str">
        <f>_xlfn.IFNA(VLOOKUP(Sales_Transactions[[#This Row],[Order ID]],Returned_Items[#All],2,FALSE),"Not Returned")</f>
        <v>Not Returned</v>
      </c>
    </row>
    <row r="1491" spans="1:34" x14ac:dyDescent="0.25">
      <c r="A1491">
        <v>46375</v>
      </c>
      <c r="C1491" t="s">
        <v>484</v>
      </c>
      <c r="D1491" s="2" t="str">
        <f>TEXT(MID(Sales_Transactions[[#This Row],[Order Date]],2,5),"d/m/yyy")</f>
        <v>26/8/2010</v>
      </c>
      <c r="E1491" s="2" t="str">
        <f>TEXT(MID(Sales_Transactions[[#This Row],[Order Date]],2,5),"d")</f>
        <v>26</v>
      </c>
      <c r="F1491" s="2" t="str">
        <f>TEXT(MID(Sales_Transactions[[#This Row],[Order Date]],2,5),"m")</f>
        <v>8</v>
      </c>
      <c r="G1491" s="2" t="str">
        <f>TEXT(MID(Sales_Transactions[[#This Row],[Order Date]],2,5),"yyy")</f>
        <v>2010</v>
      </c>
      <c r="H1491" s="2" t="str">
        <f>TEXT(MID(Sales_Transactions[[#This Row],[Order Date]],2,5),"yyy/m")</f>
        <v>2010/8</v>
      </c>
      <c r="I1491" t="s">
        <v>78</v>
      </c>
      <c r="J1491">
        <f t="shared" si="138"/>
        <v>3</v>
      </c>
      <c r="K1491" s="2">
        <v>24</v>
      </c>
      <c r="L1491" s="3">
        <v>905.32</v>
      </c>
      <c r="M1491" s="4">
        <v>0.02</v>
      </c>
      <c r="N1491" s="5" t="s">
        <v>23</v>
      </c>
      <c r="O1491" s="3">
        <v>389.07</v>
      </c>
      <c r="P1491" s="3">
        <v>35.44</v>
      </c>
      <c r="Q1491" s="3">
        <v>5.09</v>
      </c>
      <c r="R1491" s="5" t="s">
        <v>1856</v>
      </c>
      <c r="S1491" s="5" t="s">
        <v>1857</v>
      </c>
      <c r="T1491" s="5" t="str">
        <f t="shared" si="139"/>
        <v>Parhena Norris</v>
      </c>
      <c r="U1491" t="s">
        <v>1143</v>
      </c>
      <c r="V1491" s="5" t="s">
        <v>74</v>
      </c>
      <c r="W1491" s="5" t="s">
        <v>28</v>
      </c>
      <c r="X1491" s="5" t="s">
        <v>75</v>
      </c>
      <c r="Y1491" s="5" t="s">
        <v>354</v>
      </c>
      <c r="Z1491" s="5" t="s">
        <v>43</v>
      </c>
      <c r="AA1491" s="4">
        <v>0.38</v>
      </c>
      <c r="AB1491" s="1">
        <v>40418</v>
      </c>
      <c r="AC1491" s="1">
        <v>25866</v>
      </c>
      <c r="AD1491">
        <f t="shared" si="140"/>
        <v>2</v>
      </c>
      <c r="AE1491">
        <f t="shared" ca="1" si="141"/>
        <v>53</v>
      </c>
      <c r="AF1491" t="str">
        <f t="shared" ca="1" si="142"/>
        <v>18-64</v>
      </c>
      <c r="AG1491" s="3">
        <f t="shared" si="143"/>
        <v>1.6884546666666662</v>
      </c>
      <c r="AH1491" t="str">
        <f>_xlfn.IFNA(VLOOKUP(Sales_Transactions[[#This Row],[Order ID]],Returned_Items[#All],2,FALSE),"Not Returned")</f>
        <v>Returned</v>
      </c>
    </row>
    <row r="1492" spans="1:34" x14ac:dyDescent="0.25">
      <c r="A1492">
        <v>46375</v>
      </c>
      <c r="C1492" t="s">
        <v>484</v>
      </c>
      <c r="D1492" s="2" t="str">
        <f>TEXT(MID(Sales_Transactions[[#This Row],[Order Date]],2,5),"d/m/yyy")</f>
        <v>26/8/2010</v>
      </c>
      <c r="E1492" s="2" t="str">
        <f>TEXT(MID(Sales_Transactions[[#This Row],[Order Date]],2,5),"d")</f>
        <v>26</v>
      </c>
      <c r="F1492" s="2" t="str">
        <f>TEXT(MID(Sales_Transactions[[#This Row],[Order Date]],2,5),"m")</f>
        <v>8</v>
      </c>
      <c r="G1492" s="2" t="str">
        <f>TEXT(MID(Sales_Transactions[[#This Row],[Order Date]],2,5),"yyy")</f>
        <v>2010</v>
      </c>
      <c r="H1492" s="2" t="str">
        <f>TEXT(MID(Sales_Transactions[[#This Row],[Order Date]],2,5),"yyy/m")</f>
        <v>2010/8</v>
      </c>
      <c r="I1492" t="s">
        <v>78</v>
      </c>
      <c r="J1492">
        <f t="shared" si="138"/>
        <v>3</v>
      </c>
      <c r="K1492" s="2">
        <v>16</v>
      </c>
      <c r="L1492" s="3">
        <v>1702.499</v>
      </c>
      <c r="M1492" s="4">
        <v>0.08</v>
      </c>
      <c r="N1492" s="5" t="s">
        <v>23</v>
      </c>
      <c r="O1492" s="3">
        <v>162.11000000000001</v>
      </c>
      <c r="P1492" s="3">
        <v>125.99</v>
      </c>
      <c r="Q1492" s="3">
        <v>5.26</v>
      </c>
      <c r="R1492" s="5" t="s">
        <v>1856</v>
      </c>
      <c r="S1492" s="5" t="s">
        <v>1857</v>
      </c>
      <c r="T1492" s="5" t="str">
        <f t="shared" si="139"/>
        <v>Parhena Norris</v>
      </c>
      <c r="U1492" t="s">
        <v>1143</v>
      </c>
      <c r="V1492" s="5" t="s">
        <v>74</v>
      </c>
      <c r="W1492" s="5" t="s">
        <v>48</v>
      </c>
      <c r="X1492" s="5" t="s">
        <v>49</v>
      </c>
      <c r="Y1492" s="5" t="s">
        <v>1898</v>
      </c>
      <c r="Z1492" s="5" t="s">
        <v>43</v>
      </c>
      <c r="AA1492" s="4">
        <v>0.55000000000000004</v>
      </c>
      <c r="AB1492" s="1">
        <v>40417</v>
      </c>
      <c r="AC1492" s="1">
        <v>25777</v>
      </c>
      <c r="AD1492">
        <f t="shared" si="140"/>
        <v>1</v>
      </c>
      <c r="AE1492">
        <f t="shared" ca="1" si="141"/>
        <v>54</v>
      </c>
      <c r="AF1492" t="str">
        <f t="shared" ca="1" si="142"/>
        <v>18-64</v>
      </c>
      <c r="AG1492" s="3">
        <f t="shared" si="143"/>
        <v>8.1968254999999992</v>
      </c>
      <c r="AH1492" t="str">
        <f>_xlfn.IFNA(VLOOKUP(Sales_Transactions[[#This Row],[Order ID]],Returned_Items[#All],2,FALSE),"Not Returned")</f>
        <v>Returned</v>
      </c>
    </row>
    <row r="1493" spans="1:34" x14ac:dyDescent="0.25">
      <c r="A1493">
        <v>46885</v>
      </c>
      <c r="C1493" t="s">
        <v>419</v>
      </c>
      <c r="D1493" s="2" t="str">
        <f>TEXT(MID(Sales_Transactions[[#This Row],[Order Date]],2,5),"d/m/yyy")</f>
        <v>7/6/2011</v>
      </c>
      <c r="E1493" s="2" t="str">
        <f>TEXT(MID(Sales_Transactions[[#This Row],[Order Date]],2,5),"d")</f>
        <v>7</v>
      </c>
      <c r="F1493" s="2" t="str">
        <f>TEXT(MID(Sales_Transactions[[#This Row],[Order Date]],2,5),"m")</f>
        <v>6</v>
      </c>
      <c r="G1493" s="2" t="str">
        <f>TEXT(MID(Sales_Transactions[[#This Row],[Order Date]],2,5),"yyy")</f>
        <v>2011</v>
      </c>
      <c r="H1493" s="2" t="str">
        <f>TEXT(MID(Sales_Transactions[[#This Row],[Order Date]],2,5),"yyy/m")</f>
        <v>2011/6</v>
      </c>
      <c r="I1493" t="s">
        <v>22</v>
      </c>
      <c r="J1493">
        <f t="shared" si="138"/>
        <v>2</v>
      </c>
      <c r="K1493" s="2">
        <v>27</v>
      </c>
      <c r="L1493" s="3">
        <v>632.54999999999995</v>
      </c>
      <c r="M1493" s="4">
        <v>0.05</v>
      </c>
      <c r="N1493" s="5" t="s">
        <v>23</v>
      </c>
      <c r="O1493" s="3">
        <v>165.35</v>
      </c>
      <c r="P1493" s="3">
        <v>22.72</v>
      </c>
      <c r="Q1493" s="3">
        <v>8.99</v>
      </c>
      <c r="R1493" s="5" t="s">
        <v>509</v>
      </c>
      <c r="S1493" s="5" t="s">
        <v>1538</v>
      </c>
      <c r="T1493" s="5" t="str">
        <f t="shared" si="139"/>
        <v>Mike Kennedy</v>
      </c>
      <c r="U1493" t="s">
        <v>1143</v>
      </c>
      <c r="V1493" s="5" t="s">
        <v>47</v>
      </c>
      <c r="W1493" s="5" t="s">
        <v>57</v>
      </c>
      <c r="X1493" s="5" t="s">
        <v>58</v>
      </c>
      <c r="Y1493" s="5" t="s">
        <v>504</v>
      </c>
      <c r="Z1493" s="5" t="s">
        <v>60</v>
      </c>
      <c r="AA1493" s="4">
        <v>0.44</v>
      </c>
      <c r="AB1493" s="1">
        <v>40705</v>
      </c>
      <c r="AC1493" s="1">
        <v>25605</v>
      </c>
      <c r="AD1493">
        <f t="shared" si="140"/>
        <v>4</v>
      </c>
      <c r="AE1493">
        <f t="shared" ca="1" si="141"/>
        <v>54</v>
      </c>
      <c r="AF1493" t="str">
        <f t="shared" ca="1" si="142"/>
        <v>18-64</v>
      </c>
      <c r="AG1493" s="3">
        <f t="shared" si="143"/>
        <v>1.1740237037037036</v>
      </c>
      <c r="AH1493" t="str">
        <f>_xlfn.IFNA(VLOOKUP(Sales_Transactions[[#This Row],[Order ID]],Returned_Items[#All],2,FALSE),"Not Returned")</f>
        <v>Not Returned</v>
      </c>
    </row>
    <row r="1494" spans="1:34" x14ac:dyDescent="0.25">
      <c r="A1494">
        <v>46885</v>
      </c>
      <c r="C1494" t="s">
        <v>419</v>
      </c>
      <c r="D1494" s="2" t="str">
        <f>TEXT(MID(Sales_Transactions[[#This Row],[Order Date]],2,5),"d/m/yyy")</f>
        <v>7/6/2011</v>
      </c>
      <c r="E1494" s="2" t="str">
        <f>TEXT(MID(Sales_Transactions[[#This Row],[Order Date]],2,5),"d")</f>
        <v>7</v>
      </c>
      <c r="F1494" s="2" t="str">
        <f>TEXT(MID(Sales_Transactions[[#This Row],[Order Date]],2,5),"m")</f>
        <v>6</v>
      </c>
      <c r="G1494" s="2" t="str">
        <f>TEXT(MID(Sales_Transactions[[#This Row],[Order Date]],2,5),"yyy")</f>
        <v>2011</v>
      </c>
      <c r="H1494" s="2" t="str">
        <f>TEXT(MID(Sales_Transactions[[#This Row],[Order Date]],2,5),"yyy/m")</f>
        <v>2011/6</v>
      </c>
      <c r="I1494" t="s">
        <v>22</v>
      </c>
      <c r="J1494">
        <f t="shared" si="138"/>
        <v>2</v>
      </c>
      <c r="K1494" s="2">
        <v>48</v>
      </c>
      <c r="L1494" s="3">
        <v>90.96</v>
      </c>
      <c r="M1494" s="4">
        <v>0.02</v>
      </c>
      <c r="N1494" s="5" t="s">
        <v>23</v>
      </c>
      <c r="O1494" s="3">
        <v>-30.11</v>
      </c>
      <c r="P1494" s="3">
        <v>1.81</v>
      </c>
      <c r="Q1494" s="3">
        <v>1.56</v>
      </c>
      <c r="R1494" s="5" t="s">
        <v>509</v>
      </c>
      <c r="S1494" s="5" t="s">
        <v>1538</v>
      </c>
      <c r="T1494" s="5" t="str">
        <f t="shared" si="139"/>
        <v>Mike Kennedy</v>
      </c>
      <c r="U1494" t="s">
        <v>1143</v>
      </c>
      <c r="V1494" s="5" t="s">
        <v>47</v>
      </c>
      <c r="W1494" s="5" t="s">
        <v>28</v>
      </c>
      <c r="X1494" s="5" t="s">
        <v>82</v>
      </c>
      <c r="Y1494" s="5" t="s">
        <v>1899</v>
      </c>
      <c r="Z1494" s="5" t="s">
        <v>84</v>
      </c>
      <c r="AA1494" s="4">
        <v>0.49</v>
      </c>
      <c r="AB1494" s="1">
        <v>40705</v>
      </c>
      <c r="AC1494" s="1">
        <v>25815</v>
      </c>
      <c r="AD1494">
        <f t="shared" si="140"/>
        <v>4</v>
      </c>
      <c r="AE1494">
        <f t="shared" ca="1" si="141"/>
        <v>53</v>
      </c>
      <c r="AF1494" t="str">
        <f t="shared" ca="1" si="142"/>
        <v>18-64</v>
      </c>
      <c r="AG1494" s="3">
        <f t="shared" si="143"/>
        <v>7.0200791666666665E-2</v>
      </c>
      <c r="AH1494" t="str">
        <f>_xlfn.IFNA(VLOOKUP(Sales_Transactions[[#This Row],[Order ID]],Returned_Items[#All],2,FALSE),"Not Returned")</f>
        <v>Not Returned</v>
      </c>
    </row>
    <row r="1495" spans="1:34" x14ac:dyDescent="0.25">
      <c r="A1495">
        <v>46885</v>
      </c>
      <c r="C1495" t="s">
        <v>419</v>
      </c>
      <c r="D1495" s="2" t="str">
        <f>TEXT(MID(Sales_Transactions[[#This Row],[Order Date]],2,5),"d/m/yyy")</f>
        <v>7/6/2011</v>
      </c>
      <c r="E1495" s="2" t="str">
        <f>TEXT(MID(Sales_Transactions[[#This Row],[Order Date]],2,5),"d")</f>
        <v>7</v>
      </c>
      <c r="F1495" s="2" t="str">
        <f>TEXT(MID(Sales_Transactions[[#This Row],[Order Date]],2,5),"m")</f>
        <v>6</v>
      </c>
      <c r="G1495" s="2" t="str">
        <f>TEXT(MID(Sales_Transactions[[#This Row],[Order Date]],2,5),"yyy")</f>
        <v>2011</v>
      </c>
      <c r="H1495" s="2" t="str">
        <f>TEXT(MID(Sales_Transactions[[#This Row],[Order Date]],2,5),"yyy/m")</f>
        <v>2011/6</v>
      </c>
      <c r="I1495" t="s">
        <v>22</v>
      </c>
      <c r="J1495">
        <f t="shared" si="138"/>
        <v>2</v>
      </c>
      <c r="K1495" s="2">
        <v>32</v>
      </c>
      <c r="L1495" s="3">
        <v>1997.13</v>
      </c>
      <c r="M1495" s="4">
        <v>0.05</v>
      </c>
      <c r="N1495" s="5" t="s">
        <v>23</v>
      </c>
      <c r="O1495" s="3">
        <v>720.45</v>
      </c>
      <c r="P1495" s="3">
        <v>63.94</v>
      </c>
      <c r="Q1495" s="3">
        <v>14.48</v>
      </c>
      <c r="R1495" s="5" t="s">
        <v>509</v>
      </c>
      <c r="S1495" s="5" t="s">
        <v>1538</v>
      </c>
      <c r="T1495" s="5" t="str">
        <f t="shared" si="139"/>
        <v>Mike Kennedy</v>
      </c>
      <c r="U1495" t="s">
        <v>1143</v>
      </c>
      <c r="V1495" s="5" t="s">
        <v>47</v>
      </c>
      <c r="W1495" s="5" t="s">
        <v>57</v>
      </c>
      <c r="X1495" s="5" t="s">
        <v>58</v>
      </c>
      <c r="Y1495" s="5" t="s">
        <v>713</v>
      </c>
      <c r="Z1495" s="5" t="s">
        <v>43</v>
      </c>
      <c r="AA1495" s="4">
        <v>0.46</v>
      </c>
      <c r="AB1495" s="1">
        <v>40706</v>
      </c>
      <c r="AC1495" s="1">
        <v>25377</v>
      </c>
      <c r="AD1495">
        <f t="shared" si="140"/>
        <v>5</v>
      </c>
      <c r="AE1495">
        <f t="shared" ca="1" si="141"/>
        <v>55</v>
      </c>
      <c r="AF1495" t="str">
        <f t="shared" ca="1" si="142"/>
        <v>18-64</v>
      </c>
      <c r="AG1495" s="3">
        <f t="shared" si="143"/>
        <v>2.4496259375</v>
      </c>
      <c r="AH1495" t="str">
        <f>_xlfn.IFNA(VLOOKUP(Sales_Transactions[[#This Row],[Order ID]],Returned_Items[#All],2,FALSE),"Not Returned")</f>
        <v>Not Returned</v>
      </c>
    </row>
    <row r="1496" spans="1:34" x14ac:dyDescent="0.25">
      <c r="A1496">
        <v>46948</v>
      </c>
      <c r="C1496" t="s">
        <v>886</v>
      </c>
      <c r="D1496" s="2" t="str">
        <f>TEXT(MID(Sales_Transactions[[#This Row],[Order Date]],2,5),"d/m/yyy")</f>
        <v>20/5/2010</v>
      </c>
      <c r="E1496" s="2" t="str">
        <f>TEXT(MID(Sales_Transactions[[#This Row],[Order Date]],2,5),"d")</f>
        <v>20</v>
      </c>
      <c r="F1496" s="2" t="str">
        <f>TEXT(MID(Sales_Transactions[[#This Row],[Order Date]],2,5),"m")</f>
        <v>5</v>
      </c>
      <c r="G1496" s="2" t="str">
        <f>TEXT(MID(Sales_Transactions[[#This Row],[Order Date]],2,5),"yyy")</f>
        <v>2010</v>
      </c>
      <c r="H1496" s="2" t="str">
        <f>TEXT(MID(Sales_Transactions[[#This Row],[Order Date]],2,5),"yyy/m")</f>
        <v>2010/5</v>
      </c>
      <c r="I1496" t="s">
        <v>22</v>
      </c>
      <c r="J1496">
        <f t="shared" si="138"/>
        <v>2</v>
      </c>
      <c r="K1496" s="2">
        <v>10</v>
      </c>
      <c r="L1496" s="3">
        <v>64.13</v>
      </c>
      <c r="M1496" s="4">
        <v>0.1</v>
      </c>
      <c r="N1496" s="5" t="s">
        <v>23</v>
      </c>
      <c r="O1496" s="3">
        <v>-28.97</v>
      </c>
      <c r="P1496" s="3">
        <v>6.54</v>
      </c>
      <c r="Q1496" s="3">
        <v>5.27</v>
      </c>
      <c r="R1496" s="5" t="s">
        <v>509</v>
      </c>
      <c r="S1496" s="5" t="s">
        <v>1538</v>
      </c>
      <c r="T1496" s="5" t="str">
        <f t="shared" si="139"/>
        <v>Mike Kennedy</v>
      </c>
      <c r="U1496" t="s">
        <v>1143</v>
      </c>
      <c r="V1496" s="5" t="s">
        <v>47</v>
      </c>
      <c r="W1496" s="5" t="s">
        <v>28</v>
      </c>
      <c r="X1496" s="5" t="s">
        <v>41</v>
      </c>
      <c r="Y1496" s="5" t="s">
        <v>1268</v>
      </c>
      <c r="Z1496" s="5" t="s">
        <v>43</v>
      </c>
      <c r="AA1496" s="4">
        <v>0.36</v>
      </c>
      <c r="AB1496" s="1">
        <v>40322</v>
      </c>
      <c r="AC1496" s="1">
        <v>25068</v>
      </c>
      <c r="AD1496">
        <f t="shared" si="140"/>
        <v>4</v>
      </c>
      <c r="AE1496">
        <f t="shared" ca="1" si="141"/>
        <v>55</v>
      </c>
      <c r="AF1496" t="str">
        <f t="shared" ca="1" si="142"/>
        <v>18-64</v>
      </c>
      <c r="AG1496" s="3">
        <f t="shared" si="143"/>
        <v>1.1803459999999999</v>
      </c>
      <c r="AH1496" t="str">
        <f>_xlfn.IFNA(VLOOKUP(Sales_Transactions[[#This Row],[Order ID]],Returned_Items[#All],2,FALSE),"Not Returned")</f>
        <v>Not Returned</v>
      </c>
    </row>
    <row r="1497" spans="1:34" x14ac:dyDescent="0.25">
      <c r="A1497">
        <v>47267</v>
      </c>
      <c r="C1497" t="s">
        <v>1767</v>
      </c>
      <c r="D1497" s="2" t="str">
        <f>TEXT(MID(Sales_Transactions[[#This Row],[Order Date]],2,5),"d/m/yyy")</f>
        <v>29/12/2010</v>
      </c>
      <c r="E1497" s="2" t="str">
        <f>TEXT(MID(Sales_Transactions[[#This Row],[Order Date]],2,5),"d")</f>
        <v>29</v>
      </c>
      <c r="F1497" s="2" t="str">
        <f>TEXT(MID(Sales_Transactions[[#This Row],[Order Date]],2,5),"m")</f>
        <v>12</v>
      </c>
      <c r="G1497" s="2" t="str">
        <f>TEXT(MID(Sales_Transactions[[#This Row],[Order Date]],2,5),"yyy")</f>
        <v>2010</v>
      </c>
      <c r="H1497" s="2" t="str">
        <f>TEXT(MID(Sales_Transactions[[#This Row],[Order Date]],2,5),"yyy/m")</f>
        <v>2010/12</v>
      </c>
      <c r="I1497" t="s">
        <v>78</v>
      </c>
      <c r="J1497">
        <f t="shared" si="138"/>
        <v>3</v>
      </c>
      <c r="K1497" s="2">
        <v>24</v>
      </c>
      <c r="L1497" s="3">
        <v>492.71</v>
      </c>
      <c r="M1497" s="4">
        <v>0.02</v>
      </c>
      <c r="N1497" s="5" t="s">
        <v>23</v>
      </c>
      <c r="O1497" s="3">
        <v>67.010000000000005</v>
      </c>
      <c r="P1497" s="3">
        <v>19.98</v>
      </c>
      <c r="Q1497" s="3">
        <v>8.68</v>
      </c>
      <c r="R1497" s="5" t="s">
        <v>1765</v>
      </c>
      <c r="S1497" s="5" t="s">
        <v>1766</v>
      </c>
      <c r="T1497" s="5" t="str">
        <f t="shared" si="139"/>
        <v>Theone Pippenger</v>
      </c>
      <c r="U1497" t="s">
        <v>1143</v>
      </c>
      <c r="V1497" s="5" t="s">
        <v>47</v>
      </c>
      <c r="W1497" s="5" t="s">
        <v>28</v>
      </c>
      <c r="X1497" s="5" t="s">
        <v>75</v>
      </c>
      <c r="Y1497" s="5" t="s">
        <v>1042</v>
      </c>
      <c r="Z1497" s="5" t="s">
        <v>43</v>
      </c>
      <c r="AA1497" s="4">
        <v>0.37</v>
      </c>
      <c r="AB1497" s="1">
        <v>40542</v>
      </c>
      <c r="AC1497" s="1">
        <v>24912</v>
      </c>
      <c r="AD1497">
        <f t="shared" si="140"/>
        <v>1</v>
      </c>
      <c r="AE1497">
        <f t="shared" ca="1" si="141"/>
        <v>56</v>
      </c>
      <c r="AF1497" t="str">
        <f t="shared" ca="1" si="142"/>
        <v>18-64</v>
      </c>
      <c r="AG1497" s="3">
        <f t="shared" si="143"/>
        <v>1.1940001666666666</v>
      </c>
      <c r="AH1497" t="str">
        <f>_xlfn.IFNA(VLOOKUP(Sales_Transactions[[#This Row],[Order ID]],Returned_Items[#All],2,FALSE),"Not Returned")</f>
        <v>Not Returned</v>
      </c>
    </row>
    <row r="1498" spans="1:34" x14ac:dyDescent="0.25">
      <c r="A1498">
        <v>47267</v>
      </c>
      <c r="C1498" t="s">
        <v>1767</v>
      </c>
      <c r="D1498" s="2" t="str">
        <f>TEXT(MID(Sales_Transactions[[#This Row],[Order Date]],2,5),"d/m/yyy")</f>
        <v>29/12/2010</v>
      </c>
      <c r="E1498" s="2" t="str">
        <f>TEXT(MID(Sales_Transactions[[#This Row],[Order Date]],2,5),"d")</f>
        <v>29</v>
      </c>
      <c r="F1498" s="2" t="str">
        <f>TEXT(MID(Sales_Transactions[[#This Row],[Order Date]],2,5),"m")</f>
        <v>12</v>
      </c>
      <c r="G1498" s="2" t="str">
        <f>TEXT(MID(Sales_Transactions[[#This Row],[Order Date]],2,5),"yyy")</f>
        <v>2010</v>
      </c>
      <c r="H1498" s="2" t="str">
        <f>TEXT(MID(Sales_Transactions[[#This Row],[Order Date]],2,5),"yyy/m")</f>
        <v>2010/12</v>
      </c>
      <c r="I1498" t="s">
        <v>78</v>
      </c>
      <c r="J1498">
        <f t="shared" si="138"/>
        <v>3</v>
      </c>
      <c r="K1498" s="2">
        <v>14</v>
      </c>
      <c r="L1498" s="3">
        <v>1042.06</v>
      </c>
      <c r="M1498" s="4">
        <v>0.04</v>
      </c>
      <c r="N1498" s="5" t="s">
        <v>34</v>
      </c>
      <c r="O1498" s="3">
        <v>-931.25</v>
      </c>
      <c r="P1498" s="3">
        <v>70.89</v>
      </c>
      <c r="Q1498" s="3">
        <v>89.3</v>
      </c>
      <c r="R1498" s="5" t="s">
        <v>1765</v>
      </c>
      <c r="S1498" s="5" t="s">
        <v>1766</v>
      </c>
      <c r="T1498" s="5" t="str">
        <f t="shared" si="139"/>
        <v>Theone Pippenger</v>
      </c>
      <c r="U1498" t="s">
        <v>1143</v>
      </c>
      <c r="V1498" s="5" t="s">
        <v>47</v>
      </c>
      <c r="W1498" s="5" t="s">
        <v>57</v>
      </c>
      <c r="X1498" s="5" t="s">
        <v>107</v>
      </c>
      <c r="Y1498" s="5" t="s">
        <v>1900</v>
      </c>
      <c r="Z1498" s="5" t="s">
        <v>106</v>
      </c>
      <c r="AA1498" s="4">
        <v>0.69</v>
      </c>
      <c r="AB1498" s="1">
        <v>40542</v>
      </c>
      <c r="AC1498" s="1">
        <v>24860</v>
      </c>
      <c r="AD1498">
        <f t="shared" si="140"/>
        <v>1</v>
      </c>
      <c r="AE1498">
        <f t="shared" ca="1" si="141"/>
        <v>56</v>
      </c>
      <c r="AF1498" t="str">
        <f t="shared" ca="1" si="142"/>
        <v>18-64</v>
      </c>
      <c r="AG1498" s="3">
        <f t="shared" si="143"/>
        <v>11.440117428571428</v>
      </c>
      <c r="AH1498" t="str">
        <f>_xlfn.IFNA(VLOOKUP(Sales_Transactions[[#This Row],[Order ID]],Returned_Items[#All],2,FALSE),"Not Returned")</f>
        <v>Not Returned</v>
      </c>
    </row>
    <row r="1499" spans="1:34" x14ac:dyDescent="0.25">
      <c r="A1499">
        <v>47333</v>
      </c>
      <c r="C1499" t="s">
        <v>1901</v>
      </c>
      <c r="D1499" s="2" t="str">
        <f>TEXT(MID(Sales_Transactions[[#This Row],[Order Date]],2,5),"d/m/yyy")</f>
        <v>7/9/2011</v>
      </c>
      <c r="E1499" s="2" t="str">
        <f>TEXT(MID(Sales_Transactions[[#This Row],[Order Date]],2,5),"d")</f>
        <v>7</v>
      </c>
      <c r="F1499" s="2" t="str">
        <f>TEXT(MID(Sales_Transactions[[#This Row],[Order Date]],2,5),"m")</f>
        <v>9</v>
      </c>
      <c r="G1499" s="2" t="str">
        <f>TEXT(MID(Sales_Transactions[[#This Row],[Order Date]],2,5),"yyy")</f>
        <v>2011</v>
      </c>
      <c r="H1499" s="2" t="str">
        <f>TEXT(MID(Sales_Transactions[[#This Row],[Order Date]],2,5),"yyy/m")</f>
        <v>2011/9</v>
      </c>
      <c r="I1499" t="s">
        <v>101</v>
      </c>
      <c r="J1499">
        <f t="shared" si="138"/>
        <v>1</v>
      </c>
      <c r="K1499" s="2">
        <v>16</v>
      </c>
      <c r="L1499" s="3">
        <v>760.24850000000004</v>
      </c>
      <c r="M1499" s="4">
        <v>0.04</v>
      </c>
      <c r="N1499" s="5" t="s">
        <v>23</v>
      </c>
      <c r="O1499" s="3">
        <v>29.8</v>
      </c>
      <c r="P1499" s="3">
        <v>55.99</v>
      </c>
      <c r="Q1499" s="3">
        <v>3.3</v>
      </c>
      <c r="R1499" s="5" t="s">
        <v>1250</v>
      </c>
      <c r="S1499" s="5" t="s">
        <v>1762</v>
      </c>
      <c r="T1499" s="5" t="str">
        <f t="shared" si="139"/>
        <v>Sally Matthias</v>
      </c>
      <c r="U1499" t="s">
        <v>1143</v>
      </c>
      <c r="V1499" s="5" t="s">
        <v>74</v>
      </c>
      <c r="W1499" s="5" t="s">
        <v>48</v>
      </c>
      <c r="X1499" s="5" t="s">
        <v>49</v>
      </c>
      <c r="Y1499" s="5" t="s">
        <v>464</v>
      </c>
      <c r="Z1499" s="5" t="s">
        <v>60</v>
      </c>
      <c r="AA1499" s="4">
        <v>0.59</v>
      </c>
      <c r="AB1499" s="1">
        <v>40793</v>
      </c>
      <c r="AC1499" s="1">
        <v>24737</v>
      </c>
      <c r="AD1499">
        <f t="shared" si="140"/>
        <v>0</v>
      </c>
      <c r="AE1499">
        <f t="shared" ca="1" si="141"/>
        <v>56</v>
      </c>
      <c r="AF1499" t="str">
        <f t="shared" ca="1" si="142"/>
        <v>18-64</v>
      </c>
      <c r="AG1499" s="3">
        <f t="shared" si="143"/>
        <v>3.7042252499999999</v>
      </c>
      <c r="AH1499" t="str">
        <f>_xlfn.IFNA(VLOOKUP(Sales_Transactions[[#This Row],[Order ID]],Returned_Items[#All],2,FALSE),"Not Returned")</f>
        <v>Not Returned</v>
      </c>
    </row>
    <row r="1500" spans="1:34" x14ac:dyDescent="0.25">
      <c r="A1500">
        <v>48167</v>
      </c>
      <c r="C1500" t="s">
        <v>1886</v>
      </c>
      <c r="D1500" s="2" t="str">
        <f>TEXT(MID(Sales_Transactions[[#This Row],[Order Date]],2,5),"d/m/yyy")</f>
        <v>6/9/2009</v>
      </c>
      <c r="E1500" s="2" t="str">
        <f>TEXT(MID(Sales_Transactions[[#This Row],[Order Date]],2,5),"d")</f>
        <v>6</v>
      </c>
      <c r="F1500" s="2" t="str">
        <f>TEXT(MID(Sales_Transactions[[#This Row],[Order Date]],2,5),"m")</f>
        <v>9</v>
      </c>
      <c r="G1500" s="2" t="str">
        <f>TEXT(MID(Sales_Transactions[[#This Row],[Order Date]],2,5),"yyy")</f>
        <v>2009</v>
      </c>
      <c r="H1500" s="2" t="str">
        <f>TEXT(MID(Sales_Transactions[[#This Row],[Order Date]],2,5),"yyy/m")</f>
        <v>2009/9</v>
      </c>
      <c r="I1500" t="s">
        <v>101</v>
      </c>
      <c r="J1500">
        <f t="shared" si="138"/>
        <v>1</v>
      </c>
      <c r="K1500" s="2">
        <v>43</v>
      </c>
      <c r="L1500" s="3">
        <v>5041.46</v>
      </c>
      <c r="M1500" s="4">
        <v>0.06</v>
      </c>
      <c r="N1500" s="5" t="s">
        <v>34</v>
      </c>
      <c r="O1500" s="3">
        <v>-2136.66</v>
      </c>
      <c r="P1500" s="3">
        <v>122.99</v>
      </c>
      <c r="Q1500" s="3">
        <v>70.2</v>
      </c>
      <c r="R1500" s="5" t="s">
        <v>1833</v>
      </c>
      <c r="S1500" s="5" t="s">
        <v>1834</v>
      </c>
      <c r="T1500" s="5" t="str">
        <f t="shared" si="139"/>
        <v>Dana Kaydos</v>
      </c>
      <c r="U1500" t="s">
        <v>1143</v>
      </c>
      <c r="V1500" s="5" t="s">
        <v>47</v>
      </c>
      <c r="W1500" s="5" t="s">
        <v>57</v>
      </c>
      <c r="X1500" s="5" t="s">
        <v>154</v>
      </c>
      <c r="Y1500" s="5" t="s">
        <v>701</v>
      </c>
      <c r="Z1500" s="5" t="s">
        <v>40</v>
      </c>
      <c r="AA1500" s="4">
        <v>0.74</v>
      </c>
      <c r="AB1500" s="1">
        <v>40065</v>
      </c>
      <c r="AC1500" s="1">
        <v>24582</v>
      </c>
      <c r="AD1500">
        <f t="shared" si="140"/>
        <v>3</v>
      </c>
      <c r="AE1500">
        <f t="shared" ca="1" si="141"/>
        <v>57</v>
      </c>
      <c r="AF1500" t="str">
        <f t="shared" ca="1" si="142"/>
        <v>18-64</v>
      </c>
      <c r="AG1500" s="3">
        <f t="shared" si="143"/>
        <v>4.4910745581395339</v>
      </c>
      <c r="AH1500" t="str">
        <f>_xlfn.IFNA(VLOOKUP(Sales_Transactions[[#This Row],[Order ID]],Returned_Items[#All],2,FALSE),"Not Returned")</f>
        <v>Not Returned</v>
      </c>
    </row>
    <row r="1501" spans="1:34" x14ac:dyDescent="0.25">
      <c r="A1501">
        <v>48167</v>
      </c>
      <c r="C1501" t="s">
        <v>1886</v>
      </c>
      <c r="D1501" s="2" t="str">
        <f>TEXT(MID(Sales_Transactions[[#This Row],[Order Date]],2,5),"d/m/yyy")</f>
        <v>6/9/2009</v>
      </c>
      <c r="E1501" s="2" t="str">
        <f>TEXT(MID(Sales_Transactions[[#This Row],[Order Date]],2,5),"d")</f>
        <v>6</v>
      </c>
      <c r="F1501" s="2" t="str">
        <f>TEXT(MID(Sales_Transactions[[#This Row],[Order Date]],2,5),"m")</f>
        <v>9</v>
      </c>
      <c r="G1501" s="2" t="str">
        <f>TEXT(MID(Sales_Transactions[[#This Row],[Order Date]],2,5),"yyy")</f>
        <v>2009</v>
      </c>
      <c r="H1501" s="2" t="str">
        <f>TEXT(MID(Sales_Transactions[[#This Row],[Order Date]],2,5),"yyy/m")</f>
        <v>2009/9</v>
      </c>
      <c r="I1501" t="s">
        <v>101</v>
      </c>
      <c r="J1501">
        <f t="shared" si="138"/>
        <v>1</v>
      </c>
      <c r="K1501" s="2">
        <v>45</v>
      </c>
      <c r="L1501" s="3">
        <v>282.98</v>
      </c>
      <c r="M1501" s="4">
        <v>0.06</v>
      </c>
      <c r="N1501" s="5" t="s">
        <v>23</v>
      </c>
      <c r="O1501" s="3">
        <v>-237.47</v>
      </c>
      <c r="P1501" s="3">
        <v>6.48</v>
      </c>
      <c r="Q1501" s="3">
        <v>8.8800000000000008</v>
      </c>
      <c r="R1501" s="5" t="s">
        <v>1833</v>
      </c>
      <c r="S1501" s="5" t="s">
        <v>1834</v>
      </c>
      <c r="T1501" s="5" t="str">
        <f t="shared" si="139"/>
        <v>Dana Kaydos</v>
      </c>
      <c r="U1501" t="s">
        <v>1143</v>
      </c>
      <c r="V1501" s="5" t="s">
        <v>47</v>
      </c>
      <c r="W1501" s="5" t="s">
        <v>28</v>
      </c>
      <c r="X1501" s="5" t="s">
        <v>75</v>
      </c>
      <c r="Y1501" s="5" t="s">
        <v>349</v>
      </c>
      <c r="Z1501" s="5" t="s">
        <v>43</v>
      </c>
      <c r="AA1501" s="4">
        <v>0.37</v>
      </c>
      <c r="AB1501" s="1">
        <v>40063</v>
      </c>
      <c r="AC1501" s="1">
        <v>30167</v>
      </c>
      <c r="AD1501">
        <f t="shared" si="140"/>
        <v>1</v>
      </c>
      <c r="AE1501">
        <f t="shared" ca="1" si="141"/>
        <v>42</v>
      </c>
      <c r="AF1501" t="str">
        <f t="shared" ca="1" si="142"/>
        <v>18-64</v>
      </c>
      <c r="AG1501" s="3">
        <f t="shared" si="143"/>
        <v>0.34124693333333334</v>
      </c>
      <c r="AH1501" t="str">
        <f>_xlfn.IFNA(VLOOKUP(Sales_Transactions[[#This Row],[Order ID]],Returned_Items[#All],2,FALSE),"Not Returned")</f>
        <v>Not Returned</v>
      </c>
    </row>
    <row r="1502" spans="1:34" hidden="1" x14ac:dyDescent="0.25">
      <c r="A1502">
        <v>48167</v>
      </c>
      <c r="C1502" t="s">
        <v>1886</v>
      </c>
      <c r="D1502" s="2" t="str">
        <f>TEXT(MID(Sales_Transactions[[#This Row],[Order Date]],2,5),"d/m/yyy")</f>
        <v>6/9/2009</v>
      </c>
      <c r="E1502" s="2" t="str">
        <f>TEXT(MID(Sales_Transactions[[#This Row],[Order Date]],2,5),"d")</f>
        <v>6</v>
      </c>
      <c r="F1502" s="2" t="str">
        <f>TEXT(MID(Sales_Transactions[[#This Row],[Order Date]],2,5),"m")</f>
        <v>9</v>
      </c>
      <c r="G1502" s="2" t="str">
        <f>TEXT(MID(Sales_Transactions[[#This Row],[Order Date]],2,5),"yyy")</f>
        <v>2009</v>
      </c>
      <c r="H1502" s="2" t="str">
        <f>TEXT(MID(Sales_Transactions[[#This Row],[Order Date]],2,5),"yyy/m")</f>
        <v>2009/9</v>
      </c>
      <c r="I1502" t="s">
        <v>101</v>
      </c>
      <c r="J1502">
        <f t="shared" si="138"/>
        <v>1</v>
      </c>
      <c r="K1502" s="2">
        <v>27</v>
      </c>
      <c r="L1502">
        <v>8817.7099999999991</v>
      </c>
      <c r="M1502">
        <v>0.09</v>
      </c>
      <c r="N1502" t="s">
        <v>34</v>
      </c>
      <c r="O1502">
        <v>-2946.05</v>
      </c>
      <c r="P1502">
        <v>349.45</v>
      </c>
      <c r="Q1502">
        <v>60</v>
      </c>
      <c r="R1502" t="s">
        <v>1833</v>
      </c>
      <c r="S1502" t="s">
        <v>1834</v>
      </c>
      <c r="T1502" t="str">
        <f t="shared" si="139"/>
        <v>Dana Kaydos</v>
      </c>
      <c r="U1502" t="s">
        <v>1143</v>
      </c>
      <c r="V1502" t="s">
        <v>47</v>
      </c>
      <c r="W1502" t="s">
        <v>57</v>
      </c>
      <c r="X1502" t="s">
        <v>107</v>
      </c>
      <c r="Y1502" t="s">
        <v>497</v>
      </c>
      <c r="Z1502" t="s">
        <v>40</v>
      </c>
      <c r="AA1502"/>
      <c r="AB1502" s="1">
        <v>40063</v>
      </c>
      <c r="AC1502" s="1">
        <v>30360</v>
      </c>
      <c r="AD1502">
        <f t="shared" si="140"/>
        <v>1</v>
      </c>
      <c r="AE1502">
        <f t="shared" ca="1" si="141"/>
        <v>41</v>
      </c>
      <c r="AF1502" t="str">
        <f t="shared" ca="1" si="142"/>
        <v>18-64</v>
      </c>
      <c r="AG1502">
        <f t="shared" si="143"/>
        <v>15.153166481481481</v>
      </c>
      <c r="AH1502" t="str">
        <f>_xlfn.IFNA(VLOOKUP(Sales_Transactions[[#This Row],[Order ID]],Returned_Items[#All],2,FALSE),"Not Returned")</f>
        <v>Not Returned</v>
      </c>
    </row>
    <row r="1503" spans="1:34" x14ac:dyDescent="0.25">
      <c r="A1503">
        <v>48230</v>
      </c>
      <c r="C1503" t="s">
        <v>1902</v>
      </c>
      <c r="D1503" s="2" t="str">
        <f>TEXT(MID(Sales_Transactions[[#This Row],[Order Date]],2,5),"d/m/yyy")</f>
        <v>25/2/2009</v>
      </c>
      <c r="E1503" s="2" t="str">
        <f>TEXT(MID(Sales_Transactions[[#This Row],[Order Date]],2,5),"d")</f>
        <v>25</v>
      </c>
      <c r="F1503" s="2" t="str">
        <f>TEXT(MID(Sales_Transactions[[#This Row],[Order Date]],2,5),"m")</f>
        <v>2</v>
      </c>
      <c r="G1503" s="2" t="str">
        <f>TEXT(MID(Sales_Transactions[[#This Row],[Order Date]],2,5),"yyy")</f>
        <v>2009</v>
      </c>
      <c r="H1503" s="2" t="str">
        <f>TEXT(MID(Sales_Transactions[[#This Row],[Order Date]],2,5),"yyy/m")</f>
        <v>2009/2</v>
      </c>
      <c r="I1503" t="s">
        <v>52</v>
      </c>
      <c r="J1503">
        <f t="shared" si="138"/>
        <v>1</v>
      </c>
      <c r="K1503" s="2">
        <v>39</v>
      </c>
      <c r="L1503" s="3">
        <v>1140.26</v>
      </c>
      <c r="M1503" s="4">
        <v>0.04</v>
      </c>
      <c r="N1503" s="5" t="s">
        <v>67</v>
      </c>
      <c r="O1503" s="3">
        <v>387.2</v>
      </c>
      <c r="P1503" s="3">
        <v>29.18</v>
      </c>
      <c r="Q1503" s="3">
        <v>8.5500000000000007</v>
      </c>
      <c r="R1503" s="5" t="s">
        <v>1833</v>
      </c>
      <c r="S1503" s="5" t="s">
        <v>1834</v>
      </c>
      <c r="T1503" s="5" t="str">
        <f t="shared" si="139"/>
        <v>Dana Kaydos</v>
      </c>
      <c r="U1503" t="s">
        <v>1143</v>
      </c>
      <c r="V1503" s="5" t="s">
        <v>47</v>
      </c>
      <c r="W1503" s="5" t="s">
        <v>57</v>
      </c>
      <c r="X1503" s="5" t="s">
        <v>58</v>
      </c>
      <c r="Y1503" s="5" t="s">
        <v>1028</v>
      </c>
      <c r="Z1503" s="5" t="s">
        <v>43</v>
      </c>
      <c r="AA1503" s="4">
        <v>0.42</v>
      </c>
      <c r="AB1503" s="1">
        <v>39871</v>
      </c>
      <c r="AC1503" s="1">
        <v>30572</v>
      </c>
      <c r="AD1503">
        <f t="shared" si="140"/>
        <v>2</v>
      </c>
      <c r="AE1503">
        <f t="shared" ca="1" si="141"/>
        <v>40</v>
      </c>
      <c r="AF1503" t="str">
        <f t="shared" ca="1" si="142"/>
        <v>18-64</v>
      </c>
      <c r="AG1503" s="3">
        <f t="shared" si="143"/>
        <v>0.96713661538461537</v>
      </c>
      <c r="AH1503" t="str">
        <f>_xlfn.IFNA(VLOOKUP(Sales_Transactions[[#This Row],[Order ID]],Returned_Items[#All],2,FALSE),"Not Returned")</f>
        <v>Not Returned</v>
      </c>
    </row>
    <row r="1504" spans="1:34" x14ac:dyDescent="0.25">
      <c r="A1504">
        <v>48230</v>
      </c>
      <c r="C1504" t="s">
        <v>1902</v>
      </c>
      <c r="D1504" s="2" t="str">
        <f>TEXT(MID(Sales_Transactions[[#This Row],[Order Date]],2,5),"d/m/yyy")</f>
        <v>25/2/2009</v>
      </c>
      <c r="E1504" s="2" t="str">
        <f>TEXT(MID(Sales_Transactions[[#This Row],[Order Date]],2,5),"d")</f>
        <v>25</v>
      </c>
      <c r="F1504" s="2" t="str">
        <f>TEXT(MID(Sales_Transactions[[#This Row],[Order Date]],2,5),"m")</f>
        <v>2</v>
      </c>
      <c r="G1504" s="2" t="str">
        <f>TEXT(MID(Sales_Transactions[[#This Row],[Order Date]],2,5),"yyy")</f>
        <v>2009</v>
      </c>
      <c r="H1504" s="2" t="str">
        <f>TEXT(MID(Sales_Transactions[[#This Row],[Order Date]],2,5),"yyy/m")</f>
        <v>2009/2</v>
      </c>
      <c r="I1504" t="s">
        <v>52</v>
      </c>
      <c r="J1504">
        <f t="shared" si="138"/>
        <v>1</v>
      </c>
      <c r="K1504" s="2">
        <v>31</v>
      </c>
      <c r="L1504" s="3">
        <v>2645.8</v>
      </c>
      <c r="M1504" s="4">
        <v>0</v>
      </c>
      <c r="N1504" s="5" t="s">
        <v>23</v>
      </c>
      <c r="O1504" s="3">
        <v>-684.78</v>
      </c>
      <c r="P1504" s="3">
        <v>80.98</v>
      </c>
      <c r="Q1504" s="3">
        <v>35</v>
      </c>
      <c r="R1504" s="5" t="s">
        <v>1833</v>
      </c>
      <c r="S1504" s="5" t="s">
        <v>1834</v>
      </c>
      <c r="T1504" s="5" t="str">
        <f t="shared" si="139"/>
        <v>Dana Kaydos</v>
      </c>
      <c r="U1504" t="s">
        <v>1143</v>
      </c>
      <c r="V1504" s="5" t="s">
        <v>47</v>
      </c>
      <c r="W1504" s="5" t="s">
        <v>28</v>
      </c>
      <c r="X1504" s="5" t="s">
        <v>29</v>
      </c>
      <c r="Y1504" s="5" t="s">
        <v>1842</v>
      </c>
      <c r="Z1504" s="5" t="s">
        <v>31</v>
      </c>
      <c r="AA1504" s="4">
        <v>0.83</v>
      </c>
      <c r="AB1504" s="1">
        <v>39871</v>
      </c>
      <c r="AC1504" s="1">
        <v>30638</v>
      </c>
      <c r="AD1504">
        <f t="shared" si="140"/>
        <v>2</v>
      </c>
      <c r="AE1504">
        <f t="shared" ca="1" si="141"/>
        <v>40</v>
      </c>
      <c r="AF1504" t="str">
        <f t="shared" ca="1" si="142"/>
        <v>18-64</v>
      </c>
      <c r="AG1504" s="3">
        <f t="shared" si="143"/>
        <v>3.7412903225806451</v>
      </c>
      <c r="AH1504" t="str">
        <f>_xlfn.IFNA(VLOOKUP(Sales_Transactions[[#This Row],[Order ID]],Returned_Items[#All],2,FALSE),"Not Returned")</f>
        <v>Not Returned</v>
      </c>
    </row>
    <row r="1505" spans="1:34" x14ac:dyDescent="0.25">
      <c r="A1505">
        <v>48480</v>
      </c>
      <c r="C1505" t="s">
        <v>1903</v>
      </c>
      <c r="D1505" s="2" t="str">
        <f>TEXT(MID(Sales_Transactions[[#This Row],[Order Date]],2,5),"d/m/yyy")</f>
        <v>2/1/2010</v>
      </c>
      <c r="E1505" s="2" t="str">
        <f>TEXT(MID(Sales_Transactions[[#This Row],[Order Date]],2,5),"d")</f>
        <v>2</v>
      </c>
      <c r="F1505" s="2" t="str">
        <f>TEXT(MID(Sales_Transactions[[#This Row],[Order Date]],2,5),"m")</f>
        <v>1</v>
      </c>
      <c r="G1505" s="2" t="str">
        <f>TEXT(MID(Sales_Transactions[[#This Row],[Order Date]],2,5),"yyy")</f>
        <v>2010</v>
      </c>
      <c r="H1505" s="2" t="str">
        <f>TEXT(MID(Sales_Transactions[[#This Row],[Order Date]],2,5),"yyy/m")</f>
        <v>2010/1</v>
      </c>
      <c r="I1505" t="s">
        <v>101</v>
      </c>
      <c r="J1505">
        <f t="shared" si="138"/>
        <v>1</v>
      </c>
      <c r="K1505" s="2">
        <v>32</v>
      </c>
      <c r="L1505" s="3">
        <v>11103.75</v>
      </c>
      <c r="M1505" s="4">
        <v>0.1</v>
      </c>
      <c r="N1505" s="5" t="s">
        <v>34</v>
      </c>
      <c r="O1505" s="3">
        <v>-522.59</v>
      </c>
      <c r="P1505" s="3">
        <v>370.98</v>
      </c>
      <c r="Q1505" s="3">
        <v>99</v>
      </c>
      <c r="R1505" s="5" t="s">
        <v>1783</v>
      </c>
      <c r="S1505" s="5" t="s">
        <v>1784</v>
      </c>
      <c r="T1505" s="5" t="str">
        <f t="shared" si="139"/>
        <v>Sean Wendt</v>
      </c>
      <c r="U1505" t="s">
        <v>1143</v>
      </c>
      <c r="V1505" s="5" t="s">
        <v>47</v>
      </c>
      <c r="W1505" s="5" t="s">
        <v>28</v>
      </c>
      <c r="X1505" s="5" t="s">
        <v>29</v>
      </c>
      <c r="Y1505" s="5" t="s">
        <v>554</v>
      </c>
      <c r="Z1505" s="5" t="s">
        <v>40</v>
      </c>
      <c r="AA1505" s="4">
        <v>0.65</v>
      </c>
      <c r="AB1505" s="1">
        <v>40183</v>
      </c>
      <c r="AC1505" s="1">
        <v>30548</v>
      </c>
      <c r="AD1505">
        <f t="shared" si="140"/>
        <v>3</v>
      </c>
      <c r="AE1505">
        <f t="shared" ca="1" si="141"/>
        <v>40</v>
      </c>
      <c r="AF1505" t="str">
        <f t="shared" ca="1" si="142"/>
        <v>18-64</v>
      </c>
      <c r="AG1505" s="3">
        <f t="shared" si="143"/>
        <v>14.675281875000001</v>
      </c>
      <c r="AH1505" t="str">
        <f>_xlfn.IFNA(VLOOKUP(Sales_Transactions[[#This Row],[Order ID]],Returned_Items[#All],2,FALSE),"Not Returned")</f>
        <v>Not Returned</v>
      </c>
    </row>
    <row r="1506" spans="1:34" x14ac:dyDescent="0.25">
      <c r="A1506">
        <v>48614</v>
      </c>
      <c r="C1506" t="s">
        <v>1761</v>
      </c>
      <c r="D1506" s="2" t="str">
        <f>TEXT(MID(Sales_Transactions[[#This Row],[Order Date]],2,5),"d/m/yyy")</f>
        <v>31/5/2012</v>
      </c>
      <c r="E1506" s="2" t="str">
        <f>TEXT(MID(Sales_Transactions[[#This Row],[Order Date]],2,5),"d")</f>
        <v>31</v>
      </c>
      <c r="F1506" s="2" t="str">
        <f>TEXT(MID(Sales_Transactions[[#This Row],[Order Date]],2,5),"m")</f>
        <v>5</v>
      </c>
      <c r="G1506" s="2" t="str">
        <f>TEXT(MID(Sales_Transactions[[#This Row],[Order Date]],2,5),"yyy")</f>
        <v>2012</v>
      </c>
      <c r="H1506" s="2" t="str">
        <f>TEXT(MID(Sales_Transactions[[#This Row],[Order Date]],2,5),"yyy/m")</f>
        <v>2012/5</v>
      </c>
      <c r="I1506" t="s">
        <v>101</v>
      </c>
      <c r="J1506">
        <f t="shared" si="138"/>
        <v>1</v>
      </c>
      <c r="K1506" s="2">
        <v>46</v>
      </c>
      <c r="L1506" s="3">
        <v>7965.9025000000001</v>
      </c>
      <c r="M1506" s="4">
        <v>0.01</v>
      </c>
      <c r="N1506" s="5" t="s">
        <v>23</v>
      </c>
      <c r="O1506" s="3">
        <v>2311.96</v>
      </c>
      <c r="P1506" s="3">
        <v>195.99</v>
      </c>
      <c r="Q1506" s="3">
        <v>8.99</v>
      </c>
      <c r="R1506" s="5" t="s">
        <v>1773</v>
      </c>
      <c r="S1506" s="5" t="s">
        <v>1884</v>
      </c>
      <c r="T1506" s="5" t="str">
        <f t="shared" si="139"/>
        <v>Nathan Mautz</v>
      </c>
      <c r="U1506" t="s">
        <v>1143</v>
      </c>
      <c r="V1506" s="5" t="s">
        <v>47</v>
      </c>
      <c r="W1506" s="5" t="s">
        <v>48</v>
      </c>
      <c r="X1506" s="5" t="s">
        <v>49</v>
      </c>
      <c r="Y1506" s="5" t="s">
        <v>1137</v>
      </c>
      <c r="Z1506" s="5" t="s">
        <v>43</v>
      </c>
      <c r="AA1506" s="4">
        <v>0.6</v>
      </c>
      <c r="AB1506" s="1">
        <v>41060</v>
      </c>
      <c r="AC1506" s="1">
        <v>24523</v>
      </c>
      <c r="AD1506">
        <f t="shared" si="140"/>
        <v>0</v>
      </c>
      <c r="AE1506">
        <f t="shared" ca="1" si="141"/>
        <v>57</v>
      </c>
      <c r="AF1506" t="str">
        <f t="shared" ca="1" si="142"/>
        <v>18-64</v>
      </c>
      <c r="AG1506" s="3">
        <f t="shared" si="143"/>
        <v>4.4556608913043485</v>
      </c>
      <c r="AH1506" t="str">
        <f>_xlfn.IFNA(VLOOKUP(Sales_Transactions[[#This Row],[Order ID]],Returned_Items[#All],2,FALSE),"Not Returned")</f>
        <v>Not Returned</v>
      </c>
    </row>
    <row r="1507" spans="1:34" x14ac:dyDescent="0.25">
      <c r="A1507">
        <v>48772</v>
      </c>
      <c r="C1507" t="s">
        <v>1215</v>
      </c>
      <c r="D1507" s="2" t="str">
        <f>TEXT(MID(Sales_Transactions[[#This Row],[Order Date]],2,5),"d/m/yyy")</f>
        <v>12/5/2009</v>
      </c>
      <c r="E1507" s="2" t="str">
        <f>TEXT(MID(Sales_Transactions[[#This Row],[Order Date]],2,5),"d")</f>
        <v>12</v>
      </c>
      <c r="F1507" s="2" t="str">
        <f>TEXT(MID(Sales_Transactions[[#This Row],[Order Date]],2,5),"m")</f>
        <v>5</v>
      </c>
      <c r="G1507" s="2" t="str">
        <f>TEXT(MID(Sales_Transactions[[#This Row],[Order Date]],2,5),"yyy")</f>
        <v>2009</v>
      </c>
      <c r="H1507" s="2" t="str">
        <f>TEXT(MID(Sales_Transactions[[#This Row],[Order Date]],2,5),"yyy/m")</f>
        <v>2009/5</v>
      </c>
      <c r="I1507" t="s">
        <v>78</v>
      </c>
      <c r="J1507">
        <f t="shared" si="138"/>
        <v>3</v>
      </c>
      <c r="K1507" s="2">
        <v>44</v>
      </c>
      <c r="L1507" s="3">
        <v>3202.25</v>
      </c>
      <c r="M1507" s="4">
        <v>0.09</v>
      </c>
      <c r="N1507" s="5" t="s">
        <v>23</v>
      </c>
      <c r="O1507" s="3">
        <v>991.26</v>
      </c>
      <c r="P1507" s="3">
        <v>78.69</v>
      </c>
      <c r="Q1507" s="3">
        <v>19.989999999999998</v>
      </c>
      <c r="R1507" s="5" t="s">
        <v>178</v>
      </c>
      <c r="S1507" s="5" t="s">
        <v>1904</v>
      </c>
      <c r="T1507" s="5" t="str">
        <f t="shared" si="139"/>
        <v>Aaron Smayling</v>
      </c>
      <c r="U1507" t="s">
        <v>1143</v>
      </c>
      <c r="V1507" s="5" t="s">
        <v>27</v>
      </c>
      <c r="W1507" s="5" t="s">
        <v>57</v>
      </c>
      <c r="X1507" s="5" t="s">
        <v>58</v>
      </c>
      <c r="Y1507" s="5" t="s">
        <v>1355</v>
      </c>
      <c r="Z1507" s="5" t="s">
        <v>43</v>
      </c>
      <c r="AA1507" s="4">
        <v>0.43</v>
      </c>
      <c r="AB1507" s="1">
        <v>39947</v>
      </c>
      <c r="AC1507" s="1">
        <v>24506</v>
      </c>
      <c r="AD1507">
        <f t="shared" si="140"/>
        <v>2</v>
      </c>
      <c r="AE1507">
        <f t="shared" ca="1" si="141"/>
        <v>57</v>
      </c>
      <c r="AF1507" t="str">
        <f t="shared" ca="1" si="142"/>
        <v>18-64</v>
      </c>
      <c r="AG1507" s="3">
        <f t="shared" si="143"/>
        <v>2.2411177045454544</v>
      </c>
      <c r="AH1507" t="str">
        <f>_xlfn.IFNA(VLOOKUP(Sales_Transactions[[#This Row],[Order ID]],Returned_Items[#All],2,FALSE),"Not Returned")</f>
        <v>Not Returned</v>
      </c>
    </row>
    <row r="1508" spans="1:34" x14ac:dyDescent="0.25">
      <c r="A1508">
        <v>48772</v>
      </c>
      <c r="C1508" t="s">
        <v>1215</v>
      </c>
      <c r="D1508" s="2" t="str">
        <f>TEXT(MID(Sales_Transactions[[#This Row],[Order Date]],2,5),"d/m/yyy")</f>
        <v>12/5/2009</v>
      </c>
      <c r="E1508" s="2" t="str">
        <f>TEXT(MID(Sales_Transactions[[#This Row],[Order Date]],2,5),"d")</f>
        <v>12</v>
      </c>
      <c r="F1508" s="2" t="str">
        <f>TEXT(MID(Sales_Transactions[[#This Row],[Order Date]],2,5),"m")</f>
        <v>5</v>
      </c>
      <c r="G1508" s="2" t="str">
        <f>TEXT(MID(Sales_Transactions[[#This Row],[Order Date]],2,5),"yyy")</f>
        <v>2009</v>
      </c>
      <c r="H1508" s="2" t="str">
        <f>TEXT(MID(Sales_Transactions[[#This Row],[Order Date]],2,5),"yyy/m")</f>
        <v>2009/5</v>
      </c>
      <c r="I1508" t="s">
        <v>78</v>
      </c>
      <c r="J1508">
        <f t="shared" si="138"/>
        <v>3</v>
      </c>
      <c r="K1508" s="2">
        <v>11</v>
      </c>
      <c r="L1508" s="3">
        <v>81.25</v>
      </c>
      <c r="M1508" s="4">
        <v>0.01</v>
      </c>
      <c r="N1508" s="5" t="s">
        <v>23</v>
      </c>
      <c r="O1508" s="3">
        <v>-44.54</v>
      </c>
      <c r="P1508" s="3">
        <v>6.48</v>
      </c>
      <c r="Q1508" s="3">
        <v>7.86</v>
      </c>
      <c r="R1508" s="5" t="s">
        <v>178</v>
      </c>
      <c r="S1508" s="5" t="s">
        <v>1904</v>
      </c>
      <c r="T1508" s="5" t="str">
        <f t="shared" si="139"/>
        <v>Aaron Smayling</v>
      </c>
      <c r="U1508" t="s">
        <v>1143</v>
      </c>
      <c r="V1508" s="5" t="s">
        <v>27</v>
      </c>
      <c r="W1508" s="5" t="s">
        <v>28</v>
      </c>
      <c r="X1508" s="5" t="s">
        <v>75</v>
      </c>
      <c r="Y1508" s="5" t="s">
        <v>225</v>
      </c>
      <c r="Z1508" s="5" t="s">
        <v>43</v>
      </c>
      <c r="AA1508" s="4">
        <v>0.37</v>
      </c>
      <c r="AB1508" s="1">
        <v>39946</v>
      </c>
      <c r="AC1508" s="1">
        <v>24655</v>
      </c>
      <c r="AD1508">
        <f t="shared" si="140"/>
        <v>1</v>
      </c>
      <c r="AE1508">
        <f t="shared" ca="1" si="141"/>
        <v>57</v>
      </c>
      <c r="AF1508" t="str">
        <f t="shared" ca="1" si="142"/>
        <v>18-64</v>
      </c>
      <c r="AG1508" s="3">
        <f t="shared" si="143"/>
        <v>1.3035774545454546</v>
      </c>
      <c r="AH1508" t="str">
        <f>_xlfn.IFNA(VLOOKUP(Sales_Transactions[[#This Row],[Order ID]],Returned_Items[#All],2,FALSE),"Not Returned")</f>
        <v>Not Returned</v>
      </c>
    </row>
    <row r="1509" spans="1:34" x14ac:dyDescent="0.25">
      <c r="A1509">
        <v>48772</v>
      </c>
      <c r="C1509" t="s">
        <v>1215</v>
      </c>
      <c r="D1509" s="2" t="str">
        <f>TEXT(MID(Sales_Transactions[[#This Row],[Order Date]],2,5),"d/m/yyy")</f>
        <v>12/5/2009</v>
      </c>
      <c r="E1509" s="2" t="str">
        <f>TEXT(MID(Sales_Transactions[[#This Row],[Order Date]],2,5),"d")</f>
        <v>12</v>
      </c>
      <c r="F1509" s="2" t="str">
        <f>TEXT(MID(Sales_Transactions[[#This Row],[Order Date]],2,5),"m")</f>
        <v>5</v>
      </c>
      <c r="G1509" s="2" t="str">
        <f>TEXT(MID(Sales_Transactions[[#This Row],[Order Date]],2,5),"yyy")</f>
        <v>2009</v>
      </c>
      <c r="H1509" s="2" t="str">
        <f>TEXT(MID(Sales_Transactions[[#This Row],[Order Date]],2,5),"yyy/m")</f>
        <v>2009/5</v>
      </c>
      <c r="I1509" t="s">
        <v>78</v>
      </c>
      <c r="J1509">
        <f t="shared" si="138"/>
        <v>3</v>
      </c>
      <c r="K1509" s="2">
        <v>18</v>
      </c>
      <c r="L1509" s="3">
        <v>57.17</v>
      </c>
      <c r="M1509" s="4">
        <v>0.08</v>
      </c>
      <c r="N1509" s="5" t="s">
        <v>23</v>
      </c>
      <c r="O1509" s="3">
        <v>-24.03</v>
      </c>
      <c r="P1509" s="3">
        <v>3.28</v>
      </c>
      <c r="Q1509" s="3">
        <v>2.31</v>
      </c>
      <c r="R1509" s="5" t="s">
        <v>178</v>
      </c>
      <c r="S1509" s="5" t="s">
        <v>1904</v>
      </c>
      <c r="T1509" s="5" t="str">
        <f t="shared" si="139"/>
        <v>Aaron Smayling</v>
      </c>
      <c r="U1509" t="s">
        <v>1143</v>
      </c>
      <c r="V1509" s="5" t="s">
        <v>27</v>
      </c>
      <c r="W1509" s="5" t="s">
        <v>28</v>
      </c>
      <c r="X1509" s="5" t="s">
        <v>124</v>
      </c>
      <c r="Y1509" s="5" t="s">
        <v>1905</v>
      </c>
      <c r="Z1509" s="5" t="s">
        <v>84</v>
      </c>
      <c r="AA1509" s="4">
        <v>0.56000000000000005</v>
      </c>
      <c r="AB1509" s="1">
        <v>39946</v>
      </c>
      <c r="AC1509" s="1">
        <v>24376</v>
      </c>
      <c r="AD1509">
        <f t="shared" si="140"/>
        <v>1</v>
      </c>
      <c r="AE1509">
        <f t="shared" ca="1" si="141"/>
        <v>57</v>
      </c>
      <c r="AF1509" t="str">
        <f t="shared" ca="1" si="142"/>
        <v>18-64</v>
      </c>
      <c r="AG1509" s="3">
        <f t="shared" si="143"/>
        <v>0.31040977777777778</v>
      </c>
      <c r="AH1509" t="str">
        <f>_xlfn.IFNA(VLOOKUP(Sales_Transactions[[#This Row],[Order ID]],Returned_Items[#All],2,FALSE),"Not Returned")</f>
        <v>Not Returned</v>
      </c>
    </row>
    <row r="1510" spans="1:34" x14ac:dyDescent="0.25">
      <c r="A1510">
        <v>48772</v>
      </c>
      <c r="C1510" t="s">
        <v>1215</v>
      </c>
      <c r="D1510" s="2" t="str">
        <f>TEXT(MID(Sales_Transactions[[#This Row],[Order Date]],2,5),"d/m/yyy")</f>
        <v>12/5/2009</v>
      </c>
      <c r="E1510" s="2" t="str">
        <f>TEXT(MID(Sales_Transactions[[#This Row],[Order Date]],2,5),"d")</f>
        <v>12</v>
      </c>
      <c r="F1510" s="2" t="str">
        <f>TEXT(MID(Sales_Transactions[[#This Row],[Order Date]],2,5),"m")</f>
        <v>5</v>
      </c>
      <c r="G1510" s="2" t="str">
        <f>TEXT(MID(Sales_Transactions[[#This Row],[Order Date]],2,5),"yyy")</f>
        <v>2009</v>
      </c>
      <c r="H1510" s="2" t="str">
        <f>TEXT(MID(Sales_Transactions[[#This Row],[Order Date]],2,5),"yyy/m")</f>
        <v>2009/5</v>
      </c>
      <c r="I1510" t="s">
        <v>78</v>
      </c>
      <c r="J1510">
        <f t="shared" si="138"/>
        <v>3</v>
      </c>
      <c r="K1510" s="2">
        <v>12</v>
      </c>
      <c r="L1510" s="3">
        <v>41.97</v>
      </c>
      <c r="M1510" s="4">
        <v>0.05</v>
      </c>
      <c r="N1510" s="5" t="s">
        <v>23</v>
      </c>
      <c r="O1510" s="3">
        <v>-37.03</v>
      </c>
      <c r="P1510" s="3">
        <v>3.28</v>
      </c>
      <c r="Q1510" s="3">
        <v>4.2</v>
      </c>
      <c r="R1510" s="5" t="s">
        <v>178</v>
      </c>
      <c r="S1510" s="5" t="s">
        <v>1904</v>
      </c>
      <c r="T1510" s="5" t="str">
        <f t="shared" si="139"/>
        <v>Aaron Smayling</v>
      </c>
      <c r="U1510" t="s">
        <v>1143</v>
      </c>
      <c r="V1510" s="5" t="s">
        <v>27</v>
      </c>
      <c r="W1510" s="5" t="s">
        <v>28</v>
      </c>
      <c r="X1510" s="5" t="s">
        <v>124</v>
      </c>
      <c r="Y1510" s="5" t="s">
        <v>1906</v>
      </c>
      <c r="Z1510" s="5" t="s">
        <v>84</v>
      </c>
      <c r="AA1510" s="4">
        <v>0.56000000000000005</v>
      </c>
      <c r="AB1510" s="1">
        <v>39946</v>
      </c>
      <c r="AC1510" s="1">
        <v>24320</v>
      </c>
      <c r="AD1510">
        <f t="shared" si="140"/>
        <v>1</v>
      </c>
      <c r="AE1510">
        <f t="shared" ca="1" si="141"/>
        <v>58</v>
      </c>
      <c r="AF1510" t="str">
        <f t="shared" ca="1" si="142"/>
        <v>18-64</v>
      </c>
      <c r="AG1510" s="3">
        <f t="shared" si="143"/>
        <v>0.62319666666666673</v>
      </c>
      <c r="AH1510" t="str">
        <f>_xlfn.IFNA(VLOOKUP(Sales_Transactions[[#This Row],[Order ID]],Returned_Items[#All],2,FALSE),"Not Returned")</f>
        <v>Not Returned</v>
      </c>
    </row>
    <row r="1511" spans="1:34" x14ac:dyDescent="0.25">
      <c r="A1511">
        <v>48772</v>
      </c>
      <c r="C1511" t="s">
        <v>1215</v>
      </c>
      <c r="D1511" s="2" t="str">
        <f>TEXT(MID(Sales_Transactions[[#This Row],[Order Date]],2,5),"d/m/yyy")</f>
        <v>12/5/2009</v>
      </c>
      <c r="E1511" s="2" t="str">
        <f>TEXT(MID(Sales_Transactions[[#This Row],[Order Date]],2,5),"d")</f>
        <v>12</v>
      </c>
      <c r="F1511" s="2" t="str">
        <f>TEXT(MID(Sales_Transactions[[#This Row],[Order Date]],2,5),"m")</f>
        <v>5</v>
      </c>
      <c r="G1511" s="2" t="str">
        <f>TEXT(MID(Sales_Transactions[[#This Row],[Order Date]],2,5),"yyy")</f>
        <v>2009</v>
      </c>
      <c r="H1511" s="2" t="str">
        <f>TEXT(MID(Sales_Transactions[[#This Row],[Order Date]],2,5),"yyy/m")</f>
        <v>2009/5</v>
      </c>
      <c r="I1511" t="s">
        <v>78</v>
      </c>
      <c r="J1511">
        <f t="shared" si="138"/>
        <v>3</v>
      </c>
      <c r="K1511" s="2">
        <v>10</v>
      </c>
      <c r="L1511" s="3">
        <v>35.64</v>
      </c>
      <c r="M1511" s="4">
        <v>0.05</v>
      </c>
      <c r="N1511" s="5" t="s">
        <v>23</v>
      </c>
      <c r="O1511" s="3">
        <v>-0.71</v>
      </c>
      <c r="P1511" s="3">
        <v>3.58</v>
      </c>
      <c r="Q1511" s="3">
        <v>1.63</v>
      </c>
      <c r="R1511" s="5" t="s">
        <v>178</v>
      </c>
      <c r="S1511" s="5" t="s">
        <v>1904</v>
      </c>
      <c r="T1511" s="5" t="str">
        <f t="shared" si="139"/>
        <v>Aaron Smayling</v>
      </c>
      <c r="U1511" t="s">
        <v>1143</v>
      </c>
      <c r="V1511" s="5" t="s">
        <v>27</v>
      </c>
      <c r="W1511" s="5" t="s">
        <v>28</v>
      </c>
      <c r="X1511" s="5" t="s">
        <v>82</v>
      </c>
      <c r="Y1511" s="5" t="s">
        <v>1907</v>
      </c>
      <c r="Z1511" s="5" t="s">
        <v>84</v>
      </c>
      <c r="AA1511" s="4">
        <v>0.36</v>
      </c>
      <c r="AB1511" s="1">
        <v>39946</v>
      </c>
      <c r="AC1511" s="1">
        <v>24157</v>
      </c>
      <c r="AD1511">
        <f t="shared" si="140"/>
        <v>1</v>
      </c>
      <c r="AE1511">
        <f t="shared" ca="1" si="141"/>
        <v>58</v>
      </c>
      <c r="AF1511" t="str">
        <f t="shared" ca="1" si="142"/>
        <v>18-64</v>
      </c>
      <c r="AG1511" s="3">
        <f t="shared" si="143"/>
        <v>0.52082099999999998</v>
      </c>
      <c r="AH1511" t="str">
        <f>_xlfn.IFNA(VLOOKUP(Sales_Transactions[[#This Row],[Order ID]],Returned_Items[#All],2,FALSE),"Not Returned")</f>
        <v>Not Returned</v>
      </c>
    </row>
    <row r="1512" spans="1:34" x14ac:dyDescent="0.25">
      <c r="A1512">
        <v>48800</v>
      </c>
      <c r="C1512" t="s">
        <v>1630</v>
      </c>
      <c r="D1512" s="2" t="str">
        <f>TEXT(MID(Sales_Transactions[[#This Row],[Order Date]],2,5),"d/m/yyy")</f>
        <v>22/10/2010</v>
      </c>
      <c r="E1512" s="2" t="str">
        <f>TEXT(MID(Sales_Transactions[[#This Row],[Order Date]],2,5),"d")</f>
        <v>22</v>
      </c>
      <c r="F1512" s="2" t="str">
        <f>TEXT(MID(Sales_Transactions[[#This Row],[Order Date]],2,5),"m")</f>
        <v>10</v>
      </c>
      <c r="G1512" s="2" t="str">
        <f>TEXT(MID(Sales_Transactions[[#This Row],[Order Date]],2,5),"yyy")</f>
        <v>2010</v>
      </c>
      <c r="H1512" s="2" t="str">
        <f>TEXT(MID(Sales_Transactions[[#This Row],[Order Date]],2,5),"yyy/m")</f>
        <v>2010/10</v>
      </c>
      <c r="I1512" t="s">
        <v>52</v>
      </c>
      <c r="J1512">
        <f t="shared" si="138"/>
        <v>1</v>
      </c>
      <c r="K1512" s="2">
        <v>8</v>
      </c>
      <c r="L1512" s="3">
        <v>28761.52</v>
      </c>
      <c r="M1512" s="4">
        <v>0.04</v>
      </c>
      <c r="N1512" s="5" t="s">
        <v>23</v>
      </c>
      <c r="O1512" s="3">
        <v>285.11</v>
      </c>
      <c r="P1512" s="3">
        <v>3499.99</v>
      </c>
      <c r="Q1512" s="3">
        <v>24.49</v>
      </c>
      <c r="R1512" s="5" t="s">
        <v>1856</v>
      </c>
      <c r="S1512" s="5" t="s">
        <v>1857</v>
      </c>
      <c r="T1512" s="5" t="str">
        <f t="shared" si="139"/>
        <v>Parhena Norris</v>
      </c>
      <c r="U1512" t="s">
        <v>1143</v>
      </c>
      <c r="V1512" s="5" t="s">
        <v>74</v>
      </c>
      <c r="W1512" s="5" t="s">
        <v>48</v>
      </c>
      <c r="X1512" s="5" t="s">
        <v>131</v>
      </c>
      <c r="Y1512" s="5" t="s">
        <v>1062</v>
      </c>
      <c r="Z1512" s="5" t="s">
        <v>31</v>
      </c>
      <c r="AA1512" s="4">
        <v>0.37</v>
      </c>
      <c r="AB1512" s="1">
        <v>40474</v>
      </c>
      <c r="AC1512" s="1">
        <v>24431</v>
      </c>
      <c r="AD1512">
        <f t="shared" si="140"/>
        <v>1</v>
      </c>
      <c r="AE1512">
        <f t="shared" ca="1" si="141"/>
        <v>57</v>
      </c>
      <c r="AF1512" t="str">
        <f t="shared" ca="1" si="142"/>
        <v>18-64</v>
      </c>
      <c r="AG1512" s="3">
        <f t="shared" si="143"/>
        <v>440.38500049999993</v>
      </c>
      <c r="AH1512" t="str">
        <f>_xlfn.IFNA(VLOOKUP(Sales_Transactions[[#This Row],[Order ID]],Returned_Items[#All],2,FALSE),"Not Returned")</f>
        <v>Not Returned</v>
      </c>
    </row>
    <row r="1513" spans="1:34" x14ac:dyDescent="0.25">
      <c r="A1513">
        <v>48931</v>
      </c>
      <c r="C1513" t="s">
        <v>1390</v>
      </c>
      <c r="D1513" s="2" t="str">
        <f>TEXT(MID(Sales_Transactions[[#This Row],[Order Date]],2,5),"d/m/yyy")</f>
        <v>17/6/2009</v>
      </c>
      <c r="E1513" s="2" t="str">
        <f>TEXT(MID(Sales_Transactions[[#This Row],[Order Date]],2,5),"d")</f>
        <v>17</v>
      </c>
      <c r="F1513" s="2" t="str">
        <f>TEXT(MID(Sales_Transactions[[#This Row],[Order Date]],2,5),"m")</f>
        <v>6</v>
      </c>
      <c r="G1513" s="2" t="str">
        <f>TEXT(MID(Sales_Transactions[[#This Row],[Order Date]],2,5),"yyy")</f>
        <v>2009</v>
      </c>
      <c r="H1513" s="2" t="str">
        <f>TEXT(MID(Sales_Transactions[[#This Row],[Order Date]],2,5),"yyy/m")</f>
        <v>2009/6</v>
      </c>
      <c r="I1513" t="s">
        <v>22</v>
      </c>
      <c r="J1513">
        <f t="shared" si="138"/>
        <v>2</v>
      </c>
      <c r="K1513" s="2">
        <v>33</v>
      </c>
      <c r="L1513" s="3">
        <v>750.66</v>
      </c>
      <c r="M1513" s="4">
        <v>0</v>
      </c>
      <c r="N1513" s="5" t="s">
        <v>23</v>
      </c>
      <c r="O1513" s="3">
        <v>120.05</v>
      </c>
      <c r="P1513" s="3">
        <v>20.95</v>
      </c>
      <c r="Q1513" s="3">
        <v>4</v>
      </c>
      <c r="R1513" s="5" t="s">
        <v>517</v>
      </c>
      <c r="S1513" s="5" t="s">
        <v>1819</v>
      </c>
      <c r="T1513" s="5" t="str">
        <f t="shared" si="139"/>
        <v>Charles Sheldon</v>
      </c>
      <c r="U1513" t="s">
        <v>1143</v>
      </c>
      <c r="V1513" s="5" t="s">
        <v>47</v>
      </c>
      <c r="W1513" s="5" t="s">
        <v>48</v>
      </c>
      <c r="X1513" s="5" t="s">
        <v>87</v>
      </c>
      <c r="Y1513" s="5" t="s">
        <v>360</v>
      </c>
      <c r="Z1513" s="5" t="s">
        <v>43</v>
      </c>
      <c r="AA1513" s="4">
        <v>0.6</v>
      </c>
      <c r="AB1513" s="1">
        <v>39988</v>
      </c>
      <c r="AC1513" s="1">
        <v>30027</v>
      </c>
      <c r="AD1513">
        <f t="shared" si="140"/>
        <v>7</v>
      </c>
      <c r="AE1513">
        <f t="shared" ca="1" si="141"/>
        <v>42</v>
      </c>
      <c r="AF1513" t="str">
        <f t="shared" ca="1" si="142"/>
        <v>18-64</v>
      </c>
      <c r="AG1513" s="3">
        <f t="shared" si="143"/>
        <v>0.75606060606060599</v>
      </c>
      <c r="AH1513" t="str">
        <f>_xlfn.IFNA(VLOOKUP(Sales_Transactions[[#This Row],[Order ID]],Returned_Items[#All],2,FALSE),"Not Returned")</f>
        <v>Returned</v>
      </c>
    </row>
    <row r="1514" spans="1:34" x14ac:dyDescent="0.25">
      <c r="A1514">
        <v>48931</v>
      </c>
      <c r="C1514" t="s">
        <v>1390</v>
      </c>
      <c r="D1514" s="2" t="str">
        <f>TEXT(MID(Sales_Transactions[[#This Row],[Order Date]],2,5),"d/m/yyy")</f>
        <v>17/6/2009</v>
      </c>
      <c r="E1514" s="2" t="str">
        <f>TEXT(MID(Sales_Transactions[[#This Row],[Order Date]],2,5),"d")</f>
        <v>17</v>
      </c>
      <c r="F1514" s="2" t="str">
        <f>TEXT(MID(Sales_Transactions[[#This Row],[Order Date]],2,5),"m")</f>
        <v>6</v>
      </c>
      <c r="G1514" s="2" t="str">
        <f>TEXT(MID(Sales_Transactions[[#This Row],[Order Date]],2,5),"yyy")</f>
        <v>2009</v>
      </c>
      <c r="H1514" s="2" t="str">
        <f>TEXT(MID(Sales_Transactions[[#This Row],[Order Date]],2,5),"yyy/m")</f>
        <v>2009/6</v>
      </c>
      <c r="I1514" t="s">
        <v>22</v>
      </c>
      <c r="J1514">
        <f t="shared" si="138"/>
        <v>2</v>
      </c>
      <c r="K1514" s="2">
        <v>8</v>
      </c>
      <c r="L1514" s="3">
        <v>254.32</v>
      </c>
      <c r="M1514" s="4">
        <v>0.01</v>
      </c>
      <c r="N1514" s="5" t="s">
        <v>23</v>
      </c>
      <c r="O1514" s="3">
        <v>-117.39</v>
      </c>
      <c r="P1514" s="3">
        <v>30.98</v>
      </c>
      <c r="Q1514" s="3">
        <v>6.5</v>
      </c>
      <c r="R1514" s="5" t="s">
        <v>517</v>
      </c>
      <c r="S1514" s="5" t="s">
        <v>1819</v>
      </c>
      <c r="T1514" s="5" t="str">
        <f t="shared" si="139"/>
        <v>Charles Sheldon</v>
      </c>
      <c r="U1514" t="s">
        <v>1143</v>
      </c>
      <c r="V1514" s="5" t="s">
        <v>47</v>
      </c>
      <c r="W1514" s="5" t="s">
        <v>48</v>
      </c>
      <c r="X1514" s="5" t="s">
        <v>87</v>
      </c>
      <c r="Y1514" s="5" t="s">
        <v>1389</v>
      </c>
      <c r="Z1514" s="5" t="s">
        <v>43</v>
      </c>
      <c r="AA1514" s="4">
        <v>0.79</v>
      </c>
      <c r="AB1514" s="1">
        <v>39983</v>
      </c>
      <c r="AC1514" s="1">
        <v>30093</v>
      </c>
      <c r="AD1514">
        <f t="shared" si="140"/>
        <v>2</v>
      </c>
      <c r="AE1514">
        <f t="shared" ca="1" si="141"/>
        <v>42</v>
      </c>
      <c r="AF1514" t="str">
        <f t="shared" ca="1" si="142"/>
        <v>18-64</v>
      </c>
      <c r="AG1514" s="3">
        <f t="shared" si="143"/>
        <v>4.6846127499999994</v>
      </c>
      <c r="AH1514" t="str">
        <f>_xlfn.IFNA(VLOOKUP(Sales_Transactions[[#This Row],[Order ID]],Returned_Items[#All],2,FALSE),"Not Returned")</f>
        <v>Returned</v>
      </c>
    </row>
    <row r="1515" spans="1:34" x14ac:dyDescent="0.25">
      <c r="A1515">
        <v>48931</v>
      </c>
      <c r="C1515" t="s">
        <v>1390</v>
      </c>
      <c r="D1515" s="2" t="str">
        <f>TEXT(MID(Sales_Transactions[[#This Row],[Order Date]],2,5),"d/m/yyy")</f>
        <v>17/6/2009</v>
      </c>
      <c r="E1515" s="2" t="str">
        <f>TEXT(MID(Sales_Transactions[[#This Row],[Order Date]],2,5),"d")</f>
        <v>17</v>
      </c>
      <c r="F1515" s="2" t="str">
        <f>TEXT(MID(Sales_Transactions[[#This Row],[Order Date]],2,5),"m")</f>
        <v>6</v>
      </c>
      <c r="G1515" s="2" t="str">
        <f>TEXT(MID(Sales_Transactions[[#This Row],[Order Date]],2,5),"yyy")</f>
        <v>2009</v>
      </c>
      <c r="H1515" s="2" t="str">
        <f>TEXT(MID(Sales_Transactions[[#This Row],[Order Date]],2,5),"yyy/m")</f>
        <v>2009/6</v>
      </c>
      <c r="I1515" t="s">
        <v>22</v>
      </c>
      <c r="J1515">
        <f t="shared" si="138"/>
        <v>2</v>
      </c>
      <c r="K1515" s="2">
        <v>42</v>
      </c>
      <c r="L1515" s="3">
        <v>2149.37</v>
      </c>
      <c r="M1515" s="4">
        <v>0.03</v>
      </c>
      <c r="N1515" s="5" t="s">
        <v>23</v>
      </c>
      <c r="O1515" s="3">
        <v>217.87</v>
      </c>
      <c r="P1515" s="3">
        <v>51.75</v>
      </c>
      <c r="Q1515" s="3">
        <v>19.989999999999998</v>
      </c>
      <c r="R1515" s="5" t="s">
        <v>517</v>
      </c>
      <c r="S1515" s="5" t="s">
        <v>1819</v>
      </c>
      <c r="T1515" s="5" t="str">
        <f t="shared" si="139"/>
        <v>Charles Sheldon</v>
      </c>
      <c r="U1515" t="s">
        <v>1143</v>
      </c>
      <c r="V1515" s="5" t="s">
        <v>47</v>
      </c>
      <c r="W1515" s="5" t="s">
        <v>57</v>
      </c>
      <c r="X1515" s="5" t="s">
        <v>58</v>
      </c>
      <c r="Y1515" s="5" t="s">
        <v>466</v>
      </c>
      <c r="Z1515" s="5" t="s">
        <v>43</v>
      </c>
      <c r="AA1515" s="4">
        <v>0.55000000000000004</v>
      </c>
      <c r="AB1515" s="1">
        <v>39986</v>
      </c>
      <c r="AC1515" s="1">
        <v>30030</v>
      </c>
      <c r="AD1515">
        <f t="shared" si="140"/>
        <v>5</v>
      </c>
      <c r="AE1515">
        <f t="shared" ca="1" si="141"/>
        <v>42</v>
      </c>
      <c r="AF1515" t="str">
        <f t="shared" ca="1" si="142"/>
        <v>18-64</v>
      </c>
      <c r="AG1515" s="3">
        <f t="shared" si="143"/>
        <v>1.7077255952380952</v>
      </c>
      <c r="AH1515" t="str">
        <f>_xlfn.IFNA(VLOOKUP(Sales_Transactions[[#This Row],[Order ID]],Returned_Items[#All],2,FALSE),"Not Returned")</f>
        <v>Returned</v>
      </c>
    </row>
    <row r="1516" spans="1:34" x14ac:dyDescent="0.25">
      <c r="A1516">
        <v>49126</v>
      </c>
      <c r="C1516" t="s">
        <v>44</v>
      </c>
      <c r="D1516" s="2" t="str">
        <f>TEXT(MID(Sales_Transactions[[#This Row],[Order Date]],2,5),"d/m/yyy")</f>
        <v>10/7/2011</v>
      </c>
      <c r="E1516" s="2" t="str">
        <f>TEXT(MID(Sales_Transactions[[#This Row],[Order Date]],2,5),"d")</f>
        <v>10</v>
      </c>
      <c r="F1516" s="2" t="str">
        <f>TEXT(MID(Sales_Transactions[[#This Row],[Order Date]],2,5),"m")</f>
        <v>7</v>
      </c>
      <c r="G1516" s="2" t="str">
        <f>TEXT(MID(Sales_Transactions[[#This Row],[Order Date]],2,5),"yyy")</f>
        <v>2011</v>
      </c>
      <c r="H1516" s="2" t="str">
        <f>TEXT(MID(Sales_Transactions[[#This Row],[Order Date]],2,5),"yyy/m")</f>
        <v>2011/7</v>
      </c>
      <c r="I1516" t="s">
        <v>22</v>
      </c>
      <c r="J1516">
        <f t="shared" si="138"/>
        <v>2</v>
      </c>
      <c r="K1516" s="2">
        <v>33</v>
      </c>
      <c r="L1516" s="3">
        <v>5661.08</v>
      </c>
      <c r="M1516" s="4">
        <v>0</v>
      </c>
      <c r="N1516" s="5" t="s">
        <v>34</v>
      </c>
      <c r="O1516" s="3">
        <v>1055.47</v>
      </c>
      <c r="P1516" s="3">
        <v>160.97999999999999</v>
      </c>
      <c r="Q1516" s="3">
        <v>30</v>
      </c>
      <c r="R1516" s="5" t="s">
        <v>1583</v>
      </c>
      <c r="S1516" s="5" t="s">
        <v>1584</v>
      </c>
      <c r="T1516" s="5" t="str">
        <f t="shared" si="139"/>
        <v>Mark Cousins</v>
      </c>
      <c r="U1516" t="s">
        <v>1143</v>
      </c>
      <c r="V1516" s="5" t="s">
        <v>47</v>
      </c>
      <c r="W1516" s="5" t="s">
        <v>57</v>
      </c>
      <c r="X1516" s="5" t="s">
        <v>154</v>
      </c>
      <c r="Y1516" s="5" t="s">
        <v>1271</v>
      </c>
      <c r="Z1516" s="5" t="s">
        <v>40</v>
      </c>
      <c r="AA1516" s="4">
        <v>0.62</v>
      </c>
      <c r="AB1516" s="1">
        <v>40741</v>
      </c>
      <c r="AC1516" s="1">
        <v>29929</v>
      </c>
      <c r="AD1516">
        <f t="shared" si="140"/>
        <v>7</v>
      </c>
      <c r="AE1516">
        <f t="shared" ca="1" si="141"/>
        <v>42</v>
      </c>
      <c r="AF1516" t="str">
        <f t="shared" ca="1" si="142"/>
        <v>18-64</v>
      </c>
      <c r="AG1516" s="3">
        <f t="shared" si="143"/>
        <v>5.7872727272727271</v>
      </c>
      <c r="AH1516" t="str">
        <f>_xlfn.IFNA(VLOOKUP(Sales_Transactions[[#This Row],[Order ID]],Returned_Items[#All],2,FALSE),"Not Returned")</f>
        <v>Not Returned</v>
      </c>
    </row>
    <row r="1517" spans="1:34" x14ac:dyDescent="0.25">
      <c r="A1517">
        <v>49283</v>
      </c>
      <c r="C1517" t="s">
        <v>1908</v>
      </c>
      <c r="D1517" s="2" t="str">
        <f>TEXT(MID(Sales_Transactions[[#This Row],[Order Date]],2,5),"d/m/yyy")</f>
        <v>11/12/2009</v>
      </c>
      <c r="E1517" s="2" t="str">
        <f>TEXT(MID(Sales_Transactions[[#This Row],[Order Date]],2,5),"d")</f>
        <v>11</v>
      </c>
      <c r="F1517" s="2" t="str">
        <f>TEXT(MID(Sales_Transactions[[#This Row],[Order Date]],2,5),"m")</f>
        <v>12</v>
      </c>
      <c r="G1517" s="2" t="str">
        <f>TEXT(MID(Sales_Transactions[[#This Row],[Order Date]],2,5),"yyy")</f>
        <v>2009</v>
      </c>
      <c r="H1517" s="2" t="str">
        <f>TEXT(MID(Sales_Transactions[[#This Row],[Order Date]],2,5),"yyy/m")</f>
        <v>2009/12</v>
      </c>
      <c r="I1517" t="s">
        <v>33</v>
      </c>
      <c r="J1517">
        <f t="shared" si="138"/>
        <v>4</v>
      </c>
      <c r="K1517" s="2">
        <v>25</v>
      </c>
      <c r="L1517" s="3">
        <v>334.71</v>
      </c>
      <c r="M1517" s="4">
        <v>0.01</v>
      </c>
      <c r="N1517" s="5" t="s">
        <v>23</v>
      </c>
      <c r="O1517" s="3">
        <v>31.74</v>
      </c>
      <c r="P1517" s="3">
        <v>12.28</v>
      </c>
      <c r="Q1517" s="3">
        <v>6.47</v>
      </c>
      <c r="R1517" s="5" t="s">
        <v>1794</v>
      </c>
      <c r="S1517" s="5" t="s">
        <v>1795</v>
      </c>
      <c r="T1517" s="5" t="str">
        <f t="shared" si="139"/>
        <v>Shaun Weien</v>
      </c>
      <c r="U1517" t="s">
        <v>1143</v>
      </c>
      <c r="V1517" s="5" t="s">
        <v>74</v>
      </c>
      <c r="W1517" s="5" t="s">
        <v>28</v>
      </c>
      <c r="X1517" s="5" t="s">
        <v>75</v>
      </c>
      <c r="Y1517" s="5" t="s">
        <v>186</v>
      </c>
      <c r="Z1517" s="5" t="s">
        <v>43</v>
      </c>
      <c r="AA1517" s="4">
        <v>0.38</v>
      </c>
      <c r="AB1517" s="1">
        <v>40159</v>
      </c>
      <c r="AC1517" s="1">
        <v>29740</v>
      </c>
      <c r="AD1517">
        <f t="shared" si="140"/>
        <v>1</v>
      </c>
      <c r="AE1517">
        <f t="shared" ca="1" si="141"/>
        <v>43</v>
      </c>
      <c r="AF1517" t="str">
        <f t="shared" ca="1" si="142"/>
        <v>18-64</v>
      </c>
      <c r="AG1517" s="3">
        <f t="shared" si="143"/>
        <v>0.74995087999999999</v>
      </c>
      <c r="AH1517" t="str">
        <f>_xlfn.IFNA(VLOOKUP(Sales_Transactions[[#This Row],[Order ID]],Returned_Items[#All],2,FALSE),"Not Returned")</f>
        <v>Not Returned</v>
      </c>
    </row>
    <row r="1518" spans="1:34" x14ac:dyDescent="0.25">
      <c r="A1518">
        <v>49441</v>
      </c>
      <c r="C1518" t="s">
        <v>1909</v>
      </c>
      <c r="D1518" s="2" t="str">
        <f>TEXT(MID(Sales_Transactions[[#This Row],[Order Date]],2,5),"d/m/yyy")</f>
        <v>27/9/2009</v>
      </c>
      <c r="E1518" s="2" t="str">
        <f>TEXT(MID(Sales_Transactions[[#This Row],[Order Date]],2,5),"d")</f>
        <v>27</v>
      </c>
      <c r="F1518" s="2" t="str">
        <f>TEXT(MID(Sales_Transactions[[#This Row],[Order Date]],2,5),"m")</f>
        <v>9</v>
      </c>
      <c r="G1518" s="2" t="str">
        <f>TEXT(MID(Sales_Transactions[[#This Row],[Order Date]],2,5),"yyy")</f>
        <v>2009</v>
      </c>
      <c r="H1518" s="2" t="str">
        <f>TEXT(MID(Sales_Transactions[[#This Row],[Order Date]],2,5),"yyy/m")</f>
        <v>2009/9</v>
      </c>
      <c r="I1518" t="s">
        <v>78</v>
      </c>
      <c r="J1518">
        <f t="shared" si="138"/>
        <v>3</v>
      </c>
      <c r="K1518" s="2">
        <v>49</v>
      </c>
      <c r="L1518" s="3">
        <v>1981.26</v>
      </c>
      <c r="M1518" s="4">
        <v>7.0000000000000007E-2</v>
      </c>
      <c r="N1518" s="5" t="s">
        <v>67</v>
      </c>
      <c r="O1518" s="3">
        <v>100.8</v>
      </c>
      <c r="P1518" s="3">
        <v>41.32</v>
      </c>
      <c r="Q1518" s="3">
        <v>8.66</v>
      </c>
      <c r="R1518" s="5" t="s">
        <v>1872</v>
      </c>
      <c r="S1518" s="5" t="s">
        <v>1873</v>
      </c>
      <c r="T1518" s="5" t="str">
        <f t="shared" si="139"/>
        <v>Mary O'Rourke</v>
      </c>
      <c r="U1518" t="s">
        <v>1143</v>
      </c>
      <c r="V1518" s="5" t="s">
        <v>74</v>
      </c>
      <c r="W1518" s="5" t="s">
        <v>57</v>
      </c>
      <c r="X1518" s="5" t="s">
        <v>58</v>
      </c>
      <c r="Y1518" s="5" t="s">
        <v>1082</v>
      </c>
      <c r="Z1518" s="5" t="s">
        <v>56</v>
      </c>
      <c r="AA1518" s="4">
        <v>0.76</v>
      </c>
      <c r="AB1518" s="1">
        <v>40084</v>
      </c>
      <c r="AC1518" s="1">
        <v>29733</v>
      </c>
      <c r="AD1518">
        <f t="shared" si="140"/>
        <v>1</v>
      </c>
      <c r="AE1518">
        <f t="shared" ca="1" si="141"/>
        <v>43</v>
      </c>
      <c r="AF1518" t="str">
        <f t="shared" ca="1" si="142"/>
        <v>18-64</v>
      </c>
      <c r="AG1518" s="3">
        <f t="shared" si="143"/>
        <v>1.0194097142857144</v>
      </c>
      <c r="AH1518" t="str">
        <f>_xlfn.IFNA(VLOOKUP(Sales_Transactions[[#This Row],[Order ID]],Returned_Items[#All],2,FALSE),"Not Returned")</f>
        <v>Not Returned</v>
      </c>
    </row>
    <row r="1519" spans="1:34" x14ac:dyDescent="0.25">
      <c r="A1519">
        <v>49601</v>
      </c>
      <c r="C1519" t="s">
        <v>1020</v>
      </c>
      <c r="D1519" s="2" t="str">
        <f>TEXT(MID(Sales_Transactions[[#This Row],[Order Date]],2,5),"d/m/yyy")</f>
        <v>26/1/2011</v>
      </c>
      <c r="E1519" s="2" t="str">
        <f>TEXT(MID(Sales_Transactions[[#This Row],[Order Date]],2,5),"d")</f>
        <v>26</v>
      </c>
      <c r="F1519" s="2" t="str">
        <f>TEXT(MID(Sales_Transactions[[#This Row],[Order Date]],2,5),"m")</f>
        <v>1</v>
      </c>
      <c r="G1519" s="2" t="str">
        <f>TEXT(MID(Sales_Transactions[[#This Row],[Order Date]],2,5),"yyy")</f>
        <v>2011</v>
      </c>
      <c r="H1519" s="2" t="str">
        <f>TEXT(MID(Sales_Transactions[[#This Row],[Order Date]],2,5),"yyy/m")</f>
        <v>2011/1</v>
      </c>
      <c r="I1519" t="s">
        <v>22</v>
      </c>
      <c r="J1519">
        <f t="shared" si="138"/>
        <v>2</v>
      </c>
      <c r="K1519" s="2">
        <v>15</v>
      </c>
      <c r="L1519" s="3">
        <v>1756.46</v>
      </c>
      <c r="M1519" s="4">
        <v>0.01</v>
      </c>
      <c r="N1519" s="5" t="s">
        <v>34</v>
      </c>
      <c r="O1519" s="3">
        <v>-101.19</v>
      </c>
      <c r="P1519" s="3">
        <v>113.98</v>
      </c>
      <c r="Q1519" s="3">
        <v>30</v>
      </c>
      <c r="R1519" s="5" t="s">
        <v>1583</v>
      </c>
      <c r="S1519" s="5" t="s">
        <v>1584</v>
      </c>
      <c r="T1519" s="5" t="str">
        <f t="shared" si="139"/>
        <v>Mark Cousins</v>
      </c>
      <c r="U1519" t="s">
        <v>1143</v>
      </c>
      <c r="V1519" s="5" t="s">
        <v>74</v>
      </c>
      <c r="W1519" s="5" t="s">
        <v>57</v>
      </c>
      <c r="X1519" s="5" t="s">
        <v>154</v>
      </c>
      <c r="Y1519" s="5" t="s">
        <v>1461</v>
      </c>
      <c r="Z1519" s="5" t="s">
        <v>40</v>
      </c>
      <c r="AA1519" s="4">
        <v>0.69</v>
      </c>
      <c r="AB1519" s="1">
        <v>40576</v>
      </c>
      <c r="AC1519" s="1">
        <v>29823</v>
      </c>
      <c r="AD1519">
        <f t="shared" si="140"/>
        <v>7</v>
      </c>
      <c r="AE1519">
        <f t="shared" ca="1" si="141"/>
        <v>42</v>
      </c>
      <c r="AF1519" t="str">
        <f t="shared" ca="1" si="142"/>
        <v>18-64</v>
      </c>
      <c r="AG1519" s="3">
        <f t="shared" si="143"/>
        <v>9.5979068000000005</v>
      </c>
      <c r="AH1519" t="str">
        <f>_xlfn.IFNA(VLOOKUP(Sales_Transactions[[#This Row],[Order ID]],Returned_Items[#All],2,FALSE),"Not Returned")</f>
        <v>Not Returned</v>
      </c>
    </row>
    <row r="1520" spans="1:34" x14ac:dyDescent="0.25">
      <c r="A1520">
        <v>49763</v>
      </c>
      <c r="C1520" t="s">
        <v>871</v>
      </c>
      <c r="D1520" s="2" t="str">
        <f>TEXT(MID(Sales_Transactions[[#This Row],[Order Date]],2,5),"d/m/yyy")</f>
        <v>13/2/2011</v>
      </c>
      <c r="E1520" s="2" t="str">
        <f>TEXT(MID(Sales_Transactions[[#This Row],[Order Date]],2,5),"d")</f>
        <v>13</v>
      </c>
      <c r="F1520" s="2" t="str">
        <f>TEXT(MID(Sales_Transactions[[#This Row],[Order Date]],2,5),"m")</f>
        <v>2</v>
      </c>
      <c r="G1520" s="2" t="str">
        <f>TEXT(MID(Sales_Transactions[[#This Row],[Order Date]],2,5),"yyy")</f>
        <v>2011</v>
      </c>
      <c r="H1520" s="2" t="str">
        <f>TEXT(MID(Sales_Transactions[[#This Row],[Order Date]],2,5),"yyy/m")</f>
        <v>2011/2</v>
      </c>
      <c r="I1520" t="s">
        <v>101</v>
      </c>
      <c r="J1520">
        <f t="shared" si="138"/>
        <v>1</v>
      </c>
      <c r="K1520" s="2">
        <v>8</v>
      </c>
      <c r="L1520" s="3">
        <v>49.04</v>
      </c>
      <c r="M1520" s="4">
        <v>0.02</v>
      </c>
      <c r="N1520" s="5" t="s">
        <v>23</v>
      </c>
      <c r="O1520" s="3">
        <v>9.2899999999999991</v>
      </c>
      <c r="P1520" s="3">
        <v>5.68</v>
      </c>
      <c r="Q1520" s="3">
        <v>1.39</v>
      </c>
      <c r="R1520" s="5" t="s">
        <v>167</v>
      </c>
      <c r="S1520" s="5" t="s">
        <v>1729</v>
      </c>
      <c r="T1520" s="5" t="str">
        <f t="shared" si="139"/>
        <v>Brad Norvell</v>
      </c>
      <c r="U1520" t="s">
        <v>1143</v>
      </c>
      <c r="V1520" s="5" t="s">
        <v>47</v>
      </c>
      <c r="W1520" s="5" t="s">
        <v>28</v>
      </c>
      <c r="X1520" s="5" t="s">
        <v>98</v>
      </c>
      <c r="Y1520" s="5" t="s">
        <v>1048</v>
      </c>
      <c r="Z1520" s="5" t="s">
        <v>43</v>
      </c>
      <c r="AA1520" s="4">
        <v>0.38</v>
      </c>
      <c r="AB1520" s="1">
        <v>40588</v>
      </c>
      <c r="AC1520" s="1">
        <v>29856</v>
      </c>
      <c r="AD1520">
        <f t="shared" si="140"/>
        <v>1</v>
      </c>
      <c r="AE1520">
        <f t="shared" ca="1" si="141"/>
        <v>42</v>
      </c>
      <c r="AF1520" t="str">
        <f t="shared" ca="1" si="142"/>
        <v>18-64</v>
      </c>
      <c r="AG1520" s="3">
        <f t="shared" si="143"/>
        <v>0.88360799999999995</v>
      </c>
      <c r="AH1520" t="str">
        <f>_xlfn.IFNA(VLOOKUP(Sales_Transactions[[#This Row],[Order ID]],Returned_Items[#All],2,FALSE),"Not Returned")</f>
        <v>Not Returned</v>
      </c>
    </row>
    <row r="1521" spans="1:34" x14ac:dyDescent="0.25">
      <c r="A1521">
        <v>49763</v>
      </c>
      <c r="C1521" t="s">
        <v>871</v>
      </c>
      <c r="D1521" s="2" t="str">
        <f>TEXT(MID(Sales_Transactions[[#This Row],[Order Date]],2,5),"d/m/yyy")</f>
        <v>13/2/2011</v>
      </c>
      <c r="E1521" s="2" t="str">
        <f>TEXT(MID(Sales_Transactions[[#This Row],[Order Date]],2,5),"d")</f>
        <v>13</v>
      </c>
      <c r="F1521" s="2" t="str">
        <f>TEXT(MID(Sales_Transactions[[#This Row],[Order Date]],2,5),"m")</f>
        <v>2</v>
      </c>
      <c r="G1521" s="2" t="str">
        <f>TEXT(MID(Sales_Transactions[[#This Row],[Order Date]],2,5),"yyy")</f>
        <v>2011</v>
      </c>
      <c r="H1521" s="2" t="str">
        <f>TEXT(MID(Sales_Transactions[[#This Row],[Order Date]],2,5),"yyy/m")</f>
        <v>2011/2</v>
      </c>
      <c r="I1521" t="s">
        <v>101</v>
      </c>
      <c r="J1521">
        <f t="shared" si="138"/>
        <v>1</v>
      </c>
      <c r="K1521" s="2">
        <v>6</v>
      </c>
      <c r="L1521" s="3">
        <v>2320.35</v>
      </c>
      <c r="M1521" s="4">
        <v>0</v>
      </c>
      <c r="N1521" s="5" t="s">
        <v>34</v>
      </c>
      <c r="O1521" s="3">
        <v>-237.62</v>
      </c>
      <c r="P1521" s="3">
        <v>348.21</v>
      </c>
      <c r="Q1521" s="3">
        <v>84.84</v>
      </c>
      <c r="R1521" s="5" t="s">
        <v>167</v>
      </c>
      <c r="S1521" s="5" t="s">
        <v>1729</v>
      </c>
      <c r="T1521" s="5" t="str">
        <f t="shared" si="139"/>
        <v>Brad Norvell</v>
      </c>
      <c r="U1521" t="s">
        <v>1143</v>
      </c>
      <c r="V1521" s="5" t="s">
        <v>47</v>
      </c>
      <c r="W1521" s="5" t="s">
        <v>57</v>
      </c>
      <c r="X1521" s="5" t="s">
        <v>107</v>
      </c>
      <c r="Y1521" s="5" t="s">
        <v>1012</v>
      </c>
      <c r="Z1521" s="5" t="s">
        <v>106</v>
      </c>
      <c r="AA1521" s="4">
        <v>0.66</v>
      </c>
      <c r="AB1521" s="1">
        <v>40587</v>
      </c>
      <c r="AC1521" s="1">
        <v>29937</v>
      </c>
      <c r="AD1521">
        <f t="shared" si="140"/>
        <v>0</v>
      </c>
      <c r="AE1521">
        <f t="shared" ca="1" si="141"/>
        <v>42</v>
      </c>
      <c r="AF1521" t="str">
        <f t="shared" ca="1" si="142"/>
        <v>18-64</v>
      </c>
      <c r="AG1521" s="3">
        <f t="shared" si="143"/>
        <v>72.174999999999997</v>
      </c>
      <c r="AH1521" t="str">
        <f>_xlfn.IFNA(VLOOKUP(Sales_Transactions[[#This Row],[Order ID]],Returned_Items[#All],2,FALSE),"Not Returned")</f>
        <v>Not Returned</v>
      </c>
    </row>
    <row r="1522" spans="1:34" x14ac:dyDescent="0.25">
      <c r="A1522">
        <v>49927</v>
      </c>
      <c r="C1522" t="s">
        <v>1910</v>
      </c>
      <c r="D1522" s="2" t="str">
        <f>TEXT(MID(Sales_Transactions[[#This Row],[Order Date]],2,5),"d/m/yyy")</f>
        <v>20/7/2012</v>
      </c>
      <c r="E1522" s="2" t="str">
        <f>TEXT(MID(Sales_Transactions[[#This Row],[Order Date]],2,5),"d")</f>
        <v>20</v>
      </c>
      <c r="F1522" s="2" t="str">
        <f>TEXT(MID(Sales_Transactions[[#This Row],[Order Date]],2,5),"m")</f>
        <v>7</v>
      </c>
      <c r="G1522" s="2" t="str">
        <f>TEXT(MID(Sales_Transactions[[#This Row],[Order Date]],2,5),"yyy")</f>
        <v>2012</v>
      </c>
      <c r="H1522" s="2" t="str">
        <f>TEXT(MID(Sales_Transactions[[#This Row],[Order Date]],2,5),"yyy/m")</f>
        <v>2012/7</v>
      </c>
      <c r="I1522" t="s">
        <v>52</v>
      </c>
      <c r="J1522">
        <f t="shared" si="138"/>
        <v>1</v>
      </c>
      <c r="K1522" s="2">
        <v>26</v>
      </c>
      <c r="L1522" s="3">
        <v>139.54</v>
      </c>
      <c r="M1522" s="4">
        <v>0.01</v>
      </c>
      <c r="N1522" s="5" t="s">
        <v>23</v>
      </c>
      <c r="O1522" s="3">
        <v>-54.08</v>
      </c>
      <c r="P1522" s="3">
        <v>4.9800000000000004</v>
      </c>
      <c r="Q1522" s="3">
        <v>4.95</v>
      </c>
      <c r="R1522" s="5" t="s">
        <v>1856</v>
      </c>
      <c r="S1522" s="5" t="s">
        <v>1857</v>
      </c>
      <c r="T1522" s="5" t="str">
        <f t="shared" si="139"/>
        <v>Parhena Norris</v>
      </c>
      <c r="U1522" t="s">
        <v>1143</v>
      </c>
      <c r="V1522" s="5" t="s">
        <v>74</v>
      </c>
      <c r="W1522" s="5" t="s">
        <v>28</v>
      </c>
      <c r="X1522" s="5" t="s">
        <v>41</v>
      </c>
      <c r="Y1522" s="5" t="s">
        <v>1173</v>
      </c>
      <c r="Z1522" s="5" t="s">
        <v>43</v>
      </c>
      <c r="AA1522" s="4">
        <v>0.37</v>
      </c>
      <c r="AB1522" s="1">
        <v>41110</v>
      </c>
      <c r="AC1522" s="1">
        <v>29550</v>
      </c>
      <c r="AD1522">
        <f t="shared" si="140"/>
        <v>0</v>
      </c>
      <c r="AE1522">
        <f t="shared" ca="1" si="141"/>
        <v>43</v>
      </c>
      <c r="AF1522" t="str">
        <f t="shared" ca="1" si="142"/>
        <v>18-64</v>
      </c>
      <c r="AG1522" s="3">
        <f t="shared" si="143"/>
        <v>0.38190392307692306</v>
      </c>
      <c r="AH1522" t="str">
        <f>_xlfn.IFNA(VLOOKUP(Sales_Transactions[[#This Row],[Order ID]],Returned_Items[#All],2,FALSE),"Not Returned")</f>
        <v>Not Returned</v>
      </c>
    </row>
    <row r="1523" spans="1:34" x14ac:dyDescent="0.25">
      <c r="A1523">
        <v>49927</v>
      </c>
      <c r="C1523" t="s">
        <v>1910</v>
      </c>
      <c r="D1523" s="2" t="str">
        <f>TEXT(MID(Sales_Transactions[[#This Row],[Order Date]],2,5),"d/m/yyy")</f>
        <v>20/7/2012</v>
      </c>
      <c r="E1523" s="2" t="str">
        <f>TEXT(MID(Sales_Transactions[[#This Row],[Order Date]],2,5),"d")</f>
        <v>20</v>
      </c>
      <c r="F1523" s="2" t="str">
        <f>TEXT(MID(Sales_Transactions[[#This Row],[Order Date]],2,5),"m")</f>
        <v>7</v>
      </c>
      <c r="G1523" s="2" t="str">
        <f>TEXT(MID(Sales_Transactions[[#This Row],[Order Date]],2,5),"yyy")</f>
        <v>2012</v>
      </c>
      <c r="H1523" s="2" t="str">
        <f>TEXT(MID(Sales_Transactions[[#This Row],[Order Date]],2,5),"yyy/m")</f>
        <v>2012/7</v>
      </c>
      <c r="I1523" t="s">
        <v>52</v>
      </c>
      <c r="J1523">
        <f t="shared" si="138"/>
        <v>1</v>
      </c>
      <c r="K1523" s="2">
        <v>28</v>
      </c>
      <c r="L1523" s="3">
        <v>199.52</v>
      </c>
      <c r="M1523" s="4">
        <v>0.08</v>
      </c>
      <c r="N1523" s="5" t="s">
        <v>23</v>
      </c>
      <c r="O1523" s="3">
        <v>13.44</v>
      </c>
      <c r="P1523" s="3">
        <v>7.59</v>
      </c>
      <c r="Q1523" s="3">
        <v>4</v>
      </c>
      <c r="R1523" s="5" t="s">
        <v>1856</v>
      </c>
      <c r="S1523" s="5" t="s">
        <v>1857</v>
      </c>
      <c r="T1523" s="5" t="str">
        <f t="shared" si="139"/>
        <v>Parhena Norris</v>
      </c>
      <c r="U1523" t="s">
        <v>1143</v>
      </c>
      <c r="V1523" s="5" t="s">
        <v>74</v>
      </c>
      <c r="W1523" s="5" t="s">
        <v>57</v>
      </c>
      <c r="X1523" s="5" t="s">
        <v>58</v>
      </c>
      <c r="Y1523" s="5" t="s">
        <v>843</v>
      </c>
      <c r="Z1523" s="5" t="s">
        <v>84</v>
      </c>
      <c r="AA1523" s="4">
        <v>0.42</v>
      </c>
      <c r="AB1523" s="1">
        <v>41112</v>
      </c>
      <c r="AC1523" s="1">
        <v>28867</v>
      </c>
      <c r="AD1523">
        <f t="shared" si="140"/>
        <v>2</v>
      </c>
      <c r="AE1523">
        <f t="shared" ca="1" si="141"/>
        <v>45</v>
      </c>
      <c r="AF1523" t="str">
        <f t="shared" ca="1" si="142"/>
        <v>18-64</v>
      </c>
      <c r="AG1523" s="3">
        <f t="shared" si="143"/>
        <v>0.41371171428571429</v>
      </c>
      <c r="AH1523" t="str">
        <f>_xlfn.IFNA(VLOOKUP(Sales_Transactions[[#This Row],[Order ID]],Returned_Items[#All],2,FALSE),"Not Returned")</f>
        <v>Not Returned</v>
      </c>
    </row>
    <row r="1524" spans="1:34" x14ac:dyDescent="0.25">
      <c r="A1524">
        <v>49927</v>
      </c>
      <c r="C1524" t="s">
        <v>1910</v>
      </c>
      <c r="D1524" s="2" t="str">
        <f>TEXT(MID(Sales_Transactions[[#This Row],[Order Date]],2,5),"d/m/yyy")</f>
        <v>20/7/2012</v>
      </c>
      <c r="E1524" s="2" t="str">
        <f>TEXT(MID(Sales_Transactions[[#This Row],[Order Date]],2,5),"d")</f>
        <v>20</v>
      </c>
      <c r="F1524" s="2" t="str">
        <f>TEXT(MID(Sales_Transactions[[#This Row],[Order Date]],2,5),"m")</f>
        <v>7</v>
      </c>
      <c r="G1524" s="2" t="str">
        <f>TEXT(MID(Sales_Transactions[[#This Row],[Order Date]],2,5),"yyy")</f>
        <v>2012</v>
      </c>
      <c r="H1524" s="2" t="str">
        <f>TEXT(MID(Sales_Transactions[[#This Row],[Order Date]],2,5),"yyy/m")</f>
        <v>2012/7</v>
      </c>
      <c r="I1524" t="s">
        <v>52</v>
      </c>
      <c r="J1524">
        <f t="shared" si="138"/>
        <v>1</v>
      </c>
      <c r="K1524" s="2">
        <v>39</v>
      </c>
      <c r="L1524" s="3">
        <v>85.66</v>
      </c>
      <c r="M1524" s="4">
        <v>0.04</v>
      </c>
      <c r="N1524" s="5" t="s">
        <v>23</v>
      </c>
      <c r="O1524" s="3">
        <v>6.67</v>
      </c>
      <c r="P1524" s="3">
        <v>2.1800000000000002</v>
      </c>
      <c r="Q1524" s="3">
        <v>0.78</v>
      </c>
      <c r="R1524" s="5" t="s">
        <v>1856</v>
      </c>
      <c r="S1524" s="5" t="s">
        <v>1857</v>
      </c>
      <c r="T1524" s="5" t="str">
        <f t="shared" si="139"/>
        <v>Parhena Norris</v>
      </c>
      <c r="U1524" t="s">
        <v>1143</v>
      </c>
      <c r="V1524" s="5" t="s">
        <v>74</v>
      </c>
      <c r="W1524" s="5" t="s">
        <v>28</v>
      </c>
      <c r="X1524" s="5" t="s">
        <v>82</v>
      </c>
      <c r="Y1524" s="5" t="s">
        <v>703</v>
      </c>
      <c r="Z1524" s="5" t="s">
        <v>84</v>
      </c>
      <c r="AA1524" s="4">
        <v>0.52</v>
      </c>
      <c r="AB1524" s="1">
        <v>41111</v>
      </c>
      <c r="AC1524" s="1">
        <v>29471</v>
      </c>
      <c r="AD1524">
        <f t="shared" si="140"/>
        <v>1</v>
      </c>
      <c r="AE1524">
        <f t="shared" ca="1" si="141"/>
        <v>43</v>
      </c>
      <c r="AF1524" t="str">
        <f t="shared" ca="1" si="142"/>
        <v>18-64</v>
      </c>
      <c r="AG1524" s="3">
        <f t="shared" si="143"/>
        <v>7.587507692307692E-2</v>
      </c>
      <c r="AH1524" t="str">
        <f>_xlfn.IFNA(VLOOKUP(Sales_Transactions[[#This Row],[Order ID]],Returned_Items[#All],2,FALSE),"Not Returned")</f>
        <v>Not Returned</v>
      </c>
    </row>
    <row r="1525" spans="1:34" x14ac:dyDescent="0.25">
      <c r="A1525">
        <v>50048</v>
      </c>
      <c r="C1525" t="s">
        <v>1456</v>
      </c>
      <c r="D1525" s="2" t="str">
        <f>TEXT(MID(Sales_Transactions[[#This Row],[Order Date]],2,5),"d/m/yyy")</f>
        <v>18/1/2010</v>
      </c>
      <c r="E1525" s="2" t="str">
        <f>TEXT(MID(Sales_Transactions[[#This Row],[Order Date]],2,5),"d")</f>
        <v>18</v>
      </c>
      <c r="F1525" s="2" t="str">
        <f>TEXT(MID(Sales_Transactions[[#This Row],[Order Date]],2,5),"m")</f>
        <v>1</v>
      </c>
      <c r="G1525" s="2" t="str">
        <f>TEXT(MID(Sales_Transactions[[#This Row],[Order Date]],2,5),"yyy")</f>
        <v>2010</v>
      </c>
      <c r="H1525" s="2" t="str">
        <f>TEXT(MID(Sales_Transactions[[#This Row],[Order Date]],2,5),"yyy/m")</f>
        <v>2010/1</v>
      </c>
      <c r="I1525" t="s">
        <v>33</v>
      </c>
      <c r="J1525">
        <f t="shared" si="138"/>
        <v>4</v>
      </c>
      <c r="K1525" s="2">
        <v>14</v>
      </c>
      <c r="L1525" s="3">
        <v>35.479999999999997</v>
      </c>
      <c r="M1525" s="4">
        <v>0.09</v>
      </c>
      <c r="N1525" s="5" t="s">
        <v>23</v>
      </c>
      <c r="O1525" s="3">
        <v>-9.19</v>
      </c>
      <c r="P1525" s="3">
        <v>2.58</v>
      </c>
      <c r="Q1525" s="3">
        <v>1.3</v>
      </c>
      <c r="R1525" s="5" t="s">
        <v>445</v>
      </c>
      <c r="S1525" s="5" t="s">
        <v>1791</v>
      </c>
      <c r="T1525" s="5" t="str">
        <f t="shared" si="139"/>
        <v>Chad Sievert</v>
      </c>
      <c r="U1525" t="s">
        <v>1143</v>
      </c>
      <c r="V1525" s="5" t="s">
        <v>47</v>
      </c>
      <c r="W1525" s="5" t="s">
        <v>28</v>
      </c>
      <c r="X1525" s="5" t="s">
        <v>124</v>
      </c>
      <c r="Y1525" s="5" t="s">
        <v>1345</v>
      </c>
      <c r="Z1525" s="5" t="s">
        <v>84</v>
      </c>
      <c r="AA1525" s="4">
        <v>0.59</v>
      </c>
      <c r="AB1525" s="1">
        <v>40198</v>
      </c>
      <c r="AC1525" s="1">
        <v>29558</v>
      </c>
      <c r="AD1525">
        <f t="shared" si="140"/>
        <v>2</v>
      </c>
      <c r="AE1525">
        <f t="shared" ca="1" si="141"/>
        <v>43</v>
      </c>
      <c r="AF1525" t="str">
        <f t="shared" ca="1" si="142"/>
        <v>18-64</v>
      </c>
      <c r="AG1525" s="3">
        <f t="shared" si="143"/>
        <v>0.27697700000000003</v>
      </c>
      <c r="AH1525" t="str">
        <f>_xlfn.IFNA(VLOOKUP(Sales_Transactions[[#This Row],[Order ID]],Returned_Items[#All],2,FALSE),"Not Returned")</f>
        <v>Returned</v>
      </c>
    </row>
    <row r="1526" spans="1:34" x14ac:dyDescent="0.25">
      <c r="A1526">
        <v>50048</v>
      </c>
      <c r="C1526" t="s">
        <v>1456</v>
      </c>
      <c r="D1526" s="2" t="str">
        <f>TEXT(MID(Sales_Transactions[[#This Row],[Order Date]],2,5),"d/m/yyy")</f>
        <v>18/1/2010</v>
      </c>
      <c r="E1526" s="2" t="str">
        <f>TEXT(MID(Sales_Transactions[[#This Row],[Order Date]],2,5),"d")</f>
        <v>18</v>
      </c>
      <c r="F1526" s="2" t="str">
        <f>TEXT(MID(Sales_Transactions[[#This Row],[Order Date]],2,5),"m")</f>
        <v>1</v>
      </c>
      <c r="G1526" s="2" t="str">
        <f>TEXT(MID(Sales_Transactions[[#This Row],[Order Date]],2,5),"yyy")</f>
        <v>2010</v>
      </c>
      <c r="H1526" s="2" t="str">
        <f>TEXT(MID(Sales_Transactions[[#This Row],[Order Date]],2,5),"yyy/m")</f>
        <v>2010/1</v>
      </c>
      <c r="I1526" t="s">
        <v>33</v>
      </c>
      <c r="J1526">
        <f t="shared" si="138"/>
        <v>4</v>
      </c>
      <c r="K1526" s="2">
        <v>1</v>
      </c>
      <c r="L1526" s="3">
        <v>15</v>
      </c>
      <c r="M1526" s="4">
        <v>0.05</v>
      </c>
      <c r="N1526" s="5" t="s">
        <v>23</v>
      </c>
      <c r="O1526" s="3">
        <v>-11.02</v>
      </c>
      <c r="P1526" s="3">
        <v>6.84</v>
      </c>
      <c r="Q1526" s="3">
        <v>8.3699999999999992</v>
      </c>
      <c r="R1526" s="5" t="s">
        <v>445</v>
      </c>
      <c r="S1526" s="5" t="s">
        <v>1791</v>
      </c>
      <c r="T1526" s="5" t="str">
        <f t="shared" si="139"/>
        <v>Chad Sievert</v>
      </c>
      <c r="U1526" t="s">
        <v>1143</v>
      </c>
      <c r="V1526" s="5" t="s">
        <v>47</v>
      </c>
      <c r="W1526" s="5" t="s">
        <v>28</v>
      </c>
      <c r="X1526" s="5" t="s">
        <v>221</v>
      </c>
      <c r="Y1526" s="5" t="s">
        <v>657</v>
      </c>
      <c r="Z1526" s="5" t="s">
        <v>60</v>
      </c>
      <c r="AA1526" s="4">
        <v>0.57999999999999996</v>
      </c>
      <c r="AB1526" s="1">
        <v>40198</v>
      </c>
      <c r="AC1526" s="1">
        <v>28879</v>
      </c>
      <c r="AD1526">
        <f t="shared" si="140"/>
        <v>2</v>
      </c>
      <c r="AE1526">
        <f t="shared" ca="1" si="141"/>
        <v>45</v>
      </c>
      <c r="AF1526" t="str">
        <f t="shared" ca="1" si="142"/>
        <v>18-64</v>
      </c>
      <c r="AG1526" s="3">
        <f t="shared" si="143"/>
        <v>15.206579999999999</v>
      </c>
      <c r="AH1526" t="str">
        <f>_xlfn.IFNA(VLOOKUP(Sales_Transactions[[#This Row],[Order ID]],Returned_Items[#All],2,FALSE),"Not Returned")</f>
        <v>Returned</v>
      </c>
    </row>
    <row r="1527" spans="1:34" x14ac:dyDescent="0.25">
      <c r="A1527">
        <v>50499</v>
      </c>
      <c r="C1527" t="s">
        <v>1911</v>
      </c>
      <c r="D1527" s="2" t="str">
        <f>TEXT(MID(Sales_Transactions[[#This Row],[Order Date]],2,5),"d/m/yyy")</f>
        <v>12/10/2011</v>
      </c>
      <c r="E1527" s="2" t="str">
        <f>TEXT(MID(Sales_Transactions[[#This Row],[Order Date]],2,5),"d")</f>
        <v>12</v>
      </c>
      <c r="F1527" s="2" t="str">
        <f>TEXT(MID(Sales_Transactions[[#This Row],[Order Date]],2,5),"m")</f>
        <v>10</v>
      </c>
      <c r="G1527" s="2" t="str">
        <f>TEXT(MID(Sales_Transactions[[#This Row],[Order Date]],2,5),"yyy")</f>
        <v>2011</v>
      </c>
      <c r="H1527" s="2" t="str">
        <f>TEXT(MID(Sales_Transactions[[#This Row],[Order Date]],2,5),"yyy/m")</f>
        <v>2011/10</v>
      </c>
      <c r="I1527" t="s">
        <v>52</v>
      </c>
      <c r="J1527">
        <f t="shared" si="138"/>
        <v>1</v>
      </c>
      <c r="K1527" s="2">
        <v>18</v>
      </c>
      <c r="L1527" s="3">
        <v>1758.41</v>
      </c>
      <c r="M1527" s="4">
        <v>0.06</v>
      </c>
      <c r="N1527" s="5" t="s">
        <v>34</v>
      </c>
      <c r="O1527" s="3">
        <v>238.52</v>
      </c>
      <c r="P1527" s="3">
        <v>100.98</v>
      </c>
      <c r="Q1527" s="3">
        <v>15.66</v>
      </c>
      <c r="R1527" s="5" t="s">
        <v>1170</v>
      </c>
      <c r="S1527" s="5" t="s">
        <v>1826</v>
      </c>
      <c r="T1527" s="5" t="str">
        <f t="shared" si="139"/>
        <v>Brian Derr</v>
      </c>
      <c r="U1527" t="s">
        <v>1143</v>
      </c>
      <c r="V1527" s="5" t="s">
        <v>27</v>
      </c>
      <c r="W1527" s="5" t="s">
        <v>28</v>
      </c>
      <c r="X1527" s="5" t="s">
        <v>38</v>
      </c>
      <c r="Y1527" s="5" t="s">
        <v>1912</v>
      </c>
      <c r="Z1527" s="5" t="s">
        <v>40</v>
      </c>
      <c r="AA1527" s="4">
        <v>0.56999999999999995</v>
      </c>
      <c r="AB1527" s="1">
        <v>40829</v>
      </c>
      <c r="AC1527" s="1">
        <v>28973</v>
      </c>
      <c r="AD1527">
        <f t="shared" si="140"/>
        <v>1</v>
      </c>
      <c r="AE1527">
        <f t="shared" ca="1" si="141"/>
        <v>45</v>
      </c>
      <c r="AF1527" t="str">
        <f t="shared" ca="1" si="142"/>
        <v>18-64</v>
      </c>
      <c r="AG1527" s="3">
        <f t="shared" si="143"/>
        <v>6.4766340000000007</v>
      </c>
      <c r="AH1527" t="str">
        <f>_xlfn.IFNA(VLOOKUP(Sales_Transactions[[#This Row],[Order ID]],Returned_Items[#All],2,FALSE),"Not Returned")</f>
        <v>Not Returned</v>
      </c>
    </row>
    <row r="1528" spans="1:34" x14ac:dyDescent="0.25">
      <c r="A1528">
        <v>51041</v>
      </c>
      <c r="C1528" t="s">
        <v>508</v>
      </c>
      <c r="D1528" s="2" t="str">
        <f>TEXT(MID(Sales_Transactions[[#This Row],[Order Date]],2,5),"d/m/yyy")</f>
        <v>29/7/2010</v>
      </c>
      <c r="E1528" s="2" t="str">
        <f>TEXT(MID(Sales_Transactions[[#This Row],[Order Date]],2,5),"d")</f>
        <v>29</v>
      </c>
      <c r="F1528" s="2" t="str">
        <f>TEXT(MID(Sales_Transactions[[#This Row],[Order Date]],2,5),"m")</f>
        <v>7</v>
      </c>
      <c r="G1528" s="2" t="str">
        <f>TEXT(MID(Sales_Transactions[[#This Row],[Order Date]],2,5),"yyy")</f>
        <v>2010</v>
      </c>
      <c r="H1528" s="2" t="str">
        <f>TEXT(MID(Sales_Transactions[[#This Row],[Order Date]],2,5),"yyy/m")</f>
        <v>2010/7</v>
      </c>
      <c r="I1528" t="s">
        <v>33</v>
      </c>
      <c r="J1528">
        <f t="shared" si="138"/>
        <v>4</v>
      </c>
      <c r="K1528" s="2">
        <v>47</v>
      </c>
      <c r="L1528" s="3">
        <v>2766.8180000000002</v>
      </c>
      <c r="M1528" s="4">
        <v>0.03</v>
      </c>
      <c r="N1528" s="5" t="s">
        <v>23</v>
      </c>
      <c r="O1528" s="3">
        <v>846.95</v>
      </c>
      <c r="P1528" s="3">
        <v>65.989999999999995</v>
      </c>
      <c r="Q1528" s="3">
        <v>5.92</v>
      </c>
      <c r="R1528" s="5" t="s">
        <v>1660</v>
      </c>
      <c r="S1528" s="5" t="s">
        <v>1843</v>
      </c>
      <c r="T1528" s="5" t="str">
        <f t="shared" si="139"/>
        <v>Neil Ducich</v>
      </c>
      <c r="U1528" t="s">
        <v>1143</v>
      </c>
      <c r="V1528" s="5" t="s">
        <v>74</v>
      </c>
      <c r="W1528" s="5" t="s">
        <v>48</v>
      </c>
      <c r="X1528" s="5" t="s">
        <v>49</v>
      </c>
      <c r="Y1528" s="5" t="s">
        <v>583</v>
      </c>
      <c r="Z1528" s="5" t="s">
        <v>43</v>
      </c>
      <c r="AA1528" s="4">
        <v>0.55000000000000004</v>
      </c>
      <c r="AB1528" s="1">
        <v>40389</v>
      </c>
      <c r="AC1528" s="1">
        <v>28994</v>
      </c>
      <c r="AD1528">
        <f t="shared" si="140"/>
        <v>1</v>
      </c>
      <c r="AE1528">
        <f t="shared" ca="1" si="141"/>
        <v>45</v>
      </c>
      <c r="AF1528" t="str">
        <f t="shared" ca="1" si="142"/>
        <v>18-64</v>
      </c>
      <c r="AG1528" s="3">
        <f t="shared" si="143"/>
        <v>1.5295787872340425</v>
      </c>
      <c r="AH1528" t="str">
        <f>_xlfn.IFNA(VLOOKUP(Sales_Transactions[[#This Row],[Order ID]],Returned_Items[#All],2,FALSE),"Not Returned")</f>
        <v>Not Returned</v>
      </c>
    </row>
    <row r="1529" spans="1:34" x14ac:dyDescent="0.25">
      <c r="A1529">
        <v>51328</v>
      </c>
      <c r="C1529" t="s">
        <v>939</v>
      </c>
      <c r="D1529" s="2" t="str">
        <f>TEXT(MID(Sales_Transactions[[#This Row],[Order Date]],2,5),"d/m/yyy")</f>
        <v>26/10/2010</v>
      </c>
      <c r="E1529" s="2" t="str">
        <f>TEXT(MID(Sales_Transactions[[#This Row],[Order Date]],2,5),"d")</f>
        <v>26</v>
      </c>
      <c r="F1529" s="2" t="str">
        <f>TEXT(MID(Sales_Transactions[[#This Row],[Order Date]],2,5),"m")</f>
        <v>10</v>
      </c>
      <c r="G1529" s="2" t="str">
        <f>TEXT(MID(Sales_Transactions[[#This Row],[Order Date]],2,5),"yyy")</f>
        <v>2010</v>
      </c>
      <c r="H1529" s="2" t="str">
        <f>TEXT(MID(Sales_Transactions[[#This Row],[Order Date]],2,5),"yyy/m")</f>
        <v>2010/10</v>
      </c>
      <c r="I1529" t="s">
        <v>22</v>
      </c>
      <c r="J1529">
        <f t="shared" si="138"/>
        <v>2</v>
      </c>
      <c r="K1529" s="2">
        <v>38</v>
      </c>
      <c r="L1529" s="3">
        <v>689.67</v>
      </c>
      <c r="M1529" s="4">
        <v>7.0000000000000007E-2</v>
      </c>
      <c r="N1529" s="5" t="s">
        <v>23</v>
      </c>
      <c r="O1529" s="3">
        <v>51.47</v>
      </c>
      <c r="P1529" s="3">
        <v>18.7</v>
      </c>
      <c r="Q1529" s="3">
        <v>8.99</v>
      </c>
      <c r="R1529" s="5" t="s">
        <v>1435</v>
      </c>
      <c r="S1529" s="5" t="s">
        <v>1760</v>
      </c>
      <c r="T1529" s="5" t="str">
        <f t="shared" si="139"/>
        <v>Sarah Jordon</v>
      </c>
      <c r="U1529" t="s">
        <v>1143</v>
      </c>
      <c r="V1529" s="5" t="s">
        <v>37</v>
      </c>
      <c r="W1529" s="5" t="s">
        <v>57</v>
      </c>
      <c r="X1529" s="5" t="s">
        <v>58</v>
      </c>
      <c r="Y1529" s="5" t="s">
        <v>1913</v>
      </c>
      <c r="Z1529" s="5" t="s">
        <v>60</v>
      </c>
      <c r="AA1529" s="4">
        <v>0.47</v>
      </c>
      <c r="AB1529" s="1">
        <v>40482</v>
      </c>
      <c r="AC1529" s="1">
        <v>23339</v>
      </c>
      <c r="AD1529">
        <f t="shared" si="140"/>
        <v>5</v>
      </c>
      <c r="AE1529">
        <f t="shared" ca="1" si="141"/>
        <v>60</v>
      </c>
      <c r="AF1529" t="str">
        <f t="shared" ca="1" si="142"/>
        <v>18-64</v>
      </c>
      <c r="AG1529" s="3">
        <f t="shared" si="143"/>
        <v>0.72833973684210529</v>
      </c>
      <c r="AH1529" t="str">
        <f>_xlfn.IFNA(VLOOKUP(Sales_Transactions[[#This Row],[Order ID]],Returned_Items[#All],2,FALSE),"Not Returned")</f>
        <v>Not Returned</v>
      </c>
    </row>
    <row r="1530" spans="1:34" x14ac:dyDescent="0.25">
      <c r="A1530">
        <v>51333</v>
      </c>
      <c r="C1530" t="s">
        <v>1914</v>
      </c>
      <c r="D1530" s="2" t="str">
        <f>TEXT(MID(Sales_Transactions[[#This Row],[Order Date]],2,5),"d/m/yyy")</f>
        <v>4/10/2012</v>
      </c>
      <c r="E1530" s="2" t="str">
        <f>TEXT(MID(Sales_Transactions[[#This Row],[Order Date]],2,5),"d")</f>
        <v>4</v>
      </c>
      <c r="F1530" s="2" t="str">
        <f>TEXT(MID(Sales_Transactions[[#This Row],[Order Date]],2,5),"m")</f>
        <v>10</v>
      </c>
      <c r="G1530" s="2" t="str">
        <f>TEXT(MID(Sales_Transactions[[#This Row],[Order Date]],2,5),"yyy")</f>
        <v>2012</v>
      </c>
      <c r="H1530" s="2" t="str">
        <f>TEXT(MID(Sales_Transactions[[#This Row],[Order Date]],2,5),"yyy/m")</f>
        <v>2012/10</v>
      </c>
      <c r="I1530" t="s">
        <v>52</v>
      </c>
      <c r="J1530">
        <f t="shared" si="138"/>
        <v>1</v>
      </c>
      <c r="K1530" s="2">
        <v>30</v>
      </c>
      <c r="L1530" s="3">
        <v>2219.79</v>
      </c>
      <c r="M1530" s="4">
        <v>0.1</v>
      </c>
      <c r="N1530" s="5" t="s">
        <v>34</v>
      </c>
      <c r="O1530" s="3">
        <v>-9.4499999999999993</v>
      </c>
      <c r="P1530" s="3">
        <v>80.97</v>
      </c>
      <c r="Q1530" s="3">
        <v>33.6</v>
      </c>
      <c r="R1530" s="5" t="s">
        <v>1765</v>
      </c>
      <c r="S1530" s="5" t="s">
        <v>1766</v>
      </c>
      <c r="T1530" s="5" t="str">
        <f t="shared" si="139"/>
        <v>Theone Pippenger</v>
      </c>
      <c r="U1530" t="s">
        <v>1143</v>
      </c>
      <c r="V1530" s="5" t="s">
        <v>47</v>
      </c>
      <c r="W1530" s="5" t="s">
        <v>48</v>
      </c>
      <c r="X1530" s="5" t="s">
        <v>324</v>
      </c>
      <c r="Y1530" s="5" t="s">
        <v>499</v>
      </c>
      <c r="Z1530" s="5" t="s">
        <v>40</v>
      </c>
      <c r="AA1530" s="4">
        <v>0.37</v>
      </c>
      <c r="AB1530" s="1">
        <v>41188</v>
      </c>
      <c r="AC1530" s="1">
        <v>23072</v>
      </c>
      <c r="AD1530">
        <f t="shared" si="140"/>
        <v>2</v>
      </c>
      <c r="AE1530">
        <f t="shared" ca="1" si="141"/>
        <v>61</v>
      </c>
      <c r="AF1530" t="str">
        <f t="shared" ca="1" si="142"/>
        <v>18-64</v>
      </c>
      <c r="AG1530" s="3">
        <f t="shared" si="143"/>
        <v>3.8163010000000006</v>
      </c>
      <c r="AH1530" t="str">
        <f>_xlfn.IFNA(VLOOKUP(Sales_Transactions[[#This Row],[Order ID]],Returned_Items[#All],2,FALSE),"Not Returned")</f>
        <v>Not Returned</v>
      </c>
    </row>
    <row r="1531" spans="1:34" x14ac:dyDescent="0.25">
      <c r="A1531">
        <v>51333</v>
      </c>
      <c r="C1531" t="s">
        <v>1914</v>
      </c>
      <c r="D1531" s="2" t="str">
        <f>TEXT(MID(Sales_Transactions[[#This Row],[Order Date]],2,5),"d/m/yyy")</f>
        <v>4/10/2012</v>
      </c>
      <c r="E1531" s="2" t="str">
        <f>TEXT(MID(Sales_Transactions[[#This Row],[Order Date]],2,5),"d")</f>
        <v>4</v>
      </c>
      <c r="F1531" s="2" t="str">
        <f>TEXT(MID(Sales_Transactions[[#This Row],[Order Date]],2,5),"m")</f>
        <v>10</v>
      </c>
      <c r="G1531" s="2" t="str">
        <f>TEXT(MID(Sales_Transactions[[#This Row],[Order Date]],2,5),"yyy")</f>
        <v>2012</v>
      </c>
      <c r="H1531" s="2" t="str">
        <f>TEXT(MID(Sales_Transactions[[#This Row],[Order Date]],2,5),"yyy/m")</f>
        <v>2012/10</v>
      </c>
      <c r="I1531" t="s">
        <v>52</v>
      </c>
      <c r="J1531">
        <f t="shared" si="138"/>
        <v>1</v>
      </c>
      <c r="K1531" s="2">
        <v>25</v>
      </c>
      <c r="L1531" s="3">
        <v>237.36</v>
      </c>
      <c r="M1531" s="4">
        <v>7.0000000000000007E-2</v>
      </c>
      <c r="N1531" s="5" t="s">
        <v>23</v>
      </c>
      <c r="O1531" s="3">
        <v>-117.86</v>
      </c>
      <c r="P1531" s="3">
        <v>9.06</v>
      </c>
      <c r="Q1531" s="3">
        <v>9.86</v>
      </c>
      <c r="R1531" s="5" t="s">
        <v>1765</v>
      </c>
      <c r="S1531" s="5" t="s">
        <v>1766</v>
      </c>
      <c r="T1531" s="5" t="str">
        <f t="shared" si="139"/>
        <v>Theone Pippenger</v>
      </c>
      <c r="U1531" t="s">
        <v>1143</v>
      </c>
      <c r="V1531" s="5" t="s">
        <v>47</v>
      </c>
      <c r="W1531" s="5" t="s">
        <v>28</v>
      </c>
      <c r="X1531" s="5" t="s">
        <v>75</v>
      </c>
      <c r="Y1531" s="5" t="s">
        <v>1626</v>
      </c>
      <c r="Z1531" s="5" t="s">
        <v>43</v>
      </c>
      <c r="AA1531" s="4">
        <v>0.4</v>
      </c>
      <c r="AB1531" s="1">
        <v>41188</v>
      </c>
      <c r="AC1531" s="1">
        <v>23295</v>
      </c>
      <c r="AD1531">
        <f t="shared" si="140"/>
        <v>2</v>
      </c>
      <c r="AE1531">
        <f t="shared" ca="1" si="141"/>
        <v>60</v>
      </c>
      <c r="AF1531" t="str">
        <f t="shared" ca="1" si="142"/>
        <v>18-64</v>
      </c>
      <c r="AG1531" s="3">
        <f t="shared" si="143"/>
        <v>0.75654631999999988</v>
      </c>
      <c r="AH1531" t="str">
        <f>_xlfn.IFNA(VLOOKUP(Sales_Transactions[[#This Row],[Order ID]],Returned_Items[#All],2,FALSE),"Not Returned")</f>
        <v>Not Returned</v>
      </c>
    </row>
    <row r="1532" spans="1:34" x14ac:dyDescent="0.25">
      <c r="A1532">
        <v>51365</v>
      </c>
      <c r="C1532" t="s">
        <v>1063</v>
      </c>
      <c r="D1532" s="2" t="str">
        <f>TEXT(MID(Sales_Transactions[[#This Row],[Order Date]],2,5),"d/m/yyy")</f>
        <v>7/8/2012</v>
      </c>
      <c r="E1532" s="2" t="str">
        <f>TEXT(MID(Sales_Transactions[[#This Row],[Order Date]],2,5),"d")</f>
        <v>7</v>
      </c>
      <c r="F1532" s="2" t="str">
        <f>TEXT(MID(Sales_Transactions[[#This Row],[Order Date]],2,5),"m")</f>
        <v>8</v>
      </c>
      <c r="G1532" s="2" t="str">
        <f>TEXT(MID(Sales_Transactions[[#This Row],[Order Date]],2,5),"yyy")</f>
        <v>2012</v>
      </c>
      <c r="H1532" s="2" t="str">
        <f>TEXT(MID(Sales_Transactions[[#This Row],[Order Date]],2,5),"yyy/m")</f>
        <v>2012/8</v>
      </c>
      <c r="I1532" t="s">
        <v>33</v>
      </c>
      <c r="J1532">
        <f t="shared" si="138"/>
        <v>4</v>
      </c>
      <c r="K1532" s="2">
        <v>35</v>
      </c>
      <c r="L1532" s="3">
        <v>195.23</v>
      </c>
      <c r="M1532" s="4">
        <v>0.08</v>
      </c>
      <c r="N1532" s="5" t="s">
        <v>23</v>
      </c>
      <c r="O1532" s="3">
        <v>-72.459999999999994</v>
      </c>
      <c r="P1532" s="3">
        <v>5.89</v>
      </c>
      <c r="Q1532" s="3">
        <v>5.57</v>
      </c>
      <c r="R1532" s="5" t="s">
        <v>1765</v>
      </c>
      <c r="S1532" s="5" t="s">
        <v>1766</v>
      </c>
      <c r="T1532" s="5" t="str">
        <f t="shared" si="139"/>
        <v>Theone Pippenger</v>
      </c>
      <c r="U1532" t="s">
        <v>1143</v>
      </c>
      <c r="V1532" s="5" t="s">
        <v>47</v>
      </c>
      <c r="W1532" s="5" t="s">
        <v>57</v>
      </c>
      <c r="X1532" s="5" t="s">
        <v>58</v>
      </c>
      <c r="Y1532" s="5" t="s">
        <v>777</v>
      </c>
      <c r="Z1532" s="5" t="s">
        <v>43</v>
      </c>
      <c r="AA1532" s="4">
        <v>0.41</v>
      </c>
      <c r="AB1532" s="1">
        <v>41130</v>
      </c>
      <c r="AC1532" s="1">
        <v>27906</v>
      </c>
      <c r="AD1532">
        <f t="shared" si="140"/>
        <v>2</v>
      </c>
      <c r="AE1532">
        <f t="shared" ca="1" si="141"/>
        <v>48</v>
      </c>
      <c r="AF1532" t="str">
        <f t="shared" ca="1" si="142"/>
        <v>18-64</v>
      </c>
      <c r="AG1532" s="3">
        <f t="shared" si="143"/>
        <v>0.32729394285714286</v>
      </c>
      <c r="AH1532" t="str">
        <f>_xlfn.IFNA(VLOOKUP(Sales_Transactions[[#This Row],[Order ID]],Returned_Items[#All],2,FALSE),"Not Returned")</f>
        <v>Not Returned</v>
      </c>
    </row>
    <row r="1533" spans="1:34" x14ac:dyDescent="0.25">
      <c r="A1533">
        <v>51365</v>
      </c>
      <c r="C1533" t="s">
        <v>1063</v>
      </c>
      <c r="D1533" s="2" t="str">
        <f>TEXT(MID(Sales_Transactions[[#This Row],[Order Date]],2,5),"d/m/yyy")</f>
        <v>7/8/2012</v>
      </c>
      <c r="E1533" s="2" t="str">
        <f>TEXT(MID(Sales_Transactions[[#This Row],[Order Date]],2,5),"d")</f>
        <v>7</v>
      </c>
      <c r="F1533" s="2" t="str">
        <f>TEXT(MID(Sales_Transactions[[#This Row],[Order Date]],2,5),"m")</f>
        <v>8</v>
      </c>
      <c r="G1533" s="2" t="str">
        <f>TEXT(MID(Sales_Transactions[[#This Row],[Order Date]],2,5),"yyy")</f>
        <v>2012</v>
      </c>
      <c r="H1533" s="2" t="str">
        <f>TEXT(MID(Sales_Transactions[[#This Row],[Order Date]],2,5),"yyy/m")</f>
        <v>2012/8</v>
      </c>
      <c r="I1533" t="s">
        <v>33</v>
      </c>
      <c r="J1533">
        <f t="shared" si="138"/>
        <v>4</v>
      </c>
      <c r="K1533" s="2">
        <v>35</v>
      </c>
      <c r="L1533" s="3">
        <v>4051.8</v>
      </c>
      <c r="M1533" s="4">
        <v>0.1</v>
      </c>
      <c r="N1533" s="5" t="s">
        <v>34</v>
      </c>
      <c r="O1533" s="3">
        <v>-684.07</v>
      </c>
      <c r="P1533" s="3">
        <v>124.49</v>
      </c>
      <c r="Q1533" s="3">
        <v>51.94</v>
      </c>
      <c r="R1533" s="5" t="s">
        <v>1765</v>
      </c>
      <c r="S1533" s="5" t="s">
        <v>1766</v>
      </c>
      <c r="T1533" s="5" t="str">
        <f t="shared" si="139"/>
        <v>Theone Pippenger</v>
      </c>
      <c r="U1533" t="s">
        <v>1143</v>
      </c>
      <c r="V1533" s="5" t="s">
        <v>47</v>
      </c>
      <c r="W1533" s="5" t="s">
        <v>57</v>
      </c>
      <c r="X1533" s="5" t="s">
        <v>107</v>
      </c>
      <c r="Y1533" s="5" t="s">
        <v>711</v>
      </c>
      <c r="Z1533" s="5" t="s">
        <v>106</v>
      </c>
      <c r="AA1533" s="4">
        <v>0.63</v>
      </c>
      <c r="AB1533" s="1">
        <v>41129</v>
      </c>
      <c r="AC1533" s="1">
        <v>27944</v>
      </c>
      <c r="AD1533">
        <f t="shared" si="140"/>
        <v>1</v>
      </c>
      <c r="AE1533">
        <f t="shared" ca="1" si="141"/>
        <v>48</v>
      </c>
      <c r="AF1533" t="str">
        <f t="shared" ca="1" si="142"/>
        <v>18-64</v>
      </c>
      <c r="AG1533" s="3">
        <f t="shared" si="143"/>
        <v>5.0373002857142852</v>
      </c>
      <c r="AH1533" t="str">
        <f>_xlfn.IFNA(VLOOKUP(Sales_Transactions[[#This Row],[Order ID]],Returned_Items[#All],2,FALSE),"Not Returned")</f>
        <v>Not Returned</v>
      </c>
    </row>
    <row r="1534" spans="1:34" x14ac:dyDescent="0.25">
      <c r="A1534">
        <v>51777</v>
      </c>
      <c r="C1534" t="s">
        <v>1915</v>
      </c>
      <c r="D1534" s="2" t="str">
        <f>TEXT(MID(Sales_Transactions[[#This Row],[Order Date]],2,5),"d/m/yyy")</f>
        <v>19/2/2011</v>
      </c>
      <c r="E1534" s="2" t="str">
        <f>TEXT(MID(Sales_Transactions[[#This Row],[Order Date]],2,5),"d")</f>
        <v>19</v>
      </c>
      <c r="F1534" s="2" t="str">
        <f>TEXT(MID(Sales_Transactions[[#This Row],[Order Date]],2,5),"m")</f>
        <v>2</v>
      </c>
      <c r="G1534" s="2" t="str">
        <f>TEXT(MID(Sales_Transactions[[#This Row],[Order Date]],2,5),"yyy")</f>
        <v>2011</v>
      </c>
      <c r="H1534" s="2" t="str">
        <f>TEXT(MID(Sales_Transactions[[#This Row],[Order Date]],2,5),"yyy/m")</f>
        <v>2011/2</v>
      </c>
      <c r="I1534" t="s">
        <v>78</v>
      </c>
      <c r="J1534">
        <f t="shared" si="138"/>
        <v>3</v>
      </c>
      <c r="K1534" s="2">
        <v>4</v>
      </c>
      <c r="L1534" s="3">
        <v>3465.97</v>
      </c>
      <c r="M1534" s="4">
        <v>0.08</v>
      </c>
      <c r="N1534" s="5" t="s">
        <v>23</v>
      </c>
      <c r="O1534" s="3">
        <v>194.32</v>
      </c>
      <c r="P1534" s="3">
        <v>896.99</v>
      </c>
      <c r="Q1534" s="3">
        <v>19.989999999999998</v>
      </c>
      <c r="R1534" s="5" t="s">
        <v>509</v>
      </c>
      <c r="S1534" s="5" t="s">
        <v>1538</v>
      </c>
      <c r="T1534" s="5" t="str">
        <f t="shared" si="139"/>
        <v>Mike Kennedy</v>
      </c>
      <c r="U1534" t="s">
        <v>1143</v>
      </c>
      <c r="V1534" s="5" t="s">
        <v>27</v>
      </c>
      <c r="W1534" s="5" t="s">
        <v>28</v>
      </c>
      <c r="X1534" s="5" t="s">
        <v>41</v>
      </c>
      <c r="Y1534" s="5" t="s">
        <v>733</v>
      </c>
      <c r="Z1534" s="5" t="s">
        <v>43</v>
      </c>
      <c r="AA1534" s="4">
        <v>0.38</v>
      </c>
      <c r="AB1534" s="1">
        <v>40594</v>
      </c>
      <c r="AC1534" s="1">
        <v>28193</v>
      </c>
      <c r="AD1534">
        <f t="shared" si="140"/>
        <v>1</v>
      </c>
      <c r="AE1534">
        <f t="shared" ca="1" si="141"/>
        <v>47</v>
      </c>
      <c r="AF1534" t="str">
        <f t="shared" ca="1" si="142"/>
        <v>18-64</v>
      </c>
      <c r="AG1534" s="3">
        <f t="shared" si="143"/>
        <v>229.06560200000001</v>
      </c>
      <c r="AH1534" t="str">
        <f>_xlfn.IFNA(VLOOKUP(Sales_Transactions[[#This Row],[Order ID]],Returned_Items[#All],2,FALSE),"Not Returned")</f>
        <v>Not Returned</v>
      </c>
    </row>
    <row r="1535" spans="1:34" x14ac:dyDescent="0.25">
      <c r="A1535">
        <v>51777</v>
      </c>
      <c r="C1535" t="s">
        <v>1915</v>
      </c>
      <c r="D1535" s="2" t="str">
        <f>TEXT(MID(Sales_Transactions[[#This Row],[Order Date]],2,5),"d/m/yyy")</f>
        <v>19/2/2011</v>
      </c>
      <c r="E1535" s="2" t="str">
        <f>TEXT(MID(Sales_Transactions[[#This Row],[Order Date]],2,5),"d")</f>
        <v>19</v>
      </c>
      <c r="F1535" s="2" t="str">
        <f>TEXT(MID(Sales_Transactions[[#This Row],[Order Date]],2,5),"m")</f>
        <v>2</v>
      </c>
      <c r="G1535" s="2" t="str">
        <f>TEXT(MID(Sales_Transactions[[#This Row],[Order Date]],2,5),"yyy")</f>
        <v>2011</v>
      </c>
      <c r="H1535" s="2" t="str">
        <f>TEXT(MID(Sales_Transactions[[#This Row],[Order Date]],2,5),"yyy/m")</f>
        <v>2011/2</v>
      </c>
      <c r="I1535" t="s">
        <v>78</v>
      </c>
      <c r="J1535">
        <f t="shared" si="138"/>
        <v>3</v>
      </c>
      <c r="K1535" s="2">
        <v>13</v>
      </c>
      <c r="L1535" s="3">
        <v>1307.8800000000001</v>
      </c>
      <c r="M1535" s="4">
        <v>0.06</v>
      </c>
      <c r="N1535" s="5" t="s">
        <v>23</v>
      </c>
      <c r="O1535" s="3">
        <v>206.86</v>
      </c>
      <c r="P1535" s="3">
        <v>100.97</v>
      </c>
      <c r="Q1535" s="3">
        <v>7.18</v>
      </c>
      <c r="R1535" s="5" t="s">
        <v>509</v>
      </c>
      <c r="S1535" s="5" t="s">
        <v>1538</v>
      </c>
      <c r="T1535" s="5" t="str">
        <f t="shared" si="139"/>
        <v>Mike Kennedy</v>
      </c>
      <c r="U1535" t="s">
        <v>1143</v>
      </c>
      <c r="V1535" s="5" t="s">
        <v>27</v>
      </c>
      <c r="W1535" s="5" t="s">
        <v>48</v>
      </c>
      <c r="X1535" s="5" t="s">
        <v>87</v>
      </c>
      <c r="Y1535" s="5" t="s">
        <v>1916</v>
      </c>
      <c r="Z1535" s="5" t="s">
        <v>43</v>
      </c>
      <c r="AA1535" s="4">
        <v>0.46</v>
      </c>
      <c r="AB1535" s="1">
        <v>40595</v>
      </c>
      <c r="AC1535" s="1">
        <v>16383</v>
      </c>
      <c r="AD1535">
        <f t="shared" si="140"/>
        <v>2</v>
      </c>
      <c r="AE1535">
        <f t="shared" ca="1" si="141"/>
        <v>79</v>
      </c>
      <c r="AF1535" t="str">
        <f t="shared" ca="1" si="142"/>
        <v>Over 65</v>
      </c>
      <c r="AG1535" s="3">
        <f t="shared" si="143"/>
        <v>8.3145706153846142</v>
      </c>
      <c r="AH1535" t="str">
        <f>_xlfn.IFNA(VLOOKUP(Sales_Transactions[[#This Row],[Order ID]],Returned_Items[#All],2,FALSE),"Not Returned")</f>
        <v>Not Returned</v>
      </c>
    </row>
    <row r="1536" spans="1:34" x14ac:dyDescent="0.25">
      <c r="A1536">
        <v>51814</v>
      </c>
      <c r="C1536" t="s">
        <v>849</v>
      </c>
      <c r="D1536" s="2" t="str">
        <f>TEXT(MID(Sales_Transactions[[#This Row],[Order Date]],2,5),"d/m/yyy")</f>
        <v>24/9/2010</v>
      </c>
      <c r="E1536" s="2" t="str">
        <f>TEXT(MID(Sales_Transactions[[#This Row],[Order Date]],2,5),"d")</f>
        <v>24</v>
      </c>
      <c r="F1536" s="2" t="str">
        <f>TEXT(MID(Sales_Transactions[[#This Row],[Order Date]],2,5),"m")</f>
        <v>9</v>
      </c>
      <c r="G1536" s="2" t="str">
        <f>TEXT(MID(Sales_Transactions[[#This Row],[Order Date]],2,5),"yyy")</f>
        <v>2010</v>
      </c>
      <c r="H1536" s="2" t="str">
        <f>TEXT(MID(Sales_Transactions[[#This Row],[Order Date]],2,5),"yyy/m")</f>
        <v>2010/9</v>
      </c>
      <c r="I1536" t="s">
        <v>101</v>
      </c>
      <c r="J1536">
        <f t="shared" si="138"/>
        <v>1</v>
      </c>
      <c r="K1536" s="2">
        <v>13</v>
      </c>
      <c r="L1536" s="3">
        <v>104.51</v>
      </c>
      <c r="M1536" s="4">
        <v>0.04</v>
      </c>
      <c r="N1536" s="5" t="s">
        <v>23</v>
      </c>
      <c r="O1536" s="3">
        <v>-9.2799999999999994</v>
      </c>
      <c r="P1536" s="3">
        <v>7.84</v>
      </c>
      <c r="Q1536" s="3">
        <v>4.71</v>
      </c>
      <c r="R1536" s="5" t="s">
        <v>1775</v>
      </c>
      <c r="S1536" s="5" t="s">
        <v>1776</v>
      </c>
      <c r="T1536" s="5" t="str">
        <f t="shared" si="139"/>
        <v>Michael Granlund</v>
      </c>
      <c r="U1536" t="s">
        <v>1143</v>
      </c>
      <c r="V1536" s="5" t="s">
        <v>74</v>
      </c>
      <c r="W1536" s="5" t="s">
        <v>28</v>
      </c>
      <c r="X1536" s="5" t="s">
        <v>41</v>
      </c>
      <c r="Y1536" s="5" t="s">
        <v>169</v>
      </c>
      <c r="Z1536" s="5" t="s">
        <v>43</v>
      </c>
      <c r="AA1536" s="4">
        <v>0.35</v>
      </c>
      <c r="AB1536" s="1">
        <v>40447</v>
      </c>
      <c r="AC1536" s="1">
        <v>24273</v>
      </c>
      <c r="AD1536">
        <f t="shared" si="140"/>
        <v>2</v>
      </c>
      <c r="AE1536">
        <f t="shared" ca="1" si="141"/>
        <v>58</v>
      </c>
      <c r="AF1536" t="str">
        <f t="shared" ca="1" si="142"/>
        <v>18-64</v>
      </c>
      <c r="AG1536" s="3">
        <f t="shared" si="143"/>
        <v>0.96514338461538451</v>
      </c>
      <c r="AH1536" t="str">
        <f>_xlfn.IFNA(VLOOKUP(Sales_Transactions[[#This Row],[Order ID]],Returned_Items[#All],2,FALSE),"Not Returned")</f>
        <v>Not Returned</v>
      </c>
    </row>
    <row r="1537" spans="1:34" x14ac:dyDescent="0.25">
      <c r="A1537">
        <v>51975</v>
      </c>
      <c r="C1537" t="s">
        <v>1844</v>
      </c>
      <c r="D1537" s="2" t="str">
        <f>TEXT(MID(Sales_Transactions[[#This Row],[Order Date]],2,5),"d/m/yyy")</f>
        <v>18/12/2009</v>
      </c>
      <c r="E1537" s="2" t="str">
        <f>TEXT(MID(Sales_Transactions[[#This Row],[Order Date]],2,5),"d")</f>
        <v>18</v>
      </c>
      <c r="F1537" s="2" t="str">
        <f>TEXT(MID(Sales_Transactions[[#This Row],[Order Date]],2,5),"m")</f>
        <v>12</v>
      </c>
      <c r="G1537" s="2" t="str">
        <f>TEXT(MID(Sales_Transactions[[#This Row],[Order Date]],2,5),"yyy")</f>
        <v>2009</v>
      </c>
      <c r="H1537" s="2" t="str">
        <f>TEXT(MID(Sales_Transactions[[#This Row],[Order Date]],2,5),"yyy/m")</f>
        <v>2009/12</v>
      </c>
      <c r="I1537" t="s">
        <v>22</v>
      </c>
      <c r="J1537">
        <f t="shared" si="138"/>
        <v>2</v>
      </c>
      <c r="K1537" s="2">
        <v>12</v>
      </c>
      <c r="L1537" s="3">
        <v>1064.7864999999999</v>
      </c>
      <c r="M1537" s="4">
        <v>0.1</v>
      </c>
      <c r="N1537" s="5" t="s">
        <v>23</v>
      </c>
      <c r="O1537" s="3">
        <v>-181.01</v>
      </c>
      <c r="P1537" s="3">
        <v>115.99</v>
      </c>
      <c r="Q1537" s="3">
        <v>2.5</v>
      </c>
      <c r="R1537" s="5" t="s">
        <v>1775</v>
      </c>
      <c r="S1537" s="5" t="s">
        <v>1776</v>
      </c>
      <c r="T1537" s="5" t="str">
        <f t="shared" si="139"/>
        <v>Michael Granlund</v>
      </c>
      <c r="U1537" t="s">
        <v>1143</v>
      </c>
      <c r="V1537" s="5" t="s">
        <v>74</v>
      </c>
      <c r="W1537" s="5" t="s">
        <v>48</v>
      </c>
      <c r="X1537" s="5" t="s">
        <v>49</v>
      </c>
      <c r="Y1537" s="5" t="s">
        <v>1917</v>
      </c>
      <c r="Z1537" s="5" t="s">
        <v>43</v>
      </c>
      <c r="AA1537" s="4">
        <v>0.57999999999999996</v>
      </c>
      <c r="AB1537" s="1">
        <v>40169</v>
      </c>
      <c r="AC1537" s="1">
        <v>24156</v>
      </c>
      <c r="AD1537">
        <f t="shared" si="140"/>
        <v>4</v>
      </c>
      <c r="AE1537">
        <f t="shared" ca="1" si="141"/>
        <v>58</v>
      </c>
      <c r="AF1537" t="str">
        <f t="shared" ca="1" si="142"/>
        <v>18-64</v>
      </c>
      <c r="AG1537" s="3">
        <f t="shared" si="143"/>
        <v>9.8645008333333326</v>
      </c>
      <c r="AH1537" t="str">
        <f>_xlfn.IFNA(VLOOKUP(Sales_Transactions[[#This Row],[Order ID]],Returned_Items[#All],2,FALSE),"Not Returned")</f>
        <v>Not Returned</v>
      </c>
    </row>
    <row r="1538" spans="1:34" x14ac:dyDescent="0.25">
      <c r="A1538">
        <v>52225</v>
      </c>
      <c r="C1538" t="s">
        <v>1918</v>
      </c>
      <c r="D1538" s="2" t="str">
        <f>TEXT(MID(Sales_Transactions[[#This Row],[Order Date]],2,5),"d/m/yyy")</f>
        <v>12/4/2012</v>
      </c>
      <c r="E1538" s="2" t="str">
        <f>TEXT(MID(Sales_Transactions[[#This Row],[Order Date]],2,5),"d")</f>
        <v>12</v>
      </c>
      <c r="F1538" s="2" t="str">
        <f>TEXT(MID(Sales_Transactions[[#This Row],[Order Date]],2,5),"m")</f>
        <v>4</v>
      </c>
      <c r="G1538" s="2" t="str">
        <f>TEXT(MID(Sales_Transactions[[#This Row],[Order Date]],2,5),"yyy")</f>
        <v>2012</v>
      </c>
      <c r="H1538" s="2" t="str">
        <f>TEXT(MID(Sales_Transactions[[#This Row],[Order Date]],2,5),"yyy/m")</f>
        <v>2012/4</v>
      </c>
      <c r="I1538" t="s">
        <v>101</v>
      </c>
      <c r="J1538">
        <f t="shared" ref="J1538:J1601" si="144">IF(I1538="Making Critical",5,IF(I1538="High",4,IF(I1538="Medium",3,IF(I1538="Low",2,1))))</f>
        <v>1</v>
      </c>
      <c r="K1538" s="2">
        <v>10</v>
      </c>
      <c r="L1538" s="3">
        <v>131.09</v>
      </c>
      <c r="M1538" s="4">
        <v>0.01</v>
      </c>
      <c r="N1538" s="5" t="s">
        <v>23</v>
      </c>
      <c r="O1538" s="3">
        <v>10.94</v>
      </c>
      <c r="P1538" s="3">
        <v>12.22</v>
      </c>
      <c r="Q1538" s="3">
        <v>2.85</v>
      </c>
      <c r="R1538" s="5" t="s">
        <v>1833</v>
      </c>
      <c r="S1538" s="5" t="s">
        <v>1834</v>
      </c>
      <c r="T1538" s="5" t="str">
        <f t="shared" ref="T1538:T1601" si="145">R1538 &amp; " " &amp; S1538</f>
        <v>Dana Kaydos</v>
      </c>
      <c r="U1538" t="s">
        <v>1143</v>
      </c>
      <c r="V1538" s="5" t="s">
        <v>47</v>
      </c>
      <c r="W1538" s="5" t="s">
        <v>57</v>
      </c>
      <c r="X1538" s="5" t="s">
        <v>58</v>
      </c>
      <c r="Y1538" s="5" t="s">
        <v>382</v>
      </c>
      <c r="Z1538" s="5" t="s">
        <v>60</v>
      </c>
      <c r="AA1538" s="4">
        <v>0.55000000000000004</v>
      </c>
      <c r="AB1538" s="1">
        <v>41012</v>
      </c>
      <c r="AC1538" s="1">
        <v>23910</v>
      </c>
      <c r="AD1538">
        <f t="shared" ref="AD1538:AD1601" si="146">_xlfn.DAYS(AB1538,D1538)</f>
        <v>1</v>
      </c>
      <c r="AE1538">
        <f t="shared" ref="AE1538:AE1601" ca="1" si="147">DATEDIF(AC1538,TODAY(),"Y")</f>
        <v>59</v>
      </c>
      <c r="AF1538" t="str">
        <f t="shared" ref="AF1538:AF1601" ca="1" si="148">IF(AE1538&lt;18,"Under 18",IF(AE1538&lt;65,"18-64","Over 65"))</f>
        <v>18-64</v>
      </c>
      <c r="AG1538" s="3">
        <f t="shared" ref="AG1538:AG1601" si="149" xml:space="preserve"> (P1538 - (M1538 / 100) * P1538 + Q1538) / K1538</f>
        <v>1.5068778</v>
      </c>
      <c r="AH1538" t="str">
        <f>_xlfn.IFNA(VLOOKUP(Sales_Transactions[[#This Row],[Order ID]],Returned_Items[#All],2,FALSE),"Not Returned")</f>
        <v>Not Returned</v>
      </c>
    </row>
    <row r="1539" spans="1:34" x14ac:dyDescent="0.25">
      <c r="A1539">
        <v>52225</v>
      </c>
      <c r="C1539" t="s">
        <v>1918</v>
      </c>
      <c r="D1539" s="2" t="str">
        <f>TEXT(MID(Sales_Transactions[[#This Row],[Order Date]],2,5),"d/m/yyy")</f>
        <v>12/4/2012</v>
      </c>
      <c r="E1539" s="2" t="str">
        <f>TEXT(MID(Sales_Transactions[[#This Row],[Order Date]],2,5),"d")</f>
        <v>12</v>
      </c>
      <c r="F1539" s="2" t="str">
        <f>TEXT(MID(Sales_Transactions[[#This Row],[Order Date]],2,5),"m")</f>
        <v>4</v>
      </c>
      <c r="G1539" s="2" t="str">
        <f>TEXT(MID(Sales_Transactions[[#This Row],[Order Date]],2,5),"yyy")</f>
        <v>2012</v>
      </c>
      <c r="H1539" s="2" t="str">
        <f>TEXT(MID(Sales_Transactions[[#This Row],[Order Date]],2,5),"yyy/m")</f>
        <v>2012/4</v>
      </c>
      <c r="I1539" t="s">
        <v>101</v>
      </c>
      <c r="J1539">
        <f t="shared" si="144"/>
        <v>1</v>
      </c>
      <c r="K1539" s="2">
        <v>33</v>
      </c>
      <c r="L1539" s="3">
        <v>1817.9</v>
      </c>
      <c r="M1539" s="4">
        <v>0.06</v>
      </c>
      <c r="N1539" s="5" t="s">
        <v>23</v>
      </c>
      <c r="O1539" s="3">
        <v>700.31</v>
      </c>
      <c r="P1539" s="3">
        <v>54.96</v>
      </c>
      <c r="Q1539" s="3">
        <v>10.75</v>
      </c>
      <c r="R1539" s="5" t="s">
        <v>1833</v>
      </c>
      <c r="S1539" s="5" t="s">
        <v>1834</v>
      </c>
      <c r="T1539" s="5" t="str">
        <f t="shared" si="145"/>
        <v>Dana Kaydos</v>
      </c>
      <c r="U1539" t="s">
        <v>1143</v>
      </c>
      <c r="V1539" s="5" t="s">
        <v>47</v>
      </c>
      <c r="W1539" s="5" t="s">
        <v>28</v>
      </c>
      <c r="X1539" s="5" t="s">
        <v>75</v>
      </c>
      <c r="Y1539" s="5" t="s">
        <v>567</v>
      </c>
      <c r="Z1539" s="5" t="s">
        <v>43</v>
      </c>
      <c r="AA1539" s="4">
        <v>0.36</v>
      </c>
      <c r="AB1539" s="1">
        <v>41012</v>
      </c>
      <c r="AC1539" s="1">
        <v>23819</v>
      </c>
      <c r="AD1539">
        <f t="shared" si="146"/>
        <v>1</v>
      </c>
      <c r="AE1539">
        <f t="shared" ca="1" si="147"/>
        <v>59</v>
      </c>
      <c r="AF1539" t="str">
        <f t="shared" ca="1" si="148"/>
        <v>18-64</v>
      </c>
      <c r="AG1539" s="3">
        <f t="shared" si="149"/>
        <v>1.9902128484848485</v>
      </c>
      <c r="AH1539" t="str">
        <f>_xlfn.IFNA(VLOOKUP(Sales_Transactions[[#This Row],[Order ID]],Returned_Items[#All],2,FALSE),"Not Returned")</f>
        <v>Not Returned</v>
      </c>
    </row>
    <row r="1540" spans="1:34" x14ac:dyDescent="0.25">
      <c r="A1540">
        <v>52487</v>
      </c>
      <c r="C1540" t="s">
        <v>1839</v>
      </c>
      <c r="D1540" s="2" t="str">
        <f>TEXT(MID(Sales_Transactions[[#This Row],[Order Date]],2,5),"d/m/yyy")</f>
        <v>1/6/2009</v>
      </c>
      <c r="E1540" s="2" t="str">
        <f>TEXT(MID(Sales_Transactions[[#This Row],[Order Date]],2,5),"d")</f>
        <v>1</v>
      </c>
      <c r="F1540" s="2" t="str">
        <f>TEXT(MID(Sales_Transactions[[#This Row],[Order Date]],2,5),"m")</f>
        <v>6</v>
      </c>
      <c r="G1540" s="2" t="str">
        <f>TEXT(MID(Sales_Transactions[[#This Row],[Order Date]],2,5),"yyy")</f>
        <v>2009</v>
      </c>
      <c r="H1540" s="2" t="str">
        <f>TEXT(MID(Sales_Transactions[[#This Row],[Order Date]],2,5),"yyy/m")</f>
        <v>2009/6</v>
      </c>
      <c r="I1540" t="s">
        <v>101</v>
      </c>
      <c r="J1540">
        <f t="shared" si="144"/>
        <v>1</v>
      </c>
      <c r="K1540" s="2">
        <v>17</v>
      </c>
      <c r="L1540" s="3">
        <v>124.06</v>
      </c>
      <c r="M1540" s="4">
        <v>0.09</v>
      </c>
      <c r="N1540" s="5" t="s">
        <v>23</v>
      </c>
      <c r="O1540" s="3">
        <v>15.74</v>
      </c>
      <c r="P1540" s="3">
        <v>7.78</v>
      </c>
      <c r="Q1540" s="3">
        <v>2.5</v>
      </c>
      <c r="R1540" s="5" t="s">
        <v>1773</v>
      </c>
      <c r="S1540" s="5" t="s">
        <v>1884</v>
      </c>
      <c r="T1540" s="5" t="str">
        <f t="shared" si="145"/>
        <v>Nathan Mautz</v>
      </c>
      <c r="U1540" t="s">
        <v>1143</v>
      </c>
      <c r="V1540" s="5" t="s">
        <v>47</v>
      </c>
      <c r="W1540" s="5" t="s">
        <v>28</v>
      </c>
      <c r="X1540" s="5" t="s">
        <v>98</v>
      </c>
      <c r="Y1540" s="5" t="s">
        <v>1919</v>
      </c>
      <c r="Z1540" s="5" t="s">
        <v>43</v>
      </c>
      <c r="AA1540" s="4">
        <v>0.38</v>
      </c>
      <c r="AB1540" s="1">
        <v>39966</v>
      </c>
      <c r="AC1540" s="1">
        <v>23975</v>
      </c>
      <c r="AD1540">
        <f t="shared" si="146"/>
        <v>1</v>
      </c>
      <c r="AE1540">
        <f t="shared" ca="1" si="147"/>
        <v>58</v>
      </c>
      <c r="AF1540" t="str">
        <f t="shared" ca="1" si="148"/>
        <v>18-64</v>
      </c>
      <c r="AG1540" s="3">
        <f t="shared" si="149"/>
        <v>0.60429400000000011</v>
      </c>
      <c r="AH1540" t="str">
        <f>_xlfn.IFNA(VLOOKUP(Sales_Transactions[[#This Row],[Order ID]],Returned_Items[#All],2,FALSE),"Not Returned")</f>
        <v>Not Returned</v>
      </c>
    </row>
    <row r="1541" spans="1:34" x14ac:dyDescent="0.25">
      <c r="A1541">
        <v>52868</v>
      </c>
      <c r="C1541" t="s">
        <v>1302</v>
      </c>
      <c r="D1541" s="2" t="str">
        <f>TEXT(MID(Sales_Transactions[[#This Row],[Order Date]],2,5),"d/m/yyy")</f>
        <v>16/2/2011</v>
      </c>
      <c r="E1541" s="2" t="str">
        <f>TEXT(MID(Sales_Transactions[[#This Row],[Order Date]],2,5),"d")</f>
        <v>16</v>
      </c>
      <c r="F1541" s="2" t="str">
        <f>TEXT(MID(Sales_Transactions[[#This Row],[Order Date]],2,5),"m")</f>
        <v>2</v>
      </c>
      <c r="G1541" s="2" t="str">
        <f>TEXT(MID(Sales_Transactions[[#This Row],[Order Date]],2,5),"yyy")</f>
        <v>2011</v>
      </c>
      <c r="H1541" s="2" t="str">
        <f>TEXT(MID(Sales_Transactions[[#This Row],[Order Date]],2,5),"yyy/m")</f>
        <v>2011/2</v>
      </c>
      <c r="I1541" t="s">
        <v>22</v>
      </c>
      <c r="J1541">
        <f t="shared" si="144"/>
        <v>2</v>
      </c>
      <c r="K1541" s="2">
        <v>19</v>
      </c>
      <c r="L1541" s="3">
        <v>138.05000000000001</v>
      </c>
      <c r="M1541" s="4">
        <v>0.09</v>
      </c>
      <c r="N1541" s="5" t="s">
        <v>23</v>
      </c>
      <c r="O1541" s="3">
        <v>-100.49</v>
      </c>
      <c r="P1541" s="3">
        <v>7.37</v>
      </c>
      <c r="Q1541" s="3">
        <v>5.53</v>
      </c>
      <c r="R1541" s="5" t="s">
        <v>1814</v>
      </c>
      <c r="S1541" s="5" t="s">
        <v>1815</v>
      </c>
      <c r="T1541" s="5" t="str">
        <f t="shared" si="145"/>
        <v>Ken Heidel</v>
      </c>
      <c r="U1541" t="s">
        <v>1143</v>
      </c>
      <c r="V1541" s="5" t="s">
        <v>47</v>
      </c>
      <c r="W1541" s="5" t="s">
        <v>48</v>
      </c>
      <c r="X1541" s="5" t="s">
        <v>87</v>
      </c>
      <c r="Y1541" s="5" t="s">
        <v>1920</v>
      </c>
      <c r="Z1541" s="5" t="s">
        <v>60</v>
      </c>
      <c r="AA1541" s="4">
        <v>0.69</v>
      </c>
      <c r="AB1541" s="1">
        <v>40592</v>
      </c>
      <c r="AC1541" s="1">
        <v>14391</v>
      </c>
      <c r="AD1541">
        <f t="shared" si="146"/>
        <v>2</v>
      </c>
      <c r="AE1541">
        <f t="shared" ca="1" si="147"/>
        <v>85</v>
      </c>
      <c r="AF1541" t="str">
        <f t="shared" ca="1" si="148"/>
        <v>Over 65</v>
      </c>
      <c r="AG1541" s="3">
        <f t="shared" si="149"/>
        <v>0.67859826315789484</v>
      </c>
      <c r="AH1541" t="str">
        <f>_xlfn.IFNA(VLOOKUP(Sales_Transactions[[#This Row],[Order ID]],Returned_Items[#All],2,FALSE),"Not Returned")</f>
        <v>Not Returned</v>
      </c>
    </row>
    <row r="1542" spans="1:34" x14ac:dyDescent="0.25">
      <c r="A1542">
        <v>53221</v>
      </c>
      <c r="C1542" t="s">
        <v>1921</v>
      </c>
      <c r="D1542" s="2" t="str">
        <f>TEXT(MID(Sales_Transactions[[#This Row],[Order Date]],2,5),"d/m/yyy")</f>
        <v>26/2/2012</v>
      </c>
      <c r="E1542" s="2" t="str">
        <f>TEXT(MID(Sales_Transactions[[#This Row],[Order Date]],2,5),"d")</f>
        <v>26</v>
      </c>
      <c r="F1542" s="2" t="str">
        <f>TEXT(MID(Sales_Transactions[[#This Row],[Order Date]],2,5),"m")</f>
        <v>2</v>
      </c>
      <c r="G1542" s="2" t="str">
        <f>TEXT(MID(Sales_Transactions[[#This Row],[Order Date]],2,5),"yyy")</f>
        <v>2012</v>
      </c>
      <c r="H1542" s="2" t="str">
        <f>TEXT(MID(Sales_Transactions[[#This Row],[Order Date]],2,5),"yyy/m")</f>
        <v>2012/2</v>
      </c>
      <c r="I1542" t="s">
        <v>52</v>
      </c>
      <c r="J1542">
        <f t="shared" si="144"/>
        <v>1</v>
      </c>
      <c r="K1542" s="2">
        <v>29</v>
      </c>
      <c r="L1542" s="3">
        <v>433.44</v>
      </c>
      <c r="M1542" s="4">
        <v>0.1</v>
      </c>
      <c r="N1542" s="5" t="s">
        <v>23</v>
      </c>
      <c r="O1542" s="3">
        <v>147.46</v>
      </c>
      <c r="P1542" s="3">
        <v>15.68</v>
      </c>
      <c r="Q1542" s="3">
        <v>3.73</v>
      </c>
      <c r="R1542" s="5" t="s">
        <v>1768</v>
      </c>
      <c r="S1542" s="5" t="s">
        <v>1769</v>
      </c>
      <c r="T1542" s="5" t="str">
        <f t="shared" si="145"/>
        <v>Art Ferguson</v>
      </c>
      <c r="U1542" t="s">
        <v>1143</v>
      </c>
      <c r="V1542" s="5" t="s">
        <v>47</v>
      </c>
      <c r="W1542" s="5" t="s">
        <v>57</v>
      </c>
      <c r="X1542" s="5" t="s">
        <v>58</v>
      </c>
      <c r="Y1542" s="5" t="s">
        <v>1840</v>
      </c>
      <c r="Z1542" s="5" t="s">
        <v>60</v>
      </c>
      <c r="AA1542" s="4">
        <v>0.46</v>
      </c>
      <c r="AB1542" s="1">
        <v>40966</v>
      </c>
      <c r="AC1542" s="1">
        <v>14860</v>
      </c>
      <c r="AD1542">
        <f t="shared" si="146"/>
        <v>1</v>
      </c>
      <c r="AE1542">
        <f t="shared" ca="1" si="147"/>
        <v>83</v>
      </c>
      <c r="AF1542" t="str">
        <f t="shared" ca="1" si="148"/>
        <v>Over 65</v>
      </c>
      <c r="AG1542" s="3">
        <f t="shared" si="149"/>
        <v>0.66876965517241382</v>
      </c>
      <c r="AH1542" t="str">
        <f>_xlfn.IFNA(VLOOKUP(Sales_Transactions[[#This Row],[Order ID]],Returned_Items[#All],2,FALSE),"Not Returned")</f>
        <v>Not Returned</v>
      </c>
    </row>
    <row r="1543" spans="1:34" x14ac:dyDescent="0.25">
      <c r="A1543">
        <v>53600</v>
      </c>
      <c r="C1543" t="s">
        <v>1875</v>
      </c>
      <c r="D1543" s="2" t="str">
        <f>TEXT(MID(Sales_Transactions[[#This Row],[Order Date]],2,5),"d/m/yyy")</f>
        <v>10/7/2012</v>
      </c>
      <c r="E1543" s="2" t="str">
        <f>TEXT(MID(Sales_Transactions[[#This Row],[Order Date]],2,5),"d")</f>
        <v>10</v>
      </c>
      <c r="F1543" s="2" t="str">
        <f>TEXT(MID(Sales_Transactions[[#This Row],[Order Date]],2,5),"m")</f>
        <v>7</v>
      </c>
      <c r="G1543" s="2" t="str">
        <f>TEXT(MID(Sales_Transactions[[#This Row],[Order Date]],2,5),"yyy")</f>
        <v>2012</v>
      </c>
      <c r="H1543" s="2" t="str">
        <f>TEXT(MID(Sales_Transactions[[#This Row],[Order Date]],2,5),"yyy/m")</f>
        <v>2012/7</v>
      </c>
      <c r="I1543" t="s">
        <v>78</v>
      </c>
      <c r="J1543">
        <f t="shared" si="144"/>
        <v>3</v>
      </c>
      <c r="K1543" s="2">
        <v>8</v>
      </c>
      <c r="L1543" s="3">
        <v>55.59</v>
      </c>
      <c r="M1543" s="4">
        <v>0.03</v>
      </c>
      <c r="N1543" s="5" t="s">
        <v>67</v>
      </c>
      <c r="O1543" s="3">
        <v>-17.95</v>
      </c>
      <c r="P1543" s="3">
        <v>5.18</v>
      </c>
      <c r="Q1543" s="3">
        <v>5.74</v>
      </c>
      <c r="R1543" s="5" t="s">
        <v>1828</v>
      </c>
      <c r="S1543" s="5" t="s">
        <v>1829</v>
      </c>
      <c r="T1543" s="5" t="str">
        <f t="shared" si="145"/>
        <v>Roland Black</v>
      </c>
      <c r="U1543" t="s">
        <v>1143</v>
      </c>
      <c r="V1543" s="5" t="s">
        <v>27</v>
      </c>
      <c r="W1543" s="5" t="s">
        <v>28</v>
      </c>
      <c r="X1543" s="5" t="s">
        <v>41</v>
      </c>
      <c r="Y1543" s="5" t="s">
        <v>1025</v>
      </c>
      <c r="Z1543" s="5" t="s">
        <v>43</v>
      </c>
      <c r="AA1543" s="4">
        <v>0.36</v>
      </c>
      <c r="AB1543" s="1">
        <v>41101</v>
      </c>
      <c r="AC1543" s="1">
        <v>24384</v>
      </c>
      <c r="AD1543">
        <f t="shared" si="146"/>
        <v>1</v>
      </c>
      <c r="AE1543">
        <f t="shared" ca="1" si="147"/>
        <v>57</v>
      </c>
      <c r="AF1543" t="str">
        <f t="shared" ca="1" si="148"/>
        <v>18-64</v>
      </c>
      <c r="AG1543" s="3">
        <f t="shared" si="149"/>
        <v>1.3648057499999999</v>
      </c>
      <c r="AH1543" t="str">
        <f>_xlfn.IFNA(VLOOKUP(Sales_Transactions[[#This Row],[Order ID]],Returned_Items[#All],2,FALSE),"Not Returned")</f>
        <v>Returned</v>
      </c>
    </row>
    <row r="1544" spans="1:34" x14ac:dyDescent="0.25">
      <c r="A1544">
        <v>53667</v>
      </c>
      <c r="C1544" t="s">
        <v>1200</v>
      </c>
      <c r="D1544" s="2" t="str">
        <f>TEXT(MID(Sales_Transactions[[#This Row],[Order Date]],2,5),"d/m/yyy")</f>
        <v>17/5/2012</v>
      </c>
      <c r="E1544" s="2" t="str">
        <f>TEXT(MID(Sales_Transactions[[#This Row],[Order Date]],2,5),"d")</f>
        <v>17</v>
      </c>
      <c r="F1544" s="2" t="str">
        <f>TEXT(MID(Sales_Transactions[[#This Row],[Order Date]],2,5),"m")</f>
        <v>5</v>
      </c>
      <c r="G1544" s="2" t="str">
        <f>TEXT(MID(Sales_Transactions[[#This Row],[Order Date]],2,5),"yyy")</f>
        <v>2012</v>
      </c>
      <c r="H1544" s="2" t="str">
        <f>TEXT(MID(Sales_Transactions[[#This Row],[Order Date]],2,5),"yyy/m")</f>
        <v>2012/5</v>
      </c>
      <c r="I1544" t="s">
        <v>78</v>
      </c>
      <c r="J1544">
        <f t="shared" si="144"/>
        <v>3</v>
      </c>
      <c r="K1544" s="2">
        <v>33</v>
      </c>
      <c r="L1544" s="3">
        <v>112.36</v>
      </c>
      <c r="M1544" s="4">
        <v>0.08</v>
      </c>
      <c r="N1544" s="5" t="s">
        <v>23</v>
      </c>
      <c r="O1544" s="3">
        <v>-159.74</v>
      </c>
      <c r="P1544" s="3">
        <v>3.36</v>
      </c>
      <c r="Q1544" s="3">
        <v>6.27</v>
      </c>
      <c r="R1544" s="5" t="s">
        <v>1778</v>
      </c>
      <c r="S1544" s="5" t="s">
        <v>137</v>
      </c>
      <c r="T1544" s="5" t="str">
        <f t="shared" si="145"/>
        <v>Steve Carroll</v>
      </c>
      <c r="U1544" t="s">
        <v>1143</v>
      </c>
      <c r="V1544" s="5" t="s">
        <v>37</v>
      </c>
      <c r="W1544" s="5" t="s">
        <v>28</v>
      </c>
      <c r="X1544" s="5" t="s">
        <v>41</v>
      </c>
      <c r="Y1544" s="5" t="s">
        <v>672</v>
      </c>
      <c r="Z1544" s="5" t="s">
        <v>43</v>
      </c>
      <c r="AA1544" s="4">
        <v>0.4</v>
      </c>
      <c r="AB1544" s="1">
        <v>41048</v>
      </c>
      <c r="AC1544" s="1">
        <v>24285</v>
      </c>
      <c r="AD1544">
        <f t="shared" si="146"/>
        <v>2</v>
      </c>
      <c r="AE1544">
        <f t="shared" ca="1" si="147"/>
        <v>58</v>
      </c>
      <c r="AF1544" t="str">
        <f t="shared" ca="1" si="148"/>
        <v>18-64</v>
      </c>
      <c r="AG1544" s="3">
        <f t="shared" si="149"/>
        <v>0.29173672727272726</v>
      </c>
      <c r="AH1544" t="str">
        <f>_xlfn.IFNA(VLOOKUP(Sales_Transactions[[#This Row],[Order ID]],Returned_Items[#All],2,FALSE),"Not Returned")</f>
        <v>Not Returned</v>
      </c>
    </row>
    <row r="1545" spans="1:34" x14ac:dyDescent="0.25">
      <c r="A1545">
        <v>53667</v>
      </c>
      <c r="C1545" t="s">
        <v>1200</v>
      </c>
      <c r="D1545" s="2" t="str">
        <f>TEXT(MID(Sales_Transactions[[#This Row],[Order Date]],2,5),"d/m/yyy")</f>
        <v>17/5/2012</v>
      </c>
      <c r="E1545" s="2" t="str">
        <f>TEXT(MID(Sales_Transactions[[#This Row],[Order Date]],2,5),"d")</f>
        <v>17</v>
      </c>
      <c r="F1545" s="2" t="str">
        <f>TEXT(MID(Sales_Transactions[[#This Row],[Order Date]],2,5),"m")</f>
        <v>5</v>
      </c>
      <c r="G1545" s="2" t="str">
        <f>TEXT(MID(Sales_Transactions[[#This Row],[Order Date]],2,5),"yyy")</f>
        <v>2012</v>
      </c>
      <c r="H1545" s="2" t="str">
        <f>TEXT(MID(Sales_Transactions[[#This Row],[Order Date]],2,5),"yyy/m")</f>
        <v>2012/5</v>
      </c>
      <c r="I1545" t="s">
        <v>78</v>
      </c>
      <c r="J1545">
        <f t="shared" si="144"/>
        <v>3</v>
      </c>
      <c r="K1545" s="2">
        <v>16</v>
      </c>
      <c r="L1545" s="3">
        <v>481.04899999999998</v>
      </c>
      <c r="M1545" s="4">
        <v>0.09</v>
      </c>
      <c r="N1545" s="5" t="s">
        <v>23</v>
      </c>
      <c r="O1545" s="3">
        <v>46.51</v>
      </c>
      <c r="P1545" s="3">
        <v>35.99</v>
      </c>
      <c r="Q1545" s="3">
        <v>1.1000000000000001</v>
      </c>
      <c r="R1545" s="5" t="s">
        <v>1778</v>
      </c>
      <c r="S1545" s="5" t="s">
        <v>137</v>
      </c>
      <c r="T1545" s="5" t="str">
        <f t="shared" si="145"/>
        <v>Steve Carroll</v>
      </c>
      <c r="U1545" t="s">
        <v>1143</v>
      </c>
      <c r="V1545" s="5" t="s">
        <v>37</v>
      </c>
      <c r="W1545" s="5" t="s">
        <v>48</v>
      </c>
      <c r="X1545" s="5" t="s">
        <v>49</v>
      </c>
      <c r="Y1545" s="5" t="s">
        <v>1922</v>
      </c>
      <c r="Z1545" s="5" t="s">
        <v>43</v>
      </c>
      <c r="AA1545" s="4">
        <v>0.55000000000000004</v>
      </c>
      <c r="AB1545" s="1">
        <v>41048</v>
      </c>
      <c r="AC1545" s="1">
        <v>22666</v>
      </c>
      <c r="AD1545">
        <f t="shared" si="146"/>
        <v>2</v>
      </c>
      <c r="AE1545">
        <f t="shared" ca="1" si="147"/>
        <v>62</v>
      </c>
      <c r="AF1545" t="str">
        <f t="shared" ca="1" si="148"/>
        <v>18-64</v>
      </c>
      <c r="AG1545" s="3">
        <f t="shared" si="149"/>
        <v>2.3161005625000004</v>
      </c>
      <c r="AH1545" t="str">
        <f>_xlfn.IFNA(VLOOKUP(Sales_Transactions[[#This Row],[Order ID]],Returned_Items[#All],2,FALSE),"Not Returned")</f>
        <v>Not Returned</v>
      </c>
    </row>
    <row r="1546" spans="1:34" x14ac:dyDescent="0.25">
      <c r="A1546">
        <v>53891</v>
      </c>
      <c r="C1546" t="s">
        <v>1656</v>
      </c>
      <c r="D1546" s="2" t="str">
        <f>TEXT(MID(Sales_Transactions[[#This Row],[Order Date]],2,5),"d/m/yyy")</f>
        <v>22/1/2009</v>
      </c>
      <c r="E1546" s="2" t="str">
        <f>TEXT(MID(Sales_Transactions[[#This Row],[Order Date]],2,5),"d")</f>
        <v>22</v>
      </c>
      <c r="F1546" s="2" t="str">
        <f>TEXT(MID(Sales_Transactions[[#This Row],[Order Date]],2,5),"m")</f>
        <v>1</v>
      </c>
      <c r="G1546" s="2" t="str">
        <f>TEXT(MID(Sales_Transactions[[#This Row],[Order Date]],2,5),"yyy")</f>
        <v>2009</v>
      </c>
      <c r="H1546" s="2" t="str">
        <f>TEXT(MID(Sales_Transactions[[#This Row],[Order Date]],2,5),"yyy/m")</f>
        <v>2009/1</v>
      </c>
      <c r="I1546" t="s">
        <v>33</v>
      </c>
      <c r="J1546">
        <f t="shared" si="144"/>
        <v>4</v>
      </c>
      <c r="K1546" s="2">
        <v>36</v>
      </c>
      <c r="L1546" s="3">
        <v>562.79999999999995</v>
      </c>
      <c r="M1546" s="4">
        <v>0.02</v>
      </c>
      <c r="N1546" s="5" t="s">
        <v>23</v>
      </c>
      <c r="O1546" s="3">
        <v>-17.45</v>
      </c>
      <c r="P1546" s="3">
        <v>15.22</v>
      </c>
      <c r="Q1546" s="3">
        <v>9.73</v>
      </c>
      <c r="R1546" s="5" t="s">
        <v>1773</v>
      </c>
      <c r="S1546" s="5" t="s">
        <v>1884</v>
      </c>
      <c r="T1546" s="5" t="str">
        <f t="shared" si="145"/>
        <v>Nathan Mautz</v>
      </c>
      <c r="U1546" t="s">
        <v>1143</v>
      </c>
      <c r="V1546" s="5" t="s">
        <v>74</v>
      </c>
      <c r="W1546" s="5" t="s">
        <v>28</v>
      </c>
      <c r="X1546" s="5" t="s">
        <v>41</v>
      </c>
      <c r="Y1546" s="5" t="s">
        <v>316</v>
      </c>
      <c r="Z1546" s="5" t="s">
        <v>43</v>
      </c>
      <c r="AA1546" s="4">
        <v>0.36</v>
      </c>
      <c r="AB1546" s="1">
        <v>39835</v>
      </c>
      <c r="AC1546" s="1">
        <v>22732</v>
      </c>
      <c r="AD1546">
        <f t="shared" si="146"/>
        <v>0</v>
      </c>
      <c r="AE1546">
        <f t="shared" ca="1" si="147"/>
        <v>62</v>
      </c>
      <c r="AF1546" t="str">
        <f t="shared" ca="1" si="148"/>
        <v>18-64</v>
      </c>
      <c r="AG1546" s="3">
        <f t="shared" si="149"/>
        <v>0.692971</v>
      </c>
      <c r="AH1546" t="str">
        <f>_xlfn.IFNA(VLOOKUP(Sales_Transactions[[#This Row],[Order ID]],Returned_Items[#All],2,FALSE),"Not Returned")</f>
        <v>Not Returned</v>
      </c>
    </row>
    <row r="1547" spans="1:34" x14ac:dyDescent="0.25">
      <c r="A1547">
        <v>53955</v>
      </c>
      <c r="C1547" t="s">
        <v>1210</v>
      </c>
      <c r="D1547" s="2" t="str">
        <f>TEXT(MID(Sales_Transactions[[#This Row],[Order Date]],2,5),"d/m/yyy")</f>
        <v>4/3/2011</v>
      </c>
      <c r="E1547" s="2" t="str">
        <f>TEXT(MID(Sales_Transactions[[#This Row],[Order Date]],2,5),"d")</f>
        <v>4</v>
      </c>
      <c r="F1547" s="2" t="str">
        <f>TEXT(MID(Sales_Transactions[[#This Row],[Order Date]],2,5),"m")</f>
        <v>3</v>
      </c>
      <c r="G1547" s="2" t="str">
        <f>TEXT(MID(Sales_Transactions[[#This Row],[Order Date]],2,5),"yyy")</f>
        <v>2011</v>
      </c>
      <c r="H1547" s="2" t="str">
        <f>TEXT(MID(Sales_Transactions[[#This Row],[Order Date]],2,5),"yyy/m")</f>
        <v>2011/3</v>
      </c>
      <c r="I1547" t="s">
        <v>101</v>
      </c>
      <c r="J1547">
        <f t="shared" si="144"/>
        <v>1</v>
      </c>
      <c r="K1547" s="2">
        <v>43</v>
      </c>
      <c r="L1547" s="3">
        <v>5544.99</v>
      </c>
      <c r="M1547" s="4">
        <v>0.04</v>
      </c>
      <c r="N1547" s="5" t="s">
        <v>34</v>
      </c>
      <c r="O1547" s="3">
        <v>-3404.24</v>
      </c>
      <c r="P1547" s="3">
        <v>130.97999999999999</v>
      </c>
      <c r="Q1547" s="3">
        <v>130</v>
      </c>
      <c r="R1547" s="5" t="s">
        <v>1211</v>
      </c>
      <c r="S1547" s="5" t="s">
        <v>895</v>
      </c>
      <c r="T1547" s="5" t="str">
        <f t="shared" si="145"/>
        <v>Matt Abelman</v>
      </c>
      <c r="U1547" t="s">
        <v>1143</v>
      </c>
      <c r="V1547" s="5" t="s">
        <v>74</v>
      </c>
      <c r="W1547" s="5" t="s">
        <v>57</v>
      </c>
      <c r="X1547" s="5" t="s">
        <v>154</v>
      </c>
      <c r="Y1547" s="5" t="s">
        <v>418</v>
      </c>
      <c r="Z1547" s="5" t="s">
        <v>40</v>
      </c>
      <c r="AA1547" s="4">
        <v>0.78</v>
      </c>
      <c r="AB1547" s="1">
        <v>40608</v>
      </c>
      <c r="AC1547" s="1">
        <v>22344</v>
      </c>
      <c r="AD1547">
        <f t="shared" si="146"/>
        <v>2</v>
      </c>
      <c r="AE1547">
        <f t="shared" ca="1" si="147"/>
        <v>63</v>
      </c>
      <c r="AF1547" t="str">
        <f t="shared" ca="1" si="148"/>
        <v>18-64</v>
      </c>
      <c r="AG1547" s="3">
        <f t="shared" si="149"/>
        <v>6.0680839069767432</v>
      </c>
      <c r="AH1547" t="str">
        <f>_xlfn.IFNA(VLOOKUP(Sales_Transactions[[#This Row],[Order ID]],Returned_Items[#All],2,FALSE),"Not Returned")</f>
        <v>Not Returned</v>
      </c>
    </row>
    <row r="1548" spans="1:34" x14ac:dyDescent="0.25">
      <c r="A1548">
        <v>54150</v>
      </c>
      <c r="C1548" t="s">
        <v>1735</v>
      </c>
      <c r="D1548" s="2" t="str">
        <f>TEXT(MID(Sales_Transactions[[#This Row],[Order Date]],2,5),"d/m/yyy")</f>
        <v>22/6/2011</v>
      </c>
      <c r="E1548" s="2" t="str">
        <f>TEXT(MID(Sales_Transactions[[#This Row],[Order Date]],2,5),"d")</f>
        <v>22</v>
      </c>
      <c r="F1548" s="2" t="str">
        <f>TEXT(MID(Sales_Transactions[[#This Row],[Order Date]],2,5),"m")</f>
        <v>6</v>
      </c>
      <c r="G1548" s="2" t="str">
        <f>TEXT(MID(Sales_Transactions[[#This Row],[Order Date]],2,5),"yyy")</f>
        <v>2011</v>
      </c>
      <c r="H1548" s="2" t="str">
        <f>TEXT(MID(Sales_Transactions[[#This Row],[Order Date]],2,5),"yyy/m")</f>
        <v>2011/6</v>
      </c>
      <c r="I1548" t="s">
        <v>101</v>
      </c>
      <c r="J1548">
        <f t="shared" si="144"/>
        <v>1</v>
      </c>
      <c r="K1548" s="2">
        <v>12</v>
      </c>
      <c r="L1548" s="3">
        <v>2011.6355000000001</v>
      </c>
      <c r="M1548" s="4">
        <v>0.01</v>
      </c>
      <c r="N1548" s="5" t="s">
        <v>67</v>
      </c>
      <c r="O1548" s="3">
        <v>-53.69</v>
      </c>
      <c r="P1548" s="3">
        <v>195.99</v>
      </c>
      <c r="Q1548" s="3">
        <v>3.99</v>
      </c>
      <c r="R1548" s="5" t="s">
        <v>1866</v>
      </c>
      <c r="S1548" s="5" t="s">
        <v>1867</v>
      </c>
      <c r="T1548" s="5" t="str">
        <f t="shared" si="145"/>
        <v>Bart Watters</v>
      </c>
      <c r="U1548" t="s">
        <v>1143</v>
      </c>
      <c r="V1548" s="5" t="s">
        <v>47</v>
      </c>
      <c r="W1548" s="5" t="s">
        <v>48</v>
      </c>
      <c r="X1548" s="5" t="s">
        <v>49</v>
      </c>
      <c r="Y1548" s="5" t="s">
        <v>493</v>
      </c>
      <c r="Z1548" s="5" t="s">
        <v>43</v>
      </c>
      <c r="AA1548" s="4">
        <v>0.59</v>
      </c>
      <c r="AB1548" s="1">
        <v>40716</v>
      </c>
      <c r="AC1548" s="1">
        <v>22236</v>
      </c>
      <c r="AD1548">
        <f t="shared" si="146"/>
        <v>0</v>
      </c>
      <c r="AE1548">
        <f t="shared" ca="1" si="147"/>
        <v>63</v>
      </c>
      <c r="AF1548" t="str">
        <f t="shared" ca="1" si="148"/>
        <v>18-64</v>
      </c>
      <c r="AG1548" s="3">
        <f t="shared" si="149"/>
        <v>16.663366750000002</v>
      </c>
      <c r="AH1548" t="str">
        <f>_xlfn.IFNA(VLOOKUP(Sales_Transactions[[#This Row],[Order ID]],Returned_Items[#All],2,FALSE),"Not Returned")</f>
        <v>Not Returned</v>
      </c>
    </row>
    <row r="1549" spans="1:34" x14ac:dyDescent="0.25">
      <c r="A1549">
        <v>55429</v>
      </c>
      <c r="C1549" t="s">
        <v>1923</v>
      </c>
      <c r="D1549" s="2" t="str">
        <f>TEXT(MID(Sales_Transactions[[#This Row],[Order Date]],2,5),"d/m/yyy")</f>
        <v>29/6/2009</v>
      </c>
      <c r="E1549" s="2" t="str">
        <f>TEXT(MID(Sales_Transactions[[#This Row],[Order Date]],2,5),"d")</f>
        <v>29</v>
      </c>
      <c r="F1549" s="2" t="str">
        <f>TEXT(MID(Sales_Transactions[[#This Row],[Order Date]],2,5),"m")</f>
        <v>6</v>
      </c>
      <c r="G1549" s="2" t="str">
        <f>TEXT(MID(Sales_Transactions[[#This Row],[Order Date]],2,5),"yyy")</f>
        <v>2009</v>
      </c>
      <c r="H1549" s="2" t="str">
        <f>TEXT(MID(Sales_Transactions[[#This Row],[Order Date]],2,5),"yyy/m")</f>
        <v>2009/6</v>
      </c>
      <c r="I1549" t="s">
        <v>33</v>
      </c>
      <c r="J1549">
        <f t="shared" si="144"/>
        <v>4</v>
      </c>
      <c r="K1549" s="2">
        <v>43</v>
      </c>
      <c r="L1549" s="3">
        <v>260.58999999999997</v>
      </c>
      <c r="M1549" s="4">
        <v>0.09</v>
      </c>
      <c r="N1549" s="5" t="s">
        <v>23</v>
      </c>
      <c r="O1549" s="3">
        <v>-157.76</v>
      </c>
      <c r="P1549" s="3">
        <v>6.48</v>
      </c>
      <c r="Q1549" s="3">
        <v>7.03</v>
      </c>
      <c r="R1549" s="5" t="s">
        <v>1773</v>
      </c>
      <c r="S1549" s="5" t="s">
        <v>1774</v>
      </c>
      <c r="T1549" s="5" t="str">
        <f t="shared" si="145"/>
        <v>Nathan Cano</v>
      </c>
      <c r="U1549" t="s">
        <v>1143</v>
      </c>
      <c r="V1549" s="5" t="s">
        <v>37</v>
      </c>
      <c r="W1549" s="5" t="s">
        <v>28</v>
      </c>
      <c r="X1549" s="5" t="s">
        <v>75</v>
      </c>
      <c r="Y1549" s="5" t="s">
        <v>255</v>
      </c>
      <c r="Z1549" s="5" t="s">
        <v>43</v>
      </c>
      <c r="AA1549" s="4">
        <v>0.37</v>
      </c>
      <c r="AB1549" s="1">
        <v>39995</v>
      </c>
      <c r="AC1549" s="1">
        <v>22217</v>
      </c>
      <c r="AD1549">
        <f t="shared" si="146"/>
        <v>2</v>
      </c>
      <c r="AE1549">
        <f t="shared" ca="1" si="147"/>
        <v>63</v>
      </c>
      <c r="AF1549" t="str">
        <f t="shared" ca="1" si="148"/>
        <v>18-64</v>
      </c>
      <c r="AG1549" s="3">
        <f t="shared" si="149"/>
        <v>0.31405041860465116</v>
      </c>
      <c r="AH1549" t="str">
        <f>_xlfn.IFNA(VLOOKUP(Sales_Transactions[[#This Row],[Order ID]],Returned_Items[#All],2,FALSE),"Not Returned")</f>
        <v>Not Returned</v>
      </c>
    </row>
    <row r="1550" spans="1:34" x14ac:dyDescent="0.25">
      <c r="A1550">
        <v>55462</v>
      </c>
      <c r="C1550" t="s">
        <v>1924</v>
      </c>
      <c r="D1550" s="2" t="str">
        <f>TEXT(MID(Sales_Transactions[[#This Row],[Order Date]],2,5),"d/m/yyy")</f>
        <v>27/3/2012</v>
      </c>
      <c r="E1550" s="2" t="str">
        <f>TEXT(MID(Sales_Transactions[[#This Row],[Order Date]],2,5),"d")</f>
        <v>27</v>
      </c>
      <c r="F1550" s="2" t="str">
        <f>TEXT(MID(Sales_Transactions[[#This Row],[Order Date]],2,5),"m")</f>
        <v>3</v>
      </c>
      <c r="G1550" s="2" t="str">
        <f>TEXT(MID(Sales_Transactions[[#This Row],[Order Date]],2,5),"yyy")</f>
        <v>2012</v>
      </c>
      <c r="H1550" s="2" t="str">
        <f>TEXT(MID(Sales_Transactions[[#This Row],[Order Date]],2,5),"yyy/m")</f>
        <v>2012/3</v>
      </c>
      <c r="I1550" t="s">
        <v>78</v>
      </c>
      <c r="J1550">
        <f t="shared" si="144"/>
        <v>3</v>
      </c>
      <c r="K1550" s="2">
        <v>13</v>
      </c>
      <c r="L1550" s="3">
        <v>75.27</v>
      </c>
      <c r="M1550" s="4">
        <v>0.06</v>
      </c>
      <c r="N1550" s="5" t="s">
        <v>23</v>
      </c>
      <c r="O1550" s="3">
        <v>-1.84</v>
      </c>
      <c r="P1550" s="3">
        <v>5.58</v>
      </c>
      <c r="Q1550" s="3">
        <v>2.99</v>
      </c>
      <c r="R1550" s="5" t="s">
        <v>1794</v>
      </c>
      <c r="S1550" s="5" t="s">
        <v>1795</v>
      </c>
      <c r="T1550" s="5" t="str">
        <f t="shared" si="145"/>
        <v>Shaun Weien</v>
      </c>
      <c r="U1550" t="s">
        <v>1143</v>
      </c>
      <c r="V1550" s="5" t="s">
        <v>74</v>
      </c>
      <c r="W1550" s="5" t="s">
        <v>28</v>
      </c>
      <c r="X1550" s="5" t="s">
        <v>41</v>
      </c>
      <c r="Y1550" s="5" t="s">
        <v>1925</v>
      </c>
      <c r="Z1550" s="5" t="s">
        <v>43</v>
      </c>
      <c r="AA1550" s="4">
        <v>0.37</v>
      </c>
      <c r="AB1550" s="1">
        <v>40997</v>
      </c>
      <c r="AC1550" s="1">
        <v>21588</v>
      </c>
      <c r="AD1550">
        <f t="shared" si="146"/>
        <v>2</v>
      </c>
      <c r="AE1550">
        <f t="shared" ca="1" si="147"/>
        <v>65</v>
      </c>
      <c r="AF1550" t="str">
        <f t="shared" ca="1" si="148"/>
        <v>Over 65</v>
      </c>
      <c r="AG1550" s="3">
        <f t="shared" si="149"/>
        <v>0.65897323076923087</v>
      </c>
      <c r="AH1550" t="str">
        <f>_xlfn.IFNA(VLOOKUP(Sales_Transactions[[#This Row],[Order ID]],Returned_Items[#All],2,FALSE),"Not Returned")</f>
        <v>Not Returned</v>
      </c>
    </row>
    <row r="1551" spans="1:34" x14ac:dyDescent="0.25">
      <c r="A1551">
        <v>55462</v>
      </c>
      <c r="C1551" t="s">
        <v>1924</v>
      </c>
      <c r="D1551" s="2" t="str">
        <f>TEXT(MID(Sales_Transactions[[#This Row],[Order Date]],2,5),"d/m/yyy")</f>
        <v>27/3/2012</v>
      </c>
      <c r="E1551" s="2" t="str">
        <f>TEXT(MID(Sales_Transactions[[#This Row],[Order Date]],2,5),"d")</f>
        <v>27</v>
      </c>
      <c r="F1551" s="2" t="str">
        <f>TEXT(MID(Sales_Transactions[[#This Row],[Order Date]],2,5),"m")</f>
        <v>3</v>
      </c>
      <c r="G1551" s="2" t="str">
        <f>TEXT(MID(Sales_Transactions[[#This Row],[Order Date]],2,5),"yyy")</f>
        <v>2012</v>
      </c>
      <c r="H1551" s="2" t="str">
        <f>TEXT(MID(Sales_Transactions[[#This Row],[Order Date]],2,5),"yyy/m")</f>
        <v>2012/3</v>
      </c>
      <c r="I1551" t="s">
        <v>78</v>
      </c>
      <c r="J1551">
        <f t="shared" si="144"/>
        <v>3</v>
      </c>
      <c r="K1551" s="2">
        <v>31</v>
      </c>
      <c r="L1551" s="3">
        <v>1184.53</v>
      </c>
      <c r="M1551" s="4">
        <v>0.05</v>
      </c>
      <c r="N1551" s="5" t="s">
        <v>23</v>
      </c>
      <c r="O1551" s="3">
        <v>-26.49</v>
      </c>
      <c r="P1551" s="3">
        <v>39.979999999999997</v>
      </c>
      <c r="Q1551" s="3">
        <v>7.12</v>
      </c>
      <c r="R1551" s="5" t="s">
        <v>1794</v>
      </c>
      <c r="S1551" s="5" t="s">
        <v>1795</v>
      </c>
      <c r="T1551" s="5" t="str">
        <f t="shared" si="145"/>
        <v>Shaun Weien</v>
      </c>
      <c r="U1551" t="s">
        <v>1143</v>
      </c>
      <c r="V1551" s="5" t="s">
        <v>74</v>
      </c>
      <c r="W1551" s="5" t="s">
        <v>48</v>
      </c>
      <c r="X1551" s="5" t="s">
        <v>87</v>
      </c>
      <c r="Y1551" s="5" t="s">
        <v>1926</v>
      </c>
      <c r="Z1551" s="5" t="s">
        <v>43</v>
      </c>
      <c r="AA1551" s="4">
        <v>0.67</v>
      </c>
      <c r="AB1551" s="1">
        <v>40996</v>
      </c>
      <c r="AC1551" s="1">
        <v>21588</v>
      </c>
      <c r="AD1551">
        <f t="shared" si="146"/>
        <v>1</v>
      </c>
      <c r="AE1551">
        <f t="shared" ca="1" si="147"/>
        <v>65</v>
      </c>
      <c r="AF1551" t="str">
        <f t="shared" ca="1" si="148"/>
        <v>Over 65</v>
      </c>
      <c r="AG1551" s="3">
        <f t="shared" si="149"/>
        <v>1.5187099999999998</v>
      </c>
      <c r="AH1551" t="str">
        <f>_xlfn.IFNA(VLOOKUP(Sales_Transactions[[#This Row],[Order ID]],Returned_Items[#All],2,FALSE),"Not Returned")</f>
        <v>Not Returned</v>
      </c>
    </row>
    <row r="1552" spans="1:34" x14ac:dyDescent="0.25">
      <c r="A1552">
        <v>55462</v>
      </c>
      <c r="C1552" t="s">
        <v>1924</v>
      </c>
      <c r="D1552" s="2" t="str">
        <f>TEXT(MID(Sales_Transactions[[#This Row],[Order Date]],2,5),"d/m/yyy")</f>
        <v>27/3/2012</v>
      </c>
      <c r="E1552" s="2" t="str">
        <f>TEXT(MID(Sales_Transactions[[#This Row],[Order Date]],2,5),"d")</f>
        <v>27</v>
      </c>
      <c r="F1552" s="2" t="str">
        <f>TEXT(MID(Sales_Transactions[[#This Row],[Order Date]],2,5),"m")</f>
        <v>3</v>
      </c>
      <c r="G1552" s="2" t="str">
        <f>TEXT(MID(Sales_Transactions[[#This Row],[Order Date]],2,5),"yyy")</f>
        <v>2012</v>
      </c>
      <c r="H1552" s="2" t="str">
        <f>TEXT(MID(Sales_Transactions[[#This Row],[Order Date]],2,5),"yyy/m")</f>
        <v>2012/3</v>
      </c>
      <c r="I1552" t="s">
        <v>78</v>
      </c>
      <c r="J1552">
        <f t="shared" si="144"/>
        <v>3</v>
      </c>
      <c r="K1552" s="2">
        <v>35</v>
      </c>
      <c r="L1552" s="3">
        <v>3683.73</v>
      </c>
      <c r="M1552" s="4">
        <v>0.09</v>
      </c>
      <c r="N1552" s="5" t="s">
        <v>23</v>
      </c>
      <c r="O1552" s="3">
        <v>708.76</v>
      </c>
      <c r="P1552" s="3">
        <v>125.99</v>
      </c>
      <c r="Q1552" s="3">
        <v>8.99</v>
      </c>
      <c r="R1552" s="5" t="s">
        <v>1794</v>
      </c>
      <c r="S1552" s="5" t="s">
        <v>1795</v>
      </c>
      <c r="T1552" s="5" t="str">
        <f t="shared" si="145"/>
        <v>Shaun Weien</v>
      </c>
      <c r="U1552" t="s">
        <v>1143</v>
      </c>
      <c r="V1552" s="5" t="s">
        <v>74</v>
      </c>
      <c r="W1552" s="5" t="s">
        <v>48</v>
      </c>
      <c r="X1552" s="5" t="s">
        <v>49</v>
      </c>
      <c r="Y1552" s="5" t="s">
        <v>1610</v>
      </c>
      <c r="Z1552" s="5" t="s">
        <v>43</v>
      </c>
      <c r="AA1552" s="4">
        <v>0.59</v>
      </c>
      <c r="AB1552" s="1">
        <v>40996</v>
      </c>
      <c r="AC1552" s="1">
        <v>21461</v>
      </c>
      <c r="AD1552">
        <f t="shared" si="146"/>
        <v>1</v>
      </c>
      <c r="AE1552">
        <f t="shared" ca="1" si="147"/>
        <v>65</v>
      </c>
      <c r="AF1552" t="str">
        <f t="shared" ca="1" si="148"/>
        <v>Over 65</v>
      </c>
      <c r="AG1552" s="3">
        <f t="shared" si="149"/>
        <v>3.8533316857142861</v>
      </c>
      <c r="AH1552" t="str">
        <f>_xlfn.IFNA(VLOOKUP(Sales_Transactions[[#This Row],[Order ID]],Returned_Items[#All],2,FALSE),"Not Returned")</f>
        <v>Not Returned</v>
      </c>
    </row>
    <row r="1553" spans="1:34" x14ac:dyDescent="0.25">
      <c r="A1553">
        <v>55749</v>
      </c>
      <c r="C1553" t="s">
        <v>1927</v>
      </c>
      <c r="D1553" s="2" t="str">
        <f>TEXT(MID(Sales_Transactions[[#This Row],[Order Date]],2,5),"d/m/yyy")</f>
        <v>3/5/2012</v>
      </c>
      <c r="E1553" s="2" t="str">
        <f>TEXT(MID(Sales_Transactions[[#This Row],[Order Date]],2,5),"d")</f>
        <v>3</v>
      </c>
      <c r="F1553" s="2" t="str">
        <f>TEXT(MID(Sales_Transactions[[#This Row],[Order Date]],2,5),"m")</f>
        <v>5</v>
      </c>
      <c r="G1553" s="2" t="str">
        <f>TEXT(MID(Sales_Transactions[[#This Row],[Order Date]],2,5),"yyy")</f>
        <v>2012</v>
      </c>
      <c r="H1553" s="2" t="str">
        <f>TEXT(MID(Sales_Transactions[[#This Row],[Order Date]],2,5),"yyy/m")</f>
        <v>2012/5</v>
      </c>
      <c r="I1553" t="s">
        <v>101</v>
      </c>
      <c r="J1553">
        <f t="shared" si="144"/>
        <v>1</v>
      </c>
      <c r="K1553" s="2">
        <v>42</v>
      </c>
      <c r="L1553" s="3">
        <v>364.8</v>
      </c>
      <c r="M1553" s="4">
        <v>0.01</v>
      </c>
      <c r="N1553" s="5" t="s">
        <v>23</v>
      </c>
      <c r="O1553" s="3">
        <v>149.44999999999999</v>
      </c>
      <c r="P1553" s="3">
        <v>8.74</v>
      </c>
      <c r="Q1553" s="3">
        <v>1.39</v>
      </c>
      <c r="R1553" s="5" t="s">
        <v>167</v>
      </c>
      <c r="S1553" s="5" t="s">
        <v>1729</v>
      </c>
      <c r="T1553" s="5" t="str">
        <f t="shared" si="145"/>
        <v>Brad Norvell</v>
      </c>
      <c r="U1553" t="s">
        <v>1143</v>
      </c>
      <c r="V1553" s="5" t="s">
        <v>47</v>
      </c>
      <c r="W1553" s="5" t="s">
        <v>28</v>
      </c>
      <c r="X1553" s="5" t="s">
        <v>98</v>
      </c>
      <c r="Y1553" s="5" t="s">
        <v>954</v>
      </c>
      <c r="Z1553" s="5" t="s">
        <v>43</v>
      </c>
      <c r="AA1553" s="4">
        <v>0.38</v>
      </c>
      <c r="AB1553" s="1">
        <v>41033</v>
      </c>
      <c r="AC1553" s="1">
        <v>15313</v>
      </c>
      <c r="AD1553">
        <f t="shared" si="146"/>
        <v>1</v>
      </c>
      <c r="AE1553">
        <f t="shared" ca="1" si="147"/>
        <v>82</v>
      </c>
      <c r="AF1553" t="str">
        <f t="shared" ca="1" si="148"/>
        <v>Over 65</v>
      </c>
      <c r="AG1553" s="3">
        <f t="shared" si="149"/>
        <v>0.2411696666666667</v>
      </c>
      <c r="AH1553" t="str">
        <f>_xlfn.IFNA(VLOOKUP(Sales_Transactions[[#This Row],[Order ID]],Returned_Items[#All],2,FALSE),"Not Returned")</f>
        <v>Not Returned</v>
      </c>
    </row>
    <row r="1554" spans="1:34" x14ac:dyDescent="0.25">
      <c r="A1554">
        <v>55873</v>
      </c>
      <c r="C1554" t="s">
        <v>505</v>
      </c>
      <c r="D1554" s="2" t="str">
        <f>TEXT(MID(Sales_Transactions[[#This Row],[Order Date]],2,5),"d/m/yyy")</f>
        <v>19/11/2011</v>
      </c>
      <c r="E1554" s="2" t="str">
        <f>TEXT(MID(Sales_Transactions[[#This Row],[Order Date]],2,5),"d")</f>
        <v>19</v>
      </c>
      <c r="F1554" s="2" t="str">
        <f>TEXT(MID(Sales_Transactions[[#This Row],[Order Date]],2,5),"m")</f>
        <v>11</v>
      </c>
      <c r="G1554" s="2" t="str">
        <f>TEXT(MID(Sales_Transactions[[#This Row],[Order Date]],2,5),"yyy")</f>
        <v>2011</v>
      </c>
      <c r="H1554" s="2" t="str">
        <f>TEXT(MID(Sales_Transactions[[#This Row],[Order Date]],2,5),"yyy/m")</f>
        <v>2011/11</v>
      </c>
      <c r="I1554" t="s">
        <v>22</v>
      </c>
      <c r="J1554">
        <f t="shared" si="144"/>
        <v>2</v>
      </c>
      <c r="K1554" s="2">
        <v>48</v>
      </c>
      <c r="L1554" s="3">
        <v>15602.93</v>
      </c>
      <c r="M1554" s="4">
        <v>0</v>
      </c>
      <c r="N1554" s="5" t="s">
        <v>34</v>
      </c>
      <c r="O1554" s="3">
        <v>4875.8900000000003</v>
      </c>
      <c r="P1554" s="3">
        <v>306.14</v>
      </c>
      <c r="Q1554" s="3">
        <v>26.53</v>
      </c>
      <c r="R1554" s="5" t="s">
        <v>1866</v>
      </c>
      <c r="S1554" s="5" t="s">
        <v>1867</v>
      </c>
      <c r="T1554" s="5" t="str">
        <f t="shared" si="145"/>
        <v>Bart Watters</v>
      </c>
      <c r="U1554" t="s">
        <v>1143</v>
      </c>
      <c r="V1554" s="5" t="s">
        <v>47</v>
      </c>
      <c r="W1554" s="5" t="s">
        <v>48</v>
      </c>
      <c r="X1554" s="5" t="s">
        <v>324</v>
      </c>
      <c r="Y1554" s="5" t="s">
        <v>1928</v>
      </c>
      <c r="Z1554" s="5" t="s">
        <v>40</v>
      </c>
      <c r="AA1554" s="4">
        <v>0.56000000000000005</v>
      </c>
      <c r="AB1554" s="1">
        <v>40873</v>
      </c>
      <c r="AC1554" s="1">
        <v>15596</v>
      </c>
      <c r="AD1554">
        <f t="shared" si="146"/>
        <v>7</v>
      </c>
      <c r="AE1554">
        <f t="shared" ca="1" si="147"/>
        <v>81</v>
      </c>
      <c r="AF1554" t="str">
        <f t="shared" ca="1" si="148"/>
        <v>Over 65</v>
      </c>
      <c r="AG1554" s="3">
        <f t="shared" si="149"/>
        <v>6.9306249999999991</v>
      </c>
      <c r="AH1554" t="str">
        <f>_xlfn.IFNA(VLOOKUP(Sales_Transactions[[#This Row],[Order ID]],Returned_Items[#All],2,FALSE),"Not Returned")</f>
        <v>Not Returned</v>
      </c>
    </row>
    <row r="1555" spans="1:34" x14ac:dyDescent="0.25">
      <c r="A1555">
        <v>56135</v>
      </c>
      <c r="C1555" t="s">
        <v>776</v>
      </c>
      <c r="D1555" s="2" t="str">
        <f>TEXT(MID(Sales_Transactions[[#This Row],[Order Date]],2,5),"d/m/yyy")</f>
        <v>13/11/2010</v>
      </c>
      <c r="E1555" s="2" t="str">
        <f>TEXT(MID(Sales_Transactions[[#This Row],[Order Date]],2,5),"d")</f>
        <v>13</v>
      </c>
      <c r="F1555" s="2" t="str">
        <f>TEXT(MID(Sales_Transactions[[#This Row],[Order Date]],2,5),"m")</f>
        <v>11</v>
      </c>
      <c r="G1555" s="2" t="str">
        <f>TEXT(MID(Sales_Transactions[[#This Row],[Order Date]],2,5),"yyy")</f>
        <v>2010</v>
      </c>
      <c r="H1555" s="2" t="str">
        <f>TEXT(MID(Sales_Transactions[[#This Row],[Order Date]],2,5),"yyy/m")</f>
        <v>2010/11</v>
      </c>
      <c r="I1555" t="s">
        <v>78</v>
      </c>
      <c r="J1555">
        <f t="shared" si="144"/>
        <v>3</v>
      </c>
      <c r="K1555" s="2">
        <v>8</v>
      </c>
      <c r="L1555" s="3">
        <v>1118.82</v>
      </c>
      <c r="M1555" s="4">
        <v>0.04</v>
      </c>
      <c r="N1555" s="5" t="s">
        <v>34</v>
      </c>
      <c r="O1555" s="3">
        <v>-320.3</v>
      </c>
      <c r="P1555" s="3">
        <v>140.97999999999999</v>
      </c>
      <c r="Q1555" s="3">
        <v>36.090000000000003</v>
      </c>
      <c r="R1555" s="5" t="s">
        <v>1765</v>
      </c>
      <c r="S1555" s="5" t="s">
        <v>1766</v>
      </c>
      <c r="T1555" s="5" t="str">
        <f t="shared" si="145"/>
        <v>Theone Pippenger</v>
      </c>
      <c r="U1555" t="s">
        <v>1143</v>
      </c>
      <c r="V1555" s="5" t="s">
        <v>47</v>
      </c>
      <c r="W1555" s="5" t="s">
        <v>57</v>
      </c>
      <c r="X1555" s="5" t="s">
        <v>104</v>
      </c>
      <c r="Y1555" s="5" t="s">
        <v>565</v>
      </c>
      <c r="Z1555" s="5" t="s">
        <v>106</v>
      </c>
      <c r="AA1555" s="4">
        <v>0.77</v>
      </c>
      <c r="AB1555" s="1">
        <v>40497</v>
      </c>
      <c r="AC1555" s="1">
        <v>15607</v>
      </c>
      <c r="AD1555">
        <f t="shared" si="146"/>
        <v>2</v>
      </c>
      <c r="AE1555">
        <f t="shared" ca="1" si="147"/>
        <v>81</v>
      </c>
      <c r="AF1555" t="str">
        <f t="shared" ca="1" si="148"/>
        <v>Over 65</v>
      </c>
      <c r="AG1555" s="3">
        <f t="shared" si="149"/>
        <v>22.126701000000001</v>
      </c>
      <c r="AH1555" t="str">
        <f>_xlfn.IFNA(VLOOKUP(Sales_Transactions[[#This Row],[Order ID]],Returned_Items[#All],2,FALSE),"Not Returned")</f>
        <v>Not Returned</v>
      </c>
    </row>
    <row r="1556" spans="1:34" x14ac:dyDescent="0.25">
      <c r="A1556">
        <v>56135</v>
      </c>
      <c r="C1556" t="s">
        <v>776</v>
      </c>
      <c r="D1556" s="2" t="str">
        <f>TEXT(MID(Sales_Transactions[[#This Row],[Order Date]],2,5),"d/m/yyy")</f>
        <v>13/11/2010</v>
      </c>
      <c r="E1556" s="2" t="str">
        <f>TEXT(MID(Sales_Transactions[[#This Row],[Order Date]],2,5),"d")</f>
        <v>13</v>
      </c>
      <c r="F1556" s="2" t="str">
        <f>TEXT(MID(Sales_Transactions[[#This Row],[Order Date]],2,5),"m")</f>
        <v>11</v>
      </c>
      <c r="G1556" s="2" t="str">
        <f>TEXT(MID(Sales_Transactions[[#This Row],[Order Date]],2,5),"yyy")</f>
        <v>2010</v>
      </c>
      <c r="H1556" s="2" t="str">
        <f>TEXT(MID(Sales_Transactions[[#This Row],[Order Date]],2,5),"yyy/m")</f>
        <v>2010/11</v>
      </c>
      <c r="I1556" t="s">
        <v>78</v>
      </c>
      <c r="J1556">
        <f t="shared" si="144"/>
        <v>3</v>
      </c>
      <c r="K1556" s="2">
        <v>48</v>
      </c>
      <c r="L1556" s="3">
        <v>79.75</v>
      </c>
      <c r="M1556" s="4">
        <v>0.1</v>
      </c>
      <c r="N1556" s="5" t="s">
        <v>23</v>
      </c>
      <c r="O1556" s="3">
        <v>-41.32</v>
      </c>
      <c r="P1556" s="3">
        <v>1.81</v>
      </c>
      <c r="Q1556" s="3">
        <v>1.56</v>
      </c>
      <c r="R1556" s="5" t="s">
        <v>1765</v>
      </c>
      <c r="S1556" s="5" t="s">
        <v>1766</v>
      </c>
      <c r="T1556" s="5" t="str">
        <f t="shared" si="145"/>
        <v>Theone Pippenger</v>
      </c>
      <c r="U1556" t="s">
        <v>1143</v>
      </c>
      <c r="V1556" s="5" t="s">
        <v>47</v>
      </c>
      <c r="W1556" s="5" t="s">
        <v>28</v>
      </c>
      <c r="X1556" s="5" t="s">
        <v>82</v>
      </c>
      <c r="Y1556" s="5" t="s">
        <v>1899</v>
      </c>
      <c r="Z1556" s="5" t="s">
        <v>84</v>
      </c>
      <c r="AA1556" s="4">
        <v>0.49</v>
      </c>
      <c r="AB1556" s="1">
        <v>40496</v>
      </c>
      <c r="AC1556" s="1">
        <v>15402</v>
      </c>
      <c r="AD1556">
        <f t="shared" si="146"/>
        <v>1</v>
      </c>
      <c r="AE1556">
        <f t="shared" ca="1" si="147"/>
        <v>82</v>
      </c>
      <c r="AF1556" t="str">
        <f t="shared" ca="1" si="148"/>
        <v>Over 65</v>
      </c>
      <c r="AG1556" s="3">
        <f t="shared" si="149"/>
        <v>7.0170625E-2</v>
      </c>
      <c r="AH1556" t="str">
        <f>_xlfn.IFNA(VLOOKUP(Sales_Transactions[[#This Row],[Order ID]],Returned_Items[#All],2,FALSE),"Not Returned")</f>
        <v>Not Returned</v>
      </c>
    </row>
    <row r="1557" spans="1:34" x14ac:dyDescent="0.25">
      <c r="A1557">
        <v>56708</v>
      </c>
      <c r="C1557" t="s">
        <v>1929</v>
      </c>
      <c r="D1557" s="2" t="str">
        <f>TEXT(MID(Sales_Transactions[[#This Row],[Order Date]],2,5),"d/m/yyy")</f>
        <v>2/12/2012</v>
      </c>
      <c r="E1557" s="2" t="str">
        <f>TEXT(MID(Sales_Transactions[[#This Row],[Order Date]],2,5),"d")</f>
        <v>2</v>
      </c>
      <c r="F1557" s="2" t="str">
        <f>TEXT(MID(Sales_Transactions[[#This Row],[Order Date]],2,5),"m")</f>
        <v>12</v>
      </c>
      <c r="G1557" s="2" t="str">
        <f>TEXT(MID(Sales_Transactions[[#This Row],[Order Date]],2,5),"yyy")</f>
        <v>2012</v>
      </c>
      <c r="H1557" s="2" t="str">
        <f>TEXT(MID(Sales_Transactions[[#This Row],[Order Date]],2,5),"yyy/m")</f>
        <v>2012/12</v>
      </c>
      <c r="I1557" t="s">
        <v>52</v>
      </c>
      <c r="J1557">
        <f t="shared" si="144"/>
        <v>1</v>
      </c>
      <c r="K1557" s="2">
        <v>36</v>
      </c>
      <c r="L1557" s="3">
        <v>10006.280000000001</v>
      </c>
      <c r="M1557" s="4">
        <v>0.1</v>
      </c>
      <c r="N1557" s="5" t="s">
        <v>34</v>
      </c>
      <c r="O1557" s="3">
        <v>-760.98</v>
      </c>
      <c r="P1557" s="3">
        <v>286.85000000000002</v>
      </c>
      <c r="Q1557" s="3">
        <v>61.76</v>
      </c>
      <c r="R1557" s="5" t="s">
        <v>1768</v>
      </c>
      <c r="S1557" s="5" t="s">
        <v>1769</v>
      </c>
      <c r="T1557" s="5" t="str">
        <f t="shared" si="145"/>
        <v>Art Ferguson</v>
      </c>
      <c r="U1557" t="s">
        <v>1143</v>
      </c>
      <c r="V1557" s="5" t="s">
        <v>47</v>
      </c>
      <c r="W1557" s="5" t="s">
        <v>57</v>
      </c>
      <c r="X1557" s="5" t="s">
        <v>107</v>
      </c>
      <c r="Y1557" s="5" t="s">
        <v>1930</v>
      </c>
      <c r="Z1557" s="5" t="s">
        <v>106</v>
      </c>
      <c r="AA1557" s="4">
        <v>0.78</v>
      </c>
      <c r="AB1557" s="1">
        <v>41245</v>
      </c>
      <c r="AC1557" s="1">
        <v>15739</v>
      </c>
      <c r="AD1557">
        <f t="shared" si="146"/>
        <v>0</v>
      </c>
      <c r="AE1557">
        <f t="shared" ca="1" si="147"/>
        <v>81</v>
      </c>
      <c r="AF1557" t="str">
        <f t="shared" ca="1" si="148"/>
        <v>Over 65</v>
      </c>
      <c r="AG1557" s="3">
        <f t="shared" si="149"/>
        <v>9.6756430555555557</v>
      </c>
      <c r="AH1557" t="str">
        <f>_xlfn.IFNA(VLOOKUP(Sales_Transactions[[#This Row],[Order ID]],Returned_Items[#All],2,FALSE),"Not Returned")</f>
        <v>Not Returned</v>
      </c>
    </row>
    <row r="1558" spans="1:34" x14ac:dyDescent="0.25">
      <c r="A1558">
        <v>56708</v>
      </c>
      <c r="C1558" t="s">
        <v>1929</v>
      </c>
      <c r="D1558" s="2" t="str">
        <f>TEXT(MID(Sales_Transactions[[#This Row],[Order Date]],2,5),"d/m/yyy")</f>
        <v>2/12/2012</v>
      </c>
      <c r="E1558" s="2" t="str">
        <f>TEXT(MID(Sales_Transactions[[#This Row],[Order Date]],2,5),"d")</f>
        <v>2</v>
      </c>
      <c r="F1558" s="2" t="str">
        <f>TEXT(MID(Sales_Transactions[[#This Row],[Order Date]],2,5),"m")</f>
        <v>12</v>
      </c>
      <c r="G1558" s="2" t="str">
        <f>TEXT(MID(Sales_Transactions[[#This Row],[Order Date]],2,5),"yyy")</f>
        <v>2012</v>
      </c>
      <c r="H1558" s="2" t="str">
        <f>TEXT(MID(Sales_Transactions[[#This Row],[Order Date]],2,5),"yyy/m")</f>
        <v>2012/12</v>
      </c>
      <c r="I1558" t="s">
        <v>52</v>
      </c>
      <c r="J1558">
        <f t="shared" si="144"/>
        <v>1</v>
      </c>
      <c r="K1558" s="2">
        <v>36</v>
      </c>
      <c r="L1558" s="3">
        <v>407.17</v>
      </c>
      <c r="M1558" s="4">
        <v>0.04</v>
      </c>
      <c r="N1558" s="5" t="s">
        <v>23</v>
      </c>
      <c r="O1558" s="3">
        <v>-12.82</v>
      </c>
      <c r="P1558" s="3">
        <v>11.58</v>
      </c>
      <c r="Q1558" s="3">
        <v>6.97</v>
      </c>
      <c r="R1558" s="5" t="s">
        <v>1768</v>
      </c>
      <c r="S1558" s="5" t="s">
        <v>1769</v>
      </c>
      <c r="T1558" s="5" t="str">
        <f t="shared" si="145"/>
        <v>Art Ferguson</v>
      </c>
      <c r="U1558" t="s">
        <v>1143</v>
      </c>
      <c r="V1558" s="5" t="s">
        <v>47</v>
      </c>
      <c r="W1558" s="5" t="s">
        <v>28</v>
      </c>
      <c r="X1558" s="5" t="s">
        <v>98</v>
      </c>
      <c r="Y1558" s="5" t="s">
        <v>486</v>
      </c>
      <c r="Z1558" s="5" t="s">
        <v>43</v>
      </c>
      <c r="AA1558" s="4">
        <v>0.35</v>
      </c>
      <c r="AB1558" s="1">
        <v>41248</v>
      </c>
      <c r="AC1558" s="1">
        <v>15930</v>
      </c>
      <c r="AD1558">
        <f t="shared" si="146"/>
        <v>3</v>
      </c>
      <c r="AE1558">
        <f t="shared" ca="1" si="147"/>
        <v>80</v>
      </c>
      <c r="AF1558" t="str">
        <f t="shared" ca="1" si="148"/>
        <v>Over 65</v>
      </c>
      <c r="AG1558" s="3">
        <f t="shared" si="149"/>
        <v>0.51514911111111106</v>
      </c>
      <c r="AH1558" t="str">
        <f>_xlfn.IFNA(VLOOKUP(Sales_Transactions[[#This Row],[Order ID]],Returned_Items[#All],2,FALSE),"Not Returned")</f>
        <v>Not Returned</v>
      </c>
    </row>
    <row r="1559" spans="1:34" x14ac:dyDescent="0.25">
      <c r="A1559">
        <v>57986</v>
      </c>
      <c r="C1559" t="s">
        <v>1589</v>
      </c>
      <c r="D1559" s="2" t="str">
        <f>TEXT(MID(Sales_Transactions[[#This Row],[Order Date]],2,5),"d/m/yyy")</f>
        <v>29/10/2010</v>
      </c>
      <c r="E1559" s="2" t="str">
        <f>TEXT(MID(Sales_Transactions[[#This Row],[Order Date]],2,5),"d")</f>
        <v>29</v>
      </c>
      <c r="F1559" s="2" t="str">
        <f>TEXT(MID(Sales_Transactions[[#This Row],[Order Date]],2,5),"m")</f>
        <v>10</v>
      </c>
      <c r="G1559" s="2" t="str">
        <f>TEXT(MID(Sales_Transactions[[#This Row],[Order Date]],2,5),"yyy")</f>
        <v>2010</v>
      </c>
      <c r="H1559" s="2" t="str">
        <f>TEXT(MID(Sales_Transactions[[#This Row],[Order Date]],2,5),"yyy/m")</f>
        <v>2010/10</v>
      </c>
      <c r="I1559" t="s">
        <v>33</v>
      </c>
      <c r="J1559">
        <f t="shared" si="144"/>
        <v>4</v>
      </c>
      <c r="K1559" s="2">
        <v>14</v>
      </c>
      <c r="L1559" s="3">
        <v>199.93</v>
      </c>
      <c r="M1559" s="4">
        <v>0.1</v>
      </c>
      <c r="N1559" s="5" t="s">
        <v>23</v>
      </c>
      <c r="O1559" s="3">
        <v>-105.33</v>
      </c>
      <c r="P1559" s="3">
        <v>14.81</v>
      </c>
      <c r="Q1559" s="3">
        <v>13.32</v>
      </c>
      <c r="R1559" s="5" t="s">
        <v>1417</v>
      </c>
      <c r="S1559" s="5" t="s">
        <v>1418</v>
      </c>
      <c r="T1559" s="5" t="str">
        <f t="shared" si="145"/>
        <v>Dennis Bolton</v>
      </c>
      <c r="U1559" t="s">
        <v>1143</v>
      </c>
      <c r="V1559" s="5" t="s">
        <v>27</v>
      </c>
      <c r="W1559" s="5" t="s">
        <v>28</v>
      </c>
      <c r="X1559" s="5" t="s">
        <v>38</v>
      </c>
      <c r="Y1559" s="5" t="s">
        <v>1161</v>
      </c>
      <c r="Z1559" s="5" t="s">
        <v>43</v>
      </c>
      <c r="AA1559" s="4">
        <v>0.43</v>
      </c>
      <c r="AB1559" s="1">
        <v>40480</v>
      </c>
      <c r="AC1559" s="1">
        <v>16247</v>
      </c>
      <c r="AD1559">
        <f t="shared" si="146"/>
        <v>0</v>
      </c>
      <c r="AE1559">
        <f t="shared" ca="1" si="147"/>
        <v>80</v>
      </c>
      <c r="AF1559" t="str">
        <f t="shared" ca="1" si="148"/>
        <v>Over 65</v>
      </c>
      <c r="AG1559" s="3">
        <f t="shared" si="149"/>
        <v>2.0082278571428569</v>
      </c>
      <c r="AH1559" t="str">
        <f>_xlfn.IFNA(VLOOKUP(Sales_Transactions[[#This Row],[Order ID]],Returned_Items[#All],2,FALSE),"Not Returned")</f>
        <v>Returned</v>
      </c>
    </row>
    <row r="1560" spans="1:34" x14ac:dyDescent="0.25">
      <c r="A1560">
        <v>58310</v>
      </c>
      <c r="C1560" t="s">
        <v>1931</v>
      </c>
      <c r="D1560" s="2" t="str">
        <f>TEXT(MID(Sales_Transactions[[#This Row],[Order Date]],2,5),"d/m/yyy")</f>
        <v>23/2/2009</v>
      </c>
      <c r="E1560" s="2" t="str">
        <f>TEXT(MID(Sales_Transactions[[#This Row],[Order Date]],2,5),"d")</f>
        <v>23</v>
      </c>
      <c r="F1560" s="2" t="str">
        <f>TEXT(MID(Sales_Transactions[[#This Row],[Order Date]],2,5),"m")</f>
        <v>2</v>
      </c>
      <c r="G1560" s="2" t="str">
        <f>TEXT(MID(Sales_Transactions[[#This Row],[Order Date]],2,5),"yyy")</f>
        <v>2009</v>
      </c>
      <c r="H1560" s="2" t="str">
        <f>TEXT(MID(Sales_Transactions[[#This Row],[Order Date]],2,5),"yyy/m")</f>
        <v>2009/2</v>
      </c>
      <c r="I1560" t="s">
        <v>101</v>
      </c>
      <c r="J1560">
        <f t="shared" si="144"/>
        <v>1</v>
      </c>
      <c r="K1560" s="2">
        <v>22</v>
      </c>
      <c r="L1560" s="3">
        <v>834.81</v>
      </c>
      <c r="M1560" s="4">
        <v>0.03</v>
      </c>
      <c r="N1560" s="5" t="s">
        <v>23</v>
      </c>
      <c r="O1560" s="3">
        <v>1.98</v>
      </c>
      <c r="P1560" s="3">
        <v>37.76</v>
      </c>
      <c r="Q1560" s="3">
        <v>12.9</v>
      </c>
      <c r="R1560" s="5" t="s">
        <v>1872</v>
      </c>
      <c r="S1560" s="5" t="s">
        <v>1873</v>
      </c>
      <c r="T1560" s="5" t="str">
        <f t="shared" si="145"/>
        <v>Mary O'Rourke</v>
      </c>
      <c r="U1560" t="s">
        <v>1143</v>
      </c>
      <c r="V1560" s="5" t="s">
        <v>74</v>
      </c>
      <c r="W1560" s="5" t="s">
        <v>28</v>
      </c>
      <c r="X1560" s="5" t="s">
        <v>29</v>
      </c>
      <c r="Y1560" s="5" t="s">
        <v>1932</v>
      </c>
      <c r="Z1560" s="5" t="s">
        <v>43</v>
      </c>
      <c r="AA1560" s="4">
        <v>0.56999999999999995</v>
      </c>
      <c r="AB1560" s="1">
        <v>39868</v>
      </c>
      <c r="AC1560" s="1">
        <v>16322</v>
      </c>
      <c r="AD1560">
        <f t="shared" si="146"/>
        <v>1</v>
      </c>
      <c r="AE1560">
        <f t="shared" ca="1" si="147"/>
        <v>79</v>
      </c>
      <c r="AF1560" t="str">
        <f t="shared" ca="1" si="148"/>
        <v>Over 65</v>
      </c>
      <c r="AG1560" s="3">
        <f t="shared" si="149"/>
        <v>2.3022123636363636</v>
      </c>
      <c r="AH1560" t="str">
        <f>_xlfn.IFNA(VLOOKUP(Sales_Transactions[[#This Row],[Order ID]],Returned_Items[#All],2,FALSE),"Not Returned")</f>
        <v>Not Returned</v>
      </c>
    </row>
    <row r="1561" spans="1:34" x14ac:dyDescent="0.25">
      <c r="A1561">
        <v>58725</v>
      </c>
      <c r="C1561" t="s">
        <v>886</v>
      </c>
      <c r="D1561" s="2" t="str">
        <f>TEXT(MID(Sales_Transactions[[#This Row],[Order Date]],2,5),"d/m/yyy")</f>
        <v>20/5/2010</v>
      </c>
      <c r="E1561" s="2" t="str">
        <f>TEXT(MID(Sales_Transactions[[#This Row],[Order Date]],2,5),"d")</f>
        <v>20</v>
      </c>
      <c r="F1561" s="2" t="str">
        <f>TEXT(MID(Sales_Transactions[[#This Row],[Order Date]],2,5),"m")</f>
        <v>5</v>
      </c>
      <c r="G1561" s="2" t="str">
        <f>TEXT(MID(Sales_Transactions[[#This Row],[Order Date]],2,5),"yyy")</f>
        <v>2010</v>
      </c>
      <c r="H1561" s="2" t="str">
        <f>TEXT(MID(Sales_Transactions[[#This Row],[Order Date]],2,5),"yyy/m")</f>
        <v>2010/5</v>
      </c>
      <c r="I1561" t="s">
        <v>52</v>
      </c>
      <c r="J1561">
        <f t="shared" si="144"/>
        <v>1</v>
      </c>
      <c r="K1561" s="2">
        <v>39</v>
      </c>
      <c r="L1561" s="3">
        <v>335.35</v>
      </c>
      <c r="M1561" s="4">
        <v>0.05</v>
      </c>
      <c r="N1561" s="5" t="s">
        <v>23</v>
      </c>
      <c r="O1561" s="3">
        <v>-134.97</v>
      </c>
      <c r="P1561" s="3">
        <v>8.74</v>
      </c>
      <c r="Q1561" s="3">
        <v>8.2899999999999991</v>
      </c>
      <c r="R1561" s="5" t="s">
        <v>1933</v>
      </c>
      <c r="S1561" s="5" t="s">
        <v>1934</v>
      </c>
      <c r="T1561" s="5" t="str">
        <f t="shared" si="145"/>
        <v>Joel Jenkins</v>
      </c>
      <c r="U1561" t="s">
        <v>1143</v>
      </c>
      <c r="V1561" s="5" t="s">
        <v>47</v>
      </c>
      <c r="W1561" s="5" t="s">
        <v>28</v>
      </c>
      <c r="X1561" s="5" t="s">
        <v>98</v>
      </c>
      <c r="Y1561" s="5" t="s">
        <v>954</v>
      </c>
      <c r="Z1561" s="5" t="s">
        <v>43</v>
      </c>
      <c r="AA1561" s="4">
        <v>0.38</v>
      </c>
      <c r="AB1561" s="1">
        <v>40319</v>
      </c>
      <c r="AC1561" s="1">
        <v>16377</v>
      </c>
      <c r="AD1561">
        <f t="shared" si="146"/>
        <v>1</v>
      </c>
      <c r="AE1561">
        <f t="shared" ca="1" si="147"/>
        <v>79</v>
      </c>
      <c r="AF1561" t="str">
        <f t="shared" ca="1" si="148"/>
        <v>Over 65</v>
      </c>
      <c r="AG1561" s="3">
        <f t="shared" si="149"/>
        <v>0.43655461538461537</v>
      </c>
      <c r="AH1561" t="str">
        <f>_xlfn.IFNA(VLOOKUP(Sales_Transactions[[#This Row],[Order ID]],Returned_Items[#All],2,FALSE),"Not Returned")</f>
        <v>Returned</v>
      </c>
    </row>
    <row r="1562" spans="1:34" x14ac:dyDescent="0.25">
      <c r="A1562">
        <v>902</v>
      </c>
      <c r="C1562" t="s">
        <v>1258</v>
      </c>
      <c r="D1562" s="2" t="str">
        <f>TEXT(MID(Sales_Transactions[[#This Row],[Order Date]],2,5),"d/m/yyy")</f>
        <v>26/7/2009</v>
      </c>
      <c r="E1562" s="2" t="str">
        <f>TEXT(MID(Sales_Transactions[[#This Row],[Order Date]],2,5),"d")</f>
        <v>26</v>
      </c>
      <c r="F1562" s="2" t="str">
        <f>TEXT(MID(Sales_Transactions[[#This Row],[Order Date]],2,5),"m")</f>
        <v>7</v>
      </c>
      <c r="G1562" s="2" t="str">
        <f>TEXT(MID(Sales_Transactions[[#This Row],[Order Date]],2,5),"yyy")</f>
        <v>2009</v>
      </c>
      <c r="H1562" s="2" t="str">
        <f>TEXT(MID(Sales_Transactions[[#This Row],[Order Date]],2,5),"yyy/m")</f>
        <v>2009/7</v>
      </c>
      <c r="I1562" t="s">
        <v>52</v>
      </c>
      <c r="J1562">
        <f t="shared" si="144"/>
        <v>1</v>
      </c>
      <c r="K1562" s="2">
        <v>10</v>
      </c>
      <c r="L1562" s="3">
        <v>1925.83</v>
      </c>
      <c r="M1562" s="4">
        <v>0.09</v>
      </c>
      <c r="N1562" s="5" t="s">
        <v>23</v>
      </c>
      <c r="O1562" s="3">
        <v>359.83</v>
      </c>
      <c r="P1562" s="3">
        <v>207.48</v>
      </c>
      <c r="Q1562" s="3">
        <v>0.99</v>
      </c>
      <c r="R1562" s="5" t="s">
        <v>1935</v>
      </c>
      <c r="S1562" s="5" t="s">
        <v>1936</v>
      </c>
      <c r="T1562" s="5" t="str">
        <f t="shared" si="145"/>
        <v>Meg O'Connel</v>
      </c>
      <c r="U1562" t="s">
        <v>1143</v>
      </c>
      <c r="V1562" s="5" t="s">
        <v>47</v>
      </c>
      <c r="W1562" s="5" t="s">
        <v>28</v>
      </c>
      <c r="X1562" s="5" t="s">
        <v>38</v>
      </c>
      <c r="Y1562" s="5" t="s">
        <v>362</v>
      </c>
      <c r="Z1562" s="5" t="s">
        <v>43</v>
      </c>
      <c r="AA1562" s="4">
        <v>0.55000000000000004</v>
      </c>
      <c r="AB1562" s="1">
        <v>40023</v>
      </c>
      <c r="AC1562" s="1">
        <v>16072</v>
      </c>
      <c r="AD1562">
        <f t="shared" si="146"/>
        <v>3</v>
      </c>
      <c r="AE1562">
        <f t="shared" ca="1" si="147"/>
        <v>80</v>
      </c>
      <c r="AF1562" t="str">
        <f t="shared" ca="1" si="148"/>
        <v>Over 65</v>
      </c>
      <c r="AG1562" s="3">
        <f t="shared" si="149"/>
        <v>20.828326799999999</v>
      </c>
      <c r="AH1562" t="str">
        <f>_xlfn.IFNA(VLOOKUP(Sales_Transactions[[#This Row],[Order ID]],Returned_Items[#All],2,FALSE),"Not Returned")</f>
        <v>Returned</v>
      </c>
    </row>
    <row r="1563" spans="1:34" x14ac:dyDescent="0.25">
      <c r="A1563">
        <v>2147</v>
      </c>
      <c r="C1563" t="s">
        <v>1155</v>
      </c>
      <c r="D1563" s="2" t="str">
        <f>TEXT(MID(Sales_Transactions[[#This Row],[Order Date]],2,5),"d/m/yyy")</f>
        <v>5/9/2012</v>
      </c>
      <c r="E1563" s="2" t="str">
        <f>TEXT(MID(Sales_Transactions[[#This Row],[Order Date]],2,5),"d")</f>
        <v>5</v>
      </c>
      <c r="F1563" s="2" t="str">
        <f>TEXT(MID(Sales_Transactions[[#This Row],[Order Date]],2,5),"m")</f>
        <v>9</v>
      </c>
      <c r="G1563" s="2" t="str">
        <f>TEXT(MID(Sales_Transactions[[#This Row],[Order Date]],2,5),"yyy")</f>
        <v>2012</v>
      </c>
      <c r="H1563" s="2" t="str">
        <f>TEXT(MID(Sales_Transactions[[#This Row],[Order Date]],2,5),"yyy/m")</f>
        <v>2012/9</v>
      </c>
      <c r="I1563" t="s">
        <v>52</v>
      </c>
      <c r="J1563">
        <f t="shared" si="144"/>
        <v>1</v>
      </c>
      <c r="K1563" s="2">
        <v>15</v>
      </c>
      <c r="L1563" s="3">
        <v>605.1</v>
      </c>
      <c r="M1563" s="4">
        <v>0.04</v>
      </c>
      <c r="N1563" s="5" t="s">
        <v>67</v>
      </c>
      <c r="O1563" s="3">
        <v>92.81</v>
      </c>
      <c r="P1563" s="3">
        <v>40.98</v>
      </c>
      <c r="Q1563" s="3">
        <v>5.33</v>
      </c>
      <c r="R1563" s="5" t="s">
        <v>1937</v>
      </c>
      <c r="S1563" s="5" t="s">
        <v>1938</v>
      </c>
      <c r="T1563" s="5" t="str">
        <f t="shared" si="145"/>
        <v>Hallie Redmond</v>
      </c>
      <c r="U1563" t="s">
        <v>1143</v>
      </c>
      <c r="V1563" s="5" t="s">
        <v>74</v>
      </c>
      <c r="W1563" s="5" t="s">
        <v>28</v>
      </c>
      <c r="X1563" s="5" t="s">
        <v>38</v>
      </c>
      <c r="Y1563" s="5" t="s">
        <v>1159</v>
      </c>
      <c r="Z1563" s="5" t="s">
        <v>43</v>
      </c>
      <c r="AA1563" s="4">
        <v>0.56999999999999995</v>
      </c>
      <c r="AB1563" s="1">
        <v>41159</v>
      </c>
      <c r="AC1563" s="1">
        <v>16637</v>
      </c>
      <c r="AD1563">
        <f t="shared" si="146"/>
        <v>2</v>
      </c>
      <c r="AE1563">
        <f t="shared" ca="1" si="147"/>
        <v>79</v>
      </c>
      <c r="AF1563" t="str">
        <f t="shared" ca="1" si="148"/>
        <v>Over 65</v>
      </c>
      <c r="AG1563" s="3">
        <f t="shared" si="149"/>
        <v>3.0862405333333327</v>
      </c>
      <c r="AH1563" t="str">
        <f>_xlfn.IFNA(VLOOKUP(Sales_Transactions[[#This Row],[Order ID]],Returned_Items[#All],2,FALSE),"Not Returned")</f>
        <v>Not Returned</v>
      </c>
    </row>
    <row r="1564" spans="1:34" x14ac:dyDescent="0.25">
      <c r="A1564">
        <v>2306</v>
      </c>
      <c r="C1564" t="s">
        <v>1089</v>
      </c>
      <c r="D1564" s="2" t="str">
        <f>TEXT(MID(Sales_Transactions[[#This Row],[Order Date]],2,5),"d/m/yyy")</f>
        <v>25/7/2011</v>
      </c>
      <c r="E1564" s="2" t="str">
        <f>TEXT(MID(Sales_Transactions[[#This Row],[Order Date]],2,5),"d")</f>
        <v>25</v>
      </c>
      <c r="F1564" s="2" t="str">
        <f>TEXT(MID(Sales_Transactions[[#This Row],[Order Date]],2,5),"m")</f>
        <v>7</v>
      </c>
      <c r="G1564" s="2" t="str">
        <f>TEXT(MID(Sales_Transactions[[#This Row],[Order Date]],2,5),"yyy")</f>
        <v>2011</v>
      </c>
      <c r="H1564" s="2" t="str">
        <f>TEXT(MID(Sales_Transactions[[#This Row],[Order Date]],2,5),"yyy/m")</f>
        <v>2011/7</v>
      </c>
      <c r="I1564" t="s">
        <v>33</v>
      </c>
      <c r="J1564">
        <f t="shared" si="144"/>
        <v>4</v>
      </c>
      <c r="K1564" s="2">
        <v>15</v>
      </c>
      <c r="L1564" s="3">
        <v>113.5</v>
      </c>
      <c r="M1564" s="4">
        <v>0.05</v>
      </c>
      <c r="N1564" s="5" t="s">
        <v>23</v>
      </c>
      <c r="O1564" s="3">
        <v>-46.35</v>
      </c>
      <c r="P1564" s="3">
        <v>7.45</v>
      </c>
      <c r="Q1564" s="3">
        <v>6.28</v>
      </c>
      <c r="R1564" s="5" t="s">
        <v>1531</v>
      </c>
      <c r="S1564" s="5" t="s">
        <v>195</v>
      </c>
      <c r="T1564" s="5" t="str">
        <f t="shared" si="145"/>
        <v>Liz Thompson</v>
      </c>
      <c r="U1564" t="s">
        <v>1143</v>
      </c>
      <c r="V1564" s="5" t="s">
        <v>47</v>
      </c>
      <c r="W1564" s="5" t="s">
        <v>28</v>
      </c>
      <c r="X1564" s="5" t="s">
        <v>41</v>
      </c>
      <c r="Y1564" s="5" t="s">
        <v>1939</v>
      </c>
      <c r="Z1564" s="5" t="s">
        <v>43</v>
      </c>
      <c r="AA1564" s="4">
        <v>0.4</v>
      </c>
      <c r="AB1564" s="1">
        <v>40751</v>
      </c>
      <c r="AC1564" s="1">
        <v>16782</v>
      </c>
      <c r="AD1564">
        <f t="shared" si="146"/>
        <v>2</v>
      </c>
      <c r="AE1564">
        <f t="shared" ca="1" si="147"/>
        <v>78</v>
      </c>
      <c r="AF1564" t="str">
        <f t="shared" ca="1" si="148"/>
        <v>Over 65</v>
      </c>
      <c r="AG1564" s="3">
        <f t="shared" si="149"/>
        <v>0.91508500000000004</v>
      </c>
      <c r="AH1564" t="str">
        <f>_xlfn.IFNA(VLOOKUP(Sales_Transactions[[#This Row],[Order ID]],Returned_Items[#All],2,FALSE),"Not Returned")</f>
        <v>Not Returned</v>
      </c>
    </row>
    <row r="1565" spans="1:34" hidden="1" x14ac:dyDescent="0.25">
      <c r="A1565">
        <v>2823</v>
      </c>
      <c r="C1565" t="s">
        <v>1753</v>
      </c>
      <c r="D1565" s="2" t="str">
        <f>TEXT(MID(Sales_Transactions[[#This Row],[Order Date]],2,5),"d/m/yyy")</f>
        <v>8/9/2011</v>
      </c>
      <c r="E1565" s="2" t="str">
        <f>TEXT(MID(Sales_Transactions[[#This Row],[Order Date]],2,5),"d")</f>
        <v>8</v>
      </c>
      <c r="F1565" s="2" t="str">
        <f>TEXT(MID(Sales_Transactions[[#This Row],[Order Date]],2,5),"m")</f>
        <v>9</v>
      </c>
      <c r="G1565" s="2" t="str">
        <f>TEXT(MID(Sales_Transactions[[#This Row],[Order Date]],2,5),"yyy")</f>
        <v>2011</v>
      </c>
      <c r="H1565" s="2" t="str">
        <f>TEXT(MID(Sales_Transactions[[#This Row],[Order Date]],2,5),"yyy/m")</f>
        <v>2011/9</v>
      </c>
      <c r="I1565" t="s">
        <v>33</v>
      </c>
      <c r="J1565">
        <f t="shared" si="144"/>
        <v>4</v>
      </c>
      <c r="K1565" s="2">
        <v>17</v>
      </c>
      <c r="L1565">
        <v>357.43</v>
      </c>
      <c r="M1565">
        <v>0.08</v>
      </c>
      <c r="N1565" t="s">
        <v>23</v>
      </c>
      <c r="O1565">
        <v>-135.97999999999999</v>
      </c>
      <c r="P1565">
        <v>20.97</v>
      </c>
      <c r="Q1565">
        <v>6.5</v>
      </c>
      <c r="R1565" t="s">
        <v>1940</v>
      </c>
      <c r="S1565" t="s">
        <v>1941</v>
      </c>
      <c r="T1565" t="str">
        <f t="shared" si="145"/>
        <v>Robert Waldorf</v>
      </c>
      <c r="U1565" t="s">
        <v>1143</v>
      </c>
      <c r="V1565" t="s">
        <v>74</v>
      </c>
      <c r="W1565" t="s">
        <v>48</v>
      </c>
      <c r="X1565" t="s">
        <v>87</v>
      </c>
      <c r="Y1565" t="s">
        <v>411</v>
      </c>
      <c r="Z1565" t="s">
        <v>43</v>
      </c>
      <c r="AA1565">
        <v>0.78</v>
      </c>
      <c r="AB1565" s="1">
        <v>40795</v>
      </c>
      <c r="AC1565" s="1"/>
      <c r="AD1565">
        <f t="shared" si="146"/>
        <v>1</v>
      </c>
      <c r="AE1565">
        <f t="shared" ca="1" si="147"/>
        <v>124</v>
      </c>
      <c r="AF1565" t="str">
        <f t="shared" ca="1" si="148"/>
        <v>Over 65</v>
      </c>
      <c r="AG1565">
        <f t="shared" si="149"/>
        <v>1.6148955294117646</v>
      </c>
      <c r="AH1565" t="str">
        <f>_xlfn.IFNA(VLOOKUP(Sales_Transactions[[#This Row],[Order ID]],Returned_Items[#All],2,FALSE),"Not Returned")</f>
        <v>Returned</v>
      </c>
    </row>
    <row r="1566" spans="1:34" x14ac:dyDescent="0.25">
      <c r="A1566">
        <v>2823</v>
      </c>
      <c r="C1566" t="s">
        <v>1753</v>
      </c>
      <c r="D1566" s="2" t="str">
        <f>TEXT(MID(Sales_Transactions[[#This Row],[Order Date]],2,5),"d/m/yyy")</f>
        <v>8/9/2011</v>
      </c>
      <c r="E1566" s="2" t="str">
        <f>TEXT(MID(Sales_Transactions[[#This Row],[Order Date]],2,5),"d")</f>
        <v>8</v>
      </c>
      <c r="F1566" s="2" t="str">
        <f>TEXT(MID(Sales_Transactions[[#This Row],[Order Date]],2,5),"m")</f>
        <v>9</v>
      </c>
      <c r="G1566" s="2" t="str">
        <f>TEXT(MID(Sales_Transactions[[#This Row],[Order Date]],2,5),"yyy")</f>
        <v>2011</v>
      </c>
      <c r="H1566" s="2" t="str">
        <f>TEXT(MID(Sales_Transactions[[#This Row],[Order Date]],2,5),"yyy/m")</f>
        <v>2011/9</v>
      </c>
      <c r="I1566" t="s">
        <v>33</v>
      </c>
      <c r="J1566">
        <f t="shared" si="144"/>
        <v>4</v>
      </c>
      <c r="K1566" s="2">
        <v>21</v>
      </c>
      <c r="L1566" s="3">
        <v>4754.08</v>
      </c>
      <c r="M1566" s="4">
        <v>0</v>
      </c>
      <c r="N1566" s="5" t="s">
        <v>34</v>
      </c>
      <c r="O1566" s="3">
        <v>299.88</v>
      </c>
      <c r="P1566" s="3">
        <v>225.02</v>
      </c>
      <c r="Q1566" s="3">
        <v>28.66</v>
      </c>
      <c r="R1566" s="5" t="s">
        <v>1940</v>
      </c>
      <c r="S1566" s="5" t="s">
        <v>1941</v>
      </c>
      <c r="T1566" s="5" t="str">
        <f t="shared" si="145"/>
        <v>Robert Waldorf</v>
      </c>
      <c r="U1566" t="s">
        <v>1143</v>
      </c>
      <c r="V1566" s="5" t="s">
        <v>74</v>
      </c>
      <c r="W1566" s="5" t="s">
        <v>28</v>
      </c>
      <c r="X1566" s="5" t="s">
        <v>29</v>
      </c>
      <c r="Y1566" s="5" t="s">
        <v>654</v>
      </c>
      <c r="Z1566" s="5" t="s">
        <v>40</v>
      </c>
      <c r="AA1566" s="4">
        <v>0.72</v>
      </c>
      <c r="AB1566" s="1">
        <v>40795</v>
      </c>
      <c r="AC1566" s="1">
        <v>16505</v>
      </c>
      <c r="AD1566">
        <f t="shared" si="146"/>
        <v>1</v>
      </c>
      <c r="AE1566">
        <f t="shared" ca="1" si="147"/>
        <v>79</v>
      </c>
      <c r="AF1566" t="str">
        <f t="shared" ca="1" si="148"/>
        <v>Over 65</v>
      </c>
      <c r="AG1566" s="3">
        <f t="shared" si="149"/>
        <v>12.08</v>
      </c>
      <c r="AH1566" t="str">
        <f>_xlfn.IFNA(VLOOKUP(Sales_Transactions[[#This Row],[Order ID]],Returned_Items[#All],2,FALSE),"Not Returned")</f>
        <v>Returned</v>
      </c>
    </row>
    <row r="1567" spans="1:34" x14ac:dyDescent="0.25">
      <c r="A1567">
        <v>3110</v>
      </c>
      <c r="C1567" t="s">
        <v>859</v>
      </c>
      <c r="D1567" s="2" t="str">
        <f>TEXT(MID(Sales_Transactions[[#This Row],[Order Date]],2,5),"d/m/yyy")</f>
        <v>16/12/2009</v>
      </c>
      <c r="E1567" s="2" t="str">
        <f>TEXT(MID(Sales_Transactions[[#This Row],[Order Date]],2,5),"d")</f>
        <v>16</v>
      </c>
      <c r="F1567" s="2" t="str">
        <f>TEXT(MID(Sales_Transactions[[#This Row],[Order Date]],2,5),"m")</f>
        <v>12</v>
      </c>
      <c r="G1567" s="2" t="str">
        <f>TEXT(MID(Sales_Transactions[[#This Row],[Order Date]],2,5),"yyy")</f>
        <v>2009</v>
      </c>
      <c r="H1567" s="2" t="str">
        <f>TEXT(MID(Sales_Transactions[[#This Row],[Order Date]],2,5),"yyy/m")</f>
        <v>2009/12</v>
      </c>
      <c r="I1567" t="s">
        <v>33</v>
      </c>
      <c r="J1567">
        <f t="shared" si="144"/>
        <v>4</v>
      </c>
      <c r="K1567" s="2">
        <v>13</v>
      </c>
      <c r="L1567" s="3">
        <v>1601.32</v>
      </c>
      <c r="M1567" s="4">
        <v>0.04</v>
      </c>
      <c r="N1567" s="5" t="s">
        <v>34</v>
      </c>
      <c r="O1567" s="3">
        <v>377.81</v>
      </c>
      <c r="P1567" s="3">
        <v>119.99</v>
      </c>
      <c r="Q1567" s="3">
        <v>14</v>
      </c>
      <c r="R1567" s="5" t="s">
        <v>894</v>
      </c>
      <c r="S1567" s="5" t="s">
        <v>1942</v>
      </c>
      <c r="T1567" s="5" t="str">
        <f t="shared" si="145"/>
        <v>Helen Andreada</v>
      </c>
      <c r="U1567" t="s">
        <v>1143</v>
      </c>
      <c r="V1567" s="5" t="s">
        <v>47</v>
      </c>
      <c r="W1567" s="5" t="s">
        <v>48</v>
      </c>
      <c r="X1567" s="5" t="s">
        <v>324</v>
      </c>
      <c r="Y1567" s="5" t="s">
        <v>1943</v>
      </c>
      <c r="Z1567" s="5" t="s">
        <v>40</v>
      </c>
      <c r="AA1567" s="4">
        <v>0.36</v>
      </c>
      <c r="AB1567" s="1">
        <v>40165</v>
      </c>
      <c r="AC1567" s="1">
        <v>16986</v>
      </c>
      <c r="AD1567">
        <f t="shared" si="146"/>
        <v>2</v>
      </c>
      <c r="AE1567">
        <f t="shared" ca="1" si="147"/>
        <v>78</v>
      </c>
      <c r="AF1567" t="str">
        <f t="shared" ca="1" si="148"/>
        <v>Over 65</v>
      </c>
      <c r="AG1567" s="3">
        <f t="shared" si="149"/>
        <v>10.303231076923076</v>
      </c>
      <c r="AH1567" t="str">
        <f>_xlfn.IFNA(VLOOKUP(Sales_Transactions[[#This Row],[Order ID]],Returned_Items[#All],2,FALSE),"Not Returned")</f>
        <v>Not Returned</v>
      </c>
    </row>
    <row r="1568" spans="1:34" x14ac:dyDescent="0.25">
      <c r="A1568">
        <v>3463</v>
      </c>
      <c r="C1568" t="s">
        <v>410</v>
      </c>
      <c r="D1568" s="2" t="str">
        <f>TEXT(MID(Sales_Transactions[[#This Row],[Order Date]],2,5),"d/m/yyy")</f>
        <v>17/8/2010</v>
      </c>
      <c r="E1568" s="2" t="str">
        <f>TEXT(MID(Sales_Transactions[[#This Row],[Order Date]],2,5),"d")</f>
        <v>17</v>
      </c>
      <c r="F1568" s="2" t="str">
        <f>TEXT(MID(Sales_Transactions[[#This Row],[Order Date]],2,5),"m")</f>
        <v>8</v>
      </c>
      <c r="G1568" s="2" t="str">
        <f>TEXT(MID(Sales_Transactions[[#This Row],[Order Date]],2,5),"yyy")</f>
        <v>2010</v>
      </c>
      <c r="H1568" s="2" t="str">
        <f>TEXT(MID(Sales_Transactions[[#This Row],[Order Date]],2,5),"yyy/m")</f>
        <v>2010/8</v>
      </c>
      <c r="I1568" t="s">
        <v>101</v>
      </c>
      <c r="J1568">
        <f t="shared" si="144"/>
        <v>1</v>
      </c>
      <c r="K1568" s="2">
        <v>43</v>
      </c>
      <c r="L1568" s="3">
        <v>264.75</v>
      </c>
      <c r="M1568" s="4">
        <v>0.08</v>
      </c>
      <c r="N1568" s="5" t="s">
        <v>23</v>
      </c>
      <c r="O1568" s="3">
        <v>-212.51</v>
      </c>
      <c r="P1568" s="3">
        <v>6.48</v>
      </c>
      <c r="Q1568" s="3">
        <v>8.4</v>
      </c>
      <c r="R1568" s="5" t="s">
        <v>152</v>
      </c>
      <c r="S1568" s="5" t="s">
        <v>1944</v>
      </c>
      <c r="T1568" s="5" t="str">
        <f t="shared" si="145"/>
        <v>Julia Dunbar</v>
      </c>
      <c r="U1568" t="s">
        <v>1143</v>
      </c>
      <c r="V1568" s="5" t="s">
        <v>37</v>
      </c>
      <c r="W1568" s="5" t="s">
        <v>28</v>
      </c>
      <c r="X1568" s="5" t="s">
        <v>75</v>
      </c>
      <c r="Y1568" s="5" t="s">
        <v>1945</v>
      </c>
      <c r="Z1568" s="5" t="s">
        <v>43</v>
      </c>
      <c r="AA1568" s="4">
        <v>0.37</v>
      </c>
      <c r="AB1568" s="1">
        <v>40408</v>
      </c>
      <c r="AC1568" s="1">
        <v>16925</v>
      </c>
      <c r="AD1568">
        <f t="shared" si="146"/>
        <v>1</v>
      </c>
      <c r="AE1568">
        <f t="shared" ca="1" si="147"/>
        <v>78</v>
      </c>
      <c r="AF1568" t="str">
        <f t="shared" ca="1" si="148"/>
        <v>Over 65</v>
      </c>
      <c r="AG1568" s="3">
        <f t="shared" si="149"/>
        <v>0.34592595348837213</v>
      </c>
      <c r="AH1568" t="str">
        <f>_xlfn.IFNA(VLOOKUP(Sales_Transactions[[#This Row],[Order ID]],Returned_Items[#All],2,FALSE),"Not Returned")</f>
        <v>Not Returned</v>
      </c>
    </row>
    <row r="1569" spans="1:34" x14ac:dyDescent="0.25">
      <c r="A1569">
        <v>4034</v>
      </c>
      <c r="C1569" t="s">
        <v>776</v>
      </c>
      <c r="D1569" s="2" t="str">
        <f>TEXT(MID(Sales_Transactions[[#This Row],[Order Date]],2,5),"d/m/yyy")</f>
        <v>13/11/2010</v>
      </c>
      <c r="E1569" s="2" t="str">
        <f>TEXT(MID(Sales_Transactions[[#This Row],[Order Date]],2,5),"d")</f>
        <v>13</v>
      </c>
      <c r="F1569" s="2" t="str">
        <f>TEXT(MID(Sales_Transactions[[#This Row],[Order Date]],2,5),"m")</f>
        <v>11</v>
      </c>
      <c r="G1569" s="2" t="str">
        <f>TEXT(MID(Sales_Transactions[[#This Row],[Order Date]],2,5),"yyy")</f>
        <v>2010</v>
      </c>
      <c r="H1569" s="2" t="str">
        <f>TEXT(MID(Sales_Transactions[[#This Row],[Order Date]],2,5),"yyy/m")</f>
        <v>2010/11</v>
      </c>
      <c r="I1569" t="s">
        <v>52</v>
      </c>
      <c r="J1569">
        <f t="shared" si="144"/>
        <v>1</v>
      </c>
      <c r="K1569" s="2">
        <v>44</v>
      </c>
      <c r="L1569" s="3">
        <v>3367.24</v>
      </c>
      <c r="M1569" s="4">
        <v>7.0000000000000007E-2</v>
      </c>
      <c r="N1569" s="5" t="s">
        <v>23</v>
      </c>
      <c r="O1569" s="3">
        <v>-1183.69</v>
      </c>
      <c r="P1569" s="3">
        <v>79.52</v>
      </c>
      <c r="Q1569" s="3">
        <v>48.2</v>
      </c>
      <c r="R1569" s="5" t="s">
        <v>1946</v>
      </c>
      <c r="S1569" s="5" t="s">
        <v>1947</v>
      </c>
      <c r="T1569" s="5" t="str">
        <f t="shared" si="145"/>
        <v>Christine Sundaresam</v>
      </c>
      <c r="U1569" t="s">
        <v>1143</v>
      </c>
      <c r="V1569" s="5" t="s">
        <v>27</v>
      </c>
      <c r="W1569" s="5" t="s">
        <v>57</v>
      </c>
      <c r="X1569" s="5" t="s">
        <v>58</v>
      </c>
      <c r="Y1569" s="5" t="s">
        <v>1569</v>
      </c>
      <c r="Z1569" s="5" t="s">
        <v>56</v>
      </c>
      <c r="AA1569" s="4">
        <v>0.74</v>
      </c>
      <c r="AB1569" s="1">
        <v>40496</v>
      </c>
      <c r="AC1569" s="1">
        <v>16851</v>
      </c>
      <c r="AD1569">
        <f t="shared" si="146"/>
        <v>1</v>
      </c>
      <c r="AE1569">
        <f t="shared" ca="1" si="147"/>
        <v>78</v>
      </c>
      <c r="AF1569" t="str">
        <f t="shared" ca="1" si="148"/>
        <v>Over 65</v>
      </c>
      <c r="AG1569" s="3">
        <f t="shared" si="149"/>
        <v>2.9014621818181818</v>
      </c>
      <c r="AH1569" t="str">
        <f>_xlfn.IFNA(VLOOKUP(Sales_Transactions[[#This Row],[Order ID]],Returned_Items[#All],2,FALSE),"Not Returned")</f>
        <v>Not Returned</v>
      </c>
    </row>
    <row r="1570" spans="1:34" x14ac:dyDescent="0.25">
      <c r="A1570">
        <v>4034</v>
      </c>
      <c r="C1570" t="s">
        <v>776</v>
      </c>
      <c r="D1570" s="2" t="str">
        <f>TEXT(MID(Sales_Transactions[[#This Row],[Order Date]],2,5),"d/m/yyy")</f>
        <v>13/11/2010</v>
      </c>
      <c r="E1570" s="2" t="str">
        <f>TEXT(MID(Sales_Transactions[[#This Row],[Order Date]],2,5),"d")</f>
        <v>13</v>
      </c>
      <c r="F1570" s="2" t="str">
        <f>TEXT(MID(Sales_Transactions[[#This Row],[Order Date]],2,5),"m")</f>
        <v>11</v>
      </c>
      <c r="G1570" s="2" t="str">
        <f>TEXT(MID(Sales_Transactions[[#This Row],[Order Date]],2,5),"yyy")</f>
        <v>2010</v>
      </c>
      <c r="H1570" s="2" t="str">
        <f>TEXT(MID(Sales_Transactions[[#This Row],[Order Date]],2,5),"yyy/m")</f>
        <v>2010/11</v>
      </c>
      <c r="I1570" t="s">
        <v>52</v>
      </c>
      <c r="J1570">
        <f t="shared" si="144"/>
        <v>1</v>
      </c>
      <c r="K1570" s="2">
        <v>37</v>
      </c>
      <c r="L1570" s="3">
        <v>5723.24</v>
      </c>
      <c r="M1570" s="4">
        <v>0</v>
      </c>
      <c r="N1570" s="5" t="s">
        <v>34</v>
      </c>
      <c r="O1570" s="3">
        <v>-194.97</v>
      </c>
      <c r="P1570" s="3">
        <v>145.97999999999999</v>
      </c>
      <c r="Q1570" s="3">
        <v>51.92</v>
      </c>
      <c r="R1570" s="5" t="s">
        <v>1946</v>
      </c>
      <c r="S1570" s="5" t="s">
        <v>1947</v>
      </c>
      <c r="T1570" s="5" t="str">
        <f t="shared" si="145"/>
        <v>Christine Sundaresam</v>
      </c>
      <c r="U1570" t="s">
        <v>1143</v>
      </c>
      <c r="V1570" s="5" t="s">
        <v>27</v>
      </c>
      <c r="W1570" s="5" t="s">
        <v>57</v>
      </c>
      <c r="X1570" s="5" t="s">
        <v>107</v>
      </c>
      <c r="Y1570" s="5" t="s">
        <v>1641</v>
      </c>
      <c r="Z1570" s="5" t="s">
        <v>106</v>
      </c>
      <c r="AA1570" s="4">
        <v>0.69</v>
      </c>
      <c r="AB1570" s="1">
        <v>40496</v>
      </c>
      <c r="AC1570" s="1">
        <v>16969</v>
      </c>
      <c r="AD1570">
        <f t="shared" si="146"/>
        <v>1</v>
      </c>
      <c r="AE1570">
        <f t="shared" ca="1" si="147"/>
        <v>78</v>
      </c>
      <c r="AF1570" t="str">
        <f t="shared" ca="1" si="148"/>
        <v>Over 65</v>
      </c>
      <c r="AG1570" s="3">
        <f t="shared" si="149"/>
        <v>5.3486486486486484</v>
      </c>
      <c r="AH1570" t="str">
        <f>_xlfn.IFNA(VLOOKUP(Sales_Transactions[[#This Row],[Order ID]],Returned_Items[#All],2,FALSE),"Not Returned")</f>
        <v>Not Returned</v>
      </c>
    </row>
    <row r="1571" spans="1:34" x14ac:dyDescent="0.25">
      <c r="A1571">
        <v>4037</v>
      </c>
      <c r="C1571" t="s">
        <v>1948</v>
      </c>
      <c r="D1571" s="2" t="str">
        <f>TEXT(MID(Sales_Transactions[[#This Row],[Order Date]],2,5),"d/m/yyy")</f>
        <v>23/3/2010</v>
      </c>
      <c r="E1571" s="2" t="str">
        <f>TEXT(MID(Sales_Transactions[[#This Row],[Order Date]],2,5),"d")</f>
        <v>23</v>
      </c>
      <c r="F1571" s="2" t="str">
        <f>TEXT(MID(Sales_Transactions[[#This Row],[Order Date]],2,5),"m")</f>
        <v>3</v>
      </c>
      <c r="G1571" s="2" t="str">
        <f>TEXT(MID(Sales_Transactions[[#This Row],[Order Date]],2,5),"yyy")</f>
        <v>2010</v>
      </c>
      <c r="H1571" s="2" t="str">
        <f>TEXT(MID(Sales_Transactions[[#This Row],[Order Date]],2,5),"yyy/m")</f>
        <v>2010/3</v>
      </c>
      <c r="I1571" t="s">
        <v>33</v>
      </c>
      <c r="J1571">
        <f t="shared" si="144"/>
        <v>4</v>
      </c>
      <c r="K1571" s="2">
        <v>27</v>
      </c>
      <c r="L1571" s="3">
        <v>188.07</v>
      </c>
      <c r="M1571" s="4">
        <v>0</v>
      </c>
      <c r="N1571" s="5" t="s">
        <v>23</v>
      </c>
      <c r="O1571" s="3">
        <v>-101.85</v>
      </c>
      <c r="P1571" s="3">
        <v>6.48</v>
      </c>
      <c r="Q1571" s="3">
        <v>7.86</v>
      </c>
      <c r="R1571" s="5" t="s">
        <v>1949</v>
      </c>
      <c r="S1571" s="5" t="s">
        <v>1419</v>
      </c>
      <c r="T1571" s="5" t="str">
        <f t="shared" si="145"/>
        <v>Bruce Stewart</v>
      </c>
      <c r="U1571" t="s">
        <v>1143</v>
      </c>
      <c r="V1571" s="5" t="s">
        <v>47</v>
      </c>
      <c r="W1571" s="5" t="s">
        <v>28</v>
      </c>
      <c r="X1571" s="5" t="s">
        <v>75</v>
      </c>
      <c r="Y1571" s="5" t="s">
        <v>225</v>
      </c>
      <c r="Z1571" s="5" t="s">
        <v>43</v>
      </c>
      <c r="AA1571" s="4">
        <v>0.37</v>
      </c>
      <c r="AB1571" s="1">
        <v>40261</v>
      </c>
      <c r="AC1571" s="1">
        <v>16880</v>
      </c>
      <c r="AD1571">
        <f t="shared" si="146"/>
        <v>1</v>
      </c>
      <c r="AE1571">
        <f t="shared" ca="1" si="147"/>
        <v>78</v>
      </c>
      <c r="AF1571" t="str">
        <f t="shared" ca="1" si="148"/>
        <v>Over 65</v>
      </c>
      <c r="AG1571" s="3">
        <f t="shared" si="149"/>
        <v>0.53111111111111109</v>
      </c>
      <c r="AH1571" t="str">
        <f>_xlfn.IFNA(VLOOKUP(Sales_Transactions[[#This Row],[Order ID]],Returned_Items[#All],2,FALSE),"Not Returned")</f>
        <v>Returned</v>
      </c>
    </row>
    <row r="1572" spans="1:34" x14ac:dyDescent="0.25">
      <c r="A1572">
        <v>5538</v>
      </c>
      <c r="C1572" t="s">
        <v>801</v>
      </c>
      <c r="D1572" s="2" t="str">
        <f>TEXT(MID(Sales_Transactions[[#This Row],[Order Date]],2,5),"d/m/yyy")</f>
        <v>24/12/2010</v>
      </c>
      <c r="E1572" s="2" t="str">
        <f>TEXT(MID(Sales_Transactions[[#This Row],[Order Date]],2,5),"d")</f>
        <v>24</v>
      </c>
      <c r="F1572" s="2" t="str">
        <f>TEXT(MID(Sales_Transactions[[#This Row],[Order Date]],2,5),"m")</f>
        <v>12</v>
      </c>
      <c r="G1572" s="2" t="str">
        <f>TEXT(MID(Sales_Transactions[[#This Row],[Order Date]],2,5),"yyy")</f>
        <v>2010</v>
      </c>
      <c r="H1572" s="2" t="str">
        <f>TEXT(MID(Sales_Transactions[[#This Row],[Order Date]],2,5),"yyy/m")</f>
        <v>2010/12</v>
      </c>
      <c r="I1572" t="s">
        <v>101</v>
      </c>
      <c r="J1572">
        <f t="shared" si="144"/>
        <v>1</v>
      </c>
      <c r="K1572" s="2">
        <v>43</v>
      </c>
      <c r="L1572" s="3">
        <v>1281.28</v>
      </c>
      <c r="M1572" s="4">
        <v>0.05</v>
      </c>
      <c r="N1572" s="5" t="s">
        <v>23</v>
      </c>
      <c r="O1572" s="3">
        <v>415.85</v>
      </c>
      <c r="P1572" s="3">
        <v>29.17</v>
      </c>
      <c r="Q1572" s="3">
        <v>6.27</v>
      </c>
      <c r="R1572" s="5" t="s">
        <v>152</v>
      </c>
      <c r="S1572" s="5" t="s">
        <v>1944</v>
      </c>
      <c r="T1572" s="5" t="str">
        <f t="shared" si="145"/>
        <v>Julia Dunbar</v>
      </c>
      <c r="U1572" t="s">
        <v>1143</v>
      </c>
      <c r="V1572" s="5" t="s">
        <v>37</v>
      </c>
      <c r="W1572" s="5" t="s">
        <v>28</v>
      </c>
      <c r="X1572" s="5" t="s">
        <v>41</v>
      </c>
      <c r="Y1572" s="5" t="s">
        <v>1950</v>
      </c>
      <c r="Z1572" s="5" t="s">
        <v>43</v>
      </c>
      <c r="AA1572" s="4">
        <v>0.37</v>
      </c>
      <c r="AB1572" s="1">
        <v>40538</v>
      </c>
      <c r="AC1572" s="1">
        <v>30818</v>
      </c>
      <c r="AD1572">
        <f t="shared" si="146"/>
        <v>2</v>
      </c>
      <c r="AE1572">
        <f t="shared" ca="1" si="147"/>
        <v>40</v>
      </c>
      <c r="AF1572" t="str">
        <f t="shared" ca="1" si="148"/>
        <v>18-64</v>
      </c>
      <c r="AG1572" s="3">
        <f t="shared" si="149"/>
        <v>0.82384686046511635</v>
      </c>
      <c r="AH1572" t="str">
        <f>_xlfn.IFNA(VLOOKUP(Sales_Transactions[[#This Row],[Order ID]],Returned_Items[#All],2,FALSE),"Not Returned")</f>
        <v>Not Returned</v>
      </c>
    </row>
    <row r="1573" spans="1:34" x14ac:dyDescent="0.25">
      <c r="A1573">
        <v>5538</v>
      </c>
      <c r="C1573" t="s">
        <v>801</v>
      </c>
      <c r="D1573" s="2" t="str">
        <f>TEXT(MID(Sales_Transactions[[#This Row],[Order Date]],2,5),"d/m/yyy")</f>
        <v>24/12/2010</v>
      </c>
      <c r="E1573" s="2" t="str">
        <f>TEXT(MID(Sales_Transactions[[#This Row],[Order Date]],2,5),"d")</f>
        <v>24</v>
      </c>
      <c r="F1573" s="2" t="str">
        <f>TEXT(MID(Sales_Transactions[[#This Row],[Order Date]],2,5),"m")</f>
        <v>12</v>
      </c>
      <c r="G1573" s="2" t="str">
        <f>TEXT(MID(Sales_Transactions[[#This Row],[Order Date]],2,5),"yyy")</f>
        <v>2010</v>
      </c>
      <c r="H1573" s="2" t="str">
        <f>TEXT(MID(Sales_Transactions[[#This Row],[Order Date]],2,5),"yyy/m")</f>
        <v>2010/12</v>
      </c>
      <c r="I1573" t="s">
        <v>101</v>
      </c>
      <c r="J1573">
        <f t="shared" si="144"/>
        <v>1</v>
      </c>
      <c r="K1573" s="2">
        <v>13</v>
      </c>
      <c r="L1573" s="3">
        <v>1940.31</v>
      </c>
      <c r="M1573" s="4">
        <v>0.03</v>
      </c>
      <c r="N1573" s="5" t="s">
        <v>34</v>
      </c>
      <c r="O1573" s="3">
        <v>-668.19</v>
      </c>
      <c r="P1573" s="3">
        <v>146.05000000000001</v>
      </c>
      <c r="Q1573" s="3">
        <v>80.2</v>
      </c>
      <c r="R1573" s="5" t="s">
        <v>152</v>
      </c>
      <c r="S1573" s="5" t="s">
        <v>1944</v>
      </c>
      <c r="T1573" s="5" t="str">
        <f t="shared" si="145"/>
        <v>Julia Dunbar</v>
      </c>
      <c r="U1573" t="s">
        <v>1143</v>
      </c>
      <c r="V1573" s="5" t="s">
        <v>37</v>
      </c>
      <c r="W1573" s="5" t="s">
        <v>57</v>
      </c>
      <c r="X1573" s="5" t="s">
        <v>107</v>
      </c>
      <c r="Y1573" s="5" t="s">
        <v>1951</v>
      </c>
      <c r="Z1573" s="5" t="s">
        <v>106</v>
      </c>
      <c r="AA1573" s="4">
        <v>0.71</v>
      </c>
      <c r="AB1573" s="1">
        <v>40537</v>
      </c>
      <c r="AC1573" s="1">
        <v>30821</v>
      </c>
      <c r="AD1573">
        <f t="shared" si="146"/>
        <v>1</v>
      </c>
      <c r="AE1573">
        <f t="shared" ca="1" si="147"/>
        <v>40</v>
      </c>
      <c r="AF1573" t="str">
        <f t="shared" ca="1" si="148"/>
        <v>18-64</v>
      </c>
      <c r="AG1573" s="3">
        <f t="shared" si="149"/>
        <v>17.40047576923077</v>
      </c>
      <c r="AH1573" t="str">
        <f>_xlfn.IFNA(VLOOKUP(Sales_Transactions[[#This Row],[Order ID]],Returned_Items[#All],2,FALSE),"Not Returned")</f>
        <v>Not Returned</v>
      </c>
    </row>
    <row r="1574" spans="1:34" x14ac:dyDescent="0.25">
      <c r="A1574">
        <v>5538</v>
      </c>
      <c r="C1574" t="s">
        <v>801</v>
      </c>
      <c r="D1574" s="2" t="str">
        <f>TEXT(MID(Sales_Transactions[[#This Row],[Order Date]],2,5),"d/m/yyy")</f>
        <v>24/12/2010</v>
      </c>
      <c r="E1574" s="2" t="str">
        <f>TEXT(MID(Sales_Transactions[[#This Row],[Order Date]],2,5),"d")</f>
        <v>24</v>
      </c>
      <c r="F1574" s="2" t="str">
        <f>TEXT(MID(Sales_Transactions[[#This Row],[Order Date]],2,5),"m")</f>
        <v>12</v>
      </c>
      <c r="G1574" s="2" t="str">
        <f>TEXT(MID(Sales_Transactions[[#This Row],[Order Date]],2,5),"yyy")</f>
        <v>2010</v>
      </c>
      <c r="H1574" s="2" t="str">
        <f>TEXT(MID(Sales_Transactions[[#This Row],[Order Date]],2,5),"yyy/m")</f>
        <v>2010/12</v>
      </c>
      <c r="I1574" t="s">
        <v>101</v>
      </c>
      <c r="J1574">
        <f t="shared" si="144"/>
        <v>1</v>
      </c>
      <c r="K1574" s="2">
        <v>4</v>
      </c>
      <c r="L1574" s="3">
        <v>430.84800000000001</v>
      </c>
      <c r="M1574" s="4">
        <v>0.06</v>
      </c>
      <c r="N1574" s="5" t="s">
        <v>23</v>
      </c>
      <c r="O1574" s="3">
        <v>-492.77</v>
      </c>
      <c r="P1574" s="3">
        <v>125.99</v>
      </c>
      <c r="Q1574" s="3">
        <v>5.63</v>
      </c>
      <c r="R1574" s="5" t="s">
        <v>152</v>
      </c>
      <c r="S1574" s="5" t="s">
        <v>1944</v>
      </c>
      <c r="T1574" s="5" t="str">
        <f t="shared" si="145"/>
        <v>Julia Dunbar</v>
      </c>
      <c r="U1574" t="s">
        <v>1143</v>
      </c>
      <c r="V1574" s="5" t="s">
        <v>37</v>
      </c>
      <c r="W1574" s="5" t="s">
        <v>48</v>
      </c>
      <c r="X1574" s="5" t="s">
        <v>49</v>
      </c>
      <c r="Y1574" s="5" t="s">
        <v>803</v>
      </c>
      <c r="Z1574" s="5" t="s">
        <v>43</v>
      </c>
      <c r="AA1574" s="4">
        <v>0.6</v>
      </c>
      <c r="AB1574" s="1">
        <v>40539</v>
      </c>
      <c r="AC1574" s="1">
        <v>30829</v>
      </c>
      <c r="AD1574">
        <f t="shared" si="146"/>
        <v>3</v>
      </c>
      <c r="AE1574">
        <f t="shared" ca="1" si="147"/>
        <v>40</v>
      </c>
      <c r="AF1574" t="str">
        <f t="shared" ca="1" si="148"/>
        <v>18-64</v>
      </c>
      <c r="AG1574" s="3">
        <f t="shared" si="149"/>
        <v>32.886101500000002</v>
      </c>
      <c r="AH1574" t="str">
        <f>_xlfn.IFNA(VLOOKUP(Sales_Transactions[[#This Row],[Order ID]],Returned_Items[#All],2,FALSE),"Not Returned")</f>
        <v>Not Returned</v>
      </c>
    </row>
    <row r="1575" spans="1:34" x14ac:dyDescent="0.25">
      <c r="A1575">
        <v>5863</v>
      </c>
      <c r="C1575" t="s">
        <v>1231</v>
      </c>
      <c r="D1575" s="2" t="str">
        <f>TEXT(MID(Sales_Transactions[[#This Row],[Order Date]],2,5),"d/m/yyy")</f>
        <v>21/11/2010</v>
      </c>
      <c r="E1575" s="2" t="str">
        <f>TEXT(MID(Sales_Transactions[[#This Row],[Order Date]],2,5),"d")</f>
        <v>21</v>
      </c>
      <c r="F1575" s="2" t="str">
        <f>TEXT(MID(Sales_Transactions[[#This Row],[Order Date]],2,5),"m")</f>
        <v>11</v>
      </c>
      <c r="G1575" s="2" t="str">
        <f>TEXT(MID(Sales_Transactions[[#This Row],[Order Date]],2,5),"yyy")</f>
        <v>2010</v>
      </c>
      <c r="H1575" s="2" t="str">
        <f>TEXT(MID(Sales_Transactions[[#This Row],[Order Date]],2,5),"yyy/m")</f>
        <v>2010/11</v>
      </c>
      <c r="I1575" t="s">
        <v>78</v>
      </c>
      <c r="J1575">
        <f t="shared" si="144"/>
        <v>3</v>
      </c>
      <c r="K1575" s="2">
        <v>40</v>
      </c>
      <c r="L1575" s="3">
        <v>933.21</v>
      </c>
      <c r="M1575" s="4">
        <v>0.05</v>
      </c>
      <c r="N1575" s="5" t="s">
        <v>23</v>
      </c>
      <c r="O1575" s="3">
        <v>207.18</v>
      </c>
      <c r="P1575" s="3">
        <v>22.98</v>
      </c>
      <c r="Q1575" s="3">
        <v>7.58</v>
      </c>
      <c r="R1575" s="5" t="s">
        <v>898</v>
      </c>
      <c r="S1575" s="5" t="s">
        <v>1952</v>
      </c>
      <c r="T1575" s="5" t="str">
        <f t="shared" si="145"/>
        <v>Guy Thornton</v>
      </c>
      <c r="U1575" t="s">
        <v>1143</v>
      </c>
      <c r="V1575" s="5" t="s">
        <v>47</v>
      </c>
      <c r="W1575" s="5" t="s">
        <v>57</v>
      </c>
      <c r="X1575" s="5" t="s">
        <v>58</v>
      </c>
      <c r="Y1575" s="5" t="s">
        <v>1356</v>
      </c>
      <c r="Z1575" s="5" t="s">
        <v>43</v>
      </c>
      <c r="AA1575" s="4">
        <v>0.51</v>
      </c>
      <c r="AB1575" s="1">
        <v>40504</v>
      </c>
      <c r="AC1575" s="1">
        <v>30735</v>
      </c>
      <c r="AD1575">
        <f t="shared" si="146"/>
        <v>1</v>
      </c>
      <c r="AE1575">
        <f t="shared" ca="1" si="147"/>
        <v>40</v>
      </c>
      <c r="AF1575" t="str">
        <f t="shared" ca="1" si="148"/>
        <v>18-64</v>
      </c>
      <c r="AG1575" s="3">
        <f t="shared" si="149"/>
        <v>0.76371275000000005</v>
      </c>
      <c r="AH1575" t="str">
        <f>_xlfn.IFNA(VLOOKUP(Sales_Transactions[[#This Row],[Order ID]],Returned_Items[#All],2,FALSE),"Not Returned")</f>
        <v>Not Returned</v>
      </c>
    </row>
    <row r="1576" spans="1:34" x14ac:dyDescent="0.25">
      <c r="A1576">
        <v>7175</v>
      </c>
      <c r="C1576" t="s">
        <v>1953</v>
      </c>
      <c r="D1576" s="2" t="str">
        <f>TEXT(MID(Sales_Transactions[[#This Row],[Order Date]],2,5),"d/m/yyy")</f>
        <v>7/2/2010</v>
      </c>
      <c r="E1576" s="2" t="str">
        <f>TEXT(MID(Sales_Transactions[[#This Row],[Order Date]],2,5),"d")</f>
        <v>7</v>
      </c>
      <c r="F1576" s="2" t="str">
        <f>TEXT(MID(Sales_Transactions[[#This Row],[Order Date]],2,5),"m")</f>
        <v>2</v>
      </c>
      <c r="G1576" s="2" t="str">
        <f>TEXT(MID(Sales_Transactions[[#This Row],[Order Date]],2,5),"yyy")</f>
        <v>2010</v>
      </c>
      <c r="H1576" s="2" t="str">
        <f>TEXT(MID(Sales_Transactions[[#This Row],[Order Date]],2,5),"yyy/m")</f>
        <v>2010/2</v>
      </c>
      <c r="I1576" t="s">
        <v>101</v>
      </c>
      <c r="J1576">
        <f t="shared" si="144"/>
        <v>1</v>
      </c>
      <c r="K1576" s="2">
        <v>10</v>
      </c>
      <c r="L1576" s="3">
        <v>748.25</v>
      </c>
      <c r="M1576" s="4">
        <v>0.05</v>
      </c>
      <c r="N1576" s="5" t="s">
        <v>34</v>
      </c>
      <c r="O1576" s="3">
        <v>-86.99</v>
      </c>
      <c r="P1576" s="3">
        <v>70.98</v>
      </c>
      <c r="Q1576" s="3">
        <v>26.74</v>
      </c>
      <c r="R1576" s="5" t="s">
        <v>894</v>
      </c>
      <c r="S1576" s="5" t="s">
        <v>1942</v>
      </c>
      <c r="T1576" s="5" t="str">
        <f t="shared" si="145"/>
        <v>Helen Andreada</v>
      </c>
      <c r="U1576" t="s">
        <v>1143</v>
      </c>
      <c r="V1576" s="5" t="s">
        <v>47</v>
      </c>
      <c r="W1576" s="5" t="s">
        <v>57</v>
      </c>
      <c r="X1576" s="5" t="s">
        <v>104</v>
      </c>
      <c r="Y1576" s="5" t="s">
        <v>1147</v>
      </c>
      <c r="Z1576" s="5" t="s">
        <v>106</v>
      </c>
      <c r="AA1576" s="4">
        <v>0.6</v>
      </c>
      <c r="AB1576" s="1">
        <v>40218</v>
      </c>
      <c r="AC1576" s="1">
        <v>30723</v>
      </c>
      <c r="AD1576">
        <f t="shared" si="146"/>
        <v>2</v>
      </c>
      <c r="AE1576">
        <f t="shared" ca="1" si="147"/>
        <v>40</v>
      </c>
      <c r="AF1576" t="str">
        <f t="shared" ca="1" si="148"/>
        <v>18-64</v>
      </c>
      <c r="AG1576" s="3">
        <f t="shared" si="149"/>
        <v>9.7684510000000007</v>
      </c>
      <c r="AH1576" t="str">
        <f>_xlfn.IFNA(VLOOKUP(Sales_Transactions[[#This Row],[Order ID]],Returned_Items[#All],2,FALSE),"Not Returned")</f>
        <v>Not Returned</v>
      </c>
    </row>
    <row r="1577" spans="1:34" x14ac:dyDescent="0.25">
      <c r="A1577">
        <v>7364</v>
      </c>
      <c r="C1577" t="s">
        <v>1954</v>
      </c>
      <c r="D1577" s="2" t="str">
        <f>TEXT(MID(Sales_Transactions[[#This Row],[Order Date]],2,5),"d/m/yyy")</f>
        <v>8/5/2009</v>
      </c>
      <c r="E1577" s="2" t="str">
        <f>TEXT(MID(Sales_Transactions[[#This Row],[Order Date]],2,5),"d")</f>
        <v>8</v>
      </c>
      <c r="F1577" s="2" t="str">
        <f>TEXT(MID(Sales_Transactions[[#This Row],[Order Date]],2,5),"m")</f>
        <v>5</v>
      </c>
      <c r="G1577" s="2" t="str">
        <f>TEXT(MID(Sales_Transactions[[#This Row],[Order Date]],2,5),"yyy")</f>
        <v>2009</v>
      </c>
      <c r="H1577" s="2" t="str">
        <f>TEXT(MID(Sales_Transactions[[#This Row],[Order Date]],2,5),"yyy/m")</f>
        <v>2009/5</v>
      </c>
      <c r="I1577" t="s">
        <v>33</v>
      </c>
      <c r="J1577">
        <f t="shared" si="144"/>
        <v>4</v>
      </c>
      <c r="K1577" s="2">
        <v>15</v>
      </c>
      <c r="L1577" s="3">
        <v>260.39</v>
      </c>
      <c r="M1577" s="4">
        <v>0.09</v>
      </c>
      <c r="N1577" s="5" t="s">
        <v>23</v>
      </c>
      <c r="O1577" s="3">
        <v>-48.57</v>
      </c>
      <c r="P1577" s="3">
        <v>16.98</v>
      </c>
      <c r="Q1577" s="3">
        <v>12.39</v>
      </c>
      <c r="R1577" s="5" t="s">
        <v>1872</v>
      </c>
      <c r="S1577" s="5" t="s">
        <v>1955</v>
      </c>
      <c r="T1577" s="5" t="str">
        <f t="shared" si="145"/>
        <v>Mary Zewe</v>
      </c>
      <c r="U1577" t="s">
        <v>1143</v>
      </c>
      <c r="V1577" s="5" t="s">
        <v>47</v>
      </c>
      <c r="W1577" s="5" t="s">
        <v>28</v>
      </c>
      <c r="X1577" s="5" t="s">
        <v>98</v>
      </c>
      <c r="Y1577" s="5" t="s">
        <v>796</v>
      </c>
      <c r="Z1577" s="5" t="s">
        <v>43</v>
      </c>
      <c r="AA1577" s="4">
        <v>0.35</v>
      </c>
      <c r="AB1577" s="1">
        <v>39943</v>
      </c>
      <c r="AC1577" s="1">
        <v>30571</v>
      </c>
      <c r="AD1577">
        <f t="shared" si="146"/>
        <v>2</v>
      </c>
      <c r="AE1577">
        <f t="shared" ca="1" si="147"/>
        <v>40</v>
      </c>
      <c r="AF1577" t="str">
        <f t="shared" ca="1" si="148"/>
        <v>18-64</v>
      </c>
      <c r="AG1577" s="3">
        <f t="shared" si="149"/>
        <v>1.9569812000000002</v>
      </c>
      <c r="AH1577" t="str">
        <f>_xlfn.IFNA(VLOOKUP(Sales_Transactions[[#This Row],[Order ID]],Returned_Items[#All],2,FALSE),"Not Returned")</f>
        <v>Returned</v>
      </c>
    </row>
    <row r="1578" spans="1:34" x14ac:dyDescent="0.25">
      <c r="A1578">
        <v>7878</v>
      </c>
      <c r="C1578" t="s">
        <v>1956</v>
      </c>
      <c r="D1578" s="2" t="str">
        <f>TEXT(MID(Sales_Transactions[[#This Row],[Order Date]],2,5),"d/m/yyy")</f>
        <v>1/5/2011</v>
      </c>
      <c r="E1578" s="2" t="str">
        <f>TEXT(MID(Sales_Transactions[[#This Row],[Order Date]],2,5),"d")</f>
        <v>1</v>
      </c>
      <c r="F1578" s="2" t="str">
        <f>TEXT(MID(Sales_Transactions[[#This Row],[Order Date]],2,5),"m")</f>
        <v>5</v>
      </c>
      <c r="G1578" s="2" t="str">
        <f>TEXT(MID(Sales_Transactions[[#This Row],[Order Date]],2,5),"yyy")</f>
        <v>2011</v>
      </c>
      <c r="H1578" s="2" t="str">
        <f>TEXT(MID(Sales_Transactions[[#This Row],[Order Date]],2,5),"yyy/m")</f>
        <v>2011/5</v>
      </c>
      <c r="I1578" t="s">
        <v>101</v>
      </c>
      <c r="J1578">
        <f t="shared" si="144"/>
        <v>1</v>
      </c>
      <c r="K1578" s="2">
        <v>50</v>
      </c>
      <c r="L1578" s="3">
        <v>3904.12</v>
      </c>
      <c r="M1578" s="4">
        <v>7.0000000000000007E-2</v>
      </c>
      <c r="N1578" s="5" t="s">
        <v>34</v>
      </c>
      <c r="O1578" s="3">
        <v>-1508.46</v>
      </c>
      <c r="P1578" s="3">
        <v>81.94</v>
      </c>
      <c r="Q1578" s="3">
        <v>55.81</v>
      </c>
      <c r="R1578" s="5" t="s">
        <v>1935</v>
      </c>
      <c r="S1578" s="5" t="s">
        <v>1936</v>
      </c>
      <c r="T1578" s="5" t="str">
        <f t="shared" si="145"/>
        <v>Meg O'Connel</v>
      </c>
      <c r="U1578" t="s">
        <v>1143</v>
      </c>
      <c r="V1578" s="5" t="s">
        <v>47</v>
      </c>
      <c r="W1578" s="5" t="s">
        <v>57</v>
      </c>
      <c r="X1578" s="5" t="s">
        <v>104</v>
      </c>
      <c r="Y1578" s="5" t="s">
        <v>1957</v>
      </c>
      <c r="Z1578" s="5" t="s">
        <v>106</v>
      </c>
      <c r="AA1578" s="4">
        <v>0.6</v>
      </c>
      <c r="AB1578" s="1">
        <v>40669</v>
      </c>
      <c r="AC1578" s="1">
        <v>30389</v>
      </c>
      <c r="AD1578">
        <f t="shared" si="146"/>
        <v>5</v>
      </c>
      <c r="AE1578">
        <f t="shared" ca="1" si="147"/>
        <v>41</v>
      </c>
      <c r="AF1578" t="str">
        <f t="shared" ca="1" si="148"/>
        <v>18-64</v>
      </c>
      <c r="AG1578" s="3">
        <f t="shared" si="149"/>
        <v>2.75385284</v>
      </c>
      <c r="AH1578" t="str">
        <f>_xlfn.IFNA(VLOOKUP(Sales_Transactions[[#This Row],[Order ID]],Returned_Items[#All],2,FALSE),"Not Returned")</f>
        <v>Not Returned</v>
      </c>
    </row>
    <row r="1579" spans="1:34" x14ac:dyDescent="0.25">
      <c r="A1579">
        <v>7878</v>
      </c>
      <c r="C1579" t="s">
        <v>1956</v>
      </c>
      <c r="D1579" s="2" t="str">
        <f>TEXT(MID(Sales_Transactions[[#This Row],[Order Date]],2,5),"d/m/yyy")</f>
        <v>1/5/2011</v>
      </c>
      <c r="E1579" s="2" t="str">
        <f>TEXT(MID(Sales_Transactions[[#This Row],[Order Date]],2,5),"d")</f>
        <v>1</v>
      </c>
      <c r="F1579" s="2" t="str">
        <f>TEXT(MID(Sales_Transactions[[#This Row],[Order Date]],2,5),"m")</f>
        <v>5</v>
      </c>
      <c r="G1579" s="2" t="str">
        <f>TEXT(MID(Sales_Transactions[[#This Row],[Order Date]],2,5),"yyy")</f>
        <v>2011</v>
      </c>
      <c r="H1579" s="2" t="str">
        <f>TEXT(MID(Sales_Transactions[[#This Row],[Order Date]],2,5),"yyy/m")</f>
        <v>2011/5</v>
      </c>
      <c r="I1579" t="s">
        <v>101</v>
      </c>
      <c r="J1579">
        <f t="shared" si="144"/>
        <v>1</v>
      </c>
      <c r="K1579" s="2">
        <v>41</v>
      </c>
      <c r="L1579" s="3">
        <v>343.64</v>
      </c>
      <c r="M1579" s="4">
        <v>0.06</v>
      </c>
      <c r="N1579" s="5" t="s">
        <v>23</v>
      </c>
      <c r="O1579" s="3">
        <v>13.29</v>
      </c>
      <c r="P1579" s="3">
        <v>8.57</v>
      </c>
      <c r="Q1579" s="3">
        <v>3.44</v>
      </c>
      <c r="R1579" s="5" t="s">
        <v>1935</v>
      </c>
      <c r="S1579" s="5" t="s">
        <v>1936</v>
      </c>
      <c r="T1579" s="5" t="str">
        <f t="shared" si="145"/>
        <v>Meg O'Connel</v>
      </c>
      <c r="U1579" t="s">
        <v>1143</v>
      </c>
      <c r="V1579" s="5" t="s">
        <v>47</v>
      </c>
      <c r="W1579" s="5" t="s">
        <v>57</v>
      </c>
      <c r="X1579" s="5" t="s">
        <v>58</v>
      </c>
      <c r="Y1579" s="5" t="s">
        <v>1958</v>
      </c>
      <c r="Z1579" s="5" t="s">
        <v>60</v>
      </c>
      <c r="AA1579" s="4">
        <v>0.49</v>
      </c>
      <c r="AB1579" s="1">
        <v>40666</v>
      </c>
      <c r="AC1579" s="1">
        <v>30548</v>
      </c>
      <c r="AD1579">
        <f t="shared" si="146"/>
        <v>2</v>
      </c>
      <c r="AE1579">
        <f t="shared" ca="1" si="147"/>
        <v>40</v>
      </c>
      <c r="AF1579" t="str">
        <f t="shared" ca="1" si="148"/>
        <v>18-64</v>
      </c>
      <c r="AG1579" s="3">
        <f t="shared" si="149"/>
        <v>0.29280141463414633</v>
      </c>
      <c r="AH1579" t="str">
        <f>_xlfn.IFNA(VLOOKUP(Sales_Transactions[[#This Row],[Order ID]],Returned_Items[#All],2,FALSE),"Not Returned")</f>
        <v>Not Returned</v>
      </c>
    </row>
    <row r="1580" spans="1:34" x14ac:dyDescent="0.25">
      <c r="A1580">
        <v>7878</v>
      </c>
      <c r="C1580" t="s">
        <v>1956</v>
      </c>
      <c r="D1580" s="2" t="str">
        <f>TEXT(MID(Sales_Transactions[[#This Row],[Order Date]],2,5),"d/m/yyy")</f>
        <v>1/5/2011</v>
      </c>
      <c r="E1580" s="2" t="str">
        <f>TEXT(MID(Sales_Transactions[[#This Row],[Order Date]],2,5),"d")</f>
        <v>1</v>
      </c>
      <c r="F1580" s="2" t="str">
        <f>TEXT(MID(Sales_Transactions[[#This Row],[Order Date]],2,5),"m")</f>
        <v>5</v>
      </c>
      <c r="G1580" s="2" t="str">
        <f>TEXT(MID(Sales_Transactions[[#This Row],[Order Date]],2,5),"yyy")</f>
        <v>2011</v>
      </c>
      <c r="H1580" s="2" t="str">
        <f>TEXT(MID(Sales_Transactions[[#This Row],[Order Date]],2,5),"yyy/m")</f>
        <v>2011/5</v>
      </c>
      <c r="I1580" t="s">
        <v>22</v>
      </c>
      <c r="J1580">
        <f t="shared" si="144"/>
        <v>2</v>
      </c>
      <c r="K1580" s="2">
        <v>42</v>
      </c>
      <c r="L1580" s="3">
        <v>256.64</v>
      </c>
      <c r="M1580" s="4">
        <v>0.03</v>
      </c>
      <c r="N1580" s="5" t="s">
        <v>23</v>
      </c>
      <c r="O1580" s="3">
        <v>-28.29</v>
      </c>
      <c r="P1580" s="3">
        <v>5.81</v>
      </c>
      <c r="Q1580" s="3">
        <v>3.37</v>
      </c>
      <c r="R1580" s="5" t="s">
        <v>1935</v>
      </c>
      <c r="S1580" s="5" t="s">
        <v>1936</v>
      </c>
      <c r="T1580" s="5" t="str">
        <f t="shared" si="145"/>
        <v>Meg O'Connel</v>
      </c>
      <c r="U1580" t="s">
        <v>1143</v>
      </c>
      <c r="V1580" s="5" t="s">
        <v>47</v>
      </c>
      <c r="W1580" s="5" t="s">
        <v>28</v>
      </c>
      <c r="X1580" s="5" t="s">
        <v>82</v>
      </c>
      <c r="Y1580" s="5" t="s">
        <v>1362</v>
      </c>
      <c r="Z1580" s="5" t="s">
        <v>84</v>
      </c>
      <c r="AA1580" s="4">
        <v>0.54</v>
      </c>
      <c r="AB1580" s="1">
        <v>40671</v>
      </c>
      <c r="AC1580" s="1">
        <v>30740</v>
      </c>
      <c r="AD1580">
        <f t="shared" si="146"/>
        <v>7</v>
      </c>
      <c r="AE1580">
        <f t="shared" ca="1" si="147"/>
        <v>40</v>
      </c>
      <c r="AF1580" t="str">
        <f t="shared" ca="1" si="148"/>
        <v>18-64</v>
      </c>
      <c r="AG1580" s="3">
        <f t="shared" si="149"/>
        <v>0.21852992857142853</v>
      </c>
      <c r="AH1580" t="str">
        <f>_xlfn.IFNA(VLOOKUP(Sales_Transactions[[#This Row],[Order ID]],Returned_Items[#All],2,FALSE),"Not Returned")</f>
        <v>Not Returned</v>
      </c>
    </row>
    <row r="1581" spans="1:34" x14ac:dyDescent="0.25">
      <c r="A1581">
        <v>8551</v>
      </c>
      <c r="C1581" t="s">
        <v>1959</v>
      </c>
      <c r="D1581" s="2" t="str">
        <f>TEXT(MID(Sales_Transactions[[#This Row],[Order Date]],2,5),"d/m/yyy")</f>
        <v>29/7/2009</v>
      </c>
      <c r="E1581" s="2" t="str">
        <f>TEXT(MID(Sales_Transactions[[#This Row],[Order Date]],2,5),"d")</f>
        <v>29</v>
      </c>
      <c r="F1581" s="2" t="str">
        <f>TEXT(MID(Sales_Transactions[[#This Row],[Order Date]],2,5),"m")</f>
        <v>7</v>
      </c>
      <c r="G1581" s="2" t="str">
        <f>TEXT(MID(Sales_Transactions[[#This Row],[Order Date]],2,5),"yyy")</f>
        <v>2009</v>
      </c>
      <c r="H1581" s="2" t="str">
        <f>TEXT(MID(Sales_Transactions[[#This Row],[Order Date]],2,5),"yyy/m")</f>
        <v>2009/7</v>
      </c>
      <c r="I1581" t="s">
        <v>101</v>
      </c>
      <c r="J1581">
        <f t="shared" si="144"/>
        <v>1</v>
      </c>
      <c r="K1581" s="2">
        <v>25</v>
      </c>
      <c r="L1581" s="3">
        <v>185.64</v>
      </c>
      <c r="M1581" s="4">
        <v>0.1</v>
      </c>
      <c r="N1581" s="5" t="s">
        <v>23</v>
      </c>
      <c r="O1581" s="3">
        <v>-69.87</v>
      </c>
      <c r="P1581" s="3">
        <v>7.45</v>
      </c>
      <c r="Q1581" s="3">
        <v>6.28</v>
      </c>
      <c r="R1581" s="5" t="s">
        <v>1935</v>
      </c>
      <c r="S1581" s="5" t="s">
        <v>1936</v>
      </c>
      <c r="T1581" s="5" t="str">
        <f t="shared" si="145"/>
        <v>Meg O'Connel</v>
      </c>
      <c r="U1581" t="s">
        <v>1143</v>
      </c>
      <c r="V1581" s="5" t="s">
        <v>47</v>
      </c>
      <c r="W1581" s="5" t="s">
        <v>28</v>
      </c>
      <c r="X1581" s="5" t="s">
        <v>41</v>
      </c>
      <c r="Y1581" s="5" t="s">
        <v>1939</v>
      </c>
      <c r="Z1581" s="5" t="s">
        <v>43</v>
      </c>
      <c r="AA1581" s="4">
        <v>0.4</v>
      </c>
      <c r="AB1581" s="1">
        <v>40026</v>
      </c>
      <c r="AC1581" s="1">
        <v>30204</v>
      </c>
      <c r="AD1581">
        <f t="shared" si="146"/>
        <v>3</v>
      </c>
      <c r="AE1581">
        <f t="shared" ca="1" si="147"/>
        <v>41</v>
      </c>
      <c r="AF1581" t="str">
        <f t="shared" ca="1" si="148"/>
        <v>18-64</v>
      </c>
      <c r="AG1581" s="3">
        <f t="shared" si="149"/>
        <v>0.548902</v>
      </c>
      <c r="AH1581" t="str">
        <f>_xlfn.IFNA(VLOOKUP(Sales_Transactions[[#This Row],[Order ID]],Returned_Items[#All],2,FALSE),"Not Returned")</f>
        <v>Not Returned</v>
      </c>
    </row>
    <row r="1582" spans="1:34" x14ac:dyDescent="0.25">
      <c r="A1582">
        <v>8551</v>
      </c>
      <c r="C1582" t="s">
        <v>1959</v>
      </c>
      <c r="D1582" s="2" t="str">
        <f>TEXT(MID(Sales_Transactions[[#This Row],[Order Date]],2,5),"d/m/yyy")</f>
        <v>29/7/2009</v>
      </c>
      <c r="E1582" s="2" t="str">
        <f>TEXT(MID(Sales_Transactions[[#This Row],[Order Date]],2,5),"d")</f>
        <v>29</v>
      </c>
      <c r="F1582" s="2" t="str">
        <f>TEXT(MID(Sales_Transactions[[#This Row],[Order Date]],2,5),"m")</f>
        <v>7</v>
      </c>
      <c r="G1582" s="2" t="str">
        <f>TEXT(MID(Sales_Transactions[[#This Row],[Order Date]],2,5),"yyy")</f>
        <v>2009</v>
      </c>
      <c r="H1582" s="2" t="str">
        <f>TEXT(MID(Sales_Transactions[[#This Row],[Order Date]],2,5),"yyy/m")</f>
        <v>2009/7</v>
      </c>
      <c r="I1582" t="s">
        <v>101</v>
      </c>
      <c r="J1582">
        <f t="shared" si="144"/>
        <v>1</v>
      </c>
      <c r="K1582" s="2">
        <v>34</v>
      </c>
      <c r="L1582" s="3">
        <v>225.98</v>
      </c>
      <c r="M1582" s="4">
        <v>0.01</v>
      </c>
      <c r="N1582" s="5" t="s">
        <v>23</v>
      </c>
      <c r="O1582" s="3">
        <v>-135.74</v>
      </c>
      <c r="P1582" s="3">
        <v>6.48</v>
      </c>
      <c r="Q1582" s="3">
        <v>7.86</v>
      </c>
      <c r="R1582" s="5" t="s">
        <v>1935</v>
      </c>
      <c r="S1582" s="5" t="s">
        <v>1936</v>
      </c>
      <c r="T1582" s="5" t="str">
        <f t="shared" si="145"/>
        <v>Meg O'Connel</v>
      </c>
      <c r="U1582" t="s">
        <v>1143</v>
      </c>
      <c r="V1582" s="5" t="s">
        <v>47</v>
      </c>
      <c r="W1582" s="5" t="s">
        <v>28</v>
      </c>
      <c r="X1582" s="5" t="s">
        <v>75</v>
      </c>
      <c r="Y1582" s="5" t="s">
        <v>225</v>
      </c>
      <c r="Z1582" s="5" t="s">
        <v>43</v>
      </c>
      <c r="AA1582" s="4">
        <v>0.37</v>
      </c>
      <c r="AB1582" s="1">
        <v>40025</v>
      </c>
      <c r="AC1582" s="1">
        <v>30202</v>
      </c>
      <c r="AD1582">
        <f t="shared" si="146"/>
        <v>2</v>
      </c>
      <c r="AE1582">
        <f t="shared" ca="1" si="147"/>
        <v>41</v>
      </c>
      <c r="AF1582" t="str">
        <f t="shared" ca="1" si="148"/>
        <v>18-64</v>
      </c>
      <c r="AG1582" s="3">
        <f t="shared" si="149"/>
        <v>0.42174564705882356</v>
      </c>
      <c r="AH1582" t="str">
        <f>_xlfn.IFNA(VLOOKUP(Sales_Transactions[[#This Row],[Order ID]],Returned_Items[#All],2,FALSE),"Not Returned")</f>
        <v>Not Returned</v>
      </c>
    </row>
    <row r="1583" spans="1:34" x14ac:dyDescent="0.25">
      <c r="A1583">
        <v>8834</v>
      </c>
      <c r="C1583" t="s">
        <v>133</v>
      </c>
      <c r="D1583" s="2" t="str">
        <f>TEXT(MID(Sales_Transactions[[#This Row],[Order Date]],2,5),"d/m/yyy")</f>
        <v>8/11/2010</v>
      </c>
      <c r="E1583" s="2" t="str">
        <f>TEXT(MID(Sales_Transactions[[#This Row],[Order Date]],2,5),"d")</f>
        <v>8</v>
      </c>
      <c r="F1583" s="2" t="str">
        <f>TEXT(MID(Sales_Transactions[[#This Row],[Order Date]],2,5),"m")</f>
        <v>11</v>
      </c>
      <c r="G1583" s="2" t="str">
        <f>TEXT(MID(Sales_Transactions[[#This Row],[Order Date]],2,5),"yyy")</f>
        <v>2010</v>
      </c>
      <c r="H1583" s="2" t="str">
        <f>TEXT(MID(Sales_Transactions[[#This Row],[Order Date]],2,5),"yyy/m")</f>
        <v>2010/11</v>
      </c>
      <c r="I1583" t="s">
        <v>33</v>
      </c>
      <c r="J1583">
        <f t="shared" si="144"/>
        <v>4</v>
      </c>
      <c r="K1583" s="2">
        <v>1</v>
      </c>
      <c r="L1583" s="3">
        <v>16.73</v>
      </c>
      <c r="M1583" s="4">
        <v>0.08</v>
      </c>
      <c r="N1583" s="5" t="s">
        <v>23</v>
      </c>
      <c r="O1583" s="3">
        <v>-6.96</v>
      </c>
      <c r="P1583" s="3">
        <v>12.64</v>
      </c>
      <c r="Q1583" s="3">
        <v>4.9800000000000004</v>
      </c>
      <c r="R1583" s="5" t="s">
        <v>1814</v>
      </c>
      <c r="S1583" s="5" t="s">
        <v>203</v>
      </c>
      <c r="T1583" s="5" t="str">
        <f t="shared" si="145"/>
        <v>Ken Lonsdale</v>
      </c>
      <c r="U1583" t="s">
        <v>1143</v>
      </c>
      <c r="V1583" s="5" t="s">
        <v>37</v>
      </c>
      <c r="W1583" s="5" t="s">
        <v>57</v>
      </c>
      <c r="X1583" s="5" t="s">
        <v>58</v>
      </c>
      <c r="Y1583" s="5" t="s">
        <v>1759</v>
      </c>
      <c r="Z1583" s="5" t="s">
        <v>60</v>
      </c>
      <c r="AA1583" s="4">
        <v>0.48</v>
      </c>
      <c r="AB1583" s="1">
        <v>40491</v>
      </c>
      <c r="AC1583" s="1">
        <v>30021</v>
      </c>
      <c r="AD1583">
        <f t="shared" si="146"/>
        <v>1</v>
      </c>
      <c r="AE1583">
        <f t="shared" ca="1" si="147"/>
        <v>42</v>
      </c>
      <c r="AF1583" t="str">
        <f t="shared" ca="1" si="148"/>
        <v>18-64</v>
      </c>
      <c r="AG1583" s="3">
        <f t="shared" si="149"/>
        <v>17.609888000000002</v>
      </c>
      <c r="AH1583" t="str">
        <f>_xlfn.IFNA(VLOOKUP(Sales_Transactions[[#This Row],[Order ID]],Returned_Items[#All],2,FALSE),"Not Returned")</f>
        <v>Not Returned</v>
      </c>
    </row>
    <row r="1584" spans="1:34" x14ac:dyDescent="0.25">
      <c r="A1584">
        <v>9155</v>
      </c>
      <c r="C1584" t="s">
        <v>795</v>
      </c>
      <c r="D1584" s="2" t="str">
        <f>TEXT(MID(Sales_Transactions[[#This Row],[Order Date]],2,5),"d/m/yyy")</f>
        <v>30/8/2012</v>
      </c>
      <c r="E1584" s="2" t="str">
        <f>TEXT(MID(Sales_Transactions[[#This Row],[Order Date]],2,5),"d")</f>
        <v>30</v>
      </c>
      <c r="F1584" s="2" t="str">
        <f>TEXT(MID(Sales_Transactions[[#This Row],[Order Date]],2,5),"m")</f>
        <v>8</v>
      </c>
      <c r="G1584" s="2" t="str">
        <f>TEXT(MID(Sales_Transactions[[#This Row],[Order Date]],2,5),"yyy")</f>
        <v>2012</v>
      </c>
      <c r="H1584" s="2" t="str">
        <f>TEXT(MID(Sales_Transactions[[#This Row],[Order Date]],2,5),"yyy/m")</f>
        <v>2012/8</v>
      </c>
      <c r="I1584" t="s">
        <v>101</v>
      </c>
      <c r="J1584">
        <f t="shared" si="144"/>
        <v>1</v>
      </c>
      <c r="K1584" s="2">
        <v>17</v>
      </c>
      <c r="L1584" s="3">
        <v>518.79999999999995</v>
      </c>
      <c r="M1584" s="4">
        <v>0.1</v>
      </c>
      <c r="N1584" s="5" t="s">
        <v>23</v>
      </c>
      <c r="O1584" s="3">
        <v>54.63</v>
      </c>
      <c r="P1584" s="3">
        <v>30.98</v>
      </c>
      <c r="Q1584" s="3">
        <v>11.63</v>
      </c>
      <c r="R1584" s="5" t="s">
        <v>1814</v>
      </c>
      <c r="S1584" s="5" t="s">
        <v>203</v>
      </c>
      <c r="T1584" s="5" t="str">
        <f t="shared" si="145"/>
        <v>Ken Lonsdale</v>
      </c>
      <c r="U1584" t="s">
        <v>1143</v>
      </c>
      <c r="V1584" s="5" t="s">
        <v>37</v>
      </c>
      <c r="W1584" s="5" t="s">
        <v>28</v>
      </c>
      <c r="X1584" s="5" t="s">
        <v>41</v>
      </c>
      <c r="Y1584" s="5" t="s">
        <v>356</v>
      </c>
      <c r="Z1584" s="5" t="s">
        <v>43</v>
      </c>
      <c r="AA1584" s="4">
        <v>0.37</v>
      </c>
      <c r="AB1584" s="1">
        <v>41152</v>
      </c>
      <c r="AC1584" s="1">
        <v>29670</v>
      </c>
      <c r="AD1584">
        <f t="shared" si="146"/>
        <v>1</v>
      </c>
      <c r="AE1584">
        <f t="shared" ca="1" si="147"/>
        <v>43</v>
      </c>
      <c r="AF1584" t="str">
        <f t="shared" ca="1" si="148"/>
        <v>18-64</v>
      </c>
      <c r="AG1584" s="3">
        <f t="shared" si="149"/>
        <v>2.5046482352941175</v>
      </c>
      <c r="AH1584" t="str">
        <f>_xlfn.IFNA(VLOOKUP(Sales_Transactions[[#This Row],[Order ID]],Returned_Items[#All],2,FALSE),"Not Returned")</f>
        <v>Not Returned</v>
      </c>
    </row>
    <row r="1585" spans="1:34" x14ac:dyDescent="0.25">
      <c r="A1585">
        <v>9668</v>
      </c>
      <c r="C1585" t="s">
        <v>1886</v>
      </c>
      <c r="D1585" s="2" t="str">
        <f>TEXT(MID(Sales_Transactions[[#This Row],[Order Date]],2,5),"d/m/yyy")</f>
        <v>6/9/2009</v>
      </c>
      <c r="E1585" s="2" t="str">
        <f>TEXT(MID(Sales_Transactions[[#This Row],[Order Date]],2,5),"d")</f>
        <v>6</v>
      </c>
      <c r="F1585" s="2" t="str">
        <f>TEXT(MID(Sales_Transactions[[#This Row],[Order Date]],2,5),"m")</f>
        <v>9</v>
      </c>
      <c r="G1585" s="2" t="str">
        <f>TEXT(MID(Sales_Transactions[[#This Row],[Order Date]],2,5),"yyy")</f>
        <v>2009</v>
      </c>
      <c r="H1585" s="2" t="str">
        <f>TEXT(MID(Sales_Transactions[[#This Row],[Order Date]],2,5),"yyy/m")</f>
        <v>2009/9</v>
      </c>
      <c r="I1585" t="s">
        <v>22</v>
      </c>
      <c r="J1585">
        <f t="shared" si="144"/>
        <v>2</v>
      </c>
      <c r="K1585" s="2">
        <v>10</v>
      </c>
      <c r="L1585" s="3">
        <v>42.67</v>
      </c>
      <c r="M1585" s="4">
        <v>0.06</v>
      </c>
      <c r="N1585" s="5" t="s">
        <v>23</v>
      </c>
      <c r="O1585" s="3">
        <v>-12.72</v>
      </c>
      <c r="P1585" s="3">
        <v>4.18</v>
      </c>
      <c r="Q1585" s="3">
        <v>2.99</v>
      </c>
      <c r="R1585" s="5" t="s">
        <v>1946</v>
      </c>
      <c r="S1585" s="5" t="s">
        <v>1947</v>
      </c>
      <c r="T1585" s="5" t="str">
        <f t="shared" si="145"/>
        <v>Christine Sundaresam</v>
      </c>
      <c r="U1585" t="s">
        <v>1143</v>
      </c>
      <c r="V1585" s="5" t="s">
        <v>27</v>
      </c>
      <c r="W1585" s="5" t="s">
        <v>28</v>
      </c>
      <c r="X1585" s="5" t="s">
        <v>41</v>
      </c>
      <c r="Y1585" s="5" t="s">
        <v>1960</v>
      </c>
      <c r="Z1585" s="5" t="s">
        <v>43</v>
      </c>
      <c r="AA1585" s="4">
        <v>0.37</v>
      </c>
      <c r="AB1585" s="1">
        <v>40064</v>
      </c>
      <c r="AC1585" s="1">
        <v>29440</v>
      </c>
      <c r="AD1585">
        <f t="shared" si="146"/>
        <v>2</v>
      </c>
      <c r="AE1585">
        <f t="shared" ca="1" si="147"/>
        <v>44</v>
      </c>
      <c r="AF1585" t="str">
        <f t="shared" ca="1" si="148"/>
        <v>18-64</v>
      </c>
      <c r="AG1585" s="3">
        <f t="shared" si="149"/>
        <v>0.71674919999999998</v>
      </c>
      <c r="AH1585" t="str">
        <f>_xlfn.IFNA(VLOOKUP(Sales_Transactions[[#This Row],[Order ID]],Returned_Items[#All],2,FALSE),"Not Returned")</f>
        <v>Not Returned</v>
      </c>
    </row>
    <row r="1586" spans="1:34" x14ac:dyDescent="0.25">
      <c r="A1586">
        <v>10242</v>
      </c>
      <c r="C1586" t="s">
        <v>1669</v>
      </c>
      <c r="D1586" s="2" t="str">
        <f>TEXT(MID(Sales_Transactions[[#This Row],[Order Date]],2,5),"d/m/yyy")</f>
        <v>12/12/2010</v>
      </c>
      <c r="E1586" s="2" t="str">
        <f>TEXT(MID(Sales_Transactions[[#This Row],[Order Date]],2,5),"d")</f>
        <v>12</v>
      </c>
      <c r="F1586" s="2" t="str">
        <f>TEXT(MID(Sales_Transactions[[#This Row],[Order Date]],2,5),"m")</f>
        <v>12</v>
      </c>
      <c r="G1586" s="2" t="str">
        <f>TEXT(MID(Sales_Transactions[[#This Row],[Order Date]],2,5),"yyy")</f>
        <v>2010</v>
      </c>
      <c r="H1586" s="2" t="str">
        <f>TEXT(MID(Sales_Transactions[[#This Row],[Order Date]],2,5),"yyy/m")</f>
        <v>2010/12</v>
      </c>
      <c r="I1586" t="s">
        <v>78</v>
      </c>
      <c r="J1586">
        <f t="shared" si="144"/>
        <v>3</v>
      </c>
      <c r="K1586" s="2">
        <v>32</v>
      </c>
      <c r="L1586" s="3">
        <v>690.88</v>
      </c>
      <c r="M1586" s="4">
        <v>0.08</v>
      </c>
      <c r="N1586" s="5" t="s">
        <v>23</v>
      </c>
      <c r="O1586" s="3">
        <v>119.25</v>
      </c>
      <c r="P1586" s="3">
        <v>22.98</v>
      </c>
      <c r="Q1586" s="3">
        <v>7.58</v>
      </c>
      <c r="R1586" s="5" t="s">
        <v>1961</v>
      </c>
      <c r="S1586" s="5" t="s">
        <v>1962</v>
      </c>
      <c r="T1586" s="5" t="str">
        <f t="shared" si="145"/>
        <v>Maria Bertelson</v>
      </c>
      <c r="U1586" t="s">
        <v>1143</v>
      </c>
      <c r="V1586" s="5" t="s">
        <v>74</v>
      </c>
      <c r="W1586" s="5" t="s">
        <v>57</v>
      </c>
      <c r="X1586" s="5" t="s">
        <v>58</v>
      </c>
      <c r="Y1586" s="5" t="s">
        <v>1356</v>
      </c>
      <c r="Z1586" s="5" t="s">
        <v>43</v>
      </c>
      <c r="AA1586" s="4">
        <v>0.51</v>
      </c>
      <c r="AB1586" s="1">
        <v>40525</v>
      </c>
      <c r="AC1586" s="1">
        <v>29406</v>
      </c>
      <c r="AD1586">
        <f t="shared" si="146"/>
        <v>1</v>
      </c>
      <c r="AE1586">
        <f t="shared" ca="1" si="147"/>
        <v>44</v>
      </c>
      <c r="AF1586" t="str">
        <f t="shared" ca="1" si="148"/>
        <v>18-64</v>
      </c>
      <c r="AG1586" s="3">
        <f t="shared" si="149"/>
        <v>0.95442549999999993</v>
      </c>
      <c r="AH1586" t="str">
        <f>_xlfn.IFNA(VLOOKUP(Sales_Transactions[[#This Row],[Order ID]],Returned_Items[#All],2,FALSE),"Not Returned")</f>
        <v>Not Returned</v>
      </c>
    </row>
    <row r="1587" spans="1:34" x14ac:dyDescent="0.25">
      <c r="A1587">
        <v>12292</v>
      </c>
      <c r="C1587" t="s">
        <v>1963</v>
      </c>
      <c r="D1587" s="2" t="str">
        <f>TEXT(MID(Sales_Transactions[[#This Row],[Order Date]],2,5),"d/m/yyy")</f>
        <v>2/6/2012</v>
      </c>
      <c r="E1587" s="2" t="str">
        <f>TEXT(MID(Sales_Transactions[[#This Row],[Order Date]],2,5),"d")</f>
        <v>2</v>
      </c>
      <c r="F1587" s="2" t="str">
        <f>TEXT(MID(Sales_Transactions[[#This Row],[Order Date]],2,5),"m")</f>
        <v>6</v>
      </c>
      <c r="G1587" s="2" t="str">
        <f>TEXT(MID(Sales_Transactions[[#This Row],[Order Date]],2,5),"yyy")</f>
        <v>2012</v>
      </c>
      <c r="H1587" s="2" t="str">
        <f>TEXT(MID(Sales_Transactions[[#This Row],[Order Date]],2,5),"yyy/m")</f>
        <v>2012/6</v>
      </c>
      <c r="I1587" t="s">
        <v>52</v>
      </c>
      <c r="J1587">
        <f t="shared" si="144"/>
        <v>1</v>
      </c>
      <c r="K1587" s="2">
        <v>32</v>
      </c>
      <c r="L1587" s="3">
        <v>824.24</v>
      </c>
      <c r="M1587" s="4">
        <v>0.1</v>
      </c>
      <c r="N1587" s="5" t="s">
        <v>23</v>
      </c>
      <c r="O1587" s="3">
        <v>-127.23</v>
      </c>
      <c r="P1587" s="3">
        <v>26.31</v>
      </c>
      <c r="Q1587" s="3">
        <v>5.89</v>
      </c>
      <c r="R1587" s="5" t="s">
        <v>1814</v>
      </c>
      <c r="S1587" s="5" t="s">
        <v>203</v>
      </c>
      <c r="T1587" s="5" t="str">
        <f t="shared" si="145"/>
        <v>Ken Lonsdale</v>
      </c>
      <c r="U1587" t="s">
        <v>1143</v>
      </c>
      <c r="V1587" s="5" t="s">
        <v>37</v>
      </c>
      <c r="W1587" s="5" t="s">
        <v>48</v>
      </c>
      <c r="X1587" s="5" t="s">
        <v>87</v>
      </c>
      <c r="Y1587" s="5" t="s">
        <v>689</v>
      </c>
      <c r="Z1587" s="5" t="s">
        <v>43</v>
      </c>
      <c r="AA1587" s="4">
        <v>0.75</v>
      </c>
      <c r="AB1587" s="1">
        <v>41062</v>
      </c>
      <c r="AC1587" s="1">
        <v>30491</v>
      </c>
      <c r="AD1587">
        <f t="shared" si="146"/>
        <v>0</v>
      </c>
      <c r="AE1587">
        <f t="shared" ca="1" si="147"/>
        <v>41</v>
      </c>
      <c r="AF1587" t="str">
        <f t="shared" ca="1" si="148"/>
        <v>18-64</v>
      </c>
      <c r="AG1587" s="3">
        <f t="shared" si="149"/>
        <v>1.0054278125</v>
      </c>
      <c r="AH1587" t="str">
        <f>_xlfn.IFNA(VLOOKUP(Sales_Transactions[[#This Row],[Order ID]],Returned_Items[#All],2,FALSE),"Not Returned")</f>
        <v>Not Returned</v>
      </c>
    </row>
    <row r="1588" spans="1:34" x14ac:dyDescent="0.25">
      <c r="A1588">
        <v>14503</v>
      </c>
      <c r="C1588" t="s">
        <v>1964</v>
      </c>
      <c r="D1588" s="2" t="str">
        <f>TEXT(MID(Sales_Transactions[[#This Row],[Order Date]],2,5),"d/m/yyy")</f>
        <v>5/2/2011</v>
      </c>
      <c r="E1588" s="2" t="str">
        <f>TEXT(MID(Sales_Transactions[[#This Row],[Order Date]],2,5),"d")</f>
        <v>5</v>
      </c>
      <c r="F1588" s="2" t="str">
        <f>TEXT(MID(Sales_Transactions[[#This Row],[Order Date]],2,5),"m")</f>
        <v>2</v>
      </c>
      <c r="G1588" s="2" t="str">
        <f>TEXT(MID(Sales_Transactions[[#This Row],[Order Date]],2,5),"yyy")</f>
        <v>2011</v>
      </c>
      <c r="H1588" s="2" t="str">
        <f>TEXT(MID(Sales_Transactions[[#This Row],[Order Date]],2,5),"yyy/m")</f>
        <v>2011/2</v>
      </c>
      <c r="I1588" t="s">
        <v>52</v>
      </c>
      <c r="J1588">
        <f t="shared" si="144"/>
        <v>1</v>
      </c>
      <c r="K1588" s="2">
        <v>14</v>
      </c>
      <c r="L1588" s="3">
        <v>438.47</v>
      </c>
      <c r="M1588" s="4">
        <v>0.02</v>
      </c>
      <c r="N1588" s="5" t="s">
        <v>67</v>
      </c>
      <c r="O1588" s="3">
        <v>157.88999999999999</v>
      </c>
      <c r="P1588" s="3">
        <v>30.56</v>
      </c>
      <c r="Q1588" s="3">
        <v>2.99</v>
      </c>
      <c r="R1588" s="5" t="s">
        <v>1949</v>
      </c>
      <c r="S1588" s="5" t="s">
        <v>1419</v>
      </c>
      <c r="T1588" s="5" t="str">
        <f t="shared" si="145"/>
        <v>Bruce Stewart</v>
      </c>
      <c r="U1588" t="s">
        <v>1143</v>
      </c>
      <c r="V1588" s="5" t="s">
        <v>47</v>
      </c>
      <c r="W1588" s="5" t="s">
        <v>28</v>
      </c>
      <c r="X1588" s="5" t="s">
        <v>41</v>
      </c>
      <c r="Y1588" s="5" t="s">
        <v>391</v>
      </c>
      <c r="Z1588" s="5" t="s">
        <v>43</v>
      </c>
      <c r="AA1588" s="4">
        <v>0.35</v>
      </c>
      <c r="AB1588" s="1">
        <v>40580</v>
      </c>
      <c r="AC1588" s="1">
        <v>30430</v>
      </c>
      <c r="AD1588">
        <f t="shared" si="146"/>
        <v>1</v>
      </c>
      <c r="AE1588">
        <f t="shared" ca="1" si="147"/>
        <v>41</v>
      </c>
      <c r="AF1588" t="str">
        <f t="shared" ca="1" si="148"/>
        <v>18-64</v>
      </c>
      <c r="AG1588" s="3">
        <f t="shared" si="149"/>
        <v>2.3959919999999997</v>
      </c>
      <c r="AH1588" t="str">
        <f>_xlfn.IFNA(VLOOKUP(Sales_Transactions[[#This Row],[Order ID]],Returned_Items[#All],2,FALSE),"Not Returned")</f>
        <v>Not Returned</v>
      </c>
    </row>
    <row r="1589" spans="1:34" x14ac:dyDescent="0.25">
      <c r="A1589">
        <v>15109</v>
      </c>
      <c r="C1589" t="s">
        <v>901</v>
      </c>
      <c r="D1589" s="2" t="str">
        <f>TEXT(MID(Sales_Transactions[[#This Row],[Order Date]],2,5),"d/m/yyy")</f>
        <v>14/12/2010</v>
      </c>
      <c r="E1589" s="2" t="str">
        <f>TEXT(MID(Sales_Transactions[[#This Row],[Order Date]],2,5),"d")</f>
        <v>14</v>
      </c>
      <c r="F1589" s="2" t="str">
        <f>TEXT(MID(Sales_Transactions[[#This Row],[Order Date]],2,5),"m")</f>
        <v>12</v>
      </c>
      <c r="G1589" s="2" t="str">
        <f>TEXT(MID(Sales_Transactions[[#This Row],[Order Date]],2,5),"yyy")</f>
        <v>2010</v>
      </c>
      <c r="H1589" s="2" t="str">
        <f>TEXT(MID(Sales_Transactions[[#This Row],[Order Date]],2,5),"yyy/m")</f>
        <v>2010/12</v>
      </c>
      <c r="I1589" t="s">
        <v>52</v>
      </c>
      <c r="J1589">
        <f t="shared" si="144"/>
        <v>1</v>
      </c>
      <c r="K1589" s="2">
        <v>11</v>
      </c>
      <c r="L1589" s="3">
        <v>230.72</v>
      </c>
      <c r="M1589" s="4">
        <v>0.08</v>
      </c>
      <c r="N1589" s="5" t="s">
        <v>23</v>
      </c>
      <c r="O1589" s="3">
        <v>-68.760000000000005</v>
      </c>
      <c r="P1589" s="3">
        <v>20.95</v>
      </c>
      <c r="Q1589" s="3">
        <v>5.99</v>
      </c>
      <c r="R1589" s="5" t="s">
        <v>1961</v>
      </c>
      <c r="S1589" s="5" t="s">
        <v>1962</v>
      </c>
      <c r="T1589" s="5" t="str">
        <f t="shared" si="145"/>
        <v>Maria Bertelson</v>
      </c>
      <c r="U1589" t="s">
        <v>1143</v>
      </c>
      <c r="V1589" s="5" t="s">
        <v>74</v>
      </c>
      <c r="W1589" s="5" t="s">
        <v>48</v>
      </c>
      <c r="X1589" s="5" t="s">
        <v>87</v>
      </c>
      <c r="Y1589" s="5" t="s">
        <v>360</v>
      </c>
      <c r="Z1589" s="5" t="s">
        <v>43</v>
      </c>
      <c r="AA1589" s="4">
        <v>0.65</v>
      </c>
      <c r="AB1589" s="1">
        <v>40529</v>
      </c>
      <c r="AC1589" s="1">
        <v>30183</v>
      </c>
      <c r="AD1589">
        <f t="shared" si="146"/>
        <v>3</v>
      </c>
      <c r="AE1589">
        <f t="shared" ca="1" si="147"/>
        <v>41</v>
      </c>
      <c r="AF1589" t="str">
        <f t="shared" ca="1" si="148"/>
        <v>18-64</v>
      </c>
      <c r="AG1589" s="3">
        <f t="shared" si="149"/>
        <v>2.4475672727272726</v>
      </c>
      <c r="AH1589" t="str">
        <f>_xlfn.IFNA(VLOOKUP(Sales_Transactions[[#This Row],[Order ID]],Returned_Items[#All],2,FALSE),"Not Returned")</f>
        <v>Not Returned</v>
      </c>
    </row>
    <row r="1590" spans="1:34" x14ac:dyDescent="0.25">
      <c r="A1590">
        <v>15109</v>
      </c>
      <c r="C1590" t="s">
        <v>901</v>
      </c>
      <c r="D1590" s="2" t="str">
        <f>TEXT(MID(Sales_Transactions[[#This Row],[Order Date]],2,5),"d/m/yyy")</f>
        <v>14/12/2010</v>
      </c>
      <c r="E1590" s="2" t="str">
        <f>TEXT(MID(Sales_Transactions[[#This Row],[Order Date]],2,5),"d")</f>
        <v>14</v>
      </c>
      <c r="F1590" s="2" t="str">
        <f>TEXT(MID(Sales_Transactions[[#This Row],[Order Date]],2,5),"m")</f>
        <v>12</v>
      </c>
      <c r="G1590" s="2" t="str">
        <f>TEXT(MID(Sales_Transactions[[#This Row],[Order Date]],2,5),"yyy")</f>
        <v>2010</v>
      </c>
      <c r="H1590" s="2" t="str">
        <f>TEXT(MID(Sales_Transactions[[#This Row],[Order Date]],2,5),"yyy/m")</f>
        <v>2010/12</v>
      </c>
      <c r="I1590" t="s">
        <v>52</v>
      </c>
      <c r="J1590">
        <f t="shared" si="144"/>
        <v>1</v>
      </c>
      <c r="K1590" s="2">
        <v>45</v>
      </c>
      <c r="L1590" s="3">
        <v>293.47000000000003</v>
      </c>
      <c r="M1590" s="4">
        <v>0.06</v>
      </c>
      <c r="N1590" s="5" t="s">
        <v>23</v>
      </c>
      <c r="O1590" s="3">
        <v>-205.38</v>
      </c>
      <c r="P1590" s="3">
        <v>6.48</v>
      </c>
      <c r="Q1590" s="3">
        <v>8.4</v>
      </c>
      <c r="R1590" s="5" t="s">
        <v>1961</v>
      </c>
      <c r="S1590" s="5" t="s">
        <v>1962</v>
      </c>
      <c r="T1590" s="5" t="str">
        <f t="shared" si="145"/>
        <v>Maria Bertelson</v>
      </c>
      <c r="U1590" t="s">
        <v>1143</v>
      </c>
      <c r="V1590" s="5" t="s">
        <v>74</v>
      </c>
      <c r="W1590" s="5" t="s">
        <v>28</v>
      </c>
      <c r="X1590" s="5" t="s">
        <v>75</v>
      </c>
      <c r="Y1590" s="5" t="s">
        <v>1945</v>
      </c>
      <c r="Z1590" s="5" t="s">
        <v>43</v>
      </c>
      <c r="AA1590" s="4">
        <v>0.37</v>
      </c>
      <c r="AB1590" s="1">
        <v>40528</v>
      </c>
      <c r="AC1590" s="1">
        <v>29792</v>
      </c>
      <c r="AD1590">
        <f t="shared" si="146"/>
        <v>2</v>
      </c>
      <c r="AE1590">
        <f t="shared" ca="1" si="147"/>
        <v>43</v>
      </c>
      <c r="AF1590" t="str">
        <f t="shared" ca="1" si="148"/>
        <v>18-64</v>
      </c>
      <c r="AG1590" s="3">
        <f t="shared" si="149"/>
        <v>0.33058026666666668</v>
      </c>
      <c r="AH1590" t="str">
        <f>_xlfn.IFNA(VLOOKUP(Sales_Transactions[[#This Row],[Order ID]],Returned_Items[#All],2,FALSE),"Not Returned")</f>
        <v>Not Returned</v>
      </c>
    </row>
    <row r="1591" spans="1:34" x14ac:dyDescent="0.25">
      <c r="A1591">
        <v>15109</v>
      </c>
      <c r="C1591" t="s">
        <v>901</v>
      </c>
      <c r="D1591" s="2" t="str">
        <f>TEXT(MID(Sales_Transactions[[#This Row],[Order Date]],2,5),"d/m/yyy")</f>
        <v>14/12/2010</v>
      </c>
      <c r="E1591" s="2" t="str">
        <f>TEXT(MID(Sales_Transactions[[#This Row],[Order Date]],2,5),"d")</f>
        <v>14</v>
      </c>
      <c r="F1591" s="2" t="str">
        <f>TEXT(MID(Sales_Transactions[[#This Row],[Order Date]],2,5),"m")</f>
        <v>12</v>
      </c>
      <c r="G1591" s="2" t="str">
        <f>TEXT(MID(Sales_Transactions[[#This Row],[Order Date]],2,5),"yyy")</f>
        <v>2010</v>
      </c>
      <c r="H1591" s="2" t="str">
        <f>TEXT(MID(Sales_Transactions[[#This Row],[Order Date]],2,5),"yyy/m")</f>
        <v>2010/12</v>
      </c>
      <c r="I1591" t="s">
        <v>52</v>
      </c>
      <c r="J1591">
        <f t="shared" si="144"/>
        <v>1</v>
      </c>
      <c r="K1591" s="2">
        <v>33</v>
      </c>
      <c r="L1591" s="3">
        <v>88.7</v>
      </c>
      <c r="M1591" s="4">
        <v>0.06</v>
      </c>
      <c r="N1591" s="5" t="s">
        <v>23</v>
      </c>
      <c r="O1591" s="3">
        <v>-89.13</v>
      </c>
      <c r="P1591" s="3">
        <v>2.52</v>
      </c>
      <c r="Q1591" s="3">
        <v>4.28</v>
      </c>
      <c r="R1591" s="5" t="s">
        <v>1961</v>
      </c>
      <c r="S1591" s="5" t="s">
        <v>1962</v>
      </c>
      <c r="T1591" s="5" t="str">
        <f t="shared" si="145"/>
        <v>Maria Bertelson</v>
      </c>
      <c r="U1591" t="s">
        <v>1143</v>
      </c>
      <c r="V1591" s="5" t="s">
        <v>74</v>
      </c>
      <c r="W1591" s="5" t="s">
        <v>28</v>
      </c>
      <c r="X1591" s="5" t="s">
        <v>124</v>
      </c>
      <c r="Y1591" s="5" t="s">
        <v>1965</v>
      </c>
      <c r="Z1591" s="5" t="s">
        <v>84</v>
      </c>
      <c r="AA1591" s="4">
        <v>0.44</v>
      </c>
      <c r="AB1591" s="1">
        <v>40528</v>
      </c>
      <c r="AC1591" s="1">
        <v>29723</v>
      </c>
      <c r="AD1591">
        <f t="shared" si="146"/>
        <v>2</v>
      </c>
      <c r="AE1591">
        <f t="shared" ca="1" si="147"/>
        <v>43</v>
      </c>
      <c r="AF1591" t="str">
        <f t="shared" ca="1" si="148"/>
        <v>18-64</v>
      </c>
      <c r="AG1591" s="3">
        <f t="shared" si="149"/>
        <v>0.20601478787878791</v>
      </c>
      <c r="AH1591" t="str">
        <f>_xlfn.IFNA(VLOOKUP(Sales_Transactions[[#This Row],[Order ID]],Returned_Items[#All],2,FALSE),"Not Returned")</f>
        <v>Not Returned</v>
      </c>
    </row>
    <row r="1592" spans="1:34" x14ac:dyDescent="0.25">
      <c r="A1592">
        <v>15109</v>
      </c>
      <c r="C1592" t="s">
        <v>901</v>
      </c>
      <c r="D1592" s="2" t="str">
        <f>TEXT(MID(Sales_Transactions[[#This Row],[Order Date]],2,5),"d/m/yyy")</f>
        <v>14/12/2010</v>
      </c>
      <c r="E1592" s="2" t="str">
        <f>TEXT(MID(Sales_Transactions[[#This Row],[Order Date]],2,5),"d")</f>
        <v>14</v>
      </c>
      <c r="F1592" s="2" t="str">
        <f>TEXT(MID(Sales_Transactions[[#This Row],[Order Date]],2,5),"m")</f>
        <v>12</v>
      </c>
      <c r="G1592" s="2" t="str">
        <f>TEXT(MID(Sales_Transactions[[#This Row],[Order Date]],2,5),"yyy")</f>
        <v>2010</v>
      </c>
      <c r="H1592" s="2" t="str">
        <f>TEXT(MID(Sales_Transactions[[#This Row],[Order Date]],2,5),"yyy/m")</f>
        <v>2010/12</v>
      </c>
      <c r="I1592" t="s">
        <v>52</v>
      </c>
      <c r="J1592">
        <f t="shared" si="144"/>
        <v>1</v>
      </c>
      <c r="K1592" s="2">
        <v>23</v>
      </c>
      <c r="L1592" s="3">
        <v>262.77999999999997</v>
      </c>
      <c r="M1592" s="4">
        <v>0.04</v>
      </c>
      <c r="N1592" s="5" t="s">
        <v>23</v>
      </c>
      <c r="O1592" s="3">
        <v>19.36</v>
      </c>
      <c r="P1592" s="3">
        <v>10.98</v>
      </c>
      <c r="Q1592" s="3">
        <v>3.37</v>
      </c>
      <c r="R1592" s="5" t="s">
        <v>1961</v>
      </c>
      <c r="S1592" s="5" t="s">
        <v>1962</v>
      </c>
      <c r="T1592" s="5" t="str">
        <f t="shared" si="145"/>
        <v>Maria Bertelson</v>
      </c>
      <c r="U1592" t="s">
        <v>1143</v>
      </c>
      <c r="V1592" s="5" t="s">
        <v>74</v>
      </c>
      <c r="W1592" s="5" t="s">
        <v>28</v>
      </c>
      <c r="X1592" s="5" t="s">
        <v>221</v>
      </c>
      <c r="Y1592" s="5" t="s">
        <v>773</v>
      </c>
      <c r="Z1592" s="5" t="s">
        <v>60</v>
      </c>
      <c r="AA1592" s="4">
        <v>0.56999999999999995</v>
      </c>
      <c r="AB1592" s="1">
        <v>40527</v>
      </c>
      <c r="AC1592" s="1">
        <v>17314</v>
      </c>
      <c r="AD1592">
        <f t="shared" si="146"/>
        <v>1</v>
      </c>
      <c r="AE1592">
        <f t="shared" ca="1" si="147"/>
        <v>77</v>
      </c>
      <c r="AF1592" t="str">
        <f t="shared" ca="1" si="148"/>
        <v>Over 65</v>
      </c>
      <c r="AG1592" s="3">
        <f t="shared" si="149"/>
        <v>0.62372208695652187</v>
      </c>
      <c r="AH1592" t="str">
        <f>_xlfn.IFNA(VLOOKUP(Sales_Transactions[[#This Row],[Order ID]],Returned_Items[#All],2,FALSE),"Not Returned")</f>
        <v>Not Returned</v>
      </c>
    </row>
    <row r="1593" spans="1:34" x14ac:dyDescent="0.25">
      <c r="A1593">
        <v>15109</v>
      </c>
      <c r="C1593" t="s">
        <v>901</v>
      </c>
      <c r="D1593" s="2" t="str">
        <f>TEXT(MID(Sales_Transactions[[#This Row],[Order Date]],2,5),"d/m/yyy")</f>
        <v>14/12/2010</v>
      </c>
      <c r="E1593" s="2" t="str">
        <f>TEXT(MID(Sales_Transactions[[#This Row],[Order Date]],2,5),"d")</f>
        <v>14</v>
      </c>
      <c r="F1593" s="2" t="str">
        <f>TEXT(MID(Sales_Transactions[[#This Row],[Order Date]],2,5),"m")</f>
        <v>12</v>
      </c>
      <c r="G1593" s="2" t="str">
        <f>TEXT(MID(Sales_Transactions[[#This Row],[Order Date]],2,5),"yyy")</f>
        <v>2010</v>
      </c>
      <c r="H1593" s="2" t="str">
        <f>TEXT(MID(Sales_Transactions[[#This Row],[Order Date]],2,5),"yyy/m")</f>
        <v>2010/12</v>
      </c>
      <c r="I1593" t="s">
        <v>52</v>
      </c>
      <c r="J1593">
        <f t="shared" si="144"/>
        <v>1</v>
      </c>
      <c r="K1593" s="2">
        <v>10</v>
      </c>
      <c r="L1593" s="3">
        <v>142.15</v>
      </c>
      <c r="M1593" s="4">
        <v>0.09</v>
      </c>
      <c r="N1593" s="5" t="s">
        <v>23</v>
      </c>
      <c r="O1593" s="3">
        <v>-58.18</v>
      </c>
      <c r="P1593" s="3">
        <v>14.03</v>
      </c>
      <c r="Q1593" s="3">
        <v>9.3699999999999992</v>
      </c>
      <c r="R1593" s="5" t="s">
        <v>1961</v>
      </c>
      <c r="S1593" s="5" t="s">
        <v>1962</v>
      </c>
      <c r="T1593" s="5" t="str">
        <f t="shared" si="145"/>
        <v>Maria Bertelson</v>
      </c>
      <c r="U1593" t="s">
        <v>1143</v>
      </c>
      <c r="V1593" s="5" t="s">
        <v>74</v>
      </c>
      <c r="W1593" s="5" t="s">
        <v>28</v>
      </c>
      <c r="X1593" s="5" t="s">
        <v>29</v>
      </c>
      <c r="Y1593" s="5" t="s">
        <v>1249</v>
      </c>
      <c r="Z1593" s="5" t="s">
        <v>43</v>
      </c>
      <c r="AA1593" s="4">
        <v>0.56000000000000005</v>
      </c>
      <c r="AB1593" s="1">
        <v>40528</v>
      </c>
      <c r="AC1593" s="1">
        <v>23853</v>
      </c>
      <c r="AD1593">
        <f t="shared" si="146"/>
        <v>2</v>
      </c>
      <c r="AE1593">
        <f t="shared" ca="1" si="147"/>
        <v>59</v>
      </c>
      <c r="AF1593" t="str">
        <f t="shared" ca="1" si="148"/>
        <v>18-64</v>
      </c>
      <c r="AG1593" s="3">
        <f t="shared" si="149"/>
        <v>2.3387372999999996</v>
      </c>
      <c r="AH1593" t="str">
        <f>_xlfn.IFNA(VLOOKUP(Sales_Transactions[[#This Row],[Order ID]],Returned_Items[#All],2,FALSE),"Not Returned")</f>
        <v>Not Returned</v>
      </c>
    </row>
    <row r="1594" spans="1:34" x14ac:dyDescent="0.25">
      <c r="A1594">
        <v>15142</v>
      </c>
      <c r="C1594" t="s">
        <v>1966</v>
      </c>
      <c r="D1594" s="2" t="str">
        <f>TEXT(MID(Sales_Transactions[[#This Row],[Order Date]],2,5),"d/m/yyy")</f>
        <v>4/4/2012</v>
      </c>
      <c r="E1594" s="2" t="str">
        <f>TEXT(MID(Sales_Transactions[[#This Row],[Order Date]],2,5),"d")</f>
        <v>4</v>
      </c>
      <c r="F1594" s="2" t="str">
        <f>TEXT(MID(Sales_Transactions[[#This Row],[Order Date]],2,5),"m")</f>
        <v>4</v>
      </c>
      <c r="G1594" s="2" t="str">
        <f>TEXT(MID(Sales_Transactions[[#This Row],[Order Date]],2,5),"yyy")</f>
        <v>2012</v>
      </c>
      <c r="H1594" s="2" t="str">
        <f>TEXT(MID(Sales_Transactions[[#This Row],[Order Date]],2,5),"yyy/m")</f>
        <v>2012/4</v>
      </c>
      <c r="I1594" t="s">
        <v>52</v>
      </c>
      <c r="J1594">
        <f t="shared" si="144"/>
        <v>1</v>
      </c>
      <c r="K1594" s="2">
        <v>21</v>
      </c>
      <c r="L1594" s="3">
        <v>330.22</v>
      </c>
      <c r="M1594" s="4">
        <v>7.0000000000000007E-2</v>
      </c>
      <c r="N1594" s="5" t="s">
        <v>23</v>
      </c>
      <c r="O1594" s="3">
        <v>-51.72</v>
      </c>
      <c r="P1594" s="3">
        <v>15.28</v>
      </c>
      <c r="Q1594" s="3">
        <v>10.91</v>
      </c>
      <c r="R1594" s="5" t="s">
        <v>1935</v>
      </c>
      <c r="S1594" s="5" t="s">
        <v>1936</v>
      </c>
      <c r="T1594" s="5" t="str">
        <f t="shared" si="145"/>
        <v>Meg O'Connel</v>
      </c>
      <c r="U1594" t="s">
        <v>1143</v>
      </c>
      <c r="V1594" s="5" t="s">
        <v>47</v>
      </c>
      <c r="W1594" s="5" t="s">
        <v>28</v>
      </c>
      <c r="X1594" s="5" t="s">
        <v>41</v>
      </c>
      <c r="Y1594" s="5" t="s">
        <v>940</v>
      </c>
      <c r="Z1594" s="5" t="s">
        <v>43</v>
      </c>
      <c r="AA1594" s="4">
        <v>0.36</v>
      </c>
      <c r="AB1594" s="1">
        <v>41005</v>
      </c>
      <c r="AC1594" s="1">
        <v>23943</v>
      </c>
      <c r="AD1594">
        <f t="shared" si="146"/>
        <v>2</v>
      </c>
      <c r="AE1594">
        <f t="shared" ca="1" si="147"/>
        <v>59</v>
      </c>
      <c r="AF1594" t="str">
        <f t="shared" ca="1" si="148"/>
        <v>18-64</v>
      </c>
      <c r="AG1594" s="3">
        <f t="shared" si="149"/>
        <v>1.2466335238095239</v>
      </c>
      <c r="AH1594" t="str">
        <f>_xlfn.IFNA(VLOOKUP(Sales_Transactions[[#This Row],[Order ID]],Returned_Items[#All],2,FALSE),"Not Returned")</f>
        <v>Not Returned</v>
      </c>
    </row>
    <row r="1595" spans="1:34" x14ac:dyDescent="0.25">
      <c r="A1595">
        <v>15332</v>
      </c>
      <c r="C1595" t="s">
        <v>1967</v>
      </c>
      <c r="D1595" s="2" t="str">
        <f>TEXT(MID(Sales_Transactions[[#This Row],[Order Date]],2,5),"d/m/yyy")</f>
        <v>30/5/2010</v>
      </c>
      <c r="E1595" s="2" t="str">
        <f>TEXT(MID(Sales_Transactions[[#This Row],[Order Date]],2,5),"d")</f>
        <v>30</v>
      </c>
      <c r="F1595" s="2" t="str">
        <f>TEXT(MID(Sales_Transactions[[#This Row],[Order Date]],2,5),"m")</f>
        <v>5</v>
      </c>
      <c r="G1595" s="2" t="str">
        <f>TEXT(MID(Sales_Transactions[[#This Row],[Order Date]],2,5),"yyy")</f>
        <v>2010</v>
      </c>
      <c r="H1595" s="2" t="str">
        <f>TEXT(MID(Sales_Transactions[[#This Row],[Order Date]],2,5),"yyy/m")</f>
        <v>2010/5</v>
      </c>
      <c r="I1595" t="s">
        <v>52</v>
      </c>
      <c r="J1595">
        <f t="shared" si="144"/>
        <v>1</v>
      </c>
      <c r="K1595" s="2">
        <v>6</v>
      </c>
      <c r="L1595" s="3">
        <v>321.70999999999998</v>
      </c>
      <c r="M1595" s="4">
        <v>0.1</v>
      </c>
      <c r="N1595" s="5" t="s">
        <v>23</v>
      </c>
      <c r="O1595" s="3">
        <v>-2.73</v>
      </c>
      <c r="P1595" s="3">
        <v>52.4</v>
      </c>
      <c r="Q1595" s="3">
        <v>16.11</v>
      </c>
      <c r="R1595" s="5" t="s">
        <v>1961</v>
      </c>
      <c r="S1595" s="5" t="s">
        <v>1962</v>
      </c>
      <c r="T1595" s="5" t="str">
        <f t="shared" si="145"/>
        <v>Maria Bertelson</v>
      </c>
      <c r="U1595" t="s">
        <v>1143</v>
      </c>
      <c r="V1595" s="5" t="s">
        <v>74</v>
      </c>
      <c r="W1595" s="5" t="s">
        <v>28</v>
      </c>
      <c r="X1595" s="5" t="s">
        <v>41</v>
      </c>
      <c r="Y1595" s="5" t="s">
        <v>1968</v>
      </c>
      <c r="Z1595" s="5" t="s">
        <v>43</v>
      </c>
      <c r="AA1595" s="4">
        <v>0.39</v>
      </c>
      <c r="AB1595" s="1">
        <v>40330</v>
      </c>
      <c r="AC1595" s="1">
        <v>23865</v>
      </c>
      <c r="AD1595">
        <f t="shared" si="146"/>
        <v>2</v>
      </c>
      <c r="AE1595">
        <f t="shared" ca="1" si="147"/>
        <v>59</v>
      </c>
      <c r="AF1595" t="str">
        <f t="shared" ca="1" si="148"/>
        <v>18-64</v>
      </c>
      <c r="AG1595" s="3">
        <f t="shared" si="149"/>
        <v>11.409599999999999</v>
      </c>
      <c r="AH1595" t="str">
        <f>_xlfn.IFNA(VLOOKUP(Sales_Transactions[[#This Row],[Order ID]],Returned_Items[#All],2,FALSE),"Not Returned")</f>
        <v>Not Returned</v>
      </c>
    </row>
    <row r="1596" spans="1:34" x14ac:dyDescent="0.25">
      <c r="A1596">
        <v>15872</v>
      </c>
      <c r="C1596" t="s">
        <v>1058</v>
      </c>
      <c r="D1596" s="2" t="str">
        <f>TEXT(MID(Sales_Transactions[[#This Row],[Order Date]],2,5),"d/m/yyy")</f>
        <v>30/10/2012</v>
      </c>
      <c r="E1596" s="2" t="str">
        <f>TEXT(MID(Sales_Transactions[[#This Row],[Order Date]],2,5),"d")</f>
        <v>30</v>
      </c>
      <c r="F1596" s="2" t="str">
        <f>TEXT(MID(Sales_Transactions[[#This Row],[Order Date]],2,5),"m")</f>
        <v>10</v>
      </c>
      <c r="G1596" s="2" t="str">
        <f>TEXT(MID(Sales_Transactions[[#This Row],[Order Date]],2,5),"yyy")</f>
        <v>2012</v>
      </c>
      <c r="H1596" s="2" t="str">
        <f>TEXT(MID(Sales_Transactions[[#This Row],[Order Date]],2,5),"yyy/m")</f>
        <v>2012/10</v>
      </c>
      <c r="I1596" t="s">
        <v>52</v>
      </c>
      <c r="J1596">
        <f t="shared" si="144"/>
        <v>1</v>
      </c>
      <c r="K1596" s="2">
        <v>48</v>
      </c>
      <c r="L1596" s="3">
        <v>5198.12</v>
      </c>
      <c r="M1596" s="4">
        <v>0.01</v>
      </c>
      <c r="N1596" s="5" t="s">
        <v>34</v>
      </c>
      <c r="O1596" s="3">
        <v>1481.67</v>
      </c>
      <c r="P1596" s="3">
        <v>100.98</v>
      </c>
      <c r="Q1596" s="3">
        <v>15.66</v>
      </c>
      <c r="R1596" s="5" t="s">
        <v>894</v>
      </c>
      <c r="S1596" s="5" t="s">
        <v>1942</v>
      </c>
      <c r="T1596" s="5" t="str">
        <f t="shared" si="145"/>
        <v>Helen Andreada</v>
      </c>
      <c r="U1596" t="s">
        <v>1143</v>
      </c>
      <c r="V1596" s="5" t="s">
        <v>47</v>
      </c>
      <c r="W1596" s="5" t="s">
        <v>28</v>
      </c>
      <c r="X1596" s="5" t="s">
        <v>38</v>
      </c>
      <c r="Y1596" s="5" t="s">
        <v>1912</v>
      </c>
      <c r="Z1596" s="5" t="s">
        <v>40</v>
      </c>
      <c r="AA1596" s="4">
        <v>0.56999999999999995</v>
      </c>
      <c r="AB1596" s="1">
        <v>41212</v>
      </c>
      <c r="AC1596" s="1">
        <v>23789</v>
      </c>
      <c r="AD1596">
        <f t="shared" si="146"/>
        <v>0</v>
      </c>
      <c r="AE1596">
        <f t="shared" ca="1" si="147"/>
        <v>59</v>
      </c>
      <c r="AF1596" t="str">
        <f t="shared" ca="1" si="148"/>
        <v>18-64</v>
      </c>
      <c r="AG1596" s="3">
        <f t="shared" si="149"/>
        <v>2.4297896250000002</v>
      </c>
      <c r="AH1596" t="str">
        <f>_xlfn.IFNA(VLOOKUP(Sales_Transactions[[#This Row],[Order ID]],Returned_Items[#All],2,FALSE),"Not Returned")</f>
        <v>Returned</v>
      </c>
    </row>
    <row r="1597" spans="1:34" x14ac:dyDescent="0.25">
      <c r="A1597">
        <v>15872</v>
      </c>
      <c r="C1597" t="s">
        <v>1058</v>
      </c>
      <c r="D1597" s="2" t="str">
        <f>TEXT(MID(Sales_Transactions[[#This Row],[Order Date]],2,5),"d/m/yyy")</f>
        <v>30/10/2012</v>
      </c>
      <c r="E1597" s="2" t="str">
        <f>TEXT(MID(Sales_Transactions[[#This Row],[Order Date]],2,5),"d")</f>
        <v>30</v>
      </c>
      <c r="F1597" s="2" t="str">
        <f>TEXT(MID(Sales_Transactions[[#This Row],[Order Date]],2,5),"m")</f>
        <v>10</v>
      </c>
      <c r="G1597" s="2" t="str">
        <f>TEXT(MID(Sales_Transactions[[#This Row],[Order Date]],2,5),"yyy")</f>
        <v>2012</v>
      </c>
      <c r="H1597" s="2" t="str">
        <f>TEXT(MID(Sales_Transactions[[#This Row],[Order Date]],2,5),"yyy/m")</f>
        <v>2012/10</v>
      </c>
      <c r="I1597" t="s">
        <v>52</v>
      </c>
      <c r="J1597">
        <f t="shared" si="144"/>
        <v>1</v>
      </c>
      <c r="K1597" s="2">
        <v>23</v>
      </c>
      <c r="L1597" s="3">
        <v>188.53</v>
      </c>
      <c r="M1597" s="4">
        <v>0</v>
      </c>
      <c r="N1597" s="5" t="s">
        <v>23</v>
      </c>
      <c r="O1597" s="3">
        <v>-27.49</v>
      </c>
      <c r="P1597" s="3">
        <v>7.35</v>
      </c>
      <c r="Q1597" s="3">
        <v>5.96</v>
      </c>
      <c r="R1597" s="5" t="s">
        <v>894</v>
      </c>
      <c r="S1597" s="5" t="s">
        <v>1942</v>
      </c>
      <c r="T1597" s="5" t="str">
        <f t="shared" si="145"/>
        <v>Helen Andreada</v>
      </c>
      <c r="U1597" t="s">
        <v>1143</v>
      </c>
      <c r="V1597" s="5" t="s">
        <v>47</v>
      </c>
      <c r="W1597" s="5" t="s">
        <v>28</v>
      </c>
      <c r="X1597" s="5" t="s">
        <v>75</v>
      </c>
      <c r="Y1597" s="5" t="s">
        <v>1969</v>
      </c>
      <c r="Z1597" s="5" t="s">
        <v>43</v>
      </c>
      <c r="AA1597" s="4">
        <v>0.38</v>
      </c>
      <c r="AB1597" s="1">
        <v>41214</v>
      </c>
      <c r="AC1597" s="1">
        <v>23912</v>
      </c>
      <c r="AD1597">
        <f t="shared" si="146"/>
        <v>2</v>
      </c>
      <c r="AE1597">
        <f t="shared" ca="1" si="147"/>
        <v>59</v>
      </c>
      <c r="AF1597" t="str">
        <f t="shared" ca="1" si="148"/>
        <v>18-64</v>
      </c>
      <c r="AG1597" s="3">
        <f t="shared" si="149"/>
        <v>0.57869565217391294</v>
      </c>
      <c r="AH1597" t="str">
        <f>_xlfn.IFNA(VLOOKUP(Sales_Transactions[[#This Row],[Order ID]],Returned_Items[#All],2,FALSE),"Not Returned")</f>
        <v>Returned</v>
      </c>
    </row>
    <row r="1598" spans="1:34" x14ac:dyDescent="0.25">
      <c r="A1598">
        <v>15872</v>
      </c>
      <c r="C1598" t="s">
        <v>1058</v>
      </c>
      <c r="D1598" s="2" t="str">
        <f>TEXT(MID(Sales_Transactions[[#This Row],[Order Date]],2,5),"d/m/yyy")</f>
        <v>30/10/2012</v>
      </c>
      <c r="E1598" s="2" t="str">
        <f>TEXT(MID(Sales_Transactions[[#This Row],[Order Date]],2,5),"d")</f>
        <v>30</v>
      </c>
      <c r="F1598" s="2" t="str">
        <f>TEXT(MID(Sales_Transactions[[#This Row],[Order Date]],2,5),"m")</f>
        <v>10</v>
      </c>
      <c r="G1598" s="2" t="str">
        <f>TEXT(MID(Sales_Transactions[[#This Row],[Order Date]],2,5),"yyy")</f>
        <v>2012</v>
      </c>
      <c r="H1598" s="2" t="str">
        <f>TEXT(MID(Sales_Transactions[[#This Row],[Order Date]],2,5),"yyy/m")</f>
        <v>2012/10</v>
      </c>
      <c r="I1598" t="s">
        <v>52</v>
      </c>
      <c r="J1598">
        <f t="shared" si="144"/>
        <v>1</v>
      </c>
      <c r="K1598" s="2">
        <v>19</v>
      </c>
      <c r="L1598" s="3">
        <v>718.41</v>
      </c>
      <c r="M1598" s="4">
        <v>0.1</v>
      </c>
      <c r="N1598" s="5" t="s">
        <v>23</v>
      </c>
      <c r="O1598" s="3">
        <v>23.94</v>
      </c>
      <c r="P1598" s="3">
        <v>40.99</v>
      </c>
      <c r="Q1598" s="3">
        <v>17.48</v>
      </c>
      <c r="R1598" s="5" t="s">
        <v>894</v>
      </c>
      <c r="S1598" s="5" t="s">
        <v>1942</v>
      </c>
      <c r="T1598" s="5" t="str">
        <f t="shared" si="145"/>
        <v>Helen Andreada</v>
      </c>
      <c r="U1598" t="s">
        <v>1143</v>
      </c>
      <c r="V1598" s="5" t="s">
        <v>47</v>
      </c>
      <c r="W1598" s="5" t="s">
        <v>28</v>
      </c>
      <c r="X1598" s="5" t="s">
        <v>75</v>
      </c>
      <c r="Y1598" s="5" t="s">
        <v>368</v>
      </c>
      <c r="Z1598" s="5" t="s">
        <v>43</v>
      </c>
      <c r="AA1598" s="4">
        <v>0.36</v>
      </c>
      <c r="AB1598" s="1">
        <v>41213</v>
      </c>
      <c r="AC1598" s="1">
        <v>23756</v>
      </c>
      <c r="AD1598">
        <f t="shared" si="146"/>
        <v>1</v>
      </c>
      <c r="AE1598">
        <f t="shared" ca="1" si="147"/>
        <v>59</v>
      </c>
      <c r="AF1598" t="str">
        <f t="shared" ca="1" si="148"/>
        <v>18-64</v>
      </c>
      <c r="AG1598" s="3">
        <f t="shared" si="149"/>
        <v>3.075211052631579</v>
      </c>
      <c r="AH1598" t="str">
        <f>_xlfn.IFNA(VLOOKUP(Sales_Transactions[[#This Row],[Order ID]],Returned_Items[#All],2,FALSE),"Not Returned")</f>
        <v>Returned</v>
      </c>
    </row>
    <row r="1599" spans="1:34" x14ac:dyDescent="0.25">
      <c r="A1599">
        <v>16032</v>
      </c>
      <c r="C1599" t="s">
        <v>1970</v>
      </c>
      <c r="D1599" s="2" t="str">
        <f>TEXT(MID(Sales_Transactions[[#This Row],[Order Date]],2,5),"d/m/yyy")</f>
        <v>5/12/2009</v>
      </c>
      <c r="E1599" s="2" t="str">
        <f>TEXT(MID(Sales_Transactions[[#This Row],[Order Date]],2,5),"d")</f>
        <v>5</v>
      </c>
      <c r="F1599" s="2" t="str">
        <f>TEXT(MID(Sales_Transactions[[#This Row],[Order Date]],2,5),"m")</f>
        <v>12</v>
      </c>
      <c r="G1599" s="2" t="str">
        <f>TEXT(MID(Sales_Transactions[[#This Row],[Order Date]],2,5),"yyy")</f>
        <v>2009</v>
      </c>
      <c r="H1599" s="2" t="str">
        <f>TEXT(MID(Sales_Transactions[[#This Row],[Order Date]],2,5),"yyy/m")</f>
        <v>2009/12</v>
      </c>
      <c r="I1599" t="s">
        <v>22</v>
      </c>
      <c r="J1599">
        <f t="shared" si="144"/>
        <v>2</v>
      </c>
      <c r="K1599" s="2">
        <v>35</v>
      </c>
      <c r="L1599" s="3">
        <v>436.98</v>
      </c>
      <c r="M1599" s="4">
        <v>7.0000000000000007E-2</v>
      </c>
      <c r="N1599" s="5" t="s">
        <v>23</v>
      </c>
      <c r="O1599" s="3">
        <v>75.61</v>
      </c>
      <c r="P1599" s="3">
        <v>12.64</v>
      </c>
      <c r="Q1599" s="3">
        <v>4.9800000000000004</v>
      </c>
      <c r="R1599" s="5" t="s">
        <v>1170</v>
      </c>
      <c r="S1599" s="5" t="s">
        <v>195</v>
      </c>
      <c r="T1599" s="5" t="str">
        <f t="shared" si="145"/>
        <v>Brian Thompson</v>
      </c>
      <c r="U1599" t="s">
        <v>1143</v>
      </c>
      <c r="V1599" s="5" t="s">
        <v>74</v>
      </c>
      <c r="W1599" s="5" t="s">
        <v>57</v>
      </c>
      <c r="X1599" s="5" t="s">
        <v>58</v>
      </c>
      <c r="Y1599" s="5" t="s">
        <v>1759</v>
      </c>
      <c r="Z1599" s="5" t="s">
        <v>60</v>
      </c>
      <c r="AA1599" s="4">
        <v>0.48</v>
      </c>
      <c r="AB1599" s="1">
        <v>40159</v>
      </c>
      <c r="AC1599" s="1">
        <v>23530</v>
      </c>
      <c r="AD1599">
        <f t="shared" si="146"/>
        <v>7</v>
      </c>
      <c r="AE1599">
        <f t="shared" ca="1" si="147"/>
        <v>60</v>
      </c>
      <c r="AF1599" t="str">
        <f t="shared" ca="1" si="148"/>
        <v>18-64</v>
      </c>
      <c r="AG1599" s="3">
        <f t="shared" si="149"/>
        <v>0.50317577142857139</v>
      </c>
      <c r="AH1599" t="str">
        <f>_xlfn.IFNA(VLOOKUP(Sales_Transactions[[#This Row],[Order ID]],Returned_Items[#All],2,FALSE),"Not Returned")</f>
        <v>Not Returned</v>
      </c>
    </row>
    <row r="1600" spans="1:34" x14ac:dyDescent="0.25">
      <c r="A1600">
        <v>16165</v>
      </c>
      <c r="C1600" t="s">
        <v>1430</v>
      </c>
      <c r="D1600" s="2" t="str">
        <f>TEXT(MID(Sales_Transactions[[#This Row],[Order Date]],2,5),"d/m/yyy")</f>
        <v>22/7/2010</v>
      </c>
      <c r="E1600" s="2" t="str">
        <f>TEXT(MID(Sales_Transactions[[#This Row],[Order Date]],2,5),"d")</f>
        <v>22</v>
      </c>
      <c r="F1600" s="2" t="str">
        <f>TEXT(MID(Sales_Transactions[[#This Row],[Order Date]],2,5),"m")</f>
        <v>7</v>
      </c>
      <c r="G1600" s="2" t="str">
        <f>TEXT(MID(Sales_Transactions[[#This Row],[Order Date]],2,5),"yyy")</f>
        <v>2010</v>
      </c>
      <c r="H1600" s="2" t="str">
        <f>TEXT(MID(Sales_Transactions[[#This Row],[Order Date]],2,5),"yyy/m")</f>
        <v>2010/7</v>
      </c>
      <c r="I1600" t="s">
        <v>52</v>
      </c>
      <c r="J1600">
        <f t="shared" si="144"/>
        <v>1</v>
      </c>
      <c r="K1600" s="2">
        <v>4</v>
      </c>
      <c r="L1600" s="3">
        <v>136.68</v>
      </c>
      <c r="M1600" s="4">
        <v>0.01</v>
      </c>
      <c r="N1600" s="5" t="s">
        <v>67</v>
      </c>
      <c r="O1600" s="3">
        <v>-125.16</v>
      </c>
      <c r="P1600" s="3">
        <v>30.73</v>
      </c>
      <c r="Q1600" s="3">
        <v>4</v>
      </c>
      <c r="R1600" s="5" t="s">
        <v>1937</v>
      </c>
      <c r="S1600" s="5" t="s">
        <v>1938</v>
      </c>
      <c r="T1600" s="5" t="str">
        <f t="shared" si="145"/>
        <v>Hallie Redmond</v>
      </c>
      <c r="U1600" t="s">
        <v>1143</v>
      </c>
      <c r="V1600" s="5" t="s">
        <v>27</v>
      </c>
      <c r="W1600" s="5" t="s">
        <v>48</v>
      </c>
      <c r="X1600" s="5" t="s">
        <v>87</v>
      </c>
      <c r="Y1600" s="5" t="s">
        <v>424</v>
      </c>
      <c r="Z1600" s="5" t="s">
        <v>43</v>
      </c>
      <c r="AA1600" s="4">
        <v>0.75</v>
      </c>
      <c r="AB1600" s="1">
        <v>40383</v>
      </c>
      <c r="AC1600" s="1">
        <v>23409</v>
      </c>
      <c r="AD1600">
        <f t="shared" si="146"/>
        <v>2</v>
      </c>
      <c r="AE1600">
        <f t="shared" ca="1" si="147"/>
        <v>60</v>
      </c>
      <c r="AF1600" t="str">
        <f t="shared" ca="1" si="148"/>
        <v>18-64</v>
      </c>
      <c r="AG1600" s="3">
        <f t="shared" si="149"/>
        <v>8.6817317500000009</v>
      </c>
      <c r="AH1600" t="str">
        <f>_xlfn.IFNA(VLOOKUP(Sales_Transactions[[#This Row],[Order ID]],Returned_Items[#All],2,FALSE),"Not Returned")</f>
        <v>Not Returned</v>
      </c>
    </row>
    <row r="1601" spans="1:34" x14ac:dyDescent="0.25">
      <c r="A1601">
        <v>16165</v>
      </c>
      <c r="C1601" t="s">
        <v>1430</v>
      </c>
      <c r="D1601" s="2" t="str">
        <f>TEXT(MID(Sales_Transactions[[#This Row],[Order Date]],2,5),"d/m/yyy")</f>
        <v>22/7/2010</v>
      </c>
      <c r="E1601" s="2" t="str">
        <f>TEXT(MID(Sales_Transactions[[#This Row],[Order Date]],2,5),"d")</f>
        <v>22</v>
      </c>
      <c r="F1601" s="2" t="str">
        <f>TEXT(MID(Sales_Transactions[[#This Row],[Order Date]],2,5),"m")</f>
        <v>7</v>
      </c>
      <c r="G1601" s="2" t="str">
        <f>TEXT(MID(Sales_Transactions[[#This Row],[Order Date]],2,5),"yyy")</f>
        <v>2010</v>
      </c>
      <c r="H1601" s="2" t="str">
        <f>TEXT(MID(Sales_Transactions[[#This Row],[Order Date]],2,5),"yyy/m")</f>
        <v>2010/7</v>
      </c>
      <c r="I1601" t="s">
        <v>52</v>
      </c>
      <c r="J1601">
        <f t="shared" si="144"/>
        <v>1</v>
      </c>
      <c r="K1601" s="2">
        <v>24</v>
      </c>
      <c r="L1601" s="3">
        <v>1452.48</v>
      </c>
      <c r="M1601" s="4">
        <v>7.0000000000000007E-2</v>
      </c>
      <c r="N1601" s="5" t="s">
        <v>67</v>
      </c>
      <c r="O1601" s="3">
        <v>376.52</v>
      </c>
      <c r="P1601" s="3">
        <v>62.18</v>
      </c>
      <c r="Q1601" s="3">
        <v>10.84</v>
      </c>
      <c r="R1601" s="5" t="s">
        <v>1937</v>
      </c>
      <c r="S1601" s="5" t="s">
        <v>1938</v>
      </c>
      <c r="T1601" s="5" t="str">
        <f t="shared" si="145"/>
        <v>Hallie Redmond</v>
      </c>
      <c r="U1601" t="s">
        <v>1143</v>
      </c>
      <c r="V1601" s="5" t="s">
        <v>27</v>
      </c>
      <c r="W1601" s="5" t="s">
        <v>57</v>
      </c>
      <c r="X1601" s="5" t="s">
        <v>58</v>
      </c>
      <c r="Y1601" s="5" t="s">
        <v>1971</v>
      </c>
      <c r="Z1601" s="5" t="s">
        <v>56</v>
      </c>
      <c r="AA1601" s="4">
        <v>0.63</v>
      </c>
      <c r="AB1601" s="1">
        <v>40382</v>
      </c>
      <c r="AC1601" s="1">
        <v>23356</v>
      </c>
      <c r="AD1601">
        <f t="shared" si="146"/>
        <v>1</v>
      </c>
      <c r="AE1601">
        <f t="shared" ca="1" si="147"/>
        <v>60</v>
      </c>
      <c r="AF1601" t="str">
        <f t="shared" ca="1" si="148"/>
        <v>18-64</v>
      </c>
      <c r="AG1601" s="3">
        <f t="shared" si="149"/>
        <v>3.0406864166666665</v>
      </c>
      <c r="AH1601" t="str">
        <f>_xlfn.IFNA(VLOOKUP(Sales_Transactions[[#This Row],[Order ID]],Returned_Items[#All],2,FALSE),"Not Returned")</f>
        <v>Not Returned</v>
      </c>
    </row>
    <row r="1602" spans="1:34" x14ac:dyDescent="0.25">
      <c r="A1602">
        <v>16165</v>
      </c>
      <c r="C1602" t="s">
        <v>1430</v>
      </c>
      <c r="D1602" s="2" t="str">
        <f>TEXT(MID(Sales_Transactions[[#This Row],[Order Date]],2,5),"d/m/yyy")</f>
        <v>22/7/2010</v>
      </c>
      <c r="E1602" s="2" t="str">
        <f>TEXT(MID(Sales_Transactions[[#This Row],[Order Date]],2,5),"d")</f>
        <v>22</v>
      </c>
      <c r="F1602" s="2" t="str">
        <f>TEXT(MID(Sales_Transactions[[#This Row],[Order Date]],2,5),"m")</f>
        <v>7</v>
      </c>
      <c r="G1602" s="2" t="str">
        <f>TEXT(MID(Sales_Transactions[[#This Row],[Order Date]],2,5),"yyy")</f>
        <v>2010</v>
      </c>
      <c r="H1602" s="2" t="str">
        <f>TEXT(MID(Sales_Transactions[[#This Row],[Order Date]],2,5),"yyy/m")</f>
        <v>2010/7</v>
      </c>
      <c r="I1602" t="s">
        <v>52</v>
      </c>
      <c r="J1602">
        <f t="shared" ref="J1602:J1665" si="150">IF(I1602="Making Critical",5,IF(I1602="High",4,IF(I1602="Medium",3,IF(I1602="Low",2,1))))</f>
        <v>1</v>
      </c>
      <c r="K1602" s="2">
        <v>19</v>
      </c>
      <c r="L1602" s="3">
        <v>3555.29</v>
      </c>
      <c r="M1602" s="4">
        <v>0.09</v>
      </c>
      <c r="N1602" s="5" t="s">
        <v>67</v>
      </c>
      <c r="O1602" s="3">
        <v>183.28</v>
      </c>
      <c r="P1602" s="3">
        <v>193.17</v>
      </c>
      <c r="Q1602" s="3">
        <v>19.989999999999998</v>
      </c>
      <c r="R1602" s="5" t="s">
        <v>1937</v>
      </c>
      <c r="S1602" s="5" t="s">
        <v>1938</v>
      </c>
      <c r="T1602" s="5" t="str">
        <f t="shared" ref="T1602:T1665" si="151">R1602 &amp; " " &amp; S1602</f>
        <v>Hallie Redmond</v>
      </c>
      <c r="U1602" t="s">
        <v>1143</v>
      </c>
      <c r="V1602" s="5" t="s">
        <v>27</v>
      </c>
      <c r="W1602" s="5" t="s">
        <v>28</v>
      </c>
      <c r="X1602" s="5" t="s">
        <v>29</v>
      </c>
      <c r="Y1602" s="5" t="s">
        <v>546</v>
      </c>
      <c r="Z1602" s="5" t="s">
        <v>43</v>
      </c>
      <c r="AA1602" s="4">
        <v>0.71</v>
      </c>
      <c r="AB1602" s="1">
        <v>40381</v>
      </c>
      <c r="AC1602" s="1">
        <v>22739</v>
      </c>
      <c r="AD1602">
        <f t="shared" ref="AD1602:AD1665" si="152">_xlfn.DAYS(AB1602,D1602)</f>
        <v>0</v>
      </c>
      <c r="AE1602">
        <f t="shared" ref="AE1602:AE1665" ca="1" si="153">DATEDIF(AC1602,TODAY(),"Y")</f>
        <v>62</v>
      </c>
      <c r="AF1602" t="str">
        <f t="shared" ref="AF1602:AF1665" ca="1" si="154">IF(AE1602&lt;18,"Under 18",IF(AE1602&lt;65,"18-64","Over 65"))</f>
        <v>18-64</v>
      </c>
      <c r="AG1602" s="3">
        <f t="shared" ref="AG1602:AG1665" si="155" xml:space="preserve"> (P1602 - (M1602 / 100) * P1602 + Q1602) / K1602</f>
        <v>11.209797210526315</v>
      </c>
      <c r="AH1602" t="str">
        <f>_xlfn.IFNA(VLOOKUP(Sales_Transactions[[#This Row],[Order ID]],Returned_Items[#All],2,FALSE),"Not Returned")</f>
        <v>Not Returned</v>
      </c>
    </row>
    <row r="1603" spans="1:34" x14ac:dyDescent="0.25">
      <c r="A1603">
        <v>17632</v>
      </c>
      <c r="C1603" t="s">
        <v>530</v>
      </c>
      <c r="D1603" s="2" t="str">
        <f>TEXT(MID(Sales_Transactions[[#This Row],[Order Date]],2,5),"d/m/yyy")</f>
        <v>21/2/2010</v>
      </c>
      <c r="E1603" s="2" t="str">
        <f>TEXT(MID(Sales_Transactions[[#This Row],[Order Date]],2,5),"d")</f>
        <v>21</v>
      </c>
      <c r="F1603" s="2" t="str">
        <f>TEXT(MID(Sales_Transactions[[#This Row],[Order Date]],2,5),"m")</f>
        <v>2</v>
      </c>
      <c r="G1603" s="2" t="str">
        <f>TEXT(MID(Sales_Transactions[[#This Row],[Order Date]],2,5),"yyy")</f>
        <v>2010</v>
      </c>
      <c r="H1603" s="2" t="str">
        <f>TEXT(MID(Sales_Transactions[[#This Row],[Order Date]],2,5),"yyy/m")</f>
        <v>2010/2</v>
      </c>
      <c r="I1603" t="s">
        <v>78</v>
      </c>
      <c r="J1603">
        <f t="shared" si="150"/>
        <v>3</v>
      </c>
      <c r="K1603" s="2">
        <v>38</v>
      </c>
      <c r="L1603" s="3">
        <v>71.12</v>
      </c>
      <c r="M1603" s="4">
        <v>0.1</v>
      </c>
      <c r="N1603" s="5" t="s">
        <v>23</v>
      </c>
      <c r="O1603" s="3">
        <v>-21.89</v>
      </c>
      <c r="P1603" s="3">
        <v>1.98</v>
      </c>
      <c r="Q1603" s="3">
        <v>0.7</v>
      </c>
      <c r="R1603" s="5" t="s">
        <v>1531</v>
      </c>
      <c r="S1603" s="5" t="s">
        <v>195</v>
      </c>
      <c r="T1603" s="5" t="str">
        <f t="shared" si="151"/>
        <v>Liz Thompson</v>
      </c>
      <c r="U1603" t="s">
        <v>1143</v>
      </c>
      <c r="V1603" s="5" t="s">
        <v>47</v>
      </c>
      <c r="W1603" s="5" t="s">
        <v>28</v>
      </c>
      <c r="X1603" s="5" t="s">
        <v>82</v>
      </c>
      <c r="Y1603" s="5" t="s">
        <v>1972</v>
      </c>
      <c r="Z1603" s="5" t="s">
        <v>84</v>
      </c>
      <c r="AA1603" s="4">
        <v>0.83</v>
      </c>
      <c r="AB1603" s="1">
        <v>40231</v>
      </c>
      <c r="AC1603" s="1">
        <v>23602</v>
      </c>
      <c r="AD1603">
        <f t="shared" si="152"/>
        <v>1</v>
      </c>
      <c r="AE1603">
        <f t="shared" ca="1" si="153"/>
        <v>59</v>
      </c>
      <c r="AF1603" t="str">
        <f t="shared" ca="1" si="154"/>
        <v>18-64</v>
      </c>
      <c r="AG1603" s="3">
        <f t="shared" si="155"/>
        <v>7.0474210526315792E-2</v>
      </c>
      <c r="AH1603" t="str">
        <f>_xlfn.IFNA(VLOOKUP(Sales_Transactions[[#This Row],[Order ID]],Returned_Items[#All],2,FALSE),"Not Returned")</f>
        <v>Not Returned</v>
      </c>
    </row>
    <row r="1604" spans="1:34" x14ac:dyDescent="0.25">
      <c r="A1604">
        <v>19492</v>
      </c>
      <c r="C1604" t="s">
        <v>1669</v>
      </c>
      <c r="D1604" s="2" t="str">
        <f>TEXT(MID(Sales_Transactions[[#This Row],[Order Date]],2,5),"d/m/yyy")</f>
        <v>12/12/2010</v>
      </c>
      <c r="E1604" s="2" t="str">
        <f>TEXT(MID(Sales_Transactions[[#This Row],[Order Date]],2,5),"d")</f>
        <v>12</v>
      </c>
      <c r="F1604" s="2" t="str">
        <f>TEXT(MID(Sales_Transactions[[#This Row],[Order Date]],2,5),"m")</f>
        <v>12</v>
      </c>
      <c r="G1604" s="2" t="str">
        <f>TEXT(MID(Sales_Transactions[[#This Row],[Order Date]],2,5),"yyy")</f>
        <v>2010</v>
      </c>
      <c r="H1604" s="2" t="str">
        <f>TEXT(MID(Sales_Transactions[[#This Row],[Order Date]],2,5),"yyy/m")</f>
        <v>2010/12</v>
      </c>
      <c r="I1604" t="s">
        <v>33</v>
      </c>
      <c r="J1604">
        <f t="shared" si="150"/>
        <v>4</v>
      </c>
      <c r="K1604" s="2">
        <v>9</v>
      </c>
      <c r="L1604" s="3">
        <v>691.09</v>
      </c>
      <c r="M1604" s="4">
        <v>0.08</v>
      </c>
      <c r="N1604" s="5" t="s">
        <v>23</v>
      </c>
      <c r="O1604" s="3">
        <v>364.03</v>
      </c>
      <c r="P1604" s="3">
        <v>78.69</v>
      </c>
      <c r="Q1604" s="3">
        <v>19.989999999999998</v>
      </c>
      <c r="R1604" s="5" t="s">
        <v>1973</v>
      </c>
      <c r="S1604" s="5" t="s">
        <v>1974</v>
      </c>
      <c r="T1604" s="5" t="str">
        <f t="shared" si="151"/>
        <v>Jason Gross</v>
      </c>
      <c r="U1604" t="s">
        <v>1143</v>
      </c>
      <c r="V1604" s="5" t="s">
        <v>27</v>
      </c>
      <c r="W1604" s="5" t="s">
        <v>57</v>
      </c>
      <c r="X1604" s="5" t="s">
        <v>58</v>
      </c>
      <c r="Y1604" s="5" t="s">
        <v>1355</v>
      </c>
      <c r="Z1604" s="5" t="s">
        <v>43</v>
      </c>
      <c r="AA1604" s="4">
        <v>0.43</v>
      </c>
      <c r="AB1604" s="1">
        <v>40526</v>
      </c>
      <c r="AC1604" s="1">
        <v>23676</v>
      </c>
      <c r="AD1604">
        <f t="shared" si="152"/>
        <v>2</v>
      </c>
      <c r="AE1604">
        <f t="shared" ca="1" si="153"/>
        <v>59</v>
      </c>
      <c r="AF1604" t="str">
        <f t="shared" ca="1" si="154"/>
        <v>18-64</v>
      </c>
      <c r="AG1604" s="3">
        <f t="shared" si="155"/>
        <v>10.957449777777777</v>
      </c>
      <c r="AH1604" t="str">
        <f>_xlfn.IFNA(VLOOKUP(Sales_Transactions[[#This Row],[Order ID]],Returned_Items[#All],2,FALSE),"Not Returned")</f>
        <v>Not Returned</v>
      </c>
    </row>
    <row r="1605" spans="1:34" x14ac:dyDescent="0.25">
      <c r="A1605">
        <v>19492</v>
      </c>
      <c r="C1605" t="s">
        <v>1669</v>
      </c>
      <c r="D1605" s="2" t="str">
        <f>TEXT(MID(Sales_Transactions[[#This Row],[Order Date]],2,5),"d/m/yyy")</f>
        <v>12/12/2010</v>
      </c>
      <c r="E1605" s="2" t="str">
        <f>TEXT(MID(Sales_Transactions[[#This Row],[Order Date]],2,5),"d")</f>
        <v>12</v>
      </c>
      <c r="F1605" s="2" t="str">
        <f>TEXT(MID(Sales_Transactions[[#This Row],[Order Date]],2,5),"m")</f>
        <v>12</v>
      </c>
      <c r="G1605" s="2" t="str">
        <f>TEXT(MID(Sales_Transactions[[#This Row],[Order Date]],2,5),"yyy")</f>
        <v>2010</v>
      </c>
      <c r="H1605" s="2" t="str">
        <f>TEXT(MID(Sales_Transactions[[#This Row],[Order Date]],2,5),"yyy/m")</f>
        <v>2010/12</v>
      </c>
      <c r="I1605" t="s">
        <v>33</v>
      </c>
      <c r="J1605">
        <f t="shared" si="150"/>
        <v>4</v>
      </c>
      <c r="K1605" s="2">
        <v>33</v>
      </c>
      <c r="L1605" s="3">
        <v>713.7</v>
      </c>
      <c r="M1605" s="4">
        <v>0.02</v>
      </c>
      <c r="N1605" s="5" t="s">
        <v>23</v>
      </c>
      <c r="O1605" s="3">
        <v>176.09</v>
      </c>
      <c r="P1605" s="3">
        <v>21.98</v>
      </c>
      <c r="Q1605" s="3">
        <v>2.87</v>
      </c>
      <c r="R1605" s="5" t="s">
        <v>1973</v>
      </c>
      <c r="S1605" s="5" t="s">
        <v>1974</v>
      </c>
      <c r="T1605" s="5" t="str">
        <f t="shared" si="151"/>
        <v>Jason Gross</v>
      </c>
      <c r="U1605" t="s">
        <v>1143</v>
      </c>
      <c r="V1605" s="5" t="s">
        <v>27</v>
      </c>
      <c r="W1605" s="5" t="s">
        <v>28</v>
      </c>
      <c r="X1605" s="5" t="s">
        <v>124</v>
      </c>
      <c r="Y1605" s="5" t="s">
        <v>816</v>
      </c>
      <c r="Z1605" s="5" t="s">
        <v>60</v>
      </c>
      <c r="AA1605" s="4">
        <v>0.55000000000000004</v>
      </c>
      <c r="AB1605" s="1">
        <v>40525</v>
      </c>
      <c r="AC1605" s="1">
        <v>23426</v>
      </c>
      <c r="AD1605">
        <f t="shared" si="152"/>
        <v>1</v>
      </c>
      <c r="AE1605">
        <f t="shared" ca="1" si="153"/>
        <v>60</v>
      </c>
      <c r="AF1605" t="str">
        <f t="shared" ca="1" si="154"/>
        <v>18-64</v>
      </c>
      <c r="AG1605" s="3">
        <f t="shared" si="155"/>
        <v>0.75289709090909096</v>
      </c>
      <c r="AH1605" t="str">
        <f>_xlfn.IFNA(VLOOKUP(Sales_Transactions[[#This Row],[Order ID]],Returned_Items[#All],2,FALSE),"Not Returned")</f>
        <v>Not Returned</v>
      </c>
    </row>
    <row r="1606" spans="1:34" x14ac:dyDescent="0.25">
      <c r="A1606">
        <v>20102</v>
      </c>
      <c r="C1606" t="s">
        <v>1975</v>
      </c>
      <c r="D1606" s="2" t="str">
        <f>TEXT(MID(Sales_Transactions[[#This Row],[Order Date]],2,5),"d/m/yyy")</f>
        <v>5/6/2011</v>
      </c>
      <c r="E1606" s="2" t="str">
        <f>TEXT(MID(Sales_Transactions[[#This Row],[Order Date]],2,5),"d")</f>
        <v>5</v>
      </c>
      <c r="F1606" s="2" t="str">
        <f>TEXT(MID(Sales_Transactions[[#This Row],[Order Date]],2,5),"m")</f>
        <v>6</v>
      </c>
      <c r="G1606" s="2" t="str">
        <f>TEXT(MID(Sales_Transactions[[#This Row],[Order Date]],2,5),"yyy")</f>
        <v>2011</v>
      </c>
      <c r="H1606" s="2" t="str">
        <f>TEXT(MID(Sales_Transactions[[#This Row],[Order Date]],2,5),"yyy/m")</f>
        <v>2011/6</v>
      </c>
      <c r="I1606" t="s">
        <v>33</v>
      </c>
      <c r="J1606">
        <f t="shared" si="150"/>
        <v>4</v>
      </c>
      <c r="K1606" s="2">
        <v>15</v>
      </c>
      <c r="L1606" s="3">
        <v>333.3</v>
      </c>
      <c r="M1606" s="4">
        <v>0.03</v>
      </c>
      <c r="N1606" s="5" t="s">
        <v>23</v>
      </c>
      <c r="O1606" s="3">
        <v>71.040000000000006</v>
      </c>
      <c r="P1606" s="3">
        <v>22.24</v>
      </c>
      <c r="Q1606" s="3">
        <v>1.99</v>
      </c>
      <c r="R1606" s="5" t="s">
        <v>1946</v>
      </c>
      <c r="S1606" s="5" t="s">
        <v>1947</v>
      </c>
      <c r="T1606" s="5" t="str">
        <f t="shared" si="151"/>
        <v>Christine Sundaresam</v>
      </c>
      <c r="U1606" t="s">
        <v>1143</v>
      </c>
      <c r="V1606" s="5" t="s">
        <v>27</v>
      </c>
      <c r="W1606" s="5" t="s">
        <v>48</v>
      </c>
      <c r="X1606" s="5" t="s">
        <v>87</v>
      </c>
      <c r="Y1606" s="5" t="s">
        <v>1976</v>
      </c>
      <c r="Z1606" s="5" t="s">
        <v>60</v>
      </c>
      <c r="AA1606" s="4">
        <v>0.43</v>
      </c>
      <c r="AB1606" s="1">
        <v>40700</v>
      </c>
      <c r="AC1606" s="1">
        <v>23454</v>
      </c>
      <c r="AD1606">
        <f t="shared" si="152"/>
        <v>1</v>
      </c>
      <c r="AE1606">
        <f t="shared" ca="1" si="153"/>
        <v>60</v>
      </c>
      <c r="AF1606" t="str">
        <f t="shared" ca="1" si="154"/>
        <v>18-64</v>
      </c>
      <c r="AG1606" s="3">
        <f t="shared" si="155"/>
        <v>1.6148885333333332</v>
      </c>
      <c r="AH1606" t="str">
        <f>_xlfn.IFNA(VLOOKUP(Sales_Transactions[[#This Row],[Order ID]],Returned_Items[#All],2,FALSE),"Not Returned")</f>
        <v>Not Returned</v>
      </c>
    </row>
    <row r="1607" spans="1:34" x14ac:dyDescent="0.25">
      <c r="A1607">
        <v>21863</v>
      </c>
      <c r="C1607" t="s">
        <v>1231</v>
      </c>
      <c r="D1607" s="2" t="str">
        <f>TEXT(MID(Sales_Transactions[[#This Row],[Order Date]],2,5),"d/m/yyy")</f>
        <v>21/11/2010</v>
      </c>
      <c r="E1607" s="2" t="str">
        <f>TEXT(MID(Sales_Transactions[[#This Row],[Order Date]],2,5),"d")</f>
        <v>21</v>
      </c>
      <c r="F1607" s="2" t="str">
        <f>TEXT(MID(Sales_Transactions[[#This Row],[Order Date]],2,5),"m")</f>
        <v>11</v>
      </c>
      <c r="G1607" s="2" t="str">
        <f>TEXT(MID(Sales_Transactions[[#This Row],[Order Date]],2,5),"yyy")</f>
        <v>2010</v>
      </c>
      <c r="H1607" s="2" t="str">
        <f>TEXT(MID(Sales_Transactions[[#This Row],[Order Date]],2,5),"yyy/m")</f>
        <v>2010/11</v>
      </c>
      <c r="I1607" t="s">
        <v>52</v>
      </c>
      <c r="J1607">
        <f t="shared" si="150"/>
        <v>1</v>
      </c>
      <c r="K1607" s="2">
        <v>27</v>
      </c>
      <c r="L1607" s="3">
        <v>85.77</v>
      </c>
      <c r="M1607" s="4">
        <v>0.03</v>
      </c>
      <c r="N1607" s="5" t="s">
        <v>23</v>
      </c>
      <c r="O1607" s="3">
        <v>-102.02</v>
      </c>
      <c r="P1607" s="3">
        <v>2.84</v>
      </c>
      <c r="Q1607" s="3">
        <v>5.44</v>
      </c>
      <c r="R1607" s="5" t="s">
        <v>1946</v>
      </c>
      <c r="S1607" s="5" t="s">
        <v>1947</v>
      </c>
      <c r="T1607" s="5" t="str">
        <f t="shared" si="151"/>
        <v>Christine Sundaresam</v>
      </c>
      <c r="U1607" t="s">
        <v>1143</v>
      </c>
      <c r="V1607" s="5" t="s">
        <v>27</v>
      </c>
      <c r="W1607" s="5" t="s">
        <v>28</v>
      </c>
      <c r="X1607" s="5" t="s">
        <v>41</v>
      </c>
      <c r="Y1607" s="5" t="s">
        <v>1977</v>
      </c>
      <c r="Z1607" s="5" t="s">
        <v>43</v>
      </c>
      <c r="AA1607" s="4">
        <v>0.36</v>
      </c>
      <c r="AB1607" s="1">
        <v>40504</v>
      </c>
      <c r="AC1607" s="1">
        <v>23595</v>
      </c>
      <c r="AD1607">
        <f t="shared" si="152"/>
        <v>1</v>
      </c>
      <c r="AE1607">
        <f t="shared" ca="1" si="153"/>
        <v>60</v>
      </c>
      <c r="AF1607" t="str">
        <f t="shared" ca="1" si="154"/>
        <v>18-64</v>
      </c>
      <c r="AG1607" s="3">
        <f t="shared" si="155"/>
        <v>0.30663511111111108</v>
      </c>
      <c r="AH1607" t="str">
        <f>_xlfn.IFNA(VLOOKUP(Sales_Transactions[[#This Row],[Order ID]],Returned_Items[#All],2,FALSE),"Not Returned")</f>
        <v>Not Returned</v>
      </c>
    </row>
    <row r="1608" spans="1:34" x14ac:dyDescent="0.25">
      <c r="A1608">
        <v>21863</v>
      </c>
      <c r="C1608" t="s">
        <v>1231</v>
      </c>
      <c r="D1608" s="2" t="str">
        <f>TEXT(MID(Sales_Transactions[[#This Row],[Order Date]],2,5),"d/m/yyy")</f>
        <v>21/11/2010</v>
      </c>
      <c r="E1608" s="2" t="str">
        <f>TEXT(MID(Sales_Transactions[[#This Row],[Order Date]],2,5),"d")</f>
        <v>21</v>
      </c>
      <c r="F1608" s="2" t="str">
        <f>TEXT(MID(Sales_Transactions[[#This Row],[Order Date]],2,5),"m")</f>
        <v>11</v>
      </c>
      <c r="G1608" s="2" t="str">
        <f>TEXT(MID(Sales_Transactions[[#This Row],[Order Date]],2,5),"yyy")</f>
        <v>2010</v>
      </c>
      <c r="H1608" s="2" t="str">
        <f>TEXT(MID(Sales_Transactions[[#This Row],[Order Date]],2,5),"yyy/m")</f>
        <v>2010/11</v>
      </c>
      <c r="I1608" t="s">
        <v>52</v>
      </c>
      <c r="J1608">
        <f t="shared" si="150"/>
        <v>1</v>
      </c>
      <c r="K1608" s="2">
        <v>13</v>
      </c>
      <c r="L1608" s="3">
        <v>149.31</v>
      </c>
      <c r="M1608" s="4">
        <v>0</v>
      </c>
      <c r="N1608" s="5" t="s">
        <v>23</v>
      </c>
      <c r="O1608" s="3">
        <v>7.77</v>
      </c>
      <c r="P1608" s="3">
        <v>10.98</v>
      </c>
      <c r="Q1608" s="3">
        <v>5.14</v>
      </c>
      <c r="R1608" s="5" t="s">
        <v>1946</v>
      </c>
      <c r="S1608" s="5" t="s">
        <v>1947</v>
      </c>
      <c r="T1608" s="5" t="str">
        <f t="shared" si="151"/>
        <v>Christine Sundaresam</v>
      </c>
      <c r="U1608" t="s">
        <v>1143</v>
      </c>
      <c r="V1608" s="5" t="s">
        <v>27</v>
      </c>
      <c r="W1608" s="5" t="s">
        <v>28</v>
      </c>
      <c r="X1608" s="5" t="s">
        <v>41</v>
      </c>
      <c r="Y1608" s="5" t="s">
        <v>1113</v>
      </c>
      <c r="Z1608" s="5" t="s">
        <v>43</v>
      </c>
      <c r="AA1608" s="4">
        <v>0.36</v>
      </c>
      <c r="AB1608" s="1">
        <v>40504</v>
      </c>
      <c r="AC1608" s="1">
        <v>23487</v>
      </c>
      <c r="AD1608">
        <f t="shared" si="152"/>
        <v>1</v>
      </c>
      <c r="AE1608">
        <f t="shared" ca="1" si="153"/>
        <v>60</v>
      </c>
      <c r="AF1608" t="str">
        <f t="shared" ca="1" si="154"/>
        <v>18-64</v>
      </c>
      <c r="AG1608" s="3">
        <f t="shared" si="155"/>
        <v>1.24</v>
      </c>
      <c r="AH1608" t="str">
        <f>_xlfn.IFNA(VLOOKUP(Sales_Transactions[[#This Row],[Order ID]],Returned_Items[#All],2,FALSE),"Not Returned")</f>
        <v>Not Returned</v>
      </c>
    </row>
    <row r="1609" spans="1:34" x14ac:dyDescent="0.25">
      <c r="A1609">
        <v>21894</v>
      </c>
      <c r="C1609" t="s">
        <v>1109</v>
      </c>
      <c r="D1609" s="2" t="str">
        <f>TEXT(MID(Sales_Transactions[[#This Row],[Order Date]],2,5),"d/m/yyy")</f>
        <v>18/12/2011</v>
      </c>
      <c r="E1609" s="2" t="str">
        <f>TEXT(MID(Sales_Transactions[[#This Row],[Order Date]],2,5),"d")</f>
        <v>18</v>
      </c>
      <c r="F1609" s="2" t="str">
        <f>TEXT(MID(Sales_Transactions[[#This Row],[Order Date]],2,5),"m")</f>
        <v>12</v>
      </c>
      <c r="G1609" s="2" t="str">
        <f>TEXT(MID(Sales_Transactions[[#This Row],[Order Date]],2,5),"yyy")</f>
        <v>2011</v>
      </c>
      <c r="H1609" s="2" t="str">
        <f>TEXT(MID(Sales_Transactions[[#This Row],[Order Date]],2,5),"yyy/m")</f>
        <v>2011/12</v>
      </c>
      <c r="I1609" t="s">
        <v>101</v>
      </c>
      <c r="J1609">
        <f t="shared" si="150"/>
        <v>1</v>
      </c>
      <c r="K1609" s="2">
        <v>6</v>
      </c>
      <c r="L1609" s="3">
        <v>54.3</v>
      </c>
      <c r="M1609" s="4">
        <v>0.1</v>
      </c>
      <c r="N1609" s="5" t="s">
        <v>23</v>
      </c>
      <c r="O1609" s="3">
        <v>1.27</v>
      </c>
      <c r="P1609" s="3">
        <v>9.68</v>
      </c>
      <c r="Q1609" s="3">
        <v>2.0299999999999998</v>
      </c>
      <c r="R1609" s="5" t="s">
        <v>1978</v>
      </c>
      <c r="S1609" s="5" t="s">
        <v>1979</v>
      </c>
      <c r="T1609" s="5" t="str">
        <f t="shared" si="151"/>
        <v>Katrina Bavinger</v>
      </c>
      <c r="U1609" t="s">
        <v>1143</v>
      </c>
      <c r="V1609" s="5" t="s">
        <v>37</v>
      </c>
      <c r="W1609" s="5" t="s">
        <v>28</v>
      </c>
      <c r="X1609" s="5" t="s">
        <v>75</v>
      </c>
      <c r="Y1609" s="5" t="s">
        <v>1980</v>
      </c>
      <c r="Z1609" s="5" t="s">
        <v>84</v>
      </c>
      <c r="AA1609" s="4">
        <v>0.37</v>
      </c>
      <c r="AB1609" s="1">
        <v>40897</v>
      </c>
      <c r="AC1609" s="1">
        <v>23642</v>
      </c>
      <c r="AD1609">
        <f t="shared" si="152"/>
        <v>2</v>
      </c>
      <c r="AE1609">
        <f t="shared" ca="1" si="153"/>
        <v>59</v>
      </c>
      <c r="AF1609" t="str">
        <f t="shared" ca="1" si="154"/>
        <v>18-64</v>
      </c>
      <c r="AG1609" s="3">
        <f t="shared" si="155"/>
        <v>1.9500533333333332</v>
      </c>
      <c r="AH1609" t="str">
        <f>_xlfn.IFNA(VLOOKUP(Sales_Transactions[[#This Row],[Order ID]],Returned_Items[#All],2,FALSE),"Not Returned")</f>
        <v>Not Returned</v>
      </c>
    </row>
    <row r="1610" spans="1:34" x14ac:dyDescent="0.25">
      <c r="A1610">
        <v>22022</v>
      </c>
      <c r="C1610" t="s">
        <v>1229</v>
      </c>
      <c r="D1610" s="2" t="str">
        <f>TEXT(MID(Sales_Transactions[[#This Row],[Order Date]],2,5),"d/m/yyy")</f>
        <v>3/4/2010</v>
      </c>
      <c r="E1610" s="2" t="str">
        <f>TEXT(MID(Sales_Transactions[[#This Row],[Order Date]],2,5),"d")</f>
        <v>3</v>
      </c>
      <c r="F1610" s="2" t="str">
        <f>TEXT(MID(Sales_Transactions[[#This Row],[Order Date]],2,5),"m")</f>
        <v>4</v>
      </c>
      <c r="G1610" s="2" t="str">
        <f>TEXT(MID(Sales_Transactions[[#This Row],[Order Date]],2,5),"yyy")</f>
        <v>2010</v>
      </c>
      <c r="H1610" s="2" t="str">
        <f>TEXT(MID(Sales_Transactions[[#This Row],[Order Date]],2,5),"yyy/m")</f>
        <v>2010/4</v>
      </c>
      <c r="I1610" t="s">
        <v>101</v>
      </c>
      <c r="J1610">
        <f t="shared" si="150"/>
        <v>1</v>
      </c>
      <c r="K1610" s="2">
        <v>1</v>
      </c>
      <c r="L1610" s="3">
        <v>1409.86</v>
      </c>
      <c r="M1610" s="4">
        <v>7.0000000000000007E-2</v>
      </c>
      <c r="N1610" s="5" t="s">
        <v>34</v>
      </c>
      <c r="O1610" s="3">
        <v>-3461.12</v>
      </c>
      <c r="P1610" s="3">
        <v>1500.97</v>
      </c>
      <c r="Q1610" s="3">
        <v>29.7</v>
      </c>
      <c r="R1610" s="5" t="s">
        <v>1937</v>
      </c>
      <c r="S1610" s="5" t="s">
        <v>1938</v>
      </c>
      <c r="T1610" s="5" t="str">
        <f t="shared" si="151"/>
        <v>Hallie Redmond</v>
      </c>
      <c r="U1610" t="s">
        <v>1143</v>
      </c>
      <c r="V1610" s="5" t="s">
        <v>27</v>
      </c>
      <c r="W1610" s="5" t="s">
        <v>48</v>
      </c>
      <c r="X1610" s="5" t="s">
        <v>324</v>
      </c>
      <c r="Y1610" s="5" t="s">
        <v>507</v>
      </c>
      <c r="Z1610" s="5" t="s">
        <v>40</v>
      </c>
      <c r="AA1610" s="4">
        <v>0.56999999999999995</v>
      </c>
      <c r="AB1610" s="1">
        <v>40272</v>
      </c>
      <c r="AC1610" s="1">
        <v>23324</v>
      </c>
      <c r="AD1610">
        <f t="shared" si="152"/>
        <v>1</v>
      </c>
      <c r="AE1610">
        <f t="shared" ca="1" si="153"/>
        <v>60</v>
      </c>
      <c r="AF1610" t="str">
        <f t="shared" ca="1" si="154"/>
        <v>18-64</v>
      </c>
      <c r="AG1610" s="3">
        <f t="shared" si="155"/>
        <v>1529.6193210000001</v>
      </c>
      <c r="AH1610" t="str">
        <f>_xlfn.IFNA(VLOOKUP(Sales_Transactions[[#This Row],[Order ID]],Returned_Items[#All],2,FALSE),"Not Returned")</f>
        <v>Not Returned</v>
      </c>
    </row>
    <row r="1611" spans="1:34" x14ac:dyDescent="0.25">
      <c r="A1611">
        <v>22663</v>
      </c>
      <c r="C1611" t="s">
        <v>804</v>
      </c>
      <c r="D1611" s="2" t="str">
        <f>TEXT(MID(Sales_Transactions[[#This Row],[Order Date]],2,5),"d/m/yyy")</f>
        <v>11/1/2012</v>
      </c>
      <c r="E1611" s="2" t="str">
        <f>TEXT(MID(Sales_Transactions[[#This Row],[Order Date]],2,5),"d")</f>
        <v>11</v>
      </c>
      <c r="F1611" s="2" t="str">
        <f>TEXT(MID(Sales_Transactions[[#This Row],[Order Date]],2,5),"m")</f>
        <v>1</v>
      </c>
      <c r="G1611" s="2" t="str">
        <f>TEXT(MID(Sales_Transactions[[#This Row],[Order Date]],2,5),"yyy")</f>
        <v>2012</v>
      </c>
      <c r="H1611" s="2" t="str">
        <f>TEXT(MID(Sales_Transactions[[#This Row],[Order Date]],2,5),"yyy/m")</f>
        <v>2012/1</v>
      </c>
      <c r="I1611" t="s">
        <v>22</v>
      </c>
      <c r="J1611">
        <f t="shared" si="150"/>
        <v>2</v>
      </c>
      <c r="K1611" s="2">
        <v>35</v>
      </c>
      <c r="L1611" s="3">
        <v>9843.11</v>
      </c>
      <c r="M1611" s="4">
        <v>7.0000000000000007E-2</v>
      </c>
      <c r="N1611" s="5" t="s">
        <v>34</v>
      </c>
      <c r="O1611" s="3">
        <v>-384.6</v>
      </c>
      <c r="P1611" s="3">
        <v>280.98</v>
      </c>
      <c r="Q1611" s="3">
        <v>57</v>
      </c>
      <c r="R1611" s="5" t="s">
        <v>1961</v>
      </c>
      <c r="S1611" s="5" t="s">
        <v>1962</v>
      </c>
      <c r="T1611" s="5" t="str">
        <f t="shared" si="151"/>
        <v>Maria Bertelson</v>
      </c>
      <c r="U1611" t="s">
        <v>1143</v>
      </c>
      <c r="V1611" s="5" t="s">
        <v>47</v>
      </c>
      <c r="W1611" s="5" t="s">
        <v>57</v>
      </c>
      <c r="X1611" s="5" t="s">
        <v>154</v>
      </c>
      <c r="Y1611" s="5" t="s">
        <v>1188</v>
      </c>
      <c r="Z1611" s="5" t="s">
        <v>40</v>
      </c>
      <c r="AA1611" s="4">
        <v>0.78</v>
      </c>
      <c r="AB1611" s="1">
        <v>40919</v>
      </c>
      <c r="AC1611" s="1">
        <v>23274</v>
      </c>
      <c r="AD1611">
        <f t="shared" si="152"/>
        <v>0</v>
      </c>
      <c r="AE1611">
        <f t="shared" ca="1" si="153"/>
        <v>60</v>
      </c>
      <c r="AF1611" t="str">
        <f t="shared" ca="1" si="154"/>
        <v>18-64</v>
      </c>
      <c r="AG1611" s="3">
        <f t="shared" si="155"/>
        <v>9.6509518285714293</v>
      </c>
      <c r="AH1611" t="str">
        <f>_xlfn.IFNA(VLOOKUP(Sales_Transactions[[#This Row],[Order ID]],Returned_Items[#All],2,FALSE),"Not Returned")</f>
        <v>Not Returned</v>
      </c>
    </row>
    <row r="1612" spans="1:34" x14ac:dyDescent="0.25">
      <c r="A1612">
        <v>22663</v>
      </c>
      <c r="C1612" t="s">
        <v>804</v>
      </c>
      <c r="D1612" s="2" t="str">
        <f>TEXT(MID(Sales_Transactions[[#This Row],[Order Date]],2,5),"d/m/yyy")</f>
        <v>11/1/2012</v>
      </c>
      <c r="E1612" s="2" t="str">
        <f>TEXT(MID(Sales_Transactions[[#This Row],[Order Date]],2,5),"d")</f>
        <v>11</v>
      </c>
      <c r="F1612" s="2" t="str">
        <f>TEXT(MID(Sales_Transactions[[#This Row],[Order Date]],2,5),"m")</f>
        <v>1</v>
      </c>
      <c r="G1612" s="2" t="str">
        <f>TEXT(MID(Sales_Transactions[[#This Row],[Order Date]],2,5),"yyy")</f>
        <v>2012</v>
      </c>
      <c r="H1612" s="2" t="str">
        <f>TEXT(MID(Sales_Transactions[[#This Row],[Order Date]],2,5),"yyy/m")</f>
        <v>2012/1</v>
      </c>
      <c r="I1612" t="s">
        <v>22</v>
      </c>
      <c r="J1612">
        <f t="shared" si="150"/>
        <v>2</v>
      </c>
      <c r="K1612" s="2">
        <v>15</v>
      </c>
      <c r="L1612" s="3">
        <v>7190.06</v>
      </c>
      <c r="M1612" s="4">
        <v>0.08</v>
      </c>
      <c r="N1612" s="5" t="s">
        <v>34</v>
      </c>
      <c r="O1612" s="3">
        <v>1908.45</v>
      </c>
      <c r="P1612" s="3">
        <v>500.98</v>
      </c>
      <c r="Q1612" s="3">
        <v>28.14</v>
      </c>
      <c r="R1612" s="5" t="s">
        <v>1961</v>
      </c>
      <c r="S1612" s="5" t="s">
        <v>1962</v>
      </c>
      <c r="T1612" s="5" t="str">
        <f t="shared" si="151"/>
        <v>Maria Bertelson</v>
      </c>
      <c r="U1612" t="s">
        <v>1143</v>
      </c>
      <c r="V1612" s="5" t="s">
        <v>47</v>
      </c>
      <c r="W1612" s="5" t="s">
        <v>48</v>
      </c>
      <c r="X1612" s="5" t="s">
        <v>324</v>
      </c>
      <c r="Y1612" s="5" t="s">
        <v>1792</v>
      </c>
      <c r="Z1612" s="5" t="s">
        <v>40</v>
      </c>
      <c r="AA1612" s="4">
        <v>0.38</v>
      </c>
      <c r="AB1612" s="1">
        <v>40924</v>
      </c>
      <c r="AC1612" s="1">
        <v>22895</v>
      </c>
      <c r="AD1612">
        <f t="shared" si="152"/>
        <v>5</v>
      </c>
      <c r="AE1612">
        <f t="shared" ca="1" si="153"/>
        <v>61</v>
      </c>
      <c r="AF1612" t="str">
        <f t="shared" ca="1" si="154"/>
        <v>18-64</v>
      </c>
      <c r="AG1612" s="3">
        <f t="shared" si="155"/>
        <v>35.247947733333341</v>
      </c>
      <c r="AH1612" t="str">
        <f>_xlfn.IFNA(VLOOKUP(Sales_Transactions[[#This Row],[Order ID]],Returned_Items[#All],2,FALSE),"Not Returned")</f>
        <v>Not Returned</v>
      </c>
    </row>
    <row r="1613" spans="1:34" x14ac:dyDescent="0.25">
      <c r="A1613">
        <v>23713</v>
      </c>
      <c r="C1613" t="s">
        <v>1981</v>
      </c>
      <c r="D1613" s="2" t="str">
        <f>TEXT(MID(Sales_Transactions[[#This Row],[Order Date]],2,5),"d/m/yyy")</f>
        <v>28/11/2012</v>
      </c>
      <c r="E1613" s="2" t="str">
        <f>TEXT(MID(Sales_Transactions[[#This Row],[Order Date]],2,5),"d")</f>
        <v>28</v>
      </c>
      <c r="F1613" s="2" t="str">
        <f>TEXT(MID(Sales_Transactions[[#This Row],[Order Date]],2,5),"m")</f>
        <v>11</v>
      </c>
      <c r="G1613" s="2" t="str">
        <f>TEXT(MID(Sales_Transactions[[#This Row],[Order Date]],2,5),"yyy")</f>
        <v>2012</v>
      </c>
      <c r="H1613" s="2" t="str">
        <f>TEXT(MID(Sales_Transactions[[#This Row],[Order Date]],2,5),"yyy/m")</f>
        <v>2012/11</v>
      </c>
      <c r="I1613" t="s">
        <v>52</v>
      </c>
      <c r="J1613">
        <f t="shared" si="150"/>
        <v>1</v>
      </c>
      <c r="K1613" s="2">
        <v>38</v>
      </c>
      <c r="L1613" s="3">
        <v>3701.5205000000001</v>
      </c>
      <c r="M1613" s="4">
        <v>0.05</v>
      </c>
      <c r="N1613" s="5" t="s">
        <v>23</v>
      </c>
      <c r="O1613" s="3">
        <v>894.06</v>
      </c>
      <c r="P1613" s="3">
        <v>115.99</v>
      </c>
      <c r="Q1613" s="3">
        <v>5.92</v>
      </c>
      <c r="R1613" s="5" t="s">
        <v>1978</v>
      </c>
      <c r="S1613" s="5" t="s">
        <v>1979</v>
      </c>
      <c r="T1613" s="5" t="str">
        <f t="shared" si="151"/>
        <v>Katrina Bavinger</v>
      </c>
      <c r="U1613" t="s">
        <v>1143</v>
      </c>
      <c r="V1613" s="5" t="s">
        <v>37</v>
      </c>
      <c r="W1613" s="5" t="s">
        <v>48</v>
      </c>
      <c r="X1613" s="5" t="s">
        <v>49</v>
      </c>
      <c r="Y1613" s="5" t="s">
        <v>1719</v>
      </c>
      <c r="Z1613" s="5" t="s">
        <v>43</v>
      </c>
      <c r="AA1613" s="4">
        <v>0.57999999999999996</v>
      </c>
      <c r="AB1613" s="1">
        <v>41244</v>
      </c>
      <c r="AC1613" s="1">
        <v>27130</v>
      </c>
      <c r="AD1613">
        <f t="shared" si="152"/>
        <v>3</v>
      </c>
      <c r="AE1613">
        <f t="shared" ca="1" si="153"/>
        <v>50</v>
      </c>
      <c r="AF1613" t="str">
        <f t="shared" ca="1" si="154"/>
        <v>18-64</v>
      </c>
      <c r="AG1613" s="3">
        <f t="shared" si="155"/>
        <v>3.2066317105263153</v>
      </c>
      <c r="AH1613" t="str">
        <f>_xlfn.IFNA(VLOOKUP(Sales_Transactions[[#This Row],[Order ID]],Returned_Items[#All],2,FALSE),"Not Returned")</f>
        <v>Not Returned</v>
      </c>
    </row>
    <row r="1614" spans="1:34" x14ac:dyDescent="0.25">
      <c r="A1614">
        <v>24358</v>
      </c>
      <c r="C1614" t="s">
        <v>1982</v>
      </c>
      <c r="D1614" s="2" t="str">
        <f>TEXT(MID(Sales_Transactions[[#This Row],[Order Date]],2,5),"d/m/yyy")</f>
        <v>16/5/2009</v>
      </c>
      <c r="E1614" s="2" t="str">
        <f>TEXT(MID(Sales_Transactions[[#This Row],[Order Date]],2,5),"d")</f>
        <v>16</v>
      </c>
      <c r="F1614" s="2" t="str">
        <f>TEXT(MID(Sales_Transactions[[#This Row],[Order Date]],2,5),"m")</f>
        <v>5</v>
      </c>
      <c r="G1614" s="2" t="str">
        <f>TEXT(MID(Sales_Transactions[[#This Row],[Order Date]],2,5),"yyy")</f>
        <v>2009</v>
      </c>
      <c r="H1614" s="2" t="str">
        <f>TEXT(MID(Sales_Transactions[[#This Row],[Order Date]],2,5),"yyy/m")</f>
        <v>2009/5</v>
      </c>
      <c r="I1614" t="s">
        <v>101</v>
      </c>
      <c r="J1614">
        <f t="shared" si="150"/>
        <v>1</v>
      </c>
      <c r="K1614" s="2">
        <v>27</v>
      </c>
      <c r="L1614" s="3">
        <v>7333.45</v>
      </c>
      <c r="M1614" s="4">
        <v>7.0000000000000007E-2</v>
      </c>
      <c r="N1614" s="5" t="s">
        <v>23</v>
      </c>
      <c r="O1614" s="3">
        <v>-207.28</v>
      </c>
      <c r="P1614" s="3">
        <v>279.48</v>
      </c>
      <c r="Q1614" s="3">
        <v>35</v>
      </c>
      <c r="R1614" s="5" t="s">
        <v>1946</v>
      </c>
      <c r="S1614" s="5" t="s">
        <v>1947</v>
      </c>
      <c r="T1614" s="5" t="str">
        <f t="shared" si="151"/>
        <v>Christine Sundaresam</v>
      </c>
      <c r="U1614" t="s">
        <v>1143</v>
      </c>
      <c r="V1614" s="5" t="s">
        <v>27</v>
      </c>
      <c r="W1614" s="5" t="s">
        <v>28</v>
      </c>
      <c r="X1614" s="5" t="s">
        <v>29</v>
      </c>
      <c r="Y1614" s="5" t="s">
        <v>269</v>
      </c>
      <c r="Z1614" s="5" t="s">
        <v>31</v>
      </c>
      <c r="AA1614" s="4">
        <v>0.8</v>
      </c>
      <c r="AB1614" s="1">
        <v>39949</v>
      </c>
      <c r="AC1614" s="1">
        <v>26821</v>
      </c>
      <c r="AD1614">
        <f t="shared" si="152"/>
        <v>0</v>
      </c>
      <c r="AE1614">
        <f t="shared" ca="1" si="153"/>
        <v>51</v>
      </c>
      <c r="AF1614" t="str">
        <f t="shared" ca="1" si="154"/>
        <v>18-64</v>
      </c>
      <c r="AG1614" s="3">
        <f t="shared" si="155"/>
        <v>11.640161629629631</v>
      </c>
      <c r="AH1614" t="str">
        <f>_xlfn.IFNA(VLOOKUP(Sales_Transactions[[#This Row],[Order ID]],Returned_Items[#All],2,FALSE),"Not Returned")</f>
        <v>Not Returned</v>
      </c>
    </row>
    <row r="1615" spans="1:34" x14ac:dyDescent="0.25">
      <c r="A1615">
        <v>24386</v>
      </c>
      <c r="C1615" t="s">
        <v>772</v>
      </c>
      <c r="D1615" s="2" t="str">
        <f>TEXT(MID(Sales_Transactions[[#This Row],[Order Date]],2,5),"d/m/yyy")</f>
        <v>26/6/2012</v>
      </c>
      <c r="E1615" s="2" t="str">
        <f>TEXT(MID(Sales_Transactions[[#This Row],[Order Date]],2,5),"d")</f>
        <v>26</v>
      </c>
      <c r="F1615" s="2" t="str">
        <f>TEXT(MID(Sales_Transactions[[#This Row],[Order Date]],2,5),"m")</f>
        <v>6</v>
      </c>
      <c r="G1615" s="2" t="str">
        <f>TEXT(MID(Sales_Transactions[[#This Row],[Order Date]],2,5),"yyy")</f>
        <v>2012</v>
      </c>
      <c r="H1615" s="2" t="str">
        <f>TEXT(MID(Sales_Transactions[[#This Row],[Order Date]],2,5),"yyy/m")</f>
        <v>2012/6</v>
      </c>
      <c r="I1615" t="s">
        <v>33</v>
      </c>
      <c r="J1615">
        <f t="shared" si="150"/>
        <v>4</v>
      </c>
      <c r="K1615" s="2">
        <v>41</v>
      </c>
      <c r="L1615" s="3">
        <v>4256.51</v>
      </c>
      <c r="M1615" s="4">
        <v>0.03</v>
      </c>
      <c r="N1615" s="5" t="s">
        <v>23</v>
      </c>
      <c r="O1615" s="3">
        <v>1653.96</v>
      </c>
      <c r="P1615" s="3">
        <v>100.97</v>
      </c>
      <c r="Q1615" s="3">
        <v>7.18</v>
      </c>
      <c r="R1615" s="5" t="s">
        <v>1949</v>
      </c>
      <c r="S1615" s="5" t="s">
        <v>1419</v>
      </c>
      <c r="T1615" s="5" t="str">
        <f t="shared" si="151"/>
        <v>Bruce Stewart</v>
      </c>
      <c r="U1615" t="s">
        <v>1143</v>
      </c>
      <c r="V1615" s="5" t="s">
        <v>47</v>
      </c>
      <c r="W1615" s="5" t="s">
        <v>48</v>
      </c>
      <c r="X1615" s="5" t="s">
        <v>87</v>
      </c>
      <c r="Y1615" s="5" t="s">
        <v>1916</v>
      </c>
      <c r="Z1615" s="5" t="s">
        <v>43</v>
      </c>
      <c r="AA1615" s="4">
        <v>0.46</v>
      </c>
      <c r="AB1615" s="1">
        <v>41088</v>
      </c>
      <c r="AC1615" s="1">
        <v>27275</v>
      </c>
      <c r="AD1615">
        <f t="shared" si="152"/>
        <v>2</v>
      </c>
      <c r="AE1615">
        <f t="shared" ca="1" si="153"/>
        <v>49</v>
      </c>
      <c r="AF1615" t="str">
        <f t="shared" ca="1" si="154"/>
        <v>18-64</v>
      </c>
      <c r="AG1615" s="3">
        <f t="shared" si="155"/>
        <v>2.6370660731707316</v>
      </c>
      <c r="AH1615" t="str">
        <f>_xlfn.IFNA(VLOOKUP(Sales_Transactions[[#This Row],[Order ID]],Returned_Items[#All],2,FALSE),"Not Returned")</f>
        <v>Not Returned</v>
      </c>
    </row>
    <row r="1616" spans="1:34" x14ac:dyDescent="0.25">
      <c r="A1616">
        <v>24386</v>
      </c>
      <c r="C1616" t="s">
        <v>772</v>
      </c>
      <c r="D1616" s="2" t="str">
        <f>TEXT(MID(Sales_Transactions[[#This Row],[Order Date]],2,5),"d/m/yyy")</f>
        <v>26/6/2012</v>
      </c>
      <c r="E1616" s="2" t="str">
        <f>TEXT(MID(Sales_Transactions[[#This Row],[Order Date]],2,5),"d")</f>
        <v>26</v>
      </c>
      <c r="F1616" s="2" t="str">
        <f>TEXT(MID(Sales_Transactions[[#This Row],[Order Date]],2,5),"m")</f>
        <v>6</v>
      </c>
      <c r="G1616" s="2" t="str">
        <f>TEXT(MID(Sales_Transactions[[#This Row],[Order Date]],2,5),"yyy")</f>
        <v>2012</v>
      </c>
      <c r="H1616" s="2" t="str">
        <f>TEXT(MID(Sales_Transactions[[#This Row],[Order Date]],2,5),"yyy/m")</f>
        <v>2012/6</v>
      </c>
      <c r="I1616" t="s">
        <v>33</v>
      </c>
      <c r="J1616">
        <f t="shared" si="150"/>
        <v>4</v>
      </c>
      <c r="K1616" s="2">
        <v>12</v>
      </c>
      <c r="L1616" s="3">
        <v>503.08</v>
      </c>
      <c r="M1616" s="4">
        <v>0.01</v>
      </c>
      <c r="N1616" s="5" t="s">
        <v>23</v>
      </c>
      <c r="O1616" s="3">
        <v>-102.74</v>
      </c>
      <c r="P1616" s="3">
        <v>40.98</v>
      </c>
      <c r="Q1616" s="3">
        <v>6.5</v>
      </c>
      <c r="R1616" s="5" t="s">
        <v>1949</v>
      </c>
      <c r="S1616" s="5" t="s">
        <v>1419</v>
      </c>
      <c r="T1616" s="5" t="str">
        <f t="shared" si="151"/>
        <v>Bruce Stewart</v>
      </c>
      <c r="U1616" t="s">
        <v>1143</v>
      </c>
      <c r="V1616" s="5" t="s">
        <v>47</v>
      </c>
      <c r="W1616" s="5" t="s">
        <v>48</v>
      </c>
      <c r="X1616" s="5" t="s">
        <v>87</v>
      </c>
      <c r="Y1616" s="5" t="s">
        <v>1983</v>
      </c>
      <c r="Z1616" s="5" t="s">
        <v>43</v>
      </c>
      <c r="AA1616" s="4">
        <v>0.74</v>
      </c>
      <c r="AB1616" s="1">
        <v>41088</v>
      </c>
      <c r="AC1616" s="1">
        <v>27194</v>
      </c>
      <c r="AD1616">
        <f t="shared" si="152"/>
        <v>2</v>
      </c>
      <c r="AE1616">
        <f t="shared" ca="1" si="153"/>
        <v>50</v>
      </c>
      <c r="AF1616" t="str">
        <f t="shared" ca="1" si="154"/>
        <v>18-64</v>
      </c>
      <c r="AG1616" s="3">
        <f t="shared" si="155"/>
        <v>3.9563251666666663</v>
      </c>
      <c r="AH1616" t="str">
        <f>_xlfn.IFNA(VLOOKUP(Sales_Transactions[[#This Row],[Order ID]],Returned_Items[#All],2,FALSE),"Not Returned")</f>
        <v>Not Returned</v>
      </c>
    </row>
    <row r="1617" spans="1:34" x14ac:dyDescent="0.25">
      <c r="A1617">
        <v>24386</v>
      </c>
      <c r="C1617" t="s">
        <v>772</v>
      </c>
      <c r="D1617" s="2" t="str">
        <f>TEXT(MID(Sales_Transactions[[#This Row],[Order Date]],2,5),"d/m/yyy")</f>
        <v>26/6/2012</v>
      </c>
      <c r="E1617" s="2" t="str">
        <f>TEXT(MID(Sales_Transactions[[#This Row],[Order Date]],2,5),"d")</f>
        <v>26</v>
      </c>
      <c r="F1617" s="2" t="str">
        <f>TEXT(MID(Sales_Transactions[[#This Row],[Order Date]],2,5),"m")</f>
        <v>6</v>
      </c>
      <c r="G1617" s="2" t="str">
        <f>TEXT(MID(Sales_Transactions[[#This Row],[Order Date]],2,5),"yyy")</f>
        <v>2012</v>
      </c>
      <c r="H1617" s="2" t="str">
        <f>TEXT(MID(Sales_Transactions[[#This Row],[Order Date]],2,5),"yyy/m")</f>
        <v>2012/6</v>
      </c>
      <c r="I1617" t="s">
        <v>33</v>
      </c>
      <c r="J1617">
        <f t="shared" si="150"/>
        <v>4</v>
      </c>
      <c r="K1617" s="2">
        <v>15</v>
      </c>
      <c r="L1617" s="3">
        <v>76.94</v>
      </c>
      <c r="M1617" s="4">
        <v>0</v>
      </c>
      <c r="N1617" s="5" t="s">
        <v>67</v>
      </c>
      <c r="O1617" s="3">
        <v>29.67</v>
      </c>
      <c r="P1617" s="3">
        <v>4.13</v>
      </c>
      <c r="Q1617" s="3">
        <v>0.99</v>
      </c>
      <c r="R1617" s="5" t="s">
        <v>1949</v>
      </c>
      <c r="S1617" s="5" t="s">
        <v>1419</v>
      </c>
      <c r="T1617" s="5" t="str">
        <f t="shared" si="151"/>
        <v>Bruce Stewart</v>
      </c>
      <c r="U1617" t="s">
        <v>1143</v>
      </c>
      <c r="V1617" s="5" t="s">
        <v>47</v>
      </c>
      <c r="W1617" s="5" t="s">
        <v>28</v>
      </c>
      <c r="X1617" s="5" t="s">
        <v>115</v>
      </c>
      <c r="Y1617" s="5" t="s">
        <v>823</v>
      </c>
      <c r="Z1617" s="5" t="s">
        <v>43</v>
      </c>
      <c r="AA1617" s="4">
        <v>0.39</v>
      </c>
      <c r="AB1617" s="1">
        <v>41087</v>
      </c>
      <c r="AC1617" s="1">
        <v>26715</v>
      </c>
      <c r="AD1617">
        <f t="shared" si="152"/>
        <v>1</v>
      </c>
      <c r="AE1617">
        <f t="shared" ca="1" si="153"/>
        <v>51</v>
      </c>
      <c r="AF1617" t="str">
        <f t="shared" ca="1" si="154"/>
        <v>18-64</v>
      </c>
      <c r="AG1617" s="3">
        <f t="shared" si="155"/>
        <v>0.34133333333333332</v>
      </c>
      <c r="AH1617" t="str">
        <f>_xlfn.IFNA(VLOOKUP(Sales_Transactions[[#This Row],[Order ID]],Returned_Items[#All],2,FALSE),"Not Returned")</f>
        <v>Not Returned</v>
      </c>
    </row>
    <row r="1618" spans="1:34" x14ac:dyDescent="0.25">
      <c r="A1618">
        <v>24899</v>
      </c>
      <c r="C1618" t="s">
        <v>1984</v>
      </c>
      <c r="D1618" s="2" t="str">
        <f>TEXT(MID(Sales_Transactions[[#This Row],[Order Date]],2,5),"d/m/yyy")</f>
        <v>20/8/2011</v>
      </c>
      <c r="E1618" s="2" t="str">
        <f>TEXT(MID(Sales_Transactions[[#This Row],[Order Date]],2,5),"d")</f>
        <v>20</v>
      </c>
      <c r="F1618" s="2" t="str">
        <f>TEXT(MID(Sales_Transactions[[#This Row],[Order Date]],2,5),"m")</f>
        <v>8</v>
      </c>
      <c r="G1618" s="2" t="str">
        <f>TEXT(MID(Sales_Transactions[[#This Row],[Order Date]],2,5),"yyy")</f>
        <v>2011</v>
      </c>
      <c r="H1618" s="2" t="str">
        <f>TEXT(MID(Sales_Transactions[[#This Row],[Order Date]],2,5),"yyy/m")</f>
        <v>2011/8</v>
      </c>
      <c r="I1618" t="s">
        <v>52</v>
      </c>
      <c r="J1618">
        <f t="shared" si="150"/>
        <v>1</v>
      </c>
      <c r="K1618" s="2">
        <v>37</v>
      </c>
      <c r="L1618" s="3">
        <v>252.99</v>
      </c>
      <c r="M1618" s="4">
        <v>0.08</v>
      </c>
      <c r="N1618" s="5" t="s">
        <v>23</v>
      </c>
      <c r="O1618" s="3">
        <v>28.76</v>
      </c>
      <c r="P1618" s="3">
        <v>7.08</v>
      </c>
      <c r="Q1618" s="3">
        <v>2.35</v>
      </c>
      <c r="R1618" s="5" t="s">
        <v>1961</v>
      </c>
      <c r="S1618" s="5" t="s">
        <v>1962</v>
      </c>
      <c r="T1618" s="5" t="str">
        <f t="shared" si="151"/>
        <v>Maria Bertelson</v>
      </c>
      <c r="U1618" t="s">
        <v>1143</v>
      </c>
      <c r="V1618" s="5" t="s">
        <v>74</v>
      </c>
      <c r="W1618" s="5" t="s">
        <v>28</v>
      </c>
      <c r="X1618" s="5" t="s">
        <v>124</v>
      </c>
      <c r="Y1618" s="5" t="s">
        <v>453</v>
      </c>
      <c r="Z1618" s="5" t="s">
        <v>84</v>
      </c>
      <c r="AA1618" s="4">
        <v>0.47</v>
      </c>
      <c r="AB1618" s="1">
        <v>40777</v>
      </c>
      <c r="AC1618" s="1">
        <v>26949</v>
      </c>
      <c r="AD1618">
        <f t="shared" si="152"/>
        <v>2</v>
      </c>
      <c r="AE1618">
        <f t="shared" ca="1" si="153"/>
        <v>50</v>
      </c>
      <c r="AF1618" t="str">
        <f t="shared" ca="1" si="154"/>
        <v>18-64</v>
      </c>
      <c r="AG1618" s="3">
        <f t="shared" si="155"/>
        <v>0.25471178378378379</v>
      </c>
      <c r="AH1618" t="str">
        <f>_xlfn.IFNA(VLOOKUP(Sales_Transactions[[#This Row],[Order ID]],Returned_Items[#All],2,FALSE),"Not Returned")</f>
        <v>Not Returned</v>
      </c>
    </row>
    <row r="1619" spans="1:34" x14ac:dyDescent="0.25">
      <c r="A1619">
        <v>25473</v>
      </c>
      <c r="C1619" t="s">
        <v>1985</v>
      </c>
      <c r="D1619" s="2" t="str">
        <f>TEXT(MID(Sales_Transactions[[#This Row],[Order Date]],2,5),"d/m/yyy")</f>
        <v>14/10/2012</v>
      </c>
      <c r="E1619" s="2" t="str">
        <f>TEXT(MID(Sales_Transactions[[#This Row],[Order Date]],2,5),"d")</f>
        <v>14</v>
      </c>
      <c r="F1619" s="2" t="str">
        <f>TEXT(MID(Sales_Transactions[[#This Row],[Order Date]],2,5),"m")</f>
        <v>10</v>
      </c>
      <c r="G1619" s="2" t="str">
        <f>TEXT(MID(Sales_Transactions[[#This Row],[Order Date]],2,5),"yyy")</f>
        <v>2012</v>
      </c>
      <c r="H1619" s="2" t="str">
        <f>TEXT(MID(Sales_Transactions[[#This Row],[Order Date]],2,5),"yyy/m")</f>
        <v>2012/10</v>
      </c>
      <c r="I1619" t="s">
        <v>33</v>
      </c>
      <c r="J1619">
        <f t="shared" si="150"/>
        <v>4</v>
      </c>
      <c r="K1619" s="2">
        <v>36</v>
      </c>
      <c r="L1619" s="3">
        <v>17304.849999999999</v>
      </c>
      <c r="M1619" s="4">
        <v>0.05</v>
      </c>
      <c r="N1619" s="5" t="s">
        <v>34</v>
      </c>
      <c r="O1619" s="3">
        <v>7434.48</v>
      </c>
      <c r="P1619" s="3">
        <v>500.98</v>
      </c>
      <c r="Q1619" s="3">
        <v>28.14</v>
      </c>
      <c r="R1619" s="5" t="s">
        <v>1872</v>
      </c>
      <c r="S1619" s="5" t="s">
        <v>1955</v>
      </c>
      <c r="T1619" s="5" t="str">
        <f t="shared" si="151"/>
        <v>Mary Zewe</v>
      </c>
      <c r="U1619" t="s">
        <v>1143</v>
      </c>
      <c r="V1619" s="5" t="s">
        <v>47</v>
      </c>
      <c r="W1619" s="5" t="s">
        <v>48</v>
      </c>
      <c r="X1619" s="5" t="s">
        <v>324</v>
      </c>
      <c r="Y1619" s="5" t="s">
        <v>1792</v>
      </c>
      <c r="Z1619" s="5" t="s">
        <v>40</v>
      </c>
      <c r="AA1619" s="4">
        <v>0.38</v>
      </c>
      <c r="AB1619" s="1">
        <v>41198</v>
      </c>
      <c r="AC1619" s="1">
        <v>26942</v>
      </c>
      <c r="AD1619">
        <f t="shared" si="152"/>
        <v>2</v>
      </c>
      <c r="AE1619">
        <f t="shared" ca="1" si="153"/>
        <v>50</v>
      </c>
      <c r="AF1619" t="str">
        <f t="shared" ca="1" si="154"/>
        <v>18-64</v>
      </c>
      <c r="AG1619" s="3">
        <f t="shared" si="155"/>
        <v>14.690819722222223</v>
      </c>
      <c r="AH1619" t="str">
        <f>_xlfn.IFNA(VLOOKUP(Sales_Transactions[[#This Row],[Order ID]],Returned_Items[#All],2,FALSE),"Not Returned")</f>
        <v>Not Returned</v>
      </c>
    </row>
    <row r="1620" spans="1:34" x14ac:dyDescent="0.25">
      <c r="A1620">
        <v>25473</v>
      </c>
      <c r="C1620" t="s">
        <v>1985</v>
      </c>
      <c r="D1620" s="2" t="str">
        <f>TEXT(MID(Sales_Transactions[[#This Row],[Order Date]],2,5),"d/m/yyy")</f>
        <v>14/10/2012</v>
      </c>
      <c r="E1620" s="2" t="str">
        <f>TEXT(MID(Sales_Transactions[[#This Row],[Order Date]],2,5),"d")</f>
        <v>14</v>
      </c>
      <c r="F1620" s="2" t="str">
        <f>TEXT(MID(Sales_Transactions[[#This Row],[Order Date]],2,5),"m")</f>
        <v>10</v>
      </c>
      <c r="G1620" s="2" t="str">
        <f>TEXT(MID(Sales_Transactions[[#This Row],[Order Date]],2,5),"yyy")</f>
        <v>2012</v>
      </c>
      <c r="H1620" s="2" t="str">
        <f>TEXT(MID(Sales_Transactions[[#This Row],[Order Date]],2,5),"yyy/m")</f>
        <v>2012/10</v>
      </c>
      <c r="I1620" t="s">
        <v>33</v>
      </c>
      <c r="J1620">
        <f t="shared" si="150"/>
        <v>4</v>
      </c>
      <c r="K1620" s="2">
        <v>20</v>
      </c>
      <c r="L1620" s="3">
        <v>794.32</v>
      </c>
      <c r="M1620" s="4">
        <v>0.08</v>
      </c>
      <c r="N1620" s="5" t="s">
        <v>23</v>
      </c>
      <c r="O1620" s="3">
        <v>67.61</v>
      </c>
      <c r="P1620" s="3">
        <v>40.99</v>
      </c>
      <c r="Q1620" s="3">
        <v>17.48</v>
      </c>
      <c r="R1620" s="5" t="s">
        <v>1872</v>
      </c>
      <c r="S1620" s="5" t="s">
        <v>1955</v>
      </c>
      <c r="T1620" s="5" t="str">
        <f t="shared" si="151"/>
        <v>Mary Zewe</v>
      </c>
      <c r="U1620" t="s">
        <v>1143</v>
      </c>
      <c r="V1620" s="5" t="s">
        <v>47</v>
      </c>
      <c r="W1620" s="5" t="s">
        <v>28</v>
      </c>
      <c r="X1620" s="5" t="s">
        <v>75</v>
      </c>
      <c r="Y1620" s="5" t="s">
        <v>368</v>
      </c>
      <c r="Z1620" s="5" t="s">
        <v>43</v>
      </c>
      <c r="AA1620" s="4">
        <v>0.36</v>
      </c>
      <c r="AB1620" s="1">
        <v>41199</v>
      </c>
      <c r="AC1620" s="1">
        <v>26838</v>
      </c>
      <c r="AD1620">
        <f t="shared" si="152"/>
        <v>3</v>
      </c>
      <c r="AE1620">
        <f t="shared" ca="1" si="153"/>
        <v>51</v>
      </c>
      <c r="AF1620" t="str">
        <f t="shared" ca="1" si="154"/>
        <v>18-64</v>
      </c>
      <c r="AG1620" s="3">
        <f t="shared" si="155"/>
        <v>2.9218603999999999</v>
      </c>
      <c r="AH1620" t="str">
        <f>_xlfn.IFNA(VLOOKUP(Sales_Transactions[[#This Row],[Order ID]],Returned_Items[#All],2,FALSE),"Not Returned")</f>
        <v>Not Returned</v>
      </c>
    </row>
    <row r="1621" spans="1:34" x14ac:dyDescent="0.25">
      <c r="A1621">
        <v>25638</v>
      </c>
      <c r="C1621" t="s">
        <v>1310</v>
      </c>
      <c r="D1621" s="2" t="str">
        <f>TEXT(MID(Sales_Transactions[[#This Row],[Order Date]],2,5),"d/m/yyy")</f>
        <v>6/8/2009</v>
      </c>
      <c r="E1621" s="2" t="str">
        <f>TEXT(MID(Sales_Transactions[[#This Row],[Order Date]],2,5),"d")</f>
        <v>6</v>
      </c>
      <c r="F1621" s="2" t="str">
        <f>TEXT(MID(Sales_Transactions[[#This Row],[Order Date]],2,5),"m")</f>
        <v>8</v>
      </c>
      <c r="G1621" s="2" t="str">
        <f>TEXT(MID(Sales_Transactions[[#This Row],[Order Date]],2,5),"yyy")</f>
        <v>2009</v>
      </c>
      <c r="H1621" s="2" t="str">
        <f>TEXT(MID(Sales_Transactions[[#This Row],[Order Date]],2,5),"yyy/m")</f>
        <v>2009/8</v>
      </c>
      <c r="I1621" t="s">
        <v>33</v>
      </c>
      <c r="J1621">
        <f t="shared" si="150"/>
        <v>4</v>
      </c>
      <c r="K1621" s="2">
        <v>31</v>
      </c>
      <c r="L1621" s="3">
        <v>163.89</v>
      </c>
      <c r="M1621" s="4">
        <v>0.02</v>
      </c>
      <c r="N1621" s="5" t="s">
        <v>23</v>
      </c>
      <c r="O1621" s="3">
        <v>-108.55</v>
      </c>
      <c r="P1621" s="3">
        <v>4.8899999999999997</v>
      </c>
      <c r="Q1621" s="3">
        <v>4.93</v>
      </c>
      <c r="R1621" s="5" t="s">
        <v>1811</v>
      </c>
      <c r="S1621" s="5" t="s">
        <v>1986</v>
      </c>
      <c r="T1621" s="5" t="str">
        <f t="shared" si="151"/>
        <v>Ivan Gibson</v>
      </c>
      <c r="U1621" t="s">
        <v>1143</v>
      </c>
      <c r="V1621" s="5" t="s">
        <v>47</v>
      </c>
      <c r="W1621" s="5" t="s">
        <v>48</v>
      </c>
      <c r="X1621" s="5" t="s">
        <v>87</v>
      </c>
      <c r="Y1621" s="5" t="s">
        <v>121</v>
      </c>
      <c r="Z1621" s="5" t="s">
        <v>60</v>
      </c>
      <c r="AA1621" s="4">
        <v>0.66</v>
      </c>
      <c r="AB1621" s="1">
        <v>40032</v>
      </c>
      <c r="AC1621" s="1">
        <v>26883</v>
      </c>
      <c r="AD1621">
        <f t="shared" si="152"/>
        <v>1</v>
      </c>
      <c r="AE1621">
        <f t="shared" ca="1" si="153"/>
        <v>51</v>
      </c>
      <c r="AF1621" t="str">
        <f t="shared" ca="1" si="154"/>
        <v>18-64</v>
      </c>
      <c r="AG1621" s="3">
        <f t="shared" si="155"/>
        <v>0.31674264516129036</v>
      </c>
      <c r="AH1621" t="str">
        <f>_xlfn.IFNA(VLOOKUP(Sales_Transactions[[#This Row],[Order ID]],Returned_Items[#All],2,FALSE),"Not Returned")</f>
        <v>Not Returned</v>
      </c>
    </row>
    <row r="1622" spans="1:34" x14ac:dyDescent="0.25">
      <c r="A1622">
        <v>25638</v>
      </c>
      <c r="C1622" t="s">
        <v>1310</v>
      </c>
      <c r="D1622" s="2" t="str">
        <f>TEXT(MID(Sales_Transactions[[#This Row],[Order Date]],2,5),"d/m/yyy")</f>
        <v>6/8/2009</v>
      </c>
      <c r="E1622" s="2" t="str">
        <f>TEXT(MID(Sales_Transactions[[#This Row],[Order Date]],2,5),"d")</f>
        <v>6</v>
      </c>
      <c r="F1622" s="2" t="str">
        <f>TEXT(MID(Sales_Transactions[[#This Row],[Order Date]],2,5),"m")</f>
        <v>8</v>
      </c>
      <c r="G1622" s="2" t="str">
        <f>TEXT(MID(Sales_Transactions[[#This Row],[Order Date]],2,5),"yyy")</f>
        <v>2009</v>
      </c>
      <c r="H1622" s="2" t="str">
        <f>TEXT(MID(Sales_Transactions[[#This Row],[Order Date]],2,5),"yyy/m")</f>
        <v>2009/8</v>
      </c>
      <c r="I1622" t="s">
        <v>33</v>
      </c>
      <c r="J1622">
        <f t="shared" si="150"/>
        <v>4</v>
      </c>
      <c r="K1622" s="2">
        <v>12</v>
      </c>
      <c r="L1622" s="3">
        <v>115.45</v>
      </c>
      <c r="M1622" s="4">
        <v>7.0000000000000007E-2</v>
      </c>
      <c r="N1622" s="5" t="s">
        <v>23</v>
      </c>
      <c r="O1622" s="3">
        <v>23.53</v>
      </c>
      <c r="P1622" s="3">
        <v>10.06</v>
      </c>
      <c r="Q1622" s="3">
        <v>2.06</v>
      </c>
      <c r="R1622" s="5" t="s">
        <v>1811</v>
      </c>
      <c r="S1622" s="5" t="s">
        <v>1986</v>
      </c>
      <c r="T1622" s="5" t="str">
        <f t="shared" si="151"/>
        <v>Ivan Gibson</v>
      </c>
      <c r="U1622" t="s">
        <v>1143</v>
      </c>
      <c r="V1622" s="5" t="s">
        <v>47</v>
      </c>
      <c r="W1622" s="5" t="s">
        <v>28</v>
      </c>
      <c r="X1622" s="5" t="s">
        <v>75</v>
      </c>
      <c r="Y1622" s="5" t="s">
        <v>1016</v>
      </c>
      <c r="Z1622" s="5" t="s">
        <v>84</v>
      </c>
      <c r="AA1622" s="4">
        <v>0.39</v>
      </c>
      <c r="AB1622" s="1">
        <v>40032</v>
      </c>
      <c r="AC1622" s="1">
        <v>26771</v>
      </c>
      <c r="AD1622">
        <f t="shared" si="152"/>
        <v>1</v>
      </c>
      <c r="AE1622">
        <f t="shared" ca="1" si="153"/>
        <v>51</v>
      </c>
      <c r="AF1622" t="str">
        <f t="shared" ca="1" si="154"/>
        <v>18-64</v>
      </c>
      <c r="AG1622" s="3">
        <f t="shared" si="155"/>
        <v>1.0094131666666668</v>
      </c>
      <c r="AH1622" t="str">
        <f>_xlfn.IFNA(VLOOKUP(Sales_Transactions[[#This Row],[Order ID]],Returned_Items[#All],2,FALSE),"Not Returned")</f>
        <v>Not Returned</v>
      </c>
    </row>
    <row r="1623" spans="1:34" x14ac:dyDescent="0.25">
      <c r="A1623">
        <v>26016</v>
      </c>
      <c r="C1623" t="s">
        <v>1717</v>
      </c>
      <c r="D1623" s="2" t="str">
        <f>TEXT(MID(Sales_Transactions[[#This Row],[Order Date]],2,5),"d/m/yyy")</f>
        <v>7/10/2009</v>
      </c>
      <c r="E1623" s="2" t="str">
        <f>TEXT(MID(Sales_Transactions[[#This Row],[Order Date]],2,5),"d")</f>
        <v>7</v>
      </c>
      <c r="F1623" s="2" t="str">
        <f>TEXT(MID(Sales_Transactions[[#This Row],[Order Date]],2,5),"m")</f>
        <v>10</v>
      </c>
      <c r="G1623" s="2" t="str">
        <f>TEXT(MID(Sales_Transactions[[#This Row],[Order Date]],2,5),"yyy")</f>
        <v>2009</v>
      </c>
      <c r="H1623" s="2" t="str">
        <f>TEXT(MID(Sales_Transactions[[#This Row],[Order Date]],2,5),"yyy/m")</f>
        <v>2009/10</v>
      </c>
      <c r="I1623" t="s">
        <v>33</v>
      </c>
      <c r="J1623">
        <f t="shared" si="150"/>
        <v>4</v>
      </c>
      <c r="K1623" s="2">
        <v>2</v>
      </c>
      <c r="L1623" s="3">
        <v>154.94</v>
      </c>
      <c r="M1623" s="4">
        <v>0.09</v>
      </c>
      <c r="N1623" s="5" t="s">
        <v>23</v>
      </c>
      <c r="O1623" s="3">
        <v>-358.43</v>
      </c>
      <c r="P1623" s="3">
        <v>77.510000000000005</v>
      </c>
      <c r="Q1623" s="3">
        <v>4</v>
      </c>
      <c r="R1623" s="5" t="s">
        <v>1814</v>
      </c>
      <c r="S1623" s="5" t="s">
        <v>203</v>
      </c>
      <c r="T1623" s="5" t="str">
        <f t="shared" si="151"/>
        <v>Ken Lonsdale</v>
      </c>
      <c r="U1623" t="s">
        <v>1143</v>
      </c>
      <c r="V1623" s="5" t="s">
        <v>37</v>
      </c>
      <c r="W1623" s="5" t="s">
        <v>48</v>
      </c>
      <c r="X1623" s="5" t="s">
        <v>87</v>
      </c>
      <c r="Y1623" s="5" t="s">
        <v>1987</v>
      </c>
      <c r="Z1623" s="5" t="s">
        <v>43</v>
      </c>
      <c r="AA1623" s="4">
        <v>0.76</v>
      </c>
      <c r="AB1623" s="1">
        <v>40095</v>
      </c>
      <c r="AC1623" s="1">
        <v>27010</v>
      </c>
      <c r="AD1623">
        <f t="shared" si="152"/>
        <v>2</v>
      </c>
      <c r="AE1623">
        <f t="shared" ca="1" si="153"/>
        <v>50</v>
      </c>
      <c r="AF1623" t="str">
        <f t="shared" ca="1" si="154"/>
        <v>18-64</v>
      </c>
      <c r="AG1623" s="3">
        <f t="shared" si="155"/>
        <v>40.7201205</v>
      </c>
      <c r="AH1623" t="str">
        <f>_xlfn.IFNA(VLOOKUP(Sales_Transactions[[#This Row],[Order ID]],Returned_Items[#All],2,FALSE),"Not Returned")</f>
        <v>Not Returned</v>
      </c>
    </row>
    <row r="1624" spans="1:34" x14ac:dyDescent="0.25">
      <c r="A1624">
        <v>26016</v>
      </c>
      <c r="C1624" t="s">
        <v>1717</v>
      </c>
      <c r="D1624" s="2" t="str">
        <f>TEXT(MID(Sales_Transactions[[#This Row],[Order Date]],2,5),"d/m/yyy")</f>
        <v>7/10/2009</v>
      </c>
      <c r="E1624" s="2" t="str">
        <f>TEXT(MID(Sales_Transactions[[#This Row],[Order Date]],2,5),"d")</f>
        <v>7</v>
      </c>
      <c r="F1624" s="2" t="str">
        <f>TEXT(MID(Sales_Transactions[[#This Row],[Order Date]],2,5),"m")</f>
        <v>10</v>
      </c>
      <c r="G1624" s="2" t="str">
        <f>TEXT(MID(Sales_Transactions[[#This Row],[Order Date]],2,5),"yyy")</f>
        <v>2009</v>
      </c>
      <c r="H1624" s="2" t="str">
        <f>TEXT(MID(Sales_Transactions[[#This Row],[Order Date]],2,5),"yyy/m")</f>
        <v>2009/10</v>
      </c>
      <c r="I1624" t="s">
        <v>33</v>
      </c>
      <c r="J1624">
        <f t="shared" si="150"/>
        <v>4</v>
      </c>
      <c r="K1624" s="2">
        <v>44</v>
      </c>
      <c r="L1624" s="3">
        <v>1642.6420000000001</v>
      </c>
      <c r="M1624" s="4">
        <v>0.08</v>
      </c>
      <c r="N1624" s="5" t="s">
        <v>67</v>
      </c>
      <c r="O1624" s="3">
        <v>314.83999999999997</v>
      </c>
      <c r="P1624" s="3">
        <v>45.99</v>
      </c>
      <c r="Q1624" s="3">
        <v>4.99</v>
      </c>
      <c r="R1624" s="5" t="s">
        <v>1814</v>
      </c>
      <c r="S1624" s="5" t="s">
        <v>203</v>
      </c>
      <c r="T1624" s="5" t="str">
        <f t="shared" si="151"/>
        <v>Ken Lonsdale</v>
      </c>
      <c r="U1624" t="s">
        <v>1143</v>
      </c>
      <c r="V1624" s="5" t="s">
        <v>37</v>
      </c>
      <c r="W1624" s="5" t="s">
        <v>48</v>
      </c>
      <c r="X1624" s="5" t="s">
        <v>49</v>
      </c>
      <c r="Y1624" s="5" t="s">
        <v>1066</v>
      </c>
      <c r="Z1624" s="5" t="s">
        <v>43</v>
      </c>
      <c r="AA1624" s="4">
        <v>0.56000000000000005</v>
      </c>
      <c r="AB1624" s="1">
        <v>40095</v>
      </c>
      <c r="AC1624" s="1">
        <v>26764</v>
      </c>
      <c r="AD1624">
        <f t="shared" si="152"/>
        <v>2</v>
      </c>
      <c r="AE1624">
        <f t="shared" ca="1" si="153"/>
        <v>51</v>
      </c>
      <c r="AF1624" t="str">
        <f t="shared" ca="1" si="154"/>
        <v>18-64</v>
      </c>
      <c r="AG1624" s="3">
        <f t="shared" si="155"/>
        <v>1.157800181818182</v>
      </c>
      <c r="AH1624" t="str">
        <f>_xlfn.IFNA(VLOOKUP(Sales_Transactions[[#This Row],[Order ID]],Returned_Items[#All],2,FALSE),"Not Returned")</f>
        <v>Not Returned</v>
      </c>
    </row>
    <row r="1625" spans="1:34" x14ac:dyDescent="0.25">
      <c r="A1625">
        <v>26182</v>
      </c>
      <c r="C1625" t="s">
        <v>524</v>
      </c>
      <c r="D1625" s="2" t="str">
        <f>TEXT(MID(Sales_Transactions[[#This Row],[Order Date]],2,5),"d/m/yyy")</f>
        <v>16/1/2010</v>
      </c>
      <c r="E1625" s="2" t="str">
        <f>TEXT(MID(Sales_Transactions[[#This Row],[Order Date]],2,5),"d")</f>
        <v>16</v>
      </c>
      <c r="F1625" s="2" t="str">
        <f>TEXT(MID(Sales_Transactions[[#This Row],[Order Date]],2,5),"m")</f>
        <v>1</v>
      </c>
      <c r="G1625" s="2" t="str">
        <f>TEXT(MID(Sales_Transactions[[#This Row],[Order Date]],2,5),"yyy")</f>
        <v>2010</v>
      </c>
      <c r="H1625" s="2" t="str">
        <f>TEXT(MID(Sales_Transactions[[#This Row],[Order Date]],2,5),"yyy/m")</f>
        <v>2010/1</v>
      </c>
      <c r="I1625" t="s">
        <v>52</v>
      </c>
      <c r="J1625">
        <f t="shared" si="150"/>
        <v>1</v>
      </c>
      <c r="K1625" s="2">
        <v>4</v>
      </c>
      <c r="L1625" s="3">
        <v>770.76</v>
      </c>
      <c r="M1625" s="4">
        <v>0.08</v>
      </c>
      <c r="N1625" s="5" t="s">
        <v>34</v>
      </c>
      <c r="O1625" s="3">
        <v>-192.51</v>
      </c>
      <c r="P1625" s="3">
        <v>200.98</v>
      </c>
      <c r="Q1625" s="3">
        <v>23.76</v>
      </c>
      <c r="R1625" s="5" t="s">
        <v>287</v>
      </c>
      <c r="S1625" s="5" t="s">
        <v>288</v>
      </c>
      <c r="T1625" s="5" t="str">
        <f t="shared" si="151"/>
        <v>Doug Bickford</v>
      </c>
      <c r="U1625" t="s">
        <v>1988</v>
      </c>
      <c r="V1625" s="5" t="s">
        <v>47</v>
      </c>
      <c r="W1625" s="5" t="s">
        <v>57</v>
      </c>
      <c r="X1625" s="5" t="s">
        <v>154</v>
      </c>
      <c r="Y1625" s="5" t="s">
        <v>730</v>
      </c>
      <c r="Z1625" s="5" t="s">
        <v>40</v>
      </c>
      <c r="AA1625" s="4">
        <v>0.57999999999999996</v>
      </c>
      <c r="AB1625" s="1">
        <v>40194</v>
      </c>
      <c r="AC1625" s="1">
        <v>20654</v>
      </c>
      <c r="AD1625">
        <f t="shared" si="152"/>
        <v>0</v>
      </c>
      <c r="AE1625">
        <f t="shared" ca="1" si="153"/>
        <v>68</v>
      </c>
      <c r="AF1625" t="str">
        <f t="shared" ca="1" si="154"/>
        <v>Over 65</v>
      </c>
      <c r="AG1625" s="3">
        <f t="shared" si="155"/>
        <v>56.144803999999993</v>
      </c>
      <c r="AH1625" t="str">
        <f>_xlfn.IFNA(VLOOKUP(Sales_Transactions[[#This Row],[Order ID]],Returned_Items[#All],2,FALSE),"Not Returned")</f>
        <v>Not Returned</v>
      </c>
    </row>
    <row r="1626" spans="1:34" x14ac:dyDescent="0.25">
      <c r="A1626">
        <v>26691</v>
      </c>
      <c r="C1626" t="s">
        <v>1881</v>
      </c>
      <c r="D1626" s="2" t="str">
        <f>TEXT(MID(Sales_Transactions[[#This Row],[Order Date]],2,5),"d/m/yyy")</f>
        <v>3/8/2012</v>
      </c>
      <c r="E1626" s="2" t="str">
        <f>TEXT(MID(Sales_Transactions[[#This Row],[Order Date]],2,5),"d")</f>
        <v>3</v>
      </c>
      <c r="F1626" s="2" t="str">
        <f>TEXT(MID(Sales_Transactions[[#This Row],[Order Date]],2,5),"m")</f>
        <v>8</v>
      </c>
      <c r="G1626" s="2" t="str">
        <f>TEXT(MID(Sales_Transactions[[#This Row],[Order Date]],2,5),"yyy")</f>
        <v>2012</v>
      </c>
      <c r="H1626" s="2" t="str">
        <f>TEXT(MID(Sales_Transactions[[#This Row],[Order Date]],2,5),"yyy/m")</f>
        <v>2012/8</v>
      </c>
      <c r="I1626" t="s">
        <v>52</v>
      </c>
      <c r="J1626">
        <f t="shared" si="150"/>
        <v>1</v>
      </c>
      <c r="K1626" s="2">
        <v>37</v>
      </c>
      <c r="L1626" s="3">
        <v>270.43</v>
      </c>
      <c r="M1626" s="4">
        <v>7.0000000000000007E-2</v>
      </c>
      <c r="N1626" s="5" t="s">
        <v>23</v>
      </c>
      <c r="O1626" s="3">
        <v>-83.16</v>
      </c>
      <c r="P1626" s="3">
        <v>7.68</v>
      </c>
      <c r="Q1626" s="3">
        <v>6.16</v>
      </c>
      <c r="R1626" s="5" t="s">
        <v>1531</v>
      </c>
      <c r="S1626" s="5" t="s">
        <v>195</v>
      </c>
      <c r="T1626" s="5" t="str">
        <f t="shared" si="151"/>
        <v>Liz Thompson</v>
      </c>
      <c r="U1626" t="s">
        <v>1988</v>
      </c>
      <c r="V1626" s="5" t="s">
        <v>47</v>
      </c>
      <c r="W1626" s="5" t="s">
        <v>28</v>
      </c>
      <c r="X1626" s="5" t="s">
        <v>41</v>
      </c>
      <c r="Y1626" s="5" t="s">
        <v>1489</v>
      </c>
      <c r="Z1626" s="5" t="s">
        <v>43</v>
      </c>
      <c r="AA1626" s="4">
        <v>0.35</v>
      </c>
      <c r="AB1626" s="1">
        <v>41125</v>
      </c>
      <c r="AC1626" s="1">
        <v>20730</v>
      </c>
      <c r="AD1626">
        <f t="shared" si="152"/>
        <v>1</v>
      </c>
      <c r="AE1626">
        <f t="shared" ca="1" si="153"/>
        <v>67</v>
      </c>
      <c r="AF1626" t="str">
        <f t="shared" ca="1" si="154"/>
        <v>Over 65</v>
      </c>
      <c r="AG1626" s="3">
        <f t="shared" si="155"/>
        <v>0.37390875675675678</v>
      </c>
      <c r="AH1626" t="str">
        <f>_xlfn.IFNA(VLOOKUP(Sales_Transactions[[#This Row],[Order ID]],Returned_Items[#All],2,FALSE),"Not Returned")</f>
        <v>Not Returned</v>
      </c>
    </row>
    <row r="1627" spans="1:34" x14ac:dyDescent="0.25">
      <c r="A1627">
        <v>27015</v>
      </c>
      <c r="C1627" t="s">
        <v>201</v>
      </c>
      <c r="D1627" s="2" t="str">
        <f>TEXT(MID(Sales_Transactions[[#This Row],[Order Date]],2,5),"d/m/yyy")</f>
        <v>31/12/2011</v>
      </c>
      <c r="E1627" s="2" t="str">
        <f>TEXT(MID(Sales_Transactions[[#This Row],[Order Date]],2,5),"d")</f>
        <v>31</v>
      </c>
      <c r="F1627" s="2" t="str">
        <f>TEXT(MID(Sales_Transactions[[#This Row],[Order Date]],2,5),"m")</f>
        <v>12</v>
      </c>
      <c r="G1627" s="2" t="str">
        <f>TEXT(MID(Sales_Transactions[[#This Row],[Order Date]],2,5),"yyy")</f>
        <v>2011</v>
      </c>
      <c r="H1627" s="2" t="str">
        <f>TEXT(MID(Sales_Transactions[[#This Row],[Order Date]],2,5),"yyy/m")</f>
        <v>2011/12</v>
      </c>
      <c r="I1627" t="s">
        <v>22</v>
      </c>
      <c r="J1627">
        <f t="shared" si="150"/>
        <v>2</v>
      </c>
      <c r="K1627" s="2">
        <v>24</v>
      </c>
      <c r="L1627" s="3">
        <v>1339.25</v>
      </c>
      <c r="M1627" s="4">
        <v>0.03</v>
      </c>
      <c r="N1627" s="5" t="s">
        <v>23</v>
      </c>
      <c r="O1627" s="3">
        <v>142.51</v>
      </c>
      <c r="P1627" s="3">
        <v>56.96</v>
      </c>
      <c r="Q1627" s="3">
        <v>13.22</v>
      </c>
      <c r="R1627" s="5" t="s">
        <v>1961</v>
      </c>
      <c r="S1627" s="5" t="s">
        <v>1962</v>
      </c>
      <c r="T1627" s="5" t="str">
        <f t="shared" si="151"/>
        <v>Maria Bertelson</v>
      </c>
      <c r="U1627" t="s">
        <v>1988</v>
      </c>
      <c r="V1627" s="5" t="s">
        <v>74</v>
      </c>
      <c r="W1627" s="5" t="s">
        <v>28</v>
      </c>
      <c r="X1627" s="5" t="s">
        <v>38</v>
      </c>
      <c r="Y1627" s="5" t="s">
        <v>910</v>
      </c>
      <c r="Z1627" s="5" t="s">
        <v>43</v>
      </c>
      <c r="AA1627" s="4">
        <v>0.56000000000000005</v>
      </c>
      <c r="AB1627" s="1">
        <v>40908</v>
      </c>
      <c r="AC1627" s="1">
        <v>20632</v>
      </c>
      <c r="AD1627">
        <f t="shared" si="152"/>
        <v>0</v>
      </c>
      <c r="AE1627">
        <f t="shared" ca="1" si="153"/>
        <v>68</v>
      </c>
      <c r="AF1627" t="str">
        <f t="shared" ca="1" si="154"/>
        <v>Over 65</v>
      </c>
      <c r="AG1627" s="3">
        <f t="shared" si="155"/>
        <v>2.9234546666666668</v>
      </c>
      <c r="AH1627" t="str">
        <f>_xlfn.IFNA(VLOOKUP(Sales_Transactions[[#This Row],[Order ID]],Returned_Items[#All],2,FALSE),"Not Returned")</f>
        <v>Not Returned</v>
      </c>
    </row>
    <row r="1628" spans="1:34" x14ac:dyDescent="0.25">
      <c r="A1628">
        <v>27840</v>
      </c>
      <c r="C1628" t="s">
        <v>1015</v>
      </c>
      <c r="D1628" s="2" t="str">
        <f>TEXT(MID(Sales_Transactions[[#This Row],[Order Date]],2,5),"d/m/yyy")</f>
        <v>3/7/2009</v>
      </c>
      <c r="E1628" s="2" t="str">
        <f>TEXT(MID(Sales_Transactions[[#This Row],[Order Date]],2,5),"d")</f>
        <v>3</v>
      </c>
      <c r="F1628" s="2" t="str">
        <f>TEXT(MID(Sales_Transactions[[#This Row],[Order Date]],2,5),"m")</f>
        <v>7</v>
      </c>
      <c r="G1628" s="2" t="str">
        <f>TEXT(MID(Sales_Transactions[[#This Row],[Order Date]],2,5),"yyy")</f>
        <v>2009</v>
      </c>
      <c r="H1628" s="2" t="str">
        <f>TEXT(MID(Sales_Transactions[[#This Row],[Order Date]],2,5),"yyy/m")</f>
        <v>2009/7</v>
      </c>
      <c r="I1628" t="s">
        <v>33</v>
      </c>
      <c r="J1628">
        <f t="shared" si="150"/>
        <v>4</v>
      </c>
      <c r="K1628" s="2">
        <v>8</v>
      </c>
      <c r="L1628" s="3">
        <v>1209.3699999999999</v>
      </c>
      <c r="M1628" s="4">
        <v>0.09</v>
      </c>
      <c r="N1628" s="5" t="s">
        <v>34</v>
      </c>
      <c r="O1628" s="3">
        <v>-407.85</v>
      </c>
      <c r="P1628" s="3">
        <v>150.97999999999999</v>
      </c>
      <c r="Q1628" s="3">
        <v>66.27</v>
      </c>
      <c r="R1628" s="5" t="s">
        <v>1961</v>
      </c>
      <c r="S1628" s="5" t="s">
        <v>1962</v>
      </c>
      <c r="T1628" s="5" t="str">
        <f t="shared" si="151"/>
        <v>Maria Bertelson</v>
      </c>
      <c r="U1628" t="s">
        <v>1988</v>
      </c>
      <c r="V1628" s="5" t="s">
        <v>74</v>
      </c>
      <c r="W1628" s="5" t="s">
        <v>57</v>
      </c>
      <c r="X1628" s="5" t="s">
        <v>104</v>
      </c>
      <c r="Y1628" s="5" t="s">
        <v>525</v>
      </c>
      <c r="Z1628" s="5" t="s">
        <v>106</v>
      </c>
      <c r="AA1628" s="4">
        <v>0.65</v>
      </c>
      <c r="AB1628" s="1">
        <v>39998</v>
      </c>
      <c r="AC1628" s="1">
        <v>20212</v>
      </c>
      <c r="AD1628">
        <f t="shared" si="152"/>
        <v>1</v>
      </c>
      <c r="AE1628">
        <f t="shared" ca="1" si="153"/>
        <v>69</v>
      </c>
      <c r="AF1628" t="str">
        <f t="shared" ca="1" si="154"/>
        <v>Over 65</v>
      </c>
      <c r="AG1628" s="3">
        <f t="shared" si="155"/>
        <v>27.139264749999995</v>
      </c>
      <c r="AH1628" t="str">
        <f>_xlfn.IFNA(VLOOKUP(Sales_Transactions[[#This Row],[Order ID]],Returned_Items[#All],2,FALSE),"Not Returned")</f>
        <v>Not Returned</v>
      </c>
    </row>
    <row r="1629" spans="1:34" x14ac:dyDescent="0.25">
      <c r="A1629">
        <v>28130</v>
      </c>
      <c r="C1629" t="s">
        <v>1989</v>
      </c>
      <c r="D1629" s="2" t="str">
        <f>TEXT(MID(Sales_Transactions[[#This Row],[Order Date]],2,5),"d/m/yyy")</f>
        <v>30/7/2009</v>
      </c>
      <c r="E1629" s="2" t="str">
        <f>TEXT(MID(Sales_Transactions[[#This Row],[Order Date]],2,5),"d")</f>
        <v>30</v>
      </c>
      <c r="F1629" s="2" t="str">
        <f>TEXT(MID(Sales_Transactions[[#This Row],[Order Date]],2,5),"m")</f>
        <v>7</v>
      </c>
      <c r="G1629" s="2" t="str">
        <f>TEXT(MID(Sales_Transactions[[#This Row],[Order Date]],2,5),"yyy")</f>
        <v>2009</v>
      </c>
      <c r="H1629" s="2" t="str">
        <f>TEXT(MID(Sales_Transactions[[#This Row],[Order Date]],2,5),"yyy/m")</f>
        <v>2009/7</v>
      </c>
      <c r="I1629" t="s">
        <v>22</v>
      </c>
      <c r="J1629">
        <f t="shared" si="150"/>
        <v>2</v>
      </c>
      <c r="K1629" s="2">
        <v>23</v>
      </c>
      <c r="L1629" s="3">
        <v>404.24</v>
      </c>
      <c r="M1629" s="4">
        <v>0.02</v>
      </c>
      <c r="N1629" s="5" t="s">
        <v>67</v>
      </c>
      <c r="O1629" s="3">
        <v>-76.989999999999995</v>
      </c>
      <c r="P1629" s="3">
        <v>15.99</v>
      </c>
      <c r="Q1629" s="3">
        <v>13.18</v>
      </c>
      <c r="R1629" s="5" t="s">
        <v>898</v>
      </c>
      <c r="S1629" s="5" t="s">
        <v>1952</v>
      </c>
      <c r="T1629" s="5" t="str">
        <f t="shared" si="151"/>
        <v>Guy Thornton</v>
      </c>
      <c r="U1629" t="s">
        <v>1988</v>
      </c>
      <c r="V1629" s="5" t="s">
        <v>47</v>
      </c>
      <c r="W1629" s="5" t="s">
        <v>28</v>
      </c>
      <c r="X1629" s="5" t="s">
        <v>41</v>
      </c>
      <c r="Y1629" s="5" t="s">
        <v>120</v>
      </c>
      <c r="Z1629" s="5" t="s">
        <v>43</v>
      </c>
      <c r="AA1629" s="4">
        <v>0.37</v>
      </c>
      <c r="AB1629" s="1">
        <v>40028</v>
      </c>
      <c r="AC1629" s="1">
        <v>26302</v>
      </c>
      <c r="AD1629">
        <f t="shared" si="152"/>
        <v>4</v>
      </c>
      <c r="AE1629">
        <f t="shared" ca="1" si="153"/>
        <v>52</v>
      </c>
      <c r="AF1629" t="str">
        <f t="shared" ca="1" si="154"/>
        <v>18-64</v>
      </c>
      <c r="AG1629" s="3">
        <f t="shared" si="155"/>
        <v>1.2681218260869564</v>
      </c>
      <c r="AH1629" t="str">
        <f>_xlfn.IFNA(VLOOKUP(Sales_Transactions[[#This Row],[Order ID]],Returned_Items[#All],2,FALSE),"Not Returned")</f>
        <v>Not Returned</v>
      </c>
    </row>
    <row r="1630" spans="1:34" x14ac:dyDescent="0.25">
      <c r="A1630">
        <v>28130</v>
      </c>
      <c r="C1630" t="s">
        <v>1989</v>
      </c>
      <c r="D1630" s="2" t="str">
        <f>TEXT(MID(Sales_Transactions[[#This Row],[Order Date]],2,5),"d/m/yyy")</f>
        <v>30/7/2009</v>
      </c>
      <c r="E1630" s="2" t="str">
        <f>TEXT(MID(Sales_Transactions[[#This Row],[Order Date]],2,5),"d")</f>
        <v>30</v>
      </c>
      <c r="F1630" s="2" t="str">
        <f>TEXT(MID(Sales_Transactions[[#This Row],[Order Date]],2,5),"m")</f>
        <v>7</v>
      </c>
      <c r="G1630" s="2" t="str">
        <f>TEXT(MID(Sales_Transactions[[#This Row],[Order Date]],2,5),"yyy")</f>
        <v>2009</v>
      </c>
      <c r="H1630" s="2" t="str">
        <f>TEXT(MID(Sales_Transactions[[#This Row],[Order Date]],2,5),"yyy/m")</f>
        <v>2009/7</v>
      </c>
      <c r="I1630" t="s">
        <v>22</v>
      </c>
      <c r="J1630">
        <f t="shared" si="150"/>
        <v>2</v>
      </c>
      <c r="K1630" s="2">
        <v>32</v>
      </c>
      <c r="L1630" s="3">
        <v>1381.88</v>
      </c>
      <c r="M1630" s="4">
        <v>0.09</v>
      </c>
      <c r="N1630" s="5" t="s">
        <v>67</v>
      </c>
      <c r="O1630" s="3">
        <v>598.20000000000005</v>
      </c>
      <c r="P1630" s="3">
        <v>46.94</v>
      </c>
      <c r="Q1630" s="3">
        <v>6.77</v>
      </c>
      <c r="R1630" s="5" t="s">
        <v>898</v>
      </c>
      <c r="S1630" s="5" t="s">
        <v>1952</v>
      </c>
      <c r="T1630" s="5" t="str">
        <f t="shared" si="151"/>
        <v>Guy Thornton</v>
      </c>
      <c r="U1630" t="s">
        <v>1988</v>
      </c>
      <c r="V1630" s="5" t="s">
        <v>47</v>
      </c>
      <c r="W1630" s="5" t="s">
        <v>57</v>
      </c>
      <c r="X1630" s="5" t="s">
        <v>58</v>
      </c>
      <c r="Y1630" s="5" t="s">
        <v>1990</v>
      </c>
      <c r="Z1630" s="5" t="s">
        <v>43</v>
      </c>
      <c r="AA1630" s="4">
        <v>0.44</v>
      </c>
      <c r="AB1630" s="1">
        <v>40024</v>
      </c>
      <c r="AC1630" s="1">
        <v>26607</v>
      </c>
      <c r="AD1630">
        <f t="shared" si="152"/>
        <v>0</v>
      </c>
      <c r="AE1630">
        <f t="shared" ca="1" si="153"/>
        <v>51</v>
      </c>
      <c r="AF1630" t="str">
        <f t="shared" ca="1" si="154"/>
        <v>18-64</v>
      </c>
      <c r="AG1630" s="3">
        <f t="shared" si="155"/>
        <v>1.6771173125000001</v>
      </c>
      <c r="AH1630" t="str">
        <f>_xlfn.IFNA(VLOOKUP(Sales_Transactions[[#This Row],[Order ID]],Returned_Items[#All],2,FALSE),"Not Returned")</f>
        <v>Not Returned</v>
      </c>
    </row>
    <row r="1631" spans="1:34" x14ac:dyDescent="0.25">
      <c r="A1631">
        <v>28290</v>
      </c>
      <c r="C1631" t="s">
        <v>1744</v>
      </c>
      <c r="D1631" s="2" t="str">
        <f>TEXT(MID(Sales_Transactions[[#This Row],[Order Date]],2,5),"d/m/yyy")</f>
        <v>10/1/2009</v>
      </c>
      <c r="E1631" s="2" t="str">
        <f>TEXT(MID(Sales_Transactions[[#This Row],[Order Date]],2,5),"d")</f>
        <v>10</v>
      </c>
      <c r="F1631" s="2" t="str">
        <f>TEXT(MID(Sales_Transactions[[#This Row],[Order Date]],2,5),"m")</f>
        <v>1</v>
      </c>
      <c r="G1631" s="2" t="str">
        <f>TEXT(MID(Sales_Transactions[[#This Row],[Order Date]],2,5),"yyy")</f>
        <v>2009</v>
      </c>
      <c r="H1631" s="2" t="str">
        <f>TEXT(MID(Sales_Transactions[[#This Row],[Order Date]],2,5),"yyy/m")</f>
        <v>2009/1</v>
      </c>
      <c r="I1631" t="s">
        <v>22</v>
      </c>
      <c r="J1631">
        <f t="shared" si="150"/>
        <v>2</v>
      </c>
      <c r="K1631" s="2">
        <v>43</v>
      </c>
      <c r="L1631" s="3">
        <v>1307.3499999999999</v>
      </c>
      <c r="M1631" s="4">
        <v>0.05</v>
      </c>
      <c r="N1631" s="5" t="s">
        <v>67</v>
      </c>
      <c r="O1631" s="3">
        <v>-154.24</v>
      </c>
      <c r="P1631" s="3">
        <v>30.42</v>
      </c>
      <c r="Q1631" s="3">
        <v>8.65</v>
      </c>
      <c r="R1631" s="5" t="s">
        <v>1961</v>
      </c>
      <c r="S1631" s="5" t="s">
        <v>1962</v>
      </c>
      <c r="T1631" s="5" t="str">
        <f t="shared" si="151"/>
        <v>Maria Bertelson</v>
      </c>
      <c r="U1631" t="s">
        <v>1988</v>
      </c>
      <c r="V1631" s="5" t="s">
        <v>74</v>
      </c>
      <c r="W1631" s="5" t="s">
        <v>48</v>
      </c>
      <c r="X1631" s="5" t="s">
        <v>87</v>
      </c>
      <c r="Y1631" s="5" t="s">
        <v>611</v>
      </c>
      <c r="Z1631" s="5" t="s">
        <v>43</v>
      </c>
      <c r="AA1631" s="4">
        <v>0.74</v>
      </c>
      <c r="AB1631" s="1">
        <v>39827</v>
      </c>
      <c r="AC1631" s="1">
        <v>26659</v>
      </c>
      <c r="AD1631">
        <f t="shared" si="152"/>
        <v>4</v>
      </c>
      <c r="AE1631">
        <f t="shared" ca="1" si="153"/>
        <v>51</v>
      </c>
      <c r="AF1631" t="str">
        <f t="shared" ca="1" si="154"/>
        <v>18-64</v>
      </c>
      <c r="AG1631" s="3">
        <f t="shared" si="155"/>
        <v>0.90825093023255821</v>
      </c>
      <c r="AH1631" t="str">
        <f>_xlfn.IFNA(VLOOKUP(Sales_Transactions[[#This Row],[Order ID]],Returned_Items[#All],2,FALSE),"Not Returned")</f>
        <v>Not Returned</v>
      </c>
    </row>
    <row r="1632" spans="1:34" x14ac:dyDescent="0.25">
      <c r="A1632">
        <v>28290</v>
      </c>
      <c r="C1632" t="s">
        <v>1744</v>
      </c>
      <c r="D1632" s="2" t="str">
        <f>TEXT(MID(Sales_Transactions[[#This Row],[Order Date]],2,5),"d/m/yyy")</f>
        <v>10/1/2009</v>
      </c>
      <c r="E1632" s="2" t="str">
        <f>TEXT(MID(Sales_Transactions[[#This Row],[Order Date]],2,5),"d")</f>
        <v>10</v>
      </c>
      <c r="F1632" s="2" t="str">
        <f>TEXT(MID(Sales_Transactions[[#This Row],[Order Date]],2,5),"m")</f>
        <v>1</v>
      </c>
      <c r="G1632" s="2" t="str">
        <f>TEXT(MID(Sales_Transactions[[#This Row],[Order Date]],2,5),"yyy")</f>
        <v>2009</v>
      </c>
      <c r="H1632" s="2" t="str">
        <f>TEXT(MID(Sales_Transactions[[#This Row],[Order Date]],2,5),"yyy/m")</f>
        <v>2009/1</v>
      </c>
      <c r="I1632" t="s">
        <v>22</v>
      </c>
      <c r="J1632">
        <f t="shared" si="150"/>
        <v>2</v>
      </c>
      <c r="K1632" s="2">
        <v>3</v>
      </c>
      <c r="L1632" s="3">
        <v>523.58000000000004</v>
      </c>
      <c r="M1632" s="4">
        <v>0.01</v>
      </c>
      <c r="N1632" s="5" t="s">
        <v>67</v>
      </c>
      <c r="O1632" s="3">
        <v>-179.36</v>
      </c>
      <c r="P1632" s="3">
        <v>161.55000000000001</v>
      </c>
      <c r="Q1632" s="3">
        <v>19.989999999999998</v>
      </c>
      <c r="R1632" s="5" t="s">
        <v>1961</v>
      </c>
      <c r="S1632" s="5" t="s">
        <v>1962</v>
      </c>
      <c r="T1632" s="5" t="str">
        <f t="shared" si="151"/>
        <v>Maria Bertelson</v>
      </c>
      <c r="U1632" t="s">
        <v>1988</v>
      </c>
      <c r="V1632" s="5" t="s">
        <v>74</v>
      </c>
      <c r="W1632" s="5" t="s">
        <v>28</v>
      </c>
      <c r="X1632" s="5" t="s">
        <v>29</v>
      </c>
      <c r="Y1632" s="5" t="s">
        <v>1164</v>
      </c>
      <c r="Z1632" s="5" t="s">
        <v>43</v>
      </c>
      <c r="AA1632" s="4">
        <v>0.66</v>
      </c>
      <c r="AB1632" s="1">
        <v>39825</v>
      </c>
      <c r="AC1632" s="1">
        <v>21450</v>
      </c>
      <c r="AD1632">
        <f t="shared" si="152"/>
        <v>2</v>
      </c>
      <c r="AE1632">
        <f t="shared" ca="1" si="153"/>
        <v>65</v>
      </c>
      <c r="AF1632" t="str">
        <f t="shared" ca="1" si="154"/>
        <v>Over 65</v>
      </c>
      <c r="AG1632" s="3">
        <f t="shared" si="155"/>
        <v>60.507948333333339</v>
      </c>
      <c r="AH1632" t="str">
        <f>_xlfn.IFNA(VLOOKUP(Sales_Transactions[[#This Row],[Order ID]],Returned_Items[#All],2,FALSE),"Not Returned")</f>
        <v>Not Returned</v>
      </c>
    </row>
    <row r="1633" spans="1:34" x14ac:dyDescent="0.25">
      <c r="A1633">
        <v>29927</v>
      </c>
      <c r="C1633" t="s">
        <v>1752</v>
      </c>
      <c r="D1633" s="2" t="str">
        <f>TEXT(MID(Sales_Transactions[[#This Row],[Order Date]],2,5),"d/m/yyy")</f>
        <v>7/11/2012</v>
      </c>
      <c r="E1633" s="2" t="str">
        <f>TEXT(MID(Sales_Transactions[[#This Row],[Order Date]],2,5),"d")</f>
        <v>7</v>
      </c>
      <c r="F1633" s="2" t="str">
        <f>TEXT(MID(Sales_Transactions[[#This Row],[Order Date]],2,5),"m")</f>
        <v>11</v>
      </c>
      <c r="G1633" s="2" t="str">
        <f>TEXT(MID(Sales_Transactions[[#This Row],[Order Date]],2,5),"yyy")</f>
        <v>2012</v>
      </c>
      <c r="H1633" s="2" t="str">
        <f>TEXT(MID(Sales_Transactions[[#This Row],[Order Date]],2,5),"yyy/m")</f>
        <v>2012/11</v>
      </c>
      <c r="I1633" t="s">
        <v>33</v>
      </c>
      <c r="J1633">
        <f t="shared" si="150"/>
        <v>4</v>
      </c>
      <c r="K1633" s="2">
        <v>19</v>
      </c>
      <c r="L1633" s="3">
        <v>257.97000000000003</v>
      </c>
      <c r="M1633" s="4">
        <v>0.03</v>
      </c>
      <c r="N1633" s="5" t="s">
        <v>23</v>
      </c>
      <c r="O1633" s="3">
        <v>33.18</v>
      </c>
      <c r="P1633" s="3">
        <v>12.95</v>
      </c>
      <c r="Q1633" s="3">
        <v>4.9800000000000004</v>
      </c>
      <c r="R1633" s="5" t="s">
        <v>1949</v>
      </c>
      <c r="S1633" s="5" t="s">
        <v>1419</v>
      </c>
      <c r="T1633" s="5" t="str">
        <f t="shared" si="151"/>
        <v>Bruce Stewart</v>
      </c>
      <c r="U1633" t="s">
        <v>1988</v>
      </c>
      <c r="V1633" s="5" t="s">
        <v>47</v>
      </c>
      <c r="W1633" s="5" t="s">
        <v>28</v>
      </c>
      <c r="X1633" s="5" t="s">
        <v>41</v>
      </c>
      <c r="Y1633" s="5" t="s">
        <v>438</v>
      </c>
      <c r="Z1633" s="5" t="s">
        <v>43</v>
      </c>
      <c r="AA1633" s="4">
        <v>0.4</v>
      </c>
      <c r="AB1633" s="1">
        <v>41221</v>
      </c>
      <c r="AC1633" s="1">
        <v>17670</v>
      </c>
      <c r="AD1633">
        <f t="shared" si="152"/>
        <v>1</v>
      </c>
      <c r="AE1633">
        <f t="shared" ca="1" si="153"/>
        <v>76</v>
      </c>
      <c r="AF1633" t="str">
        <f t="shared" ca="1" si="154"/>
        <v>Over 65</v>
      </c>
      <c r="AG1633" s="3">
        <f t="shared" si="155"/>
        <v>0.94347973684210518</v>
      </c>
      <c r="AH1633" t="str">
        <f>_xlfn.IFNA(VLOOKUP(Sales_Transactions[[#This Row],[Order ID]],Returned_Items[#All],2,FALSE),"Not Returned")</f>
        <v>Not Returned</v>
      </c>
    </row>
    <row r="1634" spans="1:34" x14ac:dyDescent="0.25">
      <c r="A1634">
        <v>29953</v>
      </c>
      <c r="C1634" t="s">
        <v>1991</v>
      </c>
      <c r="D1634" s="2" t="str">
        <f>TEXT(MID(Sales_Transactions[[#This Row],[Order Date]],2,5),"d/m/yyy")</f>
        <v>7/2/2011</v>
      </c>
      <c r="E1634" s="2" t="str">
        <f>TEXT(MID(Sales_Transactions[[#This Row],[Order Date]],2,5),"d")</f>
        <v>7</v>
      </c>
      <c r="F1634" s="2" t="str">
        <f>TEXT(MID(Sales_Transactions[[#This Row],[Order Date]],2,5),"m")</f>
        <v>2</v>
      </c>
      <c r="G1634" s="2" t="str">
        <f>TEXT(MID(Sales_Transactions[[#This Row],[Order Date]],2,5),"yyy")</f>
        <v>2011</v>
      </c>
      <c r="H1634" s="2" t="str">
        <f>TEXT(MID(Sales_Transactions[[#This Row],[Order Date]],2,5),"yyy/m")</f>
        <v>2011/2</v>
      </c>
      <c r="I1634" t="s">
        <v>101</v>
      </c>
      <c r="J1634">
        <f t="shared" si="150"/>
        <v>1</v>
      </c>
      <c r="K1634" s="2">
        <v>42</v>
      </c>
      <c r="L1634" s="3">
        <v>619.77</v>
      </c>
      <c r="M1634" s="4">
        <v>0.02</v>
      </c>
      <c r="N1634" s="5" t="s">
        <v>23</v>
      </c>
      <c r="O1634" s="3">
        <v>50.24</v>
      </c>
      <c r="P1634" s="3">
        <v>14.45</v>
      </c>
      <c r="Q1634" s="3">
        <v>7.17</v>
      </c>
      <c r="R1634" s="5" t="s">
        <v>1170</v>
      </c>
      <c r="S1634" s="5" t="s">
        <v>195</v>
      </c>
      <c r="T1634" s="5" t="str">
        <f t="shared" si="151"/>
        <v>Brian Thompson</v>
      </c>
      <c r="U1634" t="s">
        <v>1988</v>
      </c>
      <c r="V1634" s="5" t="s">
        <v>74</v>
      </c>
      <c r="W1634" s="5" t="s">
        <v>28</v>
      </c>
      <c r="X1634" s="5" t="s">
        <v>41</v>
      </c>
      <c r="Y1634" s="5" t="s">
        <v>1992</v>
      </c>
      <c r="Z1634" s="5" t="s">
        <v>43</v>
      </c>
      <c r="AA1634" s="4">
        <v>0.38</v>
      </c>
      <c r="AB1634" s="1">
        <v>40584</v>
      </c>
      <c r="AC1634" s="1">
        <v>17763</v>
      </c>
      <c r="AD1634">
        <f t="shared" si="152"/>
        <v>3</v>
      </c>
      <c r="AE1634">
        <f t="shared" ca="1" si="153"/>
        <v>75</v>
      </c>
      <c r="AF1634" t="str">
        <f t="shared" ca="1" si="154"/>
        <v>Over 65</v>
      </c>
      <c r="AG1634" s="3">
        <f t="shared" si="155"/>
        <v>0.51469309523809514</v>
      </c>
      <c r="AH1634" t="str">
        <f>_xlfn.IFNA(VLOOKUP(Sales_Transactions[[#This Row],[Order ID]],Returned_Items[#All],2,FALSE),"Not Returned")</f>
        <v>Not Returned</v>
      </c>
    </row>
    <row r="1635" spans="1:34" x14ac:dyDescent="0.25">
      <c r="A1635">
        <v>31238</v>
      </c>
      <c r="C1635" t="s">
        <v>1684</v>
      </c>
      <c r="D1635" s="2" t="str">
        <f>TEXT(MID(Sales_Transactions[[#This Row],[Order Date]],2,5),"d/m/yyy")</f>
        <v>22/8/2010</v>
      </c>
      <c r="E1635" s="2" t="str">
        <f>TEXT(MID(Sales_Transactions[[#This Row],[Order Date]],2,5),"d")</f>
        <v>22</v>
      </c>
      <c r="F1635" s="2" t="str">
        <f>TEXT(MID(Sales_Transactions[[#This Row],[Order Date]],2,5),"m")</f>
        <v>8</v>
      </c>
      <c r="G1635" s="2" t="str">
        <f>TEXT(MID(Sales_Transactions[[#This Row],[Order Date]],2,5),"yyy")</f>
        <v>2010</v>
      </c>
      <c r="H1635" s="2" t="str">
        <f>TEXT(MID(Sales_Transactions[[#This Row],[Order Date]],2,5),"yyy/m")</f>
        <v>2010/8</v>
      </c>
      <c r="I1635" t="s">
        <v>78</v>
      </c>
      <c r="J1635">
        <f t="shared" si="150"/>
        <v>3</v>
      </c>
      <c r="K1635" s="2">
        <v>21</v>
      </c>
      <c r="L1635" s="3">
        <v>7512.03</v>
      </c>
      <c r="M1635" s="4">
        <v>0.09</v>
      </c>
      <c r="N1635" s="5" t="s">
        <v>67</v>
      </c>
      <c r="O1635" s="3">
        <v>2017.64</v>
      </c>
      <c r="P1635" s="3">
        <v>363.25</v>
      </c>
      <c r="Q1635" s="3">
        <v>19.989999999999998</v>
      </c>
      <c r="R1635" s="5" t="s">
        <v>1993</v>
      </c>
      <c r="S1635" s="5" t="s">
        <v>1994</v>
      </c>
      <c r="T1635" s="5" t="str">
        <f t="shared" si="151"/>
        <v>Joseph Airdo</v>
      </c>
      <c r="U1635" t="s">
        <v>1988</v>
      </c>
      <c r="V1635" s="5" t="s">
        <v>47</v>
      </c>
      <c r="W1635" s="5" t="s">
        <v>28</v>
      </c>
      <c r="X1635" s="5" t="s">
        <v>38</v>
      </c>
      <c r="Y1635" s="5" t="s">
        <v>994</v>
      </c>
      <c r="Z1635" s="5" t="s">
        <v>43</v>
      </c>
      <c r="AA1635" s="4">
        <v>0.56999999999999995</v>
      </c>
      <c r="AB1635" s="1">
        <v>40414</v>
      </c>
      <c r="AC1635" s="1">
        <v>17938</v>
      </c>
      <c r="AD1635">
        <f t="shared" si="152"/>
        <v>2</v>
      </c>
      <c r="AE1635">
        <f t="shared" ca="1" si="153"/>
        <v>75</v>
      </c>
      <c r="AF1635" t="str">
        <f t="shared" ca="1" si="154"/>
        <v>Over 65</v>
      </c>
      <c r="AG1635" s="3">
        <f t="shared" si="155"/>
        <v>18.233955952380953</v>
      </c>
      <c r="AH1635" t="str">
        <f>_xlfn.IFNA(VLOOKUP(Sales_Transactions[[#This Row],[Order ID]],Returned_Items[#All],2,FALSE),"Not Returned")</f>
        <v>Not Returned</v>
      </c>
    </row>
    <row r="1636" spans="1:34" x14ac:dyDescent="0.25">
      <c r="A1636">
        <v>32067</v>
      </c>
      <c r="C1636" t="s">
        <v>482</v>
      </c>
      <c r="D1636" s="2" t="str">
        <f>TEXT(MID(Sales_Transactions[[#This Row],[Order Date]],2,5),"d/m/yyy")</f>
        <v>12/3/2012</v>
      </c>
      <c r="E1636" s="2" t="str">
        <f>TEXT(MID(Sales_Transactions[[#This Row],[Order Date]],2,5),"d")</f>
        <v>12</v>
      </c>
      <c r="F1636" s="2" t="str">
        <f>TEXT(MID(Sales_Transactions[[#This Row],[Order Date]],2,5),"m")</f>
        <v>3</v>
      </c>
      <c r="G1636" s="2" t="str">
        <f>TEXT(MID(Sales_Transactions[[#This Row],[Order Date]],2,5),"yyy")</f>
        <v>2012</v>
      </c>
      <c r="H1636" s="2" t="str">
        <f>TEXT(MID(Sales_Transactions[[#This Row],[Order Date]],2,5),"yyy/m")</f>
        <v>2012/3</v>
      </c>
      <c r="I1636" t="s">
        <v>33</v>
      </c>
      <c r="J1636">
        <f t="shared" si="150"/>
        <v>4</v>
      </c>
      <c r="K1636" s="2">
        <v>27</v>
      </c>
      <c r="L1636" s="3">
        <v>2853.8834999999999</v>
      </c>
      <c r="M1636" s="4">
        <v>0.06</v>
      </c>
      <c r="N1636" s="5" t="s">
        <v>23</v>
      </c>
      <c r="O1636" s="3">
        <v>492.24</v>
      </c>
      <c r="P1636" s="3">
        <v>125.99</v>
      </c>
      <c r="Q1636" s="3">
        <v>7.69</v>
      </c>
      <c r="R1636" s="5" t="s">
        <v>1225</v>
      </c>
      <c r="S1636" s="5" t="s">
        <v>1226</v>
      </c>
      <c r="T1636" s="5" t="str">
        <f t="shared" si="151"/>
        <v>Christina Vanderzanden</v>
      </c>
      <c r="U1636" t="s">
        <v>1988</v>
      </c>
      <c r="V1636" s="5" t="s">
        <v>27</v>
      </c>
      <c r="W1636" s="5" t="s">
        <v>48</v>
      </c>
      <c r="X1636" s="5" t="s">
        <v>49</v>
      </c>
      <c r="Y1636" s="5" t="s">
        <v>184</v>
      </c>
      <c r="Z1636" s="5" t="s">
        <v>43</v>
      </c>
      <c r="AA1636" s="4">
        <v>0.57999999999999996</v>
      </c>
      <c r="AB1636" s="1">
        <v>40981</v>
      </c>
      <c r="AC1636" s="1">
        <v>18154</v>
      </c>
      <c r="AD1636">
        <f t="shared" si="152"/>
        <v>1</v>
      </c>
      <c r="AE1636">
        <f t="shared" ca="1" si="153"/>
        <v>74</v>
      </c>
      <c r="AF1636" t="str">
        <f t="shared" ca="1" si="154"/>
        <v>Over 65</v>
      </c>
      <c r="AG1636" s="3">
        <f t="shared" si="155"/>
        <v>4.9483113333333337</v>
      </c>
      <c r="AH1636" t="str">
        <f>_xlfn.IFNA(VLOOKUP(Sales_Transactions[[#This Row],[Order ID]],Returned_Items[#All],2,FALSE),"Not Returned")</f>
        <v>Not Returned</v>
      </c>
    </row>
    <row r="1637" spans="1:34" x14ac:dyDescent="0.25">
      <c r="A1637">
        <v>32198</v>
      </c>
      <c r="C1637" t="s">
        <v>1255</v>
      </c>
      <c r="D1637" s="2" t="str">
        <f>TEXT(MID(Sales_Transactions[[#This Row],[Order Date]],2,5),"d/m/yyy")</f>
        <v>9/11/2011</v>
      </c>
      <c r="E1637" s="2" t="str">
        <f>TEXT(MID(Sales_Transactions[[#This Row],[Order Date]],2,5),"d")</f>
        <v>9</v>
      </c>
      <c r="F1637" s="2" t="str">
        <f>TEXT(MID(Sales_Transactions[[#This Row],[Order Date]],2,5),"m")</f>
        <v>11</v>
      </c>
      <c r="G1637" s="2" t="str">
        <f>TEXT(MID(Sales_Transactions[[#This Row],[Order Date]],2,5),"yyy")</f>
        <v>2011</v>
      </c>
      <c r="H1637" s="2" t="str">
        <f>TEXT(MID(Sales_Transactions[[#This Row],[Order Date]],2,5),"yyy/m")</f>
        <v>2011/11</v>
      </c>
      <c r="I1637" t="s">
        <v>78</v>
      </c>
      <c r="J1637">
        <f t="shared" si="150"/>
        <v>3</v>
      </c>
      <c r="K1637" s="2">
        <v>31</v>
      </c>
      <c r="L1637" s="3">
        <v>240.63</v>
      </c>
      <c r="M1637" s="4">
        <v>0.02</v>
      </c>
      <c r="N1637" s="5" t="s">
        <v>23</v>
      </c>
      <c r="O1637" s="3">
        <v>-117.92</v>
      </c>
      <c r="P1637" s="3">
        <v>7.37</v>
      </c>
      <c r="Q1637" s="3">
        <v>5.53</v>
      </c>
      <c r="R1637" s="5" t="s">
        <v>1993</v>
      </c>
      <c r="S1637" s="5" t="s">
        <v>1994</v>
      </c>
      <c r="T1637" s="5" t="str">
        <f t="shared" si="151"/>
        <v>Joseph Airdo</v>
      </c>
      <c r="U1637" t="s">
        <v>1988</v>
      </c>
      <c r="V1637" s="5" t="s">
        <v>37</v>
      </c>
      <c r="W1637" s="5" t="s">
        <v>48</v>
      </c>
      <c r="X1637" s="5" t="s">
        <v>87</v>
      </c>
      <c r="Y1637" s="5" t="s">
        <v>1920</v>
      </c>
      <c r="Z1637" s="5" t="s">
        <v>60</v>
      </c>
      <c r="AA1637" s="4">
        <v>0.69</v>
      </c>
      <c r="AB1637" s="1">
        <v>40856</v>
      </c>
      <c r="AC1637" s="1">
        <v>18531</v>
      </c>
      <c r="AD1637">
        <f t="shared" si="152"/>
        <v>0</v>
      </c>
      <c r="AE1637">
        <f t="shared" ca="1" si="153"/>
        <v>73</v>
      </c>
      <c r="AF1637" t="str">
        <f t="shared" ca="1" si="154"/>
        <v>Over 65</v>
      </c>
      <c r="AG1637" s="3">
        <f t="shared" si="155"/>
        <v>0.41608148387096777</v>
      </c>
      <c r="AH1637" t="str">
        <f>_xlfn.IFNA(VLOOKUP(Sales_Transactions[[#This Row],[Order ID]],Returned_Items[#All],2,FALSE),"Not Returned")</f>
        <v>Not Returned</v>
      </c>
    </row>
    <row r="1638" spans="1:34" x14ac:dyDescent="0.25">
      <c r="A1638">
        <v>32231</v>
      </c>
      <c r="C1638" t="s">
        <v>826</v>
      </c>
      <c r="D1638" s="2" t="str">
        <f>TEXT(MID(Sales_Transactions[[#This Row],[Order Date]],2,5),"d/m/yyy")</f>
        <v>1/11/2012</v>
      </c>
      <c r="E1638" s="2" t="str">
        <f>TEXT(MID(Sales_Transactions[[#This Row],[Order Date]],2,5),"d")</f>
        <v>1</v>
      </c>
      <c r="F1638" s="2" t="str">
        <f>TEXT(MID(Sales_Transactions[[#This Row],[Order Date]],2,5),"m")</f>
        <v>11</v>
      </c>
      <c r="G1638" s="2" t="str">
        <f>TEXT(MID(Sales_Transactions[[#This Row],[Order Date]],2,5),"yyy")</f>
        <v>2012</v>
      </c>
      <c r="H1638" s="2" t="str">
        <f>TEXT(MID(Sales_Transactions[[#This Row],[Order Date]],2,5),"yyy/m")</f>
        <v>2012/11</v>
      </c>
      <c r="I1638" t="s">
        <v>22</v>
      </c>
      <c r="J1638">
        <f t="shared" si="150"/>
        <v>2</v>
      </c>
      <c r="K1638" s="2">
        <v>44</v>
      </c>
      <c r="L1638" s="3">
        <v>192.33</v>
      </c>
      <c r="M1638" s="4">
        <v>0.01</v>
      </c>
      <c r="N1638" s="5" t="s">
        <v>23</v>
      </c>
      <c r="O1638" s="3">
        <v>48.54</v>
      </c>
      <c r="P1638" s="3">
        <v>4.26</v>
      </c>
      <c r="Q1638" s="3">
        <v>1.2</v>
      </c>
      <c r="R1638" s="5" t="s">
        <v>1814</v>
      </c>
      <c r="S1638" s="5" t="s">
        <v>203</v>
      </c>
      <c r="T1638" s="5" t="str">
        <f t="shared" si="151"/>
        <v>Ken Lonsdale</v>
      </c>
      <c r="U1638" t="s">
        <v>1988</v>
      </c>
      <c r="V1638" s="5" t="s">
        <v>37</v>
      </c>
      <c r="W1638" s="5" t="s">
        <v>28</v>
      </c>
      <c r="X1638" s="5" t="s">
        <v>124</v>
      </c>
      <c r="Y1638" s="5" t="s">
        <v>1507</v>
      </c>
      <c r="Z1638" s="5" t="s">
        <v>84</v>
      </c>
      <c r="AA1638" s="4">
        <v>0.44</v>
      </c>
      <c r="AB1638" s="1">
        <v>41218</v>
      </c>
      <c r="AC1638" s="1">
        <v>18478</v>
      </c>
      <c r="AD1638">
        <f t="shared" si="152"/>
        <v>4</v>
      </c>
      <c r="AE1638">
        <f t="shared" ca="1" si="153"/>
        <v>74</v>
      </c>
      <c r="AF1638" t="str">
        <f t="shared" ca="1" si="154"/>
        <v>Over 65</v>
      </c>
      <c r="AG1638" s="3">
        <f t="shared" si="155"/>
        <v>0.12408122727272727</v>
      </c>
      <c r="AH1638" t="str">
        <f>_xlfn.IFNA(VLOOKUP(Sales_Transactions[[#This Row],[Order ID]],Returned_Items[#All],2,FALSE),"Not Returned")</f>
        <v>Not Returned</v>
      </c>
    </row>
    <row r="1639" spans="1:34" x14ac:dyDescent="0.25">
      <c r="A1639">
        <v>32452</v>
      </c>
      <c r="C1639" t="s">
        <v>1424</v>
      </c>
      <c r="D1639" s="2" t="str">
        <f>TEXT(MID(Sales_Transactions[[#This Row],[Order Date]],2,5),"d/m/yyy")</f>
        <v>18/7/2011</v>
      </c>
      <c r="E1639" s="2" t="str">
        <f>TEXT(MID(Sales_Transactions[[#This Row],[Order Date]],2,5),"d")</f>
        <v>18</v>
      </c>
      <c r="F1639" s="2" t="str">
        <f>TEXT(MID(Sales_Transactions[[#This Row],[Order Date]],2,5),"m")</f>
        <v>7</v>
      </c>
      <c r="G1639" s="2" t="str">
        <f>TEXT(MID(Sales_Transactions[[#This Row],[Order Date]],2,5),"yyy")</f>
        <v>2011</v>
      </c>
      <c r="H1639" s="2" t="str">
        <f>TEXT(MID(Sales_Transactions[[#This Row],[Order Date]],2,5),"yyy/m")</f>
        <v>2011/7</v>
      </c>
      <c r="I1639" t="s">
        <v>78</v>
      </c>
      <c r="J1639">
        <f t="shared" si="150"/>
        <v>3</v>
      </c>
      <c r="K1639" s="2">
        <v>3</v>
      </c>
      <c r="L1639" s="3">
        <v>8.6</v>
      </c>
      <c r="M1639" s="4">
        <v>0.09</v>
      </c>
      <c r="N1639" s="5" t="s">
        <v>23</v>
      </c>
      <c r="O1639" s="3">
        <v>-2.0299999999999998</v>
      </c>
      <c r="P1639" s="3">
        <v>2.88</v>
      </c>
      <c r="Q1639" s="3">
        <v>0.5</v>
      </c>
      <c r="R1639" s="5" t="s">
        <v>1993</v>
      </c>
      <c r="S1639" s="5" t="s">
        <v>1994</v>
      </c>
      <c r="T1639" s="5" t="str">
        <f t="shared" si="151"/>
        <v>Joseph Airdo</v>
      </c>
      <c r="U1639" t="s">
        <v>1988</v>
      </c>
      <c r="V1639" s="5" t="s">
        <v>37</v>
      </c>
      <c r="W1639" s="5" t="s">
        <v>28</v>
      </c>
      <c r="X1639" s="5" t="s">
        <v>115</v>
      </c>
      <c r="Y1639" s="5" t="s">
        <v>531</v>
      </c>
      <c r="Z1639" s="5" t="s">
        <v>43</v>
      </c>
      <c r="AA1639" s="4">
        <v>0.39</v>
      </c>
      <c r="AB1639" s="1">
        <v>40743</v>
      </c>
      <c r="AC1639" s="1">
        <v>18324</v>
      </c>
      <c r="AD1639">
        <f t="shared" si="152"/>
        <v>1</v>
      </c>
      <c r="AE1639">
        <f t="shared" ca="1" si="153"/>
        <v>74</v>
      </c>
      <c r="AF1639" t="str">
        <f t="shared" ca="1" si="154"/>
        <v>Over 65</v>
      </c>
      <c r="AG1639" s="3">
        <f t="shared" si="155"/>
        <v>1.1258026666666667</v>
      </c>
      <c r="AH1639" t="str">
        <f>_xlfn.IFNA(VLOOKUP(Sales_Transactions[[#This Row],[Order ID]],Returned_Items[#All],2,FALSE),"Not Returned")</f>
        <v>Not Returned</v>
      </c>
    </row>
    <row r="1640" spans="1:34" x14ac:dyDescent="0.25">
      <c r="A1640">
        <v>32998</v>
      </c>
      <c r="C1640" t="s">
        <v>1049</v>
      </c>
      <c r="D1640" s="2" t="str">
        <f>TEXT(MID(Sales_Transactions[[#This Row],[Order Date]],2,5),"d/m/yyy")</f>
        <v>29/9/2010</v>
      </c>
      <c r="E1640" s="2" t="str">
        <f>TEXT(MID(Sales_Transactions[[#This Row],[Order Date]],2,5),"d")</f>
        <v>29</v>
      </c>
      <c r="F1640" s="2" t="str">
        <f>TEXT(MID(Sales_Transactions[[#This Row],[Order Date]],2,5),"m")</f>
        <v>9</v>
      </c>
      <c r="G1640" s="2" t="str">
        <f>TEXT(MID(Sales_Transactions[[#This Row],[Order Date]],2,5),"yyy")</f>
        <v>2010</v>
      </c>
      <c r="H1640" s="2" t="str">
        <f>TEXT(MID(Sales_Transactions[[#This Row],[Order Date]],2,5),"yyy/m")</f>
        <v>2010/9</v>
      </c>
      <c r="I1640" t="s">
        <v>52</v>
      </c>
      <c r="J1640">
        <f t="shared" si="150"/>
        <v>1</v>
      </c>
      <c r="K1640" s="2">
        <v>13</v>
      </c>
      <c r="L1640" s="3">
        <v>1663.83</v>
      </c>
      <c r="M1640" s="4">
        <v>0.1</v>
      </c>
      <c r="N1640" s="5" t="s">
        <v>34</v>
      </c>
      <c r="O1640" s="3">
        <v>-484.64</v>
      </c>
      <c r="P1640" s="3">
        <v>130.97999999999999</v>
      </c>
      <c r="Q1640" s="3">
        <v>54.74</v>
      </c>
      <c r="R1640" s="5" t="s">
        <v>898</v>
      </c>
      <c r="S1640" s="5" t="s">
        <v>1952</v>
      </c>
      <c r="T1640" s="5" t="str">
        <f t="shared" si="151"/>
        <v>Guy Thornton</v>
      </c>
      <c r="U1640" t="s">
        <v>1988</v>
      </c>
      <c r="V1640" s="5" t="s">
        <v>47</v>
      </c>
      <c r="W1640" s="5" t="s">
        <v>57</v>
      </c>
      <c r="X1640" s="5" t="s">
        <v>104</v>
      </c>
      <c r="Y1640" s="5" t="s">
        <v>1393</v>
      </c>
      <c r="Z1640" s="5" t="s">
        <v>106</v>
      </c>
      <c r="AA1640" s="4">
        <v>0.69</v>
      </c>
      <c r="AB1640" s="1">
        <v>40451</v>
      </c>
      <c r="AC1640" s="1">
        <v>21188</v>
      </c>
      <c r="AD1640">
        <f t="shared" si="152"/>
        <v>1</v>
      </c>
      <c r="AE1640">
        <f t="shared" ca="1" si="153"/>
        <v>66</v>
      </c>
      <c r="AF1640" t="str">
        <f t="shared" ca="1" si="154"/>
        <v>Over 65</v>
      </c>
      <c r="AG1640" s="3">
        <f t="shared" si="155"/>
        <v>14.276078461538463</v>
      </c>
      <c r="AH1640" t="str">
        <f>_xlfn.IFNA(VLOOKUP(Sales_Transactions[[#This Row],[Order ID]],Returned_Items[#All],2,FALSE),"Not Returned")</f>
        <v>Returned</v>
      </c>
    </row>
    <row r="1641" spans="1:34" x14ac:dyDescent="0.25">
      <c r="A1641">
        <v>33091</v>
      </c>
      <c r="C1641" t="s">
        <v>1995</v>
      </c>
      <c r="D1641" s="2" t="str">
        <f>TEXT(MID(Sales_Transactions[[#This Row],[Order Date]],2,5),"d/m/yyy")</f>
        <v>25/1/2011</v>
      </c>
      <c r="E1641" s="2" t="str">
        <f>TEXT(MID(Sales_Transactions[[#This Row],[Order Date]],2,5),"d")</f>
        <v>25</v>
      </c>
      <c r="F1641" s="2" t="str">
        <f>TEXT(MID(Sales_Transactions[[#This Row],[Order Date]],2,5),"m")</f>
        <v>1</v>
      </c>
      <c r="G1641" s="2" t="str">
        <f>TEXT(MID(Sales_Transactions[[#This Row],[Order Date]],2,5),"yyy")</f>
        <v>2011</v>
      </c>
      <c r="H1641" s="2" t="str">
        <f>TEXT(MID(Sales_Transactions[[#This Row],[Order Date]],2,5),"yyy/m")</f>
        <v>2011/1</v>
      </c>
      <c r="I1641" t="s">
        <v>33</v>
      </c>
      <c r="J1641">
        <f t="shared" si="150"/>
        <v>4</v>
      </c>
      <c r="K1641" s="2">
        <v>24</v>
      </c>
      <c r="L1641" s="3">
        <v>265.35000000000002</v>
      </c>
      <c r="M1641" s="4">
        <v>0.02</v>
      </c>
      <c r="N1641" s="5" t="s">
        <v>23</v>
      </c>
      <c r="O1641" s="3">
        <v>-128.69</v>
      </c>
      <c r="P1641" s="3">
        <v>9.99</v>
      </c>
      <c r="Q1641" s="3">
        <v>11.59</v>
      </c>
      <c r="R1641" s="5" t="s">
        <v>1940</v>
      </c>
      <c r="S1641" s="5" t="s">
        <v>1941</v>
      </c>
      <c r="T1641" s="5" t="str">
        <f t="shared" si="151"/>
        <v>Robert Waldorf</v>
      </c>
      <c r="U1641" t="s">
        <v>1988</v>
      </c>
      <c r="V1641" s="5" t="s">
        <v>74</v>
      </c>
      <c r="W1641" s="5" t="s">
        <v>28</v>
      </c>
      <c r="X1641" s="5" t="s">
        <v>75</v>
      </c>
      <c r="Y1641" s="5" t="s">
        <v>1189</v>
      </c>
      <c r="Z1641" s="5" t="s">
        <v>43</v>
      </c>
      <c r="AA1641" s="4">
        <v>0.4</v>
      </c>
      <c r="AB1641" s="1">
        <v>40570</v>
      </c>
      <c r="AC1641" s="1">
        <v>21013</v>
      </c>
      <c r="AD1641">
        <f t="shared" si="152"/>
        <v>2</v>
      </c>
      <c r="AE1641">
        <f t="shared" ca="1" si="153"/>
        <v>67</v>
      </c>
      <c r="AF1641" t="str">
        <f t="shared" ca="1" si="154"/>
        <v>Over 65</v>
      </c>
      <c r="AG1641" s="3">
        <f t="shared" si="155"/>
        <v>0.89908341666666658</v>
      </c>
      <c r="AH1641" t="str">
        <f>_xlfn.IFNA(VLOOKUP(Sales_Transactions[[#This Row],[Order ID]],Returned_Items[#All],2,FALSE),"Not Returned")</f>
        <v>Not Returned</v>
      </c>
    </row>
    <row r="1642" spans="1:34" x14ac:dyDescent="0.25">
      <c r="A1642">
        <v>33250</v>
      </c>
      <c r="C1642" t="s">
        <v>1676</v>
      </c>
      <c r="D1642" s="2" t="str">
        <f>TEXT(MID(Sales_Transactions[[#This Row],[Order Date]],2,5),"d/m/yyy")</f>
        <v>25/6/2009</v>
      </c>
      <c r="E1642" s="2" t="str">
        <f>TEXT(MID(Sales_Transactions[[#This Row],[Order Date]],2,5),"d")</f>
        <v>25</v>
      </c>
      <c r="F1642" s="2" t="str">
        <f>TEXT(MID(Sales_Transactions[[#This Row],[Order Date]],2,5),"m")</f>
        <v>6</v>
      </c>
      <c r="G1642" s="2" t="str">
        <f>TEXT(MID(Sales_Transactions[[#This Row],[Order Date]],2,5),"yyy")</f>
        <v>2009</v>
      </c>
      <c r="H1642" s="2" t="str">
        <f>TEXT(MID(Sales_Transactions[[#This Row],[Order Date]],2,5),"yyy/m")</f>
        <v>2009/6</v>
      </c>
      <c r="I1642" t="s">
        <v>52</v>
      </c>
      <c r="J1642">
        <f t="shared" si="150"/>
        <v>1</v>
      </c>
      <c r="K1642" s="2">
        <v>40</v>
      </c>
      <c r="L1642" s="3">
        <v>7381.19</v>
      </c>
      <c r="M1642" s="4">
        <v>0.04</v>
      </c>
      <c r="N1642" s="5" t="s">
        <v>23</v>
      </c>
      <c r="O1642" s="3">
        <v>2998.88</v>
      </c>
      <c r="P1642" s="3">
        <v>177.98</v>
      </c>
      <c r="Q1642" s="3">
        <v>0.99</v>
      </c>
      <c r="R1642" s="5" t="s">
        <v>898</v>
      </c>
      <c r="S1642" s="5" t="s">
        <v>1952</v>
      </c>
      <c r="T1642" s="5" t="str">
        <f t="shared" si="151"/>
        <v>Guy Thornton</v>
      </c>
      <c r="U1642" t="s">
        <v>1988</v>
      </c>
      <c r="V1642" s="5" t="s">
        <v>47</v>
      </c>
      <c r="W1642" s="5" t="s">
        <v>28</v>
      </c>
      <c r="X1642" s="5" t="s">
        <v>38</v>
      </c>
      <c r="Y1642" s="5" t="s">
        <v>635</v>
      </c>
      <c r="Z1642" s="5" t="s">
        <v>43</v>
      </c>
      <c r="AA1642" s="4">
        <v>0.56000000000000005</v>
      </c>
      <c r="AB1642" s="1">
        <v>39991</v>
      </c>
      <c r="AC1642" s="1">
        <v>21146</v>
      </c>
      <c r="AD1642">
        <f t="shared" si="152"/>
        <v>2</v>
      </c>
      <c r="AE1642">
        <f t="shared" ca="1" si="153"/>
        <v>66</v>
      </c>
      <c r="AF1642" t="str">
        <f t="shared" ca="1" si="154"/>
        <v>Over 65</v>
      </c>
      <c r="AG1642" s="3">
        <f t="shared" si="155"/>
        <v>4.4724702000000001</v>
      </c>
      <c r="AH1642" t="str">
        <f>_xlfn.IFNA(VLOOKUP(Sales_Transactions[[#This Row],[Order ID]],Returned_Items[#All],2,FALSE),"Not Returned")</f>
        <v>Not Returned</v>
      </c>
    </row>
    <row r="1643" spans="1:34" x14ac:dyDescent="0.25">
      <c r="A1643">
        <v>33378</v>
      </c>
      <c r="C1643" t="s">
        <v>639</v>
      </c>
      <c r="D1643" s="2" t="str">
        <f>TEXT(MID(Sales_Transactions[[#This Row],[Order Date]],2,5),"d/m/yyy")</f>
        <v>27/4/2012</v>
      </c>
      <c r="E1643" s="2" t="str">
        <f>TEXT(MID(Sales_Transactions[[#This Row],[Order Date]],2,5),"d")</f>
        <v>27</v>
      </c>
      <c r="F1643" s="2" t="str">
        <f>TEXT(MID(Sales_Transactions[[#This Row],[Order Date]],2,5),"m")</f>
        <v>4</v>
      </c>
      <c r="G1643" s="2" t="str">
        <f>TEXT(MID(Sales_Transactions[[#This Row],[Order Date]],2,5),"yyy")</f>
        <v>2012</v>
      </c>
      <c r="H1643" s="2" t="str">
        <f>TEXT(MID(Sales_Transactions[[#This Row],[Order Date]],2,5),"yyy/m")</f>
        <v>2012/4</v>
      </c>
      <c r="I1643" t="s">
        <v>33</v>
      </c>
      <c r="J1643">
        <f t="shared" si="150"/>
        <v>4</v>
      </c>
      <c r="K1643" s="2">
        <v>25</v>
      </c>
      <c r="L1643" s="3">
        <v>945.36</v>
      </c>
      <c r="M1643" s="4">
        <v>0.1</v>
      </c>
      <c r="N1643" s="5" t="s">
        <v>23</v>
      </c>
      <c r="O1643" s="3">
        <v>219.85</v>
      </c>
      <c r="P1643" s="3">
        <v>39.979999999999997</v>
      </c>
      <c r="Q1643" s="3">
        <v>9.83</v>
      </c>
      <c r="R1643" s="5" t="s">
        <v>1993</v>
      </c>
      <c r="S1643" s="5" t="s">
        <v>1994</v>
      </c>
      <c r="T1643" s="5" t="str">
        <f t="shared" si="151"/>
        <v>Joseph Airdo</v>
      </c>
      <c r="U1643" t="s">
        <v>1988</v>
      </c>
      <c r="V1643" s="5" t="s">
        <v>37</v>
      </c>
      <c r="W1643" s="5" t="s">
        <v>28</v>
      </c>
      <c r="X1643" s="5" t="s">
        <v>98</v>
      </c>
      <c r="Y1643" s="5" t="s">
        <v>1996</v>
      </c>
      <c r="Z1643" s="5" t="s">
        <v>43</v>
      </c>
      <c r="AA1643" s="4">
        <v>0.4</v>
      </c>
      <c r="AB1643" s="1">
        <v>41027</v>
      </c>
      <c r="AC1643" s="1">
        <v>21249</v>
      </c>
      <c r="AD1643">
        <f t="shared" si="152"/>
        <v>1</v>
      </c>
      <c r="AE1643">
        <f t="shared" ca="1" si="153"/>
        <v>66</v>
      </c>
      <c r="AF1643" t="str">
        <f t="shared" ca="1" si="154"/>
        <v>Over 65</v>
      </c>
      <c r="AG1643" s="3">
        <f t="shared" si="155"/>
        <v>1.9908007999999997</v>
      </c>
      <c r="AH1643" t="str">
        <f>_xlfn.IFNA(VLOOKUP(Sales_Transactions[[#This Row],[Order ID]],Returned_Items[#All],2,FALSE),"Not Returned")</f>
        <v>Not Returned</v>
      </c>
    </row>
    <row r="1644" spans="1:34" x14ac:dyDescent="0.25">
      <c r="A1644">
        <v>33889</v>
      </c>
      <c r="C1644" t="s">
        <v>1997</v>
      </c>
      <c r="D1644" s="2" t="str">
        <f>TEXT(MID(Sales_Transactions[[#This Row],[Order Date]],2,5),"d/m/yyy")</f>
        <v>6/11/2010</v>
      </c>
      <c r="E1644" s="2" t="str">
        <f>TEXT(MID(Sales_Transactions[[#This Row],[Order Date]],2,5),"d")</f>
        <v>6</v>
      </c>
      <c r="F1644" s="2" t="str">
        <f>TEXT(MID(Sales_Transactions[[#This Row],[Order Date]],2,5),"m")</f>
        <v>11</v>
      </c>
      <c r="G1644" s="2" t="str">
        <f>TEXT(MID(Sales_Transactions[[#This Row],[Order Date]],2,5),"yyy")</f>
        <v>2010</v>
      </c>
      <c r="H1644" s="2" t="str">
        <f>TEXT(MID(Sales_Transactions[[#This Row],[Order Date]],2,5),"yyy/m")</f>
        <v>2010/11</v>
      </c>
      <c r="I1644" t="s">
        <v>22</v>
      </c>
      <c r="J1644">
        <f t="shared" si="150"/>
        <v>2</v>
      </c>
      <c r="K1644" s="2">
        <v>46</v>
      </c>
      <c r="L1644" s="3">
        <v>9046.33</v>
      </c>
      <c r="M1644" s="4">
        <v>0</v>
      </c>
      <c r="N1644" s="5" t="s">
        <v>34</v>
      </c>
      <c r="O1644" s="3">
        <v>1398.03</v>
      </c>
      <c r="P1644" s="3">
        <v>180.98</v>
      </c>
      <c r="Q1644" s="3">
        <v>55.24</v>
      </c>
      <c r="R1644" s="5" t="s">
        <v>1225</v>
      </c>
      <c r="S1644" s="5" t="s">
        <v>1226</v>
      </c>
      <c r="T1644" s="5" t="str">
        <f t="shared" si="151"/>
        <v>Christina Vanderzanden</v>
      </c>
      <c r="U1644" t="s">
        <v>1988</v>
      </c>
      <c r="V1644" s="5" t="s">
        <v>27</v>
      </c>
      <c r="W1644" s="5" t="s">
        <v>28</v>
      </c>
      <c r="X1644" s="5" t="s">
        <v>38</v>
      </c>
      <c r="Y1644" s="5" t="s">
        <v>926</v>
      </c>
      <c r="Z1644" s="5" t="s">
        <v>40</v>
      </c>
      <c r="AA1644" s="4">
        <v>0.56999999999999995</v>
      </c>
      <c r="AB1644" s="1">
        <v>40493</v>
      </c>
      <c r="AC1644" s="1">
        <v>21288</v>
      </c>
      <c r="AD1644">
        <f t="shared" si="152"/>
        <v>5</v>
      </c>
      <c r="AE1644">
        <f t="shared" ca="1" si="153"/>
        <v>66</v>
      </c>
      <c r="AF1644" t="str">
        <f t="shared" ca="1" si="154"/>
        <v>Over 65</v>
      </c>
      <c r="AG1644" s="3">
        <f t="shared" si="155"/>
        <v>5.135217391304348</v>
      </c>
      <c r="AH1644" t="str">
        <f>_xlfn.IFNA(VLOOKUP(Sales_Transactions[[#This Row],[Order ID]],Returned_Items[#All],2,FALSE),"Not Returned")</f>
        <v>Not Returned</v>
      </c>
    </row>
    <row r="1645" spans="1:34" x14ac:dyDescent="0.25">
      <c r="A1645">
        <v>33889</v>
      </c>
      <c r="C1645" t="s">
        <v>1997</v>
      </c>
      <c r="D1645" s="2" t="str">
        <f>TEXT(MID(Sales_Transactions[[#This Row],[Order Date]],2,5),"d/m/yyy")</f>
        <v>6/11/2010</v>
      </c>
      <c r="E1645" s="2" t="str">
        <f>TEXT(MID(Sales_Transactions[[#This Row],[Order Date]],2,5),"d")</f>
        <v>6</v>
      </c>
      <c r="F1645" s="2" t="str">
        <f>TEXT(MID(Sales_Transactions[[#This Row],[Order Date]],2,5),"m")</f>
        <v>11</v>
      </c>
      <c r="G1645" s="2" t="str">
        <f>TEXT(MID(Sales_Transactions[[#This Row],[Order Date]],2,5),"yyy")</f>
        <v>2010</v>
      </c>
      <c r="H1645" s="2" t="str">
        <f>TEXT(MID(Sales_Transactions[[#This Row],[Order Date]],2,5),"yyy/m")</f>
        <v>2010/11</v>
      </c>
      <c r="I1645" t="s">
        <v>22</v>
      </c>
      <c r="J1645">
        <f t="shared" si="150"/>
        <v>2</v>
      </c>
      <c r="K1645" s="2">
        <v>43</v>
      </c>
      <c r="L1645" s="3">
        <v>367.96</v>
      </c>
      <c r="M1645" s="4">
        <v>0.06</v>
      </c>
      <c r="N1645" s="5" t="s">
        <v>23</v>
      </c>
      <c r="O1645" s="3">
        <v>-16.11</v>
      </c>
      <c r="P1645" s="3">
        <v>8.67</v>
      </c>
      <c r="Q1645" s="3">
        <v>3.5</v>
      </c>
      <c r="R1645" s="5" t="s">
        <v>1225</v>
      </c>
      <c r="S1645" s="5" t="s">
        <v>1226</v>
      </c>
      <c r="T1645" s="5" t="str">
        <f t="shared" si="151"/>
        <v>Christina Vanderzanden</v>
      </c>
      <c r="U1645" t="s">
        <v>1988</v>
      </c>
      <c r="V1645" s="5" t="s">
        <v>27</v>
      </c>
      <c r="W1645" s="5" t="s">
        <v>28</v>
      </c>
      <c r="X1645" s="5" t="s">
        <v>38</v>
      </c>
      <c r="Y1645" s="5" t="s">
        <v>1998</v>
      </c>
      <c r="Z1645" s="5" t="s">
        <v>43</v>
      </c>
      <c r="AA1645" s="4">
        <v>0.57999999999999996</v>
      </c>
      <c r="AB1645" s="1">
        <v>40495</v>
      </c>
      <c r="AC1645" s="1">
        <v>21025</v>
      </c>
      <c r="AD1645">
        <f t="shared" si="152"/>
        <v>7</v>
      </c>
      <c r="AE1645">
        <f t="shared" ca="1" si="153"/>
        <v>67</v>
      </c>
      <c r="AF1645" t="str">
        <f t="shared" ca="1" si="154"/>
        <v>Over 65</v>
      </c>
      <c r="AG1645" s="3">
        <f t="shared" si="155"/>
        <v>0.28290227906976745</v>
      </c>
      <c r="AH1645" t="str">
        <f>_xlfn.IFNA(VLOOKUP(Sales_Transactions[[#This Row],[Order ID]],Returned_Items[#All],2,FALSE),"Not Returned")</f>
        <v>Not Returned</v>
      </c>
    </row>
    <row r="1646" spans="1:34" x14ac:dyDescent="0.25">
      <c r="A1646">
        <v>33889</v>
      </c>
      <c r="C1646" t="s">
        <v>1997</v>
      </c>
      <c r="D1646" s="2" t="str">
        <f>TEXT(MID(Sales_Transactions[[#This Row],[Order Date]],2,5),"d/m/yyy")</f>
        <v>6/11/2010</v>
      </c>
      <c r="E1646" s="2" t="str">
        <f>TEXT(MID(Sales_Transactions[[#This Row],[Order Date]],2,5),"d")</f>
        <v>6</v>
      </c>
      <c r="F1646" s="2" t="str">
        <f>TEXT(MID(Sales_Transactions[[#This Row],[Order Date]],2,5),"m")</f>
        <v>11</v>
      </c>
      <c r="G1646" s="2" t="str">
        <f>TEXT(MID(Sales_Transactions[[#This Row],[Order Date]],2,5),"yyy")</f>
        <v>2010</v>
      </c>
      <c r="H1646" s="2" t="str">
        <f>TEXT(MID(Sales_Transactions[[#This Row],[Order Date]],2,5),"yyy/m")</f>
        <v>2010/11</v>
      </c>
      <c r="I1646" t="s">
        <v>22</v>
      </c>
      <c r="J1646">
        <f t="shared" si="150"/>
        <v>2</v>
      </c>
      <c r="K1646" s="2">
        <v>27</v>
      </c>
      <c r="L1646" s="3">
        <v>159.05000000000001</v>
      </c>
      <c r="M1646" s="4">
        <v>0.04</v>
      </c>
      <c r="N1646" s="5" t="s">
        <v>23</v>
      </c>
      <c r="O1646" s="3">
        <v>21.46</v>
      </c>
      <c r="P1646" s="3">
        <v>5.98</v>
      </c>
      <c r="Q1646" s="3">
        <v>2.5</v>
      </c>
      <c r="R1646" s="5" t="s">
        <v>1225</v>
      </c>
      <c r="S1646" s="5" t="s">
        <v>1226</v>
      </c>
      <c r="T1646" s="5" t="str">
        <f t="shared" si="151"/>
        <v>Christina Vanderzanden</v>
      </c>
      <c r="U1646" t="s">
        <v>1988</v>
      </c>
      <c r="V1646" s="5" t="s">
        <v>27</v>
      </c>
      <c r="W1646" s="5" t="s">
        <v>28</v>
      </c>
      <c r="X1646" s="5" t="s">
        <v>98</v>
      </c>
      <c r="Y1646" s="5" t="s">
        <v>1059</v>
      </c>
      <c r="Z1646" s="5" t="s">
        <v>43</v>
      </c>
      <c r="AA1646" s="4">
        <v>0.36</v>
      </c>
      <c r="AB1646" s="1">
        <v>40492</v>
      </c>
      <c r="AC1646" s="1">
        <v>20974</v>
      </c>
      <c r="AD1646">
        <f t="shared" si="152"/>
        <v>4</v>
      </c>
      <c r="AE1646">
        <f t="shared" ca="1" si="153"/>
        <v>67</v>
      </c>
      <c r="AF1646" t="str">
        <f t="shared" ca="1" si="154"/>
        <v>Over 65</v>
      </c>
      <c r="AG1646" s="3">
        <f t="shared" si="155"/>
        <v>0.31398548148148148</v>
      </c>
      <c r="AH1646" t="str">
        <f>_xlfn.IFNA(VLOOKUP(Sales_Transactions[[#This Row],[Order ID]],Returned_Items[#All],2,FALSE),"Not Returned")</f>
        <v>Not Returned</v>
      </c>
    </row>
    <row r="1647" spans="1:34" x14ac:dyDescent="0.25">
      <c r="A1647">
        <v>33889</v>
      </c>
      <c r="C1647" t="s">
        <v>1997</v>
      </c>
      <c r="D1647" s="2" t="str">
        <f>TEXT(MID(Sales_Transactions[[#This Row],[Order Date]],2,5),"d/m/yyy")</f>
        <v>6/11/2010</v>
      </c>
      <c r="E1647" s="2" t="str">
        <f>TEXT(MID(Sales_Transactions[[#This Row],[Order Date]],2,5),"d")</f>
        <v>6</v>
      </c>
      <c r="F1647" s="2" t="str">
        <f>TEXT(MID(Sales_Transactions[[#This Row],[Order Date]],2,5),"m")</f>
        <v>11</v>
      </c>
      <c r="G1647" s="2" t="str">
        <f>TEXT(MID(Sales_Transactions[[#This Row],[Order Date]],2,5),"yyy")</f>
        <v>2010</v>
      </c>
      <c r="H1647" s="2" t="str">
        <f>TEXT(MID(Sales_Transactions[[#This Row],[Order Date]],2,5),"yyy/m")</f>
        <v>2010/11</v>
      </c>
      <c r="I1647" t="s">
        <v>22</v>
      </c>
      <c r="J1647">
        <f t="shared" si="150"/>
        <v>2</v>
      </c>
      <c r="K1647" s="2">
        <v>39</v>
      </c>
      <c r="L1647" s="3">
        <v>116.14</v>
      </c>
      <c r="M1647" s="4">
        <v>0.01</v>
      </c>
      <c r="N1647" s="5" t="s">
        <v>23</v>
      </c>
      <c r="O1647" s="3">
        <v>50.44</v>
      </c>
      <c r="P1647" s="3">
        <v>2.88</v>
      </c>
      <c r="Q1647" s="3">
        <v>0.5</v>
      </c>
      <c r="R1647" s="5" t="s">
        <v>1225</v>
      </c>
      <c r="S1647" s="5" t="s">
        <v>1226</v>
      </c>
      <c r="T1647" s="5" t="str">
        <f t="shared" si="151"/>
        <v>Christina Vanderzanden</v>
      </c>
      <c r="U1647" t="s">
        <v>1988</v>
      </c>
      <c r="V1647" s="5" t="s">
        <v>27</v>
      </c>
      <c r="W1647" s="5" t="s">
        <v>28</v>
      </c>
      <c r="X1647" s="5" t="s">
        <v>115</v>
      </c>
      <c r="Y1647" s="5" t="s">
        <v>180</v>
      </c>
      <c r="Z1647" s="5" t="s">
        <v>43</v>
      </c>
      <c r="AA1647" s="4">
        <v>0.36</v>
      </c>
      <c r="AB1647" s="1">
        <v>40490</v>
      </c>
      <c r="AC1647" s="1">
        <v>20947</v>
      </c>
      <c r="AD1647">
        <f t="shared" si="152"/>
        <v>2</v>
      </c>
      <c r="AE1647">
        <f t="shared" ca="1" si="153"/>
        <v>67</v>
      </c>
      <c r="AF1647" t="str">
        <f t="shared" ca="1" si="154"/>
        <v>Over 65</v>
      </c>
      <c r="AG1647" s="3">
        <f t="shared" si="155"/>
        <v>8.6659282051282052E-2</v>
      </c>
      <c r="AH1647" t="str">
        <f>_xlfn.IFNA(VLOOKUP(Sales_Transactions[[#This Row],[Order ID]],Returned_Items[#All],2,FALSE),"Not Returned")</f>
        <v>Not Returned</v>
      </c>
    </row>
    <row r="1648" spans="1:34" x14ac:dyDescent="0.25">
      <c r="A1648">
        <v>34567</v>
      </c>
      <c r="C1648" t="s">
        <v>1592</v>
      </c>
      <c r="D1648" s="2" t="str">
        <f>TEXT(MID(Sales_Transactions[[#This Row],[Order Date]],2,5),"d/m/yyy")</f>
        <v>26/4/2009</v>
      </c>
      <c r="E1648" s="2" t="str">
        <f>TEXT(MID(Sales_Transactions[[#This Row],[Order Date]],2,5),"d")</f>
        <v>26</v>
      </c>
      <c r="F1648" s="2" t="str">
        <f>TEXT(MID(Sales_Transactions[[#This Row],[Order Date]],2,5),"m")</f>
        <v>4</v>
      </c>
      <c r="G1648" s="2" t="str">
        <f>TEXT(MID(Sales_Transactions[[#This Row],[Order Date]],2,5),"yyy")</f>
        <v>2009</v>
      </c>
      <c r="H1648" s="2" t="str">
        <f>TEXT(MID(Sales_Transactions[[#This Row],[Order Date]],2,5),"yyy/m")</f>
        <v>2009/4</v>
      </c>
      <c r="I1648" t="s">
        <v>22</v>
      </c>
      <c r="J1648">
        <f t="shared" si="150"/>
        <v>2</v>
      </c>
      <c r="K1648" s="2">
        <v>18</v>
      </c>
      <c r="L1648" s="3">
        <v>3344.11</v>
      </c>
      <c r="M1648" s="4">
        <v>0.03</v>
      </c>
      <c r="N1648" s="5" t="s">
        <v>34</v>
      </c>
      <c r="O1648" s="3">
        <v>588.54</v>
      </c>
      <c r="P1648" s="3">
        <v>180.98</v>
      </c>
      <c r="Q1648" s="3">
        <v>26.2</v>
      </c>
      <c r="R1648" s="5" t="s">
        <v>1978</v>
      </c>
      <c r="S1648" s="5" t="s">
        <v>1979</v>
      </c>
      <c r="T1648" s="5" t="str">
        <f t="shared" si="151"/>
        <v>Katrina Bavinger</v>
      </c>
      <c r="U1648" t="s">
        <v>1988</v>
      </c>
      <c r="V1648" s="5" t="s">
        <v>37</v>
      </c>
      <c r="W1648" s="5" t="s">
        <v>57</v>
      </c>
      <c r="X1648" s="5" t="s">
        <v>154</v>
      </c>
      <c r="Y1648" s="5" t="s">
        <v>414</v>
      </c>
      <c r="Z1648" s="5" t="s">
        <v>40</v>
      </c>
      <c r="AA1648" s="4">
        <v>0.59</v>
      </c>
      <c r="AB1648" s="1">
        <v>39933</v>
      </c>
      <c r="AC1648" s="1">
        <v>20647</v>
      </c>
      <c r="AD1648">
        <f t="shared" si="152"/>
        <v>4</v>
      </c>
      <c r="AE1648">
        <f t="shared" ca="1" si="153"/>
        <v>68</v>
      </c>
      <c r="AF1648" t="str">
        <f t="shared" ca="1" si="154"/>
        <v>Over 65</v>
      </c>
      <c r="AG1648" s="3">
        <f t="shared" si="155"/>
        <v>11.506983666666665</v>
      </c>
      <c r="AH1648" t="str">
        <f>_xlfn.IFNA(VLOOKUP(Sales_Transactions[[#This Row],[Order ID]],Returned_Items[#All],2,FALSE),"Not Returned")</f>
        <v>Not Returned</v>
      </c>
    </row>
    <row r="1649" spans="1:34" x14ac:dyDescent="0.25">
      <c r="A1649">
        <v>36163</v>
      </c>
      <c r="C1649" t="s">
        <v>1999</v>
      </c>
      <c r="D1649" s="2" t="str">
        <f>TEXT(MID(Sales_Transactions[[#This Row],[Order Date]],2,5),"d/m/yyy")</f>
        <v>5/11/2012</v>
      </c>
      <c r="E1649" s="2" t="str">
        <f>TEXT(MID(Sales_Transactions[[#This Row],[Order Date]],2,5),"d")</f>
        <v>5</v>
      </c>
      <c r="F1649" s="2" t="str">
        <f>TEXT(MID(Sales_Transactions[[#This Row],[Order Date]],2,5),"m")</f>
        <v>11</v>
      </c>
      <c r="G1649" s="2" t="str">
        <f>TEXT(MID(Sales_Transactions[[#This Row],[Order Date]],2,5),"yyy")</f>
        <v>2012</v>
      </c>
      <c r="H1649" s="2" t="str">
        <f>TEXT(MID(Sales_Transactions[[#This Row],[Order Date]],2,5),"yyy/m")</f>
        <v>2012/11</v>
      </c>
      <c r="I1649" t="s">
        <v>22</v>
      </c>
      <c r="J1649">
        <f t="shared" si="150"/>
        <v>2</v>
      </c>
      <c r="K1649" s="2">
        <v>32</v>
      </c>
      <c r="L1649" s="3">
        <v>463</v>
      </c>
      <c r="M1649" s="4">
        <v>7.0000000000000007E-2</v>
      </c>
      <c r="N1649" s="5" t="s">
        <v>23</v>
      </c>
      <c r="O1649" s="3">
        <v>24.61</v>
      </c>
      <c r="P1649" s="3">
        <v>14.45</v>
      </c>
      <c r="Q1649" s="3">
        <v>7.17</v>
      </c>
      <c r="R1649" s="5" t="s">
        <v>1935</v>
      </c>
      <c r="S1649" s="5" t="s">
        <v>1936</v>
      </c>
      <c r="T1649" s="5" t="str">
        <f t="shared" si="151"/>
        <v>Meg O'Connel</v>
      </c>
      <c r="U1649" t="s">
        <v>1988</v>
      </c>
      <c r="V1649" s="5" t="s">
        <v>27</v>
      </c>
      <c r="W1649" s="5" t="s">
        <v>28</v>
      </c>
      <c r="X1649" s="5" t="s">
        <v>41</v>
      </c>
      <c r="Y1649" s="5" t="s">
        <v>1992</v>
      </c>
      <c r="Z1649" s="5" t="s">
        <v>43</v>
      </c>
      <c r="AA1649" s="4">
        <v>0.38</v>
      </c>
      <c r="AB1649" s="1">
        <v>41218</v>
      </c>
      <c r="AC1649" s="1">
        <v>20724</v>
      </c>
      <c r="AD1649">
        <f t="shared" si="152"/>
        <v>0</v>
      </c>
      <c r="AE1649">
        <f t="shared" ca="1" si="153"/>
        <v>67</v>
      </c>
      <c r="AF1649" t="str">
        <f t="shared" ca="1" si="154"/>
        <v>Over 65</v>
      </c>
      <c r="AG1649" s="3">
        <f t="shared" si="155"/>
        <v>0.67530890624999995</v>
      </c>
      <c r="AH1649" t="str">
        <f>_xlfn.IFNA(VLOOKUP(Sales_Transactions[[#This Row],[Order ID]],Returned_Items[#All],2,FALSE),"Not Returned")</f>
        <v>Not Returned</v>
      </c>
    </row>
    <row r="1650" spans="1:34" x14ac:dyDescent="0.25">
      <c r="A1650">
        <v>36449</v>
      </c>
      <c r="C1650" t="s">
        <v>2000</v>
      </c>
      <c r="D1650" s="2" t="str">
        <f>TEXT(MID(Sales_Transactions[[#This Row],[Order Date]],2,5),"d/m/yyy")</f>
        <v>5/9/2010</v>
      </c>
      <c r="E1650" s="2" t="str">
        <f>TEXT(MID(Sales_Transactions[[#This Row],[Order Date]],2,5),"d")</f>
        <v>5</v>
      </c>
      <c r="F1650" s="2" t="str">
        <f>TEXT(MID(Sales_Transactions[[#This Row],[Order Date]],2,5),"m")</f>
        <v>9</v>
      </c>
      <c r="G1650" s="2" t="str">
        <f>TEXT(MID(Sales_Transactions[[#This Row],[Order Date]],2,5),"yyy")</f>
        <v>2010</v>
      </c>
      <c r="H1650" s="2" t="str">
        <f>TEXT(MID(Sales_Transactions[[#This Row],[Order Date]],2,5),"yyy/m")</f>
        <v>2010/9</v>
      </c>
      <c r="I1650" t="s">
        <v>52</v>
      </c>
      <c r="J1650">
        <f t="shared" si="150"/>
        <v>1</v>
      </c>
      <c r="K1650" s="2">
        <v>6</v>
      </c>
      <c r="L1650" s="3">
        <v>90.75</v>
      </c>
      <c r="M1650" s="4">
        <v>0.02</v>
      </c>
      <c r="N1650" s="5" t="s">
        <v>23</v>
      </c>
      <c r="O1650" s="3">
        <v>-26.39</v>
      </c>
      <c r="P1650" s="3">
        <v>12.99</v>
      </c>
      <c r="Q1650" s="3">
        <v>14.37</v>
      </c>
      <c r="R1650" s="5" t="s">
        <v>1949</v>
      </c>
      <c r="S1650" s="5" t="s">
        <v>1419</v>
      </c>
      <c r="T1650" s="5" t="str">
        <f t="shared" si="151"/>
        <v>Bruce Stewart</v>
      </c>
      <c r="U1650" t="s">
        <v>1988</v>
      </c>
      <c r="V1650" s="5" t="s">
        <v>47</v>
      </c>
      <c r="W1650" s="5" t="s">
        <v>57</v>
      </c>
      <c r="X1650" s="5" t="s">
        <v>58</v>
      </c>
      <c r="Y1650" s="5" t="s">
        <v>2001</v>
      </c>
      <c r="Z1650" s="5" t="s">
        <v>31</v>
      </c>
      <c r="AA1650" s="4">
        <v>0.73</v>
      </c>
      <c r="AB1650" s="1">
        <v>40426</v>
      </c>
      <c r="AC1650" s="1">
        <v>20524</v>
      </c>
      <c r="AD1650">
        <f t="shared" si="152"/>
        <v>0</v>
      </c>
      <c r="AE1650">
        <f t="shared" ca="1" si="153"/>
        <v>68</v>
      </c>
      <c r="AF1650" t="str">
        <f t="shared" ca="1" si="154"/>
        <v>Over 65</v>
      </c>
      <c r="AG1650" s="3">
        <f t="shared" si="155"/>
        <v>4.5595670000000004</v>
      </c>
      <c r="AH1650" t="str">
        <f>_xlfn.IFNA(VLOOKUP(Sales_Transactions[[#This Row],[Order ID]],Returned_Items[#All],2,FALSE),"Not Returned")</f>
        <v>Returned</v>
      </c>
    </row>
    <row r="1651" spans="1:34" x14ac:dyDescent="0.25">
      <c r="A1651">
        <v>36675</v>
      </c>
      <c r="C1651" t="s">
        <v>1665</v>
      </c>
      <c r="D1651" s="2" t="str">
        <f>TEXT(MID(Sales_Transactions[[#This Row],[Order Date]],2,5),"d/m/yyy")</f>
        <v>3/7/2011</v>
      </c>
      <c r="E1651" s="2" t="str">
        <f>TEXT(MID(Sales_Transactions[[#This Row],[Order Date]],2,5),"d")</f>
        <v>3</v>
      </c>
      <c r="F1651" s="2" t="str">
        <f>TEXT(MID(Sales_Transactions[[#This Row],[Order Date]],2,5),"m")</f>
        <v>7</v>
      </c>
      <c r="G1651" s="2" t="str">
        <f>TEXT(MID(Sales_Transactions[[#This Row],[Order Date]],2,5),"yyy")</f>
        <v>2011</v>
      </c>
      <c r="H1651" s="2" t="str">
        <f>TEXT(MID(Sales_Transactions[[#This Row],[Order Date]],2,5),"yyy/m")</f>
        <v>2011/7</v>
      </c>
      <c r="I1651" t="s">
        <v>33</v>
      </c>
      <c r="J1651">
        <f t="shared" si="150"/>
        <v>4</v>
      </c>
      <c r="K1651" s="2">
        <v>39</v>
      </c>
      <c r="L1651" s="3">
        <v>113.09</v>
      </c>
      <c r="M1651" s="4">
        <v>0.04</v>
      </c>
      <c r="N1651" s="5" t="s">
        <v>23</v>
      </c>
      <c r="O1651" s="3">
        <v>29.76</v>
      </c>
      <c r="P1651" s="3">
        <v>2.94</v>
      </c>
      <c r="Q1651" s="3">
        <v>0.81</v>
      </c>
      <c r="R1651" s="5" t="s">
        <v>1946</v>
      </c>
      <c r="S1651" s="5" t="s">
        <v>1947</v>
      </c>
      <c r="T1651" s="5" t="str">
        <f t="shared" si="151"/>
        <v>Christine Sundaresam</v>
      </c>
      <c r="U1651" t="s">
        <v>1988</v>
      </c>
      <c r="V1651" s="5" t="s">
        <v>27</v>
      </c>
      <c r="W1651" s="5" t="s">
        <v>28</v>
      </c>
      <c r="X1651" s="5" t="s">
        <v>124</v>
      </c>
      <c r="Y1651" s="5" t="s">
        <v>2002</v>
      </c>
      <c r="Z1651" s="5" t="s">
        <v>84</v>
      </c>
      <c r="AA1651" s="4">
        <v>0.4</v>
      </c>
      <c r="AB1651" s="1">
        <v>40730</v>
      </c>
      <c r="AC1651" s="1">
        <v>20433</v>
      </c>
      <c r="AD1651">
        <f t="shared" si="152"/>
        <v>3</v>
      </c>
      <c r="AE1651">
        <f t="shared" ca="1" si="153"/>
        <v>68</v>
      </c>
      <c r="AF1651" t="str">
        <f t="shared" ca="1" si="154"/>
        <v>Over 65</v>
      </c>
      <c r="AG1651" s="3">
        <f t="shared" si="155"/>
        <v>9.6123692307692313E-2</v>
      </c>
      <c r="AH1651" t="str">
        <f>_xlfn.IFNA(VLOOKUP(Sales_Transactions[[#This Row],[Order ID]],Returned_Items[#All],2,FALSE),"Not Returned")</f>
        <v>Not Returned</v>
      </c>
    </row>
    <row r="1652" spans="1:34" x14ac:dyDescent="0.25">
      <c r="A1652">
        <v>37862</v>
      </c>
      <c r="C1652" t="s">
        <v>2003</v>
      </c>
      <c r="D1652" s="2" t="str">
        <f>TEXT(MID(Sales_Transactions[[#This Row],[Order Date]],2,5),"d/m/yyy")</f>
        <v>12/1/2009</v>
      </c>
      <c r="E1652" s="2" t="str">
        <f>TEXT(MID(Sales_Transactions[[#This Row],[Order Date]],2,5),"d")</f>
        <v>12</v>
      </c>
      <c r="F1652" s="2" t="str">
        <f>TEXT(MID(Sales_Transactions[[#This Row],[Order Date]],2,5),"m")</f>
        <v>1</v>
      </c>
      <c r="G1652" s="2" t="str">
        <f>TEXT(MID(Sales_Transactions[[#This Row],[Order Date]],2,5),"yyy")</f>
        <v>2009</v>
      </c>
      <c r="H1652" s="2" t="str">
        <f>TEXT(MID(Sales_Transactions[[#This Row],[Order Date]],2,5),"yyy/m")</f>
        <v>2009/1</v>
      </c>
      <c r="I1652" t="s">
        <v>52</v>
      </c>
      <c r="J1652">
        <f t="shared" si="150"/>
        <v>1</v>
      </c>
      <c r="K1652" s="2">
        <v>27</v>
      </c>
      <c r="L1652" s="3">
        <v>1603.27</v>
      </c>
      <c r="M1652" s="4">
        <v>0.01</v>
      </c>
      <c r="N1652" s="5" t="s">
        <v>23</v>
      </c>
      <c r="O1652" s="3">
        <v>452.49</v>
      </c>
      <c r="P1652" s="3">
        <v>59.98</v>
      </c>
      <c r="Q1652" s="3">
        <v>3.99</v>
      </c>
      <c r="R1652" s="5" t="s">
        <v>898</v>
      </c>
      <c r="S1652" s="5" t="s">
        <v>1952</v>
      </c>
      <c r="T1652" s="5" t="str">
        <f t="shared" si="151"/>
        <v>Guy Thornton</v>
      </c>
      <c r="U1652" t="s">
        <v>1988</v>
      </c>
      <c r="V1652" s="5" t="s">
        <v>47</v>
      </c>
      <c r="W1652" s="5" t="s">
        <v>28</v>
      </c>
      <c r="X1652" s="5" t="s">
        <v>38</v>
      </c>
      <c r="Y1652" s="5" t="s">
        <v>742</v>
      </c>
      <c r="Z1652" s="5" t="s">
        <v>43</v>
      </c>
      <c r="AA1652" s="4">
        <v>0.56999999999999995</v>
      </c>
      <c r="AB1652" s="1">
        <v>39828</v>
      </c>
      <c r="AC1652" s="1">
        <v>19789</v>
      </c>
      <c r="AD1652">
        <f t="shared" si="152"/>
        <v>3</v>
      </c>
      <c r="AE1652">
        <f t="shared" ca="1" si="153"/>
        <v>70</v>
      </c>
      <c r="AF1652" t="str">
        <f t="shared" ca="1" si="154"/>
        <v>Over 65</v>
      </c>
      <c r="AG1652" s="3">
        <f t="shared" si="155"/>
        <v>2.369037111111111</v>
      </c>
      <c r="AH1652" t="str">
        <f>_xlfn.IFNA(VLOOKUP(Sales_Transactions[[#This Row],[Order ID]],Returned_Items[#All],2,FALSE),"Not Returned")</f>
        <v>Returned</v>
      </c>
    </row>
    <row r="1653" spans="1:34" x14ac:dyDescent="0.25">
      <c r="A1653">
        <v>38240</v>
      </c>
      <c r="C1653" t="s">
        <v>1034</v>
      </c>
      <c r="D1653" s="2" t="str">
        <f>TEXT(MID(Sales_Transactions[[#This Row],[Order Date]],2,5),"d/m/yyy")</f>
        <v>19/12/2009</v>
      </c>
      <c r="E1653" s="2" t="str">
        <f>TEXT(MID(Sales_Transactions[[#This Row],[Order Date]],2,5),"d")</f>
        <v>19</v>
      </c>
      <c r="F1653" s="2" t="str">
        <f>TEXT(MID(Sales_Transactions[[#This Row],[Order Date]],2,5),"m")</f>
        <v>12</v>
      </c>
      <c r="G1653" s="2" t="str">
        <f>TEXT(MID(Sales_Transactions[[#This Row],[Order Date]],2,5),"yyy")</f>
        <v>2009</v>
      </c>
      <c r="H1653" s="2" t="str">
        <f>TEXT(MID(Sales_Transactions[[#This Row],[Order Date]],2,5),"yyy/m")</f>
        <v>2009/12</v>
      </c>
      <c r="I1653" t="s">
        <v>33</v>
      </c>
      <c r="J1653">
        <f t="shared" si="150"/>
        <v>4</v>
      </c>
      <c r="K1653" s="2">
        <v>4</v>
      </c>
      <c r="L1653" s="3">
        <v>41.53</v>
      </c>
      <c r="M1653" s="4">
        <v>0.04</v>
      </c>
      <c r="N1653" s="5" t="s">
        <v>23</v>
      </c>
      <c r="O1653" s="3">
        <v>-15.53</v>
      </c>
      <c r="P1653" s="3">
        <v>8.6</v>
      </c>
      <c r="Q1653" s="3">
        <v>6.19</v>
      </c>
      <c r="R1653" s="5" t="s">
        <v>1814</v>
      </c>
      <c r="S1653" s="5" t="s">
        <v>203</v>
      </c>
      <c r="T1653" s="5" t="str">
        <f t="shared" si="151"/>
        <v>Ken Lonsdale</v>
      </c>
      <c r="U1653" t="s">
        <v>1988</v>
      </c>
      <c r="V1653" s="5" t="s">
        <v>37</v>
      </c>
      <c r="W1653" s="5" t="s">
        <v>28</v>
      </c>
      <c r="X1653" s="5" t="s">
        <v>41</v>
      </c>
      <c r="Y1653" s="5" t="s">
        <v>1517</v>
      </c>
      <c r="Z1653" s="5" t="s">
        <v>43</v>
      </c>
      <c r="AA1653" s="4">
        <v>0.38</v>
      </c>
      <c r="AB1653" s="1">
        <v>40166</v>
      </c>
      <c r="AC1653" s="1">
        <v>19891</v>
      </c>
      <c r="AD1653">
        <f t="shared" si="152"/>
        <v>0</v>
      </c>
      <c r="AE1653">
        <f t="shared" ca="1" si="153"/>
        <v>70</v>
      </c>
      <c r="AF1653" t="str">
        <f t="shared" ca="1" si="154"/>
        <v>Over 65</v>
      </c>
      <c r="AG1653" s="3">
        <f t="shared" si="155"/>
        <v>3.6966400000000004</v>
      </c>
      <c r="AH1653" t="str">
        <f>_xlfn.IFNA(VLOOKUP(Sales_Transactions[[#This Row],[Order ID]],Returned_Items[#All],2,FALSE),"Not Returned")</f>
        <v>Returned</v>
      </c>
    </row>
    <row r="1654" spans="1:34" x14ac:dyDescent="0.25">
      <c r="A1654">
        <v>38693</v>
      </c>
      <c r="C1654" t="s">
        <v>2004</v>
      </c>
      <c r="D1654" s="2" t="str">
        <f>TEXT(MID(Sales_Transactions[[#This Row],[Order Date]],2,5),"d/m/yyy")</f>
        <v>14/6/2011</v>
      </c>
      <c r="E1654" s="2" t="str">
        <f>TEXT(MID(Sales_Transactions[[#This Row],[Order Date]],2,5),"d")</f>
        <v>14</v>
      </c>
      <c r="F1654" s="2" t="str">
        <f>TEXT(MID(Sales_Transactions[[#This Row],[Order Date]],2,5),"m")</f>
        <v>6</v>
      </c>
      <c r="G1654" s="2" t="str">
        <f>TEXT(MID(Sales_Transactions[[#This Row],[Order Date]],2,5),"yyy")</f>
        <v>2011</v>
      </c>
      <c r="H1654" s="2" t="str">
        <f>TEXT(MID(Sales_Transactions[[#This Row],[Order Date]],2,5),"yyy/m")</f>
        <v>2011/6</v>
      </c>
      <c r="I1654" t="s">
        <v>22</v>
      </c>
      <c r="J1654">
        <f t="shared" si="150"/>
        <v>2</v>
      </c>
      <c r="K1654" s="2">
        <v>3</v>
      </c>
      <c r="L1654" s="3">
        <v>2222.61</v>
      </c>
      <c r="M1654" s="4">
        <v>0.02</v>
      </c>
      <c r="N1654" s="5" t="s">
        <v>23</v>
      </c>
      <c r="O1654" s="3">
        <v>196.08</v>
      </c>
      <c r="P1654" s="3">
        <v>699.99</v>
      </c>
      <c r="Q1654" s="3">
        <v>24.49</v>
      </c>
      <c r="R1654" s="5" t="s">
        <v>2005</v>
      </c>
      <c r="S1654" s="5" t="s">
        <v>2006</v>
      </c>
      <c r="T1654" s="5" t="str">
        <f t="shared" si="151"/>
        <v>Lycoris Saunders</v>
      </c>
      <c r="U1654" t="s">
        <v>1988</v>
      </c>
      <c r="V1654" s="5" t="s">
        <v>74</v>
      </c>
      <c r="W1654" s="5" t="s">
        <v>48</v>
      </c>
      <c r="X1654" s="5" t="s">
        <v>131</v>
      </c>
      <c r="Y1654" s="5" t="s">
        <v>673</v>
      </c>
      <c r="Z1654" s="5" t="s">
        <v>31</v>
      </c>
      <c r="AA1654" s="4">
        <v>0.41</v>
      </c>
      <c r="AB1654" s="1">
        <v>40715</v>
      </c>
      <c r="AC1654" s="1">
        <v>19945</v>
      </c>
      <c r="AD1654">
        <f t="shared" si="152"/>
        <v>7</v>
      </c>
      <c r="AE1654">
        <f t="shared" ca="1" si="153"/>
        <v>69</v>
      </c>
      <c r="AF1654" t="str">
        <f t="shared" ca="1" si="154"/>
        <v>Over 65</v>
      </c>
      <c r="AG1654" s="3">
        <f t="shared" si="155"/>
        <v>241.44666733333335</v>
      </c>
      <c r="AH1654" t="str">
        <f>_xlfn.IFNA(VLOOKUP(Sales_Transactions[[#This Row],[Order ID]],Returned_Items[#All],2,FALSE),"Not Returned")</f>
        <v>Not Returned</v>
      </c>
    </row>
    <row r="1655" spans="1:34" x14ac:dyDescent="0.25">
      <c r="A1655">
        <v>38917</v>
      </c>
      <c r="C1655" t="s">
        <v>1231</v>
      </c>
      <c r="D1655" s="2" t="str">
        <f>TEXT(MID(Sales_Transactions[[#This Row],[Order Date]],2,5),"d/m/yyy")</f>
        <v>21/11/2010</v>
      </c>
      <c r="E1655" s="2" t="str">
        <f>TEXT(MID(Sales_Transactions[[#This Row],[Order Date]],2,5),"d")</f>
        <v>21</v>
      </c>
      <c r="F1655" s="2" t="str">
        <f>TEXT(MID(Sales_Transactions[[#This Row],[Order Date]],2,5),"m")</f>
        <v>11</v>
      </c>
      <c r="G1655" s="2" t="str">
        <f>TEXT(MID(Sales_Transactions[[#This Row],[Order Date]],2,5),"yyy")</f>
        <v>2010</v>
      </c>
      <c r="H1655" s="2" t="str">
        <f>TEXT(MID(Sales_Transactions[[#This Row],[Order Date]],2,5),"yyy/m")</f>
        <v>2010/11</v>
      </c>
      <c r="I1655" t="s">
        <v>22</v>
      </c>
      <c r="J1655">
        <f t="shared" si="150"/>
        <v>2</v>
      </c>
      <c r="K1655" s="2">
        <v>11</v>
      </c>
      <c r="L1655" s="3">
        <v>618.19650000000001</v>
      </c>
      <c r="M1655" s="4">
        <v>0.02</v>
      </c>
      <c r="N1655" s="5" t="s">
        <v>23</v>
      </c>
      <c r="O1655" s="3">
        <v>-132.53</v>
      </c>
      <c r="P1655" s="3">
        <v>65.989999999999995</v>
      </c>
      <c r="Q1655" s="3">
        <v>8.8000000000000007</v>
      </c>
      <c r="R1655" s="5" t="s">
        <v>1993</v>
      </c>
      <c r="S1655" s="5" t="s">
        <v>1994</v>
      </c>
      <c r="T1655" s="5" t="str">
        <f t="shared" si="151"/>
        <v>Joseph Airdo</v>
      </c>
      <c r="U1655" t="s">
        <v>1988</v>
      </c>
      <c r="V1655" s="5" t="s">
        <v>37</v>
      </c>
      <c r="W1655" s="5" t="s">
        <v>48</v>
      </c>
      <c r="X1655" s="5" t="s">
        <v>49</v>
      </c>
      <c r="Y1655" s="5" t="s">
        <v>2007</v>
      </c>
      <c r="Z1655" s="5" t="s">
        <v>43</v>
      </c>
      <c r="AA1655" s="4">
        <v>0.57999999999999996</v>
      </c>
      <c r="AB1655" s="1">
        <v>40510</v>
      </c>
      <c r="AC1655" s="1">
        <v>19749</v>
      </c>
      <c r="AD1655">
        <f t="shared" si="152"/>
        <v>7</v>
      </c>
      <c r="AE1655">
        <f t="shared" ca="1" si="153"/>
        <v>70</v>
      </c>
      <c r="AF1655" t="str">
        <f t="shared" ca="1" si="154"/>
        <v>Over 65</v>
      </c>
      <c r="AG1655" s="3">
        <f t="shared" si="155"/>
        <v>6.7978910909090899</v>
      </c>
      <c r="AH1655" t="str">
        <f>_xlfn.IFNA(VLOOKUP(Sales_Transactions[[#This Row],[Order ID]],Returned_Items[#All],2,FALSE),"Not Returned")</f>
        <v>Not Returned</v>
      </c>
    </row>
    <row r="1656" spans="1:34" x14ac:dyDescent="0.25">
      <c r="A1656">
        <v>39015</v>
      </c>
      <c r="C1656" t="s">
        <v>1429</v>
      </c>
      <c r="D1656" s="2" t="str">
        <f>TEXT(MID(Sales_Transactions[[#This Row],[Order Date]],2,5),"d/m/yyy")</f>
        <v>6/12/2009</v>
      </c>
      <c r="E1656" s="2" t="str">
        <f>TEXT(MID(Sales_Transactions[[#This Row],[Order Date]],2,5),"d")</f>
        <v>6</v>
      </c>
      <c r="F1656" s="2" t="str">
        <f>TEXT(MID(Sales_Transactions[[#This Row],[Order Date]],2,5),"m")</f>
        <v>12</v>
      </c>
      <c r="G1656" s="2" t="str">
        <f>TEXT(MID(Sales_Transactions[[#This Row],[Order Date]],2,5),"yyy")</f>
        <v>2009</v>
      </c>
      <c r="H1656" s="2" t="str">
        <f>TEXT(MID(Sales_Transactions[[#This Row],[Order Date]],2,5),"yyy/m")</f>
        <v>2009/12</v>
      </c>
      <c r="I1656" t="s">
        <v>78</v>
      </c>
      <c r="J1656">
        <f t="shared" si="150"/>
        <v>3</v>
      </c>
      <c r="K1656" s="2">
        <v>13</v>
      </c>
      <c r="L1656" s="3">
        <v>5236.1400000000003</v>
      </c>
      <c r="M1656" s="4">
        <v>0.05</v>
      </c>
      <c r="N1656" s="5" t="s">
        <v>34</v>
      </c>
      <c r="O1656" s="3">
        <v>567.59</v>
      </c>
      <c r="P1656" s="3">
        <v>399.98</v>
      </c>
      <c r="Q1656" s="3">
        <v>12.06</v>
      </c>
      <c r="R1656" s="5" t="s">
        <v>2005</v>
      </c>
      <c r="S1656" s="5" t="s">
        <v>2006</v>
      </c>
      <c r="T1656" s="5" t="str">
        <f t="shared" si="151"/>
        <v>Lycoris Saunders</v>
      </c>
      <c r="U1656" t="s">
        <v>1988</v>
      </c>
      <c r="V1656" s="5" t="s">
        <v>47</v>
      </c>
      <c r="W1656" s="5" t="s">
        <v>48</v>
      </c>
      <c r="X1656" s="5" t="s">
        <v>324</v>
      </c>
      <c r="Y1656" s="5" t="s">
        <v>1860</v>
      </c>
      <c r="Z1656" s="5" t="s">
        <v>106</v>
      </c>
      <c r="AA1656" s="4">
        <v>0.56000000000000005</v>
      </c>
      <c r="AB1656" s="1">
        <v>40153</v>
      </c>
      <c r="AC1656" s="1">
        <v>20055</v>
      </c>
      <c r="AD1656">
        <f t="shared" si="152"/>
        <v>0</v>
      </c>
      <c r="AE1656">
        <f t="shared" ca="1" si="153"/>
        <v>69</v>
      </c>
      <c r="AF1656" t="str">
        <f t="shared" ca="1" si="154"/>
        <v>Over 65</v>
      </c>
      <c r="AG1656" s="3">
        <f t="shared" si="155"/>
        <v>31.680000769230769</v>
      </c>
      <c r="AH1656" t="str">
        <f>_xlfn.IFNA(VLOOKUP(Sales_Transactions[[#This Row],[Order ID]],Returned_Items[#All],2,FALSE),"Not Returned")</f>
        <v>Not Returned</v>
      </c>
    </row>
    <row r="1657" spans="1:34" x14ac:dyDescent="0.25">
      <c r="A1657">
        <v>39015</v>
      </c>
      <c r="C1657" t="s">
        <v>1429</v>
      </c>
      <c r="D1657" s="2" t="str">
        <f>TEXT(MID(Sales_Transactions[[#This Row],[Order Date]],2,5),"d/m/yyy")</f>
        <v>6/12/2009</v>
      </c>
      <c r="E1657" s="2" t="str">
        <f>TEXT(MID(Sales_Transactions[[#This Row],[Order Date]],2,5),"d")</f>
        <v>6</v>
      </c>
      <c r="F1657" s="2" t="str">
        <f>TEXT(MID(Sales_Transactions[[#This Row],[Order Date]],2,5),"m")</f>
        <v>12</v>
      </c>
      <c r="G1657" s="2" t="str">
        <f>TEXT(MID(Sales_Transactions[[#This Row],[Order Date]],2,5),"yyy")</f>
        <v>2009</v>
      </c>
      <c r="H1657" s="2" t="str">
        <f>TEXT(MID(Sales_Transactions[[#This Row],[Order Date]],2,5),"yyy/m")</f>
        <v>2009/12</v>
      </c>
      <c r="I1657" t="s">
        <v>78</v>
      </c>
      <c r="J1657">
        <f t="shared" si="150"/>
        <v>3</v>
      </c>
      <c r="K1657" s="2">
        <v>11</v>
      </c>
      <c r="L1657" s="3">
        <v>74.02</v>
      </c>
      <c r="M1657" s="4">
        <v>7.0000000000000007E-2</v>
      </c>
      <c r="N1657" s="5" t="s">
        <v>23</v>
      </c>
      <c r="O1657" s="3">
        <v>-28.45</v>
      </c>
      <c r="P1657" s="3">
        <v>6.48</v>
      </c>
      <c r="Q1657" s="3">
        <v>5.74</v>
      </c>
      <c r="R1657" s="5" t="s">
        <v>2005</v>
      </c>
      <c r="S1657" s="5" t="s">
        <v>2006</v>
      </c>
      <c r="T1657" s="5" t="str">
        <f t="shared" si="151"/>
        <v>Lycoris Saunders</v>
      </c>
      <c r="U1657" t="s">
        <v>1988</v>
      </c>
      <c r="V1657" s="5" t="s">
        <v>47</v>
      </c>
      <c r="W1657" s="5" t="s">
        <v>28</v>
      </c>
      <c r="X1657" s="5" t="s">
        <v>75</v>
      </c>
      <c r="Y1657" s="5" t="s">
        <v>1202</v>
      </c>
      <c r="Z1657" s="5" t="s">
        <v>43</v>
      </c>
      <c r="AA1657" s="4">
        <v>0.37</v>
      </c>
      <c r="AB1657" s="1">
        <v>40153</v>
      </c>
      <c r="AC1657" s="1">
        <v>19410</v>
      </c>
      <c r="AD1657">
        <f t="shared" si="152"/>
        <v>0</v>
      </c>
      <c r="AE1657">
        <f t="shared" ca="1" si="153"/>
        <v>71</v>
      </c>
      <c r="AF1657" t="str">
        <f t="shared" ca="1" si="154"/>
        <v>Over 65</v>
      </c>
      <c r="AG1657" s="3">
        <f t="shared" si="155"/>
        <v>1.1104967272727273</v>
      </c>
      <c r="AH1657" t="str">
        <f>_xlfn.IFNA(VLOOKUP(Sales_Transactions[[#This Row],[Order ID]],Returned_Items[#All],2,FALSE),"Not Returned")</f>
        <v>Not Returned</v>
      </c>
    </row>
    <row r="1658" spans="1:34" x14ac:dyDescent="0.25">
      <c r="A1658">
        <v>39265</v>
      </c>
      <c r="C1658" t="s">
        <v>634</v>
      </c>
      <c r="D1658" s="2" t="str">
        <f>TEXT(MID(Sales_Transactions[[#This Row],[Order Date]],2,5),"d/m/yyy")</f>
        <v>7/5/2010</v>
      </c>
      <c r="E1658" s="2" t="str">
        <f>TEXT(MID(Sales_Transactions[[#This Row],[Order Date]],2,5),"d")</f>
        <v>7</v>
      </c>
      <c r="F1658" s="2" t="str">
        <f>TEXT(MID(Sales_Transactions[[#This Row],[Order Date]],2,5),"m")</f>
        <v>5</v>
      </c>
      <c r="G1658" s="2" t="str">
        <f>TEXT(MID(Sales_Transactions[[#This Row],[Order Date]],2,5),"yyy")</f>
        <v>2010</v>
      </c>
      <c r="H1658" s="2" t="str">
        <f>TEXT(MID(Sales_Transactions[[#This Row],[Order Date]],2,5),"yyy/m")</f>
        <v>2010/5</v>
      </c>
      <c r="I1658" t="s">
        <v>101</v>
      </c>
      <c r="J1658">
        <f t="shared" si="150"/>
        <v>1</v>
      </c>
      <c r="K1658" s="2">
        <v>47</v>
      </c>
      <c r="L1658" s="3">
        <v>198.08</v>
      </c>
      <c r="M1658" s="4">
        <v>0.02</v>
      </c>
      <c r="N1658" s="5" t="s">
        <v>23</v>
      </c>
      <c r="O1658" s="3">
        <v>32.69</v>
      </c>
      <c r="P1658" s="3">
        <v>4.28</v>
      </c>
      <c r="Q1658" s="3">
        <v>0.94</v>
      </c>
      <c r="R1658" s="5" t="s">
        <v>72</v>
      </c>
      <c r="S1658" s="5" t="s">
        <v>2008</v>
      </c>
      <c r="T1658" s="5" t="str">
        <f t="shared" si="151"/>
        <v>Dorothy Dickinson</v>
      </c>
      <c r="U1658" t="s">
        <v>1988</v>
      </c>
      <c r="V1658" s="5" t="s">
        <v>47</v>
      </c>
      <c r="W1658" s="5" t="s">
        <v>28</v>
      </c>
      <c r="X1658" s="5" t="s">
        <v>124</v>
      </c>
      <c r="Y1658" s="5" t="s">
        <v>908</v>
      </c>
      <c r="Z1658" s="5" t="s">
        <v>84</v>
      </c>
      <c r="AA1658" s="4">
        <v>0.56000000000000005</v>
      </c>
      <c r="AB1658" s="1">
        <v>40306</v>
      </c>
      <c r="AC1658" s="1">
        <v>19607</v>
      </c>
      <c r="AD1658">
        <f t="shared" si="152"/>
        <v>1</v>
      </c>
      <c r="AE1658">
        <f t="shared" ca="1" si="153"/>
        <v>70</v>
      </c>
      <c r="AF1658" t="str">
        <f t="shared" ca="1" si="154"/>
        <v>Over 65</v>
      </c>
      <c r="AG1658" s="3">
        <f t="shared" si="155"/>
        <v>0.11104561702127659</v>
      </c>
      <c r="AH1658" t="str">
        <f>_xlfn.IFNA(VLOOKUP(Sales_Transactions[[#This Row],[Order ID]],Returned_Items[#All],2,FALSE),"Not Returned")</f>
        <v>Not Returned</v>
      </c>
    </row>
    <row r="1659" spans="1:34" x14ac:dyDescent="0.25">
      <c r="A1659">
        <v>40962</v>
      </c>
      <c r="C1659" t="s">
        <v>1191</v>
      </c>
      <c r="D1659" s="2" t="str">
        <f>TEXT(MID(Sales_Transactions[[#This Row],[Order Date]],2,5),"d/m/yyy")</f>
        <v>20/2/2011</v>
      </c>
      <c r="E1659" s="2" t="str">
        <f>TEXT(MID(Sales_Transactions[[#This Row],[Order Date]],2,5),"d")</f>
        <v>20</v>
      </c>
      <c r="F1659" s="2" t="str">
        <f>TEXT(MID(Sales_Transactions[[#This Row],[Order Date]],2,5),"m")</f>
        <v>2</v>
      </c>
      <c r="G1659" s="2" t="str">
        <f>TEXT(MID(Sales_Transactions[[#This Row],[Order Date]],2,5),"yyy")</f>
        <v>2011</v>
      </c>
      <c r="H1659" s="2" t="str">
        <f>TEXT(MID(Sales_Transactions[[#This Row],[Order Date]],2,5),"yyy/m")</f>
        <v>2011/2</v>
      </c>
      <c r="I1659" t="s">
        <v>101</v>
      </c>
      <c r="J1659">
        <f t="shared" si="150"/>
        <v>1</v>
      </c>
      <c r="K1659" s="2">
        <v>28</v>
      </c>
      <c r="L1659" s="3">
        <v>1553.66</v>
      </c>
      <c r="M1659" s="4">
        <v>0.03</v>
      </c>
      <c r="N1659" s="5" t="s">
        <v>23</v>
      </c>
      <c r="O1659" s="3">
        <v>547.48</v>
      </c>
      <c r="P1659" s="3">
        <v>54.48</v>
      </c>
      <c r="Q1659" s="3">
        <v>0.99</v>
      </c>
      <c r="R1659" s="5" t="s">
        <v>1872</v>
      </c>
      <c r="S1659" s="5" t="s">
        <v>1955</v>
      </c>
      <c r="T1659" s="5" t="str">
        <f t="shared" si="151"/>
        <v>Mary Zewe</v>
      </c>
      <c r="U1659" t="s">
        <v>1988</v>
      </c>
      <c r="V1659" s="5" t="s">
        <v>47</v>
      </c>
      <c r="W1659" s="5" t="s">
        <v>28</v>
      </c>
      <c r="X1659" s="5" t="s">
        <v>38</v>
      </c>
      <c r="Y1659" s="5" t="s">
        <v>2009</v>
      </c>
      <c r="Z1659" s="5" t="s">
        <v>43</v>
      </c>
      <c r="AA1659" s="4">
        <v>0.56999999999999995</v>
      </c>
      <c r="AB1659" s="1">
        <v>40595</v>
      </c>
      <c r="AC1659" s="1">
        <v>19516</v>
      </c>
      <c r="AD1659">
        <f t="shared" si="152"/>
        <v>1</v>
      </c>
      <c r="AE1659">
        <f t="shared" ca="1" si="153"/>
        <v>71</v>
      </c>
      <c r="AF1659" t="str">
        <f t="shared" ca="1" si="154"/>
        <v>Over 65</v>
      </c>
      <c r="AG1659" s="3">
        <f t="shared" si="155"/>
        <v>1.9804877142857145</v>
      </c>
      <c r="AH1659" t="str">
        <f>_xlfn.IFNA(VLOOKUP(Sales_Transactions[[#This Row],[Order ID]],Returned_Items[#All],2,FALSE),"Not Returned")</f>
        <v>Not Returned</v>
      </c>
    </row>
    <row r="1660" spans="1:34" x14ac:dyDescent="0.25">
      <c r="A1660">
        <v>40962</v>
      </c>
      <c r="C1660" t="s">
        <v>1191</v>
      </c>
      <c r="D1660" s="2" t="str">
        <f>TEXT(MID(Sales_Transactions[[#This Row],[Order Date]],2,5),"d/m/yyy")</f>
        <v>20/2/2011</v>
      </c>
      <c r="E1660" s="2" t="str">
        <f>TEXT(MID(Sales_Transactions[[#This Row],[Order Date]],2,5),"d")</f>
        <v>20</v>
      </c>
      <c r="F1660" s="2" t="str">
        <f>TEXT(MID(Sales_Transactions[[#This Row],[Order Date]],2,5),"m")</f>
        <v>2</v>
      </c>
      <c r="G1660" s="2" t="str">
        <f>TEXT(MID(Sales_Transactions[[#This Row],[Order Date]],2,5),"yyy")</f>
        <v>2011</v>
      </c>
      <c r="H1660" s="2" t="str">
        <f>TEXT(MID(Sales_Transactions[[#This Row],[Order Date]],2,5),"yyy/m")</f>
        <v>2011/2</v>
      </c>
      <c r="I1660" t="s">
        <v>101</v>
      </c>
      <c r="J1660">
        <f t="shared" si="150"/>
        <v>1</v>
      </c>
      <c r="K1660" s="2">
        <v>30</v>
      </c>
      <c r="L1660" s="3">
        <v>3276.9965000000002</v>
      </c>
      <c r="M1660" s="4">
        <v>0</v>
      </c>
      <c r="N1660" s="5" t="s">
        <v>23</v>
      </c>
      <c r="O1660" s="3">
        <v>653.05999999999995</v>
      </c>
      <c r="P1660" s="3">
        <v>125.99</v>
      </c>
      <c r="Q1660" s="3">
        <v>8.99</v>
      </c>
      <c r="R1660" s="5" t="s">
        <v>1872</v>
      </c>
      <c r="S1660" s="5" t="s">
        <v>1955</v>
      </c>
      <c r="T1660" s="5" t="str">
        <f t="shared" si="151"/>
        <v>Mary Zewe</v>
      </c>
      <c r="U1660" t="s">
        <v>1988</v>
      </c>
      <c r="V1660" s="5" t="s">
        <v>47</v>
      </c>
      <c r="W1660" s="5" t="s">
        <v>48</v>
      </c>
      <c r="X1660" s="5" t="s">
        <v>49</v>
      </c>
      <c r="Y1660" s="5" t="s">
        <v>1610</v>
      </c>
      <c r="Z1660" s="5" t="s">
        <v>43</v>
      </c>
      <c r="AA1660" s="4">
        <v>0.59</v>
      </c>
      <c r="AB1660" s="1">
        <v>40595</v>
      </c>
      <c r="AC1660" s="1">
        <v>19370</v>
      </c>
      <c r="AD1660">
        <f t="shared" si="152"/>
        <v>1</v>
      </c>
      <c r="AE1660">
        <f t="shared" ca="1" si="153"/>
        <v>71</v>
      </c>
      <c r="AF1660" t="str">
        <f t="shared" ca="1" si="154"/>
        <v>Over 65</v>
      </c>
      <c r="AG1660" s="3">
        <f t="shared" si="155"/>
        <v>4.4993333333333334</v>
      </c>
      <c r="AH1660" t="str">
        <f>_xlfn.IFNA(VLOOKUP(Sales_Transactions[[#This Row],[Order ID]],Returned_Items[#All],2,FALSE),"Not Returned")</f>
        <v>Not Returned</v>
      </c>
    </row>
    <row r="1661" spans="1:34" x14ac:dyDescent="0.25">
      <c r="A1661">
        <v>41059</v>
      </c>
      <c r="C1661" t="s">
        <v>2010</v>
      </c>
      <c r="D1661" s="2" t="str">
        <f>TEXT(MID(Sales_Transactions[[#This Row],[Order Date]],2,5),"d/m/yyy")</f>
        <v>14/9/2010</v>
      </c>
      <c r="E1661" s="2" t="str">
        <f>TEXT(MID(Sales_Transactions[[#This Row],[Order Date]],2,5),"d")</f>
        <v>14</v>
      </c>
      <c r="F1661" s="2" t="str">
        <f>TEXT(MID(Sales_Transactions[[#This Row],[Order Date]],2,5),"m")</f>
        <v>9</v>
      </c>
      <c r="G1661" s="2" t="str">
        <f>TEXT(MID(Sales_Transactions[[#This Row],[Order Date]],2,5),"yyy")</f>
        <v>2010</v>
      </c>
      <c r="H1661" s="2" t="str">
        <f>TEXT(MID(Sales_Transactions[[#This Row],[Order Date]],2,5),"yyy/m")</f>
        <v>2010/9</v>
      </c>
      <c r="I1661" t="s">
        <v>78</v>
      </c>
      <c r="J1661">
        <f t="shared" si="150"/>
        <v>3</v>
      </c>
      <c r="K1661" s="2">
        <v>26</v>
      </c>
      <c r="L1661" s="3">
        <v>363.16</v>
      </c>
      <c r="M1661" s="4">
        <v>0.08</v>
      </c>
      <c r="N1661" s="5" t="s">
        <v>67</v>
      </c>
      <c r="O1661" s="3">
        <v>3.92</v>
      </c>
      <c r="P1661" s="3">
        <v>14.27</v>
      </c>
      <c r="Q1661" s="3">
        <v>7.27</v>
      </c>
      <c r="R1661" s="5" t="s">
        <v>2005</v>
      </c>
      <c r="S1661" s="5" t="s">
        <v>2006</v>
      </c>
      <c r="T1661" s="5" t="str">
        <f t="shared" si="151"/>
        <v>Lycoris Saunders</v>
      </c>
      <c r="U1661" t="s">
        <v>1988</v>
      </c>
      <c r="V1661" s="5" t="s">
        <v>47</v>
      </c>
      <c r="W1661" s="5" t="s">
        <v>28</v>
      </c>
      <c r="X1661" s="5" t="s">
        <v>41</v>
      </c>
      <c r="Y1661" s="5" t="s">
        <v>1117</v>
      </c>
      <c r="Z1661" s="5" t="s">
        <v>43</v>
      </c>
      <c r="AA1661" s="4">
        <v>0.38</v>
      </c>
      <c r="AB1661" s="1">
        <v>40435</v>
      </c>
      <c r="AC1661" s="1">
        <v>19070</v>
      </c>
      <c r="AD1661">
        <f t="shared" si="152"/>
        <v>0</v>
      </c>
      <c r="AE1661">
        <f t="shared" ca="1" si="153"/>
        <v>72</v>
      </c>
      <c r="AF1661" t="str">
        <f t="shared" ca="1" si="154"/>
        <v>Over 65</v>
      </c>
      <c r="AG1661" s="3">
        <f t="shared" si="155"/>
        <v>0.82802246153846149</v>
      </c>
      <c r="AH1661" t="str">
        <f>_xlfn.IFNA(VLOOKUP(Sales_Transactions[[#This Row],[Order ID]],Returned_Items[#All],2,FALSE),"Not Returned")</f>
        <v>Returned</v>
      </c>
    </row>
    <row r="1662" spans="1:34" x14ac:dyDescent="0.25">
      <c r="A1662">
        <v>41059</v>
      </c>
      <c r="C1662" t="s">
        <v>2010</v>
      </c>
      <c r="D1662" s="2" t="str">
        <f>TEXT(MID(Sales_Transactions[[#This Row],[Order Date]],2,5),"d/m/yyy")</f>
        <v>14/9/2010</v>
      </c>
      <c r="E1662" s="2" t="str">
        <f>TEXT(MID(Sales_Transactions[[#This Row],[Order Date]],2,5),"d")</f>
        <v>14</v>
      </c>
      <c r="F1662" s="2" t="str">
        <f>TEXT(MID(Sales_Transactions[[#This Row],[Order Date]],2,5),"m")</f>
        <v>9</v>
      </c>
      <c r="G1662" s="2" t="str">
        <f>TEXT(MID(Sales_Transactions[[#This Row],[Order Date]],2,5),"yyy")</f>
        <v>2010</v>
      </c>
      <c r="H1662" s="2" t="str">
        <f>TEXT(MID(Sales_Transactions[[#This Row],[Order Date]],2,5),"yyy/m")</f>
        <v>2010/9</v>
      </c>
      <c r="I1662" t="s">
        <v>78</v>
      </c>
      <c r="J1662">
        <f t="shared" si="150"/>
        <v>3</v>
      </c>
      <c r="K1662" s="2">
        <v>45</v>
      </c>
      <c r="L1662" s="3">
        <v>12571.63</v>
      </c>
      <c r="M1662" s="4">
        <v>0.09</v>
      </c>
      <c r="N1662" s="5" t="s">
        <v>23</v>
      </c>
      <c r="O1662" s="3">
        <v>5455.96</v>
      </c>
      <c r="P1662" s="3">
        <v>300.98</v>
      </c>
      <c r="Q1662" s="3">
        <v>13.99</v>
      </c>
      <c r="R1662" s="5" t="s">
        <v>2005</v>
      </c>
      <c r="S1662" s="5" t="s">
        <v>2006</v>
      </c>
      <c r="T1662" s="5" t="str">
        <f t="shared" si="151"/>
        <v>Lycoris Saunders</v>
      </c>
      <c r="U1662" t="s">
        <v>1988</v>
      </c>
      <c r="V1662" s="5" t="s">
        <v>47</v>
      </c>
      <c r="W1662" s="5" t="s">
        <v>48</v>
      </c>
      <c r="X1662" s="5" t="s">
        <v>324</v>
      </c>
      <c r="Y1662" s="5" t="s">
        <v>2011</v>
      </c>
      <c r="Z1662" s="5" t="s">
        <v>56</v>
      </c>
      <c r="AA1662" s="4">
        <v>0.39</v>
      </c>
      <c r="AB1662" s="1">
        <v>40436</v>
      </c>
      <c r="AC1662" s="1">
        <v>18920</v>
      </c>
      <c r="AD1662">
        <f t="shared" si="152"/>
        <v>1</v>
      </c>
      <c r="AE1662">
        <f t="shared" ca="1" si="153"/>
        <v>72</v>
      </c>
      <c r="AF1662" t="str">
        <f t="shared" ca="1" si="154"/>
        <v>Over 65</v>
      </c>
      <c r="AG1662" s="3">
        <f t="shared" si="155"/>
        <v>6.9933137333333342</v>
      </c>
      <c r="AH1662" t="str">
        <f>_xlfn.IFNA(VLOOKUP(Sales_Transactions[[#This Row],[Order ID]],Returned_Items[#All],2,FALSE),"Not Returned")</f>
        <v>Returned</v>
      </c>
    </row>
    <row r="1663" spans="1:34" x14ac:dyDescent="0.25">
      <c r="A1663">
        <v>41059</v>
      </c>
      <c r="C1663" t="s">
        <v>2010</v>
      </c>
      <c r="D1663" s="2" t="str">
        <f>TEXT(MID(Sales_Transactions[[#This Row],[Order Date]],2,5),"d/m/yyy")</f>
        <v>14/9/2010</v>
      </c>
      <c r="E1663" s="2" t="str">
        <f>TEXT(MID(Sales_Transactions[[#This Row],[Order Date]],2,5),"d")</f>
        <v>14</v>
      </c>
      <c r="F1663" s="2" t="str">
        <f>TEXT(MID(Sales_Transactions[[#This Row],[Order Date]],2,5),"m")</f>
        <v>9</v>
      </c>
      <c r="G1663" s="2" t="str">
        <f>TEXT(MID(Sales_Transactions[[#This Row],[Order Date]],2,5),"yyy")</f>
        <v>2010</v>
      </c>
      <c r="H1663" s="2" t="str">
        <f>TEXT(MID(Sales_Transactions[[#This Row],[Order Date]],2,5),"yyy/m")</f>
        <v>2010/9</v>
      </c>
      <c r="I1663" t="s">
        <v>78</v>
      </c>
      <c r="J1663">
        <f t="shared" si="150"/>
        <v>3</v>
      </c>
      <c r="K1663" s="2">
        <v>21</v>
      </c>
      <c r="L1663" s="3">
        <v>128.86000000000001</v>
      </c>
      <c r="M1663" s="4">
        <v>0</v>
      </c>
      <c r="N1663" s="5" t="s">
        <v>67</v>
      </c>
      <c r="O1663" s="3">
        <v>24.53</v>
      </c>
      <c r="P1663" s="3">
        <v>5.84</v>
      </c>
      <c r="Q1663" s="3">
        <v>1.2</v>
      </c>
      <c r="R1663" s="5" t="s">
        <v>2005</v>
      </c>
      <c r="S1663" s="5" t="s">
        <v>2006</v>
      </c>
      <c r="T1663" s="5" t="str">
        <f t="shared" si="151"/>
        <v>Lycoris Saunders</v>
      </c>
      <c r="U1663" t="s">
        <v>1988</v>
      </c>
      <c r="V1663" s="5" t="s">
        <v>47</v>
      </c>
      <c r="W1663" s="5" t="s">
        <v>28</v>
      </c>
      <c r="X1663" s="5" t="s">
        <v>124</v>
      </c>
      <c r="Y1663" s="5" t="s">
        <v>677</v>
      </c>
      <c r="Z1663" s="5" t="s">
        <v>84</v>
      </c>
      <c r="AA1663" s="4">
        <v>0.55000000000000004</v>
      </c>
      <c r="AB1663" s="1">
        <v>40437</v>
      </c>
      <c r="AC1663" s="1">
        <v>18862</v>
      </c>
      <c r="AD1663">
        <f t="shared" si="152"/>
        <v>2</v>
      </c>
      <c r="AE1663">
        <f t="shared" ca="1" si="153"/>
        <v>72</v>
      </c>
      <c r="AF1663" t="str">
        <f t="shared" ca="1" si="154"/>
        <v>Over 65</v>
      </c>
      <c r="AG1663" s="3">
        <f t="shared" si="155"/>
        <v>0.33523809523809522</v>
      </c>
      <c r="AH1663" t="str">
        <f>_xlfn.IFNA(VLOOKUP(Sales_Transactions[[#This Row],[Order ID]],Returned_Items[#All],2,FALSE),"Not Returned")</f>
        <v>Returned</v>
      </c>
    </row>
    <row r="1664" spans="1:34" x14ac:dyDescent="0.25">
      <c r="A1664">
        <v>41059</v>
      </c>
      <c r="C1664" t="s">
        <v>2010</v>
      </c>
      <c r="D1664" s="2" t="str">
        <f>TEXT(MID(Sales_Transactions[[#This Row],[Order Date]],2,5),"d/m/yyy")</f>
        <v>14/9/2010</v>
      </c>
      <c r="E1664" s="2" t="str">
        <f>TEXT(MID(Sales_Transactions[[#This Row],[Order Date]],2,5),"d")</f>
        <v>14</v>
      </c>
      <c r="F1664" s="2" t="str">
        <f>TEXT(MID(Sales_Transactions[[#This Row],[Order Date]],2,5),"m")</f>
        <v>9</v>
      </c>
      <c r="G1664" s="2" t="str">
        <f>TEXT(MID(Sales_Transactions[[#This Row],[Order Date]],2,5),"yyy")</f>
        <v>2010</v>
      </c>
      <c r="H1664" s="2" t="str">
        <f>TEXT(MID(Sales_Transactions[[#This Row],[Order Date]],2,5),"yyy/m")</f>
        <v>2010/9</v>
      </c>
      <c r="I1664" t="s">
        <v>78</v>
      </c>
      <c r="J1664">
        <f t="shared" si="150"/>
        <v>3</v>
      </c>
      <c r="K1664" s="2">
        <v>45</v>
      </c>
      <c r="L1664" s="3">
        <v>17884.53</v>
      </c>
      <c r="M1664" s="4">
        <v>0.04</v>
      </c>
      <c r="N1664" s="5" t="s">
        <v>34</v>
      </c>
      <c r="O1664" s="3">
        <v>2357.86</v>
      </c>
      <c r="P1664" s="3">
        <v>400.98</v>
      </c>
      <c r="Q1664" s="3">
        <v>42.52</v>
      </c>
      <c r="R1664" s="5" t="s">
        <v>2005</v>
      </c>
      <c r="S1664" s="5" t="s">
        <v>2006</v>
      </c>
      <c r="T1664" s="5" t="str">
        <f t="shared" si="151"/>
        <v>Lycoris Saunders</v>
      </c>
      <c r="U1664" t="s">
        <v>1988</v>
      </c>
      <c r="V1664" s="5" t="s">
        <v>47</v>
      </c>
      <c r="W1664" s="5" t="s">
        <v>57</v>
      </c>
      <c r="X1664" s="5" t="s">
        <v>107</v>
      </c>
      <c r="Y1664" s="5" t="s">
        <v>2012</v>
      </c>
      <c r="Z1664" s="5" t="s">
        <v>106</v>
      </c>
      <c r="AA1664" s="4">
        <v>0.71</v>
      </c>
      <c r="AB1664" s="1">
        <v>40436</v>
      </c>
      <c r="AC1664" s="1">
        <v>18773</v>
      </c>
      <c r="AD1664">
        <f t="shared" si="152"/>
        <v>1</v>
      </c>
      <c r="AE1664">
        <f t="shared" ca="1" si="153"/>
        <v>73</v>
      </c>
      <c r="AF1664" t="str">
        <f t="shared" ca="1" si="154"/>
        <v>Over 65</v>
      </c>
      <c r="AG1664" s="3">
        <f t="shared" si="155"/>
        <v>9.8519912888888896</v>
      </c>
      <c r="AH1664" t="str">
        <f>_xlfn.IFNA(VLOOKUP(Sales_Transactions[[#This Row],[Order ID]],Returned_Items[#All],2,FALSE),"Not Returned")</f>
        <v>Returned</v>
      </c>
    </row>
    <row r="1665" spans="1:34" x14ac:dyDescent="0.25">
      <c r="A1665">
        <v>41664</v>
      </c>
      <c r="C1665" t="s">
        <v>992</v>
      </c>
      <c r="D1665" s="2" t="str">
        <f>TEXT(MID(Sales_Transactions[[#This Row],[Order Date]],2,5),"d/m/yyy")</f>
        <v>4/12/2011</v>
      </c>
      <c r="E1665" s="2" t="str">
        <f>TEXT(MID(Sales_Transactions[[#This Row],[Order Date]],2,5),"d")</f>
        <v>4</v>
      </c>
      <c r="F1665" s="2" t="str">
        <f>TEXT(MID(Sales_Transactions[[#This Row],[Order Date]],2,5),"m")</f>
        <v>12</v>
      </c>
      <c r="G1665" s="2" t="str">
        <f>TEXT(MID(Sales_Transactions[[#This Row],[Order Date]],2,5),"yyy")</f>
        <v>2011</v>
      </c>
      <c r="H1665" s="2" t="str">
        <f>TEXT(MID(Sales_Transactions[[#This Row],[Order Date]],2,5),"yyy/m")</f>
        <v>2011/12</v>
      </c>
      <c r="I1665" t="s">
        <v>101</v>
      </c>
      <c r="J1665">
        <f t="shared" si="150"/>
        <v>1</v>
      </c>
      <c r="K1665" s="2">
        <v>5</v>
      </c>
      <c r="L1665" s="3">
        <v>54.8</v>
      </c>
      <c r="M1665" s="4">
        <v>0</v>
      </c>
      <c r="N1665" s="5" t="s">
        <v>23</v>
      </c>
      <c r="O1665" s="3">
        <v>-15.3</v>
      </c>
      <c r="P1665" s="3">
        <v>9.7799999999999994</v>
      </c>
      <c r="Q1665" s="3">
        <v>1.99</v>
      </c>
      <c r="R1665" s="5" t="s">
        <v>2013</v>
      </c>
      <c r="S1665" s="5" t="s">
        <v>2014</v>
      </c>
      <c r="T1665" s="5" t="str">
        <f t="shared" si="151"/>
        <v>Janet Molinari</v>
      </c>
      <c r="U1665" t="s">
        <v>1988</v>
      </c>
      <c r="V1665" s="5" t="s">
        <v>47</v>
      </c>
      <c r="W1665" s="5" t="s">
        <v>48</v>
      </c>
      <c r="X1665" s="5" t="s">
        <v>87</v>
      </c>
      <c r="Y1665" s="5" t="s">
        <v>381</v>
      </c>
      <c r="Z1665" s="5" t="s">
        <v>60</v>
      </c>
      <c r="AA1665" s="4">
        <v>0.43</v>
      </c>
      <c r="AB1665" s="1">
        <v>40881</v>
      </c>
      <c r="AC1665" s="1">
        <v>18803</v>
      </c>
      <c r="AD1665">
        <f t="shared" si="152"/>
        <v>0</v>
      </c>
      <c r="AE1665">
        <f t="shared" ca="1" si="153"/>
        <v>73</v>
      </c>
      <c r="AF1665" t="str">
        <f t="shared" ca="1" si="154"/>
        <v>Over 65</v>
      </c>
      <c r="AG1665" s="3">
        <f t="shared" si="155"/>
        <v>2.3540000000000001</v>
      </c>
      <c r="AH1665" t="str">
        <f>_xlfn.IFNA(VLOOKUP(Sales_Transactions[[#This Row],[Order ID]],Returned_Items[#All],2,FALSE),"Not Returned")</f>
        <v>Not Returned</v>
      </c>
    </row>
    <row r="1666" spans="1:34" x14ac:dyDescent="0.25">
      <c r="A1666">
        <v>41664</v>
      </c>
      <c r="C1666" t="s">
        <v>992</v>
      </c>
      <c r="D1666" s="2" t="str">
        <f>TEXT(MID(Sales_Transactions[[#This Row],[Order Date]],2,5),"d/m/yyy")</f>
        <v>4/12/2011</v>
      </c>
      <c r="E1666" s="2" t="str">
        <f>TEXT(MID(Sales_Transactions[[#This Row],[Order Date]],2,5),"d")</f>
        <v>4</v>
      </c>
      <c r="F1666" s="2" t="str">
        <f>TEXT(MID(Sales_Transactions[[#This Row],[Order Date]],2,5),"m")</f>
        <v>12</v>
      </c>
      <c r="G1666" s="2" t="str">
        <f>TEXT(MID(Sales_Transactions[[#This Row],[Order Date]],2,5),"yyy")</f>
        <v>2011</v>
      </c>
      <c r="H1666" s="2" t="str">
        <f>TEXT(MID(Sales_Transactions[[#This Row],[Order Date]],2,5),"yyy/m")</f>
        <v>2011/12</v>
      </c>
      <c r="I1666" t="s">
        <v>101</v>
      </c>
      <c r="J1666">
        <f t="shared" ref="J1666:J1729" si="156">IF(I1666="Making Critical",5,IF(I1666="High",4,IF(I1666="Medium",3,IF(I1666="Low",2,1))))</f>
        <v>1</v>
      </c>
      <c r="K1666" s="2">
        <v>40</v>
      </c>
      <c r="L1666" s="3">
        <v>1038.19</v>
      </c>
      <c r="M1666" s="4">
        <v>7.0000000000000007E-2</v>
      </c>
      <c r="N1666" s="5" t="s">
        <v>23</v>
      </c>
      <c r="O1666" s="3">
        <v>230.69</v>
      </c>
      <c r="P1666" s="3">
        <v>25.98</v>
      </c>
      <c r="Q1666" s="3">
        <v>4.08</v>
      </c>
      <c r="R1666" s="5" t="s">
        <v>2013</v>
      </c>
      <c r="S1666" s="5" t="s">
        <v>2014</v>
      </c>
      <c r="T1666" s="5" t="str">
        <f t="shared" ref="T1666:T1729" si="157">R1666 &amp; " " &amp; S1666</f>
        <v>Janet Molinari</v>
      </c>
      <c r="U1666" t="s">
        <v>1988</v>
      </c>
      <c r="V1666" s="5" t="s">
        <v>47</v>
      </c>
      <c r="W1666" s="5" t="s">
        <v>28</v>
      </c>
      <c r="X1666" s="5" t="s">
        <v>124</v>
      </c>
      <c r="Y1666" s="5" t="s">
        <v>2015</v>
      </c>
      <c r="Z1666" s="5" t="s">
        <v>60</v>
      </c>
      <c r="AA1666" s="4">
        <v>0.56999999999999995</v>
      </c>
      <c r="AB1666" s="1">
        <v>40883</v>
      </c>
      <c r="AC1666" s="1">
        <v>18631</v>
      </c>
      <c r="AD1666">
        <f t="shared" ref="AD1666:AD1729" si="158">_xlfn.DAYS(AB1666,D1666)</f>
        <v>2</v>
      </c>
      <c r="AE1666">
        <f t="shared" ref="AE1666:AE1729" ca="1" si="159">DATEDIF(AC1666,TODAY(),"Y")</f>
        <v>73</v>
      </c>
      <c r="AF1666" t="str">
        <f t="shared" ref="AF1666:AF1729" ca="1" si="160">IF(AE1666&lt;18,"Under 18",IF(AE1666&lt;65,"18-64","Over 65"))</f>
        <v>Over 65</v>
      </c>
      <c r="AG1666" s="3">
        <f t="shared" ref="AG1666:AG1729" si="161" xml:space="preserve"> (P1666 - (M1666 / 100) * P1666 + Q1666) / K1666</f>
        <v>0.75104535000000006</v>
      </c>
      <c r="AH1666" t="str">
        <f>_xlfn.IFNA(VLOOKUP(Sales_Transactions[[#This Row],[Order ID]],Returned_Items[#All],2,FALSE),"Not Returned")</f>
        <v>Not Returned</v>
      </c>
    </row>
    <row r="1667" spans="1:34" x14ac:dyDescent="0.25">
      <c r="A1667">
        <v>42596</v>
      </c>
      <c r="C1667" t="s">
        <v>1536</v>
      </c>
      <c r="D1667" s="2" t="str">
        <f>TEXT(MID(Sales_Transactions[[#This Row],[Order Date]],2,5),"d/m/yyy")</f>
        <v>14/8/2012</v>
      </c>
      <c r="E1667" s="2" t="str">
        <f>TEXT(MID(Sales_Transactions[[#This Row],[Order Date]],2,5),"d")</f>
        <v>14</v>
      </c>
      <c r="F1667" s="2" t="str">
        <f>TEXT(MID(Sales_Transactions[[#This Row],[Order Date]],2,5),"m")</f>
        <v>8</v>
      </c>
      <c r="G1667" s="2" t="str">
        <f>TEXT(MID(Sales_Transactions[[#This Row],[Order Date]],2,5),"yyy")</f>
        <v>2012</v>
      </c>
      <c r="H1667" s="2" t="str">
        <f>TEXT(MID(Sales_Transactions[[#This Row],[Order Date]],2,5),"yyy/m")</f>
        <v>2012/8</v>
      </c>
      <c r="I1667" t="s">
        <v>78</v>
      </c>
      <c r="J1667">
        <f t="shared" si="156"/>
        <v>3</v>
      </c>
      <c r="K1667" s="2">
        <v>9</v>
      </c>
      <c r="L1667" s="3">
        <v>51.75</v>
      </c>
      <c r="M1667" s="4">
        <v>0.05</v>
      </c>
      <c r="N1667" s="5" t="s">
        <v>23</v>
      </c>
      <c r="O1667" s="3">
        <v>4.16</v>
      </c>
      <c r="P1667" s="3">
        <v>5.58</v>
      </c>
      <c r="Q1667" s="3">
        <v>0.7</v>
      </c>
      <c r="R1667" s="5" t="s">
        <v>1531</v>
      </c>
      <c r="S1667" s="5" t="s">
        <v>195</v>
      </c>
      <c r="T1667" s="5" t="str">
        <f t="shared" si="157"/>
        <v>Liz Thompson</v>
      </c>
      <c r="U1667" t="s">
        <v>1988</v>
      </c>
      <c r="V1667" s="5" t="s">
        <v>47</v>
      </c>
      <c r="W1667" s="5" t="s">
        <v>28</v>
      </c>
      <c r="X1667" s="5" t="s">
        <v>124</v>
      </c>
      <c r="Y1667" s="5" t="s">
        <v>1428</v>
      </c>
      <c r="Z1667" s="5" t="s">
        <v>84</v>
      </c>
      <c r="AA1667" s="4">
        <v>0.6</v>
      </c>
      <c r="AB1667" s="1">
        <v>41137</v>
      </c>
      <c r="AC1667" s="1">
        <v>29133</v>
      </c>
      <c r="AD1667">
        <f t="shared" si="158"/>
        <v>2</v>
      </c>
      <c r="AE1667">
        <f t="shared" ca="1" si="159"/>
        <v>44</v>
      </c>
      <c r="AF1667" t="str">
        <f t="shared" ca="1" si="160"/>
        <v>18-64</v>
      </c>
      <c r="AG1667" s="3">
        <f t="shared" si="161"/>
        <v>0.6974677777777778</v>
      </c>
      <c r="AH1667" t="str">
        <f>_xlfn.IFNA(VLOOKUP(Sales_Transactions[[#This Row],[Order ID]],Returned_Items[#All],2,FALSE),"Not Returned")</f>
        <v>Not Returned</v>
      </c>
    </row>
    <row r="1668" spans="1:34" x14ac:dyDescent="0.25">
      <c r="A1668">
        <v>43424</v>
      </c>
      <c r="C1668" t="s">
        <v>2016</v>
      </c>
      <c r="D1668" s="2" t="str">
        <f>TEXT(MID(Sales_Transactions[[#This Row],[Order Date]],2,5),"d/m/yyy")</f>
        <v>18/8/2011</v>
      </c>
      <c r="E1668" s="2" t="str">
        <f>TEXT(MID(Sales_Transactions[[#This Row],[Order Date]],2,5),"d")</f>
        <v>18</v>
      </c>
      <c r="F1668" s="2" t="str">
        <f>TEXT(MID(Sales_Transactions[[#This Row],[Order Date]],2,5),"m")</f>
        <v>8</v>
      </c>
      <c r="G1668" s="2" t="str">
        <f>TEXT(MID(Sales_Transactions[[#This Row],[Order Date]],2,5),"yyy")</f>
        <v>2011</v>
      </c>
      <c r="H1668" s="2" t="str">
        <f>TEXT(MID(Sales_Transactions[[#This Row],[Order Date]],2,5),"yyy/m")</f>
        <v>2011/8</v>
      </c>
      <c r="I1668" t="s">
        <v>52</v>
      </c>
      <c r="J1668">
        <f t="shared" si="156"/>
        <v>1</v>
      </c>
      <c r="K1668" s="2">
        <v>34</v>
      </c>
      <c r="L1668" s="3">
        <v>772.56</v>
      </c>
      <c r="M1668" s="4">
        <v>0.04</v>
      </c>
      <c r="N1668" s="5" t="s">
        <v>67</v>
      </c>
      <c r="O1668" s="3">
        <v>143.87</v>
      </c>
      <c r="P1668" s="3">
        <v>22.98</v>
      </c>
      <c r="Q1668" s="3">
        <v>4.5</v>
      </c>
      <c r="R1668" s="5" t="s">
        <v>1961</v>
      </c>
      <c r="S1668" s="5" t="s">
        <v>1962</v>
      </c>
      <c r="T1668" s="5" t="str">
        <f t="shared" si="157"/>
        <v>Maria Bertelson</v>
      </c>
      <c r="U1668" t="s">
        <v>1988</v>
      </c>
      <c r="V1668" s="5" t="s">
        <v>74</v>
      </c>
      <c r="W1668" s="5" t="s">
        <v>28</v>
      </c>
      <c r="X1668" s="5" t="s">
        <v>38</v>
      </c>
      <c r="Y1668" s="5" t="s">
        <v>2017</v>
      </c>
      <c r="Z1668" s="5" t="s">
        <v>43</v>
      </c>
      <c r="AA1668" s="4">
        <v>0.55000000000000004</v>
      </c>
      <c r="AB1668" s="1">
        <v>40775</v>
      </c>
      <c r="AC1668" s="1">
        <v>29087</v>
      </c>
      <c r="AD1668">
        <f t="shared" si="158"/>
        <v>2</v>
      </c>
      <c r="AE1668">
        <f t="shared" ca="1" si="159"/>
        <v>44</v>
      </c>
      <c r="AF1668" t="str">
        <f t="shared" ca="1" si="160"/>
        <v>18-64</v>
      </c>
      <c r="AG1668" s="3">
        <f t="shared" si="161"/>
        <v>0.80796494117647066</v>
      </c>
      <c r="AH1668" t="str">
        <f>_xlfn.IFNA(VLOOKUP(Sales_Transactions[[#This Row],[Order ID]],Returned_Items[#All],2,FALSE),"Not Returned")</f>
        <v>Not Returned</v>
      </c>
    </row>
    <row r="1669" spans="1:34" x14ac:dyDescent="0.25">
      <c r="A1669">
        <v>43808</v>
      </c>
      <c r="C1669" t="s">
        <v>2018</v>
      </c>
      <c r="D1669" s="2" t="str">
        <f>TEXT(MID(Sales_Transactions[[#This Row],[Order Date]],2,5),"d/m/yyy")</f>
        <v>6/1/2011</v>
      </c>
      <c r="E1669" s="2" t="str">
        <f>TEXT(MID(Sales_Transactions[[#This Row],[Order Date]],2,5),"d")</f>
        <v>6</v>
      </c>
      <c r="F1669" s="2" t="str">
        <f>TEXT(MID(Sales_Transactions[[#This Row],[Order Date]],2,5),"m")</f>
        <v>1</v>
      </c>
      <c r="G1669" s="2" t="str">
        <f>TEXT(MID(Sales_Transactions[[#This Row],[Order Date]],2,5),"yyy")</f>
        <v>2011</v>
      </c>
      <c r="H1669" s="2" t="str">
        <f>TEXT(MID(Sales_Transactions[[#This Row],[Order Date]],2,5),"yyy/m")</f>
        <v>2011/1</v>
      </c>
      <c r="I1669" t="s">
        <v>22</v>
      </c>
      <c r="J1669">
        <f t="shared" si="156"/>
        <v>2</v>
      </c>
      <c r="K1669" s="2">
        <v>16</v>
      </c>
      <c r="L1669" s="3">
        <v>108.73</v>
      </c>
      <c r="M1669" s="4">
        <v>0.04</v>
      </c>
      <c r="N1669" s="5" t="s">
        <v>23</v>
      </c>
      <c r="O1669" s="3">
        <v>-22.21</v>
      </c>
      <c r="P1669" s="3">
        <v>6.24</v>
      </c>
      <c r="Q1669" s="3">
        <v>5.22</v>
      </c>
      <c r="R1669" s="5" t="s">
        <v>1946</v>
      </c>
      <c r="S1669" s="5" t="s">
        <v>1947</v>
      </c>
      <c r="T1669" s="5" t="str">
        <f t="shared" si="157"/>
        <v>Christine Sundaresam</v>
      </c>
      <c r="U1669" t="s">
        <v>1988</v>
      </c>
      <c r="V1669" s="5" t="s">
        <v>27</v>
      </c>
      <c r="W1669" s="5" t="s">
        <v>57</v>
      </c>
      <c r="X1669" s="5" t="s">
        <v>58</v>
      </c>
      <c r="Y1669" s="5" t="s">
        <v>2019</v>
      </c>
      <c r="Z1669" s="5" t="s">
        <v>43</v>
      </c>
      <c r="AA1669" s="4">
        <v>0.6</v>
      </c>
      <c r="AB1669" s="1">
        <v>40556</v>
      </c>
      <c r="AC1669" s="1">
        <v>29547</v>
      </c>
      <c r="AD1669">
        <f t="shared" si="158"/>
        <v>7</v>
      </c>
      <c r="AE1669">
        <f t="shared" ca="1" si="159"/>
        <v>43</v>
      </c>
      <c r="AF1669" t="str">
        <f t="shared" ca="1" si="160"/>
        <v>18-64</v>
      </c>
      <c r="AG1669" s="3">
        <f t="shared" si="161"/>
        <v>0.71609400000000001</v>
      </c>
      <c r="AH1669" t="str">
        <f>_xlfn.IFNA(VLOOKUP(Sales_Transactions[[#This Row],[Order ID]],Returned_Items[#All],2,FALSE),"Not Returned")</f>
        <v>Not Returned</v>
      </c>
    </row>
    <row r="1670" spans="1:34" x14ac:dyDescent="0.25">
      <c r="A1670">
        <v>45218</v>
      </c>
      <c r="C1670" t="s">
        <v>2020</v>
      </c>
      <c r="D1670" s="2" t="str">
        <f>TEXT(MID(Sales_Transactions[[#This Row],[Order Date]],2,5),"d/m/yyy")</f>
        <v>10/5/2009</v>
      </c>
      <c r="E1670" s="2" t="str">
        <f>TEXT(MID(Sales_Transactions[[#This Row],[Order Date]],2,5),"d")</f>
        <v>10</v>
      </c>
      <c r="F1670" s="2" t="str">
        <f>TEXT(MID(Sales_Transactions[[#This Row],[Order Date]],2,5),"m")</f>
        <v>5</v>
      </c>
      <c r="G1670" s="2" t="str">
        <f>TEXT(MID(Sales_Transactions[[#This Row],[Order Date]],2,5),"yyy")</f>
        <v>2009</v>
      </c>
      <c r="H1670" s="2" t="str">
        <f>TEXT(MID(Sales_Transactions[[#This Row],[Order Date]],2,5),"yyy/m")</f>
        <v>2009/5</v>
      </c>
      <c r="I1670" t="s">
        <v>22</v>
      </c>
      <c r="J1670">
        <f t="shared" si="156"/>
        <v>2</v>
      </c>
      <c r="K1670" s="2">
        <v>49</v>
      </c>
      <c r="L1670" s="3">
        <v>309.45999999999998</v>
      </c>
      <c r="M1670" s="4">
        <v>0.08</v>
      </c>
      <c r="N1670" s="5" t="s">
        <v>23</v>
      </c>
      <c r="O1670" s="3">
        <v>-82.64</v>
      </c>
      <c r="P1670" s="3">
        <v>6.48</v>
      </c>
      <c r="Q1670" s="3">
        <v>2.74</v>
      </c>
      <c r="R1670" s="5" t="s">
        <v>1940</v>
      </c>
      <c r="S1670" s="5" t="s">
        <v>1941</v>
      </c>
      <c r="T1670" s="5" t="str">
        <f t="shared" si="157"/>
        <v>Robert Waldorf</v>
      </c>
      <c r="U1670" t="s">
        <v>1988</v>
      </c>
      <c r="V1670" s="5" t="s">
        <v>74</v>
      </c>
      <c r="W1670" s="5" t="s">
        <v>48</v>
      </c>
      <c r="X1670" s="5" t="s">
        <v>87</v>
      </c>
      <c r="Y1670" s="5" t="s">
        <v>2021</v>
      </c>
      <c r="Z1670" s="5" t="s">
        <v>60</v>
      </c>
      <c r="AA1670" s="4">
        <v>0.71</v>
      </c>
      <c r="AB1670" s="1">
        <v>39945</v>
      </c>
      <c r="AC1670" s="1">
        <v>29337</v>
      </c>
      <c r="AD1670">
        <f t="shared" si="158"/>
        <v>2</v>
      </c>
      <c r="AE1670">
        <f t="shared" ca="1" si="159"/>
        <v>44</v>
      </c>
      <c r="AF1670" t="str">
        <f t="shared" ca="1" si="160"/>
        <v>18-64</v>
      </c>
      <c r="AG1670" s="3">
        <f t="shared" si="161"/>
        <v>0.18805746938775511</v>
      </c>
      <c r="AH1670" t="str">
        <f>_xlfn.IFNA(VLOOKUP(Sales_Transactions[[#This Row],[Order ID]],Returned_Items[#All],2,FALSE),"Not Returned")</f>
        <v>Not Returned</v>
      </c>
    </row>
    <row r="1671" spans="1:34" x14ac:dyDescent="0.25">
      <c r="A1671">
        <v>46050</v>
      </c>
      <c r="C1671" t="s">
        <v>2022</v>
      </c>
      <c r="D1671" s="2" t="str">
        <f>TEXT(MID(Sales_Transactions[[#This Row],[Order Date]],2,5),"d/m/yyy")</f>
        <v>4/1/2010</v>
      </c>
      <c r="E1671" s="2" t="str">
        <f>TEXT(MID(Sales_Transactions[[#This Row],[Order Date]],2,5),"d")</f>
        <v>4</v>
      </c>
      <c r="F1671" s="2" t="str">
        <f>TEXT(MID(Sales_Transactions[[#This Row],[Order Date]],2,5),"m")</f>
        <v>1</v>
      </c>
      <c r="G1671" s="2" t="str">
        <f>TEXT(MID(Sales_Transactions[[#This Row],[Order Date]],2,5),"yyy")</f>
        <v>2010</v>
      </c>
      <c r="H1671" s="2" t="str">
        <f>TEXT(MID(Sales_Transactions[[#This Row],[Order Date]],2,5),"yyy/m")</f>
        <v>2010/1</v>
      </c>
      <c r="I1671" t="s">
        <v>33</v>
      </c>
      <c r="J1671">
        <f t="shared" si="156"/>
        <v>4</v>
      </c>
      <c r="K1671" s="2">
        <v>3</v>
      </c>
      <c r="L1671" s="3">
        <v>876.75</v>
      </c>
      <c r="M1671" s="4">
        <v>0.02</v>
      </c>
      <c r="N1671" s="5" t="s">
        <v>23</v>
      </c>
      <c r="O1671" s="3">
        <v>-248.69</v>
      </c>
      <c r="P1671" s="3">
        <v>289.52999999999997</v>
      </c>
      <c r="Q1671" s="3">
        <v>19.989999999999998</v>
      </c>
      <c r="R1671" s="5" t="s">
        <v>1203</v>
      </c>
      <c r="S1671" s="5" t="s">
        <v>2023</v>
      </c>
      <c r="T1671" s="5" t="str">
        <f t="shared" si="157"/>
        <v>Julie Prescott</v>
      </c>
      <c r="U1671" t="s">
        <v>1988</v>
      </c>
      <c r="V1671" s="5" t="s">
        <v>74</v>
      </c>
      <c r="W1671" s="5" t="s">
        <v>28</v>
      </c>
      <c r="X1671" s="5" t="s">
        <v>38</v>
      </c>
      <c r="Y1671" s="5" t="s">
        <v>2024</v>
      </c>
      <c r="Z1671" s="5" t="s">
        <v>43</v>
      </c>
      <c r="AA1671" s="4">
        <v>0.56000000000000005</v>
      </c>
      <c r="AB1671" s="1">
        <v>40185</v>
      </c>
      <c r="AC1671" s="1">
        <v>29284</v>
      </c>
      <c r="AD1671">
        <f t="shared" si="158"/>
        <v>3</v>
      </c>
      <c r="AE1671">
        <f t="shared" ca="1" si="159"/>
        <v>44</v>
      </c>
      <c r="AF1671" t="str">
        <f t="shared" ca="1" si="160"/>
        <v>18-64</v>
      </c>
      <c r="AG1671" s="3">
        <f t="shared" si="161"/>
        <v>103.15403133333332</v>
      </c>
      <c r="AH1671" t="str">
        <f>_xlfn.IFNA(VLOOKUP(Sales_Transactions[[#This Row],[Order ID]],Returned_Items[#All],2,FALSE),"Not Returned")</f>
        <v>Not Returned</v>
      </c>
    </row>
    <row r="1672" spans="1:34" x14ac:dyDescent="0.25">
      <c r="A1672">
        <v>46117</v>
      </c>
      <c r="C1672" t="s">
        <v>1114</v>
      </c>
      <c r="D1672" s="2" t="str">
        <f>TEXT(MID(Sales_Transactions[[#This Row],[Order Date]],2,5),"d/m/yyy")</f>
        <v>22/5/2011</v>
      </c>
      <c r="E1672" s="2" t="str">
        <f>TEXT(MID(Sales_Transactions[[#This Row],[Order Date]],2,5),"d")</f>
        <v>22</v>
      </c>
      <c r="F1672" s="2" t="str">
        <f>TEXT(MID(Sales_Transactions[[#This Row],[Order Date]],2,5),"m")</f>
        <v>5</v>
      </c>
      <c r="G1672" s="2" t="str">
        <f>TEXT(MID(Sales_Transactions[[#This Row],[Order Date]],2,5),"yyy")</f>
        <v>2011</v>
      </c>
      <c r="H1672" s="2" t="str">
        <f>TEXT(MID(Sales_Transactions[[#This Row],[Order Date]],2,5),"yyy/m")</f>
        <v>2011/5</v>
      </c>
      <c r="I1672" t="s">
        <v>22</v>
      </c>
      <c r="J1672">
        <f t="shared" si="156"/>
        <v>2</v>
      </c>
      <c r="K1672" s="2">
        <v>22</v>
      </c>
      <c r="L1672" s="3">
        <v>1168.28</v>
      </c>
      <c r="M1672" s="4">
        <v>0.02</v>
      </c>
      <c r="N1672" s="5" t="s">
        <v>34</v>
      </c>
      <c r="O1672" s="3">
        <v>126.07</v>
      </c>
      <c r="P1672" s="3">
        <v>50.98</v>
      </c>
      <c r="Q1672" s="3">
        <v>14.19</v>
      </c>
      <c r="R1672" s="5" t="s">
        <v>1961</v>
      </c>
      <c r="S1672" s="5" t="s">
        <v>1962</v>
      </c>
      <c r="T1672" s="5" t="str">
        <f t="shared" si="157"/>
        <v>Maria Bertelson</v>
      </c>
      <c r="U1672" t="s">
        <v>1988</v>
      </c>
      <c r="V1672" s="5" t="s">
        <v>74</v>
      </c>
      <c r="W1672" s="5" t="s">
        <v>57</v>
      </c>
      <c r="X1672" s="5" t="s">
        <v>154</v>
      </c>
      <c r="Y1672" s="5" t="s">
        <v>710</v>
      </c>
      <c r="Z1672" s="5" t="s">
        <v>40</v>
      </c>
      <c r="AA1672" s="4">
        <v>0.56000000000000005</v>
      </c>
      <c r="AB1672" s="1">
        <v>40689</v>
      </c>
      <c r="AC1672" s="1">
        <v>29057</v>
      </c>
      <c r="AD1672">
        <f t="shared" si="158"/>
        <v>4</v>
      </c>
      <c r="AE1672">
        <f t="shared" ca="1" si="159"/>
        <v>45</v>
      </c>
      <c r="AF1672" t="str">
        <f t="shared" ca="1" si="160"/>
        <v>18-64</v>
      </c>
      <c r="AG1672" s="3">
        <f t="shared" si="161"/>
        <v>2.9618092727272725</v>
      </c>
      <c r="AH1672" t="str">
        <f>_xlfn.IFNA(VLOOKUP(Sales_Transactions[[#This Row],[Order ID]],Returned_Items[#All],2,FALSE),"Not Returned")</f>
        <v>Not Returned</v>
      </c>
    </row>
    <row r="1673" spans="1:34" x14ac:dyDescent="0.25">
      <c r="A1673">
        <v>46243</v>
      </c>
      <c r="C1673" t="s">
        <v>2025</v>
      </c>
      <c r="D1673" s="2" t="str">
        <f>TEXT(MID(Sales_Transactions[[#This Row],[Order Date]],2,5),"d/m/yyy")</f>
        <v>24/1/2012</v>
      </c>
      <c r="E1673" s="2" t="str">
        <f>TEXT(MID(Sales_Transactions[[#This Row],[Order Date]],2,5),"d")</f>
        <v>24</v>
      </c>
      <c r="F1673" s="2" t="str">
        <f>TEXT(MID(Sales_Transactions[[#This Row],[Order Date]],2,5),"m")</f>
        <v>1</v>
      </c>
      <c r="G1673" s="2" t="str">
        <f>TEXT(MID(Sales_Transactions[[#This Row],[Order Date]],2,5),"yyy")</f>
        <v>2012</v>
      </c>
      <c r="H1673" s="2" t="str">
        <f>TEXT(MID(Sales_Transactions[[#This Row],[Order Date]],2,5),"yyy/m")</f>
        <v>2012/1</v>
      </c>
      <c r="I1673" t="s">
        <v>22</v>
      </c>
      <c r="J1673">
        <f t="shared" si="156"/>
        <v>2</v>
      </c>
      <c r="K1673" s="2">
        <v>31</v>
      </c>
      <c r="L1673" s="3">
        <v>614.35</v>
      </c>
      <c r="M1673" s="4">
        <v>0.02</v>
      </c>
      <c r="N1673" s="5" t="s">
        <v>67</v>
      </c>
      <c r="O1673" s="3">
        <v>78.89</v>
      </c>
      <c r="P1673" s="3">
        <v>18.97</v>
      </c>
      <c r="Q1673" s="3">
        <v>9.0299999999999994</v>
      </c>
      <c r="R1673" s="5" t="s">
        <v>1961</v>
      </c>
      <c r="S1673" s="5" t="s">
        <v>1962</v>
      </c>
      <c r="T1673" s="5" t="str">
        <f t="shared" si="157"/>
        <v>Maria Bertelson</v>
      </c>
      <c r="U1673" t="s">
        <v>1988</v>
      </c>
      <c r="V1673" s="5" t="s">
        <v>47</v>
      </c>
      <c r="W1673" s="5" t="s">
        <v>28</v>
      </c>
      <c r="X1673" s="5" t="s">
        <v>75</v>
      </c>
      <c r="Y1673" s="5" t="s">
        <v>173</v>
      </c>
      <c r="Z1673" s="5" t="s">
        <v>43</v>
      </c>
      <c r="AA1673" s="4">
        <v>0.37</v>
      </c>
      <c r="AB1673" s="1">
        <v>40934</v>
      </c>
      <c r="AC1673" s="1">
        <v>28532</v>
      </c>
      <c r="AD1673">
        <f t="shared" si="158"/>
        <v>2</v>
      </c>
      <c r="AE1673">
        <f t="shared" ca="1" si="159"/>
        <v>46</v>
      </c>
      <c r="AF1673" t="str">
        <f t="shared" ca="1" si="160"/>
        <v>18-64</v>
      </c>
      <c r="AG1673" s="3">
        <f t="shared" si="161"/>
        <v>0.90310341935483873</v>
      </c>
      <c r="AH1673" t="str">
        <f>_xlfn.IFNA(VLOOKUP(Sales_Transactions[[#This Row],[Order ID]],Returned_Items[#All],2,FALSE),"Not Returned")</f>
        <v>Not Returned</v>
      </c>
    </row>
    <row r="1674" spans="1:34" x14ac:dyDescent="0.25">
      <c r="A1674">
        <v>46243</v>
      </c>
      <c r="C1674" t="s">
        <v>2025</v>
      </c>
      <c r="D1674" s="2" t="str">
        <f>TEXT(MID(Sales_Transactions[[#This Row],[Order Date]],2,5),"d/m/yyy")</f>
        <v>24/1/2012</v>
      </c>
      <c r="E1674" s="2" t="str">
        <f>TEXT(MID(Sales_Transactions[[#This Row],[Order Date]],2,5),"d")</f>
        <v>24</v>
      </c>
      <c r="F1674" s="2" t="str">
        <f>TEXT(MID(Sales_Transactions[[#This Row],[Order Date]],2,5),"m")</f>
        <v>1</v>
      </c>
      <c r="G1674" s="2" t="str">
        <f>TEXT(MID(Sales_Transactions[[#This Row],[Order Date]],2,5),"yyy")</f>
        <v>2012</v>
      </c>
      <c r="H1674" s="2" t="str">
        <f>TEXT(MID(Sales_Transactions[[#This Row],[Order Date]],2,5),"yyy/m")</f>
        <v>2012/1</v>
      </c>
      <c r="I1674" t="s">
        <v>22</v>
      </c>
      <c r="J1674">
        <f t="shared" si="156"/>
        <v>2</v>
      </c>
      <c r="K1674" s="2">
        <v>1</v>
      </c>
      <c r="L1674" s="3">
        <v>3.63</v>
      </c>
      <c r="M1674" s="4">
        <v>0.03</v>
      </c>
      <c r="N1674" s="5" t="s">
        <v>23</v>
      </c>
      <c r="O1674" s="3">
        <v>-1.56</v>
      </c>
      <c r="P1674" s="3">
        <v>2.88</v>
      </c>
      <c r="Q1674" s="3">
        <v>0.7</v>
      </c>
      <c r="R1674" s="5" t="s">
        <v>1961</v>
      </c>
      <c r="S1674" s="5" t="s">
        <v>1962</v>
      </c>
      <c r="T1674" s="5" t="str">
        <f t="shared" si="157"/>
        <v>Maria Bertelson</v>
      </c>
      <c r="U1674" t="s">
        <v>1988</v>
      </c>
      <c r="V1674" s="5" t="s">
        <v>47</v>
      </c>
      <c r="W1674" s="5" t="s">
        <v>28</v>
      </c>
      <c r="X1674" s="5" t="s">
        <v>124</v>
      </c>
      <c r="Y1674" s="5" t="s">
        <v>125</v>
      </c>
      <c r="Z1674" s="5" t="s">
        <v>84</v>
      </c>
      <c r="AA1674" s="4">
        <v>0.56000000000000005</v>
      </c>
      <c r="AB1674" s="1">
        <v>40937</v>
      </c>
      <c r="AC1674" s="1">
        <v>29166</v>
      </c>
      <c r="AD1674">
        <f t="shared" si="158"/>
        <v>5</v>
      </c>
      <c r="AE1674">
        <f t="shared" ca="1" si="159"/>
        <v>44</v>
      </c>
      <c r="AF1674" t="str">
        <f t="shared" ca="1" si="160"/>
        <v>18-64</v>
      </c>
      <c r="AG1674" s="3">
        <f t="shared" si="161"/>
        <v>3.5791360000000001</v>
      </c>
      <c r="AH1674" t="str">
        <f>_xlfn.IFNA(VLOOKUP(Sales_Transactions[[#This Row],[Order ID]],Returned_Items[#All],2,FALSE),"Not Returned")</f>
        <v>Not Returned</v>
      </c>
    </row>
    <row r="1675" spans="1:34" x14ac:dyDescent="0.25">
      <c r="A1675">
        <v>46243</v>
      </c>
      <c r="C1675" t="s">
        <v>2025</v>
      </c>
      <c r="D1675" s="2" t="str">
        <f>TEXT(MID(Sales_Transactions[[#This Row],[Order Date]],2,5),"d/m/yyy")</f>
        <v>24/1/2012</v>
      </c>
      <c r="E1675" s="2" t="str">
        <f>TEXT(MID(Sales_Transactions[[#This Row],[Order Date]],2,5),"d")</f>
        <v>24</v>
      </c>
      <c r="F1675" s="2" t="str">
        <f>TEXT(MID(Sales_Transactions[[#This Row],[Order Date]],2,5),"m")</f>
        <v>1</v>
      </c>
      <c r="G1675" s="2" t="str">
        <f>TEXT(MID(Sales_Transactions[[#This Row],[Order Date]],2,5),"yyy")</f>
        <v>2012</v>
      </c>
      <c r="H1675" s="2" t="str">
        <f>TEXT(MID(Sales_Transactions[[#This Row],[Order Date]],2,5),"yyy/m")</f>
        <v>2012/1</v>
      </c>
      <c r="I1675" t="s">
        <v>22</v>
      </c>
      <c r="J1675">
        <f t="shared" si="156"/>
        <v>2</v>
      </c>
      <c r="K1675" s="2">
        <v>31</v>
      </c>
      <c r="L1675" s="3">
        <v>172.99</v>
      </c>
      <c r="M1675" s="4">
        <v>0.05</v>
      </c>
      <c r="N1675" s="5" t="s">
        <v>23</v>
      </c>
      <c r="O1675" s="3">
        <v>61.51</v>
      </c>
      <c r="P1675" s="3">
        <v>5.84</v>
      </c>
      <c r="Q1675" s="3">
        <v>1</v>
      </c>
      <c r="R1675" s="5" t="s">
        <v>1961</v>
      </c>
      <c r="S1675" s="5" t="s">
        <v>1962</v>
      </c>
      <c r="T1675" s="5" t="str">
        <f t="shared" si="157"/>
        <v>Maria Bertelson</v>
      </c>
      <c r="U1675" t="s">
        <v>1988</v>
      </c>
      <c r="V1675" s="5" t="s">
        <v>47</v>
      </c>
      <c r="W1675" s="5" t="s">
        <v>28</v>
      </c>
      <c r="X1675" s="5" t="s">
        <v>124</v>
      </c>
      <c r="Y1675" s="5" t="s">
        <v>2026</v>
      </c>
      <c r="Z1675" s="5" t="s">
        <v>84</v>
      </c>
      <c r="AA1675" s="4">
        <v>0.38</v>
      </c>
      <c r="AB1675" s="1">
        <v>40939</v>
      </c>
      <c r="AC1675" s="1">
        <v>29095</v>
      </c>
      <c r="AD1675">
        <f t="shared" si="158"/>
        <v>7</v>
      </c>
      <c r="AE1675">
        <f t="shared" ca="1" si="159"/>
        <v>44</v>
      </c>
      <c r="AF1675" t="str">
        <f t="shared" ca="1" si="160"/>
        <v>18-64</v>
      </c>
      <c r="AG1675" s="3">
        <f t="shared" si="161"/>
        <v>0.2205509677419355</v>
      </c>
      <c r="AH1675" t="str">
        <f>_xlfn.IFNA(VLOOKUP(Sales_Transactions[[#This Row],[Order ID]],Returned_Items[#All],2,FALSE),"Not Returned")</f>
        <v>Not Returned</v>
      </c>
    </row>
    <row r="1676" spans="1:34" hidden="1" x14ac:dyDescent="0.25">
      <c r="A1676">
        <v>46310</v>
      </c>
      <c r="C1676" t="s">
        <v>1574</v>
      </c>
      <c r="D1676" s="2" t="str">
        <f>TEXT(MID(Sales_Transactions[[#This Row],[Order Date]],2,5),"d/m/yyy")</f>
        <v>21/7/2010</v>
      </c>
      <c r="E1676" s="2" t="str">
        <f>TEXT(MID(Sales_Transactions[[#This Row],[Order Date]],2,5),"d")</f>
        <v>21</v>
      </c>
      <c r="F1676" s="2" t="str">
        <f>TEXT(MID(Sales_Transactions[[#This Row],[Order Date]],2,5),"m")</f>
        <v>7</v>
      </c>
      <c r="G1676" s="2" t="str">
        <f>TEXT(MID(Sales_Transactions[[#This Row],[Order Date]],2,5),"yyy")</f>
        <v>2010</v>
      </c>
      <c r="H1676" s="2" t="str">
        <f>TEXT(MID(Sales_Transactions[[#This Row],[Order Date]],2,5),"yyy/m")</f>
        <v>2010/7</v>
      </c>
      <c r="I1676" t="s">
        <v>33</v>
      </c>
      <c r="J1676">
        <f t="shared" si="156"/>
        <v>4</v>
      </c>
      <c r="K1676" s="2">
        <v>29</v>
      </c>
      <c r="L1676">
        <v>1935.25</v>
      </c>
      <c r="M1676">
        <v>0.04</v>
      </c>
      <c r="N1676" t="s">
        <v>23</v>
      </c>
      <c r="O1676">
        <v>652.19000000000005</v>
      </c>
      <c r="P1676">
        <v>63.98</v>
      </c>
      <c r="Q1676">
        <v>11.55</v>
      </c>
      <c r="R1676" t="s">
        <v>127</v>
      </c>
      <c r="S1676" t="s">
        <v>2027</v>
      </c>
      <c r="T1676" t="str">
        <f t="shared" si="157"/>
        <v>Annie Thurman</v>
      </c>
      <c r="U1676" t="s">
        <v>1988</v>
      </c>
      <c r="V1676" t="s">
        <v>74</v>
      </c>
      <c r="W1676" t="s">
        <v>28</v>
      </c>
      <c r="X1676" t="s">
        <v>41</v>
      </c>
      <c r="Y1676" t="s">
        <v>2028</v>
      </c>
      <c r="Z1676" t="s">
        <v>43</v>
      </c>
      <c r="AA1676">
        <v>0.38</v>
      </c>
      <c r="AB1676" s="1">
        <v>40381</v>
      </c>
      <c r="AC1676" s="1"/>
      <c r="AD1676">
        <f t="shared" si="158"/>
        <v>1</v>
      </c>
      <c r="AE1676">
        <f t="shared" ca="1" si="159"/>
        <v>124</v>
      </c>
      <c r="AF1676" t="str">
        <f t="shared" ca="1" si="160"/>
        <v>Over 65</v>
      </c>
      <c r="AG1676">
        <f t="shared" si="161"/>
        <v>2.6036002758620689</v>
      </c>
      <c r="AH1676" t="str">
        <f>_xlfn.IFNA(VLOOKUP(Sales_Transactions[[#This Row],[Order ID]],Returned_Items[#All],2,FALSE),"Not Returned")</f>
        <v>Not Returned</v>
      </c>
    </row>
    <row r="1677" spans="1:34" x14ac:dyDescent="0.25">
      <c r="A1677">
        <v>46310</v>
      </c>
      <c r="C1677" t="s">
        <v>1574</v>
      </c>
      <c r="D1677" s="2" t="str">
        <f>TEXT(MID(Sales_Transactions[[#This Row],[Order Date]],2,5),"d/m/yyy")</f>
        <v>21/7/2010</v>
      </c>
      <c r="E1677" s="2" t="str">
        <f>TEXT(MID(Sales_Transactions[[#This Row],[Order Date]],2,5),"d")</f>
        <v>21</v>
      </c>
      <c r="F1677" s="2" t="str">
        <f>TEXT(MID(Sales_Transactions[[#This Row],[Order Date]],2,5),"m")</f>
        <v>7</v>
      </c>
      <c r="G1677" s="2" t="str">
        <f>TEXT(MID(Sales_Transactions[[#This Row],[Order Date]],2,5),"yyy")</f>
        <v>2010</v>
      </c>
      <c r="H1677" s="2" t="str">
        <f>TEXT(MID(Sales_Transactions[[#This Row],[Order Date]],2,5),"yyy/m")</f>
        <v>2010/7</v>
      </c>
      <c r="I1677" t="s">
        <v>33</v>
      </c>
      <c r="J1677">
        <f t="shared" si="156"/>
        <v>4</v>
      </c>
      <c r="K1677" s="2">
        <v>13</v>
      </c>
      <c r="L1677" s="3">
        <v>278.5</v>
      </c>
      <c r="M1677" s="4">
        <v>0.1</v>
      </c>
      <c r="N1677" s="5" t="s">
        <v>23</v>
      </c>
      <c r="O1677" s="3">
        <v>-6.23</v>
      </c>
      <c r="P1677" s="3">
        <v>22.01</v>
      </c>
      <c r="Q1677" s="3">
        <v>5.53</v>
      </c>
      <c r="R1677" s="5" t="s">
        <v>127</v>
      </c>
      <c r="S1677" s="5" t="s">
        <v>2027</v>
      </c>
      <c r="T1677" s="5" t="str">
        <f t="shared" si="157"/>
        <v>Annie Thurman</v>
      </c>
      <c r="U1677" t="s">
        <v>1988</v>
      </c>
      <c r="V1677" s="5" t="s">
        <v>74</v>
      </c>
      <c r="W1677" s="5" t="s">
        <v>28</v>
      </c>
      <c r="X1677" s="5" t="s">
        <v>124</v>
      </c>
      <c r="Y1677" s="5" t="s">
        <v>2029</v>
      </c>
      <c r="Z1677" s="5" t="s">
        <v>60</v>
      </c>
      <c r="AA1677" s="4">
        <v>0.59</v>
      </c>
      <c r="AB1677" s="1">
        <v>40381</v>
      </c>
      <c r="AC1677" s="1">
        <v>28403</v>
      </c>
      <c r="AD1677">
        <f t="shared" si="158"/>
        <v>1</v>
      </c>
      <c r="AE1677">
        <f t="shared" ca="1" si="159"/>
        <v>46</v>
      </c>
      <c r="AF1677" t="str">
        <f t="shared" ca="1" si="160"/>
        <v>18-64</v>
      </c>
      <c r="AG1677" s="3">
        <f t="shared" si="161"/>
        <v>2.1167684615384617</v>
      </c>
      <c r="AH1677" t="str">
        <f>_xlfn.IFNA(VLOOKUP(Sales_Transactions[[#This Row],[Order ID]],Returned_Items[#All],2,FALSE),"Not Returned")</f>
        <v>Not Returned</v>
      </c>
    </row>
    <row r="1678" spans="1:34" x14ac:dyDescent="0.25">
      <c r="A1678">
        <v>46310</v>
      </c>
      <c r="C1678" t="s">
        <v>1574</v>
      </c>
      <c r="D1678" s="2" t="str">
        <f>TEXT(MID(Sales_Transactions[[#This Row],[Order Date]],2,5),"d/m/yyy")</f>
        <v>21/7/2010</v>
      </c>
      <c r="E1678" s="2" t="str">
        <f>TEXT(MID(Sales_Transactions[[#This Row],[Order Date]],2,5),"d")</f>
        <v>21</v>
      </c>
      <c r="F1678" s="2" t="str">
        <f>TEXT(MID(Sales_Transactions[[#This Row],[Order Date]],2,5),"m")</f>
        <v>7</v>
      </c>
      <c r="G1678" s="2" t="str">
        <f>TEXT(MID(Sales_Transactions[[#This Row],[Order Date]],2,5),"yyy")</f>
        <v>2010</v>
      </c>
      <c r="H1678" s="2" t="str">
        <f>TEXT(MID(Sales_Transactions[[#This Row],[Order Date]],2,5),"yyy/m")</f>
        <v>2010/7</v>
      </c>
      <c r="I1678" t="s">
        <v>33</v>
      </c>
      <c r="J1678">
        <f t="shared" si="156"/>
        <v>4</v>
      </c>
      <c r="K1678" s="2">
        <v>42</v>
      </c>
      <c r="L1678" s="3">
        <v>5423.58</v>
      </c>
      <c r="M1678" s="4">
        <v>0.01</v>
      </c>
      <c r="N1678" s="5" t="s">
        <v>23</v>
      </c>
      <c r="O1678" s="3">
        <v>1361.56</v>
      </c>
      <c r="P1678" s="3">
        <v>120.33</v>
      </c>
      <c r="Q1678" s="3">
        <v>19.989999999999998</v>
      </c>
      <c r="R1678" s="5" t="s">
        <v>127</v>
      </c>
      <c r="S1678" s="5" t="s">
        <v>2027</v>
      </c>
      <c r="T1678" s="5" t="str">
        <f t="shared" si="157"/>
        <v>Annie Thurman</v>
      </c>
      <c r="U1678" t="s">
        <v>1988</v>
      </c>
      <c r="V1678" s="5" t="s">
        <v>74</v>
      </c>
      <c r="W1678" s="5" t="s">
        <v>28</v>
      </c>
      <c r="X1678" s="5" t="s">
        <v>29</v>
      </c>
      <c r="Y1678" s="5" t="s">
        <v>2030</v>
      </c>
      <c r="Z1678" s="5" t="s">
        <v>43</v>
      </c>
      <c r="AA1678" s="4">
        <v>0.59</v>
      </c>
      <c r="AB1678" s="1">
        <v>40380</v>
      </c>
      <c r="AC1678" s="1">
        <v>28669</v>
      </c>
      <c r="AD1678">
        <f t="shared" si="158"/>
        <v>0</v>
      </c>
      <c r="AE1678">
        <f t="shared" ca="1" si="159"/>
        <v>46</v>
      </c>
      <c r="AF1678" t="str">
        <f t="shared" ca="1" si="160"/>
        <v>18-64</v>
      </c>
      <c r="AG1678" s="3">
        <f t="shared" si="161"/>
        <v>3.3406658809523808</v>
      </c>
      <c r="AH1678" t="str">
        <f>_xlfn.IFNA(VLOOKUP(Sales_Transactions[[#This Row],[Order ID]],Returned_Items[#All],2,FALSE),"Not Returned")</f>
        <v>Not Returned</v>
      </c>
    </row>
    <row r="1679" spans="1:34" x14ac:dyDescent="0.25">
      <c r="A1679">
        <v>46503</v>
      </c>
      <c r="C1679" t="s">
        <v>2031</v>
      </c>
      <c r="D1679" s="2" t="str">
        <f>TEXT(MID(Sales_Transactions[[#This Row],[Order Date]],2,5),"d/m/yyy")</f>
        <v>6/11/2011</v>
      </c>
      <c r="E1679" s="2" t="str">
        <f>TEXT(MID(Sales_Transactions[[#This Row],[Order Date]],2,5),"d")</f>
        <v>6</v>
      </c>
      <c r="F1679" s="2" t="str">
        <f>TEXT(MID(Sales_Transactions[[#This Row],[Order Date]],2,5),"m")</f>
        <v>11</v>
      </c>
      <c r="G1679" s="2" t="str">
        <f>TEXT(MID(Sales_Transactions[[#This Row],[Order Date]],2,5),"yyy")</f>
        <v>2011</v>
      </c>
      <c r="H1679" s="2" t="str">
        <f>TEXT(MID(Sales_Transactions[[#This Row],[Order Date]],2,5),"yyy/m")</f>
        <v>2011/11</v>
      </c>
      <c r="I1679" t="s">
        <v>52</v>
      </c>
      <c r="J1679">
        <f t="shared" si="156"/>
        <v>1</v>
      </c>
      <c r="K1679" s="2">
        <v>26</v>
      </c>
      <c r="L1679" s="3">
        <v>1196.7915</v>
      </c>
      <c r="M1679" s="4">
        <v>7.0000000000000007E-2</v>
      </c>
      <c r="N1679" s="5" t="s">
        <v>23</v>
      </c>
      <c r="O1679" s="3">
        <v>265.39</v>
      </c>
      <c r="P1679" s="3">
        <v>55.99</v>
      </c>
      <c r="Q1679" s="3">
        <v>1.25</v>
      </c>
      <c r="R1679" s="5" t="s">
        <v>1935</v>
      </c>
      <c r="S1679" s="5" t="s">
        <v>1936</v>
      </c>
      <c r="T1679" s="5" t="str">
        <f t="shared" si="157"/>
        <v>Meg O'Connel</v>
      </c>
      <c r="U1679" t="s">
        <v>1988</v>
      </c>
      <c r="V1679" s="5" t="s">
        <v>27</v>
      </c>
      <c r="W1679" s="5" t="s">
        <v>48</v>
      </c>
      <c r="X1679" s="5" t="s">
        <v>49</v>
      </c>
      <c r="Y1679" s="5" t="s">
        <v>1121</v>
      </c>
      <c r="Z1679" s="5" t="s">
        <v>60</v>
      </c>
      <c r="AA1679" s="4">
        <v>0.55000000000000004</v>
      </c>
      <c r="AB1679" s="1">
        <v>40856</v>
      </c>
      <c r="AC1679" s="1">
        <v>28799</v>
      </c>
      <c r="AD1679">
        <f t="shared" si="158"/>
        <v>3</v>
      </c>
      <c r="AE1679">
        <f t="shared" ca="1" si="159"/>
        <v>45</v>
      </c>
      <c r="AF1679" t="str">
        <f t="shared" ca="1" si="160"/>
        <v>18-64</v>
      </c>
      <c r="AG1679" s="3">
        <f t="shared" si="161"/>
        <v>2.2000310384615385</v>
      </c>
      <c r="AH1679" t="str">
        <f>_xlfn.IFNA(VLOOKUP(Sales_Transactions[[#This Row],[Order ID]],Returned_Items[#All],2,FALSE),"Not Returned")</f>
        <v>Not Returned</v>
      </c>
    </row>
    <row r="1680" spans="1:34" x14ac:dyDescent="0.25">
      <c r="A1680">
        <v>46726</v>
      </c>
      <c r="C1680" t="s">
        <v>2032</v>
      </c>
      <c r="D1680" s="2" t="str">
        <f>TEXT(MID(Sales_Transactions[[#This Row],[Order Date]],2,5),"d/m/yyy")</f>
        <v>5/7/2012</v>
      </c>
      <c r="E1680" s="2" t="str">
        <f>TEXT(MID(Sales_Transactions[[#This Row],[Order Date]],2,5),"d")</f>
        <v>5</v>
      </c>
      <c r="F1680" s="2" t="str">
        <f>TEXT(MID(Sales_Transactions[[#This Row],[Order Date]],2,5),"m")</f>
        <v>7</v>
      </c>
      <c r="G1680" s="2" t="str">
        <f>TEXT(MID(Sales_Transactions[[#This Row],[Order Date]],2,5),"yyy")</f>
        <v>2012</v>
      </c>
      <c r="H1680" s="2" t="str">
        <f>TEXT(MID(Sales_Transactions[[#This Row],[Order Date]],2,5),"yyy/m")</f>
        <v>2012/7</v>
      </c>
      <c r="I1680" t="s">
        <v>52</v>
      </c>
      <c r="J1680">
        <f t="shared" si="156"/>
        <v>1</v>
      </c>
      <c r="K1680" s="2">
        <v>46</v>
      </c>
      <c r="L1680" s="3">
        <v>325.97000000000003</v>
      </c>
      <c r="M1680" s="4">
        <v>0.02</v>
      </c>
      <c r="N1680" s="5" t="s">
        <v>23</v>
      </c>
      <c r="O1680" s="3">
        <v>-255.22</v>
      </c>
      <c r="P1680" s="3">
        <v>6.84</v>
      </c>
      <c r="Q1680" s="3">
        <v>8.3699999999999992</v>
      </c>
      <c r="R1680" s="5" t="s">
        <v>1935</v>
      </c>
      <c r="S1680" s="5" t="s">
        <v>1936</v>
      </c>
      <c r="T1680" s="5" t="str">
        <f t="shared" si="157"/>
        <v>Meg O'Connel</v>
      </c>
      <c r="U1680" t="s">
        <v>1988</v>
      </c>
      <c r="V1680" s="5" t="s">
        <v>27</v>
      </c>
      <c r="W1680" s="5" t="s">
        <v>28</v>
      </c>
      <c r="X1680" s="5" t="s">
        <v>221</v>
      </c>
      <c r="Y1680" s="5" t="s">
        <v>657</v>
      </c>
      <c r="Z1680" s="5" t="s">
        <v>60</v>
      </c>
      <c r="AA1680" s="4">
        <v>0.57999999999999996</v>
      </c>
      <c r="AB1680" s="1">
        <v>41095</v>
      </c>
      <c r="AC1680" s="1">
        <v>28773</v>
      </c>
      <c r="AD1680">
        <f t="shared" si="158"/>
        <v>0</v>
      </c>
      <c r="AE1680">
        <f t="shared" ca="1" si="159"/>
        <v>45</v>
      </c>
      <c r="AF1680" t="str">
        <f t="shared" ca="1" si="160"/>
        <v>18-64</v>
      </c>
      <c r="AG1680" s="3">
        <f t="shared" si="161"/>
        <v>0.33062243478260867</v>
      </c>
      <c r="AH1680" t="str">
        <f>_xlfn.IFNA(VLOOKUP(Sales_Transactions[[#This Row],[Order ID]],Returned_Items[#All],2,FALSE),"Not Returned")</f>
        <v>Not Returned</v>
      </c>
    </row>
    <row r="1681" spans="1:34" x14ac:dyDescent="0.25">
      <c r="A1681">
        <v>46726</v>
      </c>
      <c r="C1681" t="s">
        <v>2032</v>
      </c>
      <c r="D1681" s="2" t="str">
        <f>TEXT(MID(Sales_Transactions[[#This Row],[Order Date]],2,5),"d/m/yyy")</f>
        <v>5/7/2012</v>
      </c>
      <c r="E1681" s="2" t="str">
        <f>TEXT(MID(Sales_Transactions[[#This Row],[Order Date]],2,5),"d")</f>
        <v>5</v>
      </c>
      <c r="F1681" s="2" t="str">
        <f>TEXT(MID(Sales_Transactions[[#This Row],[Order Date]],2,5),"m")</f>
        <v>7</v>
      </c>
      <c r="G1681" s="2" t="str">
        <f>TEXT(MID(Sales_Transactions[[#This Row],[Order Date]],2,5),"yyy")</f>
        <v>2012</v>
      </c>
      <c r="H1681" s="2" t="str">
        <f>TEXT(MID(Sales_Transactions[[#This Row],[Order Date]],2,5),"yyy/m")</f>
        <v>2012/7</v>
      </c>
      <c r="I1681" t="s">
        <v>52</v>
      </c>
      <c r="J1681">
        <f t="shared" si="156"/>
        <v>1</v>
      </c>
      <c r="K1681" s="2">
        <v>10</v>
      </c>
      <c r="L1681" s="3">
        <v>49.65</v>
      </c>
      <c r="M1681" s="4">
        <v>0.02</v>
      </c>
      <c r="N1681" s="5" t="s">
        <v>23</v>
      </c>
      <c r="O1681" s="3">
        <v>8.27</v>
      </c>
      <c r="P1681" s="3">
        <v>4.55</v>
      </c>
      <c r="Q1681" s="3">
        <v>1.49</v>
      </c>
      <c r="R1681" s="5" t="s">
        <v>1935</v>
      </c>
      <c r="S1681" s="5" t="s">
        <v>1936</v>
      </c>
      <c r="T1681" s="5" t="str">
        <f t="shared" si="157"/>
        <v>Meg O'Connel</v>
      </c>
      <c r="U1681" t="s">
        <v>1988</v>
      </c>
      <c r="V1681" s="5" t="s">
        <v>27</v>
      </c>
      <c r="W1681" s="5" t="s">
        <v>28</v>
      </c>
      <c r="X1681" s="5" t="s">
        <v>41</v>
      </c>
      <c r="Y1681" s="5" t="s">
        <v>872</v>
      </c>
      <c r="Z1681" s="5" t="s">
        <v>43</v>
      </c>
      <c r="AA1681" s="4">
        <v>0.35</v>
      </c>
      <c r="AB1681" s="1">
        <v>41097</v>
      </c>
      <c r="AC1681" s="1">
        <v>28439</v>
      </c>
      <c r="AD1681">
        <f t="shared" si="158"/>
        <v>2</v>
      </c>
      <c r="AE1681">
        <f t="shared" ca="1" si="159"/>
        <v>46</v>
      </c>
      <c r="AF1681" t="str">
        <f t="shared" ca="1" si="160"/>
        <v>18-64</v>
      </c>
      <c r="AG1681" s="3">
        <f t="shared" si="161"/>
        <v>0.60390900000000003</v>
      </c>
      <c r="AH1681" t="str">
        <f>_xlfn.IFNA(VLOOKUP(Sales_Transactions[[#This Row],[Order ID]],Returned_Items[#All],2,FALSE),"Not Returned")</f>
        <v>Not Returned</v>
      </c>
    </row>
    <row r="1682" spans="1:34" x14ac:dyDescent="0.25">
      <c r="A1682">
        <v>47042</v>
      </c>
      <c r="C1682" t="s">
        <v>551</v>
      </c>
      <c r="D1682" s="2" t="str">
        <f>TEXT(MID(Sales_Transactions[[#This Row],[Order Date]],2,5),"d/m/yyy")</f>
        <v>2/3/2012</v>
      </c>
      <c r="E1682" s="2" t="str">
        <f>TEXT(MID(Sales_Transactions[[#This Row],[Order Date]],2,5),"d")</f>
        <v>2</v>
      </c>
      <c r="F1682" s="2" t="str">
        <f>TEXT(MID(Sales_Transactions[[#This Row],[Order Date]],2,5),"m")</f>
        <v>3</v>
      </c>
      <c r="G1682" s="2" t="str">
        <f>TEXT(MID(Sales_Transactions[[#This Row],[Order Date]],2,5),"yyy")</f>
        <v>2012</v>
      </c>
      <c r="H1682" s="2" t="str">
        <f>TEXT(MID(Sales_Transactions[[#This Row],[Order Date]],2,5),"yyy/m")</f>
        <v>2012/3</v>
      </c>
      <c r="I1682" t="s">
        <v>101</v>
      </c>
      <c r="J1682">
        <f t="shared" si="156"/>
        <v>1</v>
      </c>
      <c r="K1682" s="2">
        <v>45</v>
      </c>
      <c r="L1682" s="3">
        <v>1375.3765000000001</v>
      </c>
      <c r="M1682" s="4">
        <v>0.03</v>
      </c>
      <c r="N1682" s="5" t="s">
        <v>23</v>
      </c>
      <c r="O1682" s="3">
        <v>592.22</v>
      </c>
      <c r="P1682" s="3">
        <v>35.99</v>
      </c>
      <c r="Q1682" s="3">
        <v>3.3</v>
      </c>
      <c r="R1682" s="5" t="s">
        <v>1961</v>
      </c>
      <c r="S1682" s="5" t="s">
        <v>1962</v>
      </c>
      <c r="T1682" s="5" t="str">
        <f t="shared" si="157"/>
        <v>Maria Bertelson</v>
      </c>
      <c r="U1682" t="s">
        <v>1988</v>
      </c>
      <c r="V1682" s="5" t="s">
        <v>74</v>
      </c>
      <c r="W1682" s="5" t="s">
        <v>48</v>
      </c>
      <c r="X1682" s="5" t="s">
        <v>49</v>
      </c>
      <c r="Y1682" s="5" t="s">
        <v>683</v>
      </c>
      <c r="Z1682" s="5" t="s">
        <v>60</v>
      </c>
      <c r="AA1682" s="4">
        <v>0.39</v>
      </c>
      <c r="AB1682" s="1">
        <v>40971</v>
      </c>
      <c r="AC1682" s="1">
        <v>27943</v>
      </c>
      <c r="AD1682">
        <f t="shared" si="158"/>
        <v>1</v>
      </c>
      <c r="AE1682">
        <f t="shared" ca="1" si="159"/>
        <v>48</v>
      </c>
      <c r="AF1682" t="str">
        <f t="shared" ca="1" si="160"/>
        <v>18-64</v>
      </c>
      <c r="AG1682" s="3">
        <f t="shared" si="161"/>
        <v>0.87287117777777778</v>
      </c>
      <c r="AH1682" t="str">
        <f>_xlfn.IFNA(VLOOKUP(Sales_Transactions[[#This Row],[Order ID]],Returned_Items[#All],2,FALSE),"Not Returned")</f>
        <v>Not Returned</v>
      </c>
    </row>
    <row r="1683" spans="1:34" x14ac:dyDescent="0.25">
      <c r="A1683">
        <v>47174</v>
      </c>
      <c r="C1683" t="s">
        <v>2033</v>
      </c>
      <c r="D1683" s="2" t="str">
        <f>TEXT(MID(Sales_Transactions[[#This Row],[Order Date]],2,5),"d/m/yyy")</f>
        <v>16/9/2011</v>
      </c>
      <c r="E1683" s="2" t="str">
        <f>TEXT(MID(Sales_Transactions[[#This Row],[Order Date]],2,5),"d")</f>
        <v>16</v>
      </c>
      <c r="F1683" s="2" t="str">
        <f>TEXT(MID(Sales_Transactions[[#This Row],[Order Date]],2,5),"m")</f>
        <v>9</v>
      </c>
      <c r="G1683" s="2" t="str">
        <f>TEXT(MID(Sales_Transactions[[#This Row],[Order Date]],2,5),"yyy")</f>
        <v>2011</v>
      </c>
      <c r="H1683" s="2" t="str">
        <f>TEXT(MID(Sales_Transactions[[#This Row],[Order Date]],2,5),"yyy/m")</f>
        <v>2011/9</v>
      </c>
      <c r="I1683" t="s">
        <v>101</v>
      </c>
      <c r="J1683">
        <f t="shared" si="156"/>
        <v>1</v>
      </c>
      <c r="K1683" s="2">
        <v>42</v>
      </c>
      <c r="L1683" s="3">
        <v>642.1</v>
      </c>
      <c r="M1683" s="4">
        <v>0</v>
      </c>
      <c r="N1683" s="5" t="s">
        <v>23</v>
      </c>
      <c r="O1683" s="3">
        <v>41.56</v>
      </c>
      <c r="P1683" s="3">
        <v>13.99</v>
      </c>
      <c r="Q1683" s="3">
        <v>7.51</v>
      </c>
      <c r="R1683" s="5" t="s">
        <v>1961</v>
      </c>
      <c r="S1683" s="5" t="s">
        <v>1962</v>
      </c>
      <c r="T1683" s="5" t="str">
        <f t="shared" si="157"/>
        <v>Maria Bertelson</v>
      </c>
      <c r="U1683" t="s">
        <v>1988</v>
      </c>
      <c r="V1683" s="5" t="s">
        <v>47</v>
      </c>
      <c r="W1683" s="5" t="s">
        <v>48</v>
      </c>
      <c r="X1683" s="5" t="s">
        <v>324</v>
      </c>
      <c r="Y1683" s="5" t="s">
        <v>1167</v>
      </c>
      <c r="Z1683" s="5" t="s">
        <v>56</v>
      </c>
      <c r="AA1683" s="4">
        <v>0.39</v>
      </c>
      <c r="AB1683" s="1">
        <v>40802</v>
      </c>
      <c r="AC1683" s="1">
        <v>27827</v>
      </c>
      <c r="AD1683">
        <f t="shared" si="158"/>
        <v>0</v>
      </c>
      <c r="AE1683">
        <f t="shared" ca="1" si="159"/>
        <v>48</v>
      </c>
      <c r="AF1683" t="str">
        <f t="shared" ca="1" si="160"/>
        <v>18-64</v>
      </c>
      <c r="AG1683" s="3">
        <f t="shared" si="161"/>
        <v>0.51190476190476186</v>
      </c>
      <c r="AH1683" t="str">
        <f>_xlfn.IFNA(VLOOKUP(Sales_Transactions[[#This Row],[Order ID]],Returned_Items[#All],2,FALSE),"Not Returned")</f>
        <v>Returned</v>
      </c>
    </row>
    <row r="1684" spans="1:34" x14ac:dyDescent="0.25">
      <c r="A1684">
        <v>48034</v>
      </c>
      <c r="C1684" t="s">
        <v>2034</v>
      </c>
      <c r="D1684" s="2" t="str">
        <f>TEXT(MID(Sales_Transactions[[#This Row],[Order Date]],2,5),"d/m/yyy")</f>
        <v>14/7/2009</v>
      </c>
      <c r="E1684" s="2" t="str">
        <f>TEXT(MID(Sales_Transactions[[#This Row],[Order Date]],2,5),"d")</f>
        <v>14</v>
      </c>
      <c r="F1684" s="2" t="str">
        <f>TEXT(MID(Sales_Transactions[[#This Row],[Order Date]],2,5),"m")</f>
        <v>7</v>
      </c>
      <c r="G1684" s="2" t="str">
        <f>TEXT(MID(Sales_Transactions[[#This Row],[Order Date]],2,5),"yyy")</f>
        <v>2009</v>
      </c>
      <c r="H1684" s="2" t="str">
        <f>TEXT(MID(Sales_Transactions[[#This Row],[Order Date]],2,5),"yyy/m")</f>
        <v>2009/7</v>
      </c>
      <c r="I1684" t="s">
        <v>52</v>
      </c>
      <c r="J1684">
        <f t="shared" si="156"/>
        <v>1</v>
      </c>
      <c r="K1684" s="2">
        <v>47</v>
      </c>
      <c r="L1684" s="3">
        <v>945.86</v>
      </c>
      <c r="M1684" s="4">
        <v>0.1</v>
      </c>
      <c r="N1684" s="5" t="s">
        <v>23</v>
      </c>
      <c r="O1684" s="3">
        <v>31.59</v>
      </c>
      <c r="P1684" s="3">
        <v>22.01</v>
      </c>
      <c r="Q1684" s="3">
        <v>5.53</v>
      </c>
      <c r="R1684" s="5" t="s">
        <v>1940</v>
      </c>
      <c r="S1684" s="5" t="s">
        <v>1941</v>
      </c>
      <c r="T1684" s="5" t="str">
        <f t="shared" si="157"/>
        <v>Robert Waldorf</v>
      </c>
      <c r="U1684" t="s">
        <v>1988</v>
      </c>
      <c r="V1684" s="5" t="s">
        <v>74</v>
      </c>
      <c r="W1684" s="5" t="s">
        <v>28</v>
      </c>
      <c r="X1684" s="5" t="s">
        <v>124</v>
      </c>
      <c r="Y1684" s="5" t="s">
        <v>2029</v>
      </c>
      <c r="Z1684" s="5" t="s">
        <v>60</v>
      </c>
      <c r="AA1684" s="4">
        <v>0.59</v>
      </c>
      <c r="AB1684" s="1">
        <v>40009</v>
      </c>
      <c r="AC1684" s="1">
        <v>28290</v>
      </c>
      <c r="AD1684">
        <f t="shared" si="158"/>
        <v>1</v>
      </c>
      <c r="AE1684">
        <f t="shared" ca="1" si="159"/>
        <v>47</v>
      </c>
      <c r="AF1684" t="str">
        <f t="shared" ca="1" si="160"/>
        <v>18-64</v>
      </c>
      <c r="AG1684" s="3">
        <f t="shared" si="161"/>
        <v>0.58548914893617021</v>
      </c>
      <c r="AH1684" t="str">
        <f>_xlfn.IFNA(VLOOKUP(Sales_Transactions[[#This Row],[Order ID]],Returned_Items[#All],2,FALSE),"Not Returned")</f>
        <v>Not Returned</v>
      </c>
    </row>
    <row r="1685" spans="1:34" x14ac:dyDescent="0.25">
      <c r="A1685">
        <v>48034</v>
      </c>
      <c r="C1685" t="s">
        <v>2034</v>
      </c>
      <c r="D1685" s="2" t="str">
        <f>TEXT(MID(Sales_Transactions[[#This Row],[Order Date]],2,5),"d/m/yyy")</f>
        <v>14/7/2009</v>
      </c>
      <c r="E1685" s="2" t="str">
        <f>TEXT(MID(Sales_Transactions[[#This Row],[Order Date]],2,5),"d")</f>
        <v>14</v>
      </c>
      <c r="F1685" s="2" t="str">
        <f>TEXT(MID(Sales_Transactions[[#This Row],[Order Date]],2,5),"m")</f>
        <v>7</v>
      </c>
      <c r="G1685" s="2" t="str">
        <f>TEXT(MID(Sales_Transactions[[#This Row],[Order Date]],2,5),"yyy")</f>
        <v>2009</v>
      </c>
      <c r="H1685" s="2" t="str">
        <f>TEXT(MID(Sales_Transactions[[#This Row],[Order Date]],2,5),"yyy/m")</f>
        <v>2009/7</v>
      </c>
      <c r="I1685" t="s">
        <v>52</v>
      </c>
      <c r="J1685">
        <f t="shared" si="156"/>
        <v>1</v>
      </c>
      <c r="K1685" s="2">
        <v>12</v>
      </c>
      <c r="L1685" s="3">
        <v>2340.5039999999999</v>
      </c>
      <c r="M1685" s="4">
        <v>0.04</v>
      </c>
      <c r="N1685" s="5" t="s">
        <v>34</v>
      </c>
      <c r="O1685" s="3">
        <v>243.16</v>
      </c>
      <c r="P1685" s="3">
        <v>236.97</v>
      </c>
      <c r="Q1685" s="3">
        <v>59.24</v>
      </c>
      <c r="R1685" s="5" t="s">
        <v>1940</v>
      </c>
      <c r="S1685" s="5" t="s">
        <v>1941</v>
      </c>
      <c r="T1685" s="5" t="str">
        <f t="shared" si="157"/>
        <v>Robert Waldorf</v>
      </c>
      <c r="U1685" t="s">
        <v>1988</v>
      </c>
      <c r="V1685" s="5" t="s">
        <v>74</v>
      </c>
      <c r="W1685" s="5" t="s">
        <v>57</v>
      </c>
      <c r="X1685" s="5" t="s">
        <v>107</v>
      </c>
      <c r="Y1685" s="5" t="s">
        <v>2035</v>
      </c>
      <c r="Z1685" s="5" t="s">
        <v>106</v>
      </c>
      <c r="AA1685" s="4">
        <v>0.61</v>
      </c>
      <c r="AB1685" s="1">
        <v>40008</v>
      </c>
      <c r="AC1685" s="1">
        <v>28157</v>
      </c>
      <c r="AD1685">
        <f t="shared" si="158"/>
        <v>0</v>
      </c>
      <c r="AE1685">
        <f t="shared" ca="1" si="159"/>
        <v>47</v>
      </c>
      <c r="AF1685" t="str">
        <f t="shared" ca="1" si="160"/>
        <v>18-64</v>
      </c>
      <c r="AG1685" s="3">
        <f t="shared" si="161"/>
        <v>24.676267666666664</v>
      </c>
      <c r="AH1685" t="str">
        <f>_xlfn.IFNA(VLOOKUP(Sales_Transactions[[#This Row],[Order ID]],Returned_Items[#All],2,FALSE),"Not Returned")</f>
        <v>Not Returned</v>
      </c>
    </row>
    <row r="1686" spans="1:34" x14ac:dyDescent="0.25">
      <c r="A1686">
        <v>48164</v>
      </c>
      <c r="C1686" t="s">
        <v>1628</v>
      </c>
      <c r="D1686" s="2" t="str">
        <f>TEXT(MID(Sales_Transactions[[#This Row],[Order Date]],2,5),"d/m/yyy")</f>
        <v>29/10/2011</v>
      </c>
      <c r="E1686" s="2" t="str">
        <f>TEXT(MID(Sales_Transactions[[#This Row],[Order Date]],2,5),"d")</f>
        <v>29</v>
      </c>
      <c r="F1686" s="2" t="str">
        <f>TEXT(MID(Sales_Transactions[[#This Row],[Order Date]],2,5),"m")</f>
        <v>10</v>
      </c>
      <c r="G1686" s="2" t="str">
        <f>TEXT(MID(Sales_Transactions[[#This Row],[Order Date]],2,5),"yyy")</f>
        <v>2011</v>
      </c>
      <c r="H1686" s="2" t="str">
        <f>TEXT(MID(Sales_Transactions[[#This Row],[Order Date]],2,5),"yyy/m")</f>
        <v>2011/10</v>
      </c>
      <c r="I1686" t="s">
        <v>33</v>
      </c>
      <c r="J1686">
        <f t="shared" si="156"/>
        <v>4</v>
      </c>
      <c r="K1686" s="2">
        <v>33</v>
      </c>
      <c r="L1686" s="3">
        <v>94.39</v>
      </c>
      <c r="M1686" s="4">
        <v>7.0000000000000007E-2</v>
      </c>
      <c r="N1686" s="5" t="s">
        <v>23</v>
      </c>
      <c r="O1686" s="3">
        <v>12.31</v>
      </c>
      <c r="P1686" s="3">
        <v>2.88</v>
      </c>
      <c r="Q1686" s="3">
        <v>0.7</v>
      </c>
      <c r="R1686" s="5" t="s">
        <v>1946</v>
      </c>
      <c r="S1686" s="5" t="s">
        <v>1947</v>
      </c>
      <c r="T1686" s="5" t="str">
        <f t="shared" si="157"/>
        <v>Christine Sundaresam</v>
      </c>
      <c r="U1686" t="s">
        <v>1988</v>
      </c>
      <c r="V1686" s="5" t="s">
        <v>27</v>
      </c>
      <c r="W1686" s="5" t="s">
        <v>28</v>
      </c>
      <c r="X1686" s="5" t="s">
        <v>124</v>
      </c>
      <c r="Y1686" s="5" t="s">
        <v>1878</v>
      </c>
      <c r="Z1686" s="5" t="s">
        <v>84</v>
      </c>
      <c r="AA1686" s="4">
        <v>0.56000000000000005</v>
      </c>
      <c r="AB1686" s="1">
        <v>40847</v>
      </c>
      <c r="AC1686" s="1">
        <v>28268</v>
      </c>
      <c r="AD1686">
        <f t="shared" si="158"/>
        <v>2</v>
      </c>
      <c r="AE1686">
        <f t="shared" ca="1" si="159"/>
        <v>47</v>
      </c>
      <c r="AF1686" t="str">
        <f t="shared" ca="1" si="160"/>
        <v>18-64</v>
      </c>
      <c r="AG1686" s="3">
        <f t="shared" si="161"/>
        <v>0.10842375757575758</v>
      </c>
      <c r="AH1686" t="str">
        <f>_xlfn.IFNA(VLOOKUP(Sales_Transactions[[#This Row],[Order ID]],Returned_Items[#All],2,FALSE),"Not Returned")</f>
        <v>Not Returned</v>
      </c>
    </row>
    <row r="1687" spans="1:34" x14ac:dyDescent="0.25">
      <c r="A1687">
        <v>49189</v>
      </c>
      <c r="C1687" t="s">
        <v>2036</v>
      </c>
      <c r="D1687" s="2" t="str">
        <f>TEXT(MID(Sales_Transactions[[#This Row],[Order Date]],2,5),"d/m/yyy")</f>
        <v>15/1/2011</v>
      </c>
      <c r="E1687" s="2" t="str">
        <f>TEXT(MID(Sales_Transactions[[#This Row],[Order Date]],2,5),"d")</f>
        <v>15</v>
      </c>
      <c r="F1687" s="2" t="str">
        <f>TEXT(MID(Sales_Transactions[[#This Row],[Order Date]],2,5),"m")</f>
        <v>1</v>
      </c>
      <c r="G1687" s="2" t="str">
        <f>TEXT(MID(Sales_Transactions[[#This Row],[Order Date]],2,5),"yyy")</f>
        <v>2011</v>
      </c>
      <c r="H1687" s="2" t="str">
        <f>TEXT(MID(Sales_Transactions[[#This Row],[Order Date]],2,5),"yyy/m")</f>
        <v>2011/1</v>
      </c>
      <c r="I1687" t="s">
        <v>101</v>
      </c>
      <c r="J1687">
        <f t="shared" si="156"/>
        <v>1</v>
      </c>
      <c r="K1687" s="2">
        <v>32</v>
      </c>
      <c r="L1687" s="3">
        <v>249.59</v>
      </c>
      <c r="M1687" s="4">
        <v>0.06</v>
      </c>
      <c r="N1687" s="5" t="s">
        <v>23</v>
      </c>
      <c r="O1687" s="3">
        <v>101.82</v>
      </c>
      <c r="P1687" s="3">
        <v>7.64</v>
      </c>
      <c r="Q1687" s="3">
        <v>1.39</v>
      </c>
      <c r="R1687" s="5" t="s">
        <v>1170</v>
      </c>
      <c r="S1687" s="5" t="s">
        <v>195</v>
      </c>
      <c r="T1687" s="5" t="str">
        <f t="shared" si="157"/>
        <v>Brian Thompson</v>
      </c>
      <c r="U1687" t="s">
        <v>1988</v>
      </c>
      <c r="V1687" s="5" t="s">
        <v>74</v>
      </c>
      <c r="W1687" s="5" t="s">
        <v>28</v>
      </c>
      <c r="X1687" s="5" t="s">
        <v>98</v>
      </c>
      <c r="Y1687" s="5" t="s">
        <v>2037</v>
      </c>
      <c r="Z1687" s="5" t="s">
        <v>43</v>
      </c>
      <c r="AA1687" s="4">
        <v>0.36</v>
      </c>
      <c r="AB1687" s="1">
        <v>40561</v>
      </c>
      <c r="AC1687" s="1">
        <v>27841</v>
      </c>
      <c r="AD1687">
        <f t="shared" si="158"/>
        <v>3</v>
      </c>
      <c r="AE1687">
        <f t="shared" ca="1" si="159"/>
        <v>48</v>
      </c>
      <c r="AF1687" t="str">
        <f t="shared" ca="1" si="160"/>
        <v>18-64</v>
      </c>
      <c r="AG1687" s="3">
        <f t="shared" si="161"/>
        <v>0.28204425</v>
      </c>
      <c r="AH1687" t="str">
        <f>_xlfn.IFNA(VLOOKUP(Sales_Transactions[[#This Row],[Order ID]],Returned_Items[#All],2,FALSE),"Not Returned")</f>
        <v>Not Returned</v>
      </c>
    </row>
    <row r="1688" spans="1:34" x14ac:dyDescent="0.25">
      <c r="A1688">
        <v>49986</v>
      </c>
      <c r="C1688" t="s">
        <v>2038</v>
      </c>
      <c r="D1688" s="2" t="str">
        <f>TEXT(MID(Sales_Transactions[[#This Row],[Order Date]],2,5),"d/m/yyy")</f>
        <v>14/10/2010</v>
      </c>
      <c r="E1688" s="2" t="str">
        <f>TEXT(MID(Sales_Transactions[[#This Row],[Order Date]],2,5),"d")</f>
        <v>14</v>
      </c>
      <c r="F1688" s="2" t="str">
        <f>TEXT(MID(Sales_Transactions[[#This Row],[Order Date]],2,5),"m")</f>
        <v>10</v>
      </c>
      <c r="G1688" s="2" t="str">
        <f>TEXT(MID(Sales_Transactions[[#This Row],[Order Date]],2,5),"yyy")</f>
        <v>2010</v>
      </c>
      <c r="H1688" s="2" t="str">
        <f>TEXT(MID(Sales_Transactions[[#This Row],[Order Date]],2,5),"yyy/m")</f>
        <v>2010/10</v>
      </c>
      <c r="I1688" t="s">
        <v>101</v>
      </c>
      <c r="J1688">
        <f t="shared" si="156"/>
        <v>1</v>
      </c>
      <c r="K1688" s="2">
        <v>39</v>
      </c>
      <c r="L1688" s="3">
        <v>110.36</v>
      </c>
      <c r="M1688" s="4">
        <v>0.05</v>
      </c>
      <c r="N1688" s="5" t="s">
        <v>23</v>
      </c>
      <c r="O1688" s="3">
        <v>8.6</v>
      </c>
      <c r="P1688" s="3">
        <v>2.84</v>
      </c>
      <c r="Q1688" s="3">
        <v>0.93</v>
      </c>
      <c r="R1688" s="5" t="s">
        <v>1993</v>
      </c>
      <c r="S1688" s="5" t="s">
        <v>1994</v>
      </c>
      <c r="T1688" s="5" t="str">
        <f t="shared" si="157"/>
        <v>Joseph Airdo</v>
      </c>
      <c r="U1688" t="s">
        <v>1988</v>
      </c>
      <c r="V1688" s="5" t="s">
        <v>37</v>
      </c>
      <c r="W1688" s="5" t="s">
        <v>28</v>
      </c>
      <c r="X1688" s="5" t="s">
        <v>124</v>
      </c>
      <c r="Y1688" s="5" t="s">
        <v>129</v>
      </c>
      <c r="Z1688" s="5" t="s">
        <v>84</v>
      </c>
      <c r="AA1688" s="4">
        <v>0.54</v>
      </c>
      <c r="AB1688" s="1">
        <v>40467</v>
      </c>
      <c r="AC1688" s="1">
        <v>28051</v>
      </c>
      <c r="AD1688">
        <f t="shared" si="158"/>
        <v>2</v>
      </c>
      <c r="AE1688">
        <f t="shared" ca="1" si="159"/>
        <v>47</v>
      </c>
      <c r="AF1688" t="str">
        <f t="shared" ca="1" si="160"/>
        <v>18-64</v>
      </c>
      <c r="AG1688" s="3">
        <f t="shared" si="161"/>
        <v>9.663025641025641E-2</v>
      </c>
      <c r="AH1688" t="str">
        <f>_xlfn.IFNA(VLOOKUP(Sales_Transactions[[#This Row],[Order ID]],Returned_Items[#All],2,FALSE),"Not Returned")</f>
        <v>Not Returned</v>
      </c>
    </row>
    <row r="1689" spans="1:34" x14ac:dyDescent="0.25">
      <c r="A1689">
        <v>50336</v>
      </c>
      <c r="C1689" t="s">
        <v>1803</v>
      </c>
      <c r="D1689" s="2" t="str">
        <f>TEXT(MID(Sales_Transactions[[#This Row],[Order Date]],2,5),"d/m/yyy")</f>
        <v>4/11/2009</v>
      </c>
      <c r="E1689" s="2" t="str">
        <f>TEXT(MID(Sales_Transactions[[#This Row],[Order Date]],2,5),"d")</f>
        <v>4</v>
      </c>
      <c r="F1689" s="2" t="str">
        <f>TEXT(MID(Sales_Transactions[[#This Row],[Order Date]],2,5),"m")</f>
        <v>11</v>
      </c>
      <c r="G1689" s="2" t="str">
        <f>TEXT(MID(Sales_Transactions[[#This Row],[Order Date]],2,5),"yyy")</f>
        <v>2009</v>
      </c>
      <c r="H1689" s="2" t="str">
        <f>TEXT(MID(Sales_Transactions[[#This Row],[Order Date]],2,5),"yyy/m")</f>
        <v>2009/11</v>
      </c>
      <c r="I1689" t="s">
        <v>52</v>
      </c>
      <c r="J1689">
        <f t="shared" si="156"/>
        <v>1</v>
      </c>
      <c r="K1689" s="2">
        <v>9</v>
      </c>
      <c r="L1689" s="3">
        <v>58.98</v>
      </c>
      <c r="M1689" s="4">
        <v>0</v>
      </c>
      <c r="N1689" s="5" t="s">
        <v>23</v>
      </c>
      <c r="O1689" s="3">
        <v>-17.79</v>
      </c>
      <c r="P1689" s="3">
        <v>5.77</v>
      </c>
      <c r="Q1689" s="3">
        <v>4.97</v>
      </c>
      <c r="R1689" s="5" t="s">
        <v>1993</v>
      </c>
      <c r="S1689" s="5" t="s">
        <v>1994</v>
      </c>
      <c r="T1689" s="5" t="str">
        <f t="shared" si="157"/>
        <v>Joseph Airdo</v>
      </c>
      <c r="U1689" t="s">
        <v>1988</v>
      </c>
      <c r="V1689" s="5" t="s">
        <v>37</v>
      </c>
      <c r="W1689" s="5" t="s">
        <v>28</v>
      </c>
      <c r="X1689" s="5" t="s">
        <v>41</v>
      </c>
      <c r="Y1689" s="5" t="s">
        <v>2039</v>
      </c>
      <c r="Z1689" s="5" t="s">
        <v>43</v>
      </c>
      <c r="AA1689" s="4">
        <v>0.35</v>
      </c>
      <c r="AB1689" s="1">
        <v>40122</v>
      </c>
      <c r="AC1689" s="1">
        <v>27870</v>
      </c>
      <c r="AD1689">
        <f t="shared" si="158"/>
        <v>1</v>
      </c>
      <c r="AE1689">
        <f t="shared" ca="1" si="159"/>
        <v>48</v>
      </c>
      <c r="AF1689" t="str">
        <f t="shared" ca="1" si="160"/>
        <v>18-64</v>
      </c>
      <c r="AG1689" s="3">
        <f t="shared" si="161"/>
        <v>1.1933333333333331</v>
      </c>
      <c r="AH1689" t="str">
        <f>_xlfn.IFNA(VLOOKUP(Sales_Transactions[[#This Row],[Order ID]],Returned_Items[#All],2,FALSE),"Not Returned")</f>
        <v>Not Returned</v>
      </c>
    </row>
    <row r="1690" spans="1:34" x14ac:dyDescent="0.25">
      <c r="A1690">
        <v>50373</v>
      </c>
      <c r="C1690" t="s">
        <v>590</v>
      </c>
      <c r="D1690" s="2" t="str">
        <f>TEXT(MID(Sales_Transactions[[#This Row],[Order Date]],2,5),"d/m/yyy")</f>
        <v>2/7/2009</v>
      </c>
      <c r="E1690" s="2" t="str">
        <f>TEXT(MID(Sales_Transactions[[#This Row],[Order Date]],2,5),"d")</f>
        <v>2</v>
      </c>
      <c r="F1690" s="2" t="str">
        <f>TEXT(MID(Sales_Transactions[[#This Row],[Order Date]],2,5),"m")</f>
        <v>7</v>
      </c>
      <c r="G1690" s="2" t="str">
        <f>TEXT(MID(Sales_Transactions[[#This Row],[Order Date]],2,5),"yyy")</f>
        <v>2009</v>
      </c>
      <c r="H1690" s="2" t="str">
        <f>TEXT(MID(Sales_Transactions[[#This Row],[Order Date]],2,5),"yyy/m")</f>
        <v>2009/7</v>
      </c>
      <c r="I1690" t="s">
        <v>101</v>
      </c>
      <c r="J1690">
        <f t="shared" si="156"/>
        <v>1</v>
      </c>
      <c r="K1690" s="2">
        <v>9</v>
      </c>
      <c r="L1690" s="3">
        <v>1455.04</v>
      </c>
      <c r="M1690" s="4">
        <v>0.06</v>
      </c>
      <c r="N1690" s="5" t="s">
        <v>23</v>
      </c>
      <c r="O1690" s="3">
        <v>-7.58</v>
      </c>
      <c r="P1690" s="3">
        <v>161.55000000000001</v>
      </c>
      <c r="Q1690" s="3">
        <v>19.989999999999998</v>
      </c>
      <c r="R1690" s="5" t="s">
        <v>1225</v>
      </c>
      <c r="S1690" s="5" t="s">
        <v>1226</v>
      </c>
      <c r="T1690" s="5" t="str">
        <f t="shared" si="157"/>
        <v>Christina Vanderzanden</v>
      </c>
      <c r="U1690" t="s">
        <v>1988</v>
      </c>
      <c r="V1690" s="5" t="s">
        <v>27</v>
      </c>
      <c r="W1690" s="5" t="s">
        <v>28</v>
      </c>
      <c r="X1690" s="5" t="s">
        <v>29</v>
      </c>
      <c r="Y1690" s="5" t="s">
        <v>1164</v>
      </c>
      <c r="Z1690" s="5" t="s">
        <v>43</v>
      </c>
      <c r="AA1690" s="4">
        <v>0.66</v>
      </c>
      <c r="AB1690" s="1">
        <v>39997</v>
      </c>
      <c r="AC1690" s="1">
        <v>27976</v>
      </c>
      <c r="AD1690">
        <f t="shared" si="158"/>
        <v>1</v>
      </c>
      <c r="AE1690">
        <f t="shared" ca="1" si="159"/>
        <v>48</v>
      </c>
      <c r="AF1690" t="str">
        <f t="shared" ca="1" si="160"/>
        <v>18-64</v>
      </c>
      <c r="AG1690" s="3">
        <f t="shared" si="161"/>
        <v>20.160341111111116</v>
      </c>
      <c r="AH1690" t="str">
        <f>_xlfn.IFNA(VLOOKUP(Sales_Transactions[[#This Row],[Order ID]],Returned_Items[#All],2,FALSE),"Not Returned")</f>
        <v>Not Returned</v>
      </c>
    </row>
    <row r="1691" spans="1:34" x14ac:dyDescent="0.25">
      <c r="A1691">
        <v>50564</v>
      </c>
      <c r="C1691" t="s">
        <v>551</v>
      </c>
      <c r="D1691" s="2" t="str">
        <f>TEXT(MID(Sales_Transactions[[#This Row],[Order Date]],2,5),"d/m/yyy")</f>
        <v>2/3/2012</v>
      </c>
      <c r="E1691" s="2" t="str">
        <f>TEXT(MID(Sales_Transactions[[#This Row],[Order Date]],2,5),"d")</f>
        <v>2</v>
      </c>
      <c r="F1691" s="2" t="str">
        <f>TEXT(MID(Sales_Transactions[[#This Row],[Order Date]],2,5),"m")</f>
        <v>3</v>
      </c>
      <c r="G1691" s="2" t="str">
        <f>TEXT(MID(Sales_Transactions[[#This Row],[Order Date]],2,5),"yyy")</f>
        <v>2012</v>
      </c>
      <c r="H1691" s="2" t="str">
        <f>TEXT(MID(Sales_Transactions[[#This Row],[Order Date]],2,5),"yyy/m")</f>
        <v>2012/3</v>
      </c>
      <c r="I1691" t="s">
        <v>33</v>
      </c>
      <c r="J1691">
        <f t="shared" si="156"/>
        <v>4</v>
      </c>
      <c r="K1691" s="2">
        <v>30</v>
      </c>
      <c r="L1691" s="3">
        <v>11041.42</v>
      </c>
      <c r="M1691" s="4">
        <v>7.0000000000000007E-2</v>
      </c>
      <c r="N1691" s="5" t="s">
        <v>23</v>
      </c>
      <c r="O1691" s="3">
        <v>4456.25</v>
      </c>
      <c r="P1691" s="3">
        <v>387.99</v>
      </c>
      <c r="Q1691" s="3">
        <v>19.989999999999998</v>
      </c>
      <c r="R1691" s="5" t="s">
        <v>1203</v>
      </c>
      <c r="S1691" s="5" t="s">
        <v>2023</v>
      </c>
      <c r="T1691" s="5" t="str">
        <f t="shared" si="157"/>
        <v>Julie Prescott</v>
      </c>
      <c r="U1691" t="s">
        <v>1988</v>
      </c>
      <c r="V1691" s="5" t="s">
        <v>74</v>
      </c>
      <c r="W1691" s="5" t="s">
        <v>28</v>
      </c>
      <c r="X1691" s="5" t="s">
        <v>41</v>
      </c>
      <c r="Y1691" s="5" t="s">
        <v>596</v>
      </c>
      <c r="Z1691" s="5" t="s">
        <v>43</v>
      </c>
      <c r="AA1691" s="4">
        <v>0.38</v>
      </c>
      <c r="AB1691" s="1">
        <v>40972</v>
      </c>
      <c r="AC1691" s="1">
        <v>28038</v>
      </c>
      <c r="AD1691">
        <f t="shared" si="158"/>
        <v>2</v>
      </c>
      <c r="AE1691">
        <f t="shared" ca="1" si="159"/>
        <v>47</v>
      </c>
      <c r="AF1691" t="str">
        <f t="shared" ca="1" si="160"/>
        <v>18-64</v>
      </c>
      <c r="AG1691" s="3">
        <f t="shared" si="161"/>
        <v>13.590280233333335</v>
      </c>
      <c r="AH1691" t="str">
        <f>_xlfn.IFNA(VLOOKUP(Sales_Transactions[[#This Row],[Order ID]],Returned_Items[#All],2,FALSE),"Not Returned")</f>
        <v>Returned</v>
      </c>
    </row>
    <row r="1692" spans="1:34" x14ac:dyDescent="0.25">
      <c r="A1692">
        <v>50949</v>
      </c>
      <c r="C1692" t="s">
        <v>1076</v>
      </c>
      <c r="D1692" s="2" t="str">
        <f>TEXT(MID(Sales_Transactions[[#This Row],[Order Date]],2,5),"d/m/yyy")</f>
        <v>4/2/2011</v>
      </c>
      <c r="E1692" s="2" t="str">
        <f>TEXT(MID(Sales_Transactions[[#This Row],[Order Date]],2,5),"d")</f>
        <v>4</v>
      </c>
      <c r="F1692" s="2" t="str">
        <f>TEXT(MID(Sales_Transactions[[#This Row],[Order Date]],2,5),"m")</f>
        <v>2</v>
      </c>
      <c r="G1692" s="2" t="str">
        <f>TEXT(MID(Sales_Transactions[[#This Row],[Order Date]],2,5),"yyy")</f>
        <v>2011</v>
      </c>
      <c r="H1692" s="2" t="str">
        <f>TEXT(MID(Sales_Transactions[[#This Row],[Order Date]],2,5),"yyy/m")</f>
        <v>2011/2</v>
      </c>
      <c r="I1692" t="s">
        <v>78</v>
      </c>
      <c r="J1692">
        <f t="shared" si="156"/>
        <v>3</v>
      </c>
      <c r="K1692" s="2">
        <v>32</v>
      </c>
      <c r="L1692" s="3">
        <v>73.55</v>
      </c>
      <c r="M1692" s="4">
        <v>0.09</v>
      </c>
      <c r="N1692" s="5" t="s">
        <v>67</v>
      </c>
      <c r="O1692" s="3">
        <v>7.95</v>
      </c>
      <c r="P1692" s="3">
        <v>2.1800000000000002</v>
      </c>
      <c r="Q1692" s="3">
        <v>0.78</v>
      </c>
      <c r="R1692" s="5" t="s">
        <v>898</v>
      </c>
      <c r="S1692" s="5" t="s">
        <v>1952</v>
      </c>
      <c r="T1692" s="5" t="str">
        <f t="shared" si="157"/>
        <v>Guy Thornton</v>
      </c>
      <c r="U1692" t="s">
        <v>1988</v>
      </c>
      <c r="V1692" s="5" t="s">
        <v>47</v>
      </c>
      <c r="W1692" s="5" t="s">
        <v>28</v>
      </c>
      <c r="X1692" s="5" t="s">
        <v>82</v>
      </c>
      <c r="Y1692" s="5" t="s">
        <v>703</v>
      </c>
      <c r="Z1692" s="5" t="s">
        <v>84</v>
      </c>
      <c r="AA1692" s="4">
        <v>0.52</v>
      </c>
      <c r="AB1692" s="1">
        <v>40579</v>
      </c>
      <c r="AC1692" s="1">
        <v>28015</v>
      </c>
      <c r="AD1692">
        <f t="shared" si="158"/>
        <v>1</v>
      </c>
      <c r="AE1692">
        <f t="shared" ca="1" si="159"/>
        <v>47</v>
      </c>
      <c r="AF1692" t="str">
        <f t="shared" ca="1" si="160"/>
        <v>18-64</v>
      </c>
      <c r="AG1692" s="3">
        <f t="shared" si="161"/>
        <v>9.2438687500000005E-2</v>
      </c>
      <c r="AH1692" t="str">
        <f>_xlfn.IFNA(VLOOKUP(Sales_Transactions[[#This Row],[Order ID]],Returned_Items[#All],2,FALSE),"Not Returned")</f>
        <v>Not Returned</v>
      </c>
    </row>
    <row r="1693" spans="1:34" x14ac:dyDescent="0.25">
      <c r="A1693">
        <v>50949</v>
      </c>
      <c r="C1693" t="s">
        <v>1076</v>
      </c>
      <c r="D1693" s="2" t="str">
        <f>TEXT(MID(Sales_Transactions[[#This Row],[Order Date]],2,5),"d/m/yyy")</f>
        <v>4/2/2011</v>
      </c>
      <c r="E1693" s="2" t="str">
        <f>TEXT(MID(Sales_Transactions[[#This Row],[Order Date]],2,5),"d")</f>
        <v>4</v>
      </c>
      <c r="F1693" s="2" t="str">
        <f>TEXT(MID(Sales_Transactions[[#This Row],[Order Date]],2,5),"m")</f>
        <v>2</v>
      </c>
      <c r="G1693" s="2" t="str">
        <f>TEXT(MID(Sales_Transactions[[#This Row],[Order Date]],2,5),"yyy")</f>
        <v>2011</v>
      </c>
      <c r="H1693" s="2" t="str">
        <f>TEXT(MID(Sales_Transactions[[#This Row],[Order Date]],2,5),"yyy/m")</f>
        <v>2011/2</v>
      </c>
      <c r="I1693" t="s">
        <v>78</v>
      </c>
      <c r="J1693">
        <f t="shared" si="156"/>
        <v>3</v>
      </c>
      <c r="K1693" s="2">
        <v>46</v>
      </c>
      <c r="L1693" s="3">
        <v>4804.0384999999997</v>
      </c>
      <c r="M1693" s="4">
        <v>0.08</v>
      </c>
      <c r="N1693" s="5" t="s">
        <v>23</v>
      </c>
      <c r="O1693" s="3">
        <v>1077.92</v>
      </c>
      <c r="P1693" s="3">
        <v>125.99</v>
      </c>
      <c r="Q1693" s="3">
        <v>8.8000000000000007</v>
      </c>
      <c r="R1693" s="5" t="s">
        <v>898</v>
      </c>
      <c r="S1693" s="5" t="s">
        <v>1952</v>
      </c>
      <c r="T1693" s="5" t="str">
        <f t="shared" si="157"/>
        <v>Guy Thornton</v>
      </c>
      <c r="U1693" t="s">
        <v>1988</v>
      </c>
      <c r="V1693" s="5" t="s">
        <v>47</v>
      </c>
      <c r="W1693" s="5" t="s">
        <v>48</v>
      </c>
      <c r="X1693" s="5" t="s">
        <v>49</v>
      </c>
      <c r="Y1693" s="5" t="s">
        <v>1380</v>
      </c>
      <c r="Z1693" s="5" t="s">
        <v>43</v>
      </c>
      <c r="AA1693" s="4">
        <v>0.59</v>
      </c>
      <c r="AB1693" s="1">
        <v>40580</v>
      </c>
      <c r="AC1693" s="1">
        <v>27799</v>
      </c>
      <c r="AD1693">
        <f t="shared" si="158"/>
        <v>2</v>
      </c>
      <c r="AE1693">
        <f t="shared" ca="1" si="159"/>
        <v>48</v>
      </c>
      <c r="AF1693" t="str">
        <f t="shared" ca="1" si="160"/>
        <v>18-64</v>
      </c>
      <c r="AG1693" s="3">
        <f t="shared" si="161"/>
        <v>2.9280262608695655</v>
      </c>
      <c r="AH1693" t="str">
        <f>_xlfn.IFNA(VLOOKUP(Sales_Transactions[[#This Row],[Order ID]],Returned_Items[#All],2,FALSE),"Not Returned")</f>
        <v>Not Returned</v>
      </c>
    </row>
    <row r="1694" spans="1:34" x14ac:dyDescent="0.25">
      <c r="A1694">
        <v>51361</v>
      </c>
      <c r="C1694" t="s">
        <v>2040</v>
      </c>
      <c r="D1694" s="2" t="str">
        <f>TEXT(MID(Sales_Transactions[[#This Row],[Order Date]],2,5),"d/m/yyy")</f>
        <v>18/3/2011</v>
      </c>
      <c r="E1694" s="2" t="str">
        <f>TEXT(MID(Sales_Transactions[[#This Row],[Order Date]],2,5),"d")</f>
        <v>18</v>
      </c>
      <c r="F1694" s="2" t="str">
        <f>TEXT(MID(Sales_Transactions[[#This Row],[Order Date]],2,5),"m")</f>
        <v>3</v>
      </c>
      <c r="G1694" s="2" t="str">
        <f>TEXT(MID(Sales_Transactions[[#This Row],[Order Date]],2,5),"yyy")</f>
        <v>2011</v>
      </c>
      <c r="H1694" s="2" t="str">
        <f>TEXT(MID(Sales_Transactions[[#This Row],[Order Date]],2,5),"yyy/m")</f>
        <v>2011/3</v>
      </c>
      <c r="I1694" t="s">
        <v>22</v>
      </c>
      <c r="J1694">
        <f t="shared" si="156"/>
        <v>2</v>
      </c>
      <c r="K1694" s="2">
        <v>14</v>
      </c>
      <c r="L1694" s="3">
        <v>76.06</v>
      </c>
      <c r="M1694" s="4">
        <v>0.02</v>
      </c>
      <c r="N1694" s="5" t="s">
        <v>67</v>
      </c>
      <c r="O1694" s="3">
        <v>-35.99</v>
      </c>
      <c r="P1694" s="3">
        <v>4.28</v>
      </c>
      <c r="Q1694" s="3">
        <v>5.68</v>
      </c>
      <c r="R1694" s="5" t="s">
        <v>1935</v>
      </c>
      <c r="S1694" s="5" t="s">
        <v>1936</v>
      </c>
      <c r="T1694" s="5" t="str">
        <f t="shared" si="157"/>
        <v>Meg O'Connel</v>
      </c>
      <c r="U1694" t="s">
        <v>1988</v>
      </c>
      <c r="V1694" s="5" t="s">
        <v>47</v>
      </c>
      <c r="W1694" s="5" t="s">
        <v>28</v>
      </c>
      <c r="X1694" s="5" t="s">
        <v>75</v>
      </c>
      <c r="Y1694" s="5" t="s">
        <v>1458</v>
      </c>
      <c r="Z1694" s="5" t="s">
        <v>43</v>
      </c>
      <c r="AA1694" s="4">
        <v>0.4</v>
      </c>
      <c r="AB1694" s="1">
        <v>40622</v>
      </c>
      <c r="AC1694" s="1">
        <v>27601</v>
      </c>
      <c r="AD1694">
        <f t="shared" si="158"/>
        <v>2</v>
      </c>
      <c r="AE1694">
        <f t="shared" ca="1" si="159"/>
        <v>49</v>
      </c>
      <c r="AF1694" t="str">
        <f t="shared" ca="1" si="160"/>
        <v>18-64</v>
      </c>
      <c r="AG1694" s="3">
        <f t="shared" si="161"/>
        <v>0.71136742857142854</v>
      </c>
      <c r="AH1694" t="str">
        <f>_xlfn.IFNA(VLOOKUP(Sales_Transactions[[#This Row],[Order ID]],Returned_Items[#All],2,FALSE),"Not Returned")</f>
        <v>Not Returned</v>
      </c>
    </row>
    <row r="1695" spans="1:34" hidden="1" x14ac:dyDescent="0.25">
      <c r="A1695">
        <v>51361</v>
      </c>
      <c r="C1695" t="s">
        <v>2040</v>
      </c>
      <c r="D1695" s="2" t="str">
        <f>TEXT(MID(Sales_Transactions[[#This Row],[Order Date]],2,5),"d/m/yyy")</f>
        <v>18/3/2011</v>
      </c>
      <c r="E1695" s="2" t="str">
        <f>TEXT(MID(Sales_Transactions[[#This Row],[Order Date]],2,5),"d")</f>
        <v>18</v>
      </c>
      <c r="F1695" s="2" t="str">
        <f>TEXT(MID(Sales_Transactions[[#This Row],[Order Date]],2,5),"m")</f>
        <v>3</v>
      </c>
      <c r="G1695" s="2" t="str">
        <f>TEXT(MID(Sales_Transactions[[#This Row],[Order Date]],2,5),"yyy")</f>
        <v>2011</v>
      </c>
      <c r="H1695" s="2" t="str">
        <f>TEXT(MID(Sales_Transactions[[#This Row],[Order Date]],2,5),"yyy/m")</f>
        <v>2011/3</v>
      </c>
      <c r="I1695" t="s">
        <v>101</v>
      </c>
      <c r="J1695">
        <f t="shared" si="156"/>
        <v>1</v>
      </c>
      <c r="K1695" s="2">
        <v>50</v>
      </c>
      <c r="L1695">
        <v>18056.68</v>
      </c>
      <c r="M1695">
        <v>0</v>
      </c>
      <c r="N1695" t="s">
        <v>34</v>
      </c>
      <c r="O1695">
        <v>-6474.65</v>
      </c>
      <c r="P1695">
        <v>349.45</v>
      </c>
      <c r="Q1695">
        <v>60</v>
      </c>
      <c r="R1695" t="s">
        <v>1935</v>
      </c>
      <c r="S1695" t="s">
        <v>1936</v>
      </c>
      <c r="T1695" t="str">
        <f t="shared" si="157"/>
        <v>Meg O'Connel</v>
      </c>
      <c r="U1695" t="s">
        <v>1988</v>
      </c>
      <c r="V1695" t="s">
        <v>47</v>
      </c>
      <c r="W1695" t="s">
        <v>57</v>
      </c>
      <c r="X1695" t="s">
        <v>107</v>
      </c>
      <c r="Y1695" t="s">
        <v>497</v>
      </c>
      <c r="Z1695" t="s">
        <v>40</v>
      </c>
      <c r="AA1695"/>
      <c r="AB1695" s="1">
        <v>40624</v>
      </c>
      <c r="AC1695" s="1">
        <v>27403</v>
      </c>
      <c r="AD1695">
        <f t="shared" si="158"/>
        <v>4</v>
      </c>
      <c r="AE1695">
        <f t="shared" ca="1" si="159"/>
        <v>49</v>
      </c>
      <c r="AF1695" t="str">
        <f t="shared" ca="1" si="160"/>
        <v>18-64</v>
      </c>
      <c r="AG1695">
        <f t="shared" si="161"/>
        <v>8.1890000000000001</v>
      </c>
      <c r="AH1695" t="str">
        <f>_xlfn.IFNA(VLOOKUP(Sales_Transactions[[#This Row],[Order ID]],Returned_Items[#All],2,FALSE),"Not Returned")</f>
        <v>Not Returned</v>
      </c>
    </row>
    <row r="1696" spans="1:34" x14ac:dyDescent="0.25">
      <c r="A1696">
        <v>51780</v>
      </c>
      <c r="C1696" t="s">
        <v>974</v>
      </c>
      <c r="D1696" s="2" t="str">
        <f>TEXT(MID(Sales_Transactions[[#This Row],[Order Date]],2,5),"d/m/yyy")</f>
        <v>24/7/2010</v>
      </c>
      <c r="E1696" s="2" t="str">
        <f>TEXT(MID(Sales_Transactions[[#This Row],[Order Date]],2,5),"d")</f>
        <v>24</v>
      </c>
      <c r="F1696" s="2" t="str">
        <f>TEXT(MID(Sales_Transactions[[#This Row],[Order Date]],2,5),"m")</f>
        <v>7</v>
      </c>
      <c r="G1696" s="2" t="str">
        <f>TEXT(MID(Sales_Transactions[[#This Row],[Order Date]],2,5),"yyy")</f>
        <v>2010</v>
      </c>
      <c r="H1696" s="2" t="str">
        <f>TEXT(MID(Sales_Transactions[[#This Row],[Order Date]],2,5),"yyy/m")</f>
        <v>2010/7</v>
      </c>
      <c r="I1696" t="s">
        <v>22</v>
      </c>
      <c r="J1696">
        <f t="shared" si="156"/>
        <v>2</v>
      </c>
      <c r="K1696" s="2">
        <v>42</v>
      </c>
      <c r="L1696" s="3">
        <v>372.69</v>
      </c>
      <c r="M1696" s="4">
        <v>0.01</v>
      </c>
      <c r="N1696" s="5" t="s">
        <v>67</v>
      </c>
      <c r="O1696" s="3">
        <v>-177.03</v>
      </c>
      <c r="P1696" s="3">
        <v>8.0399999999999991</v>
      </c>
      <c r="Q1696" s="3">
        <v>8.94</v>
      </c>
      <c r="R1696" s="5" t="s">
        <v>1218</v>
      </c>
      <c r="S1696" s="5" t="s">
        <v>2041</v>
      </c>
      <c r="T1696" s="5" t="str">
        <f t="shared" si="157"/>
        <v>Rob Beeghly</v>
      </c>
      <c r="U1696" t="s">
        <v>1988</v>
      </c>
      <c r="V1696" s="5" t="s">
        <v>37</v>
      </c>
      <c r="W1696" s="5" t="s">
        <v>28</v>
      </c>
      <c r="X1696" s="5" t="s">
        <v>41</v>
      </c>
      <c r="Y1696" s="5" t="s">
        <v>887</v>
      </c>
      <c r="Z1696" s="5" t="s">
        <v>43</v>
      </c>
      <c r="AA1696" s="4">
        <v>0.4</v>
      </c>
      <c r="AB1696" s="1">
        <v>40390</v>
      </c>
      <c r="AC1696" s="1">
        <v>27770</v>
      </c>
      <c r="AD1696">
        <f t="shared" si="158"/>
        <v>7</v>
      </c>
      <c r="AE1696">
        <f t="shared" ca="1" si="159"/>
        <v>48</v>
      </c>
      <c r="AF1696" t="str">
        <f t="shared" ca="1" si="160"/>
        <v>18-64</v>
      </c>
      <c r="AG1696" s="3">
        <f t="shared" si="161"/>
        <v>0.40426657142857136</v>
      </c>
      <c r="AH1696" t="str">
        <f>_xlfn.IFNA(VLOOKUP(Sales_Transactions[[#This Row],[Order ID]],Returned_Items[#All],2,FALSE),"Not Returned")</f>
        <v>Not Returned</v>
      </c>
    </row>
    <row r="1697" spans="1:34" x14ac:dyDescent="0.25">
      <c r="A1697">
        <v>51940</v>
      </c>
      <c r="C1697" t="s">
        <v>2042</v>
      </c>
      <c r="D1697" s="2" t="str">
        <f>TEXT(MID(Sales_Transactions[[#This Row],[Order Date]],2,5),"d/m/yyy")</f>
        <v>17/10/2012</v>
      </c>
      <c r="E1697" s="2" t="str">
        <f>TEXT(MID(Sales_Transactions[[#This Row],[Order Date]],2,5),"d")</f>
        <v>17</v>
      </c>
      <c r="F1697" s="2" t="str">
        <f>TEXT(MID(Sales_Transactions[[#This Row],[Order Date]],2,5),"m")</f>
        <v>10</v>
      </c>
      <c r="G1697" s="2" t="str">
        <f>TEXT(MID(Sales_Transactions[[#This Row],[Order Date]],2,5),"yyy")</f>
        <v>2012</v>
      </c>
      <c r="H1697" s="2" t="str">
        <f>TEXT(MID(Sales_Transactions[[#This Row],[Order Date]],2,5),"yyy/m")</f>
        <v>2012/10</v>
      </c>
      <c r="I1697" t="s">
        <v>33</v>
      </c>
      <c r="J1697">
        <f t="shared" si="156"/>
        <v>4</v>
      </c>
      <c r="K1697" s="2">
        <v>11</v>
      </c>
      <c r="L1697" s="3">
        <v>65.5</v>
      </c>
      <c r="M1697" s="4">
        <v>0.08</v>
      </c>
      <c r="N1697" s="5" t="s">
        <v>23</v>
      </c>
      <c r="O1697" s="3">
        <v>-55.94</v>
      </c>
      <c r="P1697" s="3">
        <v>5.98</v>
      </c>
      <c r="Q1697" s="3">
        <v>4.38</v>
      </c>
      <c r="R1697" s="5" t="s">
        <v>1811</v>
      </c>
      <c r="S1697" s="5" t="s">
        <v>1986</v>
      </c>
      <c r="T1697" s="5" t="str">
        <f t="shared" si="157"/>
        <v>Ivan Gibson</v>
      </c>
      <c r="U1697" t="s">
        <v>1988</v>
      </c>
      <c r="V1697" s="5" t="s">
        <v>47</v>
      </c>
      <c r="W1697" s="5" t="s">
        <v>48</v>
      </c>
      <c r="X1697" s="5" t="s">
        <v>87</v>
      </c>
      <c r="Y1697" s="5" t="s">
        <v>140</v>
      </c>
      <c r="Z1697" s="5" t="s">
        <v>60</v>
      </c>
      <c r="AA1697" s="4">
        <v>0.75</v>
      </c>
      <c r="AB1697" s="1">
        <v>41200</v>
      </c>
      <c r="AC1697" s="1">
        <v>27427</v>
      </c>
      <c r="AD1697">
        <f t="shared" si="158"/>
        <v>1</v>
      </c>
      <c r="AE1697">
        <f t="shared" ca="1" si="159"/>
        <v>49</v>
      </c>
      <c r="AF1697" t="str">
        <f t="shared" ca="1" si="160"/>
        <v>18-64</v>
      </c>
      <c r="AG1697" s="3">
        <f t="shared" si="161"/>
        <v>0.94138327272727274</v>
      </c>
      <c r="AH1697" t="str">
        <f>_xlfn.IFNA(VLOOKUP(Sales_Transactions[[#This Row],[Order ID]],Returned_Items[#All],2,FALSE),"Not Returned")</f>
        <v>Returned</v>
      </c>
    </row>
    <row r="1698" spans="1:34" x14ac:dyDescent="0.25">
      <c r="A1698">
        <v>52071</v>
      </c>
      <c r="C1698" t="s">
        <v>2043</v>
      </c>
      <c r="D1698" s="2" t="str">
        <f>TEXT(MID(Sales_Transactions[[#This Row],[Order Date]],2,5),"d/m/yyy")</f>
        <v>27/11/2011</v>
      </c>
      <c r="E1698" s="2" t="str">
        <f>TEXT(MID(Sales_Transactions[[#This Row],[Order Date]],2,5),"d")</f>
        <v>27</v>
      </c>
      <c r="F1698" s="2" t="str">
        <f>TEXT(MID(Sales_Transactions[[#This Row],[Order Date]],2,5),"m")</f>
        <v>11</v>
      </c>
      <c r="G1698" s="2" t="str">
        <f>TEXT(MID(Sales_Transactions[[#This Row],[Order Date]],2,5),"yyy")</f>
        <v>2011</v>
      </c>
      <c r="H1698" s="2" t="str">
        <f>TEXT(MID(Sales_Transactions[[#This Row],[Order Date]],2,5),"yyy/m")</f>
        <v>2011/11</v>
      </c>
      <c r="I1698" t="s">
        <v>52</v>
      </c>
      <c r="J1698">
        <f t="shared" si="156"/>
        <v>1</v>
      </c>
      <c r="K1698" s="2">
        <v>14</v>
      </c>
      <c r="L1698" s="3">
        <v>136.85</v>
      </c>
      <c r="M1698" s="4">
        <v>0.01</v>
      </c>
      <c r="N1698" s="5" t="s">
        <v>23</v>
      </c>
      <c r="O1698" s="3">
        <v>-4.43</v>
      </c>
      <c r="P1698" s="3">
        <v>8.85</v>
      </c>
      <c r="Q1698" s="3">
        <v>5.6</v>
      </c>
      <c r="R1698" s="5" t="s">
        <v>127</v>
      </c>
      <c r="S1698" s="5" t="s">
        <v>2027</v>
      </c>
      <c r="T1698" s="5" t="str">
        <f t="shared" si="157"/>
        <v>Annie Thurman</v>
      </c>
      <c r="U1698" t="s">
        <v>1988</v>
      </c>
      <c r="V1698" s="5" t="s">
        <v>37</v>
      </c>
      <c r="W1698" s="5" t="s">
        <v>28</v>
      </c>
      <c r="X1698" s="5" t="s">
        <v>41</v>
      </c>
      <c r="Y1698" s="5" t="s">
        <v>476</v>
      </c>
      <c r="Z1698" s="5" t="s">
        <v>43</v>
      </c>
      <c r="AA1698" s="4">
        <v>0.36</v>
      </c>
      <c r="AB1698" s="1">
        <v>40876</v>
      </c>
      <c r="AC1698" s="1">
        <v>27470</v>
      </c>
      <c r="AD1698">
        <f t="shared" si="158"/>
        <v>2</v>
      </c>
      <c r="AE1698">
        <f t="shared" ca="1" si="159"/>
        <v>49</v>
      </c>
      <c r="AF1698" t="str">
        <f t="shared" ca="1" si="160"/>
        <v>18-64</v>
      </c>
      <c r="AG1698" s="3">
        <f t="shared" si="161"/>
        <v>1.0320796428571428</v>
      </c>
      <c r="AH1698" t="str">
        <f>_xlfn.IFNA(VLOOKUP(Sales_Transactions[[#This Row],[Order ID]],Returned_Items[#All],2,FALSE),"Not Returned")</f>
        <v>Not Returned</v>
      </c>
    </row>
    <row r="1699" spans="1:34" x14ac:dyDescent="0.25">
      <c r="A1699">
        <v>52071</v>
      </c>
      <c r="C1699" t="s">
        <v>2043</v>
      </c>
      <c r="D1699" s="2" t="str">
        <f>TEXT(MID(Sales_Transactions[[#This Row],[Order Date]],2,5),"d/m/yyy")</f>
        <v>27/11/2011</v>
      </c>
      <c r="E1699" s="2" t="str">
        <f>TEXT(MID(Sales_Transactions[[#This Row],[Order Date]],2,5),"d")</f>
        <v>27</v>
      </c>
      <c r="F1699" s="2" t="str">
        <f>TEXT(MID(Sales_Transactions[[#This Row],[Order Date]],2,5),"m")</f>
        <v>11</v>
      </c>
      <c r="G1699" s="2" t="str">
        <f>TEXT(MID(Sales_Transactions[[#This Row],[Order Date]],2,5),"yyy")</f>
        <v>2011</v>
      </c>
      <c r="H1699" s="2" t="str">
        <f>TEXT(MID(Sales_Transactions[[#This Row],[Order Date]],2,5),"yyy/m")</f>
        <v>2011/11</v>
      </c>
      <c r="I1699" t="s">
        <v>52</v>
      </c>
      <c r="J1699">
        <f t="shared" si="156"/>
        <v>1</v>
      </c>
      <c r="K1699" s="2">
        <v>1</v>
      </c>
      <c r="L1699" s="3">
        <v>12.74</v>
      </c>
      <c r="M1699" s="4">
        <v>0.05</v>
      </c>
      <c r="N1699" s="5" t="s">
        <v>23</v>
      </c>
      <c r="O1699" s="3">
        <v>-11.39</v>
      </c>
      <c r="P1699" s="3">
        <v>7.96</v>
      </c>
      <c r="Q1699" s="3">
        <v>4.95</v>
      </c>
      <c r="R1699" s="5" t="s">
        <v>127</v>
      </c>
      <c r="S1699" s="5" t="s">
        <v>2027</v>
      </c>
      <c r="T1699" s="5" t="str">
        <f t="shared" si="157"/>
        <v>Annie Thurman</v>
      </c>
      <c r="U1699" t="s">
        <v>1988</v>
      </c>
      <c r="V1699" s="5" t="s">
        <v>37</v>
      </c>
      <c r="W1699" s="5" t="s">
        <v>57</v>
      </c>
      <c r="X1699" s="5" t="s">
        <v>58</v>
      </c>
      <c r="Y1699" s="5" t="s">
        <v>1664</v>
      </c>
      <c r="Z1699" s="5" t="s">
        <v>43</v>
      </c>
      <c r="AA1699" s="4">
        <v>0.41</v>
      </c>
      <c r="AB1699" s="1">
        <v>40876</v>
      </c>
      <c r="AC1699" s="1">
        <v>27204</v>
      </c>
      <c r="AD1699">
        <f t="shared" si="158"/>
        <v>2</v>
      </c>
      <c r="AE1699">
        <f t="shared" ca="1" si="159"/>
        <v>50</v>
      </c>
      <c r="AF1699" t="str">
        <f t="shared" ca="1" si="160"/>
        <v>18-64</v>
      </c>
      <c r="AG1699" s="3">
        <f t="shared" si="161"/>
        <v>12.90602</v>
      </c>
      <c r="AH1699" t="str">
        <f>_xlfn.IFNA(VLOOKUP(Sales_Transactions[[#This Row],[Order ID]],Returned_Items[#All],2,FALSE),"Not Returned")</f>
        <v>Not Returned</v>
      </c>
    </row>
    <row r="1700" spans="1:34" x14ac:dyDescent="0.25">
      <c r="A1700">
        <v>53152</v>
      </c>
      <c r="C1700" t="s">
        <v>960</v>
      </c>
      <c r="D1700" s="2" t="str">
        <f>TEXT(MID(Sales_Transactions[[#This Row],[Order Date]],2,5),"d/m/yyy")</f>
        <v>5/3/2009</v>
      </c>
      <c r="E1700" s="2" t="str">
        <f>TEXT(MID(Sales_Transactions[[#This Row],[Order Date]],2,5),"d")</f>
        <v>5</v>
      </c>
      <c r="F1700" s="2" t="str">
        <f>TEXT(MID(Sales_Transactions[[#This Row],[Order Date]],2,5),"m")</f>
        <v>3</v>
      </c>
      <c r="G1700" s="2" t="str">
        <f>TEXT(MID(Sales_Transactions[[#This Row],[Order Date]],2,5),"yyy")</f>
        <v>2009</v>
      </c>
      <c r="H1700" s="2" t="str">
        <f>TEXT(MID(Sales_Transactions[[#This Row],[Order Date]],2,5),"yyy/m")</f>
        <v>2009/3</v>
      </c>
      <c r="I1700" t="s">
        <v>78</v>
      </c>
      <c r="J1700">
        <f t="shared" si="156"/>
        <v>3</v>
      </c>
      <c r="K1700" s="2">
        <v>5</v>
      </c>
      <c r="L1700" s="3">
        <v>185.79</v>
      </c>
      <c r="M1700" s="4">
        <v>0.02</v>
      </c>
      <c r="N1700" s="5" t="s">
        <v>23</v>
      </c>
      <c r="O1700" s="3">
        <v>-159.68</v>
      </c>
      <c r="P1700" s="3">
        <v>34.979999999999997</v>
      </c>
      <c r="Q1700" s="3">
        <v>7.53</v>
      </c>
      <c r="R1700" s="5" t="s">
        <v>1698</v>
      </c>
      <c r="S1700" s="5" t="s">
        <v>1699</v>
      </c>
      <c r="T1700" s="5" t="str">
        <f t="shared" si="157"/>
        <v>Bill Eplett</v>
      </c>
      <c r="U1700" t="s">
        <v>1988</v>
      </c>
      <c r="V1700" s="5" t="s">
        <v>47</v>
      </c>
      <c r="W1700" s="5" t="s">
        <v>48</v>
      </c>
      <c r="X1700" s="5" t="s">
        <v>87</v>
      </c>
      <c r="Y1700" s="5" t="s">
        <v>2044</v>
      </c>
      <c r="Z1700" s="5" t="s">
        <v>43</v>
      </c>
      <c r="AA1700" s="4">
        <v>0.76</v>
      </c>
      <c r="AB1700" s="1">
        <v>39879</v>
      </c>
      <c r="AC1700" s="1">
        <v>27163</v>
      </c>
      <c r="AD1700">
        <f t="shared" si="158"/>
        <v>2</v>
      </c>
      <c r="AE1700">
        <f t="shared" ca="1" si="159"/>
        <v>50</v>
      </c>
      <c r="AF1700" t="str">
        <f t="shared" ca="1" si="160"/>
        <v>18-64</v>
      </c>
      <c r="AG1700" s="3">
        <f t="shared" si="161"/>
        <v>8.5006007999999991</v>
      </c>
      <c r="AH1700" t="str">
        <f>_xlfn.IFNA(VLOOKUP(Sales_Transactions[[#This Row],[Order ID]],Returned_Items[#All],2,FALSE),"Not Returned")</f>
        <v>Not Returned</v>
      </c>
    </row>
    <row r="1701" spans="1:34" x14ac:dyDescent="0.25">
      <c r="A1701">
        <v>53152</v>
      </c>
      <c r="C1701" t="s">
        <v>960</v>
      </c>
      <c r="D1701" s="2" t="str">
        <f>TEXT(MID(Sales_Transactions[[#This Row],[Order Date]],2,5),"d/m/yyy")</f>
        <v>5/3/2009</v>
      </c>
      <c r="E1701" s="2" t="str">
        <f>TEXT(MID(Sales_Transactions[[#This Row],[Order Date]],2,5),"d")</f>
        <v>5</v>
      </c>
      <c r="F1701" s="2" t="str">
        <f>TEXT(MID(Sales_Transactions[[#This Row],[Order Date]],2,5),"m")</f>
        <v>3</v>
      </c>
      <c r="G1701" s="2" t="str">
        <f>TEXT(MID(Sales_Transactions[[#This Row],[Order Date]],2,5),"yyy")</f>
        <v>2009</v>
      </c>
      <c r="H1701" s="2" t="str">
        <f>TEXT(MID(Sales_Transactions[[#This Row],[Order Date]],2,5),"yyy/m")</f>
        <v>2009/3</v>
      </c>
      <c r="I1701" t="s">
        <v>78</v>
      </c>
      <c r="J1701">
        <f t="shared" si="156"/>
        <v>3</v>
      </c>
      <c r="K1701" s="2">
        <v>9</v>
      </c>
      <c r="L1701" s="3">
        <v>196.41</v>
      </c>
      <c r="M1701" s="4">
        <v>0.01</v>
      </c>
      <c r="N1701" s="5" t="s">
        <v>23</v>
      </c>
      <c r="O1701" s="3">
        <v>27.91</v>
      </c>
      <c r="P1701" s="3">
        <v>19.989999999999998</v>
      </c>
      <c r="Q1701" s="3">
        <v>11.17</v>
      </c>
      <c r="R1701" s="5" t="s">
        <v>1698</v>
      </c>
      <c r="S1701" s="5" t="s">
        <v>1699</v>
      </c>
      <c r="T1701" s="5" t="str">
        <f t="shared" si="157"/>
        <v>Bill Eplett</v>
      </c>
      <c r="U1701" t="s">
        <v>1988</v>
      </c>
      <c r="V1701" s="5" t="s">
        <v>47</v>
      </c>
      <c r="W1701" s="5" t="s">
        <v>57</v>
      </c>
      <c r="X1701" s="5" t="s">
        <v>58</v>
      </c>
      <c r="Y1701" s="5" t="s">
        <v>550</v>
      </c>
      <c r="Z1701" s="5" t="s">
        <v>31</v>
      </c>
      <c r="AA1701" s="4">
        <v>0.6</v>
      </c>
      <c r="AB1701" s="1">
        <v>39880</v>
      </c>
      <c r="AC1701" s="1">
        <v>27106</v>
      </c>
      <c r="AD1701">
        <f t="shared" si="158"/>
        <v>3</v>
      </c>
      <c r="AE1701">
        <f t="shared" ca="1" si="159"/>
        <v>50</v>
      </c>
      <c r="AF1701" t="str">
        <f t="shared" ca="1" si="160"/>
        <v>18-64</v>
      </c>
      <c r="AG1701" s="3">
        <f t="shared" si="161"/>
        <v>3.4620001111111112</v>
      </c>
      <c r="AH1701" t="str">
        <f>_xlfn.IFNA(VLOOKUP(Sales_Transactions[[#This Row],[Order ID]],Returned_Items[#All],2,FALSE),"Not Returned")</f>
        <v>Not Returned</v>
      </c>
    </row>
    <row r="1702" spans="1:34" x14ac:dyDescent="0.25">
      <c r="A1702">
        <v>53152</v>
      </c>
      <c r="C1702" t="s">
        <v>960</v>
      </c>
      <c r="D1702" s="2" t="str">
        <f>TEXT(MID(Sales_Transactions[[#This Row],[Order Date]],2,5),"d/m/yyy")</f>
        <v>5/3/2009</v>
      </c>
      <c r="E1702" s="2" t="str">
        <f>TEXT(MID(Sales_Transactions[[#This Row],[Order Date]],2,5),"d")</f>
        <v>5</v>
      </c>
      <c r="F1702" s="2" t="str">
        <f>TEXT(MID(Sales_Transactions[[#This Row],[Order Date]],2,5),"m")</f>
        <v>3</v>
      </c>
      <c r="G1702" s="2" t="str">
        <f>TEXT(MID(Sales_Transactions[[#This Row],[Order Date]],2,5),"yyy")</f>
        <v>2009</v>
      </c>
      <c r="H1702" s="2" t="str">
        <f>TEXT(MID(Sales_Transactions[[#This Row],[Order Date]],2,5),"yyy/m")</f>
        <v>2009/3</v>
      </c>
      <c r="I1702" t="s">
        <v>78</v>
      </c>
      <c r="J1702">
        <f t="shared" si="156"/>
        <v>3</v>
      </c>
      <c r="K1702" s="2">
        <v>9</v>
      </c>
      <c r="L1702" s="3">
        <v>186.67</v>
      </c>
      <c r="M1702" s="4">
        <v>0.02</v>
      </c>
      <c r="N1702" s="5" t="s">
        <v>23</v>
      </c>
      <c r="O1702" s="3">
        <v>2.06</v>
      </c>
      <c r="P1702" s="3">
        <v>19.98</v>
      </c>
      <c r="Q1702" s="3">
        <v>8.68</v>
      </c>
      <c r="R1702" s="5" t="s">
        <v>1698</v>
      </c>
      <c r="S1702" s="5" t="s">
        <v>1699</v>
      </c>
      <c r="T1702" s="5" t="str">
        <f t="shared" si="157"/>
        <v>Bill Eplett</v>
      </c>
      <c r="U1702" t="s">
        <v>1988</v>
      </c>
      <c r="V1702" s="5" t="s">
        <v>47</v>
      </c>
      <c r="W1702" s="5" t="s">
        <v>28</v>
      </c>
      <c r="X1702" s="5" t="s">
        <v>75</v>
      </c>
      <c r="Y1702" s="5" t="s">
        <v>1042</v>
      </c>
      <c r="Z1702" s="5" t="s">
        <v>43</v>
      </c>
      <c r="AA1702" s="4">
        <v>0.37</v>
      </c>
      <c r="AB1702" s="1">
        <v>39879</v>
      </c>
      <c r="AC1702" s="1">
        <v>27473</v>
      </c>
      <c r="AD1702">
        <f t="shared" si="158"/>
        <v>2</v>
      </c>
      <c r="AE1702">
        <f t="shared" ca="1" si="159"/>
        <v>49</v>
      </c>
      <c r="AF1702" t="str">
        <f t="shared" ca="1" si="160"/>
        <v>18-64</v>
      </c>
      <c r="AG1702" s="3">
        <f t="shared" si="161"/>
        <v>3.1840004444444445</v>
      </c>
      <c r="AH1702" t="str">
        <f>_xlfn.IFNA(VLOOKUP(Sales_Transactions[[#This Row],[Order ID]],Returned_Items[#All],2,FALSE),"Not Returned")</f>
        <v>Not Returned</v>
      </c>
    </row>
    <row r="1703" spans="1:34" x14ac:dyDescent="0.25">
      <c r="A1703">
        <v>54177</v>
      </c>
      <c r="C1703" t="s">
        <v>2045</v>
      </c>
      <c r="D1703" s="2" t="str">
        <f>TEXT(MID(Sales_Transactions[[#This Row],[Order Date]],2,5),"d/m/yyy")</f>
        <v>25/1/2012</v>
      </c>
      <c r="E1703" s="2" t="str">
        <f>TEXT(MID(Sales_Transactions[[#This Row],[Order Date]],2,5),"d")</f>
        <v>25</v>
      </c>
      <c r="F1703" s="2" t="str">
        <f>TEXT(MID(Sales_Transactions[[#This Row],[Order Date]],2,5),"m")</f>
        <v>1</v>
      </c>
      <c r="G1703" s="2" t="str">
        <f>TEXT(MID(Sales_Transactions[[#This Row],[Order Date]],2,5),"yyy")</f>
        <v>2012</v>
      </c>
      <c r="H1703" s="2" t="str">
        <f>TEXT(MID(Sales_Transactions[[#This Row],[Order Date]],2,5),"yyy/m")</f>
        <v>2012/1</v>
      </c>
      <c r="I1703" t="s">
        <v>101</v>
      </c>
      <c r="J1703">
        <f t="shared" si="156"/>
        <v>1</v>
      </c>
      <c r="K1703" s="2">
        <v>12</v>
      </c>
      <c r="L1703" s="3">
        <v>480.73</v>
      </c>
      <c r="M1703" s="4">
        <v>0.1</v>
      </c>
      <c r="N1703" s="5" t="s">
        <v>23</v>
      </c>
      <c r="O1703" s="3">
        <v>148.19999999999999</v>
      </c>
      <c r="P1703" s="3">
        <v>42.8</v>
      </c>
      <c r="Q1703" s="3">
        <v>2.99</v>
      </c>
      <c r="R1703" s="5" t="s">
        <v>1961</v>
      </c>
      <c r="S1703" s="5" t="s">
        <v>1962</v>
      </c>
      <c r="T1703" s="5" t="str">
        <f t="shared" si="157"/>
        <v>Maria Bertelson</v>
      </c>
      <c r="U1703" t="s">
        <v>1988</v>
      </c>
      <c r="V1703" s="5" t="s">
        <v>74</v>
      </c>
      <c r="W1703" s="5" t="s">
        <v>28</v>
      </c>
      <c r="X1703" s="5" t="s">
        <v>41</v>
      </c>
      <c r="Y1703" s="5" t="s">
        <v>2046</v>
      </c>
      <c r="Z1703" s="5" t="s">
        <v>43</v>
      </c>
      <c r="AA1703" s="4">
        <v>0.36</v>
      </c>
      <c r="AB1703" s="1">
        <v>40933</v>
      </c>
      <c r="AC1703" s="1">
        <v>27685</v>
      </c>
      <c r="AD1703">
        <f t="shared" si="158"/>
        <v>0</v>
      </c>
      <c r="AE1703">
        <f t="shared" ca="1" si="159"/>
        <v>48</v>
      </c>
      <c r="AF1703" t="str">
        <f t="shared" ca="1" si="160"/>
        <v>18-64</v>
      </c>
      <c r="AG1703" s="3">
        <f t="shared" si="161"/>
        <v>3.8122666666666665</v>
      </c>
      <c r="AH1703" t="str">
        <f>_xlfn.IFNA(VLOOKUP(Sales_Transactions[[#This Row],[Order ID]],Returned_Items[#All],2,FALSE),"Not Returned")</f>
        <v>Not Returned</v>
      </c>
    </row>
    <row r="1704" spans="1:34" x14ac:dyDescent="0.25">
      <c r="A1704">
        <v>54177</v>
      </c>
      <c r="C1704" t="s">
        <v>2045</v>
      </c>
      <c r="D1704" s="2" t="str">
        <f>TEXT(MID(Sales_Transactions[[#This Row],[Order Date]],2,5),"d/m/yyy")</f>
        <v>25/1/2012</v>
      </c>
      <c r="E1704" s="2" t="str">
        <f>TEXT(MID(Sales_Transactions[[#This Row],[Order Date]],2,5),"d")</f>
        <v>25</v>
      </c>
      <c r="F1704" s="2" t="str">
        <f>TEXT(MID(Sales_Transactions[[#This Row],[Order Date]],2,5),"m")</f>
        <v>1</v>
      </c>
      <c r="G1704" s="2" t="str">
        <f>TEXT(MID(Sales_Transactions[[#This Row],[Order Date]],2,5),"yyy")</f>
        <v>2012</v>
      </c>
      <c r="H1704" s="2" t="str">
        <f>TEXT(MID(Sales_Transactions[[#This Row],[Order Date]],2,5),"yyy/m")</f>
        <v>2012/1</v>
      </c>
      <c r="I1704" t="s">
        <v>101</v>
      </c>
      <c r="J1704">
        <f t="shared" si="156"/>
        <v>1</v>
      </c>
      <c r="K1704" s="2">
        <v>25</v>
      </c>
      <c r="L1704" s="3">
        <v>159</v>
      </c>
      <c r="M1704" s="4">
        <v>0.1</v>
      </c>
      <c r="N1704" s="5" t="s">
        <v>23</v>
      </c>
      <c r="O1704" s="3">
        <v>-98.15</v>
      </c>
      <c r="P1704" s="3">
        <v>6.48</v>
      </c>
      <c r="Q1704" s="3">
        <v>7.37</v>
      </c>
      <c r="R1704" s="5" t="s">
        <v>1961</v>
      </c>
      <c r="S1704" s="5" t="s">
        <v>1962</v>
      </c>
      <c r="T1704" s="5" t="str">
        <f t="shared" si="157"/>
        <v>Maria Bertelson</v>
      </c>
      <c r="U1704" t="s">
        <v>1988</v>
      </c>
      <c r="V1704" s="5" t="s">
        <v>74</v>
      </c>
      <c r="W1704" s="5" t="s">
        <v>28</v>
      </c>
      <c r="X1704" s="5" t="s">
        <v>75</v>
      </c>
      <c r="Y1704" s="5" t="s">
        <v>1499</v>
      </c>
      <c r="Z1704" s="5" t="s">
        <v>43</v>
      </c>
      <c r="AA1704" s="4">
        <v>0.37</v>
      </c>
      <c r="AB1704" s="1">
        <v>40935</v>
      </c>
      <c r="AC1704" s="1">
        <v>27644</v>
      </c>
      <c r="AD1704">
        <f t="shared" si="158"/>
        <v>2</v>
      </c>
      <c r="AE1704">
        <f t="shared" ca="1" si="159"/>
        <v>48</v>
      </c>
      <c r="AF1704" t="str">
        <f t="shared" ca="1" si="160"/>
        <v>18-64</v>
      </c>
      <c r="AG1704" s="3">
        <f t="shared" si="161"/>
        <v>0.55374080000000003</v>
      </c>
      <c r="AH1704" t="str">
        <f>_xlfn.IFNA(VLOOKUP(Sales_Transactions[[#This Row],[Order ID]],Returned_Items[#All],2,FALSE),"Not Returned")</f>
        <v>Not Returned</v>
      </c>
    </row>
    <row r="1705" spans="1:34" x14ac:dyDescent="0.25">
      <c r="A1705">
        <v>55107</v>
      </c>
      <c r="C1705" t="s">
        <v>2047</v>
      </c>
      <c r="D1705" s="2" t="str">
        <f>TEXT(MID(Sales_Transactions[[#This Row],[Order Date]],2,5),"d/m/yyy")</f>
        <v>8/5/2010</v>
      </c>
      <c r="E1705" s="2" t="str">
        <f>TEXT(MID(Sales_Transactions[[#This Row],[Order Date]],2,5),"d")</f>
        <v>8</v>
      </c>
      <c r="F1705" s="2" t="str">
        <f>TEXT(MID(Sales_Transactions[[#This Row],[Order Date]],2,5),"m")</f>
        <v>5</v>
      </c>
      <c r="G1705" s="2" t="str">
        <f>TEXT(MID(Sales_Transactions[[#This Row],[Order Date]],2,5),"yyy")</f>
        <v>2010</v>
      </c>
      <c r="H1705" s="2" t="str">
        <f>TEXT(MID(Sales_Transactions[[#This Row],[Order Date]],2,5),"yyy/m")</f>
        <v>2010/5</v>
      </c>
      <c r="I1705" t="s">
        <v>22</v>
      </c>
      <c r="J1705">
        <f t="shared" si="156"/>
        <v>2</v>
      </c>
      <c r="K1705" s="2">
        <v>32</v>
      </c>
      <c r="L1705" s="3">
        <v>171.52</v>
      </c>
      <c r="M1705" s="4">
        <v>0.1</v>
      </c>
      <c r="N1705" s="5" t="s">
        <v>23</v>
      </c>
      <c r="O1705" s="3">
        <v>46.61</v>
      </c>
      <c r="P1705" s="3">
        <v>5.68</v>
      </c>
      <c r="Q1705" s="3">
        <v>1.39</v>
      </c>
      <c r="R1705" s="5" t="s">
        <v>1203</v>
      </c>
      <c r="S1705" s="5" t="s">
        <v>2023</v>
      </c>
      <c r="T1705" s="5" t="str">
        <f t="shared" si="157"/>
        <v>Julie Prescott</v>
      </c>
      <c r="U1705" t="s">
        <v>1988</v>
      </c>
      <c r="V1705" s="5" t="s">
        <v>74</v>
      </c>
      <c r="W1705" s="5" t="s">
        <v>28</v>
      </c>
      <c r="X1705" s="5" t="s">
        <v>98</v>
      </c>
      <c r="Y1705" s="5" t="s">
        <v>1048</v>
      </c>
      <c r="Z1705" s="5" t="s">
        <v>43</v>
      </c>
      <c r="AA1705" s="4">
        <v>0.38</v>
      </c>
      <c r="AB1705" s="1">
        <v>40311</v>
      </c>
      <c r="AC1705" s="1">
        <v>27565</v>
      </c>
      <c r="AD1705">
        <f t="shared" si="158"/>
        <v>5</v>
      </c>
      <c r="AE1705">
        <f t="shared" ca="1" si="159"/>
        <v>49</v>
      </c>
      <c r="AF1705" t="str">
        <f t="shared" ca="1" si="160"/>
        <v>18-64</v>
      </c>
      <c r="AG1705" s="3">
        <f t="shared" si="161"/>
        <v>0.22075999999999998</v>
      </c>
      <c r="AH1705" t="str">
        <f>_xlfn.IFNA(VLOOKUP(Sales_Transactions[[#This Row],[Order ID]],Returned_Items[#All],2,FALSE),"Not Returned")</f>
        <v>Not Returned</v>
      </c>
    </row>
    <row r="1706" spans="1:34" x14ac:dyDescent="0.25">
      <c r="A1706">
        <v>55461</v>
      </c>
      <c r="C1706" t="s">
        <v>2048</v>
      </c>
      <c r="D1706" s="2" t="str">
        <f>TEXT(MID(Sales_Transactions[[#This Row],[Order Date]],2,5),"d/m/yyy")</f>
        <v>28/9/2009</v>
      </c>
      <c r="E1706" s="2" t="str">
        <f>TEXT(MID(Sales_Transactions[[#This Row],[Order Date]],2,5),"d")</f>
        <v>28</v>
      </c>
      <c r="F1706" s="2" t="str">
        <f>TEXT(MID(Sales_Transactions[[#This Row],[Order Date]],2,5),"m")</f>
        <v>9</v>
      </c>
      <c r="G1706" s="2" t="str">
        <f>TEXT(MID(Sales_Transactions[[#This Row],[Order Date]],2,5),"yyy")</f>
        <v>2009</v>
      </c>
      <c r="H1706" s="2" t="str">
        <f>TEXT(MID(Sales_Transactions[[#This Row],[Order Date]],2,5),"yyy/m")</f>
        <v>2009/9</v>
      </c>
      <c r="I1706" t="s">
        <v>78</v>
      </c>
      <c r="J1706">
        <f t="shared" si="156"/>
        <v>3</v>
      </c>
      <c r="K1706" s="2">
        <v>16</v>
      </c>
      <c r="L1706" s="3">
        <v>84.01</v>
      </c>
      <c r="M1706" s="4">
        <v>0.06</v>
      </c>
      <c r="N1706" s="5" t="s">
        <v>23</v>
      </c>
      <c r="O1706" s="3">
        <v>-34.119999999999997</v>
      </c>
      <c r="P1706" s="3">
        <v>4.82</v>
      </c>
      <c r="Q1706" s="3">
        <v>5.72</v>
      </c>
      <c r="R1706" s="5" t="s">
        <v>1935</v>
      </c>
      <c r="S1706" s="5" t="s">
        <v>1936</v>
      </c>
      <c r="T1706" s="5" t="str">
        <f t="shared" si="157"/>
        <v>Meg O'Connel</v>
      </c>
      <c r="U1706" t="s">
        <v>1988</v>
      </c>
      <c r="V1706" s="5" t="s">
        <v>27</v>
      </c>
      <c r="W1706" s="5" t="s">
        <v>57</v>
      </c>
      <c r="X1706" s="5" t="s">
        <v>58</v>
      </c>
      <c r="Y1706" s="5" t="s">
        <v>982</v>
      </c>
      <c r="Z1706" s="5" t="s">
        <v>60</v>
      </c>
      <c r="AA1706" s="4">
        <v>0.47</v>
      </c>
      <c r="AB1706" s="1">
        <v>40085</v>
      </c>
      <c r="AC1706" s="1">
        <v>27500</v>
      </c>
      <c r="AD1706">
        <f t="shared" si="158"/>
        <v>1</v>
      </c>
      <c r="AE1706">
        <f t="shared" ca="1" si="159"/>
        <v>49</v>
      </c>
      <c r="AF1706" t="str">
        <f t="shared" ca="1" si="160"/>
        <v>18-64</v>
      </c>
      <c r="AG1706" s="3">
        <f t="shared" si="161"/>
        <v>0.65856924999999999</v>
      </c>
      <c r="AH1706" t="str">
        <f>_xlfn.IFNA(VLOOKUP(Sales_Transactions[[#This Row],[Order ID]],Returned_Items[#All],2,FALSE),"Not Returned")</f>
        <v>Not Returned</v>
      </c>
    </row>
    <row r="1707" spans="1:34" x14ac:dyDescent="0.25">
      <c r="A1707">
        <v>55526</v>
      </c>
      <c r="C1707" t="s">
        <v>2049</v>
      </c>
      <c r="D1707" s="2" t="str">
        <f>TEXT(MID(Sales_Transactions[[#This Row],[Order Date]],2,5),"d/m/yyy")</f>
        <v>2/7/2012</v>
      </c>
      <c r="E1707" s="2" t="str">
        <f>TEXT(MID(Sales_Transactions[[#This Row],[Order Date]],2,5),"d")</f>
        <v>2</v>
      </c>
      <c r="F1707" s="2" t="str">
        <f>TEXT(MID(Sales_Transactions[[#This Row],[Order Date]],2,5),"m")</f>
        <v>7</v>
      </c>
      <c r="G1707" s="2" t="str">
        <f>TEXT(MID(Sales_Transactions[[#This Row],[Order Date]],2,5),"yyy")</f>
        <v>2012</v>
      </c>
      <c r="H1707" s="2" t="str">
        <f>TEXT(MID(Sales_Transactions[[#This Row],[Order Date]],2,5),"yyy/m")</f>
        <v>2012/7</v>
      </c>
      <c r="I1707" t="s">
        <v>33</v>
      </c>
      <c r="J1707">
        <f t="shared" si="156"/>
        <v>4</v>
      </c>
      <c r="K1707" s="2">
        <v>23</v>
      </c>
      <c r="L1707" s="3">
        <v>445.17</v>
      </c>
      <c r="M1707" s="4">
        <v>0.02</v>
      </c>
      <c r="N1707" s="5" t="s">
        <v>23</v>
      </c>
      <c r="O1707" s="3">
        <v>38.11</v>
      </c>
      <c r="P1707" s="3">
        <v>18.97</v>
      </c>
      <c r="Q1707" s="3">
        <v>9.0299999999999994</v>
      </c>
      <c r="R1707" s="5" t="s">
        <v>898</v>
      </c>
      <c r="S1707" s="5" t="s">
        <v>1952</v>
      </c>
      <c r="T1707" s="5" t="str">
        <f t="shared" si="157"/>
        <v>Guy Thornton</v>
      </c>
      <c r="U1707" t="s">
        <v>1988</v>
      </c>
      <c r="V1707" s="5" t="s">
        <v>47</v>
      </c>
      <c r="W1707" s="5" t="s">
        <v>28</v>
      </c>
      <c r="X1707" s="5" t="s">
        <v>75</v>
      </c>
      <c r="Y1707" s="5" t="s">
        <v>173</v>
      </c>
      <c r="Z1707" s="5" t="s">
        <v>43</v>
      </c>
      <c r="AA1707" s="4">
        <v>0.37</v>
      </c>
      <c r="AB1707" s="1">
        <v>41093</v>
      </c>
      <c r="AC1707" s="1">
        <v>26886</v>
      </c>
      <c r="AD1707">
        <f t="shared" si="158"/>
        <v>1</v>
      </c>
      <c r="AE1707">
        <f t="shared" ca="1" si="159"/>
        <v>50</v>
      </c>
      <c r="AF1707" t="str">
        <f t="shared" ca="1" si="160"/>
        <v>18-64</v>
      </c>
      <c r="AG1707" s="3">
        <f t="shared" si="161"/>
        <v>1.217226347826087</v>
      </c>
      <c r="AH1707" t="str">
        <f>_xlfn.IFNA(VLOOKUP(Sales_Transactions[[#This Row],[Order ID]],Returned_Items[#All],2,FALSE),"Not Returned")</f>
        <v>Returned</v>
      </c>
    </row>
    <row r="1708" spans="1:34" x14ac:dyDescent="0.25">
      <c r="A1708">
        <v>55969</v>
      </c>
      <c r="C1708" t="s">
        <v>2050</v>
      </c>
      <c r="D1708" s="2" t="str">
        <f>TEXT(MID(Sales_Transactions[[#This Row],[Order Date]],2,5),"d/m/yyy")</f>
        <v>4/10/2010</v>
      </c>
      <c r="E1708" s="2" t="str">
        <f>TEXT(MID(Sales_Transactions[[#This Row],[Order Date]],2,5),"d")</f>
        <v>4</v>
      </c>
      <c r="F1708" s="2" t="str">
        <f>TEXT(MID(Sales_Transactions[[#This Row],[Order Date]],2,5),"m")</f>
        <v>10</v>
      </c>
      <c r="G1708" s="2" t="str">
        <f>TEXT(MID(Sales_Transactions[[#This Row],[Order Date]],2,5),"yyy")</f>
        <v>2010</v>
      </c>
      <c r="H1708" s="2" t="str">
        <f>TEXT(MID(Sales_Transactions[[#This Row],[Order Date]],2,5),"yyy/m")</f>
        <v>2010/10</v>
      </c>
      <c r="I1708" t="s">
        <v>78</v>
      </c>
      <c r="J1708">
        <f t="shared" si="156"/>
        <v>3</v>
      </c>
      <c r="K1708" s="2">
        <v>37</v>
      </c>
      <c r="L1708" s="3">
        <v>2329.4</v>
      </c>
      <c r="M1708" s="4">
        <v>0.08</v>
      </c>
      <c r="N1708" s="5" t="s">
        <v>23</v>
      </c>
      <c r="O1708" s="3">
        <v>189.77</v>
      </c>
      <c r="P1708" s="3">
        <v>64.98</v>
      </c>
      <c r="Q1708" s="3">
        <v>6.88</v>
      </c>
      <c r="R1708" s="5" t="s">
        <v>1935</v>
      </c>
      <c r="S1708" s="5" t="s">
        <v>1936</v>
      </c>
      <c r="T1708" s="5" t="str">
        <f t="shared" si="157"/>
        <v>Meg O'Connel</v>
      </c>
      <c r="U1708" t="s">
        <v>1988</v>
      </c>
      <c r="V1708" s="5" t="s">
        <v>27</v>
      </c>
      <c r="W1708" s="5" t="s">
        <v>28</v>
      </c>
      <c r="X1708" s="5" t="s">
        <v>29</v>
      </c>
      <c r="Y1708" s="5" t="s">
        <v>865</v>
      </c>
      <c r="Z1708" s="5" t="s">
        <v>43</v>
      </c>
      <c r="AA1708" s="4">
        <v>0.73</v>
      </c>
      <c r="AB1708" s="1">
        <v>40458</v>
      </c>
      <c r="AC1708" s="1">
        <v>26677</v>
      </c>
      <c r="AD1708">
        <f t="shared" si="158"/>
        <v>3</v>
      </c>
      <c r="AE1708">
        <f t="shared" ca="1" si="159"/>
        <v>51</v>
      </c>
      <c r="AF1708" t="str">
        <f t="shared" ca="1" si="160"/>
        <v>18-64</v>
      </c>
      <c r="AG1708" s="3">
        <f t="shared" si="161"/>
        <v>1.940757189189189</v>
      </c>
      <c r="AH1708" t="str">
        <f>_xlfn.IFNA(VLOOKUP(Sales_Transactions[[#This Row],[Order ID]],Returned_Items[#All],2,FALSE),"Not Returned")</f>
        <v>Not Returned</v>
      </c>
    </row>
    <row r="1709" spans="1:34" x14ac:dyDescent="0.25">
      <c r="A1709">
        <v>57153</v>
      </c>
      <c r="C1709" t="s">
        <v>2051</v>
      </c>
      <c r="D1709" s="2" t="str">
        <f>TEXT(MID(Sales_Transactions[[#This Row],[Order Date]],2,5),"d/m/yyy")</f>
        <v>26/5/2009</v>
      </c>
      <c r="E1709" s="2" t="str">
        <f>TEXT(MID(Sales_Transactions[[#This Row],[Order Date]],2,5),"d")</f>
        <v>26</v>
      </c>
      <c r="F1709" s="2" t="str">
        <f>TEXT(MID(Sales_Transactions[[#This Row],[Order Date]],2,5),"m")</f>
        <v>5</v>
      </c>
      <c r="G1709" s="2" t="str">
        <f>TEXT(MID(Sales_Transactions[[#This Row],[Order Date]],2,5),"yyy")</f>
        <v>2009</v>
      </c>
      <c r="H1709" s="2" t="str">
        <f>TEXT(MID(Sales_Transactions[[#This Row],[Order Date]],2,5),"yyy/m")</f>
        <v>2009/5</v>
      </c>
      <c r="I1709" t="s">
        <v>101</v>
      </c>
      <c r="J1709">
        <f t="shared" si="156"/>
        <v>1</v>
      </c>
      <c r="K1709" s="2">
        <v>9</v>
      </c>
      <c r="L1709" s="3">
        <v>106.05</v>
      </c>
      <c r="M1709" s="4">
        <v>0.02</v>
      </c>
      <c r="N1709" s="5" t="s">
        <v>23</v>
      </c>
      <c r="O1709" s="3">
        <v>-14.52</v>
      </c>
      <c r="P1709" s="3">
        <v>11.33</v>
      </c>
      <c r="Q1709" s="3">
        <v>6.12</v>
      </c>
      <c r="R1709" s="5" t="s">
        <v>1935</v>
      </c>
      <c r="S1709" s="5" t="s">
        <v>1936</v>
      </c>
      <c r="T1709" s="5" t="str">
        <f t="shared" si="157"/>
        <v>Meg O'Connel</v>
      </c>
      <c r="U1709" t="s">
        <v>1988</v>
      </c>
      <c r="V1709" s="5" t="s">
        <v>47</v>
      </c>
      <c r="W1709" s="5" t="s">
        <v>28</v>
      </c>
      <c r="X1709" s="5" t="s">
        <v>38</v>
      </c>
      <c r="Y1709" s="5" t="s">
        <v>2052</v>
      </c>
      <c r="Z1709" s="5" t="s">
        <v>56</v>
      </c>
      <c r="AA1709" s="4">
        <v>0.42</v>
      </c>
      <c r="AB1709" s="1">
        <v>39961</v>
      </c>
      <c r="AC1709" s="1">
        <v>16708</v>
      </c>
      <c r="AD1709">
        <f t="shared" si="158"/>
        <v>2</v>
      </c>
      <c r="AE1709">
        <f t="shared" ca="1" si="159"/>
        <v>78</v>
      </c>
      <c r="AF1709" t="str">
        <f t="shared" ca="1" si="160"/>
        <v>Over 65</v>
      </c>
      <c r="AG1709" s="3">
        <f t="shared" si="161"/>
        <v>1.9386371111111111</v>
      </c>
      <c r="AH1709" t="str">
        <f>_xlfn.IFNA(VLOOKUP(Sales_Transactions[[#This Row],[Order ID]],Returned_Items[#All],2,FALSE),"Not Returned")</f>
        <v>Not Returned</v>
      </c>
    </row>
    <row r="1710" spans="1:34" x14ac:dyDescent="0.25">
      <c r="A1710">
        <v>57153</v>
      </c>
      <c r="C1710" t="s">
        <v>2051</v>
      </c>
      <c r="D1710" s="2" t="str">
        <f>TEXT(MID(Sales_Transactions[[#This Row],[Order Date]],2,5),"d/m/yyy")</f>
        <v>26/5/2009</v>
      </c>
      <c r="E1710" s="2" t="str">
        <f>TEXT(MID(Sales_Transactions[[#This Row],[Order Date]],2,5),"d")</f>
        <v>26</v>
      </c>
      <c r="F1710" s="2" t="str">
        <f>TEXT(MID(Sales_Transactions[[#This Row],[Order Date]],2,5),"m")</f>
        <v>5</v>
      </c>
      <c r="G1710" s="2" t="str">
        <f>TEXT(MID(Sales_Transactions[[#This Row],[Order Date]],2,5),"yyy")</f>
        <v>2009</v>
      </c>
      <c r="H1710" s="2" t="str">
        <f>TEXT(MID(Sales_Transactions[[#This Row],[Order Date]],2,5),"yyy/m")</f>
        <v>2009/5</v>
      </c>
      <c r="I1710" t="s">
        <v>101</v>
      </c>
      <c r="J1710">
        <f t="shared" si="156"/>
        <v>1</v>
      </c>
      <c r="K1710" s="2">
        <v>45</v>
      </c>
      <c r="L1710" s="3">
        <v>698.1</v>
      </c>
      <c r="M1710" s="4">
        <v>0.01</v>
      </c>
      <c r="N1710" s="5" t="s">
        <v>23</v>
      </c>
      <c r="O1710" s="3">
        <v>336.25</v>
      </c>
      <c r="P1710" s="3">
        <v>15.67</v>
      </c>
      <c r="Q1710" s="3">
        <v>1.39</v>
      </c>
      <c r="R1710" s="5" t="s">
        <v>1935</v>
      </c>
      <c r="S1710" s="5" t="s">
        <v>1936</v>
      </c>
      <c r="T1710" s="5" t="str">
        <f t="shared" si="157"/>
        <v>Meg O'Connel</v>
      </c>
      <c r="U1710" t="s">
        <v>1988</v>
      </c>
      <c r="V1710" s="5" t="s">
        <v>47</v>
      </c>
      <c r="W1710" s="5" t="s">
        <v>28</v>
      </c>
      <c r="X1710" s="5" t="s">
        <v>98</v>
      </c>
      <c r="Y1710" s="5" t="s">
        <v>247</v>
      </c>
      <c r="Z1710" s="5" t="s">
        <v>43</v>
      </c>
      <c r="AA1710" s="4">
        <v>0.38</v>
      </c>
      <c r="AB1710" s="1">
        <v>39960</v>
      </c>
      <c r="AC1710" s="1">
        <v>16552</v>
      </c>
      <c r="AD1710">
        <f t="shared" si="158"/>
        <v>1</v>
      </c>
      <c r="AE1710">
        <f t="shared" ca="1" si="159"/>
        <v>79</v>
      </c>
      <c r="AF1710" t="str">
        <f t="shared" ca="1" si="160"/>
        <v>Over 65</v>
      </c>
      <c r="AG1710" s="3">
        <f t="shared" si="161"/>
        <v>0.37907628888888889</v>
      </c>
      <c r="AH1710" t="str">
        <f>_xlfn.IFNA(VLOOKUP(Sales_Transactions[[#This Row],[Order ID]],Returned_Items[#All],2,FALSE),"Not Returned")</f>
        <v>Not Returned</v>
      </c>
    </row>
    <row r="1711" spans="1:34" x14ac:dyDescent="0.25">
      <c r="A1711">
        <v>57538</v>
      </c>
      <c r="C1711" t="s">
        <v>2053</v>
      </c>
      <c r="D1711" s="2" t="str">
        <f>TEXT(MID(Sales_Transactions[[#This Row],[Order Date]],2,5),"d/m/yyy")</f>
        <v>20/2/2010</v>
      </c>
      <c r="E1711" s="2" t="str">
        <f>TEXT(MID(Sales_Transactions[[#This Row],[Order Date]],2,5),"d")</f>
        <v>20</v>
      </c>
      <c r="F1711" s="2" t="str">
        <f>TEXT(MID(Sales_Transactions[[#This Row],[Order Date]],2,5),"m")</f>
        <v>2</v>
      </c>
      <c r="G1711" s="2" t="str">
        <f>TEXT(MID(Sales_Transactions[[#This Row],[Order Date]],2,5),"yyy")</f>
        <v>2010</v>
      </c>
      <c r="H1711" s="2" t="str">
        <f>TEXT(MID(Sales_Transactions[[#This Row],[Order Date]],2,5),"yyy/m")</f>
        <v>2010/2</v>
      </c>
      <c r="I1711" t="s">
        <v>101</v>
      </c>
      <c r="J1711">
        <f t="shared" si="156"/>
        <v>1</v>
      </c>
      <c r="K1711" s="2">
        <v>40</v>
      </c>
      <c r="L1711" s="3">
        <v>1370.49</v>
      </c>
      <c r="M1711" s="4">
        <v>0.08</v>
      </c>
      <c r="N1711" s="5" t="s">
        <v>23</v>
      </c>
      <c r="O1711" s="3">
        <v>-244.63</v>
      </c>
      <c r="P1711" s="3">
        <v>33.979999999999997</v>
      </c>
      <c r="Q1711" s="3">
        <v>19.989999999999998</v>
      </c>
      <c r="R1711" s="5" t="s">
        <v>1225</v>
      </c>
      <c r="S1711" s="5" t="s">
        <v>1226</v>
      </c>
      <c r="T1711" s="5" t="str">
        <f t="shared" si="157"/>
        <v>Christina Vanderzanden</v>
      </c>
      <c r="U1711" t="s">
        <v>1988</v>
      </c>
      <c r="V1711" s="5" t="s">
        <v>27</v>
      </c>
      <c r="W1711" s="5" t="s">
        <v>57</v>
      </c>
      <c r="X1711" s="5" t="s">
        <v>58</v>
      </c>
      <c r="Y1711" s="5" t="s">
        <v>291</v>
      </c>
      <c r="Z1711" s="5" t="s">
        <v>43</v>
      </c>
      <c r="AA1711" s="4">
        <v>0.55000000000000004</v>
      </c>
      <c r="AB1711" s="1">
        <v>40231</v>
      </c>
      <c r="AC1711" s="1">
        <v>16451</v>
      </c>
      <c r="AD1711">
        <f t="shared" si="158"/>
        <v>2</v>
      </c>
      <c r="AE1711">
        <f t="shared" ca="1" si="159"/>
        <v>79</v>
      </c>
      <c r="AF1711" t="str">
        <f t="shared" ca="1" si="160"/>
        <v>Over 65</v>
      </c>
      <c r="AG1711" s="3">
        <f t="shared" si="161"/>
        <v>1.3485703999999998</v>
      </c>
      <c r="AH1711" t="str">
        <f>_xlfn.IFNA(VLOOKUP(Sales_Transactions[[#This Row],[Order ID]],Returned_Items[#All],2,FALSE),"Not Returned")</f>
        <v>Not Returned</v>
      </c>
    </row>
    <row r="1712" spans="1:34" x14ac:dyDescent="0.25">
      <c r="A1712">
        <v>58656</v>
      </c>
      <c r="C1712" t="s">
        <v>1102</v>
      </c>
      <c r="D1712" s="2" t="str">
        <f>TEXT(MID(Sales_Transactions[[#This Row],[Order Date]],2,5),"d/m/yyy")</f>
        <v>4/12/2010</v>
      </c>
      <c r="E1712" s="2" t="str">
        <f>TEXT(MID(Sales_Transactions[[#This Row],[Order Date]],2,5),"d")</f>
        <v>4</v>
      </c>
      <c r="F1712" s="2" t="str">
        <f>TEXT(MID(Sales_Transactions[[#This Row],[Order Date]],2,5),"m")</f>
        <v>12</v>
      </c>
      <c r="G1712" s="2" t="str">
        <f>TEXT(MID(Sales_Transactions[[#This Row],[Order Date]],2,5),"yyy")</f>
        <v>2010</v>
      </c>
      <c r="H1712" s="2" t="str">
        <f>TEXT(MID(Sales_Transactions[[#This Row],[Order Date]],2,5),"yyy/m")</f>
        <v>2010/12</v>
      </c>
      <c r="I1712" t="s">
        <v>33</v>
      </c>
      <c r="J1712">
        <f t="shared" si="156"/>
        <v>4</v>
      </c>
      <c r="K1712" s="2">
        <v>5</v>
      </c>
      <c r="L1712" s="3">
        <v>39.44</v>
      </c>
      <c r="M1712" s="4">
        <v>0</v>
      </c>
      <c r="N1712" s="5" t="s">
        <v>23</v>
      </c>
      <c r="O1712" s="3">
        <v>-0.94</v>
      </c>
      <c r="P1712" s="3">
        <v>6.75</v>
      </c>
      <c r="Q1712" s="3">
        <v>2.99</v>
      </c>
      <c r="R1712" s="5" t="s">
        <v>287</v>
      </c>
      <c r="S1712" s="5" t="s">
        <v>2054</v>
      </c>
      <c r="T1712" s="5" t="str">
        <f t="shared" si="157"/>
        <v>Doug O'Connell</v>
      </c>
      <c r="U1712" t="s">
        <v>1988</v>
      </c>
      <c r="V1712" s="5" t="s">
        <v>27</v>
      </c>
      <c r="W1712" s="5" t="s">
        <v>28</v>
      </c>
      <c r="X1712" s="5" t="s">
        <v>41</v>
      </c>
      <c r="Y1712" s="5" t="s">
        <v>589</v>
      </c>
      <c r="Z1712" s="5" t="s">
        <v>43</v>
      </c>
      <c r="AA1712" s="4">
        <v>0.35</v>
      </c>
      <c r="AB1712" s="1">
        <v>40518</v>
      </c>
      <c r="AC1712" s="1">
        <v>16607</v>
      </c>
      <c r="AD1712">
        <f t="shared" si="158"/>
        <v>2</v>
      </c>
      <c r="AE1712">
        <f t="shared" ca="1" si="159"/>
        <v>79</v>
      </c>
      <c r="AF1712" t="str">
        <f t="shared" ca="1" si="160"/>
        <v>Over 65</v>
      </c>
      <c r="AG1712" s="3">
        <f t="shared" si="161"/>
        <v>1.948</v>
      </c>
      <c r="AH1712" t="str">
        <f>_xlfn.IFNA(VLOOKUP(Sales_Transactions[[#This Row],[Order ID]],Returned_Items[#All],2,FALSE),"Not Returned")</f>
        <v>Not Returned</v>
      </c>
    </row>
    <row r="1713" spans="1:34" x14ac:dyDescent="0.25">
      <c r="A1713">
        <v>58656</v>
      </c>
      <c r="C1713" t="s">
        <v>1102</v>
      </c>
      <c r="D1713" s="2" t="str">
        <f>TEXT(MID(Sales_Transactions[[#This Row],[Order Date]],2,5),"d/m/yyy")</f>
        <v>4/12/2010</v>
      </c>
      <c r="E1713" s="2" t="str">
        <f>TEXT(MID(Sales_Transactions[[#This Row],[Order Date]],2,5),"d")</f>
        <v>4</v>
      </c>
      <c r="F1713" s="2" t="str">
        <f>TEXT(MID(Sales_Transactions[[#This Row],[Order Date]],2,5),"m")</f>
        <v>12</v>
      </c>
      <c r="G1713" s="2" t="str">
        <f>TEXT(MID(Sales_Transactions[[#This Row],[Order Date]],2,5),"yyy")</f>
        <v>2010</v>
      </c>
      <c r="H1713" s="2" t="str">
        <f>TEXT(MID(Sales_Transactions[[#This Row],[Order Date]],2,5),"yyy/m")</f>
        <v>2010/12</v>
      </c>
      <c r="I1713" t="s">
        <v>33</v>
      </c>
      <c r="J1713">
        <f t="shared" si="156"/>
        <v>4</v>
      </c>
      <c r="K1713" s="2">
        <v>3</v>
      </c>
      <c r="L1713" s="3">
        <v>11.01</v>
      </c>
      <c r="M1713" s="4">
        <v>0.09</v>
      </c>
      <c r="N1713" s="5" t="s">
        <v>23</v>
      </c>
      <c r="O1713" s="3">
        <v>-1.42</v>
      </c>
      <c r="P1713" s="3">
        <v>2.08</v>
      </c>
      <c r="Q1713" s="3">
        <v>5.33</v>
      </c>
      <c r="R1713" s="5" t="s">
        <v>287</v>
      </c>
      <c r="S1713" s="5" t="s">
        <v>2054</v>
      </c>
      <c r="T1713" s="5" t="str">
        <f t="shared" si="157"/>
        <v>Doug O'Connell</v>
      </c>
      <c r="U1713" t="s">
        <v>1988</v>
      </c>
      <c r="V1713" s="5" t="s">
        <v>27</v>
      </c>
      <c r="W1713" s="5" t="s">
        <v>57</v>
      </c>
      <c r="X1713" s="5" t="s">
        <v>58</v>
      </c>
      <c r="Y1713" s="5" t="s">
        <v>335</v>
      </c>
      <c r="Z1713" s="5" t="s">
        <v>43</v>
      </c>
      <c r="AA1713" s="4">
        <v>0.43</v>
      </c>
      <c r="AB1713" s="1">
        <v>40518</v>
      </c>
      <c r="AC1713" s="1">
        <v>28235</v>
      </c>
      <c r="AD1713">
        <f t="shared" si="158"/>
        <v>2</v>
      </c>
      <c r="AE1713">
        <f t="shared" ca="1" si="159"/>
        <v>47</v>
      </c>
      <c r="AF1713" t="str">
        <f t="shared" ca="1" si="160"/>
        <v>18-64</v>
      </c>
      <c r="AG1713" s="3">
        <f t="shared" si="161"/>
        <v>2.469376</v>
      </c>
      <c r="AH1713" t="str">
        <f>_xlfn.IFNA(VLOOKUP(Sales_Transactions[[#This Row],[Order ID]],Returned_Items[#All],2,FALSE),"Not Returned")</f>
        <v>Not Returned</v>
      </c>
    </row>
    <row r="1714" spans="1:34" x14ac:dyDescent="0.25">
      <c r="A1714">
        <v>58789</v>
      </c>
      <c r="C1714" t="s">
        <v>2055</v>
      </c>
      <c r="D1714" s="2" t="str">
        <f>TEXT(MID(Sales_Transactions[[#This Row],[Order Date]],2,5),"d/m/yyy")</f>
        <v>5/8/2010</v>
      </c>
      <c r="E1714" s="2" t="str">
        <f>TEXT(MID(Sales_Transactions[[#This Row],[Order Date]],2,5),"d")</f>
        <v>5</v>
      </c>
      <c r="F1714" s="2" t="str">
        <f>TEXT(MID(Sales_Transactions[[#This Row],[Order Date]],2,5),"m")</f>
        <v>8</v>
      </c>
      <c r="G1714" s="2" t="str">
        <f>TEXT(MID(Sales_Transactions[[#This Row],[Order Date]],2,5),"yyy")</f>
        <v>2010</v>
      </c>
      <c r="H1714" s="2" t="str">
        <f>TEXT(MID(Sales_Transactions[[#This Row],[Order Date]],2,5),"yyy/m")</f>
        <v>2010/8</v>
      </c>
      <c r="I1714" t="s">
        <v>22</v>
      </c>
      <c r="J1714">
        <f t="shared" si="156"/>
        <v>2</v>
      </c>
      <c r="K1714" s="2">
        <v>26</v>
      </c>
      <c r="L1714" s="3">
        <v>195.51</v>
      </c>
      <c r="M1714" s="4">
        <v>0.03</v>
      </c>
      <c r="N1714" s="5" t="s">
        <v>23</v>
      </c>
      <c r="O1714" s="3">
        <v>-105.72</v>
      </c>
      <c r="P1714" s="3">
        <v>7.3</v>
      </c>
      <c r="Q1714" s="3">
        <v>7.72</v>
      </c>
      <c r="R1714" s="5" t="s">
        <v>1225</v>
      </c>
      <c r="S1714" s="5" t="s">
        <v>1226</v>
      </c>
      <c r="T1714" s="5" t="str">
        <f t="shared" si="157"/>
        <v>Christina Vanderzanden</v>
      </c>
      <c r="U1714" t="s">
        <v>1988</v>
      </c>
      <c r="V1714" s="5" t="s">
        <v>27</v>
      </c>
      <c r="W1714" s="5" t="s">
        <v>28</v>
      </c>
      <c r="X1714" s="5" t="s">
        <v>41</v>
      </c>
      <c r="Y1714" s="5" t="s">
        <v>64</v>
      </c>
      <c r="Z1714" s="5" t="s">
        <v>43</v>
      </c>
      <c r="AA1714" s="4">
        <v>0.38</v>
      </c>
      <c r="AB1714" s="1">
        <v>40399</v>
      </c>
      <c r="AC1714" s="1">
        <v>28354</v>
      </c>
      <c r="AD1714">
        <f t="shared" si="158"/>
        <v>4</v>
      </c>
      <c r="AE1714">
        <f t="shared" ca="1" si="159"/>
        <v>46</v>
      </c>
      <c r="AF1714" t="str">
        <f t="shared" ca="1" si="160"/>
        <v>18-64</v>
      </c>
      <c r="AG1714" s="3">
        <f t="shared" si="161"/>
        <v>0.57760807692307692</v>
      </c>
      <c r="AH1714" t="str">
        <f>_xlfn.IFNA(VLOOKUP(Sales_Transactions[[#This Row],[Order ID]],Returned_Items[#All],2,FALSE),"Not Returned")</f>
        <v>Not Returned</v>
      </c>
    </row>
    <row r="1715" spans="1:34" x14ac:dyDescent="0.25">
      <c r="A1715">
        <v>58789</v>
      </c>
      <c r="C1715" t="s">
        <v>2055</v>
      </c>
      <c r="D1715" s="2" t="str">
        <f>TEXT(MID(Sales_Transactions[[#This Row],[Order Date]],2,5),"d/m/yyy")</f>
        <v>5/8/2010</v>
      </c>
      <c r="E1715" s="2" t="str">
        <f>TEXT(MID(Sales_Transactions[[#This Row],[Order Date]],2,5),"d")</f>
        <v>5</v>
      </c>
      <c r="F1715" s="2" t="str">
        <f>TEXT(MID(Sales_Transactions[[#This Row],[Order Date]],2,5),"m")</f>
        <v>8</v>
      </c>
      <c r="G1715" s="2" t="str">
        <f>TEXT(MID(Sales_Transactions[[#This Row],[Order Date]],2,5),"yyy")</f>
        <v>2010</v>
      </c>
      <c r="H1715" s="2" t="str">
        <f>TEXT(MID(Sales_Transactions[[#This Row],[Order Date]],2,5),"yyy/m")</f>
        <v>2010/8</v>
      </c>
      <c r="I1715" t="s">
        <v>22</v>
      </c>
      <c r="J1715">
        <f t="shared" si="156"/>
        <v>2</v>
      </c>
      <c r="K1715" s="2">
        <v>38</v>
      </c>
      <c r="L1715" s="3">
        <v>377.13</v>
      </c>
      <c r="M1715" s="4">
        <v>0.02</v>
      </c>
      <c r="N1715" s="5" t="s">
        <v>23</v>
      </c>
      <c r="O1715" s="3">
        <v>-10.29</v>
      </c>
      <c r="P1715" s="3">
        <v>9.77</v>
      </c>
      <c r="Q1715" s="3">
        <v>6.02</v>
      </c>
      <c r="R1715" s="5" t="s">
        <v>1225</v>
      </c>
      <c r="S1715" s="5" t="s">
        <v>1226</v>
      </c>
      <c r="T1715" s="5" t="str">
        <f t="shared" si="157"/>
        <v>Christina Vanderzanden</v>
      </c>
      <c r="U1715" t="s">
        <v>1988</v>
      </c>
      <c r="V1715" s="5" t="s">
        <v>27</v>
      </c>
      <c r="W1715" s="5" t="s">
        <v>57</v>
      </c>
      <c r="X1715" s="5" t="s">
        <v>58</v>
      </c>
      <c r="Y1715" s="5" t="s">
        <v>738</v>
      </c>
      <c r="Z1715" s="5" t="s">
        <v>56</v>
      </c>
      <c r="AA1715" s="4">
        <v>0.48</v>
      </c>
      <c r="AB1715" s="1">
        <v>40400</v>
      </c>
      <c r="AC1715" s="1">
        <v>28285</v>
      </c>
      <c r="AD1715">
        <f t="shared" si="158"/>
        <v>5</v>
      </c>
      <c r="AE1715">
        <f t="shared" ca="1" si="159"/>
        <v>47</v>
      </c>
      <c r="AF1715" t="str">
        <f t="shared" ca="1" si="160"/>
        <v>18-64</v>
      </c>
      <c r="AG1715" s="3">
        <f t="shared" si="161"/>
        <v>0.41547489473684207</v>
      </c>
      <c r="AH1715" t="str">
        <f>_xlfn.IFNA(VLOOKUP(Sales_Transactions[[#This Row],[Order ID]],Returned_Items[#All],2,FALSE),"Not Returned")</f>
        <v>Not Returned</v>
      </c>
    </row>
    <row r="1716" spans="1:34" x14ac:dyDescent="0.25">
      <c r="A1716">
        <v>59200</v>
      </c>
      <c r="C1716" t="s">
        <v>2056</v>
      </c>
      <c r="D1716" s="2" t="str">
        <f>TEXT(MID(Sales_Transactions[[#This Row],[Order Date]],2,5),"d/m/yyy")</f>
        <v>9/12/2011</v>
      </c>
      <c r="E1716" s="2" t="str">
        <f>TEXT(MID(Sales_Transactions[[#This Row],[Order Date]],2,5),"d")</f>
        <v>9</v>
      </c>
      <c r="F1716" s="2" t="str">
        <f>TEXT(MID(Sales_Transactions[[#This Row],[Order Date]],2,5),"m")</f>
        <v>12</v>
      </c>
      <c r="G1716" s="2" t="str">
        <f>TEXT(MID(Sales_Transactions[[#This Row],[Order Date]],2,5),"yyy")</f>
        <v>2011</v>
      </c>
      <c r="H1716" s="2" t="str">
        <f>TEXT(MID(Sales_Transactions[[#This Row],[Order Date]],2,5),"yyy/m")</f>
        <v>2011/12</v>
      </c>
      <c r="I1716" t="s">
        <v>78</v>
      </c>
      <c r="J1716">
        <f t="shared" si="156"/>
        <v>3</v>
      </c>
      <c r="K1716" s="2">
        <v>4</v>
      </c>
      <c r="L1716" s="3">
        <v>170.45</v>
      </c>
      <c r="M1716" s="4">
        <v>0.09</v>
      </c>
      <c r="N1716" s="5" t="s">
        <v>23</v>
      </c>
      <c r="O1716" s="3">
        <v>-30.27</v>
      </c>
      <c r="P1716" s="3">
        <v>42.98</v>
      </c>
      <c r="Q1716" s="3">
        <v>4.62</v>
      </c>
      <c r="R1716" s="5" t="s">
        <v>1961</v>
      </c>
      <c r="S1716" s="5" t="s">
        <v>1962</v>
      </c>
      <c r="T1716" s="5" t="str">
        <f t="shared" si="157"/>
        <v>Maria Bertelson</v>
      </c>
      <c r="U1716" t="s">
        <v>1988</v>
      </c>
      <c r="V1716" s="5" t="s">
        <v>74</v>
      </c>
      <c r="W1716" s="5" t="s">
        <v>28</v>
      </c>
      <c r="X1716" s="5" t="s">
        <v>38</v>
      </c>
      <c r="Y1716" s="5" t="s">
        <v>1485</v>
      </c>
      <c r="Z1716" s="5" t="s">
        <v>43</v>
      </c>
      <c r="AA1716" s="4">
        <v>0.56000000000000005</v>
      </c>
      <c r="AB1716" s="1">
        <v>40886</v>
      </c>
      <c r="AC1716" s="1">
        <v>28323</v>
      </c>
      <c r="AD1716">
        <f t="shared" si="158"/>
        <v>0</v>
      </c>
      <c r="AE1716">
        <f t="shared" ca="1" si="159"/>
        <v>47</v>
      </c>
      <c r="AF1716" t="str">
        <f t="shared" ca="1" si="160"/>
        <v>18-64</v>
      </c>
      <c r="AG1716" s="3">
        <f t="shared" si="161"/>
        <v>11.890329499999998</v>
      </c>
      <c r="AH1716" t="str">
        <f>_xlfn.IFNA(VLOOKUP(Sales_Transactions[[#This Row],[Order ID]],Returned_Items[#All],2,FALSE),"Not Returned")</f>
        <v>Not Returned</v>
      </c>
    </row>
    <row r="1717" spans="1:34" x14ac:dyDescent="0.25">
      <c r="A1717">
        <v>59200</v>
      </c>
      <c r="C1717" t="s">
        <v>2056</v>
      </c>
      <c r="D1717" s="2" t="str">
        <f>TEXT(MID(Sales_Transactions[[#This Row],[Order Date]],2,5),"d/m/yyy")</f>
        <v>9/12/2011</v>
      </c>
      <c r="E1717" s="2" t="str">
        <f>TEXT(MID(Sales_Transactions[[#This Row],[Order Date]],2,5),"d")</f>
        <v>9</v>
      </c>
      <c r="F1717" s="2" t="str">
        <f>TEXT(MID(Sales_Transactions[[#This Row],[Order Date]],2,5),"m")</f>
        <v>12</v>
      </c>
      <c r="G1717" s="2" t="str">
        <f>TEXT(MID(Sales_Transactions[[#This Row],[Order Date]],2,5),"yyy")</f>
        <v>2011</v>
      </c>
      <c r="H1717" s="2" t="str">
        <f>TEXT(MID(Sales_Transactions[[#This Row],[Order Date]],2,5),"yyy/m")</f>
        <v>2011/12</v>
      </c>
      <c r="I1717" t="s">
        <v>78</v>
      </c>
      <c r="J1717">
        <f t="shared" si="156"/>
        <v>3</v>
      </c>
      <c r="K1717" s="2">
        <v>28</v>
      </c>
      <c r="L1717" s="3">
        <v>350.42</v>
      </c>
      <c r="M1717" s="4">
        <v>0.03</v>
      </c>
      <c r="N1717" s="5" t="s">
        <v>23</v>
      </c>
      <c r="O1717" s="3">
        <v>-37.299999999999997</v>
      </c>
      <c r="P1717" s="3">
        <v>11.97</v>
      </c>
      <c r="Q1717" s="3">
        <v>5.81</v>
      </c>
      <c r="R1717" s="5" t="s">
        <v>1961</v>
      </c>
      <c r="S1717" s="5" t="s">
        <v>1962</v>
      </c>
      <c r="T1717" s="5" t="str">
        <f t="shared" si="157"/>
        <v>Maria Bertelson</v>
      </c>
      <c r="U1717" t="s">
        <v>1988</v>
      </c>
      <c r="V1717" s="5" t="s">
        <v>74</v>
      </c>
      <c r="W1717" s="5" t="s">
        <v>28</v>
      </c>
      <c r="X1717" s="5" t="s">
        <v>124</v>
      </c>
      <c r="Y1717" s="5" t="s">
        <v>870</v>
      </c>
      <c r="Z1717" s="5" t="s">
        <v>60</v>
      </c>
      <c r="AA1717" s="4">
        <v>0.6</v>
      </c>
      <c r="AB1717" s="1">
        <v>40888</v>
      </c>
      <c r="AC1717" s="1">
        <v>24671</v>
      </c>
      <c r="AD1717">
        <f t="shared" si="158"/>
        <v>2</v>
      </c>
      <c r="AE1717">
        <f t="shared" ca="1" si="159"/>
        <v>57</v>
      </c>
      <c r="AF1717" t="str">
        <f t="shared" ca="1" si="160"/>
        <v>18-64</v>
      </c>
      <c r="AG1717" s="3">
        <f t="shared" si="161"/>
        <v>0.63487175000000007</v>
      </c>
      <c r="AH1717" t="str">
        <f>_xlfn.IFNA(VLOOKUP(Sales_Transactions[[#This Row],[Order ID]],Returned_Items[#All],2,FALSE),"Not Returned")</f>
        <v>Not Returned</v>
      </c>
    </row>
    <row r="1718" spans="1:34" x14ac:dyDescent="0.25">
      <c r="A1718">
        <v>59459</v>
      </c>
      <c r="C1718" t="s">
        <v>1122</v>
      </c>
      <c r="D1718" s="2" t="str">
        <f>TEXT(MID(Sales_Transactions[[#This Row],[Order Date]],2,5),"d/m/yyy")</f>
        <v>4/2/2009</v>
      </c>
      <c r="E1718" s="2" t="str">
        <f>TEXT(MID(Sales_Transactions[[#This Row],[Order Date]],2,5),"d")</f>
        <v>4</v>
      </c>
      <c r="F1718" s="2" t="str">
        <f>TEXT(MID(Sales_Transactions[[#This Row],[Order Date]],2,5),"m")</f>
        <v>2</v>
      </c>
      <c r="G1718" s="2" t="str">
        <f>TEXT(MID(Sales_Transactions[[#This Row],[Order Date]],2,5),"yyy")</f>
        <v>2009</v>
      </c>
      <c r="H1718" s="2" t="str">
        <f>TEXT(MID(Sales_Transactions[[#This Row],[Order Date]],2,5),"yyy/m")</f>
        <v>2009/2</v>
      </c>
      <c r="I1718" t="s">
        <v>78</v>
      </c>
      <c r="J1718">
        <f t="shared" si="156"/>
        <v>3</v>
      </c>
      <c r="K1718" s="2">
        <v>40</v>
      </c>
      <c r="L1718" s="3">
        <v>69.66</v>
      </c>
      <c r="M1718" s="4">
        <v>7.0000000000000007E-2</v>
      </c>
      <c r="N1718" s="5" t="s">
        <v>23</v>
      </c>
      <c r="O1718" s="3">
        <v>-51.42</v>
      </c>
      <c r="P1718" s="3">
        <v>1.7</v>
      </c>
      <c r="Q1718" s="3">
        <v>1.99</v>
      </c>
      <c r="R1718" s="5" t="s">
        <v>1946</v>
      </c>
      <c r="S1718" s="5" t="s">
        <v>1947</v>
      </c>
      <c r="T1718" s="5" t="str">
        <f t="shared" si="157"/>
        <v>Christine Sundaresam</v>
      </c>
      <c r="U1718" t="s">
        <v>1988</v>
      </c>
      <c r="V1718" s="5" t="s">
        <v>27</v>
      </c>
      <c r="W1718" s="5" t="s">
        <v>48</v>
      </c>
      <c r="X1718" s="5" t="s">
        <v>87</v>
      </c>
      <c r="Y1718" s="5" t="s">
        <v>1652</v>
      </c>
      <c r="Z1718" s="5" t="s">
        <v>60</v>
      </c>
      <c r="AA1718" s="4">
        <v>0.51</v>
      </c>
      <c r="AB1718" s="1">
        <v>39849</v>
      </c>
      <c r="AC1718" s="1">
        <v>28565</v>
      </c>
      <c r="AD1718">
        <f t="shared" si="158"/>
        <v>1</v>
      </c>
      <c r="AE1718">
        <f t="shared" ca="1" si="159"/>
        <v>46</v>
      </c>
      <c r="AF1718" t="str">
        <f t="shared" ca="1" si="160"/>
        <v>18-64</v>
      </c>
      <c r="AG1718" s="3">
        <f t="shared" si="161"/>
        <v>9.2220250000000004E-2</v>
      </c>
      <c r="AH1718" t="str">
        <f>_xlfn.IFNA(VLOOKUP(Sales_Transactions[[#This Row],[Order ID]],Returned_Items[#All],2,FALSE),"Not Returned")</f>
        <v>Not Returned</v>
      </c>
    </row>
    <row r="1719" spans="1:34" x14ac:dyDescent="0.25">
      <c r="A1719">
        <v>59878</v>
      </c>
      <c r="C1719" t="s">
        <v>2057</v>
      </c>
      <c r="D1719" s="2" t="str">
        <f>TEXT(MID(Sales_Transactions[[#This Row],[Order Date]],2,5),"d/m/yyy")</f>
        <v>28/5/2012</v>
      </c>
      <c r="E1719" s="2" t="str">
        <f>TEXT(MID(Sales_Transactions[[#This Row],[Order Date]],2,5),"d")</f>
        <v>28</v>
      </c>
      <c r="F1719" s="2" t="str">
        <f>TEXT(MID(Sales_Transactions[[#This Row],[Order Date]],2,5),"m")</f>
        <v>5</v>
      </c>
      <c r="G1719" s="2" t="str">
        <f>TEXT(MID(Sales_Transactions[[#This Row],[Order Date]],2,5),"yyy")</f>
        <v>2012</v>
      </c>
      <c r="H1719" s="2" t="str">
        <f>TEXT(MID(Sales_Transactions[[#This Row],[Order Date]],2,5),"yyy/m")</f>
        <v>2012/5</v>
      </c>
      <c r="I1719" t="s">
        <v>33</v>
      </c>
      <c r="J1719">
        <f t="shared" si="156"/>
        <v>4</v>
      </c>
      <c r="K1719" s="2">
        <v>6</v>
      </c>
      <c r="L1719" s="3">
        <v>112.4</v>
      </c>
      <c r="M1719" s="4">
        <v>0.1</v>
      </c>
      <c r="N1719" s="5" t="s">
        <v>23</v>
      </c>
      <c r="O1719" s="3">
        <v>-46.75</v>
      </c>
      <c r="P1719" s="3">
        <v>17.98</v>
      </c>
      <c r="Q1719" s="3">
        <v>8.51</v>
      </c>
      <c r="R1719" s="5" t="s">
        <v>1811</v>
      </c>
      <c r="S1719" s="5" t="s">
        <v>1986</v>
      </c>
      <c r="T1719" s="5" t="str">
        <f t="shared" si="157"/>
        <v>Ivan Gibson</v>
      </c>
      <c r="U1719" t="s">
        <v>1988</v>
      </c>
      <c r="V1719" s="5" t="s">
        <v>47</v>
      </c>
      <c r="W1719" s="5" t="s">
        <v>48</v>
      </c>
      <c r="X1719" s="5" t="s">
        <v>324</v>
      </c>
      <c r="Y1719" s="5" t="s">
        <v>437</v>
      </c>
      <c r="Z1719" s="5" t="s">
        <v>56</v>
      </c>
      <c r="AA1719" s="4">
        <v>0.4</v>
      </c>
      <c r="AB1719" s="1">
        <v>41058</v>
      </c>
      <c r="AC1719" s="1">
        <v>28648</v>
      </c>
      <c r="AD1719">
        <f t="shared" si="158"/>
        <v>1</v>
      </c>
      <c r="AE1719">
        <f t="shared" ca="1" si="159"/>
        <v>46</v>
      </c>
      <c r="AF1719" t="str">
        <f t="shared" ca="1" si="160"/>
        <v>18-64</v>
      </c>
      <c r="AG1719" s="3">
        <f t="shared" si="161"/>
        <v>4.4120033333333337</v>
      </c>
      <c r="AH1719" t="str">
        <f>_xlfn.IFNA(VLOOKUP(Sales_Transactions[[#This Row],[Order ID]],Returned_Items[#All],2,FALSE),"Not Returned")</f>
        <v>Not Returned</v>
      </c>
    </row>
    <row r="1720" spans="1:34" x14ac:dyDescent="0.25">
      <c r="A1720">
        <v>59878</v>
      </c>
      <c r="C1720" t="s">
        <v>2057</v>
      </c>
      <c r="D1720" s="2" t="str">
        <f>TEXT(MID(Sales_Transactions[[#This Row],[Order Date]],2,5),"d/m/yyy")</f>
        <v>28/5/2012</v>
      </c>
      <c r="E1720" s="2" t="str">
        <f>TEXT(MID(Sales_Transactions[[#This Row],[Order Date]],2,5),"d")</f>
        <v>28</v>
      </c>
      <c r="F1720" s="2" t="str">
        <f>TEXT(MID(Sales_Transactions[[#This Row],[Order Date]],2,5),"m")</f>
        <v>5</v>
      </c>
      <c r="G1720" s="2" t="str">
        <f>TEXT(MID(Sales_Transactions[[#This Row],[Order Date]],2,5),"yyy")</f>
        <v>2012</v>
      </c>
      <c r="H1720" s="2" t="str">
        <f>TEXT(MID(Sales_Transactions[[#This Row],[Order Date]],2,5),"yyy/m")</f>
        <v>2012/5</v>
      </c>
      <c r="I1720" t="s">
        <v>33</v>
      </c>
      <c r="J1720">
        <f t="shared" si="156"/>
        <v>4</v>
      </c>
      <c r="K1720" s="2">
        <v>23</v>
      </c>
      <c r="L1720" s="3">
        <v>249.64</v>
      </c>
      <c r="M1720" s="4">
        <v>0.08</v>
      </c>
      <c r="N1720" s="5" t="s">
        <v>23</v>
      </c>
      <c r="O1720" s="3">
        <v>-91.65</v>
      </c>
      <c r="P1720" s="3">
        <v>10.9</v>
      </c>
      <c r="Q1720" s="3">
        <v>7.46</v>
      </c>
      <c r="R1720" s="5" t="s">
        <v>1811</v>
      </c>
      <c r="S1720" s="5" t="s">
        <v>1986</v>
      </c>
      <c r="T1720" s="5" t="str">
        <f t="shared" si="157"/>
        <v>Ivan Gibson</v>
      </c>
      <c r="U1720" t="s">
        <v>1988</v>
      </c>
      <c r="V1720" s="5" t="s">
        <v>47</v>
      </c>
      <c r="W1720" s="5" t="s">
        <v>28</v>
      </c>
      <c r="X1720" s="5" t="s">
        <v>29</v>
      </c>
      <c r="Y1720" s="5" t="s">
        <v>236</v>
      </c>
      <c r="Z1720" s="5" t="s">
        <v>43</v>
      </c>
      <c r="AA1720" s="4">
        <v>0.59</v>
      </c>
      <c r="AB1720" s="1">
        <v>41058</v>
      </c>
      <c r="AC1720" s="1">
        <v>28808</v>
      </c>
      <c r="AD1720">
        <f t="shared" si="158"/>
        <v>1</v>
      </c>
      <c r="AE1720">
        <f t="shared" ca="1" si="159"/>
        <v>45</v>
      </c>
      <c r="AF1720" t="str">
        <f t="shared" ca="1" si="160"/>
        <v>18-64</v>
      </c>
      <c r="AG1720" s="3">
        <f t="shared" si="161"/>
        <v>0.7978817391304347</v>
      </c>
      <c r="AH1720" t="str">
        <f>_xlfn.IFNA(VLOOKUP(Sales_Transactions[[#This Row],[Order ID]],Returned_Items[#All],2,FALSE),"Not Returned")</f>
        <v>Not Returned</v>
      </c>
    </row>
    <row r="1721" spans="1:34" x14ac:dyDescent="0.25">
      <c r="A1721">
        <v>59909</v>
      </c>
      <c r="C1721" t="s">
        <v>388</v>
      </c>
      <c r="D1721" s="2" t="str">
        <f>TEXT(MID(Sales_Transactions[[#This Row],[Order Date]],2,5),"d/m/yyy")</f>
        <v>5/8/2012</v>
      </c>
      <c r="E1721" s="2" t="str">
        <f>TEXT(MID(Sales_Transactions[[#This Row],[Order Date]],2,5),"d")</f>
        <v>5</v>
      </c>
      <c r="F1721" s="2" t="str">
        <f>TEXT(MID(Sales_Transactions[[#This Row],[Order Date]],2,5),"m")</f>
        <v>8</v>
      </c>
      <c r="G1721" s="2" t="str">
        <f>TEXT(MID(Sales_Transactions[[#This Row],[Order Date]],2,5),"yyy")</f>
        <v>2012</v>
      </c>
      <c r="H1721" s="2" t="str">
        <f>TEXT(MID(Sales_Transactions[[#This Row],[Order Date]],2,5),"yyy/m")</f>
        <v>2012/8</v>
      </c>
      <c r="I1721" t="s">
        <v>22</v>
      </c>
      <c r="J1721">
        <f t="shared" si="156"/>
        <v>2</v>
      </c>
      <c r="K1721" s="2">
        <v>11</v>
      </c>
      <c r="L1721" s="3">
        <v>1255.48</v>
      </c>
      <c r="M1721" s="4">
        <v>0.06</v>
      </c>
      <c r="N1721" s="5" t="s">
        <v>34</v>
      </c>
      <c r="O1721" s="3">
        <v>-292.64999999999998</v>
      </c>
      <c r="P1721" s="3">
        <v>115.99</v>
      </c>
      <c r="Q1721" s="3">
        <v>56.14</v>
      </c>
      <c r="R1721" s="5" t="s">
        <v>1225</v>
      </c>
      <c r="S1721" s="5" t="s">
        <v>1226</v>
      </c>
      <c r="T1721" s="5" t="str">
        <f t="shared" si="157"/>
        <v>Christina Vanderzanden</v>
      </c>
      <c r="U1721" t="s">
        <v>1988</v>
      </c>
      <c r="V1721" s="5" t="s">
        <v>27</v>
      </c>
      <c r="W1721" s="5" t="s">
        <v>48</v>
      </c>
      <c r="X1721" s="5" t="s">
        <v>324</v>
      </c>
      <c r="Y1721" s="5" t="s">
        <v>805</v>
      </c>
      <c r="Z1721" s="5" t="s">
        <v>40</v>
      </c>
      <c r="AA1721" s="4">
        <v>0.4</v>
      </c>
      <c r="AB1721" s="1">
        <v>41128</v>
      </c>
      <c r="AC1721" s="1">
        <v>28828</v>
      </c>
      <c r="AD1721">
        <f t="shared" si="158"/>
        <v>2</v>
      </c>
      <c r="AE1721">
        <f t="shared" ca="1" si="159"/>
        <v>45</v>
      </c>
      <c r="AF1721" t="str">
        <f t="shared" ca="1" si="160"/>
        <v>18-64</v>
      </c>
      <c r="AG1721" s="3">
        <f t="shared" si="161"/>
        <v>15.641855090909091</v>
      </c>
      <c r="AH1721" t="str">
        <f>_xlfn.IFNA(VLOOKUP(Sales_Transactions[[#This Row],[Order ID]],Returned_Items[#All],2,FALSE),"Not Returned")</f>
        <v>Not Returned</v>
      </c>
    </row>
    <row r="1722" spans="1:34" x14ac:dyDescent="0.25">
      <c r="A1722">
        <v>59909</v>
      </c>
      <c r="C1722" t="s">
        <v>388</v>
      </c>
      <c r="D1722" s="2" t="str">
        <f>TEXT(MID(Sales_Transactions[[#This Row],[Order Date]],2,5),"d/m/yyy")</f>
        <v>5/8/2012</v>
      </c>
      <c r="E1722" s="2" t="str">
        <f>TEXT(MID(Sales_Transactions[[#This Row],[Order Date]],2,5),"d")</f>
        <v>5</v>
      </c>
      <c r="F1722" s="2" t="str">
        <f>TEXT(MID(Sales_Transactions[[#This Row],[Order Date]],2,5),"m")</f>
        <v>8</v>
      </c>
      <c r="G1722" s="2" t="str">
        <f>TEXT(MID(Sales_Transactions[[#This Row],[Order Date]],2,5),"yyy")</f>
        <v>2012</v>
      </c>
      <c r="H1722" s="2" t="str">
        <f>TEXT(MID(Sales_Transactions[[#This Row],[Order Date]],2,5),"yyy/m")</f>
        <v>2012/8</v>
      </c>
      <c r="I1722" t="s">
        <v>22</v>
      </c>
      <c r="J1722">
        <f t="shared" si="156"/>
        <v>2</v>
      </c>
      <c r="K1722" s="2">
        <v>46</v>
      </c>
      <c r="L1722" s="3">
        <v>411.56</v>
      </c>
      <c r="M1722" s="4">
        <v>0.09</v>
      </c>
      <c r="N1722" s="5" t="s">
        <v>67</v>
      </c>
      <c r="O1722" s="3">
        <v>-188.02</v>
      </c>
      <c r="P1722" s="3">
        <v>9.3800000000000008</v>
      </c>
      <c r="Q1722" s="3">
        <v>7.28</v>
      </c>
      <c r="R1722" s="5" t="s">
        <v>1225</v>
      </c>
      <c r="S1722" s="5" t="s">
        <v>1226</v>
      </c>
      <c r="T1722" s="5" t="str">
        <f t="shared" si="157"/>
        <v>Christina Vanderzanden</v>
      </c>
      <c r="U1722" t="s">
        <v>1988</v>
      </c>
      <c r="V1722" s="5" t="s">
        <v>27</v>
      </c>
      <c r="W1722" s="5" t="s">
        <v>28</v>
      </c>
      <c r="X1722" s="5" t="s">
        <v>29</v>
      </c>
      <c r="Y1722" s="5" t="s">
        <v>1726</v>
      </c>
      <c r="Z1722" s="5" t="s">
        <v>43</v>
      </c>
      <c r="AA1722" s="4">
        <v>0.56999999999999995</v>
      </c>
      <c r="AB1722" s="1">
        <v>41133</v>
      </c>
      <c r="AC1722" s="1">
        <v>28796</v>
      </c>
      <c r="AD1722">
        <f t="shared" si="158"/>
        <v>7</v>
      </c>
      <c r="AE1722">
        <f t="shared" ca="1" si="159"/>
        <v>45</v>
      </c>
      <c r="AF1722" t="str">
        <f t="shared" ca="1" si="160"/>
        <v>18-64</v>
      </c>
      <c r="AG1722" s="3">
        <f t="shared" si="161"/>
        <v>0.36199039130434785</v>
      </c>
      <c r="AH1722" t="str">
        <f>_xlfn.IFNA(VLOOKUP(Sales_Transactions[[#This Row],[Order ID]],Returned_Items[#All],2,FALSE),"Not Returned")</f>
        <v>Not Returned</v>
      </c>
    </row>
    <row r="1723" spans="1:34" x14ac:dyDescent="0.25">
      <c r="A1723">
        <v>1218</v>
      </c>
      <c r="C1723" t="s">
        <v>2058</v>
      </c>
      <c r="D1723" s="2" t="str">
        <f>TEXT(MID(Sales_Transactions[[#This Row],[Order Date]],2,5),"d/m/yyy")</f>
        <v>19/6/2009</v>
      </c>
      <c r="E1723" s="2" t="str">
        <f>TEXT(MID(Sales_Transactions[[#This Row],[Order Date]],2,5),"d")</f>
        <v>19</v>
      </c>
      <c r="F1723" s="2" t="str">
        <f>TEXT(MID(Sales_Transactions[[#This Row],[Order Date]],2,5),"m")</f>
        <v>6</v>
      </c>
      <c r="G1723" s="2" t="str">
        <f>TEXT(MID(Sales_Transactions[[#This Row],[Order Date]],2,5),"yyy")</f>
        <v>2009</v>
      </c>
      <c r="H1723" s="2" t="str">
        <f>TEXT(MID(Sales_Transactions[[#This Row],[Order Date]],2,5),"yyy/m")</f>
        <v>2009/6</v>
      </c>
      <c r="I1723" t="s">
        <v>52</v>
      </c>
      <c r="J1723">
        <f t="shared" si="156"/>
        <v>1</v>
      </c>
      <c r="K1723" s="2">
        <v>3</v>
      </c>
      <c r="L1723" s="3">
        <v>46.46</v>
      </c>
      <c r="M1723" s="4">
        <v>0.1</v>
      </c>
      <c r="N1723" s="5" t="s">
        <v>23</v>
      </c>
      <c r="O1723" s="3">
        <v>-25.13</v>
      </c>
      <c r="P1723" s="3">
        <v>14.42</v>
      </c>
      <c r="Q1723" s="3">
        <v>6.75</v>
      </c>
      <c r="R1723" s="5" t="s">
        <v>2059</v>
      </c>
      <c r="S1723" s="5" t="s">
        <v>137</v>
      </c>
      <c r="T1723" s="5" t="str">
        <f t="shared" si="157"/>
        <v>Craig Carroll</v>
      </c>
      <c r="U1723" t="s">
        <v>1988</v>
      </c>
      <c r="V1723" s="5" t="s">
        <v>47</v>
      </c>
      <c r="W1723" s="5" t="s">
        <v>28</v>
      </c>
      <c r="X1723" s="5" t="s">
        <v>38</v>
      </c>
      <c r="Y1723" s="5" t="s">
        <v>1823</v>
      </c>
      <c r="Z1723" s="5" t="s">
        <v>56</v>
      </c>
      <c r="AA1723" s="4">
        <v>0.52</v>
      </c>
      <c r="AB1723" s="1">
        <v>39986</v>
      </c>
      <c r="AC1723" s="1">
        <v>28504</v>
      </c>
      <c r="AD1723">
        <f t="shared" si="158"/>
        <v>3</v>
      </c>
      <c r="AE1723">
        <f t="shared" ca="1" si="159"/>
        <v>46</v>
      </c>
      <c r="AF1723" t="str">
        <f t="shared" ca="1" si="160"/>
        <v>18-64</v>
      </c>
      <c r="AG1723" s="3">
        <f t="shared" si="161"/>
        <v>7.0518600000000005</v>
      </c>
      <c r="AH1723" t="str">
        <f>_xlfn.IFNA(VLOOKUP(Sales_Transactions[[#This Row],[Order ID]],Returned_Items[#All],2,FALSE),"Not Returned")</f>
        <v>Not Returned</v>
      </c>
    </row>
    <row r="1724" spans="1:34" x14ac:dyDescent="0.25">
      <c r="A1724">
        <v>1600</v>
      </c>
      <c r="C1724" t="s">
        <v>1080</v>
      </c>
      <c r="D1724" s="2" t="str">
        <f>TEXT(MID(Sales_Transactions[[#This Row],[Order Date]],2,5),"d/m/yyy")</f>
        <v>2/3/2010</v>
      </c>
      <c r="E1724" s="2" t="str">
        <f>TEXT(MID(Sales_Transactions[[#This Row],[Order Date]],2,5),"d")</f>
        <v>2</v>
      </c>
      <c r="F1724" s="2" t="str">
        <f>TEXT(MID(Sales_Transactions[[#This Row],[Order Date]],2,5),"m")</f>
        <v>3</v>
      </c>
      <c r="G1724" s="2" t="str">
        <f>TEXT(MID(Sales_Transactions[[#This Row],[Order Date]],2,5),"yyy")</f>
        <v>2010</v>
      </c>
      <c r="H1724" s="2" t="str">
        <f>TEXT(MID(Sales_Transactions[[#This Row],[Order Date]],2,5),"yyy/m")</f>
        <v>2010/3</v>
      </c>
      <c r="I1724" t="s">
        <v>78</v>
      </c>
      <c r="J1724">
        <f t="shared" si="156"/>
        <v>3</v>
      </c>
      <c r="K1724" s="2">
        <v>32</v>
      </c>
      <c r="L1724" s="3">
        <v>303.58999999999997</v>
      </c>
      <c r="M1724" s="4">
        <v>0.1</v>
      </c>
      <c r="N1724" s="5" t="s">
        <v>23</v>
      </c>
      <c r="O1724" s="3">
        <v>-45.99</v>
      </c>
      <c r="P1724" s="3">
        <v>9.65</v>
      </c>
      <c r="Q1724" s="3">
        <v>6.22</v>
      </c>
      <c r="R1724" s="5" t="s">
        <v>1531</v>
      </c>
      <c r="S1724" s="5" t="s">
        <v>2060</v>
      </c>
      <c r="T1724" s="5" t="str">
        <f t="shared" si="157"/>
        <v>Liz MacKendrick</v>
      </c>
      <c r="U1724" t="s">
        <v>1988</v>
      </c>
      <c r="V1724" s="5" t="s">
        <v>47</v>
      </c>
      <c r="W1724" s="5" t="s">
        <v>57</v>
      </c>
      <c r="X1724" s="5" t="s">
        <v>58</v>
      </c>
      <c r="Y1724" s="5" t="s">
        <v>200</v>
      </c>
      <c r="Z1724" s="5" t="s">
        <v>43</v>
      </c>
      <c r="AA1724" s="4">
        <v>0.55000000000000004</v>
      </c>
      <c r="AB1724" s="1">
        <v>40241</v>
      </c>
      <c r="AC1724" s="1">
        <v>30724</v>
      </c>
      <c r="AD1724">
        <f t="shared" si="158"/>
        <v>2</v>
      </c>
      <c r="AE1724">
        <f t="shared" ca="1" si="159"/>
        <v>40</v>
      </c>
      <c r="AF1724" t="str">
        <f t="shared" ca="1" si="160"/>
        <v>18-64</v>
      </c>
      <c r="AG1724" s="3">
        <f t="shared" si="161"/>
        <v>0.49563593750000001</v>
      </c>
      <c r="AH1724" t="str">
        <f>_xlfn.IFNA(VLOOKUP(Sales_Transactions[[#This Row],[Order ID]],Returned_Items[#All],2,FALSE),"Not Returned")</f>
        <v>Not Returned</v>
      </c>
    </row>
    <row r="1725" spans="1:34" x14ac:dyDescent="0.25">
      <c r="A1725">
        <v>1600</v>
      </c>
      <c r="C1725" t="s">
        <v>1080</v>
      </c>
      <c r="D1725" s="2" t="str">
        <f>TEXT(MID(Sales_Transactions[[#This Row],[Order Date]],2,5),"d/m/yyy")</f>
        <v>2/3/2010</v>
      </c>
      <c r="E1725" s="2" t="str">
        <f>TEXT(MID(Sales_Transactions[[#This Row],[Order Date]],2,5),"d")</f>
        <v>2</v>
      </c>
      <c r="F1725" s="2" t="str">
        <f>TEXT(MID(Sales_Transactions[[#This Row],[Order Date]],2,5),"m")</f>
        <v>3</v>
      </c>
      <c r="G1725" s="2" t="str">
        <f>TEXT(MID(Sales_Transactions[[#This Row],[Order Date]],2,5),"yyy")</f>
        <v>2010</v>
      </c>
      <c r="H1725" s="2" t="str">
        <f>TEXT(MID(Sales_Transactions[[#This Row],[Order Date]],2,5),"yyy/m")</f>
        <v>2010/3</v>
      </c>
      <c r="I1725" t="s">
        <v>78</v>
      </c>
      <c r="J1725">
        <f t="shared" si="156"/>
        <v>3</v>
      </c>
      <c r="K1725" s="2">
        <v>36</v>
      </c>
      <c r="L1725" s="3">
        <v>191.6</v>
      </c>
      <c r="M1725" s="4">
        <v>0.04</v>
      </c>
      <c r="N1725" s="5" t="s">
        <v>23</v>
      </c>
      <c r="O1725" s="3">
        <v>-150.74</v>
      </c>
      <c r="P1725" s="3">
        <v>4.9800000000000004</v>
      </c>
      <c r="Q1725" s="3">
        <v>7.44</v>
      </c>
      <c r="R1725" s="5" t="s">
        <v>1531</v>
      </c>
      <c r="S1725" s="5" t="s">
        <v>2060</v>
      </c>
      <c r="T1725" s="5" t="str">
        <f t="shared" si="157"/>
        <v>Liz MacKendrick</v>
      </c>
      <c r="U1725" t="s">
        <v>1988</v>
      </c>
      <c r="V1725" s="5" t="s">
        <v>47</v>
      </c>
      <c r="W1725" s="5" t="s">
        <v>28</v>
      </c>
      <c r="X1725" s="5" t="s">
        <v>75</v>
      </c>
      <c r="Y1725" s="5" t="s">
        <v>2061</v>
      </c>
      <c r="Z1725" s="5" t="s">
        <v>43</v>
      </c>
      <c r="AA1725" s="4">
        <v>0.36</v>
      </c>
      <c r="AB1725" s="1">
        <v>40240</v>
      </c>
      <c r="AC1725" s="1">
        <v>30999</v>
      </c>
      <c r="AD1725">
        <f t="shared" si="158"/>
        <v>1</v>
      </c>
      <c r="AE1725">
        <f t="shared" ca="1" si="159"/>
        <v>39</v>
      </c>
      <c r="AF1725" t="str">
        <f t="shared" ca="1" si="160"/>
        <v>18-64</v>
      </c>
      <c r="AG1725" s="3">
        <f t="shared" si="161"/>
        <v>0.34494466666666668</v>
      </c>
      <c r="AH1725" t="str">
        <f>_xlfn.IFNA(VLOOKUP(Sales_Transactions[[#This Row],[Order ID]],Returned_Items[#All],2,FALSE),"Not Returned")</f>
        <v>Not Returned</v>
      </c>
    </row>
    <row r="1726" spans="1:34" x14ac:dyDescent="0.25">
      <c r="A1726">
        <v>2373</v>
      </c>
      <c r="C1726" t="s">
        <v>544</v>
      </c>
      <c r="D1726" s="2" t="str">
        <f>TEXT(MID(Sales_Transactions[[#This Row],[Order Date]],2,5),"d/m/yyy")</f>
        <v>11/3/2009</v>
      </c>
      <c r="E1726" s="2" t="str">
        <f>TEXT(MID(Sales_Transactions[[#This Row],[Order Date]],2,5),"d")</f>
        <v>11</v>
      </c>
      <c r="F1726" s="2" t="str">
        <f>TEXT(MID(Sales_Transactions[[#This Row],[Order Date]],2,5),"m")</f>
        <v>3</v>
      </c>
      <c r="G1726" s="2" t="str">
        <f>TEXT(MID(Sales_Transactions[[#This Row],[Order Date]],2,5),"yyy")</f>
        <v>2009</v>
      </c>
      <c r="H1726" s="2" t="str">
        <f>TEXT(MID(Sales_Transactions[[#This Row],[Order Date]],2,5),"yyy/m")</f>
        <v>2009/3</v>
      </c>
      <c r="I1726" t="s">
        <v>52</v>
      </c>
      <c r="J1726">
        <f t="shared" si="156"/>
        <v>1</v>
      </c>
      <c r="K1726" s="2">
        <v>36</v>
      </c>
      <c r="L1726" s="3">
        <v>317.58999999999997</v>
      </c>
      <c r="M1726" s="4">
        <v>0.06</v>
      </c>
      <c r="N1726" s="5" t="s">
        <v>23</v>
      </c>
      <c r="O1726" s="3">
        <v>-46.12</v>
      </c>
      <c r="P1726" s="3">
        <v>8.6</v>
      </c>
      <c r="Q1726" s="3">
        <v>6.19</v>
      </c>
      <c r="R1726" s="5" t="s">
        <v>2059</v>
      </c>
      <c r="S1726" s="5" t="s">
        <v>137</v>
      </c>
      <c r="T1726" s="5" t="str">
        <f t="shared" si="157"/>
        <v>Craig Carroll</v>
      </c>
      <c r="U1726" t="s">
        <v>1988</v>
      </c>
      <c r="V1726" s="5" t="s">
        <v>47</v>
      </c>
      <c r="W1726" s="5" t="s">
        <v>28</v>
      </c>
      <c r="X1726" s="5" t="s">
        <v>41</v>
      </c>
      <c r="Y1726" s="5" t="s">
        <v>1517</v>
      </c>
      <c r="Z1726" s="5" t="s">
        <v>43</v>
      </c>
      <c r="AA1726" s="4">
        <v>0.38</v>
      </c>
      <c r="AB1726" s="1">
        <v>39884</v>
      </c>
      <c r="AC1726" s="1">
        <v>30705</v>
      </c>
      <c r="AD1726">
        <f t="shared" si="158"/>
        <v>1</v>
      </c>
      <c r="AE1726">
        <f t="shared" ca="1" si="159"/>
        <v>40</v>
      </c>
      <c r="AF1726" t="str">
        <f t="shared" ca="1" si="160"/>
        <v>18-64</v>
      </c>
      <c r="AG1726" s="3">
        <f t="shared" si="161"/>
        <v>0.41069</v>
      </c>
      <c r="AH1726" t="str">
        <f>_xlfn.IFNA(VLOOKUP(Sales_Transactions[[#This Row],[Order ID]],Returned_Items[#All],2,FALSE),"Not Returned")</f>
        <v>Not Returned</v>
      </c>
    </row>
    <row r="1727" spans="1:34" x14ac:dyDescent="0.25">
      <c r="A1727">
        <v>2626</v>
      </c>
      <c r="C1727" t="s">
        <v>1901</v>
      </c>
      <c r="D1727" s="2" t="str">
        <f>TEXT(MID(Sales_Transactions[[#This Row],[Order Date]],2,5),"d/m/yyy")</f>
        <v>7/9/2011</v>
      </c>
      <c r="E1727" s="2" t="str">
        <f>TEXT(MID(Sales_Transactions[[#This Row],[Order Date]],2,5),"d")</f>
        <v>7</v>
      </c>
      <c r="F1727" s="2" t="str">
        <f>TEXT(MID(Sales_Transactions[[#This Row],[Order Date]],2,5),"m")</f>
        <v>9</v>
      </c>
      <c r="G1727" s="2" t="str">
        <f>TEXT(MID(Sales_Transactions[[#This Row],[Order Date]],2,5),"yyy")</f>
        <v>2011</v>
      </c>
      <c r="H1727" s="2" t="str">
        <f>TEXT(MID(Sales_Transactions[[#This Row],[Order Date]],2,5),"yyy/m")</f>
        <v>2011/9</v>
      </c>
      <c r="I1727" t="s">
        <v>52</v>
      </c>
      <c r="J1727">
        <f t="shared" si="156"/>
        <v>1</v>
      </c>
      <c r="K1727" s="2">
        <v>16</v>
      </c>
      <c r="L1727" s="3">
        <v>48.37</v>
      </c>
      <c r="M1727" s="4">
        <v>0.02</v>
      </c>
      <c r="N1727" s="5" t="s">
        <v>23</v>
      </c>
      <c r="O1727" s="3">
        <v>18.02</v>
      </c>
      <c r="P1727" s="3">
        <v>2.88</v>
      </c>
      <c r="Q1727" s="3">
        <v>0.5</v>
      </c>
      <c r="R1727" s="5" t="s">
        <v>1946</v>
      </c>
      <c r="S1727" s="5" t="s">
        <v>2062</v>
      </c>
      <c r="T1727" s="5" t="str">
        <f t="shared" si="157"/>
        <v>Christine Kargatis</v>
      </c>
      <c r="U1727" t="s">
        <v>1988</v>
      </c>
      <c r="V1727" s="5" t="s">
        <v>27</v>
      </c>
      <c r="W1727" s="5" t="s">
        <v>28</v>
      </c>
      <c r="X1727" s="5" t="s">
        <v>115</v>
      </c>
      <c r="Y1727" s="5" t="s">
        <v>2063</v>
      </c>
      <c r="Z1727" s="5" t="s">
        <v>43</v>
      </c>
      <c r="AA1727" s="4">
        <v>0.36</v>
      </c>
      <c r="AB1727" s="1">
        <v>40795</v>
      </c>
      <c r="AC1727" s="1">
        <v>5339</v>
      </c>
      <c r="AD1727">
        <f t="shared" si="158"/>
        <v>2</v>
      </c>
      <c r="AE1727">
        <f t="shared" ca="1" si="159"/>
        <v>109</v>
      </c>
      <c r="AF1727" t="str">
        <f t="shared" ca="1" si="160"/>
        <v>Over 65</v>
      </c>
      <c r="AG1727" s="3">
        <f t="shared" si="161"/>
        <v>0.21121399999999999</v>
      </c>
      <c r="AH1727" t="str">
        <f>_xlfn.IFNA(VLOOKUP(Sales_Transactions[[#This Row],[Order ID]],Returned_Items[#All],2,FALSE),"Not Returned")</f>
        <v>Not Returned</v>
      </c>
    </row>
    <row r="1728" spans="1:34" x14ac:dyDescent="0.25">
      <c r="A1728">
        <v>3109</v>
      </c>
      <c r="C1728" t="s">
        <v>2064</v>
      </c>
      <c r="D1728" s="2" t="str">
        <f>TEXT(MID(Sales_Transactions[[#This Row],[Order Date]],2,5),"d/m/yyy")</f>
        <v>23/7/2010</v>
      </c>
      <c r="E1728" s="2" t="str">
        <f>TEXT(MID(Sales_Transactions[[#This Row],[Order Date]],2,5),"d")</f>
        <v>23</v>
      </c>
      <c r="F1728" s="2" t="str">
        <f>TEXT(MID(Sales_Transactions[[#This Row],[Order Date]],2,5),"m")</f>
        <v>7</v>
      </c>
      <c r="G1728" s="2" t="str">
        <f>TEXT(MID(Sales_Transactions[[#This Row],[Order Date]],2,5),"yyy")</f>
        <v>2010</v>
      </c>
      <c r="H1728" s="2" t="str">
        <f>TEXT(MID(Sales_Transactions[[#This Row],[Order Date]],2,5),"yyy/m")</f>
        <v>2010/7</v>
      </c>
      <c r="I1728" t="s">
        <v>22</v>
      </c>
      <c r="J1728">
        <f t="shared" si="156"/>
        <v>2</v>
      </c>
      <c r="K1728" s="2">
        <v>47</v>
      </c>
      <c r="L1728" s="3">
        <v>1005.74</v>
      </c>
      <c r="M1728" s="4">
        <v>0.1</v>
      </c>
      <c r="N1728" s="5" t="s">
        <v>23</v>
      </c>
      <c r="O1728" s="3">
        <v>199.3</v>
      </c>
      <c r="P1728" s="3">
        <v>22.23</v>
      </c>
      <c r="Q1728" s="3">
        <v>8.99</v>
      </c>
      <c r="R1728" s="5" t="s">
        <v>1531</v>
      </c>
      <c r="S1728" s="5" t="s">
        <v>2060</v>
      </c>
      <c r="T1728" s="5" t="str">
        <f t="shared" si="157"/>
        <v>Liz MacKendrick</v>
      </c>
      <c r="U1728" t="s">
        <v>1988</v>
      </c>
      <c r="V1728" s="5" t="s">
        <v>47</v>
      </c>
      <c r="W1728" s="5" t="s">
        <v>57</v>
      </c>
      <c r="X1728" s="5" t="s">
        <v>58</v>
      </c>
      <c r="Y1728" s="5" t="s">
        <v>1681</v>
      </c>
      <c r="Z1728" s="5" t="s">
        <v>60</v>
      </c>
      <c r="AA1728" s="4">
        <v>0.41</v>
      </c>
      <c r="AB1728" s="1">
        <v>40389</v>
      </c>
      <c r="AC1728" s="1">
        <v>30731</v>
      </c>
      <c r="AD1728">
        <f t="shared" si="158"/>
        <v>7</v>
      </c>
      <c r="AE1728">
        <f t="shared" ca="1" si="159"/>
        <v>40</v>
      </c>
      <c r="AF1728" t="str">
        <f t="shared" ca="1" si="160"/>
        <v>18-64</v>
      </c>
      <c r="AG1728" s="3">
        <f t="shared" si="161"/>
        <v>0.66378234042553186</v>
      </c>
      <c r="AH1728" t="str">
        <f>_xlfn.IFNA(VLOOKUP(Sales_Transactions[[#This Row],[Order ID]],Returned_Items[#All],2,FALSE),"Not Returned")</f>
        <v>Not Returned</v>
      </c>
    </row>
    <row r="1729" spans="1:34" x14ac:dyDescent="0.25">
      <c r="A1729">
        <v>3109</v>
      </c>
      <c r="C1729" t="s">
        <v>2064</v>
      </c>
      <c r="D1729" s="2" t="str">
        <f>TEXT(MID(Sales_Transactions[[#This Row],[Order Date]],2,5),"d/m/yyy")</f>
        <v>23/7/2010</v>
      </c>
      <c r="E1729" s="2" t="str">
        <f>TEXT(MID(Sales_Transactions[[#This Row],[Order Date]],2,5),"d")</f>
        <v>23</v>
      </c>
      <c r="F1729" s="2" t="str">
        <f>TEXT(MID(Sales_Transactions[[#This Row],[Order Date]],2,5),"m")</f>
        <v>7</v>
      </c>
      <c r="G1729" s="2" t="str">
        <f>TEXT(MID(Sales_Transactions[[#This Row],[Order Date]],2,5),"yyy")</f>
        <v>2010</v>
      </c>
      <c r="H1729" s="2" t="str">
        <f>TEXT(MID(Sales_Transactions[[#This Row],[Order Date]],2,5),"yyy/m")</f>
        <v>2010/7</v>
      </c>
      <c r="I1729" t="s">
        <v>22</v>
      </c>
      <c r="J1729">
        <f t="shared" si="156"/>
        <v>2</v>
      </c>
      <c r="K1729" s="2">
        <v>37</v>
      </c>
      <c r="L1729" s="3">
        <v>6477.7394999999997</v>
      </c>
      <c r="M1729" s="4">
        <v>0.01</v>
      </c>
      <c r="N1729" s="5" t="s">
        <v>23</v>
      </c>
      <c r="O1729" s="3">
        <v>1653.97</v>
      </c>
      <c r="P1729" s="3">
        <v>205.99</v>
      </c>
      <c r="Q1729" s="3">
        <v>8.99</v>
      </c>
      <c r="R1729" s="5" t="s">
        <v>1531</v>
      </c>
      <c r="S1729" s="5" t="s">
        <v>2060</v>
      </c>
      <c r="T1729" s="5" t="str">
        <f t="shared" si="157"/>
        <v>Liz MacKendrick</v>
      </c>
      <c r="U1729" t="s">
        <v>1988</v>
      </c>
      <c r="V1729" s="5" t="s">
        <v>47</v>
      </c>
      <c r="W1729" s="5" t="s">
        <v>48</v>
      </c>
      <c r="X1729" s="5" t="s">
        <v>49</v>
      </c>
      <c r="Y1729" s="5" t="s">
        <v>2065</v>
      </c>
      <c r="Z1729" s="5" t="s">
        <v>43</v>
      </c>
      <c r="AA1729" s="4">
        <v>0.57999999999999996</v>
      </c>
      <c r="AB1729" s="1">
        <v>40389</v>
      </c>
      <c r="AC1729" s="1">
        <v>30784</v>
      </c>
      <c r="AD1729">
        <f t="shared" si="158"/>
        <v>7</v>
      </c>
      <c r="AE1729">
        <f t="shared" ca="1" si="159"/>
        <v>40</v>
      </c>
      <c r="AF1729" t="str">
        <f t="shared" ca="1" si="160"/>
        <v>18-64</v>
      </c>
      <c r="AG1729" s="3">
        <f t="shared" si="161"/>
        <v>5.8097135405405407</v>
      </c>
      <c r="AH1729" t="str">
        <f>_xlfn.IFNA(VLOOKUP(Sales_Transactions[[#This Row],[Order ID]],Returned_Items[#All],2,FALSE),"Not Returned")</f>
        <v>Not Returned</v>
      </c>
    </row>
    <row r="1730" spans="1:34" x14ac:dyDescent="0.25">
      <c r="A1730">
        <v>3777</v>
      </c>
      <c r="C1730" t="s">
        <v>921</v>
      </c>
      <c r="D1730" s="2" t="str">
        <f>TEXT(MID(Sales_Transactions[[#This Row],[Order Date]],2,5),"d/m/yyy")</f>
        <v>7/4/2009</v>
      </c>
      <c r="E1730" s="2" t="str">
        <f>TEXT(MID(Sales_Transactions[[#This Row],[Order Date]],2,5),"d")</f>
        <v>7</v>
      </c>
      <c r="F1730" s="2" t="str">
        <f>TEXT(MID(Sales_Transactions[[#This Row],[Order Date]],2,5),"m")</f>
        <v>4</v>
      </c>
      <c r="G1730" s="2" t="str">
        <f>TEXT(MID(Sales_Transactions[[#This Row],[Order Date]],2,5),"yyy")</f>
        <v>2009</v>
      </c>
      <c r="H1730" s="2" t="str">
        <f>TEXT(MID(Sales_Transactions[[#This Row],[Order Date]],2,5),"yyy/m")</f>
        <v>2009/4</v>
      </c>
      <c r="I1730" t="s">
        <v>78</v>
      </c>
      <c r="J1730">
        <f t="shared" ref="J1730:J1793" si="162">IF(I1730="Making Critical",5,IF(I1730="High",4,IF(I1730="Medium",3,IF(I1730="Low",2,1))))</f>
        <v>3</v>
      </c>
      <c r="K1730" s="2">
        <v>14</v>
      </c>
      <c r="L1730" s="3">
        <v>244.85</v>
      </c>
      <c r="M1730" s="4">
        <v>0.06</v>
      </c>
      <c r="N1730" s="5" t="s">
        <v>67</v>
      </c>
      <c r="O1730" s="3">
        <v>38.06</v>
      </c>
      <c r="P1730" s="3">
        <v>17.670000000000002</v>
      </c>
      <c r="Q1730" s="3">
        <v>8.99</v>
      </c>
      <c r="R1730" s="5" t="s">
        <v>1946</v>
      </c>
      <c r="S1730" s="5" t="s">
        <v>2062</v>
      </c>
      <c r="T1730" s="5" t="str">
        <f t="shared" ref="T1730:T1793" si="163">R1730 &amp; " " &amp; S1730</f>
        <v>Christine Kargatis</v>
      </c>
      <c r="U1730" t="s">
        <v>1988</v>
      </c>
      <c r="V1730" s="5" t="s">
        <v>27</v>
      </c>
      <c r="W1730" s="5" t="s">
        <v>57</v>
      </c>
      <c r="X1730" s="5" t="s">
        <v>58</v>
      </c>
      <c r="Y1730" s="5" t="s">
        <v>1306</v>
      </c>
      <c r="Z1730" s="5" t="s">
        <v>60</v>
      </c>
      <c r="AA1730" s="4">
        <v>0.47</v>
      </c>
      <c r="AB1730" s="1">
        <v>39911</v>
      </c>
      <c r="AC1730" s="1">
        <v>30493</v>
      </c>
      <c r="AD1730">
        <f t="shared" ref="AD1730:AD1793" si="164">_xlfn.DAYS(AB1730,D1730)</f>
        <v>1</v>
      </c>
      <c r="AE1730">
        <f t="shared" ref="AE1730:AE1793" ca="1" si="165">DATEDIF(AC1730,TODAY(),"Y")</f>
        <v>41</v>
      </c>
      <c r="AF1730" t="str">
        <f t="shared" ref="AF1730:AF1793" ca="1" si="166">IF(AE1730&lt;18,"Under 18",IF(AE1730&lt;65,"18-64","Over 65"))</f>
        <v>18-64</v>
      </c>
      <c r="AG1730" s="3">
        <f t="shared" ref="AG1730:AG1793" si="167" xml:space="preserve"> (P1730 - (M1730 / 100) * P1730 + Q1730) / K1730</f>
        <v>1.9035284285714289</v>
      </c>
      <c r="AH1730" t="str">
        <f>_xlfn.IFNA(VLOOKUP(Sales_Transactions[[#This Row],[Order ID]],Returned_Items[#All],2,FALSE),"Not Returned")</f>
        <v>Returned</v>
      </c>
    </row>
    <row r="1731" spans="1:34" x14ac:dyDescent="0.25">
      <c r="A1731">
        <v>3973</v>
      </c>
      <c r="C1731" t="s">
        <v>326</v>
      </c>
      <c r="D1731" s="2" t="str">
        <f>TEXT(MID(Sales_Transactions[[#This Row],[Order Date]],2,5),"d/m/yyy")</f>
        <v>23/3/2012</v>
      </c>
      <c r="E1731" s="2" t="str">
        <f>TEXT(MID(Sales_Transactions[[#This Row],[Order Date]],2,5),"d")</f>
        <v>23</v>
      </c>
      <c r="F1731" s="2" t="str">
        <f>TEXT(MID(Sales_Transactions[[#This Row],[Order Date]],2,5),"m")</f>
        <v>3</v>
      </c>
      <c r="G1731" s="2" t="str">
        <f>TEXT(MID(Sales_Transactions[[#This Row],[Order Date]],2,5),"yyy")</f>
        <v>2012</v>
      </c>
      <c r="H1731" s="2" t="str">
        <f>TEXT(MID(Sales_Transactions[[#This Row],[Order Date]],2,5),"yyy/m")</f>
        <v>2012/3</v>
      </c>
      <c r="I1731" t="s">
        <v>52</v>
      </c>
      <c r="J1731">
        <f t="shared" si="162"/>
        <v>1</v>
      </c>
      <c r="K1731" s="2">
        <v>21</v>
      </c>
      <c r="L1731" s="3">
        <v>316.35000000000002</v>
      </c>
      <c r="M1731" s="4">
        <v>0.06</v>
      </c>
      <c r="N1731" s="5" t="s">
        <v>23</v>
      </c>
      <c r="O1731" s="3">
        <v>117.91</v>
      </c>
      <c r="P1731" s="3">
        <v>15.68</v>
      </c>
      <c r="Q1731" s="3">
        <v>3.73</v>
      </c>
      <c r="R1731" s="5" t="s">
        <v>2066</v>
      </c>
      <c r="S1731" s="5" t="s">
        <v>2067</v>
      </c>
      <c r="T1731" s="5" t="str">
        <f t="shared" si="163"/>
        <v>Bobby Odegard</v>
      </c>
      <c r="U1731" t="s">
        <v>1988</v>
      </c>
      <c r="V1731" s="5" t="s">
        <v>47</v>
      </c>
      <c r="W1731" s="5" t="s">
        <v>57</v>
      </c>
      <c r="X1731" s="5" t="s">
        <v>58</v>
      </c>
      <c r="Y1731" s="5" t="s">
        <v>1840</v>
      </c>
      <c r="Z1731" s="5" t="s">
        <v>60</v>
      </c>
      <c r="AA1731" s="4">
        <v>0.46</v>
      </c>
      <c r="AB1731" s="1">
        <v>40993</v>
      </c>
      <c r="AC1731" s="1">
        <v>30452</v>
      </c>
      <c r="AD1731">
        <f t="shared" si="164"/>
        <v>2</v>
      </c>
      <c r="AE1731">
        <f t="shared" ca="1" si="165"/>
        <v>41</v>
      </c>
      <c r="AF1731" t="str">
        <f t="shared" ca="1" si="166"/>
        <v>18-64</v>
      </c>
      <c r="AG1731" s="3">
        <f t="shared" si="167"/>
        <v>0.92383771428571426</v>
      </c>
      <c r="AH1731" t="str">
        <f>_xlfn.IFNA(VLOOKUP(Sales_Transactions[[#This Row],[Order ID]],Returned_Items[#All],2,FALSE),"Not Returned")</f>
        <v>Not Returned</v>
      </c>
    </row>
    <row r="1732" spans="1:34" x14ac:dyDescent="0.25">
      <c r="A1732">
        <v>4932</v>
      </c>
      <c r="C1732" t="s">
        <v>1897</v>
      </c>
      <c r="D1732" s="2" t="str">
        <f>TEXT(MID(Sales_Transactions[[#This Row],[Order Date]],2,5),"d/m/yyy")</f>
        <v>9/8/2010</v>
      </c>
      <c r="E1732" s="2" t="str">
        <f>TEXT(MID(Sales_Transactions[[#This Row],[Order Date]],2,5),"d")</f>
        <v>9</v>
      </c>
      <c r="F1732" s="2" t="str">
        <f>TEXT(MID(Sales_Transactions[[#This Row],[Order Date]],2,5),"m")</f>
        <v>8</v>
      </c>
      <c r="G1732" s="2" t="str">
        <f>TEXT(MID(Sales_Transactions[[#This Row],[Order Date]],2,5),"yyy")</f>
        <v>2010</v>
      </c>
      <c r="H1732" s="2" t="str">
        <f>TEXT(MID(Sales_Transactions[[#This Row],[Order Date]],2,5),"yyy/m")</f>
        <v>2010/8</v>
      </c>
      <c r="I1732" t="s">
        <v>101</v>
      </c>
      <c r="J1732">
        <f t="shared" si="162"/>
        <v>1</v>
      </c>
      <c r="K1732" s="2">
        <v>11</v>
      </c>
      <c r="L1732" s="3">
        <v>109.37</v>
      </c>
      <c r="M1732" s="4">
        <v>7.0000000000000007E-2</v>
      </c>
      <c r="N1732" s="5" t="s">
        <v>23</v>
      </c>
      <c r="O1732" s="3">
        <v>25.96</v>
      </c>
      <c r="P1732" s="3">
        <v>10.31</v>
      </c>
      <c r="Q1732" s="3">
        <v>1.79</v>
      </c>
      <c r="R1732" s="5" t="s">
        <v>2066</v>
      </c>
      <c r="S1732" s="5" t="s">
        <v>2067</v>
      </c>
      <c r="T1732" s="5" t="str">
        <f t="shared" si="163"/>
        <v>Bobby Odegard</v>
      </c>
      <c r="U1732" t="s">
        <v>1988</v>
      </c>
      <c r="V1732" s="5" t="s">
        <v>47</v>
      </c>
      <c r="W1732" s="5" t="s">
        <v>28</v>
      </c>
      <c r="X1732" s="5" t="s">
        <v>75</v>
      </c>
      <c r="Y1732" s="5" t="s">
        <v>447</v>
      </c>
      <c r="Z1732" s="5" t="s">
        <v>84</v>
      </c>
      <c r="AA1732" s="4">
        <v>0.38</v>
      </c>
      <c r="AB1732" s="1">
        <v>40401</v>
      </c>
      <c r="AC1732" s="1">
        <v>30240</v>
      </c>
      <c r="AD1732">
        <f t="shared" si="164"/>
        <v>2</v>
      </c>
      <c r="AE1732">
        <f t="shared" ca="1" si="165"/>
        <v>41</v>
      </c>
      <c r="AF1732" t="str">
        <f t="shared" ca="1" si="166"/>
        <v>18-64</v>
      </c>
      <c r="AG1732" s="3">
        <f t="shared" si="167"/>
        <v>1.0993439090909092</v>
      </c>
      <c r="AH1732" t="str">
        <f>_xlfn.IFNA(VLOOKUP(Sales_Transactions[[#This Row],[Order ID]],Returned_Items[#All],2,FALSE),"Not Returned")</f>
        <v>Not Returned</v>
      </c>
    </row>
    <row r="1733" spans="1:34" x14ac:dyDescent="0.25">
      <c r="A1733">
        <v>7239</v>
      </c>
      <c r="C1733" t="s">
        <v>2068</v>
      </c>
      <c r="D1733" s="2" t="str">
        <f>TEXT(MID(Sales_Transactions[[#This Row],[Order Date]],2,5),"d/m/yyy")</f>
        <v>29/6/2011</v>
      </c>
      <c r="E1733" s="2" t="str">
        <f>TEXT(MID(Sales_Transactions[[#This Row],[Order Date]],2,5),"d")</f>
        <v>29</v>
      </c>
      <c r="F1733" s="2" t="str">
        <f>TEXT(MID(Sales_Transactions[[#This Row],[Order Date]],2,5),"m")</f>
        <v>6</v>
      </c>
      <c r="G1733" s="2" t="str">
        <f>TEXT(MID(Sales_Transactions[[#This Row],[Order Date]],2,5),"yyy")</f>
        <v>2011</v>
      </c>
      <c r="H1733" s="2" t="str">
        <f>TEXT(MID(Sales_Transactions[[#This Row],[Order Date]],2,5),"yyy/m")</f>
        <v>2011/6</v>
      </c>
      <c r="I1733" t="s">
        <v>78</v>
      </c>
      <c r="J1733">
        <f t="shared" si="162"/>
        <v>3</v>
      </c>
      <c r="K1733" s="2">
        <v>50</v>
      </c>
      <c r="L1733" s="3">
        <v>6206.16</v>
      </c>
      <c r="M1733" s="4">
        <v>0.03</v>
      </c>
      <c r="N1733" s="5" t="s">
        <v>23</v>
      </c>
      <c r="O1733" s="3">
        <v>1416.27</v>
      </c>
      <c r="P1733" s="3">
        <v>120.33</v>
      </c>
      <c r="Q1733" s="3">
        <v>19.989999999999998</v>
      </c>
      <c r="R1733" s="5" t="s">
        <v>2059</v>
      </c>
      <c r="S1733" s="5" t="s">
        <v>137</v>
      </c>
      <c r="T1733" s="5" t="str">
        <f t="shared" si="163"/>
        <v>Craig Carroll</v>
      </c>
      <c r="U1733" t="s">
        <v>1988</v>
      </c>
      <c r="V1733" s="5" t="s">
        <v>27</v>
      </c>
      <c r="W1733" s="5" t="s">
        <v>28</v>
      </c>
      <c r="X1733" s="5" t="s">
        <v>29</v>
      </c>
      <c r="Y1733" s="5" t="s">
        <v>2030</v>
      </c>
      <c r="Z1733" s="5" t="s">
        <v>43</v>
      </c>
      <c r="AA1733" s="4">
        <v>0.59</v>
      </c>
      <c r="AB1733" s="1">
        <v>40725</v>
      </c>
      <c r="AC1733" s="1">
        <v>28382</v>
      </c>
      <c r="AD1733">
        <f t="shared" si="164"/>
        <v>2</v>
      </c>
      <c r="AE1733">
        <f t="shared" ca="1" si="165"/>
        <v>46</v>
      </c>
      <c r="AF1733" t="str">
        <f t="shared" ca="1" si="166"/>
        <v>18-64</v>
      </c>
      <c r="AG1733" s="3">
        <f t="shared" si="167"/>
        <v>2.8056780200000002</v>
      </c>
      <c r="AH1733" t="str">
        <f>_xlfn.IFNA(VLOOKUP(Sales_Transactions[[#This Row],[Order ID]],Returned_Items[#All],2,FALSE),"Not Returned")</f>
        <v>Not Returned</v>
      </c>
    </row>
    <row r="1734" spans="1:34" x14ac:dyDescent="0.25">
      <c r="A1734">
        <v>9088</v>
      </c>
      <c r="C1734" t="s">
        <v>413</v>
      </c>
      <c r="D1734" s="2" t="str">
        <f>TEXT(MID(Sales_Transactions[[#This Row],[Order Date]],2,5),"d/m/yyy")</f>
        <v>22/6/2009</v>
      </c>
      <c r="E1734" s="2" t="str">
        <f>TEXT(MID(Sales_Transactions[[#This Row],[Order Date]],2,5),"d")</f>
        <v>22</v>
      </c>
      <c r="F1734" s="2" t="str">
        <f>TEXT(MID(Sales_Transactions[[#This Row],[Order Date]],2,5),"m")</f>
        <v>6</v>
      </c>
      <c r="G1734" s="2" t="str">
        <f>TEXT(MID(Sales_Transactions[[#This Row],[Order Date]],2,5),"yyy")</f>
        <v>2009</v>
      </c>
      <c r="H1734" s="2" t="str">
        <f>TEXT(MID(Sales_Transactions[[#This Row],[Order Date]],2,5),"yyy/m")</f>
        <v>2009/6</v>
      </c>
      <c r="I1734" t="s">
        <v>101</v>
      </c>
      <c r="J1734">
        <f t="shared" si="162"/>
        <v>1</v>
      </c>
      <c r="K1734" s="2">
        <v>50</v>
      </c>
      <c r="L1734" s="3">
        <v>15383.7</v>
      </c>
      <c r="M1734" s="4">
        <v>0.03</v>
      </c>
      <c r="N1734" s="5" t="s">
        <v>23</v>
      </c>
      <c r="O1734" s="3">
        <v>6523.26</v>
      </c>
      <c r="P1734" s="3">
        <v>304.99</v>
      </c>
      <c r="Q1734" s="3">
        <v>19.989999999999998</v>
      </c>
      <c r="R1734" s="5" t="s">
        <v>2069</v>
      </c>
      <c r="S1734" s="5" t="s">
        <v>2070</v>
      </c>
      <c r="T1734" s="5" t="str">
        <f t="shared" si="163"/>
        <v>Russell Applegate</v>
      </c>
      <c r="U1734" t="s">
        <v>1988</v>
      </c>
      <c r="V1734" s="5" t="s">
        <v>74</v>
      </c>
      <c r="W1734" s="5" t="s">
        <v>28</v>
      </c>
      <c r="X1734" s="5" t="s">
        <v>41</v>
      </c>
      <c r="Y1734" s="5" t="s">
        <v>2071</v>
      </c>
      <c r="Z1734" s="5" t="s">
        <v>43</v>
      </c>
      <c r="AA1734" s="4">
        <v>0.4</v>
      </c>
      <c r="AB1734" s="1">
        <v>39988</v>
      </c>
      <c r="AC1734" s="1">
        <v>27811</v>
      </c>
      <c r="AD1734">
        <f t="shared" si="164"/>
        <v>2</v>
      </c>
      <c r="AE1734">
        <f t="shared" ca="1" si="165"/>
        <v>48</v>
      </c>
      <c r="AF1734" t="str">
        <f t="shared" ca="1" si="166"/>
        <v>18-64</v>
      </c>
      <c r="AG1734" s="3">
        <f t="shared" si="167"/>
        <v>6.4977700600000006</v>
      </c>
      <c r="AH1734" t="str">
        <f>_xlfn.IFNA(VLOOKUP(Sales_Transactions[[#This Row],[Order ID]],Returned_Items[#All],2,FALSE),"Not Returned")</f>
        <v>Not Returned</v>
      </c>
    </row>
    <row r="1735" spans="1:34" x14ac:dyDescent="0.25">
      <c r="A1735">
        <v>9088</v>
      </c>
      <c r="C1735" t="s">
        <v>413</v>
      </c>
      <c r="D1735" s="2" t="str">
        <f>TEXT(MID(Sales_Transactions[[#This Row],[Order Date]],2,5),"d/m/yyy")</f>
        <v>22/6/2009</v>
      </c>
      <c r="E1735" s="2" t="str">
        <f>TEXT(MID(Sales_Transactions[[#This Row],[Order Date]],2,5),"d")</f>
        <v>22</v>
      </c>
      <c r="F1735" s="2" t="str">
        <f>TEXT(MID(Sales_Transactions[[#This Row],[Order Date]],2,5),"m")</f>
        <v>6</v>
      </c>
      <c r="G1735" s="2" t="str">
        <f>TEXT(MID(Sales_Transactions[[#This Row],[Order Date]],2,5),"yyy")</f>
        <v>2009</v>
      </c>
      <c r="H1735" s="2" t="str">
        <f>TEXT(MID(Sales_Transactions[[#This Row],[Order Date]],2,5),"yyy/m")</f>
        <v>2009/6</v>
      </c>
      <c r="I1735" t="s">
        <v>101</v>
      </c>
      <c r="J1735">
        <f t="shared" si="162"/>
        <v>1</v>
      </c>
      <c r="K1735" s="2">
        <v>31</v>
      </c>
      <c r="L1735" s="3">
        <v>1637.4570000000001</v>
      </c>
      <c r="M1735" s="4">
        <v>0.09</v>
      </c>
      <c r="N1735" s="5" t="s">
        <v>23</v>
      </c>
      <c r="O1735" s="3">
        <v>118.15</v>
      </c>
      <c r="P1735" s="3">
        <v>65.989999999999995</v>
      </c>
      <c r="Q1735" s="3">
        <v>8.99</v>
      </c>
      <c r="R1735" s="5" t="s">
        <v>2069</v>
      </c>
      <c r="S1735" s="5" t="s">
        <v>2070</v>
      </c>
      <c r="T1735" s="5" t="str">
        <f t="shared" si="163"/>
        <v>Russell Applegate</v>
      </c>
      <c r="U1735" t="s">
        <v>1988</v>
      </c>
      <c r="V1735" s="5" t="s">
        <v>74</v>
      </c>
      <c r="W1735" s="5" t="s">
        <v>48</v>
      </c>
      <c r="X1735" s="5" t="s">
        <v>49</v>
      </c>
      <c r="Y1735" s="5" t="s">
        <v>1007</v>
      </c>
      <c r="Z1735" s="5" t="s">
        <v>43</v>
      </c>
      <c r="AA1735" s="4">
        <v>0.57999999999999996</v>
      </c>
      <c r="AB1735" s="1">
        <v>39988</v>
      </c>
      <c r="AC1735" s="1">
        <v>27817</v>
      </c>
      <c r="AD1735">
        <f t="shared" si="164"/>
        <v>2</v>
      </c>
      <c r="AE1735">
        <f t="shared" ca="1" si="165"/>
        <v>48</v>
      </c>
      <c r="AF1735" t="str">
        <f t="shared" ca="1" si="166"/>
        <v>18-64</v>
      </c>
      <c r="AG1735" s="3">
        <f t="shared" si="167"/>
        <v>2.416793838709677</v>
      </c>
      <c r="AH1735" t="str">
        <f>_xlfn.IFNA(VLOOKUP(Sales_Transactions[[#This Row],[Order ID]],Returned_Items[#All],2,FALSE),"Not Returned")</f>
        <v>Not Returned</v>
      </c>
    </row>
    <row r="1736" spans="1:34" x14ac:dyDescent="0.25">
      <c r="A1736">
        <v>11428</v>
      </c>
      <c r="C1736" t="s">
        <v>1182</v>
      </c>
      <c r="D1736" s="2" t="str">
        <f>TEXT(MID(Sales_Transactions[[#This Row],[Order Date]],2,5),"d/m/yyy")</f>
        <v>21/1/2012</v>
      </c>
      <c r="E1736" s="2" t="str">
        <f>TEXT(MID(Sales_Transactions[[#This Row],[Order Date]],2,5),"d")</f>
        <v>21</v>
      </c>
      <c r="F1736" s="2" t="str">
        <f>TEXT(MID(Sales_Transactions[[#This Row],[Order Date]],2,5),"m")</f>
        <v>1</v>
      </c>
      <c r="G1736" s="2" t="str">
        <f>TEXT(MID(Sales_Transactions[[#This Row],[Order Date]],2,5),"yyy")</f>
        <v>2012</v>
      </c>
      <c r="H1736" s="2" t="str">
        <f>TEXT(MID(Sales_Transactions[[#This Row],[Order Date]],2,5),"yyy/m")</f>
        <v>2012/1</v>
      </c>
      <c r="I1736" t="s">
        <v>78</v>
      </c>
      <c r="J1736">
        <f t="shared" si="162"/>
        <v>3</v>
      </c>
      <c r="K1736" s="2">
        <v>16</v>
      </c>
      <c r="L1736" s="3">
        <v>1554.53</v>
      </c>
      <c r="M1736" s="4">
        <v>0</v>
      </c>
      <c r="N1736" s="5" t="s">
        <v>23</v>
      </c>
      <c r="O1736" s="3">
        <v>474.66</v>
      </c>
      <c r="P1736" s="3">
        <v>90.48</v>
      </c>
      <c r="Q1736" s="3">
        <v>19.989999999999998</v>
      </c>
      <c r="R1736" s="5" t="s">
        <v>1698</v>
      </c>
      <c r="S1736" s="5" t="s">
        <v>2072</v>
      </c>
      <c r="T1736" s="5" t="str">
        <f t="shared" si="163"/>
        <v>Bill Donatelli</v>
      </c>
      <c r="U1736" t="s">
        <v>1988</v>
      </c>
      <c r="V1736" s="5" t="s">
        <v>27</v>
      </c>
      <c r="W1736" s="5" t="s">
        <v>28</v>
      </c>
      <c r="X1736" s="5" t="s">
        <v>98</v>
      </c>
      <c r="Y1736" s="5" t="s">
        <v>2073</v>
      </c>
      <c r="Z1736" s="5" t="s">
        <v>43</v>
      </c>
      <c r="AA1736" s="4">
        <v>0.4</v>
      </c>
      <c r="AB1736" s="1">
        <v>40929</v>
      </c>
      <c r="AC1736" s="1">
        <v>28036</v>
      </c>
      <c r="AD1736">
        <f t="shared" si="164"/>
        <v>0</v>
      </c>
      <c r="AE1736">
        <f t="shared" ca="1" si="165"/>
        <v>47</v>
      </c>
      <c r="AF1736" t="str">
        <f t="shared" ca="1" si="166"/>
        <v>18-64</v>
      </c>
      <c r="AG1736" s="3">
        <f t="shared" si="167"/>
        <v>6.9043749999999999</v>
      </c>
      <c r="AH1736" t="str">
        <f>_xlfn.IFNA(VLOOKUP(Sales_Transactions[[#This Row],[Order ID]],Returned_Items[#All],2,FALSE),"Not Returned")</f>
        <v>Not Returned</v>
      </c>
    </row>
    <row r="1737" spans="1:34" x14ac:dyDescent="0.25">
      <c r="A1737">
        <v>12452</v>
      </c>
      <c r="C1737" t="s">
        <v>477</v>
      </c>
      <c r="D1737" s="2" t="str">
        <f>TEXT(MID(Sales_Transactions[[#This Row],[Order Date]],2,5),"d/m/yyy")</f>
        <v>7/12/2010</v>
      </c>
      <c r="E1737" s="2" t="str">
        <f>TEXT(MID(Sales_Transactions[[#This Row],[Order Date]],2,5),"d")</f>
        <v>7</v>
      </c>
      <c r="F1737" s="2" t="str">
        <f>TEXT(MID(Sales_Transactions[[#This Row],[Order Date]],2,5),"m")</f>
        <v>12</v>
      </c>
      <c r="G1737" s="2" t="str">
        <f>TEXT(MID(Sales_Transactions[[#This Row],[Order Date]],2,5),"yyy")</f>
        <v>2010</v>
      </c>
      <c r="H1737" s="2" t="str">
        <f>TEXT(MID(Sales_Transactions[[#This Row],[Order Date]],2,5),"yyy/m")</f>
        <v>2010/12</v>
      </c>
      <c r="I1737" t="s">
        <v>78</v>
      </c>
      <c r="J1737">
        <f t="shared" si="162"/>
        <v>3</v>
      </c>
      <c r="K1737" s="2">
        <v>1</v>
      </c>
      <c r="L1737" s="3">
        <v>356.95</v>
      </c>
      <c r="M1737" s="4">
        <v>0.08</v>
      </c>
      <c r="N1737" s="5" t="s">
        <v>23</v>
      </c>
      <c r="O1737" s="3">
        <v>-228.24</v>
      </c>
      <c r="P1737" s="3">
        <v>387.99</v>
      </c>
      <c r="Q1737" s="3">
        <v>19.989999999999998</v>
      </c>
      <c r="R1737" s="5" t="s">
        <v>1698</v>
      </c>
      <c r="S1737" s="5" t="s">
        <v>2072</v>
      </c>
      <c r="T1737" s="5" t="str">
        <f t="shared" si="163"/>
        <v>Bill Donatelli</v>
      </c>
      <c r="U1737" t="s">
        <v>1988</v>
      </c>
      <c r="V1737" s="5" t="s">
        <v>47</v>
      </c>
      <c r="W1737" s="5" t="s">
        <v>28</v>
      </c>
      <c r="X1737" s="5" t="s">
        <v>41</v>
      </c>
      <c r="Y1737" s="5" t="s">
        <v>596</v>
      </c>
      <c r="Z1737" s="5" t="s">
        <v>43</v>
      </c>
      <c r="AA1737" s="4">
        <v>0.38</v>
      </c>
      <c r="AB1737" s="1">
        <v>40520</v>
      </c>
      <c r="AC1737" s="1">
        <v>28052</v>
      </c>
      <c r="AD1737">
        <f t="shared" si="164"/>
        <v>1</v>
      </c>
      <c r="AE1737">
        <f t="shared" ca="1" si="165"/>
        <v>47</v>
      </c>
      <c r="AF1737" t="str">
        <f t="shared" ca="1" si="166"/>
        <v>18-64</v>
      </c>
      <c r="AG1737" s="3">
        <f t="shared" si="167"/>
        <v>407.66960800000004</v>
      </c>
      <c r="AH1737" t="str">
        <f>_xlfn.IFNA(VLOOKUP(Sales_Transactions[[#This Row],[Order ID]],Returned_Items[#All],2,FALSE),"Not Returned")</f>
        <v>Not Returned</v>
      </c>
    </row>
    <row r="1738" spans="1:34" x14ac:dyDescent="0.25">
      <c r="A1738">
        <v>12452</v>
      </c>
      <c r="C1738" t="s">
        <v>477</v>
      </c>
      <c r="D1738" s="2" t="str">
        <f>TEXT(MID(Sales_Transactions[[#This Row],[Order Date]],2,5),"d/m/yyy")</f>
        <v>7/12/2010</v>
      </c>
      <c r="E1738" s="2" t="str">
        <f>TEXT(MID(Sales_Transactions[[#This Row],[Order Date]],2,5),"d")</f>
        <v>7</v>
      </c>
      <c r="F1738" s="2" t="str">
        <f>TEXT(MID(Sales_Transactions[[#This Row],[Order Date]],2,5),"m")</f>
        <v>12</v>
      </c>
      <c r="G1738" s="2" t="str">
        <f>TEXT(MID(Sales_Transactions[[#This Row],[Order Date]],2,5),"yyy")</f>
        <v>2010</v>
      </c>
      <c r="H1738" s="2" t="str">
        <f>TEXT(MID(Sales_Transactions[[#This Row],[Order Date]],2,5),"yyy/m")</f>
        <v>2010/12</v>
      </c>
      <c r="I1738" t="s">
        <v>78</v>
      </c>
      <c r="J1738">
        <f t="shared" si="162"/>
        <v>3</v>
      </c>
      <c r="K1738" s="2">
        <v>17</v>
      </c>
      <c r="L1738" s="3">
        <v>112.86</v>
      </c>
      <c r="M1738" s="4">
        <v>0.04</v>
      </c>
      <c r="N1738" s="5" t="s">
        <v>23</v>
      </c>
      <c r="O1738" s="3">
        <v>-56.78</v>
      </c>
      <c r="P1738" s="3">
        <v>6.6</v>
      </c>
      <c r="Q1738" s="3">
        <v>4.07</v>
      </c>
      <c r="R1738" s="5" t="s">
        <v>1698</v>
      </c>
      <c r="S1738" s="5" t="s">
        <v>2072</v>
      </c>
      <c r="T1738" s="5" t="str">
        <f t="shared" si="163"/>
        <v>Bill Donatelli</v>
      </c>
      <c r="U1738" t="s">
        <v>1988</v>
      </c>
      <c r="V1738" s="5" t="s">
        <v>47</v>
      </c>
      <c r="W1738" s="5" t="s">
        <v>48</v>
      </c>
      <c r="X1738" s="5" t="s">
        <v>87</v>
      </c>
      <c r="Y1738" s="5" t="s">
        <v>2074</v>
      </c>
      <c r="Z1738" s="5" t="s">
        <v>60</v>
      </c>
      <c r="AA1738" s="4">
        <v>0.66</v>
      </c>
      <c r="AB1738" s="1">
        <v>40521</v>
      </c>
      <c r="AC1738" s="1">
        <v>27967</v>
      </c>
      <c r="AD1738">
        <f t="shared" si="164"/>
        <v>2</v>
      </c>
      <c r="AE1738">
        <f t="shared" ca="1" si="165"/>
        <v>48</v>
      </c>
      <c r="AF1738" t="str">
        <f t="shared" ca="1" si="166"/>
        <v>18-64</v>
      </c>
      <c r="AG1738" s="3">
        <f t="shared" si="167"/>
        <v>0.6274917647058823</v>
      </c>
      <c r="AH1738" t="str">
        <f>_xlfn.IFNA(VLOOKUP(Sales_Transactions[[#This Row],[Order ID]],Returned_Items[#All],2,FALSE),"Not Returned")</f>
        <v>Not Returned</v>
      </c>
    </row>
    <row r="1739" spans="1:34" x14ac:dyDescent="0.25">
      <c r="A1739">
        <v>12452</v>
      </c>
      <c r="C1739" t="s">
        <v>477</v>
      </c>
      <c r="D1739" s="2" t="str">
        <f>TEXT(MID(Sales_Transactions[[#This Row],[Order Date]],2,5),"d/m/yyy")</f>
        <v>7/12/2010</v>
      </c>
      <c r="E1739" s="2" t="str">
        <f>TEXT(MID(Sales_Transactions[[#This Row],[Order Date]],2,5),"d")</f>
        <v>7</v>
      </c>
      <c r="F1739" s="2" t="str">
        <f>TEXT(MID(Sales_Transactions[[#This Row],[Order Date]],2,5),"m")</f>
        <v>12</v>
      </c>
      <c r="G1739" s="2" t="str">
        <f>TEXT(MID(Sales_Transactions[[#This Row],[Order Date]],2,5),"yyy")</f>
        <v>2010</v>
      </c>
      <c r="H1739" s="2" t="str">
        <f>TEXT(MID(Sales_Transactions[[#This Row],[Order Date]],2,5),"yyy/m")</f>
        <v>2010/12</v>
      </c>
      <c r="I1739" t="s">
        <v>78</v>
      </c>
      <c r="J1739">
        <f t="shared" si="162"/>
        <v>3</v>
      </c>
      <c r="K1739" s="2">
        <v>38</v>
      </c>
      <c r="L1739" s="3">
        <v>2063.42</v>
      </c>
      <c r="M1739" s="4">
        <v>0.03</v>
      </c>
      <c r="N1739" s="5" t="s">
        <v>23</v>
      </c>
      <c r="O1739" s="3">
        <v>989.95</v>
      </c>
      <c r="P1739" s="3">
        <v>55.98</v>
      </c>
      <c r="Q1739" s="3">
        <v>5.15</v>
      </c>
      <c r="R1739" s="5" t="s">
        <v>1698</v>
      </c>
      <c r="S1739" s="5" t="s">
        <v>2072</v>
      </c>
      <c r="T1739" s="5" t="str">
        <f t="shared" si="163"/>
        <v>Bill Donatelli</v>
      </c>
      <c r="U1739" t="s">
        <v>1988</v>
      </c>
      <c r="V1739" s="5" t="s">
        <v>47</v>
      </c>
      <c r="W1739" s="5" t="s">
        <v>28</v>
      </c>
      <c r="X1739" s="5" t="s">
        <v>75</v>
      </c>
      <c r="Y1739" s="5" t="s">
        <v>2075</v>
      </c>
      <c r="Z1739" s="5" t="s">
        <v>43</v>
      </c>
      <c r="AA1739" s="4">
        <v>0.36</v>
      </c>
      <c r="AB1739" s="1">
        <v>40521</v>
      </c>
      <c r="AC1739" s="1">
        <v>28144</v>
      </c>
      <c r="AD1739">
        <f t="shared" si="164"/>
        <v>2</v>
      </c>
      <c r="AE1739">
        <f t="shared" ca="1" si="165"/>
        <v>47</v>
      </c>
      <c r="AF1739" t="str">
        <f t="shared" ca="1" si="166"/>
        <v>18-64</v>
      </c>
      <c r="AG1739" s="3">
        <f t="shared" si="167"/>
        <v>1.6082422631578948</v>
      </c>
      <c r="AH1739" t="str">
        <f>_xlfn.IFNA(VLOOKUP(Sales_Transactions[[#This Row],[Order ID]],Returned_Items[#All],2,FALSE),"Not Returned")</f>
        <v>Not Returned</v>
      </c>
    </row>
    <row r="1740" spans="1:34" x14ac:dyDescent="0.25">
      <c r="A1740">
        <v>13345</v>
      </c>
      <c r="C1740" t="s">
        <v>2076</v>
      </c>
      <c r="D1740" s="2" t="str">
        <f>TEXT(MID(Sales_Transactions[[#This Row],[Order Date]],2,5),"d/m/yyy")</f>
        <v>2/9/2012</v>
      </c>
      <c r="E1740" s="2" t="str">
        <f>TEXT(MID(Sales_Transactions[[#This Row],[Order Date]],2,5),"d")</f>
        <v>2</v>
      </c>
      <c r="F1740" s="2" t="str">
        <f>TEXT(MID(Sales_Transactions[[#This Row],[Order Date]],2,5),"m")</f>
        <v>9</v>
      </c>
      <c r="G1740" s="2" t="str">
        <f>TEXT(MID(Sales_Transactions[[#This Row],[Order Date]],2,5),"yyy")</f>
        <v>2012</v>
      </c>
      <c r="H1740" s="2" t="str">
        <f>TEXT(MID(Sales_Transactions[[#This Row],[Order Date]],2,5),"yyy/m")</f>
        <v>2012/9</v>
      </c>
      <c r="I1740" t="s">
        <v>52</v>
      </c>
      <c r="J1740">
        <f t="shared" si="162"/>
        <v>1</v>
      </c>
      <c r="K1740" s="2">
        <v>24</v>
      </c>
      <c r="L1740" s="3">
        <v>116.82</v>
      </c>
      <c r="M1740" s="4">
        <v>0.02</v>
      </c>
      <c r="N1740" s="5" t="s">
        <v>23</v>
      </c>
      <c r="O1740" s="3">
        <v>-42.05</v>
      </c>
      <c r="P1740" s="3">
        <v>4.7699999999999996</v>
      </c>
      <c r="Q1740" s="3">
        <v>2.39</v>
      </c>
      <c r="R1740" s="5" t="s">
        <v>1698</v>
      </c>
      <c r="S1740" s="5" t="s">
        <v>2072</v>
      </c>
      <c r="T1740" s="5" t="str">
        <f t="shared" si="163"/>
        <v>Bill Donatelli</v>
      </c>
      <c r="U1740" t="s">
        <v>1988</v>
      </c>
      <c r="V1740" s="5" t="s">
        <v>47</v>
      </c>
      <c r="W1740" s="5" t="s">
        <v>48</v>
      </c>
      <c r="X1740" s="5" t="s">
        <v>87</v>
      </c>
      <c r="Y1740" s="5" t="s">
        <v>1247</v>
      </c>
      <c r="Z1740" s="5" t="s">
        <v>60</v>
      </c>
      <c r="AA1740" s="4">
        <v>0.72</v>
      </c>
      <c r="AB1740" s="1">
        <v>41155</v>
      </c>
      <c r="AC1740" s="1">
        <v>28292</v>
      </c>
      <c r="AD1740">
        <f t="shared" si="164"/>
        <v>1</v>
      </c>
      <c r="AE1740">
        <f t="shared" ca="1" si="165"/>
        <v>47</v>
      </c>
      <c r="AF1740" t="str">
        <f t="shared" ca="1" si="166"/>
        <v>18-64</v>
      </c>
      <c r="AG1740" s="3">
        <f t="shared" si="167"/>
        <v>0.29829358333333333</v>
      </c>
      <c r="AH1740" t="str">
        <f>_xlfn.IFNA(VLOOKUP(Sales_Transactions[[#This Row],[Order ID]],Returned_Items[#All],2,FALSE),"Not Returned")</f>
        <v>Not Returned</v>
      </c>
    </row>
    <row r="1741" spans="1:34" x14ac:dyDescent="0.25">
      <c r="A1741">
        <v>13345</v>
      </c>
      <c r="C1741" t="s">
        <v>2076</v>
      </c>
      <c r="D1741" s="2" t="str">
        <f>TEXT(MID(Sales_Transactions[[#This Row],[Order Date]],2,5),"d/m/yyy")</f>
        <v>2/9/2012</v>
      </c>
      <c r="E1741" s="2" t="str">
        <f>TEXT(MID(Sales_Transactions[[#This Row],[Order Date]],2,5),"d")</f>
        <v>2</v>
      </c>
      <c r="F1741" s="2" t="str">
        <f>TEXT(MID(Sales_Transactions[[#This Row],[Order Date]],2,5),"m")</f>
        <v>9</v>
      </c>
      <c r="G1741" s="2" t="str">
        <f>TEXT(MID(Sales_Transactions[[#This Row],[Order Date]],2,5),"yyy")</f>
        <v>2012</v>
      </c>
      <c r="H1741" s="2" t="str">
        <f>TEXT(MID(Sales_Transactions[[#This Row],[Order Date]],2,5),"yyy/m")</f>
        <v>2012/9</v>
      </c>
      <c r="I1741" t="s">
        <v>52</v>
      </c>
      <c r="J1741">
        <f t="shared" si="162"/>
        <v>1</v>
      </c>
      <c r="K1741" s="2">
        <v>45</v>
      </c>
      <c r="L1741" s="3">
        <v>483.64</v>
      </c>
      <c r="M1741" s="4">
        <v>0.1</v>
      </c>
      <c r="N1741" s="5" t="s">
        <v>23</v>
      </c>
      <c r="O1741" s="3">
        <v>28.39</v>
      </c>
      <c r="P1741" s="3">
        <v>10.98</v>
      </c>
      <c r="Q1741" s="3">
        <v>3.37</v>
      </c>
      <c r="R1741" s="5" t="s">
        <v>1698</v>
      </c>
      <c r="S1741" s="5" t="s">
        <v>2072</v>
      </c>
      <c r="T1741" s="5" t="str">
        <f t="shared" si="163"/>
        <v>Bill Donatelli</v>
      </c>
      <c r="U1741" t="s">
        <v>1988</v>
      </c>
      <c r="V1741" s="5" t="s">
        <v>47</v>
      </c>
      <c r="W1741" s="5" t="s">
        <v>28</v>
      </c>
      <c r="X1741" s="5" t="s">
        <v>221</v>
      </c>
      <c r="Y1741" s="5" t="s">
        <v>773</v>
      </c>
      <c r="Z1741" s="5" t="s">
        <v>60</v>
      </c>
      <c r="AA1741" s="4">
        <v>0.56999999999999995</v>
      </c>
      <c r="AB1741" s="1">
        <v>41154</v>
      </c>
      <c r="AC1741" s="1">
        <v>28471</v>
      </c>
      <c r="AD1741">
        <f t="shared" si="164"/>
        <v>0</v>
      </c>
      <c r="AE1741">
        <f t="shared" ca="1" si="165"/>
        <v>46</v>
      </c>
      <c r="AF1741" t="str">
        <f t="shared" ca="1" si="166"/>
        <v>18-64</v>
      </c>
      <c r="AG1741" s="3">
        <f t="shared" si="167"/>
        <v>0.31864488888888892</v>
      </c>
      <c r="AH1741" t="str">
        <f>_xlfn.IFNA(VLOOKUP(Sales_Transactions[[#This Row],[Order ID]],Returned_Items[#All],2,FALSE),"Not Returned")</f>
        <v>Not Returned</v>
      </c>
    </row>
    <row r="1742" spans="1:34" x14ac:dyDescent="0.25">
      <c r="A1742">
        <v>13410</v>
      </c>
      <c r="C1742" t="s">
        <v>2077</v>
      </c>
      <c r="D1742" s="2" t="str">
        <f>TEXT(MID(Sales_Transactions[[#This Row],[Order Date]],2,5),"d/m/yyy")</f>
        <v>6/6/2010</v>
      </c>
      <c r="E1742" s="2" t="str">
        <f>TEXT(MID(Sales_Transactions[[#This Row],[Order Date]],2,5),"d")</f>
        <v>6</v>
      </c>
      <c r="F1742" s="2" t="str">
        <f>TEXT(MID(Sales_Transactions[[#This Row],[Order Date]],2,5),"m")</f>
        <v>6</v>
      </c>
      <c r="G1742" s="2" t="str">
        <f>TEXT(MID(Sales_Transactions[[#This Row],[Order Date]],2,5),"yyy")</f>
        <v>2010</v>
      </c>
      <c r="H1742" s="2" t="str">
        <f>TEXT(MID(Sales_Transactions[[#This Row],[Order Date]],2,5),"yyy/m")</f>
        <v>2010/6</v>
      </c>
      <c r="I1742" t="s">
        <v>52</v>
      </c>
      <c r="J1742">
        <f t="shared" si="162"/>
        <v>1</v>
      </c>
      <c r="K1742" s="2">
        <v>4</v>
      </c>
      <c r="L1742" s="3">
        <v>33.64</v>
      </c>
      <c r="M1742" s="4">
        <v>7.0000000000000007E-2</v>
      </c>
      <c r="N1742" s="5" t="s">
        <v>23</v>
      </c>
      <c r="O1742" s="3">
        <v>-35.17</v>
      </c>
      <c r="P1742" s="3">
        <v>8.1199999999999992</v>
      </c>
      <c r="Q1742" s="3">
        <v>2.83</v>
      </c>
      <c r="R1742" s="5" t="s">
        <v>2066</v>
      </c>
      <c r="S1742" s="5" t="s">
        <v>2067</v>
      </c>
      <c r="T1742" s="5" t="str">
        <f t="shared" si="163"/>
        <v>Bobby Odegard</v>
      </c>
      <c r="U1742" t="s">
        <v>1988</v>
      </c>
      <c r="V1742" s="5" t="s">
        <v>47</v>
      </c>
      <c r="W1742" s="5" t="s">
        <v>48</v>
      </c>
      <c r="X1742" s="5" t="s">
        <v>87</v>
      </c>
      <c r="Y1742" s="5" t="s">
        <v>1068</v>
      </c>
      <c r="Z1742" s="5" t="s">
        <v>60</v>
      </c>
      <c r="AA1742" s="4">
        <v>0.77</v>
      </c>
      <c r="AB1742" s="1">
        <v>40337</v>
      </c>
      <c r="AC1742" s="1">
        <v>28091</v>
      </c>
      <c r="AD1742">
        <f t="shared" si="164"/>
        <v>2</v>
      </c>
      <c r="AE1742">
        <f t="shared" ca="1" si="165"/>
        <v>47</v>
      </c>
      <c r="AF1742" t="str">
        <f t="shared" ca="1" si="166"/>
        <v>18-64</v>
      </c>
      <c r="AG1742" s="3">
        <f t="shared" si="167"/>
        <v>2.7360789999999997</v>
      </c>
      <c r="AH1742" t="str">
        <f>_xlfn.IFNA(VLOOKUP(Sales_Transactions[[#This Row],[Order ID]],Returned_Items[#All],2,FALSE),"Not Returned")</f>
        <v>Returned</v>
      </c>
    </row>
    <row r="1743" spans="1:34" x14ac:dyDescent="0.25">
      <c r="A1743">
        <v>13410</v>
      </c>
      <c r="C1743" t="s">
        <v>2077</v>
      </c>
      <c r="D1743" s="2" t="str">
        <f>TEXT(MID(Sales_Transactions[[#This Row],[Order Date]],2,5),"d/m/yyy")</f>
        <v>6/6/2010</v>
      </c>
      <c r="E1743" s="2" t="str">
        <f>TEXT(MID(Sales_Transactions[[#This Row],[Order Date]],2,5),"d")</f>
        <v>6</v>
      </c>
      <c r="F1743" s="2" t="str">
        <f>TEXT(MID(Sales_Transactions[[#This Row],[Order Date]],2,5),"m")</f>
        <v>6</v>
      </c>
      <c r="G1743" s="2" t="str">
        <f>TEXT(MID(Sales_Transactions[[#This Row],[Order Date]],2,5),"yyy")</f>
        <v>2010</v>
      </c>
      <c r="H1743" s="2" t="str">
        <f>TEXT(MID(Sales_Transactions[[#This Row],[Order Date]],2,5),"yyy/m")</f>
        <v>2010/6</v>
      </c>
      <c r="I1743" t="s">
        <v>52</v>
      </c>
      <c r="J1743">
        <f t="shared" si="162"/>
        <v>1</v>
      </c>
      <c r="K1743" s="2">
        <v>29</v>
      </c>
      <c r="L1743" s="3">
        <v>701.94</v>
      </c>
      <c r="M1743" s="4">
        <v>0.01</v>
      </c>
      <c r="N1743" s="5" t="s">
        <v>23</v>
      </c>
      <c r="O1743" s="3">
        <v>158.91</v>
      </c>
      <c r="P1743" s="3">
        <v>23.99</v>
      </c>
      <c r="Q1743" s="3">
        <v>6.3</v>
      </c>
      <c r="R1743" s="5" t="s">
        <v>2066</v>
      </c>
      <c r="S1743" s="5" t="s">
        <v>2067</v>
      </c>
      <c r="T1743" s="5" t="str">
        <f t="shared" si="163"/>
        <v>Bobby Odegard</v>
      </c>
      <c r="U1743" t="s">
        <v>1988</v>
      </c>
      <c r="V1743" s="5" t="s">
        <v>47</v>
      </c>
      <c r="W1743" s="5" t="s">
        <v>48</v>
      </c>
      <c r="X1743" s="5" t="s">
        <v>324</v>
      </c>
      <c r="Y1743" s="5" t="s">
        <v>1006</v>
      </c>
      <c r="Z1743" s="5" t="s">
        <v>56</v>
      </c>
      <c r="AA1743" s="4">
        <v>0.38</v>
      </c>
      <c r="AB1743" s="1">
        <v>40336</v>
      </c>
      <c r="AC1743" s="1">
        <v>27793</v>
      </c>
      <c r="AD1743">
        <f t="shared" si="164"/>
        <v>1</v>
      </c>
      <c r="AE1743">
        <f t="shared" ca="1" si="165"/>
        <v>48</v>
      </c>
      <c r="AF1743" t="str">
        <f t="shared" ca="1" si="166"/>
        <v>18-64</v>
      </c>
      <c r="AG1743" s="3">
        <f t="shared" si="167"/>
        <v>1.0444000344827586</v>
      </c>
      <c r="AH1743" t="str">
        <f>_xlfn.IFNA(VLOOKUP(Sales_Transactions[[#This Row],[Order ID]],Returned_Items[#All],2,FALSE),"Not Returned")</f>
        <v>Returned</v>
      </c>
    </row>
    <row r="1744" spans="1:34" x14ac:dyDescent="0.25">
      <c r="A1744">
        <v>15808</v>
      </c>
      <c r="C1744" t="s">
        <v>901</v>
      </c>
      <c r="D1744" s="2" t="str">
        <f>TEXT(MID(Sales_Transactions[[#This Row],[Order Date]],2,5),"d/m/yyy")</f>
        <v>14/12/2010</v>
      </c>
      <c r="E1744" s="2" t="str">
        <f>TEXT(MID(Sales_Transactions[[#This Row],[Order Date]],2,5),"d")</f>
        <v>14</v>
      </c>
      <c r="F1744" s="2" t="str">
        <f>TEXT(MID(Sales_Transactions[[#This Row],[Order Date]],2,5),"m")</f>
        <v>12</v>
      </c>
      <c r="G1744" s="2" t="str">
        <f>TEXT(MID(Sales_Transactions[[#This Row],[Order Date]],2,5),"yyy")</f>
        <v>2010</v>
      </c>
      <c r="H1744" s="2" t="str">
        <f>TEXT(MID(Sales_Transactions[[#This Row],[Order Date]],2,5),"yyy/m")</f>
        <v>2010/12</v>
      </c>
      <c r="I1744" t="s">
        <v>101</v>
      </c>
      <c r="J1744">
        <f t="shared" si="162"/>
        <v>1</v>
      </c>
      <c r="K1744" s="2">
        <v>33</v>
      </c>
      <c r="L1744" s="3">
        <v>126.88</v>
      </c>
      <c r="M1744" s="4">
        <v>0.05</v>
      </c>
      <c r="N1744" s="5" t="s">
        <v>23</v>
      </c>
      <c r="O1744" s="3">
        <v>12.63</v>
      </c>
      <c r="P1744" s="3">
        <v>3.7</v>
      </c>
      <c r="Q1744" s="3">
        <v>1.61</v>
      </c>
      <c r="R1744" s="5" t="s">
        <v>1698</v>
      </c>
      <c r="S1744" s="5" t="s">
        <v>2072</v>
      </c>
      <c r="T1744" s="5" t="str">
        <f t="shared" si="163"/>
        <v>Bill Donatelli</v>
      </c>
      <c r="U1744" t="s">
        <v>1988</v>
      </c>
      <c r="V1744" s="5" t="s">
        <v>47</v>
      </c>
      <c r="W1744" s="5" t="s">
        <v>57</v>
      </c>
      <c r="X1744" s="5" t="s">
        <v>58</v>
      </c>
      <c r="Y1744" s="5" t="s">
        <v>1035</v>
      </c>
      <c r="Z1744" s="5" t="s">
        <v>84</v>
      </c>
      <c r="AA1744" s="4">
        <v>0.44</v>
      </c>
      <c r="AB1744" s="1">
        <v>40526</v>
      </c>
      <c r="AC1744" s="1">
        <v>28086</v>
      </c>
      <c r="AD1744">
        <f t="shared" si="164"/>
        <v>0</v>
      </c>
      <c r="AE1744">
        <f t="shared" ca="1" si="165"/>
        <v>47</v>
      </c>
      <c r="AF1744" t="str">
        <f t="shared" ca="1" si="166"/>
        <v>18-64</v>
      </c>
      <c r="AG1744" s="3">
        <f t="shared" si="167"/>
        <v>0.1608530303030303</v>
      </c>
      <c r="AH1744" t="str">
        <f>_xlfn.IFNA(VLOOKUP(Sales_Transactions[[#This Row],[Order ID]],Returned_Items[#All],2,FALSE),"Not Returned")</f>
        <v>Not Returned</v>
      </c>
    </row>
    <row r="1745" spans="1:34" x14ac:dyDescent="0.25">
      <c r="A1745">
        <v>15808</v>
      </c>
      <c r="C1745" t="s">
        <v>901</v>
      </c>
      <c r="D1745" s="2" t="str">
        <f>TEXT(MID(Sales_Transactions[[#This Row],[Order Date]],2,5),"d/m/yyy")</f>
        <v>14/12/2010</v>
      </c>
      <c r="E1745" s="2" t="str">
        <f>TEXT(MID(Sales_Transactions[[#This Row],[Order Date]],2,5),"d")</f>
        <v>14</v>
      </c>
      <c r="F1745" s="2" t="str">
        <f>TEXT(MID(Sales_Transactions[[#This Row],[Order Date]],2,5),"m")</f>
        <v>12</v>
      </c>
      <c r="G1745" s="2" t="str">
        <f>TEXT(MID(Sales_Transactions[[#This Row],[Order Date]],2,5),"yyy")</f>
        <v>2010</v>
      </c>
      <c r="H1745" s="2" t="str">
        <f>TEXT(MID(Sales_Transactions[[#This Row],[Order Date]],2,5),"yyy/m")</f>
        <v>2010/12</v>
      </c>
      <c r="I1745" t="s">
        <v>101</v>
      </c>
      <c r="J1745">
        <f t="shared" si="162"/>
        <v>1</v>
      </c>
      <c r="K1745" s="2">
        <v>42</v>
      </c>
      <c r="L1745" s="3">
        <v>906.64</v>
      </c>
      <c r="M1745" s="4">
        <v>7.0000000000000007E-2</v>
      </c>
      <c r="N1745" s="5" t="s">
        <v>67</v>
      </c>
      <c r="O1745" s="3">
        <v>-148.93</v>
      </c>
      <c r="P1745" s="3">
        <v>22.38</v>
      </c>
      <c r="Q1745" s="3">
        <v>15.1</v>
      </c>
      <c r="R1745" s="5" t="s">
        <v>1698</v>
      </c>
      <c r="S1745" s="5" t="s">
        <v>2072</v>
      </c>
      <c r="T1745" s="5" t="str">
        <f t="shared" si="163"/>
        <v>Bill Donatelli</v>
      </c>
      <c r="U1745" t="s">
        <v>1988</v>
      </c>
      <c r="V1745" s="5" t="s">
        <v>47</v>
      </c>
      <c r="W1745" s="5" t="s">
        <v>28</v>
      </c>
      <c r="X1745" s="5" t="s">
        <v>41</v>
      </c>
      <c r="Y1745" s="5" t="s">
        <v>680</v>
      </c>
      <c r="Z1745" s="5" t="s">
        <v>43</v>
      </c>
      <c r="AA1745" s="4">
        <v>0.38</v>
      </c>
      <c r="AB1745" s="1">
        <v>40526</v>
      </c>
      <c r="AC1745" s="1">
        <v>28113</v>
      </c>
      <c r="AD1745">
        <f t="shared" si="164"/>
        <v>0</v>
      </c>
      <c r="AE1745">
        <f t="shared" ca="1" si="165"/>
        <v>47</v>
      </c>
      <c r="AF1745" t="str">
        <f t="shared" ca="1" si="166"/>
        <v>18-64</v>
      </c>
      <c r="AG1745" s="3">
        <f t="shared" si="167"/>
        <v>0.89200795238095243</v>
      </c>
      <c r="AH1745" t="str">
        <f>_xlfn.IFNA(VLOOKUP(Sales_Transactions[[#This Row],[Order ID]],Returned_Items[#All],2,FALSE),"Not Returned")</f>
        <v>Not Returned</v>
      </c>
    </row>
    <row r="1746" spans="1:34" x14ac:dyDescent="0.25">
      <c r="A1746">
        <v>15808</v>
      </c>
      <c r="C1746" t="s">
        <v>901</v>
      </c>
      <c r="D1746" s="2" t="str">
        <f>TEXT(MID(Sales_Transactions[[#This Row],[Order Date]],2,5),"d/m/yyy")</f>
        <v>14/12/2010</v>
      </c>
      <c r="E1746" s="2" t="str">
        <f>TEXT(MID(Sales_Transactions[[#This Row],[Order Date]],2,5),"d")</f>
        <v>14</v>
      </c>
      <c r="F1746" s="2" t="str">
        <f>TEXT(MID(Sales_Transactions[[#This Row],[Order Date]],2,5),"m")</f>
        <v>12</v>
      </c>
      <c r="G1746" s="2" t="str">
        <f>TEXT(MID(Sales_Transactions[[#This Row],[Order Date]],2,5),"yyy")</f>
        <v>2010</v>
      </c>
      <c r="H1746" s="2" t="str">
        <f>TEXT(MID(Sales_Transactions[[#This Row],[Order Date]],2,5),"yyy/m")</f>
        <v>2010/12</v>
      </c>
      <c r="I1746" t="s">
        <v>101</v>
      </c>
      <c r="J1746">
        <f t="shared" si="162"/>
        <v>1</v>
      </c>
      <c r="K1746" s="2">
        <v>45</v>
      </c>
      <c r="L1746" s="3">
        <v>882.96</v>
      </c>
      <c r="M1746" s="4">
        <v>0.06</v>
      </c>
      <c r="N1746" s="5" t="s">
        <v>23</v>
      </c>
      <c r="O1746" s="3">
        <v>11.65</v>
      </c>
      <c r="P1746" s="3">
        <v>19.98</v>
      </c>
      <c r="Q1746" s="3">
        <v>4</v>
      </c>
      <c r="R1746" s="5" t="s">
        <v>1698</v>
      </c>
      <c r="S1746" s="5" t="s">
        <v>2072</v>
      </c>
      <c r="T1746" s="5" t="str">
        <f t="shared" si="163"/>
        <v>Bill Donatelli</v>
      </c>
      <c r="U1746" t="s">
        <v>1988</v>
      </c>
      <c r="V1746" s="5" t="s">
        <v>47</v>
      </c>
      <c r="W1746" s="5" t="s">
        <v>48</v>
      </c>
      <c r="X1746" s="5" t="s">
        <v>87</v>
      </c>
      <c r="Y1746" s="5" t="s">
        <v>1112</v>
      </c>
      <c r="Z1746" s="5" t="s">
        <v>43</v>
      </c>
      <c r="AA1746" s="4">
        <v>0.68</v>
      </c>
      <c r="AB1746" s="1">
        <v>40528</v>
      </c>
      <c r="AC1746" s="1">
        <v>28091</v>
      </c>
      <c r="AD1746">
        <f t="shared" si="164"/>
        <v>2</v>
      </c>
      <c r="AE1746">
        <f t="shared" ca="1" si="165"/>
        <v>47</v>
      </c>
      <c r="AF1746" t="str">
        <f t="shared" ca="1" si="166"/>
        <v>18-64</v>
      </c>
      <c r="AG1746" s="3">
        <f t="shared" si="167"/>
        <v>0.53262248888888897</v>
      </c>
      <c r="AH1746" t="str">
        <f>_xlfn.IFNA(VLOOKUP(Sales_Transactions[[#This Row],[Order ID]],Returned_Items[#All],2,FALSE),"Not Returned")</f>
        <v>Not Returned</v>
      </c>
    </row>
    <row r="1747" spans="1:34" x14ac:dyDescent="0.25">
      <c r="A1747">
        <v>15808</v>
      </c>
      <c r="C1747" t="s">
        <v>901</v>
      </c>
      <c r="D1747" s="2" t="str">
        <f>TEXT(MID(Sales_Transactions[[#This Row],[Order Date]],2,5),"d/m/yyy")</f>
        <v>14/12/2010</v>
      </c>
      <c r="E1747" s="2" t="str">
        <f>TEXT(MID(Sales_Transactions[[#This Row],[Order Date]],2,5),"d")</f>
        <v>14</v>
      </c>
      <c r="F1747" s="2" t="str">
        <f>TEXT(MID(Sales_Transactions[[#This Row],[Order Date]],2,5),"m")</f>
        <v>12</v>
      </c>
      <c r="G1747" s="2" t="str">
        <f>TEXT(MID(Sales_Transactions[[#This Row],[Order Date]],2,5),"yyy")</f>
        <v>2010</v>
      </c>
      <c r="H1747" s="2" t="str">
        <f>TEXT(MID(Sales_Transactions[[#This Row],[Order Date]],2,5),"yyy/m")</f>
        <v>2010/12</v>
      </c>
      <c r="I1747" t="s">
        <v>101</v>
      </c>
      <c r="J1747">
        <f t="shared" si="162"/>
        <v>1</v>
      </c>
      <c r="K1747" s="2">
        <v>3</v>
      </c>
      <c r="L1747" s="3">
        <v>58.14</v>
      </c>
      <c r="M1747" s="4">
        <v>0.01</v>
      </c>
      <c r="N1747" s="5" t="s">
        <v>23</v>
      </c>
      <c r="O1747" s="3">
        <v>-96.25</v>
      </c>
      <c r="P1747" s="3">
        <v>20.99</v>
      </c>
      <c r="Q1747" s="3">
        <v>4.8099999999999996</v>
      </c>
      <c r="R1747" s="5" t="s">
        <v>1698</v>
      </c>
      <c r="S1747" s="5" t="s">
        <v>2072</v>
      </c>
      <c r="T1747" s="5" t="str">
        <f t="shared" si="163"/>
        <v>Bill Donatelli</v>
      </c>
      <c r="U1747" t="s">
        <v>1988</v>
      </c>
      <c r="V1747" s="5" t="s">
        <v>47</v>
      </c>
      <c r="W1747" s="5" t="s">
        <v>48</v>
      </c>
      <c r="X1747" s="5" t="s">
        <v>49</v>
      </c>
      <c r="Y1747" s="5" t="s">
        <v>1298</v>
      </c>
      <c r="Z1747" s="5" t="s">
        <v>56</v>
      </c>
      <c r="AA1747" s="4">
        <v>0.57999999999999996</v>
      </c>
      <c r="AB1747" s="1">
        <v>40527</v>
      </c>
      <c r="AC1747" s="1">
        <v>27924</v>
      </c>
      <c r="AD1747">
        <f t="shared" si="164"/>
        <v>1</v>
      </c>
      <c r="AE1747">
        <f t="shared" ca="1" si="165"/>
        <v>48</v>
      </c>
      <c r="AF1747" t="str">
        <f t="shared" ca="1" si="166"/>
        <v>18-64</v>
      </c>
      <c r="AG1747" s="3">
        <f t="shared" si="167"/>
        <v>8.599300333333332</v>
      </c>
      <c r="AH1747" t="str">
        <f>_xlfn.IFNA(VLOOKUP(Sales_Transactions[[#This Row],[Order ID]],Returned_Items[#All],2,FALSE),"Not Returned")</f>
        <v>Not Returned</v>
      </c>
    </row>
    <row r="1748" spans="1:34" x14ac:dyDescent="0.25">
      <c r="A1748">
        <v>16326</v>
      </c>
      <c r="C1748" t="s">
        <v>2078</v>
      </c>
      <c r="D1748" s="2" t="str">
        <f>TEXT(MID(Sales_Transactions[[#This Row],[Order Date]],2,5),"d/m/yyy")</f>
        <v>10/5/2010</v>
      </c>
      <c r="E1748" s="2" t="str">
        <f>TEXT(MID(Sales_Transactions[[#This Row],[Order Date]],2,5),"d")</f>
        <v>10</v>
      </c>
      <c r="F1748" s="2" t="str">
        <f>TEXT(MID(Sales_Transactions[[#This Row],[Order Date]],2,5),"m")</f>
        <v>5</v>
      </c>
      <c r="G1748" s="2" t="str">
        <f>TEXT(MID(Sales_Transactions[[#This Row],[Order Date]],2,5),"yyy")</f>
        <v>2010</v>
      </c>
      <c r="H1748" s="2" t="str">
        <f>TEXT(MID(Sales_Transactions[[#This Row],[Order Date]],2,5),"yyy/m")</f>
        <v>2010/5</v>
      </c>
      <c r="I1748" t="s">
        <v>33</v>
      </c>
      <c r="J1748">
        <f t="shared" si="162"/>
        <v>4</v>
      </c>
      <c r="K1748" s="2">
        <v>39</v>
      </c>
      <c r="L1748" s="3">
        <v>1538.33</v>
      </c>
      <c r="M1748" s="4">
        <v>0.03</v>
      </c>
      <c r="N1748" s="5" t="s">
        <v>23</v>
      </c>
      <c r="O1748" s="3">
        <v>471.35</v>
      </c>
      <c r="P1748" s="3">
        <v>39.479999999999997</v>
      </c>
      <c r="Q1748" s="3">
        <v>1.99</v>
      </c>
      <c r="R1748" s="5" t="s">
        <v>1698</v>
      </c>
      <c r="S1748" s="5" t="s">
        <v>2072</v>
      </c>
      <c r="T1748" s="5" t="str">
        <f t="shared" si="163"/>
        <v>Bill Donatelli</v>
      </c>
      <c r="U1748" t="s">
        <v>1988</v>
      </c>
      <c r="V1748" s="5" t="s">
        <v>47</v>
      </c>
      <c r="W1748" s="5" t="s">
        <v>48</v>
      </c>
      <c r="X1748" s="5" t="s">
        <v>87</v>
      </c>
      <c r="Y1748" s="5" t="s">
        <v>241</v>
      </c>
      <c r="Z1748" s="5" t="s">
        <v>60</v>
      </c>
      <c r="AA1748" s="4">
        <v>0.54</v>
      </c>
      <c r="AB1748" s="1">
        <v>40310</v>
      </c>
      <c r="AC1748" s="1">
        <v>27502</v>
      </c>
      <c r="AD1748">
        <f t="shared" si="164"/>
        <v>2</v>
      </c>
      <c r="AE1748">
        <f t="shared" ca="1" si="165"/>
        <v>49</v>
      </c>
      <c r="AF1748" t="str">
        <f t="shared" ca="1" si="166"/>
        <v>18-64</v>
      </c>
      <c r="AG1748" s="3">
        <f t="shared" si="167"/>
        <v>1.063029641025641</v>
      </c>
      <c r="AH1748" t="str">
        <f>_xlfn.IFNA(VLOOKUP(Sales_Transactions[[#This Row],[Order ID]],Returned_Items[#All],2,FALSE),"Not Returned")</f>
        <v>Not Returned</v>
      </c>
    </row>
    <row r="1749" spans="1:34" x14ac:dyDescent="0.25">
      <c r="A1749">
        <v>16326</v>
      </c>
      <c r="C1749" t="s">
        <v>2078</v>
      </c>
      <c r="D1749" s="2" t="str">
        <f>TEXT(MID(Sales_Transactions[[#This Row],[Order Date]],2,5),"d/m/yyy")</f>
        <v>10/5/2010</v>
      </c>
      <c r="E1749" s="2" t="str">
        <f>TEXT(MID(Sales_Transactions[[#This Row],[Order Date]],2,5),"d")</f>
        <v>10</v>
      </c>
      <c r="F1749" s="2" t="str">
        <f>TEXT(MID(Sales_Transactions[[#This Row],[Order Date]],2,5),"m")</f>
        <v>5</v>
      </c>
      <c r="G1749" s="2" t="str">
        <f>TEXT(MID(Sales_Transactions[[#This Row],[Order Date]],2,5),"yyy")</f>
        <v>2010</v>
      </c>
      <c r="H1749" s="2" t="str">
        <f>TEXT(MID(Sales_Transactions[[#This Row],[Order Date]],2,5),"yyy/m")</f>
        <v>2010/5</v>
      </c>
      <c r="I1749" t="s">
        <v>33</v>
      </c>
      <c r="J1749">
        <f t="shared" si="162"/>
        <v>4</v>
      </c>
      <c r="K1749" s="2">
        <v>39</v>
      </c>
      <c r="L1749" s="3">
        <v>147.46</v>
      </c>
      <c r="M1749" s="4">
        <v>0.06</v>
      </c>
      <c r="N1749" s="5" t="s">
        <v>23</v>
      </c>
      <c r="O1749" s="3">
        <v>14.13</v>
      </c>
      <c r="P1749" s="3">
        <v>3.71</v>
      </c>
      <c r="Q1749" s="3">
        <v>1.93</v>
      </c>
      <c r="R1749" s="5" t="s">
        <v>1698</v>
      </c>
      <c r="S1749" s="5" t="s">
        <v>2072</v>
      </c>
      <c r="T1749" s="5" t="str">
        <f t="shared" si="163"/>
        <v>Bill Donatelli</v>
      </c>
      <c r="U1749" t="s">
        <v>1988</v>
      </c>
      <c r="V1749" s="5" t="s">
        <v>47</v>
      </c>
      <c r="W1749" s="5" t="s">
        <v>28</v>
      </c>
      <c r="X1749" s="5" t="s">
        <v>75</v>
      </c>
      <c r="Y1749" s="5" t="s">
        <v>2079</v>
      </c>
      <c r="Z1749" s="5" t="s">
        <v>84</v>
      </c>
      <c r="AA1749" s="4">
        <v>0.35</v>
      </c>
      <c r="AB1749" s="1">
        <v>40308</v>
      </c>
      <c r="AC1749" s="1">
        <v>27700</v>
      </c>
      <c r="AD1749">
        <f t="shared" si="164"/>
        <v>0</v>
      </c>
      <c r="AE1749">
        <f t="shared" ca="1" si="165"/>
        <v>48</v>
      </c>
      <c r="AF1749" t="str">
        <f t="shared" ca="1" si="166"/>
        <v>18-64</v>
      </c>
      <c r="AG1749" s="3">
        <f t="shared" si="167"/>
        <v>0.14455830769230771</v>
      </c>
      <c r="AH1749" t="str">
        <f>_xlfn.IFNA(VLOOKUP(Sales_Transactions[[#This Row],[Order ID]],Returned_Items[#All],2,FALSE),"Not Returned")</f>
        <v>Not Returned</v>
      </c>
    </row>
    <row r="1750" spans="1:34" x14ac:dyDescent="0.25">
      <c r="A1750">
        <v>17985</v>
      </c>
      <c r="C1750" t="s">
        <v>2080</v>
      </c>
      <c r="D1750" s="2" t="str">
        <f>TEXT(MID(Sales_Transactions[[#This Row],[Order Date]],2,5),"d/m/yyy")</f>
        <v>12/4/2011</v>
      </c>
      <c r="E1750" s="2" t="str">
        <f>TEXT(MID(Sales_Transactions[[#This Row],[Order Date]],2,5),"d")</f>
        <v>12</v>
      </c>
      <c r="F1750" s="2" t="str">
        <f>TEXT(MID(Sales_Transactions[[#This Row],[Order Date]],2,5),"m")</f>
        <v>4</v>
      </c>
      <c r="G1750" s="2" t="str">
        <f>TEXT(MID(Sales_Transactions[[#This Row],[Order Date]],2,5),"yyy")</f>
        <v>2011</v>
      </c>
      <c r="H1750" s="2" t="str">
        <f>TEXT(MID(Sales_Transactions[[#This Row],[Order Date]],2,5),"yyy/m")</f>
        <v>2011/4</v>
      </c>
      <c r="I1750" t="s">
        <v>78</v>
      </c>
      <c r="J1750">
        <f t="shared" si="162"/>
        <v>3</v>
      </c>
      <c r="K1750" s="2">
        <v>4</v>
      </c>
      <c r="L1750" s="3">
        <v>473.88</v>
      </c>
      <c r="M1750" s="4">
        <v>0.01</v>
      </c>
      <c r="N1750" s="5" t="s">
        <v>34</v>
      </c>
      <c r="O1750" s="3">
        <v>-183.26</v>
      </c>
      <c r="P1750" s="3">
        <v>110.98</v>
      </c>
      <c r="Q1750" s="3">
        <v>30</v>
      </c>
      <c r="R1750" s="5" t="s">
        <v>2081</v>
      </c>
      <c r="S1750" s="5" t="s">
        <v>2082</v>
      </c>
      <c r="T1750" s="5" t="str">
        <f t="shared" si="163"/>
        <v>Duane Benoit</v>
      </c>
      <c r="U1750" t="s">
        <v>1988</v>
      </c>
      <c r="V1750" s="5" t="s">
        <v>74</v>
      </c>
      <c r="W1750" s="5" t="s">
        <v>57</v>
      </c>
      <c r="X1750" s="5" t="s">
        <v>154</v>
      </c>
      <c r="Y1750" s="5" t="s">
        <v>1106</v>
      </c>
      <c r="Z1750" s="5" t="s">
        <v>40</v>
      </c>
      <c r="AA1750" s="4">
        <v>0.71</v>
      </c>
      <c r="AB1750" s="1">
        <v>40646</v>
      </c>
      <c r="AC1750" s="1">
        <v>27617</v>
      </c>
      <c r="AD1750">
        <f t="shared" si="164"/>
        <v>1</v>
      </c>
      <c r="AE1750">
        <f t="shared" ca="1" si="165"/>
        <v>48</v>
      </c>
      <c r="AF1750" t="str">
        <f t="shared" ca="1" si="166"/>
        <v>18-64</v>
      </c>
      <c r="AG1750" s="3">
        <f t="shared" si="167"/>
        <v>35.242225500000004</v>
      </c>
      <c r="AH1750" t="str">
        <f>_xlfn.IFNA(VLOOKUP(Sales_Transactions[[#This Row],[Order ID]],Returned_Items[#All],2,FALSE),"Not Returned")</f>
        <v>Returned</v>
      </c>
    </row>
    <row r="1751" spans="1:34" x14ac:dyDescent="0.25">
      <c r="A1751">
        <v>17985</v>
      </c>
      <c r="C1751" t="s">
        <v>2080</v>
      </c>
      <c r="D1751" s="2" t="str">
        <f>TEXT(MID(Sales_Transactions[[#This Row],[Order Date]],2,5),"d/m/yyy")</f>
        <v>12/4/2011</v>
      </c>
      <c r="E1751" s="2" t="str">
        <f>TEXT(MID(Sales_Transactions[[#This Row],[Order Date]],2,5),"d")</f>
        <v>12</v>
      </c>
      <c r="F1751" s="2" t="str">
        <f>TEXT(MID(Sales_Transactions[[#This Row],[Order Date]],2,5),"m")</f>
        <v>4</v>
      </c>
      <c r="G1751" s="2" t="str">
        <f>TEXT(MID(Sales_Transactions[[#This Row],[Order Date]],2,5),"yyy")</f>
        <v>2011</v>
      </c>
      <c r="H1751" s="2" t="str">
        <f>TEXT(MID(Sales_Transactions[[#This Row],[Order Date]],2,5),"yyy/m")</f>
        <v>2011/4</v>
      </c>
      <c r="I1751" t="s">
        <v>78</v>
      </c>
      <c r="J1751">
        <f t="shared" si="162"/>
        <v>3</v>
      </c>
      <c r="K1751" s="2">
        <v>50</v>
      </c>
      <c r="L1751" s="3">
        <v>849.03099999999995</v>
      </c>
      <c r="M1751" s="4">
        <v>7.0000000000000007E-2</v>
      </c>
      <c r="N1751" s="5" t="s">
        <v>23</v>
      </c>
      <c r="O1751" s="3">
        <v>-133.31</v>
      </c>
      <c r="P1751" s="3">
        <v>20.99</v>
      </c>
      <c r="Q1751" s="3">
        <v>3.3</v>
      </c>
      <c r="R1751" s="5" t="s">
        <v>2081</v>
      </c>
      <c r="S1751" s="5" t="s">
        <v>2082</v>
      </c>
      <c r="T1751" s="5" t="str">
        <f t="shared" si="163"/>
        <v>Duane Benoit</v>
      </c>
      <c r="U1751" t="s">
        <v>1988</v>
      </c>
      <c r="V1751" s="5" t="s">
        <v>74</v>
      </c>
      <c r="W1751" s="5" t="s">
        <v>48</v>
      </c>
      <c r="X1751" s="5" t="s">
        <v>49</v>
      </c>
      <c r="Y1751" s="5" t="s">
        <v>470</v>
      </c>
      <c r="Z1751" s="5" t="s">
        <v>60</v>
      </c>
      <c r="AA1751" s="4">
        <v>0.81</v>
      </c>
      <c r="AB1751" s="1">
        <v>40647</v>
      </c>
      <c r="AC1751" s="1">
        <v>27455</v>
      </c>
      <c r="AD1751">
        <f t="shared" si="164"/>
        <v>2</v>
      </c>
      <c r="AE1751">
        <f t="shared" ca="1" si="165"/>
        <v>49</v>
      </c>
      <c r="AF1751" t="str">
        <f t="shared" ca="1" si="166"/>
        <v>18-64</v>
      </c>
      <c r="AG1751" s="3">
        <f t="shared" si="167"/>
        <v>0.48550613999999997</v>
      </c>
      <c r="AH1751" t="str">
        <f>_xlfn.IFNA(VLOOKUP(Sales_Transactions[[#This Row],[Order ID]],Returned_Items[#All],2,FALSE),"Not Returned")</f>
        <v>Returned</v>
      </c>
    </row>
    <row r="1752" spans="1:34" x14ac:dyDescent="0.25">
      <c r="A1752">
        <v>20480</v>
      </c>
      <c r="C1752" t="s">
        <v>2083</v>
      </c>
      <c r="D1752" s="2" t="str">
        <f>TEXT(MID(Sales_Transactions[[#This Row],[Order Date]],2,5),"d/m/yyy")</f>
        <v>29/1/2009</v>
      </c>
      <c r="E1752" s="2" t="str">
        <f>TEXT(MID(Sales_Transactions[[#This Row],[Order Date]],2,5),"d")</f>
        <v>29</v>
      </c>
      <c r="F1752" s="2" t="str">
        <f>TEXT(MID(Sales_Transactions[[#This Row],[Order Date]],2,5),"m")</f>
        <v>1</v>
      </c>
      <c r="G1752" s="2" t="str">
        <f>TEXT(MID(Sales_Transactions[[#This Row],[Order Date]],2,5),"yyy")</f>
        <v>2009</v>
      </c>
      <c r="H1752" s="2" t="str">
        <f>TEXT(MID(Sales_Transactions[[#This Row],[Order Date]],2,5),"yyy/m")</f>
        <v>2009/1</v>
      </c>
      <c r="I1752" t="s">
        <v>78</v>
      </c>
      <c r="J1752">
        <f t="shared" si="162"/>
        <v>3</v>
      </c>
      <c r="K1752" s="2">
        <v>4</v>
      </c>
      <c r="L1752" s="3">
        <v>1042.6300000000001</v>
      </c>
      <c r="M1752" s="4">
        <v>0.02</v>
      </c>
      <c r="N1752" s="5" t="s">
        <v>34</v>
      </c>
      <c r="O1752" s="3">
        <v>-219.93</v>
      </c>
      <c r="P1752" s="3">
        <v>240.98</v>
      </c>
      <c r="Q1752" s="3">
        <v>60.2</v>
      </c>
      <c r="R1752" s="5" t="s">
        <v>1531</v>
      </c>
      <c r="S1752" s="5" t="s">
        <v>2060</v>
      </c>
      <c r="T1752" s="5" t="str">
        <f t="shared" si="163"/>
        <v>Liz MacKendrick</v>
      </c>
      <c r="U1752" t="s">
        <v>1988</v>
      </c>
      <c r="V1752" s="5" t="s">
        <v>47</v>
      </c>
      <c r="W1752" s="5" t="s">
        <v>57</v>
      </c>
      <c r="X1752" s="5" t="s">
        <v>104</v>
      </c>
      <c r="Y1752" s="5" t="s">
        <v>2084</v>
      </c>
      <c r="Z1752" s="5" t="s">
        <v>106</v>
      </c>
      <c r="AA1752" s="4">
        <v>0.56000000000000005</v>
      </c>
      <c r="AB1752" s="1">
        <v>39844</v>
      </c>
      <c r="AC1752" s="1">
        <v>27252</v>
      </c>
      <c r="AD1752">
        <f t="shared" si="164"/>
        <v>2</v>
      </c>
      <c r="AE1752">
        <f t="shared" ca="1" si="165"/>
        <v>49</v>
      </c>
      <c r="AF1752" t="str">
        <f t="shared" ca="1" si="166"/>
        <v>18-64</v>
      </c>
      <c r="AG1752" s="3">
        <f t="shared" si="167"/>
        <v>75.282950999999997</v>
      </c>
      <c r="AH1752" t="str">
        <f>_xlfn.IFNA(VLOOKUP(Sales_Transactions[[#This Row],[Order ID]],Returned_Items[#All],2,FALSE),"Not Returned")</f>
        <v>Returned</v>
      </c>
    </row>
    <row r="1753" spans="1:34" x14ac:dyDescent="0.25">
      <c r="A1753">
        <v>21091</v>
      </c>
      <c r="C1753" t="s">
        <v>1440</v>
      </c>
      <c r="D1753" s="2" t="str">
        <f>TEXT(MID(Sales_Transactions[[#This Row],[Order Date]],2,5),"d/m/yyy")</f>
        <v>12/12/2009</v>
      </c>
      <c r="E1753" s="2" t="str">
        <f>TEXT(MID(Sales_Transactions[[#This Row],[Order Date]],2,5),"d")</f>
        <v>12</v>
      </c>
      <c r="F1753" s="2" t="str">
        <f>TEXT(MID(Sales_Transactions[[#This Row],[Order Date]],2,5),"m")</f>
        <v>12</v>
      </c>
      <c r="G1753" s="2" t="str">
        <f>TEXT(MID(Sales_Transactions[[#This Row],[Order Date]],2,5),"yyy")</f>
        <v>2009</v>
      </c>
      <c r="H1753" s="2" t="str">
        <f>TEXT(MID(Sales_Transactions[[#This Row],[Order Date]],2,5),"yyy/m")</f>
        <v>2009/12</v>
      </c>
      <c r="I1753" t="s">
        <v>33</v>
      </c>
      <c r="J1753">
        <f t="shared" si="162"/>
        <v>4</v>
      </c>
      <c r="K1753" s="2">
        <v>32</v>
      </c>
      <c r="L1753" s="3">
        <v>270.73</v>
      </c>
      <c r="M1753" s="4">
        <v>0.1</v>
      </c>
      <c r="N1753" s="5" t="s">
        <v>67</v>
      </c>
      <c r="O1753" s="3">
        <v>-54.57</v>
      </c>
      <c r="P1753" s="3">
        <v>8.8800000000000008</v>
      </c>
      <c r="Q1753" s="3">
        <v>6.28</v>
      </c>
      <c r="R1753" s="5" t="s">
        <v>1698</v>
      </c>
      <c r="S1753" s="5" t="s">
        <v>2072</v>
      </c>
      <c r="T1753" s="5" t="str">
        <f t="shared" si="163"/>
        <v>Bill Donatelli</v>
      </c>
      <c r="U1753" t="s">
        <v>1988</v>
      </c>
      <c r="V1753" s="5" t="s">
        <v>47</v>
      </c>
      <c r="W1753" s="5" t="s">
        <v>28</v>
      </c>
      <c r="X1753" s="5" t="s">
        <v>41</v>
      </c>
      <c r="Y1753" s="5" t="s">
        <v>2085</v>
      </c>
      <c r="Z1753" s="5" t="s">
        <v>43</v>
      </c>
      <c r="AA1753" s="4">
        <v>0.35</v>
      </c>
      <c r="AB1753" s="1">
        <v>40161</v>
      </c>
      <c r="AC1753" s="1">
        <v>27375</v>
      </c>
      <c r="AD1753">
        <f t="shared" si="164"/>
        <v>2</v>
      </c>
      <c r="AE1753">
        <f t="shared" ca="1" si="165"/>
        <v>49</v>
      </c>
      <c r="AF1753" t="str">
        <f t="shared" ca="1" si="166"/>
        <v>18-64</v>
      </c>
      <c r="AG1753" s="3">
        <f t="shared" si="167"/>
        <v>0.47347250000000007</v>
      </c>
      <c r="AH1753" t="str">
        <f>_xlfn.IFNA(VLOOKUP(Sales_Transactions[[#This Row],[Order ID]],Returned_Items[#All],2,FALSE),"Not Returned")</f>
        <v>Not Returned</v>
      </c>
    </row>
    <row r="1754" spans="1:34" x14ac:dyDescent="0.25">
      <c r="A1754">
        <v>26759</v>
      </c>
      <c r="C1754" t="s">
        <v>2045</v>
      </c>
      <c r="D1754" s="2" t="str">
        <f>TEXT(MID(Sales_Transactions[[#This Row],[Order Date]],2,5),"d/m/yyy")</f>
        <v>25/1/2012</v>
      </c>
      <c r="E1754" s="2" t="str">
        <f>TEXT(MID(Sales_Transactions[[#This Row],[Order Date]],2,5),"d")</f>
        <v>25</v>
      </c>
      <c r="F1754" s="2" t="str">
        <f>TEXT(MID(Sales_Transactions[[#This Row],[Order Date]],2,5),"m")</f>
        <v>1</v>
      </c>
      <c r="G1754" s="2" t="str">
        <f>TEXT(MID(Sales_Transactions[[#This Row],[Order Date]],2,5),"yyy")</f>
        <v>2012</v>
      </c>
      <c r="H1754" s="2" t="str">
        <f>TEXT(MID(Sales_Transactions[[#This Row],[Order Date]],2,5),"yyy/m")</f>
        <v>2012/1</v>
      </c>
      <c r="I1754" t="s">
        <v>52</v>
      </c>
      <c r="J1754">
        <f t="shared" si="162"/>
        <v>1</v>
      </c>
      <c r="K1754" s="2">
        <v>30</v>
      </c>
      <c r="L1754" s="3">
        <v>251.11</v>
      </c>
      <c r="M1754" s="4">
        <v>0.03</v>
      </c>
      <c r="N1754" s="5" t="s">
        <v>23</v>
      </c>
      <c r="O1754" s="3">
        <v>10.039999999999999</v>
      </c>
      <c r="P1754" s="3">
        <v>7.84</v>
      </c>
      <c r="Q1754" s="3">
        <v>4.71</v>
      </c>
      <c r="R1754" s="5" t="s">
        <v>2066</v>
      </c>
      <c r="S1754" s="5" t="s">
        <v>2067</v>
      </c>
      <c r="T1754" s="5" t="str">
        <f t="shared" si="163"/>
        <v>Bobby Odegard</v>
      </c>
      <c r="U1754" t="s">
        <v>1988</v>
      </c>
      <c r="V1754" s="5" t="s">
        <v>37</v>
      </c>
      <c r="W1754" s="5" t="s">
        <v>28</v>
      </c>
      <c r="X1754" s="5" t="s">
        <v>41</v>
      </c>
      <c r="Y1754" s="5" t="s">
        <v>169</v>
      </c>
      <c r="Z1754" s="5" t="s">
        <v>43</v>
      </c>
      <c r="AA1754" s="4">
        <v>0.35</v>
      </c>
      <c r="AB1754" s="1">
        <v>40935</v>
      </c>
      <c r="AC1754" s="1">
        <v>27351</v>
      </c>
      <c r="AD1754">
        <f t="shared" si="164"/>
        <v>2</v>
      </c>
      <c r="AE1754">
        <f t="shared" ca="1" si="165"/>
        <v>49</v>
      </c>
      <c r="AF1754" t="str">
        <f t="shared" ca="1" si="166"/>
        <v>18-64</v>
      </c>
      <c r="AG1754" s="3">
        <f t="shared" si="167"/>
        <v>0.4182549333333333</v>
      </c>
      <c r="AH1754" t="str">
        <f>_xlfn.IFNA(VLOOKUP(Sales_Transactions[[#This Row],[Order ID]],Returned_Items[#All],2,FALSE),"Not Returned")</f>
        <v>Not Returned</v>
      </c>
    </row>
    <row r="1755" spans="1:34" x14ac:dyDescent="0.25">
      <c r="A1755">
        <v>26853</v>
      </c>
      <c r="C1755" t="s">
        <v>226</v>
      </c>
      <c r="D1755" s="2" t="str">
        <f>TEXT(MID(Sales_Transactions[[#This Row],[Order Date]],2,5),"d/m/yyy")</f>
        <v>12/6/2012</v>
      </c>
      <c r="E1755" s="2" t="str">
        <f>TEXT(MID(Sales_Transactions[[#This Row],[Order Date]],2,5),"d")</f>
        <v>12</v>
      </c>
      <c r="F1755" s="2" t="str">
        <f>TEXT(MID(Sales_Transactions[[#This Row],[Order Date]],2,5),"m")</f>
        <v>6</v>
      </c>
      <c r="G1755" s="2" t="str">
        <f>TEXT(MID(Sales_Transactions[[#This Row],[Order Date]],2,5),"yyy")</f>
        <v>2012</v>
      </c>
      <c r="H1755" s="2" t="str">
        <f>TEXT(MID(Sales_Transactions[[#This Row],[Order Date]],2,5),"yyy/m")</f>
        <v>2012/6</v>
      </c>
      <c r="I1755" t="s">
        <v>22</v>
      </c>
      <c r="J1755">
        <f t="shared" si="162"/>
        <v>2</v>
      </c>
      <c r="K1755" s="2">
        <v>21</v>
      </c>
      <c r="L1755" s="3">
        <v>64.44</v>
      </c>
      <c r="M1755" s="4">
        <v>0</v>
      </c>
      <c r="N1755" s="5" t="s">
        <v>23</v>
      </c>
      <c r="O1755" s="3">
        <v>-89.02</v>
      </c>
      <c r="P1755" s="3">
        <v>2.66</v>
      </c>
      <c r="Q1755" s="3">
        <v>6.35</v>
      </c>
      <c r="R1755" s="5" t="s">
        <v>2069</v>
      </c>
      <c r="S1755" s="5" t="s">
        <v>2070</v>
      </c>
      <c r="T1755" s="5" t="str">
        <f t="shared" si="163"/>
        <v>Russell Applegate</v>
      </c>
      <c r="U1755" t="s">
        <v>1988</v>
      </c>
      <c r="V1755" s="5" t="s">
        <v>27</v>
      </c>
      <c r="W1755" s="5" t="s">
        <v>28</v>
      </c>
      <c r="X1755" s="5" t="s">
        <v>98</v>
      </c>
      <c r="Y1755" s="5" t="s">
        <v>2086</v>
      </c>
      <c r="Z1755" s="5" t="s">
        <v>43</v>
      </c>
      <c r="AA1755" s="4">
        <v>0.36</v>
      </c>
      <c r="AB1755" s="1">
        <v>41076</v>
      </c>
      <c r="AC1755" s="1">
        <v>27534</v>
      </c>
      <c r="AD1755">
        <f t="shared" si="164"/>
        <v>4</v>
      </c>
      <c r="AE1755">
        <f t="shared" ca="1" si="165"/>
        <v>49</v>
      </c>
      <c r="AF1755" t="str">
        <f t="shared" ca="1" si="166"/>
        <v>18-64</v>
      </c>
      <c r="AG1755" s="3">
        <f t="shared" si="167"/>
        <v>0.42904761904761901</v>
      </c>
      <c r="AH1755" t="str">
        <f>_xlfn.IFNA(VLOOKUP(Sales_Transactions[[#This Row],[Order ID]],Returned_Items[#All],2,FALSE),"Not Returned")</f>
        <v>Not Returned</v>
      </c>
    </row>
    <row r="1756" spans="1:34" x14ac:dyDescent="0.25">
      <c r="A1756">
        <v>26918</v>
      </c>
      <c r="C1756" t="s">
        <v>935</v>
      </c>
      <c r="D1756" s="2" t="str">
        <f>TEXT(MID(Sales_Transactions[[#This Row],[Order Date]],2,5),"d/m/yyy")</f>
        <v>6/4/2009</v>
      </c>
      <c r="E1756" s="2" t="str">
        <f>TEXT(MID(Sales_Transactions[[#This Row],[Order Date]],2,5),"d")</f>
        <v>6</v>
      </c>
      <c r="F1756" s="2" t="str">
        <f>TEXT(MID(Sales_Transactions[[#This Row],[Order Date]],2,5),"m")</f>
        <v>4</v>
      </c>
      <c r="G1756" s="2" t="str">
        <f>TEXT(MID(Sales_Transactions[[#This Row],[Order Date]],2,5),"yyy")</f>
        <v>2009</v>
      </c>
      <c r="H1756" s="2" t="str">
        <f>TEXT(MID(Sales_Transactions[[#This Row],[Order Date]],2,5),"yyy/m")</f>
        <v>2009/4</v>
      </c>
      <c r="I1756" t="s">
        <v>22</v>
      </c>
      <c r="J1756">
        <f t="shared" si="162"/>
        <v>2</v>
      </c>
      <c r="K1756" s="2">
        <v>16</v>
      </c>
      <c r="L1756" s="3">
        <v>77.959999999999994</v>
      </c>
      <c r="M1756" s="4">
        <v>0.05</v>
      </c>
      <c r="N1756" s="5" t="s">
        <v>23</v>
      </c>
      <c r="O1756" s="3">
        <v>16.649999999999999</v>
      </c>
      <c r="P1756" s="3">
        <v>4.84</v>
      </c>
      <c r="Q1756" s="3">
        <v>0.71</v>
      </c>
      <c r="R1756" s="5" t="s">
        <v>2069</v>
      </c>
      <c r="S1756" s="5" t="s">
        <v>2070</v>
      </c>
      <c r="T1756" s="5" t="str">
        <f t="shared" si="163"/>
        <v>Russell Applegate</v>
      </c>
      <c r="U1756" t="s">
        <v>1988</v>
      </c>
      <c r="V1756" s="5" t="s">
        <v>74</v>
      </c>
      <c r="W1756" s="5" t="s">
        <v>28</v>
      </c>
      <c r="X1756" s="5" t="s">
        <v>124</v>
      </c>
      <c r="Y1756" s="5" t="s">
        <v>1072</v>
      </c>
      <c r="Z1756" s="5" t="s">
        <v>84</v>
      </c>
      <c r="AA1756" s="4">
        <v>0.52</v>
      </c>
      <c r="AB1756" s="1">
        <v>39918</v>
      </c>
      <c r="AC1756" s="1">
        <v>27200</v>
      </c>
      <c r="AD1756">
        <f t="shared" si="164"/>
        <v>9</v>
      </c>
      <c r="AE1756">
        <f t="shared" ca="1" si="165"/>
        <v>50</v>
      </c>
      <c r="AF1756" t="str">
        <f t="shared" ca="1" si="166"/>
        <v>18-64</v>
      </c>
      <c r="AG1756" s="3">
        <f t="shared" si="167"/>
        <v>0.34672375</v>
      </c>
      <c r="AH1756" t="str">
        <f>_xlfn.IFNA(VLOOKUP(Sales_Transactions[[#This Row],[Order ID]],Returned_Items[#All],2,FALSE),"Not Returned")</f>
        <v>Not Returned</v>
      </c>
    </row>
    <row r="1757" spans="1:34" x14ac:dyDescent="0.25">
      <c r="A1757">
        <v>27456</v>
      </c>
      <c r="C1757" t="s">
        <v>1623</v>
      </c>
      <c r="D1757" s="2" t="str">
        <f>TEXT(MID(Sales_Transactions[[#This Row],[Order Date]],2,5),"d/m/yyy")</f>
        <v>10/4/2009</v>
      </c>
      <c r="E1757" s="2" t="str">
        <f>TEXT(MID(Sales_Transactions[[#This Row],[Order Date]],2,5),"d")</f>
        <v>10</v>
      </c>
      <c r="F1757" s="2" t="str">
        <f>TEXT(MID(Sales_Transactions[[#This Row],[Order Date]],2,5),"m")</f>
        <v>4</v>
      </c>
      <c r="G1757" s="2" t="str">
        <f>TEXT(MID(Sales_Transactions[[#This Row],[Order Date]],2,5),"yyy")</f>
        <v>2009</v>
      </c>
      <c r="H1757" s="2" t="str">
        <f>TEXT(MID(Sales_Transactions[[#This Row],[Order Date]],2,5),"yyy/m")</f>
        <v>2009/4</v>
      </c>
      <c r="I1757" t="s">
        <v>52</v>
      </c>
      <c r="J1757">
        <f t="shared" si="162"/>
        <v>1</v>
      </c>
      <c r="K1757" s="2">
        <v>29</v>
      </c>
      <c r="L1757" s="3">
        <v>9492.92</v>
      </c>
      <c r="M1757" s="4">
        <v>0.05</v>
      </c>
      <c r="N1757" s="5" t="s">
        <v>34</v>
      </c>
      <c r="O1757" s="3">
        <v>772.04</v>
      </c>
      <c r="P1757" s="3">
        <v>328.14</v>
      </c>
      <c r="Q1757" s="3">
        <v>91.05</v>
      </c>
      <c r="R1757" s="5" t="s">
        <v>2081</v>
      </c>
      <c r="S1757" s="5" t="s">
        <v>2082</v>
      </c>
      <c r="T1757" s="5" t="str">
        <f t="shared" si="163"/>
        <v>Duane Benoit</v>
      </c>
      <c r="U1757" t="s">
        <v>1988</v>
      </c>
      <c r="V1757" s="5" t="s">
        <v>74</v>
      </c>
      <c r="W1757" s="5" t="s">
        <v>28</v>
      </c>
      <c r="X1757" s="5" t="s">
        <v>38</v>
      </c>
      <c r="Y1757" s="5" t="s">
        <v>2087</v>
      </c>
      <c r="Z1757" s="5" t="s">
        <v>40</v>
      </c>
      <c r="AA1757" s="4">
        <v>0.56999999999999995</v>
      </c>
      <c r="AB1757" s="1">
        <v>39914</v>
      </c>
      <c r="AC1757" s="1">
        <v>29130</v>
      </c>
      <c r="AD1757">
        <f t="shared" si="164"/>
        <v>1</v>
      </c>
      <c r="AE1757">
        <f t="shared" ca="1" si="165"/>
        <v>44</v>
      </c>
      <c r="AF1757" t="str">
        <f t="shared" ca="1" si="166"/>
        <v>18-64</v>
      </c>
      <c r="AG1757" s="3">
        <f t="shared" si="167"/>
        <v>14.449170000000001</v>
      </c>
      <c r="AH1757" t="str">
        <f>_xlfn.IFNA(VLOOKUP(Sales_Transactions[[#This Row],[Order ID]],Returned_Items[#All],2,FALSE),"Not Returned")</f>
        <v>Not Returned</v>
      </c>
    </row>
    <row r="1758" spans="1:34" x14ac:dyDescent="0.25">
      <c r="A1758">
        <v>28420</v>
      </c>
      <c r="C1758" t="s">
        <v>1178</v>
      </c>
      <c r="D1758" s="2" t="str">
        <f>TEXT(MID(Sales_Transactions[[#This Row],[Order Date]],2,5),"d/m/yyy")</f>
        <v>24/9/2009</v>
      </c>
      <c r="E1758" s="2" t="str">
        <f>TEXT(MID(Sales_Transactions[[#This Row],[Order Date]],2,5),"d")</f>
        <v>24</v>
      </c>
      <c r="F1758" s="2" t="str">
        <f>TEXT(MID(Sales_Transactions[[#This Row],[Order Date]],2,5),"m")</f>
        <v>9</v>
      </c>
      <c r="G1758" s="2" t="str">
        <f>TEXT(MID(Sales_Transactions[[#This Row],[Order Date]],2,5),"yyy")</f>
        <v>2009</v>
      </c>
      <c r="H1758" s="2" t="str">
        <f>TEXT(MID(Sales_Transactions[[#This Row],[Order Date]],2,5),"yyy/m")</f>
        <v>2009/9</v>
      </c>
      <c r="I1758" t="s">
        <v>22</v>
      </c>
      <c r="J1758">
        <f t="shared" si="162"/>
        <v>2</v>
      </c>
      <c r="K1758" s="2">
        <v>2</v>
      </c>
      <c r="L1758" s="3">
        <v>45.64</v>
      </c>
      <c r="M1758" s="4">
        <v>0.08</v>
      </c>
      <c r="N1758" s="5" t="s">
        <v>67</v>
      </c>
      <c r="O1758" s="3">
        <v>-0.11</v>
      </c>
      <c r="P1758" s="3">
        <v>15.57</v>
      </c>
      <c r="Q1758" s="3">
        <v>1.39</v>
      </c>
      <c r="R1758" s="5" t="s">
        <v>1698</v>
      </c>
      <c r="S1758" s="5" t="s">
        <v>2072</v>
      </c>
      <c r="T1758" s="5" t="str">
        <f t="shared" si="163"/>
        <v>Bill Donatelli</v>
      </c>
      <c r="U1758" t="s">
        <v>1988</v>
      </c>
      <c r="V1758" s="5" t="s">
        <v>47</v>
      </c>
      <c r="W1758" s="5" t="s">
        <v>28</v>
      </c>
      <c r="X1758" s="5" t="s">
        <v>98</v>
      </c>
      <c r="Y1758" s="5" t="s">
        <v>2088</v>
      </c>
      <c r="Z1758" s="5" t="s">
        <v>43</v>
      </c>
      <c r="AA1758" s="4">
        <v>0.38</v>
      </c>
      <c r="AB1758" s="1">
        <v>40080</v>
      </c>
      <c r="AC1758" s="1">
        <v>29032</v>
      </c>
      <c r="AD1758">
        <f t="shared" si="164"/>
        <v>0</v>
      </c>
      <c r="AE1758">
        <f t="shared" ca="1" si="165"/>
        <v>45</v>
      </c>
      <c r="AF1758" t="str">
        <f t="shared" ca="1" si="166"/>
        <v>18-64</v>
      </c>
      <c r="AG1758" s="3">
        <f t="shared" si="167"/>
        <v>8.4737720000000003</v>
      </c>
      <c r="AH1758" t="str">
        <f>_xlfn.IFNA(VLOOKUP(Sales_Transactions[[#This Row],[Order ID]],Returned_Items[#All],2,FALSE),"Not Returned")</f>
        <v>Not Returned</v>
      </c>
    </row>
    <row r="1759" spans="1:34" hidden="1" x14ac:dyDescent="0.25">
      <c r="A1759">
        <v>29318</v>
      </c>
      <c r="C1759" t="s">
        <v>2089</v>
      </c>
      <c r="D1759" s="2" t="str">
        <f>TEXT(MID(Sales_Transactions[[#This Row],[Order Date]],2,5),"d/m/yyy")</f>
        <v>30/6/2011</v>
      </c>
      <c r="E1759" s="2" t="str">
        <f>TEXT(MID(Sales_Transactions[[#This Row],[Order Date]],2,5),"d")</f>
        <v>30</v>
      </c>
      <c r="F1759" s="2" t="str">
        <f>TEXT(MID(Sales_Transactions[[#This Row],[Order Date]],2,5),"m")</f>
        <v>6</v>
      </c>
      <c r="G1759" s="2" t="str">
        <f>TEXT(MID(Sales_Transactions[[#This Row],[Order Date]],2,5),"yyy")</f>
        <v>2011</v>
      </c>
      <c r="H1759" s="2" t="str">
        <f>TEXT(MID(Sales_Transactions[[#This Row],[Order Date]],2,5),"yyy/m")</f>
        <v>2011/6</v>
      </c>
      <c r="I1759" t="s">
        <v>52</v>
      </c>
      <c r="J1759">
        <f t="shared" si="162"/>
        <v>1</v>
      </c>
      <c r="K1759" s="2">
        <v>21</v>
      </c>
      <c r="L1759">
        <v>2954.14</v>
      </c>
      <c r="M1759">
        <v>0.04</v>
      </c>
      <c r="N1759" t="s">
        <v>67</v>
      </c>
      <c r="O1759">
        <v>-522.94000000000005</v>
      </c>
      <c r="P1759">
        <v>138.13999999999999</v>
      </c>
      <c r="Q1759">
        <v>35</v>
      </c>
      <c r="R1759" t="s">
        <v>2066</v>
      </c>
      <c r="S1759" t="s">
        <v>2067</v>
      </c>
      <c r="T1759" t="str">
        <f t="shared" si="163"/>
        <v>Bobby Odegard</v>
      </c>
      <c r="U1759" t="s">
        <v>1988</v>
      </c>
      <c r="V1759" t="s">
        <v>47</v>
      </c>
      <c r="W1759" t="s">
        <v>28</v>
      </c>
      <c r="X1759" t="s">
        <v>29</v>
      </c>
      <c r="Y1759" t="s">
        <v>70</v>
      </c>
      <c r="Z1759" t="s">
        <v>31</v>
      </c>
      <c r="AA1759"/>
      <c r="AB1759" s="1">
        <v>40725</v>
      </c>
      <c r="AC1759" s="1">
        <v>28844</v>
      </c>
      <c r="AD1759">
        <f t="shared" si="164"/>
        <v>1</v>
      </c>
      <c r="AE1759">
        <f t="shared" ca="1" si="165"/>
        <v>45</v>
      </c>
      <c r="AF1759" t="str">
        <f t="shared" ca="1" si="166"/>
        <v>18-64</v>
      </c>
      <c r="AG1759">
        <f t="shared" si="167"/>
        <v>8.2421306666666645</v>
      </c>
      <c r="AH1759" t="str">
        <f>_xlfn.IFNA(VLOOKUP(Sales_Transactions[[#This Row],[Order ID]],Returned_Items[#All],2,FALSE),"Not Returned")</f>
        <v>Returned</v>
      </c>
    </row>
    <row r="1760" spans="1:34" x14ac:dyDescent="0.25">
      <c r="A1760">
        <v>29318</v>
      </c>
      <c r="C1760" t="s">
        <v>2089</v>
      </c>
      <c r="D1760" s="2" t="str">
        <f>TEXT(MID(Sales_Transactions[[#This Row],[Order Date]],2,5),"d/m/yyy")</f>
        <v>30/6/2011</v>
      </c>
      <c r="E1760" s="2" t="str">
        <f>TEXT(MID(Sales_Transactions[[#This Row],[Order Date]],2,5),"d")</f>
        <v>30</v>
      </c>
      <c r="F1760" s="2" t="str">
        <f>TEXT(MID(Sales_Transactions[[#This Row],[Order Date]],2,5),"m")</f>
        <v>6</v>
      </c>
      <c r="G1760" s="2" t="str">
        <f>TEXT(MID(Sales_Transactions[[#This Row],[Order Date]],2,5),"yyy")</f>
        <v>2011</v>
      </c>
      <c r="H1760" s="2" t="str">
        <f>TEXT(MID(Sales_Transactions[[#This Row],[Order Date]],2,5),"yyy/m")</f>
        <v>2011/6</v>
      </c>
      <c r="I1760" t="s">
        <v>52</v>
      </c>
      <c r="J1760">
        <f t="shared" si="162"/>
        <v>1</v>
      </c>
      <c r="K1760" s="2">
        <v>34</v>
      </c>
      <c r="L1760" s="3">
        <v>3375.3074999999999</v>
      </c>
      <c r="M1760" s="4">
        <v>0.1</v>
      </c>
      <c r="N1760" s="5" t="s">
        <v>23</v>
      </c>
      <c r="O1760" s="3">
        <v>562.13</v>
      </c>
      <c r="P1760" s="3">
        <v>125.99</v>
      </c>
      <c r="Q1760" s="3">
        <v>8.08</v>
      </c>
      <c r="R1760" s="5" t="s">
        <v>2066</v>
      </c>
      <c r="S1760" s="5" t="s">
        <v>2067</v>
      </c>
      <c r="T1760" s="5" t="str">
        <f t="shared" si="163"/>
        <v>Bobby Odegard</v>
      </c>
      <c r="U1760" t="s">
        <v>1988</v>
      </c>
      <c r="V1760" s="5" t="s">
        <v>47</v>
      </c>
      <c r="W1760" s="5" t="s">
        <v>48</v>
      </c>
      <c r="X1760" s="5" t="s">
        <v>49</v>
      </c>
      <c r="Y1760" s="5" t="s">
        <v>425</v>
      </c>
      <c r="Z1760" s="5" t="s">
        <v>43</v>
      </c>
      <c r="AA1760" s="4">
        <v>0.56999999999999995</v>
      </c>
      <c r="AB1760" s="1">
        <v>40725</v>
      </c>
      <c r="AC1760" s="1">
        <v>12430</v>
      </c>
      <c r="AD1760">
        <f t="shared" si="164"/>
        <v>1</v>
      </c>
      <c r="AE1760">
        <f t="shared" ca="1" si="165"/>
        <v>90</v>
      </c>
      <c r="AF1760" t="str">
        <f t="shared" ca="1" si="166"/>
        <v>Over 65</v>
      </c>
      <c r="AG1760" s="3">
        <f t="shared" si="167"/>
        <v>3.9395297058823529</v>
      </c>
      <c r="AH1760" t="str">
        <f>_xlfn.IFNA(VLOOKUP(Sales_Transactions[[#This Row],[Order ID]],Returned_Items[#All],2,FALSE),"Not Returned")</f>
        <v>Returned</v>
      </c>
    </row>
    <row r="1761" spans="1:34" x14ac:dyDescent="0.25">
      <c r="A1761">
        <v>30016</v>
      </c>
      <c r="C1761" t="s">
        <v>2090</v>
      </c>
      <c r="D1761" s="2" t="str">
        <f>TEXT(MID(Sales_Transactions[[#This Row],[Order Date]],2,5),"d/m/yyy")</f>
        <v>3/1/2009</v>
      </c>
      <c r="E1761" s="2" t="str">
        <f>TEXT(MID(Sales_Transactions[[#This Row],[Order Date]],2,5),"d")</f>
        <v>3</v>
      </c>
      <c r="F1761" s="2" t="str">
        <f>TEXT(MID(Sales_Transactions[[#This Row],[Order Date]],2,5),"m")</f>
        <v>1</v>
      </c>
      <c r="G1761" s="2" t="str">
        <f>TEXT(MID(Sales_Transactions[[#This Row],[Order Date]],2,5),"yyy")</f>
        <v>2009</v>
      </c>
      <c r="H1761" s="2" t="str">
        <f>TEXT(MID(Sales_Transactions[[#This Row],[Order Date]],2,5),"yyy/m")</f>
        <v>2009/1</v>
      </c>
      <c r="I1761" t="s">
        <v>101</v>
      </c>
      <c r="J1761">
        <f t="shared" si="162"/>
        <v>1</v>
      </c>
      <c r="K1761" s="2">
        <v>15</v>
      </c>
      <c r="L1761" s="3">
        <v>85.56</v>
      </c>
      <c r="M1761" s="4">
        <v>0.03</v>
      </c>
      <c r="N1761" s="5" t="s">
        <v>23</v>
      </c>
      <c r="O1761" s="3">
        <v>-41.58</v>
      </c>
      <c r="P1761" s="3">
        <v>5.28</v>
      </c>
      <c r="Q1761" s="3">
        <v>5.66</v>
      </c>
      <c r="R1761" s="5" t="s">
        <v>1698</v>
      </c>
      <c r="S1761" s="5" t="s">
        <v>2072</v>
      </c>
      <c r="T1761" s="5" t="str">
        <f t="shared" si="163"/>
        <v>Bill Donatelli</v>
      </c>
      <c r="U1761" t="s">
        <v>1988</v>
      </c>
      <c r="V1761" s="5" t="s">
        <v>47</v>
      </c>
      <c r="W1761" s="5" t="s">
        <v>28</v>
      </c>
      <c r="X1761" s="5" t="s">
        <v>75</v>
      </c>
      <c r="Y1761" s="5" t="s">
        <v>697</v>
      </c>
      <c r="Z1761" s="5" t="s">
        <v>43</v>
      </c>
      <c r="AA1761" s="4">
        <v>0.4</v>
      </c>
      <c r="AB1761" s="1">
        <v>39818</v>
      </c>
      <c r="AC1761" s="1">
        <v>12979</v>
      </c>
      <c r="AD1761">
        <f t="shared" si="164"/>
        <v>2</v>
      </c>
      <c r="AE1761">
        <f t="shared" ca="1" si="165"/>
        <v>89</v>
      </c>
      <c r="AF1761" t="str">
        <f t="shared" ca="1" si="166"/>
        <v>Over 65</v>
      </c>
      <c r="AG1761" s="3">
        <f t="shared" si="167"/>
        <v>0.72922773333333335</v>
      </c>
      <c r="AH1761" t="str">
        <f>_xlfn.IFNA(VLOOKUP(Sales_Transactions[[#This Row],[Order ID]],Returned_Items[#All],2,FALSE),"Not Returned")</f>
        <v>Not Returned</v>
      </c>
    </row>
    <row r="1762" spans="1:34" x14ac:dyDescent="0.25">
      <c r="A1762">
        <v>30016</v>
      </c>
      <c r="C1762" t="s">
        <v>2090</v>
      </c>
      <c r="D1762" s="2" t="str">
        <f>TEXT(MID(Sales_Transactions[[#This Row],[Order Date]],2,5),"d/m/yyy")</f>
        <v>3/1/2009</v>
      </c>
      <c r="E1762" s="2" t="str">
        <f>TEXT(MID(Sales_Transactions[[#This Row],[Order Date]],2,5),"d")</f>
        <v>3</v>
      </c>
      <c r="F1762" s="2" t="str">
        <f>TEXT(MID(Sales_Transactions[[#This Row],[Order Date]],2,5),"m")</f>
        <v>1</v>
      </c>
      <c r="G1762" s="2" t="str">
        <f>TEXT(MID(Sales_Transactions[[#This Row],[Order Date]],2,5),"yyy")</f>
        <v>2009</v>
      </c>
      <c r="H1762" s="2" t="str">
        <f>TEXT(MID(Sales_Transactions[[#This Row],[Order Date]],2,5),"yyy/m")</f>
        <v>2009/1</v>
      </c>
      <c r="I1762" t="s">
        <v>101</v>
      </c>
      <c r="J1762">
        <f t="shared" si="162"/>
        <v>1</v>
      </c>
      <c r="K1762" s="2">
        <v>8</v>
      </c>
      <c r="L1762" s="3">
        <v>754.65549999999996</v>
      </c>
      <c r="M1762" s="4">
        <v>0.01</v>
      </c>
      <c r="N1762" s="5" t="s">
        <v>23</v>
      </c>
      <c r="O1762" s="3">
        <v>-212.55</v>
      </c>
      <c r="P1762" s="3">
        <v>110.99</v>
      </c>
      <c r="Q1762" s="3">
        <v>2.5</v>
      </c>
      <c r="R1762" s="5" t="s">
        <v>1698</v>
      </c>
      <c r="S1762" s="5" t="s">
        <v>2072</v>
      </c>
      <c r="T1762" s="5" t="str">
        <f t="shared" si="163"/>
        <v>Bill Donatelli</v>
      </c>
      <c r="U1762" t="s">
        <v>1988</v>
      </c>
      <c r="V1762" s="5" t="s">
        <v>47</v>
      </c>
      <c r="W1762" s="5" t="s">
        <v>48</v>
      </c>
      <c r="X1762" s="5" t="s">
        <v>49</v>
      </c>
      <c r="Y1762" s="5" t="s">
        <v>827</v>
      </c>
      <c r="Z1762" s="5" t="s">
        <v>43</v>
      </c>
      <c r="AA1762" s="4">
        <v>0.56999999999999995</v>
      </c>
      <c r="AB1762" s="1">
        <v>39819</v>
      </c>
      <c r="AC1762" s="1">
        <v>25594</v>
      </c>
      <c r="AD1762">
        <f t="shared" si="164"/>
        <v>3</v>
      </c>
      <c r="AE1762">
        <f t="shared" ca="1" si="165"/>
        <v>54</v>
      </c>
      <c r="AF1762" t="str">
        <f t="shared" ca="1" si="166"/>
        <v>18-64</v>
      </c>
      <c r="AG1762" s="3">
        <f t="shared" si="167"/>
        <v>14.184862624999999</v>
      </c>
      <c r="AH1762" t="str">
        <f>_xlfn.IFNA(VLOOKUP(Sales_Transactions[[#This Row],[Order ID]],Returned_Items[#All],2,FALSE),"Not Returned")</f>
        <v>Not Returned</v>
      </c>
    </row>
    <row r="1763" spans="1:34" x14ac:dyDescent="0.25">
      <c r="A1763">
        <v>33255</v>
      </c>
      <c r="C1763" t="s">
        <v>317</v>
      </c>
      <c r="D1763" s="2" t="str">
        <f>TEXT(MID(Sales_Transactions[[#This Row],[Order Date]],2,5),"d/m/yyy")</f>
        <v>24/6/2010</v>
      </c>
      <c r="E1763" s="2" t="str">
        <f>TEXT(MID(Sales_Transactions[[#This Row],[Order Date]],2,5),"d")</f>
        <v>24</v>
      </c>
      <c r="F1763" s="2" t="str">
        <f>TEXT(MID(Sales_Transactions[[#This Row],[Order Date]],2,5),"m")</f>
        <v>6</v>
      </c>
      <c r="G1763" s="2" t="str">
        <f>TEXT(MID(Sales_Transactions[[#This Row],[Order Date]],2,5),"yyy")</f>
        <v>2010</v>
      </c>
      <c r="H1763" s="2" t="str">
        <f>TEXT(MID(Sales_Transactions[[#This Row],[Order Date]],2,5),"yyy/m")</f>
        <v>2010/6</v>
      </c>
      <c r="I1763" t="s">
        <v>101</v>
      </c>
      <c r="J1763">
        <f t="shared" si="162"/>
        <v>1</v>
      </c>
      <c r="K1763" s="2">
        <v>19</v>
      </c>
      <c r="L1763" s="3">
        <v>108.21</v>
      </c>
      <c r="M1763" s="4">
        <v>0.08</v>
      </c>
      <c r="N1763" s="5" t="s">
        <v>67</v>
      </c>
      <c r="O1763" s="3">
        <v>-50.02</v>
      </c>
      <c r="P1763" s="3">
        <v>5.28</v>
      </c>
      <c r="Q1763" s="3">
        <v>5.66</v>
      </c>
      <c r="R1763" s="5" t="s">
        <v>2069</v>
      </c>
      <c r="S1763" s="5" t="s">
        <v>2070</v>
      </c>
      <c r="T1763" s="5" t="str">
        <f t="shared" si="163"/>
        <v>Russell Applegate</v>
      </c>
      <c r="U1763" t="s">
        <v>1988</v>
      </c>
      <c r="V1763" s="5" t="s">
        <v>74</v>
      </c>
      <c r="W1763" s="5" t="s">
        <v>28</v>
      </c>
      <c r="X1763" s="5" t="s">
        <v>75</v>
      </c>
      <c r="Y1763" s="5" t="s">
        <v>697</v>
      </c>
      <c r="Z1763" s="5" t="s">
        <v>43</v>
      </c>
      <c r="AA1763" s="4">
        <v>0.4</v>
      </c>
      <c r="AB1763" s="1">
        <v>40354</v>
      </c>
      <c r="AC1763" s="1">
        <v>25631</v>
      </c>
      <c r="AD1763">
        <f t="shared" si="164"/>
        <v>1</v>
      </c>
      <c r="AE1763">
        <f t="shared" ca="1" si="165"/>
        <v>54</v>
      </c>
      <c r="AF1763" t="str">
        <f t="shared" ca="1" si="166"/>
        <v>18-64</v>
      </c>
      <c r="AG1763" s="3">
        <f t="shared" si="167"/>
        <v>0.57556715789473689</v>
      </c>
      <c r="AH1763" t="str">
        <f>_xlfn.IFNA(VLOOKUP(Sales_Transactions[[#This Row],[Order ID]],Returned_Items[#All],2,FALSE),"Not Returned")</f>
        <v>Not Returned</v>
      </c>
    </row>
    <row r="1764" spans="1:34" x14ac:dyDescent="0.25">
      <c r="A1764">
        <v>35104</v>
      </c>
      <c r="C1764" t="s">
        <v>881</v>
      </c>
      <c r="D1764" s="2" t="str">
        <f>TEXT(MID(Sales_Transactions[[#This Row],[Order Date]],2,5),"d/m/yyy")</f>
        <v>22/4/2012</v>
      </c>
      <c r="E1764" s="2" t="str">
        <f>TEXT(MID(Sales_Transactions[[#This Row],[Order Date]],2,5),"d")</f>
        <v>22</v>
      </c>
      <c r="F1764" s="2" t="str">
        <f>TEXT(MID(Sales_Transactions[[#This Row],[Order Date]],2,5),"m")</f>
        <v>4</v>
      </c>
      <c r="G1764" s="2" t="str">
        <f>TEXT(MID(Sales_Transactions[[#This Row],[Order Date]],2,5),"yyy")</f>
        <v>2012</v>
      </c>
      <c r="H1764" s="2" t="str">
        <f>TEXT(MID(Sales_Transactions[[#This Row],[Order Date]],2,5),"yyy/m")</f>
        <v>2012/4</v>
      </c>
      <c r="I1764" t="s">
        <v>33</v>
      </c>
      <c r="J1764">
        <f t="shared" si="162"/>
        <v>4</v>
      </c>
      <c r="K1764" s="2">
        <v>1</v>
      </c>
      <c r="L1764" s="3">
        <v>36.31</v>
      </c>
      <c r="M1764" s="4">
        <v>0.04</v>
      </c>
      <c r="N1764" s="5" t="s">
        <v>23</v>
      </c>
      <c r="O1764" s="3">
        <v>-74.45</v>
      </c>
      <c r="P1764" s="3">
        <v>29.99</v>
      </c>
      <c r="Q1764" s="3">
        <v>5.5</v>
      </c>
      <c r="R1764" s="5" t="s">
        <v>1698</v>
      </c>
      <c r="S1764" s="5" t="s">
        <v>2072</v>
      </c>
      <c r="T1764" s="5" t="str">
        <f t="shared" si="163"/>
        <v>Bill Donatelli</v>
      </c>
      <c r="U1764" t="s">
        <v>1988</v>
      </c>
      <c r="V1764" s="5" t="s">
        <v>27</v>
      </c>
      <c r="W1764" s="5" t="s">
        <v>48</v>
      </c>
      <c r="X1764" s="5" t="s">
        <v>87</v>
      </c>
      <c r="Y1764" s="5" t="s">
        <v>2091</v>
      </c>
      <c r="Z1764" s="5" t="s">
        <v>43</v>
      </c>
      <c r="AA1764" s="4">
        <v>0.51</v>
      </c>
      <c r="AB1764" s="1">
        <v>41024</v>
      </c>
      <c r="AC1764" s="1">
        <v>21174</v>
      </c>
      <c r="AD1764">
        <f t="shared" si="164"/>
        <v>3</v>
      </c>
      <c r="AE1764">
        <f t="shared" ca="1" si="165"/>
        <v>66</v>
      </c>
      <c r="AF1764" t="str">
        <f t="shared" ca="1" si="166"/>
        <v>Over 65</v>
      </c>
      <c r="AG1764" s="3">
        <f t="shared" si="167"/>
        <v>35.478003999999999</v>
      </c>
      <c r="AH1764" t="str">
        <f>_xlfn.IFNA(VLOOKUP(Sales_Transactions[[#This Row],[Order ID]],Returned_Items[#All],2,FALSE),"Not Returned")</f>
        <v>Not Returned</v>
      </c>
    </row>
    <row r="1765" spans="1:34" x14ac:dyDescent="0.25">
      <c r="A1765">
        <v>35104</v>
      </c>
      <c r="C1765" t="s">
        <v>881</v>
      </c>
      <c r="D1765" s="2" t="str">
        <f>TEXT(MID(Sales_Transactions[[#This Row],[Order Date]],2,5),"d/m/yyy")</f>
        <v>22/4/2012</v>
      </c>
      <c r="E1765" s="2" t="str">
        <f>TEXT(MID(Sales_Transactions[[#This Row],[Order Date]],2,5),"d")</f>
        <v>22</v>
      </c>
      <c r="F1765" s="2" t="str">
        <f>TEXT(MID(Sales_Transactions[[#This Row],[Order Date]],2,5),"m")</f>
        <v>4</v>
      </c>
      <c r="G1765" s="2" t="str">
        <f>TEXT(MID(Sales_Transactions[[#This Row],[Order Date]],2,5),"yyy")</f>
        <v>2012</v>
      </c>
      <c r="H1765" s="2" t="str">
        <f>TEXT(MID(Sales_Transactions[[#This Row],[Order Date]],2,5),"yyy/m")</f>
        <v>2012/4</v>
      </c>
      <c r="I1765" t="s">
        <v>33</v>
      </c>
      <c r="J1765">
        <f t="shared" si="162"/>
        <v>4</v>
      </c>
      <c r="K1765" s="2">
        <v>18</v>
      </c>
      <c r="L1765" s="3">
        <v>388.15</v>
      </c>
      <c r="M1765" s="4">
        <v>0</v>
      </c>
      <c r="N1765" s="5" t="s">
        <v>23</v>
      </c>
      <c r="O1765" s="3">
        <v>-44.21</v>
      </c>
      <c r="P1765" s="3">
        <v>19.940000000000001</v>
      </c>
      <c r="Q1765" s="3">
        <v>14.87</v>
      </c>
      <c r="R1765" s="5" t="s">
        <v>1698</v>
      </c>
      <c r="S1765" s="5" t="s">
        <v>2072</v>
      </c>
      <c r="T1765" s="5" t="str">
        <f t="shared" si="163"/>
        <v>Bill Donatelli</v>
      </c>
      <c r="U1765" t="s">
        <v>1988</v>
      </c>
      <c r="V1765" s="5" t="s">
        <v>27</v>
      </c>
      <c r="W1765" s="5" t="s">
        <v>57</v>
      </c>
      <c r="X1765" s="5" t="s">
        <v>58</v>
      </c>
      <c r="Y1765" s="5" t="s">
        <v>614</v>
      </c>
      <c r="Z1765" s="5" t="s">
        <v>31</v>
      </c>
      <c r="AA1765" s="4">
        <v>0.56999999999999995</v>
      </c>
      <c r="AB1765" s="1">
        <v>41023</v>
      </c>
      <c r="AC1765" s="1">
        <v>20856</v>
      </c>
      <c r="AD1765">
        <f t="shared" si="164"/>
        <v>2</v>
      </c>
      <c r="AE1765">
        <f t="shared" ca="1" si="165"/>
        <v>67</v>
      </c>
      <c r="AF1765" t="str">
        <f t="shared" ca="1" si="166"/>
        <v>Over 65</v>
      </c>
      <c r="AG1765" s="3">
        <f t="shared" si="167"/>
        <v>1.933888888888889</v>
      </c>
      <c r="AH1765" t="str">
        <f>_xlfn.IFNA(VLOOKUP(Sales_Transactions[[#This Row],[Order ID]],Returned_Items[#All],2,FALSE),"Not Returned")</f>
        <v>Not Returned</v>
      </c>
    </row>
    <row r="1766" spans="1:34" x14ac:dyDescent="0.25">
      <c r="A1766">
        <v>35142</v>
      </c>
      <c r="C1766" t="s">
        <v>2092</v>
      </c>
      <c r="D1766" s="2" t="str">
        <f>TEXT(MID(Sales_Transactions[[#This Row],[Order Date]],2,5),"d/m/yyy")</f>
        <v>22/4/2010</v>
      </c>
      <c r="E1766" s="2" t="str">
        <f>TEXT(MID(Sales_Transactions[[#This Row],[Order Date]],2,5),"d")</f>
        <v>22</v>
      </c>
      <c r="F1766" s="2" t="str">
        <f>TEXT(MID(Sales_Transactions[[#This Row],[Order Date]],2,5),"m")</f>
        <v>4</v>
      </c>
      <c r="G1766" s="2" t="str">
        <f>TEXT(MID(Sales_Transactions[[#This Row],[Order Date]],2,5),"yyy")</f>
        <v>2010</v>
      </c>
      <c r="H1766" s="2" t="str">
        <f>TEXT(MID(Sales_Transactions[[#This Row],[Order Date]],2,5),"yyy/m")</f>
        <v>2010/4</v>
      </c>
      <c r="I1766" t="s">
        <v>22</v>
      </c>
      <c r="J1766">
        <f t="shared" si="162"/>
        <v>2</v>
      </c>
      <c r="K1766" s="2">
        <v>11</v>
      </c>
      <c r="L1766" s="3">
        <v>231.27</v>
      </c>
      <c r="M1766" s="4">
        <v>0.03</v>
      </c>
      <c r="N1766" s="5" t="s">
        <v>23</v>
      </c>
      <c r="O1766" s="3">
        <v>89.29</v>
      </c>
      <c r="P1766" s="3">
        <v>20.239999999999998</v>
      </c>
      <c r="Q1766" s="3">
        <v>6.67</v>
      </c>
      <c r="R1766" s="5" t="s">
        <v>1933</v>
      </c>
      <c r="S1766" s="5" t="s">
        <v>1934</v>
      </c>
      <c r="T1766" s="5" t="str">
        <f t="shared" si="163"/>
        <v>Joel Jenkins</v>
      </c>
      <c r="U1766" t="s">
        <v>1988</v>
      </c>
      <c r="V1766" s="5" t="s">
        <v>47</v>
      </c>
      <c r="W1766" s="5" t="s">
        <v>57</v>
      </c>
      <c r="X1766" s="5" t="s">
        <v>58</v>
      </c>
      <c r="Y1766" s="5" t="s">
        <v>702</v>
      </c>
      <c r="Z1766" s="5" t="s">
        <v>60</v>
      </c>
      <c r="AA1766" s="4">
        <v>0.49</v>
      </c>
      <c r="AB1766" s="1">
        <v>40292</v>
      </c>
      <c r="AC1766" s="1">
        <v>21049</v>
      </c>
      <c r="AD1766">
        <f t="shared" si="164"/>
        <v>2</v>
      </c>
      <c r="AE1766">
        <f t="shared" ca="1" si="165"/>
        <v>66</v>
      </c>
      <c r="AF1766" t="str">
        <f t="shared" ca="1" si="166"/>
        <v>Over 65</v>
      </c>
      <c r="AG1766" s="3">
        <f t="shared" si="167"/>
        <v>2.4458116363636364</v>
      </c>
      <c r="AH1766" t="str">
        <f>_xlfn.IFNA(VLOOKUP(Sales_Transactions[[#This Row],[Order ID]],Returned_Items[#All],2,FALSE),"Not Returned")</f>
        <v>Not Returned</v>
      </c>
    </row>
    <row r="1767" spans="1:34" x14ac:dyDescent="0.25">
      <c r="A1767">
        <v>35584</v>
      </c>
      <c r="C1767" t="s">
        <v>2093</v>
      </c>
      <c r="D1767" s="2" t="str">
        <f>TEXT(MID(Sales_Transactions[[#This Row],[Order Date]],2,5),"d/m/yyy")</f>
        <v>3/5/2011</v>
      </c>
      <c r="E1767" s="2" t="str">
        <f>TEXT(MID(Sales_Transactions[[#This Row],[Order Date]],2,5),"d")</f>
        <v>3</v>
      </c>
      <c r="F1767" s="2" t="str">
        <f>TEXT(MID(Sales_Transactions[[#This Row],[Order Date]],2,5),"m")</f>
        <v>5</v>
      </c>
      <c r="G1767" s="2" t="str">
        <f>TEXT(MID(Sales_Transactions[[#This Row],[Order Date]],2,5),"yyy")</f>
        <v>2011</v>
      </c>
      <c r="H1767" s="2" t="str">
        <f>TEXT(MID(Sales_Transactions[[#This Row],[Order Date]],2,5),"yyy/m")</f>
        <v>2011/5</v>
      </c>
      <c r="I1767" t="s">
        <v>78</v>
      </c>
      <c r="J1767">
        <f t="shared" si="162"/>
        <v>3</v>
      </c>
      <c r="K1767" s="2">
        <v>15</v>
      </c>
      <c r="L1767" s="3">
        <v>150.33000000000001</v>
      </c>
      <c r="M1767" s="4">
        <v>0.08</v>
      </c>
      <c r="N1767" s="5" t="s">
        <v>67</v>
      </c>
      <c r="O1767" s="3">
        <v>-98.23</v>
      </c>
      <c r="P1767" s="3">
        <v>9.7100000000000009</v>
      </c>
      <c r="Q1767" s="3">
        <v>9.4499999999999993</v>
      </c>
      <c r="R1767" s="5" t="s">
        <v>1933</v>
      </c>
      <c r="S1767" s="5" t="s">
        <v>1934</v>
      </c>
      <c r="T1767" s="5" t="str">
        <f t="shared" si="163"/>
        <v>Joel Jenkins</v>
      </c>
      <c r="U1767" t="s">
        <v>1988</v>
      </c>
      <c r="V1767" s="5" t="s">
        <v>47</v>
      </c>
      <c r="W1767" s="5" t="s">
        <v>28</v>
      </c>
      <c r="X1767" s="5" t="s">
        <v>29</v>
      </c>
      <c r="Y1767" s="5" t="s">
        <v>1615</v>
      </c>
      <c r="Z1767" s="5" t="s">
        <v>43</v>
      </c>
      <c r="AA1767" s="4">
        <v>0.6</v>
      </c>
      <c r="AB1767" s="1">
        <v>40666</v>
      </c>
      <c r="AC1767" s="1">
        <v>21325</v>
      </c>
      <c r="AD1767">
        <f t="shared" si="164"/>
        <v>0</v>
      </c>
      <c r="AE1767">
        <f t="shared" ca="1" si="165"/>
        <v>66</v>
      </c>
      <c r="AF1767" t="str">
        <f t="shared" ca="1" si="166"/>
        <v>Over 65</v>
      </c>
      <c r="AG1767" s="3">
        <f t="shared" si="167"/>
        <v>1.2768154666666665</v>
      </c>
      <c r="AH1767" t="str">
        <f>_xlfn.IFNA(VLOOKUP(Sales_Transactions[[#This Row],[Order ID]],Returned_Items[#All],2,FALSE),"Not Returned")</f>
        <v>Not Returned</v>
      </c>
    </row>
    <row r="1768" spans="1:34" x14ac:dyDescent="0.25">
      <c r="A1768">
        <v>35908</v>
      </c>
      <c r="C1768" t="s">
        <v>1669</v>
      </c>
      <c r="D1768" s="2" t="str">
        <f>TEXT(MID(Sales_Transactions[[#This Row],[Order Date]],2,5),"d/m/yyy")</f>
        <v>12/12/2010</v>
      </c>
      <c r="E1768" s="2" t="str">
        <f>TEXT(MID(Sales_Transactions[[#This Row],[Order Date]],2,5),"d")</f>
        <v>12</v>
      </c>
      <c r="F1768" s="2" t="str">
        <f>TEXT(MID(Sales_Transactions[[#This Row],[Order Date]],2,5),"m")</f>
        <v>12</v>
      </c>
      <c r="G1768" s="2" t="str">
        <f>TEXT(MID(Sales_Transactions[[#This Row],[Order Date]],2,5),"yyy")</f>
        <v>2010</v>
      </c>
      <c r="H1768" s="2" t="str">
        <f>TEXT(MID(Sales_Transactions[[#This Row],[Order Date]],2,5),"yyy/m")</f>
        <v>2010/12</v>
      </c>
      <c r="I1768" t="s">
        <v>52</v>
      </c>
      <c r="J1768">
        <f t="shared" si="162"/>
        <v>1</v>
      </c>
      <c r="K1768" s="2">
        <v>40</v>
      </c>
      <c r="L1768" s="3">
        <v>240.18</v>
      </c>
      <c r="M1768" s="4">
        <v>0.06</v>
      </c>
      <c r="N1768" s="5" t="s">
        <v>23</v>
      </c>
      <c r="O1768" s="3">
        <v>-160.21</v>
      </c>
      <c r="P1768" s="3">
        <v>5.78</v>
      </c>
      <c r="Q1768" s="3">
        <v>7.64</v>
      </c>
      <c r="R1768" s="5" t="s">
        <v>167</v>
      </c>
      <c r="S1768" s="5" t="s">
        <v>168</v>
      </c>
      <c r="T1768" s="5" t="str">
        <f t="shared" si="163"/>
        <v>Brad Eason</v>
      </c>
      <c r="U1768" t="s">
        <v>1988</v>
      </c>
      <c r="V1768" s="5" t="s">
        <v>27</v>
      </c>
      <c r="W1768" s="5" t="s">
        <v>28</v>
      </c>
      <c r="X1768" s="5" t="s">
        <v>75</v>
      </c>
      <c r="Y1768" s="5" t="s">
        <v>1387</v>
      </c>
      <c r="Z1768" s="5" t="s">
        <v>43</v>
      </c>
      <c r="AA1768" s="4">
        <v>0.36</v>
      </c>
      <c r="AB1768" s="1">
        <v>40526</v>
      </c>
      <c r="AC1768" s="1">
        <v>21412</v>
      </c>
      <c r="AD1768">
        <f t="shared" si="164"/>
        <v>2</v>
      </c>
      <c r="AE1768">
        <f t="shared" ca="1" si="165"/>
        <v>65</v>
      </c>
      <c r="AF1768" t="str">
        <f t="shared" ca="1" si="166"/>
        <v>Over 65</v>
      </c>
      <c r="AG1768" s="3">
        <f t="shared" si="167"/>
        <v>0.33541330000000003</v>
      </c>
      <c r="AH1768" t="str">
        <f>_xlfn.IFNA(VLOOKUP(Sales_Transactions[[#This Row],[Order ID]],Returned_Items[#All],2,FALSE),"Not Returned")</f>
        <v>Not Returned</v>
      </c>
    </row>
    <row r="1769" spans="1:34" x14ac:dyDescent="0.25">
      <c r="A1769">
        <v>35908</v>
      </c>
      <c r="C1769" t="s">
        <v>1669</v>
      </c>
      <c r="D1769" s="2" t="str">
        <f>TEXT(MID(Sales_Transactions[[#This Row],[Order Date]],2,5),"d/m/yyy")</f>
        <v>12/12/2010</v>
      </c>
      <c r="E1769" s="2" t="str">
        <f>TEXT(MID(Sales_Transactions[[#This Row],[Order Date]],2,5),"d")</f>
        <v>12</v>
      </c>
      <c r="F1769" s="2" t="str">
        <f>TEXT(MID(Sales_Transactions[[#This Row],[Order Date]],2,5),"m")</f>
        <v>12</v>
      </c>
      <c r="G1769" s="2" t="str">
        <f>TEXT(MID(Sales_Transactions[[#This Row],[Order Date]],2,5),"yyy")</f>
        <v>2010</v>
      </c>
      <c r="H1769" s="2" t="str">
        <f>TEXT(MID(Sales_Transactions[[#This Row],[Order Date]],2,5),"yyy/m")</f>
        <v>2010/12</v>
      </c>
      <c r="I1769" t="s">
        <v>52</v>
      </c>
      <c r="J1769">
        <f t="shared" si="162"/>
        <v>1</v>
      </c>
      <c r="K1769" s="2">
        <v>45</v>
      </c>
      <c r="L1769" s="3">
        <v>529.28</v>
      </c>
      <c r="M1769" s="4">
        <v>0.1</v>
      </c>
      <c r="N1769" s="5" t="s">
        <v>67</v>
      </c>
      <c r="O1769" s="3">
        <v>-30.27</v>
      </c>
      <c r="P1769" s="3">
        <v>12.21</v>
      </c>
      <c r="Q1769" s="3">
        <v>4.8099999999999996</v>
      </c>
      <c r="R1769" s="5" t="s">
        <v>167</v>
      </c>
      <c r="S1769" s="5" t="s">
        <v>168</v>
      </c>
      <c r="T1769" s="5" t="str">
        <f t="shared" si="163"/>
        <v>Brad Eason</v>
      </c>
      <c r="U1769" t="s">
        <v>1988</v>
      </c>
      <c r="V1769" s="5" t="s">
        <v>27</v>
      </c>
      <c r="W1769" s="5" t="s">
        <v>28</v>
      </c>
      <c r="X1769" s="5" t="s">
        <v>29</v>
      </c>
      <c r="Y1769" s="5" t="s">
        <v>649</v>
      </c>
      <c r="Z1769" s="5" t="s">
        <v>43</v>
      </c>
      <c r="AA1769" s="4">
        <v>0.57999999999999996</v>
      </c>
      <c r="AB1769" s="1">
        <v>40525</v>
      </c>
      <c r="AC1769" s="1">
        <v>21492</v>
      </c>
      <c r="AD1769">
        <f t="shared" si="164"/>
        <v>1</v>
      </c>
      <c r="AE1769">
        <f t="shared" ca="1" si="165"/>
        <v>65</v>
      </c>
      <c r="AF1769" t="str">
        <f t="shared" ca="1" si="166"/>
        <v>Over 65</v>
      </c>
      <c r="AG1769" s="3">
        <f t="shared" si="167"/>
        <v>0.37795088888888889</v>
      </c>
      <c r="AH1769" t="str">
        <f>_xlfn.IFNA(VLOOKUP(Sales_Transactions[[#This Row],[Order ID]],Returned_Items[#All],2,FALSE),"Not Returned")</f>
        <v>Not Returned</v>
      </c>
    </row>
    <row r="1770" spans="1:34" x14ac:dyDescent="0.25">
      <c r="A1770">
        <v>36706</v>
      </c>
      <c r="C1770" t="s">
        <v>2094</v>
      </c>
      <c r="D1770" s="2" t="str">
        <f>TEXT(MID(Sales_Transactions[[#This Row],[Order Date]],2,5),"d/m/yyy")</f>
        <v>11/4/2009</v>
      </c>
      <c r="E1770" s="2" t="str">
        <f>TEXT(MID(Sales_Transactions[[#This Row],[Order Date]],2,5),"d")</f>
        <v>11</v>
      </c>
      <c r="F1770" s="2" t="str">
        <f>TEXT(MID(Sales_Transactions[[#This Row],[Order Date]],2,5),"m")</f>
        <v>4</v>
      </c>
      <c r="G1770" s="2" t="str">
        <f>TEXT(MID(Sales_Transactions[[#This Row],[Order Date]],2,5),"yyy")</f>
        <v>2009</v>
      </c>
      <c r="H1770" s="2" t="str">
        <f>TEXT(MID(Sales_Transactions[[#This Row],[Order Date]],2,5),"yyy/m")</f>
        <v>2009/4</v>
      </c>
      <c r="I1770" t="s">
        <v>52</v>
      </c>
      <c r="J1770">
        <f t="shared" si="162"/>
        <v>1</v>
      </c>
      <c r="K1770" s="2">
        <v>47</v>
      </c>
      <c r="L1770" s="3">
        <v>887.45</v>
      </c>
      <c r="M1770" s="4">
        <v>0.1</v>
      </c>
      <c r="N1770" s="5" t="s">
        <v>23</v>
      </c>
      <c r="O1770" s="3">
        <v>365.79</v>
      </c>
      <c r="P1770" s="3">
        <v>20.98</v>
      </c>
      <c r="Q1770" s="3">
        <v>1.49</v>
      </c>
      <c r="R1770" s="5" t="s">
        <v>167</v>
      </c>
      <c r="S1770" s="5" t="s">
        <v>168</v>
      </c>
      <c r="T1770" s="5" t="str">
        <f t="shared" si="163"/>
        <v>Brad Eason</v>
      </c>
      <c r="U1770" t="s">
        <v>1988</v>
      </c>
      <c r="V1770" s="5" t="s">
        <v>27</v>
      </c>
      <c r="W1770" s="5" t="s">
        <v>28</v>
      </c>
      <c r="X1770" s="5" t="s">
        <v>41</v>
      </c>
      <c r="Y1770" s="5" t="s">
        <v>1094</v>
      </c>
      <c r="Z1770" s="5" t="s">
        <v>43</v>
      </c>
      <c r="AA1770" s="4">
        <v>0.35</v>
      </c>
      <c r="AB1770" s="1">
        <v>39916</v>
      </c>
      <c r="AC1770" s="1">
        <v>21331</v>
      </c>
      <c r="AD1770">
        <f t="shared" si="164"/>
        <v>2</v>
      </c>
      <c r="AE1770">
        <f t="shared" ca="1" si="165"/>
        <v>66</v>
      </c>
      <c r="AF1770" t="str">
        <f t="shared" ca="1" si="166"/>
        <v>Over 65</v>
      </c>
      <c r="AG1770" s="3">
        <f t="shared" si="167"/>
        <v>0.47763872340425528</v>
      </c>
      <c r="AH1770" t="str">
        <f>_xlfn.IFNA(VLOOKUP(Sales_Transactions[[#This Row],[Order ID]],Returned_Items[#All],2,FALSE),"Not Returned")</f>
        <v>Not Returned</v>
      </c>
    </row>
    <row r="1771" spans="1:34" x14ac:dyDescent="0.25">
      <c r="A1771">
        <v>36706</v>
      </c>
      <c r="C1771" t="s">
        <v>2094</v>
      </c>
      <c r="D1771" s="2" t="str">
        <f>TEXT(MID(Sales_Transactions[[#This Row],[Order Date]],2,5),"d/m/yyy")</f>
        <v>11/4/2009</v>
      </c>
      <c r="E1771" s="2" t="str">
        <f>TEXT(MID(Sales_Transactions[[#This Row],[Order Date]],2,5),"d")</f>
        <v>11</v>
      </c>
      <c r="F1771" s="2" t="str">
        <f>TEXT(MID(Sales_Transactions[[#This Row],[Order Date]],2,5),"m")</f>
        <v>4</v>
      </c>
      <c r="G1771" s="2" t="str">
        <f>TEXT(MID(Sales_Transactions[[#This Row],[Order Date]],2,5),"yyy")</f>
        <v>2009</v>
      </c>
      <c r="H1771" s="2" t="str">
        <f>TEXT(MID(Sales_Transactions[[#This Row],[Order Date]],2,5),"yyy/m")</f>
        <v>2009/4</v>
      </c>
      <c r="I1771" t="s">
        <v>52</v>
      </c>
      <c r="J1771">
        <f t="shared" si="162"/>
        <v>1</v>
      </c>
      <c r="K1771" s="2">
        <v>7</v>
      </c>
      <c r="L1771" s="3">
        <v>355.97</v>
      </c>
      <c r="M1771" s="4">
        <v>0.03</v>
      </c>
      <c r="N1771" s="5" t="s">
        <v>23</v>
      </c>
      <c r="O1771" s="3">
        <v>-4.46</v>
      </c>
      <c r="P1771" s="3">
        <v>48.04</v>
      </c>
      <c r="Q1771" s="3">
        <v>19.989999999999998</v>
      </c>
      <c r="R1771" s="5" t="s">
        <v>167</v>
      </c>
      <c r="S1771" s="5" t="s">
        <v>168</v>
      </c>
      <c r="T1771" s="5" t="str">
        <f t="shared" si="163"/>
        <v>Brad Eason</v>
      </c>
      <c r="U1771" t="s">
        <v>1988</v>
      </c>
      <c r="V1771" s="5" t="s">
        <v>27</v>
      </c>
      <c r="W1771" s="5" t="s">
        <v>28</v>
      </c>
      <c r="X1771" s="5" t="s">
        <v>75</v>
      </c>
      <c r="Y1771" s="5" t="s">
        <v>2095</v>
      </c>
      <c r="Z1771" s="5" t="s">
        <v>43</v>
      </c>
      <c r="AA1771" s="4">
        <v>0.37</v>
      </c>
      <c r="AB1771" s="1">
        <v>39916</v>
      </c>
      <c r="AC1771" s="1">
        <v>21630</v>
      </c>
      <c r="AD1771">
        <f t="shared" si="164"/>
        <v>2</v>
      </c>
      <c r="AE1771">
        <f t="shared" ca="1" si="165"/>
        <v>65</v>
      </c>
      <c r="AF1771" t="str">
        <f t="shared" ca="1" si="166"/>
        <v>Over 65</v>
      </c>
      <c r="AG1771" s="3">
        <f t="shared" si="167"/>
        <v>9.7165125714285701</v>
      </c>
      <c r="AH1771" t="str">
        <f>_xlfn.IFNA(VLOOKUP(Sales_Transactions[[#This Row],[Order ID]],Returned_Items[#All],2,FALSE),"Not Returned")</f>
        <v>Not Returned</v>
      </c>
    </row>
    <row r="1772" spans="1:34" x14ac:dyDescent="0.25">
      <c r="A1772">
        <v>37121</v>
      </c>
      <c r="C1772" t="s">
        <v>1427</v>
      </c>
      <c r="D1772" s="2" t="str">
        <f>TEXT(MID(Sales_Transactions[[#This Row],[Order Date]],2,5),"d/m/yyy")</f>
        <v>15/3/2011</v>
      </c>
      <c r="E1772" s="2" t="str">
        <f>TEXT(MID(Sales_Transactions[[#This Row],[Order Date]],2,5),"d")</f>
        <v>15</v>
      </c>
      <c r="F1772" s="2" t="str">
        <f>TEXT(MID(Sales_Transactions[[#This Row],[Order Date]],2,5),"m")</f>
        <v>3</v>
      </c>
      <c r="G1772" s="2" t="str">
        <f>TEXT(MID(Sales_Transactions[[#This Row],[Order Date]],2,5),"yyy")</f>
        <v>2011</v>
      </c>
      <c r="H1772" s="2" t="str">
        <f>TEXT(MID(Sales_Transactions[[#This Row],[Order Date]],2,5),"yyy/m")</f>
        <v>2011/3</v>
      </c>
      <c r="I1772" t="s">
        <v>52</v>
      </c>
      <c r="J1772">
        <f t="shared" si="162"/>
        <v>1</v>
      </c>
      <c r="K1772" s="2">
        <v>44</v>
      </c>
      <c r="L1772" s="3">
        <v>9499.2999999999993</v>
      </c>
      <c r="M1772" s="4">
        <v>0.01</v>
      </c>
      <c r="N1772" s="5" t="s">
        <v>34</v>
      </c>
      <c r="O1772" s="3">
        <v>618.36</v>
      </c>
      <c r="P1772" s="3">
        <v>216.6</v>
      </c>
      <c r="Q1772" s="3">
        <v>64.2</v>
      </c>
      <c r="R1772" s="5" t="s">
        <v>1698</v>
      </c>
      <c r="S1772" s="5" t="s">
        <v>2072</v>
      </c>
      <c r="T1772" s="5" t="str">
        <f t="shared" si="163"/>
        <v>Bill Donatelli</v>
      </c>
      <c r="U1772" t="s">
        <v>1988</v>
      </c>
      <c r="V1772" s="5" t="s">
        <v>47</v>
      </c>
      <c r="W1772" s="5" t="s">
        <v>57</v>
      </c>
      <c r="X1772" s="5" t="s">
        <v>154</v>
      </c>
      <c r="Y1772" s="5" t="s">
        <v>501</v>
      </c>
      <c r="Z1772" s="5" t="s">
        <v>40</v>
      </c>
      <c r="AA1772" s="4">
        <v>0.59</v>
      </c>
      <c r="AB1772" s="1">
        <v>40618</v>
      </c>
      <c r="AC1772" s="1">
        <v>21816</v>
      </c>
      <c r="AD1772">
        <f t="shared" si="164"/>
        <v>1</v>
      </c>
      <c r="AE1772">
        <f t="shared" ca="1" si="165"/>
        <v>64</v>
      </c>
      <c r="AF1772" t="str">
        <f t="shared" ca="1" si="166"/>
        <v>18-64</v>
      </c>
      <c r="AG1772" s="3">
        <f t="shared" si="167"/>
        <v>6.3813259090909096</v>
      </c>
      <c r="AH1772" t="str">
        <f>_xlfn.IFNA(VLOOKUP(Sales_Transactions[[#This Row],[Order ID]],Returned_Items[#All],2,FALSE),"Not Returned")</f>
        <v>Not Returned</v>
      </c>
    </row>
    <row r="1773" spans="1:34" x14ac:dyDescent="0.25">
      <c r="A1773">
        <v>38528</v>
      </c>
      <c r="C1773" t="s">
        <v>1893</v>
      </c>
      <c r="D1773" s="2" t="str">
        <f>TEXT(MID(Sales_Transactions[[#This Row],[Order Date]],2,5),"d/m/yyy")</f>
        <v>20/12/2011</v>
      </c>
      <c r="E1773" s="2" t="str">
        <f>TEXT(MID(Sales_Transactions[[#This Row],[Order Date]],2,5),"d")</f>
        <v>20</v>
      </c>
      <c r="F1773" s="2" t="str">
        <f>TEXT(MID(Sales_Transactions[[#This Row],[Order Date]],2,5),"m")</f>
        <v>12</v>
      </c>
      <c r="G1773" s="2" t="str">
        <f>TEXT(MID(Sales_Transactions[[#This Row],[Order Date]],2,5),"yyy")</f>
        <v>2011</v>
      </c>
      <c r="H1773" s="2" t="str">
        <f>TEXT(MID(Sales_Transactions[[#This Row],[Order Date]],2,5),"yyy/m")</f>
        <v>2011/12</v>
      </c>
      <c r="I1773" t="s">
        <v>101</v>
      </c>
      <c r="J1773">
        <f t="shared" si="162"/>
        <v>1</v>
      </c>
      <c r="K1773" s="2">
        <v>36</v>
      </c>
      <c r="L1773" s="3">
        <v>2544.9850000000001</v>
      </c>
      <c r="M1773" s="4">
        <v>7.0000000000000007E-2</v>
      </c>
      <c r="N1773" s="5" t="s">
        <v>23</v>
      </c>
      <c r="O1773" s="3">
        <v>-113.06</v>
      </c>
      <c r="P1773" s="3">
        <v>85.99</v>
      </c>
      <c r="Q1773" s="3">
        <v>0.99</v>
      </c>
      <c r="R1773" s="5" t="s">
        <v>2069</v>
      </c>
      <c r="S1773" s="5" t="s">
        <v>2070</v>
      </c>
      <c r="T1773" s="5" t="str">
        <f t="shared" si="163"/>
        <v>Russell Applegate</v>
      </c>
      <c r="U1773" t="s">
        <v>1988</v>
      </c>
      <c r="V1773" s="5" t="s">
        <v>27</v>
      </c>
      <c r="W1773" s="5" t="s">
        <v>48</v>
      </c>
      <c r="X1773" s="5" t="s">
        <v>49</v>
      </c>
      <c r="Y1773" s="5" t="s">
        <v>214</v>
      </c>
      <c r="Z1773" s="5" t="s">
        <v>84</v>
      </c>
      <c r="AA1773" s="4">
        <v>0.85</v>
      </c>
      <c r="AB1773" s="1">
        <v>40898</v>
      </c>
      <c r="AC1773" s="1">
        <v>21845</v>
      </c>
      <c r="AD1773">
        <f t="shared" si="164"/>
        <v>1</v>
      </c>
      <c r="AE1773">
        <f t="shared" ca="1" si="165"/>
        <v>64</v>
      </c>
      <c r="AF1773" t="str">
        <f t="shared" ca="1" si="166"/>
        <v>18-64</v>
      </c>
      <c r="AG1773" s="3">
        <f t="shared" si="167"/>
        <v>2.4144390833333329</v>
      </c>
      <c r="AH1773" t="str">
        <f>_xlfn.IFNA(VLOOKUP(Sales_Transactions[[#This Row],[Order ID]],Returned_Items[#All],2,FALSE),"Not Returned")</f>
        <v>Not Returned</v>
      </c>
    </row>
    <row r="1774" spans="1:34" x14ac:dyDescent="0.25">
      <c r="A1774">
        <v>38853</v>
      </c>
      <c r="C1774" t="s">
        <v>326</v>
      </c>
      <c r="D1774" s="2" t="str">
        <f>TEXT(MID(Sales_Transactions[[#This Row],[Order Date]],2,5),"d/m/yyy")</f>
        <v>23/3/2012</v>
      </c>
      <c r="E1774" s="2" t="str">
        <f>TEXT(MID(Sales_Transactions[[#This Row],[Order Date]],2,5),"d")</f>
        <v>23</v>
      </c>
      <c r="F1774" s="2" t="str">
        <f>TEXT(MID(Sales_Transactions[[#This Row],[Order Date]],2,5),"m")</f>
        <v>3</v>
      </c>
      <c r="G1774" s="2" t="str">
        <f>TEXT(MID(Sales_Transactions[[#This Row],[Order Date]],2,5),"yyy")</f>
        <v>2012</v>
      </c>
      <c r="H1774" s="2" t="str">
        <f>TEXT(MID(Sales_Transactions[[#This Row],[Order Date]],2,5),"yyy/m")</f>
        <v>2012/3</v>
      </c>
      <c r="I1774" t="s">
        <v>22</v>
      </c>
      <c r="J1774">
        <f t="shared" si="162"/>
        <v>2</v>
      </c>
      <c r="K1774" s="2">
        <v>13</v>
      </c>
      <c r="L1774" s="3">
        <v>728.02499999999998</v>
      </c>
      <c r="M1774" s="4">
        <v>0.04</v>
      </c>
      <c r="N1774" s="5" t="s">
        <v>23</v>
      </c>
      <c r="O1774" s="3">
        <v>20</v>
      </c>
      <c r="P1774" s="3">
        <v>65.989999999999995</v>
      </c>
      <c r="Q1774" s="3">
        <v>2.5</v>
      </c>
      <c r="R1774" s="5" t="s">
        <v>2081</v>
      </c>
      <c r="S1774" s="5" t="s">
        <v>2082</v>
      </c>
      <c r="T1774" s="5" t="str">
        <f t="shared" si="163"/>
        <v>Duane Benoit</v>
      </c>
      <c r="U1774" t="s">
        <v>1988</v>
      </c>
      <c r="V1774" s="5" t="s">
        <v>74</v>
      </c>
      <c r="W1774" s="5" t="s">
        <v>48</v>
      </c>
      <c r="X1774" s="5" t="s">
        <v>49</v>
      </c>
      <c r="Y1774" s="5" t="s">
        <v>2096</v>
      </c>
      <c r="Z1774" s="5" t="s">
        <v>43</v>
      </c>
      <c r="AA1774" s="4">
        <v>0.55000000000000004</v>
      </c>
      <c r="AB1774" s="1">
        <v>40995</v>
      </c>
      <c r="AC1774" s="1">
        <v>21665</v>
      </c>
      <c r="AD1774">
        <f t="shared" si="164"/>
        <v>4</v>
      </c>
      <c r="AE1774">
        <f t="shared" ca="1" si="165"/>
        <v>65</v>
      </c>
      <c r="AF1774" t="str">
        <f t="shared" ca="1" si="166"/>
        <v>Over 65</v>
      </c>
      <c r="AG1774" s="3">
        <f t="shared" si="167"/>
        <v>5.2664310769230758</v>
      </c>
      <c r="AH1774" t="str">
        <f>_xlfn.IFNA(VLOOKUP(Sales_Transactions[[#This Row],[Order ID]],Returned_Items[#All],2,FALSE),"Not Returned")</f>
        <v>Not Returned</v>
      </c>
    </row>
    <row r="1775" spans="1:34" x14ac:dyDescent="0.25">
      <c r="A1775">
        <v>39590</v>
      </c>
      <c r="C1775" t="s">
        <v>666</v>
      </c>
      <c r="D1775" s="2" t="str">
        <f>TEXT(MID(Sales_Transactions[[#This Row],[Order Date]],2,5),"d/m/yyy")</f>
        <v>14/5/2011</v>
      </c>
      <c r="E1775" s="2" t="str">
        <f>TEXT(MID(Sales_Transactions[[#This Row],[Order Date]],2,5),"d")</f>
        <v>14</v>
      </c>
      <c r="F1775" s="2" t="str">
        <f>TEXT(MID(Sales_Transactions[[#This Row],[Order Date]],2,5),"m")</f>
        <v>5</v>
      </c>
      <c r="G1775" s="2" t="str">
        <f>TEXT(MID(Sales_Transactions[[#This Row],[Order Date]],2,5),"yyy")</f>
        <v>2011</v>
      </c>
      <c r="H1775" s="2" t="str">
        <f>TEXT(MID(Sales_Transactions[[#This Row],[Order Date]],2,5),"yyy/m")</f>
        <v>2011/5</v>
      </c>
      <c r="I1775" t="s">
        <v>22</v>
      </c>
      <c r="J1775">
        <f t="shared" si="162"/>
        <v>2</v>
      </c>
      <c r="K1775" s="2">
        <v>9</v>
      </c>
      <c r="L1775" s="3">
        <v>79.25</v>
      </c>
      <c r="M1775" s="4">
        <v>0</v>
      </c>
      <c r="N1775" s="5" t="s">
        <v>67</v>
      </c>
      <c r="O1775" s="3">
        <v>-13.25</v>
      </c>
      <c r="P1775" s="3">
        <v>7.64</v>
      </c>
      <c r="Q1775" s="3">
        <v>5.83</v>
      </c>
      <c r="R1775" s="5" t="s">
        <v>1973</v>
      </c>
      <c r="S1775" s="5" t="s">
        <v>1974</v>
      </c>
      <c r="T1775" s="5" t="str">
        <f t="shared" si="163"/>
        <v>Jason Gross</v>
      </c>
      <c r="U1775" t="s">
        <v>1988</v>
      </c>
      <c r="V1775" s="5" t="s">
        <v>27</v>
      </c>
      <c r="W1775" s="5" t="s">
        <v>28</v>
      </c>
      <c r="X1775" s="5" t="s">
        <v>75</v>
      </c>
      <c r="Y1775" s="5" t="s">
        <v>606</v>
      </c>
      <c r="Z1775" s="5" t="s">
        <v>84</v>
      </c>
      <c r="AA1775" s="4">
        <v>0.36</v>
      </c>
      <c r="AB1775" s="1">
        <v>40684</v>
      </c>
      <c r="AC1775" s="1">
        <v>21863</v>
      </c>
      <c r="AD1775">
        <f t="shared" si="164"/>
        <v>7</v>
      </c>
      <c r="AE1775">
        <f t="shared" ca="1" si="165"/>
        <v>64</v>
      </c>
      <c r="AF1775" t="str">
        <f t="shared" ca="1" si="166"/>
        <v>18-64</v>
      </c>
      <c r="AG1775" s="3">
        <f t="shared" si="167"/>
        <v>1.4966666666666666</v>
      </c>
      <c r="AH1775" t="str">
        <f>_xlfn.IFNA(VLOOKUP(Sales_Transactions[[#This Row],[Order ID]],Returned_Items[#All],2,FALSE),"Not Returned")</f>
        <v>Not Returned</v>
      </c>
    </row>
    <row r="1776" spans="1:34" x14ac:dyDescent="0.25">
      <c r="A1776">
        <v>40707</v>
      </c>
      <c r="C1776" t="s">
        <v>2097</v>
      </c>
      <c r="D1776" s="2" t="str">
        <f>TEXT(MID(Sales_Transactions[[#This Row],[Order Date]],2,5),"d/m/yyy")</f>
        <v>11/6/2009</v>
      </c>
      <c r="E1776" s="2" t="str">
        <f>TEXT(MID(Sales_Transactions[[#This Row],[Order Date]],2,5),"d")</f>
        <v>11</v>
      </c>
      <c r="F1776" s="2" t="str">
        <f>TEXT(MID(Sales_Transactions[[#This Row],[Order Date]],2,5),"m")</f>
        <v>6</v>
      </c>
      <c r="G1776" s="2" t="str">
        <f>TEXT(MID(Sales_Transactions[[#This Row],[Order Date]],2,5),"yyy")</f>
        <v>2009</v>
      </c>
      <c r="H1776" s="2" t="str">
        <f>TEXT(MID(Sales_Transactions[[#This Row],[Order Date]],2,5),"yyy/m")</f>
        <v>2009/6</v>
      </c>
      <c r="I1776" t="s">
        <v>33</v>
      </c>
      <c r="J1776">
        <f t="shared" si="162"/>
        <v>4</v>
      </c>
      <c r="K1776" s="2">
        <v>26</v>
      </c>
      <c r="L1776" s="3">
        <v>1495.184</v>
      </c>
      <c r="M1776" s="4">
        <v>0</v>
      </c>
      <c r="N1776" s="5" t="s">
        <v>23</v>
      </c>
      <c r="O1776" s="3">
        <v>211.09</v>
      </c>
      <c r="P1776" s="3">
        <v>65.989999999999995</v>
      </c>
      <c r="Q1776" s="3">
        <v>8.99</v>
      </c>
      <c r="R1776" s="5" t="s">
        <v>890</v>
      </c>
      <c r="S1776" s="5" t="s">
        <v>2098</v>
      </c>
      <c r="T1776" s="5" t="str">
        <f t="shared" si="163"/>
        <v>Harold Pawlan</v>
      </c>
      <c r="U1776" t="s">
        <v>1988</v>
      </c>
      <c r="V1776" s="5" t="s">
        <v>27</v>
      </c>
      <c r="W1776" s="5" t="s">
        <v>48</v>
      </c>
      <c r="X1776" s="5" t="s">
        <v>49</v>
      </c>
      <c r="Y1776" s="5" t="s">
        <v>2099</v>
      </c>
      <c r="Z1776" s="5" t="s">
        <v>43</v>
      </c>
      <c r="AA1776" s="4">
        <v>0.56000000000000005</v>
      </c>
      <c r="AB1776" s="1">
        <v>39977</v>
      </c>
      <c r="AC1776" s="1">
        <v>21634</v>
      </c>
      <c r="AD1776">
        <f t="shared" si="164"/>
        <v>2</v>
      </c>
      <c r="AE1776">
        <f t="shared" ca="1" si="165"/>
        <v>65</v>
      </c>
      <c r="AF1776" t="str">
        <f t="shared" ca="1" si="166"/>
        <v>Over 65</v>
      </c>
      <c r="AG1776" s="3">
        <f t="shared" si="167"/>
        <v>2.8838461538461533</v>
      </c>
      <c r="AH1776" t="str">
        <f>_xlfn.IFNA(VLOOKUP(Sales_Transactions[[#This Row],[Order ID]],Returned_Items[#All],2,FALSE),"Not Returned")</f>
        <v>Not Returned</v>
      </c>
    </row>
    <row r="1777" spans="1:34" x14ac:dyDescent="0.25">
      <c r="A1777">
        <v>40961</v>
      </c>
      <c r="C1777" t="s">
        <v>2100</v>
      </c>
      <c r="D1777" s="2" t="str">
        <f>TEXT(MID(Sales_Transactions[[#This Row],[Order Date]],2,5),"d/m/yyy")</f>
        <v>30/3/2011</v>
      </c>
      <c r="E1777" s="2" t="str">
        <f>TEXT(MID(Sales_Transactions[[#This Row],[Order Date]],2,5),"d")</f>
        <v>30</v>
      </c>
      <c r="F1777" s="2" t="str">
        <f>TEXT(MID(Sales_Transactions[[#This Row],[Order Date]],2,5),"m")</f>
        <v>3</v>
      </c>
      <c r="G1777" s="2" t="str">
        <f>TEXT(MID(Sales_Transactions[[#This Row],[Order Date]],2,5),"yyy")</f>
        <v>2011</v>
      </c>
      <c r="H1777" s="2" t="str">
        <f>TEXT(MID(Sales_Transactions[[#This Row],[Order Date]],2,5),"yyy/m")</f>
        <v>2011/3</v>
      </c>
      <c r="I1777" t="s">
        <v>78</v>
      </c>
      <c r="J1777">
        <f t="shared" si="162"/>
        <v>3</v>
      </c>
      <c r="K1777" s="2">
        <v>7</v>
      </c>
      <c r="L1777" s="3">
        <v>23.84</v>
      </c>
      <c r="M1777" s="4">
        <v>0.02</v>
      </c>
      <c r="N1777" s="5" t="s">
        <v>23</v>
      </c>
      <c r="O1777" s="3">
        <v>5.88</v>
      </c>
      <c r="P1777" s="3">
        <v>3.15</v>
      </c>
      <c r="Q1777" s="3">
        <v>0.5</v>
      </c>
      <c r="R1777" s="5" t="s">
        <v>1698</v>
      </c>
      <c r="S1777" s="5" t="s">
        <v>2072</v>
      </c>
      <c r="T1777" s="5" t="str">
        <f t="shared" si="163"/>
        <v>Bill Donatelli</v>
      </c>
      <c r="U1777" t="s">
        <v>1988</v>
      </c>
      <c r="V1777" s="5" t="s">
        <v>47</v>
      </c>
      <c r="W1777" s="5" t="s">
        <v>28</v>
      </c>
      <c r="X1777" s="5" t="s">
        <v>115</v>
      </c>
      <c r="Y1777" s="5" t="s">
        <v>1329</v>
      </c>
      <c r="Z1777" s="5" t="s">
        <v>43</v>
      </c>
      <c r="AA1777" s="4">
        <v>0.37</v>
      </c>
      <c r="AB1777" s="1">
        <v>40633</v>
      </c>
      <c r="AC1777" s="1">
        <v>21801</v>
      </c>
      <c r="AD1777">
        <f t="shared" si="164"/>
        <v>1</v>
      </c>
      <c r="AE1777">
        <f t="shared" ca="1" si="165"/>
        <v>64</v>
      </c>
      <c r="AF1777" t="str">
        <f t="shared" ca="1" si="166"/>
        <v>18-64</v>
      </c>
      <c r="AG1777" s="3">
        <f t="shared" si="167"/>
        <v>0.52133857142857143</v>
      </c>
      <c r="AH1777" t="str">
        <f>_xlfn.IFNA(VLOOKUP(Sales_Transactions[[#This Row],[Order ID]],Returned_Items[#All],2,FALSE),"Not Returned")</f>
        <v>Not Returned</v>
      </c>
    </row>
    <row r="1778" spans="1:34" x14ac:dyDescent="0.25">
      <c r="A1778">
        <v>41026</v>
      </c>
      <c r="C1778" t="s">
        <v>2101</v>
      </c>
      <c r="D1778" s="2" t="str">
        <f>TEXT(MID(Sales_Transactions[[#This Row],[Order Date]],2,5),"d/m/yyy")</f>
        <v>19/4/2011</v>
      </c>
      <c r="E1778" s="2" t="str">
        <f>TEXT(MID(Sales_Transactions[[#This Row],[Order Date]],2,5),"d")</f>
        <v>19</v>
      </c>
      <c r="F1778" s="2" t="str">
        <f>TEXT(MID(Sales_Transactions[[#This Row],[Order Date]],2,5),"m")</f>
        <v>4</v>
      </c>
      <c r="G1778" s="2" t="str">
        <f>TEXT(MID(Sales_Transactions[[#This Row],[Order Date]],2,5),"yyy")</f>
        <v>2011</v>
      </c>
      <c r="H1778" s="2" t="str">
        <f>TEXT(MID(Sales_Transactions[[#This Row],[Order Date]],2,5),"yyy/m")</f>
        <v>2011/4</v>
      </c>
      <c r="I1778" t="s">
        <v>78</v>
      </c>
      <c r="J1778">
        <f t="shared" si="162"/>
        <v>3</v>
      </c>
      <c r="K1778" s="2">
        <v>8</v>
      </c>
      <c r="L1778" s="3">
        <v>709.37</v>
      </c>
      <c r="M1778" s="4">
        <v>0.1</v>
      </c>
      <c r="N1778" s="5" t="s">
        <v>34</v>
      </c>
      <c r="O1778" s="3">
        <v>-281.76</v>
      </c>
      <c r="P1778" s="3">
        <v>89.99</v>
      </c>
      <c r="Q1778" s="3">
        <v>42</v>
      </c>
      <c r="R1778" s="5" t="s">
        <v>2081</v>
      </c>
      <c r="S1778" s="5" t="s">
        <v>2082</v>
      </c>
      <c r="T1778" s="5" t="str">
        <f t="shared" si="163"/>
        <v>Duane Benoit</v>
      </c>
      <c r="U1778" t="s">
        <v>1988</v>
      </c>
      <c r="V1778" s="5" t="s">
        <v>74</v>
      </c>
      <c r="W1778" s="5" t="s">
        <v>57</v>
      </c>
      <c r="X1778" s="5" t="s">
        <v>154</v>
      </c>
      <c r="Y1778" s="5" t="s">
        <v>1486</v>
      </c>
      <c r="Z1778" s="5" t="s">
        <v>40</v>
      </c>
      <c r="AA1778" s="4">
        <v>0.66</v>
      </c>
      <c r="AB1778" s="1">
        <v>40653</v>
      </c>
      <c r="AC1778" s="1">
        <v>21568</v>
      </c>
      <c r="AD1778">
        <f t="shared" si="164"/>
        <v>1</v>
      </c>
      <c r="AE1778">
        <f t="shared" ca="1" si="165"/>
        <v>65</v>
      </c>
      <c r="AF1778" t="str">
        <f t="shared" ca="1" si="166"/>
        <v>Over 65</v>
      </c>
      <c r="AG1778" s="3">
        <f t="shared" si="167"/>
        <v>16.487501250000001</v>
      </c>
      <c r="AH1778" t="str">
        <f>_xlfn.IFNA(VLOOKUP(Sales_Transactions[[#This Row],[Order ID]],Returned_Items[#All],2,FALSE),"Not Returned")</f>
        <v>Not Returned</v>
      </c>
    </row>
    <row r="1779" spans="1:34" hidden="1" x14ac:dyDescent="0.25">
      <c r="A1779">
        <v>41026</v>
      </c>
      <c r="C1779" t="s">
        <v>2101</v>
      </c>
      <c r="D1779" s="2" t="str">
        <f>TEXT(MID(Sales_Transactions[[#This Row],[Order Date]],2,5),"d/m/yyy")</f>
        <v>19/4/2011</v>
      </c>
      <c r="E1779" s="2" t="str">
        <f>TEXT(MID(Sales_Transactions[[#This Row],[Order Date]],2,5),"d")</f>
        <v>19</v>
      </c>
      <c r="F1779" s="2" t="str">
        <f>TEXT(MID(Sales_Transactions[[#This Row],[Order Date]],2,5),"m")</f>
        <v>4</v>
      </c>
      <c r="G1779" s="2" t="str">
        <f>TEXT(MID(Sales_Transactions[[#This Row],[Order Date]],2,5),"yyy")</f>
        <v>2011</v>
      </c>
      <c r="H1779" s="2" t="str">
        <f>TEXT(MID(Sales_Transactions[[#This Row],[Order Date]],2,5),"yyy/m")</f>
        <v>2011/4</v>
      </c>
      <c r="I1779" t="s">
        <v>78</v>
      </c>
      <c r="J1779">
        <f t="shared" si="162"/>
        <v>3</v>
      </c>
      <c r="K1779" s="2">
        <v>19</v>
      </c>
      <c r="L1779">
        <v>59.76</v>
      </c>
      <c r="M1779">
        <v>0.1</v>
      </c>
      <c r="N1779" t="s">
        <v>279</v>
      </c>
      <c r="O1779">
        <v>-33.11</v>
      </c>
      <c r="P1779">
        <v>3.14</v>
      </c>
      <c r="Q1779">
        <v>1.92</v>
      </c>
      <c r="R1779" t="s">
        <v>2081</v>
      </c>
      <c r="S1779" t="s">
        <v>2082</v>
      </c>
      <c r="T1779" t="str">
        <f t="shared" si="163"/>
        <v>Duane Benoit</v>
      </c>
      <c r="U1779" t="s">
        <v>1988</v>
      </c>
      <c r="V1779" t="s">
        <v>74</v>
      </c>
      <c r="W1779" t="s">
        <v>28</v>
      </c>
      <c r="X1779" t="s">
        <v>221</v>
      </c>
      <c r="Y1779" t="s">
        <v>1192</v>
      </c>
      <c r="Z1779" t="s">
        <v>84</v>
      </c>
      <c r="AA1779">
        <v>0.84</v>
      </c>
      <c r="AB1779" s="1">
        <v>40652</v>
      </c>
      <c r="AC1779" s="1">
        <v>22058</v>
      </c>
      <c r="AD1779">
        <f t="shared" si="164"/>
        <v>0</v>
      </c>
      <c r="AE1779">
        <f t="shared" ca="1" si="165"/>
        <v>64</v>
      </c>
      <c r="AF1779" t="str">
        <f t="shared" ca="1" si="166"/>
        <v>18-64</v>
      </c>
      <c r="AG1779">
        <f t="shared" si="167"/>
        <v>0.2661505263157895</v>
      </c>
      <c r="AH1779" t="str">
        <f>_xlfn.IFNA(VLOOKUP(Sales_Transactions[[#This Row],[Order ID]],Returned_Items[#All],2,FALSE),"Not Returned")</f>
        <v>Not Returned</v>
      </c>
    </row>
    <row r="1780" spans="1:34" x14ac:dyDescent="0.25">
      <c r="A1780">
        <v>41543</v>
      </c>
      <c r="C1780" t="s">
        <v>2102</v>
      </c>
      <c r="D1780" s="2" t="str">
        <f>TEXT(MID(Sales_Transactions[[#This Row],[Order Date]],2,5),"d/m/yyy")</f>
        <v>6/2/2009</v>
      </c>
      <c r="E1780" s="2" t="str">
        <f>TEXT(MID(Sales_Transactions[[#This Row],[Order Date]],2,5),"d")</f>
        <v>6</v>
      </c>
      <c r="F1780" s="2" t="str">
        <f>TEXT(MID(Sales_Transactions[[#This Row],[Order Date]],2,5),"m")</f>
        <v>2</v>
      </c>
      <c r="G1780" s="2" t="str">
        <f>TEXT(MID(Sales_Transactions[[#This Row],[Order Date]],2,5),"yyy")</f>
        <v>2009</v>
      </c>
      <c r="H1780" s="2" t="str">
        <f>TEXT(MID(Sales_Transactions[[#This Row],[Order Date]],2,5),"yyy/m")</f>
        <v>2009/2</v>
      </c>
      <c r="I1780" t="s">
        <v>22</v>
      </c>
      <c r="J1780">
        <f t="shared" si="162"/>
        <v>2</v>
      </c>
      <c r="K1780" s="2">
        <v>45</v>
      </c>
      <c r="L1780" s="3">
        <v>7548.65</v>
      </c>
      <c r="M1780" s="4">
        <v>0.03</v>
      </c>
      <c r="N1780" s="5" t="s">
        <v>34</v>
      </c>
      <c r="O1780" s="3">
        <v>1385.35</v>
      </c>
      <c r="P1780" s="3">
        <v>160.97999999999999</v>
      </c>
      <c r="Q1780" s="3">
        <v>30</v>
      </c>
      <c r="R1780" s="5" t="s">
        <v>1698</v>
      </c>
      <c r="S1780" s="5" t="s">
        <v>2072</v>
      </c>
      <c r="T1780" s="5" t="str">
        <f t="shared" si="163"/>
        <v>Bill Donatelli</v>
      </c>
      <c r="U1780" t="s">
        <v>1988</v>
      </c>
      <c r="V1780" s="5" t="s">
        <v>47</v>
      </c>
      <c r="W1780" s="5" t="s">
        <v>57</v>
      </c>
      <c r="X1780" s="5" t="s">
        <v>154</v>
      </c>
      <c r="Y1780" s="5" t="s">
        <v>1271</v>
      </c>
      <c r="Z1780" s="5" t="s">
        <v>40</v>
      </c>
      <c r="AA1780" s="4">
        <v>0.62</v>
      </c>
      <c r="AB1780" s="1">
        <v>39854</v>
      </c>
      <c r="AC1780" s="1">
        <v>22014</v>
      </c>
      <c r="AD1780">
        <f t="shared" si="164"/>
        <v>4</v>
      </c>
      <c r="AE1780">
        <f t="shared" ca="1" si="165"/>
        <v>64</v>
      </c>
      <c r="AF1780" t="str">
        <f t="shared" ca="1" si="166"/>
        <v>18-64</v>
      </c>
      <c r="AG1780" s="3">
        <f t="shared" si="167"/>
        <v>4.2429268000000002</v>
      </c>
      <c r="AH1780" t="str">
        <f>_xlfn.IFNA(VLOOKUP(Sales_Transactions[[#This Row],[Order ID]],Returned_Items[#All],2,FALSE),"Not Returned")</f>
        <v>Not Returned</v>
      </c>
    </row>
    <row r="1781" spans="1:34" x14ac:dyDescent="0.25">
      <c r="A1781">
        <v>41543</v>
      </c>
      <c r="C1781" t="s">
        <v>2102</v>
      </c>
      <c r="D1781" s="2" t="str">
        <f>TEXT(MID(Sales_Transactions[[#This Row],[Order Date]],2,5),"d/m/yyy")</f>
        <v>6/2/2009</v>
      </c>
      <c r="E1781" s="2" t="str">
        <f>TEXT(MID(Sales_Transactions[[#This Row],[Order Date]],2,5),"d")</f>
        <v>6</v>
      </c>
      <c r="F1781" s="2" t="str">
        <f>TEXT(MID(Sales_Transactions[[#This Row],[Order Date]],2,5),"m")</f>
        <v>2</v>
      </c>
      <c r="G1781" s="2" t="str">
        <f>TEXT(MID(Sales_Transactions[[#This Row],[Order Date]],2,5),"yyy")</f>
        <v>2009</v>
      </c>
      <c r="H1781" s="2" t="str">
        <f>TEXT(MID(Sales_Transactions[[#This Row],[Order Date]],2,5),"yyy/m")</f>
        <v>2009/2</v>
      </c>
      <c r="I1781" t="s">
        <v>22</v>
      </c>
      <c r="J1781">
        <f t="shared" si="162"/>
        <v>2</v>
      </c>
      <c r="K1781" s="2">
        <v>24</v>
      </c>
      <c r="L1781" s="3">
        <v>1318.8685</v>
      </c>
      <c r="M1781" s="4">
        <v>0.03</v>
      </c>
      <c r="N1781" s="5" t="s">
        <v>23</v>
      </c>
      <c r="O1781" s="3">
        <v>172.33</v>
      </c>
      <c r="P1781" s="3">
        <v>65.989999999999995</v>
      </c>
      <c r="Q1781" s="3">
        <v>3.99</v>
      </c>
      <c r="R1781" s="5" t="s">
        <v>1698</v>
      </c>
      <c r="S1781" s="5" t="s">
        <v>2072</v>
      </c>
      <c r="T1781" s="5" t="str">
        <f t="shared" si="163"/>
        <v>Bill Donatelli</v>
      </c>
      <c r="U1781" t="s">
        <v>1988</v>
      </c>
      <c r="V1781" s="5" t="s">
        <v>47</v>
      </c>
      <c r="W1781" s="5" t="s">
        <v>48</v>
      </c>
      <c r="X1781" s="5" t="s">
        <v>49</v>
      </c>
      <c r="Y1781" s="5" t="s">
        <v>978</v>
      </c>
      <c r="Z1781" s="5" t="s">
        <v>43</v>
      </c>
      <c r="AA1781" s="4">
        <v>0.59</v>
      </c>
      <c r="AB1781" s="1">
        <v>39854</v>
      </c>
      <c r="AC1781" s="1">
        <v>22131</v>
      </c>
      <c r="AD1781">
        <f t="shared" si="164"/>
        <v>4</v>
      </c>
      <c r="AE1781">
        <f t="shared" ca="1" si="165"/>
        <v>64</v>
      </c>
      <c r="AF1781" t="str">
        <f t="shared" ca="1" si="166"/>
        <v>18-64</v>
      </c>
      <c r="AG1781" s="3">
        <f t="shared" si="167"/>
        <v>2.9150084583333329</v>
      </c>
      <c r="AH1781" t="str">
        <f>_xlfn.IFNA(VLOOKUP(Sales_Transactions[[#This Row],[Order ID]],Returned_Items[#All],2,FALSE),"Not Returned")</f>
        <v>Not Returned</v>
      </c>
    </row>
    <row r="1782" spans="1:34" x14ac:dyDescent="0.25">
      <c r="A1782">
        <v>41606</v>
      </c>
      <c r="C1782" t="s">
        <v>2103</v>
      </c>
      <c r="D1782" s="2" t="str">
        <f>TEXT(MID(Sales_Transactions[[#This Row],[Order Date]],2,5),"d/m/yyy")</f>
        <v>23/6/2009</v>
      </c>
      <c r="E1782" s="2" t="str">
        <f>TEXT(MID(Sales_Transactions[[#This Row],[Order Date]],2,5),"d")</f>
        <v>23</v>
      </c>
      <c r="F1782" s="2" t="str">
        <f>TEXT(MID(Sales_Transactions[[#This Row],[Order Date]],2,5),"m")</f>
        <v>6</v>
      </c>
      <c r="G1782" s="2" t="str">
        <f>TEXT(MID(Sales_Transactions[[#This Row],[Order Date]],2,5),"yyy")</f>
        <v>2009</v>
      </c>
      <c r="H1782" s="2" t="str">
        <f>TEXT(MID(Sales_Transactions[[#This Row],[Order Date]],2,5),"yyy/m")</f>
        <v>2009/6</v>
      </c>
      <c r="I1782" t="s">
        <v>33</v>
      </c>
      <c r="J1782">
        <f t="shared" si="162"/>
        <v>4</v>
      </c>
      <c r="K1782" s="2">
        <v>23</v>
      </c>
      <c r="L1782" s="3">
        <v>4514.8599999999997</v>
      </c>
      <c r="M1782" s="4">
        <v>0.09</v>
      </c>
      <c r="N1782" s="5" t="s">
        <v>34</v>
      </c>
      <c r="O1782" s="3">
        <v>-641.09</v>
      </c>
      <c r="P1782" s="3">
        <v>200.98</v>
      </c>
      <c r="Q1782" s="3">
        <v>55.96</v>
      </c>
      <c r="R1782" s="5" t="s">
        <v>167</v>
      </c>
      <c r="S1782" s="5" t="s">
        <v>168</v>
      </c>
      <c r="T1782" s="5" t="str">
        <f t="shared" si="163"/>
        <v>Brad Eason</v>
      </c>
      <c r="U1782" t="s">
        <v>1988</v>
      </c>
      <c r="V1782" s="5" t="s">
        <v>27</v>
      </c>
      <c r="W1782" s="5" t="s">
        <v>57</v>
      </c>
      <c r="X1782" s="5" t="s">
        <v>104</v>
      </c>
      <c r="Y1782" s="5" t="s">
        <v>2104</v>
      </c>
      <c r="Z1782" s="5" t="s">
        <v>106</v>
      </c>
      <c r="AA1782" s="4">
        <v>0.75</v>
      </c>
      <c r="AB1782" s="1">
        <v>39988</v>
      </c>
      <c r="AC1782" s="1">
        <v>21997</v>
      </c>
      <c r="AD1782">
        <f t="shared" si="164"/>
        <v>1</v>
      </c>
      <c r="AE1782">
        <f t="shared" ca="1" si="165"/>
        <v>64</v>
      </c>
      <c r="AF1782" t="str">
        <f t="shared" ca="1" si="166"/>
        <v>18-64</v>
      </c>
      <c r="AG1782" s="3">
        <f t="shared" si="167"/>
        <v>11.163439913043478</v>
      </c>
      <c r="AH1782" t="str">
        <f>_xlfn.IFNA(VLOOKUP(Sales_Transactions[[#This Row],[Order ID]],Returned_Items[#All],2,FALSE),"Not Returned")</f>
        <v>Not Returned</v>
      </c>
    </row>
    <row r="1783" spans="1:34" x14ac:dyDescent="0.25">
      <c r="A1783">
        <v>41606</v>
      </c>
      <c r="C1783" t="s">
        <v>2103</v>
      </c>
      <c r="D1783" s="2" t="str">
        <f>TEXT(MID(Sales_Transactions[[#This Row],[Order Date]],2,5),"d/m/yyy")</f>
        <v>23/6/2009</v>
      </c>
      <c r="E1783" s="2" t="str">
        <f>TEXT(MID(Sales_Transactions[[#This Row],[Order Date]],2,5),"d")</f>
        <v>23</v>
      </c>
      <c r="F1783" s="2" t="str">
        <f>TEXT(MID(Sales_Transactions[[#This Row],[Order Date]],2,5),"m")</f>
        <v>6</v>
      </c>
      <c r="G1783" s="2" t="str">
        <f>TEXT(MID(Sales_Transactions[[#This Row],[Order Date]],2,5),"yyy")</f>
        <v>2009</v>
      </c>
      <c r="H1783" s="2" t="str">
        <f>TEXT(MID(Sales_Transactions[[#This Row],[Order Date]],2,5),"yyy/m")</f>
        <v>2009/6</v>
      </c>
      <c r="I1783" t="s">
        <v>33</v>
      </c>
      <c r="J1783">
        <f t="shared" si="162"/>
        <v>4</v>
      </c>
      <c r="K1783" s="2">
        <v>30</v>
      </c>
      <c r="L1783" s="3">
        <v>79.14</v>
      </c>
      <c r="M1783" s="4">
        <v>0.09</v>
      </c>
      <c r="N1783" s="5" t="s">
        <v>23</v>
      </c>
      <c r="O1783" s="3">
        <v>-4.7300000000000004</v>
      </c>
      <c r="P1783" s="3">
        <v>2.78</v>
      </c>
      <c r="Q1783" s="3">
        <v>0.97</v>
      </c>
      <c r="R1783" s="5" t="s">
        <v>167</v>
      </c>
      <c r="S1783" s="5" t="s">
        <v>168</v>
      </c>
      <c r="T1783" s="5" t="str">
        <f t="shared" si="163"/>
        <v>Brad Eason</v>
      </c>
      <c r="U1783" t="s">
        <v>1988</v>
      </c>
      <c r="V1783" s="5" t="s">
        <v>27</v>
      </c>
      <c r="W1783" s="5" t="s">
        <v>28</v>
      </c>
      <c r="X1783" s="5" t="s">
        <v>124</v>
      </c>
      <c r="Y1783" s="5" t="s">
        <v>2105</v>
      </c>
      <c r="Z1783" s="5" t="s">
        <v>84</v>
      </c>
      <c r="AA1783" s="4">
        <v>0.59</v>
      </c>
      <c r="AB1783" s="1">
        <v>39988</v>
      </c>
      <c r="AC1783" s="1">
        <v>22095</v>
      </c>
      <c r="AD1783">
        <f t="shared" si="164"/>
        <v>1</v>
      </c>
      <c r="AE1783">
        <f t="shared" ca="1" si="165"/>
        <v>64</v>
      </c>
      <c r="AF1783" t="str">
        <f t="shared" ca="1" si="166"/>
        <v>18-64</v>
      </c>
      <c r="AG1783" s="3">
        <f t="shared" si="167"/>
        <v>0.1249166</v>
      </c>
      <c r="AH1783" t="str">
        <f>_xlfn.IFNA(VLOOKUP(Sales_Transactions[[#This Row],[Order ID]],Returned_Items[#All],2,FALSE),"Not Returned")</f>
        <v>Not Returned</v>
      </c>
    </row>
    <row r="1784" spans="1:34" x14ac:dyDescent="0.25">
      <c r="A1784">
        <v>41926</v>
      </c>
      <c r="C1784" t="s">
        <v>1964</v>
      </c>
      <c r="D1784" s="2" t="str">
        <f>TEXT(MID(Sales_Transactions[[#This Row],[Order Date]],2,5),"d/m/yyy")</f>
        <v>5/2/2011</v>
      </c>
      <c r="E1784" s="2" t="str">
        <f>TEXT(MID(Sales_Transactions[[#This Row],[Order Date]],2,5),"d")</f>
        <v>5</v>
      </c>
      <c r="F1784" s="2" t="str">
        <f>TEXT(MID(Sales_Transactions[[#This Row],[Order Date]],2,5),"m")</f>
        <v>2</v>
      </c>
      <c r="G1784" s="2" t="str">
        <f>TEXT(MID(Sales_Transactions[[#This Row],[Order Date]],2,5),"yyy")</f>
        <v>2011</v>
      </c>
      <c r="H1784" s="2" t="str">
        <f>TEXT(MID(Sales_Transactions[[#This Row],[Order Date]],2,5),"yyy/m")</f>
        <v>2011/2</v>
      </c>
      <c r="I1784" t="s">
        <v>33</v>
      </c>
      <c r="J1784">
        <f t="shared" si="162"/>
        <v>4</v>
      </c>
      <c r="K1784" s="2">
        <v>17</v>
      </c>
      <c r="L1784" s="3">
        <v>112.57</v>
      </c>
      <c r="M1784" s="4">
        <v>0.08</v>
      </c>
      <c r="N1784" s="5" t="s">
        <v>23</v>
      </c>
      <c r="O1784" s="3">
        <v>-28.53</v>
      </c>
      <c r="P1784" s="3">
        <v>6.48</v>
      </c>
      <c r="Q1784" s="3">
        <v>5.14</v>
      </c>
      <c r="R1784" s="5" t="s">
        <v>890</v>
      </c>
      <c r="S1784" s="5" t="s">
        <v>2098</v>
      </c>
      <c r="T1784" s="5" t="str">
        <f t="shared" si="163"/>
        <v>Harold Pawlan</v>
      </c>
      <c r="U1784" t="s">
        <v>1988</v>
      </c>
      <c r="V1784" s="5" t="s">
        <v>27</v>
      </c>
      <c r="W1784" s="5" t="s">
        <v>28</v>
      </c>
      <c r="X1784" s="5" t="s">
        <v>75</v>
      </c>
      <c r="Y1784" s="5" t="s">
        <v>2106</v>
      </c>
      <c r="Z1784" s="5" t="s">
        <v>43</v>
      </c>
      <c r="AA1784" s="4">
        <v>0.37</v>
      </c>
      <c r="AB1784" s="1">
        <v>40580</v>
      </c>
      <c r="AC1784" s="1">
        <v>21994</v>
      </c>
      <c r="AD1784">
        <f t="shared" si="164"/>
        <v>1</v>
      </c>
      <c r="AE1784">
        <f t="shared" ca="1" si="165"/>
        <v>64</v>
      </c>
      <c r="AF1784" t="str">
        <f t="shared" ca="1" si="166"/>
        <v>18-64</v>
      </c>
      <c r="AG1784" s="3">
        <f t="shared" si="167"/>
        <v>0.68322447058823532</v>
      </c>
      <c r="AH1784" t="str">
        <f>_xlfn.IFNA(VLOOKUP(Sales_Transactions[[#This Row],[Order ID]],Returned_Items[#All],2,FALSE),"Not Returned")</f>
        <v>Not Returned</v>
      </c>
    </row>
    <row r="1785" spans="1:34" x14ac:dyDescent="0.25">
      <c r="A1785">
        <v>41926</v>
      </c>
      <c r="C1785" t="s">
        <v>1964</v>
      </c>
      <c r="D1785" s="2" t="str">
        <f>TEXT(MID(Sales_Transactions[[#This Row],[Order Date]],2,5),"d/m/yyy")</f>
        <v>5/2/2011</v>
      </c>
      <c r="E1785" s="2" t="str">
        <f>TEXT(MID(Sales_Transactions[[#This Row],[Order Date]],2,5),"d")</f>
        <v>5</v>
      </c>
      <c r="F1785" s="2" t="str">
        <f>TEXT(MID(Sales_Transactions[[#This Row],[Order Date]],2,5),"m")</f>
        <v>2</v>
      </c>
      <c r="G1785" s="2" t="str">
        <f>TEXT(MID(Sales_Transactions[[#This Row],[Order Date]],2,5),"yyy")</f>
        <v>2011</v>
      </c>
      <c r="H1785" s="2" t="str">
        <f>TEXT(MID(Sales_Transactions[[#This Row],[Order Date]],2,5),"yyy/m")</f>
        <v>2011/2</v>
      </c>
      <c r="I1785" t="s">
        <v>33</v>
      </c>
      <c r="J1785">
        <f t="shared" si="162"/>
        <v>4</v>
      </c>
      <c r="K1785" s="2">
        <v>43</v>
      </c>
      <c r="L1785" s="3">
        <v>1562.69</v>
      </c>
      <c r="M1785" s="4">
        <v>0</v>
      </c>
      <c r="N1785" s="5" t="s">
        <v>23</v>
      </c>
      <c r="O1785" s="3">
        <v>287.74</v>
      </c>
      <c r="P1785" s="3">
        <v>34.76</v>
      </c>
      <c r="Q1785" s="3">
        <v>8.2200000000000006</v>
      </c>
      <c r="R1785" s="5" t="s">
        <v>890</v>
      </c>
      <c r="S1785" s="5" t="s">
        <v>2098</v>
      </c>
      <c r="T1785" s="5" t="str">
        <f t="shared" si="163"/>
        <v>Harold Pawlan</v>
      </c>
      <c r="U1785" t="s">
        <v>1988</v>
      </c>
      <c r="V1785" s="5" t="s">
        <v>27</v>
      </c>
      <c r="W1785" s="5" t="s">
        <v>28</v>
      </c>
      <c r="X1785" s="5" t="s">
        <v>29</v>
      </c>
      <c r="Y1785" s="5" t="s">
        <v>386</v>
      </c>
      <c r="Z1785" s="5" t="s">
        <v>43</v>
      </c>
      <c r="AA1785" s="4">
        <v>0.56999999999999995</v>
      </c>
      <c r="AB1785" s="1">
        <v>40579</v>
      </c>
      <c r="AC1785" s="1">
        <v>22014</v>
      </c>
      <c r="AD1785">
        <f t="shared" si="164"/>
        <v>0</v>
      </c>
      <c r="AE1785">
        <f t="shared" ca="1" si="165"/>
        <v>64</v>
      </c>
      <c r="AF1785" t="str">
        <f t="shared" ca="1" si="166"/>
        <v>18-64</v>
      </c>
      <c r="AG1785" s="3">
        <f t="shared" si="167"/>
        <v>0.99953488372093013</v>
      </c>
      <c r="AH1785" t="str">
        <f>_xlfn.IFNA(VLOOKUP(Sales_Transactions[[#This Row],[Order ID]],Returned_Items[#All],2,FALSE),"Not Returned")</f>
        <v>Not Returned</v>
      </c>
    </row>
    <row r="1786" spans="1:34" x14ac:dyDescent="0.25">
      <c r="A1786">
        <v>50533</v>
      </c>
      <c r="C1786" t="s">
        <v>2107</v>
      </c>
      <c r="D1786" s="2" t="str">
        <f>TEXT(MID(Sales_Transactions[[#This Row],[Order Date]],2,5),"d/m/yyy")</f>
        <v>31/5/2011</v>
      </c>
      <c r="E1786" s="2" t="str">
        <f>TEXT(MID(Sales_Transactions[[#This Row],[Order Date]],2,5),"d")</f>
        <v>31</v>
      </c>
      <c r="F1786" s="2" t="str">
        <f>TEXT(MID(Sales_Transactions[[#This Row],[Order Date]],2,5),"m")</f>
        <v>5</v>
      </c>
      <c r="G1786" s="2" t="str">
        <f>TEXT(MID(Sales_Transactions[[#This Row],[Order Date]],2,5),"yyy")</f>
        <v>2011</v>
      </c>
      <c r="H1786" s="2" t="str">
        <f>TEXT(MID(Sales_Transactions[[#This Row],[Order Date]],2,5),"yyy/m")</f>
        <v>2011/5</v>
      </c>
      <c r="I1786" t="s">
        <v>52</v>
      </c>
      <c r="J1786">
        <f t="shared" si="162"/>
        <v>1</v>
      </c>
      <c r="K1786" s="2">
        <v>32</v>
      </c>
      <c r="L1786" s="3">
        <v>1974.66</v>
      </c>
      <c r="M1786" s="4">
        <v>0.06</v>
      </c>
      <c r="N1786" s="5" t="s">
        <v>67</v>
      </c>
      <c r="O1786" s="3">
        <v>-929.68</v>
      </c>
      <c r="P1786" s="3">
        <v>64.650000000000006</v>
      </c>
      <c r="Q1786" s="3">
        <v>35</v>
      </c>
      <c r="R1786" s="5" t="s">
        <v>2108</v>
      </c>
      <c r="S1786" s="5" t="s">
        <v>2109</v>
      </c>
      <c r="T1786" s="5" t="str">
        <f t="shared" si="163"/>
        <v>Adam Bellavance</v>
      </c>
      <c r="U1786" t="s">
        <v>1988</v>
      </c>
      <c r="V1786" s="5" t="s">
        <v>27</v>
      </c>
      <c r="W1786" s="5" t="s">
        <v>28</v>
      </c>
      <c r="X1786" s="5" t="s">
        <v>29</v>
      </c>
      <c r="Y1786" s="5" t="s">
        <v>1879</v>
      </c>
      <c r="Z1786" s="5" t="s">
        <v>31</v>
      </c>
      <c r="AA1786" s="4">
        <v>0.8</v>
      </c>
      <c r="AB1786" s="1">
        <v>40696</v>
      </c>
      <c r="AC1786" s="1">
        <v>21982</v>
      </c>
      <c r="AD1786">
        <f t="shared" si="164"/>
        <v>2</v>
      </c>
      <c r="AE1786">
        <f t="shared" ca="1" si="165"/>
        <v>64</v>
      </c>
      <c r="AF1786" t="str">
        <f t="shared" ca="1" si="166"/>
        <v>18-64</v>
      </c>
      <c r="AG1786" s="3">
        <f t="shared" si="167"/>
        <v>3.1128503125</v>
      </c>
      <c r="AH1786" t="str">
        <f>_xlfn.IFNA(VLOOKUP(Sales_Transactions[[#This Row],[Order ID]],Returned_Items[#All],2,FALSE),"Not Returned")</f>
        <v>Not Returned</v>
      </c>
    </row>
    <row r="1787" spans="1:34" x14ac:dyDescent="0.25">
      <c r="A1787">
        <v>50533</v>
      </c>
      <c r="C1787" t="s">
        <v>2107</v>
      </c>
      <c r="D1787" s="2" t="str">
        <f>TEXT(MID(Sales_Transactions[[#This Row],[Order Date]],2,5),"d/m/yyy")</f>
        <v>31/5/2011</v>
      </c>
      <c r="E1787" s="2" t="str">
        <f>TEXT(MID(Sales_Transactions[[#This Row],[Order Date]],2,5),"d")</f>
        <v>31</v>
      </c>
      <c r="F1787" s="2" t="str">
        <f>TEXT(MID(Sales_Transactions[[#This Row],[Order Date]],2,5),"m")</f>
        <v>5</v>
      </c>
      <c r="G1787" s="2" t="str">
        <f>TEXT(MID(Sales_Transactions[[#This Row],[Order Date]],2,5),"yyy")</f>
        <v>2011</v>
      </c>
      <c r="H1787" s="2" t="str">
        <f>TEXT(MID(Sales_Transactions[[#This Row],[Order Date]],2,5),"yyy/m")</f>
        <v>2011/5</v>
      </c>
      <c r="I1787" t="s">
        <v>52</v>
      </c>
      <c r="J1787">
        <f t="shared" si="162"/>
        <v>1</v>
      </c>
      <c r="K1787" s="2">
        <v>3</v>
      </c>
      <c r="L1787" s="3">
        <v>73.44</v>
      </c>
      <c r="M1787" s="4">
        <v>0</v>
      </c>
      <c r="N1787" s="5" t="s">
        <v>34</v>
      </c>
      <c r="O1787" s="3">
        <v>-53.78</v>
      </c>
      <c r="P1787" s="3">
        <v>15.23</v>
      </c>
      <c r="Q1787" s="3">
        <v>27.75</v>
      </c>
      <c r="R1787" s="5" t="s">
        <v>2108</v>
      </c>
      <c r="S1787" s="5" t="s">
        <v>2109</v>
      </c>
      <c r="T1787" s="5" t="str">
        <f t="shared" si="163"/>
        <v>Adam Bellavance</v>
      </c>
      <c r="U1787" t="s">
        <v>1988</v>
      </c>
      <c r="V1787" s="5" t="s">
        <v>27</v>
      </c>
      <c r="W1787" s="5" t="s">
        <v>57</v>
      </c>
      <c r="X1787" s="5" t="s">
        <v>107</v>
      </c>
      <c r="Y1787" s="5" t="s">
        <v>2110</v>
      </c>
      <c r="Z1787" s="5" t="s">
        <v>106</v>
      </c>
      <c r="AA1787" s="4">
        <v>0.76</v>
      </c>
      <c r="AB1787" s="1">
        <v>40695</v>
      </c>
      <c r="AC1787" s="1">
        <v>21997</v>
      </c>
      <c r="AD1787">
        <f t="shared" si="164"/>
        <v>1</v>
      </c>
      <c r="AE1787">
        <f t="shared" ca="1" si="165"/>
        <v>64</v>
      </c>
      <c r="AF1787" t="str">
        <f t="shared" ca="1" si="166"/>
        <v>18-64</v>
      </c>
      <c r="AG1787" s="3">
        <f t="shared" si="167"/>
        <v>14.326666666666668</v>
      </c>
      <c r="AH1787" t="str">
        <f>_xlfn.IFNA(VLOOKUP(Sales_Transactions[[#This Row],[Order ID]],Returned_Items[#All],2,FALSE),"Not Returned")</f>
        <v>Not Returned</v>
      </c>
    </row>
    <row r="1788" spans="1:34" x14ac:dyDescent="0.25">
      <c r="A1788">
        <v>51747</v>
      </c>
      <c r="C1788" t="s">
        <v>2032</v>
      </c>
      <c r="D1788" s="2" t="str">
        <f>TEXT(MID(Sales_Transactions[[#This Row],[Order Date]],2,5),"d/m/yyy")</f>
        <v>5/7/2012</v>
      </c>
      <c r="E1788" s="2" t="str">
        <f>TEXT(MID(Sales_Transactions[[#This Row],[Order Date]],2,5),"d")</f>
        <v>5</v>
      </c>
      <c r="F1788" s="2" t="str">
        <f>TEXT(MID(Sales_Transactions[[#This Row],[Order Date]],2,5),"m")</f>
        <v>7</v>
      </c>
      <c r="G1788" s="2" t="str">
        <f>TEXT(MID(Sales_Transactions[[#This Row],[Order Date]],2,5),"yyy")</f>
        <v>2012</v>
      </c>
      <c r="H1788" s="2" t="str">
        <f>TEXT(MID(Sales_Transactions[[#This Row],[Order Date]],2,5),"yyy/m")</f>
        <v>2012/7</v>
      </c>
      <c r="I1788" t="s">
        <v>78</v>
      </c>
      <c r="J1788">
        <f t="shared" si="162"/>
        <v>3</v>
      </c>
      <c r="K1788" s="2">
        <v>3</v>
      </c>
      <c r="L1788" s="3">
        <v>12.11</v>
      </c>
      <c r="M1788" s="4">
        <v>0.02</v>
      </c>
      <c r="N1788" s="5" t="s">
        <v>23</v>
      </c>
      <c r="O1788" s="3">
        <v>-0.98</v>
      </c>
      <c r="P1788" s="3">
        <v>3.69</v>
      </c>
      <c r="Q1788" s="3">
        <v>0.5</v>
      </c>
      <c r="R1788" s="5" t="s">
        <v>890</v>
      </c>
      <c r="S1788" s="5" t="s">
        <v>2098</v>
      </c>
      <c r="T1788" s="5" t="str">
        <f t="shared" si="163"/>
        <v>Harold Pawlan</v>
      </c>
      <c r="U1788" t="s">
        <v>1988</v>
      </c>
      <c r="V1788" s="5" t="s">
        <v>27</v>
      </c>
      <c r="W1788" s="5" t="s">
        <v>28</v>
      </c>
      <c r="X1788" s="5" t="s">
        <v>115</v>
      </c>
      <c r="Y1788" s="5" t="s">
        <v>116</v>
      </c>
      <c r="Z1788" s="5" t="s">
        <v>43</v>
      </c>
      <c r="AA1788" s="4">
        <v>0.38</v>
      </c>
      <c r="AB1788" s="1">
        <v>41096</v>
      </c>
      <c r="AC1788" s="1">
        <v>21978</v>
      </c>
      <c r="AD1788">
        <f t="shared" si="164"/>
        <v>1</v>
      </c>
      <c r="AE1788">
        <f t="shared" ca="1" si="165"/>
        <v>64</v>
      </c>
      <c r="AF1788" t="str">
        <f t="shared" ca="1" si="166"/>
        <v>18-64</v>
      </c>
      <c r="AG1788" s="3">
        <f t="shared" si="167"/>
        <v>1.3964206666666665</v>
      </c>
      <c r="AH1788" t="str">
        <f>_xlfn.IFNA(VLOOKUP(Sales_Transactions[[#This Row],[Order ID]],Returned_Items[#All],2,FALSE),"Not Returned")</f>
        <v>Not Returned</v>
      </c>
    </row>
    <row r="1789" spans="1:34" x14ac:dyDescent="0.25">
      <c r="A1789">
        <v>53314</v>
      </c>
      <c r="C1789" t="s">
        <v>181</v>
      </c>
      <c r="D1789" s="2" t="str">
        <f>TEXT(MID(Sales_Transactions[[#This Row],[Order Date]],2,5),"d/m/yyy")</f>
        <v>19/9/2010</v>
      </c>
      <c r="E1789" s="2" t="str">
        <f>TEXT(MID(Sales_Transactions[[#This Row],[Order Date]],2,5),"d")</f>
        <v>19</v>
      </c>
      <c r="F1789" s="2" t="str">
        <f>TEXT(MID(Sales_Transactions[[#This Row],[Order Date]],2,5),"m")</f>
        <v>9</v>
      </c>
      <c r="G1789" s="2" t="str">
        <f>TEXT(MID(Sales_Transactions[[#This Row],[Order Date]],2,5),"yyy")</f>
        <v>2010</v>
      </c>
      <c r="H1789" s="2" t="str">
        <f>TEXT(MID(Sales_Transactions[[#This Row],[Order Date]],2,5),"yyy/m")</f>
        <v>2010/9</v>
      </c>
      <c r="I1789" t="s">
        <v>33</v>
      </c>
      <c r="J1789">
        <f t="shared" si="162"/>
        <v>4</v>
      </c>
      <c r="K1789" s="2">
        <v>33</v>
      </c>
      <c r="L1789" s="3">
        <v>2667.92</v>
      </c>
      <c r="M1789" s="4">
        <v>0.01</v>
      </c>
      <c r="N1789" s="5" t="s">
        <v>23</v>
      </c>
      <c r="O1789" s="3">
        <v>1049.02</v>
      </c>
      <c r="P1789" s="3">
        <v>78.69</v>
      </c>
      <c r="Q1789" s="3">
        <v>19.989999999999998</v>
      </c>
      <c r="R1789" s="5" t="s">
        <v>441</v>
      </c>
      <c r="S1789" s="5" t="s">
        <v>2111</v>
      </c>
      <c r="T1789" s="5" t="str">
        <f t="shared" si="163"/>
        <v>Cari Sayre</v>
      </c>
      <c r="U1789" t="s">
        <v>1988</v>
      </c>
      <c r="V1789" s="5" t="s">
        <v>74</v>
      </c>
      <c r="W1789" s="5" t="s">
        <v>57</v>
      </c>
      <c r="X1789" s="5" t="s">
        <v>58</v>
      </c>
      <c r="Y1789" s="5" t="s">
        <v>1355</v>
      </c>
      <c r="Z1789" s="5" t="s">
        <v>43</v>
      </c>
      <c r="AA1789" s="4">
        <v>0.43</v>
      </c>
      <c r="AB1789" s="1">
        <v>40440</v>
      </c>
      <c r="AC1789" s="1">
        <v>22210</v>
      </c>
      <c r="AD1789">
        <f t="shared" si="164"/>
        <v>0</v>
      </c>
      <c r="AE1789">
        <f t="shared" ca="1" si="165"/>
        <v>63</v>
      </c>
      <c r="AF1789" t="str">
        <f t="shared" ca="1" si="166"/>
        <v>18-64</v>
      </c>
      <c r="AG1789" s="3">
        <f t="shared" si="167"/>
        <v>2.9900645757575757</v>
      </c>
      <c r="AH1789" t="str">
        <f>_xlfn.IFNA(VLOOKUP(Sales_Transactions[[#This Row],[Order ID]],Returned_Items[#All],2,FALSE),"Not Returned")</f>
        <v>Not Returned</v>
      </c>
    </row>
    <row r="1790" spans="1:34" x14ac:dyDescent="0.25">
      <c r="A1790">
        <v>53314</v>
      </c>
      <c r="C1790" t="s">
        <v>181</v>
      </c>
      <c r="D1790" s="2" t="str">
        <f>TEXT(MID(Sales_Transactions[[#This Row],[Order Date]],2,5),"d/m/yyy")</f>
        <v>19/9/2010</v>
      </c>
      <c r="E1790" s="2" t="str">
        <f>TEXT(MID(Sales_Transactions[[#This Row],[Order Date]],2,5),"d")</f>
        <v>19</v>
      </c>
      <c r="F1790" s="2" t="str">
        <f>TEXT(MID(Sales_Transactions[[#This Row],[Order Date]],2,5),"m")</f>
        <v>9</v>
      </c>
      <c r="G1790" s="2" t="str">
        <f>TEXT(MID(Sales_Transactions[[#This Row],[Order Date]],2,5),"yyy")</f>
        <v>2010</v>
      </c>
      <c r="H1790" s="2" t="str">
        <f>TEXT(MID(Sales_Transactions[[#This Row],[Order Date]],2,5),"yyy/m")</f>
        <v>2010/9</v>
      </c>
      <c r="I1790" t="s">
        <v>33</v>
      </c>
      <c r="J1790">
        <f t="shared" si="162"/>
        <v>4</v>
      </c>
      <c r="K1790" s="2">
        <v>15</v>
      </c>
      <c r="L1790" s="3">
        <v>2236.15</v>
      </c>
      <c r="M1790" s="4">
        <v>0.05</v>
      </c>
      <c r="N1790" s="5" t="s">
        <v>34</v>
      </c>
      <c r="O1790" s="3">
        <v>-310.95</v>
      </c>
      <c r="P1790" s="3">
        <v>145.97999999999999</v>
      </c>
      <c r="Q1790" s="3">
        <v>51.92</v>
      </c>
      <c r="R1790" s="5" t="s">
        <v>441</v>
      </c>
      <c r="S1790" s="5" t="s">
        <v>2111</v>
      </c>
      <c r="T1790" s="5" t="str">
        <f t="shared" si="163"/>
        <v>Cari Sayre</v>
      </c>
      <c r="U1790" t="s">
        <v>1988</v>
      </c>
      <c r="V1790" s="5" t="s">
        <v>74</v>
      </c>
      <c r="W1790" s="5" t="s">
        <v>57</v>
      </c>
      <c r="X1790" s="5" t="s">
        <v>107</v>
      </c>
      <c r="Y1790" s="5" t="s">
        <v>1641</v>
      </c>
      <c r="Z1790" s="5" t="s">
        <v>106</v>
      </c>
      <c r="AA1790" s="4">
        <v>0.69</v>
      </c>
      <c r="AB1790" s="1">
        <v>40442</v>
      </c>
      <c r="AC1790" s="1">
        <v>22460</v>
      </c>
      <c r="AD1790">
        <f t="shared" si="164"/>
        <v>2</v>
      </c>
      <c r="AE1790">
        <f t="shared" ca="1" si="165"/>
        <v>63</v>
      </c>
      <c r="AF1790" t="str">
        <f t="shared" ca="1" si="166"/>
        <v>18-64</v>
      </c>
      <c r="AG1790" s="3">
        <f t="shared" si="167"/>
        <v>13.188467333333332</v>
      </c>
      <c r="AH1790" t="str">
        <f>_xlfn.IFNA(VLOOKUP(Sales_Transactions[[#This Row],[Order ID]],Returned_Items[#All],2,FALSE),"Not Returned")</f>
        <v>Not Returned</v>
      </c>
    </row>
    <row r="1791" spans="1:34" x14ac:dyDescent="0.25">
      <c r="A1791">
        <v>54791</v>
      </c>
      <c r="C1791" t="s">
        <v>2112</v>
      </c>
      <c r="D1791" s="2" t="str">
        <f>TEXT(MID(Sales_Transactions[[#This Row],[Order Date]],2,5),"d/m/yyy")</f>
        <v>20/12/2012</v>
      </c>
      <c r="E1791" s="2" t="str">
        <f>TEXT(MID(Sales_Transactions[[#This Row],[Order Date]],2,5),"d")</f>
        <v>20</v>
      </c>
      <c r="F1791" s="2" t="str">
        <f>TEXT(MID(Sales_Transactions[[#This Row],[Order Date]],2,5),"m")</f>
        <v>12</v>
      </c>
      <c r="G1791" s="2" t="str">
        <f>TEXT(MID(Sales_Transactions[[#This Row],[Order Date]],2,5),"yyy")</f>
        <v>2012</v>
      </c>
      <c r="H1791" s="2" t="str">
        <f>TEXT(MID(Sales_Transactions[[#This Row],[Order Date]],2,5),"yyy/m")</f>
        <v>2012/12</v>
      </c>
      <c r="I1791" t="s">
        <v>33</v>
      </c>
      <c r="J1791">
        <f t="shared" si="162"/>
        <v>4</v>
      </c>
      <c r="K1791" s="2">
        <v>45</v>
      </c>
      <c r="L1791" s="3">
        <v>4165.04</v>
      </c>
      <c r="M1791" s="4">
        <v>0</v>
      </c>
      <c r="N1791" s="5" t="s">
        <v>34</v>
      </c>
      <c r="O1791" s="3">
        <v>135.68</v>
      </c>
      <c r="P1791" s="3">
        <v>90.98</v>
      </c>
      <c r="Q1791" s="3">
        <v>30</v>
      </c>
      <c r="R1791" s="5" t="s">
        <v>1450</v>
      </c>
      <c r="S1791" s="5" t="s">
        <v>1451</v>
      </c>
      <c r="T1791" s="5" t="str">
        <f t="shared" si="163"/>
        <v>Lisa DeCherney</v>
      </c>
      <c r="U1791" t="s">
        <v>1988</v>
      </c>
      <c r="V1791" s="5" t="s">
        <v>47</v>
      </c>
      <c r="W1791" s="5" t="s">
        <v>57</v>
      </c>
      <c r="X1791" s="5" t="s">
        <v>154</v>
      </c>
      <c r="Y1791" s="5" t="s">
        <v>1220</v>
      </c>
      <c r="Z1791" s="5" t="s">
        <v>40</v>
      </c>
      <c r="AA1791" s="4">
        <v>0.61</v>
      </c>
      <c r="AB1791" s="1">
        <v>41265</v>
      </c>
      <c r="AC1791" s="1">
        <v>22395</v>
      </c>
      <c r="AD1791">
        <f t="shared" si="164"/>
        <v>2</v>
      </c>
      <c r="AE1791">
        <f t="shared" ca="1" si="165"/>
        <v>63</v>
      </c>
      <c r="AF1791" t="str">
        <f t="shared" ca="1" si="166"/>
        <v>18-64</v>
      </c>
      <c r="AG1791" s="3">
        <f t="shared" si="167"/>
        <v>2.6884444444444444</v>
      </c>
      <c r="AH1791" t="str">
        <f>_xlfn.IFNA(VLOOKUP(Sales_Transactions[[#This Row],[Order ID]],Returned_Items[#All],2,FALSE),"Not Returned")</f>
        <v>Not Returned</v>
      </c>
    </row>
    <row r="1792" spans="1:34" x14ac:dyDescent="0.25">
      <c r="A1792">
        <v>54912</v>
      </c>
      <c r="C1792" t="s">
        <v>724</v>
      </c>
      <c r="D1792" s="2" t="str">
        <f>TEXT(MID(Sales_Transactions[[#This Row],[Order Date]],2,5),"d/m/yyy")</f>
        <v>21/7/2011</v>
      </c>
      <c r="E1792" s="2" t="str">
        <f>TEXT(MID(Sales_Transactions[[#This Row],[Order Date]],2,5),"d")</f>
        <v>21</v>
      </c>
      <c r="F1792" s="2" t="str">
        <f>TEXT(MID(Sales_Transactions[[#This Row],[Order Date]],2,5),"m")</f>
        <v>7</v>
      </c>
      <c r="G1792" s="2" t="str">
        <f>TEXT(MID(Sales_Transactions[[#This Row],[Order Date]],2,5),"yyy")</f>
        <v>2011</v>
      </c>
      <c r="H1792" s="2" t="str">
        <f>TEXT(MID(Sales_Transactions[[#This Row],[Order Date]],2,5),"yyy/m")</f>
        <v>2011/7</v>
      </c>
      <c r="I1792" t="s">
        <v>22</v>
      </c>
      <c r="J1792">
        <f t="shared" si="162"/>
        <v>2</v>
      </c>
      <c r="K1792" s="2">
        <v>17</v>
      </c>
      <c r="L1792" s="3">
        <v>117.33</v>
      </c>
      <c r="M1792" s="4">
        <v>7.0000000000000007E-2</v>
      </c>
      <c r="N1792" s="5" t="s">
        <v>23</v>
      </c>
      <c r="O1792" s="3">
        <v>10.31</v>
      </c>
      <c r="P1792" s="3">
        <v>6.69</v>
      </c>
      <c r="Q1792" s="3">
        <v>3.1</v>
      </c>
      <c r="R1792" s="5" t="s">
        <v>890</v>
      </c>
      <c r="S1792" s="5" t="s">
        <v>2098</v>
      </c>
      <c r="T1792" s="5" t="str">
        <f t="shared" si="163"/>
        <v>Harold Pawlan</v>
      </c>
      <c r="U1792" t="s">
        <v>1988</v>
      </c>
      <c r="V1792" s="5" t="s">
        <v>27</v>
      </c>
      <c r="W1792" s="5" t="s">
        <v>28</v>
      </c>
      <c r="X1792" s="5" t="s">
        <v>75</v>
      </c>
      <c r="Y1792" s="5" t="s">
        <v>2113</v>
      </c>
      <c r="Z1792" s="5" t="s">
        <v>84</v>
      </c>
      <c r="AA1792" s="4">
        <v>0.36</v>
      </c>
      <c r="AB1792" s="1">
        <v>40752</v>
      </c>
      <c r="AC1792" s="1">
        <v>22924</v>
      </c>
      <c r="AD1792">
        <f t="shared" si="164"/>
        <v>7</v>
      </c>
      <c r="AE1792">
        <f t="shared" ca="1" si="165"/>
        <v>61</v>
      </c>
      <c r="AF1792" t="str">
        <f t="shared" ca="1" si="166"/>
        <v>18-64</v>
      </c>
      <c r="AG1792" s="3">
        <f t="shared" si="167"/>
        <v>0.57560688235294122</v>
      </c>
      <c r="AH1792" t="str">
        <f>_xlfn.IFNA(VLOOKUP(Sales_Transactions[[#This Row],[Order ID]],Returned_Items[#All],2,FALSE),"Not Returned")</f>
        <v>Not Returned</v>
      </c>
    </row>
    <row r="1793" spans="1:34" x14ac:dyDescent="0.25">
      <c r="A1793">
        <v>55269</v>
      </c>
      <c r="C1793" t="s">
        <v>741</v>
      </c>
      <c r="D1793" s="2" t="str">
        <f>TEXT(MID(Sales_Transactions[[#This Row],[Order Date]],2,5),"d/m/yyy")</f>
        <v>7/3/2010</v>
      </c>
      <c r="E1793" s="2" t="str">
        <f>TEXT(MID(Sales_Transactions[[#This Row],[Order Date]],2,5),"d")</f>
        <v>7</v>
      </c>
      <c r="F1793" s="2" t="str">
        <f>TEXT(MID(Sales_Transactions[[#This Row],[Order Date]],2,5),"m")</f>
        <v>3</v>
      </c>
      <c r="G1793" s="2" t="str">
        <f>TEXT(MID(Sales_Transactions[[#This Row],[Order Date]],2,5),"yyy")</f>
        <v>2010</v>
      </c>
      <c r="H1793" s="2" t="str">
        <f>TEXT(MID(Sales_Transactions[[#This Row],[Order Date]],2,5),"yyy/m")</f>
        <v>2010/3</v>
      </c>
      <c r="I1793" t="s">
        <v>78</v>
      </c>
      <c r="J1793">
        <f t="shared" si="162"/>
        <v>3</v>
      </c>
      <c r="K1793" s="2">
        <v>1</v>
      </c>
      <c r="L1793" s="3">
        <v>49.61</v>
      </c>
      <c r="M1793" s="4">
        <v>0</v>
      </c>
      <c r="N1793" s="5" t="s">
        <v>23</v>
      </c>
      <c r="O1793" s="3">
        <v>-41.82</v>
      </c>
      <c r="P1793" s="3">
        <v>30.98</v>
      </c>
      <c r="Q1793" s="3">
        <v>17.079999999999998</v>
      </c>
      <c r="R1793" s="5" t="s">
        <v>2108</v>
      </c>
      <c r="S1793" s="5" t="s">
        <v>2109</v>
      </c>
      <c r="T1793" s="5" t="str">
        <f t="shared" si="163"/>
        <v>Adam Bellavance</v>
      </c>
      <c r="U1793" t="s">
        <v>1988</v>
      </c>
      <c r="V1793" s="5" t="s">
        <v>27</v>
      </c>
      <c r="W1793" s="5" t="s">
        <v>28</v>
      </c>
      <c r="X1793" s="5" t="s">
        <v>75</v>
      </c>
      <c r="Y1793" s="5" t="s">
        <v>856</v>
      </c>
      <c r="Z1793" s="5" t="s">
        <v>43</v>
      </c>
      <c r="AA1793" s="4">
        <v>0.4</v>
      </c>
      <c r="AB1793" s="1">
        <v>40245</v>
      </c>
      <c r="AC1793" s="1">
        <v>22916</v>
      </c>
      <c r="AD1793">
        <f t="shared" si="164"/>
        <v>1</v>
      </c>
      <c r="AE1793">
        <f t="shared" ca="1" si="165"/>
        <v>61</v>
      </c>
      <c r="AF1793" t="str">
        <f t="shared" ca="1" si="166"/>
        <v>18-64</v>
      </c>
      <c r="AG1793" s="3">
        <f t="shared" si="167"/>
        <v>48.06</v>
      </c>
      <c r="AH1793" t="str">
        <f>_xlfn.IFNA(VLOOKUP(Sales_Transactions[[#This Row],[Order ID]],Returned_Items[#All],2,FALSE),"Not Returned")</f>
        <v>Not Returned</v>
      </c>
    </row>
    <row r="1794" spans="1:34" x14ac:dyDescent="0.25">
      <c r="A1794">
        <v>56101</v>
      </c>
      <c r="C1794" t="s">
        <v>1347</v>
      </c>
      <c r="D1794" s="2" t="str">
        <f>TEXT(MID(Sales_Transactions[[#This Row],[Order Date]],2,5),"d/m/yyy")</f>
        <v>19/7/2010</v>
      </c>
      <c r="E1794" s="2" t="str">
        <f>TEXT(MID(Sales_Transactions[[#This Row],[Order Date]],2,5),"d")</f>
        <v>19</v>
      </c>
      <c r="F1794" s="2" t="str">
        <f>TEXT(MID(Sales_Transactions[[#This Row],[Order Date]],2,5),"m")</f>
        <v>7</v>
      </c>
      <c r="G1794" s="2" t="str">
        <f>TEXT(MID(Sales_Transactions[[#This Row],[Order Date]],2,5),"yyy")</f>
        <v>2010</v>
      </c>
      <c r="H1794" s="2" t="str">
        <f>TEXT(MID(Sales_Transactions[[#This Row],[Order Date]],2,5),"yyy/m")</f>
        <v>2010/7</v>
      </c>
      <c r="I1794" t="s">
        <v>52</v>
      </c>
      <c r="J1794">
        <f t="shared" ref="J1794:J1857" si="168">IF(I1794="Making Critical",5,IF(I1794="High",4,IF(I1794="Medium",3,IF(I1794="Low",2,1))))</f>
        <v>1</v>
      </c>
      <c r="K1794" s="2">
        <v>1</v>
      </c>
      <c r="L1794" s="3">
        <v>21.45</v>
      </c>
      <c r="M1794" s="4">
        <v>0.01</v>
      </c>
      <c r="N1794" s="5" t="s">
        <v>23</v>
      </c>
      <c r="O1794" s="3">
        <v>-7.22</v>
      </c>
      <c r="P1794" s="3">
        <v>14.42</v>
      </c>
      <c r="Q1794" s="3">
        <v>6.75</v>
      </c>
      <c r="R1794" s="5" t="s">
        <v>1698</v>
      </c>
      <c r="S1794" s="5" t="s">
        <v>2072</v>
      </c>
      <c r="T1794" s="5" t="str">
        <f t="shared" ref="T1794:T1857" si="169">R1794 &amp; " " &amp; S1794</f>
        <v>Bill Donatelli</v>
      </c>
      <c r="U1794" t="s">
        <v>1988</v>
      </c>
      <c r="V1794" s="5" t="s">
        <v>47</v>
      </c>
      <c r="W1794" s="5" t="s">
        <v>28</v>
      </c>
      <c r="X1794" s="5" t="s">
        <v>38</v>
      </c>
      <c r="Y1794" s="5" t="s">
        <v>1823</v>
      </c>
      <c r="Z1794" s="5" t="s">
        <v>56</v>
      </c>
      <c r="AA1794" s="4">
        <v>0.52</v>
      </c>
      <c r="AB1794" s="1">
        <v>40380</v>
      </c>
      <c r="AC1794" s="1">
        <v>22726</v>
      </c>
      <c r="AD1794">
        <f t="shared" ref="AD1794:AD1857" si="170">_xlfn.DAYS(AB1794,D1794)</f>
        <v>2</v>
      </c>
      <c r="AE1794">
        <f t="shared" ref="AE1794:AE1857" ca="1" si="171">DATEDIF(AC1794,TODAY(),"Y")</f>
        <v>62</v>
      </c>
      <c r="AF1794" t="str">
        <f t="shared" ref="AF1794:AF1857" ca="1" si="172">IF(AE1794&lt;18,"Under 18",IF(AE1794&lt;65,"18-64","Over 65"))</f>
        <v>18-64</v>
      </c>
      <c r="AG1794" s="3">
        <f t="shared" ref="AG1794:AG1857" si="173" xml:space="preserve"> (P1794 - (M1794 / 100) * P1794 + Q1794) / K1794</f>
        <v>21.168557999999997</v>
      </c>
      <c r="AH1794" t="str">
        <f>_xlfn.IFNA(VLOOKUP(Sales_Transactions[[#This Row],[Order ID]],Returned_Items[#All],2,FALSE),"Not Returned")</f>
        <v>Returned</v>
      </c>
    </row>
    <row r="1795" spans="1:34" x14ac:dyDescent="0.25">
      <c r="A1795">
        <v>56101</v>
      </c>
      <c r="C1795" t="s">
        <v>1347</v>
      </c>
      <c r="D1795" s="2" t="str">
        <f>TEXT(MID(Sales_Transactions[[#This Row],[Order Date]],2,5),"d/m/yyy")</f>
        <v>19/7/2010</v>
      </c>
      <c r="E1795" s="2" t="str">
        <f>TEXT(MID(Sales_Transactions[[#This Row],[Order Date]],2,5),"d")</f>
        <v>19</v>
      </c>
      <c r="F1795" s="2" t="str">
        <f>TEXT(MID(Sales_Transactions[[#This Row],[Order Date]],2,5),"m")</f>
        <v>7</v>
      </c>
      <c r="G1795" s="2" t="str">
        <f>TEXT(MID(Sales_Transactions[[#This Row],[Order Date]],2,5),"yyy")</f>
        <v>2010</v>
      </c>
      <c r="H1795" s="2" t="str">
        <f>TEXT(MID(Sales_Transactions[[#This Row],[Order Date]],2,5),"yyy/m")</f>
        <v>2010/7</v>
      </c>
      <c r="I1795" t="s">
        <v>52</v>
      </c>
      <c r="J1795">
        <f t="shared" si="168"/>
        <v>1</v>
      </c>
      <c r="K1795" s="2">
        <v>44</v>
      </c>
      <c r="L1795" s="3">
        <v>5347.13</v>
      </c>
      <c r="M1795" s="4">
        <v>0.08</v>
      </c>
      <c r="N1795" s="5" t="s">
        <v>23</v>
      </c>
      <c r="O1795" s="3">
        <v>1886.41</v>
      </c>
      <c r="P1795" s="3">
        <v>122.99</v>
      </c>
      <c r="Q1795" s="3">
        <v>19.989999999999998</v>
      </c>
      <c r="R1795" s="5" t="s">
        <v>1698</v>
      </c>
      <c r="S1795" s="5" t="s">
        <v>2072</v>
      </c>
      <c r="T1795" s="5" t="str">
        <f t="shared" si="169"/>
        <v>Bill Donatelli</v>
      </c>
      <c r="U1795" t="s">
        <v>1988</v>
      </c>
      <c r="V1795" s="5" t="s">
        <v>47</v>
      </c>
      <c r="W1795" s="5" t="s">
        <v>28</v>
      </c>
      <c r="X1795" s="5" t="s">
        <v>41</v>
      </c>
      <c r="Y1795" s="5" t="s">
        <v>1513</v>
      </c>
      <c r="Z1795" s="5" t="s">
        <v>43</v>
      </c>
      <c r="AA1795" s="4">
        <v>0.37</v>
      </c>
      <c r="AB1795" s="1">
        <v>40381</v>
      </c>
      <c r="AC1795" s="1">
        <v>22753</v>
      </c>
      <c r="AD1795">
        <f t="shared" si="170"/>
        <v>3</v>
      </c>
      <c r="AE1795">
        <f t="shared" ca="1" si="171"/>
        <v>62</v>
      </c>
      <c r="AF1795" t="str">
        <f t="shared" ca="1" si="172"/>
        <v>18-64</v>
      </c>
      <c r="AG1795" s="3">
        <f t="shared" si="173"/>
        <v>3.2473092727272728</v>
      </c>
      <c r="AH1795" t="str">
        <f>_xlfn.IFNA(VLOOKUP(Sales_Transactions[[#This Row],[Order ID]],Returned_Items[#All],2,FALSE),"Not Returned")</f>
        <v>Returned</v>
      </c>
    </row>
    <row r="1796" spans="1:34" x14ac:dyDescent="0.25">
      <c r="A1796">
        <v>56582</v>
      </c>
      <c r="C1796" t="s">
        <v>1846</v>
      </c>
      <c r="D1796" s="2" t="str">
        <f>TEXT(MID(Sales_Transactions[[#This Row],[Order Date]],2,5),"d/m/yyy")</f>
        <v>12/6/2009</v>
      </c>
      <c r="E1796" s="2" t="str">
        <f>TEXT(MID(Sales_Transactions[[#This Row],[Order Date]],2,5),"d")</f>
        <v>12</v>
      </c>
      <c r="F1796" s="2" t="str">
        <f>TEXT(MID(Sales_Transactions[[#This Row],[Order Date]],2,5),"m")</f>
        <v>6</v>
      </c>
      <c r="G1796" s="2" t="str">
        <f>TEXT(MID(Sales_Transactions[[#This Row],[Order Date]],2,5),"yyy")</f>
        <v>2009</v>
      </c>
      <c r="H1796" s="2" t="str">
        <f>TEXT(MID(Sales_Transactions[[#This Row],[Order Date]],2,5),"yyy/m")</f>
        <v>2009/6</v>
      </c>
      <c r="I1796" t="s">
        <v>22</v>
      </c>
      <c r="J1796">
        <f t="shared" si="168"/>
        <v>2</v>
      </c>
      <c r="K1796" s="2">
        <v>36</v>
      </c>
      <c r="L1796" s="3">
        <v>4581.41</v>
      </c>
      <c r="M1796" s="4">
        <v>0.04</v>
      </c>
      <c r="N1796" s="5" t="s">
        <v>34</v>
      </c>
      <c r="O1796" s="3">
        <v>-904.73</v>
      </c>
      <c r="P1796" s="3">
        <v>130.97999999999999</v>
      </c>
      <c r="Q1796" s="3">
        <v>54.74</v>
      </c>
      <c r="R1796" s="5" t="s">
        <v>890</v>
      </c>
      <c r="S1796" s="5" t="s">
        <v>2098</v>
      </c>
      <c r="T1796" s="5" t="str">
        <f t="shared" si="169"/>
        <v>Harold Pawlan</v>
      </c>
      <c r="U1796" t="s">
        <v>1988</v>
      </c>
      <c r="V1796" s="5" t="s">
        <v>27</v>
      </c>
      <c r="W1796" s="5" t="s">
        <v>57</v>
      </c>
      <c r="X1796" s="5" t="s">
        <v>104</v>
      </c>
      <c r="Y1796" s="5" t="s">
        <v>1393</v>
      </c>
      <c r="Z1796" s="5" t="s">
        <v>106</v>
      </c>
      <c r="AA1796" s="4">
        <v>0.69</v>
      </c>
      <c r="AB1796" s="1">
        <v>39976</v>
      </c>
      <c r="AC1796" s="1">
        <v>23292</v>
      </c>
      <c r="AD1796">
        <f t="shared" si="170"/>
        <v>0</v>
      </c>
      <c r="AE1796">
        <f t="shared" ca="1" si="171"/>
        <v>60</v>
      </c>
      <c r="AF1796" t="str">
        <f t="shared" ca="1" si="172"/>
        <v>18-64</v>
      </c>
      <c r="AG1796" s="3">
        <f t="shared" si="173"/>
        <v>5.1574335555555555</v>
      </c>
      <c r="AH1796" t="str">
        <f>_xlfn.IFNA(VLOOKUP(Sales_Transactions[[#This Row],[Order ID]],Returned_Items[#All],2,FALSE),"Not Returned")</f>
        <v>Returned</v>
      </c>
    </row>
    <row r="1797" spans="1:34" x14ac:dyDescent="0.25">
      <c r="A1797">
        <v>56677</v>
      </c>
      <c r="C1797" t="s">
        <v>2094</v>
      </c>
      <c r="D1797" s="2" t="str">
        <f>TEXT(MID(Sales_Transactions[[#This Row],[Order Date]],2,5),"d/m/yyy")</f>
        <v>11/4/2009</v>
      </c>
      <c r="E1797" s="2" t="str">
        <f>TEXT(MID(Sales_Transactions[[#This Row],[Order Date]],2,5),"d")</f>
        <v>11</v>
      </c>
      <c r="F1797" s="2" t="str">
        <f>TEXT(MID(Sales_Transactions[[#This Row],[Order Date]],2,5),"m")</f>
        <v>4</v>
      </c>
      <c r="G1797" s="2" t="str">
        <f>TEXT(MID(Sales_Transactions[[#This Row],[Order Date]],2,5),"yyy")</f>
        <v>2009</v>
      </c>
      <c r="H1797" s="2" t="str">
        <f>TEXT(MID(Sales_Transactions[[#This Row],[Order Date]],2,5),"yyy/m")</f>
        <v>2009/4</v>
      </c>
      <c r="I1797" t="s">
        <v>33</v>
      </c>
      <c r="J1797">
        <f t="shared" si="168"/>
        <v>4</v>
      </c>
      <c r="K1797" s="2">
        <v>35</v>
      </c>
      <c r="L1797" s="3">
        <v>430.55</v>
      </c>
      <c r="M1797" s="4">
        <v>0</v>
      </c>
      <c r="N1797" s="5" t="s">
        <v>23</v>
      </c>
      <c r="O1797" s="3">
        <v>120.01</v>
      </c>
      <c r="P1797" s="3">
        <v>12.22</v>
      </c>
      <c r="Q1797" s="3">
        <v>2.85</v>
      </c>
      <c r="R1797" s="5" t="s">
        <v>562</v>
      </c>
      <c r="S1797" s="5" t="s">
        <v>563</v>
      </c>
      <c r="T1797" s="5" t="str">
        <f t="shared" si="169"/>
        <v>Roy Skaria</v>
      </c>
      <c r="U1797" t="s">
        <v>1988</v>
      </c>
      <c r="V1797" s="5" t="s">
        <v>47</v>
      </c>
      <c r="W1797" s="5" t="s">
        <v>57</v>
      </c>
      <c r="X1797" s="5" t="s">
        <v>58</v>
      </c>
      <c r="Y1797" s="5" t="s">
        <v>382</v>
      </c>
      <c r="Z1797" s="5" t="s">
        <v>60</v>
      </c>
      <c r="AA1797" s="4">
        <v>0.55000000000000004</v>
      </c>
      <c r="AB1797" s="1">
        <v>39915</v>
      </c>
      <c r="AC1797" s="1">
        <v>23113</v>
      </c>
      <c r="AD1797">
        <f t="shared" si="170"/>
        <v>1</v>
      </c>
      <c r="AE1797">
        <f t="shared" ca="1" si="171"/>
        <v>61</v>
      </c>
      <c r="AF1797" t="str">
        <f t="shared" ca="1" si="172"/>
        <v>18-64</v>
      </c>
      <c r="AG1797" s="3">
        <f t="shared" si="173"/>
        <v>0.4305714285714286</v>
      </c>
      <c r="AH1797" t="str">
        <f>_xlfn.IFNA(VLOOKUP(Sales_Transactions[[#This Row],[Order ID]],Returned_Items[#All],2,FALSE),"Not Returned")</f>
        <v>Not Returned</v>
      </c>
    </row>
    <row r="1798" spans="1:34" x14ac:dyDescent="0.25">
      <c r="A1798">
        <v>58725</v>
      </c>
      <c r="C1798" t="s">
        <v>886</v>
      </c>
      <c r="D1798" s="2" t="str">
        <f>TEXT(MID(Sales_Transactions[[#This Row],[Order Date]],2,5),"d/m/yyy")</f>
        <v>20/5/2010</v>
      </c>
      <c r="E1798" s="2" t="str">
        <f>TEXT(MID(Sales_Transactions[[#This Row],[Order Date]],2,5),"d")</f>
        <v>20</v>
      </c>
      <c r="F1798" s="2" t="str">
        <f>TEXT(MID(Sales_Transactions[[#This Row],[Order Date]],2,5),"m")</f>
        <v>5</v>
      </c>
      <c r="G1798" s="2" t="str">
        <f>TEXT(MID(Sales_Transactions[[#This Row],[Order Date]],2,5),"yyy")</f>
        <v>2010</v>
      </c>
      <c r="H1798" s="2" t="str">
        <f>TEXT(MID(Sales_Transactions[[#This Row],[Order Date]],2,5),"yyy/m")</f>
        <v>2010/5</v>
      </c>
      <c r="I1798" t="s">
        <v>52</v>
      </c>
      <c r="J1798">
        <f t="shared" si="168"/>
        <v>1</v>
      </c>
      <c r="K1798" s="2">
        <v>20</v>
      </c>
      <c r="L1798" s="3">
        <v>148.31</v>
      </c>
      <c r="M1798" s="4">
        <v>0.03</v>
      </c>
      <c r="N1798" s="5" t="s">
        <v>23</v>
      </c>
      <c r="O1798" s="3">
        <v>37.33</v>
      </c>
      <c r="P1798" s="3">
        <v>7.04</v>
      </c>
      <c r="Q1798" s="3">
        <v>2.17</v>
      </c>
      <c r="R1798" s="5" t="s">
        <v>1933</v>
      </c>
      <c r="S1798" s="5" t="s">
        <v>1934</v>
      </c>
      <c r="T1798" s="5" t="str">
        <f t="shared" si="169"/>
        <v>Joel Jenkins</v>
      </c>
      <c r="U1798" t="s">
        <v>1988</v>
      </c>
      <c r="V1798" s="5" t="s">
        <v>47</v>
      </c>
      <c r="W1798" s="5" t="s">
        <v>28</v>
      </c>
      <c r="X1798" s="5" t="s">
        <v>75</v>
      </c>
      <c r="Y1798" s="5" t="s">
        <v>379</v>
      </c>
      <c r="Z1798" s="5" t="s">
        <v>84</v>
      </c>
      <c r="AA1798" s="4">
        <v>0.38</v>
      </c>
      <c r="AB1798" s="1">
        <v>40319</v>
      </c>
      <c r="AC1798" s="1">
        <v>23078</v>
      </c>
      <c r="AD1798">
        <f t="shared" si="170"/>
        <v>1</v>
      </c>
      <c r="AE1798">
        <f t="shared" ca="1" si="171"/>
        <v>61</v>
      </c>
      <c r="AF1798" t="str">
        <f t="shared" ca="1" si="172"/>
        <v>18-64</v>
      </c>
      <c r="AG1798" s="3">
        <f t="shared" si="173"/>
        <v>0.46039440000000004</v>
      </c>
      <c r="AH1798" t="str">
        <f>_xlfn.IFNA(VLOOKUP(Sales_Transactions[[#This Row],[Order ID]],Returned_Items[#All],2,FALSE),"Not Returned")</f>
        <v>Returned</v>
      </c>
    </row>
    <row r="1799" spans="1:34" x14ac:dyDescent="0.25">
      <c r="A1799">
        <v>59683</v>
      </c>
      <c r="C1799" t="s">
        <v>2114</v>
      </c>
      <c r="D1799" s="2" t="str">
        <f>TEXT(MID(Sales_Transactions[[#This Row],[Order Date]],2,5),"d/m/yyy")</f>
        <v>13/10/2012</v>
      </c>
      <c r="E1799" s="2" t="str">
        <f>TEXT(MID(Sales_Transactions[[#This Row],[Order Date]],2,5),"d")</f>
        <v>13</v>
      </c>
      <c r="F1799" s="2" t="str">
        <f>TEXT(MID(Sales_Transactions[[#This Row],[Order Date]],2,5),"m")</f>
        <v>10</v>
      </c>
      <c r="G1799" s="2" t="str">
        <f>TEXT(MID(Sales_Transactions[[#This Row],[Order Date]],2,5),"yyy")</f>
        <v>2012</v>
      </c>
      <c r="H1799" s="2" t="str">
        <f>TEXT(MID(Sales_Transactions[[#This Row],[Order Date]],2,5),"yyy/m")</f>
        <v>2012/10</v>
      </c>
      <c r="I1799" t="s">
        <v>52</v>
      </c>
      <c r="J1799">
        <f t="shared" si="168"/>
        <v>1</v>
      </c>
      <c r="K1799" s="2">
        <v>37</v>
      </c>
      <c r="L1799" s="3">
        <v>191.36</v>
      </c>
      <c r="M1799" s="4">
        <v>0.05</v>
      </c>
      <c r="N1799" s="5" t="s">
        <v>23</v>
      </c>
      <c r="O1799" s="3">
        <v>-82.09</v>
      </c>
      <c r="P1799" s="3">
        <v>4.91</v>
      </c>
      <c r="Q1799" s="3">
        <v>4.97</v>
      </c>
      <c r="R1799" s="5" t="s">
        <v>1698</v>
      </c>
      <c r="S1799" s="5" t="s">
        <v>2072</v>
      </c>
      <c r="T1799" s="5" t="str">
        <f t="shared" si="169"/>
        <v>Bill Donatelli</v>
      </c>
      <c r="U1799" t="s">
        <v>1988</v>
      </c>
      <c r="V1799" s="5" t="s">
        <v>27</v>
      </c>
      <c r="W1799" s="5" t="s">
        <v>28</v>
      </c>
      <c r="X1799" s="5" t="s">
        <v>41</v>
      </c>
      <c r="Y1799" s="5" t="s">
        <v>1061</v>
      </c>
      <c r="Z1799" s="5" t="s">
        <v>43</v>
      </c>
      <c r="AA1799" s="4">
        <v>0.38</v>
      </c>
      <c r="AB1799" s="1">
        <v>41196</v>
      </c>
      <c r="AC1799" s="1">
        <v>23246</v>
      </c>
      <c r="AD1799">
        <f t="shared" si="170"/>
        <v>1</v>
      </c>
      <c r="AE1799">
        <f t="shared" ca="1" si="171"/>
        <v>60</v>
      </c>
      <c r="AF1799" t="str">
        <f t="shared" ca="1" si="172"/>
        <v>18-64</v>
      </c>
      <c r="AG1799" s="3">
        <f t="shared" si="173"/>
        <v>0.26696067567567566</v>
      </c>
      <c r="AH1799" t="str">
        <f>_xlfn.IFNA(VLOOKUP(Sales_Transactions[[#This Row],[Order ID]],Returned_Items[#All],2,FALSE),"Not Returned")</f>
        <v>Returned</v>
      </c>
    </row>
    <row r="1800" spans="1:34" x14ac:dyDescent="0.25">
      <c r="A1800">
        <v>837</v>
      </c>
      <c r="C1800" t="s">
        <v>2115</v>
      </c>
      <c r="D1800" s="2" t="str">
        <f>TEXT(MID(Sales_Transactions[[#This Row],[Order Date]],2,5),"d/m/yyy")</f>
        <v>14/6/2009</v>
      </c>
      <c r="E1800" s="2" t="str">
        <f>TEXT(MID(Sales_Transactions[[#This Row],[Order Date]],2,5),"d")</f>
        <v>14</v>
      </c>
      <c r="F1800" s="2" t="str">
        <f>TEXT(MID(Sales_Transactions[[#This Row],[Order Date]],2,5),"m")</f>
        <v>6</v>
      </c>
      <c r="G1800" s="2" t="str">
        <f>TEXT(MID(Sales_Transactions[[#This Row],[Order Date]],2,5),"yyy")</f>
        <v>2009</v>
      </c>
      <c r="H1800" s="2" t="str">
        <f>TEXT(MID(Sales_Transactions[[#This Row],[Order Date]],2,5),"yyy/m")</f>
        <v>2009/6</v>
      </c>
      <c r="I1800" t="s">
        <v>52</v>
      </c>
      <c r="J1800">
        <f t="shared" si="168"/>
        <v>1</v>
      </c>
      <c r="K1800" s="2">
        <v>11</v>
      </c>
      <c r="L1800" s="3">
        <v>65.7</v>
      </c>
      <c r="M1800" s="4">
        <v>0.01</v>
      </c>
      <c r="N1800" s="5" t="s">
        <v>23</v>
      </c>
      <c r="O1800" s="3">
        <v>13.41</v>
      </c>
      <c r="P1800" s="3">
        <v>5.84</v>
      </c>
      <c r="Q1800" s="3">
        <v>0.83</v>
      </c>
      <c r="R1800" s="5" t="s">
        <v>1783</v>
      </c>
      <c r="S1800" s="5" t="s">
        <v>1373</v>
      </c>
      <c r="T1800" s="5" t="str">
        <f t="shared" si="169"/>
        <v>Sean O'Donnell</v>
      </c>
      <c r="U1800" t="s">
        <v>1988</v>
      </c>
      <c r="V1800" s="5" t="s">
        <v>47</v>
      </c>
      <c r="W1800" s="5" t="s">
        <v>28</v>
      </c>
      <c r="X1800" s="5" t="s">
        <v>124</v>
      </c>
      <c r="Y1800" s="5" t="s">
        <v>1824</v>
      </c>
      <c r="Z1800" s="5" t="s">
        <v>84</v>
      </c>
      <c r="AA1800" s="4">
        <v>0.49</v>
      </c>
      <c r="AB1800" s="1">
        <v>39980</v>
      </c>
      <c r="AC1800" s="1">
        <v>26312</v>
      </c>
      <c r="AD1800">
        <f t="shared" si="170"/>
        <v>2</v>
      </c>
      <c r="AE1800">
        <f t="shared" ca="1" si="171"/>
        <v>52</v>
      </c>
      <c r="AF1800" t="str">
        <f t="shared" ca="1" si="172"/>
        <v>18-64</v>
      </c>
      <c r="AG1800" s="3">
        <f t="shared" si="173"/>
        <v>0.60631054545454544</v>
      </c>
      <c r="AH1800" t="str">
        <f>_xlfn.IFNA(VLOOKUP(Sales_Transactions[[#This Row],[Order ID]],Returned_Items[#All],2,FALSE),"Not Returned")</f>
        <v>Not Returned</v>
      </c>
    </row>
    <row r="1801" spans="1:34" x14ac:dyDescent="0.25">
      <c r="A1801">
        <v>1059</v>
      </c>
      <c r="C1801" t="s">
        <v>2116</v>
      </c>
      <c r="D1801" s="2" t="str">
        <f>TEXT(MID(Sales_Transactions[[#This Row],[Order Date]],2,5),"d/m/yyy")</f>
        <v>26/2/2009</v>
      </c>
      <c r="E1801" s="2" t="str">
        <f>TEXT(MID(Sales_Transactions[[#This Row],[Order Date]],2,5),"d")</f>
        <v>26</v>
      </c>
      <c r="F1801" s="2" t="str">
        <f>TEXT(MID(Sales_Transactions[[#This Row],[Order Date]],2,5),"m")</f>
        <v>2</v>
      </c>
      <c r="G1801" s="2" t="str">
        <f>TEXT(MID(Sales_Transactions[[#This Row],[Order Date]],2,5),"yyy")</f>
        <v>2009</v>
      </c>
      <c r="H1801" s="2" t="str">
        <f>TEXT(MID(Sales_Transactions[[#This Row],[Order Date]],2,5),"yyy/m")</f>
        <v>2009/2</v>
      </c>
      <c r="I1801" t="s">
        <v>101</v>
      </c>
      <c r="J1801">
        <f t="shared" si="168"/>
        <v>1</v>
      </c>
      <c r="K1801" s="2">
        <v>22</v>
      </c>
      <c r="L1801" s="3">
        <v>127.33</v>
      </c>
      <c r="M1801" s="4">
        <v>0.02</v>
      </c>
      <c r="N1801" s="5" t="s">
        <v>23</v>
      </c>
      <c r="O1801" s="3">
        <v>5.3</v>
      </c>
      <c r="P1801" s="3">
        <v>5.34</v>
      </c>
      <c r="Q1801" s="3">
        <v>2.99</v>
      </c>
      <c r="R1801" s="5" t="s">
        <v>1783</v>
      </c>
      <c r="S1801" s="5" t="s">
        <v>1373</v>
      </c>
      <c r="T1801" s="5" t="str">
        <f t="shared" si="169"/>
        <v>Sean O'Donnell</v>
      </c>
      <c r="U1801" t="s">
        <v>1988</v>
      </c>
      <c r="V1801" s="5" t="s">
        <v>47</v>
      </c>
      <c r="W1801" s="5" t="s">
        <v>28</v>
      </c>
      <c r="X1801" s="5" t="s">
        <v>41</v>
      </c>
      <c r="Y1801" s="5" t="s">
        <v>667</v>
      </c>
      <c r="Z1801" s="5" t="s">
        <v>43</v>
      </c>
      <c r="AA1801" s="4">
        <v>0.38</v>
      </c>
      <c r="AB1801" s="1">
        <v>39872</v>
      </c>
      <c r="AC1801" s="1">
        <v>26465</v>
      </c>
      <c r="AD1801">
        <f t="shared" si="170"/>
        <v>2</v>
      </c>
      <c r="AE1801">
        <f t="shared" ca="1" si="171"/>
        <v>52</v>
      </c>
      <c r="AF1801" t="str">
        <f t="shared" ca="1" si="172"/>
        <v>18-64</v>
      </c>
      <c r="AG1801" s="3">
        <f t="shared" si="173"/>
        <v>0.37858781818181819</v>
      </c>
      <c r="AH1801" t="str">
        <f>_xlfn.IFNA(VLOOKUP(Sales_Transactions[[#This Row],[Order ID]],Returned_Items[#All],2,FALSE),"Not Returned")</f>
        <v>Not Returned</v>
      </c>
    </row>
    <row r="1802" spans="1:34" x14ac:dyDescent="0.25">
      <c r="A1802">
        <v>1059</v>
      </c>
      <c r="C1802" t="s">
        <v>2116</v>
      </c>
      <c r="D1802" s="2" t="str">
        <f>TEXT(MID(Sales_Transactions[[#This Row],[Order Date]],2,5),"d/m/yyy")</f>
        <v>26/2/2009</v>
      </c>
      <c r="E1802" s="2" t="str">
        <f>TEXT(MID(Sales_Transactions[[#This Row],[Order Date]],2,5),"d")</f>
        <v>26</v>
      </c>
      <c r="F1802" s="2" t="str">
        <f>TEXT(MID(Sales_Transactions[[#This Row],[Order Date]],2,5),"m")</f>
        <v>2</v>
      </c>
      <c r="G1802" s="2" t="str">
        <f>TEXT(MID(Sales_Transactions[[#This Row],[Order Date]],2,5),"yyy")</f>
        <v>2009</v>
      </c>
      <c r="H1802" s="2" t="str">
        <f>TEXT(MID(Sales_Transactions[[#This Row],[Order Date]],2,5),"yyy/m")</f>
        <v>2009/2</v>
      </c>
      <c r="I1802" t="s">
        <v>101</v>
      </c>
      <c r="J1802">
        <f t="shared" si="168"/>
        <v>1</v>
      </c>
      <c r="K1802" s="2">
        <v>24</v>
      </c>
      <c r="L1802" s="3">
        <v>990.1</v>
      </c>
      <c r="M1802" s="4">
        <v>0.03</v>
      </c>
      <c r="N1802" s="5" t="s">
        <v>23</v>
      </c>
      <c r="O1802" s="3">
        <v>310.22000000000003</v>
      </c>
      <c r="P1802" s="3">
        <v>40.98</v>
      </c>
      <c r="Q1802" s="3">
        <v>7.47</v>
      </c>
      <c r="R1802" s="5" t="s">
        <v>1783</v>
      </c>
      <c r="S1802" s="5" t="s">
        <v>1373</v>
      </c>
      <c r="T1802" s="5" t="str">
        <f t="shared" si="169"/>
        <v>Sean O'Donnell</v>
      </c>
      <c r="U1802" t="s">
        <v>1988</v>
      </c>
      <c r="V1802" s="5" t="s">
        <v>47</v>
      </c>
      <c r="W1802" s="5" t="s">
        <v>28</v>
      </c>
      <c r="X1802" s="5" t="s">
        <v>41</v>
      </c>
      <c r="Y1802" s="5" t="s">
        <v>999</v>
      </c>
      <c r="Z1802" s="5" t="s">
        <v>43</v>
      </c>
      <c r="AA1802" s="4">
        <v>0.37</v>
      </c>
      <c r="AB1802" s="1">
        <v>39871</v>
      </c>
      <c r="AC1802" s="1">
        <v>26379</v>
      </c>
      <c r="AD1802">
        <f t="shared" si="170"/>
        <v>1</v>
      </c>
      <c r="AE1802">
        <f t="shared" ca="1" si="171"/>
        <v>52</v>
      </c>
      <c r="AF1802" t="str">
        <f t="shared" ca="1" si="172"/>
        <v>18-64</v>
      </c>
      <c r="AG1802" s="3">
        <f t="shared" si="173"/>
        <v>2.0182377499999999</v>
      </c>
      <c r="AH1802" t="str">
        <f>_xlfn.IFNA(VLOOKUP(Sales_Transactions[[#This Row],[Order ID]],Returned_Items[#All],2,FALSE),"Not Returned")</f>
        <v>Not Returned</v>
      </c>
    </row>
    <row r="1803" spans="1:34" x14ac:dyDescent="0.25">
      <c r="A1803">
        <v>1826</v>
      </c>
      <c r="C1803" t="s">
        <v>109</v>
      </c>
      <c r="D1803" s="2" t="str">
        <f>TEXT(MID(Sales_Transactions[[#This Row],[Order Date]],2,5),"d/m/yyy")</f>
        <v>15/4/2012</v>
      </c>
      <c r="E1803" s="2" t="str">
        <f>TEXT(MID(Sales_Transactions[[#This Row],[Order Date]],2,5),"d")</f>
        <v>15</v>
      </c>
      <c r="F1803" s="2" t="str">
        <f>TEXT(MID(Sales_Transactions[[#This Row],[Order Date]],2,5),"m")</f>
        <v>4</v>
      </c>
      <c r="G1803" s="2" t="str">
        <f>TEXT(MID(Sales_Transactions[[#This Row],[Order Date]],2,5),"yyy")</f>
        <v>2012</v>
      </c>
      <c r="H1803" s="2" t="str">
        <f>TEXT(MID(Sales_Transactions[[#This Row],[Order Date]],2,5),"yyy/m")</f>
        <v>2012/4</v>
      </c>
      <c r="I1803" t="s">
        <v>52</v>
      </c>
      <c r="J1803">
        <f t="shared" si="168"/>
        <v>1</v>
      </c>
      <c r="K1803" s="2">
        <v>5</v>
      </c>
      <c r="L1803" s="3">
        <v>28.32</v>
      </c>
      <c r="M1803" s="4">
        <v>0.09</v>
      </c>
      <c r="N1803" s="5" t="s">
        <v>23</v>
      </c>
      <c r="O1803" s="3">
        <v>-14.35</v>
      </c>
      <c r="P1803" s="3">
        <v>4.9800000000000004</v>
      </c>
      <c r="Q1803" s="3">
        <v>4.75</v>
      </c>
      <c r="R1803" s="5" t="s">
        <v>624</v>
      </c>
      <c r="S1803" s="5" t="s">
        <v>625</v>
      </c>
      <c r="T1803" s="5" t="str">
        <f t="shared" si="169"/>
        <v>Susan Vittorini</v>
      </c>
      <c r="U1803" t="s">
        <v>1988</v>
      </c>
      <c r="V1803" s="5" t="s">
        <v>47</v>
      </c>
      <c r="W1803" s="5" t="s">
        <v>28</v>
      </c>
      <c r="X1803" s="5" t="s">
        <v>75</v>
      </c>
      <c r="Y1803" s="5" t="s">
        <v>231</v>
      </c>
      <c r="Z1803" s="5" t="s">
        <v>43</v>
      </c>
      <c r="AA1803" s="4">
        <v>0.36</v>
      </c>
      <c r="AB1803" s="1">
        <v>41015</v>
      </c>
      <c r="AC1803" s="1">
        <v>26303</v>
      </c>
      <c r="AD1803">
        <f t="shared" si="170"/>
        <v>1</v>
      </c>
      <c r="AE1803">
        <f t="shared" ca="1" si="171"/>
        <v>52</v>
      </c>
      <c r="AF1803" t="str">
        <f t="shared" ca="1" si="172"/>
        <v>18-64</v>
      </c>
      <c r="AG1803" s="3">
        <f t="shared" si="173"/>
        <v>1.9451036000000002</v>
      </c>
      <c r="AH1803" t="str">
        <f>_xlfn.IFNA(VLOOKUP(Sales_Transactions[[#This Row],[Order ID]],Returned_Items[#All],2,FALSE),"Not Returned")</f>
        <v>Not Returned</v>
      </c>
    </row>
    <row r="1804" spans="1:34" x14ac:dyDescent="0.25">
      <c r="A1804">
        <v>2020</v>
      </c>
      <c r="C1804" t="s">
        <v>2117</v>
      </c>
      <c r="D1804" s="2" t="str">
        <f>TEXT(MID(Sales_Transactions[[#This Row],[Order Date]],2,5),"d/m/yyy")</f>
        <v>20/6/2010</v>
      </c>
      <c r="E1804" s="2" t="str">
        <f>TEXT(MID(Sales_Transactions[[#This Row],[Order Date]],2,5),"d")</f>
        <v>20</v>
      </c>
      <c r="F1804" s="2" t="str">
        <f>TEXT(MID(Sales_Transactions[[#This Row],[Order Date]],2,5),"m")</f>
        <v>6</v>
      </c>
      <c r="G1804" s="2" t="str">
        <f>TEXT(MID(Sales_Transactions[[#This Row],[Order Date]],2,5),"yyy")</f>
        <v>2010</v>
      </c>
      <c r="H1804" s="2" t="str">
        <f>TEXT(MID(Sales_Transactions[[#This Row],[Order Date]],2,5),"yyy/m")</f>
        <v>2010/6</v>
      </c>
      <c r="I1804" t="s">
        <v>78</v>
      </c>
      <c r="J1804">
        <f t="shared" si="168"/>
        <v>3</v>
      </c>
      <c r="K1804" s="2">
        <v>42</v>
      </c>
      <c r="L1804" s="3">
        <v>213.75</v>
      </c>
      <c r="M1804" s="4">
        <v>0.03</v>
      </c>
      <c r="N1804" s="5" t="s">
        <v>23</v>
      </c>
      <c r="O1804" s="3">
        <v>-188.77</v>
      </c>
      <c r="P1804" s="3">
        <v>5.0199999999999996</v>
      </c>
      <c r="Q1804" s="3">
        <v>5.14</v>
      </c>
      <c r="R1804" s="5" t="s">
        <v>2118</v>
      </c>
      <c r="S1804" s="5" t="s">
        <v>2119</v>
      </c>
      <c r="T1804" s="5" t="str">
        <f t="shared" si="169"/>
        <v>Sandra Glassco</v>
      </c>
      <c r="U1804" t="s">
        <v>1988</v>
      </c>
      <c r="V1804" s="5" t="s">
        <v>74</v>
      </c>
      <c r="W1804" s="5" t="s">
        <v>48</v>
      </c>
      <c r="X1804" s="5" t="s">
        <v>87</v>
      </c>
      <c r="Y1804" s="5" t="s">
        <v>586</v>
      </c>
      <c r="Z1804" s="5" t="s">
        <v>60</v>
      </c>
      <c r="AA1804" s="4">
        <v>0.79</v>
      </c>
      <c r="AB1804" s="1">
        <v>40351</v>
      </c>
      <c r="AC1804" s="1">
        <v>26407</v>
      </c>
      <c r="AD1804">
        <f t="shared" si="170"/>
        <v>2</v>
      </c>
      <c r="AE1804">
        <f t="shared" ca="1" si="171"/>
        <v>52</v>
      </c>
      <c r="AF1804" t="str">
        <f t="shared" ca="1" si="172"/>
        <v>18-64</v>
      </c>
      <c r="AG1804" s="3">
        <f t="shared" si="173"/>
        <v>0.24186890476190476</v>
      </c>
      <c r="AH1804" t="str">
        <f>_xlfn.IFNA(VLOOKUP(Sales_Transactions[[#This Row],[Order ID]],Returned_Items[#All],2,FALSE),"Not Returned")</f>
        <v>Not Returned</v>
      </c>
    </row>
    <row r="1805" spans="1:34" x14ac:dyDescent="0.25">
      <c r="A1805">
        <v>10340</v>
      </c>
      <c r="C1805" t="s">
        <v>1735</v>
      </c>
      <c r="D1805" s="2" t="str">
        <f>TEXT(MID(Sales_Transactions[[#This Row],[Order Date]],2,5),"d/m/yyy")</f>
        <v>22/6/2011</v>
      </c>
      <c r="E1805" s="2" t="str">
        <f>TEXT(MID(Sales_Transactions[[#This Row],[Order Date]],2,5),"d")</f>
        <v>22</v>
      </c>
      <c r="F1805" s="2" t="str">
        <f>TEXT(MID(Sales_Transactions[[#This Row],[Order Date]],2,5),"m")</f>
        <v>6</v>
      </c>
      <c r="G1805" s="2" t="str">
        <f>TEXT(MID(Sales_Transactions[[#This Row],[Order Date]],2,5),"yyy")</f>
        <v>2011</v>
      </c>
      <c r="H1805" s="2" t="str">
        <f>TEXT(MID(Sales_Transactions[[#This Row],[Order Date]],2,5),"yyy/m")</f>
        <v>2011/6</v>
      </c>
      <c r="I1805" t="s">
        <v>33</v>
      </c>
      <c r="J1805">
        <f t="shared" si="168"/>
        <v>4</v>
      </c>
      <c r="K1805" s="2">
        <v>24</v>
      </c>
      <c r="L1805" s="3">
        <v>7547.14</v>
      </c>
      <c r="M1805" s="4">
        <v>0.03</v>
      </c>
      <c r="N1805" s="5" t="s">
        <v>23</v>
      </c>
      <c r="O1805" s="3">
        <v>2080.48</v>
      </c>
      <c r="P1805" s="3">
        <v>320.98</v>
      </c>
      <c r="Q1805" s="3">
        <v>24.49</v>
      </c>
      <c r="R1805" s="5" t="s">
        <v>2118</v>
      </c>
      <c r="S1805" s="5" t="s">
        <v>2119</v>
      </c>
      <c r="T1805" s="5" t="str">
        <f t="shared" si="169"/>
        <v>Sandra Glassco</v>
      </c>
      <c r="U1805" t="s">
        <v>1988</v>
      </c>
      <c r="V1805" s="5" t="s">
        <v>74</v>
      </c>
      <c r="W1805" s="5" t="s">
        <v>57</v>
      </c>
      <c r="X1805" s="5" t="s">
        <v>154</v>
      </c>
      <c r="Y1805" s="5" t="s">
        <v>2120</v>
      </c>
      <c r="Z1805" s="5" t="s">
        <v>31</v>
      </c>
      <c r="AA1805" s="4">
        <v>0.55000000000000004</v>
      </c>
      <c r="AB1805" s="1">
        <v>40717</v>
      </c>
      <c r="AC1805" s="1">
        <v>26376</v>
      </c>
      <c r="AD1805">
        <f t="shared" si="170"/>
        <v>1</v>
      </c>
      <c r="AE1805">
        <f t="shared" ca="1" si="171"/>
        <v>52</v>
      </c>
      <c r="AF1805" t="str">
        <f t="shared" ca="1" si="172"/>
        <v>18-64</v>
      </c>
      <c r="AG1805" s="3">
        <f t="shared" si="173"/>
        <v>14.390571083333334</v>
      </c>
      <c r="AH1805" t="str">
        <f>_xlfn.IFNA(VLOOKUP(Sales_Transactions[[#This Row],[Order ID]],Returned_Items[#All],2,FALSE),"Not Returned")</f>
        <v>Not Returned</v>
      </c>
    </row>
    <row r="1806" spans="1:34" x14ac:dyDescent="0.25">
      <c r="A1806">
        <v>10340</v>
      </c>
      <c r="C1806" t="s">
        <v>1735</v>
      </c>
      <c r="D1806" s="2" t="str">
        <f>TEXT(MID(Sales_Transactions[[#This Row],[Order Date]],2,5),"d/m/yyy")</f>
        <v>22/6/2011</v>
      </c>
      <c r="E1806" s="2" t="str">
        <f>TEXT(MID(Sales_Transactions[[#This Row],[Order Date]],2,5),"d")</f>
        <v>22</v>
      </c>
      <c r="F1806" s="2" t="str">
        <f>TEXT(MID(Sales_Transactions[[#This Row],[Order Date]],2,5),"m")</f>
        <v>6</v>
      </c>
      <c r="G1806" s="2" t="str">
        <f>TEXT(MID(Sales_Transactions[[#This Row],[Order Date]],2,5),"yyy")</f>
        <v>2011</v>
      </c>
      <c r="H1806" s="2" t="str">
        <f>TEXT(MID(Sales_Transactions[[#This Row],[Order Date]],2,5),"yyy/m")</f>
        <v>2011/6</v>
      </c>
      <c r="I1806" t="s">
        <v>33</v>
      </c>
      <c r="J1806">
        <f t="shared" si="168"/>
        <v>4</v>
      </c>
      <c r="K1806" s="2">
        <v>2</v>
      </c>
      <c r="L1806" s="3">
        <v>224.32</v>
      </c>
      <c r="M1806" s="4">
        <v>0.08</v>
      </c>
      <c r="N1806" s="5" t="s">
        <v>23</v>
      </c>
      <c r="O1806" s="3">
        <v>-178.77</v>
      </c>
      <c r="P1806" s="3">
        <v>110.98</v>
      </c>
      <c r="Q1806" s="3">
        <v>13.99</v>
      </c>
      <c r="R1806" s="5" t="s">
        <v>2118</v>
      </c>
      <c r="S1806" s="5" t="s">
        <v>2119</v>
      </c>
      <c r="T1806" s="5" t="str">
        <f t="shared" si="169"/>
        <v>Sandra Glassco</v>
      </c>
      <c r="U1806" t="s">
        <v>1988</v>
      </c>
      <c r="V1806" s="5" t="s">
        <v>74</v>
      </c>
      <c r="W1806" s="5" t="s">
        <v>57</v>
      </c>
      <c r="X1806" s="5" t="s">
        <v>58</v>
      </c>
      <c r="Y1806" s="5" t="s">
        <v>948</v>
      </c>
      <c r="Z1806" s="5" t="s">
        <v>56</v>
      </c>
      <c r="AA1806" s="4">
        <v>0.69</v>
      </c>
      <c r="AB1806" s="1">
        <v>40717</v>
      </c>
      <c r="AC1806" s="1">
        <v>26454</v>
      </c>
      <c r="AD1806">
        <f t="shared" si="170"/>
        <v>1</v>
      </c>
      <c r="AE1806">
        <f t="shared" ca="1" si="171"/>
        <v>52</v>
      </c>
      <c r="AF1806" t="str">
        <f t="shared" ca="1" si="172"/>
        <v>18-64</v>
      </c>
      <c r="AG1806" s="3">
        <f t="shared" si="173"/>
        <v>62.440607999999997</v>
      </c>
      <c r="AH1806" t="str">
        <f>_xlfn.IFNA(VLOOKUP(Sales_Transactions[[#This Row],[Order ID]],Returned_Items[#All],2,FALSE),"Not Returned")</f>
        <v>Not Returned</v>
      </c>
    </row>
    <row r="1807" spans="1:34" x14ac:dyDescent="0.25">
      <c r="A1807">
        <v>10340</v>
      </c>
      <c r="C1807" t="s">
        <v>1735</v>
      </c>
      <c r="D1807" s="2" t="str">
        <f>TEXT(MID(Sales_Transactions[[#This Row],[Order Date]],2,5),"d/m/yyy")</f>
        <v>22/6/2011</v>
      </c>
      <c r="E1807" s="2" t="str">
        <f>TEXT(MID(Sales_Transactions[[#This Row],[Order Date]],2,5),"d")</f>
        <v>22</v>
      </c>
      <c r="F1807" s="2" t="str">
        <f>TEXT(MID(Sales_Transactions[[#This Row],[Order Date]],2,5),"m")</f>
        <v>6</v>
      </c>
      <c r="G1807" s="2" t="str">
        <f>TEXT(MID(Sales_Transactions[[#This Row],[Order Date]],2,5),"yyy")</f>
        <v>2011</v>
      </c>
      <c r="H1807" s="2" t="str">
        <f>TEXT(MID(Sales_Transactions[[#This Row],[Order Date]],2,5),"yyy/m")</f>
        <v>2011/6</v>
      </c>
      <c r="I1807" t="s">
        <v>33</v>
      </c>
      <c r="J1807">
        <f t="shared" si="168"/>
        <v>4</v>
      </c>
      <c r="K1807" s="2">
        <v>15</v>
      </c>
      <c r="L1807" s="3">
        <v>311.98</v>
      </c>
      <c r="M1807" s="4">
        <v>0.09</v>
      </c>
      <c r="N1807" s="5" t="s">
        <v>23</v>
      </c>
      <c r="O1807" s="3">
        <v>-9.7799999999999994</v>
      </c>
      <c r="P1807" s="3">
        <v>22.01</v>
      </c>
      <c r="Q1807" s="3">
        <v>5.53</v>
      </c>
      <c r="R1807" s="5" t="s">
        <v>2118</v>
      </c>
      <c r="S1807" s="5" t="s">
        <v>2119</v>
      </c>
      <c r="T1807" s="5" t="str">
        <f t="shared" si="169"/>
        <v>Sandra Glassco</v>
      </c>
      <c r="U1807" t="s">
        <v>1988</v>
      </c>
      <c r="V1807" s="5" t="s">
        <v>74</v>
      </c>
      <c r="W1807" s="5" t="s">
        <v>28</v>
      </c>
      <c r="X1807" s="5" t="s">
        <v>124</v>
      </c>
      <c r="Y1807" s="5" t="s">
        <v>2029</v>
      </c>
      <c r="Z1807" s="5" t="s">
        <v>60</v>
      </c>
      <c r="AA1807" s="4">
        <v>0.59</v>
      </c>
      <c r="AB1807" s="1">
        <v>40719</v>
      </c>
      <c r="AC1807" s="1">
        <v>26463</v>
      </c>
      <c r="AD1807">
        <f t="shared" si="170"/>
        <v>3</v>
      </c>
      <c r="AE1807">
        <f t="shared" ca="1" si="171"/>
        <v>52</v>
      </c>
      <c r="AF1807" t="str">
        <f t="shared" ca="1" si="172"/>
        <v>18-64</v>
      </c>
      <c r="AG1807" s="3">
        <f t="shared" si="173"/>
        <v>1.8346794000000002</v>
      </c>
      <c r="AH1807" t="str">
        <f>_xlfn.IFNA(VLOOKUP(Sales_Transactions[[#This Row],[Order ID]],Returned_Items[#All],2,FALSE),"Not Returned")</f>
        <v>Not Returned</v>
      </c>
    </row>
    <row r="1808" spans="1:34" x14ac:dyDescent="0.25">
      <c r="A1808">
        <v>11044</v>
      </c>
      <c r="C1808" t="s">
        <v>2121</v>
      </c>
      <c r="D1808" s="2" t="str">
        <f>TEXT(MID(Sales_Transactions[[#This Row],[Order Date]],2,5),"d/m/yyy")</f>
        <v>24/6/2012</v>
      </c>
      <c r="E1808" s="2" t="str">
        <f>TEXT(MID(Sales_Transactions[[#This Row],[Order Date]],2,5),"d")</f>
        <v>24</v>
      </c>
      <c r="F1808" s="2" t="str">
        <f>TEXT(MID(Sales_Transactions[[#This Row],[Order Date]],2,5),"m")</f>
        <v>6</v>
      </c>
      <c r="G1808" s="2" t="str">
        <f>TEXT(MID(Sales_Transactions[[#This Row],[Order Date]],2,5),"yyy")</f>
        <v>2012</v>
      </c>
      <c r="H1808" s="2" t="str">
        <f>TEXT(MID(Sales_Transactions[[#This Row],[Order Date]],2,5),"yyy/m")</f>
        <v>2012/6</v>
      </c>
      <c r="I1808" t="s">
        <v>78</v>
      </c>
      <c r="J1808">
        <f t="shared" si="168"/>
        <v>3</v>
      </c>
      <c r="K1808" s="2">
        <v>3</v>
      </c>
      <c r="L1808" s="3">
        <v>14.49</v>
      </c>
      <c r="M1808" s="4">
        <v>0.09</v>
      </c>
      <c r="N1808" s="5" t="s">
        <v>23</v>
      </c>
      <c r="O1808" s="3">
        <v>-12.58</v>
      </c>
      <c r="P1808" s="3">
        <v>3.28</v>
      </c>
      <c r="Q1808" s="3">
        <v>5</v>
      </c>
      <c r="R1808" s="5" t="s">
        <v>2118</v>
      </c>
      <c r="S1808" s="5" t="s">
        <v>2119</v>
      </c>
      <c r="T1808" s="5" t="str">
        <f t="shared" si="169"/>
        <v>Sandra Glassco</v>
      </c>
      <c r="U1808" t="s">
        <v>1988</v>
      </c>
      <c r="V1808" s="5" t="s">
        <v>74</v>
      </c>
      <c r="W1808" s="5" t="s">
        <v>28</v>
      </c>
      <c r="X1808" s="5" t="s">
        <v>124</v>
      </c>
      <c r="Y1808" s="5" t="s">
        <v>1527</v>
      </c>
      <c r="Z1808" s="5" t="s">
        <v>84</v>
      </c>
      <c r="AA1808" s="4">
        <v>0.56000000000000005</v>
      </c>
      <c r="AB1808" s="1">
        <v>41085</v>
      </c>
      <c r="AC1808" s="1">
        <v>26376</v>
      </c>
      <c r="AD1808">
        <f t="shared" si="170"/>
        <v>1</v>
      </c>
      <c r="AE1808">
        <f t="shared" ca="1" si="171"/>
        <v>52</v>
      </c>
      <c r="AF1808" t="str">
        <f t="shared" ca="1" si="172"/>
        <v>18-64</v>
      </c>
      <c r="AG1808" s="3">
        <f t="shared" si="173"/>
        <v>2.7590160000000004</v>
      </c>
      <c r="AH1808" t="str">
        <f>_xlfn.IFNA(VLOOKUP(Sales_Transactions[[#This Row],[Order ID]],Returned_Items[#All],2,FALSE),"Not Returned")</f>
        <v>Not Returned</v>
      </c>
    </row>
    <row r="1809" spans="1:34" x14ac:dyDescent="0.25">
      <c r="A1809">
        <v>13313</v>
      </c>
      <c r="C1809" t="s">
        <v>346</v>
      </c>
      <c r="D1809" s="2" t="str">
        <f>TEXT(MID(Sales_Transactions[[#This Row],[Order Date]],2,5),"d/m/yyy")</f>
        <v>16/7/2009</v>
      </c>
      <c r="E1809" s="2" t="str">
        <f>TEXT(MID(Sales_Transactions[[#This Row],[Order Date]],2,5),"d")</f>
        <v>16</v>
      </c>
      <c r="F1809" s="2" t="str">
        <f>TEXT(MID(Sales_Transactions[[#This Row],[Order Date]],2,5),"m")</f>
        <v>7</v>
      </c>
      <c r="G1809" s="2" t="str">
        <f>TEXT(MID(Sales_Transactions[[#This Row],[Order Date]],2,5),"yyy")</f>
        <v>2009</v>
      </c>
      <c r="H1809" s="2" t="str">
        <f>TEXT(MID(Sales_Transactions[[#This Row],[Order Date]],2,5),"yyy/m")</f>
        <v>2009/7</v>
      </c>
      <c r="I1809" t="s">
        <v>52</v>
      </c>
      <c r="J1809">
        <f t="shared" si="168"/>
        <v>1</v>
      </c>
      <c r="K1809" s="2">
        <v>18</v>
      </c>
      <c r="L1809" s="3">
        <v>243.51</v>
      </c>
      <c r="M1809" s="4">
        <v>0.02</v>
      </c>
      <c r="N1809" s="5" t="s">
        <v>23</v>
      </c>
      <c r="O1809" s="3">
        <v>-159.86000000000001</v>
      </c>
      <c r="P1809" s="3">
        <v>12.99</v>
      </c>
      <c r="Q1809" s="3">
        <v>14.37</v>
      </c>
      <c r="R1809" s="5" t="s">
        <v>216</v>
      </c>
      <c r="S1809" s="5" t="s">
        <v>217</v>
      </c>
      <c r="T1809" s="5" t="str">
        <f t="shared" si="169"/>
        <v>Skye Norling</v>
      </c>
      <c r="U1809" t="s">
        <v>1988</v>
      </c>
      <c r="V1809" s="5" t="s">
        <v>74</v>
      </c>
      <c r="W1809" s="5" t="s">
        <v>57</v>
      </c>
      <c r="X1809" s="5" t="s">
        <v>58</v>
      </c>
      <c r="Y1809" s="5" t="s">
        <v>2001</v>
      </c>
      <c r="Z1809" s="5" t="s">
        <v>31</v>
      </c>
      <c r="AA1809" s="4">
        <v>0.73</v>
      </c>
      <c r="AB1809" s="1">
        <v>40012</v>
      </c>
      <c r="AC1809" s="1">
        <v>26515</v>
      </c>
      <c r="AD1809">
        <f t="shared" si="170"/>
        <v>2</v>
      </c>
      <c r="AE1809">
        <f t="shared" ca="1" si="171"/>
        <v>52</v>
      </c>
      <c r="AF1809" t="str">
        <f t="shared" ca="1" si="172"/>
        <v>18-64</v>
      </c>
      <c r="AG1809" s="3">
        <f t="shared" si="173"/>
        <v>1.5198556666666667</v>
      </c>
      <c r="AH1809" t="str">
        <f>_xlfn.IFNA(VLOOKUP(Sales_Transactions[[#This Row],[Order ID]],Returned_Items[#All],2,FALSE),"Not Returned")</f>
        <v>Not Returned</v>
      </c>
    </row>
    <row r="1810" spans="1:34" x14ac:dyDescent="0.25">
      <c r="A1810">
        <v>13313</v>
      </c>
      <c r="C1810" t="s">
        <v>346</v>
      </c>
      <c r="D1810" s="2" t="str">
        <f>TEXT(MID(Sales_Transactions[[#This Row],[Order Date]],2,5),"d/m/yyy")</f>
        <v>16/7/2009</v>
      </c>
      <c r="E1810" s="2" t="str">
        <f>TEXT(MID(Sales_Transactions[[#This Row],[Order Date]],2,5),"d")</f>
        <v>16</v>
      </c>
      <c r="F1810" s="2" t="str">
        <f>TEXT(MID(Sales_Transactions[[#This Row],[Order Date]],2,5),"m")</f>
        <v>7</v>
      </c>
      <c r="G1810" s="2" t="str">
        <f>TEXT(MID(Sales_Transactions[[#This Row],[Order Date]],2,5),"yyy")</f>
        <v>2009</v>
      </c>
      <c r="H1810" s="2" t="str">
        <f>TEXT(MID(Sales_Transactions[[#This Row],[Order Date]],2,5),"yyy/m")</f>
        <v>2009/7</v>
      </c>
      <c r="I1810" t="s">
        <v>52</v>
      </c>
      <c r="J1810">
        <f t="shared" si="168"/>
        <v>1</v>
      </c>
      <c r="K1810" s="2">
        <v>22</v>
      </c>
      <c r="L1810" s="3">
        <v>755.6</v>
      </c>
      <c r="M1810" s="4">
        <v>0.05</v>
      </c>
      <c r="N1810" s="5" t="s">
        <v>23</v>
      </c>
      <c r="O1810" s="3">
        <v>223.44</v>
      </c>
      <c r="P1810" s="3">
        <v>35.44</v>
      </c>
      <c r="Q1810" s="3">
        <v>7.5</v>
      </c>
      <c r="R1810" s="5" t="s">
        <v>216</v>
      </c>
      <c r="S1810" s="5" t="s">
        <v>217</v>
      </c>
      <c r="T1810" s="5" t="str">
        <f t="shared" si="169"/>
        <v>Skye Norling</v>
      </c>
      <c r="U1810" t="s">
        <v>1988</v>
      </c>
      <c r="V1810" s="5" t="s">
        <v>74</v>
      </c>
      <c r="W1810" s="5" t="s">
        <v>28</v>
      </c>
      <c r="X1810" s="5" t="s">
        <v>75</v>
      </c>
      <c r="Y1810" s="5" t="s">
        <v>351</v>
      </c>
      <c r="Z1810" s="5" t="s">
        <v>43</v>
      </c>
      <c r="AA1810" s="4">
        <v>0.38</v>
      </c>
      <c r="AB1810" s="1">
        <v>40012</v>
      </c>
      <c r="AC1810" s="1">
        <v>26430</v>
      </c>
      <c r="AD1810">
        <f t="shared" si="170"/>
        <v>2</v>
      </c>
      <c r="AE1810">
        <f t="shared" ca="1" si="171"/>
        <v>52</v>
      </c>
      <c r="AF1810" t="str">
        <f t="shared" ca="1" si="172"/>
        <v>18-64</v>
      </c>
      <c r="AG1810" s="3">
        <f t="shared" si="173"/>
        <v>1.9510127272727273</v>
      </c>
      <c r="AH1810" t="str">
        <f>_xlfn.IFNA(VLOOKUP(Sales_Transactions[[#This Row],[Order ID]],Returned_Items[#All],2,FALSE),"Not Returned")</f>
        <v>Not Returned</v>
      </c>
    </row>
    <row r="1811" spans="1:34" x14ac:dyDescent="0.25">
      <c r="A1811">
        <v>13313</v>
      </c>
      <c r="C1811" t="s">
        <v>346</v>
      </c>
      <c r="D1811" s="2" t="str">
        <f>TEXT(MID(Sales_Transactions[[#This Row],[Order Date]],2,5),"d/m/yyy")</f>
        <v>16/7/2009</v>
      </c>
      <c r="E1811" s="2" t="str">
        <f>TEXT(MID(Sales_Transactions[[#This Row],[Order Date]],2,5),"d")</f>
        <v>16</v>
      </c>
      <c r="F1811" s="2" t="str">
        <f>TEXT(MID(Sales_Transactions[[#This Row],[Order Date]],2,5),"m")</f>
        <v>7</v>
      </c>
      <c r="G1811" s="2" t="str">
        <f>TEXT(MID(Sales_Transactions[[#This Row],[Order Date]],2,5),"yyy")</f>
        <v>2009</v>
      </c>
      <c r="H1811" s="2" t="str">
        <f>TEXT(MID(Sales_Transactions[[#This Row],[Order Date]],2,5),"yyy/m")</f>
        <v>2009/7</v>
      </c>
      <c r="I1811" t="s">
        <v>52</v>
      </c>
      <c r="J1811">
        <f t="shared" si="168"/>
        <v>1</v>
      </c>
      <c r="K1811" s="2">
        <v>45</v>
      </c>
      <c r="L1811" s="3">
        <v>592.73</v>
      </c>
      <c r="M1811" s="4">
        <v>0.02</v>
      </c>
      <c r="N1811" s="5" t="s">
        <v>23</v>
      </c>
      <c r="O1811" s="3">
        <v>75.010000000000005</v>
      </c>
      <c r="P1811" s="3">
        <v>12.98</v>
      </c>
      <c r="Q1811" s="3">
        <v>3.14</v>
      </c>
      <c r="R1811" s="5" t="s">
        <v>216</v>
      </c>
      <c r="S1811" s="5" t="s">
        <v>217</v>
      </c>
      <c r="T1811" s="5" t="str">
        <f t="shared" si="169"/>
        <v>Skye Norling</v>
      </c>
      <c r="U1811" t="s">
        <v>1988</v>
      </c>
      <c r="V1811" s="5" t="s">
        <v>74</v>
      </c>
      <c r="W1811" s="5" t="s">
        <v>28</v>
      </c>
      <c r="X1811" s="5" t="s">
        <v>221</v>
      </c>
      <c r="Y1811" s="5" t="s">
        <v>576</v>
      </c>
      <c r="Z1811" s="5" t="s">
        <v>60</v>
      </c>
      <c r="AA1811" s="4">
        <v>0.6</v>
      </c>
      <c r="AB1811" s="1">
        <v>40013</v>
      </c>
      <c r="AC1811" s="1">
        <v>26198</v>
      </c>
      <c r="AD1811">
        <f t="shared" si="170"/>
        <v>3</v>
      </c>
      <c r="AE1811">
        <f t="shared" ca="1" si="171"/>
        <v>52</v>
      </c>
      <c r="AF1811" t="str">
        <f t="shared" ca="1" si="172"/>
        <v>18-64</v>
      </c>
      <c r="AG1811" s="3">
        <f t="shared" si="173"/>
        <v>0.35816453333333337</v>
      </c>
      <c r="AH1811" t="str">
        <f>_xlfn.IFNA(VLOOKUP(Sales_Transactions[[#This Row],[Order ID]],Returned_Items[#All],2,FALSE),"Not Returned")</f>
        <v>Not Returned</v>
      </c>
    </row>
    <row r="1812" spans="1:34" x14ac:dyDescent="0.25">
      <c r="A1812">
        <v>15718</v>
      </c>
      <c r="C1812" t="s">
        <v>2122</v>
      </c>
      <c r="D1812" s="2" t="str">
        <f>TEXT(MID(Sales_Transactions[[#This Row],[Order Date]],2,5),"d/m/yyy")</f>
        <v>27/1/2009</v>
      </c>
      <c r="E1812" s="2" t="str">
        <f>TEXT(MID(Sales_Transactions[[#This Row],[Order Date]],2,5),"d")</f>
        <v>27</v>
      </c>
      <c r="F1812" s="2" t="str">
        <f>TEXT(MID(Sales_Transactions[[#This Row],[Order Date]],2,5),"m")</f>
        <v>1</v>
      </c>
      <c r="G1812" s="2" t="str">
        <f>TEXT(MID(Sales_Transactions[[#This Row],[Order Date]],2,5),"yyy")</f>
        <v>2009</v>
      </c>
      <c r="H1812" s="2" t="str">
        <f>TEXT(MID(Sales_Transactions[[#This Row],[Order Date]],2,5),"yyy/m")</f>
        <v>2009/1</v>
      </c>
      <c r="I1812" t="s">
        <v>101</v>
      </c>
      <c r="J1812">
        <f t="shared" si="168"/>
        <v>1</v>
      </c>
      <c r="K1812" s="2">
        <v>36</v>
      </c>
      <c r="L1812" s="3">
        <v>100.87</v>
      </c>
      <c r="M1812" s="4">
        <v>0.09</v>
      </c>
      <c r="N1812" s="5" t="s">
        <v>23</v>
      </c>
      <c r="O1812" s="3">
        <v>8.4</v>
      </c>
      <c r="P1812" s="3">
        <v>2.94</v>
      </c>
      <c r="Q1812" s="3">
        <v>0.7</v>
      </c>
      <c r="R1812" s="5" t="s">
        <v>1783</v>
      </c>
      <c r="S1812" s="5" t="s">
        <v>1373</v>
      </c>
      <c r="T1812" s="5" t="str">
        <f t="shared" si="169"/>
        <v>Sean O'Donnell</v>
      </c>
      <c r="U1812" t="s">
        <v>1988</v>
      </c>
      <c r="V1812" s="5" t="s">
        <v>47</v>
      </c>
      <c r="W1812" s="5" t="s">
        <v>28</v>
      </c>
      <c r="X1812" s="5" t="s">
        <v>124</v>
      </c>
      <c r="Y1812" s="5" t="s">
        <v>2123</v>
      </c>
      <c r="Z1812" s="5" t="s">
        <v>84</v>
      </c>
      <c r="AA1812" s="4">
        <v>0.57999999999999996</v>
      </c>
      <c r="AB1812" s="1">
        <v>39841</v>
      </c>
      <c r="AC1812" s="1">
        <v>11167</v>
      </c>
      <c r="AD1812">
        <f t="shared" si="170"/>
        <v>1</v>
      </c>
      <c r="AE1812">
        <f t="shared" ca="1" si="171"/>
        <v>94</v>
      </c>
      <c r="AF1812" t="str">
        <f t="shared" ca="1" si="172"/>
        <v>Over 65</v>
      </c>
      <c r="AG1812" s="3">
        <f t="shared" si="173"/>
        <v>0.10103761111111112</v>
      </c>
      <c r="AH1812" t="str">
        <f>_xlfn.IFNA(VLOOKUP(Sales_Transactions[[#This Row],[Order ID]],Returned_Items[#All],2,FALSE),"Not Returned")</f>
        <v>Returned</v>
      </c>
    </row>
    <row r="1813" spans="1:34" x14ac:dyDescent="0.25">
      <c r="A1813">
        <v>17506</v>
      </c>
      <c r="C1813" t="s">
        <v>1869</v>
      </c>
      <c r="D1813" s="2" t="str">
        <f>TEXT(MID(Sales_Transactions[[#This Row],[Order Date]],2,5),"d/m/yyy")</f>
        <v>28/2/2010</v>
      </c>
      <c r="E1813" s="2" t="str">
        <f>TEXT(MID(Sales_Transactions[[#This Row],[Order Date]],2,5),"d")</f>
        <v>28</v>
      </c>
      <c r="F1813" s="2" t="str">
        <f>TEXT(MID(Sales_Transactions[[#This Row],[Order Date]],2,5),"m")</f>
        <v>2</v>
      </c>
      <c r="G1813" s="2" t="str">
        <f>TEXT(MID(Sales_Transactions[[#This Row],[Order Date]],2,5),"yyy")</f>
        <v>2010</v>
      </c>
      <c r="H1813" s="2" t="str">
        <f>TEXT(MID(Sales_Transactions[[#This Row],[Order Date]],2,5),"yyy/m")</f>
        <v>2010/2</v>
      </c>
      <c r="I1813" t="s">
        <v>22</v>
      </c>
      <c r="J1813">
        <f t="shared" si="168"/>
        <v>2</v>
      </c>
      <c r="K1813" s="2">
        <v>33</v>
      </c>
      <c r="L1813" s="3">
        <v>9473.31</v>
      </c>
      <c r="M1813" s="4">
        <v>0.03</v>
      </c>
      <c r="N1813" s="5" t="s">
        <v>34</v>
      </c>
      <c r="O1813" s="3">
        <v>1939.11</v>
      </c>
      <c r="P1813" s="3">
        <v>294.62</v>
      </c>
      <c r="Q1813" s="3">
        <v>42.52</v>
      </c>
      <c r="R1813" s="5" t="s">
        <v>624</v>
      </c>
      <c r="S1813" s="5" t="s">
        <v>625</v>
      </c>
      <c r="T1813" s="5" t="str">
        <f t="shared" si="169"/>
        <v>Susan Vittorini</v>
      </c>
      <c r="U1813" t="s">
        <v>1988</v>
      </c>
      <c r="V1813" s="5" t="s">
        <v>74</v>
      </c>
      <c r="W1813" s="5" t="s">
        <v>28</v>
      </c>
      <c r="X1813" s="5" t="s">
        <v>38</v>
      </c>
      <c r="Y1813" s="5" t="s">
        <v>1787</v>
      </c>
      <c r="Z1813" s="5" t="s">
        <v>40</v>
      </c>
      <c r="AA1813" s="4">
        <v>0.56999999999999995</v>
      </c>
      <c r="AB1813" s="1">
        <v>40241</v>
      </c>
      <c r="AC1813" s="1">
        <v>26043</v>
      </c>
      <c r="AD1813">
        <f t="shared" si="170"/>
        <v>4</v>
      </c>
      <c r="AE1813">
        <f t="shared" ca="1" si="171"/>
        <v>53</v>
      </c>
      <c r="AF1813" t="str">
        <f t="shared" ca="1" si="172"/>
        <v>18-64</v>
      </c>
      <c r="AG1813" s="3">
        <f t="shared" si="173"/>
        <v>10.213685272727272</v>
      </c>
      <c r="AH1813" t="str">
        <f>_xlfn.IFNA(VLOOKUP(Sales_Transactions[[#This Row],[Order ID]],Returned_Items[#All],2,FALSE),"Not Returned")</f>
        <v>Not Returned</v>
      </c>
    </row>
    <row r="1814" spans="1:34" x14ac:dyDescent="0.25">
      <c r="A1814">
        <v>20003</v>
      </c>
      <c r="C1814" t="s">
        <v>1807</v>
      </c>
      <c r="D1814" s="2" t="str">
        <f>TEXT(MID(Sales_Transactions[[#This Row],[Order Date]],2,5),"d/m/yyy")</f>
        <v>30/1/2012</v>
      </c>
      <c r="E1814" s="2" t="str">
        <f>TEXT(MID(Sales_Transactions[[#This Row],[Order Date]],2,5),"d")</f>
        <v>30</v>
      </c>
      <c r="F1814" s="2" t="str">
        <f>TEXT(MID(Sales_Transactions[[#This Row],[Order Date]],2,5),"m")</f>
        <v>1</v>
      </c>
      <c r="G1814" s="2" t="str">
        <f>TEXT(MID(Sales_Transactions[[#This Row],[Order Date]],2,5),"yyy")</f>
        <v>2012</v>
      </c>
      <c r="H1814" s="2" t="str">
        <f>TEXT(MID(Sales_Transactions[[#This Row],[Order Date]],2,5),"yyy/m")</f>
        <v>2012/1</v>
      </c>
      <c r="I1814" t="s">
        <v>78</v>
      </c>
      <c r="J1814">
        <f t="shared" si="168"/>
        <v>3</v>
      </c>
      <c r="K1814" s="2">
        <v>39</v>
      </c>
      <c r="L1814" s="3">
        <v>796.08</v>
      </c>
      <c r="M1814" s="4">
        <v>0.05</v>
      </c>
      <c r="N1814" s="5" t="s">
        <v>23</v>
      </c>
      <c r="O1814" s="3">
        <v>30.29</v>
      </c>
      <c r="P1814" s="3">
        <v>19.98</v>
      </c>
      <c r="Q1814" s="3">
        <v>4</v>
      </c>
      <c r="R1814" s="5" t="s">
        <v>2124</v>
      </c>
      <c r="S1814" s="5" t="s">
        <v>1523</v>
      </c>
      <c r="T1814" s="5" t="str">
        <f t="shared" si="169"/>
        <v>Shirley Schmidt</v>
      </c>
      <c r="U1814" t="s">
        <v>1988</v>
      </c>
      <c r="V1814" s="5" t="s">
        <v>47</v>
      </c>
      <c r="W1814" s="5" t="s">
        <v>48</v>
      </c>
      <c r="X1814" s="5" t="s">
        <v>87</v>
      </c>
      <c r="Y1814" s="5" t="s">
        <v>1112</v>
      </c>
      <c r="Z1814" s="5" t="s">
        <v>43</v>
      </c>
      <c r="AA1814" s="4">
        <v>0.68</v>
      </c>
      <c r="AB1814" s="1">
        <v>40939</v>
      </c>
      <c r="AC1814" s="1">
        <v>26166</v>
      </c>
      <c r="AD1814">
        <f t="shared" si="170"/>
        <v>1</v>
      </c>
      <c r="AE1814">
        <f t="shared" ca="1" si="171"/>
        <v>52</v>
      </c>
      <c r="AF1814" t="str">
        <f t="shared" ca="1" si="172"/>
        <v>18-64</v>
      </c>
      <c r="AG1814" s="3">
        <f t="shared" si="173"/>
        <v>0.61461564102564104</v>
      </c>
      <c r="AH1814" t="str">
        <f>_xlfn.IFNA(VLOOKUP(Sales_Transactions[[#This Row],[Order ID]],Returned_Items[#All],2,FALSE),"Not Returned")</f>
        <v>Not Returned</v>
      </c>
    </row>
    <row r="1815" spans="1:34" x14ac:dyDescent="0.25">
      <c r="A1815">
        <v>20805</v>
      </c>
      <c r="C1815" t="s">
        <v>676</v>
      </c>
      <c r="D1815" s="2" t="str">
        <f>TEXT(MID(Sales_Transactions[[#This Row],[Order Date]],2,5),"d/m/yyy")</f>
        <v>10/1/2011</v>
      </c>
      <c r="E1815" s="2" t="str">
        <f>TEXT(MID(Sales_Transactions[[#This Row],[Order Date]],2,5),"d")</f>
        <v>10</v>
      </c>
      <c r="F1815" s="2" t="str">
        <f>TEXT(MID(Sales_Transactions[[#This Row],[Order Date]],2,5),"m")</f>
        <v>1</v>
      </c>
      <c r="G1815" s="2" t="str">
        <f>TEXT(MID(Sales_Transactions[[#This Row],[Order Date]],2,5),"yyy")</f>
        <v>2011</v>
      </c>
      <c r="H1815" s="2" t="str">
        <f>TEXT(MID(Sales_Transactions[[#This Row],[Order Date]],2,5),"yyy/m")</f>
        <v>2011/1</v>
      </c>
      <c r="I1815" t="s">
        <v>33</v>
      </c>
      <c r="J1815">
        <f t="shared" si="168"/>
        <v>4</v>
      </c>
      <c r="K1815" s="2">
        <v>12</v>
      </c>
      <c r="L1815" s="3">
        <v>69.98</v>
      </c>
      <c r="M1815" s="4">
        <v>0.06</v>
      </c>
      <c r="N1815" s="5" t="s">
        <v>23</v>
      </c>
      <c r="O1815" s="3">
        <v>-58.33</v>
      </c>
      <c r="P1815" s="3">
        <v>5.53</v>
      </c>
      <c r="Q1815" s="3">
        <v>6.98</v>
      </c>
      <c r="R1815" s="5" t="s">
        <v>2118</v>
      </c>
      <c r="S1815" s="5" t="s">
        <v>2119</v>
      </c>
      <c r="T1815" s="5" t="str">
        <f t="shared" si="169"/>
        <v>Sandra Glassco</v>
      </c>
      <c r="U1815" t="s">
        <v>1988</v>
      </c>
      <c r="V1815" s="5" t="s">
        <v>74</v>
      </c>
      <c r="W1815" s="5" t="s">
        <v>28</v>
      </c>
      <c r="X1815" s="5" t="s">
        <v>41</v>
      </c>
      <c r="Y1815" s="5" t="s">
        <v>1133</v>
      </c>
      <c r="Z1815" s="5" t="s">
        <v>43</v>
      </c>
      <c r="AA1815" s="4">
        <v>0.39</v>
      </c>
      <c r="AB1815" s="1">
        <v>40556</v>
      </c>
      <c r="AC1815" s="1">
        <v>26245</v>
      </c>
      <c r="AD1815">
        <f t="shared" si="170"/>
        <v>3</v>
      </c>
      <c r="AE1815">
        <f t="shared" ca="1" si="171"/>
        <v>52</v>
      </c>
      <c r="AF1815" t="str">
        <f t="shared" ca="1" si="172"/>
        <v>18-64</v>
      </c>
      <c r="AG1815" s="3">
        <f t="shared" si="173"/>
        <v>1.0422235000000002</v>
      </c>
      <c r="AH1815" t="str">
        <f>_xlfn.IFNA(VLOOKUP(Sales_Transactions[[#This Row],[Order ID]],Returned_Items[#All],2,FALSE),"Not Returned")</f>
        <v>Not Returned</v>
      </c>
    </row>
    <row r="1816" spans="1:34" x14ac:dyDescent="0.25">
      <c r="A1816">
        <v>20805</v>
      </c>
      <c r="C1816" t="s">
        <v>676</v>
      </c>
      <c r="D1816" s="2" t="str">
        <f>TEXT(MID(Sales_Transactions[[#This Row],[Order Date]],2,5),"d/m/yyy")</f>
        <v>10/1/2011</v>
      </c>
      <c r="E1816" s="2" t="str">
        <f>TEXT(MID(Sales_Transactions[[#This Row],[Order Date]],2,5),"d")</f>
        <v>10</v>
      </c>
      <c r="F1816" s="2" t="str">
        <f>TEXT(MID(Sales_Transactions[[#This Row],[Order Date]],2,5),"m")</f>
        <v>1</v>
      </c>
      <c r="G1816" s="2" t="str">
        <f>TEXT(MID(Sales_Transactions[[#This Row],[Order Date]],2,5),"yyy")</f>
        <v>2011</v>
      </c>
      <c r="H1816" s="2" t="str">
        <f>TEXT(MID(Sales_Transactions[[#This Row],[Order Date]],2,5),"yyy/m")</f>
        <v>2011/1</v>
      </c>
      <c r="I1816" t="s">
        <v>33</v>
      </c>
      <c r="J1816">
        <f t="shared" si="168"/>
        <v>4</v>
      </c>
      <c r="K1816" s="2">
        <v>35</v>
      </c>
      <c r="L1816" s="3">
        <v>418.34</v>
      </c>
      <c r="M1816" s="4">
        <v>0.08</v>
      </c>
      <c r="N1816" s="5" t="s">
        <v>23</v>
      </c>
      <c r="O1816" s="3">
        <v>73.569999999999993</v>
      </c>
      <c r="P1816" s="3">
        <v>12.58</v>
      </c>
      <c r="Q1816" s="3">
        <v>5.16</v>
      </c>
      <c r="R1816" s="5" t="s">
        <v>2118</v>
      </c>
      <c r="S1816" s="5" t="s">
        <v>2119</v>
      </c>
      <c r="T1816" s="5" t="str">
        <f t="shared" si="169"/>
        <v>Sandra Glassco</v>
      </c>
      <c r="U1816" t="s">
        <v>1988</v>
      </c>
      <c r="V1816" s="5" t="s">
        <v>74</v>
      </c>
      <c r="W1816" s="5" t="s">
        <v>57</v>
      </c>
      <c r="X1816" s="5" t="s">
        <v>58</v>
      </c>
      <c r="Y1816" s="5" t="s">
        <v>373</v>
      </c>
      <c r="Z1816" s="5" t="s">
        <v>43</v>
      </c>
      <c r="AA1816" s="4">
        <v>0.43</v>
      </c>
      <c r="AB1816" s="1">
        <v>40555</v>
      </c>
      <c r="AC1816" s="1">
        <v>26033</v>
      </c>
      <c r="AD1816">
        <f t="shared" si="170"/>
        <v>2</v>
      </c>
      <c r="AE1816">
        <f t="shared" ca="1" si="171"/>
        <v>53</v>
      </c>
      <c r="AF1816" t="str">
        <f t="shared" ca="1" si="172"/>
        <v>18-64</v>
      </c>
      <c r="AG1816" s="3">
        <f t="shared" si="173"/>
        <v>0.50656960000000006</v>
      </c>
      <c r="AH1816" t="str">
        <f>_xlfn.IFNA(VLOOKUP(Sales_Transactions[[#This Row],[Order ID]],Returned_Items[#All],2,FALSE),"Not Returned")</f>
        <v>Not Returned</v>
      </c>
    </row>
    <row r="1817" spans="1:34" x14ac:dyDescent="0.25">
      <c r="A1817">
        <v>20805</v>
      </c>
      <c r="C1817" t="s">
        <v>676</v>
      </c>
      <c r="D1817" s="2" t="str">
        <f>TEXT(MID(Sales_Transactions[[#This Row],[Order Date]],2,5),"d/m/yyy")</f>
        <v>10/1/2011</v>
      </c>
      <c r="E1817" s="2" t="str">
        <f>TEXT(MID(Sales_Transactions[[#This Row],[Order Date]],2,5),"d")</f>
        <v>10</v>
      </c>
      <c r="F1817" s="2" t="str">
        <f>TEXT(MID(Sales_Transactions[[#This Row],[Order Date]],2,5),"m")</f>
        <v>1</v>
      </c>
      <c r="G1817" s="2" t="str">
        <f>TEXT(MID(Sales_Transactions[[#This Row],[Order Date]],2,5),"yyy")</f>
        <v>2011</v>
      </c>
      <c r="H1817" s="2" t="str">
        <f>TEXT(MID(Sales_Transactions[[#This Row],[Order Date]],2,5),"yyy/m")</f>
        <v>2011/1</v>
      </c>
      <c r="I1817" t="s">
        <v>33</v>
      </c>
      <c r="J1817">
        <f t="shared" si="168"/>
        <v>4</v>
      </c>
      <c r="K1817" s="2">
        <v>3</v>
      </c>
      <c r="L1817" s="3">
        <v>17.7</v>
      </c>
      <c r="M1817" s="4">
        <v>0.06</v>
      </c>
      <c r="N1817" s="5" t="s">
        <v>23</v>
      </c>
      <c r="O1817" s="3">
        <v>-10.37</v>
      </c>
      <c r="P1817" s="3">
        <v>4.28</v>
      </c>
      <c r="Q1817" s="3">
        <v>4.79</v>
      </c>
      <c r="R1817" s="5" t="s">
        <v>2118</v>
      </c>
      <c r="S1817" s="5" t="s">
        <v>2119</v>
      </c>
      <c r="T1817" s="5" t="str">
        <f t="shared" si="169"/>
        <v>Sandra Glassco</v>
      </c>
      <c r="U1817" t="s">
        <v>1988</v>
      </c>
      <c r="V1817" s="5" t="s">
        <v>74</v>
      </c>
      <c r="W1817" s="5" t="s">
        <v>28</v>
      </c>
      <c r="X1817" s="5" t="s">
        <v>75</v>
      </c>
      <c r="Y1817" s="5" t="s">
        <v>1446</v>
      </c>
      <c r="Z1817" s="5" t="s">
        <v>43</v>
      </c>
      <c r="AA1817" s="4">
        <v>0.4</v>
      </c>
      <c r="AB1817" s="1">
        <v>40554</v>
      </c>
      <c r="AC1817" s="1">
        <v>26110</v>
      </c>
      <c r="AD1817">
        <f t="shared" si="170"/>
        <v>1</v>
      </c>
      <c r="AE1817">
        <f t="shared" ca="1" si="171"/>
        <v>53</v>
      </c>
      <c r="AF1817" t="str">
        <f t="shared" ca="1" si="172"/>
        <v>18-64</v>
      </c>
      <c r="AG1817" s="3">
        <f t="shared" si="173"/>
        <v>3.0224773333333332</v>
      </c>
      <c r="AH1817" t="str">
        <f>_xlfn.IFNA(VLOOKUP(Sales_Transactions[[#This Row],[Order ID]],Returned_Items[#All],2,FALSE),"Not Returned")</f>
        <v>Not Returned</v>
      </c>
    </row>
    <row r="1818" spans="1:34" x14ac:dyDescent="0.25">
      <c r="A1818">
        <v>20805</v>
      </c>
      <c r="C1818" t="s">
        <v>676</v>
      </c>
      <c r="D1818" s="2" t="str">
        <f>TEXT(MID(Sales_Transactions[[#This Row],[Order Date]],2,5),"d/m/yyy")</f>
        <v>10/1/2011</v>
      </c>
      <c r="E1818" s="2" t="str">
        <f>TEXT(MID(Sales_Transactions[[#This Row],[Order Date]],2,5),"d")</f>
        <v>10</v>
      </c>
      <c r="F1818" s="2" t="str">
        <f>TEXT(MID(Sales_Transactions[[#This Row],[Order Date]],2,5),"m")</f>
        <v>1</v>
      </c>
      <c r="G1818" s="2" t="str">
        <f>TEXT(MID(Sales_Transactions[[#This Row],[Order Date]],2,5),"yyy")</f>
        <v>2011</v>
      </c>
      <c r="H1818" s="2" t="str">
        <f>TEXT(MID(Sales_Transactions[[#This Row],[Order Date]],2,5),"yyy/m")</f>
        <v>2011/1</v>
      </c>
      <c r="I1818" t="s">
        <v>33</v>
      </c>
      <c r="J1818">
        <f t="shared" si="168"/>
        <v>4</v>
      </c>
      <c r="K1818" s="2">
        <v>12</v>
      </c>
      <c r="L1818" s="3">
        <v>45.61</v>
      </c>
      <c r="M1818" s="4">
        <v>0.1</v>
      </c>
      <c r="N1818" s="5" t="s">
        <v>23</v>
      </c>
      <c r="O1818" s="3">
        <v>9.18</v>
      </c>
      <c r="P1818" s="3">
        <v>3.85</v>
      </c>
      <c r="Q1818" s="3">
        <v>0.7</v>
      </c>
      <c r="R1818" s="5" t="s">
        <v>2118</v>
      </c>
      <c r="S1818" s="5" t="s">
        <v>2119</v>
      </c>
      <c r="T1818" s="5" t="str">
        <f t="shared" si="169"/>
        <v>Sandra Glassco</v>
      </c>
      <c r="U1818" t="s">
        <v>1988</v>
      </c>
      <c r="V1818" s="5" t="s">
        <v>74</v>
      </c>
      <c r="W1818" s="5" t="s">
        <v>28</v>
      </c>
      <c r="X1818" s="5" t="s">
        <v>124</v>
      </c>
      <c r="Y1818" s="5" t="s">
        <v>2125</v>
      </c>
      <c r="Z1818" s="5" t="s">
        <v>84</v>
      </c>
      <c r="AA1818" s="4">
        <v>0.44</v>
      </c>
      <c r="AB1818" s="1">
        <v>40554</v>
      </c>
      <c r="AC1818" s="1">
        <v>25743</v>
      </c>
      <c r="AD1818">
        <f t="shared" si="170"/>
        <v>1</v>
      </c>
      <c r="AE1818">
        <f t="shared" ca="1" si="171"/>
        <v>54</v>
      </c>
      <c r="AF1818" t="str">
        <f t="shared" ca="1" si="172"/>
        <v>18-64</v>
      </c>
      <c r="AG1818" s="3">
        <f t="shared" si="173"/>
        <v>0.37884583333333333</v>
      </c>
      <c r="AH1818" t="str">
        <f>_xlfn.IFNA(VLOOKUP(Sales_Transactions[[#This Row],[Order ID]],Returned_Items[#All],2,FALSE),"Not Returned")</f>
        <v>Not Returned</v>
      </c>
    </row>
    <row r="1819" spans="1:34" x14ac:dyDescent="0.25">
      <c r="A1819">
        <v>23524</v>
      </c>
      <c r="C1819" t="s">
        <v>1308</v>
      </c>
      <c r="D1819" s="2" t="str">
        <f>TEXT(MID(Sales_Transactions[[#This Row],[Order Date]],2,5),"d/m/yyy")</f>
        <v>28/4/2009</v>
      </c>
      <c r="E1819" s="2" t="str">
        <f>TEXT(MID(Sales_Transactions[[#This Row],[Order Date]],2,5),"d")</f>
        <v>28</v>
      </c>
      <c r="F1819" s="2" t="str">
        <f>TEXT(MID(Sales_Transactions[[#This Row],[Order Date]],2,5),"m")</f>
        <v>4</v>
      </c>
      <c r="G1819" s="2" t="str">
        <f>TEXT(MID(Sales_Transactions[[#This Row],[Order Date]],2,5),"yyy")</f>
        <v>2009</v>
      </c>
      <c r="H1819" s="2" t="str">
        <f>TEXT(MID(Sales_Transactions[[#This Row],[Order Date]],2,5),"yyy/m")</f>
        <v>2009/4</v>
      </c>
      <c r="I1819" t="s">
        <v>33</v>
      </c>
      <c r="J1819">
        <f t="shared" si="168"/>
        <v>4</v>
      </c>
      <c r="K1819" s="2">
        <v>28</v>
      </c>
      <c r="L1819" s="3">
        <v>129.33000000000001</v>
      </c>
      <c r="M1819" s="4">
        <v>0.04</v>
      </c>
      <c r="N1819" s="5" t="s">
        <v>67</v>
      </c>
      <c r="O1819" s="3">
        <v>48.25</v>
      </c>
      <c r="P1819" s="3">
        <v>4.13</v>
      </c>
      <c r="Q1819" s="3">
        <v>0.99</v>
      </c>
      <c r="R1819" s="5" t="s">
        <v>2118</v>
      </c>
      <c r="S1819" s="5" t="s">
        <v>2119</v>
      </c>
      <c r="T1819" s="5" t="str">
        <f t="shared" si="169"/>
        <v>Sandra Glassco</v>
      </c>
      <c r="U1819" t="s">
        <v>1988</v>
      </c>
      <c r="V1819" s="5" t="s">
        <v>74</v>
      </c>
      <c r="W1819" s="5" t="s">
        <v>28</v>
      </c>
      <c r="X1819" s="5" t="s">
        <v>115</v>
      </c>
      <c r="Y1819" s="5" t="s">
        <v>823</v>
      </c>
      <c r="Z1819" s="5" t="s">
        <v>43</v>
      </c>
      <c r="AA1819" s="4">
        <v>0.39</v>
      </c>
      <c r="AB1819" s="1">
        <v>39933</v>
      </c>
      <c r="AC1819" s="1">
        <v>25608</v>
      </c>
      <c r="AD1819">
        <f t="shared" si="170"/>
        <v>2</v>
      </c>
      <c r="AE1819">
        <f t="shared" ca="1" si="171"/>
        <v>54</v>
      </c>
      <c r="AF1819" t="str">
        <f t="shared" ca="1" si="172"/>
        <v>18-64</v>
      </c>
      <c r="AG1819" s="3">
        <f t="shared" si="173"/>
        <v>0.18279814285714285</v>
      </c>
      <c r="AH1819" t="str">
        <f>_xlfn.IFNA(VLOOKUP(Sales_Transactions[[#This Row],[Order ID]],Returned_Items[#All],2,FALSE),"Not Returned")</f>
        <v>Not Returned</v>
      </c>
    </row>
    <row r="1820" spans="1:34" x14ac:dyDescent="0.25">
      <c r="A1820">
        <v>23524</v>
      </c>
      <c r="C1820" t="s">
        <v>1308</v>
      </c>
      <c r="D1820" s="2" t="str">
        <f>TEXT(MID(Sales_Transactions[[#This Row],[Order Date]],2,5),"d/m/yyy")</f>
        <v>28/4/2009</v>
      </c>
      <c r="E1820" s="2" t="str">
        <f>TEXT(MID(Sales_Transactions[[#This Row],[Order Date]],2,5),"d")</f>
        <v>28</v>
      </c>
      <c r="F1820" s="2" t="str">
        <f>TEXT(MID(Sales_Transactions[[#This Row],[Order Date]],2,5),"m")</f>
        <v>4</v>
      </c>
      <c r="G1820" s="2" t="str">
        <f>TEXT(MID(Sales_Transactions[[#This Row],[Order Date]],2,5),"yyy")</f>
        <v>2009</v>
      </c>
      <c r="H1820" s="2" t="str">
        <f>TEXT(MID(Sales_Transactions[[#This Row],[Order Date]],2,5),"yyy/m")</f>
        <v>2009/4</v>
      </c>
      <c r="I1820" t="s">
        <v>33</v>
      </c>
      <c r="J1820">
        <f t="shared" si="168"/>
        <v>4</v>
      </c>
      <c r="K1820" s="2">
        <v>46</v>
      </c>
      <c r="L1820" s="3">
        <v>2461.23</v>
      </c>
      <c r="M1820" s="4">
        <v>0.06</v>
      </c>
      <c r="N1820" s="5" t="s">
        <v>23</v>
      </c>
      <c r="O1820" s="3">
        <v>748.2</v>
      </c>
      <c r="P1820" s="3">
        <v>55.48</v>
      </c>
      <c r="Q1820" s="3">
        <v>14.3</v>
      </c>
      <c r="R1820" s="5" t="s">
        <v>2118</v>
      </c>
      <c r="S1820" s="5" t="s">
        <v>2119</v>
      </c>
      <c r="T1820" s="5" t="str">
        <f t="shared" si="169"/>
        <v>Sandra Glassco</v>
      </c>
      <c r="U1820" t="s">
        <v>1988</v>
      </c>
      <c r="V1820" s="5" t="s">
        <v>74</v>
      </c>
      <c r="W1820" s="5" t="s">
        <v>28</v>
      </c>
      <c r="X1820" s="5" t="s">
        <v>75</v>
      </c>
      <c r="Y1820" s="5" t="s">
        <v>848</v>
      </c>
      <c r="Z1820" s="5" t="s">
        <v>43</v>
      </c>
      <c r="AA1820" s="4">
        <v>0.37</v>
      </c>
      <c r="AB1820" s="1">
        <v>39933</v>
      </c>
      <c r="AC1820" s="1">
        <v>25617</v>
      </c>
      <c r="AD1820">
        <f t="shared" si="170"/>
        <v>2</v>
      </c>
      <c r="AE1820">
        <f t="shared" ca="1" si="171"/>
        <v>54</v>
      </c>
      <c r="AF1820" t="str">
        <f t="shared" ca="1" si="172"/>
        <v>18-64</v>
      </c>
      <c r="AG1820" s="3">
        <f t="shared" si="173"/>
        <v>1.5162328695652174</v>
      </c>
      <c r="AH1820" t="str">
        <f>_xlfn.IFNA(VLOOKUP(Sales_Transactions[[#This Row],[Order ID]],Returned_Items[#All],2,FALSE),"Not Returned")</f>
        <v>Not Returned</v>
      </c>
    </row>
    <row r="1821" spans="1:34" x14ac:dyDescent="0.25">
      <c r="A1821">
        <v>29860</v>
      </c>
      <c r="C1821" t="s">
        <v>2126</v>
      </c>
      <c r="D1821" s="2" t="str">
        <f>TEXT(MID(Sales_Transactions[[#This Row],[Order Date]],2,5),"d/m/yyy")</f>
        <v>13/9/2009</v>
      </c>
      <c r="E1821" s="2" t="str">
        <f>TEXT(MID(Sales_Transactions[[#This Row],[Order Date]],2,5),"d")</f>
        <v>13</v>
      </c>
      <c r="F1821" s="2" t="str">
        <f>TEXT(MID(Sales_Transactions[[#This Row],[Order Date]],2,5),"m")</f>
        <v>9</v>
      </c>
      <c r="G1821" s="2" t="str">
        <f>TEXT(MID(Sales_Transactions[[#This Row],[Order Date]],2,5),"yyy")</f>
        <v>2009</v>
      </c>
      <c r="H1821" s="2" t="str">
        <f>TEXT(MID(Sales_Transactions[[#This Row],[Order Date]],2,5),"yyy/m")</f>
        <v>2009/9</v>
      </c>
      <c r="I1821" t="s">
        <v>101</v>
      </c>
      <c r="J1821">
        <f t="shared" si="168"/>
        <v>1</v>
      </c>
      <c r="K1821" s="2">
        <v>48</v>
      </c>
      <c r="L1821" s="3">
        <v>8295.2900000000009</v>
      </c>
      <c r="M1821" s="4">
        <v>0.08</v>
      </c>
      <c r="N1821" s="5" t="s">
        <v>23</v>
      </c>
      <c r="O1821" s="3">
        <v>2267.2199999999998</v>
      </c>
      <c r="P1821" s="3">
        <v>178.47</v>
      </c>
      <c r="Q1821" s="3">
        <v>19.989999999999998</v>
      </c>
      <c r="R1821" s="5" t="s">
        <v>216</v>
      </c>
      <c r="S1821" s="5" t="s">
        <v>217</v>
      </c>
      <c r="T1821" s="5" t="str">
        <f t="shared" si="169"/>
        <v>Skye Norling</v>
      </c>
      <c r="U1821" t="s">
        <v>1988</v>
      </c>
      <c r="V1821" s="5" t="s">
        <v>74</v>
      </c>
      <c r="W1821" s="5" t="s">
        <v>28</v>
      </c>
      <c r="X1821" s="5" t="s">
        <v>29</v>
      </c>
      <c r="Y1821" s="5" t="s">
        <v>2127</v>
      </c>
      <c r="Z1821" s="5" t="s">
        <v>43</v>
      </c>
      <c r="AA1821" s="4">
        <v>0.55000000000000004</v>
      </c>
      <c r="AB1821" s="1">
        <v>40072</v>
      </c>
      <c r="AC1821" s="1">
        <v>25681</v>
      </c>
      <c r="AD1821">
        <f t="shared" si="170"/>
        <v>3</v>
      </c>
      <c r="AE1821">
        <f t="shared" ca="1" si="171"/>
        <v>54</v>
      </c>
      <c r="AF1821" t="str">
        <f t="shared" ca="1" si="172"/>
        <v>18-64</v>
      </c>
      <c r="AG1821" s="3">
        <f t="shared" si="173"/>
        <v>4.1316088333333338</v>
      </c>
      <c r="AH1821" t="str">
        <f>_xlfn.IFNA(VLOOKUP(Sales_Transactions[[#This Row],[Order ID]],Returned_Items[#All],2,FALSE),"Not Returned")</f>
        <v>Not Returned</v>
      </c>
    </row>
    <row r="1822" spans="1:34" x14ac:dyDescent="0.25">
      <c r="A1822">
        <v>30787</v>
      </c>
      <c r="C1822" t="s">
        <v>2128</v>
      </c>
      <c r="D1822" s="2" t="str">
        <f>TEXT(MID(Sales_Transactions[[#This Row],[Order Date]],2,5),"d/m/yyy")</f>
        <v>27/9/2011</v>
      </c>
      <c r="E1822" s="2" t="str">
        <f>TEXT(MID(Sales_Transactions[[#This Row],[Order Date]],2,5),"d")</f>
        <v>27</v>
      </c>
      <c r="F1822" s="2" t="str">
        <f>TEXT(MID(Sales_Transactions[[#This Row],[Order Date]],2,5),"m")</f>
        <v>9</v>
      </c>
      <c r="G1822" s="2" t="str">
        <f>TEXT(MID(Sales_Transactions[[#This Row],[Order Date]],2,5),"yyy")</f>
        <v>2011</v>
      </c>
      <c r="H1822" s="2" t="str">
        <f>TEXT(MID(Sales_Transactions[[#This Row],[Order Date]],2,5),"yyy/m")</f>
        <v>2011/9</v>
      </c>
      <c r="I1822" t="s">
        <v>33</v>
      </c>
      <c r="J1822">
        <f t="shared" si="168"/>
        <v>4</v>
      </c>
      <c r="K1822" s="2">
        <v>43</v>
      </c>
      <c r="L1822" s="3">
        <v>6477.4589999999998</v>
      </c>
      <c r="M1822" s="4">
        <v>0.05</v>
      </c>
      <c r="N1822" s="5" t="s">
        <v>23</v>
      </c>
      <c r="O1822" s="3">
        <v>1836.46</v>
      </c>
      <c r="P1822" s="3">
        <v>175.99</v>
      </c>
      <c r="Q1822" s="3">
        <v>8.99</v>
      </c>
      <c r="R1822" s="5" t="s">
        <v>2118</v>
      </c>
      <c r="S1822" s="5" t="s">
        <v>2119</v>
      </c>
      <c r="T1822" s="5" t="str">
        <f t="shared" si="169"/>
        <v>Sandra Glassco</v>
      </c>
      <c r="U1822" t="s">
        <v>1988</v>
      </c>
      <c r="V1822" s="5" t="s">
        <v>74</v>
      </c>
      <c r="W1822" s="5" t="s">
        <v>48</v>
      </c>
      <c r="X1822" s="5" t="s">
        <v>49</v>
      </c>
      <c r="Y1822" s="5" t="s">
        <v>1069</v>
      </c>
      <c r="Z1822" s="5" t="s">
        <v>43</v>
      </c>
      <c r="AA1822" s="4">
        <v>0.56999999999999995</v>
      </c>
      <c r="AB1822" s="1">
        <v>40814</v>
      </c>
      <c r="AC1822" s="1">
        <v>25608</v>
      </c>
      <c r="AD1822">
        <f t="shared" si="170"/>
        <v>1</v>
      </c>
      <c r="AE1822">
        <f t="shared" ca="1" si="171"/>
        <v>54</v>
      </c>
      <c r="AF1822" t="str">
        <f t="shared" ca="1" si="172"/>
        <v>18-64</v>
      </c>
      <c r="AG1822" s="3">
        <f t="shared" si="173"/>
        <v>4.2998140697674421</v>
      </c>
      <c r="AH1822" t="str">
        <f>_xlfn.IFNA(VLOOKUP(Sales_Transactions[[#This Row],[Order ID]],Returned_Items[#All],2,FALSE),"Not Returned")</f>
        <v>Not Returned</v>
      </c>
    </row>
    <row r="1823" spans="1:34" x14ac:dyDescent="0.25">
      <c r="A1823">
        <v>37440</v>
      </c>
      <c r="C1823" t="s">
        <v>1478</v>
      </c>
      <c r="D1823" s="2" t="str">
        <f>TEXT(MID(Sales_Transactions[[#This Row],[Order Date]],2,5),"d/m/yyy")</f>
        <v>23/6/2010</v>
      </c>
      <c r="E1823" s="2" t="str">
        <f>TEXT(MID(Sales_Transactions[[#This Row],[Order Date]],2,5),"d")</f>
        <v>23</v>
      </c>
      <c r="F1823" s="2" t="str">
        <f>TEXT(MID(Sales_Transactions[[#This Row],[Order Date]],2,5),"m")</f>
        <v>6</v>
      </c>
      <c r="G1823" s="2" t="str">
        <f>TEXT(MID(Sales_Transactions[[#This Row],[Order Date]],2,5),"yyy")</f>
        <v>2010</v>
      </c>
      <c r="H1823" s="2" t="str">
        <f>TEXT(MID(Sales_Transactions[[#This Row],[Order Date]],2,5),"yyy/m")</f>
        <v>2010/6</v>
      </c>
      <c r="I1823" t="s">
        <v>52</v>
      </c>
      <c r="J1823">
        <f t="shared" si="168"/>
        <v>1</v>
      </c>
      <c r="K1823" s="2">
        <v>31</v>
      </c>
      <c r="L1823" s="3">
        <v>295.45</v>
      </c>
      <c r="M1823" s="4">
        <v>0.03</v>
      </c>
      <c r="N1823" s="5" t="s">
        <v>23</v>
      </c>
      <c r="O1823" s="3">
        <v>-4.3600000000000003</v>
      </c>
      <c r="P1823" s="3">
        <v>9.3800000000000008</v>
      </c>
      <c r="Q1823" s="3">
        <v>4.93</v>
      </c>
      <c r="R1823" s="5" t="s">
        <v>454</v>
      </c>
      <c r="S1823" s="5" t="s">
        <v>2129</v>
      </c>
      <c r="T1823" s="5" t="str">
        <f t="shared" si="169"/>
        <v>Rick Wilson</v>
      </c>
      <c r="U1823" t="s">
        <v>1988</v>
      </c>
      <c r="V1823" s="5" t="s">
        <v>47</v>
      </c>
      <c r="W1823" s="5" t="s">
        <v>57</v>
      </c>
      <c r="X1823" s="5" t="s">
        <v>58</v>
      </c>
      <c r="Y1823" s="5" t="s">
        <v>2130</v>
      </c>
      <c r="Z1823" s="5" t="s">
        <v>43</v>
      </c>
      <c r="AA1823" s="4">
        <v>0.56999999999999995</v>
      </c>
      <c r="AB1823" s="1">
        <v>40354</v>
      </c>
      <c r="AC1823" s="1">
        <v>26099</v>
      </c>
      <c r="AD1823">
        <f t="shared" si="170"/>
        <v>2</v>
      </c>
      <c r="AE1823">
        <f t="shared" ca="1" si="171"/>
        <v>53</v>
      </c>
      <c r="AF1823" t="str">
        <f t="shared" ca="1" si="172"/>
        <v>18-64</v>
      </c>
      <c r="AG1823" s="3">
        <f t="shared" si="173"/>
        <v>0.46152212903225803</v>
      </c>
      <c r="AH1823" t="str">
        <f>_xlfn.IFNA(VLOOKUP(Sales_Transactions[[#This Row],[Order ID]],Returned_Items[#All],2,FALSE),"Not Returned")</f>
        <v>Not Returned</v>
      </c>
    </row>
    <row r="1824" spans="1:34" x14ac:dyDescent="0.25">
      <c r="A1824">
        <v>39872</v>
      </c>
      <c r="C1824" t="s">
        <v>1217</v>
      </c>
      <c r="D1824" s="2" t="str">
        <f>TEXT(MID(Sales_Transactions[[#This Row],[Order Date]],2,5),"d/m/yyy")</f>
        <v>22/2/2010</v>
      </c>
      <c r="E1824" s="2" t="str">
        <f>TEXT(MID(Sales_Transactions[[#This Row],[Order Date]],2,5),"d")</f>
        <v>22</v>
      </c>
      <c r="F1824" s="2" t="str">
        <f>TEXT(MID(Sales_Transactions[[#This Row],[Order Date]],2,5),"m")</f>
        <v>2</v>
      </c>
      <c r="G1824" s="2" t="str">
        <f>TEXT(MID(Sales_Transactions[[#This Row],[Order Date]],2,5),"yyy")</f>
        <v>2010</v>
      </c>
      <c r="H1824" s="2" t="str">
        <f>TEXT(MID(Sales_Transactions[[#This Row],[Order Date]],2,5),"yyy/m")</f>
        <v>2010/2</v>
      </c>
      <c r="I1824" t="s">
        <v>101</v>
      </c>
      <c r="J1824">
        <f t="shared" si="168"/>
        <v>1</v>
      </c>
      <c r="K1824" s="2">
        <v>5</v>
      </c>
      <c r="L1824" s="3">
        <v>16.239999999999998</v>
      </c>
      <c r="M1824" s="4">
        <v>0.01</v>
      </c>
      <c r="N1824" s="5" t="s">
        <v>23</v>
      </c>
      <c r="O1824" s="3">
        <v>0.35</v>
      </c>
      <c r="P1824" s="3">
        <v>2.88</v>
      </c>
      <c r="Q1824" s="3">
        <v>0.99</v>
      </c>
      <c r="R1824" s="5" t="s">
        <v>2118</v>
      </c>
      <c r="S1824" s="5" t="s">
        <v>2119</v>
      </c>
      <c r="T1824" s="5" t="str">
        <f t="shared" si="169"/>
        <v>Sandra Glassco</v>
      </c>
      <c r="U1824" t="s">
        <v>1988</v>
      </c>
      <c r="V1824" s="5" t="s">
        <v>74</v>
      </c>
      <c r="W1824" s="5" t="s">
        <v>28</v>
      </c>
      <c r="X1824" s="5" t="s">
        <v>115</v>
      </c>
      <c r="Y1824" s="5" t="s">
        <v>1685</v>
      </c>
      <c r="Z1824" s="5" t="s">
        <v>43</v>
      </c>
      <c r="AA1824" s="4">
        <v>0.36</v>
      </c>
      <c r="AB1824" s="1">
        <v>40232</v>
      </c>
      <c r="AC1824" s="1">
        <v>26077</v>
      </c>
      <c r="AD1824">
        <f t="shared" si="170"/>
        <v>1</v>
      </c>
      <c r="AE1824">
        <f t="shared" ca="1" si="171"/>
        <v>53</v>
      </c>
      <c r="AF1824" t="str">
        <f t="shared" ca="1" si="172"/>
        <v>18-64</v>
      </c>
      <c r="AG1824" s="3">
        <f t="shared" si="173"/>
        <v>0.77394239999999992</v>
      </c>
      <c r="AH1824" t="str">
        <f>_xlfn.IFNA(VLOOKUP(Sales_Transactions[[#This Row],[Order ID]],Returned_Items[#All],2,FALSE),"Not Returned")</f>
        <v>Returned</v>
      </c>
    </row>
    <row r="1825" spans="1:34" x14ac:dyDescent="0.25">
      <c r="A1825">
        <v>39943</v>
      </c>
      <c r="C1825" t="s">
        <v>2131</v>
      </c>
      <c r="D1825" s="2" t="str">
        <f>TEXT(MID(Sales_Transactions[[#This Row],[Order Date]],2,5),"d/m/yyy")</f>
        <v>7/6/2012</v>
      </c>
      <c r="E1825" s="2" t="str">
        <f>TEXT(MID(Sales_Transactions[[#This Row],[Order Date]],2,5),"d")</f>
        <v>7</v>
      </c>
      <c r="F1825" s="2" t="str">
        <f>TEXT(MID(Sales_Transactions[[#This Row],[Order Date]],2,5),"m")</f>
        <v>6</v>
      </c>
      <c r="G1825" s="2" t="str">
        <f>TEXT(MID(Sales_Transactions[[#This Row],[Order Date]],2,5),"yyy")</f>
        <v>2012</v>
      </c>
      <c r="H1825" s="2" t="str">
        <f>TEXT(MID(Sales_Transactions[[#This Row],[Order Date]],2,5),"yyy/m")</f>
        <v>2012/6</v>
      </c>
      <c r="I1825" t="s">
        <v>33</v>
      </c>
      <c r="J1825">
        <f t="shared" si="168"/>
        <v>4</v>
      </c>
      <c r="K1825" s="2">
        <v>16</v>
      </c>
      <c r="L1825" s="3">
        <v>28.65</v>
      </c>
      <c r="M1825" s="4">
        <v>0.02</v>
      </c>
      <c r="N1825" s="5" t="s">
        <v>23</v>
      </c>
      <c r="O1825" s="3">
        <v>-23.86</v>
      </c>
      <c r="P1825" s="3">
        <v>1.7</v>
      </c>
      <c r="Q1825" s="3">
        <v>1.99</v>
      </c>
      <c r="R1825" s="5" t="s">
        <v>454</v>
      </c>
      <c r="S1825" s="5" t="s">
        <v>2129</v>
      </c>
      <c r="T1825" s="5" t="str">
        <f t="shared" si="169"/>
        <v>Rick Wilson</v>
      </c>
      <c r="U1825" t="s">
        <v>1988</v>
      </c>
      <c r="V1825" s="5" t="s">
        <v>37</v>
      </c>
      <c r="W1825" s="5" t="s">
        <v>48</v>
      </c>
      <c r="X1825" s="5" t="s">
        <v>87</v>
      </c>
      <c r="Y1825" s="5" t="s">
        <v>1652</v>
      </c>
      <c r="Z1825" s="5" t="s">
        <v>60</v>
      </c>
      <c r="AA1825" s="4">
        <v>0.51</v>
      </c>
      <c r="AB1825" s="1">
        <v>41068</v>
      </c>
      <c r="AC1825" s="1">
        <v>11644</v>
      </c>
      <c r="AD1825">
        <f t="shared" si="170"/>
        <v>1</v>
      </c>
      <c r="AE1825">
        <f t="shared" ca="1" si="171"/>
        <v>92</v>
      </c>
      <c r="AF1825" t="str">
        <f t="shared" ca="1" si="172"/>
        <v>Over 65</v>
      </c>
      <c r="AG1825" s="3">
        <f t="shared" si="173"/>
        <v>0.23060375</v>
      </c>
      <c r="AH1825" t="str">
        <f>_xlfn.IFNA(VLOOKUP(Sales_Transactions[[#This Row],[Order ID]],Returned_Items[#All],2,FALSE),"Not Returned")</f>
        <v>Returned</v>
      </c>
    </row>
    <row r="1826" spans="1:34" x14ac:dyDescent="0.25">
      <c r="A1826">
        <v>39943</v>
      </c>
      <c r="C1826" t="s">
        <v>2131</v>
      </c>
      <c r="D1826" s="2" t="str">
        <f>TEXT(MID(Sales_Transactions[[#This Row],[Order Date]],2,5),"d/m/yyy")</f>
        <v>7/6/2012</v>
      </c>
      <c r="E1826" s="2" t="str">
        <f>TEXT(MID(Sales_Transactions[[#This Row],[Order Date]],2,5),"d")</f>
        <v>7</v>
      </c>
      <c r="F1826" s="2" t="str">
        <f>TEXT(MID(Sales_Transactions[[#This Row],[Order Date]],2,5),"m")</f>
        <v>6</v>
      </c>
      <c r="G1826" s="2" t="str">
        <f>TEXT(MID(Sales_Transactions[[#This Row],[Order Date]],2,5),"yyy")</f>
        <v>2012</v>
      </c>
      <c r="H1826" s="2" t="str">
        <f>TEXT(MID(Sales_Transactions[[#This Row],[Order Date]],2,5),"yyy/m")</f>
        <v>2012/6</v>
      </c>
      <c r="I1826" t="s">
        <v>33</v>
      </c>
      <c r="J1826">
        <f t="shared" si="168"/>
        <v>4</v>
      </c>
      <c r="K1826" s="2">
        <v>12</v>
      </c>
      <c r="L1826" s="3">
        <v>201.535</v>
      </c>
      <c r="M1826" s="4">
        <v>0.09</v>
      </c>
      <c r="N1826" s="5" t="s">
        <v>23</v>
      </c>
      <c r="O1826" s="3">
        <v>-122.62</v>
      </c>
      <c r="P1826" s="3">
        <v>20.99</v>
      </c>
      <c r="Q1826" s="3">
        <v>3.3</v>
      </c>
      <c r="R1826" s="5" t="s">
        <v>454</v>
      </c>
      <c r="S1826" s="5" t="s">
        <v>2129</v>
      </c>
      <c r="T1826" s="5" t="str">
        <f t="shared" si="169"/>
        <v>Rick Wilson</v>
      </c>
      <c r="U1826" t="s">
        <v>1988</v>
      </c>
      <c r="V1826" s="5" t="s">
        <v>37</v>
      </c>
      <c r="W1826" s="5" t="s">
        <v>48</v>
      </c>
      <c r="X1826" s="5" t="s">
        <v>49</v>
      </c>
      <c r="Y1826" s="5" t="s">
        <v>470</v>
      </c>
      <c r="Z1826" s="5" t="s">
        <v>60</v>
      </c>
      <c r="AA1826" s="4">
        <v>0.81</v>
      </c>
      <c r="AB1826" s="1">
        <v>41069</v>
      </c>
      <c r="AC1826" s="1">
        <v>25694</v>
      </c>
      <c r="AD1826">
        <f t="shared" si="170"/>
        <v>2</v>
      </c>
      <c r="AE1826">
        <f t="shared" ca="1" si="171"/>
        <v>54</v>
      </c>
      <c r="AF1826" t="str">
        <f t="shared" ca="1" si="172"/>
        <v>18-64</v>
      </c>
      <c r="AG1826" s="3">
        <f t="shared" si="173"/>
        <v>2.0225924166666664</v>
      </c>
      <c r="AH1826" t="str">
        <f>_xlfn.IFNA(VLOOKUP(Sales_Transactions[[#This Row],[Order ID]],Returned_Items[#All],2,FALSE),"Not Returned")</f>
        <v>Returned</v>
      </c>
    </row>
    <row r="1827" spans="1:34" x14ac:dyDescent="0.25">
      <c r="A1827">
        <v>42405</v>
      </c>
      <c r="C1827" t="s">
        <v>2132</v>
      </c>
      <c r="D1827" s="2" t="str">
        <f>TEXT(MID(Sales_Transactions[[#This Row],[Order Date]],2,5),"d/m/yyy")</f>
        <v>21/1/2010</v>
      </c>
      <c r="E1827" s="2" t="str">
        <f>TEXT(MID(Sales_Transactions[[#This Row],[Order Date]],2,5),"d")</f>
        <v>21</v>
      </c>
      <c r="F1827" s="2" t="str">
        <f>TEXT(MID(Sales_Transactions[[#This Row],[Order Date]],2,5),"m")</f>
        <v>1</v>
      </c>
      <c r="G1827" s="2" t="str">
        <f>TEXT(MID(Sales_Transactions[[#This Row],[Order Date]],2,5),"yyy")</f>
        <v>2010</v>
      </c>
      <c r="H1827" s="2" t="str">
        <f>TEXT(MID(Sales_Transactions[[#This Row],[Order Date]],2,5),"yyy/m")</f>
        <v>2010/1</v>
      </c>
      <c r="I1827" t="s">
        <v>33</v>
      </c>
      <c r="J1827">
        <f t="shared" si="168"/>
        <v>4</v>
      </c>
      <c r="K1827" s="2">
        <v>13</v>
      </c>
      <c r="L1827" s="3">
        <v>81.680000000000007</v>
      </c>
      <c r="M1827" s="4">
        <v>0.08</v>
      </c>
      <c r="N1827" s="5" t="s">
        <v>23</v>
      </c>
      <c r="O1827" s="3">
        <v>-25.22</v>
      </c>
      <c r="P1827" s="3">
        <v>5.98</v>
      </c>
      <c r="Q1827" s="3">
        <v>5.15</v>
      </c>
      <c r="R1827" s="5" t="s">
        <v>216</v>
      </c>
      <c r="S1827" s="5" t="s">
        <v>217</v>
      </c>
      <c r="T1827" s="5" t="str">
        <f t="shared" si="169"/>
        <v>Skye Norling</v>
      </c>
      <c r="U1827" t="s">
        <v>1988</v>
      </c>
      <c r="V1827" s="5" t="s">
        <v>74</v>
      </c>
      <c r="W1827" s="5" t="s">
        <v>28</v>
      </c>
      <c r="X1827" s="5" t="s">
        <v>75</v>
      </c>
      <c r="Y1827" s="5" t="s">
        <v>1758</v>
      </c>
      <c r="Z1827" s="5" t="s">
        <v>43</v>
      </c>
      <c r="AA1827" s="4">
        <v>0.36</v>
      </c>
      <c r="AB1827" s="1">
        <v>40201</v>
      </c>
      <c r="AC1827" s="1">
        <v>25588</v>
      </c>
      <c r="AD1827">
        <f t="shared" si="170"/>
        <v>2</v>
      </c>
      <c r="AE1827">
        <f t="shared" ca="1" si="171"/>
        <v>54</v>
      </c>
      <c r="AF1827" t="str">
        <f t="shared" ca="1" si="172"/>
        <v>18-64</v>
      </c>
      <c r="AG1827" s="3">
        <f t="shared" si="173"/>
        <v>0.85578584615384634</v>
      </c>
      <c r="AH1827" t="str">
        <f>_xlfn.IFNA(VLOOKUP(Sales_Transactions[[#This Row],[Order ID]],Returned_Items[#All],2,FALSE),"Not Returned")</f>
        <v>Not Returned</v>
      </c>
    </row>
    <row r="1828" spans="1:34" x14ac:dyDescent="0.25">
      <c r="A1828">
        <v>47171</v>
      </c>
      <c r="C1828" t="s">
        <v>2133</v>
      </c>
      <c r="D1828" s="2" t="str">
        <f>TEXT(MID(Sales_Transactions[[#This Row],[Order Date]],2,5),"d/m/yyy")</f>
        <v>7/1/2010</v>
      </c>
      <c r="E1828" s="2" t="str">
        <f>TEXT(MID(Sales_Transactions[[#This Row],[Order Date]],2,5),"d")</f>
        <v>7</v>
      </c>
      <c r="F1828" s="2" t="str">
        <f>TEXT(MID(Sales_Transactions[[#This Row],[Order Date]],2,5),"m")</f>
        <v>1</v>
      </c>
      <c r="G1828" s="2" t="str">
        <f>TEXT(MID(Sales_Transactions[[#This Row],[Order Date]],2,5),"yyy")</f>
        <v>2010</v>
      </c>
      <c r="H1828" s="2" t="str">
        <f>TEXT(MID(Sales_Transactions[[#This Row],[Order Date]],2,5),"yyy/m")</f>
        <v>2010/1</v>
      </c>
      <c r="I1828" t="s">
        <v>78</v>
      </c>
      <c r="J1828">
        <f t="shared" si="168"/>
        <v>3</v>
      </c>
      <c r="K1828" s="2">
        <v>21</v>
      </c>
      <c r="L1828" s="3">
        <v>147.16</v>
      </c>
      <c r="M1828" s="4">
        <v>0.01</v>
      </c>
      <c r="N1828" s="5" t="s">
        <v>23</v>
      </c>
      <c r="O1828" s="3">
        <v>-92.55</v>
      </c>
      <c r="P1828" s="3">
        <v>6.48</v>
      </c>
      <c r="Q1828" s="3">
        <v>8.4</v>
      </c>
      <c r="R1828" s="5" t="s">
        <v>2118</v>
      </c>
      <c r="S1828" s="5" t="s">
        <v>2119</v>
      </c>
      <c r="T1828" s="5" t="str">
        <f t="shared" si="169"/>
        <v>Sandra Glassco</v>
      </c>
      <c r="U1828" t="s">
        <v>1988</v>
      </c>
      <c r="V1828" s="5" t="s">
        <v>74</v>
      </c>
      <c r="W1828" s="5" t="s">
        <v>28</v>
      </c>
      <c r="X1828" s="5" t="s">
        <v>75</v>
      </c>
      <c r="Y1828" s="5" t="s">
        <v>1945</v>
      </c>
      <c r="Z1828" s="5" t="s">
        <v>43</v>
      </c>
      <c r="AA1828" s="4">
        <v>0.37</v>
      </c>
      <c r="AB1828" s="1">
        <v>40186</v>
      </c>
      <c r="AC1828" s="1">
        <v>25391</v>
      </c>
      <c r="AD1828">
        <f t="shared" si="170"/>
        <v>1</v>
      </c>
      <c r="AE1828">
        <f t="shared" ca="1" si="171"/>
        <v>55</v>
      </c>
      <c r="AF1828" t="str">
        <f t="shared" ca="1" si="172"/>
        <v>18-64</v>
      </c>
      <c r="AG1828" s="3">
        <f t="shared" si="173"/>
        <v>0.70854057142857152</v>
      </c>
      <c r="AH1828" t="str">
        <f>_xlfn.IFNA(VLOOKUP(Sales_Transactions[[#This Row],[Order ID]],Returned_Items[#All],2,FALSE),"Not Returned")</f>
        <v>Not Returned</v>
      </c>
    </row>
    <row r="1829" spans="1:34" x14ac:dyDescent="0.25">
      <c r="A1829">
        <v>47171</v>
      </c>
      <c r="C1829" t="s">
        <v>2133</v>
      </c>
      <c r="D1829" s="2" t="str">
        <f>TEXT(MID(Sales_Transactions[[#This Row],[Order Date]],2,5),"d/m/yyy")</f>
        <v>7/1/2010</v>
      </c>
      <c r="E1829" s="2" t="str">
        <f>TEXT(MID(Sales_Transactions[[#This Row],[Order Date]],2,5),"d")</f>
        <v>7</v>
      </c>
      <c r="F1829" s="2" t="str">
        <f>TEXT(MID(Sales_Transactions[[#This Row],[Order Date]],2,5),"m")</f>
        <v>1</v>
      </c>
      <c r="G1829" s="2" t="str">
        <f>TEXT(MID(Sales_Transactions[[#This Row],[Order Date]],2,5),"yyy")</f>
        <v>2010</v>
      </c>
      <c r="H1829" s="2" t="str">
        <f>TEXT(MID(Sales_Transactions[[#This Row],[Order Date]],2,5),"yyy/m")</f>
        <v>2010/1</v>
      </c>
      <c r="I1829" t="s">
        <v>78</v>
      </c>
      <c r="J1829">
        <f t="shared" si="168"/>
        <v>3</v>
      </c>
      <c r="K1829" s="2">
        <v>19</v>
      </c>
      <c r="L1829" s="3">
        <v>50.07</v>
      </c>
      <c r="M1829" s="4">
        <v>0.03</v>
      </c>
      <c r="N1829" s="5" t="s">
        <v>23</v>
      </c>
      <c r="O1829" s="3">
        <v>-0.53</v>
      </c>
      <c r="P1829" s="3">
        <v>2.67</v>
      </c>
      <c r="Q1829" s="3">
        <v>0.86</v>
      </c>
      <c r="R1829" s="5" t="s">
        <v>2118</v>
      </c>
      <c r="S1829" s="5" t="s">
        <v>2119</v>
      </c>
      <c r="T1829" s="5" t="str">
        <f t="shared" si="169"/>
        <v>Sandra Glassco</v>
      </c>
      <c r="U1829" t="s">
        <v>1988</v>
      </c>
      <c r="V1829" s="5" t="s">
        <v>74</v>
      </c>
      <c r="W1829" s="5" t="s">
        <v>28</v>
      </c>
      <c r="X1829" s="5" t="s">
        <v>124</v>
      </c>
      <c r="Y1829" s="5" t="s">
        <v>2134</v>
      </c>
      <c r="Z1829" s="5" t="s">
        <v>84</v>
      </c>
      <c r="AA1829" s="4">
        <v>0.56999999999999995</v>
      </c>
      <c r="AB1829" s="1">
        <v>40186</v>
      </c>
      <c r="AC1829" s="1">
        <v>25399</v>
      </c>
      <c r="AD1829">
        <f t="shared" si="170"/>
        <v>1</v>
      </c>
      <c r="AE1829">
        <f t="shared" ca="1" si="171"/>
        <v>55</v>
      </c>
      <c r="AF1829" t="str">
        <f t="shared" ca="1" si="172"/>
        <v>18-64</v>
      </c>
      <c r="AG1829" s="3">
        <f t="shared" si="173"/>
        <v>0.18574731578947368</v>
      </c>
      <c r="AH1829" t="str">
        <f>_xlfn.IFNA(VLOOKUP(Sales_Transactions[[#This Row],[Order ID]],Returned_Items[#All],2,FALSE),"Not Returned")</f>
        <v>Not Returned</v>
      </c>
    </row>
    <row r="1830" spans="1:34" x14ac:dyDescent="0.25">
      <c r="A1830">
        <v>47171</v>
      </c>
      <c r="C1830" t="s">
        <v>2133</v>
      </c>
      <c r="D1830" s="2" t="str">
        <f>TEXT(MID(Sales_Transactions[[#This Row],[Order Date]],2,5),"d/m/yyy")</f>
        <v>7/1/2010</v>
      </c>
      <c r="E1830" s="2" t="str">
        <f>TEXT(MID(Sales_Transactions[[#This Row],[Order Date]],2,5),"d")</f>
        <v>7</v>
      </c>
      <c r="F1830" s="2" t="str">
        <f>TEXT(MID(Sales_Transactions[[#This Row],[Order Date]],2,5),"m")</f>
        <v>1</v>
      </c>
      <c r="G1830" s="2" t="str">
        <f>TEXT(MID(Sales_Transactions[[#This Row],[Order Date]],2,5),"yyy")</f>
        <v>2010</v>
      </c>
      <c r="H1830" s="2" t="str">
        <f>TEXT(MID(Sales_Transactions[[#This Row],[Order Date]],2,5),"yyy/m")</f>
        <v>2010/1</v>
      </c>
      <c r="I1830" t="s">
        <v>78</v>
      </c>
      <c r="J1830">
        <f t="shared" si="168"/>
        <v>3</v>
      </c>
      <c r="K1830" s="2">
        <v>32</v>
      </c>
      <c r="L1830" s="3">
        <v>6982.87</v>
      </c>
      <c r="M1830" s="4">
        <v>0.05</v>
      </c>
      <c r="N1830" s="5" t="s">
        <v>34</v>
      </c>
      <c r="O1830" s="3">
        <v>875.55</v>
      </c>
      <c r="P1830" s="3">
        <v>217.85</v>
      </c>
      <c r="Q1830" s="3">
        <v>29.1</v>
      </c>
      <c r="R1830" s="5" t="s">
        <v>2118</v>
      </c>
      <c r="S1830" s="5" t="s">
        <v>2119</v>
      </c>
      <c r="T1830" s="5" t="str">
        <f t="shared" si="169"/>
        <v>Sandra Glassco</v>
      </c>
      <c r="U1830" t="s">
        <v>1988</v>
      </c>
      <c r="V1830" s="5" t="s">
        <v>74</v>
      </c>
      <c r="W1830" s="5" t="s">
        <v>57</v>
      </c>
      <c r="X1830" s="5" t="s">
        <v>107</v>
      </c>
      <c r="Y1830" s="5" t="s">
        <v>2135</v>
      </c>
      <c r="Z1830" s="5" t="s">
        <v>106</v>
      </c>
      <c r="AA1830" s="4">
        <v>0.68</v>
      </c>
      <c r="AB1830" s="1">
        <v>40185</v>
      </c>
      <c r="AC1830" s="1">
        <v>24993</v>
      </c>
      <c r="AD1830">
        <f t="shared" si="170"/>
        <v>0</v>
      </c>
      <c r="AE1830">
        <f t="shared" ca="1" si="171"/>
        <v>56</v>
      </c>
      <c r="AF1830" t="str">
        <f t="shared" ca="1" si="172"/>
        <v>18-64</v>
      </c>
      <c r="AG1830" s="3">
        <f t="shared" si="173"/>
        <v>7.7137835937499997</v>
      </c>
      <c r="AH1830" t="str">
        <f>_xlfn.IFNA(VLOOKUP(Sales_Transactions[[#This Row],[Order ID]],Returned_Items[#All],2,FALSE),"Not Returned")</f>
        <v>Not Returned</v>
      </c>
    </row>
    <row r="1831" spans="1:34" x14ac:dyDescent="0.25">
      <c r="A1831">
        <v>48576</v>
      </c>
      <c r="C1831" t="s">
        <v>2136</v>
      </c>
      <c r="D1831" s="2" t="str">
        <f>TEXT(MID(Sales_Transactions[[#This Row],[Order Date]],2,5),"d/m/yyy")</f>
        <v>1/12/2012</v>
      </c>
      <c r="E1831" s="2" t="str">
        <f>TEXT(MID(Sales_Transactions[[#This Row],[Order Date]],2,5),"d")</f>
        <v>1</v>
      </c>
      <c r="F1831" s="2" t="str">
        <f>TEXT(MID(Sales_Transactions[[#This Row],[Order Date]],2,5),"m")</f>
        <v>12</v>
      </c>
      <c r="G1831" s="2" t="str">
        <f>TEXT(MID(Sales_Transactions[[#This Row],[Order Date]],2,5),"yyy")</f>
        <v>2012</v>
      </c>
      <c r="H1831" s="2" t="str">
        <f>TEXT(MID(Sales_Transactions[[#This Row],[Order Date]],2,5),"yyy/m")</f>
        <v>2012/12</v>
      </c>
      <c r="I1831" t="s">
        <v>52</v>
      </c>
      <c r="J1831">
        <f t="shared" si="168"/>
        <v>1</v>
      </c>
      <c r="K1831" s="2">
        <v>17</v>
      </c>
      <c r="L1831" s="3">
        <v>464.59</v>
      </c>
      <c r="M1831" s="4">
        <v>7.0000000000000007E-2</v>
      </c>
      <c r="N1831" s="5" t="s">
        <v>23</v>
      </c>
      <c r="O1831" s="3">
        <v>168.22</v>
      </c>
      <c r="P1831" s="3">
        <v>28.53</v>
      </c>
      <c r="Q1831" s="3">
        <v>1.49</v>
      </c>
      <c r="R1831" s="5" t="s">
        <v>2118</v>
      </c>
      <c r="S1831" s="5" t="s">
        <v>2119</v>
      </c>
      <c r="T1831" s="5" t="str">
        <f t="shared" si="169"/>
        <v>Sandra Glassco</v>
      </c>
      <c r="U1831" t="s">
        <v>1988</v>
      </c>
      <c r="V1831" s="5" t="s">
        <v>74</v>
      </c>
      <c r="W1831" s="5" t="s">
        <v>28</v>
      </c>
      <c r="X1831" s="5" t="s">
        <v>41</v>
      </c>
      <c r="Y1831" s="5" t="s">
        <v>622</v>
      </c>
      <c r="Z1831" s="5" t="s">
        <v>43</v>
      </c>
      <c r="AA1831" s="4">
        <v>0.38</v>
      </c>
      <c r="AB1831" s="1">
        <v>41245</v>
      </c>
      <c r="AC1831" s="1">
        <v>25033</v>
      </c>
      <c r="AD1831">
        <f t="shared" si="170"/>
        <v>1</v>
      </c>
      <c r="AE1831">
        <f t="shared" ca="1" si="171"/>
        <v>56</v>
      </c>
      <c r="AF1831" t="str">
        <f t="shared" ca="1" si="172"/>
        <v>18-64</v>
      </c>
      <c r="AG1831" s="3">
        <f t="shared" si="173"/>
        <v>1.7647075882352941</v>
      </c>
      <c r="AH1831" t="str">
        <f>_xlfn.IFNA(VLOOKUP(Sales_Transactions[[#This Row],[Order ID]],Returned_Items[#All],2,FALSE),"Not Returned")</f>
        <v>Not Returned</v>
      </c>
    </row>
    <row r="1832" spans="1:34" x14ac:dyDescent="0.25">
      <c r="A1832">
        <v>48576</v>
      </c>
      <c r="C1832" t="s">
        <v>2136</v>
      </c>
      <c r="D1832" s="2" t="str">
        <f>TEXT(MID(Sales_Transactions[[#This Row],[Order Date]],2,5),"d/m/yyy")</f>
        <v>1/12/2012</v>
      </c>
      <c r="E1832" s="2" t="str">
        <f>TEXT(MID(Sales_Transactions[[#This Row],[Order Date]],2,5),"d")</f>
        <v>1</v>
      </c>
      <c r="F1832" s="2" t="str">
        <f>TEXT(MID(Sales_Transactions[[#This Row],[Order Date]],2,5),"m")</f>
        <v>12</v>
      </c>
      <c r="G1832" s="2" t="str">
        <f>TEXT(MID(Sales_Transactions[[#This Row],[Order Date]],2,5),"yyy")</f>
        <v>2012</v>
      </c>
      <c r="H1832" s="2" t="str">
        <f>TEXT(MID(Sales_Transactions[[#This Row],[Order Date]],2,5),"yyy/m")</f>
        <v>2012/12</v>
      </c>
      <c r="I1832" t="s">
        <v>52</v>
      </c>
      <c r="J1832">
        <f t="shared" si="168"/>
        <v>1</v>
      </c>
      <c r="K1832" s="2">
        <v>47</v>
      </c>
      <c r="L1832" s="3">
        <v>316.68</v>
      </c>
      <c r="M1832" s="4">
        <v>0.06</v>
      </c>
      <c r="N1832" s="5" t="s">
        <v>23</v>
      </c>
      <c r="O1832" s="3">
        <v>-161</v>
      </c>
      <c r="P1832" s="3">
        <v>6.48</v>
      </c>
      <c r="Q1832" s="3">
        <v>7.49</v>
      </c>
      <c r="R1832" s="5" t="s">
        <v>2118</v>
      </c>
      <c r="S1832" s="5" t="s">
        <v>2119</v>
      </c>
      <c r="T1832" s="5" t="str">
        <f t="shared" si="169"/>
        <v>Sandra Glassco</v>
      </c>
      <c r="U1832" t="s">
        <v>1988</v>
      </c>
      <c r="V1832" s="5" t="s">
        <v>74</v>
      </c>
      <c r="W1832" s="5" t="s">
        <v>28</v>
      </c>
      <c r="X1832" s="5" t="s">
        <v>75</v>
      </c>
      <c r="Y1832" s="5" t="s">
        <v>1088</v>
      </c>
      <c r="Z1832" s="5" t="s">
        <v>43</v>
      </c>
      <c r="AA1832" s="4">
        <v>0.37</v>
      </c>
      <c r="AB1832" s="1">
        <v>41246</v>
      </c>
      <c r="AC1832" s="1">
        <v>25196</v>
      </c>
      <c r="AD1832">
        <f t="shared" si="170"/>
        <v>2</v>
      </c>
      <c r="AE1832">
        <f t="shared" ca="1" si="171"/>
        <v>55</v>
      </c>
      <c r="AF1832" t="str">
        <f t="shared" ca="1" si="172"/>
        <v>18-64</v>
      </c>
      <c r="AG1832" s="3">
        <f t="shared" si="173"/>
        <v>0.29715131914893617</v>
      </c>
      <c r="AH1832" t="str">
        <f>_xlfn.IFNA(VLOOKUP(Sales_Transactions[[#This Row],[Order ID]],Returned_Items[#All],2,FALSE),"Not Returned")</f>
        <v>Not Returned</v>
      </c>
    </row>
    <row r="1833" spans="1:34" x14ac:dyDescent="0.25">
      <c r="A1833">
        <v>53984</v>
      </c>
      <c r="C1833" t="s">
        <v>1317</v>
      </c>
      <c r="D1833" s="2" t="str">
        <f>TEXT(MID(Sales_Transactions[[#This Row],[Order Date]],2,5),"d/m/yyy")</f>
        <v>10/12/2012</v>
      </c>
      <c r="E1833" s="2" t="str">
        <f>TEXT(MID(Sales_Transactions[[#This Row],[Order Date]],2,5),"d")</f>
        <v>10</v>
      </c>
      <c r="F1833" s="2" t="str">
        <f>TEXT(MID(Sales_Transactions[[#This Row],[Order Date]],2,5),"m")</f>
        <v>12</v>
      </c>
      <c r="G1833" s="2" t="str">
        <f>TEXT(MID(Sales_Transactions[[#This Row],[Order Date]],2,5),"yyy")</f>
        <v>2012</v>
      </c>
      <c r="H1833" s="2" t="str">
        <f>TEXT(MID(Sales_Transactions[[#This Row],[Order Date]],2,5),"yyy/m")</f>
        <v>2012/12</v>
      </c>
      <c r="I1833" t="s">
        <v>78</v>
      </c>
      <c r="J1833">
        <f t="shared" si="168"/>
        <v>3</v>
      </c>
      <c r="K1833" s="2">
        <v>23</v>
      </c>
      <c r="L1833" s="3">
        <v>172.9</v>
      </c>
      <c r="M1833" s="4">
        <v>0</v>
      </c>
      <c r="N1833" s="5" t="s">
        <v>23</v>
      </c>
      <c r="O1833" s="3">
        <v>51.43</v>
      </c>
      <c r="P1833" s="3">
        <v>6.88</v>
      </c>
      <c r="Q1833" s="3">
        <v>2</v>
      </c>
      <c r="R1833" s="5" t="s">
        <v>454</v>
      </c>
      <c r="S1833" s="5" t="s">
        <v>2129</v>
      </c>
      <c r="T1833" s="5" t="str">
        <f t="shared" si="169"/>
        <v>Rick Wilson</v>
      </c>
      <c r="U1833" t="s">
        <v>1988</v>
      </c>
      <c r="V1833" s="5" t="s">
        <v>47</v>
      </c>
      <c r="W1833" s="5" t="s">
        <v>28</v>
      </c>
      <c r="X1833" s="5" t="s">
        <v>75</v>
      </c>
      <c r="Y1833" s="5" t="s">
        <v>1885</v>
      </c>
      <c r="Z1833" s="5" t="s">
        <v>84</v>
      </c>
      <c r="AA1833" s="4">
        <v>0.39</v>
      </c>
      <c r="AB1833" s="1">
        <v>41254</v>
      </c>
      <c r="AC1833" s="1">
        <v>24853</v>
      </c>
      <c r="AD1833">
        <f t="shared" si="170"/>
        <v>1</v>
      </c>
      <c r="AE1833">
        <f t="shared" ca="1" si="171"/>
        <v>56</v>
      </c>
      <c r="AF1833" t="str">
        <f t="shared" ca="1" si="172"/>
        <v>18-64</v>
      </c>
      <c r="AG1833" s="3">
        <f t="shared" si="173"/>
        <v>0.38608695652173908</v>
      </c>
      <c r="AH1833" t="str">
        <f>_xlfn.IFNA(VLOOKUP(Sales_Transactions[[#This Row],[Order ID]],Returned_Items[#All],2,FALSE),"Not Returned")</f>
        <v>Not Returned</v>
      </c>
    </row>
    <row r="1834" spans="1:34" x14ac:dyDescent="0.25">
      <c r="A1834">
        <v>129</v>
      </c>
      <c r="C1834" t="s">
        <v>1119</v>
      </c>
      <c r="D1834" s="2" t="str">
        <f>TEXT(MID(Sales_Transactions[[#This Row],[Order Date]],2,5),"d/m/yyy")</f>
        <v>18/11/2012</v>
      </c>
      <c r="E1834" s="2" t="str">
        <f>TEXT(MID(Sales_Transactions[[#This Row],[Order Date]],2,5),"d")</f>
        <v>18</v>
      </c>
      <c r="F1834" s="2" t="str">
        <f>TEXT(MID(Sales_Transactions[[#This Row],[Order Date]],2,5),"m")</f>
        <v>11</v>
      </c>
      <c r="G1834" s="2" t="str">
        <f>TEXT(MID(Sales_Transactions[[#This Row],[Order Date]],2,5),"yyy")</f>
        <v>2012</v>
      </c>
      <c r="H1834" s="2" t="str">
        <f>TEXT(MID(Sales_Transactions[[#This Row],[Order Date]],2,5),"yyy/m")</f>
        <v>2012/11</v>
      </c>
      <c r="I1834" t="s">
        <v>22</v>
      </c>
      <c r="J1834">
        <f t="shared" si="168"/>
        <v>2</v>
      </c>
      <c r="K1834" s="2">
        <v>4</v>
      </c>
      <c r="L1834" s="3">
        <v>32.72</v>
      </c>
      <c r="M1834" s="4">
        <v>0.09</v>
      </c>
      <c r="N1834" s="5" t="s">
        <v>23</v>
      </c>
      <c r="O1834" s="3">
        <v>-22.59</v>
      </c>
      <c r="P1834" s="3">
        <v>6.48</v>
      </c>
      <c r="Q1834" s="3">
        <v>8.19</v>
      </c>
      <c r="R1834" s="5" t="s">
        <v>2137</v>
      </c>
      <c r="S1834" s="5" t="s">
        <v>1209</v>
      </c>
      <c r="T1834" s="5" t="str">
        <f t="shared" si="169"/>
        <v>Pauline Chand</v>
      </c>
      <c r="U1834" t="s">
        <v>1988</v>
      </c>
      <c r="V1834" s="5" t="s">
        <v>47</v>
      </c>
      <c r="W1834" s="5" t="s">
        <v>28</v>
      </c>
      <c r="X1834" s="5" t="s">
        <v>75</v>
      </c>
      <c r="Y1834" s="5" t="s">
        <v>263</v>
      </c>
      <c r="Z1834" s="5" t="s">
        <v>43</v>
      </c>
      <c r="AA1834" s="4">
        <v>0.37</v>
      </c>
      <c r="AB1834" s="1">
        <v>41240</v>
      </c>
      <c r="AC1834" s="1">
        <v>24949</v>
      </c>
      <c r="AD1834">
        <f t="shared" si="170"/>
        <v>9</v>
      </c>
      <c r="AE1834">
        <f t="shared" ca="1" si="171"/>
        <v>56</v>
      </c>
      <c r="AF1834" t="str">
        <f t="shared" ca="1" si="172"/>
        <v>18-64</v>
      </c>
      <c r="AG1834" s="3">
        <f t="shared" si="173"/>
        <v>3.666042</v>
      </c>
      <c r="AH1834" t="str">
        <f>_xlfn.IFNA(VLOOKUP(Sales_Transactions[[#This Row],[Order ID]],Returned_Items[#All],2,FALSE),"Not Returned")</f>
        <v>Not Returned</v>
      </c>
    </row>
    <row r="1835" spans="1:34" x14ac:dyDescent="0.25">
      <c r="A1835">
        <v>388</v>
      </c>
      <c r="C1835" t="s">
        <v>1558</v>
      </c>
      <c r="D1835" s="2" t="str">
        <f>TEXT(MID(Sales_Transactions[[#This Row],[Order Date]],2,5),"d/m/yyy")</f>
        <v>15/12/2012</v>
      </c>
      <c r="E1835" s="2" t="str">
        <f>TEXT(MID(Sales_Transactions[[#This Row],[Order Date]],2,5),"d")</f>
        <v>15</v>
      </c>
      <c r="F1835" s="2" t="str">
        <f>TEXT(MID(Sales_Transactions[[#This Row],[Order Date]],2,5),"m")</f>
        <v>12</v>
      </c>
      <c r="G1835" s="2" t="str">
        <f>TEXT(MID(Sales_Transactions[[#This Row],[Order Date]],2,5),"yyy")</f>
        <v>2012</v>
      </c>
      <c r="H1835" s="2" t="str">
        <f>TEXT(MID(Sales_Transactions[[#This Row],[Order Date]],2,5),"yyy/m")</f>
        <v>2012/12</v>
      </c>
      <c r="I1835" t="s">
        <v>52</v>
      </c>
      <c r="J1835">
        <f t="shared" si="168"/>
        <v>1</v>
      </c>
      <c r="K1835" s="2">
        <v>46</v>
      </c>
      <c r="L1835" s="3">
        <v>517.92999999999995</v>
      </c>
      <c r="M1835" s="4">
        <v>0.06</v>
      </c>
      <c r="N1835" s="5" t="s">
        <v>23</v>
      </c>
      <c r="O1835" s="3">
        <v>-94.73</v>
      </c>
      <c r="P1835" s="3">
        <v>11.7</v>
      </c>
      <c r="Q1835" s="3">
        <v>6.96</v>
      </c>
      <c r="R1835" s="5" t="s">
        <v>902</v>
      </c>
      <c r="S1835" s="5" t="s">
        <v>2138</v>
      </c>
      <c r="T1835" s="5" t="str">
        <f t="shared" si="169"/>
        <v>Jennifer Halladay</v>
      </c>
      <c r="U1835" t="s">
        <v>1988</v>
      </c>
      <c r="V1835" s="5" t="s">
        <v>74</v>
      </c>
      <c r="W1835" s="5" t="s">
        <v>28</v>
      </c>
      <c r="X1835" s="5" t="s">
        <v>38</v>
      </c>
      <c r="Y1835" s="5" t="s">
        <v>2139</v>
      </c>
      <c r="Z1835" s="5" t="s">
        <v>56</v>
      </c>
      <c r="AA1835" s="4">
        <v>0.5</v>
      </c>
      <c r="AB1835" s="1">
        <v>41261</v>
      </c>
      <c r="AC1835" s="1">
        <v>24854</v>
      </c>
      <c r="AD1835">
        <f t="shared" si="170"/>
        <v>3</v>
      </c>
      <c r="AE1835">
        <f t="shared" ca="1" si="171"/>
        <v>56</v>
      </c>
      <c r="AF1835" t="str">
        <f t="shared" ca="1" si="172"/>
        <v>18-64</v>
      </c>
      <c r="AG1835" s="3">
        <f t="shared" si="173"/>
        <v>0.40549956521739128</v>
      </c>
      <c r="AH1835" t="str">
        <f>_xlfn.IFNA(VLOOKUP(Sales_Transactions[[#This Row],[Order ID]],Returned_Items[#All],2,FALSE),"Not Returned")</f>
        <v>Not Returned</v>
      </c>
    </row>
    <row r="1836" spans="1:34" x14ac:dyDescent="0.25">
      <c r="A1836">
        <v>1345</v>
      </c>
      <c r="C1836" t="s">
        <v>2140</v>
      </c>
      <c r="D1836" s="2" t="str">
        <f>TEXT(MID(Sales_Transactions[[#This Row],[Order Date]],2,5),"d/m/yyy")</f>
        <v>27/10/2012</v>
      </c>
      <c r="E1836" s="2" t="str">
        <f>TEXT(MID(Sales_Transactions[[#This Row],[Order Date]],2,5),"d")</f>
        <v>27</v>
      </c>
      <c r="F1836" s="2" t="str">
        <f>TEXT(MID(Sales_Transactions[[#This Row],[Order Date]],2,5),"m")</f>
        <v>10</v>
      </c>
      <c r="G1836" s="2" t="str">
        <f>TEXT(MID(Sales_Transactions[[#This Row],[Order Date]],2,5),"yyy")</f>
        <v>2012</v>
      </c>
      <c r="H1836" s="2" t="str">
        <f>TEXT(MID(Sales_Transactions[[#This Row],[Order Date]],2,5),"yyy/m")</f>
        <v>2012/10</v>
      </c>
      <c r="I1836" t="s">
        <v>22</v>
      </c>
      <c r="J1836">
        <f t="shared" si="168"/>
        <v>2</v>
      </c>
      <c r="K1836" s="2">
        <v>24</v>
      </c>
      <c r="L1836" s="3">
        <v>2443.85</v>
      </c>
      <c r="M1836" s="4">
        <v>0.08</v>
      </c>
      <c r="N1836" s="5" t="s">
        <v>34</v>
      </c>
      <c r="O1836" s="3">
        <v>-120.85</v>
      </c>
      <c r="P1836" s="3">
        <v>100.98</v>
      </c>
      <c r="Q1836" s="3">
        <v>35.840000000000003</v>
      </c>
      <c r="R1836" s="5" t="s">
        <v>2141</v>
      </c>
      <c r="S1836" s="5" t="s">
        <v>2142</v>
      </c>
      <c r="T1836" s="5" t="str">
        <f t="shared" si="169"/>
        <v>Ritsa Hightower</v>
      </c>
      <c r="U1836" t="s">
        <v>1988</v>
      </c>
      <c r="V1836" s="5" t="s">
        <v>47</v>
      </c>
      <c r="W1836" s="5" t="s">
        <v>57</v>
      </c>
      <c r="X1836" s="5" t="s">
        <v>104</v>
      </c>
      <c r="Y1836" s="5" t="s">
        <v>1198</v>
      </c>
      <c r="Z1836" s="5" t="s">
        <v>106</v>
      </c>
      <c r="AA1836" s="4">
        <v>0.62</v>
      </c>
      <c r="AB1836" s="1">
        <v>41213</v>
      </c>
      <c r="AC1836" s="1">
        <v>24910</v>
      </c>
      <c r="AD1836">
        <f t="shared" si="170"/>
        <v>4</v>
      </c>
      <c r="AE1836">
        <f t="shared" ca="1" si="171"/>
        <v>56</v>
      </c>
      <c r="AF1836" t="str">
        <f t="shared" ca="1" si="172"/>
        <v>18-64</v>
      </c>
      <c r="AG1836" s="3">
        <f t="shared" si="173"/>
        <v>5.697467333333333</v>
      </c>
      <c r="AH1836" t="str">
        <f>_xlfn.IFNA(VLOOKUP(Sales_Transactions[[#This Row],[Order ID]],Returned_Items[#All],2,FALSE),"Not Returned")</f>
        <v>Not Returned</v>
      </c>
    </row>
    <row r="1837" spans="1:34" x14ac:dyDescent="0.25">
      <c r="A1837">
        <v>1793</v>
      </c>
      <c r="C1837" t="s">
        <v>1663</v>
      </c>
      <c r="D1837" s="2" t="str">
        <f>TEXT(MID(Sales_Transactions[[#This Row],[Order Date]],2,5),"d/m/yyy")</f>
        <v>11/7/2012</v>
      </c>
      <c r="E1837" s="2" t="str">
        <f>TEXT(MID(Sales_Transactions[[#This Row],[Order Date]],2,5),"d")</f>
        <v>11</v>
      </c>
      <c r="F1837" s="2" t="str">
        <f>TEXT(MID(Sales_Transactions[[#This Row],[Order Date]],2,5),"m")</f>
        <v>7</v>
      </c>
      <c r="G1837" s="2" t="str">
        <f>TEXT(MID(Sales_Transactions[[#This Row],[Order Date]],2,5),"yyy")</f>
        <v>2012</v>
      </c>
      <c r="H1837" s="2" t="str">
        <f>TEXT(MID(Sales_Transactions[[#This Row],[Order Date]],2,5),"yyy/m")</f>
        <v>2012/7</v>
      </c>
      <c r="I1837" t="s">
        <v>52</v>
      </c>
      <c r="J1837">
        <f t="shared" si="168"/>
        <v>1</v>
      </c>
      <c r="K1837" s="2">
        <v>36</v>
      </c>
      <c r="L1837" s="3">
        <v>233.43</v>
      </c>
      <c r="M1837" s="4">
        <v>0.03</v>
      </c>
      <c r="N1837" s="5" t="s">
        <v>23</v>
      </c>
      <c r="O1837" s="3">
        <v>-71.900000000000006</v>
      </c>
      <c r="P1837" s="3">
        <v>6.28</v>
      </c>
      <c r="Q1837" s="3">
        <v>5.36</v>
      </c>
      <c r="R1837" s="5" t="s">
        <v>2143</v>
      </c>
      <c r="S1837" s="5" t="s">
        <v>2144</v>
      </c>
      <c r="T1837" s="5" t="str">
        <f t="shared" si="169"/>
        <v>Joni Blumstein</v>
      </c>
      <c r="U1837" t="s">
        <v>1988</v>
      </c>
      <c r="V1837" s="5" t="s">
        <v>74</v>
      </c>
      <c r="W1837" s="5" t="s">
        <v>28</v>
      </c>
      <c r="X1837" s="5" t="s">
        <v>41</v>
      </c>
      <c r="Y1837" s="5" t="s">
        <v>2145</v>
      </c>
      <c r="Z1837" s="5" t="s">
        <v>43</v>
      </c>
      <c r="AA1837" s="4">
        <v>0.4</v>
      </c>
      <c r="AB1837" s="1">
        <v>41101</v>
      </c>
      <c r="AC1837" s="1">
        <v>24737</v>
      </c>
      <c r="AD1837">
        <f t="shared" si="170"/>
        <v>0</v>
      </c>
      <c r="AE1837">
        <f t="shared" ca="1" si="171"/>
        <v>56</v>
      </c>
      <c r="AF1837" t="str">
        <f t="shared" ca="1" si="172"/>
        <v>18-64</v>
      </c>
      <c r="AG1837" s="3">
        <f t="shared" si="173"/>
        <v>0.32328099999999999</v>
      </c>
      <c r="AH1837" t="str">
        <f>_xlfn.IFNA(VLOOKUP(Sales_Transactions[[#This Row],[Order ID]],Returned_Items[#All],2,FALSE),"Not Returned")</f>
        <v>Not Returned</v>
      </c>
    </row>
    <row r="1838" spans="1:34" x14ac:dyDescent="0.25">
      <c r="A1838">
        <v>2209</v>
      </c>
      <c r="C1838" t="s">
        <v>577</v>
      </c>
      <c r="D1838" s="2" t="str">
        <f>TEXT(MID(Sales_Transactions[[#This Row],[Order Date]],2,5),"d/m/yyy")</f>
        <v>9/7/2012</v>
      </c>
      <c r="E1838" s="2" t="str">
        <f>TEXT(MID(Sales_Transactions[[#This Row],[Order Date]],2,5),"d")</f>
        <v>9</v>
      </c>
      <c r="F1838" s="2" t="str">
        <f>TEXT(MID(Sales_Transactions[[#This Row],[Order Date]],2,5),"m")</f>
        <v>7</v>
      </c>
      <c r="G1838" s="2" t="str">
        <f>TEXT(MID(Sales_Transactions[[#This Row],[Order Date]],2,5),"yyy")</f>
        <v>2012</v>
      </c>
      <c r="H1838" s="2" t="str">
        <f>TEXT(MID(Sales_Transactions[[#This Row],[Order Date]],2,5),"yyy/m")</f>
        <v>2012/7</v>
      </c>
      <c r="I1838" t="s">
        <v>33</v>
      </c>
      <c r="J1838">
        <f t="shared" si="168"/>
        <v>4</v>
      </c>
      <c r="K1838" s="2">
        <v>27</v>
      </c>
      <c r="L1838" s="3">
        <v>9418.73</v>
      </c>
      <c r="M1838" s="4">
        <v>0</v>
      </c>
      <c r="N1838" s="5" t="s">
        <v>34</v>
      </c>
      <c r="O1838" s="3">
        <v>2245.2399999999998</v>
      </c>
      <c r="P1838" s="3">
        <v>320.98</v>
      </c>
      <c r="Q1838" s="3">
        <v>58.95</v>
      </c>
      <c r="R1838" s="5" t="s">
        <v>2146</v>
      </c>
      <c r="S1838" s="5" t="s">
        <v>899</v>
      </c>
      <c r="T1838" s="5" t="str">
        <f t="shared" si="169"/>
        <v>Pete Armstrong</v>
      </c>
      <c r="U1838" t="s">
        <v>1988</v>
      </c>
      <c r="V1838" s="5" t="s">
        <v>37</v>
      </c>
      <c r="W1838" s="5" t="s">
        <v>57</v>
      </c>
      <c r="X1838" s="5" t="s">
        <v>154</v>
      </c>
      <c r="Y1838" s="5" t="s">
        <v>271</v>
      </c>
      <c r="Z1838" s="5" t="s">
        <v>40</v>
      </c>
      <c r="AA1838" s="4">
        <v>0.56999999999999995</v>
      </c>
      <c r="AB1838" s="1">
        <v>41101</v>
      </c>
      <c r="AC1838" s="1">
        <v>24534</v>
      </c>
      <c r="AD1838">
        <f t="shared" si="170"/>
        <v>2</v>
      </c>
      <c r="AE1838">
        <f t="shared" ca="1" si="171"/>
        <v>57</v>
      </c>
      <c r="AF1838" t="str">
        <f t="shared" ca="1" si="172"/>
        <v>18-64</v>
      </c>
      <c r="AG1838" s="3">
        <f t="shared" si="173"/>
        <v>14.071481481481483</v>
      </c>
      <c r="AH1838" t="str">
        <f>_xlfn.IFNA(VLOOKUP(Sales_Transactions[[#This Row],[Order ID]],Returned_Items[#All],2,FALSE),"Not Returned")</f>
        <v>Not Returned</v>
      </c>
    </row>
    <row r="1839" spans="1:34" x14ac:dyDescent="0.25">
      <c r="A1839">
        <v>2209</v>
      </c>
      <c r="C1839" t="s">
        <v>577</v>
      </c>
      <c r="D1839" s="2" t="str">
        <f>TEXT(MID(Sales_Transactions[[#This Row],[Order Date]],2,5),"d/m/yyy")</f>
        <v>9/7/2012</v>
      </c>
      <c r="E1839" s="2" t="str">
        <f>TEXT(MID(Sales_Transactions[[#This Row],[Order Date]],2,5),"d")</f>
        <v>9</v>
      </c>
      <c r="F1839" s="2" t="str">
        <f>TEXT(MID(Sales_Transactions[[#This Row],[Order Date]],2,5),"m")</f>
        <v>7</v>
      </c>
      <c r="G1839" s="2" t="str">
        <f>TEXT(MID(Sales_Transactions[[#This Row],[Order Date]],2,5),"yyy")</f>
        <v>2012</v>
      </c>
      <c r="H1839" s="2" t="str">
        <f>TEXT(MID(Sales_Transactions[[#This Row],[Order Date]],2,5),"yyy/m")</f>
        <v>2012/7</v>
      </c>
      <c r="I1839" t="s">
        <v>33</v>
      </c>
      <c r="J1839">
        <f t="shared" si="168"/>
        <v>4</v>
      </c>
      <c r="K1839" s="2">
        <v>1</v>
      </c>
      <c r="L1839" s="3">
        <v>5.68</v>
      </c>
      <c r="M1839" s="4">
        <v>0.02</v>
      </c>
      <c r="N1839" s="5" t="s">
        <v>23</v>
      </c>
      <c r="O1839" s="3">
        <v>-1.82</v>
      </c>
      <c r="P1839" s="3">
        <v>4.76</v>
      </c>
      <c r="Q1839" s="3">
        <v>0.88</v>
      </c>
      <c r="R1839" s="5" t="s">
        <v>2146</v>
      </c>
      <c r="S1839" s="5" t="s">
        <v>899</v>
      </c>
      <c r="T1839" s="5" t="str">
        <f t="shared" si="169"/>
        <v>Pete Armstrong</v>
      </c>
      <c r="U1839" t="s">
        <v>1988</v>
      </c>
      <c r="V1839" s="5" t="s">
        <v>37</v>
      </c>
      <c r="W1839" s="5" t="s">
        <v>28</v>
      </c>
      <c r="X1839" s="5" t="s">
        <v>75</v>
      </c>
      <c r="Y1839" s="5" t="s">
        <v>1235</v>
      </c>
      <c r="Z1839" s="5" t="s">
        <v>84</v>
      </c>
      <c r="AA1839" s="4">
        <v>0.39</v>
      </c>
      <c r="AB1839" s="1">
        <v>41100</v>
      </c>
      <c r="AC1839" s="1">
        <v>13785</v>
      </c>
      <c r="AD1839">
        <f t="shared" si="170"/>
        <v>1</v>
      </c>
      <c r="AE1839">
        <f t="shared" ca="1" si="171"/>
        <v>86</v>
      </c>
      <c r="AF1839" t="str">
        <f t="shared" ca="1" si="172"/>
        <v>Over 65</v>
      </c>
      <c r="AG1839" s="3">
        <f t="shared" si="173"/>
        <v>5.6390479999999998</v>
      </c>
      <c r="AH1839" t="str">
        <f>_xlfn.IFNA(VLOOKUP(Sales_Transactions[[#This Row],[Order ID]],Returned_Items[#All],2,FALSE),"Not Returned")</f>
        <v>Not Returned</v>
      </c>
    </row>
    <row r="1840" spans="1:34" x14ac:dyDescent="0.25">
      <c r="A1840">
        <v>2209</v>
      </c>
      <c r="C1840" t="s">
        <v>577</v>
      </c>
      <c r="D1840" s="2" t="str">
        <f>TEXT(MID(Sales_Transactions[[#This Row],[Order Date]],2,5),"d/m/yyy")</f>
        <v>9/7/2012</v>
      </c>
      <c r="E1840" s="2" t="str">
        <f>TEXT(MID(Sales_Transactions[[#This Row],[Order Date]],2,5),"d")</f>
        <v>9</v>
      </c>
      <c r="F1840" s="2" t="str">
        <f>TEXT(MID(Sales_Transactions[[#This Row],[Order Date]],2,5),"m")</f>
        <v>7</v>
      </c>
      <c r="G1840" s="2" t="str">
        <f>TEXT(MID(Sales_Transactions[[#This Row],[Order Date]],2,5),"yyy")</f>
        <v>2012</v>
      </c>
      <c r="H1840" s="2" t="str">
        <f>TEXT(MID(Sales_Transactions[[#This Row],[Order Date]],2,5),"yyy/m")</f>
        <v>2012/7</v>
      </c>
      <c r="I1840" t="s">
        <v>33</v>
      </c>
      <c r="J1840">
        <f t="shared" si="168"/>
        <v>4</v>
      </c>
      <c r="K1840" s="2">
        <v>42</v>
      </c>
      <c r="L1840" s="3">
        <v>174.59</v>
      </c>
      <c r="M1840" s="4">
        <v>0.08</v>
      </c>
      <c r="N1840" s="5" t="s">
        <v>23</v>
      </c>
      <c r="O1840" s="3">
        <v>25.88</v>
      </c>
      <c r="P1840" s="3">
        <v>4.28</v>
      </c>
      <c r="Q1840" s="3">
        <v>0.94</v>
      </c>
      <c r="R1840" s="5" t="s">
        <v>2146</v>
      </c>
      <c r="S1840" s="5" t="s">
        <v>899</v>
      </c>
      <c r="T1840" s="5" t="str">
        <f t="shared" si="169"/>
        <v>Pete Armstrong</v>
      </c>
      <c r="U1840" t="s">
        <v>1988</v>
      </c>
      <c r="V1840" s="5" t="s">
        <v>37</v>
      </c>
      <c r="W1840" s="5" t="s">
        <v>28</v>
      </c>
      <c r="X1840" s="5" t="s">
        <v>124</v>
      </c>
      <c r="Y1840" s="5" t="s">
        <v>908</v>
      </c>
      <c r="Z1840" s="5" t="s">
        <v>84</v>
      </c>
      <c r="AA1840" s="4">
        <v>0.56000000000000005</v>
      </c>
      <c r="AB1840" s="1">
        <v>41099</v>
      </c>
      <c r="AC1840" s="1">
        <v>25699</v>
      </c>
      <c r="AD1840">
        <f t="shared" si="170"/>
        <v>0</v>
      </c>
      <c r="AE1840">
        <f t="shared" ca="1" si="171"/>
        <v>54</v>
      </c>
      <c r="AF1840" t="str">
        <f t="shared" ca="1" si="172"/>
        <v>18-64</v>
      </c>
      <c r="AG1840" s="3">
        <f t="shared" si="173"/>
        <v>0.12420419047619047</v>
      </c>
      <c r="AH1840" t="str">
        <f>_xlfn.IFNA(VLOOKUP(Sales_Transactions[[#This Row],[Order ID]],Returned_Items[#All],2,FALSE),"Not Returned")</f>
        <v>Not Returned</v>
      </c>
    </row>
    <row r="1841" spans="1:34" x14ac:dyDescent="0.25">
      <c r="A1841">
        <v>2209</v>
      </c>
      <c r="C1841" t="s">
        <v>577</v>
      </c>
      <c r="D1841" s="2" t="str">
        <f>TEXT(MID(Sales_Transactions[[#This Row],[Order Date]],2,5),"d/m/yyy")</f>
        <v>9/7/2012</v>
      </c>
      <c r="E1841" s="2" t="str">
        <f>TEXT(MID(Sales_Transactions[[#This Row],[Order Date]],2,5),"d")</f>
        <v>9</v>
      </c>
      <c r="F1841" s="2" t="str">
        <f>TEXT(MID(Sales_Transactions[[#This Row],[Order Date]],2,5),"m")</f>
        <v>7</v>
      </c>
      <c r="G1841" s="2" t="str">
        <f>TEXT(MID(Sales_Transactions[[#This Row],[Order Date]],2,5),"yyy")</f>
        <v>2012</v>
      </c>
      <c r="H1841" s="2" t="str">
        <f>TEXT(MID(Sales_Transactions[[#This Row],[Order Date]],2,5),"yyy/m")</f>
        <v>2012/7</v>
      </c>
      <c r="I1841" t="s">
        <v>33</v>
      </c>
      <c r="J1841">
        <f t="shared" si="168"/>
        <v>4</v>
      </c>
      <c r="K1841" s="2">
        <v>13</v>
      </c>
      <c r="L1841" s="3">
        <v>1265.4970000000001</v>
      </c>
      <c r="M1841" s="4">
        <v>0.1</v>
      </c>
      <c r="N1841" s="5" t="s">
        <v>23</v>
      </c>
      <c r="O1841" s="3">
        <v>-161.12</v>
      </c>
      <c r="P1841" s="3">
        <v>125.99</v>
      </c>
      <c r="Q1841" s="3">
        <v>3</v>
      </c>
      <c r="R1841" s="5" t="s">
        <v>2146</v>
      </c>
      <c r="S1841" s="5" t="s">
        <v>899</v>
      </c>
      <c r="T1841" s="5" t="str">
        <f t="shared" si="169"/>
        <v>Pete Armstrong</v>
      </c>
      <c r="U1841" t="s">
        <v>1988</v>
      </c>
      <c r="V1841" s="5" t="s">
        <v>37</v>
      </c>
      <c r="W1841" s="5" t="s">
        <v>48</v>
      </c>
      <c r="X1841" s="5" t="s">
        <v>49</v>
      </c>
      <c r="Y1841" s="5" t="s">
        <v>1136</v>
      </c>
      <c r="Z1841" s="5" t="s">
        <v>43</v>
      </c>
      <c r="AA1841" s="4">
        <v>0.59</v>
      </c>
      <c r="AB1841" s="1">
        <v>41100</v>
      </c>
      <c r="AC1841" s="1">
        <v>25737</v>
      </c>
      <c r="AD1841">
        <f t="shared" si="170"/>
        <v>1</v>
      </c>
      <c r="AE1841">
        <f t="shared" ca="1" si="171"/>
        <v>54</v>
      </c>
      <c r="AF1841" t="str">
        <f t="shared" ca="1" si="172"/>
        <v>18-64</v>
      </c>
      <c r="AG1841" s="3">
        <f t="shared" si="173"/>
        <v>9.9126161538461552</v>
      </c>
      <c r="AH1841" t="str">
        <f>_xlfn.IFNA(VLOOKUP(Sales_Transactions[[#This Row],[Order ID]],Returned_Items[#All],2,FALSE),"Not Returned")</f>
        <v>Not Returned</v>
      </c>
    </row>
    <row r="1842" spans="1:34" x14ac:dyDescent="0.25">
      <c r="A1842">
        <v>2947</v>
      </c>
      <c r="C1842" t="s">
        <v>2147</v>
      </c>
      <c r="D1842" s="2" t="str">
        <f>TEXT(MID(Sales_Transactions[[#This Row],[Order Date]],2,5),"d/m/yyy")</f>
        <v>25/4/2011</v>
      </c>
      <c r="E1842" s="2" t="str">
        <f>TEXT(MID(Sales_Transactions[[#This Row],[Order Date]],2,5),"d")</f>
        <v>25</v>
      </c>
      <c r="F1842" s="2" t="str">
        <f>TEXT(MID(Sales_Transactions[[#This Row],[Order Date]],2,5),"m")</f>
        <v>4</v>
      </c>
      <c r="G1842" s="2" t="str">
        <f>TEXT(MID(Sales_Transactions[[#This Row],[Order Date]],2,5),"yyy")</f>
        <v>2011</v>
      </c>
      <c r="H1842" s="2" t="str">
        <f>TEXT(MID(Sales_Transactions[[#This Row],[Order Date]],2,5),"yyy/m")</f>
        <v>2011/4</v>
      </c>
      <c r="I1842" t="s">
        <v>101</v>
      </c>
      <c r="J1842">
        <f t="shared" si="168"/>
        <v>1</v>
      </c>
      <c r="K1842" s="2">
        <v>8</v>
      </c>
      <c r="L1842" s="3">
        <v>57.04</v>
      </c>
      <c r="M1842" s="4">
        <v>0.05</v>
      </c>
      <c r="N1842" s="5" t="s">
        <v>23</v>
      </c>
      <c r="O1842" s="3">
        <v>-29.06</v>
      </c>
      <c r="P1842" s="3">
        <v>6.48</v>
      </c>
      <c r="Q1842" s="3">
        <v>6.81</v>
      </c>
      <c r="R1842" s="5" t="s">
        <v>2146</v>
      </c>
      <c r="S1842" s="5" t="s">
        <v>899</v>
      </c>
      <c r="T1842" s="5" t="str">
        <f t="shared" si="169"/>
        <v>Pete Armstrong</v>
      </c>
      <c r="U1842" t="s">
        <v>1988</v>
      </c>
      <c r="V1842" s="5" t="s">
        <v>37</v>
      </c>
      <c r="W1842" s="5" t="s">
        <v>28</v>
      </c>
      <c r="X1842" s="5" t="s">
        <v>75</v>
      </c>
      <c r="Y1842" s="5" t="s">
        <v>478</v>
      </c>
      <c r="Z1842" s="5" t="s">
        <v>43</v>
      </c>
      <c r="AA1842" s="4">
        <v>0.36</v>
      </c>
      <c r="AB1842" s="1">
        <v>40660</v>
      </c>
      <c r="AC1842" s="1">
        <v>14104</v>
      </c>
      <c r="AD1842">
        <f t="shared" si="170"/>
        <v>2</v>
      </c>
      <c r="AE1842">
        <f t="shared" ca="1" si="171"/>
        <v>85</v>
      </c>
      <c r="AF1842" t="str">
        <f t="shared" ca="1" si="172"/>
        <v>Over 65</v>
      </c>
      <c r="AG1842" s="3">
        <f t="shared" si="173"/>
        <v>1.6608450000000001</v>
      </c>
      <c r="AH1842" t="str">
        <f>_xlfn.IFNA(VLOOKUP(Sales_Transactions[[#This Row],[Order ID]],Returned_Items[#All],2,FALSE),"Not Returned")</f>
        <v>Not Returned</v>
      </c>
    </row>
    <row r="1843" spans="1:34" x14ac:dyDescent="0.25">
      <c r="A1843">
        <v>3271</v>
      </c>
      <c r="C1843" t="s">
        <v>201</v>
      </c>
      <c r="D1843" s="2" t="str">
        <f>TEXT(MID(Sales_Transactions[[#This Row],[Order Date]],2,5),"d/m/yyy")</f>
        <v>31/12/2011</v>
      </c>
      <c r="E1843" s="2" t="str">
        <f>TEXT(MID(Sales_Transactions[[#This Row],[Order Date]],2,5),"d")</f>
        <v>31</v>
      </c>
      <c r="F1843" s="2" t="str">
        <f>TEXT(MID(Sales_Transactions[[#This Row],[Order Date]],2,5),"m")</f>
        <v>12</v>
      </c>
      <c r="G1843" s="2" t="str">
        <f>TEXT(MID(Sales_Transactions[[#This Row],[Order Date]],2,5),"yyy")</f>
        <v>2011</v>
      </c>
      <c r="H1843" s="2" t="str">
        <f>TEXT(MID(Sales_Transactions[[#This Row],[Order Date]],2,5),"yyy/m")</f>
        <v>2011/12</v>
      </c>
      <c r="I1843" t="s">
        <v>101</v>
      </c>
      <c r="J1843">
        <f t="shared" si="168"/>
        <v>1</v>
      </c>
      <c r="K1843" s="2">
        <v>45</v>
      </c>
      <c r="L1843" s="3">
        <v>11532.99</v>
      </c>
      <c r="M1843" s="4">
        <v>7.0000000000000007E-2</v>
      </c>
      <c r="N1843" s="5" t="s">
        <v>34</v>
      </c>
      <c r="O1843" s="3">
        <v>2753.39</v>
      </c>
      <c r="P1843" s="3">
        <v>264.98</v>
      </c>
      <c r="Q1843" s="3">
        <v>17.86</v>
      </c>
      <c r="R1843" s="5" t="s">
        <v>2143</v>
      </c>
      <c r="S1843" s="5" t="s">
        <v>2144</v>
      </c>
      <c r="T1843" s="5" t="str">
        <f t="shared" si="169"/>
        <v>Joni Blumstein</v>
      </c>
      <c r="U1843" t="s">
        <v>1988</v>
      </c>
      <c r="V1843" s="5" t="s">
        <v>74</v>
      </c>
      <c r="W1843" s="5" t="s">
        <v>48</v>
      </c>
      <c r="X1843" s="5" t="s">
        <v>324</v>
      </c>
      <c r="Y1843" s="5" t="s">
        <v>2148</v>
      </c>
      <c r="Z1843" s="5" t="s">
        <v>40</v>
      </c>
      <c r="AA1843" s="4">
        <v>0.57999999999999996</v>
      </c>
      <c r="AB1843" s="1">
        <v>40908</v>
      </c>
      <c r="AC1843" s="1">
        <v>25439</v>
      </c>
      <c r="AD1843">
        <f t="shared" si="170"/>
        <v>0</v>
      </c>
      <c r="AE1843">
        <f t="shared" ca="1" si="171"/>
        <v>54</v>
      </c>
      <c r="AF1843" t="str">
        <f t="shared" ca="1" si="172"/>
        <v>18-64</v>
      </c>
      <c r="AG1843" s="3">
        <f t="shared" si="173"/>
        <v>6.2812114222222224</v>
      </c>
      <c r="AH1843" t="str">
        <f>_xlfn.IFNA(VLOOKUP(Sales_Transactions[[#This Row],[Order ID]],Returned_Items[#All],2,FALSE),"Not Returned")</f>
        <v>Not Returned</v>
      </c>
    </row>
    <row r="1844" spans="1:34" x14ac:dyDescent="0.25">
      <c r="A1844">
        <v>3271</v>
      </c>
      <c r="C1844" t="s">
        <v>201</v>
      </c>
      <c r="D1844" s="2" t="str">
        <f>TEXT(MID(Sales_Transactions[[#This Row],[Order Date]],2,5),"d/m/yyy")</f>
        <v>31/12/2011</v>
      </c>
      <c r="E1844" s="2" t="str">
        <f>TEXT(MID(Sales_Transactions[[#This Row],[Order Date]],2,5),"d")</f>
        <v>31</v>
      </c>
      <c r="F1844" s="2" t="str">
        <f>TEXT(MID(Sales_Transactions[[#This Row],[Order Date]],2,5),"m")</f>
        <v>12</v>
      </c>
      <c r="G1844" s="2" t="str">
        <f>TEXT(MID(Sales_Transactions[[#This Row],[Order Date]],2,5),"yyy")</f>
        <v>2011</v>
      </c>
      <c r="H1844" s="2" t="str">
        <f>TEXT(MID(Sales_Transactions[[#This Row],[Order Date]],2,5),"yyy/m")</f>
        <v>2011/12</v>
      </c>
      <c r="I1844" t="s">
        <v>101</v>
      </c>
      <c r="J1844">
        <f t="shared" si="168"/>
        <v>1</v>
      </c>
      <c r="K1844" s="2">
        <v>18</v>
      </c>
      <c r="L1844" s="3">
        <v>146.1</v>
      </c>
      <c r="M1844" s="4">
        <v>0.06</v>
      </c>
      <c r="N1844" s="5" t="s">
        <v>67</v>
      </c>
      <c r="O1844" s="3">
        <v>51.14</v>
      </c>
      <c r="P1844" s="3">
        <v>8.34</v>
      </c>
      <c r="Q1844" s="3">
        <v>1.43</v>
      </c>
      <c r="R1844" s="5" t="s">
        <v>2143</v>
      </c>
      <c r="S1844" s="5" t="s">
        <v>2144</v>
      </c>
      <c r="T1844" s="5" t="str">
        <f t="shared" si="169"/>
        <v>Joni Blumstein</v>
      </c>
      <c r="U1844" t="s">
        <v>1988</v>
      </c>
      <c r="V1844" s="5" t="s">
        <v>74</v>
      </c>
      <c r="W1844" s="5" t="s">
        <v>28</v>
      </c>
      <c r="X1844" s="5" t="s">
        <v>75</v>
      </c>
      <c r="Y1844" s="5" t="s">
        <v>2149</v>
      </c>
      <c r="Z1844" s="5" t="s">
        <v>84</v>
      </c>
      <c r="AA1844" s="4">
        <v>0.35</v>
      </c>
      <c r="AB1844" s="1">
        <v>40909</v>
      </c>
      <c r="AC1844" s="1">
        <v>25268</v>
      </c>
      <c r="AD1844">
        <f t="shared" si="170"/>
        <v>1</v>
      </c>
      <c r="AE1844">
        <f t="shared" ca="1" si="171"/>
        <v>55</v>
      </c>
      <c r="AF1844" t="str">
        <f t="shared" ca="1" si="172"/>
        <v>18-64</v>
      </c>
      <c r="AG1844" s="3">
        <f t="shared" si="173"/>
        <v>0.5424997777777778</v>
      </c>
      <c r="AH1844" t="str">
        <f>_xlfn.IFNA(VLOOKUP(Sales_Transactions[[#This Row],[Order ID]],Returned_Items[#All],2,FALSE),"Not Returned")</f>
        <v>Not Returned</v>
      </c>
    </row>
    <row r="1845" spans="1:34" x14ac:dyDescent="0.25">
      <c r="A1845">
        <v>4321</v>
      </c>
      <c r="C1845" t="s">
        <v>2150</v>
      </c>
      <c r="D1845" s="2" t="str">
        <f>TEXT(MID(Sales_Transactions[[#This Row],[Order Date]],2,5),"d/m/yyy")</f>
        <v>17/7/2009</v>
      </c>
      <c r="E1845" s="2" t="str">
        <f>TEXT(MID(Sales_Transactions[[#This Row],[Order Date]],2,5),"d")</f>
        <v>17</v>
      </c>
      <c r="F1845" s="2" t="str">
        <f>TEXT(MID(Sales_Transactions[[#This Row],[Order Date]],2,5),"m")</f>
        <v>7</v>
      </c>
      <c r="G1845" s="2" t="str">
        <f>TEXT(MID(Sales_Transactions[[#This Row],[Order Date]],2,5),"yyy")</f>
        <v>2009</v>
      </c>
      <c r="H1845" s="2" t="str">
        <f>TEXT(MID(Sales_Transactions[[#This Row],[Order Date]],2,5),"yyy/m")</f>
        <v>2009/7</v>
      </c>
      <c r="I1845" t="s">
        <v>78</v>
      </c>
      <c r="J1845">
        <f t="shared" si="168"/>
        <v>3</v>
      </c>
      <c r="K1845" s="2">
        <v>47</v>
      </c>
      <c r="L1845" s="3">
        <v>1505.57</v>
      </c>
      <c r="M1845" s="4">
        <v>0.02</v>
      </c>
      <c r="N1845" s="5" t="s">
        <v>67</v>
      </c>
      <c r="O1845" s="3">
        <v>-54.63</v>
      </c>
      <c r="P1845" s="3">
        <v>30.53</v>
      </c>
      <c r="Q1845" s="3">
        <v>19.989999999999998</v>
      </c>
      <c r="R1845" s="5" t="s">
        <v>2137</v>
      </c>
      <c r="S1845" s="5" t="s">
        <v>1209</v>
      </c>
      <c r="T1845" s="5" t="str">
        <f t="shared" si="169"/>
        <v>Pauline Chand</v>
      </c>
      <c r="U1845" t="s">
        <v>1988</v>
      </c>
      <c r="V1845" s="5" t="s">
        <v>47</v>
      </c>
      <c r="W1845" s="5" t="s">
        <v>28</v>
      </c>
      <c r="X1845" s="5" t="s">
        <v>115</v>
      </c>
      <c r="Y1845" s="5" t="s">
        <v>340</v>
      </c>
      <c r="Z1845" s="5" t="s">
        <v>43</v>
      </c>
      <c r="AA1845" s="4">
        <v>0.39</v>
      </c>
      <c r="AB1845" s="1">
        <v>40013</v>
      </c>
      <c r="AC1845" s="1">
        <v>25417</v>
      </c>
      <c r="AD1845">
        <f t="shared" si="170"/>
        <v>2</v>
      </c>
      <c r="AE1845">
        <f t="shared" ca="1" si="171"/>
        <v>55</v>
      </c>
      <c r="AF1845" t="str">
        <f t="shared" ca="1" si="172"/>
        <v>18-64</v>
      </c>
      <c r="AG1845" s="3">
        <f t="shared" si="173"/>
        <v>1.0747637021276595</v>
      </c>
      <c r="AH1845" t="str">
        <f>_xlfn.IFNA(VLOOKUP(Sales_Transactions[[#This Row],[Order ID]],Returned_Items[#All],2,FALSE),"Not Returned")</f>
        <v>Not Returned</v>
      </c>
    </row>
    <row r="1846" spans="1:34" x14ac:dyDescent="0.25">
      <c r="A1846">
        <v>4545</v>
      </c>
      <c r="C1846" t="s">
        <v>524</v>
      </c>
      <c r="D1846" s="2" t="str">
        <f>TEXT(MID(Sales_Transactions[[#This Row],[Order Date]],2,5),"d/m/yyy")</f>
        <v>16/1/2010</v>
      </c>
      <c r="E1846" s="2" t="str">
        <f>TEXT(MID(Sales_Transactions[[#This Row],[Order Date]],2,5),"d")</f>
        <v>16</v>
      </c>
      <c r="F1846" s="2" t="str">
        <f>TEXT(MID(Sales_Transactions[[#This Row],[Order Date]],2,5),"m")</f>
        <v>1</v>
      </c>
      <c r="G1846" s="2" t="str">
        <f>TEXT(MID(Sales_Transactions[[#This Row],[Order Date]],2,5),"yyy")</f>
        <v>2010</v>
      </c>
      <c r="H1846" s="2" t="str">
        <f>TEXT(MID(Sales_Transactions[[#This Row],[Order Date]],2,5),"yyy/m")</f>
        <v>2010/1</v>
      </c>
      <c r="I1846" t="s">
        <v>52</v>
      </c>
      <c r="J1846">
        <f t="shared" si="168"/>
        <v>1</v>
      </c>
      <c r="K1846" s="2">
        <v>33</v>
      </c>
      <c r="L1846" s="3">
        <v>126.38</v>
      </c>
      <c r="M1846" s="4">
        <v>0.08</v>
      </c>
      <c r="N1846" s="5" t="s">
        <v>23</v>
      </c>
      <c r="O1846" s="3">
        <v>26.64</v>
      </c>
      <c r="P1846" s="3">
        <v>4</v>
      </c>
      <c r="Q1846" s="3">
        <v>1.3</v>
      </c>
      <c r="R1846" s="5" t="s">
        <v>2137</v>
      </c>
      <c r="S1846" s="5" t="s">
        <v>1209</v>
      </c>
      <c r="T1846" s="5" t="str">
        <f t="shared" si="169"/>
        <v>Pauline Chand</v>
      </c>
      <c r="U1846" t="s">
        <v>1988</v>
      </c>
      <c r="V1846" s="5" t="s">
        <v>27</v>
      </c>
      <c r="W1846" s="5" t="s">
        <v>28</v>
      </c>
      <c r="X1846" s="5" t="s">
        <v>75</v>
      </c>
      <c r="Y1846" s="5" t="s">
        <v>2151</v>
      </c>
      <c r="Z1846" s="5" t="s">
        <v>84</v>
      </c>
      <c r="AA1846" s="4">
        <v>0.37</v>
      </c>
      <c r="AB1846" s="1">
        <v>40196</v>
      </c>
      <c r="AC1846" s="1">
        <v>25290</v>
      </c>
      <c r="AD1846">
        <f t="shared" si="170"/>
        <v>2</v>
      </c>
      <c r="AE1846">
        <f t="shared" ca="1" si="171"/>
        <v>55</v>
      </c>
      <c r="AF1846" t="str">
        <f t="shared" ca="1" si="172"/>
        <v>18-64</v>
      </c>
      <c r="AG1846" s="3">
        <f t="shared" si="173"/>
        <v>0.16050909090909091</v>
      </c>
      <c r="AH1846" t="str">
        <f>_xlfn.IFNA(VLOOKUP(Sales_Transactions[[#This Row],[Order ID]],Returned_Items[#All],2,FALSE),"Not Returned")</f>
        <v>Not Returned</v>
      </c>
    </row>
    <row r="1847" spans="1:34" x14ac:dyDescent="0.25">
      <c r="A1847">
        <v>4545</v>
      </c>
      <c r="C1847" t="s">
        <v>524</v>
      </c>
      <c r="D1847" s="2" t="str">
        <f>TEXT(MID(Sales_Transactions[[#This Row],[Order Date]],2,5),"d/m/yyy")</f>
        <v>16/1/2010</v>
      </c>
      <c r="E1847" s="2" t="str">
        <f>TEXT(MID(Sales_Transactions[[#This Row],[Order Date]],2,5),"d")</f>
        <v>16</v>
      </c>
      <c r="F1847" s="2" t="str">
        <f>TEXT(MID(Sales_Transactions[[#This Row],[Order Date]],2,5),"m")</f>
        <v>1</v>
      </c>
      <c r="G1847" s="2" t="str">
        <f>TEXT(MID(Sales_Transactions[[#This Row],[Order Date]],2,5),"yyy")</f>
        <v>2010</v>
      </c>
      <c r="H1847" s="2" t="str">
        <f>TEXT(MID(Sales_Transactions[[#This Row],[Order Date]],2,5),"yyy/m")</f>
        <v>2010/1</v>
      </c>
      <c r="I1847" t="s">
        <v>52</v>
      </c>
      <c r="J1847">
        <f t="shared" si="168"/>
        <v>1</v>
      </c>
      <c r="K1847" s="2">
        <v>4</v>
      </c>
      <c r="L1847" s="3">
        <v>33.1</v>
      </c>
      <c r="M1847" s="4">
        <v>0.06</v>
      </c>
      <c r="N1847" s="5" t="s">
        <v>23</v>
      </c>
      <c r="O1847" s="3">
        <v>-24.15</v>
      </c>
      <c r="P1847" s="3">
        <v>6.48</v>
      </c>
      <c r="Q1847" s="3">
        <v>8.74</v>
      </c>
      <c r="R1847" s="5" t="s">
        <v>2137</v>
      </c>
      <c r="S1847" s="5" t="s">
        <v>1209</v>
      </c>
      <c r="T1847" s="5" t="str">
        <f t="shared" si="169"/>
        <v>Pauline Chand</v>
      </c>
      <c r="U1847" t="s">
        <v>1988</v>
      </c>
      <c r="V1847" s="5" t="s">
        <v>27</v>
      </c>
      <c r="W1847" s="5" t="s">
        <v>28</v>
      </c>
      <c r="X1847" s="5" t="s">
        <v>75</v>
      </c>
      <c r="Y1847" s="5" t="s">
        <v>2152</v>
      </c>
      <c r="Z1847" s="5" t="s">
        <v>43</v>
      </c>
      <c r="AA1847" s="4">
        <v>0.36</v>
      </c>
      <c r="AB1847" s="1">
        <v>40195</v>
      </c>
      <c r="AC1847" s="1">
        <v>25535</v>
      </c>
      <c r="AD1847">
        <f t="shared" si="170"/>
        <v>1</v>
      </c>
      <c r="AE1847">
        <f t="shared" ca="1" si="171"/>
        <v>54</v>
      </c>
      <c r="AF1847" t="str">
        <f t="shared" ca="1" si="172"/>
        <v>18-64</v>
      </c>
      <c r="AG1847" s="3">
        <f t="shared" si="173"/>
        <v>3.8040280000000002</v>
      </c>
      <c r="AH1847" t="str">
        <f>_xlfn.IFNA(VLOOKUP(Sales_Transactions[[#This Row],[Order ID]],Returned_Items[#All],2,FALSE),"Not Returned")</f>
        <v>Not Returned</v>
      </c>
    </row>
    <row r="1848" spans="1:34" x14ac:dyDescent="0.25">
      <c r="A1848">
        <v>5572</v>
      </c>
      <c r="C1848" t="s">
        <v>346</v>
      </c>
      <c r="D1848" s="2" t="str">
        <f>TEXT(MID(Sales_Transactions[[#This Row],[Order Date]],2,5),"d/m/yyy")</f>
        <v>16/7/2009</v>
      </c>
      <c r="E1848" s="2" t="str">
        <f>TEXT(MID(Sales_Transactions[[#This Row],[Order Date]],2,5),"d")</f>
        <v>16</v>
      </c>
      <c r="F1848" s="2" t="str">
        <f>TEXT(MID(Sales_Transactions[[#This Row],[Order Date]],2,5),"m")</f>
        <v>7</v>
      </c>
      <c r="G1848" s="2" t="str">
        <f>TEXT(MID(Sales_Transactions[[#This Row],[Order Date]],2,5),"yyy")</f>
        <v>2009</v>
      </c>
      <c r="H1848" s="2" t="str">
        <f>TEXT(MID(Sales_Transactions[[#This Row],[Order Date]],2,5),"yyy/m")</f>
        <v>2009/7</v>
      </c>
      <c r="I1848" t="s">
        <v>33</v>
      </c>
      <c r="J1848">
        <f t="shared" si="168"/>
        <v>4</v>
      </c>
      <c r="K1848" s="2">
        <v>37</v>
      </c>
      <c r="L1848" s="3">
        <v>288.55</v>
      </c>
      <c r="M1848" s="4">
        <v>0.03</v>
      </c>
      <c r="N1848" s="5" t="s">
        <v>23</v>
      </c>
      <c r="O1848" s="3">
        <v>-133.69999999999999</v>
      </c>
      <c r="P1848" s="3">
        <v>7.37</v>
      </c>
      <c r="Q1848" s="3">
        <v>5.53</v>
      </c>
      <c r="R1848" s="5" t="s">
        <v>1385</v>
      </c>
      <c r="S1848" s="5" t="s">
        <v>2153</v>
      </c>
      <c r="T1848" s="5" t="str">
        <f t="shared" si="169"/>
        <v>Anna Gayman</v>
      </c>
      <c r="U1848" t="s">
        <v>1988</v>
      </c>
      <c r="V1848" s="5" t="s">
        <v>47</v>
      </c>
      <c r="W1848" s="5" t="s">
        <v>48</v>
      </c>
      <c r="X1848" s="5" t="s">
        <v>87</v>
      </c>
      <c r="Y1848" s="5" t="s">
        <v>1920</v>
      </c>
      <c r="Z1848" s="5" t="s">
        <v>60</v>
      </c>
      <c r="AA1848" s="4">
        <v>0.69</v>
      </c>
      <c r="AB1848" s="1">
        <v>40012</v>
      </c>
      <c r="AC1848" s="1">
        <v>25025</v>
      </c>
      <c r="AD1848">
        <f t="shared" si="170"/>
        <v>2</v>
      </c>
      <c r="AE1848">
        <f t="shared" ca="1" si="171"/>
        <v>56</v>
      </c>
      <c r="AF1848" t="str">
        <f t="shared" ca="1" si="172"/>
        <v>18-64</v>
      </c>
      <c r="AG1848" s="3">
        <f t="shared" si="173"/>
        <v>0.34858889189189191</v>
      </c>
      <c r="AH1848" t="str">
        <f>_xlfn.IFNA(VLOOKUP(Sales_Transactions[[#This Row],[Order ID]],Returned_Items[#All],2,FALSE),"Not Returned")</f>
        <v>Not Returned</v>
      </c>
    </row>
    <row r="1849" spans="1:34" x14ac:dyDescent="0.25">
      <c r="A1849">
        <v>5703</v>
      </c>
      <c r="C1849" t="s">
        <v>2154</v>
      </c>
      <c r="D1849" s="2" t="str">
        <f>TEXT(MID(Sales_Transactions[[#This Row],[Order Date]],2,5),"d/m/yyy")</f>
        <v>15/5/2010</v>
      </c>
      <c r="E1849" s="2" t="str">
        <f>TEXT(MID(Sales_Transactions[[#This Row],[Order Date]],2,5),"d")</f>
        <v>15</v>
      </c>
      <c r="F1849" s="2" t="str">
        <f>TEXT(MID(Sales_Transactions[[#This Row],[Order Date]],2,5),"m")</f>
        <v>5</v>
      </c>
      <c r="G1849" s="2" t="str">
        <f>TEXT(MID(Sales_Transactions[[#This Row],[Order Date]],2,5),"yyy")</f>
        <v>2010</v>
      </c>
      <c r="H1849" s="2" t="str">
        <f>TEXT(MID(Sales_Transactions[[#This Row],[Order Date]],2,5),"yyy/m")</f>
        <v>2010/5</v>
      </c>
      <c r="I1849" t="s">
        <v>78</v>
      </c>
      <c r="J1849">
        <f t="shared" si="168"/>
        <v>3</v>
      </c>
      <c r="K1849" s="2">
        <v>29</v>
      </c>
      <c r="L1849" s="3">
        <v>357.96</v>
      </c>
      <c r="M1849" s="4">
        <v>0.06</v>
      </c>
      <c r="N1849" s="5" t="s">
        <v>23</v>
      </c>
      <c r="O1849" s="3">
        <v>10.44</v>
      </c>
      <c r="P1849" s="3">
        <v>12.28</v>
      </c>
      <c r="Q1849" s="3">
        <v>6.47</v>
      </c>
      <c r="R1849" s="5" t="s">
        <v>2143</v>
      </c>
      <c r="S1849" s="5" t="s">
        <v>2144</v>
      </c>
      <c r="T1849" s="5" t="str">
        <f t="shared" si="169"/>
        <v>Joni Blumstein</v>
      </c>
      <c r="U1849" t="s">
        <v>1988</v>
      </c>
      <c r="V1849" s="5" t="s">
        <v>37</v>
      </c>
      <c r="W1849" s="5" t="s">
        <v>28</v>
      </c>
      <c r="X1849" s="5" t="s">
        <v>75</v>
      </c>
      <c r="Y1849" s="5" t="s">
        <v>186</v>
      </c>
      <c r="Z1849" s="5" t="s">
        <v>43</v>
      </c>
      <c r="AA1849" s="4">
        <v>0.38</v>
      </c>
      <c r="AB1849" s="1">
        <v>40314</v>
      </c>
      <c r="AC1849" s="1">
        <v>25036</v>
      </c>
      <c r="AD1849">
        <f t="shared" si="170"/>
        <v>1</v>
      </c>
      <c r="AE1849">
        <f t="shared" ca="1" si="171"/>
        <v>56</v>
      </c>
      <c r="AF1849" t="str">
        <f t="shared" ca="1" si="172"/>
        <v>18-64</v>
      </c>
      <c r="AG1849" s="3">
        <f t="shared" si="173"/>
        <v>0.64629765517241378</v>
      </c>
      <c r="AH1849" t="str">
        <f>_xlfn.IFNA(VLOOKUP(Sales_Transactions[[#This Row],[Order ID]],Returned_Items[#All],2,FALSE),"Not Returned")</f>
        <v>Not Returned</v>
      </c>
    </row>
    <row r="1850" spans="1:34" x14ac:dyDescent="0.25">
      <c r="A1850">
        <v>5920</v>
      </c>
      <c r="C1850" t="s">
        <v>972</v>
      </c>
      <c r="D1850" s="2" t="str">
        <f>TEXT(MID(Sales_Transactions[[#This Row],[Order Date]],2,5),"d/m/yyy")</f>
        <v>19/11/2009</v>
      </c>
      <c r="E1850" s="2" t="str">
        <f>TEXT(MID(Sales_Transactions[[#This Row],[Order Date]],2,5),"d")</f>
        <v>19</v>
      </c>
      <c r="F1850" s="2" t="str">
        <f>TEXT(MID(Sales_Transactions[[#This Row],[Order Date]],2,5),"m")</f>
        <v>11</v>
      </c>
      <c r="G1850" s="2" t="str">
        <f>TEXT(MID(Sales_Transactions[[#This Row],[Order Date]],2,5),"yyy")</f>
        <v>2009</v>
      </c>
      <c r="H1850" s="2" t="str">
        <f>TEXT(MID(Sales_Transactions[[#This Row],[Order Date]],2,5),"yyy/m")</f>
        <v>2009/11</v>
      </c>
      <c r="I1850" t="s">
        <v>33</v>
      </c>
      <c r="J1850">
        <f t="shared" si="168"/>
        <v>4</v>
      </c>
      <c r="K1850" s="2">
        <v>4</v>
      </c>
      <c r="L1850" s="3">
        <v>582.59</v>
      </c>
      <c r="M1850" s="4">
        <v>7.0000000000000007E-2</v>
      </c>
      <c r="N1850" s="5" t="s">
        <v>23</v>
      </c>
      <c r="O1850" s="3">
        <v>-121.75</v>
      </c>
      <c r="P1850" s="3">
        <v>155.06</v>
      </c>
      <c r="Q1850" s="3">
        <v>7.07</v>
      </c>
      <c r="R1850" s="5" t="s">
        <v>2155</v>
      </c>
      <c r="S1850" s="5" t="s">
        <v>2156</v>
      </c>
      <c r="T1850" s="5" t="str">
        <f t="shared" si="169"/>
        <v>Nat Gilpin</v>
      </c>
      <c r="U1850" t="s">
        <v>1988</v>
      </c>
      <c r="V1850" s="5" t="s">
        <v>37</v>
      </c>
      <c r="W1850" s="5" t="s">
        <v>28</v>
      </c>
      <c r="X1850" s="5" t="s">
        <v>29</v>
      </c>
      <c r="Y1850" s="5" t="s">
        <v>839</v>
      </c>
      <c r="Z1850" s="5" t="s">
        <v>43</v>
      </c>
      <c r="AA1850" s="4">
        <v>0.59</v>
      </c>
      <c r="AB1850" s="1">
        <v>40136</v>
      </c>
      <c r="AC1850" s="1">
        <v>25144</v>
      </c>
      <c r="AD1850">
        <f t="shared" si="170"/>
        <v>0</v>
      </c>
      <c r="AE1850">
        <f t="shared" ca="1" si="171"/>
        <v>55</v>
      </c>
      <c r="AF1850" t="str">
        <f t="shared" ca="1" si="172"/>
        <v>18-64</v>
      </c>
      <c r="AG1850" s="3">
        <f t="shared" si="173"/>
        <v>40.505364499999999</v>
      </c>
      <c r="AH1850" t="str">
        <f>_xlfn.IFNA(VLOOKUP(Sales_Transactions[[#This Row],[Order ID]],Returned_Items[#All],2,FALSE),"Not Returned")</f>
        <v>Not Returned</v>
      </c>
    </row>
    <row r="1851" spans="1:34" x14ac:dyDescent="0.25">
      <c r="A1851">
        <v>6311</v>
      </c>
      <c r="C1851" t="s">
        <v>2157</v>
      </c>
      <c r="D1851" s="2" t="str">
        <f>TEXT(MID(Sales_Transactions[[#This Row],[Order Date]],2,5),"d/m/yyy")</f>
        <v>10/2/2010</v>
      </c>
      <c r="E1851" s="2" t="str">
        <f>TEXT(MID(Sales_Transactions[[#This Row],[Order Date]],2,5),"d")</f>
        <v>10</v>
      </c>
      <c r="F1851" s="2" t="str">
        <f>TEXT(MID(Sales_Transactions[[#This Row],[Order Date]],2,5),"m")</f>
        <v>2</v>
      </c>
      <c r="G1851" s="2" t="str">
        <f>TEXT(MID(Sales_Transactions[[#This Row],[Order Date]],2,5),"yyy")</f>
        <v>2010</v>
      </c>
      <c r="H1851" s="2" t="str">
        <f>TEXT(MID(Sales_Transactions[[#This Row],[Order Date]],2,5),"yyy/m")</f>
        <v>2010/2</v>
      </c>
      <c r="I1851" t="s">
        <v>78</v>
      </c>
      <c r="J1851">
        <f t="shared" si="168"/>
        <v>3</v>
      </c>
      <c r="K1851" s="2">
        <v>18</v>
      </c>
      <c r="L1851" s="3">
        <v>1297.4485</v>
      </c>
      <c r="M1851" s="4">
        <v>0.04</v>
      </c>
      <c r="N1851" s="5" t="s">
        <v>23</v>
      </c>
      <c r="O1851" s="3">
        <v>4.21</v>
      </c>
      <c r="P1851" s="3">
        <v>85.99</v>
      </c>
      <c r="Q1851" s="3">
        <v>10.78</v>
      </c>
      <c r="R1851" s="5" t="s">
        <v>1385</v>
      </c>
      <c r="S1851" s="5" t="s">
        <v>2153</v>
      </c>
      <c r="T1851" s="5" t="str">
        <f t="shared" si="169"/>
        <v>Anna Gayman</v>
      </c>
      <c r="U1851" t="s">
        <v>1988</v>
      </c>
      <c r="V1851" s="5" t="s">
        <v>47</v>
      </c>
      <c r="W1851" s="5" t="s">
        <v>48</v>
      </c>
      <c r="X1851" s="5" t="s">
        <v>49</v>
      </c>
      <c r="Y1851" s="5" t="s">
        <v>2158</v>
      </c>
      <c r="Z1851" s="5" t="s">
        <v>43</v>
      </c>
      <c r="AA1851" s="4">
        <v>0.57999999999999996</v>
      </c>
      <c r="AB1851" s="1">
        <v>40222</v>
      </c>
      <c r="AC1851" s="1">
        <v>24529</v>
      </c>
      <c r="AD1851">
        <f t="shared" si="170"/>
        <v>3</v>
      </c>
      <c r="AE1851">
        <f t="shared" ca="1" si="171"/>
        <v>57</v>
      </c>
      <c r="AF1851" t="str">
        <f t="shared" ca="1" si="172"/>
        <v>18-64</v>
      </c>
      <c r="AG1851" s="3">
        <f t="shared" si="173"/>
        <v>5.374200222222222</v>
      </c>
      <c r="AH1851" t="str">
        <f>_xlfn.IFNA(VLOOKUP(Sales_Transactions[[#This Row],[Order ID]],Returned_Items[#All],2,FALSE),"Not Returned")</f>
        <v>Not Returned</v>
      </c>
    </row>
    <row r="1852" spans="1:34" x14ac:dyDescent="0.25">
      <c r="A1852">
        <v>8231</v>
      </c>
      <c r="C1852" t="s">
        <v>2159</v>
      </c>
      <c r="D1852" s="2" t="str">
        <f>TEXT(MID(Sales_Transactions[[#This Row],[Order Date]],2,5),"d/m/yyy")</f>
        <v>18/10/2012</v>
      </c>
      <c r="E1852" s="2" t="str">
        <f>TEXT(MID(Sales_Transactions[[#This Row],[Order Date]],2,5),"d")</f>
        <v>18</v>
      </c>
      <c r="F1852" s="2" t="str">
        <f>TEXT(MID(Sales_Transactions[[#This Row],[Order Date]],2,5),"m")</f>
        <v>10</v>
      </c>
      <c r="G1852" s="2" t="str">
        <f>TEXT(MID(Sales_Transactions[[#This Row],[Order Date]],2,5),"yyy")</f>
        <v>2012</v>
      </c>
      <c r="H1852" s="2" t="str">
        <f>TEXT(MID(Sales_Transactions[[#This Row],[Order Date]],2,5),"yyy/m")</f>
        <v>2012/10</v>
      </c>
      <c r="I1852" t="s">
        <v>101</v>
      </c>
      <c r="J1852">
        <f t="shared" si="168"/>
        <v>1</v>
      </c>
      <c r="K1852" s="2">
        <v>27</v>
      </c>
      <c r="L1852" s="3">
        <v>79.44</v>
      </c>
      <c r="M1852" s="4">
        <v>0.06</v>
      </c>
      <c r="N1852" s="5" t="s">
        <v>23</v>
      </c>
      <c r="O1852" s="3">
        <v>29.85</v>
      </c>
      <c r="P1852" s="3">
        <v>2.88</v>
      </c>
      <c r="Q1852" s="3">
        <v>0.5</v>
      </c>
      <c r="R1852" s="5" t="s">
        <v>2137</v>
      </c>
      <c r="S1852" s="5" t="s">
        <v>1209</v>
      </c>
      <c r="T1852" s="5" t="str">
        <f t="shared" si="169"/>
        <v>Pauline Chand</v>
      </c>
      <c r="U1852" t="s">
        <v>1988</v>
      </c>
      <c r="V1852" s="5" t="s">
        <v>47</v>
      </c>
      <c r="W1852" s="5" t="s">
        <v>28</v>
      </c>
      <c r="X1852" s="5" t="s">
        <v>115</v>
      </c>
      <c r="Y1852" s="5" t="s">
        <v>810</v>
      </c>
      <c r="Z1852" s="5" t="s">
        <v>43</v>
      </c>
      <c r="AA1852" s="4">
        <v>0.39</v>
      </c>
      <c r="AB1852" s="1">
        <v>41202</v>
      </c>
      <c r="AC1852" s="1">
        <v>29743</v>
      </c>
      <c r="AD1852">
        <f t="shared" si="170"/>
        <v>2</v>
      </c>
      <c r="AE1852">
        <f t="shared" ca="1" si="171"/>
        <v>43</v>
      </c>
      <c r="AF1852" t="str">
        <f t="shared" ca="1" si="172"/>
        <v>18-64</v>
      </c>
      <c r="AG1852" s="3">
        <f t="shared" si="173"/>
        <v>0.1251211851851852</v>
      </c>
      <c r="AH1852" t="str">
        <f>_xlfn.IFNA(VLOOKUP(Sales_Transactions[[#This Row],[Order ID]],Returned_Items[#All],2,FALSE),"Not Returned")</f>
        <v>Not Returned</v>
      </c>
    </row>
    <row r="1853" spans="1:34" x14ac:dyDescent="0.25">
      <c r="A1853">
        <v>8231</v>
      </c>
      <c r="C1853" t="s">
        <v>2159</v>
      </c>
      <c r="D1853" s="2" t="str">
        <f>TEXT(MID(Sales_Transactions[[#This Row],[Order Date]],2,5),"d/m/yyy")</f>
        <v>18/10/2012</v>
      </c>
      <c r="E1853" s="2" t="str">
        <f>TEXT(MID(Sales_Transactions[[#This Row],[Order Date]],2,5),"d")</f>
        <v>18</v>
      </c>
      <c r="F1853" s="2" t="str">
        <f>TEXT(MID(Sales_Transactions[[#This Row],[Order Date]],2,5),"m")</f>
        <v>10</v>
      </c>
      <c r="G1853" s="2" t="str">
        <f>TEXT(MID(Sales_Transactions[[#This Row],[Order Date]],2,5),"yyy")</f>
        <v>2012</v>
      </c>
      <c r="H1853" s="2" t="str">
        <f>TEXT(MID(Sales_Transactions[[#This Row],[Order Date]],2,5),"yyy/m")</f>
        <v>2012/10</v>
      </c>
      <c r="I1853" t="s">
        <v>101</v>
      </c>
      <c r="J1853">
        <f t="shared" si="168"/>
        <v>1</v>
      </c>
      <c r="K1853" s="2">
        <v>5</v>
      </c>
      <c r="L1853" s="3">
        <v>110.03</v>
      </c>
      <c r="M1853" s="4">
        <v>0.06</v>
      </c>
      <c r="N1853" s="5" t="s">
        <v>23</v>
      </c>
      <c r="O1853" s="3">
        <v>-31.33</v>
      </c>
      <c r="P1853" s="3">
        <v>19.98</v>
      </c>
      <c r="Q1853" s="3">
        <v>10.49</v>
      </c>
      <c r="R1853" s="5" t="s">
        <v>2137</v>
      </c>
      <c r="S1853" s="5" t="s">
        <v>1209</v>
      </c>
      <c r="T1853" s="5" t="str">
        <f t="shared" si="169"/>
        <v>Pauline Chand</v>
      </c>
      <c r="U1853" t="s">
        <v>1988</v>
      </c>
      <c r="V1853" s="5" t="s">
        <v>47</v>
      </c>
      <c r="W1853" s="5" t="s">
        <v>57</v>
      </c>
      <c r="X1853" s="5" t="s">
        <v>58</v>
      </c>
      <c r="Y1853" s="5" t="s">
        <v>243</v>
      </c>
      <c r="Z1853" s="5" t="s">
        <v>43</v>
      </c>
      <c r="AA1853" s="4">
        <v>0.49</v>
      </c>
      <c r="AB1853" s="1">
        <v>41201</v>
      </c>
      <c r="AC1853" s="1">
        <v>30585</v>
      </c>
      <c r="AD1853">
        <f t="shared" si="170"/>
        <v>1</v>
      </c>
      <c r="AE1853">
        <f t="shared" ca="1" si="171"/>
        <v>40</v>
      </c>
      <c r="AF1853" t="str">
        <f t="shared" ca="1" si="172"/>
        <v>18-64</v>
      </c>
      <c r="AG1853" s="3">
        <f t="shared" si="173"/>
        <v>6.0916024000000011</v>
      </c>
      <c r="AH1853" t="str">
        <f>_xlfn.IFNA(VLOOKUP(Sales_Transactions[[#This Row],[Order ID]],Returned_Items[#All],2,FALSE),"Not Returned")</f>
        <v>Not Returned</v>
      </c>
    </row>
    <row r="1854" spans="1:34" x14ac:dyDescent="0.25">
      <c r="A1854">
        <v>8709</v>
      </c>
      <c r="C1854" t="s">
        <v>2160</v>
      </c>
      <c r="D1854" s="2" t="str">
        <f>TEXT(MID(Sales_Transactions[[#This Row],[Order Date]],2,5),"d/m/yyy")</f>
        <v>8/3/2009</v>
      </c>
      <c r="E1854" s="2" t="str">
        <f>TEXT(MID(Sales_Transactions[[#This Row],[Order Date]],2,5),"d")</f>
        <v>8</v>
      </c>
      <c r="F1854" s="2" t="str">
        <f>TEXT(MID(Sales_Transactions[[#This Row],[Order Date]],2,5),"m")</f>
        <v>3</v>
      </c>
      <c r="G1854" s="2" t="str">
        <f>TEXT(MID(Sales_Transactions[[#This Row],[Order Date]],2,5),"yyy")</f>
        <v>2009</v>
      </c>
      <c r="H1854" s="2" t="str">
        <f>TEXT(MID(Sales_Transactions[[#This Row],[Order Date]],2,5),"yyy/m")</f>
        <v>2009/3</v>
      </c>
      <c r="I1854" t="s">
        <v>33</v>
      </c>
      <c r="J1854">
        <f t="shared" si="168"/>
        <v>4</v>
      </c>
      <c r="K1854" s="2">
        <v>50</v>
      </c>
      <c r="L1854" s="3">
        <v>2451.41</v>
      </c>
      <c r="M1854" s="4">
        <v>7.0000000000000007E-2</v>
      </c>
      <c r="N1854" s="5" t="s">
        <v>23</v>
      </c>
      <c r="O1854" s="3">
        <v>773.36</v>
      </c>
      <c r="P1854" s="3">
        <v>51.98</v>
      </c>
      <c r="Q1854" s="3">
        <v>10.17</v>
      </c>
      <c r="R1854" s="5" t="s">
        <v>2161</v>
      </c>
      <c r="S1854" s="5" t="s">
        <v>2162</v>
      </c>
      <c r="T1854" s="5" t="str">
        <f t="shared" si="169"/>
        <v>Rose O'Brian</v>
      </c>
      <c r="U1854" t="s">
        <v>1988</v>
      </c>
      <c r="V1854" s="5" t="s">
        <v>74</v>
      </c>
      <c r="W1854" s="5" t="s">
        <v>48</v>
      </c>
      <c r="X1854" s="5" t="s">
        <v>324</v>
      </c>
      <c r="Y1854" s="5" t="s">
        <v>2163</v>
      </c>
      <c r="Z1854" s="5" t="s">
        <v>56</v>
      </c>
      <c r="AA1854" s="4">
        <v>0.37</v>
      </c>
      <c r="AB1854" s="1">
        <v>39882</v>
      </c>
      <c r="AC1854" s="1">
        <v>30351</v>
      </c>
      <c r="AD1854">
        <f t="shared" si="170"/>
        <v>2</v>
      </c>
      <c r="AE1854">
        <f t="shared" ca="1" si="171"/>
        <v>41</v>
      </c>
      <c r="AF1854" t="str">
        <f t="shared" ca="1" si="172"/>
        <v>18-64</v>
      </c>
      <c r="AG1854" s="3">
        <f t="shared" si="173"/>
        <v>1.2422722799999999</v>
      </c>
      <c r="AH1854" t="str">
        <f>_xlfn.IFNA(VLOOKUP(Sales_Transactions[[#This Row],[Order ID]],Returned_Items[#All],2,FALSE),"Not Returned")</f>
        <v>Not Returned</v>
      </c>
    </row>
    <row r="1855" spans="1:34" x14ac:dyDescent="0.25">
      <c r="A1855">
        <v>8709</v>
      </c>
      <c r="C1855" t="s">
        <v>2160</v>
      </c>
      <c r="D1855" s="2" t="str">
        <f>TEXT(MID(Sales_Transactions[[#This Row],[Order Date]],2,5),"d/m/yyy")</f>
        <v>8/3/2009</v>
      </c>
      <c r="E1855" s="2" t="str">
        <f>TEXT(MID(Sales_Transactions[[#This Row],[Order Date]],2,5),"d")</f>
        <v>8</v>
      </c>
      <c r="F1855" s="2" t="str">
        <f>TEXT(MID(Sales_Transactions[[#This Row],[Order Date]],2,5),"m")</f>
        <v>3</v>
      </c>
      <c r="G1855" s="2" t="str">
        <f>TEXT(MID(Sales_Transactions[[#This Row],[Order Date]],2,5),"yyy")</f>
        <v>2009</v>
      </c>
      <c r="H1855" s="2" t="str">
        <f>TEXT(MID(Sales_Transactions[[#This Row],[Order Date]],2,5),"yyy/m")</f>
        <v>2009/3</v>
      </c>
      <c r="I1855" t="s">
        <v>33</v>
      </c>
      <c r="J1855">
        <f t="shared" si="168"/>
        <v>4</v>
      </c>
      <c r="K1855" s="2">
        <v>11</v>
      </c>
      <c r="L1855" s="3">
        <v>851.24</v>
      </c>
      <c r="M1855" s="4">
        <v>0.1</v>
      </c>
      <c r="N1855" s="5" t="s">
        <v>34</v>
      </c>
      <c r="O1855" s="3">
        <v>-149.46</v>
      </c>
      <c r="P1855" s="3">
        <v>80.97</v>
      </c>
      <c r="Q1855" s="3">
        <v>33.6</v>
      </c>
      <c r="R1855" s="5" t="s">
        <v>2161</v>
      </c>
      <c r="S1855" s="5" t="s">
        <v>2162</v>
      </c>
      <c r="T1855" s="5" t="str">
        <f t="shared" si="169"/>
        <v>Rose O'Brian</v>
      </c>
      <c r="U1855" t="s">
        <v>1988</v>
      </c>
      <c r="V1855" s="5" t="s">
        <v>74</v>
      </c>
      <c r="W1855" s="5" t="s">
        <v>48</v>
      </c>
      <c r="X1855" s="5" t="s">
        <v>324</v>
      </c>
      <c r="Y1855" s="5" t="s">
        <v>499</v>
      </c>
      <c r="Z1855" s="5" t="s">
        <v>40</v>
      </c>
      <c r="AA1855" s="4">
        <v>0.37</v>
      </c>
      <c r="AB1855" s="1">
        <v>39883</v>
      </c>
      <c r="AC1855" s="1">
        <v>24709</v>
      </c>
      <c r="AD1855">
        <f t="shared" si="170"/>
        <v>3</v>
      </c>
      <c r="AE1855">
        <f t="shared" ca="1" si="171"/>
        <v>56</v>
      </c>
      <c r="AF1855" t="str">
        <f t="shared" ca="1" si="172"/>
        <v>18-64</v>
      </c>
      <c r="AG1855" s="3">
        <f t="shared" si="173"/>
        <v>10.408093636363638</v>
      </c>
      <c r="AH1855" t="str">
        <f>_xlfn.IFNA(VLOOKUP(Sales_Transactions[[#This Row],[Order ID]],Returned_Items[#All],2,FALSE),"Not Returned")</f>
        <v>Not Returned</v>
      </c>
    </row>
    <row r="1856" spans="1:34" hidden="1" x14ac:dyDescent="0.25">
      <c r="A1856">
        <v>9765</v>
      </c>
      <c r="C1856" t="s">
        <v>2164</v>
      </c>
      <c r="D1856" s="2" t="str">
        <f>TEXT(MID(Sales_Transactions[[#This Row],[Order Date]],2,5),"d/m/yyy")</f>
        <v>12/10/2012</v>
      </c>
      <c r="E1856" s="2" t="str">
        <f>TEXT(MID(Sales_Transactions[[#This Row],[Order Date]],2,5),"d")</f>
        <v>12</v>
      </c>
      <c r="F1856" s="2" t="str">
        <f>TEXT(MID(Sales_Transactions[[#This Row],[Order Date]],2,5),"m")</f>
        <v>10</v>
      </c>
      <c r="G1856" s="2" t="str">
        <f>TEXT(MID(Sales_Transactions[[#This Row],[Order Date]],2,5),"yyy")</f>
        <v>2012</v>
      </c>
      <c r="H1856" s="2" t="str">
        <f>TEXT(MID(Sales_Transactions[[#This Row],[Order Date]],2,5),"yyy/m")</f>
        <v>2012/10</v>
      </c>
      <c r="I1856" t="s">
        <v>22</v>
      </c>
      <c r="J1856">
        <f t="shared" si="168"/>
        <v>2</v>
      </c>
      <c r="K1856" s="2">
        <v>26</v>
      </c>
      <c r="L1856">
        <v>3505.6</v>
      </c>
      <c r="M1856">
        <v>0.03</v>
      </c>
      <c r="N1856" t="s">
        <v>23</v>
      </c>
      <c r="O1856">
        <v>1019.7</v>
      </c>
      <c r="P1856">
        <v>128.24</v>
      </c>
      <c r="Q1856">
        <v>12.65</v>
      </c>
      <c r="R1856" t="s">
        <v>2161</v>
      </c>
      <c r="S1856" t="s">
        <v>2162</v>
      </c>
      <c r="T1856" t="str">
        <f t="shared" si="169"/>
        <v>Rose O'Brian</v>
      </c>
      <c r="U1856" t="s">
        <v>1988</v>
      </c>
      <c r="V1856" t="s">
        <v>74</v>
      </c>
      <c r="W1856" t="s">
        <v>57</v>
      </c>
      <c r="X1856" t="s">
        <v>154</v>
      </c>
      <c r="Y1856" t="s">
        <v>916</v>
      </c>
      <c r="Z1856" t="s">
        <v>56</v>
      </c>
      <c r="AA1856"/>
      <c r="AB1856" s="1">
        <v>41201</v>
      </c>
      <c r="AC1856" s="1">
        <v>24615</v>
      </c>
      <c r="AD1856">
        <f t="shared" si="170"/>
        <v>7</v>
      </c>
      <c r="AE1856">
        <f t="shared" ca="1" si="171"/>
        <v>57</v>
      </c>
      <c r="AF1856" t="str">
        <f t="shared" ca="1" si="172"/>
        <v>18-64</v>
      </c>
      <c r="AG1856">
        <f t="shared" si="173"/>
        <v>5.417366461538462</v>
      </c>
      <c r="AH1856" t="str">
        <f>_xlfn.IFNA(VLOOKUP(Sales_Transactions[[#This Row],[Order ID]],Returned_Items[#All],2,FALSE),"Not Returned")</f>
        <v>Not Returned</v>
      </c>
    </row>
    <row r="1857" spans="1:34" x14ac:dyDescent="0.25">
      <c r="A1857">
        <v>10147</v>
      </c>
      <c r="C1857" t="s">
        <v>1721</v>
      </c>
      <c r="D1857" s="2" t="str">
        <f>TEXT(MID(Sales_Transactions[[#This Row],[Order Date]],2,5),"d/m/yyy")</f>
        <v>9/10/2010</v>
      </c>
      <c r="E1857" s="2" t="str">
        <f>TEXT(MID(Sales_Transactions[[#This Row],[Order Date]],2,5),"d")</f>
        <v>9</v>
      </c>
      <c r="F1857" s="2" t="str">
        <f>TEXT(MID(Sales_Transactions[[#This Row],[Order Date]],2,5),"m")</f>
        <v>10</v>
      </c>
      <c r="G1857" s="2" t="str">
        <f>TEXT(MID(Sales_Transactions[[#This Row],[Order Date]],2,5),"yyy")</f>
        <v>2010</v>
      </c>
      <c r="H1857" s="2" t="str">
        <f>TEXT(MID(Sales_Transactions[[#This Row],[Order Date]],2,5),"yyy/m")</f>
        <v>2010/10</v>
      </c>
      <c r="I1857" t="s">
        <v>33</v>
      </c>
      <c r="J1857">
        <f t="shared" si="168"/>
        <v>4</v>
      </c>
      <c r="K1857" s="2">
        <v>22</v>
      </c>
      <c r="L1857" s="3">
        <v>96.75</v>
      </c>
      <c r="M1857" s="4">
        <v>0.04</v>
      </c>
      <c r="N1857" s="5" t="s">
        <v>23</v>
      </c>
      <c r="O1857" s="3">
        <v>-72.91</v>
      </c>
      <c r="P1857" s="3">
        <v>4.24</v>
      </c>
      <c r="Q1857" s="3">
        <v>5.41</v>
      </c>
      <c r="R1857" s="5" t="s">
        <v>902</v>
      </c>
      <c r="S1857" s="5" t="s">
        <v>2138</v>
      </c>
      <c r="T1857" s="5" t="str">
        <f t="shared" si="169"/>
        <v>Jennifer Halladay</v>
      </c>
      <c r="U1857" t="s">
        <v>1988</v>
      </c>
      <c r="V1857" s="5" t="s">
        <v>74</v>
      </c>
      <c r="W1857" s="5" t="s">
        <v>28</v>
      </c>
      <c r="X1857" s="5" t="s">
        <v>41</v>
      </c>
      <c r="Y1857" s="5" t="s">
        <v>1518</v>
      </c>
      <c r="Z1857" s="5" t="s">
        <v>43</v>
      </c>
      <c r="AA1857" s="4">
        <v>0.35</v>
      </c>
      <c r="AB1857" s="1">
        <v>40461</v>
      </c>
      <c r="AC1857" s="1">
        <v>24506</v>
      </c>
      <c r="AD1857">
        <f t="shared" si="170"/>
        <v>1</v>
      </c>
      <c r="AE1857">
        <f t="shared" ca="1" si="171"/>
        <v>57</v>
      </c>
      <c r="AF1857" t="str">
        <f t="shared" ca="1" si="172"/>
        <v>18-64</v>
      </c>
      <c r="AG1857" s="3">
        <f t="shared" si="173"/>
        <v>0.43855927272727269</v>
      </c>
      <c r="AH1857" t="str">
        <f>_xlfn.IFNA(VLOOKUP(Sales_Transactions[[#This Row],[Order ID]],Returned_Items[#All],2,FALSE),"Not Returned")</f>
        <v>Not Returned</v>
      </c>
    </row>
    <row r="1858" spans="1:34" x14ac:dyDescent="0.25">
      <c r="A1858">
        <v>11876</v>
      </c>
      <c r="C1858" t="s">
        <v>1665</v>
      </c>
      <c r="D1858" s="2" t="str">
        <f>TEXT(MID(Sales_Transactions[[#This Row],[Order Date]],2,5),"d/m/yyy")</f>
        <v>3/7/2011</v>
      </c>
      <c r="E1858" s="2" t="str">
        <f>TEXT(MID(Sales_Transactions[[#This Row],[Order Date]],2,5),"d")</f>
        <v>3</v>
      </c>
      <c r="F1858" s="2" t="str">
        <f>TEXT(MID(Sales_Transactions[[#This Row],[Order Date]],2,5),"m")</f>
        <v>7</v>
      </c>
      <c r="G1858" s="2" t="str">
        <f>TEXT(MID(Sales_Transactions[[#This Row],[Order Date]],2,5),"yyy")</f>
        <v>2011</v>
      </c>
      <c r="H1858" s="2" t="str">
        <f>TEXT(MID(Sales_Transactions[[#This Row],[Order Date]],2,5),"yyy/m")</f>
        <v>2011/7</v>
      </c>
      <c r="I1858" t="s">
        <v>33</v>
      </c>
      <c r="J1858">
        <f t="shared" ref="J1858:J1921" si="174">IF(I1858="Making Critical",5,IF(I1858="High",4,IF(I1858="Medium",3,IF(I1858="Low",2,1))))</f>
        <v>4</v>
      </c>
      <c r="K1858" s="2">
        <v>47</v>
      </c>
      <c r="L1858" s="3">
        <v>5051.8900000000003</v>
      </c>
      <c r="M1858" s="4">
        <v>0.02</v>
      </c>
      <c r="N1858" s="5" t="s">
        <v>23</v>
      </c>
      <c r="O1858" s="3">
        <v>1708.84</v>
      </c>
      <c r="P1858" s="3">
        <v>107.53</v>
      </c>
      <c r="Q1858" s="3">
        <v>5.81</v>
      </c>
      <c r="R1858" s="5" t="s">
        <v>2143</v>
      </c>
      <c r="S1858" s="5" t="s">
        <v>2144</v>
      </c>
      <c r="T1858" s="5" t="str">
        <f t="shared" ref="T1858:T1921" si="175">R1858 &amp; " " &amp; S1858</f>
        <v>Joni Blumstein</v>
      </c>
      <c r="U1858" t="s">
        <v>1988</v>
      </c>
      <c r="V1858" s="5" t="s">
        <v>74</v>
      </c>
      <c r="W1858" s="5" t="s">
        <v>57</v>
      </c>
      <c r="X1858" s="5" t="s">
        <v>58</v>
      </c>
      <c r="Y1858" s="5" t="s">
        <v>788</v>
      </c>
      <c r="Z1858" s="5" t="s">
        <v>56</v>
      </c>
      <c r="AA1858" s="4">
        <v>0.65</v>
      </c>
      <c r="AB1858" s="1">
        <v>40730</v>
      </c>
      <c r="AC1858" s="1">
        <v>24569</v>
      </c>
      <c r="AD1858">
        <f t="shared" ref="AD1858:AD1921" si="176">_xlfn.DAYS(AB1858,D1858)</f>
        <v>3</v>
      </c>
      <c r="AE1858">
        <f t="shared" ref="AE1858:AE1921" ca="1" si="177">DATEDIF(AC1858,TODAY(),"Y")</f>
        <v>57</v>
      </c>
      <c r="AF1858" t="str">
        <f t="shared" ref="AF1858:AF1921" ca="1" si="178">IF(AE1858&lt;18,"Under 18",IF(AE1858&lt;65,"18-64","Over 65"))</f>
        <v>18-64</v>
      </c>
      <c r="AG1858" s="3">
        <f t="shared" ref="AG1858:AG1921" si="179" xml:space="preserve"> (P1858 - (M1858 / 100) * P1858 + Q1858) / K1858</f>
        <v>2.4110317872340428</v>
      </c>
      <c r="AH1858" t="str">
        <f>_xlfn.IFNA(VLOOKUP(Sales_Transactions[[#This Row],[Order ID]],Returned_Items[#All],2,FALSE),"Not Returned")</f>
        <v>Not Returned</v>
      </c>
    </row>
    <row r="1859" spans="1:34" x14ac:dyDescent="0.25">
      <c r="A1859">
        <v>12224</v>
      </c>
      <c r="C1859" t="s">
        <v>1440</v>
      </c>
      <c r="D1859" s="2" t="str">
        <f>TEXT(MID(Sales_Transactions[[#This Row],[Order Date]],2,5),"d/m/yyy")</f>
        <v>12/12/2009</v>
      </c>
      <c r="E1859" s="2" t="str">
        <f>TEXT(MID(Sales_Transactions[[#This Row],[Order Date]],2,5),"d")</f>
        <v>12</v>
      </c>
      <c r="F1859" s="2" t="str">
        <f>TEXT(MID(Sales_Transactions[[#This Row],[Order Date]],2,5),"m")</f>
        <v>12</v>
      </c>
      <c r="G1859" s="2" t="str">
        <f>TEXT(MID(Sales_Transactions[[#This Row],[Order Date]],2,5),"yyy")</f>
        <v>2009</v>
      </c>
      <c r="H1859" s="2" t="str">
        <f>TEXT(MID(Sales_Transactions[[#This Row],[Order Date]],2,5),"yyy/m")</f>
        <v>2009/12</v>
      </c>
      <c r="I1859" t="s">
        <v>33</v>
      </c>
      <c r="J1859">
        <f t="shared" si="174"/>
        <v>4</v>
      </c>
      <c r="K1859" s="2">
        <v>2</v>
      </c>
      <c r="L1859" s="3">
        <v>302.91000000000003</v>
      </c>
      <c r="M1859" s="4">
        <v>0.04</v>
      </c>
      <c r="N1859" s="5" t="s">
        <v>34</v>
      </c>
      <c r="O1859" s="3">
        <v>-186.13</v>
      </c>
      <c r="P1859" s="3">
        <v>124.49</v>
      </c>
      <c r="Q1859" s="3">
        <v>51.94</v>
      </c>
      <c r="R1859" s="5" t="s">
        <v>2143</v>
      </c>
      <c r="S1859" s="5" t="s">
        <v>2144</v>
      </c>
      <c r="T1859" s="5" t="str">
        <f t="shared" si="175"/>
        <v>Joni Blumstein</v>
      </c>
      <c r="U1859" t="s">
        <v>1988</v>
      </c>
      <c r="V1859" s="5" t="s">
        <v>37</v>
      </c>
      <c r="W1859" s="5" t="s">
        <v>57</v>
      </c>
      <c r="X1859" s="5" t="s">
        <v>107</v>
      </c>
      <c r="Y1859" s="5" t="s">
        <v>711</v>
      </c>
      <c r="Z1859" s="5" t="s">
        <v>106</v>
      </c>
      <c r="AA1859" s="4">
        <v>0.63</v>
      </c>
      <c r="AB1859" s="1">
        <v>40161</v>
      </c>
      <c r="AC1859" s="1">
        <v>24701</v>
      </c>
      <c r="AD1859">
        <f t="shared" si="176"/>
        <v>2</v>
      </c>
      <c r="AE1859">
        <f t="shared" ca="1" si="177"/>
        <v>56</v>
      </c>
      <c r="AF1859" t="str">
        <f t="shared" ca="1" si="178"/>
        <v>18-64</v>
      </c>
      <c r="AG1859" s="3">
        <f t="shared" si="179"/>
        <v>88.190101999999996</v>
      </c>
      <c r="AH1859" t="str">
        <f>_xlfn.IFNA(VLOOKUP(Sales_Transactions[[#This Row],[Order ID]],Returned_Items[#All],2,FALSE),"Not Returned")</f>
        <v>Not Returned</v>
      </c>
    </row>
    <row r="1860" spans="1:34" x14ac:dyDescent="0.25">
      <c r="A1860">
        <v>12224</v>
      </c>
      <c r="C1860" t="s">
        <v>1440</v>
      </c>
      <c r="D1860" s="2" t="str">
        <f>TEXT(MID(Sales_Transactions[[#This Row],[Order Date]],2,5),"d/m/yyy")</f>
        <v>12/12/2009</v>
      </c>
      <c r="E1860" s="2" t="str">
        <f>TEXT(MID(Sales_Transactions[[#This Row],[Order Date]],2,5),"d")</f>
        <v>12</v>
      </c>
      <c r="F1860" s="2" t="str">
        <f>TEXT(MID(Sales_Transactions[[#This Row],[Order Date]],2,5),"m")</f>
        <v>12</v>
      </c>
      <c r="G1860" s="2" t="str">
        <f>TEXT(MID(Sales_Transactions[[#This Row],[Order Date]],2,5),"yyy")</f>
        <v>2009</v>
      </c>
      <c r="H1860" s="2" t="str">
        <f>TEXT(MID(Sales_Transactions[[#This Row],[Order Date]],2,5),"yyy/m")</f>
        <v>2009/12</v>
      </c>
      <c r="I1860" t="s">
        <v>33</v>
      </c>
      <c r="J1860">
        <f t="shared" si="174"/>
        <v>4</v>
      </c>
      <c r="K1860" s="2">
        <v>29</v>
      </c>
      <c r="L1860" s="3">
        <v>842.61350000000004</v>
      </c>
      <c r="M1860" s="4">
        <v>0.1</v>
      </c>
      <c r="N1860" s="5" t="s">
        <v>23</v>
      </c>
      <c r="O1860" s="3">
        <v>-208.43</v>
      </c>
      <c r="P1860" s="3">
        <v>35.99</v>
      </c>
      <c r="Q1860" s="3">
        <v>5</v>
      </c>
      <c r="R1860" s="5" t="s">
        <v>2143</v>
      </c>
      <c r="S1860" s="5" t="s">
        <v>2144</v>
      </c>
      <c r="T1860" s="5" t="str">
        <f t="shared" si="175"/>
        <v>Joni Blumstein</v>
      </c>
      <c r="U1860" t="s">
        <v>1988</v>
      </c>
      <c r="V1860" s="5" t="s">
        <v>37</v>
      </c>
      <c r="W1860" s="5" t="s">
        <v>48</v>
      </c>
      <c r="X1860" s="5" t="s">
        <v>49</v>
      </c>
      <c r="Y1860" s="5" t="s">
        <v>1151</v>
      </c>
      <c r="Z1860" s="5" t="s">
        <v>84</v>
      </c>
      <c r="AA1860" s="4">
        <v>0.82</v>
      </c>
      <c r="AB1860" s="1">
        <v>40159</v>
      </c>
      <c r="AC1860" s="1">
        <v>24218</v>
      </c>
      <c r="AD1860">
        <f t="shared" si="176"/>
        <v>0</v>
      </c>
      <c r="AE1860">
        <f t="shared" ca="1" si="177"/>
        <v>58</v>
      </c>
      <c r="AF1860" t="str">
        <f t="shared" ca="1" si="178"/>
        <v>18-64</v>
      </c>
      <c r="AG1860" s="3">
        <f t="shared" si="179"/>
        <v>1.4122072413793105</v>
      </c>
      <c r="AH1860" t="str">
        <f>_xlfn.IFNA(VLOOKUP(Sales_Transactions[[#This Row],[Order ID]],Returned_Items[#All],2,FALSE),"Not Returned")</f>
        <v>Not Returned</v>
      </c>
    </row>
    <row r="1861" spans="1:34" x14ac:dyDescent="0.25">
      <c r="A1861">
        <v>12256</v>
      </c>
      <c r="C1861" t="s">
        <v>2165</v>
      </c>
      <c r="D1861" s="2" t="str">
        <f>TEXT(MID(Sales_Transactions[[#This Row],[Order Date]],2,5),"d/m/yyy")</f>
        <v>18/12/2012</v>
      </c>
      <c r="E1861" s="2" t="str">
        <f>TEXT(MID(Sales_Transactions[[#This Row],[Order Date]],2,5),"d")</f>
        <v>18</v>
      </c>
      <c r="F1861" s="2" t="str">
        <f>TEXT(MID(Sales_Transactions[[#This Row],[Order Date]],2,5),"m")</f>
        <v>12</v>
      </c>
      <c r="G1861" s="2" t="str">
        <f>TEXT(MID(Sales_Transactions[[#This Row],[Order Date]],2,5),"yyy")</f>
        <v>2012</v>
      </c>
      <c r="H1861" s="2" t="str">
        <f>TEXT(MID(Sales_Transactions[[#This Row],[Order Date]],2,5),"yyy/m")</f>
        <v>2012/12</v>
      </c>
      <c r="I1861" t="s">
        <v>78</v>
      </c>
      <c r="J1861">
        <f t="shared" si="174"/>
        <v>3</v>
      </c>
      <c r="K1861" s="2">
        <v>44</v>
      </c>
      <c r="L1861" s="3">
        <v>117.97</v>
      </c>
      <c r="M1861" s="4">
        <v>0.1</v>
      </c>
      <c r="N1861" s="5" t="s">
        <v>23</v>
      </c>
      <c r="O1861" s="3">
        <v>44.59</v>
      </c>
      <c r="P1861" s="3">
        <v>2.88</v>
      </c>
      <c r="Q1861" s="3">
        <v>0.5</v>
      </c>
      <c r="R1861" s="5" t="s">
        <v>2143</v>
      </c>
      <c r="S1861" s="5" t="s">
        <v>2144</v>
      </c>
      <c r="T1861" s="5" t="str">
        <f t="shared" si="175"/>
        <v>Joni Blumstein</v>
      </c>
      <c r="U1861" t="s">
        <v>1988</v>
      </c>
      <c r="V1861" s="5" t="s">
        <v>74</v>
      </c>
      <c r="W1861" s="5" t="s">
        <v>28</v>
      </c>
      <c r="X1861" s="5" t="s">
        <v>115</v>
      </c>
      <c r="Y1861" s="5" t="s">
        <v>180</v>
      </c>
      <c r="Z1861" s="5" t="s">
        <v>43</v>
      </c>
      <c r="AA1861" s="4">
        <v>0.36</v>
      </c>
      <c r="AB1861" s="1">
        <v>41263</v>
      </c>
      <c r="AC1861" s="1">
        <v>24336</v>
      </c>
      <c r="AD1861">
        <f t="shared" si="176"/>
        <v>2</v>
      </c>
      <c r="AE1861">
        <f t="shared" ca="1" si="177"/>
        <v>57</v>
      </c>
      <c r="AF1861" t="str">
        <f t="shared" ca="1" si="178"/>
        <v>18-64</v>
      </c>
      <c r="AG1861" s="3">
        <f t="shared" si="179"/>
        <v>7.6752727272727264E-2</v>
      </c>
      <c r="AH1861" t="str">
        <f>_xlfn.IFNA(VLOOKUP(Sales_Transactions[[#This Row],[Order ID]],Returned_Items[#All],2,FALSE),"Not Returned")</f>
        <v>Not Returned</v>
      </c>
    </row>
    <row r="1862" spans="1:34" x14ac:dyDescent="0.25">
      <c r="A1862">
        <v>12261</v>
      </c>
      <c r="C1862" t="s">
        <v>603</v>
      </c>
      <c r="D1862" s="2" t="str">
        <f>TEXT(MID(Sales_Transactions[[#This Row],[Order Date]],2,5),"d/m/yyy")</f>
        <v>23/10/2010</v>
      </c>
      <c r="E1862" s="2" t="str">
        <f>TEXT(MID(Sales_Transactions[[#This Row],[Order Date]],2,5),"d")</f>
        <v>23</v>
      </c>
      <c r="F1862" s="2" t="str">
        <f>TEXT(MID(Sales_Transactions[[#This Row],[Order Date]],2,5),"m")</f>
        <v>10</v>
      </c>
      <c r="G1862" s="2" t="str">
        <f>TEXT(MID(Sales_Transactions[[#This Row],[Order Date]],2,5),"yyy")</f>
        <v>2010</v>
      </c>
      <c r="H1862" s="2" t="str">
        <f>TEXT(MID(Sales_Transactions[[#This Row],[Order Date]],2,5),"yyy/m")</f>
        <v>2010/10</v>
      </c>
      <c r="I1862" t="s">
        <v>22</v>
      </c>
      <c r="J1862">
        <f t="shared" si="174"/>
        <v>2</v>
      </c>
      <c r="K1862" s="2">
        <v>12</v>
      </c>
      <c r="L1862" s="3">
        <v>2237.7600000000002</v>
      </c>
      <c r="M1862" s="4">
        <v>0.1</v>
      </c>
      <c r="N1862" s="5" t="s">
        <v>34</v>
      </c>
      <c r="O1862" s="3">
        <v>151.86000000000001</v>
      </c>
      <c r="P1862" s="3">
        <v>200.98</v>
      </c>
      <c r="Q1862" s="3">
        <v>23.76</v>
      </c>
      <c r="R1862" s="5" t="s">
        <v>2141</v>
      </c>
      <c r="S1862" s="5" t="s">
        <v>2142</v>
      </c>
      <c r="T1862" s="5" t="str">
        <f t="shared" si="175"/>
        <v>Ritsa Hightower</v>
      </c>
      <c r="U1862" t="s">
        <v>1988</v>
      </c>
      <c r="V1862" s="5" t="s">
        <v>47</v>
      </c>
      <c r="W1862" s="5" t="s">
        <v>57</v>
      </c>
      <c r="X1862" s="5" t="s">
        <v>154</v>
      </c>
      <c r="Y1862" s="5" t="s">
        <v>730</v>
      </c>
      <c r="Z1862" s="5" t="s">
        <v>40</v>
      </c>
      <c r="AA1862" s="4">
        <v>0.57999999999999996</v>
      </c>
      <c r="AB1862" s="1">
        <v>40479</v>
      </c>
      <c r="AC1862" s="1">
        <v>24191</v>
      </c>
      <c r="AD1862">
        <f t="shared" si="176"/>
        <v>5</v>
      </c>
      <c r="AE1862">
        <f t="shared" ca="1" si="177"/>
        <v>58</v>
      </c>
      <c r="AF1862" t="str">
        <f t="shared" ca="1" si="178"/>
        <v>18-64</v>
      </c>
      <c r="AG1862" s="3">
        <f t="shared" si="179"/>
        <v>18.711584999999999</v>
      </c>
      <c r="AH1862" t="str">
        <f>_xlfn.IFNA(VLOOKUP(Sales_Transactions[[#This Row],[Order ID]],Returned_Items[#All],2,FALSE),"Not Returned")</f>
        <v>Not Returned</v>
      </c>
    </row>
    <row r="1863" spans="1:34" x14ac:dyDescent="0.25">
      <c r="A1863">
        <v>12261</v>
      </c>
      <c r="C1863" t="s">
        <v>603</v>
      </c>
      <c r="D1863" s="2" t="str">
        <f>TEXT(MID(Sales_Transactions[[#This Row],[Order Date]],2,5),"d/m/yyy")</f>
        <v>23/10/2010</v>
      </c>
      <c r="E1863" s="2" t="str">
        <f>TEXT(MID(Sales_Transactions[[#This Row],[Order Date]],2,5),"d")</f>
        <v>23</v>
      </c>
      <c r="F1863" s="2" t="str">
        <f>TEXT(MID(Sales_Transactions[[#This Row],[Order Date]],2,5),"m")</f>
        <v>10</v>
      </c>
      <c r="G1863" s="2" t="str">
        <f>TEXT(MID(Sales_Transactions[[#This Row],[Order Date]],2,5),"yyy")</f>
        <v>2010</v>
      </c>
      <c r="H1863" s="2" t="str">
        <f>TEXT(MID(Sales_Transactions[[#This Row],[Order Date]],2,5),"yyy/m")</f>
        <v>2010/10</v>
      </c>
      <c r="I1863" t="s">
        <v>22</v>
      </c>
      <c r="J1863">
        <f t="shared" si="174"/>
        <v>2</v>
      </c>
      <c r="K1863" s="2">
        <v>4</v>
      </c>
      <c r="L1863" s="3">
        <v>20.59</v>
      </c>
      <c r="M1863" s="4">
        <v>0.02</v>
      </c>
      <c r="N1863" s="5" t="s">
        <v>67</v>
      </c>
      <c r="O1863" s="3">
        <v>1.19</v>
      </c>
      <c r="P1863" s="3">
        <v>3.98</v>
      </c>
      <c r="Q1863" s="3">
        <v>0.83</v>
      </c>
      <c r="R1863" s="5" t="s">
        <v>2141</v>
      </c>
      <c r="S1863" s="5" t="s">
        <v>2142</v>
      </c>
      <c r="T1863" s="5" t="str">
        <f t="shared" si="175"/>
        <v>Ritsa Hightower</v>
      </c>
      <c r="U1863" t="s">
        <v>1988</v>
      </c>
      <c r="V1863" s="5" t="s">
        <v>47</v>
      </c>
      <c r="W1863" s="5" t="s">
        <v>28</v>
      </c>
      <c r="X1863" s="5" t="s">
        <v>124</v>
      </c>
      <c r="Y1863" s="5" t="s">
        <v>2166</v>
      </c>
      <c r="Z1863" s="5" t="s">
        <v>84</v>
      </c>
      <c r="AA1863" s="4">
        <v>0.51</v>
      </c>
      <c r="AB1863" s="1">
        <v>40478</v>
      </c>
      <c r="AC1863" s="1">
        <v>24191</v>
      </c>
      <c r="AD1863">
        <f t="shared" si="176"/>
        <v>4</v>
      </c>
      <c r="AE1863">
        <f t="shared" ca="1" si="177"/>
        <v>58</v>
      </c>
      <c r="AF1863" t="str">
        <f t="shared" ca="1" si="178"/>
        <v>18-64</v>
      </c>
      <c r="AG1863" s="3">
        <f t="shared" si="179"/>
        <v>1.2023010000000001</v>
      </c>
      <c r="AH1863" t="str">
        <f>_xlfn.IFNA(VLOOKUP(Sales_Transactions[[#This Row],[Order ID]],Returned_Items[#All],2,FALSE),"Not Returned")</f>
        <v>Not Returned</v>
      </c>
    </row>
    <row r="1864" spans="1:34" x14ac:dyDescent="0.25">
      <c r="A1864">
        <v>12261</v>
      </c>
      <c r="C1864" t="s">
        <v>603</v>
      </c>
      <c r="D1864" s="2" t="str">
        <f>TEXT(MID(Sales_Transactions[[#This Row],[Order Date]],2,5),"d/m/yyy")</f>
        <v>23/10/2010</v>
      </c>
      <c r="E1864" s="2" t="str">
        <f>TEXT(MID(Sales_Transactions[[#This Row],[Order Date]],2,5),"d")</f>
        <v>23</v>
      </c>
      <c r="F1864" s="2" t="str">
        <f>TEXT(MID(Sales_Transactions[[#This Row],[Order Date]],2,5),"m")</f>
        <v>10</v>
      </c>
      <c r="G1864" s="2" t="str">
        <f>TEXT(MID(Sales_Transactions[[#This Row],[Order Date]],2,5),"yyy")</f>
        <v>2010</v>
      </c>
      <c r="H1864" s="2" t="str">
        <f>TEXT(MID(Sales_Transactions[[#This Row],[Order Date]],2,5),"yyy/m")</f>
        <v>2010/10</v>
      </c>
      <c r="I1864" t="s">
        <v>22</v>
      </c>
      <c r="J1864">
        <f t="shared" si="174"/>
        <v>2</v>
      </c>
      <c r="K1864" s="2">
        <v>19</v>
      </c>
      <c r="L1864" s="3">
        <v>281.74</v>
      </c>
      <c r="M1864" s="4">
        <v>0.06</v>
      </c>
      <c r="N1864" s="5" t="s">
        <v>23</v>
      </c>
      <c r="O1864" s="3">
        <v>25.67</v>
      </c>
      <c r="P1864" s="3">
        <v>14.56</v>
      </c>
      <c r="Q1864" s="3">
        <v>3.5</v>
      </c>
      <c r="R1864" s="5" t="s">
        <v>2141</v>
      </c>
      <c r="S1864" s="5" t="s">
        <v>2142</v>
      </c>
      <c r="T1864" s="5" t="str">
        <f t="shared" si="175"/>
        <v>Ritsa Hightower</v>
      </c>
      <c r="U1864" t="s">
        <v>1988</v>
      </c>
      <c r="V1864" s="5" t="s">
        <v>47</v>
      </c>
      <c r="W1864" s="5" t="s">
        <v>28</v>
      </c>
      <c r="X1864" s="5" t="s">
        <v>38</v>
      </c>
      <c r="Y1864" s="5" t="s">
        <v>1611</v>
      </c>
      <c r="Z1864" s="5" t="s">
        <v>43</v>
      </c>
      <c r="AA1864" s="4">
        <v>0.57999999999999996</v>
      </c>
      <c r="AB1864" s="1">
        <v>40479</v>
      </c>
      <c r="AC1864" s="1">
        <v>29993</v>
      </c>
      <c r="AD1864">
        <f t="shared" si="176"/>
        <v>5</v>
      </c>
      <c r="AE1864">
        <f t="shared" ca="1" si="177"/>
        <v>42</v>
      </c>
      <c r="AF1864" t="str">
        <f t="shared" ca="1" si="178"/>
        <v>18-64</v>
      </c>
      <c r="AG1864" s="3">
        <f t="shared" si="179"/>
        <v>0.95006652631578947</v>
      </c>
      <c r="AH1864" t="str">
        <f>_xlfn.IFNA(VLOOKUP(Sales_Transactions[[#This Row],[Order ID]],Returned_Items[#All],2,FALSE),"Not Returned")</f>
        <v>Not Returned</v>
      </c>
    </row>
    <row r="1865" spans="1:34" x14ac:dyDescent="0.25">
      <c r="A1865">
        <v>12261</v>
      </c>
      <c r="C1865" t="s">
        <v>603</v>
      </c>
      <c r="D1865" s="2" t="str">
        <f>TEXT(MID(Sales_Transactions[[#This Row],[Order Date]],2,5),"d/m/yyy")</f>
        <v>23/10/2010</v>
      </c>
      <c r="E1865" s="2" t="str">
        <f>TEXT(MID(Sales_Transactions[[#This Row],[Order Date]],2,5),"d")</f>
        <v>23</v>
      </c>
      <c r="F1865" s="2" t="str">
        <f>TEXT(MID(Sales_Transactions[[#This Row],[Order Date]],2,5),"m")</f>
        <v>10</v>
      </c>
      <c r="G1865" s="2" t="str">
        <f>TEXT(MID(Sales_Transactions[[#This Row],[Order Date]],2,5),"yyy")</f>
        <v>2010</v>
      </c>
      <c r="H1865" s="2" t="str">
        <f>TEXT(MID(Sales_Transactions[[#This Row],[Order Date]],2,5),"yyy/m")</f>
        <v>2010/10</v>
      </c>
      <c r="I1865" t="s">
        <v>22</v>
      </c>
      <c r="J1865">
        <f t="shared" si="174"/>
        <v>2</v>
      </c>
      <c r="K1865" s="2">
        <v>23</v>
      </c>
      <c r="L1865" s="3">
        <v>217.35</v>
      </c>
      <c r="M1865" s="4">
        <v>0</v>
      </c>
      <c r="N1865" s="5" t="s">
        <v>23</v>
      </c>
      <c r="O1865" s="3">
        <v>-67.19</v>
      </c>
      <c r="P1865" s="3">
        <v>8.74</v>
      </c>
      <c r="Q1865" s="3">
        <v>8.2899999999999991</v>
      </c>
      <c r="R1865" s="5" t="s">
        <v>2141</v>
      </c>
      <c r="S1865" s="5" t="s">
        <v>2142</v>
      </c>
      <c r="T1865" s="5" t="str">
        <f t="shared" si="175"/>
        <v>Ritsa Hightower</v>
      </c>
      <c r="U1865" t="s">
        <v>1988</v>
      </c>
      <c r="V1865" s="5" t="s">
        <v>47</v>
      </c>
      <c r="W1865" s="5" t="s">
        <v>28</v>
      </c>
      <c r="X1865" s="5" t="s">
        <v>98</v>
      </c>
      <c r="Y1865" s="5" t="s">
        <v>954</v>
      </c>
      <c r="Z1865" s="5" t="s">
        <v>43</v>
      </c>
      <c r="AA1865" s="4">
        <v>0.38</v>
      </c>
      <c r="AB1865" s="1">
        <v>40481</v>
      </c>
      <c r="AC1865" s="1">
        <v>30188</v>
      </c>
      <c r="AD1865">
        <f t="shared" si="176"/>
        <v>7</v>
      </c>
      <c r="AE1865">
        <f t="shared" ca="1" si="177"/>
        <v>41</v>
      </c>
      <c r="AF1865" t="str">
        <f t="shared" ca="1" si="178"/>
        <v>18-64</v>
      </c>
      <c r="AG1865" s="3">
        <f t="shared" si="179"/>
        <v>0.74043478260869566</v>
      </c>
      <c r="AH1865" t="str">
        <f>_xlfn.IFNA(VLOOKUP(Sales_Transactions[[#This Row],[Order ID]],Returned_Items[#All],2,FALSE),"Not Returned")</f>
        <v>Not Returned</v>
      </c>
    </row>
    <row r="1866" spans="1:34" hidden="1" x14ac:dyDescent="0.25">
      <c r="A1866">
        <v>12261</v>
      </c>
      <c r="C1866" t="s">
        <v>603</v>
      </c>
      <c r="D1866" s="2" t="str">
        <f>TEXT(MID(Sales_Transactions[[#This Row],[Order Date]],2,5),"d/m/yyy")</f>
        <v>23/10/2010</v>
      </c>
      <c r="E1866" s="2" t="str">
        <f>TEXT(MID(Sales_Transactions[[#This Row],[Order Date]],2,5),"d")</f>
        <v>23</v>
      </c>
      <c r="F1866" s="2" t="str">
        <f>TEXT(MID(Sales_Transactions[[#This Row],[Order Date]],2,5),"m")</f>
        <v>10</v>
      </c>
      <c r="G1866" s="2" t="str">
        <f>TEXT(MID(Sales_Transactions[[#This Row],[Order Date]],2,5),"yyy")</f>
        <v>2010</v>
      </c>
      <c r="H1866" s="2" t="str">
        <f>TEXT(MID(Sales_Transactions[[#This Row],[Order Date]],2,5),"yyy/m")</f>
        <v>2010/10</v>
      </c>
      <c r="I1866" t="s">
        <v>22</v>
      </c>
      <c r="J1866">
        <f t="shared" si="174"/>
        <v>2</v>
      </c>
      <c r="K1866" s="2">
        <v>15</v>
      </c>
      <c r="L1866">
        <v>2746.57</v>
      </c>
      <c r="M1866">
        <v>0.03</v>
      </c>
      <c r="N1866" t="s">
        <v>23</v>
      </c>
      <c r="O1866">
        <v>617.4</v>
      </c>
      <c r="P1866">
        <v>178.47</v>
      </c>
      <c r="Q1866">
        <v>19.989999999999998</v>
      </c>
      <c r="R1866" t="s">
        <v>2141</v>
      </c>
      <c r="S1866" t="s">
        <v>2142</v>
      </c>
      <c r="T1866" t="str">
        <f t="shared" si="175"/>
        <v>Ritsa Hightower</v>
      </c>
      <c r="U1866" t="s">
        <v>1988</v>
      </c>
      <c r="V1866" t="s">
        <v>47</v>
      </c>
      <c r="W1866" t="s">
        <v>28</v>
      </c>
      <c r="X1866" t="s">
        <v>29</v>
      </c>
      <c r="Y1866" t="s">
        <v>2127</v>
      </c>
      <c r="Z1866" t="s">
        <v>43</v>
      </c>
      <c r="AA1866">
        <v>0.55000000000000004</v>
      </c>
      <c r="AB1866" s="1">
        <v>40479</v>
      </c>
      <c r="AC1866" s="1"/>
      <c r="AD1866">
        <f t="shared" si="176"/>
        <v>5</v>
      </c>
      <c r="AE1866">
        <f t="shared" ca="1" si="177"/>
        <v>124</v>
      </c>
      <c r="AF1866" t="str">
        <f t="shared" ca="1" si="178"/>
        <v>Over 65</v>
      </c>
      <c r="AG1866">
        <f t="shared" si="179"/>
        <v>13.227097266666668</v>
      </c>
      <c r="AH1866" t="str">
        <f>_xlfn.IFNA(VLOOKUP(Sales_Transactions[[#This Row],[Order ID]],Returned_Items[#All],2,FALSE),"Not Returned")</f>
        <v>Not Returned</v>
      </c>
    </row>
    <row r="1867" spans="1:34" x14ac:dyDescent="0.25">
      <c r="A1867">
        <v>13408</v>
      </c>
      <c r="C1867" t="s">
        <v>2167</v>
      </c>
      <c r="D1867" s="2" t="str">
        <f>TEXT(MID(Sales_Transactions[[#This Row],[Order Date]],2,5),"d/m/yyy")</f>
        <v>14/2/2009</v>
      </c>
      <c r="E1867" s="2" t="str">
        <f>TEXT(MID(Sales_Transactions[[#This Row],[Order Date]],2,5),"d")</f>
        <v>14</v>
      </c>
      <c r="F1867" s="2" t="str">
        <f>TEXT(MID(Sales_Transactions[[#This Row],[Order Date]],2,5),"m")</f>
        <v>2</v>
      </c>
      <c r="G1867" s="2" t="str">
        <f>TEXT(MID(Sales_Transactions[[#This Row],[Order Date]],2,5),"yyy")</f>
        <v>2009</v>
      </c>
      <c r="H1867" s="2" t="str">
        <f>TEXT(MID(Sales_Transactions[[#This Row],[Order Date]],2,5),"yyy/m")</f>
        <v>2009/2</v>
      </c>
      <c r="I1867" t="s">
        <v>22</v>
      </c>
      <c r="J1867">
        <f t="shared" si="174"/>
        <v>2</v>
      </c>
      <c r="K1867" s="2">
        <v>4</v>
      </c>
      <c r="L1867" s="3">
        <v>256.77</v>
      </c>
      <c r="M1867" s="4">
        <v>0.04</v>
      </c>
      <c r="N1867" s="5" t="s">
        <v>23</v>
      </c>
      <c r="O1867" s="3">
        <v>173.89</v>
      </c>
      <c r="P1867" s="3">
        <v>60.65</v>
      </c>
      <c r="Q1867" s="3">
        <v>12.23</v>
      </c>
      <c r="R1867" s="5" t="s">
        <v>2143</v>
      </c>
      <c r="S1867" s="5" t="s">
        <v>2144</v>
      </c>
      <c r="T1867" s="5" t="str">
        <f t="shared" si="175"/>
        <v>Joni Blumstein</v>
      </c>
      <c r="U1867" t="s">
        <v>1988</v>
      </c>
      <c r="V1867" s="5" t="s">
        <v>74</v>
      </c>
      <c r="W1867" s="5" t="s">
        <v>57</v>
      </c>
      <c r="X1867" s="5" t="s">
        <v>58</v>
      </c>
      <c r="Y1867" s="5" t="s">
        <v>2168</v>
      </c>
      <c r="Z1867" s="5" t="s">
        <v>56</v>
      </c>
      <c r="AA1867" s="4">
        <v>0.64</v>
      </c>
      <c r="AB1867" s="1">
        <v>39860</v>
      </c>
      <c r="AC1867" s="1">
        <v>29304</v>
      </c>
      <c r="AD1867">
        <f t="shared" si="176"/>
        <v>2</v>
      </c>
      <c r="AE1867">
        <f t="shared" ca="1" si="177"/>
        <v>44</v>
      </c>
      <c r="AF1867" t="str">
        <f t="shared" ca="1" si="178"/>
        <v>18-64</v>
      </c>
      <c r="AG1867" s="3">
        <f t="shared" si="179"/>
        <v>18.213934999999999</v>
      </c>
      <c r="AH1867" t="str">
        <f>_xlfn.IFNA(VLOOKUP(Sales_Transactions[[#This Row],[Order ID]],Returned_Items[#All],2,FALSE),"Not Returned")</f>
        <v>Not Returned</v>
      </c>
    </row>
    <row r="1868" spans="1:34" x14ac:dyDescent="0.25">
      <c r="A1868">
        <v>13444</v>
      </c>
      <c r="C1868" t="s">
        <v>1401</v>
      </c>
      <c r="D1868" s="2" t="str">
        <f>TEXT(MID(Sales_Transactions[[#This Row],[Order Date]],2,5),"d/m/yyy")</f>
        <v>5/1/2012</v>
      </c>
      <c r="E1868" s="2" t="str">
        <f>TEXT(MID(Sales_Transactions[[#This Row],[Order Date]],2,5),"d")</f>
        <v>5</v>
      </c>
      <c r="F1868" s="2" t="str">
        <f>TEXT(MID(Sales_Transactions[[#This Row],[Order Date]],2,5),"m")</f>
        <v>1</v>
      </c>
      <c r="G1868" s="2" t="str">
        <f>TEXT(MID(Sales_Transactions[[#This Row],[Order Date]],2,5),"yyy")</f>
        <v>2012</v>
      </c>
      <c r="H1868" s="2" t="str">
        <f>TEXT(MID(Sales_Transactions[[#This Row],[Order Date]],2,5),"yyy/m")</f>
        <v>2012/1</v>
      </c>
      <c r="I1868" t="s">
        <v>33</v>
      </c>
      <c r="J1868">
        <f t="shared" si="174"/>
        <v>4</v>
      </c>
      <c r="K1868" s="2">
        <v>33</v>
      </c>
      <c r="L1868" s="3">
        <v>154.44</v>
      </c>
      <c r="M1868" s="4">
        <v>0.06</v>
      </c>
      <c r="N1868" s="5" t="s">
        <v>23</v>
      </c>
      <c r="O1868" s="3">
        <v>54.62</v>
      </c>
      <c r="P1868" s="3">
        <v>4.76</v>
      </c>
      <c r="Q1868" s="3">
        <v>0.88</v>
      </c>
      <c r="R1868" s="5" t="s">
        <v>2146</v>
      </c>
      <c r="S1868" s="5" t="s">
        <v>899</v>
      </c>
      <c r="T1868" s="5" t="str">
        <f t="shared" si="175"/>
        <v>Pete Armstrong</v>
      </c>
      <c r="U1868" t="s">
        <v>1988</v>
      </c>
      <c r="V1868" s="5" t="s">
        <v>37</v>
      </c>
      <c r="W1868" s="5" t="s">
        <v>28</v>
      </c>
      <c r="X1868" s="5" t="s">
        <v>75</v>
      </c>
      <c r="Y1868" s="5" t="s">
        <v>1235</v>
      </c>
      <c r="Z1868" s="5" t="s">
        <v>84</v>
      </c>
      <c r="AA1868" s="4">
        <v>0.39</v>
      </c>
      <c r="AB1868" s="1">
        <v>40916</v>
      </c>
      <c r="AC1868" s="1">
        <v>29024</v>
      </c>
      <c r="AD1868">
        <f t="shared" si="176"/>
        <v>3</v>
      </c>
      <c r="AE1868">
        <f t="shared" ca="1" si="177"/>
        <v>45</v>
      </c>
      <c r="AF1868" t="str">
        <f t="shared" ca="1" si="178"/>
        <v>18-64</v>
      </c>
      <c r="AG1868" s="3">
        <f t="shared" si="179"/>
        <v>0.17082254545454542</v>
      </c>
      <c r="AH1868" t="str">
        <f>_xlfn.IFNA(VLOOKUP(Sales_Transactions[[#This Row],[Order ID]],Returned_Items[#All],2,FALSE),"Not Returned")</f>
        <v>Returned</v>
      </c>
    </row>
    <row r="1869" spans="1:34" x14ac:dyDescent="0.25">
      <c r="A1869">
        <v>13601</v>
      </c>
      <c r="C1869" t="s">
        <v>1887</v>
      </c>
      <c r="D1869" s="2" t="str">
        <f>TEXT(MID(Sales_Transactions[[#This Row],[Order Date]],2,5),"d/m/yyy")</f>
        <v>16/8/2012</v>
      </c>
      <c r="E1869" s="2" t="str">
        <f>TEXT(MID(Sales_Transactions[[#This Row],[Order Date]],2,5),"d")</f>
        <v>16</v>
      </c>
      <c r="F1869" s="2" t="str">
        <f>TEXT(MID(Sales_Transactions[[#This Row],[Order Date]],2,5),"m")</f>
        <v>8</v>
      </c>
      <c r="G1869" s="2" t="str">
        <f>TEXT(MID(Sales_Transactions[[#This Row],[Order Date]],2,5),"yyy")</f>
        <v>2012</v>
      </c>
      <c r="H1869" s="2" t="str">
        <f>TEXT(MID(Sales_Transactions[[#This Row],[Order Date]],2,5),"yyy/m")</f>
        <v>2012/8</v>
      </c>
      <c r="I1869" t="s">
        <v>22</v>
      </c>
      <c r="J1869">
        <f t="shared" si="174"/>
        <v>2</v>
      </c>
      <c r="K1869" s="2">
        <v>17</v>
      </c>
      <c r="L1869" s="3">
        <v>822.91</v>
      </c>
      <c r="M1869" s="4">
        <v>0.09</v>
      </c>
      <c r="N1869" s="5" t="s">
        <v>23</v>
      </c>
      <c r="O1869" s="3">
        <v>-94.76</v>
      </c>
      <c r="P1869" s="3">
        <v>49.43</v>
      </c>
      <c r="Q1869" s="3">
        <v>19.989999999999998</v>
      </c>
      <c r="R1869" s="5" t="s">
        <v>2143</v>
      </c>
      <c r="S1869" s="5" t="s">
        <v>2144</v>
      </c>
      <c r="T1869" s="5" t="str">
        <f t="shared" si="175"/>
        <v>Joni Blumstein</v>
      </c>
      <c r="U1869" t="s">
        <v>1988</v>
      </c>
      <c r="V1869" s="5" t="s">
        <v>37</v>
      </c>
      <c r="W1869" s="5" t="s">
        <v>28</v>
      </c>
      <c r="X1869" s="5" t="s">
        <v>38</v>
      </c>
      <c r="Y1869" s="5" t="s">
        <v>1423</v>
      </c>
      <c r="Z1869" s="5" t="s">
        <v>43</v>
      </c>
      <c r="AA1869" s="4">
        <v>0.56999999999999995</v>
      </c>
      <c r="AB1869" s="1">
        <v>41141</v>
      </c>
      <c r="AC1869" s="1">
        <v>29056</v>
      </c>
      <c r="AD1869">
        <f t="shared" si="176"/>
        <v>4</v>
      </c>
      <c r="AE1869">
        <f t="shared" ca="1" si="177"/>
        <v>45</v>
      </c>
      <c r="AF1869" t="str">
        <f t="shared" ca="1" si="178"/>
        <v>18-64</v>
      </c>
      <c r="AG1869" s="3">
        <f t="shared" si="179"/>
        <v>4.0809125294117647</v>
      </c>
      <c r="AH1869" t="str">
        <f>_xlfn.IFNA(VLOOKUP(Sales_Transactions[[#This Row],[Order ID]],Returned_Items[#All],2,FALSE),"Not Returned")</f>
        <v>Not Returned</v>
      </c>
    </row>
    <row r="1870" spans="1:34" x14ac:dyDescent="0.25">
      <c r="A1870">
        <v>13894</v>
      </c>
      <c r="C1870" t="s">
        <v>2169</v>
      </c>
      <c r="D1870" s="2" t="str">
        <f>TEXT(MID(Sales_Transactions[[#This Row],[Order Date]],2,5),"d/m/yyy")</f>
        <v>10/4/2012</v>
      </c>
      <c r="E1870" s="2" t="str">
        <f>TEXT(MID(Sales_Transactions[[#This Row],[Order Date]],2,5),"d")</f>
        <v>10</v>
      </c>
      <c r="F1870" s="2" t="str">
        <f>TEXT(MID(Sales_Transactions[[#This Row],[Order Date]],2,5),"m")</f>
        <v>4</v>
      </c>
      <c r="G1870" s="2" t="str">
        <f>TEXT(MID(Sales_Transactions[[#This Row],[Order Date]],2,5),"yyy")</f>
        <v>2012</v>
      </c>
      <c r="H1870" s="2" t="str">
        <f>TEXT(MID(Sales_Transactions[[#This Row],[Order Date]],2,5),"yyy/m")</f>
        <v>2012/4</v>
      </c>
      <c r="I1870" t="s">
        <v>78</v>
      </c>
      <c r="J1870">
        <f t="shared" si="174"/>
        <v>3</v>
      </c>
      <c r="K1870" s="2">
        <v>31</v>
      </c>
      <c r="L1870" s="3">
        <v>89.18</v>
      </c>
      <c r="M1870" s="4">
        <v>0.04</v>
      </c>
      <c r="N1870" s="5" t="s">
        <v>23</v>
      </c>
      <c r="O1870" s="3">
        <v>21.73</v>
      </c>
      <c r="P1870" s="3">
        <v>2.94</v>
      </c>
      <c r="Q1870" s="3">
        <v>0.81</v>
      </c>
      <c r="R1870" s="5" t="s">
        <v>2161</v>
      </c>
      <c r="S1870" s="5" t="s">
        <v>2162</v>
      </c>
      <c r="T1870" s="5" t="str">
        <f t="shared" si="175"/>
        <v>Rose O'Brian</v>
      </c>
      <c r="U1870" t="s">
        <v>1988</v>
      </c>
      <c r="V1870" s="5" t="s">
        <v>74</v>
      </c>
      <c r="W1870" s="5" t="s">
        <v>28</v>
      </c>
      <c r="X1870" s="5" t="s">
        <v>124</v>
      </c>
      <c r="Y1870" s="5" t="s">
        <v>2002</v>
      </c>
      <c r="Z1870" s="5" t="s">
        <v>84</v>
      </c>
      <c r="AA1870" s="4">
        <v>0.4</v>
      </c>
      <c r="AB1870" s="1">
        <v>41010</v>
      </c>
      <c r="AC1870" s="1">
        <v>28988</v>
      </c>
      <c r="AD1870">
        <f t="shared" si="176"/>
        <v>1</v>
      </c>
      <c r="AE1870">
        <f t="shared" ca="1" si="177"/>
        <v>45</v>
      </c>
      <c r="AF1870" t="str">
        <f t="shared" ca="1" si="178"/>
        <v>18-64</v>
      </c>
      <c r="AG1870" s="3">
        <f t="shared" si="179"/>
        <v>0.1209298064516129</v>
      </c>
      <c r="AH1870" t="str">
        <f>_xlfn.IFNA(VLOOKUP(Sales_Transactions[[#This Row],[Order ID]],Returned_Items[#All],2,FALSE),"Not Returned")</f>
        <v>Not Returned</v>
      </c>
    </row>
    <row r="1871" spans="1:34" x14ac:dyDescent="0.25">
      <c r="A1871">
        <v>13894</v>
      </c>
      <c r="C1871" t="s">
        <v>2169</v>
      </c>
      <c r="D1871" s="2" t="str">
        <f>TEXT(MID(Sales_Transactions[[#This Row],[Order Date]],2,5),"d/m/yyy")</f>
        <v>10/4/2012</v>
      </c>
      <c r="E1871" s="2" t="str">
        <f>TEXT(MID(Sales_Transactions[[#This Row],[Order Date]],2,5),"d")</f>
        <v>10</v>
      </c>
      <c r="F1871" s="2" t="str">
        <f>TEXT(MID(Sales_Transactions[[#This Row],[Order Date]],2,5),"m")</f>
        <v>4</v>
      </c>
      <c r="G1871" s="2" t="str">
        <f>TEXT(MID(Sales_Transactions[[#This Row],[Order Date]],2,5),"yyy")</f>
        <v>2012</v>
      </c>
      <c r="H1871" s="2" t="str">
        <f>TEXT(MID(Sales_Transactions[[#This Row],[Order Date]],2,5),"yyy/m")</f>
        <v>2012/4</v>
      </c>
      <c r="I1871" t="s">
        <v>78</v>
      </c>
      <c r="J1871">
        <f t="shared" si="174"/>
        <v>3</v>
      </c>
      <c r="K1871" s="2">
        <v>50</v>
      </c>
      <c r="L1871" s="3">
        <v>1540.2850000000001</v>
      </c>
      <c r="M1871" s="4">
        <v>0.05</v>
      </c>
      <c r="N1871" s="5" t="s">
        <v>23</v>
      </c>
      <c r="O1871" s="3">
        <v>829.65</v>
      </c>
      <c r="P1871" s="3">
        <v>35.99</v>
      </c>
      <c r="Q1871" s="3">
        <v>1.25</v>
      </c>
      <c r="R1871" s="5" t="s">
        <v>2161</v>
      </c>
      <c r="S1871" s="5" t="s">
        <v>2162</v>
      </c>
      <c r="T1871" s="5" t="str">
        <f t="shared" si="175"/>
        <v>Rose O'Brian</v>
      </c>
      <c r="U1871" t="s">
        <v>1988</v>
      </c>
      <c r="V1871" s="5" t="s">
        <v>74</v>
      </c>
      <c r="W1871" s="5" t="s">
        <v>48</v>
      </c>
      <c r="X1871" s="5" t="s">
        <v>49</v>
      </c>
      <c r="Y1871" s="5" t="s">
        <v>2170</v>
      </c>
      <c r="Z1871" s="5" t="s">
        <v>60</v>
      </c>
      <c r="AA1871" s="4">
        <v>0.36</v>
      </c>
      <c r="AB1871" s="1">
        <v>41010</v>
      </c>
      <c r="AC1871" s="1">
        <v>29305</v>
      </c>
      <c r="AD1871">
        <f t="shared" si="176"/>
        <v>1</v>
      </c>
      <c r="AE1871">
        <f t="shared" ca="1" si="177"/>
        <v>44</v>
      </c>
      <c r="AF1871" t="str">
        <f t="shared" ca="1" si="178"/>
        <v>18-64</v>
      </c>
      <c r="AG1871" s="3">
        <f t="shared" si="179"/>
        <v>0.74444010000000005</v>
      </c>
      <c r="AH1871" t="str">
        <f>_xlfn.IFNA(VLOOKUP(Sales_Transactions[[#This Row],[Order ID]],Returned_Items[#All],2,FALSE),"Not Returned")</f>
        <v>Not Returned</v>
      </c>
    </row>
    <row r="1872" spans="1:34" x14ac:dyDescent="0.25">
      <c r="A1872">
        <v>16480</v>
      </c>
      <c r="C1872" t="s">
        <v>1429</v>
      </c>
      <c r="D1872" s="2" t="str">
        <f>TEXT(MID(Sales_Transactions[[#This Row],[Order Date]],2,5),"d/m/yyy")</f>
        <v>6/12/2009</v>
      </c>
      <c r="E1872" s="2" t="str">
        <f>TEXT(MID(Sales_Transactions[[#This Row],[Order Date]],2,5),"d")</f>
        <v>6</v>
      </c>
      <c r="F1872" s="2" t="str">
        <f>TEXT(MID(Sales_Transactions[[#This Row],[Order Date]],2,5),"m")</f>
        <v>12</v>
      </c>
      <c r="G1872" s="2" t="str">
        <f>TEXT(MID(Sales_Transactions[[#This Row],[Order Date]],2,5),"yyy")</f>
        <v>2009</v>
      </c>
      <c r="H1872" s="2" t="str">
        <f>TEXT(MID(Sales_Transactions[[#This Row],[Order Date]],2,5),"yyy/m")</f>
        <v>2009/12</v>
      </c>
      <c r="I1872" t="s">
        <v>52</v>
      </c>
      <c r="J1872">
        <f t="shared" si="174"/>
        <v>1</v>
      </c>
      <c r="K1872" s="2">
        <v>14</v>
      </c>
      <c r="L1872" s="3">
        <v>87.23</v>
      </c>
      <c r="M1872" s="4">
        <v>0.09</v>
      </c>
      <c r="N1872" s="5" t="s">
        <v>67</v>
      </c>
      <c r="O1872" s="3">
        <v>-69.53</v>
      </c>
      <c r="P1872" s="3">
        <v>5.4</v>
      </c>
      <c r="Q1872" s="3">
        <v>7.78</v>
      </c>
      <c r="R1872" s="5" t="s">
        <v>2155</v>
      </c>
      <c r="S1872" s="5" t="s">
        <v>2156</v>
      </c>
      <c r="T1872" s="5" t="str">
        <f t="shared" si="175"/>
        <v>Nat Gilpin</v>
      </c>
      <c r="U1872" t="s">
        <v>1988</v>
      </c>
      <c r="V1872" s="5" t="s">
        <v>37</v>
      </c>
      <c r="W1872" s="5" t="s">
        <v>28</v>
      </c>
      <c r="X1872" s="5" t="s">
        <v>41</v>
      </c>
      <c r="Y1872" s="5" t="s">
        <v>534</v>
      </c>
      <c r="Z1872" s="5" t="s">
        <v>43</v>
      </c>
      <c r="AA1872" s="4">
        <v>0.37</v>
      </c>
      <c r="AB1872" s="1">
        <v>40155</v>
      </c>
      <c r="AC1872" s="1">
        <v>29483</v>
      </c>
      <c r="AD1872">
        <f t="shared" si="176"/>
        <v>2</v>
      </c>
      <c r="AE1872">
        <f t="shared" ca="1" si="177"/>
        <v>43</v>
      </c>
      <c r="AF1872" t="str">
        <f t="shared" ca="1" si="178"/>
        <v>18-64</v>
      </c>
      <c r="AG1872" s="3">
        <f t="shared" si="179"/>
        <v>0.94108142857142862</v>
      </c>
      <c r="AH1872" t="str">
        <f>_xlfn.IFNA(VLOOKUP(Sales_Transactions[[#This Row],[Order ID]],Returned_Items[#All],2,FALSE),"Not Returned")</f>
        <v>Not Returned</v>
      </c>
    </row>
    <row r="1873" spans="1:34" x14ac:dyDescent="0.25">
      <c r="A1873">
        <v>17858</v>
      </c>
      <c r="C1873" t="s">
        <v>893</v>
      </c>
      <c r="D1873" s="2" t="str">
        <f>TEXT(MID(Sales_Transactions[[#This Row],[Order Date]],2,5),"d/m/yyy")</f>
        <v>25/9/2010</v>
      </c>
      <c r="E1873" s="2" t="str">
        <f>TEXT(MID(Sales_Transactions[[#This Row],[Order Date]],2,5),"d")</f>
        <v>25</v>
      </c>
      <c r="F1873" s="2" t="str">
        <f>TEXT(MID(Sales_Transactions[[#This Row],[Order Date]],2,5),"m")</f>
        <v>9</v>
      </c>
      <c r="G1873" s="2" t="str">
        <f>TEXT(MID(Sales_Transactions[[#This Row],[Order Date]],2,5),"yyy")</f>
        <v>2010</v>
      </c>
      <c r="H1873" s="2" t="str">
        <f>TEXT(MID(Sales_Transactions[[#This Row],[Order Date]],2,5),"yyy/m")</f>
        <v>2010/9</v>
      </c>
      <c r="I1873" t="s">
        <v>78</v>
      </c>
      <c r="J1873">
        <f t="shared" si="174"/>
        <v>3</v>
      </c>
      <c r="K1873" s="2">
        <v>21</v>
      </c>
      <c r="L1873" s="3">
        <v>187.14</v>
      </c>
      <c r="M1873" s="4">
        <v>0.02</v>
      </c>
      <c r="N1873" s="5" t="s">
        <v>23</v>
      </c>
      <c r="O1873" s="3">
        <v>21.07</v>
      </c>
      <c r="P1873" s="3">
        <v>8.33</v>
      </c>
      <c r="Q1873" s="3">
        <v>1.99</v>
      </c>
      <c r="R1873" s="5" t="s">
        <v>416</v>
      </c>
      <c r="S1873" s="5" t="s">
        <v>417</v>
      </c>
      <c r="T1873" s="5" t="str">
        <f t="shared" si="175"/>
        <v>Becky Castell</v>
      </c>
      <c r="U1873" t="s">
        <v>1988</v>
      </c>
      <c r="V1873" s="5" t="s">
        <v>37</v>
      </c>
      <c r="W1873" s="5" t="s">
        <v>48</v>
      </c>
      <c r="X1873" s="5" t="s">
        <v>87</v>
      </c>
      <c r="Y1873" s="5" t="s">
        <v>522</v>
      </c>
      <c r="Z1873" s="5" t="s">
        <v>60</v>
      </c>
      <c r="AA1873" s="4">
        <v>0.52</v>
      </c>
      <c r="AB1873" s="1">
        <v>40448</v>
      </c>
      <c r="AC1873" s="1">
        <v>29500</v>
      </c>
      <c r="AD1873">
        <f t="shared" si="176"/>
        <v>2</v>
      </c>
      <c r="AE1873">
        <f t="shared" ca="1" si="177"/>
        <v>43</v>
      </c>
      <c r="AF1873" t="str">
        <f t="shared" ca="1" si="178"/>
        <v>18-64</v>
      </c>
      <c r="AG1873" s="3">
        <f t="shared" si="179"/>
        <v>0.49134923809523812</v>
      </c>
      <c r="AH1873" t="str">
        <f>_xlfn.IFNA(VLOOKUP(Sales_Transactions[[#This Row],[Order ID]],Returned_Items[#All],2,FALSE),"Not Returned")</f>
        <v>Returned</v>
      </c>
    </row>
    <row r="1874" spans="1:34" x14ac:dyDescent="0.25">
      <c r="A1874">
        <v>17858</v>
      </c>
      <c r="C1874" t="s">
        <v>893</v>
      </c>
      <c r="D1874" s="2" t="str">
        <f>TEXT(MID(Sales_Transactions[[#This Row],[Order Date]],2,5),"d/m/yyy")</f>
        <v>25/9/2010</v>
      </c>
      <c r="E1874" s="2" t="str">
        <f>TEXT(MID(Sales_Transactions[[#This Row],[Order Date]],2,5),"d")</f>
        <v>25</v>
      </c>
      <c r="F1874" s="2" t="str">
        <f>TEXT(MID(Sales_Transactions[[#This Row],[Order Date]],2,5),"m")</f>
        <v>9</v>
      </c>
      <c r="G1874" s="2" t="str">
        <f>TEXT(MID(Sales_Transactions[[#This Row],[Order Date]],2,5),"yyy")</f>
        <v>2010</v>
      </c>
      <c r="H1874" s="2" t="str">
        <f>TEXT(MID(Sales_Transactions[[#This Row],[Order Date]],2,5),"yyy/m")</f>
        <v>2010/9</v>
      </c>
      <c r="I1874" t="s">
        <v>78</v>
      </c>
      <c r="J1874">
        <f t="shared" si="174"/>
        <v>3</v>
      </c>
      <c r="K1874" s="2">
        <v>12</v>
      </c>
      <c r="L1874" s="3">
        <v>385.7</v>
      </c>
      <c r="M1874" s="4">
        <v>0</v>
      </c>
      <c r="N1874" s="5" t="s">
        <v>23</v>
      </c>
      <c r="O1874" s="3">
        <v>-109.91</v>
      </c>
      <c r="P1874" s="3">
        <v>30.98</v>
      </c>
      <c r="Q1874" s="3">
        <v>6.5</v>
      </c>
      <c r="R1874" s="5" t="s">
        <v>416</v>
      </c>
      <c r="S1874" s="5" t="s">
        <v>417</v>
      </c>
      <c r="T1874" s="5" t="str">
        <f t="shared" si="175"/>
        <v>Becky Castell</v>
      </c>
      <c r="U1874" t="s">
        <v>1988</v>
      </c>
      <c r="V1874" s="5" t="s">
        <v>37</v>
      </c>
      <c r="W1874" s="5" t="s">
        <v>48</v>
      </c>
      <c r="X1874" s="5" t="s">
        <v>87</v>
      </c>
      <c r="Y1874" s="5" t="s">
        <v>1389</v>
      </c>
      <c r="Z1874" s="5" t="s">
        <v>43</v>
      </c>
      <c r="AA1874" s="4">
        <v>0.79</v>
      </c>
      <c r="AB1874" s="1">
        <v>40447</v>
      </c>
      <c r="AC1874" s="1">
        <v>28986</v>
      </c>
      <c r="AD1874">
        <f t="shared" si="176"/>
        <v>1</v>
      </c>
      <c r="AE1874">
        <f t="shared" ca="1" si="177"/>
        <v>45</v>
      </c>
      <c r="AF1874" t="str">
        <f t="shared" ca="1" si="178"/>
        <v>18-64</v>
      </c>
      <c r="AG1874" s="3">
        <f t="shared" si="179"/>
        <v>3.1233333333333335</v>
      </c>
      <c r="AH1874" t="str">
        <f>_xlfn.IFNA(VLOOKUP(Sales_Transactions[[#This Row],[Order ID]],Returned_Items[#All],2,FALSE),"Not Returned")</f>
        <v>Returned</v>
      </c>
    </row>
    <row r="1875" spans="1:34" x14ac:dyDescent="0.25">
      <c r="A1875">
        <v>17858</v>
      </c>
      <c r="C1875" t="s">
        <v>893</v>
      </c>
      <c r="D1875" s="2" t="str">
        <f>TEXT(MID(Sales_Transactions[[#This Row],[Order Date]],2,5),"d/m/yyy")</f>
        <v>25/9/2010</v>
      </c>
      <c r="E1875" s="2" t="str">
        <f>TEXT(MID(Sales_Transactions[[#This Row],[Order Date]],2,5),"d")</f>
        <v>25</v>
      </c>
      <c r="F1875" s="2" t="str">
        <f>TEXT(MID(Sales_Transactions[[#This Row],[Order Date]],2,5),"m")</f>
        <v>9</v>
      </c>
      <c r="G1875" s="2" t="str">
        <f>TEXT(MID(Sales_Transactions[[#This Row],[Order Date]],2,5),"yyy")</f>
        <v>2010</v>
      </c>
      <c r="H1875" s="2" t="str">
        <f>TEXT(MID(Sales_Transactions[[#This Row],[Order Date]],2,5),"yyy/m")</f>
        <v>2010/9</v>
      </c>
      <c r="I1875" t="s">
        <v>78</v>
      </c>
      <c r="J1875">
        <f t="shared" si="174"/>
        <v>3</v>
      </c>
      <c r="K1875" s="2">
        <v>46</v>
      </c>
      <c r="L1875" s="3">
        <v>1048.3900000000001</v>
      </c>
      <c r="M1875" s="4">
        <v>0.06</v>
      </c>
      <c r="N1875" s="5" t="s">
        <v>67</v>
      </c>
      <c r="O1875" s="3">
        <v>206.56</v>
      </c>
      <c r="P1875" s="3">
        <v>22.98</v>
      </c>
      <c r="Q1875" s="3">
        <v>7.58</v>
      </c>
      <c r="R1875" s="5" t="s">
        <v>416</v>
      </c>
      <c r="S1875" s="5" t="s">
        <v>417</v>
      </c>
      <c r="T1875" s="5" t="str">
        <f t="shared" si="175"/>
        <v>Becky Castell</v>
      </c>
      <c r="U1875" t="s">
        <v>1988</v>
      </c>
      <c r="V1875" s="5" t="s">
        <v>37</v>
      </c>
      <c r="W1875" s="5" t="s">
        <v>57</v>
      </c>
      <c r="X1875" s="5" t="s">
        <v>58</v>
      </c>
      <c r="Y1875" s="5" t="s">
        <v>1356</v>
      </c>
      <c r="Z1875" s="5" t="s">
        <v>43</v>
      </c>
      <c r="AA1875" s="4">
        <v>0.51</v>
      </c>
      <c r="AB1875" s="1">
        <v>40447</v>
      </c>
      <c r="AC1875" s="1">
        <v>28751</v>
      </c>
      <c r="AD1875">
        <f t="shared" si="176"/>
        <v>1</v>
      </c>
      <c r="AE1875">
        <f t="shared" ca="1" si="177"/>
        <v>45</v>
      </c>
      <c r="AF1875" t="str">
        <f t="shared" ca="1" si="178"/>
        <v>18-64</v>
      </c>
      <c r="AG1875" s="3">
        <f t="shared" si="179"/>
        <v>0.66404808695652162</v>
      </c>
      <c r="AH1875" t="str">
        <f>_xlfn.IFNA(VLOOKUP(Sales_Transactions[[#This Row],[Order ID]],Returned_Items[#All],2,FALSE),"Not Returned")</f>
        <v>Returned</v>
      </c>
    </row>
    <row r="1876" spans="1:34" x14ac:dyDescent="0.25">
      <c r="A1876">
        <v>18561</v>
      </c>
      <c r="C1876" t="s">
        <v>2171</v>
      </c>
      <c r="D1876" s="2" t="str">
        <f>TEXT(MID(Sales_Transactions[[#This Row],[Order Date]],2,5),"d/m/yyy")</f>
        <v>9/1/2009</v>
      </c>
      <c r="E1876" s="2" t="str">
        <f>TEXT(MID(Sales_Transactions[[#This Row],[Order Date]],2,5),"d")</f>
        <v>9</v>
      </c>
      <c r="F1876" s="2" t="str">
        <f>TEXT(MID(Sales_Transactions[[#This Row],[Order Date]],2,5),"m")</f>
        <v>1</v>
      </c>
      <c r="G1876" s="2" t="str">
        <f>TEXT(MID(Sales_Transactions[[#This Row],[Order Date]],2,5),"yyy")</f>
        <v>2009</v>
      </c>
      <c r="H1876" s="2" t="str">
        <f>TEXT(MID(Sales_Transactions[[#This Row],[Order Date]],2,5),"yyy/m")</f>
        <v>2009/1</v>
      </c>
      <c r="I1876" t="s">
        <v>52</v>
      </c>
      <c r="J1876">
        <f t="shared" si="174"/>
        <v>1</v>
      </c>
      <c r="K1876" s="2">
        <v>9</v>
      </c>
      <c r="L1876" s="3">
        <v>45.87</v>
      </c>
      <c r="M1876" s="4">
        <v>0.02</v>
      </c>
      <c r="N1876" s="5" t="s">
        <v>23</v>
      </c>
      <c r="O1876" s="3">
        <v>-38.9</v>
      </c>
      <c r="P1876" s="3">
        <v>4.13</v>
      </c>
      <c r="Q1876" s="3">
        <v>6.89</v>
      </c>
      <c r="R1876" s="5" t="s">
        <v>2143</v>
      </c>
      <c r="S1876" s="5" t="s">
        <v>2144</v>
      </c>
      <c r="T1876" s="5" t="str">
        <f t="shared" si="175"/>
        <v>Joni Blumstein</v>
      </c>
      <c r="U1876" t="s">
        <v>1988</v>
      </c>
      <c r="V1876" s="5" t="s">
        <v>74</v>
      </c>
      <c r="W1876" s="5" t="s">
        <v>28</v>
      </c>
      <c r="X1876" s="5" t="s">
        <v>115</v>
      </c>
      <c r="Y1876" s="5" t="s">
        <v>2172</v>
      </c>
      <c r="Z1876" s="5" t="s">
        <v>43</v>
      </c>
      <c r="AA1876" s="4">
        <v>0.39</v>
      </c>
      <c r="AB1876" s="1">
        <v>39823</v>
      </c>
      <c r="AC1876" s="1">
        <v>28738</v>
      </c>
      <c r="AD1876">
        <f t="shared" si="176"/>
        <v>1</v>
      </c>
      <c r="AE1876">
        <f t="shared" ca="1" si="177"/>
        <v>45</v>
      </c>
      <c r="AF1876" t="str">
        <f t="shared" ca="1" si="178"/>
        <v>18-64</v>
      </c>
      <c r="AG1876" s="3">
        <f t="shared" si="179"/>
        <v>1.2243526666666666</v>
      </c>
      <c r="AH1876" t="str">
        <f>_xlfn.IFNA(VLOOKUP(Sales_Transactions[[#This Row],[Order ID]],Returned_Items[#All],2,FALSE),"Not Returned")</f>
        <v>Not Returned</v>
      </c>
    </row>
    <row r="1877" spans="1:34" x14ac:dyDescent="0.25">
      <c r="A1877">
        <v>19777</v>
      </c>
      <c r="C1877" t="s">
        <v>2173</v>
      </c>
      <c r="D1877" s="2" t="str">
        <f>TEXT(MID(Sales_Transactions[[#This Row],[Order Date]],2,5),"d/m/yyy")</f>
        <v>19/10/2012</v>
      </c>
      <c r="E1877" s="2" t="str">
        <f>TEXT(MID(Sales_Transactions[[#This Row],[Order Date]],2,5),"d")</f>
        <v>19</v>
      </c>
      <c r="F1877" s="2" t="str">
        <f>TEXT(MID(Sales_Transactions[[#This Row],[Order Date]],2,5),"m")</f>
        <v>10</v>
      </c>
      <c r="G1877" s="2" t="str">
        <f>TEXT(MID(Sales_Transactions[[#This Row],[Order Date]],2,5),"yyy")</f>
        <v>2012</v>
      </c>
      <c r="H1877" s="2" t="str">
        <f>TEXT(MID(Sales_Transactions[[#This Row],[Order Date]],2,5),"yyy/m")</f>
        <v>2012/10</v>
      </c>
      <c r="I1877" t="s">
        <v>52</v>
      </c>
      <c r="J1877">
        <f t="shared" si="174"/>
        <v>1</v>
      </c>
      <c r="K1877" s="2">
        <v>22</v>
      </c>
      <c r="L1877" s="3">
        <v>321.91000000000003</v>
      </c>
      <c r="M1877" s="4">
        <v>0.06</v>
      </c>
      <c r="N1877" s="5" t="s">
        <v>23</v>
      </c>
      <c r="O1877" s="3">
        <v>-24.96</v>
      </c>
      <c r="P1877" s="3">
        <v>15.01</v>
      </c>
      <c r="Q1877" s="3">
        <v>8.4</v>
      </c>
      <c r="R1877" s="5" t="s">
        <v>2137</v>
      </c>
      <c r="S1877" s="5" t="s">
        <v>1209</v>
      </c>
      <c r="T1877" s="5" t="str">
        <f t="shared" si="175"/>
        <v>Pauline Chand</v>
      </c>
      <c r="U1877" t="s">
        <v>1988</v>
      </c>
      <c r="V1877" s="5" t="s">
        <v>47</v>
      </c>
      <c r="W1877" s="5" t="s">
        <v>28</v>
      </c>
      <c r="X1877" s="5" t="s">
        <v>41</v>
      </c>
      <c r="Y1877" s="5" t="s">
        <v>735</v>
      </c>
      <c r="Z1877" s="5" t="s">
        <v>43</v>
      </c>
      <c r="AA1877" s="4">
        <v>0.39</v>
      </c>
      <c r="AB1877" s="1">
        <v>41201</v>
      </c>
      <c r="AC1877" s="1">
        <v>23146</v>
      </c>
      <c r="AD1877">
        <f t="shared" si="176"/>
        <v>0</v>
      </c>
      <c r="AE1877">
        <f t="shared" ca="1" si="177"/>
        <v>61</v>
      </c>
      <c r="AF1877" t="str">
        <f t="shared" ca="1" si="178"/>
        <v>18-64</v>
      </c>
      <c r="AG1877" s="3">
        <f t="shared" si="179"/>
        <v>1.0636815454545454</v>
      </c>
      <c r="AH1877" t="str">
        <f>_xlfn.IFNA(VLOOKUP(Sales_Transactions[[#This Row],[Order ID]],Returned_Items[#All],2,FALSE),"Not Returned")</f>
        <v>Not Returned</v>
      </c>
    </row>
    <row r="1878" spans="1:34" x14ac:dyDescent="0.25">
      <c r="A1878">
        <v>19777</v>
      </c>
      <c r="C1878" t="s">
        <v>2173</v>
      </c>
      <c r="D1878" s="2" t="str">
        <f>TEXT(MID(Sales_Transactions[[#This Row],[Order Date]],2,5),"d/m/yyy")</f>
        <v>19/10/2012</v>
      </c>
      <c r="E1878" s="2" t="str">
        <f>TEXT(MID(Sales_Transactions[[#This Row],[Order Date]],2,5),"d")</f>
        <v>19</v>
      </c>
      <c r="F1878" s="2" t="str">
        <f>TEXT(MID(Sales_Transactions[[#This Row],[Order Date]],2,5),"m")</f>
        <v>10</v>
      </c>
      <c r="G1878" s="2" t="str">
        <f>TEXT(MID(Sales_Transactions[[#This Row],[Order Date]],2,5),"yyy")</f>
        <v>2012</v>
      </c>
      <c r="H1878" s="2" t="str">
        <f>TEXT(MID(Sales_Transactions[[#This Row],[Order Date]],2,5),"yyy/m")</f>
        <v>2012/10</v>
      </c>
      <c r="I1878" t="s">
        <v>52</v>
      </c>
      <c r="J1878">
        <f t="shared" si="174"/>
        <v>1</v>
      </c>
      <c r="K1878" s="2">
        <v>2</v>
      </c>
      <c r="L1878" s="3">
        <v>132.96</v>
      </c>
      <c r="M1878" s="4">
        <v>0.05</v>
      </c>
      <c r="N1878" s="5" t="s">
        <v>23</v>
      </c>
      <c r="O1878" s="3">
        <v>-61.88</v>
      </c>
      <c r="P1878" s="3">
        <v>59.78</v>
      </c>
      <c r="Q1878" s="3">
        <v>10.29</v>
      </c>
      <c r="R1878" s="5" t="s">
        <v>2137</v>
      </c>
      <c r="S1878" s="5" t="s">
        <v>1209</v>
      </c>
      <c r="T1878" s="5" t="str">
        <f t="shared" si="175"/>
        <v>Pauline Chand</v>
      </c>
      <c r="U1878" t="s">
        <v>1988</v>
      </c>
      <c r="V1878" s="5" t="s">
        <v>47</v>
      </c>
      <c r="W1878" s="5" t="s">
        <v>28</v>
      </c>
      <c r="X1878" s="5" t="s">
        <v>41</v>
      </c>
      <c r="Y1878" s="5" t="s">
        <v>450</v>
      </c>
      <c r="Z1878" s="5" t="s">
        <v>43</v>
      </c>
      <c r="AA1878" s="4">
        <v>0.39</v>
      </c>
      <c r="AB1878" s="1">
        <v>41203</v>
      </c>
      <c r="AC1878" s="1">
        <v>23214</v>
      </c>
      <c r="AD1878">
        <f t="shared" si="176"/>
        <v>2</v>
      </c>
      <c r="AE1878">
        <f t="shared" ca="1" si="177"/>
        <v>61</v>
      </c>
      <c r="AF1878" t="str">
        <f t="shared" ca="1" si="178"/>
        <v>18-64</v>
      </c>
      <c r="AG1878" s="3">
        <f t="shared" si="179"/>
        <v>35.020054999999999</v>
      </c>
      <c r="AH1878" t="str">
        <f>_xlfn.IFNA(VLOOKUP(Sales_Transactions[[#This Row],[Order ID]],Returned_Items[#All],2,FALSE),"Not Returned")</f>
        <v>Not Returned</v>
      </c>
    </row>
    <row r="1879" spans="1:34" x14ac:dyDescent="0.25">
      <c r="A1879">
        <v>19777</v>
      </c>
      <c r="C1879" t="s">
        <v>2173</v>
      </c>
      <c r="D1879" s="2" t="str">
        <f>TEXT(MID(Sales_Transactions[[#This Row],[Order Date]],2,5),"d/m/yyy")</f>
        <v>19/10/2012</v>
      </c>
      <c r="E1879" s="2" t="str">
        <f>TEXT(MID(Sales_Transactions[[#This Row],[Order Date]],2,5),"d")</f>
        <v>19</v>
      </c>
      <c r="F1879" s="2" t="str">
        <f>TEXT(MID(Sales_Transactions[[#This Row],[Order Date]],2,5),"m")</f>
        <v>10</v>
      </c>
      <c r="G1879" s="2" t="str">
        <f>TEXT(MID(Sales_Transactions[[#This Row],[Order Date]],2,5),"yyy")</f>
        <v>2012</v>
      </c>
      <c r="H1879" s="2" t="str">
        <f>TEXT(MID(Sales_Transactions[[#This Row],[Order Date]],2,5),"yyy/m")</f>
        <v>2012/10</v>
      </c>
      <c r="I1879" t="s">
        <v>52</v>
      </c>
      <c r="J1879">
        <f t="shared" si="174"/>
        <v>1</v>
      </c>
      <c r="K1879" s="2">
        <v>24</v>
      </c>
      <c r="L1879" s="3">
        <v>3268.7514999999999</v>
      </c>
      <c r="M1879" s="4">
        <v>0.04</v>
      </c>
      <c r="N1879" s="5" t="s">
        <v>23</v>
      </c>
      <c r="O1879" s="3">
        <v>562.91</v>
      </c>
      <c r="P1879" s="3">
        <v>155.99</v>
      </c>
      <c r="Q1879" s="3">
        <v>8.08</v>
      </c>
      <c r="R1879" s="5" t="s">
        <v>2137</v>
      </c>
      <c r="S1879" s="5" t="s">
        <v>1209</v>
      </c>
      <c r="T1879" s="5" t="str">
        <f t="shared" si="175"/>
        <v>Pauline Chand</v>
      </c>
      <c r="U1879" t="s">
        <v>1988</v>
      </c>
      <c r="V1879" s="5" t="s">
        <v>47</v>
      </c>
      <c r="W1879" s="5" t="s">
        <v>48</v>
      </c>
      <c r="X1879" s="5" t="s">
        <v>49</v>
      </c>
      <c r="Y1879" s="5" t="s">
        <v>537</v>
      </c>
      <c r="Z1879" s="5" t="s">
        <v>43</v>
      </c>
      <c r="AA1879" s="4">
        <v>0.6</v>
      </c>
      <c r="AB1879" s="1">
        <v>41203</v>
      </c>
      <c r="AC1879" s="1">
        <v>23136</v>
      </c>
      <c r="AD1879">
        <f t="shared" si="176"/>
        <v>2</v>
      </c>
      <c r="AE1879">
        <f t="shared" ca="1" si="177"/>
        <v>61</v>
      </c>
      <c r="AF1879" t="str">
        <f t="shared" ca="1" si="178"/>
        <v>18-64</v>
      </c>
      <c r="AG1879" s="3">
        <f t="shared" si="179"/>
        <v>6.8336501666666676</v>
      </c>
      <c r="AH1879" t="str">
        <f>_xlfn.IFNA(VLOOKUP(Sales_Transactions[[#This Row],[Order ID]],Returned_Items[#All],2,FALSE),"Not Returned")</f>
        <v>Not Returned</v>
      </c>
    </row>
    <row r="1880" spans="1:34" hidden="1" x14ac:dyDescent="0.25">
      <c r="A1880">
        <v>21601</v>
      </c>
      <c r="C1880" t="s">
        <v>2174</v>
      </c>
      <c r="D1880" s="2" t="str">
        <f>TEXT(MID(Sales_Transactions[[#This Row],[Order Date]],2,5),"d/m/yyy")</f>
        <v>6/4/2011</v>
      </c>
      <c r="E1880" s="2" t="str">
        <f>TEXT(MID(Sales_Transactions[[#This Row],[Order Date]],2,5),"d")</f>
        <v>6</v>
      </c>
      <c r="F1880" s="2" t="str">
        <f>TEXT(MID(Sales_Transactions[[#This Row],[Order Date]],2,5),"m")</f>
        <v>4</v>
      </c>
      <c r="G1880" s="2" t="str">
        <f>TEXT(MID(Sales_Transactions[[#This Row],[Order Date]],2,5),"yyy")</f>
        <v>2011</v>
      </c>
      <c r="H1880" s="2" t="str">
        <f>TEXT(MID(Sales_Transactions[[#This Row],[Order Date]],2,5),"yyy/m")</f>
        <v>2011/4</v>
      </c>
      <c r="I1880" t="s">
        <v>22</v>
      </c>
      <c r="J1880">
        <f t="shared" si="174"/>
        <v>2</v>
      </c>
      <c r="K1880" s="2">
        <v>20</v>
      </c>
      <c r="L1880">
        <v>2227.34</v>
      </c>
      <c r="M1880">
        <v>0.09</v>
      </c>
      <c r="N1880" t="s">
        <v>23</v>
      </c>
      <c r="O1880">
        <v>-609.09</v>
      </c>
      <c r="P1880">
        <v>113.64</v>
      </c>
      <c r="Q1880">
        <v>35</v>
      </c>
      <c r="R1880" t="s">
        <v>2155</v>
      </c>
      <c r="S1880" t="s">
        <v>2156</v>
      </c>
      <c r="T1880" t="str">
        <f t="shared" si="175"/>
        <v>Nat Gilpin</v>
      </c>
      <c r="U1880" t="s">
        <v>1988</v>
      </c>
      <c r="V1880" t="s">
        <v>37</v>
      </c>
      <c r="W1880" t="s">
        <v>28</v>
      </c>
      <c r="X1880" t="s">
        <v>29</v>
      </c>
      <c r="Y1880" t="s">
        <v>2175</v>
      </c>
      <c r="Z1880" t="s">
        <v>31</v>
      </c>
      <c r="AA1880"/>
      <c r="AB1880" s="1">
        <v>40639</v>
      </c>
      <c r="AC1880" s="1">
        <v>28017</v>
      </c>
      <c r="AD1880">
        <f t="shared" si="176"/>
        <v>0</v>
      </c>
      <c r="AE1880">
        <f t="shared" ca="1" si="177"/>
        <v>47</v>
      </c>
      <c r="AF1880" t="str">
        <f t="shared" ca="1" si="178"/>
        <v>18-64</v>
      </c>
      <c r="AG1880">
        <f t="shared" si="179"/>
        <v>7.4268862000000002</v>
      </c>
      <c r="AH1880" t="str">
        <f>_xlfn.IFNA(VLOOKUP(Sales_Transactions[[#This Row],[Order ID]],Returned_Items[#All],2,FALSE),"Not Returned")</f>
        <v>Not Returned</v>
      </c>
    </row>
    <row r="1881" spans="1:34" x14ac:dyDescent="0.25">
      <c r="A1881">
        <v>21670</v>
      </c>
      <c r="C1881" t="s">
        <v>955</v>
      </c>
      <c r="D1881" s="2" t="str">
        <f>TEXT(MID(Sales_Transactions[[#This Row],[Order Date]],2,5),"d/m/yyy")</f>
        <v>11/1/2011</v>
      </c>
      <c r="E1881" s="2" t="str">
        <f>TEXT(MID(Sales_Transactions[[#This Row],[Order Date]],2,5),"d")</f>
        <v>11</v>
      </c>
      <c r="F1881" s="2" t="str">
        <f>TEXT(MID(Sales_Transactions[[#This Row],[Order Date]],2,5),"m")</f>
        <v>1</v>
      </c>
      <c r="G1881" s="2" t="str">
        <f>TEXT(MID(Sales_Transactions[[#This Row],[Order Date]],2,5),"yyy")</f>
        <v>2011</v>
      </c>
      <c r="H1881" s="2" t="str">
        <f>TEXT(MID(Sales_Transactions[[#This Row],[Order Date]],2,5),"yyy/m")</f>
        <v>2011/1</v>
      </c>
      <c r="I1881" t="s">
        <v>33</v>
      </c>
      <c r="J1881">
        <f t="shared" si="174"/>
        <v>4</v>
      </c>
      <c r="K1881" s="2">
        <v>24</v>
      </c>
      <c r="L1881" s="3">
        <v>1965.21</v>
      </c>
      <c r="M1881" s="4">
        <v>0</v>
      </c>
      <c r="N1881" s="5" t="s">
        <v>23</v>
      </c>
      <c r="O1881" s="3">
        <v>830.75</v>
      </c>
      <c r="P1881" s="3">
        <v>78.69</v>
      </c>
      <c r="Q1881" s="3">
        <v>19.989999999999998</v>
      </c>
      <c r="R1881" s="5" t="s">
        <v>2143</v>
      </c>
      <c r="S1881" s="5" t="s">
        <v>2144</v>
      </c>
      <c r="T1881" s="5" t="str">
        <f t="shared" si="175"/>
        <v>Joni Blumstein</v>
      </c>
      <c r="U1881" t="s">
        <v>1988</v>
      </c>
      <c r="V1881" s="5" t="s">
        <v>74</v>
      </c>
      <c r="W1881" s="5" t="s">
        <v>57</v>
      </c>
      <c r="X1881" s="5" t="s">
        <v>58</v>
      </c>
      <c r="Y1881" s="5" t="s">
        <v>1355</v>
      </c>
      <c r="Z1881" s="5" t="s">
        <v>43</v>
      </c>
      <c r="AA1881" s="4">
        <v>0.43</v>
      </c>
      <c r="AB1881" s="1">
        <v>40555</v>
      </c>
      <c r="AC1881" s="1">
        <v>27957</v>
      </c>
      <c r="AD1881">
        <f t="shared" si="176"/>
        <v>1</v>
      </c>
      <c r="AE1881">
        <f t="shared" ca="1" si="177"/>
        <v>48</v>
      </c>
      <c r="AF1881" t="str">
        <f t="shared" ca="1" si="178"/>
        <v>18-64</v>
      </c>
      <c r="AG1881" s="3">
        <f t="shared" si="179"/>
        <v>4.1116666666666664</v>
      </c>
      <c r="AH1881" t="str">
        <f>_xlfn.IFNA(VLOOKUP(Sales_Transactions[[#This Row],[Order ID]],Returned_Items[#All],2,FALSE),"Not Returned")</f>
        <v>Not Returned</v>
      </c>
    </row>
    <row r="1882" spans="1:34" x14ac:dyDescent="0.25">
      <c r="A1882">
        <v>23489</v>
      </c>
      <c r="C1882" t="s">
        <v>415</v>
      </c>
      <c r="D1882" s="2" t="str">
        <f>TEXT(MID(Sales_Transactions[[#This Row],[Order Date]],2,5),"d/m/yyy")</f>
        <v>28/8/2012</v>
      </c>
      <c r="E1882" s="2" t="str">
        <f>TEXT(MID(Sales_Transactions[[#This Row],[Order Date]],2,5),"d")</f>
        <v>28</v>
      </c>
      <c r="F1882" s="2" t="str">
        <f>TEXT(MID(Sales_Transactions[[#This Row],[Order Date]],2,5),"m")</f>
        <v>8</v>
      </c>
      <c r="G1882" s="2" t="str">
        <f>TEXT(MID(Sales_Transactions[[#This Row],[Order Date]],2,5),"yyy")</f>
        <v>2012</v>
      </c>
      <c r="H1882" s="2" t="str">
        <f>TEXT(MID(Sales_Transactions[[#This Row],[Order Date]],2,5),"yyy/m")</f>
        <v>2012/8</v>
      </c>
      <c r="I1882" t="s">
        <v>33</v>
      </c>
      <c r="J1882">
        <f t="shared" si="174"/>
        <v>4</v>
      </c>
      <c r="K1882" s="2">
        <v>42</v>
      </c>
      <c r="L1882" s="3">
        <v>2004.6</v>
      </c>
      <c r="M1882" s="4">
        <v>0.02</v>
      </c>
      <c r="N1882" s="5" t="s">
        <v>67</v>
      </c>
      <c r="O1882" s="3">
        <v>230.3</v>
      </c>
      <c r="P1882" s="3">
        <v>47.98</v>
      </c>
      <c r="Q1882" s="3">
        <v>3.61</v>
      </c>
      <c r="R1882" s="5" t="s">
        <v>2141</v>
      </c>
      <c r="S1882" s="5" t="s">
        <v>2142</v>
      </c>
      <c r="T1882" s="5" t="str">
        <f t="shared" si="175"/>
        <v>Ritsa Hightower</v>
      </c>
      <c r="U1882" t="s">
        <v>1988</v>
      </c>
      <c r="V1882" s="5" t="s">
        <v>47</v>
      </c>
      <c r="W1882" s="5" t="s">
        <v>48</v>
      </c>
      <c r="X1882" s="5" t="s">
        <v>87</v>
      </c>
      <c r="Y1882" s="5" t="s">
        <v>88</v>
      </c>
      <c r="Z1882" s="5" t="s">
        <v>60</v>
      </c>
      <c r="AA1882" s="4">
        <v>0.71</v>
      </c>
      <c r="AB1882" s="1">
        <v>41149</v>
      </c>
      <c r="AC1882" s="1">
        <v>28379</v>
      </c>
      <c r="AD1882">
        <f t="shared" si="176"/>
        <v>0</v>
      </c>
      <c r="AE1882">
        <f t="shared" ca="1" si="177"/>
        <v>46</v>
      </c>
      <c r="AF1882" t="str">
        <f t="shared" ca="1" si="178"/>
        <v>18-64</v>
      </c>
      <c r="AG1882" s="3">
        <f t="shared" si="179"/>
        <v>1.228104857142857</v>
      </c>
      <c r="AH1882" t="str">
        <f>_xlfn.IFNA(VLOOKUP(Sales_Transactions[[#This Row],[Order ID]],Returned_Items[#All],2,FALSE),"Not Returned")</f>
        <v>Not Returned</v>
      </c>
    </row>
    <row r="1883" spans="1:34" x14ac:dyDescent="0.25">
      <c r="A1883">
        <v>24486</v>
      </c>
      <c r="C1883" t="s">
        <v>1682</v>
      </c>
      <c r="D1883" s="2" t="str">
        <f>TEXT(MID(Sales_Transactions[[#This Row],[Order Date]],2,5),"d/m/yyy")</f>
        <v>22/4/2011</v>
      </c>
      <c r="E1883" s="2" t="str">
        <f>TEXT(MID(Sales_Transactions[[#This Row],[Order Date]],2,5),"d")</f>
        <v>22</v>
      </c>
      <c r="F1883" s="2" t="str">
        <f>TEXT(MID(Sales_Transactions[[#This Row],[Order Date]],2,5),"m")</f>
        <v>4</v>
      </c>
      <c r="G1883" s="2" t="str">
        <f>TEXT(MID(Sales_Transactions[[#This Row],[Order Date]],2,5),"yyy")</f>
        <v>2011</v>
      </c>
      <c r="H1883" s="2" t="str">
        <f>TEXT(MID(Sales_Transactions[[#This Row],[Order Date]],2,5),"yyy/m")</f>
        <v>2011/4</v>
      </c>
      <c r="I1883" t="s">
        <v>78</v>
      </c>
      <c r="J1883">
        <f t="shared" si="174"/>
        <v>3</v>
      </c>
      <c r="K1883" s="2">
        <v>3</v>
      </c>
      <c r="L1883" s="3">
        <v>28.11</v>
      </c>
      <c r="M1883" s="4">
        <v>0.03</v>
      </c>
      <c r="N1883" s="5" t="s">
        <v>23</v>
      </c>
      <c r="O1883" s="3">
        <v>-31.62</v>
      </c>
      <c r="P1883" s="3">
        <v>8.1199999999999992</v>
      </c>
      <c r="Q1883" s="3">
        <v>2.83</v>
      </c>
      <c r="R1883" s="5" t="s">
        <v>2146</v>
      </c>
      <c r="S1883" s="5" t="s">
        <v>899</v>
      </c>
      <c r="T1883" s="5" t="str">
        <f t="shared" si="175"/>
        <v>Pete Armstrong</v>
      </c>
      <c r="U1883" t="s">
        <v>1988</v>
      </c>
      <c r="V1883" s="5" t="s">
        <v>37</v>
      </c>
      <c r="W1883" s="5" t="s">
        <v>48</v>
      </c>
      <c r="X1883" s="5" t="s">
        <v>87</v>
      </c>
      <c r="Y1883" s="5" t="s">
        <v>1068</v>
      </c>
      <c r="Z1883" s="5" t="s">
        <v>60</v>
      </c>
      <c r="AA1883" s="4">
        <v>0.77</v>
      </c>
      <c r="AB1883" s="1">
        <v>40656</v>
      </c>
      <c r="AC1883" s="1">
        <v>28443</v>
      </c>
      <c r="AD1883">
        <f t="shared" si="176"/>
        <v>1</v>
      </c>
      <c r="AE1883">
        <f t="shared" ca="1" si="177"/>
        <v>46</v>
      </c>
      <c r="AF1883" t="str">
        <f t="shared" ca="1" si="178"/>
        <v>18-64</v>
      </c>
      <c r="AG1883" s="3">
        <f t="shared" si="179"/>
        <v>3.6491880000000001</v>
      </c>
      <c r="AH1883" t="str">
        <f>_xlfn.IFNA(VLOOKUP(Sales_Transactions[[#This Row],[Order ID]],Returned_Items[#All],2,FALSE),"Not Returned")</f>
        <v>Not Returned</v>
      </c>
    </row>
    <row r="1884" spans="1:34" x14ac:dyDescent="0.25">
      <c r="A1884">
        <v>24486</v>
      </c>
      <c r="C1884" t="s">
        <v>1682</v>
      </c>
      <c r="D1884" s="2" t="str">
        <f>TEXT(MID(Sales_Transactions[[#This Row],[Order Date]],2,5),"d/m/yyy")</f>
        <v>22/4/2011</v>
      </c>
      <c r="E1884" s="2" t="str">
        <f>TEXT(MID(Sales_Transactions[[#This Row],[Order Date]],2,5),"d")</f>
        <v>22</v>
      </c>
      <c r="F1884" s="2" t="str">
        <f>TEXT(MID(Sales_Transactions[[#This Row],[Order Date]],2,5),"m")</f>
        <v>4</v>
      </c>
      <c r="G1884" s="2" t="str">
        <f>TEXT(MID(Sales_Transactions[[#This Row],[Order Date]],2,5),"yyy")</f>
        <v>2011</v>
      </c>
      <c r="H1884" s="2" t="str">
        <f>TEXT(MID(Sales_Transactions[[#This Row],[Order Date]],2,5),"yyy/m")</f>
        <v>2011/4</v>
      </c>
      <c r="I1884" t="s">
        <v>78</v>
      </c>
      <c r="J1884">
        <f t="shared" si="174"/>
        <v>3</v>
      </c>
      <c r="K1884" s="2">
        <v>14</v>
      </c>
      <c r="L1884" s="3">
        <v>27.06</v>
      </c>
      <c r="M1884" s="4">
        <v>0</v>
      </c>
      <c r="N1884" s="5" t="s">
        <v>23</v>
      </c>
      <c r="O1884" s="3">
        <v>-0.06</v>
      </c>
      <c r="P1884" s="3">
        <v>1.76</v>
      </c>
      <c r="Q1884" s="3">
        <v>0.7</v>
      </c>
      <c r="R1884" s="5" t="s">
        <v>2146</v>
      </c>
      <c r="S1884" s="5" t="s">
        <v>899</v>
      </c>
      <c r="T1884" s="5" t="str">
        <f t="shared" si="175"/>
        <v>Pete Armstrong</v>
      </c>
      <c r="U1884" t="s">
        <v>1988</v>
      </c>
      <c r="V1884" s="5" t="s">
        <v>37</v>
      </c>
      <c r="W1884" s="5" t="s">
        <v>28</v>
      </c>
      <c r="X1884" s="5" t="s">
        <v>124</v>
      </c>
      <c r="Y1884" s="5" t="s">
        <v>633</v>
      </c>
      <c r="Z1884" s="5" t="s">
        <v>84</v>
      </c>
      <c r="AA1884" s="4">
        <v>0.56000000000000005</v>
      </c>
      <c r="AB1884" s="1">
        <v>40656</v>
      </c>
      <c r="AC1884" s="1">
        <v>28211</v>
      </c>
      <c r="AD1884">
        <f t="shared" si="176"/>
        <v>1</v>
      </c>
      <c r="AE1884">
        <f t="shared" ca="1" si="177"/>
        <v>47</v>
      </c>
      <c r="AF1884" t="str">
        <f t="shared" ca="1" si="178"/>
        <v>18-64</v>
      </c>
      <c r="AG1884" s="3">
        <f t="shared" si="179"/>
        <v>0.17571428571428571</v>
      </c>
      <c r="AH1884" t="str">
        <f>_xlfn.IFNA(VLOOKUP(Sales_Transactions[[#This Row],[Order ID]],Returned_Items[#All],2,FALSE),"Not Returned")</f>
        <v>Not Returned</v>
      </c>
    </row>
    <row r="1885" spans="1:34" x14ac:dyDescent="0.25">
      <c r="A1885">
        <v>24869</v>
      </c>
      <c r="C1885" t="s">
        <v>2176</v>
      </c>
      <c r="D1885" s="2" t="str">
        <f>TEXT(MID(Sales_Transactions[[#This Row],[Order Date]],2,5),"d/m/yyy")</f>
        <v>10/6/2009</v>
      </c>
      <c r="E1885" s="2" t="str">
        <f>TEXT(MID(Sales_Transactions[[#This Row],[Order Date]],2,5),"d")</f>
        <v>10</v>
      </c>
      <c r="F1885" s="2" t="str">
        <f>TEXT(MID(Sales_Transactions[[#This Row],[Order Date]],2,5),"m")</f>
        <v>6</v>
      </c>
      <c r="G1885" s="2" t="str">
        <f>TEXT(MID(Sales_Transactions[[#This Row],[Order Date]],2,5),"yyy")</f>
        <v>2009</v>
      </c>
      <c r="H1885" s="2" t="str">
        <f>TEXT(MID(Sales_Transactions[[#This Row],[Order Date]],2,5),"yyy/m")</f>
        <v>2009/6</v>
      </c>
      <c r="I1885" t="s">
        <v>52</v>
      </c>
      <c r="J1885">
        <f t="shared" si="174"/>
        <v>1</v>
      </c>
      <c r="K1885" s="2">
        <v>14</v>
      </c>
      <c r="L1885" s="3">
        <v>132.72</v>
      </c>
      <c r="M1885" s="4">
        <v>0.05</v>
      </c>
      <c r="N1885" s="5" t="s">
        <v>23</v>
      </c>
      <c r="O1885" s="3">
        <v>-9.18</v>
      </c>
      <c r="P1885" s="3">
        <v>8.85</v>
      </c>
      <c r="Q1885" s="3">
        <v>5.6</v>
      </c>
      <c r="R1885" s="5" t="s">
        <v>2155</v>
      </c>
      <c r="S1885" s="5" t="s">
        <v>2156</v>
      </c>
      <c r="T1885" s="5" t="str">
        <f t="shared" si="175"/>
        <v>Nat Gilpin</v>
      </c>
      <c r="U1885" t="s">
        <v>1988</v>
      </c>
      <c r="V1885" s="5" t="s">
        <v>37</v>
      </c>
      <c r="W1885" s="5" t="s">
        <v>28</v>
      </c>
      <c r="X1885" s="5" t="s">
        <v>41</v>
      </c>
      <c r="Y1885" s="5" t="s">
        <v>476</v>
      </c>
      <c r="Z1885" s="5" t="s">
        <v>43</v>
      </c>
      <c r="AA1885" s="4">
        <v>0.36</v>
      </c>
      <c r="AB1885" s="1">
        <v>39975</v>
      </c>
      <c r="AC1885" s="1">
        <v>27704</v>
      </c>
      <c r="AD1885">
        <f t="shared" si="176"/>
        <v>1</v>
      </c>
      <c r="AE1885">
        <f t="shared" ca="1" si="177"/>
        <v>48</v>
      </c>
      <c r="AF1885" t="str">
        <f t="shared" ca="1" si="178"/>
        <v>18-64</v>
      </c>
      <c r="AG1885" s="3">
        <f t="shared" si="179"/>
        <v>1.0318267857142858</v>
      </c>
      <c r="AH1885" t="str">
        <f>_xlfn.IFNA(VLOOKUP(Sales_Transactions[[#This Row],[Order ID]],Returned_Items[#All],2,FALSE),"Not Returned")</f>
        <v>Not Returned</v>
      </c>
    </row>
    <row r="1886" spans="1:34" x14ac:dyDescent="0.25">
      <c r="A1886">
        <v>25697</v>
      </c>
      <c r="C1886" t="s">
        <v>2177</v>
      </c>
      <c r="D1886" s="2" t="str">
        <f>TEXT(MID(Sales_Transactions[[#This Row],[Order Date]],2,5),"d/m/yyy")</f>
        <v>26/4/2011</v>
      </c>
      <c r="E1886" s="2" t="str">
        <f>TEXT(MID(Sales_Transactions[[#This Row],[Order Date]],2,5),"d")</f>
        <v>26</v>
      </c>
      <c r="F1886" s="2" t="str">
        <f>TEXT(MID(Sales_Transactions[[#This Row],[Order Date]],2,5),"m")</f>
        <v>4</v>
      </c>
      <c r="G1886" s="2" t="str">
        <f>TEXT(MID(Sales_Transactions[[#This Row],[Order Date]],2,5),"yyy")</f>
        <v>2011</v>
      </c>
      <c r="H1886" s="2" t="str">
        <f>TEXT(MID(Sales_Transactions[[#This Row],[Order Date]],2,5),"yyy/m")</f>
        <v>2011/4</v>
      </c>
      <c r="I1886" t="s">
        <v>22</v>
      </c>
      <c r="J1886">
        <f t="shared" si="174"/>
        <v>2</v>
      </c>
      <c r="K1886" s="2">
        <v>46</v>
      </c>
      <c r="L1886" s="3">
        <v>400.25</v>
      </c>
      <c r="M1886" s="4">
        <v>0.02</v>
      </c>
      <c r="N1886" s="5" t="s">
        <v>23</v>
      </c>
      <c r="O1886" s="3">
        <v>-37.5</v>
      </c>
      <c r="P1886" s="3">
        <v>8.4600000000000009</v>
      </c>
      <c r="Q1886" s="3">
        <v>3.62</v>
      </c>
      <c r="R1886" s="5" t="s">
        <v>2143</v>
      </c>
      <c r="S1886" s="5" t="s">
        <v>2144</v>
      </c>
      <c r="T1886" s="5" t="str">
        <f t="shared" si="175"/>
        <v>Joni Blumstein</v>
      </c>
      <c r="U1886" t="s">
        <v>1988</v>
      </c>
      <c r="V1886" s="5" t="s">
        <v>37</v>
      </c>
      <c r="W1886" s="5" t="s">
        <v>48</v>
      </c>
      <c r="X1886" s="5" t="s">
        <v>87</v>
      </c>
      <c r="Y1886" s="5" t="s">
        <v>2178</v>
      </c>
      <c r="Z1886" s="5" t="s">
        <v>60</v>
      </c>
      <c r="AA1886" s="4">
        <v>0.61</v>
      </c>
      <c r="AB1886" s="1">
        <v>40659</v>
      </c>
      <c r="AC1886" s="1">
        <v>27526</v>
      </c>
      <c r="AD1886">
        <f t="shared" si="176"/>
        <v>0</v>
      </c>
      <c r="AE1886">
        <f t="shared" ca="1" si="177"/>
        <v>49</v>
      </c>
      <c r="AF1886" t="str">
        <f t="shared" ca="1" si="178"/>
        <v>18-64</v>
      </c>
      <c r="AG1886" s="3">
        <f t="shared" si="179"/>
        <v>0.26257191304347827</v>
      </c>
      <c r="AH1886" t="str">
        <f>_xlfn.IFNA(VLOOKUP(Sales_Transactions[[#This Row],[Order ID]],Returned_Items[#All],2,FALSE),"Not Returned")</f>
        <v>Not Returned</v>
      </c>
    </row>
    <row r="1887" spans="1:34" x14ac:dyDescent="0.25">
      <c r="A1887">
        <v>27490</v>
      </c>
      <c r="C1887" t="s">
        <v>2179</v>
      </c>
      <c r="D1887" s="2" t="str">
        <f>TEXT(MID(Sales_Transactions[[#This Row],[Order Date]],2,5),"d/m/yyy")</f>
        <v>14/3/2012</v>
      </c>
      <c r="E1887" s="2" t="str">
        <f>TEXT(MID(Sales_Transactions[[#This Row],[Order Date]],2,5),"d")</f>
        <v>14</v>
      </c>
      <c r="F1887" s="2" t="str">
        <f>TEXT(MID(Sales_Transactions[[#This Row],[Order Date]],2,5),"m")</f>
        <v>3</v>
      </c>
      <c r="G1887" s="2" t="str">
        <f>TEXT(MID(Sales_Transactions[[#This Row],[Order Date]],2,5),"yyy")</f>
        <v>2012</v>
      </c>
      <c r="H1887" s="2" t="str">
        <f>TEXT(MID(Sales_Transactions[[#This Row],[Order Date]],2,5),"yyy/m")</f>
        <v>2012/3</v>
      </c>
      <c r="I1887" t="s">
        <v>52</v>
      </c>
      <c r="J1887">
        <f t="shared" si="174"/>
        <v>1</v>
      </c>
      <c r="K1887" s="2">
        <v>18</v>
      </c>
      <c r="L1887" s="3">
        <v>611.71</v>
      </c>
      <c r="M1887" s="4">
        <v>0.02</v>
      </c>
      <c r="N1887" s="5" t="s">
        <v>23</v>
      </c>
      <c r="O1887" s="3">
        <v>93.23</v>
      </c>
      <c r="P1887" s="3">
        <v>31.74</v>
      </c>
      <c r="Q1887" s="3">
        <v>12.62</v>
      </c>
      <c r="R1887" s="5" t="s">
        <v>1503</v>
      </c>
      <c r="S1887" s="5" t="s">
        <v>2180</v>
      </c>
      <c r="T1887" s="5" t="str">
        <f t="shared" si="175"/>
        <v>Daniel Raglin</v>
      </c>
      <c r="U1887" t="s">
        <v>1988</v>
      </c>
      <c r="V1887" s="5" t="s">
        <v>47</v>
      </c>
      <c r="W1887" s="5" t="s">
        <v>28</v>
      </c>
      <c r="X1887" s="5" t="s">
        <v>41</v>
      </c>
      <c r="Y1887" s="5" t="s">
        <v>2181</v>
      </c>
      <c r="Z1887" s="5" t="s">
        <v>43</v>
      </c>
      <c r="AA1887" s="4">
        <v>0.37</v>
      </c>
      <c r="AB1887" s="1">
        <v>40984</v>
      </c>
      <c r="AC1887" s="1">
        <v>27621</v>
      </c>
      <c r="AD1887">
        <f t="shared" si="176"/>
        <v>2</v>
      </c>
      <c r="AE1887">
        <f t="shared" ca="1" si="177"/>
        <v>48</v>
      </c>
      <c r="AF1887" t="str">
        <f t="shared" ca="1" si="178"/>
        <v>18-64</v>
      </c>
      <c r="AG1887" s="3">
        <f t="shared" si="179"/>
        <v>2.4640917777777775</v>
      </c>
      <c r="AH1887" t="str">
        <f>_xlfn.IFNA(VLOOKUP(Sales_Transactions[[#This Row],[Order ID]],Returned_Items[#All],2,FALSE),"Not Returned")</f>
        <v>Returned</v>
      </c>
    </row>
    <row r="1888" spans="1:34" x14ac:dyDescent="0.25">
      <c r="A1888">
        <v>27844</v>
      </c>
      <c r="C1888" t="s">
        <v>2068</v>
      </c>
      <c r="D1888" s="2" t="str">
        <f>TEXT(MID(Sales_Transactions[[#This Row],[Order Date]],2,5),"d/m/yyy")</f>
        <v>29/6/2011</v>
      </c>
      <c r="E1888" s="2" t="str">
        <f>TEXT(MID(Sales_Transactions[[#This Row],[Order Date]],2,5),"d")</f>
        <v>29</v>
      </c>
      <c r="F1888" s="2" t="str">
        <f>TEXT(MID(Sales_Transactions[[#This Row],[Order Date]],2,5),"m")</f>
        <v>6</v>
      </c>
      <c r="G1888" s="2" t="str">
        <f>TEXT(MID(Sales_Transactions[[#This Row],[Order Date]],2,5),"yyy")</f>
        <v>2011</v>
      </c>
      <c r="H1888" s="2" t="str">
        <f>TEXT(MID(Sales_Transactions[[#This Row],[Order Date]],2,5),"yyy/m")</f>
        <v>2011/6</v>
      </c>
      <c r="I1888" t="s">
        <v>22</v>
      </c>
      <c r="J1888">
        <f t="shared" si="174"/>
        <v>2</v>
      </c>
      <c r="K1888" s="2">
        <v>27</v>
      </c>
      <c r="L1888" s="3">
        <v>135.86000000000001</v>
      </c>
      <c r="M1888" s="4">
        <v>0.04</v>
      </c>
      <c r="N1888" s="5" t="s">
        <v>23</v>
      </c>
      <c r="O1888" s="3">
        <v>-73.42</v>
      </c>
      <c r="P1888" s="3">
        <v>4.9800000000000004</v>
      </c>
      <c r="Q1888" s="3">
        <v>5.49</v>
      </c>
      <c r="R1888" s="5" t="s">
        <v>2161</v>
      </c>
      <c r="S1888" s="5" t="s">
        <v>2162</v>
      </c>
      <c r="T1888" s="5" t="str">
        <f t="shared" si="175"/>
        <v>Rose O'Brian</v>
      </c>
      <c r="U1888" t="s">
        <v>1988</v>
      </c>
      <c r="V1888" s="5" t="s">
        <v>74</v>
      </c>
      <c r="W1888" s="5" t="s">
        <v>28</v>
      </c>
      <c r="X1888" s="5" t="s">
        <v>75</v>
      </c>
      <c r="Y1888" s="5" t="s">
        <v>2182</v>
      </c>
      <c r="Z1888" s="5" t="s">
        <v>43</v>
      </c>
      <c r="AA1888" s="4">
        <v>0.38</v>
      </c>
      <c r="AB1888" s="1">
        <v>40725</v>
      </c>
      <c r="AC1888" s="1">
        <v>27701</v>
      </c>
      <c r="AD1888">
        <f t="shared" si="176"/>
        <v>2</v>
      </c>
      <c r="AE1888">
        <f t="shared" ca="1" si="177"/>
        <v>48</v>
      </c>
      <c r="AF1888" t="str">
        <f t="shared" ca="1" si="178"/>
        <v>18-64</v>
      </c>
      <c r="AG1888" s="3">
        <f t="shared" si="179"/>
        <v>0.38770400000000005</v>
      </c>
      <c r="AH1888" t="str">
        <f>_xlfn.IFNA(VLOOKUP(Sales_Transactions[[#This Row],[Order ID]],Returned_Items[#All],2,FALSE),"Not Returned")</f>
        <v>Not Returned</v>
      </c>
    </row>
    <row r="1889" spans="1:34" x14ac:dyDescent="0.25">
      <c r="A1889">
        <v>28451</v>
      </c>
      <c r="C1889" t="s">
        <v>813</v>
      </c>
      <c r="D1889" s="2" t="str">
        <f>TEXT(MID(Sales_Transactions[[#This Row],[Order Date]],2,5),"d/m/yyy")</f>
        <v>5/1/2009</v>
      </c>
      <c r="E1889" s="2" t="str">
        <f>TEXT(MID(Sales_Transactions[[#This Row],[Order Date]],2,5),"d")</f>
        <v>5</v>
      </c>
      <c r="F1889" s="2" t="str">
        <f>TEXT(MID(Sales_Transactions[[#This Row],[Order Date]],2,5),"m")</f>
        <v>1</v>
      </c>
      <c r="G1889" s="2" t="str">
        <f>TEXT(MID(Sales_Transactions[[#This Row],[Order Date]],2,5),"yyy")</f>
        <v>2009</v>
      </c>
      <c r="H1889" s="2" t="str">
        <f>TEXT(MID(Sales_Transactions[[#This Row],[Order Date]],2,5),"yyy/m")</f>
        <v>2009/1</v>
      </c>
      <c r="I1889" t="s">
        <v>101</v>
      </c>
      <c r="J1889">
        <f t="shared" si="174"/>
        <v>1</v>
      </c>
      <c r="K1889" s="2">
        <v>21</v>
      </c>
      <c r="L1889" s="3">
        <v>4201.08</v>
      </c>
      <c r="M1889" s="4">
        <v>0.01</v>
      </c>
      <c r="N1889" s="5" t="s">
        <v>23</v>
      </c>
      <c r="O1889" s="3">
        <v>1162.76</v>
      </c>
      <c r="P1889" s="3">
        <v>194.3</v>
      </c>
      <c r="Q1889" s="3">
        <v>11.54</v>
      </c>
      <c r="R1889" s="5" t="s">
        <v>2137</v>
      </c>
      <c r="S1889" s="5" t="s">
        <v>1209</v>
      </c>
      <c r="T1889" s="5" t="str">
        <f t="shared" si="175"/>
        <v>Pauline Chand</v>
      </c>
      <c r="U1889" t="s">
        <v>1988</v>
      </c>
      <c r="V1889" s="5" t="s">
        <v>27</v>
      </c>
      <c r="W1889" s="5" t="s">
        <v>57</v>
      </c>
      <c r="X1889" s="5" t="s">
        <v>58</v>
      </c>
      <c r="Y1889" s="5" t="s">
        <v>322</v>
      </c>
      <c r="Z1889" s="5" t="s">
        <v>31</v>
      </c>
      <c r="AA1889" s="4">
        <v>0.59</v>
      </c>
      <c r="AB1889" s="1">
        <v>39820</v>
      </c>
      <c r="AC1889" s="1">
        <v>27438</v>
      </c>
      <c r="AD1889">
        <f t="shared" si="176"/>
        <v>2</v>
      </c>
      <c r="AE1889">
        <f t="shared" ca="1" si="177"/>
        <v>49</v>
      </c>
      <c r="AF1889" t="str">
        <f t="shared" ca="1" si="178"/>
        <v>18-64</v>
      </c>
      <c r="AG1889" s="3">
        <f t="shared" si="179"/>
        <v>9.8009795238095236</v>
      </c>
      <c r="AH1889" t="str">
        <f>_xlfn.IFNA(VLOOKUP(Sales_Transactions[[#This Row],[Order ID]],Returned_Items[#All],2,FALSE),"Not Returned")</f>
        <v>Not Returned</v>
      </c>
    </row>
    <row r="1890" spans="1:34" x14ac:dyDescent="0.25">
      <c r="A1890">
        <v>28451</v>
      </c>
      <c r="C1890" t="s">
        <v>813</v>
      </c>
      <c r="D1890" s="2" t="str">
        <f>TEXT(MID(Sales_Transactions[[#This Row],[Order Date]],2,5),"d/m/yyy")</f>
        <v>5/1/2009</v>
      </c>
      <c r="E1890" s="2" t="str">
        <f>TEXT(MID(Sales_Transactions[[#This Row],[Order Date]],2,5),"d")</f>
        <v>5</v>
      </c>
      <c r="F1890" s="2" t="str">
        <f>TEXT(MID(Sales_Transactions[[#This Row],[Order Date]],2,5),"m")</f>
        <v>1</v>
      </c>
      <c r="G1890" s="2" t="str">
        <f>TEXT(MID(Sales_Transactions[[#This Row],[Order Date]],2,5),"yyy")</f>
        <v>2009</v>
      </c>
      <c r="H1890" s="2" t="str">
        <f>TEXT(MID(Sales_Transactions[[#This Row],[Order Date]],2,5),"yyy/m")</f>
        <v>2009/1</v>
      </c>
      <c r="I1890" t="s">
        <v>101</v>
      </c>
      <c r="J1890">
        <f t="shared" si="174"/>
        <v>1</v>
      </c>
      <c r="K1890" s="2">
        <v>41</v>
      </c>
      <c r="L1890" s="3">
        <v>8958.4599999999991</v>
      </c>
      <c r="M1890" s="4">
        <v>0.02</v>
      </c>
      <c r="N1890" s="5" t="s">
        <v>23</v>
      </c>
      <c r="O1890" s="3">
        <v>2593.14</v>
      </c>
      <c r="P1890" s="3">
        <v>209.84</v>
      </c>
      <c r="Q1890" s="3">
        <v>21.21</v>
      </c>
      <c r="R1890" s="5" t="s">
        <v>2137</v>
      </c>
      <c r="S1890" s="5" t="s">
        <v>1209</v>
      </c>
      <c r="T1890" s="5" t="str">
        <f t="shared" si="175"/>
        <v>Pauline Chand</v>
      </c>
      <c r="U1890" t="s">
        <v>1988</v>
      </c>
      <c r="V1890" s="5" t="s">
        <v>27</v>
      </c>
      <c r="W1890" s="5" t="s">
        <v>57</v>
      </c>
      <c r="X1890" s="5" t="s">
        <v>58</v>
      </c>
      <c r="Y1890" s="5" t="s">
        <v>2183</v>
      </c>
      <c r="Z1890" s="5" t="s">
        <v>31</v>
      </c>
      <c r="AA1890" s="4">
        <v>0.59</v>
      </c>
      <c r="AB1890" s="1">
        <v>39819</v>
      </c>
      <c r="AC1890" s="1">
        <v>27676</v>
      </c>
      <c r="AD1890">
        <f t="shared" si="176"/>
        <v>1</v>
      </c>
      <c r="AE1890">
        <f t="shared" ca="1" si="177"/>
        <v>48</v>
      </c>
      <c r="AF1890" t="str">
        <f t="shared" ca="1" si="178"/>
        <v>18-64</v>
      </c>
      <c r="AG1890" s="3">
        <f t="shared" si="179"/>
        <v>5.6343422439024398</v>
      </c>
      <c r="AH1890" t="str">
        <f>_xlfn.IFNA(VLOOKUP(Sales_Transactions[[#This Row],[Order ID]],Returned_Items[#All],2,FALSE),"Not Returned")</f>
        <v>Not Returned</v>
      </c>
    </row>
    <row r="1891" spans="1:34" x14ac:dyDescent="0.25">
      <c r="A1891">
        <v>28451</v>
      </c>
      <c r="C1891" t="s">
        <v>813</v>
      </c>
      <c r="D1891" s="2" t="str">
        <f>TEXT(MID(Sales_Transactions[[#This Row],[Order Date]],2,5),"d/m/yyy")</f>
        <v>5/1/2009</v>
      </c>
      <c r="E1891" s="2" t="str">
        <f>TEXT(MID(Sales_Transactions[[#This Row],[Order Date]],2,5),"d")</f>
        <v>5</v>
      </c>
      <c r="F1891" s="2" t="str">
        <f>TEXT(MID(Sales_Transactions[[#This Row],[Order Date]],2,5),"m")</f>
        <v>1</v>
      </c>
      <c r="G1891" s="2" t="str">
        <f>TEXT(MID(Sales_Transactions[[#This Row],[Order Date]],2,5),"yyy")</f>
        <v>2009</v>
      </c>
      <c r="H1891" s="2" t="str">
        <f>TEXT(MID(Sales_Transactions[[#This Row],[Order Date]],2,5),"yyy/m")</f>
        <v>2009/1</v>
      </c>
      <c r="I1891" t="s">
        <v>101</v>
      </c>
      <c r="J1891">
        <f t="shared" si="174"/>
        <v>1</v>
      </c>
      <c r="K1891" s="2">
        <v>33</v>
      </c>
      <c r="L1891" s="3">
        <v>4913.7</v>
      </c>
      <c r="M1891" s="4">
        <v>0</v>
      </c>
      <c r="N1891" s="5" t="s">
        <v>34</v>
      </c>
      <c r="O1891" s="3">
        <v>1054.93</v>
      </c>
      <c r="P1891" s="3">
        <v>145.44999999999999</v>
      </c>
      <c r="Q1891" s="3">
        <v>17.850000000000001</v>
      </c>
      <c r="R1891" s="5" t="s">
        <v>2137</v>
      </c>
      <c r="S1891" s="5" t="s">
        <v>1209</v>
      </c>
      <c r="T1891" s="5" t="str">
        <f t="shared" si="175"/>
        <v>Pauline Chand</v>
      </c>
      <c r="U1891" t="s">
        <v>1988</v>
      </c>
      <c r="V1891" s="5" t="s">
        <v>27</v>
      </c>
      <c r="W1891" s="5" t="s">
        <v>48</v>
      </c>
      <c r="X1891" s="5" t="s">
        <v>324</v>
      </c>
      <c r="Y1891" s="5" t="s">
        <v>365</v>
      </c>
      <c r="Z1891" s="5" t="s">
        <v>40</v>
      </c>
      <c r="AA1891" s="4">
        <v>0.56000000000000005</v>
      </c>
      <c r="AB1891" s="1">
        <v>39820</v>
      </c>
      <c r="AC1891" s="1">
        <v>27725</v>
      </c>
      <c r="AD1891">
        <f t="shared" si="176"/>
        <v>2</v>
      </c>
      <c r="AE1891">
        <f t="shared" ca="1" si="177"/>
        <v>48</v>
      </c>
      <c r="AF1891" t="str">
        <f t="shared" ca="1" si="178"/>
        <v>18-64</v>
      </c>
      <c r="AG1891" s="3">
        <f t="shared" si="179"/>
        <v>4.9484848484848483</v>
      </c>
      <c r="AH1891" t="str">
        <f>_xlfn.IFNA(VLOOKUP(Sales_Transactions[[#This Row],[Order ID]],Returned_Items[#All],2,FALSE),"Not Returned")</f>
        <v>Not Returned</v>
      </c>
    </row>
    <row r="1892" spans="1:34" x14ac:dyDescent="0.25">
      <c r="A1892">
        <v>28482</v>
      </c>
      <c r="C1892" t="s">
        <v>174</v>
      </c>
      <c r="D1892" s="2" t="str">
        <f>TEXT(MID(Sales_Transactions[[#This Row],[Order Date]],2,5),"d/m/yyy")</f>
        <v>8/3/2010</v>
      </c>
      <c r="E1892" s="2" t="str">
        <f>TEXT(MID(Sales_Transactions[[#This Row],[Order Date]],2,5),"d")</f>
        <v>8</v>
      </c>
      <c r="F1892" s="2" t="str">
        <f>TEXT(MID(Sales_Transactions[[#This Row],[Order Date]],2,5),"m")</f>
        <v>3</v>
      </c>
      <c r="G1892" s="2" t="str">
        <f>TEXT(MID(Sales_Transactions[[#This Row],[Order Date]],2,5),"yyy")</f>
        <v>2010</v>
      </c>
      <c r="H1892" s="2" t="str">
        <f>TEXT(MID(Sales_Transactions[[#This Row],[Order Date]],2,5),"yyy/m")</f>
        <v>2010/3</v>
      </c>
      <c r="I1892" t="s">
        <v>101</v>
      </c>
      <c r="J1892">
        <f t="shared" si="174"/>
        <v>1</v>
      </c>
      <c r="K1892" s="2">
        <v>22</v>
      </c>
      <c r="L1892" s="3">
        <v>119.63</v>
      </c>
      <c r="M1892" s="4">
        <v>0.03</v>
      </c>
      <c r="N1892" s="5" t="s">
        <v>23</v>
      </c>
      <c r="O1892" s="3">
        <v>-27.39</v>
      </c>
      <c r="P1892" s="3">
        <v>5.08</v>
      </c>
      <c r="Q1892" s="3">
        <v>3.63</v>
      </c>
      <c r="R1892" s="5" t="s">
        <v>902</v>
      </c>
      <c r="S1892" s="5" t="s">
        <v>2138</v>
      </c>
      <c r="T1892" s="5" t="str">
        <f t="shared" si="175"/>
        <v>Jennifer Halladay</v>
      </c>
      <c r="U1892" t="s">
        <v>1988</v>
      </c>
      <c r="V1892" s="5" t="s">
        <v>74</v>
      </c>
      <c r="W1892" s="5" t="s">
        <v>57</v>
      </c>
      <c r="X1892" s="5" t="s">
        <v>58</v>
      </c>
      <c r="Y1892" s="5" t="s">
        <v>1643</v>
      </c>
      <c r="Z1892" s="5" t="s">
        <v>84</v>
      </c>
      <c r="AA1892" s="4">
        <v>0.51</v>
      </c>
      <c r="AB1892" s="1">
        <v>40247</v>
      </c>
      <c r="AC1892" s="1">
        <v>27594</v>
      </c>
      <c r="AD1892">
        <f t="shared" si="176"/>
        <v>2</v>
      </c>
      <c r="AE1892">
        <f t="shared" ca="1" si="177"/>
        <v>49</v>
      </c>
      <c r="AF1892" t="str">
        <f t="shared" ca="1" si="178"/>
        <v>18-64</v>
      </c>
      <c r="AG1892" s="3">
        <f t="shared" si="179"/>
        <v>0.39583981818181824</v>
      </c>
      <c r="AH1892" t="str">
        <f>_xlfn.IFNA(VLOOKUP(Sales_Transactions[[#This Row],[Order ID]],Returned_Items[#All],2,FALSE),"Not Returned")</f>
        <v>Not Returned</v>
      </c>
    </row>
    <row r="1893" spans="1:34" x14ac:dyDescent="0.25">
      <c r="A1893">
        <v>28482</v>
      </c>
      <c r="C1893" t="s">
        <v>174</v>
      </c>
      <c r="D1893" s="2" t="str">
        <f>TEXT(MID(Sales_Transactions[[#This Row],[Order Date]],2,5),"d/m/yyy")</f>
        <v>8/3/2010</v>
      </c>
      <c r="E1893" s="2" t="str">
        <f>TEXT(MID(Sales_Transactions[[#This Row],[Order Date]],2,5),"d")</f>
        <v>8</v>
      </c>
      <c r="F1893" s="2" t="str">
        <f>TEXT(MID(Sales_Transactions[[#This Row],[Order Date]],2,5),"m")</f>
        <v>3</v>
      </c>
      <c r="G1893" s="2" t="str">
        <f>TEXT(MID(Sales_Transactions[[#This Row],[Order Date]],2,5),"yyy")</f>
        <v>2010</v>
      </c>
      <c r="H1893" s="2" t="str">
        <f>TEXT(MID(Sales_Transactions[[#This Row],[Order Date]],2,5),"yyy/m")</f>
        <v>2010/3</v>
      </c>
      <c r="I1893" t="s">
        <v>101</v>
      </c>
      <c r="J1893">
        <f t="shared" si="174"/>
        <v>1</v>
      </c>
      <c r="K1893" s="2">
        <v>40</v>
      </c>
      <c r="L1893" s="3">
        <v>177.92</v>
      </c>
      <c r="M1893" s="4">
        <v>0</v>
      </c>
      <c r="N1893" s="5" t="s">
        <v>23</v>
      </c>
      <c r="O1893" s="3">
        <v>-167.92</v>
      </c>
      <c r="P1893" s="3">
        <v>4.28</v>
      </c>
      <c r="Q1893" s="3">
        <v>6.72</v>
      </c>
      <c r="R1893" s="5" t="s">
        <v>902</v>
      </c>
      <c r="S1893" s="5" t="s">
        <v>2138</v>
      </c>
      <c r="T1893" s="5" t="str">
        <f t="shared" si="175"/>
        <v>Jennifer Halladay</v>
      </c>
      <c r="U1893" t="s">
        <v>1988</v>
      </c>
      <c r="V1893" s="5" t="s">
        <v>74</v>
      </c>
      <c r="W1893" s="5" t="s">
        <v>28</v>
      </c>
      <c r="X1893" s="5" t="s">
        <v>75</v>
      </c>
      <c r="Y1893" s="5" t="s">
        <v>1777</v>
      </c>
      <c r="Z1893" s="5" t="s">
        <v>43</v>
      </c>
      <c r="AA1893" s="4">
        <v>0.4</v>
      </c>
      <c r="AB1893" s="1">
        <v>40245</v>
      </c>
      <c r="AC1893" s="1">
        <v>27500</v>
      </c>
      <c r="AD1893">
        <f t="shared" si="176"/>
        <v>0</v>
      </c>
      <c r="AE1893">
        <f t="shared" ca="1" si="177"/>
        <v>49</v>
      </c>
      <c r="AF1893" t="str">
        <f t="shared" ca="1" si="178"/>
        <v>18-64</v>
      </c>
      <c r="AG1893" s="3">
        <f t="shared" si="179"/>
        <v>0.27500000000000002</v>
      </c>
      <c r="AH1893" t="str">
        <f>_xlfn.IFNA(VLOOKUP(Sales_Transactions[[#This Row],[Order ID]],Returned_Items[#All],2,FALSE),"Not Returned")</f>
        <v>Not Returned</v>
      </c>
    </row>
    <row r="1894" spans="1:34" x14ac:dyDescent="0.25">
      <c r="A1894">
        <v>28642</v>
      </c>
      <c r="C1894" t="s">
        <v>2184</v>
      </c>
      <c r="D1894" s="2" t="str">
        <f>TEXT(MID(Sales_Transactions[[#This Row],[Order Date]],2,5),"d/m/yyy")</f>
        <v>18/1/2011</v>
      </c>
      <c r="E1894" s="2" t="str">
        <f>TEXT(MID(Sales_Transactions[[#This Row],[Order Date]],2,5),"d")</f>
        <v>18</v>
      </c>
      <c r="F1894" s="2" t="str">
        <f>TEXT(MID(Sales_Transactions[[#This Row],[Order Date]],2,5),"m")</f>
        <v>1</v>
      </c>
      <c r="G1894" s="2" t="str">
        <f>TEXT(MID(Sales_Transactions[[#This Row],[Order Date]],2,5),"yyy")</f>
        <v>2011</v>
      </c>
      <c r="H1894" s="2" t="str">
        <f>TEXT(MID(Sales_Transactions[[#This Row],[Order Date]],2,5),"yyy/m")</f>
        <v>2011/1</v>
      </c>
      <c r="I1894" t="s">
        <v>33</v>
      </c>
      <c r="J1894">
        <f t="shared" si="174"/>
        <v>4</v>
      </c>
      <c r="K1894" s="2">
        <v>41</v>
      </c>
      <c r="L1894" s="3">
        <v>230.29</v>
      </c>
      <c r="M1894" s="4">
        <v>0</v>
      </c>
      <c r="N1894" s="5" t="s">
        <v>23</v>
      </c>
      <c r="O1894" s="3">
        <v>14.48</v>
      </c>
      <c r="P1894" s="3">
        <v>5.28</v>
      </c>
      <c r="Q1894" s="3">
        <v>2.99</v>
      </c>
      <c r="R1894" s="5" t="s">
        <v>2137</v>
      </c>
      <c r="S1894" s="5" t="s">
        <v>1209</v>
      </c>
      <c r="T1894" s="5" t="str">
        <f t="shared" si="175"/>
        <v>Pauline Chand</v>
      </c>
      <c r="U1894" t="s">
        <v>1988</v>
      </c>
      <c r="V1894" s="5" t="s">
        <v>47</v>
      </c>
      <c r="W1894" s="5" t="s">
        <v>28</v>
      </c>
      <c r="X1894" s="5" t="s">
        <v>41</v>
      </c>
      <c r="Y1894" s="5" t="s">
        <v>92</v>
      </c>
      <c r="Z1894" s="5" t="s">
        <v>43</v>
      </c>
      <c r="AA1894" s="4">
        <v>0.37</v>
      </c>
      <c r="AB1894" s="1">
        <v>40563</v>
      </c>
      <c r="AC1894" s="1">
        <v>27860</v>
      </c>
      <c r="AD1894">
        <f t="shared" si="176"/>
        <v>2</v>
      </c>
      <c r="AE1894">
        <f t="shared" ca="1" si="177"/>
        <v>48</v>
      </c>
      <c r="AF1894" t="str">
        <f t="shared" ca="1" si="178"/>
        <v>18-64</v>
      </c>
      <c r="AG1894" s="3">
        <f t="shared" si="179"/>
        <v>0.20170731707317072</v>
      </c>
      <c r="AH1894" t="str">
        <f>_xlfn.IFNA(VLOOKUP(Sales_Transactions[[#This Row],[Order ID]],Returned_Items[#All],2,FALSE),"Not Returned")</f>
        <v>Not Returned</v>
      </c>
    </row>
    <row r="1895" spans="1:34" x14ac:dyDescent="0.25">
      <c r="A1895">
        <v>28642</v>
      </c>
      <c r="C1895" t="s">
        <v>2184</v>
      </c>
      <c r="D1895" s="2" t="str">
        <f>TEXT(MID(Sales_Transactions[[#This Row],[Order Date]],2,5),"d/m/yyy")</f>
        <v>18/1/2011</v>
      </c>
      <c r="E1895" s="2" t="str">
        <f>TEXT(MID(Sales_Transactions[[#This Row],[Order Date]],2,5),"d")</f>
        <v>18</v>
      </c>
      <c r="F1895" s="2" t="str">
        <f>TEXT(MID(Sales_Transactions[[#This Row],[Order Date]],2,5),"m")</f>
        <v>1</v>
      </c>
      <c r="G1895" s="2" t="str">
        <f>TEXT(MID(Sales_Transactions[[#This Row],[Order Date]],2,5),"yyy")</f>
        <v>2011</v>
      </c>
      <c r="H1895" s="2" t="str">
        <f>TEXT(MID(Sales_Transactions[[#This Row],[Order Date]],2,5),"yyy/m")</f>
        <v>2011/1</v>
      </c>
      <c r="I1895" t="s">
        <v>33</v>
      </c>
      <c r="J1895">
        <f t="shared" si="174"/>
        <v>4</v>
      </c>
      <c r="K1895" s="2">
        <v>27</v>
      </c>
      <c r="L1895" s="3">
        <v>1592.0415</v>
      </c>
      <c r="M1895" s="4">
        <v>0</v>
      </c>
      <c r="N1895" s="5" t="s">
        <v>23</v>
      </c>
      <c r="O1895" s="3">
        <v>-52.7</v>
      </c>
      <c r="P1895" s="3">
        <v>65.989999999999995</v>
      </c>
      <c r="Q1895" s="3">
        <v>19.989999999999998</v>
      </c>
      <c r="R1895" s="5" t="s">
        <v>2137</v>
      </c>
      <c r="S1895" s="5" t="s">
        <v>1209</v>
      </c>
      <c r="T1895" s="5" t="str">
        <f t="shared" si="175"/>
        <v>Pauline Chand</v>
      </c>
      <c r="U1895" t="s">
        <v>1988</v>
      </c>
      <c r="V1895" s="5" t="s">
        <v>47</v>
      </c>
      <c r="W1895" s="5" t="s">
        <v>48</v>
      </c>
      <c r="X1895" s="5" t="s">
        <v>49</v>
      </c>
      <c r="Y1895" s="5" t="s">
        <v>1608</v>
      </c>
      <c r="Z1895" s="5" t="s">
        <v>43</v>
      </c>
      <c r="AA1895" s="4">
        <v>0.59</v>
      </c>
      <c r="AB1895" s="1">
        <v>40563</v>
      </c>
      <c r="AC1895" s="1">
        <v>27854</v>
      </c>
      <c r="AD1895">
        <f t="shared" si="176"/>
        <v>2</v>
      </c>
      <c r="AE1895">
        <f t="shared" ca="1" si="177"/>
        <v>48</v>
      </c>
      <c r="AF1895" t="str">
        <f t="shared" ca="1" si="178"/>
        <v>18-64</v>
      </c>
      <c r="AG1895" s="3">
        <f t="shared" si="179"/>
        <v>3.184444444444444</v>
      </c>
      <c r="AH1895" t="str">
        <f>_xlfn.IFNA(VLOOKUP(Sales_Transactions[[#This Row],[Order ID]],Returned_Items[#All],2,FALSE),"Not Returned")</f>
        <v>Not Returned</v>
      </c>
    </row>
    <row r="1896" spans="1:34" x14ac:dyDescent="0.25">
      <c r="A1896">
        <v>29380</v>
      </c>
      <c r="C1896" t="s">
        <v>743</v>
      </c>
      <c r="D1896" s="2" t="str">
        <f>TEXT(MID(Sales_Transactions[[#This Row],[Order Date]],2,5),"d/m/yyy")</f>
        <v>27/4/2009</v>
      </c>
      <c r="E1896" s="2" t="str">
        <f>TEXT(MID(Sales_Transactions[[#This Row],[Order Date]],2,5),"d")</f>
        <v>27</v>
      </c>
      <c r="F1896" s="2" t="str">
        <f>TEXT(MID(Sales_Transactions[[#This Row],[Order Date]],2,5),"m")</f>
        <v>4</v>
      </c>
      <c r="G1896" s="2" t="str">
        <f>TEXT(MID(Sales_Transactions[[#This Row],[Order Date]],2,5),"yyy")</f>
        <v>2009</v>
      </c>
      <c r="H1896" s="2" t="str">
        <f>TEXT(MID(Sales_Transactions[[#This Row],[Order Date]],2,5),"yyy/m")</f>
        <v>2009/4</v>
      </c>
      <c r="I1896" t="s">
        <v>52</v>
      </c>
      <c r="J1896">
        <f t="shared" si="174"/>
        <v>1</v>
      </c>
      <c r="K1896" s="2">
        <v>13</v>
      </c>
      <c r="L1896" s="3">
        <v>150.13</v>
      </c>
      <c r="M1896" s="4">
        <v>0.09</v>
      </c>
      <c r="N1896" s="5" t="s">
        <v>23</v>
      </c>
      <c r="O1896" s="3">
        <v>1.73</v>
      </c>
      <c r="P1896" s="3">
        <v>12.28</v>
      </c>
      <c r="Q1896" s="3">
        <v>4.8600000000000003</v>
      </c>
      <c r="R1896" s="5" t="s">
        <v>1385</v>
      </c>
      <c r="S1896" s="5" t="s">
        <v>2153</v>
      </c>
      <c r="T1896" s="5" t="str">
        <f t="shared" si="175"/>
        <v>Anna Gayman</v>
      </c>
      <c r="U1896" t="s">
        <v>1988</v>
      </c>
      <c r="V1896" s="5" t="s">
        <v>47</v>
      </c>
      <c r="W1896" s="5" t="s">
        <v>28</v>
      </c>
      <c r="X1896" s="5" t="s">
        <v>75</v>
      </c>
      <c r="Y1896" s="5" t="s">
        <v>2185</v>
      </c>
      <c r="Z1896" s="5" t="s">
        <v>43</v>
      </c>
      <c r="AA1896" s="4">
        <v>0.38</v>
      </c>
      <c r="AB1896" s="1">
        <v>39931</v>
      </c>
      <c r="AC1896" s="1">
        <v>27979</v>
      </c>
      <c r="AD1896">
        <f t="shared" si="176"/>
        <v>1</v>
      </c>
      <c r="AE1896">
        <f t="shared" ca="1" si="177"/>
        <v>48</v>
      </c>
      <c r="AF1896" t="str">
        <f t="shared" ca="1" si="178"/>
        <v>18-64</v>
      </c>
      <c r="AG1896" s="3">
        <f t="shared" si="179"/>
        <v>1.3176113846153847</v>
      </c>
      <c r="AH1896" t="str">
        <f>_xlfn.IFNA(VLOOKUP(Sales_Transactions[[#This Row],[Order ID]],Returned_Items[#All],2,FALSE),"Not Returned")</f>
        <v>Returned</v>
      </c>
    </row>
    <row r="1897" spans="1:34" x14ac:dyDescent="0.25">
      <c r="A1897">
        <v>32036</v>
      </c>
      <c r="C1897" t="s">
        <v>2186</v>
      </c>
      <c r="D1897" s="2" t="str">
        <f>TEXT(MID(Sales_Transactions[[#This Row],[Order Date]],2,5),"d/m/yyy")</f>
        <v>5/10/2011</v>
      </c>
      <c r="E1897" s="2" t="str">
        <f>TEXT(MID(Sales_Transactions[[#This Row],[Order Date]],2,5),"d")</f>
        <v>5</v>
      </c>
      <c r="F1897" s="2" t="str">
        <f>TEXT(MID(Sales_Transactions[[#This Row],[Order Date]],2,5),"m")</f>
        <v>10</v>
      </c>
      <c r="G1897" s="2" t="str">
        <f>TEXT(MID(Sales_Transactions[[#This Row],[Order Date]],2,5),"yyy")</f>
        <v>2011</v>
      </c>
      <c r="H1897" s="2" t="str">
        <f>TEXT(MID(Sales_Transactions[[#This Row],[Order Date]],2,5),"yyy/m")</f>
        <v>2011/10</v>
      </c>
      <c r="I1897" t="s">
        <v>78</v>
      </c>
      <c r="J1897">
        <f t="shared" si="174"/>
        <v>3</v>
      </c>
      <c r="K1897" s="2">
        <v>6</v>
      </c>
      <c r="L1897" s="3">
        <v>338.89</v>
      </c>
      <c r="M1897" s="4">
        <v>7.0000000000000007E-2</v>
      </c>
      <c r="N1897" s="5" t="s">
        <v>23</v>
      </c>
      <c r="O1897" s="3">
        <v>45.76</v>
      </c>
      <c r="P1897" s="3">
        <v>54.96</v>
      </c>
      <c r="Q1897" s="3">
        <v>10.75</v>
      </c>
      <c r="R1897" s="5" t="s">
        <v>2137</v>
      </c>
      <c r="S1897" s="5" t="s">
        <v>1209</v>
      </c>
      <c r="T1897" s="5" t="str">
        <f t="shared" si="175"/>
        <v>Pauline Chand</v>
      </c>
      <c r="U1897" t="s">
        <v>1988</v>
      </c>
      <c r="V1897" s="5" t="s">
        <v>47</v>
      </c>
      <c r="W1897" s="5" t="s">
        <v>28</v>
      </c>
      <c r="X1897" s="5" t="s">
        <v>75</v>
      </c>
      <c r="Y1897" s="5" t="s">
        <v>567</v>
      </c>
      <c r="Z1897" s="5" t="s">
        <v>43</v>
      </c>
      <c r="AA1897" s="4">
        <v>0.36</v>
      </c>
      <c r="AB1897" s="1">
        <v>40823</v>
      </c>
      <c r="AC1897" s="1">
        <v>27125</v>
      </c>
      <c r="AD1897">
        <f t="shared" si="176"/>
        <v>2</v>
      </c>
      <c r="AE1897">
        <f t="shared" ca="1" si="177"/>
        <v>50</v>
      </c>
      <c r="AF1897" t="str">
        <f t="shared" ca="1" si="178"/>
        <v>18-64</v>
      </c>
      <c r="AG1897" s="3">
        <f t="shared" si="179"/>
        <v>10.945254666666665</v>
      </c>
      <c r="AH1897" t="str">
        <f>_xlfn.IFNA(VLOOKUP(Sales_Transactions[[#This Row],[Order ID]],Returned_Items[#All],2,FALSE),"Not Returned")</f>
        <v>Returned</v>
      </c>
    </row>
    <row r="1898" spans="1:34" x14ac:dyDescent="0.25">
      <c r="A1898">
        <v>32036</v>
      </c>
      <c r="C1898" t="s">
        <v>2186</v>
      </c>
      <c r="D1898" s="2" t="str">
        <f>TEXT(MID(Sales_Transactions[[#This Row],[Order Date]],2,5),"d/m/yyy")</f>
        <v>5/10/2011</v>
      </c>
      <c r="E1898" s="2" t="str">
        <f>TEXT(MID(Sales_Transactions[[#This Row],[Order Date]],2,5),"d")</f>
        <v>5</v>
      </c>
      <c r="F1898" s="2" t="str">
        <f>TEXT(MID(Sales_Transactions[[#This Row],[Order Date]],2,5),"m")</f>
        <v>10</v>
      </c>
      <c r="G1898" s="2" t="str">
        <f>TEXT(MID(Sales_Transactions[[#This Row],[Order Date]],2,5),"yyy")</f>
        <v>2011</v>
      </c>
      <c r="H1898" s="2" t="str">
        <f>TEXT(MID(Sales_Transactions[[#This Row],[Order Date]],2,5),"yyy/m")</f>
        <v>2011/10</v>
      </c>
      <c r="I1898" t="s">
        <v>78</v>
      </c>
      <c r="J1898">
        <f t="shared" si="174"/>
        <v>3</v>
      </c>
      <c r="K1898" s="2">
        <v>25</v>
      </c>
      <c r="L1898" s="3">
        <v>362.52</v>
      </c>
      <c r="M1898" s="4">
        <v>7.0000000000000007E-2</v>
      </c>
      <c r="N1898" s="5" t="s">
        <v>23</v>
      </c>
      <c r="O1898" s="3">
        <v>-68.489999999999995</v>
      </c>
      <c r="P1898" s="3">
        <v>14.97</v>
      </c>
      <c r="Q1898" s="3">
        <v>7.51</v>
      </c>
      <c r="R1898" s="5" t="s">
        <v>2137</v>
      </c>
      <c r="S1898" s="5" t="s">
        <v>1209</v>
      </c>
      <c r="T1898" s="5" t="str">
        <f t="shared" si="175"/>
        <v>Pauline Chand</v>
      </c>
      <c r="U1898" t="s">
        <v>1988</v>
      </c>
      <c r="V1898" s="5" t="s">
        <v>47</v>
      </c>
      <c r="W1898" s="5" t="s">
        <v>28</v>
      </c>
      <c r="X1898" s="5" t="s">
        <v>29</v>
      </c>
      <c r="Y1898" s="5" t="s">
        <v>646</v>
      </c>
      <c r="Z1898" s="5" t="s">
        <v>43</v>
      </c>
      <c r="AA1898" s="4">
        <v>0.56999999999999995</v>
      </c>
      <c r="AB1898" s="1">
        <v>40822</v>
      </c>
      <c r="AC1898" s="1">
        <v>27226</v>
      </c>
      <c r="AD1898">
        <f t="shared" si="176"/>
        <v>1</v>
      </c>
      <c r="AE1898">
        <f t="shared" ca="1" si="177"/>
        <v>50</v>
      </c>
      <c r="AF1898" t="str">
        <f t="shared" ca="1" si="178"/>
        <v>18-64</v>
      </c>
      <c r="AG1898" s="3">
        <f t="shared" si="179"/>
        <v>0.89878084000000003</v>
      </c>
      <c r="AH1898" t="str">
        <f>_xlfn.IFNA(VLOOKUP(Sales_Transactions[[#This Row],[Order ID]],Returned_Items[#All],2,FALSE),"Not Returned")</f>
        <v>Returned</v>
      </c>
    </row>
    <row r="1899" spans="1:34" x14ac:dyDescent="0.25">
      <c r="A1899">
        <v>32295</v>
      </c>
      <c r="C1899" t="s">
        <v>2187</v>
      </c>
      <c r="D1899" s="2" t="str">
        <f>TEXT(MID(Sales_Transactions[[#This Row],[Order Date]],2,5),"d/m/yyy")</f>
        <v>7/1/2009</v>
      </c>
      <c r="E1899" s="2" t="str">
        <f>TEXT(MID(Sales_Transactions[[#This Row],[Order Date]],2,5),"d")</f>
        <v>7</v>
      </c>
      <c r="F1899" s="2" t="str">
        <f>TEXT(MID(Sales_Transactions[[#This Row],[Order Date]],2,5),"m")</f>
        <v>1</v>
      </c>
      <c r="G1899" s="2" t="str">
        <f>TEXT(MID(Sales_Transactions[[#This Row],[Order Date]],2,5),"yyy")</f>
        <v>2009</v>
      </c>
      <c r="H1899" s="2" t="str">
        <f>TEXT(MID(Sales_Transactions[[#This Row],[Order Date]],2,5),"yyy/m")</f>
        <v>2009/1</v>
      </c>
      <c r="I1899" t="s">
        <v>33</v>
      </c>
      <c r="J1899">
        <f t="shared" si="174"/>
        <v>4</v>
      </c>
      <c r="K1899" s="2">
        <v>11</v>
      </c>
      <c r="L1899" s="3">
        <v>607.59699999999998</v>
      </c>
      <c r="M1899" s="4">
        <v>7.0000000000000007E-2</v>
      </c>
      <c r="N1899" s="5" t="s">
        <v>23</v>
      </c>
      <c r="O1899" s="3">
        <v>-112.24</v>
      </c>
      <c r="P1899" s="3">
        <v>65.989999999999995</v>
      </c>
      <c r="Q1899" s="3">
        <v>5.99</v>
      </c>
      <c r="R1899" s="5" t="s">
        <v>2137</v>
      </c>
      <c r="S1899" s="5" t="s">
        <v>1209</v>
      </c>
      <c r="T1899" s="5" t="str">
        <f t="shared" si="175"/>
        <v>Pauline Chand</v>
      </c>
      <c r="U1899" t="s">
        <v>1988</v>
      </c>
      <c r="V1899" s="5" t="s">
        <v>27</v>
      </c>
      <c r="W1899" s="5" t="s">
        <v>48</v>
      </c>
      <c r="X1899" s="5" t="s">
        <v>49</v>
      </c>
      <c r="Y1899" s="5" t="s">
        <v>943</v>
      </c>
      <c r="Z1899" s="5" t="s">
        <v>43</v>
      </c>
      <c r="AA1899" s="4">
        <v>0.57999999999999996</v>
      </c>
      <c r="AB1899" s="1">
        <v>39821</v>
      </c>
      <c r="AC1899" s="1">
        <v>27035</v>
      </c>
      <c r="AD1899">
        <f t="shared" si="176"/>
        <v>1</v>
      </c>
      <c r="AE1899">
        <f t="shared" ca="1" si="177"/>
        <v>50</v>
      </c>
      <c r="AF1899" t="str">
        <f t="shared" ca="1" si="178"/>
        <v>18-64</v>
      </c>
      <c r="AG1899" s="3">
        <f t="shared" si="179"/>
        <v>6.5394369999999986</v>
      </c>
      <c r="AH1899" t="str">
        <f>_xlfn.IFNA(VLOOKUP(Sales_Transactions[[#This Row],[Order ID]],Returned_Items[#All],2,FALSE),"Not Returned")</f>
        <v>Not Returned</v>
      </c>
    </row>
    <row r="1900" spans="1:34" x14ac:dyDescent="0.25">
      <c r="A1900">
        <v>33505</v>
      </c>
      <c r="C1900" t="s">
        <v>893</v>
      </c>
      <c r="D1900" s="2" t="str">
        <f>TEXT(MID(Sales_Transactions[[#This Row],[Order Date]],2,5),"d/m/yyy")</f>
        <v>25/9/2010</v>
      </c>
      <c r="E1900" s="2" t="str">
        <f>TEXT(MID(Sales_Transactions[[#This Row],[Order Date]],2,5),"d")</f>
        <v>25</v>
      </c>
      <c r="F1900" s="2" t="str">
        <f>TEXT(MID(Sales_Transactions[[#This Row],[Order Date]],2,5),"m")</f>
        <v>9</v>
      </c>
      <c r="G1900" s="2" t="str">
        <f>TEXT(MID(Sales_Transactions[[#This Row],[Order Date]],2,5),"yyy")</f>
        <v>2010</v>
      </c>
      <c r="H1900" s="2" t="str">
        <f>TEXT(MID(Sales_Transactions[[#This Row],[Order Date]],2,5),"yyy/m")</f>
        <v>2010/9</v>
      </c>
      <c r="I1900" t="s">
        <v>22</v>
      </c>
      <c r="J1900">
        <f t="shared" si="174"/>
        <v>2</v>
      </c>
      <c r="K1900" s="2">
        <v>32</v>
      </c>
      <c r="L1900" s="3">
        <v>117.78</v>
      </c>
      <c r="M1900" s="4">
        <v>0.09</v>
      </c>
      <c r="N1900" s="5" t="s">
        <v>23</v>
      </c>
      <c r="O1900" s="3">
        <v>20.82</v>
      </c>
      <c r="P1900" s="3">
        <v>4</v>
      </c>
      <c r="Q1900" s="3">
        <v>1.3</v>
      </c>
      <c r="R1900" s="5" t="s">
        <v>2146</v>
      </c>
      <c r="S1900" s="5" t="s">
        <v>899</v>
      </c>
      <c r="T1900" s="5" t="str">
        <f t="shared" si="175"/>
        <v>Pete Armstrong</v>
      </c>
      <c r="U1900" t="s">
        <v>1988</v>
      </c>
      <c r="V1900" s="5" t="s">
        <v>37</v>
      </c>
      <c r="W1900" s="5" t="s">
        <v>28</v>
      </c>
      <c r="X1900" s="5" t="s">
        <v>75</v>
      </c>
      <c r="Y1900" s="5" t="s">
        <v>2151</v>
      </c>
      <c r="Z1900" s="5" t="s">
        <v>84</v>
      </c>
      <c r="AA1900" s="4">
        <v>0.37</v>
      </c>
      <c r="AB1900" s="1">
        <v>40450</v>
      </c>
      <c r="AC1900" s="1">
        <v>27281</v>
      </c>
      <c r="AD1900">
        <f t="shared" si="176"/>
        <v>4</v>
      </c>
      <c r="AE1900">
        <f t="shared" ca="1" si="177"/>
        <v>49</v>
      </c>
      <c r="AF1900" t="str">
        <f t="shared" ca="1" si="178"/>
        <v>18-64</v>
      </c>
      <c r="AG1900" s="3">
        <f t="shared" si="179"/>
        <v>0.16551250000000001</v>
      </c>
      <c r="AH1900" t="str">
        <f>_xlfn.IFNA(VLOOKUP(Sales_Transactions[[#This Row],[Order ID]],Returned_Items[#All],2,FALSE),"Not Returned")</f>
        <v>Not Returned</v>
      </c>
    </row>
    <row r="1901" spans="1:34" x14ac:dyDescent="0.25">
      <c r="A1901">
        <v>33505</v>
      </c>
      <c r="C1901" t="s">
        <v>893</v>
      </c>
      <c r="D1901" s="2" t="str">
        <f>TEXT(MID(Sales_Transactions[[#This Row],[Order Date]],2,5),"d/m/yyy")</f>
        <v>25/9/2010</v>
      </c>
      <c r="E1901" s="2" t="str">
        <f>TEXT(MID(Sales_Transactions[[#This Row],[Order Date]],2,5),"d")</f>
        <v>25</v>
      </c>
      <c r="F1901" s="2" t="str">
        <f>TEXT(MID(Sales_Transactions[[#This Row],[Order Date]],2,5),"m")</f>
        <v>9</v>
      </c>
      <c r="G1901" s="2" t="str">
        <f>TEXT(MID(Sales_Transactions[[#This Row],[Order Date]],2,5),"yyy")</f>
        <v>2010</v>
      </c>
      <c r="H1901" s="2" t="str">
        <f>TEXT(MID(Sales_Transactions[[#This Row],[Order Date]],2,5),"yyy/m")</f>
        <v>2010/9</v>
      </c>
      <c r="I1901" t="s">
        <v>22</v>
      </c>
      <c r="J1901">
        <f t="shared" si="174"/>
        <v>2</v>
      </c>
      <c r="K1901" s="2">
        <v>35</v>
      </c>
      <c r="L1901" s="3">
        <v>2463.2404999999999</v>
      </c>
      <c r="M1901" s="4">
        <v>7.0000000000000007E-2</v>
      </c>
      <c r="N1901" s="5" t="s">
        <v>67</v>
      </c>
      <c r="O1901" s="3">
        <v>310.57</v>
      </c>
      <c r="P1901" s="3">
        <v>85.99</v>
      </c>
      <c r="Q1901" s="3">
        <v>10.78</v>
      </c>
      <c r="R1901" s="5" t="s">
        <v>2146</v>
      </c>
      <c r="S1901" s="5" t="s">
        <v>899</v>
      </c>
      <c r="T1901" s="5" t="str">
        <f t="shared" si="175"/>
        <v>Pete Armstrong</v>
      </c>
      <c r="U1901" t="s">
        <v>1988</v>
      </c>
      <c r="V1901" s="5" t="s">
        <v>37</v>
      </c>
      <c r="W1901" s="5" t="s">
        <v>48</v>
      </c>
      <c r="X1901" s="5" t="s">
        <v>49</v>
      </c>
      <c r="Y1901" s="5" t="s">
        <v>2158</v>
      </c>
      <c r="Z1901" s="5" t="s">
        <v>43</v>
      </c>
      <c r="AA1901" s="4">
        <v>0.57999999999999996</v>
      </c>
      <c r="AB1901" s="1">
        <v>40446</v>
      </c>
      <c r="AC1901" s="1">
        <v>27221</v>
      </c>
      <c r="AD1901">
        <f t="shared" si="176"/>
        <v>0</v>
      </c>
      <c r="AE1901">
        <f t="shared" ca="1" si="177"/>
        <v>50</v>
      </c>
      <c r="AF1901" t="str">
        <f t="shared" ca="1" si="178"/>
        <v>18-64</v>
      </c>
      <c r="AG1901" s="3">
        <f t="shared" si="179"/>
        <v>2.7631373428571426</v>
      </c>
      <c r="AH1901" t="str">
        <f>_xlfn.IFNA(VLOOKUP(Sales_Transactions[[#This Row],[Order ID]],Returned_Items[#All],2,FALSE),"Not Returned")</f>
        <v>Not Returned</v>
      </c>
    </row>
    <row r="1902" spans="1:34" x14ac:dyDescent="0.25">
      <c r="A1902">
        <v>34086</v>
      </c>
      <c r="C1902" t="s">
        <v>2188</v>
      </c>
      <c r="D1902" s="2" t="str">
        <f>TEXT(MID(Sales_Transactions[[#This Row],[Order Date]],2,5),"d/m/yyy")</f>
        <v>29/4/2012</v>
      </c>
      <c r="E1902" s="2" t="str">
        <f>TEXT(MID(Sales_Transactions[[#This Row],[Order Date]],2,5),"d")</f>
        <v>29</v>
      </c>
      <c r="F1902" s="2" t="str">
        <f>TEXT(MID(Sales_Transactions[[#This Row],[Order Date]],2,5),"m")</f>
        <v>4</v>
      </c>
      <c r="G1902" s="2" t="str">
        <f>TEXT(MID(Sales_Transactions[[#This Row],[Order Date]],2,5),"yyy")</f>
        <v>2012</v>
      </c>
      <c r="H1902" s="2" t="str">
        <f>TEXT(MID(Sales_Transactions[[#This Row],[Order Date]],2,5),"yyy/m")</f>
        <v>2012/4</v>
      </c>
      <c r="I1902" t="s">
        <v>33</v>
      </c>
      <c r="J1902">
        <f t="shared" si="174"/>
        <v>4</v>
      </c>
      <c r="K1902" s="2">
        <v>41</v>
      </c>
      <c r="L1902" s="3">
        <v>2251.9135000000001</v>
      </c>
      <c r="M1902" s="4">
        <v>0.04</v>
      </c>
      <c r="N1902" s="5" t="s">
        <v>23</v>
      </c>
      <c r="O1902" s="3">
        <v>655.91</v>
      </c>
      <c r="P1902" s="3">
        <v>65.989999999999995</v>
      </c>
      <c r="Q1902" s="3">
        <v>2.5</v>
      </c>
      <c r="R1902" s="5" t="s">
        <v>2155</v>
      </c>
      <c r="S1902" s="5" t="s">
        <v>2156</v>
      </c>
      <c r="T1902" s="5" t="str">
        <f t="shared" si="175"/>
        <v>Nat Gilpin</v>
      </c>
      <c r="U1902" t="s">
        <v>1988</v>
      </c>
      <c r="V1902" s="5" t="s">
        <v>37</v>
      </c>
      <c r="W1902" s="5" t="s">
        <v>48</v>
      </c>
      <c r="X1902" s="5" t="s">
        <v>49</v>
      </c>
      <c r="Y1902" s="5" t="s">
        <v>1292</v>
      </c>
      <c r="Z1902" s="5" t="s">
        <v>43</v>
      </c>
      <c r="AA1902" s="4">
        <v>0.55000000000000004</v>
      </c>
      <c r="AB1902" s="1">
        <v>41030</v>
      </c>
      <c r="AC1902" s="1">
        <v>27185</v>
      </c>
      <c r="AD1902">
        <f t="shared" si="176"/>
        <v>2</v>
      </c>
      <c r="AE1902">
        <f t="shared" ca="1" si="177"/>
        <v>50</v>
      </c>
      <c r="AF1902" t="str">
        <f t="shared" ca="1" si="178"/>
        <v>18-64</v>
      </c>
      <c r="AG1902" s="3">
        <f t="shared" si="179"/>
        <v>1.6698439999999997</v>
      </c>
      <c r="AH1902" t="str">
        <f>_xlfn.IFNA(VLOOKUP(Sales_Transactions[[#This Row],[Order ID]],Returned_Items[#All],2,FALSE),"Not Returned")</f>
        <v>Not Returned</v>
      </c>
    </row>
    <row r="1903" spans="1:34" x14ac:dyDescent="0.25">
      <c r="A1903">
        <v>34209</v>
      </c>
      <c r="C1903" t="s">
        <v>309</v>
      </c>
      <c r="D1903" s="2" t="str">
        <f>TEXT(MID(Sales_Transactions[[#This Row],[Order Date]],2,5),"d/m/yyy")</f>
        <v>24/8/2010</v>
      </c>
      <c r="E1903" s="2" t="str">
        <f>TEXT(MID(Sales_Transactions[[#This Row],[Order Date]],2,5),"d")</f>
        <v>24</v>
      </c>
      <c r="F1903" s="2" t="str">
        <f>TEXT(MID(Sales_Transactions[[#This Row],[Order Date]],2,5),"m")</f>
        <v>8</v>
      </c>
      <c r="G1903" s="2" t="str">
        <f>TEXT(MID(Sales_Transactions[[#This Row],[Order Date]],2,5),"yyy")</f>
        <v>2010</v>
      </c>
      <c r="H1903" s="2" t="str">
        <f>TEXT(MID(Sales_Transactions[[#This Row],[Order Date]],2,5),"yyy/m")</f>
        <v>2010/8</v>
      </c>
      <c r="I1903" t="s">
        <v>33</v>
      </c>
      <c r="J1903">
        <f t="shared" si="174"/>
        <v>4</v>
      </c>
      <c r="K1903" s="2">
        <v>48</v>
      </c>
      <c r="L1903" s="3">
        <v>705.44</v>
      </c>
      <c r="M1903" s="4">
        <v>0.04</v>
      </c>
      <c r="N1903" s="5" t="s">
        <v>23</v>
      </c>
      <c r="O1903" s="3">
        <v>165.9</v>
      </c>
      <c r="P1903" s="3">
        <v>14.2</v>
      </c>
      <c r="Q1903" s="3">
        <v>5.3</v>
      </c>
      <c r="R1903" s="5" t="s">
        <v>2141</v>
      </c>
      <c r="S1903" s="5" t="s">
        <v>2142</v>
      </c>
      <c r="T1903" s="5" t="str">
        <f t="shared" si="175"/>
        <v>Ritsa Hightower</v>
      </c>
      <c r="U1903" t="s">
        <v>1988</v>
      </c>
      <c r="V1903" s="5" t="s">
        <v>47</v>
      </c>
      <c r="W1903" s="5" t="s">
        <v>57</v>
      </c>
      <c r="X1903" s="5" t="s">
        <v>58</v>
      </c>
      <c r="Y1903" s="5" t="s">
        <v>1018</v>
      </c>
      <c r="Z1903" s="5" t="s">
        <v>84</v>
      </c>
      <c r="AA1903" s="4">
        <v>0.46</v>
      </c>
      <c r="AB1903" s="1">
        <v>40416</v>
      </c>
      <c r="AC1903" s="1">
        <v>26707</v>
      </c>
      <c r="AD1903">
        <f t="shared" si="176"/>
        <v>2</v>
      </c>
      <c r="AE1903">
        <f t="shared" ca="1" si="177"/>
        <v>51</v>
      </c>
      <c r="AF1903" t="str">
        <f t="shared" ca="1" si="178"/>
        <v>18-64</v>
      </c>
      <c r="AG1903" s="3">
        <f t="shared" si="179"/>
        <v>0.40613166666666661</v>
      </c>
      <c r="AH1903" t="str">
        <f>_xlfn.IFNA(VLOOKUP(Sales_Transactions[[#This Row],[Order ID]],Returned_Items[#All],2,FALSE),"Not Returned")</f>
        <v>Returned</v>
      </c>
    </row>
    <row r="1904" spans="1:34" x14ac:dyDescent="0.25">
      <c r="A1904">
        <v>34209</v>
      </c>
      <c r="C1904" t="s">
        <v>309</v>
      </c>
      <c r="D1904" s="2" t="str">
        <f>TEXT(MID(Sales_Transactions[[#This Row],[Order Date]],2,5),"d/m/yyy")</f>
        <v>24/8/2010</v>
      </c>
      <c r="E1904" s="2" t="str">
        <f>TEXT(MID(Sales_Transactions[[#This Row],[Order Date]],2,5),"d")</f>
        <v>24</v>
      </c>
      <c r="F1904" s="2" t="str">
        <f>TEXT(MID(Sales_Transactions[[#This Row],[Order Date]],2,5),"m")</f>
        <v>8</v>
      </c>
      <c r="G1904" s="2" t="str">
        <f>TEXT(MID(Sales_Transactions[[#This Row],[Order Date]],2,5),"yyy")</f>
        <v>2010</v>
      </c>
      <c r="H1904" s="2" t="str">
        <f>TEXT(MID(Sales_Transactions[[#This Row],[Order Date]],2,5),"yyy/m")</f>
        <v>2010/8</v>
      </c>
      <c r="I1904" t="s">
        <v>33</v>
      </c>
      <c r="J1904">
        <f t="shared" si="174"/>
        <v>4</v>
      </c>
      <c r="K1904" s="2">
        <v>29</v>
      </c>
      <c r="L1904" s="3">
        <v>1041.72</v>
      </c>
      <c r="M1904" s="4">
        <v>0.03</v>
      </c>
      <c r="N1904" s="5" t="s">
        <v>23</v>
      </c>
      <c r="O1904" s="3">
        <v>437.61</v>
      </c>
      <c r="P1904" s="3">
        <v>35.44</v>
      </c>
      <c r="Q1904" s="3">
        <v>4.92</v>
      </c>
      <c r="R1904" s="5" t="s">
        <v>2141</v>
      </c>
      <c r="S1904" s="5" t="s">
        <v>2142</v>
      </c>
      <c r="T1904" s="5" t="str">
        <f t="shared" si="175"/>
        <v>Ritsa Hightower</v>
      </c>
      <c r="U1904" t="s">
        <v>1988</v>
      </c>
      <c r="V1904" s="5" t="s">
        <v>47</v>
      </c>
      <c r="W1904" s="5" t="s">
        <v>28</v>
      </c>
      <c r="X1904" s="5" t="s">
        <v>75</v>
      </c>
      <c r="Y1904" s="5" t="s">
        <v>830</v>
      </c>
      <c r="Z1904" s="5" t="s">
        <v>43</v>
      </c>
      <c r="AA1904" s="4">
        <v>0.38</v>
      </c>
      <c r="AB1904" s="1">
        <v>40416</v>
      </c>
      <c r="AC1904" s="1">
        <v>26776</v>
      </c>
      <c r="AD1904">
        <f t="shared" si="176"/>
        <v>2</v>
      </c>
      <c r="AE1904">
        <f t="shared" ca="1" si="177"/>
        <v>51</v>
      </c>
      <c r="AF1904" t="str">
        <f t="shared" ca="1" si="178"/>
        <v>18-64</v>
      </c>
      <c r="AG1904" s="3">
        <f t="shared" si="179"/>
        <v>1.3913575172413792</v>
      </c>
      <c r="AH1904" t="str">
        <f>_xlfn.IFNA(VLOOKUP(Sales_Transactions[[#This Row],[Order ID]],Returned_Items[#All],2,FALSE),"Not Returned")</f>
        <v>Returned</v>
      </c>
    </row>
    <row r="1905" spans="1:34" x14ac:dyDescent="0.25">
      <c r="A1905">
        <v>36807</v>
      </c>
      <c r="C1905" t="s">
        <v>2189</v>
      </c>
      <c r="D1905" s="2" t="str">
        <f>TEXT(MID(Sales_Transactions[[#This Row],[Order Date]],2,5),"d/m/yyy")</f>
        <v>16/3/2009</v>
      </c>
      <c r="E1905" s="2" t="str">
        <f>TEXT(MID(Sales_Transactions[[#This Row],[Order Date]],2,5),"d")</f>
        <v>16</v>
      </c>
      <c r="F1905" s="2" t="str">
        <f>TEXT(MID(Sales_Transactions[[#This Row],[Order Date]],2,5),"m")</f>
        <v>3</v>
      </c>
      <c r="G1905" s="2" t="str">
        <f>TEXT(MID(Sales_Transactions[[#This Row],[Order Date]],2,5),"yyy")</f>
        <v>2009</v>
      </c>
      <c r="H1905" s="2" t="str">
        <f>TEXT(MID(Sales_Transactions[[#This Row],[Order Date]],2,5),"yyy/m")</f>
        <v>2009/3</v>
      </c>
      <c r="I1905" t="s">
        <v>78</v>
      </c>
      <c r="J1905">
        <f t="shared" si="174"/>
        <v>3</v>
      </c>
      <c r="K1905" s="2">
        <v>14</v>
      </c>
      <c r="L1905" s="3">
        <v>211.88</v>
      </c>
      <c r="M1905" s="4">
        <v>0.1</v>
      </c>
      <c r="N1905" s="5" t="s">
        <v>23</v>
      </c>
      <c r="O1905" s="3">
        <v>78.45</v>
      </c>
      <c r="P1905" s="3">
        <v>15.57</v>
      </c>
      <c r="Q1905" s="3">
        <v>1.39</v>
      </c>
      <c r="R1905" s="5" t="s">
        <v>1503</v>
      </c>
      <c r="S1905" s="5" t="s">
        <v>2180</v>
      </c>
      <c r="T1905" s="5" t="str">
        <f t="shared" si="175"/>
        <v>Daniel Raglin</v>
      </c>
      <c r="U1905" t="s">
        <v>1988</v>
      </c>
      <c r="V1905" s="5" t="s">
        <v>47</v>
      </c>
      <c r="W1905" s="5" t="s">
        <v>28</v>
      </c>
      <c r="X1905" s="5" t="s">
        <v>98</v>
      </c>
      <c r="Y1905" s="5" t="s">
        <v>2088</v>
      </c>
      <c r="Z1905" s="5" t="s">
        <v>43</v>
      </c>
      <c r="AA1905" s="4">
        <v>0.38</v>
      </c>
      <c r="AB1905" s="1">
        <v>39889</v>
      </c>
      <c r="AC1905" s="1">
        <v>26939</v>
      </c>
      <c r="AD1905">
        <f t="shared" si="176"/>
        <v>1</v>
      </c>
      <c r="AE1905">
        <f t="shared" ca="1" si="177"/>
        <v>50</v>
      </c>
      <c r="AF1905" t="str">
        <f t="shared" ca="1" si="178"/>
        <v>18-64</v>
      </c>
      <c r="AG1905" s="3">
        <f t="shared" si="179"/>
        <v>1.2103164285714285</v>
      </c>
      <c r="AH1905" t="str">
        <f>_xlfn.IFNA(VLOOKUP(Sales_Transactions[[#This Row],[Order ID]],Returned_Items[#All],2,FALSE),"Not Returned")</f>
        <v>Not Returned</v>
      </c>
    </row>
    <row r="1906" spans="1:34" x14ac:dyDescent="0.25">
      <c r="A1906">
        <v>37318</v>
      </c>
      <c r="C1906" t="s">
        <v>404</v>
      </c>
      <c r="D1906" s="2" t="str">
        <f>TEXT(MID(Sales_Transactions[[#This Row],[Order Date]],2,5),"d/m/yyy")</f>
        <v>15/4/2010</v>
      </c>
      <c r="E1906" s="2" t="str">
        <f>TEXT(MID(Sales_Transactions[[#This Row],[Order Date]],2,5),"d")</f>
        <v>15</v>
      </c>
      <c r="F1906" s="2" t="str">
        <f>TEXT(MID(Sales_Transactions[[#This Row],[Order Date]],2,5),"m")</f>
        <v>4</v>
      </c>
      <c r="G1906" s="2" t="str">
        <f>TEXT(MID(Sales_Transactions[[#This Row],[Order Date]],2,5),"yyy")</f>
        <v>2010</v>
      </c>
      <c r="H1906" s="2" t="str">
        <f>TEXT(MID(Sales_Transactions[[#This Row],[Order Date]],2,5),"yyy/m")</f>
        <v>2010/4</v>
      </c>
      <c r="I1906" t="s">
        <v>78</v>
      </c>
      <c r="J1906">
        <f t="shared" si="174"/>
        <v>3</v>
      </c>
      <c r="K1906" s="2">
        <v>32</v>
      </c>
      <c r="L1906" s="3">
        <v>1031.23</v>
      </c>
      <c r="M1906" s="4">
        <v>7.0000000000000007E-2</v>
      </c>
      <c r="N1906" s="5" t="s">
        <v>23</v>
      </c>
      <c r="O1906" s="3">
        <v>-138.54</v>
      </c>
      <c r="P1906" s="3">
        <v>33.979999999999997</v>
      </c>
      <c r="Q1906" s="3">
        <v>19.989999999999998</v>
      </c>
      <c r="R1906" s="5" t="s">
        <v>2155</v>
      </c>
      <c r="S1906" s="5" t="s">
        <v>2156</v>
      </c>
      <c r="T1906" s="5" t="str">
        <f t="shared" si="175"/>
        <v>Nat Gilpin</v>
      </c>
      <c r="U1906" t="s">
        <v>1988</v>
      </c>
      <c r="V1906" s="5" t="s">
        <v>37</v>
      </c>
      <c r="W1906" s="5" t="s">
        <v>57</v>
      </c>
      <c r="X1906" s="5" t="s">
        <v>58</v>
      </c>
      <c r="Y1906" s="5" t="s">
        <v>291</v>
      </c>
      <c r="Z1906" s="5" t="s">
        <v>43</v>
      </c>
      <c r="AA1906" s="4">
        <v>0.55000000000000004</v>
      </c>
      <c r="AB1906" s="1">
        <v>40285</v>
      </c>
      <c r="AC1906" s="1">
        <v>26714</v>
      </c>
      <c r="AD1906">
        <f t="shared" si="176"/>
        <v>2</v>
      </c>
      <c r="AE1906">
        <f t="shared" ca="1" si="177"/>
        <v>51</v>
      </c>
      <c r="AF1906" t="str">
        <f t="shared" ca="1" si="178"/>
        <v>18-64</v>
      </c>
      <c r="AG1906" s="3">
        <f t="shared" si="179"/>
        <v>1.6858191874999999</v>
      </c>
      <c r="AH1906" t="str">
        <f>_xlfn.IFNA(VLOOKUP(Sales_Transactions[[#This Row],[Order ID]],Returned_Items[#All],2,FALSE),"Not Returned")</f>
        <v>Not Returned</v>
      </c>
    </row>
    <row r="1907" spans="1:34" x14ac:dyDescent="0.25">
      <c r="A1907">
        <v>38496</v>
      </c>
      <c r="C1907" t="s">
        <v>2053</v>
      </c>
      <c r="D1907" s="2" t="str">
        <f>TEXT(MID(Sales_Transactions[[#This Row],[Order Date]],2,5),"d/m/yyy")</f>
        <v>20/2/2010</v>
      </c>
      <c r="E1907" s="2" t="str">
        <f>TEXT(MID(Sales_Transactions[[#This Row],[Order Date]],2,5),"d")</f>
        <v>20</v>
      </c>
      <c r="F1907" s="2" t="str">
        <f>TEXT(MID(Sales_Transactions[[#This Row],[Order Date]],2,5),"m")</f>
        <v>2</v>
      </c>
      <c r="G1907" s="2" t="str">
        <f>TEXT(MID(Sales_Transactions[[#This Row],[Order Date]],2,5),"yyy")</f>
        <v>2010</v>
      </c>
      <c r="H1907" s="2" t="str">
        <f>TEXT(MID(Sales_Transactions[[#This Row],[Order Date]],2,5),"yyy/m")</f>
        <v>2010/2</v>
      </c>
      <c r="I1907" t="s">
        <v>101</v>
      </c>
      <c r="J1907">
        <f t="shared" si="174"/>
        <v>1</v>
      </c>
      <c r="K1907" s="2">
        <v>23</v>
      </c>
      <c r="L1907" s="3">
        <v>116.57</v>
      </c>
      <c r="M1907" s="4">
        <v>7.0000000000000007E-2</v>
      </c>
      <c r="N1907" s="5" t="s">
        <v>23</v>
      </c>
      <c r="O1907" s="3">
        <v>-43.18</v>
      </c>
      <c r="P1907" s="3">
        <v>4.9800000000000004</v>
      </c>
      <c r="Q1907" s="3">
        <v>4.72</v>
      </c>
      <c r="R1907" s="5" t="s">
        <v>2137</v>
      </c>
      <c r="S1907" s="5" t="s">
        <v>1209</v>
      </c>
      <c r="T1907" s="5" t="str">
        <f t="shared" si="175"/>
        <v>Pauline Chand</v>
      </c>
      <c r="U1907" t="s">
        <v>1988</v>
      </c>
      <c r="V1907" s="5" t="s">
        <v>47</v>
      </c>
      <c r="W1907" s="5" t="s">
        <v>28</v>
      </c>
      <c r="X1907" s="5" t="s">
        <v>75</v>
      </c>
      <c r="Y1907" s="5" t="s">
        <v>1695</v>
      </c>
      <c r="Z1907" s="5" t="s">
        <v>43</v>
      </c>
      <c r="AA1907" s="4">
        <v>0.36</v>
      </c>
      <c r="AB1907" s="1">
        <v>40231</v>
      </c>
      <c r="AC1907" s="1">
        <v>26917</v>
      </c>
      <c r="AD1907">
        <f t="shared" si="176"/>
        <v>2</v>
      </c>
      <c r="AE1907">
        <f t="shared" ca="1" si="177"/>
        <v>50</v>
      </c>
      <c r="AF1907" t="str">
        <f t="shared" ca="1" si="178"/>
        <v>18-64</v>
      </c>
      <c r="AG1907" s="3">
        <f t="shared" si="179"/>
        <v>0.42158756521739132</v>
      </c>
      <c r="AH1907" t="str">
        <f>_xlfn.IFNA(VLOOKUP(Sales_Transactions[[#This Row],[Order ID]],Returned_Items[#All],2,FALSE),"Not Returned")</f>
        <v>Not Returned</v>
      </c>
    </row>
    <row r="1908" spans="1:34" x14ac:dyDescent="0.25">
      <c r="A1908">
        <v>41702</v>
      </c>
      <c r="C1908" t="s">
        <v>731</v>
      </c>
      <c r="D1908" s="2" t="str">
        <f>TEXT(MID(Sales_Transactions[[#This Row],[Order Date]],2,5),"d/m/yyy")</f>
        <v>22/12/2010</v>
      </c>
      <c r="E1908" s="2" t="str">
        <f>TEXT(MID(Sales_Transactions[[#This Row],[Order Date]],2,5),"d")</f>
        <v>22</v>
      </c>
      <c r="F1908" s="2" t="str">
        <f>TEXT(MID(Sales_Transactions[[#This Row],[Order Date]],2,5),"m")</f>
        <v>12</v>
      </c>
      <c r="G1908" s="2" t="str">
        <f>TEXT(MID(Sales_Transactions[[#This Row],[Order Date]],2,5),"yyy")</f>
        <v>2010</v>
      </c>
      <c r="H1908" s="2" t="str">
        <f>TEXT(MID(Sales_Transactions[[#This Row],[Order Date]],2,5),"yyy/m")</f>
        <v>2010/12</v>
      </c>
      <c r="I1908" t="s">
        <v>52</v>
      </c>
      <c r="J1908">
        <f t="shared" si="174"/>
        <v>1</v>
      </c>
      <c r="K1908" s="2">
        <v>21</v>
      </c>
      <c r="L1908" s="3">
        <v>3323.44</v>
      </c>
      <c r="M1908" s="4">
        <v>0.03</v>
      </c>
      <c r="N1908" s="5" t="s">
        <v>23</v>
      </c>
      <c r="O1908" s="3">
        <v>99.88</v>
      </c>
      <c r="P1908" s="3">
        <v>152.47999999999999</v>
      </c>
      <c r="Q1908" s="3">
        <v>4</v>
      </c>
      <c r="R1908" s="5" t="s">
        <v>2190</v>
      </c>
      <c r="S1908" s="5" t="s">
        <v>2191</v>
      </c>
      <c r="T1908" s="5" t="str">
        <f t="shared" si="175"/>
        <v>Corinna Mitchell</v>
      </c>
      <c r="U1908" t="s">
        <v>1988</v>
      </c>
      <c r="V1908" s="5" t="s">
        <v>47</v>
      </c>
      <c r="W1908" s="5" t="s">
        <v>48</v>
      </c>
      <c r="X1908" s="5" t="s">
        <v>87</v>
      </c>
      <c r="Y1908" s="5" t="s">
        <v>1470</v>
      </c>
      <c r="Z1908" s="5" t="s">
        <v>43</v>
      </c>
      <c r="AA1908" s="4">
        <v>0.79</v>
      </c>
      <c r="AB1908" s="1">
        <v>40535</v>
      </c>
      <c r="AC1908" s="1">
        <v>27625</v>
      </c>
      <c r="AD1908">
        <f t="shared" si="176"/>
        <v>1</v>
      </c>
      <c r="AE1908">
        <f t="shared" ca="1" si="177"/>
        <v>48</v>
      </c>
      <c r="AF1908" t="str">
        <f t="shared" ca="1" si="178"/>
        <v>18-64</v>
      </c>
      <c r="AG1908" s="3">
        <f t="shared" si="179"/>
        <v>7.4492502857142844</v>
      </c>
      <c r="AH1908" t="str">
        <f>_xlfn.IFNA(VLOOKUP(Sales_Transactions[[#This Row],[Order ID]],Returned_Items[#All],2,FALSE),"Not Returned")</f>
        <v>Not Returned</v>
      </c>
    </row>
    <row r="1909" spans="1:34" x14ac:dyDescent="0.25">
      <c r="A1909">
        <v>41702</v>
      </c>
      <c r="C1909" t="s">
        <v>731</v>
      </c>
      <c r="D1909" s="2" t="str">
        <f>TEXT(MID(Sales_Transactions[[#This Row],[Order Date]],2,5),"d/m/yyy")</f>
        <v>22/12/2010</v>
      </c>
      <c r="E1909" s="2" t="str">
        <f>TEXT(MID(Sales_Transactions[[#This Row],[Order Date]],2,5),"d")</f>
        <v>22</v>
      </c>
      <c r="F1909" s="2" t="str">
        <f>TEXT(MID(Sales_Transactions[[#This Row],[Order Date]],2,5),"m")</f>
        <v>12</v>
      </c>
      <c r="G1909" s="2" t="str">
        <f>TEXT(MID(Sales_Transactions[[#This Row],[Order Date]],2,5),"yyy")</f>
        <v>2010</v>
      </c>
      <c r="H1909" s="2" t="str">
        <f>TEXT(MID(Sales_Transactions[[#This Row],[Order Date]],2,5),"yyy/m")</f>
        <v>2010/12</v>
      </c>
      <c r="I1909" t="s">
        <v>52</v>
      </c>
      <c r="J1909">
        <f t="shared" si="174"/>
        <v>1</v>
      </c>
      <c r="K1909" s="2">
        <v>5</v>
      </c>
      <c r="L1909" s="3">
        <v>27.9</v>
      </c>
      <c r="M1909" s="4">
        <v>0.02</v>
      </c>
      <c r="N1909" s="5" t="s">
        <v>23</v>
      </c>
      <c r="O1909" s="3">
        <v>-22.82</v>
      </c>
      <c r="P1909" s="3">
        <v>4.28</v>
      </c>
      <c r="Q1909" s="3">
        <v>6.72</v>
      </c>
      <c r="R1909" s="5" t="s">
        <v>2190</v>
      </c>
      <c r="S1909" s="5" t="s">
        <v>2191</v>
      </c>
      <c r="T1909" s="5" t="str">
        <f t="shared" si="175"/>
        <v>Corinna Mitchell</v>
      </c>
      <c r="U1909" t="s">
        <v>1988</v>
      </c>
      <c r="V1909" s="5" t="s">
        <v>47</v>
      </c>
      <c r="W1909" s="5" t="s">
        <v>28</v>
      </c>
      <c r="X1909" s="5" t="s">
        <v>75</v>
      </c>
      <c r="Y1909" s="5" t="s">
        <v>1777</v>
      </c>
      <c r="Z1909" s="5" t="s">
        <v>43</v>
      </c>
      <c r="AA1909" s="4">
        <v>0.4</v>
      </c>
      <c r="AB1909" s="1">
        <v>40536</v>
      </c>
      <c r="AC1909" s="1">
        <v>27721</v>
      </c>
      <c r="AD1909">
        <f t="shared" si="176"/>
        <v>2</v>
      </c>
      <c r="AE1909">
        <f t="shared" ca="1" si="177"/>
        <v>48</v>
      </c>
      <c r="AF1909" t="str">
        <f t="shared" ca="1" si="178"/>
        <v>18-64</v>
      </c>
      <c r="AG1909" s="3">
        <f t="shared" si="179"/>
        <v>2.1998288000000001</v>
      </c>
      <c r="AH1909" t="str">
        <f>_xlfn.IFNA(VLOOKUP(Sales_Transactions[[#This Row],[Order ID]],Returned_Items[#All],2,FALSE),"Not Returned")</f>
        <v>Not Returned</v>
      </c>
    </row>
    <row r="1910" spans="1:34" x14ac:dyDescent="0.25">
      <c r="A1910">
        <v>44706</v>
      </c>
      <c r="C1910" t="s">
        <v>2192</v>
      </c>
      <c r="D1910" s="2" t="str">
        <f>TEXT(MID(Sales_Transactions[[#This Row],[Order Date]],2,5),"d/m/yyy")</f>
        <v>30/3/2010</v>
      </c>
      <c r="E1910" s="2" t="str">
        <f>TEXT(MID(Sales_Transactions[[#This Row],[Order Date]],2,5),"d")</f>
        <v>30</v>
      </c>
      <c r="F1910" s="2" t="str">
        <f>TEXT(MID(Sales_Transactions[[#This Row],[Order Date]],2,5),"m")</f>
        <v>3</v>
      </c>
      <c r="G1910" s="2" t="str">
        <f>TEXT(MID(Sales_Transactions[[#This Row],[Order Date]],2,5),"yyy")</f>
        <v>2010</v>
      </c>
      <c r="H1910" s="2" t="str">
        <f>TEXT(MID(Sales_Transactions[[#This Row],[Order Date]],2,5),"yyy/m")</f>
        <v>2010/3</v>
      </c>
      <c r="I1910" t="s">
        <v>22</v>
      </c>
      <c r="J1910">
        <f t="shared" si="174"/>
        <v>2</v>
      </c>
      <c r="K1910" s="2">
        <v>18</v>
      </c>
      <c r="L1910" s="3">
        <v>7556.61</v>
      </c>
      <c r="M1910" s="4">
        <v>0.08</v>
      </c>
      <c r="N1910" s="5" t="s">
        <v>34</v>
      </c>
      <c r="O1910" s="3">
        <v>-352.24</v>
      </c>
      <c r="P1910" s="3">
        <v>424.21</v>
      </c>
      <c r="Q1910" s="3">
        <v>110.2</v>
      </c>
      <c r="R1910" s="5" t="s">
        <v>2141</v>
      </c>
      <c r="S1910" s="5" t="s">
        <v>2142</v>
      </c>
      <c r="T1910" s="5" t="str">
        <f t="shared" si="175"/>
        <v>Ritsa Hightower</v>
      </c>
      <c r="U1910" t="s">
        <v>1988</v>
      </c>
      <c r="V1910" s="5" t="s">
        <v>47</v>
      </c>
      <c r="W1910" s="5" t="s">
        <v>57</v>
      </c>
      <c r="X1910" s="5" t="s">
        <v>107</v>
      </c>
      <c r="Y1910" s="5" t="s">
        <v>1459</v>
      </c>
      <c r="Z1910" s="5" t="s">
        <v>106</v>
      </c>
      <c r="AA1910" s="4">
        <v>0.67</v>
      </c>
      <c r="AB1910" s="1">
        <v>40269</v>
      </c>
      <c r="AC1910" s="1">
        <v>27465</v>
      </c>
      <c r="AD1910">
        <f t="shared" si="176"/>
        <v>2</v>
      </c>
      <c r="AE1910">
        <f t="shared" ca="1" si="177"/>
        <v>49</v>
      </c>
      <c r="AF1910" t="str">
        <f t="shared" ca="1" si="178"/>
        <v>18-64</v>
      </c>
      <c r="AG1910" s="3">
        <f t="shared" si="179"/>
        <v>29.670590666666669</v>
      </c>
      <c r="AH1910" t="str">
        <f>_xlfn.IFNA(VLOOKUP(Sales_Transactions[[#This Row],[Order ID]],Returned_Items[#All],2,FALSE),"Not Returned")</f>
        <v>Not Returned</v>
      </c>
    </row>
    <row r="1911" spans="1:34" x14ac:dyDescent="0.25">
      <c r="A1911">
        <v>44706</v>
      </c>
      <c r="C1911" t="s">
        <v>2192</v>
      </c>
      <c r="D1911" s="2" t="str">
        <f>TEXT(MID(Sales_Transactions[[#This Row],[Order Date]],2,5),"d/m/yyy")</f>
        <v>30/3/2010</v>
      </c>
      <c r="E1911" s="2" t="str">
        <f>TEXT(MID(Sales_Transactions[[#This Row],[Order Date]],2,5),"d")</f>
        <v>30</v>
      </c>
      <c r="F1911" s="2" t="str">
        <f>TEXT(MID(Sales_Transactions[[#This Row],[Order Date]],2,5),"m")</f>
        <v>3</v>
      </c>
      <c r="G1911" s="2" t="str">
        <f>TEXT(MID(Sales_Transactions[[#This Row],[Order Date]],2,5),"yyy")</f>
        <v>2010</v>
      </c>
      <c r="H1911" s="2" t="str">
        <f>TEXT(MID(Sales_Transactions[[#This Row],[Order Date]],2,5),"yyy/m")</f>
        <v>2010/3</v>
      </c>
      <c r="I1911" t="s">
        <v>22</v>
      </c>
      <c r="J1911">
        <f t="shared" si="174"/>
        <v>2</v>
      </c>
      <c r="K1911" s="2">
        <v>33</v>
      </c>
      <c r="L1911" s="3">
        <v>47.48</v>
      </c>
      <c r="M1911" s="4">
        <v>7.0000000000000007E-2</v>
      </c>
      <c r="N1911" s="5" t="s">
        <v>23</v>
      </c>
      <c r="O1911" s="3">
        <v>3.35</v>
      </c>
      <c r="P1911" s="3">
        <v>1.48</v>
      </c>
      <c r="Q1911" s="3">
        <v>0.7</v>
      </c>
      <c r="R1911" s="5" t="s">
        <v>2141</v>
      </c>
      <c r="S1911" s="5" t="s">
        <v>2142</v>
      </c>
      <c r="T1911" s="5" t="str">
        <f t="shared" si="175"/>
        <v>Ritsa Hightower</v>
      </c>
      <c r="U1911" t="s">
        <v>1988</v>
      </c>
      <c r="V1911" s="5" t="s">
        <v>47</v>
      </c>
      <c r="W1911" s="5" t="s">
        <v>28</v>
      </c>
      <c r="X1911" s="5" t="s">
        <v>82</v>
      </c>
      <c r="Y1911" s="5" t="s">
        <v>1054</v>
      </c>
      <c r="Z1911" s="5" t="s">
        <v>84</v>
      </c>
      <c r="AA1911" s="4">
        <v>0.37</v>
      </c>
      <c r="AB1911" s="1">
        <v>40272</v>
      </c>
      <c r="AC1911" s="1">
        <v>27539</v>
      </c>
      <c r="AD1911">
        <f t="shared" si="176"/>
        <v>5</v>
      </c>
      <c r="AE1911">
        <f t="shared" ca="1" si="177"/>
        <v>49</v>
      </c>
      <c r="AF1911" t="str">
        <f t="shared" ca="1" si="178"/>
        <v>18-64</v>
      </c>
      <c r="AG1911" s="3">
        <f t="shared" si="179"/>
        <v>6.6029212121212114E-2</v>
      </c>
      <c r="AH1911" t="str">
        <f>_xlfn.IFNA(VLOOKUP(Sales_Transactions[[#This Row],[Order ID]],Returned_Items[#All],2,FALSE),"Not Returned")</f>
        <v>Not Returned</v>
      </c>
    </row>
    <row r="1912" spans="1:34" x14ac:dyDescent="0.25">
      <c r="A1912">
        <v>45347</v>
      </c>
      <c r="C1912" t="s">
        <v>1049</v>
      </c>
      <c r="D1912" s="2" t="str">
        <f>TEXT(MID(Sales_Transactions[[#This Row],[Order Date]],2,5),"d/m/yyy")</f>
        <v>29/9/2010</v>
      </c>
      <c r="E1912" s="2" t="str">
        <f>TEXT(MID(Sales_Transactions[[#This Row],[Order Date]],2,5),"d")</f>
        <v>29</v>
      </c>
      <c r="F1912" s="2" t="str">
        <f>TEXT(MID(Sales_Transactions[[#This Row],[Order Date]],2,5),"m")</f>
        <v>9</v>
      </c>
      <c r="G1912" s="2" t="str">
        <f>TEXT(MID(Sales_Transactions[[#This Row],[Order Date]],2,5),"yyy")</f>
        <v>2010</v>
      </c>
      <c r="H1912" s="2" t="str">
        <f>TEXT(MID(Sales_Transactions[[#This Row],[Order Date]],2,5),"yyy/m")</f>
        <v>2010/9</v>
      </c>
      <c r="I1912" t="s">
        <v>78</v>
      </c>
      <c r="J1912">
        <f t="shared" si="174"/>
        <v>3</v>
      </c>
      <c r="K1912" s="2">
        <v>10</v>
      </c>
      <c r="L1912" s="3">
        <v>8704.08</v>
      </c>
      <c r="M1912" s="4">
        <v>0.05</v>
      </c>
      <c r="N1912" s="5" t="s">
        <v>34</v>
      </c>
      <c r="O1912" s="3">
        <v>1034.54</v>
      </c>
      <c r="P1912" s="3">
        <v>880.98</v>
      </c>
      <c r="Q1912" s="3">
        <v>44.55</v>
      </c>
      <c r="R1912" s="5" t="s">
        <v>2141</v>
      </c>
      <c r="S1912" s="5" t="s">
        <v>2142</v>
      </c>
      <c r="T1912" s="5" t="str">
        <f t="shared" si="175"/>
        <v>Ritsa Hightower</v>
      </c>
      <c r="U1912" t="s">
        <v>1988</v>
      </c>
      <c r="V1912" s="5" t="s">
        <v>47</v>
      </c>
      <c r="W1912" s="5" t="s">
        <v>57</v>
      </c>
      <c r="X1912" s="5" t="s">
        <v>104</v>
      </c>
      <c r="Y1912" s="5" t="s">
        <v>481</v>
      </c>
      <c r="Z1912" s="5" t="s">
        <v>106</v>
      </c>
      <c r="AA1912" s="4">
        <v>0.62</v>
      </c>
      <c r="AB1912" s="1">
        <v>40451</v>
      </c>
      <c r="AC1912" s="1">
        <v>27430</v>
      </c>
      <c r="AD1912">
        <f t="shared" si="176"/>
        <v>1</v>
      </c>
      <c r="AE1912">
        <f t="shared" ca="1" si="177"/>
        <v>49</v>
      </c>
      <c r="AF1912" t="str">
        <f t="shared" ca="1" si="178"/>
        <v>18-64</v>
      </c>
      <c r="AG1912" s="3">
        <f t="shared" si="179"/>
        <v>92.508950999999996</v>
      </c>
      <c r="AH1912" t="str">
        <f>_xlfn.IFNA(VLOOKUP(Sales_Transactions[[#This Row],[Order ID]],Returned_Items[#All],2,FALSE),"Not Returned")</f>
        <v>Not Returned</v>
      </c>
    </row>
    <row r="1913" spans="1:34" x14ac:dyDescent="0.25">
      <c r="A1913">
        <v>45347</v>
      </c>
      <c r="C1913" t="s">
        <v>1049</v>
      </c>
      <c r="D1913" s="2" t="str">
        <f>TEXT(MID(Sales_Transactions[[#This Row],[Order Date]],2,5),"d/m/yyy")</f>
        <v>29/9/2010</v>
      </c>
      <c r="E1913" s="2" t="str">
        <f>TEXT(MID(Sales_Transactions[[#This Row],[Order Date]],2,5),"d")</f>
        <v>29</v>
      </c>
      <c r="F1913" s="2" t="str">
        <f>TEXT(MID(Sales_Transactions[[#This Row],[Order Date]],2,5),"m")</f>
        <v>9</v>
      </c>
      <c r="G1913" s="2" t="str">
        <f>TEXT(MID(Sales_Transactions[[#This Row],[Order Date]],2,5),"yyy")</f>
        <v>2010</v>
      </c>
      <c r="H1913" s="2" t="str">
        <f>TEXT(MID(Sales_Transactions[[#This Row],[Order Date]],2,5),"yyy/m")</f>
        <v>2010/9</v>
      </c>
      <c r="I1913" t="s">
        <v>78</v>
      </c>
      <c r="J1913">
        <f t="shared" si="174"/>
        <v>3</v>
      </c>
      <c r="K1913" s="2">
        <v>41</v>
      </c>
      <c r="L1913" s="3">
        <v>24051.49</v>
      </c>
      <c r="M1913" s="4">
        <v>7.0000000000000007E-2</v>
      </c>
      <c r="N1913" s="5" t="s">
        <v>67</v>
      </c>
      <c r="O1913" s="3">
        <v>9791.0400000000009</v>
      </c>
      <c r="P1913" s="3">
        <v>599.99</v>
      </c>
      <c r="Q1913" s="3">
        <v>24.49</v>
      </c>
      <c r="R1913" s="5" t="s">
        <v>2141</v>
      </c>
      <c r="S1913" s="5" t="s">
        <v>2142</v>
      </c>
      <c r="T1913" s="5" t="str">
        <f t="shared" si="175"/>
        <v>Ritsa Hightower</v>
      </c>
      <c r="U1913" t="s">
        <v>1988</v>
      </c>
      <c r="V1913" s="5" t="s">
        <v>47</v>
      </c>
      <c r="W1913" s="5" t="s">
        <v>48</v>
      </c>
      <c r="X1913" s="5" t="s">
        <v>131</v>
      </c>
      <c r="Y1913" s="5" t="s">
        <v>1772</v>
      </c>
      <c r="Z1913" s="5" t="s">
        <v>31</v>
      </c>
      <c r="AA1913" s="4">
        <v>0.37</v>
      </c>
      <c r="AB1913" s="1">
        <v>40452</v>
      </c>
      <c r="AC1913" s="1">
        <v>26963</v>
      </c>
      <c r="AD1913">
        <f t="shared" si="176"/>
        <v>2</v>
      </c>
      <c r="AE1913">
        <f t="shared" ca="1" si="177"/>
        <v>50</v>
      </c>
      <c r="AF1913" t="str">
        <f t="shared" ca="1" si="178"/>
        <v>18-64</v>
      </c>
      <c r="AG1913" s="3">
        <f t="shared" si="179"/>
        <v>15.220975780487805</v>
      </c>
      <c r="AH1913" t="str">
        <f>_xlfn.IFNA(VLOOKUP(Sales_Transactions[[#This Row],[Order ID]],Returned_Items[#All],2,FALSE),"Not Returned")</f>
        <v>Not Returned</v>
      </c>
    </row>
    <row r="1914" spans="1:34" x14ac:dyDescent="0.25">
      <c r="A1914">
        <v>46627</v>
      </c>
      <c r="C1914" t="s">
        <v>2097</v>
      </c>
      <c r="D1914" s="2" t="str">
        <f>TEXT(MID(Sales_Transactions[[#This Row],[Order Date]],2,5),"d/m/yyy")</f>
        <v>11/6/2009</v>
      </c>
      <c r="E1914" s="2" t="str">
        <f>TEXT(MID(Sales_Transactions[[#This Row],[Order Date]],2,5),"d")</f>
        <v>11</v>
      </c>
      <c r="F1914" s="2" t="str">
        <f>TEXT(MID(Sales_Transactions[[#This Row],[Order Date]],2,5),"m")</f>
        <v>6</v>
      </c>
      <c r="G1914" s="2" t="str">
        <f>TEXT(MID(Sales_Transactions[[#This Row],[Order Date]],2,5),"yyy")</f>
        <v>2009</v>
      </c>
      <c r="H1914" s="2" t="str">
        <f>TEXT(MID(Sales_Transactions[[#This Row],[Order Date]],2,5),"yyy/m")</f>
        <v>2009/6</v>
      </c>
      <c r="I1914" t="s">
        <v>101</v>
      </c>
      <c r="J1914">
        <f t="shared" si="174"/>
        <v>1</v>
      </c>
      <c r="K1914" s="2">
        <v>3</v>
      </c>
      <c r="L1914" s="3">
        <v>21.46</v>
      </c>
      <c r="M1914" s="4">
        <v>0.05</v>
      </c>
      <c r="N1914" s="5" t="s">
        <v>23</v>
      </c>
      <c r="O1914" s="3">
        <v>-14.22</v>
      </c>
      <c r="P1914" s="3">
        <v>5.28</v>
      </c>
      <c r="Q1914" s="3">
        <v>6.26</v>
      </c>
      <c r="R1914" s="5" t="s">
        <v>2193</v>
      </c>
      <c r="S1914" s="5" t="s">
        <v>2194</v>
      </c>
      <c r="T1914" s="5" t="str">
        <f t="shared" si="175"/>
        <v>Eva Jacobs</v>
      </c>
      <c r="U1914" t="s">
        <v>1988</v>
      </c>
      <c r="V1914" s="5" t="s">
        <v>74</v>
      </c>
      <c r="W1914" s="5" t="s">
        <v>28</v>
      </c>
      <c r="X1914" s="5" t="s">
        <v>75</v>
      </c>
      <c r="Y1914" s="5" t="s">
        <v>976</v>
      </c>
      <c r="Z1914" s="5" t="s">
        <v>43</v>
      </c>
      <c r="AA1914" s="4">
        <v>0.4</v>
      </c>
      <c r="AB1914" s="1">
        <v>39976</v>
      </c>
      <c r="AC1914" s="1">
        <v>26383</v>
      </c>
      <c r="AD1914">
        <f t="shared" si="176"/>
        <v>1</v>
      </c>
      <c r="AE1914">
        <f t="shared" ca="1" si="177"/>
        <v>52</v>
      </c>
      <c r="AF1914" t="str">
        <f t="shared" ca="1" si="178"/>
        <v>18-64</v>
      </c>
      <c r="AG1914" s="3">
        <f t="shared" si="179"/>
        <v>3.8457866666666667</v>
      </c>
      <c r="AH1914" t="str">
        <f>_xlfn.IFNA(VLOOKUP(Sales_Transactions[[#This Row],[Order ID]],Returned_Items[#All],2,FALSE),"Not Returned")</f>
        <v>Not Returned</v>
      </c>
    </row>
    <row r="1915" spans="1:34" x14ac:dyDescent="0.25">
      <c r="A1915">
        <v>46627</v>
      </c>
      <c r="C1915" t="s">
        <v>2097</v>
      </c>
      <c r="D1915" s="2" t="str">
        <f>TEXT(MID(Sales_Transactions[[#This Row],[Order Date]],2,5),"d/m/yyy")</f>
        <v>11/6/2009</v>
      </c>
      <c r="E1915" s="2" t="str">
        <f>TEXT(MID(Sales_Transactions[[#This Row],[Order Date]],2,5),"d")</f>
        <v>11</v>
      </c>
      <c r="F1915" s="2" t="str">
        <f>TEXT(MID(Sales_Transactions[[#This Row],[Order Date]],2,5),"m")</f>
        <v>6</v>
      </c>
      <c r="G1915" s="2" t="str">
        <f>TEXT(MID(Sales_Transactions[[#This Row],[Order Date]],2,5),"yyy")</f>
        <v>2009</v>
      </c>
      <c r="H1915" s="2" t="str">
        <f>TEXT(MID(Sales_Transactions[[#This Row],[Order Date]],2,5),"yyy/m")</f>
        <v>2009/6</v>
      </c>
      <c r="I1915" t="s">
        <v>101</v>
      </c>
      <c r="J1915">
        <f t="shared" si="174"/>
        <v>1</v>
      </c>
      <c r="K1915" s="2">
        <v>24</v>
      </c>
      <c r="L1915" s="3">
        <v>1388.6279999999999</v>
      </c>
      <c r="M1915" s="4">
        <v>0.03</v>
      </c>
      <c r="N1915" s="5" t="s">
        <v>23</v>
      </c>
      <c r="O1915" s="3">
        <v>261.52</v>
      </c>
      <c r="P1915" s="3">
        <v>65.989999999999995</v>
      </c>
      <c r="Q1915" s="3">
        <v>5.26</v>
      </c>
      <c r="R1915" s="5" t="s">
        <v>2193</v>
      </c>
      <c r="S1915" s="5" t="s">
        <v>2194</v>
      </c>
      <c r="T1915" s="5" t="str">
        <f t="shared" si="175"/>
        <v>Eva Jacobs</v>
      </c>
      <c r="U1915" t="s">
        <v>1988</v>
      </c>
      <c r="V1915" s="5" t="s">
        <v>74</v>
      </c>
      <c r="W1915" s="5" t="s">
        <v>48</v>
      </c>
      <c r="X1915" s="5" t="s">
        <v>49</v>
      </c>
      <c r="Y1915" s="5" t="s">
        <v>640</v>
      </c>
      <c r="Z1915" s="5" t="s">
        <v>43</v>
      </c>
      <c r="AA1915" s="4">
        <v>0.56000000000000005</v>
      </c>
      <c r="AB1915" s="1">
        <v>39976</v>
      </c>
      <c r="AC1915" s="1">
        <v>26352</v>
      </c>
      <c r="AD1915">
        <f t="shared" si="176"/>
        <v>1</v>
      </c>
      <c r="AE1915">
        <f t="shared" ca="1" si="177"/>
        <v>52</v>
      </c>
      <c r="AF1915" t="str">
        <f t="shared" ca="1" si="178"/>
        <v>18-64</v>
      </c>
      <c r="AG1915" s="3">
        <f t="shared" si="179"/>
        <v>2.9679251250000003</v>
      </c>
      <c r="AH1915" t="str">
        <f>_xlfn.IFNA(VLOOKUP(Sales_Transactions[[#This Row],[Order ID]],Returned_Items[#All],2,FALSE),"Not Returned")</f>
        <v>Not Returned</v>
      </c>
    </row>
    <row r="1916" spans="1:34" x14ac:dyDescent="0.25">
      <c r="A1916">
        <v>47168</v>
      </c>
      <c r="C1916" t="s">
        <v>538</v>
      </c>
      <c r="D1916" s="2" t="str">
        <f>TEXT(MID(Sales_Transactions[[#This Row],[Order Date]],2,5),"d/m/yyy")</f>
        <v>21/6/2009</v>
      </c>
      <c r="E1916" s="2" t="str">
        <f>TEXT(MID(Sales_Transactions[[#This Row],[Order Date]],2,5),"d")</f>
        <v>21</v>
      </c>
      <c r="F1916" s="2" t="str">
        <f>TEXT(MID(Sales_Transactions[[#This Row],[Order Date]],2,5),"m")</f>
        <v>6</v>
      </c>
      <c r="G1916" s="2" t="str">
        <f>TEXT(MID(Sales_Transactions[[#This Row],[Order Date]],2,5),"yyy")</f>
        <v>2009</v>
      </c>
      <c r="H1916" s="2" t="str">
        <f>TEXT(MID(Sales_Transactions[[#This Row],[Order Date]],2,5),"yyy/m")</f>
        <v>2009/6</v>
      </c>
      <c r="I1916" t="s">
        <v>52</v>
      </c>
      <c r="J1916">
        <f t="shared" si="174"/>
        <v>1</v>
      </c>
      <c r="K1916" s="2">
        <v>24</v>
      </c>
      <c r="L1916" s="3">
        <v>2920.83</v>
      </c>
      <c r="M1916" s="4">
        <v>0.02</v>
      </c>
      <c r="N1916" s="5" t="s">
        <v>34</v>
      </c>
      <c r="O1916" s="3">
        <v>1068.1600000000001</v>
      </c>
      <c r="P1916" s="3">
        <v>119.99</v>
      </c>
      <c r="Q1916" s="3">
        <v>14</v>
      </c>
      <c r="R1916" s="5" t="s">
        <v>2190</v>
      </c>
      <c r="S1916" s="5" t="s">
        <v>2191</v>
      </c>
      <c r="T1916" s="5" t="str">
        <f t="shared" si="175"/>
        <v>Corinna Mitchell</v>
      </c>
      <c r="U1916" t="s">
        <v>1988</v>
      </c>
      <c r="V1916" s="5" t="s">
        <v>47</v>
      </c>
      <c r="W1916" s="5" t="s">
        <v>48</v>
      </c>
      <c r="X1916" s="5" t="s">
        <v>324</v>
      </c>
      <c r="Y1916" s="5" t="s">
        <v>1943</v>
      </c>
      <c r="Z1916" s="5" t="s">
        <v>40</v>
      </c>
      <c r="AA1916" s="4">
        <v>0.36</v>
      </c>
      <c r="AB1916" s="1">
        <v>39986</v>
      </c>
      <c r="AC1916" s="1">
        <v>26034</v>
      </c>
      <c r="AD1916">
        <f t="shared" si="176"/>
        <v>1</v>
      </c>
      <c r="AE1916">
        <f t="shared" ca="1" si="177"/>
        <v>53</v>
      </c>
      <c r="AF1916" t="str">
        <f t="shared" ca="1" si="178"/>
        <v>18-64</v>
      </c>
      <c r="AG1916" s="3">
        <f t="shared" si="179"/>
        <v>5.5819167500000004</v>
      </c>
      <c r="AH1916" t="str">
        <f>_xlfn.IFNA(VLOOKUP(Sales_Transactions[[#This Row],[Order ID]],Returned_Items[#All],2,FALSE),"Not Returned")</f>
        <v>Not Returned</v>
      </c>
    </row>
    <row r="1917" spans="1:34" x14ac:dyDescent="0.25">
      <c r="A1917">
        <v>47168</v>
      </c>
      <c r="C1917" t="s">
        <v>538</v>
      </c>
      <c r="D1917" s="2" t="str">
        <f>TEXT(MID(Sales_Transactions[[#This Row],[Order Date]],2,5),"d/m/yyy")</f>
        <v>21/6/2009</v>
      </c>
      <c r="E1917" s="2" t="str">
        <f>TEXT(MID(Sales_Transactions[[#This Row],[Order Date]],2,5),"d")</f>
        <v>21</v>
      </c>
      <c r="F1917" s="2" t="str">
        <f>TEXT(MID(Sales_Transactions[[#This Row],[Order Date]],2,5),"m")</f>
        <v>6</v>
      </c>
      <c r="G1917" s="2" t="str">
        <f>TEXT(MID(Sales_Transactions[[#This Row],[Order Date]],2,5),"yyy")</f>
        <v>2009</v>
      </c>
      <c r="H1917" s="2" t="str">
        <f>TEXT(MID(Sales_Transactions[[#This Row],[Order Date]],2,5),"yyy/m")</f>
        <v>2009/6</v>
      </c>
      <c r="I1917" t="s">
        <v>52</v>
      </c>
      <c r="J1917">
        <f t="shared" si="174"/>
        <v>1</v>
      </c>
      <c r="K1917" s="2">
        <v>42</v>
      </c>
      <c r="L1917" s="3">
        <v>262.3</v>
      </c>
      <c r="M1917" s="4">
        <v>0.09</v>
      </c>
      <c r="N1917" s="5" t="s">
        <v>23</v>
      </c>
      <c r="O1917" s="3">
        <v>-255.2</v>
      </c>
      <c r="P1917" s="3">
        <v>6.48</v>
      </c>
      <c r="Q1917" s="3">
        <v>9.68</v>
      </c>
      <c r="R1917" s="5" t="s">
        <v>2190</v>
      </c>
      <c r="S1917" s="5" t="s">
        <v>2191</v>
      </c>
      <c r="T1917" s="5" t="str">
        <f t="shared" si="175"/>
        <v>Corinna Mitchell</v>
      </c>
      <c r="U1917" t="s">
        <v>1988</v>
      </c>
      <c r="V1917" s="5" t="s">
        <v>47</v>
      </c>
      <c r="W1917" s="5" t="s">
        <v>28</v>
      </c>
      <c r="X1917" s="5" t="s">
        <v>75</v>
      </c>
      <c r="Y1917" s="5" t="s">
        <v>1312</v>
      </c>
      <c r="Z1917" s="5" t="s">
        <v>43</v>
      </c>
      <c r="AA1917" s="4">
        <v>0.36</v>
      </c>
      <c r="AB1917" s="1">
        <v>39986</v>
      </c>
      <c r="AC1917" s="1">
        <v>26012</v>
      </c>
      <c r="AD1917">
        <f t="shared" si="176"/>
        <v>1</v>
      </c>
      <c r="AE1917">
        <f t="shared" ca="1" si="177"/>
        <v>53</v>
      </c>
      <c r="AF1917" t="str">
        <f t="shared" ca="1" si="178"/>
        <v>18-64</v>
      </c>
      <c r="AG1917" s="3">
        <f t="shared" si="179"/>
        <v>0.38462304761904759</v>
      </c>
      <c r="AH1917" t="str">
        <f>_xlfn.IFNA(VLOOKUP(Sales_Transactions[[#This Row],[Order ID]],Returned_Items[#All],2,FALSE),"Not Returned")</f>
        <v>Not Returned</v>
      </c>
    </row>
    <row r="1918" spans="1:34" x14ac:dyDescent="0.25">
      <c r="A1918">
        <v>50051</v>
      </c>
      <c r="C1918" t="s">
        <v>2195</v>
      </c>
      <c r="D1918" s="2" t="str">
        <f>TEXT(MID(Sales_Transactions[[#This Row],[Order Date]],2,5),"d/m/yyy")</f>
        <v>4/10/2009</v>
      </c>
      <c r="E1918" s="2" t="str">
        <f>TEXT(MID(Sales_Transactions[[#This Row],[Order Date]],2,5),"d")</f>
        <v>4</v>
      </c>
      <c r="F1918" s="2" t="str">
        <f>TEXT(MID(Sales_Transactions[[#This Row],[Order Date]],2,5),"m")</f>
        <v>10</v>
      </c>
      <c r="G1918" s="2" t="str">
        <f>TEXT(MID(Sales_Transactions[[#This Row],[Order Date]],2,5),"yyy")</f>
        <v>2009</v>
      </c>
      <c r="H1918" s="2" t="str">
        <f>TEXT(MID(Sales_Transactions[[#This Row],[Order Date]],2,5),"yyy/m")</f>
        <v>2009/10</v>
      </c>
      <c r="I1918" t="s">
        <v>78</v>
      </c>
      <c r="J1918">
        <f t="shared" si="174"/>
        <v>3</v>
      </c>
      <c r="K1918" s="2">
        <v>17</v>
      </c>
      <c r="L1918" s="3">
        <v>103.72</v>
      </c>
      <c r="M1918" s="4">
        <v>0.02</v>
      </c>
      <c r="N1918" s="5" t="s">
        <v>23</v>
      </c>
      <c r="O1918" s="3">
        <v>-72.06</v>
      </c>
      <c r="P1918" s="3">
        <v>5.53</v>
      </c>
      <c r="Q1918" s="3">
        <v>6.98</v>
      </c>
      <c r="R1918" s="5" t="s">
        <v>1651</v>
      </c>
      <c r="S1918" s="5" t="s">
        <v>2196</v>
      </c>
      <c r="T1918" s="5" t="str">
        <f t="shared" si="175"/>
        <v>Jas O'Carroll</v>
      </c>
      <c r="U1918" t="s">
        <v>1988</v>
      </c>
      <c r="V1918" s="5" t="s">
        <v>47</v>
      </c>
      <c r="W1918" s="5" t="s">
        <v>28</v>
      </c>
      <c r="X1918" s="5" t="s">
        <v>41</v>
      </c>
      <c r="Y1918" s="5" t="s">
        <v>1133</v>
      </c>
      <c r="Z1918" s="5" t="s">
        <v>43</v>
      </c>
      <c r="AA1918" s="4">
        <v>0.39</v>
      </c>
      <c r="AB1918" s="1">
        <v>40092</v>
      </c>
      <c r="AC1918" s="1">
        <v>27172</v>
      </c>
      <c r="AD1918">
        <f t="shared" si="176"/>
        <v>2</v>
      </c>
      <c r="AE1918">
        <f t="shared" ca="1" si="177"/>
        <v>50</v>
      </c>
      <c r="AF1918" t="str">
        <f t="shared" ca="1" si="178"/>
        <v>18-64</v>
      </c>
      <c r="AG1918" s="3">
        <f t="shared" si="179"/>
        <v>0.73581729411764718</v>
      </c>
      <c r="AH1918" t="str">
        <f>_xlfn.IFNA(VLOOKUP(Sales_Transactions[[#This Row],[Order ID]],Returned_Items[#All],2,FALSE),"Not Returned")</f>
        <v>Not Returned</v>
      </c>
    </row>
    <row r="1919" spans="1:34" x14ac:dyDescent="0.25">
      <c r="A1919">
        <v>50051</v>
      </c>
      <c r="C1919" t="s">
        <v>2195</v>
      </c>
      <c r="D1919" s="2" t="str">
        <f>TEXT(MID(Sales_Transactions[[#This Row],[Order Date]],2,5),"d/m/yyy")</f>
        <v>4/10/2009</v>
      </c>
      <c r="E1919" s="2" t="str">
        <f>TEXT(MID(Sales_Transactions[[#This Row],[Order Date]],2,5),"d")</f>
        <v>4</v>
      </c>
      <c r="F1919" s="2" t="str">
        <f>TEXT(MID(Sales_Transactions[[#This Row],[Order Date]],2,5),"m")</f>
        <v>10</v>
      </c>
      <c r="G1919" s="2" t="str">
        <f>TEXT(MID(Sales_Transactions[[#This Row],[Order Date]],2,5),"yyy")</f>
        <v>2009</v>
      </c>
      <c r="H1919" s="2" t="str">
        <f>TEXT(MID(Sales_Transactions[[#This Row],[Order Date]],2,5),"yyy/m")</f>
        <v>2009/10</v>
      </c>
      <c r="I1919" t="s">
        <v>78</v>
      </c>
      <c r="J1919">
        <f t="shared" si="174"/>
        <v>3</v>
      </c>
      <c r="K1919" s="2">
        <v>4</v>
      </c>
      <c r="L1919" s="3">
        <v>185.15</v>
      </c>
      <c r="M1919" s="4">
        <v>0.09</v>
      </c>
      <c r="N1919" s="5" t="s">
        <v>23</v>
      </c>
      <c r="O1919" s="3">
        <v>10.199999999999999</v>
      </c>
      <c r="P1919" s="3">
        <v>41.47</v>
      </c>
      <c r="Q1919" s="3">
        <v>34.200000000000003</v>
      </c>
      <c r="R1919" s="5" t="s">
        <v>1651</v>
      </c>
      <c r="S1919" s="5" t="s">
        <v>2196</v>
      </c>
      <c r="T1919" s="5" t="str">
        <f t="shared" si="175"/>
        <v>Jas O'Carroll</v>
      </c>
      <c r="U1919" t="s">
        <v>1988</v>
      </c>
      <c r="V1919" s="5" t="s">
        <v>47</v>
      </c>
      <c r="W1919" s="5" t="s">
        <v>57</v>
      </c>
      <c r="X1919" s="5" t="s">
        <v>58</v>
      </c>
      <c r="Y1919" s="5" t="s">
        <v>399</v>
      </c>
      <c r="Z1919" s="5" t="s">
        <v>84</v>
      </c>
      <c r="AA1919" s="4">
        <v>0.73</v>
      </c>
      <c r="AB1919" s="1">
        <v>40092</v>
      </c>
      <c r="AC1919" s="1">
        <v>27090</v>
      </c>
      <c r="AD1919">
        <f t="shared" si="176"/>
        <v>2</v>
      </c>
      <c r="AE1919">
        <f t="shared" ca="1" si="177"/>
        <v>50</v>
      </c>
      <c r="AF1919" t="str">
        <f t="shared" ca="1" si="178"/>
        <v>18-64</v>
      </c>
      <c r="AG1919" s="3">
        <f t="shared" si="179"/>
        <v>18.90816925</v>
      </c>
      <c r="AH1919" t="str">
        <f>_xlfn.IFNA(VLOOKUP(Sales_Transactions[[#This Row],[Order ID]],Returned_Items[#All],2,FALSE),"Not Returned")</f>
        <v>Not Returned</v>
      </c>
    </row>
    <row r="1920" spans="1:34" x14ac:dyDescent="0.25">
      <c r="A1920">
        <v>50433</v>
      </c>
      <c r="C1920" t="s">
        <v>1810</v>
      </c>
      <c r="D1920" s="2" t="str">
        <f>TEXT(MID(Sales_Transactions[[#This Row],[Order Date]],2,5),"d/m/yyy")</f>
        <v>19/1/2012</v>
      </c>
      <c r="E1920" s="2" t="str">
        <f>TEXT(MID(Sales_Transactions[[#This Row],[Order Date]],2,5),"d")</f>
        <v>19</v>
      </c>
      <c r="F1920" s="2" t="str">
        <f>TEXT(MID(Sales_Transactions[[#This Row],[Order Date]],2,5),"m")</f>
        <v>1</v>
      </c>
      <c r="G1920" s="2" t="str">
        <f>TEXT(MID(Sales_Transactions[[#This Row],[Order Date]],2,5),"yyy")</f>
        <v>2012</v>
      </c>
      <c r="H1920" s="2" t="str">
        <f>TEXT(MID(Sales_Transactions[[#This Row],[Order Date]],2,5),"yyy/m")</f>
        <v>2012/1</v>
      </c>
      <c r="I1920" t="s">
        <v>101</v>
      </c>
      <c r="J1920">
        <f t="shared" si="174"/>
        <v>1</v>
      </c>
      <c r="K1920" s="2">
        <v>50</v>
      </c>
      <c r="L1920" s="3">
        <v>6628.55</v>
      </c>
      <c r="M1920" s="4">
        <v>0.1</v>
      </c>
      <c r="N1920" s="5" t="s">
        <v>34</v>
      </c>
      <c r="O1920" s="3">
        <v>1081.6500000000001</v>
      </c>
      <c r="P1920" s="3">
        <v>145.44999999999999</v>
      </c>
      <c r="Q1920" s="3">
        <v>17.850000000000001</v>
      </c>
      <c r="R1920" s="5" t="s">
        <v>902</v>
      </c>
      <c r="S1920" s="5" t="s">
        <v>2138</v>
      </c>
      <c r="T1920" s="5" t="str">
        <f t="shared" si="175"/>
        <v>Jennifer Halladay</v>
      </c>
      <c r="U1920" t="s">
        <v>1988</v>
      </c>
      <c r="V1920" s="5" t="s">
        <v>74</v>
      </c>
      <c r="W1920" s="5" t="s">
        <v>48</v>
      </c>
      <c r="X1920" s="5" t="s">
        <v>324</v>
      </c>
      <c r="Y1920" s="5" t="s">
        <v>365</v>
      </c>
      <c r="Z1920" s="5" t="s">
        <v>40</v>
      </c>
      <c r="AA1920" s="4">
        <v>0.56000000000000005</v>
      </c>
      <c r="AB1920" s="1">
        <v>40929</v>
      </c>
      <c r="AC1920" s="1">
        <v>27073</v>
      </c>
      <c r="AD1920">
        <f t="shared" si="176"/>
        <v>2</v>
      </c>
      <c r="AE1920">
        <f t="shared" ca="1" si="177"/>
        <v>50</v>
      </c>
      <c r="AF1920" t="str">
        <f t="shared" ca="1" si="178"/>
        <v>18-64</v>
      </c>
      <c r="AG1920" s="3">
        <f t="shared" si="179"/>
        <v>3.2630909999999993</v>
      </c>
      <c r="AH1920" t="str">
        <f>_xlfn.IFNA(VLOOKUP(Sales_Transactions[[#This Row],[Order ID]],Returned_Items[#All],2,FALSE),"Not Returned")</f>
        <v>Not Returned</v>
      </c>
    </row>
    <row r="1921" spans="1:34" x14ac:dyDescent="0.25">
      <c r="A1921">
        <v>50721</v>
      </c>
      <c r="C1921" t="s">
        <v>1374</v>
      </c>
      <c r="D1921" s="2" t="str">
        <f>TEXT(MID(Sales_Transactions[[#This Row],[Order Date]],2,5),"d/m/yyy")</f>
        <v>27/2/2012</v>
      </c>
      <c r="E1921" s="2" t="str">
        <f>TEXT(MID(Sales_Transactions[[#This Row],[Order Date]],2,5),"d")</f>
        <v>27</v>
      </c>
      <c r="F1921" s="2" t="str">
        <f>TEXT(MID(Sales_Transactions[[#This Row],[Order Date]],2,5),"m")</f>
        <v>2</v>
      </c>
      <c r="G1921" s="2" t="str">
        <f>TEXT(MID(Sales_Transactions[[#This Row],[Order Date]],2,5),"yyy")</f>
        <v>2012</v>
      </c>
      <c r="H1921" s="2" t="str">
        <f>TEXT(MID(Sales_Transactions[[#This Row],[Order Date]],2,5),"yyy/m")</f>
        <v>2012/2</v>
      </c>
      <c r="I1921" t="s">
        <v>33</v>
      </c>
      <c r="J1921">
        <f t="shared" si="174"/>
        <v>4</v>
      </c>
      <c r="K1921" s="2">
        <v>33</v>
      </c>
      <c r="L1921" s="3">
        <v>9758.7000000000007</v>
      </c>
      <c r="M1921" s="4">
        <v>0.04</v>
      </c>
      <c r="N1921" s="5" t="s">
        <v>23</v>
      </c>
      <c r="O1921" s="3">
        <v>3793.7</v>
      </c>
      <c r="P1921" s="3">
        <v>304.99</v>
      </c>
      <c r="Q1921" s="3">
        <v>19.989999999999998</v>
      </c>
      <c r="R1921" s="5" t="s">
        <v>902</v>
      </c>
      <c r="S1921" s="5" t="s">
        <v>2138</v>
      </c>
      <c r="T1921" s="5" t="str">
        <f t="shared" si="175"/>
        <v>Jennifer Halladay</v>
      </c>
      <c r="U1921" t="s">
        <v>1988</v>
      </c>
      <c r="V1921" s="5" t="s">
        <v>74</v>
      </c>
      <c r="W1921" s="5" t="s">
        <v>28</v>
      </c>
      <c r="X1921" s="5" t="s">
        <v>41</v>
      </c>
      <c r="Y1921" s="5" t="s">
        <v>2071</v>
      </c>
      <c r="Z1921" s="5" t="s">
        <v>43</v>
      </c>
      <c r="AA1921" s="4">
        <v>0.4</v>
      </c>
      <c r="AB1921" s="1">
        <v>40968</v>
      </c>
      <c r="AC1921" s="1">
        <v>26124</v>
      </c>
      <c r="AD1921">
        <f t="shared" si="176"/>
        <v>2</v>
      </c>
      <c r="AE1921">
        <f t="shared" ca="1" si="177"/>
        <v>53</v>
      </c>
      <c r="AF1921" t="str">
        <f t="shared" ca="1" si="178"/>
        <v>18-64</v>
      </c>
      <c r="AG1921" s="3">
        <f t="shared" si="179"/>
        <v>9.8441819393939394</v>
      </c>
      <c r="AH1921" t="str">
        <f>_xlfn.IFNA(VLOOKUP(Sales_Transactions[[#This Row],[Order ID]],Returned_Items[#All],2,FALSE),"Not Returned")</f>
        <v>Returned</v>
      </c>
    </row>
    <row r="1922" spans="1:34" x14ac:dyDescent="0.25">
      <c r="A1922">
        <v>50758</v>
      </c>
      <c r="C1922" t="s">
        <v>2197</v>
      </c>
      <c r="D1922" s="2" t="str">
        <f>TEXT(MID(Sales_Transactions[[#This Row],[Order Date]],2,5),"d/m/yyy")</f>
        <v>12/7/2012</v>
      </c>
      <c r="E1922" s="2" t="str">
        <f>TEXT(MID(Sales_Transactions[[#This Row],[Order Date]],2,5),"d")</f>
        <v>12</v>
      </c>
      <c r="F1922" s="2" t="str">
        <f>TEXT(MID(Sales_Transactions[[#This Row],[Order Date]],2,5),"m")</f>
        <v>7</v>
      </c>
      <c r="G1922" s="2" t="str">
        <f>TEXT(MID(Sales_Transactions[[#This Row],[Order Date]],2,5),"yyy")</f>
        <v>2012</v>
      </c>
      <c r="H1922" s="2" t="str">
        <f>TEXT(MID(Sales_Transactions[[#This Row],[Order Date]],2,5),"yyy/m")</f>
        <v>2012/7</v>
      </c>
      <c r="I1922" t="s">
        <v>78</v>
      </c>
      <c r="J1922">
        <f t="shared" ref="J1922:J1985" si="180">IF(I1922="Making Critical",5,IF(I1922="High",4,IF(I1922="Medium",3,IF(I1922="Low",2,1))))</f>
        <v>3</v>
      </c>
      <c r="K1922" s="2">
        <v>17</v>
      </c>
      <c r="L1922" s="3">
        <v>128.5</v>
      </c>
      <c r="M1922" s="4">
        <v>0.02</v>
      </c>
      <c r="N1922" s="5" t="s">
        <v>67</v>
      </c>
      <c r="O1922" s="3">
        <v>-44.69</v>
      </c>
      <c r="P1922" s="3">
        <v>6.68</v>
      </c>
      <c r="Q1922" s="3">
        <v>6.93</v>
      </c>
      <c r="R1922" s="5" t="s">
        <v>2141</v>
      </c>
      <c r="S1922" s="5" t="s">
        <v>2142</v>
      </c>
      <c r="T1922" s="5" t="str">
        <f t="shared" ref="T1922:T1985" si="181">R1922 &amp; " " &amp; S1922</f>
        <v>Ritsa Hightower</v>
      </c>
      <c r="U1922" t="s">
        <v>1988</v>
      </c>
      <c r="V1922" s="5" t="s">
        <v>47</v>
      </c>
      <c r="W1922" s="5" t="s">
        <v>28</v>
      </c>
      <c r="X1922" s="5" t="s">
        <v>75</v>
      </c>
      <c r="Y1922" s="5" t="s">
        <v>631</v>
      </c>
      <c r="Z1922" s="5" t="s">
        <v>43</v>
      </c>
      <c r="AA1922" s="4">
        <v>0.37</v>
      </c>
      <c r="AB1922" s="1">
        <v>41104</v>
      </c>
      <c r="AC1922" s="1">
        <v>26189</v>
      </c>
      <c r="AD1922">
        <f t="shared" ref="AD1922:AD1985" si="182">_xlfn.DAYS(AB1922,D1922)</f>
        <v>2</v>
      </c>
      <c r="AE1922">
        <f t="shared" ref="AE1922:AE1985" ca="1" si="183">DATEDIF(AC1922,TODAY(),"Y")</f>
        <v>52</v>
      </c>
      <c r="AF1922" t="str">
        <f t="shared" ref="AF1922:AF1985" ca="1" si="184">IF(AE1922&lt;18,"Under 18",IF(AE1922&lt;65,"18-64","Over 65"))</f>
        <v>18-64</v>
      </c>
      <c r="AG1922" s="3">
        <f t="shared" ref="AG1922:AG1985" si="185" xml:space="preserve"> (P1922 - (M1922 / 100) * P1922 + Q1922) / K1922</f>
        <v>0.80050964705882344</v>
      </c>
      <c r="AH1922" t="str">
        <f>_xlfn.IFNA(VLOOKUP(Sales_Transactions[[#This Row],[Order ID]],Returned_Items[#All],2,FALSE),"Not Returned")</f>
        <v>Not Returned</v>
      </c>
    </row>
    <row r="1923" spans="1:34" x14ac:dyDescent="0.25">
      <c r="A1923">
        <v>50883</v>
      </c>
      <c r="C1923" t="s">
        <v>2198</v>
      </c>
      <c r="D1923" s="2" t="str">
        <f>TEXT(MID(Sales_Transactions[[#This Row],[Order Date]],2,5),"d/m/yyy")</f>
        <v>1/6/2012</v>
      </c>
      <c r="E1923" s="2" t="str">
        <f>TEXT(MID(Sales_Transactions[[#This Row],[Order Date]],2,5),"d")</f>
        <v>1</v>
      </c>
      <c r="F1923" s="2" t="str">
        <f>TEXT(MID(Sales_Transactions[[#This Row],[Order Date]],2,5),"m")</f>
        <v>6</v>
      </c>
      <c r="G1923" s="2" t="str">
        <f>TEXT(MID(Sales_Transactions[[#This Row],[Order Date]],2,5),"yyy")</f>
        <v>2012</v>
      </c>
      <c r="H1923" s="2" t="str">
        <f>TEXT(MID(Sales_Transactions[[#This Row],[Order Date]],2,5),"yyy/m")</f>
        <v>2012/6</v>
      </c>
      <c r="I1923" t="s">
        <v>22</v>
      </c>
      <c r="J1923">
        <f t="shared" si="180"/>
        <v>2</v>
      </c>
      <c r="K1923" s="2">
        <v>35</v>
      </c>
      <c r="L1923" s="3">
        <v>6739.92</v>
      </c>
      <c r="M1923" s="4">
        <v>0.01</v>
      </c>
      <c r="N1923" s="5" t="s">
        <v>34</v>
      </c>
      <c r="O1923" s="3">
        <v>957.29</v>
      </c>
      <c r="P1923" s="3">
        <v>180.98</v>
      </c>
      <c r="Q1923" s="3">
        <v>30</v>
      </c>
      <c r="R1923" s="5" t="s">
        <v>2137</v>
      </c>
      <c r="S1923" s="5" t="s">
        <v>1209</v>
      </c>
      <c r="T1923" s="5" t="str">
        <f t="shared" si="181"/>
        <v>Pauline Chand</v>
      </c>
      <c r="U1923" t="s">
        <v>1988</v>
      </c>
      <c r="V1923" s="5" t="s">
        <v>47</v>
      </c>
      <c r="W1923" s="5" t="s">
        <v>57</v>
      </c>
      <c r="X1923" s="5" t="s">
        <v>154</v>
      </c>
      <c r="Y1923" s="5" t="s">
        <v>1677</v>
      </c>
      <c r="Z1923" s="5" t="s">
        <v>40</v>
      </c>
      <c r="AA1923" s="4">
        <v>0.69</v>
      </c>
      <c r="AB1923" s="1">
        <v>41061</v>
      </c>
      <c r="AC1923" s="1">
        <v>25752</v>
      </c>
      <c r="AD1923">
        <f t="shared" si="182"/>
        <v>0</v>
      </c>
      <c r="AE1923">
        <f t="shared" ca="1" si="183"/>
        <v>54</v>
      </c>
      <c r="AF1923" t="str">
        <f t="shared" ca="1" si="184"/>
        <v>18-64</v>
      </c>
      <c r="AG1923" s="3">
        <f t="shared" si="185"/>
        <v>6.0274829142857138</v>
      </c>
      <c r="AH1923" t="str">
        <f>_xlfn.IFNA(VLOOKUP(Sales_Transactions[[#This Row],[Order ID]],Returned_Items[#All],2,FALSE),"Not Returned")</f>
        <v>Not Returned</v>
      </c>
    </row>
    <row r="1924" spans="1:34" x14ac:dyDescent="0.25">
      <c r="A1924">
        <v>51524</v>
      </c>
      <c r="C1924" t="s">
        <v>2199</v>
      </c>
      <c r="D1924" s="2" t="str">
        <f>TEXT(MID(Sales_Transactions[[#This Row],[Order Date]],2,5),"d/m/yyy")</f>
        <v>14/3/2010</v>
      </c>
      <c r="E1924" s="2" t="str">
        <f>TEXT(MID(Sales_Transactions[[#This Row],[Order Date]],2,5),"d")</f>
        <v>14</v>
      </c>
      <c r="F1924" s="2" t="str">
        <f>TEXT(MID(Sales_Transactions[[#This Row],[Order Date]],2,5),"m")</f>
        <v>3</v>
      </c>
      <c r="G1924" s="2" t="str">
        <f>TEXT(MID(Sales_Transactions[[#This Row],[Order Date]],2,5),"yyy")</f>
        <v>2010</v>
      </c>
      <c r="H1924" s="2" t="str">
        <f>TEXT(MID(Sales_Transactions[[#This Row],[Order Date]],2,5),"yyy/m")</f>
        <v>2010/3</v>
      </c>
      <c r="I1924" t="s">
        <v>78</v>
      </c>
      <c r="J1924">
        <f t="shared" si="180"/>
        <v>3</v>
      </c>
      <c r="K1924" s="2">
        <v>16</v>
      </c>
      <c r="L1924" s="3">
        <v>2723.1</v>
      </c>
      <c r="M1924" s="4">
        <v>7.0000000000000007E-2</v>
      </c>
      <c r="N1924" s="5" t="s">
        <v>23</v>
      </c>
      <c r="O1924" s="3">
        <v>-446.31</v>
      </c>
      <c r="P1924" s="3">
        <v>167.27</v>
      </c>
      <c r="Q1924" s="3">
        <v>35</v>
      </c>
      <c r="R1924" s="5" t="s">
        <v>2137</v>
      </c>
      <c r="S1924" s="5" t="s">
        <v>1209</v>
      </c>
      <c r="T1924" s="5" t="str">
        <f t="shared" si="181"/>
        <v>Pauline Chand</v>
      </c>
      <c r="U1924" t="s">
        <v>1988</v>
      </c>
      <c r="V1924" s="5" t="s">
        <v>27</v>
      </c>
      <c r="W1924" s="5" t="s">
        <v>28</v>
      </c>
      <c r="X1924" s="5" t="s">
        <v>29</v>
      </c>
      <c r="Y1924" s="5" t="s">
        <v>1720</v>
      </c>
      <c r="Z1924" s="5" t="s">
        <v>31</v>
      </c>
      <c r="AA1924" s="4">
        <v>0.85</v>
      </c>
      <c r="AB1924" s="1">
        <v>40252</v>
      </c>
      <c r="AC1924" s="1">
        <v>25643</v>
      </c>
      <c r="AD1924">
        <f t="shared" si="182"/>
        <v>1</v>
      </c>
      <c r="AE1924">
        <f t="shared" ca="1" si="183"/>
        <v>54</v>
      </c>
      <c r="AF1924" t="str">
        <f t="shared" ca="1" si="184"/>
        <v>18-64</v>
      </c>
      <c r="AG1924" s="3">
        <f t="shared" si="185"/>
        <v>12.634556937500001</v>
      </c>
      <c r="AH1924" t="str">
        <f>_xlfn.IFNA(VLOOKUP(Sales_Transactions[[#This Row],[Order ID]],Returned_Items[#All],2,FALSE),"Not Returned")</f>
        <v>Not Returned</v>
      </c>
    </row>
    <row r="1925" spans="1:34" x14ac:dyDescent="0.25">
      <c r="A1925">
        <v>51524</v>
      </c>
      <c r="C1925" t="s">
        <v>2199</v>
      </c>
      <c r="D1925" s="2" t="str">
        <f>TEXT(MID(Sales_Transactions[[#This Row],[Order Date]],2,5),"d/m/yyy")</f>
        <v>14/3/2010</v>
      </c>
      <c r="E1925" s="2" t="str">
        <f>TEXT(MID(Sales_Transactions[[#This Row],[Order Date]],2,5),"d")</f>
        <v>14</v>
      </c>
      <c r="F1925" s="2" t="str">
        <f>TEXT(MID(Sales_Transactions[[#This Row],[Order Date]],2,5),"m")</f>
        <v>3</v>
      </c>
      <c r="G1925" s="2" t="str">
        <f>TEXT(MID(Sales_Transactions[[#This Row],[Order Date]],2,5),"yyy")</f>
        <v>2010</v>
      </c>
      <c r="H1925" s="2" t="str">
        <f>TEXT(MID(Sales_Transactions[[#This Row],[Order Date]],2,5),"yyy/m")</f>
        <v>2010/3</v>
      </c>
      <c r="I1925" t="s">
        <v>78</v>
      </c>
      <c r="J1925">
        <f t="shared" si="180"/>
        <v>3</v>
      </c>
      <c r="K1925" s="2">
        <v>20</v>
      </c>
      <c r="L1925" s="3">
        <v>347.26749999999998</v>
      </c>
      <c r="M1925" s="4">
        <v>0.06</v>
      </c>
      <c r="N1925" s="5" t="s">
        <v>67</v>
      </c>
      <c r="O1925" s="3">
        <v>-71.09</v>
      </c>
      <c r="P1925" s="3">
        <v>20.99</v>
      </c>
      <c r="Q1925" s="3">
        <v>0.99</v>
      </c>
      <c r="R1925" s="5" t="s">
        <v>2137</v>
      </c>
      <c r="S1925" s="5" t="s">
        <v>1209</v>
      </c>
      <c r="T1925" s="5" t="str">
        <f t="shared" si="181"/>
        <v>Pauline Chand</v>
      </c>
      <c r="U1925" t="s">
        <v>1988</v>
      </c>
      <c r="V1925" s="5" t="s">
        <v>27</v>
      </c>
      <c r="W1925" s="5" t="s">
        <v>48</v>
      </c>
      <c r="X1925" s="5" t="s">
        <v>49</v>
      </c>
      <c r="Y1925" s="5" t="s">
        <v>2200</v>
      </c>
      <c r="Z1925" s="5" t="s">
        <v>60</v>
      </c>
      <c r="AA1925" s="4">
        <v>0.83</v>
      </c>
      <c r="AB1925" s="1">
        <v>40253</v>
      </c>
      <c r="AC1925" s="1">
        <v>25801</v>
      </c>
      <c r="AD1925">
        <f t="shared" si="182"/>
        <v>2</v>
      </c>
      <c r="AE1925">
        <f t="shared" ca="1" si="183"/>
        <v>53</v>
      </c>
      <c r="AF1925" t="str">
        <f t="shared" ca="1" si="184"/>
        <v>18-64</v>
      </c>
      <c r="AG1925" s="3">
        <f t="shared" si="185"/>
        <v>1.0983702999999998</v>
      </c>
      <c r="AH1925" t="str">
        <f>_xlfn.IFNA(VLOOKUP(Sales_Transactions[[#This Row],[Order ID]],Returned_Items[#All],2,FALSE),"Not Returned")</f>
        <v>Not Returned</v>
      </c>
    </row>
    <row r="1926" spans="1:34" hidden="1" x14ac:dyDescent="0.25">
      <c r="A1926">
        <v>52322</v>
      </c>
      <c r="C1926" t="s">
        <v>747</v>
      </c>
      <c r="D1926" s="2" t="str">
        <f>TEXT(MID(Sales_Transactions[[#This Row],[Order Date]],2,5),"d/m/yyy")</f>
        <v>2/2/2010</v>
      </c>
      <c r="E1926" s="2" t="str">
        <f>TEXT(MID(Sales_Transactions[[#This Row],[Order Date]],2,5),"d")</f>
        <v>2</v>
      </c>
      <c r="F1926" s="2" t="str">
        <f>TEXT(MID(Sales_Transactions[[#This Row],[Order Date]],2,5),"m")</f>
        <v>2</v>
      </c>
      <c r="G1926" s="2" t="str">
        <f>TEXT(MID(Sales_Transactions[[#This Row],[Order Date]],2,5),"yyy")</f>
        <v>2010</v>
      </c>
      <c r="H1926" s="2" t="str">
        <f>TEXT(MID(Sales_Transactions[[#This Row],[Order Date]],2,5),"yyy/m")</f>
        <v>2010/2</v>
      </c>
      <c r="I1926" t="s">
        <v>22</v>
      </c>
      <c r="J1926">
        <f t="shared" si="180"/>
        <v>2</v>
      </c>
      <c r="K1926" s="2">
        <v>1</v>
      </c>
      <c r="L1926">
        <v>5.7</v>
      </c>
      <c r="M1926">
        <v>0.1</v>
      </c>
      <c r="N1926" t="s">
        <v>23</v>
      </c>
      <c r="O1926">
        <v>-2.34</v>
      </c>
      <c r="P1926">
        <v>3.95</v>
      </c>
      <c r="Q1926">
        <v>2</v>
      </c>
      <c r="R1926" t="s">
        <v>2143</v>
      </c>
      <c r="S1926" t="s">
        <v>2144</v>
      </c>
      <c r="T1926" t="str">
        <f t="shared" si="181"/>
        <v>Joni Blumstein</v>
      </c>
      <c r="U1926" t="s">
        <v>1988</v>
      </c>
      <c r="V1926" t="s">
        <v>37</v>
      </c>
      <c r="W1926" t="s">
        <v>28</v>
      </c>
      <c r="X1926" t="s">
        <v>82</v>
      </c>
      <c r="Y1926" t="s">
        <v>83</v>
      </c>
      <c r="Z1926" t="s">
        <v>84</v>
      </c>
      <c r="AA1926">
        <v>0.53</v>
      </c>
      <c r="AB1926" s="1">
        <v>40218</v>
      </c>
      <c r="AC1926" s="1"/>
      <c r="AD1926">
        <f t="shared" si="182"/>
        <v>7</v>
      </c>
      <c r="AE1926">
        <f t="shared" ca="1" si="183"/>
        <v>124</v>
      </c>
      <c r="AF1926" t="str">
        <f t="shared" ca="1" si="184"/>
        <v>Over 65</v>
      </c>
      <c r="AG1926">
        <f t="shared" si="185"/>
        <v>5.9460499999999996</v>
      </c>
      <c r="AH1926" t="str">
        <f>_xlfn.IFNA(VLOOKUP(Sales_Transactions[[#This Row],[Order ID]],Returned_Items[#All],2,FALSE),"Not Returned")</f>
        <v>Not Returned</v>
      </c>
    </row>
    <row r="1927" spans="1:34" x14ac:dyDescent="0.25">
      <c r="A1927">
        <v>52932</v>
      </c>
      <c r="C1927" t="s">
        <v>512</v>
      </c>
      <c r="D1927" s="2" t="str">
        <f>TEXT(MID(Sales_Transactions[[#This Row],[Order Date]],2,5),"d/m/yyy")</f>
        <v>12/5/2012</v>
      </c>
      <c r="E1927" s="2" t="str">
        <f>TEXT(MID(Sales_Transactions[[#This Row],[Order Date]],2,5),"d")</f>
        <v>12</v>
      </c>
      <c r="F1927" s="2" t="str">
        <f>TEXT(MID(Sales_Transactions[[#This Row],[Order Date]],2,5),"m")</f>
        <v>5</v>
      </c>
      <c r="G1927" s="2" t="str">
        <f>TEXT(MID(Sales_Transactions[[#This Row],[Order Date]],2,5),"yyy")</f>
        <v>2012</v>
      </c>
      <c r="H1927" s="2" t="str">
        <f>TEXT(MID(Sales_Transactions[[#This Row],[Order Date]],2,5),"yyy/m")</f>
        <v>2012/5</v>
      </c>
      <c r="I1927" t="s">
        <v>22</v>
      </c>
      <c r="J1927">
        <f t="shared" si="180"/>
        <v>2</v>
      </c>
      <c r="K1927" s="2">
        <v>3</v>
      </c>
      <c r="L1927" s="3">
        <v>26.23</v>
      </c>
      <c r="M1927" s="4">
        <v>0</v>
      </c>
      <c r="N1927" s="5" t="s">
        <v>23</v>
      </c>
      <c r="O1927" s="3">
        <v>-13.72</v>
      </c>
      <c r="P1927" s="3">
        <v>6.48</v>
      </c>
      <c r="Q1927" s="3">
        <v>6.6</v>
      </c>
      <c r="R1927" s="5" t="s">
        <v>2143</v>
      </c>
      <c r="S1927" s="5" t="s">
        <v>2144</v>
      </c>
      <c r="T1927" s="5" t="str">
        <f t="shared" si="181"/>
        <v>Joni Blumstein</v>
      </c>
      <c r="U1927" t="s">
        <v>1988</v>
      </c>
      <c r="V1927" s="5" t="s">
        <v>74</v>
      </c>
      <c r="W1927" s="5" t="s">
        <v>28</v>
      </c>
      <c r="X1927" s="5" t="s">
        <v>75</v>
      </c>
      <c r="Y1927" s="5" t="s">
        <v>560</v>
      </c>
      <c r="Z1927" s="5" t="s">
        <v>43</v>
      </c>
      <c r="AA1927" s="4">
        <v>0.37</v>
      </c>
      <c r="AB1927" s="1">
        <v>41046</v>
      </c>
      <c r="AC1927" s="1">
        <v>25793</v>
      </c>
      <c r="AD1927">
        <f t="shared" si="182"/>
        <v>5</v>
      </c>
      <c r="AE1927">
        <f t="shared" ca="1" si="183"/>
        <v>53</v>
      </c>
      <c r="AF1927" t="str">
        <f t="shared" ca="1" si="184"/>
        <v>18-64</v>
      </c>
      <c r="AG1927" s="3">
        <f t="shared" si="185"/>
        <v>4.3600000000000003</v>
      </c>
      <c r="AH1927" t="str">
        <f>_xlfn.IFNA(VLOOKUP(Sales_Transactions[[#This Row],[Order ID]],Returned_Items[#All],2,FALSE),"Not Returned")</f>
        <v>Not Returned</v>
      </c>
    </row>
    <row r="1928" spans="1:34" x14ac:dyDescent="0.25">
      <c r="A1928">
        <v>52995</v>
      </c>
      <c r="C1928" t="s">
        <v>457</v>
      </c>
      <c r="D1928" s="2" t="str">
        <f>TEXT(MID(Sales_Transactions[[#This Row],[Order Date]],2,5),"d/m/yyy")</f>
        <v>15/3/2012</v>
      </c>
      <c r="E1928" s="2" t="str">
        <f>TEXT(MID(Sales_Transactions[[#This Row],[Order Date]],2,5),"d")</f>
        <v>15</v>
      </c>
      <c r="F1928" s="2" t="str">
        <f>TEXT(MID(Sales_Transactions[[#This Row],[Order Date]],2,5),"m")</f>
        <v>3</v>
      </c>
      <c r="G1928" s="2" t="str">
        <f>TEXT(MID(Sales_Transactions[[#This Row],[Order Date]],2,5),"yyy")</f>
        <v>2012</v>
      </c>
      <c r="H1928" s="2" t="str">
        <f>TEXT(MID(Sales_Transactions[[#This Row],[Order Date]],2,5),"yyy/m")</f>
        <v>2012/3</v>
      </c>
      <c r="I1928" t="s">
        <v>52</v>
      </c>
      <c r="J1928">
        <f t="shared" si="180"/>
        <v>1</v>
      </c>
      <c r="K1928" s="2">
        <v>8</v>
      </c>
      <c r="L1928" s="3">
        <v>33.39</v>
      </c>
      <c r="M1928" s="4">
        <v>0.03</v>
      </c>
      <c r="N1928" s="5" t="s">
        <v>23</v>
      </c>
      <c r="O1928" s="3">
        <v>-35.51</v>
      </c>
      <c r="P1928" s="3">
        <v>3.36</v>
      </c>
      <c r="Q1928" s="3">
        <v>6.27</v>
      </c>
      <c r="R1928" s="5" t="s">
        <v>2155</v>
      </c>
      <c r="S1928" s="5" t="s">
        <v>2156</v>
      </c>
      <c r="T1928" s="5" t="str">
        <f t="shared" si="181"/>
        <v>Nat Gilpin</v>
      </c>
      <c r="U1928" t="s">
        <v>1988</v>
      </c>
      <c r="V1928" s="5" t="s">
        <v>37</v>
      </c>
      <c r="W1928" s="5" t="s">
        <v>28</v>
      </c>
      <c r="X1928" s="5" t="s">
        <v>41</v>
      </c>
      <c r="Y1928" s="5" t="s">
        <v>672</v>
      </c>
      <c r="Z1928" s="5" t="s">
        <v>43</v>
      </c>
      <c r="AA1928" s="4">
        <v>0.4</v>
      </c>
      <c r="AB1928" s="1">
        <v>40983</v>
      </c>
      <c r="AC1928" s="1">
        <v>25767</v>
      </c>
      <c r="AD1928">
        <f t="shared" si="182"/>
        <v>0</v>
      </c>
      <c r="AE1928">
        <f t="shared" ca="1" si="183"/>
        <v>54</v>
      </c>
      <c r="AF1928" t="str">
        <f t="shared" ca="1" si="184"/>
        <v>18-64</v>
      </c>
      <c r="AG1928" s="3">
        <f t="shared" si="185"/>
        <v>1.203624</v>
      </c>
      <c r="AH1928" t="str">
        <f>_xlfn.IFNA(VLOOKUP(Sales_Transactions[[#This Row],[Order ID]],Returned_Items[#All],2,FALSE),"Not Returned")</f>
        <v>Not Returned</v>
      </c>
    </row>
    <row r="1929" spans="1:34" x14ac:dyDescent="0.25">
      <c r="A1929">
        <v>53024</v>
      </c>
      <c r="C1929" t="s">
        <v>512</v>
      </c>
      <c r="D1929" s="2" t="str">
        <f>TEXT(MID(Sales_Transactions[[#This Row],[Order Date]],2,5),"d/m/yyy")</f>
        <v>12/5/2012</v>
      </c>
      <c r="E1929" s="2" t="str">
        <f>TEXT(MID(Sales_Transactions[[#This Row],[Order Date]],2,5),"d")</f>
        <v>12</v>
      </c>
      <c r="F1929" s="2" t="str">
        <f>TEXT(MID(Sales_Transactions[[#This Row],[Order Date]],2,5),"m")</f>
        <v>5</v>
      </c>
      <c r="G1929" s="2" t="str">
        <f>TEXT(MID(Sales_Transactions[[#This Row],[Order Date]],2,5),"yyy")</f>
        <v>2012</v>
      </c>
      <c r="H1929" s="2" t="str">
        <f>TEXT(MID(Sales_Transactions[[#This Row],[Order Date]],2,5),"yyy/m")</f>
        <v>2012/5</v>
      </c>
      <c r="I1929" t="s">
        <v>52</v>
      </c>
      <c r="J1929">
        <f t="shared" si="180"/>
        <v>1</v>
      </c>
      <c r="K1929" s="2">
        <v>9</v>
      </c>
      <c r="L1929" s="3">
        <v>187.13</v>
      </c>
      <c r="M1929" s="4">
        <v>0.09</v>
      </c>
      <c r="N1929" s="5" t="s">
        <v>23</v>
      </c>
      <c r="O1929" s="3">
        <v>12.4</v>
      </c>
      <c r="P1929" s="3">
        <v>20.28</v>
      </c>
      <c r="Q1929" s="3">
        <v>14.39</v>
      </c>
      <c r="R1929" s="5" t="s">
        <v>2141</v>
      </c>
      <c r="S1929" s="5" t="s">
        <v>2142</v>
      </c>
      <c r="T1929" s="5" t="str">
        <f t="shared" si="181"/>
        <v>Ritsa Hightower</v>
      </c>
      <c r="U1929" t="s">
        <v>1988</v>
      </c>
      <c r="V1929" s="5" t="s">
        <v>47</v>
      </c>
      <c r="W1929" s="5" t="s">
        <v>57</v>
      </c>
      <c r="X1929" s="5" t="s">
        <v>58</v>
      </c>
      <c r="Y1929" s="5" t="s">
        <v>1556</v>
      </c>
      <c r="Z1929" s="5" t="s">
        <v>43</v>
      </c>
      <c r="AA1929" s="4">
        <v>0.47</v>
      </c>
      <c r="AB1929" s="1">
        <v>41042</v>
      </c>
      <c r="AC1929" s="1">
        <v>25732</v>
      </c>
      <c r="AD1929">
        <f t="shared" si="182"/>
        <v>1</v>
      </c>
      <c r="AE1929">
        <f t="shared" ca="1" si="183"/>
        <v>54</v>
      </c>
      <c r="AF1929" t="str">
        <f t="shared" ca="1" si="184"/>
        <v>18-64</v>
      </c>
      <c r="AG1929" s="3">
        <f t="shared" si="185"/>
        <v>3.8501942222222221</v>
      </c>
      <c r="AH1929" t="str">
        <f>_xlfn.IFNA(VLOOKUP(Sales_Transactions[[#This Row],[Order ID]],Returned_Items[#All],2,FALSE),"Not Returned")</f>
        <v>Not Returned</v>
      </c>
    </row>
    <row r="1930" spans="1:34" x14ac:dyDescent="0.25">
      <c r="A1930">
        <v>53024</v>
      </c>
      <c r="C1930" t="s">
        <v>512</v>
      </c>
      <c r="D1930" s="2" t="str">
        <f>TEXT(MID(Sales_Transactions[[#This Row],[Order Date]],2,5),"d/m/yyy")</f>
        <v>12/5/2012</v>
      </c>
      <c r="E1930" s="2" t="str">
        <f>TEXT(MID(Sales_Transactions[[#This Row],[Order Date]],2,5),"d")</f>
        <v>12</v>
      </c>
      <c r="F1930" s="2" t="str">
        <f>TEXT(MID(Sales_Transactions[[#This Row],[Order Date]],2,5),"m")</f>
        <v>5</v>
      </c>
      <c r="G1930" s="2" t="str">
        <f>TEXT(MID(Sales_Transactions[[#This Row],[Order Date]],2,5),"yyy")</f>
        <v>2012</v>
      </c>
      <c r="H1930" s="2" t="str">
        <f>TEXT(MID(Sales_Transactions[[#This Row],[Order Date]],2,5),"yyy/m")</f>
        <v>2012/5</v>
      </c>
      <c r="I1930" t="s">
        <v>52</v>
      </c>
      <c r="J1930">
        <f t="shared" si="180"/>
        <v>1</v>
      </c>
      <c r="K1930" s="2">
        <v>46</v>
      </c>
      <c r="L1930" s="3">
        <v>2255.1945000000001</v>
      </c>
      <c r="M1930" s="4">
        <v>0.03</v>
      </c>
      <c r="N1930" s="5" t="s">
        <v>23</v>
      </c>
      <c r="O1930" s="3">
        <v>74.510000000000005</v>
      </c>
      <c r="P1930" s="3">
        <v>55.99</v>
      </c>
      <c r="Q1930" s="3">
        <v>5</v>
      </c>
      <c r="R1930" s="5" t="s">
        <v>2141</v>
      </c>
      <c r="S1930" s="5" t="s">
        <v>2142</v>
      </c>
      <c r="T1930" s="5" t="str">
        <f t="shared" si="181"/>
        <v>Ritsa Hightower</v>
      </c>
      <c r="U1930" t="s">
        <v>1988</v>
      </c>
      <c r="V1930" s="5" t="s">
        <v>47</v>
      </c>
      <c r="W1930" s="5" t="s">
        <v>48</v>
      </c>
      <c r="X1930" s="5" t="s">
        <v>49</v>
      </c>
      <c r="Y1930" s="5" t="s">
        <v>422</v>
      </c>
      <c r="Z1930" s="5" t="s">
        <v>60</v>
      </c>
      <c r="AA1930" s="4">
        <v>0.8</v>
      </c>
      <c r="AB1930" s="1">
        <v>41042</v>
      </c>
      <c r="AC1930" s="1">
        <v>26978</v>
      </c>
      <c r="AD1930">
        <f t="shared" si="182"/>
        <v>1</v>
      </c>
      <c r="AE1930">
        <f t="shared" ca="1" si="183"/>
        <v>50</v>
      </c>
      <c r="AF1930" t="str">
        <f t="shared" ca="1" si="184"/>
        <v>18-64</v>
      </c>
      <c r="AG1930" s="3">
        <f t="shared" si="185"/>
        <v>1.3255044130434783</v>
      </c>
      <c r="AH1930" t="str">
        <f>_xlfn.IFNA(VLOOKUP(Sales_Transactions[[#This Row],[Order ID]],Returned_Items[#All],2,FALSE),"Not Returned")</f>
        <v>Not Returned</v>
      </c>
    </row>
    <row r="1931" spans="1:34" x14ac:dyDescent="0.25">
      <c r="A1931">
        <v>54145</v>
      </c>
      <c r="C1931" t="s">
        <v>1903</v>
      </c>
      <c r="D1931" s="2" t="str">
        <f>TEXT(MID(Sales_Transactions[[#This Row],[Order Date]],2,5),"d/m/yyy")</f>
        <v>2/1/2010</v>
      </c>
      <c r="E1931" s="2" t="str">
        <f>TEXT(MID(Sales_Transactions[[#This Row],[Order Date]],2,5),"d")</f>
        <v>2</v>
      </c>
      <c r="F1931" s="2" t="str">
        <f>TEXT(MID(Sales_Transactions[[#This Row],[Order Date]],2,5),"m")</f>
        <v>1</v>
      </c>
      <c r="G1931" s="2" t="str">
        <f>TEXT(MID(Sales_Transactions[[#This Row],[Order Date]],2,5),"yyy")</f>
        <v>2010</v>
      </c>
      <c r="H1931" s="2" t="str">
        <f>TEXT(MID(Sales_Transactions[[#This Row],[Order Date]],2,5),"yyy/m")</f>
        <v>2010/1</v>
      </c>
      <c r="I1931" t="s">
        <v>22</v>
      </c>
      <c r="J1931">
        <f t="shared" si="180"/>
        <v>2</v>
      </c>
      <c r="K1931" s="2">
        <v>34</v>
      </c>
      <c r="L1931" s="3">
        <v>70.25</v>
      </c>
      <c r="M1931" s="4">
        <v>0.1</v>
      </c>
      <c r="N1931" s="5" t="s">
        <v>23</v>
      </c>
      <c r="O1931" s="3">
        <v>-133.06</v>
      </c>
      <c r="P1931" s="3">
        <v>2.08</v>
      </c>
      <c r="Q1931" s="3">
        <v>5.33</v>
      </c>
      <c r="R1931" s="5" t="s">
        <v>2143</v>
      </c>
      <c r="S1931" s="5" t="s">
        <v>2144</v>
      </c>
      <c r="T1931" s="5" t="str">
        <f t="shared" si="181"/>
        <v>Joni Blumstein</v>
      </c>
      <c r="U1931" t="s">
        <v>1988</v>
      </c>
      <c r="V1931" s="5" t="s">
        <v>74</v>
      </c>
      <c r="W1931" s="5" t="s">
        <v>57</v>
      </c>
      <c r="X1931" s="5" t="s">
        <v>58</v>
      </c>
      <c r="Y1931" s="5" t="s">
        <v>335</v>
      </c>
      <c r="Z1931" s="5" t="s">
        <v>43</v>
      </c>
      <c r="AA1931" s="4">
        <v>0.43</v>
      </c>
      <c r="AB1931" s="1">
        <v>40180</v>
      </c>
      <c r="AC1931" s="1">
        <v>26728</v>
      </c>
      <c r="AD1931">
        <f t="shared" si="182"/>
        <v>0</v>
      </c>
      <c r="AE1931">
        <f t="shared" ca="1" si="183"/>
        <v>51</v>
      </c>
      <c r="AF1931" t="str">
        <f t="shared" ca="1" si="184"/>
        <v>18-64</v>
      </c>
      <c r="AG1931" s="3">
        <f t="shared" si="185"/>
        <v>0.21788000000000002</v>
      </c>
      <c r="AH1931" t="str">
        <f>_xlfn.IFNA(VLOOKUP(Sales_Transactions[[#This Row],[Order ID]],Returned_Items[#All],2,FALSE),"Not Returned")</f>
        <v>Not Returned</v>
      </c>
    </row>
    <row r="1932" spans="1:34" x14ac:dyDescent="0.25">
      <c r="A1932">
        <v>55840</v>
      </c>
      <c r="C1932" t="s">
        <v>2201</v>
      </c>
      <c r="D1932" s="2" t="str">
        <f>TEXT(MID(Sales_Transactions[[#This Row],[Order Date]],2,5),"d/m/yyy")</f>
        <v>17/8/2009</v>
      </c>
      <c r="E1932" s="2" t="str">
        <f>TEXT(MID(Sales_Transactions[[#This Row],[Order Date]],2,5),"d")</f>
        <v>17</v>
      </c>
      <c r="F1932" s="2" t="str">
        <f>TEXT(MID(Sales_Transactions[[#This Row],[Order Date]],2,5),"m")</f>
        <v>8</v>
      </c>
      <c r="G1932" s="2" t="str">
        <f>TEXT(MID(Sales_Transactions[[#This Row],[Order Date]],2,5),"yyy")</f>
        <v>2009</v>
      </c>
      <c r="H1932" s="2" t="str">
        <f>TEXT(MID(Sales_Transactions[[#This Row],[Order Date]],2,5),"yyy/m")</f>
        <v>2009/8</v>
      </c>
      <c r="I1932" t="s">
        <v>78</v>
      </c>
      <c r="J1932">
        <f t="shared" si="180"/>
        <v>3</v>
      </c>
      <c r="K1932" s="2">
        <v>11</v>
      </c>
      <c r="L1932" s="3">
        <v>59.03</v>
      </c>
      <c r="M1932" s="4">
        <v>0.04</v>
      </c>
      <c r="N1932" s="5" t="s">
        <v>23</v>
      </c>
      <c r="O1932" s="3">
        <v>-25.21</v>
      </c>
      <c r="P1932" s="3">
        <v>4.9800000000000004</v>
      </c>
      <c r="Q1932" s="3">
        <v>4.8600000000000003</v>
      </c>
      <c r="R1932" s="5" t="s">
        <v>1651</v>
      </c>
      <c r="S1932" s="5" t="s">
        <v>2196</v>
      </c>
      <c r="T1932" s="5" t="str">
        <f t="shared" si="181"/>
        <v>Jas O'Carroll</v>
      </c>
      <c r="U1932" t="s">
        <v>1988</v>
      </c>
      <c r="V1932" s="5" t="s">
        <v>74</v>
      </c>
      <c r="W1932" s="5" t="s">
        <v>28</v>
      </c>
      <c r="X1932" s="5" t="s">
        <v>75</v>
      </c>
      <c r="Y1932" s="5" t="s">
        <v>491</v>
      </c>
      <c r="Z1932" s="5" t="s">
        <v>43</v>
      </c>
      <c r="AA1932" s="4">
        <v>0.38</v>
      </c>
      <c r="AB1932" s="1">
        <v>40042</v>
      </c>
      <c r="AC1932" s="1">
        <v>26800</v>
      </c>
      <c r="AD1932">
        <f t="shared" si="182"/>
        <v>0</v>
      </c>
      <c r="AE1932">
        <f t="shared" ca="1" si="183"/>
        <v>51</v>
      </c>
      <c r="AF1932" t="str">
        <f t="shared" ca="1" si="184"/>
        <v>18-64</v>
      </c>
      <c r="AG1932" s="3">
        <f t="shared" si="185"/>
        <v>0.89436436363636362</v>
      </c>
      <c r="AH1932" t="str">
        <f>_xlfn.IFNA(VLOOKUP(Sales_Transactions[[#This Row],[Order ID]],Returned_Items[#All],2,FALSE),"Not Returned")</f>
        <v>Not Returned</v>
      </c>
    </row>
    <row r="1933" spans="1:34" x14ac:dyDescent="0.25">
      <c r="A1933">
        <v>56930</v>
      </c>
      <c r="C1933" t="s">
        <v>696</v>
      </c>
      <c r="D1933" s="2" t="str">
        <f>TEXT(MID(Sales_Transactions[[#This Row],[Order Date]],2,5),"d/m/yyy")</f>
        <v>17/8/2012</v>
      </c>
      <c r="E1933" s="2" t="str">
        <f>TEXT(MID(Sales_Transactions[[#This Row],[Order Date]],2,5),"d")</f>
        <v>17</v>
      </c>
      <c r="F1933" s="2" t="str">
        <f>TEXT(MID(Sales_Transactions[[#This Row],[Order Date]],2,5),"m")</f>
        <v>8</v>
      </c>
      <c r="G1933" s="2" t="str">
        <f>TEXT(MID(Sales_Transactions[[#This Row],[Order Date]],2,5),"yyy")</f>
        <v>2012</v>
      </c>
      <c r="H1933" s="2" t="str">
        <f>TEXT(MID(Sales_Transactions[[#This Row],[Order Date]],2,5),"yyy/m")</f>
        <v>2012/8</v>
      </c>
      <c r="I1933" t="s">
        <v>22</v>
      </c>
      <c r="J1933">
        <f t="shared" si="180"/>
        <v>2</v>
      </c>
      <c r="K1933" s="2">
        <v>10</v>
      </c>
      <c r="L1933" s="3">
        <v>987.54</v>
      </c>
      <c r="M1933" s="4">
        <v>7.0000000000000007E-2</v>
      </c>
      <c r="N1933" s="5" t="s">
        <v>23</v>
      </c>
      <c r="O1933" s="3">
        <v>-396.84</v>
      </c>
      <c r="P1933" s="3">
        <v>101.41</v>
      </c>
      <c r="Q1933" s="3">
        <v>35</v>
      </c>
      <c r="R1933" s="5" t="s">
        <v>2193</v>
      </c>
      <c r="S1933" s="5" t="s">
        <v>2194</v>
      </c>
      <c r="T1933" s="5" t="str">
        <f t="shared" si="181"/>
        <v>Eva Jacobs</v>
      </c>
      <c r="U1933" t="s">
        <v>1988</v>
      </c>
      <c r="V1933" s="5" t="s">
        <v>74</v>
      </c>
      <c r="W1933" s="5" t="s">
        <v>28</v>
      </c>
      <c r="X1933" s="5" t="s">
        <v>29</v>
      </c>
      <c r="Y1933" s="5" t="s">
        <v>2202</v>
      </c>
      <c r="Z1933" s="5" t="s">
        <v>31</v>
      </c>
      <c r="AA1933" s="4">
        <v>0.82</v>
      </c>
      <c r="AB1933" s="1">
        <v>41138</v>
      </c>
      <c r="AC1933" s="1">
        <v>26942</v>
      </c>
      <c r="AD1933">
        <f t="shared" si="182"/>
        <v>0</v>
      </c>
      <c r="AE1933">
        <f t="shared" ca="1" si="183"/>
        <v>50</v>
      </c>
      <c r="AF1933" t="str">
        <f t="shared" ca="1" si="184"/>
        <v>18-64</v>
      </c>
      <c r="AG1933" s="3">
        <f t="shared" si="185"/>
        <v>13.6339013</v>
      </c>
      <c r="AH1933" t="str">
        <f>_xlfn.IFNA(VLOOKUP(Sales_Transactions[[#This Row],[Order ID]],Returned_Items[#All],2,FALSE),"Not Returned")</f>
        <v>Returned</v>
      </c>
    </row>
    <row r="1934" spans="1:34" x14ac:dyDescent="0.25">
      <c r="A1934">
        <v>57570</v>
      </c>
      <c r="C1934" t="s">
        <v>2203</v>
      </c>
      <c r="D1934" s="2" t="str">
        <f>TEXT(MID(Sales_Transactions[[#This Row],[Order Date]],2,5),"d/m/yyy")</f>
        <v>28/9/2012</v>
      </c>
      <c r="E1934" s="2" t="str">
        <f>TEXT(MID(Sales_Transactions[[#This Row],[Order Date]],2,5),"d")</f>
        <v>28</v>
      </c>
      <c r="F1934" s="2" t="str">
        <f>TEXT(MID(Sales_Transactions[[#This Row],[Order Date]],2,5),"m")</f>
        <v>9</v>
      </c>
      <c r="G1934" s="2" t="str">
        <f>TEXT(MID(Sales_Transactions[[#This Row],[Order Date]],2,5),"yyy")</f>
        <v>2012</v>
      </c>
      <c r="H1934" s="2" t="str">
        <f>TEXT(MID(Sales_Transactions[[#This Row],[Order Date]],2,5),"yyy/m")</f>
        <v>2012/9</v>
      </c>
      <c r="I1934" t="s">
        <v>33</v>
      </c>
      <c r="J1934">
        <f t="shared" si="180"/>
        <v>4</v>
      </c>
      <c r="K1934" s="2">
        <v>27</v>
      </c>
      <c r="L1934" s="3">
        <v>1823.04</v>
      </c>
      <c r="M1934" s="4">
        <v>0.09</v>
      </c>
      <c r="N1934" s="5" t="s">
        <v>34</v>
      </c>
      <c r="O1934" s="3">
        <v>-190.78</v>
      </c>
      <c r="P1934" s="3">
        <v>70.98</v>
      </c>
      <c r="Q1934" s="3">
        <v>26.74</v>
      </c>
      <c r="R1934" s="5" t="s">
        <v>1503</v>
      </c>
      <c r="S1934" s="5" t="s">
        <v>2180</v>
      </c>
      <c r="T1934" s="5" t="str">
        <f t="shared" si="181"/>
        <v>Daniel Raglin</v>
      </c>
      <c r="U1934" t="s">
        <v>1988</v>
      </c>
      <c r="V1934" s="5" t="s">
        <v>47</v>
      </c>
      <c r="W1934" s="5" t="s">
        <v>57</v>
      </c>
      <c r="X1934" s="5" t="s">
        <v>104</v>
      </c>
      <c r="Y1934" s="5" t="s">
        <v>1147</v>
      </c>
      <c r="Z1934" s="5" t="s">
        <v>106</v>
      </c>
      <c r="AA1934" s="4">
        <v>0.6</v>
      </c>
      <c r="AB1934" s="1">
        <v>41182</v>
      </c>
      <c r="AC1934" s="1">
        <v>26978</v>
      </c>
      <c r="AD1934">
        <f t="shared" si="182"/>
        <v>2</v>
      </c>
      <c r="AE1934">
        <f t="shared" ca="1" si="183"/>
        <v>50</v>
      </c>
      <c r="AF1934" t="str">
        <f t="shared" ca="1" si="184"/>
        <v>18-64</v>
      </c>
      <c r="AG1934" s="3">
        <f t="shared" si="185"/>
        <v>3.6168932592592591</v>
      </c>
      <c r="AH1934" t="str">
        <f>_xlfn.IFNA(VLOOKUP(Sales_Transactions[[#This Row],[Order ID]],Returned_Items[#All],2,FALSE),"Not Returned")</f>
        <v>Not Returned</v>
      </c>
    </row>
    <row r="1935" spans="1:34" x14ac:dyDescent="0.25">
      <c r="A1935">
        <v>58051</v>
      </c>
      <c r="C1935" t="s">
        <v>1344</v>
      </c>
      <c r="D1935" s="2" t="str">
        <f>TEXT(MID(Sales_Transactions[[#This Row],[Order Date]],2,5),"d/m/yyy")</f>
        <v>20/3/2012</v>
      </c>
      <c r="E1935" s="2" t="str">
        <f>TEXT(MID(Sales_Transactions[[#This Row],[Order Date]],2,5),"d")</f>
        <v>20</v>
      </c>
      <c r="F1935" s="2" t="str">
        <f>TEXT(MID(Sales_Transactions[[#This Row],[Order Date]],2,5),"m")</f>
        <v>3</v>
      </c>
      <c r="G1935" s="2" t="str">
        <f>TEXT(MID(Sales_Transactions[[#This Row],[Order Date]],2,5),"yyy")</f>
        <v>2012</v>
      </c>
      <c r="H1935" s="2" t="str">
        <f>TEXT(MID(Sales_Transactions[[#This Row],[Order Date]],2,5),"yyy/m")</f>
        <v>2012/3</v>
      </c>
      <c r="I1935" t="s">
        <v>33</v>
      </c>
      <c r="J1935">
        <f t="shared" si="180"/>
        <v>4</v>
      </c>
      <c r="K1935" s="2">
        <v>6</v>
      </c>
      <c r="L1935" s="3">
        <v>256.60000000000002</v>
      </c>
      <c r="M1935" s="4">
        <v>0</v>
      </c>
      <c r="N1935" s="5" t="s">
        <v>23</v>
      </c>
      <c r="O1935" s="3">
        <v>-106.76</v>
      </c>
      <c r="P1935" s="3">
        <v>39.979999999999997</v>
      </c>
      <c r="Q1935" s="3">
        <v>7.12</v>
      </c>
      <c r="R1935" s="5" t="s">
        <v>2137</v>
      </c>
      <c r="S1935" s="5" t="s">
        <v>1209</v>
      </c>
      <c r="T1935" s="5" t="str">
        <f t="shared" si="181"/>
        <v>Pauline Chand</v>
      </c>
      <c r="U1935" t="s">
        <v>1988</v>
      </c>
      <c r="V1935" s="5" t="s">
        <v>47</v>
      </c>
      <c r="W1935" s="5" t="s">
        <v>48</v>
      </c>
      <c r="X1935" s="5" t="s">
        <v>87</v>
      </c>
      <c r="Y1935" s="5" t="s">
        <v>1926</v>
      </c>
      <c r="Z1935" s="5" t="s">
        <v>43</v>
      </c>
      <c r="AA1935" s="4">
        <v>0.67</v>
      </c>
      <c r="AB1935" s="1">
        <v>40990</v>
      </c>
      <c r="AC1935" s="1">
        <v>26705</v>
      </c>
      <c r="AD1935">
        <f t="shared" si="182"/>
        <v>2</v>
      </c>
      <c r="AE1935">
        <f t="shared" ca="1" si="183"/>
        <v>51</v>
      </c>
      <c r="AF1935" t="str">
        <f t="shared" ca="1" si="184"/>
        <v>18-64</v>
      </c>
      <c r="AG1935" s="3">
        <f t="shared" si="185"/>
        <v>7.8499999999999988</v>
      </c>
      <c r="AH1935" t="str">
        <f>_xlfn.IFNA(VLOOKUP(Sales_Transactions[[#This Row],[Order ID]],Returned_Items[#All],2,FALSE),"Not Returned")</f>
        <v>Not Returned</v>
      </c>
    </row>
    <row r="1936" spans="1:34" x14ac:dyDescent="0.25">
      <c r="A1936">
        <v>59392</v>
      </c>
      <c r="C1936" t="s">
        <v>1248</v>
      </c>
      <c r="D1936" s="2" t="str">
        <f>TEXT(MID(Sales_Transactions[[#This Row],[Order Date]],2,5),"d/m/yyy")</f>
        <v>26/6/2010</v>
      </c>
      <c r="E1936" s="2" t="str">
        <f>TEXT(MID(Sales_Transactions[[#This Row],[Order Date]],2,5),"d")</f>
        <v>26</v>
      </c>
      <c r="F1936" s="2" t="str">
        <f>TEXT(MID(Sales_Transactions[[#This Row],[Order Date]],2,5),"m")</f>
        <v>6</v>
      </c>
      <c r="G1936" s="2" t="str">
        <f>TEXT(MID(Sales_Transactions[[#This Row],[Order Date]],2,5),"yyy")</f>
        <v>2010</v>
      </c>
      <c r="H1936" s="2" t="str">
        <f>TEXT(MID(Sales_Transactions[[#This Row],[Order Date]],2,5),"yyy/m")</f>
        <v>2010/6</v>
      </c>
      <c r="I1936" t="s">
        <v>78</v>
      </c>
      <c r="J1936">
        <f t="shared" si="180"/>
        <v>3</v>
      </c>
      <c r="K1936" s="2">
        <v>19</v>
      </c>
      <c r="L1936" s="3">
        <v>39.42</v>
      </c>
      <c r="M1936" s="4">
        <v>0.08</v>
      </c>
      <c r="N1936" s="5" t="s">
        <v>23</v>
      </c>
      <c r="O1936" s="3">
        <v>-29.02</v>
      </c>
      <c r="P1936" s="3">
        <v>2.12</v>
      </c>
      <c r="Q1936" s="3">
        <v>1.99</v>
      </c>
      <c r="R1936" s="5" t="s">
        <v>2137</v>
      </c>
      <c r="S1936" s="5" t="s">
        <v>1209</v>
      </c>
      <c r="T1936" s="5" t="str">
        <f t="shared" si="181"/>
        <v>Pauline Chand</v>
      </c>
      <c r="U1936" t="s">
        <v>1988</v>
      </c>
      <c r="V1936" s="5" t="s">
        <v>47</v>
      </c>
      <c r="W1936" s="5" t="s">
        <v>48</v>
      </c>
      <c r="X1936" s="5" t="s">
        <v>87</v>
      </c>
      <c r="Y1936" s="5" t="s">
        <v>2204</v>
      </c>
      <c r="Z1936" s="5" t="s">
        <v>60</v>
      </c>
      <c r="AA1936" s="4">
        <v>0.55000000000000004</v>
      </c>
      <c r="AB1936" s="1">
        <v>40356</v>
      </c>
      <c r="AC1936" s="1">
        <v>26980</v>
      </c>
      <c r="AD1936">
        <f t="shared" si="182"/>
        <v>1</v>
      </c>
      <c r="AE1936">
        <f t="shared" ca="1" si="183"/>
        <v>50</v>
      </c>
      <c r="AF1936" t="str">
        <f t="shared" ca="1" si="184"/>
        <v>18-64</v>
      </c>
      <c r="AG1936" s="3">
        <f t="shared" si="185"/>
        <v>0.21622652631578951</v>
      </c>
      <c r="AH1936" t="str">
        <f>_xlfn.IFNA(VLOOKUP(Sales_Transactions[[#This Row],[Order ID]],Returned_Items[#All],2,FALSE),"Not Returned")</f>
        <v>Not Returned</v>
      </c>
    </row>
    <row r="1937" spans="1:34" x14ac:dyDescent="0.25">
      <c r="A1937">
        <v>59392</v>
      </c>
      <c r="C1937" t="s">
        <v>1248</v>
      </c>
      <c r="D1937" s="2" t="str">
        <f>TEXT(MID(Sales_Transactions[[#This Row],[Order Date]],2,5),"d/m/yyy")</f>
        <v>26/6/2010</v>
      </c>
      <c r="E1937" s="2" t="str">
        <f>TEXT(MID(Sales_Transactions[[#This Row],[Order Date]],2,5),"d")</f>
        <v>26</v>
      </c>
      <c r="F1937" s="2" t="str">
        <f>TEXT(MID(Sales_Transactions[[#This Row],[Order Date]],2,5),"m")</f>
        <v>6</v>
      </c>
      <c r="G1937" s="2" t="str">
        <f>TEXT(MID(Sales_Transactions[[#This Row],[Order Date]],2,5),"yyy")</f>
        <v>2010</v>
      </c>
      <c r="H1937" s="2" t="str">
        <f>TEXT(MID(Sales_Transactions[[#This Row],[Order Date]],2,5),"yyy/m")</f>
        <v>2010/6</v>
      </c>
      <c r="I1937" t="s">
        <v>78</v>
      </c>
      <c r="J1937">
        <f t="shared" si="180"/>
        <v>3</v>
      </c>
      <c r="K1937" s="2">
        <v>45</v>
      </c>
      <c r="L1937" s="3">
        <v>1305.31</v>
      </c>
      <c r="M1937" s="4">
        <v>0.03</v>
      </c>
      <c r="N1937" s="5" t="s">
        <v>23</v>
      </c>
      <c r="O1937" s="3">
        <v>589.20000000000005</v>
      </c>
      <c r="P1937" s="3">
        <v>28.48</v>
      </c>
      <c r="Q1937" s="3">
        <v>1.99</v>
      </c>
      <c r="R1937" s="5" t="s">
        <v>2137</v>
      </c>
      <c r="S1937" s="5" t="s">
        <v>1209</v>
      </c>
      <c r="T1937" s="5" t="str">
        <f t="shared" si="181"/>
        <v>Pauline Chand</v>
      </c>
      <c r="U1937" t="s">
        <v>1988</v>
      </c>
      <c r="V1937" s="5" t="s">
        <v>47</v>
      </c>
      <c r="W1937" s="5" t="s">
        <v>48</v>
      </c>
      <c r="X1937" s="5" t="s">
        <v>87</v>
      </c>
      <c r="Y1937" s="5" t="s">
        <v>874</v>
      </c>
      <c r="Z1937" s="5" t="s">
        <v>60</v>
      </c>
      <c r="AA1937" s="4">
        <v>0.4</v>
      </c>
      <c r="AB1937" s="1">
        <v>40357</v>
      </c>
      <c r="AC1937" s="1">
        <v>26788</v>
      </c>
      <c r="AD1937">
        <f t="shared" si="182"/>
        <v>2</v>
      </c>
      <c r="AE1937">
        <f t="shared" ca="1" si="183"/>
        <v>51</v>
      </c>
      <c r="AF1937" t="str">
        <f t="shared" ca="1" si="184"/>
        <v>18-64</v>
      </c>
      <c r="AG1937" s="3">
        <f t="shared" si="185"/>
        <v>0.67692124444444446</v>
      </c>
      <c r="AH1937" t="str">
        <f>_xlfn.IFNA(VLOOKUP(Sales_Transactions[[#This Row],[Order ID]],Returned_Items[#All],2,FALSE),"Not Returned")</f>
        <v>Not Returned</v>
      </c>
    </row>
    <row r="1938" spans="1:34" x14ac:dyDescent="0.25">
      <c r="A1938">
        <v>3136</v>
      </c>
      <c r="C1938" t="s">
        <v>1341</v>
      </c>
      <c r="D1938" s="2" t="str">
        <f>TEXT(MID(Sales_Transactions[[#This Row],[Order Date]],2,5),"d/m/yyy")</f>
        <v>9/8/2009</v>
      </c>
      <c r="E1938" s="2" t="str">
        <f>TEXT(MID(Sales_Transactions[[#This Row],[Order Date]],2,5),"d")</f>
        <v>9</v>
      </c>
      <c r="F1938" s="2" t="str">
        <f>TEXT(MID(Sales_Transactions[[#This Row],[Order Date]],2,5),"m")</f>
        <v>8</v>
      </c>
      <c r="G1938" s="2" t="str">
        <f>TEXT(MID(Sales_Transactions[[#This Row],[Order Date]],2,5),"yyy")</f>
        <v>2009</v>
      </c>
      <c r="H1938" s="2" t="str">
        <f>TEXT(MID(Sales_Transactions[[#This Row],[Order Date]],2,5),"yyy/m")</f>
        <v>2009/8</v>
      </c>
      <c r="I1938" t="s">
        <v>52</v>
      </c>
      <c r="J1938">
        <f t="shared" si="180"/>
        <v>1</v>
      </c>
      <c r="K1938" s="2">
        <v>8</v>
      </c>
      <c r="L1938" s="3">
        <v>238.74</v>
      </c>
      <c r="M1938" s="4">
        <v>0.1</v>
      </c>
      <c r="N1938" s="5" t="s">
        <v>23</v>
      </c>
      <c r="O1938" s="3">
        <v>-38.89</v>
      </c>
      <c r="P1938" s="3">
        <v>30.98</v>
      </c>
      <c r="Q1938" s="3">
        <v>8.99</v>
      </c>
      <c r="R1938" s="5" t="s">
        <v>980</v>
      </c>
      <c r="S1938" s="5" t="s">
        <v>2205</v>
      </c>
      <c r="T1938" s="5" t="str">
        <f t="shared" si="181"/>
        <v>Paul Prost</v>
      </c>
      <c r="U1938" t="s">
        <v>1988</v>
      </c>
      <c r="V1938" s="5" t="s">
        <v>47</v>
      </c>
      <c r="W1938" s="5" t="s">
        <v>28</v>
      </c>
      <c r="X1938" s="5" t="s">
        <v>124</v>
      </c>
      <c r="Y1938" s="5" t="s">
        <v>1870</v>
      </c>
      <c r="Z1938" s="5" t="s">
        <v>60</v>
      </c>
      <c r="AA1938" s="4">
        <v>0.57999999999999996</v>
      </c>
      <c r="AB1938" s="1">
        <v>40036</v>
      </c>
      <c r="AC1938" s="1">
        <v>25289</v>
      </c>
      <c r="AD1938">
        <f t="shared" si="182"/>
        <v>2</v>
      </c>
      <c r="AE1938">
        <f t="shared" ca="1" si="183"/>
        <v>55</v>
      </c>
      <c r="AF1938" t="str">
        <f t="shared" ca="1" si="184"/>
        <v>18-64</v>
      </c>
      <c r="AG1938" s="3">
        <f t="shared" si="185"/>
        <v>4.9923774999999999</v>
      </c>
      <c r="AH1938" t="str">
        <f>_xlfn.IFNA(VLOOKUP(Sales_Transactions[[#This Row],[Order ID]],Returned_Items[#All],2,FALSE),"Not Returned")</f>
        <v>Not Returned</v>
      </c>
    </row>
    <row r="1939" spans="1:34" x14ac:dyDescent="0.25">
      <c r="A1939">
        <v>3648</v>
      </c>
      <c r="C1939" t="s">
        <v>2206</v>
      </c>
      <c r="D1939" s="2" t="str">
        <f>TEXT(MID(Sales_Transactions[[#This Row],[Order Date]],2,5),"d/m/yyy")</f>
        <v>16/6/2010</v>
      </c>
      <c r="E1939" s="2" t="str">
        <f>TEXT(MID(Sales_Transactions[[#This Row],[Order Date]],2,5),"d")</f>
        <v>16</v>
      </c>
      <c r="F1939" s="2" t="str">
        <f>TEXT(MID(Sales_Transactions[[#This Row],[Order Date]],2,5),"m")</f>
        <v>6</v>
      </c>
      <c r="G1939" s="2" t="str">
        <f>TEXT(MID(Sales_Transactions[[#This Row],[Order Date]],2,5),"yyy")</f>
        <v>2010</v>
      </c>
      <c r="H1939" s="2" t="str">
        <f>TEXT(MID(Sales_Transactions[[#This Row],[Order Date]],2,5),"yyy/m")</f>
        <v>2010/6</v>
      </c>
      <c r="I1939" t="s">
        <v>22</v>
      </c>
      <c r="J1939">
        <f t="shared" si="180"/>
        <v>2</v>
      </c>
      <c r="K1939" s="2">
        <v>46</v>
      </c>
      <c r="L1939" s="3">
        <v>134.81</v>
      </c>
      <c r="M1939" s="4">
        <v>0.1</v>
      </c>
      <c r="N1939" s="5" t="s">
        <v>23</v>
      </c>
      <c r="O1939" s="3">
        <v>52.36</v>
      </c>
      <c r="P1939" s="3">
        <v>3.15</v>
      </c>
      <c r="Q1939" s="3">
        <v>0.49</v>
      </c>
      <c r="R1939" s="5" t="s">
        <v>1052</v>
      </c>
      <c r="S1939" s="5" t="s">
        <v>1053</v>
      </c>
      <c r="T1939" s="5" t="str">
        <f t="shared" si="181"/>
        <v>Philip Brown</v>
      </c>
      <c r="U1939" t="s">
        <v>1988</v>
      </c>
      <c r="V1939" s="5" t="s">
        <v>74</v>
      </c>
      <c r="W1939" s="5" t="s">
        <v>28</v>
      </c>
      <c r="X1939" s="5" t="s">
        <v>115</v>
      </c>
      <c r="Y1939" s="5" t="s">
        <v>2207</v>
      </c>
      <c r="Z1939" s="5" t="s">
        <v>43</v>
      </c>
      <c r="AA1939" s="4">
        <v>0.37</v>
      </c>
      <c r="AB1939" s="1">
        <v>40347</v>
      </c>
      <c r="AC1939" s="1">
        <v>25207</v>
      </c>
      <c r="AD1939">
        <f t="shared" si="182"/>
        <v>2</v>
      </c>
      <c r="AE1939">
        <f t="shared" ca="1" si="183"/>
        <v>55</v>
      </c>
      <c r="AF1939" t="str">
        <f t="shared" ca="1" si="184"/>
        <v>18-64</v>
      </c>
      <c r="AG1939" s="3">
        <f t="shared" si="185"/>
        <v>7.9061956521739127E-2</v>
      </c>
      <c r="AH1939" t="str">
        <f>_xlfn.IFNA(VLOOKUP(Sales_Transactions[[#This Row],[Order ID]],Returned_Items[#All],2,FALSE),"Not Returned")</f>
        <v>Not Returned</v>
      </c>
    </row>
    <row r="1940" spans="1:34" x14ac:dyDescent="0.25">
      <c r="A1940">
        <v>3648</v>
      </c>
      <c r="C1940" t="s">
        <v>2206</v>
      </c>
      <c r="D1940" s="2" t="str">
        <f>TEXT(MID(Sales_Transactions[[#This Row],[Order Date]],2,5),"d/m/yyy")</f>
        <v>16/6/2010</v>
      </c>
      <c r="E1940" s="2" t="str">
        <f>TEXT(MID(Sales_Transactions[[#This Row],[Order Date]],2,5),"d")</f>
        <v>16</v>
      </c>
      <c r="F1940" s="2" t="str">
        <f>TEXT(MID(Sales_Transactions[[#This Row],[Order Date]],2,5),"m")</f>
        <v>6</v>
      </c>
      <c r="G1940" s="2" t="str">
        <f>TEXT(MID(Sales_Transactions[[#This Row],[Order Date]],2,5),"yyy")</f>
        <v>2010</v>
      </c>
      <c r="H1940" s="2" t="str">
        <f>TEXT(MID(Sales_Transactions[[#This Row],[Order Date]],2,5),"yyy/m")</f>
        <v>2010/6</v>
      </c>
      <c r="I1940" t="s">
        <v>22</v>
      </c>
      <c r="J1940">
        <f t="shared" si="180"/>
        <v>2</v>
      </c>
      <c r="K1940" s="2">
        <v>34</v>
      </c>
      <c r="L1940" s="3">
        <v>5488.5264999999999</v>
      </c>
      <c r="M1940" s="4">
        <v>0.05</v>
      </c>
      <c r="N1940" s="5" t="s">
        <v>23</v>
      </c>
      <c r="O1940" s="3">
        <v>1382.45</v>
      </c>
      <c r="P1940" s="3">
        <v>195.99</v>
      </c>
      <c r="Q1940" s="3">
        <v>4.2</v>
      </c>
      <c r="R1940" s="5" t="s">
        <v>1052</v>
      </c>
      <c r="S1940" s="5" t="s">
        <v>1053</v>
      </c>
      <c r="T1940" s="5" t="str">
        <f t="shared" si="181"/>
        <v>Philip Brown</v>
      </c>
      <c r="U1940" t="s">
        <v>1988</v>
      </c>
      <c r="V1940" s="5" t="s">
        <v>74</v>
      </c>
      <c r="W1940" s="5" t="s">
        <v>48</v>
      </c>
      <c r="X1940" s="5" t="s">
        <v>49</v>
      </c>
      <c r="Y1940" s="5" t="s">
        <v>2208</v>
      </c>
      <c r="Z1940" s="5" t="s">
        <v>43</v>
      </c>
      <c r="AA1940" s="4">
        <v>0.56999999999999995</v>
      </c>
      <c r="AB1940" s="1">
        <v>40352</v>
      </c>
      <c r="AC1940" s="1">
        <v>25242</v>
      </c>
      <c r="AD1940">
        <f t="shared" si="182"/>
        <v>7</v>
      </c>
      <c r="AE1940">
        <f t="shared" ca="1" si="183"/>
        <v>55</v>
      </c>
      <c r="AF1940" t="str">
        <f t="shared" ca="1" si="184"/>
        <v>18-64</v>
      </c>
      <c r="AG1940" s="3">
        <f t="shared" si="185"/>
        <v>5.8850589705882355</v>
      </c>
      <c r="AH1940" t="str">
        <f>_xlfn.IFNA(VLOOKUP(Sales_Transactions[[#This Row],[Order ID]],Returned_Items[#All],2,FALSE),"Not Returned")</f>
        <v>Not Returned</v>
      </c>
    </row>
    <row r="1941" spans="1:34" x14ac:dyDescent="0.25">
      <c r="A1941">
        <v>6246</v>
      </c>
      <c r="C1941" t="s">
        <v>2209</v>
      </c>
      <c r="D1941" s="2" t="str">
        <f>TEXT(MID(Sales_Transactions[[#This Row],[Order Date]],2,5),"d/m/yyy")</f>
        <v>21/10/2009</v>
      </c>
      <c r="E1941" s="2" t="str">
        <f>TEXT(MID(Sales_Transactions[[#This Row],[Order Date]],2,5),"d")</f>
        <v>21</v>
      </c>
      <c r="F1941" s="2" t="str">
        <f>TEXT(MID(Sales_Transactions[[#This Row],[Order Date]],2,5),"m")</f>
        <v>10</v>
      </c>
      <c r="G1941" s="2" t="str">
        <f>TEXT(MID(Sales_Transactions[[#This Row],[Order Date]],2,5),"yyy")</f>
        <v>2009</v>
      </c>
      <c r="H1941" s="2" t="str">
        <f>TEXT(MID(Sales_Transactions[[#This Row],[Order Date]],2,5),"yyy/m")</f>
        <v>2009/10</v>
      </c>
      <c r="I1941" t="s">
        <v>52</v>
      </c>
      <c r="J1941">
        <f t="shared" si="180"/>
        <v>1</v>
      </c>
      <c r="K1941" s="2">
        <v>13</v>
      </c>
      <c r="L1941" s="3">
        <v>52.38</v>
      </c>
      <c r="M1941" s="4">
        <v>0.06</v>
      </c>
      <c r="N1941" s="5" t="s">
        <v>23</v>
      </c>
      <c r="O1941" s="3">
        <v>11.72</v>
      </c>
      <c r="P1941" s="3">
        <v>3.93</v>
      </c>
      <c r="Q1941" s="3">
        <v>0.99</v>
      </c>
      <c r="R1941" s="5" t="s">
        <v>1052</v>
      </c>
      <c r="S1941" s="5" t="s">
        <v>1053</v>
      </c>
      <c r="T1941" s="5" t="str">
        <f t="shared" si="181"/>
        <v>Philip Brown</v>
      </c>
      <c r="U1941" t="s">
        <v>1988</v>
      </c>
      <c r="V1941" s="5" t="s">
        <v>74</v>
      </c>
      <c r="W1941" s="5" t="s">
        <v>28</v>
      </c>
      <c r="X1941" s="5" t="s">
        <v>82</v>
      </c>
      <c r="Y1941" s="5" t="s">
        <v>632</v>
      </c>
      <c r="Z1941" s="5" t="s">
        <v>84</v>
      </c>
      <c r="AA1941" s="4">
        <v>0.39</v>
      </c>
      <c r="AB1941" s="1">
        <v>40109</v>
      </c>
      <c r="AC1941" s="1">
        <v>25295</v>
      </c>
      <c r="AD1941">
        <f t="shared" si="182"/>
        <v>2</v>
      </c>
      <c r="AE1941">
        <f t="shared" ca="1" si="183"/>
        <v>55</v>
      </c>
      <c r="AF1941" t="str">
        <f t="shared" ca="1" si="184"/>
        <v>18-64</v>
      </c>
      <c r="AG1941" s="3">
        <f t="shared" si="185"/>
        <v>0.37828015384615382</v>
      </c>
      <c r="AH1941" t="str">
        <f>_xlfn.IFNA(VLOOKUP(Sales_Transactions[[#This Row],[Order ID]],Returned_Items[#All],2,FALSE),"Not Returned")</f>
        <v>Not Returned</v>
      </c>
    </row>
    <row r="1942" spans="1:34" x14ac:dyDescent="0.25">
      <c r="A1942">
        <v>9028</v>
      </c>
      <c r="C1942" t="s">
        <v>1566</v>
      </c>
      <c r="D1942" s="2" t="str">
        <f>TEXT(MID(Sales_Transactions[[#This Row],[Order Date]],2,5),"d/m/yyy")</f>
        <v>21/12/2010</v>
      </c>
      <c r="E1942" s="2" t="str">
        <f>TEXT(MID(Sales_Transactions[[#This Row],[Order Date]],2,5),"d")</f>
        <v>21</v>
      </c>
      <c r="F1942" s="2" t="str">
        <f>TEXT(MID(Sales_Transactions[[#This Row],[Order Date]],2,5),"m")</f>
        <v>12</v>
      </c>
      <c r="G1942" s="2" t="str">
        <f>TEXT(MID(Sales_Transactions[[#This Row],[Order Date]],2,5),"yyy")</f>
        <v>2010</v>
      </c>
      <c r="H1942" s="2" t="str">
        <f>TEXT(MID(Sales_Transactions[[#This Row],[Order Date]],2,5),"yyy/m")</f>
        <v>2010/12</v>
      </c>
      <c r="I1942" t="s">
        <v>22</v>
      </c>
      <c r="J1942">
        <f t="shared" si="180"/>
        <v>2</v>
      </c>
      <c r="K1942" s="2">
        <v>48</v>
      </c>
      <c r="L1942" s="3">
        <v>14556.67</v>
      </c>
      <c r="M1942" s="4">
        <v>0.04</v>
      </c>
      <c r="N1942" s="5" t="s">
        <v>34</v>
      </c>
      <c r="O1942" s="3">
        <v>3829.63</v>
      </c>
      <c r="P1942" s="3">
        <v>306.14</v>
      </c>
      <c r="Q1942" s="3">
        <v>26.53</v>
      </c>
      <c r="R1942" s="5" t="s">
        <v>1775</v>
      </c>
      <c r="S1942" s="5" t="s">
        <v>2210</v>
      </c>
      <c r="T1942" s="5" t="str">
        <f t="shared" si="181"/>
        <v>Michael Nguyen</v>
      </c>
      <c r="U1942" t="s">
        <v>1988</v>
      </c>
      <c r="V1942" s="5" t="s">
        <v>27</v>
      </c>
      <c r="W1942" s="5" t="s">
        <v>48</v>
      </c>
      <c r="X1942" s="5" t="s">
        <v>324</v>
      </c>
      <c r="Y1942" s="5" t="s">
        <v>1928</v>
      </c>
      <c r="Z1942" s="5" t="s">
        <v>40</v>
      </c>
      <c r="AA1942" s="4">
        <v>0.56000000000000005</v>
      </c>
      <c r="AB1942" s="1">
        <v>40537</v>
      </c>
      <c r="AC1942" s="1">
        <v>25286</v>
      </c>
      <c r="AD1942">
        <f t="shared" si="182"/>
        <v>4</v>
      </c>
      <c r="AE1942">
        <f t="shared" ca="1" si="183"/>
        <v>55</v>
      </c>
      <c r="AF1942" t="str">
        <f t="shared" ca="1" si="184"/>
        <v>18-64</v>
      </c>
      <c r="AG1942" s="3">
        <f t="shared" si="185"/>
        <v>6.9280738333333334</v>
      </c>
      <c r="AH1942" t="str">
        <f>_xlfn.IFNA(VLOOKUP(Sales_Transactions[[#This Row],[Order ID]],Returned_Items[#All],2,FALSE),"Not Returned")</f>
        <v>Not Returned</v>
      </c>
    </row>
    <row r="1943" spans="1:34" x14ac:dyDescent="0.25">
      <c r="A1943">
        <v>9478</v>
      </c>
      <c r="C1943" t="s">
        <v>2211</v>
      </c>
      <c r="D1943" s="2" t="str">
        <f>TEXT(MID(Sales_Transactions[[#This Row],[Order Date]],2,5),"d/m/yyy")</f>
        <v>28/3/2009</v>
      </c>
      <c r="E1943" s="2" t="str">
        <f>TEXT(MID(Sales_Transactions[[#This Row],[Order Date]],2,5),"d")</f>
        <v>28</v>
      </c>
      <c r="F1943" s="2" t="str">
        <f>TEXT(MID(Sales_Transactions[[#This Row],[Order Date]],2,5),"m")</f>
        <v>3</v>
      </c>
      <c r="G1943" s="2" t="str">
        <f>TEXT(MID(Sales_Transactions[[#This Row],[Order Date]],2,5),"yyy")</f>
        <v>2009</v>
      </c>
      <c r="H1943" s="2" t="str">
        <f>TEXT(MID(Sales_Transactions[[#This Row],[Order Date]],2,5),"yyy/m")</f>
        <v>2009/3</v>
      </c>
      <c r="I1943" t="s">
        <v>33</v>
      </c>
      <c r="J1943">
        <f t="shared" si="180"/>
        <v>4</v>
      </c>
      <c r="K1943" s="2">
        <v>48</v>
      </c>
      <c r="L1943" s="3">
        <v>522.97</v>
      </c>
      <c r="M1943" s="4">
        <v>0.04</v>
      </c>
      <c r="N1943" s="5" t="s">
        <v>23</v>
      </c>
      <c r="O1943" s="3">
        <v>29.98</v>
      </c>
      <c r="P1943" s="3">
        <v>10.4</v>
      </c>
      <c r="Q1943" s="3">
        <v>5.4</v>
      </c>
      <c r="R1943" s="5" t="s">
        <v>1052</v>
      </c>
      <c r="S1943" s="5" t="s">
        <v>1053</v>
      </c>
      <c r="T1943" s="5" t="str">
        <f t="shared" si="181"/>
        <v>Philip Brown</v>
      </c>
      <c r="U1943" t="s">
        <v>1988</v>
      </c>
      <c r="V1943" s="5" t="s">
        <v>47</v>
      </c>
      <c r="W1943" s="5" t="s">
        <v>57</v>
      </c>
      <c r="X1943" s="5" t="s">
        <v>58</v>
      </c>
      <c r="Y1943" s="5" t="s">
        <v>1303</v>
      </c>
      <c r="Z1943" s="5" t="s">
        <v>60</v>
      </c>
      <c r="AA1943" s="4">
        <v>0.51</v>
      </c>
      <c r="AB1943" s="1">
        <v>39901</v>
      </c>
      <c r="AC1943" s="1">
        <v>25333</v>
      </c>
      <c r="AD1943">
        <f t="shared" si="182"/>
        <v>1</v>
      </c>
      <c r="AE1943">
        <f t="shared" ca="1" si="183"/>
        <v>55</v>
      </c>
      <c r="AF1943" t="str">
        <f t="shared" ca="1" si="184"/>
        <v>18-64</v>
      </c>
      <c r="AG1943" s="3">
        <f t="shared" si="185"/>
        <v>0.32907999999999998</v>
      </c>
      <c r="AH1943" t="str">
        <f>_xlfn.IFNA(VLOOKUP(Sales_Transactions[[#This Row],[Order ID]],Returned_Items[#All],2,FALSE),"Not Returned")</f>
        <v>Not Returned</v>
      </c>
    </row>
    <row r="1944" spans="1:34" x14ac:dyDescent="0.25">
      <c r="A1944">
        <v>9478</v>
      </c>
      <c r="C1944" t="s">
        <v>2211</v>
      </c>
      <c r="D1944" s="2" t="str">
        <f>TEXT(MID(Sales_Transactions[[#This Row],[Order Date]],2,5),"d/m/yyy")</f>
        <v>28/3/2009</v>
      </c>
      <c r="E1944" s="2" t="str">
        <f>TEXT(MID(Sales_Transactions[[#This Row],[Order Date]],2,5),"d")</f>
        <v>28</v>
      </c>
      <c r="F1944" s="2" t="str">
        <f>TEXT(MID(Sales_Transactions[[#This Row],[Order Date]],2,5),"m")</f>
        <v>3</v>
      </c>
      <c r="G1944" s="2" t="str">
        <f>TEXT(MID(Sales_Transactions[[#This Row],[Order Date]],2,5),"yyy")</f>
        <v>2009</v>
      </c>
      <c r="H1944" s="2" t="str">
        <f>TEXT(MID(Sales_Transactions[[#This Row],[Order Date]],2,5),"yyy/m")</f>
        <v>2009/3</v>
      </c>
      <c r="I1944" t="s">
        <v>33</v>
      </c>
      <c r="J1944">
        <f t="shared" si="180"/>
        <v>4</v>
      </c>
      <c r="K1944" s="2">
        <v>48</v>
      </c>
      <c r="L1944" s="3">
        <v>199.46</v>
      </c>
      <c r="M1944" s="4">
        <v>0.08</v>
      </c>
      <c r="N1944" s="5" t="s">
        <v>23</v>
      </c>
      <c r="O1944" s="3">
        <v>-121.2</v>
      </c>
      <c r="P1944" s="3">
        <v>4.28</v>
      </c>
      <c r="Q1944" s="3">
        <v>4.79</v>
      </c>
      <c r="R1944" s="5" t="s">
        <v>1052</v>
      </c>
      <c r="S1944" s="5" t="s">
        <v>1053</v>
      </c>
      <c r="T1944" s="5" t="str">
        <f t="shared" si="181"/>
        <v>Philip Brown</v>
      </c>
      <c r="U1944" t="s">
        <v>1988</v>
      </c>
      <c r="V1944" s="5" t="s">
        <v>47</v>
      </c>
      <c r="W1944" s="5" t="s">
        <v>28</v>
      </c>
      <c r="X1944" s="5" t="s">
        <v>75</v>
      </c>
      <c r="Y1944" s="5" t="s">
        <v>1446</v>
      </c>
      <c r="Z1944" s="5" t="s">
        <v>43</v>
      </c>
      <c r="AA1944" s="4">
        <v>0.4</v>
      </c>
      <c r="AB1944" s="1">
        <v>39902</v>
      </c>
      <c r="AC1944" s="1">
        <v>25522</v>
      </c>
      <c r="AD1944">
        <f t="shared" si="182"/>
        <v>2</v>
      </c>
      <c r="AE1944">
        <f t="shared" ca="1" si="183"/>
        <v>54</v>
      </c>
      <c r="AF1944" t="str">
        <f t="shared" ca="1" si="184"/>
        <v>18-64</v>
      </c>
      <c r="AG1944" s="3">
        <f t="shared" si="185"/>
        <v>0.18888700000000003</v>
      </c>
      <c r="AH1944" t="str">
        <f>_xlfn.IFNA(VLOOKUP(Sales_Transactions[[#This Row],[Order ID]],Returned_Items[#All],2,FALSE),"Not Returned")</f>
        <v>Not Returned</v>
      </c>
    </row>
    <row r="1945" spans="1:34" x14ac:dyDescent="0.25">
      <c r="A1945">
        <v>12323</v>
      </c>
      <c r="C1945" t="s">
        <v>842</v>
      </c>
      <c r="D1945" s="2" t="str">
        <f>TEXT(MID(Sales_Transactions[[#This Row],[Order Date]],2,5),"d/m/yyy")</f>
        <v>2/4/2011</v>
      </c>
      <c r="E1945" s="2" t="str">
        <f>TEXT(MID(Sales_Transactions[[#This Row],[Order Date]],2,5),"d")</f>
        <v>2</v>
      </c>
      <c r="F1945" s="2" t="str">
        <f>TEXT(MID(Sales_Transactions[[#This Row],[Order Date]],2,5),"m")</f>
        <v>4</v>
      </c>
      <c r="G1945" s="2" t="str">
        <f>TEXT(MID(Sales_Transactions[[#This Row],[Order Date]],2,5),"yyy")</f>
        <v>2011</v>
      </c>
      <c r="H1945" s="2" t="str">
        <f>TEXT(MID(Sales_Transactions[[#This Row],[Order Date]],2,5),"yyy/m")</f>
        <v>2011/4</v>
      </c>
      <c r="I1945" t="s">
        <v>52</v>
      </c>
      <c r="J1945">
        <f t="shared" si="180"/>
        <v>1</v>
      </c>
      <c r="K1945" s="2">
        <v>32</v>
      </c>
      <c r="L1945" s="3">
        <v>513.74</v>
      </c>
      <c r="M1945" s="4">
        <v>0.02</v>
      </c>
      <c r="N1945" s="5" t="s">
        <v>23</v>
      </c>
      <c r="O1945" s="3">
        <v>-28.68</v>
      </c>
      <c r="P1945" s="3">
        <v>15.15</v>
      </c>
      <c r="Q1945" s="3">
        <v>10.130000000000001</v>
      </c>
      <c r="R1945" s="5" t="s">
        <v>1450</v>
      </c>
      <c r="S1945" s="5" t="s">
        <v>1451</v>
      </c>
      <c r="T1945" s="5" t="str">
        <f t="shared" si="181"/>
        <v>Lisa DeCherney</v>
      </c>
      <c r="U1945" t="s">
        <v>1988</v>
      </c>
      <c r="V1945" s="5" t="s">
        <v>47</v>
      </c>
      <c r="W1945" s="5" t="s">
        <v>28</v>
      </c>
      <c r="X1945" s="5" t="s">
        <v>41</v>
      </c>
      <c r="Y1945" s="5" t="s">
        <v>2212</v>
      </c>
      <c r="Z1945" s="5" t="s">
        <v>43</v>
      </c>
      <c r="AA1945" s="4">
        <v>0.38</v>
      </c>
      <c r="AB1945" s="1">
        <v>40636</v>
      </c>
      <c r="AC1945" s="1">
        <v>25251</v>
      </c>
      <c r="AD1945">
        <f t="shared" si="182"/>
        <v>1</v>
      </c>
      <c r="AE1945">
        <f t="shared" ca="1" si="183"/>
        <v>55</v>
      </c>
      <c r="AF1945" t="str">
        <f t="shared" ca="1" si="184"/>
        <v>18-64</v>
      </c>
      <c r="AG1945" s="3">
        <f t="shared" si="185"/>
        <v>0.78990531249999996</v>
      </c>
      <c r="AH1945" t="str">
        <f>_xlfn.IFNA(VLOOKUP(Sales_Transactions[[#This Row],[Order ID]],Returned_Items[#All],2,FALSE),"Not Returned")</f>
        <v>Not Returned</v>
      </c>
    </row>
    <row r="1946" spans="1:34" x14ac:dyDescent="0.25">
      <c r="A1946">
        <v>12323</v>
      </c>
      <c r="C1946" t="s">
        <v>842</v>
      </c>
      <c r="D1946" s="2" t="str">
        <f>TEXT(MID(Sales_Transactions[[#This Row],[Order Date]],2,5),"d/m/yyy")</f>
        <v>2/4/2011</v>
      </c>
      <c r="E1946" s="2" t="str">
        <f>TEXT(MID(Sales_Transactions[[#This Row],[Order Date]],2,5),"d")</f>
        <v>2</v>
      </c>
      <c r="F1946" s="2" t="str">
        <f>TEXT(MID(Sales_Transactions[[#This Row],[Order Date]],2,5),"m")</f>
        <v>4</v>
      </c>
      <c r="G1946" s="2" t="str">
        <f>TEXT(MID(Sales_Transactions[[#This Row],[Order Date]],2,5),"yyy")</f>
        <v>2011</v>
      </c>
      <c r="H1946" s="2" t="str">
        <f>TEXT(MID(Sales_Transactions[[#This Row],[Order Date]],2,5),"yyy/m")</f>
        <v>2011/4</v>
      </c>
      <c r="I1946" t="s">
        <v>52</v>
      </c>
      <c r="J1946">
        <f t="shared" si="180"/>
        <v>1</v>
      </c>
      <c r="K1946" s="2">
        <v>4</v>
      </c>
      <c r="L1946" s="3">
        <v>36.799999999999997</v>
      </c>
      <c r="M1946" s="4">
        <v>0</v>
      </c>
      <c r="N1946" s="5" t="s">
        <v>23</v>
      </c>
      <c r="O1946" s="3">
        <v>14.19</v>
      </c>
      <c r="P1946" s="3">
        <v>7.38</v>
      </c>
      <c r="Q1946" s="3">
        <v>5.21</v>
      </c>
      <c r="R1946" s="5" t="s">
        <v>1450</v>
      </c>
      <c r="S1946" s="5" t="s">
        <v>1451</v>
      </c>
      <c r="T1946" s="5" t="str">
        <f t="shared" si="181"/>
        <v>Lisa DeCherney</v>
      </c>
      <c r="U1946" t="s">
        <v>1988</v>
      </c>
      <c r="V1946" s="5" t="s">
        <v>47</v>
      </c>
      <c r="W1946" s="5" t="s">
        <v>57</v>
      </c>
      <c r="X1946" s="5" t="s">
        <v>58</v>
      </c>
      <c r="Y1946" s="5" t="s">
        <v>858</v>
      </c>
      <c r="Z1946" s="5" t="s">
        <v>43</v>
      </c>
      <c r="AA1946" s="4">
        <v>0.56000000000000005</v>
      </c>
      <c r="AB1946" s="1">
        <v>40637</v>
      </c>
      <c r="AC1946" s="1">
        <v>25405</v>
      </c>
      <c r="AD1946">
        <f t="shared" si="182"/>
        <v>2</v>
      </c>
      <c r="AE1946">
        <f t="shared" ca="1" si="183"/>
        <v>55</v>
      </c>
      <c r="AF1946" t="str">
        <f t="shared" ca="1" si="184"/>
        <v>18-64</v>
      </c>
      <c r="AG1946" s="3">
        <f t="shared" si="185"/>
        <v>3.1475</v>
      </c>
      <c r="AH1946" t="str">
        <f>_xlfn.IFNA(VLOOKUP(Sales_Transactions[[#This Row],[Order ID]],Returned_Items[#All],2,FALSE),"Not Returned")</f>
        <v>Not Returned</v>
      </c>
    </row>
    <row r="1947" spans="1:34" x14ac:dyDescent="0.25">
      <c r="A1947">
        <v>13830</v>
      </c>
      <c r="C1947" t="s">
        <v>2213</v>
      </c>
      <c r="D1947" s="2" t="str">
        <f>TEXT(MID(Sales_Transactions[[#This Row],[Order Date]],2,5),"d/m/yyy")</f>
        <v>21/12/2009</v>
      </c>
      <c r="E1947" s="2" t="str">
        <f>TEXT(MID(Sales_Transactions[[#This Row],[Order Date]],2,5),"d")</f>
        <v>21</v>
      </c>
      <c r="F1947" s="2" t="str">
        <f>TEXT(MID(Sales_Transactions[[#This Row],[Order Date]],2,5),"m")</f>
        <v>12</v>
      </c>
      <c r="G1947" s="2" t="str">
        <f>TEXT(MID(Sales_Transactions[[#This Row],[Order Date]],2,5),"yyy")</f>
        <v>2009</v>
      </c>
      <c r="H1947" s="2" t="str">
        <f>TEXT(MID(Sales_Transactions[[#This Row],[Order Date]],2,5),"yyy/m")</f>
        <v>2009/12</v>
      </c>
      <c r="I1947" t="s">
        <v>33</v>
      </c>
      <c r="J1947">
        <f t="shared" si="180"/>
        <v>4</v>
      </c>
      <c r="K1947" s="2">
        <v>27</v>
      </c>
      <c r="L1947" s="3">
        <v>2609.5300000000002</v>
      </c>
      <c r="M1947" s="4">
        <v>0</v>
      </c>
      <c r="N1947" s="5" t="s">
        <v>23</v>
      </c>
      <c r="O1947" s="3">
        <v>911.66</v>
      </c>
      <c r="P1947" s="3">
        <v>90.48</v>
      </c>
      <c r="Q1947" s="3">
        <v>19.989999999999998</v>
      </c>
      <c r="R1947" s="5" t="s">
        <v>1775</v>
      </c>
      <c r="S1947" s="5" t="s">
        <v>2210</v>
      </c>
      <c r="T1947" s="5" t="str">
        <f t="shared" si="181"/>
        <v>Michael Nguyen</v>
      </c>
      <c r="U1947" t="s">
        <v>1988</v>
      </c>
      <c r="V1947" s="5" t="s">
        <v>27</v>
      </c>
      <c r="W1947" s="5" t="s">
        <v>28</v>
      </c>
      <c r="X1947" s="5" t="s">
        <v>98</v>
      </c>
      <c r="Y1947" s="5" t="s">
        <v>2073</v>
      </c>
      <c r="Z1947" s="5" t="s">
        <v>43</v>
      </c>
      <c r="AA1947" s="4">
        <v>0.4</v>
      </c>
      <c r="AB1947" s="1">
        <v>40171</v>
      </c>
      <c r="AC1947" s="1">
        <v>25286</v>
      </c>
      <c r="AD1947">
        <f t="shared" si="182"/>
        <v>3</v>
      </c>
      <c r="AE1947">
        <f t="shared" ca="1" si="183"/>
        <v>55</v>
      </c>
      <c r="AF1947" t="str">
        <f t="shared" ca="1" si="184"/>
        <v>18-64</v>
      </c>
      <c r="AG1947" s="3">
        <f t="shared" si="185"/>
        <v>4.0914814814814813</v>
      </c>
      <c r="AH1947" t="str">
        <f>_xlfn.IFNA(VLOOKUP(Sales_Transactions[[#This Row],[Order ID]],Returned_Items[#All],2,FALSE),"Not Returned")</f>
        <v>Not Returned</v>
      </c>
    </row>
    <row r="1948" spans="1:34" x14ac:dyDescent="0.25">
      <c r="A1948">
        <v>14791</v>
      </c>
      <c r="C1948" t="s">
        <v>2214</v>
      </c>
      <c r="D1948" s="2" t="str">
        <f>TEXT(MID(Sales_Transactions[[#This Row],[Order Date]],2,5),"d/m/yyy")</f>
        <v>14/2/2010</v>
      </c>
      <c r="E1948" s="2" t="str">
        <f>TEXT(MID(Sales_Transactions[[#This Row],[Order Date]],2,5),"d")</f>
        <v>14</v>
      </c>
      <c r="F1948" s="2" t="str">
        <f>TEXT(MID(Sales_Transactions[[#This Row],[Order Date]],2,5),"m")</f>
        <v>2</v>
      </c>
      <c r="G1948" s="2" t="str">
        <f>TEXT(MID(Sales_Transactions[[#This Row],[Order Date]],2,5),"yyy")</f>
        <v>2010</v>
      </c>
      <c r="H1948" s="2" t="str">
        <f>TEXT(MID(Sales_Transactions[[#This Row],[Order Date]],2,5),"yyy/m")</f>
        <v>2010/2</v>
      </c>
      <c r="I1948" t="s">
        <v>78</v>
      </c>
      <c r="J1948">
        <f t="shared" si="180"/>
        <v>3</v>
      </c>
      <c r="K1948" s="2">
        <v>29</v>
      </c>
      <c r="L1948" s="3">
        <v>1576.223</v>
      </c>
      <c r="M1948" s="4">
        <v>0.05</v>
      </c>
      <c r="N1948" s="5" t="s">
        <v>23</v>
      </c>
      <c r="O1948" s="3">
        <v>286.12</v>
      </c>
      <c r="P1948" s="3">
        <v>65.989999999999995</v>
      </c>
      <c r="Q1948" s="3">
        <v>3.99</v>
      </c>
      <c r="R1948" s="5" t="s">
        <v>1450</v>
      </c>
      <c r="S1948" s="5" t="s">
        <v>1451</v>
      </c>
      <c r="T1948" s="5" t="str">
        <f t="shared" si="181"/>
        <v>Lisa DeCherney</v>
      </c>
      <c r="U1948" t="s">
        <v>1988</v>
      </c>
      <c r="V1948" s="5" t="s">
        <v>37</v>
      </c>
      <c r="W1948" s="5" t="s">
        <v>48</v>
      </c>
      <c r="X1948" s="5" t="s">
        <v>49</v>
      </c>
      <c r="Y1948" s="5" t="s">
        <v>2215</v>
      </c>
      <c r="Z1948" s="5" t="s">
        <v>43</v>
      </c>
      <c r="AA1948" s="4">
        <v>0.56999999999999995</v>
      </c>
      <c r="AB1948" s="1">
        <v>40224</v>
      </c>
      <c r="AC1948" s="1">
        <v>25541</v>
      </c>
      <c r="AD1948">
        <f t="shared" si="182"/>
        <v>1</v>
      </c>
      <c r="AE1948">
        <f t="shared" ca="1" si="183"/>
        <v>54</v>
      </c>
      <c r="AF1948" t="str">
        <f t="shared" ca="1" si="184"/>
        <v>18-64</v>
      </c>
      <c r="AG1948" s="3">
        <f t="shared" si="185"/>
        <v>2.411965689655172</v>
      </c>
      <c r="AH1948" t="str">
        <f>_xlfn.IFNA(VLOOKUP(Sales_Transactions[[#This Row],[Order ID]],Returned_Items[#All],2,FALSE),"Not Returned")</f>
        <v>Not Returned</v>
      </c>
    </row>
    <row r="1949" spans="1:34" x14ac:dyDescent="0.25">
      <c r="A1949">
        <v>18085</v>
      </c>
      <c r="C1949" t="s">
        <v>2216</v>
      </c>
      <c r="D1949" s="2" t="str">
        <f>TEXT(MID(Sales_Transactions[[#This Row],[Order Date]],2,5),"d/m/yyy")</f>
        <v>25/9/2011</v>
      </c>
      <c r="E1949" s="2" t="str">
        <f>TEXT(MID(Sales_Transactions[[#This Row],[Order Date]],2,5),"d")</f>
        <v>25</v>
      </c>
      <c r="F1949" s="2" t="str">
        <f>TEXT(MID(Sales_Transactions[[#This Row],[Order Date]],2,5),"m")</f>
        <v>9</v>
      </c>
      <c r="G1949" s="2" t="str">
        <f>TEXT(MID(Sales_Transactions[[#This Row],[Order Date]],2,5),"yyy")</f>
        <v>2011</v>
      </c>
      <c r="H1949" s="2" t="str">
        <f>TEXT(MID(Sales_Transactions[[#This Row],[Order Date]],2,5),"yyy/m")</f>
        <v>2011/9</v>
      </c>
      <c r="I1949" t="s">
        <v>33</v>
      </c>
      <c r="J1949">
        <f t="shared" si="180"/>
        <v>4</v>
      </c>
      <c r="K1949" s="2">
        <v>23</v>
      </c>
      <c r="L1949" s="3">
        <v>8127.51</v>
      </c>
      <c r="M1949" s="4">
        <v>0.01</v>
      </c>
      <c r="N1949" s="5" t="s">
        <v>34</v>
      </c>
      <c r="O1949" s="3">
        <v>1541.25</v>
      </c>
      <c r="P1949" s="3">
        <v>348.21</v>
      </c>
      <c r="Q1949" s="3">
        <v>40.19</v>
      </c>
      <c r="R1949" s="5" t="s">
        <v>1450</v>
      </c>
      <c r="S1949" s="5" t="s">
        <v>1451</v>
      </c>
      <c r="T1949" s="5" t="str">
        <f t="shared" si="181"/>
        <v>Lisa DeCherney</v>
      </c>
      <c r="U1949" t="s">
        <v>1988</v>
      </c>
      <c r="V1949" s="5" t="s">
        <v>47</v>
      </c>
      <c r="W1949" s="5" t="s">
        <v>57</v>
      </c>
      <c r="X1949" s="5" t="s">
        <v>107</v>
      </c>
      <c r="Y1949" s="5" t="s">
        <v>1012</v>
      </c>
      <c r="Z1949" s="5" t="s">
        <v>106</v>
      </c>
      <c r="AA1949" s="4">
        <v>0.62</v>
      </c>
      <c r="AB1949" s="1">
        <v>40813</v>
      </c>
      <c r="AC1949" s="1">
        <v>24885</v>
      </c>
      <c r="AD1949">
        <f t="shared" si="182"/>
        <v>2</v>
      </c>
      <c r="AE1949">
        <f t="shared" ca="1" si="183"/>
        <v>56</v>
      </c>
      <c r="AF1949" t="str">
        <f t="shared" ca="1" si="184"/>
        <v>18-64</v>
      </c>
      <c r="AG1949" s="3">
        <f t="shared" si="185"/>
        <v>16.885442565217389</v>
      </c>
      <c r="AH1949" t="str">
        <f>_xlfn.IFNA(VLOOKUP(Sales_Transactions[[#This Row],[Order ID]],Returned_Items[#All],2,FALSE),"Not Returned")</f>
        <v>Not Returned</v>
      </c>
    </row>
    <row r="1950" spans="1:34" x14ac:dyDescent="0.25">
      <c r="A1950">
        <v>18085</v>
      </c>
      <c r="C1950" t="s">
        <v>2216</v>
      </c>
      <c r="D1950" s="2" t="str">
        <f>TEXT(MID(Sales_Transactions[[#This Row],[Order Date]],2,5),"d/m/yyy")</f>
        <v>25/9/2011</v>
      </c>
      <c r="E1950" s="2" t="str">
        <f>TEXT(MID(Sales_Transactions[[#This Row],[Order Date]],2,5),"d")</f>
        <v>25</v>
      </c>
      <c r="F1950" s="2" t="str">
        <f>TEXT(MID(Sales_Transactions[[#This Row],[Order Date]],2,5),"m")</f>
        <v>9</v>
      </c>
      <c r="G1950" s="2" t="str">
        <f>TEXT(MID(Sales_Transactions[[#This Row],[Order Date]],2,5),"yyy")</f>
        <v>2011</v>
      </c>
      <c r="H1950" s="2" t="str">
        <f>TEXT(MID(Sales_Transactions[[#This Row],[Order Date]],2,5),"yyy/m")</f>
        <v>2011/9</v>
      </c>
      <c r="I1950" t="s">
        <v>33</v>
      </c>
      <c r="J1950">
        <f t="shared" si="180"/>
        <v>4</v>
      </c>
      <c r="K1950" s="2">
        <v>33</v>
      </c>
      <c r="L1950" s="3">
        <v>5352.9345000000003</v>
      </c>
      <c r="M1950" s="4">
        <v>0.09</v>
      </c>
      <c r="N1950" s="5" t="s">
        <v>23</v>
      </c>
      <c r="O1950" s="3">
        <v>1343.21</v>
      </c>
      <c r="P1950" s="3">
        <v>195.99</v>
      </c>
      <c r="Q1950" s="3">
        <v>4.2</v>
      </c>
      <c r="R1950" s="5" t="s">
        <v>1450</v>
      </c>
      <c r="S1950" s="5" t="s">
        <v>1451</v>
      </c>
      <c r="T1950" s="5" t="str">
        <f t="shared" si="181"/>
        <v>Lisa DeCherney</v>
      </c>
      <c r="U1950" t="s">
        <v>1988</v>
      </c>
      <c r="V1950" s="5" t="s">
        <v>47</v>
      </c>
      <c r="W1950" s="5" t="s">
        <v>48</v>
      </c>
      <c r="X1950" s="5" t="s">
        <v>49</v>
      </c>
      <c r="Y1950" s="5" t="s">
        <v>2208</v>
      </c>
      <c r="Z1950" s="5" t="s">
        <v>43</v>
      </c>
      <c r="AA1950" s="4">
        <v>0.56999999999999995</v>
      </c>
      <c r="AB1950" s="1">
        <v>40812</v>
      </c>
      <c r="AC1950" s="1">
        <v>25113</v>
      </c>
      <c r="AD1950">
        <f t="shared" si="182"/>
        <v>1</v>
      </c>
      <c r="AE1950">
        <f t="shared" ca="1" si="183"/>
        <v>55</v>
      </c>
      <c r="AF1950" t="str">
        <f t="shared" ca="1" si="184"/>
        <v>18-64</v>
      </c>
      <c r="AG1950" s="3">
        <f t="shared" si="185"/>
        <v>6.0610184545454544</v>
      </c>
      <c r="AH1950" t="str">
        <f>_xlfn.IFNA(VLOOKUP(Sales_Transactions[[#This Row],[Order ID]],Returned_Items[#All],2,FALSE),"Not Returned")</f>
        <v>Not Returned</v>
      </c>
    </row>
    <row r="1951" spans="1:34" x14ac:dyDescent="0.25">
      <c r="A1951">
        <v>20674</v>
      </c>
      <c r="C1951" t="s">
        <v>1849</v>
      </c>
      <c r="D1951" s="2" t="str">
        <f>TEXT(MID(Sales_Transactions[[#This Row],[Order Date]],2,5),"d/m/yyy")</f>
        <v>8/12/2010</v>
      </c>
      <c r="E1951" s="2" t="str">
        <f>TEXT(MID(Sales_Transactions[[#This Row],[Order Date]],2,5),"d")</f>
        <v>8</v>
      </c>
      <c r="F1951" s="2" t="str">
        <f>TEXT(MID(Sales_Transactions[[#This Row],[Order Date]],2,5),"m")</f>
        <v>12</v>
      </c>
      <c r="G1951" s="2" t="str">
        <f>TEXT(MID(Sales_Transactions[[#This Row],[Order Date]],2,5),"yyy")</f>
        <v>2010</v>
      </c>
      <c r="H1951" s="2" t="str">
        <f>TEXT(MID(Sales_Transactions[[#This Row],[Order Date]],2,5),"yyy/m")</f>
        <v>2010/12</v>
      </c>
      <c r="I1951" t="s">
        <v>33</v>
      </c>
      <c r="J1951">
        <f t="shared" si="180"/>
        <v>4</v>
      </c>
      <c r="K1951" s="2">
        <v>37</v>
      </c>
      <c r="L1951" s="3">
        <v>17717.34</v>
      </c>
      <c r="M1951" s="4">
        <v>0</v>
      </c>
      <c r="N1951" s="5" t="s">
        <v>34</v>
      </c>
      <c r="O1951" s="3">
        <v>8291.08</v>
      </c>
      <c r="P1951" s="3">
        <v>500.97</v>
      </c>
      <c r="Q1951" s="3">
        <v>69.3</v>
      </c>
      <c r="R1951" s="5" t="s">
        <v>1052</v>
      </c>
      <c r="S1951" s="5" t="s">
        <v>1053</v>
      </c>
      <c r="T1951" s="5" t="str">
        <f t="shared" si="181"/>
        <v>Philip Brown</v>
      </c>
      <c r="U1951" t="s">
        <v>1988</v>
      </c>
      <c r="V1951" s="5" t="s">
        <v>47</v>
      </c>
      <c r="W1951" s="5" t="s">
        <v>48</v>
      </c>
      <c r="X1951" s="5" t="s">
        <v>324</v>
      </c>
      <c r="Y1951" s="5" t="s">
        <v>661</v>
      </c>
      <c r="Z1951" s="5" t="s">
        <v>40</v>
      </c>
      <c r="AA1951" s="4">
        <v>0.37</v>
      </c>
      <c r="AB1951" s="1">
        <v>40521</v>
      </c>
      <c r="AC1951" s="1">
        <v>25191</v>
      </c>
      <c r="AD1951">
        <f t="shared" si="182"/>
        <v>1</v>
      </c>
      <c r="AE1951">
        <f t="shared" ca="1" si="183"/>
        <v>55</v>
      </c>
      <c r="AF1951" t="str">
        <f t="shared" ca="1" si="184"/>
        <v>18-64</v>
      </c>
      <c r="AG1951" s="3">
        <f t="shared" si="185"/>
        <v>15.412702702702703</v>
      </c>
      <c r="AH1951" t="str">
        <f>_xlfn.IFNA(VLOOKUP(Sales_Transactions[[#This Row],[Order ID]],Returned_Items[#All],2,FALSE),"Not Returned")</f>
        <v>Not Returned</v>
      </c>
    </row>
    <row r="1952" spans="1:34" x14ac:dyDescent="0.25">
      <c r="A1952">
        <v>24903</v>
      </c>
      <c r="C1952" t="s">
        <v>2217</v>
      </c>
      <c r="D1952" s="2" t="str">
        <f>TEXT(MID(Sales_Transactions[[#This Row],[Order Date]],2,5),"d/m/yyy")</f>
        <v>19/10/2010</v>
      </c>
      <c r="E1952" s="2" t="str">
        <f>TEXT(MID(Sales_Transactions[[#This Row],[Order Date]],2,5),"d")</f>
        <v>19</v>
      </c>
      <c r="F1952" s="2" t="str">
        <f>TEXT(MID(Sales_Transactions[[#This Row],[Order Date]],2,5),"m")</f>
        <v>10</v>
      </c>
      <c r="G1952" s="2" t="str">
        <f>TEXT(MID(Sales_Transactions[[#This Row],[Order Date]],2,5),"yyy")</f>
        <v>2010</v>
      </c>
      <c r="H1952" s="2" t="str">
        <f>TEXT(MID(Sales_Transactions[[#This Row],[Order Date]],2,5),"yyy/m")</f>
        <v>2010/10</v>
      </c>
      <c r="I1952" t="s">
        <v>22</v>
      </c>
      <c r="J1952">
        <f t="shared" si="180"/>
        <v>2</v>
      </c>
      <c r="K1952" s="2">
        <v>33</v>
      </c>
      <c r="L1952" s="3">
        <v>1646.47</v>
      </c>
      <c r="M1952" s="4">
        <v>0.05</v>
      </c>
      <c r="N1952" s="5" t="s">
        <v>23</v>
      </c>
      <c r="O1952" s="3">
        <v>743.59</v>
      </c>
      <c r="P1952" s="3">
        <v>48.91</v>
      </c>
      <c r="Q1952" s="3">
        <v>5.81</v>
      </c>
      <c r="R1952" s="5" t="s">
        <v>980</v>
      </c>
      <c r="S1952" s="5" t="s">
        <v>2205</v>
      </c>
      <c r="T1952" s="5" t="str">
        <f t="shared" si="181"/>
        <v>Paul Prost</v>
      </c>
      <c r="U1952" t="s">
        <v>1988</v>
      </c>
      <c r="V1952" s="5" t="s">
        <v>47</v>
      </c>
      <c r="W1952" s="5" t="s">
        <v>28</v>
      </c>
      <c r="X1952" s="5" t="s">
        <v>75</v>
      </c>
      <c r="Y1952" s="5" t="s">
        <v>273</v>
      </c>
      <c r="Z1952" s="5" t="s">
        <v>43</v>
      </c>
      <c r="AA1952" s="4">
        <v>0.38</v>
      </c>
      <c r="AB1952" s="1">
        <v>40477</v>
      </c>
      <c r="AC1952" s="1">
        <v>25126</v>
      </c>
      <c r="AD1952">
        <f t="shared" si="182"/>
        <v>7</v>
      </c>
      <c r="AE1952">
        <f t="shared" ca="1" si="183"/>
        <v>55</v>
      </c>
      <c r="AF1952" t="str">
        <f t="shared" ca="1" si="184"/>
        <v>18-64</v>
      </c>
      <c r="AG1952" s="3">
        <f t="shared" si="185"/>
        <v>1.6574407575757575</v>
      </c>
      <c r="AH1952" t="str">
        <f>_xlfn.IFNA(VLOOKUP(Sales_Transactions[[#This Row],[Order ID]],Returned_Items[#All],2,FALSE),"Not Returned")</f>
        <v>Not Returned</v>
      </c>
    </row>
    <row r="1953" spans="1:34" x14ac:dyDescent="0.25">
      <c r="A1953">
        <v>25735</v>
      </c>
      <c r="C1953" t="s">
        <v>1086</v>
      </c>
      <c r="D1953" s="2" t="str">
        <f>TEXT(MID(Sales_Transactions[[#This Row],[Order Date]],2,5),"d/m/yyy")</f>
        <v>30/12/2010</v>
      </c>
      <c r="E1953" s="2" t="str">
        <f>TEXT(MID(Sales_Transactions[[#This Row],[Order Date]],2,5),"d")</f>
        <v>30</v>
      </c>
      <c r="F1953" s="2" t="str">
        <f>TEXT(MID(Sales_Transactions[[#This Row],[Order Date]],2,5),"m")</f>
        <v>12</v>
      </c>
      <c r="G1953" s="2" t="str">
        <f>TEXT(MID(Sales_Transactions[[#This Row],[Order Date]],2,5),"yyy")</f>
        <v>2010</v>
      </c>
      <c r="H1953" s="2" t="str">
        <f>TEXT(MID(Sales_Transactions[[#This Row],[Order Date]],2,5),"yyy/m")</f>
        <v>2010/12</v>
      </c>
      <c r="I1953" t="s">
        <v>52</v>
      </c>
      <c r="J1953">
        <f t="shared" si="180"/>
        <v>1</v>
      </c>
      <c r="K1953" s="2">
        <v>45</v>
      </c>
      <c r="L1953" s="3">
        <v>260.37</v>
      </c>
      <c r="M1953" s="4">
        <v>0.02</v>
      </c>
      <c r="N1953" s="5" t="s">
        <v>23</v>
      </c>
      <c r="O1953" s="3">
        <v>44.15</v>
      </c>
      <c r="P1953" s="3">
        <v>5.58</v>
      </c>
      <c r="Q1953" s="3">
        <v>1.99</v>
      </c>
      <c r="R1953" s="5" t="s">
        <v>1450</v>
      </c>
      <c r="S1953" s="5" t="s">
        <v>1451</v>
      </c>
      <c r="T1953" s="5" t="str">
        <f t="shared" si="181"/>
        <v>Lisa DeCherney</v>
      </c>
      <c r="U1953" t="s">
        <v>1988</v>
      </c>
      <c r="V1953" s="5" t="s">
        <v>37</v>
      </c>
      <c r="W1953" s="5" t="s">
        <v>28</v>
      </c>
      <c r="X1953" s="5" t="s">
        <v>124</v>
      </c>
      <c r="Y1953" s="5" t="s">
        <v>2218</v>
      </c>
      <c r="Z1953" s="5" t="s">
        <v>84</v>
      </c>
      <c r="AA1953" s="4">
        <v>0.46</v>
      </c>
      <c r="AB1953" s="1">
        <v>40556</v>
      </c>
      <c r="AC1953" s="1">
        <v>24812</v>
      </c>
      <c r="AD1953">
        <f t="shared" si="182"/>
        <v>14</v>
      </c>
      <c r="AE1953">
        <f t="shared" ca="1" si="183"/>
        <v>56</v>
      </c>
      <c r="AF1953" t="str">
        <f t="shared" ca="1" si="184"/>
        <v>18-64</v>
      </c>
      <c r="AG1953" s="3">
        <f t="shared" si="185"/>
        <v>0.16819742222222223</v>
      </c>
      <c r="AH1953" t="str">
        <f>_xlfn.IFNA(VLOOKUP(Sales_Transactions[[#This Row],[Order ID]],Returned_Items[#All],2,FALSE),"Not Returned")</f>
        <v>Returned</v>
      </c>
    </row>
    <row r="1954" spans="1:34" x14ac:dyDescent="0.25">
      <c r="A1954">
        <v>29762</v>
      </c>
      <c r="C1954" t="s">
        <v>1051</v>
      </c>
      <c r="D1954" s="2" t="str">
        <f>TEXT(MID(Sales_Transactions[[#This Row],[Order Date]],2,5),"d/m/yyy")</f>
        <v>3/8/2010</v>
      </c>
      <c r="E1954" s="2" t="str">
        <f>TEXT(MID(Sales_Transactions[[#This Row],[Order Date]],2,5),"d")</f>
        <v>3</v>
      </c>
      <c r="F1954" s="2" t="str">
        <f>TEXT(MID(Sales_Transactions[[#This Row],[Order Date]],2,5),"m")</f>
        <v>8</v>
      </c>
      <c r="G1954" s="2" t="str">
        <f>TEXT(MID(Sales_Transactions[[#This Row],[Order Date]],2,5),"yyy")</f>
        <v>2010</v>
      </c>
      <c r="H1954" s="2" t="str">
        <f>TEXT(MID(Sales_Transactions[[#This Row],[Order Date]],2,5),"yyy/m")</f>
        <v>2010/8</v>
      </c>
      <c r="I1954" t="s">
        <v>101</v>
      </c>
      <c r="J1954">
        <f t="shared" si="180"/>
        <v>1</v>
      </c>
      <c r="K1954" s="2">
        <v>33</v>
      </c>
      <c r="L1954" s="3">
        <v>3268.56</v>
      </c>
      <c r="M1954" s="4">
        <v>0.03</v>
      </c>
      <c r="N1954" s="5" t="s">
        <v>34</v>
      </c>
      <c r="O1954" s="3">
        <v>-1181.71</v>
      </c>
      <c r="P1954" s="3">
        <v>95.95</v>
      </c>
      <c r="Q1954" s="3">
        <v>74.349999999999994</v>
      </c>
      <c r="R1954" s="5" t="s">
        <v>1052</v>
      </c>
      <c r="S1954" s="5" t="s">
        <v>1053</v>
      </c>
      <c r="T1954" s="5" t="str">
        <f t="shared" si="181"/>
        <v>Philip Brown</v>
      </c>
      <c r="U1954" t="s">
        <v>1988</v>
      </c>
      <c r="V1954" s="5" t="s">
        <v>74</v>
      </c>
      <c r="W1954" s="5" t="s">
        <v>57</v>
      </c>
      <c r="X1954" s="5" t="s">
        <v>154</v>
      </c>
      <c r="Y1954" s="5" t="s">
        <v>155</v>
      </c>
      <c r="Z1954" s="5" t="s">
        <v>40</v>
      </c>
      <c r="AA1954" s="4">
        <v>0.56999999999999995</v>
      </c>
      <c r="AB1954" s="1">
        <v>40394</v>
      </c>
      <c r="AC1954" s="1">
        <v>26648</v>
      </c>
      <c r="AD1954">
        <f t="shared" si="182"/>
        <v>1</v>
      </c>
      <c r="AE1954">
        <f t="shared" ca="1" si="183"/>
        <v>51</v>
      </c>
      <c r="AF1954" t="str">
        <f t="shared" ca="1" si="184"/>
        <v>18-64</v>
      </c>
      <c r="AG1954" s="3">
        <f t="shared" si="185"/>
        <v>5.1597337878787872</v>
      </c>
      <c r="AH1954" t="str">
        <f>_xlfn.IFNA(VLOOKUP(Sales_Transactions[[#This Row],[Order ID]],Returned_Items[#All],2,FALSE),"Not Returned")</f>
        <v>Not Returned</v>
      </c>
    </row>
    <row r="1955" spans="1:34" x14ac:dyDescent="0.25">
      <c r="A1955">
        <v>29856</v>
      </c>
      <c r="C1955" t="s">
        <v>85</v>
      </c>
      <c r="D1955" s="2" t="str">
        <f>TEXT(MID(Sales_Transactions[[#This Row],[Order Date]],2,5),"d/m/yyy")</f>
        <v>8/6/2012</v>
      </c>
      <c r="E1955" s="2" t="str">
        <f>TEXT(MID(Sales_Transactions[[#This Row],[Order Date]],2,5),"d")</f>
        <v>8</v>
      </c>
      <c r="F1955" s="2" t="str">
        <f>TEXT(MID(Sales_Transactions[[#This Row],[Order Date]],2,5),"m")</f>
        <v>6</v>
      </c>
      <c r="G1955" s="2" t="str">
        <f>TEXT(MID(Sales_Transactions[[#This Row],[Order Date]],2,5),"yyy")</f>
        <v>2012</v>
      </c>
      <c r="H1955" s="2" t="str">
        <f>TEXT(MID(Sales_Transactions[[#This Row],[Order Date]],2,5),"yyy/m")</f>
        <v>2012/6</v>
      </c>
      <c r="I1955" t="s">
        <v>78</v>
      </c>
      <c r="J1955">
        <f t="shared" si="180"/>
        <v>3</v>
      </c>
      <c r="K1955" s="2">
        <v>24</v>
      </c>
      <c r="L1955" s="3">
        <v>115.54</v>
      </c>
      <c r="M1955" s="4">
        <v>0.04</v>
      </c>
      <c r="N1955" s="5" t="s">
        <v>23</v>
      </c>
      <c r="O1955" s="3">
        <v>43.35</v>
      </c>
      <c r="P1955" s="3">
        <v>4.9800000000000004</v>
      </c>
      <c r="Q1955" s="3">
        <v>0.8</v>
      </c>
      <c r="R1955" s="5" t="s">
        <v>1450</v>
      </c>
      <c r="S1955" s="5" t="s">
        <v>1451</v>
      </c>
      <c r="T1955" s="5" t="str">
        <f t="shared" si="181"/>
        <v>Lisa DeCherney</v>
      </c>
      <c r="U1955" t="s">
        <v>1988</v>
      </c>
      <c r="V1955" s="5" t="s">
        <v>37</v>
      </c>
      <c r="W1955" s="5" t="s">
        <v>28</v>
      </c>
      <c r="X1955" s="5" t="s">
        <v>75</v>
      </c>
      <c r="Y1955" s="5" t="s">
        <v>1467</v>
      </c>
      <c r="Z1955" s="5" t="s">
        <v>84</v>
      </c>
      <c r="AA1955" s="4">
        <v>0.36</v>
      </c>
      <c r="AB1955" s="1">
        <v>41071</v>
      </c>
      <c r="AC1955" s="1">
        <v>24788</v>
      </c>
      <c r="AD1955">
        <f t="shared" si="182"/>
        <v>3</v>
      </c>
      <c r="AE1955">
        <f t="shared" ca="1" si="183"/>
        <v>56</v>
      </c>
      <c r="AF1955" t="str">
        <f t="shared" ca="1" si="184"/>
        <v>18-64</v>
      </c>
      <c r="AG1955" s="3">
        <f t="shared" si="185"/>
        <v>0.24075033333333332</v>
      </c>
      <c r="AH1955" t="str">
        <f>_xlfn.IFNA(VLOOKUP(Sales_Transactions[[#This Row],[Order ID]],Returned_Items[#All],2,FALSE),"Not Returned")</f>
        <v>Not Returned</v>
      </c>
    </row>
    <row r="1956" spans="1:34" x14ac:dyDescent="0.25">
      <c r="A1956">
        <v>32580</v>
      </c>
      <c r="C1956" t="s">
        <v>995</v>
      </c>
      <c r="D1956" s="2" t="str">
        <f>TEXT(MID(Sales_Transactions[[#This Row],[Order Date]],2,5),"d/m/yyy")</f>
        <v>15/9/2011</v>
      </c>
      <c r="E1956" s="2" t="str">
        <f>TEXT(MID(Sales_Transactions[[#This Row],[Order Date]],2,5),"d")</f>
        <v>15</v>
      </c>
      <c r="F1956" s="2" t="str">
        <f>TEXT(MID(Sales_Transactions[[#This Row],[Order Date]],2,5),"m")</f>
        <v>9</v>
      </c>
      <c r="G1956" s="2" t="str">
        <f>TEXT(MID(Sales_Transactions[[#This Row],[Order Date]],2,5),"yyy")</f>
        <v>2011</v>
      </c>
      <c r="H1956" s="2" t="str">
        <f>TEXT(MID(Sales_Transactions[[#This Row],[Order Date]],2,5),"yyy/m")</f>
        <v>2011/9</v>
      </c>
      <c r="I1956" t="s">
        <v>33</v>
      </c>
      <c r="J1956">
        <f t="shared" si="180"/>
        <v>4</v>
      </c>
      <c r="K1956" s="2">
        <v>23</v>
      </c>
      <c r="L1956" s="3">
        <v>166.8</v>
      </c>
      <c r="M1956" s="4">
        <v>0.03</v>
      </c>
      <c r="N1956" s="5" t="s">
        <v>23</v>
      </c>
      <c r="O1956" s="3">
        <v>44.59</v>
      </c>
      <c r="P1956" s="3">
        <v>7.4</v>
      </c>
      <c r="Q1956" s="3">
        <v>1.71</v>
      </c>
      <c r="R1956" s="5" t="s">
        <v>980</v>
      </c>
      <c r="S1956" s="5" t="s">
        <v>25</v>
      </c>
      <c r="T1956" s="5" t="str">
        <f t="shared" si="181"/>
        <v>Paul MacIntyre</v>
      </c>
      <c r="U1956" t="s">
        <v>1988</v>
      </c>
      <c r="V1956" s="5" t="s">
        <v>47</v>
      </c>
      <c r="W1956" s="5" t="s">
        <v>28</v>
      </c>
      <c r="X1956" s="5" t="s">
        <v>75</v>
      </c>
      <c r="Y1956" s="5" t="s">
        <v>1506</v>
      </c>
      <c r="Z1956" s="5" t="s">
        <v>84</v>
      </c>
      <c r="AA1956" s="4">
        <v>0.4</v>
      </c>
      <c r="AB1956" s="1">
        <v>40801</v>
      </c>
      <c r="AC1956" s="1">
        <v>24341</v>
      </c>
      <c r="AD1956">
        <f t="shared" si="182"/>
        <v>0</v>
      </c>
      <c r="AE1956">
        <f t="shared" ca="1" si="183"/>
        <v>57</v>
      </c>
      <c r="AF1956" t="str">
        <f t="shared" ca="1" si="184"/>
        <v>18-64</v>
      </c>
      <c r="AG1956" s="3">
        <f t="shared" si="185"/>
        <v>0.3959904347826087</v>
      </c>
      <c r="AH1956" t="str">
        <f>_xlfn.IFNA(VLOOKUP(Sales_Transactions[[#This Row],[Order ID]],Returned_Items[#All],2,FALSE),"Not Returned")</f>
        <v>Not Returned</v>
      </c>
    </row>
    <row r="1957" spans="1:34" x14ac:dyDescent="0.25">
      <c r="A1957">
        <v>32580</v>
      </c>
      <c r="C1957" t="s">
        <v>995</v>
      </c>
      <c r="D1957" s="2" t="str">
        <f>TEXT(MID(Sales_Transactions[[#This Row],[Order Date]],2,5),"d/m/yyy")</f>
        <v>15/9/2011</v>
      </c>
      <c r="E1957" s="2" t="str">
        <f>TEXT(MID(Sales_Transactions[[#This Row],[Order Date]],2,5),"d")</f>
        <v>15</v>
      </c>
      <c r="F1957" s="2" t="str">
        <f>TEXT(MID(Sales_Transactions[[#This Row],[Order Date]],2,5),"m")</f>
        <v>9</v>
      </c>
      <c r="G1957" s="2" t="str">
        <f>TEXT(MID(Sales_Transactions[[#This Row],[Order Date]],2,5),"yyy")</f>
        <v>2011</v>
      </c>
      <c r="H1957" s="2" t="str">
        <f>TEXT(MID(Sales_Transactions[[#This Row],[Order Date]],2,5),"yyy/m")</f>
        <v>2011/9</v>
      </c>
      <c r="I1957" t="s">
        <v>33</v>
      </c>
      <c r="J1957">
        <f t="shared" si="180"/>
        <v>4</v>
      </c>
      <c r="K1957" s="2">
        <v>38</v>
      </c>
      <c r="L1957" s="3">
        <v>261.38</v>
      </c>
      <c r="M1957" s="4">
        <v>0.05</v>
      </c>
      <c r="N1957" s="5" t="s">
        <v>23</v>
      </c>
      <c r="O1957" s="3">
        <v>-172.35</v>
      </c>
      <c r="P1957" s="3">
        <v>6.48</v>
      </c>
      <c r="Q1957" s="3">
        <v>8.74</v>
      </c>
      <c r="R1957" s="5" t="s">
        <v>980</v>
      </c>
      <c r="S1957" s="5" t="s">
        <v>25</v>
      </c>
      <c r="T1957" s="5" t="str">
        <f t="shared" si="181"/>
        <v>Paul MacIntyre</v>
      </c>
      <c r="U1957" t="s">
        <v>1988</v>
      </c>
      <c r="V1957" s="5" t="s">
        <v>47</v>
      </c>
      <c r="W1957" s="5" t="s">
        <v>28</v>
      </c>
      <c r="X1957" s="5" t="s">
        <v>75</v>
      </c>
      <c r="Y1957" s="5" t="s">
        <v>2152</v>
      </c>
      <c r="Z1957" s="5" t="s">
        <v>43</v>
      </c>
      <c r="AA1957" s="4">
        <v>0.36</v>
      </c>
      <c r="AB1957" s="1">
        <v>40803</v>
      </c>
      <c r="AC1957" s="1">
        <v>24360</v>
      </c>
      <c r="AD1957">
        <f t="shared" si="182"/>
        <v>2</v>
      </c>
      <c r="AE1957">
        <f t="shared" ca="1" si="183"/>
        <v>57</v>
      </c>
      <c r="AF1957" t="str">
        <f t="shared" ca="1" si="184"/>
        <v>18-64</v>
      </c>
      <c r="AG1957" s="3">
        <f t="shared" si="185"/>
        <v>0.40044105263157898</v>
      </c>
      <c r="AH1957" t="str">
        <f>_xlfn.IFNA(VLOOKUP(Sales_Transactions[[#This Row],[Order ID]],Returned_Items[#All],2,FALSE),"Not Returned")</f>
        <v>Not Returned</v>
      </c>
    </row>
    <row r="1958" spans="1:34" x14ac:dyDescent="0.25">
      <c r="A1958">
        <v>34017</v>
      </c>
      <c r="C1958" t="s">
        <v>1733</v>
      </c>
      <c r="D1958" s="2" t="str">
        <f>TEXT(MID(Sales_Transactions[[#This Row],[Order Date]],2,5),"d/m/yyy")</f>
        <v>23/3/2009</v>
      </c>
      <c r="E1958" s="2" t="str">
        <f>TEXT(MID(Sales_Transactions[[#This Row],[Order Date]],2,5),"d")</f>
        <v>23</v>
      </c>
      <c r="F1958" s="2" t="str">
        <f>TEXT(MID(Sales_Transactions[[#This Row],[Order Date]],2,5),"m")</f>
        <v>3</v>
      </c>
      <c r="G1958" s="2" t="str">
        <f>TEXT(MID(Sales_Transactions[[#This Row],[Order Date]],2,5),"yyy")</f>
        <v>2009</v>
      </c>
      <c r="H1958" s="2" t="str">
        <f>TEXT(MID(Sales_Transactions[[#This Row],[Order Date]],2,5),"yyy/m")</f>
        <v>2009/3</v>
      </c>
      <c r="I1958" t="s">
        <v>33</v>
      </c>
      <c r="J1958">
        <f t="shared" si="180"/>
        <v>4</v>
      </c>
      <c r="K1958" s="2">
        <v>20</v>
      </c>
      <c r="L1958" s="3">
        <v>103.39</v>
      </c>
      <c r="M1958" s="4">
        <v>0.05</v>
      </c>
      <c r="N1958" s="5" t="s">
        <v>67</v>
      </c>
      <c r="O1958" s="3">
        <v>29.17</v>
      </c>
      <c r="P1958" s="3">
        <v>4.84</v>
      </c>
      <c r="Q1958" s="3">
        <v>0.71</v>
      </c>
      <c r="R1958" s="5" t="s">
        <v>980</v>
      </c>
      <c r="S1958" s="5" t="s">
        <v>2205</v>
      </c>
      <c r="T1958" s="5" t="str">
        <f t="shared" si="181"/>
        <v>Paul Prost</v>
      </c>
      <c r="U1958" t="s">
        <v>1988</v>
      </c>
      <c r="V1958" s="5" t="s">
        <v>47</v>
      </c>
      <c r="W1958" s="5" t="s">
        <v>28</v>
      </c>
      <c r="X1958" s="5" t="s">
        <v>124</v>
      </c>
      <c r="Y1958" s="5" t="s">
        <v>1072</v>
      </c>
      <c r="Z1958" s="5" t="s">
        <v>84</v>
      </c>
      <c r="AA1958" s="4">
        <v>0.52</v>
      </c>
      <c r="AB1958" s="1">
        <v>39895</v>
      </c>
      <c r="AC1958" s="1">
        <v>24177</v>
      </c>
      <c r="AD1958">
        <f t="shared" si="182"/>
        <v>0</v>
      </c>
      <c r="AE1958">
        <f t="shared" ca="1" si="183"/>
        <v>58</v>
      </c>
      <c r="AF1958" t="str">
        <f t="shared" ca="1" si="184"/>
        <v>18-64</v>
      </c>
      <c r="AG1958" s="3">
        <f t="shared" si="185"/>
        <v>0.27737899999999999</v>
      </c>
      <c r="AH1958" t="str">
        <f>_xlfn.IFNA(VLOOKUP(Sales_Transactions[[#This Row],[Order ID]],Returned_Items[#All],2,FALSE),"Not Returned")</f>
        <v>Not Returned</v>
      </c>
    </row>
    <row r="1959" spans="1:34" x14ac:dyDescent="0.25">
      <c r="A1959">
        <v>34017</v>
      </c>
      <c r="C1959" t="s">
        <v>1733</v>
      </c>
      <c r="D1959" s="2" t="str">
        <f>TEXT(MID(Sales_Transactions[[#This Row],[Order Date]],2,5),"d/m/yyy")</f>
        <v>23/3/2009</v>
      </c>
      <c r="E1959" s="2" t="str">
        <f>TEXT(MID(Sales_Transactions[[#This Row],[Order Date]],2,5),"d")</f>
        <v>23</v>
      </c>
      <c r="F1959" s="2" t="str">
        <f>TEXT(MID(Sales_Transactions[[#This Row],[Order Date]],2,5),"m")</f>
        <v>3</v>
      </c>
      <c r="G1959" s="2" t="str">
        <f>TEXT(MID(Sales_Transactions[[#This Row],[Order Date]],2,5),"yyy")</f>
        <v>2009</v>
      </c>
      <c r="H1959" s="2" t="str">
        <f>TEXT(MID(Sales_Transactions[[#This Row],[Order Date]],2,5),"yyy/m")</f>
        <v>2009/3</v>
      </c>
      <c r="I1959" t="s">
        <v>33</v>
      </c>
      <c r="J1959">
        <f t="shared" si="180"/>
        <v>4</v>
      </c>
      <c r="K1959" s="2">
        <v>28</v>
      </c>
      <c r="L1959" s="3">
        <v>435.39</v>
      </c>
      <c r="M1959" s="4">
        <v>0.01</v>
      </c>
      <c r="N1959" s="5" t="s">
        <v>23</v>
      </c>
      <c r="O1959" s="3">
        <v>-48.97</v>
      </c>
      <c r="P1959" s="3">
        <v>14.98</v>
      </c>
      <c r="Q1959" s="3">
        <v>7.69</v>
      </c>
      <c r="R1959" s="5" t="s">
        <v>980</v>
      </c>
      <c r="S1959" s="5" t="s">
        <v>2205</v>
      </c>
      <c r="T1959" s="5" t="str">
        <f t="shared" si="181"/>
        <v>Paul Prost</v>
      </c>
      <c r="U1959" t="s">
        <v>1988</v>
      </c>
      <c r="V1959" s="5" t="s">
        <v>47</v>
      </c>
      <c r="W1959" s="5" t="s">
        <v>28</v>
      </c>
      <c r="X1959" s="5" t="s">
        <v>29</v>
      </c>
      <c r="Y1959" s="5" t="s">
        <v>2219</v>
      </c>
      <c r="Z1959" s="5" t="s">
        <v>43</v>
      </c>
      <c r="AA1959" s="4">
        <v>0.56999999999999995</v>
      </c>
      <c r="AB1959" s="1">
        <v>39897</v>
      </c>
      <c r="AC1959" s="1">
        <v>24345</v>
      </c>
      <c r="AD1959">
        <f t="shared" si="182"/>
        <v>2</v>
      </c>
      <c r="AE1959">
        <f t="shared" ca="1" si="183"/>
        <v>57</v>
      </c>
      <c r="AF1959" t="str">
        <f t="shared" ca="1" si="184"/>
        <v>18-64</v>
      </c>
      <c r="AG1959" s="3">
        <f t="shared" si="185"/>
        <v>0.80958935714285718</v>
      </c>
      <c r="AH1959" t="str">
        <f>_xlfn.IFNA(VLOOKUP(Sales_Transactions[[#This Row],[Order ID]],Returned_Items[#All],2,FALSE),"Not Returned")</f>
        <v>Not Returned</v>
      </c>
    </row>
    <row r="1960" spans="1:34" x14ac:dyDescent="0.25">
      <c r="A1960">
        <v>42597</v>
      </c>
      <c r="C1960" t="s">
        <v>2220</v>
      </c>
      <c r="D1960" s="2" t="str">
        <f>TEXT(MID(Sales_Transactions[[#This Row],[Order Date]],2,5),"d/m/yyy")</f>
        <v>25/3/2010</v>
      </c>
      <c r="E1960" s="2" t="str">
        <f>TEXT(MID(Sales_Transactions[[#This Row],[Order Date]],2,5),"d")</f>
        <v>25</v>
      </c>
      <c r="F1960" s="2" t="str">
        <f>TEXT(MID(Sales_Transactions[[#This Row],[Order Date]],2,5),"m")</f>
        <v>3</v>
      </c>
      <c r="G1960" s="2" t="str">
        <f>TEXT(MID(Sales_Transactions[[#This Row],[Order Date]],2,5),"yyy")</f>
        <v>2010</v>
      </c>
      <c r="H1960" s="2" t="str">
        <f>TEXT(MID(Sales_Transactions[[#This Row],[Order Date]],2,5),"yyy/m")</f>
        <v>2010/3</v>
      </c>
      <c r="I1960" t="s">
        <v>78</v>
      </c>
      <c r="J1960">
        <f t="shared" si="180"/>
        <v>3</v>
      </c>
      <c r="K1960" s="2">
        <v>5</v>
      </c>
      <c r="L1960" s="3">
        <v>29.66</v>
      </c>
      <c r="M1960" s="4">
        <v>0.04</v>
      </c>
      <c r="N1960" s="5" t="s">
        <v>23</v>
      </c>
      <c r="O1960" s="3">
        <v>-32.78</v>
      </c>
      <c r="P1960" s="3">
        <v>4.9800000000000004</v>
      </c>
      <c r="Q1960" s="3">
        <v>4.32</v>
      </c>
      <c r="R1960" s="5" t="s">
        <v>980</v>
      </c>
      <c r="S1960" s="5" t="s">
        <v>2205</v>
      </c>
      <c r="T1960" s="5" t="str">
        <f t="shared" si="181"/>
        <v>Paul Prost</v>
      </c>
      <c r="U1960" t="s">
        <v>1988</v>
      </c>
      <c r="V1960" s="5" t="s">
        <v>47</v>
      </c>
      <c r="W1960" s="5" t="s">
        <v>48</v>
      </c>
      <c r="X1960" s="5" t="s">
        <v>87</v>
      </c>
      <c r="Y1960" s="5" t="s">
        <v>1888</v>
      </c>
      <c r="Z1960" s="5" t="s">
        <v>60</v>
      </c>
      <c r="AA1960" s="4">
        <v>0.64</v>
      </c>
      <c r="AB1960" s="1">
        <v>40264</v>
      </c>
      <c r="AC1960" s="1">
        <v>24315</v>
      </c>
      <c r="AD1960">
        <f t="shared" si="182"/>
        <v>2</v>
      </c>
      <c r="AE1960">
        <f t="shared" ca="1" si="183"/>
        <v>58</v>
      </c>
      <c r="AF1960" t="str">
        <f t="shared" ca="1" si="184"/>
        <v>18-64</v>
      </c>
      <c r="AG1960" s="3">
        <f t="shared" si="185"/>
        <v>1.8596016</v>
      </c>
      <c r="AH1960" t="str">
        <f>_xlfn.IFNA(VLOOKUP(Sales_Transactions[[#This Row],[Order ID]],Returned_Items[#All],2,FALSE),"Not Returned")</f>
        <v>Not Returned</v>
      </c>
    </row>
    <row r="1961" spans="1:34" x14ac:dyDescent="0.25">
      <c r="A1961">
        <v>46884</v>
      </c>
      <c r="C1961" t="s">
        <v>339</v>
      </c>
      <c r="D1961" s="2" t="str">
        <f>TEXT(MID(Sales_Transactions[[#This Row],[Order Date]],2,5),"d/m/yyy")</f>
        <v>17/1/2009</v>
      </c>
      <c r="E1961" s="2" t="str">
        <f>TEXT(MID(Sales_Transactions[[#This Row],[Order Date]],2,5),"d")</f>
        <v>17</v>
      </c>
      <c r="F1961" s="2" t="str">
        <f>TEXT(MID(Sales_Transactions[[#This Row],[Order Date]],2,5),"m")</f>
        <v>1</v>
      </c>
      <c r="G1961" s="2" t="str">
        <f>TEXT(MID(Sales_Transactions[[#This Row],[Order Date]],2,5),"yyy")</f>
        <v>2009</v>
      </c>
      <c r="H1961" s="2" t="str">
        <f>TEXT(MID(Sales_Transactions[[#This Row],[Order Date]],2,5),"yyy/m")</f>
        <v>2009/1</v>
      </c>
      <c r="I1961" t="s">
        <v>78</v>
      </c>
      <c r="J1961">
        <f t="shared" si="180"/>
        <v>3</v>
      </c>
      <c r="K1961" s="2">
        <v>25</v>
      </c>
      <c r="L1961" s="3">
        <v>280.43</v>
      </c>
      <c r="M1961" s="4">
        <v>0.1</v>
      </c>
      <c r="N1961" s="5" t="s">
        <v>23</v>
      </c>
      <c r="O1961" s="3">
        <v>39.520000000000003</v>
      </c>
      <c r="P1961" s="3">
        <v>11.55</v>
      </c>
      <c r="Q1961" s="3">
        <v>2.36</v>
      </c>
      <c r="R1961" s="5" t="s">
        <v>980</v>
      </c>
      <c r="S1961" s="5" t="s">
        <v>2205</v>
      </c>
      <c r="T1961" s="5" t="str">
        <f t="shared" si="181"/>
        <v>Paul Prost</v>
      </c>
      <c r="U1961" t="s">
        <v>1988</v>
      </c>
      <c r="V1961" s="5" t="s">
        <v>47</v>
      </c>
      <c r="W1961" s="5" t="s">
        <v>28</v>
      </c>
      <c r="X1961" s="5" t="s">
        <v>124</v>
      </c>
      <c r="Y1961" s="5" t="s">
        <v>1746</v>
      </c>
      <c r="Z1961" s="5" t="s">
        <v>84</v>
      </c>
      <c r="AA1961" s="4">
        <v>0.55000000000000004</v>
      </c>
      <c r="AB1961" s="1">
        <v>39831</v>
      </c>
      <c r="AC1961" s="1">
        <v>24251</v>
      </c>
      <c r="AD1961">
        <f t="shared" si="182"/>
        <v>1</v>
      </c>
      <c r="AE1961">
        <f t="shared" ca="1" si="183"/>
        <v>58</v>
      </c>
      <c r="AF1961" t="str">
        <f t="shared" ca="1" si="184"/>
        <v>18-64</v>
      </c>
      <c r="AG1961" s="3">
        <f t="shared" si="185"/>
        <v>0.55593800000000004</v>
      </c>
      <c r="AH1961" t="str">
        <f>_xlfn.IFNA(VLOOKUP(Sales_Transactions[[#This Row],[Order ID]],Returned_Items[#All],2,FALSE),"Not Returned")</f>
        <v>Not Returned</v>
      </c>
    </row>
    <row r="1962" spans="1:34" x14ac:dyDescent="0.25">
      <c r="A1962">
        <v>52325</v>
      </c>
      <c r="C1962" t="s">
        <v>2221</v>
      </c>
      <c r="D1962" s="2" t="str">
        <f>TEXT(MID(Sales_Transactions[[#This Row],[Order Date]],2,5),"d/m/yyy")</f>
        <v>14/7/2012</v>
      </c>
      <c r="E1962" s="2" t="str">
        <f>TEXT(MID(Sales_Transactions[[#This Row],[Order Date]],2,5),"d")</f>
        <v>14</v>
      </c>
      <c r="F1962" s="2" t="str">
        <f>TEXT(MID(Sales_Transactions[[#This Row],[Order Date]],2,5),"m")</f>
        <v>7</v>
      </c>
      <c r="G1962" s="2" t="str">
        <f>TEXT(MID(Sales_Transactions[[#This Row],[Order Date]],2,5),"yyy")</f>
        <v>2012</v>
      </c>
      <c r="H1962" s="2" t="str">
        <f>TEXT(MID(Sales_Transactions[[#This Row],[Order Date]],2,5),"yyy/m")</f>
        <v>2012/7</v>
      </c>
      <c r="I1962" t="s">
        <v>52</v>
      </c>
      <c r="J1962">
        <f t="shared" si="180"/>
        <v>1</v>
      </c>
      <c r="K1962" s="2">
        <v>23</v>
      </c>
      <c r="L1962" s="3">
        <v>5126.3</v>
      </c>
      <c r="M1962" s="4">
        <v>7.0000000000000007E-2</v>
      </c>
      <c r="N1962" s="5" t="s">
        <v>23</v>
      </c>
      <c r="O1962" s="3">
        <v>2019.19</v>
      </c>
      <c r="P1962" s="3">
        <v>223.98</v>
      </c>
      <c r="Q1962" s="3">
        <v>15.01</v>
      </c>
      <c r="R1962" s="5" t="s">
        <v>980</v>
      </c>
      <c r="S1962" s="5" t="s">
        <v>25</v>
      </c>
      <c r="T1962" s="5" t="str">
        <f t="shared" si="181"/>
        <v>Paul MacIntyre</v>
      </c>
      <c r="U1962" t="s">
        <v>1988</v>
      </c>
      <c r="V1962" s="5" t="s">
        <v>47</v>
      </c>
      <c r="W1962" s="5" t="s">
        <v>28</v>
      </c>
      <c r="X1962" s="5" t="s">
        <v>41</v>
      </c>
      <c r="Y1962" s="5" t="s">
        <v>564</v>
      </c>
      <c r="Z1962" s="5" t="s">
        <v>43</v>
      </c>
      <c r="AA1962" s="4">
        <v>0.38</v>
      </c>
      <c r="AB1962" s="1">
        <v>41104</v>
      </c>
      <c r="AC1962" s="1">
        <v>24423</v>
      </c>
      <c r="AD1962">
        <f t="shared" si="182"/>
        <v>0</v>
      </c>
      <c r="AE1962">
        <f t="shared" ca="1" si="183"/>
        <v>57</v>
      </c>
      <c r="AF1962" t="str">
        <f t="shared" ca="1" si="184"/>
        <v>18-64</v>
      </c>
      <c r="AG1962" s="3">
        <f t="shared" si="185"/>
        <v>10.384052782608695</v>
      </c>
      <c r="AH1962" t="str">
        <f>_xlfn.IFNA(VLOOKUP(Sales_Transactions[[#This Row],[Order ID]],Returned_Items[#All],2,FALSE),"Not Returned")</f>
        <v>Not Returned</v>
      </c>
    </row>
    <row r="1963" spans="1:34" x14ac:dyDescent="0.25">
      <c r="A1963">
        <v>53382</v>
      </c>
      <c r="C1963" t="s">
        <v>2222</v>
      </c>
      <c r="D1963" s="2" t="str">
        <f>TEXT(MID(Sales_Transactions[[#This Row],[Order Date]],2,5),"d/m/yyy")</f>
        <v>27/12/2009</v>
      </c>
      <c r="E1963" s="2" t="str">
        <f>TEXT(MID(Sales_Transactions[[#This Row],[Order Date]],2,5),"d")</f>
        <v>27</v>
      </c>
      <c r="F1963" s="2" t="str">
        <f>TEXT(MID(Sales_Transactions[[#This Row],[Order Date]],2,5),"m")</f>
        <v>12</v>
      </c>
      <c r="G1963" s="2" t="str">
        <f>TEXT(MID(Sales_Transactions[[#This Row],[Order Date]],2,5),"yyy")</f>
        <v>2009</v>
      </c>
      <c r="H1963" s="2" t="str">
        <f>TEXT(MID(Sales_Transactions[[#This Row],[Order Date]],2,5),"yyy/m")</f>
        <v>2009/12</v>
      </c>
      <c r="I1963" t="s">
        <v>52</v>
      </c>
      <c r="J1963">
        <f t="shared" si="180"/>
        <v>1</v>
      </c>
      <c r="K1963" s="2">
        <v>13</v>
      </c>
      <c r="L1963" s="3">
        <v>88.17</v>
      </c>
      <c r="M1963" s="4">
        <v>0.1</v>
      </c>
      <c r="N1963" s="5" t="s">
        <v>23</v>
      </c>
      <c r="O1963" s="3">
        <v>-572.49</v>
      </c>
      <c r="P1963" s="3">
        <v>3.25</v>
      </c>
      <c r="Q1963" s="3">
        <v>49</v>
      </c>
      <c r="R1963" s="5" t="s">
        <v>980</v>
      </c>
      <c r="S1963" s="5" t="s">
        <v>25</v>
      </c>
      <c r="T1963" s="5" t="str">
        <f t="shared" si="181"/>
        <v>Paul MacIntyre</v>
      </c>
      <c r="U1963" t="s">
        <v>1988</v>
      </c>
      <c r="V1963" s="5" t="s">
        <v>47</v>
      </c>
      <c r="W1963" s="5" t="s">
        <v>28</v>
      </c>
      <c r="X1963" s="5" t="s">
        <v>38</v>
      </c>
      <c r="Y1963" s="5" t="s">
        <v>2223</v>
      </c>
      <c r="Z1963" s="5" t="s">
        <v>31</v>
      </c>
      <c r="AA1963" s="4">
        <v>0.56000000000000005</v>
      </c>
      <c r="AB1963" s="1">
        <v>40175</v>
      </c>
      <c r="AC1963" s="1">
        <v>24242</v>
      </c>
      <c r="AD1963">
        <f t="shared" si="182"/>
        <v>1</v>
      </c>
      <c r="AE1963">
        <f t="shared" ca="1" si="183"/>
        <v>58</v>
      </c>
      <c r="AF1963" t="str">
        <f t="shared" ca="1" si="184"/>
        <v>18-64</v>
      </c>
      <c r="AG1963" s="3">
        <f t="shared" si="185"/>
        <v>4.0189807692307689</v>
      </c>
      <c r="AH1963" t="str">
        <f>_xlfn.IFNA(VLOOKUP(Sales_Transactions[[#This Row],[Order ID]],Returned_Items[#All],2,FALSE),"Not Returned")</f>
        <v>Not Returned</v>
      </c>
    </row>
    <row r="1964" spans="1:34" x14ac:dyDescent="0.25">
      <c r="A1964">
        <v>53382</v>
      </c>
      <c r="C1964" t="s">
        <v>2222</v>
      </c>
      <c r="D1964" s="2" t="str">
        <f>TEXT(MID(Sales_Transactions[[#This Row],[Order Date]],2,5),"d/m/yyy")</f>
        <v>27/12/2009</v>
      </c>
      <c r="E1964" s="2" t="str">
        <f>TEXT(MID(Sales_Transactions[[#This Row],[Order Date]],2,5),"d")</f>
        <v>27</v>
      </c>
      <c r="F1964" s="2" t="str">
        <f>TEXT(MID(Sales_Transactions[[#This Row],[Order Date]],2,5),"m")</f>
        <v>12</v>
      </c>
      <c r="G1964" s="2" t="str">
        <f>TEXT(MID(Sales_Transactions[[#This Row],[Order Date]],2,5),"yyy")</f>
        <v>2009</v>
      </c>
      <c r="H1964" s="2" t="str">
        <f>TEXT(MID(Sales_Transactions[[#This Row],[Order Date]],2,5),"yyy/m")</f>
        <v>2009/12</v>
      </c>
      <c r="I1964" t="s">
        <v>52</v>
      </c>
      <c r="J1964">
        <f t="shared" si="180"/>
        <v>1</v>
      </c>
      <c r="K1964" s="2">
        <v>15</v>
      </c>
      <c r="L1964" s="3">
        <v>4760.0200000000004</v>
      </c>
      <c r="M1964" s="4">
        <v>0</v>
      </c>
      <c r="N1964" s="5" t="s">
        <v>34</v>
      </c>
      <c r="O1964" s="3">
        <v>658.88</v>
      </c>
      <c r="P1964" s="3">
        <v>300.98</v>
      </c>
      <c r="Q1964" s="3">
        <v>64.73</v>
      </c>
      <c r="R1964" s="5" t="s">
        <v>980</v>
      </c>
      <c r="S1964" s="5" t="s">
        <v>25</v>
      </c>
      <c r="T1964" s="5" t="str">
        <f t="shared" si="181"/>
        <v>Paul MacIntyre</v>
      </c>
      <c r="U1964" t="s">
        <v>1988</v>
      </c>
      <c r="V1964" s="5" t="s">
        <v>47</v>
      </c>
      <c r="W1964" s="5" t="s">
        <v>57</v>
      </c>
      <c r="X1964" s="5" t="s">
        <v>154</v>
      </c>
      <c r="Y1964" s="5" t="s">
        <v>252</v>
      </c>
      <c r="Z1964" s="5" t="s">
        <v>40</v>
      </c>
      <c r="AA1964" s="4">
        <v>0.56000000000000005</v>
      </c>
      <c r="AB1964" s="1">
        <v>40175</v>
      </c>
      <c r="AC1964" s="1">
        <v>24219</v>
      </c>
      <c r="AD1964">
        <f t="shared" si="182"/>
        <v>1</v>
      </c>
      <c r="AE1964">
        <f t="shared" ca="1" si="183"/>
        <v>58</v>
      </c>
      <c r="AF1964" t="str">
        <f t="shared" ca="1" si="184"/>
        <v>18-64</v>
      </c>
      <c r="AG1964" s="3">
        <f t="shared" si="185"/>
        <v>24.38066666666667</v>
      </c>
      <c r="AH1964" t="str">
        <f>_xlfn.IFNA(VLOOKUP(Sales_Transactions[[#This Row],[Order ID]],Returned_Items[#All],2,FALSE),"Not Returned")</f>
        <v>Not Returned</v>
      </c>
    </row>
    <row r="1965" spans="1:34" x14ac:dyDescent="0.25">
      <c r="A1965">
        <v>53728</v>
      </c>
      <c r="C1965" t="s">
        <v>444</v>
      </c>
      <c r="D1965" s="2" t="str">
        <f>TEXT(MID(Sales_Transactions[[#This Row],[Order Date]],2,5),"d/m/yyy")</f>
        <v>22/10/2011</v>
      </c>
      <c r="E1965" s="2" t="str">
        <f>TEXT(MID(Sales_Transactions[[#This Row],[Order Date]],2,5),"d")</f>
        <v>22</v>
      </c>
      <c r="F1965" s="2" t="str">
        <f>TEXT(MID(Sales_Transactions[[#This Row],[Order Date]],2,5),"m")</f>
        <v>10</v>
      </c>
      <c r="G1965" s="2" t="str">
        <f>TEXT(MID(Sales_Transactions[[#This Row],[Order Date]],2,5),"yyy")</f>
        <v>2011</v>
      </c>
      <c r="H1965" s="2" t="str">
        <f>TEXT(MID(Sales_Transactions[[#This Row],[Order Date]],2,5),"yyy/m")</f>
        <v>2011/10</v>
      </c>
      <c r="I1965" t="s">
        <v>33</v>
      </c>
      <c r="J1965">
        <f t="shared" si="180"/>
        <v>4</v>
      </c>
      <c r="K1965" s="2">
        <v>27</v>
      </c>
      <c r="L1965" s="3">
        <v>1502.66</v>
      </c>
      <c r="M1965" s="4">
        <v>7.0000000000000007E-2</v>
      </c>
      <c r="N1965" s="5" t="s">
        <v>23</v>
      </c>
      <c r="O1965" s="3">
        <v>637.6</v>
      </c>
      <c r="P1965" s="3">
        <v>58.1</v>
      </c>
      <c r="Q1965" s="3">
        <v>1.49</v>
      </c>
      <c r="R1965" s="5" t="s">
        <v>980</v>
      </c>
      <c r="S1965" s="5" t="s">
        <v>25</v>
      </c>
      <c r="T1965" s="5" t="str">
        <f t="shared" si="181"/>
        <v>Paul MacIntyre</v>
      </c>
      <c r="U1965" t="s">
        <v>1988</v>
      </c>
      <c r="V1965" s="5" t="s">
        <v>47</v>
      </c>
      <c r="W1965" s="5" t="s">
        <v>28</v>
      </c>
      <c r="X1965" s="5" t="s">
        <v>41</v>
      </c>
      <c r="Y1965" s="5" t="s">
        <v>208</v>
      </c>
      <c r="Z1965" s="5" t="s">
        <v>43</v>
      </c>
      <c r="AA1965" s="4">
        <v>0.38</v>
      </c>
      <c r="AB1965" s="1">
        <v>40839</v>
      </c>
      <c r="AC1965" s="1">
        <v>24405</v>
      </c>
      <c r="AD1965">
        <f t="shared" si="182"/>
        <v>1</v>
      </c>
      <c r="AE1965">
        <f t="shared" ca="1" si="183"/>
        <v>57</v>
      </c>
      <c r="AF1965" t="str">
        <f t="shared" ca="1" si="184"/>
        <v>18-64</v>
      </c>
      <c r="AG1965" s="3">
        <f t="shared" si="185"/>
        <v>2.2055307407407407</v>
      </c>
      <c r="AH1965" t="str">
        <f>_xlfn.IFNA(VLOOKUP(Sales_Transactions[[#This Row],[Order ID]],Returned_Items[#All],2,FALSE),"Not Returned")</f>
        <v>Not Returned</v>
      </c>
    </row>
    <row r="1966" spans="1:34" x14ac:dyDescent="0.25">
      <c r="A1966">
        <v>65</v>
      </c>
      <c r="C1966" t="s">
        <v>369</v>
      </c>
      <c r="D1966" s="2" t="str">
        <f>TEXT(MID(Sales_Transactions[[#This Row],[Order Date]],2,5),"d/m/yyy")</f>
        <v>17/3/2011</v>
      </c>
      <c r="E1966" s="2" t="str">
        <f>TEXT(MID(Sales_Transactions[[#This Row],[Order Date]],2,5),"d")</f>
        <v>17</v>
      </c>
      <c r="F1966" s="2" t="str">
        <f>TEXT(MID(Sales_Transactions[[#This Row],[Order Date]],2,5),"m")</f>
        <v>3</v>
      </c>
      <c r="G1966" s="2" t="str">
        <f>TEXT(MID(Sales_Transactions[[#This Row],[Order Date]],2,5),"yyy")</f>
        <v>2011</v>
      </c>
      <c r="H1966" s="2" t="str">
        <f>TEXT(MID(Sales_Transactions[[#This Row],[Order Date]],2,5),"yyy/m")</f>
        <v>2011/3</v>
      </c>
      <c r="I1966" t="s">
        <v>101</v>
      </c>
      <c r="J1966">
        <f t="shared" si="180"/>
        <v>1</v>
      </c>
      <c r="K1966" s="2">
        <v>32</v>
      </c>
      <c r="L1966" s="3">
        <v>3812.73</v>
      </c>
      <c r="M1966" s="4">
        <v>0.02</v>
      </c>
      <c r="N1966" s="5" t="s">
        <v>23</v>
      </c>
      <c r="O1966" s="3">
        <v>1470.3</v>
      </c>
      <c r="P1966" s="3">
        <v>115.79</v>
      </c>
      <c r="Q1966" s="3">
        <v>1.99</v>
      </c>
      <c r="R1966" s="5" t="s">
        <v>2224</v>
      </c>
      <c r="S1966" s="5" t="s">
        <v>2225</v>
      </c>
      <c r="T1966" s="5" t="str">
        <f t="shared" si="181"/>
        <v>Tamara Dahlen</v>
      </c>
      <c r="U1966" t="s">
        <v>1988</v>
      </c>
      <c r="V1966" s="5" t="s">
        <v>47</v>
      </c>
      <c r="W1966" s="5" t="s">
        <v>48</v>
      </c>
      <c r="X1966" s="5" t="s">
        <v>87</v>
      </c>
      <c r="Y1966" s="5" t="s">
        <v>1848</v>
      </c>
      <c r="Z1966" s="5" t="s">
        <v>60</v>
      </c>
      <c r="AA1966" s="4">
        <v>0.49</v>
      </c>
      <c r="AB1966" s="1">
        <v>40620</v>
      </c>
      <c r="AC1966" s="1">
        <v>24241</v>
      </c>
      <c r="AD1966">
        <f t="shared" si="182"/>
        <v>1</v>
      </c>
      <c r="AE1966">
        <f t="shared" ca="1" si="183"/>
        <v>58</v>
      </c>
      <c r="AF1966" t="str">
        <f t="shared" ca="1" si="184"/>
        <v>18-64</v>
      </c>
      <c r="AG1966" s="3">
        <f t="shared" si="185"/>
        <v>3.6799013125000002</v>
      </c>
      <c r="AH1966" t="str">
        <f>_xlfn.IFNA(VLOOKUP(Sales_Transactions[[#This Row],[Order ID]],Returned_Items[#All],2,FALSE),"Not Returned")</f>
        <v>Returned</v>
      </c>
    </row>
    <row r="1967" spans="1:34" x14ac:dyDescent="0.25">
      <c r="A1967">
        <v>230</v>
      </c>
      <c r="C1967" t="s">
        <v>939</v>
      </c>
      <c r="D1967" s="2" t="str">
        <f>TEXT(MID(Sales_Transactions[[#This Row],[Order Date]],2,5),"d/m/yyy")</f>
        <v>26/10/2010</v>
      </c>
      <c r="E1967" s="2" t="str">
        <f>TEXT(MID(Sales_Transactions[[#This Row],[Order Date]],2,5),"d")</f>
        <v>26</v>
      </c>
      <c r="F1967" s="2" t="str">
        <f>TEXT(MID(Sales_Transactions[[#This Row],[Order Date]],2,5),"m")</f>
        <v>10</v>
      </c>
      <c r="G1967" s="2" t="str">
        <f>TEXT(MID(Sales_Transactions[[#This Row],[Order Date]],2,5),"yyy")</f>
        <v>2010</v>
      </c>
      <c r="H1967" s="2" t="str">
        <f>TEXT(MID(Sales_Transactions[[#This Row],[Order Date]],2,5),"yyy/m")</f>
        <v>2010/10</v>
      </c>
      <c r="I1967" t="s">
        <v>101</v>
      </c>
      <c r="J1967">
        <f t="shared" si="180"/>
        <v>1</v>
      </c>
      <c r="K1967" s="2">
        <v>47</v>
      </c>
      <c r="L1967" s="3">
        <v>2029.75</v>
      </c>
      <c r="M1967" s="4">
        <v>0.06</v>
      </c>
      <c r="N1967" s="5" t="s">
        <v>23</v>
      </c>
      <c r="O1967" s="3">
        <v>320.37</v>
      </c>
      <c r="P1967" s="3">
        <v>43.98</v>
      </c>
      <c r="Q1967" s="3">
        <v>8.99</v>
      </c>
      <c r="R1967" s="5" t="s">
        <v>2226</v>
      </c>
      <c r="S1967" s="5" t="s">
        <v>1204</v>
      </c>
      <c r="T1967" s="5" t="str">
        <f t="shared" si="181"/>
        <v>Erin Creighton</v>
      </c>
      <c r="U1967" t="s">
        <v>1988</v>
      </c>
      <c r="V1967" s="5" t="s">
        <v>47</v>
      </c>
      <c r="W1967" s="5" t="s">
        <v>28</v>
      </c>
      <c r="X1967" s="5" t="s">
        <v>124</v>
      </c>
      <c r="Y1967" s="5" t="s">
        <v>1497</v>
      </c>
      <c r="Z1967" s="5" t="s">
        <v>60</v>
      </c>
      <c r="AA1967" s="4">
        <v>0.57999999999999996</v>
      </c>
      <c r="AB1967" s="1">
        <v>40479</v>
      </c>
      <c r="AC1967" s="1">
        <v>24004</v>
      </c>
      <c r="AD1967">
        <f t="shared" si="182"/>
        <v>2</v>
      </c>
      <c r="AE1967">
        <f t="shared" ca="1" si="183"/>
        <v>58</v>
      </c>
      <c r="AF1967" t="str">
        <f t="shared" ca="1" si="184"/>
        <v>18-64</v>
      </c>
      <c r="AG1967" s="3">
        <f t="shared" si="185"/>
        <v>1.1264598297872341</v>
      </c>
      <c r="AH1967" t="str">
        <f>_xlfn.IFNA(VLOOKUP(Sales_Transactions[[#This Row],[Order ID]],Returned_Items[#All],2,FALSE),"Not Returned")</f>
        <v>Returned</v>
      </c>
    </row>
    <row r="1968" spans="1:34" x14ac:dyDescent="0.25">
      <c r="A1968">
        <v>230</v>
      </c>
      <c r="C1968" t="s">
        <v>939</v>
      </c>
      <c r="D1968" s="2" t="str">
        <f>TEXT(MID(Sales_Transactions[[#This Row],[Order Date]],2,5),"d/m/yyy")</f>
        <v>26/10/2010</v>
      </c>
      <c r="E1968" s="2" t="str">
        <f>TEXT(MID(Sales_Transactions[[#This Row],[Order Date]],2,5),"d")</f>
        <v>26</v>
      </c>
      <c r="F1968" s="2" t="str">
        <f>TEXT(MID(Sales_Transactions[[#This Row],[Order Date]],2,5),"m")</f>
        <v>10</v>
      </c>
      <c r="G1968" s="2" t="str">
        <f>TEXT(MID(Sales_Transactions[[#This Row],[Order Date]],2,5),"yyy")</f>
        <v>2010</v>
      </c>
      <c r="H1968" s="2" t="str">
        <f>TEXT(MID(Sales_Transactions[[#This Row],[Order Date]],2,5),"yyy/m")</f>
        <v>2010/10</v>
      </c>
      <c r="I1968" t="s">
        <v>101</v>
      </c>
      <c r="J1968">
        <f t="shared" si="180"/>
        <v>1</v>
      </c>
      <c r="K1968" s="2">
        <v>11</v>
      </c>
      <c r="L1968" s="3">
        <v>1118.396</v>
      </c>
      <c r="M1968" s="4">
        <v>0.06</v>
      </c>
      <c r="N1968" s="5" t="s">
        <v>23</v>
      </c>
      <c r="O1968" s="3">
        <v>-212.33</v>
      </c>
      <c r="P1968" s="3">
        <v>125.99</v>
      </c>
      <c r="Q1968" s="3">
        <v>8.08</v>
      </c>
      <c r="R1968" s="5" t="s">
        <v>2226</v>
      </c>
      <c r="S1968" s="5" t="s">
        <v>1204</v>
      </c>
      <c r="T1968" s="5" t="str">
        <f t="shared" si="181"/>
        <v>Erin Creighton</v>
      </c>
      <c r="U1968" t="s">
        <v>1988</v>
      </c>
      <c r="V1968" s="5" t="s">
        <v>47</v>
      </c>
      <c r="W1968" s="5" t="s">
        <v>48</v>
      </c>
      <c r="X1968" s="5" t="s">
        <v>49</v>
      </c>
      <c r="Y1968" s="5" t="s">
        <v>425</v>
      </c>
      <c r="Z1968" s="5" t="s">
        <v>43</v>
      </c>
      <c r="AA1968" s="4">
        <v>0.56999999999999995</v>
      </c>
      <c r="AB1968" s="1">
        <v>40479</v>
      </c>
      <c r="AC1968" s="1">
        <v>23810</v>
      </c>
      <c r="AD1968">
        <f t="shared" si="182"/>
        <v>2</v>
      </c>
      <c r="AE1968">
        <f t="shared" ca="1" si="183"/>
        <v>59</v>
      </c>
      <c r="AF1968" t="str">
        <f t="shared" ca="1" si="184"/>
        <v>18-64</v>
      </c>
      <c r="AG1968" s="3">
        <f t="shared" si="185"/>
        <v>12.181309636363636</v>
      </c>
      <c r="AH1968" t="str">
        <f>_xlfn.IFNA(VLOOKUP(Sales_Transactions[[#This Row],[Order ID]],Returned_Items[#All],2,FALSE),"Not Returned")</f>
        <v>Returned</v>
      </c>
    </row>
    <row r="1969" spans="1:34" x14ac:dyDescent="0.25">
      <c r="A1969">
        <v>355</v>
      </c>
      <c r="C1969" t="s">
        <v>2227</v>
      </c>
      <c r="D1969" s="2" t="str">
        <f>TEXT(MID(Sales_Transactions[[#This Row],[Order Date]],2,5),"d/m/yyy")</f>
        <v>13/6/2009</v>
      </c>
      <c r="E1969" s="2" t="str">
        <f>TEXT(MID(Sales_Transactions[[#This Row],[Order Date]],2,5),"d")</f>
        <v>13</v>
      </c>
      <c r="F1969" s="2" t="str">
        <f>TEXT(MID(Sales_Transactions[[#This Row],[Order Date]],2,5),"m")</f>
        <v>6</v>
      </c>
      <c r="G1969" s="2" t="str">
        <f>TEXT(MID(Sales_Transactions[[#This Row],[Order Date]],2,5),"yyy")</f>
        <v>2009</v>
      </c>
      <c r="H1969" s="2" t="str">
        <f>TEXT(MID(Sales_Transactions[[#This Row],[Order Date]],2,5),"yyy/m")</f>
        <v>2009/6</v>
      </c>
      <c r="I1969" t="s">
        <v>22</v>
      </c>
      <c r="J1969">
        <f t="shared" si="180"/>
        <v>2</v>
      </c>
      <c r="K1969" s="2">
        <v>16</v>
      </c>
      <c r="L1969" s="3">
        <v>1239.6315</v>
      </c>
      <c r="M1969" s="4">
        <v>0</v>
      </c>
      <c r="N1969" s="5" t="s">
        <v>23</v>
      </c>
      <c r="O1969" s="3">
        <v>-172.55</v>
      </c>
      <c r="P1969" s="3">
        <v>85.99</v>
      </c>
      <c r="Q1969" s="3">
        <v>0.99</v>
      </c>
      <c r="R1969" s="5" t="s">
        <v>548</v>
      </c>
      <c r="S1969" s="5" t="s">
        <v>2228</v>
      </c>
      <c r="T1969" s="5" t="str">
        <f t="shared" si="181"/>
        <v>Henry MacAllister</v>
      </c>
      <c r="U1969" t="s">
        <v>1988</v>
      </c>
      <c r="V1969" s="5" t="s">
        <v>27</v>
      </c>
      <c r="W1969" s="5" t="s">
        <v>48</v>
      </c>
      <c r="X1969" s="5" t="s">
        <v>49</v>
      </c>
      <c r="Y1969" s="5" t="s">
        <v>214</v>
      </c>
      <c r="Z1969" s="5" t="s">
        <v>84</v>
      </c>
      <c r="AA1969" s="4">
        <v>0.85</v>
      </c>
      <c r="AB1969" s="1">
        <v>39982</v>
      </c>
      <c r="AC1969" s="1">
        <v>23842</v>
      </c>
      <c r="AD1969">
        <f t="shared" si="182"/>
        <v>5</v>
      </c>
      <c r="AE1969">
        <f t="shared" ca="1" si="183"/>
        <v>59</v>
      </c>
      <c r="AF1969" t="str">
        <f t="shared" ca="1" si="184"/>
        <v>18-64</v>
      </c>
      <c r="AG1969" s="3">
        <f t="shared" si="185"/>
        <v>5.4362499999999994</v>
      </c>
      <c r="AH1969" t="str">
        <f>_xlfn.IFNA(VLOOKUP(Sales_Transactions[[#This Row],[Order ID]],Returned_Items[#All],2,FALSE),"Not Returned")</f>
        <v>Not Returned</v>
      </c>
    </row>
    <row r="1970" spans="1:34" x14ac:dyDescent="0.25">
      <c r="A1970">
        <v>449</v>
      </c>
      <c r="C1970" t="s">
        <v>151</v>
      </c>
      <c r="D1970" s="2" t="str">
        <f>TEXT(MID(Sales_Transactions[[#This Row],[Order Date]],2,5),"d/m/yyy")</f>
        <v>19/7/2011</v>
      </c>
      <c r="E1970" s="2" t="str">
        <f>TEXT(MID(Sales_Transactions[[#This Row],[Order Date]],2,5),"d")</f>
        <v>19</v>
      </c>
      <c r="F1970" s="2" t="str">
        <f>TEXT(MID(Sales_Transactions[[#This Row],[Order Date]],2,5),"m")</f>
        <v>7</v>
      </c>
      <c r="G1970" s="2" t="str">
        <f>TEXT(MID(Sales_Transactions[[#This Row],[Order Date]],2,5),"yyy")</f>
        <v>2011</v>
      </c>
      <c r="H1970" s="2" t="str">
        <f>TEXT(MID(Sales_Transactions[[#This Row],[Order Date]],2,5),"yyy/m")</f>
        <v>2011/7</v>
      </c>
      <c r="I1970" t="s">
        <v>33</v>
      </c>
      <c r="J1970">
        <f t="shared" si="180"/>
        <v>4</v>
      </c>
      <c r="K1970" s="2">
        <v>45</v>
      </c>
      <c r="L1970" s="3">
        <v>356.7</v>
      </c>
      <c r="M1970" s="4">
        <v>0.02</v>
      </c>
      <c r="N1970" s="5" t="s">
        <v>23</v>
      </c>
      <c r="O1970" s="3">
        <v>-48.97</v>
      </c>
      <c r="P1970" s="3">
        <v>7.38</v>
      </c>
      <c r="Q1970" s="3">
        <v>5.21</v>
      </c>
      <c r="R1970" s="5" t="s">
        <v>2229</v>
      </c>
      <c r="S1970" s="5" t="s">
        <v>2230</v>
      </c>
      <c r="T1970" s="5" t="str">
        <f t="shared" si="181"/>
        <v>Candace McMahon</v>
      </c>
      <c r="U1970" t="s">
        <v>1988</v>
      </c>
      <c r="V1970" s="5" t="s">
        <v>47</v>
      </c>
      <c r="W1970" s="5" t="s">
        <v>57</v>
      </c>
      <c r="X1970" s="5" t="s">
        <v>58</v>
      </c>
      <c r="Y1970" s="5" t="s">
        <v>858</v>
      </c>
      <c r="Z1970" s="5" t="s">
        <v>43</v>
      </c>
      <c r="AA1970" s="4">
        <v>0.56000000000000005</v>
      </c>
      <c r="AB1970" s="1">
        <v>40745</v>
      </c>
      <c r="AC1970" s="1">
        <v>24095</v>
      </c>
      <c r="AD1970">
        <f t="shared" si="182"/>
        <v>2</v>
      </c>
      <c r="AE1970">
        <f t="shared" ca="1" si="183"/>
        <v>58</v>
      </c>
      <c r="AF1970" t="str">
        <f t="shared" ca="1" si="184"/>
        <v>18-64</v>
      </c>
      <c r="AG1970" s="3">
        <f t="shared" si="185"/>
        <v>0.27974497777777779</v>
      </c>
      <c r="AH1970" t="str">
        <f>_xlfn.IFNA(VLOOKUP(Sales_Transactions[[#This Row],[Order ID]],Returned_Items[#All],2,FALSE),"Not Returned")</f>
        <v>Not Returned</v>
      </c>
    </row>
    <row r="1971" spans="1:34" x14ac:dyDescent="0.25">
      <c r="A1971">
        <v>640</v>
      </c>
      <c r="C1971" t="s">
        <v>1460</v>
      </c>
      <c r="D1971" s="2" t="str">
        <f>TEXT(MID(Sales_Transactions[[#This Row],[Order Date]],2,5),"d/m/yyy")</f>
        <v>22/1/2010</v>
      </c>
      <c r="E1971" s="2" t="str">
        <f>TEXT(MID(Sales_Transactions[[#This Row],[Order Date]],2,5),"d")</f>
        <v>22</v>
      </c>
      <c r="F1971" s="2" t="str">
        <f>TEXT(MID(Sales_Transactions[[#This Row],[Order Date]],2,5),"m")</f>
        <v>1</v>
      </c>
      <c r="G1971" s="2" t="str">
        <f>TEXT(MID(Sales_Transactions[[#This Row],[Order Date]],2,5),"yyy")</f>
        <v>2010</v>
      </c>
      <c r="H1971" s="2" t="str">
        <f>TEXT(MID(Sales_Transactions[[#This Row],[Order Date]],2,5),"yyy/m")</f>
        <v>2010/1</v>
      </c>
      <c r="I1971" t="s">
        <v>33</v>
      </c>
      <c r="J1971">
        <f t="shared" si="180"/>
        <v>4</v>
      </c>
      <c r="K1971" s="2">
        <v>39</v>
      </c>
      <c r="L1971" s="3">
        <v>4913.6899999999996</v>
      </c>
      <c r="M1971" s="4">
        <v>0.02</v>
      </c>
      <c r="N1971" s="5" t="s">
        <v>34</v>
      </c>
      <c r="O1971" s="3">
        <v>-1153.9000000000001</v>
      </c>
      <c r="P1971" s="3">
        <v>120.98</v>
      </c>
      <c r="Q1971" s="3">
        <v>58.64</v>
      </c>
      <c r="R1971" s="5" t="s">
        <v>2224</v>
      </c>
      <c r="S1971" s="5" t="s">
        <v>1209</v>
      </c>
      <c r="T1971" s="5" t="str">
        <f t="shared" si="181"/>
        <v>Tamara Chand</v>
      </c>
      <c r="U1971" t="s">
        <v>1988</v>
      </c>
      <c r="V1971" s="5" t="s">
        <v>37</v>
      </c>
      <c r="W1971" s="5" t="s">
        <v>57</v>
      </c>
      <c r="X1971" s="5" t="s">
        <v>104</v>
      </c>
      <c r="Y1971" s="5" t="s">
        <v>2231</v>
      </c>
      <c r="Z1971" s="5" t="s">
        <v>106</v>
      </c>
      <c r="AA1971" s="4">
        <v>0.75</v>
      </c>
      <c r="AB1971" s="1">
        <v>40201</v>
      </c>
      <c r="AC1971" s="1">
        <v>23530</v>
      </c>
      <c r="AD1971">
        <f t="shared" si="182"/>
        <v>1</v>
      </c>
      <c r="AE1971">
        <f t="shared" ca="1" si="183"/>
        <v>60</v>
      </c>
      <c r="AF1971" t="str">
        <f t="shared" ca="1" si="184"/>
        <v>18-64</v>
      </c>
      <c r="AG1971" s="3">
        <f t="shared" si="185"/>
        <v>4.6050206153846149</v>
      </c>
      <c r="AH1971" t="str">
        <f>_xlfn.IFNA(VLOOKUP(Sales_Transactions[[#This Row],[Order ID]],Returned_Items[#All],2,FALSE),"Not Returned")</f>
        <v>Not Returned</v>
      </c>
    </row>
    <row r="1972" spans="1:34" x14ac:dyDescent="0.25">
      <c r="A1972">
        <v>640</v>
      </c>
      <c r="C1972" t="s">
        <v>1460</v>
      </c>
      <c r="D1972" s="2" t="str">
        <f>TEXT(MID(Sales_Transactions[[#This Row],[Order Date]],2,5),"d/m/yyy")</f>
        <v>22/1/2010</v>
      </c>
      <c r="E1972" s="2" t="str">
        <f>TEXT(MID(Sales_Transactions[[#This Row],[Order Date]],2,5),"d")</f>
        <v>22</v>
      </c>
      <c r="F1972" s="2" t="str">
        <f>TEXT(MID(Sales_Transactions[[#This Row],[Order Date]],2,5),"m")</f>
        <v>1</v>
      </c>
      <c r="G1972" s="2" t="str">
        <f>TEXT(MID(Sales_Transactions[[#This Row],[Order Date]],2,5),"yyy")</f>
        <v>2010</v>
      </c>
      <c r="H1972" s="2" t="str">
        <f>TEXT(MID(Sales_Transactions[[#This Row],[Order Date]],2,5),"yyy/m")</f>
        <v>2010/1</v>
      </c>
      <c r="I1972" t="s">
        <v>33</v>
      </c>
      <c r="J1972">
        <f t="shared" si="180"/>
        <v>4</v>
      </c>
      <c r="K1972" s="2">
        <v>24</v>
      </c>
      <c r="L1972" s="3">
        <v>464.77</v>
      </c>
      <c r="M1972" s="4">
        <v>0.01</v>
      </c>
      <c r="N1972" s="5" t="s">
        <v>23</v>
      </c>
      <c r="O1972" s="3">
        <v>29.42</v>
      </c>
      <c r="P1972" s="3">
        <v>18.97</v>
      </c>
      <c r="Q1972" s="3">
        <v>9.5399999999999991</v>
      </c>
      <c r="R1972" s="5" t="s">
        <v>2224</v>
      </c>
      <c r="S1972" s="5" t="s">
        <v>1209</v>
      </c>
      <c r="T1972" s="5" t="str">
        <f t="shared" si="181"/>
        <v>Tamara Chand</v>
      </c>
      <c r="U1972" t="s">
        <v>1988</v>
      </c>
      <c r="V1972" s="5" t="s">
        <v>37</v>
      </c>
      <c r="W1972" s="5" t="s">
        <v>28</v>
      </c>
      <c r="X1972" s="5" t="s">
        <v>75</v>
      </c>
      <c r="Y1972" s="5" t="s">
        <v>977</v>
      </c>
      <c r="Z1972" s="5" t="s">
        <v>43</v>
      </c>
      <c r="AA1972" s="4">
        <v>0.37</v>
      </c>
      <c r="AB1972" s="1">
        <v>40201</v>
      </c>
      <c r="AC1972" s="1">
        <v>23575</v>
      </c>
      <c r="AD1972">
        <f t="shared" si="182"/>
        <v>1</v>
      </c>
      <c r="AE1972">
        <f t="shared" ca="1" si="183"/>
        <v>60</v>
      </c>
      <c r="AF1972" t="str">
        <f t="shared" ca="1" si="184"/>
        <v>18-64</v>
      </c>
      <c r="AG1972" s="3">
        <f t="shared" si="185"/>
        <v>1.187837625</v>
      </c>
      <c r="AH1972" t="str">
        <f>_xlfn.IFNA(VLOOKUP(Sales_Transactions[[#This Row],[Order ID]],Returned_Items[#All],2,FALSE),"Not Returned")</f>
        <v>Not Returned</v>
      </c>
    </row>
    <row r="1973" spans="1:34" x14ac:dyDescent="0.25">
      <c r="A1973">
        <v>646</v>
      </c>
      <c r="C1973" t="s">
        <v>2232</v>
      </c>
      <c r="D1973" s="2" t="str">
        <f>TEXT(MID(Sales_Transactions[[#This Row],[Order Date]],2,5),"d/m/yyy")</f>
        <v>21/11/2009</v>
      </c>
      <c r="E1973" s="2" t="str">
        <f>TEXT(MID(Sales_Transactions[[#This Row],[Order Date]],2,5),"d")</f>
        <v>21</v>
      </c>
      <c r="F1973" s="2" t="str">
        <f>TEXT(MID(Sales_Transactions[[#This Row],[Order Date]],2,5),"m")</f>
        <v>11</v>
      </c>
      <c r="G1973" s="2" t="str">
        <f>TEXT(MID(Sales_Transactions[[#This Row],[Order Date]],2,5),"yyy")</f>
        <v>2009</v>
      </c>
      <c r="H1973" s="2" t="str">
        <f>TEXT(MID(Sales_Transactions[[#This Row],[Order Date]],2,5),"yyy/m")</f>
        <v>2009/11</v>
      </c>
      <c r="I1973" t="s">
        <v>33</v>
      </c>
      <c r="J1973">
        <f t="shared" si="180"/>
        <v>4</v>
      </c>
      <c r="K1973" s="2">
        <v>18</v>
      </c>
      <c r="L1973" s="3">
        <v>173.2</v>
      </c>
      <c r="M1973" s="4">
        <v>0.01</v>
      </c>
      <c r="N1973" s="5" t="s">
        <v>23</v>
      </c>
      <c r="O1973" s="3">
        <v>-10.9</v>
      </c>
      <c r="P1973" s="3">
        <v>9.31</v>
      </c>
      <c r="Q1973" s="3">
        <v>3.98</v>
      </c>
      <c r="R1973" s="5" t="s">
        <v>2081</v>
      </c>
      <c r="S1973" s="5" t="s">
        <v>2233</v>
      </c>
      <c r="T1973" s="5" t="str">
        <f t="shared" si="181"/>
        <v>Duane Huffman</v>
      </c>
      <c r="U1973" t="s">
        <v>1988</v>
      </c>
      <c r="V1973" s="5" t="s">
        <v>27</v>
      </c>
      <c r="W1973" s="5" t="s">
        <v>28</v>
      </c>
      <c r="X1973" s="5" t="s">
        <v>221</v>
      </c>
      <c r="Y1973" s="5" t="s">
        <v>2234</v>
      </c>
      <c r="Z1973" s="5" t="s">
        <v>60</v>
      </c>
      <c r="AA1973" s="4">
        <v>0.56000000000000005</v>
      </c>
      <c r="AB1973" s="1">
        <v>40139</v>
      </c>
      <c r="AC1973" s="1">
        <v>23438</v>
      </c>
      <c r="AD1973">
        <f t="shared" si="182"/>
        <v>1</v>
      </c>
      <c r="AE1973">
        <f t="shared" ca="1" si="183"/>
        <v>60</v>
      </c>
      <c r="AF1973" t="str">
        <f t="shared" ca="1" si="184"/>
        <v>18-64</v>
      </c>
      <c r="AG1973" s="3">
        <f t="shared" si="185"/>
        <v>0.73828161111111124</v>
      </c>
      <c r="AH1973" t="str">
        <f>_xlfn.IFNA(VLOOKUP(Sales_Transactions[[#This Row],[Order ID]],Returned_Items[#All],2,FALSE),"Not Returned")</f>
        <v>Not Returned</v>
      </c>
    </row>
    <row r="1974" spans="1:34" x14ac:dyDescent="0.25">
      <c r="A1974">
        <v>835</v>
      </c>
      <c r="C1974" t="s">
        <v>2235</v>
      </c>
      <c r="D1974" s="2" t="str">
        <f>TEXT(MID(Sales_Transactions[[#This Row],[Order Date]],2,5),"d/m/yyy")</f>
        <v>7/10/2011</v>
      </c>
      <c r="E1974" s="2" t="str">
        <f>TEXT(MID(Sales_Transactions[[#This Row],[Order Date]],2,5),"d")</f>
        <v>7</v>
      </c>
      <c r="F1974" s="2" t="str">
        <f>TEXT(MID(Sales_Transactions[[#This Row],[Order Date]],2,5),"m")</f>
        <v>10</v>
      </c>
      <c r="G1974" s="2" t="str">
        <f>TEXT(MID(Sales_Transactions[[#This Row],[Order Date]],2,5),"yyy")</f>
        <v>2011</v>
      </c>
      <c r="H1974" s="2" t="str">
        <f>TEXT(MID(Sales_Transactions[[#This Row],[Order Date]],2,5),"yyy/m")</f>
        <v>2011/10</v>
      </c>
      <c r="I1974" t="s">
        <v>52</v>
      </c>
      <c r="J1974">
        <f t="shared" si="180"/>
        <v>1</v>
      </c>
      <c r="K1974" s="2">
        <v>18</v>
      </c>
      <c r="L1974" s="3">
        <v>125.16</v>
      </c>
      <c r="M1974" s="4">
        <v>0.02</v>
      </c>
      <c r="N1974" s="5" t="s">
        <v>23</v>
      </c>
      <c r="O1974" s="3">
        <v>-23.48</v>
      </c>
      <c r="P1974" s="3">
        <v>6.48</v>
      </c>
      <c r="Q1974" s="3">
        <v>5.14</v>
      </c>
      <c r="R1974" s="5" t="s">
        <v>2081</v>
      </c>
      <c r="S1974" s="5" t="s">
        <v>2233</v>
      </c>
      <c r="T1974" s="5" t="str">
        <f t="shared" si="181"/>
        <v>Duane Huffman</v>
      </c>
      <c r="U1974" t="s">
        <v>1988</v>
      </c>
      <c r="V1974" s="5" t="s">
        <v>27</v>
      </c>
      <c r="W1974" s="5" t="s">
        <v>28</v>
      </c>
      <c r="X1974" s="5" t="s">
        <v>75</v>
      </c>
      <c r="Y1974" s="5" t="s">
        <v>2106</v>
      </c>
      <c r="Z1974" s="5" t="s">
        <v>43</v>
      </c>
      <c r="AA1974" s="4">
        <v>0.37</v>
      </c>
      <c r="AB1974" s="1">
        <v>40824</v>
      </c>
      <c r="AC1974" s="1">
        <v>26106</v>
      </c>
      <c r="AD1974">
        <f t="shared" si="182"/>
        <v>1</v>
      </c>
      <c r="AE1974">
        <f t="shared" ca="1" si="183"/>
        <v>53</v>
      </c>
      <c r="AF1974" t="str">
        <f t="shared" ca="1" si="184"/>
        <v>18-64</v>
      </c>
      <c r="AG1974" s="3">
        <f t="shared" si="185"/>
        <v>0.64548355555555559</v>
      </c>
      <c r="AH1974" t="str">
        <f>_xlfn.IFNA(VLOOKUP(Sales_Transactions[[#This Row],[Order ID]],Returned_Items[#All],2,FALSE),"Not Returned")</f>
        <v>Not Returned</v>
      </c>
    </row>
    <row r="1975" spans="1:34" x14ac:dyDescent="0.25">
      <c r="A1975">
        <v>896</v>
      </c>
      <c r="C1975" t="s">
        <v>174</v>
      </c>
      <c r="D1975" s="2" t="str">
        <f>TEXT(MID(Sales_Transactions[[#This Row],[Order Date]],2,5),"d/m/yyy")</f>
        <v>8/3/2010</v>
      </c>
      <c r="E1975" s="2" t="str">
        <f>TEXT(MID(Sales_Transactions[[#This Row],[Order Date]],2,5),"d")</f>
        <v>8</v>
      </c>
      <c r="F1975" s="2" t="str">
        <f>TEXT(MID(Sales_Transactions[[#This Row],[Order Date]],2,5),"m")</f>
        <v>3</v>
      </c>
      <c r="G1975" s="2" t="str">
        <f>TEXT(MID(Sales_Transactions[[#This Row],[Order Date]],2,5),"yyy")</f>
        <v>2010</v>
      </c>
      <c r="H1975" s="2" t="str">
        <f>TEXT(MID(Sales_Transactions[[#This Row],[Order Date]],2,5),"yyy/m")</f>
        <v>2010/3</v>
      </c>
      <c r="I1975" t="s">
        <v>101</v>
      </c>
      <c r="J1975">
        <f t="shared" si="180"/>
        <v>1</v>
      </c>
      <c r="K1975" s="2">
        <v>50</v>
      </c>
      <c r="L1975" s="3">
        <v>1246.52</v>
      </c>
      <c r="M1975" s="4">
        <v>0.01</v>
      </c>
      <c r="N1975" s="5" t="s">
        <v>23</v>
      </c>
      <c r="O1975" s="3">
        <v>52.48</v>
      </c>
      <c r="P1975" s="3">
        <v>24.92</v>
      </c>
      <c r="Q1975" s="3">
        <v>12.98</v>
      </c>
      <c r="R1975" s="5" t="s">
        <v>163</v>
      </c>
      <c r="S1975" s="5" t="s">
        <v>2236</v>
      </c>
      <c r="T1975" s="5" t="str">
        <f t="shared" si="181"/>
        <v>Edward Nazzal</v>
      </c>
      <c r="U1975" t="s">
        <v>1988</v>
      </c>
      <c r="V1975" s="5" t="s">
        <v>74</v>
      </c>
      <c r="W1975" s="5" t="s">
        <v>28</v>
      </c>
      <c r="X1975" s="5" t="s">
        <v>41</v>
      </c>
      <c r="Y1975" s="5" t="s">
        <v>513</v>
      </c>
      <c r="Z1975" s="5" t="s">
        <v>43</v>
      </c>
      <c r="AA1975" s="4">
        <v>0.39</v>
      </c>
      <c r="AB1975" s="1">
        <v>40245</v>
      </c>
      <c r="AC1975" s="1">
        <v>26004</v>
      </c>
      <c r="AD1975">
        <f t="shared" si="182"/>
        <v>0</v>
      </c>
      <c r="AE1975">
        <f t="shared" ca="1" si="183"/>
        <v>53</v>
      </c>
      <c r="AF1975" t="str">
        <f t="shared" ca="1" si="184"/>
        <v>18-64</v>
      </c>
      <c r="AG1975" s="3">
        <f t="shared" si="185"/>
        <v>0.75795016000000004</v>
      </c>
      <c r="AH1975" t="str">
        <f>_xlfn.IFNA(VLOOKUP(Sales_Transactions[[#This Row],[Order ID]],Returned_Items[#All],2,FALSE),"Not Returned")</f>
        <v>Not Returned</v>
      </c>
    </row>
    <row r="1976" spans="1:34" x14ac:dyDescent="0.25">
      <c r="A1976">
        <v>994</v>
      </c>
      <c r="C1976" t="s">
        <v>2237</v>
      </c>
      <c r="D1976" s="2" t="str">
        <f>TEXT(MID(Sales_Transactions[[#This Row],[Order Date]],2,5),"d/m/yyy")</f>
        <v>19/4/2009</v>
      </c>
      <c r="E1976" s="2" t="str">
        <f>TEXT(MID(Sales_Transactions[[#This Row],[Order Date]],2,5),"d")</f>
        <v>19</v>
      </c>
      <c r="F1976" s="2" t="str">
        <f>TEXT(MID(Sales_Transactions[[#This Row],[Order Date]],2,5),"m")</f>
        <v>4</v>
      </c>
      <c r="G1976" s="2" t="str">
        <f>TEXT(MID(Sales_Transactions[[#This Row],[Order Date]],2,5),"yyy")</f>
        <v>2009</v>
      </c>
      <c r="H1976" s="2" t="str">
        <f>TEXT(MID(Sales_Transactions[[#This Row],[Order Date]],2,5),"yyy/m")</f>
        <v>2009/4</v>
      </c>
      <c r="I1976" t="s">
        <v>22</v>
      </c>
      <c r="J1976">
        <f t="shared" si="180"/>
        <v>2</v>
      </c>
      <c r="K1976" s="2">
        <v>38</v>
      </c>
      <c r="L1976" s="3">
        <v>132.07</v>
      </c>
      <c r="M1976" s="4">
        <v>0.06</v>
      </c>
      <c r="N1976" s="5" t="s">
        <v>23</v>
      </c>
      <c r="O1976" s="3">
        <v>14</v>
      </c>
      <c r="P1976" s="3">
        <v>3.58</v>
      </c>
      <c r="Q1976" s="3">
        <v>1.63</v>
      </c>
      <c r="R1976" s="5" t="s">
        <v>1395</v>
      </c>
      <c r="S1976" s="5" t="s">
        <v>2238</v>
      </c>
      <c r="T1976" s="5" t="str">
        <f t="shared" si="181"/>
        <v>Kelly Lampkin</v>
      </c>
      <c r="U1976" t="s">
        <v>1988</v>
      </c>
      <c r="V1976" s="5" t="s">
        <v>47</v>
      </c>
      <c r="W1976" s="5" t="s">
        <v>28</v>
      </c>
      <c r="X1976" s="5" t="s">
        <v>82</v>
      </c>
      <c r="Y1976" s="5" t="s">
        <v>1907</v>
      </c>
      <c r="Z1976" s="5" t="s">
        <v>84</v>
      </c>
      <c r="AA1976" s="4">
        <v>0.36</v>
      </c>
      <c r="AB1976" s="1">
        <v>39926</v>
      </c>
      <c r="AC1976" s="1">
        <v>25992</v>
      </c>
      <c r="AD1976">
        <f t="shared" si="182"/>
        <v>4</v>
      </c>
      <c r="AE1976">
        <f t="shared" ca="1" si="183"/>
        <v>53</v>
      </c>
      <c r="AF1976" t="str">
        <f t="shared" ca="1" si="184"/>
        <v>18-64</v>
      </c>
      <c r="AG1976" s="3">
        <f t="shared" si="185"/>
        <v>0.13704873684210525</v>
      </c>
      <c r="AH1976" t="str">
        <f>_xlfn.IFNA(VLOOKUP(Sales_Transactions[[#This Row],[Order ID]],Returned_Items[#All],2,FALSE),"Not Returned")</f>
        <v>Not Returned</v>
      </c>
    </row>
    <row r="1977" spans="1:34" x14ac:dyDescent="0.25">
      <c r="A1977">
        <v>1057</v>
      </c>
      <c r="C1977" t="s">
        <v>2239</v>
      </c>
      <c r="D1977" s="2" t="str">
        <f>TEXT(MID(Sales_Transactions[[#This Row],[Order Date]],2,5),"d/m/yyy")</f>
        <v>19/2/2012</v>
      </c>
      <c r="E1977" s="2" t="str">
        <f>TEXT(MID(Sales_Transactions[[#This Row],[Order Date]],2,5),"d")</f>
        <v>19</v>
      </c>
      <c r="F1977" s="2" t="str">
        <f>TEXT(MID(Sales_Transactions[[#This Row],[Order Date]],2,5),"m")</f>
        <v>2</v>
      </c>
      <c r="G1977" s="2" t="str">
        <f>TEXT(MID(Sales_Transactions[[#This Row],[Order Date]],2,5),"yyy")</f>
        <v>2012</v>
      </c>
      <c r="H1977" s="2" t="str">
        <f>TEXT(MID(Sales_Transactions[[#This Row],[Order Date]],2,5),"yyy/m")</f>
        <v>2012/2</v>
      </c>
      <c r="I1977" t="s">
        <v>101</v>
      </c>
      <c r="J1977">
        <f t="shared" si="180"/>
        <v>1</v>
      </c>
      <c r="K1977" s="2">
        <v>41</v>
      </c>
      <c r="L1977" s="3">
        <v>341.36</v>
      </c>
      <c r="M1977" s="4">
        <v>0.09</v>
      </c>
      <c r="N1977" s="5" t="s">
        <v>23</v>
      </c>
      <c r="O1977" s="3">
        <v>-52.48</v>
      </c>
      <c r="P1977" s="3">
        <v>8.4600000000000009</v>
      </c>
      <c r="Q1977" s="3">
        <v>3.62</v>
      </c>
      <c r="R1977" s="5" t="s">
        <v>298</v>
      </c>
      <c r="S1977" s="5" t="s">
        <v>2240</v>
      </c>
      <c r="T1977" s="5" t="str">
        <f t="shared" si="181"/>
        <v>Anthony Witt</v>
      </c>
      <c r="U1977" t="s">
        <v>1988</v>
      </c>
      <c r="V1977" s="5" t="s">
        <v>47</v>
      </c>
      <c r="W1977" s="5" t="s">
        <v>48</v>
      </c>
      <c r="X1977" s="5" t="s">
        <v>87</v>
      </c>
      <c r="Y1977" s="5" t="s">
        <v>2178</v>
      </c>
      <c r="Z1977" s="5" t="s">
        <v>60</v>
      </c>
      <c r="AA1977" s="4">
        <v>0.61</v>
      </c>
      <c r="AB1977" s="1">
        <v>40960</v>
      </c>
      <c r="AC1977" s="1">
        <v>26041</v>
      </c>
      <c r="AD1977">
        <f t="shared" si="182"/>
        <v>2</v>
      </c>
      <c r="AE1977">
        <f t="shared" ca="1" si="183"/>
        <v>53</v>
      </c>
      <c r="AF1977" t="str">
        <f t="shared" ca="1" si="184"/>
        <v>18-64</v>
      </c>
      <c r="AG1977" s="3">
        <f t="shared" si="185"/>
        <v>0.29444843902439027</v>
      </c>
      <c r="AH1977" t="str">
        <f>_xlfn.IFNA(VLOOKUP(Sales_Transactions[[#This Row],[Order ID]],Returned_Items[#All],2,FALSE),"Not Returned")</f>
        <v>Not Returned</v>
      </c>
    </row>
    <row r="1978" spans="1:34" x14ac:dyDescent="0.25">
      <c r="A1978">
        <v>1538</v>
      </c>
      <c r="C1978" t="s">
        <v>61</v>
      </c>
      <c r="D1978" s="2" t="str">
        <f>TEXT(MID(Sales_Transactions[[#This Row],[Order Date]],2,5),"d/m/yyy")</f>
        <v>17/6/2011</v>
      </c>
      <c r="E1978" s="2" t="str">
        <f>TEXT(MID(Sales_Transactions[[#This Row],[Order Date]],2,5),"d")</f>
        <v>17</v>
      </c>
      <c r="F1978" s="2" t="str">
        <f>TEXT(MID(Sales_Transactions[[#This Row],[Order Date]],2,5),"m")</f>
        <v>6</v>
      </c>
      <c r="G1978" s="2" t="str">
        <f>TEXT(MID(Sales_Transactions[[#This Row],[Order Date]],2,5),"yyy")</f>
        <v>2011</v>
      </c>
      <c r="H1978" s="2" t="str">
        <f>TEXT(MID(Sales_Transactions[[#This Row],[Order Date]],2,5),"yyy/m")</f>
        <v>2011/6</v>
      </c>
      <c r="I1978" t="s">
        <v>52</v>
      </c>
      <c r="J1978">
        <f t="shared" si="180"/>
        <v>1</v>
      </c>
      <c r="K1978" s="2">
        <v>15</v>
      </c>
      <c r="L1978" s="3">
        <v>1297.3040000000001</v>
      </c>
      <c r="M1978" s="4">
        <v>0</v>
      </c>
      <c r="N1978" s="5" t="s">
        <v>23</v>
      </c>
      <c r="O1978" s="3">
        <v>149.82</v>
      </c>
      <c r="P1978" s="3">
        <v>95.99</v>
      </c>
      <c r="Q1978" s="3">
        <v>4.9000000000000004</v>
      </c>
      <c r="R1978" s="5" t="s">
        <v>2241</v>
      </c>
      <c r="S1978" s="5" t="s">
        <v>2242</v>
      </c>
      <c r="T1978" s="5" t="str">
        <f t="shared" si="181"/>
        <v>Ted Trevino</v>
      </c>
      <c r="U1978" t="s">
        <v>1988</v>
      </c>
      <c r="V1978" s="5" t="s">
        <v>47</v>
      </c>
      <c r="W1978" s="5" t="s">
        <v>48</v>
      </c>
      <c r="X1978" s="5" t="s">
        <v>49</v>
      </c>
      <c r="Y1978" s="5" t="s">
        <v>2243</v>
      </c>
      <c r="Z1978" s="5" t="s">
        <v>43</v>
      </c>
      <c r="AA1978" s="4">
        <v>0.56000000000000005</v>
      </c>
      <c r="AB1978" s="1">
        <v>40712</v>
      </c>
      <c r="AC1978" s="1">
        <v>26105</v>
      </c>
      <c r="AD1978">
        <f t="shared" si="182"/>
        <v>1</v>
      </c>
      <c r="AE1978">
        <f t="shared" ca="1" si="183"/>
        <v>53</v>
      </c>
      <c r="AF1978" t="str">
        <f t="shared" ca="1" si="184"/>
        <v>18-64</v>
      </c>
      <c r="AG1978" s="3">
        <f t="shared" si="185"/>
        <v>6.726</v>
      </c>
      <c r="AH1978" t="str">
        <f>_xlfn.IFNA(VLOOKUP(Sales_Transactions[[#This Row],[Order ID]],Returned_Items[#All],2,FALSE),"Not Returned")</f>
        <v>Returned</v>
      </c>
    </row>
    <row r="1979" spans="1:34" x14ac:dyDescent="0.25">
      <c r="A1979">
        <v>1701</v>
      </c>
      <c r="C1979" t="s">
        <v>2244</v>
      </c>
      <c r="D1979" s="2" t="str">
        <f>TEXT(MID(Sales_Transactions[[#This Row],[Order Date]],2,5),"d/m/yyy")</f>
        <v>18/5/2012</v>
      </c>
      <c r="E1979" s="2" t="str">
        <f>TEXT(MID(Sales_Transactions[[#This Row],[Order Date]],2,5),"d")</f>
        <v>18</v>
      </c>
      <c r="F1979" s="2" t="str">
        <f>TEXT(MID(Sales_Transactions[[#This Row],[Order Date]],2,5),"m")</f>
        <v>5</v>
      </c>
      <c r="G1979" s="2" t="str">
        <f>TEXT(MID(Sales_Transactions[[#This Row],[Order Date]],2,5),"yyy")</f>
        <v>2012</v>
      </c>
      <c r="H1979" s="2" t="str">
        <f>TEXT(MID(Sales_Transactions[[#This Row],[Order Date]],2,5),"yyy/m")</f>
        <v>2012/5</v>
      </c>
      <c r="I1979" t="s">
        <v>33</v>
      </c>
      <c r="J1979">
        <f t="shared" si="180"/>
        <v>4</v>
      </c>
      <c r="K1979" s="2">
        <v>49</v>
      </c>
      <c r="L1979" s="3">
        <v>2047.58</v>
      </c>
      <c r="M1979" s="4">
        <v>0.01</v>
      </c>
      <c r="N1979" s="5" t="s">
        <v>23</v>
      </c>
      <c r="O1979" s="3">
        <v>902.62</v>
      </c>
      <c r="P1979" s="3">
        <v>40.98</v>
      </c>
      <c r="Q1979" s="3">
        <v>1.99</v>
      </c>
      <c r="R1979" s="5" t="s">
        <v>2245</v>
      </c>
      <c r="S1979" s="5" t="s">
        <v>119</v>
      </c>
      <c r="T1979" s="5" t="str">
        <f t="shared" si="181"/>
        <v>Ed Ludwig</v>
      </c>
      <c r="U1979" t="s">
        <v>1988</v>
      </c>
      <c r="V1979" s="5" t="s">
        <v>37</v>
      </c>
      <c r="W1979" s="5" t="s">
        <v>48</v>
      </c>
      <c r="X1979" s="5" t="s">
        <v>87</v>
      </c>
      <c r="Y1979" s="5" t="s">
        <v>1227</v>
      </c>
      <c r="Z1979" s="5" t="s">
        <v>60</v>
      </c>
      <c r="AA1979" s="4">
        <v>0.44</v>
      </c>
      <c r="AB1979" s="1">
        <v>41049</v>
      </c>
      <c r="AC1979" s="1">
        <v>25987</v>
      </c>
      <c r="AD1979">
        <f t="shared" si="182"/>
        <v>2</v>
      </c>
      <c r="AE1979">
        <f t="shared" ca="1" si="183"/>
        <v>53</v>
      </c>
      <c r="AF1979" t="str">
        <f t="shared" ca="1" si="184"/>
        <v>18-64</v>
      </c>
      <c r="AG1979" s="3">
        <f t="shared" si="185"/>
        <v>0.87685514285714283</v>
      </c>
      <c r="AH1979" t="str">
        <f>_xlfn.IFNA(VLOOKUP(Sales_Transactions[[#This Row],[Order ID]],Returned_Items[#All],2,FALSE),"Not Returned")</f>
        <v>Not Returned</v>
      </c>
    </row>
    <row r="1980" spans="1:34" x14ac:dyDescent="0.25">
      <c r="A1980">
        <v>1701</v>
      </c>
      <c r="C1980" t="s">
        <v>2244</v>
      </c>
      <c r="D1980" s="2" t="str">
        <f>TEXT(MID(Sales_Transactions[[#This Row],[Order Date]],2,5),"d/m/yyy")</f>
        <v>18/5/2012</v>
      </c>
      <c r="E1980" s="2" t="str">
        <f>TEXT(MID(Sales_Transactions[[#This Row],[Order Date]],2,5),"d")</f>
        <v>18</v>
      </c>
      <c r="F1980" s="2" t="str">
        <f>TEXT(MID(Sales_Transactions[[#This Row],[Order Date]],2,5),"m")</f>
        <v>5</v>
      </c>
      <c r="G1980" s="2" t="str">
        <f>TEXT(MID(Sales_Transactions[[#This Row],[Order Date]],2,5),"yyy")</f>
        <v>2012</v>
      </c>
      <c r="H1980" s="2" t="str">
        <f>TEXT(MID(Sales_Transactions[[#This Row],[Order Date]],2,5),"yyy/m")</f>
        <v>2012/5</v>
      </c>
      <c r="I1980" t="s">
        <v>33</v>
      </c>
      <c r="J1980">
        <f t="shared" si="180"/>
        <v>4</v>
      </c>
      <c r="K1980" s="2">
        <v>1</v>
      </c>
      <c r="L1980" s="3">
        <v>56.61</v>
      </c>
      <c r="M1980" s="4">
        <v>0.02</v>
      </c>
      <c r="N1980" s="5" t="s">
        <v>23</v>
      </c>
      <c r="O1980" s="3">
        <v>-22.16</v>
      </c>
      <c r="P1980" s="3">
        <v>40.97</v>
      </c>
      <c r="Q1980" s="3">
        <v>14.45</v>
      </c>
      <c r="R1980" s="5" t="s">
        <v>2245</v>
      </c>
      <c r="S1980" s="5" t="s">
        <v>119</v>
      </c>
      <c r="T1980" s="5" t="str">
        <f t="shared" si="181"/>
        <v>Ed Ludwig</v>
      </c>
      <c r="U1980" t="s">
        <v>1988</v>
      </c>
      <c r="V1980" s="5" t="s">
        <v>37</v>
      </c>
      <c r="W1980" s="5" t="s">
        <v>57</v>
      </c>
      <c r="X1980" s="5" t="s">
        <v>58</v>
      </c>
      <c r="Y1980" s="5" t="s">
        <v>496</v>
      </c>
      <c r="Z1980" s="5" t="s">
        <v>31</v>
      </c>
      <c r="AA1980" s="4">
        <v>0.56999999999999995</v>
      </c>
      <c r="AB1980" s="1">
        <v>41049</v>
      </c>
      <c r="AC1980" s="1">
        <v>12008</v>
      </c>
      <c r="AD1980">
        <f t="shared" si="182"/>
        <v>2</v>
      </c>
      <c r="AE1980">
        <f t="shared" ca="1" si="183"/>
        <v>91</v>
      </c>
      <c r="AF1980" t="str">
        <f t="shared" ca="1" si="184"/>
        <v>Over 65</v>
      </c>
      <c r="AG1980" s="3">
        <f t="shared" si="185"/>
        <v>55.411805999999999</v>
      </c>
      <c r="AH1980" t="str">
        <f>_xlfn.IFNA(VLOOKUP(Sales_Transactions[[#This Row],[Order ID]],Returned_Items[#All],2,FALSE),"Not Returned")</f>
        <v>Not Returned</v>
      </c>
    </row>
    <row r="1981" spans="1:34" x14ac:dyDescent="0.25">
      <c r="A1981">
        <v>1891</v>
      </c>
      <c r="C1981" t="s">
        <v>963</v>
      </c>
      <c r="D1981" s="2" t="str">
        <f>TEXT(MID(Sales_Transactions[[#This Row],[Order Date]],2,5),"d/m/yyy")</f>
        <v>14/12/2009</v>
      </c>
      <c r="E1981" s="2" t="str">
        <f>TEXT(MID(Sales_Transactions[[#This Row],[Order Date]],2,5),"d")</f>
        <v>14</v>
      </c>
      <c r="F1981" s="2" t="str">
        <f>TEXT(MID(Sales_Transactions[[#This Row],[Order Date]],2,5),"m")</f>
        <v>12</v>
      </c>
      <c r="G1981" s="2" t="str">
        <f>TEXT(MID(Sales_Transactions[[#This Row],[Order Date]],2,5),"yyy")</f>
        <v>2009</v>
      </c>
      <c r="H1981" s="2" t="str">
        <f>TEXT(MID(Sales_Transactions[[#This Row],[Order Date]],2,5),"yyy/m")</f>
        <v>2009/12</v>
      </c>
      <c r="I1981" t="s">
        <v>22</v>
      </c>
      <c r="J1981">
        <f t="shared" si="180"/>
        <v>2</v>
      </c>
      <c r="K1981" s="2">
        <v>3</v>
      </c>
      <c r="L1981" s="3">
        <v>302.36</v>
      </c>
      <c r="M1981" s="4">
        <v>0.09</v>
      </c>
      <c r="N1981" s="5" t="s">
        <v>23</v>
      </c>
      <c r="O1981" s="3">
        <v>290.31</v>
      </c>
      <c r="P1981" s="3">
        <v>107.53</v>
      </c>
      <c r="Q1981" s="3">
        <v>5.81</v>
      </c>
      <c r="R1981" s="5" t="s">
        <v>574</v>
      </c>
      <c r="S1981" s="5" t="s">
        <v>2246</v>
      </c>
      <c r="T1981" s="5" t="str">
        <f t="shared" si="181"/>
        <v>Jeremy Ellison</v>
      </c>
      <c r="U1981" t="s">
        <v>1988</v>
      </c>
      <c r="V1981" s="5" t="s">
        <v>27</v>
      </c>
      <c r="W1981" s="5" t="s">
        <v>57</v>
      </c>
      <c r="X1981" s="5" t="s">
        <v>58</v>
      </c>
      <c r="Y1981" s="5" t="s">
        <v>788</v>
      </c>
      <c r="Z1981" s="5" t="s">
        <v>56</v>
      </c>
      <c r="AA1981" s="4">
        <v>0.65</v>
      </c>
      <c r="AB1981" s="1">
        <v>40163</v>
      </c>
      <c r="AC1981" s="1">
        <v>23608</v>
      </c>
      <c r="AD1981">
        <f t="shared" si="182"/>
        <v>2</v>
      </c>
      <c r="AE1981">
        <f t="shared" ca="1" si="183"/>
        <v>59</v>
      </c>
      <c r="AF1981" t="str">
        <f t="shared" ca="1" si="184"/>
        <v>18-64</v>
      </c>
      <c r="AG1981" s="3">
        <f t="shared" si="185"/>
        <v>37.747740999999998</v>
      </c>
      <c r="AH1981" t="str">
        <f>_xlfn.IFNA(VLOOKUP(Sales_Transactions[[#This Row],[Order ID]],Returned_Items[#All],2,FALSE),"Not Returned")</f>
        <v>Not Returned</v>
      </c>
    </row>
    <row r="1982" spans="1:34" x14ac:dyDescent="0.25">
      <c r="A1982">
        <v>2022</v>
      </c>
      <c r="C1982" t="s">
        <v>2179</v>
      </c>
      <c r="D1982" s="2" t="str">
        <f>TEXT(MID(Sales_Transactions[[#This Row],[Order Date]],2,5),"d/m/yyy")</f>
        <v>14/3/2012</v>
      </c>
      <c r="E1982" s="2" t="str">
        <f>TEXT(MID(Sales_Transactions[[#This Row],[Order Date]],2,5),"d")</f>
        <v>14</v>
      </c>
      <c r="F1982" s="2" t="str">
        <f>TEXT(MID(Sales_Transactions[[#This Row],[Order Date]],2,5),"m")</f>
        <v>3</v>
      </c>
      <c r="G1982" s="2" t="str">
        <f>TEXT(MID(Sales_Transactions[[#This Row],[Order Date]],2,5),"yyy")</f>
        <v>2012</v>
      </c>
      <c r="H1982" s="2" t="str">
        <f>TEXT(MID(Sales_Transactions[[#This Row],[Order Date]],2,5),"yyy/m")</f>
        <v>2012/3</v>
      </c>
      <c r="I1982" t="s">
        <v>101</v>
      </c>
      <c r="J1982">
        <f t="shared" si="180"/>
        <v>1</v>
      </c>
      <c r="K1982" s="2">
        <v>45</v>
      </c>
      <c r="L1982" s="3">
        <v>186.44</v>
      </c>
      <c r="M1982" s="4">
        <v>0</v>
      </c>
      <c r="N1982" s="5" t="s">
        <v>23</v>
      </c>
      <c r="O1982" s="3">
        <v>-157.18</v>
      </c>
      <c r="P1982" s="3">
        <v>3.95</v>
      </c>
      <c r="Q1982" s="3">
        <v>5.13</v>
      </c>
      <c r="R1982" s="5" t="s">
        <v>143</v>
      </c>
      <c r="S1982" s="5" t="s">
        <v>2247</v>
      </c>
      <c r="T1982" s="5" t="str">
        <f t="shared" si="181"/>
        <v>Alan Hwang</v>
      </c>
      <c r="U1982" t="s">
        <v>1988</v>
      </c>
      <c r="V1982" s="5" t="s">
        <v>47</v>
      </c>
      <c r="W1982" s="5" t="s">
        <v>28</v>
      </c>
      <c r="X1982" s="5" t="s">
        <v>38</v>
      </c>
      <c r="Y1982" s="5" t="s">
        <v>1816</v>
      </c>
      <c r="Z1982" s="5" t="s">
        <v>43</v>
      </c>
      <c r="AA1982" s="4">
        <v>0.59</v>
      </c>
      <c r="AB1982" s="1">
        <v>40983</v>
      </c>
      <c r="AC1982" s="1">
        <v>23237</v>
      </c>
      <c r="AD1982">
        <f t="shared" si="182"/>
        <v>1</v>
      </c>
      <c r="AE1982">
        <f t="shared" ca="1" si="183"/>
        <v>60</v>
      </c>
      <c r="AF1982" t="str">
        <f t="shared" ca="1" si="184"/>
        <v>18-64</v>
      </c>
      <c r="AG1982" s="3">
        <f t="shared" si="185"/>
        <v>0.20177777777777778</v>
      </c>
      <c r="AH1982" t="str">
        <f>_xlfn.IFNA(VLOOKUP(Sales_Transactions[[#This Row],[Order ID]],Returned_Items[#All],2,FALSE),"Not Returned")</f>
        <v>Not Returned</v>
      </c>
    </row>
    <row r="1983" spans="1:34" x14ac:dyDescent="0.25">
      <c r="A1983">
        <v>2181</v>
      </c>
      <c r="C1983" t="s">
        <v>780</v>
      </c>
      <c r="D1983" s="2" t="str">
        <f>TEXT(MID(Sales_Transactions[[#This Row],[Order Date]],2,5),"d/m/yyy")</f>
        <v>12/9/2011</v>
      </c>
      <c r="E1983" s="2" t="str">
        <f>TEXT(MID(Sales_Transactions[[#This Row],[Order Date]],2,5),"d")</f>
        <v>12</v>
      </c>
      <c r="F1983" s="2" t="str">
        <f>TEXT(MID(Sales_Transactions[[#This Row],[Order Date]],2,5),"m")</f>
        <v>9</v>
      </c>
      <c r="G1983" s="2" t="str">
        <f>TEXT(MID(Sales_Transactions[[#This Row],[Order Date]],2,5),"yyy")</f>
        <v>2011</v>
      </c>
      <c r="H1983" s="2" t="str">
        <f>TEXT(MID(Sales_Transactions[[#This Row],[Order Date]],2,5),"yyy/m")</f>
        <v>2011/9</v>
      </c>
      <c r="I1983" t="s">
        <v>78</v>
      </c>
      <c r="J1983">
        <f t="shared" si="180"/>
        <v>3</v>
      </c>
      <c r="K1983" s="2">
        <v>40</v>
      </c>
      <c r="L1983" s="3">
        <v>102.56</v>
      </c>
      <c r="M1983" s="4">
        <v>0.06</v>
      </c>
      <c r="N1983" s="5" t="s">
        <v>23</v>
      </c>
      <c r="O1983" s="3">
        <v>36.619999999999997</v>
      </c>
      <c r="P1983" s="3">
        <v>2.61</v>
      </c>
      <c r="Q1983" s="3">
        <v>0.5</v>
      </c>
      <c r="R1983" s="5" t="s">
        <v>1395</v>
      </c>
      <c r="S1983" s="5" t="s">
        <v>2238</v>
      </c>
      <c r="T1983" s="5" t="str">
        <f t="shared" si="181"/>
        <v>Kelly Lampkin</v>
      </c>
      <c r="U1983" t="s">
        <v>1988</v>
      </c>
      <c r="V1983" s="5" t="s">
        <v>74</v>
      </c>
      <c r="W1983" s="5" t="s">
        <v>28</v>
      </c>
      <c r="X1983" s="5" t="s">
        <v>115</v>
      </c>
      <c r="Y1983" s="5" t="s">
        <v>665</v>
      </c>
      <c r="Z1983" s="5" t="s">
        <v>43</v>
      </c>
      <c r="AA1983" s="4">
        <v>0.39</v>
      </c>
      <c r="AB1983" s="1">
        <v>40798</v>
      </c>
      <c r="AC1983" s="1">
        <v>23117</v>
      </c>
      <c r="AD1983">
        <f t="shared" si="182"/>
        <v>0</v>
      </c>
      <c r="AE1983">
        <f t="shared" ca="1" si="183"/>
        <v>61</v>
      </c>
      <c r="AF1983" t="str">
        <f t="shared" ca="1" si="184"/>
        <v>18-64</v>
      </c>
      <c r="AG1983" s="3">
        <f t="shared" si="185"/>
        <v>7.7710849999999998E-2</v>
      </c>
      <c r="AH1983" t="str">
        <f>_xlfn.IFNA(VLOOKUP(Sales_Transactions[[#This Row],[Order ID]],Returned_Items[#All],2,FALSE),"Not Returned")</f>
        <v>Not Returned</v>
      </c>
    </row>
    <row r="1984" spans="1:34" x14ac:dyDescent="0.25">
      <c r="A1984">
        <v>2181</v>
      </c>
      <c r="C1984" t="s">
        <v>780</v>
      </c>
      <c r="D1984" s="2" t="str">
        <f>TEXT(MID(Sales_Transactions[[#This Row],[Order Date]],2,5),"d/m/yyy")</f>
        <v>12/9/2011</v>
      </c>
      <c r="E1984" s="2" t="str">
        <f>TEXT(MID(Sales_Transactions[[#This Row],[Order Date]],2,5),"d")</f>
        <v>12</v>
      </c>
      <c r="F1984" s="2" t="str">
        <f>TEXT(MID(Sales_Transactions[[#This Row],[Order Date]],2,5),"m")</f>
        <v>9</v>
      </c>
      <c r="G1984" s="2" t="str">
        <f>TEXT(MID(Sales_Transactions[[#This Row],[Order Date]],2,5),"yyy")</f>
        <v>2011</v>
      </c>
      <c r="H1984" s="2" t="str">
        <f>TEXT(MID(Sales_Transactions[[#This Row],[Order Date]],2,5),"yyy/m")</f>
        <v>2011/9</v>
      </c>
      <c r="I1984" t="s">
        <v>78</v>
      </c>
      <c r="J1984">
        <f t="shared" si="180"/>
        <v>3</v>
      </c>
      <c r="K1984" s="2">
        <v>3</v>
      </c>
      <c r="L1984" s="3">
        <v>15.87</v>
      </c>
      <c r="M1984" s="4">
        <v>0.01</v>
      </c>
      <c r="N1984" s="5" t="s">
        <v>67</v>
      </c>
      <c r="O1984" s="3">
        <v>2.5299999999999998</v>
      </c>
      <c r="P1984" s="3">
        <v>3.49</v>
      </c>
      <c r="Q1984" s="3">
        <v>0.76</v>
      </c>
      <c r="R1984" s="5" t="s">
        <v>1395</v>
      </c>
      <c r="S1984" s="5" t="s">
        <v>2238</v>
      </c>
      <c r="T1984" s="5" t="str">
        <f t="shared" si="181"/>
        <v>Kelly Lampkin</v>
      </c>
      <c r="U1984" t="s">
        <v>1988</v>
      </c>
      <c r="V1984" s="5" t="s">
        <v>74</v>
      </c>
      <c r="W1984" s="5" t="s">
        <v>28</v>
      </c>
      <c r="X1984" s="5" t="s">
        <v>82</v>
      </c>
      <c r="Y1984" s="5" t="s">
        <v>2248</v>
      </c>
      <c r="Z1984" s="5" t="s">
        <v>84</v>
      </c>
      <c r="AA1984" s="4">
        <v>0.39</v>
      </c>
      <c r="AB1984" s="1">
        <v>40800</v>
      </c>
      <c r="AC1984" s="1">
        <v>22786</v>
      </c>
      <c r="AD1984">
        <f t="shared" si="182"/>
        <v>2</v>
      </c>
      <c r="AE1984">
        <f t="shared" ca="1" si="183"/>
        <v>62</v>
      </c>
      <c r="AF1984" t="str">
        <f t="shared" ca="1" si="184"/>
        <v>18-64</v>
      </c>
      <c r="AG1984" s="3">
        <f t="shared" si="185"/>
        <v>1.4165503333333334</v>
      </c>
      <c r="AH1984" t="str">
        <f>_xlfn.IFNA(VLOOKUP(Sales_Transactions[[#This Row],[Order ID]],Returned_Items[#All],2,FALSE),"Not Returned")</f>
        <v>Not Returned</v>
      </c>
    </row>
    <row r="1985" spans="1:34" x14ac:dyDescent="0.25">
      <c r="A1985">
        <v>2628</v>
      </c>
      <c r="C1985" t="s">
        <v>2249</v>
      </c>
      <c r="D1985" s="2" t="str">
        <f>TEXT(MID(Sales_Transactions[[#This Row],[Order Date]],2,5),"d/m/yyy")</f>
        <v>21/10/2010</v>
      </c>
      <c r="E1985" s="2" t="str">
        <f>TEXT(MID(Sales_Transactions[[#This Row],[Order Date]],2,5),"d")</f>
        <v>21</v>
      </c>
      <c r="F1985" s="2" t="str">
        <f>TEXT(MID(Sales_Transactions[[#This Row],[Order Date]],2,5),"m")</f>
        <v>10</v>
      </c>
      <c r="G1985" s="2" t="str">
        <f>TEXT(MID(Sales_Transactions[[#This Row],[Order Date]],2,5),"yyy")</f>
        <v>2010</v>
      </c>
      <c r="H1985" s="2" t="str">
        <f>TEXT(MID(Sales_Transactions[[#This Row],[Order Date]],2,5),"yyy/m")</f>
        <v>2010/10</v>
      </c>
      <c r="I1985" t="s">
        <v>22</v>
      </c>
      <c r="J1985">
        <f t="shared" si="180"/>
        <v>2</v>
      </c>
      <c r="K1985" s="2">
        <v>14</v>
      </c>
      <c r="L1985" s="3">
        <v>34.590000000000003</v>
      </c>
      <c r="M1985" s="4">
        <v>0.04</v>
      </c>
      <c r="N1985" s="5" t="s">
        <v>23</v>
      </c>
      <c r="O1985" s="3">
        <v>-60.13</v>
      </c>
      <c r="P1985" s="3">
        <v>2.1800000000000002</v>
      </c>
      <c r="Q1985" s="3">
        <v>5</v>
      </c>
      <c r="R1985" s="5" t="s">
        <v>2250</v>
      </c>
      <c r="S1985" s="5" t="s">
        <v>2251</v>
      </c>
      <c r="T1985" s="5" t="str">
        <f t="shared" si="181"/>
        <v>Eileen Kiefer</v>
      </c>
      <c r="U1985" t="s">
        <v>1988</v>
      </c>
      <c r="V1985" s="5" t="s">
        <v>37</v>
      </c>
      <c r="W1985" s="5" t="s">
        <v>28</v>
      </c>
      <c r="X1985" s="5" t="s">
        <v>221</v>
      </c>
      <c r="Y1985" s="5" t="s">
        <v>949</v>
      </c>
      <c r="Z1985" s="5" t="s">
        <v>84</v>
      </c>
      <c r="AA1985" s="4">
        <v>0.81</v>
      </c>
      <c r="AB1985" s="1">
        <v>40477</v>
      </c>
      <c r="AC1985" s="1">
        <v>23001</v>
      </c>
      <c r="AD1985">
        <f t="shared" si="182"/>
        <v>5</v>
      </c>
      <c r="AE1985">
        <f t="shared" ca="1" si="183"/>
        <v>61</v>
      </c>
      <c r="AF1985" t="str">
        <f t="shared" ca="1" si="184"/>
        <v>18-64</v>
      </c>
      <c r="AG1985" s="3">
        <f t="shared" si="185"/>
        <v>0.51279485714285722</v>
      </c>
      <c r="AH1985" t="str">
        <f>_xlfn.IFNA(VLOOKUP(Sales_Transactions[[#This Row],[Order ID]],Returned_Items[#All],2,FALSE),"Not Returned")</f>
        <v>Not Returned</v>
      </c>
    </row>
    <row r="1986" spans="1:34" x14ac:dyDescent="0.25">
      <c r="A1986">
        <v>2628</v>
      </c>
      <c r="C1986" t="s">
        <v>2249</v>
      </c>
      <c r="D1986" s="2" t="str">
        <f>TEXT(MID(Sales_Transactions[[#This Row],[Order Date]],2,5),"d/m/yyy")</f>
        <v>21/10/2010</v>
      </c>
      <c r="E1986" s="2" t="str">
        <f>TEXT(MID(Sales_Transactions[[#This Row],[Order Date]],2,5),"d")</f>
        <v>21</v>
      </c>
      <c r="F1986" s="2" t="str">
        <f>TEXT(MID(Sales_Transactions[[#This Row],[Order Date]],2,5),"m")</f>
        <v>10</v>
      </c>
      <c r="G1986" s="2" t="str">
        <f>TEXT(MID(Sales_Transactions[[#This Row],[Order Date]],2,5),"yyy")</f>
        <v>2010</v>
      </c>
      <c r="H1986" s="2" t="str">
        <f>TEXT(MID(Sales_Transactions[[#This Row],[Order Date]],2,5),"yyy/m")</f>
        <v>2010/10</v>
      </c>
      <c r="I1986" t="s">
        <v>22</v>
      </c>
      <c r="J1986">
        <f t="shared" ref="J1986:J2049" si="186">IF(I1986="Making Critical",5,IF(I1986="High",4,IF(I1986="Medium",3,IF(I1986="Low",2,1))))</f>
        <v>2</v>
      </c>
      <c r="K1986" s="2">
        <v>29</v>
      </c>
      <c r="L1986" s="3">
        <v>5029.2160000000003</v>
      </c>
      <c r="M1986" s="4">
        <v>0.02</v>
      </c>
      <c r="N1986" s="5" t="s">
        <v>34</v>
      </c>
      <c r="O1986" s="3">
        <v>-752.83</v>
      </c>
      <c r="P1986" s="3">
        <v>218.75</v>
      </c>
      <c r="Q1986" s="3">
        <v>69.64</v>
      </c>
      <c r="R1986" s="5" t="s">
        <v>2250</v>
      </c>
      <c r="S1986" s="5" t="s">
        <v>2251</v>
      </c>
      <c r="T1986" s="5" t="str">
        <f t="shared" ref="T1986:T2049" si="187">R1986 &amp; " " &amp; S1986</f>
        <v>Eileen Kiefer</v>
      </c>
      <c r="U1986" t="s">
        <v>1988</v>
      </c>
      <c r="V1986" s="5" t="s">
        <v>37</v>
      </c>
      <c r="W1986" s="5" t="s">
        <v>57</v>
      </c>
      <c r="X1986" s="5" t="s">
        <v>107</v>
      </c>
      <c r="Y1986" s="5" t="s">
        <v>397</v>
      </c>
      <c r="Z1986" s="5" t="s">
        <v>106</v>
      </c>
      <c r="AA1986" s="4">
        <v>0.77</v>
      </c>
      <c r="AB1986" s="1">
        <v>40481</v>
      </c>
      <c r="AC1986" s="1">
        <v>22683</v>
      </c>
      <c r="AD1986">
        <f t="shared" ref="AD1986:AD2049" si="188">_xlfn.DAYS(AB1986,D1986)</f>
        <v>9</v>
      </c>
      <c r="AE1986">
        <f t="shared" ref="AE1986:AE2049" ca="1" si="189">DATEDIF(AC1986,TODAY(),"Y")</f>
        <v>62</v>
      </c>
      <c r="AF1986" t="str">
        <f t="shared" ref="AF1986:AF2049" ca="1" si="190">IF(AE1986&lt;18,"Under 18",IF(AE1986&lt;65,"18-64","Over 65"))</f>
        <v>18-64</v>
      </c>
      <c r="AG1986" s="3">
        <f t="shared" ref="AG1986:AG2049" si="191" xml:space="preserve"> (P1986 - (M1986 / 100) * P1986 + Q1986) / K1986</f>
        <v>9.942974137931035</v>
      </c>
      <c r="AH1986" t="str">
        <f>_xlfn.IFNA(VLOOKUP(Sales_Transactions[[#This Row],[Order ID]],Returned_Items[#All],2,FALSE),"Not Returned")</f>
        <v>Not Returned</v>
      </c>
    </row>
    <row r="1987" spans="1:34" x14ac:dyDescent="0.25">
      <c r="A1987">
        <v>2691</v>
      </c>
      <c r="C1987" t="s">
        <v>2188</v>
      </c>
      <c r="D1987" s="2" t="str">
        <f>TEXT(MID(Sales_Transactions[[#This Row],[Order Date]],2,5),"d/m/yyy")</f>
        <v>29/4/2012</v>
      </c>
      <c r="E1987" s="2" t="str">
        <f>TEXT(MID(Sales_Transactions[[#This Row],[Order Date]],2,5),"d")</f>
        <v>29</v>
      </c>
      <c r="F1987" s="2" t="str">
        <f>TEXT(MID(Sales_Transactions[[#This Row],[Order Date]],2,5),"m")</f>
        <v>4</v>
      </c>
      <c r="G1987" s="2" t="str">
        <f>TEXT(MID(Sales_Transactions[[#This Row],[Order Date]],2,5),"yyy")</f>
        <v>2012</v>
      </c>
      <c r="H1987" s="2" t="str">
        <f>TEXT(MID(Sales_Transactions[[#This Row],[Order Date]],2,5),"yyy/m")</f>
        <v>2012/4</v>
      </c>
      <c r="I1987" t="s">
        <v>22</v>
      </c>
      <c r="J1987">
        <f t="shared" si="186"/>
        <v>2</v>
      </c>
      <c r="K1987" s="2">
        <v>14</v>
      </c>
      <c r="L1987" s="3">
        <v>3363.14</v>
      </c>
      <c r="M1987" s="4">
        <v>0.1</v>
      </c>
      <c r="N1987" s="5" t="s">
        <v>34</v>
      </c>
      <c r="O1987" s="3">
        <v>98.75</v>
      </c>
      <c r="P1987" s="3">
        <v>260.98</v>
      </c>
      <c r="Q1987" s="3">
        <v>41.91</v>
      </c>
      <c r="R1987" s="5" t="s">
        <v>2241</v>
      </c>
      <c r="S1987" s="5" t="s">
        <v>2242</v>
      </c>
      <c r="T1987" s="5" t="str">
        <f t="shared" si="187"/>
        <v>Ted Trevino</v>
      </c>
      <c r="U1987" t="s">
        <v>1988</v>
      </c>
      <c r="V1987" s="5" t="s">
        <v>47</v>
      </c>
      <c r="W1987" s="5" t="s">
        <v>57</v>
      </c>
      <c r="X1987" s="5" t="s">
        <v>104</v>
      </c>
      <c r="Y1987" s="5" t="s">
        <v>594</v>
      </c>
      <c r="Z1987" s="5" t="s">
        <v>106</v>
      </c>
      <c r="AA1987" s="4">
        <v>0.59</v>
      </c>
      <c r="AB1987" s="1">
        <v>41037</v>
      </c>
      <c r="AC1987" s="1">
        <v>22777</v>
      </c>
      <c r="AD1987">
        <f t="shared" si="188"/>
        <v>9</v>
      </c>
      <c r="AE1987">
        <f t="shared" ca="1" si="189"/>
        <v>62</v>
      </c>
      <c r="AF1987" t="str">
        <f t="shared" ca="1" si="190"/>
        <v>18-64</v>
      </c>
      <c r="AG1987" s="3">
        <f t="shared" si="191"/>
        <v>21.61635857142857</v>
      </c>
      <c r="AH1987" t="str">
        <f>_xlfn.IFNA(VLOOKUP(Sales_Transactions[[#This Row],[Order ID]],Returned_Items[#All],2,FALSE),"Not Returned")</f>
        <v>Not Returned</v>
      </c>
    </row>
    <row r="1988" spans="1:34" x14ac:dyDescent="0.25">
      <c r="A1988">
        <v>2912</v>
      </c>
      <c r="C1988" t="s">
        <v>2252</v>
      </c>
      <c r="D1988" s="2" t="str">
        <f>TEXT(MID(Sales_Transactions[[#This Row],[Order Date]],2,5),"d/m/yyy")</f>
        <v>11/3/2012</v>
      </c>
      <c r="E1988" s="2" t="str">
        <f>TEXT(MID(Sales_Transactions[[#This Row],[Order Date]],2,5),"d")</f>
        <v>11</v>
      </c>
      <c r="F1988" s="2" t="str">
        <f>TEXT(MID(Sales_Transactions[[#This Row],[Order Date]],2,5),"m")</f>
        <v>3</v>
      </c>
      <c r="G1988" s="2" t="str">
        <f>TEXT(MID(Sales_Transactions[[#This Row],[Order Date]],2,5),"yyy")</f>
        <v>2012</v>
      </c>
      <c r="H1988" s="2" t="str">
        <f>TEXT(MID(Sales_Transactions[[#This Row],[Order Date]],2,5),"yyy/m")</f>
        <v>2012/3</v>
      </c>
      <c r="I1988" t="s">
        <v>22</v>
      </c>
      <c r="J1988">
        <f t="shared" si="186"/>
        <v>2</v>
      </c>
      <c r="K1988" s="2">
        <v>7</v>
      </c>
      <c r="L1988" s="3">
        <v>16587.13</v>
      </c>
      <c r="M1988" s="4">
        <v>0.08</v>
      </c>
      <c r="N1988" s="5" t="s">
        <v>34</v>
      </c>
      <c r="O1988" s="3">
        <v>-3476.86</v>
      </c>
      <c r="P1988" s="3">
        <v>2550.14</v>
      </c>
      <c r="Q1988" s="3">
        <v>29.7</v>
      </c>
      <c r="R1988" s="5" t="s">
        <v>2224</v>
      </c>
      <c r="S1988" s="5" t="s">
        <v>2225</v>
      </c>
      <c r="T1988" s="5" t="str">
        <f t="shared" si="187"/>
        <v>Tamara Dahlen</v>
      </c>
      <c r="U1988" t="s">
        <v>1988</v>
      </c>
      <c r="V1988" s="5" t="s">
        <v>47</v>
      </c>
      <c r="W1988" s="5" t="s">
        <v>48</v>
      </c>
      <c r="X1988" s="5" t="s">
        <v>324</v>
      </c>
      <c r="Y1988" s="5" t="s">
        <v>846</v>
      </c>
      <c r="Z1988" s="5" t="s">
        <v>40</v>
      </c>
      <c r="AA1988" s="4">
        <v>0.56999999999999995</v>
      </c>
      <c r="AB1988" s="1">
        <v>40981</v>
      </c>
      <c r="AC1988" s="1">
        <v>22896</v>
      </c>
      <c r="AD1988">
        <f t="shared" si="188"/>
        <v>2</v>
      </c>
      <c r="AE1988">
        <f t="shared" ca="1" si="189"/>
        <v>61</v>
      </c>
      <c r="AF1988" t="str">
        <f t="shared" ca="1" si="190"/>
        <v>18-64</v>
      </c>
      <c r="AG1988" s="3">
        <f t="shared" si="191"/>
        <v>368.25712685714279</v>
      </c>
      <c r="AH1988" t="str">
        <f>_xlfn.IFNA(VLOOKUP(Sales_Transactions[[#This Row],[Order ID]],Returned_Items[#All],2,FALSE),"Not Returned")</f>
        <v>Not Returned</v>
      </c>
    </row>
    <row r="1989" spans="1:34" x14ac:dyDescent="0.25">
      <c r="A1989">
        <v>2912</v>
      </c>
      <c r="C1989" t="s">
        <v>2252</v>
      </c>
      <c r="D1989" s="2" t="str">
        <f>TEXT(MID(Sales_Transactions[[#This Row],[Order Date]],2,5),"d/m/yyy")</f>
        <v>11/3/2012</v>
      </c>
      <c r="E1989" s="2" t="str">
        <f>TEXT(MID(Sales_Transactions[[#This Row],[Order Date]],2,5),"d")</f>
        <v>11</v>
      </c>
      <c r="F1989" s="2" t="str">
        <f>TEXT(MID(Sales_Transactions[[#This Row],[Order Date]],2,5),"m")</f>
        <v>3</v>
      </c>
      <c r="G1989" s="2" t="str">
        <f>TEXT(MID(Sales_Transactions[[#This Row],[Order Date]],2,5),"yyy")</f>
        <v>2012</v>
      </c>
      <c r="H1989" s="2" t="str">
        <f>TEXT(MID(Sales_Transactions[[#This Row],[Order Date]],2,5),"yyy/m")</f>
        <v>2012/3</v>
      </c>
      <c r="I1989" t="s">
        <v>22</v>
      </c>
      <c r="J1989">
        <f t="shared" si="186"/>
        <v>2</v>
      </c>
      <c r="K1989" s="2">
        <v>9</v>
      </c>
      <c r="L1989" s="3">
        <v>507.98</v>
      </c>
      <c r="M1989" s="4">
        <v>0.05</v>
      </c>
      <c r="N1989" s="5" t="s">
        <v>67</v>
      </c>
      <c r="O1989" s="3">
        <v>170.9</v>
      </c>
      <c r="P1989" s="3">
        <v>55.98</v>
      </c>
      <c r="Q1989" s="3">
        <v>4.8600000000000003</v>
      </c>
      <c r="R1989" s="5" t="s">
        <v>2224</v>
      </c>
      <c r="S1989" s="5" t="s">
        <v>2225</v>
      </c>
      <c r="T1989" s="5" t="str">
        <f t="shared" si="187"/>
        <v>Tamara Dahlen</v>
      </c>
      <c r="U1989" t="s">
        <v>1988</v>
      </c>
      <c r="V1989" s="5" t="s">
        <v>47</v>
      </c>
      <c r="W1989" s="5" t="s">
        <v>28</v>
      </c>
      <c r="X1989" s="5" t="s">
        <v>75</v>
      </c>
      <c r="Y1989" s="5" t="s">
        <v>2253</v>
      </c>
      <c r="Z1989" s="5" t="s">
        <v>43</v>
      </c>
      <c r="AA1989" s="4">
        <v>0.36</v>
      </c>
      <c r="AB1989" s="1">
        <v>40986</v>
      </c>
      <c r="AC1989" s="1">
        <v>26796</v>
      </c>
      <c r="AD1989">
        <f t="shared" si="188"/>
        <v>7</v>
      </c>
      <c r="AE1989">
        <f t="shared" ca="1" si="189"/>
        <v>51</v>
      </c>
      <c r="AF1989" t="str">
        <f t="shared" ca="1" si="190"/>
        <v>18-64</v>
      </c>
      <c r="AG1989" s="3">
        <f t="shared" si="191"/>
        <v>6.7568899999999994</v>
      </c>
      <c r="AH1989" t="str">
        <f>_xlfn.IFNA(VLOOKUP(Sales_Transactions[[#This Row],[Order ID]],Returned_Items[#All],2,FALSE),"Not Returned")</f>
        <v>Not Returned</v>
      </c>
    </row>
    <row r="1990" spans="1:34" x14ac:dyDescent="0.25">
      <c r="A1990">
        <v>3235</v>
      </c>
      <c r="C1990" t="s">
        <v>2254</v>
      </c>
      <c r="D1990" s="2" t="str">
        <f>TEXT(MID(Sales_Transactions[[#This Row],[Order Date]],2,5),"d/m/yyy")</f>
        <v>14/11/2011</v>
      </c>
      <c r="E1990" s="2" t="str">
        <f>TEXT(MID(Sales_Transactions[[#This Row],[Order Date]],2,5),"d")</f>
        <v>14</v>
      </c>
      <c r="F1990" s="2" t="str">
        <f>TEXT(MID(Sales_Transactions[[#This Row],[Order Date]],2,5),"m")</f>
        <v>11</v>
      </c>
      <c r="G1990" s="2" t="str">
        <f>TEXT(MID(Sales_Transactions[[#This Row],[Order Date]],2,5),"yyy")</f>
        <v>2011</v>
      </c>
      <c r="H1990" s="2" t="str">
        <f>TEXT(MID(Sales_Transactions[[#This Row],[Order Date]],2,5),"yyy/m")</f>
        <v>2011/11</v>
      </c>
      <c r="I1990" t="s">
        <v>22</v>
      </c>
      <c r="J1990">
        <f t="shared" si="186"/>
        <v>2</v>
      </c>
      <c r="K1990" s="2">
        <v>31</v>
      </c>
      <c r="L1990" s="3">
        <v>142.97</v>
      </c>
      <c r="M1990" s="4">
        <v>0.1</v>
      </c>
      <c r="N1990" s="5" t="s">
        <v>67</v>
      </c>
      <c r="O1990" s="3">
        <v>-12.26</v>
      </c>
      <c r="P1990" s="3">
        <v>4.71</v>
      </c>
      <c r="Q1990" s="3">
        <v>0.7</v>
      </c>
      <c r="R1990" s="5" t="s">
        <v>2255</v>
      </c>
      <c r="S1990" s="5" t="s">
        <v>2256</v>
      </c>
      <c r="T1990" s="5" t="str">
        <f t="shared" si="187"/>
        <v>James Lanier</v>
      </c>
      <c r="U1990" t="s">
        <v>1988</v>
      </c>
      <c r="V1990" s="5" t="s">
        <v>47</v>
      </c>
      <c r="W1990" s="5" t="s">
        <v>28</v>
      </c>
      <c r="X1990" s="5" t="s">
        <v>82</v>
      </c>
      <c r="Y1990" s="5" t="s">
        <v>675</v>
      </c>
      <c r="Z1990" s="5" t="s">
        <v>84</v>
      </c>
      <c r="AA1990" s="4">
        <v>0.85</v>
      </c>
      <c r="AB1990" s="1">
        <v>40863</v>
      </c>
      <c r="AC1990" s="1">
        <v>26690</v>
      </c>
      <c r="AD1990">
        <f t="shared" si="188"/>
        <v>2</v>
      </c>
      <c r="AE1990">
        <f t="shared" ca="1" si="189"/>
        <v>51</v>
      </c>
      <c r="AF1990" t="str">
        <f t="shared" ca="1" si="190"/>
        <v>18-64</v>
      </c>
      <c r="AG1990" s="3">
        <f t="shared" si="191"/>
        <v>0.17436419354838709</v>
      </c>
      <c r="AH1990" t="str">
        <f>_xlfn.IFNA(VLOOKUP(Sales_Transactions[[#This Row],[Order ID]],Returned_Items[#All],2,FALSE),"Not Returned")</f>
        <v>Not Returned</v>
      </c>
    </row>
    <row r="1991" spans="1:34" x14ac:dyDescent="0.25">
      <c r="A1991">
        <v>3266</v>
      </c>
      <c r="C1991" t="s">
        <v>951</v>
      </c>
      <c r="D1991" s="2" t="str">
        <f>TEXT(MID(Sales_Transactions[[#This Row],[Order Date]],2,5),"d/m/yyy")</f>
        <v>16/3/2011</v>
      </c>
      <c r="E1991" s="2" t="str">
        <f>TEXT(MID(Sales_Transactions[[#This Row],[Order Date]],2,5),"d")</f>
        <v>16</v>
      </c>
      <c r="F1991" s="2" t="str">
        <f>TEXT(MID(Sales_Transactions[[#This Row],[Order Date]],2,5),"m")</f>
        <v>3</v>
      </c>
      <c r="G1991" s="2" t="str">
        <f>TEXT(MID(Sales_Transactions[[#This Row],[Order Date]],2,5),"yyy")</f>
        <v>2011</v>
      </c>
      <c r="H1991" s="2" t="str">
        <f>TEXT(MID(Sales_Transactions[[#This Row],[Order Date]],2,5),"yyy/m")</f>
        <v>2011/3</v>
      </c>
      <c r="I1991" t="s">
        <v>22</v>
      </c>
      <c r="J1991">
        <f t="shared" si="186"/>
        <v>2</v>
      </c>
      <c r="K1991" s="2">
        <v>4</v>
      </c>
      <c r="L1991" s="3">
        <v>17.12</v>
      </c>
      <c r="M1991" s="4">
        <v>0.03</v>
      </c>
      <c r="N1991" s="5" t="s">
        <v>23</v>
      </c>
      <c r="O1991" s="3">
        <v>-2.5499999999999998</v>
      </c>
      <c r="P1991" s="3">
        <v>3.8</v>
      </c>
      <c r="Q1991" s="3">
        <v>1.49</v>
      </c>
      <c r="R1991" s="5" t="s">
        <v>163</v>
      </c>
      <c r="S1991" s="5" t="s">
        <v>2257</v>
      </c>
      <c r="T1991" s="5" t="str">
        <f t="shared" si="187"/>
        <v>Edward Becker</v>
      </c>
      <c r="U1991" t="s">
        <v>1988</v>
      </c>
      <c r="V1991" s="5" t="s">
        <v>47</v>
      </c>
      <c r="W1991" s="5" t="s">
        <v>28</v>
      </c>
      <c r="X1991" s="5" t="s">
        <v>41</v>
      </c>
      <c r="Y1991" s="5" t="s">
        <v>423</v>
      </c>
      <c r="Z1991" s="5" t="s">
        <v>43</v>
      </c>
      <c r="AA1991" s="4">
        <v>0.38</v>
      </c>
      <c r="AB1991" s="1">
        <v>40622</v>
      </c>
      <c r="AC1991" s="1">
        <v>26981</v>
      </c>
      <c r="AD1991">
        <f t="shared" si="188"/>
        <v>4</v>
      </c>
      <c r="AE1991">
        <f t="shared" ca="1" si="189"/>
        <v>50</v>
      </c>
      <c r="AF1991" t="str">
        <f t="shared" ca="1" si="190"/>
        <v>18-64</v>
      </c>
      <c r="AG1991" s="3">
        <f t="shared" si="191"/>
        <v>1.3222149999999999</v>
      </c>
      <c r="AH1991" t="str">
        <f>_xlfn.IFNA(VLOOKUP(Sales_Transactions[[#This Row],[Order ID]],Returned_Items[#All],2,FALSE),"Not Returned")</f>
        <v>Not Returned</v>
      </c>
    </row>
    <row r="1992" spans="1:34" x14ac:dyDescent="0.25">
      <c r="A1992">
        <v>3363</v>
      </c>
      <c r="C1992" t="s">
        <v>723</v>
      </c>
      <c r="D1992" s="2" t="str">
        <f>TEXT(MID(Sales_Transactions[[#This Row],[Order Date]],2,5),"d/m/yyy")</f>
        <v>22/9/2011</v>
      </c>
      <c r="E1992" s="2" t="str">
        <f>TEXT(MID(Sales_Transactions[[#This Row],[Order Date]],2,5),"d")</f>
        <v>22</v>
      </c>
      <c r="F1992" s="2" t="str">
        <f>TEXT(MID(Sales_Transactions[[#This Row],[Order Date]],2,5),"m")</f>
        <v>9</v>
      </c>
      <c r="G1992" s="2" t="str">
        <f>TEXT(MID(Sales_Transactions[[#This Row],[Order Date]],2,5),"yyy")</f>
        <v>2011</v>
      </c>
      <c r="H1992" s="2" t="str">
        <f>TEXT(MID(Sales_Transactions[[#This Row],[Order Date]],2,5),"yyy/m")</f>
        <v>2011/9</v>
      </c>
      <c r="I1992" t="s">
        <v>33</v>
      </c>
      <c r="J1992">
        <f t="shared" si="186"/>
        <v>4</v>
      </c>
      <c r="K1992" s="2">
        <v>21</v>
      </c>
      <c r="L1992" s="3">
        <v>8185.89</v>
      </c>
      <c r="M1992" s="4">
        <v>0.09</v>
      </c>
      <c r="N1992" s="5" t="s">
        <v>23</v>
      </c>
      <c r="O1992" s="3">
        <v>2137.2800000000002</v>
      </c>
      <c r="P1992" s="3">
        <v>415.88</v>
      </c>
      <c r="Q1992" s="3">
        <v>11.37</v>
      </c>
      <c r="R1992" s="5" t="s">
        <v>2258</v>
      </c>
      <c r="S1992" s="5" t="s">
        <v>2259</v>
      </c>
      <c r="T1992" s="5" t="str">
        <f t="shared" si="187"/>
        <v>Gary Zandusky</v>
      </c>
      <c r="U1992" t="s">
        <v>1988</v>
      </c>
      <c r="V1992" s="5" t="s">
        <v>74</v>
      </c>
      <c r="W1992" s="5" t="s">
        <v>28</v>
      </c>
      <c r="X1992" s="5" t="s">
        <v>29</v>
      </c>
      <c r="Y1992" s="5" t="s">
        <v>581</v>
      </c>
      <c r="Z1992" s="5" t="s">
        <v>43</v>
      </c>
      <c r="AA1992" s="4">
        <v>0.56999999999999995</v>
      </c>
      <c r="AB1992" s="1">
        <v>40808</v>
      </c>
      <c r="AC1992" s="1">
        <v>26952</v>
      </c>
      <c r="AD1992">
        <f t="shared" si="188"/>
        <v>0</v>
      </c>
      <c r="AE1992">
        <f t="shared" ca="1" si="189"/>
        <v>50</v>
      </c>
      <c r="AF1992" t="str">
        <f t="shared" ca="1" si="190"/>
        <v>18-64</v>
      </c>
      <c r="AG1992" s="3">
        <f t="shared" si="191"/>
        <v>20.327414666666666</v>
      </c>
      <c r="AH1992" t="str">
        <f>_xlfn.IFNA(VLOOKUP(Sales_Transactions[[#This Row],[Order ID]],Returned_Items[#All],2,FALSE),"Not Returned")</f>
        <v>Not Returned</v>
      </c>
    </row>
    <row r="1993" spans="1:34" x14ac:dyDescent="0.25">
      <c r="A1993">
        <v>3585</v>
      </c>
      <c r="C1993" t="s">
        <v>2260</v>
      </c>
      <c r="D1993" s="2" t="str">
        <f>TEXT(MID(Sales_Transactions[[#This Row],[Order Date]],2,5),"d/m/yyy")</f>
        <v>22/11/2009</v>
      </c>
      <c r="E1993" s="2" t="str">
        <f>TEXT(MID(Sales_Transactions[[#This Row],[Order Date]],2,5),"d")</f>
        <v>22</v>
      </c>
      <c r="F1993" s="2" t="str">
        <f>TEXT(MID(Sales_Transactions[[#This Row],[Order Date]],2,5),"m")</f>
        <v>11</v>
      </c>
      <c r="G1993" s="2" t="str">
        <f>TEXT(MID(Sales_Transactions[[#This Row],[Order Date]],2,5),"yyy")</f>
        <v>2009</v>
      </c>
      <c r="H1993" s="2" t="str">
        <f>TEXT(MID(Sales_Transactions[[#This Row],[Order Date]],2,5),"yyy/m")</f>
        <v>2009/11</v>
      </c>
      <c r="I1993" t="s">
        <v>33</v>
      </c>
      <c r="J1993">
        <f t="shared" si="186"/>
        <v>4</v>
      </c>
      <c r="K1993" s="2">
        <v>27</v>
      </c>
      <c r="L1993" s="3">
        <v>259.72000000000003</v>
      </c>
      <c r="M1993" s="4">
        <v>7.0000000000000007E-2</v>
      </c>
      <c r="N1993" s="5" t="s">
        <v>23</v>
      </c>
      <c r="O1993" s="3">
        <v>78.05</v>
      </c>
      <c r="P1993" s="3">
        <v>10.06</v>
      </c>
      <c r="Q1993" s="3">
        <v>2.06</v>
      </c>
      <c r="R1993" s="5" t="s">
        <v>206</v>
      </c>
      <c r="S1993" s="5" t="s">
        <v>2261</v>
      </c>
      <c r="T1993" s="5" t="str">
        <f t="shared" si="187"/>
        <v>Ann Blume</v>
      </c>
      <c r="U1993" t="s">
        <v>1988</v>
      </c>
      <c r="V1993" s="5" t="s">
        <v>47</v>
      </c>
      <c r="W1993" s="5" t="s">
        <v>28</v>
      </c>
      <c r="X1993" s="5" t="s">
        <v>75</v>
      </c>
      <c r="Y1993" s="5" t="s">
        <v>1016</v>
      </c>
      <c r="Z1993" s="5" t="s">
        <v>84</v>
      </c>
      <c r="AA1993" s="4">
        <v>0.39</v>
      </c>
      <c r="AB1993" s="1">
        <v>40139</v>
      </c>
      <c r="AC1993" s="1">
        <v>26370</v>
      </c>
      <c r="AD1993">
        <f t="shared" si="188"/>
        <v>0</v>
      </c>
      <c r="AE1993">
        <f t="shared" ca="1" si="189"/>
        <v>52</v>
      </c>
      <c r="AF1993" t="str">
        <f t="shared" ca="1" si="190"/>
        <v>18-64</v>
      </c>
      <c r="AG1993" s="3">
        <f t="shared" si="191"/>
        <v>0.44862807407407412</v>
      </c>
      <c r="AH1993" t="str">
        <f>_xlfn.IFNA(VLOOKUP(Sales_Transactions[[#This Row],[Order ID]],Returned_Items[#All],2,FALSE),"Not Returned")</f>
        <v>Not Returned</v>
      </c>
    </row>
    <row r="1994" spans="1:34" x14ac:dyDescent="0.25">
      <c r="A1994">
        <v>3585</v>
      </c>
      <c r="C1994" t="s">
        <v>2260</v>
      </c>
      <c r="D1994" s="2" t="str">
        <f>TEXT(MID(Sales_Transactions[[#This Row],[Order Date]],2,5),"d/m/yyy")</f>
        <v>22/11/2009</v>
      </c>
      <c r="E1994" s="2" t="str">
        <f>TEXT(MID(Sales_Transactions[[#This Row],[Order Date]],2,5),"d")</f>
        <v>22</v>
      </c>
      <c r="F1994" s="2" t="str">
        <f>TEXT(MID(Sales_Transactions[[#This Row],[Order Date]],2,5),"m")</f>
        <v>11</v>
      </c>
      <c r="G1994" s="2" t="str">
        <f>TEXT(MID(Sales_Transactions[[#This Row],[Order Date]],2,5),"yyy")</f>
        <v>2009</v>
      </c>
      <c r="H1994" s="2" t="str">
        <f>TEXT(MID(Sales_Transactions[[#This Row],[Order Date]],2,5),"yyy/m")</f>
        <v>2009/11</v>
      </c>
      <c r="I1994" t="s">
        <v>33</v>
      </c>
      <c r="J1994">
        <f t="shared" si="186"/>
        <v>4</v>
      </c>
      <c r="K1994" s="2">
        <v>34</v>
      </c>
      <c r="L1994" s="3">
        <v>54.69</v>
      </c>
      <c r="M1994" s="4">
        <v>7.0000000000000007E-2</v>
      </c>
      <c r="N1994" s="5" t="s">
        <v>23</v>
      </c>
      <c r="O1994" s="3">
        <v>-35.75</v>
      </c>
      <c r="P1994" s="3">
        <v>1.68</v>
      </c>
      <c r="Q1994" s="3">
        <v>1.57</v>
      </c>
      <c r="R1994" s="5" t="s">
        <v>206</v>
      </c>
      <c r="S1994" s="5" t="s">
        <v>2261</v>
      </c>
      <c r="T1994" s="5" t="str">
        <f t="shared" si="187"/>
        <v>Ann Blume</v>
      </c>
      <c r="U1994" t="s">
        <v>1988</v>
      </c>
      <c r="V1994" s="5" t="s">
        <v>47</v>
      </c>
      <c r="W1994" s="5" t="s">
        <v>28</v>
      </c>
      <c r="X1994" s="5" t="s">
        <v>124</v>
      </c>
      <c r="Y1994" s="5" t="s">
        <v>341</v>
      </c>
      <c r="Z1994" s="5" t="s">
        <v>84</v>
      </c>
      <c r="AA1994" s="4">
        <v>0.59</v>
      </c>
      <c r="AB1994" s="1">
        <v>40140</v>
      </c>
      <c r="AC1994" s="1">
        <v>26593</v>
      </c>
      <c r="AD1994">
        <f t="shared" si="188"/>
        <v>1</v>
      </c>
      <c r="AE1994">
        <f t="shared" ca="1" si="189"/>
        <v>51</v>
      </c>
      <c r="AF1994" t="str">
        <f t="shared" ca="1" si="190"/>
        <v>18-64</v>
      </c>
      <c r="AG1994" s="3">
        <f t="shared" si="191"/>
        <v>9.5553647058823521E-2</v>
      </c>
      <c r="AH1994" t="str">
        <f>_xlfn.IFNA(VLOOKUP(Sales_Transactions[[#This Row],[Order ID]],Returned_Items[#All],2,FALSE),"Not Returned")</f>
        <v>Not Returned</v>
      </c>
    </row>
    <row r="1995" spans="1:34" x14ac:dyDescent="0.25">
      <c r="A1995">
        <v>3745</v>
      </c>
      <c r="C1995" t="s">
        <v>2262</v>
      </c>
      <c r="D1995" s="2" t="str">
        <f>TEXT(MID(Sales_Transactions[[#This Row],[Order Date]],2,5),"d/m/yyy")</f>
        <v>28/9/2010</v>
      </c>
      <c r="E1995" s="2" t="str">
        <f>TEXT(MID(Sales_Transactions[[#This Row],[Order Date]],2,5),"d")</f>
        <v>28</v>
      </c>
      <c r="F1995" s="2" t="str">
        <f>TEXT(MID(Sales_Transactions[[#This Row],[Order Date]],2,5),"m")</f>
        <v>9</v>
      </c>
      <c r="G1995" s="2" t="str">
        <f>TEXT(MID(Sales_Transactions[[#This Row],[Order Date]],2,5),"yyy")</f>
        <v>2010</v>
      </c>
      <c r="H1995" s="2" t="str">
        <f>TEXT(MID(Sales_Transactions[[#This Row],[Order Date]],2,5),"yyy/m")</f>
        <v>2010/9</v>
      </c>
      <c r="I1995" t="s">
        <v>22</v>
      </c>
      <c r="J1995">
        <f t="shared" si="186"/>
        <v>2</v>
      </c>
      <c r="K1995" s="2">
        <v>38</v>
      </c>
      <c r="L1995" s="3">
        <v>1143.3499999999999</v>
      </c>
      <c r="M1995" s="4">
        <v>0.04</v>
      </c>
      <c r="N1995" s="5" t="s">
        <v>67</v>
      </c>
      <c r="O1995" s="3">
        <v>411.1</v>
      </c>
      <c r="P1995" s="3">
        <v>29.18</v>
      </c>
      <c r="Q1995" s="3">
        <v>8.5500000000000007</v>
      </c>
      <c r="R1995" s="5" t="s">
        <v>2226</v>
      </c>
      <c r="S1995" s="5" t="s">
        <v>929</v>
      </c>
      <c r="T1995" s="5" t="str">
        <f t="shared" si="187"/>
        <v>Erin Smith</v>
      </c>
      <c r="U1995" t="s">
        <v>1988</v>
      </c>
      <c r="V1995" s="5" t="s">
        <v>74</v>
      </c>
      <c r="W1995" s="5" t="s">
        <v>57</v>
      </c>
      <c r="X1995" s="5" t="s">
        <v>58</v>
      </c>
      <c r="Y1995" s="5" t="s">
        <v>1028</v>
      </c>
      <c r="Z1995" s="5" t="s">
        <v>43</v>
      </c>
      <c r="AA1995" s="4">
        <v>0.42</v>
      </c>
      <c r="AB1995" s="1">
        <v>40451</v>
      </c>
      <c r="AC1995" s="1">
        <v>26659</v>
      </c>
      <c r="AD1995">
        <f t="shared" si="188"/>
        <v>2</v>
      </c>
      <c r="AE1995">
        <f t="shared" ca="1" si="189"/>
        <v>51</v>
      </c>
      <c r="AF1995" t="str">
        <f t="shared" ca="1" si="190"/>
        <v>18-64</v>
      </c>
      <c r="AG1995" s="3">
        <f t="shared" si="191"/>
        <v>0.99258757894736838</v>
      </c>
      <c r="AH1995" t="str">
        <f>_xlfn.IFNA(VLOOKUP(Sales_Transactions[[#This Row],[Order ID]],Returned_Items[#All],2,FALSE),"Not Returned")</f>
        <v>Not Returned</v>
      </c>
    </row>
    <row r="1996" spans="1:34" x14ac:dyDescent="0.25">
      <c r="A1996">
        <v>4128</v>
      </c>
      <c r="C1996" t="s">
        <v>2263</v>
      </c>
      <c r="D1996" s="2" t="str">
        <f>TEXT(MID(Sales_Transactions[[#This Row],[Order Date]],2,5),"d/m/yyy")</f>
        <v>6/10/2011</v>
      </c>
      <c r="E1996" s="2" t="str">
        <f>TEXT(MID(Sales_Transactions[[#This Row],[Order Date]],2,5),"d")</f>
        <v>6</v>
      </c>
      <c r="F1996" s="2" t="str">
        <f>TEXT(MID(Sales_Transactions[[#This Row],[Order Date]],2,5),"m")</f>
        <v>10</v>
      </c>
      <c r="G1996" s="2" t="str">
        <f>TEXT(MID(Sales_Transactions[[#This Row],[Order Date]],2,5),"yyy")</f>
        <v>2011</v>
      </c>
      <c r="H1996" s="2" t="str">
        <f>TEXT(MID(Sales_Transactions[[#This Row],[Order Date]],2,5),"yyy/m")</f>
        <v>2011/10</v>
      </c>
      <c r="I1996" t="s">
        <v>52</v>
      </c>
      <c r="J1996">
        <f t="shared" si="186"/>
        <v>1</v>
      </c>
      <c r="K1996" s="2">
        <v>38</v>
      </c>
      <c r="L1996" s="3">
        <v>391.42</v>
      </c>
      <c r="M1996" s="4">
        <v>0.04</v>
      </c>
      <c r="N1996" s="5" t="s">
        <v>23</v>
      </c>
      <c r="O1996" s="3">
        <v>25.03</v>
      </c>
      <c r="P1996" s="3">
        <v>9.99</v>
      </c>
      <c r="Q1996" s="3">
        <v>5.12</v>
      </c>
      <c r="R1996" s="5" t="s">
        <v>96</v>
      </c>
      <c r="S1996" s="5" t="s">
        <v>2264</v>
      </c>
      <c r="T1996" s="5" t="str">
        <f t="shared" si="187"/>
        <v>Allen Golden</v>
      </c>
      <c r="U1996" t="s">
        <v>1988</v>
      </c>
      <c r="V1996" s="5" t="s">
        <v>37</v>
      </c>
      <c r="W1996" s="5" t="s">
        <v>28</v>
      </c>
      <c r="X1996" s="5" t="s">
        <v>75</v>
      </c>
      <c r="Y1996" s="5" t="s">
        <v>2265</v>
      </c>
      <c r="Z1996" s="5" t="s">
        <v>43</v>
      </c>
      <c r="AA1996" s="4">
        <v>0.4</v>
      </c>
      <c r="AB1996" s="1">
        <v>40824</v>
      </c>
      <c r="AC1996" s="1">
        <v>27128</v>
      </c>
      <c r="AD1996">
        <f t="shared" si="188"/>
        <v>2</v>
      </c>
      <c r="AE1996">
        <f t="shared" ca="1" si="189"/>
        <v>50</v>
      </c>
      <c r="AF1996" t="str">
        <f t="shared" ca="1" si="190"/>
        <v>18-64</v>
      </c>
      <c r="AG1996" s="3">
        <f t="shared" si="191"/>
        <v>0.39752642105263153</v>
      </c>
      <c r="AH1996" t="str">
        <f>_xlfn.IFNA(VLOOKUP(Sales_Transactions[[#This Row],[Order ID]],Returned_Items[#All],2,FALSE),"Not Returned")</f>
        <v>Not Returned</v>
      </c>
    </row>
    <row r="1997" spans="1:34" x14ac:dyDescent="0.25">
      <c r="A1997">
        <v>4354</v>
      </c>
      <c r="C1997" t="s">
        <v>2266</v>
      </c>
      <c r="D1997" s="2" t="str">
        <f>TEXT(MID(Sales_Transactions[[#This Row],[Order Date]],2,5),"d/m/yyy")</f>
        <v>29/9/2009</v>
      </c>
      <c r="E1997" s="2" t="str">
        <f>TEXT(MID(Sales_Transactions[[#This Row],[Order Date]],2,5),"d")</f>
        <v>29</v>
      </c>
      <c r="F1997" s="2" t="str">
        <f>TEXT(MID(Sales_Transactions[[#This Row],[Order Date]],2,5),"m")</f>
        <v>9</v>
      </c>
      <c r="G1997" s="2" t="str">
        <f>TEXT(MID(Sales_Transactions[[#This Row],[Order Date]],2,5),"yyy")</f>
        <v>2009</v>
      </c>
      <c r="H1997" s="2" t="str">
        <f>TEXT(MID(Sales_Transactions[[#This Row],[Order Date]],2,5),"yyy/m")</f>
        <v>2009/9</v>
      </c>
      <c r="I1997" t="s">
        <v>52</v>
      </c>
      <c r="J1997">
        <f t="shared" si="186"/>
        <v>1</v>
      </c>
      <c r="K1997" s="2">
        <v>6</v>
      </c>
      <c r="L1997" s="3">
        <v>49.04</v>
      </c>
      <c r="M1997" s="4">
        <v>0.02</v>
      </c>
      <c r="N1997" s="5" t="s">
        <v>23</v>
      </c>
      <c r="O1997" s="3">
        <v>7.74</v>
      </c>
      <c r="P1997" s="3">
        <v>7.38</v>
      </c>
      <c r="Q1997" s="3">
        <v>5.21</v>
      </c>
      <c r="R1997" s="5" t="s">
        <v>2226</v>
      </c>
      <c r="S1997" s="5" t="s">
        <v>1204</v>
      </c>
      <c r="T1997" s="5" t="str">
        <f t="shared" si="187"/>
        <v>Erin Creighton</v>
      </c>
      <c r="U1997" t="s">
        <v>1988</v>
      </c>
      <c r="V1997" s="5" t="s">
        <v>47</v>
      </c>
      <c r="W1997" s="5" t="s">
        <v>57</v>
      </c>
      <c r="X1997" s="5" t="s">
        <v>58</v>
      </c>
      <c r="Y1997" s="5" t="s">
        <v>858</v>
      </c>
      <c r="Z1997" s="5" t="s">
        <v>43</v>
      </c>
      <c r="AA1997" s="4">
        <v>0.56000000000000005</v>
      </c>
      <c r="AB1997" s="1">
        <v>40086</v>
      </c>
      <c r="AC1997" s="1">
        <v>27274</v>
      </c>
      <c r="AD1997">
        <f t="shared" si="188"/>
        <v>1</v>
      </c>
      <c r="AE1997">
        <f t="shared" ca="1" si="189"/>
        <v>49</v>
      </c>
      <c r="AF1997" t="str">
        <f t="shared" ca="1" si="190"/>
        <v>18-64</v>
      </c>
      <c r="AG1997" s="3">
        <f t="shared" si="191"/>
        <v>2.0980873333333334</v>
      </c>
      <c r="AH1997" t="str">
        <f>_xlfn.IFNA(VLOOKUP(Sales_Transactions[[#This Row],[Order ID]],Returned_Items[#All],2,FALSE),"Not Returned")</f>
        <v>Not Returned</v>
      </c>
    </row>
    <row r="1998" spans="1:34" x14ac:dyDescent="0.25">
      <c r="A1998">
        <v>4550</v>
      </c>
      <c r="C1998" t="s">
        <v>2267</v>
      </c>
      <c r="D1998" s="2" t="str">
        <f>TEXT(MID(Sales_Transactions[[#This Row],[Order Date]],2,5),"d/m/yyy")</f>
        <v>28/12/2009</v>
      </c>
      <c r="E1998" s="2" t="str">
        <f>TEXT(MID(Sales_Transactions[[#This Row],[Order Date]],2,5),"d")</f>
        <v>28</v>
      </c>
      <c r="F1998" s="2" t="str">
        <f>TEXT(MID(Sales_Transactions[[#This Row],[Order Date]],2,5),"m")</f>
        <v>12</v>
      </c>
      <c r="G1998" s="2" t="str">
        <f>TEXT(MID(Sales_Transactions[[#This Row],[Order Date]],2,5),"yyy")</f>
        <v>2009</v>
      </c>
      <c r="H1998" s="2" t="str">
        <f>TEXT(MID(Sales_Transactions[[#This Row],[Order Date]],2,5),"yyy/m")</f>
        <v>2009/12</v>
      </c>
      <c r="I1998" t="s">
        <v>33</v>
      </c>
      <c r="J1998">
        <f t="shared" si="186"/>
        <v>4</v>
      </c>
      <c r="K1998" s="2">
        <v>32</v>
      </c>
      <c r="L1998" s="3">
        <v>3730.54</v>
      </c>
      <c r="M1998" s="4">
        <v>7.0000000000000007E-2</v>
      </c>
      <c r="N1998" s="5" t="s">
        <v>34</v>
      </c>
      <c r="O1998" s="3">
        <v>1369.09</v>
      </c>
      <c r="P1998" s="3">
        <v>119.99</v>
      </c>
      <c r="Q1998" s="3">
        <v>16.8</v>
      </c>
      <c r="R1998" s="5" t="s">
        <v>2258</v>
      </c>
      <c r="S1998" s="5" t="s">
        <v>2259</v>
      </c>
      <c r="T1998" s="5" t="str">
        <f t="shared" si="187"/>
        <v>Gary Zandusky</v>
      </c>
      <c r="U1998" t="s">
        <v>1988</v>
      </c>
      <c r="V1998" s="5" t="s">
        <v>74</v>
      </c>
      <c r="W1998" s="5" t="s">
        <v>48</v>
      </c>
      <c r="X1998" s="5" t="s">
        <v>324</v>
      </c>
      <c r="Y1998" s="5" t="s">
        <v>2268</v>
      </c>
      <c r="Z1998" s="5" t="s">
        <v>106</v>
      </c>
      <c r="AA1998" s="4">
        <v>0.35</v>
      </c>
      <c r="AB1998" s="1">
        <v>40177</v>
      </c>
      <c r="AC1998" s="1">
        <v>27162</v>
      </c>
      <c r="AD1998">
        <f t="shared" si="188"/>
        <v>2</v>
      </c>
      <c r="AE1998">
        <f t="shared" ca="1" si="189"/>
        <v>50</v>
      </c>
      <c r="AF1998" t="str">
        <f t="shared" ca="1" si="190"/>
        <v>18-64</v>
      </c>
      <c r="AG1998" s="3">
        <f t="shared" si="191"/>
        <v>4.27206271875</v>
      </c>
      <c r="AH1998" t="str">
        <f>_xlfn.IFNA(VLOOKUP(Sales_Transactions[[#This Row],[Order ID]],Returned_Items[#All],2,FALSE),"Not Returned")</f>
        <v>Not Returned</v>
      </c>
    </row>
    <row r="1999" spans="1:34" x14ac:dyDescent="0.25">
      <c r="A1999">
        <v>4743</v>
      </c>
      <c r="C1999" t="s">
        <v>2192</v>
      </c>
      <c r="D1999" s="2" t="str">
        <f>TEXT(MID(Sales_Transactions[[#This Row],[Order Date]],2,5),"d/m/yyy")</f>
        <v>30/3/2010</v>
      </c>
      <c r="E1999" s="2" t="str">
        <f>TEXT(MID(Sales_Transactions[[#This Row],[Order Date]],2,5),"d")</f>
        <v>30</v>
      </c>
      <c r="F1999" s="2" t="str">
        <f>TEXT(MID(Sales_Transactions[[#This Row],[Order Date]],2,5),"m")</f>
        <v>3</v>
      </c>
      <c r="G1999" s="2" t="str">
        <f>TEXT(MID(Sales_Transactions[[#This Row],[Order Date]],2,5),"yyy")</f>
        <v>2010</v>
      </c>
      <c r="H1999" s="2" t="str">
        <f>TEXT(MID(Sales_Transactions[[#This Row],[Order Date]],2,5),"yyy/m")</f>
        <v>2010/3</v>
      </c>
      <c r="I1999" t="s">
        <v>22</v>
      </c>
      <c r="J1999">
        <f t="shared" si="186"/>
        <v>2</v>
      </c>
      <c r="K1999" s="2">
        <v>29</v>
      </c>
      <c r="L1999" s="3">
        <v>352.55</v>
      </c>
      <c r="M1999" s="4">
        <v>0.09</v>
      </c>
      <c r="N1999" s="5" t="s">
        <v>23</v>
      </c>
      <c r="O1999" s="3">
        <v>128.99</v>
      </c>
      <c r="P1999" s="3">
        <v>12.97</v>
      </c>
      <c r="Q1999" s="3">
        <v>1.49</v>
      </c>
      <c r="R1999" s="5" t="s">
        <v>2258</v>
      </c>
      <c r="S1999" s="5" t="s">
        <v>2259</v>
      </c>
      <c r="T1999" s="5" t="str">
        <f t="shared" si="187"/>
        <v>Gary Zandusky</v>
      </c>
      <c r="U1999" t="s">
        <v>1988</v>
      </c>
      <c r="V1999" s="5" t="s">
        <v>74</v>
      </c>
      <c r="W1999" s="5" t="s">
        <v>28</v>
      </c>
      <c r="X1999" s="5" t="s">
        <v>41</v>
      </c>
      <c r="Y1999" s="5" t="s">
        <v>2269</v>
      </c>
      <c r="Z1999" s="5" t="s">
        <v>43</v>
      </c>
      <c r="AA1999" s="4">
        <v>0.35</v>
      </c>
      <c r="AB1999" s="1">
        <v>40271</v>
      </c>
      <c r="AC1999" s="1">
        <v>26430</v>
      </c>
      <c r="AD1999">
        <f t="shared" si="188"/>
        <v>4</v>
      </c>
      <c r="AE1999">
        <f t="shared" ca="1" si="189"/>
        <v>52</v>
      </c>
      <c r="AF1999" t="str">
        <f t="shared" ca="1" si="190"/>
        <v>18-64</v>
      </c>
      <c r="AG1999" s="3">
        <f t="shared" si="191"/>
        <v>0.49821817241379313</v>
      </c>
      <c r="AH1999" t="str">
        <f>_xlfn.IFNA(VLOOKUP(Sales_Transactions[[#This Row],[Order ID]],Returned_Items[#All],2,FALSE),"Not Returned")</f>
        <v>Not Returned</v>
      </c>
    </row>
    <row r="2000" spans="1:34" x14ac:dyDescent="0.25">
      <c r="A2000">
        <v>4743</v>
      </c>
      <c r="C2000" t="s">
        <v>2192</v>
      </c>
      <c r="D2000" s="2" t="str">
        <f>TEXT(MID(Sales_Transactions[[#This Row],[Order Date]],2,5),"d/m/yyy")</f>
        <v>30/3/2010</v>
      </c>
      <c r="E2000" s="2" t="str">
        <f>TEXT(MID(Sales_Transactions[[#This Row],[Order Date]],2,5),"d")</f>
        <v>30</v>
      </c>
      <c r="F2000" s="2" t="str">
        <f>TEXT(MID(Sales_Transactions[[#This Row],[Order Date]],2,5),"m")</f>
        <v>3</v>
      </c>
      <c r="G2000" s="2" t="str">
        <f>TEXT(MID(Sales_Transactions[[#This Row],[Order Date]],2,5),"yyy")</f>
        <v>2010</v>
      </c>
      <c r="H2000" s="2" t="str">
        <f>TEXT(MID(Sales_Transactions[[#This Row],[Order Date]],2,5),"yyy/m")</f>
        <v>2010/3</v>
      </c>
      <c r="I2000" t="s">
        <v>22</v>
      </c>
      <c r="J2000">
        <f t="shared" si="186"/>
        <v>2</v>
      </c>
      <c r="K2000" s="2">
        <v>32</v>
      </c>
      <c r="L2000" s="3">
        <v>719.64</v>
      </c>
      <c r="M2000" s="4">
        <v>0.01</v>
      </c>
      <c r="N2000" s="5" t="s">
        <v>23</v>
      </c>
      <c r="O2000" s="3">
        <v>-245.62</v>
      </c>
      <c r="P2000" s="3">
        <v>20.89</v>
      </c>
      <c r="Q2000" s="3">
        <v>11.52</v>
      </c>
      <c r="R2000" s="5" t="s">
        <v>2258</v>
      </c>
      <c r="S2000" s="5" t="s">
        <v>2259</v>
      </c>
      <c r="T2000" s="5" t="str">
        <f t="shared" si="187"/>
        <v>Gary Zandusky</v>
      </c>
      <c r="U2000" t="s">
        <v>1988</v>
      </c>
      <c r="V2000" s="5" t="s">
        <v>74</v>
      </c>
      <c r="W2000" s="5" t="s">
        <v>28</v>
      </c>
      <c r="X2000" s="5" t="s">
        <v>29</v>
      </c>
      <c r="Y2000" s="5" t="s">
        <v>1832</v>
      </c>
      <c r="Z2000" s="5" t="s">
        <v>43</v>
      </c>
      <c r="AA2000" s="4">
        <v>0.83</v>
      </c>
      <c r="AB2000" s="1">
        <v>40274</v>
      </c>
      <c r="AC2000" s="1">
        <v>26309</v>
      </c>
      <c r="AD2000">
        <f t="shared" si="188"/>
        <v>7</v>
      </c>
      <c r="AE2000">
        <f t="shared" ca="1" si="189"/>
        <v>52</v>
      </c>
      <c r="AF2000" t="str">
        <f t="shared" ca="1" si="190"/>
        <v>18-64</v>
      </c>
      <c r="AG2000" s="3">
        <f t="shared" si="191"/>
        <v>1.01274721875</v>
      </c>
      <c r="AH2000" t="str">
        <f>_xlfn.IFNA(VLOOKUP(Sales_Transactions[[#This Row],[Order ID]],Returned_Items[#All],2,FALSE),"Not Returned")</f>
        <v>Not Returned</v>
      </c>
    </row>
    <row r="2001" spans="1:34" x14ac:dyDescent="0.25">
      <c r="A2001">
        <v>5251</v>
      </c>
      <c r="C2001" t="s">
        <v>374</v>
      </c>
      <c r="D2001" s="2" t="str">
        <f>TEXT(MID(Sales_Transactions[[#This Row],[Order Date]],2,5),"d/m/yyy")</f>
        <v>11/4/2011</v>
      </c>
      <c r="E2001" s="2" t="str">
        <f>TEXT(MID(Sales_Transactions[[#This Row],[Order Date]],2,5),"d")</f>
        <v>11</v>
      </c>
      <c r="F2001" s="2" t="str">
        <f>TEXT(MID(Sales_Transactions[[#This Row],[Order Date]],2,5),"m")</f>
        <v>4</v>
      </c>
      <c r="G2001" s="2" t="str">
        <f>TEXT(MID(Sales_Transactions[[#This Row],[Order Date]],2,5),"yyy")</f>
        <v>2011</v>
      </c>
      <c r="H2001" s="2" t="str">
        <f>TEXT(MID(Sales_Transactions[[#This Row],[Order Date]],2,5),"yyy/m")</f>
        <v>2011/4</v>
      </c>
      <c r="I2001" t="s">
        <v>78</v>
      </c>
      <c r="J2001">
        <f t="shared" si="186"/>
        <v>3</v>
      </c>
      <c r="K2001" s="2">
        <v>38</v>
      </c>
      <c r="L2001" s="3">
        <v>3821.0390000000002</v>
      </c>
      <c r="M2001" s="4">
        <v>0.05</v>
      </c>
      <c r="N2001" s="5" t="s">
        <v>67</v>
      </c>
      <c r="O2001" s="3">
        <v>1057.8900000000001</v>
      </c>
      <c r="P2001" s="3">
        <v>115.99</v>
      </c>
      <c r="Q2001" s="3">
        <v>5.99</v>
      </c>
      <c r="R2001" s="5" t="s">
        <v>2224</v>
      </c>
      <c r="S2001" s="5" t="s">
        <v>2225</v>
      </c>
      <c r="T2001" s="5" t="str">
        <f t="shared" si="187"/>
        <v>Tamara Dahlen</v>
      </c>
      <c r="U2001" t="s">
        <v>1988</v>
      </c>
      <c r="V2001" s="5" t="s">
        <v>47</v>
      </c>
      <c r="W2001" s="5" t="s">
        <v>48</v>
      </c>
      <c r="X2001" s="5" t="s">
        <v>49</v>
      </c>
      <c r="Y2001" s="5" t="s">
        <v>2270</v>
      </c>
      <c r="Z2001" s="5" t="s">
        <v>43</v>
      </c>
      <c r="AA2001" s="4">
        <v>0.56999999999999995</v>
      </c>
      <c r="AB2001" s="1">
        <v>40646</v>
      </c>
      <c r="AC2001" s="1">
        <v>26104</v>
      </c>
      <c r="AD2001">
        <f t="shared" si="188"/>
        <v>2</v>
      </c>
      <c r="AE2001">
        <f t="shared" ca="1" si="189"/>
        <v>53</v>
      </c>
      <c r="AF2001" t="str">
        <f t="shared" ca="1" si="190"/>
        <v>18-64</v>
      </c>
      <c r="AG2001" s="3">
        <f t="shared" si="191"/>
        <v>3.2084738157894734</v>
      </c>
      <c r="AH2001" t="str">
        <f>_xlfn.IFNA(VLOOKUP(Sales_Transactions[[#This Row],[Order ID]],Returned_Items[#All],2,FALSE),"Not Returned")</f>
        <v>Not Returned</v>
      </c>
    </row>
    <row r="2002" spans="1:34" x14ac:dyDescent="0.25">
      <c r="A2002">
        <v>5283</v>
      </c>
      <c r="C2002" t="s">
        <v>2271</v>
      </c>
      <c r="D2002" s="2" t="str">
        <f>TEXT(MID(Sales_Transactions[[#This Row],[Order Date]],2,5),"d/m/yyy")</f>
        <v>3/6/2009</v>
      </c>
      <c r="E2002" s="2" t="str">
        <f>TEXT(MID(Sales_Transactions[[#This Row],[Order Date]],2,5),"d")</f>
        <v>3</v>
      </c>
      <c r="F2002" s="2" t="str">
        <f>TEXT(MID(Sales_Transactions[[#This Row],[Order Date]],2,5),"m")</f>
        <v>6</v>
      </c>
      <c r="G2002" s="2" t="str">
        <f>TEXT(MID(Sales_Transactions[[#This Row],[Order Date]],2,5),"yyy")</f>
        <v>2009</v>
      </c>
      <c r="H2002" s="2" t="str">
        <f>TEXT(MID(Sales_Transactions[[#This Row],[Order Date]],2,5),"yyy/m")</f>
        <v>2009/6</v>
      </c>
      <c r="I2002" t="s">
        <v>78</v>
      </c>
      <c r="J2002">
        <f t="shared" si="186"/>
        <v>3</v>
      </c>
      <c r="K2002" s="2">
        <v>23</v>
      </c>
      <c r="L2002" s="3">
        <v>2508.6729999999998</v>
      </c>
      <c r="M2002" s="4">
        <v>0.03</v>
      </c>
      <c r="N2002" s="5" t="s">
        <v>23</v>
      </c>
      <c r="O2002" s="3">
        <v>417.47</v>
      </c>
      <c r="P2002" s="3">
        <v>125.99</v>
      </c>
      <c r="Q2002" s="3">
        <v>7.69</v>
      </c>
      <c r="R2002" s="5" t="s">
        <v>2258</v>
      </c>
      <c r="S2002" s="5" t="s">
        <v>2259</v>
      </c>
      <c r="T2002" s="5" t="str">
        <f t="shared" si="187"/>
        <v>Gary Zandusky</v>
      </c>
      <c r="U2002" t="s">
        <v>1988</v>
      </c>
      <c r="V2002" s="5" t="s">
        <v>74</v>
      </c>
      <c r="W2002" s="5" t="s">
        <v>48</v>
      </c>
      <c r="X2002" s="5" t="s">
        <v>49</v>
      </c>
      <c r="Y2002" s="5" t="s">
        <v>184</v>
      </c>
      <c r="Z2002" s="5" t="s">
        <v>43</v>
      </c>
      <c r="AA2002" s="4">
        <v>0.57999999999999996</v>
      </c>
      <c r="AB2002" s="1">
        <v>39969</v>
      </c>
      <c r="AC2002" s="1">
        <v>26927</v>
      </c>
      <c r="AD2002">
        <f t="shared" si="188"/>
        <v>2</v>
      </c>
      <c r="AE2002">
        <f t="shared" ca="1" si="189"/>
        <v>50</v>
      </c>
      <c r="AF2002" t="str">
        <f t="shared" ca="1" si="190"/>
        <v>18-64</v>
      </c>
      <c r="AG2002" s="3">
        <f t="shared" si="191"/>
        <v>5.8105305652173911</v>
      </c>
      <c r="AH2002" t="str">
        <f>_xlfn.IFNA(VLOOKUP(Sales_Transactions[[#This Row],[Order ID]],Returned_Items[#All],2,FALSE),"Not Returned")</f>
        <v>Not Returned</v>
      </c>
    </row>
    <row r="2003" spans="1:34" x14ac:dyDescent="0.25">
      <c r="A2003">
        <v>5381</v>
      </c>
      <c r="C2003" t="s">
        <v>2272</v>
      </c>
      <c r="D2003" s="2" t="str">
        <f>TEXT(MID(Sales_Transactions[[#This Row],[Order Date]],2,5),"d/m/yyy")</f>
        <v>28/1/2010</v>
      </c>
      <c r="E2003" s="2" t="str">
        <f>TEXT(MID(Sales_Transactions[[#This Row],[Order Date]],2,5),"d")</f>
        <v>28</v>
      </c>
      <c r="F2003" s="2" t="str">
        <f>TEXT(MID(Sales_Transactions[[#This Row],[Order Date]],2,5),"m")</f>
        <v>1</v>
      </c>
      <c r="G2003" s="2" t="str">
        <f>TEXT(MID(Sales_Transactions[[#This Row],[Order Date]],2,5),"yyy")</f>
        <v>2010</v>
      </c>
      <c r="H2003" s="2" t="str">
        <f>TEXT(MID(Sales_Transactions[[#This Row],[Order Date]],2,5),"yyy/m")</f>
        <v>2010/1</v>
      </c>
      <c r="I2003" t="s">
        <v>22</v>
      </c>
      <c r="J2003">
        <f t="shared" si="186"/>
        <v>2</v>
      </c>
      <c r="K2003" s="2">
        <v>47</v>
      </c>
      <c r="L2003" s="3">
        <v>4888.1400000000003</v>
      </c>
      <c r="M2003" s="4">
        <v>7.0000000000000007E-2</v>
      </c>
      <c r="N2003" s="5" t="s">
        <v>23</v>
      </c>
      <c r="O2003" s="3">
        <v>1545.09</v>
      </c>
      <c r="P2003" s="3">
        <v>107.53</v>
      </c>
      <c r="Q2003" s="3">
        <v>5.81</v>
      </c>
      <c r="R2003" s="5" t="s">
        <v>163</v>
      </c>
      <c r="S2003" s="5" t="s">
        <v>2236</v>
      </c>
      <c r="T2003" s="5" t="str">
        <f t="shared" si="187"/>
        <v>Edward Nazzal</v>
      </c>
      <c r="U2003" t="s">
        <v>1988</v>
      </c>
      <c r="V2003" s="5" t="s">
        <v>74</v>
      </c>
      <c r="W2003" s="5" t="s">
        <v>57</v>
      </c>
      <c r="X2003" s="5" t="s">
        <v>58</v>
      </c>
      <c r="Y2003" s="5" t="s">
        <v>788</v>
      </c>
      <c r="Z2003" s="5" t="s">
        <v>56</v>
      </c>
      <c r="AA2003" s="4">
        <v>0.65</v>
      </c>
      <c r="AB2003" s="1">
        <v>40213</v>
      </c>
      <c r="AC2003" s="1">
        <v>26913</v>
      </c>
      <c r="AD2003">
        <f t="shared" si="188"/>
        <v>7</v>
      </c>
      <c r="AE2003">
        <f t="shared" ca="1" si="189"/>
        <v>50</v>
      </c>
      <c r="AF2003" t="str">
        <f t="shared" ca="1" si="190"/>
        <v>18-64</v>
      </c>
      <c r="AG2003" s="3">
        <f t="shared" si="191"/>
        <v>2.40988785106383</v>
      </c>
      <c r="AH2003" t="str">
        <f>_xlfn.IFNA(VLOOKUP(Sales_Transactions[[#This Row],[Order ID]],Returned_Items[#All],2,FALSE),"Not Returned")</f>
        <v>Returned</v>
      </c>
    </row>
    <row r="2004" spans="1:34" x14ac:dyDescent="0.25">
      <c r="A2004">
        <v>5381</v>
      </c>
      <c r="C2004" t="s">
        <v>2272</v>
      </c>
      <c r="D2004" s="2" t="str">
        <f>TEXT(MID(Sales_Transactions[[#This Row],[Order Date]],2,5),"d/m/yyy")</f>
        <v>28/1/2010</v>
      </c>
      <c r="E2004" s="2" t="str">
        <f>TEXT(MID(Sales_Transactions[[#This Row],[Order Date]],2,5),"d")</f>
        <v>28</v>
      </c>
      <c r="F2004" s="2" t="str">
        <f>TEXT(MID(Sales_Transactions[[#This Row],[Order Date]],2,5),"m")</f>
        <v>1</v>
      </c>
      <c r="G2004" s="2" t="str">
        <f>TEXT(MID(Sales_Transactions[[#This Row],[Order Date]],2,5),"yyy")</f>
        <v>2010</v>
      </c>
      <c r="H2004" s="2" t="str">
        <f>TEXT(MID(Sales_Transactions[[#This Row],[Order Date]],2,5),"yyy/m")</f>
        <v>2010/1</v>
      </c>
      <c r="I2004" t="s">
        <v>22</v>
      </c>
      <c r="J2004">
        <f t="shared" si="186"/>
        <v>2</v>
      </c>
      <c r="K2004" s="2">
        <v>27</v>
      </c>
      <c r="L2004" s="3">
        <v>63.87</v>
      </c>
      <c r="M2004" s="4">
        <v>0.09</v>
      </c>
      <c r="N2004" s="5" t="s">
        <v>23</v>
      </c>
      <c r="O2004" s="3">
        <v>-149.93</v>
      </c>
      <c r="P2004" s="3">
        <v>2.1800000000000002</v>
      </c>
      <c r="Q2004" s="3">
        <v>7.09</v>
      </c>
      <c r="R2004" s="5" t="s">
        <v>163</v>
      </c>
      <c r="S2004" s="5" t="s">
        <v>2236</v>
      </c>
      <c r="T2004" s="5" t="str">
        <f t="shared" si="187"/>
        <v>Edward Nazzal</v>
      </c>
      <c r="U2004" t="s">
        <v>1988</v>
      </c>
      <c r="V2004" s="5" t="s">
        <v>74</v>
      </c>
      <c r="W2004" s="5" t="s">
        <v>28</v>
      </c>
      <c r="X2004" s="5" t="s">
        <v>75</v>
      </c>
      <c r="Y2004" s="5" t="s">
        <v>2273</v>
      </c>
      <c r="Z2004" s="5" t="s">
        <v>84</v>
      </c>
      <c r="AA2004" s="4">
        <v>0.38</v>
      </c>
      <c r="AB2004" s="1">
        <v>40213</v>
      </c>
      <c r="AC2004" s="1">
        <v>26167</v>
      </c>
      <c r="AD2004">
        <f t="shared" si="188"/>
        <v>7</v>
      </c>
      <c r="AE2004">
        <f t="shared" ca="1" si="189"/>
        <v>52</v>
      </c>
      <c r="AF2004" t="str">
        <f t="shared" ca="1" si="190"/>
        <v>18-64</v>
      </c>
      <c r="AG2004" s="3">
        <f t="shared" si="191"/>
        <v>0.34326066666666671</v>
      </c>
      <c r="AH2004" t="str">
        <f>_xlfn.IFNA(VLOOKUP(Sales_Transactions[[#This Row],[Order ID]],Returned_Items[#All],2,FALSE),"Not Returned")</f>
        <v>Returned</v>
      </c>
    </row>
    <row r="2005" spans="1:34" x14ac:dyDescent="0.25">
      <c r="A2005">
        <v>5444</v>
      </c>
      <c r="C2005" t="s">
        <v>369</v>
      </c>
      <c r="D2005" s="2" t="str">
        <f>TEXT(MID(Sales_Transactions[[#This Row],[Order Date]],2,5),"d/m/yyy")</f>
        <v>17/3/2011</v>
      </c>
      <c r="E2005" s="2" t="str">
        <f>TEXT(MID(Sales_Transactions[[#This Row],[Order Date]],2,5),"d")</f>
        <v>17</v>
      </c>
      <c r="F2005" s="2" t="str">
        <f>TEXT(MID(Sales_Transactions[[#This Row],[Order Date]],2,5),"m")</f>
        <v>3</v>
      </c>
      <c r="G2005" s="2" t="str">
        <f>TEXT(MID(Sales_Transactions[[#This Row],[Order Date]],2,5),"yyy")</f>
        <v>2011</v>
      </c>
      <c r="H2005" s="2" t="str">
        <f>TEXT(MID(Sales_Transactions[[#This Row],[Order Date]],2,5),"yyy/m")</f>
        <v>2011/3</v>
      </c>
      <c r="I2005" t="s">
        <v>101</v>
      </c>
      <c r="J2005">
        <f t="shared" si="186"/>
        <v>1</v>
      </c>
      <c r="K2005" s="2">
        <v>2</v>
      </c>
      <c r="L2005" s="3">
        <v>885.94</v>
      </c>
      <c r="M2005" s="4">
        <v>0.08</v>
      </c>
      <c r="N2005" s="5" t="s">
        <v>23</v>
      </c>
      <c r="O2005" s="3">
        <v>-2024.08</v>
      </c>
      <c r="P2005" s="3">
        <v>449.99</v>
      </c>
      <c r="Q2005" s="3">
        <v>24.49</v>
      </c>
      <c r="R2005" s="5" t="s">
        <v>198</v>
      </c>
      <c r="S2005" s="5" t="s">
        <v>2274</v>
      </c>
      <c r="T2005" s="5" t="str">
        <f t="shared" si="187"/>
        <v>Frank Carlisle</v>
      </c>
      <c r="U2005" t="s">
        <v>1988</v>
      </c>
      <c r="V2005" s="5" t="s">
        <v>27</v>
      </c>
      <c r="W2005" s="5" t="s">
        <v>48</v>
      </c>
      <c r="X2005" s="5" t="s">
        <v>131</v>
      </c>
      <c r="Y2005" s="5" t="s">
        <v>132</v>
      </c>
      <c r="Z2005" s="5" t="s">
        <v>31</v>
      </c>
      <c r="AA2005" s="4">
        <v>0.52</v>
      </c>
      <c r="AB2005" s="1">
        <v>40621</v>
      </c>
      <c r="AC2005" s="1">
        <v>25953</v>
      </c>
      <c r="AD2005">
        <f t="shared" si="188"/>
        <v>2</v>
      </c>
      <c r="AE2005">
        <f t="shared" ca="1" si="189"/>
        <v>53</v>
      </c>
      <c r="AF2005" t="str">
        <f t="shared" ca="1" si="190"/>
        <v>18-64</v>
      </c>
      <c r="AG2005" s="3">
        <f t="shared" si="191"/>
        <v>237.06000400000002</v>
      </c>
      <c r="AH2005" t="str">
        <f>_xlfn.IFNA(VLOOKUP(Sales_Transactions[[#This Row],[Order ID]],Returned_Items[#All],2,FALSE),"Not Returned")</f>
        <v>Not Returned</v>
      </c>
    </row>
    <row r="2006" spans="1:34" x14ac:dyDescent="0.25">
      <c r="A2006">
        <v>5601</v>
      </c>
      <c r="C2006" t="s">
        <v>1401</v>
      </c>
      <c r="D2006" s="2" t="str">
        <f>TEXT(MID(Sales_Transactions[[#This Row],[Order Date]],2,5),"d/m/yyy")</f>
        <v>5/1/2012</v>
      </c>
      <c r="E2006" s="2" t="str">
        <f>TEXT(MID(Sales_Transactions[[#This Row],[Order Date]],2,5),"d")</f>
        <v>5</v>
      </c>
      <c r="F2006" s="2" t="str">
        <f>TEXT(MID(Sales_Transactions[[#This Row],[Order Date]],2,5),"m")</f>
        <v>1</v>
      </c>
      <c r="G2006" s="2" t="str">
        <f>TEXT(MID(Sales_Transactions[[#This Row],[Order Date]],2,5),"yyy")</f>
        <v>2012</v>
      </c>
      <c r="H2006" s="2" t="str">
        <f>TEXT(MID(Sales_Transactions[[#This Row],[Order Date]],2,5),"yyy/m")</f>
        <v>2012/1</v>
      </c>
      <c r="I2006" t="s">
        <v>33</v>
      </c>
      <c r="J2006">
        <f t="shared" si="186"/>
        <v>4</v>
      </c>
      <c r="K2006" s="2">
        <v>10</v>
      </c>
      <c r="L2006" s="3">
        <v>120.53</v>
      </c>
      <c r="M2006" s="4">
        <v>0.1</v>
      </c>
      <c r="N2006" s="5" t="s">
        <v>23</v>
      </c>
      <c r="O2006" s="3">
        <v>49.26</v>
      </c>
      <c r="P2006" s="3">
        <v>12.22</v>
      </c>
      <c r="Q2006" s="3">
        <v>2.85</v>
      </c>
      <c r="R2006" s="5" t="s">
        <v>2258</v>
      </c>
      <c r="S2006" s="5" t="s">
        <v>172</v>
      </c>
      <c r="T2006" s="5" t="str">
        <f t="shared" si="187"/>
        <v>Gary Hansen</v>
      </c>
      <c r="U2006" t="s">
        <v>1988</v>
      </c>
      <c r="V2006" s="5" t="s">
        <v>37</v>
      </c>
      <c r="W2006" s="5" t="s">
        <v>57</v>
      </c>
      <c r="X2006" s="5" t="s">
        <v>58</v>
      </c>
      <c r="Y2006" s="5" t="s">
        <v>382</v>
      </c>
      <c r="Z2006" s="5" t="s">
        <v>60</v>
      </c>
      <c r="AA2006" s="4">
        <v>0.55000000000000004</v>
      </c>
      <c r="AB2006" s="1">
        <v>40914</v>
      </c>
      <c r="AC2006" s="1">
        <v>26057</v>
      </c>
      <c r="AD2006">
        <f t="shared" si="188"/>
        <v>1</v>
      </c>
      <c r="AE2006">
        <f t="shared" ca="1" si="189"/>
        <v>53</v>
      </c>
      <c r="AF2006" t="str">
        <f t="shared" ca="1" si="190"/>
        <v>18-64</v>
      </c>
      <c r="AG2006" s="3">
        <f t="shared" si="191"/>
        <v>1.5057780000000001</v>
      </c>
      <c r="AH2006" t="str">
        <f>_xlfn.IFNA(VLOOKUP(Sales_Transactions[[#This Row],[Order ID]],Returned_Items[#All],2,FALSE),"Not Returned")</f>
        <v>Not Returned</v>
      </c>
    </row>
    <row r="2007" spans="1:34" x14ac:dyDescent="0.25">
      <c r="A2007">
        <v>5760</v>
      </c>
      <c r="C2007" t="s">
        <v>2275</v>
      </c>
      <c r="D2007" s="2" t="str">
        <f>TEXT(MID(Sales_Transactions[[#This Row],[Order Date]],2,5),"d/m/yyy")</f>
        <v>24/5/2009</v>
      </c>
      <c r="E2007" s="2" t="str">
        <f>TEXT(MID(Sales_Transactions[[#This Row],[Order Date]],2,5),"d")</f>
        <v>24</v>
      </c>
      <c r="F2007" s="2" t="str">
        <f>TEXT(MID(Sales_Transactions[[#This Row],[Order Date]],2,5),"m")</f>
        <v>5</v>
      </c>
      <c r="G2007" s="2" t="str">
        <f>TEXT(MID(Sales_Transactions[[#This Row],[Order Date]],2,5),"yyy")</f>
        <v>2009</v>
      </c>
      <c r="H2007" s="2" t="str">
        <f>TEXT(MID(Sales_Transactions[[#This Row],[Order Date]],2,5),"yyy/m")</f>
        <v>2009/5</v>
      </c>
      <c r="I2007" t="s">
        <v>52</v>
      </c>
      <c r="J2007">
        <f t="shared" si="186"/>
        <v>1</v>
      </c>
      <c r="K2007" s="2">
        <v>34</v>
      </c>
      <c r="L2007" s="3">
        <v>5261.73</v>
      </c>
      <c r="M2007" s="4">
        <v>0.05</v>
      </c>
      <c r="N2007" s="5" t="s">
        <v>34</v>
      </c>
      <c r="O2007" s="3">
        <v>650.29999999999995</v>
      </c>
      <c r="P2007" s="3">
        <v>150.97999999999999</v>
      </c>
      <c r="Q2007" s="3">
        <v>43.71</v>
      </c>
      <c r="R2007" s="5" t="s">
        <v>2276</v>
      </c>
      <c r="S2007" s="5" t="s">
        <v>2277</v>
      </c>
      <c r="T2007" s="5" t="str">
        <f t="shared" si="187"/>
        <v>Nancy Lomonaco</v>
      </c>
      <c r="U2007" t="s">
        <v>1988</v>
      </c>
      <c r="V2007" s="5" t="s">
        <v>74</v>
      </c>
      <c r="W2007" s="5" t="s">
        <v>57</v>
      </c>
      <c r="X2007" s="5" t="s">
        <v>154</v>
      </c>
      <c r="Y2007" s="5" t="s">
        <v>2278</v>
      </c>
      <c r="Z2007" s="5" t="s">
        <v>40</v>
      </c>
      <c r="AA2007" s="4">
        <v>0.55000000000000004</v>
      </c>
      <c r="AB2007" s="1">
        <v>39958</v>
      </c>
      <c r="AC2007" s="1">
        <v>25795</v>
      </c>
      <c r="AD2007">
        <f t="shared" si="188"/>
        <v>1</v>
      </c>
      <c r="AE2007">
        <f t="shared" ca="1" si="189"/>
        <v>53</v>
      </c>
      <c r="AF2007" t="str">
        <f t="shared" ca="1" si="190"/>
        <v>18-64</v>
      </c>
      <c r="AG2007" s="3">
        <f t="shared" si="191"/>
        <v>5.7239561764705877</v>
      </c>
      <c r="AH2007" t="str">
        <f>_xlfn.IFNA(VLOOKUP(Sales_Transactions[[#This Row],[Order ID]],Returned_Items[#All],2,FALSE),"Not Returned")</f>
        <v>Not Returned</v>
      </c>
    </row>
    <row r="2008" spans="1:34" x14ac:dyDescent="0.25">
      <c r="A2008">
        <v>6438</v>
      </c>
      <c r="C2008" t="s">
        <v>2279</v>
      </c>
      <c r="D2008" s="2" t="str">
        <f>TEXT(MID(Sales_Transactions[[#This Row],[Order Date]],2,5),"d/m/yyy")</f>
        <v>16/5/2010</v>
      </c>
      <c r="E2008" s="2" t="str">
        <f>TEXT(MID(Sales_Transactions[[#This Row],[Order Date]],2,5),"d")</f>
        <v>16</v>
      </c>
      <c r="F2008" s="2" t="str">
        <f>TEXT(MID(Sales_Transactions[[#This Row],[Order Date]],2,5),"m")</f>
        <v>5</v>
      </c>
      <c r="G2008" s="2" t="str">
        <f>TEXT(MID(Sales_Transactions[[#This Row],[Order Date]],2,5),"yyy")</f>
        <v>2010</v>
      </c>
      <c r="H2008" s="2" t="str">
        <f>TEXT(MID(Sales_Transactions[[#This Row],[Order Date]],2,5),"yyy/m")</f>
        <v>2010/5</v>
      </c>
      <c r="I2008" t="s">
        <v>52</v>
      </c>
      <c r="J2008">
        <f t="shared" si="186"/>
        <v>1</v>
      </c>
      <c r="K2008" s="2">
        <v>7</v>
      </c>
      <c r="L2008" s="3">
        <v>75.72</v>
      </c>
      <c r="M2008" s="4">
        <v>0.02</v>
      </c>
      <c r="N2008" s="5" t="s">
        <v>23</v>
      </c>
      <c r="O2008" s="3">
        <v>20.29</v>
      </c>
      <c r="P2008" s="3">
        <v>9.77</v>
      </c>
      <c r="Q2008" s="3">
        <v>6.02</v>
      </c>
      <c r="R2008" s="5" t="s">
        <v>1385</v>
      </c>
      <c r="S2008" s="5" t="s">
        <v>1219</v>
      </c>
      <c r="T2008" s="5" t="str">
        <f t="shared" si="187"/>
        <v>Anna Haberlin</v>
      </c>
      <c r="U2008" t="s">
        <v>1988</v>
      </c>
      <c r="V2008" s="5" t="s">
        <v>47</v>
      </c>
      <c r="W2008" s="5" t="s">
        <v>57</v>
      </c>
      <c r="X2008" s="5" t="s">
        <v>58</v>
      </c>
      <c r="Y2008" s="5" t="s">
        <v>738</v>
      </c>
      <c r="Z2008" s="5" t="s">
        <v>56</v>
      </c>
      <c r="AA2008" s="4">
        <v>0.48</v>
      </c>
      <c r="AB2008" s="1">
        <v>40314</v>
      </c>
      <c r="AC2008" s="1">
        <v>25679</v>
      </c>
      <c r="AD2008">
        <f t="shared" si="188"/>
        <v>0</v>
      </c>
      <c r="AE2008">
        <f t="shared" ca="1" si="189"/>
        <v>54</v>
      </c>
      <c r="AF2008" t="str">
        <f t="shared" ca="1" si="190"/>
        <v>18-64</v>
      </c>
      <c r="AG2008" s="3">
        <f t="shared" si="191"/>
        <v>2.2554351428571429</v>
      </c>
      <c r="AH2008" t="str">
        <f>_xlfn.IFNA(VLOOKUP(Sales_Transactions[[#This Row],[Order ID]],Returned_Items[#All],2,FALSE),"Not Returned")</f>
        <v>Not Returned</v>
      </c>
    </row>
    <row r="2009" spans="1:34" x14ac:dyDescent="0.25">
      <c r="A2009">
        <v>6438</v>
      </c>
      <c r="C2009" t="s">
        <v>2279</v>
      </c>
      <c r="D2009" s="2" t="str">
        <f>TEXT(MID(Sales_Transactions[[#This Row],[Order Date]],2,5),"d/m/yyy")</f>
        <v>16/5/2010</v>
      </c>
      <c r="E2009" s="2" t="str">
        <f>TEXT(MID(Sales_Transactions[[#This Row],[Order Date]],2,5),"d")</f>
        <v>16</v>
      </c>
      <c r="F2009" s="2" t="str">
        <f>TEXT(MID(Sales_Transactions[[#This Row],[Order Date]],2,5),"m")</f>
        <v>5</v>
      </c>
      <c r="G2009" s="2" t="str">
        <f>TEXT(MID(Sales_Transactions[[#This Row],[Order Date]],2,5),"yyy")</f>
        <v>2010</v>
      </c>
      <c r="H2009" s="2" t="str">
        <f>TEXT(MID(Sales_Transactions[[#This Row],[Order Date]],2,5),"yyy/m")</f>
        <v>2010/5</v>
      </c>
      <c r="I2009" t="s">
        <v>52</v>
      </c>
      <c r="J2009">
        <f t="shared" si="186"/>
        <v>1</v>
      </c>
      <c r="K2009" s="2">
        <v>38</v>
      </c>
      <c r="L2009" s="3">
        <v>225.21</v>
      </c>
      <c r="M2009" s="4">
        <v>0.06</v>
      </c>
      <c r="N2009" s="5" t="s">
        <v>23</v>
      </c>
      <c r="O2009" s="3">
        <v>-66.16</v>
      </c>
      <c r="P2009" s="3">
        <v>5.98</v>
      </c>
      <c r="Q2009" s="3">
        <v>5.2</v>
      </c>
      <c r="R2009" s="5" t="s">
        <v>1385</v>
      </c>
      <c r="S2009" s="5" t="s">
        <v>1219</v>
      </c>
      <c r="T2009" s="5" t="str">
        <f t="shared" si="187"/>
        <v>Anna Haberlin</v>
      </c>
      <c r="U2009" t="s">
        <v>1988</v>
      </c>
      <c r="V2009" s="5" t="s">
        <v>47</v>
      </c>
      <c r="W2009" s="5" t="s">
        <v>28</v>
      </c>
      <c r="X2009" s="5" t="s">
        <v>75</v>
      </c>
      <c r="Y2009" s="5" t="s">
        <v>1005</v>
      </c>
      <c r="Z2009" s="5" t="s">
        <v>43</v>
      </c>
      <c r="AA2009" s="4">
        <v>0.36</v>
      </c>
      <c r="AB2009" s="1">
        <v>40315</v>
      </c>
      <c r="AC2009" s="1">
        <v>25481</v>
      </c>
      <c r="AD2009">
        <f t="shared" si="188"/>
        <v>1</v>
      </c>
      <c r="AE2009">
        <f t="shared" ca="1" si="189"/>
        <v>54</v>
      </c>
      <c r="AF2009" t="str">
        <f t="shared" ca="1" si="190"/>
        <v>18-64</v>
      </c>
      <c r="AG2009" s="3">
        <f t="shared" si="191"/>
        <v>0.2941161052631579</v>
      </c>
      <c r="AH2009" t="str">
        <f>_xlfn.IFNA(VLOOKUP(Sales_Transactions[[#This Row],[Order ID]],Returned_Items[#All],2,FALSE),"Not Returned")</f>
        <v>Not Returned</v>
      </c>
    </row>
    <row r="2010" spans="1:34" x14ac:dyDescent="0.25">
      <c r="A2010">
        <v>6592</v>
      </c>
      <c r="C2010" t="s">
        <v>2280</v>
      </c>
      <c r="D2010" s="2" t="str">
        <f>TEXT(MID(Sales_Transactions[[#This Row],[Order Date]],2,5),"d/m/yyy")</f>
        <v>1/12/2009</v>
      </c>
      <c r="E2010" s="2" t="str">
        <f>TEXT(MID(Sales_Transactions[[#This Row],[Order Date]],2,5),"d")</f>
        <v>1</v>
      </c>
      <c r="F2010" s="2" t="str">
        <f>TEXT(MID(Sales_Transactions[[#This Row],[Order Date]],2,5),"m")</f>
        <v>12</v>
      </c>
      <c r="G2010" s="2" t="str">
        <f>TEXT(MID(Sales_Transactions[[#This Row],[Order Date]],2,5),"yyy")</f>
        <v>2009</v>
      </c>
      <c r="H2010" s="2" t="str">
        <f>TEXT(MID(Sales_Transactions[[#This Row],[Order Date]],2,5),"yyy/m")</f>
        <v>2009/12</v>
      </c>
      <c r="I2010" t="s">
        <v>22</v>
      </c>
      <c r="J2010">
        <f t="shared" si="186"/>
        <v>2</v>
      </c>
      <c r="K2010" s="2">
        <v>29</v>
      </c>
      <c r="L2010" s="3">
        <v>194.29</v>
      </c>
      <c r="M2010" s="4">
        <v>0.09</v>
      </c>
      <c r="N2010" s="5" t="s">
        <v>23</v>
      </c>
      <c r="O2010" s="3">
        <v>-177.17</v>
      </c>
      <c r="P2010" s="3">
        <v>6.84</v>
      </c>
      <c r="Q2010" s="3">
        <v>8.3699999999999992</v>
      </c>
      <c r="R2010" s="5" t="s">
        <v>2224</v>
      </c>
      <c r="S2010" s="5" t="s">
        <v>1209</v>
      </c>
      <c r="T2010" s="5" t="str">
        <f t="shared" si="187"/>
        <v>Tamara Chand</v>
      </c>
      <c r="U2010" t="s">
        <v>1988</v>
      </c>
      <c r="V2010" s="5" t="s">
        <v>37</v>
      </c>
      <c r="W2010" s="5" t="s">
        <v>28</v>
      </c>
      <c r="X2010" s="5" t="s">
        <v>221</v>
      </c>
      <c r="Y2010" s="5" t="s">
        <v>657</v>
      </c>
      <c r="Z2010" s="5" t="s">
        <v>60</v>
      </c>
      <c r="AA2010" s="4">
        <v>0.57999999999999996</v>
      </c>
      <c r="AB2010" s="1">
        <v>40155</v>
      </c>
      <c r="AC2010" s="1">
        <v>25393</v>
      </c>
      <c r="AD2010">
        <f t="shared" si="188"/>
        <v>7</v>
      </c>
      <c r="AE2010">
        <f t="shared" ca="1" si="189"/>
        <v>55</v>
      </c>
      <c r="AF2010" t="str">
        <f t="shared" ca="1" si="190"/>
        <v>18-64</v>
      </c>
      <c r="AG2010" s="3">
        <f t="shared" si="191"/>
        <v>0.52427048275862065</v>
      </c>
      <c r="AH2010" t="str">
        <f>_xlfn.IFNA(VLOOKUP(Sales_Transactions[[#This Row],[Order ID]],Returned_Items[#All],2,FALSE),"Not Returned")</f>
        <v>Not Returned</v>
      </c>
    </row>
    <row r="2011" spans="1:34" x14ac:dyDescent="0.25">
      <c r="A2011">
        <v>6592</v>
      </c>
      <c r="C2011" t="s">
        <v>2280</v>
      </c>
      <c r="D2011" s="2" t="str">
        <f>TEXT(MID(Sales_Transactions[[#This Row],[Order Date]],2,5),"d/m/yyy")</f>
        <v>1/12/2009</v>
      </c>
      <c r="E2011" s="2" t="str">
        <f>TEXT(MID(Sales_Transactions[[#This Row],[Order Date]],2,5),"d")</f>
        <v>1</v>
      </c>
      <c r="F2011" s="2" t="str">
        <f>TEXT(MID(Sales_Transactions[[#This Row],[Order Date]],2,5),"m")</f>
        <v>12</v>
      </c>
      <c r="G2011" s="2" t="str">
        <f>TEXT(MID(Sales_Transactions[[#This Row],[Order Date]],2,5),"yyy")</f>
        <v>2009</v>
      </c>
      <c r="H2011" s="2" t="str">
        <f>TEXT(MID(Sales_Transactions[[#This Row],[Order Date]],2,5),"yyy/m")</f>
        <v>2009/12</v>
      </c>
      <c r="I2011" t="s">
        <v>22</v>
      </c>
      <c r="J2011">
        <f t="shared" si="186"/>
        <v>2</v>
      </c>
      <c r="K2011" s="2">
        <v>33</v>
      </c>
      <c r="L2011" s="3">
        <v>1621.1</v>
      </c>
      <c r="M2011" s="4">
        <v>7.0000000000000007E-2</v>
      </c>
      <c r="N2011" s="5" t="s">
        <v>67</v>
      </c>
      <c r="O2011" s="3">
        <v>-971.36</v>
      </c>
      <c r="P2011" s="3">
        <v>48.91</v>
      </c>
      <c r="Q2011" s="3">
        <v>35</v>
      </c>
      <c r="R2011" s="5" t="s">
        <v>2224</v>
      </c>
      <c r="S2011" s="5" t="s">
        <v>1209</v>
      </c>
      <c r="T2011" s="5" t="str">
        <f t="shared" si="187"/>
        <v>Tamara Chand</v>
      </c>
      <c r="U2011" t="s">
        <v>1988</v>
      </c>
      <c r="V2011" s="5" t="s">
        <v>37</v>
      </c>
      <c r="W2011" s="5" t="s">
        <v>28</v>
      </c>
      <c r="X2011" s="5" t="s">
        <v>29</v>
      </c>
      <c r="Y2011" s="5" t="s">
        <v>685</v>
      </c>
      <c r="Z2011" s="5" t="s">
        <v>31</v>
      </c>
      <c r="AA2011" s="4">
        <v>0.83</v>
      </c>
      <c r="AB2011" s="1">
        <v>40150</v>
      </c>
      <c r="AC2011" s="1">
        <v>25273</v>
      </c>
      <c r="AD2011">
        <f t="shared" si="188"/>
        <v>2</v>
      </c>
      <c r="AE2011">
        <f t="shared" ca="1" si="189"/>
        <v>55</v>
      </c>
      <c r="AF2011" t="str">
        <f t="shared" ca="1" si="190"/>
        <v>18-64</v>
      </c>
      <c r="AG2011" s="3">
        <f t="shared" si="191"/>
        <v>2.5416897878787879</v>
      </c>
      <c r="AH2011" t="str">
        <f>_xlfn.IFNA(VLOOKUP(Sales_Transactions[[#This Row],[Order ID]],Returned_Items[#All],2,FALSE),"Not Returned")</f>
        <v>Not Returned</v>
      </c>
    </row>
    <row r="2012" spans="1:34" x14ac:dyDescent="0.25">
      <c r="A2012">
        <v>6755</v>
      </c>
      <c r="C2012" t="s">
        <v>1956</v>
      </c>
      <c r="D2012" s="2" t="str">
        <f>TEXT(MID(Sales_Transactions[[#This Row],[Order Date]],2,5),"d/m/yyy")</f>
        <v>1/5/2011</v>
      </c>
      <c r="E2012" s="2" t="str">
        <f>TEXT(MID(Sales_Transactions[[#This Row],[Order Date]],2,5),"d")</f>
        <v>1</v>
      </c>
      <c r="F2012" s="2" t="str">
        <f>TEXT(MID(Sales_Transactions[[#This Row],[Order Date]],2,5),"m")</f>
        <v>5</v>
      </c>
      <c r="G2012" s="2" t="str">
        <f>TEXT(MID(Sales_Transactions[[#This Row],[Order Date]],2,5),"yyy")</f>
        <v>2011</v>
      </c>
      <c r="H2012" s="2" t="str">
        <f>TEXT(MID(Sales_Transactions[[#This Row],[Order Date]],2,5),"yyy/m")</f>
        <v>2011/5</v>
      </c>
      <c r="I2012" t="s">
        <v>33</v>
      </c>
      <c r="J2012">
        <f t="shared" si="186"/>
        <v>4</v>
      </c>
      <c r="K2012" s="2">
        <v>20</v>
      </c>
      <c r="L2012" s="3">
        <v>156.47</v>
      </c>
      <c r="M2012" s="4">
        <v>0.01</v>
      </c>
      <c r="N2012" s="5" t="s">
        <v>23</v>
      </c>
      <c r="O2012" s="3">
        <v>-39.229999999999997</v>
      </c>
      <c r="P2012" s="3">
        <v>7.1</v>
      </c>
      <c r="Q2012" s="3">
        <v>6.05</v>
      </c>
      <c r="R2012" s="5" t="s">
        <v>1395</v>
      </c>
      <c r="S2012" s="5" t="s">
        <v>2238</v>
      </c>
      <c r="T2012" s="5" t="str">
        <f t="shared" si="187"/>
        <v>Kelly Lampkin</v>
      </c>
      <c r="U2012" t="s">
        <v>1988</v>
      </c>
      <c r="V2012" s="5" t="s">
        <v>74</v>
      </c>
      <c r="W2012" s="5" t="s">
        <v>28</v>
      </c>
      <c r="X2012" s="5" t="s">
        <v>41</v>
      </c>
      <c r="Y2012" s="5" t="s">
        <v>717</v>
      </c>
      <c r="Z2012" s="5" t="s">
        <v>43</v>
      </c>
      <c r="AA2012" s="4">
        <v>0.39</v>
      </c>
      <c r="AB2012" s="1">
        <v>40666</v>
      </c>
      <c r="AC2012" s="1">
        <v>25431</v>
      </c>
      <c r="AD2012">
        <f t="shared" si="188"/>
        <v>2</v>
      </c>
      <c r="AE2012">
        <f t="shared" ca="1" si="189"/>
        <v>54</v>
      </c>
      <c r="AF2012" t="str">
        <f t="shared" ca="1" si="190"/>
        <v>18-64</v>
      </c>
      <c r="AG2012" s="3">
        <f t="shared" si="191"/>
        <v>0.65746450000000001</v>
      </c>
      <c r="AH2012" t="str">
        <f>_xlfn.IFNA(VLOOKUP(Sales_Transactions[[#This Row],[Order ID]],Returned_Items[#All],2,FALSE),"Not Returned")</f>
        <v>Not Returned</v>
      </c>
    </row>
    <row r="2013" spans="1:34" x14ac:dyDescent="0.25">
      <c r="A2013">
        <v>6918</v>
      </c>
      <c r="C2013" t="s">
        <v>2281</v>
      </c>
      <c r="D2013" s="2" t="str">
        <f>TEXT(MID(Sales_Transactions[[#This Row],[Order Date]],2,5),"d/m/yyy")</f>
        <v>1/7/2011</v>
      </c>
      <c r="E2013" s="2" t="str">
        <f>TEXT(MID(Sales_Transactions[[#This Row],[Order Date]],2,5),"d")</f>
        <v>1</v>
      </c>
      <c r="F2013" s="2" t="str">
        <f>TEXT(MID(Sales_Transactions[[#This Row],[Order Date]],2,5),"m")</f>
        <v>7</v>
      </c>
      <c r="G2013" s="2" t="str">
        <f>TEXT(MID(Sales_Transactions[[#This Row],[Order Date]],2,5),"yyy")</f>
        <v>2011</v>
      </c>
      <c r="H2013" s="2" t="str">
        <f>TEXT(MID(Sales_Transactions[[#This Row],[Order Date]],2,5),"yyy/m")</f>
        <v>2011/7</v>
      </c>
      <c r="I2013" t="s">
        <v>101</v>
      </c>
      <c r="J2013">
        <f t="shared" si="186"/>
        <v>1</v>
      </c>
      <c r="K2013" s="2">
        <v>38</v>
      </c>
      <c r="L2013" s="3">
        <v>1559.5</v>
      </c>
      <c r="M2013" s="4">
        <v>0.01</v>
      </c>
      <c r="N2013" s="5" t="s">
        <v>23</v>
      </c>
      <c r="O2013" s="3">
        <v>515.83000000000004</v>
      </c>
      <c r="P2013" s="3">
        <v>39.479999999999997</v>
      </c>
      <c r="Q2013" s="3">
        <v>1.99</v>
      </c>
      <c r="R2013" s="5" t="s">
        <v>2226</v>
      </c>
      <c r="S2013" s="5" t="s">
        <v>2282</v>
      </c>
      <c r="T2013" s="5" t="str">
        <f t="shared" si="187"/>
        <v>Erin Ashbrook</v>
      </c>
      <c r="U2013" t="s">
        <v>1988</v>
      </c>
      <c r="V2013" s="5" t="s">
        <v>37</v>
      </c>
      <c r="W2013" s="5" t="s">
        <v>48</v>
      </c>
      <c r="X2013" s="5" t="s">
        <v>87</v>
      </c>
      <c r="Y2013" s="5" t="s">
        <v>241</v>
      </c>
      <c r="Z2013" s="5" t="s">
        <v>60</v>
      </c>
      <c r="AA2013" s="4">
        <v>0.54</v>
      </c>
      <c r="AB2013" s="1">
        <v>40727</v>
      </c>
      <c r="AC2013" s="1">
        <v>25327</v>
      </c>
      <c r="AD2013">
        <f t="shared" si="188"/>
        <v>2</v>
      </c>
      <c r="AE2013">
        <f t="shared" ca="1" si="189"/>
        <v>55</v>
      </c>
      <c r="AF2013" t="str">
        <f t="shared" ca="1" si="190"/>
        <v>18-64</v>
      </c>
      <c r="AG2013" s="3">
        <f t="shared" si="191"/>
        <v>1.0912118947368421</v>
      </c>
      <c r="AH2013" t="str">
        <f>_xlfn.IFNA(VLOOKUP(Sales_Transactions[[#This Row],[Order ID]],Returned_Items[#All],2,FALSE),"Not Returned")</f>
        <v>Not Returned</v>
      </c>
    </row>
    <row r="2014" spans="1:34" x14ac:dyDescent="0.25">
      <c r="A2014">
        <v>7841</v>
      </c>
      <c r="C2014" t="s">
        <v>1139</v>
      </c>
      <c r="D2014" s="2" t="str">
        <f>TEXT(MID(Sales_Transactions[[#This Row],[Order Date]],2,5),"d/m/yyy")</f>
        <v>20/5/2012</v>
      </c>
      <c r="E2014" s="2" t="str">
        <f>TEXT(MID(Sales_Transactions[[#This Row],[Order Date]],2,5),"d")</f>
        <v>20</v>
      </c>
      <c r="F2014" s="2" t="str">
        <f>TEXT(MID(Sales_Transactions[[#This Row],[Order Date]],2,5),"m")</f>
        <v>5</v>
      </c>
      <c r="G2014" s="2" t="str">
        <f>TEXT(MID(Sales_Transactions[[#This Row],[Order Date]],2,5),"yyy")</f>
        <v>2012</v>
      </c>
      <c r="H2014" s="2" t="str">
        <f>TEXT(MID(Sales_Transactions[[#This Row],[Order Date]],2,5),"yyy/m")</f>
        <v>2012/5</v>
      </c>
      <c r="I2014" t="s">
        <v>52</v>
      </c>
      <c r="J2014">
        <f t="shared" si="186"/>
        <v>1</v>
      </c>
      <c r="K2014" s="2">
        <v>21</v>
      </c>
      <c r="L2014" s="3">
        <v>1002.77</v>
      </c>
      <c r="M2014" s="4">
        <v>7.0000000000000007E-2</v>
      </c>
      <c r="N2014" s="5" t="s">
        <v>23</v>
      </c>
      <c r="O2014" s="3">
        <v>295.60000000000002</v>
      </c>
      <c r="P2014" s="3">
        <v>49.34</v>
      </c>
      <c r="Q2014" s="3">
        <v>10.25</v>
      </c>
      <c r="R2014" s="5" t="s">
        <v>1836</v>
      </c>
      <c r="S2014" s="5" t="s">
        <v>2283</v>
      </c>
      <c r="T2014" s="5" t="str">
        <f t="shared" si="187"/>
        <v>Darren Budd</v>
      </c>
      <c r="U2014" t="s">
        <v>1988</v>
      </c>
      <c r="V2014" s="5" t="s">
        <v>37</v>
      </c>
      <c r="W2014" s="5" t="s">
        <v>57</v>
      </c>
      <c r="X2014" s="5" t="s">
        <v>58</v>
      </c>
      <c r="Y2014" s="5" t="s">
        <v>2284</v>
      </c>
      <c r="Z2014" s="5" t="s">
        <v>31</v>
      </c>
      <c r="AA2014" s="4">
        <v>0.56999999999999995</v>
      </c>
      <c r="AB2014" s="1">
        <v>41051</v>
      </c>
      <c r="AC2014" s="1">
        <v>25470</v>
      </c>
      <c r="AD2014">
        <f t="shared" si="188"/>
        <v>2</v>
      </c>
      <c r="AE2014">
        <f t="shared" ca="1" si="189"/>
        <v>54</v>
      </c>
      <c r="AF2014" t="str">
        <f t="shared" ca="1" si="190"/>
        <v>18-64</v>
      </c>
      <c r="AG2014" s="3">
        <f t="shared" si="191"/>
        <v>2.8359743809523814</v>
      </c>
      <c r="AH2014" t="str">
        <f>_xlfn.IFNA(VLOOKUP(Sales_Transactions[[#This Row],[Order ID]],Returned_Items[#All],2,FALSE),"Not Returned")</f>
        <v>Returned</v>
      </c>
    </row>
    <row r="2015" spans="1:34" x14ac:dyDescent="0.25">
      <c r="A2015">
        <v>7841</v>
      </c>
      <c r="C2015" t="s">
        <v>1139</v>
      </c>
      <c r="D2015" s="2" t="str">
        <f>TEXT(MID(Sales_Transactions[[#This Row],[Order Date]],2,5),"d/m/yyy")</f>
        <v>20/5/2012</v>
      </c>
      <c r="E2015" s="2" t="str">
        <f>TEXT(MID(Sales_Transactions[[#This Row],[Order Date]],2,5),"d")</f>
        <v>20</v>
      </c>
      <c r="F2015" s="2" t="str">
        <f>TEXT(MID(Sales_Transactions[[#This Row],[Order Date]],2,5),"m")</f>
        <v>5</v>
      </c>
      <c r="G2015" s="2" t="str">
        <f>TEXT(MID(Sales_Transactions[[#This Row],[Order Date]],2,5),"yyy")</f>
        <v>2012</v>
      </c>
      <c r="H2015" s="2" t="str">
        <f>TEXT(MID(Sales_Transactions[[#This Row],[Order Date]],2,5),"yyy/m")</f>
        <v>2012/5</v>
      </c>
      <c r="I2015" t="s">
        <v>52</v>
      </c>
      <c r="J2015">
        <f t="shared" si="186"/>
        <v>1</v>
      </c>
      <c r="K2015" s="2">
        <v>17</v>
      </c>
      <c r="L2015" s="3">
        <v>178.14</v>
      </c>
      <c r="M2015" s="4">
        <v>0.01</v>
      </c>
      <c r="N2015" s="5" t="s">
        <v>23</v>
      </c>
      <c r="O2015" s="3">
        <v>56.3</v>
      </c>
      <c r="P2015" s="3">
        <v>10.06</v>
      </c>
      <c r="Q2015" s="3">
        <v>2.06</v>
      </c>
      <c r="R2015" s="5" t="s">
        <v>1836</v>
      </c>
      <c r="S2015" s="5" t="s">
        <v>2283</v>
      </c>
      <c r="T2015" s="5" t="str">
        <f t="shared" si="187"/>
        <v>Darren Budd</v>
      </c>
      <c r="U2015" t="s">
        <v>1988</v>
      </c>
      <c r="V2015" s="5" t="s">
        <v>37</v>
      </c>
      <c r="W2015" s="5" t="s">
        <v>57</v>
      </c>
      <c r="X2015" s="5" t="s">
        <v>58</v>
      </c>
      <c r="Y2015" s="5" t="s">
        <v>1018</v>
      </c>
      <c r="Z2015" s="5" t="s">
        <v>84</v>
      </c>
      <c r="AA2015" s="4">
        <v>0.46</v>
      </c>
      <c r="AB2015" s="1">
        <v>41051</v>
      </c>
      <c r="AC2015" s="1">
        <v>25150</v>
      </c>
      <c r="AD2015">
        <f t="shared" si="188"/>
        <v>2</v>
      </c>
      <c r="AE2015">
        <f t="shared" ca="1" si="189"/>
        <v>55</v>
      </c>
      <c r="AF2015" t="str">
        <f t="shared" ca="1" si="190"/>
        <v>18-64</v>
      </c>
      <c r="AG2015" s="3">
        <f t="shared" si="191"/>
        <v>0.71288200000000002</v>
      </c>
      <c r="AH2015" t="str">
        <f>_xlfn.IFNA(VLOOKUP(Sales_Transactions[[#This Row],[Order ID]],Returned_Items[#All],2,FALSE),"Not Returned")</f>
        <v>Returned</v>
      </c>
    </row>
    <row r="2016" spans="1:34" x14ac:dyDescent="0.25">
      <c r="A2016">
        <v>8103</v>
      </c>
      <c r="C2016" t="s">
        <v>2285</v>
      </c>
      <c r="D2016" s="2" t="str">
        <f>TEXT(MID(Sales_Transactions[[#This Row],[Order Date]],2,5),"d/m/yyy")</f>
        <v>2/11/2009</v>
      </c>
      <c r="E2016" s="2" t="str">
        <f>TEXT(MID(Sales_Transactions[[#This Row],[Order Date]],2,5),"d")</f>
        <v>2</v>
      </c>
      <c r="F2016" s="2" t="str">
        <f>TEXT(MID(Sales_Transactions[[#This Row],[Order Date]],2,5),"m")</f>
        <v>11</v>
      </c>
      <c r="G2016" s="2" t="str">
        <f>TEXT(MID(Sales_Transactions[[#This Row],[Order Date]],2,5),"yyy")</f>
        <v>2009</v>
      </c>
      <c r="H2016" s="2" t="str">
        <f>TEXT(MID(Sales_Transactions[[#This Row],[Order Date]],2,5),"yyy/m")</f>
        <v>2009/11</v>
      </c>
      <c r="I2016" t="s">
        <v>22</v>
      </c>
      <c r="J2016">
        <f t="shared" si="186"/>
        <v>2</v>
      </c>
      <c r="K2016" s="2">
        <v>16</v>
      </c>
      <c r="L2016" s="3">
        <v>457.68</v>
      </c>
      <c r="M2016" s="4">
        <v>7.0000000000000007E-2</v>
      </c>
      <c r="N2016" s="5" t="s">
        <v>23</v>
      </c>
      <c r="O2016" s="3">
        <v>107.38</v>
      </c>
      <c r="P2016" s="3">
        <v>29.17</v>
      </c>
      <c r="Q2016" s="3">
        <v>6.27</v>
      </c>
      <c r="R2016" s="5" t="s">
        <v>1698</v>
      </c>
      <c r="S2016" s="5" t="s">
        <v>1419</v>
      </c>
      <c r="T2016" s="5" t="str">
        <f t="shared" si="187"/>
        <v>Bill Stewart</v>
      </c>
      <c r="U2016" t="s">
        <v>1988</v>
      </c>
      <c r="V2016" s="5" t="s">
        <v>47</v>
      </c>
      <c r="W2016" s="5" t="s">
        <v>28</v>
      </c>
      <c r="X2016" s="5" t="s">
        <v>41</v>
      </c>
      <c r="Y2016" s="5" t="s">
        <v>1950</v>
      </c>
      <c r="Z2016" s="5" t="s">
        <v>43</v>
      </c>
      <c r="AA2016" s="4">
        <v>0.37</v>
      </c>
      <c r="AB2016" s="1">
        <v>40123</v>
      </c>
      <c r="AC2016" s="1">
        <v>26493</v>
      </c>
      <c r="AD2016">
        <f t="shared" si="188"/>
        <v>4</v>
      </c>
      <c r="AE2016">
        <f t="shared" ca="1" si="189"/>
        <v>52</v>
      </c>
      <c r="AF2016" t="str">
        <f t="shared" ca="1" si="190"/>
        <v>18-64</v>
      </c>
      <c r="AG2016" s="3">
        <f t="shared" si="191"/>
        <v>2.2137238125000001</v>
      </c>
      <c r="AH2016" t="str">
        <f>_xlfn.IFNA(VLOOKUP(Sales_Transactions[[#This Row],[Order ID]],Returned_Items[#All],2,FALSE),"Not Returned")</f>
        <v>Not Returned</v>
      </c>
    </row>
    <row r="2017" spans="1:34" x14ac:dyDescent="0.25">
      <c r="A2017">
        <v>8258</v>
      </c>
      <c r="C2017" t="s">
        <v>998</v>
      </c>
      <c r="D2017" s="2" t="str">
        <f>TEXT(MID(Sales_Transactions[[#This Row],[Order Date]],2,5),"d/m/yyy")</f>
        <v>1/3/2009</v>
      </c>
      <c r="E2017" s="2" t="str">
        <f>TEXT(MID(Sales_Transactions[[#This Row],[Order Date]],2,5),"d")</f>
        <v>1</v>
      </c>
      <c r="F2017" s="2" t="str">
        <f>TEXT(MID(Sales_Transactions[[#This Row],[Order Date]],2,5),"m")</f>
        <v>3</v>
      </c>
      <c r="G2017" s="2" t="str">
        <f>TEXT(MID(Sales_Transactions[[#This Row],[Order Date]],2,5),"yyy")</f>
        <v>2009</v>
      </c>
      <c r="H2017" s="2" t="str">
        <f>TEXT(MID(Sales_Transactions[[#This Row],[Order Date]],2,5),"yyy/m")</f>
        <v>2009/3</v>
      </c>
      <c r="I2017" t="s">
        <v>33</v>
      </c>
      <c r="J2017">
        <f t="shared" si="186"/>
        <v>4</v>
      </c>
      <c r="K2017" s="2">
        <v>37</v>
      </c>
      <c r="L2017" s="3">
        <v>434.77</v>
      </c>
      <c r="M2017" s="4">
        <v>0.02</v>
      </c>
      <c r="N2017" s="5" t="s">
        <v>23</v>
      </c>
      <c r="O2017" s="3">
        <v>-155.21</v>
      </c>
      <c r="P2017" s="3">
        <v>11.34</v>
      </c>
      <c r="Q2017" s="3">
        <v>11.25</v>
      </c>
      <c r="R2017" s="5" t="s">
        <v>2255</v>
      </c>
      <c r="S2017" s="5" t="s">
        <v>2256</v>
      </c>
      <c r="T2017" s="5" t="str">
        <f t="shared" si="187"/>
        <v>James Lanier</v>
      </c>
      <c r="U2017" t="s">
        <v>1988</v>
      </c>
      <c r="V2017" s="5" t="s">
        <v>47</v>
      </c>
      <c r="W2017" s="5" t="s">
        <v>28</v>
      </c>
      <c r="X2017" s="5" t="s">
        <v>75</v>
      </c>
      <c r="Y2017" s="5" t="s">
        <v>2286</v>
      </c>
      <c r="Z2017" s="5" t="s">
        <v>43</v>
      </c>
      <c r="AA2017" s="4">
        <v>0.36</v>
      </c>
      <c r="AB2017" s="1">
        <v>39874</v>
      </c>
      <c r="AC2017" s="1">
        <v>26491</v>
      </c>
      <c r="AD2017">
        <f t="shared" si="188"/>
        <v>1</v>
      </c>
      <c r="AE2017">
        <f t="shared" ca="1" si="189"/>
        <v>52</v>
      </c>
      <c r="AF2017" t="str">
        <f t="shared" ca="1" si="190"/>
        <v>18-64</v>
      </c>
      <c r="AG2017" s="3">
        <f t="shared" si="191"/>
        <v>0.61047924324324321</v>
      </c>
      <c r="AH2017" t="str">
        <f>_xlfn.IFNA(VLOOKUP(Sales_Transactions[[#This Row],[Order ID]],Returned_Items[#All],2,FALSE),"Not Returned")</f>
        <v>Not Returned</v>
      </c>
    </row>
    <row r="2018" spans="1:34" x14ac:dyDescent="0.25">
      <c r="A2018">
        <v>8454</v>
      </c>
      <c r="C2018" t="s">
        <v>2287</v>
      </c>
      <c r="D2018" s="2" t="str">
        <f>TEXT(MID(Sales_Transactions[[#This Row],[Order Date]],2,5),"d/m/yyy")</f>
        <v>15/8/2012</v>
      </c>
      <c r="E2018" s="2" t="str">
        <f>TEXT(MID(Sales_Transactions[[#This Row],[Order Date]],2,5),"d")</f>
        <v>15</v>
      </c>
      <c r="F2018" s="2" t="str">
        <f>TEXT(MID(Sales_Transactions[[#This Row],[Order Date]],2,5),"m")</f>
        <v>8</v>
      </c>
      <c r="G2018" s="2" t="str">
        <f>TEXT(MID(Sales_Transactions[[#This Row],[Order Date]],2,5),"yyy")</f>
        <v>2012</v>
      </c>
      <c r="H2018" s="2" t="str">
        <f>TEXT(MID(Sales_Transactions[[#This Row],[Order Date]],2,5),"yyy/m")</f>
        <v>2012/8</v>
      </c>
      <c r="I2018" t="s">
        <v>78</v>
      </c>
      <c r="J2018">
        <f t="shared" si="186"/>
        <v>3</v>
      </c>
      <c r="K2018" s="2">
        <v>38</v>
      </c>
      <c r="L2018" s="3">
        <v>218.77</v>
      </c>
      <c r="M2018" s="4">
        <v>0.03</v>
      </c>
      <c r="N2018" s="5" t="s">
        <v>23</v>
      </c>
      <c r="O2018" s="3">
        <v>-188.13</v>
      </c>
      <c r="P2018" s="3">
        <v>5.4</v>
      </c>
      <c r="Q2018" s="3">
        <v>7.78</v>
      </c>
      <c r="R2018" s="5" t="s">
        <v>1946</v>
      </c>
      <c r="S2018" s="5" t="s">
        <v>2288</v>
      </c>
      <c r="T2018" s="5" t="str">
        <f t="shared" si="187"/>
        <v>Christine Phan</v>
      </c>
      <c r="U2018" t="s">
        <v>1988</v>
      </c>
      <c r="V2018" s="5" t="s">
        <v>27</v>
      </c>
      <c r="W2018" s="5" t="s">
        <v>28</v>
      </c>
      <c r="X2018" s="5" t="s">
        <v>41</v>
      </c>
      <c r="Y2018" s="5" t="s">
        <v>534</v>
      </c>
      <c r="Z2018" s="5" t="s">
        <v>43</v>
      </c>
      <c r="AA2018" s="4">
        <v>0.37</v>
      </c>
      <c r="AB2018" s="1">
        <v>41139</v>
      </c>
      <c r="AC2018" s="1">
        <v>26484</v>
      </c>
      <c r="AD2018">
        <f t="shared" si="188"/>
        <v>3</v>
      </c>
      <c r="AE2018">
        <f t="shared" ca="1" si="189"/>
        <v>52</v>
      </c>
      <c r="AF2018" t="str">
        <f t="shared" ca="1" si="190"/>
        <v>18-64</v>
      </c>
      <c r="AG2018" s="3">
        <f t="shared" si="191"/>
        <v>0.34679947368421055</v>
      </c>
      <c r="AH2018" t="str">
        <f>_xlfn.IFNA(VLOOKUP(Sales_Transactions[[#This Row],[Order ID]],Returned_Items[#All],2,FALSE),"Not Returned")</f>
        <v>Not Returned</v>
      </c>
    </row>
    <row r="2019" spans="1:34" x14ac:dyDescent="0.25">
      <c r="A2019">
        <v>8710</v>
      </c>
      <c r="C2019" t="s">
        <v>2289</v>
      </c>
      <c r="D2019" s="2" t="str">
        <f>TEXT(MID(Sales_Transactions[[#This Row],[Order Date]],2,5),"d/m/yyy")</f>
        <v>4/1/2009</v>
      </c>
      <c r="E2019" s="2" t="str">
        <f>TEXT(MID(Sales_Transactions[[#This Row],[Order Date]],2,5),"d")</f>
        <v>4</v>
      </c>
      <c r="F2019" s="2" t="str">
        <f>TEXT(MID(Sales_Transactions[[#This Row],[Order Date]],2,5),"m")</f>
        <v>1</v>
      </c>
      <c r="G2019" s="2" t="str">
        <f>TEXT(MID(Sales_Transactions[[#This Row],[Order Date]],2,5),"yyy")</f>
        <v>2009</v>
      </c>
      <c r="H2019" s="2" t="str">
        <f>TEXT(MID(Sales_Transactions[[#This Row],[Order Date]],2,5),"yyy/m")</f>
        <v>2009/1</v>
      </c>
      <c r="I2019" t="s">
        <v>101</v>
      </c>
      <c r="J2019">
        <f t="shared" si="186"/>
        <v>1</v>
      </c>
      <c r="K2019" s="2">
        <v>17</v>
      </c>
      <c r="L2019" s="3">
        <v>63.34</v>
      </c>
      <c r="M2019" s="4">
        <v>0.03</v>
      </c>
      <c r="N2019" s="5" t="s">
        <v>23</v>
      </c>
      <c r="O2019" s="3">
        <v>-76.02</v>
      </c>
      <c r="P2019" s="3">
        <v>3.36</v>
      </c>
      <c r="Q2019" s="3">
        <v>6.27</v>
      </c>
      <c r="R2019" s="5" t="s">
        <v>2224</v>
      </c>
      <c r="S2019" s="5" t="s">
        <v>2225</v>
      </c>
      <c r="T2019" s="5" t="str">
        <f t="shared" si="187"/>
        <v>Tamara Dahlen</v>
      </c>
      <c r="U2019" t="s">
        <v>1988</v>
      </c>
      <c r="V2019" s="5" t="s">
        <v>47</v>
      </c>
      <c r="W2019" s="5" t="s">
        <v>28</v>
      </c>
      <c r="X2019" s="5" t="s">
        <v>41</v>
      </c>
      <c r="Y2019" s="5" t="s">
        <v>672</v>
      </c>
      <c r="Z2019" s="5" t="s">
        <v>43</v>
      </c>
      <c r="AA2019" s="4">
        <v>0.4</v>
      </c>
      <c r="AB2019" s="1">
        <v>39818</v>
      </c>
      <c r="AC2019" s="1">
        <v>30363</v>
      </c>
      <c r="AD2019">
        <f t="shared" si="188"/>
        <v>1</v>
      </c>
      <c r="AE2019">
        <f t="shared" ca="1" si="189"/>
        <v>41</v>
      </c>
      <c r="AF2019" t="str">
        <f t="shared" ca="1" si="190"/>
        <v>18-64</v>
      </c>
      <c r="AG2019" s="3">
        <f t="shared" si="191"/>
        <v>0.56641129411764712</v>
      </c>
      <c r="AH2019" t="str">
        <f>_xlfn.IFNA(VLOOKUP(Sales_Transactions[[#This Row],[Order ID]],Returned_Items[#All],2,FALSE),"Not Returned")</f>
        <v>Not Returned</v>
      </c>
    </row>
    <row r="2020" spans="1:34" x14ac:dyDescent="0.25">
      <c r="A2020">
        <v>8710</v>
      </c>
      <c r="C2020" t="s">
        <v>2289</v>
      </c>
      <c r="D2020" s="2" t="str">
        <f>TEXT(MID(Sales_Transactions[[#This Row],[Order Date]],2,5),"d/m/yyy")</f>
        <v>4/1/2009</v>
      </c>
      <c r="E2020" s="2" t="str">
        <f>TEXT(MID(Sales_Transactions[[#This Row],[Order Date]],2,5),"d")</f>
        <v>4</v>
      </c>
      <c r="F2020" s="2" t="str">
        <f>TEXT(MID(Sales_Transactions[[#This Row],[Order Date]],2,5),"m")</f>
        <v>1</v>
      </c>
      <c r="G2020" s="2" t="str">
        <f>TEXT(MID(Sales_Transactions[[#This Row],[Order Date]],2,5),"yyy")</f>
        <v>2009</v>
      </c>
      <c r="H2020" s="2" t="str">
        <f>TEXT(MID(Sales_Transactions[[#This Row],[Order Date]],2,5),"yyy/m")</f>
        <v>2009/1</v>
      </c>
      <c r="I2020" t="s">
        <v>101</v>
      </c>
      <c r="J2020">
        <f t="shared" si="186"/>
        <v>1</v>
      </c>
      <c r="K2020" s="2">
        <v>42</v>
      </c>
      <c r="L2020" s="3">
        <v>151.35</v>
      </c>
      <c r="M2020" s="4">
        <v>7.0000000000000007E-2</v>
      </c>
      <c r="N2020" s="5" t="s">
        <v>67</v>
      </c>
      <c r="O2020" s="3">
        <v>8.33</v>
      </c>
      <c r="P2020" s="3">
        <v>3.71</v>
      </c>
      <c r="Q2020" s="3">
        <v>1.93</v>
      </c>
      <c r="R2020" s="5" t="s">
        <v>2224</v>
      </c>
      <c r="S2020" s="5" t="s">
        <v>2225</v>
      </c>
      <c r="T2020" s="5" t="str">
        <f t="shared" si="187"/>
        <v>Tamara Dahlen</v>
      </c>
      <c r="U2020" t="s">
        <v>1988</v>
      </c>
      <c r="V2020" s="5" t="s">
        <v>47</v>
      </c>
      <c r="W2020" s="5" t="s">
        <v>28</v>
      </c>
      <c r="X2020" s="5" t="s">
        <v>75</v>
      </c>
      <c r="Y2020" s="5" t="s">
        <v>2079</v>
      </c>
      <c r="Z2020" s="5" t="s">
        <v>84</v>
      </c>
      <c r="AA2020" s="4">
        <v>0.35</v>
      </c>
      <c r="AB2020" s="1">
        <v>39819</v>
      </c>
      <c r="AC2020" s="1">
        <v>17817</v>
      </c>
      <c r="AD2020">
        <f t="shared" si="188"/>
        <v>2</v>
      </c>
      <c r="AE2020">
        <f t="shared" ca="1" si="189"/>
        <v>75</v>
      </c>
      <c r="AF2020" t="str">
        <f t="shared" ca="1" si="190"/>
        <v>Over 65</v>
      </c>
      <c r="AG2020" s="3">
        <f t="shared" si="191"/>
        <v>0.13422388095238094</v>
      </c>
      <c r="AH2020" t="str">
        <f>_xlfn.IFNA(VLOOKUP(Sales_Transactions[[#This Row],[Order ID]],Returned_Items[#All],2,FALSE),"Not Returned")</f>
        <v>Not Returned</v>
      </c>
    </row>
    <row r="2021" spans="1:34" x14ac:dyDescent="0.25">
      <c r="A2021">
        <v>8835</v>
      </c>
      <c r="C2021" t="s">
        <v>2290</v>
      </c>
      <c r="D2021" s="2" t="str">
        <f>TEXT(MID(Sales_Transactions[[#This Row],[Order Date]],2,5),"d/m/yyy")</f>
        <v>13/10/2009</v>
      </c>
      <c r="E2021" s="2" t="str">
        <f>TEXT(MID(Sales_Transactions[[#This Row],[Order Date]],2,5),"d")</f>
        <v>13</v>
      </c>
      <c r="F2021" s="2" t="str">
        <f>TEXT(MID(Sales_Transactions[[#This Row],[Order Date]],2,5),"m")</f>
        <v>10</v>
      </c>
      <c r="G2021" s="2" t="str">
        <f>TEXT(MID(Sales_Transactions[[#This Row],[Order Date]],2,5),"yyy")</f>
        <v>2009</v>
      </c>
      <c r="H2021" s="2" t="str">
        <f>TEXT(MID(Sales_Transactions[[#This Row],[Order Date]],2,5),"yyy/m")</f>
        <v>2009/10</v>
      </c>
      <c r="I2021" t="s">
        <v>101</v>
      </c>
      <c r="J2021">
        <f t="shared" si="186"/>
        <v>1</v>
      </c>
      <c r="K2021" s="2">
        <v>12</v>
      </c>
      <c r="L2021" s="3">
        <v>153.44</v>
      </c>
      <c r="M2021" s="4">
        <v>0.05</v>
      </c>
      <c r="N2021" s="5" t="s">
        <v>23</v>
      </c>
      <c r="O2021" s="3">
        <v>-6.15</v>
      </c>
      <c r="P2021" s="3">
        <v>12.2</v>
      </c>
      <c r="Q2021" s="3">
        <v>6.02</v>
      </c>
      <c r="R2021" s="5" t="s">
        <v>2255</v>
      </c>
      <c r="S2021" s="5" t="s">
        <v>2256</v>
      </c>
      <c r="T2021" s="5" t="str">
        <f t="shared" si="187"/>
        <v>James Lanier</v>
      </c>
      <c r="U2021" t="s">
        <v>1988</v>
      </c>
      <c r="V2021" s="5" t="s">
        <v>47</v>
      </c>
      <c r="W2021" s="5" t="s">
        <v>57</v>
      </c>
      <c r="X2021" s="5" t="s">
        <v>58</v>
      </c>
      <c r="Y2021" s="5" t="s">
        <v>2291</v>
      </c>
      <c r="Z2021" s="5" t="s">
        <v>60</v>
      </c>
      <c r="AA2021" s="4">
        <v>0.43</v>
      </c>
      <c r="AB2021" s="1">
        <v>40100</v>
      </c>
      <c r="AC2021" s="1">
        <v>30376</v>
      </c>
      <c r="AD2021">
        <f t="shared" si="188"/>
        <v>1</v>
      </c>
      <c r="AE2021">
        <f t="shared" ca="1" si="189"/>
        <v>41</v>
      </c>
      <c r="AF2021" t="str">
        <f t="shared" ca="1" si="190"/>
        <v>18-64</v>
      </c>
      <c r="AG2021" s="3">
        <f t="shared" si="191"/>
        <v>1.517825</v>
      </c>
      <c r="AH2021" t="str">
        <f>_xlfn.IFNA(VLOOKUP(Sales_Transactions[[#This Row],[Order ID]],Returned_Items[#All],2,FALSE),"Not Returned")</f>
        <v>Not Returned</v>
      </c>
    </row>
    <row r="2022" spans="1:34" x14ac:dyDescent="0.25">
      <c r="A2022">
        <v>8960</v>
      </c>
      <c r="C2022" t="s">
        <v>836</v>
      </c>
      <c r="D2022" s="2" t="str">
        <f>TEXT(MID(Sales_Transactions[[#This Row],[Order Date]],2,5),"d/m/yyy")</f>
        <v>5/6/2010</v>
      </c>
      <c r="E2022" s="2" t="str">
        <f>TEXT(MID(Sales_Transactions[[#This Row],[Order Date]],2,5),"d")</f>
        <v>5</v>
      </c>
      <c r="F2022" s="2" t="str">
        <f>TEXT(MID(Sales_Transactions[[#This Row],[Order Date]],2,5),"m")</f>
        <v>6</v>
      </c>
      <c r="G2022" s="2" t="str">
        <f>TEXT(MID(Sales_Transactions[[#This Row],[Order Date]],2,5),"yyy")</f>
        <v>2010</v>
      </c>
      <c r="H2022" s="2" t="str">
        <f>TEXT(MID(Sales_Transactions[[#This Row],[Order Date]],2,5),"yyy/m")</f>
        <v>2010/6</v>
      </c>
      <c r="I2022" t="s">
        <v>78</v>
      </c>
      <c r="J2022">
        <f t="shared" si="186"/>
        <v>3</v>
      </c>
      <c r="K2022" s="2">
        <v>46</v>
      </c>
      <c r="L2022" s="3">
        <v>4335.34</v>
      </c>
      <c r="M2022" s="4">
        <v>7.0000000000000007E-2</v>
      </c>
      <c r="N2022" s="5" t="s">
        <v>67</v>
      </c>
      <c r="O2022" s="3">
        <v>524.09</v>
      </c>
      <c r="P2022" s="3">
        <v>99.99</v>
      </c>
      <c r="Q2022" s="3">
        <v>19.989999999999998</v>
      </c>
      <c r="R2022" s="5" t="s">
        <v>1946</v>
      </c>
      <c r="S2022" s="5" t="s">
        <v>2288</v>
      </c>
      <c r="T2022" s="5" t="str">
        <f t="shared" si="187"/>
        <v>Christine Phan</v>
      </c>
      <c r="U2022" t="s">
        <v>1988</v>
      </c>
      <c r="V2022" s="5" t="s">
        <v>27</v>
      </c>
      <c r="W2022" s="5" t="s">
        <v>48</v>
      </c>
      <c r="X2022" s="5" t="s">
        <v>87</v>
      </c>
      <c r="Y2022" s="5" t="s">
        <v>545</v>
      </c>
      <c r="Z2022" s="5" t="s">
        <v>43</v>
      </c>
      <c r="AA2022" s="4">
        <v>0.52</v>
      </c>
      <c r="AB2022" s="1">
        <v>40336</v>
      </c>
      <c r="AC2022" s="1">
        <v>18028</v>
      </c>
      <c r="AD2022">
        <f t="shared" si="188"/>
        <v>2</v>
      </c>
      <c r="AE2022">
        <f t="shared" ca="1" si="189"/>
        <v>75</v>
      </c>
      <c r="AF2022" t="str">
        <f t="shared" ca="1" si="190"/>
        <v>Over 65</v>
      </c>
      <c r="AG2022" s="3">
        <f t="shared" si="191"/>
        <v>2.6067392826086957</v>
      </c>
      <c r="AH2022" t="str">
        <f>_xlfn.IFNA(VLOOKUP(Sales_Transactions[[#This Row],[Order ID]],Returned_Items[#All],2,FALSE),"Not Returned")</f>
        <v>Not Returned</v>
      </c>
    </row>
    <row r="2023" spans="1:34" x14ac:dyDescent="0.25">
      <c r="A2023">
        <v>8960</v>
      </c>
      <c r="C2023" t="s">
        <v>836</v>
      </c>
      <c r="D2023" s="2" t="str">
        <f>TEXT(MID(Sales_Transactions[[#This Row],[Order Date]],2,5),"d/m/yyy")</f>
        <v>5/6/2010</v>
      </c>
      <c r="E2023" s="2" t="str">
        <f>TEXT(MID(Sales_Transactions[[#This Row],[Order Date]],2,5),"d")</f>
        <v>5</v>
      </c>
      <c r="F2023" s="2" t="str">
        <f>TEXT(MID(Sales_Transactions[[#This Row],[Order Date]],2,5),"m")</f>
        <v>6</v>
      </c>
      <c r="G2023" s="2" t="str">
        <f>TEXT(MID(Sales_Transactions[[#This Row],[Order Date]],2,5),"yyy")</f>
        <v>2010</v>
      </c>
      <c r="H2023" s="2" t="str">
        <f>TEXT(MID(Sales_Transactions[[#This Row],[Order Date]],2,5),"yyy/m")</f>
        <v>2010/6</v>
      </c>
      <c r="I2023" t="s">
        <v>78</v>
      </c>
      <c r="J2023">
        <f t="shared" si="186"/>
        <v>3</v>
      </c>
      <c r="K2023" s="2">
        <v>15</v>
      </c>
      <c r="L2023" s="3">
        <v>1150.5345</v>
      </c>
      <c r="M2023" s="4">
        <v>0.01</v>
      </c>
      <c r="N2023" s="5" t="s">
        <v>23</v>
      </c>
      <c r="O2023" s="3">
        <v>361.65</v>
      </c>
      <c r="P2023" s="3">
        <v>85.99</v>
      </c>
      <c r="Q2023" s="3">
        <v>1.25</v>
      </c>
      <c r="R2023" s="5" t="s">
        <v>1946</v>
      </c>
      <c r="S2023" s="5" t="s">
        <v>2288</v>
      </c>
      <c r="T2023" s="5" t="str">
        <f t="shared" si="187"/>
        <v>Christine Phan</v>
      </c>
      <c r="U2023" t="s">
        <v>1988</v>
      </c>
      <c r="V2023" s="5" t="s">
        <v>27</v>
      </c>
      <c r="W2023" s="5" t="s">
        <v>48</v>
      </c>
      <c r="X2023" s="5" t="s">
        <v>49</v>
      </c>
      <c r="Y2023" s="5" t="s">
        <v>721</v>
      </c>
      <c r="Z2023" s="5" t="s">
        <v>60</v>
      </c>
      <c r="AA2023" s="4">
        <v>0.39</v>
      </c>
      <c r="AB2023" s="1">
        <v>40336</v>
      </c>
      <c r="AC2023" s="1">
        <v>18453</v>
      </c>
      <c r="AD2023">
        <f t="shared" si="188"/>
        <v>2</v>
      </c>
      <c r="AE2023">
        <f t="shared" ca="1" si="189"/>
        <v>74</v>
      </c>
      <c r="AF2023" t="str">
        <f t="shared" ca="1" si="190"/>
        <v>Over 65</v>
      </c>
      <c r="AG2023" s="3">
        <f t="shared" si="191"/>
        <v>5.8154267333333332</v>
      </c>
      <c r="AH2023" t="str">
        <f>_xlfn.IFNA(VLOOKUP(Sales_Transactions[[#This Row],[Order ID]],Returned_Items[#All],2,FALSE),"Not Returned")</f>
        <v>Not Returned</v>
      </c>
    </row>
    <row r="2024" spans="1:34" x14ac:dyDescent="0.25">
      <c r="A2024">
        <v>9281</v>
      </c>
      <c r="C2024" t="s">
        <v>709</v>
      </c>
      <c r="D2024" s="2" t="str">
        <f>TEXT(MID(Sales_Transactions[[#This Row],[Order Date]],2,5),"d/m/yyy")</f>
        <v>23/2/2012</v>
      </c>
      <c r="E2024" s="2" t="str">
        <f>TEXT(MID(Sales_Transactions[[#This Row],[Order Date]],2,5),"d")</f>
        <v>23</v>
      </c>
      <c r="F2024" s="2" t="str">
        <f>TEXT(MID(Sales_Transactions[[#This Row],[Order Date]],2,5),"m")</f>
        <v>2</v>
      </c>
      <c r="G2024" s="2" t="str">
        <f>TEXT(MID(Sales_Transactions[[#This Row],[Order Date]],2,5),"yyy")</f>
        <v>2012</v>
      </c>
      <c r="H2024" s="2" t="str">
        <f>TEXT(MID(Sales_Transactions[[#This Row],[Order Date]],2,5),"yyy/m")</f>
        <v>2012/2</v>
      </c>
      <c r="I2024" t="s">
        <v>101</v>
      </c>
      <c r="J2024">
        <f t="shared" si="186"/>
        <v>1</v>
      </c>
      <c r="K2024" s="2">
        <v>31</v>
      </c>
      <c r="L2024" s="3">
        <v>199.8</v>
      </c>
      <c r="M2024" s="4">
        <v>0.08</v>
      </c>
      <c r="N2024" s="5" t="s">
        <v>67</v>
      </c>
      <c r="O2024" s="3">
        <v>-96.59</v>
      </c>
      <c r="P2024" s="3">
        <v>6.48</v>
      </c>
      <c r="Q2024" s="3">
        <v>6.81</v>
      </c>
      <c r="R2024" s="5" t="s">
        <v>143</v>
      </c>
      <c r="S2024" s="5" t="s">
        <v>2247</v>
      </c>
      <c r="T2024" s="5" t="str">
        <f t="shared" si="187"/>
        <v>Alan Hwang</v>
      </c>
      <c r="U2024" t="s">
        <v>1988</v>
      </c>
      <c r="V2024" s="5" t="s">
        <v>27</v>
      </c>
      <c r="W2024" s="5" t="s">
        <v>28</v>
      </c>
      <c r="X2024" s="5" t="s">
        <v>75</v>
      </c>
      <c r="Y2024" s="5" t="s">
        <v>478</v>
      </c>
      <c r="Z2024" s="5" t="s">
        <v>43</v>
      </c>
      <c r="AA2024" s="4">
        <v>0.36</v>
      </c>
      <c r="AB2024" s="1">
        <v>40964</v>
      </c>
      <c r="AC2024" s="1">
        <v>18864</v>
      </c>
      <c r="AD2024">
        <f t="shared" si="188"/>
        <v>2</v>
      </c>
      <c r="AE2024">
        <f t="shared" ca="1" si="189"/>
        <v>72</v>
      </c>
      <c r="AF2024" t="str">
        <f t="shared" ca="1" si="190"/>
        <v>Over 65</v>
      </c>
      <c r="AG2024" s="3">
        <f t="shared" si="191"/>
        <v>0.42854245161290322</v>
      </c>
      <c r="AH2024" t="str">
        <f>_xlfn.IFNA(VLOOKUP(Sales_Transactions[[#This Row],[Order ID]],Returned_Items[#All],2,FALSE),"Not Returned")</f>
        <v>Not Returned</v>
      </c>
    </row>
    <row r="2025" spans="1:34" x14ac:dyDescent="0.25">
      <c r="A2025">
        <v>9281</v>
      </c>
      <c r="C2025" t="s">
        <v>709</v>
      </c>
      <c r="D2025" s="2" t="str">
        <f>TEXT(MID(Sales_Transactions[[#This Row],[Order Date]],2,5),"d/m/yyy")</f>
        <v>23/2/2012</v>
      </c>
      <c r="E2025" s="2" t="str">
        <f>TEXT(MID(Sales_Transactions[[#This Row],[Order Date]],2,5),"d")</f>
        <v>23</v>
      </c>
      <c r="F2025" s="2" t="str">
        <f>TEXT(MID(Sales_Transactions[[#This Row],[Order Date]],2,5),"m")</f>
        <v>2</v>
      </c>
      <c r="G2025" s="2" t="str">
        <f>TEXT(MID(Sales_Transactions[[#This Row],[Order Date]],2,5),"yyy")</f>
        <v>2012</v>
      </c>
      <c r="H2025" s="2" t="str">
        <f>TEXT(MID(Sales_Transactions[[#This Row],[Order Date]],2,5),"yyy/m")</f>
        <v>2012/2</v>
      </c>
      <c r="I2025" t="s">
        <v>101</v>
      </c>
      <c r="J2025">
        <f t="shared" si="186"/>
        <v>1</v>
      </c>
      <c r="K2025" s="2">
        <v>24</v>
      </c>
      <c r="L2025" s="3">
        <v>68.97</v>
      </c>
      <c r="M2025" s="4">
        <v>0.02</v>
      </c>
      <c r="N2025" s="5" t="s">
        <v>23</v>
      </c>
      <c r="O2025" s="3">
        <v>0.77</v>
      </c>
      <c r="P2025" s="3">
        <v>2.78</v>
      </c>
      <c r="Q2025" s="3">
        <v>0.97</v>
      </c>
      <c r="R2025" s="5" t="s">
        <v>143</v>
      </c>
      <c r="S2025" s="5" t="s">
        <v>2247</v>
      </c>
      <c r="T2025" s="5" t="str">
        <f t="shared" si="187"/>
        <v>Alan Hwang</v>
      </c>
      <c r="U2025" t="s">
        <v>1988</v>
      </c>
      <c r="V2025" s="5" t="s">
        <v>27</v>
      </c>
      <c r="W2025" s="5" t="s">
        <v>28</v>
      </c>
      <c r="X2025" s="5" t="s">
        <v>124</v>
      </c>
      <c r="Y2025" s="5" t="s">
        <v>2292</v>
      </c>
      <c r="Z2025" s="5" t="s">
        <v>84</v>
      </c>
      <c r="AA2025" s="4">
        <v>0.59</v>
      </c>
      <c r="AB2025" s="1">
        <v>40964</v>
      </c>
      <c r="AC2025" s="1">
        <v>18686</v>
      </c>
      <c r="AD2025">
        <f t="shared" si="188"/>
        <v>2</v>
      </c>
      <c r="AE2025">
        <f t="shared" ca="1" si="189"/>
        <v>73</v>
      </c>
      <c r="AF2025" t="str">
        <f t="shared" ca="1" si="190"/>
        <v>Over 65</v>
      </c>
      <c r="AG2025" s="3">
        <f t="shared" si="191"/>
        <v>0.15622683333333331</v>
      </c>
      <c r="AH2025" t="str">
        <f>_xlfn.IFNA(VLOOKUP(Sales_Transactions[[#This Row],[Order ID]],Returned_Items[#All],2,FALSE),"Not Returned")</f>
        <v>Not Returned</v>
      </c>
    </row>
    <row r="2026" spans="1:34" x14ac:dyDescent="0.25">
      <c r="A2026">
        <v>9350</v>
      </c>
      <c r="C2026" t="s">
        <v>1092</v>
      </c>
      <c r="D2026" s="2" t="str">
        <f>TEXT(MID(Sales_Transactions[[#This Row],[Order Date]],2,5),"d/m/yyy")</f>
        <v>31/10/2012</v>
      </c>
      <c r="E2026" s="2" t="str">
        <f>TEXT(MID(Sales_Transactions[[#This Row],[Order Date]],2,5),"d")</f>
        <v>31</v>
      </c>
      <c r="F2026" s="2" t="str">
        <f>TEXT(MID(Sales_Transactions[[#This Row],[Order Date]],2,5),"m")</f>
        <v>10</v>
      </c>
      <c r="G2026" s="2" t="str">
        <f>TEXT(MID(Sales_Transactions[[#This Row],[Order Date]],2,5),"yyy")</f>
        <v>2012</v>
      </c>
      <c r="H2026" s="2" t="str">
        <f>TEXT(MID(Sales_Transactions[[#This Row],[Order Date]],2,5),"yyy/m")</f>
        <v>2012/10</v>
      </c>
      <c r="I2026" t="s">
        <v>101</v>
      </c>
      <c r="J2026">
        <f t="shared" si="186"/>
        <v>1</v>
      </c>
      <c r="K2026" s="2">
        <v>13</v>
      </c>
      <c r="L2026" s="3">
        <v>1735.94</v>
      </c>
      <c r="M2026" s="4">
        <v>0.1</v>
      </c>
      <c r="N2026" s="5" t="s">
        <v>34</v>
      </c>
      <c r="O2026" s="3">
        <v>-432.54</v>
      </c>
      <c r="P2026" s="3">
        <v>140.97999999999999</v>
      </c>
      <c r="Q2026" s="3">
        <v>53.48</v>
      </c>
      <c r="R2026" s="5" t="s">
        <v>1836</v>
      </c>
      <c r="S2026" s="5" t="s">
        <v>2283</v>
      </c>
      <c r="T2026" s="5" t="str">
        <f t="shared" si="187"/>
        <v>Darren Budd</v>
      </c>
      <c r="U2026" t="s">
        <v>1988</v>
      </c>
      <c r="V2026" s="5" t="s">
        <v>47</v>
      </c>
      <c r="W2026" s="5" t="s">
        <v>57</v>
      </c>
      <c r="X2026" s="5" t="s">
        <v>104</v>
      </c>
      <c r="Y2026" s="5" t="s">
        <v>277</v>
      </c>
      <c r="Z2026" s="5" t="s">
        <v>106</v>
      </c>
      <c r="AA2026" s="4">
        <v>0.65</v>
      </c>
      <c r="AB2026" s="1">
        <v>41214</v>
      </c>
      <c r="AC2026" s="1">
        <v>18696</v>
      </c>
      <c r="AD2026">
        <f t="shared" si="188"/>
        <v>1</v>
      </c>
      <c r="AE2026">
        <f t="shared" ca="1" si="189"/>
        <v>73</v>
      </c>
      <c r="AF2026" t="str">
        <f t="shared" ca="1" si="190"/>
        <v>Over 65</v>
      </c>
      <c r="AG2026" s="3">
        <f t="shared" si="191"/>
        <v>14.94761692307692</v>
      </c>
      <c r="AH2026" t="str">
        <f>_xlfn.IFNA(VLOOKUP(Sales_Transactions[[#This Row],[Order ID]],Returned_Items[#All],2,FALSE),"Not Returned")</f>
        <v>Not Returned</v>
      </c>
    </row>
    <row r="2027" spans="1:34" x14ac:dyDescent="0.25">
      <c r="A2027">
        <v>9350</v>
      </c>
      <c r="C2027" t="s">
        <v>1092</v>
      </c>
      <c r="D2027" s="2" t="str">
        <f>TEXT(MID(Sales_Transactions[[#This Row],[Order Date]],2,5),"d/m/yyy")</f>
        <v>31/10/2012</v>
      </c>
      <c r="E2027" s="2" t="str">
        <f>TEXT(MID(Sales_Transactions[[#This Row],[Order Date]],2,5),"d")</f>
        <v>31</v>
      </c>
      <c r="F2027" s="2" t="str">
        <f>TEXT(MID(Sales_Transactions[[#This Row],[Order Date]],2,5),"m")</f>
        <v>10</v>
      </c>
      <c r="G2027" s="2" t="str">
        <f>TEXT(MID(Sales_Transactions[[#This Row],[Order Date]],2,5),"yyy")</f>
        <v>2012</v>
      </c>
      <c r="H2027" s="2" t="str">
        <f>TEXT(MID(Sales_Transactions[[#This Row],[Order Date]],2,5),"yyy/m")</f>
        <v>2012/10</v>
      </c>
      <c r="I2027" t="s">
        <v>101</v>
      </c>
      <c r="J2027">
        <f t="shared" si="186"/>
        <v>1</v>
      </c>
      <c r="K2027" s="2">
        <v>2</v>
      </c>
      <c r="L2027" s="3">
        <v>337.6</v>
      </c>
      <c r="M2027" s="4">
        <v>0.1</v>
      </c>
      <c r="N2027" s="5" t="s">
        <v>23</v>
      </c>
      <c r="O2027" s="3">
        <v>-210.78</v>
      </c>
      <c r="P2027" s="3">
        <v>172.99</v>
      </c>
      <c r="Q2027" s="3">
        <v>19.989999999999998</v>
      </c>
      <c r="R2027" s="5" t="s">
        <v>1836</v>
      </c>
      <c r="S2027" s="5" t="s">
        <v>2283</v>
      </c>
      <c r="T2027" s="5" t="str">
        <f t="shared" si="187"/>
        <v>Darren Budd</v>
      </c>
      <c r="U2027" t="s">
        <v>1988</v>
      </c>
      <c r="V2027" s="5" t="s">
        <v>47</v>
      </c>
      <c r="W2027" s="5" t="s">
        <v>57</v>
      </c>
      <c r="X2027" s="5" t="s">
        <v>58</v>
      </c>
      <c r="Y2027" s="5" t="s">
        <v>2168</v>
      </c>
      <c r="Z2027" s="5" t="s">
        <v>56</v>
      </c>
      <c r="AA2027" s="4">
        <v>0.64</v>
      </c>
      <c r="AB2027" s="1">
        <v>41215</v>
      </c>
      <c r="AC2027" s="1">
        <v>18951</v>
      </c>
      <c r="AD2027">
        <f t="shared" si="188"/>
        <v>2</v>
      </c>
      <c r="AE2027">
        <f t="shared" ca="1" si="189"/>
        <v>72</v>
      </c>
      <c r="AF2027" t="str">
        <f t="shared" ca="1" si="190"/>
        <v>Over 65</v>
      </c>
      <c r="AG2027" s="3">
        <f t="shared" si="191"/>
        <v>96.40350500000001</v>
      </c>
      <c r="AH2027" t="str">
        <f>_xlfn.IFNA(VLOOKUP(Sales_Transactions[[#This Row],[Order ID]],Returned_Items[#All],2,FALSE),"Not Returned")</f>
        <v>Not Returned</v>
      </c>
    </row>
    <row r="2028" spans="1:34" x14ac:dyDescent="0.25">
      <c r="A2028">
        <v>9665</v>
      </c>
      <c r="C2028" t="s">
        <v>2293</v>
      </c>
      <c r="D2028" s="2" t="str">
        <f>TEXT(MID(Sales_Transactions[[#This Row],[Order Date]],2,5),"d/m/yyy")</f>
        <v>23/4/2009</v>
      </c>
      <c r="E2028" s="2" t="str">
        <f>TEXT(MID(Sales_Transactions[[#This Row],[Order Date]],2,5),"d")</f>
        <v>23</v>
      </c>
      <c r="F2028" s="2" t="str">
        <f>TEXT(MID(Sales_Transactions[[#This Row],[Order Date]],2,5),"m")</f>
        <v>4</v>
      </c>
      <c r="G2028" s="2" t="str">
        <f>TEXT(MID(Sales_Transactions[[#This Row],[Order Date]],2,5),"yyy")</f>
        <v>2009</v>
      </c>
      <c r="H2028" s="2" t="str">
        <f>TEXT(MID(Sales_Transactions[[#This Row],[Order Date]],2,5),"yyy/m")</f>
        <v>2009/4</v>
      </c>
      <c r="I2028" t="s">
        <v>22</v>
      </c>
      <c r="J2028">
        <f t="shared" si="186"/>
        <v>2</v>
      </c>
      <c r="K2028" s="2">
        <v>50</v>
      </c>
      <c r="L2028" s="3">
        <v>2348.66</v>
      </c>
      <c r="M2028" s="4">
        <v>0.02</v>
      </c>
      <c r="N2028" s="5" t="s">
        <v>23</v>
      </c>
      <c r="O2028" s="3">
        <v>921.41</v>
      </c>
      <c r="P2028" s="3">
        <v>46.89</v>
      </c>
      <c r="Q2028" s="3">
        <v>5.0999999999999996</v>
      </c>
      <c r="R2028" s="5" t="s">
        <v>157</v>
      </c>
      <c r="S2028" s="5" t="s">
        <v>2294</v>
      </c>
      <c r="T2028" s="5" t="str">
        <f t="shared" si="187"/>
        <v>Eugene Hildebrand</v>
      </c>
      <c r="U2028" t="s">
        <v>1988</v>
      </c>
      <c r="V2028" s="5" t="s">
        <v>74</v>
      </c>
      <c r="W2028" s="5" t="s">
        <v>28</v>
      </c>
      <c r="X2028" s="5" t="s">
        <v>38</v>
      </c>
      <c r="Y2028" s="5" t="s">
        <v>575</v>
      </c>
      <c r="Z2028" s="5" t="s">
        <v>56</v>
      </c>
      <c r="AA2028" s="4">
        <v>0.46</v>
      </c>
      <c r="AB2028" s="1">
        <v>39926</v>
      </c>
      <c r="AC2028" s="1">
        <v>19099</v>
      </c>
      <c r="AD2028">
        <f t="shared" si="188"/>
        <v>0</v>
      </c>
      <c r="AE2028">
        <f t="shared" ca="1" si="189"/>
        <v>72</v>
      </c>
      <c r="AF2028" t="str">
        <f t="shared" ca="1" si="190"/>
        <v>Over 65</v>
      </c>
      <c r="AG2028" s="3">
        <f t="shared" si="191"/>
        <v>1.03961244</v>
      </c>
      <c r="AH2028" t="str">
        <f>_xlfn.IFNA(VLOOKUP(Sales_Transactions[[#This Row],[Order ID]],Returned_Items[#All],2,FALSE),"Not Returned")</f>
        <v>Not Returned</v>
      </c>
    </row>
    <row r="2029" spans="1:34" x14ac:dyDescent="0.25">
      <c r="A2029">
        <v>9665</v>
      </c>
      <c r="C2029" t="s">
        <v>2293</v>
      </c>
      <c r="D2029" s="2" t="str">
        <f>TEXT(MID(Sales_Transactions[[#This Row],[Order Date]],2,5),"d/m/yyy")</f>
        <v>23/4/2009</v>
      </c>
      <c r="E2029" s="2" t="str">
        <f>TEXT(MID(Sales_Transactions[[#This Row],[Order Date]],2,5),"d")</f>
        <v>23</v>
      </c>
      <c r="F2029" s="2" t="str">
        <f>TEXT(MID(Sales_Transactions[[#This Row],[Order Date]],2,5),"m")</f>
        <v>4</v>
      </c>
      <c r="G2029" s="2" t="str">
        <f>TEXT(MID(Sales_Transactions[[#This Row],[Order Date]],2,5),"yyy")</f>
        <v>2009</v>
      </c>
      <c r="H2029" s="2" t="str">
        <f>TEXT(MID(Sales_Transactions[[#This Row],[Order Date]],2,5),"yyy/m")</f>
        <v>2009/4</v>
      </c>
      <c r="I2029" t="s">
        <v>22</v>
      </c>
      <c r="J2029">
        <f t="shared" si="186"/>
        <v>2</v>
      </c>
      <c r="K2029" s="2">
        <v>19</v>
      </c>
      <c r="L2029" s="3">
        <v>2657.12</v>
      </c>
      <c r="M2029" s="4">
        <v>0.05</v>
      </c>
      <c r="N2029" s="5" t="s">
        <v>34</v>
      </c>
      <c r="O2029" s="3">
        <v>-373.09</v>
      </c>
      <c r="P2029" s="3">
        <v>140.97999999999999</v>
      </c>
      <c r="Q2029" s="3">
        <v>36.090000000000003</v>
      </c>
      <c r="R2029" s="5" t="s">
        <v>157</v>
      </c>
      <c r="S2029" s="5" t="s">
        <v>2294</v>
      </c>
      <c r="T2029" s="5" t="str">
        <f t="shared" si="187"/>
        <v>Eugene Hildebrand</v>
      </c>
      <c r="U2029" t="s">
        <v>1988</v>
      </c>
      <c r="V2029" s="5" t="s">
        <v>74</v>
      </c>
      <c r="W2029" s="5" t="s">
        <v>57</v>
      </c>
      <c r="X2029" s="5" t="s">
        <v>104</v>
      </c>
      <c r="Y2029" s="5" t="s">
        <v>565</v>
      </c>
      <c r="Z2029" s="5" t="s">
        <v>106</v>
      </c>
      <c r="AA2029" s="4">
        <v>0.77</v>
      </c>
      <c r="AB2029" s="1">
        <v>39928</v>
      </c>
      <c r="AC2029" s="1">
        <v>29931</v>
      </c>
      <c r="AD2029">
        <f t="shared" si="188"/>
        <v>2</v>
      </c>
      <c r="AE2029">
        <f t="shared" ca="1" si="189"/>
        <v>42</v>
      </c>
      <c r="AF2029" t="str">
        <f t="shared" ca="1" si="190"/>
        <v>18-64</v>
      </c>
      <c r="AG2029" s="3">
        <f t="shared" si="191"/>
        <v>9.3157636842105251</v>
      </c>
      <c r="AH2029" t="str">
        <f>_xlfn.IFNA(VLOOKUP(Sales_Transactions[[#This Row],[Order ID]],Returned_Items[#All],2,FALSE),"Not Returned")</f>
        <v>Not Returned</v>
      </c>
    </row>
    <row r="2030" spans="1:34" x14ac:dyDescent="0.25">
      <c r="A2030">
        <v>9665</v>
      </c>
      <c r="C2030" t="s">
        <v>2293</v>
      </c>
      <c r="D2030" s="2" t="str">
        <f>TEXT(MID(Sales_Transactions[[#This Row],[Order Date]],2,5),"d/m/yyy")</f>
        <v>23/4/2009</v>
      </c>
      <c r="E2030" s="2" t="str">
        <f>TEXT(MID(Sales_Transactions[[#This Row],[Order Date]],2,5),"d")</f>
        <v>23</v>
      </c>
      <c r="F2030" s="2" t="str">
        <f>TEXT(MID(Sales_Transactions[[#This Row],[Order Date]],2,5),"m")</f>
        <v>4</v>
      </c>
      <c r="G2030" s="2" t="str">
        <f>TEXT(MID(Sales_Transactions[[#This Row],[Order Date]],2,5),"yyy")</f>
        <v>2009</v>
      </c>
      <c r="H2030" s="2" t="str">
        <f>TEXT(MID(Sales_Transactions[[#This Row],[Order Date]],2,5),"yyy/m")</f>
        <v>2009/4</v>
      </c>
      <c r="I2030" t="s">
        <v>22</v>
      </c>
      <c r="J2030">
        <f t="shared" si="186"/>
        <v>2</v>
      </c>
      <c r="K2030" s="2">
        <v>49</v>
      </c>
      <c r="L2030" s="3">
        <v>9579.6200000000008</v>
      </c>
      <c r="M2030" s="4">
        <v>0.1</v>
      </c>
      <c r="N2030" s="5" t="s">
        <v>34</v>
      </c>
      <c r="O2030" s="3">
        <v>-3465.07</v>
      </c>
      <c r="P2030" s="3">
        <v>212.6</v>
      </c>
      <c r="Q2030" s="3">
        <v>110.2</v>
      </c>
      <c r="R2030" s="5" t="s">
        <v>157</v>
      </c>
      <c r="S2030" s="5" t="s">
        <v>2294</v>
      </c>
      <c r="T2030" s="5" t="str">
        <f t="shared" si="187"/>
        <v>Eugene Hildebrand</v>
      </c>
      <c r="U2030" t="s">
        <v>1988</v>
      </c>
      <c r="V2030" s="5" t="s">
        <v>74</v>
      </c>
      <c r="W2030" s="5" t="s">
        <v>57</v>
      </c>
      <c r="X2030" s="5" t="s">
        <v>107</v>
      </c>
      <c r="Y2030" s="5" t="s">
        <v>1731</v>
      </c>
      <c r="Z2030" s="5" t="s">
        <v>106</v>
      </c>
      <c r="AA2030" s="4">
        <v>0.73</v>
      </c>
      <c r="AB2030" s="1">
        <v>39928</v>
      </c>
      <c r="AC2030" s="1">
        <v>29846</v>
      </c>
      <c r="AD2030">
        <f t="shared" si="188"/>
        <v>2</v>
      </c>
      <c r="AE2030">
        <f t="shared" ca="1" si="189"/>
        <v>42</v>
      </c>
      <c r="AF2030" t="str">
        <f t="shared" ca="1" si="190"/>
        <v>18-64</v>
      </c>
      <c r="AG2030" s="3">
        <f t="shared" si="191"/>
        <v>6.583416326530612</v>
      </c>
      <c r="AH2030" t="str">
        <f>_xlfn.IFNA(VLOOKUP(Sales_Transactions[[#This Row],[Order ID]],Returned_Items[#All],2,FALSE),"Not Returned")</f>
        <v>Not Returned</v>
      </c>
    </row>
    <row r="2031" spans="1:34" x14ac:dyDescent="0.25">
      <c r="A2031">
        <v>9893</v>
      </c>
      <c r="C2031" t="s">
        <v>2295</v>
      </c>
      <c r="D2031" s="2" t="str">
        <f>TEXT(MID(Sales_Transactions[[#This Row],[Order Date]],2,5),"d/m/yyy")</f>
        <v>16/8/2009</v>
      </c>
      <c r="E2031" s="2" t="str">
        <f>TEXT(MID(Sales_Transactions[[#This Row],[Order Date]],2,5),"d")</f>
        <v>16</v>
      </c>
      <c r="F2031" s="2" t="str">
        <f>TEXT(MID(Sales_Transactions[[#This Row],[Order Date]],2,5),"m")</f>
        <v>8</v>
      </c>
      <c r="G2031" s="2" t="str">
        <f>TEXT(MID(Sales_Transactions[[#This Row],[Order Date]],2,5),"yyy")</f>
        <v>2009</v>
      </c>
      <c r="H2031" s="2" t="str">
        <f>TEXT(MID(Sales_Transactions[[#This Row],[Order Date]],2,5),"yyy/m")</f>
        <v>2009/8</v>
      </c>
      <c r="I2031" t="s">
        <v>78</v>
      </c>
      <c r="J2031">
        <f t="shared" si="186"/>
        <v>3</v>
      </c>
      <c r="K2031" s="2">
        <v>1</v>
      </c>
      <c r="L2031" s="3">
        <v>192.49</v>
      </c>
      <c r="M2031" s="4">
        <v>0.02</v>
      </c>
      <c r="N2031" s="5" t="s">
        <v>34</v>
      </c>
      <c r="O2031" s="3">
        <v>-98.3</v>
      </c>
      <c r="P2031" s="3">
        <v>160.97999999999999</v>
      </c>
      <c r="Q2031" s="3">
        <v>30</v>
      </c>
      <c r="R2031" s="5" t="s">
        <v>163</v>
      </c>
      <c r="S2031" s="5" t="s">
        <v>2236</v>
      </c>
      <c r="T2031" s="5" t="str">
        <f t="shared" si="187"/>
        <v>Edward Nazzal</v>
      </c>
      <c r="U2031" t="s">
        <v>1988</v>
      </c>
      <c r="V2031" s="5" t="s">
        <v>74</v>
      </c>
      <c r="W2031" s="5" t="s">
        <v>57</v>
      </c>
      <c r="X2031" s="5" t="s">
        <v>154</v>
      </c>
      <c r="Y2031" s="5" t="s">
        <v>1271</v>
      </c>
      <c r="Z2031" s="5" t="s">
        <v>40</v>
      </c>
      <c r="AA2031" s="4">
        <v>0.62</v>
      </c>
      <c r="AB2031" s="1">
        <v>40044</v>
      </c>
      <c r="AC2031" s="1">
        <v>29834</v>
      </c>
      <c r="AD2031">
        <f t="shared" si="188"/>
        <v>3</v>
      </c>
      <c r="AE2031">
        <f t="shared" ca="1" si="189"/>
        <v>42</v>
      </c>
      <c r="AF2031" t="str">
        <f t="shared" ca="1" si="190"/>
        <v>18-64</v>
      </c>
      <c r="AG2031" s="3">
        <f t="shared" si="191"/>
        <v>190.94780399999999</v>
      </c>
      <c r="AH2031" t="str">
        <f>_xlfn.IFNA(VLOOKUP(Sales_Transactions[[#This Row],[Order ID]],Returned_Items[#All],2,FALSE),"Not Returned")</f>
        <v>Not Returned</v>
      </c>
    </row>
    <row r="2032" spans="1:34" x14ac:dyDescent="0.25">
      <c r="A2032">
        <v>10183</v>
      </c>
      <c r="C2032" t="s">
        <v>1104</v>
      </c>
      <c r="D2032" s="2" t="str">
        <f>TEXT(MID(Sales_Transactions[[#This Row],[Order Date]],2,5),"d/m/yyy")</f>
        <v>24/11/2009</v>
      </c>
      <c r="E2032" s="2" t="str">
        <f>TEXT(MID(Sales_Transactions[[#This Row],[Order Date]],2,5),"d")</f>
        <v>24</v>
      </c>
      <c r="F2032" s="2" t="str">
        <f>TEXT(MID(Sales_Transactions[[#This Row],[Order Date]],2,5),"m")</f>
        <v>11</v>
      </c>
      <c r="G2032" s="2" t="str">
        <f>TEXT(MID(Sales_Transactions[[#This Row],[Order Date]],2,5),"yyy")</f>
        <v>2009</v>
      </c>
      <c r="H2032" s="2" t="str">
        <f>TEXT(MID(Sales_Transactions[[#This Row],[Order Date]],2,5),"yyy/m")</f>
        <v>2009/11</v>
      </c>
      <c r="I2032" t="s">
        <v>101</v>
      </c>
      <c r="J2032">
        <f t="shared" si="186"/>
        <v>1</v>
      </c>
      <c r="K2032" s="2">
        <v>48</v>
      </c>
      <c r="L2032" s="3">
        <v>1210.02</v>
      </c>
      <c r="M2032" s="4">
        <v>0.06</v>
      </c>
      <c r="N2032" s="5" t="s">
        <v>34</v>
      </c>
      <c r="O2032" s="3">
        <v>-279.44</v>
      </c>
      <c r="P2032" s="3">
        <v>25.98</v>
      </c>
      <c r="Q2032" s="3">
        <v>14.36</v>
      </c>
      <c r="R2032" s="5" t="s">
        <v>1836</v>
      </c>
      <c r="S2032" s="5" t="s">
        <v>2283</v>
      </c>
      <c r="T2032" s="5" t="str">
        <f t="shared" si="187"/>
        <v>Darren Budd</v>
      </c>
      <c r="U2032" t="s">
        <v>1988</v>
      </c>
      <c r="V2032" s="5" t="s">
        <v>47</v>
      </c>
      <c r="W2032" s="5" t="s">
        <v>57</v>
      </c>
      <c r="X2032" s="5" t="s">
        <v>154</v>
      </c>
      <c r="Y2032" s="5" t="s">
        <v>443</v>
      </c>
      <c r="Z2032" s="5" t="s">
        <v>40</v>
      </c>
      <c r="AA2032" s="4">
        <v>0.6</v>
      </c>
      <c r="AB2032" s="1">
        <v>40142</v>
      </c>
      <c r="AC2032" s="1">
        <v>29780</v>
      </c>
      <c r="AD2032">
        <f t="shared" si="188"/>
        <v>1</v>
      </c>
      <c r="AE2032">
        <f t="shared" ca="1" si="189"/>
        <v>43</v>
      </c>
      <c r="AF2032" t="str">
        <f t="shared" ca="1" si="190"/>
        <v>18-64</v>
      </c>
      <c r="AG2032" s="3">
        <f t="shared" si="191"/>
        <v>0.8400919166666666</v>
      </c>
      <c r="AH2032" t="str">
        <f>_xlfn.IFNA(VLOOKUP(Sales_Transactions[[#This Row],[Order ID]],Returned_Items[#All],2,FALSE),"Not Returned")</f>
        <v>Returned</v>
      </c>
    </row>
    <row r="2033" spans="1:34" x14ac:dyDescent="0.25">
      <c r="A2033">
        <v>10247</v>
      </c>
      <c r="C2033" t="s">
        <v>1246</v>
      </c>
      <c r="D2033" s="2" t="str">
        <f>TEXT(MID(Sales_Transactions[[#This Row],[Order Date]],2,5),"d/m/yyy")</f>
        <v>10/1/2010</v>
      </c>
      <c r="E2033" s="2" t="str">
        <f>TEXT(MID(Sales_Transactions[[#This Row],[Order Date]],2,5),"d")</f>
        <v>10</v>
      </c>
      <c r="F2033" s="2" t="str">
        <f>TEXT(MID(Sales_Transactions[[#This Row],[Order Date]],2,5),"m")</f>
        <v>1</v>
      </c>
      <c r="G2033" s="2" t="str">
        <f>TEXT(MID(Sales_Transactions[[#This Row],[Order Date]],2,5),"yyy")</f>
        <v>2010</v>
      </c>
      <c r="H2033" s="2" t="str">
        <f>TEXT(MID(Sales_Transactions[[#This Row],[Order Date]],2,5),"yyy/m")</f>
        <v>2010/1</v>
      </c>
      <c r="I2033" t="s">
        <v>78</v>
      </c>
      <c r="J2033">
        <f t="shared" si="186"/>
        <v>3</v>
      </c>
      <c r="K2033" s="2">
        <v>21</v>
      </c>
      <c r="L2033" s="3">
        <v>111.66</v>
      </c>
      <c r="M2033" s="4">
        <v>0.06</v>
      </c>
      <c r="N2033" s="5" t="s">
        <v>23</v>
      </c>
      <c r="O2033" s="3">
        <v>-53.33</v>
      </c>
      <c r="P2033" s="3">
        <v>4.9800000000000004</v>
      </c>
      <c r="Q2033" s="3">
        <v>5.49</v>
      </c>
      <c r="R2033" s="5" t="s">
        <v>163</v>
      </c>
      <c r="S2033" s="5" t="s">
        <v>2257</v>
      </c>
      <c r="T2033" s="5" t="str">
        <f t="shared" si="187"/>
        <v>Edward Becker</v>
      </c>
      <c r="U2033" t="s">
        <v>1988</v>
      </c>
      <c r="V2033" s="5" t="s">
        <v>74</v>
      </c>
      <c r="W2033" s="5" t="s">
        <v>28</v>
      </c>
      <c r="X2033" s="5" t="s">
        <v>75</v>
      </c>
      <c r="Y2033" s="5" t="s">
        <v>2182</v>
      </c>
      <c r="Z2033" s="5" t="s">
        <v>43</v>
      </c>
      <c r="AA2033" s="4">
        <v>0.38</v>
      </c>
      <c r="AB2033" s="1">
        <v>40189</v>
      </c>
      <c r="AC2033" s="1">
        <v>29633</v>
      </c>
      <c r="AD2033">
        <f t="shared" si="188"/>
        <v>1</v>
      </c>
      <c r="AE2033">
        <f t="shared" ca="1" si="189"/>
        <v>43</v>
      </c>
      <c r="AF2033" t="str">
        <f t="shared" ca="1" si="190"/>
        <v>18-64</v>
      </c>
      <c r="AG2033" s="3">
        <f t="shared" si="191"/>
        <v>0.4984291428571429</v>
      </c>
      <c r="AH2033" t="str">
        <f>_xlfn.IFNA(VLOOKUP(Sales_Transactions[[#This Row],[Order ID]],Returned_Items[#All],2,FALSE),"Not Returned")</f>
        <v>Not Returned</v>
      </c>
    </row>
    <row r="2034" spans="1:34" x14ac:dyDescent="0.25">
      <c r="A2034">
        <v>10247</v>
      </c>
      <c r="C2034" t="s">
        <v>1246</v>
      </c>
      <c r="D2034" s="2" t="str">
        <f>TEXT(MID(Sales_Transactions[[#This Row],[Order Date]],2,5),"d/m/yyy")</f>
        <v>10/1/2010</v>
      </c>
      <c r="E2034" s="2" t="str">
        <f>TEXT(MID(Sales_Transactions[[#This Row],[Order Date]],2,5),"d")</f>
        <v>10</v>
      </c>
      <c r="F2034" s="2" t="str">
        <f>TEXT(MID(Sales_Transactions[[#This Row],[Order Date]],2,5),"m")</f>
        <v>1</v>
      </c>
      <c r="G2034" s="2" t="str">
        <f>TEXT(MID(Sales_Transactions[[#This Row],[Order Date]],2,5),"yyy")</f>
        <v>2010</v>
      </c>
      <c r="H2034" s="2" t="str">
        <f>TEXT(MID(Sales_Transactions[[#This Row],[Order Date]],2,5),"yyy/m")</f>
        <v>2010/1</v>
      </c>
      <c r="I2034" t="s">
        <v>78</v>
      </c>
      <c r="J2034">
        <f t="shared" si="186"/>
        <v>3</v>
      </c>
      <c r="K2034" s="2">
        <v>24</v>
      </c>
      <c r="L2034" s="3">
        <v>231.95</v>
      </c>
      <c r="M2034" s="4">
        <v>0.03</v>
      </c>
      <c r="N2034" s="5" t="s">
        <v>23</v>
      </c>
      <c r="O2034" s="3">
        <v>44.14</v>
      </c>
      <c r="P2034" s="3">
        <v>9.7799999999999994</v>
      </c>
      <c r="Q2034" s="3">
        <v>1.99</v>
      </c>
      <c r="R2034" s="5" t="s">
        <v>163</v>
      </c>
      <c r="S2034" s="5" t="s">
        <v>2257</v>
      </c>
      <c r="T2034" s="5" t="str">
        <f t="shared" si="187"/>
        <v>Edward Becker</v>
      </c>
      <c r="U2034" t="s">
        <v>1988</v>
      </c>
      <c r="V2034" s="5" t="s">
        <v>74</v>
      </c>
      <c r="W2034" s="5" t="s">
        <v>48</v>
      </c>
      <c r="X2034" s="5" t="s">
        <v>87</v>
      </c>
      <c r="Y2034" s="5" t="s">
        <v>381</v>
      </c>
      <c r="Z2034" s="5" t="s">
        <v>60</v>
      </c>
      <c r="AA2034" s="4">
        <v>0.43</v>
      </c>
      <c r="AB2034" s="1">
        <v>40190</v>
      </c>
      <c r="AC2034" s="1">
        <v>29685</v>
      </c>
      <c r="AD2034">
        <f t="shared" si="188"/>
        <v>2</v>
      </c>
      <c r="AE2034">
        <f t="shared" ca="1" si="189"/>
        <v>43</v>
      </c>
      <c r="AF2034" t="str">
        <f t="shared" ca="1" si="190"/>
        <v>18-64</v>
      </c>
      <c r="AG2034" s="3">
        <f t="shared" si="191"/>
        <v>0.49029441666666668</v>
      </c>
      <c r="AH2034" t="str">
        <f>_xlfn.IFNA(VLOOKUP(Sales_Transactions[[#This Row],[Order ID]],Returned_Items[#All],2,FALSE),"Not Returned")</f>
        <v>Not Returned</v>
      </c>
    </row>
    <row r="2035" spans="1:34" x14ac:dyDescent="0.25">
      <c r="A2035">
        <v>10371</v>
      </c>
      <c r="C2035" t="s">
        <v>412</v>
      </c>
      <c r="D2035" s="2" t="str">
        <f>TEXT(MID(Sales_Transactions[[#This Row],[Order Date]],2,5),"d/m/yyy")</f>
        <v>16/9/2009</v>
      </c>
      <c r="E2035" s="2" t="str">
        <f>TEXT(MID(Sales_Transactions[[#This Row],[Order Date]],2,5),"d")</f>
        <v>16</v>
      </c>
      <c r="F2035" s="2" t="str">
        <f>TEXT(MID(Sales_Transactions[[#This Row],[Order Date]],2,5),"m")</f>
        <v>9</v>
      </c>
      <c r="G2035" s="2" t="str">
        <f>TEXT(MID(Sales_Transactions[[#This Row],[Order Date]],2,5),"yyy")</f>
        <v>2009</v>
      </c>
      <c r="H2035" s="2" t="str">
        <f>TEXT(MID(Sales_Transactions[[#This Row],[Order Date]],2,5),"yyy/m")</f>
        <v>2009/9</v>
      </c>
      <c r="I2035" t="s">
        <v>33</v>
      </c>
      <c r="J2035">
        <f t="shared" si="186"/>
        <v>4</v>
      </c>
      <c r="K2035" s="2">
        <v>10</v>
      </c>
      <c r="L2035" s="3">
        <v>156.15</v>
      </c>
      <c r="M2035" s="4">
        <v>0.08</v>
      </c>
      <c r="N2035" s="5" t="s">
        <v>67</v>
      </c>
      <c r="O2035" s="3">
        <v>-37.6</v>
      </c>
      <c r="P2035" s="3">
        <v>15.73</v>
      </c>
      <c r="Q2035" s="3">
        <v>7.42</v>
      </c>
      <c r="R2035" s="5" t="s">
        <v>2296</v>
      </c>
      <c r="S2035" s="5" t="s">
        <v>2297</v>
      </c>
      <c r="T2035" s="5" t="str">
        <f t="shared" si="187"/>
        <v>Melanie Page</v>
      </c>
      <c r="U2035" t="s">
        <v>1988</v>
      </c>
      <c r="V2035" s="5" t="s">
        <v>47</v>
      </c>
      <c r="W2035" s="5" t="s">
        <v>28</v>
      </c>
      <c r="X2035" s="5" t="s">
        <v>221</v>
      </c>
      <c r="Y2035" s="5" t="s">
        <v>2298</v>
      </c>
      <c r="Z2035" s="5" t="s">
        <v>60</v>
      </c>
      <c r="AA2035" s="4">
        <v>0.56000000000000005</v>
      </c>
      <c r="AB2035" s="1">
        <v>40074</v>
      </c>
      <c r="AC2035" s="1">
        <v>29545</v>
      </c>
      <c r="AD2035">
        <f t="shared" si="188"/>
        <v>2</v>
      </c>
      <c r="AE2035">
        <f t="shared" ca="1" si="189"/>
        <v>43</v>
      </c>
      <c r="AF2035" t="str">
        <f t="shared" ca="1" si="190"/>
        <v>18-64</v>
      </c>
      <c r="AG2035" s="3">
        <f t="shared" si="191"/>
        <v>2.3137416000000002</v>
      </c>
      <c r="AH2035" t="str">
        <f>_xlfn.IFNA(VLOOKUP(Sales_Transactions[[#This Row],[Order ID]],Returned_Items[#All],2,FALSE),"Not Returned")</f>
        <v>Not Returned</v>
      </c>
    </row>
    <row r="2036" spans="1:34" x14ac:dyDescent="0.25">
      <c r="A2036">
        <v>10498</v>
      </c>
      <c r="C2036" t="s">
        <v>603</v>
      </c>
      <c r="D2036" s="2" t="str">
        <f>TEXT(MID(Sales_Transactions[[#This Row],[Order Date]],2,5),"d/m/yyy")</f>
        <v>23/10/2010</v>
      </c>
      <c r="E2036" s="2" t="str">
        <f>TEXT(MID(Sales_Transactions[[#This Row],[Order Date]],2,5),"d")</f>
        <v>23</v>
      </c>
      <c r="F2036" s="2" t="str">
        <f>TEXT(MID(Sales_Transactions[[#This Row],[Order Date]],2,5),"m")</f>
        <v>10</v>
      </c>
      <c r="G2036" s="2" t="str">
        <f>TEXT(MID(Sales_Transactions[[#This Row],[Order Date]],2,5),"yyy")</f>
        <v>2010</v>
      </c>
      <c r="H2036" s="2" t="str">
        <f>TEXT(MID(Sales_Transactions[[#This Row],[Order Date]],2,5),"yyy/m")</f>
        <v>2010/10</v>
      </c>
      <c r="I2036" t="s">
        <v>22</v>
      </c>
      <c r="J2036">
        <f t="shared" si="186"/>
        <v>2</v>
      </c>
      <c r="K2036" s="2">
        <v>47</v>
      </c>
      <c r="L2036" s="3">
        <v>1968.47</v>
      </c>
      <c r="M2036" s="4">
        <v>0.04</v>
      </c>
      <c r="N2036" s="5" t="s">
        <v>23</v>
      </c>
      <c r="O2036" s="3">
        <v>327.9</v>
      </c>
      <c r="P2036" s="3">
        <v>40.97</v>
      </c>
      <c r="Q2036" s="3">
        <v>8.99</v>
      </c>
      <c r="R2036" s="5" t="s">
        <v>2299</v>
      </c>
      <c r="S2036" s="5" t="s">
        <v>2300</v>
      </c>
      <c r="T2036" s="5" t="str">
        <f t="shared" si="187"/>
        <v>Jesus Ocampo</v>
      </c>
      <c r="U2036" t="s">
        <v>1988</v>
      </c>
      <c r="V2036" s="5" t="s">
        <v>27</v>
      </c>
      <c r="W2036" s="5" t="s">
        <v>28</v>
      </c>
      <c r="X2036" s="5" t="s">
        <v>124</v>
      </c>
      <c r="Y2036" s="5" t="s">
        <v>1334</v>
      </c>
      <c r="Z2036" s="5" t="s">
        <v>60</v>
      </c>
      <c r="AA2036" s="4">
        <v>0.59</v>
      </c>
      <c r="AB2036" s="1">
        <v>40481</v>
      </c>
      <c r="AC2036" s="1">
        <v>19417</v>
      </c>
      <c r="AD2036">
        <f t="shared" si="188"/>
        <v>7</v>
      </c>
      <c r="AE2036">
        <f t="shared" ca="1" si="189"/>
        <v>71</v>
      </c>
      <c r="AF2036" t="str">
        <f t="shared" ca="1" si="190"/>
        <v>Over 65</v>
      </c>
      <c r="AG2036" s="3">
        <f t="shared" si="191"/>
        <v>1.0626300425531916</v>
      </c>
      <c r="AH2036" t="str">
        <f>_xlfn.IFNA(VLOOKUP(Sales_Transactions[[#This Row],[Order ID]],Returned_Items[#All],2,FALSE),"Not Returned")</f>
        <v>Returned</v>
      </c>
    </row>
    <row r="2037" spans="1:34" x14ac:dyDescent="0.25">
      <c r="A2037">
        <v>10624</v>
      </c>
      <c r="C2037" t="s">
        <v>2301</v>
      </c>
      <c r="D2037" s="2" t="str">
        <f>TEXT(MID(Sales_Transactions[[#This Row],[Order Date]],2,5),"d/m/yyy")</f>
        <v>20/12/2009</v>
      </c>
      <c r="E2037" s="2" t="str">
        <f>TEXT(MID(Sales_Transactions[[#This Row],[Order Date]],2,5),"d")</f>
        <v>20</v>
      </c>
      <c r="F2037" s="2" t="str">
        <f>TEXT(MID(Sales_Transactions[[#This Row],[Order Date]],2,5),"m")</f>
        <v>12</v>
      </c>
      <c r="G2037" s="2" t="str">
        <f>TEXT(MID(Sales_Transactions[[#This Row],[Order Date]],2,5),"yyy")</f>
        <v>2009</v>
      </c>
      <c r="H2037" s="2" t="str">
        <f>TEXT(MID(Sales_Transactions[[#This Row],[Order Date]],2,5),"yyy/m")</f>
        <v>2009/12</v>
      </c>
      <c r="I2037" t="s">
        <v>101</v>
      </c>
      <c r="J2037">
        <f t="shared" si="186"/>
        <v>1</v>
      </c>
      <c r="K2037" s="2">
        <v>23</v>
      </c>
      <c r="L2037" s="3">
        <v>1082.43</v>
      </c>
      <c r="M2037" s="4">
        <v>0.06</v>
      </c>
      <c r="N2037" s="5" t="s">
        <v>23</v>
      </c>
      <c r="O2037" s="3">
        <v>23.97</v>
      </c>
      <c r="P2037" s="3">
        <v>47.98</v>
      </c>
      <c r="Q2037" s="3">
        <v>3.61</v>
      </c>
      <c r="R2037" s="5" t="s">
        <v>1836</v>
      </c>
      <c r="S2037" s="5" t="s">
        <v>2302</v>
      </c>
      <c r="T2037" s="5" t="str">
        <f t="shared" si="187"/>
        <v>Darren Powers</v>
      </c>
      <c r="U2037" t="s">
        <v>1988</v>
      </c>
      <c r="V2037" s="5" t="s">
        <v>47</v>
      </c>
      <c r="W2037" s="5" t="s">
        <v>48</v>
      </c>
      <c r="X2037" s="5" t="s">
        <v>87</v>
      </c>
      <c r="Y2037" s="5" t="s">
        <v>88</v>
      </c>
      <c r="Z2037" s="5" t="s">
        <v>60</v>
      </c>
      <c r="AA2037" s="4">
        <v>0.71</v>
      </c>
      <c r="AB2037" s="1">
        <v>40169</v>
      </c>
      <c r="AC2037" s="1">
        <v>20031</v>
      </c>
      <c r="AD2037">
        <f t="shared" si="188"/>
        <v>2</v>
      </c>
      <c r="AE2037">
        <f t="shared" ca="1" si="189"/>
        <v>69</v>
      </c>
      <c r="AF2037" t="str">
        <f t="shared" ca="1" si="190"/>
        <v>Over 65</v>
      </c>
      <c r="AG2037" s="3">
        <f t="shared" si="191"/>
        <v>2.2417918260869563</v>
      </c>
      <c r="AH2037" t="str">
        <f>_xlfn.IFNA(VLOOKUP(Sales_Transactions[[#This Row],[Order ID]],Returned_Items[#All],2,FALSE),"Not Returned")</f>
        <v>Not Returned</v>
      </c>
    </row>
    <row r="2038" spans="1:34" x14ac:dyDescent="0.25">
      <c r="A2038">
        <v>11425</v>
      </c>
      <c r="C2038" t="s">
        <v>1735</v>
      </c>
      <c r="D2038" s="2" t="str">
        <f>TEXT(MID(Sales_Transactions[[#This Row],[Order Date]],2,5),"d/m/yyy")</f>
        <v>22/6/2011</v>
      </c>
      <c r="E2038" s="2" t="str">
        <f>TEXT(MID(Sales_Transactions[[#This Row],[Order Date]],2,5),"d")</f>
        <v>22</v>
      </c>
      <c r="F2038" s="2" t="str">
        <f>TEXT(MID(Sales_Transactions[[#This Row],[Order Date]],2,5),"m")</f>
        <v>6</v>
      </c>
      <c r="G2038" s="2" t="str">
        <f>TEXT(MID(Sales_Transactions[[#This Row],[Order Date]],2,5),"yyy")</f>
        <v>2011</v>
      </c>
      <c r="H2038" s="2" t="str">
        <f>TEXT(MID(Sales_Transactions[[#This Row],[Order Date]],2,5),"yyy/m")</f>
        <v>2011/6</v>
      </c>
      <c r="I2038" t="s">
        <v>101</v>
      </c>
      <c r="J2038">
        <f t="shared" si="186"/>
        <v>1</v>
      </c>
      <c r="K2038" s="2">
        <v>29</v>
      </c>
      <c r="L2038" s="3">
        <v>482.91</v>
      </c>
      <c r="M2038" s="4">
        <v>0.1</v>
      </c>
      <c r="N2038" s="5" t="s">
        <v>23</v>
      </c>
      <c r="O2038" s="3">
        <v>-16.59</v>
      </c>
      <c r="P2038" s="3">
        <v>16.91</v>
      </c>
      <c r="Q2038" s="3">
        <v>6.25</v>
      </c>
      <c r="R2038" s="5" t="s">
        <v>1561</v>
      </c>
      <c r="S2038" s="5" t="s">
        <v>2303</v>
      </c>
      <c r="T2038" s="5" t="str">
        <f t="shared" si="187"/>
        <v>Patrick Bzostek</v>
      </c>
      <c r="U2038" t="s">
        <v>1988</v>
      </c>
      <c r="V2038" s="5" t="s">
        <v>37</v>
      </c>
      <c r="W2038" s="5" t="s">
        <v>28</v>
      </c>
      <c r="X2038" s="5" t="s">
        <v>29</v>
      </c>
      <c r="Y2038" s="5" t="s">
        <v>1365</v>
      </c>
      <c r="Z2038" s="5" t="s">
        <v>43</v>
      </c>
      <c r="AA2038" s="4">
        <v>0.57999999999999996</v>
      </c>
      <c r="AB2038" s="1">
        <v>40717</v>
      </c>
      <c r="AC2038" s="1">
        <v>19758</v>
      </c>
      <c r="AD2038">
        <f t="shared" si="188"/>
        <v>1</v>
      </c>
      <c r="AE2038">
        <f t="shared" ca="1" si="189"/>
        <v>70</v>
      </c>
      <c r="AF2038" t="str">
        <f t="shared" ca="1" si="190"/>
        <v>Over 65</v>
      </c>
      <c r="AG2038" s="3">
        <f t="shared" si="191"/>
        <v>0.79803758620689658</v>
      </c>
      <c r="AH2038" t="str">
        <f>_xlfn.IFNA(VLOOKUP(Sales_Transactions[[#This Row],[Order ID]],Returned_Items[#All],2,FALSE),"Not Returned")</f>
        <v>Returned</v>
      </c>
    </row>
    <row r="2039" spans="1:34" x14ac:dyDescent="0.25">
      <c r="A2039">
        <v>11425</v>
      </c>
      <c r="C2039" t="s">
        <v>1735</v>
      </c>
      <c r="D2039" s="2" t="str">
        <f>TEXT(MID(Sales_Transactions[[#This Row],[Order Date]],2,5),"d/m/yyy")</f>
        <v>22/6/2011</v>
      </c>
      <c r="E2039" s="2" t="str">
        <f>TEXT(MID(Sales_Transactions[[#This Row],[Order Date]],2,5),"d")</f>
        <v>22</v>
      </c>
      <c r="F2039" s="2" t="str">
        <f>TEXT(MID(Sales_Transactions[[#This Row],[Order Date]],2,5),"m")</f>
        <v>6</v>
      </c>
      <c r="G2039" s="2" t="str">
        <f>TEXT(MID(Sales_Transactions[[#This Row],[Order Date]],2,5),"yyy")</f>
        <v>2011</v>
      </c>
      <c r="H2039" s="2" t="str">
        <f>TEXT(MID(Sales_Transactions[[#This Row],[Order Date]],2,5),"yyy/m")</f>
        <v>2011/6</v>
      </c>
      <c r="I2039" t="s">
        <v>101</v>
      </c>
      <c r="J2039">
        <f t="shared" si="186"/>
        <v>1</v>
      </c>
      <c r="K2039" s="2">
        <v>23</v>
      </c>
      <c r="L2039" s="3">
        <v>2969.6365000000001</v>
      </c>
      <c r="M2039" s="4">
        <v>0.04</v>
      </c>
      <c r="N2039" s="5" t="s">
        <v>67</v>
      </c>
      <c r="O2039" s="3">
        <v>383.45</v>
      </c>
      <c r="P2039" s="3">
        <v>155.99</v>
      </c>
      <c r="Q2039" s="3">
        <v>8.99</v>
      </c>
      <c r="R2039" s="5" t="s">
        <v>1561</v>
      </c>
      <c r="S2039" s="5" t="s">
        <v>2303</v>
      </c>
      <c r="T2039" s="5" t="str">
        <f t="shared" si="187"/>
        <v>Patrick Bzostek</v>
      </c>
      <c r="U2039" t="s">
        <v>1988</v>
      </c>
      <c r="V2039" s="5" t="s">
        <v>37</v>
      </c>
      <c r="W2039" s="5" t="s">
        <v>48</v>
      </c>
      <c r="X2039" s="5" t="s">
        <v>49</v>
      </c>
      <c r="Y2039" s="5" t="s">
        <v>1206</v>
      </c>
      <c r="Z2039" s="5" t="s">
        <v>43</v>
      </c>
      <c r="AA2039" s="4">
        <v>0.57999999999999996</v>
      </c>
      <c r="AB2039" s="1">
        <v>40718</v>
      </c>
      <c r="AC2039" s="1">
        <v>19840</v>
      </c>
      <c r="AD2039">
        <f t="shared" si="188"/>
        <v>2</v>
      </c>
      <c r="AE2039">
        <f t="shared" ca="1" si="189"/>
        <v>70</v>
      </c>
      <c r="AF2039" t="str">
        <f t="shared" ca="1" si="190"/>
        <v>Over 65</v>
      </c>
      <c r="AG2039" s="3">
        <f t="shared" si="191"/>
        <v>7.1703306086956529</v>
      </c>
      <c r="AH2039" t="str">
        <f>_xlfn.IFNA(VLOOKUP(Sales_Transactions[[#This Row],[Order ID]],Returned_Items[#All],2,FALSE),"Not Returned")</f>
        <v>Returned</v>
      </c>
    </row>
    <row r="2040" spans="1:34" x14ac:dyDescent="0.25">
      <c r="A2040">
        <v>11491</v>
      </c>
      <c r="C2040" t="s">
        <v>410</v>
      </c>
      <c r="D2040" s="2" t="str">
        <f>TEXT(MID(Sales_Transactions[[#This Row],[Order Date]],2,5),"d/m/yyy")</f>
        <v>17/8/2010</v>
      </c>
      <c r="E2040" s="2" t="str">
        <f>TEXT(MID(Sales_Transactions[[#This Row],[Order Date]],2,5),"d")</f>
        <v>17</v>
      </c>
      <c r="F2040" s="2" t="str">
        <f>TEXT(MID(Sales_Transactions[[#This Row],[Order Date]],2,5),"m")</f>
        <v>8</v>
      </c>
      <c r="G2040" s="2" t="str">
        <f>TEXT(MID(Sales_Transactions[[#This Row],[Order Date]],2,5),"yyy")</f>
        <v>2010</v>
      </c>
      <c r="H2040" s="2" t="str">
        <f>TEXT(MID(Sales_Transactions[[#This Row],[Order Date]],2,5),"yyy/m")</f>
        <v>2010/8</v>
      </c>
      <c r="I2040" t="s">
        <v>22</v>
      </c>
      <c r="J2040">
        <f t="shared" si="186"/>
        <v>2</v>
      </c>
      <c r="K2040" s="2">
        <v>26</v>
      </c>
      <c r="L2040" s="3">
        <v>165.37</v>
      </c>
      <c r="M2040" s="4">
        <v>0.06</v>
      </c>
      <c r="N2040" s="5" t="s">
        <v>23</v>
      </c>
      <c r="O2040" s="3">
        <v>-80.11</v>
      </c>
      <c r="P2040" s="3">
        <v>6.6</v>
      </c>
      <c r="Q2040" s="3">
        <v>4.07</v>
      </c>
      <c r="R2040" s="5" t="s">
        <v>1836</v>
      </c>
      <c r="S2040" s="5" t="s">
        <v>2283</v>
      </c>
      <c r="T2040" s="5" t="str">
        <f t="shared" si="187"/>
        <v>Darren Budd</v>
      </c>
      <c r="U2040" t="s">
        <v>1988</v>
      </c>
      <c r="V2040" s="5" t="s">
        <v>74</v>
      </c>
      <c r="W2040" s="5" t="s">
        <v>48</v>
      </c>
      <c r="X2040" s="5" t="s">
        <v>87</v>
      </c>
      <c r="Y2040" s="5" t="s">
        <v>2074</v>
      </c>
      <c r="Z2040" s="5" t="s">
        <v>60</v>
      </c>
      <c r="AA2040" s="4">
        <v>0.66</v>
      </c>
      <c r="AB2040" s="1">
        <v>40416</v>
      </c>
      <c r="AC2040" s="1">
        <v>19756</v>
      </c>
      <c r="AD2040">
        <f t="shared" si="188"/>
        <v>9</v>
      </c>
      <c r="AE2040">
        <f t="shared" ca="1" si="189"/>
        <v>70</v>
      </c>
      <c r="AF2040" t="str">
        <f t="shared" ca="1" si="190"/>
        <v>Over 65</v>
      </c>
      <c r="AG2040" s="3">
        <f t="shared" si="191"/>
        <v>0.41023230769230767</v>
      </c>
      <c r="AH2040" t="str">
        <f>_xlfn.IFNA(VLOOKUP(Sales_Transactions[[#This Row],[Order ID]],Returned_Items[#All],2,FALSE),"Not Returned")</f>
        <v>Not Returned</v>
      </c>
    </row>
    <row r="2041" spans="1:34" x14ac:dyDescent="0.25">
      <c r="A2041">
        <v>11491</v>
      </c>
      <c r="C2041" t="s">
        <v>410</v>
      </c>
      <c r="D2041" s="2" t="str">
        <f>TEXT(MID(Sales_Transactions[[#This Row],[Order Date]],2,5),"d/m/yyy")</f>
        <v>17/8/2010</v>
      </c>
      <c r="E2041" s="2" t="str">
        <f>TEXT(MID(Sales_Transactions[[#This Row],[Order Date]],2,5),"d")</f>
        <v>17</v>
      </c>
      <c r="F2041" s="2" t="str">
        <f>TEXT(MID(Sales_Transactions[[#This Row],[Order Date]],2,5),"m")</f>
        <v>8</v>
      </c>
      <c r="G2041" s="2" t="str">
        <f>TEXT(MID(Sales_Transactions[[#This Row],[Order Date]],2,5),"yyy")</f>
        <v>2010</v>
      </c>
      <c r="H2041" s="2" t="str">
        <f>TEXT(MID(Sales_Transactions[[#This Row],[Order Date]],2,5),"yyy/m")</f>
        <v>2010/8</v>
      </c>
      <c r="I2041" t="s">
        <v>22</v>
      </c>
      <c r="J2041">
        <f t="shared" si="186"/>
        <v>2</v>
      </c>
      <c r="K2041" s="2">
        <v>38</v>
      </c>
      <c r="L2041" s="3">
        <v>1785.74</v>
      </c>
      <c r="M2041" s="4">
        <v>0.03</v>
      </c>
      <c r="N2041" s="5" t="s">
        <v>67</v>
      </c>
      <c r="O2041" s="3">
        <v>739.48</v>
      </c>
      <c r="P2041" s="3">
        <v>48.04</v>
      </c>
      <c r="Q2041" s="3">
        <v>7.23</v>
      </c>
      <c r="R2041" s="5" t="s">
        <v>1836</v>
      </c>
      <c r="S2041" s="5" t="s">
        <v>2283</v>
      </c>
      <c r="T2041" s="5" t="str">
        <f t="shared" si="187"/>
        <v>Darren Budd</v>
      </c>
      <c r="U2041" t="s">
        <v>1988</v>
      </c>
      <c r="V2041" s="5" t="s">
        <v>74</v>
      </c>
      <c r="W2041" s="5" t="s">
        <v>57</v>
      </c>
      <c r="X2041" s="5" t="s">
        <v>58</v>
      </c>
      <c r="Y2041" s="5" t="s">
        <v>1664</v>
      </c>
      <c r="Z2041" s="5" t="s">
        <v>43</v>
      </c>
      <c r="AA2041" s="4">
        <v>0.41</v>
      </c>
      <c r="AB2041" s="1">
        <v>40409</v>
      </c>
      <c r="AC2041" s="1">
        <v>30914</v>
      </c>
      <c r="AD2041">
        <f t="shared" si="188"/>
        <v>2</v>
      </c>
      <c r="AE2041">
        <f t="shared" ca="1" si="189"/>
        <v>39</v>
      </c>
      <c r="AF2041" t="str">
        <f t="shared" ca="1" si="190"/>
        <v>18-64</v>
      </c>
      <c r="AG2041" s="3">
        <f t="shared" si="191"/>
        <v>1.4540944210526316</v>
      </c>
      <c r="AH2041" t="str">
        <f>_xlfn.IFNA(VLOOKUP(Sales_Transactions[[#This Row],[Order ID]],Returned_Items[#All],2,FALSE),"Not Returned")</f>
        <v>Not Returned</v>
      </c>
    </row>
    <row r="2042" spans="1:34" x14ac:dyDescent="0.25">
      <c r="A2042">
        <v>11841</v>
      </c>
      <c r="C2042" t="s">
        <v>2304</v>
      </c>
      <c r="D2042" s="2" t="str">
        <f>TEXT(MID(Sales_Transactions[[#This Row],[Order Date]],2,5),"d/m/yyy")</f>
        <v>20/4/2010</v>
      </c>
      <c r="E2042" s="2" t="str">
        <f>TEXT(MID(Sales_Transactions[[#This Row],[Order Date]],2,5),"d")</f>
        <v>20</v>
      </c>
      <c r="F2042" s="2" t="str">
        <f>TEXT(MID(Sales_Transactions[[#This Row],[Order Date]],2,5),"m")</f>
        <v>4</v>
      </c>
      <c r="G2042" s="2" t="str">
        <f>TEXT(MID(Sales_Transactions[[#This Row],[Order Date]],2,5),"yyy")</f>
        <v>2010</v>
      </c>
      <c r="H2042" s="2" t="str">
        <f>TEXT(MID(Sales_Transactions[[#This Row],[Order Date]],2,5),"yyy/m")</f>
        <v>2010/4</v>
      </c>
      <c r="I2042" t="s">
        <v>78</v>
      </c>
      <c r="J2042">
        <f t="shared" si="186"/>
        <v>3</v>
      </c>
      <c r="K2042" s="2">
        <v>44</v>
      </c>
      <c r="L2042" s="3">
        <v>2339.52</v>
      </c>
      <c r="M2042" s="4">
        <v>0.1</v>
      </c>
      <c r="N2042" s="5" t="s">
        <v>23</v>
      </c>
      <c r="O2042" s="3">
        <v>886.03</v>
      </c>
      <c r="P2042" s="3">
        <v>54.96</v>
      </c>
      <c r="Q2042" s="3">
        <v>10.75</v>
      </c>
      <c r="R2042" s="5" t="s">
        <v>2296</v>
      </c>
      <c r="S2042" s="5" t="s">
        <v>2297</v>
      </c>
      <c r="T2042" s="5" t="str">
        <f t="shared" si="187"/>
        <v>Melanie Page</v>
      </c>
      <c r="U2042" t="s">
        <v>1988</v>
      </c>
      <c r="V2042" s="5" t="s">
        <v>47</v>
      </c>
      <c r="W2042" s="5" t="s">
        <v>28</v>
      </c>
      <c r="X2042" s="5" t="s">
        <v>75</v>
      </c>
      <c r="Y2042" s="5" t="s">
        <v>567</v>
      </c>
      <c r="Z2042" s="5" t="s">
        <v>43</v>
      </c>
      <c r="AA2042" s="4">
        <v>0.36</v>
      </c>
      <c r="AB2042" s="1">
        <v>40290</v>
      </c>
      <c r="AC2042" s="1">
        <v>20352</v>
      </c>
      <c r="AD2042">
        <f t="shared" si="188"/>
        <v>2</v>
      </c>
      <c r="AE2042">
        <f t="shared" ca="1" si="189"/>
        <v>68</v>
      </c>
      <c r="AF2042" t="str">
        <f t="shared" ca="1" si="190"/>
        <v>Over 65</v>
      </c>
      <c r="AG2042" s="3">
        <f t="shared" si="191"/>
        <v>1.4921599999999999</v>
      </c>
      <c r="AH2042" t="str">
        <f>_xlfn.IFNA(VLOOKUP(Sales_Transactions[[#This Row],[Order ID]],Returned_Items[#All],2,FALSE),"Not Returned")</f>
        <v>Not Returned</v>
      </c>
    </row>
    <row r="2043" spans="1:34" x14ac:dyDescent="0.25">
      <c r="A2043">
        <v>11841</v>
      </c>
      <c r="C2043" t="s">
        <v>2304</v>
      </c>
      <c r="D2043" s="2" t="str">
        <f>TEXT(MID(Sales_Transactions[[#This Row],[Order Date]],2,5),"d/m/yyy")</f>
        <v>20/4/2010</v>
      </c>
      <c r="E2043" s="2" t="str">
        <f>TEXT(MID(Sales_Transactions[[#This Row],[Order Date]],2,5),"d")</f>
        <v>20</v>
      </c>
      <c r="F2043" s="2" t="str">
        <f>TEXT(MID(Sales_Transactions[[#This Row],[Order Date]],2,5),"m")</f>
        <v>4</v>
      </c>
      <c r="G2043" s="2" t="str">
        <f>TEXT(MID(Sales_Transactions[[#This Row],[Order Date]],2,5),"yyy")</f>
        <v>2010</v>
      </c>
      <c r="H2043" s="2" t="str">
        <f>TEXT(MID(Sales_Transactions[[#This Row],[Order Date]],2,5),"yyy/m")</f>
        <v>2010/4</v>
      </c>
      <c r="I2043" t="s">
        <v>78</v>
      </c>
      <c r="J2043">
        <f t="shared" si="186"/>
        <v>3</v>
      </c>
      <c r="K2043" s="2">
        <v>46</v>
      </c>
      <c r="L2043" s="3">
        <v>533.25</v>
      </c>
      <c r="M2043" s="4">
        <v>7.0000000000000007E-2</v>
      </c>
      <c r="N2043" s="5" t="s">
        <v>23</v>
      </c>
      <c r="O2043" s="3">
        <v>-88.32</v>
      </c>
      <c r="P2043" s="3">
        <v>11.97</v>
      </c>
      <c r="Q2043" s="3">
        <v>5.81</v>
      </c>
      <c r="R2043" s="5" t="s">
        <v>2296</v>
      </c>
      <c r="S2043" s="5" t="s">
        <v>2297</v>
      </c>
      <c r="T2043" s="5" t="str">
        <f t="shared" si="187"/>
        <v>Melanie Page</v>
      </c>
      <c r="U2043" t="s">
        <v>1988</v>
      </c>
      <c r="V2043" s="5" t="s">
        <v>47</v>
      </c>
      <c r="W2043" s="5" t="s">
        <v>28</v>
      </c>
      <c r="X2043" s="5" t="s">
        <v>124</v>
      </c>
      <c r="Y2043" s="5" t="s">
        <v>870</v>
      </c>
      <c r="Z2043" s="5" t="s">
        <v>60</v>
      </c>
      <c r="AA2043" s="4">
        <v>0.6</v>
      </c>
      <c r="AB2043" s="1">
        <v>40288</v>
      </c>
      <c r="AC2043" s="1">
        <v>20398</v>
      </c>
      <c r="AD2043">
        <f t="shared" si="188"/>
        <v>0</v>
      </c>
      <c r="AE2043">
        <f t="shared" ca="1" si="189"/>
        <v>68</v>
      </c>
      <c r="AF2043" t="str">
        <f t="shared" ca="1" si="190"/>
        <v>Over 65</v>
      </c>
      <c r="AG2043" s="3">
        <f t="shared" si="191"/>
        <v>0.38633958695652171</v>
      </c>
      <c r="AH2043" t="str">
        <f>_xlfn.IFNA(VLOOKUP(Sales_Transactions[[#This Row],[Order ID]],Returned_Items[#All],2,FALSE),"Not Returned")</f>
        <v>Not Returned</v>
      </c>
    </row>
    <row r="2044" spans="1:34" x14ac:dyDescent="0.25">
      <c r="A2044">
        <v>11878</v>
      </c>
      <c r="C2044" t="s">
        <v>2305</v>
      </c>
      <c r="D2044" s="2" t="str">
        <f>TEXT(MID(Sales_Transactions[[#This Row],[Order Date]],2,5),"d/m/yyy")</f>
        <v>24/2/2010</v>
      </c>
      <c r="E2044" s="2" t="str">
        <f>TEXT(MID(Sales_Transactions[[#This Row],[Order Date]],2,5),"d")</f>
        <v>24</v>
      </c>
      <c r="F2044" s="2" t="str">
        <f>TEXT(MID(Sales_Transactions[[#This Row],[Order Date]],2,5),"m")</f>
        <v>2</v>
      </c>
      <c r="G2044" s="2" t="str">
        <f>TEXT(MID(Sales_Transactions[[#This Row],[Order Date]],2,5),"yyy")</f>
        <v>2010</v>
      </c>
      <c r="H2044" s="2" t="str">
        <f>TEXT(MID(Sales_Transactions[[#This Row],[Order Date]],2,5),"yyy/m")</f>
        <v>2010/2</v>
      </c>
      <c r="I2044" t="s">
        <v>52</v>
      </c>
      <c r="J2044">
        <f t="shared" si="186"/>
        <v>1</v>
      </c>
      <c r="K2044" s="2">
        <v>18</v>
      </c>
      <c r="L2044" s="3">
        <v>102.06</v>
      </c>
      <c r="M2044" s="4">
        <v>0.1</v>
      </c>
      <c r="N2044" s="5" t="s">
        <v>23</v>
      </c>
      <c r="O2044" s="3">
        <v>36.229999999999997</v>
      </c>
      <c r="P2044" s="3">
        <v>6.3</v>
      </c>
      <c r="Q2044" s="3">
        <v>0.5</v>
      </c>
      <c r="R2044" s="5" t="s">
        <v>2299</v>
      </c>
      <c r="S2044" s="5" t="s">
        <v>2300</v>
      </c>
      <c r="T2044" s="5" t="str">
        <f t="shared" si="187"/>
        <v>Jesus Ocampo</v>
      </c>
      <c r="U2044" t="s">
        <v>1988</v>
      </c>
      <c r="V2044" s="5" t="s">
        <v>27</v>
      </c>
      <c r="W2044" s="5" t="s">
        <v>28</v>
      </c>
      <c r="X2044" s="5" t="s">
        <v>115</v>
      </c>
      <c r="Y2044" s="5" t="s">
        <v>1565</v>
      </c>
      <c r="Z2044" s="5" t="s">
        <v>43</v>
      </c>
      <c r="AA2044" s="4">
        <v>0.39</v>
      </c>
      <c r="AB2044" s="1">
        <v>40234</v>
      </c>
      <c r="AC2044" s="1">
        <v>20353</v>
      </c>
      <c r="AD2044">
        <f t="shared" si="188"/>
        <v>1</v>
      </c>
      <c r="AE2044">
        <f t="shared" ca="1" si="189"/>
        <v>68</v>
      </c>
      <c r="AF2044" t="str">
        <f t="shared" ca="1" si="190"/>
        <v>Over 65</v>
      </c>
      <c r="AG2044" s="3">
        <f t="shared" si="191"/>
        <v>0.37742777777777775</v>
      </c>
      <c r="AH2044" t="str">
        <f>_xlfn.IFNA(VLOOKUP(Sales_Transactions[[#This Row],[Order ID]],Returned_Items[#All],2,FALSE),"Not Returned")</f>
        <v>Not Returned</v>
      </c>
    </row>
    <row r="2045" spans="1:34" x14ac:dyDescent="0.25">
      <c r="A2045">
        <v>11878</v>
      </c>
      <c r="C2045" t="s">
        <v>2305</v>
      </c>
      <c r="D2045" s="2" t="str">
        <f>TEXT(MID(Sales_Transactions[[#This Row],[Order Date]],2,5),"d/m/yyy")</f>
        <v>24/2/2010</v>
      </c>
      <c r="E2045" s="2" t="str">
        <f>TEXT(MID(Sales_Transactions[[#This Row],[Order Date]],2,5),"d")</f>
        <v>24</v>
      </c>
      <c r="F2045" s="2" t="str">
        <f>TEXT(MID(Sales_Transactions[[#This Row],[Order Date]],2,5),"m")</f>
        <v>2</v>
      </c>
      <c r="G2045" s="2" t="str">
        <f>TEXT(MID(Sales_Transactions[[#This Row],[Order Date]],2,5),"yyy")</f>
        <v>2010</v>
      </c>
      <c r="H2045" s="2" t="str">
        <f>TEXT(MID(Sales_Transactions[[#This Row],[Order Date]],2,5),"yyy/m")</f>
        <v>2010/2</v>
      </c>
      <c r="I2045" t="s">
        <v>52</v>
      </c>
      <c r="J2045">
        <f t="shared" si="186"/>
        <v>1</v>
      </c>
      <c r="K2045" s="2">
        <v>15</v>
      </c>
      <c r="L2045" s="3">
        <v>101.82</v>
      </c>
      <c r="M2045" s="4">
        <v>0.08</v>
      </c>
      <c r="N2045" s="5" t="s">
        <v>23</v>
      </c>
      <c r="O2045" s="3">
        <v>-52.55</v>
      </c>
      <c r="P2045" s="3">
        <v>6.48</v>
      </c>
      <c r="Q2045" s="3">
        <v>7.03</v>
      </c>
      <c r="R2045" s="5" t="s">
        <v>2299</v>
      </c>
      <c r="S2045" s="5" t="s">
        <v>2300</v>
      </c>
      <c r="T2045" s="5" t="str">
        <f t="shared" si="187"/>
        <v>Jesus Ocampo</v>
      </c>
      <c r="U2045" t="s">
        <v>1988</v>
      </c>
      <c r="V2045" s="5" t="s">
        <v>27</v>
      </c>
      <c r="W2045" s="5" t="s">
        <v>28</v>
      </c>
      <c r="X2045" s="5" t="s">
        <v>75</v>
      </c>
      <c r="Y2045" s="5" t="s">
        <v>255</v>
      </c>
      <c r="Z2045" s="5" t="s">
        <v>43</v>
      </c>
      <c r="AA2045" s="4">
        <v>0.37</v>
      </c>
      <c r="AB2045" s="1">
        <v>40234</v>
      </c>
      <c r="AC2045" s="1">
        <v>20570</v>
      </c>
      <c r="AD2045">
        <f t="shared" si="188"/>
        <v>1</v>
      </c>
      <c r="AE2045">
        <f t="shared" ca="1" si="189"/>
        <v>68</v>
      </c>
      <c r="AF2045" t="str">
        <f t="shared" ca="1" si="190"/>
        <v>Over 65</v>
      </c>
      <c r="AG2045" s="3">
        <f t="shared" si="191"/>
        <v>0.90032106666666678</v>
      </c>
      <c r="AH2045" t="str">
        <f>_xlfn.IFNA(VLOOKUP(Sales_Transactions[[#This Row],[Order ID]],Returned_Items[#All],2,FALSE),"Not Returned")</f>
        <v>Not Returned</v>
      </c>
    </row>
    <row r="2046" spans="1:34" x14ac:dyDescent="0.25">
      <c r="A2046">
        <v>12130</v>
      </c>
      <c r="C2046" t="s">
        <v>2056</v>
      </c>
      <c r="D2046" s="2" t="str">
        <f>TEXT(MID(Sales_Transactions[[#This Row],[Order Date]],2,5),"d/m/yyy")</f>
        <v>9/12/2011</v>
      </c>
      <c r="E2046" s="2" t="str">
        <f>TEXT(MID(Sales_Transactions[[#This Row],[Order Date]],2,5),"d")</f>
        <v>9</v>
      </c>
      <c r="F2046" s="2" t="str">
        <f>TEXT(MID(Sales_Transactions[[#This Row],[Order Date]],2,5),"m")</f>
        <v>12</v>
      </c>
      <c r="G2046" s="2" t="str">
        <f>TEXT(MID(Sales_Transactions[[#This Row],[Order Date]],2,5),"yyy")</f>
        <v>2011</v>
      </c>
      <c r="H2046" s="2" t="str">
        <f>TEXT(MID(Sales_Transactions[[#This Row],[Order Date]],2,5),"yyy/m")</f>
        <v>2011/12</v>
      </c>
      <c r="I2046" t="s">
        <v>52</v>
      </c>
      <c r="J2046">
        <f t="shared" si="186"/>
        <v>1</v>
      </c>
      <c r="K2046" s="2">
        <v>37</v>
      </c>
      <c r="L2046" s="3">
        <v>686.2</v>
      </c>
      <c r="M2046" s="4">
        <v>0.04</v>
      </c>
      <c r="N2046" s="5" t="s">
        <v>23</v>
      </c>
      <c r="O2046" s="3">
        <v>290.2</v>
      </c>
      <c r="P2046" s="3">
        <v>18.84</v>
      </c>
      <c r="Q2046" s="3">
        <v>3.62</v>
      </c>
      <c r="R2046" s="5" t="s">
        <v>2306</v>
      </c>
      <c r="S2046" s="5" t="s">
        <v>1395</v>
      </c>
      <c r="T2046" s="5" t="str">
        <f t="shared" si="187"/>
        <v>Grace Kelly</v>
      </c>
      <c r="U2046" t="s">
        <v>1988</v>
      </c>
      <c r="V2046" s="5" t="s">
        <v>37</v>
      </c>
      <c r="W2046" s="5" t="s">
        <v>57</v>
      </c>
      <c r="X2046" s="5" t="s">
        <v>58</v>
      </c>
      <c r="Y2046" s="5" t="s">
        <v>1750</v>
      </c>
      <c r="Z2046" s="5" t="s">
        <v>84</v>
      </c>
      <c r="AA2046" s="4">
        <v>0.43</v>
      </c>
      <c r="AB2046" s="1">
        <v>40889</v>
      </c>
      <c r="AC2046" s="1">
        <v>20477</v>
      </c>
      <c r="AD2046">
        <f t="shared" si="188"/>
        <v>3</v>
      </c>
      <c r="AE2046">
        <f t="shared" ca="1" si="189"/>
        <v>68</v>
      </c>
      <c r="AF2046" t="str">
        <f t="shared" ca="1" si="190"/>
        <v>Over 65</v>
      </c>
      <c r="AG2046" s="3">
        <f t="shared" si="191"/>
        <v>0.60682335135135135</v>
      </c>
      <c r="AH2046" t="str">
        <f>_xlfn.IFNA(VLOOKUP(Sales_Transactions[[#This Row],[Order ID]],Returned_Items[#All],2,FALSE),"Not Returned")</f>
        <v>Not Returned</v>
      </c>
    </row>
    <row r="2047" spans="1:34" x14ac:dyDescent="0.25">
      <c r="A2047">
        <v>12130</v>
      </c>
      <c r="C2047" t="s">
        <v>2056</v>
      </c>
      <c r="D2047" s="2" t="str">
        <f>TEXT(MID(Sales_Transactions[[#This Row],[Order Date]],2,5),"d/m/yyy")</f>
        <v>9/12/2011</v>
      </c>
      <c r="E2047" s="2" t="str">
        <f>TEXT(MID(Sales_Transactions[[#This Row],[Order Date]],2,5),"d")</f>
        <v>9</v>
      </c>
      <c r="F2047" s="2" t="str">
        <f>TEXT(MID(Sales_Transactions[[#This Row],[Order Date]],2,5),"m")</f>
        <v>12</v>
      </c>
      <c r="G2047" s="2" t="str">
        <f>TEXT(MID(Sales_Transactions[[#This Row],[Order Date]],2,5),"yyy")</f>
        <v>2011</v>
      </c>
      <c r="H2047" s="2" t="str">
        <f>TEXT(MID(Sales_Transactions[[#This Row],[Order Date]],2,5),"yyy/m")</f>
        <v>2011/12</v>
      </c>
      <c r="I2047" t="s">
        <v>52</v>
      </c>
      <c r="J2047">
        <f t="shared" si="186"/>
        <v>1</v>
      </c>
      <c r="K2047" s="2">
        <v>42</v>
      </c>
      <c r="L2047" s="3">
        <v>1274.5155</v>
      </c>
      <c r="M2047" s="4">
        <v>0.05</v>
      </c>
      <c r="N2047" s="5" t="s">
        <v>23</v>
      </c>
      <c r="O2047" s="3">
        <v>444.15</v>
      </c>
      <c r="P2047" s="3">
        <v>35.99</v>
      </c>
      <c r="Q2047" s="3">
        <v>5.99</v>
      </c>
      <c r="R2047" s="5" t="s">
        <v>2306</v>
      </c>
      <c r="S2047" s="5" t="s">
        <v>1395</v>
      </c>
      <c r="T2047" s="5" t="str">
        <f t="shared" si="187"/>
        <v>Grace Kelly</v>
      </c>
      <c r="U2047" t="s">
        <v>1988</v>
      </c>
      <c r="V2047" s="5" t="s">
        <v>37</v>
      </c>
      <c r="W2047" s="5" t="s">
        <v>48</v>
      </c>
      <c r="X2047" s="5" t="s">
        <v>49</v>
      </c>
      <c r="Y2047" s="5" t="s">
        <v>1580</v>
      </c>
      <c r="Z2047" s="5" t="s">
        <v>84</v>
      </c>
      <c r="AA2047" s="4">
        <v>0.38</v>
      </c>
      <c r="AB2047" s="1">
        <v>40889</v>
      </c>
      <c r="AC2047" s="1">
        <v>20772</v>
      </c>
      <c r="AD2047">
        <f t="shared" si="188"/>
        <v>3</v>
      </c>
      <c r="AE2047">
        <f t="shared" ca="1" si="189"/>
        <v>67</v>
      </c>
      <c r="AF2047" t="str">
        <f t="shared" ca="1" si="190"/>
        <v>Over 65</v>
      </c>
      <c r="AG2047" s="3">
        <f t="shared" si="191"/>
        <v>0.99909535714285724</v>
      </c>
      <c r="AH2047" t="str">
        <f>_xlfn.IFNA(VLOOKUP(Sales_Transactions[[#This Row],[Order ID]],Returned_Items[#All],2,FALSE),"Not Returned")</f>
        <v>Not Returned</v>
      </c>
    </row>
    <row r="2048" spans="1:34" x14ac:dyDescent="0.25">
      <c r="A2048">
        <v>12160</v>
      </c>
      <c r="C2048" t="s">
        <v>1669</v>
      </c>
      <c r="D2048" s="2" t="str">
        <f>TEXT(MID(Sales_Transactions[[#This Row],[Order Date]],2,5),"d/m/yyy")</f>
        <v>12/12/2010</v>
      </c>
      <c r="E2048" s="2" t="str">
        <f>TEXT(MID(Sales_Transactions[[#This Row],[Order Date]],2,5),"d")</f>
        <v>12</v>
      </c>
      <c r="F2048" s="2" t="str">
        <f>TEXT(MID(Sales_Transactions[[#This Row],[Order Date]],2,5),"m")</f>
        <v>12</v>
      </c>
      <c r="G2048" s="2" t="str">
        <f>TEXT(MID(Sales_Transactions[[#This Row],[Order Date]],2,5),"yyy")</f>
        <v>2010</v>
      </c>
      <c r="H2048" s="2" t="str">
        <f>TEXT(MID(Sales_Transactions[[#This Row],[Order Date]],2,5),"yyy/m")</f>
        <v>2010/12</v>
      </c>
      <c r="I2048" t="s">
        <v>22</v>
      </c>
      <c r="J2048">
        <f t="shared" si="186"/>
        <v>2</v>
      </c>
      <c r="K2048" s="2">
        <v>48</v>
      </c>
      <c r="L2048" s="3">
        <v>10341.469999999999</v>
      </c>
      <c r="M2048" s="4">
        <v>0.03</v>
      </c>
      <c r="N2048" s="5" t="s">
        <v>34</v>
      </c>
      <c r="O2048" s="3">
        <v>865.02</v>
      </c>
      <c r="P2048" s="3">
        <v>208.16</v>
      </c>
      <c r="Q2048" s="3">
        <v>68.02</v>
      </c>
      <c r="R2048" s="5" t="s">
        <v>1836</v>
      </c>
      <c r="S2048" s="5" t="s">
        <v>2283</v>
      </c>
      <c r="T2048" s="5" t="str">
        <f t="shared" si="187"/>
        <v>Darren Budd</v>
      </c>
      <c r="U2048" t="s">
        <v>1988</v>
      </c>
      <c r="V2048" s="5" t="s">
        <v>47</v>
      </c>
      <c r="W2048" s="5" t="s">
        <v>57</v>
      </c>
      <c r="X2048" s="5" t="s">
        <v>154</v>
      </c>
      <c r="Y2048" s="5" t="s">
        <v>155</v>
      </c>
      <c r="Z2048" s="5" t="s">
        <v>40</v>
      </c>
      <c r="AA2048" s="4">
        <v>0.56999999999999995</v>
      </c>
      <c r="AB2048" s="1">
        <v>40529</v>
      </c>
      <c r="AC2048" s="1">
        <v>20733</v>
      </c>
      <c r="AD2048">
        <f t="shared" si="188"/>
        <v>5</v>
      </c>
      <c r="AE2048">
        <f t="shared" ca="1" si="189"/>
        <v>67</v>
      </c>
      <c r="AF2048" t="str">
        <f t="shared" ca="1" si="190"/>
        <v>Over 65</v>
      </c>
      <c r="AG2048" s="3">
        <f t="shared" si="191"/>
        <v>5.7524489999999995</v>
      </c>
      <c r="AH2048" t="str">
        <f>_xlfn.IFNA(VLOOKUP(Sales_Transactions[[#This Row],[Order ID]],Returned_Items[#All],2,FALSE),"Not Returned")</f>
        <v>Not Returned</v>
      </c>
    </row>
    <row r="2049" spans="1:34" x14ac:dyDescent="0.25">
      <c r="A2049">
        <v>12160</v>
      </c>
      <c r="C2049" t="s">
        <v>1669</v>
      </c>
      <c r="D2049" s="2" t="str">
        <f>TEXT(MID(Sales_Transactions[[#This Row],[Order Date]],2,5),"d/m/yyy")</f>
        <v>12/12/2010</v>
      </c>
      <c r="E2049" s="2" t="str">
        <f>TEXT(MID(Sales_Transactions[[#This Row],[Order Date]],2,5),"d")</f>
        <v>12</v>
      </c>
      <c r="F2049" s="2" t="str">
        <f>TEXT(MID(Sales_Transactions[[#This Row],[Order Date]],2,5),"m")</f>
        <v>12</v>
      </c>
      <c r="G2049" s="2" t="str">
        <f>TEXT(MID(Sales_Transactions[[#This Row],[Order Date]],2,5),"yyy")</f>
        <v>2010</v>
      </c>
      <c r="H2049" s="2" t="str">
        <f>TEXT(MID(Sales_Transactions[[#This Row],[Order Date]],2,5),"yyy/m")</f>
        <v>2010/12</v>
      </c>
      <c r="I2049" t="s">
        <v>22</v>
      </c>
      <c r="J2049">
        <f t="shared" si="186"/>
        <v>2</v>
      </c>
      <c r="K2049" s="2">
        <v>2</v>
      </c>
      <c r="L2049" s="3">
        <v>55.21</v>
      </c>
      <c r="M2049" s="4">
        <v>0.08</v>
      </c>
      <c r="N2049" s="5" t="s">
        <v>23</v>
      </c>
      <c r="O2049" s="3">
        <v>-45.3</v>
      </c>
      <c r="P2049" s="3">
        <v>24.98</v>
      </c>
      <c r="Q2049" s="3">
        <v>8.7899999999999991</v>
      </c>
      <c r="R2049" s="5" t="s">
        <v>1836</v>
      </c>
      <c r="S2049" s="5" t="s">
        <v>2283</v>
      </c>
      <c r="T2049" s="5" t="str">
        <f t="shared" si="187"/>
        <v>Darren Budd</v>
      </c>
      <c r="U2049" t="s">
        <v>1988</v>
      </c>
      <c r="V2049" s="5" t="s">
        <v>47</v>
      </c>
      <c r="W2049" s="5" t="s">
        <v>57</v>
      </c>
      <c r="X2049" s="5" t="s">
        <v>154</v>
      </c>
      <c r="Y2049" s="5" t="s">
        <v>710</v>
      </c>
      <c r="Z2049" s="5" t="s">
        <v>40</v>
      </c>
      <c r="AA2049" s="4">
        <v>0.56000000000000005</v>
      </c>
      <c r="AB2049" s="1">
        <v>40528</v>
      </c>
      <c r="AC2049" s="1">
        <v>20700</v>
      </c>
      <c r="AD2049">
        <f t="shared" si="188"/>
        <v>4</v>
      </c>
      <c r="AE2049">
        <f t="shared" ca="1" si="189"/>
        <v>67</v>
      </c>
      <c r="AF2049" t="str">
        <f t="shared" ca="1" si="190"/>
        <v>Over 65</v>
      </c>
      <c r="AG2049" s="3">
        <f t="shared" si="191"/>
        <v>16.875008000000001</v>
      </c>
      <c r="AH2049" t="str">
        <f>_xlfn.IFNA(VLOOKUP(Sales_Transactions[[#This Row],[Order ID]],Returned_Items[#All],2,FALSE),"Not Returned")</f>
        <v>Not Returned</v>
      </c>
    </row>
    <row r="2050" spans="1:34" x14ac:dyDescent="0.25">
      <c r="A2050">
        <v>12160</v>
      </c>
      <c r="C2050" t="s">
        <v>1669</v>
      </c>
      <c r="D2050" s="2" t="str">
        <f>TEXT(MID(Sales_Transactions[[#This Row],[Order Date]],2,5),"d/m/yyy")</f>
        <v>12/12/2010</v>
      </c>
      <c r="E2050" s="2" t="str">
        <f>TEXT(MID(Sales_Transactions[[#This Row],[Order Date]],2,5),"d")</f>
        <v>12</v>
      </c>
      <c r="F2050" s="2" t="str">
        <f>TEXT(MID(Sales_Transactions[[#This Row],[Order Date]],2,5),"m")</f>
        <v>12</v>
      </c>
      <c r="G2050" s="2" t="str">
        <f>TEXT(MID(Sales_Transactions[[#This Row],[Order Date]],2,5),"yyy")</f>
        <v>2010</v>
      </c>
      <c r="H2050" s="2" t="str">
        <f>TEXT(MID(Sales_Transactions[[#This Row],[Order Date]],2,5),"yyy/m")</f>
        <v>2010/12</v>
      </c>
      <c r="I2050" t="s">
        <v>22</v>
      </c>
      <c r="J2050">
        <f t="shared" ref="J2050:J2113" si="192">IF(I2050="Making Critical",5,IF(I2050="High",4,IF(I2050="Medium",3,IF(I2050="Low",2,1))))</f>
        <v>2</v>
      </c>
      <c r="K2050" s="2">
        <v>9</v>
      </c>
      <c r="L2050" s="3">
        <v>38.299999999999997</v>
      </c>
      <c r="M2050" s="4">
        <v>0.01</v>
      </c>
      <c r="N2050" s="5" t="s">
        <v>23</v>
      </c>
      <c r="O2050" s="3">
        <v>-42.49</v>
      </c>
      <c r="P2050" s="3">
        <v>3.36</v>
      </c>
      <c r="Q2050" s="3">
        <v>6.27</v>
      </c>
      <c r="R2050" s="5" t="s">
        <v>1836</v>
      </c>
      <c r="S2050" s="5" t="s">
        <v>2283</v>
      </c>
      <c r="T2050" s="5" t="str">
        <f t="shared" ref="T2050:T2113" si="193">R2050 &amp; " " &amp; S2050</f>
        <v>Darren Budd</v>
      </c>
      <c r="U2050" t="s">
        <v>1988</v>
      </c>
      <c r="V2050" s="5" t="s">
        <v>47</v>
      </c>
      <c r="W2050" s="5" t="s">
        <v>57</v>
      </c>
      <c r="X2050" s="5" t="s">
        <v>58</v>
      </c>
      <c r="Y2050" s="5" t="s">
        <v>2307</v>
      </c>
      <c r="Z2050" s="5" t="s">
        <v>31</v>
      </c>
      <c r="AA2050" s="4">
        <v>0.55000000000000004</v>
      </c>
      <c r="AB2050" s="1">
        <v>40529</v>
      </c>
      <c r="AC2050" s="1">
        <v>20632</v>
      </c>
      <c r="AD2050">
        <f t="shared" ref="AD2050:AD2113" si="194">_xlfn.DAYS(AB2050,D2050)</f>
        <v>5</v>
      </c>
      <c r="AE2050">
        <f t="shared" ref="AE2050:AE2113" ca="1" si="195">DATEDIF(AC2050,TODAY(),"Y")</f>
        <v>68</v>
      </c>
      <c r="AF2050" t="str">
        <f t="shared" ref="AF2050:AF2113" ca="1" si="196">IF(AE2050&lt;18,"Under 18",IF(AE2050&lt;65,"18-64","Over 65"))</f>
        <v>Over 65</v>
      </c>
      <c r="AG2050" s="3">
        <f t="shared" ref="AG2050:AG2113" si="197" xml:space="preserve"> (P2050 - (M2050 / 100) * P2050 + Q2050) / K2050</f>
        <v>1.0699626666666666</v>
      </c>
      <c r="AH2050" t="str">
        <f>_xlfn.IFNA(VLOOKUP(Sales_Transactions[[#This Row],[Order ID]],Returned_Items[#All],2,FALSE),"Not Returned")</f>
        <v>Not Returned</v>
      </c>
    </row>
    <row r="2051" spans="1:34" x14ac:dyDescent="0.25">
      <c r="A2051">
        <v>12258</v>
      </c>
      <c r="C2051" t="s">
        <v>2308</v>
      </c>
      <c r="D2051" s="2" t="str">
        <f>TEXT(MID(Sales_Transactions[[#This Row],[Order Date]],2,5),"d/m/yyy")</f>
        <v>30/11/2009</v>
      </c>
      <c r="E2051" s="2" t="str">
        <f>TEXT(MID(Sales_Transactions[[#This Row],[Order Date]],2,5),"d")</f>
        <v>30</v>
      </c>
      <c r="F2051" s="2" t="str">
        <f>TEXT(MID(Sales_Transactions[[#This Row],[Order Date]],2,5),"m")</f>
        <v>11</v>
      </c>
      <c r="G2051" s="2" t="str">
        <f>TEXT(MID(Sales_Transactions[[#This Row],[Order Date]],2,5),"yyy")</f>
        <v>2009</v>
      </c>
      <c r="H2051" s="2" t="str">
        <f>TEXT(MID(Sales_Transactions[[#This Row],[Order Date]],2,5),"yyy/m")</f>
        <v>2009/11</v>
      </c>
      <c r="I2051" t="s">
        <v>22</v>
      </c>
      <c r="J2051">
        <f t="shared" si="192"/>
        <v>2</v>
      </c>
      <c r="K2051" s="2">
        <v>3</v>
      </c>
      <c r="L2051" s="3">
        <v>561.65</v>
      </c>
      <c r="M2051" s="4">
        <v>0.04</v>
      </c>
      <c r="N2051" s="5" t="s">
        <v>34</v>
      </c>
      <c r="O2051" s="3">
        <v>-264.94</v>
      </c>
      <c r="P2051" s="3">
        <v>180.98</v>
      </c>
      <c r="Q2051" s="3">
        <v>30</v>
      </c>
      <c r="R2051" s="5" t="s">
        <v>1395</v>
      </c>
      <c r="S2051" s="5" t="s">
        <v>2238</v>
      </c>
      <c r="T2051" s="5" t="str">
        <f t="shared" si="193"/>
        <v>Kelly Lampkin</v>
      </c>
      <c r="U2051" t="s">
        <v>1988</v>
      </c>
      <c r="V2051" s="5" t="s">
        <v>74</v>
      </c>
      <c r="W2051" s="5" t="s">
        <v>57</v>
      </c>
      <c r="X2051" s="5" t="s">
        <v>154</v>
      </c>
      <c r="Y2051" s="5" t="s">
        <v>1677</v>
      </c>
      <c r="Z2051" s="5" t="s">
        <v>40</v>
      </c>
      <c r="AA2051" s="4">
        <v>0.69</v>
      </c>
      <c r="AB2051" s="1">
        <v>40147</v>
      </c>
      <c r="AC2051" s="1">
        <v>21007</v>
      </c>
      <c r="AD2051">
        <f t="shared" si="194"/>
        <v>0</v>
      </c>
      <c r="AE2051">
        <f t="shared" ca="1" si="195"/>
        <v>67</v>
      </c>
      <c r="AF2051" t="str">
        <f t="shared" ca="1" si="196"/>
        <v>Over 65</v>
      </c>
      <c r="AG2051" s="3">
        <f t="shared" si="197"/>
        <v>70.302535999999989</v>
      </c>
      <c r="AH2051" t="str">
        <f>_xlfn.IFNA(VLOOKUP(Sales_Transactions[[#This Row],[Order ID]],Returned_Items[#All],2,FALSE),"Not Returned")</f>
        <v>Not Returned</v>
      </c>
    </row>
    <row r="2052" spans="1:34" x14ac:dyDescent="0.25">
      <c r="A2052">
        <v>12258</v>
      </c>
      <c r="C2052" t="s">
        <v>2308</v>
      </c>
      <c r="D2052" s="2" t="str">
        <f>TEXT(MID(Sales_Transactions[[#This Row],[Order Date]],2,5),"d/m/yyy")</f>
        <v>30/11/2009</v>
      </c>
      <c r="E2052" s="2" t="str">
        <f>TEXT(MID(Sales_Transactions[[#This Row],[Order Date]],2,5),"d")</f>
        <v>30</v>
      </c>
      <c r="F2052" s="2" t="str">
        <f>TEXT(MID(Sales_Transactions[[#This Row],[Order Date]],2,5),"m")</f>
        <v>11</v>
      </c>
      <c r="G2052" s="2" t="str">
        <f>TEXT(MID(Sales_Transactions[[#This Row],[Order Date]],2,5),"yyy")</f>
        <v>2009</v>
      </c>
      <c r="H2052" s="2" t="str">
        <f>TEXT(MID(Sales_Transactions[[#This Row],[Order Date]],2,5),"yyy/m")</f>
        <v>2009/11</v>
      </c>
      <c r="I2052" t="s">
        <v>22</v>
      </c>
      <c r="J2052">
        <f t="shared" si="192"/>
        <v>2</v>
      </c>
      <c r="K2052" s="2">
        <v>2</v>
      </c>
      <c r="L2052" s="3">
        <v>55.6</v>
      </c>
      <c r="M2052" s="4">
        <v>0.06</v>
      </c>
      <c r="N2052" s="5" t="s">
        <v>23</v>
      </c>
      <c r="O2052" s="3">
        <v>-52.54</v>
      </c>
      <c r="P2052" s="3">
        <v>3.25</v>
      </c>
      <c r="Q2052" s="3">
        <v>49</v>
      </c>
      <c r="R2052" s="5" t="s">
        <v>1395</v>
      </c>
      <c r="S2052" s="5" t="s">
        <v>2238</v>
      </c>
      <c r="T2052" s="5" t="str">
        <f t="shared" si="193"/>
        <v>Kelly Lampkin</v>
      </c>
      <c r="U2052" t="s">
        <v>1988</v>
      </c>
      <c r="V2052" s="5" t="s">
        <v>74</v>
      </c>
      <c r="W2052" s="5" t="s">
        <v>28</v>
      </c>
      <c r="X2052" s="5" t="s">
        <v>38</v>
      </c>
      <c r="Y2052" s="5" t="s">
        <v>2223</v>
      </c>
      <c r="Z2052" s="5" t="s">
        <v>31</v>
      </c>
      <c r="AA2052" s="4">
        <v>0.56000000000000005</v>
      </c>
      <c r="AB2052" s="1">
        <v>40152</v>
      </c>
      <c r="AC2052" s="1">
        <v>21173</v>
      </c>
      <c r="AD2052">
        <f t="shared" si="194"/>
        <v>5</v>
      </c>
      <c r="AE2052">
        <f t="shared" ca="1" si="195"/>
        <v>66</v>
      </c>
      <c r="AF2052" t="str">
        <f t="shared" ca="1" si="196"/>
        <v>Over 65</v>
      </c>
      <c r="AG2052" s="3">
        <f t="shared" si="197"/>
        <v>26.124025</v>
      </c>
      <c r="AH2052" t="str">
        <f>_xlfn.IFNA(VLOOKUP(Sales_Transactions[[#This Row],[Order ID]],Returned_Items[#All],2,FALSE),"Not Returned")</f>
        <v>Not Returned</v>
      </c>
    </row>
    <row r="2053" spans="1:34" x14ac:dyDescent="0.25">
      <c r="A2053">
        <v>12258</v>
      </c>
      <c r="C2053" t="s">
        <v>2308</v>
      </c>
      <c r="D2053" s="2" t="str">
        <f>TEXT(MID(Sales_Transactions[[#This Row],[Order Date]],2,5),"d/m/yyy")</f>
        <v>30/11/2009</v>
      </c>
      <c r="E2053" s="2" t="str">
        <f>TEXT(MID(Sales_Transactions[[#This Row],[Order Date]],2,5),"d")</f>
        <v>30</v>
      </c>
      <c r="F2053" s="2" t="str">
        <f>TEXT(MID(Sales_Transactions[[#This Row],[Order Date]],2,5),"m")</f>
        <v>11</v>
      </c>
      <c r="G2053" s="2" t="str">
        <f>TEXT(MID(Sales_Transactions[[#This Row],[Order Date]],2,5),"yyy")</f>
        <v>2009</v>
      </c>
      <c r="H2053" s="2" t="str">
        <f>TEXT(MID(Sales_Transactions[[#This Row],[Order Date]],2,5),"yyy/m")</f>
        <v>2009/11</v>
      </c>
      <c r="I2053" t="s">
        <v>22</v>
      </c>
      <c r="J2053">
        <f t="shared" si="192"/>
        <v>2</v>
      </c>
      <c r="K2053" s="2">
        <v>22</v>
      </c>
      <c r="L2053" s="3">
        <v>2431.13</v>
      </c>
      <c r="M2053" s="4">
        <v>0.01</v>
      </c>
      <c r="N2053" s="5" t="s">
        <v>23</v>
      </c>
      <c r="O2053" s="3">
        <v>660.63</v>
      </c>
      <c r="P2053" s="3">
        <v>110.98</v>
      </c>
      <c r="Q2053" s="3">
        <v>13.99</v>
      </c>
      <c r="R2053" s="5" t="s">
        <v>1395</v>
      </c>
      <c r="S2053" s="5" t="s">
        <v>2238</v>
      </c>
      <c r="T2053" s="5" t="str">
        <f t="shared" si="193"/>
        <v>Kelly Lampkin</v>
      </c>
      <c r="U2053" t="s">
        <v>1988</v>
      </c>
      <c r="V2053" s="5" t="s">
        <v>74</v>
      </c>
      <c r="W2053" s="5" t="s">
        <v>57</v>
      </c>
      <c r="X2053" s="5" t="s">
        <v>58</v>
      </c>
      <c r="Y2053" s="5" t="s">
        <v>948</v>
      </c>
      <c r="Z2053" s="5" t="s">
        <v>56</v>
      </c>
      <c r="AA2053" s="4">
        <v>0.69</v>
      </c>
      <c r="AB2053" s="1">
        <v>40151</v>
      </c>
      <c r="AC2053" s="1">
        <v>21516</v>
      </c>
      <c r="AD2053">
        <f t="shared" si="194"/>
        <v>4</v>
      </c>
      <c r="AE2053">
        <f t="shared" ca="1" si="195"/>
        <v>65</v>
      </c>
      <c r="AF2053" t="str">
        <f t="shared" ca="1" si="196"/>
        <v>Over 65</v>
      </c>
      <c r="AG2053" s="3">
        <f t="shared" si="197"/>
        <v>5.6799500909090908</v>
      </c>
      <c r="AH2053" t="str">
        <f>_xlfn.IFNA(VLOOKUP(Sales_Transactions[[#This Row],[Order ID]],Returned_Items[#All],2,FALSE),"Not Returned")</f>
        <v>Not Returned</v>
      </c>
    </row>
    <row r="2054" spans="1:34" x14ac:dyDescent="0.25">
      <c r="A2054">
        <v>12258</v>
      </c>
      <c r="C2054" t="s">
        <v>2308</v>
      </c>
      <c r="D2054" s="2" t="str">
        <f>TEXT(MID(Sales_Transactions[[#This Row],[Order Date]],2,5),"d/m/yyy")</f>
        <v>30/11/2009</v>
      </c>
      <c r="E2054" s="2" t="str">
        <f>TEXT(MID(Sales_Transactions[[#This Row],[Order Date]],2,5),"d")</f>
        <v>30</v>
      </c>
      <c r="F2054" s="2" t="str">
        <f>TEXT(MID(Sales_Transactions[[#This Row],[Order Date]],2,5),"m")</f>
        <v>11</v>
      </c>
      <c r="G2054" s="2" t="str">
        <f>TEXT(MID(Sales_Transactions[[#This Row],[Order Date]],2,5),"yyy")</f>
        <v>2009</v>
      </c>
      <c r="H2054" s="2" t="str">
        <f>TEXT(MID(Sales_Transactions[[#This Row],[Order Date]],2,5),"yyy/m")</f>
        <v>2009/11</v>
      </c>
      <c r="I2054" t="s">
        <v>22</v>
      </c>
      <c r="J2054">
        <f t="shared" si="192"/>
        <v>2</v>
      </c>
      <c r="K2054" s="2">
        <v>27</v>
      </c>
      <c r="L2054" s="3">
        <v>113.4</v>
      </c>
      <c r="M2054" s="4">
        <v>0.05</v>
      </c>
      <c r="N2054" s="5" t="s">
        <v>67</v>
      </c>
      <c r="O2054" s="3">
        <v>-5.0199999999999996</v>
      </c>
      <c r="P2054" s="3">
        <v>3.95</v>
      </c>
      <c r="Q2054" s="3">
        <v>2</v>
      </c>
      <c r="R2054" s="5" t="s">
        <v>1395</v>
      </c>
      <c r="S2054" s="5" t="s">
        <v>2238</v>
      </c>
      <c r="T2054" s="5" t="str">
        <f t="shared" si="193"/>
        <v>Kelly Lampkin</v>
      </c>
      <c r="U2054" t="s">
        <v>1988</v>
      </c>
      <c r="V2054" s="5" t="s">
        <v>74</v>
      </c>
      <c r="W2054" s="5" t="s">
        <v>28</v>
      </c>
      <c r="X2054" s="5" t="s">
        <v>82</v>
      </c>
      <c r="Y2054" s="5" t="s">
        <v>83</v>
      </c>
      <c r="Z2054" s="5" t="s">
        <v>84</v>
      </c>
      <c r="AA2054" s="4">
        <v>0.53</v>
      </c>
      <c r="AB2054" s="1">
        <v>40154</v>
      </c>
      <c r="AC2054" s="1">
        <v>29170</v>
      </c>
      <c r="AD2054">
        <f t="shared" si="194"/>
        <v>7</v>
      </c>
      <c r="AE2054">
        <f t="shared" ca="1" si="195"/>
        <v>44</v>
      </c>
      <c r="AF2054" t="str">
        <f t="shared" ca="1" si="196"/>
        <v>18-64</v>
      </c>
      <c r="AG2054" s="3">
        <f t="shared" si="197"/>
        <v>0.22029722222222223</v>
      </c>
      <c r="AH2054" t="str">
        <f>_xlfn.IFNA(VLOOKUP(Sales_Transactions[[#This Row],[Order ID]],Returned_Items[#All],2,FALSE),"Not Returned")</f>
        <v>Not Returned</v>
      </c>
    </row>
    <row r="2055" spans="1:34" x14ac:dyDescent="0.25">
      <c r="A2055">
        <v>12263</v>
      </c>
      <c r="C2055" t="s">
        <v>2309</v>
      </c>
      <c r="D2055" s="2" t="str">
        <f>TEXT(MID(Sales_Transactions[[#This Row],[Order Date]],2,5),"d/m/yyy")</f>
        <v>6/7/2011</v>
      </c>
      <c r="E2055" s="2" t="str">
        <f>TEXT(MID(Sales_Transactions[[#This Row],[Order Date]],2,5),"d")</f>
        <v>6</v>
      </c>
      <c r="F2055" s="2" t="str">
        <f>TEXT(MID(Sales_Transactions[[#This Row],[Order Date]],2,5),"m")</f>
        <v>7</v>
      </c>
      <c r="G2055" s="2" t="str">
        <f>TEXT(MID(Sales_Transactions[[#This Row],[Order Date]],2,5),"yyy")</f>
        <v>2011</v>
      </c>
      <c r="H2055" s="2" t="str">
        <f>TEXT(MID(Sales_Transactions[[#This Row],[Order Date]],2,5),"yyy/m")</f>
        <v>2011/7</v>
      </c>
      <c r="I2055" t="s">
        <v>33</v>
      </c>
      <c r="J2055">
        <f t="shared" si="192"/>
        <v>4</v>
      </c>
      <c r="K2055" s="2">
        <v>12</v>
      </c>
      <c r="L2055" s="3">
        <v>515.65</v>
      </c>
      <c r="M2055" s="4">
        <v>0</v>
      </c>
      <c r="N2055" s="5" t="s">
        <v>23</v>
      </c>
      <c r="O2055" s="3">
        <v>123.5</v>
      </c>
      <c r="P2055" s="3">
        <v>39.479999999999997</v>
      </c>
      <c r="Q2055" s="3">
        <v>3.99</v>
      </c>
      <c r="R2055" s="5" t="s">
        <v>967</v>
      </c>
      <c r="S2055" s="5" t="s">
        <v>2310</v>
      </c>
      <c r="T2055" s="5" t="str">
        <f t="shared" si="193"/>
        <v>Dan Lawera</v>
      </c>
      <c r="U2055" t="s">
        <v>1988</v>
      </c>
      <c r="V2055" s="5" t="s">
        <v>47</v>
      </c>
      <c r="W2055" s="5" t="s">
        <v>28</v>
      </c>
      <c r="X2055" s="5" t="s">
        <v>38</v>
      </c>
      <c r="Y2055" s="5" t="s">
        <v>2311</v>
      </c>
      <c r="Z2055" s="5" t="s">
        <v>43</v>
      </c>
      <c r="AA2055" s="4">
        <v>0.56000000000000005</v>
      </c>
      <c r="AB2055" s="1">
        <v>40730</v>
      </c>
      <c r="AC2055" s="1">
        <v>28991</v>
      </c>
      <c r="AD2055">
        <f t="shared" si="194"/>
        <v>0</v>
      </c>
      <c r="AE2055">
        <f t="shared" ca="1" si="195"/>
        <v>45</v>
      </c>
      <c r="AF2055" t="str">
        <f t="shared" ca="1" si="196"/>
        <v>18-64</v>
      </c>
      <c r="AG2055" s="3">
        <f t="shared" si="197"/>
        <v>3.6225000000000001</v>
      </c>
      <c r="AH2055" t="str">
        <f>_xlfn.IFNA(VLOOKUP(Sales_Transactions[[#This Row],[Order ID]],Returned_Items[#All],2,FALSE),"Not Returned")</f>
        <v>Returned</v>
      </c>
    </row>
    <row r="2056" spans="1:34" x14ac:dyDescent="0.25">
      <c r="A2056">
        <v>12551</v>
      </c>
      <c r="C2056" t="s">
        <v>757</v>
      </c>
      <c r="D2056" s="2" t="str">
        <f>TEXT(MID(Sales_Transactions[[#This Row],[Order Date]],2,5),"d/m/yyy")</f>
        <v>11/6/2012</v>
      </c>
      <c r="E2056" s="2" t="str">
        <f>TEXT(MID(Sales_Transactions[[#This Row],[Order Date]],2,5),"d")</f>
        <v>11</v>
      </c>
      <c r="F2056" s="2" t="str">
        <f>TEXT(MID(Sales_Transactions[[#This Row],[Order Date]],2,5),"m")</f>
        <v>6</v>
      </c>
      <c r="G2056" s="2" t="str">
        <f>TEXT(MID(Sales_Transactions[[#This Row],[Order Date]],2,5),"yyy")</f>
        <v>2012</v>
      </c>
      <c r="H2056" s="2" t="str">
        <f>TEXT(MID(Sales_Transactions[[#This Row],[Order Date]],2,5),"yyy/m")</f>
        <v>2012/6</v>
      </c>
      <c r="I2056" t="s">
        <v>22</v>
      </c>
      <c r="J2056">
        <f t="shared" si="192"/>
        <v>2</v>
      </c>
      <c r="K2056" s="2">
        <v>46</v>
      </c>
      <c r="L2056" s="3">
        <v>5023.2534999999998</v>
      </c>
      <c r="M2056" s="4">
        <v>0.01</v>
      </c>
      <c r="N2056" s="5" t="s">
        <v>23</v>
      </c>
      <c r="O2056" s="3">
        <v>1665.23</v>
      </c>
      <c r="P2056" s="3">
        <v>125.99</v>
      </c>
      <c r="Q2056" s="3">
        <v>5.26</v>
      </c>
      <c r="R2056" s="5" t="s">
        <v>2312</v>
      </c>
      <c r="S2056" s="5" t="s">
        <v>2282</v>
      </c>
      <c r="T2056" s="5" t="str">
        <f t="shared" si="193"/>
        <v>George Ashbrook</v>
      </c>
      <c r="U2056" t="s">
        <v>1988</v>
      </c>
      <c r="V2056" s="5" t="s">
        <v>27</v>
      </c>
      <c r="W2056" s="5" t="s">
        <v>48</v>
      </c>
      <c r="X2056" s="5" t="s">
        <v>49</v>
      </c>
      <c r="Y2056" s="5" t="s">
        <v>1898</v>
      </c>
      <c r="Z2056" s="5" t="s">
        <v>43</v>
      </c>
      <c r="AA2056" s="4">
        <v>0.55000000000000004</v>
      </c>
      <c r="AB2056" s="1">
        <v>41078</v>
      </c>
      <c r="AC2056" s="1">
        <v>29115</v>
      </c>
      <c r="AD2056">
        <f t="shared" si="194"/>
        <v>7</v>
      </c>
      <c r="AE2056">
        <f t="shared" ca="1" si="195"/>
        <v>44</v>
      </c>
      <c r="AF2056" t="str">
        <f t="shared" ca="1" si="196"/>
        <v>18-64</v>
      </c>
      <c r="AG2056" s="3">
        <f t="shared" si="197"/>
        <v>2.8529869782608697</v>
      </c>
      <c r="AH2056" t="str">
        <f>_xlfn.IFNA(VLOOKUP(Sales_Transactions[[#This Row],[Order ID]],Returned_Items[#All],2,FALSE),"Not Returned")</f>
        <v>Not Returned</v>
      </c>
    </row>
    <row r="2057" spans="1:34" x14ac:dyDescent="0.25">
      <c r="A2057">
        <v>12736</v>
      </c>
      <c r="C2057" t="s">
        <v>174</v>
      </c>
      <c r="D2057" s="2" t="str">
        <f>TEXT(MID(Sales_Transactions[[#This Row],[Order Date]],2,5),"d/m/yyy")</f>
        <v>8/3/2010</v>
      </c>
      <c r="E2057" s="2" t="str">
        <f>TEXT(MID(Sales_Transactions[[#This Row],[Order Date]],2,5),"d")</f>
        <v>8</v>
      </c>
      <c r="F2057" s="2" t="str">
        <f>TEXT(MID(Sales_Transactions[[#This Row],[Order Date]],2,5),"m")</f>
        <v>3</v>
      </c>
      <c r="G2057" s="2" t="str">
        <f>TEXT(MID(Sales_Transactions[[#This Row],[Order Date]],2,5),"yyy")</f>
        <v>2010</v>
      </c>
      <c r="H2057" s="2" t="str">
        <f>TEXT(MID(Sales_Transactions[[#This Row],[Order Date]],2,5),"yyy/m")</f>
        <v>2010/3</v>
      </c>
      <c r="I2057" t="s">
        <v>22</v>
      </c>
      <c r="J2057">
        <f t="shared" si="192"/>
        <v>2</v>
      </c>
      <c r="K2057" s="2">
        <v>2</v>
      </c>
      <c r="L2057" s="3">
        <v>25.52</v>
      </c>
      <c r="M2057" s="4">
        <v>0.01</v>
      </c>
      <c r="N2057" s="5" t="s">
        <v>23</v>
      </c>
      <c r="O2057" s="3">
        <v>21.77</v>
      </c>
      <c r="P2057" s="3">
        <v>9.65</v>
      </c>
      <c r="Q2057" s="3">
        <v>6.22</v>
      </c>
      <c r="R2057" s="5" t="s">
        <v>548</v>
      </c>
      <c r="S2057" s="5" t="s">
        <v>2228</v>
      </c>
      <c r="T2057" s="5" t="str">
        <f t="shared" si="193"/>
        <v>Henry MacAllister</v>
      </c>
      <c r="U2057" t="s">
        <v>1988</v>
      </c>
      <c r="V2057" s="5" t="s">
        <v>27</v>
      </c>
      <c r="W2057" s="5" t="s">
        <v>57</v>
      </c>
      <c r="X2057" s="5" t="s">
        <v>58</v>
      </c>
      <c r="Y2057" s="5" t="s">
        <v>200</v>
      </c>
      <c r="Z2057" s="5" t="s">
        <v>43</v>
      </c>
      <c r="AA2057" s="4">
        <v>0.55000000000000004</v>
      </c>
      <c r="AB2057" s="1">
        <v>40252</v>
      </c>
      <c r="AC2057" s="1">
        <v>29147</v>
      </c>
      <c r="AD2057">
        <f t="shared" si="194"/>
        <v>7</v>
      </c>
      <c r="AE2057">
        <f t="shared" ca="1" si="195"/>
        <v>44</v>
      </c>
      <c r="AF2057" t="str">
        <f t="shared" ca="1" si="196"/>
        <v>18-64</v>
      </c>
      <c r="AG2057" s="3">
        <f t="shared" si="197"/>
        <v>7.9345175000000001</v>
      </c>
      <c r="AH2057" t="str">
        <f>_xlfn.IFNA(VLOOKUP(Sales_Transactions[[#This Row],[Order ID]],Returned_Items[#All],2,FALSE),"Not Returned")</f>
        <v>Not Returned</v>
      </c>
    </row>
    <row r="2058" spans="1:34" x14ac:dyDescent="0.25">
      <c r="A2058">
        <v>12768</v>
      </c>
      <c r="C2058" t="s">
        <v>1855</v>
      </c>
      <c r="D2058" s="2" t="str">
        <f>TEXT(MID(Sales_Transactions[[#This Row],[Order Date]],2,5),"d/m/yyy")</f>
        <v>8/4/2009</v>
      </c>
      <c r="E2058" s="2" t="str">
        <f>TEXT(MID(Sales_Transactions[[#This Row],[Order Date]],2,5),"d")</f>
        <v>8</v>
      </c>
      <c r="F2058" s="2" t="str">
        <f>TEXT(MID(Sales_Transactions[[#This Row],[Order Date]],2,5),"m")</f>
        <v>4</v>
      </c>
      <c r="G2058" s="2" t="str">
        <f>TEXT(MID(Sales_Transactions[[#This Row],[Order Date]],2,5),"yyy")</f>
        <v>2009</v>
      </c>
      <c r="H2058" s="2" t="str">
        <f>TEXT(MID(Sales_Transactions[[#This Row],[Order Date]],2,5),"yyy/m")</f>
        <v>2009/4</v>
      </c>
      <c r="I2058" t="s">
        <v>101</v>
      </c>
      <c r="J2058">
        <f t="shared" si="192"/>
        <v>1</v>
      </c>
      <c r="K2058" s="2">
        <v>34</v>
      </c>
      <c r="L2058" s="3">
        <v>1562.97</v>
      </c>
      <c r="M2058" s="4">
        <v>0.01</v>
      </c>
      <c r="N2058" s="5" t="s">
        <v>67</v>
      </c>
      <c r="O2058" s="3">
        <v>501.59</v>
      </c>
      <c r="P2058" s="3">
        <v>42.98</v>
      </c>
      <c r="Q2058" s="3">
        <v>4.62</v>
      </c>
      <c r="R2058" s="5" t="s">
        <v>1395</v>
      </c>
      <c r="S2058" s="5" t="s">
        <v>2238</v>
      </c>
      <c r="T2058" s="5" t="str">
        <f t="shared" si="193"/>
        <v>Kelly Lampkin</v>
      </c>
      <c r="U2058" t="s">
        <v>1988</v>
      </c>
      <c r="V2058" s="5" t="s">
        <v>47</v>
      </c>
      <c r="W2058" s="5" t="s">
        <v>28</v>
      </c>
      <c r="X2058" s="5" t="s">
        <v>38</v>
      </c>
      <c r="Y2058" s="5" t="s">
        <v>1485</v>
      </c>
      <c r="Z2058" s="5" t="s">
        <v>43</v>
      </c>
      <c r="AA2058" s="4">
        <v>0.56000000000000005</v>
      </c>
      <c r="AB2058" s="1">
        <v>39913</v>
      </c>
      <c r="AC2058" s="1">
        <v>29121</v>
      </c>
      <c r="AD2058">
        <f t="shared" si="194"/>
        <v>2</v>
      </c>
      <c r="AE2058">
        <f t="shared" ca="1" si="195"/>
        <v>44</v>
      </c>
      <c r="AF2058" t="str">
        <f t="shared" ca="1" si="196"/>
        <v>18-64</v>
      </c>
      <c r="AG2058" s="3">
        <f t="shared" si="197"/>
        <v>1.399873588235294</v>
      </c>
      <c r="AH2058" t="str">
        <f>_xlfn.IFNA(VLOOKUP(Sales_Transactions[[#This Row],[Order ID]],Returned_Items[#All],2,FALSE),"Not Returned")</f>
        <v>Not Returned</v>
      </c>
    </row>
    <row r="2059" spans="1:34" x14ac:dyDescent="0.25">
      <c r="A2059">
        <v>12837</v>
      </c>
      <c r="C2059" t="s">
        <v>1929</v>
      </c>
      <c r="D2059" s="2" t="str">
        <f>TEXT(MID(Sales_Transactions[[#This Row],[Order Date]],2,5),"d/m/yyy")</f>
        <v>2/12/2012</v>
      </c>
      <c r="E2059" s="2" t="str">
        <f>TEXT(MID(Sales_Transactions[[#This Row],[Order Date]],2,5),"d")</f>
        <v>2</v>
      </c>
      <c r="F2059" s="2" t="str">
        <f>TEXT(MID(Sales_Transactions[[#This Row],[Order Date]],2,5),"m")</f>
        <v>12</v>
      </c>
      <c r="G2059" s="2" t="str">
        <f>TEXT(MID(Sales_Transactions[[#This Row],[Order Date]],2,5),"yyy")</f>
        <v>2012</v>
      </c>
      <c r="H2059" s="2" t="str">
        <f>TEXT(MID(Sales_Transactions[[#This Row],[Order Date]],2,5),"yyy/m")</f>
        <v>2012/12</v>
      </c>
      <c r="I2059" t="s">
        <v>78</v>
      </c>
      <c r="J2059">
        <f t="shared" si="192"/>
        <v>3</v>
      </c>
      <c r="K2059" s="2">
        <v>22</v>
      </c>
      <c r="L2059" s="3">
        <v>66.19</v>
      </c>
      <c r="M2059" s="4">
        <v>0.02</v>
      </c>
      <c r="N2059" s="5" t="s">
        <v>23</v>
      </c>
      <c r="O2059" s="3">
        <v>15.84</v>
      </c>
      <c r="P2059" s="3">
        <v>2.88</v>
      </c>
      <c r="Q2059" s="3">
        <v>0.99</v>
      </c>
      <c r="R2059" s="5" t="s">
        <v>2313</v>
      </c>
      <c r="S2059" s="5" t="s">
        <v>2314</v>
      </c>
      <c r="T2059" s="5" t="str">
        <f t="shared" si="193"/>
        <v>Dave Hallsten</v>
      </c>
      <c r="U2059" t="s">
        <v>1988</v>
      </c>
      <c r="V2059" s="5" t="s">
        <v>74</v>
      </c>
      <c r="W2059" s="5" t="s">
        <v>28</v>
      </c>
      <c r="X2059" s="5" t="s">
        <v>115</v>
      </c>
      <c r="Y2059" s="5" t="s">
        <v>479</v>
      </c>
      <c r="Z2059" s="5" t="s">
        <v>43</v>
      </c>
      <c r="AA2059" s="4">
        <v>0.36</v>
      </c>
      <c r="AB2059" s="1">
        <v>41246</v>
      </c>
      <c r="AC2059" s="1">
        <v>29027</v>
      </c>
      <c r="AD2059">
        <f t="shared" si="194"/>
        <v>1</v>
      </c>
      <c r="AE2059">
        <f t="shared" ca="1" si="195"/>
        <v>45</v>
      </c>
      <c r="AF2059" t="str">
        <f t="shared" ca="1" si="196"/>
        <v>18-64</v>
      </c>
      <c r="AG2059" s="3">
        <f t="shared" si="197"/>
        <v>0.17588290909090906</v>
      </c>
      <c r="AH2059" t="str">
        <f>_xlfn.IFNA(VLOOKUP(Sales_Transactions[[#This Row],[Order ID]],Returned_Items[#All],2,FALSE),"Not Returned")</f>
        <v>Not Returned</v>
      </c>
    </row>
    <row r="2060" spans="1:34" x14ac:dyDescent="0.25">
      <c r="A2060">
        <v>12897</v>
      </c>
      <c r="C2060" t="s">
        <v>1424</v>
      </c>
      <c r="D2060" s="2" t="str">
        <f>TEXT(MID(Sales_Transactions[[#This Row],[Order Date]],2,5),"d/m/yyy")</f>
        <v>18/7/2011</v>
      </c>
      <c r="E2060" s="2" t="str">
        <f>TEXT(MID(Sales_Transactions[[#This Row],[Order Date]],2,5),"d")</f>
        <v>18</v>
      </c>
      <c r="F2060" s="2" t="str">
        <f>TEXT(MID(Sales_Transactions[[#This Row],[Order Date]],2,5),"m")</f>
        <v>7</v>
      </c>
      <c r="G2060" s="2" t="str">
        <f>TEXT(MID(Sales_Transactions[[#This Row],[Order Date]],2,5),"yyy")</f>
        <v>2011</v>
      </c>
      <c r="H2060" s="2" t="str">
        <f>TEXT(MID(Sales_Transactions[[#This Row],[Order Date]],2,5),"yyy/m")</f>
        <v>2011/7</v>
      </c>
      <c r="I2060" t="s">
        <v>52</v>
      </c>
      <c r="J2060">
        <f t="shared" si="192"/>
        <v>1</v>
      </c>
      <c r="K2060" s="2">
        <v>39</v>
      </c>
      <c r="L2060" s="3">
        <v>141.49</v>
      </c>
      <c r="M2060" s="4">
        <v>0.03</v>
      </c>
      <c r="N2060" s="5" t="s">
        <v>23</v>
      </c>
      <c r="O2060" s="3">
        <v>59.92</v>
      </c>
      <c r="P2060" s="3">
        <v>3.69</v>
      </c>
      <c r="Q2060" s="3">
        <v>0.5</v>
      </c>
      <c r="R2060" s="5" t="s">
        <v>163</v>
      </c>
      <c r="S2060" s="5" t="s">
        <v>2257</v>
      </c>
      <c r="T2060" s="5" t="str">
        <f t="shared" si="193"/>
        <v>Edward Becker</v>
      </c>
      <c r="U2060" t="s">
        <v>1988</v>
      </c>
      <c r="V2060" s="5" t="s">
        <v>47</v>
      </c>
      <c r="W2060" s="5" t="s">
        <v>28</v>
      </c>
      <c r="X2060" s="5" t="s">
        <v>115</v>
      </c>
      <c r="Y2060" s="5" t="s">
        <v>310</v>
      </c>
      <c r="Z2060" s="5" t="s">
        <v>43</v>
      </c>
      <c r="AA2060" s="4">
        <v>0.38</v>
      </c>
      <c r="AB2060" s="1">
        <v>40743</v>
      </c>
      <c r="AC2060" s="1">
        <v>29083</v>
      </c>
      <c r="AD2060">
        <f t="shared" si="194"/>
        <v>1</v>
      </c>
      <c r="AE2060">
        <f t="shared" ca="1" si="195"/>
        <v>44</v>
      </c>
      <c r="AF2060" t="str">
        <f t="shared" ca="1" si="196"/>
        <v>18-64</v>
      </c>
      <c r="AG2060" s="3">
        <f t="shared" si="197"/>
        <v>0.10740751282051282</v>
      </c>
      <c r="AH2060" t="str">
        <f>_xlfn.IFNA(VLOOKUP(Sales_Transactions[[#This Row],[Order ID]],Returned_Items[#All],2,FALSE),"Not Returned")</f>
        <v>Not Returned</v>
      </c>
    </row>
    <row r="2061" spans="1:34" x14ac:dyDescent="0.25">
      <c r="A2061">
        <v>12897</v>
      </c>
      <c r="C2061" t="s">
        <v>1424</v>
      </c>
      <c r="D2061" s="2" t="str">
        <f>TEXT(MID(Sales_Transactions[[#This Row],[Order Date]],2,5),"d/m/yyy")</f>
        <v>18/7/2011</v>
      </c>
      <c r="E2061" s="2" t="str">
        <f>TEXT(MID(Sales_Transactions[[#This Row],[Order Date]],2,5),"d")</f>
        <v>18</v>
      </c>
      <c r="F2061" s="2" t="str">
        <f>TEXT(MID(Sales_Transactions[[#This Row],[Order Date]],2,5),"m")</f>
        <v>7</v>
      </c>
      <c r="G2061" s="2" t="str">
        <f>TEXT(MID(Sales_Transactions[[#This Row],[Order Date]],2,5),"yyy")</f>
        <v>2011</v>
      </c>
      <c r="H2061" s="2" t="str">
        <f>TEXT(MID(Sales_Transactions[[#This Row],[Order Date]],2,5),"yyy/m")</f>
        <v>2011/7</v>
      </c>
      <c r="I2061" t="s">
        <v>52</v>
      </c>
      <c r="J2061">
        <f t="shared" si="192"/>
        <v>1</v>
      </c>
      <c r="K2061" s="2">
        <v>31</v>
      </c>
      <c r="L2061" s="3">
        <v>211.55</v>
      </c>
      <c r="M2061" s="4">
        <v>0.05</v>
      </c>
      <c r="N2061" s="5" t="s">
        <v>67</v>
      </c>
      <c r="O2061" s="3">
        <v>-120.95</v>
      </c>
      <c r="P2061" s="3">
        <v>6.48</v>
      </c>
      <c r="Q2061" s="3">
        <v>7.91</v>
      </c>
      <c r="R2061" s="5" t="s">
        <v>163</v>
      </c>
      <c r="S2061" s="5" t="s">
        <v>2257</v>
      </c>
      <c r="T2061" s="5" t="str">
        <f t="shared" si="193"/>
        <v>Edward Becker</v>
      </c>
      <c r="U2061" t="s">
        <v>1988</v>
      </c>
      <c r="V2061" s="5" t="s">
        <v>47</v>
      </c>
      <c r="W2061" s="5" t="s">
        <v>28</v>
      </c>
      <c r="X2061" s="5" t="s">
        <v>75</v>
      </c>
      <c r="Y2061" s="5" t="s">
        <v>2315</v>
      </c>
      <c r="Z2061" s="5" t="s">
        <v>43</v>
      </c>
      <c r="AA2061" s="4">
        <v>0.37</v>
      </c>
      <c r="AB2061" s="1">
        <v>40743</v>
      </c>
      <c r="AC2061" s="1">
        <v>28901</v>
      </c>
      <c r="AD2061">
        <f t="shared" si="194"/>
        <v>1</v>
      </c>
      <c r="AE2061">
        <f t="shared" ca="1" si="195"/>
        <v>45</v>
      </c>
      <c r="AF2061" t="str">
        <f t="shared" ca="1" si="196"/>
        <v>18-64</v>
      </c>
      <c r="AG2061" s="3">
        <f t="shared" si="197"/>
        <v>0.46408903225806453</v>
      </c>
      <c r="AH2061" t="str">
        <f>_xlfn.IFNA(VLOOKUP(Sales_Transactions[[#This Row],[Order ID]],Returned_Items[#All],2,FALSE),"Not Returned")</f>
        <v>Not Returned</v>
      </c>
    </row>
    <row r="2062" spans="1:34" x14ac:dyDescent="0.25">
      <c r="A2062">
        <v>13030</v>
      </c>
      <c r="C2062" t="s">
        <v>390</v>
      </c>
      <c r="D2062" s="2" t="str">
        <f>TEXT(MID(Sales_Transactions[[#This Row],[Order Date]],2,5),"d/m/yyy")</f>
        <v>22/7/2009</v>
      </c>
      <c r="E2062" s="2" t="str">
        <f>TEXT(MID(Sales_Transactions[[#This Row],[Order Date]],2,5),"d")</f>
        <v>22</v>
      </c>
      <c r="F2062" s="2" t="str">
        <f>TEXT(MID(Sales_Transactions[[#This Row],[Order Date]],2,5),"m")</f>
        <v>7</v>
      </c>
      <c r="G2062" s="2" t="str">
        <f>TEXT(MID(Sales_Transactions[[#This Row],[Order Date]],2,5),"yyy")</f>
        <v>2009</v>
      </c>
      <c r="H2062" s="2" t="str">
        <f>TEXT(MID(Sales_Transactions[[#This Row],[Order Date]],2,5),"yyy/m")</f>
        <v>2009/7</v>
      </c>
      <c r="I2062" t="s">
        <v>78</v>
      </c>
      <c r="J2062">
        <f t="shared" si="192"/>
        <v>3</v>
      </c>
      <c r="K2062" s="2">
        <v>32</v>
      </c>
      <c r="L2062" s="3">
        <v>136.19999999999999</v>
      </c>
      <c r="M2062" s="4">
        <v>0.09</v>
      </c>
      <c r="N2062" s="5" t="s">
        <v>67</v>
      </c>
      <c r="O2062" s="3">
        <v>-154.31</v>
      </c>
      <c r="P2062" s="3">
        <v>3.89</v>
      </c>
      <c r="Q2062" s="3">
        <v>7.01</v>
      </c>
      <c r="R2062" s="5" t="s">
        <v>2276</v>
      </c>
      <c r="S2062" s="5" t="s">
        <v>2277</v>
      </c>
      <c r="T2062" s="5" t="str">
        <f t="shared" si="193"/>
        <v>Nancy Lomonaco</v>
      </c>
      <c r="U2062" t="s">
        <v>1988</v>
      </c>
      <c r="V2062" s="5" t="s">
        <v>74</v>
      </c>
      <c r="W2062" s="5" t="s">
        <v>28</v>
      </c>
      <c r="X2062" s="5" t="s">
        <v>41</v>
      </c>
      <c r="Y2062" s="5" t="s">
        <v>159</v>
      </c>
      <c r="Z2062" s="5" t="s">
        <v>43</v>
      </c>
      <c r="AA2062" s="4">
        <v>0.37</v>
      </c>
      <c r="AB2062" s="1">
        <v>40018</v>
      </c>
      <c r="AC2062" s="1">
        <v>29015</v>
      </c>
      <c r="AD2062">
        <f t="shared" si="194"/>
        <v>2</v>
      </c>
      <c r="AE2062">
        <f t="shared" ca="1" si="195"/>
        <v>45</v>
      </c>
      <c r="AF2062" t="str">
        <f t="shared" ca="1" si="196"/>
        <v>18-64</v>
      </c>
      <c r="AG2062" s="3">
        <f t="shared" si="197"/>
        <v>0.34051559375000001</v>
      </c>
      <c r="AH2062" t="str">
        <f>_xlfn.IFNA(VLOOKUP(Sales_Transactions[[#This Row],[Order ID]],Returned_Items[#All],2,FALSE),"Not Returned")</f>
        <v>Not Returned</v>
      </c>
    </row>
    <row r="2063" spans="1:34" x14ac:dyDescent="0.25">
      <c r="A2063">
        <v>13091</v>
      </c>
      <c r="C2063" t="s">
        <v>2316</v>
      </c>
      <c r="D2063" s="2" t="str">
        <f>TEXT(MID(Sales_Transactions[[#This Row],[Order Date]],2,5),"d/m/yyy")</f>
        <v>15/11/2009</v>
      </c>
      <c r="E2063" s="2" t="str">
        <f>TEXT(MID(Sales_Transactions[[#This Row],[Order Date]],2,5),"d")</f>
        <v>15</v>
      </c>
      <c r="F2063" s="2" t="str">
        <f>TEXT(MID(Sales_Transactions[[#This Row],[Order Date]],2,5),"m")</f>
        <v>11</v>
      </c>
      <c r="G2063" s="2" t="str">
        <f>TEXT(MID(Sales_Transactions[[#This Row],[Order Date]],2,5),"yyy")</f>
        <v>2009</v>
      </c>
      <c r="H2063" s="2" t="str">
        <f>TEXT(MID(Sales_Transactions[[#This Row],[Order Date]],2,5),"yyy/m")</f>
        <v>2009/11</v>
      </c>
      <c r="I2063" t="s">
        <v>78</v>
      </c>
      <c r="J2063">
        <f t="shared" si="192"/>
        <v>3</v>
      </c>
      <c r="K2063" s="2">
        <v>12</v>
      </c>
      <c r="L2063" s="3">
        <v>81.430000000000007</v>
      </c>
      <c r="M2063" s="4">
        <v>0.08</v>
      </c>
      <c r="N2063" s="5" t="s">
        <v>23</v>
      </c>
      <c r="O2063" s="3">
        <v>-44.66</v>
      </c>
      <c r="P2063" s="3">
        <v>6.48</v>
      </c>
      <c r="Q2063" s="3">
        <v>7.03</v>
      </c>
      <c r="R2063" s="5" t="s">
        <v>2317</v>
      </c>
      <c r="S2063" s="5" t="s">
        <v>2318</v>
      </c>
      <c r="T2063" s="5" t="str">
        <f t="shared" si="193"/>
        <v>Arthur Wiediger</v>
      </c>
      <c r="U2063" t="s">
        <v>1988</v>
      </c>
      <c r="V2063" s="5" t="s">
        <v>47</v>
      </c>
      <c r="W2063" s="5" t="s">
        <v>28</v>
      </c>
      <c r="X2063" s="5" t="s">
        <v>75</v>
      </c>
      <c r="Y2063" s="5" t="s">
        <v>255</v>
      </c>
      <c r="Z2063" s="5" t="s">
        <v>43</v>
      </c>
      <c r="AA2063" s="4">
        <v>0.37</v>
      </c>
      <c r="AB2063" s="1">
        <v>40133</v>
      </c>
      <c r="AC2063" s="1">
        <v>28642</v>
      </c>
      <c r="AD2063">
        <f t="shared" si="194"/>
        <v>1</v>
      </c>
      <c r="AE2063">
        <f t="shared" ca="1" si="195"/>
        <v>46</v>
      </c>
      <c r="AF2063" t="str">
        <f t="shared" ca="1" si="196"/>
        <v>18-64</v>
      </c>
      <c r="AG2063" s="3">
        <f t="shared" si="197"/>
        <v>1.1254013333333335</v>
      </c>
      <c r="AH2063" t="str">
        <f>_xlfn.IFNA(VLOOKUP(Sales_Transactions[[#This Row],[Order ID]],Returned_Items[#All],2,FALSE),"Not Returned")</f>
        <v>Returned</v>
      </c>
    </row>
    <row r="2064" spans="1:34" x14ac:dyDescent="0.25">
      <c r="A2064">
        <v>13091</v>
      </c>
      <c r="C2064" t="s">
        <v>2316</v>
      </c>
      <c r="D2064" s="2" t="str">
        <f>TEXT(MID(Sales_Transactions[[#This Row],[Order Date]],2,5),"d/m/yyy")</f>
        <v>15/11/2009</v>
      </c>
      <c r="E2064" s="2" t="str">
        <f>TEXT(MID(Sales_Transactions[[#This Row],[Order Date]],2,5),"d")</f>
        <v>15</v>
      </c>
      <c r="F2064" s="2" t="str">
        <f>TEXT(MID(Sales_Transactions[[#This Row],[Order Date]],2,5),"m")</f>
        <v>11</v>
      </c>
      <c r="G2064" s="2" t="str">
        <f>TEXT(MID(Sales_Transactions[[#This Row],[Order Date]],2,5),"yyy")</f>
        <v>2009</v>
      </c>
      <c r="H2064" s="2" t="str">
        <f>TEXT(MID(Sales_Transactions[[#This Row],[Order Date]],2,5),"yyy/m")</f>
        <v>2009/11</v>
      </c>
      <c r="I2064" t="s">
        <v>78</v>
      </c>
      <c r="J2064">
        <f t="shared" si="192"/>
        <v>3</v>
      </c>
      <c r="K2064" s="2">
        <v>39</v>
      </c>
      <c r="L2064" s="3">
        <v>883.15</v>
      </c>
      <c r="M2064" s="4">
        <v>0.01</v>
      </c>
      <c r="N2064" s="5" t="s">
        <v>23</v>
      </c>
      <c r="O2064" s="3">
        <v>-1148.19</v>
      </c>
      <c r="P2064" s="3">
        <v>20.34</v>
      </c>
      <c r="Q2064" s="3">
        <v>35</v>
      </c>
      <c r="R2064" s="5" t="s">
        <v>2317</v>
      </c>
      <c r="S2064" s="5" t="s">
        <v>2318</v>
      </c>
      <c r="T2064" s="5" t="str">
        <f t="shared" si="193"/>
        <v>Arthur Wiediger</v>
      </c>
      <c r="U2064" t="s">
        <v>1988</v>
      </c>
      <c r="V2064" s="5" t="s">
        <v>47</v>
      </c>
      <c r="W2064" s="5" t="s">
        <v>28</v>
      </c>
      <c r="X2064" s="5" t="s">
        <v>29</v>
      </c>
      <c r="Y2064" s="5" t="s">
        <v>1176</v>
      </c>
      <c r="Z2064" s="5" t="s">
        <v>31</v>
      </c>
      <c r="AA2064" s="4">
        <v>0.84</v>
      </c>
      <c r="AB2064" s="1">
        <v>40133</v>
      </c>
      <c r="AC2064" s="1">
        <v>28680</v>
      </c>
      <c r="AD2064">
        <f t="shared" si="194"/>
        <v>1</v>
      </c>
      <c r="AE2064">
        <f t="shared" ca="1" si="195"/>
        <v>46</v>
      </c>
      <c r="AF2064" t="str">
        <f t="shared" ca="1" si="196"/>
        <v>18-64</v>
      </c>
      <c r="AG2064" s="3">
        <f t="shared" si="197"/>
        <v>1.4189222051282051</v>
      </c>
      <c r="AH2064" t="str">
        <f>_xlfn.IFNA(VLOOKUP(Sales_Transactions[[#This Row],[Order ID]],Returned_Items[#All],2,FALSE),"Not Returned")</f>
        <v>Returned</v>
      </c>
    </row>
    <row r="2065" spans="1:34" x14ac:dyDescent="0.25">
      <c r="A2065">
        <v>13383</v>
      </c>
      <c r="C2065" t="s">
        <v>2319</v>
      </c>
      <c r="D2065" s="2" t="str">
        <f>TEXT(MID(Sales_Transactions[[#This Row],[Order Date]],2,5),"d/m/yyy")</f>
        <v>15/6/2012</v>
      </c>
      <c r="E2065" s="2" t="str">
        <f>TEXT(MID(Sales_Transactions[[#This Row],[Order Date]],2,5),"d")</f>
        <v>15</v>
      </c>
      <c r="F2065" s="2" t="str">
        <f>TEXT(MID(Sales_Transactions[[#This Row],[Order Date]],2,5),"m")</f>
        <v>6</v>
      </c>
      <c r="G2065" s="2" t="str">
        <f>TEXT(MID(Sales_Transactions[[#This Row],[Order Date]],2,5),"yyy")</f>
        <v>2012</v>
      </c>
      <c r="H2065" s="2" t="str">
        <f>TEXT(MID(Sales_Transactions[[#This Row],[Order Date]],2,5),"yyy/m")</f>
        <v>2012/6</v>
      </c>
      <c r="I2065" t="s">
        <v>52</v>
      </c>
      <c r="J2065">
        <f t="shared" si="192"/>
        <v>1</v>
      </c>
      <c r="K2065" s="2">
        <v>35</v>
      </c>
      <c r="L2065" s="3">
        <v>750.03</v>
      </c>
      <c r="M2065" s="4">
        <v>7.0000000000000007E-2</v>
      </c>
      <c r="N2065" s="5" t="s">
        <v>23</v>
      </c>
      <c r="O2065" s="3">
        <v>-1072.97</v>
      </c>
      <c r="P2065" s="3">
        <v>20.34</v>
      </c>
      <c r="Q2065" s="3">
        <v>35</v>
      </c>
      <c r="R2065" s="5" t="s">
        <v>2081</v>
      </c>
      <c r="S2065" s="5" t="s">
        <v>2233</v>
      </c>
      <c r="T2065" s="5" t="str">
        <f t="shared" si="193"/>
        <v>Duane Huffman</v>
      </c>
      <c r="U2065" t="s">
        <v>1988</v>
      </c>
      <c r="V2065" s="5" t="s">
        <v>37</v>
      </c>
      <c r="W2065" s="5" t="s">
        <v>28</v>
      </c>
      <c r="X2065" s="5" t="s">
        <v>29</v>
      </c>
      <c r="Y2065" s="5" t="s">
        <v>1176</v>
      </c>
      <c r="Z2065" s="5" t="s">
        <v>31</v>
      </c>
      <c r="AA2065" s="4">
        <v>0.84</v>
      </c>
      <c r="AB2065" s="1">
        <v>41077</v>
      </c>
      <c r="AC2065" s="1">
        <v>28563</v>
      </c>
      <c r="AD2065">
        <f t="shared" si="194"/>
        <v>2</v>
      </c>
      <c r="AE2065">
        <f t="shared" ca="1" si="195"/>
        <v>46</v>
      </c>
      <c r="AF2065" t="str">
        <f t="shared" ca="1" si="196"/>
        <v>18-64</v>
      </c>
      <c r="AG2065" s="3">
        <f t="shared" si="197"/>
        <v>1.580736057142857</v>
      </c>
      <c r="AH2065" t="str">
        <f>_xlfn.IFNA(VLOOKUP(Sales_Transactions[[#This Row],[Order ID]],Returned_Items[#All],2,FALSE),"Not Returned")</f>
        <v>Not Returned</v>
      </c>
    </row>
    <row r="2066" spans="1:34" x14ac:dyDescent="0.25">
      <c r="A2066">
        <v>13440</v>
      </c>
      <c r="C2066" t="s">
        <v>21</v>
      </c>
      <c r="D2066" s="2" t="str">
        <f>TEXT(MID(Sales_Transactions[[#This Row],[Order Date]],2,5),"d/m/yyy")</f>
        <v>13/10/2010</v>
      </c>
      <c r="E2066" s="2" t="str">
        <f>TEXT(MID(Sales_Transactions[[#This Row],[Order Date]],2,5),"d")</f>
        <v>13</v>
      </c>
      <c r="F2066" s="2" t="str">
        <f>TEXT(MID(Sales_Transactions[[#This Row],[Order Date]],2,5),"m")</f>
        <v>10</v>
      </c>
      <c r="G2066" s="2" t="str">
        <f>TEXT(MID(Sales_Transactions[[#This Row],[Order Date]],2,5),"yyy")</f>
        <v>2010</v>
      </c>
      <c r="H2066" s="2" t="str">
        <f>TEXT(MID(Sales_Transactions[[#This Row],[Order Date]],2,5),"yyy/m")</f>
        <v>2010/10</v>
      </c>
      <c r="I2066" t="s">
        <v>52</v>
      </c>
      <c r="J2066">
        <f t="shared" si="192"/>
        <v>1</v>
      </c>
      <c r="K2066" s="2">
        <v>22</v>
      </c>
      <c r="L2066" s="3">
        <v>971.82</v>
      </c>
      <c r="M2066" s="4">
        <v>7.0000000000000007E-2</v>
      </c>
      <c r="N2066" s="5" t="s">
        <v>23</v>
      </c>
      <c r="O2066" s="3">
        <v>326.39</v>
      </c>
      <c r="P2066" s="3">
        <v>43.98</v>
      </c>
      <c r="Q2066" s="3">
        <v>1.99</v>
      </c>
      <c r="R2066" s="5" t="s">
        <v>110</v>
      </c>
      <c r="S2066" s="5" t="s">
        <v>2320</v>
      </c>
      <c r="T2066" s="5" t="str">
        <f t="shared" si="193"/>
        <v>Jim Mitchum</v>
      </c>
      <c r="U2066" t="s">
        <v>1988</v>
      </c>
      <c r="V2066" s="5" t="s">
        <v>37</v>
      </c>
      <c r="W2066" s="5" t="s">
        <v>48</v>
      </c>
      <c r="X2066" s="5" t="s">
        <v>87</v>
      </c>
      <c r="Y2066" s="5" t="s">
        <v>384</v>
      </c>
      <c r="Z2066" s="5" t="s">
        <v>60</v>
      </c>
      <c r="AA2066" s="4">
        <v>0.44</v>
      </c>
      <c r="AB2066" s="1">
        <v>40466</v>
      </c>
      <c r="AC2066" s="1">
        <v>28566</v>
      </c>
      <c r="AD2066">
        <f t="shared" si="194"/>
        <v>2</v>
      </c>
      <c r="AE2066">
        <f t="shared" ca="1" si="195"/>
        <v>46</v>
      </c>
      <c r="AF2066" t="str">
        <f t="shared" ca="1" si="196"/>
        <v>18-64</v>
      </c>
      <c r="AG2066" s="3">
        <f t="shared" si="197"/>
        <v>2.088146090909091</v>
      </c>
      <c r="AH2066" t="str">
        <f>_xlfn.IFNA(VLOOKUP(Sales_Transactions[[#This Row],[Order ID]],Returned_Items[#All],2,FALSE),"Not Returned")</f>
        <v>Not Returned</v>
      </c>
    </row>
    <row r="2067" spans="1:34" x14ac:dyDescent="0.25">
      <c r="A2067">
        <v>13479</v>
      </c>
      <c r="C2067" t="s">
        <v>2321</v>
      </c>
      <c r="D2067" s="2" t="str">
        <f>TEXT(MID(Sales_Transactions[[#This Row],[Order Date]],2,5),"d/m/yyy")</f>
        <v>4/12/2009</v>
      </c>
      <c r="E2067" s="2" t="str">
        <f>TEXT(MID(Sales_Transactions[[#This Row],[Order Date]],2,5),"d")</f>
        <v>4</v>
      </c>
      <c r="F2067" s="2" t="str">
        <f>TEXT(MID(Sales_Transactions[[#This Row],[Order Date]],2,5),"m")</f>
        <v>12</v>
      </c>
      <c r="G2067" s="2" t="str">
        <f>TEXT(MID(Sales_Transactions[[#This Row],[Order Date]],2,5),"yyy")</f>
        <v>2009</v>
      </c>
      <c r="H2067" s="2" t="str">
        <f>TEXT(MID(Sales_Transactions[[#This Row],[Order Date]],2,5),"yyy/m")</f>
        <v>2009/12</v>
      </c>
      <c r="I2067" t="s">
        <v>33</v>
      </c>
      <c r="J2067">
        <f t="shared" si="192"/>
        <v>4</v>
      </c>
      <c r="K2067" s="2">
        <v>3</v>
      </c>
      <c r="L2067" s="3">
        <v>292.95999999999998</v>
      </c>
      <c r="M2067" s="4">
        <v>0.09</v>
      </c>
      <c r="N2067" s="5" t="s">
        <v>23</v>
      </c>
      <c r="O2067" s="3">
        <v>-322.95</v>
      </c>
      <c r="P2067" s="3">
        <v>99.99</v>
      </c>
      <c r="Q2067" s="3">
        <v>19.989999999999998</v>
      </c>
      <c r="R2067" s="5" t="s">
        <v>2226</v>
      </c>
      <c r="S2067" s="5" t="s">
        <v>2282</v>
      </c>
      <c r="T2067" s="5" t="str">
        <f t="shared" si="193"/>
        <v>Erin Ashbrook</v>
      </c>
      <c r="U2067" t="s">
        <v>1988</v>
      </c>
      <c r="V2067" s="5" t="s">
        <v>37</v>
      </c>
      <c r="W2067" s="5" t="s">
        <v>48</v>
      </c>
      <c r="X2067" s="5" t="s">
        <v>87</v>
      </c>
      <c r="Y2067" s="5" t="s">
        <v>545</v>
      </c>
      <c r="Z2067" s="5" t="s">
        <v>43</v>
      </c>
      <c r="AA2067" s="4">
        <v>0.52</v>
      </c>
      <c r="AB2067" s="1">
        <v>40153</v>
      </c>
      <c r="AC2067" s="1">
        <v>28601</v>
      </c>
      <c r="AD2067">
        <f t="shared" si="194"/>
        <v>2</v>
      </c>
      <c r="AE2067">
        <f t="shared" ca="1" si="195"/>
        <v>46</v>
      </c>
      <c r="AF2067" t="str">
        <f t="shared" ca="1" si="196"/>
        <v>18-64</v>
      </c>
      <c r="AG2067" s="3">
        <f t="shared" si="197"/>
        <v>39.963336333333331</v>
      </c>
      <c r="AH2067" t="str">
        <f>_xlfn.IFNA(VLOOKUP(Sales_Transactions[[#This Row],[Order ID]],Returned_Items[#All],2,FALSE),"Not Returned")</f>
        <v>Not Returned</v>
      </c>
    </row>
    <row r="2068" spans="1:34" x14ac:dyDescent="0.25">
      <c r="A2068">
        <v>13479</v>
      </c>
      <c r="C2068" t="s">
        <v>2321</v>
      </c>
      <c r="D2068" s="2" t="str">
        <f>TEXT(MID(Sales_Transactions[[#This Row],[Order Date]],2,5),"d/m/yyy")</f>
        <v>4/12/2009</v>
      </c>
      <c r="E2068" s="2" t="str">
        <f>TEXT(MID(Sales_Transactions[[#This Row],[Order Date]],2,5),"d")</f>
        <v>4</v>
      </c>
      <c r="F2068" s="2" t="str">
        <f>TEXT(MID(Sales_Transactions[[#This Row],[Order Date]],2,5),"m")</f>
        <v>12</v>
      </c>
      <c r="G2068" s="2" t="str">
        <f>TEXT(MID(Sales_Transactions[[#This Row],[Order Date]],2,5),"yyy")</f>
        <v>2009</v>
      </c>
      <c r="H2068" s="2" t="str">
        <f>TEXT(MID(Sales_Transactions[[#This Row],[Order Date]],2,5),"yyy/m")</f>
        <v>2009/12</v>
      </c>
      <c r="I2068" t="s">
        <v>33</v>
      </c>
      <c r="J2068">
        <f t="shared" si="192"/>
        <v>4</v>
      </c>
      <c r="K2068" s="2">
        <v>13</v>
      </c>
      <c r="L2068" s="3">
        <v>2206.991</v>
      </c>
      <c r="M2068" s="4">
        <v>0.04</v>
      </c>
      <c r="N2068" s="5" t="s">
        <v>23</v>
      </c>
      <c r="O2068" s="3">
        <v>-1.63</v>
      </c>
      <c r="P2068" s="3">
        <v>205.99</v>
      </c>
      <c r="Q2068" s="3">
        <v>5.26</v>
      </c>
      <c r="R2068" s="5" t="s">
        <v>2226</v>
      </c>
      <c r="S2068" s="5" t="s">
        <v>2282</v>
      </c>
      <c r="T2068" s="5" t="str">
        <f t="shared" si="193"/>
        <v>Erin Ashbrook</v>
      </c>
      <c r="U2068" t="s">
        <v>1988</v>
      </c>
      <c r="V2068" s="5" t="s">
        <v>37</v>
      </c>
      <c r="W2068" s="5" t="s">
        <v>48</v>
      </c>
      <c r="X2068" s="5" t="s">
        <v>49</v>
      </c>
      <c r="Y2068" s="5" t="s">
        <v>532</v>
      </c>
      <c r="Z2068" s="5" t="s">
        <v>43</v>
      </c>
      <c r="AA2068" s="4">
        <v>0.56000000000000005</v>
      </c>
      <c r="AB2068" s="1">
        <v>40152</v>
      </c>
      <c r="AC2068" s="1">
        <v>28758</v>
      </c>
      <c r="AD2068">
        <f t="shared" si="194"/>
        <v>1</v>
      </c>
      <c r="AE2068">
        <f t="shared" ca="1" si="195"/>
        <v>45</v>
      </c>
      <c r="AF2068" t="str">
        <f t="shared" ca="1" si="196"/>
        <v>18-64</v>
      </c>
      <c r="AG2068" s="3">
        <f t="shared" si="197"/>
        <v>16.243661846153849</v>
      </c>
      <c r="AH2068" t="str">
        <f>_xlfn.IFNA(VLOOKUP(Sales_Transactions[[#This Row],[Order ID]],Returned_Items[#All],2,FALSE),"Not Returned")</f>
        <v>Not Returned</v>
      </c>
    </row>
    <row r="2069" spans="1:34" x14ac:dyDescent="0.25">
      <c r="A2069">
        <v>13633</v>
      </c>
      <c r="C2069" t="s">
        <v>2322</v>
      </c>
      <c r="D2069" s="2" t="str">
        <f>TEXT(MID(Sales_Transactions[[#This Row],[Order Date]],2,5),"d/m/yyy")</f>
        <v>3/4/2012</v>
      </c>
      <c r="E2069" s="2" t="str">
        <f>TEXT(MID(Sales_Transactions[[#This Row],[Order Date]],2,5),"d")</f>
        <v>3</v>
      </c>
      <c r="F2069" s="2" t="str">
        <f>TEXT(MID(Sales_Transactions[[#This Row],[Order Date]],2,5),"m")</f>
        <v>4</v>
      </c>
      <c r="G2069" s="2" t="str">
        <f>TEXT(MID(Sales_Transactions[[#This Row],[Order Date]],2,5),"yyy")</f>
        <v>2012</v>
      </c>
      <c r="H2069" s="2" t="str">
        <f>TEXT(MID(Sales_Transactions[[#This Row],[Order Date]],2,5),"yyy/m")</f>
        <v>2012/4</v>
      </c>
      <c r="I2069" t="s">
        <v>52</v>
      </c>
      <c r="J2069">
        <f t="shared" si="192"/>
        <v>1</v>
      </c>
      <c r="K2069" s="2">
        <v>18</v>
      </c>
      <c r="L2069" s="3">
        <v>2703.37</v>
      </c>
      <c r="M2069" s="4">
        <v>0.09</v>
      </c>
      <c r="N2069" s="5" t="s">
        <v>34</v>
      </c>
      <c r="O2069" s="3">
        <v>-231.6</v>
      </c>
      <c r="P2069" s="3">
        <v>150.97999999999999</v>
      </c>
      <c r="Q2069" s="3">
        <v>57.2</v>
      </c>
      <c r="R2069" s="5" t="s">
        <v>143</v>
      </c>
      <c r="S2069" s="5" t="s">
        <v>2247</v>
      </c>
      <c r="T2069" s="5" t="str">
        <f t="shared" si="193"/>
        <v>Alan Hwang</v>
      </c>
      <c r="U2069" t="s">
        <v>1988</v>
      </c>
      <c r="V2069" s="5" t="s">
        <v>47</v>
      </c>
      <c r="W2069" s="5" t="s">
        <v>57</v>
      </c>
      <c r="X2069" s="5" t="s">
        <v>154</v>
      </c>
      <c r="Y2069" s="5" t="s">
        <v>2323</v>
      </c>
      <c r="Z2069" s="5" t="s">
        <v>40</v>
      </c>
      <c r="AA2069" s="4">
        <v>0.59</v>
      </c>
      <c r="AB2069" s="1">
        <v>41003</v>
      </c>
      <c r="AC2069" s="1">
        <v>28819</v>
      </c>
      <c r="AD2069">
        <f t="shared" si="194"/>
        <v>1</v>
      </c>
      <c r="AE2069">
        <f t="shared" ca="1" si="195"/>
        <v>45</v>
      </c>
      <c r="AF2069" t="str">
        <f t="shared" ca="1" si="196"/>
        <v>18-64</v>
      </c>
      <c r="AG2069" s="3">
        <f t="shared" si="197"/>
        <v>11.558006555555554</v>
      </c>
      <c r="AH2069" t="str">
        <f>_xlfn.IFNA(VLOOKUP(Sales_Transactions[[#This Row],[Order ID]],Returned_Items[#All],2,FALSE),"Not Returned")</f>
        <v>Not Returned</v>
      </c>
    </row>
    <row r="2070" spans="1:34" x14ac:dyDescent="0.25">
      <c r="A2070">
        <v>13633</v>
      </c>
      <c r="C2070" t="s">
        <v>2322</v>
      </c>
      <c r="D2070" s="2" t="str">
        <f>TEXT(MID(Sales_Transactions[[#This Row],[Order Date]],2,5),"d/m/yyy")</f>
        <v>3/4/2012</v>
      </c>
      <c r="E2070" s="2" t="str">
        <f>TEXT(MID(Sales_Transactions[[#This Row],[Order Date]],2,5),"d")</f>
        <v>3</v>
      </c>
      <c r="F2070" s="2" t="str">
        <f>TEXT(MID(Sales_Transactions[[#This Row],[Order Date]],2,5),"m")</f>
        <v>4</v>
      </c>
      <c r="G2070" s="2" t="str">
        <f>TEXT(MID(Sales_Transactions[[#This Row],[Order Date]],2,5),"yyy")</f>
        <v>2012</v>
      </c>
      <c r="H2070" s="2" t="str">
        <f>TEXT(MID(Sales_Transactions[[#This Row],[Order Date]],2,5),"yyy/m")</f>
        <v>2012/4</v>
      </c>
      <c r="I2070" t="s">
        <v>52</v>
      </c>
      <c r="J2070">
        <f t="shared" si="192"/>
        <v>1</v>
      </c>
      <c r="K2070" s="2">
        <v>39</v>
      </c>
      <c r="L2070" s="3">
        <v>1538.17</v>
      </c>
      <c r="M2070" s="4">
        <v>0.02</v>
      </c>
      <c r="N2070" s="5" t="s">
        <v>23</v>
      </c>
      <c r="O2070" s="3">
        <v>-1119.6400000000001</v>
      </c>
      <c r="P2070" s="3">
        <v>38.94</v>
      </c>
      <c r="Q2070" s="3">
        <v>35</v>
      </c>
      <c r="R2070" s="5" t="s">
        <v>143</v>
      </c>
      <c r="S2070" s="5" t="s">
        <v>2247</v>
      </c>
      <c r="T2070" s="5" t="str">
        <f t="shared" si="193"/>
        <v>Alan Hwang</v>
      </c>
      <c r="U2070" t="s">
        <v>1988</v>
      </c>
      <c r="V2070" s="5" t="s">
        <v>47</v>
      </c>
      <c r="W2070" s="5" t="s">
        <v>28</v>
      </c>
      <c r="X2070" s="5" t="s">
        <v>29</v>
      </c>
      <c r="Y2070" s="5" t="s">
        <v>30</v>
      </c>
      <c r="Z2070" s="5" t="s">
        <v>31</v>
      </c>
      <c r="AA2070" s="4">
        <v>0.8</v>
      </c>
      <c r="AB2070" s="1">
        <v>41003</v>
      </c>
      <c r="AC2070" s="1">
        <v>28539</v>
      </c>
      <c r="AD2070">
        <f t="shared" si="194"/>
        <v>1</v>
      </c>
      <c r="AE2070">
        <f t="shared" ca="1" si="195"/>
        <v>46</v>
      </c>
      <c r="AF2070" t="str">
        <f t="shared" ca="1" si="196"/>
        <v>18-64</v>
      </c>
      <c r="AG2070" s="3">
        <f t="shared" si="197"/>
        <v>1.8956977435897433</v>
      </c>
      <c r="AH2070" t="str">
        <f>_xlfn.IFNA(VLOOKUP(Sales_Transactions[[#This Row],[Order ID]],Returned_Items[#All],2,FALSE),"Not Returned")</f>
        <v>Not Returned</v>
      </c>
    </row>
    <row r="2071" spans="1:34" x14ac:dyDescent="0.25">
      <c r="A2071">
        <v>13735</v>
      </c>
      <c r="C2071" t="s">
        <v>2324</v>
      </c>
      <c r="D2071" s="2" t="str">
        <f>TEXT(MID(Sales_Transactions[[#This Row],[Order Date]],2,5),"d/m/yyy")</f>
        <v>21/5/2009</v>
      </c>
      <c r="E2071" s="2" t="str">
        <f>TEXT(MID(Sales_Transactions[[#This Row],[Order Date]],2,5),"d")</f>
        <v>21</v>
      </c>
      <c r="F2071" s="2" t="str">
        <f>TEXT(MID(Sales_Transactions[[#This Row],[Order Date]],2,5),"m")</f>
        <v>5</v>
      </c>
      <c r="G2071" s="2" t="str">
        <f>TEXT(MID(Sales_Transactions[[#This Row],[Order Date]],2,5),"yyy")</f>
        <v>2009</v>
      </c>
      <c r="H2071" s="2" t="str">
        <f>TEXT(MID(Sales_Transactions[[#This Row],[Order Date]],2,5),"yyy/m")</f>
        <v>2009/5</v>
      </c>
      <c r="I2071" t="s">
        <v>78</v>
      </c>
      <c r="J2071">
        <f t="shared" si="192"/>
        <v>3</v>
      </c>
      <c r="K2071" s="2">
        <v>36</v>
      </c>
      <c r="L2071" s="3">
        <v>281.70999999999998</v>
      </c>
      <c r="M2071" s="4">
        <v>0.02</v>
      </c>
      <c r="N2071" s="5" t="s">
        <v>23</v>
      </c>
      <c r="O2071" s="3">
        <v>117.38</v>
      </c>
      <c r="P2071" s="3">
        <v>7.64</v>
      </c>
      <c r="Q2071" s="3">
        <v>1.39</v>
      </c>
      <c r="R2071" s="5" t="s">
        <v>163</v>
      </c>
      <c r="S2071" s="5" t="s">
        <v>2257</v>
      </c>
      <c r="T2071" s="5" t="str">
        <f t="shared" si="193"/>
        <v>Edward Becker</v>
      </c>
      <c r="U2071" t="s">
        <v>1988</v>
      </c>
      <c r="V2071" s="5" t="s">
        <v>74</v>
      </c>
      <c r="W2071" s="5" t="s">
        <v>28</v>
      </c>
      <c r="X2071" s="5" t="s">
        <v>98</v>
      </c>
      <c r="Y2071" s="5" t="s">
        <v>474</v>
      </c>
      <c r="Z2071" s="5" t="s">
        <v>43</v>
      </c>
      <c r="AA2071" s="4">
        <v>0.36</v>
      </c>
      <c r="AB2071" s="1">
        <v>39956</v>
      </c>
      <c r="AC2071" s="1">
        <v>28721</v>
      </c>
      <c r="AD2071">
        <f t="shared" si="194"/>
        <v>2</v>
      </c>
      <c r="AE2071">
        <f t="shared" ca="1" si="195"/>
        <v>45</v>
      </c>
      <c r="AF2071" t="str">
        <f t="shared" ca="1" si="196"/>
        <v>18-64</v>
      </c>
      <c r="AG2071" s="3">
        <f t="shared" si="197"/>
        <v>0.25079088888888884</v>
      </c>
      <c r="AH2071" t="str">
        <f>_xlfn.IFNA(VLOOKUP(Sales_Transactions[[#This Row],[Order ID]],Returned_Items[#All],2,FALSE),"Not Returned")</f>
        <v>Not Returned</v>
      </c>
    </row>
    <row r="2072" spans="1:34" x14ac:dyDescent="0.25">
      <c r="A2072">
        <v>13861</v>
      </c>
      <c r="C2072" t="s">
        <v>2325</v>
      </c>
      <c r="D2072" s="2" t="str">
        <f>TEXT(MID(Sales_Transactions[[#This Row],[Order Date]],2,5),"d/m/yyy")</f>
        <v>11/8/2010</v>
      </c>
      <c r="E2072" s="2" t="str">
        <f>TEXT(MID(Sales_Transactions[[#This Row],[Order Date]],2,5),"d")</f>
        <v>11</v>
      </c>
      <c r="F2072" s="2" t="str">
        <f>TEXT(MID(Sales_Transactions[[#This Row],[Order Date]],2,5),"m")</f>
        <v>8</v>
      </c>
      <c r="G2072" s="2" t="str">
        <f>TEXT(MID(Sales_Transactions[[#This Row],[Order Date]],2,5),"yyy")</f>
        <v>2010</v>
      </c>
      <c r="H2072" s="2" t="str">
        <f>TEXT(MID(Sales_Transactions[[#This Row],[Order Date]],2,5),"yyy/m")</f>
        <v>2010/8</v>
      </c>
      <c r="I2072" t="s">
        <v>33</v>
      </c>
      <c r="J2072">
        <f t="shared" si="192"/>
        <v>4</v>
      </c>
      <c r="K2072" s="2">
        <v>7</v>
      </c>
      <c r="L2072" s="3">
        <v>37.299999999999997</v>
      </c>
      <c r="M2072" s="4">
        <v>0</v>
      </c>
      <c r="N2072" s="5" t="s">
        <v>23</v>
      </c>
      <c r="O2072" s="3">
        <v>5.03</v>
      </c>
      <c r="P2072" s="3">
        <v>4.84</v>
      </c>
      <c r="Q2072" s="3">
        <v>0.71</v>
      </c>
      <c r="R2072" s="5" t="s">
        <v>2326</v>
      </c>
      <c r="S2072" s="5" t="s">
        <v>2327</v>
      </c>
      <c r="T2072" s="5" t="str">
        <f t="shared" si="193"/>
        <v>Andy Yotov</v>
      </c>
      <c r="U2072" t="s">
        <v>1988</v>
      </c>
      <c r="V2072" s="5" t="s">
        <v>47</v>
      </c>
      <c r="W2072" s="5" t="s">
        <v>28</v>
      </c>
      <c r="X2072" s="5" t="s">
        <v>124</v>
      </c>
      <c r="Y2072" s="5" t="s">
        <v>1072</v>
      </c>
      <c r="Z2072" s="5" t="s">
        <v>84</v>
      </c>
      <c r="AA2072" s="4">
        <v>0.52</v>
      </c>
      <c r="AB2072" s="1">
        <v>40401</v>
      </c>
      <c r="AC2072" s="1">
        <v>28416</v>
      </c>
      <c r="AD2072">
        <f t="shared" si="194"/>
        <v>0</v>
      </c>
      <c r="AE2072">
        <f t="shared" ca="1" si="195"/>
        <v>46</v>
      </c>
      <c r="AF2072" t="str">
        <f t="shared" ca="1" si="196"/>
        <v>18-64</v>
      </c>
      <c r="AG2072" s="3">
        <f t="shared" si="197"/>
        <v>0.79285714285714282</v>
      </c>
      <c r="AH2072" t="str">
        <f>_xlfn.IFNA(VLOOKUP(Sales_Transactions[[#This Row],[Order ID]],Returned_Items[#All],2,FALSE),"Not Returned")</f>
        <v>Not Returned</v>
      </c>
    </row>
    <row r="2073" spans="1:34" x14ac:dyDescent="0.25">
      <c r="A2073">
        <v>13892</v>
      </c>
      <c r="C2073" t="s">
        <v>639</v>
      </c>
      <c r="D2073" s="2" t="str">
        <f>TEXT(MID(Sales_Transactions[[#This Row],[Order Date]],2,5),"d/m/yyy")</f>
        <v>27/4/2012</v>
      </c>
      <c r="E2073" s="2" t="str">
        <f>TEXT(MID(Sales_Transactions[[#This Row],[Order Date]],2,5),"d")</f>
        <v>27</v>
      </c>
      <c r="F2073" s="2" t="str">
        <f>TEXT(MID(Sales_Transactions[[#This Row],[Order Date]],2,5),"m")</f>
        <v>4</v>
      </c>
      <c r="G2073" s="2" t="str">
        <f>TEXT(MID(Sales_Transactions[[#This Row],[Order Date]],2,5),"yyy")</f>
        <v>2012</v>
      </c>
      <c r="H2073" s="2" t="str">
        <f>TEXT(MID(Sales_Transactions[[#This Row],[Order Date]],2,5),"yyy/m")</f>
        <v>2012/4</v>
      </c>
      <c r="I2073" t="s">
        <v>33</v>
      </c>
      <c r="J2073">
        <f t="shared" si="192"/>
        <v>4</v>
      </c>
      <c r="K2073" s="2">
        <v>47</v>
      </c>
      <c r="L2073" s="3">
        <v>1446.97</v>
      </c>
      <c r="M2073" s="4">
        <v>0</v>
      </c>
      <c r="N2073" s="5" t="s">
        <v>23</v>
      </c>
      <c r="O2073" s="3">
        <v>531.47</v>
      </c>
      <c r="P2073" s="3">
        <v>29.89</v>
      </c>
      <c r="Q2073" s="3">
        <v>1.99</v>
      </c>
      <c r="R2073" s="5" t="s">
        <v>198</v>
      </c>
      <c r="S2073" s="5" t="s">
        <v>2328</v>
      </c>
      <c r="T2073" s="5" t="str">
        <f t="shared" si="193"/>
        <v>Frank Hawley</v>
      </c>
      <c r="U2073" t="s">
        <v>1988</v>
      </c>
      <c r="V2073" s="5" t="s">
        <v>74</v>
      </c>
      <c r="W2073" s="5" t="s">
        <v>48</v>
      </c>
      <c r="X2073" s="5" t="s">
        <v>87</v>
      </c>
      <c r="Y2073" s="5" t="s">
        <v>920</v>
      </c>
      <c r="Z2073" s="5" t="s">
        <v>60</v>
      </c>
      <c r="AA2073" s="4">
        <v>0.5</v>
      </c>
      <c r="AB2073" s="1">
        <v>41027</v>
      </c>
      <c r="AC2073" s="1">
        <v>28256</v>
      </c>
      <c r="AD2073">
        <f t="shared" si="194"/>
        <v>1</v>
      </c>
      <c r="AE2073">
        <f t="shared" ca="1" si="195"/>
        <v>47</v>
      </c>
      <c r="AF2073" t="str">
        <f t="shared" ca="1" si="196"/>
        <v>18-64</v>
      </c>
      <c r="AG2073" s="3">
        <f t="shared" si="197"/>
        <v>0.67829787234042549</v>
      </c>
      <c r="AH2073" t="str">
        <f>_xlfn.IFNA(VLOOKUP(Sales_Transactions[[#This Row],[Order ID]],Returned_Items[#All],2,FALSE),"Not Returned")</f>
        <v>Not Returned</v>
      </c>
    </row>
    <row r="2074" spans="1:34" x14ac:dyDescent="0.25">
      <c r="A2074">
        <v>14023</v>
      </c>
      <c r="C2074" t="s">
        <v>2053</v>
      </c>
      <c r="D2074" s="2" t="str">
        <f>TEXT(MID(Sales_Transactions[[#This Row],[Order Date]],2,5),"d/m/yyy")</f>
        <v>20/2/2010</v>
      </c>
      <c r="E2074" s="2" t="str">
        <f>TEXT(MID(Sales_Transactions[[#This Row],[Order Date]],2,5),"d")</f>
        <v>20</v>
      </c>
      <c r="F2074" s="2" t="str">
        <f>TEXT(MID(Sales_Transactions[[#This Row],[Order Date]],2,5),"m")</f>
        <v>2</v>
      </c>
      <c r="G2074" s="2" t="str">
        <f>TEXT(MID(Sales_Transactions[[#This Row],[Order Date]],2,5),"yyy")</f>
        <v>2010</v>
      </c>
      <c r="H2074" s="2" t="str">
        <f>TEXT(MID(Sales_Transactions[[#This Row],[Order Date]],2,5),"yyy/m")</f>
        <v>2010/2</v>
      </c>
      <c r="I2074" t="s">
        <v>52</v>
      </c>
      <c r="J2074">
        <f t="shared" si="192"/>
        <v>1</v>
      </c>
      <c r="K2074" s="2">
        <v>36</v>
      </c>
      <c r="L2074" s="3">
        <v>711.1</v>
      </c>
      <c r="M2074" s="4">
        <v>0.08</v>
      </c>
      <c r="N2074" s="5" t="s">
        <v>23</v>
      </c>
      <c r="O2074" s="3">
        <v>241.08</v>
      </c>
      <c r="P2074" s="3">
        <v>21.38</v>
      </c>
      <c r="Q2074" s="3">
        <v>2.99</v>
      </c>
      <c r="R2074" s="5" t="s">
        <v>163</v>
      </c>
      <c r="S2074" s="5" t="s">
        <v>2257</v>
      </c>
      <c r="T2074" s="5" t="str">
        <f t="shared" si="193"/>
        <v>Edward Becker</v>
      </c>
      <c r="U2074" t="s">
        <v>1988</v>
      </c>
      <c r="V2074" s="5" t="s">
        <v>47</v>
      </c>
      <c r="W2074" s="5" t="s">
        <v>28</v>
      </c>
      <c r="X2074" s="5" t="s">
        <v>41</v>
      </c>
      <c r="Y2074" s="5" t="s">
        <v>2329</v>
      </c>
      <c r="Z2074" s="5" t="s">
        <v>43</v>
      </c>
      <c r="AA2074" s="4">
        <v>0.36</v>
      </c>
      <c r="AB2074" s="1">
        <v>40231</v>
      </c>
      <c r="AC2074" s="1">
        <v>28431</v>
      </c>
      <c r="AD2074">
        <f t="shared" si="194"/>
        <v>2</v>
      </c>
      <c r="AE2074">
        <f t="shared" ca="1" si="195"/>
        <v>46</v>
      </c>
      <c r="AF2074" t="str">
        <f t="shared" ca="1" si="196"/>
        <v>18-64</v>
      </c>
      <c r="AG2074" s="3">
        <f t="shared" si="197"/>
        <v>0.67646933333333337</v>
      </c>
      <c r="AH2074" t="str">
        <f>_xlfn.IFNA(VLOOKUP(Sales_Transactions[[#This Row],[Order ID]],Returned_Items[#All],2,FALSE),"Not Returned")</f>
        <v>Not Returned</v>
      </c>
    </row>
    <row r="2075" spans="1:34" x14ac:dyDescent="0.25">
      <c r="A2075">
        <v>14023</v>
      </c>
      <c r="C2075" t="s">
        <v>2053</v>
      </c>
      <c r="D2075" s="2" t="str">
        <f>TEXT(MID(Sales_Transactions[[#This Row],[Order Date]],2,5),"d/m/yyy")</f>
        <v>20/2/2010</v>
      </c>
      <c r="E2075" s="2" t="str">
        <f>TEXT(MID(Sales_Transactions[[#This Row],[Order Date]],2,5),"d")</f>
        <v>20</v>
      </c>
      <c r="F2075" s="2" t="str">
        <f>TEXT(MID(Sales_Transactions[[#This Row],[Order Date]],2,5),"m")</f>
        <v>2</v>
      </c>
      <c r="G2075" s="2" t="str">
        <f>TEXT(MID(Sales_Transactions[[#This Row],[Order Date]],2,5),"yyy")</f>
        <v>2010</v>
      </c>
      <c r="H2075" s="2" t="str">
        <f>TEXT(MID(Sales_Transactions[[#This Row],[Order Date]],2,5),"yyy/m")</f>
        <v>2010/2</v>
      </c>
      <c r="I2075" t="s">
        <v>52</v>
      </c>
      <c r="J2075">
        <f t="shared" si="192"/>
        <v>1</v>
      </c>
      <c r="K2075" s="2">
        <v>48</v>
      </c>
      <c r="L2075" s="3">
        <v>498.16</v>
      </c>
      <c r="M2075" s="4">
        <v>0.03</v>
      </c>
      <c r="N2075" s="5" t="s">
        <v>23</v>
      </c>
      <c r="O2075" s="3">
        <v>40.61</v>
      </c>
      <c r="P2075" s="3">
        <v>9.99</v>
      </c>
      <c r="Q2075" s="3">
        <v>5.12</v>
      </c>
      <c r="R2075" s="5" t="s">
        <v>163</v>
      </c>
      <c r="S2075" s="5" t="s">
        <v>2257</v>
      </c>
      <c r="T2075" s="5" t="str">
        <f t="shared" si="193"/>
        <v>Edward Becker</v>
      </c>
      <c r="U2075" t="s">
        <v>1988</v>
      </c>
      <c r="V2075" s="5" t="s">
        <v>47</v>
      </c>
      <c r="W2075" s="5" t="s">
        <v>28</v>
      </c>
      <c r="X2075" s="5" t="s">
        <v>75</v>
      </c>
      <c r="Y2075" s="5" t="s">
        <v>2265</v>
      </c>
      <c r="Z2075" s="5" t="s">
        <v>43</v>
      </c>
      <c r="AA2075" s="4">
        <v>0.4</v>
      </c>
      <c r="AB2075" s="1">
        <v>40230</v>
      </c>
      <c r="AC2075" s="1">
        <v>29232</v>
      </c>
      <c r="AD2075">
        <f t="shared" si="194"/>
        <v>1</v>
      </c>
      <c r="AE2075">
        <f t="shared" ca="1" si="195"/>
        <v>44</v>
      </c>
      <c r="AF2075" t="str">
        <f t="shared" ca="1" si="196"/>
        <v>18-64</v>
      </c>
      <c r="AG2075" s="3">
        <f t="shared" si="197"/>
        <v>0.31472922916666662</v>
      </c>
      <c r="AH2075" t="str">
        <f>_xlfn.IFNA(VLOOKUP(Sales_Transactions[[#This Row],[Order ID]],Returned_Items[#All],2,FALSE),"Not Returned")</f>
        <v>Not Returned</v>
      </c>
    </row>
    <row r="2076" spans="1:34" x14ac:dyDescent="0.25">
      <c r="A2076">
        <v>14115</v>
      </c>
      <c r="C2076" t="s">
        <v>1852</v>
      </c>
      <c r="D2076" s="2" t="str">
        <f>TEXT(MID(Sales_Transactions[[#This Row],[Order Date]],2,5),"d/m/yyy")</f>
        <v>14/8/2009</v>
      </c>
      <c r="E2076" s="2" t="str">
        <f>TEXT(MID(Sales_Transactions[[#This Row],[Order Date]],2,5),"d")</f>
        <v>14</v>
      </c>
      <c r="F2076" s="2" t="str">
        <f>TEXT(MID(Sales_Transactions[[#This Row],[Order Date]],2,5),"m")</f>
        <v>8</v>
      </c>
      <c r="G2076" s="2" t="str">
        <f>TEXT(MID(Sales_Transactions[[#This Row],[Order Date]],2,5),"yyy")</f>
        <v>2009</v>
      </c>
      <c r="H2076" s="2" t="str">
        <f>TEXT(MID(Sales_Transactions[[#This Row],[Order Date]],2,5),"yyy/m")</f>
        <v>2009/8</v>
      </c>
      <c r="I2076" t="s">
        <v>52</v>
      </c>
      <c r="J2076">
        <f t="shared" si="192"/>
        <v>1</v>
      </c>
      <c r="K2076" s="2">
        <v>24</v>
      </c>
      <c r="L2076" s="3">
        <v>158.78</v>
      </c>
      <c r="M2076" s="4">
        <v>0.04</v>
      </c>
      <c r="N2076" s="5" t="s">
        <v>23</v>
      </c>
      <c r="O2076" s="3">
        <v>-38.380000000000003</v>
      </c>
      <c r="P2076" s="3">
        <v>6.28</v>
      </c>
      <c r="Q2076" s="3">
        <v>5.41</v>
      </c>
      <c r="R2076" s="5" t="s">
        <v>110</v>
      </c>
      <c r="S2076" s="5" t="s">
        <v>2320</v>
      </c>
      <c r="T2076" s="5" t="str">
        <f t="shared" si="193"/>
        <v>Jim Mitchum</v>
      </c>
      <c r="U2076" t="s">
        <v>1988</v>
      </c>
      <c r="V2076" s="5" t="s">
        <v>37</v>
      </c>
      <c r="W2076" s="5" t="s">
        <v>57</v>
      </c>
      <c r="X2076" s="5" t="s">
        <v>58</v>
      </c>
      <c r="Y2076" s="5" t="s">
        <v>835</v>
      </c>
      <c r="Z2076" s="5" t="s">
        <v>43</v>
      </c>
      <c r="AA2076" s="4">
        <v>0.53</v>
      </c>
      <c r="AB2076" s="1">
        <v>40041</v>
      </c>
      <c r="AC2076" s="1">
        <v>29476</v>
      </c>
      <c r="AD2076">
        <f t="shared" si="194"/>
        <v>2</v>
      </c>
      <c r="AE2076">
        <f t="shared" ca="1" si="195"/>
        <v>43</v>
      </c>
      <c r="AF2076" t="str">
        <f t="shared" ca="1" si="196"/>
        <v>18-64</v>
      </c>
      <c r="AG2076" s="3">
        <f t="shared" si="197"/>
        <v>0.48697866666666667</v>
      </c>
      <c r="AH2076" t="str">
        <f>_xlfn.IFNA(VLOOKUP(Sales_Transactions[[#This Row],[Order ID]],Returned_Items[#All],2,FALSE),"Not Returned")</f>
        <v>Not Returned</v>
      </c>
    </row>
    <row r="2077" spans="1:34" x14ac:dyDescent="0.25">
      <c r="A2077">
        <v>14115</v>
      </c>
      <c r="C2077" t="s">
        <v>1852</v>
      </c>
      <c r="D2077" s="2" t="str">
        <f>TEXT(MID(Sales_Transactions[[#This Row],[Order Date]],2,5),"d/m/yyy")</f>
        <v>14/8/2009</v>
      </c>
      <c r="E2077" s="2" t="str">
        <f>TEXT(MID(Sales_Transactions[[#This Row],[Order Date]],2,5),"d")</f>
        <v>14</v>
      </c>
      <c r="F2077" s="2" t="str">
        <f>TEXT(MID(Sales_Transactions[[#This Row],[Order Date]],2,5),"m")</f>
        <v>8</v>
      </c>
      <c r="G2077" s="2" t="str">
        <f>TEXT(MID(Sales_Transactions[[#This Row],[Order Date]],2,5),"yyy")</f>
        <v>2009</v>
      </c>
      <c r="H2077" s="2" t="str">
        <f>TEXT(MID(Sales_Transactions[[#This Row],[Order Date]],2,5),"yyy/m")</f>
        <v>2009/8</v>
      </c>
      <c r="I2077" t="s">
        <v>52</v>
      </c>
      <c r="J2077">
        <f t="shared" si="192"/>
        <v>1</v>
      </c>
      <c r="K2077" s="2">
        <v>46</v>
      </c>
      <c r="L2077" s="3">
        <v>3296.0619999999999</v>
      </c>
      <c r="M2077" s="4">
        <v>0.06</v>
      </c>
      <c r="N2077" s="5" t="s">
        <v>23</v>
      </c>
      <c r="O2077" s="3">
        <v>591.91</v>
      </c>
      <c r="P2077" s="3">
        <v>85.99</v>
      </c>
      <c r="Q2077" s="3">
        <v>10.78</v>
      </c>
      <c r="R2077" s="5" t="s">
        <v>110</v>
      </c>
      <c r="S2077" s="5" t="s">
        <v>2320</v>
      </c>
      <c r="T2077" s="5" t="str">
        <f t="shared" si="193"/>
        <v>Jim Mitchum</v>
      </c>
      <c r="U2077" t="s">
        <v>1988</v>
      </c>
      <c r="V2077" s="5" t="s">
        <v>37</v>
      </c>
      <c r="W2077" s="5" t="s">
        <v>48</v>
      </c>
      <c r="X2077" s="5" t="s">
        <v>49</v>
      </c>
      <c r="Y2077" s="5" t="s">
        <v>2158</v>
      </c>
      <c r="Z2077" s="5" t="s">
        <v>43</v>
      </c>
      <c r="AA2077" s="4">
        <v>0.57999999999999996</v>
      </c>
      <c r="AB2077" s="1">
        <v>40041</v>
      </c>
      <c r="AC2077" s="1">
        <v>21651</v>
      </c>
      <c r="AD2077">
        <f t="shared" si="194"/>
        <v>2</v>
      </c>
      <c r="AE2077">
        <f t="shared" ca="1" si="195"/>
        <v>65</v>
      </c>
      <c r="AF2077" t="str">
        <f t="shared" ca="1" si="196"/>
        <v>Over 65</v>
      </c>
      <c r="AG2077" s="3">
        <f t="shared" si="197"/>
        <v>2.1025740434782607</v>
      </c>
      <c r="AH2077" t="str">
        <f>_xlfn.IFNA(VLOOKUP(Sales_Transactions[[#This Row],[Order ID]],Returned_Items[#All],2,FALSE),"Not Returned")</f>
        <v>Not Returned</v>
      </c>
    </row>
    <row r="2078" spans="1:34" x14ac:dyDescent="0.25">
      <c r="A2078">
        <v>14147</v>
      </c>
      <c r="C2078" t="s">
        <v>741</v>
      </c>
      <c r="D2078" s="2" t="str">
        <f>TEXT(MID(Sales_Transactions[[#This Row],[Order Date]],2,5),"d/m/yyy")</f>
        <v>7/3/2010</v>
      </c>
      <c r="E2078" s="2" t="str">
        <f>TEXT(MID(Sales_Transactions[[#This Row],[Order Date]],2,5),"d")</f>
        <v>7</v>
      </c>
      <c r="F2078" s="2" t="str">
        <f>TEXT(MID(Sales_Transactions[[#This Row],[Order Date]],2,5),"m")</f>
        <v>3</v>
      </c>
      <c r="G2078" s="2" t="str">
        <f>TEXT(MID(Sales_Transactions[[#This Row],[Order Date]],2,5),"yyy")</f>
        <v>2010</v>
      </c>
      <c r="H2078" s="2" t="str">
        <f>TEXT(MID(Sales_Transactions[[#This Row],[Order Date]],2,5),"yyy/m")</f>
        <v>2010/3</v>
      </c>
      <c r="I2078" t="s">
        <v>52</v>
      </c>
      <c r="J2078">
        <f t="shared" si="192"/>
        <v>1</v>
      </c>
      <c r="K2078" s="2">
        <v>8</v>
      </c>
      <c r="L2078" s="3">
        <v>351.49</v>
      </c>
      <c r="M2078" s="4">
        <v>0.03</v>
      </c>
      <c r="N2078" s="5" t="s">
        <v>23</v>
      </c>
      <c r="O2078" s="3">
        <v>107.32</v>
      </c>
      <c r="P2078" s="3">
        <v>41.94</v>
      </c>
      <c r="Q2078" s="3">
        <v>2.99</v>
      </c>
      <c r="R2078" s="5" t="s">
        <v>2330</v>
      </c>
      <c r="S2078" s="5" t="s">
        <v>2331</v>
      </c>
      <c r="T2078" s="5" t="str">
        <f t="shared" si="193"/>
        <v>Theresa Coyne</v>
      </c>
      <c r="U2078" t="s">
        <v>1988</v>
      </c>
      <c r="V2078" s="5" t="s">
        <v>74</v>
      </c>
      <c r="W2078" s="5" t="s">
        <v>28</v>
      </c>
      <c r="X2078" s="5" t="s">
        <v>41</v>
      </c>
      <c r="Y2078" s="5" t="s">
        <v>602</v>
      </c>
      <c r="Z2078" s="5" t="s">
        <v>43</v>
      </c>
      <c r="AA2078" s="4">
        <v>0.35</v>
      </c>
      <c r="AB2078" s="1">
        <v>40247</v>
      </c>
      <c r="AC2078" s="1">
        <v>21612</v>
      </c>
      <c r="AD2078">
        <f t="shared" si="194"/>
        <v>3</v>
      </c>
      <c r="AE2078">
        <f t="shared" ca="1" si="195"/>
        <v>65</v>
      </c>
      <c r="AF2078" t="str">
        <f t="shared" ca="1" si="196"/>
        <v>Over 65</v>
      </c>
      <c r="AG2078" s="3">
        <f t="shared" si="197"/>
        <v>5.6146772499999997</v>
      </c>
      <c r="AH2078" t="str">
        <f>_xlfn.IFNA(VLOOKUP(Sales_Transactions[[#This Row],[Order ID]],Returned_Items[#All],2,FALSE),"Not Returned")</f>
        <v>Not Returned</v>
      </c>
    </row>
    <row r="2079" spans="1:34" x14ac:dyDescent="0.25">
      <c r="A2079">
        <v>14147</v>
      </c>
      <c r="C2079" t="s">
        <v>741</v>
      </c>
      <c r="D2079" s="2" t="str">
        <f>TEXT(MID(Sales_Transactions[[#This Row],[Order Date]],2,5),"d/m/yyy")</f>
        <v>7/3/2010</v>
      </c>
      <c r="E2079" s="2" t="str">
        <f>TEXT(MID(Sales_Transactions[[#This Row],[Order Date]],2,5),"d")</f>
        <v>7</v>
      </c>
      <c r="F2079" s="2" t="str">
        <f>TEXT(MID(Sales_Transactions[[#This Row],[Order Date]],2,5),"m")</f>
        <v>3</v>
      </c>
      <c r="G2079" s="2" t="str">
        <f>TEXT(MID(Sales_Transactions[[#This Row],[Order Date]],2,5),"yyy")</f>
        <v>2010</v>
      </c>
      <c r="H2079" s="2" t="str">
        <f>TEXT(MID(Sales_Transactions[[#This Row],[Order Date]],2,5),"yyy/m")</f>
        <v>2010/3</v>
      </c>
      <c r="I2079" t="s">
        <v>52</v>
      </c>
      <c r="J2079">
        <f t="shared" si="192"/>
        <v>1</v>
      </c>
      <c r="K2079" s="2">
        <v>16</v>
      </c>
      <c r="L2079" s="3">
        <v>74.13</v>
      </c>
      <c r="M2079" s="4">
        <v>0.08</v>
      </c>
      <c r="N2079" s="5" t="s">
        <v>23</v>
      </c>
      <c r="O2079" s="3">
        <v>-69.34</v>
      </c>
      <c r="P2079" s="3">
        <v>4.28</v>
      </c>
      <c r="Q2079" s="3">
        <v>6.72</v>
      </c>
      <c r="R2079" s="5" t="s">
        <v>2330</v>
      </c>
      <c r="S2079" s="5" t="s">
        <v>2331</v>
      </c>
      <c r="T2079" s="5" t="str">
        <f t="shared" si="193"/>
        <v>Theresa Coyne</v>
      </c>
      <c r="U2079" t="s">
        <v>1988</v>
      </c>
      <c r="V2079" s="5" t="s">
        <v>74</v>
      </c>
      <c r="W2079" s="5" t="s">
        <v>28</v>
      </c>
      <c r="X2079" s="5" t="s">
        <v>75</v>
      </c>
      <c r="Y2079" s="5" t="s">
        <v>1777</v>
      </c>
      <c r="Z2079" s="5" t="s">
        <v>43</v>
      </c>
      <c r="AA2079" s="4">
        <v>0.4</v>
      </c>
      <c r="AB2079" s="1">
        <v>40245</v>
      </c>
      <c r="AC2079" s="1">
        <v>22060</v>
      </c>
      <c r="AD2079">
        <f t="shared" si="194"/>
        <v>1</v>
      </c>
      <c r="AE2079">
        <f t="shared" ca="1" si="195"/>
        <v>64</v>
      </c>
      <c r="AF2079" t="str">
        <f t="shared" ca="1" si="196"/>
        <v>18-64</v>
      </c>
      <c r="AG2079" s="3">
        <f t="shared" si="197"/>
        <v>0.68728600000000006</v>
      </c>
      <c r="AH2079" t="str">
        <f>_xlfn.IFNA(VLOOKUP(Sales_Transactions[[#This Row],[Order ID]],Returned_Items[#All],2,FALSE),"Not Returned")</f>
        <v>Not Returned</v>
      </c>
    </row>
    <row r="2080" spans="1:34" x14ac:dyDescent="0.25">
      <c r="A2080">
        <v>14147</v>
      </c>
      <c r="C2080" t="s">
        <v>741</v>
      </c>
      <c r="D2080" s="2" t="str">
        <f>TEXT(MID(Sales_Transactions[[#This Row],[Order Date]],2,5),"d/m/yyy")</f>
        <v>7/3/2010</v>
      </c>
      <c r="E2080" s="2" t="str">
        <f>TEXT(MID(Sales_Transactions[[#This Row],[Order Date]],2,5),"d")</f>
        <v>7</v>
      </c>
      <c r="F2080" s="2" t="str">
        <f>TEXT(MID(Sales_Transactions[[#This Row],[Order Date]],2,5),"m")</f>
        <v>3</v>
      </c>
      <c r="G2080" s="2" t="str">
        <f>TEXT(MID(Sales_Transactions[[#This Row],[Order Date]],2,5),"yyy")</f>
        <v>2010</v>
      </c>
      <c r="H2080" s="2" t="str">
        <f>TEXT(MID(Sales_Transactions[[#This Row],[Order Date]],2,5),"yyy/m")</f>
        <v>2010/3</v>
      </c>
      <c r="I2080" t="s">
        <v>52</v>
      </c>
      <c r="J2080">
        <f t="shared" si="192"/>
        <v>1</v>
      </c>
      <c r="K2080" s="2">
        <v>45</v>
      </c>
      <c r="L2080" s="3">
        <v>195.03</v>
      </c>
      <c r="M2080" s="4">
        <v>0.09</v>
      </c>
      <c r="N2080" s="5" t="s">
        <v>23</v>
      </c>
      <c r="O2080" s="3">
        <v>-148.87</v>
      </c>
      <c r="P2080" s="3">
        <v>4.28</v>
      </c>
      <c r="Q2080" s="3">
        <v>5.74</v>
      </c>
      <c r="R2080" s="5" t="s">
        <v>2330</v>
      </c>
      <c r="S2080" s="5" t="s">
        <v>2331</v>
      </c>
      <c r="T2080" s="5" t="str">
        <f t="shared" si="193"/>
        <v>Theresa Coyne</v>
      </c>
      <c r="U2080" t="s">
        <v>1988</v>
      </c>
      <c r="V2080" s="5" t="s">
        <v>74</v>
      </c>
      <c r="W2080" s="5" t="s">
        <v>28</v>
      </c>
      <c r="X2080" s="5" t="s">
        <v>75</v>
      </c>
      <c r="Y2080" s="5" t="s">
        <v>1099</v>
      </c>
      <c r="Z2080" s="5" t="s">
        <v>43</v>
      </c>
      <c r="AA2080" s="4">
        <v>0.4</v>
      </c>
      <c r="AB2080" s="1">
        <v>40246</v>
      </c>
      <c r="AC2080" s="1">
        <v>21937</v>
      </c>
      <c r="AD2080">
        <f t="shared" si="194"/>
        <v>2</v>
      </c>
      <c r="AE2080">
        <f t="shared" ca="1" si="195"/>
        <v>64</v>
      </c>
      <c r="AF2080" t="str">
        <f t="shared" ca="1" si="196"/>
        <v>18-64</v>
      </c>
      <c r="AG2080" s="3">
        <f t="shared" si="197"/>
        <v>0.22258106666666669</v>
      </c>
      <c r="AH2080" t="str">
        <f>_xlfn.IFNA(VLOOKUP(Sales_Transactions[[#This Row],[Order ID]],Returned_Items[#All],2,FALSE),"Not Returned")</f>
        <v>Not Returned</v>
      </c>
    </row>
    <row r="2081" spans="1:34" x14ac:dyDescent="0.25">
      <c r="A2081">
        <v>14211</v>
      </c>
      <c r="C2081" t="s">
        <v>1705</v>
      </c>
      <c r="D2081" s="2" t="str">
        <f>TEXT(MID(Sales_Transactions[[#This Row],[Order Date]],2,5),"d/m/yyy")</f>
        <v>12/2/2009</v>
      </c>
      <c r="E2081" s="2" t="str">
        <f>TEXT(MID(Sales_Transactions[[#This Row],[Order Date]],2,5),"d")</f>
        <v>12</v>
      </c>
      <c r="F2081" s="2" t="str">
        <f>TEXT(MID(Sales_Transactions[[#This Row],[Order Date]],2,5),"m")</f>
        <v>2</v>
      </c>
      <c r="G2081" s="2" t="str">
        <f>TEXT(MID(Sales_Transactions[[#This Row],[Order Date]],2,5),"yyy")</f>
        <v>2009</v>
      </c>
      <c r="H2081" s="2" t="str">
        <f>TEXT(MID(Sales_Transactions[[#This Row],[Order Date]],2,5),"yyy/m")</f>
        <v>2009/2</v>
      </c>
      <c r="I2081" t="s">
        <v>52</v>
      </c>
      <c r="J2081">
        <f t="shared" si="192"/>
        <v>1</v>
      </c>
      <c r="K2081" s="2">
        <v>22</v>
      </c>
      <c r="L2081" s="3">
        <v>3220.58</v>
      </c>
      <c r="M2081" s="4">
        <v>0.04</v>
      </c>
      <c r="N2081" s="5" t="s">
        <v>23</v>
      </c>
      <c r="O2081" s="3">
        <v>1046.69</v>
      </c>
      <c r="P2081" s="3">
        <v>150.97999999999999</v>
      </c>
      <c r="Q2081" s="3">
        <v>13.99</v>
      </c>
      <c r="R2081" s="5" t="s">
        <v>198</v>
      </c>
      <c r="S2081" s="5" t="s">
        <v>2328</v>
      </c>
      <c r="T2081" s="5" t="str">
        <f t="shared" si="193"/>
        <v>Frank Hawley</v>
      </c>
      <c r="U2081" t="s">
        <v>1988</v>
      </c>
      <c r="V2081" s="5" t="s">
        <v>74</v>
      </c>
      <c r="W2081" s="5" t="s">
        <v>48</v>
      </c>
      <c r="X2081" s="5" t="s">
        <v>324</v>
      </c>
      <c r="Y2081" s="5" t="s">
        <v>552</v>
      </c>
      <c r="Z2081" s="5" t="s">
        <v>56</v>
      </c>
      <c r="AA2081" s="4">
        <v>0.38</v>
      </c>
      <c r="AB2081" s="1">
        <v>39859</v>
      </c>
      <c r="AC2081" s="1">
        <v>22338</v>
      </c>
      <c r="AD2081">
        <f t="shared" si="194"/>
        <v>3</v>
      </c>
      <c r="AE2081">
        <f t="shared" ca="1" si="195"/>
        <v>63</v>
      </c>
      <c r="AF2081" t="str">
        <f t="shared" ca="1" si="196"/>
        <v>18-64</v>
      </c>
      <c r="AG2081" s="3">
        <f t="shared" si="197"/>
        <v>7.4958912727272722</v>
      </c>
      <c r="AH2081" t="str">
        <f>_xlfn.IFNA(VLOOKUP(Sales_Transactions[[#This Row],[Order ID]],Returned_Items[#All],2,FALSE),"Not Returned")</f>
        <v>Not Returned</v>
      </c>
    </row>
    <row r="2082" spans="1:34" x14ac:dyDescent="0.25">
      <c r="A2082">
        <v>14211</v>
      </c>
      <c r="C2082" t="s">
        <v>1705</v>
      </c>
      <c r="D2082" s="2" t="str">
        <f>TEXT(MID(Sales_Transactions[[#This Row],[Order Date]],2,5),"d/m/yyy")</f>
        <v>12/2/2009</v>
      </c>
      <c r="E2082" s="2" t="str">
        <f>TEXT(MID(Sales_Transactions[[#This Row],[Order Date]],2,5),"d")</f>
        <v>12</v>
      </c>
      <c r="F2082" s="2" t="str">
        <f>TEXT(MID(Sales_Transactions[[#This Row],[Order Date]],2,5),"m")</f>
        <v>2</v>
      </c>
      <c r="G2082" s="2" t="str">
        <f>TEXT(MID(Sales_Transactions[[#This Row],[Order Date]],2,5),"yyy")</f>
        <v>2009</v>
      </c>
      <c r="H2082" s="2" t="str">
        <f>TEXT(MID(Sales_Transactions[[#This Row],[Order Date]],2,5),"yyy/m")</f>
        <v>2009/2</v>
      </c>
      <c r="I2082" t="s">
        <v>52</v>
      </c>
      <c r="J2082">
        <f t="shared" si="192"/>
        <v>1</v>
      </c>
      <c r="K2082" s="2">
        <v>14</v>
      </c>
      <c r="L2082" s="3">
        <v>2367.9899999999998</v>
      </c>
      <c r="M2082" s="4">
        <v>0.04</v>
      </c>
      <c r="N2082" s="5" t="s">
        <v>23</v>
      </c>
      <c r="O2082" s="3">
        <v>320.10000000000002</v>
      </c>
      <c r="P2082" s="3">
        <v>176.19</v>
      </c>
      <c r="Q2082" s="3">
        <v>11.87</v>
      </c>
      <c r="R2082" s="5" t="s">
        <v>198</v>
      </c>
      <c r="S2082" s="5" t="s">
        <v>2328</v>
      </c>
      <c r="T2082" s="5" t="str">
        <f t="shared" si="193"/>
        <v>Frank Hawley</v>
      </c>
      <c r="U2082" t="s">
        <v>1988</v>
      </c>
      <c r="V2082" s="5" t="s">
        <v>74</v>
      </c>
      <c r="W2082" s="5" t="s">
        <v>28</v>
      </c>
      <c r="X2082" s="5" t="s">
        <v>29</v>
      </c>
      <c r="Y2082" s="5" t="s">
        <v>2332</v>
      </c>
      <c r="Z2082" s="5" t="s">
        <v>43</v>
      </c>
      <c r="AA2082" s="4">
        <v>0.62</v>
      </c>
      <c r="AB2082" s="1">
        <v>39858</v>
      </c>
      <c r="AC2082" s="1">
        <v>22419</v>
      </c>
      <c r="AD2082">
        <f t="shared" si="194"/>
        <v>2</v>
      </c>
      <c r="AE2082">
        <f t="shared" ca="1" si="195"/>
        <v>63</v>
      </c>
      <c r="AF2082" t="str">
        <f t="shared" ca="1" si="196"/>
        <v>18-64</v>
      </c>
      <c r="AG2082" s="3">
        <f t="shared" si="197"/>
        <v>13.427823142857141</v>
      </c>
      <c r="AH2082" t="str">
        <f>_xlfn.IFNA(VLOOKUP(Sales_Transactions[[#This Row],[Order ID]],Returned_Items[#All],2,FALSE),"Not Returned")</f>
        <v>Not Returned</v>
      </c>
    </row>
    <row r="2083" spans="1:34" x14ac:dyDescent="0.25">
      <c r="A2083">
        <v>14368</v>
      </c>
      <c r="C2083" t="s">
        <v>350</v>
      </c>
      <c r="D2083" s="2" t="str">
        <f>TEXT(MID(Sales_Transactions[[#This Row],[Order Date]],2,5),"d/m/yyy")</f>
        <v>10/9/2011</v>
      </c>
      <c r="E2083" s="2" t="str">
        <f>TEXT(MID(Sales_Transactions[[#This Row],[Order Date]],2,5),"d")</f>
        <v>10</v>
      </c>
      <c r="F2083" s="2" t="str">
        <f>TEXT(MID(Sales_Transactions[[#This Row],[Order Date]],2,5),"m")</f>
        <v>9</v>
      </c>
      <c r="G2083" s="2" t="str">
        <f>TEXT(MID(Sales_Transactions[[#This Row],[Order Date]],2,5),"yyy")</f>
        <v>2011</v>
      </c>
      <c r="H2083" s="2" t="str">
        <f>TEXT(MID(Sales_Transactions[[#This Row],[Order Date]],2,5),"yyy/m")</f>
        <v>2011/9</v>
      </c>
      <c r="I2083" t="s">
        <v>33</v>
      </c>
      <c r="J2083">
        <f t="shared" si="192"/>
        <v>4</v>
      </c>
      <c r="K2083" s="2">
        <v>5</v>
      </c>
      <c r="L2083" s="3">
        <v>522.05999999999995</v>
      </c>
      <c r="M2083" s="4">
        <v>0.06</v>
      </c>
      <c r="N2083" s="5" t="s">
        <v>23</v>
      </c>
      <c r="O2083" s="3">
        <v>319.64</v>
      </c>
      <c r="P2083" s="3">
        <v>105.98</v>
      </c>
      <c r="Q2083" s="3">
        <v>13.99</v>
      </c>
      <c r="R2083" s="5" t="s">
        <v>1811</v>
      </c>
      <c r="S2083" s="5" t="s">
        <v>1812</v>
      </c>
      <c r="T2083" s="5" t="str">
        <f t="shared" si="193"/>
        <v>Ivan Liston</v>
      </c>
      <c r="U2083" t="s">
        <v>1988</v>
      </c>
      <c r="V2083" s="5" t="s">
        <v>37</v>
      </c>
      <c r="W2083" s="5" t="s">
        <v>57</v>
      </c>
      <c r="X2083" s="5" t="s">
        <v>58</v>
      </c>
      <c r="Y2083" s="5" t="s">
        <v>378</v>
      </c>
      <c r="Z2083" s="5" t="s">
        <v>56</v>
      </c>
      <c r="AA2083" s="4">
        <v>0.65</v>
      </c>
      <c r="AB2083" s="1">
        <v>40797</v>
      </c>
      <c r="AC2083" s="1">
        <v>22364</v>
      </c>
      <c r="AD2083">
        <f t="shared" si="194"/>
        <v>1</v>
      </c>
      <c r="AE2083">
        <f t="shared" ca="1" si="195"/>
        <v>63</v>
      </c>
      <c r="AF2083" t="str">
        <f t="shared" ca="1" si="196"/>
        <v>18-64</v>
      </c>
      <c r="AG2083" s="3">
        <f t="shared" si="197"/>
        <v>23.981282400000001</v>
      </c>
      <c r="AH2083" t="str">
        <f>_xlfn.IFNA(VLOOKUP(Sales_Transactions[[#This Row],[Order ID]],Returned_Items[#All],2,FALSE),"Not Returned")</f>
        <v>Not Returned</v>
      </c>
    </row>
    <row r="2084" spans="1:34" x14ac:dyDescent="0.25">
      <c r="A2084">
        <v>14368</v>
      </c>
      <c r="C2084" t="s">
        <v>350</v>
      </c>
      <c r="D2084" s="2" t="str">
        <f>TEXT(MID(Sales_Transactions[[#This Row],[Order Date]],2,5),"d/m/yyy")</f>
        <v>10/9/2011</v>
      </c>
      <c r="E2084" s="2" t="str">
        <f>TEXT(MID(Sales_Transactions[[#This Row],[Order Date]],2,5),"d")</f>
        <v>10</v>
      </c>
      <c r="F2084" s="2" t="str">
        <f>TEXT(MID(Sales_Transactions[[#This Row],[Order Date]],2,5),"m")</f>
        <v>9</v>
      </c>
      <c r="G2084" s="2" t="str">
        <f>TEXT(MID(Sales_Transactions[[#This Row],[Order Date]],2,5),"yyy")</f>
        <v>2011</v>
      </c>
      <c r="H2084" s="2" t="str">
        <f>TEXT(MID(Sales_Transactions[[#This Row],[Order Date]],2,5),"yyy/m")</f>
        <v>2011/9</v>
      </c>
      <c r="I2084" t="s">
        <v>33</v>
      </c>
      <c r="J2084">
        <f t="shared" si="192"/>
        <v>4</v>
      </c>
      <c r="K2084" s="2">
        <v>37</v>
      </c>
      <c r="L2084" s="3">
        <v>1218.08</v>
      </c>
      <c r="M2084" s="4">
        <v>0.1</v>
      </c>
      <c r="N2084" s="5" t="s">
        <v>23</v>
      </c>
      <c r="O2084" s="3">
        <v>99.79</v>
      </c>
      <c r="P2084" s="3">
        <v>34.58</v>
      </c>
      <c r="Q2084" s="3">
        <v>8.99</v>
      </c>
      <c r="R2084" s="5" t="s">
        <v>1811</v>
      </c>
      <c r="S2084" s="5" t="s">
        <v>1812</v>
      </c>
      <c r="T2084" s="5" t="str">
        <f t="shared" si="193"/>
        <v>Ivan Liston</v>
      </c>
      <c r="U2084" t="s">
        <v>1988</v>
      </c>
      <c r="V2084" s="5" t="s">
        <v>37</v>
      </c>
      <c r="W2084" s="5" t="s">
        <v>28</v>
      </c>
      <c r="X2084" s="5" t="s">
        <v>124</v>
      </c>
      <c r="Y2084" s="5" t="s">
        <v>1213</v>
      </c>
      <c r="Z2084" s="5" t="s">
        <v>60</v>
      </c>
      <c r="AA2084" s="4">
        <v>0.56000000000000005</v>
      </c>
      <c r="AB2084" s="1">
        <v>40798</v>
      </c>
      <c r="AC2084" s="1">
        <v>22701</v>
      </c>
      <c r="AD2084">
        <f t="shared" si="194"/>
        <v>2</v>
      </c>
      <c r="AE2084">
        <f t="shared" ca="1" si="195"/>
        <v>62</v>
      </c>
      <c r="AF2084" t="str">
        <f t="shared" ca="1" si="196"/>
        <v>18-64</v>
      </c>
      <c r="AG2084" s="3">
        <f t="shared" si="197"/>
        <v>1.176632972972973</v>
      </c>
      <c r="AH2084" t="str">
        <f>_xlfn.IFNA(VLOOKUP(Sales_Transactions[[#This Row],[Order ID]],Returned_Items[#All],2,FALSE),"Not Returned")</f>
        <v>Not Returned</v>
      </c>
    </row>
    <row r="2085" spans="1:34" x14ac:dyDescent="0.25">
      <c r="A2085">
        <v>14596</v>
      </c>
      <c r="C2085" t="s">
        <v>1744</v>
      </c>
      <c r="D2085" s="2" t="str">
        <f>TEXT(MID(Sales_Transactions[[#This Row],[Order Date]],2,5),"d/m/yyy")</f>
        <v>10/1/2009</v>
      </c>
      <c r="E2085" s="2" t="str">
        <f>TEXT(MID(Sales_Transactions[[#This Row],[Order Date]],2,5),"d")</f>
        <v>10</v>
      </c>
      <c r="F2085" s="2" t="str">
        <f>TEXT(MID(Sales_Transactions[[#This Row],[Order Date]],2,5),"m")</f>
        <v>1</v>
      </c>
      <c r="G2085" s="2" t="str">
        <f>TEXT(MID(Sales_Transactions[[#This Row],[Order Date]],2,5),"yyy")</f>
        <v>2009</v>
      </c>
      <c r="H2085" s="2" t="str">
        <f>TEXT(MID(Sales_Transactions[[#This Row],[Order Date]],2,5),"yyy/m")</f>
        <v>2009/1</v>
      </c>
      <c r="I2085" t="s">
        <v>101</v>
      </c>
      <c r="J2085">
        <f t="shared" si="192"/>
        <v>1</v>
      </c>
      <c r="K2085" s="2">
        <v>24</v>
      </c>
      <c r="L2085" s="3">
        <v>199.12</v>
      </c>
      <c r="M2085" s="4">
        <v>0.01</v>
      </c>
      <c r="N2085" s="5" t="s">
        <v>23</v>
      </c>
      <c r="O2085" s="3">
        <v>73.33</v>
      </c>
      <c r="P2085" s="3">
        <v>8.34</v>
      </c>
      <c r="Q2085" s="3">
        <v>0.96</v>
      </c>
      <c r="R2085" s="5" t="s">
        <v>1836</v>
      </c>
      <c r="S2085" s="5" t="s">
        <v>2302</v>
      </c>
      <c r="T2085" s="5" t="str">
        <f t="shared" si="193"/>
        <v>Darren Powers</v>
      </c>
      <c r="U2085" t="s">
        <v>1988</v>
      </c>
      <c r="V2085" s="5" t="s">
        <v>47</v>
      </c>
      <c r="W2085" s="5" t="s">
        <v>57</v>
      </c>
      <c r="X2085" s="5" t="s">
        <v>58</v>
      </c>
      <c r="Y2085" s="5" t="s">
        <v>2333</v>
      </c>
      <c r="Z2085" s="5" t="s">
        <v>84</v>
      </c>
      <c r="AA2085" s="4">
        <v>0.43</v>
      </c>
      <c r="AB2085" s="1">
        <v>39825</v>
      </c>
      <c r="AC2085" s="1">
        <v>28182</v>
      </c>
      <c r="AD2085">
        <f t="shared" si="194"/>
        <v>2</v>
      </c>
      <c r="AE2085">
        <f t="shared" ca="1" si="195"/>
        <v>47</v>
      </c>
      <c r="AF2085" t="str">
        <f t="shared" ca="1" si="196"/>
        <v>18-64</v>
      </c>
      <c r="AG2085" s="3">
        <f t="shared" si="197"/>
        <v>0.38746524999999998</v>
      </c>
      <c r="AH2085" t="str">
        <f>_xlfn.IFNA(VLOOKUP(Sales_Transactions[[#This Row],[Order ID]],Returned_Items[#All],2,FALSE),"Not Returned")</f>
        <v>Not Returned</v>
      </c>
    </row>
    <row r="2086" spans="1:34" x14ac:dyDescent="0.25">
      <c r="A2086">
        <v>14596</v>
      </c>
      <c r="C2086" t="s">
        <v>1744</v>
      </c>
      <c r="D2086" s="2" t="str">
        <f>TEXT(MID(Sales_Transactions[[#This Row],[Order Date]],2,5),"d/m/yyy")</f>
        <v>10/1/2009</v>
      </c>
      <c r="E2086" s="2" t="str">
        <f>TEXT(MID(Sales_Transactions[[#This Row],[Order Date]],2,5),"d")</f>
        <v>10</v>
      </c>
      <c r="F2086" s="2" t="str">
        <f>TEXT(MID(Sales_Transactions[[#This Row],[Order Date]],2,5),"m")</f>
        <v>1</v>
      </c>
      <c r="G2086" s="2" t="str">
        <f>TEXT(MID(Sales_Transactions[[#This Row],[Order Date]],2,5),"yyy")</f>
        <v>2009</v>
      </c>
      <c r="H2086" s="2" t="str">
        <f>TEXT(MID(Sales_Transactions[[#This Row],[Order Date]],2,5),"yyy/m")</f>
        <v>2009/1</v>
      </c>
      <c r="I2086" t="s">
        <v>101</v>
      </c>
      <c r="J2086">
        <f t="shared" si="192"/>
        <v>1</v>
      </c>
      <c r="K2086" s="2">
        <v>19</v>
      </c>
      <c r="L2086" s="3">
        <v>63.14</v>
      </c>
      <c r="M2086" s="4">
        <v>0.06</v>
      </c>
      <c r="N2086" s="5" t="s">
        <v>23</v>
      </c>
      <c r="O2086" s="3">
        <v>-53.75</v>
      </c>
      <c r="P2086" s="3">
        <v>3.28</v>
      </c>
      <c r="Q2086" s="3">
        <v>3.97</v>
      </c>
      <c r="R2086" s="5" t="s">
        <v>1836</v>
      </c>
      <c r="S2086" s="5" t="s">
        <v>2302</v>
      </c>
      <c r="T2086" s="5" t="str">
        <f t="shared" si="193"/>
        <v>Darren Powers</v>
      </c>
      <c r="U2086" t="s">
        <v>1988</v>
      </c>
      <c r="V2086" s="5" t="s">
        <v>47</v>
      </c>
      <c r="W2086" s="5" t="s">
        <v>28</v>
      </c>
      <c r="X2086" s="5" t="s">
        <v>124</v>
      </c>
      <c r="Y2086" s="5" t="s">
        <v>962</v>
      </c>
      <c r="Z2086" s="5" t="s">
        <v>84</v>
      </c>
      <c r="AA2086" s="4">
        <v>0.56000000000000005</v>
      </c>
      <c r="AB2086" s="1">
        <v>39824</v>
      </c>
      <c r="AC2086" s="1">
        <v>28777</v>
      </c>
      <c r="AD2086">
        <f t="shared" si="194"/>
        <v>1</v>
      </c>
      <c r="AE2086">
        <f t="shared" ca="1" si="195"/>
        <v>45</v>
      </c>
      <c r="AF2086" t="str">
        <f t="shared" ca="1" si="196"/>
        <v>18-64</v>
      </c>
      <c r="AG2086" s="3">
        <f t="shared" si="197"/>
        <v>0.38147536842105262</v>
      </c>
      <c r="AH2086" t="str">
        <f>_xlfn.IFNA(VLOOKUP(Sales_Transactions[[#This Row],[Order ID]],Returned_Items[#All],2,FALSE),"Not Returned")</f>
        <v>Not Returned</v>
      </c>
    </row>
    <row r="2087" spans="1:34" x14ac:dyDescent="0.25">
      <c r="A2087">
        <v>14693</v>
      </c>
      <c r="C2087" t="s">
        <v>1519</v>
      </c>
      <c r="D2087" s="2" t="str">
        <f>TEXT(MID(Sales_Transactions[[#This Row],[Order Date]],2,5),"d/m/yyy")</f>
        <v>9/1/2011</v>
      </c>
      <c r="E2087" s="2" t="str">
        <f>TEXT(MID(Sales_Transactions[[#This Row],[Order Date]],2,5),"d")</f>
        <v>9</v>
      </c>
      <c r="F2087" s="2" t="str">
        <f>TEXT(MID(Sales_Transactions[[#This Row],[Order Date]],2,5),"m")</f>
        <v>1</v>
      </c>
      <c r="G2087" s="2" t="str">
        <f>TEXT(MID(Sales_Transactions[[#This Row],[Order Date]],2,5),"yyy")</f>
        <v>2011</v>
      </c>
      <c r="H2087" s="2" t="str">
        <f>TEXT(MID(Sales_Transactions[[#This Row],[Order Date]],2,5),"yyy/m")</f>
        <v>2011/1</v>
      </c>
      <c r="I2087" t="s">
        <v>101</v>
      </c>
      <c r="J2087">
        <f t="shared" si="192"/>
        <v>1</v>
      </c>
      <c r="K2087" s="2">
        <v>39</v>
      </c>
      <c r="L2087" s="3">
        <v>268.94</v>
      </c>
      <c r="M2087" s="4">
        <v>0.02</v>
      </c>
      <c r="N2087" s="5" t="s">
        <v>23</v>
      </c>
      <c r="O2087" s="3">
        <v>-87.52</v>
      </c>
      <c r="P2087" s="3">
        <v>6.48</v>
      </c>
      <c r="Q2087" s="3">
        <v>6.41</v>
      </c>
      <c r="R2087" s="5" t="s">
        <v>1836</v>
      </c>
      <c r="S2087" s="5" t="s">
        <v>2302</v>
      </c>
      <c r="T2087" s="5" t="str">
        <f t="shared" si="193"/>
        <v>Darren Powers</v>
      </c>
      <c r="U2087" t="s">
        <v>1988</v>
      </c>
      <c r="V2087" s="5" t="s">
        <v>47</v>
      </c>
      <c r="W2087" s="5" t="s">
        <v>28</v>
      </c>
      <c r="X2087" s="5" t="s">
        <v>75</v>
      </c>
      <c r="Y2087" s="5" t="s">
        <v>2334</v>
      </c>
      <c r="Z2087" s="5" t="s">
        <v>43</v>
      </c>
      <c r="AA2087" s="4">
        <v>0.37</v>
      </c>
      <c r="AB2087" s="1">
        <v>40554</v>
      </c>
      <c r="AC2087" s="1">
        <v>28568</v>
      </c>
      <c r="AD2087">
        <f t="shared" si="194"/>
        <v>2</v>
      </c>
      <c r="AE2087">
        <f t="shared" ca="1" si="195"/>
        <v>46</v>
      </c>
      <c r="AF2087" t="str">
        <f t="shared" ca="1" si="196"/>
        <v>18-64</v>
      </c>
      <c r="AG2087" s="3">
        <f t="shared" si="197"/>
        <v>0.33047958974358976</v>
      </c>
      <c r="AH2087" t="str">
        <f>_xlfn.IFNA(VLOOKUP(Sales_Transactions[[#This Row],[Order ID]],Returned_Items[#All],2,FALSE),"Not Returned")</f>
        <v>Not Returned</v>
      </c>
    </row>
    <row r="2088" spans="1:34" x14ac:dyDescent="0.25">
      <c r="A2088">
        <v>14693</v>
      </c>
      <c r="C2088" t="s">
        <v>1519</v>
      </c>
      <c r="D2088" s="2" t="str">
        <f>TEXT(MID(Sales_Transactions[[#This Row],[Order Date]],2,5),"d/m/yyy")</f>
        <v>9/1/2011</v>
      </c>
      <c r="E2088" s="2" t="str">
        <f>TEXT(MID(Sales_Transactions[[#This Row],[Order Date]],2,5),"d")</f>
        <v>9</v>
      </c>
      <c r="F2088" s="2" t="str">
        <f>TEXT(MID(Sales_Transactions[[#This Row],[Order Date]],2,5),"m")</f>
        <v>1</v>
      </c>
      <c r="G2088" s="2" t="str">
        <f>TEXT(MID(Sales_Transactions[[#This Row],[Order Date]],2,5),"yyy")</f>
        <v>2011</v>
      </c>
      <c r="H2088" s="2" t="str">
        <f>TEXT(MID(Sales_Transactions[[#This Row],[Order Date]],2,5),"yyy/m")</f>
        <v>2011/1</v>
      </c>
      <c r="I2088" t="s">
        <v>101</v>
      </c>
      <c r="J2088">
        <f t="shared" si="192"/>
        <v>1</v>
      </c>
      <c r="K2088" s="2">
        <v>38</v>
      </c>
      <c r="L2088" s="3">
        <v>847.82</v>
      </c>
      <c r="M2088" s="4">
        <v>0.05</v>
      </c>
      <c r="N2088" s="5" t="s">
        <v>34</v>
      </c>
      <c r="O2088" s="3">
        <v>-1348.5</v>
      </c>
      <c r="P2088" s="3">
        <v>20.98</v>
      </c>
      <c r="Q2088" s="3">
        <v>45</v>
      </c>
      <c r="R2088" s="5" t="s">
        <v>1836</v>
      </c>
      <c r="S2088" s="5" t="s">
        <v>2302</v>
      </c>
      <c r="T2088" s="5" t="str">
        <f t="shared" si="193"/>
        <v>Darren Powers</v>
      </c>
      <c r="U2088" t="s">
        <v>1988</v>
      </c>
      <c r="V2088" s="5" t="s">
        <v>47</v>
      </c>
      <c r="W2088" s="5" t="s">
        <v>28</v>
      </c>
      <c r="X2088" s="5" t="s">
        <v>29</v>
      </c>
      <c r="Y2088" s="5" t="s">
        <v>973</v>
      </c>
      <c r="Z2088" s="5" t="s">
        <v>40</v>
      </c>
      <c r="AA2088" s="4">
        <v>0.61</v>
      </c>
      <c r="AB2088" s="1">
        <v>40554</v>
      </c>
      <c r="AC2088" s="1">
        <v>28630</v>
      </c>
      <c r="AD2088">
        <f t="shared" si="194"/>
        <v>2</v>
      </c>
      <c r="AE2088">
        <f t="shared" ca="1" si="195"/>
        <v>46</v>
      </c>
      <c r="AF2088" t="str">
        <f t="shared" ca="1" si="196"/>
        <v>18-64</v>
      </c>
      <c r="AG2088" s="3">
        <f t="shared" si="197"/>
        <v>1.7360397368421052</v>
      </c>
      <c r="AH2088" t="str">
        <f>_xlfn.IFNA(VLOOKUP(Sales_Transactions[[#This Row],[Order ID]],Returned_Items[#All],2,FALSE),"Not Returned")</f>
        <v>Not Returned</v>
      </c>
    </row>
    <row r="2089" spans="1:34" x14ac:dyDescent="0.25">
      <c r="A2089">
        <v>14695</v>
      </c>
      <c r="C2089" t="s">
        <v>1155</v>
      </c>
      <c r="D2089" s="2" t="str">
        <f>TEXT(MID(Sales_Transactions[[#This Row],[Order Date]],2,5),"d/m/yyy")</f>
        <v>5/9/2012</v>
      </c>
      <c r="E2089" s="2" t="str">
        <f>TEXT(MID(Sales_Transactions[[#This Row],[Order Date]],2,5),"d")</f>
        <v>5</v>
      </c>
      <c r="F2089" s="2" t="str">
        <f>TEXT(MID(Sales_Transactions[[#This Row],[Order Date]],2,5),"m")</f>
        <v>9</v>
      </c>
      <c r="G2089" s="2" t="str">
        <f>TEXT(MID(Sales_Transactions[[#This Row],[Order Date]],2,5),"yyy")</f>
        <v>2012</v>
      </c>
      <c r="H2089" s="2" t="str">
        <f>TEXT(MID(Sales_Transactions[[#This Row],[Order Date]],2,5),"yyy/m")</f>
        <v>2012/9</v>
      </c>
      <c r="I2089" t="s">
        <v>33</v>
      </c>
      <c r="J2089">
        <f t="shared" si="192"/>
        <v>4</v>
      </c>
      <c r="K2089" s="2">
        <v>40</v>
      </c>
      <c r="L2089" s="3">
        <v>1992.45</v>
      </c>
      <c r="M2089" s="4">
        <v>0.05</v>
      </c>
      <c r="N2089" s="5" t="s">
        <v>34</v>
      </c>
      <c r="O2089" s="3">
        <v>-1609.92</v>
      </c>
      <c r="P2089" s="3">
        <v>48.58</v>
      </c>
      <c r="Q2089" s="3">
        <v>54.11</v>
      </c>
      <c r="R2089" s="5" t="s">
        <v>298</v>
      </c>
      <c r="S2089" s="5" t="s">
        <v>2240</v>
      </c>
      <c r="T2089" s="5" t="str">
        <f t="shared" si="193"/>
        <v>Anthony Witt</v>
      </c>
      <c r="U2089" t="s">
        <v>1988</v>
      </c>
      <c r="V2089" s="5" t="s">
        <v>47</v>
      </c>
      <c r="W2089" s="5" t="s">
        <v>57</v>
      </c>
      <c r="X2089" s="5" t="s">
        <v>104</v>
      </c>
      <c r="Y2089" s="5" t="s">
        <v>377</v>
      </c>
      <c r="Z2089" s="5" t="s">
        <v>106</v>
      </c>
      <c r="AA2089" s="4">
        <v>0.69</v>
      </c>
      <c r="AB2089" s="1">
        <v>41158</v>
      </c>
      <c r="AC2089" s="1">
        <v>28802</v>
      </c>
      <c r="AD2089">
        <f t="shared" si="194"/>
        <v>1</v>
      </c>
      <c r="AE2089">
        <f t="shared" ca="1" si="195"/>
        <v>45</v>
      </c>
      <c r="AF2089" t="str">
        <f t="shared" ca="1" si="196"/>
        <v>18-64</v>
      </c>
      <c r="AG2089" s="3">
        <f t="shared" si="197"/>
        <v>2.5666427499999998</v>
      </c>
      <c r="AH2089" t="str">
        <f>_xlfn.IFNA(VLOOKUP(Sales_Transactions[[#This Row],[Order ID]],Returned_Items[#All],2,FALSE),"Not Returned")</f>
        <v>Not Returned</v>
      </c>
    </row>
    <row r="2090" spans="1:34" x14ac:dyDescent="0.25">
      <c r="A2090">
        <v>14823</v>
      </c>
      <c r="C2090" t="s">
        <v>1705</v>
      </c>
      <c r="D2090" s="2" t="str">
        <f>TEXT(MID(Sales_Transactions[[#This Row],[Order Date]],2,5),"d/m/yyy")</f>
        <v>12/2/2009</v>
      </c>
      <c r="E2090" s="2" t="str">
        <f>TEXT(MID(Sales_Transactions[[#This Row],[Order Date]],2,5),"d")</f>
        <v>12</v>
      </c>
      <c r="F2090" s="2" t="str">
        <f>TEXT(MID(Sales_Transactions[[#This Row],[Order Date]],2,5),"m")</f>
        <v>2</v>
      </c>
      <c r="G2090" s="2" t="str">
        <f>TEXT(MID(Sales_Transactions[[#This Row],[Order Date]],2,5),"yyy")</f>
        <v>2009</v>
      </c>
      <c r="H2090" s="2" t="str">
        <f>TEXT(MID(Sales_Transactions[[#This Row],[Order Date]],2,5),"yyy/m")</f>
        <v>2009/2</v>
      </c>
      <c r="I2090" t="s">
        <v>22</v>
      </c>
      <c r="J2090">
        <f t="shared" si="192"/>
        <v>2</v>
      </c>
      <c r="K2090" s="2">
        <v>15</v>
      </c>
      <c r="L2090" s="3">
        <v>103.62</v>
      </c>
      <c r="M2090" s="4">
        <v>0.1</v>
      </c>
      <c r="N2090" s="5" t="s">
        <v>23</v>
      </c>
      <c r="O2090" s="3">
        <v>39.979999999999997</v>
      </c>
      <c r="P2090" s="3">
        <v>7.31</v>
      </c>
      <c r="Q2090" s="3">
        <v>0.49</v>
      </c>
      <c r="R2090" s="5" t="s">
        <v>1789</v>
      </c>
      <c r="S2090" s="5" t="s">
        <v>929</v>
      </c>
      <c r="T2090" s="5" t="str">
        <f t="shared" si="193"/>
        <v>David Smith</v>
      </c>
      <c r="U2090" t="s">
        <v>1988</v>
      </c>
      <c r="V2090" s="5" t="s">
        <v>27</v>
      </c>
      <c r="W2090" s="5" t="s">
        <v>28</v>
      </c>
      <c r="X2090" s="5" t="s">
        <v>115</v>
      </c>
      <c r="Y2090" s="5" t="s">
        <v>145</v>
      </c>
      <c r="Z2090" s="5" t="s">
        <v>43</v>
      </c>
      <c r="AA2090" s="4">
        <v>0.38</v>
      </c>
      <c r="AB2090" s="1">
        <v>39865</v>
      </c>
      <c r="AC2090" s="1">
        <v>28544</v>
      </c>
      <c r="AD2090">
        <f t="shared" si="194"/>
        <v>9</v>
      </c>
      <c r="AE2090">
        <f t="shared" ca="1" si="195"/>
        <v>46</v>
      </c>
      <c r="AF2090" t="str">
        <f t="shared" ca="1" si="196"/>
        <v>18-64</v>
      </c>
      <c r="AG2090" s="3">
        <f t="shared" si="197"/>
        <v>0.51951266666666662</v>
      </c>
      <c r="AH2090" t="str">
        <f>_xlfn.IFNA(VLOOKUP(Sales_Transactions[[#This Row],[Order ID]],Returned_Items[#All],2,FALSE),"Not Returned")</f>
        <v>Not Returned</v>
      </c>
    </row>
    <row r="2091" spans="1:34" x14ac:dyDescent="0.25">
      <c r="A2091">
        <v>14823</v>
      </c>
      <c r="C2091" t="s">
        <v>1705</v>
      </c>
      <c r="D2091" s="2" t="str">
        <f>TEXT(MID(Sales_Transactions[[#This Row],[Order Date]],2,5),"d/m/yyy")</f>
        <v>12/2/2009</v>
      </c>
      <c r="E2091" s="2" t="str">
        <f>TEXT(MID(Sales_Transactions[[#This Row],[Order Date]],2,5),"d")</f>
        <v>12</v>
      </c>
      <c r="F2091" s="2" t="str">
        <f>TEXT(MID(Sales_Transactions[[#This Row],[Order Date]],2,5),"m")</f>
        <v>2</v>
      </c>
      <c r="G2091" s="2" t="str">
        <f>TEXT(MID(Sales_Transactions[[#This Row],[Order Date]],2,5),"yyy")</f>
        <v>2009</v>
      </c>
      <c r="H2091" s="2" t="str">
        <f>TEXT(MID(Sales_Transactions[[#This Row],[Order Date]],2,5),"yyy/m")</f>
        <v>2009/2</v>
      </c>
      <c r="I2091" t="s">
        <v>22</v>
      </c>
      <c r="J2091">
        <f t="shared" si="192"/>
        <v>2</v>
      </c>
      <c r="K2091" s="2">
        <v>20</v>
      </c>
      <c r="L2091" s="3">
        <v>124.84</v>
      </c>
      <c r="M2091" s="4">
        <v>0.08</v>
      </c>
      <c r="N2091" s="5" t="s">
        <v>23</v>
      </c>
      <c r="O2091" s="3">
        <v>10.56</v>
      </c>
      <c r="P2091" s="3">
        <v>6.7</v>
      </c>
      <c r="Q2091" s="3">
        <v>1.56</v>
      </c>
      <c r="R2091" s="5" t="s">
        <v>1789</v>
      </c>
      <c r="S2091" s="5" t="s">
        <v>929</v>
      </c>
      <c r="T2091" s="5" t="str">
        <f t="shared" si="193"/>
        <v>David Smith</v>
      </c>
      <c r="U2091" t="s">
        <v>1988</v>
      </c>
      <c r="V2091" s="5" t="s">
        <v>27</v>
      </c>
      <c r="W2091" s="5" t="s">
        <v>28</v>
      </c>
      <c r="X2091" s="5" t="s">
        <v>124</v>
      </c>
      <c r="Y2091" s="5" t="s">
        <v>406</v>
      </c>
      <c r="Z2091" s="5" t="s">
        <v>84</v>
      </c>
      <c r="AA2091" s="4">
        <v>0.52</v>
      </c>
      <c r="AB2091" s="1">
        <v>39856</v>
      </c>
      <c r="AC2091" s="1">
        <v>23255</v>
      </c>
      <c r="AD2091">
        <f t="shared" si="194"/>
        <v>0</v>
      </c>
      <c r="AE2091">
        <f t="shared" ca="1" si="195"/>
        <v>60</v>
      </c>
      <c r="AF2091" t="str">
        <f t="shared" ca="1" si="196"/>
        <v>18-64</v>
      </c>
      <c r="AG2091" s="3">
        <f t="shared" si="197"/>
        <v>0.41273199999999999</v>
      </c>
      <c r="AH2091" t="str">
        <f>_xlfn.IFNA(VLOOKUP(Sales_Transactions[[#This Row],[Order ID]],Returned_Items[#All],2,FALSE),"Not Returned")</f>
        <v>Not Returned</v>
      </c>
    </row>
    <row r="2092" spans="1:34" x14ac:dyDescent="0.25">
      <c r="A2092">
        <v>15014</v>
      </c>
      <c r="C2092" t="s">
        <v>2157</v>
      </c>
      <c r="D2092" s="2" t="str">
        <f>TEXT(MID(Sales_Transactions[[#This Row],[Order Date]],2,5),"d/m/yyy")</f>
        <v>10/2/2010</v>
      </c>
      <c r="E2092" s="2" t="str">
        <f>TEXT(MID(Sales_Transactions[[#This Row],[Order Date]],2,5),"d")</f>
        <v>10</v>
      </c>
      <c r="F2092" s="2" t="str">
        <f>TEXT(MID(Sales_Transactions[[#This Row],[Order Date]],2,5),"m")</f>
        <v>2</v>
      </c>
      <c r="G2092" s="2" t="str">
        <f>TEXT(MID(Sales_Transactions[[#This Row],[Order Date]],2,5),"yyy")</f>
        <v>2010</v>
      </c>
      <c r="H2092" s="2" t="str">
        <f>TEXT(MID(Sales_Transactions[[#This Row],[Order Date]],2,5),"yyy/m")</f>
        <v>2010/2</v>
      </c>
      <c r="I2092" t="s">
        <v>78</v>
      </c>
      <c r="J2092">
        <f t="shared" si="192"/>
        <v>3</v>
      </c>
      <c r="K2092" s="2">
        <v>10</v>
      </c>
      <c r="L2092" s="3">
        <v>633.13</v>
      </c>
      <c r="M2092" s="4">
        <v>0.05</v>
      </c>
      <c r="N2092" s="5" t="s">
        <v>34</v>
      </c>
      <c r="O2092" s="3">
        <v>-203.9</v>
      </c>
      <c r="P2092" s="3">
        <v>58.14</v>
      </c>
      <c r="Q2092" s="3">
        <v>36.61</v>
      </c>
      <c r="R2092" s="5" t="s">
        <v>2241</v>
      </c>
      <c r="S2092" s="5" t="s">
        <v>2242</v>
      </c>
      <c r="T2092" s="5" t="str">
        <f t="shared" si="193"/>
        <v>Ted Trevino</v>
      </c>
      <c r="U2092" t="s">
        <v>1988</v>
      </c>
      <c r="V2092" s="5" t="s">
        <v>47</v>
      </c>
      <c r="W2092" s="5" t="s">
        <v>57</v>
      </c>
      <c r="X2092" s="5" t="s">
        <v>104</v>
      </c>
      <c r="Y2092" s="5" t="s">
        <v>363</v>
      </c>
      <c r="Z2092" s="5" t="s">
        <v>106</v>
      </c>
      <c r="AA2092" s="4">
        <v>0.61</v>
      </c>
      <c r="AB2092" s="1">
        <v>40222</v>
      </c>
      <c r="AC2092" s="1">
        <v>23163</v>
      </c>
      <c r="AD2092">
        <f t="shared" si="194"/>
        <v>3</v>
      </c>
      <c r="AE2092">
        <f t="shared" ca="1" si="195"/>
        <v>61</v>
      </c>
      <c r="AF2092" t="str">
        <f t="shared" ca="1" si="196"/>
        <v>18-64</v>
      </c>
      <c r="AG2092" s="3">
        <f t="shared" si="197"/>
        <v>9.472093000000001</v>
      </c>
      <c r="AH2092" t="str">
        <f>_xlfn.IFNA(VLOOKUP(Sales_Transactions[[#This Row],[Order ID]],Returned_Items[#All],2,FALSE),"Not Returned")</f>
        <v>Not Returned</v>
      </c>
    </row>
    <row r="2093" spans="1:34" x14ac:dyDescent="0.25">
      <c r="A2093">
        <v>15972</v>
      </c>
      <c r="C2093" t="s">
        <v>2335</v>
      </c>
      <c r="D2093" s="2" t="str">
        <f>TEXT(MID(Sales_Transactions[[#This Row],[Order Date]],2,5),"d/m/yyy")</f>
        <v>9/8/2011</v>
      </c>
      <c r="E2093" s="2" t="str">
        <f>TEXT(MID(Sales_Transactions[[#This Row],[Order Date]],2,5),"d")</f>
        <v>9</v>
      </c>
      <c r="F2093" s="2" t="str">
        <f>TEXT(MID(Sales_Transactions[[#This Row],[Order Date]],2,5),"m")</f>
        <v>8</v>
      </c>
      <c r="G2093" s="2" t="str">
        <f>TEXT(MID(Sales_Transactions[[#This Row],[Order Date]],2,5),"yyy")</f>
        <v>2011</v>
      </c>
      <c r="H2093" s="2" t="str">
        <f>TEXT(MID(Sales_Transactions[[#This Row],[Order Date]],2,5),"yyy/m")</f>
        <v>2011/8</v>
      </c>
      <c r="I2093" t="s">
        <v>52</v>
      </c>
      <c r="J2093">
        <f t="shared" si="192"/>
        <v>1</v>
      </c>
      <c r="K2093" s="2">
        <v>3</v>
      </c>
      <c r="L2093" s="3">
        <v>10.33</v>
      </c>
      <c r="M2093" s="4">
        <v>0.04</v>
      </c>
      <c r="N2093" s="5" t="s">
        <v>23</v>
      </c>
      <c r="O2093" s="3">
        <v>-3.86</v>
      </c>
      <c r="P2093" s="3">
        <v>2.98</v>
      </c>
      <c r="Q2093" s="3">
        <v>1.58</v>
      </c>
      <c r="R2093" s="5" t="s">
        <v>2336</v>
      </c>
      <c r="S2093" s="5" t="s">
        <v>2337</v>
      </c>
      <c r="T2093" s="5" t="str">
        <f t="shared" si="193"/>
        <v>Naresj Patel</v>
      </c>
      <c r="U2093" t="s">
        <v>1988</v>
      </c>
      <c r="V2093" s="5" t="s">
        <v>27</v>
      </c>
      <c r="W2093" s="5" t="s">
        <v>28</v>
      </c>
      <c r="X2093" s="5" t="s">
        <v>82</v>
      </c>
      <c r="Y2093" s="5" t="s">
        <v>2338</v>
      </c>
      <c r="Z2093" s="5" t="s">
        <v>84</v>
      </c>
      <c r="AA2093" s="4">
        <v>0.39</v>
      </c>
      <c r="AB2093" s="1">
        <v>40764</v>
      </c>
      <c r="AC2093" s="1">
        <v>23234</v>
      </c>
      <c r="AD2093">
        <f t="shared" si="194"/>
        <v>0</v>
      </c>
      <c r="AE2093">
        <f t="shared" ca="1" si="195"/>
        <v>60</v>
      </c>
      <c r="AF2093" t="str">
        <f t="shared" ca="1" si="196"/>
        <v>18-64</v>
      </c>
      <c r="AG2093" s="3">
        <f t="shared" si="197"/>
        <v>1.5196026666666667</v>
      </c>
      <c r="AH2093" t="str">
        <f>_xlfn.IFNA(VLOOKUP(Sales_Transactions[[#This Row],[Order ID]],Returned_Items[#All],2,FALSE),"Not Returned")</f>
        <v>Not Returned</v>
      </c>
    </row>
    <row r="2094" spans="1:34" x14ac:dyDescent="0.25">
      <c r="A2094">
        <v>15972</v>
      </c>
      <c r="C2094" t="s">
        <v>2335</v>
      </c>
      <c r="D2094" s="2" t="str">
        <f>TEXT(MID(Sales_Transactions[[#This Row],[Order Date]],2,5),"d/m/yyy")</f>
        <v>9/8/2011</v>
      </c>
      <c r="E2094" s="2" t="str">
        <f>TEXT(MID(Sales_Transactions[[#This Row],[Order Date]],2,5),"d")</f>
        <v>9</v>
      </c>
      <c r="F2094" s="2" t="str">
        <f>TEXT(MID(Sales_Transactions[[#This Row],[Order Date]],2,5),"m")</f>
        <v>8</v>
      </c>
      <c r="G2094" s="2" t="str">
        <f>TEXT(MID(Sales_Transactions[[#This Row],[Order Date]],2,5),"yyy")</f>
        <v>2011</v>
      </c>
      <c r="H2094" s="2" t="str">
        <f>TEXT(MID(Sales_Transactions[[#This Row],[Order Date]],2,5),"yyy/m")</f>
        <v>2011/8</v>
      </c>
      <c r="I2094" t="s">
        <v>52</v>
      </c>
      <c r="J2094">
        <f t="shared" si="192"/>
        <v>1</v>
      </c>
      <c r="K2094" s="2">
        <v>2</v>
      </c>
      <c r="L2094" s="3">
        <v>14.39</v>
      </c>
      <c r="M2094" s="4">
        <v>7.0000000000000007E-2</v>
      </c>
      <c r="N2094" s="5" t="s">
        <v>23</v>
      </c>
      <c r="O2094" s="3">
        <v>-10.24</v>
      </c>
      <c r="P2094" s="3">
        <v>5.81</v>
      </c>
      <c r="Q2094" s="3">
        <v>3.37</v>
      </c>
      <c r="R2094" s="5" t="s">
        <v>2336</v>
      </c>
      <c r="S2094" s="5" t="s">
        <v>2337</v>
      </c>
      <c r="T2094" s="5" t="str">
        <f t="shared" si="193"/>
        <v>Naresj Patel</v>
      </c>
      <c r="U2094" t="s">
        <v>1988</v>
      </c>
      <c r="V2094" s="5" t="s">
        <v>27</v>
      </c>
      <c r="W2094" s="5" t="s">
        <v>28</v>
      </c>
      <c r="X2094" s="5" t="s">
        <v>82</v>
      </c>
      <c r="Y2094" s="5" t="s">
        <v>1362</v>
      </c>
      <c r="Z2094" s="5" t="s">
        <v>84</v>
      </c>
      <c r="AA2094" s="4">
        <v>0.54</v>
      </c>
      <c r="AB2094" s="1">
        <v>40765</v>
      </c>
      <c r="AC2094" s="1">
        <v>25876</v>
      </c>
      <c r="AD2094">
        <f t="shared" si="194"/>
        <v>1</v>
      </c>
      <c r="AE2094">
        <f t="shared" ca="1" si="195"/>
        <v>53</v>
      </c>
      <c r="AF2094" t="str">
        <f t="shared" ca="1" si="196"/>
        <v>18-64</v>
      </c>
      <c r="AG2094" s="3">
        <f t="shared" si="197"/>
        <v>4.5879665000000003</v>
      </c>
      <c r="AH2094" t="str">
        <f>_xlfn.IFNA(VLOOKUP(Sales_Transactions[[#This Row],[Order ID]],Returned_Items[#All],2,FALSE),"Not Returned")</f>
        <v>Not Returned</v>
      </c>
    </row>
    <row r="2095" spans="1:34" x14ac:dyDescent="0.25">
      <c r="A2095">
        <v>16065</v>
      </c>
      <c r="C2095" t="s">
        <v>1466</v>
      </c>
      <c r="D2095" s="2" t="str">
        <f>TEXT(MID(Sales_Transactions[[#This Row],[Order Date]],2,5),"d/m/yyy")</f>
        <v>20/7/2010</v>
      </c>
      <c r="E2095" s="2" t="str">
        <f>TEXT(MID(Sales_Transactions[[#This Row],[Order Date]],2,5),"d")</f>
        <v>20</v>
      </c>
      <c r="F2095" s="2" t="str">
        <f>TEXT(MID(Sales_Transactions[[#This Row],[Order Date]],2,5),"m")</f>
        <v>7</v>
      </c>
      <c r="G2095" s="2" t="str">
        <f>TEXT(MID(Sales_Transactions[[#This Row],[Order Date]],2,5),"yyy")</f>
        <v>2010</v>
      </c>
      <c r="H2095" s="2" t="str">
        <f>TEXT(MID(Sales_Transactions[[#This Row],[Order Date]],2,5),"yyy/m")</f>
        <v>2010/7</v>
      </c>
      <c r="I2095" t="s">
        <v>33</v>
      </c>
      <c r="J2095">
        <f t="shared" si="192"/>
        <v>4</v>
      </c>
      <c r="K2095" s="2">
        <v>15</v>
      </c>
      <c r="L2095" s="3">
        <v>6933.45</v>
      </c>
      <c r="M2095" s="4">
        <v>0.04</v>
      </c>
      <c r="N2095" s="5" t="s">
        <v>34</v>
      </c>
      <c r="O2095" s="3">
        <v>1200.21</v>
      </c>
      <c r="P2095" s="3">
        <v>449.99</v>
      </c>
      <c r="Q2095" s="3">
        <v>49</v>
      </c>
      <c r="R2095" s="5" t="s">
        <v>2339</v>
      </c>
      <c r="S2095" s="5" t="s">
        <v>2340</v>
      </c>
      <c r="T2095" s="5" t="str">
        <f t="shared" si="193"/>
        <v>Ruben Ausman</v>
      </c>
      <c r="U2095" t="s">
        <v>1988</v>
      </c>
      <c r="V2095" s="5" t="s">
        <v>47</v>
      </c>
      <c r="W2095" s="5" t="s">
        <v>48</v>
      </c>
      <c r="X2095" s="5" t="s">
        <v>131</v>
      </c>
      <c r="Y2095" s="5" t="s">
        <v>132</v>
      </c>
      <c r="Z2095" s="5" t="s">
        <v>40</v>
      </c>
      <c r="AA2095" s="4">
        <v>0.38</v>
      </c>
      <c r="AB2095" s="1">
        <v>40379</v>
      </c>
      <c r="AC2095" s="1">
        <v>22569</v>
      </c>
      <c r="AD2095">
        <f t="shared" si="194"/>
        <v>0</v>
      </c>
      <c r="AE2095">
        <f t="shared" ca="1" si="195"/>
        <v>62</v>
      </c>
      <c r="AF2095" t="str">
        <f t="shared" ca="1" si="196"/>
        <v>18-64</v>
      </c>
      <c r="AG2095" s="3">
        <f t="shared" si="197"/>
        <v>33.254000266666665</v>
      </c>
      <c r="AH2095" t="str">
        <f>_xlfn.IFNA(VLOOKUP(Sales_Transactions[[#This Row],[Order ID]],Returned_Items[#All],2,FALSE),"Not Returned")</f>
        <v>Not Returned</v>
      </c>
    </row>
    <row r="2096" spans="1:34" x14ac:dyDescent="0.25">
      <c r="A2096">
        <v>16065</v>
      </c>
      <c r="C2096" t="s">
        <v>1466</v>
      </c>
      <c r="D2096" s="2" t="str">
        <f>TEXT(MID(Sales_Transactions[[#This Row],[Order Date]],2,5),"d/m/yyy")</f>
        <v>20/7/2010</v>
      </c>
      <c r="E2096" s="2" t="str">
        <f>TEXT(MID(Sales_Transactions[[#This Row],[Order Date]],2,5),"d")</f>
        <v>20</v>
      </c>
      <c r="F2096" s="2" t="str">
        <f>TEXT(MID(Sales_Transactions[[#This Row],[Order Date]],2,5),"m")</f>
        <v>7</v>
      </c>
      <c r="G2096" s="2" t="str">
        <f>TEXT(MID(Sales_Transactions[[#This Row],[Order Date]],2,5),"yyy")</f>
        <v>2010</v>
      </c>
      <c r="H2096" s="2" t="str">
        <f>TEXT(MID(Sales_Transactions[[#This Row],[Order Date]],2,5),"yyy/m")</f>
        <v>2010/7</v>
      </c>
      <c r="I2096" t="s">
        <v>33</v>
      </c>
      <c r="J2096">
        <f t="shared" si="192"/>
        <v>4</v>
      </c>
      <c r="K2096" s="2">
        <v>14</v>
      </c>
      <c r="L2096" s="3">
        <v>54.99</v>
      </c>
      <c r="M2096" s="4">
        <v>0.06</v>
      </c>
      <c r="N2096" s="5" t="s">
        <v>23</v>
      </c>
      <c r="O2096" s="3">
        <v>8.07</v>
      </c>
      <c r="P2096" s="3">
        <v>4</v>
      </c>
      <c r="Q2096" s="3">
        <v>1.3</v>
      </c>
      <c r="R2096" s="5" t="s">
        <v>2339</v>
      </c>
      <c r="S2096" s="5" t="s">
        <v>2340</v>
      </c>
      <c r="T2096" s="5" t="str">
        <f t="shared" si="193"/>
        <v>Ruben Ausman</v>
      </c>
      <c r="U2096" t="s">
        <v>1988</v>
      </c>
      <c r="V2096" s="5" t="s">
        <v>47</v>
      </c>
      <c r="W2096" s="5" t="s">
        <v>28</v>
      </c>
      <c r="X2096" s="5" t="s">
        <v>75</v>
      </c>
      <c r="Y2096" s="5" t="s">
        <v>2151</v>
      </c>
      <c r="Z2096" s="5" t="s">
        <v>84</v>
      </c>
      <c r="AA2096" s="4">
        <v>0.37</v>
      </c>
      <c r="AB2096" s="1">
        <v>40380</v>
      </c>
      <c r="AC2096" s="1">
        <v>22363</v>
      </c>
      <c r="AD2096">
        <f t="shared" si="194"/>
        <v>1</v>
      </c>
      <c r="AE2096">
        <f t="shared" ca="1" si="195"/>
        <v>63</v>
      </c>
      <c r="AF2096" t="str">
        <f t="shared" ca="1" si="196"/>
        <v>18-64</v>
      </c>
      <c r="AG2096" s="3">
        <f t="shared" si="197"/>
        <v>0.37840000000000001</v>
      </c>
      <c r="AH2096" t="str">
        <f>_xlfn.IFNA(VLOOKUP(Sales_Transactions[[#This Row],[Order ID]],Returned_Items[#All],2,FALSE),"Not Returned")</f>
        <v>Not Returned</v>
      </c>
    </row>
    <row r="2097" spans="1:34" x14ac:dyDescent="0.25">
      <c r="A2097">
        <v>16096</v>
      </c>
      <c r="C2097" t="s">
        <v>1727</v>
      </c>
      <c r="D2097" s="2" t="str">
        <f>TEXT(MID(Sales_Transactions[[#This Row],[Order Date]],2,5),"d/m/yyy")</f>
        <v>19/1/2011</v>
      </c>
      <c r="E2097" s="2" t="str">
        <f>TEXT(MID(Sales_Transactions[[#This Row],[Order Date]],2,5),"d")</f>
        <v>19</v>
      </c>
      <c r="F2097" s="2" t="str">
        <f>TEXT(MID(Sales_Transactions[[#This Row],[Order Date]],2,5),"m")</f>
        <v>1</v>
      </c>
      <c r="G2097" s="2" t="str">
        <f>TEXT(MID(Sales_Transactions[[#This Row],[Order Date]],2,5),"yyy")</f>
        <v>2011</v>
      </c>
      <c r="H2097" s="2" t="str">
        <f>TEXT(MID(Sales_Transactions[[#This Row],[Order Date]],2,5),"yyy/m")</f>
        <v>2011/1</v>
      </c>
      <c r="I2097" t="s">
        <v>33</v>
      </c>
      <c r="J2097">
        <f t="shared" si="192"/>
        <v>4</v>
      </c>
      <c r="K2097" s="2">
        <v>9</v>
      </c>
      <c r="L2097" s="3">
        <v>42.21</v>
      </c>
      <c r="M2097" s="4">
        <v>0</v>
      </c>
      <c r="N2097" s="5" t="s">
        <v>67</v>
      </c>
      <c r="O2097" s="3">
        <v>18.21</v>
      </c>
      <c r="P2097" s="3">
        <v>2.88</v>
      </c>
      <c r="Q2097" s="3">
        <v>0.99</v>
      </c>
      <c r="R2097" s="5" t="s">
        <v>562</v>
      </c>
      <c r="S2097" s="5" t="s">
        <v>36</v>
      </c>
      <c r="T2097" s="5" t="str">
        <f t="shared" si="193"/>
        <v>Roy French</v>
      </c>
      <c r="U2097" t="s">
        <v>1988</v>
      </c>
      <c r="V2097" s="5" t="s">
        <v>37</v>
      </c>
      <c r="W2097" s="5" t="s">
        <v>28</v>
      </c>
      <c r="X2097" s="5" t="s">
        <v>115</v>
      </c>
      <c r="Y2097" s="5" t="s">
        <v>479</v>
      </c>
      <c r="Z2097" s="5" t="s">
        <v>43</v>
      </c>
      <c r="AA2097" s="4">
        <v>0.36</v>
      </c>
      <c r="AB2097" s="1">
        <v>40563</v>
      </c>
      <c r="AC2097" s="1">
        <v>22486</v>
      </c>
      <c r="AD2097">
        <f t="shared" si="194"/>
        <v>1</v>
      </c>
      <c r="AE2097">
        <f t="shared" ca="1" si="195"/>
        <v>63</v>
      </c>
      <c r="AF2097" t="str">
        <f t="shared" ca="1" si="196"/>
        <v>18-64</v>
      </c>
      <c r="AG2097" s="3">
        <f t="shared" si="197"/>
        <v>0.43</v>
      </c>
      <c r="AH2097" t="str">
        <f>_xlfn.IFNA(VLOOKUP(Sales_Transactions[[#This Row],[Order ID]],Returned_Items[#All],2,FALSE),"Not Returned")</f>
        <v>Not Returned</v>
      </c>
    </row>
    <row r="2098" spans="1:34" x14ac:dyDescent="0.25">
      <c r="A2098">
        <v>16160</v>
      </c>
      <c r="C2098" t="s">
        <v>618</v>
      </c>
      <c r="D2098" s="2" t="str">
        <f>TEXT(MID(Sales_Transactions[[#This Row],[Order Date]],2,5),"d/m/yyy")</f>
        <v>23/7/2011</v>
      </c>
      <c r="E2098" s="2" t="str">
        <f>TEXT(MID(Sales_Transactions[[#This Row],[Order Date]],2,5),"d")</f>
        <v>23</v>
      </c>
      <c r="F2098" s="2" t="str">
        <f>TEXT(MID(Sales_Transactions[[#This Row],[Order Date]],2,5),"m")</f>
        <v>7</v>
      </c>
      <c r="G2098" s="2" t="str">
        <f>TEXT(MID(Sales_Transactions[[#This Row],[Order Date]],2,5),"yyy")</f>
        <v>2011</v>
      </c>
      <c r="H2098" s="2" t="str">
        <f>TEXT(MID(Sales_Transactions[[#This Row],[Order Date]],2,5),"yyy/m")</f>
        <v>2011/7</v>
      </c>
      <c r="I2098" t="s">
        <v>101</v>
      </c>
      <c r="J2098">
        <f t="shared" si="192"/>
        <v>1</v>
      </c>
      <c r="K2098" s="2">
        <v>50</v>
      </c>
      <c r="L2098" s="3">
        <v>514.86</v>
      </c>
      <c r="M2098" s="4">
        <v>0.09</v>
      </c>
      <c r="N2098" s="5" t="s">
        <v>23</v>
      </c>
      <c r="O2098" s="3">
        <v>-53.18</v>
      </c>
      <c r="P2098" s="3">
        <v>10.89</v>
      </c>
      <c r="Q2098" s="3">
        <v>4.5</v>
      </c>
      <c r="R2098" s="5" t="s">
        <v>2341</v>
      </c>
      <c r="S2098" s="5" t="s">
        <v>2342</v>
      </c>
      <c r="T2098" s="5" t="str">
        <f t="shared" si="193"/>
        <v>Larry Hughes</v>
      </c>
      <c r="U2098" t="s">
        <v>1988</v>
      </c>
      <c r="V2098" s="5" t="s">
        <v>74</v>
      </c>
      <c r="W2098" s="5" t="s">
        <v>28</v>
      </c>
      <c r="X2098" s="5" t="s">
        <v>38</v>
      </c>
      <c r="Y2098" s="5" t="s">
        <v>559</v>
      </c>
      <c r="Z2098" s="5" t="s">
        <v>43</v>
      </c>
      <c r="AA2098" s="4">
        <v>0.59</v>
      </c>
      <c r="AB2098" s="1">
        <v>40748</v>
      </c>
      <c r="AC2098" s="1">
        <v>22574</v>
      </c>
      <c r="AD2098">
        <f t="shared" si="194"/>
        <v>1</v>
      </c>
      <c r="AE2098">
        <f t="shared" ca="1" si="195"/>
        <v>62</v>
      </c>
      <c r="AF2098" t="str">
        <f t="shared" ca="1" si="196"/>
        <v>18-64</v>
      </c>
      <c r="AG2098" s="3">
        <f t="shared" si="197"/>
        <v>0.30760398</v>
      </c>
      <c r="AH2098" t="str">
        <f>_xlfn.IFNA(VLOOKUP(Sales_Transactions[[#This Row],[Order ID]],Returned_Items[#All],2,FALSE),"Not Returned")</f>
        <v>Not Returned</v>
      </c>
    </row>
    <row r="2099" spans="1:34" x14ac:dyDescent="0.25">
      <c r="A2099">
        <v>16196</v>
      </c>
      <c r="C2099" t="s">
        <v>2343</v>
      </c>
      <c r="D2099" s="2" t="str">
        <f>TEXT(MID(Sales_Transactions[[#This Row],[Order Date]],2,5),"d/m/yyy")</f>
        <v>20/10/2009</v>
      </c>
      <c r="E2099" s="2" t="str">
        <f>TEXT(MID(Sales_Transactions[[#This Row],[Order Date]],2,5),"d")</f>
        <v>20</v>
      </c>
      <c r="F2099" s="2" t="str">
        <f>TEXT(MID(Sales_Transactions[[#This Row],[Order Date]],2,5),"m")</f>
        <v>10</v>
      </c>
      <c r="G2099" s="2" t="str">
        <f>TEXT(MID(Sales_Transactions[[#This Row],[Order Date]],2,5),"yyy")</f>
        <v>2009</v>
      </c>
      <c r="H2099" s="2" t="str">
        <f>TEXT(MID(Sales_Transactions[[#This Row],[Order Date]],2,5),"yyy/m")</f>
        <v>2009/10</v>
      </c>
      <c r="I2099" t="s">
        <v>33</v>
      </c>
      <c r="J2099">
        <f t="shared" si="192"/>
        <v>4</v>
      </c>
      <c r="K2099" s="2">
        <v>44</v>
      </c>
      <c r="L2099" s="3">
        <v>14521.39</v>
      </c>
      <c r="M2099" s="4">
        <v>0.03</v>
      </c>
      <c r="N2099" s="5" t="s">
        <v>23</v>
      </c>
      <c r="O2099" s="3">
        <v>5034.1499999999996</v>
      </c>
      <c r="P2099" s="3">
        <v>320.98</v>
      </c>
      <c r="Q2099" s="3">
        <v>24.49</v>
      </c>
      <c r="R2099" s="5" t="s">
        <v>2344</v>
      </c>
      <c r="S2099" s="5" t="s">
        <v>2345</v>
      </c>
      <c r="T2099" s="5" t="str">
        <f t="shared" si="193"/>
        <v>Magdelene Morse</v>
      </c>
      <c r="U2099" t="s">
        <v>1988</v>
      </c>
      <c r="V2099" s="5" t="s">
        <v>74</v>
      </c>
      <c r="W2099" s="5" t="s">
        <v>57</v>
      </c>
      <c r="X2099" s="5" t="s">
        <v>154</v>
      </c>
      <c r="Y2099" s="5" t="s">
        <v>2120</v>
      </c>
      <c r="Z2099" s="5" t="s">
        <v>31</v>
      </c>
      <c r="AA2099" s="4">
        <v>0.55000000000000004</v>
      </c>
      <c r="AB2099" s="1">
        <v>40108</v>
      </c>
      <c r="AC2099" s="1">
        <v>22415</v>
      </c>
      <c r="AD2099">
        <f t="shared" si="194"/>
        <v>2</v>
      </c>
      <c r="AE2099">
        <f t="shared" ca="1" si="195"/>
        <v>63</v>
      </c>
      <c r="AF2099" t="str">
        <f t="shared" ca="1" si="196"/>
        <v>18-64</v>
      </c>
      <c r="AG2099" s="3">
        <f t="shared" si="197"/>
        <v>7.84940240909091</v>
      </c>
      <c r="AH2099" t="str">
        <f>_xlfn.IFNA(VLOOKUP(Sales_Transactions[[#This Row],[Order ID]],Returned_Items[#All],2,FALSE),"Not Returned")</f>
        <v>Not Returned</v>
      </c>
    </row>
    <row r="2100" spans="1:34" x14ac:dyDescent="0.25">
      <c r="A2100">
        <v>16196</v>
      </c>
      <c r="C2100" t="s">
        <v>2343</v>
      </c>
      <c r="D2100" s="2" t="str">
        <f>TEXT(MID(Sales_Transactions[[#This Row],[Order Date]],2,5),"d/m/yyy")</f>
        <v>20/10/2009</v>
      </c>
      <c r="E2100" s="2" t="str">
        <f>TEXT(MID(Sales_Transactions[[#This Row],[Order Date]],2,5),"d")</f>
        <v>20</v>
      </c>
      <c r="F2100" s="2" t="str">
        <f>TEXT(MID(Sales_Transactions[[#This Row],[Order Date]],2,5),"m")</f>
        <v>10</v>
      </c>
      <c r="G2100" s="2" t="str">
        <f>TEXT(MID(Sales_Transactions[[#This Row],[Order Date]],2,5),"yyy")</f>
        <v>2009</v>
      </c>
      <c r="H2100" s="2" t="str">
        <f>TEXT(MID(Sales_Transactions[[#This Row],[Order Date]],2,5),"yyy/m")</f>
        <v>2009/10</v>
      </c>
      <c r="I2100" t="s">
        <v>33</v>
      </c>
      <c r="J2100">
        <f t="shared" si="192"/>
        <v>4</v>
      </c>
      <c r="K2100" s="2">
        <v>39</v>
      </c>
      <c r="L2100" s="3">
        <v>3925.9715000000001</v>
      </c>
      <c r="M2100" s="4">
        <v>0.06</v>
      </c>
      <c r="N2100" s="5" t="s">
        <v>23</v>
      </c>
      <c r="O2100" s="3">
        <v>671.95</v>
      </c>
      <c r="P2100" s="3">
        <v>125.99</v>
      </c>
      <c r="Q2100" s="3">
        <v>8.8000000000000007</v>
      </c>
      <c r="R2100" s="5" t="s">
        <v>2344</v>
      </c>
      <c r="S2100" s="5" t="s">
        <v>2345</v>
      </c>
      <c r="T2100" s="5" t="str">
        <f t="shared" si="193"/>
        <v>Magdelene Morse</v>
      </c>
      <c r="U2100" t="s">
        <v>1988</v>
      </c>
      <c r="V2100" s="5" t="s">
        <v>74</v>
      </c>
      <c r="W2100" s="5" t="s">
        <v>48</v>
      </c>
      <c r="X2100" s="5" t="s">
        <v>49</v>
      </c>
      <c r="Y2100" s="5" t="s">
        <v>1380</v>
      </c>
      <c r="Z2100" s="5" t="s">
        <v>43</v>
      </c>
      <c r="AA2100" s="4">
        <v>0.59</v>
      </c>
      <c r="AB2100" s="1">
        <v>40107</v>
      </c>
      <c r="AC2100" s="1">
        <v>22561</v>
      </c>
      <c r="AD2100">
        <f t="shared" si="194"/>
        <v>1</v>
      </c>
      <c r="AE2100">
        <f t="shared" ca="1" si="195"/>
        <v>62</v>
      </c>
      <c r="AF2100" t="str">
        <f t="shared" ca="1" si="196"/>
        <v>18-64</v>
      </c>
      <c r="AG2100" s="3">
        <f t="shared" si="197"/>
        <v>3.4542155384615385</v>
      </c>
      <c r="AH2100" t="str">
        <f>_xlfn.IFNA(VLOOKUP(Sales_Transactions[[#This Row],[Order ID]],Returned_Items[#All],2,FALSE),"Not Returned")</f>
        <v>Not Returned</v>
      </c>
    </row>
    <row r="2101" spans="1:34" x14ac:dyDescent="0.25">
      <c r="A2101">
        <v>16291</v>
      </c>
      <c r="C2101" t="s">
        <v>817</v>
      </c>
      <c r="D2101" s="2" t="str">
        <f>TEXT(MID(Sales_Transactions[[#This Row],[Order Date]],2,5),"d/m/yyy")</f>
        <v>8/4/2011</v>
      </c>
      <c r="E2101" s="2" t="str">
        <f>TEXT(MID(Sales_Transactions[[#This Row],[Order Date]],2,5),"d")</f>
        <v>8</v>
      </c>
      <c r="F2101" s="2" t="str">
        <f>TEXT(MID(Sales_Transactions[[#This Row],[Order Date]],2,5),"m")</f>
        <v>4</v>
      </c>
      <c r="G2101" s="2" t="str">
        <f>TEXT(MID(Sales_Transactions[[#This Row],[Order Date]],2,5),"yyy")</f>
        <v>2011</v>
      </c>
      <c r="H2101" s="2" t="str">
        <f>TEXT(MID(Sales_Transactions[[#This Row],[Order Date]],2,5),"yyy/m")</f>
        <v>2011/4</v>
      </c>
      <c r="I2101" t="s">
        <v>52</v>
      </c>
      <c r="J2101">
        <f t="shared" si="192"/>
        <v>1</v>
      </c>
      <c r="K2101" s="2">
        <v>31</v>
      </c>
      <c r="L2101" s="3">
        <v>894.64</v>
      </c>
      <c r="M2101" s="4">
        <v>0.01</v>
      </c>
      <c r="N2101" s="5" t="s">
        <v>23</v>
      </c>
      <c r="O2101" s="3">
        <v>-27.79</v>
      </c>
      <c r="P2101" s="3">
        <v>27.42</v>
      </c>
      <c r="Q2101" s="3">
        <v>19.46</v>
      </c>
      <c r="R2101" s="5" t="s">
        <v>2258</v>
      </c>
      <c r="S2101" s="5" t="s">
        <v>172</v>
      </c>
      <c r="T2101" s="5" t="str">
        <f t="shared" si="193"/>
        <v>Gary Hansen</v>
      </c>
      <c r="U2101" t="s">
        <v>1988</v>
      </c>
      <c r="V2101" s="5" t="s">
        <v>37</v>
      </c>
      <c r="W2101" s="5" t="s">
        <v>57</v>
      </c>
      <c r="X2101" s="5" t="s">
        <v>58</v>
      </c>
      <c r="Y2101" s="5" t="s">
        <v>1809</v>
      </c>
      <c r="Z2101" s="5" t="s">
        <v>43</v>
      </c>
      <c r="AA2101" s="4">
        <v>0.44</v>
      </c>
      <c r="AB2101" s="1">
        <v>40642</v>
      </c>
      <c r="AC2101" s="1">
        <v>22497</v>
      </c>
      <c r="AD2101">
        <f t="shared" si="194"/>
        <v>1</v>
      </c>
      <c r="AE2101">
        <f t="shared" ca="1" si="195"/>
        <v>63</v>
      </c>
      <c r="AF2101" t="str">
        <f t="shared" ca="1" si="196"/>
        <v>18-64</v>
      </c>
      <c r="AG2101" s="3">
        <f t="shared" si="197"/>
        <v>1.5121696129032258</v>
      </c>
      <c r="AH2101" t="str">
        <f>_xlfn.IFNA(VLOOKUP(Sales_Transactions[[#This Row],[Order ID]],Returned_Items[#All],2,FALSE),"Not Returned")</f>
        <v>Not Returned</v>
      </c>
    </row>
    <row r="2102" spans="1:34" x14ac:dyDescent="0.25">
      <c r="A2102">
        <v>16519</v>
      </c>
      <c r="C2102" t="s">
        <v>2346</v>
      </c>
      <c r="D2102" s="2" t="str">
        <f>TEXT(MID(Sales_Transactions[[#This Row],[Order Date]],2,5),"d/m/yyy")</f>
        <v>10/6/2011</v>
      </c>
      <c r="E2102" s="2" t="str">
        <f>TEXT(MID(Sales_Transactions[[#This Row],[Order Date]],2,5),"d")</f>
        <v>10</v>
      </c>
      <c r="F2102" s="2" t="str">
        <f>TEXT(MID(Sales_Transactions[[#This Row],[Order Date]],2,5),"m")</f>
        <v>6</v>
      </c>
      <c r="G2102" s="2" t="str">
        <f>TEXT(MID(Sales_Transactions[[#This Row],[Order Date]],2,5),"yyy")</f>
        <v>2011</v>
      </c>
      <c r="H2102" s="2" t="str">
        <f>TEXT(MID(Sales_Transactions[[#This Row],[Order Date]],2,5),"yyy/m")</f>
        <v>2011/6</v>
      </c>
      <c r="I2102" t="s">
        <v>78</v>
      </c>
      <c r="J2102">
        <f t="shared" si="192"/>
        <v>3</v>
      </c>
      <c r="K2102" s="2">
        <v>39</v>
      </c>
      <c r="L2102" s="3">
        <v>158.97</v>
      </c>
      <c r="M2102" s="4">
        <v>0.08</v>
      </c>
      <c r="N2102" s="5" t="s">
        <v>23</v>
      </c>
      <c r="O2102" s="3">
        <v>-30.27</v>
      </c>
      <c r="P2102" s="3">
        <v>4.18</v>
      </c>
      <c r="Q2102" s="3">
        <v>2.99</v>
      </c>
      <c r="R2102" s="5" t="s">
        <v>143</v>
      </c>
      <c r="S2102" s="5" t="s">
        <v>2247</v>
      </c>
      <c r="T2102" s="5" t="str">
        <f t="shared" si="193"/>
        <v>Alan Hwang</v>
      </c>
      <c r="U2102" t="s">
        <v>1988</v>
      </c>
      <c r="V2102" s="5" t="s">
        <v>27</v>
      </c>
      <c r="W2102" s="5" t="s">
        <v>28</v>
      </c>
      <c r="X2102" s="5" t="s">
        <v>41</v>
      </c>
      <c r="Y2102" s="5" t="s">
        <v>1960</v>
      </c>
      <c r="Z2102" s="5" t="s">
        <v>43</v>
      </c>
      <c r="AA2102" s="4">
        <v>0.37</v>
      </c>
      <c r="AB2102" s="1">
        <v>40706</v>
      </c>
      <c r="AC2102" s="1">
        <v>22478</v>
      </c>
      <c r="AD2102">
        <f t="shared" si="194"/>
        <v>2</v>
      </c>
      <c r="AE2102">
        <f t="shared" ca="1" si="195"/>
        <v>63</v>
      </c>
      <c r="AF2102" t="str">
        <f t="shared" ca="1" si="196"/>
        <v>18-64</v>
      </c>
      <c r="AG2102" s="3">
        <f t="shared" si="197"/>
        <v>0.18376041025641024</v>
      </c>
      <c r="AH2102" t="str">
        <f>_xlfn.IFNA(VLOOKUP(Sales_Transactions[[#This Row],[Order ID]],Returned_Items[#All],2,FALSE),"Not Returned")</f>
        <v>Not Returned</v>
      </c>
    </row>
    <row r="2103" spans="1:34" x14ac:dyDescent="0.25">
      <c r="A2103">
        <v>16519</v>
      </c>
      <c r="C2103" t="s">
        <v>2346</v>
      </c>
      <c r="D2103" s="2" t="str">
        <f>TEXT(MID(Sales_Transactions[[#This Row],[Order Date]],2,5),"d/m/yyy")</f>
        <v>10/6/2011</v>
      </c>
      <c r="E2103" s="2" t="str">
        <f>TEXT(MID(Sales_Transactions[[#This Row],[Order Date]],2,5),"d")</f>
        <v>10</v>
      </c>
      <c r="F2103" s="2" t="str">
        <f>TEXT(MID(Sales_Transactions[[#This Row],[Order Date]],2,5),"m")</f>
        <v>6</v>
      </c>
      <c r="G2103" s="2" t="str">
        <f>TEXT(MID(Sales_Transactions[[#This Row],[Order Date]],2,5),"yyy")</f>
        <v>2011</v>
      </c>
      <c r="H2103" s="2" t="str">
        <f>TEXT(MID(Sales_Transactions[[#This Row],[Order Date]],2,5),"yyy/m")</f>
        <v>2011/6</v>
      </c>
      <c r="I2103" t="s">
        <v>78</v>
      </c>
      <c r="J2103">
        <f t="shared" si="192"/>
        <v>3</v>
      </c>
      <c r="K2103" s="2">
        <v>49</v>
      </c>
      <c r="L2103" s="3">
        <v>138.96</v>
      </c>
      <c r="M2103" s="4">
        <v>0.03</v>
      </c>
      <c r="N2103" s="5" t="s">
        <v>23</v>
      </c>
      <c r="O2103" s="3">
        <v>19.87</v>
      </c>
      <c r="P2103" s="3">
        <v>2.88</v>
      </c>
      <c r="Q2103" s="3">
        <v>0.7</v>
      </c>
      <c r="R2103" s="5" t="s">
        <v>143</v>
      </c>
      <c r="S2103" s="5" t="s">
        <v>2247</v>
      </c>
      <c r="T2103" s="5" t="str">
        <f t="shared" si="193"/>
        <v>Alan Hwang</v>
      </c>
      <c r="U2103" t="s">
        <v>1988</v>
      </c>
      <c r="V2103" s="5" t="s">
        <v>27</v>
      </c>
      <c r="W2103" s="5" t="s">
        <v>28</v>
      </c>
      <c r="X2103" s="5" t="s">
        <v>124</v>
      </c>
      <c r="Y2103" s="5" t="s">
        <v>1878</v>
      </c>
      <c r="Z2103" s="5" t="s">
        <v>84</v>
      </c>
      <c r="AA2103" s="4">
        <v>0.56000000000000005</v>
      </c>
      <c r="AB2103" s="1">
        <v>40706</v>
      </c>
      <c r="AC2103" s="1">
        <v>22561</v>
      </c>
      <c r="AD2103">
        <f t="shared" si="194"/>
        <v>2</v>
      </c>
      <c r="AE2103">
        <f t="shared" ca="1" si="195"/>
        <v>62</v>
      </c>
      <c r="AF2103" t="str">
        <f t="shared" ca="1" si="196"/>
        <v>18-64</v>
      </c>
      <c r="AG2103" s="3">
        <f t="shared" si="197"/>
        <v>7.30435918367347E-2</v>
      </c>
      <c r="AH2103" t="str">
        <f>_xlfn.IFNA(VLOOKUP(Sales_Transactions[[#This Row],[Order ID]],Returned_Items[#All],2,FALSE),"Not Returned")</f>
        <v>Not Returned</v>
      </c>
    </row>
    <row r="2104" spans="1:34" x14ac:dyDescent="0.25">
      <c r="A2104">
        <v>16548</v>
      </c>
      <c r="C2104" t="s">
        <v>2347</v>
      </c>
      <c r="D2104" s="2" t="str">
        <f>TEXT(MID(Sales_Transactions[[#This Row],[Order Date]],2,5),"d/m/yyy")</f>
        <v>5/2/2012</v>
      </c>
      <c r="E2104" s="2" t="str">
        <f>TEXT(MID(Sales_Transactions[[#This Row],[Order Date]],2,5),"d")</f>
        <v>5</v>
      </c>
      <c r="F2104" s="2" t="str">
        <f>TEXT(MID(Sales_Transactions[[#This Row],[Order Date]],2,5),"m")</f>
        <v>2</v>
      </c>
      <c r="G2104" s="2" t="str">
        <f>TEXT(MID(Sales_Transactions[[#This Row],[Order Date]],2,5),"yyy")</f>
        <v>2012</v>
      </c>
      <c r="H2104" s="2" t="str">
        <f>TEXT(MID(Sales_Transactions[[#This Row],[Order Date]],2,5),"yyy/m")</f>
        <v>2012/2</v>
      </c>
      <c r="I2104" t="s">
        <v>52</v>
      </c>
      <c r="J2104">
        <f t="shared" si="192"/>
        <v>1</v>
      </c>
      <c r="K2104" s="2">
        <v>22</v>
      </c>
      <c r="L2104" s="3">
        <v>75.19</v>
      </c>
      <c r="M2104" s="4">
        <v>0.06</v>
      </c>
      <c r="N2104" s="5" t="s">
        <v>23</v>
      </c>
      <c r="O2104" s="3">
        <v>-59.12</v>
      </c>
      <c r="P2104" s="3">
        <v>3.28</v>
      </c>
      <c r="Q2104" s="3">
        <v>3.97</v>
      </c>
      <c r="R2104" s="5" t="s">
        <v>1836</v>
      </c>
      <c r="S2104" s="5" t="s">
        <v>2283</v>
      </c>
      <c r="T2104" s="5" t="str">
        <f t="shared" si="193"/>
        <v>Darren Budd</v>
      </c>
      <c r="U2104" t="s">
        <v>1988</v>
      </c>
      <c r="V2104" s="5" t="s">
        <v>37</v>
      </c>
      <c r="W2104" s="5" t="s">
        <v>57</v>
      </c>
      <c r="X2104" s="5" t="s">
        <v>58</v>
      </c>
      <c r="Y2104" s="5" t="s">
        <v>1820</v>
      </c>
      <c r="Z2104" s="5" t="s">
        <v>31</v>
      </c>
      <c r="AA2104" s="4">
        <v>0.57999999999999996</v>
      </c>
      <c r="AB2104" s="1">
        <v>40946</v>
      </c>
      <c r="AC2104" s="1">
        <v>22543</v>
      </c>
      <c r="AD2104">
        <f t="shared" si="194"/>
        <v>2</v>
      </c>
      <c r="AE2104">
        <f t="shared" ca="1" si="195"/>
        <v>62</v>
      </c>
      <c r="AF2104" t="str">
        <f t="shared" ca="1" si="196"/>
        <v>18-64</v>
      </c>
      <c r="AG2104" s="3">
        <f t="shared" si="197"/>
        <v>0.32945600000000003</v>
      </c>
      <c r="AH2104" t="str">
        <f>_xlfn.IFNA(VLOOKUP(Sales_Transactions[[#This Row],[Order ID]],Returned_Items[#All],2,FALSE),"Not Returned")</f>
        <v>Not Returned</v>
      </c>
    </row>
    <row r="2105" spans="1:34" x14ac:dyDescent="0.25">
      <c r="A2105">
        <v>16613</v>
      </c>
      <c r="C2105" t="s">
        <v>801</v>
      </c>
      <c r="D2105" s="2" t="str">
        <f>TEXT(MID(Sales_Transactions[[#This Row],[Order Date]],2,5),"d/m/yyy")</f>
        <v>24/12/2010</v>
      </c>
      <c r="E2105" s="2" t="str">
        <f>TEXT(MID(Sales_Transactions[[#This Row],[Order Date]],2,5),"d")</f>
        <v>24</v>
      </c>
      <c r="F2105" s="2" t="str">
        <f>TEXT(MID(Sales_Transactions[[#This Row],[Order Date]],2,5),"m")</f>
        <v>12</v>
      </c>
      <c r="G2105" s="2" t="str">
        <f>TEXT(MID(Sales_Transactions[[#This Row],[Order Date]],2,5),"yyy")</f>
        <v>2010</v>
      </c>
      <c r="H2105" s="2" t="str">
        <f>TEXT(MID(Sales_Transactions[[#This Row],[Order Date]],2,5),"yyy/m")</f>
        <v>2010/12</v>
      </c>
      <c r="I2105" t="s">
        <v>33</v>
      </c>
      <c r="J2105">
        <f t="shared" si="192"/>
        <v>4</v>
      </c>
      <c r="K2105" s="2">
        <v>28</v>
      </c>
      <c r="L2105" s="3">
        <v>51.14</v>
      </c>
      <c r="M2105" s="4">
        <v>0.08</v>
      </c>
      <c r="N2105" s="5" t="s">
        <v>23</v>
      </c>
      <c r="O2105" s="3">
        <v>-81.96</v>
      </c>
      <c r="P2105" s="3">
        <v>1.74</v>
      </c>
      <c r="Q2105" s="3">
        <v>4.08</v>
      </c>
      <c r="R2105" s="5" t="s">
        <v>2276</v>
      </c>
      <c r="S2105" s="5" t="s">
        <v>2277</v>
      </c>
      <c r="T2105" s="5" t="str">
        <f t="shared" si="193"/>
        <v>Nancy Lomonaco</v>
      </c>
      <c r="U2105" t="s">
        <v>1988</v>
      </c>
      <c r="V2105" s="5" t="s">
        <v>74</v>
      </c>
      <c r="W2105" s="5" t="s">
        <v>57</v>
      </c>
      <c r="X2105" s="5" t="s">
        <v>58</v>
      </c>
      <c r="Y2105" s="5" t="s">
        <v>755</v>
      </c>
      <c r="Z2105" s="5" t="s">
        <v>60</v>
      </c>
      <c r="AA2105" s="4">
        <v>0.53</v>
      </c>
      <c r="AB2105" s="1">
        <v>40538</v>
      </c>
      <c r="AC2105" s="1">
        <v>24686</v>
      </c>
      <c r="AD2105">
        <f t="shared" si="194"/>
        <v>2</v>
      </c>
      <c r="AE2105">
        <f t="shared" ca="1" si="195"/>
        <v>57</v>
      </c>
      <c r="AF2105" t="str">
        <f t="shared" ca="1" si="196"/>
        <v>18-64</v>
      </c>
      <c r="AG2105" s="3">
        <f t="shared" si="197"/>
        <v>0.20780742857142859</v>
      </c>
      <c r="AH2105" t="str">
        <f>_xlfn.IFNA(VLOOKUP(Sales_Transactions[[#This Row],[Order ID]],Returned_Items[#All],2,FALSE),"Not Returned")</f>
        <v>Not Returned</v>
      </c>
    </row>
    <row r="2106" spans="1:34" x14ac:dyDescent="0.25">
      <c r="A2106">
        <v>16771</v>
      </c>
      <c r="C2106" t="s">
        <v>2048</v>
      </c>
      <c r="D2106" s="2" t="str">
        <f>TEXT(MID(Sales_Transactions[[#This Row],[Order Date]],2,5),"d/m/yyy")</f>
        <v>28/9/2009</v>
      </c>
      <c r="E2106" s="2" t="str">
        <f>TEXT(MID(Sales_Transactions[[#This Row],[Order Date]],2,5),"d")</f>
        <v>28</v>
      </c>
      <c r="F2106" s="2" t="str">
        <f>TEXT(MID(Sales_Transactions[[#This Row],[Order Date]],2,5),"m")</f>
        <v>9</v>
      </c>
      <c r="G2106" s="2" t="str">
        <f>TEXT(MID(Sales_Transactions[[#This Row],[Order Date]],2,5),"yyy")</f>
        <v>2009</v>
      </c>
      <c r="H2106" s="2" t="str">
        <f>TEXT(MID(Sales_Transactions[[#This Row],[Order Date]],2,5),"yyy/m")</f>
        <v>2009/9</v>
      </c>
      <c r="I2106" t="s">
        <v>33</v>
      </c>
      <c r="J2106">
        <f t="shared" si="192"/>
        <v>4</v>
      </c>
      <c r="K2106" s="2">
        <v>42</v>
      </c>
      <c r="L2106" s="3">
        <v>1737.06</v>
      </c>
      <c r="M2106" s="4">
        <v>0.02</v>
      </c>
      <c r="N2106" s="5" t="s">
        <v>23</v>
      </c>
      <c r="O2106" s="3">
        <v>339.17</v>
      </c>
      <c r="P2106" s="3">
        <v>39.979999999999997</v>
      </c>
      <c r="Q2106" s="3">
        <v>9.1999999999999993</v>
      </c>
      <c r="R2106" s="5" t="s">
        <v>967</v>
      </c>
      <c r="S2106" s="5" t="s">
        <v>2310</v>
      </c>
      <c r="T2106" s="5" t="str">
        <f t="shared" si="193"/>
        <v>Dan Lawera</v>
      </c>
      <c r="U2106" t="s">
        <v>1988</v>
      </c>
      <c r="V2106" s="5" t="s">
        <v>47</v>
      </c>
      <c r="W2106" s="5" t="s">
        <v>57</v>
      </c>
      <c r="X2106" s="5" t="s">
        <v>58</v>
      </c>
      <c r="Y2106" s="5" t="s">
        <v>371</v>
      </c>
      <c r="Z2106" s="5" t="s">
        <v>84</v>
      </c>
      <c r="AA2106" s="4">
        <v>0.65</v>
      </c>
      <c r="AB2106" s="1">
        <v>40086</v>
      </c>
      <c r="AC2106" s="1">
        <v>24574</v>
      </c>
      <c r="AD2106">
        <f t="shared" si="194"/>
        <v>2</v>
      </c>
      <c r="AE2106">
        <f t="shared" ca="1" si="195"/>
        <v>57</v>
      </c>
      <c r="AF2106" t="str">
        <f t="shared" ca="1" si="196"/>
        <v>18-64</v>
      </c>
      <c r="AG2106" s="3">
        <f t="shared" si="197"/>
        <v>1.1707620000000001</v>
      </c>
      <c r="AH2106" t="str">
        <f>_xlfn.IFNA(VLOOKUP(Sales_Transactions[[#This Row],[Order ID]],Returned_Items[#All],2,FALSE),"Not Returned")</f>
        <v>Not Returned</v>
      </c>
    </row>
    <row r="2107" spans="1:34" x14ac:dyDescent="0.25">
      <c r="A2107">
        <v>16804</v>
      </c>
      <c r="C2107" t="s">
        <v>822</v>
      </c>
      <c r="D2107" s="2" t="str">
        <f>TEXT(MID(Sales_Transactions[[#This Row],[Order Date]],2,5),"d/m/yyy")</f>
        <v>10/3/2012</v>
      </c>
      <c r="E2107" s="2" t="str">
        <f>TEXT(MID(Sales_Transactions[[#This Row],[Order Date]],2,5),"d")</f>
        <v>10</v>
      </c>
      <c r="F2107" s="2" t="str">
        <f>TEXT(MID(Sales_Transactions[[#This Row],[Order Date]],2,5),"m")</f>
        <v>3</v>
      </c>
      <c r="G2107" s="2" t="str">
        <f>TEXT(MID(Sales_Transactions[[#This Row],[Order Date]],2,5),"yyy")</f>
        <v>2012</v>
      </c>
      <c r="H2107" s="2" t="str">
        <f>TEXT(MID(Sales_Transactions[[#This Row],[Order Date]],2,5),"yyy/m")</f>
        <v>2012/3</v>
      </c>
      <c r="I2107" t="s">
        <v>33</v>
      </c>
      <c r="J2107">
        <f t="shared" si="192"/>
        <v>4</v>
      </c>
      <c r="K2107" s="2">
        <v>46</v>
      </c>
      <c r="L2107" s="3">
        <v>2430.34</v>
      </c>
      <c r="M2107" s="4">
        <v>0.08</v>
      </c>
      <c r="N2107" s="5" t="s">
        <v>23</v>
      </c>
      <c r="O2107" s="3">
        <v>752.87</v>
      </c>
      <c r="P2107" s="3">
        <v>55.98</v>
      </c>
      <c r="Q2107" s="3">
        <v>13.88</v>
      </c>
      <c r="R2107" s="5" t="s">
        <v>2245</v>
      </c>
      <c r="S2107" s="5" t="s">
        <v>119</v>
      </c>
      <c r="T2107" s="5" t="str">
        <f t="shared" si="193"/>
        <v>Ed Ludwig</v>
      </c>
      <c r="U2107" t="s">
        <v>1988</v>
      </c>
      <c r="V2107" s="5" t="s">
        <v>37</v>
      </c>
      <c r="W2107" s="5" t="s">
        <v>28</v>
      </c>
      <c r="X2107" s="5" t="s">
        <v>75</v>
      </c>
      <c r="Y2107" s="5" t="s">
        <v>690</v>
      </c>
      <c r="Z2107" s="5" t="s">
        <v>43</v>
      </c>
      <c r="AA2107" s="4">
        <v>0.36</v>
      </c>
      <c r="AB2107" s="1">
        <v>40980</v>
      </c>
      <c r="AC2107" s="1">
        <v>24290</v>
      </c>
      <c r="AD2107">
        <f t="shared" si="194"/>
        <v>2</v>
      </c>
      <c r="AE2107">
        <f t="shared" ca="1" si="195"/>
        <v>58</v>
      </c>
      <c r="AF2107" t="str">
        <f t="shared" ca="1" si="196"/>
        <v>18-64</v>
      </c>
      <c r="AG2107" s="3">
        <f t="shared" si="197"/>
        <v>1.5177220869565216</v>
      </c>
      <c r="AH2107" t="str">
        <f>_xlfn.IFNA(VLOOKUP(Sales_Transactions[[#This Row],[Order ID]],Returned_Items[#All],2,FALSE),"Not Returned")</f>
        <v>Not Returned</v>
      </c>
    </row>
    <row r="2108" spans="1:34" x14ac:dyDescent="0.25">
      <c r="A2108">
        <v>16804</v>
      </c>
      <c r="C2108" t="s">
        <v>822</v>
      </c>
      <c r="D2108" s="2" t="str">
        <f>TEXT(MID(Sales_Transactions[[#This Row],[Order Date]],2,5),"d/m/yyy")</f>
        <v>10/3/2012</v>
      </c>
      <c r="E2108" s="2" t="str">
        <f>TEXT(MID(Sales_Transactions[[#This Row],[Order Date]],2,5),"d")</f>
        <v>10</v>
      </c>
      <c r="F2108" s="2" t="str">
        <f>TEXT(MID(Sales_Transactions[[#This Row],[Order Date]],2,5),"m")</f>
        <v>3</v>
      </c>
      <c r="G2108" s="2" t="str">
        <f>TEXT(MID(Sales_Transactions[[#This Row],[Order Date]],2,5),"yyy")</f>
        <v>2012</v>
      </c>
      <c r="H2108" s="2" t="str">
        <f>TEXT(MID(Sales_Transactions[[#This Row],[Order Date]],2,5),"yyy/m")</f>
        <v>2012/3</v>
      </c>
      <c r="I2108" t="s">
        <v>33</v>
      </c>
      <c r="J2108">
        <f t="shared" si="192"/>
        <v>4</v>
      </c>
      <c r="K2108" s="2">
        <v>36</v>
      </c>
      <c r="L2108" s="3">
        <v>218.6</v>
      </c>
      <c r="M2108" s="4">
        <v>0.05</v>
      </c>
      <c r="N2108" s="5" t="s">
        <v>67</v>
      </c>
      <c r="O2108" s="3">
        <v>-46.43</v>
      </c>
      <c r="P2108" s="3">
        <v>5.78</v>
      </c>
      <c r="Q2108" s="3">
        <v>4.96</v>
      </c>
      <c r="R2108" s="5" t="s">
        <v>2245</v>
      </c>
      <c r="S2108" s="5" t="s">
        <v>119</v>
      </c>
      <c r="T2108" s="5" t="str">
        <f t="shared" si="193"/>
        <v>Ed Ludwig</v>
      </c>
      <c r="U2108" t="s">
        <v>1988</v>
      </c>
      <c r="V2108" s="5" t="s">
        <v>37</v>
      </c>
      <c r="W2108" s="5" t="s">
        <v>28</v>
      </c>
      <c r="X2108" s="5" t="s">
        <v>75</v>
      </c>
      <c r="Y2108" s="5" t="s">
        <v>1256</v>
      </c>
      <c r="Z2108" s="5" t="s">
        <v>43</v>
      </c>
      <c r="AA2108" s="4">
        <v>0.36</v>
      </c>
      <c r="AB2108" s="1">
        <v>40979</v>
      </c>
      <c r="AC2108" s="1">
        <v>24296</v>
      </c>
      <c r="AD2108">
        <f t="shared" si="194"/>
        <v>1</v>
      </c>
      <c r="AE2108">
        <f t="shared" ca="1" si="195"/>
        <v>58</v>
      </c>
      <c r="AF2108" t="str">
        <f t="shared" ca="1" si="196"/>
        <v>18-64</v>
      </c>
      <c r="AG2108" s="3">
        <f t="shared" si="197"/>
        <v>0.29825305555555559</v>
      </c>
      <c r="AH2108" t="str">
        <f>_xlfn.IFNA(VLOOKUP(Sales_Transactions[[#This Row],[Order ID]],Returned_Items[#All],2,FALSE),"Not Returned")</f>
        <v>Not Returned</v>
      </c>
    </row>
    <row r="2109" spans="1:34" x14ac:dyDescent="0.25">
      <c r="A2109">
        <v>17024</v>
      </c>
      <c r="C2109" t="s">
        <v>2290</v>
      </c>
      <c r="D2109" s="2" t="str">
        <f>TEXT(MID(Sales_Transactions[[#This Row],[Order Date]],2,5),"d/m/yyy")</f>
        <v>13/10/2009</v>
      </c>
      <c r="E2109" s="2" t="str">
        <f>TEXT(MID(Sales_Transactions[[#This Row],[Order Date]],2,5),"d")</f>
        <v>13</v>
      </c>
      <c r="F2109" s="2" t="str">
        <f>TEXT(MID(Sales_Transactions[[#This Row],[Order Date]],2,5),"m")</f>
        <v>10</v>
      </c>
      <c r="G2109" s="2" t="str">
        <f>TEXT(MID(Sales_Transactions[[#This Row],[Order Date]],2,5),"yyy")</f>
        <v>2009</v>
      </c>
      <c r="H2109" s="2" t="str">
        <f>TEXT(MID(Sales_Transactions[[#This Row],[Order Date]],2,5),"yyy/m")</f>
        <v>2009/10</v>
      </c>
      <c r="I2109" t="s">
        <v>78</v>
      </c>
      <c r="J2109">
        <f t="shared" si="192"/>
        <v>3</v>
      </c>
      <c r="K2109" s="2">
        <v>31</v>
      </c>
      <c r="L2109" s="3">
        <v>1401.75</v>
      </c>
      <c r="M2109" s="4">
        <v>0.02</v>
      </c>
      <c r="N2109" s="5" t="s">
        <v>23</v>
      </c>
      <c r="O2109" s="3">
        <v>426.44</v>
      </c>
      <c r="P2109" s="3">
        <v>42.98</v>
      </c>
      <c r="Q2109" s="3">
        <v>4.62</v>
      </c>
      <c r="R2109" s="5" t="s">
        <v>2224</v>
      </c>
      <c r="S2109" s="5" t="s">
        <v>2225</v>
      </c>
      <c r="T2109" s="5" t="str">
        <f t="shared" si="193"/>
        <v>Tamara Dahlen</v>
      </c>
      <c r="U2109" t="s">
        <v>1988</v>
      </c>
      <c r="V2109" s="5" t="s">
        <v>47</v>
      </c>
      <c r="W2109" s="5" t="s">
        <v>28</v>
      </c>
      <c r="X2109" s="5" t="s">
        <v>38</v>
      </c>
      <c r="Y2109" s="5" t="s">
        <v>1485</v>
      </c>
      <c r="Z2109" s="5" t="s">
        <v>43</v>
      </c>
      <c r="AA2109" s="4">
        <v>0.56000000000000005</v>
      </c>
      <c r="AB2109" s="1">
        <v>40101</v>
      </c>
      <c r="AC2109" s="1">
        <v>24299</v>
      </c>
      <c r="AD2109">
        <f t="shared" si="194"/>
        <v>2</v>
      </c>
      <c r="AE2109">
        <f t="shared" ca="1" si="195"/>
        <v>58</v>
      </c>
      <c r="AF2109" t="str">
        <f t="shared" ca="1" si="196"/>
        <v>18-64</v>
      </c>
      <c r="AG2109" s="3">
        <f t="shared" si="197"/>
        <v>1.5352065806451611</v>
      </c>
      <c r="AH2109" t="str">
        <f>_xlfn.IFNA(VLOOKUP(Sales_Transactions[[#This Row],[Order ID]],Returned_Items[#All],2,FALSE),"Not Returned")</f>
        <v>Not Returned</v>
      </c>
    </row>
    <row r="2110" spans="1:34" x14ac:dyDescent="0.25">
      <c r="A2110">
        <v>17061</v>
      </c>
      <c r="C2110" t="s">
        <v>1058</v>
      </c>
      <c r="D2110" s="2" t="str">
        <f>TEXT(MID(Sales_Transactions[[#This Row],[Order Date]],2,5),"d/m/yyy")</f>
        <v>30/10/2012</v>
      </c>
      <c r="E2110" s="2" t="str">
        <f>TEXT(MID(Sales_Transactions[[#This Row],[Order Date]],2,5),"d")</f>
        <v>30</v>
      </c>
      <c r="F2110" s="2" t="str">
        <f>TEXT(MID(Sales_Transactions[[#This Row],[Order Date]],2,5),"m")</f>
        <v>10</v>
      </c>
      <c r="G2110" s="2" t="str">
        <f>TEXT(MID(Sales_Transactions[[#This Row],[Order Date]],2,5),"yyy")</f>
        <v>2012</v>
      </c>
      <c r="H2110" s="2" t="str">
        <f>TEXT(MID(Sales_Transactions[[#This Row],[Order Date]],2,5),"yyy/m")</f>
        <v>2012/10</v>
      </c>
      <c r="I2110" t="s">
        <v>101</v>
      </c>
      <c r="J2110">
        <f t="shared" si="192"/>
        <v>1</v>
      </c>
      <c r="K2110" s="2">
        <v>28</v>
      </c>
      <c r="L2110" s="3">
        <v>80.53</v>
      </c>
      <c r="M2110" s="4">
        <v>0.01</v>
      </c>
      <c r="N2110" s="5" t="s">
        <v>23</v>
      </c>
      <c r="O2110" s="3">
        <v>10.01</v>
      </c>
      <c r="P2110" s="3">
        <v>2.88</v>
      </c>
      <c r="Q2110" s="3">
        <v>0.7</v>
      </c>
      <c r="R2110" s="5" t="s">
        <v>1811</v>
      </c>
      <c r="S2110" s="5" t="s">
        <v>1812</v>
      </c>
      <c r="T2110" s="5" t="str">
        <f t="shared" si="193"/>
        <v>Ivan Liston</v>
      </c>
      <c r="U2110" t="s">
        <v>1988</v>
      </c>
      <c r="V2110" s="5" t="s">
        <v>37</v>
      </c>
      <c r="W2110" s="5" t="s">
        <v>28</v>
      </c>
      <c r="X2110" s="5" t="s">
        <v>124</v>
      </c>
      <c r="Y2110" s="5" t="s">
        <v>1878</v>
      </c>
      <c r="Z2110" s="5" t="s">
        <v>84</v>
      </c>
      <c r="AA2110" s="4">
        <v>0.56000000000000005</v>
      </c>
      <c r="AB2110" s="1">
        <v>41214</v>
      </c>
      <c r="AC2110" s="1">
        <v>24467</v>
      </c>
      <c r="AD2110">
        <f t="shared" si="194"/>
        <v>2</v>
      </c>
      <c r="AE2110">
        <f t="shared" ca="1" si="195"/>
        <v>57</v>
      </c>
      <c r="AF2110" t="str">
        <f t="shared" ca="1" si="196"/>
        <v>18-64</v>
      </c>
      <c r="AG2110" s="3">
        <f t="shared" si="197"/>
        <v>0.12784685714285712</v>
      </c>
      <c r="AH2110" t="str">
        <f>_xlfn.IFNA(VLOOKUP(Sales_Transactions[[#This Row],[Order ID]],Returned_Items[#All],2,FALSE),"Not Returned")</f>
        <v>Not Returned</v>
      </c>
    </row>
    <row r="2111" spans="1:34" x14ac:dyDescent="0.25">
      <c r="A2111">
        <v>17152</v>
      </c>
      <c r="C2111" t="s">
        <v>482</v>
      </c>
      <c r="D2111" s="2" t="str">
        <f>TEXT(MID(Sales_Transactions[[#This Row],[Order Date]],2,5),"d/m/yyy")</f>
        <v>12/3/2012</v>
      </c>
      <c r="E2111" s="2" t="str">
        <f>TEXT(MID(Sales_Transactions[[#This Row],[Order Date]],2,5),"d")</f>
        <v>12</v>
      </c>
      <c r="F2111" s="2" t="str">
        <f>TEXT(MID(Sales_Transactions[[#This Row],[Order Date]],2,5),"m")</f>
        <v>3</v>
      </c>
      <c r="G2111" s="2" t="str">
        <f>TEXT(MID(Sales_Transactions[[#This Row],[Order Date]],2,5),"yyy")</f>
        <v>2012</v>
      </c>
      <c r="H2111" s="2" t="str">
        <f>TEXT(MID(Sales_Transactions[[#This Row],[Order Date]],2,5),"yyy/m")</f>
        <v>2012/3</v>
      </c>
      <c r="I2111" t="s">
        <v>33</v>
      </c>
      <c r="J2111">
        <f t="shared" si="192"/>
        <v>4</v>
      </c>
      <c r="K2111" s="2">
        <v>32</v>
      </c>
      <c r="L2111" s="3">
        <v>236.45</v>
      </c>
      <c r="M2111" s="4">
        <v>0.06</v>
      </c>
      <c r="N2111" s="5" t="s">
        <v>23</v>
      </c>
      <c r="O2111" s="3">
        <v>-259.02</v>
      </c>
      <c r="P2111" s="3">
        <v>6.98</v>
      </c>
      <c r="Q2111" s="3">
        <v>9.69</v>
      </c>
      <c r="R2111" s="5" t="s">
        <v>2313</v>
      </c>
      <c r="S2111" s="5" t="s">
        <v>2314</v>
      </c>
      <c r="T2111" s="5" t="str">
        <f t="shared" si="193"/>
        <v>Dave Hallsten</v>
      </c>
      <c r="U2111" t="s">
        <v>1988</v>
      </c>
      <c r="V2111" s="5" t="s">
        <v>74</v>
      </c>
      <c r="W2111" s="5" t="s">
        <v>28</v>
      </c>
      <c r="X2111" s="5" t="s">
        <v>29</v>
      </c>
      <c r="Y2111" s="5" t="s">
        <v>2348</v>
      </c>
      <c r="Z2111" s="5" t="s">
        <v>43</v>
      </c>
      <c r="AA2111" s="4">
        <v>0.83</v>
      </c>
      <c r="AB2111" s="1">
        <v>40981</v>
      </c>
      <c r="AC2111" s="1">
        <v>24331</v>
      </c>
      <c r="AD2111">
        <f t="shared" si="194"/>
        <v>1</v>
      </c>
      <c r="AE2111">
        <f t="shared" ca="1" si="195"/>
        <v>57</v>
      </c>
      <c r="AF2111" t="str">
        <f t="shared" ca="1" si="196"/>
        <v>18-64</v>
      </c>
      <c r="AG2111" s="3">
        <f t="shared" si="197"/>
        <v>0.52080662499999997</v>
      </c>
      <c r="AH2111" t="str">
        <f>_xlfn.IFNA(VLOOKUP(Sales_Transactions[[#This Row],[Order ID]],Returned_Items[#All],2,FALSE),"Not Returned")</f>
        <v>Not Returned</v>
      </c>
    </row>
    <row r="2112" spans="1:34" x14ac:dyDescent="0.25">
      <c r="A2112">
        <v>17187</v>
      </c>
      <c r="C2112" t="s">
        <v>2349</v>
      </c>
      <c r="D2112" s="2" t="str">
        <f>TEXT(MID(Sales_Transactions[[#This Row],[Order Date]],2,5),"d/m/yyy")</f>
        <v>23/9/2012</v>
      </c>
      <c r="E2112" s="2" t="str">
        <f>TEXT(MID(Sales_Transactions[[#This Row],[Order Date]],2,5),"d")</f>
        <v>23</v>
      </c>
      <c r="F2112" s="2" t="str">
        <f>TEXT(MID(Sales_Transactions[[#This Row],[Order Date]],2,5),"m")</f>
        <v>9</v>
      </c>
      <c r="G2112" s="2" t="str">
        <f>TEXT(MID(Sales_Transactions[[#This Row],[Order Date]],2,5),"yyy")</f>
        <v>2012</v>
      </c>
      <c r="H2112" s="2" t="str">
        <f>TEXT(MID(Sales_Transactions[[#This Row],[Order Date]],2,5),"yyy/m")</f>
        <v>2012/9</v>
      </c>
      <c r="I2112" t="s">
        <v>33</v>
      </c>
      <c r="J2112">
        <f t="shared" si="192"/>
        <v>4</v>
      </c>
      <c r="K2112" s="2">
        <v>4</v>
      </c>
      <c r="L2112" s="3">
        <v>2951.97</v>
      </c>
      <c r="M2112" s="4">
        <v>0.09</v>
      </c>
      <c r="N2112" s="5" t="s">
        <v>34</v>
      </c>
      <c r="O2112" s="3">
        <v>-1890.33</v>
      </c>
      <c r="P2112" s="3">
        <v>810.98</v>
      </c>
      <c r="Q2112" s="3">
        <v>16.059999999999999</v>
      </c>
      <c r="R2112" s="5" t="s">
        <v>1698</v>
      </c>
      <c r="S2112" s="5" t="s">
        <v>1419</v>
      </c>
      <c r="T2112" s="5" t="str">
        <f t="shared" si="193"/>
        <v>Bill Stewart</v>
      </c>
      <c r="U2112" t="s">
        <v>1988</v>
      </c>
      <c r="V2112" s="5" t="s">
        <v>47</v>
      </c>
      <c r="W2112" s="5" t="s">
        <v>48</v>
      </c>
      <c r="X2112" s="5" t="s">
        <v>324</v>
      </c>
      <c r="Y2112" s="5" t="s">
        <v>2350</v>
      </c>
      <c r="Z2112" s="5" t="s">
        <v>40</v>
      </c>
      <c r="AA2112" s="4">
        <v>0.56000000000000005</v>
      </c>
      <c r="AB2112" s="1">
        <v>41177</v>
      </c>
      <c r="AC2112" s="1">
        <v>24088</v>
      </c>
      <c r="AD2112">
        <f t="shared" si="194"/>
        <v>2</v>
      </c>
      <c r="AE2112">
        <f t="shared" ca="1" si="195"/>
        <v>58</v>
      </c>
      <c r="AF2112" t="str">
        <f t="shared" ca="1" si="196"/>
        <v>18-64</v>
      </c>
      <c r="AG2112" s="3">
        <f t="shared" si="197"/>
        <v>206.5775295</v>
      </c>
      <c r="AH2112" t="str">
        <f>_xlfn.IFNA(VLOOKUP(Sales_Transactions[[#This Row],[Order ID]],Returned_Items[#All],2,FALSE),"Not Returned")</f>
        <v>Not Returned</v>
      </c>
    </row>
    <row r="2113" spans="1:34" x14ac:dyDescent="0.25">
      <c r="A2113">
        <v>17252</v>
      </c>
      <c r="C2113" t="s">
        <v>1036</v>
      </c>
      <c r="D2113" s="2" t="str">
        <f>TEXT(MID(Sales_Transactions[[#This Row],[Order Date]],2,5),"d/m/yyy")</f>
        <v>29/4/2011</v>
      </c>
      <c r="E2113" s="2" t="str">
        <f>TEXT(MID(Sales_Transactions[[#This Row],[Order Date]],2,5),"d")</f>
        <v>29</v>
      </c>
      <c r="F2113" s="2" t="str">
        <f>TEXT(MID(Sales_Transactions[[#This Row],[Order Date]],2,5),"m")</f>
        <v>4</v>
      </c>
      <c r="G2113" s="2" t="str">
        <f>TEXT(MID(Sales_Transactions[[#This Row],[Order Date]],2,5),"yyy")</f>
        <v>2011</v>
      </c>
      <c r="H2113" s="2" t="str">
        <f>TEXT(MID(Sales_Transactions[[#This Row],[Order Date]],2,5),"yyy/m")</f>
        <v>2011/4</v>
      </c>
      <c r="I2113" t="s">
        <v>52</v>
      </c>
      <c r="J2113">
        <f t="shared" si="192"/>
        <v>1</v>
      </c>
      <c r="K2113" s="2">
        <v>48</v>
      </c>
      <c r="L2113" s="3">
        <v>2283.2199999999998</v>
      </c>
      <c r="M2113" s="4">
        <v>0.03</v>
      </c>
      <c r="N2113" s="5" t="s">
        <v>23</v>
      </c>
      <c r="O2113" s="3">
        <v>1006.72</v>
      </c>
      <c r="P2113" s="3">
        <v>48.91</v>
      </c>
      <c r="Q2113" s="3">
        <v>5.97</v>
      </c>
      <c r="R2113" s="5" t="s">
        <v>1811</v>
      </c>
      <c r="S2113" s="5" t="s">
        <v>1812</v>
      </c>
      <c r="T2113" s="5" t="str">
        <f t="shared" si="193"/>
        <v>Ivan Liston</v>
      </c>
      <c r="U2113" t="s">
        <v>1988</v>
      </c>
      <c r="V2113" s="5" t="s">
        <v>37</v>
      </c>
      <c r="W2113" s="5" t="s">
        <v>28</v>
      </c>
      <c r="X2113" s="5" t="s">
        <v>75</v>
      </c>
      <c r="Y2113" s="5" t="s">
        <v>2351</v>
      </c>
      <c r="Z2113" s="5" t="s">
        <v>43</v>
      </c>
      <c r="AA2113" s="4">
        <v>0.38</v>
      </c>
      <c r="AB2113" s="1">
        <v>40663</v>
      </c>
      <c r="AC2113" s="1">
        <v>23970</v>
      </c>
      <c r="AD2113">
        <f t="shared" si="194"/>
        <v>1</v>
      </c>
      <c r="AE2113">
        <f t="shared" ca="1" si="195"/>
        <v>58</v>
      </c>
      <c r="AF2113" t="str">
        <f t="shared" ca="1" si="196"/>
        <v>18-64</v>
      </c>
      <c r="AG2113" s="3">
        <f t="shared" si="197"/>
        <v>1.1430276458333333</v>
      </c>
      <c r="AH2113" t="str">
        <f>_xlfn.IFNA(VLOOKUP(Sales_Transactions[[#This Row],[Order ID]],Returned_Items[#All],2,FALSE),"Not Returned")</f>
        <v>Not Returned</v>
      </c>
    </row>
    <row r="2114" spans="1:34" x14ac:dyDescent="0.25">
      <c r="A2114">
        <v>17252</v>
      </c>
      <c r="C2114" t="s">
        <v>1036</v>
      </c>
      <c r="D2114" s="2" t="str">
        <f>TEXT(MID(Sales_Transactions[[#This Row],[Order Date]],2,5),"d/m/yyy")</f>
        <v>29/4/2011</v>
      </c>
      <c r="E2114" s="2" t="str">
        <f>TEXT(MID(Sales_Transactions[[#This Row],[Order Date]],2,5),"d")</f>
        <v>29</v>
      </c>
      <c r="F2114" s="2" t="str">
        <f>TEXT(MID(Sales_Transactions[[#This Row],[Order Date]],2,5),"m")</f>
        <v>4</v>
      </c>
      <c r="G2114" s="2" t="str">
        <f>TEXT(MID(Sales_Transactions[[#This Row],[Order Date]],2,5),"yyy")</f>
        <v>2011</v>
      </c>
      <c r="H2114" s="2" t="str">
        <f>TEXT(MID(Sales_Transactions[[#This Row],[Order Date]],2,5),"yyy/m")</f>
        <v>2011/4</v>
      </c>
      <c r="I2114" t="s">
        <v>52</v>
      </c>
      <c r="J2114">
        <f t="shared" ref="J2114:J2177" si="198">IF(I2114="Making Critical",5,IF(I2114="High",4,IF(I2114="Medium",3,IF(I2114="Low",2,1))))</f>
        <v>1</v>
      </c>
      <c r="K2114" s="2">
        <v>49</v>
      </c>
      <c r="L2114" s="3">
        <v>11365.616</v>
      </c>
      <c r="M2114" s="4">
        <v>0.08</v>
      </c>
      <c r="N2114" s="5" t="s">
        <v>34</v>
      </c>
      <c r="O2114" s="3">
        <v>229.22</v>
      </c>
      <c r="P2114" s="3">
        <v>296.18</v>
      </c>
      <c r="Q2114" s="3">
        <v>54.12</v>
      </c>
      <c r="R2114" s="5" t="s">
        <v>1811</v>
      </c>
      <c r="S2114" s="5" t="s">
        <v>1812</v>
      </c>
      <c r="T2114" s="5" t="str">
        <f t="shared" ref="T2114:T2177" si="199">R2114 &amp; " " &amp; S2114</f>
        <v>Ivan Liston</v>
      </c>
      <c r="U2114" t="s">
        <v>1988</v>
      </c>
      <c r="V2114" s="5" t="s">
        <v>37</v>
      </c>
      <c r="W2114" s="5" t="s">
        <v>57</v>
      </c>
      <c r="X2114" s="5" t="s">
        <v>107</v>
      </c>
      <c r="Y2114" s="5" t="s">
        <v>698</v>
      </c>
      <c r="Z2114" s="5" t="s">
        <v>106</v>
      </c>
      <c r="AA2114" s="4">
        <v>0.76</v>
      </c>
      <c r="AB2114" s="1">
        <v>40664</v>
      </c>
      <c r="AC2114" s="1">
        <v>23946</v>
      </c>
      <c r="AD2114">
        <f t="shared" ref="AD2114:AD2177" si="200">_xlfn.DAYS(AB2114,D2114)</f>
        <v>2</v>
      </c>
      <c r="AE2114">
        <f t="shared" ref="AE2114:AE2177" ca="1" si="201">DATEDIF(AC2114,TODAY(),"Y")</f>
        <v>59</v>
      </c>
      <c r="AF2114" t="str">
        <f t="shared" ref="AF2114:AF2177" ca="1" si="202">IF(AE2114&lt;18,"Under 18",IF(AE2114&lt;65,"18-64","Over 65"))</f>
        <v>18-64</v>
      </c>
      <c r="AG2114" s="3">
        <f t="shared" ref="AG2114:AG2177" si="203" xml:space="preserve"> (P2114 - (M2114 / 100) * P2114 + Q2114) / K2114</f>
        <v>7.1441440000000007</v>
      </c>
      <c r="AH2114" t="str">
        <f>_xlfn.IFNA(VLOOKUP(Sales_Transactions[[#This Row],[Order ID]],Returned_Items[#All],2,FALSE),"Not Returned")</f>
        <v>Not Returned</v>
      </c>
    </row>
    <row r="2115" spans="1:34" x14ac:dyDescent="0.25">
      <c r="A2115">
        <v>17312</v>
      </c>
      <c r="C2115" t="s">
        <v>2352</v>
      </c>
      <c r="D2115" s="2" t="str">
        <f>TEXT(MID(Sales_Transactions[[#This Row],[Order Date]],2,5),"d/m/yyy")</f>
        <v>20/5/2011</v>
      </c>
      <c r="E2115" s="2" t="str">
        <f>TEXT(MID(Sales_Transactions[[#This Row],[Order Date]],2,5),"d")</f>
        <v>20</v>
      </c>
      <c r="F2115" s="2" t="str">
        <f>TEXT(MID(Sales_Transactions[[#This Row],[Order Date]],2,5),"m")</f>
        <v>5</v>
      </c>
      <c r="G2115" s="2" t="str">
        <f>TEXT(MID(Sales_Transactions[[#This Row],[Order Date]],2,5),"yyy")</f>
        <v>2011</v>
      </c>
      <c r="H2115" s="2" t="str">
        <f>TEXT(MID(Sales_Transactions[[#This Row],[Order Date]],2,5),"yyy/m")</f>
        <v>2011/5</v>
      </c>
      <c r="I2115" t="s">
        <v>52</v>
      </c>
      <c r="J2115">
        <f t="shared" si="198"/>
        <v>1</v>
      </c>
      <c r="K2115" s="2">
        <v>37</v>
      </c>
      <c r="L2115" s="3">
        <v>258.54000000000002</v>
      </c>
      <c r="M2115" s="4">
        <v>0.05</v>
      </c>
      <c r="N2115" s="5" t="s">
        <v>23</v>
      </c>
      <c r="O2115" s="3">
        <v>-116.37</v>
      </c>
      <c r="P2115" s="3">
        <v>6.68</v>
      </c>
      <c r="Q2115" s="3">
        <v>7.3</v>
      </c>
      <c r="R2115" s="5" t="s">
        <v>2276</v>
      </c>
      <c r="S2115" s="5" t="s">
        <v>2277</v>
      </c>
      <c r="T2115" s="5" t="str">
        <f t="shared" si="199"/>
        <v>Nancy Lomonaco</v>
      </c>
      <c r="U2115" t="s">
        <v>1988</v>
      </c>
      <c r="V2115" s="5" t="s">
        <v>74</v>
      </c>
      <c r="W2115" s="5" t="s">
        <v>28</v>
      </c>
      <c r="X2115" s="5" t="s">
        <v>75</v>
      </c>
      <c r="Y2115" s="5" t="s">
        <v>2353</v>
      </c>
      <c r="Z2115" s="5" t="s">
        <v>43</v>
      </c>
      <c r="AA2115" s="4">
        <v>0.37</v>
      </c>
      <c r="AB2115" s="1">
        <v>40684</v>
      </c>
      <c r="AC2115" s="1">
        <v>25763</v>
      </c>
      <c r="AD2115">
        <f t="shared" si="200"/>
        <v>1</v>
      </c>
      <c r="AE2115">
        <f t="shared" ca="1" si="201"/>
        <v>54</v>
      </c>
      <c r="AF2115" t="str">
        <f t="shared" ca="1" si="202"/>
        <v>18-64</v>
      </c>
      <c r="AG2115" s="3">
        <f t="shared" si="203"/>
        <v>0.37774756756756755</v>
      </c>
      <c r="AH2115" t="str">
        <f>_xlfn.IFNA(VLOOKUP(Sales_Transactions[[#This Row],[Order ID]],Returned_Items[#All],2,FALSE),"Not Returned")</f>
        <v>Not Returned</v>
      </c>
    </row>
    <row r="2116" spans="1:34" x14ac:dyDescent="0.25">
      <c r="A2116">
        <v>17312</v>
      </c>
      <c r="C2116" t="s">
        <v>2352</v>
      </c>
      <c r="D2116" s="2" t="str">
        <f>TEXT(MID(Sales_Transactions[[#This Row],[Order Date]],2,5),"d/m/yyy")</f>
        <v>20/5/2011</v>
      </c>
      <c r="E2116" s="2" t="str">
        <f>TEXT(MID(Sales_Transactions[[#This Row],[Order Date]],2,5),"d")</f>
        <v>20</v>
      </c>
      <c r="F2116" s="2" t="str">
        <f>TEXT(MID(Sales_Transactions[[#This Row],[Order Date]],2,5),"m")</f>
        <v>5</v>
      </c>
      <c r="G2116" s="2" t="str">
        <f>TEXT(MID(Sales_Transactions[[#This Row],[Order Date]],2,5),"yyy")</f>
        <v>2011</v>
      </c>
      <c r="H2116" s="2" t="str">
        <f>TEXT(MID(Sales_Transactions[[#This Row],[Order Date]],2,5),"yyy/m")</f>
        <v>2011/5</v>
      </c>
      <c r="I2116" t="s">
        <v>52</v>
      </c>
      <c r="J2116">
        <f t="shared" si="198"/>
        <v>1</v>
      </c>
      <c r="K2116" s="2">
        <v>41</v>
      </c>
      <c r="L2116" s="3">
        <v>4610.2894999999999</v>
      </c>
      <c r="M2116" s="4">
        <v>0</v>
      </c>
      <c r="N2116" s="5" t="s">
        <v>23</v>
      </c>
      <c r="O2116" s="3">
        <v>1432.86</v>
      </c>
      <c r="P2116" s="3">
        <v>125.99</v>
      </c>
      <c r="Q2116" s="3">
        <v>2.5</v>
      </c>
      <c r="R2116" s="5" t="s">
        <v>2276</v>
      </c>
      <c r="S2116" s="5" t="s">
        <v>2277</v>
      </c>
      <c r="T2116" s="5" t="str">
        <f t="shared" si="199"/>
        <v>Nancy Lomonaco</v>
      </c>
      <c r="U2116" t="s">
        <v>1988</v>
      </c>
      <c r="V2116" s="5" t="s">
        <v>74</v>
      </c>
      <c r="W2116" s="5" t="s">
        <v>48</v>
      </c>
      <c r="X2116" s="5" t="s">
        <v>49</v>
      </c>
      <c r="Y2116" s="5" t="s">
        <v>1671</v>
      </c>
      <c r="Z2116" s="5" t="s">
        <v>43</v>
      </c>
      <c r="AA2116" s="4">
        <v>0.6</v>
      </c>
      <c r="AB2116" s="1">
        <v>40684</v>
      </c>
      <c r="AC2116" s="1">
        <v>25689</v>
      </c>
      <c r="AD2116">
        <f t="shared" si="200"/>
        <v>1</v>
      </c>
      <c r="AE2116">
        <f t="shared" ca="1" si="201"/>
        <v>54</v>
      </c>
      <c r="AF2116" t="str">
        <f t="shared" ca="1" si="202"/>
        <v>18-64</v>
      </c>
      <c r="AG2116" s="3">
        <f t="shared" si="203"/>
        <v>3.1339024390243906</v>
      </c>
      <c r="AH2116" t="str">
        <f>_xlfn.IFNA(VLOOKUP(Sales_Transactions[[#This Row],[Order ID]],Returned_Items[#All],2,FALSE),"Not Returned")</f>
        <v>Not Returned</v>
      </c>
    </row>
    <row r="2117" spans="1:34" x14ac:dyDescent="0.25">
      <c r="A2117">
        <v>17377</v>
      </c>
      <c r="C2117" t="s">
        <v>2354</v>
      </c>
      <c r="D2117" s="2" t="str">
        <f>TEXT(MID(Sales_Transactions[[#This Row],[Order Date]],2,5),"d/m/yyy")</f>
        <v>28/10/2011</v>
      </c>
      <c r="E2117" s="2" t="str">
        <f>TEXT(MID(Sales_Transactions[[#This Row],[Order Date]],2,5),"d")</f>
        <v>28</v>
      </c>
      <c r="F2117" s="2" t="str">
        <f>TEXT(MID(Sales_Transactions[[#This Row],[Order Date]],2,5),"m")</f>
        <v>10</v>
      </c>
      <c r="G2117" s="2" t="str">
        <f>TEXT(MID(Sales_Transactions[[#This Row],[Order Date]],2,5),"yyy")</f>
        <v>2011</v>
      </c>
      <c r="H2117" s="2" t="str">
        <f>TEXT(MID(Sales_Transactions[[#This Row],[Order Date]],2,5),"yyy/m")</f>
        <v>2011/10</v>
      </c>
      <c r="I2117" t="s">
        <v>22</v>
      </c>
      <c r="J2117">
        <f t="shared" si="198"/>
        <v>2</v>
      </c>
      <c r="K2117" s="2">
        <v>39</v>
      </c>
      <c r="L2117" s="3">
        <v>110.38</v>
      </c>
      <c r="M2117" s="4">
        <v>0.05</v>
      </c>
      <c r="N2117" s="5" t="s">
        <v>23</v>
      </c>
      <c r="O2117" s="3">
        <v>-4.8600000000000003</v>
      </c>
      <c r="P2117" s="3">
        <v>2.78</v>
      </c>
      <c r="Q2117" s="3">
        <v>1.2</v>
      </c>
      <c r="R2117" s="5" t="s">
        <v>2226</v>
      </c>
      <c r="S2117" s="5" t="s">
        <v>1204</v>
      </c>
      <c r="T2117" s="5" t="str">
        <f t="shared" si="199"/>
        <v>Erin Creighton</v>
      </c>
      <c r="U2117" t="s">
        <v>1988</v>
      </c>
      <c r="V2117" s="5" t="s">
        <v>47</v>
      </c>
      <c r="W2117" s="5" t="s">
        <v>28</v>
      </c>
      <c r="X2117" s="5" t="s">
        <v>124</v>
      </c>
      <c r="Y2117" s="5" t="s">
        <v>400</v>
      </c>
      <c r="Z2117" s="5" t="s">
        <v>84</v>
      </c>
      <c r="AA2117" s="4">
        <v>0.57999999999999996</v>
      </c>
      <c r="AB2117" s="1">
        <v>40846</v>
      </c>
      <c r="AC2117" s="1">
        <v>25838</v>
      </c>
      <c r="AD2117">
        <f t="shared" si="200"/>
        <v>2</v>
      </c>
      <c r="AE2117">
        <f t="shared" ca="1" si="201"/>
        <v>53</v>
      </c>
      <c r="AF2117" t="str">
        <f t="shared" ca="1" si="202"/>
        <v>18-64</v>
      </c>
      <c r="AG2117" s="3">
        <f t="shared" si="203"/>
        <v>0.10201564102564102</v>
      </c>
      <c r="AH2117" t="str">
        <f>_xlfn.IFNA(VLOOKUP(Sales_Transactions[[#This Row],[Order ID]],Returned_Items[#All],2,FALSE),"Not Returned")</f>
        <v>Not Returned</v>
      </c>
    </row>
    <row r="2118" spans="1:34" x14ac:dyDescent="0.25">
      <c r="A2118">
        <v>17634</v>
      </c>
      <c r="C2118" t="s">
        <v>223</v>
      </c>
      <c r="D2118" s="2" t="str">
        <f>TEXT(MID(Sales_Transactions[[#This Row],[Order Date]],2,5),"d/m/yyy")</f>
        <v>21/7/2012</v>
      </c>
      <c r="E2118" s="2" t="str">
        <f>TEXT(MID(Sales_Transactions[[#This Row],[Order Date]],2,5),"d")</f>
        <v>21</v>
      </c>
      <c r="F2118" s="2" t="str">
        <f>TEXT(MID(Sales_Transactions[[#This Row],[Order Date]],2,5),"m")</f>
        <v>7</v>
      </c>
      <c r="G2118" s="2" t="str">
        <f>TEXT(MID(Sales_Transactions[[#This Row],[Order Date]],2,5),"yyy")</f>
        <v>2012</v>
      </c>
      <c r="H2118" s="2" t="str">
        <f>TEXT(MID(Sales_Transactions[[#This Row],[Order Date]],2,5),"yyy/m")</f>
        <v>2012/7</v>
      </c>
      <c r="I2118" t="s">
        <v>33</v>
      </c>
      <c r="J2118">
        <f t="shared" si="198"/>
        <v>4</v>
      </c>
      <c r="K2118" s="2">
        <v>5</v>
      </c>
      <c r="L2118" s="3">
        <v>489.07</v>
      </c>
      <c r="M2118" s="4">
        <v>0.08</v>
      </c>
      <c r="N2118" s="5" t="s">
        <v>34</v>
      </c>
      <c r="O2118" s="3">
        <v>-197.88</v>
      </c>
      <c r="P2118" s="3">
        <v>89.99</v>
      </c>
      <c r="Q2118" s="3">
        <v>42</v>
      </c>
      <c r="R2118" s="5" t="s">
        <v>143</v>
      </c>
      <c r="S2118" s="5" t="s">
        <v>2247</v>
      </c>
      <c r="T2118" s="5" t="str">
        <f t="shared" si="199"/>
        <v>Alan Hwang</v>
      </c>
      <c r="U2118" t="s">
        <v>1988</v>
      </c>
      <c r="V2118" s="5" t="s">
        <v>47</v>
      </c>
      <c r="W2118" s="5" t="s">
        <v>57</v>
      </c>
      <c r="X2118" s="5" t="s">
        <v>154</v>
      </c>
      <c r="Y2118" s="5" t="s">
        <v>1486</v>
      </c>
      <c r="Z2118" s="5" t="s">
        <v>40</v>
      </c>
      <c r="AA2118" s="4">
        <v>0.66</v>
      </c>
      <c r="AB2118" s="1">
        <v>41111</v>
      </c>
      <c r="AC2118" s="1">
        <v>25696</v>
      </c>
      <c r="AD2118">
        <f t="shared" si="200"/>
        <v>0</v>
      </c>
      <c r="AE2118">
        <f t="shared" ca="1" si="201"/>
        <v>54</v>
      </c>
      <c r="AF2118" t="str">
        <f t="shared" ca="1" si="202"/>
        <v>18-64</v>
      </c>
      <c r="AG2118" s="3">
        <f t="shared" si="203"/>
        <v>26.383601599999999</v>
      </c>
      <c r="AH2118" t="str">
        <f>_xlfn.IFNA(VLOOKUP(Sales_Transactions[[#This Row],[Order ID]],Returned_Items[#All],2,FALSE),"Not Returned")</f>
        <v>Not Returned</v>
      </c>
    </row>
    <row r="2119" spans="1:34" x14ac:dyDescent="0.25">
      <c r="A2119">
        <v>17668</v>
      </c>
      <c r="C2119" t="s">
        <v>95</v>
      </c>
      <c r="D2119" s="2" t="str">
        <f>TEXT(MID(Sales_Transactions[[#This Row],[Order Date]],2,5),"d/m/yyy")</f>
        <v>25/11/2009</v>
      </c>
      <c r="E2119" s="2" t="str">
        <f>TEXT(MID(Sales_Transactions[[#This Row],[Order Date]],2,5),"d")</f>
        <v>25</v>
      </c>
      <c r="F2119" s="2" t="str">
        <f>TEXT(MID(Sales_Transactions[[#This Row],[Order Date]],2,5),"m")</f>
        <v>11</v>
      </c>
      <c r="G2119" s="2" t="str">
        <f>TEXT(MID(Sales_Transactions[[#This Row],[Order Date]],2,5),"yyy")</f>
        <v>2009</v>
      </c>
      <c r="H2119" s="2" t="str">
        <f>TEXT(MID(Sales_Transactions[[#This Row],[Order Date]],2,5),"yyy/m")</f>
        <v>2009/11</v>
      </c>
      <c r="I2119" t="s">
        <v>78</v>
      </c>
      <c r="J2119">
        <f t="shared" si="198"/>
        <v>3</v>
      </c>
      <c r="K2119" s="2">
        <v>49</v>
      </c>
      <c r="L2119" s="3">
        <v>848.92</v>
      </c>
      <c r="M2119" s="4">
        <v>0.04</v>
      </c>
      <c r="N2119" s="5" t="s">
        <v>23</v>
      </c>
      <c r="O2119" s="3">
        <v>296.06</v>
      </c>
      <c r="P2119" s="3">
        <v>17.48</v>
      </c>
      <c r="Q2119" s="3">
        <v>1.99</v>
      </c>
      <c r="R2119" s="5" t="s">
        <v>2226</v>
      </c>
      <c r="S2119" s="5" t="s">
        <v>1204</v>
      </c>
      <c r="T2119" s="5" t="str">
        <f t="shared" si="199"/>
        <v>Erin Creighton</v>
      </c>
      <c r="U2119" t="s">
        <v>1988</v>
      </c>
      <c r="V2119" s="5" t="s">
        <v>47</v>
      </c>
      <c r="W2119" s="5" t="s">
        <v>48</v>
      </c>
      <c r="X2119" s="5" t="s">
        <v>87</v>
      </c>
      <c r="Y2119" s="5" t="s">
        <v>1894</v>
      </c>
      <c r="Z2119" s="5" t="s">
        <v>60</v>
      </c>
      <c r="AA2119" s="4">
        <v>0.45</v>
      </c>
      <c r="AB2119" s="1">
        <v>40144</v>
      </c>
      <c r="AC2119" s="1">
        <v>25579</v>
      </c>
      <c r="AD2119">
        <f t="shared" si="200"/>
        <v>2</v>
      </c>
      <c r="AE2119">
        <f t="shared" ca="1" si="201"/>
        <v>54</v>
      </c>
      <c r="AF2119" t="str">
        <f t="shared" ca="1" si="202"/>
        <v>18-64</v>
      </c>
      <c r="AG2119" s="3">
        <f t="shared" si="203"/>
        <v>0.39720424489795914</v>
      </c>
      <c r="AH2119" t="str">
        <f>_xlfn.IFNA(VLOOKUP(Sales_Transactions[[#This Row],[Order ID]],Returned_Items[#All],2,FALSE),"Not Returned")</f>
        <v>Returned</v>
      </c>
    </row>
    <row r="2120" spans="1:34" x14ac:dyDescent="0.25">
      <c r="A2120">
        <v>17668</v>
      </c>
      <c r="C2120" t="s">
        <v>95</v>
      </c>
      <c r="D2120" s="2" t="str">
        <f>TEXT(MID(Sales_Transactions[[#This Row],[Order Date]],2,5),"d/m/yyy")</f>
        <v>25/11/2009</v>
      </c>
      <c r="E2120" s="2" t="str">
        <f>TEXT(MID(Sales_Transactions[[#This Row],[Order Date]],2,5),"d")</f>
        <v>25</v>
      </c>
      <c r="F2120" s="2" t="str">
        <f>TEXT(MID(Sales_Transactions[[#This Row],[Order Date]],2,5),"m")</f>
        <v>11</v>
      </c>
      <c r="G2120" s="2" t="str">
        <f>TEXT(MID(Sales_Transactions[[#This Row],[Order Date]],2,5),"yyy")</f>
        <v>2009</v>
      </c>
      <c r="H2120" s="2" t="str">
        <f>TEXT(MID(Sales_Transactions[[#This Row],[Order Date]],2,5),"yyy/m")</f>
        <v>2009/11</v>
      </c>
      <c r="I2120" t="s">
        <v>78</v>
      </c>
      <c r="J2120">
        <f t="shared" si="198"/>
        <v>3</v>
      </c>
      <c r="K2120" s="2">
        <v>24</v>
      </c>
      <c r="L2120" s="3">
        <v>6930.97</v>
      </c>
      <c r="M2120" s="4">
        <v>0.05</v>
      </c>
      <c r="N2120" s="5" t="s">
        <v>23</v>
      </c>
      <c r="O2120" s="3">
        <v>2574.12</v>
      </c>
      <c r="P2120" s="3">
        <v>300.98</v>
      </c>
      <c r="Q2120" s="3">
        <v>13.99</v>
      </c>
      <c r="R2120" s="5" t="s">
        <v>2226</v>
      </c>
      <c r="S2120" s="5" t="s">
        <v>1204</v>
      </c>
      <c r="T2120" s="5" t="str">
        <f t="shared" si="199"/>
        <v>Erin Creighton</v>
      </c>
      <c r="U2120" t="s">
        <v>1988</v>
      </c>
      <c r="V2120" s="5" t="s">
        <v>47</v>
      </c>
      <c r="W2120" s="5" t="s">
        <v>48</v>
      </c>
      <c r="X2120" s="5" t="s">
        <v>324</v>
      </c>
      <c r="Y2120" s="5" t="s">
        <v>2011</v>
      </c>
      <c r="Z2120" s="5" t="s">
        <v>56</v>
      </c>
      <c r="AA2120" s="4">
        <v>0.39</v>
      </c>
      <c r="AB2120" s="1">
        <v>40143</v>
      </c>
      <c r="AC2120" s="1">
        <v>23566</v>
      </c>
      <c r="AD2120">
        <f t="shared" si="200"/>
        <v>1</v>
      </c>
      <c r="AE2120">
        <f t="shared" ca="1" si="201"/>
        <v>60</v>
      </c>
      <c r="AF2120" t="str">
        <f t="shared" ca="1" si="202"/>
        <v>18-64</v>
      </c>
      <c r="AG2120" s="3">
        <f t="shared" si="203"/>
        <v>13.117479583333335</v>
      </c>
      <c r="AH2120" t="str">
        <f>_xlfn.IFNA(VLOOKUP(Sales_Transactions[[#This Row],[Order ID]],Returned_Items[#All],2,FALSE),"Not Returned")</f>
        <v>Returned</v>
      </c>
    </row>
    <row r="2121" spans="1:34" x14ac:dyDescent="0.25">
      <c r="A2121">
        <v>17668</v>
      </c>
      <c r="C2121" t="s">
        <v>95</v>
      </c>
      <c r="D2121" s="2" t="str">
        <f>TEXT(MID(Sales_Transactions[[#This Row],[Order Date]],2,5),"d/m/yyy")</f>
        <v>25/11/2009</v>
      </c>
      <c r="E2121" s="2" t="str">
        <f>TEXT(MID(Sales_Transactions[[#This Row],[Order Date]],2,5),"d")</f>
        <v>25</v>
      </c>
      <c r="F2121" s="2" t="str">
        <f>TEXT(MID(Sales_Transactions[[#This Row],[Order Date]],2,5),"m")</f>
        <v>11</v>
      </c>
      <c r="G2121" s="2" t="str">
        <f>TEXT(MID(Sales_Transactions[[#This Row],[Order Date]],2,5),"yyy")</f>
        <v>2009</v>
      </c>
      <c r="H2121" s="2" t="str">
        <f>TEXT(MID(Sales_Transactions[[#This Row],[Order Date]],2,5),"yyy/m")</f>
        <v>2009/11</v>
      </c>
      <c r="I2121" t="s">
        <v>78</v>
      </c>
      <c r="J2121">
        <f t="shared" si="198"/>
        <v>3</v>
      </c>
      <c r="K2121" s="2">
        <v>13</v>
      </c>
      <c r="L2121" s="3">
        <v>2219.7325000000001</v>
      </c>
      <c r="M2121" s="4">
        <v>0.04</v>
      </c>
      <c r="N2121" s="5" t="s">
        <v>67</v>
      </c>
      <c r="O2121" s="3">
        <v>-69.78</v>
      </c>
      <c r="P2121" s="3">
        <v>205.99</v>
      </c>
      <c r="Q2121" s="3">
        <v>5</v>
      </c>
      <c r="R2121" s="5" t="s">
        <v>2226</v>
      </c>
      <c r="S2121" s="5" t="s">
        <v>1204</v>
      </c>
      <c r="T2121" s="5" t="str">
        <f t="shared" si="199"/>
        <v>Erin Creighton</v>
      </c>
      <c r="U2121" t="s">
        <v>1988</v>
      </c>
      <c r="V2121" s="5" t="s">
        <v>47</v>
      </c>
      <c r="W2121" s="5" t="s">
        <v>48</v>
      </c>
      <c r="X2121" s="5" t="s">
        <v>49</v>
      </c>
      <c r="Y2121" s="5" t="s">
        <v>2355</v>
      </c>
      <c r="Z2121" s="5" t="s">
        <v>43</v>
      </c>
      <c r="AA2121" s="4">
        <v>0.59</v>
      </c>
      <c r="AB2121" s="1">
        <v>40143</v>
      </c>
      <c r="AC2121" s="1">
        <v>25517</v>
      </c>
      <c r="AD2121">
        <f t="shared" si="200"/>
        <v>1</v>
      </c>
      <c r="AE2121">
        <f t="shared" ca="1" si="201"/>
        <v>54</v>
      </c>
      <c r="AF2121" t="str">
        <f t="shared" ca="1" si="202"/>
        <v>18-64</v>
      </c>
      <c r="AG2121" s="3">
        <f t="shared" si="203"/>
        <v>16.223661846153849</v>
      </c>
      <c r="AH2121" t="str">
        <f>_xlfn.IFNA(VLOOKUP(Sales_Transactions[[#This Row],[Order ID]],Returned_Items[#All],2,FALSE),"Not Returned")</f>
        <v>Returned</v>
      </c>
    </row>
    <row r="2122" spans="1:34" x14ac:dyDescent="0.25">
      <c r="A2122">
        <v>17735</v>
      </c>
      <c r="C2122" t="s">
        <v>2197</v>
      </c>
      <c r="D2122" s="2" t="str">
        <f>TEXT(MID(Sales_Transactions[[#This Row],[Order Date]],2,5),"d/m/yyy")</f>
        <v>12/7/2012</v>
      </c>
      <c r="E2122" s="2" t="str">
        <f>TEXT(MID(Sales_Transactions[[#This Row],[Order Date]],2,5),"d")</f>
        <v>12</v>
      </c>
      <c r="F2122" s="2" t="str">
        <f>TEXT(MID(Sales_Transactions[[#This Row],[Order Date]],2,5),"m")</f>
        <v>7</v>
      </c>
      <c r="G2122" s="2" t="str">
        <f>TEXT(MID(Sales_Transactions[[#This Row],[Order Date]],2,5),"yyy")</f>
        <v>2012</v>
      </c>
      <c r="H2122" s="2" t="str">
        <f>TEXT(MID(Sales_Transactions[[#This Row],[Order Date]],2,5),"yyy/m")</f>
        <v>2012/7</v>
      </c>
      <c r="I2122" t="s">
        <v>22</v>
      </c>
      <c r="J2122">
        <f t="shared" si="198"/>
        <v>2</v>
      </c>
      <c r="K2122" s="2">
        <v>45</v>
      </c>
      <c r="L2122" s="3">
        <v>311.64999999999998</v>
      </c>
      <c r="M2122" s="4">
        <v>0.03</v>
      </c>
      <c r="N2122" s="5" t="s">
        <v>23</v>
      </c>
      <c r="O2122" s="3">
        <v>-71.25</v>
      </c>
      <c r="P2122" s="3">
        <v>6.81</v>
      </c>
      <c r="Q2122" s="3">
        <v>5.48</v>
      </c>
      <c r="R2122" s="5" t="s">
        <v>2245</v>
      </c>
      <c r="S2122" s="5" t="s">
        <v>119</v>
      </c>
      <c r="T2122" s="5" t="str">
        <f t="shared" si="199"/>
        <v>Ed Ludwig</v>
      </c>
      <c r="U2122" t="s">
        <v>1988</v>
      </c>
      <c r="V2122" s="5" t="s">
        <v>37</v>
      </c>
      <c r="W2122" s="5" t="s">
        <v>28</v>
      </c>
      <c r="X2122" s="5" t="s">
        <v>41</v>
      </c>
      <c r="Y2122" s="5" t="s">
        <v>2356</v>
      </c>
      <c r="Z2122" s="5" t="s">
        <v>43</v>
      </c>
      <c r="AA2122" s="4">
        <v>0.37</v>
      </c>
      <c r="AB2122" s="1">
        <v>41107</v>
      </c>
      <c r="AC2122" s="1">
        <v>25393</v>
      </c>
      <c r="AD2122">
        <f t="shared" si="200"/>
        <v>5</v>
      </c>
      <c r="AE2122">
        <f t="shared" ca="1" si="201"/>
        <v>55</v>
      </c>
      <c r="AF2122" t="str">
        <f t="shared" ca="1" si="202"/>
        <v>18-64</v>
      </c>
      <c r="AG2122" s="3">
        <f t="shared" si="203"/>
        <v>0.27306571111111111</v>
      </c>
      <c r="AH2122" t="str">
        <f>_xlfn.IFNA(VLOOKUP(Sales_Transactions[[#This Row],[Order ID]],Returned_Items[#All],2,FALSE),"Not Returned")</f>
        <v>Not Returned</v>
      </c>
    </row>
    <row r="2123" spans="1:34" x14ac:dyDescent="0.25">
      <c r="A2123">
        <v>17735</v>
      </c>
      <c r="C2123" t="s">
        <v>2197</v>
      </c>
      <c r="D2123" s="2" t="str">
        <f>TEXT(MID(Sales_Transactions[[#This Row],[Order Date]],2,5),"d/m/yyy")</f>
        <v>12/7/2012</v>
      </c>
      <c r="E2123" s="2" t="str">
        <f>TEXT(MID(Sales_Transactions[[#This Row],[Order Date]],2,5),"d")</f>
        <v>12</v>
      </c>
      <c r="F2123" s="2" t="str">
        <f>TEXT(MID(Sales_Transactions[[#This Row],[Order Date]],2,5),"m")</f>
        <v>7</v>
      </c>
      <c r="G2123" s="2" t="str">
        <f>TEXT(MID(Sales_Transactions[[#This Row],[Order Date]],2,5),"yyy")</f>
        <v>2012</v>
      </c>
      <c r="H2123" s="2" t="str">
        <f>TEXT(MID(Sales_Transactions[[#This Row],[Order Date]],2,5),"yyy/m")</f>
        <v>2012/7</v>
      </c>
      <c r="I2123" t="s">
        <v>22</v>
      </c>
      <c r="J2123">
        <f t="shared" si="198"/>
        <v>2</v>
      </c>
      <c r="K2123" s="2">
        <v>28</v>
      </c>
      <c r="L2123" s="3">
        <v>101.19</v>
      </c>
      <c r="M2123" s="4">
        <v>0.06</v>
      </c>
      <c r="N2123" s="5" t="s">
        <v>23</v>
      </c>
      <c r="O2123" s="3">
        <v>32.47</v>
      </c>
      <c r="P2123" s="3">
        <v>3.78</v>
      </c>
      <c r="Q2123" s="3">
        <v>0.71</v>
      </c>
      <c r="R2123" s="5" t="s">
        <v>2245</v>
      </c>
      <c r="S2123" s="5" t="s">
        <v>119</v>
      </c>
      <c r="T2123" s="5" t="str">
        <f t="shared" si="199"/>
        <v>Ed Ludwig</v>
      </c>
      <c r="U2123" t="s">
        <v>1988</v>
      </c>
      <c r="V2123" s="5" t="s">
        <v>37</v>
      </c>
      <c r="W2123" s="5" t="s">
        <v>28</v>
      </c>
      <c r="X2123" s="5" t="s">
        <v>82</v>
      </c>
      <c r="Y2123" s="5" t="s">
        <v>687</v>
      </c>
      <c r="Z2123" s="5" t="s">
        <v>84</v>
      </c>
      <c r="AA2123" s="4">
        <v>0.39</v>
      </c>
      <c r="AB2123" s="1">
        <v>41107</v>
      </c>
      <c r="AC2123" s="1">
        <v>25284</v>
      </c>
      <c r="AD2123">
        <f t="shared" si="200"/>
        <v>5</v>
      </c>
      <c r="AE2123">
        <f t="shared" ca="1" si="201"/>
        <v>55</v>
      </c>
      <c r="AF2123" t="str">
        <f t="shared" ca="1" si="202"/>
        <v>18-64</v>
      </c>
      <c r="AG2123" s="3">
        <f t="shared" si="203"/>
        <v>0.16027614285714284</v>
      </c>
      <c r="AH2123" t="str">
        <f>_xlfn.IFNA(VLOOKUP(Sales_Transactions[[#This Row],[Order ID]],Returned_Items[#All],2,FALSE),"Not Returned")</f>
        <v>Not Returned</v>
      </c>
    </row>
    <row r="2124" spans="1:34" x14ac:dyDescent="0.25">
      <c r="A2124">
        <v>17825</v>
      </c>
      <c r="C2124" t="s">
        <v>2357</v>
      </c>
      <c r="D2124" s="2" t="str">
        <f>TEXT(MID(Sales_Transactions[[#This Row],[Order Date]],2,5),"d/m/yyy")</f>
        <v>13/1/2010</v>
      </c>
      <c r="E2124" s="2" t="str">
        <f>TEXT(MID(Sales_Transactions[[#This Row],[Order Date]],2,5),"d")</f>
        <v>13</v>
      </c>
      <c r="F2124" s="2" t="str">
        <f>TEXT(MID(Sales_Transactions[[#This Row],[Order Date]],2,5),"m")</f>
        <v>1</v>
      </c>
      <c r="G2124" s="2" t="str">
        <f>TEXT(MID(Sales_Transactions[[#This Row],[Order Date]],2,5),"yyy")</f>
        <v>2010</v>
      </c>
      <c r="H2124" s="2" t="str">
        <f>TEXT(MID(Sales_Transactions[[#This Row],[Order Date]],2,5),"yyy/m")</f>
        <v>2010/1</v>
      </c>
      <c r="I2124" t="s">
        <v>52</v>
      </c>
      <c r="J2124">
        <f t="shared" si="198"/>
        <v>1</v>
      </c>
      <c r="K2124" s="2">
        <v>26</v>
      </c>
      <c r="L2124" s="3">
        <v>981.9</v>
      </c>
      <c r="M2124" s="4">
        <v>0.06</v>
      </c>
      <c r="N2124" s="5" t="s">
        <v>23</v>
      </c>
      <c r="O2124" s="3">
        <v>11.38</v>
      </c>
      <c r="P2124" s="3">
        <v>37.76</v>
      </c>
      <c r="Q2124" s="3">
        <v>12.9</v>
      </c>
      <c r="R2124" s="5" t="s">
        <v>2341</v>
      </c>
      <c r="S2124" s="5" t="s">
        <v>2342</v>
      </c>
      <c r="T2124" s="5" t="str">
        <f t="shared" si="199"/>
        <v>Larry Hughes</v>
      </c>
      <c r="U2124" t="s">
        <v>1988</v>
      </c>
      <c r="V2124" s="5" t="s">
        <v>74</v>
      </c>
      <c r="W2124" s="5" t="s">
        <v>28</v>
      </c>
      <c r="X2124" s="5" t="s">
        <v>29</v>
      </c>
      <c r="Y2124" s="5" t="s">
        <v>1932</v>
      </c>
      <c r="Z2124" s="5" t="s">
        <v>43</v>
      </c>
      <c r="AA2124" s="4">
        <v>0.56999999999999995</v>
      </c>
      <c r="AB2124" s="1">
        <v>40194</v>
      </c>
      <c r="AC2124" s="1">
        <v>25417</v>
      </c>
      <c r="AD2124">
        <f t="shared" si="200"/>
        <v>3</v>
      </c>
      <c r="AE2124">
        <f t="shared" ca="1" si="201"/>
        <v>55</v>
      </c>
      <c r="AF2124" t="str">
        <f t="shared" ca="1" si="202"/>
        <v>18-64</v>
      </c>
      <c r="AG2124" s="3">
        <f t="shared" si="203"/>
        <v>1.9475901538461537</v>
      </c>
      <c r="AH2124" t="str">
        <f>_xlfn.IFNA(VLOOKUP(Sales_Transactions[[#This Row],[Order ID]],Returned_Items[#All],2,FALSE),"Not Returned")</f>
        <v>Not Returned</v>
      </c>
    </row>
    <row r="2125" spans="1:34" x14ac:dyDescent="0.25">
      <c r="A2125">
        <v>17956</v>
      </c>
      <c r="C2125" t="s">
        <v>2055</v>
      </c>
      <c r="D2125" s="2" t="str">
        <f>TEXT(MID(Sales_Transactions[[#This Row],[Order Date]],2,5),"d/m/yyy")</f>
        <v>5/8/2010</v>
      </c>
      <c r="E2125" s="2" t="str">
        <f>TEXT(MID(Sales_Transactions[[#This Row],[Order Date]],2,5),"d")</f>
        <v>5</v>
      </c>
      <c r="F2125" s="2" t="str">
        <f>TEXT(MID(Sales_Transactions[[#This Row],[Order Date]],2,5),"m")</f>
        <v>8</v>
      </c>
      <c r="G2125" s="2" t="str">
        <f>TEXT(MID(Sales_Transactions[[#This Row],[Order Date]],2,5),"yyy")</f>
        <v>2010</v>
      </c>
      <c r="H2125" s="2" t="str">
        <f>TEXT(MID(Sales_Transactions[[#This Row],[Order Date]],2,5),"yyy/m")</f>
        <v>2010/8</v>
      </c>
      <c r="I2125" t="s">
        <v>101</v>
      </c>
      <c r="J2125">
        <f t="shared" si="198"/>
        <v>1</v>
      </c>
      <c r="K2125" s="2">
        <v>40</v>
      </c>
      <c r="L2125" s="3">
        <v>1567.51</v>
      </c>
      <c r="M2125" s="4">
        <v>0.01</v>
      </c>
      <c r="N2125" s="5" t="s">
        <v>67</v>
      </c>
      <c r="O2125" s="3">
        <v>711.74</v>
      </c>
      <c r="P2125" s="3">
        <v>37.94</v>
      </c>
      <c r="Q2125" s="3">
        <v>5.08</v>
      </c>
      <c r="R2125" s="5" t="s">
        <v>1395</v>
      </c>
      <c r="S2125" s="5" t="s">
        <v>2238</v>
      </c>
      <c r="T2125" s="5" t="str">
        <f t="shared" si="199"/>
        <v>Kelly Lampkin</v>
      </c>
      <c r="U2125" t="s">
        <v>1988</v>
      </c>
      <c r="V2125" s="5" t="s">
        <v>47</v>
      </c>
      <c r="W2125" s="5" t="s">
        <v>28</v>
      </c>
      <c r="X2125" s="5" t="s">
        <v>75</v>
      </c>
      <c r="Y2125" s="5" t="s">
        <v>1163</v>
      </c>
      <c r="Z2125" s="5" t="s">
        <v>84</v>
      </c>
      <c r="AA2125" s="4">
        <v>0.38</v>
      </c>
      <c r="AB2125" s="1">
        <v>40398</v>
      </c>
      <c r="AC2125" s="1">
        <v>24962</v>
      </c>
      <c r="AD2125">
        <f t="shared" si="200"/>
        <v>3</v>
      </c>
      <c r="AE2125">
        <f t="shared" ca="1" si="201"/>
        <v>56</v>
      </c>
      <c r="AF2125" t="str">
        <f t="shared" ca="1" si="202"/>
        <v>18-64</v>
      </c>
      <c r="AG2125" s="3">
        <f t="shared" si="203"/>
        <v>1.0754051499999999</v>
      </c>
      <c r="AH2125" t="str">
        <f>_xlfn.IFNA(VLOOKUP(Sales_Transactions[[#This Row],[Order ID]],Returned_Items[#All],2,FALSE),"Not Returned")</f>
        <v>Not Returned</v>
      </c>
    </row>
    <row r="2126" spans="1:34" x14ac:dyDescent="0.25">
      <c r="A2126">
        <v>17956</v>
      </c>
      <c r="C2126" t="s">
        <v>2055</v>
      </c>
      <c r="D2126" s="2" t="str">
        <f>TEXT(MID(Sales_Transactions[[#This Row],[Order Date]],2,5),"d/m/yyy")</f>
        <v>5/8/2010</v>
      </c>
      <c r="E2126" s="2" t="str">
        <f>TEXT(MID(Sales_Transactions[[#This Row],[Order Date]],2,5),"d")</f>
        <v>5</v>
      </c>
      <c r="F2126" s="2" t="str">
        <f>TEXT(MID(Sales_Transactions[[#This Row],[Order Date]],2,5),"m")</f>
        <v>8</v>
      </c>
      <c r="G2126" s="2" t="str">
        <f>TEXT(MID(Sales_Transactions[[#This Row],[Order Date]],2,5),"yyy")</f>
        <v>2010</v>
      </c>
      <c r="H2126" s="2" t="str">
        <f>TEXT(MID(Sales_Transactions[[#This Row],[Order Date]],2,5),"yyy/m")</f>
        <v>2010/8</v>
      </c>
      <c r="I2126" t="s">
        <v>101</v>
      </c>
      <c r="J2126">
        <f t="shared" si="198"/>
        <v>1</v>
      </c>
      <c r="K2126" s="2">
        <v>17</v>
      </c>
      <c r="L2126" s="3">
        <v>1914.65</v>
      </c>
      <c r="M2126" s="4">
        <v>0.01</v>
      </c>
      <c r="N2126" s="5" t="s">
        <v>23</v>
      </c>
      <c r="O2126" s="3">
        <v>73.45</v>
      </c>
      <c r="P2126" s="3">
        <v>111.03</v>
      </c>
      <c r="Q2126" s="3">
        <v>8.64</v>
      </c>
      <c r="R2126" s="5" t="s">
        <v>1395</v>
      </c>
      <c r="S2126" s="5" t="s">
        <v>2238</v>
      </c>
      <c r="T2126" s="5" t="str">
        <f t="shared" si="199"/>
        <v>Kelly Lampkin</v>
      </c>
      <c r="U2126" t="s">
        <v>1988</v>
      </c>
      <c r="V2126" s="5" t="s">
        <v>47</v>
      </c>
      <c r="W2126" s="5" t="s">
        <v>28</v>
      </c>
      <c r="X2126" s="5" t="s">
        <v>29</v>
      </c>
      <c r="Y2126" s="5" t="s">
        <v>304</v>
      </c>
      <c r="Z2126" s="5" t="s">
        <v>43</v>
      </c>
      <c r="AA2126" s="4">
        <v>0.78</v>
      </c>
      <c r="AB2126" s="1">
        <v>40396</v>
      </c>
      <c r="AC2126" s="1">
        <v>24898</v>
      </c>
      <c r="AD2126">
        <f t="shared" si="200"/>
        <v>1</v>
      </c>
      <c r="AE2126">
        <f t="shared" ca="1" si="201"/>
        <v>56</v>
      </c>
      <c r="AF2126" t="str">
        <f t="shared" ca="1" si="202"/>
        <v>18-64</v>
      </c>
      <c r="AG2126" s="3">
        <f t="shared" si="203"/>
        <v>7.038758647058823</v>
      </c>
      <c r="AH2126" t="str">
        <f>_xlfn.IFNA(VLOOKUP(Sales_Transactions[[#This Row],[Order ID]],Returned_Items[#All],2,FALSE),"Not Returned")</f>
        <v>Not Returned</v>
      </c>
    </row>
    <row r="2127" spans="1:34" x14ac:dyDescent="0.25">
      <c r="A2127">
        <v>17986</v>
      </c>
      <c r="C2127" t="s">
        <v>1421</v>
      </c>
      <c r="D2127" s="2" t="str">
        <f>TEXT(MID(Sales_Transactions[[#This Row],[Order Date]],2,5),"d/m/yyy")</f>
        <v>5/4/2012</v>
      </c>
      <c r="E2127" s="2" t="str">
        <f>TEXT(MID(Sales_Transactions[[#This Row],[Order Date]],2,5),"d")</f>
        <v>5</v>
      </c>
      <c r="F2127" s="2" t="str">
        <f>TEXT(MID(Sales_Transactions[[#This Row],[Order Date]],2,5),"m")</f>
        <v>4</v>
      </c>
      <c r="G2127" s="2" t="str">
        <f>TEXT(MID(Sales_Transactions[[#This Row],[Order Date]],2,5),"yyy")</f>
        <v>2012</v>
      </c>
      <c r="H2127" s="2" t="str">
        <f>TEXT(MID(Sales_Transactions[[#This Row],[Order Date]],2,5),"yyy/m")</f>
        <v>2012/4</v>
      </c>
      <c r="I2127" t="s">
        <v>52</v>
      </c>
      <c r="J2127">
        <f t="shared" si="198"/>
        <v>1</v>
      </c>
      <c r="K2127" s="2">
        <v>43</v>
      </c>
      <c r="L2127" s="3">
        <v>87.31</v>
      </c>
      <c r="M2127" s="4">
        <v>0.05</v>
      </c>
      <c r="N2127" s="5" t="s">
        <v>23</v>
      </c>
      <c r="O2127" s="3">
        <v>-15.09</v>
      </c>
      <c r="P2127" s="3">
        <v>2.08</v>
      </c>
      <c r="Q2127" s="3">
        <v>1.49</v>
      </c>
      <c r="R2127" s="5" t="s">
        <v>2312</v>
      </c>
      <c r="S2127" s="5" t="s">
        <v>2282</v>
      </c>
      <c r="T2127" s="5" t="str">
        <f t="shared" si="199"/>
        <v>George Ashbrook</v>
      </c>
      <c r="U2127" t="s">
        <v>1988</v>
      </c>
      <c r="V2127" s="5" t="s">
        <v>27</v>
      </c>
      <c r="W2127" s="5" t="s">
        <v>28</v>
      </c>
      <c r="X2127" s="5" t="s">
        <v>41</v>
      </c>
      <c r="Y2127" s="5" t="s">
        <v>1270</v>
      </c>
      <c r="Z2127" s="5" t="s">
        <v>43</v>
      </c>
      <c r="AA2127" s="4">
        <v>0.36</v>
      </c>
      <c r="AB2127" s="1">
        <v>41006</v>
      </c>
      <c r="AC2127" s="1">
        <v>25027</v>
      </c>
      <c r="AD2127">
        <f t="shared" si="200"/>
        <v>2</v>
      </c>
      <c r="AE2127">
        <f t="shared" ca="1" si="201"/>
        <v>56</v>
      </c>
      <c r="AF2127" t="str">
        <f t="shared" ca="1" si="202"/>
        <v>18-64</v>
      </c>
      <c r="AG2127" s="3">
        <f t="shared" si="203"/>
        <v>8.2999069767441855E-2</v>
      </c>
      <c r="AH2127" t="str">
        <f>_xlfn.IFNA(VLOOKUP(Sales_Transactions[[#This Row],[Order ID]],Returned_Items[#All],2,FALSE),"Not Returned")</f>
        <v>Not Returned</v>
      </c>
    </row>
    <row r="2128" spans="1:34" x14ac:dyDescent="0.25">
      <c r="A2128">
        <v>18112</v>
      </c>
      <c r="C2128" t="s">
        <v>2358</v>
      </c>
      <c r="D2128" s="2" t="str">
        <f>TEXT(MID(Sales_Transactions[[#This Row],[Order Date]],2,5),"d/m/yyy")</f>
        <v>16/3/2012</v>
      </c>
      <c r="E2128" s="2" t="str">
        <f>TEXT(MID(Sales_Transactions[[#This Row],[Order Date]],2,5),"d")</f>
        <v>16</v>
      </c>
      <c r="F2128" s="2" t="str">
        <f>TEXT(MID(Sales_Transactions[[#This Row],[Order Date]],2,5),"m")</f>
        <v>3</v>
      </c>
      <c r="G2128" s="2" t="str">
        <f>TEXT(MID(Sales_Transactions[[#This Row],[Order Date]],2,5),"yyy")</f>
        <v>2012</v>
      </c>
      <c r="H2128" s="2" t="str">
        <f>TEXT(MID(Sales_Transactions[[#This Row],[Order Date]],2,5),"yyy/m")</f>
        <v>2012/3</v>
      </c>
      <c r="I2128" t="s">
        <v>52</v>
      </c>
      <c r="J2128">
        <f t="shared" si="198"/>
        <v>1</v>
      </c>
      <c r="K2128" s="2">
        <v>13</v>
      </c>
      <c r="L2128" s="3">
        <v>83.31</v>
      </c>
      <c r="M2128" s="4">
        <v>0.06</v>
      </c>
      <c r="N2128" s="5" t="s">
        <v>23</v>
      </c>
      <c r="O2128" s="3">
        <v>22.8</v>
      </c>
      <c r="P2128" s="3">
        <v>6.45</v>
      </c>
      <c r="Q2128" s="3">
        <v>1.34</v>
      </c>
      <c r="R2128" s="5" t="s">
        <v>548</v>
      </c>
      <c r="S2128" s="5" t="s">
        <v>2228</v>
      </c>
      <c r="T2128" s="5" t="str">
        <f t="shared" si="199"/>
        <v>Henry MacAllister</v>
      </c>
      <c r="U2128" t="s">
        <v>1988</v>
      </c>
      <c r="V2128" s="5" t="s">
        <v>27</v>
      </c>
      <c r="W2128" s="5" t="s">
        <v>28</v>
      </c>
      <c r="X2128" s="5" t="s">
        <v>75</v>
      </c>
      <c r="Y2128" s="5" t="s">
        <v>1827</v>
      </c>
      <c r="Z2128" s="5" t="s">
        <v>84</v>
      </c>
      <c r="AA2128" s="4">
        <v>0.36</v>
      </c>
      <c r="AB2128" s="1">
        <v>40985</v>
      </c>
      <c r="AC2128" s="1">
        <v>24872</v>
      </c>
      <c r="AD2128">
        <f t="shared" si="200"/>
        <v>1</v>
      </c>
      <c r="AE2128">
        <f t="shared" ca="1" si="201"/>
        <v>56</v>
      </c>
      <c r="AF2128" t="str">
        <f t="shared" ca="1" si="202"/>
        <v>18-64</v>
      </c>
      <c r="AG2128" s="3">
        <f t="shared" si="203"/>
        <v>0.59893307692307696</v>
      </c>
      <c r="AH2128" t="str">
        <f>_xlfn.IFNA(VLOOKUP(Sales_Transactions[[#This Row],[Order ID]],Returned_Items[#All],2,FALSE),"Not Returned")</f>
        <v>Not Returned</v>
      </c>
    </row>
    <row r="2129" spans="1:34" x14ac:dyDescent="0.25">
      <c r="A2129">
        <v>18178</v>
      </c>
      <c r="C2129" t="s">
        <v>2285</v>
      </c>
      <c r="D2129" s="2" t="str">
        <f>TEXT(MID(Sales_Transactions[[#This Row],[Order Date]],2,5),"d/m/yyy")</f>
        <v>2/11/2009</v>
      </c>
      <c r="E2129" s="2" t="str">
        <f>TEXT(MID(Sales_Transactions[[#This Row],[Order Date]],2,5),"d")</f>
        <v>2</v>
      </c>
      <c r="F2129" s="2" t="str">
        <f>TEXT(MID(Sales_Transactions[[#This Row],[Order Date]],2,5),"m")</f>
        <v>11</v>
      </c>
      <c r="G2129" s="2" t="str">
        <f>TEXT(MID(Sales_Transactions[[#This Row],[Order Date]],2,5),"yyy")</f>
        <v>2009</v>
      </c>
      <c r="H2129" s="2" t="str">
        <f>TEXT(MID(Sales_Transactions[[#This Row],[Order Date]],2,5),"yyy/m")</f>
        <v>2009/11</v>
      </c>
      <c r="I2129" t="s">
        <v>22</v>
      </c>
      <c r="J2129">
        <f t="shared" si="198"/>
        <v>2</v>
      </c>
      <c r="K2129" s="2">
        <v>43</v>
      </c>
      <c r="L2129" s="3">
        <v>235.09</v>
      </c>
      <c r="M2129" s="4">
        <v>0.08</v>
      </c>
      <c r="N2129" s="5" t="s">
        <v>23</v>
      </c>
      <c r="O2129" s="3">
        <v>-1987.49</v>
      </c>
      <c r="P2129" s="3">
        <v>4.4800000000000004</v>
      </c>
      <c r="Q2129" s="3">
        <v>49</v>
      </c>
      <c r="R2129" s="5" t="s">
        <v>2336</v>
      </c>
      <c r="S2129" s="5" t="s">
        <v>2337</v>
      </c>
      <c r="T2129" s="5" t="str">
        <f t="shared" si="199"/>
        <v>Naresj Patel</v>
      </c>
      <c r="U2129" t="s">
        <v>1988</v>
      </c>
      <c r="V2129" s="5" t="s">
        <v>27</v>
      </c>
      <c r="W2129" s="5" t="s">
        <v>28</v>
      </c>
      <c r="X2129" s="5" t="s">
        <v>38</v>
      </c>
      <c r="Y2129" s="5" t="s">
        <v>182</v>
      </c>
      <c r="Z2129" s="5" t="s">
        <v>31</v>
      </c>
      <c r="AA2129" s="4">
        <v>0.6</v>
      </c>
      <c r="AB2129" s="1">
        <v>40119</v>
      </c>
      <c r="AC2129" s="1">
        <v>25182</v>
      </c>
      <c r="AD2129">
        <f t="shared" si="200"/>
        <v>0</v>
      </c>
      <c r="AE2129">
        <f t="shared" ca="1" si="201"/>
        <v>55</v>
      </c>
      <c r="AF2129" t="str">
        <f t="shared" ca="1" si="202"/>
        <v>18-64</v>
      </c>
      <c r="AG2129" s="3">
        <f t="shared" si="203"/>
        <v>1.2436375813953489</v>
      </c>
      <c r="AH2129" t="str">
        <f>_xlfn.IFNA(VLOOKUP(Sales_Transactions[[#This Row],[Order ID]],Returned_Items[#All],2,FALSE),"Not Returned")</f>
        <v>Not Returned</v>
      </c>
    </row>
    <row r="2130" spans="1:34" x14ac:dyDescent="0.25">
      <c r="A2130">
        <v>18178</v>
      </c>
      <c r="C2130" t="s">
        <v>2285</v>
      </c>
      <c r="D2130" s="2" t="str">
        <f>TEXT(MID(Sales_Transactions[[#This Row],[Order Date]],2,5),"d/m/yyy")</f>
        <v>2/11/2009</v>
      </c>
      <c r="E2130" s="2" t="str">
        <f>TEXT(MID(Sales_Transactions[[#This Row],[Order Date]],2,5),"d")</f>
        <v>2</v>
      </c>
      <c r="F2130" s="2" t="str">
        <f>TEXT(MID(Sales_Transactions[[#This Row],[Order Date]],2,5),"m")</f>
        <v>11</v>
      </c>
      <c r="G2130" s="2" t="str">
        <f>TEXT(MID(Sales_Transactions[[#This Row],[Order Date]],2,5),"yyy")</f>
        <v>2009</v>
      </c>
      <c r="H2130" s="2" t="str">
        <f>TEXT(MID(Sales_Transactions[[#This Row],[Order Date]],2,5),"yyy/m")</f>
        <v>2009/11</v>
      </c>
      <c r="I2130" t="s">
        <v>22</v>
      </c>
      <c r="J2130">
        <f t="shared" si="198"/>
        <v>2</v>
      </c>
      <c r="K2130" s="2">
        <v>10</v>
      </c>
      <c r="L2130" s="3">
        <v>187.46</v>
      </c>
      <c r="M2130" s="4">
        <v>0</v>
      </c>
      <c r="N2130" s="5" t="s">
        <v>23</v>
      </c>
      <c r="O2130" s="3">
        <v>49.85</v>
      </c>
      <c r="P2130" s="3">
        <v>17.670000000000002</v>
      </c>
      <c r="Q2130" s="3">
        <v>8.99</v>
      </c>
      <c r="R2130" s="5" t="s">
        <v>2336</v>
      </c>
      <c r="S2130" s="5" t="s">
        <v>2337</v>
      </c>
      <c r="T2130" s="5" t="str">
        <f t="shared" si="199"/>
        <v>Naresj Patel</v>
      </c>
      <c r="U2130" t="s">
        <v>1988</v>
      </c>
      <c r="V2130" s="5" t="s">
        <v>27</v>
      </c>
      <c r="W2130" s="5" t="s">
        <v>57</v>
      </c>
      <c r="X2130" s="5" t="s">
        <v>58</v>
      </c>
      <c r="Y2130" s="5" t="s">
        <v>1306</v>
      </c>
      <c r="Z2130" s="5" t="s">
        <v>60</v>
      </c>
      <c r="AA2130" s="4">
        <v>0.47</v>
      </c>
      <c r="AB2130" s="1">
        <v>40126</v>
      </c>
      <c r="AC2130" s="1">
        <v>24951</v>
      </c>
      <c r="AD2130">
        <f t="shared" si="200"/>
        <v>7</v>
      </c>
      <c r="AE2130">
        <f t="shared" ca="1" si="201"/>
        <v>56</v>
      </c>
      <c r="AF2130" t="str">
        <f t="shared" ca="1" si="202"/>
        <v>18-64</v>
      </c>
      <c r="AG2130" s="3">
        <f t="shared" si="203"/>
        <v>2.6660000000000004</v>
      </c>
      <c r="AH2130" t="str">
        <f>_xlfn.IFNA(VLOOKUP(Sales_Transactions[[#This Row],[Order ID]],Returned_Items[#All],2,FALSE),"Not Returned")</f>
        <v>Not Returned</v>
      </c>
    </row>
    <row r="2131" spans="1:34" x14ac:dyDescent="0.25">
      <c r="A2131">
        <v>18182</v>
      </c>
      <c r="C2131" t="s">
        <v>352</v>
      </c>
      <c r="D2131" s="2" t="str">
        <f>TEXT(MID(Sales_Transactions[[#This Row],[Order Date]],2,5),"d/m/yyy")</f>
        <v>10/4/2011</v>
      </c>
      <c r="E2131" s="2" t="str">
        <f>TEXT(MID(Sales_Transactions[[#This Row],[Order Date]],2,5),"d")</f>
        <v>10</v>
      </c>
      <c r="F2131" s="2" t="str">
        <f>TEXT(MID(Sales_Transactions[[#This Row],[Order Date]],2,5),"m")</f>
        <v>4</v>
      </c>
      <c r="G2131" s="2" t="str">
        <f>TEXT(MID(Sales_Transactions[[#This Row],[Order Date]],2,5),"yyy")</f>
        <v>2011</v>
      </c>
      <c r="H2131" s="2" t="str">
        <f>TEXT(MID(Sales_Transactions[[#This Row],[Order Date]],2,5),"yyy/m")</f>
        <v>2011/4</v>
      </c>
      <c r="I2131" t="s">
        <v>78</v>
      </c>
      <c r="J2131">
        <f t="shared" si="198"/>
        <v>3</v>
      </c>
      <c r="K2131" s="2">
        <v>45</v>
      </c>
      <c r="L2131" s="3">
        <v>4598.7299999999996</v>
      </c>
      <c r="M2131" s="4">
        <v>0.04</v>
      </c>
      <c r="N2131" s="5" t="s">
        <v>23</v>
      </c>
      <c r="O2131" s="3">
        <v>1049.45</v>
      </c>
      <c r="P2131" s="3">
        <v>99.99</v>
      </c>
      <c r="Q2131" s="3">
        <v>19.989999999999998</v>
      </c>
      <c r="R2131" s="5" t="s">
        <v>1385</v>
      </c>
      <c r="S2131" s="5" t="s">
        <v>1219</v>
      </c>
      <c r="T2131" s="5" t="str">
        <f t="shared" si="199"/>
        <v>Anna Haberlin</v>
      </c>
      <c r="U2131" t="s">
        <v>1988</v>
      </c>
      <c r="V2131" s="5" t="s">
        <v>47</v>
      </c>
      <c r="W2131" s="5" t="s">
        <v>48</v>
      </c>
      <c r="X2131" s="5" t="s">
        <v>87</v>
      </c>
      <c r="Y2131" s="5" t="s">
        <v>490</v>
      </c>
      <c r="Z2131" s="5" t="s">
        <v>43</v>
      </c>
      <c r="AA2131" s="4">
        <v>0.5</v>
      </c>
      <c r="AB2131" s="1">
        <v>40645</v>
      </c>
      <c r="AC2131" s="1">
        <v>24990</v>
      </c>
      <c r="AD2131">
        <f t="shared" si="200"/>
        <v>2</v>
      </c>
      <c r="AE2131">
        <f t="shared" ca="1" si="201"/>
        <v>56</v>
      </c>
      <c r="AF2131" t="str">
        <f t="shared" ca="1" si="202"/>
        <v>18-64</v>
      </c>
      <c r="AG2131" s="3">
        <f t="shared" si="203"/>
        <v>2.665333422222222</v>
      </c>
      <c r="AH2131" t="str">
        <f>_xlfn.IFNA(VLOOKUP(Sales_Transactions[[#This Row],[Order ID]],Returned_Items[#All],2,FALSE),"Not Returned")</f>
        <v>Not Returned</v>
      </c>
    </row>
    <row r="2132" spans="1:34" x14ac:dyDescent="0.25">
      <c r="A2132">
        <v>18182</v>
      </c>
      <c r="C2132" t="s">
        <v>352</v>
      </c>
      <c r="D2132" s="2" t="str">
        <f>TEXT(MID(Sales_Transactions[[#This Row],[Order Date]],2,5),"d/m/yyy")</f>
        <v>10/4/2011</v>
      </c>
      <c r="E2132" s="2" t="str">
        <f>TEXT(MID(Sales_Transactions[[#This Row],[Order Date]],2,5),"d")</f>
        <v>10</v>
      </c>
      <c r="F2132" s="2" t="str">
        <f>TEXT(MID(Sales_Transactions[[#This Row],[Order Date]],2,5),"m")</f>
        <v>4</v>
      </c>
      <c r="G2132" s="2" t="str">
        <f>TEXT(MID(Sales_Transactions[[#This Row],[Order Date]],2,5),"yyy")</f>
        <v>2011</v>
      </c>
      <c r="H2132" s="2" t="str">
        <f>TEXT(MID(Sales_Transactions[[#This Row],[Order Date]],2,5),"yyy/m")</f>
        <v>2011/4</v>
      </c>
      <c r="I2132" t="s">
        <v>78</v>
      </c>
      <c r="J2132">
        <f t="shared" si="198"/>
        <v>3</v>
      </c>
      <c r="K2132" s="2">
        <v>45</v>
      </c>
      <c r="L2132" s="3">
        <v>2673.08</v>
      </c>
      <c r="M2132" s="4">
        <v>0.01</v>
      </c>
      <c r="N2132" s="5" t="s">
        <v>23</v>
      </c>
      <c r="O2132" s="3">
        <v>-1363.12</v>
      </c>
      <c r="P2132" s="3">
        <v>55.5</v>
      </c>
      <c r="Q2132" s="3">
        <v>52.2</v>
      </c>
      <c r="R2132" s="5" t="s">
        <v>1385</v>
      </c>
      <c r="S2132" s="5" t="s">
        <v>1219</v>
      </c>
      <c r="T2132" s="5" t="str">
        <f t="shared" si="199"/>
        <v>Anna Haberlin</v>
      </c>
      <c r="U2132" t="s">
        <v>1988</v>
      </c>
      <c r="V2132" s="5" t="s">
        <v>47</v>
      </c>
      <c r="W2132" s="5" t="s">
        <v>57</v>
      </c>
      <c r="X2132" s="5" t="s">
        <v>58</v>
      </c>
      <c r="Y2132" s="5" t="s">
        <v>695</v>
      </c>
      <c r="Z2132" s="5" t="s">
        <v>56</v>
      </c>
      <c r="AA2132" s="4">
        <v>0.72</v>
      </c>
      <c r="AB2132" s="1">
        <v>40644</v>
      </c>
      <c r="AC2132" s="1">
        <v>23310</v>
      </c>
      <c r="AD2132">
        <f t="shared" si="200"/>
        <v>1</v>
      </c>
      <c r="AE2132">
        <f t="shared" ca="1" si="201"/>
        <v>60</v>
      </c>
      <c r="AF2132" t="str">
        <f t="shared" ca="1" si="202"/>
        <v>18-64</v>
      </c>
      <c r="AG2132" s="3">
        <f t="shared" si="203"/>
        <v>2.3932100000000003</v>
      </c>
      <c r="AH2132" t="str">
        <f>_xlfn.IFNA(VLOOKUP(Sales_Transactions[[#This Row],[Order ID]],Returned_Items[#All],2,FALSE),"Not Returned")</f>
        <v>Not Returned</v>
      </c>
    </row>
    <row r="2133" spans="1:34" x14ac:dyDescent="0.25">
      <c r="A2133">
        <v>18182</v>
      </c>
      <c r="C2133" t="s">
        <v>352</v>
      </c>
      <c r="D2133" s="2" t="str">
        <f>TEXT(MID(Sales_Transactions[[#This Row],[Order Date]],2,5),"d/m/yyy")</f>
        <v>10/4/2011</v>
      </c>
      <c r="E2133" s="2" t="str">
        <f>TEXT(MID(Sales_Transactions[[#This Row],[Order Date]],2,5),"d")</f>
        <v>10</v>
      </c>
      <c r="F2133" s="2" t="str">
        <f>TEXT(MID(Sales_Transactions[[#This Row],[Order Date]],2,5),"m")</f>
        <v>4</v>
      </c>
      <c r="G2133" s="2" t="str">
        <f>TEXT(MID(Sales_Transactions[[#This Row],[Order Date]],2,5),"yyy")</f>
        <v>2011</v>
      </c>
      <c r="H2133" s="2" t="str">
        <f>TEXT(MID(Sales_Transactions[[#This Row],[Order Date]],2,5),"yyy/m")</f>
        <v>2011/4</v>
      </c>
      <c r="I2133" t="s">
        <v>78</v>
      </c>
      <c r="J2133">
        <f t="shared" si="198"/>
        <v>3</v>
      </c>
      <c r="K2133" s="2">
        <v>12</v>
      </c>
      <c r="L2133" s="3">
        <v>396.69</v>
      </c>
      <c r="M2133" s="4">
        <v>0.09</v>
      </c>
      <c r="N2133" s="5" t="s">
        <v>67</v>
      </c>
      <c r="O2133" s="3">
        <v>-18.45</v>
      </c>
      <c r="P2133" s="3">
        <v>33.29</v>
      </c>
      <c r="Q2133" s="3">
        <v>8.74</v>
      </c>
      <c r="R2133" s="5" t="s">
        <v>1385</v>
      </c>
      <c r="S2133" s="5" t="s">
        <v>1219</v>
      </c>
      <c r="T2133" s="5" t="str">
        <f t="shared" si="199"/>
        <v>Anna Haberlin</v>
      </c>
      <c r="U2133" t="s">
        <v>1988</v>
      </c>
      <c r="V2133" s="5" t="s">
        <v>47</v>
      </c>
      <c r="W2133" s="5" t="s">
        <v>28</v>
      </c>
      <c r="X2133" s="5" t="s">
        <v>29</v>
      </c>
      <c r="Y2133" s="5" t="s">
        <v>2359</v>
      </c>
      <c r="Z2133" s="5" t="s">
        <v>43</v>
      </c>
      <c r="AA2133" s="4">
        <v>0.61</v>
      </c>
      <c r="AB2133" s="1">
        <v>40645</v>
      </c>
      <c r="AC2133" s="1">
        <v>23255</v>
      </c>
      <c r="AD2133">
        <f t="shared" si="200"/>
        <v>2</v>
      </c>
      <c r="AE2133">
        <f t="shared" ca="1" si="201"/>
        <v>60</v>
      </c>
      <c r="AF2133" t="str">
        <f t="shared" ca="1" si="202"/>
        <v>18-64</v>
      </c>
      <c r="AG2133" s="3">
        <f t="shared" si="203"/>
        <v>3.5000032500000002</v>
      </c>
      <c r="AH2133" t="str">
        <f>_xlfn.IFNA(VLOOKUP(Sales_Transactions[[#This Row],[Order ID]],Returned_Items[#All],2,FALSE),"Not Returned")</f>
        <v>Not Returned</v>
      </c>
    </row>
    <row r="2134" spans="1:34" x14ac:dyDescent="0.25">
      <c r="A2134">
        <v>18405</v>
      </c>
      <c r="C2134" t="s">
        <v>2187</v>
      </c>
      <c r="D2134" s="2" t="str">
        <f>TEXT(MID(Sales_Transactions[[#This Row],[Order Date]],2,5),"d/m/yyy")</f>
        <v>7/1/2009</v>
      </c>
      <c r="E2134" s="2" t="str">
        <f>TEXT(MID(Sales_Transactions[[#This Row],[Order Date]],2,5),"d")</f>
        <v>7</v>
      </c>
      <c r="F2134" s="2" t="str">
        <f>TEXT(MID(Sales_Transactions[[#This Row],[Order Date]],2,5),"m")</f>
        <v>1</v>
      </c>
      <c r="G2134" s="2" t="str">
        <f>TEXT(MID(Sales_Transactions[[#This Row],[Order Date]],2,5),"yyy")</f>
        <v>2009</v>
      </c>
      <c r="H2134" s="2" t="str">
        <f>TEXT(MID(Sales_Transactions[[#This Row],[Order Date]],2,5),"yyy/m")</f>
        <v>2009/1</v>
      </c>
      <c r="I2134" t="s">
        <v>78</v>
      </c>
      <c r="J2134">
        <f t="shared" si="198"/>
        <v>3</v>
      </c>
      <c r="K2134" s="2">
        <v>30</v>
      </c>
      <c r="L2134" s="3">
        <v>610.65</v>
      </c>
      <c r="M2134" s="4">
        <v>0.09</v>
      </c>
      <c r="N2134" s="5" t="s">
        <v>67</v>
      </c>
      <c r="O2134" s="3">
        <v>60.27</v>
      </c>
      <c r="P2134" s="3">
        <v>20.98</v>
      </c>
      <c r="Q2134" s="3">
        <v>8.83</v>
      </c>
      <c r="R2134" s="5" t="s">
        <v>2312</v>
      </c>
      <c r="S2134" s="5" t="s">
        <v>2282</v>
      </c>
      <c r="T2134" s="5" t="str">
        <f t="shared" si="199"/>
        <v>George Ashbrook</v>
      </c>
      <c r="U2134" t="s">
        <v>1988</v>
      </c>
      <c r="V2134" s="5" t="s">
        <v>37</v>
      </c>
      <c r="W2134" s="5" t="s">
        <v>28</v>
      </c>
      <c r="X2134" s="5" t="s">
        <v>41</v>
      </c>
      <c r="Y2134" s="5" t="s">
        <v>792</v>
      </c>
      <c r="Z2134" s="5" t="s">
        <v>43</v>
      </c>
      <c r="AA2134" s="4">
        <v>0.37</v>
      </c>
      <c r="AB2134" s="1">
        <v>39822</v>
      </c>
      <c r="AC2134" s="1">
        <v>23063</v>
      </c>
      <c r="AD2134">
        <f t="shared" si="200"/>
        <v>2</v>
      </c>
      <c r="AE2134">
        <f t="shared" ca="1" si="201"/>
        <v>61</v>
      </c>
      <c r="AF2134" t="str">
        <f t="shared" ca="1" si="202"/>
        <v>18-64</v>
      </c>
      <c r="AG2134" s="3">
        <f t="shared" si="203"/>
        <v>0.99303726666666658</v>
      </c>
      <c r="AH2134" t="str">
        <f>_xlfn.IFNA(VLOOKUP(Sales_Transactions[[#This Row],[Order ID]],Returned_Items[#All],2,FALSE),"Not Returned")</f>
        <v>Not Returned</v>
      </c>
    </row>
    <row r="2135" spans="1:34" x14ac:dyDescent="0.25">
      <c r="A2135">
        <v>18405</v>
      </c>
      <c r="C2135" t="s">
        <v>2187</v>
      </c>
      <c r="D2135" s="2" t="str">
        <f>TEXT(MID(Sales_Transactions[[#This Row],[Order Date]],2,5),"d/m/yyy")</f>
        <v>7/1/2009</v>
      </c>
      <c r="E2135" s="2" t="str">
        <f>TEXT(MID(Sales_Transactions[[#This Row],[Order Date]],2,5),"d")</f>
        <v>7</v>
      </c>
      <c r="F2135" s="2" t="str">
        <f>TEXT(MID(Sales_Transactions[[#This Row],[Order Date]],2,5),"m")</f>
        <v>1</v>
      </c>
      <c r="G2135" s="2" t="str">
        <f>TEXT(MID(Sales_Transactions[[#This Row],[Order Date]],2,5),"yyy")</f>
        <v>2009</v>
      </c>
      <c r="H2135" s="2" t="str">
        <f>TEXT(MID(Sales_Transactions[[#This Row],[Order Date]],2,5),"yyy/m")</f>
        <v>2009/1</v>
      </c>
      <c r="I2135" t="s">
        <v>78</v>
      </c>
      <c r="J2135">
        <f t="shared" si="198"/>
        <v>3</v>
      </c>
      <c r="K2135" s="2">
        <v>2</v>
      </c>
      <c r="L2135" s="3">
        <v>158.04</v>
      </c>
      <c r="M2135" s="4">
        <v>0.03</v>
      </c>
      <c r="N2135" s="5" t="s">
        <v>23</v>
      </c>
      <c r="O2135" s="3">
        <v>-263.08999999999997</v>
      </c>
      <c r="P2135" s="3">
        <v>73.98</v>
      </c>
      <c r="Q2135" s="3">
        <v>14.52</v>
      </c>
      <c r="R2135" s="5" t="s">
        <v>2312</v>
      </c>
      <c r="S2135" s="5" t="s">
        <v>2282</v>
      </c>
      <c r="T2135" s="5" t="str">
        <f t="shared" si="199"/>
        <v>George Ashbrook</v>
      </c>
      <c r="U2135" t="s">
        <v>1988</v>
      </c>
      <c r="V2135" s="5" t="s">
        <v>37</v>
      </c>
      <c r="W2135" s="5" t="s">
        <v>48</v>
      </c>
      <c r="X2135" s="5" t="s">
        <v>87</v>
      </c>
      <c r="Y2135" s="5" t="s">
        <v>1426</v>
      </c>
      <c r="Z2135" s="5" t="s">
        <v>43</v>
      </c>
      <c r="AA2135" s="4">
        <v>0.65</v>
      </c>
      <c r="AB2135" s="1">
        <v>39823</v>
      </c>
      <c r="AC2135" s="1">
        <v>23242</v>
      </c>
      <c r="AD2135">
        <f t="shared" si="200"/>
        <v>3</v>
      </c>
      <c r="AE2135">
        <f t="shared" ca="1" si="201"/>
        <v>60</v>
      </c>
      <c r="AF2135" t="str">
        <f t="shared" ca="1" si="202"/>
        <v>18-64</v>
      </c>
      <c r="AG2135" s="3">
        <f t="shared" si="203"/>
        <v>44.238903000000001</v>
      </c>
      <c r="AH2135" t="str">
        <f>_xlfn.IFNA(VLOOKUP(Sales_Transactions[[#This Row],[Order ID]],Returned_Items[#All],2,FALSE),"Not Returned")</f>
        <v>Not Returned</v>
      </c>
    </row>
    <row r="2136" spans="1:34" x14ac:dyDescent="0.25">
      <c r="A2136">
        <v>18531</v>
      </c>
      <c r="C2136" t="s">
        <v>523</v>
      </c>
      <c r="D2136" s="2" t="str">
        <f>TEXT(MID(Sales_Transactions[[#This Row],[Order Date]],2,5),"d/m/yyy")</f>
        <v>29/10/2012</v>
      </c>
      <c r="E2136" s="2" t="str">
        <f>TEXT(MID(Sales_Transactions[[#This Row],[Order Date]],2,5),"d")</f>
        <v>29</v>
      </c>
      <c r="F2136" s="2" t="str">
        <f>TEXT(MID(Sales_Transactions[[#This Row],[Order Date]],2,5),"m")</f>
        <v>10</v>
      </c>
      <c r="G2136" s="2" t="str">
        <f>TEXT(MID(Sales_Transactions[[#This Row],[Order Date]],2,5),"yyy")</f>
        <v>2012</v>
      </c>
      <c r="H2136" s="2" t="str">
        <f>TEXT(MID(Sales_Transactions[[#This Row],[Order Date]],2,5),"yyy/m")</f>
        <v>2012/10</v>
      </c>
      <c r="I2136" t="s">
        <v>101</v>
      </c>
      <c r="J2136">
        <f t="shared" si="198"/>
        <v>1</v>
      </c>
      <c r="K2136" s="2">
        <v>50</v>
      </c>
      <c r="L2136" s="3">
        <v>1298.81</v>
      </c>
      <c r="M2136" s="4">
        <v>0.04</v>
      </c>
      <c r="N2136" s="5" t="s">
        <v>34</v>
      </c>
      <c r="O2136" s="3">
        <v>-250.55</v>
      </c>
      <c r="P2136" s="3">
        <v>25.98</v>
      </c>
      <c r="Q2136" s="3">
        <v>14.36</v>
      </c>
      <c r="R2136" s="5" t="s">
        <v>574</v>
      </c>
      <c r="S2136" s="5" t="s">
        <v>2246</v>
      </c>
      <c r="T2136" s="5" t="str">
        <f t="shared" si="199"/>
        <v>Jeremy Ellison</v>
      </c>
      <c r="U2136" t="s">
        <v>1988</v>
      </c>
      <c r="V2136" s="5" t="s">
        <v>27</v>
      </c>
      <c r="W2136" s="5" t="s">
        <v>57</v>
      </c>
      <c r="X2136" s="5" t="s">
        <v>154</v>
      </c>
      <c r="Y2136" s="5" t="s">
        <v>443</v>
      </c>
      <c r="Z2136" s="5" t="s">
        <v>40</v>
      </c>
      <c r="AA2136" s="4">
        <v>0.6</v>
      </c>
      <c r="AB2136" s="1">
        <v>41213</v>
      </c>
      <c r="AC2136" s="1">
        <v>14001</v>
      </c>
      <c r="AD2136">
        <f t="shared" si="200"/>
        <v>2</v>
      </c>
      <c r="AE2136">
        <f t="shared" ca="1" si="201"/>
        <v>86</v>
      </c>
      <c r="AF2136" t="str">
        <f t="shared" ca="1" si="202"/>
        <v>Over 65</v>
      </c>
      <c r="AG2136" s="3">
        <f t="shared" si="203"/>
        <v>0.80659216</v>
      </c>
      <c r="AH2136" t="str">
        <f>_xlfn.IFNA(VLOOKUP(Sales_Transactions[[#This Row],[Order ID]],Returned_Items[#All],2,FALSE),"Not Returned")</f>
        <v>Not Returned</v>
      </c>
    </row>
    <row r="2137" spans="1:34" x14ac:dyDescent="0.25">
      <c r="A2137">
        <v>18533</v>
      </c>
      <c r="C2137" t="s">
        <v>2360</v>
      </c>
      <c r="D2137" s="2" t="str">
        <f>TEXT(MID(Sales_Transactions[[#This Row],[Order Date]],2,5),"d/m/yyy")</f>
        <v>6/11/2009</v>
      </c>
      <c r="E2137" s="2" t="str">
        <f>TEXT(MID(Sales_Transactions[[#This Row],[Order Date]],2,5),"d")</f>
        <v>6</v>
      </c>
      <c r="F2137" s="2" t="str">
        <f>TEXT(MID(Sales_Transactions[[#This Row],[Order Date]],2,5),"m")</f>
        <v>11</v>
      </c>
      <c r="G2137" s="2" t="str">
        <f>TEXT(MID(Sales_Transactions[[#This Row],[Order Date]],2,5),"yyy")</f>
        <v>2009</v>
      </c>
      <c r="H2137" s="2" t="str">
        <f>TEXT(MID(Sales_Transactions[[#This Row],[Order Date]],2,5),"yyy/m")</f>
        <v>2009/11</v>
      </c>
      <c r="I2137" t="s">
        <v>52</v>
      </c>
      <c r="J2137">
        <f t="shared" si="198"/>
        <v>1</v>
      </c>
      <c r="K2137" s="2">
        <v>27</v>
      </c>
      <c r="L2137" s="3">
        <v>442.57</v>
      </c>
      <c r="M2137" s="4">
        <v>0.01</v>
      </c>
      <c r="N2137" s="5" t="s">
        <v>23</v>
      </c>
      <c r="O2137" s="3">
        <v>-60.73</v>
      </c>
      <c r="P2137" s="3">
        <v>15.31</v>
      </c>
      <c r="Q2137" s="3">
        <v>8.7799999999999994</v>
      </c>
      <c r="R2137" s="5" t="s">
        <v>2341</v>
      </c>
      <c r="S2137" s="5" t="s">
        <v>2342</v>
      </c>
      <c r="T2137" s="5" t="str">
        <f t="shared" si="199"/>
        <v>Larry Hughes</v>
      </c>
      <c r="U2137" t="s">
        <v>1988</v>
      </c>
      <c r="V2137" s="5" t="s">
        <v>74</v>
      </c>
      <c r="W2137" s="5" t="s">
        <v>28</v>
      </c>
      <c r="X2137" s="5" t="s">
        <v>29</v>
      </c>
      <c r="Y2137" s="5" t="s">
        <v>1274</v>
      </c>
      <c r="Z2137" s="5" t="s">
        <v>43</v>
      </c>
      <c r="AA2137" s="4">
        <v>0.56999999999999995</v>
      </c>
      <c r="AB2137" s="1">
        <v>40124</v>
      </c>
      <c r="AC2137" s="1">
        <v>22496</v>
      </c>
      <c r="AD2137">
        <f t="shared" si="200"/>
        <v>1</v>
      </c>
      <c r="AE2137">
        <f t="shared" ca="1" si="201"/>
        <v>63</v>
      </c>
      <c r="AF2137" t="str">
        <f t="shared" ca="1" si="202"/>
        <v>18-64</v>
      </c>
      <c r="AG2137" s="3">
        <f t="shared" si="203"/>
        <v>0.89216551851851855</v>
      </c>
      <c r="AH2137" t="str">
        <f>_xlfn.IFNA(VLOOKUP(Sales_Transactions[[#This Row],[Order ID]],Returned_Items[#All],2,FALSE),"Not Returned")</f>
        <v>Returned</v>
      </c>
    </row>
    <row r="2138" spans="1:34" x14ac:dyDescent="0.25">
      <c r="A2138">
        <v>18533</v>
      </c>
      <c r="C2138" t="s">
        <v>2360</v>
      </c>
      <c r="D2138" s="2" t="str">
        <f>TEXT(MID(Sales_Transactions[[#This Row],[Order Date]],2,5),"d/m/yyy")</f>
        <v>6/11/2009</v>
      </c>
      <c r="E2138" s="2" t="str">
        <f>TEXT(MID(Sales_Transactions[[#This Row],[Order Date]],2,5),"d")</f>
        <v>6</v>
      </c>
      <c r="F2138" s="2" t="str">
        <f>TEXT(MID(Sales_Transactions[[#This Row],[Order Date]],2,5),"m")</f>
        <v>11</v>
      </c>
      <c r="G2138" s="2" t="str">
        <f>TEXT(MID(Sales_Transactions[[#This Row],[Order Date]],2,5),"yyy")</f>
        <v>2009</v>
      </c>
      <c r="H2138" s="2" t="str">
        <f>TEXT(MID(Sales_Transactions[[#This Row],[Order Date]],2,5),"yyy/m")</f>
        <v>2009/11</v>
      </c>
      <c r="I2138" t="s">
        <v>52</v>
      </c>
      <c r="J2138">
        <f t="shared" si="198"/>
        <v>1</v>
      </c>
      <c r="K2138" s="2">
        <v>5</v>
      </c>
      <c r="L2138" s="3">
        <v>53.737000000000002</v>
      </c>
      <c r="M2138" s="4">
        <v>0.05</v>
      </c>
      <c r="N2138" s="5" t="s">
        <v>67</v>
      </c>
      <c r="O2138" s="3">
        <v>-28.44</v>
      </c>
      <c r="P2138" s="3">
        <v>7.99</v>
      </c>
      <c r="Q2138" s="3">
        <v>5.03</v>
      </c>
      <c r="R2138" s="5" t="s">
        <v>2341</v>
      </c>
      <c r="S2138" s="5" t="s">
        <v>2342</v>
      </c>
      <c r="T2138" s="5" t="str">
        <f t="shared" si="199"/>
        <v>Larry Hughes</v>
      </c>
      <c r="U2138" t="s">
        <v>1988</v>
      </c>
      <c r="V2138" s="5" t="s">
        <v>74</v>
      </c>
      <c r="W2138" s="5" t="s">
        <v>48</v>
      </c>
      <c r="X2138" s="5" t="s">
        <v>49</v>
      </c>
      <c r="Y2138" s="5" t="s">
        <v>204</v>
      </c>
      <c r="Z2138" s="5" t="s">
        <v>56</v>
      </c>
      <c r="AA2138" s="4">
        <v>0.6</v>
      </c>
      <c r="AB2138" s="1">
        <v>40125</v>
      </c>
      <c r="AC2138" s="1">
        <v>14927</v>
      </c>
      <c r="AD2138">
        <f t="shared" si="200"/>
        <v>2</v>
      </c>
      <c r="AE2138">
        <f t="shared" ca="1" si="201"/>
        <v>83</v>
      </c>
      <c r="AF2138" t="str">
        <f t="shared" ca="1" si="202"/>
        <v>Over 65</v>
      </c>
      <c r="AG2138" s="3">
        <f t="shared" si="203"/>
        <v>2.6032009999999999</v>
      </c>
      <c r="AH2138" t="str">
        <f>_xlfn.IFNA(VLOOKUP(Sales_Transactions[[#This Row],[Order ID]],Returned_Items[#All],2,FALSE),"Not Returned")</f>
        <v>Returned</v>
      </c>
    </row>
    <row r="2139" spans="1:34" x14ac:dyDescent="0.25">
      <c r="A2139">
        <v>18661</v>
      </c>
      <c r="C2139" t="s">
        <v>876</v>
      </c>
      <c r="D2139" s="2" t="str">
        <f>TEXT(MID(Sales_Transactions[[#This Row],[Order Date]],2,5),"d/m/yyy")</f>
        <v>8/9/2012</v>
      </c>
      <c r="E2139" s="2" t="str">
        <f>TEXT(MID(Sales_Transactions[[#This Row],[Order Date]],2,5),"d")</f>
        <v>8</v>
      </c>
      <c r="F2139" s="2" t="str">
        <f>TEXT(MID(Sales_Transactions[[#This Row],[Order Date]],2,5),"m")</f>
        <v>9</v>
      </c>
      <c r="G2139" s="2" t="str">
        <f>TEXT(MID(Sales_Transactions[[#This Row],[Order Date]],2,5),"yyy")</f>
        <v>2012</v>
      </c>
      <c r="H2139" s="2" t="str">
        <f>TEXT(MID(Sales_Transactions[[#This Row],[Order Date]],2,5),"yyy/m")</f>
        <v>2012/9</v>
      </c>
      <c r="I2139" t="s">
        <v>22</v>
      </c>
      <c r="J2139">
        <f t="shared" si="198"/>
        <v>2</v>
      </c>
      <c r="K2139" s="2">
        <v>12</v>
      </c>
      <c r="L2139" s="3">
        <v>1207.08</v>
      </c>
      <c r="M2139" s="4">
        <v>0.05</v>
      </c>
      <c r="N2139" s="5" t="s">
        <v>34</v>
      </c>
      <c r="O2139" s="3">
        <v>-351.3</v>
      </c>
      <c r="P2139" s="3">
        <v>95.98</v>
      </c>
      <c r="Q2139" s="3">
        <v>58.2</v>
      </c>
      <c r="R2139" s="5" t="s">
        <v>2226</v>
      </c>
      <c r="S2139" s="5" t="s">
        <v>1204</v>
      </c>
      <c r="T2139" s="5" t="str">
        <f t="shared" si="199"/>
        <v>Erin Creighton</v>
      </c>
      <c r="U2139" t="s">
        <v>1988</v>
      </c>
      <c r="V2139" s="5" t="s">
        <v>47</v>
      </c>
      <c r="W2139" s="5" t="s">
        <v>57</v>
      </c>
      <c r="X2139" s="5" t="s">
        <v>154</v>
      </c>
      <c r="Y2139" s="5" t="s">
        <v>2361</v>
      </c>
      <c r="Z2139" s="5" t="s">
        <v>40</v>
      </c>
      <c r="AA2139" s="4">
        <v>0.57999999999999996</v>
      </c>
      <c r="AB2139" s="1">
        <v>41164</v>
      </c>
      <c r="AC2139" s="1">
        <v>23416</v>
      </c>
      <c r="AD2139">
        <f t="shared" si="200"/>
        <v>4</v>
      </c>
      <c r="AE2139">
        <f t="shared" ca="1" si="201"/>
        <v>60</v>
      </c>
      <c r="AF2139" t="str">
        <f t="shared" ca="1" si="202"/>
        <v>18-64</v>
      </c>
      <c r="AG2139" s="3">
        <f t="shared" si="203"/>
        <v>12.844334166666668</v>
      </c>
      <c r="AH2139" t="str">
        <f>_xlfn.IFNA(VLOOKUP(Sales_Transactions[[#This Row],[Order ID]],Returned_Items[#All],2,FALSE),"Not Returned")</f>
        <v>Returned</v>
      </c>
    </row>
    <row r="2140" spans="1:34" x14ac:dyDescent="0.25">
      <c r="A2140">
        <v>18661</v>
      </c>
      <c r="C2140" t="s">
        <v>876</v>
      </c>
      <c r="D2140" s="2" t="str">
        <f>TEXT(MID(Sales_Transactions[[#This Row],[Order Date]],2,5),"d/m/yyy")</f>
        <v>8/9/2012</v>
      </c>
      <c r="E2140" s="2" t="str">
        <f>TEXT(MID(Sales_Transactions[[#This Row],[Order Date]],2,5),"d")</f>
        <v>8</v>
      </c>
      <c r="F2140" s="2" t="str">
        <f>TEXT(MID(Sales_Transactions[[#This Row],[Order Date]],2,5),"m")</f>
        <v>9</v>
      </c>
      <c r="G2140" s="2" t="str">
        <f>TEXT(MID(Sales_Transactions[[#This Row],[Order Date]],2,5),"yyy")</f>
        <v>2012</v>
      </c>
      <c r="H2140" s="2" t="str">
        <f>TEXT(MID(Sales_Transactions[[#This Row],[Order Date]],2,5),"yyy/m")</f>
        <v>2012/9</v>
      </c>
      <c r="I2140" t="s">
        <v>22</v>
      </c>
      <c r="J2140">
        <f t="shared" si="198"/>
        <v>2</v>
      </c>
      <c r="K2140" s="2">
        <v>11</v>
      </c>
      <c r="L2140" s="3">
        <v>2618.1120000000001</v>
      </c>
      <c r="M2140" s="4">
        <v>0.04</v>
      </c>
      <c r="N2140" s="5" t="s">
        <v>34</v>
      </c>
      <c r="O2140" s="3">
        <v>-139.27000000000001</v>
      </c>
      <c r="P2140" s="3">
        <v>286.85000000000002</v>
      </c>
      <c r="Q2140" s="3">
        <v>61.76</v>
      </c>
      <c r="R2140" s="5" t="s">
        <v>2226</v>
      </c>
      <c r="S2140" s="5" t="s">
        <v>1204</v>
      </c>
      <c r="T2140" s="5" t="str">
        <f t="shared" si="199"/>
        <v>Erin Creighton</v>
      </c>
      <c r="U2140" t="s">
        <v>1988</v>
      </c>
      <c r="V2140" s="5" t="s">
        <v>47</v>
      </c>
      <c r="W2140" s="5" t="s">
        <v>57</v>
      </c>
      <c r="X2140" s="5" t="s">
        <v>107</v>
      </c>
      <c r="Y2140" s="5" t="s">
        <v>1930</v>
      </c>
      <c r="Z2140" s="5" t="s">
        <v>106</v>
      </c>
      <c r="AA2140" s="4">
        <v>0.78</v>
      </c>
      <c r="AB2140" s="1">
        <v>41162</v>
      </c>
      <c r="AC2140" s="1">
        <v>23539</v>
      </c>
      <c r="AD2140">
        <f t="shared" si="200"/>
        <v>2</v>
      </c>
      <c r="AE2140">
        <f t="shared" ca="1" si="201"/>
        <v>60</v>
      </c>
      <c r="AF2140" t="str">
        <f t="shared" ca="1" si="202"/>
        <v>18-64</v>
      </c>
      <c r="AG2140" s="3">
        <f t="shared" si="203"/>
        <v>31.681387272727275</v>
      </c>
      <c r="AH2140" t="str">
        <f>_xlfn.IFNA(VLOOKUP(Sales_Transactions[[#This Row],[Order ID]],Returned_Items[#All],2,FALSE),"Not Returned")</f>
        <v>Returned</v>
      </c>
    </row>
    <row r="2141" spans="1:34" x14ac:dyDescent="0.25">
      <c r="A2141">
        <v>18723</v>
      </c>
      <c r="C2141" t="s">
        <v>205</v>
      </c>
      <c r="D2141" s="2" t="str">
        <f>TEXT(MID(Sales_Transactions[[#This Row],[Order Date]],2,5),"d/m/yyy")</f>
        <v>12/8/2009</v>
      </c>
      <c r="E2141" s="2" t="str">
        <f>TEXT(MID(Sales_Transactions[[#This Row],[Order Date]],2,5),"d")</f>
        <v>12</v>
      </c>
      <c r="F2141" s="2" t="str">
        <f>TEXT(MID(Sales_Transactions[[#This Row],[Order Date]],2,5),"m")</f>
        <v>8</v>
      </c>
      <c r="G2141" s="2" t="str">
        <f>TEXT(MID(Sales_Transactions[[#This Row],[Order Date]],2,5),"yyy")</f>
        <v>2009</v>
      </c>
      <c r="H2141" s="2" t="str">
        <f>TEXT(MID(Sales_Transactions[[#This Row],[Order Date]],2,5),"yyy/m")</f>
        <v>2009/8</v>
      </c>
      <c r="I2141" t="s">
        <v>78</v>
      </c>
      <c r="J2141">
        <f t="shared" si="198"/>
        <v>3</v>
      </c>
      <c r="K2141" s="2">
        <v>1</v>
      </c>
      <c r="L2141" s="3">
        <v>52.096499999999999</v>
      </c>
      <c r="M2141" s="4">
        <v>0</v>
      </c>
      <c r="N2141" s="5" t="s">
        <v>23</v>
      </c>
      <c r="O2141" s="3">
        <v>-232.8</v>
      </c>
      <c r="P2141" s="3">
        <v>55.99</v>
      </c>
      <c r="Q2141" s="3">
        <v>2.5</v>
      </c>
      <c r="R2141" s="5" t="s">
        <v>2362</v>
      </c>
      <c r="S2141" s="5" t="s">
        <v>2363</v>
      </c>
      <c r="T2141" s="5" t="str">
        <f t="shared" si="199"/>
        <v>Jonathan Howell</v>
      </c>
      <c r="U2141" t="s">
        <v>1988</v>
      </c>
      <c r="V2141" s="5" t="s">
        <v>37</v>
      </c>
      <c r="W2141" s="5" t="s">
        <v>48</v>
      </c>
      <c r="X2141" s="5" t="s">
        <v>49</v>
      </c>
      <c r="Y2141" s="5" t="s">
        <v>2364</v>
      </c>
      <c r="Z2141" s="5" t="s">
        <v>60</v>
      </c>
      <c r="AA2141" s="4">
        <v>0.83</v>
      </c>
      <c r="AB2141" s="1">
        <v>40039</v>
      </c>
      <c r="AC2141" s="1">
        <v>21955</v>
      </c>
      <c r="AD2141">
        <f t="shared" si="200"/>
        <v>2</v>
      </c>
      <c r="AE2141">
        <f t="shared" ca="1" si="201"/>
        <v>64</v>
      </c>
      <c r="AF2141" t="str">
        <f t="shared" ca="1" si="202"/>
        <v>18-64</v>
      </c>
      <c r="AG2141" s="3">
        <f t="shared" si="203"/>
        <v>58.49</v>
      </c>
      <c r="AH2141" t="str">
        <f>_xlfn.IFNA(VLOOKUP(Sales_Transactions[[#This Row],[Order ID]],Returned_Items[#All],2,FALSE),"Not Returned")</f>
        <v>Not Returned</v>
      </c>
    </row>
    <row r="2142" spans="1:34" hidden="1" x14ac:dyDescent="0.25">
      <c r="A2142">
        <v>18753</v>
      </c>
      <c r="C2142" t="s">
        <v>2365</v>
      </c>
      <c r="D2142" s="2" t="str">
        <f>TEXT(MID(Sales_Transactions[[#This Row],[Order Date]],2,5),"d/m/yyy")</f>
        <v>31/7/2009</v>
      </c>
      <c r="E2142" s="2" t="str">
        <f>TEXT(MID(Sales_Transactions[[#This Row],[Order Date]],2,5),"d")</f>
        <v>31</v>
      </c>
      <c r="F2142" s="2" t="str">
        <f>TEXT(MID(Sales_Transactions[[#This Row],[Order Date]],2,5),"m")</f>
        <v>7</v>
      </c>
      <c r="G2142" s="2" t="str">
        <f>TEXT(MID(Sales_Transactions[[#This Row],[Order Date]],2,5),"yyy")</f>
        <v>2009</v>
      </c>
      <c r="H2142" s="2" t="str">
        <f>TEXT(MID(Sales_Transactions[[#This Row],[Order Date]],2,5),"yyy/m")</f>
        <v>2009/7</v>
      </c>
      <c r="I2142" t="s">
        <v>78</v>
      </c>
      <c r="J2142">
        <f t="shared" si="198"/>
        <v>3</v>
      </c>
      <c r="K2142" s="2">
        <v>31</v>
      </c>
      <c r="L2142">
        <v>3945.95</v>
      </c>
      <c r="M2142">
        <v>0.03</v>
      </c>
      <c r="N2142" t="s">
        <v>23</v>
      </c>
      <c r="O2142">
        <v>1031.32</v>
      </c>
      <c r="P2142">
        <v>128.24</v>
      </c>
      <c r="Q2142">
        <v>12.65</v>
      </c>
      <c r="R2142" t="s">
        <v>2226</v>
      </c>
      <c r="S2142" t="s">
        <v>1204</v>
      </c>
      <c r="T2142" t="str">
        <f t="shared" si="199"/>
        <v>Erin Creighton</v>
      </c>
      <c r="U2142" t="s">
        <v>1988</v>
      </c>
      <c r="V2142" t="s">
        <v>47</v>
      </c>
      <c r="W2142" t="s">
        <v>57</v>
      </c>
      <c r="X2142" t="s">
        <v>154</v>
      </c>
      <c r="Y2142" t="s">
        <v>916</v>
      </c>
      <c r="Z2142" t="s">
        <v>56</v>
      </c>
      <c r="AA2142"/>
      <c r="AB2142" s="1">
        <v>40027</v>
      </c>
      <c r="AC2142" s="1">
        <v>20920</v>
      </c>
      <c r="AD2142">
        <f t="shared" si="200"/>
        <v>2</v>
      </c>
      <c r="AE2142">
        <f t="shared" ca="1" si="201"/>
        <v>67</v>
      </c>
      <c r="AF2142" t="str">
        <f t="shared" ca="1" si="202"/>
        <v>Over 65</v>
      </c>
      <c r="AG2142">
        <f t="shared" si="203"/>
        <v>4.5435976774193545</v>
      </c>
      <c r="AH2142" t="str">
        <f>_xlfn.IFNA(VLOOKUP(Sales_Transactions[[#This Row],[Order ID]],Returned_Items[#All],2,FALSE),"Not Returned")</f>
        <v>Returned</v>
      </c>
    </row>
    <row r="2143" spans="1:34" x14ac:dyDescent="0.25">
      <c r="A2143">
        <v>18753</v>
      </c>
      <c r="C2143" t="s">
        <v>2365</v>
      </c>
      <c r="D2143" s="2" t="str">
        <f>TEXT(MID(Sales_Transactions[[#This Row],[Order Date]],2,5),"d/m/yyy")</f>
        <v>31/7/2009</v>
      </c>
      <c r="E2143" s="2" t="str">
        <f>TEXT(MID(Sales_Transactions[[#This Row],[Order Date]],2,5),"d")</f>
        <v>31</v>
      </c>
      <c r="F2143" s="2" t="str">
        <f>TEXT(MID(Sales_Transactions[[#This Row],[Order Date]],2,5),"m")</f>
        <v>7</v>
      </c>
      <c r="G2143" s="2" t="str">
        <f>TEXT(MID(Sales_Transactions[[#This Row],[Order Date]],2,5),"yyy")</f>
        <v>2009</v>
      </c>
      <c r="H2143" s="2" t="str">
        <f>TEXT(MID(Sales_Transactions[[#This Row],[Order Date]],2,5),"yyy/m")</f>
        <v>2009/7</v>
      </c>
      <c r="I2143" t="s">
        <v>78</v>
      </c>
      <c r="J2143">
        <f t="shared" si="198"/>
        <v>3</v>
      </c>
      <c r="K2143" s="2">
        <v>33</v>
      </c>
      <c r="L2143" s="3">
        <v>5394.4</v>
      </c>
      <c r="M2143" s="4">
        <v>0.01</v>
      </c>
      <c r="N2143" s="5" t="s">
        <v>34</v>
      </c>
      <c r="O2143" s="3">
        <v>788.79</v>
      </c>
      <c r="P2143" s="3">
        <v>160.97999999999999</v>
      </c>
      <c r="Q2143" s="3">
        <v>30</v>
      </c>
      <c r="R2143" s="5" t="s">
        <v>2226</v>
      </c>
      <c r="S2143" s="5" t="s">
        <v>1204</v>
      </c>
      <c r="T2143" s="5" t="str">
        <f t="shared" si="199"/>
        <v>Erin Creighton</v>
      </c>
      <c r="U2143" t="s">
        <v>1988</v>
      </c>
      <c r="V2143" s="5" t="s">
        <v>47</v>
      </c>
      <c r="W2143" s="5" t="s">
        <v>57</v>
      </c>
      <c r="X2143" s="5" t="s">
        <v>154</v>
      </c>
      <c r="Y2143" s="5" t="s">
        <v>1271</v>
      </c>
      <c r="Z2143" s="5" t="s">
        <v>40</v>
      </c>
      <c r="AA2143" s="4">
        <v>0.62</v>
      </c>
      <c r="AB2143" s="1">
        <v>40027</v>
      </c>
      <c r="AC2143" s="1">
        <v>21101</v>
      </c>
      <c r="AD2143">
        <f t="shared" si="200"/>
        <v>2</v>
      </c>
      <c r="AE2143">
        <f t="shared" ca="1" si="201"/>
        <v>66</v>
      </c>
      <c r="AF2143" t="str">
        <f t="shared" ca="1" si="202"/>
        <v>Over 65</v>
      </c>
      <c r="AG2143" s="3">
        <f t="shared" si="203"/>
        <v>5.7867849090909091</v>
      </c>
      <c r="AH2143" t="str">
        <f>_xlfn.IFNA(VLOOKUP(Sales_Transactions[[#This Row],[Order ID]],Returned_Items[#All],2,FALSE),"Not Returned")</f>
        <v>Returned</v>
      </c>
    </row>
    <row r="2144" spans="1:34" x14ac:dyDescent="0.25">
      <c r="A2144">
        <v>19204</v>
      </c>
      <c r="C2144" t="s">
        <v>2366</v>
      </c>
      <c r="D2144" s="2" t="str">
        <f>TEXT(MID(Sales_Transactions[[#This Row],[Order Date]],2,5),"d/m/yyy")</f>
        <v>18/9/2009</v>
      </c>
      <c r="E2144" s="2" t="str">
        <f>TEXT(MID(Sales_Transactions[[#This Row],[Order Date]],2,5),"d")</f>
        <v>18</v>
      </c>
      <c r="F2144" s="2" t="str">
        <f>TEXT(MID(Sales_Transactions[[#This Row],[Order Date]],2,5),"m")</f>
        <v>9</v>
      </c>
      <c r="G2144" s="2" t="str">
        <f>TEXT(MID(Sales_Transactions[[#This Row],[Order Date]],2,5),"yyy")</f>
        <v>2009</v>
      </c>
      <c r="H2144" s="2" t="str">
        <f>TEXT(MID(Sales_Transactions[[#This Row],[Order Date]],2,5),"yyy/m")</f>
        <v>2009/9</v>
      </c>
      <c r="I2144" t="s">
        <v>78</v>
      </c>
      <c r="J2144">
        <f t="shared" si="198"/>
        <v>3</v>
      </c>
      <c r="K2144" s="2">
        <v>27</v>
      </c>
      <c r="L2144" s="3">
        <v>233.92</v>
      </c>
      <c r="M2144" s="4">
        <v>0.1</v>
      </c>
      <c r="N2144" s="5" t="s">
        <v>23</v>
      </c>
      <c r="O2144" s="3">
        <v>-80.75</v>
      </c>
      <c r="P2144" s="3">
        <v>8.75</v>
      </c>
      <c r="Q2144" s="3">
        <v>8.5399999999999991</v>
      </c>
      <c r="R2144" s="5" t="s">
        <v>2367</v>
      </c>
      <c r="S2144" s="5" t="s">
        <v>2368</v>
      </c>
      <c r="T2144" s="5" t="str">
        <f t="shared" si="199"/>
        <v>Linda Cazamias</v>
      </c>
      <c r="U2144" t="s">
        <v>1988</v>
      </c>
      <c r="V2144" s="5" t="s">
        <v>47</v>
      </c>
      <c r="W2144" s="5" t="s">
        <v>57</v>
      </c>
      <c r="X2144" s="5" t="s">
        <v>58</v>
      </c>
      <c r="Y2144" s="5" t="s">
        <v>1126</v>
      </c>
      <c r="Z2144" s="5" t="s">
        <v>60</v>
      </c>
      <c r="AA2144" s="4">
        <v>0.43</v>
      </c>
      <c r="AB2144" s="1">
        <v>40075</v>
      </c>
      <c r="AC2144" s="1">
        <v>28937</v>
      </c>
      <c r="AD2144">
        <f t="shared" si="200"/>
        <v>1</v>
      </c>
      <c r="AE2144">
        <f t="shared" ca="1" si="201"/>
        <v>45</v>
      </c>
      <c r="AF2144" t="str">
        <f t="shared" ca="1" si="202"/>
        <v>18-64</v>
      </c>
      <c r="AG2144" s="3">
        <f t="shared" si="203"/>
        <v>0.64004629629629628</v>
      </c>
      <c r="AH2144" t="str">
        <f>_xlfn.IFNA(VLOOKUP(Sales_Transactions[[#This Row],[Order ID]],Returned_Items[#All],2,FALSE),"Not Returned")</f>
        <v>Not Returned</v>
      </c>
    </row>
    <row r="2145" spans="1:34" x14ac:dyDescent="0.25">
      <c r="A2145">
        <v>19204</v>
      </c>
      <c r="C2145" t="s">
        <v>2366</v>
      </c>
      <c r="D2145" s="2" t="str">
        <f>TEXT(MID(Sales_Transactions[[#This Row],[Order Date]],2,5),"d/m/yyy")</f>
        <v>18/9/2009</v>
      </c>
      <c r="E2145" s="2" t="str">
        <f>TEXT(MID(Sales_Transactions[[#This Row],[Order Date]],2,5),"d")</f>
        <v>18</v>
      </c>
      <c r="F2145" s="2" t="str">
        <f>TEXT(MID(Sales_Transactions[[#This Row],[Order Date]],2,5),"m")</f>
        <v>9</v>
      </c>
      <c r="G2145" s="2" t="str">
        <f>TEXT(MID(Sales_Transactions[[#This Row],[Order Date]],2,5),"yyy")</f>
        <v>2009</v>
      </c>
      <c r="H2145" s="2" t="str">
        <f>TEXT(MID(Sales_Transactions[[#This Row],[Order Date]],2,5),"yyy/m")</f>
        <v>2009/9</v>
      </c>
      <c r="I2145" t="s">
        <v>78</v>
      </c>
      <c r="J2145">
        <f t="shared" si="198"/>
        <v>3</v>
      </c>
      <c r="K2145" s="2">
        <v>28</v>
      </c>
      <c r="L2145" s="3">
        <v>1642.05</v>
      </c>
      <c r="M2145" s="4">
        <v>0.03</v>
      </c>
      <c r="N2145" s="5" t="s">
        <v>23</v>
      </c>
      <c r="O2145" s="3">
        <v>829.73</v>
      </c>
      <c r="P2145" s="3">
        <v>55.98</v>
      </c>
      <c r="Q2145" s="3">
        <v>4.8600000000000003</v>
      </c>
      <c r="R2145" s="5" t="s">
        <v>2367</v>
      </c>
      <c r="S2145" s="5" t="s">
        <v>2368</v>
      </c>
      <c r="T2145" s="5" t="str">
        <f t="shared" si="199"/>
        <v>Linda Cazamias</v>
      </c>
      <c r="U2145" t="s">
        <v>1988</v>
      </c>
      <c r="V2145" s="5" t="s">
        <v>47</v>
      </c>
      <c r="W2145" s="5" t="s">
        <v>28</v>
      </c>
      <c r="X2145" s="5" t="s">
        <v>75</v>
      </c>
      <c r="Y2145" s="5" t="s">
        <v>2253</v>
      </c>
      <c r="Z2145" s="5" t="s">
        <v>43</v>
      </c>
      <c r="AA2145" s="4">
        <v>0.36</v>
      </c>
      <c r="AB2145" s="1">
        <v>40076</v>
      </c>
      <c r="AC2145" s="1">
        <v>28892</v>
      </c>
      <c r="AD2145">
        <f t="shared" si="200"/>
        <v>2</v>
      </c>
      <c r="AE2145">
        <f t="shared" ca="1" si="201"/>
        <v>45</v>
      </c>
      <c r="AF2145" t="str">
        <f t="shared" ca="1" si="202"/>
        <v>18-64</v>
      </c>
      <c r="AG2145" s="3">
        <f t="shared" si="203"/>
        <v>2.1722573571428572</v>
      </c>
      <c r="AH2145" t="str">
        <f>_xlfn.IFNA(VLOOKUP(Sales_Transactions[[#This Row],[Order ID]],Returned_Items[#All],2,FALSE),"Not Returned")</f>
        <v>Not Returned</v>
      </c>
    </row>
    <row r="2146" spans="1:34" x14ac:dyDescent="0.25">
      <c r="A2146">
        <v>19394</v>
      </c>
      <c r="C2146" t="s">
        <v>1587</v>
      </c>
      <c r="D2146" s="2" t="str">
        <f>TEXT(MID(Sales_Transactions[[#This Row],[Order Date]],2,5),"d/m/yyy")</f>
        <v>25/12/2012</v>
      </c>
      <c r="E2146" s="2" t="str">
        <f>TEXT(MID(Sales_Transactions[[#This Row],[Order Date]],2,5),"d")</f>
        <v>25</v>
      </c>
      <c r="F2146" s="2" t="str">
        <f>TEXT(MID(Sales_Transactions[[#This Row],[Order Date]],2,5),"m")</f>
        <v>12</v>
      </c>
      <c r="G2146" s="2" t="str">
        <f>TEXT(MID(Sales_Transactions[[#This Row],[Order Date]],2,5),"yyy")</f>
        <v>2012</v>
      </c>
      <c r="H2146" s="2" t="str">
        <f>TEXT(MID(Sales_Transactions[[#This Row],[Order Date]],2,5),"yyy/m")</f>
        <v>2012/12</v>
      </c>
      <c r="I2146" t="s">
        <v>78</v>
      </c>
      <c r="J2146">
        <f t="shared" si="198"/>
        <v>3</v>
      </c>
      <c r="K2146" s="2">
        <v>16</v>
      </c>
      <c r="L2146" s="3">
        <v>279.327</v>
      </c>
      <c r="M2146" s="4">
        <v>0.05</v>
      </c>
      <c r="N2146" s="5" t="s">
        <v>23</v>
      </c>
      <c r="O2146" s="3">
        <v>75.209999999999994</v>
      </c>
      <c r="P2146" s="3">
        <v>20.99</v>
      </c>
      <c r="Q2146" s="3">
        <v>0.99</v>
      </c>
      <c r="R2146" s="5" t="s">
        <v>1836</v>
      </c>
      <c r="S2146" s="5" t="s">
        <v>2302</v>
      </c>
      <c r="T2146" s="5" t="str">
        <f t="shared" si="199"/>
        <v>Darren Powers</v>
      </c>
      <c r="U2146" t="s">
        <v>1988</v>
      </c>
      <c r="V2146" s="5" t="s">
        <v>47</v>
      </c>
      <c r="W2146" s="5" t="s">
        <v>48</v>
      </c>
      <c r="X2146" s="5" t="s">
        <v>49</v>
      </c>
      <c r="Y2146" s="5" t="s">
        <v>427</v>
      </c>
      <c r="Z2146" s="5" t="s">
        <v>84</v>
      </c>
      <c r="AA2146" s="4">
        <v>0.37</v>
      </c>
      <c r="AB2146" s="1">
        <v>41269</v>
      </c>
      <c r="AC2146" s="1">
        <v>29460</v>
      </c>
      <c r="AD2146">
        <f t="shared" si="200"/>
        <v>1</v>
      </c>
      <c r="AE2146">
        <f t="shared" ca="1" si="201"/>
        <v>43</v>
      </c>
      <c r="AF2146" t="str">
        <f t="shared" ca="1" si="202"/>
        <v>18-64</v>
      </c>
      <c r="AG2146" s="3">
        <f t="shared" si="203"/>
        <v>1.3730940624999999</v>
      </c>
      <c r="AH2146" t="str">
        <f>_xlfn.IFNA(VLOOKUP(Sales_Transactions[[#This Row],[Order ID]],Returned_Items[#All],2,FALSE),"Not Returned")</f>
        <v>Not Returned</v>
      </c>
    </row>
    <row r="2147" spans="1:34" x14ac:dyDescent="0.25">
      <c r="A2147">
        <v>19394</v>
      </c>
      <c r="C2147" t="s">
        <v>1587</v>
      </c>
      <c r="D2147" s="2" t="str">
        <f>TEXT(MID(Sales_Transactions[[#This Row],[Order Date]],2,5),"d/m/yyy")</f>
        <v>25/12/2012</v>
      </c>
      <c r="E2147" s="2" t="str">
        <f>TEXT(MID(Sales_Transactions[[#This Row],[Order Date]],2,5),"d")</f>
        <v>25</v>
      </c>
      <c r="F2147" s="2" t="str">
        <f>TEXT(MID(Sales_Transactions[[#This Row],[Order Date]],2,5),"m")</f>
        <v>12</v>
      </c>
      <c r="G2147" s="2" t="str">
        <f>TEXT(MID(Sales_Transactions[[#This Row],[Order Date]],2,5),"yyy")</f>
        <v>2012</v>
      </c>
      <c r="H2147" s="2" t="str">
        <f>TEXT(MID(Sales_Transactions[[#This Row],[Order Date]],2,5),"yyy/m")</f>
        <v>2012/12</v>
      </c>
      <c r="I2147" t="s">
        <v>78</v>
      </c>
      <c r="J2147">
        <f t="shared" si="198"/>
        <v>3</v>
      </c>
      <c r="K2147" s="2">
        <v>5</v>
      </c>
      <c r="L2147" s="3">
        <v>539.20600000000002</v>
      </c>
      <c r="M2147" s="4">
        <v>0.05</v>
      </c>
      <c r="N2147" s="5" t="s">
        <v>23</v>
      </c>
      <c r="O2147" s="3">
        <v>-452.39</v>
      </c>
      <c r="P2147" s="3">
        <v>125.99</v>
      </c>
      <c r="Q2147" s="3">
        <v>8.8000000000000007</v>
      </c>
      <c r="R2147" s="5" t="s">
        <v>1836</v>
      </c>
      <c r="S2147" s="5" t="s">
        <v>2302</v>
      </c>
      <c r="T2147" s="5" t="str">
        <f t="shared" si="199"/>
        <v>Darren Powers</v>
      </c>
      <c r="U2147" t="s">
        <v>1988</v>
      </c>
      <c r="V2147" s="5" t="s">
        <v>47</v>
      </c>
      <c r="W2147" s="5" t="s">
        <v>48</v>
      </c>
      <c r="X2147" s="5" t="s">
        <v>49</v>
      </c>
      <c r="Y2147" s="5" t="s">
        <v>1380</v>
      </c>
      <c r="Z2147" s="5" t="s">
        <v>43</v>
      </c>
      <c r="AA2147" s="4">
        <v>0.59</v>
      </c>
      <c r="AB2147" s="1">
        <v>41271</v>
      </c>
      <c r="AC2147" s="1">
        <v>29242</v>
      </c>
      <c r="AD2147">
        <f t="shared" si="200"/>
        <v>3</v>
      </c>
      <c r="AE2147">
        <f t="shared" ca="1" si="201"/>
        <v>44</v>
      </c>
      <c r="AF2147" t="str">
        <f t="shared" ca="1" si="202"/>
        <v>18-64</v>
      </c>
      <c r="AG2147" s="3">
        <f t="shared" si="203"/>
        <v>26.945400999999997</v>
      </c>
      <c r="AH2147" t="str">
        <f>_xlfn.IFNA(VLOOKUP(Sales_Transactions[[#This Row],[Order ID]],Returned_Items[#All],2,FALSE),"Not Returned")</f>
        <v>Not Returned</v>
      </c>
    </row>
    <row r="2148" spans="1:34" x14ac:dyDescent="0.25">
      <c r="A2148">
        <v>19653</v>
      </c>
      <c r="C2148" t="s">
        <v>2369</v>
      </c>
      <c r="D2148" s="2" t="str">
        <f>TEXT(MID(Sales_Transactions[[#This Row],[Order Date]],2,5),"d/m/yyy")</f>
        <v>11/9/2012</v>
      </c>
      <c r="E2148" s="2" t="str">
        <f>TEXT(MID(Sales_Transactions[[#This Row],[Order Date]],2,5),"d")</f>
        <v>11</v>
      </c>
      <c r="F2148" s="2" t="str">
        <f>TEXT(MID(Sales_Transactions[[#This Row],[Order Date]],2,5),"m")</f>
        <v>9</v>
      </c>
      <c r="G2148" s="2" t="str">
        <f>TEXT(MID(Sales_Transactions[[#This Row],[Order Date]],2,5),"yyy")</f>
        <v>2012</v>
      </c>
      <c r="H2148" s="2" t="str">
        <f>TEXT(MID(Sales_Transactions[[#This Row],[Order Date]],2,5),"yyy/m")</f>
        <v>2012/9</v>
      </c>
      <c r="I2148" t="s">
        <v>52</v>
      </c>
      <c r="J2148">
        <f t="shared" si="198"/>
        <v>1</v>
      </c>
      <c r="K2148" s="2">
        <v>34</v>
      </c>
      <c r="L2148" s="3">
        <v>125.46</v>
      </c>
      <c r="M2148" s="4">
        <v>7.0000000000000007E-2</v>
      </c>
      <c r="N2148" s="5" t="s">
        <v>23</v>
      </c>
      <c r="O2148" s="3">
        <v>-129.63</v>
      </c>
      <c r="P2148" s="3">
        <v>3.58</v>
      </c>
      <c r="Q2148" s="3">
        <v>5.47</v>
      </c>
      <c r="R2148" s="5" t="s">
        <v>163</v>
      </c>
      <c r="S2148" s="5" t="s">
        <v>2236</v>
      </c>
      <c r="T2148" s="5" t="str">
        <f t="shared" si="199"/>
        <v>Edward Nazzal</v>
      </c>
      <c r="U2148" t="s">
        <v>1988</v>
      </c>
      <c r="V2148" s="5" t="s">
        <v>74</v>
      </c>
      <c r="W2148" s="5" t="s">
        <v>28</v>
      </c>
      <c r="X2148" s="5" t="s">
        <v>41</v>
      </c>
      <c r="Y2148" s="5" t="s">
        <v>769</v>
      </c>
      <c r="Z2148" s="5" t="s">
        <v>43</v>
      </c>
      <c r="AA2148" s="4">
        <v>0.37</v>
      </c>
      <c r="AB2148" s="1">
        <v>41163</v>
      </c>
      <c r="AC2148" s="1">
        <v>29356</v>
      </c>
      <c r="AD2148">
        <f t="shared" si="200"/>
        <v>0</v>
      </c>
      <c r="AE2148">
        <f t="shared" ca="1" si="201"/>
        <v>44</v>
      </c>
      <c r="AF2148" t="str">
        <f t="shared" ca="1" si="202"/>
        <v>18-64</v>
      </c>
      <c r="AG2148" s="3">
        <f t="shared" si="203"/>
        <v>0.26610276470588234</v>
      </c>
      <c r="AH2148" t="str">
        <f>_xlfn.IFNA(VLOOKUP(Sales_Transactions[[#This Row],[Order ID]],Returned_Items[#All],2,FALSE),"Not Returned")</f>
        <v>Not Returned</v>
      </c>
    </row>
    <row r="2149" spans="1:34" x14ac:dyDescent="0.25">
      <c r="A2149">
        <v>19687</v>
      </c>
      <c r="C2149" t="s">
        <v>1782</v>
      </c>
      <c r="D2149" s="2" t="str">
        <f>TEXT(MID(Sales_Transactions[[#This Row],[Order Date]],2,5),"d/m/yyy")</f>
        <v>13/8/2010</v>
      </c>
      <c r="E2149" s="2" t="str">
        <f>TEXT(MID(Sales_Transactions[[#This Row],[Order Date]],2,5),"d")</f>
        <v>13</v>
      </c>
      <c r="F2149" s="2" t="str">
        <f>TEXT(MID(Sales_Transactions[[#This Row],[Order Date]],2,5),"m")</f>
        <v>8</v>
      </c>
      <c r="G2149" s="2" t="str">
        <f>TEXT(MID(Sales_Transactions[[#This Row],[Order Date]],2,5),"yyy")</f>
        <v>2010</v>
      </c>
      <c r="H2149" s="2" t="str">
        <f>TEXT(MID(Sales_Transactions[[#This Row],[Order Date]],2,5),"yyy/m")</f>
        <v>2010/8</v>
      </c>
      <c r="I2149" t="s">
        <v>78</v>
      </c>
      <c r="J2149">
        <f t="shared" si="198"/>
        <v>3</v>
      </c>
      <c r="K2149" s="2">
        <v>33</v>
      </c>
      <c r="L2149" s="3">
        <v>47.99</v>
      </c>
      <c r="M2149" s="4">
        <v>0.06</v>
      </c>
      <c r="N2149" s="5" t="s">
        <v>23</v>
      </c>
      <c r="O2149" s="3">
        <v>3.86</v>
      </c>
      <c r="P2149" s="3">
        <v>1.48</v>
      </c>
      <c r="Q2149" s="3">
        <v>0.7</v>
      </c>
      <c r="R2149" s="5" t="s">
        <v>2312</v>
      </c>
      <c r="S2149" s="5" t="s">
        <v>2282</v>
      </c>
      <c r="T2149" s="5" t="str">
        <f t="shared" si="199"/>
        <v>George Ashbrook</v>
      </c>
      <c r="U2149" t="s">
        <v>1988</v>
      </c>
      <c r="V2149" s="5" t="s">
        <v>37</v>
      </c>
      <c r="W2149" s="5" t="s">
        <v>28</v>
      </c>
      <c r="X2149" s="5" t="s">
        <v>82</v>
      </c>
      <c r="Y2149" s="5" t="s">
        <v>1054</v>
      </c>
      <c r="Z2149" s="5" t="s">
        <v>84</v>
      </c>
      <c r="AA2149" s="4">
        <v>0.37</v>
      </c>
      <c r="AB2149" s="1">
        <v>40404</v>
      </c>
      <c r="AC2149" s="1">
        <v>30917</v>
      </c>
      <c r="AD2149">
        <f t="shared" si="200"/>
        <v>1</v>
      </c>
      <c r="AE2149">
        <f t="shared" ca="1" si="201"/>
        <v>39</v>
      </c>
      <c r="AF2149" t="str">
        <f t="shared" ca="1" si="202"/>
        <v>18-64</v>
      </c>
      <c r="AG2149" s="3">
        <f t="shared" si="203"/>
        <v>6.6033696969696964E-2</v>
      </c>
      <c r="AH2149" t="str">
        <f>_xlfn.IFNA(VLOOKUP(Sales_Transactions[[#This Row],[Order ID]],Returned_Items[#All],2,FALSE),"Not Returned")</f>
        <v>Not Returned</v>
      </c>
    </row>
    <row r="2150" spans="1:34" x14ac:dyDescent="0.25">
      <c r="A2150">
        <v>19687</v>
      </c>
      <c r="C2150" t="s">
        <v>1782</v>
      </c>
      <c r="D2150" s="2" t="str">
        <f>TEXT(MID(Sales_Transactions[[#This Row],[Order Date]],2,5),"d/m/yyy")</f>
        <v>13/8/2010</v>
      </c>
      <c r="E2150" s="2" t="str">
        <f>TEXT(MID(Sales_Transactions[[#This Row],[Order Date]],2,5),"d")</f>
        <v>13</v>
      </c>
      <c r="F2150" s="2" t="str">
        <f>TEXT(MID(Sales_Transactions[[#This Row],[Order Date]],2,5),"m")</f>
        <v>8</v>
      </c>
      <c r="G2150" s="2" t="str">
        <f>TEXT(MID(Sales_Transactions[[#This Row],[Order Date]],2,5),"yyy")</f>
        <v>2010</v>
      </c>
      <c r="H2150" s="2" t="str">
        <f>TEXT(MID(Sales_Transactions[[#This Row],[Order Date]],2,5),"yyy/m")</f>
        <v>2010/8</v>
      </c>
      <c r="I2150" t="s">
        <v>78</v>
      </c>
      <c r="J2150">
        <f t="shared" si="198"/>
        <v>3</v>
      </c>
      <c r="K2150" s="2">
        <v>23</v>
      </c>
      <c r="L2150" s="3">
        <v>829.61699999999996</v>
      </c>
      <c r="M2150" s="4">
        <v>0.1</v>
      </c>
      <c r="N2150" s="5" t="s">
        <v>23</v>
      </c>
      <c r="O2150" s="3">
        <v>25.53</v>
      </c>
      <c r="P2150" s="3">
        <v>45.99</v>
      </c>
      <c r="Q2150" s="3">
        <v>4.99</v>
      </c>
      <c r="R2150" s="5" t="s">
        <v>2312</v>
      </c>
      <c r="S2150" s="5" t="s">
        <v>2282</v>
      </c>
      <c r="T2150" s="5" t="str">
        <f t="shared" si="199"/>
        <v>George Ashbrook</v>
      </c>
      <c r="U2150" t="s">
        <v>1988</v>
      </c>
      <c r="V2150" s="5" t="s">
        <v>37</v>
      </c>
      <c r="W2150" s="5" t="s">
        <v>48</v>
      </c>
      <c r="X2150" s="5" t="s">
        <v>49</v>
      </c>
      <c r="Y2150" s="5" t="s">
        <v>2370</v>
      </c>
      <c r="Z2150" s="5" t="s">
        <v>43</v>
      </c>
      <c r="AA2150" s="4">
        <v>0.56999999999999995</v>
      </c>
      <c r="AB2150" s="1">
        <v>40405</v>
      </c>
      <c r="AC2150" s="1">
        <v>30773</v>
      </c>
      <c r="AD2150">
        <f t="shared" si="200"/>
        <v>2</v>
      </c>
      <c r="AE2150">
        <f t="shared" ca="1" si="201"/>
        <v>40</v>
      </c>
      <c r="AF2150" t="str">
        <f t="shared" ca="1" si="202"/>
        <v>18-64</v>
      </c>
      <c r="AG2150" s="3">
        <f t="shared" si="203"/>
        <v>2.2145221739130436</v>
      </c>
      <c r="AH2150" t="str">
        <f>_xlfn.IFNA(VLOOKUP(Sales_Transactions[[#This Row],[Order ID]],Returned_Items[#All],2,FALSE),"Not Returned")</f>
        <v>Not Returned</v>
      </c>
    </row>
    <row r="2151" spans="1:34" x14ac:dyDescent="0.25">
      <c r="A2151">
        <v>19716</v>
      </c>
      <c r="C2151" t="s">
        <v>2266</v>
      </c>
      <c r="D2151" s="2" t="str">
        <f>TEXT(MID(Sales_Transactions[[#This Row],[Order Date]],2,5),"d/m/yyy")</f>
        <v>29/9/2009</v>
      </c>
      <c r="E2151" s="2" t="str">
        <f>TEXT(MID(Sales_Transactions[[#This Row],[Order Date]],2,5),"d")</f>
        <v>29</v>
      </c>
      <c r="F2151" s="2" t="str">
        <f>TEXT(MID(Sales_Transactions[[#This Row],[Order Date]],2,5),"m")</f>
        <v>9</v>
      </c>
      <c r="G2151" s="2" t="str">
        <f>TEXT(MID(Sales_Transactions[[#This Row],[Order Date]],2,5),"yyy")</f>
        <v>2009</v>
      </c>
      <c r="H2151" s="2" t="str">
        <f>TEXT(MID(Sales_Transactions[[#This Row],[Order Date]],2,5),"yyy/m")</f>
        <v>2009/9</v>
      </c>
      <c r="I2151" t="s">
        <v>22</v>
      </c>
      <c r="J2151">
        <f t="shared" si="198"/>
        <v>2</v>
      </c>
      <c r="K2151" s="2">
        <v>5</v>
      </c>
      <c r="L2151" s="3">
        <v>616.10550000000001</v>
      </c>
      <c r="M2151" s="4">
        <v>0.03</v>
      </c>
      <c r="N2151" s="5" t="s">
        <v>23</v>
      </c>
      <c r="O2151" s="3">
        <v>-458.74</v>
      </c>
      <c r="P2151" s="3">
        <v>140.99</v>
      </c>
      <c r="Q2151" s="3">
        <v>4.2</v>
      </c>
      <c r="R2151" s="5" t="s">
        <v>2155</v>
      </c>
      <c r="S2151" s="5" t="s">
        <v>137</v>
      </c>
      <c r="T2151" s="5" t="str">
        <f t="shared" si="199"/>
        <v>Nat Carroll</v>
      </c>
      <c r="U2151" t="s">
        <v>1988</v>
      </c>
      <c r="V2151" s="5" t="s">
        <v>74</v>
      </c>
      <c r="W2151" s="5" t="s">
        <v>48</v>
      </c>
      <c r="X2151" s="5" t="s">
        <v>49</v>
      </c>
      <c r="Y2151" s="5" t="s">
        <v>1371</v>
      </c>
      <c r="Z2151" s="5" t="s">
        <v>43</v>
      </c>
      <c r="AA2151" s="4">
        <v>0.59</v>
      </c>
      <c r="AB2151" s="1">
        <v>40092</v>
      </c>
      <c r="AC2151" s="1">
        <v>18312</v>
      </c>
      <c r="AD2151">
        <f t="shared" si="200"/>
        <v>7</v>
      </c>
      <c r="AE2151">
        <f t="shared" ca="1" si="201"/>
        <v>74</v>
      </c>
      <c r="AF2151" t="str">
        <f t="shared" ca="1" si="202"/>
        <v>Over 65</v>
      </c>
      <c r="AG2151" s="3">
        <f t="shared" si="203"/>
        <v>29.029540600000001</v>
      </c>
      <c r="AH2151" t="str">
        <f>_xlfn.IFNA(VLOOKUP(Sales_Transactions[[#This Row],[Order ID]],Returned_Items[#All],2,FALSE),"Not Returned")</f>
        <v>Not Returned</v>
      </c>
    </row>
    <row r="2152" spans="1:34" x14ac:dyDescent="0.25">
      <c r="A2152">
        <v>19782</v>
      </c>
      <c r="C2152" t="s">
        <v>2159</v>
      </c>
      <c r="D2152" s="2" t="str">
        <f>TEXT(MID(Sales_Transactions[[#This Row],[Order Date]],2,5),"d/m/yyy")</f>
        <v>18/10/2012</v>
      </c>
      <c r="E2152" s="2" t="str">
        <f>TEXT(MID(Sales_Transactions[[#This Row],[Order Date]],2,5),"d")</f>
        <v>18</v>
      </c>
      <c r="F2152" s="2" t="str">
        <f>TEXT(MID(Sales_Transactions[[#This Row],[Order Date]],2,5),"m")</f>
        <v>10</v>
      </c>
      <c r="G2152" s="2" t="str">
        <f>TEXT(MID(Sales_Transactions[[#This Row],[Order Date]],2,5),"yyy")</f>
        <v>2012</v>
      </c>
      <c r="H2152" s="2" t="str">
        <f>TEXT(MID(Sales_Transactions[[#This Row],[Order Date]],2,5),"yyy/m")</f>
        <v>2012/10</v>
      </c>
      <c r="I2152" t="s">
        <v>22</v>
      </c>
      <c r="J2152">
        <f t="shared" si="198"/>
        <v>2</v>
      </c>
      <c r="K2152" s="2">
        <v>18</v>
      </c>
      <c r="L2152" s="3">
        <v>33.21</v>
      </c>
      <c r="M2152" s="4">
        <v>0.06</v>
      </c>
      <c r="N2152" s="5" t="s">
        <v>23</v>
      </c>
      <c r="O2152" s="3">
        <v>-0.85</v>
      </c>
      <c r="P2152" s="3">
        <v>1.81</v>
      </c>
      <c r="Q2152" s="3">
        <v>0.75</v>
      </c>
      <c r="R2152" s="5" t="s">
        <v>2226</v>
      </c>
      <c r="S2152" s="5" t="s">
        <v>2282</v>
      </c>
      <c r="T2152" s="5" t="str">
        <f t="shared" si="199"/>
        <v>Erin Ashbrook</v>
      </c>
      <c r="U2152" t="s">
        <v>1988</v>
      </c>
      <c r="V2152" s="5" t="s">
        <v>37</v>
      </c>
      <c r="W2152" s="5" t="s">
        <v>28</v>
      </c>
      <c r="X2152" s="5" t="s">
        <v>82</v>
      </c>
      <c r="Y2152" s="5" t="s">
        <v>629</v>
      </c>
      <c r="Z2152" s="5" t="s">
        <v>84</v>
      </c>
      <c r="AA2152" s="4">
        <v>0.52</v>
      </c>
      <c r="AB2152" s="1">
        <v>41204</v>
      </c>
      <c r="AC2152" s="1">
        <v>15137</v>
      </c>
      <c r="AD2152">
        <f t="shared" si="200"/>
        <v>4</v>
      </c>
      <c r="AE2152">
        <f t="shared" ca="1" si="201"/>
        <v>83</v>
      </c>
      <c r="AF2152" t="str">
        <f t="shared" ca="1" si="202"/>
        <v>Over 65</v>
      </c>
      <c r="AG2152" s="3">
        <f t="shared" si="203"/>
        <v>0.14216188888888889</v>
      </c>
      <c r="AH2152" t="str">
        <f>_xlfn.IFNA(VLOOKUP(Sales_Transactions[[#This Row],[Order ID]],Returned_Items[#All],2,FALSE),"Not Returned")</f>
        <v>Not Returned</v>
      </c>
    </row>
    <row r="2153" spans="1:34" x14ac:dyDescent="0.25">
      <c r="A2153">
        <v>20134</v>
      </c>
      <c r="C2153" t="s">
        <v>1822</v>
      </c>
      <c r="D2153" s="2" t="str">
        <f>TEXT(MID(Sales_Transactions[[#This Row],[Order Date]],2,5),"d/m/yyy")</f>
        <v>12/3/2011</v>
      </c>
      <c r="E2153" s="2" t="str">
        <f>TEXT(MID(Sales_Transactions[[#This Row],[Order Date]],2,5),"d")</f>
        <v>12</v>
      </c>
      <c r="F2153" s="2" t="str">
        <f>TEXT(MID(Sales_Transactions[[#This Row],[Order Date]],2,5),"m")</f>
        <v>3</v>
      </c>
      <c r="G2153" s="2" t="str">
        <f>TEXT(MID(Sales_Transactions[[#This Row],[Order Date]],2,5),"yyy")</f>
        <v>2011</v>
      </c>
      <c r="H2153" s="2" t="str">
        <f>TEXT(MID(Sales_Transactions[[#This Row],[Order Date]],2,5),"yyy/m")</f>
        <v>2011/3</v>
      </c>
      <c r="I2153" t="s">
        <v>22</v>
      </c>
      <c r="J2153">
        <f t="shared" si="198"/>
        <v>2</v>
      </c>
      <c r="K2153" s="2">
        <v>26</v>
      </c>
      <c r="L2153" s="3">
        <v>583.55999999999995</v>
      </c>
      <c r="M2153" s="4">
        <v>0.02</v>
      </c>
      <c r="N2153" s="5" t="s">
        <v>23</v>
      </c>
      <c r="O2153" s="3">
        <v>-94.59</v>
      </c>
      <c r="P2153" s="3">
        <v>20.97</v>
      </c>
      <c r="Q2153" s="3">
        <v>6.5</v>
      </c>
      <c r="R2153" s="5" t="s">
        <v>2255</v>
      </c>
      <c r="S2153" s="5" t="s">
        <v>2256</v>
      </c>
      <c r="T2153" s="5" t="str">
        <f t="shared" si="199"/>
        <v>James Lanier</v>
      </c>
      <c r="U2153" t="s">
        <v>1988</v>
      </c>
      <c r="V2153" s="5" t="s">
        <v>47</v>
      </c>
      <c r="W2153" s="5" t="s">
        <v>48</v>
      </c>
      <c r="X2153" s="5" t="s">
        <v>87</v>
      </c>
      <c r="Y2153" s="5" t="s">
        <v>411</v>
      </c>
      <c r="Z2153" s="5" t="s">
        <v>43</v>
      </c>
      <c r="AA2153" s="4">
        <v>0.78</v>
      </c>
      <c r="AB2153" s="1">
        <v>40618</v>
      </c>
      <c r="AC2153" s="1">
        <v>30291</v>
      </c>
      <c r="AD2153">
        <f t="shared" si="200"/>
        <v>4</v>
      </c>
      <c r="AE2153">
        <f t="shared" ca="1" si="201"/>
        <v>41</v>
      </c>
      <c r="AF2153" t="str">
        <f t="shared" ca="1" si="202"/>
        <v>18-64</v>
      </c>
      <c r="AG2153" s="3">
        <f t="shared" si="203"/>
        <v>1.0563771538461539</v>
      </c>
      <c r="AH2153" t="str">
        <f>_xlfn.IFNA(VLOOKUP(Sales_Transactions[[#This Row],[Order ID]],Returned_Items[#All],2,FALSE),"Not Returned")</f>
        <v>Returned</v>
      </c>
    </row>
    <row r="2154" spans="1:34" x14ac:dyDescent="0.25">
      <c r="A2154">
        <v>20134</v>
      </c>
      <c r="C2154" t="s">
        <v>1822</v>
      </c>
      <c r="D2154" s="2" t="str">
        <f>TEXT(MID(Sales_Transactions[[#This Row],[Order Date]],2,5),"d/m/yyy")</f>
        <v>12/3/2011</v>
      </c>
      <c r="E2154" s="2" t="str">
        <f>TEXT(MID(Sales_Transactions[[#This Row],[Order Date]],2,5),"d")</f>
        <v>12</v>
      </c>
      <c r="F2154" s="2" t="str">
        <f>TEXT(MID(Sales_Transactions[[#This Row],[Order Date]],2,5),"m")</f>
        <v>3</v>
      </c>
      <c r="G2154" s="2" t="str">
        <f>TEXT(MID(Sales_Transactions[[#This Row],[Order Date]],2,5),"yyy")</f>
        <v>2011</v>
      </c>
      <c r="H2154" s="2" t="str">
        <f>TEXT(MID(Sales_Transactions[[#This Row],[Order Date]],2,5),"yyy/m")</f>
        <v>2011/3</v>
      </c>
      <c r="I2154" t="s">
        <v>22</v>
      </c>
      <c r="J2154">
        <f t="shared" si="198"/>
        <v>2</v>
      </c>
      <c r="K2154" s="2">
        <v>47</v>
      </c>
      <c r="L2154" s="3">
        <v>281.47000000000003</v>
      </c>
      <c r="M2154" s="4">
        <v>0.1</v>
      </c>
      <c r="N2154" s="5" t="s">
        <v>23</v>
      </c>
      <c r="O2154" s="3">
        <v>-190.57</v>
      </c>
      <c r="P2154" s="3">
        <v>6.48</v>
      </c>
      <c r="Q2154" s="3">
        <v>7.37</v>
      </c>
      <c r="R2154" s="5" t="s">
        <v>2255</v>
      </c>
      <c r="S2154" s="5" t="s">
        <v>2256</v>
      </c>
      <c r="T2154" s="5" t="str">
        <f t="shared" si="199"/>
        <v>James Lanier</v>
      </c>
      <c r="U2154" t="s">
        <v>1988</v>
      </c>
      <c r="V2154" s="5" t="s">
        <v>47</v>
      </c>
      <c r="W2154" s="5" t="s">
        <v>28</v>
      </c>
      <c r="X2154" s="5" t="s">
        <v>75</v>
      </c>
      <c r="Y2154" s="5" t="s">
        <v>1499</v>
      </c>
      <c r="Z2154" s="5" t="s">
        <v>43</v>
      </c>
      <c r="AA2154" s="4">
        <v>0.37</v>
      </c>
      <c r="AB2154" s="1">
        <v>40621</v>
      </c>
      <c r="AC2154" s="1">
        <v>29998</v>
      </c>
      <c r="AD2154">
        <f t="shared" si="200"/>
        <v>7</v>
      </c>
      <c r="AE2154">
        <f t="shared" ca="1" si="201"/>
        <v>42</v>
      </c>
      <c r="AF2154" t="str">
        <f t="shared" ca="1" si="202"/>
        <v>18-64</v>
      </c>
      <c r="AG2154" s="3">
        <f t="shared" si="203"/>
        <v>0.29454297872340429</v>
      </c>
      <c r="AH2154" t="str">
        <f>_xlfn.IFNA(VLOOKUP(Sales_Transactions[[#This Row],[Order ID]],Returned_Items[#All],2,FALSE),"Not Returned")</f>
        <v>Returned</v>
      </c>
    </row>
    <row r="2155" spans="1:34" x14ac:dyDescent="0.25">
      <c r="A2155">
        <v>20259</v>
      </c>
      <c r="C2155" t="s">
        <v>2371</v>
      </c>
      <c r="D2155" s="2" t="str">
        <f>TEXT(MID(Sales_Transactions[[#This Row],[Order Date]],2,5),"d/m/yyy")</f>
        <v>24/5/2011</v>
      </c>
      <c r="E2155" s="2" t="str">
        <f>TEXT(MID(Sales_Transactions[[#This Row],[Order Date]],2,5),"d")</f>
        <v>24</v>
      </c>
      <c r="F2155" s="2" t="str">
        <f>TEXT(MID(Sales_Transactions[[#This Row],[Order Date]],2,5),"m")</f>
        <v>5</v>
      </c>
      <c r="G2155" s="2" t="str">
        <f>TEXT(MID(Sales_Transactions[[#This Row],[Order Date]],2,5),"yyy")</f>
        <v>2011</v>
      </c>
      <c r="H2155" s="2" t="str">
        <f>TEXT(MID(Sales_Transactions[[#This Row],[Order Date]],2,5),"yyy/m")</f>
        <v>2011/5</v>
      </c>
      <c r="I2155" t="s">
        <v>101</v>
      </c>
      <c r="J2155">
        <f t="shared" si="198"/>
        <v>1</v>
      </c>
      <c r="K2155" s="2">
        <v>42</v>
      </c>
      <c r="L2155" s="3">
        <v>539.05999999999995</v>
      </c>
      <c r="M2155" s="4">
        <v>0.05</v>
      </c>
      <c r="N2155" s="5" t="s">
        <v>23</v>
      </c>
      <c r="O2155" s="3">
        <v>-123.07</v>
      </c>
      <c r="P2155" s="3">
        <v>12.88</v>
      </c>
      <c r="Q2155" s="3">
        <v>4.59</v>
      </c>
      <c r="R2155" s="5" t="s">
        <v>1385</v>
      </c>
      <c r="S2155" s="5" t="s">
        <v>1219</v>
      </c>
      <c r="T2155" s="5" t="str">
        <f t="shared" si="199"/>
        <v>Anna Haberlin</v>
      </c>
      <c r="U2155" t="s">
        <v>1988</v>
      </c>
      <c r="V2155" s="5" t="s">
        <v>47</v>
      </c>
      <c r="W2155" s="5" t="s">
        <v>28</v>
      </c>
      <c r="X2155" s="5" t="s">
        <v>221</v>
      </c>
      <c r="Y2155" s="5" t="s">
        <v>938</v>
      </c>
      <c r="Z2155" s="5" t="s">
        <v>84</v>
      </c>
      <c r="AA2155" s="4">
        <v>0.82</v>
      </c>
      <c r="AB2155" s="1">
        <v>40688</v>
      </c>
      <c r="AC2155" s="1">
        <v>30607</v>
      </c>
      <c r="AD2155">
        <f t="shared" si="200"/>
        <v>1</v>
      </c>
      <c r="AE2155">
        <f t="shared" ca="1" si="201"/>
        <v>40</v>
      </c>
      <c r="AF2155" t="str">
        <f t="shared" ca="1" si="202"/>
        <v>18-64</v>
      </c>
      <c r="AG2155" s="3">
        <f t="shared" si="203"/>
        <v>0.41579904761904762</v>
      </c>
      <c r="AH2155" t="str">
        <f>_xlfn.IFNA(VLOOKUP(Sales_Transactions[[#This Row],[Order ID]],Returned_Items[#All],2,FALSE),"Not Returned")</f>
        <v>Not Returned</v>
      </c>
    </row>
    <row r="2156" spans="1:34" hidden="1" x14ac:dyDescent="0.25">
      <c r="A2156">
        <v>20261</v>
      </c>
      <c r="C2156" t="s">
        <v>1548</v>
      </c>
      <c r="D2156" s="2" t="str">
        <f>TEXT(MID(Sales_Transactions[[#This Row],[Order Date]],2,5),"d/m/yyy")</f>
        <v>20/5/2009</v>
      </c>
      <c r="E2156" s="2" t="str">
        <f>TEXT(MID(Sales_Transactions[[#This Row],[Order Date]],2,5),"d")</f>
        <v>20</v>
      </c>
      <c r="F2156" s="2" t="str">
        <f>TEXT(MID(Sales_Transactions[[#This Row],[Order Date]],2,5),"m")</f>
        <v>5</v>
      </c>
      <c r="G2156" s="2" t="str">
        <f>TEXT(MID(Sales_Transactions[[#This Row],[Order Date]],2,5),"yyy")</f>
        <v>2009</v>
      </c>
      <c r="H2156" s="2" t="str">
        <f>TEXT(MID(Sales_Transactions[[#This Row],[Order Date]],2,5),"yyy/m")</f>
        <v>2009/5</v>
      </c>
      <c r="I2156" t="s">
        <v>78</v>
      </c>
      <c r="J2156">
        <f t="shared" si="198"/>
        <v>3</v>
      </c>
      <c r="K2156" s="2">
        <v>25</v>
      </c>
      <c r="L2156">
        <v>751.52</v>
      </c>
      <c r="M2156">
        <v>0.09</v>
      </c>
      <c r="N2156" t="s">
        <v>279</v>
      </c>
      <c r="O2156">
        <v>67.11</v>
      </c>
      <c r="P2156">
        <v>31.74</v>
      </c>
      <c r="Q2156">
        <v>12.62</v>
      </c>
      <c r="R2156" t="s">
        <v>2081</v>
      </c>
      <c r="S2156" t="s">
        <v>2233</v>
      </c>
      <c r="T2156" t="str">
        <f t="shared" si="199"/>
        <v>Duane Huffman</v>
      </c>
      <c r="U2156" t="s">
        <v>1988</v>
      </c>
      <c r="V2156" t="s">
        <v>27</v>
      </c>
      <c r="W2156" t="s">
        <v>28</v>
      </c>
      <c r="X2156" t="s">
        <v>41</v>
      </c>
      <c r="Y2156" t="s">
        <v>2181</v>
      </c>
      <c r="Z2156" t="s">
        <v>43</v>
      </c>
      <c r="AA2156">
        <v>0.37</v>
      </c>
      <c r="AB2156" s="1">
        <v>39953</v>
      </c>
      <c r="AC2156" s="1">
        <v>30519</v>
      </c>
      <c r="AD2156">
        <f t="shared" si="200"/>
        <v>0</v>
      </c>
      <c r="AE2156">
        <f t="shared" ca="1" si="201"/>
        <v>41</v>
      </c>
      <c r="AF2156" t="str">
        <f t="shared" ca="1" si="202"/>
        <v>18-64</v>
      </c>
      <c r="AG2156">
        <f t="shared" si="203"/>
        <v>1.7732573599999997</v>
      </c>
      <c r="AH2156" t="str">
        <f>_xlfn.IFNA(VLOOKUP(Sales_Transactions[[#This Row],[Order ID]],Returned_Items[#All],2,FALSE),"Not Returned")</f>
        <v>Not Returned</v>
      </c>
    </row>
    <row r="2157" spans="1:34" x14ac:dyDescent="0.25">
      <c r="A2157">
        <v>20261</v>
      </c>
      <c r="C2157" t="s">
        <v>1548</v>
      </c>
      <c r="D2157" s="2" t="str">
        <f>TEXT(MID(Sales_Transactions[[#This Row],[Order Date]],2,5),"d/m/yyy")</f>
        <v>20/5/2009</v>
      </c>
      <c r="E2157" s="2" t="str">
        <f>TEXT(MID(Sales_Transactions[[#This Row],[Order Date]],2,5),"d")</f>
        <v>20</v>
      </c>
      <c r="F2157" s="2" t="str">
        <f>TEXT(MID(Sales_Transactions[[#This Row],[Order Date]],2,5),"m")</f>
        <v>5</v>
      </c>
      <c r="G2157" s="2" t="str">
        <f>TEXT(MID(Sales_Transactions[[#This Row],[Order Date]],2,5),"yyy")</f>
        <v>2009</v>
      </c>
      <c r="H2157" s="2" t="str">
        <f>TEXT(MID(Sales_Transactions[[#This Row],[Order Date]],2,5),"yyy/m")</f>
        <v>2009/5</v>
      </c>
      <c r="I2157" t="s">
        <v>78</v>
      </c>
      <c r="J2157">
        <f t="shared" si="198"/>
        <v>3</v>
      </c>
      <c r="K2157" s="2">
        <v>36</v>
      </c>
      <c r="L2157" s="3">
        <v>220.48</v>
      </c>
      <c r="M2157" s="4">
        <v>0.04</v>
      </c>
      <c r="N2157" s="5" t="s">
        <v>23</v>
      </c>
      <c r="O2157" s="3">
        <v>81.91</v>
      </c>
      <c r="P2157" s="3">
        <v>6.35</v>
      </c>
      <c r="Q2157" s="3">
        <v>1.02</v>
      </c>
      <c r="R2157" s="5" t="s">
        <v>2081</v>
      </c>
      <c r="S2157" s="5" t="s">
        <v>2233</v>
      </c>
      <c r="T2157" s="5" t="str">
        <f t="shared" si="199"/>
        <v>Duane Huffman</v>
      </c>
      <c r="U2157" t="s">
        <v>1988</v>
      </c>
      <c r="V2157" s="5" t="s">
        <v>27</v>
      </c>
      <c r="W2157" s="5" t="s">
        <v>28</v>
      </c>
      <c r="X2157" s="5" t="s">
        <v>75</v>
      </c>
      <c r="Y2157" s="5" t="s">
        <v>232</v>
      </c>
      <c r="Z2157" s="5" t="s">
        <v>84</v>
      </c>
      <c r="AA2157" s="4">
        <v>0.39</v>
      </c>
      <c r="AB2157" s="1">
        <v>39956</v>
      </c>
      <c r="AC2157" s="1">
        <v>15807</v>
      </c>
      <c r="AD2157">
        <f t="shared" si="200"/>
        <v>3</v>
      </c>
      <c r="AE2157">
        <f t="shared" ca="1" si="201"/>
        <v>81</v>
      </c>
      <c r="AF2157" t="str">
        <f t="shared" ca="1" si="202"/>
        <v>Over 65</v>
      </c>
      <c r="AG2157" s="3">
        <f t="shared" si="203"/>
        <v>0.20465166666666665</v>
      </c>
      <c r="AH2157" t="str">
        <f>_xlfn.IFNA(VLOOKUP(Sales_Transactions[[#This Row],[Order ID]],Returned_Items[#All],2,FALSE),"Not Returned")</f>
        <v>Not Returned</v>
      </c>
    </row>
    <row r="2158" spans="1:34" x14ac:dyDescent="0.25">
      <c r="A2158">
        <v>20261</v>
      </c>
      <c r="C2158" t="s">
        <v>1548</v>
      </c>
      <c r="D2158" s="2" t="str">
        <f>TEXT(MID(Sales_Transactions[[#This Row],[Order Date]],2,5),"d/m/yyy")</f>
        <v>20/5/2009</v>
      </c>
      <c r="E2158" s="2" t="str">
        <f>TEXT(MID(Sales_Transactions[[#This Row],[Order Date]],2,5),"d")</f>
        <v>20</v>
      </c>
      <c r="F2158" s="2" t="str">
        <f>TEXT(MID(Sales_Transactions[[#This Row],[Order Date]],2,5),"m")</f>
        <v>5</v>
      </c>
      <c r="G2158" s="2" t="str">
        <f>TEXT(MID(Sales_Transactions[[#This Row],[Order Date]],2,5),"yyy")</f>
        <v>2009</v>
      </c>
      <c r="H2158" s="2" t="str">
        <f>TEXT(MID(Sales_Transactions[[#This Row],[Order Date]],2,5),"yyy/m")</f>
        <v>2009/5</v>
      </c>
      <c r="I2158" t="s">
        <v>78</v>
      </c>
      <c r="J2158">
        <f t="shared" si="198"/>
        <v>3</v>
      </c>
      <c r="K2158" s="2">
        <v>21</v>
      </c>
      <c r="L2158" s="3">
        <v>1259.4535000000001</v>
      </c>
      <c r="M2158" s="4">
        <v>0.02</v>
      </c>
      <c r="N2158" s="5" t="s">
        <v>67</v>
      </c>
      <c r="O2158" s="3">
        <v>168.24</v>
      </c>
      <c r="P2158" s="3">
        <v>65.989999999999995</v>
      </c>
      <c r="Q2158" s="3">
        <v>8.99</v>
      </c>
      <c r="R2158" s="5" t="s">
        <v>2081</v>
      </c>
      <c r="S2158" s="5" t="s">
        <v>2233</v>
      </c>
      <c r="T2158" s="5" t="str">
        <f t="shared" si="199"/>
        <v>Duane Huffman</v>
      </c>
      <c r="U2158" t="s">
        <v>1988</v>
      </c>
      <c r="V2158" s="5" t="s">
        <v>27</v>
      </c>
      <c r="W2158" s="5" t="s">
        <v>48</v>
      </c>
      <c r="X2158" s="5" t="s">
        <v>49</v>
      </c>
      <c r="Y2158" s="5" t="s">
        <v>896</v>
      </c>
      <c r="Z2158" s="5" t="s">
        <v>43</v>
      </c>
      <c r="AA2158" s="4">
        <v>0.56000000000000005</v>
      </c>
      <c r="AB2158" s="1">
        <v>39954</v>
      </c>
      <c r="AC2158" s="1">
        <v>16259</v>
      </c>
      <c r="AD2158">
        <f t="shared" si="200"/>
        <v>1</v>
      </c>
      <c r="AE2158">
        <f t="shared" ca="1" si="201"/>
        <v>80</v>
      </c>
      <c r="AF2158" t="str">
        <f t="shared" ca="1" si="202"/>
        <v>Over 65</v>
      </c>
      <c r="AG2158" s="3">
        <f t="shared" si="203"/>
        <v>3.5698477142857135</v>
      </c>
      <c r="AH2158" t="str">
        <f>_xlfn.IFNA(VLOOKUP(Sales_Transactions[[#This Row],[Order ID]],Returned_Items[#All],2,FALSE),"Not Returned")</f>
        <v>Not Returned</v>
      </c>
    </row>
    <row r="2159" spans="1:34" x14ac:dyDescent="0.25">
      <c r="A2159">
        <v>20453</v>
      </c>
      <c r="C2159" t="s">
        <v>1132</v>
      </c>
      <c r="D2159" s="2" t="str">
        <f>TEXT(MID(Sales_Transactions[[#This Row],[Order Date]],2,5),"d/m/yyy")</f>
        <v>10/3/2011</v>
      </c>
      <c r="E2159" s="2" t="str">
        <f>TEXT(MID(Sales_Transactions[[#This Row],[Order Date]],2,5),"d")</f>
        <v>10</v>
      </c>
      <c r="F2159" s="2" t="str">
        <f>TEXT(MID(Sales_Transactions[[#This Row],[Order Date]],2,5),"m")</f>
        <v>3</v>
      </c>
      <c r="G2159" s="2" t="str">
        <f>TEXT(MID(Sales_Transactions[[#This Row],[Order Date]],2,5),"yyy")</f>
        <v>2011</v>
      </c>
      <c r="H2159" s="2" t="str">
        <f>TEXT(MID(Sales_Transactions[[#This Row],[Order Date]],2,5),"yyy/m")</f>
        <v>2011/3</v>
      </c>
      <c r="I2159" t="s">
        <v>78</v>
      </c>
      <c r="J2159">
        <f t="shared" si="198"/>
        <v>3</v>
      </c>
      <c r="K2159" s="2">
        <v>23</v>
      </c>
      <c r="L2159" s="3">
        <v>450.39</v>
      </c>
      <c r="M2159" s="4">
        <v>7.0000000000000007E-2</v>
      </c>
      <c r="N2159" s="5" t="s">
        <v>23</v>
      </c>
      <c r="O2159" s="3">
        <v>152.79</v>
      </c>
      <c r="P2159" s="3">
        <v>19.23</v>
      </c>
      <c r="Q2159" s="3">
        <v>6.15</v>
      </c>
      <c r="R2159" s="5" t="s">
        <v>2344</v>
      </c>
      <c r="S2159" s="5" t="s">
        <v>2345</v>
      </c>
      <c r="T2159" s="5" t="str">
        <f t="shared" si="199"/>
        <v>Magdelene Morse</v>
      </c>
      <c r="U2159" t="s">
        <v>1988</v>
      </c>
      <c r="V2159" s="5" t="s">
        <v>74</v>
      </c>
      <c r="W2159" s="5" t="s">
        <v>57</v>
      </c>
      <c r="X2159" s="5" t="s">
        <v>58</v>
      </c>
      <c r="Y2159" s="5" t="s">
        <v>867</v>
      </c>
      <c r="Z2159" s="5" t="s">
        <v>60</v>
      </c>
      <c r="AA2159" s="4">
        <v>0.44</v>
      </c>
      <c r="AB2159" s="1">
        <v>40614</v>
      </c>
      <c r="AC2159" s="1">
        <v>16125</v>
      </c>
      <c r="AD2159">
        <f t="shared" si="200"/>
        <v>2</v>
      </c>
      <c r="AE2159">
        <f t="shared" ca="1" si="201"/>
        <v>80</v>
      </c>
      <c r="AF2159" t="str">
        <f t="shared" ca="1" si="202"/>
        <v>Over 65</v>
      </c>
      <c r="AG2159" s="3">
        <f t="shared" si="203"/>
        <v>1.1028930000000001</v>
      </c>
      <c r="AH2159" t="str">
        <f>_xlfn.IFNA(VLOOKUP(Sales_Transactions[[#This Row],[Order ID]],Returned_Items[#All],2,FALSE),"Not Returned")</f>
        <v>Returned</v>
      </c>
    </row>
    <row r="2160" spans="1:34" x14ac:dyDescent="0.25">
      <c r="A2160">
        <v>20453</v>
      </c>
      <c r="C2160" t="s">
        <v>1132</v>
      </c>
      <c r="D2160" s="2" t="str">
        <f>TEXT(MID(Sales_Transactions[[#This Row],[Order Date]],2,5),"d/m/yyy")</f>
        <v>10/3/2011</v>
      </c>
      <c r="E2160" s="2" t="str">
        <f>TEXT(MID(Sales_Transactions[[#This Row],[Order Date]],2,5),"d")</f>
        <v>10</v>
      </c>
      <c r="F2160" s="2" t="str">
        <f>TEXT(MID(Sales_Transactions[[#This Row],[Order Date]],2,5),"m")</f>
        <v>3</v>
      </c>
      <c r="G2160" s="2" t="str">
        <f>TEXT(MID(Sales_Transactions[[#This Row],[Order Date]],2,5),"yyy")</f>
        <v>2011</v>
      </c>
      <c r="H2160" s="2" t="str">
        <f>TEXT(MID(Sales_Transactions[[#This Row],[Order Date]],2,5),"yyy/m")</f>
        <v>2011/3</v>
      </c>
      <c r="I2160" t="s">
        <v>78</v>
      </c>
      <c r="J2160">
        <f t="shared" si="198"/>
        <v>3</v>
      </c>
      <c r="K2160" s="2">
        <v>17</v>
      </c>
      <c r="L2160" s="3">
        <v>1193.1195</v>
      </c>
      <c r="M2160" s="4">
        <v>0.08</v>
      </c>
      <c r="N2160" s="5" t="s">
        <v>67</v>
      </c>
      <c r="O2160" s="3">
        <v>137.59</v>
      </c>
      <c r="P2160" s="3">
        <v>85.99</v>
      </c>
      <c r="Q2160" s="3">
        <v>0.99</v>
      </c>
      <c r="R2160" s="5" t="s">
        <v>2344</v>
      </c>
      <c r="S2160" s="5" t="s">
        <v>2345</v>
      </c>
      <c r="T2160" s="5" t="str">
        <f t="shared" si="199"/>
        <v>Magdelene Morse</v>
      </c>
      <c r="U2160" t="s">
        <v>1988</v>
      </c>
      <c r="V2160" s="5" t="s">
        <v>74</v>
      </c>
      <c r="W2160" s="5" t="s">
        <v>48</v>
      </c>
      <c r="X2160" s="5" t="s">
        <v>49</v>
      </c>
      <c r="Y2160" s="5" t="s">
        <v>1261</v>
      </c>
      <c r="Z2160" s="5" t="s">
        <v>84</v>
      </c>
      <c r="AA2160" s="4">
        <v>0.55000000000000004</v>
      </c>
      <c r="AB2160" s="1">
        <v>40614</v>
      </c>
      <c r="AC2160" s="1">
        <v>16510</v>
      </c>
      <c r="AD2160">
        <f t="shared" si="200"/>
        <v>2</v>
      </c>
      <c r="AE2160">
        <f t="shared" ca="1" si="201"/>
        <v>79</v>
      </c>
      <c r="AF2160" t="str">
        <f t="shared" ca="1" si="202"/>
        <v>Over 65</v>
      </c>
      <c r="AG2160" s="3">
        <f t="shared" si="203"/>
        <v>5.112423999999999</v>
      </c>
      <c r="AH2160" t="str">
        <f>_xlfn.IFNA(VLOOKUP(Sales_Transactions[[#This Row],[Order ID]],Returned_Items[#All],2,FALSE),"Not Returned")</f>
        <v>Returned</v>
      </c>
    </row>
    <row r="2161" spans="1:34" x14ac:dyDescent="0.25">
      <c r="A2161">
        <v>20614</v>
      </c>
      <c r="C2161" t="s">
        <v>878</v>
      </c>
      <c r="D2161" s="2" t="str">
        <f>TEXT(MID(Sales_Transactions[[#This Row],[Order Date]],2,5),"d/m/yyy")</f>
        <v>18/5/2009</v>
      </c>
      <c r="E2161" s="2" t="str">
        <f>TEXT(MID(Sales_Transactions[[#This Row],[Order Date]],2,5),"d")</f>
        <v>18</v>
      </c>
      <c r="F2161" s="2" t="str">
        <f>TEXT(MID(Sales_Transactions[[#This Row],[Order Date]],2,5),"m")</f>
        <v>5</v>
      </c>
      <c r="G2161" s="2" t="str">
        <f>TEXT(MID(Sales_Transactions[[#This Row],[Order Date]],2,5),"yyy")</f>
        <v>2009</v>
      </c>
      <c r="H2161" s="2" t="str">
        <f>TEXT(MID(Sales_Transactions[[#This Row],[Order Date]],2,5),"yyy/m")</f>
        <v>2009/5</v>
      </c>
      <c r="I2161" t="s">
        <v>52</v>
      </c>
      <c r="J2161">
        <f t="shared" si="198"/>
        <v>1</v>
      </c>
      <c r="K2161" s="2">
        <v>47</v>
      </c>
      <c r="L2161" s="3">
        <v>3596.36</v>
      </c>
      <c r="M2161" s="4">
        <v>0</v>
      </c>
      <c r="N2161" s="5" t="s">
        <v>67</v>
      </c>
      <c r="O2161" s="3">
        <v>326.25</v>
      </c>
      <c r="P2161" s="3">
        <v>73.98</v>
      </c>
      <c r="Q2161" s="3">
        <v>12.14</v>
      </c>
      <c r="R2161" s="5" t="s">
        <v>2317</v>
      </c>
      <c r="S2161" s="5" t="s">
        <v>2318</v>
      </c>
      <c r="T2161" s="5" t="str">
        <f t="shared" si="199"/>
        <v>Arthur Wiediger</v>
      </c>
      <c r="U2161" t="s">
        <v>1988</v>
      </c>
      <c r="V2161" s="5" t="s">
        <v>47</v>
      </c>
      <c r="W2161" s="5" t="s">
        <v>48</v>
      </c>
      <c r="X2161" s="5" t="s">
        <v>87</v>
      </c>
      <c r="Y2161" s="5" t="s">
        <v>1399</v>
      </c>
      <c r="Z2161" s="5" t="s">
        <v>43</v>
      </c>
      <c r="AA2161" s="4">
        <v>0.67</v>
      </c>
      <c r="AB2161" s="1">
        <v>39953</v>
      </c>
      <c r="AC2161" s="1">
        <v>16724</v>
      </c>
      <c r="AD2161">
        <f t="shared" si="200"/>
        <v>2</v>
      </c>
      <c r="AE2161">
        <f t="shared" ca="1" si="201"/>
        <v>78</v>
      </c>
      <c r="AF2161" t="str">
        <f t="shared" ca="1" si="202"/>
        <v>Over 65</v>
      </c>
      <c r="AG2161" s="3">
        <f t="shared" si="203"/>
        <v>1.8323404255319149</v>
      </c>
      <c r="AH2161" t="str">
        <f>_xlfn.IFNA(VLOOKUP(Sales_Transactions[[#This Row],[Order ID]],Returned_Items[#All],2,FALSE),"Not Returned")</f>
        <v>Not Returned</v>
      </c>
    </row>
    <row r="2162" spans="1:34" x14ac:dyDescent="0.25">
      <c r="A2162">
        <v>20709</v>
      </c>
      <c r="C2162" t="s">
        <v>1619</v>
      </c>
      <c r="D2162" s="2" t="str">
        <f>TEXT(MID(Sales_Transactions[[#This Row],[Order Date]],2,5),"d/m/yyy")</f>
        <v>11/8/2009</v>
      </c>
      <c r="E2162" s="2" t="str">
        <f>TEXT(MID(Sales_Transactions[[#This Row],[Order Date]],2,5),"d")</f>
        <v>11</v>
      </c>
      <c r="F2162" s="2" t="str">
        <f>TEXT(MID(Sales_Transactions[[#This Row],[Order Date]],2,5),"m")</f>
        <v>8</v>
      </c>
      <c r="G2162" s="2" t="str">
        <f>TEXT(MID(Sales_Transactions[[#This Row],[Order Date]],2,5),"yyy")</f>
        <v>2009</v>
      </c>
      <c r="H2162" s="2" t="str">
        <f>TEXT(MID(Sales_Transactions[[#This Row],[Order Date]],2,5),"yyy/m")</f>
        <v>2009/8</v>
      </c>
      <c r="I2162" t="s">
        <v>33</v>
      </c>
      <c r="J2162">
        <f t="shared" si="198"/>
        <v>4</v>
      </c>
      <c r="K2162" s="2">
        <v>4</v>
      </c>
      <c r="L2162" s="3">
        <v>16.600000000000001</v>
      </c>
      <c r="M2162" s="4">
        <v>0.1</v>
      </c>
      <c r="N2162" s="5" t="s">
        <v>23</v>
      </c>
      <c r="O2162" s="3">
        <v>-2.06</v>
      </c>
      <c r="P2162" s="3">
        <v>4.13</v>
      </c>
      <c r="Q2162" s="3">
        <v>0.99</v>
      </c>
      <c r="R2162" s="5" t="s">
        <v>2258</v>
      </c>
      <c r="S2162" s="5" t="s">
        <v>2320</v>
      </c>
      <c r="T2162" s="5" t="str">
        <f t="shared" si="199"/>
        <v>Gary Mitchum</v>
      </c>
      <c r="U2162" t="s">
        <v>1988</v>
      </c>
      <c r="V2162" s="5" t="s">
        <v>37</v>
      </c>
      <c r="W2162" s="5" t="s">
        <v>28</v>
      </c>
      <c r="X2162" s="5" t="s">
        <v>115</v>
      </c>
      <c r="Y2162" s="5" t="s">
        <v>823</v>
      </c>
      <c r="Z2162" s="5" t="s">
        <v>43</v>
      </c>
      <c r="AA2162" s="4">
        <v>0.39</v>
      </c>
      <c r="AB2162" s="1">
        <v>40036</v>
      </c>
      <c r="AC2162" s="1">
        <v>17205</v>
      </c>
      <c r="AD2162">
        <f t="shared" si="200"/>
        <v>0</v>
      </c>
      <c r="AE2162">
        <f t="shared" ca="1" si="201"/>
        <v>77</v>
      </c>
      <c r="AF2162" t="str">
        <f t="shared" ca="1" si="202"/>
        <v>Over 65</v>
      </c>
      <c r="AG2162" s="3">
        <f t="shared" si="203"/>
        <v>1.2789675</v>
      </c>
      <c r="AH2162" t="str">
        <f>_xlfn.IFNA(VLOOKUP(Sales_Transactions[[#This Row],[Order ID]],Returned_Items[#All],2,FALSE),"Not Returned")</f>
        <v>Not Returned</v>
      </c>
    </row>
    <row r="2163" spans="1:34" x14ac:dyDescent="0.25">
      <c r="A2163">
        <v>20709</v>
      </c>
      <c r="C2163" t="s">
        <v>1619</v>
      </c>
      <c r="D2163" s="2" t="str">
        <f>TEXT(MID(Sales_Transactions[[#This Row],[Order Date]],2,5),"d/m/yyy")</f>
        <v>11/8/2009</v>
      </c>
      <c r="E2163" s="2" t="str">
        <f>TEXT(MID(Sales_Transactions[[#This Row],[Order Date]],2,5),"d")</f>
        <v>11</v>
      </c>
      <c r="F2163" s="2" t="str">
        <f>TEXT(MID(Sales_Transactions[[#This Row],[Order Date]],2,5),"m")</f>
        <v>8</v>
      </c>
      <c r="G2163" s="2" t="str">
        <f>TEXT(MID(Sales_Transactions[[#This Row],[Order Date]],2,5),"yyy")</f>
        <v>2009</v>
      </c>
      <c r="H2163" s="2" t="str">
        <f>TEXT(MID(Sales_Transactions[[#This Row],[Order Date]],2,5),"yyy/m")</f>
        <v>2009/8</v>
      </c>
      <c r="I2163" t="s">
        <v>33</v>
      </c>
      <c r="J2163">
        <f t="shared" si="198"/>
        <v>4</v>
      </c>
      <c r="K2163" s="2">
        <v>5</v>
      </c>
      <c r="L2163" s="3">
        <v>25.1</v>
      </c>
      <c r="M2163" s="4">
        <v>0.04</v>
      </c>
      <c r="N2163" s="5" t="s">
        <v>23</v>
      </c>
      <c r="O2163" s="3">
        <v>2.98</v>
      </c>
      <c r="P2163" s="3">
        <v>4.9800000000000004</v>
      </c>
      <c r="Q2163" s="3">
        <v>0.49</v>
      </c>
      <c r="R2163" s="5" t="s">
        <v>2258</v>
      </c>
      <c r="S2163" s="5" t="s">
        <v>2320</v>
      </c>
      <c r="T2163" s="5" t="str">
        <f t="shared" si="199"/>
        <v>Gary Mitchum</v>
      </c>
      <c r="U2163" t="s">
        <v>1988</v>
      </c>
      <c r="V2163" s="5" t="s">
        <v>37</v>
      </c>
      <c r="W2163" s="5" t="s">
        <v>28</v>
      </c>
      <c r="X2163" s="5" t="s">
        <v>115</v>
      </c>
      <c r="Y2163" s="5" t="s">
        <v>1455</v>
      </c>
      <c r="Z2163" s="5" t="s">
        <v>43</v>
      </c>
      <c r="AA2163" s="4">
        <v>0.39</v>
      </c>
      <c r="AB2163" s="1">
        <v>40038</v>
      </c>
      <c r="AC2163" s="1">
        <v>29335</v>
      </c>
      <c r="AD2163">
        <f t="shared" si="200"/>
        <v>2</v>
      </c>
      <c r="AE2163">
        <f t="shared" ca="1" si="201"/>
        <v>44</v>
      </c>
      <c r="AF2163" t="str">
        <f t="shared" ca="1" si="202"/>
        <v>18-64</v>
      </c>
      <c r="AG2163" s="3">
        <f t="shared" si="203"/>
        <v>1.0936016</v>
      </c>
      <c r="AH2163" t="str">
        <f>_xlfn.IFNA(VLOOKUP(Sales_Transactions[[#This Row],[Order ID]],Returned_Items[#All],2,FALSE),"Not Returned")</f>
        <v>Not Returned</v>
      </c>
    </row>
    <row r="2164" spans="1:34" x14ac:dyDescent="0.25">
      <c r="A2164">
        <v>21025</v>
      </c>
      <c r="C2164" t="s">
        <v>1078</v>
      </c>
      <c r="D2164" s="2" t="str">
        <f>TEXT(MID(Sales_Transactions[[#This Row],[Order Date]],2,5),"d/m/yyy")</f>
        <v>11/9/2010</v>
      </c>
      <c r="E2164" s="2" t="str">
        <f>TEXT(MID(Sales_Transactions[[#This Row],[Order Date]],2,5),"d")</f>
        <v>11</v>
      </c>
      <c r="F2164" s="2" t="str">
        <f>TEXT(MID(Sales_Transactions[[#This Row],[Order Date]],2,5),"m")</f>
        <v>9</v>
      </c>
      <c r="G2164" s="2" t="str">
        <f>TEXT(MID(Sales_Transactions[[#This Row],[Order Date]],2,5),"yyy")</f>
        <v>2010</v>
      </c>
      <c r="H2164" s="2" t="str">
        <f>TEXT(MID(Sales_Transactions[[#This Row],[Order Date]],2,5),"yyy/m")</f>
        <v>2010/9</v>
      </c>
      <c r="I2164" t="s">
        <v>52</v>
      </c>
      <c r="J2164">
        <f t="shared" si="198"/>
        <v>1</v>
      </c>
      <c r="K2164" s="2">
        <v>38</v>
      </c>
      <c r="L2164" s="3">
        <v>553.02</v>
      </c>
      <c r="M2164" s="4">
        <v>0.1</v>
      </c>
      <c r="N2164" s="5" t="s">
        <v>23</v>
      </c>
      <c r="O2164" s="3">
        <v>-49.38</v>
      </c>
      <c r="P2164" s="3">
        <v>15.98</v>
      </c>
      <c r="Q2164" s="3">
        <v>6.5</v>
      </c>
      <c r="R2164" s="5" t="s">
        <v>2312</v>
      </c>
      <c r="S2164" s="5" t="s">
        <v>2282</v>
      </c>
      <c r="T2164" s="5" t="str">
        <f t="shared" si="199"/>
        <v>George Ashbrook</v>
      </c>
      <c r="U2164" t="s">
        <v>1988</v>
      </c>
      <c r="V2164" s="5" t="s">
        <v>27</v>
      </c>
      <c r="W2164" s="5" t="s">
        <v>48</v>
      </c>
      <c r="X2164" s="5" t="s">
        <v>87</v>
      </c>
      <c r="Y2164" s="5" t="s">
        <v>900</v>
      </c>
      <c r="Z2164" s="5" t="s">
        <v>43</v>
      </c>
      <c r="AA2164" s="4">
        <v>0.48</v>
      </c>
      <c r="AB2164" s="1">
        <v>40434</v>
      </c>
      <c r="AC2164" s="1">
        <v>29333</v>
      </c>
      <c r="AD2164">
        <f t="shared" si="200"/>
        <v>2</v>
      </c>
      <c r="AE2164">
        <f t="shared" ca="1" si="201"/>
        <v>44</v>
      </c>
      <c r="AF2164" t="str">
        <f t="shared" ca="1" si="202"/>
        <v>18-64</v>
      </c>
      <c r="AG2164" s="3">
        <f t="shared" si="203"/>
        <v>0.5911584210526315</v>
      </c>
      <c r="AH2164" t="str">
        <f>_xlfn.IFNA(VLOOKUP(Sales_Transactions[[#This Row],[Order ID]],Returned_Items[#All],2,FALSE),"Not Returned")</f>
        <v>Not Returned</v>
      </c>
    </row>
    <row r="2165" spans="1:34" x14ac:dyDescent="0.25">
      <c r="A2165">
        <v>21028</v>
      </c>
      <c r="C2165" t="s">
        <v>2131</v>
      </c>
      <c r="D2165" s="2" t="str">
        <f>TEXT(MID(Sales_Transactions[[#This Row],[Order Date]],2,5),"d/m/yyy")</f>
        <v>7/6/2012</v>
      </c>
      <c r="E2165" s="2" t="str">
        <f>TEXT(MID(Sales_Transactions[[#This Row],[Order Date]],2,5),"d")</f>
        <v>7</v>
      </c>
      <c r="F2165" s="2" t="str">
        <f>TEXT(MID(Sales_Transactions[[#This Row],[Order Date]],2,5),"m")</f>
        <v>6</v>
      </c>
      <c r="G2165" s="2" t="str">
        <f>TEXT(MID(Sales_Transactions[[#This Row],[Order Date]],2,5),"yyy")</f>
        <v>2012</v>
      </c>
      <c r="H2165" s="2" t="str">
        <f>TEXT(MID(Sales_Transactions[[#This Row],[Order Date]],2,5),"yyy/m")</f>
        <v>2012/6</v>
      </c>
      <c r="I2165" t="s">
        <v>101</v>
      </c>
      <c r="J2165">
        <f t="shared" si="198"/>
        <v>1</v>
      </c>
      <c r="K2165" s="2">
        <v>38</v>
      </c>
      <c r="L2165" s="3">
        <v>437.86</v>
      </c>
      <c r="M2165" s="4">
        <v>0.04</v>
      </c>
      <c r="N2165" s="5" t="s">
        <v>23</v>
      </c>
      <c r="O2165" s="3">
        <v>-4.17</v>
      </c>
      <c r="P2165" s="3">
        <v>11.58</v>
      </c>
      <c r="Q2165" s="3">
        <v>6.97</v>
      </c>
      <c r="R2165" s="5" t="s">
        <v>2258</v>
      </c>
      <c r="S2165" s="5" t="s">
        <v>2320</v>
      </c>
      <c r="T2165" s="5" t="str">
        <f t="shared" si="199"/>
        <v>Gary Mitchum</v>
      </c>
      <c r="U2165" t="s">
        <v>1988</v>
      </c>
      <c r="V2165" s="5" t="s">
        <v>37</v>
      </c>
      <c r="W2165" s="5" t="s">
        <v>28</v>
      </c>
      <c r="X2165" s="5" t="s">
        <v>98</v>
      </c>
      <c r="Y2165" s="5" t="s">
        <v>486</v>
      </c>
      <c r="Z2165" s="5" t="s">
        <v>43</v>
      </c>
      <c r="AA2165" s="4">
        <v>0.35</v>
      </c>
      <c r="AB2165" s="1">
        <v>41069</v>
      </c>
      <c r="AC2165" s="1">
        <v>29289</v>
      </c>
      <c r="AD2165">
        <f t="shared" si="200"/>
        <v>2</v>
      </c>
      <c r="AE2165">
        <f t="shared" ca="1" si="201"/>
        <v>44</v>
      </c>
      <c r="AF2165" t="str">
        <f t="shared" ca="1" si="202"/>
        <v>18-64</v>
      </c>
      <c r="AG2165" s="3">
        <f t="shared" si="203"/>
        <v>0.48803599999999997</v>
      </c>
      <c r="AH2165" t="str">
        <f>_xlfn.IFNA(VLOOKUP(Sales_Transactions[[#This Row],[Order ID]],Returned_Items[#All],2,FALSE),"Not Returned")</f>
        <v>Not Returned</v>
      </c>
    </row>
    <row r="2166" spans="1:34" x14ac:dyDescent="0.25">
      <c r="A2166">
        <v>21125</v>
      </c>
      <c r="C2166" t="s">
        <v>1537</v>
      </c>
      <c r="D2166" s="2" t="str">
        <f>TEXT(MID(Sales_Transactions[[#This Row],[Order Date]],2,5),"d/m/yyy")</f>
        <v>26/2/2011</v>
      </c>
      <c r="E2166" s="2" t="str">
        <f>TEXT(MID(Sales_Transactions[[#This Row],[Order Date]],2,5),"d")</f>
        <v>26</v>
      </c>
      <c r="F2166" s="2" t="str">
        <f>TEXT(MID(Sales_Transactions[[#This Row],[Order Date]],2,5),"m")</f>
        <v>2</v>
      </c>
      <c r="G2166" s="2" t="str">
        <f>TEXT(MID(Sales_Transactions[[#This Row],[Order Date]],2,5),"yyy")</f>
        <v>2011</v>
      </c>
      <c r="H2166" s="2" t="str">
        <f>TEXT(MID(Sales_Transactions[[#This Row],[Order Date]],2,5),"yyy/m")</f>
        <v>2011/2</v>
      </c>
      <c r="I2166" t="s">
        <v>52</v>
      </c>
      <c r="J2166">
        <f t="shared" si="198"/>
        <v>1</v>
      </c>
      <c r="K2166" s="2">
        <v>17</v>
      </c>
      <c r="L2166" s="3">
        <v>155.16999999999999</v>
      </c>
      <c r="M2166" s="4">
        <v>0.08</v>
      </c>
      <c r="N2166" s="5" t="s">
        <v>23</v>
      </c>
      <c r="O2166" s="3">
        <v>2.12</v>
      </c>
      <c r="P2166" s="3">
        <v>9.27</v>
      </c>
      <c r="Q2166" s="3">
        <v>4.3899999999999997</v>
      </c>
      <c r="R2166" s="5" t="s">
        <v>1211</v>
      </c>
      <c r="S2166" s="5" t="s">
        <v>2372</v>
      </c>
      <c r="T2166" s="5" t="str">
        <f t="shared" si="199"/>
        <v>Matt Hagelstein</v>
      </c>
      <c r="U2166" t="s">
        <v>1988</v>
      </c>
      <c r="V2166" s="5" t="s">
        <v>74</v>
      </c>
      <c r="W2166" s="5" t="s">
        <v>28</v>
      </c>
      <c r="X2166" s="5" t="s">
        <v>75</v>
      </c>
      <c r="Y2166" s="5" t="s">
        <v>656</v>
      </c>
      <c r="Z2166" s="5" t="s">
        <v>84</v>
      </c>
      <c r="AA2166" s="4">
        <v>0.38</v>
      </c>
      <c r="AB2166" s="1">
        <v>40601</v>
      </c>
      <c r="AC2166" s="1">
        <v>29345</v>
      </c>
      <c r="AD2166">
        <f t="shared" si="200"/>
        <v>1</v>
      </c>
      <c r="AE2166">
        <f t="shared" ca="1" si="201"/>
        <v>44</v>
      </c>
      <c r="AF2166" t="str">
        <f t="shared" ca="1" si="202"/>
        <v>18-64</v>
      </c>
      <c r="AG2166" s="3">
        <f t="shared" si="203"/>
        <v>0.80309317647058831</v>
      </c>
      <c r="AH2166" t="str">
        <f>_xlfn.IFNA(VLOOKUP(Sales_Transactions[[#This Row],[Order ID]],Returned_Items[#All],2,FALSE),"Not Returned")</f>
        <v>Not Returned</v>
      </c>
    </row>
    <row r="2167" spans="1:34" x14ac:dyDescent="0.25">
      <c r="A2167">
        <v>21382</v>
      </c>
      <c r="C2167" t="s">
        <v>2373</v>
      </c>
      <c r="D2167" s="2" t="str">
        <f>TEXT(MID(Sales_Transactions[[#This Row],[Order Date]],2,5),"d/m/yyy")</f>
        <v>12/1/2012</v>
      </c>
      <c r="E2167" s="2" t="str">
        <f>TEXT(MID(Sales_Transactions[[#This Row],[Order Date]],2,5),"d")</f>
        <v>12</v>
      </c>
      <c r="F2167" s="2" t="str">
        <f>TEXT(MID(Sales_Transactions[[#This Row],[Order Date]],2,5),"m")</f>
        <v>1</v>
      </c>
      <c r="G2167" s="2" t="str">
        <f>TEXT(MID(Sales_Transactions[[#This Row],[Order Date]],2,5),"yyy")</f>
        <v>2012</v>
      </c>
      <c r="H2167" s="2" t="str">
        <f>TEXT(MID(Sales_Transactions[[#This Row],[Order Date]],2,5),"yyy/m")</f>
        <v>2012/1</v>
      </c>
      <c r="I2167" t="s">
        <v>101</v>
      </c>
      <c r="J2167">
        <f t="shared" si="198"/>
        <v>1</v>
      </c>
      <c r="K2167" s="2">
        <v>27</v>
      </c>
      <c r="L2167" s="3">
        <v>145.93</v>
      </c>
      <c r="M2167" s="4">
        <v>0</v>
      </c>
      <c r="N2167" s="5" t="s">
        <v>23</v>
      </c>
      <c r="O2167" s="3">
        <v>-113.32</v>
      </c>
      <c r="P2167" s="3">
        <v>4.9800000000000004</v>
      </c>
      <c r="Q2167" s="3">
        <v>7.44</v>
      </c>
      <c r="R2167" s="5" t="s">
        <v>2326</v>
      </c>
      <c r="S2167" s="5" t="s">
        <v>2374</v>
      </c>
      <c r="T2167" s="5" t="str">
        <f t="shared" si="199"/>
        <v>Andy Reiter</v>
      </c>
      <c r="U2167" t="s">
        <v>1988</v>
      </c>
      <c r="V2167" s="5" t="s">
        <v>47</v>
      </c>
      <c r="W2167" s="5" t="s">
        <v>28</v>
      </c>
      <c r="X2167" s="5" t="s">
        <v>75</v>
      </c>
      <c r="Y2167" s="5" t="s">
        <v>2061</v>
      </c>
      <c r="Z2167" s="5" t="s">
        <v>43</v>
      </c>
      <c r="AA2167" s="4">
        <v>0.36</v>
      </c>
      <c r="AB2167" s="1">
        <v>40923</v>
      </c>
      <c r="AC2167" s="1">
        <v>29485</v>
      </c>
      <c r="AD2167">
        <f t="shared" si="200"/>
        <v>3</v>
      </c>
      <c r="AE2167">
        <f t="shared" ca="1" si="201"/>
        <v>43</v>
      </c>
      <c r="AF2167" t="str">
        <f t="shared" ca="1" si="202"/>
        <v>18-64</v>
      </c>
      <c r="AG2167" s="3">
        <f t="shared" si="203"/>
        <v>0.46000000000000008</v>
      </c>
      <c r="AH2167" t="str">
        <f>_xlfn.IFNA(VLOOKUP(Sales_Transactions[[#This Row],[Order ID]],Returned_Items[#All],2,FALSE),"Not Returned")</f>
        <v>Not Returned</v>
      </c>
    </row>
    <row r="2168" spans="1:34" x14ac:dyDescent="0.25">
      <c r="A2168">
        <v>21604</v>
      </c>
      <c r="C2168" t="s">
        <v>2375</v>
      </c>
      <c r="D2168" s="2" t="str">
        <f>TEXT(MID(Sales_Transactions[[#This Row],[Order Date]],2,5),"d/m/yyy")</f>
        <v>1/4/2012</v>
      </c>
      <c r="E2168" s="2" t="str">
        <f>TEXT(MID(Sales_Transactions[[#This Row],[Order Date]],2,5),"d")</f>
        <v>1</v>
      </c>
      <c r="F2168" s="2" t="str">
        <f>TEXT(MID(Sales_Transactions[[#This Row],[Order Date]],2,5),"m")</f>
        <v>4</v>
      </c>
      <c r="G2168" s="2" t="str">
        <f>TEXT(MID(Sales_Transactions[[#This Row],[Order Date]],2,5),"yyy")</f>
        <v>2012</v>
      </c>
      <c r="H2168" s="2" t="str">
        <f>TEXT(MID(Sales_Transactions[[#This Row],[Order Date]],2,5),"yyy/m")</f>
        <v>2012/4</v>
      </c>
      <c r="I2168" t="s">
        <v>78</v>
      </c>
      <c r="J2168">
        <f t="shared" si="198"/>
        <v>3</v>
      </c>
      <c r="K2168" s="2">
        <v>6</v>
      </c>
      <c r="L2168" s="3">
        <v>2478.88</v>
      </c>
      <c r="M2168" s="4">
        <v>0.02</v>
      </c>
      <c r="N2168" s="5" t="s">
        <v>67</v>
      </c>
      <c r="O2168" s="3">
        <v>593.59</v>
      </c>
      <c r="P2168" s="3">
        <v>387.99</v>
      </c>
      <c r="Q2168" s="3">
        <v>19.989999999999998</v>
      </c>
      <c r="R2168" s="5" t="s">
        <v>2344</v>
      </c>
      <c r="S2168" s="5" t="s">
        <v>2345</v>
      </c>
      <c r="T2168" s="5" t="str">
        <f t="shared" si="199"/>
        <v>Magdelene Morse</v>
      </c>
      <c r="U2168" t="s">
        <v>1988</v>
      </c>
      <c r="V2168" s="5" t="s">
        <v>74</v>
      </c>
      <c r="W2168" s="5" t="s">
        <v>28</v>
      </c>
      <c r="X2168" s="5" t="s">
        <v>41</v>
      </c>
      <c r="Y2168" s="5" t="s">
        <v>596</v>
      </c>
      <c r="Z2168" s="5" t="s">
        <v>43</v>
      </c>
      <c r="AA2168" s="4">
        <v>0.38</v>
      </c>
      <c r="AB2168" s="1">
        <v>41002</v>
      </c>
      <c r="AC2168" s="1">
        <v>29293</v>
      </c>
      <c r="AD2168">
        <f t="shared" si="200"/>
        <v>2</v>
      </c>
      <c r="AE2168">
        <f t="shared" ca="1" si="201"/>
        <v>44</v>
      </c>
      <c r="AF2168" t="str">
        <f t="shared" ca="1" si="202"/>
        <v>18-64</v>
      </c>
      <c r="AG2168" s="3">
        <f t="shared" si="203"/>
        <v>67.983733666666666</v>
      </c>
      <c r="AH2168" t="str">
        <f>_xlfn.IFNA(VLOOKUP(Sales_Transactions[[#This Row],[Order ID]],Returned_Items[#All],2,FALSE),"Not Returned")</f>
        <v>Not Returned</v>
      </c>
    </row>
    <row r="2169" spans="1:34" x14ac:dyDescent="0.25">
      <c r="A2169">
        <v>21824</v>
      </c>
      <c r="C2169" t="s">
        <v>1991</v>
      </c>
      <c r="D2169" s="2" t="str">
        <f>TEXT(MID(Sales_Transactions[[#This Row],[Order Date]],2,5),"d/m/yyy")</f>
        <v>7/2/2011</v>
      </c>
      <c r="E2169" s="2" t="str">
        <f>TEXT(MID(Sales_Transactions[[#This Row],[Order Date]],2,5),"d")</f>
        <v>7</v>
      </c>
      <c r="F2169" s="2" t="str">
        <f>TEXT(MID(Sales_Transactions[[#This Row],[Order Date]],2,5),"m")</f>
        <v>2</v>
      </c>
      <c r="G2169" s="2" t="str">
        <f>TEXT(MID(Sales_Transactions[[#This Row],[Order Date]],2,5),"yyy")</f>
        <v>2011</v>
      </c>
      <c r="H2169" s="2" t="str">
        <f>TEXT(MID(Sales_Transactions[[#This Row],[Order Date]],2,5),"yyy/m")</f>
        <v>2011/2</v>
      </c>
      <c r="I2169" t="s">
        <v>22</v>
      </c>
      <c r="J2169">
        <f t="shared" si="198"/>
        <v>2</v>
      </c>
      <c r="K2169" s="2">
        <v>37</v>
      </c>
      <c r="L2169" s="3">
        <v>3351.55</v>
      </c>
      <c r="M2169" s="4">
        <v>0.04</v>
      </c>
      <c r="N2169" s="5" t="s">
        <v>67</v>
      </c>
      <c r="O2169" s="3">
        <v>-1036.92</v>
      </c>
      <c r="P2169" s="3">
        <v>90.98</v>
      </c>
      <c r="Q2169" s="3">
        <v>56.2</v>
      </c>
      <c r="R2169" s="5" t="s">
        <v>2313</v>
      </c>
      <c r="S2169" s="5" t="s">
        <v>2314</v>
      </c>
      <c r="T2169" s="5" t="str">
        <f t="shared" si="199"/>
        <v>Dave Hallsten</v>
      </c>
      <c r="U2169" t="s">
        <v>1988</v>
      </c>
      <c r="V2169" s="5" t="s">
        <v>74</v>
      </c>
      <c r="W2169" s="5" t="s">
        <v>57</v>
      </c>
      <c r="X2169" s="5" t="s">
        <v>58</v>
      </c>
      <c r="Y2169" s="5" t="s">
        <v>966</v>
      </c>
      <c r="Z2169" s="5" t="s">
        <v>56</v>
      </c>
      <c r="AA2169" s="4">
        <v>0.74</v>
      </c>
      <c r="AB2169" s="1">
        <v>40588</v>
      </c>
      <c r="AC2169" s="1">
        <v>28675</v>
      </c>
      <c r="AD2169">
        <f t="shared" si="200"/>
        <v>7</v>
      </c>
      <c r="AE2169">
        <f t="shared" ca="1" si="201"/>
        <v>46</v>
      </c>
      <c r="AF2169" t="str">
        <f t="shared" ca="1" si="202"/>
        <v>18-64</v>
      </c>
      <c r="AG2169" s="3">
        <f t="shared" si="203"/>
        <v>3.9768542702702705</v>
      </c>
      <c r="AH2169" t="str">
        <f>_xlfn.IFNA(VLOOKUP(Sales_Transactions[[#This Row],[Order ID]],Returned_Items[#All],2,FALSE),"Not Returned")</f>
        <v>Returned</v>
      </c>
    </row>
    <row r="2170" spans="1:34" x14ac:dyDescent="0.25">
      <c r="A2170">
        <v>21893</v>
      </c>
      <c r="C2170" t="s">
        <v>2376</v>
      </c>
      <c r="D2170" s="2" t="str">
        <f>TEXT(MID(Sales_Transactions[[#This Row],[Order Date]],2,5),"d/m/yyy")</f>
        <v>24/10/2011</v>
      </c>
      <c r="E2170" s="2" t="str">
        <f>TEXT(MID(Sales_Transactions[[#This Row],[Order Date]],2,5),"d")</f>
        <v>24</v>
      </c>
      <c r="F2170" s="2" t="str">
        <f>TEXT(MID(Sales_Transactions[[#This Row],[Order Date]],2,5),"m")</f>
        <v>10</v>
      </c>
      <c r="G2170" s="2" t="str">
        <f>TEXT(MID(Sales_Transactions[[#This Row],[Order Date]],2,5),"yyy")</f>
        <v>2011</v>
      </c>
      <c r="H2170" s="2" t="str">
        <f>TEXT(MID(Sales_Transactions[[#This Row],[Order Date]],2,5),"yyy/m")</f>
        <v>2011/10</v>
      </c>
      <c r="I2170" t="s">
        <v>101</v>
      </c>
      <c r="J2170">
        <f t="shared" si="198"/>
        <v>1</v>
      </c>
      <c r="K2170" s="2">
        <v>30</v>
      </c>
      <c r="L2170" s="3">
        <v>532.11</v>
      </c>
      <c r="M2170" s="4">
        <v>0.01</v>
      </c>
      <c r="N2170" s="5" t="s">
        <v>67</v>
      </c>
      <c r="O2170" s="3">
        <v>59.47</v>
      </c>
      <c r="P2170" s="3">
        <v>17.07</v>
      </c>
      <c r="Q2170" s="3">
        <v>8.1300000000000008</v>
      </c>
      <c r="R2170" s="5" t="s">
        <v>2258</v>
      </c>
      <c r="S2170" s="5" t="s">
        <v>2259</v>
      </c>
      <c r="T2170" s="5" t="str">
        <f t="shared" si="199"/>
        <v>Gary Zandusky</v>
      </c>
      <c r="U2170" t="s">
        <v>1988</v>
      </c>
      <c r="V2170" s="5" t="s">
        <v>74</v>
      </c>
      <c r="W2170" s="5" t="s">
        <v>28</v>
      </c>
      <c r="X2170" s="5" t="s">
        <v>98</v>
      </c>
      <c r="Y2170" s="5" t="s">
        <v>2377</v>
      </c>
      <c r="Z2170" s="5" t="s">
        <v>43</v>
      </c>
      <c r="AA2170" s="4">
        <v>0.38</v>
      </c>
      <c r="AB2170" s="1">
        <v>40841</v>
      </c>
      <c r="AC2170" s="1">
        <v>28568</v>
      </c>
      <c r="AD2170">
        <f t="shared" si="200"/>
        <v>1</v>
      </c>
      <c r="AE2170">
        <f t="shared" ca="1" si="201"/>
        <v>46</v>
      </c>
      <c r="AF2170" t="str">
        <f t="shared" ca="1" si="202"/>
        <v>18-64</v>
      </c>
      <c r="AG2170" s="3">
        <f t="shared" si="203"/>
        <v>0.83994309999999994</v>
      </c>
      <c r="AH2170" t="str">
        <f>_xlfn.IFNA(VLOOKUP(Sales_Transactions[[#This Row],[Order ID]],Returned_Items[#All],2,FALSE),"Not Returned")</f>
        <v>Not Returned</v>
      </c>
    </row>
    <row r="2171" spans="1:34" x14ac:dyDescent="0.25">
      <c r="A2171">
        <v>22054</v>
      </c>
      <c r="C2171" t="s">
        <v>508</v>
      </c>
      <c r="D2171" s="2" t="str">
        <f>TEXT(MID(Sales_Transactions[[#This Row],[Order Date]],2,5),"d/m/yyy")</f>
        <v>29/7/2010</v>
      </c>
      <c r="E2171" s="2" t="str">
        <f>TEXT(MID(Sales_Transactions[[#This Row],[Order Date]],2,5),"d")</f>
        <v>29</v>
      </c>
      <c r="F2171" s="2" t="str">
        <f>TEXT(MID(Sales_Transactions[[#This Row],[Order Date]],2,5),"m")</f>
        <v>7</v>
      </c>
      <c r="G2171" s="2" t="str">
        <f>TEXT(MID(Sales_Transactions[[#This Row],[Order Date]],2,5),"yyy")</f>
        <v>2010</v>
      </c>
      <c r="H2171" s="2" t="str">
        <f>TEXT(MID(Sales_Transactions[[#This Row],[Order Date]],2,5),"yyy/m")</f>
        <v>2010/7</v>
      </c>
      <c r="I2171" t="s">
        <v>78</v>
      </c>
      <c r="J2171">
        <f t="shared" si="198"/>
        <v>3</v>
      </c>
      <c r="K2171" s="2">
        <v>32</v>
      </c>
      <c r="L2171" s="3">
        <v>216.79</v>
      </c>
      <c r="M2171" s="4">
        <v>7.0000000000000007E-2</v>
      </c>
      <c r="N2171" s="5" t="s">
        <v>23</v>
      </c>
      <c r="O2171" s="3">
        <v>57.55</v>
      </c>
      <c r="P2171" s="3">
        <v>6.98</v>
      </c>
      <c r="Q2171" s="3">
        <v>2.83</v>
      </c>
      <c r="R2171" s="5" t="s">
        <v>2229</v>
      </c>
      <c r="S2171" s="5" t="s">
        <v>2230</v>
      </c>
      <c r="T2171" s="5" t="str">
        <f t="shared" si="199"/>
        <v>Candace McMahon</v>
      </c>
      <c r="U2171" t="s">
        <v>1988</v>
      </c>
      <c r="V2171" s="5" t="s">
        <v>47</v>
      </c>
      <c r="W2171" s="5" t="s">
        <v>57</v>
      </c>
      <c r="X2171" s="5" t="s">
        <v>58</v>
      </c>
      <c r="Y2171" s="5" t="s">
        <v>1613</v>
      </c>
      <c r="Z2171" s="5" t="s">
        <v>60</v>
      </c>
      <c r="AA2171" s="4">
        <v>0.37</v>
      </c>
      <c r="AB2171" s="1">
        <v>40390</v>
      </c>
      <c r="AC2171" s="1">
        <v>27822</v>
      </c>
      <c r="AD2171">
        <f t="shared" si="200"/>
        <v>2</v>
      </c>
      <c r="AE2171">
        <f t="shared" ca="1" si="201"/>
        <v>48</v>
      </c>
      <c r="AF2171" t="str">
        <f t="shared" ca="1" si="202"/>
        <v>18-64</v>
      </c>
      <c r="AG2171" s="3">
        <f t="shared" si="203"/>
        <v>0.30640981249999999</v>
      </c>
      <c r="AH2171" t="str">
        <f>_xlfn.IFNA(VLOOKUP(Sales_Transactions[[#This Row],[Order ID]],Returned_Items[#All],2,FALSE),"Not Returned")</f>
        <v>Not Returned</v>
      </c>
    </row>
    <row r="2172" spans="1:34" x14ac:dyDescent="0.25">
      <c r="A2172">
        <v>22181</v>
      </c>
      <c r="C2172" t="s">
        <v>2235</v>
      </c>
      <c r="D2172" s="2" t="str">
        <f>TEXT(MID(Sales_Transactions[[#This Row],[Order Date]],2,5),"d/m/yyy")</f>
        <v>7/10/2011</v>
      </c>
      <c r="E2172" s="2" t="str">
        <f>TEXT(MID(Sales_Transactions[[#This Row],[Order Date]],2,5),"d")</f>
        <v>7</v>
      </c>
      <c r="F2172" s="2" t="str">
        <f>TEXT(MID(Sales_Transactions[[#This Row],[Order Date]],2,5),"m")</f>
        <v>10</v>
      </c>
      <c r="G2172" s="2" t="str">
        <f>TEXT(MID(Sales_Transactions[[#This Row],[Order Date]],2,5),"yyy")</f>
        <v>2011</v>
      </c>
      <c r="H2172" s="2" t="str">
        <f>TEXT(MID(Sales_Transactions[[#This Row],[Order Date]],2,5),"yyy/m")</f>
        <v>2011/10</v>
      </c>
      <c r="I2172" t="s">
        <v>22</v>
      </c>
      <c r="J2172">
        <f t="shared" si="198"/>
        <v>2</v>
      </c>
      <c r="K2172" s="2">
        <v>41</v>
      </c>
      <c r="L2172" s="3">
        <v>258.13</v>
      </c>
      <c r="M2172" s="4">
        <v>0.03</v>
      </c>
      <c r="N2172" s="5" t="s">
        <v>23</v>
      </c>
      <c r="O2172" s="3">
        <v>84.1</v>
      </c>
      <c r="P2172" s="3">
        <v>6.08</v>
      </c>
      <c r="Q2172" s="3">
        <v>1.82</v>
      </c>
      <c r="R2172" s="5" t="s">
        <v>143</v>
      </c>
      <c r="S2172" s="5" t="s">
        <v>2247</v>
      </c>
      <c r="T2172" s="5" t="str">
        <f t="shared" si="199"/>
        <v>Alan Hwang</v>
      </c>
      <c r="U2172" t="s">
        <v>1988</v>
      </c>
      <c r="V2172" s="5" t="s">
        <v>47</v>
      </c>
      <c r="W2172" s="5" t="s">
        <v>28</v>
      </c>
      <c r="X2172" s="5" t="s">
        <v>82</v>
      </c>
      <c r="Y2172" s="5" t="s">
        <v>2378</v>
      </c>
      <c r="Z2172" s="5" t="s">
        <v>84</v>
      </c>
      <c r="AA2172" s="4">
        <v>0.35</v>
      </c>
      <c r="AB2172" s="1">
        <v>40832</v>
      </c>
      <c r="AC2172" s="1">
        <v>27767</v>
      </c>
      <c r="AD2172">
        <f t="shared" si="200"/>
        <v>9</v>
      </c>
      <c r="AE2172">
        <f t="shared" ca="1" si="201"/>
        <v>48</v>
      </c>
      <c r="AF2172" t="str">
        <f t="shared" ca="1" si="202"/>
        <v>18-64</v>
      </c>
      <c r="AG2172" s="3">
        <f t="shared" si="203"/>
        <v>0.19263843902439026</v>
      </c>
      <c r="AH2172" t="str">
        <f>_xlfn.IFNA(VLOOKUP(Sales_Transactions[[#This Row],[Order ID]],Returned_Items[#All],2,FALSE),"Not Returned")</f>
        <v>Returned</v>
      </c>
    </row>
    <row r="2173" spans="1:34" x14ac:dyDescent="0.25">
      <c r="A2173">
        <v>22272</v>
      </c>
      <c r="C2173" t="s">
        <v>2379</v>
      </c>
      <c r="D2173" s="2" t="str">
        <f>TEXT(MID(Sales_Transactions[[#This Row],[Order Date]],2,5),"d/m/yyy")</f>
        <v>6/5/2012</v>
      </c>
      <c r="E2173" s="2" t="str">
        <f>TEXT(MID(Sales_Transactions[[#This Row],[Order Date]],2,5),"d")</f>
        <v>6</v>
      </c>
      <c r="F2173" s="2" t="str">
        <f>TEXT(MID(Sales_Transactions[[#This Row],[Order Date]],2,5),"m")</f>
        <v>5</v>
      </c>
      <c r="G2173" s="2" t="str">
        <f>TEXT(MID(Sales_Transactions[[#This Row],[Order Date]],2,5),"yyy")</f>
        <v>2012</v>
      </c>
      <c r="H2173" s="2" t="str">
        <f>TEXT(MID(Sales_Transactions[[#This Row],[Order Date]],2,5),"yyy/m")</f>
        <v>2012/5</v>
      </c>
      <c r="I2173" t="s">
        <v>33</v>
      </c>
      <c r="J2173">
        <f t="shared" si="198"/>
        <v>4</v>
      </c>
      <c r="K2173" s="2">
        <v>37</v>
      </c>
      <c r="L2173" s="3">
        <v>5382.24</v>
      </c>
      <c r="M2173" s="4">
        <v>0.1</v>
      </c>
      <c r="N2173" s="5" t="s">
        <v>23</v>
      </c>
      <c r="O2173" s="3">
        <v>14.85</v>
      </c>
      <c r="P2173" s="3">
        <v>152.47999999999999</v>
      </c>
      <c r="Q2173" s="3">
        <v>4</v>
      </c>
      <c r="R2173" s="5" t="s">
        <v>163</v>
      </c>
      <c r="S2173" s="5" t="s">
        <v>2236</v>
      </c>
      <c r="T2173" s="5" t="str">
        <f t="shared" si="199"/>
        <v>Edward Nazzal</v>
      </c>
      <c r="U2173" t="s">
        <v>1988</v>
      </c>
      <c r="V2173" s="5" t="s">
        <v>74</v>
      </c>
      <c r="W2173" s="5" t="s">
        <v>48</v>
      </c>
      <c r="X2173" s="5" t="s">
        <v>87</v>
      </c>
      <c r="Y2173" s="5" t="s">
        <v>1470</v>
      </c>
      <c r="Z2173" s="5" t="s">
        <v>43</v>
      </c>
      <c r="AA2173" s="4">
        <v>0.79</v>
      </c>
      <c r="AB2173" s="1">
        <v>41037</v>
      </c>
      <c r="AC2173" s="1">
        <v>26458</v>
      </c>
      <c r="AD2173">
        <f t="shared" si="200"/>
        <v>2</v>
      </c>
      <c r="AE2173">
        <f t="shared" ca="1" si="201"/>
        <v>52</v>
      </c>
      <c r="AF2173" t="str">
        <f t="shared" ca="1" si="202"/>
        <v>18-64</v>
      </c>
      <c r="AG2173" s="3">
        <f t="shared" si="203"/>
        <v>4.2250681081081076</v>
      </c>
      <c r="AH2173" t="str">
        <f>_xlfn.IFNA(VLOOKUP(Sales_Transactions[[#This Row],[Order ID]],Returned_Items[#All],2,FALSE),"Not Returned")</f>
        <v>Not Returned</v>
      </c>
    </row>
    <row r="2174" spans="1:34" x14ac:dyDescent="0.25">
      <c r="A2174">
        <v>22272</v>
      </c>
      <c r="C2174" t="s">
        <v>2379</v>
      </c>
      <c r="D2174" s="2" t="str">
        <f>TEXT(MID(Sales_Transactions[[#This Row],[Order Date]],2,5),"d/m/yyy")</f>
        <v>6/5/2012</v>
      </c>
      <c r="E2174" s="2" t="str">
        <f>TEXT(MID(Sales_Transactions[[#This Row],[Order Date]],2,5),"d")</f>
        <v>6</v>
      </c>
      <c r="F2174" s="2" t="str">
        <f>TEXT(MID(Sales_Transactions[[#This Row],[Order Date]],2,5),"m")</f>
        <v>5</v>
      </c>
      <c r="G2174" s="2" t="str">
        <f>TEXT(MID(Sales_Transactions[[#This Row],[Order Date]],2,5),"yyy")</f>
        <v>2012</v>
      </c>
      <c r="H2174" s="2" t="str">
        <f>TEXT(MID(Sales_Transactions[[#This Row],[Order Date]],2,5),"yyy/m")</f>
        <v>2012/5</v>
      </c>
      <c r="I2174" t="s">
        <v>33</v>
      </c>
      <c r="J2174">
        <f t="shared" si="198"/>
        <v>4</v>
      </c>
      <c r="K2174" s="2">
        <v>30</v>
      </c>
      <c r="L2174" s="3">
        <v>1035.95</v>
      </c>
      <c r="M2174" s="4">
        <v>0.08</v>
      </c>
      <c r="N2174" s="5" t="s">
        <v>23</v>
      </c>
      <c r="O2174" s="3">
        <v>342.41</v>
      </c>
      <c r="P2174" s="3">
        <v>35.409999999999997</v>
      </c>
      <c r="Q2174" s="3">
        <v>1.99</v>
      </c>
      <c r="R2174" s="5" t="s">
        <v>163</v>
      </c>
      <c r="S2174" s="5" t="s">
        <v>2236</v>
      </c>
      <c r="T2174" s="5" t="str">
        <f t="shared" si="199"/>
        <v>Edward Nazzal</v>
      </c>
      <c r="U2174" t="s">
        <v>1988</v>
      </c>
      <c r="V2174" s="5" t="s">
        <v>74</v>
      </c>
      <c r="W2174" s="5" t="s">
        <v>48</v>
      </c>
      <c r="X2174" s="5" t="s">
        <v>87</v>
      </c>
      <c r="Y2174" s="5" t="s">
        <v>1707</v>
      </c>
      <c r="Z2174" s="5" t="s">
        <v>60</v>
      </c>
      <c r="AA2174" s="4">
        <v>0.43</v>
      </c>
      <c r="AB2174" s="1">
        <v>41037</v>
      </c>
      <c r="AC2174" s="1">
        <v>26560</v>
      </c>
      <c r="AD2174">
        <f t="shared" si="200"/>
        <v>2</v>
      </c>
      <c r="AE2174">
        <f t="shared" ca="1" si="201"/>
        <v>51</v>
      </c>
      <c r="AF2174" t="str">
        <f t="shared" ca="1" si="202"/>
        <v>18-64</v>
      </c>
      <c r="AG2174" s="3">
        <f t="shared" si="203"/>
        <v>1.2457223999999998</v>
      </c>
      <c r="AH2174" t="str">
        <f>_xlfn.IFNA(VLOOKUP(Sales_Transactions[[#This Row],[Order ID]],Returned_Items[#All],2,FALSE),"Not Returned")</f>
        <v>Not Returned</v>
      </c>
    </row>
    <row r="2175" spans="1:34" x14ac:dyDescent="0.25">
      <c r="A2175">
        <v>22373</v>
      </c>
      <c r="C2175" t="s">
        <v>1825</v>
      </c>
      <c r="D2175" s="2" t="str">
        <f>TEXT(MID(Sales_Transactions[[#This Row],[Order Date]],2,5),"d/m/yyy")</f>
        <v>28/3/2012</v>
      </c>
      <c r="E2175" s="2" t="str">
        <f>TEXT(MID(Sales_Transactions[[#This Row],[Order Date]],2,5),"d")</f>
        <v>28</v>
      </c>
      <c r="F2175" s="2" t="str">
        <f>TEXT(MID(Sales_Transactions[[#This Row],[Order Date]],2,5),"m")</f>
        <v>3</v>
      </c>
      <c r="G2175" s="2" t="str">
        <f>TEXT(MID(Sales_Transactions[[#This Row],[Order Date]],2,5),"yyy")</f>
        <v>2012</v>
      </c>
      <c r="H2175" s="2" t="str">
        <f>TEXT(MID(Sales_Transactions[[#This Row],[Order Date]],2,5),"yyy/m")</f>
        <v>2012/3</v>
      </c>
      <c r="I2175" t="s">
        <v>33</v>
      </c>
      <c r="J2175">
        <f t="shared" si="198"/>
        <v>4</v>
      </c>
      <c r="K2175" s="2">
        <v>26</v>
      </c>
      <c r="L2175" s="3">
        <v>233.03</v>
      </c>
      <c r="M2175" s="4">
        <v>0.05</v>
      </c>
      <c r="N2175" s="5" t="s">
        <v>67</v>
      </c>
      <c r="O2175" s="3">
        <v>-86.34</v>
      </c>
      <c r="P2175" s="3">
        <v>8.74</v>
      </c>
      <c r="Q2175" s="3">
        <v>8.2899999999999991</v>
      </c>
      <c r="R2175" s="5" t="s">
        <v>2229</v>
      </c>
      <c r="S2175" s="5" t="s">
        <v>2230</v>
      </c>
      <c r="T2175" s="5" t="str">
        <f t="shared" si="199"/>
        <v>Candace McMahon</v>
      </c>
      <c r="U2175" t="s">
        <v>1988</v>
      </c>
      <c r="V2175" s="5" t="s">
        <v>47</v>
      </c>
      <c r="W2175" s="5" t="s">
        <v>28</v>
      </c>
      <c r="X2175" s="5" t="s">
        <v>98</v>
      </c>
      <c r="Y2175" s="5" t="s">
        <v>954</v>
      </c>
      <c r="Z2175" s="5" t="s">
        <v>43</v>
      </c>
      <c r="AA2175" s="4">
        <v>0.38</v>
      </c>
      <c r="AB2175" s="1">
        <v>40997</v>
      </c>
      <c r="AC2175" s="1">
        <v>26556</v>
      </c>
      <c r="AD2175">
        <f t="shared" si="200"/>
        <v>1</v>
      </c>
      <c r="AE2175">
        <f t="shared" ca="1" si="201"/>
        <v>51</v>
      </c>
      <c r="AF2175" t="str">
        <f t="shared" ca="1" si="202"/>
        <v>18-64</v>
      </c>
      <c r="AG2175" s="3">
        <f t="shared" si="203"/>
        <v>0.65483192307692306</v>
      </c>
      <c r="AH2175" t="str">
        <f>_xlfn.IFNA(VLOOKUP(Sales_Transactions[[#This Row],[Order ID]],Returned_Items[#All],2,FALSE),"Not Returned")</f>
        <v>Not Returned</v>
      </c>
    </row>
    <row r="2176" spans="1:34" x14ac:dyDescent="0.25">
      <c r="A2176">
        <v>22434</v>
      </c>
      <c r="C2176" t="s">
        <v>2380</v>
      </c>
      <c r="D2176" s="2" t="str">
        <f>TEXT(MID(Sales_Transactions[[#This Row],[Order Date]],2,5),"d/m/yyy")</f>
        <v>29/8/2012</v>
      </c>
      <c r="E2176" s="2" t="str">
        <f>TEXT(MID(Sales_Transactions[[#This Row],[Order Date]],2,5),"d")</f>
        <v>29</v>
      </c>
      <c r="F2176" s="2" t="str">
        <f>TEXT(MID(Sales_Transactions[[#This Row],[Order Date]],2,5),"m")</f>
        <v>8</v>
      </c>
      <c r="G2176" s="2" t="str">
        <f>TEXT(MID(Sales_Transactions[[#This Row],[Order Date]],2,5),"yyy")</f>
        <v>2012</v>
      </c>
      <c r="H2176" s="2" t="str">
        <f>TEXT(MID(Sales_Transactions[[#This Row],[Order Date]],2,5),"yyy/m")</f>
        <v>2012/8</v>
      </c>
      <c r="I2176" t="s">
        <v>101</v>
      </c>
      <c r="J2176">
        <f t="shared" si="198"/>
        <v>1</v>
      </c>
      <c r="K2176" s="2">
        <v>3</v>
      </c>
      <c r="L2176" s="3">
        <v>18.7</v>
      </c>
      <c r="M2176" s="4">
        <v>0.1</v>
      </c>
      <c r="N2176" s="5" t="s">
        <v>23</v>
      </c>
      <c r="O2176" s="3">
        <v>-14.69</v>
      </c>
      <c r="P2176" s="3">
        <v>4.54</v>
      </c>
      <c r="Q2176" s="3">
        <v>5.83</v>
      </c>
      <c r="R2176" s="5" t="s">
        <v>96</v>
      </c>
      <c r="S2176" s="5" t="s">
        <v>2264</v>
      </c>
      <c r="T2176" s="5" t="str">
        <f t="shared" si="199"/>
        <v>Allen Golden</v>
      </c>
      <c r="U2176" t="s">
        <v>1988</v>
      </c>
      <c r="V2176" s="5" t="s">
        <v>37</v>
      </c>
      <c r="W2176" s="5" t="s">
        <v>28</v>
      </c>
      <c r="X2176" s="5" t="s">
        <v>41</v>
      </c>
      <c r="Y2176" s="5" t="s">
        <v>2381</v>
      </c>
      <c r="Z2176" s="5" t="s">
        <v>43</v>
      </c>
      <c r="AA2176" s="4">
        <v>0.36</v>
      </c>
      <c r="AB2176" s="1">
        <v>41152</v>
      </c>
      <c r="AC2176" s="1">
        <v>26423</v>
      </c>
      <c r="AD2176">
        <f t="shared" si="200"/>
        <v>2</v>
      </c>
      <c r="AE2176">
        <f t="shared" ca="1" si="201"/>
        <v>52</v>
      </c>
      <c r="AF2176" t="str">
        <f t="shared" ca="1" si="202"/>
        <v>18-64</v>
      </c>
      <c r="AG2176" s="3">
        <f t="shared" si="203"/>
        <v>3.4551533333333331</v>
      </c>
      <c r="AH2176" t="str">
        <f>_xlfn.IFNA(VLOOKUP(Sales_Transactions[[#This Row],[Order ID]],Returned_Items[#All],2,FALSE),"Not Returned")</f>
        <v>Not Returned</v>
      </c>
    </row>
    <row r="2177" spans="1:34" x14ac:dyDescent="0.25">
      <c r="A2177">
        <v>22434</v>
      </c>
      <c r="C2177" t="s">
        <v>2380</v>
      </c>
      <c r="D2177" s="2" t="str">
        <f>TEXT(MID(Sales_Transactions[[#This Row],[Order Date]],2,5),"d/m/yyy")</f>
        <v>29/8/2012</v>
      </c>
      <c r="E2177" s="2" t="str">
        <f>TEXT(MID(Sales_Transactions[[#This Row],[Order Date]],2,5),"d")</f>
        <v>29</v>
      </c>
      <c r="F2177" s="2" t="str">
        <f>TEXT(MID(Sales_Transactions[[#This Row],[Order Date]],2,5),"m")</f>
        <v>8</v>
      </c>
      <c r="G2177" s="2" t="str">
        <f>TEXT(MID(Sales_Transactions[[#This Row],[Order Date]],2,5),"yyy")</f>
        <v>2012</v>
      </c>
      <c r="H2177" s="2" t="str">
        <f>TEXT(MID(Sales_Transactions[[#This Row],[Order Date]],2,5),"yyy/m")</f>
        <v>2012/8</v>
      </c>
      <c r="I2177" t="s">
        <v>101</v>
      </c>
      <c r="J2177">
        <f t="shared" si="198"/>
        <v>1</v>
      </c>
      <c r="K2177" s="2">
        <v>39</v>
      </c>
      <c r="L2177" s="3">
        <v>140.74</v>
      </c>
      <c r="M2177" s="4">
        <v>0.01</v>
      </c>
      <c r="N2177" s="5" t="s">
        <v>23</v>
      </c>
      <c r="O2177" s="3">
        <v>-92.29</v>
      </c>
      <c r="P2177" s="3">
        <v>3.28</v>
      </c>
      <c r="Q2177" s="3">
        <v>3.97</v>
      </c>
      <c r="R2177" s="5" t="s">
        <v>96</v>
      </c>
      <c r="S2177" s="5" t="s">
        <v>2264</v>
      </c>
      <c r="T2177" s="5" t="str">
        <f t="shared" si="199"/>
        <v>Allen Golden</v>
      </c>
      <c r="U2177" t="s">
        <v>1988</v>
      </c>
      <c r="V2177" s="5" t="s">
        <v>37</v>
      </c>
      <c r="W2177" s="5" t="s">
        <v>28</v>
      </c>
      <c r="X2177" s="5" t="s">
        <v>124</v>
      </c>
      <c r="Y2177" s="5" t="s">
        <v>962</v>
      </c>
      <c r="Z2177" s="5" t="s">
        <v>84</v>
      </c>
      <c r="AA2177" s="4">
        <v>0.56000000000000005</v>
      </c>
      <c r="AB2177" s="1">
        <v>41152</v>
      </c>
      <c r="AC2177" s="1">
        <v>26339</v>
      </c>
      <c r="AD2177">
        <f t="shared" si="200"/>
        <v>2</v>
      </c>
      <c r="AE2177">
        <f t="shared" ca="1" si="201"/>
        <v>52</v>
      </c>
      <c r="AF2177" t="str">
        <f t="shared" ca="1" si="202"/>
        <v>18-64</v>
      </c>
      <c r="AG2177" s="3">
        <f t="shared" si="203"/>
        <v>0.18588902564102566</v>
      </c>
      <c r="AH2177" t="str">
        <f>_xlfn.IFNA(VLOOKUP(Sales_Transactions[[#This Row],[Order ID]],Returned_Items[#All],2,FALSE),"Not Returned")</f>
        <v>Not Returned</v>
      </c>
    </row>
    <row r="2178" spans="1:34" x14ac:dyDescent="0.25">
      <c r="A2178">
        <v>22849</v>
      </c>
      <c r="C2178" t="s">
        <v>1366</v>
      </c>
      <c r="D2178" s="2" t="str">
        <f>TEXT(MID(Sales_Transactions[[#This Row],[Order Date]],2,5),"d/m/yyy")</f>
        <v>14/2/2011</v>
      </c>
      <c r="E2178" s="2" t="str">
        <f>TEXT(MID(Sales_Transactions[[#This Row],[Order Date]],2,5),"d")</f>
        <v>14</v>
      </c>
      <c r="F2178" s="2" t="str">
        <f>TEXT(MID(Sales_Transactions[[#This Row],[Order Date]],2,5),"m")</f>
        <v>2</v>
      </c>
      <c r="G2178" s="2" t="str">
        <f>TEXT(MID(Sales_Transactions[[#This Row],[Order Date]],2,5),"yyy")</f>
        <v>2011</v>
      </c>
      <c r="H2178" s="2" t="str">
        <f>TEXT(MID(Sales_Transactions[[#This Row],[Order Date]],2,5),"yyy/m")</f>
        <v>2011/2</v>
      </c>
      <c r="I2178" t="s">
        <v>52</v>
      </c>
      <c r="J2178">
        <f t="shared" ref="J2178:J2241" si="204">IF(I2178="Making Critical",5,IF(I2178="High",4,IF(I2178="Medium",3,IF(I2178="Low",2,1))))</f>
        <v>1</v>
      </c>
      <c r="K2178" s="2">
        <v>27</v>
      </c>
      <c r="L2178" s="3">
        <v>304.98</v>
      </c>
      <c r="M2178" s="4">
        <v>0.08</v>
      </c>
      <c r="N2178" s="5" t="s">
        <v>23</v>
      </c>
      <c r="O2178" s="3">
        <v>2.73</v>
      </c>
      <c r="P2178" s="3">
        <v>11.7</v>
      </c>
      <c r="Q2178" s="3">
        <v>5.63</v>
      </c>
      <c r="R2178" s="5" t="s">
        <v>2226</v>
      </c>
      <c r="S2178" s="5" t="s">
        <v>1204</v>
      </c>
      <c r="T2178" s="5" t="str">
        <f t="shared" ref="T2178:T2241" si="205">R2178 &amp; " " &amp; S2178</f>
        <v>Erin Creighton</v>
      </c>
      <c r="U2178" t="s">
        <v>1988</v>
      </c>
      <c r="V2178" s="5" t="s">
        <v>47</v>
      </c>
      <c r="W2178" s="5" t="s">
        <v>28</v>
      </c>
      <c r="X2178" s="5" t="s">
        <v>41</v>
      </c>
      <c r="Y2178" s="5" t="s">
        <v>2382</v>
      </c>
      <c r="Z2178" s="5" t="s">
        <v>43</v>
      </c>
      <c r="AA2178" s="4">
        <v>0.4</v>
      </c>
      <c r="AB2178" s="1">
        <v>40589</v>
      </c>
      <c r="AC2178" s="1">
        <v>26177</v>
      </c>
      <c r="AD2178">
        <f t="shared" ref="AD2178:AD2241" si="206">_xlfn.DAYS(AB2178,D2178)</f>
        <v>1</v>
      </c>
      <c r="AE2178">
        <f t="shared" ref="AE2178:AE2241" ca="1" si="207">DATEDIF(AC2178,TODAY(),"Y")</f>
        <v>52</v>
      </c>
      <c r="AF2178" t="str">
        <f t="shared" ref="AF2178:AF2241" ca="1" si="208">IF(AE2178&lt;18,"Under 18",IF(AE2178&lt;65,"18-64","Over 65"))</f>
        <v>18-64</v>
      </c>
      <c r="AG2178" s="3">
        <f t="shared" ref="AG2178:AG2241" si="209" xml:space="preserve"> (P2178 - (M2178 / 100) * P2178 + Q2178) / K2178</f>
        <v>0.64150518518518518</v>
      </c>
      <c r="AH2178" t="str">
        <f>_xlfn.IFNA(VLOOKUP(Sales_Transactions[[#This Row],[Order ID]],Returned_Items[#All],2,FALSE),"Not Returned")</f>
        <v>Not Returned</v>
      </c>
    </row>
    <row r="2179" spans="1:34" x14ac:dyDescent="0.25">
      <c r="A2179">
        <v>22849</v>
      </c>
      <c r="C2179" t="s">
        <v>1366</v>
      </c>
      <c r="D2179" s="2" t="str">
        <f>TEXT(MID(Sales_Transactions[[#This Row],[Order Date]],2,5),"d/m/yyy")</f>
        <v>14/2/2011</v>
      </c>
      <c r="E2179" s="2" t="str">
        <f>TEXT(MID(Sales_Transactions[[#This Row],[Order Date]],2,5),"d")</f>
        <v>14</v>
      </c>
      <c r="F2179" s="2" t="str">
        <f>TEXT(MID(Sales_Transactions[[#This Row],[Order Date]],2,5),"m")</f>
        <v>2</v>
      </c>
      <c r="G2179" s="2" t="str">
        <f>TEXT(MID(Sales_Transactions[[#This Row],[Order Date]],2,5),"yyy")</f>
        <v>2011</v>
      </c>
      <c r="H2179" s="2" t="str">
        <f>TEXT(MID(Sales_Transactions[[#This Row],[Order Date]],2,5),"yyy/m")</f>
        <v>2011/2</v>
      </c>
      <c r="I2179" t="s">
        <v>52</v>
      </c>
      <c r="J2179">
        <f t="shared" si="204"/>
        <v>1</v>
      </c>
      <c r="K2179" s="2">
        <v>34</v>
      </c>
      <c r="L2179" s="3">
        <v>104.24</v>
      </c>
      <c r="M2179" s="4">
        <v>0</v>
      </c>
      <c r="N2179" s="5" t="s">
        <v>67</v>
      </c>
      <c r="O2179" s="3">
        <v>10.59</v>
      </c>
      <c r="P2179" s="3">
        <v>2.78</v>
      </c>
      <c r="Q2179" s="3">
        <v>1.34</v>
      </c>
      <c r="R2179" s="5" t="s">
        <v>2226</v>
      </c>
      <c r="S2179" s="5" t="s">
        <v>1204</v>
      </c>
      <c r="T2179" s="5" t="str">
        <f t="shared" si="205"/>
        <v>Erin Creighton</v>
      </c>
      <c r="U2179" t="s">
        <v>1988</v>
      </c>
      <c r="V2179" s="5" t="s">
        <v>47</v>
      </c>
      <c r="W2179" s="5" t="s">
        <v>28</v>
      </c>
      <c r="X2179" s="5" t="s">
        <v>124</v>
      </c>
      <c r="Y2179" s="5" t="s">
        <v>400</v>
      </c>
      <c r="Z2179" s="5" t="s">
        <v>84</v>
      </c>
      <c r="AA2179" s="4">
        <v>0.45</v>
      </c>
      <c r="AB2179" s="1">
        <v>40590</v>
      </c>
      <c r="AC2179" s="1">
        <v>24530</v>
      </c>
      <c r="AD2179">
        <f t="shared" si="206"/>
        <v>2</v>
      </c>
      <c r="AE2179">
        <f t="shared" ca="1" si="207"/>
        <v>57</v>
      </c>
      <c r="AF2179" t="str">
        <f t="shared" ca="1" si="208"/>
        <v>18-64</v>
      </c>
      <c r="AG2179" s="3">
        <f t="shared" si="209"/>
        <v>0.1211764705882353</v>
      </c>
      <c r="AH2179" t="str">
        <f>_xlfn.IFNA(VLOOKUP(Sales_Transactions[[#This Row],[Order ID]],Returned_Items[#All],2,FALSE),"Not Returned")</f>
        <v>Not Returned</v>
      </c>
    </row>
    <row r="2180" spans="1:34" x14ac:dyDescent="0.25">
      <c r="A2180">
        <v>22849</v>
      </c>
      <c r="C2180" t="s">
        <v>1366</v>
      </c>
      <c r="D2180" s="2" t="str">
        <f>TEXT(MID(Sales_Transactions[[#This Row],[Order Date]],2,5),"d/m/yyy")</f>
        <v>14/2/2011</v>
      </c>
      <c r="E2180" s="2" t="str">
        <f>TEXT(MID(Sales_Transactions[[#This Row],[Order Date]],2,5),"d")</f>
        <v>14</v>
      </c>
      <c r="F2180" s="2" t="str">
        <f>TEXT(MID(Sales_Transactions[[#This Row],[Order Date]],2,5),"m")</f>
        <v>2</v>
      </c>
      <c r="G2180" s="2" t="str">
        <f>TEXT(MID(Sales_Transactions[[#This Row],[Order Date]],2,5),"yyy")</f>
        <v>2011</v>
      </c>
      <c r="H2180" s="2" t="str">
        <f>TEXT(MID(Sales_Transactions[[#This Row],[Order Date]],2,5),"yyy/m")</f>
        <v>2011/2</v>
      </c>
      <c r="I2180" t="s">
        <v>52</v>
      </c>
      <c r="J2180">
        <f t="shared" si="204"/>
        <v>1</v>
      </c>
      <c r="K2180" s="2">
        <v>27</v>
      </c>
      <c r="L2180" s="3">
        <v>198.13</v>
      </c>
      <c r="M2180" s="4">
        <v>0.01</v>
      </c>
      <c r="N2180" s="5" t="s">
        <v>23</v>
      </c>
      <c r="O2180" s="3">
        <v>-219.92</v>
      </c>
      <c r="P2180" s="3">
        <v>6.98</v>
      </c>
      <c r="Q2180" s="3">
        <v>9.69</v>
      </c>
      <c r="R2180" s="5" t="s">
        <v>2226</v>
      </c>
      <c r="S2180" s="5" t="s">
        <v>1204</v>
      </c>
      <c r="T2180" s="5" t="str">
        <f t="shared" si="205"/>
        <v>Erin Creighton</v>
      </c>
      <c r="U2180" t="s">
        <v>1988</v>
      </c>
      <c r="V2180" s="5" t="s">
        <v>47</v>
      </c>
      <c r="W2180" s="5" t="s">
        <v>28</v>
      </c>
      <c r="X2180" s="5" t="s">
        <v>29</v>
      </c>
      <c r="Y2180" s="5" t="s">
        <v>2348</v>
      </c>
      <c r="Z2180" s="5" t="s">
        <v>43</v>
      </c>
      <c r="AA2180" s="4">
        <v>0.83</v>
      </c>
      <c r="AB2180" s="1">
        <v>40590</v>
      </c>
      <c r="AC2180" s="1">
        <v>24580</v>
      </c>
      <c r="AD2180">
        <f t="shared" si="206"/>
        <v>2</v>
      </c>
      <c r="AE2180">
        <f t="shared" ca="1" si="207"/>
        <v>57</v>
      </c>
      <c r="AF2180" t="str">
        <f t="shared" ca="1" si="208"/>
        <v>18-64</v>
      </c>
      <c r="AG2180" s="3">
        <f t="shared" si="209"/>
        <v>0.61738155555555563</v>
      </c>
      <c r="AH2180" t="str">
        <f>_xlfn.IFNA(VLOOKUP(Sales_Transactions[[#This Row],[Order ID]],Returned_Items[#All],2,FALSE),"Not Returned")</f>
        <v>Not Returned</v>
      </c>
    </row>
    <row r="2181" spans="1:34" x14ac:dyDescent="0.25">
      <c r="A2181">
        <v>22849</v>
      </c>
      <c r="C2181" t="s">
        <v>1366</v>
      </c>
      <c r="D2181" s="2" t="str">
        <f>TEXT(MID(Sales_Transactions[[#This Row],[Order Date]],2,5),"d/m/yyy")</f>
        <v>14/2/2011</v>
      </c>
      <c r="E2181" s="2" t="str">
        <f>TEXT(MID(Sales_Transactions[[#This Row],[Order Date]],2,5),"d")</f>
        <v>14</v>
      </c>
      <c r="F2181" s="2" t="str">
        <f>TEXT(MID(Sales_Transactions[[#This Row],[Order Date]],2,5),"m")</f>
        <v>2</v>
      </c>
      <c r="G2181" s="2" t="str">
        <f>TEXT(MID(Sales_Transactions[[#This Row],[Order Date]],2,5),"yyy")</f>
        <v>2011</v>
      </c>
      <c r="H2181" s="2" t="str">
        <f>TEXT(MID(Sales_Transactions[[#This Row],[Order Date]],2,5),"yyy/m")</f>
        <v>2011/2</v>
      </c>
      <c r="I2181" t="s">
        <v>52</v>
      </c>
      <c r="J2181">
        <f t="shared" si="204"/>
        <v>1</v>
      </c>
      <c r="K2181" s="2">
        <v>25</v>
      </c>
      <c r="L2181" s="3">
        <v>4366.348</v>
      </c>
      <c r="M2181" s="4">
        <v>0.05</v>
      </c>
      <c r="N2181" s="5" t="s">
        <v>23</v>
      </c>
      <c r="O2181" s="3">
        <v>940.57</v>
      </c>
      <c r="P2181" s="3">
        <v>205.99</v>
      </c>
      <c r="Q2181" s="3">
        <v>3</v>
      </c>
      <c r="R2181" s="5" t="s">
        <v>2226</v>
      </c>
      <c r="S2181" s="5" t="s">
        <v>1204</v>
      </c>
      <c r="T2181" s="5" t="str">
        <f t="shared" si="205"/>
        <v>Erin Creighton</v>
      </c>
      <c r="U2181" t="s">
        <v>1988</v>
      </c>
      <c r="V2181" s="5" t="s">
        <v>47</v>
      </c>
      <c r="W2181" s="5" t="s">
        <v>48</v>
      </c>
      <c r="X2181" s="5" t="s">
        <v>49</v>
      </c>
      <c r="Y2181" s="5" t="s">
        <v>1307</v>
      </c>
      <c r="Z2181" s="5" t="s">
        <v>43</v>
      </c>
      <c r="AA2181" s="4">
        <v>0.57999999999999996</v>
      </c>
      <c r="AB2181" s="1">
        <v>40590</v>
      </c>
      <c r="AC2181" s="1">
        <v>16972</v>
      </c>
      <c r="AD2181">
        <f t="shared" si="206"/>
        <v>2</v>
      </c>
      <c r="AE2181">
        <f t="shared" ca="1" si="207"/>
        <v>78</v>
      </c>
      <c r="AF2181" t="str">
        <f t="shared" ca="1" si="208"/>
        <v>Over 65</v>
      </c>
      <c r="AG2181" s="3">
        <f t="shared" si="209"/>
        <v>8.3554802000000006</v>
      </c>
      <c r="AH2181" t="str">
        <f>_xlfn.IFNA(VLOOKUP(Sales_Transactions[[#This Row],[Order ID]],Returned_Items[#All],2,FALSE),"Not Returned")</f>
        <v>Not Returned</v>
      </c>
    </row>
    <row r="2182" spans="1:34" x14ac:dyDescent="0.25">
      <c r="A2182">
        <v>22881</v>
      </c>
      <c r="C2182" t="s">
        <v>2383</v>
      </c>
      <c r="D2182" s="2" t="str">
        <f>TEXT(MID(Sales_Transactions[[#This Row],[Order Date]],2,5),"d/m/yyy")</f>
        <v>6/4/2010</v>
      </c>
      <c r="E2182" s="2" t="str">
        <f>TEXT(MID(Sales_Transactions[[#This Row],[Order Date]],2,5),"d")</f>
        <v>6</v>
      </c>
      <c r="F2182" s="2" t="str">
        <f>TEXT(MID(Sales_Transactions[[#This Row],[Order Date]],2,5),"m")</f>
        <v>4</v>
      </c>
      <c r="G2182" s="2" t="str">
        <f>TEXT(MID(Sales_Transactions[[#This Row],[Order Date]],2,5),"yyy")</f>
        <v>2010</v>
      </c>
      <c r="H2182" s="2" t="str">
        <f>TEXT(MID(Sales_Transactions[[#This Row],[Order Date]],2,5),"yyy/m")</f>
        <v>2010/4</v>
      </c>
      <c r="I2182" t="s">
        <v>78</v>
      </c>
      <c r="J2182">
        <f t="shared" si="204"/>
        <v>3</v>
      </c>
      <c r="K2182" s="2">
        <v>33</v>
      </c>
      <c r="L2182" s="3">
        <v>476.06</v>
      </c>
      <c r="M2182" s="4">
        <v>0.04</v>
      </c>
      <c r="N2182" s="5" t="s">
        <v>23</v>
      </c>
      <c r="O2182" s="3">
        <v>-120.48</v>
      </c>
      <c r="P2182" s="3">
        <v>14.03</v>
      </c>
      <c r="Q2182" s="3">
        <v>9.3699999999999992</v>
      </c>
      <c r="R2182" s="5" t="s">
        <v>2296</v>
      </c>
      <c r="S2182" s="5" t="s">
        <v>2297</v>
      </c>
      <c r="T2182" s="5" t="str">
        <f t="shared" si="205"/>
        <v>Melanie Page</v>
      </c>
      <c r="U2182" t="s">
        <v>1988</v>
      </c>
      <c r="V2182" s="5" t="s">
        <v>47</v>
      </c>
      <c r="W2182" s="5" t="s">
        <v>28</v>
      </c>
      <c r="X2182" s="5" t="s">
        <v>29</v>
      </c>
      <c r="Y2182" s="5" t="s">
        <v>1249</v>
      </c>
      <c r="Z2182" s="5" t="s">
        <v>43</v>
      </c>
      <c r="AA2182" s="4">
        <v>0.56000000000000005</v>
      </c>
      <c r="AB2182" s="1">
        <v>40275</v>
      </c>
      <c r="AC2182" s="1">
        <v>16855</v>
      </c>
      <c r="AD2182">
        <f t="shared" si="206"/>
        <v>1</v>
      </c>
      <c r="AE2182">
        <f t="shared" ca="1" si="207"/>
        <v>78</v>
      </c>
      <c r="AF2182" t="str">
        <f t="shared" ca="1" si="208"/>
        <v>Over 65</v>
      </c>
      <c r="AG2182" s="3">
        <f t="shared" si="209"/>
        <v>0.70892084848484849</v>
      </c>
      <c r="AH2182" t="str">
        <f>_xlfn.IFNA(VLOOKUP(Sales_Transactions[[#This Row],[Order ID]],Returned_Items[#All],2,FALSE),"Not Returned")</f>
        <v>Not Returned</v>
      </c>
    </row>
    <row r="2183" spans="1:34" x14ac:dyDescent="0.25">
      <c r="A2183">
        <v>22950</v>
      </c>
      <c r="C2183" t="s">
        <v>2384</v>
      </c>
      <c r="D2183" s="2" t="str">
        <f>TEXT(MID(Sales_Transactions[[#This Row],[Order Date]],2,5),"d/m/yyy")</f>
        <v>21/12/2011</v>
      </c>
      <c r="E2183" s="2" t="str">
        <f>TEXT(MID(Sales_Transactions[[#This Row],[Order Date]],2,5),"d")</f>
        <v>21</v>
      </c>
      <c r="F2183" s="2" t="str">
        <f>TEXT(MID(Sales_Transactions[[#This Row],[Order Date]],2,5),"m")</f>
        <v>12</v>
      </c>
      <c r="G2183" s="2" t="str">
        <f>TEXT(MID(Sales_Transactions[[#This Row],[Order Date]],2,5),"yyy")</f>
        <v>2011</v>
      </c>
      <c r="H2183" s="2" t="str">
        <f>TEXT(MID(Sales_Transactions[[#This Row],[Order Date]],2,5),"yyy/m")</f>
        <v>2011/12</v>
      </c>
      <c r="I2183" t="s">
        <v>22</v>
      </c>
      <c r="J2183">
        <f t="shared" si="204"/>
        <v>2</v>
      </c>
      <c r="K2183" s="2">
        <v>29</v>
      </c>
      <c r="L2183" s="3">
        <v>1756.11</v>
      </c>
      <c r="M2183" s="4">
        <v>0.1</v>
      </c>
      <c r="N2183" s="5" t="s">
        <v>23</v>
      </c>
      <c r="O2183" s="3">
        <v>-888.07</v>
      </c>
      <c r="P2183" s="3">
        <v>64.650000000000006</v>
      </c>
      <c r="Q2183" s="3">
        <v>35</v>
      </c>
      <c r="R2183" s="5" t="s">
        <v>509</v>
      </c>
      <c r="S2183" s="5" t="s">
        <v>2385</v>
      </c>
      <c r="T2183" s="5" t="str">
        <f t="shared" si="205"/>
        <v>Mike Caudle</v>
      </c>
      <c r="U2183" t="s">
        <v>1988</v>
      </c>
      <c r="V2183" s="5" t="s">
        <v>47</v>
      </c>
      <c r="W2183" s="5" t="s">
        <v>28</v>
      </c>
      <c r="X2183" s="5" t="s">
        <v>29</v>
      </c>
      <c r="Y2183" s="5" t="s">
        <v>1879</v>
      </c>
      <c r="Z2183" s="5" t="s">
        <v>31</v>
      </c>
      <c r="AA2183" s="4">
        <v>0.8</v>
      </c>
      <c r="AB2183" s="1">
        <v>40905</v>
      </c>
      <c r="AC2183" s="1">
        <v>17159</v>
      </c>
      <c r="AD2183">
        <f t="shared" si="206"/>
        <v>7</v>
      </c>
      <c r="AE2183">
        <f t="shared" ca="1" si="207"/>
        <v>77</v>
      </c>
      <c r="AF2183" t="str">
        <f t="shared" ca="1" si="208"/>
        <v>Over 65</v>
      </c>
      <c r="AG2183" s="3">
        <f t="shared" si="209"/>
        <v>3.4339775862068969</v>
      </c>
      <c r="AH2183" t="str">
        <f>_xlfn.IFNA(VLOOKUP(Sales_Transactions[[#This Row],[Order ID]],Returned_Items[#All],2,FALSE),"Not Returned")</f>
        <v>Returned</v>
      </c>
    </row>
    <row r="2184" spans="1:34" x14ac:dyDescent="0.25">
      <c r="A2184">
        <v>23008</v>
      </c>
      <c r="C2184" t="s">
        <v>156</v>
      </c>
      <c r="D2184" s="2" t="str">
        <f>TEXT(MID(Sales_Transactions[[#This Row],[Order Date]],2,5),"d/m/yyy")</f>
        <v>9/10/2009</v>
      </c>
      <c r="E2184" s="2" t="str">
        <f>TEXT(MID(Sales_Transactions[[#This Row],[Order Date]],2,5),"d")</f>
        <v>9</v>
      </c>
      <c r="F2184" s="2" t="str">
        <f>TEXT(MID(Sales_Transactions[[#This Row],[Order Date]],2,5),"m")</f>
        <v>10</v>
      </c>
      <c r="G2184" s="2" t="str">
        <f>TEXT(MID(Sales_Transactions[[#This Row],[Order Date]],2,5),"yyy")</f>
        <v>2009</v>
      </c>
      <c r="H2184" s="2" t="str">
        <f>TEXT(MID(Sales_Transactions[[#This Row],[Order Date]],2,5),"yyy/m")</f>
        <v>2009/10</v>
      </c>
      <c r="I2184" t="s">
        <v>101</v>
      </c>
      <c r="J2184">
        <f t="shared" si="204"/>
        <v>1</v>
      </c>
      <c r="K2184" s="2">
        <v>10</v>
      </c>
      <c r="L2184" s="3">
        <v>1136.47</v>
      </c>
      <c r="M2184" s="4">
        <v>0.1</v>
      </c>
      <c r="N2184" s="5" t="s">
        <v>67</v>
      </c>
      <c r="O2184" s="3">
        <v>323.32</v>
      </c>
      <c r="P2184" s="3">
        <v>120.98</v>
      </c>
      <c r="Q2184" s="3">
        <v>9.07</v>
      </c>
      <c r="R2184" s="5" t="s">
        <v>2226</v>
      </c>
      <c r="S2184" s="5" t="s">
        <v>2282</v>
      </c>
      <c r="T2184" s="5" t="str">
        <f t="shared" si="205"/>
        <v>Erin Ashbrook</v>
      </c>
      <c r="U2184" t="s">
        <v>1988</v>
      </c>
      <c r="V2184" s="5" t="s">
        <v>37</v>
      </c>
      <c r="W2184" s="5" t="s">
        <v>28</v>
      </c>
      <c r="X2184" s="5" t="s">
        <v>41</v>
      </c>
      <c r="Y2184" s="5" t="s">
        <v>794</v>
      </c>
      <c r="Z2184" s="5" t="s">
        <v>43</v>
      </c>
      <c r="AA2184" s="4">
        <v>0.35</v>
      </c>
      <c r="AB2184" s="1">
        <v>40097</v>
      </c>
      <c r="AC2184" s="1">
        <v>17124</v>
      </c>
      <c r="AD2184">
        <f t="shared" si="206"/>
        <v>2</v>
      </c>
      <c r="AE2184">
        <f t="shared" ca="1" si="207"/>
        <v>77</v>
      </c>
      <c r="AF2184" t="str">
        <f t="shared" ca="1" si="208"/>
        <v>Over 65</v>
      </c>
      <c r="AG2184" s="3">
        <f t="shared" si="209"/>
        <v>12.992902000000001</v>
      </c>
      <c r="AH2184" t="str">
        <f>_xlfn.IFNA(VLOOKUP(Sales_Transactions[[#This Row],[Order ID]],Returned_Items[#All],2,FALSE),"Not Returned")</f>
        <v>Not Returned</v>
      </c>
    </row>
    <row r="2185" spans="1:34" x14ac:dyDescent="0.25">
      <c r="A2185">
        <v>23008</v>
      </c>
      <c r="C2185" t="s">
        <v>156</v>
      </c>
      <c r="D2185" s="2" t="str">
        <f>TEXT(MID(Sales_Transactions[[#This Row],[Order Date]],2,5),"d/m/yyy")</f>
        <v>9/10/2009</v>
      </c>
      <c r="E2185" s="2" t="str">
        <f>TEXT(MID(Sales_Transactions[[#This Row],[Order Date]],2,5),"d")</f>
        <v>9</v>
      </c>
      <c r="F2185" s="2" t="str">
        <f>TEXT(MID(Sales_Transactions[[#This Row],[Order Date]],2,5),"m")</f>
        <v>10</v>
      </c>
      <c r="G2185" s="2" t="str">
        <f>TEXT(MID(Sales_Transactions[[#This Row],[Order Date]],2,5),"yyy")</f>
        <v>2009</v>
      </c>
      <c r="H2185" s="2" t="str">
        <f>TEXT(MID(Sales_Transactions[[#This Row],[Order Date]],2,5),"yyy/m")</f>
        <v>2009/10</v>
      </c>
      <c r="I2185" t="s">
        <v>101</v>
      </c>
      <c r="J2185">
        <f t="shared" si="204"/>
        <v>1</v>
      </c>
      <c r="K2185" s="2">
        <v>2</v>
      </c>
      <c r="L2185" s="3">
        <v>325.81</v>
      </c>
      <c r="M2185" s="4">
        <v>0.02</v>
      </c>
      <c r="N2185" s="5" t="s">
        <v>67</v>
      </c>
      <c r="O2185" s="3">
        <v>-522.78</v>
      </c>
      <c r="P2185" s="3">
        <v>152.47999999999999</v>
      </c>
      <c r="Q2185" s="3">
        <v>6.5</v>
      </c>
      <c r="R2185" s="5" t="s">
        <v>2226</v>
      </c>
      <c r="S2185" s="5" t="s">
        <v>2282</v>
      </c>
      <c r="T2185" s="5" t="str">
        <f t="shared" si="205"/>
        <v>Erin Ashbrook</v>
      </c>
      <c r="U2185" t="s">
        <v>1988</v>
      </c>
      <c r="V2185" s="5" t="s">
        <v>37</v>
      </c>
      <c r="W2185" s="5" t="s">
        <v>48</v>
      </c>
      <c r="X2185" s="5" t="s">
        <v>87</v>
      </c>
      <c r="Y2185" s="5" t="s">
        <v>1470</v>
      </c>
      <c r="Z2185" s="5" t="s">
        <v>43</v>
      </c>
      <c r="AA2185" s="4">
        <v>0.74</v>
      </c>
      <c r="AB2185" s="1">
        <v>40097</v>
      </c>
      <c r="AC2185" s="1">
        <v>17004</v>
      </c>
      <c r="AD2185">
        <f t="shared" si="206"/>
        <v>2</v>
      </c>
      <c r="AE2185">
        <f t="shared" ca="1" si="207"/>
        <v>78</v>
      </c>
      <c r="AF2185" t="str">
        <f t="shared" ca="1" si="208"/>
        <v>Over 65</v>
      </c>
      <c r="AG2185" s="3">
        <f t="shared" si="209"/>
        <v>79.474751999999995</v>
      </c>
      <c r="AH2185" t="str">
        <f>_xlfn.IFNA(VLOOKUP(Sales_Transactions[[#This Row],[Order ID]],Returned_Items[#All],2,FALSE),"Not Returned")</f>
        <v>Not Returned</v>
      </c>
    </row>
    <row r="2186" spans="1:34" x14ac:dyDescent="0.25">
      <c r="A2186">
        <v>23202</v>
      </c>
      <c r="C2186" t="s">
        <v>928</v>
      </c>
      <c r="D2186" s="2" t="str">
        <f>TEXT(MID(Sales_Transactions[[#This Row],[Order Date]],2,5),"d/m/yyy")</f>
        <v>30/7/2011</v>
      </c>
      <c r="E2186" s="2" t="str">
        <f>TEXT(MID(Sales_Transactions[[#This Row],[Order Date]],2,5),"d")</f>
        <v>30</v>
      </c>
      <c r="F2186" s="2" t="str">
        <f>TEXT(MID(Sales_Transactions[[#This Row],[Order Date]],2,5),"m")</f>
        <v>7</v>
      </c>
      <c r="G2186" s="2" t="str">
        <f>TEXT(MID(Sales_Transactions[[#This Row],[Order Date]],2,5),"yyy")</f>
        <v>2011</v>
      </c>
      <c r="H2186" s="2" t="str">
        <f>TEXT(MID(Sales_Transactions[[#This Row],[Order Date]],2,5),"yyy/m")</f>
        <v>2011/7</v>
      </c>
      <c r="I2186" t="s">
        <v>33</v>
      </c>
      <c r="J2186">
        <f t="shared" si="204"/>
        <v>4</v>
      </c>
      <c r="K2186" s="2">
        <v>39</v>
      </c>
      <c r="L2186" s="3">
        <v>307.42</v>
      </c>
      <c r="M2186" s="4">
        <v>0.05</v>
      </c>
      <c r="N2186" s="5" t="s">
        <v>23</v>
      </c>
      <c r="O2186" s="3">
        <v>104.09</v>
      </c>
      <c r="P2186" s="3">
        <v>8.17</v>
      </c>
      <c r="Q2186" s="3">
        <v>1.69</v>
      </c>
      <c r="R2186" s="5" t="s">
        <v>2336</v>
      </c>
      <c r="S2186" s="5" t="s">
        <v>2337</v>
      </c>
      <c r="T2186" s="5" t="str">
        <f t="shared" si="205"/>
        <v>Naresj Patel</v>
      </c>
      <c r="U2186" t="s">
        <v>1988</v>
      </c>
      <c r="V2186" s="5" t="s">
        <v>27</v>
      </c>
      <c r="W2186" s="5" t="s">
        <v>28</v>
      </c>
      <c r="X2186" s="5" t="s">
        <v>75</v>
      </c>
      <c r="Y2186" s="5" t="s">
        <v>2386</v>
      </c>
      <c r="Z2186" s="5" t="s">
        <v>84</v>
      </c>
      <c r="AA2186" s="4">
        <v>0.38</v>
      </c>
      <c r="AB2186" s="1">
        <v>40756</v>
      </c>
      <c r="AC2186" s="1">
        <v>17041</v>
      </c>
      <c r="AD2186">
        <f t="shared" si="206"/>
        <v>2</v>
      </c>
      <c r="AE2186">
        <f t="shared" ca="1" si="207"/>
        <v>77</v>
      </c>
      <c r="AF2186" t="str">
        <f t="shared" ca="1" si="208"/>
        <v>Over 65</v>
      </c>
      <c r="AG2186" s="3">
        <f t="shared" si="209"/>
        <v>0.25271576923076922</v>
      </c>
      <c r="AH2186" t="str">
        <f>_xlfn.IFNA(VLOOKUP(Sales_Transactions[[#This Row],[Order ID]],Returned_Items[#All],2,FALSE),"Not Returned")</f>
        <v>Not Returned</v>
      </c>
    </row>
    <row r="2187" spans="1:34" x14ac:dyDescent="0.25">
      <c r="A2187">
        <v>23202</v>
      </c>
      <c r="C2187" t="s">
        <v>928</v>
      </c>
      <c r="D2187" s="2" t="str">
        <f>TEXT(MID(Sales_Transactions[[#This Row],[Order Date]],2,5),"d/m/yyy")</f>
        <v>30/7/2011</v>
      </c>
      <c r="E2187" s="2" t="str">
        <f>TEXT(MID(Sales_Transactions[[#This Row],[Order Date]],2,5),"d")</f>
        <v>30</v>
      </c>
      <c r="F2187" s="2" t="str">
        <f>TEXT(MID(Sales_Transactions[[#This Row],[Order Date]],2,5),"m")</f>
        <v>7</v>
      </c>
      <c r="G2187" s="2" t="str">
        <f>TEXT(MID(Sales_Transactions[[#This Row],[Order Date]],2,5),"yyy")</f>
        <v>2011</v>
      </c>
      <c r="H2187" s="2" t="str">
        <f>TEXT(MID(Sales_Transactions[[#This Row],[Order Date]],2,5),"yyy/m")</f>
        <v>2011/7</v>
      </c>
      <c r="I2187" t="s">
        <v>33</v>
      </c>
      <c r="J2187">
        <f t="shared" si="204"/>
        <v>4</v>
      </c>
      <c r="K2187" s="2">
        <v>48</v>
      </c>
      <c r="L2187" s="3">
        <v>608.29</v>
      </c>
      <c r="M2187" s="4">
        <v>0.02</v>
      </c>
      <c r="N2187" s="5" t="s">
        <v>23</v>
      </c>
      <c r="O2187" s="3">
        <v>-39.270000000000003</v>
      </c>
      <c r="P2187" s="3">
        <v>11.97</v>
      </c>
      <c r="Q2187" s="3">
        <v>5.81</v>
      </c>
      <c r="R2187" s="5" t="s">
        <v>2336</v>
      </c>
      <c r="S2187" s="5" t="s">
        <v>2337</v>
      </c>
      <c r="T2187" s="5" t="str">
        <f t="shared" si="205"/>
        <v>Naresj Patel</v>
      </c>
      <c r="U2187" t="s">
        <v>1988</v>
      </c>
      <c r="V2187" s="5" t="s">
        <v>27</v>
      </c>
      <c r="W2187" s="5" t="s">
        <v>28</v>
      </c>
      <c r="X2187" s="5" t="s">
        <v>124</v>
      </c>
      <c r="Y2187" s="5" t="s">
        <v>870</v>
      </c>
      <c r="Z2187" s="5" t="s">
        <v>60</v>
      </c>
      <c r="AA2187" s="4">
        <v>0.6</v>
      </c>
      <c r="AB2187" s="1">
        <v>40756</v>
      </c>
      <c r="AC2187" s="1">
        <v>17164</v>
      </c>
      <c r="AD2187">
        <f t="shared" si="206"/>
        <v>2</v>
      </c>
      <c r="AE2187">
        <f t="shared" ca="1" si="207"/>
        <v>77</v>
      </c>
      <c r="AF2187" t="str">
        <f t="shared" ca="1" si="208"/>
        <v>Over 65</v>
      </c>
      <c r="AG2187" s="3">
        <f t="shared" si="209"/>
        <v>0.37036679166666664</v>
      </c>
      <c r="AH2187" t="str">
        <f>_xlfn.IFNA(VLOOKUP(Sales_Transactions[[#This Row],[Order ID]],Returned_Items[#All],2,FALSE),"Not Returned")</f>
        <v>Not Returned</v>
      </c>
    </row>
    <row r="2188" spans="1:34" x14ac:dyDescent="0.25">
      <c r="A2188">
        <v>23426</v>
      </c>
      <c r="C2188" t="s">
        <v>1302</v>
      </c>
      <c r="D2188" s="2" t="str">
        <f>TEXT(MID(Sales_Transactions[[#This Row],[Order Date]],2,5),"d/m/yyy")</f>
        <v>16/2/2011</v>
      </c>
      <c r="E2188" s="2" t="str">
        <f>TEXT(MID(Sales_Transactions[[#This Row],[Order Date]],2,5),"d")</f>
        <v>16</v>
      </c>
      <c r="F2188" s="2" t="str">
        <f>TEXT(MID(Sales_Transactions[[#This Row],[Order Date]],2,5),"m")</f>
        <v>2</v>
      </c>
      <c r="G2188" s="2" t="str">
        <f>TEXT(MID(Sales_Transactions[[#This Row],[Order Date]],2,5),"yyy")</f>
        <v>2011</v>
      </c>
      <c r="H2188" s="2" t="str">
        <f>TEXT(MID(Sales_Transactions[[#This Row],[Order Date]],2,5),"yyy/m")</f>
        <v>2011/2</v>
      </c>
      <c r="I2188" t="s">
        <v>101</v>
      </c>
      <c r="J2188">
        <f t="shared" si="204"/>
        <v>1</v>
      </c>
      <c r="K2188" s="2">
        <v>45</v>
      </c>
      <c r="L2188" s="3">
        <v>1009.8</v>
      </c>
      <c r="M2188" s="4">
        <v>7.0000000000000007E-2</v>
      </c>
      <c r="N2188" s="5" t="s">
        <v>23</v>
      </c>
      <c r="O2188" s="3">
        <v>352.64</v>
      </c>
      <c r="P2188" s="3">
        <v>22.98</v>
      </c>
      <c r="Q2188" s="3">
        <v>1.99</v>
      </c>
      <c r="R2188" s="5" t="s">
        <v>2226</v>
      </c>
      <c r="S2188" s="5" t="s">
        <v>2282</v>
      </c>
      <c r="T2188" s="5" t="str">
        <f t="shared" si="205"/>
        <v>Erin Ashbrook</v>
      </c>
      <c r="U2188" t="s">
        <v>1988</v>
      </c>
      <c r="V2188" s="5" t="s">
        <v>37</v>
      </c>
      <c r="W2188" s="5" t="s">
        <v>48</v>
      </c>
      <c r="X2188" s="5" t="s">
        <v>87</v>
      </c>
      <c r="Y2188" s="5" t="s">
        <v>837</v>
      </c>
      <c r="Z2188" s="5" t="s">
        <v>60</v>
      </c>
      <c r="AA2188" s="4">
        <v>0.46</v>
      </c>
      <c r="AB2188" s="1">
        <v>40592</v>
      </c>
      <c r="AC2188" s="1">
        <v>17130</v>
      </c>
      <c r="AD2188">
        <f t="shared" si="206"/>
        <v>2</v>
      </c>
      <c r="AE2188">
        <f t="shared" ca="1" si="207"/>
        <v>77</v>
      </c>
      <c r="AF2188" t="str">
        <f t="shared" ca="1" si="208"/>
        <v>Over 65</v>
      </c>
      <c r="AG2188" s="3">
        <f t="shared" si="209"/>
        <v>0.55453142222222218</v>
      </c>
      <c r="AH2188" t="str">
        <f>_xlfn.IFNA(VLOOKUP(Sales_Transactions[[#This Row],[Order ID]],Returned_Items[#All],2,FALSE),"Not Returned")</f>
        <v>Not Returned</v>
      </c>
    </row>
    <row r="2189" spans="1:34" x14ac:dyDescent="0.25">
      <c r="A2189">
        <v>23426</v>
      </c>
      <c r="C2189" t="s">
        <v>1302</v>
      </c>
      <c r="D2189" s="2" t="str">
        <f>TEXT(MID(Sales_Transactions[[#This Row],[Order Date]],2,5),"d/m/yyy")</f>
        <v>16/2/2011</v>
      </c>
      <c r="E2189" s="2" t="str">
        <f>TEXT(MID(Sales_Transactions[[#This Row],[Order Date]],2,5),"d")</f>
        <v>16</v>
      </c>
      <c r="F2189" s="2" t="str">
        <f>TEXT(MID(Sales_Transactions[[#This Row],[Order Date]],2,5),"m")</f>
        <v>2</v>
      </c>
      <c r="G2189" s="2" t="str">
        <f>TEXT(MID(Sales_Transactions[[#This Row],[Order Date]],2,5),"yyy")</f>
        <v>2011</v>
      </c>
      <c r="H2189" s="2" t="str">
        <f>TEXT(MID(Sales_Transactions[[#This Row],[Order Date]],2,5),"yyy/m")</f>
        <v>2011/2</v>
      </c>
      <c r="I2189" t="s">
        <v>101</v>
      </c>
      <c r="J2189">
        <f t="shared" si="204"/>
        <v>1</v>
      </c>
      <c r="K2189" s="2">
        <v>12</v>
      </c>
      <c r="L2189" s="3">
        <v>29.71</v>
      </c>
      <c r="M2189" s="4">
        <v>0.09</v>
      </c>
      <c r="N2189" s="5" t="s">
        <v>23</v>
      </c>
      <c r="O2189" s="3">
        <v>-23.17</v>
      </c>
      <c r="P2189" s="3">
        <v>2.52</v>
      </c>
      <c r="Q2189" s="3">
        <v>1.92</v>
      </c>
      <c r="R2189" s="5" t="s">
        <v>2226</v>
      </c>
      <c r="S2189" s="5" t="s">
        <v>2282</v>
      </c>
      <c r="T2189" s="5" t="str">
        <f t="shared" si="205"/>
        <v>Erin Ashbrook</v>
      </c>
      <c r="U2189" t="s">
        <v>1988</v>
      </c>
      <c r="V2189" s="5" t="s">
        <v>37</v>
      </c>
      <c r="W2189" s="5" t="s">
        <v>28</v>
      </c>
      <c r="X2189" s="5" t="s">
        <v>221</v>
      </c>
      <c r="Y2189" s="5" t="s">
        <v>2387</v>
      </c>
      <c r="Z2189" s="5" t="s">
        <v>84</v>
      </c>
      <c r="AA2189" s="4">
        <v>0.82</v>
      </c>
      <c r="AB2189" s="1">
        <v>40591</v>
      </c>
      <c r="AC2189" s="1">
        <v>17031</v>
      </c>
      <c r="AD2189">
        <f t="shared" si="206"/>
        <v>1</v>
      </c>
      <c r="AE2189">
        <f t="shared" ca="1" si="207"/>
        <v>77</v>
      </c>
      <c r="AF2189" t="str">
        <f t="shared" ca="1" si="208"/>
        <v>Over 65</v>
      </c>
      <c r="AG2189" s="3">
        <f t="shared" si="209"/>
        <v>0.36981100000000006</v>
      </c>
      <c r="AH2189" t="str">
        <f>_xlfn.IFNA(VLOOKUP(Sales_Transactions[[#This Row],[Order ID]],Returned_Items[#All],2,FALSE),"Not Returned")</f>
        <v>Not Returned</v>
      </c>
    </row>
    <row r="2190" spans="1:34" x14ac:dyDescent="0.25">
      <c r="A2190">
        <v>23649</v>
      </c>
      <c r="C2190" t="s">
        <v>1155</v>
      </c>
      <c r="D2190" s="2" t="str">
        <f>TEXT(MID(Sales_Transactions[[#This Row],[Order Date]],2,5),"d/m/yyy")</f>
        <v>5/9/2012</v>
      </c>
      <c r="E2190" s="2" t="str">
        <f>TEXT(MID(Sales_Transactions[[#This Row],[Order Date]],2,5),"d")</f>
        <v>5</v>
      </c>
      <c r="F2190" s="2" t="str">
        <f>TEXT(MID(Sales_Transactions[[#This Row],[Order Date]],2,5),"m")</f>
        <v>9</v>
      </c>
      <c r="G2190" s="2" t="str">
        <f>TEXT(MID(Sales_Transactions[[#This Row],[Order Date]],2,5),"yyy")</f>
        <v>2012</v>
      </c>
      <c r="H2190" s="2" t="str">
        <f>TEXT(MID(Sales_Transactions[[#This Row],[Order Date]],2,5),"yyy/m")</f>
        <v>2012/9</v>
      </c>
      <c r="I2190" t="s">
        <v>52</v>
      </c>
      <c r="J2190">
        <f t="shared" si="204"/>
        <v>1</v>
      </c>
      <c r="K2190" s="2">
        <v>30</v>
      </c>
      <c r="L2190" s="3">
        <v>4587.9260000000004</v>
      </c>
      <c r="M2190" s="4">
        <v>0.1</v>
      </c>
      <c r="N2190" s="5" t="s">
        <v>23</v>
      </c>
      <c r="O2190" s="3">
        <v>687.41</v>
      </c>
      <c r="P2190" s="3">
        <v>195.99</v>
      </c>
      <c r="Q2190" s="3">
        <v>4.2</v>
      </c>
      <c r="R2190" s="5" t="s">
        <v>2317</v>
      </c>
      <c r="S2190" s="5" t="s">
        <v>2318</v>
      </c>
      <c r="T2190" s="5" t="str">
        <f t="shared" si="205"/>
        <v>Arthur Wiediger</v>
      </c>
      <c r="U2190" t="s">
        <v>1988</v>
      </c>
      <c r="V2190" s="5" t="s">
        <v>47</v>
      </c>
      <c r="W2190" s="5" t="s">
        <v>48</v>
      </c>
      <c r="X2190" s="5" t="s">
        <v>49</v>
      </c>
      <c r="Y2190" s="5" t="s">
        <v>1039</v>
      </c>
      <c r="Z2190" s="5" t="s">
        <v>43</v>
      </c>
      <c r="AA2190" s="4">
        <v>0.6</v>
      </c>
      <c r="AB2190" s="1">
        <v>41160</v>
      </c>
      <c r="AC2190" s="1">
        <v>16822</v>
      </c>
      <c r="AD2190">
        <f t="shared" si="206"/>
        <v>3</v>
      </c>
      <c r="AE2190">
        <f t="shared" ca="1" si="207"/>
        <v>78</v>
      </c>
      <c r="AF2190" t="str">
        <f t="shared" ca="1" si="208"/>
        <v>Over 65</v>
      </c>
      <c r="AG2190" s="3">
        <f t="shared" si="209"/>
        <v>6.6664669999999999</v>
      </c>
      <c r="AH2190" t="str">
        <f>_xlfn.IFNA(VLOOKUP(Sales_Transactions[[#This Row],[Order ID]],Returned_Items[#All],2,FALSE),"Not Returned")</f>
        <v>Not Returned</v>
      </c>
    </row>
    <row r="2191" spans="1:34" x14ac:dyDescent="0.25">
      <c r="A2191">
        <v>23649</v>
      </c>
      <c r="C2191" t="s">
        <v>1155</v>
      </c>
      <c r="D2191" s="2" t="str">
        <f>TEXT(MID(Sales_Transactions[[#This Row],[Order Date]],2,5),"d/m/yyy")</f>
        <v>5/9/2012</v>
      </c>
      <c r="E2191" s="2" t="str">
        <f>TEXT(MID(Sales_Transactions[[#This Row],[Order Date]],2,5),"d")</f>
        <v>5</v>
      </c>
      <c r="F2191" s="2" t="str">
        <f>TEXT(MID(Sales_Transactions[[#This Row],[Order Date]],2,5),"m")</f>
        <v>9</v>
      </c>
      <c r="G2191" s="2" t="str">
        <f>TEXT(MID(Sales_Transactions[[#This Row],[Order Date]],2,5),"yyy")</f>
        <v>2012</v>
      </c>
      <c r="H2191" s="2" t="str">
        <f>TEXT(MID(Sales_Transactions[[#This Row],[Order Date]],2,5),"yyy/m")</f>
        <v>2012/9</v>
      </c>
      <c r="I2191" t="s">
        <v>52</v>
      </c>
      <c r="J2191">
        <f t="shared" si="204"/>
        <v>1</v>
      </c>
      <c r="K2191" s="2">
        <v>42</v>
      </c>
      <c r="L2191" s="3">
        <v>4541.924</v>
      </c>
      <c r="M2191" s="4">
        <v>0.01</v>
      </c>
      <c r="N2191" s="5" t="s">
        <v>23</v>
      </c>
      <c r="O2191" s="3">
        <v>1222.1400000000001</v>
      </c>
      <c r="P2191" s="3">
        <v>125.99</v>
      </c>
      <c r="Q2191" s="3">
        <v>8.08</v>
      </c>
      <c r="R2191" s="5" t="s">
        <v>2317</v>
      </c>
      <c r="S2191" s="5" t="s">
        <v>2318</v>
      </c>
      <c r="T2191" s="5" t="str">
        <f t="shared" si="205"/>
        <v>Arthur Wiediger</v>
      </c>
      <c r="U2191" t="s">
        <v>1988</v>
      </c>
      <c r="V2191" s="5" t="s">
        <v>47</v>
      </c>
      <c r="W2191" s="5" t="s">
        <v>48</v>
      </c>
      <c r="X2191" s="5" t="s">
        <v>49</v>
      </c>
      <c r="Y2191" s="5" t="s">
        <v>986</v>
      </c>
      <c r="Z2191" s="5" t="s">
        <v>43</v>
      </c>
      <c r="AA2191" s="4">
        <v>0.56999999999999995</v>
      </c>
      <c r="AB2191" s="1">
        <v>41158</v>
      </c>
      <c r="AC2191" s="1">
        <v>16896</v>
      </c>
      <c r="AD2191">
        <f t="shared" si="206"/>
        <v>1</v>
      </c>
      <c r="AE2191">
        <f t="shared" ca="1" si="207"/>
        <v>78</v>
      </c>
      <c r="AF2191" t="str">
        <f t="shared" ca="1" si="208"/>
        <v>Over 65</v>
      </c>
      <c r="AG2191" s="3">
        <f t="shared" si="209"/>
        <v>3.1918428809523811</v>
      </c>
      <c r="AH2191" t="str">
        <f>_xlfn.IFNA(VLOOKUP(Sales_Transactions[[#This Row],[Order ID]],Returned_Items[#All],2,FALSE),"Not Returned")</f>
        <v>Not Returned</v>
      </c>
    </row>
    <row r="2192" spans="1:34" x14ac:dyDescent="0.25">
      <c r="A2192">
        <v>23748</v>
      </c>
      <c r="C2192" t="s">
        <v>1567</v>
      </c>
      <c r="D2192" s="2" t="str">
        <f>TEXT(MID(Sales_Transactions[[#This Row],[Order Date]],2,5),"d/m/yyy")</f>
        <v>10/8/2012</v>
      </c>
      <c r="E2192" s="2" t="str">
        <f>TEXT(MID(Sales_Transactions[[#This Row],[Order Date]],2,5),"d")</f>
        <v>10</v>
      </c>
      <c r="F2192" s="2" t="str">
        <f>TEXT(MID(Sales_Transactions[[#This Row],[Order Date]],2,5),"m")</f>
        <v>8</v>
      </c>
      <c r="G2192" s="2" t="str">
        <f>TEXT(MID(Sales_Transactions[[#This Row],[Order Date]],2,5),"yyy")</f>
        <v>2012</v>
      </c>
      <c r="H2192" s="2" t="str">
        <f>TEXT(MID(Sales_Transactions[[#This Row],[Order Date]],2,5),"yyy/m")</f>
        <v>2012/8</v>
      </c>
      <c r="I2192" t="s">
        <v>33</v>
      </c>
      <c r="J2192">
        <f t="shared" si="204"/>
        <v>4</v>
      </c>
      <c r="K2192" s="2">
        <v>26</v>
      </c>
      <c r="L2192" s="3">
        <v>6163.52</v>
      </c>
      <c r="M2192" s="4">
        <v>0.02</v>
      </c>
      <c r="N2192" s="5" t="s">
        <v>34</v>
      </c>
      <c r="O2192" s="3">
        <v>755.95</v>
      </c>
      <c r="P2192" s="3">
        <v>225.02</v>
      </c>
      <c r="Q2192" s="3">
        <v>28.66</v>
      </c>
      <c r="R2192" s="5" t="s">
        <v>2336</v>
      </c>
      <c r="S2192" s="5" t="s">
        <v>2337</v>
      </c>
      <c r="T2192" s="5" t="str">
        <f t="shared" si="205"/>
        <v>Naresj Patel</v>
      </c>
      <c r="U2192" t="s">
        <v>1988</v>
      </c>
      <c r="V2192" s="5" t="s">
        <v>27</v>
      </c>
      <c r="W2192" s="5" t="s">
        <v>28</v>
      </c>
      <c r="X2192" s="5" t="s">
        <v>29</v>
      </c>
      <c r="Y2192" s="5" t="s">
        <v>654</v>
      </c>
      <c r="Z2192" s="5" t="s">
        <v>40</v>
      </c>
      <c r="AA2192" s="4">
        <v>0.72</v>
      </c>
      <c r="AB2192" s="1">
        <v>41133</v>
      </c>
      <c r="AC2192" s="1">
        <v>16842</v>
      </c>
      <c r="AD2192">
        <f t="shared" si="206"/>
        <v>2</v>
      </c>
      <c r="AE2192">
        <f t="shared" ca="1" si="207"/>
        <v>78</v>
      </c>
      <c r="AF2192" t="str">
        <f t="shared" ca="1" si="208"/>
        <v>Over 65</v>
      </c>
      <c r="AG2192" s="3">
        <f t="shared" si="209"/>
        <v>9.7551921538461546</v>
      </c>
      <c r="AH2192" t="str">
        <f>_xlfn.IFNA(VLOOKUP(Sales_Transactions[[#This Row],[Order ID]],Returned_Items[#All],2,FALSE),"Not Returned")</f>
        <v>Returned</v>
      </c>
    </row>
    <row r="2193" spans="1:34" x14ac:dyDescent="0.25">
      <c r="A2193">
        <v>23847</v>
      </c>
      <c r="C2193" t="s">
        <v>699</v>
      </c>
      <c r="D2193" s="2" t="str">
        <f>TEXT(MID(Sales_Transactions[[#This Row],[Order Date]],2,5),"d/m/yyy")</f>
        <v>9/11/2012</v>
      </c>
      <c r="E2193" s="2" t="str">
        <f>TEXT(MID(Sales_Transactions[[#This Row],[Order Date]],2,5),"d")</f>
        <v>9</v>
      </c>
      <c r="F2193" s="2" t="str">
        <f>TEXT(MID(Sales_Transactions[[#This Row],[Order Date]],2,5),"m")</f>
        <v>11</v>
      </c>
      <c r="G2193" s="2" t="str">
        <f>TEXT(MID(Sales_Transactions[[#This Row],[Order Date]],2,5),"yyy")</f>
        <v>2012</v>
      </c>
      <c r="H2193" s="2" t="str">
        <f>TEXT(MID(Sales_Transactions[[#This Row],[Order Date]],2,5),"yyy/m")</f>
        <v>2012/11</v>
      </c>
      <c r="I2193" t="s">
        <v>52</v>
      </c>
      <c r="J2193">
        <f t="shared" si="204"/>
        <v>1</v>
      </c>
      <c r="K2193" s="2">
        <v>7</v>
      </c>
      <c r="L2193" s="3">
        <v>1278.6465000000001</v>
      </c>
      <c r="M2193" s="4">
        <v>0.01</v>
      </c>
      <c r="N2193" s="5" t="s">
        <v>23</v>
      </c>
      <c r="O2193" s="3">
        <v>-396.17</v>
      </c>
      <c r="P2193" s="3">
        <v>200.99</v>
      </c>
      <c r="Q2193" s="3">
        <v>4.2</v>
      </c>
      <c r="R2193" s="5" t="s">
        <v>1836</v>
      </c>
      <c r="S2193" s="5" t="s">
        <v>2283</v>
      </c>
      <c r="T2193" s="5" t="str">
        <f t="shared" si="205"/>
        <v>Darren Budd</v>
      </c>
      <c r="U2193" t="s">
        <v>1988</v>
      </c>
      <c r="V2193" s="5" t="s">
        <v>74</v>
      </c>
      <c r="W2193" s="5" t="s">
        <v>48</v>
      </c>
      <c r="X2193" s="5" t="s">
        <v>49</v>
      </c>
      <c r="Y2193" s="5" t="s">
        <v>759</v>
      </c>
      <c r="Z2193" s="5" t="s">
        <v>43</v>
      </c>
      <c r="AA2193" s="4">
        <v>0.59</v>
      </c>
      <c r="AB2193" s="1">
        <v>41224</v>
      </c>
      <c r="AC2193" s="1">
        <v>17366</v>
      </c>
      <c r="AD2193">
        <f t="shared" si="206"/>
        <v>2</v>
      </c>
      <c r="AE2193">
        <f t="shared" ca="1" si="207"/>
        <v>77</v>
      </c>
      <c r="AF2193" t="str">
        <f t="shared" ca="1" si="208"/>
        <v>Over 65</v>
      </c>
      <c r="AG2193" s="3">
        <f t="shared" si="209"/>
        <v>29.309985857142859</v>
      </c>
      <c r="AH2193" t="str">
        <f>_xlfn.IFNA(VLOOKUP(Sales_Transactions[[#This Row],[Order ID]],Returned_Items[#All],2,FALSE),"Not Returned")</f>
        <v>Not Returned</v>
      </c>
    </row>
    <row r="2194" spans="1:34" x14ac:dyDescent="0.25">
      <c r="A2194">
        <v>23971</v>
      </c>
      <c r="C2194" t="s">
        <v>2232</v>
      </c>
      <c r="D2194" s="2" t="str">
        <f>TEXT(MID(Sales_Transactions[[#This Row],[Order Date]],2,5),"d/m/yyy")</f>
        <v>21/11/2009</v>
      </c>
      <c r="E2194" s="2" t="str">
        <f>TEXT(MID(Sales_Transactions[[#This Row],[Order Date]],2,5),"d")</f>
        <v>21</v>
      </c>
      <c r="F2194" s="2" t="str">
        <f>TEXT(MID(Sales_Transactions[[#This Row],[Order Date]],2,5),"m")</f>
        <v>11</v>
      </c>
      <c r="G2194" s="2" t="str">
        <f>TEXT(MID(Sales_Transactions[[#This Row],[Order Date]],2,5),"yyy")</f>
        <v>2009</v>
      </c>
      <c r="H2194" s="2" t="str">
        <f>TEXT(MID(Sales_Transactions[[#This Row],[Order Date]],2,5),"yyy/m")</f>
        <v>2009/11</v>
      </c>
      <c r="I2194" t="s">
        <v>101</v>
      </c>
      <c r="J2194">
        <f t="shared" si="204"/>
        <v>1</v>
      </c>
      <c r="K2194" s="2">
        <v>5</v>
      </c>
      <c r="L2194" s="3">
        <v>66.63</v>
      </c>
      <c r="M2194" s="4">
        <v>0</v>
      </c>
      <c r="N2194" s="5" t="s">
        <v>23</v>
      </c>
      <c r="O2194" s="3">
        <v>-16.920000000000002</v>
      </c>
      <c r="P2194" s="3">
        <v>11.97</v>
      </c>
      <c r="Q2194" s="3">
        <v>4.9800000000000004</v>
      </c>
      <c r="R2194" s="5" t="s">
        <v>2388</v>
      </c>
      <c r="S2194" s="5" t="s">
        <v>2389</v>
      </c>
      <c r="T2194" s="5" t="str">
        <f t="shared" si="205"/>
        <v>Cynthia Arntzen</v>
      </c>
      <c r="U2194" t="s">
        <v>1988</v>
      </c>
      <c r="V2194" s="5" t="s">
        <v>74</v>
      </c>
      <c r="W2194" s="5" t="s">
        <v>28</v>
      </c>
      <c r="X2194" s="5" t="s">
        <v>38</v>
      </c>
      <c r="Y2194" s="5" t="s">
        <v>431</v>
      </c>
      <c r="Z2194" s="5" t="s">
        <v>43</v>
      </c>
      <c r="AA2194" s="4">
        <v>0.57999999999999996</v>
      </c>
      <c r="AB2194" s="1">
        <v>40141</v>
      </c>
      <c r="AC2194" s="1">
        <v>17242</v>
      </c>
      <c r="AD2194">
        <f t="shared" si="206"/>
        <v>3</v>
      </c>
      <c r="AE2194">
        <f t="shared" ca="1" si="207"/>
        <v>77</v>
      </c>
      <c r="AF2194" t="str">
        <f t="shared" ca="1" si="208"/>
        <v>Over 65</v>
      </c>
      <c r="AG2194" s="3">
        <f t="shared" si="209"/>
        <v>3.3900000000000006</v>
      </c>
      <c r="AH2194" t="str">
        <f>_xlfn.IFNA(VLOOKUP(Sales_Transactions[[#This Row],[Order ID]],Returned_Items[#All],2,FALSE),"Not Returned")</f>
        <v>Not Returned</v>
      </c>
    </row>
    <row r="2195" spans="1:34" x14ac:dyDescent="0.25">
      <c r="A2195">
        <v>24135</v>
      </c>
      <c r="C2195" t="s">
        <v>1460</v>
      </c>
      <c r="D2195" s="2" t="str">
        <f>TEXT(MID(Sales_Transactions[[#This Row],[Order Date]],2,5),"d/m/yyy")</f>
        <v>22/1/2010</v>
      </c>
      <c r="E2195" s="2" t="str">
        <f>TEXT(MID(Sales_Transactions[[#This Row],[Order Date]],2,5),"d")</f>
        <v>22</v>
      </c>
      <c r="F2195" s="2" t="str">
        <f>TEXT(MID(Sales_Transactions[[#This Row],[Order Date]],2,5),"m")</f>
        <v>1</v>
      </c>
      <c r="G2195" s="2" t="str">
        <f>TEXT(MID(Sales_Transactions[[#This Row],[Order Date]],2,5),"yyy")</f>
        <v>2010</v>
      </c>
      <c r="H2195" s="2" t="str">
        <f>TEXT(MID(Sales_Transactions[[#This Row],[Order Date]],2,5),"yyy/m")</f>
        <v>2010/1</v>
      </c>
      <c r="I2195" t="s">
        <v>22</v>
      </c>
      <c r="J2195">
        <f t="shared" si="204"/>
        <v>2</v>
      </c>
      <c r="K2195" s="2">
        <v>12</v>
      </c>
      <c r="L2195" s="3">
        <v>345.19</v>
      </c>
      <c r="M2195" s="4">
        <v>0.1</v>
      </c>
      <c r="N2195" s="5" t="s">
        <v>23</v>
      </c>
      <c r="O2195" s="3">
        <v>111.59</v>
      </c>
      <c r="P2195" s="3">
        <v>30.44</v>
      </c>
      <c r="Q2195" s="3">
        <v>1.49</v>
      </c>
      <c r="R2195" s="5" t="s">
        <v>2245</v>
      </c>
      <c r="S2195" s="5" t="s">
        <v>119</v>
      </c>
      <c r="T2195" s="5" t="str">
        <f t="shared" si="205"/>
        <v>Ed Ludwig</v>
      </c>
      <c r="U2195" t="s">
        <v>1988</v>
      </c>
      <c r="V2195" s="5" t="s">
        <v>37</v>
      </c>
      <c r="W2195" s="5" t="s">
        <v>28</v>
      </c>
      <c r="X2195" s="5" t="s">
        <v>41</v>
      </c>
      <c r="Y2195" s="5" t="s">
        <v>1325</v>
      </c>
      <c r="Z2195" s="5" t="s">
        <v>43</v>
      </c>
      <c r="AA2195" s="4">
        <v>0.37</v>
      </c>
      <c r="AB2195" s="1">
        <v>40202</v>
      </c>
      <c r="AC2195" s="1">
        <v>17296</v>
      </c>
      <c r="AD2195">
        <f t="shared" si="206"/>
        <v>2</v>
      </c>
      <c r="AE2195">
        <f t="shared" ca="1" si="207"/>
        <v>77</v>
      </c>
      <c r="AF2195" t="str">
        <f t="shared" ca="1" si="208"/>
        <v>Over 65</v>
      </c>
      <c r="AG2195" s="3">
        <f t="shared" si="209"/>
        <v>2.6582966666666668</v>
      </c>
      <c r="AH2195" t="str">
        <f>_xlfn.IFNA(VLOOKUP(Sales_Transactions[[#This Row],[Order ID]],Returned_Items[#All],2,FALSE),"Not Returned")</f>
        <v>Not Returned</v>
      </c>
    </row>
    <row r="2196" spans="1:34" x14ac:dyDescent="0.25">
      <c r="A2196">
        <v>24196</v>
      </c>
      <c r="C2196" t="s">
        <v>2390</v>
      </c>
      <c r="D2196" s="2" t="str">
        <f>TEXT(MID(Sales_Transactions[[#This Row],[Order Date]],2,5),"d/m/yyy")</f>
        <v>30/7/2010</v>
      </c>
      <c r="E2196" s="2" t="str">
        <f>TEXT(MID(Sales_Transactions[[#This Row],[Order Date]],2,5),"d")</f>
        <v>30</v>
      </c>
      <c r="F2196" s="2" t="str">
        <f>TEXT(MID(Sales_Transactions[[#This Row],[Order Date]],2,5),"m")</f>
        <v>7</v>
      </c>
      <c r="G2196" s="2" t="str">
        <f>TEXT(MID(Sales_Transactions[[#This Row],[Order Date]],2,5),"yyy")</f>
        <v>2010</v>
      </c>
      <c r="H2196" s="2" t="str">
        <f>TEXT(MID(Sales_Transactions[[#This Row],[Order Date]],2,5),"yyy/m")</f>
        <v>2010/7</v>
      </c>
      <c r="I2196" t="s">
        <v>33</v>
      </c>
      <c r="J2196">
        <f t="shared" si="204"/>
        <v>4</v>
      </c>
      <c r="K2196" s="2">
        <v>2</v>
      </c>
      <c r="L2196" s="3">
        <v>13.44</v>
      </c>
      <c r="M2196" s="4">
        <v>0.08</v>
      </c>
      <c r="N2196" s="5" t="s">
        <v>23</v>
      </c>
      <c r="O2196" s="3">
        <v>-8.8800000000000008</v>
      </c>
      <c r="P2196" s="3">
        <v>4.28</v>
      </c>
      <c r="Q2196" s="3">
        <v>5.17</v>
      </c>
      <c r="R2196" s="5" t="s">
        <v>2155</v>
      </c>
      <c r="S2196" s="5" t="s">
        <v>137</v>
      </c>
      <c r="T2196" s="5" t="str">
        <f t="shared" si="205"/>
        <v>Nat Carroll</v>
      </c>
      <c r="U2196" t="s">
        <v>1988</v>
      </c>
      <c r="V2196" s="5" t="s">
        <v>74</v>
      </c>
      <c r="W2196" s="5" t="s">
        <v>28</v>
      </c>
      <c r="X2196" s="5" t="s">
        <v>75</v>
      </c>
      <c r="Y2196" s="5" t="s">
        <v>420</v>
      </c>
      <c r="Z2196" s="5" t="s">
        <v>43</v>
      </c>
      <c r="AA2196" s="4">
        <v>0.4</v>
      </c>
      <c r="AB2196" s="1">
        <v>40390</v>
      </c>
      <c r="AC2196" s="1">
        <v>17406</v>
      </c>
      <c r="AD2196">
        <f t="shared" si="206"/>
        <v>1</v>
      </c>
      <c r="AE2196">
        <f t="shared" ca="1" si="207"/>
        <v>76</v>
      </c>
      <c r="AF2196" t="str">
        <f t="shared" ca="1" si="208"/>
        <v>Over 65</v>
      </c>
      <c r="AG2196" s="3">
        <f t="shared" si="209"/>
        <v>4.7232880000000002</v>
      </c>
      <c r="AH2196" t="str">
        <f>_xlfn.IFNA(VLOOKUP(Sales_Transactions[[#This Row],[Order ID]],Returned_Items[#All],2,FALSE),"Not Returned")</f>
        <v>Not Returned</v>
      </c>
    </row>
    <row r="2197" spans="1:34" x14ac:dyDescent="0.25">
      <c r="A2197">
        <v>24196</v>
      </c>
      <c r="C2197" t="s">
        <v>2390</v>
      </c>
      <c r="D2197" s="2" t="str">
        <f>TEXT(MID(Sales_Transactions[[#This Row],[Order Date]],2,5),"d/m/yyy")</f>
        <v>30/7/2010</v>
      </c>
      <c r="E2197" s="2" t="str">
        <f>TEXT(MID(Sales_Transactions[[#This Row],[Order Date]],2,5),"d")</f>
        <v>30</v>
      </c>
      <c r="F2197" s="2" t="str">
        <f>TEXT(MID(Sales_Transactions[[#This Row],[Order Date]],2,5),"m")</f>
        <v>7</v>
      </c>
      <c r="G2197" s="2" t="str">
        <f>TEXT(MID(Sales_Transactions[[#This Row],[Order Date]],2,5),"yyy")</f>
        <v>2010</v>
      </c>
      <c r="H2197" s="2" t="str">
        <f>TEXT(MID(Sales_Transactions[[#This Row],[Order Date]],2,5),"yyy/m")</f>
        <v>2010/7</v>
      </c>
      <c r="I2197" t="s">
        <v>33</v>
      </c>
      <c r="J2197">
        <f t="shared" si="204"/>
        <v>4</v>
      </c>
      <c r="K2197" s="2">
        <v>24</v>
      </c>
      <c r="L2197" s="3">
        <v>1049.49</v>
      </c>
      <c r="M2197" s="4">
        <v>0.05</v>
      </c>
      <c r="N2197" s="5" t="s">
        <v>23</v>
      </c>
      <c r="O2197" s="3">
        <v>-5.41</v>
      </c>
      <c r="P2197" s="3">
        <v>43.57</v>
      </c>
      <c r="Q2197" s="3">
        <v>16.36</v>
      </c>
      <c r="R2197" s="5" t="s">
        <v>2155</v>
      </c>
      <c r="S2197" s="5" t="s">
        <v>137</v>
      </c>
      <c r="T2197" s="5" t="str">
        <f t="shared" si="205"/>
        <v>Nat Carroll</v>
      </c>
      <c r="U2197" t="s">
        <v>1988</v>
      </c>
      <c r="V2197" s="5" t="s">
        <v>74</v>
      </c>
      <c r="W2197" s="5" t="s">
        <v>28</v>
      </c>
      <c r="X2197" s="5" t="s">
        <v>29</v>
      </c>
      <c r="Y2197" s="5" t="s">
        <v>2391</v>
      </c>
      <c r="Z2197" s="5" t="s">
        <v>43</v>
      </c>
      <c r="AA2197" s="4">
        <v>0.55000000000000004</v>
      </c>
      <c r="AB2197" s="1">
        <v>40391</v>
      </c>
      <c r="AC2197" s="1">
        <v>17499</v>
      </c>
      <c r="AD2197">
        <f t="shared" si="206"/>
        <v>2</v>
      </c>
      <c r="AE2197">
        <f t="shared" ca="1" si="207"/>
        <v>76</v>
      </c>
      <c r="AF2197" t="str">
        <f t="shared" ca="1" si="208"/>
        <v>Over 65</v>
      </c>
      <c r="AG2197" s="3">
        <f t="shared" si="209"/>
        <v>2.4961756249999998</v>
      </c>
      <c r="AH2197" t="str">
        <f>_xlfn.IFNA(VLOOKUP(Sales_Transactions[[#This Row],[Order ID]],Returned_Items[#All],2,FALSE),"Not Returned")</f>
        <v>Not Returned</v>
      </c>
    </row>
    <row r="2198" spans="1:34" x14ac:dyDescent="0.25">
      <c r="A2198">
        <v>24197</v>
      </c>
      <c r="C2198" t="s">
        <v>2392</v>
      </c>
      <c r="D2198" s="2" t="str">
        <f>TEXT(MID(Sales_Transactions[[#This Row],[Order Date]],2,5),"d/m/yyy")</f>
        <v>3/2/2010</v>
      </c>
      <c r="E2198" s="2" t="str">
        <f>TEXT(MID(Sales_Transactions[[#This Row],[Order Date]],2,5),"d")</f>
        <v>3</v>
      </c>
      <c r="F2198" s="2" t="str">
        <f>TEXT(MID(Sales_Transactions[[#This Row],[Order Date]],2,5),"m")</f>
        <v>2</v>
      </c>
      <c r="G2198" s="2" t="str">
        <f>TEXT(MID(Sales_Transactions[[#This Row],[Order Date]],2,5),"yyy")</f>
        <v>2010</v>
      </c>
      <c r="H2198" s="2" t="str">
        <f>TEXT(MID(Sales_Transactions[[#This Row],[Order Date]],2,5),"yyy/m")</f>
        <v>2010/2</v>
      </c>
      <c r="I2198" t="s">
        <v>22</v>
      </c>
      <c r="J2198">
        <f t="shared" si="204"/>
        <v>2</v>
      </c>
      <c r="K2198" s="2">
        <v>41</v>
      </c>
      <c r="L2198" s="3">
        <v>2354.4</v>
      </c>
      <c r="M2198" s="4">
        <v>0</v>
      </c>
      <c r="N2198" s="5" t="s">
        <v>67</v>
      </c>
      <c r="O2198" s="3">
        <v>246.54</v>
      </c>
      <c r="P2198" s="3">
        <v>55.94</v>
      </c>
      <c r="Q2198" s="3">
        <v>6.55</v>
      </c>
      <c r="R2198" s="5" t="s">
        <v>1789</v>
      </c>
      <c r="S2198" s="5" t="s">
        <v>929</v>
      </c>
      <c r="T2198" s="5" t="str">
        <f t="shared" si="205"/>
        <v>David Smith</v>
      </c>
      <c r="U2198" t="s">
        <v>1988</v>
      </c>
      <c r="V2198" s="5" t="s">
        <v>27</v>
      </c>
      <c r="W2198" s="5" t="s">
        <v>48</v>
      </c>
      <c r="X2198" s="5" t="s">
        <v>87</v>
      </c>
      <c r="Y2198" s="5" t="s">
        <v>841</v>
      </c>
      <c r="Z2198" s="5" t="s">
        <v>43</v>
      </c>
      <c r="AA2198" s="4">
        <v>0.68</v>
      </c>
      <c r="AB2198" s="1">
        <v>40219</v>
      </c>
      <c r="AC2198" s="1">
        <v>17473</v>
      </c>
      <c r="AD2198">
        <f t="shared" si="206"/>
        <v>7</v>
      </c>
      <c r="AE2198">
        <f t="shared" ca="1" si="207"/>
        <v>76</v>
      </c>
      <c r="AF2198" t="str">
        <f t="shared" ca="1" si="208"/>
        <v>Over 65</v>
      </c>
      <c r="AG2198" s="3">
        <f t="shared" si="209"/>
        <v>1.5241463414634144</v>
      </c>
      <c r="AH2198" t="str">
        <f>_xlfn.IFNA(VLOOKUP(Sales_Transactions[[#This Row],[Order ID]],Returned_Items[#All],2,FALSE),"Not Returned")</f>
        <v>Not Returned</v>
      </c>
    </row>
    <row r="2199" spans="1:34" x14ac:dyDescent="0.25">
      <c r="A2199">
        <v>24197</v>
      </c>
      <c r="C2199" t="s">
        <v>2392</v>
      </c>
      <c r="D2199" s="2" t="str">
        <f>TEXT(MID(Sales_Transactions[[#This Row],[Order Date]],2,5),"d/m/yyy")</f>
        <v>3/2/2010</v>
      </c>
      <c r="E2199" s="2" t="str">
        <f>TEXT(MID(Sales_Transactions[[#This Row],[Order Date]],2,5),"d")</f>
        <v>3</v>
      </c>
      <c r="F2199" s="2" t="str">
        <f>TEXT(MID(Sales_Transactions[[#This Row],[Order Date]],2,5),"m")</f>
        <v>2</v>
      </c>
      <c r="G2199" s="2" t="str">
        <f>TEXT(MID(Sales_Transactions[[#This Row],[Order Date]],2,5),"yyy")</f>
        <v>2010</v>
      </c>
      <c r="H2199" s="2" t="str">
        <f>TEXT(MID(Sales_Transactions[[#This Row],[Order Date]],2,5),"yyy/m")</f>
        <v>2010/2</v>
      </c>
      <c r="I2199" t="s">
        <v>22</v>
      </c>
      <c r="J2199">
        <f t="shared" si="204"/>
        <v>2</v>
      </c>
      <c r="K2199" s="2">
        <v>2</v>
      </c>
      <c r="L2199" s="3">
        <v>35.640500000000003</v>
      </c>
      <c r="M2199" s="4">
        <v>0.05</v>
      </c>
      <c r="N2199" s="5" t="s">
        <v>23</v>
      </c>
      <c r="O2199" s="3">
        <v>-110.4</v>
      </c>
      <c r="P2199" s="3">
        <v>20.99</v>
      </c>
      <c r="Q2199" s="3">
        <v>1.25</v>
      </c>
      <c r="R2199" s="5" t="s">
        <v>1789</v>
      </c>
      <c r="S2199" s="5" t="s">
        <v>929</v>
      </c>
      <c r="T2199" s="5" t="str">
        <f t="shared" si="205"/>
        <v>David Smith</v>
      </c>
      <c r="U2199" t="s">
        <v>1988</v>
      </c>
      <c r="V2199" s="5" t="s">
        <v>27</v>
      </c>
      <c r="W2199" s="5" t="s">
        <v>48</v>
      </c>
      <c r="X2199" s="5" t="s">
        <v>49</v>
      </c>
      <c r="Y2199" s="5" t="s">
        <v>451</v>
      </c>
      <c r="Z2199" s="5" t="s">
        <v>60</v>
      </c>
      <c r="AA2199" s="4">
        <v>0.83</v>
      </c>
      <c r="AB2199" s="1">
        <v>40219</v>
      </c>
      <c r="AC2199" s="1">
        <v>17528</v>
      </c>
      <c r="AD2199">
        <f t="shared" si="206"/>
        <v>7</v>
      </c>
      <c r="AE2199">
        <f t="shared" ca="1" si="207"/>
        <v>76</v>
      </c>
      <c r="AF2199" t="str">
        <f t="shared" ca="1" si="208"/>
        <v>Over 65</v>
      </c>
      <c r="AG2199" s="3">
        <f t="shared" si="209"/>
        <v>11.1147525</v>
      </c>
      <c r="AH2199" t="str">
        <f>_xlfn.IFNA(VLOOKUP(Sales_Transactions[[#This Row],[Order ID]],Returned_Items[#All],2,FALSE),"Not Returned")</f>
        <v>Not Returned</v>
      </c>
    </row>
    <row r="2200" spans="1:34" x14ac:dyDescent="0.25">
      <c r="A2200">
        <v>24519</v>
      </c>
      <c r="C2200" t="s">
        <v>2393</v>
      </c>
      <c r="D2200" s="2" t="str">
        <f>TEXT(MID(Sales_Transactions[[#This Row],[Order Date]],2,5),"d/m/yyy")</f>
        <v>11/6/2011</v>
      </c>
      <c r="E2200" s="2" t="str">
        <f>TEXT(MID(Sales_Transactions[[#This Row],[Order Date]],2,5),"d")</f>
        <v>11</v>
      </c>
      <c r="F2200" s="2" t="str">
        <f>TEXT(MID(Sales_Transactions[[#This Row],[Order Date]],2,5),"m")</f>
        <v>6</v>
      </c>
      <c r="G2200" s="2" t="str">
        <f>TEXT(MID(Sales_Transactions[[#This Row],[Order Date]],2,5),"yyy")</f>
        <v>2011</v>
      </c>
      <c r="H2200" s="2" t="str">
        <f>TEXT(MID(Sales_Transactions[[#This Row],[Order Date]],2,5),"yyy/m")</f>
        <v>2011/6</v>
      </c>
      <c r="I2200" t="s">
        <v>101</v>
      </c>
      <c r="J2200">
        <f t="shared" si="204"/>
        <v>1</v>
      </c>
      <c r="K2200" s="2">
        <v>22</v>
      </c>
      <c r="L2200" s="3">
        <v>127.56</v>
      </c>
      <c r="M2200" s="4">
        <v>0.03</v>
      </c>
      <c r="N2200" s="5" t="s">
        <v>23</v>
      </c>
      <c r="O2200" s="3">
        <v>-60.72</v>
      </c>
      <c r="P2200" s="3">
        <v>5.34</v>
      </c>
      <c r="Q2200" s="3">
        <v>5.63</v>
      </c>
      <c r="R2200" s="5" t="s">
        <v>2081</v>
      </c>
      <c r="S2200" s="5" t="s">
        <v>2233</v>
      </c>
      <c r="T2200" s="5" t="str">
        <f t="shared" si="205"/>
        <v>Duane Huffman</v>
      </c>
      <c r="U2200" t="s">
        <v>1988</v>
      </c>
      <c r="V2200" s="5" t="s">
        <v>37</v>
      </c>
      <c r="W2200" s="5" t="s">
        <v>28</v>
      </c>
      <c r="X2200" s="5" t="s">
        <v>41</v>
      </c>
      <c r="Y2200" s="5" t="s">
        <v>2394</v>
      </c>
      <c r="Z2200" s="5" t="s">
        <v>43</v>
      </c>
      <c r="AA2200" s="4">
        <v>0.39</v>
      </c>
      <c r="AB2200" s="1">
        <v>40706</v>
      </c>
      <c r="AC2200" s="1">
        <v>17456</v>
      </c>
      <c r="AD2200">
        <f t="shared" si="206"/>
        <v>1</v>
      </c>
      <c r="AE2200">
        <f t="shared" ca="1" si="207"/>
        <v>76</v>
      </c>
      <c r="AF2200" t="str">
        <f t="shared" ca="1" si="208"/>
        <v>Over 65</v>
      </c>
      <c r="AG2200" s="3">
        <f t="shared" si="209"/>
        <v>0.49856354545454545</v>
      </c>
      <c r="AH2200" t="str">
        <f>_xlfn.IFNA(VLOOKUP(Sales_Transactions[[#This Row],[Order ID]],Returned_Items[#All],2,FALSE),"Not Returned")</f>
        <v>Returned</v>
      </c>
    </row>
    <row r="2201" spans="1:34" x14ac:dyDescent="0.25">
      <c r="A2201">
        <v>24546</v>
      </c>
      <c r="C2201" t="s">
        <v>2395</v>
      </c>
      <c r="D2201" s="2" t="str">
        <f>TEXT(MID(Sales_Transactions[[#This Row],[Order Date]],2,5),"d/m/yyy")</f>
        <v>26/3/2012</v>
      </c>
      <c r="E2201" s="2" t="str">
        <f>TEXT(MID(Sales_Transactions[[#This Row],[Order Date]],2,5),"d")</f>
        <v>26</v>
      </c>
      <c r="F2201" s="2" t="str">
        <f>TEXT(MID(Sales_Transactions[[#This Row],[Order Date]],2,5),"m")</f>
        <v>3</v>
      </c>
      <c r="G2201" s="2" t="str">
        <f>TEXT(MID(Sales_Transactions[[#This Row],[Order Date]],2,5),"yyy")</f>
        <v>2012</v>
      </c>
      <c r="H2201" s="2" t="str">
        <f>TEXT(MID(Sales_Transactions[[#This Row],[Order Date]],2,5),"yyy/m")</f>
        <v>2012/3</v>
      </c>
      <c r="I2201" t="s">
        <v>101</v>
      </c>
      <c r="J2201">
        <f t="shared" si="204"/>
        <v>1</v>
      </c>
      <c r="K2201" s="2">
        <v>7</v>
      </c>
      <c r="L2201" s="3">
        <v>81.58</v>
      </c>
      <c r="M2201" s="4">
        <v>0.04</v>
      </c>
      <c r="N2201" s="5" t="s">
        <v>23</v>
      </c>
      <c r="O2201" s="3">
        <v>-7.78</v>
      </c>
      <c r="P2201" s="3">
        <v>10.98</v>
      </c>
      <c r="Q2201" s="3">
        <v>3.37</v>
      </c>
      <c r="R2201" s="5" t="s">
        <v>163</v>
      </c>
      <c r="S2201" s="5" t="s">
        <v>2236</v>
      </c>
      <c r="T2201" s="5" t="str">
        <f t="shared" si="205"/>
        <v>Edward Nazzal</v>
      </c>
      <c r="U2201" t="s">
        <v>1988</v>
      </c>
      <c r="V2201" s="5" t="s">
        <v>74</v>
      </c>
      <c r="W2201" s="5" t="s">
        <v>28</v>
      </c>
      <c r="X2201" s="5" t="s">
        <v>221</v>
      </c>
      <c r="Y2201" s="5" t="s">
        <v>773</v>
      </c>
      <c r="Z2201" s="5" t="s">
        <v>60</v>
      </c>
      <c r="AA2201" s="4">
        <v>0.56999999999999995</v>
      </c>
      <c r="AB2201" s="1">
        <v>40995</v>
      </c>
      <c r="AC2201" s="1">
        <v>17343</v>
      </c>
      <c r="AD2201">
        <f t="shared" si="206"/>
        <v>1</v>
      </c>
      <c r="AE2201">
        <f t="shared" ca="1" si="207"/>
        <v>77</v>
      </c>
      <c r="AF2201" t="str">
        <f t="shared" ca="1" si="208"/>
        <v>Over 65</v>
      </c>
      <c r="AG2201" s="3">
        <f t="shared" si="209"/>
        <v>2.0493725714285715</v>
      </c>
      <c r="AH2201" t="str">
        <f>_xlfn.IFNA(VLOOKUP(Sales_Transactions[[#This Row],[Order ID]],Returned_Items[#All],2,FALSE),"Not Returned")</f>
        <v>Not Returned</v>
      </c>
    </row>
    <row r="2202" spans="1:34" x14ac:dyDescent="0.25">
      <c r="A2202">
        <v>24579</v>
      </c>
      <c r="C2202" t="s">
        <v>1119</v>
      </c>
      <c r="D2202" s="2" t="str">
        <f>TEXT(MID(Sales_Transactions[[#This Row],[Order Date]],2,5),"d/m/yyy")</f>
        <v>18/11/2012</v>
      </c>
      <c r="E2202" s="2" t="str">
        <f>TEXT(MID(Sales_Transactions[[#This Row],[Order Date]],2,5),"d")</f>
        <v>18</v>
      </c>
      <c r="F2202" s="2" t="str">
        <f>TEXT(MID(Sales_Transactions[[#This Row],[Order Date]],2,5),"m")</f>
        <v>11</v>
      </c>
      <c r="G2202" s="2" t="str">
        <f>TEXT(MID(Sales_Transactions[[#This Row],[Order Date]],2,5),"yyy")</f>
        <v>2012</v>
      </c>
      <c r="H2202" s="2" t="str">
        <f>TEXT(MID(Sales_Transactions[[#This Row],[Order Date]],2,5),"yyy/m")</f>
        <v>2012/11</v>
      </c>
      <c r="I2202" t="s">
        <v>33</v>
      </c>
      <c r="J2202">
        <f t="shared" si="204"/>
        <v>4</v>
      </c>
      <c r="K2202" s="2">
        <v>45</v>
      </c>
      <c r="L2202" s="3">
        <v>13921.6</v>
      </c>
      <c r="M2202" s="4">
        <v>0.02</v>
      </c>
      <c r="N2202" s="5" t="s">
        <v>23</v>
      </c>
      <c r="O2202" s="3">
        <v>5183.04</v>
      </c>
      <c r="P2202" s="3">
        <v>300.64999999999998</v>
      </c>
      <c r="Q2202" s="3">
        <v>24.49</v>
      </c>
      <c r="R2202" s="5" t="s">
        <v>163</v>
      </c>
      <c r="S2202" s="5" t="s">
        <v>2236</v>
      </c>
      <c r="T2202" s="5" t="str">
        <f t="shared" si="205"/>
        <v>Edward Nazzal</v>
      </c>
      <c r="U2202" t="s">
        <v>1988</v>
      </c>
      <c r="V2202" s="5" t="s">
        <v>27</v>
      </c>
      <c r="W2202" s="5" t="s">
        <v>28</v>
      </c>
      <c r="X2202" s="5" t="s">
        <v>38</v>
      </c>
      <c r="Y2202" s="5" t="s">
        <v>619</v>
      </c>
      <c r="Z2202" s="5" t="s">
        <v>31</v>
      </c>
      <c r="AA2202" s="4">
        <v>0.52</v>
      </c>
      <c r="AB2202" s="1">
        <v>41232</v>
      </c>
      <c r="AC2202" s="1">
        <v>17358</v>
      </c>
      <c r="AD2202">
        <f t="shared" si="206"/>
        <v>1</v>
      </c>
      <c r="AE2202">
        <f t="shared" ca="1" si="207"/>
        <v>77</v>
      </c>
      <c r="AF2202" t="str">
        <f t="shared" ca="1" si="208"/>
        <v>Over 65</v>
      </c>
      <c r="AG2202" s="3">
        <f t="shared" si="209"/>
        <v>7.2239971111111103</v>
      </c>
      <c r="AH2202" t="str">
        <f>_xlfn.IFNA(VLOOKUP(Sales_Transactions[[#This Row],[Order ID]],Returned_Items[#All],2,FALSE),"Not Returned")</f>
        <v>Not Returned</v>
      </c>
    </row>
    <row r="2203" spans="1:34" x14ac:dyDescent="0.25">
      <c r="A2203">
        <v>24579</v>
      </c>
      <c r="C2203" t="s">
        <v>1119</v>
      </c>
      <c r="D2203" s="2" t="str">
        <f>TEXT(MID(Sales_Transactions[[#This Row],[Order Date]],2,5),"d/m/yyy")</f>
        <v>18/11/2012</v>
      </c>
      <c r="E2203" s="2" t="str">
        <f>TEXT(MID(Sales_Transactions[[#This Row],[Order Date]],2,5),"d")</f>
        <v>18</v>
      </c>
      <c r="F2203" s="2" t="str">
        <f>TEXT(MID(Sales_Transactions[[#This Row],[Order Date]],2,5),"m")</f>
        <v>11</v>
      </c>
      <c r="G2203" s="2" t="str">
        <f>TEXT(MID(Sales_Transactions[[#This Row],[Order Date]],2,5),"yyy")</f>
        <v>2012</v>
      </c>
      <c r="H2203" s="2" t="str">
        <f>TEXT(MID(Sales_Transactions[[#This Row],[Order Date]],2,5),"yyy/m")</f>
        <v>2012/11</v>
      </c>
      <c r="I2203" t="s">
        <v>33</v>
      </c>
      <c r="J2203">
        <f t="shared" si="204"/>
        <v>4</v>
      </c>
      <c r="K2203" s="2">
        <v>40</v>
      </c>
      <c r="L2203" s="3">
        <v>467.5</v>
      </c>
      <c r="M2203" s="4">
        <v>0.08</v>
      </c>
      <c r="N2203" s="5" t="s">
        <v>23</v>
      </c>
      <c r="O2203" s="3">
        <v>-33.340000000000003</v>
      </c>
      <c r="P2203" s="3">
        <v>11.97</v>
      </c>
      <c r="Q2203" s="3">
        <v>4.9800000000000004</v>
      </c>
      <c r="R2203" s="5" t="s">
        <v>163</v>
      </c>
      <c r="S2203" s="5" t="s">
        <v>2236</v>
      </c>
      <c r="T2203" s="5" t="str">
        <f t="shared" si="205"/>
        <v>Edward Nazzal</v>
      </c>
      <c r="U2203" t="s">
        <v>1988</v>
      </c>
      <c r="V2203" s="5" t="s">
        <v>27</v>
      </c>
      <c r="W2203" s="5" t="s">
        <v>28</v>
      </c>
      <c r="X2203" s="5" t="s">
        <v>38</v>
      </c>
      <c r="Y2203" s="5" t="s">
        <v>431</v>
      </c>
      <c r="Z2203" s="5" t="s">
        <v>43</v>
      </c>
      <c r="AA2203" s="4">
        <v>0.57999999999999996</v>
      </c>
      <c r="AB2203" s="1">
        <v>41233</v>
      </c>
      <c r="AC2203" s="1">
        <v>17768</v>
      </c>
      <c r="AD2203">
        <f t="shared" si="206"/>
        <v>2</v>
      </c>
      <c r="AE2203">
        <f t="shared" ca="1" si="207"/>
        <v>75</v>
      </c>
      <c r="AF2203" t="str">
        <f t="shared" ca="1" si="208"/>
        <v>Over 65</v>
      </c>
      <c r="AG2203" s="3">
        <f t="shared" si="209"/>
        <v>0.42351060000000001</v>
      </c>
      <c r="AH2203" t="str">
        <f>_xlfn.IFNA(VLOOKUP(Sales_Transactions[[#This Row],[Order ID]],Returned_Items[#All],2,FALSE),"Not Returned")</f>
        <v>Not Returned</v>
      </c>
    </row>
    <row r="2204" spans="1:34" x14ac:dyDescent="0.25">
      <c r="A2204">
        <v>24581</v>
      </c>
      <c r="C2204" t="s">
        <v>2396</v>
      </c>
      <c r="D2204" s="2" t="str">
        <f>TEXT(MID(Sales_Transactions[[#This Row],[Order Date]],2,5),"d/m/yyy")</f>
        <v>9/4/2010</v>
      </c>
      <c r="E2204" s="2" t="str">
        <f>TEXT(MID(Sales_Transactions[[#This Row],[Order Date]],2,5),"d")</f>
        <v>9</v>
      </c>
      <c r="F2204" s="2" t="str">
        <f>TEXT(MID(Sales_Transactions[[#This Row],[Order Date]],2,5),"m")</f>
        <v>4</v>
      </c>
      <c r="G2204" s="2" t="str">
        <f>TEXT(MID(Sales_Transactions[[#This Row],[Order Date]],2,5),"yyy")</f>
        <v>2010</v>
      </c>
      <c r="H2204" s="2" t="str">
        <f>TEXT(MID(Sales_Transactions[[#This Row],[Order Date]],2,5),"yyy/m")</f>
        <v>2010/4</v>
      </c>
      <c r="I2204" t="s">
        <v>33</v>
      </c>
      <c r="J2204">
        <f t="shared" si="204"/>
        <v>4</v>
      </c>
      <c r="K2204" s="2">
        <v>8</v>
      </c>
      <c r="L2204" s="3">
        <v>38.56</v>
      </c>
      <c r="M2204" s="4">
        <v>0.03</v>
      </c>
      <c r="N2204" s="5" t="s">
        <v>23</v>
      </c>
      <c r="O2204" s="3">
        <v>4.08</v>
      </c>
      <c r="P2204" s="3">
        <v>4.55</v>
      </c>
      <c r="Q2204" s="3">
        <v>1.49</v>
      </c>
      <c r="R2204" s="5" t="s">
        <v>2312</v>
      </c>
      <c r="S2204" s="5" t="s">
        <v>2282</v>
      </c>
      <c r="T2204" s="5" t="str">
        <f t="shared" si="205"/>
        <v>George Ashbrook</v>
      </c>
      <c r="U2204" t="s">
        <v>1988</v>
      </c>
      <c r="V2204" s="5" t="s">
        <v>37</v>
      </c>
      <c r="W2204" s="5" t="s">
        <v>28</v>
      </c>
      <c r="X2204" s="5" t="s">
        <v>41</v>
      </c>
      <c r="Y2204" s="5" t="s">
        <v>872</v>
      </c>
      <c r="Z2204" s="5" t="s">
        <v>43</v>
      </c>
      <c r="AA2204" s="4">
        <v>0.35</v>
      </c>
      <c r="AB2204" s="1">
        <v>40278</v>
      </c>
      <c r="AC2204" s="1">
        <v>17642</v>
      </c>
      <c r="AD2204">
        <f t="shared" si="206"/>
        <v>1</v>
      </c>
      <c r="AE2204">
        <f t="shared" ca="1" si="207"/>
        <v>76</v>
      </c>
      <c r="AF2204" t="str">
        <f t="shared" ca="1" si="208"/>
        <v>Over 65</v>
      </c>
      <c r="AG2204" s="3">
        <f t="shared" si="209"/>
        <v>0.75482937500000002</v>
      </c>
      <c r="AH2204" t="str">
        <f>_xlfn.IFNA(VLOOKUP(Sales_Transactions[[#This Row],[Order ID]],Returned_Items[#All],2,FALSE),"Not Returned")</f>
        <v>Not Returned</v>
      </c>
    </row>
    <row r="2205" spans="1:34" x14ac:dyDescent="0.25">
      <c r="A2205">
        <v>24710</v>
      </c>
      <c r="C2205" t="s">
        <v>402</v>
      </c>
      <c r="D2205" s="2" t="str">
        <f>TEXT(MID(Sales_Transactions[[#This Row],[Order Date]],2,5),"d/m/yyy")</f>
        <v>30/9/2010</v>
      </c>
      <c r="E2205" s="2" t="str">
        <f>TEXT(MID(Sales_Transactions[[#This Row],[Order Date]],2,5),"d")</f>
        <v>30</v>
      </c>
      <c r="F2205" s="2" t="str">
        <f>TEXT(MID(Sales_Transactions[[#This Row],[Order Date]],2,5),"m")</f>
        <v>9</v>
      </c>
      <c r="G2205" s="2" t="str">
        <f>TEXT(MID(Sales_Transactions[[#This Row],[Order Date]],2,5),"yyy")</f>
        <v>2010</v>
      </c>
      <c r="H2205" s="2" t="str">
        <f>TEXT(MID(Sales_Transactions[[#This Row],[Order Date]],2,5),"yyy/m")</f>
        <v>2010/9</v>
      </c>
      <c r="I2205" t="s">
        <v>22</v>
      </c>
      <c r="J2205">
        <f t="shared" si="204"/>
        <v>2</v>
      </c>
      <c r="K2205" s="2">
        <v>3</v>
      </c>
      <c r="L2205" s="3">
        <v>22.06</v>
      </c>
      <c r="M2205" s="4">
        <v>0.05</v>
      </c>
      <c r="N2205" s="5" t="s">
        <v>23</v>
      </c>
      <c r="O2205" s="3">
        <v>-15.6</v>
      </c>
      <c r="P2205" s="3">
        <v>4.9800000000000004</v>
      </c>
      <c r="Q2205" s="3">
        <v>7.44</v>
      </c>
      <c r="R2205" s="5" t="s">
        <v>2362</v>
      </c>
      <c r="S2205" s="5" t="s">
        <v>2363</v>
      </c>
      <c r="T2205" s="5" t="str">
        <f t="shared" si="205"/>
        <v>Jonathan Howell</v>
      </c>
      <c r="U2205" t="s">
        <v>1988</v>
      </c>
      <c r="V2205" s="5" t="s">
        <v>37</v>
      </c>
      <c r="W2205" s="5" t="s">
        <v>28</v>
      </c>
      <c r="X2205" s="5" t="s">
        <v>75</v>
      </c>
      <c r="Y2205" s="5" t="s">
        <v>2061</v>
      </c>
      <c r="Z2205" s="5" t="s">
        <v>43</v>
      </c>
      <c r="AA2205" s="4">
        <v>0.36</v>
      </c>
      <c r="AB2205" s="1">
        <v>40455</v>
      </c>
      <c r="AC2205" s="1">
        <v>17635</v>
      </c>
      <c r="AD2205">
        <f t="shared" si="206"/>
        <v>4</v>
      </c>
      <c r="AE2205">
        <f t="shared" ca="1" si="207"/>
        <v>76</v>
      </c>
      <c r="AF2205" t="str">
        <f t="shared" ca="1" si="208"/>
        <v>Over 65</v>
      </c>
      <c r="AG2205" s="3">
        <f t="shared" si="209"/>
        <v>4.13917</v>
      </c>
      <c r="AH2205" t="str">
        <f>_xlfn.IFNA(VLOOKUP(Sales_Transactions[[#This Row],[Order ID]],Returned_Items[#All],2,FALSE),"Not Returned")</f>
        <v>Not Returned</v>
      </c>
    </row>
    <row r="2206" spans="1:34" x14ac:dyDescent="0.25">
      <c r="A2206">
        <v>24960</v>
      </c>
      <c r="C2206" t="s">
        <v>364</v>
      </c>
      <c r="D2206" s="2" t="str">
        <f>TEXT(MID(Sales_Transactions[[#This Row],[Order Date]],2,5),"d/m/yyy")</f>
        <v>27/1/2011</v>
      </c>
      <c r="E2206" s="2" t="str">
        <f>TEXT(MID(Sales_Transactions[[#This Row],[Order Date]],2,5),"d")</f>
        <v>27</v>
      </c>
      <c r="F2206" s="2" t="str">
        <f>TEXT(MID(Sales_Transactions[[#This Row],[Order Date]],2,5),"m")</f>
        <v>1</v>
      </c>
      <c r="G2206" s="2" t="str">
        <f>TEXT(MID(Sales_Transactions[[#This Row],[Order Date]],2,5),"yyy")</f>
        <v>2011</v>
      </c>
      <c r="H2206" s="2" t="str">
        <f>TEXT(MID(Sales_Transactions[[#This Row],[Order Date]],2,5),"yyy/m")</f>
        <v>2011/1</v>
      </c>
      <c r="I2206" t="s">
        <v>33</v>
      </c>
      <c r="J2206">
        <f t="shared" si="204"/>
        <v>4</v>
      </c>
      <c r="K2206" s="2">
        <v>48</v>
      </c>
      <c r="L2206" s="3">
        <v>1760.35</v>
      </c>
      <c r="M2206" s="4">
        <v>0.01</v>
      </c>
      <c r="N2206" s="5" t="s">
        <v>67</v>
      </c>
      <c r="O2206" s="3">
        <v>-17.079999999999998</v>
      </c>
      <c r="P2206" s="3">
        <v>34.979999999999997</v>
      </c>
      <c r="Q2206" s="3">
        <v>7.53</v>
      </c>
      <c r="R2206" s="5" t="s">
        <v>2388</v>
      </c>
      <c r="S2206" s="5" t="s">
        <v>2389</v>
      </c>
      <c r="T2206" s="5" t="str">
        <f t="shared" si="205"/>
        <v>Cynthia Arntzen</v>
      </c>
      <c r="U2206" t="s">
        <v>1988</v>
      </c>
      <c r="V2206" s="5" t="s">
        <v>27</v>
      </c>
      <c r="W2206" s="5" t="s">
        <v>48</v>
      </c>
      <c r="X2206" s="5" t="s">
        <v>87</v>
      </c>
      <c r="Y2206" s="5" t="s">
        <v>2044</v>
      </c>
      <c r="Z2206" s="5" t="s">
        <v>43</v>
      </c>
      <c r="AA2206" s="4">
        <v>0.76</v>
      </c>
      <c r="AB2206" s="1">
        <v>40571</v>
      </c>
      <c r="AC2206" s="1">
        <v>17752</v>
      </c>
      <c r="AD2206">
        <f t="shared" si="206"/>
        <v>1</v>
      </c>
      <c r="AE2206">
        <f t="shared" ca="1" si="207"/>
        <v>76</v>
      </c>
      <c r="AF2206" t="str">
        <f t="shared" ca="1" si="208"/>
        <v>Over 65</v>
      </c>
      <c r="AG2206" s="3">
        <f t="shared" si="209"/>
        <v>0.88555212499999991</v>
      </c>
      <c r="AH2206" t="str">
        <f>_xlfn.IFNA(VLOOKUP(Sales_Transactions[[#This Row],[Order ID]],Returned_Items[#All],2,FALSE),"Not Returned")</f>
        <v>Not Returned</v>
      </c>
    </row>
    <row r="2207" spans="1:34" x14ac:dyDescent="0.25">
      <c r="A2207">
        <v>24960</v>
      </c>
      <c r="C2207" t="s">
        <v>364</v>
      </c>
      <c r="D2207" s="2" t="str">
        <f>TEXT(MID(Sales_Transactions[[#This Row],[Order Date]],2,5),"d/m/yyy")</f>
        <v>27/1/2011</v>
      </c>
      <c r="E2207" s="2" t="str">
        <f>TEXT(MID(Sales_Transactions[[#This Row],[Order Date]],2,5),"d")</f>
        <v>27</v>
      </c>
      <c r="F2207" s="2" t="str">
        <f>TEXT(MID(Sales_Transactions[[#This Row],[Order Date]],2,5),"m")</f>
        <v>1</v>
      </c>
      <c r="G2207" s="2" t="str">
        <f>TEXT(MID(Sales_Transactions[[#This Row],[Order Date]],2,5),"yyy")</f>
        <v>2011</v>
      </c>
      <c r="H2207" s="2" t="str">
        <f>TEXT(MID(Sales_Transactions[[#This Row],[Order Date]],2,5),"yyy/m")</f>
        <v>2011/1</v>
      </c>
      <c r="I2207" t="s">
        <v>33</v>
      </c>
      <c r="J2207">
        <f t="shared" si="204"/>
        <v>4</v>
      </c>
      <c r="K2207" s="2">
        <v>37</v>
      </c>
      <c r="L2207" s="3">
        <v>1436.94</v>
      </c>
      <c r="M2207" s="4">
        <v>0</v>
      </c>
      <c r="N2207" s="5" t="s">
        <v>23</v>
      </c>
      <c r="O2207" s="3">
        <v>639.66</v>
      </c>
      <c r="P2207" s="3">
        <v>37.94</v>
      </c>
      <c r="Q2207" s="3">
        <v>5.08</v>
      </c>
      <c r="R2207" s="5" t="s">
        <v>2388</v>
      </c>
      <c r="S2207" s="5" t="s">
        <v>2389</v>
      </c>
      <c r="T2207" s="5" t="str">
        <f t="shared" si="205"/>
        <v>Cynthia Arntzen</v>
      </c>
      <c r="U2207" t="s">
        <v>1988</v>
      </c>
      <c r="V2207" s="5" t="s">
        <v>27</v>
      </c>
      <c r="W2207" s="5" t="s">
        <v>28</v>
      </c>
      <c r="X2207" s="5" t="s">
        <v>75</v>
      </c>
      <c r="Y2207" s="5" t="s">
        <v>1163</v>
      </c>
      <c r="Z2207" s="5" t="s">
        <v>84</v>
      </c>
      <c r="AA2207" s="4">
        <v>0.38</v>
      </c>
      <c r="AB2207" s="1">
        <v>40571</v>
      </c>
      <c r="AC2207" s="1">
        <v>17754</v>
      </c>
      <c r="AD2207">
        <f t="shared" si="206"/>
        <v>1</v>
      </c>
      <c r="AE2207">
        <f t="shared" ca="1" si="207"/>
        <v>75</v>
      </c>
      <c r="AF2207" t="str">
        <f t="shared" ca="1" si="208"/>
        <v>Over 65</v>
      </c>
      <c r="AG2207" s="3">
        <f t="shared" si="209"/>
        <v>1.1627027027027026</v>
      </c>
      <c r="AH2207" t="str">
        <f>_xlfn.IFNA(VLOOKUP(Sales_Transactions[[#This Row],[Order ID]],Returned_Items[#All],2,FALSE),"Not Returned")</f>
        <v>Not Returned</v>
      </c>
    </row>
    <row r="2208" spans="1:34" x14ac:dyDescent="0.25">
      <c r="A2208">
        <v>24960</v>
      </c>
      <c r="C2208" t="s">
        <v>364</v>
      </c>
      <c r="D2208" s="2" t="str">
        <f>TEXT(MID(Sales_Transactions[[#This Row],[Order Date]],2,5),"d/m/yyy")</f>
        <v>27/1/2011</v>
      </c>
      <c r="E2208" s="2" t="str">
        <f>TEXT(MID(Sales_Transactions[[#This Row],[Order Date]],2,5),"d")</f>
        <v>27</v>
      </c>
      <c r="F2208" s="2" t="str">
        <f>TEXT(MID(Sales_Transactions[[#This Row],[Order Date]],2,5),"m")</f>
        <v>1</v>
      </c>
      <c r="G2208" s="2" t="str">
        <f>TEXT(MID(Sales_Transactions[[#This Row],[Order Date]],2,5),"yyy")</f>
        <v>2011</v>
      </c>
      <c r="H2208" s="2" t="str">
        <f>TEXT(MID(Sales_Transactions[[#This Row],[Order Date]],2,5),"yyy/m")</f>
        <v>2011/1</v>
      </c>
      <c r="I2208" t="s">
        <v>33</v>
      </c>
      <c r="J2208">
        <f t="shared" si="204"/>
        <v>4</v>
      </c>
      <c r="K2208" s="2">
        <v>18</v>
      </c>
      <c r="L2208" s="3">
        <v>125.8</v>
      </c>
      <c r="M2208" s="4">
        <v>0.03</v>
      </c>
      <c r="N2208" s="5" t="s">
        <v>23</v>
      </c>
      <c r="O2208" s="3">
        <v>-35.979999999999997</v>
      </c>
      <c r="P2208" s="3">
        <v>6.48</v>
      </c>
      <c r="Q2208" s="3">
        <v>5.87</v>
      </c>
      <c r="R2208" s="5" t="s">
        <v>2388</v>
      </c>
      <c r="S2208" s="5" t="s">
        <v>2389</v>
      </c>
      <c r="T2208" s="5" t="str">
        <f t="shared" si="205"/>
        <v>Cynthia Arntzen</v>
      </c>
      <c r="U2208" t="s">
        <v>1988</v>
      </c>
      <c r="V2208" s="5" t="s">
        <v>27</v>
      </c>
      <c r="W2208" s="5" t="s">
        <v>28</v>
      </c>
      <c r="X2208" s="5" t="s">
        <v>75</v>
      </c>
      <c r="Y2208" s="5" t="s">
        <v>2397</v>
      </c>
      <c r="Z2208" s="5" t="s">
        <v>43</v>
      </c>
      <c r="AA2208" s="4">
        <v>0.37</v>
      </c>
      <c r="AB2208" s="1">
        <v>40572</v>
      </c>
      <c r="AC2208" s="1">
        <v>18071</v>
      </c>
      <c r="AD2208">
        <f t="shared" si="206"/>
        <v>2</v>
      </c>
      <c r="AE2208">
        <f t="shared" ca="1" si="207"/>
        <v>75</v>
      </c>
      <c r="AF2208" t="str">
        <f t="shared" ca="1" si="208"/>
        <v>Over 65</v>
      </c>
      <c r="AG2208" s="3">
        <f t="shared" si="209"/>
        <v>0.68600311111111112</v>
      </c>
      <c r="AH2208" t="str">
        <f>_xlfn.IFNA(VLOOKUP(Sales_Transactions[[#This Row],[Order ID]],Returned_Items[#All],2,FALSE),"Not Returned")</f>
        <v>Not Returned</v>
      </c>
    </row>
    <row r="2209" spans="1:34" x14ac:dyDescent="0.25">
      <c r="A2209">
        <v>24960</v>
      </c>
      <c r="C2209" t="s">
        <v>364</v>
      </c>
      <c r="D2209" s="2" t="str">
        <f>TEXT(MID(Sales_Transactions[[#This Row],[Order Date]],2,5),"d/m/yyy")</f>
        <v>27/1/2011</v>
      </c>
      <c r="E2209" s="2" t="str">
        <f>TEXT(MID(Sales_Transactions[[#This Row],[Order Date]],2,5),"d")</f>
        <v>27</v>
      </c>
      <c r="F2209" s="2" t="str">
        <f>TEXT(MID(Sales_Transactions[[#This Row],[Order Date]],2,5),"m")</f>
        <v>1</v>
      </c>
      <c r="G2209" s="2" t="str">
        <f>TEXT(MID(Sales_Transactions[[#This Row],[Order Date]],2,5),"yyy")</f>
        <v>2011</v>
      </c>
      <c r="H2209" s="2" t="str">
        <f>TEXT(MID(Sales_Transactions[[#This Row],[Order Date]],2,5),"yyy/m")</f>
        <v>2011/1</v>
      </c>
      <c r="I2209" t="s">
        <v>33</v>
      </c>
      <c r="J2209">
        <f t="shared" si="204"/>
        <v>4</v>
      </c>
      <c r="K2209" s="2">
        <v>35</v>
      </c>
      <c r="L2209" s="3">
        <v>5797.68</v>
      </c>
      <c r="M2209" s="4">
        <v>0.04</v>
      </c>
      <c r="N2209" s="5" t="s">
        <v>23</v>
      </c>
      <c r="O2209" s="3">
        <v>1366.57</v>
      </c>
      <c r="P2209" s="3">
        <v>200.99</v>
      </c>
      <c r="Q2209" s="3">
        <v>4.2</v>
      </c>
      <c r="R2209" s="5" t="s">
        <v>2388</v>
      </c>
      <c r="S2209" s="5" t="s">
        <v>2389</v>
      </c>
      <c r="T2209" s="5" t="str">
        <f t="shared" si="205"/>
        <v>Cynthia Arntzen</v>
      </c>
      <c r="U2209" t="s">
        <v>1988</v>
      </c>
      <c r="V2209" s="5" t="s">
        <v>27</v>
      </c>
      <c r="W2209" s="5" t="s">
        <v>48</v>
      </c>
      <c r="X2209" s="5" t="s">
        <v>49</v>
      </c>
      <c r="Y2209" s="5" t="s">
        <v>759</v>
      </c>
      <c r="Z2209" s="5" t="s">
        <v>43</v>
      </c>
      <c r="AA2209" s="4">
        <v>0.59</v>
      </c>
      <c r="AB2209" s="1">
        <v>40571</v>
      </c>
      <c r="AC2209" s="1">
        <v>18182</v>
      </c>
      <c r="AD2209">
        <f t="shared" si="206"/>
        <v>1</v>
      </c>
      <c r="AE2209">
        <f t="shared" ca="1" si="207"/>
        <v>74</v>
      </c>
      <c r="AF2209" t="str">
        <f t="shared" ca="1" si="208"/>
        <v>Over 65</v>
      </c>
      <c r="AG2209" s="3">
        <f t="shared" si="209"/>
        <v>5.8602743999999998</v>
      </c>
      <c r="AH2209" t="str">
        <f>_xlfn.IFNA(VLOOKUP(Sales_Transactions[[#This Row],[Order ID]],Returned_Items[#All],2,FALSE),"Not Returned")</f>
        <v>Not Returned</v>
      </c>
    </row>
    <row r="2210" spans="1:34" x14ac:dyDescent="0.25">
      <c r="A2210">
        <v>25061</v>
      </c>
      <c r="C2210" t="s">
        <v>1109</v>
      </c>
      <c r="D2210" s="2" t="str">
        <f>TEXT(MID(Sales_Transactions[[#This Row],[Order Date]],2,5),"d/m/yyy")</f>
        <v>18/12/2011</v>
      </c>
      <c r="E2210" s="2" t="str">
        <f>TEXT(MID(Sales_Transactions[[#This Row],[Order Date]],2,5),"d")</f>
        <v>18</v>
      </c>
      <c r="F2210" s="2" t="str">
        <f>TEXT(MID(Sales_Transactions[[#This Row],[Order Date]],2,5),"m")</f>
        <v>12</v>
      </c>
      <c r="G2210" s="2" t="str">
        <f>TEXT(MID(Sales_Transactions[[#This Row],[Order Date]],2,5),"yyy")</f>
        <v>2011</v>
      </c>
      <c r="H2210" s="2" t="str">
        <f>TEXT(MID(Sales_Transactions[[#This Row],[Order Date]],2,5),"yyy/m")</f>
        <v>2011/12</v>
      </c>
      <c r="I2210" t="s">
        <v>78</v>
      </c>
      <c r="J2210">
        <f t="shared" si="204"/>
        <v>3</v>
      </c>
      <c r="K2210" s="2">
        <v>20</v>
      </c>
      <c r="L2210" s="3">
        <v>941.13</v>
      </c>
      <c r="M2210" s="4">
        <v>0.1</v>
      </c>
      <c r="N2210" s="5" t="s">
        <v>23</v>
      </c>
      <c r="O2210" s="3">
        <v>344.95</v>
      </c>
      <c r="P2210" s="3">
        <v>48.04</v>
      </c>
      <c r="Q2210" s="3">
        <v>7.23</v>
      </c>
      <c r="R2210" s="5" t="s">
        <v>1141</v>
      </c>
      <c r="S2210" s="5" t="s">
        <v>1142</v>
      </c>
      <c r="T2210" s="5" t="str">
        <f t="shared" si="205"/>
        <v>Noah Childs</v>
      </c>
      <c r="U2210" t="s">
        <v>1988</v>
      </c>
      <c r="V2210" s="5" t="s">
        <v>74</v>
      </c>
      <c r="W2210" s="5" t="s">
        <v>28</v>
      </c>
      <c r="X2210" s="5" t="s">
        <v>75</v>
      </c>
      <c r="Y2210" s="5" t="s">
        <v>882</v>
      </c>
      <c r="Z2210" s="5" t="s">
        <v>43</v>
      </c>
      <c r="AA2210" s="4">
        <v>0.37</v>
      </c>
      <c r="AB2210" s="1">
        <v>40897</v>
      </c>
      <c r="AC2210" s="1">
        <v>18173</v>
      </c>
      <c r="AD2210">
        <f t="shared" si="206"/>
        <v>2</v>
      </c>
      <c r="AE2210">
        <f t="shared" ca="1" si="207"/>
        <v>74</v>
      </c>
      <c r="AF2210" t="str">
        <f t="shared" ca="1" si="208"/>
        <v>Over 65</v>
      </c>
      <c r="AG2210" s="3">
        <f t="shared" si="209"/>
        <v>2.7610979999999996</v>
      </c>
      <c r="AH2210" t="str">
        <f>_xlfn.IFNA(VLOOKUP(Sales_Transactions[[#This Row],[Order ID]],Returned_Items[#All],2,FALSE),"Not Returned")</f>
        <v>Not Returned</v>
      </c>
    </row>
    <row r="2211" spans="1:34" x14ac:dyDescent="0.25">
      <c r="A2211">
        <v>25095</v>
      </c>
      <c r="C2211" t="s">
        <v>1995</v>
      </c>
      <c r="D2211" s="2" t="str">
        <f>TEXT(MID(Sales_Transactions[[#This Row],[Order Date]],2,5),"d/m/yyy")</f>
        <v>25/1/2011</v>
      </c>
      <c r="E2211" s="2" t="str">
        <f>TEXT(MID(Sales_Transactions[[#This Row],[Order Date]],2,5),"d")</f>
        <v>25</v>
      </c>
      <c r="F2211" s="2" t="str">
        <f>TEXT(MID(Sales_Transactions[[#This Row],[Order Date]],2,5),"m")</f>
        <v>1</v>
      </c>
      <c r="G2211" s="2" t="str">
        <f>TEXT(MID(Sales_Transactions[[#This Row],[Order Date]],2,5),"yyy")</f>
        <v>2011</v>
      </c>
      <c r="H2211" s="2" t="str">
        <f>TEXT(MID(Sales_Transactions[[#This Row],[Order Date]],2,5),"yyy/m")</f>
        <v>2011/1</v>
      </c>
      <c r="I2211" t="s">
        <v>22</v>
      </c>
      <c r="J2211">
        <f t="shared" si="204"/>
        <v>2</v>
      </c>
      <c r="K2211" s="2">
        <v>18</v>
      </c>
      <c r="L2211" s="3">
        <v>693.06</v>
      </c>
      <c r="M2211" s="4">
        <v>0.06</v>
      </c>
      <c r="N2211" s="5" t="s">
        <v>23</v>
      </c>
      <c r="O2211" s="3">
        <v>148.30000000000001</v>
      </c>
      <c r="P2211" s="3">
        <v>39.979999999999997</v>
      </c>
      <c r="Q2211" s="3">
        <v>9.83</v>
      </c>
      <c r="R2211" s="5" t="s">
        <v>1170</v>
      </c>
      <c r="S2211" s="5" t="s">
        <v>2398</v>
      </c>
      <c r="T2211" s="5" t="str">
        <f t="shared" si="205"/>
        <v>Brian Stugart</v>
      </c>
      <c r="U2211" t="s">
        <v>1988</v>
      </c>
      <c r="V2211" s="5" t="s">
        <v>37</v>
      </c>
      <c r="W2211" s="5" t="s">
        <v>28</v>
      </c>
      <c r="X2211" s="5" t="s">
        <v>98</v>
      </c>
      <c r="Y2211" s="5" t="s">
        <v>1996</v>
      </c>
      <c r="Z2211" s="5" t="s">
        <v>43</v>
      </c>
      <c r="AA2211" s="4">
        <v>0.4</v>
      </c>
      <c r="AB2211" s="1">
        <v>40573</v>
      </c>
      <c r="AC2211" s="1">
        <v>18096</v>
      </c>
      <c r="AD2211">
        <f t="shared" si="206"/>
        <v>5</v>
      </c>
      <c r="AE2211">
        <f t="shared" ca="1" si="207"/>
        <v>75</v>
      </c>
      <c r="AF2211" t="str">
        <f t="shared" ca="1" si="208"/>
        <v>Over 65</v>
      </c>
      <c r="AG2211" s="3">
        <f t="shared" si="209"/>
        <v>2.7658895555555549</v>
      </c>
      <c r="AH2211" t="str">
        <f>_xlfn.IFNA(VLOOKUP(Sales_Transactions[[#This Row],[Order ID]],Returned_Items[#All],2,FALSE),"Not Returned")</f>
        <v>Returned</v>
      </c>
    </row>
    <row r="2212" spans="1:34" x14ac:dyDescent="0.25">
      <c r="A2212">
        <v>25095</v>
      </c>
      <c r="C2212" t="s">
        <v>1995</v>
      </c>
      <c r="D2212" s="2" t="str">
        <f>TEXT(MID(Sales_Transactions[[#This Row],[Order Date]],2,5),"d/m/yyy")</f>
        <v>25/1/2011</v>
      </c>
      <c r="E2212" s="2" t="str">
        <f>TEXT(MID(Sales_Transactions[[#This Row],[Order Date]],2,5),"d")</f>
        <v>25</v>
      </c>
      <c r="F2212" s="2" t="str">
        <f>TEXT(MID(Sales_Transactions[[#This Row],[Order Date]],2,5),"m")</f>
        <v>1</v>
      </c>
      <c r="G2212" s="2" t="str">
        <f>TEXT(MID(Sales_Transactions[[#This Row],[Order Date]],2,5),"yyy")</f>
        <v>2011</v>
      </c>
      <c r="H2212" s="2" t="str">
        <f>TEXT(MID(Sales_Transactions[[#This Row],[Order Date]],2,5),"yyy/m")</f>
        <v>2011/1</v>
      </c>
      <c r="I2212" t="s">
        <v>22</v>
      </c>
      <c r="J2212">
        <f t="shared" si="204"/>
        <v>2</v>
      </c>
      <c r="K2212" s="2">
        <v>41</v>
      </c>
      <c r="L2212" s="3">
        <v>4475.03</v>
      </c>
      <c r="M2212" s="4">
        <v>0.08</v>
      </c>
      <c r="N2212" s="5" t="s">
        <v>34</v>
      </c>
      <c r="O2212" s="3">
        <v>-167.83</v>
      </c>
      <c r="P2212" s="3">
        <v>115.99</v>
      </c>
      <c r="Q2212" s="3">
        <v>56.14</v>
      </c>
      <c r="R2212" s="5" t="s">
        <v>1170</v>
      </c>
      <c r="S2212" s="5" t="s">
        <v>2398</v>
      </c>
      <c r="T2212" s="5" t="str">
        <f t="shared" si="205"/>
        <v>Brian Stugart</v>
      </c>
      <c r="U2212" t="s">
        <v>1988</v>
      </c>
      <c r="V2212" s="5" t="s">
        <v>37</v>
      </c>
      <c r="W2212" s="5" t="s">
        <v>48</v>
      </c>
      <c r="X2212" s="5" t="s">
        <v>324</v>
      </c>
      <c r="Y2212" s="5" t="s">
        <v>805</v>
      </c>
      <c r="Z2212" s="5" t="s">
        <v>40</v>
      </c>
      <c r="AA2212" s="4">
        <v>0.4</v>
      </c>
      <c r="AB2212" s="1">
        <v>40568</v>
      </c>
      <c r="AC2212" s="1">
        <v>18045</v>
      </c>
      <c r="AD2212">
        <f t="shared" si="206"/>
        <v>0</v>
      </c>
      <c r="AE2212">
        <f t="shared" ca="1" si="207"/>
        <v>75</v>
      </c>
      <c r="AF2212" t="str">
        <f t="shared" ca="1" si="208"/>
        <v>Over 65</v>
      </c>
      <c r="AG2212" s="3">
        <f t="shared" si="209"/>
        <v>4.196029463414634</v>
      </c>
      <c r="AH2212" t="str">
        <f>_xlfn.IFNA(VLOOKUP(Sales_Transactions[[#This Row],[Order ID]],Returned_Items[#All],2,FALSE),"Not Returned")</f>
        <v>Returned</v>
      </c>
    </row>
    <row r="2213" spans="1:34" x14ac:dyDescent="0.25">
      <c r="A2213">
        <v>25254</v>
      </c>
      <c r="C2213" t="s">
        <v>1718</v>
      </c>
      <c r="D2213" s="2" t="str">
        <f>TEXT(MID(Sales_Transactions[[#This Row],[Order Date]],2,5),"d/m/yyy")</f>
        <v>17/9/2010</v>
      </c>
      <c r="E2213" s="2" t="str">
        <f>TEXT(MID(Sales_Transactions[[#This Row],[Order Date]],2,5),"d")</f>
        <v>17</v>
      </c>
      <c r="F2213" s="2" t="str">
        <f>TEXT(MID(Sales_Transactions[[#This Row],[Order Date]],2,5),"m")</f>
        <v>9</v>
      </c>
      <c r="G2213" s="2" t="str">
        <f>TEXT(MID(Sales_Transactions[[#This Row],[Order Date]],2,5),"yyy")</f>
        <v>2010</v>
      </c>
      <c r="H2213" s="2" t="str">
        <f>TEXT(MID(Sales_Transactions[[#This Row],[Order Date]],2,5),"yyy/m")</f>
        <v>2010/9</v>
      </c>
      <c r="I2213" t="s">
        <v>101</v>
      </c>
      <c r="J2213">
        <f t="shared" si="204"/>
        <v>1</v>
      </c>
      <c r="K2213" s="2">
        <v>35</v>
      </c>
      <c r="L2213" s="3">
        <v>299.68</v>
      </c>
      <c r="M2213" s="4">
        <v>0.06</v>
      </c>
      <c r="N2213" s="5" t="s">
        <v>23</v>
      </c>
      <c r="O2213" s="3">
        <v>-29.36</v>
      </c>
      <c r="P2213" s="3">
        <v>8.85</v>
      </c>
      <c r="Q2213" s="3">
        <v>5.6</v>
      </c>
      <c r="R2213" s="5" t="s">
        <v>1946</v>
      </c>
      <c r="S2213" s="5" t="s">
        <v>2288</v>
      </c>
      <c r="T2213" s="5" t="str">
        <f t="shared" si="205"/>
        <v>Christine Phan</v>
      </c>
      <c r="U2213" t="s">
        <v>1988</v>
      </c>
      <c r="V2213" s="5" t="s">
        <v>27</v>
      </c>
      <c r="W2213" s="5" t="s">
        <v>28</v>
      </c>
      <c r="X2213" s="5" t="s">
        <v>41</v>
      </c>
      <c r="Y2213" s="5" t="s">
        <v>476</v>
      </c>
      <c r="Z2213" s="5" t="s">
        <v>43</v>
      </c>
      <c r="AA2213" s="4">
        <v>0.36</v>
      </c>
      <c r="AB2213" s="1">
        <v>40440</v>
      </c>
      <c r="AC2213" s="1">
        <v>18244</v>
      </c>
      <c r="AD2213">
        <f t="shared" si="206"/>
        <v>2</v>
      </c>
      <c r="AE2213">
        <f t="shared" ca="1" si="207"/>
        <v>74</v>
      </c>
      <c r="AF2213" t="str">
        <f t="shared" ca="1" si="208"/>
        <v>Over 65</v>
      </c>
      <c r="AG2213" s="3">
        <f t="shared" si="209"/>
        <v>0.41270542857142856</v>
      </c>
      <c r="AH2213" t="str">
        <f>_xlfn.IFNA(VLOOKUP(Sales_Transactions[[#This Row],[Order ID]],Returned_Items[#All],2,FALSE),"Not Returned")</f>
        <v>Not Returned</v>
      </c>
    </row>
    <row r="2214" spans="1:34" x14ac:dyDescent="0.25">
      <c r="A2214">
        <v>25542</v>
      </c>
      <c r="C2214" t="s">
        <v>2399</v>
      </c>
      <c r="D2214" s="2" t="str">
        <f>TEXT(MID(Sales_Transactions[[#This Row],[Order Date]],2,5),"d/m/yyy")</f>
        <v>30/12/2012</v>
      </c>
      <c r="E2214" s="2" t="str">
        <f>TEXT(MID(Sales_Transactions[[#This Row],[Order Date]],2,5),"d")</f>
        <v>30</v>
      </c>
      <c r="F2214" s="2" t="str">
        <f>TEXT(MID(Sales_Transactions[[#This Row],[Order Date]],2,5),"m")</f>
        <v>12</v>
      </c>
      <c r="G2214" s="2" t="str">
        <f>TEXT(MID(Sales_Transactions[[#This Row],[Order Date]],2,5),"yyy")</f>
        <v>2012</v>
      </c>
      <c r="H2214" s="2" t="str">
        <f>TEXT(MID(Sales_Transactions[[#This Row],[Order Date]],2,5),"yyy/m")</f>
        <v>2012/12</v>
      </c>
      <c r="I2214" t="s">
        <v>22</v>
      </c>
      <c r="J2214">
        <f t="shared" si="204"/>
        <v>2</v>
      </c>
      <c r="K2214" s="2">
        <v>37</v>
      </c>
      <c r="L2214" s="3">
        <v>257.45999999999998</v>
      </c>
      <c r="M2214" s="4">
        <v>0.09</v>
      </c>
      <c r="N2214" s="5" t="s">
        <v>67</v>
      </c>
      <c r="O2214" s="3">
        <v>-18.66</v>
      </c>
      <c r="P2214" s="3">
        <v>7.28</v>
      </c>
      <c r="Q2214" s="3">
        <v>4.2300000000000004</v>
      </c>
      <c r="R2214" s="5" t="s">
        <v>1211</v>
      </c>
      <c r="S2214" s="5" t="s">
        <v>2372</v>
      </c>
      <c r="T2214" s="5" t="str">
        <f t="shared" si="205"/>
        <v>Matt Hagelstein</v>
      </c>
      <c r="U2214" t="s">
        <v>1988</v>
      </c>
      <c r="V2214" s="5" t="s">
        <v>74</v>
      </c>
      <c r="W2214" s="5" t="s">
        <v>28</v>
      </c>
      <c r="X2214" s="5" t="s">
        <v>75</v>
      </c>
      <c r="Y2214" s="5" t="s">
        <v>2400</v>
      </c>
      <c r="Z2214" s="5" t="s">
        <v>84</v>
      </c>
      <c r="AA2214" s="4">
        <v>0.39</v>
      </c>
      <c r="AB2214" s="1">
        <v>41273</v>
      </c>
      <c r="AC2214" s="1">
        <v>18120</v>
      </c>
      <c r="AD2214">
        <f t="shared" si="206"/>
        <v>0</v>
      </c>
      <c r="AE2214">
        <f t="shared" ca="1" si="207"/>
        <v>74</v>
      </c>
      <c r="AF2214" t="str">
        <f t="shared" ca="1" si="208"/>
        <v>Over 65</v>
      </c>
      <c r="AG2214" s="3">
        <f t="shared" si="209"/>
        <v>0.31090400000000001</v>
      </c>
      <c r="AH2214" t="str">
        <f>_xlfn.IFNA(VLOOKUP(Sales_Transactions[[#This Row],[Order ID]],Returned_Items[#All],2,FALSE),"Not Returned")</f>
        <v>Not Returned</v>
      </c>
    </row>
    <row r="2215" spans="1:34" x14ac:dyDescent="0.25">
      <c r="A2215">
        <v>25569</v>
      </c>
      <c r="C2215" t="s">
        <v>577</v>
      </c>
      <c r="D2215" s="2" t="str">
        <f>TEXT(MID(Sales_Transactions[[#This Row],[Order Date]],2,5),"d/m/yyy")</f>
        <v>9/7/2012</v>
      </c>
      <c r="E2215" s="2" t="str">
        <f>TEXT(MID(Sales_Transactions[[#This Row],[Order Date]],2,5),"d")</f>
        <v>9</v>
      </c>
      <c r="F2215" s="2" t="str">
        <f>TEXT(MID(Sales_Transactions[[#This Row],[Order Date]],2,5),"m")</f>
        <v>7</v>
      </c>
      <c r="G2215" s="2" t="str">
        <f>TEXT(MID(Sales_Transactions[[#This Row],[Order Date]],2,5),"yyy")</f>
        <v>2012</v>
      </c>
      <c r="H2215" s="2" t="str">
        <f>TEXT(MID(Sales_Transactions[[#This Row],[Order Date]],2,5),"yyy/m")</f>
        <v>2012/7</v>
      </c>
      <c r="I2215" t="s">
        <v>33</v>
      </c>
      <c r="J2215">
        <f t="shared" si="204"/>
        <v>4</v>
      </c>
      <c r="K2215" s="2">
        <v>27</v>
      </c>
      <c r="L2215" s="3">
        <v>311.20999999999998</v>
      </c>
      <c r="M2215" s="4">
        <v>0.09</v>
      </c>
      <c r="N2215" s="5" t="s">
        <v>23</v>
      </c>
      <c r="O2215" s="3">
        <v>-14.03</v>
      </c>
      <c r="P2215" s="3">
        <v>12.28</v>
      </c>
      <c r="Q2215" s="3">
        <v>6.47</v>
      </c>
      <c r="R2215" s="5" t="s">
        <v>198</v>
      </c>
      <c r="S2215" s="5" t="s">
        <v>2274</v>
      </c>
      <c r="T2215" s="5" t="str">
        <f t="shared" si="205"/>
        <v>Frank Carlisle</v>
      </c>
      <c r="U2215" t="s">
        <v>1988</v>
      </c>
      <c r="V2215" s="5" t="s">
        <v>27</v>
      </c>
      <c r="W2215" s="5" t="s">
        <v>28</v>
      </c>
      <c r="X2215" s="5" t="s">
        <v>75</v>
      </c>
      <c r="Y2215" s="5" t="s">
        <v>186</v>
      </c>
      <c r="Z2215" s="5" t="s">
        <v>43</v>
      </c>
      <c r="AA2215" s="4">
        <v>0.38</v>
      </c>
      <c r="AB2215" s="1">
        <v>41101</v>
      </c>
      <c r="AC2215" s="1">
        <v>18324</v>
      </c>
      <c r="AD2215">
        <f t="shared" si="206"/>
        <v>2</v>
      </c>
      <c r="AE2215">
        <f t="shared" ca="1" si="207"/>
        <v>74</v>
      </c>
      <c r="AF2215" t="str">
        <f t="shared" ca="1" si="208"/>
        <v>Over 65</v>
      </c>
      <c r="AG2215" s="3">
        <f t="shared" si="209"/>
        <v>0.69403511111111116</v>
      </c>
      <c r="AH2215" t="str">
        <f>_xlfn.IFNA(VLOOKUP(Sales_Transactions[[#This Row],[Order ID]],Returned_Items[#All],2,FALSE),"Not Returned")</f>
        <v>Not Returned</v>
      </c>
    </row>
    <row r="2216" spans="1:34" x14ac:dyDescent="0.25">
      <c r="A2216">
        <v>25863</v>
      </c>
      <c r="C2216" t="s">
        <v>1682</v>
      </c>
      <c r="D2216" s="2" t="str">
        <f>TEXT(MID(Sales_Transactions[[#This Row],[Order Date]],2,5),"d/m/yyy")</f>
        <v>22/4/2011</v>
      </c>
      <c r="E2216" s="2" t="str">
        <f>TEXT(MID(Sales_Transactions[[#This Row],[Order Date]],2,5),"d")</f>
        <v>22</v>
      </c>
      <c r="F2216" s="2" t="str">
        <f>TEXT(MID(Sales_Transactions[[#This Row],[Order Date]],2,5),"m")</f>
        <v>4</v>
      </c>
      <c r="G2216" s="2" t="str">
        <f>TEXT(MID(Sales_Transactions[[#This Row],[Order Date]],2,5),"yyy")</f>
        <v>2011</v>
      </c>
      <c r="H2216" s="2" t="str">
        <f>TEXT(MID(Sales_Transactions[[#This Row],[Order Date]],2,5),"yyy/m")</f>
        <v>2011/4</v>
      </c>
      <c r="I2216" t="s">
        <v>52</v>
      </c>
      <c r="J2216">
        <f t="shared" si="204"/>
        <v>1</v>
      </c>
      <c r="K2216" s="2">
        <v>18</v>
      </c>
      <c r="L2216" s="3">
        <v>340.68849999999998</v>
      </c>
      <c r="M2216" s="4">
        <v>0</v>
      </c>
      <c r="N2216" s="5" t="s">
        <v>67</v>
      </c>
      <c r="O2216" s="3">
        <v>-10.85</v>
      </c>
      <c r="P2216" s="3">
        <v>20.99</v>
      </c>
      <c r="Q2216" s="3">
        <v>4.8099999999999996</v>
      </c>
      <c r="R2216" s="5" t="s">
        <v>2312</v>
      </c>
      <c r="S2216" s="5" t="s">
        <v>212</v>
      </c>
      <c r="T2216" s="5" t="str">
        <f t="shared" si="205"/>
        <v>George Bell</v>
      </c>
      <c r="U2216" t="s">
        <v>1988</v>
      </c>
      <c r="V2216" s="5" t="s">
        <v>47</v>
      </c>
      <c r="W2216" s="5" t="s">
        <v>48</v>
      </c>
      <c r="X2216" s="5" t="s">
        <v>49</v>
      </c>
      <c r="Y2216" s="5" t="s">
        <v>1298</v>
      </c>
      <c r="Z2216" s="5" t="s">
        <v>56</v>
      </c>
      <c r="AA2216" s="4">
        <v>0.57999999999999996</v>
      </c>
      <c r="AB2216" s="1">
        <v>40657</v>
      </c>
      <c r="AC2216" s="1">
        <v>18618</v>
      </c>
      <c r="AD2216">
        <f t="shared" si="206"/>
        <v>2</v>
      </c>
      <c r="AE2216">
        <f t="shared" ca="1" si="207"/>
        <v>73</v>
      </c>
      <c r="AF2216" t="str">
        <f t="shared" ca="1" si="208"/>
        <v>Over 65</v>
      </c>
      <c r="AG2216" s="3">
        <f t="shared" si="209"/>
        <v>1.4333333333333331</v>
      </c>
      <c r="AH2216" t="str">
        <f>_xlfn.IFNA(VLOOKUP(Sales_Transactions[[#This Row],[Order ID]],Returned_Items[#All],2,FALSE),"Not Returned")</f>
        <v>Not Returned</v>
      </c>
    </row>
    <row r="2217" spans="1:34" x14ac:dyDescent="0.25">
      <c r="A2217">
        <v>25895</v>
      </c>
      <c r="C2217" t="s">
        <v>2401</v>
      </c>
      <c r="D2217" s="2" t="str">
        <f>TEXT(MID(Sales_Transactions[[#This Row],[Order Date]],2,5),"d/m/yyy")</f>
        <v>17/4/2012</v>
      </c>
      <c r="E2217" s="2" t="str">
        <f>TEXT(MID(Sales_Transactions[[#This Row],[Order Date]],2,5),"d")</f>
        <v>17</v>
      </c>
      <c r="F2217" s="2" t="str">
        <f>TEXT(MID(Sales_Transactions[[#This Row],[Order Date]],2,5),"m")</f>
        <v>4</v>
      </c>
      <c r="G2217" s="2" t="str">
        <f>TEXT(MID(Sales_Transactions[[#This Row],[Order Date]],2,5),"yyy")</f>
        <v>2012</v>
      </c>
      <c r="H2217" s="2" t="str">
        <f>TEXT(MID(Sales_Transactions[[#This Row],[Order Date]],2,5),"yyy/m")</f>
        <v>2012/4</v>
      </c>
      <c r="I2217" t="s">
        <v>78</v>
      </c>
      <c r="J2217">
        <f t="shared" si="204"/>
        <v>3</v>
      </c>
      <c r="K2217" s="2">
        <v>37</v>
      </c>
      <c r="L2217" s="3">
        <v>709.91</v>
      </c>
      <c r="M2217" s="4">
        <v>0.09</v>
      </c>
      <c r="N2217" s="5" t="s">
        <v>23</v>
      </c>
      <c r="O2217" s="3">
        <v>-93.43</v>
      </c>
      <c r="P2217" s="3">
        <v>19.350000000000001</v>
      </c>
      <c r="Q2217" s="3">
        <v>12.79</v>
      </c>
      <c r="R2217" s="5" t="s">
        <v>2229</v>
      </c>
      <c r="S2217" s="5" t="s">
        <v>2230</v>
      </c>
      <c r="T2217" s="5" t="str">
        <f t="shared" si="205"/>
        <v>Candace McMahon</v>
      </c>
      <c r="U2217" t="s">
        <v>1988</v>
      </c>
      <c r="V2217" s="5" t="s">
        <v>47</v>
      </c>
      <c r="W2217" s="5" t="s">
        <v>28</v>
      </c>
      <c r="X2217" s="5" t="s">
        <v>41</v>
      </c>
      <c r="Y2217" s="5" t="s">
        <v>2402</v>
      </c>
      <c r="Z2217" s="5" t="s">
        <v>43</v>
      </c>
      <c r="AA2217" s="4">
        <v>0.39</v>
      </c>
      <c r="AB2217" s="1">
        <v>41019</v>
      </c>
      <c r="AC2217" s="1">
        <v>18384</v>
      </c>
      <c r="AD2217">
        <f t="shared" si="206"/>
        <v>3</v>
      </c>
      <c r="AE2217">
        <f t="shared" ca="1" si="207"/>
        <v>74</v>
      </c>
      <c r="AF2217" t="str">
        <f t="shared" ca="1" si="208"/>
        <v>Over 65</v>
      </c>
      <c r="AG2217" s="3">
        <f t="shared" si="209"/>
        <v>0.86817797297297294</v>
      </c>
      <c r="AH2217" t="str">
        <f>_xlfn.IFNA(VLOOKUP(Sales_Transactions[[#This Row],[Order ID]],Returned_Items[#All],2,FALSE),"Not Returned")</f>
        <v>Not Returned</v>
      </c>
    </row>
    <row r="2218" spans="1:34" x14ac:dyDescent="0.25">
      <c r="A2218">
        <v>26050</v>
      </c>
      <c r="C2218" t="s">
        <v>1588</v>
      </c>
      <c r="D2218" s="2" t="str">
        <f>TEXT(MID(Sales_Transactions[[#This Row],[Order Date]],2,5),"d/m/yyy")</f>
        <v>16/6/2011</v>
      </c>
      <c r="E2218" s="2" t="str">
        <f>TEXT(MID(Sales_Transactions[[#This Row],[Order Date]],2,5),"d")</f>
        <v>16</v>
      </c>
      <c r="F2218" s="2" t="str">
        <f>TEXT(MID(Sales_Transactions[[#This Row],[Order Date]],2,5),"m")</f>
        <v>6</v>
      </c>
      <c r="G2218" s="2" t="str">
        <f>TEXT(MID(Sales_Transactions[[#This Row],[Order Date]],2,5),"yyy")</f>
        <v>2011</v>
      </c>
      <c r="H2218" s="2" t="str">
        <f>TEXT(MID(Sales_Transactions[[#This Row],[Order Date]],2,5),"yyy/m")</f>
        <v>2011/6</v>
      </c>
      <c r="I2218" t="s">
        <v>33</v>
      </c>
      <c r="J2218">
        <f t="shared" si="204"/>
        <v>4</v>
      </c>
      <c r="K2218" s="2">
        <v>44</v>
      </c>
      <c r="L2218" s="3">
        <v>365.24</v>
      </c>
      <c r="M2218" s="4">
        <v>0.09</v>
      </c>
      <c r="N2218" s="5" t="s">
        <v>23</v>
      </c>
      <c r="O2218" s="3">
        <v>-163.13</v>
      </c>
      <c r="P2218" s="3">
        <v>8.74</v>
      </c>
      <c r="Q2218" s="3">
        <v>8.2899999999999991</v>
      </c>
      <c r="R2218" s="5" t="s">
        <v>163</v>
      </c>
      <c r="S2218" s="5" t="s">
        <v>2236</v>
      </c>
      <c r="T2218" s="5" t="str">
        <f t="shared" si="205"/>
        <v>Edward Nazzal</v>
      </c>
      <c r="U2218" t="s">
        <v>1988</v>
      </c>
      <c r="V2218" s="5" t="s">
        <v>74</v>
      </c>
      <c r="W2218" s="5" t="s">
        <v>28</v>
      </c>
      <c r="X2218" s="5" t="s">
        <v>98</v>
      </c>
      <c r="Y2218" s="5" t="s">
        <v>954</v>
      </c>
      <c r="Z2218" s="5" t="s">
        <v>43</v>
      </c>
      <c r="AA2218" s="4">
        <v>0.38</v>
      </c>
      <c r="AB2218" s="1">
        <v>40711</v>
      </c>
      <c r="AC2218" s="1">
        <v>18521</v>
      </c>
      <c r="AD2218">
        <f t="shared" si="206"/>
        <v>1</v>
      </c>
      <c r="AE2218">
        <f t="shared" ca="1" si="207"/>
        <v>73</v>
      </c>
      <c r="AF2218" t="str">
        <f t="shared" ca="1" si="208"/>
        <v>Over 65</v>
      </c>
      <c r="AG2218" s="3">
        <f t="shared" si="209"/>
        <v>0.38686668181818185</v>
      </c>
      <c r="AH2218" t="str">
        <f>_xlfn.IFNA(VLOOKUP(Sales_Transactions[[#This Row],[Order ID]],Returned_Items[#All],2,FALSE),"Not Returned")</f>
        <v>Not Returned</v>
      </c>
    </row>
    <row r="2219" spans="1:34" x14ac:dyDescent="0.25">
      <c r="A2219">
        <v>26145</v>
      </c>
      <c r="C2219" t="s">
        <v>311</v>
      </c>
      <c r="D2219" s="2" t="str">
        <f>TEXT(MID(Sales_Transactions[[#This Row],[Order Date]],2,5),"d/m/yyy")</f>
        <v>4/7/2011</v>
      </c>
      <c r="E2219" s="2" t="str">
        <f>TEXT(MID(Sales_Transactions[[#This Row],[Order Date]],2,5),"d")</f>
        <v>4</v>
      </c>
      <c r="F2219" s="2" t="str">
        <f>TEXT(MID(Sales_Transactions[[#This Row],[Order Date]],2,5),"m")</f>
        <v>7</v>
      </c>
      <c r="G2219" s="2" t="str">
        <f>TEXT(MID(Sales_Transactions[[#This Row],[Order Date]],2,5),"yyy")</f>
        <v>2011</v>
      </c>
      <c r="H2219" s="2" t="str">
        <f>TEXT(MID(Sales_Transactions[[#This Row],[Order Date]],2,5),"yyy/m")</f>
        <v>2011/7</v>
      </c>
      <c r="I2219" t="s">
        <v>22</v>
      </c>
      <c r="J2219">
        <f t="shared" si="204"/>
        <v>2</v>
      </c>
      <c r="K2219" s="2">
        <v>18</v>
      </c>
      <c r="L2219" s="3">
        <v>99.36</v>
      </c>
      <c r="M2219" s="4">
        <v>0</v>
      </c>
      <c r="N2219" s="5" t="s">
        <v>23</v>
      </c>
      <c r="O2219" s="3">
        <v>-51.2</v>
      </c>
      <c r="P2219" s="3">
        <v>4.91</v>
      </c>
      <c r="Q2219" s="3">
        <v>5.68</v>
      </c>
      <c r="R2219" s="5" t="s">
        <v>2312</v>
      </c>
      <c r="S2219" s="5" t="s">
        <v>212</v>
      </c>
      <c r="T2219" s="5" t="str">
        <f t="shared" si="205"/>
        <v>George Bell</v>
      </c>
      <c r="U2219" t="s">
        <v>1988</v>
      </c>
      <c r="V2219" s="5" t="s">
        <v>47</v>
      </c>
      <c r="W2219" s="5" t="s">
        <v>28</v>
      </c>
      <c r="X2219" s="5" t="s">
        <v>41</v>
      </c>
      <c r="Y2219" s="5" t="s">
        <v>2403</v>
      </c>
      <c r="Z2219" s="5" t="s">
        <v>43</v>
      </c>
      <c r="AA2219" s="4">
        <v>0.36</v>
      </c>
      <c r="AB2219" s="1">
        <v>40732</v>
      </c>
      <c r="AC2219" s="1">
        <v>18379</v>
      </c>
      <c r="AD2219">
        <f t="shared" si="206"/>
        <v>4</v>
      </c>
      <c r="AE2219">
        <f t="shared" ca="1" si="207"/>
        <v>74</v>
      </c>
      <c r="AF2219" t="str">
        <f t="shared" ca="1" si="208"/>
        <v>Over 65</v>
      </c>
      <c r="AG2219" s="3">
        <f t="shared" si="209"/>
        <v>0.58833333333333337</v>
      </c>
      <c r="AH2219" t="str">
        <f>_xlfn.IFNA(VLOOKUP(Sales_Transactions[[#This Row],[Order ID]],Returned_Items[#All],2,FALSE),"Not Returned")</f>
        <v>Not Returned</v>
      </c>
    </row>
    <row r="2220" spans="1:34" x14ac:dyDescent="0.25">
      <c r="A2220">
        <v>26145</v>
      </c>
      <c r="C2220" t="s">
        <v>311</v>
      </c>
      <c r="D2220" s="2" t="str">
        <f>TEXT(MID(Sales_Transactions[[#This Row],[Order Date]],2,5),"d/m/yyy")</f>
        <v>4/7/2011</v>
      </c>
      <c r="E2220" s="2" t="str">
        <f>TEXT(MID(Sales_Transactions[[#This Row],[Order Date]],2,5),"d")</f>
        <v>4</v>
      </c>
      <c r="F2220" s="2" t="str">
        <f>TEXT(MID(Sales_Transactions[[#This Row],[Order Date]],2,5),"m")</f>
        <v>7</v>
      </c>
      <c r="G2220" s="2" t="str">
        <f>TEXT(MID(Sales_Transactions[[#This Row],[Order Date]],2,5),"yyy")</f>
        <v>2011</v>
      </c>
      <c r="H2220" s="2" t="str">
        <f>TEXT(MID(Sales_Transactions[[#This Row],[Order Date]],2,5),"yyy/m")</f>
        <v>2011/7</v>
      </c>
      <c r="I2220" t="s">
        <v>22</v>
      </c>
      <c r="J2220">
        <f t="shared" si="204"/>
        <v>2</v>
      </c>
      <c r="K2220" s="2">
        <v>49</v>
      </c>
      <c r="L2220" s="3">
        <v>510.15</v>
      </c>
      <c r="M2220" s="4">
        <v>0.04</v>
      </c>
      <c r="N2220" s="5" t="s">
        <v>23</v>
      </c>
      <c r="O2220" s="3">
        <v>-362.11</v>
      </c>
      <c r="P2220" s="3">
        <v>9.98</v>
      </c>
      <c r="Q2220" s="3">
        <v>12.52</v>
      </c>
      <c r="R2220" s="5" t="s">
        <v>2312</v>
      </c>
      <c r="S2220" s="5" t="s">
        <v>212</v>
      </c>
      <c r="T2220" s="5" t="str">
        <f t="shared" si="205"/>
        <v>George Bell</v>
      </c>
      <c r="U2220" t="s">
        <v>1988</v>
      </c>
      <c r="V2220" s="5" t="s">
        <v>47</v>
      </c>
      <c r="W2220" s="5" t="s">
        <v>57</v>
      </c>
      <c r="X2220" s="5" t="s">
        <v>58</v>
      </c>
      <c r="Y2220" s="5" t="s">
        <v>2404</v>
      </c>
      <c r="Z2220" s="5" t="s">
        <v>43</v>
      </c>
      <c r="AA2220" s="4">
        <v>0.56999999999999995</v>
      </c>
      <c r="AB2220" s="1">
        <v>40728</v>
      </c>
      <c r="AC2220" s="1">
        <v>18291</v>
      </c>
      <c r="AD2220">
        <f t="shared" si="206"/>
        <v>0</v>
      </c>
      <c r="AE2220">
        <f t="shared" ca="1" si="207"/>
        <v>74</v>
      </c>
      <c r="AF2220" t="str">
        <f t="shared" ca="1" si="208"/>
        <v>Over 65</v>
      </c>
      <c r="AG2220" s="3">
        <f t="shared" si="209"/>
        <v>0.45910220408163266</v>
      </c>
      <c r="AH2220" t="str">
        <f>_xlfn.IFNA(VLOOKUP(Sales_Transactions[[#This Row],[Order ID]],Returned_Items[#All],2,FALSE),"Not Returned")</f>
        <v>Not Returned</v>
      </c>
    </row>
    <row r="2221" spans="1:34" x14ac:dyDescent="0.25">
      <c r="A2221">
        <v>26145</v>
      </c>
      <c r="C2221" t="s">
        <v>311</v>
      </c>
      <c r="D2221" s="2" t="str">
        <f>TEXT(MID(Sales_Transactions[[#This Row],[Order Date]],2,5),"d/m/yyy")</f>
        <v>4/7/2011</v>
      </c>
      <c r="E2221" s="2" t="str">
        <f>TEXT(MID(Sales_Transactions[[#This Row],[Order Date]],2,5),"d")</f>
        <v>4</v>
      </c>
      <c r="F2221" s="2" t="str">
        <f>TEXT(MID(Sales_Transactions[[#This Row],[Order Date]],2,5),"m")</f>
        <v>7</v>
      </c>
      <c r="G2221" s="2" t="str">
        <f>TEXT(MID(Sales_Transactions[[#This Row],[Order Date]],2,5),"yyy")</f>
        <v>2011</v>
      </c>
      <c r="H2221" s="2" t="str">
        <f>TEXT(MID(Sales_Transactions[[#This Row],[Order Date]],2,5),"yyy/m")</f>
        <v>2011/7</v>
      </c>
      <c r="I2221" t="s">
        <v>22</v>
      </c>
      <c r="J2221">
        <f t="shared" si="204"/>
        <v>2</v>
      </c>
      <c r="K2221" s="2">
        <v>27</v>
      </c>
      <c r="L2221" s="3">
        <v>735.09</v>
      </c>
      <c r="M2221" s="4">
        <v>0.1</v>
      </c>
      <c r="N2221" s="5" t="s">
        <v>23</v>
      </c>
      <c r="O2221" s="3">
        <v>153.5</v>
      </c>
      <c r="P2221" s="3">
        <v>29.34</v>
      </c>
      <c r="Q2221" s="3">
        <v>7.87</v>
      </c>
      <c r="R2221" s="5" t="s">
        <v>2312</v>
      </c>
      <c r="S2221" s="5" t="s">
        <v>212</v>
      </c>
      <c r="T2221" s="5" t="str">
        <f t="shared" si="205"/>
        <v>George Bell</v>
      </c>
      <c r="U2221" t="s">
        <v>1988</v>
      </c>
      <c r="V2221" s="5" t="s">
        <v>47</v>
      </c>
      <c r="W2221" s="5" t="s">
        <v>57</v>
      </c>
      <c r="X2221" s="5" t="s">
        <v>58</v>
      </c>
      <c r="Y2221" s="5" t="s">
        <v>2405</v>
      </c>
      <c r="Z2221" s="5" t="s">
        <v>43</v>
      </c>
      <c r="AA2221" s="4">
        <v>0.54</v>
      </c>
      <c r="AB2221" s="1">
        <v>40730</v>
      </c>
      <c r="AC2221" s="1">
        <v>18316</v>
      </c>
      <c r="AD2221">
        <f t="shared" si="206"/>
        <v>2</v>
      </c>
      <c r="AE2221">
        <f t="shared" ca="1" si="207"/>
        <v>74</v>
      </c>
      <c r="AF2221" t="str">
        <f t="shared" ca="1" si="208"/>
        <v>Over 65</v>
      </c>
      <c r="AG2221" s="3">
        <f t="shared" si="209"/>
        <v>1.3770614814814814</v>
      </c>
      <c r="AH2221" t="str">
        <f>_xlfn.IFNA(VLOOKUP(Sales_Transactions[[#This Row],[Order ID]],Returned_Items[#All],2,FALSE),"Not Returned")</f>
        <v>Not Returned</v>
      </c>
    </row>
    <row r="2222" spans="1:34" x14ac:dyDescent="0.25">
      <c r="A2222">
        <v>26279</v>
      </c>
      <c r="C2222" t="s">
        <v>1989</v>
      </c>
      <c r="D2222" s="2" t="str">
        <f>TEXT(MID(Sales_Transactions[[#This Row],[Order Date]],2,5),"d/m/yyy")</f>
        <v>30/7/2009</v>
      </c>
      <c r="E2222" s="2" t="str">
        <f>TEXT(MID(Sales_Transactions[[#This Row],[Order Date]],2,5),"d")</f>
        <v>30</v>
      </c>
      <c r="F2222" s="2" t="str">
        <f>TEXT(MID(Sales_Transactions[[#This Row],[Order Date]],2,5),"m")</f>
        <v>7</v>
      </c>
      <c r="G2222" s="2" t="str">
        <f>TEXT(MID(Sales_Transactions[[#This Row],[Order Date]],2,5),"yyy")</f>
        <v>2009</v>
      </c>
      <c r="H2222" s="2" t="str">
        <f>TEXT(MID(Sales_Transactions[[#This Row],[Order Date]],2,5),"yyy/m")</f>
        <v>2009/7</v>
      </c>
      <c r="I2222" t="s">
        <v>52</v>
      </c>
      <c r="J2222">
        <f t="shared" si="204"/>
        <v>1</v>
      </c>
      <c r="K2222" s="2">
        <v>7</v>
      </c>
      <c r="L2222" s="3">
        <v>211.74350000000001</v>
      </c>
      <c r="M2222" s="4">
        <v>0.04</v>
      </c>
      <c r="N2222" s="5" t="s">
        <v>23</v>
      </c>
      <c r="O2222" s="3">
        <v>-33.31</v>
      </c>
      <c r="P2222" s="3">
        <v>35.99</v>
      </c>
      <c r="Q2222" s="3">
        <v>1.25</v>
      </c>
      <c r="R2222" s="5" t="s">
        <v>163</v>
      </c>
      <c r="S2222" s="5" t="s">
        <v>2236</v>
      </c>
      <c r="T2222" s="5" t="str">
        <f t="shared" si="205"/>
        <v>Edward Nazzal</v>
      </c>
      <c r="U2222" t="s">
        <v>1988</v>
      </c>
      <c r="V2222" s="5" t="s">
        <v>74</v>
      </c>
      <c r="W2222" s="5" t="s">
        <v>48</v>
      </c>
      <c r="X2222" s="5" t="s">
        <v>49</v>
      </c>
      <c r="Y2222" s="5" t="s">
        <v>2170</v>
      </c>
      <c r="Z2222" s="5" t="s">
        <v>60</v>
      </c>
      <c r="AA2222" s="4">
        <v>0.36</v>
      </c>
      <c r="AB2222" s="1">
        <v>40026</v>
      </c>
      <c r="AC2222" s="1">
        <v>18472</v>
      </c>
      <c r="AD2222">
        <f t="shared" si="206"/>
        <v>2</v>
      </c>
      <c r="AE2222">
        <f t="shared" ca="1" si="207"/>
        <v>74</v>
      </c>
      <c r="AF2222" t="str">
        <f t="shared" ca="1" si="208"/>
        <v>Over 65</v>
      </c>
      <c r="AG2222" s="3">
        <f t="shared" si="209"/>
        <v>5.3179434285714295</v>
      </c>
      <c r="AH2222" t="str">
        <f>_xlfn.IFNA(VLOOKUP(Sales_Transactions[[#This Row],[Order ID]],Returned_Items[#All],2,FALSE),"Not Returned")</f>
        <v>Not Returned</v>
      </c>
    </row>
    <row r="2223" spans="1:34" x14ac:dyDescent="0.25">
      <c r="A2223">
        <v>26406</v>
      </c>
      <c r="C2223" t="s">
        <v>2080</v>
      </c>
      <c r="D2223" s="2" t="str">
        <f>TEXT(MID(Sales_Transactions[[#This Row],[Order Date]],2,5),"d/m/yyy")</f>
        <v>12/4/2011</v>
      </c>
      <c r="E2223" s="2" t="str">
        <f>TEXT(MID(Sales_Transactions[[#This Row],[Order Date]],2,5),"d")</f>
        <v>12</v>
      </c>
      <c r="F2223" s="2" t="str">
        <f>TEXT(MID(Sales_Transactions[[#This Row],[Order Date]],2,5),"m")</f>
        <v>4</v>
      </c>
      <c r="G2223" s="2" t="str">
        <f>TEXT(MID(Sales_Transactions[[#This Row],[Order Date]],2,5),"yyy")</f>
        <v>2011</v>
      </c>
      <c r="H2223" s="2" t="str">
        <f>TEXT(MID(Sales_Transactions[[#This Row],[Order Date]],2,5),"yyy/m")</f>
        <v>2011/4</v>
      </c>
      <c r="I2223" t="s">
        <v>52</v>
      </c>
      <c r="J2223">
        <f t="shared" si="204"/>
        <v>1</v>
      </c>
      <c r="K2223" s="2">
        <v>40</v>
      </c>
      <c r="L2223" s="3">
        <v>167.46</v>
      </c>
      <c r="M2223" s="4">
        <v>0.09</v>
      </c>
      <c r="N2223" s="5" t="s">
        <v>23</v>
      </c>
      <c r="O2223" s="3">
        <v>-134.30000000000001</v>
      </c>
      <c r="P2223" s="3">
        <v>4.24</v>
      </c>
      <c r="Q2223" s="3">
        <v>5.41</v>
      </c>
      <c r="R2223" s="5" t="s">
        <v>163</v>
      </c>
      <c r="S2223" s="5" t="s">
        <v>2257</v>
      </c>
      <c r="T2223" s="5" t="str">
        <f t="shared" si="205"/>
        <v>Edward Becker</v>
      </c>
      <c r="U2223" t="s">
        <v>1988</v>
      </c>
      <c r="V2223" s="5" t="s">
        <v>74</v>
      </c>
      <c r="W2223" s="5" t="s">
        <v>28</v>
      </c>
      <c r="X2223" s="5" t="s">
        <v>41</v>
      </c>
      <c r="Y2223" s="5" t="s">
        <v>1518</v>
      </c>
      <c r="Z2223" s="5" t="s">
        <v>43</v>
      </c>
      <c r="AA2223" s="4">
        <v>0.35</v>
      </c>
      <c r="AB2223" s="1">
        <v>40648</v>
      </c>
      <c r="AC2223" s="1">
        <v>18603</v>
      </c>
      <c r="AD2223">
        <f t="shared" si="206"/>
        <v>3</v>
      </c>
      <c r="AE2223">
        <f t="shared" ca="1" si="207"/>
        <v>73</v>
      </c>
      <c r="AF2223" t="str">
        <f t="shared" ca="1" si="208"/>
        <v>Over 65</v>
      </c>
      <c r="AG2223" s="3">
        <f t="shared" si="209"/>
        <v>0.24115460000000005</v>
      </c>
      <c r="AH2223" t="str">
        <f>_xlfn.IFNA(VLOOKUP(Sales_Transactions[[#This Row],[Order ID]],Returned_Items[#All],2,FALSE),"Not Returned")</f>
        <v>Not Returned</v>
      </c>
    </row>
    <row r="2224" spans="1:34" x14ac:dyDescent="0.25">
      <c r="A2224">
        <v>26535</v>
      </c>
      <c r="C2224" t="s">
        <v>1344</v>
      </c>
      <c r="D2224" s="2" t="str">
        <f>TEXT(MID(Sales_Transactions[[#This Row],[Order Date]],2,5),"d/m/yyy")</f>
        <v>20/3/2012</v>
      </c>
      <c r="E2224" s="2" t="str">
        <f>TEXT(MID(Sales_Transactions[[#This Row],[Order Date]],2,5),"d")</f>
        <v>20</v>
      </c>
      <c r="F2224" s="2" t="str">
        <f>TEXT(MID(Sales_Transactions[[#This Row],[Order Date]],2,5),"m")</f>
        <v>3</v>
      </c>
      <c r="G2224" s="2" t="str">
        <f>TEXT(MID(Sales_Transactions[[#This Row],[Order Date]],2,5),"yyy")</f>
        <v>2012</v>
      </c>
      <c r="H2224" s="2" t="str">
        <f>TEXT(MID(Sales_Transactions[[#This Row],[Order Date]],2,5),"yyy/m")</f>
        <v>2012/3</v>
      </c>
      <c r="I2224" t="s">
        <v>52</v>
      </c>
      <c r="J2224">
        <f t="shared" si="204"/>
        <v>1</v>
      </c>
      <c r="K2224" s="2">
        <v>33</v>
      </c>
      <c r="L2224" s="3">
        <v>141.69999999999999</v>
      </c>
      <c r="M2224" s="4">
        <v>0.02</v>
      </c>
      <c r="N2224" s="5" t="s">
        <v>23</v>
      </c>
      <c r="O2224" s="3">
        <v>-103.21</v>
      </c>
      <c r="P2224" s="3">
        <v>3.98</v>
      </c>
      <c r="Q2224" s="3">
        <v>5.26</v>
      </c>
      <c r="R2224" s="5" t="s">
        <v>2229</v>
      </c>
      <c r="S2224" s="5" t="s">
        <v>2230</v>
      </c>
      <c r="T2224" s="5" t="str">
        <f t="shared" si="205"/>
        <v>Candace McMahon</v>
      </c>
      <c r="U2224" t="s">
        <v>1988</v>
      </c>
      <c r="V2224" s="5" t="s">
        <v>47</v>
      </c>
      <c r="W2224" s="5" t="s">
        <v>28</v>
      </c>
      <c r="X2224" s="5" t="s">
        <v>41</v>
      </c>
      <c r="Y2224" s="5" t="s">
        <v>2406</v>
      </c>
      <c r="Z2224" s="5" t="s">
        <v>43</v>
      </c>
      <c r="AA2224" s="4">
        <v>0.38</v>
      </c>
      <c r="AB2224" s="1">
        <v>40990</v>
      </c>
      <c r="AC2224" s="1">
        <v>18324</v>
      </c>
      <c r="AD2224">
        <f t="shared" si="206"/>
        <v>2</v>
      </c>
      <c r="AE2224">
        <f t="shared" ca="1" si="207"/>
        <v>74</v>
      </c>
      <c r="AF2224" t="str">
        <f t="shared" ca="1" si="208"/>
        <v>Over 65</v>
      </c>
      <c r="AG2224" s="3">
        <f t="shared" si="209"/>
        <v>0.27997587878787883</v>
      </c>
      <c r="AH2224" t="str">
        <f>_xlfn.IFNA(VLOOKUP(Sales_Transactions[[#This Row],[Order ID]],Returned_Items[#All],2,FALSE),"Not Returned")</f>
        <v>Not Returned</v>
      </c>
    </row>
    <row r="2225" spans="1:34" x14ac:dyDescent="0.25">
      <c r="A2225">
        <v>26661</v>
      </c>
      <c r="C2225" t="s">
        <v>2407</v>
      </c>
      <c r="D2225" s="2" t="str">
        <f>TEXT(MID(Sales_Transactions[[#This Row],[Order Date]],2,5),"d/m/yyy")</f>
        <v>19/12/2012</v>
      </c>
      <c r="E2225" s="2" t="str">
        <f>TEXT(MID(Sales_Transactions[[#This Row],[Order Date]],2,5),"d")</f>
        <v>19</v>
      </c>
      <c r="F2225" s="2" t="str">
        <f>TEXT(MID(Sales_Transactions[[#This Row],[Order Date]],2,5),"m")</f>
        <v>12</v>
      </c>
      <c r="G2225" s="2" t="str">
        <f>TEXT(MID(Sales_Transactions[[#This Row],[Order Date]],2,5),"yyy")</f>
        <v>2012</v>
      </c>
      <c r="H2225" s="2" t="str">
        <f>TEXT(MID(Sales_Transactions[[#This Row],[Order Date]],2,5),"yyy/m")</f>
        <v>2012/12</v>
      </c>
      <c r="I2225" t="s">
        <v>78</v>
      </c>
      <c r="J2225">
        <f t="shared" si="204"/>
        <v>3</v>
      </c>
      <c r="K2225" s="2">
        <v>31</v>
      </c>
      <c r="L2225" s="3">
        <v>1772.2245</v>
      </c>
      <c r="M2225" s="4">
        <v>0.02</v>
      </c>
      <c r="N2225" s="5" t="s">
        <v>23</v>
      </c>
      <c r="O2225" s="3">
        <v>390.86</v>
      </c>
      <c r="P2225" s="3">
        <v>65.989999999999995</v>
      </c>
      <c r="Q2225" s="3">
        <v>4.99</v>
      </c>
      <c r="R2225" s="5" t="s">
        <v>2339</v>
      </c>
      <c r="S2225" s="5" t="s">
        <v>2340</v>
      </c>
      <c r="T2225" s="5" t="str">
        <f t="shared" si="205"/>
        <v>Ruben Ausman</v>
      </c>
      <c r="U2225" t="s">
        <v>1988</v>
      </c>
      <c r="V2225" s="5" t="s">
        <v>47</v>
      </c>
      <c r="W2225" s="5" t="s">
        <v>48</v>
      </c>
      <c r="X2225" s="5" t="s">
        <v>49</v>
      </c>
      <c r="Y2225" s="5" t="s">
        <v>1175</v>
      </c>
      <c r="Z2225" s="5" t="s">
        <v>43</v>
      </c>
      <c r="AA2225" s="4">
        <v>0.56999999999999995</v>
      </c>
      <c r="AB2225" s="1">
        <v>41263</v>
      </c>
      <c r="AC2225" s="1">
        <v>18453</v>
      </c>
      <c r="AD2225">
        <f t="shared" si="206"/>
        <v>1</v>
      </c>
      <c r="AE2225">
        <f t="shared" ca="1" si="207"/>
        <v>74</v>
      </c>
      <c r="AF2225" t="str">
        <f t="shared" ca="1" si="208"/>
        <v>Over 65</v>
      </c>
      <c r="AG2225" s="3">
        <f t="shared" si="209"/>
        <v>2.2892516774193545</v>
      </c>
      <c r="AH2225" t="str">
        <f>_xlfn.IFNA(VLOOKUP(Sales_Transactions[[#This Row],[Order ID]],Returned_Items[#All],2,FALSE),"Not Returned")</f>
        <v>Not Returned</v>
      </c>
    </row>
    <row r="2226" spans="1:34" x14ac:dyDescent="0.25">
      <c r="A2226">
        <v>26855</v>
      </c>
      <c r="C2226" t="s">
        <v>1850</v>
      </c>
      <c r="D2226" s="2" t="str">
        <f>TEXT(MID(Sales_Transactions[[#This Row],[Order Date]],2,5),"d/m/yyy")</f>
        <v>15/3/2009</v>
      </c>
      <c r="E2226" s="2" t="str">
        <f>TEXT(MID(Sales_Transactions[[#This Row],[Order Date]],2,5),"d")</f>
        <v>15</v>
      </c>
      <c r="F2226" s="2" t="str">
        <f>TEXT(MID(Sales_Transactions[[#This Row],[Order Date]],2,5),"m")</f>
        <v>3</v>
      </c>
      <c r="G2226" s="2" t="str">
        <f>TEXT(MID(Sales_Transactions[[#This Row],[Order Date]],2,5),"yyy")</f>
        <v>2009</v>
      </c>
      <c r="H2226" s="2" t="str">
        <f>TEXT(MID(Sales_Transactions[[#This Row],[Order Date]],2,5),"yyy/m")</f>
        <v>2009/3</v>
      </c>
      <c r="I2226" t="s">
        <v>33</v>
      </c>
      <c r="J2226">
        <f t="shared" si="204"/>
        <v>4</v>
      </c>
      <c r="K2226" s="2">
        <v>13</v>
      </c>
      <c r="L2226" s="3">
        <v>396.04</v>
      </c>
      <c r="M2226" s="4">
        <v>0.08</v>
      </c>
      <c r="N2226" s="5" t="s">
        <v>23</v>
      </c>
      <c r="O2226" s="3">
        <v>230.02</v>
      </c>
      <c r="P2226" s="3">
        <v>30.93</v>
      </c>
      <c r="Q2226" s="3">
        <v>3.92</v>
      </c>
      <c r="R2226" s="5" t="s">
        <v>2336</v>
      </c>
      <c r="S2226" s="5" t="s">
        <v>2337</v>
      </c>
      <c r="T2226" s="5" t="str">
        <f t="shared" si="205"/>
        <v>Naresj Patel</v>
      </c>
      <c r="U2226" t="s">
        <v>1988</v>
      </c>
      <c r="V2226" s="5" t="s">
        <v>27</v>
      </c>
      <c r="W2226" s="5" t="s">
        <v>57</v>
      </c>
      <c r="X2226" s="5" t="s">
        <v>58</v>
      </c>
      <c r="Y2226" s="5" t="s">
        <v>1352</v>
      </c>
      <c r="Z2226" s="5" t="s">
        <v>60</v>
      </c>
      <c r="AA2226" s="4">
        <v>0.44</v>
      </c>
      <c r="AB2226" s="1">
        <v>39888</v>
      </c>
      <c r="AC2226" s="1">
        <v>18305</v>
      </c>
      <c r="AD2226">
        <f t="shared" si="206"/>
        <v>1</v>
      </c>
      <c r="AE2226">
        <f t="shared" ca="1" si="207"/>
        <v>74</v>
      </c>
      <c r="AF2226" t="str">
        <f t="shared" ca="1" si="208"/>
        <v>Over 65</v>
      </c>
      <c r="AG2226" s="3">
        <f t="shared" si="209"/>
        <v>2.6788658461538466</v>
      </c>
      <c r="AH2226" t="str">
        <f>_xlfn.IFNA(VLOOKUP(Sales_Transactions[[#This Row],[Order ID]],Returned_Items[#All],2,FALSE),"Not Returned")</f>
        <v>Not Returned</v>
      </c>
    </row>
    <row r="2227" spans="1:34" x14ac:dyDescent="0.25">
      <c r="A2227">
        <v>27047</v>
      </c>
      <c r="C2227" t="s">
        <v>681</v>
      </c>
      <c r="D2227" s="2" t="str">
        <f>TEXT(MID(Sales_Transactions[[#This Row],[Order Date]],2,5),"d/m/yyy")</f>
        <v>22/11/2010</v>
      </c>
      <c r="E2227" s="2" t="str">
        <f>TEXT(MID(Sales_Transactions[[#This Row],[Order Date]],2,5),"d")</f>
        <v>22</v>
      </c>
      <c r="F2227" s="2" t="str">
        <f>TEXT(MID(Sales_Transactions[[#This Row],[Order Date]],2,5),"m")</f>
        <v>11</v>
      </c>
      <c r="G2227" s="2" t="str">
        <f>TEXT(MID(Sales_Transactions[[#This Row],[Order Date]],2,5),"yyy")</f>
        <v>2010</v>
      </c>
      <c r="H2227" s="2" t="str">
        <f>TEXT(MID(Sales_Transactions[[#This Row],[Order Date]],2,5),"yyy/m")</f>
        <v>2010/11</v>
      </c>
      <c r="I2227" t="s">
        <v>33</v>
      </c>
      <c r="J2227">
        <f t="shared" si="204"/>
        <v>4</v>
      </c>
      <c r="K2227" s="2">
        <v>25</v>
      </c>
      <c r="L2227" s="3">
        <v>14240.76</v>
      </c>
      <c r="M2227" s="4">
        <v>0.06</v>
      </c>
      <c r="N2227" s="5" t="s">
        <v>23</v>
      </c>
      <c r="O2227" s="3">
        <v>3128.69</v>
      </c>
      <c r="P2227" s="3">
        <v>599.99</v>
      </c>
      <c r="Q2227" s="3">
        <v>24.49</v>
      </c>
      <c r="R2227" s="5" t="s">
        <v>1561</v>
      </c>
      <c r="S2227" s="5" t="s">
        <v>2303</v>
      </c>
      <c r="T2227" s="5" t="str">
        <f t="shared" si="205"/>
        <v>Patrick Bzostek</v>
      </c>
      <c r="U2227" t="s">
        <v>1988</v>
      </c>
      <c r="V2227" s="5" t="s">
        <v>37</v>
      </c>
      <c r="W2227" s="5" t="s">
        <v>48</v>
      </c>
      <c r="X2227" s="5" t="s">
        <v>131</v>
      </c>
      <c r="Y2227" s="5" t="s">
        <v>2408</v>
      </c>
      <c r="Z2227" s="5" t="s">
        <v>31</v>
      </c>
      <c r="AA2227" s="4">
        <v>0.5</v>
      </c>
      <c r="AB2227" s="1">
        <v>40505</v>
      </c>
      <c r="AC2227" s="1">
        <v>18801</v>
      </c>
      <c r="AD2227">
        <f t="shared" si="206"/>
        <v>1</v>
      </c>
      <c r="AE2227">
        <f t="shared" ca="1" si="207"/>
        <v>73</v>
      </c>
      <c r="AF2227" t="str">
        <f t="shared" ca="1" si="208"/>
        <v>Over 65</v>
      </c>
      <c r="AG2227" s="3">
        <f t="shared" si="209"/>
        <v>24.964800239999999</v>
      </c>
      <c r="AH2227" t="str">
        <f>_xlfn.IFNA(VLOOKUP(Sales_Transactions[[#This Row],[Order ID]],Returned_Items[#All],2,FALSE),"Not Returned")</f>
        <v>Not Returned</v>
      </c>
    </row>
    <row r="2228" spans="1:34" x14ac:dyDescent="0.25">
      <c r="A2228">
        <v>27047</v>
      </c>
      <c r="C2228" t="s">
        <v>681</v>
      </c>
      <c r="D2228" s="2" t="str">
        <f>TEXT(MID(Sales_Transactions[[#This Row],[Order Date]],2,5),"d/m/yyy")</f>
        <v>22/11/2010</v>
      </c>
      <c r="E2228" s="2" t="str">
        <f>TEXT(MID(Sales_Transactions[[#This Row],[Order Date]],2,5),"d")</f>
        <v>22</v>
      </c>
      <c r="F2228" s="2" t="str">
        <f>TEXT(MID(Sales_Transactions[[#This Row],[Order Date]],2,5),"m")</f>
        <v>11</v>
      </c>
      <c r="G2228" s="2" t="str">
        <f>TEXT(MID(Sales_Transactions[[#This Row],[Order Date]],2,5),"yyy")</f>
        <v>2010</v>
      </c>
      <c r="H2228" s="2" t="str">
        <f>TEXT(MID(Sales_Transactions[[#This Row],[Order Date]],2,5),"yyy/m")</f>
        <v>2010/11</v>
      </c>
      <c r="I2228" t="s">
        <v>33</v>
      </c>
      <c r="J2228">
        <f t="shared" si="204"/>
        <v>4</v>
      </c>
      <c r="K2228" s="2">
        <v>38</v>
      </c>
      <c r="L2228" s="3">
        <v>167.41</v>
      </c>
      <c r="M2228" s="4">
        <v>0.05</v>
      </c>
      <c r="N2228" s="5" t="s">
        <v>23</v>
      </c>
      <c r="O2228" s="3">
        <v>-161.57</v>
      </c>
      <c r="P2228" s="3">
        <v>4.28</v>
      </c>
      <c r="Q2228" s="3">
        <v>6.72</v>
      </c>
      <c r="R2228" s="5" t="s">
        <v>1561</v>
      </c>
      <c r="S2228" s="5" t="s">
        <v>2303</v>
      </c>
      <c r="T2228" s="5" t="str">
        <f t="shared" si="205"/>
        <v>Patrick Bzostek</v>
      </c>
      <c r="U2228" t="s">
        <v>1988</v>
      </c>
      <c r="V2228" s="5" t="s">
        <v>37</v>
      </c>
      <c r="W2228" s="5" t="s">
        <v>28</v>
      </c>
      <c r="X2228" s="5" t="s">
        <v>75</v>
      </c>
      <c r="Y2228" s="5" t="s">
        <v>1777</v>
      </c>
      <c r="Z2228" s="5" t="s">
        <v>43</v>
      </c>
      <c r="AA2228" s="4">
        <v>0.4</v>
      </c>
      <c r="AB2228" s="1">
        <v>40505</v>
      </c>
      <c r="AC2228" s="1">
        <v>18700</v>
      </c>
      <c r="AD2228">
        <f t="shared" si="206"/>
        <v>1</v>
      </c>
      <c r="AE2228">
        <f t="shared" ca="1" si="207"/>
        <v>73</v>
      </c>
      <c r="AF2228" t="str">
        <f t="shared" ca="1" si="208"/>
        <v>Over 65</v>
      </c>
      <c r="AG2228" s="3">
        <f t="shared" si="209"/>
        <v>0.28941736842105259</v>
      </c>
      <c r="AH2228" t="str">
        <f>_xlfn.IFNA(VLOOKUP(Sales_Transactions[[#This Row],[Order ID]],Returned_Items[#All],2,FALSE),"Not Returned")</f>
        <v>Not Returned</v>
      </c>
    </row>
    <row r="2229" spans="1:34" x14ac:dyDescent="0.25">
      <c r="A2229">
        <v>27077</v>
      </c>
      <c r="C2229" t="s">
        <v>2409</v>
      </c>
      <c r="D2229" s="2" t="str">
        <f>TEXT(MID(Sales_Transactions[[#This Row],[Order Date]],2,5),"d/m/yyy")</f>
        <v>15/3/2010</v>
      </c>
      <c r="E2229" s="2" t="str">
        <f>TEXT(MID(Sales_Transactions[[#This Row],[Order Date]],2,5),"d")</f>
        <v>15</v>
      </c>
      <c r="F2229" s="2" t="str">
        <f>TEXT(MID(Sales_Transactions[[#This Row],[Order Date]],2,5),"m")</f>
        <v>3</v>
      </c>
      <c r="G2229" s="2" t="str">
        <f>TEXT(MID(Sales_Transactions[[#This Row],[Order Date]],2,5),"yyy")</f>
        <v>2010</v>
      </c>
      <c r="H2229" s="2" t="str">
        <f>TEXT(MID(Sales_Transactions[[#This Row],[Order Date]],2,5),"yyy/m")</f>
        <v>2010/3</v>
      </c>
      <c r="I2229" t="s">
        <v>101</v>
      </c>
      <c r="J2229">
        <f t="shared" si="204"/>
        <v>1</v>
      </c>
      <c r="K2229" s="2">
        <v>11</v>
      </c>
      <c r="L2229" s="3">
        <v>1612.93</v>
      </c>
      <c r="M2229" s="4">
        <v>0</v>
      </c>
      <c r="N2229" s="5" t="s">
        <v>23</v>
      </c>
      <c r="O2229" s="3">
        <v>321.25</v>
      </c>
      <c r="P2229" s="3">
        <v>140.99</v>
      </c>
      <c r="Q2229" s="3">
        <v>13.99</v>
      </c>
      <c r="R2229" s="5" t="s">
        <v>198</v>
      </c>
      <c r="S2229" s="5" t="s">
        <v>2274</v>
      </c>
      <c r="T2229" s="5" t="str">
        <f t="shared" si="205"/>
        <v>Frank Carlisle</v>
      </c>
      <c r="U2229" t="s">
        <v>1988</v>
      </c>
      <c r="V2229" s="5" t="s">
        <v>27</v>
      </c>
      <c r="W2229" s="5" t="s">
        <v>48</v>
      </c>
      <c r="X2229" s="5" t="s">
        <v>324</v>
      </c>
      <c r="Y2229" s="5" t="s">
        <v>762</v>
      </c>
      <c r="Z2229" s="5" t="s">
        <v>56</v>
      </c>
      <c r="AA2229" s="4">
        <v>0.37</v>
      </c>
      <c r="AB2229" s="1">
        <v>40254</v>
      </c>
      <c r="AC2229" s="1">
        <v>18773</v>
      </c>
      <c r="AD2229">
        <f t="shared" si="206"/>
        <v>2</v>
      </c>
      <c r="AE2229">
        <f t="shared" ca="1" si="207"/>
        <v>73</v>
      </c>
      <c r="AF2229" t="str">
        <f t="shared" ca="1" si="208"/>
        <v>Over 65</v>
      </c>
      <c r="AG2229" s="3">
        <f t="shared" si="209"/>
        <v>14.089090909090912</v>
      </c>
      <c r="AH2229" t="str">
        <f>_xlfn.IFNA(VLOOKUP(Sales_Transactions[[#This Row],[Order ID]],Returned_Items[#All],2,FALSE),"Not Returned")</f>
        <v>Not Returned</v>
      </c>
    </row>
    <row r="2230" spans="1:34" x14ac:dyDescent="0.25">
      <c r="A2230">
        <v>27236</v>
      </c>
      <c r="C2230" t="s">
        <v>1080</v>
      </c>
      <c r="D2230" s="2" t="str">
        <f>TEXT(MID(Sales_Transactions[[#This Row],[Order Date]],2,5),"d/m/yyy")</f>
        <v>2/3/2010</v>
      </c>
      <c r="E2230" s="2" t="str">
        <f>TEXT(MID(Sales_Transactions[[#This Row],[Order Date]],2,5),"d")</f>
        <v>2</v>
      </c>
      <c r="F2230" s="2" t="str">
        <f>TEXT(MID(Sales_Transactions[[#This Row],[Order Date]],2,5),"m")</f>
        <v>3</v>
      </c>
      <c r="G2230" s="2" t="str">
        <f>TEXT(MID(Sales_Transactions[[#This Row],[Order Date]],2,5),"yyy")</f>
        <v>2010</v>
      </c>
      <c r="H2230" s="2" t="str">
        <f>TEXT(MID(Sales_Transactions[[#This Row],[Order Date]],2,5),"yyy/m")</f>
        <v>2010/3</v>
      </c>
      <c r="I2230" t="s">
        <v>33</v>
      </c>
      <c r="J2230">
        <f t="shared" si="204"/>
        <v>4</v>
      </c>
      <c r="K2230" s="2">
        <v>20</v>
      </c>
      <c r="L2230" s="3">
        <v>393.31</v>
      </c>
      <c r="M2230" s="4">
        <v>0.04</v>
      </c>
      <c r="N2230" s="5" t="s">
        <v>23</v>
      </c>
      <c r="O2230" s="3">
        <v>84.3</v>
      </c>
      <c r="P2230" s="3">
        <v>19.98</v>
      </c>
      <c r="Q2230" s="3">
        <v>5.86</v>
      </c>
      <c r="R2230" s="5" t="s">
        <v>143</v>
      </c>
      <c r="S2230" s="5" t="s">
        <v>2247</v>
      </c>
      <c r="T2230" s="5" t="str">
        <f t="shared" si="205"/>
        <v>Alan Hwang</v>
      </c>
      <c r="U2230" t="s">
        <v>1988</v>
      </c>
      <c r="V2230" s="5" t="s">
        <v>27</v>
      </c>
      <c r="W2230" s="5" t="s">
        <v>28</v>
      </c>
      <c r="X2230" s="5" t="s">
        <v>75</v>
      </c>
      <c r="Y2230" s="5" t="s">
        <v>2410</v>
      </c>
      <c r="Z2230" s="5" t="s">
        <v>43</v>
      </c>
      <c r="AA2230" s="4">
        <v>0.38</v>
      </c>
      <c r="AB2230" s="1">
        <v>40240</v>
      </c>
      <c r="AC2230" s="1">
        <v>18749</v>
      </c>
      <c r="AD2230">
        <f t="shared" si="206"/>
        <v>1</v>
      </c>
      <c r="AE2230">
        <f t="shared" ca="1" si="207"/>
        <v>73</v>
      </c>
      <c r="AF2230" t="str">
        <f t="shared" ca="1" si="208"/>
        <v>Over 65</v>
      </c>
      <c r="AG2230" s="3">
        <f t="shared" si="209"/>
        <v>1.2916003999999999</v>
      </c>
      <c r="AH2230" t="str">
        <f>_xlfn.IFNA(VLOOKUP(Sales_Transactions[[#This Row],[Order ID]],Returned_Items[#All],2,FALSE),"Not Returned")</f>
        <v>Not Returned</v>
      </c>
    </row>
    <row r="2231" spans="1:34" x14ac:dyDescent="0.25">
      <c r="A2231">
        <v>27589</v>
      </c>
      <c r="C2231" t="s">
        <v>995</v>
      </c>
      <c r="D2231" s="2" t="str">
        <f>TEXT(MID(Sales_Transactions[[#This Row],[Order Date]],2,5),"d/m/yyy")</f>
        <v>15/9/2011</v>
      </c>
      <c r="E2231" s="2" t="str">
        <f>TEXT(MID(Sales_Transactions[[#This Row],[Order Date]],2,5),"d")</f>
        <v>15</v>
      </c>
      <c r="F2231" s="2" t="str">
        <f>TEXT(MID(Sales_Transactions[[#This Row],[Order Date]],2,5),"m")</f>
        <v>9</v>
      </c>
      <c r="G2231" s="2" t="str">
        <f>TEXT(MID(Sales_Transactions[[#This Row],[Order Date]],2,5),"yyy")</f>
        <v>2011</v>
      </c>
      <c r="H2231" s="2" t="str">
        <f>TEXT(MID(Sales_Transactions[[#This Row],[Order Date]],2,5),"yyy/m")</f>
        <v>2011/9</v>
      </c>
      <c r="I2231" t="s">
        <v>78</v>
      </c>
      <c r="J2231">
        <f t="shared" si="204"/>
        <v>3</v>
      </c>
      <c r="K2231" s="2">
        <v>20</v>
      </c>
      <c r="L2231" s="3">
        <v>845.7</v>
      </c>
      <c r="M2231" s="4">
        <v>0.02</v>
      </c>
      <c r="N2231" s="5" t="s">
        <v>67</v>
      </c>
      <c r="O2231" s="3">
        <v>221.6</v>
      </c>
      <c r="P2231" s="3">
        <v>39.479999999999997</v>
      </c>
      <c r="Q2231" s="3">
        <v>1.99</v>
      </c>
      <c r="R2231" s="5" t="s">
        <v>1836</v>
      </c>
      <c r="S2231" s="5" t="s">
        <v>2283</v>
      </c>
      <c r="T2231" s="5" t="str">
        <f t="shared" si="205"/>
        <v>Darren Budd</v>
      </c>
      <c r="U2231" t="s">
        <v>1988</v>
      </c>
      <c r="V2231" s="5" t="s">
        <v>47</v>
      </c>
      <c r="W2231" s="5" t="s">
        <v>48</v>
      </c>
      <c r="X2231" s="5" t="s">
        <v>87</v>
      </c>
      <c r="Y2231" s="5" t="s">
        <v>241</v>
      </c>
      <c r="Z2231" s="5" t="s">
        <v>60</v>
      </c>
      <c r="AA2231" s="4">
        <v>0.54</v>
      </c>
      <c r="AB2231" s="1">
        <v>40803</v>
      </c>
      <c r="AC2231" s="1">
        <v>18846</v>
      </c>
      <c r="AD2231">
        <f t="shared" si="206"/>
        <v>2</v>
      </c>
      <c r="AE2231">
        <f t="shared" ca="1" si="207"/>
        <v>73</v>
      </c>
      <c r="AF2231" t="str">
        <f t="shared" ca="1" si="208"/>
        <v>Over 65</v>
      </c>
      <c r="AG2231" s="3">
        <f t="shared" si="209"/>
        <v>2.0731051999999996</v>
      </c>
      <c r="AH2231" t="str">
        <f>_xlfn.IFNA(VLOOKUP(Sales_Transactions[[#This Row],[Order ID]],Returned_Items[#All],2,FALSE),"Not Returned")</f>
        <v>Not Returned</v>
      </c>
    </row>
    <row r="2232" spans="1:34" x14ac:dyDescent="0.25">
      <c r="A2232">
        <v>27589</v>
      </c>
      <c r="C2232" t="s">
        <v>995</v>
      </c>
      <c r="D2232" s="2" t="str">
        <f>TEXT(MID(Sales_Transactions[[#This Row],[Order Date]],2,5),"d/m/yyy")</f>
        <v>15/9/2011</v>
      </c>
      <c r="E2232" s="2" t="str">
        <f>TEXT(MID(Sales_Transactions[[#This Row],[Order Date]],2,5),"d")</f>
        <v>15</v>
      </c>
      <c r="F2232" s="2" t="str">
        <f>TEXT(MID(Sales_Transactions[[#This Row],[Order Date]],2,5),"m")</f>
        <v>9</v>
      </c>
      <c r="G2232" s="2" t="str">
        <f>TEXT(MID(Sales_Transactions[[#This Row],[Order Date]],2,5),"yyy")</f>
        <v>2011</v>
      </c>
      <c r="H2232" s="2" t="str">
        <f>TEXT(MID(Sales_Transactions[[#This Row],[Order Date]],2,5),"yyy/m")</f>
        <v>2011/9</v>
      </c>
      <c r="I2232" t="s">
        <v>78</v>
      </c>
      <c r="J2232">
        <f t="shared" si="204"/>
        <v>3</v>
      </c>
      <c r="K2232" s="2">
        <v>25</v>
      </c>
      <c r="L2232" s="3">
        <v>467</v>
      </c>
      <c r="M2232" s="4">
        <v>0.04</v>
      </c>
      <c r="N2232" s="5" t="s">
        <v>23</v>
      </c>
      <c r="O2232" s="3">
        <v>69.97</v>
      </c>
      <c r="P2232" s="3">
        <v>17.670000000000002</v>
      </c>
      <c r="Q2232" s="3">
        <v>8.99</v>
      </c>
      <c r="R2232" s="5" t="s">
        <v>1836</v>
      </c>
      <c r="S2232" s="5" t="s">
        <v>2283</v>
      </c>
      <c r="T2232" s="5" t="str">
        <f t="shared" si="205"/>
        <v>Darren Budd</v>
      </c>
      <c r="U2232" t="s">
        <v>1988</v>
      </c>
      <c r="V2232" s="5" t="s">
        <v>47</v>
      </c>
      <c r="W2232" s="5" t="s">
        <v>57</v>
      </c>
      <c r="X2232" s="5" t="s">
        <v>58</v>
      </c>
      <c r="Y2232" s="5" t="s">
        <v>1306</v>
      </c>
      <c r="Z2232" s="5" t="s">
        <v>60</v>
      </c>
      <c r="AA2232" s="4">
        <v>0.47</v>
      </c>
      <c r="AB2232" s="1">
        <v>40802</v>
      </c>
      <c r="AC2232" s="1">
        <v>18698</v>
      </c>
      <c r="AD2232">
        <f t="shared" si="206"/>
        <v>1</v>
      </c>
      <c r="AE2232">
        <f t="shared" ca="1" si="207"/>
        <v>73</v>
      </c>
      <c r="AF2232" t="str">
        <f t="shared" ca="1" si="208"/>
        <v>Over 65</v>
      </c>
      <c r="AG2232" s="3">
        <f t="shared" si="209"/>
        <v>1.0661172800000001</v>
      </c>
      <c r="AH2232" t="str">
        <f>_xlfn.IFNA(VLOOKUP(Sales_Transactions[[#This Row],[Order ID]],Returned_Items[#All],2,FALSE),"Not Returned")</f>
        <v>Not Returned</v>
      </c>
    </row>
    <row r="2233" spans="1:34" x14ac:dyDescent="0.25">
      <c r="A2233">
        <v>27589</v>
      </c>
      <c r="C2233" t="s">
        <v>995</v>
      </c>
      <c r="D2233" s="2" t="str">
        <f>TEXT(MID(Sales_Transactions[[#This Row],[Order Date]],2,5),"d/m/yyy")</f>
        <v>15/9/2011</v>
      </c>
      <c r="E2233" s="2" t="str">
        <f>TEXT(MID(Sales_Transactions[[#This Row],[Order Date]],2,5),"d")</f>
        <v>15</v>
      </c>
      <c r="F2233" s="2" t="str">
        <f>TEXT(MID(Sales_Transactions[[#This Row],[Order Date]],2,5),"m")</f>
        <v>9</v>
      </c>
      <c r="G2233" s="2" t="str">
        <f>TEXT(MID(Sales_Transactions[[#This Row],[Order Date]],2,5),"yyy")</f>
        <v>2011</v>
      </c>
      <c r="H2233" s="2" t="str">
        <f>TEXT(MID(Sales_Transactions[[#This Row],[Order Date]],2,5),"yyy/m")</f>
        <v>2011/9</v>
      </c>
      <c r="I2233" t="s">
        <v>78</v>
      </c>
      <c r="J2233">
        <f t="shared" si="204"/>
        <v>3</v>
      </c>
      <c r="K2233" s="2">
        <v>36</v>
      </c>
      <c r="L2233" s="3">
        <v>64.430000000000007</v>
      </c>
      <c r="M2233" s="4">
        <v>7.0000000000000007E-2</v>
      </c>
      <c r="N2233" s="5" t="s">
        <v>23</v>
      </c>
      <c r="O2233" s="3">
        <v>-18.64</v>
      </c>
      <c r="P2233" s="3">
        <v>1.88</v>
      </c>
      <c r="Q2233" s="3">
        <v>1.49</v>
      </c>
      <c r="R2233" s="5" t="s">
        <v>1836</v>
      </c>
      <c r="S2233" s="5" t="s">
        <v>2283</v>
      </c>
      <c r="T2233" s="5" t="str">
        <f t="shared" si="205"/>
        <v>Darren Budd</v>
      </c>
      <c r="U2233" t="s">
        <v>1988</v>
      </c>
      <c r="V2233" s="5" t="s">
        <v>47</v>
      </c>
      <c r="W2233" s="5" t="s">
        <v>57</v>
      </c>
      <c r="X2233" s="5" t="s">
        <v>107</v>
      </c>
      <c r="Y2233" s="5" t="s">
        <v>879</v>
      </c>
      <c r="Z2233" s="5" t="s">
        <v>106</v>
      </c>
      <c r="AA2233" s="4">
        <v>0.66</v>
      </c>
      <c r="AB2233" s="1">
        <v>40802</v>
      </c>
      <c r="AC2233" s="1">
        <v>19278</v>
      </c>
      <c r="AD2233">
        <f t="shared" si="206"/>
        <v>1</v>
      </c>
      <c r="AE2233">
        <f t="shared" ca="1" si="207"/>
        <v>71</v>
      </c>
      <c r="AF2233" t="str">
        <f t="shared" ca="1" si="208"/>
        <v>Over 65</v>
      </c>
      <c r="AG2233" s="3">
        <f t="shared" si="209"/>
        <v>9.357455555555555E-2</v>
      </c>
      <c r="AH2233" t="str">
        <f>_xlfn.IFNA(VLOOKUP(Sales_Transactions[[#This Row],[Order ID]],Returned_Items[#All],2,FALSE),"Not Returned")</f>
        <v>Not Returned</v>
      </c>
    </row>
    <row r="2234" spans="1:34" x14ac:dyDescent="0.25">
      <c r="A2234">
        <v>27681</v>
      </c>
      <c r="C2234" t="s">
        <v>638</v>
      </c>
      <c r="D2234" s="2" t="str">
        <f>TEXT(MID(Sales_Transactions[[#This Row],[Order Date]],2,5),"d/m/yyy")</f>
        <v>24/11/2010</v>
      </c>
      <c r="E2234" s="2" t="str">
        <f>TEXT(MID(Sales_Transactions[[#This Row],[Order Date]],2,5),"d")</f>
        <v>24</v>
      </c>
      <c r="F2234" s="2" t="str">
        <f>TEXT(MID(Sales_Transactions[[#This Row],[Order Date]],2,5),"m")</f>
        <v>11</v>
      </c>
      <c r="G2234" s="2" t="str">
        <f>TEXT(MID(Sales_Transactions[[#This Row],[Order Date]],2,5),"yyy")</f>
        <v>2010</v>
      </c>
      <c r="H2234" s="2" t="str">
        <f>TEXT(MID(Sales_Transactions[[#This Row],[Order Date]],2,5),"yyy/m")</f>
        <v>2010/11</v>
      </c>
      <c r="I2234" t="s">
        <v>78</v>
      </c>
      <c r="J2234">
        <f t="shared" si="204"/>
        <v>3</v>
      </c>
      <c r="K2234" s="2">
        <v>7</v>
      </c>
      <c r="L2234" s="3">
        <v>37.799999999999997</v>
      </c>
      <c r="M2234" s="4">
        <v>0.06</v>
      </c>
      <c r="N2234" s="5" t="s">
        <v>23</v>
      </c>
      <c r="O2234" s="3">
        <v>-18.309999999999999</v>
      </c>
      <c r="P2234" s="3">
        <v>4.9800000000000004</v>
      </c>
      <c r="Q2234" s="3">
        <v>4.7</v>
      </c>
      <c r="R2234" s="5" t="s">
        <v>2313</v>
      </c>
      <c r="S2234" s="5" t="s">
        <v>2314</v>
      </c>
      <c r="T2234" s="5" t="str">
        <f t="shared" si="205"/>
        <v>Dave Hallsten</v>
      </c>
      <c r="U2234" t="s">
        <v>1988</v>
      </c>
      <c r="V2234" s="5" t="s">
        <v>74</v>
      </c>
      <c r="W2234" s="5" t="s">
        <v>28</v>
      </c>
      <c r="X2234" s="5" t="s">
        <v>75</v>
      </c>
      <c r="Y2234" s="5" t="s">
        <v>1639</v>
      </c>
      <c r="Z2234" s="5" t="s">
        <v>43</v>
      </c>
      <c r="AA2234" s="4">
        <v>0.38</v>
      </c>
      <c r="AB2234" s="1">
        <v>40507</v>
      </c>
      <c r="AC2234" s="1">
        <v>19287</v>
      </c>
      <c r="AD2234">
        <f t="shared" si="206"/>
        <v>1</v>
      </c>
      <c r="AE2234">
        <f t="shared" ca="1" si="207"/>
        <v>71</v>
      </c>
      <c r="AF2234" t="str">
        <f t="shared" ca="1" si="208"/>
        <v>Over 65</v>
      </c>
      <c r="AG2234" s="3">
        <f t="shared" si="209"/>
        <v>1.3824302857142858</v>
      </c>
      <c r="AH2234" t="str">
        <f>_xlfn.IFNA(VLOOKUP(Sales_Transactions[[#This Row],[Order ID]],Returned_Items[#All],2,FALSE),"Not Returned")</f>
        <v>Not Returned</v>
      </c>
    </row>
    <row r="2235" spans="1:34" x14ac:dyDescent="0.25">
      <c r="A2235">
        <v>27681</v>
      </c>
      <c r="C2235" t="s">
        <v>638</v>
      </c>
      <c r="D2235" s="2" t="str">
        <f>TEXT(MID(Sales_Transactions[[#This Row],[Order Date]],2,5),"d/m/yyy")</f>
        <v>24/11/2010</v>
      </c>
      <c r="E2235" s="2" t="str">
        <f>TEXT(MID(Sales_Transactions[[#This Row],[Order Date]],2,5),"d")</f>
        <v>24</v>
      </c>
      <c r="F2235" s="2" t="str">
        <f>TEXT(MID(Sales_Transactions[[#This Row],[Order Date]],2,5),"m")</f>
        <v>11</v>
      </c>
      <c r="G2235" s="2" t="str">
        <f>TEXT(MID(Sales_Transactions[[#This Row],[Order Date]],2,5),"yyy")</f>
        <v>2010</v>
      </c>
      <c r="H2235" s="2" t="str">
        <f>TEXT(MID(Sales_Transactions[[#This Row],[Order Date]],2,5),"yyy/m")</f>
        <v>2010/11</v>
      </c>
      <c r="I2235" t="s">
        <v>78</v>
      </c>
      <c r="J2235">
        <f t="shared" si="204"/>
        <v>3</v>
      </c>
      <c r="K2235" s="2">
        <v>30</v>
      </c>
      <c r="L2235" s="3">
        <v>183.28</v>
      </c>
      <c r="M2235" s="4">
        <v>0.04</v>
      </c>
      <c r="N2235" s="5" t="s">
        <v>23</v>
      </c>
      <c r="O2235" s="3">
        <v>33.880000000000003</v>
      </c>
      <c r="P2235" s="3">
        <v>6.08</v>
      </c>
      <c r="Q2235" s="3">
        <v>1.17</v>
      </c>
      <c r="R2235" s="5" t="s">
        <v>2313</v>
      </c>
      <c r="S2235" s="5" t="s">
        <v>2314</v>
      </c>
      <c r="T2235" s="5" t="str">
        <f t="shared" si="205"/>
        <v>Dave Hallsten</v>
      </c>
      <c r="U2235" t="s">
        <v>1988</v>
      </c>
      <c r="V2235" s="5" t="s">
        <v>74</v>
      </c>
      <c r="W2235" s="5" t="s">
        <v>28</v>
      </c>
      <c r="X2235" s="5" t="s">
        <v>124</v>
      </c>
      <c r="Y2235" s="5" t="s">
        <v>138</v>
      </c>
      <c r="Z2235" s="5" t="s">
        <v>84</v>
      </c>
      <c r="AA2235" s="4">
        <v>0.56000000000000005</v>
      </c>
      <c r="AB2235" s="1">
        <v>40508</v>
      </c>
      <c r="AC2235" s="1">
        <v>19333</v>
      </c>
      <c r="AD2235">
        <f t="shared" si="206"/>
        <v>2</v>
      </c>
      <c r="AE2235">
        <f t="shared" ca="1" si="207"/>
        <v>71</v>
      </c>
      <c r="AF2235" t="str">
        <f t="shared" ca="1" si="208"/>
        <v>Over 65</v>
      </c>
      <c r="AG2235" s="3">
        <f t="shared" si="209"/>
        <v>0.24158560000000001</v>
      </c>
      <c r="AH2235" t="str">
        <f>_xlfn.IFNA(VLOOKUP(Sales_Transactions[[#This Row],[Order ID]],Returned_Items[#All],2,FALSE),"Not Returned")</f>
        <v>Not Returned</v>
      </c>
    </row>
    <row r="2236" spans="1:34" x14ac:dyDescent="0.25">
      <c r="A2236">
        <v>28033</v>
      </c>
      <c r="C2236" t="s">
        <v>2010</v>
      </c>
      <c r="D2236" s="2" t="str">
        <f>TEXT(MID(Sales_Transactions[[#This Row],[Order Date]],2,5),"d/m/yyy")</f>
        <v>14/9/2010</v>
      </c>
      <c r="E2236" s="2" t="str">
        <f>TEXT(MID(Sales_Transactions[[#This Row],[Order Date]],2,5),"d")</f>
        <v>14</v>
      </c>
      <c r="F2236" s="2" t="str">
        <f>TEXT(MID(Sales_Transactions[[#This Row],[Order Date]],2,5),"m")</f>
        <v>9</v>
      </c>
      <c r="G2236" s="2" t="str">
        <f>TEXT(MID(Sales_Transactions[[#This Row],[Order Date]],2,5),"yyy")</f>
        <v>2010</v>
      </c>
      <c r="H2236" s="2" t="str">
        <f>TEXT(MID(Sales_Transactions[[#This Row],[Order Date]],2,5),"yyy/m")</f>
        <v>2010/9</v>
      </c>
      <c r="I2236" t="s">
        <v>33</v>
      </c>
      <c r="J2236">
        <f t="shared" si="204"/>
        <v>4</v>
      </c>
      <c r="K2236" s="2">
        <v>16</v>
      </c>
      <c r="L2236" s="3">
        <v>2826.9</v>
      </c>
      <c r="M2236" s="4">
        <v>7.0000000000000007E-2</v>
      </c>
      <c r="N2236" s="5" t="s">
        <v>34</v>
      </c>
      <c r="O2236" s="3">
        <v>337.29</v>
      </c>
      <c r="P2236" s="3">
        <v>180.98</v>
      </c>
      <c r="Q2236" s="3">
        <v>26.2</v>
      </c>
      <c r="R2236" s="5" t="s">
        <v>967</v>
      </c>
      <c r="S2236" s="5" t="s">
        <v>2310</v>
      </c>
      <c r="T2236" s="5" t="str">
        <f t="shared" si="205"/>
        <v>Dan Lawera</v>
      </c>
      <c r="U2236" t="s">
        <v>1988</v>
      </c>
      <c r="V2236" s="5" t="s">
        <v>47</v>
      </c>
      <c r="W2236" s="5" t="s">
        <v>57</v>
      </c>
      <c r="X2236" s="5" t="s">
        <v>154</v>
      </c>
      <c r="Y2236" s="5" t="s">
        <v>414</v>
      </c>
      <c r="Z2236" s="5" t="s">
        <v>40</v>
      </c>
      <c r="AA2236" s="4">
        <v>0.59</v>
      </c>
      <c r="AB2236" s="1">
        <v>40437</v>
      </c>
      <c r="AC2236" s="1">
        <v>19228</v>
      </c>
      <c r="AD2236">
        <f t="shared" si="206"/>
        <v>2</v>
      </c>
      <c r="AE2236">
        <f t="shared" ca="1" si="207"/>
        <v>71</v>
      </c>
      <c r="AF2236" t="str">
        <f t="shared" ca="1" si="208"/>
        <v>Over 65</v>
      </c>
      <c r="AG2236" s="3">
        <f t="shared" si="209"/>
        <v>12.940832124999998</v>
      </c>
      <c r="AH2236" t="str">
        <f>_xlfn.IFNA(VLOOKUP(Sales_Transactions[[#This Row],[Order ID]],Returned_Items[#All],2,FALSE),"Not Returned")</f>
        <v>Not Returned</v>
      </c>
    </row>
    <row r="2237" spans="1:34" x14ac:dyDescent="0.25">
      <c r="A2237">
        <v>28033</v>
      </c>
      <c r="C2237" t="s">
        <v>2010</v>
      </c>
      <c r="D2237" s="2" t="str">
        <f>TEXT(MID(Sales_Transactions[[#This Row],[Order Date]],2,5),"d/m/yyy")</f>
        <v>14/9/2010</v>
      </c>
      <c r="E2237" s="2" t="str">
        <f>TEXT(MID(Sales_Transactions[[#This Row],[Order Date]],2,5),"d")</f>
        <v>14</v>
      </c>
      <c r="F2237" s="2" t="str">
        <f>TEXT(MID(Sales_Transactions[[#This Row],[Order Date]],2,5),"m")</f>
        <v>9</v>
      </c>
      <c r="G2237" s="2" t="str">
        <f>TEXT(MID(Sales_Transactions[[#This Row],[Order Date]],2,5),"yyy")</f>
        <v>2010</v>
      </c>
      <c r="H2237" s="2" t="str">
        <f>TEXT(MID(Sales_Transactions[[#This Row],[Order Date]],2,5),"yyy/m")</f>
        <v>2010/9</v>
      </c>
      <c r="I2237" t="s">
        <v>33</v>
      </c>
      <c r="J2237">
        <f t="shared" si="204"/>
        <v>4</v>
      </c>
      <c r="K2237" s="2">
        <v>37</v>
      </c>
      <c r="L2237" s="3">
        <v>7834.77</v>
      </c>
      <c r="M2237" s="4">
        <v>0.04</v>
      </c>
      <c r="N2237" s="5" t="s">
        <v>34</v>
      </c>
      <c r="O2237" s="3">
        <v>297.79000000000002</v>
      </c>
      <c r="P2237" s="3">
        <v>216.6</v>
      </c>
      <c r="Q2237" s="3">
        <v>64.2</v>
      </c>
      <c r="R2237" s="5" t="s">
        <v>967</v>
      </c>
      <c r="S2237" s="5" t="s">
        <v>2310</v>
      </c>
      <c r="T2237" s="5" t="str">
        <f t="shared" si="205"/>
        <v>Dan Lawera</v>
      </c>
      <c r="U2237" t="s">
        <v>1988</v>
      </c>
      <c r="V2237" s="5" t="s">
        <v>47</v>
      </c>
      <c r="W2237" s="5" t="s">
        <v>57</v>
      </c>
      <c r="X2237" s="5" t="s">
        <v>154</v>
      </c>
      <c r="Y2237" s="5" t="s">
        <v>501</v>
      </c>
      <c r="Z2237" s="5" t="s">
        <v>40</v>
      </c>
      <c r="AA2237" s="4">
        <v>0.59</v>
      </c>
      <c r="AB2237" s="1">
        <v>40437</v>
      </c>
      <c r="AC2237" s="1">
        <v>19259</v>
      </c>
      <c r="AD2237">
        <f t="shared" si="206"/>
        <v>2</v>
      </c>
      <c r="AE2237">
        <f t="shared" ca="1" si="207"/>
        <v>71</v>
      </c>
      <c r="AF2237" t="str">
        <f t="shared" ca="1" si="208"/>
        <v>Over 65</v>
      </c>
      <c r="AG2237" s="3">
        <f t="shared" si="209"/>
        <v>7.5868475675675686</v>
      </c>
      <c r="AH2237" t="str">
        <f>_xlfn.IFNA(VLOOKUP(Sales_Transactions[[#This Row],[Order ID]],Returned_Items[#All],2,FALSE),"Not Returned")</f>
        <v>Not Returned</v>
      </c>
    </row>
    <row r="2238" spans="1:34" x14ac:dyDescent="0.25">
      <c r="A2238">
        <v>28033</v>
      </c>
      <c r="C2238" t="s">
        <v>2010</v>
      </c>
      <c r="D2238" s="2" t="str">
        <f>TEXT(MID(Sales_Transactions[[#This Row],[Order Date]],2,5),"d/m/yyy")</f>
        <v>14/9/2010</v>
      </c>
      <c r="E2238" s="2" t="str">
        <f>TEXT(MID(Sales_Transactions[[#This Row],[Order Date]],2,5),"d")</f>
        <v>14</v>
      </c>
      <c r="F2238" s="2" t="str">
        <f>TEXT(MID(Sales_Transactions[[#This Row],[Order Date]],2,5),"m")</f>
        <v>9</v>
      </c>
      <c r="G2238" s="2" t="str">
        <f>TEXT(MID(Sales_Transactions[[#This Row],[Order Date]],2,5),"yyy")</f>
        <v>2010</v>
      </c>
      <c r="H2238" s="2" t="str">
        <f>TEXT(MID(Sales_Transactions[[#This Row],[Order Date]],2,5),"yyy/m")</f>
        <v>2010/9</v>
      </c>
      <c r="I2238" t="s">
        <v>33</v>
      </c>
      <c r="J2238">
        <f t="shared" si="204"/>
        <v>4</v>
      </c>
      <c r="K2238" s="2">
        <v>18</v>
      </c>
      <c r="L2238" s="3">
        <v>127.56</v>
      </c>
      <c r="M2238" s="4">
        <v>0.01</v>
      </c>
      <c r="N2238" s="5" t="s">
        <v>23</v>
      </c>
      <c r="O2238" s="3">
        <v>-57.11</v>
      </c>
      <c r="P2238" s="3">
        <v>6.6</v>
      </c>
      <c r="Q2238" s="3">
        <v>4.07</v>
      </c>
      <c r="R2238" s="5" t="s">
        <v>967</v>
      </c>
      <c r="S2238" s="5" t="s">
        <v>2310</v>
      </c>
      <c r="T2238" s="5" t="str">
        <f t="shared" si="205"/>
        <v>Dan Lawera</v>
      </c>
      <c r="U2238" t="s">
        <v>1988</v>
      </c>
      <c r="V2238" s="5" t="s">
        <v>47</v>
      </c>
      <c r="W2238" s="5" t="s">
        <v>48</v>
      </c>
      <c r="X2238" s="5" t="s">
        <v>87</v>
      </c>
      <c r="Y2238" s="5" t="s">
        <v>2074</v>
      </c>
      <c r="Z2238" s="5" t="s">
        <v>60</v>
      </c>
      <c r="AA2238" s="4">
        <v>0.66</v>
      </c>
      <c r="AB2238" s="1">
        <v>40438</v>
      </c>
      <c r="AC2238" s="1">
        <v>19139</v>
      </c>
      <c r="AD2238">
        <f t="shared" si="206"/>
        <v>3</v>
      </c>
      <c r="AE2238">
        <f t="shared" ca="1" si="207"/>
        <v>72</v>
      </c>
      <c r="AF2238" t="str">
        <f t="shared" ca="1" si="208"/>
        <v>Over 65</v>
      </c>
      <c r="AG2238" s="3">
        <f t="shared" si="209"/>
        <v>0.59274111111111116</v>
      </c>
      <c r="AH2238" t="str">
        <f>_xlfn.IFNA(VLOOKUP(Sales_Transactions[[#This Row],[Order ID]],Returned_Items[#All],2,FALSE),"Not Returned")</f>
        <v>Not Returned</v>
      </c>
    </row>
    <row r="2239" spans="1:34" x14ac:dyDescent="0.25">
      <c r="A2239">
        <v>28324</v>
      </c>
      <c r="C2239" t="s">
        <v>244</v>
      </c>
      <c r="D2239" s="2" t="str">
        <f>TEXT(MID(Sales_Transactions[[#This Row],[Order Date]],2,5),"d/m/yyy")</f>
        <v>7/8/2011</v>
      </c>
      <c r="E2239" s="2" t="str">
        <f>TEXT(MID(Sales_Transactions[[#This Row],[Order Date]],2,5),"d")</f>
        <v>7</v>
      </c>
      <c r="F2239" s="2" t="str">
        <f>TEXT(MID(Sales_Transactions[[#This Row],[Order Date]],2,5),"m")</f>
        <v>8</v>
      </c>
      <c r="G2239" s="2" t="str">
        <f>TEXT(MID(Sales_Transactions[[#This Row],[Order Date]],2,5),"yyy")</f>
        <v>2011</v>
      </c>
      <c r="H2239" s="2" t="str">
        <f>TEXT(MID(Sales_Transactions[[#This Row],[Order Date]],2,5),"yyy/m")</f>
        <v>2011/8</v>
      </c>
      <c r="I2239" t="s">
        <v>33</v>
      </c>
      <c r="J2239">
        <f t="shared" si="204"/>
        <v>4</v>
      </c>
      <c r="K2239" s="2">
        <v>48</v>
      </c>
      <c r="L2239" s="3">
        <v>385.99</v>
      </c>
      <c r="M2239" s="4">
        <v>0.09</v>
      </c>
      <c r="N2239" s="5" t="s">
        <v>23</v>
      </c>
      <c r="O2239" s="3">
        <v>-40.72</v>
      </c>
      <c r="P2239" s="3">
        <v>8.67</v>
      </c>
      <c r="Q2239" s="3">
        <v>3.5</v>
      </c>
      <c r="R2239" s="5" t="s">
        <v>163</v>
      </c>
      <c r="S2239" s="5" t="s">
        <v>2236</v>
      </c>
      <c r="T2239" s="5" t="str">
        <f t="shared" si="205"/>
        <v>Edward Nazzal</v>
      </c>
      <c r="U2239" t="s">
        <v>1988</v>
      </c>
      <c r="V2239" s="5" t="s">
        <v>27</v>
      </c>
      <c r="W2239" s="5" t="s">
        <v>28</v>
      </c>
      <c r="X2239" s="5" t="s">
        <v>38</v>
      </c>
      <c r="Y2239" s="5" t="s">
        <v>1998</v>
      </c>
      <c r="Z2239" s="5" t="s">
        <v>43</v>
      </c>
      <c r="AA2239" s="4">
        <v>0.57999999999999996</v>
      </c>
      <c r="AB2239" s="1">
        <v>40764</v>
      </c>
      <c r="AC2239" s="1">
        <v>19106</v>
      </c>
      <c r="AD2239">
        <f t="shared" si="206"/>
        <v>2</v>
      </c>
      <c r="AE2239">
        <f t="shared" ca="1" si="207"/>
        <v>72</v>
      </c>
      <c r="AF2239" t="str">
        <f t="shared" ca="1" si="208"/>
        <v>Over 65</v>
      </c>
      <c r="AG2239" s="3">
        <f t="shared" si="209"/>
        <v>0.2533791041666667</v>
      </c>
      <c r="AH2239" t="str">
        <f>_xlfn.IFNA(VLOOKUP(Sales_Transactions[[#This Row],[Order ID]],Returned_Items[#All],2,FALSE),"Not Returned")</f>
        <v>Not Returned</v>
      </c>
    </row>
    <row r="2240" spans="1:34" x14ac:dyDescent="0.25">
      <c r="A2240">
        <v>28805</v>
      </c>
      <c r="C2240" t="s">
        <v>842</v>
      </c>
      <c r="D2240" s="2" t="str">
        <f>TEXT(MID(Sales_Transactions[[#This Row],[Order Date]],2,5),"d/m/yyy")</f>
        <v>2/4/2011</v>
      </c>
      <c r="E2240" s="2" t="str">
        <f>TEXT(MID(Sales_Transactions[[#This Row],[Order Date]],2,5),"d")</f>
        <v>2</v>
      </c>
      <c r="F2240" s="2" t="str">
        <f>TEXT(MID(Sales_Transactions[[#This Row],[Order Date]],2,5),"m")</f>
        <v>4</v>
      </c>
      <c r="G2240" s="2" t="str">
        <f>TEXT(MID(Sales_Transactions[[#This Row],[Order Date]],2,5),"yyy")</f>
        <v>2011</v>
      </c>
      <c r="H2240" s="2" t="str">
        <f>TEXT(MID(Sales_Transactions[[#This Row],[Order Date]],2,5),"yyy/m")</f>
        <v>2011/4</v>
      </c>
      <c r="I2240" t="s">
        <v>78</v>
      </c>
      <c r="J2240">
        <f t="shared" si="204"/>
        <v>3</v>
      </c>
      <c r="K2240" s="2">
        <v>14</v>
      </c>
      <c r="L2240" s="3">
        <v>97.93</v>
      </c>
      <c r="M2240" s="4">
        <v>7.0000000000000007E-2</v>
      </c>
      <c r="N2240" s="5" t="s">
        <v>23</v>
      </c>
      <c r="O2240" s="3">
        <v>-616.80999999999995</v>
      </c>
      <c r="P2240" s="3">
        <v>3.48</v>
      </c>
      <c r="Q2240" s="3">
        <v>49</v>
      </c>
      <c r="R2240" s="5" t="s">
        <v>1698</v>
      </c>
      <c r="S2240" s="5" t="s">
        <v>1419</v>
      </c>
      <c r="T2240" s="5" t="str">
        <f t="shared" si="205"/>
        <v>Bill Stewart</v>
      </c>
      <c r="U2240" t="s">
        <v>1988</v>
      </c>
      <c r="V2240" s="5" t="s">
        <v>47</v>
      </c>
      <c r="W2240" s="5" t="s">
        <v>28</v>
      </c>
      <c r="X2240" s="5" t="s">
        <v>38</v>
      </c>
      <c r="Y2240" s="5" t="s">
        <v>1096</v>
      </c>
      <c r="Z2240" s="5" t="s">
        <v>31</v>
      </c>
      <c r="AA2240" s="4">
        <v>0.59</v>
      </c>
      <c r="AB2240" s="1">
        <v>40637</v>
      </c>
      <c r="AC2240" s="1">
        <v>19293</v>
      </c>
      <c r="AD2240">
        <f t="shared" si="206"/>
        <v>2</v>
      </c>
      <c r="AE2240">
        <f t="shared" ca="1" si="207"/>
        <v>71</v>
      </c>
      <c r="AF2240" t="str">
        <f t="shared" ca="1" si="208"/>
        <v>Over 65</v>
      </c>
      <c r="AG2240" s="3">
        <f t="shared" si="209"/>
        <v>3.7483974285714288</v>
      </c>
      <c r="AH2240" t="str">
        <f>_xlfn.IFNA(VLOOKUP(Sales_Transactions[[#This Row],[Order ID]],Returned_Items[#All],2,FALSE),"Not Returned")</f>
        <v>Not Returned</v>
      </c>
    </row>
    <row r="2241" spans="1:34" x14ac:dyDescent="0.25">
      <c r="A2241">
        <v>28805</v>
      </c>
      <c r="C2241" t="s">
        <v>842</v>
      </c>
      <c r="D2241" s="2" t="str">
        <f>TEXT(MID(Sales_Transactions[[#This Row],[Order Date]],2,5),"d/m/yyy")</f>
        <v>2/4/2011</v>
      </c>
      <c r="E2241" s="2" t="str">
        <f>TEXT(MID(Sales_Transactions[[#This Row],[Order Date]],2,5),"d")</f>
        <v>2</v>
      </c>
      <c r="F2241" s="2" t="str">
        <f>TEXT(MID(Sales_Transactions[[#This Row],[Order Date]],2,5),"m")</f>
        <v>4</v>
      </c>
      <c r="G2241" s="2" t="str">
        <f>TEXT(MID(Sales_Transactions[[#This Row],[Order Date]],2,5),"yyy")</f>
        <v>2011</v>
      </c>
      <c r="H2241" s="2" t="str">
        <f>TEXT(MID(Sales_Transactions[[#This Row],[Order Date]],2,5),"yyy/m")</f>
        <v>2011/4</v>
      </c>
      <c r="I2241" t="s">
        <v>78</v>
      </c>
      <c r="J2241">
        <f t="shared" si="204"/>
        <v>3</v>
      </c>
      <c r="K2241" s="2">
        <v>4</v>
      </c>
      <c r="L2241" s="3">
        <v>25.52</v>
      </c>
      <c r="M2241" s="4">
        <v>7.0000000000000007E-2</v>
      </c>
      <c r="N2241" s="5" t="s">
        <v>23</v>
      </c>
      <c r="O2241" s="3">
        <v>-1.99</v>
      </c>
      <c r="P2241" s="3">
        <v>5.98</v>
      </c>
      <c r="Q2241" s="3">
        <v>1.49</v>
      </c>
      <c r="R2241" s="5" t="s">
        <v>1698</v>
      </c>
      <c r="S2241" s="5" t="s">
        <v>1419</v>
      </c>
      <c r="T2241" s="5" t="str">
        <f t="shared" si="205"/>
        <v>Bill Stewart</v>
      </c>
      <c r="U2241" t="s">
        <v>1988</v>
      </c>
      <c r="V2241" s="5" t="s">
        <v>47</v>
      </c>
      <c r="W2241" s="5" t="s">
        <v>28</v>
      </c>
      <c r="X2241" s="5" t="s">
        <v>41</v>
      </c>
      <c r="Y2241" s="5" t="s">
        <v>2411</v>
      </c>
      <c r="Z2241" s="5" t="s">
        <v>43</v>
      </c>
      <c r="AA2241" s="4">
        <v>0.39</v>
      </c>
      <c r="AB2241" s="1">
        <v>40637</v>
      </c>
      <c r="AC2241" s="1">
        <v>19464</v>
      </c>
      <c r="AD2241">
        <f t="shared" si="206"/>
        <v>2</v>
      </c>
      <c r="AE2241">
        <f t="shared" ca="1" si="207"/>
        <v>71</v>
      </c>
      <c r="AF2241" t="str">
        <f t="shared" ca="1" si="208"/>
        <v>Over 65</v>
      </c>
      <c r="AG2241" s="3">
        <f t="shared" si="209"/>
        <v>1.8664535000000002</v>
      </c>
      <c r="AH2241" t="str">
        <f>_xlfn.IFNA(VLOOKUP(Sales_Transactions[[#This Row],[Order ID]],Returned_Items[#All],2,FALSE),"Not Returned")</f>
        <v>Not Returned</v>
      </c>
    </row>
    <row r="2242" spans="1:34" x14ac:dyDescent="0.25">
      <c r="A2242">
        <v>28805</v>
      </c>
      <c r="C2242" t="s">
        <v>842</v>
      </c>
      <c r="D2242" s="2" t="str">
        <f>TEXT(MID(Sales_Transactions[[#This Row],[Order Date]],2,5),"d/m/yyy")</f>
        <v>2/4/2011</v>
      </c>
      <c r="E2242" s="2" t="str">
        <f>TEXT(MID(Sales_Transactions[[#This Row],[Order Date]],2,5),"d")</f>
        <v>2</v>
      </c>
      <c r="F2242" s="2" t="str">
        <f>TEXT(MID(Sales_Transactions[[#This Row],[Order Date]],2,5),"m")</f>
        <v>4</v>
      </c>
      <c r="G2242" s="2" t="str">
        <f>TEXT(MID(Sales_Transactions[[#This Row],[Order Date]],2,5),"yyy")</f>
        <v>2011</v>
      </c>
      <c r="H2242" s="2" t="str">
        <f>TEXT(MID(Sales_Transactions[[#This Row],[Order Date]],2,5),"yyy/m")</f>
        <v>2011/4</v>
      </c>
      <c r="I2242" t="s">
        <v>78</v>
      </c>
      <c r="J2242">
        <f t="shared" ref="J2242:J2305" si="210">IF(I2242="Making Critical",5,IF(I2242="High",4,IF(I2242="Medium",3,IF(I2242="Low",2,1))))</f>
        <v>3</v>
      </c>
      <c r="K2242" s="2">
        <v>46</v>
      </c>
      <c r="L2242" s="3">
        <v>487.5</v>
      </c>
      <c r="M2242" s="4">
        <v>0.05</v>
      </c>
      <c r="N2242" s="5" t="s">
        <v>23</v>
      </c>
      <c r="O2242" s="3">
        <v>-25.88</v>
      </c>
      <c r="P2242" s="3">
        <v>10.23</v>
      </c>
      <c r="Q2242" s="3">
        <v>4.68</v>
      </c>
      <c r="R2242" s="5" t="s">
        <v>1698</v>
      </c>
      <c r="S2242" s="5" t="s">
        <v>1419</v>
      </c>
      <c r="T2242" s="5" t="str">
        <f t="shared" ref="T2242:T2305" si="211">R2242 &amp; " " &amp; S2242</f>
        <v>Bill Stewart</v>
      </c>
      <c r="U2242" t="s">
        <v>1988</v>
      </c>
      <c r="V2242" s="5" t="s">
        <v>47</v>
      </c>
      <c r="W2242" s="5" t="s">
        <v>28</v>
      </c>
      <c r="X2242" s="5" t="s">
        <v>221</v>
      </c>
      <c r="Y2242" s="5" t="s">
        <v>1868</v>
      </c>
      <c r="Z2242" s="5" t="s">
        <v>60</v>
      </c>
      <c r="AA2242" s="4">
        <v>0.59</v>
      </c>
      <c r="AB2242" s="1">
        <v>40637</v>
      </c>
      <c r="AC2242" s="1">
        <v>19672</v>
      </c>
      <c r="AD2242">
        <f t="shared" ref="AD2242:AD2305" si="212">_xlfn.DAYS(AB2242,D2242)</f>
        <v>2</v>
      </c>
      <c r="AE2242">
        <f t="shared" ref="AE2242:AE2305" ca="1" si="213">DATEDIF(AC2242,TODAY(),"Y")</f>
        <v>70</v>
      </c>
      <c r="AF2242" t="str">
        <f t="shared" ref="AF2242:AF2305" ca="1" si="214">IF(AE2242&lt;18,"Under 18",IF(AE2242&lt;65,"18-64","Over 65"))</f>
        <v>Over 65</v>
      </c>
      <c r="AG2242" s="3">
        <f t="shared" ref="AG2242:AG2305" si="215" xml:space="preserve"> (P2242 - (M2242 / 100) * P2242 + Q2242) / K2242</f>
        <v>0.32401923913043479</v>
      </c>
      <c r="AH2242" t="str">
        <f>_xlfn.IFNA(VLOOKUP(Sales_Transactions[[#This Row],[Order ID]],Returned_Items[#All],2,FALSE),"Not Returned")</f>
        <v>Not Returned</v>
      </c>
    </row>
    <row r="2243" spans="1:34" x14ac:dyDescent="0.25">
      <c r="A2243">
        <v>28897</v>
      </c>
      <c r="C2243" t="s">
        <v>605</v>
      </c>
      <c r="D2243" s="2" t="str">
        <f>TEXT(MID(Sales_Transactions[[#This Row],[Order Date]],2,5),"d/m/yyy")</f>
        <v>24/8/2009</v>
      </c>
      <c r="E2243" s="2" t="str">
        <f>TEXT(MID(Sales_Transactions[[#This Row],[Order Date]],2,5),"d")</f>
        <v>24</v>
      </c>
      <c r="F2243" s="2" t="str">
        <f>TEXT(MID(Sales_Transactions[[#This Row],[Order Date]],2,5),"m")</f>
        <v>8</v>
      </c>
      <c r="G2243" s="2" t="str">
        <f>TEXT(MID(Sales_Transactions[[#This Row],[Order Date]],2,5),"yyy")</f>
        <v>2009</v>
      </c>
      <c r="H2243" s="2" t="str">
        <f>TEXT(MID(Sales_Transactions[[#This Row],[Order Date]],2,5),"yyy/m")</f>
        <v>2009/8</v>
      </c>
      <c r="I2243" t="s">
        <v>78</v>
      </c>
      <c r="J2243">
        <f t="shared" si="210"/>
        <v>3</v>
      </c>
      <c r="K2243" s="2">
        <v>35</v>
      </c>
      <c r="L2243" s="3">
        <v>146.15</v>
      </c>
      <c r="M2243" s="4">
        <v>0.02</v>
      </c>
      <c r="N2243" s="5" t="s">
        <v>23</v>
      </c>
      <c r="O2243" s="3">
        <v>-180.26</v>
      </c>
      <c r="P2243" s="3">
        <v>4.0599999999999996</v>
      </c>
      <c r="Q2243" s="3">
        <v>6.89</v>
      </c>
      <c r="R2243" s="5" t="s">
        <v>2245</v>
      </c>
      <c r="S2243" s="5" t="s">
        <v>119</v>
      </c>
      <c r="T2243" s="5" t="str">
        <f t="shared" si="211"/>
        <v>Ed Ludwig</v>
      </c>
      <c r="U2243" t="s">
        <v>1988</v>
      </c>
      <c r="V2243" s="5" t="s">
        <v>37</v>
      </c>
      <c r="W2243" s="5" t="s">
        <v>28</v>
      </c>
      <c r="X2243" s="5" t="s">
        <v>38</v>
      </c>
      <c r="Y2243" s="5" t="s">
        <v>669</v>
      </c>
      <c r="Z2243" s="5" t="s">
        <v>43</v>
      </c>
      <c r="AA2243" s="4">
        <v>0.6</v>
      </c>
      <c r="AB2243" s="1">
        <v>40051</v>
      </c>
      <c r="AC2243" s="1">
        <v>19729</v>
      </c>
      <c r="AD2243">
        <f t="shared" si="212"/>
        <v>2</v>
      </c>
      <c r="AE2243">
        <f t="shared" ca="1" si="213"/>
        <v>70</v>
      </c>
      <c r="AF2243" t="str">
        <f t="shared" ca="1" si="214"/>
        <v>Over 65</v>
      </c>
      <c r="AG2243" s="3">
        <f t="shared" si="215"/>
        <v>0.31283394285714283</v>
      </c>
      <c r="AH2243" t="str">
        <f>_xlfn.IFNA(VLOOKUP(Sales_Transactions[[#This Row],[Order ID]],Returned_Items[#All],2,FALSE),"Not Returned")</f>
        <v>Not Returned</v>
      </c>
    </row>
    <row r="2244" spans="1:34" x14ac:dyDescent="0.25">
      <c r="A2244">
        <v>28897</v>
      </c>
      <c r="C2244" t="s">
        <v>605</v>
      </c>
      <c r="D2244" s="2" t="str">
        <f>TEXT(MID(Sales_Transactions[[#This Row],[Order Date]],2,5),"d/m/yyy")</f>
        <v>24/8/2009</v>
      </c>
      <c r="E2244" s="2" t="str">
        <f>TEXT(MID(Sales_Transactions[[#This Row],[Order Date]],2,5),"d")</f>
        <v>24</v>
      </c>
      <c r="F2244" s="2" t="str">
        <f>TEXT(MID(Sales_Transactions[[#This Row],[Order Date]],2,5),"m")</f>
        <v>8</v>
      </c>
      <c r="G2244" s="2" t="str">
        <f>TEXT(MID(Sales_Transactions[[#This Row],[Order Date]],2,5),"yyy")</f>
        <v>2009</v>
      </c>
      <c r="H2244" s="2" t="str">
        <f>TEXT(MID(Sales_Transactions[[#This Row],[Order Date]],2,5),"yyy/m")</f>
        <v>2009/8</v>
      </c>
      <c r="I2244" t="s">
        <v>78</v>
      </c>
      <c r="J2244">
        <f t="shared" si="210"/>
        <v>3</v>
      </c>
      <c r="K2244" s="2">
        <v>14</v>
      </c>
      <c r="L2244" s="3">
        <v>877.47</v>
      </c>
      <c r="M2244" s="4">
        <v>7.0000000000000007E-2</v>
      </c>
      <c r="N2244" s="5" t="s">
        <v>23</v>
      </c>
      <c r="O2244" s="3">
        <v>151.24</v>
      </c>
      <c r="P2244" s="3">
        <v>60.98</v>
      </c>
      <c r="Q2244" s="3">
        <v>19.989999999999998</v>
      </c>
      <c r="R2244" s="5" t="s">
        <v>2245</v>
      </c>
      <c r="S2244" s="5" t="s">
        <v>119</v>
      </c>
      <c r="T2244" s="5" t="str">
        <f t="shared" si="211"/>
        <v>Ed Ludwig</v>
      </c>
      <c r="U2244" t="s">
        <v>1988</v>
      </c>
      <c r="V2244" s="5" t="s">
        <v>37</v>
      </c>
      <c r="W2244" s="5" t="s">
        <v>28</v>
      </c>
      <c r="X2244" s="5" t="s">
        <v>98</v>
      </c>
      <c r="Y2244" s="5" t="s">
        <v>1316</v>
      </c>
      <c r="Z2244" s="5" t="s">
        <v>43</v>
      </c>
      <c r="AA2244" s="4">
        <v>0.38</v>
      </c>
      <c r="AB2244" s="1">
        <v>40051</v>
      </c>
      <c r="AC2244" s="1">
        <v>19853</v>
      </c>
      <c r="AD2244">
        <f t="shared" si="212"/>
        <v>2</v>
      </c>
      <c r="AE2244">
        <f t="shared" ca="1" si="213"/>
        <v>70</v>
      </c>
      <c r="AF2244" t="str">
        <f t="shared" ca="1" si="214"/>
        <v>Over 65</v>
      </c>
      <c r="AG2244" s="3">
        <f t="shared" si="215"/>
        <v>5.7805224285714285</v>
      </c>
      <c r="AH2244" t="str">
        <f>_xlfn.IFNA(VLOOKUP(Sales_Transactions[[#This Row],[Order ID]],Returned_Items[#All],2,FALSE),"Not Returned")</f>
        <v>Not Returned</v>
      </c>
    </row>
    <row r="2245" spans="1:34" x14ac:dyDescent="0.25">
      <c r="A2245">
        <v>28932</v>
      </c>
      <c r="C2245" t="s">
        <v>1574</v>
      </c>
      <c r="D2245" s="2" t="str">
        <f>TEXT(MID(Sales_Transactions[[#This Row],[Order Date]],2,5),"d/m/yyy")</f>
        <v>21/7/2010</v>
      </c>
      <c r="E2245" s="2" t="str">
        <f>TEXT(MID(Sales_Transactions[[#This Row],[Order Date]],2,5),"d")</f>
        <v>21</v>
      </c>
      <c r="F2245" s="2" t="str">
        <f>TEXT(MID(Sales_Transactions[[#This Row],[Order Date]],2,5),"m")</f>
        <v>7</v>
      </c>
      <c r="G2245" s="2" t="str">
        <f>TEXT(MID(Sales_Transactions[[#This Row],[Order Date]],2,5),"yyy")</f>
        <v>2010</v>
      </c>
      <c r="H2245" s="2" t="str">
        <f>TEXT(MID(Sales_Transactions[[#This Row],[Order Date]],2,5),"yyy/m")</f>
        <v>2010/7</v>
      </c>
      <c r="I2245" t="s">
        <v>22</v>
      </c>
      <c r="J2245">
        <f t="shared" si="210"/>
        <v>2</v>
      </c>
      <c r="K2245" s="2">
        <v>24</v>
      </c>
      <c r="L2245" s="3">
        <v>269.57</v>
      </c>
      <c r="M2245" s="4">
        <v>0</v>
      </c>
      <c r="N2245" s="5" t="s">
        <v>67</v>
      </c>
      <c r="O2245" s="3">
        <v>33.47</v>
      </c>
      <c r="P2245" s="3">
        <v>10.4</v>
      </c>
      <c r="Q2245" s="3">
        <v>5.4</v>
      </c>
      <c r="R2245" s="5" t="s">
        <v>2258</v>
      </c>
      <c r="S2245" s="5" t="s">
        <v>2320</v>
      </c>
      <c r="T2245" s="5" t="str">
        <f t="shared" si="211"/>
        <v>Gary Mitchum</v>
      </c>
      <c r="U2245" t="s">
        <v>1988</v>
      </c>
      <c r="V2245" s="5" t="s">
        <v>37</v>
      </c>
      <c r="W2245" s="5" t="s">
        <v>57</v>
      </c>
      <c r="X2245" s="5" t="s">
        <v>58</v>
      </c>
      <c r="Y2245" s="5" t="s">
        <v>1303</v>
      </c>
      <c r="Z2245" s="5" t="s">
        <v>60</v>
      </c>
      <c r="AA2245" s="4">
        <v>0.51</v>
      </c>
      <c r="AB2245" s="1">
        <v>40380</v>
      </c>
      <c r="AC2245" s="1">
        <v>20406</v>
      </c>
      <c r="AD2245">
        <f t="shared" si="212"/>
        <v>0</v>
      </c>
      <c r="AE2245">
        <f t="shared" ca="1" si="213"/>
        <v>68</v>
      </c>
      <c r="AF2245" t="str">
        <f t="shared" ca="1" si="214"/>
        <v>Over 65</v>
      </c>
      <c r="AG2245" s="3">
        <f t="shared" si="215"/>
        <v>0.65833333333333333</v>
      </c>
      <c r="AH2245" t="str">
        <f>_xlfn.IFNA(VLOOKUP(Sales_Transactions[[#This Row],[Order ID]],Returned_Items[#All],2,FALSE),"Not Returned")</f>
        <v>Not Returned</v>
      </c>
    </row>
    <row r="2246" spans="1:34" x14ac:dyDescent="0.25">
      <c r="A2246">
        <v>28932</v>
      </c>
      <c r="C2246" t="s">
        <v>1574</v>
      </c>
      <c r="D2246" s="2" t="str">
        <f>TEXT(MID(Sales_Transactions[[#This Row],[Order Date]],2,5),"d/m/yyy")</f>
        <v>21/7/2010</v>
      </c>
      <c r="E2246" s="2" t="str">
        <f>TEXT(MID(Sales_Transactions[[#This Row],[Order Date]],2,5),"d")</f>
        <v>21</v>
      </c>
      <c r="F2246" s="2" t="str">
        <f>TEXT(MID(Sales_Transactions[[#This Row],[Order Date]],2,5),"m")</f>
        <v>7</v>
      </c>
      <c r="G2246" s="2" t="str">
        <f>TEXT(MID(Sales_Transactions[[#This Row],[Order Date]],2,5),"yyy")</f>
        <v>2010</v>
      </c>
      <c r="H2246" s="2" t="str">
        <f>TEXT(MID(Sales_Transactions[[#This Row],[Order Date]],2,5),"yyy/m")</f>
        <v>2010/7</v>
      </c>
      <c r="I2246" t="s">
        <v>22</v>
      </c>
      <c r="J2246">
        <f t="shared" si="210"/>
        <v>2</v>
      </c>
      <c r="K2246" s="2">
        <v>18</v>
      </c>
      <c r="L2246" s="3">
        <v>98.94</v>
      </c>
      <c r="M2246" s="4">
        <v>0.1</v>
      </c>
      <c r="N2246" s="5" t="s">
        <v>23</v>
      </c>
      <c r="O2246" s="3">
        <v>-12.59</v>
      </c>
      <c r="P2246" s="3">
        <v>5.85</v>
      </c>
      <c r="Q2246" s="3">
        <v>2.27</v>
      </c>
      <c r="R2246" s="5" t="s">
        <v>2258</v>
      </c>
      <c r="S2246" s="5" t="s">
        <v>2320</v>
      </c>
      <c r="T2246" s="5" t="str">
        <f t="shared" si="211"/>
        <v>Gary Mitchum</v>
      </c>
      <c r="U2246" t="s">
        <v>1988</v>
      </c>
      <c r="V2246" s="5" t="s">
        <v>37</v>
      </c>
      <c r="W2246" s="5" t="s">
        <v>28</v>
      </c>
      <c r="X2246" s="5" t="s">
        <v>124</v>
      </c>
      <c r="Y2246" s="5" t="s">
        <v>770</v>
      </c>
      <c r="Z2246" s="5" t="s">
        <v>84</v>
      </c>
      <c r="AA2246" s="4">
        <v>0.56000000000000005</v>
      </c>
      <c r="AB2246" s="1">
        <v>40387</v>
      </c>
      <c r="AC2246" s="1">
        <v>20384</v>
      </c>
      <c r="AD2246">
        <f t="shared" si="212"/>
        <v>7</v>
      </c>
      <c r="AE2246">
        <f t="shared" ca="1" si="213"/>
        <v>68</v>
      </c>
      <c r="AF2246" t="str">
        <f t="shared" ca="1" si="214"/>
        <v>Over 65</v>
      </c>
      <c r="AG2246" s="3">
        <f t="shared" si="215"/>
        <v>0.45078611111111111</v>
      </c>
      <c r="AH2246" t="str">
        <f>_xlfn.IFNA(VLOOKUP(Sales_Transactions[[#This Row],[Order ID]],Returned_Items[#All],2,FALSE),"Not Returned")</f>
        <v>Not Returned</v>
      </c>
    </row>
    <row r="2247" spans="1:34" x14ac:dyDescent="0.25">
      <c r="A2247">
        <v>29219</v>
      </c>
      <c r="C2247" t="s">
        <v>1623</v>
      </c>
      <c r="D2247" s="2" t="str">
        <f>TEXT(MID(Sales_Transactions[[#This Row],[Order Date]],2,5),"d/m/yyy")</f>
        <v>10/4/2009</v>
      </c>
      <c r="E2247" s="2" t="str">
        <f>TEXT(MID(Sales_Transactions[[#This Row],[Order Date]],2,5),"d")</f>
        <v>10</v>
      </c>
      <c r="F2247" s="2" t="str">
        <f>TEXT(MID(Sales_Transactions[[#This Row],[Order Date]],2,5),"m")</f>
        <v>4</v>
      </c>
      <c r="G2247" s="2" t="str">
        <f>TEXT(MID(Sales_Transactions[[#This Row],[Order Date]],2,5),"yyy")</f>
        <v>2009</v>
      </c>
      <c r="H2247" s="2" t="str">
        <f>TEXT(MID(Sales_Transactions[[#This Row],[Order Date]],2,5),"yyy/m")</f>
        <v>2009/4</v>
      </c>
      <c r="I2247" t="s">
        <v>52</v>
      </c>
      <c r="J2247">
        <f t="shared" si="210"/>
        <v>1</v>
      </c>
      <c r="K2247" s="2">
        <v>29</v>
      </c>
      <c r="L2247" s="3">
        <v>203.4</v>
      </c>
      <c r="M2247" s="4">
        <v>0.04</v>
      </c>
      <c r="N2247" s="5" t="s">
        <v>23</v>
      </c>
      <c r="O2247" s="3">
        <v>24.59</v>
      </c>
      <c r="P2247" s="3">
        <v>7.08</v>
      </c>
      <c r="Q2247" s="3">
        <v>2.35</v>
      </c>
      <c r="R2247" s="5" t="s">
        <v>2155</v>
      </c>
      <c r="S2247" s="5" t="s">
        <v>137</v>
      </c>
      <c r="T2247" s="5" t="str">
        <f t="shared" si="211"/>
        <v>Nat Carroll</v>
      </c>
      <c r="U2247" t="s">
        <v>1988</v>
      </c>
      <c r="V2247" s="5" t="s">
        <v>74</v>
      </c>
      <c r="W2247" s="5" t="s">
        <v>28</v>
      </c>
      <c r="X2247" s="5" t="s">
        <v>124</v>
      </c>
      <c r="Y2247" s="5" t="s">
        <v>453</v>
      </c>
      <c r="Z2247" s="5" t="s">
        <v>84</v>
      </c>
      <c r="AA2247" s="4">
        <v>0.47</v>
      </c>
      <c r="AB2247" s="1">
        <v>39914</v>
      </c>
      <c r="AC2247" s="1">
        <v>20264</v>
      </c>
      <c r="AD2247">
        <f t="shared" si="212"/>
        <v>1</v>
      </c>
      <c r="AE2247">
        <f t="shared" ca="1" si="213"/>
        <v>69</v>
      </c>
      <c r="AF2247" t="str">
        <f t="shared" ca="1" si="214"/>
        <v>Over 65</v>
      </c>
      <c r="AG2247" s="3">
        <f t="shared" si="215"/>
        <v>0.32507475862068963</v>
      </c>
      <c r="AH2247" t="str">
        <f>_xlfn.IFNA(VLOOKUP(Sales_Transactions[[#This Row],[Order ID]],Returned_Items[#All],2,FALSE),"Not Returned")</f>
        <v>Not Returned</v>
      </c>
    </row>
    <row r="2248" spans="1:34" x14ac:dyDescent="0.25">
      <c r="A2248">
        <v>29410</v>
      </c>
      <c r="C2248" t="s">
        <v>1702</v>
      </c>
      <c r="D2248" s="2" t="str">
        <f>TEXT(MID(Sales_Transactions[[#This Row],[Order Date]],2,5),"d/m/yyy")</f>
        <v>17/9/2009</v>
      </c>
      <c r="E2248" s="2" t="str">
        <f>TEXT(MID(Sales_Transactions[[#This Row],[Order Date]],2,5),"d")</f>
        <v>17</v>
      </c>
      <c r="F2248" s="2" t="str">
        <f>TEXT(MID(Sales_Transactions[[#This Row],[Order Date]],2,5),"m")</f>
        <v>9</v>
      </c>
      <c r="G2248" s="2" t="str">
        <f>TEXT(MID(Sales_Transactions[[#This Row],[Order Date]],2,5),"yyy")</f>
        <v>2009</v>
      </c>
      <c r="H2248" s="2" t="str">
        <f>TEXT(MID(Sales_Transactions[[#This Row],[Order Date]],2,5),"yyy/m")</f>
        <v>2009/9</v>
      </c>
      <c r="I2248" t="s">
        <v>101</v>
      </c>
      <c r="J2248">
        <f t="shared" si="210"/>
        <v>1</v>
      </c>
      <c r="K2248" s="2">
        <v>35</v>
      </c>
      <c r="L2248" s="3">
        <v>4186.53</v>
      </c>
      <c r="M2248" s="4">
        <v>0.04</v>
      </c>
      <c r="N2248" s="5" t="s">
        <v>23</v>
      </c>
      <c r="O2248" s="3">
        <v>1929.58</v>
      </c>
      <c r="P2248" s="3">
        <v>120.97</v>
      </c>
      <c r="Q2248" s="3">
        <v>7.11</v>
      </c>
      <c r="R2248" s="5" t="s">
        <v>2367</v>
      </c>
      <c r="S2248" s="5" t="s">
        <v>2368</v>
      </c>
      <c r="T2248" s="5" t="str">
        <f t="shared" si="211"/>
        <v>Linda Cazamias</v>
      </c>
      <c r="U2248" t="s">
        <v>1988</v>
      </c>
      <c r="V2248" s="5" t="s">
        <v>47</v>
      </c>
      <c r="W2248" s="5" t="s">
        <v>48</v>
      </c>
      <c r="X2248" s="5" t="s">
        <v>324</v>
      </c>
      <c r="Y2248" s="5" t="s">
        <v>325</v>
      </c>
      <c r="Z2248" s="5" t="s">
        <v>56</v>
      </c>
      <c r="AA2248" s="4">
        <v>0.36</v>
      </c>
      <c r="AB2248" s="1">
        <v>40073</v>
      </c>
      <c r="AC2248" s="1">
        <v>20480</v>
      </c>
      <c r="AD2248">
        <f t="shared" si="212"/>
        <v>0</v>
      </c>
      <c r="AE2248">
        <f t="shared" ca="1" si="213"/>
        <v>68</v>
      </c>
      <c r="AF2248" t="str">
        <f t="shared" ca="1" si="214"/>
        <v>Over 65</v>
      </c>
      <c r="AG2248" s="3">
        <f t="shared" si="215"/>
        <v>3.6580460571428568</v>
      </c>
      <c r="AH2248" t="str">
        <f>_xlfn.IFNA(VLOOKUP(Sales_Transactions[[#This Row],[Order ID]],Returned_Items[#All],2,FALSE),"Not Returned")</f>
        <v>Returned</v>
      </c>
    </row>
    <row r="2249" spans="1:34" x14ac:dyDescent="0.25">
      <c r="A2249">
        <v>29410</v>
      </c>
      <c r="C2249" t="s">
        <v>1702</v>
      </c>
      <c r="D2249" s="2" t="str">
        <f>TEXT(MID(Sales_Transactions[[#This Row],[Order Date]],2,5),"d/m/yyy")</f>
        <v>17/9/2009</v>
      </c>
      <c r="E2249" s="2" t="str">
        <f>TEXT(MID(Sales_Transactions[[#This Row],[Order Date]],2,5),"d")</f>
        <v>17</v>
      </c>
      <c r="F2249" s="2" t="str">
        <f>TEXT(MID(Sales_Transactions[[#This Row],[Order Date]],2,5),"m")</f>
        <v>9</v>
      </c>
      <c r="G2249" s="2" t="str">
        <f>TEXT(MID(Sales_Transactions[[#This Row],[Order Date]],2,5),"yyy")</f>
        <v>2009</v>
      </c>
      <c r="H2249" s="2" t="str">
        <f>TEXT(MID(Sales_Transactions[[#This Row],[Order Date]],2,5),"yyy/m")</f>
        <v>2009/9</v>
      </c>
      <c r="I2249" t="s">
        <v>101</v>
      </c>
      <c r="J2249">
        <f t="shared" si="210"/>
        <v>1</v>
      </c>
      <c r="K2249" s="2">
        <v>36</v>
      </c>
      <c r="L2249" s="3">
        <v>6057.27</v>
      </c>
      <c r="M2249" s="4">
        <v>0</v>
      </c>
      <c r="N2249" s="5" t="s">
        <v>23</v>
      </c>
      <c r="O2249" s="3">
        <v>1585.5</v>
      </c>
      <c r="P2249" s="3">
        <v>195.99</v>
      </c>
      <c r="Q2249" s="3">
        <v>4.2</v>
      </c>
      <c r="R2249" s="5" t="s">
        <v>2367</v>
      </c>
      <c r="S2249" s="5" t="s">
        <v>2368</v>
      </c>
      <c r="T2249" s="5" t="str">
        <f t="shared" si="211"/>
        <v>Linda Cazamias</v>
      </c>
      <c r="U2249" t="s">
        <v>1988</v>
      </c>
      <c r="V2249" s="5" t="s">
        <v>47</v>
      </c>
      <c r="W2249" s="5" t="s">
        <v>48</v>
      </c>
      <c r="X2249" s="5" t="s">
        <v>49</v>
      </c>
      <c r="Y2249" s="5" t="s">
        <v>1039</v>
      </c>
      <c r="Z2249" s="5" t="s">
        <v>43</v>
      </c>
      <c r="AA2249" s="4">
        <v>0.6</v>
      </c>
      <c r="AB2249" s="1">
        <v>40075</v>
      </c>
      <c r="AC2249" s="1">
        <v>20589</v>
      </c>
      <c r="AD2249">
        <f t="shared" si="212"/>
        <v>2</v>
      </c>
      <c r="AE2249">
        <f t="shared" ca="1" si="213"/>
        <v>68</v>
      </c>
      <c r="AF2249" t="str">
        <f t="shared" ca="1" si="214"/>
        <v>Over 65</v>
      </c>
      <c r="AG2249" s="3">
        <f t="shared" si="215"/>
        <v>5.5608333333333331</v>
      </c>
      <c r="AH2249" t="str">
        <f>_xlfn.IFNA(VLOOKUP(Sales_Transactions[[#This Row],[Order ID]],Returned_Items[#All],2,FALSE),"Not Returned")</f>
        <v>Returned</v>
      </c>
    </row>
    <row r="2250" spans="1:34" x14ac:dyDescent="0.25">
      <c r="A2250">
        <v>29411</v>
      </c>
      <c r="C2250" t="s">
        <v>2412</v>
      </c>
      <c r="D2250" s="2" t="str">
        <f>TEXT(MID(Sales_Transactions[[#This Row],[Order Date]],2,5),"d/m/yyy")</f>
        <v>6/4/2012</v>
      </c>
      <c r="E2250" s="2" t="str">
        <f>TEXT(MID(Sales_Transactions[[#This Row],[Order Date]],2,5),"d")</f>
        <v>6</v>
      </c>
      <c r="F2250" s="2" t="str">
        <f>TEXT(MID(Sales_Transactions[[#This Row],[Order Date]],2,5),"m")</f>
        <v>4</v>
      </c>
      <c r="G2250" s="2" t="str">
        <f>TEXT(MID(Sales_Transactions[[#This Row],[Order Date]],2,5),"yyy")</f>
        <v>2012</v>
      </c>
      <c r="H2250" s="2" t="str">
        <f>TEXT(MID(Sales_Transactions[[#This Row],[Order Date]],2,5),"yyy/m")</f>
        <v>2012/4</v>
      </c>
      <c r="I2250" t="s">
        <v>33</v>
      </c>
      <c r="J2250">
        <f t="shared" si="210"/>
        <v>4</v>
      </c>
      <c r="K2250" s="2">
        <v>29</v>
      </c>
      <c r="L2250" s="3">
        <v>67.87</v>
      </c>
      <c r="M2250" s="4">
        <v>7.0000000000000007E-2</v>
      </c>
      <c r="N2250" s="5" t="s">
        <v>23</v>
      </c>
      <c r="O2250" s="3">
        <v>-112.54</v>
      </c>
      <c r="P2250" s="3">
        <v>2.2200000000000002</v>
      </c>
      <c r="Q2250" s="3">
        <v>5</v>
      </c>
      <c r="R2250" s="5" t="s">
        <v>2336</v>
      </c>
      <c r="S2250" s="5" t="s">
        <v>2337</v>
      </c>
      <c r="T2250" s="5" t="str">
        <f t="shared" si="211"/>
        <v>Naresj Patel</v>
      </c>
      <c r="U2250" t="s">
        <v>1988</v>
      </c>
      <c r="V2250" s="5" t="s">
        <v>47</v>
      </c>
      <c r="W2250" s="5" t="s">
        <v>28</v>
      </c>
      <c r="X2250" s="5" t="s">
        <v>38</v>
      </c>
      <c r="Y2250" s="5" t="s">
        <v>2413</v>
      </c>
      <c r="Z2250" s="5" t="s">
        <v>43</v>
      </c>
      <c r="AA2250" s="4">
        <v>0.55000000000000004</v>
      </c>
      <c r="AB2250" s="1">
        <v>41006</v>
      </c>
      <c r="AC2250" s="1">
        <v>20520</v>
      </c>
      <c r="AD2250">
        <f t="shared" si="212"/>
        <v>1</v>
      </c>
      <c r="AE2250">
        <f t="shared" ca="1" si="213"/>
        <v>68</v>
      </c>
      <c r="AF2250" t="str">
        <f t="shared" ca="1" si="214"/>
        <v>Over 65</v>
      </c>
      <c r="AG2250" s="3">
        <f t="shared" si="215"/>
        <v>0.24891193103448275</v>
      </c>
      <c r="AH2250" t="str">
        <f>_xlfn.IFNA(VLOOKUP(Sales_Transactions[[#This Row],[Order ID]],Returned_Items[#All],2,FALSE),"Not Returned")</f>
        <v>Not Returned</v>
      </c>
    </row>
    <row r="2251" spans="1:34" x14ac:dyDescent="0.25">
      <c r="A2251">
        <v>29411</v>
      </c>
      <c r="C2251" t="s">
        <v>2412</v>
      </c>
      <c r="D2251" s="2" t="str">
        <f>TEXT(MID(Sales_Transactions[[#This Row],[Order Date]],2,5),"d/m/yyy")</f>
        <v>6/4/2012</v>
      </c>
      <c r="E2251" s="2" t="str">
        <f>TEXT(MID(Sales_Transactions[[#This Row],[Order Date]],2,5),"d")</f>
        <v>6</v>
      </c>
      <c r="F2251" s="2" t="str">
        <f>TEXT(MID(Sales_Transactions[[#This Row],[Order Date]],2,5),"m")</f>
        <v>4</v>
      </c>
      <c r="G2251" s="2" t="str">
        <f>TEXT(MID(Sales_Transactions[[#This Row],[Order Date]],2,5),"yyy")</f>
        <v>2012</v>
      </c>
      <c r="H2251" s="2" t="str">
        <f>TEXT(MID(Sales_Transactions[[#This Row],[Order Date]],2,5),"yyy/m")</f>
        <v>2012/4</v>
      </c>
      <c r="I2251" t="s">
        <v>33</v>
      </c>
      <c r="J2251">
        <f t="shared" si="210"/>
        <v>4</v>
      </c>
      <c r="K2251" s="2">
        <v>33</v>
      </c>
      <c r="L2251" s="3">
        <v>542.24</v>
      </c>
      <c r="M2251" s="4">
        <v>0.02</v>
      </c>
      <c r="N2251" s="5" t="s">
        <v>23</v>
      </c>
      <c r="O2251" s="3">
        <v>268.52999999999997</v>
      </c>
      <c r="P2251" s="3">
        <v>15.67</v>
      </c>
      <c r="Q2251" s="3">
        <v>1.39</v>
      </c>
      <c r="R2251" s="5" t="s">
        <v>2336</v>
      </c>
      <c r="S2251" s="5" t="s">
        <v>2337</v>
      </c>
      <c r="T2251" s="5" t="str">
        <f t="shared" si="211"/>
        <v>Naresj Patel</v>
      </c>
      <c r="U2251" t="s">
        <v>1988</v>
      </c>
      <c r="V2251" s="5" t="s">
        <v>47</v>
      </c>
      <c r="W2251" s="5" t="s">
        <v>28</v>
      </c>
      <c r="X2251" s="5" t="s">
        <v>98</v>
      </c>
      <c r="Y2251" s="5" t="s">
        <v>247</v>
      </c>
      <c r="Z2251" s="5" t="s">
        <v>43</v>
      </c>
      <c r="AA2251" s="4">
        <v>0.38</v>
      </c>
      <c r="AB2251" s="1">
        <v>41006</v>
      </c>
      <c r="AC2251" s="1">
        <v>20657</v>
      </c>
      <c r="AD2251">
        <f t="shared" si="212"/>
        <v>1</v>
      </c>
      <c r="AE2251">
        <f t="shared" ca="1" si="213"/>
        <v>68</v>
      </c>
      <c r="AF2251" t="str">
        <f t="shared" ca="1" si="214"/>
        <v>Over 65</v>
      </c>
      <c r="AG2251" s="3">
        <f t="shared" si="215"/>
        <v>0.51687472727272721</v>
      </c>
      <c r="AH2251" t="str">
        <f>_xlfn.IFNA(VLOOKUP(Sales_Transactions[[#This Row],[Order ID]],Returned_Items[#All],2,FALSE),"Not Returned")</f>
        <v>Not Returned</v>
      </c>
    </row>
    <row r="2252" spans="1:34" x14ac:dyDescent="0.25">
      <c r="A2252">
        <v>29411</v>
      </c>
      <c r="C2252" t="s">
        <v>2412</v>
      </c>
      <c r="D2252" s="2" t="str">
        <f>TEXT(MID(Sales_Transactions[[#This Row],[Order Date]],2,5),"d/m/yyy")</f>
        <v>6/4/2012</v>
      </c>
      <c r="E2252" s="2" t="str">
        <f>TEXT(MID(Sales_Transactions[[#This Row],[Order Date]],2,5),"d")</f>
        <v>6</v>
      </c>
      <c r="F2252" s="2" t="str">
        <f>TEXT(MID(Sales_Transactions[[#This Row],[Order Date]],2,5),"m")</f>
        <v>4</v>
      </c>
      <c r="G2252" s="2" t="str">
        <f>TEXT(MID(Sales_Transactions[[#This Row],[Order Date]],2,5),"yyy")</f>
        <v>2012</v>
      </c>
      <c r="H2252" s="2" t="str">
        <f>TEXT(MID(Sales_Transactions[[#This Row],[Order Date]],2,5),"yyy/m")</f>
        <v>2012/4</v>
      </c>
      <c r="I2252" t="s">
        <v>33</v>
      </c>
      <c r="J2252">
        <f t="shared" si="210"/>
        <v>4</v>
      </c>
      <c r="K2252" s="2">
        <v>38</v>
      </c>
      <c r="L2252" s="3">
        <v>15174.95</v>
      </c>
      <c r="M2252" s="4">
        <v>0.02</v>
      </c>
      <c r="N2252" s="5" t="s">
        <v>34</v>
      </c>
      <c r="O2252" s="3">
        <v>7251.92</v>
      </c>
      <c r="P2252" s="3">
        <v>400.97</v>
      </c>
      <c r="Q2252" s="3">
        <v>48.26</v>
      </c>
      <c r="R2252" s="5" t="s">
        <v>2336</v>
      </c>
      <c r="S2252" s="5" t="s">
        <v>2337</v>
      </c>
      <c r="T2252" s="5" t="str">
        <f t="shared" si="211"/>
        <v>Naresj Patel</v>
      </c>
      <c r="U2252" t="s">
        <v>1988</v>
      </c>
      <c r="V2252" s="5" t="s">
        <v>47</v>
      </c>
      <c r="W2252" s="5" t="s">
        <v>48</v>
      </c>
      <c r="X2252" s="5" t="s">
        <v>324</v>
      </c>
      <c r="Y2252" s="5" t="s">
        <v>1691</v>
      </c>
      <c r="Z2252" s="5" t="s">
        <v>106</v>
      </c>
      <c r="AA2252" s="4">
        <v>0.36</v>
      </c>
      <c r="AB2252" s="1">
        <v>41005</v>
      </c>
      <c r="AC2252" s="1">
        <v>20508</v>
      </c>
      <c r="AD2252">
        <f t="shared" si="212"/>
        <v>0</v>
      </c>
      <c r="AE2252">
        <f t="shared" ca="1" si="213"/>
        <v>68</v>
      </c>
      <c r="AF2252" t="str">
        <f t="shared" ca="1" si="214"/>
        <v>Over 65</v>
      </c>
      <c r="AG2252" s="3">
        <f t="shared" si="215"/>
        <v>11.819731736842106</v>
      </c>
      <c r="AH2252" t="str">
        <f>_xlfn.IFNA(VLOOKUP(Sales_Transactions[[#This Row],[Order ID]],Returned_Items[#All],2,FALSE),"Not Returned")</f>
        <v>Not Returned</v>
      </c>
    </row>
    <row r="2253" spans="1:34" x14ac:dyDescent="0.25">
      <c r="A2253">
        <v>29411</v>
      </c>
      <c r="C2253" t="s">
        <v>2412</v>
      </c>
      <c r="D2253" s="2" t="str">
        <f>TEXT(MID(Sales_Transactions[[#This Row],[Order Date]],2,5),"d/m/yyy")</f>
        <v>6/4/2012</v>
      </c>
      <c r="E2253" s="2" t="str">
        <f>TEXT(MID(Sales_Transactions[[#This Row],[Order Date]],2,5),"d")</f>
        <v>6</v>
      </c>
      <c r="F2253" s="2" t="str">
        <f>TEXT(MID(Sales_Transactions[[#This Row],[Order Date]],2,5),"m")</f>
        <v>4</v>
      </c>
      <c r="G2253" s="2" t="str">
        <f>TEXT(MID(Sales_Transactions[[#This Row],[Order Date]],2,5),"yyy")</f>
        <v>2012</v>
      </c>
      <c r="H2253" s="2" t="str">
        <f>TEXT(MID(Sales_Transactions[[#This Row],[Order Date]],2,5),"yyy/m")</f>
        <v>2012/4</v>
      </c>
      <c r="I2253" t="s">
        <v>33</v>
      </c>
      <c r="J2253">
        <f t="shared" si="210"/>
        <v>4</v>
      </c>
      <c r="K2253" s="2">
        <v>45</v>
      </c>
      <c r="L2253" s="3">
        <v>1084.1199999999999</v>
      </c>
      <c r="M2253" s="4">
        <v>0.04</v>
      </c>
      <c r="N2253" s="5" t="s">
        <v>23</v>
      </c>
      <c r="O2253" s="3">
        <v>294.43</v>
      </c>
      <c r="P2253" s="3">
        <v>23.99</v>
      </c>
      <c r="Q2253" s="3">
        <v>6.3</v>
      </c>
      <c r="R2253" s="5" t="s">
        <v>2336</v>
      </c>
      <c r="S2253" s="5" t="s">
        <v>2337</v>
      </c>
      <c r="T2253" s="5" t="str">
        <f t="shared" si="211"/>
        <v>Naresj Patel</v>
      </c>
      <c r="U2253" t="s">
        <v>1988</v>
      </c>
      <c r="V2253" s="5" t="s">
        <v>47</v>
      </c>
      <c r="W2253" s="5" t="s">
        <v>48</v>
      </c>
      <c r="X2253" s="5" t="s">
        <v>324</v>
      </c>
      <c r="Y2253" s="5" t="s">
        <v>1006</v>
      </c>
      <c r="Z2253" s="5" t="s">
        <v>56</v>
      </c>
      <c r="AA2253" s="4">
        <v>0.38</v>
      </c>
      <c r="AB2253" s="1">
        <v>41005</v>
      </c>
      <c r="AC2253" s="1">
        <v>22693</v>
      </c>
      <c r="AD2253">
        <f t="shared" si="212"/>
        <v>0</v>
      </c>
      <c r="AE2253">
        <f t="shared" ca="1" si="213"/>
        <v>62</v>
      </c>
      <c r="AF2253" t="str">
        <f t="shared" ca="1" si="214"/>
        <v>18-64</v>
      </c>
      <c r="AG2253" s="3">
        <f t="shared" si="215"/>
        <v>0.67289786666666673</v>
      </c>
      <c r="AH2253" t="str">
        <f>_xlfn.IFNA(VLOOKUP(Sales_Transactions[[#This Row],[Order ID]],Returned_Items[#All],2,FALSE),"Not Returned")</f>
        <v>Not Returned</v>
      </c>
    </row>
    <row r="2254" spans="1:34" x14ac:dyDescent="0.25">
      <c r="A2254">
        <v>29475</v>
      </c>
      <c r="C2254" t="s">
        <v>1217</v>
      </c>
      <c r="D2254" s="2" t="str">
        <f>TEXT(MID(Sales_Transactions[[#This Row],[Order Date]],2,5),"d/m/yyy")</f>
        <v>22/2/2010</v>
      </c>
      <c r="E2254" s="2" t="str">
        <f>TEXT(MID(Sales_Transactions[[#This Row],[Order Date]],2,5),"d")</f>
        <v>22</v>
      </c>
      <c r="F2254" s="2" t="str">
        <f>TEXT(MID(Sales_Transactions[[#This Row],[Order Date]],2,5),"m")</f>
        <v>2</v>
      </c>
      <c r="G2254" s="2" t="str">
        <f>TEXT(MID(Sales_Transactions[[#This Row],[Order Date]],2,5),"yyy")</f>
        <v>2010</v>
      </c>
      <c r="H2254" s="2" t="str">
        <f>TEXT(MID(Sales_Transactions[[#This Row],[Order Date]],2,5),"yyy/m")</f>
        <v>2010/2</v>
      </c>
      <c r="I2254" t="s">
        <v>33</v>
      </c>
      <c r="J2254">
        <f t="shared" si="210"/>
        <v>4</v>
      </c>
      <c r="K2254" s="2">
        <v>49</v>
      </c>
      <c r="L2254" s="3">
        <v>235.12</v>
      </c>
      <c r="M2254" s="4">
        <v>0.09</v>
      </c>
      <c r="N2254" s="5" t="s">
        <v>23</v>
      </c>
      <c r="O2254" s="3">
        <v>-29.62</v>
      </c>
      <c r="P2254" s="3">
        <v>4.91</v>
      </c>
      <c r="Q2254" s="3">
        <v>3.05</v>
      </c>
      <c r="R2254" s="5" t="s">
        <v>2258</v>
      </c>
      <c r="S2254" s="5" t="s">
        <v>2259</v>
      </c>
      <c r="T2254" s="5" t="str">
        <f t="shared" si="211"/>
        <v>Gary Zandusky</v>
      </c>
      <c r="U2254" t="s">
        <v>1988</v>
      </c>
      <c r="V2254" s="5" t="s">
        <v>74</v>
      </c>
      <c r="W2254" s="5" t="s">
        <v>57</v>
      </c>
      <c r="X2254" s="5" t="s">
        <v>58</v>
      </c>
      <c r="Y2254" s="5" t="s">
        <v>2414</v>
      </c>
      <c r="Z2254" s="5" t="s">
        <v>60</v>
      </c>
      <c r="AA2254" s="4">
        <v>0.52</v>
      </c>
      <c r="AB2254" s="1">
        <v>40233</v>
      </c>
      <c r="AC2254" s="1">
        <v>22830</v>
      </c>
      <c r="AD2254">
        <f t="shared" si="212"/>
        <v>2</v>
      </c>
      <c r="AE2254">
        <f t="shared" ca="1" si="213"/>
        <v>62</v>
      </c>
      <c r="AF2254" t="str">
        <f t="shared" ca="1" si="214"/>
        <v>18-64</v>
      </c>
      <c r="AG2254" s="3">
        <f t="shared" si="215"/>
        <v>0.16235879591836733</v>
      </c>
      <c r="AH2254" t="str">
        <f>_xlfn.IFNA(VLOOKUP(Sales_Transactions[[#This Row],[Order ID]],Returned_Items[#All],2,FALSE),"Not Returned")</f>
        <v>Not Returned</v>
      </c>
    </row>
    <row r="2255" spans="1:34" x14ac:dyDescent="0.25">
      <c r="A2255">
        <v>29475</v>
      </c>
      <c r="C2255" t="s">
        <v>1217</v>
      </c>
      <c r="D2255" s="2" t="str">
        <f>TEXT(MID(Sales_Transactions[[#This Row],[Order Date]],2,5),"d/m/yyy")</f>
        <v>22/2/2010</v>
      </c>
      <c r="E2255" s="2" t="str">
        <f>TEXT(MID(Sales_Transactions[[#This Row],[Order Date]],2,5),"d")</f>
        <v>22</v>
      </c>
      <c r="F2255" s="2" t="str">
        <f>TEXT(MID(Sales_Transactions[[#This Row],[Order Date]],2,5),"m")</f>
        <v>2</v>
      </c>
      <c r="G2255" s="2" t="str">
        <f>TEXT(MID(Sales_Transactions[[#This Row],[Order Date]],2,5),"yyy")</f>
        <v>2010</v>
      </c>
      <c r="H2255" s="2" t="str">
        <f>TEXT(MID(Sales_Transactions[[#This Row],[Order Date]],2,5),"yyy/m")</f>
        <v>2010/2</v>
      </c>
      <c r="I2255" t="s">
        <v>33</v>
      </c>
      <c r="J2255">
        <f t="shared" si="210"/>
        <v>4</v>
      </c>
      <c r="K2255" s="2">
        <v>2</v>
      </c>
      <c r="L2255" s="3">
        <v>1814.82</v>
      </c>
      <c r="M2255" s="4">
        <v>0</v>
      </c>
      <c r="N2255" s="5" t="s">
        <v>34</v>
      </c>
      <c r="O2255" s="3">
        <v>-1128.6600000000001</v>
      </c>
      <c r="P2255" s="3">
        <v>880.98</v>
      </c>
      <c r="Q2255" s="3">
        <v>44.55</v>
      </c>
      <c r="R2255" s="5" t="s">
        <v>2258</v>
      </c>
      <c r="S2255" s="5" t="s">
        <v>2259</v>
      </c>
      <c r="T2255" s="5" t="str">
        <f t="shared" si="211"/>
        <v>Gary Zandusky</v>
      </c>
      <c r="U2255" t="s">
        <v>1988</v>
      </c>
      <c r="V2255" s="5" t="s">
        <v>74</v>
      </c>
      <c r="W2255" s="5" t="s">
        <v>57</v>
      </c>
      <c r="X2255" s="5" t="s">
        <v>104</v>
      </c>
      <c r="Y2255" s="5" t="s">
        <v>481</v>
      </c>
      <c r="Z2255" s="5" t="s">
        <v>106</v>
      </c>
      <c r="AA2255" s="4">
        <v>0.62</v>
      </c>
      <c r="AB2255" s="1">
        <v>40234</v>
      </c>
      <c r="AC2255" s="1">
        <v>22786</v>
      </c>
      <c r="AD2255">
        <f t="shared" si="212"/>
        <v>3</v>
      </c>
      <c r="AE2255">
        <f t="shared" ca="1" si="213"/>
        <v>62</v>
      </c>
      <c r="AF2255" t="str">
        <f t="shared" ca="1" si="214"/>
        <v>18-64</v>
      </c>
      <c r="AG2255" s="3">
        <f t="shared" si="215"/>
        <v>462.76499999999999</v>
      </c>
      <c r="AH2255" t="str">
        <f>_xlfn.IFNA(VLOOKUP(Sales_Transactions[[#This Row],[Order ID]],Returned_Items[#All],2,FALSE),"Not Returned")</f>
        <v>Not Returned</v>
      </c>
    </row>
    <row r="2256" spans="1:34" x14ac:dyDescent="0.25">
      <c r="A2256">
        <v>29537</v>
      </c>
      <c r="C2256" t="s">
        <v>320</v>
      </c>
      <c r="D2256" s="2" t="str">
        <f>TEXT(MID(Sales_Transactions[[#This Row],[Order Date]],2,5),"d/m/yyy")</f>
        <v>19/9/2012</v>
      </c>
      <c r="E2256" s="2" t="str">
        <f>TEXT(MID(Sales_Transactions[[#This Row],[Order Date]],2,5),"d")</f>
        <v>19</v>
      </c>
      <c r="F2256" s="2" t="str">
        <f>TEXT(MID(Sales_Transactions[[#This Row],[Order Date]],2,5),"m")</f>
        <v>9</v>
      </c>
      <c r="G2256" s="2" t="str">
        <f>TEXT(MID(Sales_Transactions[[#This Row],[Order Date]],2,5),"yyy")</f>
        <v>2012</v>
      </c>
      <c r="H2256" s="2" t="str">
        <f>TEXT(MID(Sales_Transactions[[#This Row],[Order Date]],2,5),"yyy/m")</f>
        <v>2012/9</v>
      </c>
      <c r="I2256" t="s">
        <v>22</v>
      </c>
      <c r="J2256">
        <f t="shared" si="210"/>
        <v>2</v>
      </c>
      <c r="K2256" s="2">
        <v>30</v>
      </c>
      <c r="L2256" s="3">
        <v>318.56</v>
      </c>
      <c r="M2256" s="4">
        <v>0.08</v>
      </c>
      <c r="N2256" s="5" t="s">
        <v>67</v>
      </c>
      <c r="O2256" s="3">
        <v>-30.97</v>
      </c>
      <c r="P2256" s="3">
        <v>10.89</v>
      </c>
      <c r="Q2256" s="3">
        <v>4.5</v>
      </c>
      <c r="R2256" s="5" t="s">
        <v>2143</v>
      </c>
      <c r="S2256" s="5" t="s">
        <v>1947</v>
      </c>
      <c r="T2256" s="5" t="str">
        <f t="shared" si="211"/>
        <v>Joni Sundaresam</v>
      </c>
      <c r="U2256" t="s">
        <v>1988</v>
      </c>
      <c r="V2256" s="5" t="s">
        <v>74</v>
      </c>
      <c r="W2256" s="5" t="s">
        <v>28</v>
      </c>
      <c r="X2256" s="5" t="s">
        <v>38</v>
      </c>
      <c r="Y2256" s="5" t="s">
        <v>559</v>
      </c>
      <c r="Z2256" s="5" t="s">
        <v>43</v>
      </c>
      <c r="AA2256" s="4">
        <v>0.59</v>
      </c>
      <c r="AB2256" s="1">
        <v>41180</v>
      </c>
      <c r="AC2256" s="1">
        <v>22669</v>
      </c>
      <c r="AD2256">
        <f t="shared" si="212"/>
        <v>9</v>
      </c>
      <c r="AE2256">
        <f t="shared" ca="1" si="213"/>
        <v>62</v>
      </c>
      <c r="AF2256" t="str">
        <f t="shared" ca="1" si="214"/>
        <v>18-64</v>
      </c>
      <c r="AG2256" s="3">
        <f t="shared" si="215"/>
        <v>0.5127096000000001</v>
      </c>
      <c r="AH2256" t="str">
        <f>_xlfn.IFNA(VLOOKUP(Sales_Transactions[[#This Row],[Order ID]],Returned_Items[#All],2,FALSE),"Not Returned")</f>
        <v>Not Returned</v>
      </c>
    </row>
    <row r="2257" spans="1:34" x14ac:dyDescent="0.25">
      <c r="A2257">
        <v>29671</v>
      </c>
      <c r="C2257" t="s">
        <v>2415</v>
      </c>
      <c r="D2257" s="2" t="str">
        <f>TEXT(MID(Sales_Transactions[[#This Row],[Order Date]],2,5),"d/m/yyy")</f>
        <v>22/3/2010</v>
      </c>
      <c r="E2257" s="2" t="str">
        <f>TEXT(MID(Sales_Transactions[[#This Row],[Order Date]],2,5),"d")</f>
        <v>22</v>
      </c>
      <c r="F2257" s="2" t="str">
        <f>TEXT(MID(Sales_Transactions[[#This Row],[Order Date]],2,5),"m")</f>
        <v>3</v>
      </c>
      <c r="G2257" s="2" t="str">
        <f>TEXT(MID(Sales_Transactions[[#This Row],[Order Date]],2,5),"yyy")</f>
        <v>2010</v>
      </c>
      <c r="H2257" s="2" t="str">
        <f>TEXT(MID(Sales_Transactions[[#This Row],[Order Date]],2,5),"yyy/m")</f>
        <v>2010/3</v>
      </c>
      <c r="I2257" t="s">
        <v>101</v>
      </c>
      <c r="J2257">
        <f t="shared" si="210"/>
        <v>1</v>
      </c>
      <c r="K2257" s="2">
        <v>43</v>
      </c>
      <c r="L2257" s="3">
        <v>1511.7</v>
      </c>
      <c r="M2257" s="4">
        <v>0.02</v>
      </c>
      <c r="N2257" s="5" t="s">
        <v>23</v>
      </c>
      <c r="O2257" s="3">
        <v>221.63</v>
      </c>
      <c r="P2257" s="3">
        <v>34.99</v>
      </c>
      <c r="Q2257" s="3">
        <v>7.73</v>
      </c>
      <c r="R2257" s="5" t="s">
        <v>2081</v>
      </c>
      <c r="S2257" s="5" t="s">
        <v>2233</v>
      </c>
      <c r="T2257" s="5" t="str">
        <f t="shared" si="211"/>
        <v>Duane Huffman</v>
      </c>
      <c r="U2257" t="s">
        <v>1988</v>
      </c>
      <c r="V2257" s="5" t="s">
        <v>37</v>
      </c>
      <c r="W2257" s="5" t="s">
        <v>28</v>
      </c>
      <c r="X2257" s="5" t="s">
        <v>124</v>
      </c>
      <c r="Y2257" s="5" t="s">
        <v>2416</v>
      </c>
      <c r="Z2257" s="5" t="s">
        <v>43</v>
      </c>
      <c r="AA2257" s="4">
        <v>0.59</v>
      </c>
      <c r="AB2257" s="1">
        <v>40260</v>
      </c>
      <c r="AC2257" s="1">
        <v>22366</v>
      </c>
      <c r="AD2257">
        <f t="shared" si="212"/>
        <v>1</v>
      </c>
      <c r="AE2257">
        <f t="shared" ca="1" si="213"/>
        <v>63</v>
      </c>
      <c r="AF2257" t="str">
        <f t="shared" ca="1" si="214"/>
        <v>18-64</v>
      </c>
      <c r="AG2257" s="3">
        <f t="shared" si="215"/>
        <v>0.99332562790697676</v>
      </c>
      <c r="AH2257" t="str">
        <f>_xlfn.IFNA(VLOOKUP(Sales_Transactions[[#This Row],[Order ID]],Returned_Items[#All],2,FALSE),"Not Returned")</f>
        <v>Not Returned</v>
      </c>
    </row>
    <row r="2258" spans="1:34" x14ac:dyDescent="0.25">
      <c r="A2258">
        <v>29895</v>
      </c>
      <c r="C2258" t="s">
        <v>630</v>
      </c>
      <c r="D2258" s="2" t="str">
        <f>TEXT(MID(Sales_Transactions[[#This Row],[Order Date]],2,5),"d/m/yyy")</f>
        <v>20/10/2010</v>
      </c>
      <c r="E2258" s="2" t="str">
        <f>TEXT(MID(Sales_Transactions[[#This Row],[Order Date]],2,5),"d")</f>
        <v>20</v>
      </c>
      <c r="F2258" s="2" t="str">
        <f>TEXT(MID(Sales_Transactions[[#This Row],[Order Date]],2,5),"m")</f>
        <v>10</v>
      </c>
      <c r="G2258" s="2" t="str">
        <f>TEXT(MID(Sales_Transactions[[#This Row],[Order Date]],2,5),"yyy")</f>
        <v>2010</v>
      </c>
      <c r="H2258" s="2" t="str">
        <f>TEXT(MID(Sales_Transactions[[#This Row],[Order Date]],2,5),"yyy/m")</f>
        <v>2010/10</v>
      </c>
      <c r="I2258" t="s">
        <v>78</v>
      </c>
      <c r="J2258">
        <f t="shared" si="210"/>
        <v>3</v>
      </c>
      <c r="K2258" s="2">
        <v>43</v>
      </c>
      <c r="L2258" s="3">
        <v>7286.65</v>
      </c>
      <c r="M2258" s="4">
        <v>0.03</v>
      </c>
      <c r="N2258" s="5" t="s">
        <v>34</v>
      </c>
      <c r="O2258" s="3">
        <v>474.89</v>
      </c>
      <c r="P2258" s="3">
        <v>160.97999999999999</v>
      </c>
      <c r="Q2258" s="3">
        <v>35.020000000000003</v>
      </c>
      <c r="R2258" s="5" t="s">
        <v>2330</v>
      </c>
      <c r="S2258" s="5" t="s">
        <v>2331</v>
      </c>
      <c r="T2258" s="5" t="str">
        <f t="shared" si="211"/>
        <v>Theresa Coyne</v>
      </c>
      <c r="U2258" t="s">
        <v>1988</v>
      </c>
      <c r="V2258" s="5" t="s">
        <v>74</v>
      </c>
      <c r="W2258" s="5" t="s">
        <v>57</v>
      </c>
      <c r="X2258" s="5" t="s">
        <v>104</v>
      </c>
      <c r="Y2258" s="5" t="s">
        <v>597</v>
      </c>
      <c r="Z2258" s="5" t="s">
        <v>106</v>
      </c>
      <c r="AA2258" s="4">
        <v>0.72</v>
      </c>
      <c r="AB2258" s="1">
        <v>40472</v>
      </c>
      <c r="AC2258" s="1">
        <v>22598</v>
      </c>
      <c r="AD2258">
        <f t="shared" si="212"/>
        <v>1</v>
      </c>
      <c r="AE2258">
        <f t="shared" ca="1" si="213"/>
        <v>62</v>
      </c>
      <c r="AF2258" t="str">
        <f t="shared" ca="1" si="214"/>
        <v>18-64</v>
      </c>
      <c r="AG2258" s="3">
        <f t="shared" si="215"/>
        <v>4.5570164186046513</v>
      </c>
      <c r="AH2258" t="str">
        <f>_xlfn.IFNA(VLOOKUP(Sales_Transactions[[#This Row],[Order ID]],Returned_Items[#All],2,FALSE),"Not Returned")</f>
        <v>Not Returned</v>
      </c>
    </row>
    <row r="2259" spans="1:34" x14ac:dyDescent="0.25">
      <c r="A2259">
        <v>30308</v>
      </c>
      <c r="C2259" t="s">
        <v>2417</v>
      </c>
      <c r="D2259" s="2" t="str">
        <f>TEXT(MID(Sales_Transactions[[#This Row],[Order Date]],2,5),"d/m/yyy")</f>
        <v>21/3/2010</v>
      </c>
      <c r="E2259" s="2" t="str">
        <f>TEXT(MID(Sales_Transactions[[#This Row],[Order Date]],2,5),"d")</f>
        <v>21</v>
      </c>
      <c r="F2259" s="2" t="str">
        <f>TEXT(MID(Sales_Transactions[[#This Row],[Order Date]],2,5),"m")</f>
        <v>3</v>
      </c>
      <c r="G2259" s="2" t="str">
        <f>TEXT(MID(Sales_Transactions[[#This Row],[Order Date]],2,5),"yyy")</f>
        <v>2010</v>
      </c>
      <c r="H2259" s="2" t="str">
        <f>TEXT(MID(Sales_Transactions[[#This Row],[Order Date]],2,5),"yyy/m")</f>
        <v>2010/3</v>
      </c>
      <c r="I2259" t="s">
        <v>78</v>
      </c>
      <c r="J2259">
        <f t="shared" si="210"/>
        <v>3</v>
      </c>
      <c r="K2259" s="2">
        <v>15</v>
      </c>
      <c r="L2259" s="3">
        <v>30.38</v>
      </c>
      <c r="M2259" s="4">
        <v>0.08</v>
      </c>
      <c r="N2259" s="5" t="s">
        <v>23</v>
      </c>
      <c r="O2259" s="3">
        <v>-59.18</v>
      </c>
      <c r="P2259" s="3">
        <v>1.8</v>
      </c>
      <c r="Q2259" s="3">
        <v>4.79</v>
      </c>
      <c r="R2259" s="5" t="s">
        <v>2312</v>
      </c>
      <c r="S2259" s="5" t="s">
        <v>212</v>
      </c>
      <c r="T2259" s="5" t="str">
        <f t="shared" si="211"/>
        <v>George Bell</v>
      </c>
      <c r="U2259" t="s">
        <v>1988</v>
      </c>
      <c r="V2259" s="5" t="s">
        <v>47</v>
      </c>
      <c r="W2259" s="5" t="s">
        <v>28</v>
      </c>
      <c r="X2259" s="5" t="s">
        <v>41</v>
      </c>
      <c r="Y2259" s="5" t="s">
        <v>1454</v>
      </c>
      <c r="Z2259" s="5" t="s">
        <v>43</v>
      </c>
      <c r="AA2259" s="4">
        <v>0.37</v>
      </c>
      <c r="AB2259" s="1">
        <v>40259</v>
      </c>
      <c r="AC2259" s="1">
        <v>22468</v>
      </c>
      <c r="AD2259">
        <f t="shared" si="212"/>
        <v>1</v>
      </c>
      <c r="AE2259">
        <f t="shared" ca="1" si="213"/>
        <v>63</v>
      </c>
      <c r="AF2259" t="str">
        <f t="shared" ca="1" si="214"/>
        <v>18-64</v>
      </c>
      <c r="AG2259" s="3">
        <f t="shared" si="215"/>
        <v>0.43923733333333337</v>
      </c>
      <c r="AH2259" t="str">
        <f>_xlfn.IFNA(VLOOKUP(Sales_Transactions[[#This Row],[Order ID]],Returned_Items[#All],2,FALSE),"Not Returned")</f>
        <v>Not Returned</v>
      </c>
    </row>
    <row r="2260" spans="1:34" x14ac:dyDescent="0.25">
      <c r="A2260">
        <v>30436</v>
      </c>
      <c r="C2260" t="s">
        <v>1065</v>
      </c>
      <c r="D2260" s="2" t="str">
        <f>TEXT(MID(Sales_Transactions[[#This Row],[Order Date]],2,5),"d/m/yyy")</f>
        <v>7/7/2012</v>
      </c>
      <c r="E2260" s="2" t="str">
        <f>TEXT(MID(Sales_Transactions[[#This Row],[Order Date]],2,5),"d")</f>
        <v>7</v>
      </c>
      <c r="F2260" s="2" t="str">
        <f>TEXT(MID(Sales_Transactions[[#This Row],[Order Date]],2,5),"m")</f>
        <v>7</v>
      </c>
      <c r="G2260" s="2" t="str">
        <f>TEXT(MID(Sales_Transactions[[#This Row],[Order Date]],2,5),"yyy")</f>
        <v>2012</v>
      </c>
      <c r="H2260" s="2" t="str">
        <f>TEXT(MID(Sales_Transactions[[#This Row],[Order Date]],2,5),"yyy/m")</f>
        <v>2012/7</v>
      </c>
      <c r="I2260" t="s">
        <v>22</v>
      </c>
      <c r="J2260">
        <f t="shared" si="210"/>
        <v>2</v>
      </c>
      <c r="K2260" s="2">
        <v>30</v>
      </c>
      <c r="L2260" s="3">
        <v>121.19</v>
      </c>
      <c r="M2260" s="4">
        <v>0.09</v>
      </c>
      <c r="N2260" s="5" t="s">
        <v>67</v>
      </c>
      <c r="O2260" s="3">
        <v>-152.13</v>
      </c>
      <c r="P2260" s="3">
        <v>3.89</v>
      </c>
      <c r="Q2260" s="3">
        <v>7.01</v>
      </c>
      <c r="R2260" s="5" t="s">
        <v>2313</v>
      </c>
      <c r="S2260" s="5" t="s">
        <v>2314</v>
      </c>
      <c r="T2260" s="5" t="str">
        <f t="shared" si="211"/>
        <v>Dave Hallsten</v>
      </c>
      <c r="U2260" t="s">
        <v>1988</v>
      </c>
      <c r="V2260" s="5" t="s">
        <v>47</v>
      </c>
      <c r="W2260" s="5" t="s">
        <v>28</v>
      </c>
      <c r="X2260" s="5" t="s">
        <v>41</v>
      </c>
      <c r="Y2260" s="5" t="s">
        <v>159</v>
      </c>
      <c r="Z2260" s="5" t="s">
        <v>43</v>
      </c>
      <c r="AA2260" s="4">
        <v>0.37</v>
      </c>
      <c r="AB2260" s="1">
        <v>41102</v>
      </c>
      <c r="AC2260" s="1">
        <v>22343</v>
      </c>
      <c r="AD2260">
        <f t="shared" si="212"/>
        <v>5</v>
      </c>
      <c r="AE2260">
        <f t="shared" ca="1" si="213"/>
        <v>63</v>
      </c>
      <c r="AF2260" t="str">
        <f t="shared" ca="1" si="214"/>
        <v>18-64</v>
      </c>
      <c r="AG2260" s="3">
        <f t="shared" si="215"/>
        <v>0.36321663333333337</v>
      </c>
      <c r="AH2260" t="str">
        <f>_xlfn.IFNA(VLOOKUP(Sales_Transactions[[#This Row],[Order ID]],Returned_Items[#All],2,FALSE),"Not Returned")</f>
        <v>Not Returned</v>
      </c>
    </row>
    <row r="2261" spans="1:34" x14ac:dyDescent="0.25">
      <c r="A2261">
        <v>30820</v>
      </c>
      <c r="C2261" t="s">
        <v>1359</v>
      </c>
      <c r="D2261" s="2" t="str">
        <f>TEXT(MID(Sales_Transactions[[#This Row],[Order Date]],2,5),"d/m/yyy")</f>
        <v>9/4/2011</v>
      </c>
      <c r="E2261" s="2" t="str">
        <f>TEXT(MID(Sales_Transactions[[#This Row],[Order Date]],2,5),"d")</f>
        <v>9</v>
      </c>
      <c r="F2261" s="2" t="str">
        <f>TEXT(MID(Sales_Transactions[[#This Row],[Order Date]],2,5),"m")</f>
        <v>4</v>
      </c>
      <c r="G2261" s="2" t="str">
        <f>TEXT(MID(Sales_Transactions[[#This Row],[Order Date]],2,5),"yyy")</f>
        <v>2011</v>
      </c>
      <c r="H2261" s="2" t="str">
        <f>TEXT(MID(Sales_Transactions[[#This Row],[Order Date]],2,5),"yyy/m")</f>
        <v>2011/4</v>
      </c>
      <c r="I2261" t="s">
        <v>101</v>
      </c>
      <c r="J2261">
        <f t="shared" si="210"/>
        <v>1</v>
      </c>
      <c r="K2261" s="2">
        <v>21</v>
      </c>
      <c r="L2261" s="3">
        <v>48.01</v>
      </c>
      <c r="M2261" s="4">
        <v>0.1</v>
      </c>
      <c r="N2261" s="5" t="s">
        <v>67</v>
      </c>
      <c r="O2261" s="3">
        <v>-6.85</v>
      </c>
      <c r="P2261" s="3">
        <v>2.21</v>
      </c>
      <c r="Q2261" s="3">
        <v>1.1200000000000001</v>
      </c>
      <c r="R2261" s="5" t="s">
        <v>2388</v>
      </c>
      <c r="S2261" s="5" t="s">
        <v>2389</v>
      </c>
      <c r="T2261" s="5" t="str">
        <f t="shared" si="211"/>
        <v>Cynthia Arntzen</v>
      </c>
      <c r="U2261" t="s">
        <v>1988</v>
      </c>
      <c r="V2261" s="5" t="s">
        <v>27</v>
      </c>
      <c r="W2261" s="5" t="s">
        <v>28</v>
      </c>
      <c r="X2261" s="5" t="s">
        <v>124</v>
      </c>
      <c r="Y2261" s="5" t="s">
        <v>366</v>
      </c>
      <c r="Z2261" s="5" t="s">
        <v>84</v>
      </c>
      <c r="AA2261" s="4">
        <v>0.57999999999999996</v>
      </c>
      <c r="AB2261" s="1">
        <v>40643</v>
      </c>
      <c r="AC2261" s="1">
        <v>22592</v>
      </c>
      <c r="AD2261">
        <f t="shared" si="212"/>
        <v>1</v>
      </c>
      <c r="AE2261">
        <f t="shared" ca="1" si="213"/>
        <v>62</v>
      </c>
      <c r="AF2261" t="str">
        <f t="shared" ca="1" si="214"/>
        <v>18-64</v>
      </c>
      <c r="AG2261" s="3">
        <f t="shared" si="215"/>
        <v>0.15846619047619048</v>
      </c>
      <c r="AH2261" t="str">
        <f>_xlfn.IFNA(VLOOKUP(Sales_Transactions[[#This Row],[Order ID]],Returned_Items[#All],2,FALSE),"Not Returned")</f>
        <v>Not Returned</v>
      </c>
    </row>
    <row r="2262" spans="1:34" x14ac:dyDescent="0.25">
      <c r="A2262">
        <v>31046</v>
      </c>
      <c r="C2262" t="s">
        <v>1991</v>
      </c>
      <c r="D2262" s="2" t="str">
        <f>TEXT(MID(Sales_Transactions[[#This Row],[Order Date]],2,5),"d/m/yyy")</f>
        <v>7/2/2011</v>
      </c>
      <c r="E2262" s="2" t="str">
        <f>TEXT(MID(Sales_Transactions[[#This Row],[Order Date]],2,5),"d")</f>
        <v>7</v>
      </c>
      <c r="F2262" s="2" t="str">
        <f>TEXT(MID(Sales_Transactions[[#This Row],[Order Date]],2,5),"m")</f>
        <v>2</v>
      </c>
      <c r="G2262" s="2" t="str">
        <f>TEXT(MID(Sales_Transactions[[#This Row],[Order Date]],2,5),"yyy")</f>
        <v>2011</v>
      </c>
      <c r="H2262" s="2" t="str">
        <f>TEXT(MID(Sales_Transactions[[#This Row],[Order Date]],2,5),"yyy/m")</f>
        <v>2011/2</v>
      </c>
      <c r="I2262" t="s">
        <v>101</v>
      </c>
      <c r="J2262">
        <f t="shared" si="210"/>
        <v>1</v>
      </c>
      <c r="K2262" s="2">
        <v>42</v>
      </c>
      <c r="L2262" s="3">
        <v>3900.5309999999999</v>
      </c>
      <c r="M2262" s="4">
        <v>0.08</v>
      </c>
      <c r="N2262" s="5" t="s">
        <v>23</v>
      </c>
      <c r="O2262" s="3">
        <v>1144.6300000000001</v>
      </c>
      <c r="P2262" s="3">
        <v>110.99</v>
      </c>
      <c r="Q2262" s="3">
        <v>2.5</v>
      </c>
      <c r="R2262" s="5" t="s">
        <v>2226</v>
      </c>
      <c r="S2262" s="5" t="s">
        <v>1204</v>
      </c>
      <c r="T2262" s="5" t="str">
        <f t="shared" si="211"/>
        <v>Erin Creighton</v>
      </c>
      <c r="U2262" t="s">
        <v>1988</v>
      </c>
      <c r="V2262" s="5" t="s">
        <v>47</v>
      </c>
      <c r="W2262" s="5" t="s">
        <v>48</v>
      </c>
      <c r="X2262" s="5" t="s">
        <v>49</v>
      </c>
      <c r="Y2262" s="5" t="s">
        <v>827</v>
      </c>
      <c r="Z2262" s="5" t="s">
        <v>43</v>
      </c>
      <c r="AA2262" s="4">
        <v>0.56999999999999995</v>
      </c>
      <c r="AB2262" s="1">
        <v>40582</v>
      </c>
      <c r="AC2262" s="1">
        <v>22563</v>
      </c>
      <c r="AD2262">
        <f t="shared" si="212"/>
        <v>1</v>
      </c>
      <c r="AE2262">
        <f t="shared" ca="1" si="213"/>
        <v>62</v>
      </c>
      <c r="AF2262" t="str">
        <f t="shared" ca="1" si="214"/>
        <v>18-64</v>
      </c>
      <c r="AG2262" s="3">
        <f t="shared" si="215"/>
        <v>2.700028761904762</v>
      </c>
      <c r="AH2262" t="str">
        <f>_xlfn.IFNA(VLOOKUP(Sales_Transactions[[#This Row],[Order ID]],Returned_Items[#All],2,FALSE),"Not Returned")</f>
        <v>Not Returned</v>
      </c>
    </row>
    <row r="2263" spans="1:34" x14ac:dyDescent="0.25">
      <c r="A2263">
        <v>31046</v>
      </c>
      <c r="C2263" t="s">
        <v>1991</v>
      </c>
      <c r="D2263" s="2" t="str">
        <f>TEXT(MID(Sales_Transactions[[#This Row],[Order Date]],2,5),"d/m/yyy")</f>
        <v>7/2/2011</v>
      </c>
      <c r="E2263" s="2" t="str">
        <f>TEXT(MID(Sales_Transactions[[#This Row],[Order Date]],2,5),"d")</f>
        <v>7</v>
      </c>
      <c r="F2263" s="2" t="str">
        <f>TEXT(MID(Sales_Transactions[[#This Row],[Order Date]],2,5),"m")</f>
        <v>2</v>
      </c>
      <c r="G2263" s="2" t="str">
        <f>TEXT(MID(Sales_Transactions[[#This Row],[Order Date]],2,5),"yyy")</f>
        <v>2011</v>
      </c>
      <c r="H2263" s="2" t="str">
        <f>TEXT(MID(Sales_Transactions[[#This Row],[Order Date]],2,5),"yyy/m")</f>
        <v>2011/2</v>
      </c>
      <c r="I2263" t="s">
        <v>101</v>
      </c>
      <c r="J2263">
        <f t="shared" si="210"/>
        <v>1</v>
      </c>
      <c r="K2263" s="2">
        <v>35</v>
      </c>
      <c r="L2263" s="3">
        <v>248.42</v>
      </c>
      <c r="M2263" s="4">
        <v>0.02</v>
      </c>
      <c r="N2263" s="5" t="s">
        <v>23</v>
      </c>
      <c r="O2263" s="3">
        <v>-58.81</v>
      </c>
      <c r="P2263" s="3">
        <v>6.84</v>
      </c>
      <c r="Q2263" s="3">
        <v>4.42</v>
      </c>
      <c r="R2263" s="5" t="s">
        <v>2226</v>
      </c>
      <c r="S2263" s="5" t="s">
        <v>1204</v>
      </c>
      <c r="T2263" s="5" t="str">
        <f t="shared" si="211"/>
        <v>Erin Creighton</v>
      </c>
      <c r="U2263" t="s">
        <v>1988</v>
      </c>
      <c r="V2263" s="5" t="s">
        <v>47</v>
      </c>
      <c r="W2263" s="5" t="s">
        <v>28</v>
      </c>
      <c r="X2263" s="5" t="s">
        <v>221</v>
      </c>
      <c r="Y2263" s="5" t="s">
        <v>2418</v>
      </c>
      <c r="Z2263" s="5" t="s">
        <v>60</v>
      </c>
      <c r="AA2263" s="4">
        <v>0.57999999999999996</v>
      </c>
      <c r="AB2263" s="1">
        <v>40584</v>
      </c>
      <c r="AC2263" s="1">
        <v>22376</v>
      </c>
      <c r="AD2263">
        <f t="shared" si="212"/>
        <v>3</v>
      </c>
      <c r="AE2263">
        <f t="shared" ca="1" si="213"/>
        <v>63</v>
      </c>
      <c r="AF2263" t="str">
        <f t="shared" ca="1" si="214"/>
        <v>18-64</v>
      </c>
      <c r="AG2263" s="3">
        <f t="shared" si="215"/>
        <v>0.32167519999999994</v>
      </c>
      <c r="AH2263" t="str">
        <f>_xlfn.IFNA(VLOOKUP(Sales_Transactions[[#This Row],[Order ID]],Returned_Items[#All],2,FALSE),"Not Returned")</f>
        <v>Not Returned</v>
      </c>
    </row>
    <row r="2264" spans="1:34" x14ac:dyDescent="0.25">
      <c r="A2264">
        <v>31301</v>
      </c>
      <c r="C2264" t="s">
        <v>2419</v>
      </c>
      <c r="D2264" s="2" t="str">
        <f>TEXT(MID(Sales_Transactions[[#This Row],[Order Date]],2,5),"d/m/yyy")</f>
        <v>18/10/2010</v>
      </c>
      <c r="E2264" s="2" t="str">
        <f>TEXT(MID(Sales_Transactions[[#This Row],[Order Date]],2,5),"d")</f>
        <v>18</v>
      </c>
      <c r="F2264" s="2" t="str">
        <f>TEXT(MID(Sales_Transactions[[#This Row],[Order Date]],2,5),"m")</f>
        <v>10</v>
      </c>
      <c r="G2264" s="2" t="str">
        <f>TEXT(MID(Sales_Transactions[[#This Row],[Order Date]],2,5),"yyy")</f>
        <v>2010</v>
      </c>
      <c r="H2264" s="2" t="str">
        <f>TEXT(MID(Sales_Transactions[[#This Row],[Order Date]],2,5),"yyy/m")</f>
        <v>2010/10</v>
      </c>
      <c r="I2264" t="s">
        <v>22</v>
      </c>
      <c r="J2264">
        <f t="shared" si="210"/>
        <v>2</v>
      </c>
      <c r="K2264" s="2">
        <v>31</v>
      </c>
      <c r="L2264" s="3">
        <v>109.78</v>
      </c>
      <c r="M2264" s="4">
        <v>0.06</v>
      </c>
      <c r="N2264" s="5" t="s">
        <v>23</v>
      </c>
      <c r="O2264" s="3">
        <v>43.77</v>
      </c>
      <c r="P2264" s="3">
        <v>3.75</v>
      </c>
      <c r="Q2264" s="3">
        <v>0.5</v>
      </c>
      <c r="R2264" s="5" t="s">
        <v>2081</v>
      </c>
      <c r="S2264" s="5" t="s">
        <v>2233</v>
      </c>
      <c r="T2264" s="5" t="str">
        <f t="shared" si="211"/>
        <v>Duane Huffman</v>
      </c>
      <c r="U2264" t="s">
        <v>1988</v>
      </c>
      <c r="V2264" s="5" t="s">
        <v>37</v>
      </c>
      <c r="W2264" s="5" t="s">
        <v>28</v>
      </c>
      <c r="X2264" s="5" t="s">
        <v>115</v>
      </c>
      <c r="Y2264" s="5" t="s">
        <v>185</v>
      </c>
      <c r="Z2264" s="5" t="s">
        <v>43</v>
      </c>
      <c r="AA2264" s="4">
        <v>0.37</v>
      </c>
      <c r="AB2264" s="1">
        <v>40471</v>
      </c>
      <c r="AC2264" s="1">
        <v>22575</v>
      </c>
      <c r="AD2264">
        <f t="shared" si="212"/>
        <v>2</v>
      </c>
      <c r="AE2264">
        <f t="shared" ca="1" si="213"/>
        <v>62</v>
      </c>
      <c r="AF2264" t="str">
        <f t="shared" ca="1" si="214"/>
        <v>18-64</v>
      </c>
      <c r="AG2264" s="3">
        <f t="shared" si="215"/>
        <v>0.1370241935483871</v>
      </c>
      <c r="AH2264" t="str">
        <f>_xlfn.IFNA(VLOOKUP(Sales_Transactions[[#This Row],[Order ID]],Returned_Items[#All],2,FALSE),"Not Returned")</f>
        <v>Not Returned</v>
      </c>
    </row>
    <row r="2265" spans="1:34" x14ac:dyDescent="0.25">
      <c r="A2265">
        <v>31495</v>
      </c>
      <c r="C2265" t="s">
        <v>488</v>
      </c>
      <c r="D2265" s="2" t="str">
        <f>TEXT(MID(Sales_Transactions[[#This Row],[Order Date]],2,5),"d/m/yyy")</f>
        <v>4/8/2010</v>
      </c>
      <c r="E2265" s="2" t="str">
        <f>TEXT(MID(Sales_Transactions[[#This Row],[Order Date]],2,5),"d")</f>
        <v>4</v>
      </c>
      <c r="F2265" s="2" t="str">
        <f>TEXT(MID(Sales_Transactions[[#This Row],[Order Date]],2,5),"m")</f>
        <v>8</v>
      </c>
      <c r="G2265" s="2" t="str">
        <f>TEXT(MID(Sales_Transactions[[#This Row],[Order Date]],2,5),"yyy")</f>
        <v>2010</v>
      </c>
      <c r="H2265" s="2" t="str">
        <f>TEXT(MID(Sales_Transactions[[#This Row],[Order Date]],2,5),"yyy/m")</f>
        <v>2010/8</v>
      </c>
      <c r="I2265" t="s">
        <v>22</v>
      </c>
      <c r="J2265">
        <f t="shared" si="210"/>
        <v>2</v>
      </c>
      <c r="K2265" s="2">
        <v>20</v>
      </c>
      <c r="L2265" s="3">
        <v>191.43</v>
      </c>
      <c r="M2265" s="4">
        <v>0.06</v>
      </c>
      <c r="N2265" s="5" t="s">
        <v>67</v>
      </c>
      <c r="O2265" s="3">
        <v>39.5</v>
      </c>
      <c r="P2265" s="3">
        <v>8.69</v>
      </c>
      <c r="Q2265" s="3">
        <v>2.99</v>
      </c>
      <c r="R2265" s="5" t="s">
        <v>2258</v>
      </c>
      <c r="S2265" s="5" t="s">
        <v>172</v>
      </c>
      <c r="T2265" s="5" t="str">
        <f t="shared" si="211"/>
        <v>Gary Hansen</v>
      </c>
      <c r="U2265" t="s">
        <v>1988</v>
      </c>
      <c r="V2265" s="5" t="s">
        <v>37</v>
      </c>
      <c r="W2265" s="5" t="s">
        <v>28</v>
      </c>
      <c r="X2265" s="5" t="s">
        <v>41</v>
      </c>
      <c r="Y2265" s="5" t="s">
        <v>42</v>
      </c>
      <c r="Z2265" s="5" t="s">
        <v>43</v>
      </c>
      <c r="AA2265" s="4">
        <v>0.39</v>
      </c>
      <c r="AB2265" s="1">
        <v>40398</v>
      </c>
      <c r="AC2265" s="1">
        <v>22030</v>
      </c>
      <c r="AD2265">
        <f t="shared" si="212"/>
        <v>4</v>
      </c>
      <c r="AE2265">
        <f t="shared" ca="1" si="213"/>
        <v>64</v>
      </c>
      <c r="AF2265" t="str">
        <f t="shared" ca="1" si="214"/>
        <v>18-64</v>
      </c>
      <c r="AG2265" s="3">
        <f t="shared" si="215"/>
        <v>0.58373929999999996</v>
      </c>
      <c r="AH2265" t="str">
        <f>_xlfn.IFNA(VLOOKUP(Sales_Transactions[[#This Row],[Order ID]],Returned_Items[#All],2,FALSE),"Not Returned")</f>
        <v>Not Returned</v>
      </c>
    </row>
    <row r="2266" spans="1:34" x14ac:dyDescent="0.25">
      <c r="A2266">
        <v>31495</v>
      </c>
      <c r="C2266" t="s">
        <v>488</v>
      </c>
      <c r="D2266" s="2" t="str">
        <f>TEXT(MID(Sales_Transactions[[#This Row],[Order Date]],2,5),"d/m/yyy")</f>
        <v>4/8/2010</v>
      </c>
      <c r="E2266" s="2" t="str">
        <f>TEXT(MID(Sales_Transactions[[#This Row],[Order Date]],2,5),"d")</f>
        <v>4</v>
      </c>
      <c r="F2266" s="2" t="str">
        <f>TEXT(MID(Sales_Transactions[[#This Row],[Order Date]],2,5),"m")</f>
        <v>8</v>
      </c>
      <c r="G2266" s="2" t="str">
        <f>TEXT(MID(Sales_Transactions[[#This Row],[Order Date]],2,5),"yyy")</f>
        <v>2010</v>
      </c>
      <c r="H2266" s="2" t="str">
        <f>TEXT(MID(Sales_Transactions[[#This Row],[Order Date]],2,5),"yyy/m")</f>
        <v>2010/8</v>
      </c>
      <c r="I2266" t="s">
        <v>22</v>
      </c>
      <c r="J2266">
        <f t="shared" si="210"/>
        <v>2</v>
      </c>
      <c r="K2266" s="2">
        <v>34</v>
      </c>
      <c r="L2266" s="3">
        <v>1234.8499999999999</v>
      </c>
      <c r="M2266" s="4">
        <v>0.03</v>
      </c>
      <c r="N2266" s="5" t="s">
        <v>23</v>
      </c>
      <c r="O2266" s="3">
        <v>212.2</v>
      </c>
      <c r="P2266" s="3">
        <v>34.76</v>
      </c>
      <c r="Q2266" s="3">
        <v>8.2200000000000006</v>
      </c>
      <c r="R2266" s="5" t="s">
        <v>2258</v>
      </c>
      <c r="S2266" s="5" t="s">
        <v>172</v>
      </c>
      <c r="T2266" s="5" t="str">
        <f t="shared" si="211"/>
        <v>Gary Hansen</v>
      </c>
      <c r="U2266" t="s">
        <v>1988</v>
      </c>
      <c r="V2266" s="5" t="s">
        <v>37</v>
      </c>
      <c r="W2266" s="5" t="s">
        <v>28</v>
      </c>
      <c r="X2266" s="5" t="s">
        <v>29</v>
      </c>
      <c r="Y2266" s="5" t="s">
        <v>386</v>
      </c>
      <c r="Z2266" s="5" t="s">
        <v>43</v>
      </c>
      <c r="AA2266" s="4">
        <v>0.56999999999999995</v>
      </c>
      <c r="AB2266" s="1">
        <v>40401</v>
      </c>
      <c r="AC2266" s="1">
        <v>22059</v>
      </c>
      <c r="AD2266">
        <f t="shared" si="212"/>
        <v>7</v>
      </c>
      <c r="AE2266">
        <f t="shared" ca="1" si="213"/>
        <v>64</v>
      </c>
      <c r="AF2266" t="str">
        <f t="shared" ca="1" si="214"/>
        <v>18-64</v>
      </c>
      <c r="AG2266" s="3">
        <f t="shared" si="215"/>
        <v>1.2638109411764706</v>
      </c>
      <c r="AH2266" t="str">
        <f>_xlfn.IFNA(VLOOKUP(Sales_Transactions[[#This Row],[Order ID]],Returned_Items[#All],2,FALSE),"Not Returned")</f>
        <v>Not Returned</v>
      </c>
    </row>
    <row r="2267" spans="1:34" x14ac:dyDescent="0.25">
      <c r="A2267">
        <v>31523</v>
      </c>
      <c r="C2267" t="s">
        <v>2420</v>
      </c>
      <c r="D2267" s="2" t="str">
        <f>TEXT(MID(Sales_Transactions[[#This Row],[Order Date]],2,5),"d/m/yyy")</f>
        <v>8/3/2012</v>
      </c>
      <c r="E2267" s="2" t="str">
        <f>TEXT(MID(Sales_Transactions[[#This Row],[Order Date]],2,5),"d")</f>
        <v>8</v>
      </c>
      <c r="F2267" s="2" t="str">
        <f>TEXT(MID(Sales_Transactions[[#This Row],[Order Date]],2,5),"m")</f>
        <v>3</v>
      </c>
      <c r="G2267" s="2" t="str">
        <f>TEXT(MID(Sales_Transactions[[#This Row],[Order Date]],2,5),"yyy")</f>
        <v>2012</v>
      </c>
      <c r="H2267" s="2" t="str">
        <f>TEXT(MID(Sales_Transactions[[#This Row],[Order Date]],2,5),"yyy/m")</f>
        <v>2012/3</v>
      </c>
      <c r="I2267" t="s">
        <v>22</v>
      </c>
      <c r="J2267">
        <f t="shared" si="210"/>
        <v>2</v>
      </c>
      <c r="K2267" s="2">
        <v>17</v>
      </c>
      <c r="L2267" s="3">
        <v>105.85</v>
      </c>
      <c r="M2267" s="4">
        <v>0.1</v>
      </c>
      <c r="N2267" s="5" t="s">
        <v>23</v>
      </c>
      <c r="O2267" s="3">
        <v>-44.86</v>
      </c>
      <c r="P2267" s="3">
        <v>6.48</v>
      </c>
      <c r="Q2267" s="3">
        <v>2.74</v>
      </c>
      <c r="R2267" s="5" t="s">
        <v>2143</v>
      </c>
      <c r="S2267" s="5" t="s">
        <v>1947</v>
      </c>
      <c r="T2267" s="5" t="str">
        <f t="shared" si="211"/>
        <v>Joni Sundaresam</v>
      </c>
      <c r="U2267" t="s">
        <v>1988</v>
      </c>
      <c r="V2267" s="5" t="s">
        <v>74</v>
      </c>
      <c r="W2267" s="5" t="s">
        <v>48</v>
      </c>
      <c r="X2267" s="5" t="s">
        <v>87</v>
      </c>
      <c r="Y2267" s="5" t="s">
        <v>2021</v>
      </c>
      <c r="Z2267" s="5" t="s">
        <v>60</v>
      </c>
      <c r="AA2267" s="4">
        <v>0.71</v>
      </c>
      <c r="AB2267" s="1">
        <v>40978</v>
      </c>
      <c r="AC2267" s="1">
        <v>21937</v>
      </c>
      <c r="AD2267">
        <f t="shared" si="212"/>
        <v>2</v>
      </c>
      <c r="AE2267">
        <f t="shared" ca="1" si="213"/>
        <v>64</v>
      </c>
      <c r="AF2267" t="str">
        <f t="shared" ca="1" si="214"/>
        <v>18-64</v>
      </c>
      <c r="AG2267" s="3">
        <f t="shared" si="215"/>
        <v>0.54197176470588238</v>
      </c>
      <c r="AH2267" t="str">
        <f>_xlfn.IFNA(VLOOKUP(Sales_Transactions[[#This Row],[Order ID]],Returned_Items[#All],2,FALSE),"Not Returned")</f>
        <v>Not Returned</v>
      </c>
    </row>
    <row r="2268" spans="1:34" x14ac:dyDescent="0.25">
      <c r="A2268">
        <v>31523</v>
      </c>
      <c r="C2268" t="s">
        <v>2420</v>
      </c>
      <c r="D2268" s="2" t="str">
        <f>TEXT(MID(Sales_Transactions[[#This Row],[Order Date]],2,5),"d/m/yyy")</f>
        <v>8/3/2012</v>
      </c>
      <c r="E2268" s="2" t="str">
        <f>TEXT(MID(Sales_Transactions[[#This Row],[Order Date]],2,5),"d")</f>
        <v>8</v>
      </c>
      <c r="F2268" s="2" t="str">
        <f>TEXT(MID(Sales_Transactions[[#This Row],[Order Date]],2,5),"m")</f>
        <v>3</v>
      </c>
      <c r="G2268" s="2" t="str">
        <f>TEXT(MID(Sales_Transactions[[#This Row],[Order Date]],2,5),"yyy")</f>
        <v>2012</v>
      </c>
      <c r="H2268" s="2" t="str">
        <f>TEXT(MID(Sales_Transactions[[#This Row],[Order Date]],2,5),"yyy/m")</f>
        <v>2012/3</v>
      </c>
      <c r="I2268" t="s">
        <v>22</v>
      </c>
      <c r="J2268">
        <f t="shared" si="210"/>
        <v>2</v>
      </c>
      <c r="K2268" s="2">
        <v>19</v>
      </c>
      <c r="L2268" s="3">
        <v>179.33</v>
      </c>
      <c r="M2268" s="4">
        <v>0</v>
      </c>
      <c r="N2268" s="5" t="s">
        <v>23</v>
      </c>
      <c r="O2268" s="3">
        <v>-58.76</v>
      </c>
      <c r="P2268" s="3">
        <v>8.74</v>
      </c>
      <c r="Q2268" s="3">
        <v>8.2899999999999991</v>
      </c>
      <c r="R2268" s="5" t="s">
        <v>2143</v>
      </c>
      <c r="S2268" s="5" t="s">
        <v>1947</v>
      </c>
      <c r="T2268" s="5" t="str">
        <f t="shared" si="211"/>
        <v>Joni Sundaresam</v>
      </c>
      <c r="U2268" t="s">
        <v>1988</v>
      </c>
      <c r="V2268" s="5" t="s">
        <v>74</v>
      </c>
      <c r="W2268" s="5" t="s">
        <v>28</v>
      </c>
      <c r="X2268" s="5" t="s">
        <v>98</v>
      </c>
      <c r="Y2268" s="5" t="s">
        <v>954</v>
      </c>
      <c r="Z2268" s="5" t="s">
        <v>43</v>
      </c>
      <c r="AA2268" s="4">
        <v>0.38</v>
      </c>
      <c r="AB2268" s="1">
        <v>40981</v>
      </c>
      <c r="AC2268" s="1">
        <v>22111</v>
      </c>
      <c r="AD2268">
        <f t="shared" si="212"/>
        <v>5</v>
      </c>
      <c r="AE2268">
        <f t="shared" ca="1" si="213"/>
        <v>64</v>
      </c>
      <c r="AF2268" t="str">
        <f t="shared" ca="1" si="214"/>
        <v>18-64</v>
      </c>
      <c r="AG2268" s="3">
        <f t="shared" si="215"/>
        <v>0.89631578947368429</v>
      </c>
      <c r="AH2268" t="str">
        <f>_xlfn.IFNA(VLOOKUP(Sales_Transactions[[#This Row],[Order ID]],Returned_Items[#All],2,FALSE),"Not Returned")</f>
        <v>Not Returned</v>
      </c>
    </row>
    <row r="2269" spans="1:34" x14ac:dyDescent="0.25">
      <c r="A2269">
        <v>31552</v>
      </c>
      <c r="C2269" t="s">
        <v>854</v>
      </c>
      <c r="D2269" s="2" t="str">
        <f>TEXT(MID(Sales_Transactions[[#This Row],[Order Date]],2,5),"d/m/yyy")</f>
        <v>11/11/2012</v>
      </c>
      <c r="E2269" s="2" t="str">
        <f>TEXT(MID(Sales_Transactions[[#This Row],[Order Date]],2,5),"d")</f>
        <v>11</v>
      </c>
      <c r="F2269" s="2" t="str">
        <f>TEXT(MID(Sales_Transactions[[#This Row],[Order Date]],2,5),"m")</f>
        <v>11</v>
      </c>
      <c r="G2269" s="2" t="str">
        <f>TEXT(MID(Sales_Transactions[[#This Row],[Order Date]],2,5),"yyy")</f>
        <v>2012</v>
      </c>
      <c r="H2269" s="2" t="str">
        <f>TEXT(MID(Sales_Transactions[[#This Row],[Order Date]],2,5),"yyy/m")</f>
        <v>2012/11</v>
      </c>
      <c r="I2269" t="s">
        <v>33</v>
      </c>
      <c r="J2269">
        <f t="shared" si="210"/>
        <v>4</v>
      </c>
      <c r="K2269" s="2">
        <v>17</v>
      </c>
      <c r="L2269" s="3">
        <v>378.08</v>
      </c>
      <c r="M2269" s="4">
        <v>0</v>
      </c>
      <c r="N2269" s="5" t="s">
        <v>23</v>
      </c>
      <c r="O2269" s="3">
        <v>70.48</v>
      </c>
      <c r="P2269" s="3">
        <v>22.24</v>
      </c>
      <c r="Q2269" s="3">
        <v>1.99</v>
      </c>
      <c r="R2269" s="5" t="s">
        <v>143</v>
      </c>
      <c r="S2269" s="5" t="s">
        <v>2247</v>
      </c>
      <c r="T2269" s="5" t="str">
        <f t="shared" si="211"/>
        <v>Alan Hwang</v>
      </c>
      <c r="U2269" t="s">
        <v>1988</v>
      </c>
      <c r="V2269" s="5" t="s">
        <v>47</v>
      </c>
      <c r="W2269" s="5" t="s">
        <v>48</v>
      </c>
      <c r="X2269" s="5" t="s">
        <v>87</v>
      </c>
      <c r="Y2269" s="5" t="s">
        <v>1976</v>
      </c>
      <c r="Z2269" s="5" t="s">
        <v>60</v>
      </c>
      <c r="AA2269" s="4">
        <v>0.43</v>
      </c>
      <c r="AB2269" s="1">
        <v>41227</v>
      </c>
      <c r="AC2269" s="1">
        <v>13214</v>
      </c>
      <c r="AD2269">
        <f t="shared" si="212"/>
        <v>3</v>
      </c>
      <c r="AE2269">
        <f t="shared" ca="1" si="213"/>
        <v>88</v>
      </c>
      <c r="AF2269" t="str">
        <f t="shared" ca="1" si="214"/>
        <v>Over 65</v>
      </c>
      <c r="AG2269" s="3">
        <f t="shared" si="215"/>
        <v>1.4252941176470586</v>
      </c>
      <c r="AH2269" t="str">
        <f>_xlfn.IFNA(VLOOKUP(Sales_Transactions[[#This Row],[Order ID]],Returned_Items[#All],2,FALSE),"Not Returned")</f>
        <v>Not Returned</v>
      </c>
    </row>
    <row r="2270" spans="1:34" x14ac:dyDescent="0.25">
      <c r="A2270">
        <v>31552</v>
      </c>
      <c r="C2270" t="s">
        <v>854</v>
      </c>
      <c r="D2270" s="2" t="str">
        <f>TEXT(MID(Sales_Transactions[[#This Row],[Order Date]],2,5),"d/m/yyy")</f>
        <v>11/11/2012</v>
      </c>
      <c r="E2270" s="2" t="str">
        <f>TEXT(MID(Sales_Transactions[[#This Row],[Order Date]],2,5),"d")</f>
        <v>11</v>
      </c>
      <c r="F2270" s="2" t="str">
        <f>TEXT(MID(Sales_Transactions[[#This Row],[Order Date]],2,5),"m")</f>
        <v>11</v>
      </c>
      <c r="G2270" s="2" t="str">
        <f>TEXT(MID(Sales_Transactions[[#This Row],[Order Date]],2,5),"yyy")</f>
        <v>2012</v>
      </c>
      <c r="H2270" s="2" t="str">
        <f>TEXT(MID(Sales_Transactions[[#This Row],[Order Date]],2,5),"yyy/m")</f>
        <v>2012/11</v>
      </c>
      <c r="I2270" t="s">
        <v>33</v>
      </c>
      <c r="J2270">
        <f t="shared" si="210"/>
        <v>4</v>
      </c>
      <c r="K2270" s="2">
        <v>24</v>
      </c>
      <c r="L2270" s="3">
        <v>731.71</v>
      </c>
      <c r="M2270" s="4">
        <v>0</v>
      </c>
      <c r="N2270" s="5" t="s">
        <v>23</v>
      </c>
      <c r="O2270" s="3">
        <v>175.82</v>
      </c>
      <c r="P2270" s="3">
        <v>29.89</v>
      </c>
      <c r="Q2270" s="3">
        <v>1.99</v>
      </c>
      <c r="R2270" s="5" t="s">
        <v>143</v>
      </c>
      <c r="S2270" s="5" t="s">
        <v>2247</v>
      </c>
      <c r="T2270" s="5" t="str">
        <f t="shared" si="211"/>
        <v>Alan Hwang</v>
      </c>
      <c r="U2270" t="s">
        <v>1988</v>
      </c>
      <c r="V2270" s="5" t="s">
        <v>47</v>
      </c>
      <c r="W2270" s="5" t="s">
        <v>48</v>
      </c>
      <c r="X2270" s="5" t="s">
        <v>87</v>
      </c>
      <c r="Y2270" s="5" t="s">
        <v>920</v>
      </c>
      <c r="Z2270" s="5" t="s">
        <v>60</v>
      </c>
      <c r="AA2270" s="4">
        <v>0.5</v>
      </c>
      <c r="AB2270" s="1">
        <v>41225</v>
      </c>
      <c r="AC2270" s="1">
        <v>13355</v>
      </c>
      <c r="AD2270">
        <f t="shared" si="212"/>
        <v>1</v>
      </c>
      <c r="AE2270">
        <f t="shared" ca="1" si="213"/>
        <v>88</v>
      </c>
      <c r="AF2270" t="str">
        <f t="shared" ca="1" si="214"/>
        <v>Over 65</v>
      </c>
      <c r="AG2270" s="3">
        <f t="shared" si="215"/>
        <v>1.3283333333333334</v>
      </c>
      <c r="AH2270" t="str">
        <f>_xlfn.IFNA(VLOOKUP(Sales_Transactions[[#This Row],[Order ID]],Returned_Items[#All],2,FALSE),"Not Returned")</f>
        <v>Not Returned</v>
      </c>
    </row>
    <row r="2271" spans="1:34" x14ac:dyDescent="0.25">
      <c r="A2271">
        <v>31877</v>
      </c>
      <c r="C2271" t="s">
        <v>1923</v>
      </c>
      <c r="D2271" s="2" t="str">
        <f>TEXT(MID(Sales_Transactions[[#This Row],[Order Date]],2,5),"d/m/yyy")</f>
        <v>29/6/2009</v>
      </c>
      <c r="E2271" s="2" t="str">
        <f>TEXT(MID(Sales_Transactions[[#This Row],[Order Date]],2,5),"d")</f>
        <v>29</v>
      </c>
      <c r="F2271" s="2" t="str">
        <f>TEXT(MID(Sales_Transactions[[#This Row],[Order Date]],2,5),"m")</f>
        <v>6</v>
      </c>
      <c r="G2271" s="2" t="str">
        <f>TEXT(MID(Sales_Transactions[[#This Row],[Order Date]],2,5),"yyy")</f>
        <v>2009</v>
      </c>
      <c r="H2271" s="2" t="str">
        <f>TEXT(MID(Sales_Transactions[[#This Row],[Order Date]],2,5),"yyy/m")</f>
        <v>2009/6</v>
      </c>
      <c r="I2271" t="s">
        <v>78</v>
      </c>
      <c r="J2271">
        <f t="shared" si="210"/>
        <v>3</v>
      </c>
      <c r="K2271" s="2">
        <v>34</v>
      </c>
      <c r="L2271" s="3">
        <v>285.06</v>
      </c>
      <c r="M2271" s="4">
        <v>0.08</v>
      </c>
      <c r="N2271" s="5" t="s">
        <v>23</v>
      </c>
      <c r="O2271" s="3">
        <v>-211.54</v>
      </c>
      <c r="P2271" s="3">
        <v>8.3699999999999992</v>
      </c>
      <c r="Q2271" s="3">
        <v>10.16</v>
      </c>
      <c r="R2271" s="5" t="s">
        <v>2081</v>
      </c>
      <c r="S2271" s="5" t="s">
        <v>2233</v>
      </c>
      <c r="T2271" s="5" t="str">
        <f t="shared" si="211"/>
        <v>Duane Huffman</v>
      </c>
      <c r="U2271" t="s">
        <v>1988</v>
      </c>
      <c r="V2271" s="5" t="s">
        <v>37</v>
      </c>
      <c r="W2271" s="5" t="s">
        <v>57</v>
      </c>
      <c r="X2271" s="5" t="s">
        <v>58</v>
      </c>
      <c r="Y2271" s="5" t="s">
        <v>1658</v>
      </c>
      <c r="Z2271" s="5" t="s">
        <v>31</v>
      </c>
      <c r="AA2271" s="4">
        <v>0.59</v>
      </c>
      <c r="AB2271" s="1">
        <v>39993</v>
      </c>
      <c r="AC2271" s="1">
        <v>13217</v>
      </c>
      <c r="AD2271">
        <f t="shared" si="212"/>
        <v>0</v>
      </c>
      <c r="AE2271">
        <f t="shared" ca="1" si="213"/>
        <v>88</v>
      </c>
      <c r="AF2271" t="str">
        <f t="shared" ca="1" si="214"/>
        <v>Over 65</v>
      </c>
      <c r="AG2271" s="3">
        <f t="shared" si="215"/>
        <v>0.54480305882352942</v>
      </c>
      <c r="AH2271" t="str">
        <f>_xlfn.IFNA(VLOOKUP(Sales_Transactions[[#This Row],[Order ID]],Returned_Items[#All],2,FALSE),"Not Returned")</f>
        <v>Not Returned</v>
      </c>
    </row>
    <row r="2272" spans="1:34" x14ac:dyDescent="0.25">
      <c r="A2272">
        <v>32037</v>
      </c>
      <c r="C2272" t="s">
        <v>2421</v>
      </c>
      <c r="D2272" s="2" t="str">
        <f>TEXT(MID(Sales_Transactions[[#This Row],[Order Date]],2,5),"d/m/yyy")</f>
        <v>16/2/2009</v>
      </c>
      <c r="E2272" s="2" t="str">
        <f>TEXT(MID(Sales_Transactions[[#This Row],[Order Date]],2,5),"d")</f>
        <v>16</v>
      </c>
      <c r="F2272" s="2" t="str">
        <f>TEXT(MID(Sales_Transactions[[#This Row],[Order Date]],2,5),"m")</f>
        <v>2</v>
      </c>
      <c r="G2272" s="2" t="str">
        <f>TEXT(MID(Sales_Transactions[[#This Row],[Order Date]],2,5),"yyy")</f>
        <v>2009</v>
      </c>
      <c r="H2272" s="2" t="str">
        <f>TEXT(MID(Sales_Transactions[[#This Row],[Order Date]],2,5),"yyy/m")</f>
        <v>2009/2</v>
      </c>
      <c r="I2272" t="s">
        <v>22</v>
      </c>
      <c r="J2272">
        <f t="shared" si="210"/>
        <v>2</v>
      </c>
      <c r="K2272" s="2">
        <v>37</v>
      </c>
      <c r="L2272" s="3">
        <v>311.66000000000003</v>
      </c>
      <c r="M2272" s="4">
        <v>0.04</v>
      </c>
      <c r="N2272" s="5" t="s">
        <v>23</v>
      </c>
      <c r="O2272" s="3">
        <v>-63.81</v>
      </c>
      <c r="P2272" s="3">
        <v>8.6</v>
      </c>
      <c r="Q2272" s="3">
        <v>6.19</v>
      </c>
      <c r="R2272" s="5" t="s">
        <v>163</v>
      </c>
      <c r="S2272" s="5" t="s">
        <v>2257</v>
      </c>
      <c r="T2272" s="5" t="str">
        <f t="shared" si="211"/>
        <v>Edward Becker</v>
      </c>
      <c r="U2272" t="s">
        <v>1988</v>
      </c>
      <c r="V2272" s="5" t="s">
        <v>74</v>
      </c>
      <c r="W2272" s="5" t="s">
        <v>28</v>
      </c>
      <c r="X2272" s="5" t="s">
        <v>41</v>
      </c>
      <c r="Y2272" s="5" t="s">
        <v>1517</v>
      </c>
      <c r="Z2272" s="5" t="s">
        <v>43</v>
      </c>
      <c r="AA2272" s="4">
        <v>0.38</v>
      </c>
      <c r="AB2272" s="1">
        <v>39867</v>
      </c>
      <c r="AC2272" s="1">
        <v>13815</v>
      </c>
      <c r="AD2272">
        <f t="shared" si="212"/>
        <v>7</v>
      </c>
      <c r="AE2272">
        <f t="shared" ca="1" si="213"/>
        <v>86</v>
      </c>
      <c r="AF2272" t="str">
        <f t="shared" ca="1" si="214"/>
        <v>Over 65</v>
      </c>
      <c r="AG2272" s="3">
        <f t="shared" si="215"/>
        <v>0.39963675675675681</v>
      </c>
      <c r="AH2272" t="str">
        <f>_xlfn.IFNA(VLOOKUP(Sales_Transactions[[#This Row],[Order ID]],Returned_Items[#All],2,FALSE),"Not Returned")</f>
        <v>Not Returned</v>
      </c>
    </row>
    <row r="2273" spans="1:34" x14ac:dyDescent="0.25">
      <c r="A2273">
        <v>32037</v>
      </c>
      <c r="C2273" t="s">
        <v>2421</v>
      </c>
      <c r="D2273" s="2" t="str">
        <f>TEXT(MID(Sales_Transactions[[#This Row],[Order Date]],2,5),"d/m/yyy")</f>
        <v>16/2/2009</v>
      </c>
      <c r="E2273" s="2" t="str">
        <f>TEXT(MID(Sales_Transactions[[#This Row],[Order Date]],2,5),"d")</f>
        <v>16</v>
      </c>
      <c r="F2273" s="2" t="str">
        <f>TEXT(MID(Sales_Transactions[[#This Row],[Order Date]],2,5),"m")</f>
        <v>2</v>
      </c>
      <c r="G2273" s="2" t="str">
        <f>TEXT(MID(Sales_Transactions[[#This Row],[Order Date]],2,5),"yyy")</f>
        <v>2009</v>
      </c>
      <c r="H2273" s="2" t="str">
        <f>TEXT(MID(Sales_Transactions[[#This Row],[Order Date]],2,5),"yyy/m")</f>
        <v>2009/2</v>
      </c>
      <c r="I2273" t="s">
        <v>22</v>
      </c>
      <c r="J2273">
        <f t="shared" si="210"/>
        <v>2</v>
      </c>
      <c r="K2273" s="2">
        <v>15</v>
      </c>
      <c r="L2273" s="3">
        <v>9862.51</v>
      </c>
      <c r="M2273" s="4">
        <v>7.0000000000000007E-2</v>
      </c>
      <c r="N2273" s="5" t="s">
        <v>23</v>
      </c>
      <c r="O2273" s="3">
        <v>325.29000000000002</v>
      </c>
      <c r="P2273" s="3">
        <v>699.99</v>
      </c>
      <c r="Q2273" s="3">
        <v>24.49</v>
      </c>
      <c r="R2273" s="5" t="s">
        <v>163</v>
      </c>
      <c r="S2273" s="5" t="s">
        <v>2257</v>
      </c>
      <c r="T2273" s="5" t="str">
        <f t="shared" si="211"/>
        <v>Edward Becker</v>
      </c>
      <c r="U2273" t="s">
        <v>1988</v>
      </c>
      <c r="V2273" s="5" t="s">
        <v>74</v>
      </c>
      <c r="W2273" s="5" t="s">
        <v>48</v>
      </c>
      <c r="X2273" s="5" t="s">
        <v>131</v>
      </c>
      <c r="Y2273" s="5" t="s">
        <v>2422</v>
      </c>
      <c r="Z2273" s="5" t="s">
        <v>31</v>
      </c>
      <c r="AA2273" s="4">
        <v>0.54</v>
      </c>
      <c r="AB2273" s="1">
        <v>39864</v>
      </c>
      <c r="AC2273" s="1">
        <v>13869</v>
      </c>
      <c r="AD2273">
        <f t="shared" si="212"/>
        <v>4</v>
      </c>
      <c r="AE2273">
        <f t="shared" ca="1" si="213"/>
        <v>86</v>
      </c>
      <c r="AF2273" t="str">
        <f t="shared" ca="1" si="214"/>
        <v>Over 65</v>
      </c>
      <c r="AG2273" s="3">
        <f t="shared" si="215"/>
        <v>48.266000466666668</v>
      </c>
      <c r="AH2273" t="str">
        <f>_xlfn.IFNA(VLOOKUP(Sales_Transactions[[#This Row],[Order ID]],Returned_Items[#All],2,FALSE),"Not Returned")</f>
        <v>Not Returned</v>
      </c>
    </row>
    <row r="2274" spans="1:34" x14ac:dyDescent="0.25">
      <c r="A2274">
        <v>32131</v>
      </c>
      <c r="C2274" t="s">
        <v>2423</v>
      </c>
      <c r="D2274" s="2" t="str">
        <f>TEXT(MID(Sales_Transactions[[#This Row],[Order Date]],2,5),"d/m/yyy")</f>
        <v>27/12/2010</v>
      </c>
      <c r="E2274" s="2" t="str">
        <f>TEXT(MID(Sales_Transactions[[#This Row],[Order Date]],2,5),"d")</f>
        <v>27</v>
      </c>
      <c r="F2274" s="2" t="str">
        <f>TEXT(MID(Sales_Transactions[[#This Row],[Order Date]],2,5),"m")</f>
        <v>12</v>
      </c>
      <c r="G2274" s="2" t="str">
        <f>TEXT(MID(Sales_Transactions[[#This Row],[Order Date]],2,5),"yyy")</f>
        <v>2010</v>
      </c>
      <c r="H2274" s="2" t="str">
        <f>TEXT(MID(Sales_Transactions[[#This Row],[Order Date]],2,5),"yyy/m")</f>
        <v>2010/12</v>
      </c>
      <c r="I2274" t="s">
        <v>101</v>
      </c>
      <c r="J2274">
        <f t="shared" si="210"/>
        <v>1</v>
      </c>
      <c r="K2274" s="2">
        <v>34</v>
      </c>
      <c r="L2274" s="3">
        <v>126.62</v>
      </c>
      <c r="M2274" s="4">
        <v>0.03</v>
      </c>
      <c r="N2274" s="5" t="s">
        <v>23</v>
      </c>
      <c r="O2274" s="3">
        <v>44.8</v>
      </c>
      <c r="P2274" s="3">
        <v>3.78</v>
      </c>
      <c r="Q2274" s="3">
        <v>0.71</v>
      </c>
      <c r="R2274" s="5" t="s">
        <v>1789</v>
      </c>
      <c r="S2274" s="5" t="s">
        <v>929</v>
      </c>
      <c r="T2274" s="5" t="str">
        <f t="shared" si="211"/>
        <v>David Smith</v>
      </c>
      <c r="U2274" t="s">
        <v>1988</v>
      </c>
      <c r="V2274" s="5" t="s">
        <v>27</v>
      </c>
      <c r="W2274" s="5" t="s">
        <v>28</v>
      </c>
      <c r="X2274" s="5" t="s">
        <v>82</v>
      </c>
      <c r="Y2274" s="5" t="s">
        <v>687</v>
      </c>
      <c r="Z2274" s="5" t="s">
        <v>84</v>
      </c>
      <c r="AA2274" s="4">
        <v>0.39</v>
      </c>
      <c r="AB2274" s="1">
        <v>40541</v>
      </c>
      <c r="AC2274" s="1">
        <v>13619</v>
      </c>
      <c r="AD2274">
        <f t="shared" si="212"/>
        <v>2</v>
      </c>
      <c r="AE2274">
        <f t="shared" ca="1" si="213"/>
        <v>87</v>
      </c>
      <c r="AF2274" t="str">
        <f t="shared" ca="1" si="214"/>
        <v>Over 65</v>
      </c>
      <c r="AG2274" s="3">
        <f t="shared" si="215"/>
        <v>0.1320254705882353</v>
      </c>
      <c r="AH2274" t="str">
        <f>_xlfn.IFNA(VLOOKUP(Sales_Transactions[[#This Row],[Order ID]],Returned_Items[#All],2,FALSE),"Not Returned")</f>
        <v>Not Returned</v>
      </c>
    </row>
    <row r="2275" spans="1:34" x14ac:dyDescent="0.25">
      <c r="A2275">
        <v>32135</v>
      </c>
      <c r="C2275" t="s">
        <v>815</v>
      </c>
      <c r="D2275" s="2" t="str">
        <f>TEXT(MID(Sales_Transactions[[#This Row],[Order Date]],2,5),"d/m/yyy")</f>
        <v>25/11/2010</v>
      </c>
      <c r="E2275" s="2" t="str">
        <f>TEXT(MID(Sales_Transactions[[#This Row],[Order Date]],2,5),"d")</f>
        <v>25</v>
      </c>
      <c r="F2275" s="2" t="str">
        <f>TEXT(MID(Sales_Transactions[[#This Row],[Order Date]],2,5),"m")</f>
        <v>11</v>
      </c>
      <c r="G2275" s="2" t="str">
        <f>TEXT(MID(Sales_Transactions[[#This Row],[Order Date]],2,5),"yyy")</f>
        <v>2010</v>
      </c>
      <c r="H2275" s="2" t="str">
        <f>TEXT(MID(Sales_Transactions[[#This Row],[Order Date]],2,5),"yyy/m")</f>
        <v>2010/11</v>
      </c>
      <c r="I2275" t="s">
        <v>33</v>
      </c>
      <c r="J2275">
        <f t="shared" si="210"/>
        <v>4</v>
      </c>
      <c r="K2275" s="2">
        <v>37</v>
      </c>
      <c r="L2275" s="3">
        <v>1575.14</v>
      </c>
      <c r="M2275" s="4">
        <v>0</v>
      </c>
      <c r="N2275" s="5" t="s">
        <v>23</v>
      </c>
      <c r="O2275" s="3">
        <v>160.68</v>
      </c>
      <c r="P2275" s="3">
        <v>39.979999999999997</v>
      </c>
      <c r="Q2275" s="3">
        <v>7.12</v>
      </c>
      <c r="R2275" s="5" t="s">
        <v>2344</v>
      </c>
      <c r="S2275" s="5" t="s">
        <v>2345</v>
      </c>
      <c r="T2275" s="5" t="str">
        <f t="shared" si="211"/>
        <v>Magdelene Morse</v>
      </c>
      <c r="U2275" t="s">
        <v>1988</v>
      </c>
      <c r="V2275" s="5" t="s">
        <v>74</v>
      </c>
      <c r="W2275" s="5" t="s">
        <v>48</v>
      </c>
      <c r="X2275" s="5" t="s">
        <v>87</v>
      </c>
      <c r="Y2275" s="5" t="s">
        <v>1926</v>
      </c>
      <c r="Z2275" s="5" t="s">
        <v>43</v>
      </c>
      <c r="AA2275" s="4">
        <v>0.67</v>
      </c>
      <c r="AB2275" s="1">
        <v>40509</v>
      </c>
      <c r="AC2275" s="1">
        <v>13547</v>
      </c>
      <c r="AD2275">
        <f t="shared" si="212"/>
        <v>2</v>
      </c>
      <c r="AE2275">
        <f t="shared" ca="1" si="213"/>
        <v>87</v>
      </c>
      <c r="AF2275" t="str">
        <f t="shared" ca="1" si="214"/>
        <v>Over 65</v>
      </c>
      <c r="AG2275" s="3">
        <f t="shared" si="215"/>
        <v>1.2729729729729728</v>
      </c>
      <c r="AH2275" t="str">
        <f>_xlfn.IFNA(VLOOKUP(Sales_Transactions[[#This Row],[Order ID]],Returned_Items[#All],2,FALSE),"Not Returned")</f>
        <v>Not Returned</v>
      </c>
    </row>
    <row r="2276" spans="1:34" x14ac:dyDescent="0.25">
      <c r="A2276">
        <v>32135</v>
      </c>
      <c r="C2276" t="s">
        <v>815</v>
      </c>
      <c r="D2276" s="2" t="str">
        <f>TEXT(MID(Sales_Transactions[[#This Row],[Order Date]],2,5),"d/m/yyy")</f>
        <v>25/11/2010</v>
      </c>
      <c r="E2276" s="2" t="str">
        <f>TEXT(MID(Sales_Transactions[[#This Row],[Order Date]],2,5),"d")</f>
        <v>25</v>
      </c>
      <c r="F2276" s="2" t="str">
        <f>TEXT(MID(Sales_Transactions[[#This Row],[Order Date]],2,5),"m")</f>
        <v>11</v>
      </c>
      <c r="G2276" s="2" t="str">
        <f>TEXT(MID(Sales_Transactions[[#This Row],[Order Date]],2,5),"yyy")</f>
        <v>2010</v>
      </c>
      <c r="H2276" s="2" t="str">
        <f>TEXT(MID(Sales_Transactions[[#This Row],[Order Date]],2,5),"yyy/m")</f>
        <v>2010/11</v>
      </c>
      <c r="I2276" t="s">
        <v>33</v>
      </c>
      <c r="J2276">
        <f t="shared" si="210"/>
        <v>4</v>
      </c>
      <c r="K2276" s="2">
        <v>16</v>
      </c>
      <c r="L2276" s="3">
        <v>187.78</v>
      </c>
      <c r="M2276" s="4">
        <v>0.08</v>
      </c>
      <c r="N2276" s="5" t="s">
        <v>23</v>
      </c>
      <c r="O2276" s="3">
        <v>-21.82</v>
      </c>
      <c r="P2276" s="3">
        <v>11.99</v>
      </c>
      <c r="Q2276" s="3">
        <v>5.99</v>
      </c>
      <c r="R2276" s="5" t="s">
        <v>2344</v>
      </c>
      <c r="S2276" s="5" t="s">
        <v>2345</v>
      </c>
      <c r="T2276" s="5" t="str">
        <f t="shared" si="211"/>
        <v>Magdelene Morse</v>
      </c>
      <c r="U2276" t="s">
        <v>1988</v>
      </c>
      <c r="V2276" s="5" t="s">
        <v>74</v>
      </c>
      <c r="W2276" s="5" t="s">
        <v>48</v>
      </c>
      <c r="X2276" s="5" t="s">
        <v>324</v>
      </c>
      <c r="Y2276" s="5" t="s">
        <v>1737</v>
      </c>
      <c r="Z2276" s="5" t="s">
        <v>56</v>
      </c>
      <c r="AA2276" s="4">
        <v>0.36</v>
      </c>
      <c r="AB2276" s="1">
        <v>40509</v>
      </c>
      <c r="AC2276" s="1">
        <v>25296</v>
      </c>
      <c r="AD2276">
        <f t="shared" si="212"/>
        <v>2</v>
      </c>
      <c r="AE2276">
        <f t="shared" ca="1" si="213"/>
        <v>55</v>
      </c>
      <c r="AF2276" t="str">
        <f t="shared" ca="1" si="214"/>
        <v>18-64</v>
      </c>
      <c r="AG2276" s="3">
        <f t="shared" si="215"/>
        <v>1.1231504999999999</v>
      </c>
      <c r="AH2276" t="str">
        <f>_xlfn.IFNA(VLOOKUP(Sales_Transactions[[#This Row],[Order ID]],Returned_Items[#All],2,FALSE),"Not Returned")</f>
        <v>Not Returned</v>
      </c>
    </row>
    <row r="2277" spans="1:34" x14ac:dyDescent="0.25">
      <c r="A2277">
        <v>32195</v>
      </c>
      <c r="C2277" t="s">
        <v>95</v>
      </c>
      <c r="D2277" s="2" t="str">
        <f>TEXT(MID(Sales_Transactions[[#This Row],[Order Date]],2,5),"d/m/yyy")</f>
        <v>25/11/2009</v>
      </c>
      <c r="E2277" s="2" t="str">
        <f>TEXT(MID(Sales_Transactions[[#This Row],[Order Date]],2,5),"d")</f>
        <v>25</v>
      </c>
      <c r="F2277" s="2" t="str">
        <f>TEXT(MID(Sales_Transactions[[#This Row],[Order Date]],2,5),"m")</f>
        <v>11</v>
      </c>
      <c r="G2277" s="2" t="str">
        <f>TEXT(MID(Sales_Transactions[[#This Row],[Order Date]],2,5),"yyy")</f>
        <v>2009</v>
      </c>
      <c r="H2277" s="2" t="str">
        <f>TEXT(MID(Sales_Transactions[[#This Row],[Order Date]],2,5),"yyy/m")</f>
        <v>2009/11</v>
      </c>
      <c r="I2277" t="s">
        <v>78</v>
      </c>
      <c r="J2277">
        <f t="shared" si="210"/>
        <v>3</v>
      </c>
      <c r="K2277" s="2">
        <v>7</v>
      </c>
      <c r="L2277" s="3">
        <v>86.29</v>
      </c>
      <c r="M2277" s="4">
        <v>0.05</v>
      </c>
      <c r="N2277" s="5" t="s">
        <v>23</v>
      </c>
      <c r="O2277" s="3">
        <v>-14.03</v>
      </c>
      <c r="P2277" s="3">
        <v>11.58</v>
      </c>
      <c r="Q2277" s="3">
        <v>6.97</v>
      </c>
      <c r="R2277" s="5" t="s">
        <v>202</v>
      </c>
      <c r="S2277" s="5" t="s">
        <v>2424</v>
      </c>
      <c r="T2277" s="5" t="str">
        <f t="shared" si="211"/>
        <v>Michelle Huthwaite</v>
      </c>
      <c r="U2277" t="s">
        <v>1988</v>
      </c>
      <c r="V2277" s="5" t="s">
        <v>74</v>
      </c>
      <c r="W2277" s="5" t="s">
        <v>28</v>
      </c>
      <c r="X2277" s="5" t="s">
        <v>98</v>
      </c>
      <c r="Y2277" s="5" t="s">
        <v>486</v>
      </c>
      <c r="Z2277" s="5" t="s">
        <v>43</v>
      </c>
      <c r="AA2277" s="4">
        <v>0.35</v>
      </c>
      <c r="AB2277" s="1">
        <v>40145</v>
      </c>
      <c r="AC2277" s="1">
        <v>25442</v>
      </c>
      <c r="AD2277">
        <f t="shared" si="212"/>
        <v>3</v>
      </c>
      <c r="AE2277">
        <f t="shared" ca="1" si="213"/>
        <v>54</v>
      </c>
      <c r="AF2277" t="str">
        <f t="shared" ca="1" si="214"/>
        <v>18-64</v>
      </c>
      <c r="AG2277" s="3">
        <f t="shared" si="215"/>
        <v>2.6491728571428572</v>
      </c>
      <c r="AH2277" t="str">
        <f>_xlfn.IFNA(VLOOKUP(Sales_Transactions[[#This Row],[Order ID]],Returned_Items[#All],2,FALSE),"Not Returned")</f>
        <v>Not Returned</v>
      </c>
    </row>
    <row r="2278" spans="1:34" x14ac:dyDescent="0.25">
      <c r="A2278">
        <v>32230</v>
      </c>
      <c r="C2278" t="s">
        <v>1697</v>
      </c>
      <c r="D2278" s="2" t="str">
        <f>TEXT(MID(Sales_Transactions[[#This Row],[Order Date]],2,5),"d/m/yyy")</f>
        <v>19/8/2012</v>
      </c>
      <c r="E2278" s="2" t="str">
        <f>TEXT(MID(Sales_Transactions[[#This Row],[Order Date]],2,5),"d")</f>
        <v>19</v>
      </c>
      <c r="F2278" s="2" t="str">
        <f>TEXT(MID(Sales_Transactions[[#This Row],[Order Date]],2,5),"m")</f>
        <v>8</v>
      </c>
      <c r="G2278" s="2" t="str">
        <f>TEXT(MID(Sales_Transactions[[#This Row],[Order Date]],2,5),"yyy")</f>
        <v>2012</v>
      </c>
      <c r="H2278" s="2" t="str">
        <f>TEXT(MID(Sales_Transactions[[#This Row],[Order Date]],2,5),"yyy/m")</f>
        <v>2012/8</v>
      </c>
      <c r="I2278" t="s">
        <v>33</v>
      </c>
      <c r="J2278">
        <f t="shared" si="210"/>
        <v>4</v>
      </c>
      <c r="K2278" s="2">
        <v>46</v>
      </c>
      <c r="L2278" s="3">
        <v>1753.75</v>
      </c>
      <c r="M2278" s="4">
        <v>7.0000000000000007E-2</v>
      </c>
      <c r="N2278" s="5" t="s">
        <v>23</v>
      </c>
      <c r="O2278" s="3">
        <v>215.11</v>
      </c>
      <c r="P2278" s="3">
        <v>39.979999999999997</v>
      </c>
      <c r="Q2278" s="3">
        <v>9.1999999999999993</v>
      </c>
      <c r="R2278" s="5" t="s">
        <v>1789</v>
      </c>
      <c r="S2278" s="5" t="s">
        <v>1790</v>
      </c>
      <c r="T2278" s="5" t="str">
        <f t="shared" si="211"/>
        <v>David Philippe</v>
      </c>
      <c r="U2278" t="s">
        <v>1988</v>
      </c>
      <c r="V2278" s="5" t="s">
        <v>37</v>
      </c>
      <c r="W2278" s="5" t="s">
        <v>57</v>
      </c>
      <c r="X2278" s="5" t="s">
        <v>58</v>
      </c>
      <c r="Y2278" s="5" t="s">
        <v>371</v>
      </c>
      <c r="Z2278" s="5" t="s">
        <v>84</v>
      </c>
      <c r="AA2278" s="4">
        <v>0.65</v>
      </c>
      <c r="AB2278" s="1">
        <v>41141</v>
      </c>
      <c r="AC2278" s="1">
        <v>25282</v>
      </c>
      <c r="AD2278">
        <f t="shared" si="212"/>
        <v>1</v>
      </c>
      <c r="AE2278">
        <f t="shared" ca="1" si="213"/>
        <v>55</v>
      </c>
      <c r="AF2278" t="str">
        <f t="shared" ca="1" si="214"/>
        <v>18-64</v>
      </c>
      <c r="AG2278" s="3">
        <f t="shared" si="215"/>
        <v>1.0685220434782607</v>
      </c>
      <c r="AH2278" t="str">
        <f>_xlfn.IFNA(VLOOKUP(Sales_Transactions[[#This Row],[Order ID]],Returned_Items[#All],2,FALSE),"Not Returned")</f>
        <v>Not Returned</v>
      </c>
    </row>
    <row r="2279" spans="1:34" x14ac:dyDescent="0.25">
      <c r="A2279">
        <v>32451</v>
      </c>
      <c r="C2279" t="s">
        <v>2425</v>
      </c>
      <c r="D2279" s="2" t="str">
        <f>TEXT(MID(Sales_Transactions[[#This Row],[Order Date]],2,5),"d/m/yyy")</f>
        <v>24/3/2009</v>
      </c>
      <c r="E2279" s="2" t="str">
        <f>TEXT(MID(Sales_Transactions[[#This Row],[Order Date]],2,5),"d")</f>
        <v>24</v>
      </c>
      <c r="F2279" s="2" t="str">
        <f>TEXT(MID(Sales_Transactions[[#This Row],[Order Date]],2,5),"m")</f>
        <v>3</v>
      </c>
      <c r="G2279" s="2" t="str">
        <f>TEXT(MID(Sales_Transactions[[#This Row],[Order Date]],2,5),"yyy")</f>
        <v>2009</v>
      </c>
      <c r="H2279" s="2" t="str">
        <f>TEXT(MID(Sales_Transactions[[#This Row],[Order Date]],2,5),"yyy/m")</f>
        <v>2009/3</v>
      </c>
      <c r="I2279" t="s">
        <v>52</v>
      </c>
      <c r="J2279">
        <f t="shared" si="210"/>
        <v>1</v>
      </c>
      <c r="K2279" s="2">
        <v>42</v>
      </c>
      <c r="L2279" s="3">
        <v>580.55999999999995</v>
      </c>
      <c r="M2279" s="4">
        <v>0.1</v>
      </c>
      <c r="N2279" s="5" t="s">
        <v>23</v>
      </c>
      <c r="O2279" s="3">
        <v>163.63</v>
      </c>
      <c r="P2279" s="3">
        <v>14.28</v>
      </c>
      <c r="Q2279" s="3">
        <v>2.99</v>
      </c>
      <c r="R2279" s="5" t="s">
        <v>2155</v>
      </c>
      <c r="S2279" s="5" t="s">
        <v>137</v>
      </c>
      <c r="T2279" s="5" t="str">
        <f t="shared" si="211"/>
        <v>Nat Carroll</v>
      </c>
      <c r="U2279" t="s">
        <v>1988</v>
      </c>
      <c r="V2279" s="5" t="s">
        <v>74</v>
      </c>
      <c r="W2279" s="5" t="s">
        <v>28</v>
      </c>
      <c r="X2279" s="5" t="s">
        <v>41</v>
      </c>
      <c r="Y2279" s="5" t="s">
        <v>2426</v>
      </c>
      <c r="Z2279" s="5" t="s">
        <v>43</v>
      </c>
      <c r="AA2279" s="4">
        <v>0.39</v>
      </c>
      <c r="AB2279" s="1">
        <v>39897</v>
      </c>
      <c r="AC2279" s="1">
        <v>25440</v>
      </c>
      <c r="AD2279">
        <f t="shared" si="212"/>
        <v>1</v>
      </c>
      <c r="AE2279">
        <f t="shared" ca="1" si="213"/>
        <v>54</v>
      </c>
      <c r="AF2279" t="str">
        <f t="shared" ca="1" si="214"/>
        <v>18-64</v>
      </c>
      <c r="AG2279" s="3">
        <f t="shared" si="215"/>
        <v>0.41085047619047621</v>
      </c>
      <c r="AH2279" t="str">
        <f>_xlfn.IFNA(VLOOKUP(Sales_Transactions[[#This Row],[Order ID]],Returned_Items[#All],2,FALSE),"Not Returned")</f>
        <v>Not Returned</v>
      </c>
    </row>
    <row r="2280" spans="1:34" x14ac:dyDescent="0.25">
      <c r="A2280">
        <v>32642</v>
      </c>
      <c r="C2280" t="s">
        <v>2427</v>
      </c>
      <c r="D2280" s="2" t="str">
        <f>TEXT(MID(Sales_Transactions[[#This Row],[Order Date]],2,5),"d/m/yyy")</f>
        <v>29/3/2012</v>
      </c>
      <c r="E2280" s="2" t="str">
        <f>TEXT(MID(Sales_Transactions[[#This Row],[Order Date]],2,5),"d")</f>
        <v>29</v>
      </c>
      <c r="F2280" s="2" t="str">
        <f>TEXT(MID(Sales_Transactions[[#This Row],[Order Date]],2,5),"m")</f>
        <v>3</v>
      </c>
      <c r="G2280" s="2" t="str">
        <f>TEXT(MID(Sales_Transactions[[#This Row],[Order Date]],2,5),"yyy")</f>
        <v>2012</v>
      </c>
      <c r="H2280" s="2" t="str">
        <f>TEXT(MID(Sales_Transactions[[#This Row],[Order Date]],2,5),"yyy/m")</f>
        <v>2012/3</v>
      </c>
      <c r="I2280" t="s">
        <v>78</v>
      </c>
      <c r="J2280">
        <f t="shared" si="210"/>
        <v>3</v>
      </c>
      <c r="K2280" s="2">
        <v>50</v>
      </c>
      <c r="L2280" s="3">
        <v>1507.16</v>
      </c>
      <c r="M2280" s="4">
        <v>0.02</v>
      </c>
      <c r="N2280" s="5" t="s">
        <v>23</v>
      </c>
      <c r="O2280" s="3">
        <v>724.14</v>
      </c>
      <c r="P2280" s="3">
        <v>28.48</v>
      </c>
      <c r="Q2280" s="3">
        <v>1.99</v>
      </c>
      <c r="R2280" s="5" t="s">
        <v>1836</v>
      </c>
      <c r="S2280" s="5" t="s">
        <v>2283</v>
      </c>
      <c r="T2280" s="5" t="str">
        <f t="shared" si="211"/>
        <v>Darren Budd</v>
      </c>
      <c r="U2280" t="s">
        <v>1988</v>
      </c>
      <c r="V2280" s="5" t="s">
        <v>47</v>
      </c>
      <c r="W2280" s="5" t="s">
        <v>48</v>
      </c>
      <c r="X2280" s="5" t="s">
        <v>87</v>
      </c>
      <c r="Y2280" s="5" t="s">
        <v>874</v>
      </c>
      <c r="Z2280" s="5" t="s">
        <v>60</v>
      </c>
      <c r="AA2280" s="4">
        <v>0.4</v>
      </c>
      <c r="AB2280" s="1">
        <v>40999</v>
      </c>
      <c r="AC2280" s="1">
        <v>25516</v>
      </c>
      <c r="AD2280">
        <f t="shared" si="212"/>
        <v>2</v>
      </c>
      <c r="AE2280">
        <f t="shared" ca="1" si="213"/>
        <v>54</v>
      </c>
      <c r="AF2280" t="str">
        <f t="shared" ca="1" si="214"/>
        <v>18-64</v>
      </c>
      <c r="AG2280" s="3">
        <f t="shared" si="215"/>
        <v>0.60928607999999995</v>
      </c>
      <c r="AH2280" t="str">
        <f>_xlfn.IFNA(VLOOKUP(Sales_Transactions[[#This Row],[Order ID]],Returned_Items[#All],2,FALSE),"Not Returned")</f>
        <v>Not Returned</v>
      </c>
    </row>
    <row r="2281" spans="1:34" x14ac:dyDescent="0.25">
      <c r="A2281">
        <v>32803</v>
      </c>
      <c r="C2281" t="s">
        <v>797</v>
      </c>
      <c r="D2281" s="2" t="str">
        <f>TEXT(MID(Sales_Transactions[[#This Row],[Order Date]],2,5),"d/m/yyy")</f>
        <v>16/12/2011</v>
      </c>
      <c r="E2281" s="2" t="str">
        <f>TEXT(MID(Sales_Transactions[[#This Row],[Order Date]],2,5),"d")</f>
        <v>16</v>
      </c>
      <c r="F2281" s="2" t="str">
        <f>TEXT(MID(Sales_Transactions[[#This Row],[Order Date]],2,5),"m")</f>
        <v>12</v>
      </c>
      <c r="G2281" s="2" t="str">
        <f>TEXT(MID(Sales_Transactions[[#This Row],[Order Date]],2,5),"yyy")</f>
        <v>2011</v>
      </c>
      <c r="H2281" s="2" t="str">
        <f>TEXT(MID(Sales_Transactions[[#This Row],[Order Date]],2,5),"yyy/m")</f>
        <v>2011/12</v>
      </c>
      <c r="I2281" t="s">
        <v>78</v>
      </c>
      <c r="J2281">
        <f t="shared" si="210"/>
        <v>3</v>
      </c>
      <c r="K2281" s="2">
        <v>49</v>
      </c>
      <c r="L2281" s="3">
        <v>371.95</v>
      </c>
      <c r="M2281" s="4">
        <v>0.08</v>
      </c>
      <c r="N2281" s="5" t="s">
        <v>67</v>
      </c>
      <c r="O2281" s="3">
        <v>-10.33</v>
      </c>
      <c r="P2281" s="3">
        <v>7.84</v>
      </c>
      <c r="Q2281" s="3">
        <v>4.71</v>
      </c>
      <c r="R2281" s="5" t="s">
        <v>2255</v>
      </c>
      <c r="S2281" s="5" t="s">
        <v>2256</v>
      </c>
      <c r="T2281" s="5" t="str">
        <f t="shared" si="211"/>
        <v>James Lanier</v>
      </c>
      <c r="U2281" t="s">
        <v>1988</v>
      </c>
      <c r="V2281" s="5" t="s">
        <v>47</v>
      </c>
      <c r="W2281" s="5" t="s">
        <v>28</v>
      </c>
      <c r="X2281" s="5" t="s">
        <v>41</v>
      </c>
      <c r="Y2281" s="5" t="s">
        <v>169</v>
      </c>
      <c r="Z2281" s="5" t="s">
        <v>43</v>
      </c>
      <c r="AA2281" s="4">
        <v>0.35</v>
      </c>
      <c r="AB2281" s="1">
        <v>40894</v>
      </c>
      <c r="AC2281" s="1">
        <v>25509</v>
      </c>
      <c r="AD2281">
        <f t="shared" si="212"/>
        <v>1</v>
      </c>
      <c r="AE2281">
        <f t="shared" ca="1" si="213"/>
        <v>54</v>
      </c>
      <c r="AF2281" t="str">
        <f t="shared" ca="1" si="214"/>
        <v>18-64</v>
      </c>
      <c r="AG2281" s="3">
        <f t="shared" si="215"/>
        <v>0.25599444897959184</v>
      </c>
      <c r="AH2281" t="str">
        <f>_xlfn.IFNA(VLOOKUP(Sales_Transactions[[#This Row],[Order ID]],Returned_Items[#All],2,FALSE),"Not Returned")</f>
        <v>Not Returned</v>
      </c>
    </row>
    <row r="2282" spans="1:34" x14ac:dyDescent="0.25">
      <c r="A2282">
        <v>32803</v>
      </c>
      <c r="C2282" t="s">
        <v>797</v>
      </c>
      <c r="D2282" s="2" t="str">
        <f>TEXT(MID(Sales_Transactions[[#This Row],[Order Date]],2,5),"d/m/yyy")</f>
        <v>16/12/2011</v>
      </c>
      <c r="E2282" s="2" t="str">
        <f>TEXT(MID(Sales_Transactions[[#This Row],[Order Date]],2,5),"d")</f>
        <v>16</v>
      </c>
      <c r="F2282" s="2" t="str">
        <f>TEXT(MID(Sales_Transactions[[#This Row],[Order Date]],2,5),"m")</f>
        <v>12</v>
      </c>
      <c r="G2282" s="2" t="str">
        <f>TEXT(MID(Sales_Transactions[[#This Row],[Order Date]],2,5),"yyy")</f>
        <v>2011</v>
      </c>
      <c r="H2282" s="2" t="str">
        <f>TEXT(MID(Sales_Transactions[[#This Row],[Order Date]],2,5),"yyy/m")</f>
        <v>2011/12</v>
      </c>
      <c r="I2282" t="s">
        <v>78</v>
      </c>
      <c r="J2282">
        <f t="shared" si="210"/>
        <v>3</v>
      </c>
      <c r="K2282" s="2">
        <v>22</v>
      </c>
      <c r="L2282" s="3">
        <v>96.07</v>
      </c>
      <c r="M2282" s="4">
        <v>0.06</v>
      </c>
      <c r="N2282" s="5" t="s">
        <v>23</v>
      </c>
      <c r="O2282" s="3">
        <v>-4.3600000000000003</v>
      </c>
      <c r="P2282" s="3">
        <v>4.4800000000000004</v>
      </c>
      <c r="Q2282" s="3">
        <v>2.5</v>
      </c>
      <c r="R2282" s="5" t="s">
        <v>2255</v>
      </c>
      <c r="S2282" s="5" t="s">
        <v>2256</v>
      </c>
      <c r="T2282" s="5" t="str">
        <f t="shared" si="211"/>
        <v>James Lanier</v>
      </c>
      <c r="U2282" t="s">
        <v>1988</v>
      </c>
      <c r="V2282" s="5" t="s">
        <v>47</v>
      </c>
      <c r="W2282" s="5" t="s">
        <v>28</v>
      </c>
      <c r="X2282" s="5" t="s">
        <v>98</v>
      </c>
      <c r="Y2282" s="5" t="s">
        <v>1471</v>
      </c>
      <c r="Z2282" s="5" t="s">
        <v>43</v>
      </c>
      <c r="AA2282" s="4">
        <v>0.37</v>
      </c>
      <c r="AB2282" s="1">
        <v>40895</v>
      </c>
      <c r="AC2282" s="1">
        <v>25069</v>
      </c>
      <c r="AD2282">
        <f t="shared" si="212"/>
        <v>2</v>
      </c>
      <c r="AE2282">
        <f t="shared" ca="1" si="213"/>
        <v>55</v>
      </c>
      <c r="AF2282" t="str">
        <f t="shared" ca="1" si="214"/>
        <v>18-64</v>
      </c>
      <c r="AG2282" s="3">
        <f t="shared" si="215"/>
        <v>0.31715054545454546</v>
      </c>
      <c r="AH2282" t="str">
        <f>_xlfn.IFNA(VLOOKUP(Sales_Transactions[[#This Row],[Order ID]],Returned_Items[#All],2,FALSE),"Not Returned")</f>
        <v>Not Returned</v>
      </c>
    </row>
    <row r="2283" spans="1:34" x14ac:dyDescent="0.25">
      <c r="A2283">
        <v>32834</v>
      </c>
      <c r="C2283" t="s">
        <v>694</v>
      </c>
      <c r="D2283" s="2" t="str">
        <f>TEXT(MID(Sales_Transactions[[#This Row],[Order Date]],2,5),"d/m/yyy")</f>
        <v>27/8/2010</v>
      </c>
      <c r="E2283" s="2" t="str">
        <f>TEXT(MID(Sales_Transactions[[#This Row],[Order Date]],2,5),"d")</f>
        <v>27</v>
      </c>
      <c r="F2283" s="2" t="str">
        <f>TEXT(MID(Sales_Transactions[[#This Row],[Order Date]],2,5),"m")</f>
        <v>8</v>
      </c>
      <c r="G2283" s="2" t="str">
        <f>TEXT(MID(Sales_Transactions[[#This Row],[Order Date]],2,5),"yyy")</f>
        <v>2010</v>
      </c>
      <c r="H2283" s="2" t="str">
        <f>TEXT(MID(Sales_Transactions[[#This Row],[Order Date]],2,5),"yyy/m")</f>
        <v>2010/8</v>
      </c>
      <c r="I2283" t="s">
        <v>101</v>
      </c>
      <c r="J2283">
        <f t="shared" si="210"/>
        <v>1</v>
      </c>
      <c r="K2283" s="2">
        <v>39</v>
      </c>
      <c r="L2283" s="3">
        <v>3460.5625</v>
      </c>
      <c r="M2283" s="4">
        <v>0.1</v>
      </c>
      <c r="N2283" s="5" t="s">
        <v>23</v>
      </c>
      <c r="O2283" s="3">
        <v>573.05999999999995</v>
      </c>
      <c r="P2283" s="3">
        <v>115.99</v>
      </c>
      <c r="Q2283" s="3">
        <v>5.92</v>
      </c>
      <c r="R2283" s="5" t="s">
        <v>1141</v>
      </c>
      <c r="S2283" s="5" t="s">
        <v>1142</v>
      </c>
      <c r="T2283" s="5" t="str">
        <f t="shared" si="211"/>
        <v>Noah Childs</v>
      </c>
      <c r="U2283" t="s">
        <v>1988</v>
      </c>
      <c r="V2283" s="5" t="s">
        <v>74</v>
      </c>
      <c r="W2283" s="5" t="s">
        <v>48</v>
      </c>
      <c r="X2283" s="5" t="s">
        <v>49</v>
      </c>
      <c r="Y2283" s="5" t="s">
        <v>1719</v>
      </c>
      <c r="Z2283" s="5" t="s">
        <v>43</v>
      </c>
      <c r="AA2283" s="4">
        <v>0.57999999999999996</v>
      </c>
      <c r="AB2283" s="1">
        <v>40418</v>
      </c>
      <c r="AC2283" s="1">
        <v>24975</v>
      </c>
      <c r="AD2283">
        <f t="shared" si="212"/>
        <v>1</v>
      </c>
      <c r="AE2283">
        <f t="shared" ca="1" si="213"/>
        <v>56</v>
      </c>
      <c r="AF2283" t="str">
        <f t="shared" ca="1" si="214"/>
        <v>18-64</v>
      </c>
      <c r="AG2283" s="3">
        <f t="shared" si="215"/>
        <v>3.1229233333333335</v>
      </c>
      <c r="AH2283" t="str">
        <f>_xlfn.IFNA(VLOOKUP(Sales_Transactions[[#This Row],[Order ID]],Returned_Items[#All],2,FALSE),"Not Returned")</f>
        <v>Not Returned</v>
      </c>
    </row>
    <row r="2284" spans="1:34" x14ac:dyDescent="0.25">
      <c r="A2284">
        <v>33219</v>
      </c>
      <c r="C2284" t="s">
        <v>2428</v>
      </c>
      <c r="D2284" s="2" t="str">
        <f>TEXT(MID(Sales_Transactions[[#This Row],[Order Date]],2,5),"d/m/yyy")</f>
        <v>10/12/2011</v>
      </c>
      <c r="E2284" s="2" t="str">
        <f>TEXT(MID(Sales_Transactions[[#This Row],[Order Date]],2,5),"d")</f>
        <v>10</v>
      </c>
      <c r="F2284" s="2" t="str">
        <f>TEXT(MID(Sales_Transactions[[#This Row],[Order Date]],2,5),"m")</f>
        <v>12</v>
      </c>
      <c r="G2284" s="2" t="str">
        <f>TEXT(MID(Sales_Transactions[[#This Row],[Order Date]],2,5),"yyy")</f>
        <v>2011</v>
      </c>
      <c r="H2284" s="2" t="str">
        <f>TEXT(MID(Sales_Transactions[[#This Row],[Order Date]],2,5),"yyy/m")</f>
        <v>2011/12</v>
      </c>
      <c r="I2284" t="s">
        <v>33</v>
      </c>
      <c r="J2284">
        <f t="shared" si="210"/>
        <v>4</v>
      </c>
      <c r="K2284" s="2">
        <v>32</v>
      </c>
      <c r="L2284" s="3">
        <v>7341.96</v>
      </c>
      <c r="M2284" s="4">
        <v>0</v>
      </c>
      <c r="N2284" s="5" t="s">
        <v>34</v>
      </c>
      <c r="O2284" s="3">
        <v>764.95</v>
      </c>
      <c r="P2284" s="3">
        <v>216.6</v>
      </c>
      <c r="Q2284" s="3">
        <v>64.2</v>
      </c>
      <c r="R2284" s="5" t="s">
        <v>2081</v>
      </c>
      <c r="S2284" s="5" t="s">
        <v>2233</v>
      </c>
      <c r="T2284" s="5" t="str">
        <f t="shared" si="211"/>
        <v>Duane Huffman</v>
      </c>
      <c r="U2284" t="s">
        <v>1988</v>
      </c>
      <c r="V2284" s="5" t="s">
        <v>37</v>
      </c>
      <c r="W2284" s="5" t="s">
        <v>57</v>
      </c>
      <c r="X2284" s="5" t="s">
        <v>154</v>
      </c>
      <c r="Y2284" s="5" t="s">
        <v>501</v>
      </c>
      <c r="Z2284" s="5" t="s">
        <v>40</v>
      </c>
      <c r="AA2284" s="4">
        <v>0.59</v>
      </c>
      <c r="AB2284" s="1">
        <v>40888</v>
      </c>
      <c r="AC2284" s="1">
        <v>25003</v>
      </c>
      <c r="AD2284">
        <f t="shared" si="212"/>
        <v>1</v>
      </c>
      <c r="AE2284">
        <f t="shared" ca="1" si="213"/>
        <v>56</v>
      </c>
      <c r="AF2284" t="str">
        <f t="shared" ca="1" si="214"/>
        <v>18-64</v>
      </c>
      <c r="AG2284" s="3">
        <f t="shared" si="215"/>
        <v>8.7750000000000004</v>
      </c>
      <c r="AH2284" t="str">
        <f>_xlfn.IFNA(VLOOKUP(Sales_Transactions[[#This Row],[Order ID]],Returned_Items[#All],2,FALSE),"Not Returned")</f>
        <v>Not Returned</v>
      </c>
    </row>
    <row r="2285" spans="1:34" x14ac:dyDescent="0.25">
      <c r="A2285">
        <v>33477</v>
      </c>
      <c r="C2285" t="s">
        <v>2173</v>
      </c>
      <c r="D2285" s="2" t="str">
        <f>TEXT(MID(Sales_Transactions[[#This Row],[Order Date]],2,5),"d/m/yyy")</f>
        <v>19/10/2012</v>
      </c>
      <c r="E2285" s="2" t="str">
        <f>TEXT(MID(Sales_Transactions[[#This Row],[Order Date]],2,5),"d")</f>
        <v>19</v>
      </c>
      <c r="F2285" s="2" t="str">
        <f>TEXT(MID(Sales_Transactions[[#This Row],[Order Date]],2,5),"m")</f>
        <v>10</v>
      </c>
      <c r="G2285" s="2" t="str">
        <f>TEXT(MID(Sales_Transactions[[#This Row],[Order Date]],2,5),"yyy")</f>
        <v>2012</v>
      </c>
      <c r="H2285" s="2" t="str">
        <f>TEXT(MID(Sales_Transactions[[#This Row],[Order Date]],2,5),"yyy/m")</f>
        <v>2012/10</v>
      </c>
      <c r="I2285" t="s">
        <v>33</v>
      </c>
      <c r="J2285">
        <f t="shared" si="210"/>
        <v>4</v>
      </c>
      <c r="K2285" s="2">
        <v>28</v>
      </c>
      <c r="L2285" s="3">
        <v>269.27999999999997</v>
      </c>
      <c r="M2285" s="4">
        <v>0.08</v>
      </c>
      <c r="N2285" s="5" t="s">
        <v>23</v>
      </c>
      <c r="O2285" s="3">
        <v>113.63</v>
      </c>
      <c r="P2285" s="3">
        <v>10.35</v>
      </c>
      <c r="Q2285" s="3">
        <v>0.99</v>
      </c>
      <c r="R2285" s="5" t="s">
        <v>2081</v>
      </c>
      <c r="S2285" s="5" t="s">
        <v>2233</v>
      </c>
      <c r="T2285" s="5" t="str">
        <f t="shared" si="211"/>
        <v>Duane Huffman</v>
      </c>
      <c r="U2285" t="s">
        <v>1988</v>
      </c>
      <c r="V2285" s="5" t="s">
        <v>27</v>
      </c>
      <c r="W2285" s="5" t="s">
        <v>28</v>
      </c>
      <c r="X2285" s="5" t="s">
        <v>115</v>
      </c>
      <c r="Y2285" s="5" t="s">
        <v>2429</v>
      </c>
      <c r="Z2285" s="5" t="s">
        <v>43</v>
      </c>
      <c r="AA2285" s="4">
        <v>0.37</v>
      </c>
      <c r="AB2285" s="1">
        <v>41203</v>
      </c>
      <c r="AC2285" s="1">
        <v>22270</v>
      </c>
      <c r="AD2285">
        <f t="shared" si="212"/>
        <v>2</v>
      </c>
      <c r="AE2285">
        <f t="shared" ca="1" si="213"/>
        <v>63</v>
      </c>
      <c r="AF2285" t="str">
        <f t="shared" ca="1" si="214"/>
        <v>18-64</v>
      </c>
      <c r="AG2285" s="3">
        <f t="shared" si="215"/>
        <v>0.40470428571428574</v>
      </c>
      <c r="AH2285" t="str">
        <f>_xlfn.IFNA(VLOOKUP(Sales_Transactions[[#This Row],[Order ID]],Returned_Items[#All],2,FALSE),"Not Returned")</f>
        <v>Returned</v>
      </c>
    </row>
    <row r="2286" spans="1:34" x14ac:dyDescent="0.25">
      <c r="A2286">
        <v>34082</v>
      </c>
      <c r="C2286" t="s">
        <v>2354</v>
      </c>
      <c r="D2286" s="2" t="str">
        <f>TEXT(MID(Sales_Transactions[[#This Row],[Order Date]],2,5),"d/m/yyy")</f>
        <v>28/10/2011</v>
      </c>
      <c r="E2286" s="2" t="str">
        <f>TEXT(MID(Sales_Transactions[[#This Row],[Order Date]],2,5),"d")</f>
        <v>28</v>
      </c>
      <c r="F2286" s="2" t="str">
        <f>TEXT(MID(Sales_Transactions[[#This Row],[Order Date]],2,5),"m")</f>
        <v>10</v>
      </c>
      <c r="G2286" s="2" t="str">
        <f>TEXT(MID(Sales_Transactions[[#This Row],[Order Date]],2,5),"yyy")</f>
        <v>2011</v>
      </c>
      <c r="H2286" s="2" t="str">
        <f>TEXT(MID(Sales_Transactions[[#This Row],[Order Date]],2,5),"yyy/m")</f>
        <v>2011/10</v>
      </c>
      <c r="I2286" t="s">
        <v>52</v>
      </c>
      <c r="J2286">
        <f t="shared" si="210"/>
        <v>1</v>
      </c>
      <c r="K2286" s="2">
        <v>19</v>
      </c>
      <c r="L2286" s="3">
        <v>2536.1799999999998</v>
      </c>
      <c r="M2286" s="4">
        <v>0.1</v>
      </c>
      <c r="N2286" s="5" t="s">
        <v>23</v>
      </c>
      <c r="O2286" s="3">
        <v>350.62</v>
      </c>
      <c r="P2286" s="3">
        <v>142.86000000000001</v>
      </c>
      <c r="Q2286" s="3">
        <v>19.989999999999998</v>
      </c>
      <c r="R2286" s="5" t="s">
        <v>967</v>
      </c>
      <c r="S2286" s="5" t="s">
        <v>2310</v>
      </c>
      <c r="T2286" s="5" t="str">
        <f t="shared" si="211"/>
        <v>Dan Lawera</v>
      </c>
      <c r="U2286" t="s">
        <v>1988</v>
      </c>
      <c r="V2286" s="5" t="s">
        <v>47</v>
      </c>
      <c r="W2286" s="5" t="s">
        <v>28</v>
      </c>
      <c r="X2286" s="5" t="s">
        <v>29</v>
      </c>
      <c r="Y2286" s="5" t="s">
        <v>1542</v>
      </c>
      <c r="Z2286" s="5" t="s">
        <v>43</v>
      </c>
      <c r="AA2286" s="4">
        <v>0.56000000000000005</v>
      </c>
      <c r="AB2286" s="1">
        <v>40845</v>
      </c>
      <c r="AC2286" s="1">
        <v>22138</v>
      </c>
      <c r="AD2286">
        <f t="shared" si="212"/>
        <v>1</v>
      </c>
      <c r="AE2286">
        <f t="shared" ca="1" si="213"/>
        <v>63</v>
      </c>
      <c r="AF2286" t="str">
        <f t="shared" ca="1" si="214"/>
        <v>18-64</v>
      </c>
      <c r="AG2286" s="3">
        <f t="shared" si="215"/>
        <v>8.5635336842105261</v>
      </c>
      <c r="AH2286" t="str">
        <f>_xlfn.IFNA(VLOOKUP(Sales_Transactions[[#This Row],[Order ID]],Returned_Items[#All],2,FALSE),"Not Returned")</f>
        <v>Not Returned</v>
      </c>
    </row>
    <row r="2287" spans="1:34" x14ac:dyDescent="0.25">
      <c r="A2287">
        <v>34082</v>
      </c>
      <c r="C2287" t="s">
        <v>2354</v>
      </c>
      <c r="D2287" s="2" t="str">
        <f>TEXT(MID(Sales_Transactions[[#This Row],[Order Date]],2,5),"d/m/yyy")</f>
        <v>28/10/2011</v>
      </c>
      <c r="E2287" s="2" t="str">
        <f>TEXT(MID(Sales_Transactions[[#This Row],[Order Date]],2,5),"d")</f>
        <v>28</v>
      </c>
      <c r="F2287" s="2" t="str">
        <f>TEXT(MID(Sales_Transactions[[#This Row],[Order Date]],2,5),"m")</f>
        <v>10</v>
      </c>
      <c r="G2287" s="2" t="str">
        <f>TEXT(MID(Sales_Transactions[[#This Row],[Order Date]],2,5),"yyy")</f>
        <v>2011</v>
      </c>
      <c r="H2287" s="2" t="str">
        <f>TEXT(MID(Sales_Transactions[[#This Row],[Order Date]],2,5),"yyy/m")</f>
        <v>2011/10</v>
      </c>
      <c r="I2287" t="s">
        <v>52</v>
      </c>
      <c r="J2287">
        <f t="shared" si="210"/>
        <v>1</v>
      </c>
      <c r="K2287" s="2">
        <v>20</v>
      </c>
      <c r="L2287" s="3">
        <v>38.56</v>
      </c>
      <c r="M2287" s="4">
        <v>7.0000000000000007E-2</v>
      </c>
      <c r="N2287" s="5" t="s">
        <v>23</v>
      </c>
      <c r="O2287" s="3">
        <v>-10.25</v>
      </c>
      <c r="P2287" s="3">
        <v>1.88</v>
      </c>
      <c r="Q2287" s="3">
        <v>1.49</v>
      </c>
      <c r="R2287" s="5" t="s">
        <v>967</v>
      </c>
      <c r="S2287" s="5" t="s">
        <v>2310</v>
      </c>
      <c r="T2287" s="5" t="str">
        <f t="shared" si="211"/>
        <v>Dan Lawera</v>
      </c>
      <c r="U2287" t="s">
        <v>1988</v>
      </c>
      <c r="V2287" s="5" t="s">
        <v>47</v>
      </c>
      <c r="W2287" s="5" t="s">
        <v>28</v>
      </c>
      <c r="X2287" s="5" t="s">
        <v>41</v>
      </c>
      <c r="Y2287" s="5" t="s">
        <v>259</v>
      </c>
      <c r="Z2287" s="5" t="s">
        <v>43</v>
      </c>
      <c r="AA2287" s="4">
        <v>0.37</v>
      </c>
      <c r="AB2287" s="1">
        <v>40845</v>
      </c>
      <c r="AC2287" s="1">
        <v>24633</v>
      </c>
      <c r="AD2287">
        <f t="shared" si="212"/>
        <v>1</v>
      </c>
      <c r="AE2287">
        <f t="shared" ca="1" si="213"/>
        <v>57</v>
      </c>
      <c r="AF2287" t="str">
        <f t="shared" ca="1" si="214"/>
        <v>18-64</v>
      </c>
      <c r="AG2287" s="3">
        <f t="shared" si="215"/>
        <v>0.16843420000000001</v>
      </c>
      <c r="AH2287" t="str">
        <f>_xlfn.IFNA(VLOOKUP(Sales_Transactions[[#This Row],[Order ID]],Returned_Items[#All],2,FALSE),"Not Returned")</f>
        <v>Not Returned</v>
      </c>
    </row>
    <row r="2288" spans="1:34" x14ac:dyDescent="0.25">
      <c r="A2288">
        <v>34082</v>
      </c>
      <c r="C2288" t="s">
        <v>2354</v>
      </c>
      <c r="D2288" s="2" t="str">
        <f>TEXT(MID(Sales_Transactions[[#This Row],[Order Date]],2,5),"d/m/yyy")</f>
        <v>28/10/2011</v>
      </c>
      <c r="E2288" s="2" t="str">
        <f>TEXT(MID(Sales_Transactions[[#This Row],[Order Date]],2,5),"d")</f>
        <v>28</v>
      </c>
      <c r="F2288" s="2" t="str">
        <f>TEXT(MID(Sales_Transactions[[#This Row],[Order Date]],2,5),"m")</f>
        <v>10</v>
      </c>
      <c r="G2288" s="2" t="str">
        <f>TEXT(MID(Sales_Transactions[[#This Row],[Order Date]],2,5),"yyy")</f>
        <v>2011</v>
      </c>
      <c r="H2288" s="2" t="str">
        <f>TEXT(MID(Sales_Transactions[[#This Row],[Order Date]],2,5),"yyy/m")</f>
        <v>2011/10</v>
      </c>
      <c r="I2288" t="s">
        <v>52</v>
      </c>
      <c r="J2288">
        <f t="shared" si="210"/>
        <v>1</v>
      </c>
      <c r="K2288" s="2">
        <v>35</v>
      </c>
      <c r="L2288" s="3">
        <v>764.32</v>
      </c>
      <c r="M2288" s="4">
        <v>0.02</v>
      </c>
      <c r="N2288" s="5" t="s">
        <v>23</v>
      </c>
      <c r="O2288" s="3">
        <v>-34.590000000000003</v>
      </c>
      <c r="P2288" s="3">
        <v>21.38</v>
      </c>
      <c r="Q2288" s="3">
        <v>8.99</v>
      </c>
      <c r="R2288" s="5" t="s">
        <v>967</v>
      </c>
      <c r="S2288" s="5" t="s">
        <v>2310</v>
      </c>
      <c r="T2288" s="5" t="str">
        <f t="shared" si="211"/>
        <v>Dan Lawera</v>
      </c>
      <c r="U2288" t="s">
        <v>1988</v>
      </c>
      <c r="V2288" s="5" t="s">
        <v>47</v>
      </c>
      <c r="W2288" s="5" t="s">
        <v>28</v>
      </c>
      <c r="X2288" s="5" t="s">
        <v>124</v>
      </c>
      <c r="Y2288" s="5" t="s">
        <v>719</v>
      </c>
      <c r="Z2288" s="5" t="s">
        <v>60</v>
      </c>
      <c r="AA2288" s="4">
        <v>0.59</v>
      </c>
      <c r="AB2288" s="1">
        <v>40846</v>
      </c>
      <c r="AC2288" s="1">
        <v>24755</v>
      </c>
      <c r="AD2288">
        <f t="shared" si="212"/>
        <v>2</v>
      </c>
      <c r="AE2288">
        <f t="shared" ca="1" si="213"/>
        <v>56</v>
      </c>
      <c r="AF2288" t="str">
        <f t="shared" ca="1" si="214"/>
        <v>18-64</v>
      </c>
      <c r="AG2288" s="3">
        <f t="shared" si="215"/>
        <v>0.86759211428571426</v>
      </c>
      <c r="AH2288" t="str">
        <f>_xlfn.IFNA(VLOOKUP(Sales_Transactions[[#This Row],[Order ID]],Returned_Items[#All],2,FALSE),"Not Returned")</f>
        <v>Not Returned</v>
      </c>
    </row>
    <row r="2289" spans="1:34" x14ac:dyDescent="0.25">
      <c r="A2289">
        <v>34211</v>
      </c>
      <c r="C2289" t="s">
        <v>2430</v>
      </c>
      <c r="D2289" s="2" t="str">
        <f>TEXT(MID(Sales_Transactions[[#This Row],[Order Date]],2,5),"d/m/yyy")</f>
        <v>13/2/2012</v>
      </c>
      <c r="E2289" s="2" t="str">
        <f>TEXT(MID(Sales_Transactions[[#This Row],[Order Date]],2,5),"d")</f>
        <v>13</v>
      </c>
      <c r="F2289" s="2" t="str">
        <f>TEXT(MID(Sales_Transactions[[#This Row],[Order Date]],2,5),"m")</f>
        <v>2</v>
      </c>
      <c r="G2289" s="2" t="str">
        <f>TEXT(MID(Sales_Transactions[[#This Row],[Order Date]],2,5),"yyy")</f>
        <v>2012</v>
      </c>
      <c r="H2289" s="2" t="str">
        <f>TEXT(MID(Sales_Transactions[[#This Row],[Order Date]],2,5),"yyy/m")</f>
        <v>2012/2</v>
      </c>
      <c r="I2289" t="s">
        <v>52</v>
      </c>
      <c r="J2289">
        <f t="shared" si="210"/>
        <v>1</v>
      </c>
      <c r="K2289" s="2">
        <v>15</v>
      </c>
      <c r="L2289" s="3">
        <v>136.49</v>
      </c>
      <c r="M2289" s="4">
        <v>0.1</v>
      </c>
      <c r="N2289" s="5" t="s">
        <v>23</v>
      </c>
      <c r="O2289" s="3">
        <v>36.229999999999997</v>
      </c>
      <c r="P2289" s="3">
        <v>9.93</v>
      </c>
      <c r="Q2289" s="3">
        <v>1.0900000000000001</v>
      </c>
      <c r="R2289" s="5" t="s">
        <v>143</v>
      </c>
      <c r="S2289" s="5" t="s">
        <v>2247</v>
      </c>
      <c r="T2289" s="5" t="str">
        <f t="shared" si="211"/>
        <v>Alan Hwang</v>
      </c>
      <c r="U2289" t="s">
        <v>1988</v>
      </c>
      <c r="V2289" s="5" t="s">
        <v>27</v>
      </c>
      <c r="W2289" s="5" t="s">
        <v>28</v>
      </c>
      <c r="X2289" s="5" t="s">
        <v>124</v>
      </c>
      <c r="Y2289" s="5" t="s">
        <v>1854</v>
      </c>
      <c r="Z2289" s="5" t="s">
        <v>84</v>
      </c>
      <c r="AA2289" s="4">
        <v>0.43</v>
      </c>
      <c r="AB2289" s="1">
        <v>40955</v>
      </c>
      <c r="AC2289" s="1">
        <v>24718</v>
      </c>
      <c r="AD2289">
        <f t="shared" si="212"/>
        <v>3</v>
      </c>
      <c r="AE2289">
        <f t="shared" ca="1" si="213"/>
        <v>56</v>
      </c>
      <c r="AF2289" t="str">
        <f t="shared" ca="1" si="214"/>
        <v>18-64</v>
      </c>
      <c r="AG2289" s="3">
        <f t="shared" si="215"/>
        <v>0.73400466666666664</v>
      </c>
      <c r="AH2289" t="str">
        <f>_xlfn.IFNA(VLOOKUP(Sales_Transactions[[#This Row],[Order ID]],Returned_Items[#All],2,FALSE),"Not Returned")</f>
        <v>Not Returned</v>
      </c>
    </row>
    <row r="2290" spans="1:34" x14ac:dyDescent="0.25">
      <c r="A2290">
        <v>34244</v>
      </c>
      <c r="C2290" t="s">
        <v>1049</v>
      </c>
      <c r="D2290" s="2" t="str">
        <f>TEXT(MID(Sales_Transactions[[#This Row],[Order Date]],2,5),"d/m/yyy")</f>
        <v>29/9/2010</v>
      </c>
      <c r="E2290" s="2" t="str">
        <f>TEXT(MID(Sales_Transactions[[#This Row],[Order Date]],2,5),"d")</f>
        <v>29</v>
      </c>
      <c r="F2290" s="2" t="str">
        <f>TEXT(MID(Sales_Transactions[[#This Row],[Order Date]],2,5),"m")</f>
        <v>9</v>
      </c>
      <c r="G2290" s="2" t="str">
        <f>TEXT(MID(Sales_Transactions[[#This Row],[Order Date]],2,5),"yyy")</f>
        <v>2010</v>
      </c>
      <c r="H2290" s="2" t="str">
        <f>TEXT(MID(Sales_Transactions[[#This Row],[Order Date]],2,5),"yyy/m")</f>
        <v>2010/9</v>
      </c>
      <c r="I2290" t="s">
        <v>22</v>
      </c>
      <c r="J2290">
        <f t="shared" si="210"/>
        <v>2</v>
      </c>
      <c r="K2290" s="2">
        <v>25</v>
      </c>
      <c r="L2290" s="3">
        <v>205.3</v>
      </c>
      <c r="M2290" s="4">
        <v>0</v>
      </c>
      <c r="N2290" s="5" t="s">
        <v>67</v>
      </c>
      <c r="O2290" s="3">
        <v>-89.56</v>
      </c>
      <c r="P2290" s="3">
        <v>7.37</v>
      </c>
      <c r="Q2290" s="3">
        <v>5.53</v>
      </c>
      <c r="R2290" s="5" t="s">
        <v>2081</v>
      </c>
      <c r="S2290" s="5" t="s">
        <v>2233</v>
      </c>
      <c r="T2290" s="5" t="str">
        <f t="shared" si="211"/>
        <v>Duane Huffman</v>
      </c>
      <c r="U2290" t="s">
        <v>1988</v>
      </c>
      <c r="V2290" s="5" t="s">
        <v>37</v>
      </c>
      <c r="W2290" s="5" t="s">
        <v>48</v>
      </c>
      <c r="X2290" s="5" t="s">
        <v>87</v>
      </c>
      <c r="Y2290" s="5" t="s">
        <v>1920</v>
      </c>
      <c r="Z2290" s="5" t="s">
        <v>60</v>
      </c>
      <c r="AA2290" s="4">
        <v>0.69</v>
      </c>
      <c r="AB2290" s="1">
        <v>40459</v>
      </c>
      <c r="AC2290" s="1">
        <v>24735</v>
      </c>
      <c r="AD2290">
        <f t="shared" si="212"/>
        <v>9</v>
      </c>
      <c r="AE2290">
        <f t="shared" ca="1" si="213"/>
        <v>56</v>
      </c>
      <c r="AF2290" t="str">
        <f t="shared" ca="1" si="214"/>
        <v>18-64</v>
      </c>
      <c r="AG2290" s="3">
        <f t="shared" si="215"/>
        <v>0.51600000000000001</v>
      </c>
      <c r="AH2290" t="str">
        <f>_xlfn.IFNA(VLOOKUP(Sales_Transactions[[#This Row],[Order ID]],Returned_Items[#All],2,FALSE),"Not Returned")</f>
        <v>Not Returned</v>
      </c>
    </row>
    <row r="2291" spans="1:34" x14ac:dyDescent="0.25">
      <c r="A2291">
        <v>34244</v>
      </c>
      <c r="C2291" t="s">
        <v>1049</v>
      </c>
      <c r="D2291" s="2" t="str">
        <f>TEXT(MID(Sales_Transactions[[#This Row],[Order Date]],2,5),"d/m/yyy")</f>
        <v>29/9/2010</v>
      </c>
      <c r="E2291" s="2" t="str">
        <f>TEXT(MID(Sales_Transactions[[#This Row],[Order Date]],2,5),"d")</f>
        <v>29</v>
      </c>
      <c r="F2291" s="2" t="str">
        <f>TEXT(MID(Sales_Transactions[[#This Row],[Order Date]],2,5),"m")</f>
        <v>9</v>
      </c>
      <c r="G2291" s="2" t="str">
        <f>TEXT(MID(Sales_Transactions[[#This Row],[Order Date]],2,5),"yyy")</f>
        <v>2010</v>
      </c>
      <c r="H2291" s="2" t="str">
        <f>TEXT(MID(Sales_Transactions[[#This Row],[Order Date]],2,5),"yyy/m")</f>
        <v>2010/9</v>
      </c>
      <c r="I2291" t="s">
        <v>22</v>
      </c>
      <c r="J2291">
        <f t="shared" si="210"/>
        <v>2</v>
      </c>
      <c r="K2291" s="2">
        <v>4</v>
      </c>
      <c r="L2291" s="3">
        <v>125.7</v>
      </c>
      <c r="M2291" s="4">
        <v>0.04</v>
      </c>
      <c r="N2291" s="5" t="s">
        <v>23</v>
      </c>
      <c r="O2291" s="3">
        <v>-62.77</v>
      </c>
      <c r="P2291" s="3">
        <v>31.78</v>
      </c>
      <c r="Q2291" s="3">
        <v>1.99</v>
      </c>
      <c r="R2291" s="5" t="s">
        <v>2081</v>
      </c>
      <c r="S2291" s="5" t="s">
        <v>2233</v>
      </c>
      <c r="T2291" s="5" t="str">
        <f t="shared" si="211"/>
        <v>Duane Huffman</v>
      </c>
      <c r="U2291" t="s">
        <v>1988</v>
      </c>
      <c r="V2291" s="5" t="s">
        <v>37</v>
      </c>
      <c r="W2291" s="5" t="s">
        <v>48</v>
      </c>
      <c r="X2291" s="5" t="s">
        <v>87</v>
      </c>
      <c r="Y2291" s="5" t="s">
        <v>189</v>
      </c>
      <c r="Z2291" s="5" t="s">
        <v>60</v>
      </c>
      <c r="AA2291" s="4">
        <v>0.42</v>
      </c>
      <c r="AB2291" s="1">
        <v>40452</v>
      </c>
      <c r="AC2291" s="1">
        <v>24164</v>
      </c>
      <c r="AD2291">
        <f t="shared" si="212"/>
        <v>2</v>
      </c>
      <c r="AE2291">
        <f t="shared" ca="1" si="213"/>
        <v>58</v>
      </c>
      <c r="AF2291" t="str">
        <f t="shared" ca="1" si="214"/>
        <v>18-64</v>
      </c>
      <c r="AG2291" s="3">
        <f t="shared" si="215"/>
        <v>8.4393220000000007</v>
      </c>
      <c r="AH2291" t="str">
        <f>_xlfn.IFNA(VLOOKUP(Sales_Transactions[[#This Row],[Order ID]],Returned_Items[#All],2,FALSE),"Not Returned")</f>
        <v>Not Returned</v>
      </c>
    </row>
    <row r="2292" spans="1:34" x14ac:dyDescent="0.25">
      <c r="A2292">
        <v>34658</v>
      </c>
      <c r="C2292" t="s">
        <v>2431</v>
      </c>
      <c r="D2292" s="2" t="str">
        <f>TEXT(MID(Sales_Transactions[[#This Row],[Order Date]],2,5),"d/m/yyy")</f>
        <v>18/11/2010</v>
      </c>
      <c r="E2292" s="2" t="str">
        <f>TEXT(MID(Sales_Transactions[[#This Row],[Order Date]],2,5),"d")</f>
        <v>18</v>
      </c>
      <c r="F2292" s="2" t="str">
        <f>TEXT(MID(Sales_Transactions[[#This Row],[Order Date]],2,5),"m")</f>
        <v>11</v>
      </c>
      <c r="G2292" s="2" t="str">
        <f>TEXT(MID(Sales_Transactions[[#This Row],[Order Date]],2,5),"yyy")</f>
        <v>2010</v>
      </c>
      <c r="H2292" s="2" t="str">
        <f>TEXT(MID(Sales_Transactions[[#This Row],[Order Date]],2,5),"yyy/m")</f>
        <v>2010/11</v>
      </c>
      <c r="I2292" t="s">
        <v>78</v>
      </c>
      <c r="J2292">
        <f t="shared" si="210"/>
        <v>3</v>
      </c>
      <c r="K2292" s="2">
        <v>33</v>
      </c>
      <c r="L2292" s="3">
        <v>2701.69</v>
      </c>
      <c r="M2292" s="4">
        <v>0.05</v>
      </c>
      <c r="N2292" s="5" t="s">
        <v>34</v>
      </c>
      <c r="O2292" s="3">
        <v>-926.33</v>
      </c>
      <c r="P2292" s="3">
        <v>81.94</v>
      </c>
      <c r="Q2292" s="3">
        <v>55.81</v>
      </c>
      <c r="R2292" s="5" t="s">
        <v>143</v>
      </c>
      <c r="S2292" s="5" t="s">
        <v>2247</v>
      </c>
      <c r="T2292" s="5" t="str">
        <f t="shared" si="211"/>
        <v>Alan Hwang</v>
      </c>
      <c r="U2292" t="s">
        <v>1988</v>
      </c>
      <c r="V2292" s="5" t="s">
        <v>27</v>
      </c>
      <c r="W2292" s="5" t="s">
        <v>57</v>
      </c>
      <c r="X2292" s="5" t="s">
        <v>104</v>
      </c>
      <c r="Y2292" s="5" t="s">
        <v>1957</v>
      </c>
      <c r="Z2292" s="5" t="s">
        <v>106</v>
      </c>
      <c r="AA2292" s="4">
        <v>0.6</v>
      </c>
      <c r="AB2292" s="1">
        <v>40500</v>
      </c>
      <c r="AC2292" s="1">
        <v>24290</v>
      </c>
      <c r="AD2292">
        <f t="shared" si="212"/>
        <v>0</v>
      </c>
      <c r="AE2292">
        <f t="shared" ca="1" si="213"/>
        <v>58</v>
      </c>
      <c r="AF2292" t="str">
        <f t="shared" ca="1" si="214"/>
        <v>18-64</v>
      </c>
      <c r="AG2292" s="3">
        <f t="shared" si="215"/>
        <v>4.1730009090909084</v>
      </c>
      <c r="AH2292" t="str">
        <f>_xlfn.IFNA(VLOOKUP(Sales_Transactions[[#This Row],[Order ID]],Returned_Items[#All],2,FALSE),"Not Returned")</f>
        <v>Returned</v>
      </c>
    </row>
    <row r="2293" spans="1:34" x14ac:dyDescent="0.25">
      <c r="A2293">
        <v>34788</v>
      </c>
      <c r="C2293" t="s">
        <v>2432</v>
      </c>
      <c r="D2293" s="2" t="str">
        <f>TEXT(MID(Sales_Transactions[[#This Row],[Order Date]],2,5),"d/m/yyy")</f>
        <v>9/11/2009</v>
      </c>
      <c r="E2293" s="2" t="str">
        <f>TEXT(MID(Sales_Transactions[[#This Row],[Order Date]],2,5),"d")</f>
        <v>9</v>
      </c>
      <c r="F2293" s="2" t="str">
        <f>TEXT(MID(Sales_Transactions[[#This Row],[Order Date]],2,5),"m")</f>
        <v>11</v>
      </c>
      <c r="G2293" s="2" t="str">
        <f>TEXT(MID(Sales_Transactions[[#This Row],[Order Date]],2,5),"yyy")</f>
        <v>2009</v>
      </c>
      <c r="H2293" s="2" t="str">
        <f>TEXT(MID(Sales_Transactions[[#This Row],[Order Date]],2,5),"yyy/m")</f>
        <v>2009/11</v>
      </c>
      <c r="I2293" t="s">
        <v>33</v>
      </c>
      <c r="J2293">
        <f t="shared" si="210"/>
        <v>4</v>
      </c>
      <c r="K2293" s="2">
        <v>4</v>
      </c>
      <c r="L2293" s="3">
        <v>30.47</v>
      </c>
      <c r="M2293" s="4">
        <v>0.02</v>
      </c>
      <c r="N2293" s="5" t="s">
        <v>23</v>
      </c>
      <c r="O2293" s="3">
        <v>-10.7</v>
      </c>
      <c r="P2293" s="3">
        <v>5.98</v>
      </c>
      <c r="Q2293" s="3">
        <v>5.15</v>
      </c>
      <c r="R2293" s="5" t="s">
        <v>143</v>
      </c>
      <c r="S2293" s="5" t="s">
        <v>2247</v>
      </c>
      <c r="T2293" s="5" t="str">
        <f t="shared" si="211"/>
        <v>Alan Hwang</v>
      </c>
      <c r="U2293" t="s">
        <v>1988</v>
      </c>
      <c r="V2293" s="5" t="s">
        <v>47</v>
      </c>
      <c r="W2293" s="5" t="s">
        <v>28</v>
      </c>
      <c r="X2293" s="5" t="s">
        <v>75</v>
      </c>
      <c r="Y2293" s="5" t="s">
        <v>1758</v>
      </c>
      <c r="Z2293" s="5" t="s">
        <v>43</v>
      </c>
      <c r="AA2293" s="4">
        <v>0.36</v>
      </c>
      <c r="AB2293" s="1">
        <v>40128</v>
      </c>
      <c r="AC2293" s="1">
        <v>24163</v>
      </c>
      <c r="AD2293">
        <f t="shared" si="212"/>
        <v>2</v>
      </c>
      <c r="AE2293">
        <f t="shared" ca="1" si="213"/>
        <v>58</v>
      </c>
      <c r="AF2293" t="str">
        <f t="shared" ca="1" si="214"/>
        <v>18-64</v>
      </c>
      <c r="AG2293" s="3">
        <f t="shared" si="215"/>
        <v>2.7822010000000001</v>
      </c>
      <c r="AH2293" t="str">
        <f>_xlfn.IFNA(VLOOKUP(Sales_Transactions[[#This Row],[Order ID]],Returned_Items[#All],2,FALSE),"Not Returned")</f>
        <v>Not Returned</v>
      </c>
    </row>
    <row r="2294" spans="1:34" x14ac:dyDescent="0.25">
      <c r="A2294">
        <v>34918</v>
      </c>
      <c r="C2294" t="s">
        <v>671</v>
      </c>
      <c r="D2294" s="2" t="str">
        <f>TEXT(MID(Sales_Transactions[[#This Row],[Order Date]],2,5),"d/m/yyy")</f>
        <v>23/10/2009</v>
      </c>
      <c r="E2294" s="2" t="str">
        <f>TEXT(MID(Sales_Transactions[[#This Row],[Order Date]],2,5),"d")</f>
        <v>23</v>
      </c>
      <c r="F2294" s="2" t="str">
        <f>TEXT(MID(Sales_Transactions[[#This Row],[Order Date]],2,5),"m")</f>
        <v>10</v>
      </c>
      <c r="G2294" s="2" t="str">
        <f>TEXT(MID(Sales_Transactions[[#This Row],[Order Date]],2,5),"yyy")</f>
        <v>2009</v>
      </c>
      <c r="H2294" s="2" t="str">
        <f>TEXT(MID(Sales_Transactions[[#This Row],[Order Date]],2,5),"yyy/m")</f>
        <v>2009/10</v>
      </c>
      <c r="I2294" t="s">
        <v>78</v>
      </c>
      <c r="J2294">
        <f t="shared" si="210"/>
        <v>3</v>
      </c>
      <c r="K2294" s="2">
        <v>12</v>
      </c>
      <c r="L2294" s="3">
        <v>2230.9699999999998</v>
      </c>
      <c r="M2294" s="4">
        <v>0.06</v>
      </c>
      <c r="N2294" s="5" t="s">
        <v>34</v>
      </c>
      <c r="O2294" s="3">
        <v>273.27</v>
      </c>
      <c r="P2294" s="3">
        <v>180.98</v>
      </c>
      <c r="Q2294" s="3">
        <v>26.2</v>
      </c>
      <c r="R2294" s="5" t="s">
        <v>2433</v>
      </c>
      <c r="S2294" s="5" t="s">
        <v>2434</v>
      </c>
      <c r="T2294" s="5" t="str">
        <f t="shared" si="211"/>
        <v>Amy Cox</v>
      </c>
      <c r="U2294" t="s">
        <v>1988</v>
      </c>
      <c r="V2294" s="5" t="s">
        <v>47</v>
      </c>
      <c r="W2294" s="5" t="s">
        <v>57</v>
      </c>
      <c r="X2294" s="5" t="s">
        <v>154</v>
      </c>
      <c r="Y2294" s="5" t="s">
        <v>414</v>
      </c>
      <c r="Z2294" s="5" t="s">
        <v>40</v>
      </c>
      <c r="AA2294" s="4">
        <v>0.59</v>
      </c>
      <c r="AB2294" s="1">
        <v>40110</v>
      </c>
      <c r="AC2294" s="1">
        <v>24331</v>
      </c>
      <c r="AD2294">
        <f t="shared" si="212"/>
        <v>1</v>
      </c>
      <c r="AE2294">
        <f t="shared" ca="1" si="213"/>
        <v>57</v>
      </c>
      <c r="AF2294" t="str">
        <f t="shared" ca="1" si="214"/>
        <v>18-64</v>
      </c>
      <c r="AG2294" s="3">
        <f t="shared" si="215"/>
        <v>17.255951</v>
      </c>
      <c r="AH2294" t="str">
        <f>_xlfn.IFNA(VLOOKUP(Sales_Transactions[[#This Row],[Order ID]],Returned_Items[#All],2,FALSE),"Not Returned")</f>
        <v>Not Returned</v>
      </c>
    </row>
    <row r="2295" spans="1:34" x14ac:dyDescent="0.25">
      <c r="A2295">
        <v>34918</v>
      </c>
      <c r="C2295" t="s">
        <v>671</v>
      </c>
      <c r="D2295" s="2" t="str">
        <f>TEXT(MID(Sales_Transactions[[#This Row],[Order Date]],2,5),"d/m/yyy")</f>
        <v>23/10/2009</v>
      </c>
      <c r="E2295" s="2" t="str">
        <f>TEXT(MID(Sales_Transactions[[#This Row],[Order Date]],2,5),"d")</f>
        <v>23</v>
      </c>
      <c r="F2295" s="2" t="str">
        <f>TEXT(MID(Sales_Transactions[[#This Row],[Order Date]],2,5),"m")</f>
        <v>10</v>
      </c>
      <c r="G2295" s="2" t="str">
        <f>TEXT(MID(Sales_Transactions[[#This Row],[Order Date]],2,5),"yyy")</f>
        <v>2009</v>
      </c>
      <c r="H2295" s="2" t="str">
        <f>TEXT(MID(Sales_Transactions[[#This Row],[Order Date]],2,5),"yyy/m")</f>
        <v>2009/10</v>
      </c>
      <c r="I2295" t="s">
        <v>78</v>
      </c>
      <c r="J2295">
        <f t="shared" si="210"/>
        <v>3</v>
      </c>
      <c r="K2295" s="2">
        <v>25</v>
      </c>
      <c r="L2295" s="3">
        <v>200.77</v>
      </c>
      <c r="M2295" s="4">
        <v>0.01</v>
      </c>
      <c r="N2295" s="5" t="s">
        <v>23</v>
      </c>
      <c r="O2295" s="3">
        <v>-60.61</v>
      </c>
      <c r="P2295" s="3">
        <v>7.28</v>
      </c>
      <c r="Q2295" s="3">
        <v>7.98</v>
      </c>
      <c r="R2295" s="5" t="s">
        <v>2433</v>
      </c>
      <c r="S2295" s="5" t="s">
        <v>2434</v>
      </c>
      <c r="T2295" s="5" t="str">
        <f t="shared" si="211"/>
        <v>Amy Cox</v>
      </c>
      <c r="U2295" t="s">
        <v>1988</v>
      </c>
      <c r="V2295" s="5" t="s">
        <v>47</v>
      </c>
      <c r="W2295" s="5" t="s">
        <v>57</v>
      </c>
      <c r="X2295" s="5" t="s">
        <v>58</v>
      </c>
      <c r="Y2295" s="5" t="s">
        <v>2435</v>
      </c>
      <c r="Z2295" s="5" t="s">
        <v>84</v>
      </c>
      <c r="AA2295" s="4">
        <v>0.42</v>
      </c>
      <c r="AB2295" s="1">
        <v>40111</v>
      </c>
      <c r="AC2295" s="1">
        <v>24301</v>
      </c>
      <c r="AD2295">
        <f t="shared" si="212"/>
        <v>2</v>
      </c>
      <c r="AE2295">
        <f t="shared" ca="1" si="213"/>
        <v>58</v>
      </c>
      <c r="AF2295" t="str">
        <f t="shared" ca="1" si="214"/>
        <v>18-64</v>
      </c>
      <c r="AG2295" s="3">
        <f t="shared" si="215"/>
        <v>0.61037088000000006</v>
      </c>
      <c r="AH2295" t="str">
        <f>_xlfn.IFNA(VLOOKUP(Sales_Transactions[[#This Row],[Order ID]],Returned_Items[#All],2,FALSE),"Not Returned")</f>
        <v>Not Returned</v>
      </c>
    </row>
    <row r="2296" spans="1:34" x14ac:dyDescent="0.25">
      <c r="A2296">
        <v>35079</v>
      </c>
      <c r="C2296" t="s">
        <v>2436</v>
      </c>
      <c r="D2296" s="2" t="str">
        <f>TEXT(MID(Sales_Transactions[[#This Row],[Order Date]],2,5),"d/m/yyy")</f>
        <v>14/8/2010</v>
      </c>
      <c r="E2296" s="2" t="str">
        <f>TEXT(MID(Sales_Transactions[[#This Row],[Order Date]],2,5),"d")</f>
        <v>14</v>
      </c>
      <c r="F2296" s="2" t="str">
        <f>TEXT(MID(Sales_Transactions[[#This Row],[Order Date]],2,5),"m")</f>
        <v>8</v>
      </c>
      <c r="G2296" s="2" t="str">
        <f>TEXT(MID(Sales_Transactions[[#This Row],[Order Date]],2,5),"yyy")</f>
        <v>2010</v>
      </c>
      <c r="H2296" s="2" t="str">
        <f>TEXT(MID(Sales_Transactions[[#This Row],[Order Date]],2,5),"yyy/m")</f>
        <v>2010/8</v>
      </c>
      <c r="I2296" t="s">
        <v>33</v>
      </c>
      <c r="J2296">
        <f t="shared" si="210"/>
        <v>4</v>
      </c>
      <c r="K2296" s="2">
        <v>13</v>
      </c>
      <c r="L2296" s="3">
        <v>71.569999999999993</v>
      </c>
      <c r="M2296" s="4">
        <v>0.02</v>
      </c>
      <c r="N2296" s="5" t="s">
        <v>23</v>
      </c>
      <c r="O2296" s="3">
        <v>-30.69</v>
      </c>
      <c r="P2296" s="3">
        <v>4.9800000000000004</v>
      </c>
      <c r="Q2296" s="3">
        <v>4.95</v>
      </c>
      <c r="R2296" s="5" t="s">
        <v>1836</v>
      </c>
      <c r="S2296" s="5" t="s">
        <v>2283</v>
      </c>
      <c r="T2296" s="5" t="str">
        <f t="shared" si="211"/>
        <v>Darren Budd</v>
      </c>
      <c r="U2296" t="s">
        <v>1988</v>
      </c>
      <c r="V2296" s="5" t="s">
        <v>37</v>
      </c>
      <c r="W2296" s="5" t="s">
        <v>57</v>
      </c>
      <c r="X2296" s="5" t="s">
        <v>104</v>
      </c>
      <c r="Y2296" s="5" t="s">
        <v>525</v>
      </c>
      <c r="Z2296" s="5" t="s">
        <v>106</v>
      </c>
      <c r="AA2296" s="4">
        <v>0.65</v>
      </c>
      <c r="AB2296" s="1">
        <v>40406</v>
      </c>
      <c r="AC2296" s="1">
        <v>23904</v>
      </c>
      <c r="AD2296">
        <f t="shared" si="212"/>
        <v>2</v>
      </c>
      <c r="AE2296">
        <f t="shared" ca="1" si="213"/>
        <v>59</v>
      </c>
      <c r="AF2296" t="str">
        <f t="shared" ca="1" si="214"/>
        <v>18-64</v>
      </c>
      <c r="AG2296" s="3">
        <f t="shared" si="215"/>
        <v>0.7637695384615385</v>
      </c>
      <c r="AH2296" t="str">
        <f>_xlfn.IFNA(VLOOKUP(Sales_Transactions[[#This Row],[Order ID]],Returned_Items[#All],2,FALSE),"Not Returned")</f>
        <v>Not Returned</v>
      </c>
    </row>
    <row r="2297" spans="1:34" x14ac:dyDescent="0.25">
      <c r="A2297">
        <v>35079</v>
      </c>
      <c r="C2297" t="s">
        <v>2436</v>
      </c>
      <c r="D2297" s="2" t="str">
        <f>TEXT(MID(Sales_Transactions[[#This Row],[Order Date]],2,5),"d/m/yyy")</f>
        <v>14/8/2010</v>
      </c>
      <c r="E2297" s="2" t="str">
        <f>TEXT(MID(Sales_Transactions[[#This Row],[Order Date]],2,5),"d")</f>
        <v>14</v>
      </c>
      <c r="F2297" s="2" t="str">
        <f>TEXT(MID(Sales_Transactions[[#This Row],[Order Date]],2,5),"m")</f>
        <v>8</v>
      </c>
      <c r="G2297" s="2" t="str">
        <f>TEXT(MID(Sales_Transactions[[#This Row],[Order Date]],2,5),"yyy")</f>
        <v>2010</v>
      </c>
      <c r="H2297" s="2" t="str">
        <f>TEXT(MID(Sales_Transactions[[#This Row],[Order Date]],2,5),"yyy/m")</f>
        <v>2010/8</v>
      </c>
      <c r="I2297" t="s">
        <v>33</v>
      </c>
      <c r="J2297">
        <f t="shared" si="210"/>
        <v>4</v>
      </c>
      <c r="K2297" s="2">
        <v>32</v>
      </c>
      <c r="L2297" s="3">
        <v>2062.75</v>
      </c>
      <c r="M2297" s="4">
        <v>0.01</v>
      </c>
      <c r="N2297" s="5" t="s">
        <v>67</v>
      </c>
      <c r="O2297" s="3">
        <v>559.59</v>
      </c>
      <c r="P2297" s="3">
        <v>60.98</v>
      </c>
      <c r="Q2297" s="3">
        <v>19.989999999999998</v>
      </c>
      <c r="R2297" s="5" t="s">
        <v>1836</v>
      </c>
      <c r="S2297" s="5" t="s">
        <v>2283</v>
      </c>
      <c r="T2297" s="5" t="str">
        <f t="shared" si="211"/>
        <v>Darren Budd</v>
      </c>
      <c r="U2297" t="s">
        <v>1988</v>
      </c>
      <c r="V2297" s="5" t="s">
        <v>37</v>
      </c>
      <c r="W2297" s="5" t="s">
        <v>57</v>
      </c>
      <c r="X2297" s="5" t="s">
        <v>107</v>
      </c>
      <c r="Y2297" s="5" t="s">
        <v>2437</v>
      </c>
      <c r="Z2297" s="5" t="s">
        <v>31</v>
      </c>
      <c r="AA2297" s="4">
        <v>0.63</v>
      </c>
      <c r="AB2297" s="1">
        <v>40406</v>
      </c>
      <c r="AC2297" s="1">
        <v>24038</v>
      </c>
      <c r="AD2297">
        <f t="shared" si="212"/>
        <v>2</v>
      </c>
      <c r="AE2297">
        <f t="shared" ca="1" si="213"/>
        <v>58</v>
      </c>
      <c r="AF2297" t="str">
        <f t="shared" ca="1" si="214"/>
        <v>18-64</v>
      </c>
      <c r="AG2297" s="3">
        <f t="shared" si="215"/>
        <v>2.5301219374999997</v>
      </c>
      <c r="AH2297" t="str">
        <f>_xlfn.IFNA(VLOOKUP(Sales_Transactions[[#This Row],[Order ID]],Returned_Items[#All],2,FALSE),"Not Returned")</f>
        <v>Not Returned</v>
      </c>
    </row>
    <row r="2298" spans="1:34" x14ac:dyDescent="0.25">
      <c r="A2298">
        <v>35110</v>
      </c>
      <c r="C2298" t="s">
        <v>2438</v>
      </c>
      <c r="D2298" s="2" t="str">
        <f>TEXT(MID(Sales_Transactions[[#This Row],[Order Date]],2,5),"d/m/yyy")</f>
        <v>18/10/2011</v>
      </c>
      <c r="E2298" s="2" t="str">
        <f>TEXT(MID(Sales_Transactions[[#This Row],[Order Date]],2,5),"d")</f>
        <v>18</v>
      </c>
      <c r="F2298" s="2" t="str">
        <f>TEXT(MID(Sales_Transactions[[#This Row],[Order Date]],2,5),"m")</f>
        <v>10</v>
      </c>
      <c r="G2298" s="2" t="str">
        <f>TEXT(MID(Sales_Transactions[[#This Row],[Order Date]],2,5),"yyy")</f>
        <v>2011</v>
      </c>
      <c r="H2298" s="2" t="str">
        <f>TEXT(MID(Sales_Transactions[[#This Row],[Order Date]],2,5),"yyy/m")</f>
        <v>2011/10</v>
      </c>
      <c r="I2298" t="s">
        <v>33</v>
      </c>
      <c r="J2298">
        <f t="shared" si="210"/>
        <v>4</v>
      </c>
      <c r="K2298" s="2">
        <v>14</v>
      </c>
      <c r="L2298" s="3">
        <v>12805.25</v>
      </c>
      <c r="M2298" s="4">
        <v>0.01</v>
      </c>
      <c r="N2298" s="5" t="s">
        <v>23</v>
      </c>
      <c r="O2298" s="3">
        <v>5065.51</v>
      </c>
      <c r="P2298" s="3">
        <v>896.99</v>
      </c>
      <c r="Q2298" s="3">
        <v>19.989999999999998</v>
      </c>
      <c r="R2298" s="5" t="s">
        <v>509</v>
      </c>
      <c r="S2298" s="5" t="s">
        <v>2385</v>
      </c>
      <c r="T2298" s="5" t="str">
        <f t="shared" si="211"/>
        <v>Mike Caudle</v>
      </c>
      <c r="U2298" t="s">
        <v>1988</v>
      </c>
      <c r="V2298" s="5" t="s">
        <v>47</v>
      </c>
      <c r="W2298" s="5" t="s">
        <v>28</v>
      </c>
      <c r="X2298" s="5" t="s">
        <v>41</v>
      </c>
      <c r="Y2298" s="5" t="s">
        <v>733</v>
      </c>
      <c r="Z2298" s="5" t="s">
        <v>43</v>
      </c>
      <c r="AA2298" s="4">
        <v>0.38</v>
      </c>
      <c r="AB2298" s="1">
        <v>40835</v>
      </c>
      <c r="AC2298" s="1">
        <v>23883</v>
      </c>
      <c r="AD2298">
        <f t="shared" si="212"/>
        <v>1</v>
      </c>
      <c r="AE2298">
        <f t="shared" ca="1" si="213"/>
        <v>59</v>
      </c>
      <c r="AF2298" t="str">
        <f t="shared" ca="1" si="214"/>
        <v>18-64</v>
      </c>
      <c r="AG2298" s="3">
        <f t="shared" si="215"/>
        <v>65.492164357142855</v>
      </c>
      <c r="AH2298" t="str">
        <f>_xlfn.IFNA(VLOOKUP(Sales_Transactions[[#This Row],[Order ID]],Returned_Items[#All],2,FALSE),"Not Returned")</f>
        <v>Returned</v>
      </c>
    </row>
    <row r="2299" spans="1:34" x14ac:dyDescent="0.25">
      <c r="A2299">
        <v>35110</v>
      </c>
      <c r="C2299" t="s">
        <v>2438</v>
      </c>
      <c r="D2299" s="2" t="str">
        <f>TEXT(MID(Sales_Transactions[[#This Row],[Order Date]],2,5),"d/m/yyy")</f>
        <v>18/10/2011</v>
      </c>
      <c r="E2299" s="2" t="str">
        <f>TEXT(MID(Sales_Transactions[[#This Row],[Order Date]],2,5),"d")</f>
        <v>18</v>
      </c>
      <c r="F2299" s="2" t="str">
        <f>TEXT(MID(Sales_Transactions[[#This Row],[Order Date]],2,5),"m")</f>
        <v>10</v>
      </c>
      <c r="G2299" s="2" t="str">
        <f>TEXT(MID(Sales_Transactions[[#This Row],[Order Date]],2,5),"yyy")</f>
        <v>2011</v>
      </c>
      <c r="H2299" s="2" t="str">
        <f>TEXT(MID(Sales_Transactions[[#This Row],[Order Date]],2,5),"yyy/m")</f>
        <v>2011/10</v>
      </c>
      <c r="I2299" t="s">
        <v>33</v>
      </c>
      <c r="J2299">
        <f t="shared" si="210"/>
        <v>4</v>
      </c>
      <c r="K2299" s="2">
        <v>49</v>
      </c>
      <c r="L2299" s="3">
        <v>1435.32</v>
      </c>
      <c r="M2299" s="4">
        <v>0.02</v>
      </c>
      <c r="N2299" s="5" t="s">
        <v>23</v>
      </c>
      <c r="O2299" s="3">
        <v>485.95</v>
      </c>
      <c r="P2299" s="3">
        <v>29.89</v>
      </c>
      <c r="Q2299" s="3">
        <v>1.99</v>
      </c>
      <c r="R2299" s="5" t="s">
        <v>509</v>
      </c>
      <c r="S2299" s="5" t="s">
        <v>2385</v>
      </c>
      <c r="T2299" s="5" t="str">
        <f t="shared" si="211"/>
        <v>Mike Caudle</v>
      </c>
      <c r="U2299" t="s">
        <v>1988</v>
      </c>
      <c r="V2299" s="5" t="s">
        <v>47</v>
      </c>
      <c r="W2299" s="5" t="s">
        <v>48</v>
      </c>
      <c r="X2299" s="5" t="s">
        <v>87</v>
      </c>
      <c r="Y2299" s="5" t="s">
        <v>920</v>
      </c>
      <c r="Z2299" s="5" t="s">
        <v>60</v>
      </c>
      <c r="AA2299" s="4">
        <v>0.5</v>
      </c>
      <c r="AB2299" s="1">
        <v>40836</v>
      </c>
      <c r="AC2299" s="1">
        <v>23915</v>
      </c>
      <c r="AD2299">
        <f t="shared" si="212"/>
        <v>2</v>
      </c>
      <c r="AE2299">
        <f t="shared" ca="1" si="213"/>
        <v>59</v>
      </c>
      <c r="AF2299" t="str">
        <f t="shared" ca="1" si="214"/>
        <v>18-64</v>
      </c>
      <c r="AG2299" s="3">
        <f t="shared" si="215"/>
        <v>0.65049024489795915</v>
      </c>
      <c r="AH2299" t="str">
        <f>_xlfn.IFNA(VLOOKUP(Sales_Transactions[[#This Row],[Order ID]],Returned_Items[#All],2,FALSE),"Not Returned")</f>
        <v>Returned</v>
      </c>
    </row>
    <row r="2300" spans="1:34" x14ac:dyDescent="0.25">
      <c r="A2300">
        <v>35554</v>
      </c>
      <c r="C2300" t="s">
        <v>1597</v>
      </c>
      <c r="D2300" s="2" t="str">
        <f>TEXT(MID(Sales_Transactions[[#This Row],[Order Date]],2,5),"d/m/yyy")</f>
        <v>24/9/2012</v>
      </c>
      <c r="E2300" s="2" t="str">
        <f>TEXT(MID(Sales_Transactions[[#This Row],[Order Date]],2,5),"d")</f>
        <v>24</v>
      </c>
      <c r="F2300" s="2" t="str">
        <f>TEXT(MID(Sales_Transactions[[#This Row],[Order Date]],2,5),"m")</f>
        <v>9</v>
      </c>
      <c r="G2300" s="2" t="str">
        <f>TEXT(MID(Sales_Transactions[[#This Row],[Order Date]],2,5),"yyy")</f>
        <v>2012</v>
      </c>
      <c r="H2300" s="2" t="str">
        <f>TEXT(MID(Sales_Transactions[[#This Row],[Order Date]],2,5),"yyy/m")</f>
        <v>2012/9</v>
      </c>
      <c r="I2300" t="s">
        <v>52</v>
      </c>
      <c r="J2300">
        <f t="shared" si="210"/>
        <v>1</v>
      </c>
      <c r="K2300" s="2">
        <v>34</v>
      </c>
      <c r="L2300" s="3">
        <v>4581.54</v>
      </c>
      <c r="M2300" s="4">
        <v>0.05</v>
      </c>
      <c r="N2300" s="5" t="s">
        <v>34</v>
      </c>
      <c r="O2300" s="3">
        <v>-614.37</v>
      </c>
      <c r="P2300" s="3">
        <v>130.97999999999999</v>
      </c>
      <c r="Q2300" s="3">
        <v>54.74</v>
      </c>
      <c r="R2300" s="5" t="s">
        <v>1836</v>
      </c>
      <c r="S2300" s="5" t="s">
        <v>2283</v>
      </c>
      <c r="T2300" s="5" t="str">
        <f t="shared" si="211"/>
        <v>Darren Budd</v>
      </c>
      <c r="U2300" t="s">
        <v>1988</v>
      </c>
      <c r="V2300" s="5" t="s">
        <v>37</v>
      </c>
      <c r="W2300" s="5" t="s">
        <v>57</v>
      </c>
      <c r="X2300" s="5" t="s">
        <v>104</v>
      </c>
      <c r="Y2300" s="5" t="s">
        <v>1393</v>
      </c>
      <c r="Z2300" s="5" t="s">
        <v>106</v>
      </c>
      <c r="AA2300" s="4">
        <v>0.69</v>
      </c>
      <c r="AB2300" s="1">
        <v>41178</v>
      </c>
      <c r="AC2300" s="1">
        <v>23950</v>
      </c>
      <c r="AD2300">
        <f t="shared" si="212"/>
        <v>2</v>
      </c>
      <c r="AE2300">
        <f t="shared" ca="1" si="213"/>
        <v>59</v>
      </c>
      <c r="AF2300" t="str">
        <f t="shared" ca="1" si="214"/>
        <v>18-64</v>
      </c>
      <c r="AG2300" s="3">
        <f t="shared" si="215"/>
        <v>5.4604267647058817</v>
      </c>
      <c r="AH2300" t="str">
        <f>_xlfn.IFNA(VLOOKUP(Sales_Transactions[[#This Row],[Order ID]],Returned_Items[#All],2,FALSE),"Not Returned")</f>
        <v>Returned</v>
      </c>
    </row>
    <row r="2301" spans="1:34" x14ac:dyDescent="0.25">
      <c r="A2301">
        <v>35555</v>
      </c>
      <c r="C2301" t="s">
        <v>1210</v>
      </c>
      <c r="D2301" s="2" t="str">
        <f>TEXT(MID(Sales_Transactions[[#This Row],[Order Date]],2,5),"d/m/yyy")</f>
        <v>4/3/2011</v>
      </c>
      <c r="E2301" s="2" t="str">
        <f>TEXT(MID(Sales_Transactions[[#This Row],[Order Date]],2,5),"d")</f>
        <v>4</v>
      </c>
      <c r="F2301" s="2" t="str">
        <f>TEXT(MID(Sales_Transactions[[#This Row],[Order Date]],2,5),"m")</f>
        <v>3</v>
      </c>
      <c r="G2301" s="2" t="str">
        <f>TEXT(MID(Sales_Transactions[[#This Row],[Order Date]],2,5),"yyy")</f>
        <v>2011</v>
      </c>
      <c r="H2301" s="2" t="str">
        <f>TEXT(MID(Sales_Transactions[[#This Row],[Order Date]],2,5),"yyy/m")</f>
        <v>2011/3</v>
      </c>
      <c r="I2301" t="s">
        <v>78</v>
      </c>
      <c r="J2301">
        <f t="shared" si="210"/>
        <v>3</v>
      </c>
      <c r="K2301" s="2">
        <v>50</v>
      </c>
      <c r="L2301" s="3">
        <v>11266.4</v>
      </c>
      <c r="M2301" s="4">
        <v>0.08</v>
      </c>
      <c r="N2301" s="5" t="s">
        <v>34</v>
      </c>
      <c r="O2301" s="3">
        <v>1902.99</v>
      </c>
      <c r="P2301" s="3">
        <v>243.98</v>
      </c>
      <c r="Q2301" s="3">
        <v>43.32</v>
      </c>
      <c r="R2301" s="5" t="s">
        <v>2255</v>
      </c>
      <c r="S2301" s="5" t="s">
        <v>2256</v>
      </c>
      <c r="T2301" s="5" t="str">
        <f t="shared" si="211"/>
        <v>James Lanier</v>
      </c>
      <c r="U2301" t="s">
        <v>1988</v>
      </c>
      <c r="V2301" s="5" t="s">
        <v>47</v>
      </c>
      <c r="W2301" s="5" t="s">
        <v>57</v>
      </c>
      <c r="X2301" s="5" t="s">
        <v>154</v>
      </c>
      <c r="Y2301" s="5" t="s">
        <v>370</v>
      </c>
      <c r="Z2301" s="5" t="s">
        <v>40</v>
      </c>
      <c r="AA2301" s="4">
        <v>0.55000000000000004</v>
      </c>
      <c r="AB2301" s="1">
        <v>40607</v>
      </c>
      <c r="AC2301" s="1">
        <v>24030</v>
      </c>
      <c r="AD2301">
        <f t="shared" si="212"/>
        <v>1</v>
      </c>
      <c r="AE2301">
        <f t="shared" ca="1" si="213"/>
        <v>58</v>
      </c>
      <c r="AF2301" t="str">
        <f t="shared" ca="1" si="214"/>
        <v>18-64</v>
      </c>
      <c r="AG2301" s="3">
        <f t="shared" si="215"/>
        <v>5.742096319999999</v>
      </c>
      <c r="AH2301" t="str">
        <f>_xlfn.IFNA(VLOOKUP(Sales_Transactions[[#This Row],[Order ID]],Returned_Items[#All],2,FALSE),"Not Returned")</f>
        <v>Not Returned</v>
      </c>
    </row>
    <row r="2302" spans="1:34" x14ac:dyDescent="0.25">
      <c r="A2302">
        <v>35555</v>
      </c>
      <c r="C2302" t="s">
        <v>1210</v>
      </c>
      <c r="D2302" s="2" t="str">
        <f>TEXT(MID(Sales_Transactions[[#This Row],[Order Date]],2,5),"d/m/yyy")</f>
        <v>4/3/2011</v>
      </c>
      <c r="E2302" s="2" t="str">
        <f>TEXT(MID(Sales_Transactions[[#This Row],[Order Date]],2,5),"d")</f>
        <v>4</v>
      </c>
      <c r="F2302" s="2" t="str">
        <f>TEXT(MID(Sales_Transactions[[#This Row],[Order Date]],2,5),"m")</f>
        <v>3</v>
      </c>
      <c r="G2302" s="2" t="str">
        <f>TEXT(MID(Sales_Transactions[[#This Row],[Order Date]],2,5),"yyy")</f>
        <v>2011</v>
      </c>
      <c r="H2302" s="2" t="str">
        <f>TEXT(MID(Sales_Transactions[[#This Row],[Order Date]],2,5),"yyy/m")</f>
        <v>2011/3</v>
      </c>
      <c r="I2302" t="s">
        <v>78</v>
      </c>
      <c r="J2302">
        <f t="shared" si="210"/>
        <v>3</v>
      </c>
      <c r="K2302" s="2">
        <v>15</v>
      </c>
      <c r="L2302" s="3">
        <v>71.61</v>
      </c>
      <c r="M2302" s="4">
        <v>0.1</v>
      </c>
      <c r="N2302" s="5" t="s">
        <v>23</v>
      </c>
      <c r="O2302" s="3">
        <v>-70.31</v>
      </c>
      <c r="P2302" s="3">
        <v>4.8899999999999997</v>
      </c>
      <c r="Q2302" s="3">
        <v>4.93</v>
      </c>
      <c r="R2302" s="5" t="s">
        <v>2255</v>
      </c>
      <c r="S2302" s="5" t="s">
        <v>2256</v>
      </c>
      <c r="T2302" s="5" t="str">
        <f t="shared" si="211"/>
        <v>James Lanier</v>
      </c>
      <c r="U2302" t="s">
        <v>1988</v>
      </c>
      <c r="V2302" s="5" t="s">
        <v>47</v>
      </c>
      <c r="W2302" s="5" t="s">
        <v>48</v>
      </c>
      <c r="X2302" s="5" t="s">
        <v>87</v>
      </c>
      <c r="Y2302" s="5" t="s">
        <v>121</v>
      </c>
      <c r="Z2302" s="5" t="s">
        <v>60</v>
      </c>
      <c r="AA2302" s="4">
        <v>0.66</v>
      </c>
      <c r="AB2302" s="1">
        <v>40608</v>
      </c>
      <c r="AC2302" s="1">
        <v>21800</v>
      </c>
      <c r="AD2302">
        <f t="shared" si="212"/>
        <v>2</v>
      </c>
      <c r="AE2302">
        <f t="shared" ca="1" si="213"/>
        <v>64</v>
      </c>
      <c r="AF2302" t="str">
        <f t="shared" ca="1" si="214"/>
        <v>18-64</v>
      </c>
      <c r="AG2302" s="3">
        <f t="shared" si="215"/>
        <v>0.65434066666666668</v>
      </c>
      <c r="AH2302" t="str">
        <f>_xlfn.IFNA(VLOOKUP(Sales_Transactions[[#This Row],[Order ID]],Returned_Items[#All],2,FALSE),"Not Returned")</f>
        <v>Not Returned</v>
      </c>
    </row>
    <row r="2303" spans="1:34" x14ac:dyDescent="0.25">
      <c r="A2303">
        <v>35555</v>
      </c>
      <c r="C2303" t="s">
        <v>1210</v>
      </c>
      <c r="D2303" s="2" t="str">
        <f>TEXT(MID(Sales_Transactions[[#This Row],[Order Date]],2,5),"d/m/yyy")</f>
        <v>4/3/2011</v>
      </c>
      <c r="E2303" s="2" t="str">
        <f>TEXT(MID(Sales_Transactions[[#This Row],[Order Date]],2,5),"d")</f>
        <v>4</v>
      </c>
      <c r="F2303" s="2" t="str">
        <f>TEXT(MID(Sales_Transactions[[#This Row],[Order Date]],2,5),"m")</f>
        <v>3</v>
      </c>
      <c r="G2303" s="2" t="str">
        <f>TEXT(MID(Sales_Transactions[[#This Row],[Order Date]],2,5),"yyy")</f>
        <v>2011</v>
      </c>
      <c r="H2303" s="2" t="str">
        <f>TEXT(MID(Sales_Transactions[[#This Row],[Order Date]],2,5),"yyy/m")</f>
        <v>2011/3</v>
      </c>
      <c r="I2303" t="s">
        <v>78</v>
      </c>
      <c r="J2303">
        <f t="shared" si="210"/>
        <v>3</v>
      </c>
      <c r="K2303" s="2">
        <v>2</v>
      </c>
      <c r="L2303" s="3">
        <v>10.43</v>
      </c>
      <c r="M2303" s="4">
        <v>7.0000000000000007E-2</v>
      </c>
      <c r="N2303" s="5" t="s">
        <v>23</v>
      </c>
      <c r="O2303" s="3">
        <v>-4.72</v>
      </c>
      <c r="P2303" s="3">
        <v>4.9800000000000004</v>
      </c>
      <c r="Q2303" s="3">
        <v>0.8</v>
      </c>
      <c r="R2303" s="5" t="s">
        <v>2255</v>
      </c>
      <c r="S2303" s="5" t="s">
        <v>2256</v>
      </c>
      <c r="T2303" s="5" t="str">
        <f t="shared" si="211"/>
        <v>James Lanier</v>
      </c>
      <c r="U2303" t="s">
        <v>1988</v>
      </c>
      <c r="V2303" s="5" t="s">
        <v>47</v>
      </c>
      <c r="W2303" s="5" t="s">
        <v>28</v>
      </c>
      <c r="X2303" s="5" t="s">
        <v>75</v>
      </c>
      <c r="Y2303" s="5" t="s">
        <v>1467</v>
      </c>
      <c r="Z2303" s="5" t="s">
        <v>84</v>
      </c>
      <c r="AA2303" s="4">
        <v>0.36</v>
      </c>
      <c r="AB2303" s="1">
        <v>40606</v>
      </c>
      <c r="AC2303" s="1">
        <v>21584</v>
      </c>
      <c r="AD2303">
        <f t="shared" si="212"/>
        <v>0</v>
      </c>
      <c r="AE2303">
        <f t="shared" ca="1" si="213"/>
        <v>65</v>
      </c>
      <c r="AF2303" t="str">
        <f t="shared" ca="1" si="214"/>
        <v>Over 65</v>
      </c>
      <c r="AG2303" s="3">
        <f t="shared" si="215"/>
        <v>2.8882570000000003</v>
      </c>
      <c r="AH2303" t="str">
        <f>_xlfn.IFNA(VLOOKUP(Sales_Transactions[[#This Row],[Order ID]],Returned_Items[#All],2,FALSE),"Not Returned")</f>
        <v>Not Returned</v>
      </c>
    </row>
    <row r="2304" spans="1:34" x14ac:dyDescent="0.25">
      <c r="A2304">
        <v>35877</v>
      </c>
      <c r="C2304" t="s">
        <v>791</v>
      </c>
      <c r="D2304" s="2" t="str">
        <f>TEXT(MID(Sales_Transactions[[#This Row],[Order Date]],2,5),"d/m/yyy")</f>
        <v>25/5/2010</v>
      </c>
      <c r="E2304" s="2" t="str">
        <f>TEXT(MID(Sales_Transactions[[#This Row],[Order Date]],2,5),"d")</f>
        <v>25</v>
      </c>
      <c r="F2304" s="2" t="str">
        <f>TEXT(MID(Sales_Transactions[[#This Row],[Order Date]],2,5),"m")</f>
        <v>5</v>
      </c>
      <c r="G2304" s="2" t="str">
        <f>TEXT(MID(Sales_Transactions[[#This Row],[Order Date]],2,5),"yyy")</f>
        <v>2010</v>
      </c>
      <c r="H2304" s="2" t="str">
        <f>TEXT(MID(Sales_Transactions[[#This Row],[Order Date]],2,5),"yyy/m")</f>
        <v>2010/5</v>
      </c>
      <c r="I2304" t="s">
        <v>33</v>
      </c>
      <c r="J2304">
        <f t="shared" si="210"/>
        <v>4</v>
      </c>
      <c r="K2304" s="2">
        <v>30</v>
      </c>
      <c r="L2304" s="3">
        <v>129.71</v>
      </c>
      <c r="M2304" s="4">
        <v>0.08</v>
      </c>
      <c r="N2304" s="5" t="s">
        <v>23</v>
      </c>
      <c r="O2304" s="3">
        <v>-100.61</v>
      </c>
      <c r="P2304" s="3">
        <v>4.28</v>
      </c>
      <c r="Q2304" s="3">
        <v>5.68</v>
      </c>
      <c r="R2304" s="5" t="s">
        <v>2226</v>
      </c>
      <c r="S2304" s="5" t="s">
        <v>1204</v>
      </c>
      <c r="T2304" s="5" t="str">
        <f t="shared" si="211"/>
        <v>Erin Creighton</v>
      </c>
      <c r="U2304" t="s">
        <v>1988</v>
      </c>
      <c r="V2304" s="5" t="s">
        <v>47</v>
      </c>
      <c r="W2304" s="5" t="s">
        <v>28</v>
      </c>
      <c r="X2304" s="5" t="s">
        <v>75</v>
      </c>
      <c r="Y2304" s="5" t="s">
        <v>1458</v>
      </c>
      <c r="Z2304" s="5" t="s">
        <v>43</v>
      </c>
      <c r="AA2304" s="4">
        <v>0.4</v>
      </c>
      <c r="AB2304" s="1">
        <v>40326</v>
      </c>
      <c r="AC2304" s="1">
        <v>21780</v>
      </c>
      <c r="AD2304">
        <f t="shared" si="212"/>
        <v>3</v>
      </c>
      <c r="AE2304">
        <f t="shared" ca="1" si="213"/>
        <v>64</v>
      </c>
      <c r="AF2304" t="str">
        <f t="shared" ca="1" si="214"/>
        <v>18-64</v>
      </c>
      <c r="AG2304" s="3">
        <f t="shared" si="215"/>
        <v>0.3318858666666667</v>
      </c>
      <c r="AH2304" t="str">
        <f>_xlfn.IFNA(VLOOKUP(Sales_Transactions[[#This Row],[Order ID]],Returned_Items[#All],2,FALSE),"Not Returned")</f>
        <v>Returned</v>
      </c>
    </row>
    <row r="2305" spans="1:34" x14ac:dyDescent="0.25">
      <c r="A2305">
        <v>35878</v>
      </c>
      <c r="C2305" t="s">
        <v>1782</v>
      </c>
      <c r="D2305" s="2" t="str">
        <f>TEXT(MID(Sales_Transactions[[#This Row],[Order Date]],2,5),"d/m/yyy")</f>
        <v>13/8/2010</v>
      </c>
      <c r="E2305" s="2" t="str">
        <f>TEXT(MID(Sales_Transactions[[#This Row],[Order Date]],2,5),"d")</f>
        <v>13</v>
      </c>
      <c r="F2305" s="2" t="str">
        <f>TEXT(MID(Sales_Transactions[[#This Row],[Order Date]],2,5),"m")</f>
        <v>8</v>
      </c>
      <c r="G2305" s="2" t="str">
        <f>TEXT(MID(Sales_Transactions[[#This Row],[Order Date]],2,5),"yyy")</f>
        <v>2010</v>
      </c>
      <c r="H2305" s="2" t="str">
        <f>TEXT(MID(Sales_Transactions[[#This Row],[Order Date]],2,5),"yyy/m")</f>
        <v>2010/8</v>
      </c>
      <c r="I2305" t="s">
        <v>78</v>
      </c>
      <c r="J2305">
        <f t="shared" si="210"/>
        <v>3</v>
      </c>
      <c r="K2305" s="2">
        <v>45</v>
      </c>
      <c r="L2305" s="3">
        <v>161.66999999999999</v>
      </c>
      <c r="M2305" s="4">
        <v>0.08</v>
      </c>
      <c r="N2305" s="5" t="s">
        <v>23</v>
      </c>
      <c r="O2305" s="3">
        <v>-7.71</v>
      </c>
      <c r="P2305" s="3">
        <v>3.6</v>
      </c>
      <c r="Q2305" s="3">
        <v>2.2000000000000002</v>
      </c>
      <c r="R2305" s="5" t="s">
        <v>441</v>
      </c>
      <c r="S2305" s="5" t="s">
        <v>25</v>
      </c>
      <c r="T2305" s="5" t="str">
        <f t="shared" si="211"/>
        <v>Cari MacIntyre</v>
      </c>
      <c r="U2305" t="s">
        <v>1988</v>
      </c>
      <c r="V2305" s="5" t="s">
        <v>47</v>
      </c>
      <c r="W2305" s="5" t="s">
        <v>28</v>
      </c>
      <c r="X2305" s="5" t="s">
        <v>75</v>
      </c>
      <c r="Y2305" s="5" t="s">
        <v>2439</v>
      </c>
      <c r="Z2305" s="5" t="s">
        <v>84</v>
      </c>
      <c r="AA2305" s="4">
        <v>0.39</v>
      </c>
      <c r="AB2305" s="1">
        <v>40405</v>
      </c>
      <c r="AC2305" s="1">
        <v>21827</v>
      </c>
      <c r="AD2305">
        <f t="shared" si="212"/>
        <v>2</v>
      </c>
      <c r="AE2305">
        <f t="shared" ca="1" si="213"/>
        <v>64</v>
      </c>
      <c r="AF2305" t="str">
        <f t="shared" ca="1" si="214"/>
        <v>18-64</v>
      </c>
      <c r="AG2305" s="3">
        <f t="shared" si="215"/>
        <v>0.12882488888888888</v>
      </c>
      <c r="AH2305" t="str">
        <f>_xlfn.IFNA(VLOOKUP(Sales_Transactions[[#This Row],[Order ID]],Returned_Items[#All],2,FALSE),"Not Returned")</f>
        <v>Not Returned</v>
      </c>
    </row>
    <row r="2306" spans="1:34" x14ac:dyDescent="0.25">
      <c r="A2306">
        <v>36448</v>
      </c>
      <c r="C2306" t="s">
        <v>2440</v>
      </c>
      <c r="D2306" s="2" t="str">
        <f>TEXT(MID(Sales_Transactions[[#This Row],[Order Date]],2,5),"d/m/yyy")</f>
        <v>10/9/2010</v>
      </c>
      <c r="E2306" s="2" t="str">
        <f>TEXT(MID(Sales_Transactions[[#This Row],[Order Date]],2,5),"d")</f>
        <v>10</v>
      </c>
      <c r="F2306" s="2" t="str">
        <f>TEXT(MID(Sales_Transactions[[#This Row],[Order Date]],2,5),"m")</f>
        <v>9</v>
      </c>
      <c r="G2306" s="2" t="str">
        <f>TEXT(MID(Sales_Transactions[[#This Row],[Order Date]],2,5),"yyy")</f>
        <v>2010</v>
      </c>
      <c r="H2306" s="2" t="str">
        <f>TEXT(MID(Sales_Transactions[[#This Row],[Order Date]],2,5),"yyy/m")</f>
        <v>2010/9</v>
      </c>
      <c r="I2306" t="s">
        <v>78</v>
      </c>
      <c r="J2306">
        <f t="shared" ref="J2306:J2369" si="216">IF(I2306="Making Critical",5,IF(I2306="High",4,IF(I2306="Medium",3,IF(I2306="Low",2,1))))</f>
        <v>3</v>
      </c>
      <c r="K2306" s="2">
        <v>6</v>
      </c>
      <c r="L2306" s="3">
        <v>36.65</v>
      </c>
      <c r="M2306" s="4">
        <v>0.03</v>
      </c>
      <c r="N2306" s="5" t="s">
        <v>23</v>
      </c>
      <c r="O2306" s="3">
        <v>0.43</v>
      </c>
      <c r="P2306" s="3">
        <v>6.08</v>
      </c>
      <c r="Q2306" s="3">
        <v>0.91</v>
      </c>
      <c r="R2306" s="5" t="s">
        <v>96</v>
      </c>
      <c r="S2306" s="5" t="s">
        <v>2264</v>
      </c>
      <c r="T2306" s="5" t="str">
        <f t="shared" ref="T2306:T2369" si="217">R2306 &amp; " " &amp; S2306</f>
        <v>Allen Golden</v>
      </c>
      <c r="U2306" t="s">
        <v>1988</v>
      </c>
      <c r="V2306" s="5" t="s">
        <v>37</v>
      </c>
      <c r="W2306" s="5" t="s">
        <v>28</v>
      </c>
      <c r="X2306" s="5" t="s">
        <v>124</v>
      </c>
      <c r="Y2306" s="5" t="s">
        <v>2441</v>
      </c>
      <c r="Z2306" s="5" t="s">
        <v>84</v>
      </c>
      <c r="AA2306" s="4">
        <v>0.51</v>
      </c>
      <c r="AB2306" s="1">
        <v>40431</v>
      </c>
      <c r="AC2306" s="1">
        <v>21910</v>
      </c>
      <c r="AD2306">
        <f t="shared" ref="AD2306:AD2369" si="218">_xlfn.DAYS(AB2306,D2306)</f>
        <v>0</v>
      </c>
      <c r="AE2306">
        <f t="shared" ref="AE2306:AE2369" ca="1" si="219">DATEDIF(AC2306,TODAY(),"Y")</f>
        <v>64</v>
      </c>
      <c r="AF2306" t="str">
        <f t="shared" ref="AF2306:AF2369" ca="1" si="220">IF(AE2306&lt;18,"Under 18",IF(AE2306&lt;65,"18-64","Over 65"))</f>
        <v>18-64</v>
      </c>
      <c r="AG2306" s="3">
        <f t="shared" ref="AG2306:AG2369" si="221" xml:space="preserve"> (P2306 - (M2306 / 100) * P2306 + Q2306) / K2306</f>
        <v>1.164696</v>
      </c>
      <c r="AH2306" t="str">
        <f>_xlfn.IFNA(VLOOKUP(Sales_Transactions[[#This Row],[Order ID]],Returned_Items[#All],2,FALSE),"Not Returned")</f>
        <v>Not Returned</v>
      </c>
    </row>
    <row r="2307" spans="1:34" x14ac:dyDescent="0.25">
      <c r="A2307">
        <v>36448</v>
      </c>
      <c r="C2307" t="s">
        <v>2440</v>
      </c>
      <c r="D2307" s="2" t="str">
        <f>TEXT(MID(Sales_Transactions[[#This Row],[Order Date]],2,5),"d/m/yyy")</f>
        <v>10/9/2010</v>
      </c>
      <c r="E2307" s="2" t="str">
        <f>TEXT(MID(Sales_Transactions[[#This Row],[Order Date]],2,5),"d")</f>
        <v>10</v>
      </c>
      <c r="F2307" s="2" t="str">
        <f>TEXT(MID(Sales_Transactions[[#This Row],[Order Date]],2,5),"m")</f>
        <v>9</v>
      </c>
      <c r="G2307" s="2" t="str">
        <f>TEXT(MID(Sales_Transactions[[#This Row],[Order Date]],2,5),"yyy")</f>
        <v>2010</v>
      </c>
      <c r="H2307" s="2" t="str">
        <f>TEXT(MID(Sales_Transactions[[#This Row],[Order Date]],2,5),"yyy/m")</f>
        <v>2010/9</v>
      </c>
      <c r="I2307" t="s">
        <v>78</v>
      </c>
      <c r="J2307">
        <f t="shared" si="216"/>
        <v>3</v>
      </c>
      <c r="K2307" s="2">
        <v>44</v>
      </c>
      <c r="L2307" s="3">
        <v>964.09</v>
      </c>
      <c r="M2307" s="4">
        <v>0.02</v>
      </c>
      <c r="N2307" s="5" t="s">
        <v>23</v>
      </c>
      <c r="O2307" s="3">
        <v>105.37</v>
      </c>
      <c r="P2307" s="3">
        <v>22.01</v>
      </c>
      <c r="Q2307" s="3">
        <v>5.53</v>
      </c>
      <c r="R2307" s="5" t="s">
        <v>96</v>
      </c>
      <c r="S2307" s="5" t="s">
        <v>2264</v>
      </c>
      <c r="T2307" s="5" t="str">
        <f t="shared" si="217"/>
        <v>Allen Golden</v>
      </c>
      <c r="U2307" t="s">
        <v>1988</v>
      </c>
      <c r="V2307" s="5" t="s">
        <v>37</v>
      </c>
      <c r="W2307" s="5" t="s">
        <v>28</v>
      </c>
      <c r="X2307" s="5" t="s">
        <v>124</v>
      </c>
      <c r="Y2307" s="5" t="s">
        <v>2029</v>
      </c>
      <c r="Z2307" s="5" t="s">
        <v>60</v>
      </c>
      <c r="AA2307" s="4">
        <v>0.59</v>
      </c>
      <c r="AB2307" s="1">
        <v>40432</v>
      </c>
      <c r="AC2307" s="1">
        <v>21634</v>
      </c>
      <c r="AD2307">
        <f t="shared" si="218"/>
        <v>1</v>
      </c>
      <c r="AE2307">
        <f t="shared" ca="1" si="219"/>
        <v>65</v>
      </c>
      <c r="AF2307" t="str">
        <f t="shared" ca="1" si="220"/>
        <v>Over 65</v>
      </c>
      <c r="AG2307" s="3">
        <f t="shared" si="221"/>
        <v>0.62580904545454552</v>
      </c>
      <c r="AH2307" t="str">
        <f>_xlfn.IFNA(VLOOKUP(Sales_Transactions[[#This Row],[Order ID]],Returned_Items[#All],2,FALSE),"Not Returned")</f>
        <v>Not Returned</v>
      </c>
    </row>
    <row r="2308" spans="1:34" x14ac:dyDescent="0.25">
      <c r="A2308">
        <v>36452</v>
      </c>
      <c r="C2308" t="s">
        <v>2442</v>
      </c>
      <c r="D2308" s="2" t="str">
        <f>TEXT(MID(Sales_Transactions[[#This Row],[Order Date]],2,5),"d/m/yyy")</f>
        <v>5/4/2009</v>
      </c>
      <c r="E2308" s="2" t="str">
        <f>TEXT(MID(Sales_Transactions[[#This Row],[Order Date]],2,5),"d")</f>
        <v>5</v>
      </c>
      <c r="F2308" s="2" t="str">
        <f>TEXT(MID(Sales_Transactions[[#This Row],[Order Date]],2,5),"m")</f>
        <v>4</v>
      </c>
      <c r="G2308" s="2" t="str">
        <f>TEXT(MID(Sales_Transactions[[#This Row],[Order Date]],2,5),"yyy")</f>
        <v>2009</v>
      </c>
      <c r="H2308" s="2" t="str">
        <f>TEXT(MID(Sales_Transactions[[#This Row],[Order Date]],2,5),"yyy/m")</f>
        <v>2009/4</v>
      </c>
      <c r="I2308" t="s">
        <v>33</v>
      </c>
      <c r="J2308">
        <f t="shared" si="216"/>
        <v>4</v>
      </c>
      <c r="K2308" s="2">
        <v>26</v>
      </c>
      <c r="L2308" s="3">
        <v>564.98</v>
      </c>
      <c r="M2308" s="4">
        <v>0.1</v>
      </c>
      <c r="N2308" s="5" t="s">
        <v>23</v>
      </c>
      <c r="O2308" s="3">
        <v>-107.51</v>
      </c>
      <c r="P2308" s="3">
        <v>22.38</v>
      </c>
      <c r="Q2308" s="3">
        <v>15.1</v>
      </c>
      <c r="R2308" s="5" t="s">
        <v>2443</v>
      </c>
      <c r="S2308" s="5" t="s">
        <v>2444</v>
      </c>
      <c r="T2308" s="5" t="str">
        <f t="shared" si="217"/>
        <v>Eudokia Martin</v>
      </c>
      <c r="U2308" t="s">
        <v>1988</v>
      </c>
      <c r="V2308" s="5" t="s">
        <v>74</v>
      </c>
      <c r="W2308" s="5" t="s">
        <v>28</v>
      </c>
      <c r="X2308" s="5" t="s">
        <v>41</v>
      </c>
      <c r="Y2308" s="5" t="s">
        <v>680</v>
      </c>
      <c r="Z2308" s="5" t="s">
        <v>43</v>
      </c>
      <c r="AA2308" s="4">
        <v>0.38</v>
      </c>
      <c r="AB2308" s="1">
        <v>39909</v>
      </c>
      <c r="AC2308" s="1">
        <v>21882</v>
      </c>
      <c r="AD2308">
        <f t="shared" si="218"/>
        <v>1</v>
      </c>
      <c r="AE2308">
        <f t="shared" ca="1" si="219"/>
        <v>64</v>
      </c>
      <c r="AF2308" t="str">
        <f t="shared" ca="1" si="220"/>
        <v>18-64</v>
      </c>
      <c r="AG2308" s="3">
        <f t="shared" si="221"/>
        <v>1.4406776923076923</v>
      </c>
      <c r="AH2308" t="str">
        <f>_xlfn.IFNA(VLOOKUP(Sales_Transactions[[#This Row],[Order ID]],Returned_Items[#All],2,FALSE),"Not Returned")</f>
        <v>Not Returned</v>
      </c>
    </row>
    <row r="2309" spans="1:34" x14ac:dyDescent="0.25">
      <c r="A2309">
        <v>36452</v>
      </c>
      <c r="C2309" t="s">
        <v>2442</v>
      </c>
      <c r="D2309" s="2" t="str">
        <f>TEXT(MID(Sales_Transactions[[#This Row],[Order Date]],2,5),"d/m/yyy")</f>
        <v>5/4/2009</v>
      </c>
      <c r="E2309" s="2" t="str">
        <f>TEXT(MID(Sales_Transactions[[#This Row],[Order Date]],2,5),"d")</f>
        <v>5</v>
      </c>
      <c r="F2309" s="2" t="str">
        <f>TEXT(MID(Sales_Transactions[[#This Row],[Order Date]],2,5),"m")</f>
        <v>4</v>
      </c>
      <c r="G2309" s="2" t="str">
        <f>TEXT(MID(Sales_Transactions[[#This Row],[Order Date]],2,5),"yyy")</f>
        <v>2009</v>
      </c>
      <c r="H2309" s="2" t="str">
        <f>TEXT(MID(Sales_Transactions[[#This Row],[Order Date]],2,5),"yyy/m")</f>
        <v>2009/4</v>
      </c>
      <c r="I2309" t="s">
        <v>33</v>
      </c>
      <c r="J2309">
        <f t="shared" si="216"/>
        <v>4</v>
      </c>
      <c r="K2309" s="2">
        <v>18</v>
      </c>
      <c r="L2309" s="3">
        <v>129.47999999999999</v>
      </c>
      <c r="M2309" s="4">
        <v>0.04</v>
      </c>
      <c r="N2309" s="5" t="s">
        <v>23</v>
      </c>
      <c r="O2309" s="3">
        <v>46.01</v>
      </c>
      <c r="P2309" s="3">
        <v>6.98</v>
      </c>
      <c r="Q2309" s="3">
        <v>2.83</v>
      </c>
      <c r="R2309" s="5" t="s">
        <v>2443</v>
      </c>
      <c r="S2309" s="5" t="s">
        <v>2444</v>
      </c>
      <c r="T2309" s="5" t="str">
        <f t="shared" si="217"/>
        <v>Eudokia Martin</v>
      </c>
      <c r="U2309" t="s">
        <v>1988</v>
      </c>
      <c r="V2309" s="5" t="s">
        <v>74</v>
      </c>
      <c r="W2309" s="5" t="s">
        <v>57</v>
      </c>
      <c r="X2309" s="5" t="s">
        <v>58</v>
      </c>
      <c r="Y2309" s="5" t="s">
        <v>1613</v>
      </c>
      <c r="Z2309" s="5" t="s">
        <v>60</v>
      </c>
      <c r="AA2309" s="4">
        <v>0.37</v>
      </c>
      <c r="AB2309" s="1">
        <v>39910</v>
      </c>
      <c r="AC2309" s="1">
        <v>14378</v>
      </c>
      <c r="AD2309">
        <f t="shared" si="218"/>
        <v>2</v>
      </c>
      <c r="AE2309">
        <f t="shared" ca="1" si="219"/>
        <v>85</v>
      </c>
      <c r="AF2309" t="str">
        <f t="shared" ca="1" si="220"/>
        <v>Over 65</v>
      </c>
      <c r="AG2309" s="3">
        <f t="shared" si="221"/>
        <v>0.54484488888888882</v>
      </c>
      <c r="AH2309" t="str">
        <f>_xlfn.IFNA(VLOOKUP(Sales_Transactions[[#This Row],[Order ID]],Returned_Items[#All],2,FALSE),"Not Returned")</f>
        <v>Not Returned</v>
      </c>
    </row>
    <row r="2310" spans="1:34" x14ac:dyDescent="0.25">
      <c r="A2310">
        <v>36484</v>
      </c>
      <c r="C2310" t="s">
        <v>2445</v>
      </c>
      <c r="D2310" s="2" t="str">
        <f>TEXT(MID(Sales_Transactions[[#This Row],[Order Date]],2,5),"d/m/yyy")</f>
        <v>28/1/2012</v>
      </c>
      <c r="E2310" s="2" t="str">
        <f>TEXT(MID(Sales_Transactions[[#This Row],[Order Date]],2,5),"d")</f>
        <v>28</v>
      </c>
      <c r="F2310" s="2" t="str">
        <f>TEXT(MID(Sales_Transactions[[#This Row],[Order Date]],2,5),"m")</f>
        <v>1</v>
      </c>
      <c r="G2310" s="2" t="str">
        <f>TEXT(MID(Sales_Transactions[[#This Row],[Order Date]],2,5),"yyy")</f>
        <v>2012</v>
      </c>
      <c r="H2310" s="2" t="str">
        <f>TEXT(MID(Sales_Transactions[[#This Row],[Order Date]],2,5),"yyy/m")</f>
        <v>2012/1</v>
      </c>
      <c r="I2310" t="s">
        <v>101</v>
      </c>
      <c r="J2310">
        <f t="shared" si="216"/>
        <v>1</v>
      </c>
      <c r="K2310" s="2">
        <v>41</v>
      </c>
      <c r="L2310" s="3">
        <v>2380.5695000000001</v>
      </c>
      <c r="M2310" s="4">
        <v>0.01</v>
      </c>
      <c r="N2310" s="5" t="s">
        <v>67</v>
      </c>
      <c r="O2310" s="3">
        <v>740.48</v>
      </c>
      <c r="P2310" s="3">
        <v>65.989999999999995</v>
      </c>
      <c r="Q2310" s="3">
        <v>3.9</v>
      </c>
      <c r="R2310" s="5" t="s">
        <v>441</v>
      </c>
      <c r="S2310" s="5" t="s">
        <v>25</v>
      </c>
      <c r="T2310" s="5" t="str">
        <f t="shared" si="217"/>
        <v>Cari MacIntyre</v>
      </c>
      <c r="U2310" t="s">
        <v>1988</v>
      </c>
      <c r="V2310" s="5" t="s">
        <v>47</v>
      </c>
      <c r="W2310" s="5" t="s">
        <v>48</v>
      </c>
      <c r="X2310" s="5" t="s">
        <v>49</v>
      </c>
      <c r="Y2310" s="5" t="s">
        <v>604</v>
      </c>
      <c r="Z2310" s="5" t="s">
        <v>43</v>
      </c>
      <c r="AA2310" s="4">
        <v>0.55000000000000004</v>
      </c>
      <c r="AB2310" s="1">
        <v>40937</v>
      </c>
      <c r="AC2310" s="1">
        <v>14688</v>
      </c>
      <c r="AD2310">
        <f t="shared" si="218"/>
        <v>1</v>
      </c>
      <c r="AE2310">
        <f t="shared" ca="1" si="219"/>
        <v>84</v>
      </c>
      <c r="AF2310" t="str">
        <f t="shared" ca="1" si="220"/>
        <v>Over 65</v>
      </c>
      <c r="AG2310" s="3">
        <f t="shared" si="221"/>
        <v>1.7044731951219514</v>
      </c>
      <c r="AH2310" t="str">
        <f>_xlfn.IFNA(VLOOKUP(Sales_Transactions[[#This Row],[Order ID]],Returned_Items[#All],2,FALSE),"Not Returned")</f>
        <v>Not Returned</v>
      </c>
    </row>
    <row r="2311" spans="1:34" x14ac:dyDescent="0.25">
      <c r="A2311">
        <v>36643</v>
      </c>
      <c r="C2311" t="s">
        <v>1931</v>
      </c>
      <c r="D2311" s="2" t="str">
        <f>TEXT(MID(Sales_Transactions[[#This Row],[Order Date]],2,5),"d/m/yyy")</f>
        <v>23/2/2009</v>
      </c>
      <c r="E2311" s="2" t="str">
        <f>TEXT(MID(Sales_Transactions[[#This Row],[Order Date]],2,5),"d")</f>
        <v>23</v>
      </c>
      <c r="F2311" s="2" t="str">
        <f>TEXT(MID(Sales_Transactions[[#This Row],[Order Date]],2,5),"m")</f>
        <v>2</v>
      </c>
      <c r="G2311" s="2" t="str">
        <f>TEXT(MID(Sales_Transactions[[#This Row],[Order Date]],2,5),"yyy")</f>
        <v>2009</v>
      </c>
      <c r="H2311" s="2" t="str">
        <f>TEXT(MID(Sales_Transactions[[#This Row],[Order Date]],2,5),"yyy/m")</f>
        <v>2009/2</v>
      </c>
      <c r="I2311" t="s">
        <v>101</v>
      </c>
      <c r="J2311">
        <f t="shared" si="216"/>
        <v>1</v>
      </c>
      <c r="K2311" s="2">
        <v>17</v>
      </c>
      <c r="L2311" s="3">
        <v>240.87</v>
      </c>
      <c r="M2311" s="4">
        <v>0.01</v>
      </c>
      <c r="N2311" s="5" t="s">
        <v>23</v>
      </c>
      <c r="O2311" s="3">
        <v>-36.770000000000003</v>
      </c>
      <c r="P2311" s="3">
        <v>13.79</v>
      </c>
      <c r="Q2311" s="3">
        <v>8.7799999999999994</v>
      </c>
      <c r="R2311" s="5" t="s">
        <v>2339</v>
      </c>
      <c r="S2311" s="5" t="s">
        <v>2340</v>
      </c>
      <c r="T2311" s="5" t="str">
        <f t="shared" si="217"/>
        <v>Ruben Ausman</v>
      </c>
      <c r="U2311" t="s">
        <v>1988</v>
      </c>
      <c r="V2311" s="5" t="s">
        <v>47</v>
      </c>
      <c r="W2311" s="5" t="s">
        <v>57</v>
      </c>
      <c r="X2311" s="5" t="s">
        <v>58</v>
      </c>
      <c r="Y2311" s="5" t="s">
        <v>1085</v>
      </c>
      <c r="Z2311" s="5" t="s">
        <v>43</v>
      </c>
      <c r="AA2311" s="4">
        <v>0.43</v>
      </c>
      <c r="AB2311" s="1">
        <v>39869</v>
      </c>
      <c r="AC2311" s="1">
        <v>14752</v>
      </c>
      <c r="AD2311">
        <f t="shared" si="218"/>
        <v>2</v>
      </c>
      <c r="AE2311">
        <f t="shared" ca="1" si="219"/>
        <v>84</v>
      </c>
      <c r="AF2311" t="str">
        <f t="shared" ca="1" si="220"/>
        <v>Over 65</v>
      </c>
      <c r="AG2311" s="3">
        <f t="shared" si="221"/>
        <v>1.3275659411764706</v>
      </c>
      <c r="AH2311" t="str">
        <f>_xlfn.IFNA(VLOOKUP(Sales_Transactions[[#This Row],[Order ID]],Returned_Items[#All],2,FALSE),"Not Returned")</f>
        <v>Not Returned</v>
      </c>
    </row>
    <row r="2312" spans="1:34" x14ac:dyDescent="0.25">
      <c r="A2312">
        <v>36643</v>
      </c>
      <c r="C2312" t="s">
        <v>1931</v>
      </c>
      <c r="D2312" s="2" t="str">
        <f>TEXT(MID(Sales_Transactions[[#This Row],[Order Date]],2,5),"d/m/yyy")</f>
        <v>23/2/2009</v>
      </c>
      <c r="E2312" s="2" t="str">
        <f>TEXT(MID(Sales_Transactions[[#This Row],[Order Date]],2,5),"d")</f>
        <v>23</v>
      </c>
      <c r="F2312" s="2" t="str">
        <f>TEXT(MID(Sales_Transactions[[#This Row],[Order Date]],2,5),"m")</f>
        <v>2</v>
      </c>
      <c r="G2312" s="2" t="str">
        <f>TEXT(MID(Sales_Transactions[[#This Row],[Order Date]],2,5),"yyy")</f>
        <v>2009</v>
      </c>
      <c r="H2312" s="2" t="str">
        <f>TEXT(MID(Sales_Transactions[[#This Row],[Order Date]],2,5),"yyy/m")</f>
        <v>2009/2</v>
      </c>
      <c r="I2312" t="s">
        <v>101</v>
      </c>
      <c r="J2312">
        <f t="shared" si="216"/>
        <v>1</v>
      </c>
      <c r="K2312" s="2">
        <v>30</v>
      </c>
      <c r="L2312" s="3">
        <v>1025.02</v>
      </c>
      <c r="M2312" s="4">
        <v>0.04</v>
      </c>
      <c r="N2312" s="5" t="s">
        <v>23</v>
      </c>
      <c r="O2312" s="3">
        <v>87.03</v>
      </c>
      <c r="P2312" s="3">
        <v>33.29</v>
      </c>
      <c r="Q2312" s="3">
        <v>8.74</v>
      </c>
      <c r="R2312" s="5" t="s">
        <v>2339</v>
      </c>
      <c r="S2312" s="5" t="s">
        <v>2340</v>
      </c>
      <c r="T2312" s="5" t="str">
        <f t="shared" si="217"/>
        <v>Ruben Ausman</v>
      </c>
      <c r="U2312" t="s">
        <v>1988</v>
      </c>
      <c r="V2312" s="5" t="s">
        <v>47</v>
      </c>
      <c r="W2312" s="5" t="s">
        <v>28</v>
      </c>
      <c r="X2312" s="5" t="s">
        <v>29</v>
      </c>
      <c r="Y2312" s="5" t="s">
        <v>2359</v>
      </c>
      <c r="Z2312" s="5" t="s">
        <v>43</v>
      </c>
      <c r="AA2312" s="4">
        <v>0.61</v>
      </c>
      <c r="AB2312" s="1">
        <v>39868</v>
      </c>
      <c r="AC2312" s="1">
        <v>23699</v>
      </c>
      <c r="AD2312">
        <f t="shared" si="218"/>
        <v>1</v>
      </c>
      <c r="AE2312">
        <f t="shared" ca="1" si="219"/>
        <v>59</v>
      </c>
      <c r="AF2312" t="str">
        <f t="shared" ca="1" si="220"/>
        <v>18-64</v>
      </c>
      <c r="AG2312" s="3">
        <f t="shared" si="221"/>
        <v>1.4005561333333332</v>
      </c>
      <c r="AH2312" t="str">
        <f>_xlfn.IFNA(VLOOKUP(Sales_Transactions[[#This Row],[Order ID]],Returned_Items[#All],2,FALSE),"Not Returned")</f>
        <v>Not Returned</v>
      </c>
    </row>
    <row r="2313" spans="1:34" x14ac:dyDescent="0.25">
      <c r="A2313">
        <v>36679</v>
      </c>
      <c r="C2313" t="s">
        <v>2446</v>
      </c>
      <c r="D2313" s="2" t="str">
        <f>TEXT(MID(Sales_Transactions[[#This Row],[Order Date]],2,5),"d/m/yyy")</f>
        <v>30/8/2011</v>
      </c>
      <c r="E2313" s="2" t="str">
        <f>TEXT(MID(Sales_Transactions[[#This Row],[Order Date]],2,5),"d")</f>
        <v>30</v>
      </c>
      <c r="F2313" s="2" t="str">
        <f>TEXT(MID(Sales_Transactions[[#This Row],[Order Date]],2,5),"m")</f>
        <v>8</v>
      </c>
      <c r="G2313" s="2" t="str">
        <f>TEXT(MID(Sales_Transactions[[#This Row],[Order Date]],2,5),"yyy")</f>
        <v>2011</v>
      </c>
      <c r="H2313" s="2" t="str">
        <f>TEXT(MID(Sales_Transactions[[#This Row],[Order Date]],2,5),"yyy/m")</f>
        <v>2011/8</v>
      </c>
      <c r="I2313" t="s">
        <v>101</v>
      </c>
      <c r="J2313">
        <f t="shared" si="216"/>
        <v>1</v>
      </c>
      <c r="K2313" s="2">
        <v>28</v>
      </c>
      <c r="L2313" s="3">
        <v>1491.8264999999999</v>
      </c>
      <c r="M2313" s="4">
        <v>0.1</v>
      </c>
      <c r="N2313" s="5" t="s">
        <v>23</v>
      </c>
      <c r="O2313" s="3">
        <v>124.83</v>
      </c>
      <c r="P2313" s="3">
        <v>65.989999999999995</v>
      </c>
      <c r="Q2313" s="3">
        <v>8.99</v>
      </c>
      <c r="R2313" s="5" t="s">
        <v>1385</v>
      </c>
      <c r="S2313" s="5" t="s">
        <v>1219</v>
      </c>
      <c r="T2313" s="5" t="str">
        <f t="shared" si="217"/>
        <v>Anna Haberlin</v>
      </c>
      <c r="U2313" t="s">
        <v>1988</v>
      </c>
      <c r="V2313" s="5" t="s">
        <v>47</v>
      </c>
      <c r="W2313" s="5" t="s">
        <v>48</v>
      </c>
      <c r="X2313" s="5" t="s">
        <v>49</v>
      </c>
      <c r="Y2313" s="5" t="s">
        <v>896</v>
      </c>
      <c r="Z2313" s="5" t="s">
        <v>43</v>
      </c>
      <c r="AA2313" s="4">
        <v>0.56000000000000005</v>
      </c>
      <c r="AB2313" s="1">
        <v>40788</v>
      </c>
      <c r="AC2313" s="1">
        <v>23462</v>
      </c>
      <c r="AD2313">
        <f t="shared" si="218"/>
        <v>3</v>
      </c>
      <c r="AE2313">
        <f t="shared" ca="1" si="219"/>
        <v>60</v>
      </c>
      <c r="AF2313" t="str">
        <f t="shared" ca="1" si="220"/>
        <v>18-64</v>
      </c>
      <c r="AG2313" s="3">
        <f t="shared" si="221"/>
        <v>2.6755003571428566</v>
      </c>
      <c r="AH2313" t="str">
        <f>_xlfn.IFNA(VLOOKUP(Sales_Transactions[[#This Row],[Order ID]],Returned_Items[#All],2,FALSE),"Not Returned")</f>
        <v>Returned</v>
      </c>
    </row>
    <row r="2314" spans="1:34" x14ac:dyDescent="0.25">
      <c r="A2314">
        <v>36741</v>
      </c>
      <c r="C2314" t="s">
        <v>1174</v>
      </c>
      <c r="D2314" s="2" t="str">
        <f>TEXT(MID(Sales_Transactions[[#This Row],[Order Date]],2,5),"d/m/yyy")</f>
        <v>19/12/2010</v>
      </c>
      <c r="E2314" s="2" t="str">
        <f>TEXT(MID(Sales_Transactions[[#This Row],[Order Date]],2,5),"d")</f>
        <v>19</v>
      </c>
      <c r="F2314" s="2" t="str">
        <f>TEXT(MID(Sales_Transactions[[#This Row],[Order Date]],2,5),"m")</f>
        <v>12</v>
      </c>
      <c r="G2314" s="2" t="str">
        <f>TEXT(MID(Sales_Transactions[[#This Row],[Order Date]],2,5),"yyy")</f>
        <v>2010</v>
      </c>
      <c r="H2314" s="2" t="str">
        <f>TEXT(MID(Sales_Transactions[[#This Row],[Order Date]],2,5),"yyy/m")</f>
        <v>2010/12</v>
      </c>
      <c r="I2314" t="s">
        <v>101</v>
      </c>
      <c r="J2314">
        <f t="shared" si="216"/>
        <v>1</v>
      </c>
      <c r="K2314" s="2">
        <v>26</v>
      </c>
      <c r="L2314" s="3">
        <v>141.4</v>
      </c>
      <c r="M2314" s="4">
        <v>0.08</v>
      </c>
      <c r="N2314" s="5" t="s">
        <v>23</v>
      </c>
      <c r="O2314" s="3">
        <v>34.479999999999997</v>
      </c>
      <c r="P2314" s="3">
        <v>5.68</v>
      </c>
      <c r="Q2314" s="3">
        <v>1.46</v>
      </c>
      <c r="R2314" s="5" t="s">
        <v>462</v>
      </c>
      <c r="S2314" s="5" t="s">
        <v>1547</v>
      </c>
      <c r="T2314" s="5" t="str">
        <f t="shared" si="217"/>
        <v>Fred Hopkins</v>
      </c>
      <c r="U2314" t="s">
        <v>1988</v>
      </c>
      <c r="V2314" s="5" t="s">
        <v>74</v>
      </c>
      <c r="W2314" s="5" t="s">
        <v>28</v>
      </c>
      <c r="X2314" s="5" t="s">
        <v>75</v>
      </c>
      <c r="Y2314" s="5" t="s">
        <v>626</v>
      </c>
      <c r="Z2314" s="5" t="s">
        <v>84</v>
      </c>
      <c r="AA2314" s="4">
        <v>0.39</v>
      </c>
      <c r="AB2314" s="1">
        <v>40534</v>
      </c>
      <c r="AC2314" s="1">
        <v>23517</v>
      </c>
      <c r="AD2314">
        <f t="shared" si="218"/>
        <v>3</v>
      </c>
      <c r="AE2314">
        <f t="shared" ca="1" si="219"/>
        <v>60</v>
      </c>
      <c r="AF2314" t="str">
        <f t="shared" ca="1" si="220"/>
        <v>18-64</v>
      </c>
      <c r="AG2314" s="3">
        <f t="shared" si="221"/>
        <v>0.27444061538461539</v>
      </c>
      <c r="AH2314" t="str">
        <f>_xlfn.IFNA(VLOOKUP(Sales_Transactions[[#This Row],[Order ID]],Returned_Items[#All],2,FALSE),"Not Returned")</f>
        <v>Not Returned</v>
      </c>
    </row>
    <row r="2315" spans="1:34" x14ac:dyDescent="0.25">
      <c r="A2315">
        <v>36741</v>
      </c>
      <c r="C2315" t="s">
        <v>1174</v>
      </c>
      <c r="D2315" s="2" t="str">
        <f>TEXT(MID(Sales_Transactions[[#This Row],[Order Date]],2,5),"d/m/yyy")</f>
        <v>19/12/2010</v>
      </c>
      <c r="E2315" s="2" t="str">
        <f>TEXT(MID(Sales_Transactions[[#This Row],[Order Date]],2,5),"d")</f>
        <v>19</v>
      </c>
      <c r="F2315" s="2" t="str">
        <f>TEXT(MID(Sales_Transactions[[#This Row],[Order Date]],2,5),"m")</f>
        <v>12</v>
      </c>
      <c r="G2315" s="2" t="str">
        <f>TEXT(MID(Sales_Transactions[[#This Row],[Order Date]],2,5),"yyy")</f>
        <v>2010</v>
      </c>
      <c r="H2315" s="2" t="str">
        <f>TEXT(MID(Sales_Transactions[[#This Row],[Order Date]],2,5),"yyy/m")</f>
        <v>2010/12</v>
      </c>
      <c r="I2315" t="s">
        <v>101</v>
      </c>
      <c r="J2315">
        <f t="shared" si="216"/>
        <v>1</v>
      </c>
      <c r="K2315" s="2">
        <v>6</v>
      </c>
      <c r="L2315" s="3">
        <v>303.90899999999999</v>
      </c>
      <c r="M2315" s="4">
        <v>0.01</v>
      </c>
      <c r="N2315" s="5" t="s">
        <v>23</v>
      </c>
      <c r="O2315" s="3">
        <v>-254.36</v>
      </c>
      <c r="P2315" s="3">
        <v>55.99</v>
      </c>
      <c r="Q2315" s="3">
        <v>5</v>
      </c>
      <c r="R2315" s="5" t="s">
        <v>462</v>
      </c>
      <c r="S2315" s="5" t="s">
        <v>1547</v>
      </c>
      <c r="T2315" s="5" t="str">
        <f t="shared" si="217"/>
        <v>Fred Hopkins</v>
      </c>
      <c r="U2315" t="s">
        <v>1988</v>
      </c>
      <c r="V2315" s="5" t="s">
        <v>74</v>
      </c>
      <c r="W2315" s="5" t="s">
        <v>48</v>
      </c>
      <c r="X2315" s="5" t="s">
        <v>49</v>
      </c>
      <c r="Y2315" s="5" t="s">
        <v>387</v>
      </c>
      <c r="Z2315" s="5" t="s">
        <v>60</v>
      </c>
      <c r="AA2315" s="4">
        <v>0.83</v>
      </c>
      <c r="AB2315" s="1">
        <v>40533</v>
      </c>
      <c r="AC2315" s="1">
        <v>23630</v>
      </c>
      <c r="AD2315">
        <f t="shared" si="218"/>
        <v>2</v>
      </c>
      <c r="AE2315">
        <f t="shared" ca="1" si="219"/>
        <v>59</v>
      </c>
      <c r="AF2315" t="str">
        <f t="shared" ca="1" si="220"/>
        <v>18-64</v>
      </c>
      <c r="AG2315" s="3">
        <f t="shared" si="221"/>
        <v>10.164066833333335</v>
      </c>
      <c r="AH2315" t="str">
        <f>_xlfn.IFNA(VLOOKUP(Sales_Transactions[[#This Row],[Order ID]],Returned_Items[#All],2,FALSE),"Not Returned")</f>
        <v>Not Returned</v>
      </c>
    </row>
    <row r="2316" spans="1:34" x14ac:dyDescent="0.25">
      <c r="A2316">
        <v>36866</v>
      </c>
      <c r="C2316" t="s">
        <v>2447</v>
      </c>
      <c r="D2316" s="2" t="str">
        <f>TEXT(MID(Sales_Transactions[[#This Row],[Order Date]],2,5),"d/m/yyy")</f>
        <v>24/3/2010</v>
      </c>
      <c r="E2316" s="2" t="str">
        <f>TEXT(MID(Sales_Transactions[[#This Row],[Order Date]],2,5),"d")</f>
        <v>24</v>
      </c>
      <c r="F2316" s="2" t="str">
        <f>TEXT(MID(Sales_Transactions[[#This Row],[Order Date]],2,5),"m")</f>
        <v>3</v>
      </c>
      <c r="G2316" s="2" t="str">
        <f>TEXT(MID(Sales_Transactions[[#This Row],[Order Date]],2,5),"yyy")</f>
        <v>2010</v>
      </c>
      <c r="H2316" s="2" t="str">
        <f>TEXT(MID(Sales_Transactions[[#This Row],[Order Date]],2,5),"yyy/m")</f>
        <v>2010/3</v>
      </c>
      <c r="I2316" t="s">
        <v>22</v>
      </c>
      <c r="J2316">
        <f t="shared" si="216"/>
        <v>2</v>
      </c>
      <c r="K2316" s="2">
        <v>32</v>
      </c>
      <c r="L2316" s="3">
        <v>6245.76</v>
      </c>
      <c r="M2316" s="4">
        <v>0.1</v>
      </c>
      <c r="N2316" s="5" t="s">
        <v>23</v>
      </c>
      <c r="O2316" s="3">
        <v>1462.42</v>
      </c>
      <c r="P2316" s="3">
        <v>210.55</v>
      </c>
      <c r="Q2316" s="3">
        <v>9.99</v>
      </c>
      <c r="R2316" s="5" t="s">
        <v>1170</v>
      </c>
      <c r="S2316" s="5" t="s">
        <v>2398</v>
      </c>
      <c r="T2316" s="5" t="str">
        <f t="shared" si="217"/>
        <v>Brian Stugart</v>
      </c>
      <c r="U2316" t="s">
        <v>1988</v>
      </c>
      <c r="V2316" s="5" t="s">
        <v>37</v>
      </c>
      <c r="W2316" s="5" t="s">
        <v>28</v>
      </c>
      <c r="X2316" s="5" t="s">
        <v>29</v>
      </c>
      <c r="Y2316" s="5" t="s">
        <v>1148</v>
      </c>
      <c r="Z2316" s="5" t="s">
        <v>43</v>
      </c>
      <c r="AA2316" s="4">
        <v>0.6</v>
      </c>
      <c r="AB2316" s="1">
        <v>40263</v>
      </c>
      <c r="AC2316" s="1">
        <v>23592</v>
      </c>
      <c r="AD2316">
        <f t="shared" si="218"/>
        <v>2</v>
      </c>
      <c r="AE2316">
        <f t="shared" ca="1" si="219"/>
        <v>60</v>
      </c>
      <c r="AF2316" t="str">
        <f t="shared" ca="1" si="220"/>
        <v>18-64</v>
      </c>
      <c r="AG2316" s="3">
        <f t="shared" si="221"/>
        <v>6.8852953125000003</v>
      </c>
      <c r="AH2316" t="str">
        <f>_xlfn.IFNA(VLOOKUP(Sales_Transactions[[#This Row],[Order ID]],Returned_Items[#All],2,FALSE),"Not Returned")</f>
        <v>Not Returned</v>
      </c>
    </row>
    <row r="2317" spans="1:34" x14ac:dyDescent="0.25">
      <c r="A2317">
        <v>36929</v>
      </c>
      <c r="C2317" t="s">
        <v>2448</v>
      </c>
      <c r="D2317" s="2" t="str">
        <f>TEXT(MID(Sales_Transactions[[#This Row],[Order Date]],2,5),"d/m/yyy")</f>
        <v>25/5/2012</v>
      </c>
      <c r="E2317" s="2" t="str">
        <f>TEXT(MID(Sales_Transactions[[#This Row],[Order Date]],2,5),"d")</f>
        <v>25</v>
      </c>
      <c r="F2317" s="2" t="str">
        <f>TEXT(MID(Sales_Transactions[[#This Row],[Order Date]],2,5),"m")</f>
        <v>5</v>
      </c>
      <c r="G2317" s="2" t="str">
        <f>TEXT(MID(Sales_Transactions[[#This Row],[Order Date]],2,5),"yyy")</f>
        <v>2012</v>
      </c>
      <c r="H2317" s="2" t="str">
        <f>TEXT(MID(Sales_Transactions[[#This Row],[Order Date]],2,5),"yyy/m")</f>
        <v>2012/5</v>
      </c>
      <c r="I2317" t="s">
        <v>22</v>
      </c>
      <c r="J2317">
        <f t="shared" si="216"/>
        <v>2</v>
      </c>
      <c r="K2317" s="2">
        <v>45</v>
      </c>
      <c r="L2317" s="3">
        <v>3638.27</v>
      </c>
      <c r="M2317" s="4">
        <v>0.04</v>
      </c>
      <c r="N2317" s="5" t="s">
        <v>23</v>
      </c>
      <c r="O2317" s="3">
        <v>1123.79</v>
      </c>
      <c r="P2317" s="3">
        <v>80.98</v>
      </c>
      <c r="Q2317" s="3">
        <v>4.5</v>
      </c>
      <c r="R2317" s="5" t="s">
        <v>2433</v>
      </c>
      <c r="S2317" s="5" t="s">
        <v>2434</v>
      </c>
      <c r="T2317" s="5" t="str">
        <f t="shared" si="217"/>
        <v>Amy Cox</v>
      </c>
      <c r="U2317" t="s">
        <v>1988</v>
      </c>
      <c r="V2317" s="5" t="s">
        <v>27</v>
      </c>
      <c r="W2317" s="5" t="s">
        <v>28</v>
      </c>
      <c r="X2317" s="5" t="s">
        <v>38</v>
      </c>
      <c r="Y2317" s="5" t="s">
        <v>2449</v>
      </c>
      <c r="Z2317" s="5" t="s">
        <v>43</v>
      </c>
      <c r="AA2317" s="4">
        <v>0.59</v>
      </c>
      <c r="AB2317" s="1">
        <v>41054</v>
      </c>
      <c r="AC2317" s="1">
        <v>21278</v>
      </c>
      <c r="AD2317">
        <f t="shared" si="218"/>
        <v>0</v>
      </c>
      <c r="AE2317">
        <f t="shared" ca="1" si="219"/>
        <v>66</v>
      </c>
      <c r="AF2317" t="str">
        <f t="shared" ca="1" si="220"/>
        <v>Over 65</v>
      </c>
      <c r="AG2317" s="3">
        <f t="shared" si="221"/>
        <v>1.8988357333333334</v>
      </c>
      <c r="AH2317" t="str">
        <f>_xlfn.IFNA(VLOOKUP(Sales_Transactions[[#This Row],[Order ID]],Returned_Items[#All],2,FALSE),"Not Returned")</f>
        <v>Not Returned</v>
      </c>
    </row>
    <row r="2318" spans="1:34" x14ac:dyDescent="0.25">
      <c r="A2318">
        <v>36929</v>
      </c>
      <c r="C2318" t="s">
        <v>2448</v>
      </c>
      <c r="D2318" s="2" t="str">
        <f>TEXT(MID(Sales_Transactions[[#This Row],[Order Date]],2,5),"d/m/yyy")</f>
        <v>25/5/2012</v>
      </c>
      <c r="E2318" s="2" t="str">
        <f>TEXT(MID(Sales_Transactions[[#This Row],[Order Date]],2,5),"d")</f>
        <v>25</v>
      </c>
      <c r="F2318" s="2" t="str">
        <f>TEXT(MID(Sales_Transactions[[#This Row],[Order Date]],2,5),"m")</f>
        <v>5</v>
      </c>
      <c r="G2318" s="2" t="str">
        <f>TEXT(MID(Sales_Transactions[[#This Row],[Order Date]],2,5),"yyy")</f>
        <v>2012</v>
      </c>
      <c r="H2318" s="2" t="str">
        <f>TEXT(MID(Sales_Transactions[[#This Row],[Order Date]],2,5),"yyy/m")</f>
        <v>2012/5</v>
      </c>
      <c r="I2318" t="s">
        <v>22</v>
      </c>
      <c r="J2318">
        <f t="shared" si="216"/>
        <v>2</v>
      </c>
      <c r="K2318" s="2">
        <v>37</v>
      </c>
      <c r="L2318" s="3">
        <v>1326.69</v>
      </c>
      <c r="M2318" s="4">
        <v>0</v>
      </c>
      <c r="N2318" s="5" t="s">
        <v>23</v>
      </c>
      <c r="O2318" s="3">
        <v>185.37</v>
      </c>
      <c r="P2318" s="3">
        <v>33.29</v>
      </c>
      <c r="Q2318" s="3">
        <v>8.74</v>
      </c>
      <c r="R2318" s="5" t="s">
        <v>2433</v>
      </c>
      <c r="S2318" s="5" t="s">
        <v>2434</v>
      </c>
      <c r="T2318" s="5" t="str">
        <f t="shared" si="217"/>
        <v>Amy Cox</v>
      </c>
      <c r="U2318" t="s">
        <v>1988</v>
      </c>
      <c r="V2318" s="5" t="s">
        <v>27</v>
      </c>
      <c r="W2318" s="5" t="s">
        <v>28</v>
      </c>
      <c r="X2318" s="5" t="s">
        <v>29</v>
      </c>
      <c r="Y2318" s="5" t="s">
        <v>2359</v>
      </c>
      <c r="Z2318" s="5" t="s">
        <v>43</v>
      </c>
      <c r="AA2318" s="4">
        <v>0.61</v>
      </c>
      <c r="AB2318" s="1">
        <v>41058</v>
      </c>
      <c r="AC2318" s="1">
        <v>21292</v>
      </c>
      <c r="AD2318">
        <f t="shared" si="218"/>
        <v>4</v>
      </c>
      <c r="AE2318">
        <f t="shared" ca="1" si="219"/>
        <v>66</v>
      </c>
      <c r="AF2318" t="str">
        <f t="shared" ca="1" si="220"/>
        <v>Over 65</v>
      </c>
      <c r="AG2318" s="3">
        <f t="shared" si="221"/>
        <v>1.135945945945946</v>
      </c>
      <c r="AH2318" t="str">
        <f>_xlfn.IFNA(VLOOKUP(Sales_Transactions[[#This Row],[Order ID]],Returned_Items[#All],2,FALSE),"Not Returned")</f>
        <v>Not Returned</v>
      </c>
    </row>
    <row r="2319" spans="1:34" x14ac:dyDescent="0.25">
      <c r="A2319">
        <v>36999</v>
      </c>
      <c r="C2319" t="s">
        <v>1440</v>
      </c>
      <c r="D2319" s="2" t="str">
        <f>TEXT(MID(Sales_Transactions[[#This Row],[Order Date]],2,5),"d/m/yyy")</f>
        <v>12/12/2009</v>
      </c>
      <c r="E2319" s="2" t="str">
        <f>TEXT(MID(Sales_Transactions[[#This Row],[Order Date]],2,5),"d")</f>
        <v>12</v>
      </c>
      <c r="F2319" s="2" t="str">
        <f>TEXT(MID(Sales_Transactions[[#This Row],[Order Date]],2,5),"m")</f>
        <v>12</v>
      </c>
      <c r="G2319" s="2" t="str">
        <f>TEXT(MID(Sales_Transactions[[#This Row],[Order Date]],2,5),"yyy")</f>
        <v>2009</v>
      </c>
      <c r="H2319" s="2" t="str">
        <f>TEXT(MID(Sales_Transactions[[#This Row],[Order Date]],2,5),"yyy/m")</f>
        <v>2009/12</v>
      </c>
      <c r="I2319" t="s">
        <v>78</v>
      </c>
      <c r="J2319">
        <f t="shared" si="216"/>
        <v>3</v>
      </c>
      <c r="K2319" s="2">
        <v>28</v>
      </c>
      <c r="L2319" s="3">
        <v>14475.74</v>
      </c>
      <c r="M2319" s="4">
        <v>0.06</v>
      </c>
      <c r="N2319" s="5" t="s">
        <v>34</v>
      </c>
      <c r="O2319" s="3">
        <v>4963.8900000000003</v>
      </c>
      <c r="P2319" s="3">
        <v>549.99</v>
      </c>
      <c r="Q2319" s="3">
        <v>49</v>
      </c>
      <c r="R2319" s="5" t="s">
        <v>441</v>
      </c>
      <c r="S2319" s="5" t="s">
        <v>25</v>
      </c>
      <c r="T2319" s="5" t="str">
        <f t="shared" si="217"/>
        <v>Cari MacIntyre</v>
      </c>
      <c r="U2319" t="s">
        <v>1988</v>
      </c>
      <c r="V2319" s="5" t="s">
        <v>47</v>
      </c>
      <c r="W2319" s="5" t="s">
        <v>48</v>
      </c>
      <c r="X2319" s="5" t="s">
        <v>131</v>
      </c>
      <c r="Y2319" s="5" t="s">
        <v>1021</v>
      </c>
      <c r="Z2319" s="5" t="s">
        <v>40</v>
      </c>
      <c r="AA2319" s="4">
        <v>0.35</v>
      </c>
      <c r="AB2319" s="1">
        <v>40160</v>
      </c>
      <c r="AC2319" s="1">
        <v>21437</v>
      </c>
      <c r="AD2319">
        <f t="shared" si="218"/>
        <v>1</v>
      </c>
      <c r="AE2319">
        <f t="shared" ca="1" si="219"/>
        <v>65</v>
      </c>
      <c r="AF2319" t="str">
        <f t="shared" ca="1" si="220"/>
        <v>Over 65</v>
      </c>
      <c r="AG2319" s="3">
        <f t="shared" si="221"/>
        <v>21.3807145</v>
      </c>
      <c r="AH2319" t="str">
        <f>_xlfn.IFNA(VLOOKUP(Sales_Transactions[[#This Row],[Order ID]],Returned_Items[#All],2,FALSE),"Not Returned")</f>
        <v>Returned</v>
      </c>
    </row>
    <row r="2320" spans="1:34" x14ac:dyDescent="0.25">
      <c r="A2320">
        <v>36999</v>
      </c>
      <c r="C2320" t="s">
        <v>1440</v>
      </c>
      <c r="D2320" s="2" t="str">
        <f>TEXT(MID(Sales_Transactions[[#This Row],[Order Date]],2,5),"d/m/yyy")</f>
        <v>12/12/2009</v>
      </c>
      <c r="E2320" s="2" t="str">
        <f>TEXT(MID(Sales_Transactions[[#This Row],[Order Date]],2,5),"d")</f>
        <v>12</v>
      </c>
      <c r="F2320" s="2" t="str">
        <f>TEXT(MID(Sales_Transactions[[#This Row],[Order Date]],2,5),"m")</f>
        <v>12</v>
      </c>
      <c r="G2320" s="2" t="str">
        <f>TEXT(MID(Sales_Transactions[[#This Row],[Order Date]],2,5),"yyy")</f>
        <v>2009</v>
      </c>
      <c r="H2320" s="2" t="str">
        <f>TEXT(MID(Sales_Transactions[[#This Row],[Order Date]],2,5),"yyy/m")</f>
        <v>2009/12</v>
      </c>
      <c r="I2320" t="s">
        <v>78</v>
      </c>
      <c r="J2320">
        <f t="shared" si="216"/>
        <v>3</v>
      </c>
      <c r="K2320" s="2">
        <v>3</v>
      </c>
      <c r="L2320" s="3">
        <v>306.62049999999999</v>
      </c>
      <c r="M2320" s="4">
        <v>0.08</v>
      </c>
      <c r="N2320" s="5" t="s">
        <v>67</v>
      </c>
      <c r="O2320" s="3">
        <v>-479.08</v>
      </c>
      <c r="P2320" s="3">
        <v>115.99</v>
      </c>
      <c r="Q2320" s="3">
        <v>5.99</v>
      </c>
      <c r="R2320" s="5" t="s">
        <v>441</v>
      </c>
      <c r="S2320" s="5" t="s">
        <v>25</v>
      </c>
      <c r="T2320" s="5" t="str">
        <f t="shared" si="217"/>
        <v>Cari MacIntyre</v>
      </c>
      <c r="U2320" t="s">
        <v>1988</v>
      </c>
      <c r="V2320" s="5" t="s">
        <v>47</v>
      </c>
      <c r="W2320" s="5" t="s">
        <v>48</v>
      </c>
      <c r="X2320" s="5" t="s">
        <v>49</v>
      </c>
      <c r="Y2320" s="5" t="s">
        <v>2270</v>
      </c>
      <c r="Z2320" s="5" t="s">
        <v>43</v>
      </c>
      <c r="AA2320" s="4">
        <v>0.56999999999999995</v>
      </c>
      <c r="AB2320" s="1">
        <v>40160</v>
      </c>
      <c r="AC2320" s="1">
        <v>21241</v>
      </c>
      <c r="AD2320">
        <f t="shared" si="218"/>
        <v>1</v>
      </c>
      <c r="AE2320">
        <f t="shared" ca="1" si="219"/>
        <v>66</v>
      </c>
      <c r="AF2320" t="str">
        <f t="shared" ca="1" si="220"/>
        <v>Over 65</v>
      </c>
      <c r="AG2320" s="3">
        <f t="shared" si="221"/>
        <v>40.629069333333327</v>
      </c>
      <c r="AH2320" t="str">
        <f>_xlfn.IFNA(VLOOKUP(Sales_Transactions[[#This Row],[Order ID]],Returned_Items[#All],2,FALSE),"Not Returned")</f>
        <v>Returned</v>
      </c>
    </row>
    <row r="2321" spans="1:34" x14ac:dyDescent="0.25">
      <c r="A2321">
        <v>37216</v>
      </c>
      <c r="C2321" t="s">
        <v>2450</v>
      </c>
      <c r="D2321" s="2" t="str">
        <f>TEXT(MID(Sales_Transactions[[#This Row],[Order Date]],2,5),"d/m/yyy")</f>
        <v>30/11/2010</v>
      </c>
      <c r="E2321" s="2" t="str">
        <f>TEXT(MID(Sales_Transactions[[#This Row],[Order Date]],2,5),"d")</f>
        <v>30</v>
      </c>
      <c r="F2321" s="2" t="str">
        <f>TEXT(MID(Sales_Transactions[[#This Row],[Order Date]],2,5),"m")</f>
        <v>11</v>
      </c>
      <c r="G2321" s="2" t="str">
        <f>TEXT(MID(Sales_Transactions[[#This Row],[Order Date]],2,5),"yyy")</f>
        <v>2010</v>
      </c>
      <c r="H2321" s="2" t="str">
        <f>TEXT(MID(Sales_Transactions[[#This Row],[Order Date]],2,5),"yyy/m")</f>
        <v>2010/11</v>
      </c>
      <c r="I2321" t="s">
        <v>33</v>
      </c>
      <c r="J2321">
        <f t="shared" si="216"/>
        <v>4</v>
      </c>
      <c r="K2321" s="2">
        <v>24</v>
      </c>
      <c r="L2321" s="3">
        <v>527.25</v>
      </c>
      <c r="M2321" s="4">
        <v>0.01</v>
      </c>
      <c r="N2321" s="5" t="s">
        <v>23</v>
      </c>
      <c r="O2321" s="3">
        <v>74.010000000000005</v>
      </c>
      <c r="P2321" s="3">
        <v>20.98</v>
      </c>
      <c r="Q2321" s="3">
        <v>8.83</v>
      </c>
      <c r="R2321" s="5" t="s">
        <v>2443</v>
      </c>
      <c r="S2321" s="5" t="s">
        <v>2444</v>
      </c>
      <c r="T2321" s="5" t="str">
        <f t="shared" si="217"/>
        <v>Eudokia Martin</v>
      </c>
      <c r="U2321" t="s">
        <v>1988</v>
      </c>
      <c r="V2321" s="5" t="s">
        <v>74</v>
      </c>
      <c r="W2321" s="5" t="s">
        <v>28</v>
      </c>
      <c r="X2321" s="5" t="s">
        <v>41</v>
      </c>
      <c r="Y2321" s="5" t="s">
        <v>792</v>
      </c>
      <c r="Z2321" s="5" t="s">
        <v>43</v>
      </c>
      <c r="AA2321" s="4">
        <v>0.37</v>
      </c>
      <c r="AB2321" s="1">
        <v>40513</v>
      </c>
      <c r="AC2321" s="1">
        <v>21246</v>
      </c>
      <c r="AD2321">
        <f t="shared" si="218"/>
        <v>1</v>
      </c>
      <c r="AE2321">
        <f t="shared" ca="1" si="219"/>
        <v>66</v>
      </c>
      <c r="AF2321" t="str">
        <f t="shared" ca="1" si="220"/>
        <v>Over 65</v>
      </c>
      <c r="AG2321" s="3">
        <f t="shared" si="221"/>
        <v>1.2419959166666665</v>
      </c>
      <c r="AH2321" t="str">
        <f>_xlfn.IFNA(VLOOKUP(Sales_Transactions[[#This Row],[Order ID]],Returned_Items[#All],2,FALSE),"Not Returned")</f>
        <v>Not Returned</v>
      </c>
    </row>
    <row r="2322" spans="1:34" x14ac:dyDescent="0.25">
      <c r="A2322">
        <v>37314</v>
      </c>
      <c r="C2322" t="s">
        <v>1694</v>
      </c>
      <c r="D2322" s="2" t="str">
        <f>TEXT(MID(Sales_Transactions[[#This Row],[Order Date]],2,5),"d/m/yyy")</f>
        <v>4/5/2011</v>
      </c>
      <c r="E2322" s="2" t="str">
        <f>TEXT(MID(Sales_Transactions[[#This Row],[Order Date]],2,5),"d")</f>
        <v>4</v>
      </c>
      <c r="F2322" s="2" t="str">
        <f>TEXT(MID(Sales_Transactions[[#This Row],[Order Date]],2,5),"m")</f>
        <v>5</v>
      </c>
      <c r="G2322" s="2" t="str">
        <f>TEXT(MID(Sales_Transactions[[#This Row],[Order Date]],2,5),"yyy")</f>
        <v>2011</v>
      </c>
      <c r="H2322" s="2" t="str">
        <f>TEXT(MID(Sales_Transactions[[#This Row],[Order Date]],2,5),"yyy/m")</f>
        <v>2011/5</v>
      </c>
      <c r="I2322" t="s">
        <v>78</v>
      </c>
      <c r="J2322">
        <f t="shared" si="216"/>
        <v>3</v>
      </c>
      <c r="K2322" s="2">
        <v>21</v>
      </c>
      <c r="L2322" s="3">
        <v>210.86</v>
      </c>
      <c r="M2322" s="4">
        <v>0.04</v>
      </c>
      <c r="N2322" s="5" t="s">
        <v>23</v>
      </c>
      <c r="O2322" s="3">
        <v>5.5</v>
      </c>
      <c r="P2322" s="3">
        <v>9.77</v>
      </c>
      <c r="Q2322" s="3">
        <v>6.02</v>
      </c>
      <c r="R2322" s="5" t="s">
        <v>202</v>
      </c>
      <c r="S2322" s="5" t="s">
        <v>2424</v>
      </c>
      <c r="T2322" s="5" t="str">
        <f t="shared" si="217"/>
        <v>Michelle Huthwaite</v>
      </c>
      <c r="U2322" t="s">
        <v>1988</v>
      </c>
      <c r="V2322" s="5" t="s">
        <v>74</v>
      </c>
      <c r="W2322" s="5" t="s">
        <v>57</v>
      </c>
      <c r="X2322" s="5" t="s">
        <v>58</v>
      </c>
      <c r="Y2322" s="5" t="s">
        <v>738</v>
      </c>
      <c r="Z2322" s="5" t="s">
        <v>56</v>
      </c>
      <c r="AA2322" s="4">
        <v>0.48</v>
      </c>
      <c r="AB2322" s="1">
        <v>40668</v>
      </c>
      <c r="AC2322" s="1">
        <v>20958</v>
      </c>
      <c r="AD2322">
        <f t="shared" si="218"/>
        <v>1</v>
      </c>
      <c r="AE2322">
        <f t="shared" ca="1" si="219"/>
        <v>67</v>
      </c>
      <c r="AF2322" t="str">
        <f t="shared" ca="1" si="220"/>
        <v>Over 65</v>
      </c>
      <c r="AG2322" s="3">
        <f t="shared" si="221"/>
        <v>0.75171866666666665</v>
      </c>
      <c r="AH2322" t="str">
        <f>_xlfn.IFNA(VLOOKUP(Sales_Transactions[[#This Row],[Order ID]],Returned_Items[#All],2,FALSE),"Not Returned")</f>
        <v>Not Returned</v>
      </c>
    </row>
    <row r="2323" spans="1:34" x14ac:dyDescent="0.25">
      <c r="A2323">
        <v>37349</v>
      </c>
      <c r="C2323" t="s">
        <v>2451</v>
      </c>
      <c r="D2323" s="2" t="str">
        <f>TEXT(MID(Sales_Transactions[[#This Row],[Order Date]],2,5),"d/m/yyy")</f>
        <v>15/2/2010</v>
      </c>
      <c r="E2323" s="2" t="str">
        <f>TEXT(MID(Sales_Transactions[[#This Row],[Order Date]],2,5),"d")</f>
        <v>15</v>
      </c>
      <c r="F2323" s="2" t="str">
        <f>TEXT(MID(Sales_Transactions[[#This Row],[Order Date]],2,5),"m")</f>
        <v>2</v>
      </c>
      <c r="G2323" s="2" t="str">
        <f>TEXT(MID(Sales_Transactions[[#This Row],[Order Date]],2,5),"yyy")</f>
        <v>2010</v>
      </c>
      <c r="H2323" s="2" t="str">
        <f>TEXT(MID(Sales_Transactions[[#This Row],[Order Date]],2,5),"yyy/m")</f>
        <v>2010/2</v>
      </c>
      <c r="I2323" t="s">
        <v>101</v>
      </c>
      <c r="J2323">
        <f t="shared" si="216"/>
        <v>1</v>
      </c>
      <c r="K2323" s="2">
        <v>8</v>
      </c>
      <c r="L2323" s="3">
        <v>631.73</v>
      </c>
      <c r="M2323" s="4">
        <v>0.03</v>
      </c>
      <c r="N2323" s="5" t="s">
        <v>67</v>
      </c>
      <c r="O2323" s="3">
        <v>122.43</v>
      </c>
      <c r="P2323" s="3">
        <v>78.69</v>
      </c>
      <c r="Q2323" s="3">
        <v>19.989999999999998</v>
      </c>
      <c r="R2323" s="5" t="s">
        <v>1698</v>
      </c>
      <c r="S2323" s="5" t="s">
        <v>1419</v>
      </c>
      <c r="T2323" s="5" t="str">
        <f t="shared" si="217"/>
        <v>Bill Stewart</v>
      </c>
      <c r="U2323" t="s">
        <v>1988</v>
      </c>
      <c r="V2323" s="5" t="s">
        <v>47</v>
      </c>
      <c r="W2323" s="5" t="s">
        <v>57</v>
      </c>
      <c r="X2323" s="5" t="s">
        <v>58</v>
      </c>
      <c r="Y2323" s="5" t="s">
        <v>1355</v>
      </c>
      <c r="Z2323" s="5" t="s">
        <v>43</v>
      </c>
      <c r="AA2323" s="4">
        <v>0.43</v>
      </c>
      <c r="AB2323" s="1">
        <v>40226</v>
      </c>
      <c r="AC2323" s="1">
        <v>21112</v>
      </c>
      <c r="AD2323">
        <f t="shared" si="218"/>
        <v>2</v>
      </c>
      <c r="AE2323">
        <f t="shared" ca="1" si="219"/>
        <v>66</v>
      </c>
      <c r="AF2323" t="str">
        <f t="shared" ca="1" si="220"/>
        <v>Over 65</v>
      </c>
      <c r="AG2323" s="3">
        <f t="shared" si="221"/>
        <v>12.332049124999999</v>
      </c>
      <c r="AH2323" t="str">
        <f>_xlfn.IFNA(VLOOKUP(Sales_Transactions[[#This Row],[Order ID]],Returned_Items[#All],2,FALSE),"Not Returned")</f>
        <v>Not Returned</v>
      </c>
    </row>
    <row r="2324" spans="1:34" x14ac:dyDescent="0.25">
      <c r="A2324">
        <v>37828</v>
      </c>
      <c r="C2324" t="s">
        <v>2452</v>
      </c>
      <c r="D2324" s="2" t="str">
        <f>TEXT(MID(Sales_Transactions[[#This Row],[Order Date]],2,5),"d/m/yyy")</f>
        <v>20/4/2011</v>
      </c>
      <c r="E2324" s="2" t="str">
        <f>TEXT(MID(Sales_Transactions[[#This Row],[Order Date]],2,5),"d")</f>
        <v>20</v>
      </c>
      <c r="F2324" s="2" t="str">
        <f>TEXT(MID(Sales_Transactions[[#This Row],[Order Date]],2,5),"m")</f>
        <v>4</v>
      </c>
      <c r="G2324" s="2" t="str">
        <f>TEXT(MID(Sales_Transactions[[#This Row],[Order Date]],2,5),"yyy")</f>
        <v>2011</v>
      </c>
      <c r="H2324" s="2" t="str">
        <f>TEXT(MID(Sales_Transactions[[#This Row],[Order Date]],2,5),"yyy/m")</f>
        <v>2011/4</v>
      </c>
      <c r="I2324" t="s">
        <v>22</v>
      </c>
      <c r="J2324">
        <f t="shared" si="216"/>
        <v>2</v>
      </c>
      <c r="K2324" s="2">
        <v>23</v>
      </c>
      <c r="L2324" s="3">
        <v>490.17</v>
      </c>
      <c r="M2324" s="4">
        <v>0.04</v>
      </c>
      <c r="N2324" s="5" t="s">
        <v>23</v>
      </c>
      <c r="O2324" s="3">
        <v>-57.09</v>
      </c>
      <c r="P2324" s="3">
        <v>20.97</v>
      </c>
      <c r="Q2324" s="3">
        <v>4</v>
      </c>
      <c r="R2324" s="5" t="s">
        <v>509</v>
      </c>
      <c r="S2324" s="5" t="s">
        <v>2385</v>
      </c>
      <c r="T2324" s="5" t="str">
        <f t="shared" si="217"/>
        <v>Mike Caudle</v>
      </c>
      <c r="U2324" t="s">
        <v>1988</v>
      </c>
      <c r="V2324" s="5" t="s">
        <v>47</v>
      </c>
      <c r="W2324" s="5" t="s">
        <v>48</v>
      </c>
      <c r="X2324" s="5" t="s">
        <v>87</v>
      </c>
      <c r="Y2324" s="5" t="s">
        <v>411</v>
      </c>
      <c r="Z2324" s="5" t="s">
        <v>43</v>
      </c>
      <c r="AA2324" s="4">
        <v>0.77</v>
      </c>
      <c r="AB2324" s="1">
        <v>40658</v>
      </c>
      <c r="AC2324" s="1">
        <v>20962</v>
      </c>
      <c r="AD2324">
        <f t="shared" si="218"/>
        <v>5</v>
      </c>
      <c r="AE2324">
        <f t="shared" ca="1" si="219"/>
        <v>67</v>
      </c>
      <c r="AF2324" t="str">
        <f t="shared" ca="1" si="220"/>
        <v>Over 65</v>
      </c>
      <c r="AG2324" s="3">
        <f t="shared" si="221"/>
        <v>1.0852874782608695</v>
      </c>
      <c r="AH2324" t="str">
        <f>_xlfn.IFNA(VLOOKUP(Sales_Transactions[[#This Row],[Order ID]],Returned_Items[#All],2,FALSE),"Not Returned")</f>
        <v>Not Returned</v>
      </c>
    </row>
    <row r="2325" spans="1:34" x14ac:dyDescent="0.25">
      <c r="A2325">
        <v>37828</v>
      </c>
      <c r="C2325" t="s">
        <v>2452</v>
      </c>
      <c r="D2325" s="2" t="str">
        <f>TEXT(MID(Sales_Transactions[[#This Row],[Order Date]],2,5),"d/m/yyy")</f>
        <v>20/4/2011</v>
      </c>
      <c r="E2325" s="2" t="str">
        <f>TEXT(MID(Sales_Transactions[[#This Row],[Order Date]],2,5),"d")</f>
        <v>20</v>
      </c>
      <c r="F2325" s="2" t="str">
        <f>TEXT(MID(Sales_Transactions[[#This Row],[Order Date]],2,5),"m")</f>
        <v>4</v>
      </c>
      <c r="G2325" s="2" t="str">
        <f>TEXT(MID(Sales_Transactions[[#This Row],[Order Date]],2,5),"yyy")</f>
        <v>2011</v>
      </c>
      <c r="H2325" s="2" t="str">
        <f>TEXT(MID(Sales_Transactions[[#This Row],[Order Date]],2,5),"yyy/m")</f>
        <v>2011/4</v>
      </c>
      <c r="I2325" t="s">
        <v>22</v>
      </c>
      <c r="J2325">
        <f t="shared" si="216"/>
        <v>2</v>
      </c>
      <c r="K2325" s="2">
        <v>42</v>
      </c>
      <c r="L2325" s="3">
        <v>206.2</v>
      </c>
      <c r="M2325" s="4">
        <v>0.01</v>
      </c>
      <c r="N2325" s="5" t="s">
        <v>23</v>
      </c>
      <c r="O2325" s="3">
        <v>101.14</v>
      </c>
      <c r="P2325" s="3">
        <v>4.91</v>
      </c>
      <c r="Q2325" s="3">
        <v>0.5</v>
      </c>
      <c r="R2325" s="5" t="s">
        <v>509</v>
      </c>
      <c r="S2325" s="5" t="s">
        <v>2385</v>
      </c>
      <c r="T2325" s="5" t="str">
        <f t="shared" si="217"/>
        <v>Mike Caudle</v>
      </c>
      <c r="U2325" t="s">
        <v>1988</v>
      </c>
      <c r="V2325" s="5" t="s">
        <v>47</v>
      </c>
      <c r="W2325" s="5" t="s">
        <v>28</v>
      </c>
      <c r="X2325" s="5" t="s">
        <v>115</v>
      </c>
      <c r="Y2325" s="5" t="s">
        <v>2453</v>
      </c>
      <c r="Z2325" s="5" t="s">
        <v>43</v>
      </c>
      <c r="AA2325" s="4">
        <v>0.36</v>
      </c>
      <c r="AB2325" s="1">
        <v>40655</v>
      </c>
      <c r="AC2325" s="1">
        <v>20901</v>
      </c>
      <c r="AD2325">
        <f t="shared" si="218"/>
        <v>2</v>
      </c>
      <c r="AE2325">
        <f t="shared" ca="1" si="219"/>
        <v>67</v>
      </c>
      <c r="AF2325" t="str">
        <f t="shared" ca="1" si="220"/>
        <v>Over 65</v>
      </c>
      <c r="AG2325" s="3">
        <f t="shared" si="221"/>
        <v>0.12879783333333333</v>
      </c>
      <c r="AH2325" t="str">
        <f>_xlfn.IFNA(VLOOKUP(Sales_Transactions[[#This Row],[Order ID]],Returned_Items[#All],2,FALSE),"Not Returned")</f>
        <v>Not Returned</v>
      </c>
    </row>
    <row r="2326" spans="1:34" x14ac:dyDescent="0.25">
      <c r="A2326">
        <v>37920</v>
      </c>
      <c r="C2326" t="s">
        <v>601</v>
      </c>
      <c r="D2326" s="2" t="str">
        <f>TEXT(MID(Sales_Transactions[[#This Row],[Order Date]],2,5),"d/m/yyy")</f>
        <v>14/7/2010</v>
      </c>
      <c r="E2326" s="2" t="str">
        <f>TEXT(MID(Sales_Transactions[[#This Row],[Order Date]],2,5),"d")</f>
        <v>14</v>
      </c>
      <c r="F2326" s="2" t="str">
        <f>TEXT(MID(Sales_Transactions[[#This Row],[Order Date]],2,5),"m")</f>
        <v>7</v>
      </c>
      <c r="G2326" s="2" t="str">
        <f>TEXT(MID(Sales_Transactions[[#This Row],[Order Date]],2,5),"yyy")</f>
        <v>2010</v>
      </c>
      <c r="H2326" s="2" t="str">
        <f>TEXT(MID(Sales_Transactions[[#This Row],[Order Date]],2,5),"yyy/m")</f>
        <v>2010/7</v>
      </c>
      <c r="I2326" t="s">
        <v>101</v>
      </c>
      <c r="J2326">
        <f t="shared" si="216"/>
        <v>1</v>
      </c>
      <c r="K2326" s="2">
        <v>48</v>
      </c>
      <c r="L2326" s="3">
        <v>414.42</v>
      </c>
      <c r="M2326" s="4">
        <v>0.04</v>
      </c>
      <c r="N2326" s="5" t="s">
        <v>23</v>
      </c>
      <c r="O2326" s="3">
        <v>-380.2</v>
      </c>
      <c r="P2326" s="3">
        <v>8.4600000000000009</v>
      </c>
      <c r="Q2326" s="3">
        <v>8.99</v>
      </c>
      <c r="R2326" s="5" t="s">
        <v>2326</v>
      </c>
      <c r="S2326" s="5" t="s">
        <v>2374</v>
      </c>
      <c r="T2326" s="5" t="str">
        <f t="shared" si="217"/>
        <v>Andy Reiter</v>
      </c>
      <c r="U2326" t="s">
        <v>1988</v>
      </c>
      <c r="V2326" s="5" t="s">
        <v>47</v>
      </c>
      <c r="W2326" s="5" t="s">
        <v>48</v>
      </c>
      <c r="X2326" s="5" t="s">
        <v>87</v>
      </c>
      <c r="Y2326" s="5" t="s">
        <v>535</v>
      </c>
      <c r="Z2326" s="5" t="s">
        <v>60</v>
      </c>
      <c r="AA2326" s="4">
        <v>0.79</v>
      </c>
      <c r="AB2326" s="1">
        <v>40375</v>
      </c>
      <c r="AC2326" s="1">
        <v>15239</v>
      </c>
      <c r="AD2326">
        <f t="shared" si="218"/>
        <v>2</v>
      </c>
      <c r="AE2326">
        <f t="shared" ca="1" si="219"/>
        <v>82</v>
      </c>
      <c r="AF2326" t="str">
        <f t="shared" ca="1" si="220"/>
        <v>Over 65</v>
      </c>
      <c r="AG2326" s="3">
        <f t="shared" si="221"/>
        <v>0.36347116666666662</v>
      </c>
      <c r="AH2326" t="str">
        <f>_xlfn.IFNA(VLOOKUP(Sales_Transactions[[#This Row],[Order ID]],Returned_Items[#All],2,FALSE),"Not Returned")</f>
        <v>Not Returned</v>
      </c>
    </row>
    <row r="2327" spans="1:34" x14ac:dyDescent="0.25">
      <c r="A2327">
        <v>38052</v>
      </c>
      <c r="C2327" t="s">
        <v>2454</v>
      </c>
      <c r="D2327" s="2" t="str">
        <f>TEXT(MID(Sales_Transactions[[#This Row],[Order Date]],2,5),"d/m/yyy")</f>
        <v>15/2/2012</v>
      </c>
      <c r="E2327" s="2" t="str">
        <f>TEXT(MID(Sales_Transactions[[#This Row],[Order Date]],2,5),"d")</f>
        <v>15</v>
      </c>
      <c r="F2327" s="2" t="str">
        <f>TEXT(MID(Sales_Transactions[[#This Row],[Order Date]],2,5),"m")</f>
        <v>2</v>
      </c>
      <c r="G2327" s="2" t="str">
        <f>TEXT(MID(Sales_Transactions[[#This Row],[Order Date]],2,5),"yyy")</f>
        <v>2012</v>
      </c>
      <c r="H2327" s="2" t="str">
        <f>TEXT(MID(Sales_Transactions[[#This Row],[Order Date]],2,5),"yyy/m")</f>
        <v>2012/2</v>
      </c>
      <c r="I2327" t="s">
        <v>22</v>
      </c>
      <c r="J2327">
        <f t="shared" si="216"/>
        <v>2</v>
      </c>
      <c r="K2327" s="2">
        <v>13</v>
      </c>
      <c r="L2327" s="3">
        <v>542.6</v>
      </c>
      <c r="M2327" s="4">
        <v>0.03</v>
      </c>
      <c r="N2327" s="5" t="s">
        <v>23</v>
      </c>
      <c r="O2327" s="3">
        <v>118.4</v>
      </c>
      <c r="P2327" s="3">
        <v>40.98</v>
      </c>
      <c r="Q2327" s="3">
        <v>1.99</v>
      </c>
      <c r="R2327" s="5" t="s">
        <v>2226</v>
      </c>
      <c r="S2327" s="5" t="s">
        <v>2282</v>
      </c>
      <c r="T2327" s="5" t="str">
        <f t="shared" si="217"/>
        <v>Erin Ashbrook</v>
      </c>
      <c r="U2327" t="s">
        <v>1988</v>
      </c>
      <c r="V2327" s="5" t="s">
        <v>37</v>
      </c>
      <c r="W2327" s="5" t="s">
        <v>48</v>
      </c>
      <c r="X2327" s="5" t="s">
        <v>87</v>
      </c>
      <c r="Y2327" s="5" t="s">
        <v>1227</v>
      </c>
      <c r="Z2327" s="5" t="s">
        <v>60</v>
      </c>
      <c r="AA2327" s="4">
        <v>0.44</v>
      </c>
      <c r="AB2327" s="1">
        <v>40954</v>
      </c>
      <c r="AC2327" s="1">
        <v>15345</v>
      </c>
      <c r="AD2327">
        <f t="shared" si="218"/>
        <v>0</v>
      </c>
      <c r="AE2327">
        <f t="shared" ca="1" si="219"/>
        <v>82</v>
      </c>
      <c r="AF2327" t="str">
        <f t="shared" ca="1" si="220"/>
        <v>Over 65</v>
      </c>
      <c r="AG2327" s="3">
        <f t="shared" si="221"/>
        <v>3.3044389230769231</v>
      </c>
      <c r="AH2327" t="str">
        <f>_xlfn.IFNA(VLOOKUP(Sales_Transactions[[#This Row],[Order ID]],Returned_Items[#All],2,FALSE),"Not Returned")</f>
        <v>Not Returned</v>
      </c>
    </row>
    <row r="2328" spans="1:34" x14ac:dyDescent="0.25">
      <c r="A2328">
        <v>38080</v>
      </c>
      <c r="C2328" t="s">
        <v>2455</v>
      </c>
      <c r="D2328" s="2" t="str">
        <f>TEXT(MID(Sales_Transactions[[#This Row],[Order Date]],2,5),"d/m/yyy")</f>
        <v>14/9/2009</v>
      </c>
      <c r="E2328" s="2" t="str">
        <f>TEXT(MID(Sales_Transactions[[#This Row],[Order Date]],2,5),"d")</f>
        <v>14</v>
      </c>
      <c r="F2328" s="2" t="str">
        <f>TEXT(MID(Sales_Transactions[[#This Row],[Order Date]],2,5),"m")</f>
        <v>9</v>
      </c>
      <c r="G2328" s="2" t="str">
        <f>TEXT(MID(Sales_Transactions[[#This Row],[Order Date]],2,5),"yyy")</f>
        <v>2009</v>
      </c>
      <c r="H2328" s="2" t="str">
        <f>TEXT(MID(Sales_Transactions[[#This Row],[Order Date]],2,5),"yyy/m")</f>
        <v>2009/9</v>
      </c>
      <c r="I2328" t="s">
        <v>52</v>
      </c>
      <c r="J2328">
        <f t="shared" si="216"/>
        <v>1</v>
      </c>
      <c r="K2328" s="2">
        <v>26</v>
      </c>
      <c r="L2328" s="3">
        <v>125.01</v>
      </c>
      <c r="M2328" s="4">
        <v>0.08</v>
      </c>
      <c r="N2328" s="5" t="s">
        <v>23</v>
      </c>
      <c r="O2328" s="3">
        <v>-56.35</v>
      </c>
      <c r="P2328" s="3">
        <v>4.9800000000000004</v>
      </c>
      <c r="Q2328" s="3">
        <v>4.7</v>
      </c>
      <c r="R2328" s="5" t="s">
        <v>110</v>
      </c>
      <c r="S2328" s="5" t="s">
        <v>2320</v>
      </c>
      <c r="T2328" s="5" t="str">
        <f t="shared" si="217"/>
        <v>Jim Mitchum</v>
      </c>
      <c r="U2328" t="s">
        <v>1988</v>
      </c>
      <c r="V2328" s="5" t="s">
        <v>37</v>
      </c>
      <c r="W2328" s="5" t="s">
        <v>28</v>
      </c>
      <c r="X2328" s="5" t="s">
        <v>75</v>
      </c>
      <c r="Y2328" s="5" t="s">
        <v>1639</v>
      </c>
      <c r="Z2328" s="5" t="s">
        <v>43</v>
      </c>
      <c r="AA2328" s="4">
        <v>0.38</v>
      </c>
      <c r="AB2328" s="1">
        <v>40071</v>
      </c>
      <c r="AC2328" s="1">
        <v>15569</v>
      </c>
      <c r="AD2328">
        <f t="shared" si="218"/>
        <v>1</v>
      </c>
      <c r="AE2328">
        <f t="shared" ca="1" si="219"/>
        <v>81</v>
      </c>
      <c r="AF2328" t="str">
        <f t="shared" ca="1" si="220"/>
        <v>Over 65</v>
      </c>
      <c r="AG2328" s="3">
        <f t="shared" si="221"/>
        <v>0.37215446153846155</v>
      </c>
      <c r="AH2328" t="str">
        <f>_xlfn.IFNA(VLOOKUP(Sales_Transactions[[#This Row],[Order ID]],Returned_Items[#All],2,FALSE),"Not Returned")</f>
        <v>Not Returned</v>
      </c>
    </row>
    <row r="2329" spans="1:34" x14ac:dyDescent="0.25">
      <c r="A2329">
        <v>38145</v>
      </c>
      <c r="C2329" t="s">
        <v>1763</v>
      </c>
      <c r="D2329" s="2" t="str">
        <f>TEXT(MID(Sales_Transactions[[#This Row],[Order Date]],2,5),"d/m/yyy")</f>
        <v>12/9/2009</v>
      </c>
      <c r="E2329" s="2" t="str">
        <f>TEXT(MID(Sales_Transactions[[#This Row],[Order Date]],2,5),"d")</f>
        <v>12</v>
      </c>
      <c r="F2329" s="2" t="str">
        <f>TEXT(MID(Sales_Transactions[[#This Row],[Order Date]],2,5),"m")</f>
        <v>9</v>
      </c>
      <c r="G2329" s="2" t="str">
        <f>TEXT(MID(Sales_Transactions[[#This Row],[Order Date]],2,5),"yyy")</f>
        <v>2009</v>
      </c>
      <c r="H2329" s="2" t="str">
        <f>TEXT(MID(Sales_Transactions[[#This Row],[Order Date]],2,5),"yyy/m")</f>
        <v>2009/9</v>
      </c>
      <c r="I2329" t="s">
        <v>52</v>
      </c>
      <c r="J2329">
        <f t="shared" si="216"/>
        <v>1</v>
      </c>
      <c r="K2329" s="2">
        <v>33</v>
      </c>
      <c r="L2329" s="3">
        <v>60.92</v>
      </c>
      <c r="M2329" s="4">
        <v>7.0000000000000007E-2</v>
      </c>
      <c r="N2329" s="5" t="s">
        <v>23</v>
      </c>
      <c r="O2329" s="3">
        <v>-17.2</v>
      </c>
      <c r="P2329" s="3">
        <v>1.88</v>
      </c>
      <c r="Q2329" s="3">
        <v>1.49</v>
      </c>
      <c r="R2329" s="5" t="s">
        <v>2433</v>
      </c>
      <c r="S2329" s="5" t="s">
        <v>2434</v>
      </c>
      <c r="T2329" s="5" t="str">
        <f t="shared" si="217"/>
        <v>Amy Cox</v>
      </c>
      <c r="U2329" t="s">
        <v>1988</v>
      </c>
      <c r="V2329" s="5" t="s">
        <v>27</v>
      </c>
      <c r="W2329" s="5" t="s">
        <v>28</v>
      </c>
      <c r="X2329" s="5" t="s">
        <v>41</v>
      </c>
      <c r="Y2329" s="5" t="s">
        <v>259</v>
      </c>
      <c r="Z2329" s="5" t="s">
        <v>43</v>
      </c>
      <c r="AA2329" s="4">
        <v>0.37</v>
      </c>
      <c r="AB2329" s="1">
        <v>40070</v>
      </c>
      <c r="AC2329" s="1">
        <v>15533</v>
      </c>
      <c r="AD2329">
        <f t="shared" si="218"/>
        <v>2</v>
      </c>
      <c r="AE2329">
        <f t="shared" ca="1" si="219"/>
        <v>82</v>
      </c>
      <c r="AF2329" t="str">
        <f t="shared" ca="1" si="220"/>
        <v>Over 65</v>
      </c>
      <c r="AG2329" s="3">
        <f t="shared" si="221"/>
        <v>0.10208133333333333</v>
      </c>
      <c r="AH2329" t="str">
        <f>_xlfn.IFNA(VLOOKUP(Sales_Transactions[[#This Row],[Order ID]],Returned_Items[#All],2,FALSE),"Not Returned")</f>
        <v>Not Returned</v>
      </c>
    </row>
    <row r="2330" spans="1:34" x14ac:dyDescent="0.25">
      <c r="A2330">
        <v>38145</v>
      </c>
      <c r="C2330" t="s">
        <v>1763</v>
      </c>
      <c r="D2330" s="2" t="str">
        <f>TEXT(MID(Sales_Transactions[[#This Row],[Order Date]],2,5),"d/m/yyy")</f>
        <v>12/9/2009</v>
      </c>
      <c r="E2330" s="2" t="str">
        <f>TEXT(MID(Sales_Transactions[[#This Row],[Order Date]],2,5),"d")</f>
        <v>12</v>
      </c>
      <c r="F2330" s="2" t="str">
        <f>TEXT(MID(Sales_Transactions[[#This Row],[Order Date]],2,5),"m")</f>
        <v>9</v>
      </c>
      <c r="G2330" s="2" t="str">
        <f>TEXT(MID(Sales_Transactions[[#This Row],[Order Date]],2,5),"yyy")</f>
        <v>2009</v>
      </c>
      <c r="H2330" s="2" t="str">
        <f>TEXT(MID(Sales_Transactions[[#This Row],[Order Date]],2,5),"yyy/m")</f>
        <v>2009/9</v>
      </c>
      <c r="I2330" t="s">
        <v>52</v>
      </c>
      <c r="J2330">
        <f t="shared" si="216"/>
        <v>1</v>
      </c>
      <c r="K2330" s="2">
        <v>8</v>
      </c>
      <c r="L2330" s="3">
        <v>387.17</v>
      </c>
      <c r="M2330" s="4">
        <v>0.01</v>
      </c>
      <c r="N2330" s="5" t="s">
        <v>23</v>
      </c>
      <c r="O2330" s="3">
        <v>190.6</v>
      </c>
      <c r="P2330" s="3">
        <v>45.98</v>
      </c>
      <c r="Q2330" s="3">
        <v>4.8</v>
      </c>
      <c r="R2330" s="5" t="s">
        <v>2433</v>
      </c>
      <c r="S2330" s="5" t="s">
        <v>2434</v>
      </c>
      <c r="T2330" s="5" t="str">
        <f t="shared" si="217"/>
        <v>Amy Cox</v>
      </c>
      <c r="U2330" t="s">
        <v>1988</v>
      </c>
      <c r="V2330" s="5" t="s">
        <v>27</v>
      </c>
      <c r="W2330" s="5" t="s">
        <v>57</v>
      </c>
      <c r="X2330" s="5" t="s">
        <v>58</v>
      </c>
      <c r="Y2330" s="5" t="s">
        <v>1111</v>
      </c>
      <c r="Z2330" s="5" t="s">
        <v>84</v>
      </c>
      <c r="AA2330" s="4">
        <v>0.68</v>
      </c>
      <c r="AB2330" s="1">
        <v>40069</v>
      </c>
      <c r="AC2330" s="1">
        <v>15904</v>
      </c>
      <c r="AD2330">
        <f t="shared" si="218"/>
        <v>1</v>
      </c>
      <c r="AE2330">
        <f t="shared" ca="1" si="219"/>
        <v>81</v>
      </c>
      <c r="AF2330" t="str">
        <f t="shared" ca="1" si="220"/>
        <v>Over 65</v>
      </c>
      <c r="AG2330" s="3">
        <f t="shared" si="221"/>
        <v>6.3469252499999991</v>
      </c>
      <c r="AH2330" t="str">
        <f>_xlfn.IFNA(VLOOKUP(Sales_Transactions[[#This Row],[Order ID]],Returned_Items[#All],2,FALSE),"Not Returned")</f>
        <v>Not Returned</v>
      </c>
    </row>
    <row r="2331" spans="1:34" x14ac:dyDescent="0.25">
      <c r="A2331">
        <v>38437</v>
      </c>
      <c r="C2331" t="s">
        <v>2456</v>
      </c>
      <c r="D2331" s="2" t="str">
        <f>TEXT(MID(Sales_Transactions[[#This Row],[Order Date]],2,5),"d/m/yyy")</f>
        <v>8/5/2012</v>
      </c>
      <c r="E2331" s="2" t="str">
        <f>TEXT(MID(Sales_Transactions[[#This Row],[Order Date]],2,5),"d")</f>
        <v>8</v>
      </c>
      <c r="F2331" s="2" t="str">
        <f>TEXT(MID(Sales_Transactions[[#This Row],[Order Date]],2,5),"m")</f>
        <v>5</v>
      </c>
      <c r="G2331" s="2" t="str">
        <f>TEXT(MID(Sales_Transactions[[#This Row],[Order Date]],2,5),"yyy")</f>
        <v>2012</v>
      </c>
      <c r="H2331" s="2" t="str">
        <f>TEXT(MID(Sales_Transactions[[#This Row],[Order Date]],2,5),"yyy/m")</f>
        <v>2012/5</v>
      </c>
      <c r="I2331" t="s">
        <v>101</v>
      </c>
      <c r="J2331">
        <f t="shared" si="216"/>
        <v>1</v>
      </c>
      <c r="K2331" s="2">
        <v>19</v>
      </c>
      <c r="L2331" s="3">
        <v>4201.47</v>
      </c>
      <c r="M2331" s="4">
        <v>0.04</v>
      </c>
      <c r="N2331" s="5" t="s">
        <v>34</v>
      </c>
      <c r="O2331" s="3">
        <v>199.25</v>
      </c>
      <c r="P2331" s="3">
        <v>212.6</v>
      </c>
      <c r="Q2331" s="3">
        <v>52.2</v>
      </c>
      <c r="R2331" s="5" t="s">
        <v>2388</v>
      </c>
      <c r="S2331" s="5" t="s">
        <v>2389</v>
      </c>
      <c r="T2331" s="5" t="str">
        <f t="shared" si="217"/>
        <v>Cynthia Arntzen</v>
      </c>
      <c r="U2331" t="s">
        <v>1988</v>
      </c>
      <c r="V2331" s="5" t="s">
        <v>27</v>
      </c>
      <c r="W2331" s="5" t="s">
        <v>57</v>
      </c>
      <c r="X2331" s="5" t="s">
        <v>107</v>
      </c>
      <c r="Y2331" s="5" t="s">
        <v>1731</v>
      </c>
      <c r="Z2331" s="5" t="s">
        <v>106</v>
      </c>
      <c r="AA2331" s="4">
        <v>0.64</v>
      </c>
      <c r="AB2331" s="1">
        <v>41038</v>
      </c>
      <c r="AC2331" s="1">
        <v>15770</v>
      </c>
      <c r="AD2331">
        <f t="shared" si="218"/>
        <v>1</v>
      </c>
      <c r="AE2331">
        <f t="shared" ca="1" si="219"/>
        <v>81</v>
      </c>
      <c r="AF2331" t="str">
        <f t="shared" ca="1" si="220"/>
        <v>Over 65</v>
      </c>
      <c r="AG2331" s="3">
        <f t="shared" si="221"/>
        <v>13.932366315789475</v>
      </c>
      <c r="AH2331" t="str">
        <f>_xlfn.IFNA(VLOOKUP(Sales_Transactions[[#This Row],[Order ID]],Returned_Items[#All],2,FALSE),"Not Returned")</f>
        <v>Not Returned</v>
      </c>
    </row>
    <row r="2332" spans="1:34" x14ac:dyDescent="0.25">
      <c r="A2332">
        <v>38437</v>
      </c>
      <c r="C2332" t="s">
        <v>2456</v>
      </c>
      <c r="D2332" s="2" t="str">
        <f>TEXT(MID(Sales_Transactions[[#This Row],[Order Date]],2,5),"d/m/yyy")</f>
        <v>8/5/2012</v>
      </c>
      <c r="E2332" s="2" t="str">
        <f>TEXT(MID(Sales_Transactions[[#This Row],[Order Date]],2,5),"d")</f>
        <v>8</v>
      </c>
      <c r="F2332" s="2" t="str">
        <f>TEXT(MID(Sales_Transactions[[#This Row],[Order Date]],2,5),"m")</f>
        <v>5</v>
      </c>
      <c r="G2332" s="2" t="str">
        <f>TEXT(MID(Sales_Transactions[[#This Row],[Order Date]],2,5),"yyy")</f>
        <v>2012</v>
      </c>
      <c r="H2332" s="2" t="str">
        <f>TEXT(MID(Sales_Transactions[[#This Row],[Order Date]],2,5),"yyy/m")</f>
        <v>2012/5</v>
      </c>
      <c r="I2332" t="s">
        <v>101</v>
      </c>
      <c r="J2332">
        <f t="shared" si="216"/>
        <v>1</v>
      </c>
      <c r="K2332" s="2">
        <v>17</v>
      </c>
      <c r="L2332" s="3">
        <v>55.66</v>
      </c>
      <c r="M2332" s="4">
        <v>0.08</v>
      </c>
      <c r="N2332" s="5" t="s">
        <v>23</v>
      </c>
      <c r="O2332" s="3">
        <v>-21.4</v>
      </c>
      <c r="P2332" s="3">
        <v>3.28</v>
      </c>
      <c r="Q2332" s="3">
        <v>2.31</v>
      </c>
      <c r="R2332" s="5" t="s">
        <v>2388</v>
      </c>
      <c r="S2332" s="5" t="s">
        <v>2389</v>
      </c>
      <c r="T2332" s="5" t="str">
        <f t="shared" si="217"/>
        <v>Cynthia Arntzen</v>
      </c>
      <c r="U2332" t="s">
        <v>1988</v>
      </c>
      <c r="V2332" s="5" t="s">
        <v>27</v>
      </c>
      <c r="W2332" s="5" t="s">
        <v>28</v>
      </c>
      <c r="X2332" s="5" t="s">
        <v>124</v>
      </c>
      <c r="Y2332" s="5" t="s">
        <v>1905</v>
      </c>
      <c r="Z2332" s="5" t="s">
        <v>84</v>
      </c>
      <c r="AA2332" s="4">
        <v>0.56000000000000005</v>
      </c>
      <c r="AB2332" s="1">
        <v>41038</v>
      </c>
      <c r="AC2332" s="1">
        <v>16012</v>
      </c>
      <c r="AD2332">
        <f t="shared" si="218"/>
        <v>1</v>
      </c>
      <c r="AE2332">
        <f t="shared" ca="1" si="219"/>
        <v>80</v>
      </c>
      <c r="AF2332" t="str">
        <f t="shared" ca="1" si="220"/>
        <v>Over 65</v>
      </c>
      <c r="AG2332" s="3">
        <f t="shared" si="221"/>
        <v>0.32866917647058824</v>
      </c>
      <c r="AH2332" t="str">
        <f>_xlfn.IFNA(VLOOKUP(Sales_Transactions[[#This Row],[Order ID]],Returned_Items[#All],2,FALSE),"Not Returned")</f>
        <v>Not Returned</v>
      </c>
    </row>
    <row r="2333" spans="1:34" x14ac:dyDescent="0.25">
      <c r="A2333">
        <v>38503</v>
      </c>
      <c r="C2333" t="s">
        <v>1512</v>
      </c>
      <c r="D2333" s="2" t="str">
        <f>TEXT(MID(Sales_Transactions[[#This Row],[Order Date]],2,5),"d/m/yyy")</f>
        <v>5/5/2009</v>
      </c>
      <c r="E2333" s="2" t="str">
        <f>TEXT(MID(Sales_Transactions[[#This Row],[Order Date]],2,5),"d")</f>
        <v>5</v>
      </c>
      <c r="F2333" s="2" t="str">
        <f>TEXT(MID(Sales_Transactions[[#This Row],[Order Date]],2,5),"m")</f>
        <v>5</v>
      </c>
      <c r="G2333" s="2" t="str">
        <f>TEXT(MID(Sales_Transactions[[#This Row],[Order Date]],2,5),"yyy")</f>
        <v>2009</v>
      </c>
      <c r="H2333" s="2" t="str">
        <f>TEXT(MID(Sales_Transactions[[#This Row],[Order Date]],2,5),"yyy/m")</f>
        <v>2009/5</v>
      </c>
      <c r="I2333" t="s">
        <v>22</v>
      </c>
      <c r="J2333">
        <f t="shared" si="216"/>
        <v>2</v>
      </c>
      <c r="K2333" s="2">
        <v>47</v>
      </c>
      <c r="L2333" s="3">
        <v>5567.79</v>
      </c>
      <c r="M2333" s="4">
        <v>0.04</v>
      </c>
      <c r="N2333" s="5" t="s">
        <v>23</v>
      </c>
      <c r="O2333" s="3">
        <v>1726.66</v>
      </c>
      <c r="P2333" s="3">
        <v>120.98</v>
      </c>
      <c r="Q2333" s="3">
        <v>3.99</v>
      </c>
      <c r="R2333" s="5" t="s">
        <v>2296</v>
      </c>
      <c r="S2333" s="5" t="s">
        <v>2297</v>
      </c>
      <c r="T2333" s="5" t="str">
        <f t="shared" si="217"/>
        <v>Melanie Page</v>
      </c>
      <c r="U2333" t="s">
        <v>1988</v>
      </c>
      <c r="V2333" s="5" t="s">
        <v>47</v>
      </c>
      <c r="W2333" s="5" t="s">
        <v>28</v>
      </c>
      <c r="X2333" s="5" t="s">
        <v>38</v>
      </c>
      <c r="Y2333" s="5" t="s">
        <v>2457</v>
      </c>
      <c r="Z2333" s="5" t="s">
        <v>43</v>
      </c>
      <c r="AA2333" s="4">
        <v>0.6</v>
      </c>
      <c r="AB2333" s="1">
        <v>39938</v>
      </c>
      <c r="AC2333" s="1">
        <v>16032</v>
      </c>
      <c r="AD2333">
        <f t="shared" si="218"/>
        <v>0</v>
      </c>
      <c r="AE2333">
        <f t="shared" ca="1" si="219"/>
        <v>80</v>
      </c>
      <c r="AF2333" t="str">
        <f t="shared" ca="1" si="220"/>
        <v>Over 65</v>
      </c>
      <c r="AG2333" s="3">
        <f t="shared" si="221"/>
        <v>2.6579065531914892</v>
      </c>
      <c r="AH2333" t="str">
        <f>_xlfn.IFNA(VLOOKUP(Sales_Transactions[[#This Row],[Order ID]],Returned_Items[#All],2,FALSE),"Not Returned")</f>
        <v>Not Returned</v>
      </c>
    </row>
    <row r="2334" spans="1:34" x14ac:dyDescent="0.25">
      <c r="A2334">
        <v>38503</v>
      </c>
      <c r="C2334" t="s">
        <v>1512</v>
      </c>
      <c r="D2334" s="2" t="str">
        <f>TEXT(MID(Sales_Transactions[[#This Row],[Order Date]],2,5),"d/m/yyy")</f>
        <v>5/5/2009</v>
      </c>
      <c r="E2334" s="2" t="str">
        <f>TEXT(MID(Sales_Transactions[[#This Row],[Order Date]],2,5),"d")</f>
        <v>5</v>
      </c>
      <c r="F2334" s="2" t="str">
        <f>TEXT(MID(Sales_Transactions[[#This Row],[Order Date]],2,5),"m")</f>
        <v>5</v>
      </c>
      <c r="G2334" s="2" t="str">
        <f>TEXT(MID(Sales_Transactions[[#This Row],[Order Date]],2,5),"yyy")</f>
        <v>2009</v>
      </c>
      <c r="H2334" s="2" t="str">
        <f>TEXT(MID(Sales_Transactions[[#This Row],[Order Date]],2,5),"yyy/m")</f>
        <v>2009/5</v>
      </c>
      <c r="I2334" t="s">
        <v>22</v>
      </c>
      <c r="J2334">
        <f t="shared" si="216"/>
        <v>2</v>
      </c>
      <c r="K2334" s="2">
        <v>10</v>
      </c>
      <c r="L2334" s="3">
        <v>503.29349999999999</v>
      </c>
      <c r="M2334" s="4">
        <v>0.02</v>
      </c>
      <c r="N2334" s="5" t="s">
        <v>23</v>
      </c>
      <c r="O2334" s="3">
        <v>-222.82</v>
      </c>
      <c r="P2334" s="3">
        <v>55.99</v>
      </c>
      <c r="Q2334" s="3">
        <v>5</v>
      </c>
      <c r="R2334" s="5" t="s">
        <v>2296</v>
      </c>
      <c r="S2334" s="5" t="s">
        <v>2297</v>
      </c>
      <c r="T2334" s="5" t="str">
        <f t="shared" si="217"/>
        <v>Melanie Page</v>
      </c>
      <c r="U2334" t="s">
        <v>1988</v>
      </c>
      <c r="V2334" s="5" t="s">
        <v>47</v>
      </c>
      <c r="W2334" s="5" t="s">
        <v>48</v>
      </c>
      <c r="X2334" s="5" t="s">
        <v>49</v>
      </c>
      <c r="Y2334" s="5" t="s">
        <v>387</v>
      </c>
      <c r="Z2334" s="5" t="s">
        <v>60</v>
      </c>
      <c r="AA2334" s="4">
        <v>0.83</v>
      </c>
      <c r="AB2334" s="1">
        <v>39938</v>
      </c>
      <c r="AC2334" s="1">
        <v>16348</v>
      </c>
      <c r="AD2334">
        <f t="shared" si="218"/>
        <v>0</v>
      </c>
      <c r="AE2334">
        <f t="shared" ca="1" si="219"/>
        <v>79</v>
      </c>
      <c r="AF2334" t="str">
        <f t="shared" ca="1" si="220"/>
        <v>Over 65</v>
      </c>
      <c r="AG2334" s="3">
        <f t="shared" si="221"/>
        <v>6.0978802000000005</v>
      </c>
      <c r="AH2334" t="str">
        <f>_xlfn.IFNA(VLOOKUP(Sales_Transactions[[#This Row],[Order ID]],Returned_Items[#All],2,FALSE),"Not Returned")</f>
        <v>Not Returned</v>
      </c>
    </row>
    <row r="2335" spans="1:34" x14ac:dyDescent="0.25">
      <c r="A2335">
        <v>38503</v>
      </c>
      <c r="C2335" t="s">
        <v>1512</v>
      </c>
      <c r="D2335" s="2" t="str">
        <f>TEXT(MID(Sales_Transactions[[#This Row],[Order Date]],2,5),"d/m/yyy")</f>
        <v>5/5/2009</v>
      </c>
      <c r="E2335" s="2" t="str">
        <f>TEXT(MID(Sales_Transactions[[#This Row],[Order Date]],2,5),"d")</f>
        <v>5</v>
      </c>
      <c r="F2335" s="2" t="str">
        <f>TEXT(MID(Sales_Transactions[[#This Row],[Order Date]],2,5),"m")</f>
        <v>5</v>
      </c>
      <c r="G2335" s="2" t="str">
        <f>TEXT(MID(Sales_Transactions[[#This Row],[Order Date]],2,5),"yyy")</f>
        <v>2009</v>
      </c>
      <c r="H2335" s="2" t="str">
        <f>TEXT(MID(Sales_Transactions[[#This Row],[Order Date]],2,5),"yyy/m")</f>
        <v>2009/5</v>
      </c>
      <c r="I2335" t="s">
        <v>22</v>
      </c>
      <c r="J2335">
        <f t="shared" si="216"/>
        <v>2</v>
      </c>
      <c r="K2335" s="2">
        <v>32</v>
      </c>
      <c r="L2335" s="3">
        <v>796.03</v>
      </c>
      <c r="M2335" s="4">
        <v>0.05</v>
      </c>
      <c r="N2335" s="5" t="s">
        <v>34</v>
      </c>
      <c r="O2335" s="3">
        <v>-133.71</v>
      </c>
      <c r="P2335" s="3">
        <v>23.99</v>
      </c>
      <c r="Q2335" s="3">
        <v>15.68</v>
      </c>
      <c r="R2335" s="5" t="s">
        <v>2296</v>
      </c>
      <c r="S2335" s="5" t="s">
        <v>2297</v>
      </c>
      <c r="T2335" s="5" t="str">
        <f t="shared" si="217"/>
        <v>Melanie Page</v>
      </c>
      <c r="U2335" t="s">
        <v>1988</v>
      </c>
      <c r="V2335" s="5" t="s">
        <v>47</v>
      </c>
      <c r="W2335" s="5" t="s">
        <v>57</v>
      </c>
      <c r="X2335" s="5" t="s">
        <v>58</v>
      </c>
      <c r="Y2335" s="5" t="s">
        <v>2458</v>
      </c>
      <c r="Z2335" s="5" t="s">
        <v>40</v>
      </c>
      <c r="AA2335" s="4">
        <v>0.62</v>
      </c>
      <c r="AB2335" s="1">
        <v>39942</v>
      </c>
      <c r="AC2335" s="1">
        <v>16115</v>
      </c>
      <c r="AD2335">
        <f t="shared" si="218"/>
        <v>4</v>
      </c>
      <c r="AE2335">
        <f t="shared" ca="1" si="219"/>
        <v>80</v>
      </c>
      <c r="AF2335" t="str">
        <f t="shared" ca="1" si="220"/>
        <v>Over 65</v>
      </c>
      <c r="AG2335" s="3">
        <f t="shared" si="221"/>
        <v>1.2393126562500001</v>
      </c>
      <c r="AH2335" t="str">
        <f>_xlfn.IFNA(VLOOKUP(Sales_Transactions[[#This Row],[Order ID]],Returned_Items[#All],2,FALSE),"Not Returned")</f>
        <v>Not Returned</v>
      </c>
    </row>
    <row r="2336" spans="1:34" x14ac:dyDescent="0.25">
      <c r="A2336">
        <v>38530</v>
      </c>
      <c r="C2336" t="s">
        <v>1883</v>
      </c>
      <c r="D2336" s="2" t="str">
        <f>TEXT(MID(Sales_Transactions[[#This Row],[Order Date]],2,5),"d/m/yyy")</f>
        <v>17/4/2011</v>
      </c>
      <c r="E2336" s="2" t="str">
        <f>TEXT(MID(Sales_Transactions[[#This Row],[Order Date]],2,5),"d")</f>
        <v>17</v>
      </c>
      <c r="F2336" s="2" t="str">
        <f>TEXT(MID(Sales_Transactions[[#This Row],[Order Date]],2,5),"m")</f>
        <v>4</v>
      </c>
      <c r="G2336" s="2" t="str">
        <f>TEXT(MID(Sales_Transactions[[#This Row],[Order Date]],2,5),"yyy")</f>
        <v>2011</v>
      </c>
      <c r="H2336" s="2" t="str">
        <f>TEXT(MID(Sales_Transactions[[#This Row],[Order Date]],2,5),"yyy/m")</f>
        <v>2011/4</v>
      </c>
      <c r="I2336" t="s">
        <v>101</v>
      </c>
      <c r="J2336">
        <f t="shared" si="216"/>
        <v>1</v>
      </c>
      <c r="K2336" s="2">
        <v>47</v>
      </c>
      <c r="L2336" s="3">
        <v>1980.37</v>
      </c>
      <c r="M2336" s="4">
        <v>0.03</v>
      </c>
      <c r="N2336" s="5" t="s">
        <v>23</v>
      </c>
      <c r="O2336" s="3">
        <v>904.83</v>
      </c>
      <c r="P2336" s="3">
        <v>40.98</v>
      </c>
      <c r="Q2336" s="3">
        <v>2.99</v>
      </c>
      <c r="R2336" s="5" t="s">
        <v>2313</v>
      </c>
      <c r="S2336" s="5" t="s">
        <v>2314</v>
      </c>
      <c r="T2336" s="5" t="str">
        <f t="shared" si="217"/>
        <v>Dave Hallsten</v>
      </c>
      <c r="U2336" t="s">
        <v>1988</v>
      </c>
      <c r="V2336" s="5" t="s">
        <v>74</v>
      </c>
      <c r="W2336" s="5" t="s">
        <v>28</v>
      </c>
      <c r="X2336" s="5" t="s">
        <v>41</v>
      </c>
      <c r="Y2336" s="5" t="s">
        <v>749</v>
      </c>
      <c r="Z2336" s="5" t="s">
        <v>43</v>
      </c>
      <c r="AA2336" s="4">
        <v>0.36</v>
      </c>
      <c r="AB2336" s="1">
        <v>40650</v>
      </c>
      <c r="AC2336" s="1">
        <v>16182</v>
      </c>
      <c r="AD2336">
        <f t="shared" si="218"/>
        <v>0</v>
      </c>
      <c r="AE2336">
        <f t="shared" ca="1" si="219"/>
        <v>80</v>
      </c>
      <c r="AF2336" t="str">
        <f t="shared" ca="1" si="220"/>
        <v>Over 65</v>
      </c>
      <c r="AG2336" s="3">
        <f t="shared" si="221"/>
        <v>0.93527034042553192</v>
      </c>
      <c r="AH2336" t="str">
        <f>_xlfn.IFNA(VLOOKUP(Sales_Transactions[[#This Row],[Order ID]],Returned_Items[#All],2,FALSE),"Not Returned")</f>
        <v>Returned</v>
      </c>
    </row>
    <row r="2337" spans="1:34" x14ac:dyDescent="0.25">
      <c r="A2337">
        <v>38530</v>
      </c>
      <c r="C2337" t="s">
        <v>1883</v>
      </c>
      <c r="D2337" s="2" t="str">
        <f>TEXT(MID(Sales_Transactions[[#This Row],[Order Date]],2,5),"d/m/yyy")</f>
        <v>17/4/2011</v>
      </c>
      <c r="E2337" s="2" t="str">
        <f>TEXT(MID(Sales_Transactions[[#This Row],[Order Date]],2,5),"d")</f>
        <v>17</v>
      </c>
      <c r="F2337" s="2" t="str">
        <f>TEXT(MID(Sales_Transactions[[#This Row],[Order Date]],2,5),"m")</f>
        <v>4</v>
      </c>
      <c r="G2337" s="2" t="str">
        <f>TEXT(MID(Sales_Transactions[[#This Row],[Order Date]],2,5),"yyy")</f>
        <v>2011</v>
      </c>
      <c r="H2337" s="2" t="str">
        <f>TEXT(MID(Sales_Transactions[[#This Row],[Order Date]],2,5),"yyy/m")</f>
        <v>2011/4</v>
      </c>
      <c r="I2337" t="s">
        <v>101</v>
      </c>
      <c r="J2337">
        <f t="shared" si="216"/>
        <v>1</v>
      </c>
      <c r="K2337" s="2">
        <v>13</v>
      </c>
      <c r="L2337" s="3">
        <v>642.66</v>
      </c>
      <c r="M2337" s="4">
        <v>0.05</v>
      </c>
      <c r="N2337" s="5" t="s">
        <v>23</v>
      </c>
      <c r="O2337" s="3">
        <v>-82.35</v>
      </c>
      <c r="P2337" s="3">
        <v>49.43</v>
      </c>
      <c r="Q2337" s="3">
        <v>19.989999999999998</v>
      </c>
      <c r="R2337" s="5" t="s">
        <v>2313</v>
      </c>
      <c r="S2337" s="5" t="s">
        <v>2314</v>
      </c>
      <c r="T2337" s="5" t="str">
        <f t="shared" si="217"/>
        <v>Dave Hallsten</v>
      </c>
      <c r="U2337" t="s">
        <v>1988</v>
      </c>
      <c r="V2337" s="5" t="s">
        <v>74</v>
      </c>
      <c r="W2337" s="5" t="s">
        <v>28</v>
      </c>
      <c r="X2337" s="5" t="s">
        <v>38</v>
      </c>
      <c r="Y2337" s="5" t="s">
        <v>1423</v>
      </c>
      <c r="Z2337" s="5" t="s">
        <v>43</v>
      </c>
      <c r="AA2337" s="4">
        <v>0.56999999999999995</v>
      </c>
      <c r="AB2337" s="1">
        <v>40650</v>
      </c>
      <c r="AC2337" s="1">
        <v>16123</v>
      </c>
      <c r="AD2337">
        <f t="shared" si="218"/>
        <v>0</v>
      </c>
      <c r="AE2337">
        <f t="shared" ca="1" si="219"/>
        <v>80</v>
      </c>
      <c r="AF2337" t="str">
        <f t="shared" ca="1" si="220"/>
        <v>Over 65</v>
      </c>
      <c r="AG2337" s="3">
        <f t="shared" si="221"/>
        <v>5.3380988461538461</v>
      </c>
      <c r="AH2337" t="str">
        <f>_xlfn.IFNA(VLOOKUP(Sales_Transactions[[#This Row],[Order ID]],Returned_Items[#All],2,FALSE),"Not Returned")</f>
        <v>Returned</v>
      </c>
    </row>
    <row r="2338" spans="1:34" x14ac:dyDescent="0.25">
      <c r="A2338">
        <v>38726</v>
      </c>
      <c r="C2338" t="s">
        <v>2324</v>
      </c>
      <c r="D2338" s="2" t="str">
        <f>TEXT(MID(Sales_Transactions[[#This Row],[Order Date]],2,5),"d/m/yyy")</f>
        <v>21/5/2009</v>
      </c>
      <c r="E2338" s="2" t="str">
        <f>TEXT(MID(Sales_Transactions[[#This Row],[Order Date]],2,5),"d")</f>
        <v>21</v>
      </c>
      <c r="F2338" s="2" t="str">
        <f>TEXT(MID(Sales_Transactions[[#This Row],[Order Date]],2,5),"m")</f>
        <v>5</v>
      </c>
      <c r="G2338" s="2" t="str">
        <f>TEXT(MID(Sales_Transactions[[#This Row],[Order Date]],2,5),"yyy")</f>
        <v>2009</v>
      </c>
      <c r="H2338" s="2" t="str">
        <f>TEXT(MID(Sales_Transactions[[#This Row],[Order Date]],2,5),"yyy/m")</f>
        <v>2009/5</v>
      </c>
      <c r="I2338" t="s">
        <v>78</v>
      </c>
      <c r="J2338">
        <f t="shared" si="216"/>
        <v>3</v>
      </c>
      <c r="K2338" s="2">
        <v>44</v>
      </c>
      <c r="L2338" s="3">
        <v>92.86</v>
      </c>
      <c r="M2338" s="4">
        <v>0.04</v>
      </c>
      <c r="N2338" s="5" t="s">
        <v>23</v>
      </c>
      <c r="O2338" s="3">
        <v>-11.28</v>
      </c>
      <c r="P2338" s="3">
        <v>2.08</v>
      </c>
      <c r="Q2338" s="3">
        <v>1.49</v>
      </c>
      <c r="R2338" s="5" t="s">
        <v>157</v>
      </c>
      <c r="S2338" s="5" t="s">
        <v>2294</v>
      </c>
      <c r="T2338" s="5" t="str">
        <f t="shared" si="217"/>
        <v>Eugene Hildebrand</v>
      </c>
      <c r="U2338" t="s">
        <v>1988</v>
      </c>
      <c r="V2338" s="5" t="s">
        <v>74</v>
      </c>
      <c r="W2338" s="5" t="s">
        <v>28</v>
      </c>
      <c r="X2338" s="5" t="s">
        <v>41</v>
      </c>
      <c r="Y2338" s="5" t="s">
        <v>1270</v>
      </c>
      <c r="Z2338" s="5" t="s">
        <v>43</v>
      </c>
      <c r="AA2338" s="4">
        <v>0.36</v>
      </c>
      <c r="AB2338" s="1">
        <v>39956</v>
      </c>
      <c r="AC2338" s="1">
        <v>16366</v>
      </c>
      <c r="AD2338">
        <f t="shared" si="218"/>
        <v>2</v>
      </c>
      <c r="AE2338">
        <f t="shared" ca="1" si="219"/>
        <v>79</v>
      </c>
      <c r="AF2338" t="str">
        <f t="shared" ca="1" si="220"/>
        <v>Over 65</v>
      </c>
      <c r="AG2338" s="3">
        <f t="shared" si="221"/>
        <v>8.1117454545454548E-2</v>
      </c>
      <c r="AH2338" t="str">
        <f>_xlfn.IFNA(VLOOKUP(Sales_Transactions[[#This Row],[Order ID]],Returned_Items[#All],2,FALSE),"Not Returned")</f>
        <v>Not Returned</v>
      </c>
    </row>
    <row r="2339" spans="1:34" x14ac:dyDescent="0.25">
      <c r="A2339">
        <v>39172</v>
      </c>
      <c r="C2339" t="s">
        <v>1301</v>
      </c>
      <c r="D2339" s="2" t="str">
        <f>TEXT(MID(Sales_Transactions[[#This Row],[Order Date]],2,5),"d/m/yyy")</f>
        <v>25/6/2010</v>
      </c>
      <c r="E2339" s="2" t="str">
        <f>TEXT(MID(Sales_Transactions[[#This Row],[Order Date]],2,5),"d")</f>
        <v>25</v>
      </c>
      <c r="F2339" s="2" t="str">
        <f>TEXT(MID(Sales_Transactions[[#This Row],[Order Date]],2,5),"m")</f>
        <v>6</v>
      </c>
      <c r="G2339" s="2" t="str">
        <f>TEXT(MID(Sales_Transactions[[#This Row],[Order Date]],2,5),"yyy")</f>
        <v>2010</v>
      </c>
      <c r="H2339" s="2" t="str">
        <f>TEXT(MID(Sales_Transactions[[#This Row],[Order Date]],2,5),"yyy/m")</f>
        <v>2010/6</v>
      </c>
      <c r="I2339" t="s">
        <v>22</v>
      </c>
      <c r="J2339">
        <f t="shared" si="216"/>
        <v>2</v>
      </c>
      <c r="K2339" s="2">
        <v>38</v>
      </c>
      <c r="L2339" s="3">
        <v>9013.58</v>
      </c>
      <c r="M2339" s="4">
        <v>0.04</v>
      </c>
      <c r="N2339" s="5" t="s">
        <v>23</v>
      </c>
      <c r="O2339" s="3">
        <v>2574.36</v>
      </c>
      <c r="P2339" s="3">
        <v>232.58</v>
      </c>
      <c r="Q2339" s="3">
        <v>19.989999999999998</v>
      </c>
      <c r="R2339" s="5" t="s">
        <v>2276</v>
      </c>
      <c r="S2339" s="5" t="s">
        <v>2277</v>
      </c>
      <c r="T2339" s="5" t="str">
        <f t="shared" si="217"/>
        <v>Nancy Lomonaco</v>
      </c>
      <c r="U2339" t="s">
        <v>1988</v>
      </c>
      <c r="V2339" s="5" t="s">
        <v>74</v>
      </c>
      <c r="W2339" s="5" t="s">
        <v>28</v>
      </c>
      <c r="X2339" s="5" t="s">
        <v>38</v>
      </c>
      <c r="Y2339" s="5" t="s">
        <v>2459</v>
      </c>
      <c r="Z2339" s="5" t="s">
        <v>43</v>
      </c>
      <c r="AA2339" s="4">
        <v>0.59</v>
      </c>
      <c r="AB2339" s="1">
        <v>40361</v>
      </c>
      <c r="AC2339" s="1">
        <v>16931</v>
      </c>
      <c r="AD2339">
        <f t="shared" si="218"/>
        <v>7</v>
      </c>
      <c r="AE2339">
        <f t="shared" ca="1" si="219"/>
        <v>78</v>
      </c>
      <c r="AF2339" t="str">
        <f t="shared" ca="1" si="220"/>
        <v>Over 65</v>
      </c>
      <c r="AG2339" s="3">
        <f t="shared" si="221"/>
        <v>6.6441307368421061</v>
      </c>
      <c r="AH2339" t="str">
        <f>_xlfn.IFNA(VLOOKUP(Sales_Transactions[[#This Row],[Order ID]],Returned_Items[#All],2,FALSE),"Not Returned")</f>
        <v>Not Returned</v>
      </c>
    </row>
    <row r="2340" spans="1:34" x14ac:dyDescent="0.25">
      <c r="A2340">
        <v>39172</v>
      </c>
      <c r="C2340" t="s">
        <v>1301</v>
      </c>
      <c r="D2340" s="2" t="str">
        <f>TEXT(MID(Sales_Transactions[[#This Row],[Order Date]],2,5),"d/m/yyy")</f>
        <v>25/6/2010</v>
      </c>
      <c r="E2340" s="2" t="str">
        <f>TEXT(MID(Sales_Transactions[[#This Row],[Order Date]],2,5),"d")</f>
        <v>25</v>
      </c>
      <c r="F2340" s="2" t="str">
        <f>TEXT(MID(Sales_Transactions[[#This Row],[Order Date]],2,5),"m")</f>
        <v>6</v>
      </c>
      <c r="G2340" s="2" t="str">
        <f>TEXT(MID(Sales_Transactions[[#This Row],[Order Date]],2,5),"yyy")</f>
        <v>2010</v>
      </c>
      <c r="H2340" s="2" t="str">
        <f>TEXT(MID(Sales_Transactions[[#This Row],[Order Date]],2,5),"yyy/m")</f>
        <v>2010/6</v>
      </c>
      <c r="I2340" t="s">
        <v>22</v>
      </c>
      <c r="J2340">
        <f t="shared" si="216"/>
        <v>2</v>
      </c>
      <c r="K2340" s="2">
        <v>26</v>
      </c>
      <c r="L2340" s="3">
        <v>175.42</v>
      </c>
      <c r="M2340" s="4">
        <v>0</v>
      </c>
      <c r="N2340" s="5" t="s">
        <v>23</v>
      </c>
      <c r="O2340" s="3">
        <v>-93.73</v>
      </c>
      <c r="P2340" s="3">
        <v>5.98</v>
      </c>
      <c r="Q2340" s="3">
        <v>7.5</v>
      </c>
      <c r="R2340" s="5" t="s">
        <v>2276</v>
      </c>
      <c r="S2340" s="5" t="s">
        <v>2277</v>
      </c>
      <c r="T2340" s="5" t="str">
        <f t="shared" si="217"/>
        <v>Nancy Lomonaco</v>
      </c>
      <c r="U2340" t="s">
        <v>1988</v>
      </c>
      <c r="V2340" s="5" t="s">
        <v>74</v>
      </c>
      <c r="W2340" s="5" t="s">
        <v>28</v>
      </c>
      <c r="X2340" s="5" t="s">
        <v>75</v>
      </c>
      <c r="Y2340" s="5" t="s">
        <v>975</v>
      </c>
      <c r="Z2340" s="5" t="s">
        <v>43</v>
      </c>
      <c r="AA2340" s="4">
        <v>0.4</v>
      </c>
      <c r="AB2340" s="1">
        <v>40361</v>
      </c>
      <c r="AC2340" s="1">
        <v>17026</v>
      </c>
      <c r="AD2340">
        <f t="shared" si="218"/>
        <v>7</v>
      </c>
      <c r="AE2340">
        <f t="shared" ca="1" si="219"/>
        <v>77</v>
      </c>
      <c r="AF2340" t="str">
        <f t="shared" ca="1" si="220"/>
        <v>Over 65</v>
      </c>
      <c r="AG2340" s="3">
        <f t="shared" si="221"/>
        <v>0.51846153846153853</v>
      </c>
      <c r="AH2340" t="str">
        <f>_xlfn.IFNA(VLOOKUP(Sales_Transactions[[#This Row],[Order ID]],Returned_Items[#All],2,FALSE),"Not Returned")</f>
        <v>Not Returned</v>
      </c>
    </row>
    <row r="2341" spans="1:34" x14ac:dyDescent="0.25">
      <c r="A2341">
        <v>39269</v>
      </c>
      <c r="C2341" t="s">
        <v>1443</v>
      </c>
      <c r="D2341" s="2" t="str">
        <f>TEXT(MID(Sales_Transactions[[#This Row],[Order Date]],2,5),"d/m/yyy")</f>
        <v>26/10/2012</v>
      </c>
      <c r="E2341" s="2" t="str">
        <f>TEXT(MID(Sales_Transactions[[#This Row],[Order Date]],2,5),"d")</f>
        <v>26</v>
      </c>
      <c r="F2341" s="2" t="str">
        <f>TEXT(MID(Sales_Transactions[[#This Row],[Order Date]],2,5),"m")</f>
        <v>10</v>
      </c>
      <c r="G2341" s="2" t="str">
        <f>TEXT(MID(Sales_Transactions[[#This Row],[Order Date]],2,5),"yyy")</f>
        <v>2012</v>
      </c>
      <c r="H2341" s="2" t="str">
        <f>TEXT(MID(Sales_Transactions[[#This Row],[Order Date]],2,5),"yyy/m")</f>
        <v>2012/10</v>
      </c>
      <c r="I2341" t="s">
        <v>22</v>
      </c>
      <c r="J2341">
        <f t="shared" si="216"/>
        <v>2</v>
      </c>
      <c r="K2341" s="2">
        <v>16</v>
      </c>
      <c r="L2341" s="3">
        <v>464.69499999999999</v>
      </c>
      <c r="M2341" s="4">
        <v>0.06</v>
      </c>
      <c r="N2341" s="5" t="s">
        <v>23</v>
      </c>
      <c r="O2341" s="3">
        <v>107.51</v>
      </c>
      <c r="P2341" s="3">
        <v>35.99</v>
      </c>
      <c r="Q2341" s="3">
        <v>2.5</v>
      </c>
      <c r="R2341" s="5" t="s">
        <v>2258</v>
      </c>
      <c r="S2341" s="5" t="s">
        <v>2259</v>
      </c>
      <c r="T2341" s="5" t="str">
        <f t="shared" si="217"/>
        <v>Gary Zandusky</v>
      </c>
      <c r="U2341" t="s">
        <v>1988</v>
      </c>
      <c r="V2341" s="5" t="s">
        <v>74</v>
      </c>
      <c r="W2341" s="5" t="s">
        <v>48</v>
      </c>
      <c r="X2341" s="5" t="s">
        <v>49</v>
      </c>
      <c r="Y2341" s="5" t="s">
        <v>2460</v>
      </c>
      <c r="Z2341" s="5" t="s">
        <v>60</v>
      </c>
      <c r="AA2341" s="4">
        <v>0.36</v>
      </c>
      <c r="AB2341" s="1">
        <v>41215</v>
      </c>
      <c r="AC2341" s="1">
        <v>16821</v>
      </c>
      <c r="AD2341">
        <f t="shared" si="218"/>
        <v>7</v>
      </c>
      <c r="AE2341">
        <f t="shared" ca="1" si="219"/>
        <v>78</v>
      </c>
      <c r="AF2341" t="str">
        <f t="shared" ca="1" si="220"/>
        <v>Over 65</v>
      </c>
      <c r="AG2341" s="3">
        <f t="shared" si="221"/>
        <v>2.4042753750000001</v>
      </c>
      <c r="AH2341" t="str">
        <f>_xlfn.IFNA(VLOOKUP(Sales_Transactions[[#This Row],[Order ID]],Returned_Items[#All],2,FALSE),"Not Returned")</f>
        <v>Not Returned</v>
      </c>
    </row>
    <row r="2342" spans="1:34" x14ac:dyDescent="0.25">
      <c r="A2342">
        <v>39330</v>
      </c>
      <c r="C2342" t="s">
        <v>2461</v>
      </c>
      <c r="D2342" s="2" t="str">
        <f>TEXT(MID(Sales_Transactions[[#This Row],[Order Date]],2,5),"d/m/yyy")</f>
        <v>17/7/2010</v>
      </c>
      <c r="E2342" s="2" t="str">
        <f>TEXT(MID(Sales_Transactions[[#This Row],[Order Date]],2,5),"d")</f>
        <v>17</v>
      </c>
      <c r="F2342" s="2" t="str">
        <f>TEXT(MID(Sales_Transactions[[#This Row],[Order Date]],2,5),"m")</f>
        <v>7</v>
      </c>
      <c r="G2342" s="2" t="str">
        <f>TEXT(MID(Sales_Transactions[[#This Row],[Order Date]],2,5),"yyy")</f>
        <v>2010</v>
      </c>
      <c r="H2342" s="2" t="str">
        <f>TEXT(MID(Sales_Transactions[[#This Row],[Order Date]],2,5),"yyy/m")</f>
        <v>2010/7</v>
      </c>
      <c r="I2342" t="s">
        <v>101</v>
      </c>
      <c r="J2342">
        <f t="shared" si="216"/>
        <v>1</v>
      </c>
      <c r="K2342" s="2">
        <v>29</v>
      </c>
      <c r="L2342" s="3">
        <v>184.77</v>
      </c>
      <c r="M2342" s="4">
        <v>0</v>
      </c>
      <c r="N2342" s="5" t="s">
        <v>67</v>
      </c>
      <c r="O2342" s="3">
        <v>-71.959999999999994</v>
      </c>
      <c r="P2342" s="3">
        <v>5.74</v>
      </c>
      <c r="Q2342" s="3">
        <v>5.3</v>
      </c>
      <c r="R2342" s="5" t="s">
        <v>2326</v>
      </c>
      <c r="S2342" s="5" t="s">
        <v>2327</v>
      </c>
      <c r="T2342" s="5" t="str">
        <f t="shared" si="217"/>
        <v>Andy Yotov</v>
      </c>
      <c r="U2342" t="s">
        <v>1988</v>
      </c>
      <c r="V2342" s="5" t="s">
        <v>47</v>
      </c>
      <c r="W2342" s="5" t="s">
        <v>28</v>
      </c>
      <c r="X2342" s="5" t="s">
        <v>221</v>
      </c>
      <c r="Y2342" s="5" t="s">
        <v>2462</v>
      </c>
      <c r="Z2342" s="5" t="s">
        <v>60</v>
      </c>
      <c r="AA2342" s="4">
        <v>0.55000000000000004</v>
      </c>
      <c r="AB2342" s="1">
        <v>40377</v>
      </c>
      <c r="AC2342" s="1">
        <v>16925</v>
      </c>
      <c r="AD2342">
        <f t="shared" si="218"/>
        <v>1</v>
      </c>
      <c r="AE2342">
        <f t="shared" ca="1" si="219"/>
        <v>78</v>
      </c>
      <c r="AF2342" t="str">
        <f t="shared" ca="1" si="220"/>
        <v>Over 65</v>
      </c>
      <c r="AG2342" s="3">
        <f t="shared" si="221"/>
        <v>0.38068965517241377</v>
      </c>
      <c r="AH2342" t="str">
        <f>_xlfn.IFNA(VLOOKUP(Sales_Transactions[[#This Row],[Order ID]],Returned_Items[#All],2,FALSE),"Not Returned")</f>
        <v>Not Returned</v>
      </c>
    </row>
    <row r="2343" spans="1:34" x14ac:dyDescent="0.25">
      <c r="A2343">
        <v>39365</v>
      </c>
      <c r="C2343" t="s">
        <v>2463</v>
      </c>
      <c r="D2343" s="2" t="str">
        <f>TEXT(MID(Sales_Transactions[[#This Row],[Order Date]],2,5),"d/m/yyy")</f>
        <v>14/5/2012</v>
      </c>
      <c r="E2343" s="2" t="str">
        <f>TEXT(MID(Sales_Transactions[[#This Row],[Order Date]],2,5),"d")</f>
        <v>14</v>
      </c>
      <c r="F2343" s="2" t="str">
        <f>TEXT(MID(Sales_Transactions[[#This Row],[Order Date]],2,5),"m")</f>
        <v>5</v>
      </c>
      <c r="G2343" s="2" t="str">
        <f>TEXT(MID(Sales_Transactions[[#This Row],[Order Date]],2,5),"yyy")</f>
        <v>2012</v>
      </c>
      <c r="H2343" s="2" t="str">
        <f>TEXT(MID(Sales_Transactions[[#This Row],[Order Date]],2,5),"yyy/m")</f>
        <v>2012/5</v>
      </c>
      <c r="I2343" t="s">
        <v>33</v>
      </c>
      <c r="J2343">
        <f t="shared" si="216"/>
        <v>4</v>
      </c>
      <c r="K2343" s="2">
        <v>32</v>
      </c>
      <c r="L2343" s="3">
        <v>931.08</v>
      </c>
      <c r="M2343" s="4">
        <v>0.1</v>
      </c>
      <c r="N2343" s="5" t="s">
        <v>67</v>
      </c>
      <c r="O2343" s="3">
        <v>269.60000000000002</v>
      </c>
      <c r="P2343" s="3">
        <v>29.89</v>
      </c>
      <c r="Q2343" s="3">
        <v>1.99</v>
      </c>
      <c r="R2343" s="5" t="s">
        <v>2388</v>
      </c>
      <c r="S2343" s="5" t="s">
        <v>2389</v>
      </c>
      <c r="T2343" s="5" t="str">
        <f t="shared" si="217"/>
        <v>Cynthia Arntzen</v>
      </c>
      <c r="U2343" t="s">
        <v>1988</v>
      </c>
      <c r="V2343" s="5" t="s">
        <v>27</v>
      </c>
      <c r="W2343" s="5" t="s">
        <v>48</v>
      </c>
      <c r="X2343" s="5" t="s">
        <v>87</v>
      </c>
      <c r="Y2343" s="5" t="s">
        <v>920</v>
      </c>
      <c r="Z2343" s="5" t="s">
        <v>60</v>
      </c>
      <c r="AA2343" s="4">
        <v>0.5</v>
      </c>
      <c r="AB2343" s="1">
        <v>41046</v>
      </c>
      <c r="AC2343" s="1">
        <v>17060</v>
      </c>
      <c r="AD2343">
        <f t="shared" si="218"/>
        <v>3</v>
      </c>
      <c r="AE2343">
        <f t="shared" ca="1" si="219"/>
        <v>77</v>
      </c>
      <c r="AF2343" t="str">
        <f t="shared" ca="1" si="220"/>
        <v>Over 65</v>
      </c>
      <c r="AG2343" s="3">
        <f t="shared" si="221"/>
        <v>0.99531593749999991</v>
      </c>
      <c r="AH2343" t="str">
        <f>_xlfn.IFNA(VLOOKUP(Sales_Transactions[[#This Row],[Order ID]],Returned_Items[#All],2,FALSE),"Not Returned")</f>
        <v>Not Returned</v>
      </c>
    </row>
    <row r="2344" spans="1:34" x14ac:dyDescent="0.25">
      <c r="A2344">
        <v>39430</v>
      </c>
      <c r="C2344" t="s">
        <v>2227</v>
      </c>
      <c r="D2344" s="2" t="str">
        <f>TEXT(MID(Sales_Transactions[[#This Row],[Order Date]],2,5),"d/m/yyy")</f>
        <v>13/6/2009</v>
      </c>
      <c r="E2344" s="2" t="str">
        <f>TEXT(MID(Sales_Transactions[[#This Row],[Order Date]],2,5),"d")</f>
        <v>13</v>
      </c>
      <c r="F2344" s="2" t="str">
        <f>TEXT(MID(Sales_Transactions[[#This Row],[Order Date]],2,5),"m")</f>
        <v>6</v>
      </c>
      <c r="G2344" s="2" t="str">
        <f>TEXT(MID(Sales_Transactions[[#This Row],[Order Date]],2,5),"yyy")</f>
        <v>2009</v>
      </c>
      <c r="H2344" s="2" t="str">
        <f>TEXT(MID(Sales_Transactions[[#This Row],[Order Date]],2,5),"yyy/m")</f>
        <v>2009/6</v>
      </c>
      <c r="I2344" t="s">
        <v>22</v>
      </c>
      <c r="J2344">
        <f t="shared" si="216"/>
        <v>2</v>
      </c>
      <c r="K2344" s="2">
        <v>29</v>
      </c>
      <c r="L2344" s="3">
        <v>877.97</v>
      </c>
      <c r="M2344" s="4">
        <v>0.03</v>
      </c>
      <c r="N2344" s="5" t="s">
        <v>23</v>
      </c>
      <c r="O2344" s="3">
        <v>-144.19999999999999</v>
      </c>
      <c r="P2344" s="3">
        <v>30.98</v>
      </c>
      <c r="Q2344" s="3">
        <v>6.5</v>
      </c>
      <c r="R2344" s="5" t="s">
        <v>163</v>
      </c>
      <c r="S2344" s="5" t="s">
        <v>2257</v>
      </c>
      <c r="T2344" s="5" t="str">
        <f t="shared" si="217"/>
        <v>Edward Becker</v>
      </c>
      <c r="U2344" t="s">
        <v>1988</v>
      </c>
      <c r="V2344" s="5" t="s">
        <v>47</v>
      </c>
      <c r="W2344" s="5" t="s">
        <v>48</v>
      </c>
      <c r="X2344" s="5" t="s">
        <v>87</v>
      </c>
      <c r="Y2344" s="5" t="s">
        <v>1389</v>
      </c>
      <c r="Z2344" s="5" t="s">
        <v>43</v>
      </c>
      <c r="AA2344" s="4">
        <v>0.79</v>
      </c>
      <c r="AB2344" s="1">
        <v>39981</v>
      </c>
      <c r="AC2344" s="1">
        <v>16970</v>
      </c>
      <c r="AD2344">
        <f t="shared" si="218"/>
        <v>4</v>
      </c>
      <c r="AE2344">
        <f t="shared" ca="1" si="219"/>
        <v>78</v>
      </c>
      <c r="AF2344" t="str">
        <f t="shared" ca="1" si="220"/>
        <v>Over 65</v>
      </c>
      <c r="AG2344" s="3">
        <f t="shared" si="221"/>
        <v>1.2920933103448276</v>
      </c>
      <c r="AH2344" t="str">
        <f>_xlfn.IFNA(VLOOKUP(Sales_Transactions[[#This Row],[Order ID]],Returned_Items[#All],2,FALSE),"Not Returned")</f>
        <v>Not Returned</v>
      </c>
    </row>
    <row r="2345" spans="1:34" x14ac:dyDescent="0.25">
      <c r="A2345">
        <v>39555</v>
      </c>
      <c r="C2345" t="s">
        <v>2464</v>
      </c>
      <c r="D2345" s="2" t="str">
        <f>TEXT(MID(Sales_Transactions[[#This Row],[Order Date]],2,5),"d/m/yyy")</f>
        <v>4/9/2012</v>
      </c>
      <c r="E2345" s="2" t="str">
        <f>TEXT(MID(Sales_Transactions[[#This Row],[Order Date]],2,5),"d")</f>
        <v>4</v>
      </c>
      <c r="F2345" s="2" t="str">
        <f>TEXT(MID(Sales_Transactions[[#This Row],[Order Date]],2,5),"m")</f>
        <v>9</v>
      </c>
      <c r="G2345" s="2" t="str">
        <f>TEXT(MID(Sales_Transactions[[#This Row],[Order Date]],2,5),"yyy")</f>
        <v>2012</v>
      </c>
      <c r="H2345" s="2" t="str">
        <f>TEXT(MID(Sales_Transactions[[#This Row],[Order Date]],2,5),"yyy/m")</f>
        <v>2012/9</v>
      </c>
      <c r="I2345" t="s">
        <v>22</v>
      </c>
      <c r="J2345">
        <f t="shared" si="216"/>
        <v>2</v>
      </c>
      <c r="K2345" s="2">
        <v>38</v>
      </c>
      <c r="L2345" s="3">
        <v>1112.54</v>
      </c>
      <c r="M2345" s="4">
        <v>0.01</v>
      </c>
      <c r="N2345" s="5" t="s">
        <v>23</v>
      </c>
      <c r="O2345" s="3">
        <v>352.96</v>
      </c>
      <c r="P2345" s="3">
        <v>27.18</v>
      </c>
      <c r="Q2345" s="3">
        <v>8.23</v>
      </c>
      <c r="R2345" s="5" t="s">
        <v>2336</v>
      </c>
      <c r="S2345" s="5" t="s">
        <v>2337</v>
      </c>
      <c r="T2345" s="5" t="str">
        <f t="shared" si="217"/>
        <v>Naresj Patel</v>
      </c>
      <c r="U2345" t="s">
        <v>1988</v>
      </c>
      <c r="V2345" s="5" t="s">
        <v>47</v>
      </c>
      <c r="W2345" s="5" t="s">
        <v>28</v>
      </c>
      <c r="X2345" s="5" t="s">
        <v>98</v>
      </c>
      <c r="Y2345" s="5" t="s">
        <v>1397</v>
      </c>
      <c r="Z2345" s="5" t="s">
        <v>43</v>
      </c>
      <c r="AA2345" s="4">
        <v>0.38</v>
      </c>
      <c r="AB2345" s="1">
        <v>41161</v>
      </c>
      <c r="AC2345" s="1">
        <v>17070</v>
      </c>
      <c r="AD2345">
        <f t="shared" si="218"/>
        <v>5</v>
      </c>
      <c r="AE2345">
        <f t="shared" ca="1" si="219"/>
        <v>77</v>
      </c>
      <c r="AF2345" t="str">
        <f t="shared" ca="1" si="220"/>
        <v>Over 65</v>
      </c>
      <c r="AG2345" s="3">
        <f t="shared" si="221"/>
        <v>0.93177057894736826</v>
      </c>
      <c r="AH2345" t="str">
        <f>_xlfn.IFNA(VLOOKUP(Sales_Transactions[[#This Row],[Order ID]],Returned_Items[#All],2,FALSE),"Not Returned")</f>
        <v>Returned</v>
      </c>
    </row>
    <row r="2346" spans="1:34" x14ac:dyDescent="0.25">
      <c r="A2346">
        <v>39749</v>
      </c>
      <c r="C2346" t="s">
        <v>520</v>
      </c>
      <c r="D2346" s="2" t="str">
        <f>TEXT(MID(Sales_Transactions[[#This Row],[Order Date]],2,5),"d/m/yyy")</f>
        <v>27/6/2010</v>
      </c>
      <c r="E2346" s="2" t="str">
        <f>TEXT(MID(Sales_Transactions[[#This Row],[Order Date]],2,5),"d")</f>
        <v>27</v>
      </c>
      <c r="F2346" s="2" t="str">
        <f>TEXT(MID(Sales_Transactions[[#This Row],[Order Date]],2,5),"m")</f>
        <v>6</v>
      </c>
      <c r="G2346" s="2" t="str">
        <f>TEXT(MID(Sales_Transactions[[#This Row],[Order Date]],2,5),"yyy")</f>
        <v>2010</v>
      </c>
      <c r="H2346" s="2" t="str">
        <f>TEXT(MID(Sales_Transactions[[#This Row],[Order Date]],2,5),"yyy/m")</f>
        <v>2010/6</v>
      </c>
      <c r="I2346" t="s">
        <v>33</v>
      </c>
      <c r="J2346">
        <f t="shared" si="216"/>
        <v>4</v>
      </c>
      <c r="K2346" s="2">
        <v>14</v>
      </c>
      <c r="L2346" s="3">
        <v>125.31</v>
      </c>
      <c r="M2346" s="4">
        <v>0</v>
      </c>
      <c r="N2346" s="5" t="s">
        <v>23</v>
      </c>
      <c r="O2346" s="3">
        <v>26.24</v>
      </c>
      <c r="P2346" s="3">
        <v>7.96</v>
      </c>
      <c r="Q2346" s="3">
        <v>4.95</v>
      </c>
      <c r="R2346" s="5" t="s">
        <v>2245</v>
      </c>
      <c r="S2346" s="5" t="s">
        <v>119</v>
      </c>
      <c r="T2346" s="5" t="str">
        <f t="shared" si="217"/>
        <v>Ed Ludwig</v>
      </c>
      <c r="U2346" t="s">
        <v>1988</v>
      </c>
      <c r="V2346" s="5" t="s">
        <v>37</v>
      </c>
      <c r="W2346" s="5" t="s">
        <v>57</v>
      </c>
      <c r="X2346" s="5" t="s">
        <v>58</v>
      </c>
      <c r="Y2346" s="5" t="s">
        <v>1664</v>
      </c>
      <c r="Z2346" s="5" t="s">
        <v>43</v>
      </c>
      <c r="AA2346" s="4">
        <v>0.41</v>
      </c>
      <c r="AB2346" s="1">
        <v>40358</v>
      </c>
      <c r="AC2346" s="1">
        <v>17056</v>
      </c>
      <c r="AD2346">
        <f t="shared" si="218"/>
        <v>2</v>
      </c>
      <c r="AE2346">
        <f t="shared" ca="1" si="219"/>
        <v>77</v>
      </c>
      <c r="AF2346" t="str">
        <f t="shared" ca="1" si="220"/>
        <v>Over 65</v>
      </c>
      <c r="AG2346" s="3">
        <f t="shared" si="221"/>
        <v>0.92214285714285715</v>
      </c>
      <c r="AH2346" t="str">
        <f>_xlfn.IFNA(VLOOKUP(Sales_Transactions[[#This Row],[Order ID]],Returned_Items[#All],2,FALSE),"Not Returned")</f>
        <v>Not Returned</v>
      </c>
    </row>
    <row r="2347" spans="1:34" x14ac:dyDescent="0.25">
      <c r="A2347">
        <v>39749</v>
      </c>
      <c r="C2347" t="s">
        <v>520</v>
      </c>
      <c r="D2347" s="2" t="str">
        <f>TEXT(MID(Sales_Transactions[[#This Row],[Order Date]],2,5),"d/m/yyy")</f>
        <v>27/6/2010</v>
      </c>
      <c r="E2347" s="2" t="str">
        <f>TEXT(MID(Sales_Transactions[[#This Row],[Order Date]],2,5),"d")</f>
        <v>27</v>
      </c>
      <c r="F2347" s="2" t="str">
        <f>TEXT(MID(Sales_Transactions[[#This Row],[Order Date]],2,5),"m")</f>
        <v>6</v>
      </c>
      <c r="G2347" s="2" t="str">
        <f>TEXT(MID(Sales_Transactions[[#This Row],[Order Date]],2,5),"yyy")</f>
        <v>2010</v>
      </c>
      <c r="H2347" s="2" t="str">
        <f>TEXT(MID(Sales_Transactions[[#This Row],[Order Date]],2,5),"yyy/m")</f>
        <v>2010/6</v>
      </c>
      <c r="I2347" t="s">
        <v>33</v>
      </c>
      <c r="J2347">
        <f t="shared" si="216"/>
        <v>4</v>
      </c>
      <c r="K2347" s="2">
        <v>45</v>
      </c>
      <c r="L2347" s="3">
        <v>11277.05</v>
      </c>
      <c r="M2347" s="4">
        <v>0.01</v>
      </c>
      <c r="N2347" s="5" t="s">
        <v>34</v>
      </c>
      <c r="O2347" s="3">
        <v>3497.45</v>
      </c>
      <c r="P2347" s="3">
        <v>264.98</v>
      </c>
      <c r="Q2347" s="3">
        <v>17.86</v>
      </c>
      <c r="R2347" s="5" t="s">
        <v>2245</v>
      </c>
      <c r="S2347" s="5" t="s">
        <v>119</v>
      </c>
      <c r="T2347" s="5" t="str">
        <f t="shared" si="217"/>
        <v>Ed Ludwig</v>
      </c>
      <c r="U2347" t="s">
        <v>1988</v>
      </c>
      <c r="V2347" s="5" t="s">
        <v>37</v>
      </c>
      <c r="W2347" s="5" t="s">
        <v>48</v>
      </c>
      <c r="X2347" s="5" t="s">
        <v>324</v>
      </c>
      <c r="Y2347" s="5" t="s">
        <v>2148</v>
      </c>
      <c r="Z2347" s="5" t="s">
        <v>40</v>
      </c>
      <c r="AA2347" s="4">
        <v>0.57999999999999996</v>
      </c>
      <c r="AB2347" s="1">
        <v>40358</v>
      </c>
      <c r="AC2347" s="1">
        <v>16863</v>
      </c>
      <c r="AD2347">
        <f t="shared" si="218"/>
        <v>2</v>
      </c>
      <c r="AE2347">
        <f t="shared" ca="1" si="219"/>
        <v>78</v>
      </c>
      <c r="AF2347" t="str">
        <f t="shared" ca="1" si="220"/>
        <v>Over 65</v>
      </c>
      <c r="AG2347" s="3">
        <f t="shared" si="221"/>
        <v>6.2847444888888893</v>
      </c>
      <c r="AH2347" t="str">
        <f>_xlfn.IFNA(VLOOKUP(Sales_Transactions[[#This Row],[Order ID]],Returned_Items[#All],2,FALSE),"Not Returned")</f>
        <v>Not Returned</v>
      </c>
    </row>
    <row r="2348" spans="1:34" x14ac:dyDescent="0.25">
      <c r="A2348">
        <v>39749</v>
      </c>
      <c r="C2348" t="s">
        <v>520</v>
      </c>
      <c r="D2348" s="2" t="str">
        <f>TEXT(MID(Sales_Transactions[[#This Row],[Order Date]],2,5),"d/m/yyy")</f>
        <v>27/6/2010</v>
      </c>
      <c r="E2348" s="2" t="str">
        <f>TEXT(MID(Sales_Transactions[[#This Row],[Order Date]],2,5),"d")</f>
        <v>27</v>
      </c>
      <c r="F2348" s="2" t="str">
        <f>TEXT(MID(Sales_Transactions[[#This Row],[Order Date]],2,5),"m")</f>
        <v>6</v>
      </c>
      <c r="G2348" s="2" t="str">
        <f>TEXT(MID(Sales_Transactions[[#This Row],[Order Date]],2,5),"yyy")</f>
        <v>2010</v>
      </c>
      <c r="H2348" s="2" t="str">
        <f>TEXT(MID(Sales_Transactions[[#This Row],[Order Date]],2,5),"yyy/m")</f>
        <v>2010/6</v>
      </c>
      <c r="I2348" t="s">
        <v>33</v>
      </c>
      <c r="J2348">
        <f t="shared" si="216"/>
        <v>4</v>
      </c>
      <c r="K2348" s="2">
        <v>43</v>
      </c>
      <c r="L2348" s="3">
        <v>110.64</v>
      </c>
      <c r="M2348" s="4">
        <v>0.06</v>
      </c>
      <c r="N2348" s="5" t="s">
        <v>23</v>
      </c>
      <c r="O2348" s="3">
        <v>-62.6</v>
      </c>
      <c r="P2348" s="3">
        <v>2.6</v>
      </c>
      <c r="Q2348" s="3">
        <v>2.4</v>
      </c>
      <c r="R2348" s="5" t="s">
        <v>2245</v>
      </c>
      <c r="S2348" s="5" t="s">
        <v>119</v>
      </c>
      <c r="T2348" s="5" t="str">
        <f t="shared" si="217"/>
        <v>Ed Ludwig</v>
      </c>
      <c r="U2348" t="s">
        <v>1988</v>
      </c>
      <c r="V2348" s="5" t="s">
        <v>37</v>
      </c>
      <c r="W2348" s="5" t="s">
        <v>28</v>
      </c>
      <c r="X2348" s="5" t="s">
        <v>124</v>
      </c>
      <c r="Y2348" s="5" t="s">
        <v>645</v>
      </c>
      <c r="Z2348" s="5" t="s">
        <v>84</v>
      </c>
      <c r="AA2348" s="4">
        <v>0.57999999999999996</v>
      </c>
      <c r="AB2348" s="1">
        <v>40358</v>
      </c>
      <c r="AC2348" s="1">
        <v>17313</v>
      </c>
      <c r="AD2348">
        <f t="shared" si="218"/>
        <v>2</v>
      </c>
      <c r="AE2348">
        <f t="shared" ca="1" si="219"/>
        <v>77</v>
      </c>
      <c r="AF2348" t="str">
        <f t="shared" ca="1" si="220"/>
        <v>Over 65</v>
      </c>
      <c r="AG2348" s="3">
        <f t="shared" si="221"/>
        <v>0.11624279069767443</v>
      </c>
      <c r="AH2348" t="str">
        <f>_xlfn.IFNA(VLOOKUP(Sales_Transactions[[#This Row],[Order ID]],Returned_Items[#All],2,FALSE),"Not Returned")</f>
        <v>Not Returned</v>
      </c>
    </row>
    <row r="2349" spans="1:34" x14ac:dyDescent="0.25">
      <c r="A2349">
        <v>39815</v>
      </c>
      <c r="C2349" t="s">
        <v>2465</v>
      </c>
      <c r="D2349" s="2" t="str">
        <f>TEXT(MID(Sales_Transactions[[#This Row],[Order Date]],2,5),"d/m/yyy")</f>
        <v>9/4/2009</v>
      </c>
      <c r="E2349" s="2" t="str">
        <f>TEXT(MID(Sales_Transactions[[#This Row],[Order Date]],2,5),"d")</f>
        <v>9</v>
      </c>
      <c r="F2349" s="2" t="str">
        <f>TEXT(MID(Sales_Transactions[[#This Row],[Order Date]],2,5),"m")</f>
        <v>4</v>
      </c>
      <c r="G2349" s="2" t="str">
        <f>TEXT(MID(Sales_Transactions[[#This Row],[Order Date]],2,5),"yyy")</f>
        <v>2009</v>
      </c>
      <c r="H2349" s="2" t="str">
        <f>TEXT(MID(Sales_Transactions[[#This Row],[Order Date]],2,5),"yyy/m")</f>
        <v>2009/4</v>
      </c>
      <c r="I2349" t="s">
        <v>22</v>
      </c>
      <c r="J2349">
        <f t="shared" si="216"/>
        <v>2</v>
      </c>
      <c r="K2349" s="2">
        <v>43</v>
      </c>
      <c r="L2349" s="3">
        <v>4075.3760000000002</v>
      </c>
      <c r="M2349" s="4">
        <v>0.05</v>
      </c>
      <c r="N2349" s="5" t="s">
        <v>23</v>
      </c>
      <c r="O2349" s="3">
        <v>841.73</v>
      </c>
      <c r="P2349" s="3">
        <v>115.99</v>
      </c>
      <c r="Q2349" s="3">
        <v>8.99</v>
      </c>
      <c r="R2349" s="5" t="s">
        <v>562</v>
      </c>
      <c r="S2349" s="5" t="s">
        <v>36</v>
      </c>
      <c r="T2349" s="5" t="str">
        <f t="shared" si="217"/>
        <v>Roy French</v>
      </c>
      <c r="U2349" t="s">
        <v>1988</v>
      </c>
      <c r="V2349" s="5" t="s">
        <v>37</v>
      </c>
      <c r="W2349" s="5" t="s">
        <v>48</v>
      </c>
      <c r="X2349" s="5" t="s">
        <v>49</v>
      </c>
      <c r="Y2349" s="5" t="s">
        <v>1476</v>
      </c>
      <c r="Z2349" s="5" t="s">
        <v>43</v>
      </c>
      <c r="AA2349" s="4">
        <v>0.57999999999999996</v>
      </c>
      <c r="AB2349" s="1">
        <v>39916</v>
      </c>
      <c r="AC2349" s="1">
        <v>17169</v>
      </c>
      <c r="AD2349">
        <f t="shared" si="218"/>
        <v>4</v>
      </c>
      <c r="AE2349">
        <f t="shared" ca="1" si="219"/>
        <v>77</v>
      </c>
      <c r="AF2349" t="str">
        <f t="shared" ca="1" si="220"/>
        <v>Over 65</v>
      </c>
      <c r="AG2349" s="3">
        <f t="shared" si="221"/>
        <v>2.9051629069767437</v>
      </c>
      <c r="AH2349" t="str">
        <f>_xlfn.IFNA(VLOOKUP(Sales_Transactions[[#This Row],[Order ID]],Returned_Items[#All],2,FALSE),"Not Returned")</f>
        <v>Not Returned</v>
      </c>
    </row>
    <row r="2350" spans="1:34" x14ac:dyDescent="0.25">
      <c r="A2350">
        <v>40001</v>
      </c>
      <c r="C2350" t="s">
        <v>1625</v>
      </c>
      <c r="D2350" s="2" t="str">
        <f>TEXT(MID(Sales_Transactions[[#This Row],[Order Date]],2,5),"d/m/yyy")</f>
        <v>24/2/2011</v>
      </c>
      <c r="E2350" s="2" t="str">
        <f>TEXT(MID(Sales_Transactions[[#This Row],[Order Date]],2,5),"d")</f>
        <v>24</v>
      </c>
      <c r="F2350" s="2" t="str">
        <f>TEXT(MID(Sales_Transactions[[#This Row],[Order Date]],2,5),"m")</f>
        <v>2</v>
      </c>
      <c r="G2350" s="2" t="str">
        <f>TEXT(MID(Sales_Transactions[[#This Row],[Order Date]],2,5),"yyy")</f>
        <v>2011</v>
      </c>
      <c r="H2350" s="2" t="str">
        <f>TEXT(MID(Sales_Transactions[[#This Row],[Order Date]],2,5),"yyy/m")</f>
        <v>2011/2</v>
      </c>
      <c r="I2350" t="s">
        <v>78</v>
      </c>
      <c r="J2350">
        <f t="shared" si="216"/>
        <v>3</v>
      </c>
      <c r="K2350" s="2">
        <v>46</v>
      </c>
      <c r="L2350" s="3">
        <v>1736.53</v>
      </c>
      <c r="M2350" s="4">
        <v>0.1</v>
      </c>
      <c r="N2350" s="5" t="s">
        <v>23</v>
      </c>
      <c r="O2350" s="3">
        <v>457.03</v>
      </c>
      <c r="P2350" s="3">
        <v>39.479999999999997</v>
      </c>
      <c r="Q2350" s="3">
        <v>3.99</v>
      </c>
      <c r="R2350" s="5" t="s">
        <v>2466</v>
      </c>
      <c r="S2350" s="5" t="s">
        <v>2467</v>
      </c>
      <c r="T2350" s="5" t="str">
        <f t="shared" si="217"/>
        <v>Aimee Bixby</v>
      </c>
      <c r="U2350" t="s">
        <v>1988</v>
      </c>
      <c r="V2350" s="5" t="s">
        <v>74</v>
      </c>
      <c r="W2350" s="5" t="s">
        <v>28</v>
      </c>
      <c r="X2350" s="5" t="s">
        <v>38</v>
      </c>
      <c r="Y2350" s="5" t="s">
        <v>2311</v>
      </c>
      <c r="Z2350" s="5" t="s">
        <v>43</v>
      </c>
      <c r="AA2350" s="4">
        <v>0.56000000000000005</v>
      </c>
      <c r="AB2350" s="1">
        <v>40600</v>
      </c>
      <c r="AC2350" s="1">
        <v>17217</v>
      </c>
      <c r="AD2350">
        <f t="shared" si="218"/>
        <v>2</v>
      </c>
      <c r="AE2350">
        <f t="shared" ca="1" si="219"/>
        <v>77</v>
      </c>
      <c r="AF2350" t="str">
        <f t="shared" ca="1" si="220"/>
        <v>Over 65</v>
      </c>
      <c r="AG2350" s="3">
        <f t="shared" si="221"/>
        <v>0.94414173913043486</v>
      </c>
      <c r="AH2350" t="str">
        <f>_xlfn.IFNA(VLOOKUP(Sales_Transactions[[#This Row],[Order ID]],Returned_Items[#All],2,FALSE),"Not Returned")</f>
        <v>Not Returned</v>
      </c>
    </row>
    <row r="2351" spans="1:34" x14ac:dyDescent="0.25">
      <c r="A2351">
        <v>40386</v>
      </c>
      <c r="C2351" t="s">
        <v>2468</v>
      </c>
      <c r="D2351" s="2" t="str">
        <f>TEXT(MID(Sales_Transactions[[#This Row],[Order Date]],2,5),"d/m/yyy")</f>
        <v>18/2/2011</v>
      </c>
      <c r="E2351" s="2" t="str">
        <f>TEXT(MID(Sales_Transactions[[#This Row],[Order Date]],2,5),"d")</f>
        <v>18</v>
      </c>
      <c r="F2351" s="2" t="str">
        <f>TEXT(MID(Sales_Transactions[[#This Row],[Order Date]],2,5),"m")</f>
        <v>2</v>
      </c>
      <c r="G2351" s="2" t="str">
        <f>TEXT(MID(Sales_Transactions[[#This Row],[Order Date]],2,5),"yyy")</f>
        <v>2011</v>
      </c>
      <c r="H2351" s="2" t="str">
        <f>TEXT(MID(Sales_Transactions[[#This Row],[Order Date]],2,5),"yyy/m")</f>
        <v>2011/2</v>
      </c>
      <c r="I2351" t="s">
        <v>33</v>
      </c>
      <c r="J2351">
        <f t="shared" si="216"/>
        <v>4</v>
      </c>
      <c r="K2351" s="2">
        <v>28</v>
      </c>
      <c r="L2351" s="3">
        <v>2905.3</v>
      </c>
      <c r="M2351" s="4">
        <v>0</v>
      </c>
      <c r="N2351" s="5" t="s">
        <v>67</v>
      </c>
      <c r="O2351" s="3">
        <v>1704</v>
      </c>
      <c r="P2351" s="3">
        <v>98.31</v>
      </c>
      <c r="Q2351" s="3">
        <v>0.49</v>
      </c>
      <c r="R2351" s="5" t="s">
        <v>2299</v>
      </c>
      <c r="S2351" s="5" t="s">
        <v>2300</v>
      </c>
      <c r="T2351" s="5" t="str">
        <f t="shared" si="217"/>
        <v>Jesus Ocampo</v>
      </c>
      <c r="U2351" t="s">
        <v>1988</v>
      </c>
      <c r="V2351" s="5" t="s">
        <v>27</v>
      </c>
      <c r="W2351" s="5" t="s">
        <v>28</v>
      </c>
      <c r="X2351" s="5" t="s">
        <v>115</v>
      </c>
      <c r="Y2351" s="5" t="s">
        <v>784</v>
      </c>
      <c r="Z2351" s="5" t="s">
        <v>43</v>
      </c>
      <c r="AA2351" s="4">
        <v>0.36</v>
      </c>
      <c r="AB2351" s="1">
        <v>40594</v>
      </c>
      <c r="AC2351" s="1">
        <v>17446</v>
      </c>
      <c r="AD2351">
        <f t="shared" si="218"/>
        <v>2</v>
      </c>
      <c r="AE2351">
        <f t="shared" ca="1" si="219"/>
        <v>76</v>
      </c>
      <c r="AF2351" t="str">
        <f t="shared" ca="1" si="220"/>
        <v>Over 65</v>
      </c>
      <c r="AG2351" s="3">
        <f t="shared" si="221"/>
        <v>3.5285714285714285</v>
      </c>
      <c r="AH2351" t="str">
        <f>_xlfn.IFNA(VLOOKUP(Sales_Transactions[[#This Row],[Order ID]],Returned_Items[#All],2,FALSE),"Not Returned")</f>
        <v>Not Returned</v>
      </c>
    </row>
    <row r="2352" spans="1:34" x14ac:dyDescent="0.25">
      <c r="A2352">
        <v>40647</v>
      </c>
      <c r="C2352" t="s">
        <v>2201</v>
      </c>
      <c r="D2352" s="2" t="str">
        <f>TEXT(MID(Sales_Transactions[[#This Row],[Order Date]],2,5),"d/m/yyy")</f>
        <v>17/8/2009</v>
      </c>
      <c r="E2352" s="2" t="str">
        <f>TEXT(MID(Sales_Transactions[[#This Row],[Order Date]],2,5),"d")</f>
        <v>17</v>
      </c>
      <c r="F2352" s="2" t="str">
        <f>TEXT(MID(Sales_Transactions[[#This Row],[Order Date]],2,5),"m")</f>
        <v>8</v>
      </c>
      <c r="G2352" s="2" t="str">
        <f>TEXT(MID(Sales_Transactions[[#This Row],[Order Date]],2,5),"yyy")</f>
        <v>2009</v>
      </c>
      <c r="H2352" s="2" t="str">
        <f>TEXT(MID(Sales_Transactions[[#This Row],[Order Date]],2,5),"yyy/m")</f>
        <v>2009/8</v>
      </c>
      <c r="I2352" t="s">
        <v>33</v>
      </c>
      <c r="J2352">
        <f t="shared" si="216"/>
        <v>4</v>
      </c>
      <c r="K2352" s="2">
        <v>47</v>
      </c>
      <c r="L2352" s="3">
        <v>1982.16</v>
      </c>
      <c r="M2352" s="4">
        <v>0.03</v>
      </c>
      <c r="N2352" s="5" t="s">
        <v>23</v>
      </c>
      <c r="O2352" s="3">
        <v>267.10000000000002</v>
      </c>
      <c r="P2352" s="3">
        <v>40.99</v>
      </c>
      <c r="Q2352" s="3">
        <v>19.989999999999998</v>
      </c>
      <c r="R2352" s="5" t="s">
        <v>2336</v>
      </c>
      <c r="S2352" s="5" t="s">
        <v>2337</v>
      </c>
      <c r="T2352" s="5" t="str">
        <f t="shared" si="217"/>
        <v>Naresj Patel</v>
      </c>
      <c r="U2352" t="s">
        <v>1988</v>
      </c>
      <c r="V2352" s="5" t="s">
        <v>47</v>
      </c>
      <c r="W2352" s="5" t="s">
        <v>28</v>
      </c>
      <c r="X2352" s="5" t="s">
        <v>75</v>
      </c>
      <c r="Y2352" s="5" t="s">
        <v>141</v>
      </c>
      <c r="Z2352" s="5" t="s">
        <v>43</v>
      </c>
      <c r="AA2352" s="4">
        <v>0.36</v>
      </c>
      <c r="AB2352" s="1">
        <v>40043</v>
      </c>
      <c r="AC2352" s="1">
        <v>17413</v>
      </c>
      <c r="AD2352">
        <f t="shared" si="218"/>
        <v>1</v>
      </c>
      <c r="AE2352">
        <f t="shared" ca="1" si="219"/>
        <v>76</v>
      </c>
      <c r="AF2352" t="str">
        <f t="shared" ca="1" si="220"/>
        <v>Over 65</v>
      </c>
      <c r="AG2352" s="3">
        <f t="shared" si="221"/>
        <v>1.2971851702127659</v>
      </c>
      <c r="AH2352" t="str">
        <f>_xlfn.IFNA(VLOOKUP(Sales_Transactions[[#This Row],[Order ID]],Returned_Items[#All],2,FALSE),"Not Returned")</f>
        <v>Not Returned</v>
      </c>
    </row>
    <row r="2353" spans="1:34" hidden="1" x14ac:dyDescent="0.25">
      <c r="A2353">
        <v>41120</v>
      </c>
      <c r="C2353" t="s">
        <v>1065</v>
      </c>
      <c r="D2353" s="2" t="str">
        <f>TEXT(MID(Sales_Transactions[[#This Row],[Order Date]],2,5),"d/m/yyy")</f>
        <v>7/7/2012</v>
      </c>
      <c r="E2353" s="2" t="str">
        <f>TEXT(MID(Sales_Transactions[[#This Row],[Order Date]],2,5),"d")</f>
        <v>7</v>
      </c>
      <c r="F2353" s="2" t="str">
        <f>TEXT(MID(Sales_Transactions[[#This Row],[Order Date]],2,5),"m")</f>
        <v>7</v>
      </c>
      <c r="G2353" s="2" t="str">
        <f>TEXT(MID(Sales_Transactions[[#This Row],[Order Date]],2,5),"yyy")</f>
        <v>2012</v>
      </c>
      <c r="H2353" s="2" t="str">
        <f>TEXT(MID(Sales_Transactions[[#This Row],[Order Date]],2,5),"yyy/m")</f>
        <v>2012/7</v>
      </c>
      <c r="I2353" t="s">
        <v>22</v>
      </c>
      <c r="J2353">
        <f t="shared" si="216"/>
        <v>2</v>
      </c>
      <c r="K2353" s="2">
        <v>35</v>
      </c>
      <c r="L2353">
        <v>870.75</v>
      </c>
      <c r="M2353">
        <v>0.09</v>
      </c>
      <c r="N2353" t="s">
        <v>23</v>
      </c>
      <c r="O2353">
        <v>100.5</v>
      </c>
      <c r="P2353">
        <v>26.64</v>
      </c>
      <c r="Q2353">
        <v>5.3</v>
      </c>
      <c r="R2353" t="s">
        <v>1836</v>
      </c>
      <c r="S2353" t="s">
        <v>2283</v>
      </c>
      <c r="T2353" t="str">
        <f t="shared" si="217"/>
        <v>Darren Budd</v>
      </c>
      <c r="U2353" t="s">
        <v>1988</v>
      </c>
      <c r="V2353" t="s">
        <v>37</v>
      </c>
      <c r="W2353" t="s">
        <v>57</v>
      </c>
      <c r="X2353" t="s">
        <v>154</v>
      </c>
      <c r="Y2353" t="s">
        <v>2469</v>
      </c>
      <c r="Z2353" t="s">
        <v>56</v>
      </c>
      <c r="AA2353"/>
      <c r="AB2353" s="1">
        <v>41099</v>
      </c>
      <c r="AC2353" s="1">
        <v>17650</v>
      </c>
      <c r="AD2353">
        <f t="shared" si="218"/>
        <v>2</v>
      </c>
      <c r="AE2353">
        <f t="shared" ca="1" si="219"/>
        <v>76</v>
      </c>
      <c r="AF2353" t="str">
        <f t="shared" ca="1" si="220"/>
        <v>Over 65</v>
      </c>
      <c r="AG2353">
        <f t="shared" si="221"/>
        <v>0.91188639999999999</v>
      </c>
      <c r="AH2353" t="str">
        <f>_xlfn.IFNA(VLOOKUP(Sales_Transactions[[#This Row],[Order ID]],Returned_Items[#All],2,FALSE),"Not Returned")</f>
        <v>Returned</v>
      </c>
    </row>
    <row r="2354" spans="1:34" x14ac:dyDescent="0.25">
      <c r="A2354">
        <v>41120</v>
      </c>
      <c r="C2354" t="s">
        <v>1065</v>
      </c>
      <c r="D2354" s="2" t="str">
        <f>TEXT(MID(Sales_Transactions[[#This Row],[Order Date]],2,5),"d/m/yyy")</f>
        <v>7/7/2012</v>
      </c>
      <c r="E2354" s="2" t="str">
        <f>TEXT(MID(Sales_Transactions[[#This Row],[Order Date]],2,5),"d")</f>
        <v>7</v>
      </c>
      <c r="F2354" s="2" t="str">
        <f>TEXT(MID(Sales_Transactions[[#This Row],[Order Date]],2,5),"m")</f>
        <v>7</v>
      </c>
      <c r="G2354" s="2" t="str">
        <f>TEXT(MID(Sales_Transactions[[#This Row],[Order Date]],2,5),"yyy")</f>
        <v>2012</v>
      </c>
      <c r="H2354" s="2" t="str">
        <f>TEXT(MID(Sales_Transactions[[#This Row],[Order Date]],2,5),"yyy/m")</f>
        <v>2012/7</v>
      </c>
      <c r="I2354" t="s">
        <v>22</v>
      </c>
      <c r="J2354">
        <f t="shared" si="216"/>
        <v>2</v>
      </c>
      <c r="K2354" s="2">
        <v>13</v>
      </c>
      <c r="L2354" s="3">
        <v>43.37</v>
      </c>
      <c r="M2354" s="4">
        <v>0.02</v>
      </c>
      <c r="N2354" s="5" t="s">
        <v>23</v>
      </c>
      <c r="O2354" s="3">
        <v>9.5299999999999994</v>
      </c>
      <c r="P2354" s="3">
        <v>3.08</v>
      </c>
      <c r="Q2354" s="3">
        <v>0.99</v>
      </c>
      <c r="R2354" s="5" t="s">
        <v>1836</v>
      </c>
      <c r="S2354" s="5" t="s">
        <v>2283</v>
      </c>
      <c r="T2354" s="5" t="str">
        <f t="shared" si="217"/>
        <v>Darren Budd</v>
      </c>
      <c r="U2354" t="s">
        <v>1988</v>
      </c>
      <c r="V2354" s="5" t="s">
        <v>37</v>
      </c>
      <c r="W2354" s="5" t="s">
        <v>57</v>
      </c>
      <c r="X2354" s="5" t="s">
        <v>58</v>
      </c>
      <c r="Y2354" s="5" t="s">
        <v>738</v>
      </c>
      <c r="Z2354" s="5" t="s">
        <v>56</v>
      </c>
      <c r="AA2354" s="4">
        <v>0.48</v>
      </c>
      <c r="AB2354" s="1">
        <v>41099</v>
      </c>
      <c r="AC2354" s="1">
        <v>17598</v>
      </c>
      <c r="AD2354">
        <f t="shared" si="218"/>
        <v>2</v>
      </c>
      <c r="AE2354">
        <f t="shared" ca="1" si="219"/>
        <v>76</v>
      </c>
      <c r="AF2354" t="str">
        <f t="shared" ca="1" si="220"/>
        <v>Over 65</v>
      </c>
      <c r="AG2354" s="3">
        <f t="shared" si="221"/>
        <v>0.31302953846153847</v>
      </c>
      <c r="AH2354" t="str">
        <f>_xlfn.IFNA(VLOOKUP(Sales_Transactions[[#This Row],[Order ID]],Returned_Items[#All],2,FALSE),"Not Returned")</f>
        <v>Returned</v>
      </c>
    </row>
    <row r="2355" spans="1:34" x14ac:dyDescent="0.25">
      <c r="A2355">
        <v>41122</v>
      </c>
      <c r="C2355" t="s">
        <v>530</v>
      </c>
      <c r="D2355" s="2" t="str">
        <f>TEXT(MID(Sales_Transactions[[#This Row],[Order Date]],2,5),"d/m/yyy")</f>
        <v>21/2/2010</v>
      </c>
      <c r="E2355" s="2" t="str">
        <f>TEXT(MID(Sales_Transactions[[#This Row],[Order Date]],2,5),"d")</f>
        <v>21</v>
      </c>
      <c r="F2355" s="2" t="str">
        <f>TEXT(MID(Sales_Transactions[[#This Row],[Order Date]],2,5),"m")</f>
        <v>2</v>
      </c>
      <c r="G2355" s="2" t="str">
        <f>TEXT(MID(Sales_Transactions[[#This Row],[Order Date]],2,5),"yyy")</f>
        <v>2010</v>
      </c>
      <c r="H2355" s="2" t="str">
        <f>TEXT(MID(Sales_Transactions[[#This Row],[Order Date]],2,5),"yyy/m")</f>
        <v>2010/2</v>
      </c>
      <c r="I2355" t="s">
        <v>52</v>
      </c>
      <c r="J2355">
        <f t="shared" si="216"/>
        <v>1</v>
      </c>
      <c r="K2355" s="2">
        <v>29</v>
      </c>
      <c r="L2355" s="3">
        <v>61.22</v>
      </c>
      <c r="M2355" s="4">
        <v>0.06</v>
      </c>
      <c r="N2355" s="5" t="s">
        <v>67</v>
      </c>
      <c r="O2355" s="3">
        <v>-76.88</v>
      </c>
      <c r="P2355" s="3">
        <v>1.74</v>
      </c>
      <c r="Q2355" s="3">
        <v>4.08</v>
      </c>
      <c r="R2355" s="5" t="s">
        <v>1836</v>
      </c>
      <c r="S2355" s="5" t="s">
        <v>2283</v>
      </c>
      <c r="T2355" s="5" t="str">
        <f t="shared" si="217"/>
        <v>Darren Budd</v>
      </c>
      <c r="U2355" t="s">
        <v>1988</v>
      </c>
      <c r="V2355" s="5" t="s">
        <v>74</v>
      </c>
      <c r="W2355" s="5" t="s">
        <v>57</v>
      </c>
      <c r="X2355" s="5" t="s">
        <v>58</v>
      </c>
      <c r="Y2355" s="5" t="s">
        <v>755</v>
      </c>
      <c r="Z2355" s="5" t="s">
        <v>60</v>
      </c>
      <c r="AA2355" s="4">
        <v>0.53</v>
      </c>
      <c r="AB2355" s="1">
        <v>40232</v>
      </c>
      <c r="AC2355" s="1">
        <v>17801</v>
      </c>
      <c r="AD2355">
        <f t="shared" si="218"/>
        <v>2</v>
      </c>
      <c r="AE2355">
        <f t="shared" ca="1" si="219"/>
        <v>75</v>
      </c>
      <c r="AF2355" t="str">
        <f t="shared" ca="1" si="220"/>
        <v>Over 65</v>
      </c>
      <c r="AG2355" s="3">
        <f t="shared" si="221"/>
        <v>0.20065365517241379</v>
      </c>
      <c r="AH2355" t="str">
        <f>_xlfn.IFNA(VLOOKUP(Sales_Transactions[[#This Row],[Order ID]],Returned_Items[#All],2,FALSE),"Not Returned")</f>
        <v>Not Returned</v>
      </c>
    </row>
    <row r="2356" spans="1:34" x14ac:dyDescent="0.25">
      <c r="A2356">
        <v>41187</v>
      </c>
      <c r="C2356" t="s">
        <v>402</v>
      </c>
      <c r="D2356" s="2" t="str">
        <f>TEXT(MID(Sales_Transactions[[#This Row],[Order Date]],2,5),"d/m/yyy")</f>
        <v>30/9/2010</v>
      </c>
      <c r="E2356" s="2" t="str">
        <f>TEXT(MID(Sales_Transactions[[#This Row],[Order Date]],2,5),"d")</f>
        <v>30</v>
      </c>
      <c r="F2356" s="2" t="str">
        <f>TEXT(MID(Sales_Transactions[[#This Row],[Order Date]],2,5),"m")</f>
        <v>9</v>
      </c>
      <c r="G2356" s="2" t="str">
        <f>TEXT(MID(Sales_Transactions[[#This Row],[Order Date]],2,5),"yyy")</f>
        <v>2010</v>
      </c>
      <c r="H2356" s="2" t="str">
        <f>TEXT(MID(Sales_Transactions[[#This Row],[Order Date]],2,5),"yyy/m")</f>
        <v>2010/9</v>
      </c>
      <c r="I2356" t="s">
        <v>22</v>
      </c>
      <c r="J2356">
        <f t="shared" si="216"/>
        <v>2</v>
      </c>
      <c r="K2356" s="2">
        <v>9</v>
      </c>
      <c r="L2356" s="3">
        <v>52.93</v>
      </c>
      <c r="M2356" s="4">
        <v>0</v>
      </c>
      <c r="N2356" s="5" t="s">
        <v>23</v>
      </c>
      <c r="O2356" s="3">
        <v>5.34</v>
      </c>
      <c r="P2356" s="3">
        <v>5.58</v>
      </c>
      <c r="Q2356" s="3">
        <v>0.7</v>
      </c>
      <c r="R2356" s="5" t="s">
        <v>163</v>
      </c>
      <c r="S2356" s="5" t="s">
        <v>2236</v>
      </c>
      <c r="T2356" s="5" t="str">
        <f t="shared" si="217"/>
        <v>Edward Nazzal</v>
      </c>
      <c r="U2356" t="s">
        <v>1988</v>
      </c>
      <c r="V2356" s="5" t="s">
        <v>27</v>
      </c>
      <c r="W2356" s="5" t="s">
        <v>28</v>
      </c>
      <c r="X2356" s="5" t="s">
        <v>124</v>
      </c>
      <c r="Y2356" s="5" t="s">
        <v>1428</v>
      </c>
      <c r="Z2356" s="5" t="s">
        <v>84</v>
      </c>
      <c r="AA2356" s="4">
        <v>0.6</v>
      </c>
      <c r="AB2356" s="1">
        <v>40451</v>
      </c>
      <c r="AC2356" s="1">
        <v>17848</v>
      </c>
      <c r="AD2356">
        <f t="shared" si="218"/>
        <v>0</v>
      </c>
      <c r="AE2356">
        <f t="shared" ca="1" si="219"/>
        <v>75</v>
      </c>
      <c r="AF2356" t="str">
        <f t="shared" ca="1" si="220"/>
        <v>Over 65</v>
      </c>
      <c r="AG2356" s="3">
        <f t="shared" si="221"/>
        <v>0.69777777777777783</v>
      </c>
      <c r="AH2356" t="str">
        <f>_xlfn.IFNA(VLOOKUP(Sales_Transactions[[#This Row],[Order ID]],Returned_Items[#All],2,FALSE),"Not Returned")</f>
        <v>Not Returned</v>
      </c>
    </row>
    <row r="2357" spans="1:34" x14ac:dyDescent="0.25">
      <c r="A2357">
        <v>41187</v>
      </c>
      <c r="C2357" t="s">
        <v>402</v>
      </c>
      <c r="D2357" s="2" t="str">
        <f>TEXT(MID(Sales_Transactions[[#This Row],[Order Date]],2,5),"d/m/yyy")</f>
        <v>30/9/2010</v>
      </c>
      <c r="E2357" s="2" t="str">
        <f>TEXT(MID(Sales_Transactions[[#This Row],[Order Date]],2,5),"d")</f>
        <v>30</v>
      </c>
      <c r="F2357" s="2" t="str">
        <f>TEXT(MID(Sales_Transactions[[#This Row],[Order Date]],2,5),"m")</f>
        <v>9</v>
      </c>
      <c r="G2357" s="2" t="str">
        <f>TEXT(MID(Sales_Transactions[[#This Row],[Order Date]],2,5),"yyy")</f>
        <v>2010</v>
      </c>
      <c r="H2357" s="2" t="str">
        <f>TEXT(MID(Sales_Transactions[[#This Row],[Order Date]],2,5),"yyy/m")</f>
        <v>2010/9</v>
      </c>
      <c r="I2357" t="s">
        <v>22</v>
      </c>
      <c r="J2357">
        <f t="shared" si="216"/>
        <v>2</v>
      </c>
      <c r="K2357" s="2">
        <v>25</v>
      </c>
      <c r="L2357" s="3">
        <v>145.13</v>
      </c>
      <c r="M2357" s="4">
        <v>0.03</v>
      </c>
      <c r="N2357" s="5" t="s">
        <v>23</v>
      </c>
      <c r="O2357" s="3">
        <v>-42.45</v>
      </c>
      <c r="P2357" s="3">
        <v>5.78</v>
      </c>
      <c r="Q2357" s="3">
        <v>4.96</v>
      </c>
      <c r="R2357" s="5" t="s">
        <v>163</v>
      </c>
      <c r="S2357" s="5" t="s">
        <v>2236</v>
      </c>
      <c r="T2357" s="5" t="str">
        <f t="shared" si="217"/>
        <v>Edward Nazzal</v>
      </c>
      <c r="U2357" t="s">
        <v>1988</v>
      </c>
      <c r="V2357" s="5" t="s">
        <v>27</v>
      </c>
      <c r="W2357" s="5" t="s">
        <v>28</v>
      </c>
      <c r="X2357" s="5" t="s">
        <v>75</v>
      </c>
      <c r="Y2357" s="5" t="s">
        <v>1256</v>
      </c>
      <c r="Z2357" s="5" t="s">
        <v>43</v>
      </c>
      <c r="AA2357" s="4">
        <v>0.36</v>
      </c>
      <c r="AB2357" s="1">
        <v>40455</v>
      </c>
      <c r="AC2357" s="1">
        <v>17800</v>
      </c>
      <c r="AD2357">
        <f t="shared" si="218"/>
        <v>4</v>
      </c>
      <c r="AE2357">
        <f t="shared" ca="1" si="219"/>
        <v>75</v>
      </c>
      <c r="AF2357" t="str">
        <f t="shared" ca="1" si="220"/>
        <v>Over 65</v>
      </c>
      <c r="AG2357" s="3">
        <f t="shared" si="221"/>
        <v>0.42953063999999996</v>
      </c>
      <c r="AH2357" t="str">
        <f>_xlfn.IFNA(VLOOKUP(Sales_Transactions[[#This Row],[Order ID]],Returned_Items[#All],2,FALSE),"Not Returned")</f>
        <v>Not Returned</v>
      </c>
    </row>
    <row r="2358" spans="1:34" x14ac:dyDescent="0.25">
      <c r="A2358">
        <v>41221</v>
      </c>
      <c r="C2358" t="s">
        <v>1763</v>
      </c>
      <c r="D2358" s="2" t="str">
        <f>TEXT(MID(Sales_Transactions[[#This Row],[Order Date]],2,5),"d/m/yyy")</f>
        <v>12/9/2009</v>
      </c>
      <c r="E2358" s="2" t="str">
        <f>TEXT(MID(Sales_Transactions[[#This Row],[Order Date]],2,5),"d")</f>
        <v>12</v>
      </c>
      <c r="F2358" s="2" t="str">
        <f>TEXT(MID(Sales_Transactions[[#This Row],[Order Date]],2,5),"m")</f>
        <v>9</v>
      </c>
      <c r="G2358" s="2" t="str">
        <f>TEXT(MID(Sales_Transactions[[#This Row],[Order Date]],2,5),"yyy")</f>
        <v>2009</v>
      </c>
      <c r="H2358" s="2" t="str">
        <f>TEXT(MID(Sales_Transactions[[#This Row],[Order Date]],2,5),"yyy/m")</f>
        <v>2009/9</v>
      </c>
      <c r="I2358" t="s">
        <v>101</v>
      </c>
      <c r="J2358">
        <f t="shared" si="216"/>
        <v>1</v>
      </c>
      <c r="K2358" s="2">
        <v>4</v>
      </c>
      <c r="L2358" s="3">
        <v>345.57</v>
      </c>
      <c r="M2358" s="4">
        <v>0.06</v>
      </c>
      <c r="N2358" s="5" t="s">
        <v>23</v>
      </c>
      <c r="O2358" s="3">
        <v>-218.77</v>
      </c>
      <c r="P2358" s="3">
        <v>80.98</v>
      </c>
      <c r="Q2358" s="3">
        <v>35</v>
      </c>
      <c r="R2358" s="5" t="s">
        <v>157</v>
      </c>
      <c r="S2358" s="5" t="s">
        <v>2294</v>
      </c>
      <c r="T2358" s="5" t="str">
        <f t="shared" si="217"/>
        <v>Eugene Hildebrand</v>
      </c>
      <c r="U2358" t="s">
        <v>1988</v>
      </c>
      <c r="V2358" s="5" t="s">
        <v>74</v>
      </c>
      <c r="W2358" s="5" t="s">
        <v>28</v>
      </c>
      <c r="X2358" s="5" t="s">
        <v>29</v>
      </c>
      <c r="Y2358" s="5" t="s">
        <v>257</v>
      </c>
      <c r="Z2358" s="5" t="s">
        <v>31</v>
      </c>
      <c r="AA2358" s="4">
        <v>0.81</v>
      </c>
      <c r="AB2358" s="1">
        <v>40069</v>
      </c>
      <c r="AC2358" s="1">
        <v>18025</v>
      </c>
      <c r="AD2358">
        <f t="shared" si="218"/>
        <v>1</v>
      </c>
      <c r="AE2358">
        <f t="shared" ca="1" si="219"/>
        <v>75</v>
      </c>
      <c r="AF2358" t="str">
        <f t="shared" ca="1" si="220"/>
        <v>Over 65</v>
      </c>
      <c r="AG2358" s="3">
        <f t="shared" si="221"/>
        <v>28.982853000000002</v>
      </c>
      <c r="AH2358" t="str">
        <f>_xlfn.IFNA(VLOOKUP(Sales_Transactions[[#This Row],[Order ID]],Returned_Items[#All],2,FALSE),"Not Returned")</f>
        <v>Not Returned</v>
      </c>
    </row>
    <row r="2359" spans="1:34" x14ac:dyDescent="0.25">
      <c r="A2359">
        <v>41282</v>
      </c>
      <c r="C2359" t="s">
        <v>1859</v>
      </c>
      <c r="D2359" s="2" t="str">
        <f>TEXT(MID(Sales_Transactions[[#This Row],[Order Date]],2,5),"d/m/yyy")</f>
        <v>4/7/2009</v>
      </c>
      <c r="E2359" s="2" t="str">
        <f>TEXT(MID(Sales_Transactions[[#This Row],[Order Date]],2,5),"d")</f>
        <v>4</v>
      </c>
      <c r="F2359" s="2" t="str">
        <f>TEXT(MID(Sales_Transactions[[#This Row],[Order Date]],2,5),"m")</f>
        <v>7</v>
      </c>
      <c r="G2359" s="2" t="str">
        <f>TEXT(MID(Sales_Transactions[[#This Row],[Order Date]],2,5),"yyy")</f>
        <v>2009</v>
      </c>
      <c r="H2359" s="2" t="str">
        <f>TEXT(MID(Sales_Transactions[[#This Row],[Order Date]],2,5),"yyy/m")</f>
        <v>2009/7</v>
      </c>
      <c r="I2359" t="s">
        <v>78</v>
      </c>
      <c r="J2359">
        <f t="shared" si="216"/>
        <v>3</v>
      </c>
      <c r="K2359" s="2">
        <v>39</v>
      </c>
      <c r="L2359" s="3">
        <v>916.05</v>
      </c>
      <c r="M2359" s="4">
        <v>0.08</v>
      </c>
      <c r="N2359" s="5" t="s">
        <v>23</v>
      </c>
      <c r="O2359" s="3">
        <v>-21.9</v>
      </c>
      <c r="P2359" s="3">
        <v>24.92</v>
      </c>
      <c r="Q2359" s="3">
        <v>12.98</v>
      </c>
      <c r="R2359" s="5" t="s">
        <v>2250</v>
      </c>
      <c r="S2359" s="5" t="s">
        <v>2251</v>
      </c>
      <c r="T2359" s="5" t="str">
        <f t="shared" si="217"/>
        <v>Eileen Kiefer</v>
      </c>
      <c r="U2359" t="s">
        <v>1988</v>
      </c>
      <c r="V2359" s="5" t="s">
        <v>37</v>
      </c>
      <c r="W2359" s="5" t="s">
        <v>28</v>
      </c>
      <c r="X2359" s="5" t="s">
        <v>41</v>
      </c>
      <c r="Y2359" s="5" t="s">
        <v>513</v>
      </c>
      <c r="Z2359" s="5" t="s">
        <v>43</v>
      </c>
      <c r="AA2359" s="4">
        <v>0.39</v>
      </c>
      <c r="AB2359" s="1">
        <v>40000</v>
      </c>
      <c r="AC2359" s="1">
        <v>18168</v>
      </c>
      <c r="AD2359">
        <f t="shared" si="218"/>
        <v>2</v>
      </c>
      <c r="AE2359">
        <f t="shared" ca="1" si="219"/>
        <v>74</v>
      </c>
      <c r="AF2359" t="str">
        <f t="shared" ca="1" si="220"/>
        <v>Over 65</v>
      </c>
      <c r="AG2359" s="3">
        <f t="shared" si="221"/>
        <v>0.9712836923076924</v>
      </c>
      <c r="AH2359" t="str">
        <f>_xlfn.IFNA(VLOOKUP(Sales_Transactions[[#This Row],[Order ID]],Returned_Items[#All],2,FALSE),"Not Returned")</f>
        <v>Not Returned</v>
      </c>
    </row>
    <row r="2360" spans="1:34" x14ac:dyDescent="0.25">
      <c r="A2360">
        <v>41312</v>
      </c>
      <c r="C2360" t="s">
        <v>1831</v>
      </c>
      <c r="D2360" s="2" t="str">
        <f>TEXT(MID(Sales_Transactions[[#This Row],[Order Date]],2,5),"d/m/yyy")</f>
        <v>31/1/2012</v>
      </c>
      <c r="E2360" s="2" t="str">
        <f>TEXT(MID(Sales_Transactions[[#This Row],[Order Date]],2,5),"d")</f>
        <v>31</v>
      </c>
      <c r="F2360" s="2" t="str">
        <f>TEXT(MID(Sales_Transactions[[#This Row],[Order Date]],2,5),"m")</f>
        <v>1</v>
      </c>
      <c r="G2360" s="2" t="str">
        <f>TEXT(MID(Sales_Transactions[[#This Row],[Order Date]],2,5),"yyy")</f>
        <v>2012</v>
      </c>
      <c r="H2360" s="2" t="str">
        <f>TEXT(MID(Sales_Transactions[[#This Row],[Order Date]],2,5),"yyy/m")</f>
        <v>2012/1</v>
      </c>
      <c r="I2360" t="s">
        <v>52</v>
      </c>
      <c r="J2360">
        <f t="shared" si="216"/>
        <v>1</v>
      </c>
      <c r="K2360" s="2">
        <v>21</v>
      </c>
      <c r="L2360" s="3">
        <v>787.63</v>
      </c>
      <c r="M2360" s="4">
        <v>0.05</v>
      </c>
      <c r="N2360" s="5" t="s">
        <v>23</v>
      </c>
      <c r="O2360" s="3">
        <v>140.22</v>
      </c>
      <c r="P2360" s="3">
        <v>39.479999999999997</v>
      </c>
      <c r="Q2360" s="3">
        <v>1.99</v>
      </c>
      <c r="R2360" s="5" t="s">
        <v>2362</v>
      </c>
      <c r="S2360" s="5" t="s">
        <v>2363</v>
      </c>
      <c r="T2360" s="5" t="str">
        <f t="shared" si="217"/>
        <v>Jonathan Howell</v>
      </c>
      <c r="U2360" t="s">
        <v>1988</v>
      </c>
      <c r="V2360" s="5" t="s">
        <v>37</v>
      </c>
      <c r="W2360" s="5" t="s">
        <v>48</v>
      </c>
      <c r="X2360" s="5" t="s">
        <v>87</v>
      </c>
      <c r="Y2360" s="5" t="s">
        <v>241</v>
      </c>
      <c r="Z2360" s="5" t="s">
        <v>60</v>
      </c>
      <c r="AA2360" s="4">
        <v>0.54</v>
      </c>
      <c r="AB2360" s="1">
        <v>40940</v>
      </c>
      <c r="AC2360" s="1">
        <v>18064</v>
      </c>
      <c r="AD2360">
        <f t="shared" si="218"/>
        <v>1</v>
      </c>
      <c r="AE2360">
        <f t="shared" ca="1" si="219"/>
        <v>75</v>
      </c>
      <c r="AF2360" t="str">
        <f t="shared" ca="1" si="220"/>
        <v>Over 65</v>
      </c>
      <c r="AG2360" s="3">
        <f t="shared" si="221"/>
        <v>1.9738219047619048</v>
      </c>
      <c r="AH2360" t="str">
        <f>_xlfn.IFNA(VLOOKUP(Sales_Transactions[[#This Row],[Order ID]],Returned_Items[#All],2,FALSE),"Not Returned")</f>
        <v>Not Returned</v>
      </c>
    </row>
    <row r="2361" spans="1:34" x14ac:dyDescent="0.25">
      <c r="A2361">
        <v>41318</v>
      </c>
      <c r="C2361" t="s">
        <v>355</v>
      </c>
      <c r="D2361" s="2" t="str">
        <f>TEXT(MID(Sales_Transactions[[#This Row],[Order Date]],2,5),"d/m/yyy")</f>
        <v>9/10/2011</v>
      </c>
      <c r="E2361" s="2" t="str">
        <f>TEXT(MID(Sales_Transactions[[#This Row],[Order Date]],2,5),"d")</f>
        <v>9</v>
      </c>
      <c r="F2361" s="2" t="str">
        <f>TEXT(MID(Sales_Transactions[[#This Row],[Order Date]],2,5),"m")</f>
        <v>10</v>
      </c>
      <c r="G2361" s="2" t="str">
        <f>TEXT(MID(Sales_Transactions[[#This Row],[Order Date]],2,5),"yyy")</f>
        <v>2011</v>
      </c>
      <c r="H2361" s="2" t="str">
        <f>TEXT(MID(Sales_Transactions[[#This Row],[Order Date]],2,5),"yyy/m")</f>
        <v>2011/10</v>
      </c>
      <c r="I2361" t="s">
        <v>22</v>
      </c>
      <c r="J2361">
        <f t="shared" si="216"/>
        <v>2</v>
      </c>
      <c r="K2361" s="2">
        <v>21</v>
      </c>
      <c r="L2361" s="3">
        <v>1223.1099999999999</v>
      </c>
      <c r="M2361" s="4">
        <v>0</v>
      </c>
      <c r="N2361" s="5" t="s">
        <v>67</v>
      </c>
      <c r="O2361" s="3">
        <v>161.72</v>
      </c>
      <c r="P2361" s="3">
        <v>56.96</v>
      </c>
      <c r="Q2361" s="3">
        <v>13.22</v>
      </c>
      <c r="R2361" s="5" t="s">
        <v>1170</v>
      </c>
      <c r="S2361" s="5" t="s">
        <v>2398</v>
      </c>
      <c r="T2361" s="5" t="str">
        <f t="shared" si="217"/>
        <v>Brian Stugart</v>
      </c>
      <c r="U2361" t="s">
        <v>1988</v>
      </c>
      <c r="V2361" s="5" t="s">
        <v>37</v>
      </c>
      <c r="W2361" s="5" t="s">
        <v>28</v>
      </c>
      <c r="X2361" s="5" t="s">
        <v>38</v>
      </c>
      <c r="Y2361" s="5" t="s">
        <v>910</v>
      </c>
      <c r="Z2361" s="5" t="s">
        <v>43</v>
      </c>
      <c r="AA2361" s="4">
        <v>0.56000000000000005</v>
      </c>
      <c r="AB2361" s="1">
        <v>40834</v>
      </c>
      <c r="AC2361" s="1">
        <v>18143</v>
      </c>
      <c r="AD2361">
        <f t="shared" si="218"/>
        <v>9</v>
      </c>
      <c r="AE2361">
        <f t="shared" ca="1" si="219"/>
        <v>74</v>
      </c>
      <c r="AF2361" t="str">
        <f t="shared" ca="1" si="220"/>
        <v>Over 65</v>
      </c>
      <c r="AG2361" s="3">
        <f t="shared" si="221"/>
        <v>3.3419047619047624</v>
      </c>
      <c r="AH2361" t="str">
        <f>_xlfn.IFNA(VLOOKUP(Sales_Transactions[[#This Row],[Order ID]],Returned_Items[#All],2,FALSE),"Not Returned")</f>
        <v>Not Returned</v>
      </c>
    </row>
    <row r="2362" spans="1:34" x14ac:dyDescent="0.25">
      <c r="A2362">
        <v>41345</v>
      </c>
      <c r="C2362" t="s">
        <v>2470</v>
      </c>
      <c r="D2362" s="2" t="str">
        <f>TEXT(MID(Sales_Transactions[[#This Row],[Order Date]],2,5),"d/m/yyy")</f>
        <v>2/2/2012</v>
      </c>
      <c r="E2362" s="2" t="str">
        <f>TEXT(MID(Sales_Transactions[[#This Row],[Order Date]],2,5),"d")</f>
        <v>2</v>
      </c>
      <c r="F2362" s="2" t="str">
        <f>TEXT(MID(Sales_Transactions[[#This Row],[Order Date]],2,5),"m")</f>
        <v>2</v>
      </c>
      <c r="G2362" s="2" t="str">
        <f>TEXT(MID(Sales_Transactions[[#This Row],[Order Date]],2,5),"yyy")</f>
        <v>2012</v>
      </c>
      <c r="H2362" s="2" t="str">
        <f>TEXT(MID(Sales_Transactions[[#This Row],[Order Date]],2,5),"yyy/m")</f>
        <v>2012/2</v>
      </c>
      <c r="I2362" t="s">
        <v>78</v>
      </c>
      <c r="J2362">
        <f t="shared" si="216"/>
        <v>3</v>
      </c>
      <c r="K2362" s="2">
        <v>36</v>
      </c>
      <c r="L2362" s="3">
        <v>66.41</v>
      </c>
      <c r="M2362" s="4">
        <v>0.04</v>
      </c>
      <c r="N2362" s="5" t="s">
        <v>23</v>
      </c>
      <c r="O2362" s="3">
        <v>0.37</v>
      </c>
      <c r="P2362" s="3">
        <v>1.88</v>
      </c>
      <c r="Q2362" s="3">
        <v>0.79</v>
      </c>
      <c r="R2362" s="5" t="s">
        <v>2344</v>
      </c>
      <c r="S2362" s="5" t="s">
        <v>2345</v>
      </c>
      <c r="T2362" s="5" t="str">
        <f t="shared" si="217"/>
        <v>Magdelene Morse</v>
      </c>
      <c r="U2362" t="s">
        <v>1988</v>
      </c>
      <c r="V2362" s="5" t="s">
        <v>74</v>
      </c>
      <c r="W2362" s="5" t="s">
        <v>28</v>
      </c>
      <c r="X2362" s="5" t="s">
        <v>82</v>
      </c>
      <c r="Y2362" s="5" t="s">
        <v>2471</v>
      </c>
      <c r="Z2362" s="5" t="s">
        <v>84</v>
      </c>
      <c r="AA2362" s="4">
        <v>0.5</v>
      </c>
      <c r="AB2362" s="1">
        <v>40941</v>
      </c>
      <c r="AC2362" s="1">
        <v>18266</v>
      </c>
      <c r="AD2362">
        <f t="shared" si="218"/>
        <v>0</v>
      </c>
      <c r="AE2362">
        <f t="shared" ca="1" si="219"/>
        <v>74</v>
      </c>
      <c r="AF2362" t="str">
        <f t="shared" ca="1" si="220"/>
        <v>Over 65</v>
      </c>
      <c r="AG2362" s="3">
        <f t="shared" si="221"/>
        <v>7.4145777777777769E-2</v>
      </c>
      <c r="AH2362" t="str">
        <f>_xlfn.IFNA(VLOOKUP(Sales_Transactions[[#This Row],[Order ID]],Returned_Items[#All],2,FALSE),"Not Returned")</f>
        <v>Not Returned</v>
      </c>
    </row>
    <row r="2363" spans="1:34" x14ac:dyDescent="0.25">
      <c r="A2363">
        <v>41604</v>
      </c>
      <c r="C2363" t="s">
        <v>2472</v>
      </c>
      <c r="D2363" s="2" t="str">
        <f>TEXT(MID(Sales_Transactions[[#This Row],[Order Date]],2,5),"d/m/yyy")</f>
        <v>10/2/2009</v>
      </c>
      <c r="E2363" s="2" t="str">
        <f>TEXT(MID(Sales_Transactions[[#This Row],[Order Date]],2,5),"d")</f>
        <v>10</v>
      </c>
      <c r="F2363" s="2" t="str">
        <f>TEXT(MID(Sales_Transactions[[#This Row],[Order Date]],2,5),"m")</f>
        <v>2</v>
      </c>
      <c r="G2363" s="2" t="str">
        <f>TEXT(MID(Sales_Transactions[[#This Row],[Order Date]],2,5),"yyy")</f>
        <v>2009</v>
      </c>
      <c r="H2363" s="2" t="str">
        <f>TEXT(MID(Sales_Transactions[[#This Row],[Order Date]],2,5),"yyy/m")</f>
        <v>2009/2</v>
      </c>
      <c r="I2363" t="s">
        <v>78</v>
      </c>
      <c r="J2363">
        <f t="shared" si="216"/>
        <v>3</v>
      </c>
      <c r="K2363" s="2">
        <v>22</v>
      </c>
      <c r="L2363" s="3">
        <v>138.24</v>
      </c>
      <c r="M2363" s="4">
        <v>0.06</v>
      </c>
      <c r="N2363" s="5" t="s">
        <v>23</v>
      </c>
      <c r="O2363" s="3">
        <v>-48.22</v>
      </c>
      <c r="P2363" s="3">
        <v>6.37</v>
      </c>
      <c r="Q2363" s="3">
        <v>5.19</v>
      </c>
      <c r="R2363" s="5" t="s">
        <v>163</v>
      </c>
      <c r="S2363" s="5" t="s">
        <v>2257</v>
      </c>
      <c r="T2363" s="5" t="str">
        <f t="shared" si="217"/>
        <v>Edward Becker</v>
      </c>
      <c r="U2363" t="s">
        <v>1988</v>
      </c>
      <c r="V2363" s="5" t="s">
        <v>47</v>
      </c>
      <c r="W2363" s="5" t="s">
        <v>28</v>
      </c>
      <c r="X2363" s="5" t="s">
        <v>41</v>
      </c>
      <c r="Y2363" s="5" t="s">
        <v>2473</v>
      </c>
      <c r="Z2363" s="5" t="s">
        <v>43</v>
      </c>
      <c r="AA2363" s="4">
        <v>0.38</v>
      </c>
      <c r="AB2363" s="1">
        <v>39855</v>
      </c>
      <c r="AC2363" s="1">
        <v>18507</v>
      </c>
      <c r="AD2363">
        <f t="shared" si="218"/>
        <v>1</v>
      </c>
      <c r="AE2363">
        <f t="shared" ca="1" si="219"/>
        <v>73</v>
      </c>
      <c r="AF2363" t="str">
        <f t="shared" ca="1" si="220"/>
        <v>Over 65</v>
      </c>
      <c r="AG2363" s="3">
        <f t="shared" si="221"/>
        <v>0.52528081818181815</v>
      </c>
      <c r="AH2363" t="str">
        <f>_xlfn.IFNA(VLOOKUP(Sales_Transactions[[#This Row],[Order ID]],Returned_Items[#All],2,FALSE),"Not Returned")</f>
        <v>Not Returned</v>
      </c>
    </row>
    <row r="2364" spans="1:34" x14ac:dyDescent="0.25">
      <c r="A2364">
        <v>41891</v>
      </c>
      <c r="C2364" t="s">
        <v>1114</v>
      </c>
      <c r="D2364" s="2" t="str">
        <f>TEXT(MID(Sales_Transactions[[#This Row],[Order Date]],2,5),"d/m/yyy")</f>
        <v>22/5/2011</v>
      </c>
      <c r="E2364" s="2" t="str">
        <f>TEXT(MID(Sales_Transactions[[#This Row],[Order Date]],2,5),"d")</f>
        <v>22</v>
      </c>
      <c r="F2364" s="2" t="str">
        <f>TEXT(MID(Sales_Transactions[[#This Row],[Order Date]],2,5),"m")</f>
        <v>5</v>
      </c>
      <c r="G2364" s="2" t="str">
        <f>TEXT(MID(Sales_Transactions[[#This Row],[Order Date]],2,5),"yyy")</f>
        <v>2011</v>
      </c>
      <c r="H2364" s="2" t="str">
        <f>TEXT(MID(Sales_Transactions[[#This Row],[Order Date]],2,5),"yyy/m")</f>
        <v>2011/5</v>
      </c>
      <c r="I2364" t="s">
        <v>33</v>
      </c>
      <c r="J2364">
        <f t="shared" si="216"/>
        <v>4</v>
      </c>
      <c r="K2364" s="2">
        <v>22</v>
      </c>
      <c r="L2364" s="3">
        <v>846.59</v>
      </c>
      <c r="M2364" s="4">
        <v>0.08</v>
      </c>
      <c r="N2364" s="5" t="s">
        <v>23</v>
      </c>
      <c r="O2364" s="3">
        <v>-1.95</v>
      </c>
      <c r="P2364" s="3">
        <v>40.89</v>
      </c>
      <c r="Q2364" s="3">
        <v>18.98</v>
      </c>
      <c r="R2364" s="5" t="s">
        <v>2224</v>
      </c>
      <c r="S2364" s="5" t="s">
        <v>2225</v>
      </c>
      <c r="T2364" s="5" t="str">
        <f t="shared" si="217"/>
        <v>Tamara Dahlen</v>
      </c>
      <c r="U2364" t="s">
        <v>1988</v>
      </c>
      <c r="V2364" s="5" t="s">
        <v>47</v>
      </c>
      <c r="W2364" s="5" t="s">
        <v>57</v>
      </c>
      <c r="X2364" s="5" t="s">
        <v>58</v>
      </c>
      <c r="Y2364" s="5" t="s">
        <v>1157</v>
      </c>
      <c r="Z2364" s="5" t="s">
        <v>43</v>
      </c>
      <c r="AA2364" s="4">
        <v>0.56999999999999995</v>
      </c>
      <c r="AB2364" s="1">
        <v>40686</v>
      </c>
      <c r="AC2364" s="1">
        <v>18306</v>
      </c>
      <c r="AD2364">
        <f t="shared" si="218"/>
        <v>1</v>
      </c>
      <c r="AE2364">
        <f t="shared" ca="1" si="219"/>
        <v>74</v>
      </c>
      <c r="AF2364" t="str">
        <f t="shared" ca="1" si="220"/>
        <v>Over 65</v>
      </c>
      <c r="AG2364" s="3">
        <f t="shared" si="221"/>
        <v>2.7198767272727271</v>
      </c>
      <c r="AH2364" t="str">
        <f>_xlfn.IFNA(VLOOKUP(Sales_Transactions[[#This Row],[Order ID]],Returned_Items[#All],2,FALSE),"Not Returned")</f>
        <v>Not Returned</v>
      </c>
    </row>
    <row r="2365" spans="1:34" x14ac:dyDescent="0.25">
      <c r="A2365">
        <v>42022</v>
      </c>
      <c r="C2365" t="s">
        <v>1178</v>
      </c>
      <c r="D2365" s="2" t="str">
        <f>TEXT(MID(Sales_Transactions[[#This Row],[Order Date]],2,5),"d/m/yyy")</f>
        <v>24/9/2009</v>
      </c>
      <c r="E2365" s="2" t="str">
        <f>TEXT(MID(Sales_Transactions[[#This Row],[Order Date]],2,5),"d")</f>
        <v>24</v>
      </c>
      <c r="F2365" s="2" t="str">
        <f>TEXT(MID(Sales_Transactions[[#This Row],[Order Date]],2,5),"m")</f>
        <v>9</v>
      </c>
      <c r="G2365" s="2" t="str">
        <f>TEXT(MID(Sales_Transactions[[#This Row],[Order Date]],2,5),"yyy")</f>
        <v>2009</v>
      </c>
      <c r="H2365" s="2" t="str">
        <f>TEXT(MID(Sales_Transactions[[#This Row],[Order Date]],2,5),"yyy/m")</f>
        <v>2009/9</v>
      </c>
      <c r="I2365" t="s">
        <v>78</v>
      </c>
      <c r="J2365">
        <f t="shared" si="216"/>
        <v>3</v>
      </c>
      <c r="K2365" s="2">
        <v>45</v>
      </c>
      <c r="L2365" s="3">
        <v>338.85</v>
      </c>
      <c r="M2365" s="4">
        <v>0.04</v>
      </c>
      <c r="N2365" s="5" t="s">
        <v>23</v>
      </c>
      <c r="O2365" s="3">
        <v>-170.18</v>
      </c>
      <c r="P2365" s="3">
        <v>7.3</v>
      </c>
      <c r="Q2365" s="3">
        <v>7.72</v>
      </c>
      <c r="R2365" s="5" t="s">
        <v>157</v>
      </c>
      <c r="S2365" s="5" t="s">
        <v>2294</v>
      </c>
      <c r="T2365" s="5" t="str">
        <f t="shared" si="217"/>
        <v>Eugene Hildebrand</v>
      </c>
      <c r="U2365" t="s">
        <v>1988</v>
      </c>
      <c r="V2365" s="5" t="s">
        <v>74</v>
      </c>
      <c r="W2365" s="5" t="s">
        <v>28</v>
      </c>
      <c r="X2365" s="5" t="s">
        <v>41</v>
      </c>
      <c r="Y2365" s="5" t="s">
        <v>64</v>
      </c>
      <c r="Z2365" s="5" t="s">
        <v>43</v>
      </c>
      <c r="AA2365" s="4">
        <v>0.38</v>
      </c>
      <c r="AB2365" s="1">
        <v>40081</v>
      </c>
      <c r="AC2365" s="1">
        <v>18430</v>
      </c>
      <c r="AD2365">
        <f t="shared" si="218"/>
        <v>1</v>
      </c>
      <c r="AE2365">
        <f t="shared" ca="1" si="219"/>
        <v>74</v>
      </c>
      <c r="AF2365" t="str">
        <f t="shared" ca="1" si="220"/>
        <v>Over 65</v>
      </c>
      <c r="AG2365" s="3">
        <f t="shared" si="221"/>
        <v>0.33371288888888889</v>
      </c>
      <c r="AH2365" t="str">
        <f>_xlfn.IFNA(VLOOKUP(Sales_Transactions[[#This Row],[Order ID]],Returned_Items[#All],2,FALSE),"Not Returned")</f>
        <v>Not Returned</v>
      </c>
    </row>
    <row r="2366" spans="1:34" x14ac:dyDescent="0.25">
      <c r="A2366">
        <v>42022</v>
      </c>
      <c r="C2366" t="s">
        <v>1178</v>
      </c>
      <c r="D2366" s="2" t="str">
        <f>TEXT(MID(Sales_Transactions[[#This Row],[Order Date]],2,5),"d/m/yyy")</f>
        <v>24/9/2009</v>
      </c>
      <c r="E2366" s="2" t="str">
        <f>TEXT(MID(Sales_Transactions[[#This Row],[Order Date]],2,5),"d")</f>
        <v>24</v>
      </c>
      <c r="F2366" s="2" t="str">
        <f>TEXT(MID(Sales_Transactions[[#This Row],[Order Date]],2,5),"m")</f>
        <v>9</v>
      </c>
      <c r="G2366" s="2" t="str">
        <f>TEXT(MID(Sales_Transactions[[#This Row],[Order Date]],2,5),"yyy")</f>
        <v>2009</v>
      </c>
      <c r="H2366" s="2" t="str">
        <f>TEXT(MID(Sales_Transactions[[#This Row],[Order Date]],2,5),"yyy/m")</f>
        <v>2009/9</v>
      </c>
      <c r="I2366" t="s">
        <v>78</v>
      </c>
      <c r="J2366">
        <f t="shared" si="216"/>
        <v>3</v>
      </c>
      <c r="K2366" s="2">
        <v>11</v>
      </c>
      <c r="L2366" s="3">
        <v>43.25</v>
      </c>
      <c r="M2366" s="4">
        <v>0.06</v>
      </c>
      <c r="N2366" s="5" t="s">
        <v>23</v>
      </c>
      <c r="O2366" s="3">
        <v>-9.68</v>
      </c>
      <c r="P2366" s="3">
        <v>3.95</v>
      </c>
      <c r="Q2366" s="3">
        <v>2</v>
      </c>
      <c r="R2366" s="5" t="s">
        <v>157</v>
      </c>
      <c r="S2366" s="5" t="s">
        <v>2294</v>
      </c>
      <c r="T2366" s="5" t="str">
        <f t="shared" si="217"/>
        <v>Eugene Hildebrand</v>
      </c>
      <c r="U2366" t="s">
        <v>1988</v>
      </c>
      <c r="V2366" s="5" t="s">
        <v>74</v>
      </c>
      <c r="W2366" s="5" t="s">
        <v>28</v>
      </c>
      <c r="X2366" s="5" t="s">
        <v>82</v>
      </c>
      <c r="Y2366" s="5" t="s">
        <v>83</v>
      </c>
      <c r="Z2366" s="5" t="s">
        <v>84</v>
      </c>
      <c r="AA2366" s="4">
        <v>0.53</v>
      </c>
      <c r="AB2366" s="1">
        <v>40081</v>
      </c>
      <c r="AC2366" s="1">
        <v>18539</v>
      </c>
      <c r="AD2366">
        <f t="shared" si="218"/>
        <v>1</v>
      </c>
      <c r="AE2366">
        <f t="shared" ca="1" si="219"/>
        <v>73</v>
      </c>
      <c r="AF2366" t="str">
        <f t="shared" ca="1" si="220"/>
        <v>Over 65</v>
      </c>
      <c r="AG2366" s="3">
        <f t="shared" si="221"/>
        <v>0.54069363636363643</v>
      </c>
      <c r="AH2366" t="str">
        <f>_xlfn.IFNA(VLOOKUP(Sales_Transactions[[#This Row],[Order ID]],Returned_Items[#All],2,FALSE),"Not Returned")</f>
        <v>Not Returned</v>
      </c>
    </row>
    <row r="2367" spans="1:34" x14ac:dyDescent="0.25">
      <c r="A2367">
        <v>42081</v>
      </c>
      <c r="C2367" t="s">
        <v>676</v>
      </c>
      <c r="D2367" s="2" t="str">
        <f>TEXT(MID(Sales_Transactions[[#This Row],[Order Date]],2,5),"d/m/yyy")</f>
        <v>10/1/2011</v>
      </c>
      <c r="E2367" s="2" t="str">
        <f>TEXT(MID(Sales_Transactions[[#This Row],[Order Date]],2,5),"d")</f>
        <v>10</v>
      </c>
      <c r="F2367" s="2" t="str">
        <f>TEXT(MID(Sales_Transactions[[#This Row],[Order Date]],2,5),"m")</f>
        <v>1</v>
      </c>
      <c r="G2367" s="2" t="str">
        <f>TEXT(MID(Sales_Transactions[[#This Row],[Order Date]],2,5),"yyy")</f>
        <v>2011</v>
      </c>
      <c r="H2367" s="2" t="str">
        <f>TEXT(MID(Sales_Transactions[[#This Row],[Order Date]],2,5),"yyy/m")</f>
        <v>2011/1</v>
      </c>
      <c r="I2367" t="s">
        <v>22</v>
      </c>
      <c r="J2367">
        <f t="shared" si="216"/>
        <v>2</v>
      </c>
      <c r="K2367" s="2">
        <v>36</v>
      </c>
      <c r="L2367" s="3">
        <v>188.34</v>
      </c>
      <c r="M2367" s="4">
        <v>0.04</v>
      </c>
      <c r="N2367" s="5" t="s">
        <v>23</v>
      </c>
      <c r="O2367" s="3">
        <v>-110.16</v>
      </c>
      <c r="P2367" s="3">
        <v>5.18</v>
      </c>
      <c r="Q2367" s="3">
        <v>5.74</v>
      </c>
      <c r="R2367" s="5" t="s">
        <v>1946</v>
      </c>
      <c r="S2367" s="5" t="s">
        <v>2288</v>
      </c>
      <c r="T2367" s="5" t="str">
        <f t="shared" si="217"/>
        <v>Christine Phan</v>
      </c>
      <c r="U2367" t="s">
        <v>1988</v>
      </c>
      <c r="V2367" s="5" t="s">
        <v>27</v>
      </c>
      <c r="W2367" s="5" t="s">
        <v>28</v>
      </c>
      <c r="X2367" s="5" t="s">
        <v>41</v>
      </c>
      <c r="Y2367" s="5" t="s">
        <v>1025</v>
      </c>
      <c r="Z2367" s="5" t="s">
        <v>43</v>
      </c>
      <c r="AA2367" s="4">
        <v>0.36</v>
      </c>
      <c r="AB2367" s="1">
        <v>40558</v>
      </c>
      <c r="AC2367" s="1">
        <v>18531</v>
      </c>
      <c r="AD2367">
        <f t="shared" si="218"/>
        <v>5</v>
      </c>
      <c r="AE2367">
        <f t="shared" ca="1" si="219"/>
        <v>73</v>
      </c>
      <c r="AF2367" t="str">
        <f t="shared" ca="1" si="220"/>
        <v>Over 65</v>
      </c>
      <c r="AG2367" s="3">
        <f t="shared" si="221"/>
        <v>0.30327577777777776</v>
      </c>
      <c r="AH2367" t="str">
        <f>_xlfn.IFNA(VLOOKUP(Sales_Transactions[[#This Row],[Order ID]],Returned_Items[#All],2,FALSE),"Not Returned")</f>
        <v>Not Returned</v>
      </c>
    </row>
    <row r="2368" spans="1:34" x14ac:dyDescent="0.25">
      <c r="A2368">
        <v>42081</v>
      </c>
      <c r="C2368" t="s">
        <v>676</v>
      </c>
      <c r="D2368" s="2" t="str">
        <f>TEXT(MID(Sales_Transactions[[#This Row],[Order Date]],2,5),"d/m/yyy")</f>
        <v>10/1/2011</v>
      </c>
      <c r="E2368" s="2" t="str">
        <f>TEXT(MID(Sales_Transactions[[#This Row],[Order Date]],2,5),"d")</f>
        <v>10</v>
      </c>
      <c r="F2368" s="2" t="str">
        <f>TEXT(MID(Sales_Transactions[[#This Row],[Order Date]],2,5),"m")</f>
        <v>1</v>
      </c>
      <c r="G2368" s="2" t="str">
        <f>TEXT(MID(Sales_Transactions[[#This Row],[Order Date]],2,5),"yyy")</f>
        <v>2011</v>
      </c>
      <c r="H2368" s="2" t="str">
        <f>TEXT(MID(Sales_Transactions[[#This Row],[Order Date]],2,5),"yyy/m")</f>
        <v>2011/1</v>
      </c>
      <c r="I2368" t="s">
        <v>22</v>
      </c>
      <c r="J2368">
        <f t="shared" si="216"/>
        <v>2</v>
      </c>
      <c r="K2368" s="2">
        <v>3</v>
      </c>
      <c r="L2368" s="3">
        <v>32.49</v>
      </c>
      <c r="M2368" s="4">
        <v>0.08</v>
      </c>
      <c r="N2368" s="5" t="s">
        <v>23</v>
      </c>
      <c r="O2368" s="3">
        <v>-5.05</v>
      </c>
      <c r="P2368" s="3">
        <v>10.94</v>
      </c>
      <c r="Q2368" s="3">
        <v>1.39</v>
      </c>
      <c r="R2368" s="5" t="s">
        <v>1946</v>
      </c>
      <c r="S2368" s="5" t="s">
        <v>2288</v>
      </c>
      <c r="T2368" s="5" t="str">
        <f t="shared" si="217"/>
        <v>Christine Phan</v>
      </c>
      <c r="U2368" t="s">
        <v>1988</v>
      </c>
      <c r="V2368" s="5" t="s">
        <v>27</v>
      </c>
      <c r="W2368" s="5" t="s">
        <v>28</v>
      </c>
      <c r="X2368" s="5" t="s">
        <v>98</v>
      </c>
      <c r="Y2368" s="5" t="s">
        <v>748</v>
      </c>
      <c r="Z2368" s="5" t="s">
        <v>43</v>
      </c>
      <c r="AA2368" s="4">
        <v>0.35</v>
      </c>
      <c r="AB2368" s="1">
        <v>40555</v>
      </c>
      <c r="AC2368" s="1">
        <v>18393</v>
      </c>
      <c r="AD2368">
        <f t="shared" si="218"/>
        <v>2</v>
      </c>
      <c r="AE2368">
        <f t="shared" ca="1" si="219"/>
        <v>74</v>
      </c>
      <c r="AF2368" t="str">
        <f t="shared" ca="1" si="220"/>
        <v>Over 65</v>
      </c>
      <c r="AG2368" s="3">
        <f t="shared" si="221"/>
        <v>4.1070826666666669</v>
      </c>
      <c r="AH2368" t="str">
        <f>_xlfn.IFNA(VLOOKUP(Sales_Transactions[[#This Row],[Order ID]],Returned_Items[#All],2,FALSE),"Not Returned")</f>
        <v>Not Returned</v>
      </c>
    </row>
    <row r="2369" spans="1:34" x14ac:dyDescent="0.25">
      <c r="A2369">
        <v>42081</v>
      </c>
      <c r="C2369" t="s">
        <v>676</v>
      </c>
      <c r="D2369" s="2" t="str">
        <f>TEXT(MID(Sales_Transactions[[#This Row],[Order Date]],2,5),"d/m/yyy")</f>
        <v>10/1/2011</v>
      </c>
      <c r="E2369" s="2" t="str">
        <f>TEXT(MID(Sales_Transactions[[#This Row],[Order Date]],2,5),"d")</f>
        <v>10</v>
      </c>
      <c r="F2369" s="2" t="str">
        <f>TEXT(MID(Sales_Transactions[[#This Row],[Order Date]],2,5),"m")</f>
        <v>1</v>
      </c>
      <c r="G2369" s="2" t="str">
        <f>TEXT(MID(Sales_Transactions[[#This Row],[Order Date]],2,5),"yyy")</f>
        <v>2011</v>
      </c>
      <c r="H2369" s="2" t="str">
        <f>TEXT(MID(Sales_Transactions[[#This Row],[Order Date]],2,5),"yyy/m")</f>
        <v>2011/1</v>
      </c>
      <c r="I2369" t="s">
        <v>22</v>
      </c>
      <c r="J2369">
        <f t="shared" si="216"/>
        <v>2</v>
      </c>
      <c r="K2369" s="2">
        <v>26</v>
      </c>
      <c r="L2369" s="3">
        <v>1493.8579999999999</v>
      </c>
      <c r="M2369" s="4">
        <v>0.02</v>
      </c>
      <c r="N2369" s="5" t="s">
        <v>23</v>
      </c>
      <c r="O2369" s="3">
        <v>183.24</v>
      </c>
      <c r="P2369" s="3">
        <v>65.989999999999995</v>
      </c>
      <c r="Q2369" s="3">
        <v>8.8000000000000007</v>
      </c>
      <c r="R2369" s="5" t="s">
        <v>1946</v>
      </c>
      <c r="S2369" s="5" t="s">
        <v>2288</v>
      </c>
      <c r="T2369" s="5" t="str">
        <f t="shared" si="217"/>
        <v>Christine Phan</v>
      </c>
      <c r="U2369" t="s">
        <v>1988</v>
      </c>
      <c r="V2369" s="5" t="s">
        <v>27</v>
      </c>
      <c r="W2369" s="5" t="s">
        <v>48</v>
      </c>
      <c r="X2369" s="5" t="s">
        <v>49</v>
      </c>
      <c r="Y2369" s="5" t="s">
        <v>2007</v>
      </c>
      <c r="Z2369" s="5" t="s">
        <v>43</v>
      </c>
      <c r="AA2369" s="4">
        <v>0.57999999999999996</v>
      </c>
      <c r="AB2369" s="1">
        <v>40558</v>
      </c>
      <c r="AC2369" s="1">
        <v>18732</v>
      </c>
      <c r="AD2369">
        <f t="shared" si="218"/>
        <v>5</v>
      </c>
      <c r="AE2369">
        <f t="shared" ca="1" si="219"/>
        <v>73</v>
      </c>
      <c r="AF2369" t="str">
        <f t="shared" ca="1" si="220"/>
        <v>Over 65</v>
      </c>
      <c r="AG2369" s="3">
        <f t="shared" si="221"/>
        <v>2.8760308461538457</v>
      </c>
      <c r="AH2369" t="str">
        <f>_xlfn.IFNA(VLOOKUP(Sales_Transactions[[#This Row],[Order ID]],Returned_Items[#All],2,FALSE),"Not Returned")</f>
        <v>Not Returned</v>
      </c>
    </row>
    <row r="2370" spans="1:34" x14ac:dyDescent="0.25">
      <c r="A2370">
        <v>42086</v>
      </c>
      <c r="C2370" t="s">
        <v>1430</v>
      </c>
      <c r="D2370" s="2" t="str">
        <f>TEXT(MID(Sales_Transactions[[#This Row],[Order Date]],2,5),"d/m/yyy")</f>
        <v>22/7/2010</v>
      </c>
      <c r="E2370" s="2" t="str">
        <f>TEXT(MID(Sales_Transactions[[#This Row],[Order Date]],2,5),"d")</f>
        <v>22</v>
      </c>
      <c r="F2370" s="2" t="str">
        <f>TEXT(MID(Sales_Transactions[[#This Row],[Order Date]],2,5),"m")</f>
        <v>7</v>
      </c>
      <c r="G2370" s="2" t="str">
        <f>TEXT(MID(Sales_Transactions[[#This Row],[Order Date]],2,5),"yyy")</f>
        <v>2010</v>
      </c>
      <c r="H2370" s="2" t="str">
        <f>TEXT(MID(Sales_Transactions[[#This Row],[Order Date]],2,5),"yyy/m")</f>
        <v>2010/7</v>
      </c>
      <c r="I2370" t="s">
        <v>33</v>
      </c>
      <c r="J2370">
        <f t="shared" ref="J2370:J2433" si="222">IF(I2370="Making Critical",5,IF(I2370="High",4,IF(I2370="Medium",3,IF(I2370="Low",2,1))))</f>
        <v>4</v>
      </c>
      <c r="K2370" s="2">
        <v>18</v>
      </c>
      <c r="L2370" s="3">
        <v>50.15</v>
      </c>
      <c r="M2370" s="4">
        <v>0.09</v>
      </c>
      <c r="N2370" s="5" t="s">
        <v>23</v>
      </c>
      <c r="O2370" s="3">
        <v>-2.39</v>
      </c>
      <c r="P2370" s="3">
        <v>2.78</v>
      </c>
      <c r="Q2370" s="3">
        <v>0.97</v>
      </c>
      <c r="R2370" s="5" t="s">
        <v>2226</v>
      </c>
      <c r="S2370" s="5" t="s">
        <v>929</v>
      </c>
      <c r="T2370" s="5" t="str">
        <f t="shared" ref="T2370:T2433" si="223">R2370 &amp; " " &amp; S2370</f>
        <v>Erin Smith</v>
      </c>
      <c r="U2370" t="s">
        <v>1988</v>
      </c>
      <c r="V2370" s="5" t="s">
        <v>74</v>
      </c>
      <c r="W2370" s="5" t="s">
        <v>28</v>
      </c>
      <c r="X2370" s="5" t="s">
        <v>124</v>
      </c>
      <c r="Y2370" s="5" t="s">
        <v>2292</v>
      </c>
      <c r="Z2370" s="5" t="s">
        <v>84</v>
      </c>
      <c r="AA2370" s="4">
        <v>0.59</v>
      </c>
      <c r="AB2370" s="1">
        <v>40382</v>
      </c>
      <c r="AC2370" s="1">
        <v>18988</v>
      </c>
      <c r="AD2370">
        <f t="shared" ref="AD2370:AD2433" si="224">_xlfn.DAYS(AB2370,D2370)</f>
        <v>1</v>
      </c>
      <c r="AE2370">
        <f t="shared" ref="AE2370:AE2433" ca="1" si="225">DATEDIF(AC2370,TODAY(),"Y")</f>
        <v>72</v>
      </c>
      <c r="AF2370" t="str">
        <f t="shared" ref="AF2370:AF2433" ca="1" si="226">IF(AE2370&lt;18,"Under 18",IF(AE2370&lt;65,"18-64","Over 65"))</f>
        <v>Over 65</v>
      </c>
      <c r="AG2370" s="3">
        <f t="shared" ref="AG2370:AG2433" si="227" xml:space="preserve"> (P2370 - (M2370 / 100) * P2370 + Q2370) / K2370</f>
        <v>0.20819433333333334</v>
      </c>
      <c r="AH2370" t="str">
        <f>_xlfn.IFNA(VLOOKUP(Sales_Transactions[[#This Row],[Order ID]],Returned_Items[#All],2,FALSE),"Not Returned")</f>
        <v>Not Returned</v>
      </c>
    </row>
    <row r="2371" spans="1:34" x14ac:dyDescent="0.25">
      <c r="A2371">
        <v>42246</v>
      </c>
      <c r="C2371" t="s">
        <v>1670</v>
      </c>
      <c r="D2371" s="2" t="str">
        <f>TEXT(MID(Sales_Transactions[[#This Row],[Order Date]],2,5),"d/m/yyy")</f>
        <v>26/4/2012</v>
      </c>
      <c r="E2371" s="2" t="str">
        <f>TEXT(MID(Sales_Transactions[[#This Row],[Order Date]],2,5),"d")</f>
        <v>26</v>
      </c>
      <c r="F2371" s="2" t="str">
        <f>TEXT(MID(Sales_Transactions[[#This Row],[Order Date]],2,5),"m")</f>
        <v>4</v>
      </c>
      <c r="G2371" s="2" t="str">
        <f>TEXT(MID(Sales_Transactions[[#This Row],[Order Date]],2,5),"yyy")</f>
        <v>2012</v>
      </c>
      <c r="H2371" s="2" t="str">
        <f>TEXT(MID(Sales_Transactions[[#This Row],[Order Date]],2,5),"yyy/m")</f>
        <v>2012/4</v>
      </c>
      <c r="I2371" t="s">
        <v>52</v>
      </c>
      <c r="J2371">
        <f t="shared" si="222"/>
        <v>1</v>
      </c>
      <c r="K2371" s="2">
        <v>40</v>
      </c>
      <c r="L2371" s="3">
        <v>3060.37</v>
      </c>
      <c r="M2371" s="4">
        <v>7.0000000000000007E-2</v>
      </c>
      <c r="N2371" s="5" t="s">
        <v>23</v>
      </c>
      <c r="O2371" s="3">
        <v>234.03</v>
      </c>
      <c r="P2371" s="3">
        <v>77.510000000000005</v>
      </c>
      <c r="Q2371" s="3">
        <v>4</v>
      </c>
      <c r="R2371" s="5" t="s">
        <v>2241</v>
      </c>
      <c r="S2371" s="5" t="s">
        <v>2242</v>
      </c>
      <c r="T2371" s="5" t="str">
        <f t="shared" si="223"/>
        <v>Ted Trevino</v>
      </c>
      <c r="U2371" t="s">
        <v>1988</v>
      </c>
      <c r="V2371" s="5" t="s">
        <v>47</v>
      </c>
      <c r="W2371" s="5" t="s">
        <v>48</v>
      </c>
      <c r="X2371" s="5" t="s">
        <v>87</v>
      </c>
      <c r="Y2371" s="5" t="s">
        <v>1987</v>
      </c>
      <c r="Z2371" s="5" t="s">
        <v>43</v>
      </c>
      <c r="AA2371" s="4">
        <v>0.76</v>
      </c>
      <c r="AB2371" s="1">
        <v>41026</v>
      </c>
      <c r="AC2371" s="1">
        <v>18857</v>
      </c>
      <c r="AD2371">
        <f t="shared" si="224"/>
        <v>1</v>
      </c>
      <c r="AE2371">
        <f t="shared" ca="1" si="225"/>
        <v>72</v>
      </c>
      <c r="AF2371" t="str">
        <f t="shared" ca="1" si="226"/>
        <v>Over 65</v>
      </c>
      <c r="AG2371" s="3">
        <f t="shared" si="227"/>
        <v>2.036393575</v>
      </c>
      <c r="AH2371" t="str">
        <f>_xlfn.IFNA(VLOOKUP(Sales_Transactions[[#This Row],[Order ID]],Returned_Items[#All],2,FALSE),"Not Returned")</f>
        <v>Not Returned</v>
      </c>
    </row>
    <row r="2372" spans="1:34" x14ac:dyDescent="0.25">
      <c r="A2372">
        <v>42246</v>
      </c>
      <c r="C2372" t="s">
        <v>1670</v>
      </c>
      <c r="D2372" s="2" t="str">
        <f>TEXT(MID(Sales_Transactions[[#This Row],[Order Date]],2,5),"d/m/yyy")</f>
        <v>26/4/2012</v>
      </c>
      <c r="E2372" s="2" t="str">
        <f>TEXT(MID(Sales_Transactions[[#This Row],[Order Date]],2,5),"d")</f>
        <v>26</v>
      </c>
      <c r="F2372" s="2" t="str">
        <f>TEXT(MID(Sales_Transactions[[#This Row],[Order Date]],2,5),"m")</f>
        <v>4</v>
      </c>
      <c r="G2372" s="2" t="str">
        <f>TEXT(MID(Sales_Transactions[[#This Row],[Order Date]],2,5),"yyy")</f>
        <v>2012</v>
      </c>
      <c r="H2372" s="2" t="str">
        <f>TEXT(MID(Sales_Transactions[[#This Row],[Order Date]],2,5),"yyy/m")</f>
        <v>2012/4</v>
      </c>
      <c r="I2372" t="s">
        <v>52</v>
      </c>
      <c r="J2372">
        <f t="shared" si="222"/>
        <v>1</v>
      </c>
      <c r="K2372" s="2">
        <v>5</v>
      </c>
      <c r="L2372" s="3">
        <v>25.31</v>
      </c>
      <c r="M2372" s="4">
        <v>0.05</v>
      </c>
      <c r="N2372" s="5" t="s">
        <v>23</v>
      </c>
      <c r="O2372" s="3">
        <v>-0.5</v>
      </c>
      <c r="P2372" s="3">
        <v>4.84</v>
      </c>
      <c r="Q2372" s="3">
        <v>0.71</v>
      </c>
      <c r="R2372" s="5" t="s">
        <v>2241</v>
      </c>
      <c r="S2372" s="5" t="s">
        <v>2242</v>
      </c>
      <c r="T2372" s="5" t="str">
        <f t="shared" si="223"/>
        <v>Ted Trevino</v>
      </c>
      <c r="U2372" t="s">
        <v>1988</v>
      </c>
      <c r="V2372" s="5" t="s">
        <v>47</v>
      </c>
      <c r="W2372" s="5" t="s">
        <v>28</v>
      </c>
      <c r="X2372" s="5" t="s">
        <v>124</v>
      </c>
      <c r="Y2372" s="5" t="s">
        <v>1072</v>
      </c>
      <c r="Z2372" s="5" t="s">
        <v>84</v>
      </c>
      <c r="AA2372" s="4">
        <v>0.52</v>
      </c>
      <c r="AB2372" s="1">
        <v>41027</v>
      </c>
      <c r="AC2372" s="1">
        <v>19075</v>
      </c>
      <c r="AD2372">
        <f t="shared" si="224"/>
        <v>2</v>
      </c>
      <c r="AE2372">
        <f t="shared" ca="1" si="225"/>
        <v>72</v>
      </c>
      <c r="AF2372" t="str">
        <f t="shared" ca="1" si="226"/>
        <v>Over 65</v>
      </c>
      <c r="AG2372" s="3">
        <f t="shared" si="227"/>
        <v>1.1095159999999999</v>
      </c>
      <c r="AH2372" t="str">
        <f>_xlfn.IFNA(VLOOKUP(Sales_Transactions[[#This Row],[Order ID]],Returned_Items[#All],2,FALSE),"Not Returned")</f>
        <v>Not Returned</v>
      </c>
    </row>
    <row r="2373" spans="1:34" x14ac:dyDescent="0.25">
      <c r="A2373">
        <v>42465</v>
      </c>
      <c r="C2373" t="s">
        <v>1566</v>
      </c>
      <c r="D2373" s="2" t="str">
        <f>TEXT(MID(Sales_Transactions[[#This Row],[Order Date]],2,5),"d/m/yyy")</f>
        <v>21/12/2010</v>
      </c>
      <c r="E2373" s="2" t="str">
        <f>TEXT(MID(Sales_Transactions[[#This Row],[Order Date]],2,5),"d")</f>
        <v>21</v>
      </c>
      <c r="F2373" s="2" t="str">
        <f>TEXT(MID(Sales_Transactions[[#This Row],[Order Date]],2,5),"m")</f>
        <v>12</v>
      </c>
      <c r="G2373" s="2" t="str">
        <f>TEXT(MID(Sales_Transactions[[#This Row],[Order Date]],2,5),"yyy")</f>
        <v>2010</v>
      </c>
      <c r="H2373" s="2" t="str">
        <f>TEXT(MID(Sales_Transactions[[#This Row],[Order Date]],2,5),"yyy/m")</f>
        <v>2010/12</v>
      </c>
      <c r="I2373" t="s">
        <v>78</v>
      </c>
      <c r="J2373">
        <f t="shared" si="222"/>
        <v>3</v>
      </c>
      <c r="K2373" s="2">
        <v>15</v>
      </c>
      <c r="L2373" s="3">
        <v>102.32</v>
      </c>
      <c r="M2373" s="4">
        <v>0.08</v>
      </c>
      <c r="N2373" s="5" t="s">
        <v>23</v>
      </c>
      <c r="O2373" s="3">
        <v>-32.700000000000003</v>
      </c>
      <c r="P2373" s="3">
        <v>6.48</v>
      </c>
      <c r="Q2373" s="3">
        <v>5.74</v>
      </c>
      <c r="R2373" s="5" t="s">
        <v>2224</v>
      </c>
      <c r="S2373" s="5" t="s">
        <v>2225</v>
      </c>
      <c r="T2373" s="5" t="str">
        <f t="shared" si="223"/>
        <v>Tamara Dahlen</v>
      </c>
      <c r="U2373" t="s">
        <v>1988</v>
      </c>
      <c r="V2373" s="5" t="s">
        <v>47</v>
      </c>
      <c r="W2373" s="5" t="s">
        <v>28</v>
      </c>
      <c r="X2373" s="5" t="s">
        <v>75</v>
      </c>
      <c r="Y2373" s="5" t="s">
        <v>1202</v>
      </c>
      <c r="Z2373" s="5" t="s">
        <v>43</v>
      </c>
      <c r="AA2373" s="4">
        <v>0.37</v>
      </c>
      <c r="AB2373" s="1">
        <v>40534</v>
      </c>
      <c r="AC2373" s="1">
        <v>19318</v>
      </c>
      <c r="AD2373">
        <f t="shared" si="224"/>
        <v>1</v>
      </c>
      <c r="AE2373">
        <f t="shared" ca="1" si="225"/>
        <v>71</v>
      </c>
      <c r="AF2373" t="str">
        <f t="shared" ca="1" si="226"/>
        <v>Over 65</v>
      </c>
      <c r="AG2373" s="3">
        <f t="shared" si="227"/>
        <v>0.8143210666666667</v>
      </c>
      <c r="AH2373" t="str">
        <f>_xlfn.IFNA(VLOOKUP(Sales_Transactions[[#This Row],[Order ID]],Returned_Items[#All],2,FALSE),"Not Returned")</f>
        <v>Not Returned</v>
      </c>
    </row>
    <row r="2374" spans="1:34" x14ac:dyDescent="0.25">
      <c r="A2374">
        <v>42657</v>
      </c>
      <c r="C2374" t="s">
        <v>806</v>
      </c>
      <c r="D2374" s="2" t="str">
        <f>TEXT(MID(Sales_Transactions[[#This Row],[Order Date]],2,5),"d/m/yyy")</f>
        <v>3/10/2011</v>
      </c>
      <c r="E2374" s="2" t="str">
        <f>TEXT(MID(Sales_Transactions[[#This Row],[Order Date]],2,5),"d")</f>
        <v>3</v>
      </c>
      <c r="F2374" s="2" t="str">
        <f>TEXT(MID(Sales_Transactions[[#This Row],[Order Date]],2,5),"m")</f>
        <v>10</v>
      </c>
      <c r="G2374" s="2" t="str">
        <f>TEXT(MID(Sales_Transactions[[#This Row],[Order Date]],2,5),"yyy")</f>
        <v>2011</v>
      </c>
      <c r="H2374" s="2" t="str">
        <f>TEXT(MID(Sales_Transactions[[#This Row],[Order Date]],2,5),"yyy/m")</f>
        <v>2011/10</v>
      </c>
      <c r="I2374" t="s">
        <v>22</v>
      </c>
      <c r="J2374">
        <f t="shared" si="222"/>
        <v>2</v>
      </c>
      <c r="K2374" s="2">
        <v>48</v>
      </c>
      <c r="L2374" s="3">
        <v>945.54</v>
      </c>
      <c r="M2374" s="4">
        <v>0.03</v>
      </c>
      <c r="N2374" s="5" t="s">
        <v>23</v>
      </c>
      <c r="O2374" s="3">
        <v>254.58</v>
      </c>
      <c r="P2374" s="3">
        <v>19.98</v>
      </c>
      <c r="Q2374" s="3">
        <v>5.97</v>
      </c>
      <c r="R2374" s="5" t="s">
        <v>2250</v>
      </c>
      <c r="S2374" s="5" t="s">
        <v>2251</v>
      </c>
      <c r="T2374" s="5" t="str">
        <f t="shared" si="223"/>
        <v>Eileen Kiefer</v>
      </c>
      <c r="U2374" t="s">
        <v>1988</v>
      </c>
      <c r="V2374" s="5" t="s">
        <v>37</v>
      </c>
      <c r="W2374" s="5" t="s">
        <v>28</v>
      </c>
      <c r="X2374" s="5" t="s">
        <v>75</v>
      </c>
      <c r="Y2374" s="5" t="s">
        <v>254</v>
      </c>
      <c r="Z2374" s="5" t="s">
        <v>43</v>
      </c>
      <c r="AA2374" s="4">
        <v>0.38</v>
      </c>
      <c r="AB2374" s="1">
        <v>40821</v>
      </c>
      <c r="AC2374" s="1">
        <v>19326</v>
      </c>
      <c r="AD2374">
        <f t="shared" si="224"/>
        <v>2</v>
      </c>
      <c r="AE2374">
        <f t="shared" ca="1" si="225"/>
        <v>71</v>
      </c>
      <c r="AF2374" t="str">
        <f t="shared" ca="1" si="226"/>
        <v>Over 65</v>
      </c>
      <c r="AG2374" s="3">
        <f t="shared" si="227"/>
        <v>0.540500125</v>
      </c>
      <c r="AH2374" t="str">
        <f>_xlfn.IFNA(VLOOKUP(Sales_Transactions[[#This Row],[Order ID]],Returned_Items[#All],2,FALSE),"Not Returned")</f>
        <v>Not Returned</v>
      </c>
    </row>
    <row r="2375" spans="1:34" x14ac:dyDescent="0.25">
      <c r="A2375">
        <v>42820</v>
      </c>
      <c r="C2375" t="s">
        <v>847</v>
      </c>
      <c r="D2375" s="2" t="str">
        <f>TEXT(MID(Sales_Transactions[[#This Row],[Order Date]],2,5),"d/m/yyy")</f>
        <v>16/2/2010</v>
      </c>
      <c r="E2375" s="2" t="str">
        <f>TEXT(MID(Sales_Transactions[[#This Row],[Order Date]],2,5),"d")</f>
        <v>16</v>
      </c>
      <c r="F2375" s="2" t="str">
        <f>TEXT(MID(Sales_Transactions[[#This Row],[Order Date]],2,5),"m")</f>
        <v>2</v>
      </c>
      <c r="G2375" s="2" t="str">
        <f>TEXT(MID(Sales_Transactions[[#This Row],[Order Date]],2,5),"yyy")</f>
        <v>2010</v>
      </c>
      <c r="H2375" s="2" t="str">
        <f>TEXT(MID(Sales_Transactions[[#This Row],[Order Date]],2,5),"yyy/m")</f>
        <v>2010/2</v>
      </c>
      <c r="I2375" t="s">
        <v>22</v>
      </c>
      <c r="J2375">
        <f t="shared" si="222"/>
        <v>2</v>
      </c>
      <c r="K2375" s="2">
        <v>27</v>
      </c>
      <c r="L2375" s="3">
        <v>141.56</v>
      </c>
      <c r="M2375" s="4">
        <v>0.1</v>
      </c>
      <c r="N2375" s="5" t="s">
        <v>23</v>
      </c>
      <c r="O2375" s="3">
        <v>-2.85</v>
      </c>
      <c r="P2375" s="3">
        <v>5.28</v>
      </c>
      <c r="Q2375" s="3">
        <v>2.99</v>
      </c>
      <c r="R2375" s="5" t="s">
        <v>2241</v>
      </c>
      <c r="S2375" s="5" t="s">
        <v>2242</v>
      </c>
      <c r="T2375" s="5" t="str">
        <f t="shared" si="223"/>
        <v>Ted Trevino</v>
      </c>
      <c r="U2375" t="s">
        <v>1988</v>
      </c>
      <c r="V2375" s="5" t="s">
        <v>47</v>
      </c>
      <c r="W2375" s="5" t="s">
        <v>28</v>
      </c>
      <c r="X2375" s="5" t="s">
        <v>41</v>
      </c>
      <c r="Y2375" s="5" t="s">
        <v>92</v>
      </c>
      <c r="Z2375" s="5" t="s">
        <v>43</v>
      </c>
      <c r="AA2375" s="4">
        <v>0.37</v>
      </c>
      <c r="AB2375" s="1">
        <v>40232</v>
      </c>
      <c r="AC2375" s="1">
        <v>19057</v>
      </c>
      <c r="AD2375">
        <f t="shared" si="224"/>
        <v>7</v>
      </c>
      <c r="AE2375">
        <f t="shared" ca="1" si="225"/>
        <v>72</v>
      </c>
      <c r="AF2375" t="str">
        <f t="shared" ca="1" si="226"/>
        <v>Over 65</v>
      </c>
      <c r="AG2375" s="3">
        <f t="shared" si="227"/>
        <v>0.30610074074074078</v>
      </c>
      <c r="AH2375" t="str">
        <f>_xlfn.IFNA(VLOOKUP(Sales_Transactions[[#This Row],[Order ID]],Returned_Items[#All],2,FALSE),"Not Returned")</f>
        <v>Not Returned</v>
      </c>
    </row>
    <row r="2376" spans="1:34" x14ac:dyDescent="0.25">
      <c r="A2376">
        <v>42848</v>
      </c>
      <c r="C2376" t="s">
        <v>644</v>
      </c>
      <c r="D2376" s="2" t="str">
        <f>TEXT(MID(Sales_Transactions[[#This Row],[Order Date]],2,5),"d/m/yyy")</f>
        <v>6/10/2012</v>
      </c>
      <c r="E2376" s="2" t="str">
        <f>TEXT(MID(Sales_Transactions[[#This Row],[Order Date]],2,5),"d")</f>
        <v>6</v>
      </c>
      <c r="F2376" s="2" t="str">
        <f>TEXT(MID(Sales_Transactions[[#This Row],[Order Date]],2,5),"m")</f>
        <v>10</v>
      </c>
      <c r="G2376" s="2" t="str">
        <f>TEXT(MID(Sales_Transactions[[#This Row],[Order Date]],2,5),"yyy")</f>
        <v>2012</v>
      </c>
      <c r="H2376" s="2" t="str">
        <f>TEXT(MID(Sales_Transactions[[#This Row],[Order Date]],2,5),"yyy/m")</f>
        <v>2012/10</v>
      </c>
      <c r="I2376" t="s">
        <v>52</v>
      </c>
      <c r="J2376">
        <f t="shared" si="222"/>
        <v>1</v>
      </c>
      <c r="K2376" s="2">
        <v>50</v>
      </c>
      <c r="L2376" s="3">
        <v>387.79</v>
      </c>
      <c r="M2376" s="4">
        <v>0.01</v>
      </c>
      <c r="N2376" s="5" t="s">
        <v>23</v>
      </c>
      <c r="O2376" s="3">
        <v>-56.51</v>
      </c>
      <c r="P2376" s="3">
        <v>7.64</v>
      </c>
      <c r="Q2376" s="3">
        <v>5.83</v>
      </c>
      <c r="R2376" s="5" t="s">
        <v>1789</v>
      </c>
      <c r="S2376" s="5" t="s">
        <v>1790</v>
      </c>
      <c r="T2376" s="5" t="str">
        <f t="shared" si="223"/>
        <v>David Philippe</v>
      </c>
      <c r="U2376" t="s">
        <v>1988</v>
      </c>
      <c r="V2376" s="5" t="s">
        <v>37</v>
      </c>
      <c r="W2376" s="5" t="s">
        <v>28</v>
      </c>
      <c r="X2376" s="5" t="s">
        <v>75</v>
      </c>
      <c r="Y2376" s="5" t="s">
        <v>606</v>
      </c>
      <c r="Z2376" s="5" t="s">
        <v>84</v>
      </c>
      <c r="AA2376" s="4">
        <v>0.36</v>
      </c>
      <c r="AB2376" s="1">
        <v>41190</v>
      </c>
      <c r="AC2376" s="1">
        <v>19134</v>
      </c>
      <c r="AD2376">
        <f t="shared" si="224"/>
        <v>2</v>
      </c>
      <c r="AE2376">
        <f t="shared" ca="1" si="225"/>
        <v>72</v>
      </c>
      <c r="AF2376" t="str">
        <f t="shared" ca="1" si="226"/>
        <v>Over 65</v>
      </c>
      <c r="AG2376" s="3">
        <f t="shared" si="227"/>
        <v>0.26938471999999997</v>
      </c>
      <c r="AH2376" t="str">
        <f>_xlfn.IFNA(VLOOKUP(Sales_Transactions[[#This Row],[Order ID]],Returned_Items[#All],2,FALSE),"Not Returned")</f>
        <v>Not Returned</v>
      </c>
    </row>
    <row r="2377" spans="1:34" x14ac:dyDescent="0.25">
      <c r="A2377">
        <v>43269</v>
      </c>
      <c r="C2377" t="s">
        <v>1623</v>
      </c>
      <c r="D2377" s="2" t="str">
        <f>TEXT(MID(Sales_Transactions[[#This Row],[Order Date]],2,5),"d/m/yyy")</f>
        <v>10/4/2009</v>
      </c>
      <c r="E2377" s="2" t="str">
        <f>TEXT(MID(Sales_Transactions[[#This Row],[Order Date]],2,5),"d")</f>
        <v>10</v>
      </c>
      <c r="F2377" s="2" t="str">
        <f>TEXT(MID(Sales_Transactions[[#This Row],[Order Date]],2,5),"m")</f>
        <v>4</v>
      </c>
      <c r="G2377" s="2" t="str">
        <f>TEXT(MID(Sales_Transactions[[#This Row],[Order Date]],2,5),"yyy")</f>
        <v>2009</v>
      </c>
      <c r="H2377" s="2" t="str">
        <f>TEXT(MID(Sales_Transactions[[#This Row],[Order Date]],2,5),"yyy/m")</f>
        <v>2009/4</v>
      </c>
      <c r="I2377" t="s">
        <v>101</v>
      </c>
      <c r="J2377">
        <f t="shared" si="222"/>
        <v>1</v>
      </c>
      <c r="K2377" s="2">
        <v>16</v>
      </c>
      <c r="L2377" s="3">
        <v>843.15</v>
      </c>
      <c r="M2377" s="4">
        <v>0</v>
      </c>
      <c r="N2377" s="5" t="s">
        <v>23</v>
      </c>
      <c r="O2377" s="3">
        <v>355</v>
      </c>
      <c r="P2377" s="3">
        <v>48.91</v>
      </c>
      <c r="Q2377" s="3">
        <v>5.81</v>
      </c>
      <c r="R2377" s="5" t="s">
        <v>2255</v>
      </c>
      <c r="S2377" s="5" t="s">
        <v>2256</v>
      </c>
      <c r="T2377" s="5" t="str">
        <f t="shared" si="223"/>
        <v>James Lanier</v>
      </c>
      <c r="U2377" t="s">
        <v>1988</v>
      </c>
      <c r="V2377" s="5" t="s">
        <v>47</v>
      </c>
      <c r="W2377" s="5" t="s">
        <v>28</v>
      </c>
      <c r="X2377" s="5" t="s">
        <v>75</v>
      </c>
      <c r="Y2377" s="5" t="s">
        <v>273</v>
      </c>
      <c r="Z2377" s="5" t="s">
        <v>43</v>
      </c>
      <c r="AA2377" s="4">
        <v>0.38</v>
      </c>
      <c r="AB2377" s="1">
        <v>39915</v>
      </c>
      <c r="AC2377" s="1">
        <v>19095</v>
      </c>
      <c r="AD2377">
        <f t="shared" si="224"/>
        <v>2</v>
      </c>
      <c r="AE2377">
        <f t="shared" ca="1" si="225"/>
        <v>72</v>
      </c>
      <c r="AF2377" t="str">
        <f t="shared" ca="1" si="226"/>
        <v>Over 65</v>
      </c>
      <c r="AG2377" s="3">
        <f t="shared" si="227"/>
        <v>3.42</v>
      </c>
      <c r="AH2377" t="str">
        <f>_xlfn.IFNA(VLOOKUP(Sales_Transactions[[#This Row],[Order ID]],Returned_Items[#All],2,FALSE),"Not Returned")</f>
        <v>Returned</v>
      </c>
    </row>
    <row r="2378" spans="1:34" x14ac:dyDescent="0.25">
      <c r="A2378">
        <v>43269</v>
      </c>
      <c r="C2378" t="s">
        <v>1623</v>
      </c>
      <c r="D2378" s="2" t="str">
        <f>TEXT(MID(Sales_Transactions[[#This Row],[Order Date]],2,5),"d/m/yyy")</f>
        <v>10/4/2009</v>
      </c>
      <c r="E2378" s="2" t="str">
        <f>TEXT(MID(Sales_Transactions[[#This Row],[Order Date]],2,5),"d")</f>
        <v>10</v>
      </c>
      <c r="F2378" s="2" t="str">
        <f>TEXT(MID(Sales_Transactions[[#This Row],[Order Date]],2,5),"m")</f>
        <v>4</v>
      </c>
      <c r="G2378" s="2" t="str">
        <f>TEXT(MID(Sales_Transactions[[#This Row],[Order Date]],2,5),"yyy")</f>
        <v>2009</v>
      </c>
      <c r="H2378" s="2" t="str">
        <f>TEXT(MID(Sales_Transactions[[#This Row],[Order Date]],2,5),"yyy/m")</f>
        <v>2009/4</v>
      </c>
      <c r="I2378" t="s">
        <v>101</v>
      </c>
      <c r="J2378">
        <f t="shared" si="222"/>
        <v>1</v>
      </c>
      <c r="K2378" s="2">
        <v>24</v>
      </c>
      <c r="L2378" s="3">
        <v>3978.02</v>
      </c>
      <c r="M2378" s="4">
        <v>0.08</v>
      </c>
      <c r="N2378" s="5" t="s">
        <v>23</v>
      </c>
      <c r="O2378" s="3">
        <v>1336.96</v>
      </c>
      <c r="P2378" s="3">
        <v>165.98</v>
      </c>
      <c r="Q2378" s="3">
        <v>19.989999999999998</v>
      </c>
      <c r="R2378" s="5" t="s">
        <v>2255</v>
      </c>
      <c r="S2378" s="5" t="s">
        <v>2256</v>
      </c>
      <c r="T2378" s="5" t="str">
        <f t="shared" si="223"/>
        <v>James Lanier</v>
      </c>
      <c r="U2378" t="s">
        <v>1988</v>
      </c>
      <c r="V2378" s="5" t="s">
        <v>47</v>
      </c>
      <c r="W2378" s="5" t="s">
        <v>28</v>
      </c>
      <c r="X2378" s="5" t="s">
        <v>41</v>
      </c>
      <c r="Y2378" s="5" t="s">
        <v>913</v>
      </c>
      <c r="Z2378" s="5" t="s">
        <v>43</v>
      </c>
      <c r="AA2378" s="4">
        <v>0.4</v>
      </c>
      <c r="AB2378" s="1">
        <v>39915</v>
      </c>
      <c r="AC2378" s="1">
        <v>19240</v>
      </c>
      <c r="AD2378">
        <f t="shared" si="224"/>
        <v>2</v>
      </c>
      <c r="AE2378">
        <f t="shared" ca="1" si="225"/>
        <v>71</v>
      </c>
      <c r="AF2378" t="str">
        <f t="shared" ca="1" si="226"/>
        <v>Over 65</v>
      </c>
      <c r="AG2378" s="3">
        <f t="shared" si="227"/>
        <v>7.7432173333333338</v>
      </c>
      <c r="AH2378" t="str">
        <f>_xlfn.IFNA(VLOOKUP(Sales_Transactions[[#This Row],[Order ID]],Returned_Items[#All],2,FALSE),"Not Returned")</f>
        <v>Returned</v>
      </c>
    </row>
    <row r="2379" spans="1:34" x14ac:dyDescent="0.25">
      <c r="A2379">
        <v>43367</v>
      </c>
      <c r="C2379" t="s">
        <v>2474</v>
      </c>
      <c r="D2379" s="2" t="str">
        <f>TEXT(MID(Sales_Transactions[[#This Row],[Order Date]],2,5),"d/m/yyy")</f>
        <v>9/3/2010</v>
      </c>
      <c r="E2379" s="2" t="str">
        <f>TEXT(MID(Sales_Transactions[[#This Row],[Order Date]],2,5),"d")</f>
        <v>9</v>
      </c>
      <c r="F2379" s="2" t="str">
        <f>TEXT(MID(Sales_Transactions[[#This Row],[Order Date]],2,5),"m")</f>
        <v>3</v>
      </c>
      <c r="G2379" s="2" t="str">
        <f>TEXT(MID(Sales_Transactions[[#This Row],[Order Date]],2,5),"yyy")</f>
        <v>2010</v>
      </c>
      <c r="H2379" s="2" t="str">
        <f>TEXT(MID(Sales_Transactions[[#This Row],[Order Date]],2,5),"yyy/m")</f>
        <v>2010/3</v>
      </c>
      <c r="I2379" t="s">
        <v>101</v>
      </c>
      <c r="J2379">
        <f t="shared" si="222"/>
        <v>1</v>
      </c>
      <c r="K2379" s="2">
        <v>3</v>
      </c>
      <c r="L2379" s="3">
        <v>23.38</v>
      </c>
      <c r="M2379" s="4">
        <v>0.08</v>
      </c>
      <c r="N2379" s="5" t="s">
        <v>23</v>
      </c>
      <c r="O2379" s="3">
        <v>-12.19</v>
      </c>
      <c r="P2379" s="3">
        <v>6.48</v>
      </c>
      <c r="Q2379" s="3">
        <v>5.14</v>
      </c>
      <c r="R2379" s="5" t="s">
        <v>2475</v>
      </c>
      <c r="S2379" s="5" t="s">
        <v>2476</v>
      </c>
      <c r="T2379" s="5" t="str">
        <f t="shared" si="223"/>
        <v>Anemone Ratner</v>
      </c>
      <c r="U2379" t="s">
        <v>1988</v>
      </c>
      <c r="V2379" s="5" t="s">
        <v>27</v>
      </c>
      <c r="W2379" s="5" t="s">
        <v>28</v>
      </c>
      <c r="X2379" s="5" t="s">
        <v>75</v>
      </c>
      <c r="Y2379" s="5" t="s">
        <v>2106</v>
      </c>
      <c r="Z2379" s="5" t="s">
        <v>43</v>
      </c>
      <c r="AA2379" s="4">
        <v>0.37</v>
      </c>
      <c r="AB2379" s="1">
        <v>40249</v>
      </c>
      <c r="AC2379" s="1">
        <v>19069</v>
      </c>
      <c r="AD2379">
        <f t="shared" si="224"/>
        <v>3</v>
      </c>
      <c r="AE2379">
        <f t="shared" ca="1" si="225"/>
        <v>72</v>
      </c>
      <c r="AF2379" t="str">
        <f t="shared" ca="1" si="226"/>
        <v>Over 65</v>
      </c>
      <c r="AG2379" s="3">
        <f t="shared" si="227"/>
        <v>3.8716053333333336</v>
      </c>
      <c r="AH2379" t="str">
        <f>_xlfn.IFNA(VLOOKUP(Sales_Transactions[[#This Row],[Order ID]],Returned_Items[#All],2,FALSE),"Not Returned")</f>
        <v>Not Returned</v>
      </c>
    </row>
    <row r="2380" spans="1:34" x14ac:dyDescent="0.25">
      <c r="A2380">
        <v>43367</v>
      </c>
      <c r="C2380" t="s">
        <v>2474</v>
      </c>
      <c r="D2380" s="2" t="str">
        <f>TEXT(MID(Sales_Transactions[[#This Row],[Order Date]],2,5),"d/m/yyy")</f>
        <v>9/3/2010</v>
      </c>
      <c r="E2380" s="2" t="str">
        <f>TEXT(MID(Sales_Transactions[[#This Row],[Order Date]],2,5),"d")</f>
        <v>9</v>
      </c>
      <c r="F2380" s="2" t="str">
        <f>TEXT(MID(Sales_Transactions[[#This Row],[Order Date]],2,5),"m")</f>
        <v>3</v>
      </c>
      <c r="G2380" s="2" t="str">
        <f>TEXT(MID(Sales_Transactions[[#This Row],[Order Date]],2,5),"yyy")</f>
        <v>2010</v>
      </c>
      <c r="H2380" s="2" t="str">
        <f>TEXT(MID(Sales_Transactions[[#This Row],[Order Date]],2,5),"yyy/m")</f>
        <v>2010/3</v>
      </c>
      <c r="I2380" t="s">
        <v>101</v>
      </c>
      <c r="J2380">
        <f t="shared" si="222"/>
        <v>1</v>
      </c>
      <c r="K2380" s="2">
        <v>16</v>
      </c>
      <c r="L2380" s="3">
        <v>139.37</v>
      </c>
      <c r="M2380" s="4">
        <v>0.04</v>
      </c>
      <c r="N2380" s="5" t="s">
        <v>67</v>
      </c>
      <c r="O2380" s="3">
        <v>1.72</v>
      </c>
      <c r="P2380" s="3">
        <v>8.34</v>
      </c>
      <c r="Q2380" s="3">
        <v>2.64</v>
      </c>
      <c r="R2380" s="5" t="s">
        <v>2475</v>
      </c>
      <c r="S2380" s="5" t="s">
        <v>2476</v>
      </c>
      <c r="T2380" s="5" t="str">
        <f t="shared" si="223"/>
        <v>Anemone Ratner</v>
      </c>
      <c r="U2380" t="s">
        <v>1988</v>
      </c>
      <c r="V2380" s="5" t="s">
        <v>27</v>
      </c>
      <c r="W2380" s="5" t="s">
        <v>28</v>
      </c>
      <c r="X2380" s="5" t="s">
        <v>221</v>
      </c>
      <c r="Y2380" s="5" t="s">
        <v>2477</v>
      </c>
      <c r="Z2380" s="5" t="s">
        <v>60</v>
      </c>
      <c r="AA2380" s="4">
        <v>0.59</v>
      </c>
      <c r="AB2380" s="1">
        <v>40247</v>
      </c>
      <c r="AC2380" s="1">
        <v>19254</v>
      </c>
      <c r="AD2380">
        <f t="shared" si="224"/>
        <v>1</v>
      </c>
      <c r="AE2380">
        <f t="shared" ca="1" si="225"/>
        <v>71</v>
      </c>
      <c r="AF2380" t="str">
        <f t="shared" ca="1" si="226"/>
        <v>Over 65</v>
      </c>
      <c r="AG2380" s="3">
        <f t="shared" si="227"/>
        <v>0.68604150000000008</v>
      </c>
      <c r="AH2380" t="str">
        <f>_xlfn.IFNA(VLOOKUP(Sales_Transactions[[#This Row],[Order ID]],Returned_Items[#All],2,FALSE),"Not Returned")</f>
        <v>Not Returned</v>
      </c>
    </row>
    <row r="2381" spans="1:34" x14ac:dyDescent="0.25">
      <c r="A2381">
        <v>43367</v>
      </c>
      <c r="C2381" t="s">
        <v>2474</v>
      </c>
      <c r="D2381" s="2" t="str">
        <f>TEXT(MID(Sales_Transactions[[#This Row],[Order Date]],2,5),"d/m/yyy")</f>
        <v>9/3/2010</v>
      </c>
      <c r="E2381" s="2" t="str">
        <f>TEXT(MID(Sales_Transactions[[#This Row],[Order Date]],2,5),"d")</f>
        <v>9</v>
      </c>
      <c r="F2381" s="2" t="str">
        <f>TEXT(MID(Sales_Transactions[[#This Row],[Order Date]],2,5),"m")</f>
        <v>3</v>
      </c>
      <c r="G2381" s="2" t="str">
        <f>TEXT(MID(Sales_Transactions[[#This Row],[Order Date]],2,5),"yyy")</f>
        <v>2010</v>
      </c>
      <c r="H2381" s="2" t="str">
        <f>TEXT(MID(Sales_Transactions[[#This Row],[Order Date]],2,5),"yyy/m")</f>
        <v>2010/3</v>
      </c>
      <c r="I2381" t="s">
        <v>101</v>
      </c>
      <c r="J2381">
        <f t="shared" si="222"/>
        <v>1</v>
      </c>
      <c r="K2381" s="2">
        <v>18</v>
      </c>
      <c r="L2381" s="3">
        <v>1221.6199999999999</v>
      </c>
      <c r="M2381" s="4">
        <v>0.01</v>
      </c>
      <c r="N2381" s="5" t="s">
        <v>23</v>
      </c>
      <c r="O2381" s="3">
        <v>-468.64</v>
      </c>
      <c r="P2381" s="3">
        <v>64.650000000000006</v>
      </c>
      <c r="Q2381" s="3">
        <v>35</v>
      </c>
      <c r="R2381" s="5" t="s">
        <v>2475</v>
      </c>
      <c r="S2381" s="5" t="s">
        <v>2476</v>
      </c>
      <c r="T2381" s="5" t="str">
        <f t="shared" si="223"/>
        <v>Anemone Ratner</v>
      </c>
      <c r="U2381" t="s">
        <v>1988</v>
      </c>
      <c r="V2381" s="5" t="s">
        <v>27</v>
      </c>
      <c r="W2381" s="5" t="s">
        <v>28</v>
      </c>
      <c r="X2381" s="5" t="s">
        <v>29</v>
      </c>
      <c r="Y2381" s="5" t="s">
        <v>1879</v>
      </c>
      <c r="Z2381" s="5" t="s">
        <v>31</v>
      </c>
      <c r="AA2381" s="4">
        <v>0.8</v>
      </c>
      <c r="AB2381" s="1">
        <v>40246</v>
      </c>
      <c r="AC2381" s="1">
        <v>19493</v>
      </c>
      <c r="AD2381">
        <f t="shared" si="224"/>
        <v>0</v>
      </c>
      <c r="AE2381">
        <f t="shared" ca="1" si="225"/>
        <v>71</v>
      </c>
      <c r="AF2381" t="str">
        <f t="shared" ca="1" si="226"/>
        <v>Over 65</v>
      </c>
      <c r="AG2381" s="3">
        <f t="shared" si="227"/>
        <v>5.5357519444444447</v>
      </c>
      <c r="AH2381" t="str">
        <f>_xlfn.IFNA(VLOOKUP(Sales_Transactions[[#This Row],[Order ID]],Returned_Items[#All],2,FALSE),"Not Returned")</f>
        <v>Not Returned</v>
      </c>
    </row>
    <row r="2382" spans="1:34" x14ac:dyDescent="0.25">
      <c r="A2382">
        <v>43399</v>
      </c>
      <c r="C2382" t="s">
        <v>1989</v>
      </c>
      <c r="D2382" s="2" t="str">
        <f>TEXT(MID(Sales_Transactions[[#This Row],[Order Date]],2,5),"d/m/yyy")</f>
        <v>30/7/2009</v>
      </c>
      <c r="E2382" s="2" t="str">
        <f>TEXT(MID(Sales_Transactions[[#This Row],[Order Date]],2,5),"d")</f>
        <v>30</v>
      </c>
      <c r="F2382" s="2" t="str">
        <f>TEXT(MID(Sales_Transactions[[#This Row],[Order Date]],2,5),"m")</f>
        <v>7</v>
      </c>
      <c r="G2382" s="2" t="str">
        <f>TEXT(MID(Sales_Transactions[[#This Row],[Order Date]],2,5),"yyy")</f>
        <v>2009</v>
      </c>
      <c r="H2382" s="2" t="str">
        <f>TEXT(MID(Sales_Transactions[[#This Row],[Order Date]],2,5),"yyy/m")</f>
        <v>2009/7</v>
      </c>
      <c r="I2382" t="s">
        <v>33</v>
      </c>
      <c r="J2382">
        <f t="shared" si="222"/>
        <v>4</v>
      </c>
      <c r="K2382" s="2">
        <v>35</v>
      </c>
      <c r="L2382" s="3">
        <v>59.66</v>
      </c>
      <c r="M2382" s="4">
        <v>0.05</v>
      </c>
      <c r="N2382" s="5" t="s">
        <v>23</v>
      </c>
      <c r="O2382" s="3">
        <v>-33.340000000000003</v>
      </c>
      <c r="P2382" s="3">
        <v>1.68</v>
      </c>
      <c r="Q2382" s="3">
        <v>1.57</v>
      </c>
      <c r="R2382" s="5" t="s">
        <v>441</v>
      </c>
      <c r="S2382" s="5" t="s">
        <v>25</v>
      </c>
      <c r="T2382" s="5" t="str">
        <f t="shared" si="223"/>
        <v>Cari MacIntyre</v>
      </c>
      <c r="U2382" t="s">
        <v>1988</v>
      </c>
      <c r="V2382" s="5" t="s">
        <v>47</v>
      </c>
      <c r="W2382" s="5" t="s">
        <v>28</v>
      </c>
      <c r="X2382" s="5" t="s">
        <v>124</v>
      </c>
      <c r="Y2382" s="5" t="s">
        <v>341</v>
      </c>
      <c r="Z2382" s="5" t="s">
        <v>84</v>
      </c>
      <c r="AA2382" s="4">
        <v>0.59</v>
      </c>
      <c r="AB2382" s="1">
        <v>40025</v>
      </c>
      <c r="AC2382" s="1">
        <v>19657</v>
      </c>
      <c r="AD2382">
        <f t="shared" si="224"/>
        <v>1</v>
      </c>
      <c r="AE2382">
        <f t="shared" ca="1" si="225"/>
        <v>70</v>
      </c>
      <c r="AF2382" t="str">
        <f t="shared" ca="1" si="226"/>
        <v>Over 65</v>
      </c>
      <c r="AG2382" s="3">
        <f t="shared" si="227"/>
        <v>9.283314285714285E-2</v>
      </c>
      <c r="AH2382" t="str">
        <f>_xlfn.IFNA(VLOOKUP(Sales_Transactions[[#This Row],[Order ID]],Returned_Items[#All],2,FALSE),"Not Returned")</f>
        <v>Not Returned</v>
      </c>
    </row>
    <row r="2383" spans="1:34" x14ac:dyDescent="0.25">
      <c r="A2383">
        <v>43399</v>
      </c>
      <c r="C2383" t="s">
        <v>1989</v>
      </c>
      <c r="D2383" s="2" t="str">
        <f>TEXT(MID(Sales_Transactions[[#This Row],[Order Date]],2,5),"d/m/yyy")</f>
        <v>30/7/2009</v>
      </c>
      <c r="E2383" s="2" t="str">
        <f>TEXT(MID(Sales_Transactions[[#This Row],[Order Date]],2,5),"d")</f>
        <v>30</v>
      </c>
      <c r="F2383" s="2" t="str">
        <f>TEXT(MID(Sales_Transactions[[#This Row],[Order Date]],2,5),"m")</f>
        <v>7</v>
      </c>
      <c r="G2383" s="2" t="str">
        <f>TEXT(MID(Sales_Transactions[[#This Row],[Order Date]],2,5),"yyy")</f>
        <v>2009</v>
      </c>
      <c r="H2383" s="2" t="str">
        <f>TEXT(MID(Sales_Transactions[[#This Row],[Order Date]],2,5),"yyy/m")</f>
        <v>2009/7</v>
      </c>
      <c r="I2383" t="s">
        <v>33</v>
      </c>
      <c r="J2383">
        <f t="shared" si="222"/>
        <v>4</v>
      </c>
      <c r="K2383" s="2">
        <v>2</v>
      </c>
      <c r="L2383" s="3">
        <v>377.01600000000002</v>
      </c>
      <c r="M2383" s="4">
        <v>0.1</v>
      </c>
      <c r="N2383" s="5" t="s">
        <v>34</v>
      </c>
      <c r="O2383" s="3">
        <v>-201.28</v>
      </c>
      <c r="P2383" s="3">
        <v>218.75</v>
      </c>
      <c r="Q2383" s="3">
        <v>69.64</v>
      </c>
      <c r="R2383" s="5" t="s">
        <v>441</v>
      </c>
      <c r="S2383" s="5" t="s">
        <v>25</v>
      </c>
      <c r="T2383" s="5" t="str">
        <f t="shared" si="223"/>
        <v>Cari MacIntyre</v>
      </c>
      <c r="U2383" t="s">
        <v>1988</v>
      </c>
      <c r="V2383" s="5" t="s">
        <v>47</v>
      </c>
      <c r="W2383" s="5" t="s">
        <v>57</v>
      </c>
      <c r="X2383" s="5" t="s">
        <v>107</v>
      </c>
      <c r="Y2383" s="5" t="s">
        <v>397</v>
      </c>
      <c r="Z2383" s="5" t="s">
        <v>106</v>
      </c>
      <c r="AA2383" s="4">
        <v>0.77</v>
      </c>
      <c r="AB2383" s="1">
        <v>40026</v>
      </c>
      <c r="AC2383" s="1">
        <v>19440</v>
      </c>
      <c r="AD2383">
        <f t="shared" si="224"/>
        <v>2</v>
      </c>
      <c r="AE2383">
        <f t="shared" ca="1" si="225"/>
        <v>71</v>
      </c>
      <c r="AF2383" t="str">
        <f t="shared" ca="1" si="226"/>
        <v>Over 65</v>
      </c>
      <c r="AG2383" s="3">
        <f t="shared" si="227"/>
        <v>144.08562499999999</v>
      </c>
      <c r="AH2383" t="str">
        <f>_xlfn.IFNA(VLOOKUP(Sales_Transactions[[#This Row],[Order ID]],Returned_Items[#All],2,FALSE),"Not Returned")</f>
        <v>Not Returned</v>
      </c>
    </row>
    <row r="2384" spans="1:34" x14ac:dyDescent="0.25">
      <c r="A2384">
        <v>43399</v>
      </c>
      <c r="C2384" t="s">
        <v>1989</v>
      </c>
      <c r="D2384" s="2" t="str">
        <f>TEXT(MID(Sales_Transactions[[#This Row],[Order Date]],2,5),"d/m/yyy")</f>
        <v>30/7/2009</v>
      </c>
      <c r="E2384" s="2" t="str">
        <f>TEXT(MID(Sales_Transactions[[#This Row],[Order Date]],2,5),"d")</f>
        <v>30</v>
      </c>
      <c r="F2384" s="2" t="str">
        <f>TEXT(MID(Sales_Transactions[[#This Row],[Order Date]],2,5),"m")</f>
        <v>7</v>
      </c>
      <c r="G2384" s="2" t="str">
        <f>TEXT(MID(Sales_Transactions[[#This Row],[Order Date]],2,5),"yyy")</f>
        <v>2009</v>
      </c>
      <c r="H2384" s="2" t="str">
        <f>TEXT(MID(Sales_Transactions[[#This Row],[Order Date]],2,5),"yyy/m")</f>
        <v>2009/7</v>
      </c>
      <c r="I2384" t="s">
        <v>33</v>
      </c>
      <c r="J2384">
        <f t="shared" si="222"/>
        <v>4</v>
      </c>
      <c r="K2384" s="2">
        <v>8</v>
      </c>
      <c r="L2384" s="3">
        <v>124.7</v>
      </c>
      <c r="M2384" s="4">
        <v>0</v>
      </c>
      <c r="N2384" s="5" t="s">
        <v>23</v>
      </c>
      <c r="O2384" s="3">
        <v>31.94</v>
      </c>
      <c r="P2384" s="3">
        <v>15.04</v>
      </c>
      <c r="Q2384" s="3">
        <v>1.97</v>
      </c>
      <c r="R2384" s="5" t="s">
        <v>441</v>
      </c>
      <c r="S2384" s="5" t="s">
        <v>25</v>
      </c>
      <c r="T2384" s="5" t="str">
        <f t="shared" si="223"/>
        <v>Cari MacIntyre</v>
      </c>
      <c r="U2384" t="s">
        <v>1988</v>
      </c>
      <c r="V2384" s="5" t="s">
        <v>47</v>
      </c>
      <c r="W2384" s="5" t="s">
        <v>28</v>
      </c>
      <c r="X2384" s="5" t="s">
        <v>75</v>
      </c>
      <c r="Y2384" s="5" t="s">
        <v>1168</v>
      </c>
      <c r="Z2384" s="5" t="s">
        <v>84</v>
      </c>
      <c r="AA2384" s="4">
        <v>0.39</v>
      </c>
      <c r="AB2384" s="1">
        <v>40026</v>
      </c>
      <c r="AC2384" s="1">
        <v>19394</v>
      </c>
      <c r="AD2384">
        <f t="shared" si="224"/>
        <v>2</v>
      </c>
      <c r="AE2384">
        <f t="shared" ca="1" si="225"/>
        <v>71</v>
      </c>
      <c r="AF2384" t="str">
        <f t="shared" ca="1" si="226"/>
        <v>Over 65</v>
      </c>
      <c r="AG2384" s="3">
        <f t="shared" si="227"/>
        <v>2.1262499999999998</v>
      </c>
      <c r="AH2384" t="str">
        <f>_xlfn.IFNA(VLOOKUP(Sales_Transactions[[#This Row],[Order ID]],Returned_Items[#All],2,FALSE),"Not Returned")</f>
        <v>Not Returned</v>
      </c>
    </row>
    <row r="2385" spans="1:34" x14ac:dyDescent="0.25">
      <c r="A2385">
        <v>43875</v>
      </c>
      <c r="C2385" t="s">
        <v>1100</v>
      </c>
      <c r="D2385" s="2" t="str">
        <f>TEXT(MID(Sales_Transactions[[#This Row],[Order Date]],2,5),"d/m/yyy")</f>
        <v>7/12/2011</v>
      </c>
      <c r="E2385" s="2" t="str">
        <f>TEXT(MID(Sales_Transactions[[#This Row],[Order Date]],2,5),"d")</f>
        <v>7</v>
      </c>
      <c r="F2385" s="2" t="str">
        <f>TEXT(MID(Sales_Transactions[[#This Row],[Order Date]],2,5),"m")</f>
        <v>12</v>
      </c>
      <c r="G2385" s="2" t="str">
        <f>TEXT(MID(Sales_Transactions[[#This Row],[Order Date]],2,5),"yyy")</f>
        <v>2011</v>
      </c>
      <c r="H2385" s="2" t="str">
        <f>TEXT(MID(Sales_Transactions[[#This Row],[Order Date]],2,5),"yyy/m")</f>
        <v>2011/12</v>
      </c>
      <c r="I2385" t="s">
        <v>101</v>
      </c>
      <c r="J2385">
        <f t="shared" si="222"/>
        <v>1</v>
      </c>
      <c r="K2385" s="2">
        <v>24</v>
      </c>
      <c r="L2385" s="3">
        <v>382.19</v>
      </c>
      <c r="M2385" s="4">
        <v>0.03</v>
      </c>
      <c r="N2385" s="5" t="s">
        <v>67</v>
      </c>
      <c r="O2385" s="3">
        <v>11.39</v>
      </c>
      <c r="P2385" s="3">
        <v>14.42</v>
      </c>
      <c r="Q2385" s="3">
        <v>6.75</v>
      </c>
      <c r="R2385" s="5" t="s">
        <v>2296</v>
      </c>
      <c r="S2385" s="5" t="s">
        <v>2297</v>
      </c>
      <c r="T2385" s="5" t="str">
        <f t="shared" si="223"/>
        <v>Melanie Page</v>
      </c>
      <c r="U2385" t="s">
        <v>1988</v>
      </c>
      <c r="V2385" s="5" t="s">
        <v>47</v>
      </c>
      <c r="W2385" s="5" t="s">
        <v>28</v>
      </c>
      <c r="X2385" s="5" t="s">
        <v>38</v>
      </c>
      <c r="Y2385" s="5" t="s">
        <v>1823</v>
      </c>
      <c r="Z2385" s="5" t="s">
        <v>56</v>
      </c>
      <c r="AA2385" s="4">
        <v>0.52</v>
      </c>
      <c r="AB2385" s="1">
        <v>40887</v>
      </c>
      <c r="AC2385" s="1">
        <v>20000</v>
      </c>
      <c r="AD2385">
        <f t="shared" si="224"/>
        <v>3</v>
      </c>
      <c r="AE2385">
        <f t="shared" ca="1" si="225"/>
        <v>69</v>
      </c>
      <c r="AF2385" t="str">
        <f t="shared" ca="1" si="226"/>
        <v>Over 65</v>
      </c>
      <c r="AG2385" s="3">
        <f t="shared" si="227"/>
        <v>0.88190308333333334</v>
      </c>
      <c r="AH2385" t="str">
        <f>_xlfn.IFNA(VLOOKUP(Sales_Transactions[[#This Row],[Order ID]],Returned_Items[#All],2,FALSE),"Not Returned")</f>
        <v>Not Returned</v>
      </c>
    </row>
    <row r="2386" spans="1:34" x14ac:dyDescent="0.25">
      <c r="A2386">
        <v>43875</v>
      </c>
      <c r="C2386" t="s">
        <v>1100</v>
      </c>
      <c r="D2386" s="2" t="str">
        <f>TEXT(MID(Sales_Transactions[[#This Row],[Order Date]],2,5),"d/m/yyy")</f>
        <v>7/12/2011</v>
      </c>
      <c r="E2386" s="2" t="str">
        <f>TEXT(MID(Sales_Transactions[[#This Row],[Order Date]],2,5),"d")</f>
        <v>7</v>
      </c>
      <c r="F2386" s="2" t="str">
        <f>TEXT(MID(Sales_Transactions[[#This Row],[Order Date]],2,5),"m")</f>
        <v>12</v>
      </c>
      <c r="G2386" s="2" t="str">
        <f>TEXT(MID(Sales_Transactions[[#This Row],[Order Date]],2,5),"yyy")</f>
        <v>2011</v>
      </c>
      <c r="H2386" s="2" t="str">
        <f>TEXT(MID(Sales_Transactions[[#This Row],[Order Date]],2,5),"yyy/m")</f>
        <v>2011/12</v>
      </c>
      <c r="I2386" t="s">
        <v>101</v>
      </c>
      <c r="J2386">
        <f t="shared" si="222"/>
        <v>1</v>
      </c>
      <c r="K2386" s="2">
        <v>17</v>
      </c>
      <c r="L2386" s="3">
        <v>2573.92</v>
      </c>
      <c r="M2386" s="4">
        <v>7.0000000000000007E-2</v>
      </c>
      <c r="N2386" s="5" t="s">
        <v>34</v>
      </c>
      <c r="O2386" s="3">
        <v>117.23</v>
      </c>
      <c r="P2386" s="3">
        <v>150.97999999999999</v>
      </c>
      <c r="Q2386" s="3">
        <v>143.71</v>
      </c>
      <c r="R2386" s="5" t="s">
        <v>2296</v>
      </c>
      <c r="S2386" s="5" t="s">
        <v>2297</v>
      </c>
      <c r="T2386" s="5" t="str">
        <f t="shared" si="223"/>
        <v>Melanie Page</v>
      </c>
      <c r="U2386" t="s">
        <v>1988</v>
      </c>
      <c r="V2386" s="5" t="s">
        <v>47</v>
      </c>
      <c r="W2386" s="5" t="s">
        <v>57</v>
      </c>
      <c r="X2386" s="5" t="s">
        <v>154</v>
      </c>
      <c r="Y2386" s="5" t="s">
        <v>2278</v>
      </c>
      <c r="Z2386" s="5" t="s">
        <v>40</v>
      </c>
      <c r="AA2386" s="4">
        <v>0.55000000000000004</v>
      </c>
      <c r="AB2386" s="1">
        <v>40886</v>
      </c>
      <c r="AC2386" s="1">
        <v>20022</v>
      </c>
      <c r="AD2386">
        <f t="shared" si="224"/>
        <v>2</v>
      </c>
      <c r="AE2386">
        <f t="shared" ca="1" si="225"/>
        <v>69</v>
      </c>
      <c r="AF2386" t="str">
        <f t="shared" ca="1" si="226"/>
        <v>Over 65</v>
      </c>
      <c r="AG2386" s="3">
        <f t="shared" si="227"/>
        <v>17.328489058823529</v>
      </c>
      <c r="AH2386" t="str">
        <f>_xlfn.IFNA(VLOOKUP(Sales_Transactions[[#This Row],[Order ID]],Returned_Items[#All],2,FALSE),"Not Returned")</f>
        <v>Not Returned</v>
      </c>
    </row>
    <row r="2387" spans="1:34" x14ac:dyDescent="0.25">
      <c r="A2387">
        <v>43875</v>
      </c>
      <c r="C2387" t="s">
        <v>1100</v>
      </c>
      <c r="D2387" s="2" t="str">
        <f>TEXT(MID(Sales_Transactions[[#This Row],[Order Date]],2,5),"d/m/yyy")</f>
        <v>7/12/2011</v>
      </c>
      <c r="E2387" s="2" t="str">
        <f>TEXT(MID(Sales_Transactions[[#This Row],[Order Date]],2,5),"d")</f>
        <v>7</v>
      </c>
      <c r="F2387" s="2" t="str">
        <f>TEXT(MID(Sales_Transactions[[#This Row],[Order Date]],2,5),"m")</f>
        <v>12</v>
      </c>
      <c r="G2387" s="2" t="str">
        <f>TEXT(MID(Sales_Transactions[[#This Row],[Order Date]],2,5),"yyy")</f>
        <v>2011</v>
      </c>
      <c r="H2387" s="2" t="str">
        <f>TEXT(MID(Sales_Transactions[[#This Row],[Order Date]],2,5),"yyy/m")</f>
        <v>2011/12</v>
      </c>
      <c r="I2387" t="s">
        <v>101</v>
      </c>
      <c r="J2387">
        <f t="shared" si="222"/>
        <v>1</v>
      </c>
      <c r="K2387" s="2">
        <v>40</v>
      </c>
      <c r="L2387" s="3">
        <v>727.64</v>
      </c>
      <c r="M2387" s="4">
        <v>0.01</v>
      </c>
      <c r="N2387" s="5" t="s">
        <v>23</v>
      </c>
      <c r="O2387" s="3">
        <v>27.64</v>
      </c>
      <c r="P2387" s="3">
        <v>17.98</v>
      </c>
      <c r="Q2387" s="3">
        <v>8.51</v>
      </c>
      <c r="R2387" s="5" t="s">
        <v>2296</v>
      </c>
      <c r="S2387" s="5" t="s">
        <v>2297</v>
      </c>
      <c r="T2387" s="5" t="str">
        <f t="shared" si="223"/>
        <v>Melanie Page</v>
      </c>
      <c r="U2387" t="s">
        <v>1988</v>
      </c>
      <c r="V2387" s="5" t="s">
        <v>47</v>
      </c>
      <c r="W2387" s="5" t="s">
        <v>48</v>
      </c>
      <c r="X2387" s="5" t="s">
        <v>324</v>
      </c>
      <c r="Y2387" s="5" t="s">
        <v>437</v>
      </c>
      <c r="Z2387" s="5" t="s">
        <v>56</v>
      </c>
      <c r="AA2387" s="4">
        <v>0.4</v>
      </c>
      <c r="AB2387" s="1">
        <v>40886</v>
      </c>
      <c r="AC2387" s="1">
        <v>20055</v>
      </c>
      <c r="AD2387">
        <f t="shared" si="224"/>
        <v>2</v>
      </c>
      <c r="AE2387">
        <f t="shared" ca="1" si="225"/>
        <v>69</v>
      </c>
      <c r="AF2387" t="str">
        <f t="shared" ca="1" si="226"/>
        <v>Over 65</v>
      </c>
      <c r="AG2387" s="3">
        <f t="shared" si="227"/>
        <v>0.66220505000000007</v>
      </c>
      <c r="AH2387" t="str">
        <f>_xlfn.IFNA(VLOOKUP(Sales_Transactions[[#This Row],[Order ID]],Returned_Items[#All],2,FALSE),"Not Returned")</f>
        <v>Not Returned</v>
      </c>
    </row>
    <row r="2388" spans="1:34" x14ac:dyDescent="0.25">
      <c r="A2388">
        <v>43875</v>
      </c>
      <c r="C2388" t="s">
        <v>1100</v>
      </c>
      <c r="D2388" s="2" t="str">
        <f>TEXT(MID(Sales_Transactions[[#This Row],[Order Date]],2,5),"d/m/yyy")</f>
        <v>7/12/2011</v>
      </c>
      <c r="E2388" s="2" t="str">
        <f>TEXT(MID(Sales_Transactions[[#This Row],[Order Date]],2,5),"d")</f>
        <v>7</v>
      </c>
      <c r="F2388" s="2" t="str">
        <f>TEXT(MID(Sales_Transactions[[#This Row],[Order Date]],2,5),"m")</f>
        <v>12</v>
      </c>
      <c r="G2388" s="2" t="str">
        <f>TEXT(MID(Sales_Transactions[[#This Row],[Order Date]],2,5),"yyy")</f>
        <v>2011</v>
      </c>
      <c r="H2388" s="2" t="str">
        <f>TEXT(MID(Sales_Transactions[[#This Row],[Order Date]],2,5),"yyy/m")</f>
        <v>2011/12</v>
      </c>
      <c r="I2388" t="s">
        <v>101</v>
      </c>
      <c r="J2388">
        <f t="shared" si="222"/>
        <v>1</v>
      </c>
      <c r="K2388" s="2">
        <v>16</v>
      </c>
      <c r="L2388" s="3">
        <v>2795.0039999999999</v>
      </c>
      <c r="M2388" s="4">
        <v>0.02</v>
      </c>
      <c r="N2388" s="5" t="s">
        <v>23</v>
      </c>
      <c r="O2388" s="3">
        <v>311.08999999999997</v>
      </c>
      <c r="P2388" s="3">
        <v>195.99</v>
      </c>
      <c r="Q2388" s="3">
        <v>8.99</v>
      </c>
      <c r="R2388" s="5" t="s">
        <v>2296</v>
      </c>
      <c r="S2388" s="5" t="s">
        <v>2297</v>
      </c>
      <c r="T2388" s="5" t="str">
        <f t="shared" si="223"/>
        <v>Melanie Page</v>
      </c>
      <c r="U2388" t="s">
        <v>1988</v>
      </c>
      <c r="V2388" s="5" t="s">
        <v>47</v>
      </c>
      <c r="W2388" s="5" t="s">
        <v>48</v>
      </c>
      <c r="X2388" s="5" t="s">
        <v>49</v>
      </c>
      <c r="Y2388" s="5" t="s">
        <v>800</v>
      </c>
      <c r="Z2388" s="5" t="s">
        <v>43</v>
      </c>
      <c r="AA2388" s="4">
        <v>0.57999999999999996</v>
      </c>
      <c r="AB2388" s="1">
        <v>40885</v>
      </c>
      <c r="AC2388" s="1">
        <v>19750</v>
      </c>
      <c r="AD2388">
        <f t="shared" si="224"/>
        <v>1</v>
      </c>
      <c r="AE2388">
        <f t="shared" ca="1" si="225"/>
        <v>70</v>
      </c>
      <c r="AF2388" t="str">
        <f t="shared" ca="1" si="226"/>
        <v>Over 65</v>
      </c>
      <c r="AG2388" s="3">
        <f t="shared" si="227"/>
        <v>12.808800125000001</v>
      </c>
      <c r="AH2388" t="str">
        <f>_xlfn.IFNA(VLOOKUP(Sales_Transactions[[#This Row],[Order ID]],Returned_Items[#All],2,FALSE),"Not Returned")</f>
        <v>Not Returned</v>
      </c>
    </row>
    <row r="2389" spans="1:34" x14ac:dyDescent="0.25">
      <c r="A2389">
        <v>43875</v>
      </c>
      <c r="C2389" t="s">
        <v>1100</v>
      </c>
      <c r="D2389" s="2" t="str">
        <f>TEXT(MID(Sales_Transactions[[#This Row],[Order Date]],2,5),"d/m/yyy")</f>
        <v>7/12/2011</v>
      </c>
      <c r="E2389" s="2" t="str">
        <f>TEXT(MID(Sales_Transactions[[#This Row],[Order Date]],2,5),"d")</f>
        <v>7</v>
      </c>
      <c r="F2389" s="2" t="str">
        <f>TEXT(MID(Sales_Transactions[[#This Row],[Order Date]],2,5),"m")</f>
        <v>12</v>
      </c>
      <c r="G2389" s="2" t="str">
        <f>TEXT(MID(Sales_Transactions[[#This Row],[Order Date]],2,5),"yyy")</f>
        <v>2011</v>
      </c>
      <c r="H2389" s="2" t="str">
        <f>TEXT(MID(Sales_Transactions[[#This Row],[Order Date]],2,5),"yyy/m")</f>
        <v>2011/12</v>
      </c>
      <c r="I2389" t="s">
        <v>101</v>
      </c>
      <c r="J2389">
        <f t="shared" si="222"/>
        <v>1</v>
      </c>
      <c r="K2389" s="2">
        <v>25</v>
      </c>
      <c r="L2389" s="3">
        <v>2564.5774999999999</v>
      </c>
      <c r="M2389" s="4">
        <v>7.0000000000000007E-2</v>
      </c>
      <c r="N2389" s="5" t="s">
        <v>23</v>
      </c>
      <c r="O2389" s="3">
        <v>331.29</v>
      </c>
      <c r="P2389" s="3">
        <v>125.99</v>
      </c>
      <c r="Q2389" s="3">
        <v>7.69</v>
      </c>
      <c r="R2389" s="5" t="s">
        <v>2296</v>
      </c>
      <c r="S2389" s="5" t="s">
        <v>2297</v>
      </c>
      <c r="T2389" s="5" t="str">
        <f t="shared" si="223"/>
        <v>Melanie Page</v>
      </c>
      <c r="U2389" t="s">
        <v>1988</v>
      </c>
      <c r="V2389" s="5" t="s">
        <v>47</v>
      </c>
      <c r="W2389" s="5" t="s">
        <v>48</v>
      </c>
      <c r="X2389" s="5" t="s">
        <v>49</v>
      </c>
      <c r="Y2389" s="5" t="s">
        <v>184</v>
      </c>
      <c r="Z2389" s="5" t="s">
        <v>43</v>
      </c>
      <c r="AA2389" s="4">
        <v>0.57999999999999996</v>
      </c>
      <c r="AB2389" s="1">
        <v>40886</v>
      </c>
      <c r="AC2389" s="1">
        <v>19804</v>
      </c>
      <c r="AD2389">
        <f t="shared" si="224"/>
        <v>2</v>
      </c>
      <c r="AE2389">
        <f t="shared" ca="1" si="225"/>
        <v>70</v>
      </c>
      <c r="AF2389" t="str">
        <f t="shared" ca="1" si="226"/>
        <v>Over 65</v>
      </c>
      <c r="AG2389" s="3">
        <f t="shared" si="227"/>
        <v>5.3436722799999998</v>
      </c>
      <c r="AH2389" t="str">
        <f>_xlfn.IFNA(VLOOKUP(Sales_Transactions[[#This Row],[Order ID]],Returned_Items[#All],2,FALSE),"Not Returned")</f>
        <v>Not Returned</v>
      </c>
    </row>
    <row r="2390" spans="1:34" x14ac:dyDescent="0.25">
      <c r="A2390">
        <v>44197</v>
      </c>
      <c r="C2390" t="s">
        <v>2478</v>
      </c>
      <c r="D2390" s="2" t="str">
        <f>TEXT(MID(Sales_Transactions[[#This Row],[Order Date]],2,5),"d/m/yyy")</f>
        <v>20/1/2009</v>
      </c>
      <c r="E2390" s="2" t="str">
        <f>TEXT(MID(Sales_Transactions[[#This Row],[Order Date]],2,5),"d")</f>
        <v>20</v>
      </c>
      <c r="F2390" s="2" t="str">
        <f>TEXT(MID(Sales_Transactions[[#This Row],[Order Date]],2,5),"m")</f>
        <v>1</v>
      </c>
      <c r="G2390" s="2" t="str">
        <f>TEXT(MID(Sales_Transactions[[#This Row],[Order Date]],2,5),"yyy")</f>
        <v>2009</v>
      </c>
      <c r="H2390" s="2" t="str">
        <f>TEXT(MID(Sales_Transactions[[#This Row],[Order Date]],2,5),"yyy/m")</f>
        <v>2009/1</v>
      </c>
      <c r="I2390" t="s">
        <v>33</v>
      </c>
      <c r="J2390">
        <f t="shared" si="222"/>
        <v>4</v>
      </c>
      <c r="K2390" s="2">
        <v>27</v>
      </c>
      <c r="L2390" s="3">
        <v>3970.33</v>
      </c>
      <c r="M2390" s="4">
        <v>0.02</v>
      </c>
      <c r="N2390" s="5" t="s">
        <v>34</v>
      </c>
      <c r="O2390" s="3">
        <v>-229.79</v>
      </c>
      <c r="P2390" s="3">
        <v>140.97999999999999</v>
      </c>
      <c r="Q2390" s="3">
        <v>53.48</v>
      </c>
      <c r="R2390" s="5" t="s">
        <v>2388</v>
      </c>
      <c r="S2390" s="5" t="s">
        <v>2389</v>
      </c>
      <c r="T2390" s="5" t="str">
        <f t="shared" si="223"/>
        <v>Cynthia Arntzen</v>
      </c>
      <c r="U2390" t="s">
        <v>1988</v>
      </c>
      <c r="V2390" s="5" t="s">
        <v>27</v>
      </c>
      <c r="W2390" s="5" t="s">
        <v>57</v>
      </c>
      <c r="X2390" s="5" t="s">
        <v>104</v>
      </c>
      <c r="Y2390" s="5" t="s">
        <v>277</v>
      </c>
      <c r="Z2390" s="5" t="s">
        <v>106</v>
      </c>
      <c r="AA2390" s="4">
        <v>0.65</v>
      </c>
      <c r="AB2390" s="1">
        <v>39836</v>
      </c>
      <c r="AC2390" s="1">
        <v>19888</v>
      </c>
      <c r="AD2390">
        <f t="shared" si="224"/>
        <v>3</v>
      </c>
      <c r="AE2390">
        <f t="shared" ca="1" si="225"/>
        <v>70</v>
      </c>
      <c r="AF2390" t="str">
        <f t="shared" ca="1" si="226"/>
        <v>Over 65</v>
      </c>
      <c r="AG2390" s="3">
        <f t="shared" si="227"/>
        <v>7.2011779259259248</v>
      </c>
      <c r="AH2390" t="str">
        <f>_xlfn.IFNA(VLOOKUP(Sales_Transactions[[#This Row],[Order ID]],Returned_Items[#All],2,FALSE),"Not Returned")</f>
        <v>Not Returned</v>
      </c>
    </row>
    <row r="2391" spans="1:34" x14ac:dyDescent="0.25">
      <c r="A2391">
        <v>44229</v>
      </c>
      <c r="C2391" t="s">
        <v>1351</v>
      </c>
      <c r="D2391" s="2" t="str">
        <f>TEXT(MID(Sales_Transactions[[#This Row],[Order Date]],2,5),"d/m/yyy")</f>
        <v>14/5/2010</v>
      </c>
      <c r="E2391" s="2" t="str">
        <f>TEXT(MID(Sales_Transactions[[#This Row],[Order Date]],2,5),"d")</f>
        <v>14</v>
      </c>
      <c r="F2391" s="2" t="str">
        <f>TEXT(MID(Sales_Transactions[[#This Row],[Order Date]],2,5),"m")</f>
        <v>5</v>
      </c>
      <c r="G2391" s="2" t="str">
        <f>TEXT(MID(Sales_Transactions[[#This Row],[Order Date]],2,5),"yyy")</f>
        <v>2010</v>
      </c>
      <c r="H2391" s="2" t="str">
        <f>TEXT(MID(Sales_Transactions[[#This Row],[Order Date]],2,5),"yyy/m")</f>
        <v>2010/5</v>
      </c>
      <c r="I2391" t="s">
        <v>78</v>
      </c>
      <c r="J2391">
        <f t="shared" si="222"/>
        <v>3</v>
      </c>
      <c r="K2391" s="2">
        <v>39</v>
      </c>
      <c r="L2391" s="3">
        <v>185.69</v>
      </c>
      <c r="M2391" s="4">
        <v>0.02</v>
      </c>
      <c r="N2391" s="5" t="s">
        <v>23</v>
      </c>
      <c r="O2391" s="3">
        <v>50.16</v>
      </c>
      <c r="P2391" s="3">
        <v>4.84</v>
      </c>
      <c r="Q2391" s="3">
        <v>0.71</v>
      </c>
      <c r="R2391" s="5" t="s">
        <v>2226</v>
      </c>
      <c r="S2391" s="5" t="s">
        <v>929</v>
      </c>
      <c r="T2391" s="5" t="str">
        <f t="shared" si="223"/>
        <v>Erin Smith</v>
      </c>
      <c r="U2391" t="s">
        <v>1988</v>
      </c>
      <c r="V2391" s="5" t="s">
        <v>74</v>
      </c>
      <c r="W2391" s="5" t="s">
        <v>28</v>
      </c>
      <c r="X2391" s="5" t="s">
        <v>124</v>
      </c>
      <c r="Y2391" s="5" t="s">
        <v>1072</v>
      </c>
      <c r="Z2391" s="5" t="s">
        <v>84</v>
      </c>
      <c r="AA2391" s="4">
        <v>0.52</v>
      </c>
      <c r="AB2391" s="1">
        <v>40312</v>
      </c>
      <c r="AC2391" s="1">
        <v>20048</v>
      </c>
      <c r="AD2391">
        <f t="shared" si="224"/>
        <v>0</v>
      </c>
      <c r="AE2391">
        <f t="shared" ca="1" si="225"/>
        <v>69</v>
      </c>
      <c r="AF2391" t="str">
        <f t="shared" ca="1" si="226"/>
        <v>Over 65</v>
      </c>
      <c r="AG2391" s="3">
        <f t="shared" si="227"/>
        <v>0.14228287179487178</v>
      </c>
      <c r="AH2391" t="str">
        <f>_xlfn.IFNA(VLOOKUP(Sales_Transactions[[#This Row],[Order ID]],Returned_Items[#All],2,FALSE),"Not Returned")</f>
        <v>Not Returned</v>
      </c>
    </row>
    <row r="2392" spans="1:34" x14ac:dyDescent="0.25">
      <c r="A2392">
        <v>44386</v>
      </c>
      <c r="C2392" t="s">
        <v>385</v>
      </c>
      <c r="D2392" s="2" t="str">
        <f>TEXT(MID(Sales_Transactions[[#This Row],[Order Date]],2,5),"d/m/yyy")</f>
        <v>9/4/2012</v>
      </c>
      <c r="E2392" s="2" t="str">
        <f>TEXT(MID(Sales_Transactions[[#This Row],[Order Date]],2,5),"d")</f>
        <v>9</v>
      </c>
      <c r="F2392" s="2" t="str">
        <f>TEXT(MID(Sales_Transactions[[#This Row],[Order Date]],2,5),"m")</f>
        <v>4</v>
      </c>
      <c r="G2392" s="2" t="str">
        <f>TEXT(MID(Sales_Transactions[[#This Row],[Order Date]],2,5),"yyy")</f>
        <v>2012</v>
      </c>
      <c r="H2392" s="2" t="str">
        <f>TEXT(MID(Sales_Transactions[[#This Row],[Order Date]],2,5),"yyy/m")</f>
        <v>2012/4</v>
      </c>
      <c r="I2392" t="s">
        <v>78</v>
      </c>
      <c r="J2392">
        <f t="shared" si="222"/>
        <v>3</v>
      </c>
      <c r="K2392" s="2">
        <v>27</v>
      </c>
      <c r="L2392" s="3">
        <v>129.06</v>
      </c>
      <c r="M2392" s="4">
        <v>0.1</v>
      </c>
      <c r="N2392" s="5" t="s">
        <v>23</v>
      </c>
      <c r="O2392" s="3">
        <v>-75.13</v>
      </c>
      <c r="P2392" s="3">
        <v>4.91</v>
      </c>
      <c r="Q2392" s="3">
        <v>4.97</v>
      </c>
      <c r="R2392" s="5" t="s">
        <v>2479</v>
      </c>
      <c r="S2392" s="5" t="s">
        <v>2480</v>
      </c>
      <c r="T2392" s="5" t="str">
        <f t="shared" si="223"/>
        <v>Chris Selesnick</v>
      </c>
      <c r="U2392" t="s">
        <v>1988</v>
      </c>
      <c r="V2392" s="5" t="s">
        <v>74</v>
      </c>
      <c r="W2392" s="5" t="s">
        <v>28</v>
      </c>
      <c r="X2392" s="5" t="s">
        <v>41</v>
      </c>
      <c r="Y2392" s="5" t="s">
        <v>1061</v>
      </c>
      <c r="Z2392" s="5" t="s">
        <v>43</v>
      </c>
      <c r="AA2392" s="4">
        <v>0.38</v>
      </c>
      <c r="AB2392" s="1">
        <v>41010</v>
      </c>
      <c r="AC2392" s="1">
        <v>19870</v>
      </c>
      <c r="AD2392">
        <f t="shared" si="224"/>
        <v>2</v>
      </c>
      <c r="AE2392">
        <f t="shared" ca="1" si="225"/>
        <v>70</v>
      </c>
      <c r="AF2392" t="str">
        <f t="shared" ca="1" si="226"/>
        <v>Over 65</v>
      </c>
      <c r="AG2392" s="3">
        <f t="shared" si="227"/>
        <v>0.36574407407407405</v>
      </c>
      <c r="AH2392" t="str">
        <f>_xlfn.IFNA(VLOOKUP(Sales_Transactions[[#This Row],[Order ID]],Returned_Items[#All],2,FALSE),"Not Returned")</f>
        <v>Not Returned</v>
      </c>
    </row>
    <row r="2393" spans="1:34" x14ac:dyDescent="0.25">
      <c r="A2393">
        <v>44386</v>
      </c>
      <c r="C2393" t="s">
        <v>385</v>
      </c>
      <c r="D2393" s="2" t="str">
        <f>TEXT(MID(Sales_Transactions[[#This Row],[Order Date]],2,5),"d/m/yyy")</f>
        <v>9/4/2012</v>
      </c>
      <c r="E2393" s="2" t="str">
        <f>TEXT(MID(Sales_Transactions[[#This Row],[Order Date]],2,5),"d")</f>
        <v>9</v>
      </c>
      <c r="F2393" s="2" t="str">
        <f>TEXT(MID(Sales_Transactions[[#This Row],[Order Date]],2,5),"m")</f>
        <v>4</v>
      </c>
      <c r="G2393" s="2" t="str">
        <f>TEXT(MID(Sales_Transactions[[#This Row],[Order Date]],2,5),"yyy")</f>
        <v>2012</v>
      </c>
      <c r="H2393" s="2" t="str">
        <f>TEXT(MID(Sales_Transactions[[#This Row],[Order Date]],2,5),"yyy/m")</f>
        <v>2012/4</v>
      </c>
      <c r="I2393" t="s">
        <v>78</v>
      </c>
      <c r="J2393">
        <f t="shared" si="222"/>
        <v>3</v>
      </c>
      <c r="K2393" s="2">
        <v>43</v>
      </c>
      <c r="L2393" s="3">
        <v>1236.6400000000001</v>
      </c>
      <c r="M2393" s="4">
        <v>0.01</v>
      </c>
      <c r="N2393" s="5" t="s">
        <v>23</v>
      </c>
      <c r="O2393" s="3">
        <v>518.80999999999995</v>
      </c>
      <c r="P2393" s="3">
        <v>28.48</v>
      </c>
      <c r="Q2393" s="3">
        <v>1.99</v>
      </c>
      <c r="R2393" s="5" t="s">
        <v>2479</v>
      </c>
      <c r="S2393" s="5" t="s">
        <v>2480</v>
      </c>
      <c r="T2393" s="5" t="str">
        <f t="shared" si="223"/>
        <v>Chris Selesnick</v>
      </c>
      <c r="U2393" t="s">
        <v>1988</v>
      </c>
      <c r="V2393" s="5" t="s">
        <v>74</v>
      </c>
      <c r="W2393" s="5" t="s">
        <v>48</v>
      </c>
      <c r="X2393" s="5" t="s">
        <v>87</v>
      </c>
      <c r="Y2393" s="5" t="s">
        <v>874</v>
      </c>
      <c r="Z2393" s="5" t="s">
        <v>60</v>
      </c>
      <c r="AA2393" s="4">
        <v>0.4</v>
      </c>
      <c r="AB2393" s="1">
        <v>41010</v>
      </c>
      <c r="AC2393" s="1">
        <v>20147</v>
      </c>
      <c r="AD2393">
        <f t="shared" si="224"/>
        <v>2</v>
      </c>
      <c r="AE2393">
        <f t="shared" ca="1" si="225"/>
        <v>69</v>
      </c>
      <c r="AF2393" t="str">
        <f t="shared" ca="1" si="226"/>
        <v>Over 65</v>
      </c>
      <c r="AG2393" s="3">
        <f t="shared" si="227"/>
        <v>0.70853841860465117</v>
      </c>
      <c r="AH2393" t="str">
        <f>_xlfn.IFNA(VLOOKUP(Sales_Transactions[[#This Row],[Order ID]],Returned_Items[#All],2,FALSE),"Not Returned")</f>
        <v>Not Returned</v>
      </c>
    </row>
    <row r="2394" spans="1:34" x14ac:dyDescent="0.25">
      <c r="A2394">
        <v>44390</v>
      </c>
      <c r="C2394" t="s">
        <v>1107</v>
      </c>
      <c r="D2394" s="2" t="str">
        <f>TEXT(MID(Sales_Transactions[[#This Row],[Order Date]],2,5),"d/m/yyy")</f>
        <v>3/12/2010</v>
      </c>
      <c r="E2394" s="2" t="str">
        <f>TEXT(MID(Sales_Transactions[[#This Row],[Order Date]],2,5),"d")</f>
        <v>3</v>
      </c>
      <c r="F2394" s="2" t="str">
        <f>TEXT(MID(Sales_Transactions[[#This Row],[Order Date]],2,5),"m")</f>
        <v>12</v>
      </c>
      <c r="G2394" s="2" t="str">
        <f>TEXT(MID(Sales_Transactions[[#This Row],[Order Date]],2,5),"yyy")</f>
        <v>2010</v>
      </c>
      <c r="H2394" s="2" t="str">
        <f>TEXT(MID(Sales_Transactions[[#This Row],[Order Date]],2,5),"yyy/m")</f>
        <v>2010/12</v>
      </c>
      <c r="I2394" t="s">
        <v>52</v>
      </c>
      <c r="J2394">
        <f t="shared" si="222"/>
        <v>1</v>
      </c>
      <c r="K2394" s="2">
        <v>32</v>
      </c>
      <c r="L2394" s="3">
        <v>3234.1</v>
      </c>
      <c r="M2394" s="4">
        <v>0.03</v>
      </c>
      <c r="N2394" s="5" t="s">
        <v>23</v>
      </c>
      <c r="O2394" s="3">
        <v>2033.5</v>
      </c>
      <c r="P2394" s="3">
        <v>99.23</v>
      </c>
      <c r="Q2394" s="3">
        <v>8.99</v>
      </c>
      <c r="R2394" s="5" t="s">
        <v>2481</v>
      </c>
      <c r="S2394" s="5" t="s">
        <v>2482</v>
      </c>
      <c r="T2394" s="5" t="str">
        <f t="shared" si="223"/>
        <v>Noel Staavos</v>
      </c>
      <c r="U2394" t="s">
        <v>1988</v>
      </c>
      <c r="V2394" s="5" t="s">
        <v>74</v>
      </c>
      <c r="W2394" s="5" t="s">
        <v>57</v>
      </c>
      <c r="X2394" s="5" t="s">
        <v>58</v>
      </c>
      <c r="Y2394" s="5" t="s">
        <v>1193</v>
      </c>
      <c r="Z2394" s="5" t="s">
        <v>60</v>
      </c>
      <c r="AA2394" s="4">
        <v>0.35</v>
      </c>
      <c r="AB2394" s="1">
        <v>40517</v>
      </c>
      <c r="AC2394" s="1">
        <v>20212</v>
      </c>
      <c r="AD2394">
        <f t="shared" si="224"/>
        <v>2</v>
      </c>
      <c r="AE2394">
        <f t="shared" ca="1" si="225"/>
        <v>69</v>
      </c>
      <c r="AF2394" t="str">
        <f t="shared" ca="1" si="226"/>
        <v>Over 65</v>
      </c>
      <c r="AG2394" s="3">
        <f t="shared" si="227"/>
        <v>3.3809447187499999</v>
      </c>
      <c r="AH2394" t="str">
        <f>_xlfn.IFNA(VLOOKUP(Sales_Transactions[[#This Row],[Order ID]],Returned_Items[#All],2,FALSE),"Not Returned")</f>
        <v>Not Returned</v>
      </c>
    </row>
    <row r="2395" spans="1:34" x14ac:dyDescent="0.25">
      <c r="A2395">
        <v>44612</v>
      </c>
      <c r="C2395" t="s">
        <v>2483</v>
      </c>
      <c r="D2395" s="2" t="str">
        <f>TEXT(MID(Sales_Transactions[[#This Row],[Order Date]],2,5),"d/m/yyy")</f>
        <v>13/3/2011</v>
      </c>
      <c r="E2395" s="2" t="str">
        <f>TEXT(MID(Sales_Transactions[[#This Row],[Order Date]],2,5),"d")</f>
        <v>13</v>
      </c>
      <c r="F2395" s="2" t="str">
        <f>TEXT(MID(Sales_Transactions[[#This Row],[Order Date]],2,5),"m")</f>
        <v>3</v>
      </c>
      <c r="G2395" s="2" t="str">
        <f>TEXT(MID(Sales_Transactions[[#This Row],[Order Date]],2,5),"yyy")</f>
        <v>2011</v>
      </c>
      <c r="H2395" s="2" t="str">
        <f>TEXT(MID(Sales_Transactions[[#This Row],[Order Date]],2,5),"yyy/m")</f>
        <v>2011/3</v>
      </c>
      <c r="I2395" t="s">
        <v>33</v>
      </c>
      <c r="J2395">
        <f t="shared" si="222"/>
        <v>4</v>
      </c>
      <c r="K2395" s="2">
        <v>6</v>
      </c>
      <c r="L2395" s="3">
        <v>428.72300000000001</v>
      </c>
      <c r="M2395" s="4">
        <v>0.06</v>
      </c>
      <c r="N2395" s="5" t="s">
        <v>23</v>
      </c>
      <c r="O2395" s="3">
        <v>-147.72</v>
      </c>
      <c r="P2395" s="3">
        <v>85.99</v>
      </c>
      <c r="Q2395" s="3">
        <v>1.25</v>
      </c>
      <c r="R2395" s="5" t="s">
        <v>2484</v>
      </c>
      <c r="S2395" s="5" t="s">
        <v>2485</v>
      </c>
      <c r="T2395" s="5" t="str">
        <f t="shared" si="223"/>
        <v>Dean Braden</v>
      </c>
      <c r="U2395" t="s">
        <v>1988</v>
      </c>
      <c r="V2395" s="5" t="s">
        <v>47</v>
      </c>
      <c r="W2395" s="5" t="s">
        <v>48</v>
      </c>
      <c r="X2395" s="5" t="s">
        <v>49</v>
      </c>
      <c r="Y2395" s="5" t="s">
        <v>721</v>
      </c>
      <c r="Z2395" s="5" t="s">
        <v>60</v>
      </c>
      <c r="AA2395" s="4">
        <v>0.39</v>
      </c>
      <c r="AB2395" s="1">
        <v>40617</v>
      </c>
      <c r="AC2395" s="1">
        <v>20197</v>
      </c>
      <c r="AD2395">
        <f t="shared" si="224"/>
        <v>2</v>
      </c>
      <c r="AE2395">
        <f t="shared" ca="1" si="225"/>
        <v>69</v>
      </c>
      <c r="AF2395" t="str">
        <f t="shared" ca="1" si="226"/>
        <v>Over 65</v>
      </c>
      <c r="AG2395" s="3">
        <f t="shared" si="227"/>
        <v>14.531401000000001</v>
      </c>
      <c r="AH2395" t="str">
        <f>_xlfn.IFNA(VLOOKUP(Sales_Transactions[[#This Row],[Order ID]],Returned_Items[#All],2,FALSE),"Not Returned")</f>
        <v>Not Returned</v>
      </c>
    </row>
    <row r="2396" spans="1:34" x14ac:dyDescent="0.25">
      <c r="A2396">
        <v>44614</v>
      </c>
      <c r="C2396" t="s">
        <v>655</v>
      </c>
      <c r="D2396" s="2" t="str">
        <f>TEXT(MID(Sales_Transactions[[#This Row],[Order Date]],2,5),"d/m/yyy")</f>
        <v>14/6/2010</v>
      </c>
      <c r="E2396" s="2" t="str">
        <f>TEXT(MID(Sales_Transactions[[#This Row],[Order Date]],2,5),"d")</f>
        <v>14</v>
      </c>
      <c r="F2396" s="2" t="str">
        <f>TEXT(MID(Sales_Transactions[[#This Row],[Order Date]],2,5),"m")</f>
        <v>6</v>
      </c>
      <c r="G2396" s="2" t="str">
        <f>TEXT(MID(Sales_Transactions[[#This Row],[Order Date]],2,5),"yyy")</f>
        <v>2010</v>
      </c>
      <c r="H2396" s="2" t="str">
        <f>TEXT(MID(Sales_Transactions[[#This Row],[Order Date]],2,5),"yyy/m")</f>
        <v>2010/6</v>
      </c>
      <c r="I2396" t="s">
        <v>22</v>
      </c>
      <c r="J2396">
        <f t="shared" si="222"/>
        <v>2</v>
      </c>
      <c r="K2396" s="2">
        <v>18</v>
      </c>
      <c r="L2396" s="3">
        <v>55.35</v>
      </c>
      <c r="M2396" s="4">
        <v>0</v>
      </c>
      <c r="N2396" s="5" t="s">
        <v>67</v>
      </c>
      <c r="O2396" s="3">
        <v>-56.63</v>
      </c>
      <c r="P2396" s="3">
        <v>2.2200000000000002</v>
      </c>
      <c r="Q2396" s="3">
        <v>5</v>
      </c>
      <c r="R2396" s="5" t="s">
        <v>2312</v>
      </c>
      <c r="S2396" s="5" t="s">
        <v>212</v>
      </c>
      <c r="T2396" s="5" t="str">
        <f t="shared" si="223"/>
        <v>George Bell</v>
      </c>
      <c r="U2396" t="s">
        <v>1988</v>
      </c>
      <c r="V2396" s="5" t="s">
        <v>47</v>
      </c>
      <c r="W2396" s="5" t="s">
        <v>28</v>
      </c>
      <c r="X2396" s="5" t="s">
        <v>38</v>
      </c>
      <c r="Y2396" s="5" t="s">
        <v>2413</v>
      </c>
      <c r="Z2396" s="5" t="s">
        <v>43</v>
      </c>
      <c r="AA2396" s="4">
        <v>0.55000000000000004</v>
      </c>
      <c r="AB2396" s="1">
        <v>40347</v>
      </c>
      <c r="AC2396" s="1">
        <v>20163</v>
      </c>
      <c r="AD2396">
        <f t="shared" si="224"/>
        <v>4</v>
      </c>
      <c r="AE2396">
        <f t="shared" ca="1" si="225"/>
        <v>69</v>
      </c>
      <c r="AF2396" t="str">
        <f t="shared" ca="1" si="226"/>
        <v>Over 65</v>
      </c>
      <c r="AG2396" s="3">
        <f t="shared" si="227"/>
        <v>0.40111111111111114</v>
      </c>
      <c r="AH2396" t="str">
        <f>_xlfn.IFNA(VLOOKUP(Sales_Transactions[[#This Row],[Order ID]],Returned_Items[#All],2,FALSE),"Not Returned")</f>
        <v>Not Returned</v>
      </c>
    </row>
    <row r="2397" spans="1:34" x14ac:dyDescent="0.25">
      <c r="A2397">
        <v>44614</v>
      </c>
      <c r="C2397" t="s">
        <v>655</v>
      </c>
      <c r="D2397" s="2" t="str">
        <f>TEXT(MID(Sales_Transactions[[#This Row],[Order Date]],2,5),"d/m/yyy")</f>
        <v>14/6/2010</v>
      </c>
      <c r="E2397" s="2" t="str">
        <f>TEXT(MID(Sales_Transactions[[#This Row],[Order Date]],2,5),"d")</f>
        <v>14</v>
      </c>
      <c r="F2397" s="2" t="str">
        <f>TEXT(MID(Sales_Transactions[[#This Row],[Order Date]],2,5),"m")</f>
        <v>6</v>
      </c>
      <c r="G2397" s="2" t="str">
        <f>TEXT(MID(Sales_Transactions[[#This Row],[Order Date]],2,5),"yyy")</f>
        <v>2010</v>
      </c>
      <c r="H2397" s="2" t="str">
        <f>TEXT(MID(Sales_Transactions[[#This Row],[Order Date]],2,5),"yyy/m")</f>
        <v>2010/6</v>
      </c>
      <c r="I2397" t="s">
        <v>22</v>
      </c>
      <c r="J2397">
        <f t="shared" si="222"/>
        <v>2</v>
      </c>
      <c r="K2397" s="2">
        <v>27</v>
      </c>
      <c r="L2397" s="3">
        <v>700.35</v>
      </c>
      <c r="M2397" s="4">
        <v>0.06</v>
      </c>
      <c r="N2397" s="5" t="s">
        <v>23</v>
      </c>
      <c r="O2397" s="3">
        <v>-123.01</v>
      </c>
      <c r="P2397" s="3">
        <v>26.31</v>
      </c>
      <c r="Q2397" s="3">
        <v>5.89</v>
      </c>
      <c r="R2397" s="5" t="s">
        <v>2312</v>
      </c>
      <c r="S2397" s="5" t="s">
        <v>212</v>
      </c>
      <c r="T2397" s="5" t="str">
        <f t="shared" si="223"/>
        <v>George Bell</v>
      </c>
      <c r="U2397" t="s">
        <v>1988</v>
      </c>
      <c r="V2397" s="5" t="s">
        <v>47</v>
      </c>
      <c r="W2397" s="5" t="s">
        <v>48</v>
      </c>
      <c r="X2397" s="5" t="s">
        <v>87</v>
      </c>
      <c r="Y2397" s="5" t="s">
        <v>689</v>
      </c>
      <c r="Z2397" s="5" t="s">
        <v>43</v>
      </c>
      <c r="AA2397" s="4">
        <v>0.75</v>
      </c>
      <c r="AB2397" s="1">
        <v>40352</v>
      </c>
      <c r="AC2397" s="1">
        <v>20285</v>
      </c>
      <c r="AD2397">
        <f t="shared" si="224"/>
        <v>9</v>
      </c>
      <c r="AE2397">
        <f t="shared" ca="1" si="225"/>
        <v>69</v>
      </c>
      <c r="AF2397" t="str">
        <f t="shared" ca="1" si="226"/>
        <v>Over 65</v>
      </c>
      <c r="AG2397" s="3">
        <f t="shared" si="227"/>
        <v>1.1920079259259257</v>
      </c>
      <c r="AH2397" t="str">
        <f>_xlfn.IFNA(VLOOKUP(Sales_Transactions[[#This Row],[Order ID]],Returned_Items[#All],2,FALSE),"Not Returned")</f>
        <v>Not Returned</v>
      </c>
    </row>
    <row r="2398" spans="1:34" x14ac:dyDescent="0.25">
      <c r="A2398">
        <v>44615</v>
      </c>
      <c r="C2398" t="s">
        <v>392</v>
      </c>
      <c r="D2398" s="2" t="str">
        <f>TEXT(MID(Sales_Transactions[[#This Row],[Order Date]],2,5),"d/m/yyy")</f>
        <v>9/5/2010</v>
      </c>
      <c r="E2398" s="2" t="str">
        <f>TEXT(MID(Sales_Transactions[[#This Row],[Order Date]],2,5),"d")</f>
        <v>9</v>
      </c>
      <c r="F2398" s="2" t="str">
        <f>TEXT(MID(Sales_Transactions[[#This Row],[Order Date]],2,5),"m")</f>
        <v>5</v>
      </c>
      <c r="G2398" s="2" t="str">
        <f>TEXT(MID(Sales_Transactions[[#This Row],[Order Date]],2,5),"yyy")</f>
        <v>2010</v>
      </c>
      <c r="H2398" s="2" t="str">
        <f>TEXT(MID(Sales_Transactions[[#This Row],[Order Date]],2,5),"yyy/m")</f>
        <v>2010/5</v>
      </c>
      <c r="I2398" t="s">
        <v>78</v>
      </c>
      <c r="J2398">
        <f t="shared" si="222"/>
        <v>3</v>
      </c>
      <c r="K2398" s="2">
        <v>19</v>
      </c>
      <c r="L2398" s="3">
        <v>36.369999999999997</v>
      </c>
      <c r="M2398" s="4">
        <v>7.0000000000000007E-2</v>
      </c>
      <c r="N2398" s="5" t="s">
        <v>23</v>
      </c>
      <c r="O2398" s="3">
        <v>-10.26</v>
      </c>
      <c r="P2398" s="3">
        <v>1.88</v>
      </c>
      <c r="Q2398" s="3">
        <v>1.49</v>
      </c>
      <c r="R2398" s="5" t="s">
        <v>163</v>
      </c>
      <c r="S2398" s="5" t="s">
        <v>2257</v>
      </c>
      <c r="T2398" s="5" t="str">
        <f t="shared" si="223"/>
        <v>Edward Becker</v>
      </c>
      <c r="U2398" t="s">
        <v>1988</v>
      </c>
      <c r="V2398" s="5" t="s">
        <v>74</v>
      </c>
      <c r="W2398" s="5" t="s">
        <v>28</v>
      </c>
      <c r="X2398" s="5" t="s">
        <v>41</v>
      </c>
      <c r="Y2398" s="5" t="s">
        <v>259</v>
      </c>
      <c r="Z2398" s="5" t="s">
        <v>43</v>
      </c>
      <c r="AA2398" s="4">
        <v>0.37</v>
      </c>
      <c r="AB2398" s="1">
        <v>40308</v>
      </c>
      <c r="AC2398" s="1">
        <v>20267</v>
      </c>
      <c r="AD2398">
        <f t="shared" si="224"/>
        <v>1</v>
      </c>
      <c r="AE2398">
        <f t="shared" ca="1" si="225"/>
        <v>69</v>
      </c>
      <c r="AF2398" t="str">
        <f t="shared" ca="1" si="226"/>
        <v>Over 65</v>
      </c>
      <c r="AG2398" s="3">
        <f t="shared" si="227"/>
        <v>0.17729915789473685</v>
      </c>
      <c r="AH2398" t="str">
        <f>_xlfn.IFNA(VLOOKUP(Sales_Transactions[[#This Row],[Order ID]],Returned_Items[#All],2,FALSE),"Not Returned")</f>
        <v>Not Returned</v>
      </c>
    </row>
    <row r="2399" spans="1:34" x14ac:dyDescent="0.25">
      <c r="A2399">
        <v>44864</v>
      </c>
      <c r="C2399" t="s">
        <v>909</v>
      </c>
      <c r="D2399" s="2" t="str">
        <f>TEXT(MID(Sales_Transactions[[#This Row],[Order Date]],2,5),"d/m/yyy")</f>
        <v>17/6/2010</v>
      </c>
      <c r="E2399" s="2" t="str">
        <f>TEXT(MID(Sales_Transactions[[#This Row],[Order Date]],2,5),"d")</f>
        <v>17</v>
      </c>
      <c r="F2399" s="2" t="str">
        <f>TEXT(MID(Sales_Transactions[[#This Row],[Order Date]],2,5),"m")</f>
        <v>6</v>
      </c>
      <c r="G2399" s="2" t="str">
        <f>TEXT(MID(Sales_Transactions[[#This Row],[Order Date]],2,5),"yyy")</f>
        <v>2010</v>
      </c>
      <c r="H2399" s="2" t="str">
        <f>TEXT(MID(Sales_Transactions[[#This Row],[Order Date]],2,5),"yyy/m")</f>
        <v>2010/6</v>
      </c>
      <c r="I2399" t="s">
        <v>22</v>
      </c>
      <c r="J2399">
        <f t="shared" si="222"/>
        <v>2</v>
      </c>
      <c r="K2399" s="2">
        <v>25</v>
      </c>
      <c r="L2399" s="3">
        <v>187.55</v>
      </c>
      <c r="M2399" s="4">
        <v>0.1</v>
      </c>
      <c r="N2399" s="5" t="s">
        <v>23</v>
      </c>
      <c r="O2399" s="3">
        <v>-171.41</v>
      </c>
      <c r="P2399" s="3">
        <v>7.77</v>
      </c>
      <c r="Q2399" s="3">
        <v>9.23</v>
      </c>
      <c r="R2399" s="5" t="s">
        <v>1237</v>
      </c>
      <c r="S2399" s="5" t="s">
        <v>1204</v>
      </c>
      <c r="T2399" s="5" t="str">
        <f t="shared" si="223"/>
        <v>Lena Creighton</v>
      </c>
      <c r="U2399" t="s">
        <v>1988</v>
      </c>
      <c r="V2399" s="5" t="s">
        <v>47</v>
      </c>
      <c r="W2399" s="5" t="s">
        <v>28</v>
      </c>
      <c r="X2399" s="5" t="s">
        <v>38</v>
      </c>
      <c r="Y2399" s="5" t="s">
        <v>2486</v>
      </c>
      <c r="Z2399" s="5" t="s">
        <v>43</v>
      </c>
      <c r="AA2399" s="4">
        <v>0.57999999999999996</v>
      </c>
      <c r="AB2399" s="1">
        <v>40353</v>
      </c>
      <c r="AC2399" s="1">
        <v>20187</v>
      </c>
      <c r="AD2399">
        <f t="shared" si="224"/>
        <v>7</v>
      </c>
      <c r="AE2399">
        <f t="shared" ca="1" si="225"/>
        <v>69</v>
      </c>
      <c r="AF2399" t="str">
        <f t="shared" ca="1" si="226"/>
        <v>Over 65</v>
      </c>
      <c r="AG2399" s="3">
        <f t="shared" si="227"/>
        <v>0.67968919999999999</v>
      </c>
      <c r="AH2399" t="str">
        <f>_xlfn.IFNA(VLOOKUP(Sales_Transactions[[#This Row],[Order ID]],Returned_Items[#All],2,FALSE),"Not Returned")</f>
        <v>Not Returned</v>
      </c>
    </row>
    <row r="2400" spans="1:34" x14ac:dyDescent="0.25">
      <c r="A2400">
        <v>44900</v>
      </c>
      <c r="C2400" t="s">
        <v>336</v>
      </c>
      <c r="D2400" s="2" t="str">
        <f>TEXT(MID(Sales_Transactions[[#This Row],[Order Date]],2,5),"d/m/yyy")</f>
        <v>9/2/2010</v>
      </c>
      <c r="E2400" s="2" t="str">
        <f>TEXT(MID(Sales_Transactions[[#This Row],[Order Date]],2,5),"d")</f>
        <v>9</v>
      </c>
      <c r="F2400" s="2" t="str">
        <f>TEXT(MID(Sales_Transactions[[#This Row],[Order Date]],2,5),"m")</f>
        <v>2</v>
      </c>
      <c r="G2400" s="2" t="str">
        <f>TEXT(MID(Sales_Transactions[[#This Row],[Order Date]],2,5),"yyy")</f>
        <v>2010</v>
      </c>
      <c r="H2400" s="2" t="str">
        <f>TEXT(MID(Sales_Transactions[[#This Row],[Order Date]],2,5),"yyy/m")</f>
        <v>2010/2</v>
      </c>
      <c r="I2400" t="s">
        <v>78</v>
      </c>
      <c r="J2400">
        <f t="shared" si="222"/>
        <v>3</v>
      </c>
      <c r="K2400" s="2">
        <v>4</v>
      </c>
      <c r="L2400" s="3">
        <v>47.03</v>
      </c>
      <c r="M2400" s="4">
        <v>0.08</v>
      </c>
      <c r="N2400" s="5" t="s">
        <v>23</v>
      </c>
      <c r="O2400" s="3">
        <v>-12.03</v>
      </c>
      <c r="P2400" s="3">
        <v>11.19</v>
      </c>
      <c r="Q2400" s="3">
        <v>5.03</v>
      </c>
      <c r="R2400" s="5" t="s">
        <v>2143</v>
      </c>
      <c r="S2400" s="5" t="s">
        <v>1947</v>
      </c>
      <c r="T2400" s="5" t="str">
        <f t="shared" si="223"/>
        <v>Joni Sundaresam</v>
      </c>
      <c r="U2400" t="s">
        <v>1988</v>
      </c>
      <c r="V2400" s="5" t="s">
        <v>74</v>
      </c>
      <c r="W2400" s="5" t="s">
        <v>28</v>
      </c>
      <c r="X2400" s="5" t="s">
        <v>75</v>
      </c>
      <c r="Y2400" s="5" t="s">
        <v>2487</v>
      </c>
      <c r="Z2400" s="5" t="s">
        <v>43</v>
      </c>
      <c r="AA2400" s="4">
        <v>0.37</v>
      </c>
      <c r="AB2400" s="1">
        <v>40219</v>
      </c>
      <c r="AC2400" s="1">
        <v>20352</v>
      </c>
      <c r="AD2400">
        <f t="shared" si="224"/>
        <v>1</v>
      </c>
      <c r="AE2400">
        <f t="shared" ca="1" si="225"/>
        <v>68</v>
      </c>
      <c r="AF2400" t="str">
        <f t="shared" ca="1" si="226"/>
        <v>Over 65</v>
      </c>
      <c r="AG2400" s="3">
        <f t="shared" si="227"/>
        <v>4.0527619999999995</v>
      </c>
      <c r="AH2400" t="str">
        <f>_xlfn.IFNA(VLOOKUP(Sales_Transactions[[#This Row],[Order ID]],Returned_Items[#All],2,FALSE),"Not Returned")</f>
        <v>Not Returned</v>
      </c>
    </row>
    <row r="2401" spans="1:34" x14ac:dyDescent="0.25">
      <c r="A2401">
        <v>44960</v>
      </c>
      <c r="C2401" t="s">
        <v>2093</v>
      </c>
      <c r="D2401" s="2" t="str">
        <f>TEXT(MID(Sales_Transactions[[#This Row],[Order Date]],2,5),"d/m/yyy")</f>
        <v>3/5/2011</v>
      </c>
      <c r="E2401" s="2" t="str">
        <f>TEXT(MID(Sales_Transactions[[#This Row],[Order Date]],2,5),"d")</f>
        <v>3</v>
      </c>
      <c r="F2401" s="2" t="str">
        <f>TEXT(MID(Sales_Transactions[[#This Row],[Order Date]],2,5),"m")</f>
        <v>5</v>
      </c>
      <c r="G2401" s="2" t="str">
        <f>TEXT(MID(Sales_Transactions[[#This Row],[Order Date]],2,5),"yyy")</f>
        <v>2011</v>
      </c>
      <c r="H2401" s="2" t="str">
        <f>TEXT(MID(Sales_Transactions[[#This Row],[Order Date]],2,5),"yyy/m")</f>
        <v>2011/5</v>
      </c>
      <c r="I2401" t="s">
        <v>22</v>
      </c>
      <c r="J2401">
        <f t="shared" si="222"/>
        <v>2</v>
      </c>
      <c r="K2401" s="2">
        <v>16</v>
      </c>
      <c r="L2401" s="3">
        <v>112.91</v>
      </c>
      <c r="M2401" s="4">
        <v>0.04</v>
      </c>
      <c r="N2401" s="5" t="s">
        <v>23</v>
      </c>
      <c r="O2401" s="3">
        <v>-72.81</v>
      </c>
      <c r="P2401" s="3">
        <v>6.48</v>
      </c>
      <c r="Q2401" s="3">
        <v>8.4</v>
      </c>
      <c r="R2401" s="5" t="s">
        <v>2224</v>
      </c>
      <c r="S2401" s="5" t="s">
        <v>1209</v>
      </c>
      <c r="T2401" s="5" t="str">
        <f t="shared" si="223"/>
        <v>Tamara Chand</v>
      </c>
      <c r="U2401" t="s">
        <v>1988</v>
      </c>
      <c r="V2401" s="5" t="s">
        <v>37</v>
      </c>
      <c r="W2401" s="5" t="s">
        <v>28</v>
      </c>
      <c r="X2401" s="5" t="s">
        <v>75</v>
      </c>
      <c r="Y2401" s="5" t="s">
        <v>1945</v>
      </c>
      <c r="Z2401" s="5" t="s">
        <v>43</v>
      </c>
      <c r="AA2401" s="4">
        <v>0.37</v>
      </c>
      <c r="AB2401" s="1">
        <v>40668</v>
      </c>
      <c r="AC2401" s="1">
        <v>20169</v>
      </c>
      <c r="AD2401">
        <f t="shared" si="224"/>
        <v>2</v>
      </c>
      <c r="AE2401">
        <f t="shared" ca="1" si="225"/>
        <v>69</v>
      </c>
      <c r="AF2401" t="str">
        <f t="shared" ca="1" si="226"/>
        <v>Over 65</v>
      </c>
      <c r="AG2401" s="3">
        <f t="shared" si="227"/>
        <v>0.92983800000000005</v>
      </c>
      <c r="AH2401" t="str">
        <f>_xlfn.IFNA(VLOOKUP(Sales_Transactions[[#This Row],[Order ID]],Returned_Items[#All],2,FALSE),"Not Returned")</f>
        <v>Not Returned</v>
      </c>
    </row>
    <row r="2402" spans="1:34" x14ac:dyDescent="0.25">
      <c r="A2402">
        <v>44960</v>
      </c>
      <c r="C2402" t="s">
        <v>2093</v>
      </c>
      <c r="D2402" s="2" t="str">
        <f>TEXT(MID(Sales_Transactions[[#This Row],[Order Date]],2,5),"d/m/yyy")</f>
        <v>3/5/2011</v>
      </c>
      <c r="E2402" s="2" t="str">
        <f>TEXT(MID(Sales_Transactions[[#This Row],[Order Date]],2,5),"d")</f>
        <v>3</v>
      </c>
      <c r="F2402" s="2" t="str">
        <f>TEXT(MID(Sales_Transactions[[#This Row],[Order Date]],2,5),"m")</f>
        <v>5</v>
      </c>
      <c r="G2402" s="2" t="str">
        <f>TEXT(MID(Sales_Transactions[[#This Row],[Order Date]],2,5),"yyy")</f>
        <v>2011</v>
      </c>
      <c r="H2402" s="2" t="str">
        <f>TEXT(MID(Sales_Transactions[[#This Row],[Order Date]],2,5),"yyy/m")</f>
        <v>2011/5</v>
      </c>
      <c r="I2402" t="s">
        <v>22</v>
      </c>
      <c r="J2402">
        <f t="shared" si="222"/>
        <v>2</v>
      </c>
      <c r="K2402" s="2">
        <v>22</v>
      </c>
      <c r="L2402" s="3">
        <v>180.92</v>
      </c>
      <c r="M2402" s="4">
        <v>0.1</v>
      </c>
      <c r="N2402" s="5" t="s">
        <v>23</v>
      </c>
      <c r="O2402" s="3">
        <v>-82.54</v>
      </c>
      <c r="P2402" s="3">
        <v>8.57</v>
      </c>
      <c r="Q2402" s="3">
        <v>6.14</v>
      </c>
      <c r="R2402" s="5" t="s">
        <v>2224</v>
      </c>
      <c r="S2402" s="5" t="s">
        <v>1209</v>
      </c>
      <c r="T2402" s="5" t="str">
        <f t="shared" si="223"/>
        <v>Tamara Chand</v>
      </c>
      <c r="U2402" t="s">
        <v>1988</v>
      </c>
      <c r="V2402" s="5" t="s">
        <v>37</v>
      </c>
      <c r="W2402" s="5" t="s">
        <v>28</v>
      </c>
      <c r="X2402" s="5" t="s">
        <v>221</v>
      </c>
      <c r="Y2402" s="5" t="s">
        <v>2488</v>
      </c>
      <c r="Z2402" s="5" t="s">
        <v>60</v>
      </c>
      <c r="AA2402" s="4">
        <v>0.59</v>
      </c>
      <c r="AB2402" s="1">
        <v>40666</v>
      </c>
      <c r="AC2402" s="1">
        <v>20313</v>
      </c>
      <c r="AD2402">
        <f t="shared" si="224"/>
        <v>0</v>
      </c>
      <c r="AE2402">
        <f t="shared" ca="1" si="225"/>
        <v>68</v>
      </c>
      <c r="AF2402" t="str">
        <f t="shared" ca="1" si="226"/>
        <v>Over 65</v>
      </c>
      <c r="AG2402" s="3">
        <f t="shared" si="227"/>
        <v>0.66824681818181808</v>
      </c>
      <c r="AH2402" t="str">
        <f>_xlfn.IFNA(VLOOKUP(Sales_Transactions[[#This Row],[Order ID]],Returned_Items[#All],2,FALSE),"Not Returned")</f>
        <v>Not Returned</v>
      </c>
    </row>
    <row r="2403" spans="1:34" x14ac:dyDescent="0.25">
      <c r="A2403">
        <v>44960</v>
      </c>
      <c r="C2403" t="s">
        <v>2093</v>
      </c>
      <c r="D2403" s="2" t="str">
        <f>TEXT(MID(Sales_Transactions[[#This Row],[Order Date]],2,5),"d/m/yyy")</f>
        <v>3/5/2011</v>
      </c>
      <c r="E2403" s="2" t="str">
        <f>TEXT(MID(Sales_Transactions[[#This Row],[Order Date]],2,5),"d")</f>
        <v>3</v>
      </c>
      <c r="F2403" s="2" t="str">
        <f>TEXT(MID(Sales_Transactions[[#This Row],[Order Date]],2,5),"m")</f>
        <v>5</v>
      </c>
      <c r="G2403" s="2" t="str">
        <f>TEXT(MID(Sales_Transactions[[#This Row],[Order Date]],2,5),"yyy")</f>
        <v>2011</v>
      </c>
      <c r="H2403" s="2" t="str">
        <f>TEXT(MID(Sales_Transactions[[#This Row],[Order Date]],2,5),"yyy/m")</f>
        <v>2011/5</v>
      </c>
      <c r="I2403" t="s">
        <v>22</v>
      </c>
      <c r="J2403">
        <f t="shared" si="222"/>
        <v>2</v>
      </c>
      <c r="K2403" s="2">
        <v>17</v>
      </c>
      <c r="L2403" s="3">
        <v>31.68</v>
      </c>
      <c r="M2403" s="4">
        <v>0.04</v>
      </c>
      <c r="N2403" s="5" t="s">
        <v>23</v>
      </c>
      <c r="O2403" s="3">
        <v>-23.69</v>
      </c>
      <c r="P2403" s="3">
        <v>1.7</v>
      </c>
      <c r="Q2403" s="3">
        <v>1.99</v>
      </c>
      <c r="R2403" s="5" t="s">
        <v>2224</v>
      </c>
      <c r="S2403" s="5" t="s">
        <v>1209</v>
      </c>
      <c r="T2403" s="5" t="str">
        <f t="shared" si="223"/>
        <v>Tamara Chand</v>
      </c>
      <c r="U2403" t="s">
        <v>1988</v>
      </c>
      <c r="V2403" s="5" t="s">
        <v>37</v>
      </c>
      <c r="W2403" s="5" t="s">
        <v>48</v>
      </c>
      <c r="X2403" s="5" t="s">
        <v>87</v>
      </c>
      <c r="Y2403" s="5" t="s">
        <v>1652</v>
      </c>
      <c r="Z2403" s="5" t="s">
        <v>60</v>
      </c>
      <c r="AA2403" s="4">
        <v>0.51</v>
      </c>
      <c r="AB2403" s="1">
        <v>40670</v>
      </c>
      <c r="AC2403" s="1">
        <v>20507</v>
      </c>
      <c r="AD2403">
        <f t="shared" si="224"/>
        <v>4</v>
      </c>
      <c r="AE2403">
        <f t="shared" ca="1" si="225"/>
        <v>68</v>
      </c>
      <c r="AF2403" t="str">
        <f t="shared" ca="1" si="226"/>
        <v>Over 65</v>
      </c>
      <c r="AG2403" s="3">
        <f t="shared" si="227"/>
        <v>0.21701882352941176</v>
      </c>
      <c r="AH2403" t="str">
        <f>_xlfn.IFNA(VLOOKUP(Sales_Transactions[[#This Row],[Order ID]],Returned_Items[#All],2,FALSE),"Not Returned")</f>
        <v>Not Returned</v>
      </c>
    </row>
    <row r="2404" spans="1:34" x14ac:dyDescent="0.25">
      <c r="A2404">
        <v>44992</v>
      </c>
      <c r="C2404" t="s">
        <v>2489</v>
      </c>
      <c r="D2404" s="2" t="str">
        <f>TEXT(MID(Sales_Transactions[[#This Row],[Order Date]],2,5),"d/m/yyy")</f>
        <v>24/12/2012</v>
      </c>
      <c r="E2404" s="2" t="str">
        <f>TEXT(MID(Sales_Transactions[[#This Row],[Order Date]],2,5),"d")</f>
        <v>24</v>
      </c>
      <c r="F2404" s="2" t="str">
        <f>TEXT(MID(Sales_Transactions[[#This Row],[Order Date]],2,5),"m")</f>
        <v>12</v>
      </c>
      <c r="G2404" s="2" t="str">
        <f>TEXT(MID(Sales_Transactions[[#This Row],[Order Date]],2,5),"yyy")</f>
        <v>2012</v>
      </c>
      <c r="H2404" s="2" t="str">
        <f>TEXT(MID(Sales_Transactions[[#This Row],[Order Date]],2,5),"yyy/m")</f>
        <v>2012/12</v>
      </c>
      <c r="I2404" t="s">
        <v>101</v>
      </c>
      <c r="J2404">
        <f t="shared" si="222"/>
        <v>1</v>
      </c>
      <c r="K2404" s="2">
        <v>32</v>
      </c>
      <c r="L2404" s="3">
        <v>1673.53</v>
      </c>
      <c r="M2404" s="4">
        <v>0</v>
      </c>
      <c r="N2404" s="5" t="s">
        <v>23</v>
      </c>
      <c r="O2404" s="3">
        <v>524.73</v>
      </c>
      <c r="P2404" s="3">
        <v>51.98</v>
      </c>
      <c r="Q2404" s="3">
        <v>10.17</v>
      </c>
      <c r="R2404" s="5" t="s">
        <v>298</v>
      </c>
      <c r="S2404" s="5" t="s">
        <v>2240</v>
      </c>
      <c r="T2404" s="5" t="str">
        <f t="shared" si="223"/>
        <v>Anthony Witt</v>
      </c>
      <c r="U2404" t="s">
        <v>1988</v>
      </c>
      <c r="V2404" s="5" t="s">
        <v>47</v>
      </c>
      <c r="W2404" s="5" t="s">
        <v>48</v>
      </c>
      <c r="X2404" s="5" t="s">
        <v>324</v>
      </c>
      <c r="Y2404" s="5" t="s">
        <v>2163</v>
      </c>
      <c r="Z2404" s="5" t="s">
        <v>56</v>
      </c>
      <c r="AA2404" s="4">
        <v>0.37</v>
      </c>
      <c r="AB2404" s="1">
        <v>41269</v>
      </c>
      <c r="AC2404" s="1">
        <v>20542</v>
      </c>
      <c r="AD2404">
        <f t="shared" si="224"/>
        <v>2</v>
      </c>
      <c r="AE2404">
        <f t="shared" ca="1" si="225"/>
        <v>68</v>
      </c>
      <c r="AF2404" t="str">
        <f t="shared" ca="1" si="226"/>
        <v>Over 65</v>
      </c>
      <c r="AG2404" s="3">
        <f t="shared" si="227"/>
        <v>1.9421875</v>
      </c>
      <c r="AH2404" t="str">
        <f>_xlfn.IFNA(VLOOKUP(Sales_Transactions[[#This Row],[Order ID]],Returned_Items[#All],2,FALSE),"Not Returned")</f>
        <v>Not Returned</v>
      </c>
    </row>
    <row r="2405" spans="1:34" x14ac:dyDescent="0.25">
      <c r="A2405">
        <v>44992</v>
      </c>
      <c r="C2405" t="s">
        <v>2489</v>
      </c>
      <c r="D2405" s="2" t="str">
        <f>TEXT(MID(Sales_Transactions[[#This Row],[Order Date]],2,5),"d/m/yyy")</f>
        <v>24/12/2012</v>
      </c>
      <c r="E2405" s="2" t="str">
        <f>TEXT(MID(Sales_Transactions[[#This Row],[Order Date]],2,5),"d")</f>
        <v>24</v>
      </c>
      <c r="F2405" s="2" t="str">
        <f>TEXT(MID(Sales_Transactions[[#This Row],[Order Date]],2,5),"m")</f>
        <v>12</v>
      </c>
      <c r="G2405" s="2" t="str">
        <f>TEXT(MID(Sales_Transactions[[#This Row],[Order Date]],2,5),"yyy")</f>
        <v>2012</v>
      </c>
      <c r="H2405" s="2" t="str">
        <f>TEXT(MID(Sales_Transactions[[#This Row],[Order Date]],2,5),"yyy/m")</f>
        <v>2012/12</v>
      </c>
      <c r="I2405" t="s">
        <v>101</v>
      </c>
      <c r="J2405">
        <f t="shared" si="222"/>
        <v>1</v>
      </c>
      <c r="K2405" s="2">
        <v>32</v>
      </c>
      <c r="L2405" s="3">
        <v>7110.24</v>
      </c>
      <c r="M2405" s="4">
        <v>0.06</v>
      </c>
      <c r="N2405" s="5" t="s">
        <v>34</v>
      </c>
      <c r="O2405" s="3">
        <v>-536.16999999999996</v>
      </c>
      <c r="P2405" s="3">
        <v>218.75</v>
      </c>
      <c r="Q2405" s="3">
        <v>69.64</v>
      </c>
      <c r="R2405" s="5" t="s">
        <v>298</v>
      </c>
      <c r="S2405" s="5" t="s">
        <v>2240</v>
      </c>
      <c r="T2405" s="5" t="str">
        <f t="shared" si="223"/>
        <v>Anthony Witt</v>
      </c>
      <c r="U2405" t="s">
        <v>1988</v>
      </c>
      <c r="V2405" s="5" t="s">
        <v>47</v>
      </c>
      <c r="W2405" s="5" t="s">
        <v>57</v>
      </c>
      <c r="X2405" s="5" t="s">
        <v>107</v>
      </c>
      <c r="Y2405" s="5" t="s">
        <v>397</v>
      </c>
      <c r="Z2405" s="5" t="s">
        <v>106</v>
      </c>
      <c r="AA2405" s="4">
        <v>0.72</v>
      </c>
      <c r="AB2405" s="1">
        <v>41269</v>
      </c>
      <c r="AC2405" s="1">
        <v>20577</v>
      </c>
      <c r="AD2405">
        <f t="shared" si="224"/>
        <v>2</v>
      </c>
      <c r="AE2405">
        <f t="shared" ca="1" si="225"/>
        <v>68</v>
      </c>
      <c r="AF2405" t="str">
        <f t="shared" ca="1" si="226"/>
        <v>Over 65</v>
      </c>
      <c r="AG2405" s="3">
        <f t="shared" si="227"/>
        <v>9.0080859375000006</v>
      </c>
      <c r="AH2405" t="str">
        <f>_xlfn.IFNA(VLOOKUP(Sales_Transactions[[#This Row],[Order ID]],Returned_Items[#All],2,FALSE),"Not Returned")</f>
        <v>Not Returned</v>
      </c>
    </row>
    <row r="2406" spans="1:34" x14ac:dyDescent="0.25">
      <c r="A2406">
        <v>45125</v>
      </c>
      <c r="C2406" t="s">
        <v>2057</v>
      </c>
      <c r="D2406" s="2" t="str">
        <f>TEXT(MID(Sales_Transactions[[#This Row],[Order Date]],2,5),"d/m/yyy")</f>
        <v>28/5/2012</v>
      </c>
      <c r="E2406" s="2" t="str">
        <f>TEXT(MID(Sales_Transactions[[#This Row],[Order Date]],2,5),"d")</f>
        <v>28</v>
      </c>
      <c r="F2406" s="2" t="str">
        <f>TEXT(MID(Sales_Transactions[[#This Row],[Order Date]],2,5),"m")</f>
        <v>5</v>
      </c>
      <c r="G2406" s="2" t="str">
        <f>TEXT(MID(Sales_Transactions[[#This Row],[Order Date]],2,5),"yyy")</f>
        <v>2012</v>
      </c>
      <c r="H2406" s="2" t="str">
        <f>TEXT(MID(Sales_Transactions[[#This Row],[Order Date]],2,5),"yyy/m")</f>
        <v>2012/5</v>
      </c>
      <c r="I2406" t="s">
        <v>101</v>
      </c>
      <c r="J2406">
        <f t="shared" si="222"/>
        <v>1</v>
      </c>
      <c r="K2406" s="2">
        <v>6</v>
      </c>
      <c r="L2406" s="3">
        <v>975.5</v>
      </c>
      <c r="M2406" s="4">
        <v>0.09</v>
      </c>
      <c r="N2406" s="5" t="s">
        <v>34</v>
      </c>
      <c r="O2406" s="3">
        <v>-252.01</v>
      </c>
      <c r="P2406" s="3">
        <v>160.97999999999999</v>
      </c>
      <c r="Q2406" s="3">
        <v>35.020000000000003</v>
      </c>
      <c r="R2406" s="5" t="s">
        <v>2226</v>
      </c>
      <c r="S2406" s="5" t="s">
        <v>929</v>
      </c>
      <c r="T2406" s="5" t="str">
        <f t="shared" si="223"/>
        <v>Erin Smith</v>
      </c>
      <c r="U2406" t="s">
        <v>1988</v>
      </c>
      <c r="V2406" s="5" t="s">
        <v>74</v>
      </c>
      <c r="W2406" s="5" t="s">
        <v>57</v>
      </c>
      <c r="X2406" s="5" t="s">
        <v>104</v>
      </c>
      <c r="Y2406" s="5" t="s">
        <v>597</v>
      </c>
      <c r="Z2406" s="5" t="s">
        <v>106</v>
      </c>
      <c r="AA2406" s="4">
        <v>0.72</v>
      </c>
      <c r="AB2406" s="1">
        <v>41058</v>
      </c>
      <c r="AC2406" s="1">
        <v>22902</v>
      </c>
      <c r="AD2406">
        <f t="shared" si="224"/>
        <v>1</v>
      </c>
      <c r="AE2406">
        <f t="shared" ca="1" si="225"/>
        <v>61</v>
      </c>
      <c r="AF2406" t="str">
        <f t="shared" ca="1" si="226"/>
        <v>18-64</v>
      </c>
      <c r="AG2406" s="3">
        <f t="shared" si="227"/>
        <v>32.642519666666665</v>
      </c>
      <c r="AH2406" t="str">
        <f>_xlfn.IFNA(VLOOKUP(Sales_Transactions[[#This Row],[Order ID]],Returned_Items[#All],2,FALSE),"Not Returned")</f>
        <v>Not Returned</v>
      </c>
    </row>
    <row r="2407" spans="1:34" x14ac:dyDescent="0.25">
      <c r="A2407">
        <v>45125</v>
      </c>
      <c r="C2407" t="s">
        <v>2057</v>
      </c>
      <c r="D2407" s="2" t="str">
        <f>TEXT(MID(Sales_Transactions[[#This Row],[Order Date]],2,5),"d/m/yyy")</f>
        <v>28/5/2012</v>
      </c>
      <c r="E2407" s="2" t="str">
        <f>TEXT(MID(Sales_Transactions[[#This Row],[Order Date]],2,5),"d")</f>
        <v>28</v>
      </c>
      <c r="F2407" s="2" t="str">
        <f>TEXT(MID(Sales_Transactions[[#This Row],[Order Date]],2,5),"m")</f>
        <v>5</v>
      </c>
      <c r="G2407" s="2" t="str">
        <f>TEXT(MID(Sales_Transactions[[#This Row],[Order Date]],2,5),"yyy")</f>
        <v>2012</v>
      </c>
      <c r="H2407" s="2" t="str">
        <f>TEXT(MID(Sales_Transactions[[#This Row],[Order Date]],2,5),"yyy/m")</f>
        <v>2012/5</v>
      </c>
      <c r="I2407" t="s">
        <v>101</v>
      </c>
      <c r="J2407">
        <f t="shared" si="222"/>
        <v>1</v>
      </c>
      <c r="K2407" s="2">
        <v>32</v>
      </c>
      <c r="L2407" s="3">
        <v>4834.8</v>
      </c>
      <c r="M2407" s="4">
        <v>0</v>
      </c>
      <c r="N2407" s="5" t="s">
        <v>23</v>
      </c>
      <c r="O2407" s="3">
        <v>1193.1099999999999</v>
      </c>
      <c r="P2407" s="3">
        <v>175.99</v>
      </c>
      <c r="Q2407" s="3">
        <v>4.99</v>
      </c>
      <c r="R2407" s="5" t="s">
        <v>2226</v>
      </c>
      <c r="S2407" s="5" t="s">
        <v>929</v>
      </c>
      <c r="T2407" s="5" t="str">
        <f t="shared" si="223"/>
        <v>Erin Smith</v>
      </c>
      <c r="U2407" t="s">
        <v>1988</v>
      </c>
      <c r="V2407" s="5" t="s">
        <v>74</v>
      </c>
      <c r="W2407" s="5" t="s">
        <v>48</v>
      </c>
      <c r="X2407" s="5" t="s">
        <v>49</v>
      </c>
      <c r="Y2407" s="5" t="s">
        <v>1321</v>
      </c>
      <c r="Z2407" s="5" t="s">
        <v>43</v>
      </c>
      <c r="AA2407" s="4">
        <v>0.59</v>
      </c>
      <c r="AB2407" s="1">
        <v>41058</v>
      </c>
      <c r="AC2407" s="1">
        <v>22559</v>
      </c>
      <c r="AD2407">
        <f t="shared" si="224"/>
        <v>1</v>
      </c>
      <c r="AE2407">
        <f t="shared" ca="1" si="225"/>
        <v>62</v>
      </c>
      <c r="AF2407" t="str">
        <f t="shared" ca="1" si="226"/>
        <v>18-64</v>
      </c>
      <c r="AG2407" s="3">
        <f t="shared" si="227"/>
        <v>5.6556250000000006</v>
      </c>
      <c r="AH2407" t="str">
        <f>_xlfn.IFNA(VLOOKUP(Sales_Transactions[[#This Row],[Order ID]],Returned_Items[#All],2,FALSE),"Not Returned")</f>
        <v>Not Returned</v>
      </c>
    </row>
    <row r="2408" spans="1:34" x14ac:dyDescent="0.25">
      <c r="A2408">
        <v>45190</v>
      </c>
      <c r="C2408" t="s">
        <v>2490</v>
      </c>
      <c r="D2408" s="2" t="str">
        <f>TEXT(MID(Sales_Transactions[[#This Row],[Order Date]],2,5),"d/m/yyy")</f>
        <v>19/11/2010</v>
      </c>
      <c r="E2408" s="2" t="str">
        <f>TEXT(MID(Sales_Transactions[[#This Row],[Order Date]],2,5),"d")</f>
        <v>19</v>
      </c>
      <c r="F2408" s="2" t="str">
        <f>TEXT(MID(Sales_Transactions[[#This Row],[Order Date]],2,5),"m")</f>
        <v>11</v>
      </c>
      <c r="G2408" s="2" t="str">
        <f>TEXT(MID(Sales_Transactions[[#This Row],[Order Date]],2,5),"yyy")</f>
        <v>2010</v>
      </c>
      <c r="H2408" s="2" t="str">
        <f>TEXT(MID(Sales_Transactions[[#This Row],[Order Date]],2,5),"yyy/m")</f>
        <v>2010/11</v>
      </c>
      <c r="I2408" t="s">
        <v>33</v>
      </c>
      <c r="J2408">
        <f t="shared" si="222"/>
        <v>4</v>
      </c>
      <c r="K2408" s="2">
        <v>13</v>
      </c>
      <c r="L2408" s="3">
        <v>2084.96</v>
      </c>
      <c r="M2408" s="4">
        <v>0</v>
      </c>
      <c r="N2408" s="5" t="s">
        <v>34</v>
      </c>
      <c r="O2408" s="3">
        <v>135.26</v>
      </c>
      <c r="P2408" s="3">
        <v>150.97999999999999</v>
      </c>
      <c r="Q2408" s="3">
        <v>43.71</v>
      </c>
      <c r="R2408" s="5" t="s">
        <v>2312</v>
      </c>
      <c r="S2408" s="5" t="s">
        <v>2282</v>
      </c>
      <c r="T2408" s="5" t="str">
        <f t="shared" si="223"/>
        <v>George Ashbrook</v>
      </c>
      <c r="U2408" t="s">
        <v>1988</v>
      </c>
      <c r="V2408" s="5" t="s">
        <v>27</v>
      </c>
      <c r="W2408" s="5" t="s">
        <v>57</v>
      </c>
      <c r="X2408" s="5" t="s">
        <v>154</v>
      </c>
      <c r="Y2408" s="5" t="s">
        <v>2278</v>
      </c>
      <c r="Z2408" s="5" t="s">
        <v>40</v>
      </c>
      <c r="AA2408" s="4">
        <v>0.55000000000000004</v>
      </c>
      <c r="AB2408" s="1">
        <v>40501</v>
      </c>
      <c r="AC2408" s="1">
        <v>22286</v>
      </c>
      <c r="AD2408">
        <f t="shared" si="224"/>
        <v>0</v>
      </c>
      <c r="AE2408">
        <f t="shared" ca="1" si="225"/>
        <v>63</v>
      </c>
      <c r="AF2408" t="str">
        <f t="shared" ca="1" si="226"/>
        <v>18-64</v>
      </c>
      <c r="AG2408" s="3">
        <f t="shared" si="227"/>
        <v>14.976153846153846</v>
      </c>
      <c r="AH2408" t="str">
        <f>_xlfn.IFNA(VLOOKUP(Sales_Transactions[[#This Row],[Order ID]],Returned_Items[#All],2,FALSE),"Not Returned")</f>
        <v>Not Returned</v>
      </c>
    </row>
    <row r="2409" spans="1:34" x14ac:dyDescent="0.25">
      <c r="A2409">
        <v>45414</v>
      </c>
      <c r="C2409" t="s">
        <v>2491</v>
      </c>
      <c r="D2409" s="2" t="str">
        <f>TEXT(MID(Sales_Transactions[[#This Row],[Order Date]],2,5),"d/m/yyy")</f>
        <v>11/2/2009</v>
      </c>
      <c r="E2409" s="2" t="str">
        <f>TEXT(MID(Sales_Transactions[[#This Row],[Order Date]],2,5),"d")</f>
        <v>11</v>
      </c>
      <c r="F2409" s="2" t="str">
        <f>TEXT(MID(Sales_Transactions[[#This Row],[Order Date]],2,5),"m")</f>
        <v>2</v>
      </c>
      <c r="G2409" s="2" t="str">
        <f>TEXT(MID(Sales_Transactions[[#This Row],[Order Date]],2,5),"yyy")</f>
        <v>2009</v>
      </c>
      <c r="H2409" s="2" t="str">
        <f>TEXT(MID(Sales_Transactions[[#This Row],[Order Date]],2,5),"yyy/m")</f>
        <v>2009/2</v>
      </c>
      <c r="I2409" t="s">
        <v>101</v>
      </c>
      <c r="J2409">
        <f t="shared" si="222"/>
        <v>1</v>
      </c>
      <c r="K2409" s="2">
        <v>17</v>
      </c>
      <c r="L2409" s="3">
        <v>1002.73</v>
      </c>
      <c r="M2409" s="4">
        <v>0.08</v>
      </c>
      <c r="N2409" s="5" t="s">
        <v>23</v>
      </c>
      <c r="O2409" s="3">
        <v>-563.86</v>
      </c>
      <c r="P2409" s="3">
        <v>60.98</v>
      </c>
      <c r="Q2409" s="3">
        <v>49</v>
      </c>
      <c r="R2409" s="5" t="s">
        <v>2312</v>
      </c>
      <c r="S2409" s="5" t="s">
        <v>2282</v>
      </c>
      <c r="T2409" s="5" t="str">
        <f t="shared" si="223"/>
        <v>George Ashbrook</v>
      </c>
      <c r="U2409" t="s">
        <v>1988</v>
      </c>
      <c r="V2409" s="5" t="s">
        <v>37</v>
      </c>
      <c r="W2409" s="5" t="s">
        <v>28</v>
      </c>
      <c r="X2409" s="5" t="s">
        <v>38</v>
      </c>
      <c r="Y2409" s="5" t="s">
        <v>786</v>
      </c>
      <c r="Z2409" s="5" t="s">
        <v>31</v>
      </c>
      <c r="AA2409" s="4">
        <v>0.59</v>
      </c>
      <c r="AB2409" s="1">
        <v>39856</v>
      </c>
      <c r="AC2409" s="1">
        <v>22561</v>
      </c>
      <c r="AD2409">
        <f t="shared" si="224"/>
        <v>1</v>
      </c>
      <c r="AE2409">
        <f t="shared" ca="1" si="225"/>
        <v>62</v>
      </c>
      <c r="AF2409" t="str">
        <f t="shared" ca="1" si="226"/>
        <v>18-64</v>
      </c>
      <c r="AG2409" s="3">
        <f t="shared" si="227"/>
        <v>6.4665421176470588</v>
      </c>
      <c r="AH2409" t="str">
        <f>_xlfn.IFNA(VLOOKUP(Sales_Transactions[[#This Row],[Order ID]],Returned_Items[#All],2,FALSE),"Not Returned")</f>
        <v>Not Returned</v>
      </c>
    </row>
    <row r="2410" spans="1:34" x14ac:dyDescent="0.25">
      <c r="A2410">
        <v>45700</v>
      </c>
      <c r="C2410" t="s">
        <v>1617</v>
      </c>
      <c r="D2410" s="2" t="str">
        <f>TEXT(MID(Sales_Transactions[[#This Row],[Order Date]],2,5),"d/m/yyy")</f>
        <v>13/11/2012</v>
      </c>
      <c r="E2410" s="2" t="str">
        <f>TEXT(MID(Sales_Transactions[[#This Row],[Order Date]],2,5),"d")</f>
        <v>13</v>
      </c>
      <c r="F2410" s="2" t="str">
        <f>TEXT(MID(Sales_Transactions[[#This Row],[Order Date]],2,5),"m")</f>
        <v>11</v>
      </c>
      <c r="G2410" s="2" t="str">
        <f>TEXT(MID(Sales_Transactions[[#This Row],[Order Date]],2,5),"yyy")</f>
        <v>2012</v>
      </c>
      <c r="H2410" s="2" t="str">
        <f>TEXT(MID(Sales_Transactions[[#This Row],[Order Date]],2,5),"yyy/m")</f>
        <v>2012/11</v>
      </c>
      <c r="I2410" t="s">
        <v>33</v>
      </c>
      <c r="J2410">
        <f t="shared" si="222"/>
        <v>4</v>
      </c>
      <c r="K2410" s="2">
        <v>43</v>
      </c>
      <c r="L2410" s="3">
        <v>1704.58</v>
      </c>
      <c r="M2410" s="4">
        <v>0.02</v>
      </c>
      <c r="N2410" s="5" t="s">
        <v>23</v>
      </c>
      <c r="O2410" s="3">
        <v>518.48</v>
      </c>
      <c r="P2410" s="3">
        <v>38.06</v>
      </c>
      <c r="Q2410" s="3">
        <v>4.5</v>
      </c>
      <c r="R2410" s="5" t="s">
        <v>2155</v>
      </c>
      <c r="S2410" s="5" t="s">
        <v>137</v>
      </c>
      <c r="T2410" s="5" t="str">
        <f t="shared" si="223"/>
        <v>Nat Carroll</v>
      </c>
      <c r="U2410" t="s">
        <v>1988</v>
      </c>
      <c r="V2410" s="5" t="s">
        <v>74</v>
      </c>
      <c r="W2410" s="5" t="s">
        <v>28</v>
      </c>
      <c r="X2410" s="5" t="s">
        <v>38</v>
      </c>
      <c r="Y2410" s="5" t="s">
        <v>2492</v>
      </c>
      <c r="Z2410" s="5" t="s">
        <v>43</v>
      </c>
      <c r="AA2410" s="4">
        <v>0.56000000000000005</v>
      </c>
      <c r="AB2410" s="1">
        <v>41226</v>
      </c>
      <c r="AC2410" s="1">
        <v>22379</v>
      </c>
      <c r="AD2410">
        <f t="shared" si="224"/>
        <v>0</v>
      </c>
      <c r="AE2410">
        <f t="shared" ca="1" si="225"/>
        <v>63</v>
      </c>
      <c r="AF2410" t="str">
        <f t="shared" ca="1" si="226"/>
        <v>18-64</v>
      </c>
      <c r="AG2410" s="3">
        <f t="shared" si="227"/>
        <v>0.98959041860465113</v>
      </c>
      <c r="AH2410" t="str">
        <f>_xlfn.IFNA(VLOOKUP(Sales_Transactions[[#This Row],[Order ID]],Returned_Items[#All],2,FALSE),"Not Returned")</f>
        <v>Not Returned</v>
      </c>
    </row>
    <row r="2411" spans="1:34" x14ac:dyDescent="0.25">
      <c r="A2411">
        <v>45824</v>
      </c>
      <c r="C2411" t="s">
        <v>1429</v>
      </c>
      <c r="D2411" s="2" t="str">
        <f>TEXT(MID(Sales_Transactions[[#This Row],[Order Date]],2,5),"d/m/yyy")</f>
        <v>6/12/2009</v>
      </c>
      <c r="E2411" s="2" t="str">
        <f>TEXT(MID(Sales_Transactions[[#This Row],[Order Date]],2,5),"d")</f>
        <v>6</v>
      </c>
      <c r="F2411" s="2" t="str">
        <f>TEXT(MID(Sales_Transactions[[#This Row],[Order Date]],2,5),"m")</f>
        <v>12</v>
      </c>
      <c r="G2411" s="2" t="str">
        <f>TEXT(MID(Sales_Transactions[[#This Row],[Order Date]],2,5),"yyy")</f>
        <v>2009</v>
      </c>
      <c r="H2411" s="2" t="str">
        <f>TEXT(MID(Sales_Transactions[[#This Row],[Order Date]],2,5),"yyy/m")</f>
        <v>2009/12</v>
      </c>
      <c r="I2411" t="s">
        <v>52</v>
      </c>
      <c r="J2411">
        <f t="shared" si="222"/>
        <v>1</v>
      </c>
      <c r="K2411" s="2">
        <v>44</v>
      </c>
      <c r="L2411" s="3">
        <v>6123.48</v>
      </c>
      <c r="M2411" s="4">
        <v>0.08</v>
      </c>
      <c r="N2411" s="5" t="s">
        <v>23</v>
      </c>
      <c r="O2411" s="3">
        <v>1232.79</v>
      </c>
      <c r="P2411" s="3">
        <v>140.81</v>
      </c>
      <c r="Q2411" s="3">
        <v>24.49</v>
      </c>
      <c r="R2411" s="5" t="s">
        <v>2081</v>
      </c>
      <c r="S2411" s="5" t="s">
        <v>2233</v>
      </c>
      <c r="T2411" s="5" t="str">
        <f t="shared" si="223"/>
        <v>Duane Huffman</v>
      </c>
      <c r="U2411" t="s">
        <v>1988</v>
      </c>
      <c r="V2411" s="5" t="s">
        <v>37</v>
      </c>
      <c r="W2411" s="5" t="s">
        <v>57</v>
      </c>
      <c r="X2411" s="5" t="s">
        <v>154</v>
      </c>
      <c r="Y2411" s="5" t="s">
        <v>502</v>
      </c>
      <c r="Z2411" s="5" t="s">
        <v>31</v>
      </c>
      <c r="AA2411" s="4">
        <v>0.56999999999999995</v>
      </c>
      <c r="AB2411" s="1">
        <v>40155</v>
      </c>
      <c r="AC2411" s="1">
        <v>21635</v>
      </c>
      <c r="AD2411">
        <f t="shared" si="224"/>
        <v>2</v>
      </c>
      <c r="AE2411">
        <f t="shared" ca="1" si="225"/>
        <v>65</v>
      </c>
      <c r="AF2411" t="str">
        <f t="shared" ca="1" si="226"/>
        <v>Over 65</v>
      </c>
      <c r="AG2411" s="3">
        <f t="shared" si="227"/>
        <v>3.7542580000000001</v>
      </c>
      <c r="AH2411" t="str">
        <f>_xlfn.IFNA(VLOOKUP(Sales_Transactions[[#This Row],[Order ID]],Returned_Items[#All],2,FALSE),"Not Returned")</f>
        <v>Not Returned</v>
      </c>
    </row>
    <row r="2412" spans="1:34" x14ac:dyDescent="0.25">
      <c r="A2412">
        <v>45991</v>
      </c>
      <c r="C2412" t="s">
        <v>1366</v>
      </c>
      <c r="D2412" s="2" t="str">
        <f>TEXT(MID(Sales_Transactions[[#This Row],[Order Date]],2,5),"d/m/yyy")</f>
        <v>14/2/2011</v>
      </c>
      <c r="E2412" s="2" t="str">
        <f>TEXT(MID(Sales_Transactions[[#This Row],[Order Date]],2,5),"d")</f>
        <v>14</v>
      </c>
      <c r="F2412" s="2" t="str">
        <f>TEXT(MID(Sales_Transactions[[#This Row],[Order Date]],2,5),"m")</f>
        <v>2</v>
      </c>
      <c r="G2412" s="2" t="str">
        <f>TEXT(MID(Sales_Transactions[[#This Row],[Order Date]],2,5),"yyy")</f>
        <v>2011</v>
      </c>
      <c r="H2412" s="2" t="str">
        <f>TEXT(MID(Sales_Transactions[[#This Row],[Order Date]],2,5),"yyy/m")</f>
        <v>2011/2</v>
      </c>
      <c r="I2412" t="s">
        <v>22</v>
      </c>
      <c r="J2412">
        <f t="shared" si="222"/>
        <v>2</v>
      </c>
      <c r="K2412" s="2">
        <v>1</v>
      </c>
      <c r="L2412" s="3">
        <v>131.27000000000001</v>
      </c>
      <c r="M2412" s="4">
        <v>0.1</v>
      </c>
      <c r="N2412" s="5" t="s">
        <v>34</v>
      </c>
      <c r="O2412" s="3">
        <v>-68.16</v>
      </c>
      <c r="P2412" s="3">
        <v>100.98</v>
      </c>
      <c r="Q2412" s="3">
        <v>35.840000000000003</v>
      </c>
      <c r="R2412" s="5" t="s">
        <v>2312</v>
      </c>
      <c r="S2412" s="5" t="s">
        <v>2282</v>
      </c>
      <c r="T2412" s="5" t="str">
        <f t="shared" si="223"/>
        <v>George Ashbrook</v>
      </c>
      <c r="U2412" t="s">
        <v>1988</v>
      </c>
      <c r="V2412" s="5" t="s">
        <v>37</v>
      </c>
      <c r="W2412" s="5" t="s">
        <v>57</v>
      </c>
      <c r="X2412" s="5" t="s">
        <v>104</v>
      </c>
      <c r="Y2412" s="5" t="s">
        <v>1198</v>
      </c>
      <c r="Z2412" s="5" t="s">
        <v>106</v>
      </c>
      <c r="AA2412" s="4">
        <v>0.62</v>
      </c>
      <c r="AB2412" s="1">
        <v>40590</v>
      </c>
      <c r="AC2412" s="1">
        <v>21873</v>
      </c>
      <c r="AD2412">
        <f t="shared" si="224"/>
        <v>2</v>
      </c>
      <c r="AE2412">
        <f t="shared" ca="1" si="225"/>
        <v>64</v>
      </c>
      <c r="AF2412" t="str">
        <f t="shared" ca="1" si="226"/>
        <v>18-64</v>
      </c>
      <c r="AG2412" s="3">
        <f t="shared" si="227"/>
        <v>136.71902</v>
      </c>
      <c r="AH2412" t="str">
        <f>_xlfn.IFNA(VLOOKUP(Sales_Transactions[[#This Row],[Order ID]],Returned_Items[#All],2,FALSE),"Not Returned")</f>
        <v>Not Returned</v>
      </c>
    </row>
    <row r="2413" spans="1:34" x14ac:dyDescent="0.25">
      <c r="A2413">
        <v>45991</v>
      </c>
      <c r="C2413" t="s">
        <v>1366</v>
      </c>
      <c r="D2413" s="2" t="str">
        <f>TEXT(MID(Sales_Transactions[[#This Row],[Order Date]],2,5),"d/m/yyy")</f>
        <v>14/2/2011</v>
      </c>
      <c r="E2413" s="2" t="str">
        <f>TEXT(MID(Sales_Transactions[[#This Row],[Order Date]],2,5),"d")</f>
        <v>14</v>
      </c>
      <c r="F2413" s="2" t="str">
        <f>TEXT(MID(Sales_Transactions[[#This Row],[Order Date]],2,5),"m")</f>
        <v>2</v>
      </c>
      <c r="G2413" s="2" t="str">
        <f>TEXT(MID(Sales_Transactions[[#This Row],[Order Date]],2,5),"yyy")</f>
        <v>2011</v>
      </c>
      <c r="H2413" s="2" t="str">
        <f>TEXT(MID(Sales_Transactions[[#This Row],[Order Date]],2,5),"yyy/m")</f>
        <v>2011/2</v>
      </c>
      <c r="I2413" t="s">
        <v>22</v>
      </c>
      <c r="J2413">
        <f t="shared" si="222"/>
        <v>2</v>
      </c>
      <c r="K2413" s="2">
        <v>50</v>
      </c>
      <c r="L2413" s="3">
        <v>196.39</v>
      </c>
      <c r="M2413" s="4">
        <v>7.0000000000000007E-2</v>
      </c>
      <c r="N2413" s="5" t="s">
        <v>23</v>
      </c>
      <c r="O2413" s="3">
        <v>82.6</v>
      </c>
      <c r="P2413" s="3">
        <v>4.13</v>
      </c>
      <c r="Q2413" s="3">
        <v>0.5</v>
      </c>
      <c r="R2413" s="5" t="s">
        <v>2312</v>
      </c>
      <c r="S2413" s="5" t="s">
        <v>2282</v>
      </c>
      <c r="T2413" s="5" t="str">
        <f t="shared" si="223"/>
        <v>George Ashbrook</v>
      </c>
      <c r="U2413" t="s">
        <v>1988</v>
      </c>
      <c r="V2413" s="5" t="s">
        <v>37</v>
      </c>
      <c r="W2413" s="5" t="s">
        <v>28</v>
      </c>
      <c r="X2413" s="5" t="s">
        <v>115</v>
      </c>
      <c r="Y2413" s="5" t="s">
        <v>275</v>
      </c>
      <c r="Z2413" s="5" t="s">
        <v>43</v>
      </c>
      <c r="AA2413" s="4">
        <v>0.39</v>
      </c>
      <c r="AB2413" s="1">
        <v>40592</v>
      </c>
      <c r="AC2413" s="1">
        <v>21734</v>
      </c>
      <c r="AD2413">
        <f t="shared" si="224"/>
        <v>4</v>
      </c>
      <c r="AE2413">
        <f t="shared" ca="1" si="225"/>
        <v>65</v>
      </c>
      <c r="AF2413" t="str">
        <f t="shared" ca="1" si="226"/>
        <v>Over 65</v>
      </c>
      <c r="AG2413" s="3">
        <f t="shared" si="227"/>
        <v>9.2542180000000002E-2</v>
      </c>
      <c r="AH2413" t="str">
        <f>_xlfn.IFNA(VLOOKUP(Sales_Transactions[[#This Row],[Order ID]],Returned_Items[#All],2,FALSE),"Not Returned")</f>
        <v>Not Returned</v>
      </c>
    </row>
    <row r="2414" spans="1:34" x14ac:dyDescent="0.25">
      <c r="A2414">
        <v>46307</v>
      </c>
      <c r="C2414" t="s">
        <v>2493</v>
      </c>
      <c r="D2414" s="2" t="str">
        <f>TEXT(MID(Sales_Transactions[[#This Row],[Order Date]],2,5),"d/m/yyy")</f>
        <v>6/2/2011</v>
      </c>
      <c r="E2414" s="2" t="str">
        <f>TEXT(MID(Sales_Transactions[[#This Row],[Order Date]],2,5),"d")</f>
        <v>6</v>
      </c>
      <c r="F2414" s="2" t="str">
        <f>TEXT(MID(Sales_Transactions[[#This Row],[Order Date]],2,5),"m")</f>
        <v>2</v>
      </c>
      <c r="G2414" s="2" t="str">
        <f>TEXT(MID(Sales_Transactions[[#This Row],[Order Date]],2,5),"yyy")</f>
        <v>2011</v>
      </c>
      <c r="H2414" s="2" t="str">
        <f>TEXT(MID(Sales_Transactions[[#This Row],[Order Date]],2,5),"yyy/m")</f>
        <v>2011/2</v>
      </c>
      <c r="I2414" t="s">
        <v>78</v>
      </c>
      <c r="J2414">
        <f t="shared" si="222"/>
        <v>3</v>
      </c>
      <c r="K2414" s="2">
        <v>32</v>
      </c>
      <c r="L2414" s="3">
        <v>643.53</v>
      </c>
      <c r="M2414" s="4">
        <v>0.05</v>
      </c>
      <c r="N2414" s="5" t="s">
        <v>23</v>
      </c>
      <c r="O2414" s="3">
        <v>175.97</v>
      </c>
      <c r="P2414" s="3">
        <v>19.98</v>
      </c>
      <c r="Q2414" s="3">
        <v>5.77</v>
      </c>
      <c r="R2414" s="5" t="s">
        <v>2362</v>
      </c>
      <c r="S2414" s="5" t="s">
        <v>2363</v>
      </c>
      <c r="T2414" s="5" t="str">
        <f t="shared" si="223"/>
        <v>Jonathan Howell</v>
      </c>
      <c r="U2414" t="s">
        <v>1988</v>
      </c>
      <c r="V2414" s="5" t="s">
        <v>37</v>
      </c>
      <c r="W2414" s="5" t="s">
        <v>28</v>
      </c>
      <c r="X2414" s="5" t="s">
        <v>75</v>
      </c>
      <c r="Y2414" s="5" t="s">
        <v>300</v>
      </c>
      <c r="Z2414" s="5" t="s">
        <v>43</v>
      </c>
      <c r="AA2414" s="4">
        <v>0.38</v>
      </c>
      <c r="AB2414" s="1">
        <v>40580</v>
      </c>
      <c r="AC2414" s="1">
        <v>21837</v>
      </c>
      <c r="AD2414">
        <f t="shared" si="224"/>
        <v>0</v>
      </c>
      <c r="AE2414">
        <f t="shared" ca="1" si="225"/>
        <v>64</v>
      </c>
      <c r="AF2414" t="str">
        <f t="shared" ca="1" si="226"/>
        <v>18-64</v>
      </c>
      <c r="AG2414" s="3">
        <f t="shared" si="227"/>
        <v>0.80437531250000005</v>
      </c>
      <c r="AH2414" t="str">
        <f>_xlfn.IFNA(VLOOKUP(Sales_Transactions[[#This Row],[Order ID]],Returned_Items[#All],2,FALSE),"Not Returned")</f>
        <v>Not Returned</v>
      </c>
    </row>
    <row r="2415" spans="1:34" hidden="1" x14ac:dyDescent="0.25">
      <c r="A2415">
        <v>46307</v>
      </c>
      <c r="C2415" t="s">
        <v>2493</v>
      </c>
      <c r="D2415" s="2" t="str">
        <f>TEXT(MID(Sales_Transactions[[#This Row],[Order Date]],2,5),"d/m/yyy")</f>
        <v>6/2/2011</v>
      </c>
      <c r="E2415" s="2" t="str">
        <f>TEXT(MID(Sales_Transactions[[#This Row],[Order Date]],2,5),"d")</f>
        <v>6</v>
      </c>
      <c r="F2415" s="2" t="str">
        <f>TEXT(MID(Sales_Transactions[[#This Row],[Order Date]],2,5),"m")</f>
        <v>2</v>
      </c>
      <c r="G2415" s="2" t="str">
        <f>TEXT(MID(Sales_Transactions[[#This Row],[Order Date]],2,5),"yyy")</f>
        <v>2011</v>
      </c>
      <c r="H2415" s="2" t="str">
        <f>TEXT(MID(Sales_Transactions[[#This Row],[Order Date]],2,5),"yyy/m")</f>
        <v>2011/2</v>
      </c>
      <c r="I2415" t="s">
        <v>78</v>
      </c>
      <c r="J2415">
        <f t="shared" si="222"/>
        <v>3</v>
      </c>
      <c r="K2415" s="2">
        <v>27</v>
      </c>
      <c r="L2415">
        <v>1217.77</v>
      </c>
      <c r="M2415">
        <v>0.01</v>
      </c>
      <c r="N2415" t="s">
        <v>23</v>
      </c>
      <c r="O2415">
        <v>283.14</v>
      </c>
      <c r="P2415">
        <v>42.76</v>
      </c>
      <c r="Q2415">
        <v>6.22</v>
      </c>
      <c r="R2415" t="s">
        <v>2362</v>
      </c>
      <c r="S2415" t="s">
        <v>2363</v>
      </c>
      <c r="T2415" t="str">
        <f t="shared" si="223"/>
        <v>Jonathan Howell</v>
      </c>
      <c r="U2415" t="s">
        <v>1988</v>
      </c>
      <c r="V2415" t="s">
        <v>37</v>
      </c>
      <c r="W2415" t="s">
        <v>28</v>
      </c>
      <c r="X2415" t="s">
        <v>29</v>
      </c>
      <c r="Y2415" t="s">
        <v>65</v>
      </c>
      <c r="Z2415" t="s">
        <v>43</v>
      </c>
      <c r="AA2415"/>
      <c r="AB2415" s="1">
        <v>40583</v>
      </c>
      <c r="AC2415" s="1">
        <v>13472</v>
      </c>
      <c r="AD2415">
        <f t="shared" si="224"/>
        <v>3</v>
      </c>
      <c r="AE2415">
        <f t="shared" ca="1" si="225"/>
        <v>87</v>
      </c>
      <c r="AF2415" t="str">
        <f t="shared" ca="1" si="226"/>
        <v>Over 65</v>
      </c>
      <c r="AG2415">
        <f t="shared" si="227"/>
        <v>1.8139157037037037</v>
      </c>
      <c r="AH2415" t="str">
        <f>_xlfn.IFNA(VLOOKUP(Sales_Transactions[[#This Row],[Order ID]],Returned_Items[#All],2,FALSE),"Not Returned")</f>
        <v>Not Returned</v>
      </c>
    </row>
    <row r="2416" spans="1:34" x14ac:dyDescent="0.25">
      <c r="A2416">
        <v>46434</v>
      </c>
      <c r="C2416" t="s">
        <v>465</v>
      </c>
      <c r="D2416" s="2" t="str">
        <f>TEXT(MID(Sales_Transactions[[#This Row],[Order Date]],2,5),"d/m/yyy")</f>
        <v>1/4/2010</v>
      </c>
      <c r="E2416" s="2" t="str">
        <f>TEXT(MID(Sales_Transactions[[#This Row],[Order Date]],2,5),"d")</f>
        <v>1</v>
      </c>
      <c r="F2416" s="2" t="str">
        <f>TEXT(MID(Sales_Transactions[[#This Row],[Order Date]],2,5),"m")</f>
        <v>4</v>
      </c>
      <c r="G2416" s="2" t="str">
        <f>TEXT(MID(Sales_Transactions[[#This Row],[Order Date]],2,5),"yyy")</f>
        <v>2010</v>
      </c>
      <c r="H2416" s="2" t="str">
        <f>TEXT(MID(Sales_Transactions[[#This Row],[Order Date]],2,5),"yyy/m")</f>
        <v>2010/4</v>
      </c>
      <c r="I2416" t="s">
        <v>101</v>
      </c>
      <c r="J2416">
        <f t="shared" si="222"/>
        <v>1</v>
      </c>
      <c r="K2416" s="2">
        <v>34</v>
      </c>
      <c r="L2416" s="3">
        <v>800.39</v>
      </c>
      <c r="M2416" s="4">
        <v>0.06</v>
      </c>
      <c r="N2416" s="5" t="s">
        <v>23</v>
      </c>
      <c r="O2416" s="3">
        <v>270.29000000000002</v>
      </c>
      <c r="P2416" s="3">
        <v>24.95</v>
      </c>
      <c r="Q2416" s="3">
        <v>2.99</v>
      </c>
      <c r="R2416" s="5" t="s">
        <v>1789</v>
      </c>
      <c r="S2416" s="5" t="s">
        <v>1790</v>
      </c>
      <c r="T2416" s="5" t="str">
        <f t="shared" si="223"/>
        <v>David Philippe</v>
      </c>
      <c r="U2416" t="s">
        <v>1988</v>
      </c>
      <c r="V2416" s="5" t="s">
        <v>37</v>
      </c>
      <c r="W2416" s="5" t="s">
        <v>28</v>
      </c>
      <c r="X2416" s="5" t="s">
        <v>41</v>
      </c>
      <c r="Y2416" s="5" t="s">
        <v>2494</v>
      </c>
      <c r="Z2416" s="5" t="s">
        <v>43</v>
      </c>
      <c r="AA2416" s="4">
        <v>0.39</v>
      </c>
      <c r="AB2416" s="1">
        <v>40270</v>
      </c>
      <c r="AC2416" s="1">
        <v>13697</v>
      </c>
      <c r="AD2416">
        <f t="shared" si="224"/>
        <v>1</v>
      </c>
      <c r="AE2416">
        <f t="shared" ca="1" si="225"/>
        <v>87</v>
      </c>
      <c r="AF2416" t="str">
        <f t="shared" ca="1" si="226"/>
        <v>Over 65</v>
      </c>
      <c r="AG2416" s="3">
        <f t="shared" si="227"/>
        <v>0.82132441176470583</v>
      </c>
      <c r="AH2416" t="str">
        <f>_xlfn.IFNA(VLOOKUP(Sales_Transactions[[#This Row],[Order ID]],Returned_Items[#All],2,FALSE),"Not Returned")</f>
        <v>Not Returned</v>
      </c>
    </row>
    <row r="2417" spans="1:34" x14ac:dyDescent="0.25">
      <c r="A2417">
        <v>46466</v>
      </c>
      <c r="C2417" t="s">
        <v>2495</v>
      </c>
      <c r="D2417" s="2" t="str">
        <f>TEXT(MID(Sales_Transactions[[#This Row],[Order Date]],2,5),"d/m/yyy")</f>
        <v>21/2/2012</v>
      </c>
      <c r="E2417" s="2" t="str">
        <f>TEXT(MID(Sales_Transactions[[#This Row],[Order Date]],2,5),"d")</f>
        <v>21</v>
      </c>
      <c r="F2417" s="2" t="str">
        <f>TEXT(MID(Sales_Transactions[[#This Row],[Order Date]],2,5),"m")</f>
        <v>2</v>
      </c>
      <c r="G2417" s="2" t="str">
        <f>TEXT(MID(Sales_Transactions[[#This Row],[Order Date]],2,5),"yyy")</f>
        <v>2012</v>
      </c>
      <c r="H2417" s="2" t="str">
        <f>TEXT(MID(Sales_Transactions[[#This Row],[Order Date]],2,5),"yyy/m")</f>
        <v>2012/2</v>
      </c>
      <c r="I2417" t="s">
        <v>78</v>
      </c>
      <c r="J2417">
        <f t="shared" si="222"/>
        <v>3</v>
      </c>
      <c r="K2417" s="2">
        <v>7</v>
      </c>
      <c r="L2417" s="3">
        <v>271.27</v>
      </c>
      <c r="M2417" s="4">
        <v>0.05</v>
      </c>
      <c r="N2417" s="5" t="s">
        <v>23</v>
      </c>
      <c r="O2417" s="3">
        <v>71.31</v>
      </c>
      <c r="P2417" s="3">
        <v>37.93</v>
      </c>
      <c r="Q2417" s="3">
        <v>13.99</v>
      </c>
      <c r="R2417" s="5" t="s">
        <v>1211</v>
      </c>
      <c r="S2417" s="5" t="s">
        <v>2372</v>
      </c>
      <c r="T2417" s="5" t="str">
        <f t="shared" si="223"/>
        <v>Matt Hagelstein</v>
      </c>
      <c r="U2417" t="s">
        <v>1988</v>
      </c>
      <c r="V2417" s="5" t="s">
        <v>74</v>
      </c>
      <c r="W2417" s="5" t="s">
        <v>57</v>
      </c>
      <c r="X2417" s="5" t="s">
        <v>58</v>
      </c>
      <c r="Y2417" s="5" t="s">
        <v>2496</v>
      </c>
      <c r="Z2417" s="5" t="s">
        <v>84</v>
      </c>
      <c r="AA2417" s="4">
        <v>0.67</v>
      </c>
      <c r="AB2417" s="1">
        <v>40961</v>
      </c>
      <c r="AC2417" s="1">
        <v>13611</v>
      </c>
      <c r="AD2417">
        <f t="shared" si="224"/>
        <v>1</v>
      </c>
      <c r="AE2417">
        <f t="shared" ca="1" si="225"/>
        <v>87</v>
      </c>
      <c r="AF2417" t="str">
        <f t="shared" ca="1" si="226"/>
        <v>Over 65</v>
      </c>
      <c r="AG2417" s="3">
        <f t="shared" si="227"/>
        <v>7.4144335714285718</v>
      </c>
      <c r="AH2417" t="str">
        <f>_xlfn.IFNA(VLOOKUP(Sales_Transactions[[#This Row],[Order ID]],Returned_Items[#All],2,FALSE),"Not Returned")</f>
        <v>Not Returned</v>
      </c>
    </row>
    <row r="2418" spans="1:34" x14ac:dyDescent="0.25">
      <c r="A2418">
        <v>46528</v>
      </c>
      <c r="C2418" t="s">
        <v>1429</v>
      </c>
      <c r="D2418" s="2" t="str">
        <f>TEXT(MID(Sales_Transactions[[#This Row],[Order Date]],2,5),"d/m/yyy")</f>
        <v>6/12/2009</v>
      </c>
      <c r="E2418" s="2" t="str">
        <f>TEXT(MID(Sales_Transactions[[#This Row],[Order Date]],2,5),"d")</f>
        <v>6</v>
      </c>
      <c r="F2418" s="2" t="str">
        <f>TEXT(MID(Sales_Transactions[[#This Row],[Order Date]],2,5),"m")</f>
        <v>12</v>
      </c>
      <c r="G2418" s="2" t="str">
        <f>TEXT(MID(Sales_Transactions[[#This Row],[Order Date]],2,5),"yyy")</f>
        <v>2009</v>
      </c>
      <c r="H2418" s="2" t="str">
        <f>TEXT(MID(Sales_Transactions[[#This Row],[Order Date]],2,5),"yyy/m")</f>
        <v>2009/12</v>
      </c>
      <c r="I2418" t="s">
        <v>78</v>
      </c>
      <c r="J2418">
        <f t="shared" si="222"/>
        <v>3</v>
      </c>
      <c r="K2418" s="2">
        <v>43</v>
      </c>
      <c r="L2418" s="3">
        <v>2980.15</v>
      </c>
      <c r="M2418" s="4">
        <v>0.05</v>
      </c>
      <c r="N2418" s="5" t="s">
        <v>67</v>
      </c>
      <c r="O2418" s="3">
        <v>-865.98</v>
      </c>
      <c r="P2418" s="3">
        <v>70.709999999999994</v>
      </c>
      <c r="Q2418" s="3">
        <v>37.58</v>
      </c>
      <c r="R2418" s="5" t="s">
        <v>163</v>
      </c>
      <c r="S2418" s="5" t="s">
        <v>2236</v>
      </c>
      <c r="T2418" s="5" t="str">
        <f t="shared" si="223"/>
        <v>Edward Nazzal</v>
      </c>
      <c r="U2418" t="s">
        <v>1988</v>
      </c>
      <c r="V2418" s="5" t="s">
        <v>74</v>
      </c>
      <c r="W2418" s="5" t="s">
        <v>57</v>
      </c>
      <c r="X2418" s="5" t="s">
        <v>58</v>
      </c>
      <c r="Y2418" s="5" t="s">
        <v>1233</v>
      </c>
      <c r="Z2418" s="5" t="s">
        <v>84</v>
      </c>
      <c r="AA2418" s="4">
        <v>0.78</v>
      </c>
      <c r="AB2418" s="1">
        <v>40155</v>
      </c>
      <c r="AC2418" s="1">
        <v>13839</v>
      </c>
      <c r="AD2418">
        <f t="shared" si="224"/>
        <v>2</v>
      </c>
      <c r="AE2418">
        <f t="shared" ca="1" si="225"/>
        <v>86</v>
      </c>
      <c r="AF2418" t="str">
        <f t="shared" ca="1" si="226"/>
        <v>Over 65</v>
      </c>
      <c r="AG2418" s="3">
        <f t="shared" si="227"/>
        <v>2.51754988372093</v>
      </c>
      <c r="AH2418" t="str">
        <f>_xlfn.IFNA(VLOOKUP(Sales_Transactions[[#This Row],[Order ID]],Returned_Items[#All],2,FALSE),"Not Returned")</f>
        <v>Not Returned</v>
      </c>
    </row>
    <row r="2419" spans="1:34" x14ac:dyDescent="0.25">
      <c r="A2419">
        <v>46528</v>
      </c>
      <c r="C2419" t="s">
        <v>1429</v>
      </c>
      <c r="D2419" s="2" t="str">
        <f>TEXT(MID(Sales_Transactions[[#This Row],[Order Date]],2,5),"d/m/yyy")</f>
        <v>6/12/2009</v>
      </c>
      <c r="E2419" s="2" t="str">
        <f>TEXT(MID(Sales_Transactions[[#This Row],[Order Date]],2,5),"d")</f>
        <v>6</v>
      </c>
      <c r="F2419" s="2" t="str">
        <f>TEXT(MID(Sales_Transactions[[#This Row],[Order Date]],2,5),"m")</f>
        <v>12</v>
      </c>
      <c r="G2419" s="2" t="str">
        <f>TEXT(MID(Sales_Transactions[[#This Row],[Order Date]],2,5),"yyy")</f>
        <v>2009</v>
      </c>
      <c r="H2419" s="2" t="str">
        <f>TEXT(MID(Sales_Transactions[[#This Row],[Order Date]],2,5),"yyy/m")</f>
        <v>2009/12</v>
      </c>
      <c r="I2419" t="s">
        <v>78</v>
      </c>
      <c r="J2419">
        <f t="shared" si="222"/>
        <v>3</v>
      </c>
      <c r="K2419" s="2">
        <v>23</v>
      </c>
      <c r="L2419" s="3">
        <v>476.04</v>
      </c>
      <c r="M2419" s="4">
        <v>0.01</v>
      </c>
      <c r="N2419" s="5" t="s">
        <v>23</v>
      </c>
      <c r="O2419" s="3">
        <v>57.25</v>
      </c>
      <c r="P2419" s="3">
        <v>18.97</v>
      </c>
      <c r="Q2419" s="3">
        <v>9.5399999999999991</v>
      </c>
      <c r="R2419" s="5" t="s">
        <v>163</v>
      </c>
      <c r="S2419" s="5" t="s">
        <v>2236</v>
      </c>
      <c r="T2419" s="5" t="str">
        <f t="shared" si="223"/>
        <v>Edward Nazzal</v>
      </c>
      <c r="U2419" t="s">
        <v>1988</v>
      </c>
      <c r="V2419" s="5" t="s">
        <v>74</v>
      </c>
      <c r="W2419" s="5" t="s">
        <v>28</v>
      </c>
      <c r="X2419" s="5" t="s">
        <v>75</v>
      </c>
      <c r="Y2419" s="5" t="s">
        <v>977</v>
      </c>
      <c r="Z2419" s="5" t="s">
        <v>43</v>
      </c>
      <c r="AA2419" s="4">
        <v>0.37</v>
      </c>
      <c r="AB2419" s="1">
        <v>40156</v>
      </c>
      <c r="AC2419" s="1">
        <v>13584</v>
      </c>
      <c r="AD2419">
        <f t="shared" si="224"/>
        <v>3</v>
      </c>
      <c r="AE2419">
        <f t="shared" ca="1" si="225"/>
        <v>87</v>
      </c>
      <c r="AF2419" t="str">
        <f t="shared" ca="1" si="226"/>
        <v>Over 65</v>
      </c>
      <c r="AG2419" s="3">
        <f t="shared" si="227"/>
        <v>1.2394827391304346</v>
      </c>
      <c r="AH2419" t="str">
        <f>_xlfn.IFNA(VLOOKUP(Sales_Transactions[[#This Row],[Order ID]],Returned_Items[#All],2,FALSE),"Not Returned")</f>
        <v>Not Returned</v>
      </c>
    </row>
    <row r="2420" spans="1:34" x14ac:dyDescent="0.25">
      <c r="A2420">
        <v>46626</v>
      </c>
      <c r="C2420" t="s">
        <v>398</v>
      </c>
      <c r="D2420" s="2" t="str">
        <f>TEXT(MID(Sales_Transactions[[#This Row],[Order Date]],2,5),"d/m/yyy")</f>
        <v>27/6/2012</v>
      </c>
      <c r="E2420" s="2" t="str">
        <f>TEXT(MID(Sales_Transactions[[#This Row],[Order Date]],2,5),"d")</f>
        <v>27</v>
      </c>
      <c r="F2420" s="2" t="str">
        <f>TEXT(MID(Sales_Transactions[[#This Row],[Order Date]],2,5),"m")</f>
        <v>6</v>
      </c>
      <c r="G2420" s="2" t="str">
        <f>TEXT(MID(Sales_Transactions[[#This Row],[Order Date]],2,5),"yyy")</f>
        <v>2012</v>
      </c>
      <c r="H2420" s="2" t="str">
        <f>TEXT(MID(Sales_Transactions[[#This Row],[Order Date]],2,5),"yyy/m")</f>
        <v>2012/6</v>
      </c>
      <c r="I2420" t="s">
        <v>22</v>
      </c>
      <c r="J2420">
        <f t="shared" si="222"/>
        <v>2</v>
      </c>
      <c r="K2420" s="2">
        <v>8</v>
      </c>
      <c r="L2420" s="3">
        <v>825.96</v>
      </c>
      <c r="M2420" s="4">
        <v>0.01</v>
      </c>
      <c r="N2420" s="5" t="s">
        <v>34</v>
      </c>
      <c r="O2420" s="3">
        <v>-276.95</v>
      </c>
      <c r="P2420" s="3">
        <v>95.98</v>
      </c>
      <c r="Q2420" s="3">
        <v>58.2</v>
      </c>
      <c r="R2420" s="5" t="s">
        <v>2344</v>
      </c>
      <c r="S2420" s="5" t="s">
        <v>2345</v>
      </c>
      <c r="T2420" s="5" t="str">
        <f t="shared" si="223"/>
        <v>Magdelene Morse</v>
      </c>
      <c r="U2420" t="s">
        <v>1988</v>
      </c>
      <c r="V2420" s="5" t="s">
        <v>74</v>
      </c>
      <c r="W2420" s="5" t="s">
        <v>57</v>
      </c>
      <c r="X2420" s="5" t="s">
        <v>154</v>
      </c>
      <c r="Y2420" s="5" t="s">
        <v>2361</v>
      </c>
      <c r="Z2420" s="5" t="s">
        <v>40</v>
      </c>
      <c r="AA2420" s="4">
        <v>0.57999999999999996</v>
      </c>
      <c r="AB2420" s="1">
        <v>41091</v>
      </c>
      <c r="AC2420" s="1">
        <v>25357</v>
      </c>
      <c r="AD2420">
        <f t="shared" si="224"/>
        <v>4</v>
      </c>
      <c r="AE2420">
        <f t="shared" ca="1" si="225"/>
        <v>55</v>
      </c>
      <c r="AF2420" t="str">
        <f t="shared" ca="1" si="226"/>
        <v>18-64</v>
      </c>
      <c r="AG2420" s="3">
        <f t="shared" si="227"/>
        <v>19.271300250000003</v>
      </c>
      <c r="AH2420" t="str">
        <f>_xlfn.IFNA(VLOOKUP(Sales_Transactions[[#This Row],[Order ID]],Returned_Items[#All],2,FALSE),"Not Returned")</f>
        <v>Not Returned</v>
      </c>
    </row>
    <row r="2421" spans="1:34" x14ac:dyDescent="0.25">
      <c r="A2421">
        <v>46853</v>
      </c>
      <c r="C2421" t="s">
        <v>2497</v>
      </c>
      <c r="D2421" s="2" t="str">
        <f>TEXT(MID(Sales_Transactions[[#This Row],[Order Date]],2,5),"d/m/yyy")</f>
        <v>22/5/2009</v>
      </c>
      <c r="E2421" s="2" t="str">
        <f>TEXT(MID(Sales_Transactions[[#This Row],[Order Date]],2,5),"d")</f>
        <v>22</v>
      </c>
      <c r="F2421" s="2" t="str">
        <f>TEXT(MID(Sales_Transactions[[#This Row],[Order Date]],2,5),"m")</f>
        <v>5</v>
      </c>
      <c r="G2421" s="2" t="str">
        <f>TEXT(MID(Sales_Transactions[[#This Row],[Order Date]],2,5),"yyy")</f>
        <v>2009</v>
      </c>
      <c r="H2421" s="2" t="str">
        <f>TEXT(MID(Sales_Transactions[[#This Row],[Order Date]],2,5),"yyy/m")</f>
        <v>2009/5</v>
      </c>
      <c r="I2421" t="s">
        <v>22</v>
      </c>
      <c r="J2421">
        <f t="shared" si="222"/>
        <v>2</v>
      </c>
      <c r="K2421" s="2">
        <v>22</v>
      </c>
      <c r="L2421" s="3">
        <v>5648.69</v>
      </c>
      <c r="M2421" s="4">
        <v>0.03</v>
      </c>
      <c r="N2421" s="5" t="s">
        <v>23</v>
      </c>
      <c r="O2421" s="3">
        <v>1489.8</v>
      </c>
      <c r="P2421" s="3">
        <v>256.99</v>
      </c>
      <c r="Q2421" s="3">
        <v>11.25</v>
      </c>
      <c r="R2421" s="5" t="s">
        <v>2443</v>
      </c>
      <c r="S2421" s="5" t="s">
        <v>2444</v>
      </c>
      <c r="T2421" s="5" t="str">
        <f t="shared" si="223"/>
        <v>Eudokia Martin</v>
      </c>
      <c r="U2421" t="s">
        <v>1988</v>
      </c>
      <c r="V2421" s="5" t="s">
        <v>74</v>
      </c>
      <c r="W2421" s="5" t="s">
        <v>48</v>
      </c>
      <c r="X2421" s="5" t="s">
        <v>87</v>
      </c>
      <c r="Y2421" s="5" t="s">
        <v>1629</v>
      </c>
      <c r="Z2421" s="5" t="s">
        <v>43</v>
      </c>
      <c r="AA2421" s="4">
        <v>0.51</v>
      </c>
      <c r="AB2421" s="1">
        <v>39955</v>
      </c>
      <c r="AC2421" s="1">
        <v>25377</v>
      </c>
      <c r="AD2421">
        <f t="shared" si="224"/>
        <v>0</v>
      </c>
      <c r="AE2421">
        <f t="shared" ca="1" si="225"/>
        <v>55</v>
      </c>
      <c r="AF2421" t="str">
        <f t="shared" ca="1" si="226"/>
        <v>18-64</v>
      </c>
      <c r="AG2421" s="3">
        <f t="shared" si="227"/>
        <v>12.189222863636365</v>
      </c>
      <c r="AH2421" t="str">
        <f>_xlfn.IFNA(VLOOKUP(Sales_Transactions[[#This Row],[Order ID]],Returned_Items[#All],2,FALSE),"Not Returned")</f>
        <v>Not Returned</v>
      </c>
    </row>
    <row r="2422" spans="1:34" x14ac:dyDescent="0.25">
      <c r="A2422">
        <v>46855</v>
      </c>
      <c r="C2422" t="s">
        <v>809</v>
      </c>
      <c r="D2422" s="2" t="str">
        <f>TEXT(MID(Sales_Transactions[[#This Row],[Order Date]],2,5),"d/m/yyy")</f>
        <v>5/3/2010</v>
      </c>
      <c r="E2422" s="2" t="str">
        <f>TEXT(MID(Sales_Transactions[[#This Row],[Order Date]],2,5),"d")</f>
        <v>5</v>
      </c>
      <c r="F2422" s="2" t="str">
        <f>TEXT(MID(Sales_Transactions[[#This Row],[Order Date]],2,5),"m")</f>
        <v>3</v>
      </c>
      <c r="G2422" s="2" t="str">
        <f>TEXT(MID(Sales_Transactions[[#This Row],[Order Date]],2,5),"yyy")</f>
        <v>2010</v>
      </c>
      <c r="H2422" s="2" t="str">
        <f>TEXT(MID(Sales_Transactions[[#This Row],[Order Date]],2,5),"yyy/m")</f>
        <v>2010/3</v>
      </c>
      <c r="I2422" t="s">
        <v>33</v>
      </c>
      <c r="J2422">
        <f t="shared" si="222"/>
        <v>4</v>
      </c>
      <c r="K2422" s="2">
        <v>32</v>
      </c>
      <c r="L2422" s="3">
        <v>53.34</v>
      </c>
      <c r="M2422" s="4">
        <v>0.04</v>
      </c>
      <c r="N2422" s="5" t="s">
        <v>23</v>
      </c>
      <c r="O2422" s="3">
        <v>-4.68</v>
      </c>
      <c r="P2422" s="3">
        <v>1.68</v>
      </c>
      <c r="Q2422" s="3">
        <v>0.7</v>
      </c>
      <c r="R2422" s="5" t="s">
        <v>1836</v>
      </c>
      <c r="S2422" s="5" t="s">
        <v>2283</v>
      </c>
      <c r="T2422" s="5" t="str">
        <f t="shared" si="223"/>
        <v>Darren Budd</v>
      </c>
      <c r="U2422" t="s">
        <v>1988</v>
      </c>
      <c r="V2422" s="5" t="s">
        <v>47</v>
      </c>
      <c r="W2422" s="5" t="s">
        <v>57</v>
      </c>
      <c r="X2422" s="5" t="s">
        <v>58</v>
      </c>
      <c r="Y2422" s="5" t="s">
        <v>1111</v>
      </c>
      <c r="Z2422" s="5" t="s">
        <v>84</v>
      </c>
      <c r="AA2422" s="4">
        <v>0.68</v>
      </c>
      <c r="AB2422" s="1">
        <v>40243</v>
      </c>
      <c r="AC2422" s="1">
        <v>25417</v>
      </c>
      <c r="AD2422">
        <f t="shared" si="224"/>
        <v>1</v>
      </c>
      <c r="AE2422">
        <f t="shared" ca="1" si="225"/>
        <v>55</v>
      </c>
      <c r="AF2422" t="str">
        <f t="shared" ca="1" si="226"/>
        <v>18-64</v>
      </c>
      <c r="AG2422" s="3">
        <f t="shared" si="227"/>
        <v>7.4354000000000003E-2</v>
      </c>
      <c r="AH2422" t="str">
        <f>_xlfn.IFNA(VLOOKUP(Sales_Transactions[[#This Row],[Order ID]],Returned_Items[#All],2,FALSE),"Not Returned")</f>
        <v>Not Returned</v>
      </c>
    </row>
    <row r="2423" spans="1:34" x14ac:dyDescent="0.25">
      <c r="A2423">
        <v>46919</v>
      </c>
      <c r="C2423" t="s">
        <v>1599</v>
      </c>
      <c r="D2423" s="2" t="str">
        <f>TEXT(MID(Sales_Transactions[[#This Row],[Order Date]],2,5),"d/m/yyy")</f>
        <v>18/6/2009</v>
      </c>
      <c r="E2423" s="2" t="str">
        <f>TEXT(MID(Sales_Transactions[[#This Row],[Order Date]],2,5),"d")</f>
        <v>18</v>
      </c>
      <c r="F2423" s="2" t="str">
        <f>TEXT(MID(Sales_Transactions[[#This Row],[Order Date]],2,5),"m")</f>
        <v>6</v>
      </c>
      <c r="G2423" s="2" t="str">
        <f>TEXT(MID(Sales_Transactions[[#This Row],[Order Date]],2,5),"yyy")</f>
        <v>2009</v>
      </c>
      <c r="H2423" s="2" t="str">
        <f>TEXT(MID(Sales_Transactions[[#This Row],[Order Date]],2,5),"yyy/m")</f>
        <v>2009/6</v>
      </c>
      <c r="I2423" t="s">
        <v>22</v>
      </c>
      <c r="J2423">
        <f t="shared" si="222"/>
        <v>2</v>
      </c>
      <c r="K2423" s="2">
        <v>31</v>
      </c>
      <c r="L2423" s="3">
        <v>4483.92</v>
      </c>
      <c r="M2423" s="4">
        <v>7.0000000000000007E-2</v>
      </c>
      <c r="N2423" s="5" t="s">
        <v>23</v>
      </c>
      <c r="O2423" s="3">
        <v>174.61</v>
      </c>
      <c r="P2423" s="3">
        <v>152.47999999999999</v>
      </c>
      <c r="Q2423" s="3">
        <v>6.5</v>
      </c>
      <c r="R2423" s="5" t="s">
        <v>2299</v>
      </c>
      <c r="S2423" s="5" t="s">
        <v>2300</v>
      </c>
      <c r="T2423" s="5" t="str">
        <f t="shared" si="223"/>
        <v>Jesus Ocampo</v>
      </c>
      <c r="U2423" t="s">
        <v>1988</v>
      </c>
      <c r="V2423" s="5" t="s">
        <v>27</v>
      </c>
      <c r="W2423" s="5" t="s">
        <v>48</v>
      </c>
      <c r="X2423" s="5" t="s">
        <v>87</v>
      </c>
      <c r="Y2423" s="5" t="s">
        <v>1470</v>
      </c>
      <c r="Z2423" s="5" t="s">
        <v>43</v>
      </c>
      <c r="AA2423" s="4">
        <v>0.74</v>
      </c>
      <c r="AB2423" s="1">
        <v>39984</v>
      </c>
      <c r="AC2423" s="1">
        <v>25377</v>
      </c>
      <c r="AD2423">
        <f t="shared" si="224"/>
        <v>2</v>
      </c>
      <c r="AE2423">
        <f t="shared" ca="1" si="225"/>
        <v>55</v>
      </c>
      <c r="AF2423" t="str">
        <f t="shared" ca="1" si="226"/>
        <v>18-64</v>
      </c>
      <c r="AG2423" s="3">
        <f t="shared" si="227"/>
        <v>5.1249439999999993</v>
      </c>
      <c r="AH2423" t="str">
        <f>_xlfn.IFNA(VLOOKUP(Sales_Transactions[[#This Row],[Order ID]],Returned_Items[#All],2,FALSE),"Not Returned")</f>
        <v>Not Returned</v>
      </c>
    </row>
    <row r="2424" spans="1:34" x14ac:dyDescent="0.25">
      <c r="A2424">
        <v>46977</v>
      </c>
      <c r="C2424" t="s">
        <v>2498</v>
      </c>
      <c r="D2424" s="2" t="str">
        <f>TEXT(MID(Sales_Transactions[[#This Row],[Order Date]],2,5),"d/m/yyy")</f>
        <v>7/5/2012</v>
      </c>
      <c r="E2424" s="2" t="str">
        <f>TEXT(MID(Sales_Transactions[[#This Row],[Order Date]],2,5),"d")</f>
        <v>7</v>
      </c>
      <c r="F2424" s="2" t="str">
        <f>TEXT(MID(Sales_Transactions[[#This Row],[Order Date]],2,5),"m")</f>
        <v>5</v>
      </c>
      <c r="G2424" s="2" t="str">
        <f>TEXT(MID(Sales_Transactions[[#This Row],[Order Date]],2,5),"yyy")</f>
        <v>2012</v>
      </c>
      <c r="H2424" s="2" t="str">
        <f>TEXT(MID(Sales_Transactions[[#This Row],[Order Date]],2,5),"yyy/m")</f>
        <v>2012/5</v>
      </c>
      <c r="I2424" t="s">
        <v>78</v>
      </c>
      <c r="J2424">
        <f t="shared" si="222"/>
        <v>3</v>
      </c>
      <c r="K2424" s="2">
        <v>10</v>
      </c>
      <c r="L2424" s="3">
        <v>50.42</v>
      </c>
      <c r="M2424" s="4">
        <v>0.06</v>
      </c>
      <c r="N2424" s="5" t="s">
        <v>23</v>
      </c>
      <c r="O2424" s="3">
        <v>7.25</v>
      </c>
      <c r="P2424" s="3">
        <v>4.82</v>
      </c>
      <c r="Q2424" s="3">
        <v>1.49</v>
      </c>
      <c r="R2424" s="5" t="s">
        <v>96</v>
      </c>
      <c r="S2424" s="5" t="s">
        <v>2264</v>
      </c>
      <c r="T2424" s="5" t="str">
        <f t="shared" si="223"/>
        <v>Allen Golden</v>
      </c>
      <c r="U2424" t="s">
        <v>1988</v>
      </c>
      <c r="V2424" s="5" t="s">
        <v>37</v>
      </c>
      <c r="W2424" s="5" t="s">
        <v>28</v>
      </c>
      <c r="X2424" s="5" t="s">
        <v>41</v>
      </c>
      <c r="Y2424" s="5" t="s">
        <v>1683</v>
      </c>
      <c r="Z2424" s="5" t="s">
        <v>43</v>
      </c>
      <c r="AA2424" s="4">
        <v>0.36</v>
      </c>
      <c r="AB2424" s="1">
        <v>41038</v>
      </c>
      <c r="AC2424" s="1">
        <v>25463</v>
      </c>
      <c r="AD2424">
        <f t="shared" si="224"/>
        <v>2</v>
      </c>
      <c r="AE2424">
        <f t="shared" ca="1" si="225"/>
        <v>54</v>
      </c>
      <c r="AF2424" t="str">
        <f t="shared" ca="1" si="226"/>
        <v>18-64</v>
      </c>
      <c r="AG2424" s="3">
        <f t="shared" si="227"/>
        <v>0.63071080000000002</v>
      </c>
      <c r="AH2424" t="str">
        <f>_xlfn.IFNA(VLOOKUP(Sales_Transactions[[#This Row],[Order ID]],Returned_Items[#All],2,FALSE),"Not Returned")</f>
        <v>Not Returned</v>
      </c>
    </row>
    <row r="2425" spans="1:34" x14ac:dyDescent="0.25">
      <c r="A2425">
        <v>46977</v>
      </c>
      <c r="C2425" t="s">
        <v>2498</v>
      </c>
      <c r="D2425" s="2" t="str">
        <f>TEXT(MID(Sales_Transactions[[#This Row],[Order Date]],2,5),"d/m/yyy")</f>
        <v>7/5/2012</v>
      </c>
      <c r="E2425" s="2" t="str">
        <f>TEXT(MID(Sales_Transactions[[#This Row],[Order Date]],2,5),"d")</f>
        <v>7</v>
      </c>
      <c r="F2425" s="2" t="str">
        <f>TEXT(MID(Sales_Transactions[[#This Row],[Order Date]],2,5),"m")</f>
        <v>5</v>
      </c>
      <c r="G2425" s="2" t="str">
        <f>TEXT(MID(Sales_Transactions[[#This Row],[Order Date]],2,5),"yyy")</f>
        <v>2012</v>
      </c>
      <c r="H2425" s="2" t="str">
        <f>TEXT(MID(Sales_Transactions[[#This Row],[Order Date]],2,5),"yyy/m")</f>
        <v>2012/5</v>
      </c>
      <c r="I2425" t="s">
        <v>78</v>
      </c>
      <c r="J2425">
        <f t="shared" si="222"/>
        <v>3</v>
      </c>
      <c r="K2425" s="2">
        <v>19</v>
      </c>
      <c r="L2425" s="3">
        <v>2980.3719999999998</v>
      </c>
      <c r="M2425" s="4">
        <v>0.02</v>
      </c>
      <c r="N2425" s="5" t="s">
        <v>23</v>
      </c>
      <c r="O2425" s="3">
        <v>494.63</v>
      </c>
      <c r="P2425" s="3">
        <v>175.99</v>
      </c>
      <c r="Q2425" s="3">
        <v>8.99</v>
      </c>
      <c r="R2425" s="5" t="s">
        <v>96</v>
      </c>
      <c r="S2425" s="5" t="s">
        <v>2264</v>
      </c>
      <c r="T2425" s="5" t="str">
        <f t="shared" si="223"/>
        <v>Allen Golden</v>
      </c>
      <c r="U2425" t="s">
        <v>1988</v>
      </c>
      <c r="V2425" s="5" t="s">
        <v>37</v>
      </c>
      <c r="W2425" s="5" t="s">
        <v>48</v>
      </c>
      <c r="X2425" s="5" t="s">
        <v>49</v>
      </c>
      <c r="Y2425" s="5" t="s">
        <v>1069</v>
      </c>
      <c r="Z2425" s="5" t="s">
        <v>43</v>
      </c>
      <c r="AA2425" s="4">
        <v>0.56999999999999995</v>
      </c>
      <c r="AB2425" s="1">
        <v>41038</v>
      </c>
      <c r="AC2425" s="1">
        <v>24903</v>
      </c>
      <c r="AD2425">
        <f t="shared" si="224"/>
        <v>2</v>
      </c>
      <c r="AE2425">
        <f t="shared" ca="1" si="225"/>
        <v>56</v>
      </c>
      <c r="AF2425" t="str">
        <f t="shared" ca="1" si="226"/>
        <v>18-64</v>
      </c>
      <c r="AG2425" s="3">
        <f t="shared" si="227"/>
        <v>9.7339369473684219</v>
      </c>
      <c r="AH2425" t="str">
        <f>_xlfn.IFNA(VLOOKUP(Sales_Transactions[[#This Row],[Order ID]],Returned_Items[#All],2,FALSE),"Not Returned")</f>
        <v>Not Returned</v>
      </c>
    </row>
    <row r="2426" spans="1:34" x14ac:dyDescent="0.25">
      <c r="A2426">
        <v>47041</v>
      </c>
      <c r="C2426" t="s">
        <v>2375</v>
      </c>
      <c r="D2426" s="2" t="str">
        <f>TEXT(MID(Sales_Transactions[[#This Row],[Order Date]],2,5),"d/m/yyy")</f>
        <v>1/4/2012</v>
      </c>
      <c r="E2426" s="2" t="str">
        <f>TEXT(MID(Sales_Transactions[[#This Row],[Order Date]],2,5),"d")</f>
        <v>1</v>
      </c>
      <c r="F2426" s="2" t="str">
        <f>TEXT(MID(Sales_Transactions[[#This Row],[Order Date]],2,5),"m")</f>
        <v>4</v>
      </c>
      <c r="G2426" s="2" t="str">
        <f>TEXT(MID(Sales_Transactions[[#This Row],[Order Date]],2,5),"yyy")</f>
        <v>2012</v>
      </c>
      <c r="H2426" s="2" t="str">
        <f>TEXT(MID(Sales_Transactions[[#This Row],[Order Date]],2,5),"yyy/m")</f>
        <v>2012/4</v>
      </c>
      <c r="I2426" t="s">
        <v>52</v>
      </c>
      <c r="J2426">
        <f t="shared" si="222"/>
        <v>1</v>
      </c>
      <c r="K2426" s="2">
        <v>35</v>
      </c>
      <c r="L2426" s="3">
        <v>154</v>
      </c>
      <c r="M2426" s="4">
        <v>0.08</v>
      </c>
      <c r="N2426" s="5" t="s">
        <v>23</v>
      </c>
      <c r="O2426" s="3">
        <v>-7.08</v>
      </c>
      <c r="P2426" s="3">
        <v>4.63</v>
      </c>
      <c r="Q2426" s="3">
        <v>1.93</v>
      </c>
      <c r="R2426" s="5" t="s">
        <v>2388</v>
      </c>
      <c r="S2426" s="5" t="s">
        <v>2389</v>
      </c>
      <c r="T2426" s="5" t="str">
        <f t="shared" si="223"/>
        <v>Cynthia Arntzen</v>
      </c>
      <c r="U2426" t="s">
        <v>1988</v>
      </c>
      <c r="V2426" s="5" t="s">
        <v>74</v>
      </c>
      <c r="W2426" s="5" t="s">
        <v>28</v>
      </c>
      <c r="X2426" s="5" t="s">
        <v>124</v>
      </c>
      <c r="Y2426" s="5" t="s">
        <v>2499</v>
      </c>
      <c r="Z2426" s="5" t="s">
        <v>84</v>
      </c>
      <c r="AA2426" s="4">
        <v>0.52</v>
      </c>
      <c r="AB2426" s="1">
        <v>41002</v>
      </c>
      <c r="AC2426" s="1">
        <v>25101</v>
      </c>
      <c r="AD2426">
        <f t="shared" si="224"/>
        <v>2</v>
      </c>
      <c r="AE2426">
        <f t="shared" ca="1" si="225"/>
        <v>55</v>
      </c>
      <c r="AF2426" t="str">
        <f t="shared" ca="1" si="226"/>
        <v>18-64</v>
      </c>
      <c r="AG2426" s="3">
        <f t="shared" si="227"/>
        <v>0.18732274285714284</v>
      </c>
      <c r="AH2426" t="str">
        <f>_xlfn.IFNA(VLOOKUP(Sales_Transactions[[#This Row],[Order ID]],Returned_Items[#All],2,FALSE),"Not Returned")</f>
        <v>Not Returned</v>
      </c>
    </row>
    <row r="2427" spans="1:34" x14ac:dyDescent="0.25">
      <c r="A2427">
        <v>47301</v>
      </c>
      <c r="C2427" t="s">
        <v>2500</v>
      </c>
      <c r="D2427" s="2" t="str">
        <f>TEXT(MID(Sales_Transactions[[#This Row],[Order Date]],2,5),"d/m/yyy")</f>
        <v>17/7/2011</v>
      </c>
      <c r="E2427" s="2" t="str">
        <f>TEXT(MID(Sales_Transactions[[#This Row],[Order Date]],2,5),"d")</f>
        <v>17</v>
      </c>
      <c r="F2427" s="2" t="str">
        <f>TEXT(MID(Sales_Transactions[[#This Row],[Order Date]],2,5),"m")</f>
        <v>7</v>
      </c>
      <c r="G2427" s="2" t="str">
        <f>TEXT(MID(Sales_Transactions[[#This Row],[Order Date]],2,5),"yyy")</f>
        <v>2011</v>
      </c>
      <c r="H2427" s="2" t="str">
        <f>TEXT(MID(Sales_Transactions[[#This Row],[Order Date]],2,5),"yyy/m")</f>
        <v>2011/7</v>
      </c>
      <c r="I2427" t="s">
        <v>22</v>
      </c>
      <c r="J2427">
        <f t="shared" si="222"/>
        <v>2</v>
      </c>
      <c r="K2427" s="2">
        <v>6</v>
      </c>
      <c r="L2427" s="3">
        <v>460.71</v>
      </c>
      <c r="M2427" s="4">
        <v>0.02</v>
      </c>
      <c r="N2427" s="5" t="s">
        <v>23</v>
      </c>
      <c r="O2427" s="3">
        <v>-231.95</v>
      </c>
      <c r="P2427" s="3">
        <v>70.98</v>
      </c>
      <c r="Q2427" s="3">
        <v>35</v>
      </c>
      <c r="R2427" s="5" t="s">
        <v>2250</v>
      </c>
      <c r="S2427" s="5" t="s">
        <v>2251</v>
      </c>
      <c r="T2427" s="5" t="str">
        <f t="shared" si="223"/>
        <v>Eileen Kiefer</v>
      </c>
      <c r="U2427" t="s">
        <v>1988</v>
      </c>
      <c r="V2427" s="5" t="s">
        <v>37</v>
      </c>
      <c r="W2427" s="5" t="s">
        <v>28</v>
      </c>
      <c r="X2427" s="5" t="s">
        <v>29</v>
      </c>
      <c r="Y2427" s="5" t="s">
        <v>2501</v>
      </c>
      <c r="Z2427" s="5" t="s">
        <v>31</v>
      </c>
      <c r="AA2427" s="4">
        <v>0.8</v>
      </c>
      <c r="AB2427" s="1">
        <v>40746</v>
      </c>
      <c r="AC2427" s="1">
        <v>25025</v>
      </c>
      <c r="AD2427">
        <f t="shared" si="224"/>
        <v>5</v>
      </c>
      <c r="AE2427">
        <f t="shared" ca="1" si="225"/>
        <v>56</v>
      </c>
      <c r="AF2427" t="str">
        <f t="shared" ca="1" si="226"/>
        <v>18-64</v>
      </c>
      <c r="AG2427" s="3">
        <f t="shared" si="227"/>
        <v>17.660967333333335</v>
      </c>
      <c r="AH2427" t="str">
        <f>_xlfn.IFNA(VLOOKUP(Sales_Transactions[[#This Row],[Order ID]],Returned_Items[#All],2,FALSE),"Not Returned")</f>
        <v>Not Returned</v>
      </c>
    </row>
    <row r="2428" spans="1:34" x14ac:dyDescent="0.25">
      <c r="A2428">
        <v>47714</v>
      </c>
      <c r="C2428" t="s">
        <v>1132</v>
      </c>
      <c r="D2428" s="2" t="str">
        <f>TEXT(MID(Sales_Transactions[[#This Row],[Order Date]],2,5),"d/m/yyy")</f>
        <v>10/3/2011</v>
      </c>
      <c r="E2428" s="2" t="str">
        <f>TEXT(MID(Sales_Transactions[[#This Row],[Order Date]],2,5),"d")</f>
        <v>10</v>
      </c>
      <c r="F2428" s="2" t="str">
        <f>TEXT(MID(Sales_Transactions[[#This Row],[Order Date]],2,5),"m")</f>
        <v>3</v>
      </c>
      <c r="G2428" s="2" t="str">
        <f>TEXT(MID(Sales_Transactions[[#This Row],[Order Date]],2,5),"yyy")</f>
        <v>2011</v>
      </c>
      <c r="H2428" s="2" t="str">
        <f>TEXT(MID(Sales_Transactions[[#This Row],[Order Date]],2,5),"yyy/m")</f>
        <v>2011/3</v>
      </c>
      <c r="I2428" t="s">
        <v>78</v>
      </c>
      <c r="J2428">
        <f t="shared" si="222"/>
        <v>3</v>
      </c>
      <c r="K2428" s="2">
        <v>29</v>
      </c>
      <c r="L2428" s="3">
        <v>2946.05</v>
      </c>
      <c r="M2428" s="4">
        <v>0.06</v>
      </c>
      <c r="N2428" s="5" t="s">
        <v>34</v>
      </c>
      <c r="O2428" s="3">
        <v>-690.21</v>
      </c>
      <c r="P2428" s="3">
        <v>105.49</v>
      </c>
      <c r="Q2428" s="3">
        <v>41.64</v>
      </c>
      <c r="R2428" s="5" t="s">
        <v>1052</v>
      </c>
      <c r="S2428" s="5" t="s">
        <v>1053</v>
      </c>
      <c r="T2428" s="5" t="str">
        <f t="shared" si="223"/>
        <v>Philip Brown</v>
      </c>
      <c r="U2428" t="s">
        <v>1988</v>
      </c>
      <c r="V2428" s="5" t="s">
        <v>47</v>
      </c>
      <c r="W2428" s="5" t="s">
        <v>57</v>
      </c>
      <c r="X2428" s="5" t="s">
        <v>107</v>
      </c>
      <c r="Y2428" s="5" t="s">
        <v>2502</v>
      </c>
      <c r="Z2428" s="5" t="s">
        <v>106</v>
      </c>
      <c r="AA2428" s="4">
        <v>0.75</v>
      </c>
      <c r="AB2428" s="1">
        <v>40613</v>
      </c>
      <c r="AC2428" s="1">
        <v>25001</v>
      </c>
      <c r="AD2428">
        <f t="shared" si="224"/>
        <v>1</v>
      </c>
      <c r="AE2428">
        <f t="shared" ca="1" si="225"/>
        <v>56</v>
      </c>
      <c r="AF2428" t="str">
        <f t="shared" ca="1" si="226"/>
        <v>18-64</v>
      </c>
      <c r="AG2428" s="3">
        <f t="shared" si="227"/>
        <v>5.0712657241379313</v>
      </c>
      <c r="AH2428" t="str">
        <f>_xlfn.IFNA(VLOOKUP(Sales_Transactions[[#This Row],[Order ID]],Returned_Items[#All],2,FALSE),"Not Returned")</f>
        <v>Not Returned</v>
      </c>
    </row>
    <row r="2429" spans="1:34" x14ac:dyDescent="0.25">
      <c r="A2429">
        <v>48003</v>
      </c>
      <c r="C2429" t="s">
        <v>2503</v>
      </c>
      <c r="D2429" s="2" t="str">
        <f>TEXT(MID(Sales_Transactions[[#This Row],[Order Date]],2,5),"d/m/yyy")</f>
        <v>26/1/2012</v>
      </c>
      <c r="E2429" s="2" t="str">
        <f>TEXT(MID(Sales_Transactions[[#This Row],[Order Date]],2,5),"d")</f>
        <v>26</v>
      </c>
      <c r="F2429" s="2" t="str">
        <f>TEXT(MID(Sales_Transactions[[#This Row],[Order Date]],2,5),"m")</f>
        <v>1</v>
      </c>
      <c r="G2429" s="2" t="str">
        <f>TEXT(MID(Sales_Transactions[[#This Row],[Order Date]],2,5),"yyy")</f>
        <v>2012</v>
      </c>
      <c r="H2429" s="2" t="str">
        <f>TEXT(MID(Sales_Transactions[[#This Row],[Order Date]],2,5),"yyy/m")</f>
        <v>2012/1</v>
      </c>
      <c r="I2429" t="s">
        <v>78</v>
      </c>
      <c r="J2429">
        <f t="shared" si="222"/>
        <v>3</v>
      </c>
      <c r="K2429" s="2">
        <v>30</v>
      </c>
      <c r="L2429" s="3">
        <v>183.33</v>
      </c>
      <c r="M2429" s="4">
        <v>0.05</v>
      </c>
      <c r="N2429" s="5" t="s">
        <v>23</v>
      </c>
      <c r="O2429" s="3">
        <v>-106.54</v>
      </c>
      <c r="P2429" s="3">
        <v>5.98</v>
      </c>
      <c r="Q2429" s="3">
        <v>4.38</v>
      </c>
      <c r="R2429" s="5" t="s">
        <v>1836</v>
      </c>
      <c r="S2429" s="5" t="s">
        <v>2283</v>
      </c>
      <c r="T2429" s="5" t="str">
        <f t="shared" si="223"/>
        <v>Darren Budd</v>
      </c>
      <c r="U2429" t="s">
        <v>1988</v>
      </c>
      <c r="V2429" s="5" t="s">
        <v>37</v>
      </c>
      <c r="W2429" s="5" t="s">
        <v>48</v>
      </c>
      <c r="X2429" s="5" t="s">
        <v>87</v>
      </c>
      <c r="Y2429" s="5" t="s">
        <v>140</v>
      </c>
      <c r="Z2429" s="5" t="s">
        <v>60</v>
      </c>
      <c r="AA2429" s="4">
        <v>0.75</v>
      </c>
      <c r="AB2429" s="1">
        <v>40936</v>
      </c>
      <c r="AC2429" s="1">
        <v>24908</v>
      </c>
      <c r="AD2429">
        <f t="shared" si="224"/>
        <v>2</v>
      </c>
      <c r="AE2429">
        <f t="shared" ca="1" si="225"/>
        <v>56</v>
      </c>
      <c r="AF2429" t="str">
        <f t="shared" ca="1" si="226"/>
        <v>18-64</v>
      </c>
      <c r="AG2429" s="3">
        <f t="shared" si="227"/>
        <v>0.34523366666666672</v>
      </c>
      <c r="AH2429" t="str">
        <f>_xlfn.IFNA(VLOOKUP(Sales_Transactions[[#This Row],[Order ID]],Returned_Items[#All],2,FALSE),"Not Returned")</f>
        <v>Not Returned</v>
      </c>
    </row>
    <row r="2430" spans="1:34" x14ac:dyDescent="0.25">
      <c r="A2430">
        <v>48003</v>
      </c>
      <c r="C2430" t="s">
        <v>2503</v>
      </c>
      <c r="D2430" s="2" t="str">
        <f>TEXT(MID(Sales_Transactions[[#This Row],[Order Date]],2,5),"d/m/yyy")</f>
        <v>26/1/2012</v>
      </c>
      <c r="E2430" s="2" t="str">
        <f>TEXT(MID(Sales_Transactions[[#This Row],[Order Date]],2,5),"d")</f>
        <v>26</v>
      </c>
      <c r="F2430" s="2" t="str">
        <f>TEXT(MID(Sales_Transactions[[#This Row],[Order Date]],2,5),"m")</f>
        <v>1</v>
      </c>
      <c r="G2430" s="2" t="str">
        <f>TEXT(MID(Sales_Transactions[[#This Row],[Order Date]],2,5),"yyy")</f>
        <v>2012</v>
      </c>
      <c r="H2430" s="2" t="str">
        <f>TEXT(MID(Sales_Transactions[[#This Row],[Order Date]],2,5),"yyy/m")</f>
        <v>2012/1</v>
      </c>
      <c r="I2430" t="s">
        <v>78</v>
      </c>
      <c r="J2430">
        <f t="shared" si="222"/>
        <v>3</v>
      </c>
      <c r="K2430" s="2">
        <v>12</v>
      </c>
      <c r="L2430" s="3">
        <v>88.06</v>
      </c>
      <c r="M2430" s="4">
        <v>0.04</v>
      </c>
      <c r="N2430" s="5" t="s">
        <v>23</v>
      </c>
      <c r="O2430" s="3">
        <v>-69.05</v>
      </c>
      <c r="P2430" s="3">
        <v>6.48</v>
      </c>
      <c r="Q2430" s="3">
        <v>9.68</v>
      </c>
      <c r="R2430" s="5" t="s">
        <v>1836</v>
      </c>
      <c r="S2430" s="5" t="s">
        <v>2283</v>
      </c>
      <c r="T2430" s="5" t="str">
        <f t="shared" si="223"/>
        <v>Darren Budd</v>
      </c>
      <c r="U2430" t="s">
        <v>1988</v>
      </c>
      <c r="V2430" s="5" t="s">
        <v>37</v>
      </c>
      <c r="W2430" s="5" t="s">
        <v>57</v>
      </c>
      <c r="X2430" s="5" t="s">
        <v>58</v>
      </c>
      <c r="Y2430" s="5" t="s">
        <v>504</v>
      </c>
      <c r="Z2430" s="5" t="s">
        <v>60</v>
      </c>
      <c r="AA2430" s="4">
        <v>0.44</v>
      </c>
      <c r="AB2430" s="1">
        <v>40936</v>
      </c>
      <c r="AC2430" s="1">
        <v>25182</v>
      </c>
      <c r="AD2430">
        <f t="shared" si="224"/>
        <v>2</v>
      </c>
      <c r="AE2430">
        <f t="shared" ca="1" si="225"/>
        <v>55</v>
      </c>
      <c r="AF2430" t="str">
        <f t="shared" ca="1" si="226"/>
        <v>18-64</v>
      </c>
      <c r="AG2430" s="3">
        <f t="shared" si="227"/>
        <v>1.3464506666666667</v>
      </c>
      <c r="AH2430" t="str">
        <f>_xlfn.IFNA(VLOOKUP(Sales_Transactions[[#This Row],[Order ID]],Returned_Items[#All],2,FALSE),"Not Returned")</f>
        <v>Not Returned</v>
      </c>
    </row>
    <row r="2431" spans="1:34" x14ac:dyDescent="0.25">
      <c r="A2431">
        <v>48195</v>
      </c>
      <c r="C2431" t="s">
        <v>1896</v>
      </c>
      <c r="D2431" s="2" t="str">
        <f>TEXT(MID(Sales_Transactions[[#This Row],[Order Date]],2,5),"d/m/yyy")</f>
        <v>27/11/2010</v>
      </c>
      <c r="E2431" s="2" t="str">
        <f>TEXT(MID(Sales_Transactions[[#This Row],[Order Date]],2,5),"d")</f>
        <v>27</v>
      </c>
      <c r="F2431" s="2" t="str">
        <f>TEXT(MID(Sales_Transactions[[#This Row],[Order Date]],2,5),"m")</f>
        <v>11</v>
      </c>
      <c r="G2431" s="2" t="str">
        <f>TEXT(MID(Sales_Transactions[[#This Row],[Order Date]],2,5),"yyy")</f>
        <v>2010</v>
      </c>
      <c r="H2431" s="2" t="str">
        <f>TEXT(MID(Sales_Transactions[[#This Row],[Order Date]],2,5),"yyy/m")</f>
        <v>2010/11</v>
      </c>
      <c r="I2431" t="s">
        <v>52</v>
      </c>
      <c r="J2431">
        <f t="shared" si="222"/>
        <v>1</v>
      </c>
      <c r="K2431" s="2">
        <v>35</v>
      </c>
      <c r="L2431" s="3">
        <v>3337.5165000000002</v>
      </c>
      <c r="M2431" s="4">
        <v>7.0000000000000007E-2</v>
      </c>
      <c r="N2431" s="5" t="s">
        <v>23</v>
      </c>
      <c r="O2431" s="3">
        <v>850.54</v>
      </c>
      <c r="P2431" s="3">
        <v>115.99</v>
      </c>
      <c r="Q2431" s="3">
        <v>2.5</v>
      </c>
      <c r="R2431" s="5" t="s">
        <v>2339</v>
      </c>
      <c r="S2431" s="5" t="s">
        <v>2340</v>
      </c>
      <c r="T2431" s="5" t="str">
        <f t="shared" si="223"/>
        <v>Ruben Ausman</v>
      </c>
      <c r="U2431" t="s">
        <v>1988</v>
      </c>
      <c r="V2431" s="5" t="s">
        <v>47</v>
      </c>
      <c r="W2431" s="5" t="s">
        <v>48</v>
      </c>
      <c r="X2431" s="5" t="s">
        <v>49</v>
      </c>
      <c r="Y2431" s="5" t="s">
        <v>2504</v>
      </c>
      <c r="Z2431" s="5" t="s">
        <v>43</v>
      </c>
      <c r="AA2431" s="4">
        <v>0.56999999999999995</v>
      </c>
      <c r="AB2431" s="1">
        <v>40510</v>
      </c>
      <c r="AC2431" s="1">
        <v>24872</v>
      </c>
      <c r="AD2431">
        <f t="shared" si="224"/>
        <v>1</v>
      </c>
      <c r="AE2431">
        <f t="shared" ca="1" si="225"/>
        <v>56</v>
      </c>
      <c r="AF2431" t="str">
        <f t="shared" ca="1" si="226"/>
        <v>18-64</v>
      </c>
      <c r="AG2431" s="3">
        <f t="shared" si="227"/>
        <v>3.3831087714285712</v>
      </c>
      <c r="AH2431" t="str">
        <f>_xlfn.IFNA(VLOOKUP(Sales_Transactions[[#This Row],[Order ID]],Returned_Items[#All],2,FALSE),"Not Returned")</f>
        <v>Not Returned</v>
      </c>
    </row>
    <row r="2432" spans="1:34" x14ac:dyDescent="0.25">
      <c r="A2432">
        <v>48195</v>
      </c>
      <c r="C2432" t="s">
        <v>1896</v>
      </c>
      <c r="D2432" s="2" t="str">
        <f>TEXT(MID(Sales_Transactions[[#This Row],[Order Date]],2,5),"d/m/yyy")</f>
        <v>27/11/2010</v>
      </c>
      <c r="E2432" s="2" t="str">
        <f>TEXT(MID(Sales_Transactions[[#This Row],[Order Date]],2,5),"d")</f>
        <v>27</v>
      </c>
      <c r="F2432" s="2" t="str">
        <f>TEXT(MID(Sales_Transactions[[#This Row],[Order Date]],2,5),"m")</f>
        <v>11</v>
      </c>
      <c r="G2432" s="2" t="str">
        <f>TEXT(MID(Sales_Transactions[[#This Row],[Order Date]],2,5),"yyy")</f>
        <v>2010</v>
      </c>
      <c r="H2432" s="2" t="str">
        <f>TEXT(MID(Sales_Transactions[[#This Row],[Order Date]],2,5),"yyy/m")</f>
        <v>2010/11</v>
      </c>
      <c r="I2432" t="s">
        <v>52</v>
      </c>
      <c r="J2432">
        <f t="shared" si="222"/>
        <v>1</v>
      </c>
      <c r="K2432" s="2">
        <v>35</v>
      </c>
      <c r="L2432" s="3">
        <v>1018.402</v>
      </c>
      <c r="M2432" s="4">
        <v>0.09</v>
      </c>
      <c r="N2432" s="5" t="s">
        <v>23</v>
      </c>
      <c r="O2432" s="3">
        <v>296.87</v>
      </c>
      <c r="P2432" s="3">
        <v>35.99</v>
      </c>
      <c r="Q2432" s="3">
        <v>5.99</v>
      </c>
      <c r="R2432" s="5" t="s">
        <v>2339</v>
      </c>
      <c r="S2432" s="5" t="s">
        <v>2340</v>
      </c>
      <c r="T2432" s="5" t="str">
        <f t="shared" si="223"/>
        <v>Ruben Ausman</v>
      </c>
      <c r="U2432" t="s">
        <v>1988</v>
      </c>
      <c r="V2432" s="5" t="s">
        <v>47</v>
      </c>
      <c r="W2432" s="5" t="s">
        <v>48</v>
      </c>
      <c r="X2432" s="5" t="s">
        <v>49</v>
      </c>
      <c r="Y2432" s="5" t="s">
        <v>1580</v>
      </c>
      <c r="Z2432" s="5" t="s">
        <v>84</v>
      </c>
      <c r="AA2432" s="4">
        <v>0.38</v>
      </c>
      <c r="AB2432" s="1">
        <v>40509</v>
      </c>
      <c r="AC2432" s="1">
        <v>24972</v>
      </c>
      <c r="AD2432">
        <f t="shared" si="224"/>
        <v>0</v>
      </c>
      <c r="AE2432">
        <f t="shared" ca="1" si="225"/>
        <v>56</v>
      </c>
      <c r="AF2432" t="str">
        <f t="shared" ca="1" si="226"/>
        <v>18-64</v>
      </c>
      <c r="AG2432" s="3">
        <f t="shared" si="227"/>
        <v>1.1985031142857145</v>
      </c>
      <c r="AH2432" t="str">
        <f>_xlfn.IFNA(VLOOKUP(Sales_Transactions[[#This Row],[Order ID]],Returned_Items[#All],2,FALSE),"Not Returned")</f>
        <v>Not Returned</v>
      </c>
    </row>
    <row r="2433" spans="1:34" x14ac:dyDescent="0.25">
      <c r="A2433">
        <v>48195</v>
      </c>
      <c r="C2433" t="s">
        <v>1896</v>
      </c>
      <c r="D2433" s="2" t="str">
        <f>TEXT(MID(Sales_Transactions[[#This Row],[Order Date]],2,5),"d/m/yyy")</f>
        <v>27/11/2010</v>
      </c>
      <c r="E2433" s="2" t="str">
        <f>TEXT(MID(Sales_Transactions[[#This Row],[Order Date]],2,5),"d")</f>
        <v>27</v>
      </c>
      <c r="F2433" s="2" t="str">
        <f>TEXT(MID(Sales_Transactions[[#This Row],[Order Date]],2,5),"m")</f>
        <v>11</v>
      </c>
      <c r="G2433" s="2" t="str">
        <f>TEXT(MID(Sales_Transactions[[#This Row],[Order Date]],2,5),"yyy")</f>
        <v>2010</v>
      </c>
      <c r="H2433" s="2" t="str">
        <f>TEXT(MID(Sales_Transactions[[#This Row],[Order Date]],2,5),"yyy/m")</f>
        <v>2010/11</v>
      </c>
      <c r="I2433" t="s">
        <v>52</v>
      </c>
      <c r="J2433">
        <f t="shared" si="222"/>
        <v>1</v>
      </c>
      <c r="K2433" s="2">
        <v>47</v>
      </c>
      <c r="L2433" s="3">
        <v>2679.1235000000001</v>
      </c>
      <c r="M2433" s="4">
        <v>0.01</v>
      </c>
      <c r="N2433" s="5" t="s">
        <v>23</v>
      </c>
      <c r="O2433" s="3">
        <v>47.28</v>
      </c>
      <c r="P2433" s="3">
        <v>65.989999999999995</v>
      </c>
      <c r="Q2433" s="3">
        <v>19.989999999999998</v>
      </c>
      <c r="R2433" s="5" t="s">
        <v>2339</v>
      </c>
      <c r="S2433" s="5" t="s">
        <v>2340</v>
      </c>
      <c r="T2433" s="5" t="str">
        <f t="shared" si="223"/>
        <v>Ruben Ausman</v>
      </c>
      <c r="U2433" t="s">
        <v>1988</v>
      </c>
      <c r="V2433" s="5" t="s">
        <v>47</v>
      </c>
      <c r="W2433" s="5" t="s">
        <v>48</v>
      </c>
      <c r="X2433" s="5" t="s">
        <v>49</v>
      </c>
      <c r="Y2433" s="5" t="s">
        <v>1608</v>
      </c>
      <c r="Z2433" s="5" t="s">
        <v>43</v>
      </c>
      <c r="AA2433" s="4">
        <v>0.59</v>
      </c>
      <c r="AB2433" s="1">
        <v>40510</v>
      </c>
      <c r="AC2433" s="1">
        <v>22131</v>
      </c>
      <c r="AD2433">
        <f t="shared" si="224"/>
        <v>1</v>
      </c>
      <c r="AE2433">
        <f t="shared" ca="1" si="225"/>
        <v>64</v>
      </c>
      <c r="AF2433" t="str">
        <f t="shared" ca="1" si="226"/>
        <v>18-64</v>
      </c>
      <c r="AG2433" s="3">
        <f t="shared" si="227"/>
        <v>1.8292212978723403</v>
      </c>
      <c r="AH2433" t="str">
        <f>_xlfn.IFNA(VLOOKUP(Sales_Transactions[[#This Row],[Order ID]],Returned_Items[#All],2,FALSE),"Not Returned")</f>
        <v>Not Returned</v>
      </c>
    </row>
    <row r="2434" spans="1:34" x14ac:dyDescent="0.25">
      <c r="A2434">
        <v>48357</v>
      </c>
      <c r="C2434" t="s">
        <v>2211</v>
      </c>
      <c r="D2434" s="2" t="str">
        <f>TEXT(MID(Sales_Transactions[[#This Row],[Order Date]],2,5),"d/m/yyy")</f>
        <v>28/3/2009</v>
      </c>
      <c r="E2434" s="2" t="str">
        <f>TEXT(MID(Sales_Transactions[[#This Row],[Order Date]],2,5),"d")</f>
        <v>28</v>
      </c>
      <c r="F2434" s="2" t="str">
        <f>TEXT(MID(Sales_Transactions[[#This Row],[Order Date]],2,5),"m")</f>
        <v>3</v>
      </c>
      <c r="G2434" s="2" t="str">
        <f>TEXT(MID(Sales_Transactions[[#This Row],[Order Date]],2,5),"yyy")</f>
        <v>2009</v>
      </c>
      <c r="H2434" s="2" t="str">
        <f>TEXT(MID(Sales_Transactions[[#This Row],[Order Date]],2,5),"yyy/m")</f>
        <v>2009/3</v>
      </c>
      <c r="I2434" t="s">
        <v>52</v>
      </c>
      <c r="J2434">
        <f t="shared" ref="J2434:J2497" si="228">IF(I2434="Making Critical",5,IF(I2434="High",4,IF(I2434="Medium",3,IF(I2434="Low",2,1))))</f>
        <v>1</v>
      </c>
      <c r="K2434" s="2">
        <v>16</v>
      </c>
      <c r="L2434" s="3">
        <v>2365.4299999999998</v>
      </c>
      <c r="M2434" s="4">
        <v>0.04</v>
      </c>
      <c r="N2434" s="5" t="s">
        <v>23</v>
      </c>
      <c r="O2434" s="3">
        <v>619.71</v>
      </c>
      <c r="P2434" s="3">
        <v>150.97999999999999</v>
      </c>
      <c r="Q2434" s="3">
        <v>13.99</v>
      </c>
      <c r="R2434" s="5" t="s">
        <v>2250</v>
      </c>
      <c r="S2434" s="5" t="s">
        <v>2251</v>
      </c>
      <c r="T2434" s="5" t="str">
        <f t="shared" ref="T2434:T2497" si="229">R2434 &amp; " " &amp; S2434</f>
        <v>Eileen Kiefer</v>
      </c>
      <c r="U2434" t="s">
        <v>1988</v>
      </c>
      <c r="V2434" s="5" t="s">
        <v>37</v>
      </c>
      <c r="W2434" s="5" t="s">
        <v>48</v>
      </c>
      <c r="X2434" s="5" t="s">
        <v>324</v>
      </c>
      <c r="Y2434" s="5" t="s">
        <v>552</v>
      </c>
      <c r="Z2434" s="5" t="s">
        <v>56</v>
      </c>
      <c r="AA2434" s="4">
        <v>0.38</v>
      </c>
      <c r="AB2434" s="1">
        <v>39900</v>
      </c>
      <c r="AC2434" s="1">
        <v>22088</v>
      </c>
      <c r="AD2434">
        <f t="shared" ref="AD2434:AD2497" si="230">_xlfn.DAYS(AB2434,D2434)</f>
        <v>0</v>
      </c>
      <c r="AE2434">
        <f t="shared" ref="AE2434:AE2497" ca="1" si="231">DATEDIF(AC2434,TODAY(),"Y")</f>
        <v>64</v>
      </c>
      <c r="AF2434" t="str">
        <f t="shared" ref="AF2434:AF2497" ca="1" si="232">IF(AE2434&lt;18,"Under 18",IF(AE2434&lt;65,"18-64","Over 65"))</f>
        <v>18-64</v>
      </c>
      <c r="AG2434" s="3">
        <f t="shared" ref="AG2434:AG2497" si="233" xml:space="preserve"> (P2434 - (M2434 / 100) * P2434 + Q2434) / K2434</f>
        <v>10.306850499999999</v>
      </c>
      <c r="AH2434" t="str">
        <f>_xlfn.IFNA(VLOOKUP(Sales_Transactions[[#This Row],[Order ID]],Returned_Items[#All],2,FALSE),"Not Returned")</f>
        <v>Not Returned</v>
      </c>
    </row>
    <row r="2435" spans="1:34" x14ac:dyDescent="0.25">
      <c r="A2435">
        <v>48615</v>
      </c>
      <c r="C2435" t="s">
        <v>1022</v>
      </c>
      <c r="D2435" s="2" t="str">
        <f>TEXT(MID(Sales_Transactions[[#This Row],[Order Date]],2,5),"d/m/yyy")</f>
        <v>3/12/2012</v>
      </c>
      <c r="E2435" s="2" t="str">
        <f>TEXT(MID(Sales_Transactions[[#This Row],[Order Date]],2,5),"d")</f>
        <v>3</v>
      </c>
      <c r="F2435" s="2" t="str">
        <f>TEXT(MID(Sales_Transactions[[#This Row],[Order Date]],2,5),"m")</f>
        <v>12</v>
      </c>
      <c r="G2435" s="2" t="str">
        <f>TEXT(MID(Sales_Transactions[[#This Row],[Order Date]],2,5),"yyy")</f>
        <v>2012</v>
      </c>
      <c r="H2435" s="2" t="str">
        <f>TEXT(MID(Sales_Transactions[[#This Row],[Order Date]],2,5),"yyy/m")</f>
        <v>2012/12</v>
      </c>
      <c r="I2435" t="s">
        <v>22</v>
      </c>
      <c r="J2435">
        <f t="shared" si="228"/>
        <v>2</v>
      </c>
      <c r="K2435" s="2">
        <v>4</v>
      </c>
      <c r="L2435" s="3">
        <v>16.91</v>
      </c>
      <c r="M2435" s="4">
        <v>0.08</v>
      </c>
      <c r="N2435" s="5" t="s">
        <v>23</v>
      </c>
      <c r="O2435" s="3">
        <v>0.21</v>
      </c>
      <c r="P2435" s="3">
        <v>4.13</v>
      </c>
      <c r="Q2435" s="3">
        <v>0.5</v>
      </c>
      <c r="R2435" s="5" t="s">
        <v>2312</v>
      </c>
      <c r="S2435" s="5" t="s">
        <v>212</v>
      </c>
      <c r="T2435" s="5" t="str">
        <f t="shared" si="229"/>
        <v>George Bell</v>
      </c>
      <c r="U2435" t="s">
        <v>1988</v>
      </c>
      <c r="V2435" s="5" t="s">
        <v>47</v>
      </c>
      <c r="W2435" s="5" t="s">
        <v>28</v>
      </c>
      <c r="X2435" s="5" t="s">
        <v>115</v>
      </c>
      <c r="Y2435" s="5" t="s">
        <v>275</v>
      </c>
      <c r="Z2435" s="5" t="s">
        <v>43</v>
      </c>
      <c r="AA2435" s="4">
        <v>0.39</v>
      </c>
      <c r="AB2435" s="1">
        <v>41250</v>
      </c>
      <c r="AC2435" s="1">
        <v>21986</v>
      </c>
      <c r="AD2435">
        <f t="shared" si="230"/>
        <v>4</v>
      </c>
      <c r="AE2435">
        <f t="shared" ca="1" si="231"/>
        <v>64</v>
      </c>
      <c r="AF2435" t="str">
        <f t="shared" ca="1" si="232"/>
        <v>18-64</v>
      </c>
      <c r="AG2435" s="3">
        <f t="shared" si="233"/>
        <v>1.156674</v>
      </c>
      <c r="AH2435" t="str">
        <f>_xlfn.IFNA(VLOOKUP(Sales_Transactions[[#This Row],[Order ID]],Returned_Items[#All],2,FALSE),"Not Returned")</f>
        <v>Returned</v>
      </c>
    </row>
    <row r="2436" spans="1:34" x14ac:dyDescent="0.25">
      <c r="A2436">
        <v>48615</v>
      </c>
      <c r="C2436" t="s">
        <v>1022</v>
      </c>
      <c r="D2436" s="2" t="str">
        <f>TEXT(MID(Sales_Transactions[[#This Row],[Order Date]],2,5),"d/m/yyy")</f>
        <v>3/12/2012</v>
      </c>
      <c r="E2436" s="2" t="str">
        <f>TEXT(MID(Sales_Transactions[[#This Row],[Order Date]],2,5),"d")</f>
        <v>3</v>
      </c>
      <c r="F2436" s="2" t="str">
        <f>TEXT(MID(Sales_Transactions[[#This Row],[Order Date]],2,5),"m")</f>
        <v>12</v>
      </c>
      <c r="G2436" s="2" t="str">
        <f>TEXT(MID(Sales_Transactions[[#This Row],[Order Date]],2,5),"yyy")</f>
        <v>2012</v>
      </c>
      <c r="H2436" s="2" t="str">
        <f>TEXT(MID(Sales_Transactions[[#This Row],[Order Date]],2,5),"yyy/m")</f>
        <v>2012/12</v>
      </c>
      <c r="I2436" t="s">
        <v>22</v>
      </c>
      <c r="J2436">
        <f t="shared" si="228"/>
        <v>2</v>
      </c>
      <c r="K2436" s="2">
        <v>8</v>
      </c>
      <c r="L2436" s="3">
        <v>464.66</v>
      </c>
      <c r="M2436" s="4">
        <v>0.04</v>
      </c>
      <c r="N2436" s="5" t="s">
        <v>23</v>
      </c>
      <c r="O2436" s="3">
        <v>219.02</v>
      </c>
      <c r="P2436" s="3">
        <v>54.74</v>
      </c>
      <c r="Q2436" s="3">
        <v>14.83</v>
      </c>
      <c r="R2436" s="5" t="s">
        <v>2312</v>
      </c>
      <c r="S2436" s="5" t="s">
        <v>212</v>
      </c>
      <c r="T2436" s="5" t="str">
        <f t="shared" si="229"/>
        <v>George Bell</v>
      </c>
      <c r="U2436" t="s">
        <v>1988</v>
      </c>
      <c r="V2436" s="5" t="s">
        <v>47</v>
      </c>
      <c r="W2436" s="5" t="s">
        <v>57</v>
      </c>
      <c r="X2436" s="5" t="s">
        <v>58</v>
      </c>
      <c r="Y2436" s="5" t="s">
        <v>765</v>
      </c>
      <c r="Z2436" s="5" t="s">
        <v>43</v>
      </c>
      <c r="AA2436" s="4">
        <v>0.54</v>
      </c>
      <c r="AB2436" s="1">
        <v>41251</v>
      </c>
      <c r="AC2436" s="1">
        <v>14219</v>
      </c>
      <c r="AD2436">
        <f t="shared" si="230"/>
        <v>5</v>
      </c>
      <c r="AE2436">
        <f t="shared" ca="1" si="231"/>
        <v>85</v>
      </c>
      <c r="AF2436" t="str">
        <f t="shared" ca="1" si="232"/>
        <v>Over 65</v>
      </c>
      <c r="AG2436" s="3">
        <f t="shared" si="233"/>
        <v>8.6935130000000012</v>
      </c>
      <c r="AH2436" t="str">
        <f>_xlfn.IFNA(VLOOKUP(Sales_Transactions[[#This Row],[Order ID]],Returned_Items[#All],2,FALSE),"Not Returned")</f>
        <v>Returned</v>
      </c>
    </row>
    <row r="2437" spans="1:34" x14ac:dyDescent="0.25">
      <c r="A2437">
        <v>48642</v>
      </c>
      <c r="C2437" t="s">
        <v>1194</v>
      </c>
      <c r="D2437" s="2" t="str">
        <f>TEXT(MID(Sales_Transactions[[#This Row],[Order Date]],2,5),"d/m/yyy")</f>
        <v>1/2/2010</v>
      </c>
      <c r="E2437" s="2" t="str">
        <f>TEXT(MID(Sales_Transactions[[#This Row],[Order Date]],2,5),"d")</f>
        <v>1</v>
      </c>
      <c r="F2437" s="2" t="str">
        <f>TEXT(MID(Sales_Transactions[[#This Row],[Order Date]],2,5),"m")</f>
        <v>2</v>
      </c>
      <c r="G2437" s="2" t="str">
        <f>TEXT(MID(Sales_Transactions[[#This Row],[Order Date]],2,5),"yyy")</f>
        <v>2010</v>
      </c>
      <c r="H2437" s="2" t="str">
        <f>TEXT(MID(Sales_Transactions[[#This Row],[Order Date]],2,5),"yyy/m")</f>
        <v>2010/2</v>
      </c>
      <c r="I2437" t="s">
        <v>33</v>
      </c>
      <c r="J2437">
        <f t="shared" si="228"/>
        <v>4</v>
      </c>
      <c r="K2437" s="2">
        <v>4</v>
      </c>
      <c r="L2437" s="3">
        <v>37.729999999999997</v>
      </c>
      <c r="M2437" s="4">
        <v>0.06</v>
      </c>
      <c r="N2437" s="5" t="s">
        <v>23</v>
      </c>
      <c r="O2437" s="3">
        <v>-13.72</v>
      </c>
      <c r="P2437" s="3">
        <v>8.67</v>
      </c>
      <c r="Q2437" s="3">
        <v>3.5</v>
      </c>
      <c r="R2437" s="5" t="s">
        <v>1211</v>
      </c>
      <c r="S2437" s="5" t="s">
        <v>2505</v>
      </c>
      <c r="T2437" s="5" t="str">
        <f t="shared" si="229"/>
        <v>Matt Collister</v>
      </c>
      <c r="U2437" t="s">
        <v>1988</v>
      </c>
      <c r="V2437" s="5" t="s">
        <v>74</v>
      </c>
      <c r="W2437" s="5" t="s">
        <v>28</v>
      </c>
      <c r="X2437" s="5" t="s">
        <v>38</v>
      </c>
      <c r="Y2437" s="5" t="s">
        <v>1998</v>
      </c>
      <c r="Z2437" s="5" t="s">
        <v>43</v>
      </c>
      <c r="AA2437" s="4">
        <v>0.57999999999999996</v>
      </c>
      <c r="AB2437" s="1">
        <v>40212</v>
      </c>
      <c r="AC2437" s="1">
        <v>14140</v>
      </c>
      <c r="AD2437">
        <f t="shared" si="230"/>
        <v>2</v>
      </c>
      <c r="AE2437">
        <f t="shared" ca="1" si="231"/>
        <v>85</v>
      </c>
      <c r="AF2437" t="str">
        <f t="shared" ca="1" si="232"/>
        <v>Over 65</v>
      </c>
      <c r="AG2437" s="3">
        <f t="shared" si="233"/>
        <v>3.0411994999999998</v>
      </c>
      <c r="AH2437" t="str">
        <f>_xlfn.IFNA(VLOOKUP(Sales_Transactions[[#This Row],[Order ID]],Returned_Items[#All],2,FALSE),"Not Returned")</f>
        <v>Not Returned</v>
      </c>
    </row>
    <row r="2438" spans="1:34" x14ac:dyDescent="0.25">
      <c r="A2438">
        <v>48642</v>
      </c>
      <c r="C2438" t="s">
        <v>1194</v>
      </c>
      <c r="D2438" s="2" t="str">
        <f>TEXT(MID(Sales_Transactions[[#This Row],[Order Date]],2,5),"d/m/yyy")</f>
        <v>1/2/2010</v>
      </c>
      <c r="E2438" s="2" t="str">
        <f>TEXT(MID(Sales_Transactions[[#This Row],[Order Date]],2,5),"d")</f>
        <v>1</v>
      </c>
      <c r="F2438" s="2" t="str">
        <f>TEXT(MID(Sales_Transactions[[#This Row],[Order Date]],2,5),"m")</f>
        <v>2</v>
      </c>
      <c r="G2438" s="2" t="str">
        <f>TEXT(MID(Sales_Transactions[[#This Row],[Order Date]],2,5),"yyy")</f>
        <v>2010</v>
      </c>
      <c r="H2438" s="2" t="str">
        <f>TEXT(MID(Sales_Transactions[[#This Row],[Order Date]],2,5),"yyy/m")</f>
        <v>2010/2</v>
      </c>
      <c r="I2438" t="s">
        <v>33</v>
      </c>
      <c r="J2438">
        <f t="shared" si="228"/>
        <v>4</v>
      </c>
      <c r="K2438" s="2">
        <v>5</v>
      </c>
      <c r="L2438" s="3">
        <v>519.69000000000005</v>
      </c>
      <c r="M2438" s="4">
        <v>0.02</v>
      </c>
      <c r="N2438" s="5" t="s">
        <v>67</v>
      </c>
      <c r="O2438" s="3">
        <v>-122.09</v>
      </c>
      <c r="P2438" s="3">
        <v>100.98</v>
      </c>
      <c r="Q2438" s="3">
        <v>7.18</v>
      </c>
      <c r="R2438" s="5" t="s">
        <v>1211</v>
      </c>
      <c r="S2438" s="5" t="s">
        <v>2505</v>
      </c>
      <c r="T2438" s="5" t="str">
        <f t="shared" si="229"/>
        <v>Matt Collister</v>
      </c>
      <c r="U2438" t="s">
        <v>1988</v>
      </c>
      <c r="V2438" s="5" t="s">
        <v>74</v>
      </c>
      <c r="W2438" s="5" t="s">
        <v>48</v>
      </c>
      <c r="X2438" s="5" t="s">
        <v>87</v>
      </c>
      <c r="Y2438" s="5" t="s">
        <v>1087</v>
      </c>
      <c r="Z2438" s="5" t="s">
        <v>43</v>
      </c>
      <c r="AA2438" s="4">
        <v>0.4</v>
      </c>
      <c r="AB2438" s="1">
        <v>40211</v>
      </c>
      <c r="AC2438" s="1">
        <v>24476</v>
      </c>
      <c r="AD2438">
        <f t="shared" si="230"/>
        <v>1</v>
      </c>
      <c r="AE2438">
        <f t="shared" ca="1" si="231"/>
        <v>57</v>
      </c>
      <c r="AF2438" t="str">
        <f t="shared" ca="1" si="232"/>
        <v>18-64</v>
      </c>
      <c r="AG2438" s="3">
        <f t="shared" si="233"/>
        <v>21.6279608</v>
      </c>
      <c r="AH2438" t="str">
        <f>_xlfn.IFNA(VLOOKUP(Sales_Transactions[[#This Row],[Order ID]],Returned_Items[#All],2,FALSE),"Not Returned")</f>
        <v>Not Returned</v>
      </c>
    </row>
    <row r="2439" spans="1:34" x14ac:dyDescent="0.25">
      <c r="A2439">
        <v>48710</v>
      </c>
      <c r="C2439" t="s">
        <v>95</v>
      </c>
      <c r="D2439" s="2" t="str">
        <f>TEXT(MID(Sales_Transactions[[#This Row],[Order Date]],2,5),"d/m/yyy")</f>
        <v>25/11/2009</v>
      </c>
      <c r="E2439" s="2" t="str">
        <f>TEXT(MID(Sales_Transactions[[#This Row],[Order Date]],2,5),"d")</f>
        <v>25</v>
      </c>
      <c r="F2439" s="2" t="str">
        <f>TEXT(MID(Sales_Transactions[[#This Row],[Order Date]],2,5),"m")</f>
        <v>11</v>
      </c>
      <c r="G2439" s="2" t="str">
        <f>TEXT(MID(Sales_Transactions[[#This Row],[Order Date]],2,5),"yyy")</f>
        <v>2009</v>
      </c>
      <c r="H2439" s="2" t="str">
        <f>TEXT(MID(Sales_Transactions[[#This Row],[Order Date]],2,5),"yyy/m")</f>
        <v>2009/11</v>
      </c>
      <c r="I2439" t="s">
        <v>78</v>
      </c>
      <c r="J2439">
        <f t="shared" si="228"/>
        <v>3</v>
      </c>
      <c r="K2439" s="2">
        <v>4</v>
      </c>
      <c r="L2439" s="3">
        <v>29.24</v>
      </c>
      <c r="M2439" s="4">
        <v>0.01</v>
      </c>
      <c r="N2439" s="5" t="s">
        <v>23</v>
      </c>
      <c r="O2439" s="3">
        <v>-1.73</v>
      </c>
      <c r="P2439" s="3">
        <v>6.98</v>
      </c>
      <c r="Q2439" s="3">
        <v>1.6</v>
      </c>
      <c r="R2439" s="5" t="s">
        <v>2388</v>
      </c>
      <c r="S2439" s="5" t="s">
        <v>2389</v>
      </c>
      <c r="T2439" s="5" t="str">
        <f t="shared" si="229"/>
        <v>Cynthia Arntzen</v>
      </c>
      <c r="U2439" t="s">
        <v>1988</v>
      </c>
      <c r="V2439" s="5" t="s">
        <v>74</v>
      </c>
      <c r="W2439" s="5" t="s">
        <v>28</v>
      </c>
      <c r="X2439" s="5" t="s">
        <v>75</v>
      </c>
      <c r="Y2439" s="5" t="s">
        <v>1442</v>
      </c>
      <c r="Z2439" s="5" t="s">
        <v>84</v>
      </c>
      <c r="AA2439" s="4">
        <v>0.38</v>
      </c>
      <c r="AB2439" s="1">
        <v>40143</v>
      </c>
      <c r="AC2439" s="1">
        <v>24710</v>
      </c>
      <c r="AD2439">
        <f t="shared" si="230"/>
        <v>1</v>
      </c>
      <c r="AE2439">
        <f t="shared" ca="1" si="231"/>
        <v>56</v>
      </c>
      <c r="AF2439" t="str">
        <f t="shared" ca="1" si="232"/>
        <v>18-64</v>
      </c>
      <c r="AG2439" s="3">
        <f t="shared" si="233"/>
        <v>2.1448255000000001</v>
      </c>
      <c r="AH2439" t="str">
        <f>_xlfn.IFNA(VLOOKUP(Sales_Transactions[[#This Row],[Order ID]],Returned_Items[#All],2,FALSE),"Not Returned")</f>
        <v>Returned</v>
      </c>
    </row>
    <row r="2440" spans="1:34" x14ac:dyDescent="0.25">
      <c r="A2440">
        <v>49094</v>
      </c>
      <c r="C2440" t="s">
        <v>2506</v>
      </c>
      <c r="D2440" s="2" t="str">
        <f>TEXT(MID(Sales_Transactions[[#This Row],[Order Date]],2,5),"d/m/yyy")</f>
        <v>3/9/2012</v>
      </c>
      <c r="E2440" s="2" t="str">
        <f>TEXT(MID(Sales_Transactions[[#This Row],[Order Date]],2,5),"d")</f>
        <v>3</v>
      </c>
      <c r="F2440" s="2" t="str">
        <f>TEXT(MID(Sales_Transactions[[#This Row],[Order Date]],2,5),"m")</f>
        <v>9</v>
      </c>
      <c r="G2440" s="2" t="str">
        <f>TEXT(MID(Sales_Transactions[[#This Row],[Order Date]],2,5),"yyy")</f>
        <v>2012</v>
      </c>
      <c r="H2440" s="2" t="str">
        <f>TEXT(MID(Sales_Transactions[[#This Row],[Order Date]],2,5),"yyy/m")</f>
        <v>2012/9</v>
      </c>
      <c r="I2440" t="s">
        <v>101</v>
      </c>
      <c r="J2440">
        <f t="shared" si="228"/>
        <v>1</v>
      </c>
      <c r="K2440" s="2">
        <v>31</v>
      </c>
      <c r="L2440" s="3">
        <v>846.85</v>
      </c>
      <c r="M2440" s="4">
        <v>0.03</v>
      </c>
      <c r="N2440" s="5" t="s">
        <v>23</v>
      </c>
      <c r="O2440" s="3">
        <v>-25.98</v>
      </c>
      <c r="P2440" s="3">
        <v>27.48</v>
      </c>
      <c r="Q2440" s="3">
        <v>4</v>
      </c>
      <c r="R2440" s="5" t="s">
        <v>1170</v>
      </c>
      <c r="S2440" s="5" t="s">
        <v>2398</v>
      </c>
      <c r="T2440" s="5" t="str">
        <f t="shared" si="229"/>
        <v>Brian Stugart</v>
      </c>
      <c r="U2440" t="s">
        <v>1988</v>
      </c>
      <c r="V2440" s="5" t="s">
        <v>37</v>
      </c>
      <c r="W2440" s="5" t="s">
        <v>48</v>
      </c>
      <c r="X2440" s="5" t="s">
        <v>87</v>
      </c>
      <c r="Y2440" s="5" t="s">
        <v>1304</v>
      </c>
      <c r="Z2440" s="5" t="s">
        <v>43</v>
      </c>
      <c r="AA2440" s="4">
        <v>0.75</v>
      </c>
      <c r="AB2440" s="1">
        <v>41157</v>
      </c>
      <c r="AC2440" s="1">
        <v>24768</v>
      </c>
      <c r="AD2440">
        <f t="shared" si="230"/>
        <v>2</v>
      </c>
      <c r="AE2440">
        <f t="shared" ca="1" si="231"/>
        <v>56</v>
      </c>
      <c r="AF2440" t="str">
        <f t="shared" ca="1" si="232"/>
        <v>18-64</v>
      </c>
      <c r="AG2440" s="3">
        <f t="shared" si="233"/>
        <v>1.0152179354838708</v>
      </c>
      <c r="AH2440" t="str">
        <f>_xlfn.IFNA(VLOOKUP(Sales_Transactions[[#This Row],[Order ID]],Returned_Items[#All],2,FALSE),"Not Returned")</f>
        <v>Not Returned</v>
      </c>
    </row>
    <row r="2441" spans="1:34" x14ac:dyDescent="0.25">
      <c r="A2441">
        <v>49125</v>
      </c>
      <c r="C2441" t="s">
        <v>869</v>
      </c>
      <c r="D2441" s="2" t="str">
        <f>TEXT(MID(Sales_Transactions[[#This Row],[Order Date]],2,5),"d/m/yyy")</f>
        <v>29/3/2009</v>
      </c>
      <c r="E2441" s="2" t="str">
        <f>TEXT(MID(Sales_Transactions[[#This Row],[Order Date]],2,5),"d")</f>
        <v>29</v>
      </c>
      <c r="F2441" s="2" t="str">
        <f>TEXT(MID(Sales_Transactions[[#This Row],[Order Date]],2,5),"m")</f>
        <v>3</v>
      </c>
      <c r="G2441" s="2" t="str">
        <f>TEXT(MID(Sales_Transactions[[#This Row],[Order Date]],2,5),"yyy")</f>
        <v>2009</v>
      </c>
      <c r="H2441" s="2" t="str">
        <f>TEXT(MID(Sales_Transactions[[#This Row],[Order Date]],2,5),"yyy/m")</f>
        <v>2009/3</v>
      </c>
      <c r="I2441" t="s">
        <v>52</v>
      </c>
      <c r="J2441">
        <f t="shared" si="228"/>
        <v>1</v>
      </c>
      <c r="K2441" s="2">
        <v>29</v>
      </c>
      <c r="L2441" s="3">
        <v>177.41</v>
      </c>
      <c r="M2441" s="4">
        <v>0.05</v>
      </c>
      <c r="N2441" s="5" t="s">
        <v>67</v>
      </c>
      <c r="O2441" s="3">
        <v>-116.05</v>
      </c>
      <c r="P2441" s="3">
        <v>5.78</v>
      </c>
      <c r="Q2441" s="3">
        <v>7.64</v>
      </c>
      <c r="R2441" s="5" t="s">
        <v>163</v>
      </c>
      <c r="S2441" s="5" t="s">
        <v>2257</v>
      </c>
      <c r="T2441" s="5" t="str">
        <f t="shared" si="229"/>
        <v>Edward Becker</v>
      </c>
      <c r="U2441" t="s">
        <v>1988</v>
      </c>
      <c r="V2441" s="5" t="s">
        <v>47</v>
      </c>
      <c r="W2441" s="5" t="s">
        <v>28</v>
      </c>
      <c r="X2441" s="5" t="s">
        <v>75</v>
      </c>
      <c r="Y2441" s="5" t="s">
        <v>1387</v>
      </c>
      <c r="Z2441" s="5" t="s">
        <v>43</v>
      </c>
      <c r="AA2441" s="4">
        <v>0.36</v>
      </c>
      <c r="AB2441" s="1">
        <v>39903</v>
      </c>
      <c r="AC2441" s="1">
        <v>24547</v>
      </c>
      <c r="AD2441">
        <f t="shared" si="230"/>
        <v>2</v>
      </c>
      <c r="AE2441">
        <f t="shared" ca="1" si="231"/>
        <v>57</v>
      </c>
      <c r="AF2441" t="str">
        <f t="shared" ca="1" si="232"/>
        <v>18-64</v>
      </c>
      <c r="AG2441" s="3">
        <f t="shared" si="233"/>
        <v>0.46265896551724139</v>
      </c>
      <c r="AH2441" t="str">
        <f>_xlfn.IFNA(VLOOKUP(Sales_Transactions[[#This Row],[Order ID]],Returned_Items[#All],2,FALSE),"Not Returned")</f>
        <v>Not Returned</v>
      </c>
    </row>
    <row r="2442" spans="1:34" x14ac:dyDescent="0.25">
      <c r="A2442">
        <v>49216</v>
      </c>
      <c r="C2442" t="s">
        <v>1140</v>
      </c>
      <c r="D2442" s="2" t="str">
        <f>TEXT(MID(Sales_Transactions[[#This Row],[Order Date]],2,5),"d/m/yyy")</f>
        <v>19/3/2009</v>
      </c>
      <c r="E2442" s="2" t="str">
        <f>TEXT(MID(Sales_Transactions[[#This Row],[Order Date]],2,5),"d")</f>
        <v>19</v>
      </c>
      <c r="F2442" s="2" t="str">
        <f>TEXT(MID(Sales_Transactions[[#This Row],[Order Date]],2,5),"m")</f>
        <v>3</v>
      </c>
      <c r="G2442" s="2" t="str">
        <f>TEXT(MID(Sales_Transactions[[#This Row],[Order Date]],2,5),"yyy")</f>
        <v>2009</v>
      </c>
      <c r="H2442" s="2" t="str">
        <f>TEXT(MID(Sales_Transactions[[#This Row],[Order Date]],2,5),"yyy/m")</f>
        <v>2009/3</v>
      </c>
      <c r="I2442" t="s">
        <v>33</v>
      </c>
      <c r="J2442">
        <f t="shared" si="228"/>
        <v>4</v>
      </c>
      <c r="K2442" s="2">
        <v>28</v>
      </c>
      <c r="L2442" s="3">
        <v>96.71</v>
      </c>
      <c r="M2442" s="4">
        <v>0.01</v>
      </c>
      <c r="N2442" s="5" t="s">
        <v>23</v>
      </c>
      <c r="O2442" s="3">
        <v>-72.44</v>
      </c>
      <c r="P2442" s="3">
        <v>3.28</v>
      </c>
      <c r="Q2442" s="3">
        <v>3.97</v>
      </c>
      <c r="R2442" s="5" t="s">
        <v>1141</v>
      </c>
      <c r="S2442" s="5" t="s">
        <v>1142</v>
      </c>
      <c r="T2442" s="5" t="str">
        <f t="shared" si="229"/>
        <v>Noah Childs</v>
      </c>
      <c r="U2442" t="s">
        <v>1988</v>
      </c>
      <c r="V2442" s="5" t="s">
        <v>74</v>
      </c>
      <c r="W2442" s="5" t="s">
        <v>28</v>
      </c>
      <c r="X2442" s="5" t="s">
        <v>124</v>
      </c>
      <c r="Y2442" s="5" t="s">
        <v>959</v>
      </c>
      <c r="Z2442" s="5" t="s">
        <v>84</v>
      </c>
      <c r="AA2442" s="4">
        <v>0.56000000000000005</v>
      </c>
      <c r="AB2442" s="1">
        <v>39891</v>
      </c>
      <c r="AC2442" s="1">
        <v>24156</v>
      </c>
      <c r="AD2442">
        <f t="shared" si="230"/>
        <v>0</v>
      </c>
      <c r="AE2442">
        <f t="shared" ca="1" si="231"/>
        <v>58</v>
      </c>
      <c r="AF2442" t="str">
        <f t="shared" ca="1" si="232"/>
        <v>18-64</v>
      </c>
      <c r="AG2442" s="3">
        <f t="shared" si="233"/>
        <v>0.25891685714285717</v>
      </c>
      <c r="AH2442" t="str">
        <f>_xlfn.IFNA(VLOOKUP(Sales_Transactions[[#This Row],[Order ID]],Returned_Items[#All],2,FALSE),"Not Returned")</f>
        <v>Not Returned</v>
      </c>
    </row>
    <row r="2443" spans="1:34" x14ac:dyDescent="0.25">
      <c r="A2443">
        <v>49538</v>
      </c>
      <c r="C2443" t="s">
        <v>1740</v>
      </c>
      <c r="D2443" s="2" t="str">
        <f>TEXT(MID(Sales_Transactions[[#This Row],[Order Date]],2,5),"d/m/yyy")</f>
        <v>17/3/2010</v>
      </c>
      <c r="E2443" s="2" t="str">
        <f>TEXT(MID(Sales_Transactions[[#This Row],[Order Date]],2,5),"d")</f>
        <v>17</v>
      </c>
      <c r="F2443" s="2" t="str">
        <f>TEXT(MID(Sales_Transactions[[#This Row],[Order Date]],2,5),"m")</f>
        <v>3</v>
      </c>
      <c r="G2443" s="2" t="str">
        <f>TEXT(MID(Sales_Transactions[[#This Row],[Order Date]],2,5),"yyy")</f>
        <v>2010</v>
      </c>
      <c r="H2443" s="2" t="str">
        <f>TEXT(MID(Sales_Transactions[[#This Row],[Order Date]],2,5),"yyy/m")</f>
        <v>2010/3</v>
      </c>
      <c r="I2443" t="s">
        <v>22</v>
      </c>
      <c r="J2443">
        <f t="shared" si="228"/>
        <v>2</v>
      </c>
      <c r="K2443" s="2">
        <v>29</v>
      </c>
      <c r="L2443" s="3">
        <v>730.51</v>
      </c>
      <c r="M2443" s="4">
        <v>0.08</v>
      </c>
      <c r="N2443" s="5" t="s">
        <v>23</v>
      </c>
      <c r="O2443" s="3">
        <v>217.57</v>
      </c>
      <c r="P2443" s="3">
        <v>26.38</v>
      </c>
      <c r="Q2443" s="3">
        <v>5.58</v>
      </c>
      <c r="R2443" s="5" t="s">
        <v>1836</v>
      </c>
      <c r="S2443" s="5" t="s">
        <v>2283</v>
      </c>
      <c r="T2443" s="5" t="str">
        <f t="shared" si="229"/>
        <v>Darren Budd</v>
      </c>
      <c r="U2443" t="s">
        <v>1988</v>
      </c>
      <c r="V2443" s="5" t="s">
        <v>37</v>
      </c>
      <c r="W2443" s="5" t="s">
        <v>57</v>
      </c>
      <c r="X2443" s="5" t="s">
        <v>58</v>
      </c>
      <c r="Y2443" s="5" t="s">
        <v>2458</v>
      </c>
      <c r="Z2443" s="5" t="s">
        <v>40</v>
      </c>
      <c r="AA2443" s="4">
        <v>0.62</v>
      </c>
      <c r="AB2443" s="1">
        <v>40258</v>
      </c>
      <c r="AC2443" s="1">
        <v>24241</v>
      </c>
      <c r="AD2443">
        <f t="shared" si="230"/>
        <v>4</v>
      </c>
      <c r="AE2443">
        <f t="shared" ca="1" si="231"/>
        <v>58</v>
      </c>
      <c r="AF2443" t="str">
        <f t="shared" ca="1" si="232"/>
        <v>18-64</v>
      </c>
      <c r="AG2443" s="3">
        <f t="shared" si="233"/>
        <v>1.1013412413793104</v>
      </c>
      <c r="AH2443" t="str">
        <f>_xlfn.IFNA(VLOOKUP(Sales_Transactions[[#This Row],[Order ID]],Returned_Items[#All],2,FALSE),"Not Returned")</f>
        <v>Not Returned</v>
      </c>
    </row>
    <row r="2444" spans="1:34" x14ac:dyDescent="0.25">
      <c r="A2444">
        <v>49730</v>
      </c>
      <c r="C2444" t="s">
        <v>2289</v>
      </c>
      <c r="D2444" s="2" t="str">
        <f>TEXT(MID(Sales_Transactions[[#This Row],[Order Date]],2,5),"d/m/yyy")</f>
        <v>4/1/2009</v>
      </c>
      <c r="E2444" s="2" t="str">
        <f>TEXT(MID(Sales_Transactions[[#This Row],[Order Date]],2,5),"d")</f>
        <v>4</v>
      </c>
      <c r="F2444" s="2" t="str">
        <f>TEXT(MID(Sales_Transactions[[#This Row],[Order Date]],2,5),"m")</f>
        <v>1</v>
      </c>
      <c r="G2444" s="2" t="str">
        <f>TEXT(MID(Sales_Transactions[[#This Row],[Order Date]],2,5),"yyy")</f>
        <v>2009</v>
      </c>
      <c r="H2444" s="2" t="str">
        <f>TEXT(MID(Sales_Transactions[[#This Row],[Order Date]],2,5),"yyy/m")</f>
        <v>2009/1</v>
      </c>
      <c r="I2444" t="s">
        <v>33</v>
      </c>
      <c r="J2444">
        <f t="shared" si="228"/>
        <v>4</v>
      </c>
      <c r="K2444" s="2">
        <v>3</v>
      </c>
      <c r="L2444" s="3">
        <v>1039.56</v>
      </c>
      <c r="M2444" s="4">
        <v>0.06</v>
      </c>
      <c r="N2444" s="5" t="s">
        <v>34</v>
      </c>
      <c r="O2444" s="3">
        <v>-394.69</v>
      </c>
      <c r="P2444" s="3">
        <v>350.98</v>
      </c>
      <c r="Q2444" s="3">
        <v>30</v>
      </c>
      <c r="R2444" s="5" t="s">
        <v>2313</v>
      </c>
      <c r="S2444" s="5" t="s">
        <v>2314</v>
      </c>
      <c r="T2444" s="5" t="str">
        <f t="shared" si="229"/>
        <v>Dave Hallsten</v>
      </c>
      <c r="U2444" t="s">
        <v>1988</v>
      </c>
      <c r="V2444" s="5" t="s">
        <v>74</v>
      </c>
      <c r="W2444" s="5" t="s">
        <v>57</v>
      </c>
      <c r="X2444" s="5" t="s">
        <v>154</v>
      </c>
      <c r="Y2444" s="5" t="s">
        <v>2507</v>
      </c>
      <c r="Z2444" s="5" t="s">
        <v>40</v>
      </c>
      <c r="AA2444" s="4">
        <v>0.61</v>
      </c>
      <c r="AB2444" s="1">
        <v>39818</v>
      </c>
      <c r="AC2444" s="1">
        <v>24351</v>
      </c>
      <c r="AD2444">
        <f t="shared" si="230"/>
        <v>1</v>
      </c>
      <c r="AE2444">
        <f t="shared" ca="1" si="231"/>
        <v>57</v>
      </c>
      <c r="AF2444" t="str">
        <f t="shared" ca="1" si="232"/>
        <v>18-64</v>
      </c>
      <c r="AG2444" s="3">
        <f t="shared" si="233"/>
        <v>126.92313733333334</v>
      </c>
      <c r="AH2444" t="str">
        <f>_xlfn.IFNA(VLOOKUP(Sales_Transactions[[#This Row],[Order ID]],Returned_Items[#All],2,FALSE),"Not Returned")</f>
        <v>Not Returned</v>
      </c>
    </row>
    <row r="2445" spans="1:34" x14ac:dyDescent="0.25">
      <c r="A2445">
        <v>49924</v>
      </c>
      <c r="C2445" t="s">
        <v>1449</v>
      </c>
      <c r="D2445" s="2" t="str">
        <f>TEXT(MID(Sales_Transactions[[#This Row],[Order Date]],2,5),"d/m/yyy")</f>
        <v>25/5/2011</v>
      </c>
      <c r="E2445" s="2" t="str">
        <f>TEXT(MID(Sales_Transactions[[#This Row],[Order Date]],2,5),"d")</f>
        <v>25</v>
      </c>
      <c r="F2445" s="2" t="str">
        <f>TEXT(MID(Sales_Transactions[[#This Row],[Order Date]],2,5),"m")</f>
        <v>5</v>
      </c>
      <c r="G2445" s="2" t="str">
        <f>TEXT(MID(Sales_Transactions[[#This Row],[Order Date]],2,5),"yyy")</f>
        <v>2011</v>
      </c>
      <c r="H2445" s="2" t="str">
        <f>TEXT(MID(Sales_Transactions[[#This Row],[Order Date]],2,5),"yyy/m")</f>
        <v>2011/5</v>
      </c>
      <c r="I2445" t="s">
        <v>101</v>
      </c>
      <c r="J2445">
        <f t="shared" si="228"/>
        <v>1</v>
      </c>
      <c r="K2445" s="2">
        <v>48</v>
      </c>
      <c r="L2445" s="3">
        <v>204.15</v>
      </c>
      <c r="M2445" s="4">
        <v>7.0000000000000007E-2</v>
      </c>
      <c r="N2445" s="5" t="s">
        <v>23</v>
      </c>
      <c r="O2445" s="3">
        <v>-155.53</v>
      </c>
      <c r="P2445" s="3">
        <v>4.24</v>
      </c>
      <c r="Q2445" s="3">
        <v>5.41</v>
      </c>
      <c r="R2445" s="5" t="s">
        <v>163</v>
      </c>
      <c r="S2445" s="5" t="s">
        <v>2236</v>
      </c>
      <c r="T2445" s="5" t="str">
        <f t="shared" si="229"/>
        <v>Edward Nazzal</v>
      </c>
      <c r="U2445" t="s">
        <v>1988</v>
      </c>
      <c r="V2445" s="5" t="s">
        <v>74</v>
      </c>
      <c r="W2445" s="5" t="s">
        <v>28</v>
      </c>
      <c r="X2445" s="5" t="s">
        <v>41</v>
      </c>
      <c r="Y2445" s="5" t="s">
        <v>1518</v>
      </c>
      <c r="Z2445" s="5" t="s">
        <v>43</v>
      </c>
      <c r="AA2445" s="4">
        <v>0.35</v>
      </c>
      <c r="AB2445" s="1">
        <v>40690</v>
      </c>
      <c r="AC2445" s="1">
        <v>24298</v>
      </c>
      <c r="AD2445">
        <f t="shared" si="230"/>
        <v>2</v>
      </c>
      <c r="AE2445">
        <f t="shared" ca="1" si="231"/>
        <v>58</v>
      </c>
      <c r="AF2445" t="str">
        <f t="shared" ca="1" si="232"/>
        <v>18-64</v>
      </c>
      <c r="AG2445" s="3">
        <f t="shared" si="233"/>
        <v>0.20097983333333333</v>
      </c>
      <c r="AH2445" t="str">
        <f>_xlfn.IFNA(VLOOKUP(Sales_Transactions[[#This Row],[Order ID]],Returned_Items[#All],2,FALSE),"Not Returned")</f>
        <v>Returned</v>
      </c>
    </row>
    <row r="2446" spans="1:34" x14ac:dyDescent="0.25">
      <c r="A2446">
        <v>49924</v>
      </c>
      <c r="C2446" t="s">
        <v>1449</v>
      </c>
      <c r="D2446" s="2" t="str">
        <f>TEXT(MID(Sales_Transactions[[#This Row],[Order Date]],2,5),"d/m/yyy")</f>
        <v>25/5/2011</v>
      </c>
      <c r="E2446" s="2" t="str">
        <f>TEXT(MID(Sales_Transactions[[#This Row],[Order Date]],2,5),"d")</f>
        <v>25</v>
      </c>
      <c r="F2446" s="2" t="str">
        <f>TEXT(MID(Sales_Transactions[[#This Row],[Order Date]],2,5),"m")</f>
        <v>5</v>
      </c>
      <c r="G2446" s="2" t="str">
        <f>TEXT(MID(Sales_Transactions[[#This Row],[Order Date]],2,5),"yyy")</f>
        <v>2011</v>
      </c>
      <c r="H2446" s="2" t="str">
        <f>TEXT(MID(Sales_Transactions[[#This Row],[Order Date]],2,5),"yyy/m")</f>
        <v>2011/5</v>
      </c>
      <c r="I2446" t="s">
        <v>101</v>
      </c>
      <c r="J2446">
        <f t="shared" si="228"/>
        <v>1</v>
      </c>
      <c r="K2446" s="2">
        <v>13</v>
      </c>
      <c r="L2446" s="3">
        <v>33.11</v>
      </c>
      <c r="M2446" s="4">
        <v>0.08</v>
      </c>
      <c r="N2446" s="5" t="s">
        <v>23</v>
      </c>
      <c r="O2446" s="3">
        <v>-35.96</v>
      </c>
      <c r="P2446" s="3">
        <v>2.23</v>
      </c>
      <c r="Q2446" s="3">
        <v>4.57</v>
      </c>
      <c r="R2446" s="5" t="s">
        <v>163</v>
      </c>
      <c r="S2446" s="5" t="s">
        <v>2236</v>
      </c>
      <c r="T2446" s="5" t="str">
        <f t="shared" si="229"/>
        <v>Edward Nazzal</v>
      </c>
      <c r="U2446" t="s">
        <v>1988</v>
      </c>
      <c r="V2446" s="5" t="s">
        <v>74</v>
      </c>
      <c r="W2446" s="5" t="s">
        <v>57</v>
      </c>
      <c r="X2446" s="5" t="s">
        <v>58</v>
      </c>
      <c r="Y2446" s="5" t="s">
        <v>888</v>
      </c>
      <c r="Z2446" s="5" t="s">
        <v>60</v>
      </c>
      <c r="AA2446" s="4">
        <v>0.41</v>
      </c>
      <c r="AB2446" s="1">
        <v>40690</v>
      </c>
      <c r="AC2446" s="1">
        <v>24232</v>
      </c>
      <c r="AD2446">
        <f t="shared" si="230"/>
        <v>2</v>
      </c>
      <c r="AE2446">
        <f t="shared" ca="1" si="231"/>
        <v>58</v>
      </c>
      <c r="AF2446" t="str">
        <f t="shared" ca="1" si="232"/>
        <v>18-64</v>
      </c>
      <c r="AG2446" s="3">
        <f t="shared" si="233"/>
        <v>0.52293969230769233</v>
      </c>
      <c r="AH2446" t="str">
        <f>_xlfn.IFNA(VLOOKUP(Sales_Transactions[[#This Row],[Order ID]],Returned_Items[#All],2,FALSE),"Not Returned")</f>
        <v>Returned</v>
      </c>
    </row>
    <row r="2447" spans="1:34" x14ac:dyDescent="0.25">
      <c r="A2447">
        <v>50306</v>
      </c>
      <c r="C2447" t="s">
        <v>2352</v>
      </c>
      <c r="D2447" s="2" t="str">
        <f>TEXT(MID(Sales_Transactions[[#This Row],[Order Date]],2,5),"d/m/yyy")</f>
        <v>20/5/2011</v>
      </c>
      <c r="E2447" s="2" t="str">
        <f>TEXT(MID(Sales_Transactions[[#This Row],[Order Date]],2,5),"d")</f>
        <v>20</v>
      </c>
      <c r="F2447" s="2" t="str">
        <f>TEXT(MID(Sales_Transactions[[#This Row],[Order Date]],2,5),"m")</f>
        <v>5</v>
      </c>
      <c r="G2447" s="2" t="str">
        <f>TEXT(MID(Sales_Transactions[[#This Row],[Order Date]],2,5),"yyy")</f>
        <v>2011</v>
      </c>
      <c r="H2447" s="2" t="str">
        <f>TEXT(MID(Sales_Transactions[[#This Row],[Order Date]],2,5),"yyy/m")</f>
        <v>2011/5</v>
      </c>
      <c r="I2447" t="s">
        <v>78</v>
      </c>
      <c r="J2447">
        <f t="shared" si="228"/>
        <v>3</v>
      </c>
      <c r="K2447" s="2">
        <v>34</v>
      </c>
      <c r="L2447" s="3">
        <v>2010.89</v>
      </c>
      <c r="M2447" s="4">
        <v>0.09</v>
      </c>
      <c r="N2447" s="5" t="s">
        <v>23</v>
      </c>
      <c r="O2447" s="3">
        <v>564.07000000000005</v>
      </c>
      <c r="P2447" s="3">
        <v>63.98</v>
      </c>
      <c r="Q2447" s="3">
        <v>11.55</v>
      </c>
      <c r="R2447" s="5" t="s">
        <v>2475</v>
      </c>
      <c r="S2447" s="5" t="s">
        <v>2476</v>
      </c>
      <c r="T2447" s="5" t="str">
        <f t="shared" si="229"/>
        <v>Anemone Ratner</v>
      </c>
      <c r="U2447" t="s">
        <v>1988</v>
      </c>
      <c r="V2447" s="5" t="s">
        <v>27</v>
      </c>
      <c r="W2447" s="5" t="s">
        <v>28</v>
      </c>
      <c r="X2447" s="5" t="s">
        <v>41</v>
      </c>
      <c r="Y2447" s="5" t="s">
        <v>2028</v>
      </c>
      <c r="Z2447" s="5" t="s">
        <v>43</v>
      </c>
      <c r="AA2447" s="4">
        <v>0.38</v>
      </c>
      <c r="AB2447" s="1">
        <v>40685</v>
      </c>
      <c r="AC2447" s="1">
        <v>24323</v>
      </c>
      <c r="AD2447">
        <f t="shared" si="230"/>
        <v>2</v>
      </c>
      <c r="AE2447">
        <f t="shared" ca="1" si="231"/>
        <v>58</v>
      </c>
      <c r="AF2447" t="str">
        <f t="shared" ca="1" si="232"/>
        <v>18-64</v>
      </c>
      <c r="AG2447" s="3">
        <f t="shared" si="233"/>
        <v>2.2197770000000001</v>
      </c>
      <c r="AH2447" t="str">
        <f>_xlfn.IFNA(VLOOKUP(Sales_Transactions[[#This Row],[Order ID]],Returned_Items[#All],2,FALSE),"Not Returned")</f>
        <v>Not Returned</v>
      </c>
    </row>
    <row r="2448" spans="1:34" x14ac:dyDescent="0.25">
      <c r="A2448">
        <v>50566</v>
      </c>
      <c r="C2448" t="s">
        <v>1901</v>
      </c>
      <c r="D2448" s="2" t="str">
        <f>TEXT(MID(Sales_Transactions[[#This Row],[Order Date]],2,5),"d/m/yyy")</f>
        <v>7/9/2011</v>
      </c>
      <c r="E2448" s="2" t="str">
        <f>TEXT(MID(Sales_Transactions[[#This Row],[Order Date]],2,5),"d")</f>
        <v>7</v>
      </c>
      <c r="F2448" s="2" t="str">
        <f>TEXT(MID(Sales_Transactions[[#This Row],[Order Date]],2,5),"m")</f>
        <v>9</v>
      </c>
      <c r="G2448" s="2" t="str">
        <f>TEXT(MID(Sales_Transactions[[#This Row],[Order Date]],2,5),"yyy")</f>
        <v>2011</v>
      </c>
      <c r="H2448" s="2" t="str">
        <f>TEXT(MID(Sales_Transactions[[#This Row],[Order Date]],2,5),"yyy/m")</f>
        <v>2011/9</v>
      </c>
      <c r="I2448" t="s">
        <v>52</v>
      </c>
      <c r="J2448">
        <f t="shared" si="228"/>
        <v>1</v>
      </c>
      <c r="K2448" s="2">
        <v>48</v>
      </c>
      <c r="L2448" s="3">
        <v>389.28</v>
      </c>
      <c r="M2448" s="4">
        <v>0.1</v>
      </c>
      <c r="N2448" s="5" t="s">
        <v>23</v>
      </c>
      <c r="O2448" s="3">
        <v>-37.43</v>
      </c>
      <c r="P2448" s="3">
        <v>8.67</v>
      </c>
      <c r="Q2448" s="3">
        <v>3.5</v>
      </c>
      <c r="R2448" s="5" t="s">
        <v>967</v>
      </c>
      <c r="S2448" s="5" t="s">
        <v>2310</v>
      </c>
      <c r="T2448" s="5" t="str">
        <f t="shared" si="229"/>
        <v>Dan Lawera</v>
      </c>
      <c r="U2448" t="s">
        <v>1988</v>
      </c>
      <c r="V2448" s="5" t="s">
        <v>47</v>
      </c>
      <c r="W2448" s="5" t="s">
        <v>28</v>
      </c>
      <c r="X2448" s="5" t="s">
        <v>38</v>
      </c>
      <c r="Y2448" s="5" t="s">
        <v>1998</v>
      </c>
      <c r="Z2448" s="5" t="s">
        <v>43</v>
      </c>
      <c r="AA2448" s="4">
        <v>0.57999999999999996</v>
      </c>
      <c r="AB2448" s="1">
        <v>40795</v>
      </c>
      <c r="AC2448" s="1">
        <v>24206</v>
      </c>
      <c r="AD2448">
        <f t="shared" si="230"/>
        <v>2</v>
      </c>
      <c r="AE2448">
        <f t="shared" ca="1" si="231"/>
        <v>58</v>
      </c>
      <c r="AF2448" t="str">
        <f t="shared" ca="1" si="232"/>
        <v>18-64</v>
      </c>
      <c r="AG2448" s="3">
        <f t="shared" si="233"/>
        <v>0.25336104166666668</v>
      </c>
      <c r="AH2448" t="str">
        <f>_xlfn.IFNA(VLOOKUP(Sales_Transactions[[#This Row],[Order ID]],Returned_Items[#All],2,FALSE),"Not Returned")</f>
        <v>Returned</v>
      </c>
    </row>
    <row r="2449" spans="1:34" x14ac:dyDescent="0.25">
      <c r="A2449">
        <v>50823</v>
      </c>
      <c r="C2449" t="s">
        <v>1708</v>
      </c>
      <c r="D2449" s="2" t="str">
        <f>TEXT(MID(Sales_Transactions[[#This Row],[Order Date]],2,5),"d/m/yyy")</f>
        <v>21/7/2009</v>
      </c>
      <c r="E2449" s="2" t="str">
        <f>TEXT(MID(Sales_Transactions[[#This Row],[Order Date]],2,5),"d")</f>
        <v>21</v>
      </c>
      <c r="F2449" s="2" t="str">
        <f>TEXT(MID(Sales_Transactions[[#This Row],[Order Date]],2,5),"m")</f>
        <v>7</v>
      </c>
      <c r="G2449" s="2" t="str">
        <f>TEXT(MID(Sales_Transactions[[#This Row],[Order Date]],2,5),"yyy")</f>
        <v>2009</v>
      </c>
      <c r="H2449" s="2" t="str">
        <f>TEXT(MID(Sales_Transactions[[#This Row],[Order Date]],2,5),"yyy/m")</f>
        <v>2009/7</v>
      </c>
      <c r="I2449" t="s">
        <v>22</v>
      </c>
      <c r="J2449">
        <f t="shared" si="228"/>
        <v>2</v>
      </c>
      <c r="K2449" s="2">
        <v>12</v>
      </c>
      <c r="L2449" s="3">
        <v>1244.72</v>
      </c>
      <c r="M2449" s="4">
        <v>0.04</v>
      </c>
      <c r="N2449" s="5" t="s">
        <v>23</v>
      </c>
      <c r="O2449" s="3">
        <v>269.94</v>
      </c>
      <c r="P2449" s="3">
        <v>100.98</v>
      </c>
      <c r="Q2449" s="3">
        <v>7.18</v>
      </c>
      <c r="R2449" s="5" t="s">
        <v>2276</v>
      </c>
      <c r="S2449" s="5" t="s">
        <v>2277</v>
      </c>
      <c r="T2449" s="5" t="str">
        <f t="shared" si="229"/>
        <v>Nancy Lomonaco</v>
      </c>
      <c r="U2449" t="s">
        <v>1988</v>
      </c>
      <c r="V2449" s="5" t="s">
        <v>74</v>
      </c>
      <c r="W2449" s="5" t="s">
        <v>48</v>
      </c>
      <c r="X2449" s="5" t="s">
        <v>87</v>
      </c>
      <c r="Y2449" s="5" t="s">
        <v>1087</v>
      </c>
      <c r="Z2449" s="5" t="s">
        <v>43</v>
      </c>
      <c r="AA2449" s="4">
        <v>0.4</v>
      </c>
      <c r="AB2449" s="1">
        <v>40020</v>
      </c>
      <c r="AC2449" s="1">
        <v>24231</v>
      </c>
      <c r="AD2449">
        <f t="shared" si="230"/>
        <v>5</v>
      </c>
      <c r="AE2449">
        <f t="shared" ca="1" si="231"/>
        <v>58</v>
      </c>
      <c r="AF2449" t="str">
        <f t="shared" ca="1" si="232"/>
        <v>18-64</v>
      </c>
      <c r="AG2449" s="3">
        <f t="shared" si="233"/>
        <v>9.0099673333333339</v>
      </c>
      <c r="AH2449" t="str">
        <f>_xlfn.IFNA(VLOOKUP(Sales_Transactions[[#This Row],[Order ID]],Returned_Items[#All],2,FALSE),"Not Returned")</f>
        <v>Returned</v>
      </c>
    </row>
    <row r="2450" spans="1:34" x14ac:dyDescent="0.25">
      <c r="A2450">
        <v>50854</v>
      </c>
      <c r="C2450" t="s">
        <v>2508</v>
      </c>
      <c r="D2450" s="2" t="str">
        <f>TEXT(MID(Sales_Transactions[[#This Row],[Order Date]],2,5),"d/m/yyy")</f>
        <v>17/12/2011</v>
      </c>
      <c r="E2450" s="2" t="str">
        <f>TEXT(MID(Sales_Transactions[[#This Row],[Order Date]],2,5),"d")</f>
        <v>17</v>
      </c>
      <c r="F2450" s="2" t="str">
        <f>TEXT(MID(Sales_Transactions[[#This Row],[Order Date]],2,5),"m")</f>
        <v>12</v>
      </c>
      <c r="G2450" s="2" t="str">
        <f>TEXT(MID(Sales_Transactions[[#This Row],[Order Date]],2,5),"yyy")</f>
        <v>2011</v>
      </c>
      <c r="H2450" s="2" t="str">
        <f>TEXT(MID(Sales_Transactions[[#This Row],[Order Date]],2,5),"yyy/m")</f>
        <v>2011/12</v>
      </c>
      <c r="I2450" t="s">
        <v>101</v>
      </c>
      <c r="J2450">
        <f t="shared" si="228"/>
        <v>1</v>
      </c>
      <c r="K2450" s="2">
        <v>27</v>
      </c>
      <c r="L2450" s="3">
        <v>137.5</v>
      </c>
      <c r="M2450" s="4">
        <v>7.0000000000000007E-2</v>
      </c>
      <c r="N2450" s="5" t="s">
        <v>23</v>
      </c>
      <c r="O2450" s="3">
        <v>-64.239999999999995</v>
      </c>
      <c r="P2450" s="3">
        <v>4.9800000000000004</v>
      </c>
      <c r="Q2450" s="3">
        <v>4.95</v>
      </c>
      <c r="R2450" s="5" t="s">
        <v>967</v>
      </c>
      <c r="S2450" s="5" t="s">
        <v>2310</v>
      </c>
      <c r="T2450" s="5" t="str">
        <f t="shared" si="229"/>
        <v>Dan Lawera</v>
      </c>
      <c r="U2450" t="s">
        <v>1988</v>
      </c>
      <c r="V2450" s="5" t="s">
        <v>47</v>
      </c>
      <c r="W2450" s="5" t="s">
        <v>28</v>
      </c>
      <c r="X2450" s="5" t="s">
        <v>41</v>
      </c>
      <c r="Y2450" s="5" t="s">
        <v>1173</v>
      </c>
      <c r="Z2450" s="5" t="s">
        <v>43</v>
      </c>
      <c r="AA2450" s="4">
        <v>0.37</v>
      </c>
      <c r="AB2450" s="1">
        <v>40894</v>
      </c>
      <c r="AC2450" s="1">
        <v>24301</v>
      </c>
      <c r="AD2450">
        <f t="shared" si="230"/>
        <v>0</v>
      </c>
      <c r="AE2450">
        <f t="shared" ca="1" si="231"/>
        <v>58</v>
      </c>
      <c r="AF2450" t="str">
        <f t="shared" ca="1" si="232"/>
        <v>18-64</v>
      </c>
      <c r="AG2450" s="3">
        <f t="shared" si="233"/>
        <v>0.36764866666666668</v>
      </c>
      <c r="AH2450" t="str">
        <f>_xlfn.IFNA(VLOOKUP(Sales_Transactions[[#This Row],[Order ID]],Returned_Items[#All],2,FALSE),"Not Returned")</f>
        <v>Not Returned</v>
      </c>
    </row>
    <row r="2451" spans="1:34" x14ac:dyDescent="0.25">
      <c r="A2451">
        <v>50854</v>
      </c>
      <c r="C2451" t="s">
        <v>2508</v>
      </c>
      <c r="D2451" s="2" t="str">
        <f>TEXT(MID(Sales_Transactions[[#This Row],[Order Date]],2,5),"d/m/yyy")</f>
        <v>17/12/2011</v>
      </c>
      <c r="E2451" s="2" t="str">
        <f>TEXT(MID(Sales_Transactions[[#This Row],[Order Date]],2,5),"d")</f>
        <v>17</v>
      </c>
      <c r="F2451" s="2" t="str">
        <f>TEXT(MID(Sales_Transactions[[#This Row],[Order Date]],2,5),"m")</f>
        <v>12</v>
      </c>
      <c r="G2451" s="2" t="str">
        <f>TEXT(MID(Sales_Transactions[[#This Row],[Order Date]],2,5),"yyy")</f>
        <v>2011</v>
      </c>
      <c r="H2451" s="2" t="str">
        <f>TEXT(MID(Sales_Transactions[[#This Row],[Order Date]],2,5),"yyy/m")</f>
        <v>2011/12</v>
      </c>
      <c r="I2451" t="s">
        <v>101</v>
      </c>
      <c r="J2451">
        <f t="shared" si="228"/>
        <v>1</v>
      </c>
      <c r="K2451" s="2">
        <v>12</v>
      </c>
      <c r="L2451" s="3">
        <v>5744.24</v>
      </c>
      <c r="M2451" s="4">
        <v>0.09</v>
      </c>
      <c r="N2451" s="5" t="s">
        <v>34</v>
      </c>
      <c r="O2451" s="3">
        <v>1118.17</v>
      </c>
      <c r="P2451" s="3">
        <v>500.98</v>
      </c>
      <c r="Q2451" s="3">
        <v>28.14</v>
      </c>
      <c r="R2451" s="5" t="s">
        <v>967</v>
      </c>
      <c r="S2451" s="5" t="s">
        <v>2310</v>
      </c>
      <c r="T2451" s="5" t="str">
        <f t="shared" si="229"/>
        <v>Dan Lawera</v>
      </c>
      <c r="U2451" t="s">
        <v>1988</v>
      </c>
      <c r="V2451" s="5" t="s">
        <v>47</v>
      </c>
      <c r="W2451" s="5" t="s">
        <v>48</v>
      </c>
      <c r="X2451" s="5" t="s">
        <v>324</v>
      </c>
      <c r="Y2451" s="5" t="s">
        <v>1792</v>
      </c>
      <c r="Z2451" s="5" t="s">
        <v>40</v>
      </c>
      <c r="AA2451" s="4">
        <v>0.38</v>
      </c>
      <c r="AB2451" s="1">
        <v>40896</v>
      </c>
      <c r="AC2451" s="1">
        <v>23911</v>
      </c>
      <c r="AD2451">
        <f t="shared" si="230"/>
        <v>2</v>
      </c>
      <c r="AE2451">
        <f t="shared" ca="1" si="231"/>
        <v>59</v>
      </c>
      <c r="AF2451" t="str">
        <f t="shared" ca="1" si="232"/>
        <v>18-64</v>
      </c>
      <c r="AG2451" s="3">
        <f t="shared" si="233"/>
        <v>44.055759833333333</v>
      </c>
      <c r="AH2451" t="str">
        <f>_xlfn.IFNA(VLOOKUP(Sales_Transactions[[#This Row],[Order ID]],Returned_Items[#All],2,FALSE),"Not Returned")</f>
        <v>Not Returned</v>
      </c>
    </row>
    <row r="2452" spans="1:34" x14ac:dyDescent="0.25">
      <c r="A2452">
        <v>50854</v>
      </c>
      <c r="C2452" t="s">
        <v>2508</v>
      </c>
      <c r="D2452" s="2" t="str">
        <f>TEXT(MID(Sales_Transactions[[#This Row],[Order Date]],2,5),"d/m/yyy")</f>
        <v>17/12/2011</v>
      </c>
      <c r="E2452" s="2" t="str">
        <f>TEXT(MID(Sales_Transactions[[#This Row],[Order Date]],2,5),"d")</f>
        <v>17</v>
      </c>
      <c r="F2452" s="2" t="str">
        <f>TEXT(MID(Sales_Transactions[[#This Row],[Order Date]],2,5),"m")</f>
        <v>12</v>
      </c>
      <c r="G2452" s="2" t="str">
        <f>TEXT(MID(Sales_Transactions[[#This Row],[Order Date]],2,5),"yyy")</f>
        <v>2011</v>
      </c>
      <c r="H2452" s="2" t="str">
        <f>TEXT(MID(Sales_Transactions[[#This Row],[Order Date]],2,5),"yyy/m")</f>
        <v>2011/12</v>
      </c>
      <c r="I2452" t="s">
        <v>101</v>
      </c>
      <c r="J2452">
        <f t="shared" si="228"/>
        <v>1</v>
      </c>
      <c r="K2452" s="2">
        <v>42</v>
      </c>
      <c r="L2452" s="3">
        <v>452.15</v>
      </c>
      <c r="M2452" s="4">
        <v>0.06</v>
      </c>
      <c r="N2452" s="5" t="s">
        <v>67</v>
      </c>
      <c r="O2452" s="3">
        <v>25.79</v>
      </c>
      <c r="P2452" s="3">
        <v>10.98</v>
      </c>
      <c r="Q2452" s="3">
        <v>3.37</v>
      </c>
      <c r="R2452" s="5" t="s">
        <v>967</v>
      </c>
      <c r="S2452" s="5" t="s">
        <v>2310</v>
      </c>
      <c r="T2452" s="5" t="str">
        <f t="shared" si="229"/>
        <v>Dan Lawera</v>
      </c>
      <c r="U2452" t="s">
        <v>1988</v>
      </c>
      <c r="V2452" s="5" t="s">
        <v>47</v>
      </c>
      <c r="W2452" s="5" t="s">
        <v>28</v>
      </c>
      <c r="X2452" s="5" t="s">
        <v>221</v>
      </c>
      <c r="Y2452" s="5" t="s">
        <v>773</v>
      </c>
      <c r="Z2452" s="5" t="s">
        <v>60</v>
      </c>
      <c r="AA2452" s="4">
        <v>0.56999999999999995</v>
      </c>
      <c r="AB2452" s="1">
        <v>40894</v>
      </c>
      <c r="AC2452" s="1">
        <v>23941</v>
      </c>
      <c r="AD2452">
        <f t="shared" si="230"/>
        <v>0</v>
      </c>
      <c r="AE2452">
        <f t="shared" ca="1" si="231"/>
        <v>59</v>
      </c>
      <c r="AF2452" t="str">
        <f t="shared" ca="1" si="232"/>
        <v>18-64</v>
      </c>
      <c r="AG2452" s="3">
        <f t="shared" si="233"/>
        <v>0.34150980952380955</v>
      </c>
      <c r="AH2452" t="str">
        <f>_xlfn.IFNA(VLOOKUP(Sales_Transactions[[#This Row],[Order ID]],Returned_Items[#All],2,FALSE),"Not Returned")</f>
        <v>Not Returned</v>
      </c>
    </row>
    <row r="2453" spans="1:34" x14ac:dyDescent="0.25">
      <c r="A2453">
        <v>51109</v>
      </c>
      <c r="C2453" t="s">
        <v>2509</v>
      </c>
      <c r="D2453" s="2" t="str">
        <f>TEXT(MID(Sales_Transactions[[#This Row],[Order Date]],2,5),"d/m/yyy")</f>
        <v>8/11/2012</v>
      </c>
      <c r="E2453" s="2" t="str">
        <f>TEXT(MID(Sales_Transactions[[#This Row],[Order Date]],2,5),"d")</f>
        <v>8</v>
      </c>
      <c r="F2453" s="2" t="str">
        <f>TEXT(MID(Sales_Transactions[[#This Row],[Order Date]],2,5),"m")</f>
        <v>11</v>
      </c>
      <c r="G2453" s="2" t="str">
        <f>TEXT(MID(Sales_Transactions[[#This Row],[Order Date]],2,5),"yyy")</f>
        <v>2012</v>
      </c>
      <c r="H2453" s="2" t="str">
        <f>TEXT(MID(Sales_Transactions[[#This Row],[Order Date]],2,5),"yyy/m")</f>
        <v>2012/11</v>
      </c>
      <c r="I2453" t="s">
        <v>33</v>
      </c>
      <c r="J2453">
        <f t="shared" si="228"/>
        <v>4</v>
      </c>
      <c r="K2453" s="2">
        <v>28</v>
      </c>
      <c r="L2453" s="3">
        <v>112.05</v>
      </c>
      <c r="M2453" s="4">
        <v>0.04</v>
      </c>
      <c r="N2453" s="5" t="s">
        <v>23</v>
      </c>
      <c r="O2453" s="3">
        <v>26.21</v>
      </c>
      <c r="P2453" s="3">
        <v>4</v>
      </c>
      <c r="Q2453" s="3">
        <v>1.3</v>
      </c>
      <c r="R2453" s="5" t="s">
        <v>2330</v>
      </c>
      <c r="S2453" s="5" t="s">
        <v>2331</v>
      </c>
      <c r="T2453" s="5" t="str">
        <f t="shared" si="229"/>
        <v>Theresa Coyne</v>
      </c>
      <c r="U2453" t="s">
        <v>1988</v>
      </c>
      <c r="V2453" s="5" t="s">
        <v>74</v>
      </c>
      <c r="W2453" s="5" t="s">
        <v>28</v>
      </c>
      <c r="X2453" s="5" t="s">
        <v>75</v>
      </c>
      <c r="Y2453" s="5" t="s">
        <v>2151</v>
      </c>
      <c r="Z2453" s="5" t="s">
        <v>84</v>
      </c>
      <c r="AA2453" s="4">
        <v>0.37</v>
      </c>
      <c r="AB2453" s="1">
        <v>41223</v>
      </c>
      <c r="AC2453" s="1">
        <v>23920</v>
      </c>
      <c r="AD2453">
        <f t="shared" si="230"/>
        <v>2</v>
      </c>
      <c r="AE2453">
        <f t="shared" ca="1" si="231"/>
        <v>59</v>
      </c>
      <c r="AF2453" t="str">
        <f t="shared" ca="1" si="232"/>
        <v>18-64</v>
      </c>
      <c r="AG2453" s="3">
        <f t="shared" si="233"/>
        <v>0.18922857142857144</v>
      </c>
      <c r="AH2453" t="str">
        <f>_xlfn.IFNA(VLOOKUP(Sales_Transactions[[#This Row],[Order ID]],Returned_Items[#All],2,FALSE),"Not Returned")</f>
        <v>Not Returned</v>
      </c>
    </row>
    <row r="2454" spans="1:34" x14ac:dyDescent="0.25">
      <c r="A2454">
        <v>51395</v>
      </c>
      <c r="C2454" t="s">
        <v>674</v>
      </c>
      <c r="D2454" s="2" t="str">
        <f>TEXT(MID(Sales_Transactions[[#This Row],[Order Date]],2,5),"d/m/yyy")</f>
        <v>9/6/2010</v>
      </c>
      <c r="E2454" s="2" t="str">
        <f>TEXT(MID(Sales_Transactions[[#This Row],[Order Date]],2,5),"d")</f>
        <v>9</v>
      </c>
      <c r="F2454" s="2" t="str">
        <f>TEXT(MID(Sales_Transactions[[#This Row],[Order Date]],2,5),"m")</f>
        <v>6</v>
      </c>
      <c r="G2454" s="2" t="str">
        <f>TEXT(MID(Sales_Transactions[[#This Row],[Order Date]],2,5),"yyy")</f>
        <v>2010</v>
      </c>
      <c r="H2454" s="2" t="str">
        <f>TEXT(MID(Sales_Transactions[[#This Row],[Order Date]],2,5),"yyy/m")</f>
        <v>2010/6</v>
      </c>
      <c r="I2454" t="s">
        <v>22</v>
      </c>
      <c r="J2454">
        <f t="shared" si="228"/>
        <v>2</v>
      </c>
      <c r="K2454" s="2">
        <v>26</v>
      </c>
      <c r="L2454" s="3">
        <v>78.22</v>
      </c>
      <c r="M2454" s="4">
        <v>0.03</v>
      </c>
      <c r="N2454" s="5" t="s">
        <v>23</v>
      </c>
      <c r="O2454" s="3">
        <v>32.5</v>
      </c>
      <c r="P2454" s="3">
        <v>2.88</v>
      </c>
      <c r="Q2454" s="3">
        <v>0.5</v>
      </c>
      <c r="R2454" s="5" t="s">
        <v>1237</v>
      </c>
      <c r="S2454" s="5" t="s">
        <v>1204</v>
      </c>
      <c r="T2454" s="5" t="str">
        <f t="shared" si="229"/>
        <v>Lena Creighton</v>
      </c>
      <c r="U2454" t="s">
        <v>1988</v>
      </c>
      <c r="V2454" s="5" t="s">
        <v>47</v>
      </c>
      <c r="W2454" s="5" t="s">
        <v>28</v>
      </c>
      <c r="X2454" s="5" t="s">
        <v>115</v>
      </c>
      <c r="Y2454" s="5" t="s">
        <v>2510</v>
      </c>
      <c r="Z2454" s="5" t="s">
        <v>43</v>
      </c>
      <c r="AA2454" s="4">
        <v>0.36</v>
      </c>
      <c r="AB2454" s="1">
        <v>40343</v>
      </c>
      <c r="AC2454" s="1">
        <v>23814</v>
      </c>
      <c r="AD2454">
        <f t="shared" si="230"/>
        <v>5</v>
      </c>
      <c r="AE2454">
        <f t="shared" ca="1" si="231"/>
        <v>59</v>
      </c>
      <c r="AF2454" t="str">
        <f t="shared" ca="1" si="232"/>
        <v>18-64</v>
      </c>
      <c r="AG2454" s="3">
        <f t="shared" si="233"/>
        <v>0.12996676923076922</v>
      </c>
      <c r="AH2454" t="str">
        <f>_xlfn.IFNA(VLOOKUP(Sales_Transactions[[#This Row],[Order ID]],Returned_Items[#All],2,FALSE),"Not Returned")</f>
        <v>Not Returned</v>
      </c>
    </row>
    <row r="2455" spans="1:34" x14ac:dyDescent="0.25">
      <c r="A2455">
        <v>51395</v>
      </c>
      <c r="C2455" t="s">
        <v>674</v>
      </c>
      <c r="D2455" s="2" t="str">
        <f>TEXT(MID(Sales_Transactions[[#This Row],[Order Date]],2,5),"d/m/yyy")</f>
        <v>9/6/2010</v>
      </c>
      <c r="E2455" s="2" t="str">
        <f>TEXT(MID(Sales_Transactions[[#This Row],[Order Date]],2,5),"d")</f>
        <v>9</v>
      </c>
      <c r="F2455" s="2" t="str">
        <f>TEXT(MID(Sales_Transactions[[#This Row],[Order Date]],2,5),"m")</f>
        <v>6</v>
      </c>
      <c r="G2455" s="2" t="str">
        <f>TEXT(MID(Sales_Transactions[[#This Row],[Order Date]],2,5),"yyy")</f>
        <v>2010</v>
      </c>
      <c r="H2455" s="2" t="str">
        <f>TEXT(MID(Sales_Transactions[[#This Row],[Order Date]],2,5),"yyy/m")</f>
        <v>2010/6</v>
      </c>
      <c r="I2455" t="s">
        <v>22</v>
      </c>
      <c r="J2455">
        <f t="shared" si="228"/>
        <v>2</v>
      </c>
      <c r="K2455" s="2">
        <v>10</v>
      </c>
      <c r="L2455" s="3">
        <v>51.65</v>
      </c>
      <c r="M2455" s="4">
        <v>0.1</v>
      </c>
      <c r="N2455" s="5" t="s">
        <v>23</v>
      </c>
      <c r="O2455" s="3">
        <v>-32.130000000000003</v>
      </c>
      <c r="P2455" s="3">
        <v>4.9800000000000004</v>
      </c>
      <c r="Q2455" s="3">
        <v>5.49</v>
      </c>
      <c r="R2455" s="5" t="s">
        <v>1237</v>
      </c>
      <c r="S2455" s="5" t="s">
        <v>1204</v>
      </c>
      <c r="T2455" s="5" t="str">
        <f t="shared" si="229"/>
        <v>Lena Creighton</v>
      </c>
      <c r="U2455" t="s">
        <v>1988</v>
      </c>
      <c r="V2455" s="5" t="s">
        <v>47</v>
      </c>
      <c r="W2455" s="5" t="s">
        <v>28</v>
      </c>
      <c r="X2455" s="5" t="s">
        <v>75</v>
      </c>
      <c r="Y2455" s="5" t="s">
        <v>2182</v>
      </c>
      <c r="Z2455" s="5" t="s">
        <v>43</v>
      </c>
      <c r="AA2455" s="4">
        <v>0.38</v>
      </c>
      <c r="AB2455" s="1">
        <v>40342</v>
      </c>
      <c r="AC2455" s="1">
        <v>23873</v>
      </c>
      <c r="AD2455">
        <f t="shared" si="230"/>
        <v>4</v>
      </c>
      <c r="AE2455">
        <f t="shared" ca="1" si="231"/>
        <v>59</v>
      </c>
      <c r="AF2455" t="str">
        <f t="shared" ca="1" si="232"/>
        <v>18-64</v>
      </c>
      <c r="AG2455" s="3">
        <f t="shared" si="233"/>
        <v>1.046502</v>
      </c>
      <c r="AH2455" t="str">
        <f>_xlfn.IFNA(VLOOKUP(Sales_Transactions[[#This Row],[Order ID]],Returned_Items[#All],2,FALSE),"Not Returned")</f>
        <v>Not Returned</v>
      </c>
    </row>
    <row r="2456" spans="1:34" x14ac:dyDescent="0.25">
      <c r="A2456">
        <v>51559</v>
      </c>
      <c r="C2456" t="s">
        <v>1381</v>
      </c>
      <c r="D2456" s="2" t="str">
        <f>TEXT(MID(Sales_Transactions[[#This Row],[Order Date]],2,5),"d/m/yyy")</f>
        <v>4/3/2012</v>
      </c>
      <c r="E2456" s="2" t="str">
        <f>TEXT(MID(Sales_Transactions[[#This Row],[Order Date]],2,5),"d")</f>
        <v>4</v>
      </c>
      <c r="F2456" s="2" t="str">
        <f>TEXT(MID(Sales_Transactions[[#This Row],[Order Date]],2,5),"m")</f>
        <v>3</v>
      </c>
      <c r="G2456" s="2" t="str">
        <f>TEXT(MID(Sales_Transactions[[#This Row],[Order Date]],2,5),"yyy")</f>
        <v>2012</v>
      </c>
      <c r="H2456" s="2" t="str">
        <f>TEXT(MID(Sales_Transactions[[#This Row],[Order Date]],2,5),"yyy/m")</f>
        <v>2012/3</v>
      </c>
      <c r="I2456" t="s">
        <v>22</v>
      </c>
      <c r="J2456">
        <f t="shared" si="228"/>
        <v>2</v>
      </c>
      <c r="K2456" s="2">
        <v>34</v>
      </c>
      <c r="L2456" s="3">
        <v>823.98</v>
      </c>
      <c r="M2456" s="4">
        <v>0.09</v>
      </c>
      <c r="N2456" s="5" t="s">
        <v>23</v>
      </c>
      <c r="O2456" s="3">
        <v>129.81</v>
      </c>
      <c r="P2456" s="3">
        <v>25.98</v>
      </c>
      <c r="Q2456" s="3">
        <v>4.08</v>
      </c>
      <c r="R2456" s="5" t="s">
        <v>1789</v>
      </c>
      <c r="S2456" s="5" t="s">
        <v>1790</v>
      </c>
      <c r="T2456" s="5" t="str">
        <f t="shared" si="229"/>
        <v>David Philippe</v>
      </c>
      <c r="U2456" t="s">
        <v>1988</v>
      </c>
      <c r="V2456" s="5" t="s">
        <v>37</v>
      </c>
      <c r="W2456" s="5" t="s">
        <v>28</v>
      </c>
      <c r="X2456" s="5" t="s">
        <v>124</v>
      </c>
      <c r="Y2456" s="5" t="s">
        <v>2015</v>
      </c>
      <c r="Z2456" s="5" t="s">
        <v>60</v>
      </c>
      <c r="AA2456" s="4">
        <v>0.56999999999999995</v>
      </c>
      <c r="AB2456" s="1">
        <v>40981</v>
      </c>
      <c r="AC2456" s="1">
        <v>23790</v>
      </c>
      <c r="AD2456">
        <f t="shared" si="230"/>
        <v>9</v>
      </c>
      <c r="AE2456">
        <f t="shared" ca="1" si="231"/>
        <v>59</v>
      </c>
      <c r="AF2456" t="str">
        <f t="shared" ca="1" si="232"/>
        <v>18-64</v>
      </c>
      <c r="AG2456" s="3">
        <f t="shared" si="233"/>
        <v>0.88342994117647056</v>
      </c>
      <c r="AH2456" t="str">
        <f>_xlfn.IFNA(VLOOKUP(Sales_Transactions[[#This Row],[Order ID]],Returned_Items[#All],2,FALSE),"Not Returned")</f>
        <v>Returned</v>
      </c>
    </row>
    <row r="2457" spans="1:34" x14ac:dyDescent="0.25">
      <c r="A2457">
        <v>51813</v>
      </c>
      <c r="C2457" t="s">
        <v>734</v>
      </c>
      <c r="D2457" s="2" t="str">
        <f>TEXT(MID(Sales_Transactions[[#This Row],[Order Date]],2,5),"d/m/yyy")</f>
        <v>21/12/2012</v>
      </c>
      <c r="E2457" s="2" t="str">
        <f>TEXT(MID(Sales_Transactions[[#This Row],[Order Date]],2,5),"d")</f>
        <v>21</v>
      </c>
      <c r="F2457" s="2" t="str">
        <f>TEXT(MID(Sales_Transactions[[#This Row],[Order Date]],2,5),"m")</f>
        <v>12</v>
      </c>
      <c r="G2457" s="2" t="str">
        <f>TEXT(MID(Sales_Transactions[[#This Row],[Order Date]],2,5),"yyy")</f>
        <v>2012</v>
      </c>
      <c r="H2457" s="2" t="str">
        <f>TEXT(MID(Sales_Transactions[[#This Row],[Order Date]],2,5),"yyy/m")</f>
        <v>2012/12</v>
      </c>
      <c r="I2457" t="s">
        <v>52</v>
      </c>
      <c r="J2457">
        <f t="shared" si="228"/>
        <v>1</v>
      </c>
      <c r="K2457" s="2">
        <v>13</v>
      </c>
      <c r="L2457" s="3">
        <v>1390.17</v>
      </c>
      <c r="M2457" s="4">
        <v>7.0000000000000007E-2</v>
      </c>
      <c r="N2457" s="5" t="s">
        <v>23</v>
      </c>
      <c r="O2457" s="3">
        <v>-469.84</v>
      </c>
      <c r="P2457" s="3">
        <v>110.98</v>
      </c>
      <c r="Q2457" s="3">
        <v>35</v>
      </c>
      <c r="R2457" s="5" t="s">
        <v>1237</v>
      </c>
      <c r="S2457" s="5" t="s">
        <v>1204</v>
      </c>
      <c r="T2457" s="5" t="str">
        <f t="shared" si="229"/>
        <v>Lena Creighton</v>
      </c>
      <c r="U2457" t="s">
        <v>1988</v>
      </c>
      <c r="V2457" s="5" t="s">
        <v>47</v>
      </c>
      <c r="W2457" s="5" t="s">
        <v>28</v>
      </c>
      <c r="X2457" s="5" t="s">
        <v>29</v>
      </c>
      <c r="Y2457" s="5" t="s">
        <v>1813</v>
      </c>
      <c r="Z2457" s="5" t="s">
        <v>31</v>
      </c>
      <c r="AA2457" s="4">
        <v>0.82</v>
      </c>
      <c r="AB2457" s="1">
        <v>41266</v>
      </c>
      <c r="AC2457" s="1">
        <v>23964</v>
      </c>
      <c r="AD2457">
        <f t="shared" si="230"/>
        <v>2</v>
      </c>
      <c r="AE2457">
        <f t="shared" ca="1" si="231"/>
        <v>58</v>
      </c>
      <c r="AF2457" t="str">
        <f t="shared" ca="1" si="232"/>
        <v>18-64</v>
      </c>
      <c r="AG2457" s="3">
        <f t="shared" si="233"/>
        <v>11.223254923076922</v>
      </c>
      <c r="AH2457" t="str">
        <f>_xlfn.IFNA(VLOOKUP(Sales_Transactions[[#This Row],[Order ID]],Returned_Items[#All],2,FALSE),"Not Returned")</f>
        <v>Not Returned</v>
      </c>
    </row>
    <row r="2458" spans="1:34" x14ac:dyDescent="0.25">
      <c r="A2458">
        <v>51937</v>
      </c>
      <c r="C2458" t="s">
        <v>704</v>
      </c>
      <c r="D2458" s="2" t="str">
        <f>TEXT(MID(Sales_Transactions[[#This Row],[Order Date]],2,5),"d/m/yyy")</f>
        <v>27/2/2009</v>
      </c>
      <c r="E2458" s="2" t="str">
        <f>TEXT(MID(Sales_Transactions[[#This Row],[Order Date]],2,5),"d")</f>
        <v>27</v>
      </c>
      <c r="F2458" s="2" t="str">
        <f>TEXT(MID(Sales_Transactions[[#This Row],[Order Date]],2,5),"m")</f>
        <v>2</v>
      </c>
      <c r="G2458" s="2" t="str">
        <f>TEXT(MID(Sales_Transactions[[#This Row],[Order Date]],2,5),"yyy")</f>
        <v>2009</v>
      </c>
      <c r="H2458" s="2" t="str">
        <f>TEXT(MID(Sales_Transactions[[#This Row],[Order Date]],2,5),"yyy/m")</f>
        <v>2009/2</v>
      </c>
      <c r="I2458" t="s">
        <v>33</v>
      </c>
      <c r="J2458">
        <f t="shared" si="228"/>
        <v>4</v>
      </c>
      <c r="K2458" s="2">
        <v>39</v>
      </c>
      <c r="L2458" s="3">
        <v>11613.13</v>
      </c>
      <c r="M2458" s="4">
        <v>0.05</v>
      </c>
      <c r="N2458" s="5" t="s">
        <v>34</v>
      </c>
      <c r="O2458" s="3">
        <v>2816.21</v>
      </c>
      <c r="P2458" s="3">
        <v>294.62</v>
      </c>
      <c r="Q2458" s="3">
        <v>42.52</v>
      </c>
      <c r="R2458" s="5" t="s">
        <v>2255</v>
      </c>
      <c r="S2458" s="5" t="s">
        <v>2256</v>
      </c>
      <c r="T2458" s="5" t="str">
        <f t="shared" si="229"/>
        <v>James Lanier</v>
      </c>
      <c r="U2458" t="s">
        <v>1988</v>
      </c>
      <c r="V2458" s="5" t="s">
        <v>47</v>
      </c>
      <c r="W2458" s="5" t="s">
        <v>28</v>
      </c>
      <c r="X2458" s="5" t="s">
        <v>38</v>
      </c>
      <c r="Y2458" s="5" t="s">
        <v>1787</v>
      </c>
      <c r="Z2458" s="5" t="s">
        <v>40</v>
      </c>
      <c r="AA2458" s="4">
        <v>0.56999999999999995</v>
      </c>
      <c r="AB2458" s="1">
        <v>39871</v>
      </c>
      <c r="AC2458" s="1">
        <v>21755</v>
      </c>
      <c r="AD2458">
        <f t="shared" si="230"/>
        <v>0</v>
      </c>
      <c r="AE2458">
        <f t="shared" ca="1" si="231"/>
        <v>65</v>
      </c>
      <c r="AF2458" t="str">
        <f t="shared" ca="1" si="232"/>
        <v>Over 65</v>
      </c>
      <c r="AG2458" s="3">
        <f t="shared" si="233"/>
        <v>8.6408382051282047</v>
      </c>
      <c r="AH2458" t="str">
        <f>_xlfn.IFNA(VLOOKUP(Sales_Transactions[[#This Row],[Order ID]],Returned_Items[#All],2,FALSE),"Not Returned")</f>
        <v>Not Returned</v>
      </c>
    </row>
    <row r="2459" spans="1:34" x14ac:dyDescent="0.25">
      <c r="A2459">
        <v>52098</v>
      </c>
      <c r="C2459" t="s">
        <v>2511</v>
      </c>
      <c r="D2459" s="2" t="str">
        <f>TEXT(MID(Sales_Transactions[[#This Row],[Order Date]],2,5),"d/m/yyy")</f>
        <v>10/3/2010</v>
      </c>
      <c r="E2459" s="2" t="str">
        <f>TEXT(MID(Sales_Transactions[[#This Row],[Order Date]],2,5),"d")</f>
        <v>10</v>
      </c>
      <c r="F2459" s="2" t="str">
        <f>TEXT(MID(Sales_Transactions[[#This Row],[Order Date]],2,5),"m")</f>
        <v>3</v>
      </c>
      <c r="G2459" s="2" t="str">
        <f>TEXT(MID(Sales_Transactions[[#This Row],[Order Date]],2,5),"yyy")</f>
        <v>2010</v>
      </c>
      <c r="H2459" s="2" t="str">
        <f>TEXT(MID(Sales_Transactions[[#This Row],[Order Date]],2,5),"yyy/m")</f>
        <v>2010/3</v>
      </c>
      <c r="I2459" t="s">
        <v>78</v>
      </c>
      <c r="J2459">
        <f t="shared" si="228"/>
        <v>3</v>
      </c>
      <c r="K2459" s="2">
        <v>19</v>
      </c>
      <c r="L2459" s="3">
        <v>812.06</v>
      </c>
      <c r="M2459" s="4">
        <v>0</v>
      </c>
      <c r="N2459" s="5" t="s">
        <v>23</v>
      </c>
      <c r="O2459" s="3">
        <v>220.07</v>
      </c>
      <c r="P2459" s="3">
        <v>39.06</v>
      </c>
      <c r="Q2459" s="3">
        <v>10.55</v>
      </c>
      <c r="R2459" s="5" t="s">
        <v>1836</v>
      </c>
      <c r="S2459" s="5" t="s">
        <v>2283</v>
      </c>
      <c r="T2459" s="5" t="str">
        <f t="shared" si="229"/>
        <v>Darren Budd</v>
      </c>
      <c r="U2459" t="s">
        <v>1988</v>
      </c>
      <c r="V2459" s="5" t="s">
        <v>47</v>
      </c>
      <c r="W2459" s="5" t="s">
        <v>57</v>
      </c>
      <c r="X2459" s="5" t="s">
        <v>154</v>
      </c>
      <c r="Y2459" s="5" t="s">
        <v>2507</v>
      </c>
      <c r="Z2459" s="5" t="s">
        <v>40</v>
      </c>
      <c r="AA2459" s="4">
        <v>0.61</v>
      </c>
      <c r="AB2459" s="1">
        <v>40247</v>
      </c>
      <c r="AC2459" s="1">
        <v>21586</v>
      </c>
      <c r="AD2459">
        <f t="shared" si="230"/>
        <v>0</v>
      </c>
      <c r="AE2459">
        <f t="shared" ca="1" si="231"/>
        <v>65</v>
      </c>
      <c r="AF2459" t="str">
        <f t="shared" ca="1" si="232"/>
        <v>Over 65</v>
      </c>
      <c r="AG2459" s="3">
        <f t="shared" si="233"/>
        <v>2.6110526315789473</v>
      </c>
      <c r="AH2459" t="str">
        <f>_xlfn.IFNA(VLOOKUP(Sales_Transactions[[#This Row],[Order ID]],Returned_Items[#All],2,FALSE),"Not Returned")</f>
        <v>Not Returned</v>
      </c>
    </row>
    <row r="2460" spans="1:34" x14ac:dyDescent="0.25">
      <c r="A2460">
        <v>52102</v>
      </c>
      <c r="C2460" t="s">
        <v>2512</v>
      </c>
      <c r="D2460" s="2" t="str">
        <f>TEXT(MID(Sales_Transactions[[#This Row],[Order Date]],2,5),"d/m/yyy")</f>
        <v>12/9/2010</v>
      </c>
      <c r="E2460" s="2" t="str">
        <f>TEXT(MID(Sales_Transactions[[#This Row],[Order Date]],2,5),"d")</f>
        <v>12</v>
      </c>
      <c r="F2460" s="2" t="str">
        <f>TEXT(MID(Sales_Transactions[[#This Row],[Order Date]],2,5),"m")</f>
        <v>9</v>
      </c>
      <c r="G2460" s="2" t="str">
        <f>TEXT(MID(Sales_Transactions[[#This Row],[Order Date]],2,5),"yyy")</f>
        <v>2010</v>
      </c>
      <c r="H2460" s="2" t="str">
        <f>TEXT(MID(Sales_Transactions[[#This Row],[Order Date]],2,5),"yyy/m")</f>
        <v>2010/9</v>
      </c>
      <c r="I2460" t="s">
        <v>78</v>
      </c>
      <c r="J2460">
        <f t="shared" si="228"/>
        <v>3</v>
      </c>
      <c r="K2460" s="2">
        <v>8</v>
      </c>
      <c r="L2460" s="3">
        <v>104.27</v>
      </c>
      <c r="M2460" s="4">
        <v>0.03</v>
      </c>
      <c r="N2460" s="5" t="s">
        <v>23</v>
      </c>
      <c r="O2460" s="3">
        <v>-23.61</v>
      </c>
      <c r="P2460" s="3">
        <v>11.97</v>
      </c>
      <c r="Q2460" s="3">
        <v>5.81</v>
      </c>
      <c r="R2460" s="5" t="s">
        <v>1052</v>
      </c>
      <c r="S2460" s="5" t="s">
        <v>1053</v>
      </c>
      <c r="T2460" s="5" t="str">
        <f t="shared" si="229"/>
        <v>Philip Brown</v>
      </c>
      <c r="U2460" t="s">
        <v>1988</v>
      </c>
      <c r="V2460" s="5" t="s">
        <v>47</v>
      </c>
      <c r="W2460" s="5" t="s">
        <v>28</v>
      </c>
      <c r="X2460" s="5" t="s">
        <v>124</v>
      </c>
      <c r="Y2460" s="5" t="s">
        <v>870</v>
      </c>
      <c r="Z2460" s="5" t="s">
        <v>60</v>
      </c>
      <c r="AA2460" s="4">
        <v>0.6</v>
      </c>
      <c r="AB2460" s="1">
        <v>40433</v>
      </c>
      <c r="AC2460" s="1">
        <v>21796</v>
      </c>
      <c r="AD2460">
        <f t="shared" si="230"/>
        <v>0</v>
      </c>
      <c r="AE2460">
        <f t="shared" ca="1" si="231"/>
        <v>64</v>
      </c>
      <c r="AF2460" t="str">
        <f t="shared" ca="1" si="232"/>
        <v>18-64</v>
      </c>
      <c r="AG2460" s="3">
        <f t="shared" si="233"/>
        <v>2.2220511250000001</v>
      </c>
      <c r="AH2460" t="str">
        <f>_xlfn.IFNA(VLOOKUP(Sales_Transactions[[#This Row],[Order ID]],Returned_Items[#All],2,FALSE),"Not Returned")</f>
        <v>Not Returned</v>
      </c>
    </row>
    <row r="2461" spans="1:34" x14ac:dyDescent="0.25">
      <c r="A2461">
        <v>52135</v>
      </c>
      <c r="C2461" t="s">
        <v>2447</v>
      </c>
      <c r="D2461" s="2" t="str">
        <f>TEXT(MID(Sales_Transactions[[#This Row],[Order Date]],2,5),"d/m/yyy")</f>
        <v>24/3/2010</v>
      </c>
      <c r="E2461" s="2" t="str">
        <f>TEXT(MID(Sales_Transactions[[#This Row],[Order Date]],2,5),"d")</f>
        <v>24</v>
      </c>
      <c r="F2461" s="2" t="str">
        <f>TEXT(MID(Sales_Transactions[[#This Row],[Order Date]],2,5),"m")</f>
        <v>3</v>
      </c>
      <c r="G2461" s="2" t="str">
        <f>TEXT(MID(Sales_Transactions[[#This Row],[Order Date]],2,5),"yyy")</f>
        <v>2010</v>
      </c>
      <c r="H2461" s="2" t="str">
        <f>TEXT(MID(Sales_Transactions[[#This Row],[Order Date]],2,5),"yyy/m")</f>
        <v>2010/3</v>
      </c>
      <c r="I2461" t="s">
        <v>22</v>
      </c>
      <c r="J2461">
        <f t="shared" si="228"/>
        <v>2</v>
      </c>
      <c r="K2461" s="2">
        <v>38</v>
      </c>
      <c r="L2461" s="3">
        <v>3922.96</v>
      </c>
      <c r="M2461" s="4">
        <v>0.04</v>
      </c>
      <c r="N2461" s="5" t="s">
        <v>23</v>
      </c>
      <c r="O2461" s="3">
        <v>863.57</v>
      </c>
      <c r="P2461" s="3">
        <v>99.99</v>
      </c>
      <c r="Q2461" s="3">
        <v>19.989999999999998</v>
      </c>
      <c r="R2461" s="5" t="s">
        <v>574</v>
      </c>
      <c r="S2461" s="5" t="s">
        <v>2246</v>
      </c>
      <c r="T2461" s="5" t="str">
        <f t="shared" si="229"/>
        <v>Jeremy Ellison</v>
      </c>
      <c r="U2461" t="s">
        <v>1988</v>
      </c>
      <c r="V2461" s="5" t="s">
        <v>27</v>
      </c>
      <c r="W2461" s="5" t="s">
        <v>48</v>
      </c>
      <c r="X2461" s="5" t="s">
        <v>87</v>
      </c>
      <c r="Y2461" s="5" t="s">
        <v>490</v>
      </c>
      <c r="Z2461" s="5" t="s">
        <v>43</v>
      </c>
      <c r="AA2461" s="4">
        <v>0.5</v>
      </c>
      <c r="AB2461" s="1">
        <v>40263</v>
      </c>
      <c r="AC2461" s="1">
        <v>21748</v>
      </c>
      <c r="AD2461">
        <f t="shared" si="230"/>
        <v>2</v>
      </c>
      <c r="AE2461">
        <f t="shared" ca="1" si="231"/>
        <v>65</v>
      </c>
      <c r="AF2461" t="str">
        <f t="shared" ca="1" si="232"/>
        <v>Over 65</v>
      </c>
      <c r="AG2461" s="3">
        <f t="shared" si="233"/>
        <v>3.1563158947368417</v>
      </c>
      <c r="AH2461" t="str">
        <f>_xlfn.IFNA(VLOOKUP(Sales_Transactions[[#This Row],[Order ID]],Returned_Items[#All],2,FALSE),"Not Returned")</f>
        <v>Not Returned</v>
      </c>
    </row>
    <row r="2462" spans="1:34" x14ac:dyDescent="0.25">
      <c r="A2462">
        <v>52162</v>
      </c>
      <c r="C2462" t="s">
        <v>2513</v>
      </c>
      <c r="D2462" s="2" t="str">
        <f>TEXT(MID(Sales_Transactions[[#This Row],[Order Date]],2,5),"d/m/yyy")</f>
        <v>1/11/2011</v>
      </c>
      <c r="E2462" s="2" t="str">
        <f>TEXT(MID(Sales_Transactions[[#This Row],[Order Date]],2,5),"d")</f>
        <v>1</v>
      </c>
      <c r="F2462" s="2" t="str">
        <f>TEXT(MID(Sales_Transactions[[#This Row],[Order Date]],2,5),"m")</f>
        <v>11</v>
      </c>
      <c r="G2462" s="2" t="str">
        <f>TEXT(MID(Sales_Transactions[[#This Row],[Order Date]],2,5),"yyy")</f>
        <v>2011</v>
      </c>
      <c r="H2462" s="2" t="str">
        <f>TEXT(MID(Sales_Transactions[[#This Row],[Order Date]],2,5),"yyy/m")</f>
        <v>2011/11</v>
      </c>
      <c r="I2462" t="s">
        <v>52</v>
      </c>
      <c r="J2462">
        <f t="shared" si="228"/>
        <v>1</v>
      </c>
      <c r="K2462" s="2">
        <v>39</v>
      </c>
      <c r="L2462" s="3">
        <v>261.16000000000003</v>
      </c>
      <c r="M2462" s="4">
        <v>7.0000000000000007E-2</v>
      </c>
      <c r="N2462" s="5" t="s">
        <v>23</v>
      </c>
      <c r="O2462" s="3">
        <v>-220.3</v>
      </c>
      <c r="P2462" s="3">
        <v>6.48</v>
      </c>
      <c r="Q2462" s="3">
        <v>9.68</v>
      </c>
      <c r="R2462" s="5" t="s">
        <v>1836</v>
      </c>
      <c r="S2462" s="5" t="s">
        <v>2283</v>
      </c>
      <c r="T2462" s="5" t="str">
        <f t="shared" si="229"/>
        <v>Darren Budd</v>
      </c>
      <c r="U2462" t="s">
        <v>1988</v>
      </c>
      <c r="V2462" s="5" t="s">
        <v>74</v>
      </c>
      <c r="W2462" s="5" t="s">
        <v>57</v>
      </c>
      <c r="X2462" s="5" t="s">
        <v>104</v>
      </c>
      <c r="Y2462" s="5" t="s">
        <v>1745</v>
      </c>
      <c r="Z2462" s="5" t="s">
        <v>106</v>
      </c>
      <c r="AA2462" s="4">
        <v>0.56000000000000005</v>
      </c>
      <c r="AB2462" s="1">
        <v>40848</v>
      </c>
      <c r="AC2462" s="1">
        <v>21449</v>
      </c>
      <c r="AD2462">
        <f t="shared" si="230"/>
        <v>0</v>
      </c>
      <c r="AE2462">
        <f t="shared" ca="1" si="231"/>
        <v>65</v>
      </c>
      <c r="AF2462" t="str">
        <f t="shared" ca="1" si="232"/>
        <v>Over 65</v>
      </c>
      <c r="AG2462" s="3">
        <f t="shared" si="233"/>
        <v>0.4142426666666667</v>
      </c>
      <c r="AH2462" t="str">
        <f>_xlfn.IFNA(VLOOKUP(Sales_Transactions[[#This Row],[Order ID]],Returned_Items[#All],2,FALSE),"Not Returned")</f>
        <v>Not Returned</v>
      </c>
    </row>
    <row r="2463" spans="1:34" x14ac:dyDescent="0.25">
      <c r="A2463">
        <v>52162</v>
      </c>
      <c r="C2463" t="s">
        <v>2513</v>
      </c>
      <c r="D2463" s="2" t="str">
        <f>TEXT(MID(Sales_Transactions[[#This Row],[Order Date]],2,5),"d/m/yyy")</f>
        <v>1/11/2011</v>
      </c>
      <c r="E2463" s="2" t="str">
        <f>TEXT(MID(Sales_Transactions[[#This Row],[Order Date]],2,5),"d")</f>
        <v>1</v>
      </c>
      <c r="F2463" s="2" t="str">
        <f>TEXT(MID(Sales_Transactions[[#This Row],[Order Date]],2,5),"m")</f>
        <v>11</v>
      </c>
      <c r="G2463" s="2" t="str">
        <f>TEXT(MID(Sales_Transactions[[#This Row],[Order Date]],2,5),"yyy")</f>
        <v>2011</v>
      </c>
      <c r="H2463" s="2" t="str">
        <f>TEXT(MID(Sales_Transactions[[#This Row],[Order Date]],2,5),"yyy/m")</f>
        <v>2011/11</v>
      </c>
      <c r="I2463" t="s">
        <v>52</v>
      </c>
      <c r="J2463">
        <f t="shared" si="228"/>
        <v>1</v>
      </c>
      <c r="K2463" s="2">
        <v>47</v>
      </c>
      <c r="L2463" s="3">
        <v>155.22</v>
      </c>
      <c r="M2463" s="4">
        <v>7.0000000000000007E-2</v>
      </c>
      <c r="N2463" s="5" t="s">
        <v>23</v>
      </c>
      <c r="O2463" s="3">
        <v>23.34</v>
      </c>
      <c r="P2463" s="3">
        <v>3.29</v>
      </c>
      <c r="Q2463" s="3">
        <v>1.35</v>
      </c>
      <c r="R2463" s="5" t="s">
        <v>1836</v>
      </c>
      <c r="S2463" s="5" t="s">
        <v>2283</v>
      </c>
      <c r="T2463" s="5" t="str">
        <f t="shared" si="229"/>
        <v>Darren Budd</v>
      </c>
      <c r="U2463" t="s">
        <v>1988</v>
      </c>
      <c r="V2463" s="5" t="s">
        <v>74</v>
      </c>
      <c r="W2463" s="5" t="s">
        <v>57</v>
      </c>
      <c r="X2463" s="5" t="s">
        <v>154</v>
      </c>
      <c r="Y2463" s="5" t="s">
        <v>1596</v>
      </c>
      <c r="Z2463" s="5" t="s">
        <v>40</v>
      </c>
      <c r="AA2463" s="4">
        <v>0.55000000000000004</v>
      </c>
      <c r="AB2463" s="1">
        <v>40849</v>
      </c>
      <c r="AC2463" s="1">
        <v>14306</v>
      </c>
      <c r="AD2463">
        <f t="shared" si="230"/>
        <v>1</v>
      </c>
      <c r="AE2463">
        <f t="shared" ca="1" si="231"/>
        <v>85</v>
      </c>
      <c r="AF2463" t="str">
        <f t="shared" ca="1" si="232"/>
        <v>Over 65</v>
      </c>
      <c r="AG2463" s="3">
        <f t="shared" si="233"/>
        <v>9.8674404255319148E-2</v>
      </c>
      <c r="AH2463" t="str">
        <f>_xlfn.IFNA(VLOOKUP(Sales_Transactions[[#This Row],[Order ID]],Returned_Items[#All],2,FALSE),"Not Returned")</f>
        <v>Not Returned</v>
      </c>
    </row>
    <row r="2464" spans="1:34" x14ac:dyDescent="0.25">
      <c r="A2464">
        <v>52256</v>
      </c>
      <c r="C2464" t="s">
        <v>1305</v>
      </c>
      <c r="D2464" s="2" t="str">
        <f>TEXT(MID(Sales_Transactions[[#This Row],[Order Date]],2,5),"d/m/yyy")</f>
        <v>4/11/2010</v>
      </c>
      <c r="E2464" s="2" t="str">
        <f>TEXT(MID(Sales_Transactions[[#This Row],[Order Date]],2,5),"d")</f>
        <v>4</v>
      </c>
      <c r="F2464" s="2" t="str">
        <f>TEXT(MID(Sales_Transactions[[#This Row],[Order Date]],2,5),"m")</f>
        <v>11</v>
      </c>
      <c r="G2464" s="2" t="str">
        <f>TEXT(MID(Sales_Transactions[[#This Row],[Order Date]],2,5),"yyy")</f>
        <v>2010</v>
      </c>
      <c r="H2464" s="2" t="str">
        <f>TEXT(MID(Sales_Transactions[[#This Row],[Order Date]],2,5),"yyy/m")</f>
        <v>2010/11</v>
      </c>
      <c r="I2464" t="s">
        <v>52</v>
      </c>
      <c r="J2464">
        <f t="shared" si="228"/>
        <v>1</v>
      </c>
      <c r="K2464" s="2">
        <v>23</v>
      </c>
      <c r="L2464" s="3">
        <v>1236.954</v>
      </c>
      <c r="M2464" s="4">
        <v>0.06</v>
      </c>
      <c r="N2464" s="5" t="s">
        <v>23</v>
      </c>
      <c r="O2464" s="3">
        <v>119.89</v>
      </c>
      <c r="P2464" s="3">
        <v>65.989999999999995</v>
      </c>
      <c r="Q2464" s="3">
        <v>4.2</v>
      </c>
      <c r="R2464" s="5" t="s">
        <v>441</v>
      </c>
      <c r="S2464" s="5" t="s">
        <v>25</v>
      </c>
      <c r="T2464" s="5" t="str">
        <f t="shared" si="229"/>
        <v>Cari MacIntyre</v>
      </c>
      <c r="U2464" t="s">
        <v>1988</v>
      </c>
      <c r="V2464" s="5" t="s">
        <v>47</v>
      </c>
      <c r="W2464" s="5" t="s">
        <v>48</v>
      </c>
      <c r="X2464" s="5" t="s">
        <v>49</v>
      </c>
      <c r="Y2464" s="5" t="s">
        <v>2514</v>
      </c>
      <c r="Z2464" s="5" t="s">
        <v>43</v>
      </c>
      <c r="AA2464" s="4">
        <v>0.59</v>
      </c>
      <c r="AB2464" s="1">
        <v>40488</v>
      </c>
      <c r="AC2464" s="1">
        <v>14925</v>
      </c>
      <c r="AD2464">
        <f t="shared" si="230"/>
        <v>2</v>
      </c>
      <c r="AE2464">
        <f t="shared" ca="1" si="231"/>
        <v>83</v>
      </c>
      <c r="AF2464" t="str">
        <f t="shared" ca="1" si="232"/>
        <v>Over 65</v>
      </c>
      <c r="AG2464" s="3">
        <f t="shared" si="233"/>
        <v>3.0500176521739131</v>
      </c>
      <c r="AH2464" t="str">
        <f>_xlfn.IFNA(VLOOKUP(Sales_Transactions[[#This Row],[Order ID]],Returned_Items[#All],2,FALSE),"Not Returned")</f>
        <v>Not Returned</v>
      </c>
    </row>
    <row r="2465" spans="1:34" x14ac:dyDescent="0.25">
      <c r="A2465">
        <v>52391</v>
      </c>
      <c r="C2465" t="s">
        <v>1440</v>
      </c>
      <c r="D2465" s="2" t="str">
        <f>TEXT(MID(Sales_Transactions[[#This Row],[Order Date]],2,5),"d/m/yyy")</f>
        <v>12/12/2009</v>
      </c>
      <c r="E2465" s="2" t="str">
        <f>TEXT(MID(Sales_Transactions[[#This Row],[Order Date]],2,5),"d")</f>
        <v>12</v>
      </c>
      <c r="F2465" s="2" t="str">
        <f>TEXT(MID(Sales_Transactions[[#This Row],[Order Date]],2,5),"m")</f>
        <v>12</v>
      </c>
      <c r="G2465" s="2" t="str">
        <f>TEXT(MID(Sales_Transactions[[#This Row],[Order Date]],2,5),"yyy")</f>
        <v>2009</v>
      </c>
      <c r="H2465" s="2" t="str">
        <f>TEXT(MID(Sales_Transactions[[#This Row],[Order Date]],2,5),"yyy/m")</f>
        <v>2009/12</v>
      </c>
      <c r="I2465" t="s">
        <v>33</v>
      </c>
      <c r="J2465">
        <f t="shared" si="228"/>
        <v>4</v>
      </c>
      <c r="K2465" s="2">
        <v>36</v>
      </c>
      <c r="L2465" s="3">
        <v>1072.3599999999999</v>
      </c>
      <c r="M2465" s="4">
        <v>0.04</v>
      </c>
      <c r="N2465" s="5" t="s">
        <v>23</v>
      </c>
      <c r="O2465" s="3">
        <v>440.48</v>
      </c>
      <c r="P2465" s="3">
        <v>29.14</v>
      </c>
      <c r="Q2465" s="3">
        <v>4.8600000000000003</v>
      </c>
      <c r="R2465" s="5" t="s">
        <v>143</v>
      </c>
      <c r="S2465" s="5" t="s">
        <v>2247</v>
      </c>
      <c r="T2465" s="5" t="str">
        <f t="shared" si="229"/>
        <v>Alan Hwang</v>
      </c>
      <c r="U2465" t="s">
        <v>1988</v>
      </c>
      <c r="V2465" s="5" t="s">
        <v>47</v>
      </c>
      <c r="W2465" s="5" t="s">
        <v>28</v>
      </c>
      <c r="X2465" s="5" t="s">
        <v>75</v>
      </c>
      <c r="Y2465" s="5" t="s">
        <v>651</v>
      </c>
      <c r="Z2465" s="5" t="s">
        <v>84</v>
      </c>
      <c r="AA2465" s="4">
        <v>0.38</v>
      </c>
      <c r="AB2465" s="1">
        <v>40161</v>
      </c>
      <c r="AC2465" s="1">
        <v>14827</v>
      </c>
      <c r="AD2465">
        <f t="shared" si="230"/>
        <v>2</v>
      </c>
      <c r="AE2465">
        <f t="shared" ca="1" si="231"/>
        <v>84</v>
      </c>
      <c r="AF2465" t="str">
        <f t="shared" ca="1" si="232"/>
        <v>Over 65</v>
      </c>
      <c r="AG2465" s="3">
        <f t="shared" si="233"/>
        <v>0.94412066666666683</v>
      </c>
      <c r="AH2465" t="str">
        <f>_xlfn.IFNA(VLOOKUP(Sales_Transactions[[#This Row],[Order ID]],Returned_Items[#All],2,FALSE),"Not Returned")</f>
        <v>Not Returned</v>
      </c>
    </row>
    <row r="2466" spans="1:34" x14ac:dyDescent="0.25">
      <c r="A2466">
        <v>52391</v>
      </c>
      <c r="C2466" t="s">
        <v>1440</v>
      </c>
      <c r="D2466" s="2" t="str">
        <f>TEXT(MID(Sales_Transactions[[#This Row],[Order Date]],2,5),"d/m/yyy")</f>
        <v>12/12/2009</v>
      </c>
      <c r="E2466" s="2" t="str">
        <f>TEXT(MID(Sales_Transactions[[#This Row],[Order Date]],2,5),"d")</f>
        <v>12</v>
      </c>
      <c r="F2466" s="2" t="str">
        <f>TEXT(MID(Sales_Transactions[[#This Row],[Order Date]],2,5),"m")</f>
        <v>12</v>
      </c>
      <c r="G2466" s="2" t="str">
        <f>TEXT(MID(Sales_Transactions[[#This Row],[Order Date]],2,5),"yyy")</f>
        <v>2009</v>
      </c>
      <c r="H2466" s="2" t="str">
        <f>TEXT(MID(Sales_Transactions[[#This Row],[Order Date]],2,5),"yyy/m")</f>
        <v>2009/12</v>
      </c>
      <c r="I2466" t="s">
        <v>33</v>
      </c>
      <c r="J2466">
        <f t="shared" si="228"/>
        <v>4</v>
      </c>
      <c r="K2466" s="2">
        <v>39</v>
      </c>
      <c r="L2466" s="3">
        <v>857.84</v>
      </c>
      <c r="M2466" s="4">
        <v>0.02</v>
      </c>
      <c r="N2466" s="5" t="s">
        <v>23</v>
      </c>
      <c r="O2466" s="3">
        <v>-309.43</v>
      </c>
      <c r="P2466" s="3">
        <v>20.89</v>
      </c>
      <c r="Q2466" s="3">
        <v>11.52</v>
      </c>
      <c r="R2466" s="5" t="s">
        <v>143</v>
      </c>
      <c r="S2466" s="5" t="s">
        <v>2247</v>
      </c>
      <c r="T2466" s="5" t="str">
        <f t="shared" si="229"/>
        <v>Alan Hwang</v>
      </c>
      <c r="U2466" t="s">
        <v>1988</v>
      </c>
      <c r="V2466" s="5" t="s">
        <v>47</v>
      </c>
      <c r="W2466" s="5" t="s">
        <v>28</v>
      </c>
      <c r="X2466" s="5" t="s">
        <v>29</v>
      </c>
      <c r="Y2466" s="5" t="s">
        <v>1832</v>
      </c>
      <c r="Z2466" s="5" t="s">
        <v>43</v>
      </c>
      <c r="AA2466" s="4">
        <v>0.83</v>
      </c>
      <c r="AB2466" s="1">
        <v>40161</v>
      </c>
      <c r="AC2466" s="1">
        <v>14923</v>
      </c>
      <c r="AD2466">
        <f t="shared" si="230"/>
        <v>2</v>
      </c>
      <c r="AE2466">
        <f t="shared" ca="1" si="231"/>
        <v>83</v>
      </c>
      <c r="AF2466" t="str">
        <f t="shared" ca="1" si="232"/>
        <v>Over 65</v>
      </c>
      <c r="AG2466" s="3">
        <f t="shared" si="233"/>
        <v>0.83091851282051288</v>
      </c>
      <c r="AH2466" t="str">
        <f>_xlfn.IFNA(VLOOKUP(Sales_Transactions[[#This Row],[Order ID]],Returned_Items[#All],2,FALSE),"Not Returned")</f>
        <v>Not Returned</v>
      </c>
    </row>
    <row r="2467" spans="1:34" x14ac:dyDescent="0.25">
      <c r="A2467">
        <v>52642</v>
      </c>
      <c r="C2467" t="s">
        <v>2004</v>
      </c>
      <c r="D2467" s="2" t="str">
        <f>TEXT(MID(Sales_Transactions[[#This Row],[Order Date]],2,5),"d/m/yyy")</f>
        <v>14/6/2011</v>
      </c>
      <c r="E2467" s="2" t="str">
        <f>TEXT(MID(Sales_Transactions[[#This Row],[Order Date]],2,5),"d")</f>
        <v>14</v>
      </c>
      <c r="F2467" s="2" t="str">
        <f>TEXT(MID(Sales_Transactions[[#This Row],[Order Date]],2,5),"m")</f>
        <v>6</v>
      </c>
      <c r="G2467" s="2" t="str">
        <f>TEXT(MID(Sales_Transactions[[#This Row],[Order Date]],2,5),"yyy")</f>
        <v>2011</v>
      </c>
      <c r="H2467" s="2" t="str">
        <f>TEXT(MID(Sales_Transactions[[#This Row],[Order Date]],2,5),"yyy/m")</f>
        <v>2011/6</v>
      </c>
      <c r="I2467" t="s">
        <v>22</v>
      </c>
      <c r="J2467">
        <f t="shared" si="228"/>
        <v>2</v>
      </c>
      <c r="K2467" s="2">
        <v>9</v>
      </c>
      <c r="L2467" s="3">
        <v>742.84</v>
      </c>
      <c r="M2467" s="4">
        <v>0.01</v>
      </c>
      <c r="N2467" s="5" t="s">
        <v>34</v>
      </c>
      <c r="O2467" s="3">
        <v>-320.7</v>
      </c>
      <c r="P2467" s="3">
        <v>70.98</v>
      </c>
      <c r="Q2467" s="3">
        <v>59.81</v>
      </c>
      <c r="R2467" s="5" t="s">
        <v>2344</v>
      </c>
      <c r="S2467" s="5" t="s">
        <v>2345</v>
      </c>
      <c r="T2467" s="5" t="str">
        <f t="shared" si="229"/>
        <v>Magdelene Morse</v>
      </c>
      <c r="U2467" t="s">
        <v>1988</v>
      </c>
      <c r="V2467" s="5" t="s">
        <v>74</v>
      </c>
      <c r="W2467" s="5" t="s">
        <v>57</v>
      </c>
      <c r="X2467" s="5" t="s">
        <v>154</v>
      </c>
      <c r="Y2467" s="5" t="s">
        <v>2515</v>
      </c>
      <c r="Z2467" s="5" t="s">
        <v>40</v>
      </c>
      <c r="AA2467" s="4">
        <v>0.6</v>
      </c>
      <c r="AB2467" s="1">
        <v>40712</v>
      </c>
      <c r="AC2467" s="1">
        <v>14615</v>
      </c>
      <c r="AD2467">
        <f t="shared" si="230"/>
        <v>4</v>
      </c>
      <c r="AE2467">
        <f t="shared" ca="1" si="231"/>
        <v>84</v>
      </c>
      <c r="AF2467" t="str">
        <f t="shared" ca="1" si="232"/>
        <v>Over 65</v>
      </c>
      <c r="AG2467" s="3">
        <f t="shared" si="233"/>
        <v>14.531433555555557</v>
      </c>
      <c r="AH2467" t="str">
        <f>_xlfn.IFNA(VLOOKUP(Sales_Transactions[[#This Row],[Order ID]],Returned_Items[#All],2,FALSE),"Not Returned")</f>
        <v>Not Returned</v>
      </c>
    </row>
    <row r="2468" spans="1:34" x14ac:dyDescent="0.25">
      <c r="A2468">
        <v>52642</v>
      </c>
      <c r="C2468" t="s">
        <v>2004</v>
      </c>
      <c r="D2468" s="2" t="str">
        <f>TEXT(MID(Sales_Transactions[[#This Row],[Order Date]],2,5),"d/m/yyy")</f>
        <v>14/6/2011</v>
      </c>
      <c r="E2468" s="2" t="str">
        <f>TEXT(MID(Sales_Transactions[[#This Row],[Order Date]],2,5),"d")</f>
        <v>14</v>
      </c>
      <c r="F2468" s="2" t="str">
        <f>TEXT(MID(Sales_Transactions[[#This Row],[Order Date]],2,5),"m")</f>
        <v>6</v>
      </c>
      <c r="G2468" s="2" t="str">
        <f>TEXT(MID(Sales_Transactions[[#This Row],[Order Date]],2,5),"yyy")</f>
        <v>2011</v>
      </c>
      <c r="H2468" s="2" t="str">
        <f>TEXT(MID(Sales_Transactions[[#This Row],[Order Date]],2,5),"yyy/m")</f>
        <v>2011/6</v>
      </c>
      <c r="I2468" t="s">
        <v>22</v>
      </c>
      <c r="J2468">
        <f t="shared" si="228"/>
        <v>2</v>
      </c>
      <c r="K2468" s="2">
        <v>14</v>
      </c>
      <c r="L2468" s="3">
        <v>2070.6799999999998</v>
      </c>
      <c r="M2468" s="4">
        <v>0.03</v>
      </c>
      <c r="N2468" s="5" t="s">
        <v>23</v>
      </c>
      <c r="O2468" s="3">
        <v>-281.67</v>
      </c>
      <c r="P2468" s="3">
        <v>152.47999999999999</v>
      </c>
      <c r="Q2468" s="3">
        <v>4</v>
      </c>
      <c r="R2468" s="5" t="s">
        <v>2344</v>
      </c>
      <c r="S2468" s="5" t="s">
        <v>2345</v>
      </c>
      <c r="T2468" s="5" t="str">
        <f t="shared" si="229"/>
        <v>Magdelene Morse</v>
      </c>
      <c r="U2468" t="s">
        <v>1988</v>
      </c>
      <c r="V2468" s="5" t="s">
        <v>74</v>
      </c>
      <c r="W2468" s="5" t="s">
        <v>48</v>
      </c>
      <c r="X2468" s="5" t="s">
        <v>87</v>
      </c>
      <c r="Y2468" s="5" t="s">
        <v>1470</v>
      </c>
      <c r="Z2468" s="5" t="s">
        <v>43</v>
      </c>
      <c r="AA2468" s="4">
        <v>0.79</v>
      </c>
      <c r="AB2468" s="1">
        <v>40715</v>
      </c>
      <c r="AC2468" s="1">
        <v>23548</v>
      </c>
      <c r="AD2468">
        <f t="shared" si="230"/>
        <v>7</v>
      </c>
      <c r="AE2468">
        <f t="shared" ca="1" si="231"/>
        <v>60</v>
      </c>
      <c r="AF2468" t="str">
        <f t="shared" ca="1" si="232"/>
        <v>18-64</v>
      </c>
      <c r="AG2468" s="3">
        <f t="shared" si="233"/>
        <v>11.173875428571426</v>
      </c>
      <c r="AH2468" t="str">
        <f>_xlfn.IFNA(VLOOKUP(Sales_Transactions[[#This Row],[Order ID]],Returned_Items[#All],2,FALSE),"Not Returned")</f>
        <v>Not Returned</v>
      </c>
    </row>
    <row r="2469" spans="1:34" x14ac:dyDescent="0.25">
      <c r="A2469">
        <v>52642</v>
      </c>
      <c r="C2469" t="s">
        <v>2004</v>
      </c>
      <c r="D2469" s="2" t="str">
        <f>TEXT(MID(Sales_Transactions[[#This Row],[Order Date]],2,5),"d/m/yyy")</f>
        <v>14/6/2011</v>
      </c>
      <c r="E2469" s="2" t="str">
        <f>TEXT(MID(Sales_Transactions[[#This Row],[Order Date]],2,5),"d")</f>
        <v>14</v>
      </c>
      <c r="F2469" s="2" t="str">
        <f>TEXT(MID(Sales_Transactions[[#This Row],[Order Date]],2,5),"m")</f>
        <v>6</v>
      </c>
      <c r="G2469" s="2" t="str">
        <f>TEXT(MID(Sales_Transactions[[#This Row],[Order Date]],2,5),"yyy")</f>
        <v>2011</v>
      </c>
      <c r="H2469" s="2" t="str">
        <f>TEXT(MID(Sales_Transactions[[#This Row],[Order Date]],2,5),"yyy/m")</f>
        <v>2011/6</v>
      </c>
      <c r="I2469" t="s">
        <v>22</v>
      </c>
      <c r="J2469">
        <f t="shared" si="228"/>
        <v>2</v>
      </c>
      <c r="K2469" s="2">
        <v>15</v>
      </c>
      <c r="L2469" s="3">
        <v>764.13</v>
      </c>
      <c r="M2469" s="4">
        <v>0.09</v>
      </c>
      <c r="N2469" s="5" t="s">
        <v>23</v>
      </c>
      <c r="O2469" s="3">
        <v>276.98</v>
      </c>
      <c r="P2469" s="3">
        <v>55.98</v>
      </c>
      <c r="Q2469" s="3">
        <v>4.8600000000000003</v>
      </c>
      <c r="R2469" s="5" t="s">
        <v>2344</v>
      </c>
      <c r="S2469" s="5" t="s">
        <v>2345</v>
      </c>
      <c r="T2469" s="5" t="str">
        <f t="shared" si="229"/>
        <v>Magdelene Morse</v>
      </c>
      <c r="U2469" t="s">
        <v>1988</v>
      </c>
      <c r="V2469" s="5" t="s">
        <v>74</v>
      </c>
      <c r="W2469" s="5" t="s">
        <v>28</v>
      </c>
      <c r="X2469" s="5" t="s">
        <v>75</v>
      </c>
      <c r="Y2469" s="5" t="s">
        <v>2253</v>
      </c>
      <c r="Z2469" s="5" t="s">
        <v>43</v>
      </c>
      <c r="AA2469" s="4">
        <v>0.36</v>
      </c>
      <c r="AB2469" s="1">
        <v>40715</v>
      </c>
      <c r="AC2469" s="1">
        <v>23563</v>
      </c>
      <c r="AD2469">
        <f t="shared" si="230"/>
        <v>7</v>
      </c>
      <c r="AE2469">
        <f t="shared" ca="1" si="231"/>
        <v>60</v>
      </c>
      <c r="AF2469" t="str">
        <f t="shared" ca="1" si="232"/>
        <v>18-64</v>
      </c>
      <c r="AG2469" s="3">
        <f t="shared" si="233"/>
        <v>4.0526412000000001</v>
      </c>
      <c r="AH2469" t="str">
        <f>_xlfn.IFNA(VLOOKUP(Sales_Transactions[[#This Row],[Order ID]],Returned_Items[#All],2,FALSE),"Not Returned")</f>
        <v>Not Returned</v>
      </c>
    </row>
    <row r="2470" spans="1:34" x14ac:dyDescent="0.25">
      <c r="A2470">
        <v>52645</v>
      </c>
      <c r="C2470" t="s">
        <v>2516</v>
      </c>
      <c r="D2470" s="2" t="str">
        <f>TEXT(MID(Sales_Transactions[[#This Row],[Order Date]],2,5),"d/m/yyy")</f>
        <v>7/3/2012</v>
      </c>
      <c r="E2470" s="2" t="str">
        <f>TEXT(MID(Sales_Transactions[[#This Row],[Order Date]],2,5),"d")</f>
        <v>7</v>
      </c>
      <c r="F2470" s="2" t="str">
        <f>TEXT(MID(Sales_Transactions[[#This Row],[Order Date]],2,5),"m")</f>
        <v>3</v>
      </c>
      <c r="G2470" s="2" t="str">
        <f>TEXT(MID(Sales_Transactions[[#This Row],[Order Date]],2,5),"yyy")</f>
        <v>2012</v>
      </c>
      <c r="H2470" s="2" t="str">
        <f>TEXT(MID(Sales_Transactions[[#This Row],[Order Date]],2,5),"yyy/m")</f>
        <v>2012/3</v>
      </c>
      <c r="I2470" t="s">
        <v>22</v>
      </c>
      <c r="J2470">
        <f t="shared" si="228"/>
        <v>2</v>
      </c>
      <c r="K2470" s="2">
        <v>11</v>
      </c>
      <c r="L2470" s="3">
        <v>64.34</v>
      </c>
      <c r="M2470" s="4">
        <v>0.09</v>
      </c>
      <c r="N2470" s="5" t="s">
        <v>23</v>
      </c>
      <c r="O2470" s="3">
        <v>-8.3699999999999992</v>
      </c>
      <c r="P2470" s="3">
        <v>5.85</v>
      </c>
      <c r="Q2470" s="3">
        <v>2.27</v>
      </c>
      <c r="R2470" s="5" t="s">
        <v>143</v>
      </c>
      <c r="S2470" s="5" t="s">
        <v>2247</v>
      </c>
      <c r="T2470" s="5" t="str">
        <f t="shared" si="229"/>
        <v>Alan Hwang</v>
      </c>
      <c r="U2470" t="s">
        <v>1988</v>
      </c>
      <c r="V2470" s="5" t="s">
        <v>47</v>
      </c>
      <c r="W2470" s="5" t="s">
        <v>28</v>
      </c>
      <c r="X2470" s="5" t="s">
        <v>124</v>
      </c>
      <c r="Y2470" s="5" t="s">
        <v>770</v>
      </c>
      <c r="Z2470" s="5" t="s">
        <v>84</v>
      </c>
      <c r="AA2470" s="4">
        <v>0.56000000000000005</v>
      </c>
      <c r="AB2470" s="1">
        <v>40980</v>
      </c>
      <c r="AC2470" s="1">
        <v>23622</v>
      </c>
      <c r="AD2470">
        <f t="shared" si="230"/>
        <v>5</v>
      </c>
      <c r="AE2470">
        <f t="shared" ca="1" si="231"/>
        <v>59</v>
      </c>
      <c r="AF2470" t="str">
        <f t="shared" ca="1" si="232"/>
        <v>18-64</v>
      </c>
      <c r="AG2470" s="3">
        <f t="shared" si="233"/>
        <v>0.73770318181818173</v>
      </c>
      <c r="AH2470" t="str">
        <f>_xlfn.IFNA(VLOOKUP(Sales_Transactions[[#This Row],[Order ID]],Returned_Items[#All],2,FALSE),"Not Returned")</f>
        <v>Not Returned</v>
      </c>
    </row>
    <row r="2471" spans="1:34" x14ac:dyDescent="0.25">
      <c r="A2471">
        <v>52645</v>
      </c>
      <c r="C2471" t="s">
        <v>2516</v>
      </c>
      <c r="D2471" s="2" t="str">
        <f>TEXT(MID(Sales_Transactions[[#This Row],[Order Date]],2,5),"d/m/yyy")</f>
        <v>7/3/2012</v>
      </c>
      <c r="E2471" s="2" t="str">
        <f>TEXT(MID(Sales_Transactions[[#This Row],[Order Date]],2,5),"d")</f>
        <v>7</v>
      </c>
      <c r="F2471" s="2" t="str">
        <f>TEXT(MID(Sales_Transactions[[#This Row],[Order Date]],2,5),"m")</f>
        <v>3</v>
      </c>
      <c r="G2471" s="2" t="str">
        <f>TEXT(MID(Sales_Transactions[[#This Row],[Order Date]],2,5),"yyy")</f>
        <v>2012</v>
      </c>
      <c r="H2471" s="2" t="str">
        <f>TEXT(MID(Sales_Transactions[[#This Row],[Order Date]],2,5),"yyy/m")</f>
        <v>2012/3</v>
      </c>
      <c r="I2471" t="s">
        <v>22</v>
      </c>
      <c r="J2471">
        <f t="shared" si="228"/>
        <v>2</v>
      </c>
      <c r="K2471" s="2">
        <v>10</v>
      </c>
      <c r="L2471" s="3">
        <v>693.02</v>
      </c>
      <c r="M2471" s="4">
        <v>7.0000000000000007E-2</v>
      </c>
      <c r="N2471" s="5" t="s">
        <v>23</v>
      </c>
      <c r="O2471" s="3">
        <v>97.36</v>
      </c>
      <c r="P2471" s="3">
        <v>70.97</v>
      </c>
      <c r="Q2471" s="3">
        <v>3.5</v>
      </c>
      <c r="R2471" s="5" t="s">
        <v>143</v>
      </c>
      <c r="S2471" s="5" t="s">
        <v>2247</v>
      </c>
      <c r="T2471" s="5" t="str">
        <f t="shared" si="229"/>
        <v>Alan Hwang</v>
      </c>
      <c r="U2471" t="s">
        <v>1988</v>
      </c>
      <c r="V2471" s="5" t="s">
        <v>47</v>
      </c>
      <c r="W2471" s="5" t="s">
        <v>28</v>
      </c>
      <c r="X2471" s="5" t="s">
        <v>38</v>
      </c>
      <c r="Y2471" s="5" t="s">
        <v>2517</v>
      </c>
      <c r="Z2471" s="5" t="s">
        <v>43</v>
      </c>
      <c r="AA2471" s="4">
        <v>0.59</v>
      </c>
      <c r="AB2471" s="1">
        <v>40984</v>
      </c>
      <c r="AC2471" s="1">
        <v>23660</v>
      </c>
      <c r="AD2471">
        <f t="shared" si="230"/>
        <v>9</v>
      </c>
      <c r="AE2471">
        <f t="shared" ca="1" si="231"/>
        <v>59</v>
      </c>
      <c r="AF2471" t="str">
        <f t="shared" ca="1" si="232"/>
        <v>18-64</v>
      </c>
      <c r="AG2471" s="3">
        <f t="shared" si="233"/>
        <v>7.4420321000000005</v>
      </c>
      <c r="AH2471" t="str">
        <f>_xlfn.IFNA(VLOOKUP(Sales_Transactions[[#This Row],[Order ID]],Returned_Items[#All],2,FALSE),"Not Returned")</f>
        <v>Not Returned</v>
      </c>
    </row>
    <row r="2472" spans="1:34" x14ac:dyDescent="0.25">
      <c r="A2472">
        <v>52711</v>
      </c>
      <c r="C2472" t="s">
        <v>2518</v>
      </c>
      <c r="D2472" s="2" t="str">
        <f>TEXT(MID(Sales_Transactions[[#This Row],[Order Date]],2,5),"d/m/yyy")</f>
        <v>23/9/2011</v>
      </c>
      <c r="E2472" s="2" t="str">
        <f>TEXT(MID(Sales_Transactions[[#This Row],[Order Date]],2,5),"d")</f>
        <v>23</v>
      </c>
      <c r="F2472" s="2" t="str">
        <f>TEXT(MID(Sales_Transactions[[#This Row],[Order Date]],2,5),"m")</f>
        <v>9</v>
      </c>
      <c r="G2472" s="2" t="str">
        <f>TEXT(MID(Sales_Transactions[[#This Row],[Order Date]],2,5),"yyy")</f>
        <v>2011</v>
      </c>
      <c r="H2472" s="2" t="str">
        <f>TEXT(MID(Sales_Transactions[[#This Row],[Order Date]],2,5),"yyy/m")</f>
        <v>2011/9</v>
      </c>
      <c r="I2472" t="s">
        <v>52</v>
      </c>
      <c r="J2472">
        <f t="shared" si="228"/>
        <v>1</v>
      </c>
      <c r="K2472" s="2">
        <v>37</v>
      </c>
      <c r="L2472" s="3">
        <v>201.14</v>
      </c>
      <c r="M2472" s="4">
        <v>0.08</v>
      </c>
      <c r="N2472" s="5" t="s">
        <v>23</v>
      </c>
      <c r="O2472" s="3">
        <v>-51.25</v>
      </c>
      <c r="P2472" s="3">
        <v>5.81</v>
      </c>
      <c r="Q2472" s="3">
        <v>3.37</v>
      </c>
      <c r="R2472" s="5" t="s">
        <v>2466</v>
      </c>
      <c r="S2472" s="5" t="s">
        <v>2467</v>
      </c>
      <c r="T2472" s="5" t="str">
        <f t="shared" si="229"/>
        <v>Aimee Bixby</v>
      </c>
      <c r="U2472" t="s">
        <v>1988</v>
      </c>
      <c r="V2472" s="5" t="s">
        <v>74</v>
      </c>
      <c r="W2472" s="5" t="s">
        <v>28</v>
      </c>
      <c r="X2472" s="5" t="s">
        <v>82</v>
      </c>
      <c r="Y2472" s="5" t="s">
        <v>1362</v>
      </c>
      <c r="Z2472" s="5" t="s">
        <v>84</v>
      </c>
      <c r="AA2472" s="4">
        <v>0.54</v>
      </c>
      <c r="AB2472" s="1">
        <v>40809</v>
      </c>
      <c r="AC2472" s="1">
        <v>23728</v>
      </c>
      <c r="AD2472">
        <f t="shared" si="230"/>
        <v>0</v>
      </c>
      <c r="AE2472">
        <f t="shared" ca="1" si="231"/>
        <v>59</v>
      </c>
      <c r="AF2472" t="str">
        <f t="shared" ca="1" si="232"/>
        <v>18-64</v>
      </c>
      <c r="AG2472" s="3">
        <f t="shared" si="233"/>
        <v>0.24798248648648649</v>
      </c>
      <c r="AH2472" t="str">
        <f>_xlfn.IFNA(VLOOKUP(Sales_Transactions[[#This Row],[Order ID]],Returned_Items[#All],2,FALSE),"Not Returned")</f>
        <v>Not Returned</v>
      </c>
    </row>
    <row r="2473" spans="1:34" x14ac:dyDescent="0.25">
      <c r="A2473">
        <v>52896</v>
      </c>
      <c r="C2473" t="s">
        <v>1630</v>
      </c>
      <c r="D2473" s="2" t="str">
        <f>TEXT(MID(Sales_Transactions[[#This Row],[Order Date]],2,5),"d/m/yyy")</f>
        <v>22/10/2010</v>
      </c>
      <c r="E2473" s="2" t="str">
        <f>TEXT(MID(Sales_Transactions[[#This Row],[Order Date]],2,5),"d")</f>
        <v>22</v>
      </c>
      <c r="F2473" s="2" t="str">
        <f>TEXT(MID(Sales_Transactions[[#This Row],[Order Date]],2,5),"m")</f>
        <v>10</v>
      </c>
      <c r="G2473" s="2" t="str">
        <f>TEXT(MID(Sales_Transactions[[#This Row],[Order Date]],2,5),"yyy")</f>
        <v>2010</v>
      </c>
      <c r="H2473" s="2" t="str">
        <f>TEXT(MID(Sales_Transactions[[#This Row],[Order Date]],2,5),"yyy/m")</f>
        <v>2010/10</v>
      </c>
      <c r="I2473" t="s">
        <v>33</v>
      </c>
      <c r="J2473">
        <f t="shared" si="228"/>
        <v>4</v>
      </c>
      <c r="K2473" s="2">
        <v>9</v>
      </c>
      <c r="L2473" s="3">
        <v>48.26</v>
      </c>
      <c r="M2473" s="4">
        <v>0.09</v>
      </c>
      <c r="N2473" s="5" t="s">
        <v>67</v>
      </c>
      <c r="O2473" s="3">
        <v>2.76</v>
      </c>
      <c r="P2473" s="3">
        <v>5.18</v>
      </c>
      <c r="Q2473" s="3">
        <v>2.04</v>
      </c>
      <c r="R2473" s="5" t="s">
        <v>1237</v>
      </c>
      <c r="S2473" s="5" t="s">
        <v>1204</v>
      </c>
      <c r="T2473" s="5" t="str">
        <f t="shared" si="229"/>
        <v>Lena Creighton</v>
      </c>
      <c r="U2473" t="s">
        <v>1988</v>
      </c>
      <c r="V2473" s="5" t="s">
        <v>74</v>
      </c>
      <c r="W2473" s="5" t="s">
        <v>28</v>
      </c>
      <c r="X2473" s="5" t="s">
        <v>75</v>
      </c>
      <c r="Y2473" s="5" t="s">
        <v>642</v>
      </c>
      <c r="Z2473" s="5" t="s">
        <v>84</v>
      </c>
      <c r="AA2473" s="4">
        <v>0.36</v>
      </c>
      <c r="AB2473" s="1">
        <v>40475</v>
      </c>
      <c r="AC2473" s="1">
        <v>23469</v>
      </c>
      <c r="AD2473">
        <f t="shared" si="230"/>
        <v>2</v>
      </c>
      <c r="AE2473">
        <f t="shared" ca="1" si="231"/>
        <v>60</v>
      </c>
      <c r="AF2473" t="str">
        <f t="shared" ca="1" si="232"/>
        <v>18-64</v>
      </c>
      <c r="AG2473" s="3">
        <f t="shared" si="233"/>
        <v>0.80170422222222226</v>
      </c>
      <c r="AH2473" t="str">
        <f>_xlfn.IFNA(VLOOKUP(Sales_Transactions[[#This Row],[Order ID]],Returned_Items[#All],2,FALSE),"Not Returned")</f>
        <v>Not Returned</v>
      </c>
    </row>
    <row r="2474" spans="1:34" x14ac:dyDescent="0.25">
      <c r="A2474">
        <v>52896</v>
      </c>
      <c r="C2474" t="s">
        <v>1630</v>
      </c>
      <c r="D2474" s="2" t="str">
        <f>TEXT(MID(Sales_Transactions[[#This Row],[Order Date]],2,5),"d/m/yyy")</f>
        <v>22/10/2010</v>
      </c>
      <c r="E2474" s="2" t="str">
        <f>TEXT(MID(Sales_Transactions[[#This Row],[Order Date]],2,5),"d")</f>
        <v>22</v>
      </c>
      <c r="F2474" s="2" t="str">
        <f>TEXT(MID(Sales_Transactions[[#This Row],[Order Date]],2,5),"m")</f>
        <v>10</v>
      </c>
      <c r="G2474" s="2" t="str">
        <f>TEXT(MID(Sales_Transactions[[#This Row],[Order Date]],2,5),"yyy")</f>
        <v>2010</v>
      </c>
      <c r="H2474" s="2" t="str">
        <f>TEXT(MID(Sales_Transactions[[#This Row],[Order Date]],2,5),"yyy/m")</f>
        <v>2010/10</v>
      </c>
      <c r="I2474" t="s">
        <v>33</v>
      </c>
      <c r="J2474">
        <f t="shared" si="228"/>
        <v>4</v>
      </c>
      <c r="K2474" s="2">
        <v>6</v>
      </c>
      <c r="L2474" s="3">
        <v>1718.43</v>
      </c>
      <c r="M2474" s="4">
        <v>0</v>
      </c>
      <c r="N2474" s="5" t="s">
        <v>34</v>
      </c>
      <c r="O2474" s="3">
        <v>-192.49</v>
      </c>
      <c r="P2474" s="3">
        <v>259.70999999999998</v>
      </c>
      <c r="Q2474" s="3">
        <v>66.67</v>
      </c>
      <c r="R2474" s="5" t="s">
        <v>1237</v>
      </c>
      <c r="S2474" s="5" t="s">
        <v>1204</v>
      </c>
      <c r="T2474" s="5" t="str">
        <f t="shared" si="229"/>
        <v>Lena Creighton</v>
      </c>
      <c r="U2474" t="s">
        <v>1988</v>
      </c>
      <c r="V2474" s="5" t="s">
        <v>74</v>
      </c>
      <c r="W2474" s="5" t="s">
        <v>57</v>
      </c>
      <c r="X2474" s="5" t="s">
        <v>107</v>
      </c>
      <c r="Y2474" s="5" t="s">
        <v>853</v>
      </c>
      <c r="Z2474" s="5" t="s">
        <v>106</v>
      </c>
      <c r="AA2474" s="4">
        <v>0.65</v>
      </c>
      <c r="AB2474" s="1">
        <v>40474</v>
      </c>
      <c r="AC2474" s="1">
        <v>21408</v>
      </c>
      <c r="AD2474">
        <f t="shared" si="230"/>
        <v>1</v>
      </c>
      <c r="AE2474">
        <f t="shared" ca="1" si="231"/>
        <v>65</v>
      </c>
      <c r="AF2474" t="str">
        <f t="shared" ca="1" si="232"/>
        <v>Over 65</v>
      </c>
      <c r="AG2474" s="3">
        <f t="shared" si="233"/>
        <v>54.396666666666668</v>
      </c>
      <c r="AH2474" t="str">
        <f>_xlfn.IFNA(VLOOKUP(Sales_Transactions[[#This Row],[Order ID]],Returned_Items[#All],2,FALSE),"Not Returned")</f>
        <v>Not Returned</v>
      </c>
    </row>
    <row r="2475" spans="1:34" x14ac:dyDescent="0.25">
      <c r="A2475">
        <v>52999</v>
      </c>
      <c r="C2475" t="s">
        <v>598</v>
      </c>
      <c r="D2475" s="2" t="str">
        <f>TEXT(MID(Sales_Transactions[[#This Row],[Order Date]],2,5),"d/m/yyy")</f>
        <v>25/4/2012</v>
      </c>
      <c r="E2475" s="2" t="str">
        <f>TEXT(MID(Sales_Transactions[[#This Row],[Order Date]],2,5),"d")</f>
        <v>25</v>
      </c>
      <c r="F2475" s="2" t="str">
        <f>TEXT(MID(Sales_Transactions[[#This Row],[Order Date]],2,5),"m")</f>
        <v>4</v>
      </c>
      <c r="G2475" s="2" t="str">
        <f>TEXT(MID(Sales_Transactions[[#This Row],[Order Date]],2,5),"yyy")</f>
        <v>2012</v>
      </c>
      <c r="H2475" s="2" t="str">
        <f>TEXT(MID(Sales_Transactions[[#This Row],[Order Date]],2,5),"yyy/m")</f>
        <v>2012/4</v>
      </c>
      <c r="I2475" t="s">
        <v>52</v>
      </c>
      <c r="J2475">
        <f t="shared" si="228"/>
        <v>1</v>
      </c>
      <c r="K2475" s="2">
        <v>5</v>
      </c>
      <c r="L2475" s="3">
        <v>43.61</v>
      </c>
      <c r="M2475" s="4">
        <v>0.04</v>
      </c>
      <c r="N2475" s="5" t="s">
        <v>67</v>
      </c>
      <c r="O2475" s="3">
        <v>22.85</v>
      </c>
      <c r="P2475" s="3">
        <v>7.59</v>
      </c>
      <c r="Q2475" s="3">
        <v>4</v>
      </c>
      <c r="R2475" s="5" t="s">
        <v>157</v>
      </c>
      <c r="S2475" s="5" t="s">
        <v>2294</v>
      </c>
      <c r="T2475" s="5" t="str">
        <f t="shared" si="229"/>
        <v>Eugene Hildebrand</v>
      </c>
      <c r="U2475" t="s">
        <v>1988</v>
      </c>
      <c r="V2475" s="5" t="s">
        <v>74</v>
      </c>
      <c r="W2475" s="5" t="s">
        <v>57</v>
      </c>
      <c r="X2475" s="5" t="s">
        <v>58</v>
      </c>
      <c r="Y2475" s="5" t="s">
        <v>843</v>
      </c>
      <c r="Z2475" s="5" t="s">
        <v>84</v>
      </c>
      <c r="AA2475" s="4">
        <v>0.42</v>
      </c>
      <c r="AB2475" s="1">
        <v>41026</v>
      </c>
      <c r="AC2475" s="1">
        <v>21249</v>
      </c>
      <c r="AD2475">
        <f t="shared" si="230"/>
        <v>2</v>
      </c>
      <c r="AE2475">
        <f t="shared" ca="1" si="231"/>
        <v>66</v>
      </c>
      <c r="AF2475" t="str">
        <f t="shared" ca="1" si="232"/>
        <v>Over 65</v>
      </c>
      <c r="AG2475" s="3">
        <f t="shared" si="233"/>
        <v>2.3173927999999999</v>
      </c>
      <c r="AH2475" t="str">
        <f>_xlfn.IFNA(VLOOKUP(Sales_Transactions[[#This Row],[Order ID]],Returned_Items[#All],2,FALSE),"Not Returned")</f>
        <v>Not Returned</v>
      </c>
    </row>
    <row r="2476" spans="1:34" x14ac:dyDescent="0.25">
      <c r="A2476">
        <v>52999</v>
      </c>
      <c r="C2476" t="s">
        <v>598</v>
      </c>
      <c r="D2476" s="2" t="str">
        <f>TEXT(MID(Sales_Transactions[[#This Row],[Order Date]],2,5),"d/m/yyy")</f>
        <v>25/4/2012</v>
      </c>
      <c r="E2476" s="2" t="str">
        <f>TEXT(MID(Sales_Transactions[[#This Row],[Order Date]],2,5),"d")</f>
        <v>25</v>
      </c>
      <c r="F2476" s="2" t="str">
        <f>TEXT(MID(Sales_Transactions[[#This Row],[Order Date]],2,5),"m")</f>
        <v>4</v>
      </c>
      <c r="G2476" s="2" t="str">
        <f>TEXT(MID(Sales_Transactions[[#This Row],[Order Date]],2,5),"yyy")</f>
        <v>2012</v>
      </c>
      <c r="H2476" s="2" t="str">
        <f>TEXT(MID(Sales_Transactions[[#This Row],[Order Date]],2,5),"yyy/m")</f>
        <v>2012/4</v>
      </c>
      <c r="I2476" t="s">
        <v>52</v>
      </c>
      <c r="J2476">
        <f t="shared" si="228"/>
        <v>1</v>
      </c>
      <c r="K2476" s="2">
        <v>39</v>
      </c>
      <c r="L2476" s="3">
        <v>343.05</v>
      </c>
      <c r="M2476" s="4">
        <v>0.05</v>
      </c>
      <c r="N2476" s="5" t="s">
        <v>23</v>
      </c>
      <c r="O2476" s="3">
        <v>98.86</v>
      </c>
      <c r="P2476" s="3">
        <v>9.11</v>
      </c>
      <c r="Q2476" s="3">
        <v>2.15</v>
      </c>
      <c r="R2476" s="5" t="s">
        <v>157</v>
      </c>
      <c r="S2476" s="5" t="s">
        <v>2294</v>
      </c>
      <c r="T2476" s="5" t="str">
        <f t="shared" si="229"/>
        <v>Eugene Hildebrand</v>
      </c>
      <c r="U2476" t="s">
        <v>1988</v>
      </c>
      <c r="V2476" s="5" t="s">
        <v>74</v>
      </c>
      <c r="W2476" s="5" t="s">
        <v>28</v>
      </c>
      <c r="X2476" s="5" t="s">
        <v>75</v>
      </c>
      <c r="Y2476" s="5" t="s">
        <v>2519</v>
      </c>
      <c r="Z2476" s="5" t="s">
        <v>84</v>
      </c>
      <c r="AA2476" s="4">
        <v>0.4</v>
      </c>
      <c r="AB2476" s="1">
        <v>41026</v>
      </c>
      <c r="AC2476" s="1">
        <v>21360</v>
      </c>
      <c r="AD2476">
        <f t="shared" si="230"/>
        <v>2</v>
      </c>
      <c r="AE2476">
        <f t="shared" ca="1" si="231"/>
        <v>66</v>
      </c>
      <c r="AF2476" t="str">
        <f t="shared" ca="1" si="232"/>
        <v>Over 65</v>
      </c>
      <c r="AG2476" s="3">
        <f t="shared" si="233"/>
        <v>0.28860115384615387</v>
      </c>
      <c r="AH2476" t="str">
        <f>_xlfn.IFNA(VLOOKUP(Sales_Transactions[[#This Row],[Order ID]],Returned_Items[#All],2,FALSE),"Not Returned")</f>
        <v>Not Returned</v>
      </c>
    </row>
    <row r="2477" spans="1:34" x14ac:dyDescent="0.25">
      <c r="A2477">
        <v>52999</v>
      </c>
      <c r="C2477" t="s">
        <v>598</v>
      </c>
      <c r="D2477" s="2" t="str">
        <f>TEXT(MID(Sales_Transactions[[#This Row],[Order Date]],2,5),"d/m/yyy")</f>
        <v>25/4/2012</v>
      </c>
      <c r="E2477" s="2" t="str">
        <f>TEXT(MID(Sales_Transactions[[#This Row],[Order Date]],2,5),"d")</f>
        <v>25</v>
      </c>
      <c r="F2477" s="2" t="str">
        <f>TEXT(MID(Sales_Transactions[[#This Row],[Order Date]],2,5),"m")</f>
        <v>4</v>
      </c>
      <c r="G2477" s="2" t="str">
        <f>TEXT(MID(Sales_Transactions[[#This Row],[Order Date]],2,5),"yyy")</f>
        <v>2012</v>
      </c>
      <c r="H2477" s="2" t="str">
        <f>TEXT(MID(Sales_Transactions[[#This Row],[Order Date]],2,5),"yyy/m")</f>
        <v>2012/4</v>
      </c>
      <c r="I2477" t="s">
        <v>52</v>
      </c>
      <c r="J2477">
        <f t="shared" si="228"/>
        <v>1</v>
      </c>
      <c r="K2477" s="2">
        <v>7</v>
      </c>
      <c r="L2477" s="3">
        <v>44.63</v>
      </c>
      <c r="M2477" s="4">
        <v>0.1</v>
      </c>
      <c r="N2477" s="5" t="s">
        <v>23</v>
      </c>
      <c r="O2477" s="3">
        <v>-21.19</v>
      </c>
      <c r="P2477" s="3">
        <v>5.78</v>
      </c>
      <c r="Q2477" s="3">
        <v>5.67</v>
      </c>
      <c r="R2477" s="5" t="s">
        <v>157</v>
      </c>
      <c r="S2477" s="5" t="s">
        <v>2294</v>
      </c>
      <c r="T2477" s="5" t="str">
        <f t="shared" si="229"/>
        <v>Eugene Hildebrand</v>
      </c>
      <c r="U2477" t="s">
        <v>1988</v>
      </c>
      <c r="V2477" s="5" t="s">
        <v>74</v>
      </c>
      <c r="W2477" s="5" t="s">
        <v>28</v>
      </c>
      <c r="X2477" s="5" t="s">
        <v>75</v>
      </c>
      <c r="Y2477" s="5" t="s">
        <v>988</v>
      </c>
      <c r="Z2477" s="5" t="s">
        <v>43</v>
      </c>
      <c r="AA2477" s="4">
        <v>0.36</v>
      </c>
      <c r="AB2477" s="1">
        <v>41024</v>
      </c>
      <c r="AC2477" s="1">
        <v>21310</v>
      </c>
      <c r="AD2477">
        <f t="shared" si="230"/>
        <v>0</v>
      </c>
      <c r="AE2477">
        <f t="shared" ca="1" si="231"/>
        <v>66</v>
      </c>
      <c r="AF2477" t="str">
        <f t="shared" ca="1" si="232"/>
        <v>Over 65</v>
      </c>
      <c r="AG2477" s="3">
        <f t="shared" si="233"/>
        <v>1.6348885714285717</v>
      </c>
      <c r="AH2477" t="str">
        <f>_xlfn.IFNA(VLOOKUP(Sales_Transactions[[#This Row],[Order ID]],Returned_Items[#All],2,FALSE),"Not Returned")</f>
        <v>Not Returned</v>
      </c>
    </row>
    <row r="2478" spans="1:34" x14ac:dyDescent="0.25">
      <c r="A2478">
        <v>53254</v>
      </c>
      <c r="C2478" t="s">
        <v>285</v>
      </c>
      <c r="D2478" s="2" t="str">
        <f>TEXT(MID(Sales_Transactions[[#This Row],[Order Date]],2,5),"d/m/yyy")</f>
        <v>18/8/2009</v>
      </c>
      <c r="E2478" s="2" t="str">
        <f>TEXT(MID(Sales_Transactions[[#This Row],[Order Date]],2,5),"d")</f>
        <v>18</v>
      </c>
      <c r="F2478" s="2" t="str">
        <f>TEXT(MID(Sales_Transactions[[#This Row],[Order Date]],2,5),"m")</f>
        <v>8</v>
      </c>
      <c r="G2478" s="2" t="str">
        <f>TEXT(MID(Sales_Transactions[[#This Row],[Order Date]],2,5),"yyy")</f>
        <v>2009</v>
      </c>
      <c r="H2478" s="2" t="str">
        <f>TEXT(MID(Sales_Transactions[[#This Row],[Order Date]],2,5),"yyy/m")</f>
        <v>2009/8</v>
      </c>
      <c r="I2478" t="s">
        <v>78</v>
      </c>
      <c r="J2478">
        <f t="shared" si="228"/>
        <v>3</v>
      </c>
      <c r="K2478" s="2">
        <v>34</v>
      </c>
      <c r="L2478" s="3">
        <v>5442.1419999999998</v>
      </c>
      <c r="M2478" s="4">
        <v>0</v>
      </c>
      <c r="N2478" s="5" t="s">
        <v>23</v>
      </c>
      <c r="O2478" s="3">
        <v>1640.3</v>
      </c>
      <c r="P2478" s="3">
        <v>175.99</v>
      </c>
      <c r="Q2478" s="3">
        <v>4.99</v>
      </c>
      <c r="R2478" s="5" t="s">
        <v>2481</v>
      </c>
      <c r="S2478" s="5" t="s">
        <v>2482</v>
      </c>
      <c r="T2478" s="5" t="str">
        <f t="shared" si="229"/>
        <v>Noel Staavos</v>
      </c>
      <c r="U2478" t="s">
        <v>1988</v>
      </c>
      <c r="V2478" s="5" t="s">
        <v>74</v>
      </c>
      <c r="W2478" s="5" t="s">
        <v>48</v>
      </c>
      <c r="X2478" s="5" t="s">
        <v>49</v>
      </c>
      <c r="Y2478" s="5" t="s">
        <v>1321</v>
      </c>
      <c r="Z2478" s="5" t="s">
        <v>43</v>
      </c>
      <c r="AA2478" s="4">
        <v>0.59</v>
      </c>
      <c r="AB2478" s="1">
        <v>40046</v>
      </c>
      <c r="AC2478" s="1">
        <v>21418</v>
      </c>
      <c r="AD2478">
        <f t="shared" si="230"/>
        <v>3</v>
      </c>
      <c r="AE2478">
        <f t="shared" ca="1" si="231"/>
        <v>65</v>
      </c>
      <c r="AF2478" t="str">
        <f t="shared" ca="1" si="232"/>
        <v>Over 65</v>
      </c>
      <c r="AG2478" s="3">
        <f t="shared" si="233"/>
        <v>5.3229411764705885</v>
      </c>
      <c r="AH2478" t="str">
        <f>_xlfn.IFNA(VLOOKUP(Sales_Transactions[[#This Row],[Order ID]],Returned_Items[#All],2,FALSE),"Not Returned")</f>
        <v>Not Returned</v>
      </c>
    </row>
    <row r="2479" spans="1:34" x14ac:dyDescent="0.25">
      <c r="A2479">
        <v>53281</v>
      </c>
      <c r="C2479" t="s">
        <v>2520</v>
      </c>
      <c r="D2479" s="2" t="str">
        <f>TEXT(MID(Sales_Transactions[[#This Row],[Order Date]],2,5),"d/m/yyy")</f>
        <v>2/4/2009</v>
      </c>
      <c r="E2479" s="2" t="str">
        <f>TEXT(MID(Sales_Transactions[[#This Row],[Order Date]],2,5),"d")</f>
        <v>2</v>
      </c>
      <c r="F2479" s="2" t="str">
        <f>TEXT(MID(Sales_Transactions[[#This Row],[Order Date]],2,5),"m")</f>
        <v>4</v>
      </c>
      <c r="G2479" s="2" t="str">
        <f>TEXT(MID(Sales_Transactions[[#This Row],[Order Date]],2,5),"yyy")</f>
        <v>2009</v>
      </c>
      <c r="H2479" s="2" t="str">
        <f>TEXT(MID(Sales_Transactions[[#This Row],[Order Date]],2,5),"yyy/m")</f>
        <v>2009/4</v>
      </c>
      <c r="I2479" t="s">
        <v>101</v>
      </c>
      <c r="J2479">
        <f t="shared" si="228"/>
        <v>1</v>
      </c>
      <c r="K2479" s="2">
        <v>40</v>
      </c>
      <c r="L2479" s="3">
        <v>14075.99</v>
      </c>
      <c r="M2479" s="4">
        <v>0.08</v>
      </c>
      <c r="N2479" s="5" t="s">
        <v>34</v>
      </c>
      <c r="O2479" s="3">
        <v>1894.14</v>
      </c>
      <c r="P2479" s="3">
        <v>355.98</v>
      </c>
      <c r="Q2479" s="3">
        <v>58.92</v>
      </c>
      <c r="R2479" s="5" t="s">
        <v>1052</v>
      </c>
      <c r="S2479" s="5" t="s">
        <v>1053</v>
      </c>
      <c r="T2479" s="5" t="str">
        <f t="shared" si="229"/>
        <v>Philip Brown</v>
      </c>
      <c r="U2479" t="s">
        <v>1988</v>
      </c>
      <c r="V2479" s="5" t="s">
        <v>47</v>
      </c>
      <c r="W2479" s="5" t="s">
        <v>57</v>
      </c>
      <c r="X2479" s="5" t="s">
        <v>154</v>
      </c>
      <c r="Y2479" s="5" t="s">
        <v>396</v>
      </c>
      <c r="Z2479" s="5" t="s">
        <v>40</v>
      </c>
      <c r="AA2479" s="4">
        <v>0.64</v>
      </c>
      <c r="AB2479" s="1">
        <v>39907</v>
      </c>
      <c r="AC2479" s="1">
        <v>21364</v>
      </c>
      <c r="AD2479">
        <f t="shared" si="230"/>
        <v>2</v>
      </c>
      <c r="AE2479">
        <f t="shared" ca="1" si="231"/>
        <v>66</v>
      </c>
      <c r="AF2479" t="str">
        <f t="shared" ca="1" si="232"/>
        <v>Over 65</v>
      </c>
      <c r="AG2479" s="3">
        <f t="shared" si="233"/>
        <v>10.365380400000001</v>
      </c>
      <c r="AH2479" t="str">
        <f>_xlfn.IFNA(VLOOKUP(Sales_Transactions[[#This Row],[Order ID]],Returned_Items[#All],2,FALSE),"Not Returned")</f>
        <v>Not Returned</v>
      </c>
    </row>
    <row r="2480" spans="1:34" x14ac:dyDescent="0.25">
      <c r="A2480">
        <v>53285</v>
      </c>
      <c r="C2480" t="s">
        <v>2521</v>
      </c>
      <c r="D2480" s="2" t="str">
        <f>TEXT(MID(Sales_Transactions[[#This Row],[Order Date]],2,5),"d/m/yyy")</f>
        <v>24/5/2012</v>
      </c>
      <c r="E2480" s="2" t="str">
        <f>TEXT(MID(Sales_Transactions[[#This Row],[Order Date]],2,5),"d")</f>
        <v>24</v>
      </c>
      <c r="F2480" s="2" t="str">
        <f>TEXT(MID(Sales_Transactions[[#This Row],[Order Date]],2,5),"m")</f>
        <v>5</v>
      </c>
      <c r="G2480" s="2" t="str">
        <f>TEXT(MID(Sales_Transactions[[#This Row],[Order Date]],2,5),"yyy")</f>
        <v>2012</v>
      </c>
      <c r="H2480" s="2" t="str">
        <f>TEXT(MID(Sales_Transactions[[#This Row],[Order Date]],2,5),"yyy/m")</f>
        <v>2012/5</v>
      </c>
      <c r="I2480" t="s">
        <v>101</v>
      </c>
      <c r="J2480">
        <f t="shared" si="228"/>
        <v>1</v>
      </c>
      <c r="K2480" s="2">
        <v>6</v>
      </c>
      <c r="L2480" s="3">
        <v>1042.96</v>
      </c>
      <c r="M2480" s="4">
        <v>0.04</v>
      </c>
      <c r="N2480" s="5" t="s">
        <v>23</v>
      </c>
      <c r="O2480" s="3">
        <v>163.80000000000001</v>
      </c>
      <c r="P2480" s="3">
        <v>165.98</v>
      </c>
      <c r="Q2480" s="3">
        <v>19.989999999999998</v>
      </c>
      <c r="R2480" s="5" t="s">
        <v>2443</v>
      </c>
      <c r="S2480" s="5" t="s">
        <v>2444</v>
      </c>
      <c r="T2480" s="5" t="str">
        <f t="shared" si="229"/>
        <v>Eudokia Martin</v>
      </c>
      <c r="U2480" t="s">
        <v>1988</v>
      </c>
      <c r="V2480" s="5" t="s">
        <v>74</v>
      </c>
      <c r="W2480" s="5" t="s">
        <v>28</v>
      </c>
      <c r="X2480" s="5" t="s">
        <v>41</v>
      </c>
      <c r="Y2480" s="5" t="s">
        <v>913</v>
      </c>
      <c r="Z2480" s="5" t="s">
        <v>43</v>
      </c>
      <c r="AA2480" s="4">
        <v>0.4</v>
      </c>
      <c r="AB2480" s="1">
        <v>41055</v>
      </c>
      <c r="AC2480" s="1">
        <v>21312</v>
      </c>
      <c r="AD2480">
        <f t="shared" si="230"/>
        <v>2</v>
      </c>
      <c r="AE2480">
        <f t="shared" ca="1" si="231"/>
        <v>66</v>
      </c>
      <c r="AF2480" t="str">
        <f t="shared" ca="1" si="232"/>
        <v>Over 65</v>
      </c>
      <c r="AG2480" s="3">
        <f t="shared" si="233"/>
        <v>30.983934666666666</v>
      </c>
      <c r="AH2480" t="str">
        <f>_xlfn.IFNA(VLOOKUP(Sales_Transactions[[#This Row],[Order ID]],Returned_Items[#All],2,FALSE),"Not Returned")</f>
        <v>Returned</v>
      </c>
    </row>
    <row r="2481" spans="1:34" x14ac:dyDescent="0.25">
      <c r="A2481">
        <v>53312</v>
      </c>
      <c r="C2481" t="s">
        <v>1859</v>
      </c>
      <c r="D2481" s="2" t="str">
        <f>TEXT(MID(Sales_Transactions[[#This Row],[Order Date]],2,5),"d/m/yyy")</f>
        <v>4/7/2009</v>
      </c>
      <c r="E2481" s="2" t="str">
        <f>TEXT(MID(Sales_Transactions[[#This Row],[Order Date]],2,5),"d")</f>
        <v>4</v>
      </c>
      <c r="F2481" s="2" t="str">
        <f>TEXT(MID(Sales_Transactions[[#This Row],[Order Date]],2,5),"m")</f>
        <v>7</v>
      </c>
      <c r="G2481" s="2" t="str">
        <f>TEXT(MID(Sales_Transactions[[#This Row],[Order Date]],2,5),"yyy")</f>
        <v>2009</v>
      </c>
      <c r="H2481" s="2" t="str">
        <f>TEXT(MID(Sales_Transactions[[#This Row],[Order Date]],2,5),"yyy/m")</f>
        <v>2009/7</v>
      </c>
      <c r="I2481" t="s">
        <v>78</v>
      </c>
      <c r="J2481">
        <f t="shared" si="228"/>
        <v>3</v>
      </c>
      <c r="K2481" s="2">
        <v>23</v>
      </c>
      <c r="L2481" s="3">
        <v>8413.23</v>
      </c>
      <c r="M2481" s="4">
        <v>0.05</v>
      </c>
      <c r="N2481" s="5" t="s">
        <v>23</v>
      </c>
      <c r="O2481" s="3">
        <v>2464.75</v>
      </c>
      <c r="P2481" s="3">
        <v>363.25</v>
      </c>
      <c r="Q2481" s="3">
        <v>19.989999999999998</v>
      </c>
      <c r="R2481" s="5" t="s">
        <v>163</v>
      </c>
      <c r="S2481" s="5" t="s">
        <v>2236</v>
      </c>
      <c r="T2481" s="5" t="str">
        <f t="shared" si="229"/>
        <v>Edward Nazzal</v>
      </c>
      <c r="U2481" t="s">
        <v>1988</v>
      </c>
      <c r="V2481" s="5" t="s">
        <v>74</v>
      </c>
      <c r="W2481" s="5" t="s">
        <v>28</v>
      </c>
      <c r="X2481" s="5" t="s">
        <v>38</v>
      </c>
      <c r="Y2481" s="5" t="s">
        <v>994</v>
      </c>
      <c r="Z2481" s="5" t="s">
        <v>43</v>
      </c>
      <c r="AA2481" s="4">
        <v>0.56999999999999995</v>
      </c>
      <c r="AB2481" s="1">
        <v>40000</v>
      </c>
      <c r="AC2481" s="1">
        <v>20933</v>
      </c>
      <c r="AD2481">
        <f t="shared" si="230"/>
        <v>2</v>
      </c>
      <c r="AE2481">
        <f t="shared" ca="1" si="231"/>
        <v>67</v>
      </c>
      <c r="AF2481" t="str">
        <f t="shared" ca="1" si="232"/>
        <v>Over 65</v>
      </c>
      <c r="AG2481" s="3">
        <f t="shared" si="233"/>
        <v>16.654711956521741</v>
      </c>
      <c r="AH2481" t="str">
        <f>_xlfn.IFNA(VLOOKUP(Sales_Transactions[[#This Row],[Order ID]],Returned_Items[#All],2,FALSE),"Not Returned")</f>
        <v>Not Returned</v>
      </c>
    </row>
    <row r="2482" spans="1:34" x14ac:dyDescent="0.25">
      <c r="A2482">
        <v>53312</v>
      </c>
      <c r="C2482" t="s">
        <v>1859</v>
      </c>
      <c r="D2482" s="2" t="str">
        <f>TEXT(MID(Sales_Transactions[[#This Row],[Order Date]],2,5),"d/m/yyy")</f>
        <v>4/7/2009</v>
      </c>
      <c r="E2482" s="2" t="str">
        <f>TEXT(MID(Sales_Transactions[[#This Row],[Order Date]],2,5),"d")</f>
        <v>4</v>
      </c>
      <c r="F2482" s="2" t="str">
        <f>TEXT(MID(Sales_Transactions[[#This Row],[Order Date]],2,5),"m")</f>
        <v>7</v>
      </c>
      <c r="G2482" s="2" t="str">
        <f>TEXT(MID(Sales_Transactions[[#This Row],[Order Date]],2,5),"yyy")</f>
        <v>2009</v>
      </c>
      <c r="H2482" s="2" t="str">
        <f>TEXT(MID(Sales_Transactions[[#This Row],[Order Date]],2,5),"yyy/m")</f>
        <v>2009/7</v>
      </c>
      <c r="I2482" t="s">
        <v>78</v>
      </c>
      <c r="J2482">
        <f t="shared" si="228"/>
        <v>3</v>
      </c>
      <c r="K2482" s="2">
        <v>30</v>
      </c>
      <c r="L2482" s="3">
        <v>105.45</v>
      </c>
      <c r="M2482" s="4">
        <v>0.06</v>
      </c>
      <c r="N2482" s="5" t="s">
        <v>23</v>
      </c>
      <c r="O2482" s="3">
        <v>-173.36</v>
      </c>
      <c r="P2482" s="3">
        <v>3.34</v>
      </c>
      <c r="Q2482" s="3">
        <v>7.49</v>
      </c>
      <c r="R2482" s="5" t="s">
        <v>163</v>
      </c>
      <c r="S2482" s="5" t="s">
        <v>2236</v>
      </c>
      <c r="T2482" s="5" t="str">
        <f t="shared" si="229"/>
        <v>Edward Nazzal</v>
      </c>
      <c r="U2482" t="s">
        <v>1988</v>
      </c>
      <c r="V2482" s="5" t="s">
        <v>74</v>
      </c>
      <c r="W2482" s="5" t="s">
        <v>28</v>
      </c>
      <c r="X2482" s="5" t="s">
        <v>124</v>
      </c>
      <c r="Y2482" s="5" t="s">
        <v>1309</v>
      </c>
      <c r="Z2482" s="5" t="s">
        <v>84</v>
      </c>
      <c r="AA2482" s="4">
        <v>0.54</v>
      </c>
      <c r="AB2482" s="1">
        <v>39999</v>
      </c>
      <c r="AC2482" s="1">
        <v>20861</v>
      </c>
      <c r="AD2482">
        <f t="shared" si="230"/>
        <v>1</v>
      </c>
      <c r="AE2482">
        <f t="shared" ca="1" si="231"/>
        <v>67</v>
      </c>
      <c r="AF2482" t="str">
        <f t="shared" ca="1" si="232"/>
        <v>Over 65</v>
      </c>
      <c r="AG2482" s="3">
        <f t="shared" si="233"/>
        <v>0.36093320000000001</v>
      </c>
      <c r="AH2482" t="str">
        <f>_xlfn.IFNA(VLOOKUP(Sales_Transactions[[#This Row],[Order ID]],Returned_Items[#All],2,FALSE),"Not Returned")</f>
        <v>Not Returned</v>
      </c>
    </row>
    <row r="2483" spans="1:34" x14ac:dyDescent="0.25">
      <c r="A2483">
        <v>53637</v>
      </c>
      <c r="C2483" t="s">
        <v>369</v>
      </c>
      <c r="D2483" s="2" t="str">
        <f>TEXT(MID(Sales_Transactions[[#This Row],[Order Date]],2,5),"d/m/yyy")</f>
        <v>17/3/2011</v>
      </c>
      <c r="E2483" s="2" t="str">
        <f>TEXT(MID(Sales_Transactions[[#This Row],[Order Date]],2,5),"d")</f>
        <v>17</v>
      </c>
      <c r="F2483" s="2" t="str">
        <f>TEXT(MID(Sales_Transactions[[#This Row],[Order Date]],2,5),"m")</f>
        <v>3</v>
      </c>
      <c r="G2483" s="2" t="str">
        <f>TEXT(MID(Sales_Transactions[[#This Row],[Order Date]],2,5),"yyy")</f>
        <v>2011</v>
      </c>
      <c r="H2483" s="2" t="str">
        <f>TEXT(MID(Sales_Transactions[[#This Row],[Order Date]],2,5),"yyy/m")</f>
        <v>2011/3</v>
      </c>
      <c r="I2483" t="s">
        <v>33</v>
      </c>
      <c r="J2483">
        <f t="shared" si="228"/>
        <v>4</v>
      </c>
      <c r="K2483" s="2">
        <v>12</v>
      </c>
      <c r="L2483" s="3">
        <v>451.09</v>
      </c>
      <c r="M2483" s="4">
        <v>0.1</v>
      </c>
      <c r="N2483" s="5" t="s">
        <v>67</v>
      </c>
      <c r="O2483" s="3">
        <v>61.27</v>
      </c>
      <c r="P2483" s="3">
        <v>39.979999999999997</v>
      </c>
      <c r="Q2483" s="3">
        <v>9.83</v>
      </c>
      <c r="R2483" s="5" t="s">
        <v>2226</v>
      </c>
      <c r="S2483" s="5" t="s">
        <v>2282</v>
      </c>
      <c r="T2483" s="5" t="str">
        <f t="shared" si="229"/>
        <v>Erin Ashbrook</v>
      </c>
      <c r="U2483" t="s">
        <v>1988</v>
      </c>
      <c r="V2483" s="5" t="s">
        <v>37</v>
      </c>
      <c r="W2483" s="5" t="s">
        <v>28</v>
      </c>
      <c r="X2483" s="5" t="s">
        <v>98</v>
      </c>
      <c r="Y2483" s="5" t="s">
        <v>1996</v>
      </c>
      <c r="Z2483" s="5" t="s">
        <v>43</v>
      </c>
      <c r="AA2483" s="4">
        <v>0.4</v>
      </c>
      <c r="AB2483" s="1">
        <v>40620</v>
      </c>
      <c r="AC2483" s="1">
        <v>21007</v>
      </c>
      <c r="AD2483">
        <f t="shared" si="230"/>
        <v>1</v>
      </c>
      <c r="AE2483">
        <f t="shared" ca="1" si="231"/>
        <v>67</v>
      </c>
      <c r="AF2483" t="str">
        <f t="shared" ca="1" si="232"/>
        <v>Over 65</v>
      </c>
      <c r="AG2483" s="3">
        <f t="shared" si="233"/>
        <v>4.147501666666666</v>
      </c>
      <c r="AH2483" t="str">
        <f>_xlfn.IFNA(VLOOKUP(Sales_Transactions[[#This Row],[Order ID]],Returned_Items[#All],2,FALSE),"Not Returned")</f>
        <v>Not Returned</v>
      </c>
    </row>
    <row r="2484" spans="1:34" x14ac:dyDescent="0.25">
      <c r="A2484">
        <v>53698</v>
      </c>
      <c r="C2484" t="s">
        <v>1618</v>
      </c>
      <c r="D2484" s="2" t="str">
        <f>TEXT(MID(Sales_Transactions[[#This Row],[Order Date]],2,5),"d/m/yyy")</f>
        <v>16/6/2012</v>
      </c>
      <c r="E2484" s="2" t="str">
        <f>TEXT(MID(Sales_Transactions[[#This Row],[Order Date]],2,5),"d")</f>
        <v>16</v>
      </c>
      <c r="F2484" s="2" t="str">
        <f>TEXT(MID(Sales_Transactions[[#This Row],[Order Date]],2,5),"m")</f>
        <v>6</v>
      </c>
      <c r="G2484" s="2" t="str">
        <f>TEXT(MID(Sales_Transactions[[#This Row],[Order Date]],2,5),"yyy")</f>
        <v>2012</v>
      </c>
      <c r="H2484" s="2" t="str">
        <f>TEXT(MID(Sales_Transactions[[#This Row],[Order Date]],2,5),"yyy/m")</f>
        <v>2012/6</v>
      </c>
      <c r="I2484" t="s">
        <v>78</v>
      </c>
      <c r="J2484">
        <f t="shared" si="228"/>
        <v>3</v>
      </c>
      <c r="K2484" s="2">
        <v>10</v>
      </c>
      <c r="L2484" s="3">
        <v>55.33</v>
      </c>
      <c r="M2484" s="4">
        <v>0</v>
      </c>
      <c r="N2484" s="5" t="s">
        <v>67</v>
      </c>
      <c r="O2484" s="3">
        <v>13.38</v>
      </c>
      <c r="P2484" s="3">
        <v>4.84</v>
      </c>
      <c r="Q2484" s="3">
        <v>0.71</v>
      </c>
      <c r="R2484" s="5" t="s">
        <v>2224</v>
      </c>
      <c r="S2484" s="5" t="s">
        <v>1209</v>
      </c>
      <c r="T2484" s="5" t="str">
        <f t="shared" si="229"/>
        <v>Tamara Chand</v>
      </c>
      <c r="U2484" t="s">
        <v>1988</v>
      </c>
      <c r="V2484" s="5" t="s">
        <v>37</v>
      </c>
      <c r="W2484" s="5" t="s">
        <v>28</v>
      </c>
      <c r="X2484" s="5" t="s">
        <v>124</v>
      </c>
      <c r="Y2484" s="5" t="s">
        <v>1072</v>
      </c>
      <c r="Z2484" s="5" t="s">
        <v>84</v>
      </c>
      <c r="AA2484" s="4">
        <v>0.52</v>
      </c>
      <c r="AB2484" s="1">
        <v>41077</v>
      </c>
      <c r="AC2484" s="1">
        <v>20717</v>
      </c>
      <c r="AD2484">
        <f t="shared" si="230"/>
        <v>1</v>
      </c>
      <c r="AE2484">
        <f t="shared" ca="1" si="231"/>
        <v>67</v>
      </c>
      <c r="AF2484" t="str">
        <f t="shared" ca="1" si="232"/>
        <v>Over 65</v>
      </c>
      <c r="AG2484" s="3">
        <f t="shared" si="233"/>
        <v>0.55499999999999994</v>
      </c>
      <c r="AH2484" t="str">
        <f>_xlfn.IFNA(VLOOKUP(Sales_Transactions[[#This Row],[Order ID]],Returned_Items[#All],2,FALSE),"Not Returned")</f>
        <v>Not Returned</v>
      </c>
    </row>
    <row r="2485" spans="1:34" x14ac:dyDescent="0.25">
      <c r="A2485">
        <v>54183</v>
      </c>
      <c r="C2485" t="s">
        <v>109</v>
      </c>
      <c r="D2485" s="2" t="str">
        <f>TEXT(MID(Sales_Transactions[[#This Row],[Order Date]],2,5),"d/m/yyy")</f>
        <v>15/4/2012</v>
      </c>
      <c r="E2485" s="2" t="str">
        <f>TEXT(MID(Sales_Transactions[[#This Row],[Order Date]],2,5),"d")</f>
        <v>15</v>
      </c>
      <c r="F2485" s="2" t="str">
        <f>TEXT(MID(Sales_Transactions[[#This Row],[Order Date]],2,5),"m")</f>
        <v>4</v>
      </c>
      <c r="G2485" s="2" t="str">
        <f>TEXT(MID(Sales_Transactions[[#This Row],[Order Date]],2,5),"yyy")</f>
        <v>2012</v>
      </c>
      <c r="H2485" s="2" t="str">
        <f>TEXT(MID(Sales_Transactions[[#This Row],[Order Date]],2,5),"yyy/m")</f>
        <v>2012/4</v>
      </c>
      <c r="I2485" t="s">
        <v>101</v>
      </c>
      <c r="J2485">
        <f t="shared" si="228"/>
        <v>1</v>
      </c>
      <c r="K2485" s="2">
        <v>32</v>
      </c>
      <c r="L2485" s="3">
        <v>2773.71</v>
      </c>
      <c r="M2485" s="4">
        <v>0.02</v>
      </c>
      <c r="N2485" s="5" t="s">
        <v>67</v>
      </c>
      <c r="O2485" s="3">
        <v>1097.25</v>
      </c>
      <c r="P2485" s="3">
        <v>82.99</v>
      </c>
      <c r="Q2485" s="3">
        <v>5.5</v>
      </c>
      <c r="R2485" s="5" t="s">
        <v>509</v>
      </c>
      <c r="S2485" s="5" t="s">
        <v>2385</v>
      </c>
      <c r="T2485" s="5" t="str">
        <f t="shared" si="229"/>
        <v>Mike Caudle</v>
      </c>
      <c r="U2485" t="s">
        <v>1988</v>
      </c>
      <c r="V2485" s="5" t="s">
        <v>47</v>
      </c>
      <c r="W2485" s="5" t="s">
        <v>48</v>
      </c>
      <c r="X2485" s="5" t="s">
        <v>87</v>
      </c>
      <c r="Y2485" s="5" t="s">
        <v>965</v>
      </c>
      <c r="Z2485" s="5" t="s">
        <v>43</v>
      </c>
      <c r="AA2485" s="4">
        <v>0.44</v>
      </c>
      <c r="AB2485" s="1">
        <v>41016</v>
      </c>
      <c r="AC2485" s="1">
        <v>20706</v>
      </c>
      <c r="AD2485">
        <f t="shared" si="230"/>
        <v>2</v>
      </c>
      <c r="AE2485">
        <f t="shared" ca="1" si="231"/>
        <v>67</v>
      </c>
      <c r="AF2485" t="str">
        <f t="shared" ca="1" si="232"/>
        <v>Over 65</v>
      </c>
      <c r="AG2485" s="3">
        <f t="shared" si="233"/>
        <v>2.7647938124999998</v>
      </c>
      <c r="AH2485" t="str">
        <f>_xlfn.IFNA(VLOOKUP(Sales_Transactions[[#This Row],[Order ID]],Returned_Items[#All],2,FALSE),"Not Returned")</f>
        <v>Not Returned</v>
      </c>
    </row>
    <row r="2486" spans="1:34" x14ac:dyDescent="0.25">
      <c r="A2486">
        <v>54183</v>
      </c>
      <c r="C2486" t="s">
        <v>109</v>
      </c>
      <c r="D2486" s="2" t="str">
        <f>TEXT(MID(Sales_Transactions[[#This Row],[Order Date]],2,5),"d/m/yyy")</f>
        <v>15/4/2012</v>
      </c>
      <c r="E2486" s="2" t="str">
        <f>TEXT(MID(Sales_Transactions[[#This Row],[Order Date]],2,5),"d")</f>
        <v>15</v>
      </c>
      <c r="F2486" s="2" t="str">
        <f>TEXT(MID(Sales_Transactions[[#This Row],[Order Date]],2,5),"m")</f>
        <v>4</v>
      </c>
      <c r="G2486" s="2" t="str">
        <f>TEXT(MID(Sales_Transactions[[#This Row],[Order Date]],2,5),"yyy")</f>
        <v>2012</v>
      </c>
      <c r="H2486" s="2" t="str">
        <f>TEXT(MID(Sales_Transactions[[#This Row],[Order Date]],2,5),"yyy/m")</f>
        <v>2012/4</v>
      </c>
      <c r="I2486" t="s">
        <v>101</v>
      </c>
      <c r="J2486">
        <f t="shared" si="228"/>
        <v>1</v>
      </c>
      <c r="K2486" s="2">
        <v>9</v>
      </c>
      <c r="L2486" s="3">
        <v>113.89</v>
      </c>
      <c r="M2486" s="4">
        <v>0.02</v>
      </c>
      <c r="N2486" s="5" t="s">
        <v>23</v>
      </c>
      <c r="O2486" s="3">
        <v>-52.25</v>
      </c>
      <c r="P2486" s="3">
        <v>11.66</v>
      </c>
      <c r="Q2486" s="3">
        <v>8.99</v>
      </c>
      <c r="R2486" s="5" t="s">
        <v>509</v>
      </c>
      <c r="S2486" s="5" t="s">
        <v>2385</v>
      </c>
      <c r="T2486" s="5" t="str">
        <f t="shared" si="229"/>
        <v>Mike Caudle</v>
      </c>
      <c r="U2486" t="s">
        <v>1988</v>
      </c>
      <c r="V2486" s="5" t="s">
        <v>47</v>
      </c>
      <c r="W2486" s="5" t="s">
        <v>28</v>
      </c>
      <c r="X2486" s="5" t="s">
        <v>124</v>
      </c>
      <c r="Y2486" s="5" t="s">
        <v>833</v>
      </c>
      <c r="Z2486" s="5" t="s">
        <v>60</v>
      </c>
      <c r="AA2486" s="4">
        <v>0.59</v>
      </c>
      <c r="AB2486" s="1">
        <v>41015</v>
      </c>
      <c r="AC2486" s="1">
        <v>15135</v>
      </c>
      <c r="AD2486">
        <f t="shared" si="230"/>
        <v>1</v>
      </c>
      <c r="AE2486">
        <f t="shared" ca="1" si="231"/>
        <v>83</v>
      </c>
      <c r="AF2486" t="str">
        <f t="shared" ca="1" si="232"/>
        <v>Over 65</v>
      </c>
      <c r="AG2486" s="3">
        <f t="shared" si="233"/>
        <v>2.2941853333333335</v>
      </c>
      <c r="AH2486" t="str">
        <f>_xlfn.IFNA(VLOOKUP(Sales_Transactions[[#This Row],[Order ID]],Returned_Items[#All],2,FALSE),"Not Returned")</f>
        <v>Not Returned</v>
      </c>
    </row>
    <row r="2487" spans="1:34" x14ac:dyDescent="0.25">
      <c r="A2487">
        <v>54245</v>
      </c>
      <c r="C2487" t="s">
        <v>66</v>
      </c>
      <c r="D2487" s="2" t="str">
        <f>TEXT(MID(Sales_Transactions[[#This Row],[Order Date]],2,5),"d/m/yyy")</f>
        <v>24/3/2011</v>
      </c>
      <c r="E2487" s="2" t="str">
        <f>TEXT(MID(Sales_Transactions[[#This Row],[Order Date]],2,5),"d")</f>
        <v>24</v>
      </c>
      <c r="F2487" s="2" t="str">
        <f>TEXT(MID(Sales_Transactions[[#This Row],[Order Date]],2,5),"m")</f>
        <v>3</v>
      </c>
      <c r="G2487" s="2" t="str">
        <f>TEXT(MID(Sales_Transactions[[#This Row],[Order Date]],2,5),"yyy")</f>
        <v>2011</v>
      </c>
      <c r="H2487" s="2" t="str">
        <f>TEXT(MID(Sales_Transactions[[#This Row],[Order Date]],2,5),"yyy/m")</f>
        <v>2011/3</v>
      </c>
      <c r="I2487" t="s">
        <v>78</v>
      </c>
      <c r="J2487">
        <f t="shared" si="228"/>
        <v>3</v>
      </c>
      <c r="K2487" s="2">
        <v>5</v>
      </c>
      <c r="L2487" s="3">
        <v>83.3</v>
      </c>
      <c r="M2487" s="4">
        <v>0.09</v>
      </c>
      <c r="N2487" s="5" t="s">
        <v>23</v>
      </c>
      <c r="O2487" s="3">
        <v>-114.91</v>
      </c>
      <c r="P2487" s="3">
        <v>20.99</v>
      </c>
      <c r="Q2487" s="3">
        <v>2.5</v>
      </c>
      <c r="R2487" s="5" t="s">
        <v>441</v>
      </c>
      <c r="S2487" s="5" t="s">
        <v>25</v>
      </c>
      <c r="T2487" s="5" t="str">
        <f t="shared" si="229"/>
        <v>Cari MacIntyre</v>
      </c>
      <c r="U2487" t="s">
        <v>1988</v>
      </c>
      <c r="V2487" s="5" t="s">
        <v>47</v>
      </c>
      <c r="W2487" s="5" t="s">
        <v>48</v>
      </c>
      <c r="X2487" s="5" t="s">
        <v>49</v>
      </c>
      <c r="Y2487" s="5" t="s">
        <v>146</v>
      </c>
      <c r="Z2487" s="5" t="s">
        <v>84</v>
      </c>
      <c r="AA2487" s="4">
        <v>0.81</v>
      </c>
      <c r="AB2487" s="1">
        <v>40627</v>
      </c>
      <c r="AC2487" s="1">
        <v>15274</v>
      </c>
      <c r="AD2487">
        <f t="shared" si="230"/>
        <v>1</v>
      </c>
      <c r="AE2487">
        <f t="shared" ca="1" si="231"/>
        <v>82</v>
      </c>
      <c r="AF2487" t="str">
        <f t="shared" ca="1" si="232"/>
        <v>Over 65</v>
      </c>
      <c r="AG2487" s="3">
        <f t="shared" si="233"/>
        <v>4.6942217999999993</v>
      </c>
      <c r="AH2487" t="str">
        <f>_xlfn.IFNA(VLOOKUP(Sales_Transactions[[#This Row],[Order ID]],Returned_Items[#All],2,FALSE),"Not Returned")</f>
        <v>Returned</v>
      </c>
    </row>
    <row r="2488" spans="1:34" x14ac:dyDescent="0.25">
      <c r="A2488">
        <v>54339</v>
      </c>
      <c r="C2488" t="s">
        <v>170</v>
      </c>
      <c r="D2488" s="2" t="str">
        <f>TEXT(MID(Sales_Transactions[[#This Row],[Order Date]],2,5),"d/m/yyy")</f>
        <v>2/5/2012</v>
      </c>
      <c r="E2488" s="2" t="str">
        <f>TEXT(MID(Sales_Transactions[[#This Row],[Order Date]],2,5),"d")</f>
        <v>2</v>
      </c>
      <c r="F2488" s="2" t="str">
        <f>TEXT(MID(Sales_Transactions[[#This Row],[Order Date]],2,5),"m")</f>
        <v>5</v>
      </c>
      <c r="G2488" s="2" t="str">
        <f>TEXT(MID(Sales_Transactions[[#This Row],[Order Date]],2,5),"yyy")</f>
        <v>2012</v>
      </c>
      <c r="H2488" s="2" t="str">
        <f>TEXT(MID(Sales_Transactions[[#This Row],[Order Date]],2,5),"yyy/m")</f>
        <v>2012/5</v>
      </c>
      <c r="I2488" t="s">
        <v>22</v>
      </c>
      <c r="J2488">
        <f t="shared" si="228"/>
        <v>2</v>
      </c>
      <c r="K2488" s="2">
        <v>48</v>
      </c>
      <c r="L2488" s="3">
        <v>3005.74</v>
      </c>
      <c r="M2488" s="4">
        <v>0.02</v>
      </c>
      <c r="N2488" s="5" t="s">
        <v>67</v>
      </c>
      <c r="O2488" s="3">
        <v>1053.21</v>
      </c>
      <c r="P2488" s="3">
        <v>59.98</v>
      </c>
      <c r="Q2488" s="3">
        <v>3.99</v>
      </c>
      <c r="R2488" s="5" t="s">
        <v>143</v>
      </c>
      <c r="S2488" s="5" t="s">
        <v>2247</v>
      </c>
      <c r="T2488" s="5" t="str">
        <f t="shared" si="229"/>
        <v>Alan Hwang</v>
      </c>
      <c r="U2488" t="s">
        <v>1988</v>
      </c>
      <c r="V2488" s="5" t="s">
        <v>47</v>
      </c>
      <c r="W2488" s="5" t="s">
        <v>28</v>
      </c>
      <c r="X2488" s="5" t="s">
        <v>38</v>
      </c>
      <c r="Y2488" s="5" t="s">
        <v>742</v>
      </c>
      <c r="Z2488" s="5" t="s">
        <v>43</v>
      </c>
      <c r="AA2488" s="4">
        <v>0.56999999999999995</v>
      </c>
      <c r="AB2488" s="1">
        <v>41038</v>
      </c>
      <c r="AC2488" s="1">
        <v>15169</v>
      </c>
      <c r="AD2488">
        <f t="shared" si="230"/>
        <v>7</v>
      </c>
      <c r="AE2488">
        <f t="shared" ca="1" si="231"/>
        <v>83</v>
      </c>
      <c r="AF2488" t="str">
        <f t="shared" ca="1" si="232"/>
        <v>Over 65</v>
      </c>
      <c r="AG2488" s="3">
        <f t="shared" si="233"/>
        <v>1.3324584166666666</v>
      </c>
      <c r="AH2488" t="str">
        <f>_xlfn.IFNA(VLOOKUP(Sales_Transactions[[#This Row],[Order ID]],Returned_Items[#All],2,FALSE),"Not Returned")</f>
        <v>Returned</v>
      </c>
    </row>
    <row r="2489" spans="1:34" x14ac:dyDescent="0.25">
      <c r="A2489">
        <v>54339</v>
      </c>
      <c r="C2489" t="s">
        <v>170</v>
      </c>
      <c r="D2489" s="2" t="str">
        <f>TEXT(MID(Sales_Transactions[[#This Row],[Order Date]],2,5),"d/m/yyy")</f>
        <v>2/5/2012</v>
      </c>
      <c r="E2489" s="2" t="str">
        <f>TEXT(MID(Sales_Transactions[[#This Row],[Order Date]],2,5),"d")</f>
        <v>2</v>
      </c>
      <c r="F2489" s="2" t="str">
        <f>TEXT(MID(Sales_Transactions[[#This Row],[Order Date]],2,5),"m")</f>
        <v>5</v>
      </c>
      <c r="G2489" s="2" t="str">
        <f>TEXT(MID(Sales_Transactions[[#This Row],[Order Date]],2,5),"yyy")</f>
        <v>2012</v>
      </c>
      <c r="H2489" s="2" t="str">
        <f>TEXT(MID(Sales_Transactions[[#This Row],[Order Date]],2,5),"yyy/m")</f>
        <v>2012/5</v>
      </c>
      <c r="I2489" t="s">
        <v>22</v>
      </c>
      <c r="J2489">
        <f t="shared" si="228"/>
        <v>2</v>
      </c>
      <c r="K2489" s="2">
        <v>41</v>
      </c>
      <c r="L2489" s="3">
        <v>2209.5155</v>
      </c>
      <c r="M2489" s="4">
        <v>0.06</v>
      </c>
      <c r="N2489" s="5" t="s">
        <v>23</v>
      </c>
      <c r="O2489" s="3">
        <v>458.62</v>
      </c>
      <c r="P2489" s="3">
        <v>65.989999999999995</v>
      </c>
      <c r="Q2489" s="3">
        <v>5.31</v>
      </c>
      <c r="R2489" s="5" t="s">
        <v>143</v>
      </c>
      <c r="S2489" s="5" t="s">
        <v>2247</v>
      </c>
      <c r="T2489" s="5" t="str">
        <f t="shared" si="229"/>
        <v>Alan Hwang</v>
      </c>
      <c r="U2489" t="s">
        <v>1988</v>
      </c>
      <c r="V2489" s="5" t="s">
        <v>47</v>
      </c>
      <c r="W2489" s="5" t="s">
        <v>48</v>
      </c>
      <c r="X2489" s="5" t="s">
        <v>49</v>
      </c>
      <c r="Y2489" s="5" t="s">
        <v>708</v>
      </c>
      <c r="Z2489" s="5" t="s">
        <v>43</v>
      </c>
      <c r="AA2489" s="4">
        <v>0.56999999999999995</v>
      </c>
      <c r="AB2489" s="1">
        <v>41036</v>
      </c>
      <c r="AC2489" s="1">
        <v>15197</v>
      </c>
      <c r="AD2489">
        <f t="shared" si="230"/>
        <v>5</v>
      </c>
      <c r="AE2489">
        <f t="shared" ca="1" si="231"/>
        <v>82</v>
      </c>
      <c r="AF2489" t="str">
        <f t="shared" ca="1" si="232"/>
        <v>Over 65</v>
      </c>
      <c r="AG2489" s="3">
        <f t="shared" si="233"/>
        <v>1.7380586829268294</v>
      </c>
      <c r="AH2489" t="str">
        <f>_xlfn.IFNA(VLOOKUP(Sales_Transactions[[#This Row],[Order ID]],Returned_Items[#All],2,FALSE),"Not Returned")</f>
        <v>Returned</v>
      </c>
    </row>
    <row r="2490" spans="1:34" x14ac:dyDescent="0.25">
      <c r="A2490">
        <v>54401</v>
      </c>
      <c r="C2490" t="s">
        <v>992</v>
      </c>
      <c r="D2490" s="2" t="str">
        <f>TEXT(MID(Sales_Transactions[[#This Row],[Order Date]],2,5),"d/m/yyy")</f>
        <v>4/12/2011</v>
      </c>
      <c r="E2490" s="2" t="str">
        <f>TEXT(MID(Sales_Transactions[[#This Row],[Order Date]],2,5),"d")</f>
        <v>4</v>
      </c>
      <c r="F2490" s="2" t="str">
        <f>TEXT(MID(Sales_Transactions[[#This Row],[Order Date]],2,5),"m")</f>
        <v>12</v>
      </c>
      <c r="G2490" s="2" t="str">
        <f>TEXT(MID(Sales_Transactions[[#This Row],[Order Date]],2,5),"yyy")</f>
        <v>2011</v>
      </c>
      <c r="H2490" s="2" t="str">
        <f>TEXT(MID(Sales_Transactions[[#This Row],[Order Date]],2,5),"yyy/m")</f>
        <v>2011/12</v>
      </c>
      <c r="I2490" t="s">
        <v>33</v>
      </c>
      <c r="J2490">
        <f t="shared" si="228"/>
        <v>4</v>
      </c>
      <c r="K2490" s="2">
        <v>34</v>
      </c>
      <c r="L2490" s="3">
        <v>670.02</v>
      </c>
      <c r="M2490" s="4">
        <v>7.0000000000000007E-2</v>
      </c>
      <c r="N2490" s="5" t="s">
        <v>23</v>
      </c>
      <c r="O2490" s="3">
        <v>278.58</v>
      </c>
      <c r="P2490" s="3">
        <v>20.98</v>
      </c>
      <c r="Q2490" s="3">
        <v>1.49</v>
      </c>
      <c r="R2490" s="5" t="s">
        <v>2313</v>
      </c>
      <c r="S2490" s="5" t="s">
        <v>2314</v>
      </c>
      <c r="T2490" s="5" t="str">
        <f t="shared" si="229"/>
        <v>Dave Hallsten</v>
      </c>
      <c r="U2490" t="s">
        <v>1988</v>
      </c>
      <c r="V2490" s="5" t="s">
        <v>74</v>
      </c>
      <c r="W2490" s="5" t="s">
        <v>28</v>
      </c>
      <c r="X2490" s="5" t="s">
        <v>41</v>
      </c>
      <c r="Y2490" s="5" t="s">
        <v>1094</v>
      </c>
      <c r="Z2490" s="5" t="s">
        <v>43</v>
      </c>
      <c r="AA2490" s="4">
        <v>0.35</v>
      </c>
      <c r="AB2490" s="1">
        <v>40883</v>
      </c>
      <c r="AC2490" s="1">
        <v>15507</v>
      </c>
      <c r="AD2490">
        <f t="shared" si="230"/>
        <v>2</v>
      </c>
      <c r="AE2490">
        <f t="shared" ca="1" si="231"/>
        <v>82</v>
      </c>
      <c r="AF2490" t="str">
        <f t="shared" ca="1" si="232"/>
        <v>Over 65</v>
      </c>
      <c r="AG2490" s="3">
        <f t="shared" si="233"/>
        <v>0.66045041176470587</v>
      </c>
      <c r="AH2490" t="str">
        <f>_xlfn.IFNA(VLOOKUP(Sales_Transactions[[#This Row],[Order ID]],Returned_Items[#All],2,FALSE),"Not Returned")</f>
        <v>Not Returned</v>
      </c>
    </row>
    <row r="2491" spans="1:34" x14ac:dyDescent="0.25">
      <c r="A2491">
        <v>54563</v>
      </c>
      <c r="C2491" t="s">
        <v>2050</v>
      </c>
      <c r="D2491" s="2" t="str">
        <f>TEXT(MID(Sales_Transactions[[#This Row],[Order Date]],2,5),"d/m/yyy")</f>
        <v>4/10/2010</v>
      </c>
      <c r="E2491" s="2" t="str">
        <f>TEXT(MID(Sales_Transactions[[#This Row],[Order Date]],2,5),"d")</f>
        <v>4</v>
      </c>
      <c r="F2491" s="2" t="str">
        <f>TEXT(MID(Sales_Transactions[[#This Row],[Order Date]],2,5),"m")</f>
        <v>10</v>
      </c>
      <c r="G2491" s="2" t="str">
        <f>TEXT(MID(Sales_Transactions[[#This Row],[Order Date]],2,5),"yyy")</f>
        <v>2010</v>
      </c>
      <c r="H2491" s="2" t="str">
        <f>TEXT(MID(Sales_Transactions[[#This Row],[Order Date]],2,5),"yyy/m")</f>
        <v>2010/10</v>
      </c>
      <c r="I2491" t="s">
        <v>101</v>
      </c>
      <c r="J2491">
        <f t="shared" si="228"/>
        <v>1</v>
      </c>
      <c r="K2491" s="2">
        <v>24</v>
      </c>
      <c r="L2491" s="3">
        <v>523.55999999999995</v>
      </c>
      <c r="M2491" s="4">
        <v>0.01</v>
      </c>
      <c r="N2491" s="5" t="s">
        <v>23</v>
      </c>
      <c r="O2491" s="3">
        <v>43.87</v>
      </c>
      <c r="P2491" s="3">
        <v>20.239999999999998</v>
      </c>
      <c r="Q2491" s="3">
        <v>8.99</v>
      </c>
      <c r="R2491" s="5" t="s">
        <v>462</v>
      </c>
      <c r="S2491" s="5" t="s">
        <v>1547</v>
      </c>
      <c r="T2491" s="5" t="str">
        <f t="shared" si="229"/>
        <v>Fred Hopkins</v>
      </c>
      <c r="U2491" t="s">
        <v>1988</v>
      </c>
      <c r="V2491" s="5" t="s">
        <v>74</v>
      </c>
      <c r="W2491" s="5" t="s">
        <v>57</v>
      </c>
      <c r="X2491" s="5" t="s">
        <v>58</v>
      </c>
      <c r="Y2491" s="5" t="s">
        <v>637</v>
      </c>
      <c r="Z2491" s="5" t="s">
        <v>60</v>
      </c>
      <c r="AA2491" s="4">
        <v>0.46</v>
      </c>
      <c r="AB2491" s="1">
        <v>40457</v>
      </c>
      <c r="AC2491" s="1">
        <v>15932</v>
      </c>
      <c r="AD2491">
        <f t="shared" si="230"/>
        <v>2</v>
      </c>
      <c r="AE2491">
        <f t="shared" ca="1" si="231"/>
        <v>80</v>
      </c>
      <c r="AF2491" t="str">
        <f t="shared" ca="1" si="232"/>
        <v>Over 65</v>
      </c>
      <c r="AG2491" s="3">
        <f t="shared" si="233"/>
        <v>1.2178323333333332</v>
      </c>
      <c r="AH2491" t="str">
        <f>_xlfn.IFNA(VLOOKUP(Sales_Transactions[[#This Row],[Order ID]],Returned_Items[#All],2,FALSE),"Not Returned")</f>
        <v>Returned</v>
      </c>
    </row>
    <row r="2492" spans="1:34" x14ac:dyDescent="0.25">
      <c r="A2492">
        <v>54694</v>
      </c>
      <c r="C2492" t="s">
        <v>2522</v>
      </c>
      <c r="D2492" s="2" t="str">
        <f>TEXT(MID(Sales_Transactions[[#This Row],[Order Date]],2,5),"d/m/yyy")</f>
        <v>19/9/2009</v>
      </c>
      <c r="E2492" s="2" t="str">
        <f>TEXT(MID(Sales_Transactions[[#This Row],[Order Date]],2,5),"d")</f>
        <v>19</v>
      </c>
      <c r="F2492" s="2" t="str">
        <f>TEXT(MID(Sales_Transactions[[#This Row],[Order Date]],2,5),"m")</f>
        <v>9</v>
      </c>
      <c r="G2492" s="2" t="str">
        <f>TEXT(MID(Sales_Transactions[[#This Row],[Order Date]],2,5),"yyy")</f>
        <v>2009</v>
      </c>
      <c r="H2492" s="2" t="str">
        <f>TEXT(MID(Sales_Transactions[[#This Row],[Order Date]],2,5),"yyy/m")</f>
        <v>2009/9</v>
      </c>
      <c r="I2492" t="s">
        <v>101</v>
      </c>
      <c r="J2492">
        <f t="shared" si="228"/>
        <v>1</v>
      </c>
      <c r="K2492" s="2">
        <v>43</v>
      </c>
      <c r="L2492" s="3">
        <v>112.63</v>
      </c>
      <c r="M2492" s="4">
        <v>0.08</v>
      </c>
      <c r="N2492" s="5" t="s">
        <v>23</v>
      </c>
      <c r="O2492" s="3">
        <v>-201.6</v>
      </c>
      <c r="P2492" s="3">
        <v>2.66</v>
      </c>
      <c r="Q2492" s="3">
        <v>6.35</v>
      </c>
      <c r="R2492" s="5" t="s">
        <v>2362</v>
      </c>
      <c r="S2492" s="5" t="s">
        <v>2363</v>
      </c>
      <c r="T2492" s="5" t="str">
        <f t="shared" si="229"/>
        <v>Jonathan Howell</v>
      </c>
      <c r="U2492" t="s">
        <v>1988</v>
      </c>
      <c r="V2492" s="5" t="s">
        <v>37</v>
      </c>
      <c r="W2492" s="5" t="s">
        <v>28</v>
      </c>
      <c r="X2492" s="5" t="s">
        <v>98</v>
      </c>
      <c r="Y2492" s="5" t="s">
        <v>2086</v>
      </c>
      <c r="Z2492" s="5" t="s">
        <v>43</v>
      </c>
      <c r="AA2492" s="4">
        <v>0.36</v>
      </c>
      <c r="AB2492" s="1">
        <v>40075</v>
      </c>
      <c r="AC2492" s="1">
        <v>15814</v>
      </c>
      <c r="AD2492">
        <f t="shared" si="230"/>
        <v>0</v>
      </c>
      <c r="AE2492">
        <f t="shared" ca="1" si="231"/>
        <v>81</v>
      </c>
      <c r="AF2492" t="str">
        <f t="shared" ca="1" si="232"/>
        <v>Over 65</v>
      </c>
      <c r="AG2492" s="3">
        <f t="shared" si="233"/>
        <v>0.20948539534883717</v>
      </c>
      <c r="AH2492" t="str">
        <f>_xlfn.IFNA(VLOOKUP(Sales_Transactions[[#This Row],[Order ID]],Returned_Items[#All],2,FALSE),"Not Returned")</f>
        <v>Not Returned</v>
      </c>
    </row>
    <row r="2493" spans="1:34" x14ac:dyDescent="0.25">
      <c r="A2493">
        <v>54755</v>
      </c>
      <c r="C2493" t="s">
        <v>1560</v>
      </c>
      <c r="D2493" s="2" t="str">
        <f>TEXT(MID(Sales_Transactions[[#This Row],[Order Date]],2,5),"d/m/yyy")</f>
        <v>7/12/2009</v>
      </c>
      <c r="E2493" s="2" t="str">
        <f>TEXT(MID(Sales_Transactions[[#This Row],[Order Date]],2,5),"d")</f>
        <v>7</v>
      </c>
      <c r="F2493" s="2" t="str">
        <f>TEXT(MID(Sales_Transactions[[#This Row],[Order Date]],2,5),"m")</f>
        <v>12</v>
      </c>
      <c r="G2493" s="2" t="str">
        <f>TEXT(MID(Sales_Transactions[[#This Row],[Order Date]],2,5),"yyy")</f>
        <v>2009</v>
      </c>
      <c r="H2493" s="2" t="str">
        <f>TEXT(MID(Sales_Transactions[[#This Row],[Order Date]],2,5),"yyy/m")</f>
        <v>2009/12</v>
      </c>
      <c r="I2493" t="s">
        <v>101</v>
      </c>
      <c r="J2493">
        <f t="shared" si="228"/>
        <v>1</v>
      </c>
      <c r="K2493" s="2">
        <v>44</v>
      </c>
      <c r="L2493" s="3">
        <v>3421.88</v>
      </c>
      <c r="M2493" s="4">
        <v>0</v>
      </c>
      <c r="N2493" s="5" t="s">
        <v>23</v>
      </c>
      <c r="O2493" s="3">
        <v>443.52</v>
      </c>
      <c r="P2493" s="3">
        <v>73.98</v>
      </c>
      <c r="Q2493" s="3">
        <v>4</v>
      </c>
      <c r="R2493" s="5" t="s">
        <v>1211</v>
      </c>
      <c r="S2493" s="5" t="s">
        <v>2505</v>
      </c>
      <c r="T2493" s="5" t="str">
        <f t="shared" si="229"/>
        <v>Matt Collister</v>
      </c>
      <c r="U2493" t="s">
        <v>1988</v>
      </c>
      <c r="V2493" s="5" t="s">
        <v>74</v>
      </c>
      <c r="W2493" s="5" t="s">
        <v>48</v>
      </c>
      <c r="X2493" s="5" t="s">
        <v>87</v>
      </c>
      <c r="Y2493" s="5" t="s">
        <v>1399</v>
      </c>
      <c r="Z2493" s="5" t="s">
        <v>43</v>
      </c>
      <c r="AA2493" s="4">
        <v>0.77</v>
      </c>
      <c r="AB2493" s="1">
        <v>40157</v>
      </c>
      <c r="AC2493" s="1">
        <v>15862</v>
      </c>
      <c r="AD2493">
        <f t="shared" si="230"/>
        <v>3</v>
      </c>
      <c r="AE2493">
        <f t="shared" ca="1" si="231"/>
        <v>81</v>
      </c>
      <c r="AF2493" t="str">
        <f t="shared" ca="1" si="232"/>
        <v>Over 65</v>
      </c>
      <c r="AG2493" s="3">
        <f t="shared" si="233"/>
        <v>1.7722727272727274</v>
      </c>
      <c r="AH2493" t="str">
        <f>_xlfn.IFNA(VLOOKUP(Sales_Transactions[[#This Row],[Order ID]],Returned_Items[#All],2,FALSE),"Not Returned")</f>
        <v>Returned</v>
      </c>
    </row>
    <row r="2494" spans="1:34" x14ac:dyDescent="0.25">
      <c r="A2494">
        <v>54914</v>
      </c>
      <c r="C2494" t="s">
        <v>251</v>
      </c>
      <c r="D2494" s="2" t="str">
        <f>TEXT(MID(Sales_Transactions[[#This Row],[Order Date]],2,5),"d/m/yyy")</f>
        <v>28/8/2011</v>
      </c>
      <c r="E2494" s="2" t="str">
        <f>TEXT(MID(Sales_Transactions[[#This Row],[Order Date]],2,5),"d")</f>
        <v>28</v>
      </c>
      <c r="F2494" s="2" t="str">
        <f>TEXT(MID(Sales_Transactions[[#This Row],[Order Date]],2,5),"m")</f>
        <v>8</v>
      </c>
      <c r="G2494" s="2" t="str">
        <f>TEXT(MID(Sales_Transactions[[#This Row],[Order Date]],2,5),"yyy")</f>
        <v>2011</v>
      </c>
      <c r="H2494" s="2" t="str">
        <f>TEXT(MID(Sales_Transactions[[#This Row],[Order Date]],2,5),"yyy/m")</f>
        <v>2011/8</v>
      </c>
      <c r="I2494" t="s">
        <v>101</v>
      </c>
      <c r="J2494">
        <f t="shared" si="228"/>
        <v>1</v>
      </c>
      <c r="K2494" s="2">
        <v>32</v>
      </c>
      <c r="L2494" s="3">
        <v>197.93</v>
      </c>
      <c r="M2494" s="4">
        <v>0.06</v>
      </c>
      <c r="N2494" s="5" t="s">
        <v>23</v>
      </c>
      <c r="O2494" s="3">
        <v>-57.64</v>
      </c>
      <c r="P2494" s="3">
        <v>5.98</v>
      </c>
      <c r="Q2494" s="3">
        <v>5.46</v>
      </c>
      <c r="R2494" s="5" t="s">
        <v>2081</v>
      </c>
      <c r="S2494" s="5" t="s">
        <v>2233</v>
      </c>
      <c r="T2494" s="5" t="str">
        <f t="shared" si="229"/>
        <v>Duane Huffman</v>
      </c>
      <c r="U2494" t="s">
        <v>1988</v>
      </c>
      <c r="V2494" s="5" t="s">
        <v>27</v>
      </c>
      <c r="W2494" s="5" t="s">
        <v>28</v>
      </c>
      <c r="X2494" s="5" t="s">
        <v>75</v>
      </c>
      <c r="Y2494" s="5" t="s">
        <v>1279</v>
      </c>
      <c r="Z2494" s="5" t="s">
        <v>43</v>
      </c>
      <c r="AA2494" s="4">
        <v>0.36</v>
      </c>
      <c r="AB2494" s="1">
        <v>40784</v>
      </c>
      <c r="AC2494" s="1">
        <v>16135</v>
      </c>
      <c r="AD2494">
        <f t="shared" si="230"/>
        <v>1</v>
      </c>
      <c r="AE2494">
        <f t="shared" ca="1" si="231"/>
        <v>80</v>
      </c>
      <c r="AF2494" t="str">
        <f t="shared" ca="1" si="232"/>
        <v>Over 65</v>
      </c>
      <c r="AG2494" s="3">
        <f t="shared" si="233"/>
        <v>0.35738787500000002</v>
      </c>
      <c r="AH2494" t="str">
        <f>_xlfn.IFNA(VLOOKUP(Sales_Transactions[[#This Row],[Order ID]],Returned_Items[#All],2,FALSE),"Not Returned")</f>
        <v>Returned</v>
      </c>
    </row>
    <row r="2495" spans="1:34" x14ac:dyDescent="0.25">
      <c r="A2495">
        <v>54914</v>
      </c>
      <c r="C2495" t="s">
        <v>251</v>
      </c>
      <c r="D2495" s="2" t="str">
        <f>TEXT(MID(Sales_Transactions[[#This Row],[Order Date]],2,5),"d/m/yyy")</f>
        <v>28/8/2011</v>
      </c>
      <c r="E2495" s="2" t="str">
        <f>TEXT(MID(Sales_Transactions[[#This Row],[Order Date]],2,5),"d")</f>
        <v>28</v>
      </c>
      <c r="F2495" s="2" t="str">
        <f>TEXT(MID(Sales_Transactions[[#This Row],[Order Date]],2,5),"m")</f>
        <v>8</v>
      </c>
      <c r="G2495" s="2" t="str">
        <f>TEXT(MID(Sales_Transactions[[#This Row],[Order Date]],2,5),"yyy")</f>
        <v>2011</v>
      </c>
      <c r="H2495" s="2" t="str">
        <f>TEXT(MID(Sales_Transactions[[#This Row],[Order Date]],2,5),"yyy/m")</f>
        <v>2011/8</v>
      </c>
      <c r="I2495" t="s">
        <v>101</v>
      </c>
      <c r="J2495">
        <f t="shared" si="228"/>
        <v>1</v>
      </c>
      <c r="K2495" s="2">
        <v>7</v>
      </c>
      <c r="L2495" s="3">
        <v>90.58</v>
      </c>
      <c r="M2495" s="4">
        <v>0.06</v>
      </c>
      <c r="N2495" s="5" t="s">
        <v>23</v>
      </c>
      <c r="O2495" s="3">
        <v>-27.83</v>
      </c>
      <c r="P2495" s="3">
        <v>12.44</v>
      </c>
      <c r="Q2495" s="3">
        <v>6.27</v>
      </c>
      <c r="R2495" s="5" t="s">
        <v>2081</v>
      </c>
      <c r="S2495" s="5" t="s">
        <v>2233</v>
      </c>
      <c r="T2495" s="5" t="str">
        <f t="shared" si="229"/>
        <v>Duane Huffman</v>
      </c>
      <c r="U2495" t="s">
        <v>1988</v>
      </c>
      <c r="V2495" s="5" t="s">
        <v>27</v>
      </c>
      <c r="W2495" s="5" t="s">
        <v>28</v>
      </c>
      <c r="X2495" s="5" t="s">
        <v>29</v>
      </c>
      <c r="Y2495" s="5" t="s">
        <v>1290</v>
      </c>
      <c r="Z2495" s="5" t="s">
        <v>56</v>
      </c>
      <c r="AA2495" s="4">
        <v>0.56999999999999995</v>
      </c>
      <c r="AB2495" s="1">
        <v>40785</v>
      </c>
      <c r="AC2495" s="1">
        <v>25149</v>
      </c>
      <c r="AD2495">
        <f t="shared" si="230"/>
        <v>2</v>
      </c>
      <c r="AE2495">
        <f t="shared" ca="1" si="231"/>
        <v>55</v>
      </c>
      <c r="AF2495" t="str">
        <f t="shared" ca="1" si="232"/>
        <v>18-64</v>
      </c>
      <c r="AG2495" s="3">
        <f t="shared" si="233"/>
        <v>2.6717908571428568</v>
      </c>
      <c r="AH2495" t="str">
        <f>_xlfn.IFNA(VLOOKUP(Sales_Transactions[[#This Row],[Order ID]],Returned_Items[#All],2,FALSE),"Not Returned")</f>
        <v>Returned</v>
      </c>
    </row>
    <row r="2496" spans="1:34" x14ac:dyDescent="0.25">
      <c r="A2496">
        <v>55073</v>
      </c>
      <c r="C2496" t="s">
        <v>1344</v>
      </c>
      <c r="D2496" s="2" t="str">
        <f>TEXT(MID(Sales_Transactions[[#This Row],[Order Date]],2,5),"d/m/yyy")</f>
        <v>20/3/2012</v>
      </c>
      <c r="E2496" s="2" t="str">
        <f>TEXT(MID(Sales_Transactions[[#This Row],[Order Date]],2,5),"d")</f>
        <v>20</v>
      </c>
      <c r="F2496" s="2" t="str">
        <f>TEXT(MID(Sales_Transactions[[#This Row],[Order Date]],2,5),"m")</f>
        <v>3</v>
      </c>
      <c r="G2496" s="2" t="str">
        <f>TEXT(MID(Sales_Transactions[[#This Row],[Order Date]],2,5),"yyy")</f>
        <v>2012</v>
      </c>
      <c r="H2496" s="2" t="str">
        <f>TEXT(MID(Sales_Transactions[[#This Row],[Order Date]],2,5),"yyy/m")</f>
        <v>2012/3</v>
      </c>
      <c r="I2496" t="s">
        <v>22</v>
      </c>
      <c r="J2496">
        <f t="shared" si="228"/>
        <v>2</v>
      </c>
      <c r="K2496" s="2">
        <v>40</v>
      </c>
      <c r="L2496" s="3">
        <v>2376.7105000000001</v>
      </c>
      <c r="M2496" s="4">
        <v>0.01</v>
      </c>
      <c r="N2496" s="5" t="s">
        <v>23</v>
      </c>
      <c r="O2496" s="3">
        <v>721.81</v>
      </c>
      <c r="P2496" s="3">
        <v>65.989999999999995</v>
      </c>
      <c r="Q2496" s="3">
        <v>3.99</v>
      </c>
      <c r="R2496" s="5" t="s">
        <v>1395</v>
      </c>
      <c r="S2496" s="5" t="s">
        <v>2238</v>
      </c>
      <c r="T2496" s="5" t="str">
        <f t="shared" si="229"/>
        <v>Kelly Lampkin</v>
      </c>
      <c r="U2496" t="s">
        <v>1988</v>
      </c>
      <c r="V2496" s="5" t="s">
        <v>47</v>
      </c>
      <c r="W2496" s="5" t="s">
        <v>48</v>
      </c>
      <c r="X2496" s="5" t="s">
        <v>49</v>
      </c>
      <c r="Y2496" s="5" t="s">
        <v>2215</v>
      </c>
      <c r="Z2496" s="5" t="s">
        <v>43</v>
      </c>
      <c r="AA2496" s="4">
        <v>0.56999999999999995</v>
      </c>
      <c r="AB2496" s="1">
        <v>40988</v>
      </c>
      <c r="AC2496" s="1">
        <v>24171</v>
      </c>
      <c r="AD2496">
        <f t="shared" si="230"/>
        <v>0</v>
      </c>
      <c r="AE2496">
        <f t="shared" ca="1" si="231"/>
        <v>58</v>
      </c>
      <c r="AF2496" t="str">
        <f t="shared" ca="1" si="232"/>
        <v>18-64</v>
      </c>
      <c r="AG2496" s="3">
        <f t="shared" si="233"/>
        <v>1.7493350249999999</v>
      </c>
      <c r="AH2496" t="str">
        <f>_xlfn.IFNA(VLOOKUP(Sales_Transactions[[#This Row],[Order ID]],Returned_Items[#All],2,FALSE),"Not Returned")</f>
        <v>Not Returned</v>
      </c>
    </row>
    <row r="2497" spans="1:34" x14ac:dyDescent="0.25">
      <c r="A2497">
        <v>55270</v>
      </c>
      <c r="C2497" t="s">
        <v>1460</v>
      </c>
      <c r="D2497" s="2" t="str">
        <f>TEXT(MID(Sales_Transactions[[#This Row],[Order Date]],2,5),"d/m/yyy")</f>
        <v>22/1/2010</v>
      </c>
      <c r="E2497" s="2" t="str">
        <f>TEXT(MID(Sales_Transactions[[#This Row],[Order Date]],2,5),"d")</f>
        <v>22</v>
      </c>
      <c r="F2497" s="2" t="str">
        <f>TEXT(MID(Sales_Transactions[[#This Row],[Order Date]],2,5),"m")</f>
        <v>1</v>
      </c>
      <c r="G2497" s="2" t="str">
        <f>TEXT(MID(Sales_Transactions[[#This Row],[Order Date]],2,5),"yyy")</f>
        <v>2010</v>
      </c>
      <c r="H2497" s="2" t="str">
        <f>TEXT(MID(Sales_Transactions[[#This Row],[Order Date]],2,5),"yyy/m")</f>
        <v>2010/1</v>
      </c>
      <c r="I2497" t="s">
        <v>78</v>
      </c>
      <c r="J2497">
        <f t="shared" si="228"/>
        <v>3</v>
      </c>
      <c r="K2497" s="2">
        <v>1</v>
      </c>
      <c r="L2497" s="3">
        <v>35.14</v>
      </c>
      <c r="M2497" s="4">
        <v>0.02</v>
      </c>
      <c r="N2497" s="5" t="s">
        <v>23</v>
      </c>
      <c r="O2497" s="3">
        <v>-12.75</v>
      </c>
      <c r="P2497" s="3">
        <v>29.17</v>
      </c>
      <c r="Q2497" s="3">
        <v>6.27</v>
      </c>
      <c r="R2497" s="5" t="s">
        <v>163</v>
      </c>
      <c r="S2497" s="5" t="s">
        <v>2236</v>
      </c>
      <c r="T2497" s="5" t="str">
        <f t="shared" si="229"/>
        <v>Edward Nazzal</v>
      </c>
      <c r="U2497" t="s">
        <v>1988</v>
      </c>
      <c r="V2497" s="5" t="s">
        <v>74</v>
      </c>
      <c r="W2497" s="5" t="s">
        <v>28</v>
      </c>
      <c r="X2497" s="5" t="s">
        <v>41</v>
      </c>
      <c r="Y2497" s="5" t="s">
        <v>1950</v>
      </c>
      <c r="Z2497" s="5" t="s">
        <v>43</v>
      </c>
      <c r="AA2497" s="4">
        <v>0.37</v>
      </c>
      <c r="AB2497" s="1">
        <v>40201</v>
      </c>
      <c r="AC2497" s="1">
        <v>24384</v>
      </c>
      <c r="AD2497">
        <f t="shared" si="230"/>
        <v>1</v>
      </c>
      <c r="AE2497">
        <f t="shared" ca="1" si="231"/>
        <v>57</v>
      </c>
      <c r="AF2497" t="str">
        <f t="shared" ca="1" si="232"/>
        <v>18-64</v>
      </c>
      <c r="AG2497" s="3">
        <f t="shared" si="233"/>
        <v>35.434166000000005</v>
      </c>
      <c r="AH2497" t="str">
        <f>_xlfn.IFNA(VLOOKUP(Sales_Transactions[[#This Row],[Order ID]],Returned_Items[#All],2,FALSE),"Not Returned")</f>
        <v>Not Returned</v>
      </c>
    </row>
    <row r="2498" spans="1:34" x14ac:dyDescent="0.25">
      <c r="A2498">
        <v>55716</v>
      </c>
      <c r="C2498" t="s">
        <v>2523</v>
      </c>
      <c r="D2498" s="2" t="str">
        <f>TEXT(MID(Sales_Transactions[[#This Row],[Order Date]],2,5),"d/m/yyy")</f>
        <v>22/10/2012</v>
      </c>
      <c r="E2498" s="2" t="str">
        <f>TEXT(MID(Sales_Transactions[[#This Row],[Order Date]],2,5),"d")</f>
        <v>22</v>
      </c>
      <c r="F2498" s="2" t="str">
        <f>TEXT(MID(Sales_Transactions[[#This Row],[Order Date]],2,5),"m")</f>
        <v>10</v>
      </c>
      <c r="G2498" s="2" t="str">
        <f>TEXT(MID(Sales_Transactions[[#This Row],[Order Date]],2,5),"yyy")</f>
        <v>2012</v>
      </c>
      <c r="H2498" s="2" t="str">
        <f>TEXT(MID(Sales_Transactions[[#This Row],[Order Date]],2,5),"yyy/m")</f>
        <v>2012/10</v>
      </c>
      <c r="I2498" t="s">
        <v>33</v>
      </c>
      <c r="J2498">
        <f t="shared" ref="J2498:J2561" si="234">IF(I2498="Making Critical",5,IF(I2498="High",4,IF(I2498="Medium",3,IF(I2498="Low",2,1))))</f>
        <v>4</v>
      </c>
      <c r="K2498" s="2">
        <v>9</v>
      </c>
      <c r="L2498" s="3">
        <v>14665.55</v>
      </c>
      <c r="M2498" s="4">
        <v>7.0000000000000007E-2</v>
      </c>
      <c r="N2498" s="5" t="s">
        <v>23</v>
      </c>
      <c r="O2498" s="3">
        <v>-767.51</v>
      </c>
      <c r="P2498" s="3">
        <v>1637.53</v>
      </c>
      <c r="Q2498" s="3">
        <v>24.49</v>
      </c>
      <c r="R2498" s="5" t="s">
        <v>1052</v>
      </c>
      <c r="S2498" s="5" t="s">
        <v>1053</v>
      </c>
      <c r="T2498" s="5" t="str">
        <f t="shared" ref="T2498:T2561" si="235">R2498 &amp; " " &amp; S2498</f>
        <v>Philip Brown</v>
      </c>
      <c r="U2498" t="s">
        <v>1988</v>
      </c>
      <c r="V2498" s="5" t="s">
        <v>74</v>
      </c>
      <c r="W2498" s="5" t="s">
        <v>28</v>
      </c>
      <c r="X2498" s="5" t="s">
        <v>221</v>
      </c>
      <c r="Y2498" s="5" t="s">
        <v>222</v>
      </c>
      <c r="Z2498" s="5" t="s">
        <v>56</v>
      </c>
      <c r="AA2498" s="4">
        <v>0.81</v>
      </c>
      <c r="AB2498" s="1">
        <v>41205</v>
      </c>
      <c r="AC2498" s="1">
        <v>24250</v>
      </c>
      <c r="AD2498">
        <f t="shared" ref="AD2498:AD2561" si="236">_xlfn.DAYS(AB2498,D2498)</f>
        <v>1</v>
      </c>
      <c r="AE2498">
        <f t="shared" ref="AE2498:AE2561" ca="1" si="237">DATEDIF(AC2498,TODAY(),"Y")</f>
        <v>58</v>
      </c>
      <c r="AF2498" t="str">
        <f t="shared" ref="AF2498:AF2561" ca="1" si="238">IF(AE2498&lt;18,"Under 18",IF(AE2498&lt;65,"18-64","Over 65"))</f>
        <v>18-64</v>
      </c>
      <c r="AG2498" s="3">
        <f t="shared" ref="AG2498:AG2561" si="239" xml:space="preserve"> (P2498 - (M2498 / 100) * P2498 + Q2498) / K2498</f>
        <v>184.54152544444443</v>
      </c>
      <c r="AH2498" t="str">
        <f>_xlfn.IFNA(VLOOKUP(Sales_Transactions[[#This Row],[Order ID]],Returned_Items[#All],2,FALSE),"Not Returned")</f>
        <v>Not Returned</v>
      </c>
    </row>
    <row r="2499" spans="1:34" x14ac:dyDescent="0.25">
      <c r="A2499">
        <v>55776</v>
      </c>
      <c r="C2499" t="s">
        <v>1236</v>
      </c>
      <c r="D2499" s="2" t="str">
        <f>TEXT(MID(Sales_Transactions[[#This Row],[Order Date]],2,5),"d/m/yyy")</f>
        <v>22/3/2009</v>
      </c>
      <c r="E2499" s="2" t="str">
        <f>TEXT(MID(Sales_Transactions[[#This Row],[Order Date]],2,5),"d")</f>
        <v>22</v>
      </c>
      <c r="F2499" s="2" t="str">
        <f>TEXT(MID(Sales_Transactions[[#This Row],[Order Date]],2,5),"m")</f>
        <v>3</v>
      </c>
      <c r="G2499" s="2" t="str">
        <f>TEXT(MID(Sales_Transactions[[#This Row],[Order Date]],2,5),"yyy")</f>
        <v>2009</v>
      </c>
      <c r="H2499" s="2" t="str">
        <f>TEXT(MID(Sales_Transactions[[#This Row],[Order Date]],2,5),"yyy/m")</f>
        <v>2009/3</v>
      </c>
      <c r="I2499" t="s">
        <v>52</v>
      </c>
      <c r="J2499">
        <f t="shared" si="234"/>
        <v>1</v>
      </c>
      <c r="K2499" s="2">
        <v>32</v>
      </c>
      <c r="L2499" s="3">
        <v>4856.1000000000004</v>
      </c>
      <c r="M2499" s="4">
        <v>0.01</v>
      </c>
      <c r="N2499" s="5" t="s">
        <v>34</v>
      </c>
      <c r="O2499" s="3">
        <v>1096.6400000000001</v>
      </c>
      <c r="P2499" s="3">
        <v>145.44999999999999</v>
      </c>
      <c r="Q2499" s="3">
        <v>17.850000000000001</v>
      </c>
      <c r="R2499" s="5" t="s">
        <v>2484</v>
      </c>
      <c r="S2499" s="5" t="s">
        <v>2485</v>
      </c>
      <c r="T2499" s="5" t="str">
        <f t="shared" si="235"/>
        <v>Dean Braden</v>
      </c>
      <c r="U2499" t="s">
        <v>1988</v>
      </c>
      <c r="V2499" s="5" t="s">
        <v>47</v>
      </c>
      <c r="W2499" s="5" t="s">
        <v>48</v>
      </c>
      <c r="X2499" s="5" t="s">
        <v>324</v>
      </c>
      <c r="Y2499" s="5" t="s">
        <v>365</v>
      </c>
      <c r="Z2499" s="5" t="s">
        <v>40</v>
      </c>
      <c r="AA2499" s="4">
        <v>0.56000000000000005</v>
      </c>
      <c r="AB2499" s="1">
        <v>39895</v>
      </c>
      <c r="AC2499" s="1">
        <v>23827</v>
      </c>
      <c r="AD2499">
        <f t="shared" si="236"/>
        <v>1</v>
      </c>
      <c r="AE2499">
        <f t="shared" ca="1" si="237"/>
        <v>59</v>
      </c>
      <c r="AF2499" t="str">
        <f t="shared" ca="1" si="238"/>
        <v>18-64</v>
      </c>
      <c r="AG2499" s="3">
        <f t="shared" si="239"/>
        <v>5.1026704687499995</v>
      </c>
      <c r="AH2499" t="str">
        <f>_xlfn.IFNA(VLOOKUP(Sales_Transactions[[#This Row],[Order ID]],Returned_Items[#All],2,FALSE),"Not Returned")</f>
        <v>Returned</v>
      </c>
    </row>
    <row r="2500" spans="1:34" x14ac:dyDescent="0.25">
      <c r="A2500">
        <v>55874</v>
      </c>
      <c r="C2500" t="s">
        <v>2421</v>
      </c>
      <c r="D2500" s="2" t="str">
        <f>TEXT(MID(Sales_Transactions[[#This Row],[Order Date]],2,5),"d/m/yyy")</f>
        <v>16/2/2009</v>
      </c>
      <c r="E2500" s="2" t="str">
        <f>TEXT(MID(Sales_Transactions[[#This Row],[Order Date]],2,5),"d")</f>
        <v>16</v>
      </c>
      <c r="F2500" s="2" t="str">
        <f>TEXT(MID(Sales_Transactions[[#This Row],[Order Date]],2,5),"m")</f>
        <v>2</v>
      </c>
      <c r="G2500" s="2" t="str">
        <f>TEXT(MID(Sales_Transactions[[#This Row],[Order Date]],2,5),"yyy")</f>
        <v>2009</v>
      </c>
      <c r="H2500" s="2" t="str">
        <f>TEXT(MID(Sales_Transactions[[#This Row],[Order Date]],2,5),"yyy/m")</f>
        <v>2009/2</v>
      </c>
      <c r="I2500" t="s">
        <v>78</v>
      </c>
      <c r="J2500">
        <f t="shared" si="234"/>
        <v>3</v>
      </c>
      <c r="K2500" s="2">
        <v>28</v>
      </c>
      <c r="L2500" s="3">
        <v>208.83</v>
      </c>
      <c r="M2500" s="4">
        <v>0</v>
      </c>
      <c r="N2500" s="5" t="s">
        <v>23</v>
      </c>
      <c r="O2500" s="3">
        <v>-60.15</v>
      </c>
      <c r="P2500" s="3">
        <v>7.1</v>
      </c>
      <c r="Q2500" s="3">
        <v>6.05</v>
      </c>
      <c r="R2500" s="5" t="s">
        <v>911</v>
      </c>
      <c r="S2500" s="5" t="s">
        <v>929</v>
      </c>
      <c r="T2500" s="5" t="str">
        <f t="shared" si="235"/>
        <v>Erica Smith</v>
      </c>
      <c r="U2500" t="s">
        <v>1988</v>
      </c>
      <c r="V2500" s="5" t="s">
        <v>27</v>
      </c>
      <c r="W2500" s="5" t="s">
        <v>28</v>
      </c>
      <c r="X2500" s="5" t="s">
        <v>41</v>
      </c>
      <c r="Y2500" s="5" t="s">
        <v>717</v>
      </c>
      <c r="Z2500" s="5" t="s">
        <v>43</v>
      </c>
      <c r="AA2500" s="4">
        <v>0.39</v>
      </c>
      <c r="AB2500" s="1">
        <v>39861</v>
      </c>
      <c r="AC2500" s="1">
        <v>24206</v>
      </c>
      <c r="AD2500">
        <f t="shared" si="236"/>
        <v>1</v>
      </c>
      <c r="AE2500">
        <f t="shared" ca="1" si="237"/>
        <v>58</v>
      </c>
      <c r="AF2500" t="str">
        <f t="shared" ca="1" si="238"/>
        <v>18-64</v>
      </c>
      <c r="AG2500" s="3">
        <f t="shared" si="239"/>
        <v>0.46964285714285708</v>
      </c>
      <c r="AH2500" t="str">
        <f>_xlfn.IFNA(VLOOKUP(Sales_Transactions[[#This Row],[Order ID]],Returned_Items[#All],2,FALSE),"Not Returned")</f>
        <v>Returned</v>
      </c>
    </row>
    <row r="2501" spans="1:34" x14ac:dyDescent="0.25">
      <c r="A2501">
        <v>55874</v>
      </c>
      <c r="C2501" t="s">
        <v>2421</v>
      </c>
      <c r="D2501" s="2" t="str">
        <f>TEXT(MID(Sales_Transactions[[#This Row],[Order Date]],2,5),"d/m/yyy")</f>
        <v>16/2/2009</v>
      </c>
      <c r="E2501" s="2" t="str">
        <f>TEXT(MID(Sales_Transactions[[#This Row],[Order Date]],2,5),"d")</f>
        <v>16</v>
      </c>
      <c r="F2501" s="2" t="str">
        <f>TEXT(MID(Sales_Transactions[[#This Row],[Order Date]],2,5),"m")</f>
        <v>2</v>
      </c>
      <c r="G2501" s="2" t="str">
        <f>TEXT(MID(Sales_Transactions[[#This Row],[Order Date]],2,5),"yyy")</f>
        <v>2009</v>
      </c>
      <c r="H2501" s="2" t="str">
        <f>TEXT(MID(Sales_Transactions[[#This Row],[Order Date]],2,5),"yyy/m")</f>
        <v>2009/2</v>
      </c>
      <c r="I2501" t="s">
        <v>78</v>
      </c>
      <c r="J2501">
        <f t="shared" si="234"/>
        <v>3</v>
      </c>
      <c r="K2501" s="2">
        <v>41</v>
      </c>
      <c r="L2501" s="3">
        <v>228.3</v>
      </c>
      <c r="M2501" s="4">
        <v>0.01</v>
      </c>
      <c r="N2501" s="5" t="s">
        <v>67</v>
      </c>
      <c r="O2501" s="3">
        <v>-111.72</v>
      </c>
      <c r="P2501" s="3">
        <v>4.9800000000000004</v>
      </c>
      <c r="Q2501" s="3">
        <v>4.62</v>
      </c>
      <c r="R2501" s="5" t="s">
        <v>911</v>
      </c>
      <c r="S2501" s="5" t="s">
        <v>929</v>
      </c>
      <c r="T2501" s="5" t="str">
        <f t="shared" si="235"/>
        <v>Erica Smith</v>
      </c>
      <c r="U2501" t="s">
        <v>1988</v>
      </c>
      <c r="V2501" s="5" t="s">
        <v>27</v>
      </c>
      <c r="W2501" s="5" t="s">
        <v>48</v>
      </c>
      <c r="X2501" s="5" t="s">
        <v>87</v>
      </c>
      <c r="Y2501" s="5" t="s">
        <v>658</v>
      </c>
      <c r="Z2501" s="5" t="s">
        <v>60</v>
      </c>
      <c r="AA2501" s="4">
        <v>0.64</v>
      </c>
      <c r="AB2501" s="1">
        <v>39862</v>
      </c>
      <c r="AC2501" s="1">
        <v>24171</v>
      </c>
      <c r="AD2501">
        <f t="shared" si="236"/>
        <v>2</v>
      </c>
      <c r="AE2501">
        <f t="shared" ca="1" si="237"/>
        <v>58</v>
      </c>
      <c r="AF2501" t="str">
        <f t="shared" ca="1" si="238"/>
        <v>18-64</v>
      </c>
      <c r="AG2501" s="3">
        <f t="shared" si="239"/>
        <v>0.23413419512195124</v>
      </c>
      <c r="AH2501" t="str">
        <f>_xlfn.IFNA(VLOOKUP(Sales_Transactions[[#This Row],[Order ID]],Returned_Items[#All],2,FALSE),"Not Returned")</f>
        <v>Returned</v>
      </c>
    </row>
    <row r="2502" spans="1:34" x14ac:dyDescent="0.25">
      <c r="A2502">
        <v>56002</v>
      </c>
      <c r="C2502" t="s">
        <v>1859</v>
      </c>
      <c r="D2502" s="2" t="str">
        <f>TEXT(MID(Sales_Transactions[[#This Row],[Order Date]],2,5),"d/m/yyy")</f>
        <v>4/7/2009</v>
      </c>
      <c r="E2502" s="2" t="str">
        <f>TEXT(MID(Sales_Transactions[[#This Row],[Order Date]],2,5),"d")</f>
        <v>4</v>
      </c>
      <c r="F2502" s="2" t="str">
        <f>TEXT(MID(Sales_Transactions[[#This Row],[Order Date]],2,5),"m")</f>
        <v>7</v>
      </c>
      <c r="G2502" s="2" t="str">
        <f>TEXT(MID(Sales_Transactions[[#This Row],[Order Date]],2,5),"yyy")</f>
        <v>2009</v>
      </c>
      <c r="H2502" s="2" t="str">
        <f>TEXT(MID(Sales_Transactions[[#This Row],[Order Date]],2,5),"yyy/m")</f>
        <v>2009/7</v>
      </c>
      <c r="I2502" t="s">
        <v>22</v>
      </c>
      <c r="J2502">
        <f t="shared" si="234"/>
        <v>2</v>
      </c>
      <c r="K2502" s="2">
        <v>21</v>
      </c>
      <c r="L2502" s="3">
        <v>514.53</v>
      </c>
      <c r="M2502" s="4">
        <v>0.04</v>
      </c>
      <c r="N2502" s="5" t="s">
        <v>23</v>
      </c>
      <c r="O2502" s="3">
        <v>149.31</v>
      </c>
      <c r="P2502" s="3">
        <v>23.99</v>
      </c>
      <c r="Q2502" s="3">
        <v>6.71</v>
      </c>
      <c r="R2502" s="5" t="s">
        <v>2313</v>
      </c>
      <c r="S2502" s="5" t="s">
        <v>2314</v>
      </c>
      <c r="T2502" s="5" t="str">
        <f t="shared" si="235"/>
        <v>Dave Hallsten</v>
      </c>
      <c r="U2502" t="s">
        <v>1988</v>
      </c>
      <c r="V2502" s="5" t="s">
        <v>47</v>
      </c>
      <c r="W2502" s="5" t="s">
        <v>28</v>
      </c>
      <c r="X2502" s="5" t="s">
        <v>98</v>
      </c>
      <c r="Y2502" s="5" t="s">
        <v>511</v>
      </c>
      <c r="Z2502" s="5" t="s">
        <v>43</v>
      </c>
      <c r="AA2502" s="4">
        <v>0.35</v>
      </c>
      <c r="AB2502" s="1">
        <v>40000</v>
      </c>
      <c r="AC2502" s="1">
        <v>22854</v>
      </c>
      <c r="AD2502">
        <f t="shared" si="236"/>
        <v>2</v>
      </c>
      <c r="AE2502">
        <f t="shared" ca="1" si="237"/>
        <v>62</v>
      </c>
      <c r="AF2502" t="str">
        <f t="shared" ca="1" si="238"/>
        <v>18-64</v>
      </c>
      <c r="AG2502" s="3">
        <f t="shared" si="239"/>
        <v>1.4614478095238095</v>
      </c>
      <c r="AH2502" t="str">
        <f>_xlfn.IFNA(VLOOKUP(Sales_Transactions[[#This Row],[Order ID]],Returned_Items[#All],2,FALSE),"Not Returned")</f>
        <v>Not Returned</v>
      </c>
    </row>
    <row r="2503" spans="1:34" x14ac:dyDescent="0.25">
      <c r="A2503">
        <v>56002</v>
      </c>
      <c r="C2503" t="s">
        <v>1859</v>
      </c>
      <c r="D2503" s="2" t="str">
        <f>TEXT(MID(Sales_Transactions[[#This Row],[Order Date]],2,5),"d/m/yyy")</f>
        <v>4/7/2009</v>
      </c>
      <c r="E2503" s="2" t="str">
        <f>TEXT(MID(Sales_Transactions[[#This Row],[Order Date]],2,5),"d")</f>
        <v>4</v>
      </c>
      <c r="F2503" s="2" t="str">
        <f>TEXT(MID(Sales_Transactions[[#This Row],[Order Date]],2,5),"m")</f>
        <v>7</v>
      </c>
      <c r="G2503" s="2" t="str">
        <f>TEXT(MID(Sales_Transactions[[#This Row],[Order Date]],2,5),"yyy")</f>
        <v>2009</v>
      </c>
      <c r="H2503" s="2" t="str">
        <f>TEXT(MID(Sales_Transactions[[#This Row],[Order Date]],2,5),"yyy/m")</f>
        <v>2009/7</v>
      </c>
      <c r="I2503" t="s">
        <v>22</v>
      </c>
      <c r="J2503">
        <f t="shared" si="234"/>
        <v>2</v>
      </c>
      <c r="K2503" s="2">
        <v>14</v>
      </c>
      <c r="L2503" s="3">
        <v>748.84</v>
      </c>
      <c r="M2503" s="4">
        <v>0.09</v>
      </c>
      <c r="N2503" s="5" t="s">
        <v>23</v>
      </c>
      <c r="O2503" s="3">
        <v>286.7</v>
      </c>
      <c r="P2503" s="3">
        <v>55.98</v>
      </c>
      <c r="Q2503" s="3">
        <v>4.8600000000000003</v>
      </c>
      <c r="R2503" s="5" t="s">
        <v>2313</v>
      </c>
      <c r="S2503" s="5" t="s">
        <v>2314</v>
      </c>
      <c r="T2503" s="5" t="str">
        <f t="shared" si="235"/>
        <v>Dave Hallsten</v>
      </c>
      <c r="U2503" t="s">
        <v>1988</v>
      </c>
      <c r="V2503" s="5" t="s">
        <v>47</v>
      </c>
      <c r="W2503" s="5" t="s">
        <v>28</v>
      </c>
      <c r="X2503" s="5" t="s">
        <v>75</v>
      </c>
      <c r="Y2503" s="5" t="s">
        <v>2253</v>
      </c>
      <c r="Z2503" s="5" t="s">
        <v>43</v>
      </c>
      <c r="AA2503" s="4">
        <v>0.36</v>
      </c>
      <c r="AB2503" s="1">
        <v>40002</v>
      </c>
      <c r="AC2503" s="1">
        <v>22741</v>
      </c>
      <c r="AD2503">
        <f t="shared" si="236"/>
        <v>4</v>
      </c>
      <c r="AE2503">
        <f t="shared" ca="1" si="237"/>
        <v>62</v>
      </c>
      <c r="AF2503" t="str">
        <f t="shared" ca="1" si="238"/>
        <v>18-64</v>
      </c>
      <c r="AG2503" s="3">
        <f t="shared" si="239"/>
        <v>4.3421155714285709</v>
      </c>
      <c r="AH2503" t="str">
        <f>_xlfn.IFNA(VLOOKUP(Sales_Transactions[[#This Row],[Order ID]],Returned_Items[#All],2,FALSE),"Not Returned")</f>
        <v>Not Returned</v>
      </c>
    </row>
    <row r="2504" spans="1:34" x14ac:dyDescent="0.25">
      <c r="A2504">
        <v>56002</v>
      </c>
      <c r="C2504" t="s">
        <v>1859</v>
      </c>
      <c r="D2504" s="2" t="str">
        <f>TEXT(MID(Sales_Transactions[[#This Row],[Order Date]],2,5),"d/m/yyy")</f>
        <v>4/7/2009</v>
      </c>
      <c r="E2504" s="2" t="str">
        <f>TEXT(MID(Sales_Transactions[[#This Row],[Order Date]],2,5),"d")</f>
        <v>4</v>
      </c>
      <c r="F2504" s="2" t="str">
        <f>TEXT(MID(Sales_Transactions[[#This Row],[Order Date]],2,5),"m")</f>
        <v>7</v>
      </c>
      <c r="G2504" s="2" t="str">
        <f>TEXT(MID(Sales_Transactions[[#This Row],[Order Date]],2,5),"yyy")</f>
        <v>2009</v>
      </c>
      <c r="H2504" s="2" t="str">
        <f>TEXT(MID(Sales_Transactions[[#This Row],[Order Date]],2,5),"yyy/m")</f>
        <v>2009/7</v>
      </c>
      <c r="I2504" t="s">
        <v>22</v>
      </c>
      <c r="J2504">
        <f t="shared" si="234"/>
        <v>2</v>
      </c>
      <c r="K2504" s="2">
        <v>9</v>
      </c>
      <c r="L2504" s="3">
        <v>1497.93</v>
      </c>
      <c r="M2504" s="4">
        <v>0.05</v>
      </c>
      <c r="N2504" s="5" t="s">
        <v>23</v>
      </c>
      <c r="O2504" s="3">
        <v>35.31</v>
      </c>
      <c r="P2504" s="3">
        <v>161.55000000000001</v>
      </c>
      <c r="Q2504" s="3">
        <v>19.989999999999998</v>
      </c>
      <c r="R2504" s="5" t="s">
        <v>2313</v>
      </c>
      <c r="S2504" s="5" t="s">
        <v>2314</v>
      </c>
      <c r="T2504" s="5" t="str">
        <f t="shared" si="235"/>
        <v>Dave Hallsten</v>
      </c>
      <c r="U2504" t="s">
        <v>1988</v>
      </c>
      <c r="V2504" s="5" t="s">
        <v>47</v>
      </c>
      <c r="W2504" s="5" t="s">
        <v>28</v>
      </c>
      <c r="X2504" s="5" t="s">
        <v>29</v>
      </c>
      <c r="Y2504" s="5" t="s">
        <v>1164</v>
      </c>
      <c r="Z2504" s="5" t="s">
        <v>43</v>
      </c>
      <c r="AA2504" s="4">
        <v>0.66</v>
      </c>
      <c r="AB2504" s="1">
        <v>40005</v>
      </c>
      <c r="AC2504" s="1">
        <v>22694</v>
      </c>
      <c r="AD2504">
        <f t="shared" si="236"/>
        <v>7</v>
      </c>
      <c r="AE2504">
        <f t="shared" ca="1" si="237"/>
        <v>62</v>
      </c>
      <c r="AF2504" t="str">
        <f t="shared" ca="1" si="238"/>
        <v>18-64</v>
      </c>
      <c r="AG2504" s="3">
        <f t="shared" si="239"/>
        <v>20.162136111111113</v>
      </c>
      <c r="AH2504" t="str">
        <f>_xlfn.IFNA(VLOOKUP(Sales_Transactions[[#This Row],[Order ID]],Returned_Items[#All],2,FALSE),"Not Returned")</f>
        <v>Not Returned</v>
      </c>
    </row>
    <row r="2505" spans="1:34" x14ac:dyDescent="0.25">
      <c r="A2505">
        <v>56002</v>
      </c>
      <c r="C2505" t="s">
        <v>1859</v>
      </c>
      <c r="D2505" s="2" t="str">
        <f>TEXT(MID(Sales_Transactions[[#This Row],[Order Date]],2,5),"d/m/yyy")</f>
        <v>4/7/2009</v>
      </c>
      <c r="E2505" s="2" t="str">
        <f>TEXT(MID(Sales_Transactions[[#This Row],[Order Date]],2,5),"d")</f>
        <v>4</v>
      </c>
      <c r="F2505" s="2" t="str">
        <f>TEXT(MID(Sales_Transactions[[#This Row],[Order Date]],2,5),"m")</f>
        <v>7</v>
      </c>
      <c r="G2505" s="2" t="str">
        <f>TEXT(MID(Sales_Transactions[[#This Row],[Order Date]],2,5),"yyy")</f>
        <v>2009</v>
      </c>
      <c r="H2505" s="2" t="str">
        <f>TEXT(MID(Sales_Transactions[[#This Row],[Order Date]],2,5),"yyy/m")</f>
        <v>2009/7</v>
      </c>
      <c r="I2505" t="s">
        <v>22</v>
      </c>
      <c r="J2505">
        <f t="shared" si="234"/>
        <v>2</v>
      </c>
      <c r="K2505" s="2">
        <v>14</v>
      </c>
      <c r="L2505" s="3">
        <v>3857.56</v>
      </c>
      <c r="M2505" s="4">
        <v>7.0000000000000007E-2</v>
      </c>
      <c r="N2505" s="5" t="s">
        <v>23</v>
      </c>
      <c r="O2505" s="3">
        <v>-377.81</v>
      </c>
      <c r="P2505" s="3">
        <v>290.98</v>
      </c>
      <c r="Q2505" s="3">
        <v>69</v>
      </c>
      <c r="R2505" s="5" t="s">
        <v>2313</v>
      </c>
      <c r="S2505" s="5" t="s">
        <v>2314</v>
      </c>
      <c r="T2505" s="5" t="str">
        <f t="shared" si="235"/>
        <v>Dave Hallsten</v>
      </c>
      <c r="U2505" t="s">
        <v>1988</v>
      </c>
      <c r="V2505" s="5" t="s">
        <v>47</v>
      </c>
      <c r="W2505" s="5" t="s">
        <v>57</v>
      </c>
      <c r="X2505" s="5" t="s">
        <v>107</v>
      </c>
      <c r="Y2505" s="5" t="s">
        <v>1013</v>
      </c>
      <c r="Z2505" s="5" t="s">
        <v>31</v>
      </c>
      <c r="AA2505" s="4">
        <v>0.67</v>
      </c>
      <c r="AB2505" s="1">
        <v>40000</v>
      </c>
      <c r="AC2505" s="1">
        <v>22572</v>
      </c>
      <c r="AD2505">
        <f t="shared" si="236"/>
        <v>2</v>
      </c>
      <c r="AE2505">
        <f t="shared" ca="1" si="237"/>
        <v>62</v>
      </c>
      <c r="AF2505" t="str">
        <f t="shared" ca="1" si="238"/>
        <v>18-64</v>
      </c>
      <c r="AG2505" s="3">
        <f t="shared" si="239"/>
        <v>25.698308142857144</v>
      </c>
      <c r="AH2505" t="str">
        <f>_xlfn.IFNA(VLOOKUP(Sales_Transactions[[#This Row],[Order ID]],Returned_Items[#All],2,FALSE),"Not Returned")</f>
        <v>Not Returned</v>
      </c>
    </row>
    <row r="2506" spans="1:34" x14ac:dyDescent="0.25">
      <c r="A2506">
        <v>56039</v>
      </c>
      <c r="C2506" t="s">
        <v>595</v>
      </c>
      <c r="D2506" s="2" t="str">
        <f>TEXT(MID(Sales_Transactions[[#This Row],[Order Date]],2,5),"d/m/yyy")</f>
        <v>25/11/2011</v>
      </c>
      <c r="E2506" s="2" t="str">
        <f>TEXT(MID(Sales_Transactions[[#This Row],[Order Date]],2,5),"d")</f>
        <v>25</v>
      </c>
      <c r="F2506" s="2" t="str">
        <f>TEXT(MID(Sales_Transactions[[#This Row],[Order Date]],2,5),"m")</f>
        <v>11</v>
      </c>
      <c r="G2506" s="2" t="str">
        <f>TEXT(MID(Sales_Transactions[[#This Row],[Order Date]],2,5),"yyy")</f>
        <v>2011</v>
      </c>
      <c r="H2506" s="2" t="str">
        <f>TEXT(MID(Sales_Transactions[[#This Row],[Order Date]],2,5),"yyy/m")</f>
        <v>2011/11</v>
      </c>
      <c r="I2506" t="s">
        <v>22</v>
      </c>
      <c r="J2506">
        <f t="shared" si="234"/>
        <v>2</v>
      </c>
      <c r="K2506" s="2">
        <v>23</v>
      </c>
      <c r="L2506" s="3">
        <v>156.66</v>
      </c>
      <c r="M2506" s="4">
        <v>7.0000000000000007E-2</v>
      </c>
      <c r="N2506" s="5" t="s">
        <v>23</v>
      </c>
      <c r="O2506" s="3">
        <v>-33.15</v>
      </c>
      <c r="P2506" s="3">
        <v>6.68</v>
      </c>
      <c r="Q2506" s="3">
        <v>5.2</v>
      </c>
      <c r="R2506" s="5" t="s">
        <v>911</v>
      </c>
      <c r="S2506" s="5" t="s">
        <v>929</v>
      </c>
      <c r="T2506" s="5" t="str">
        <f t="shared" si="235"/>
        <v>Erica Smith</v>
      </c>
      <c r="U2506" t="s">
        <v>1988</v>
      </c>
      <c r="V2506" s="5" t="s">
        <v>27</v>
      </c>
      <c r="W2506" s="5" t="s">
        <v>28</v>
      </c>
      <c r="X2506" s="5" t="s">
        <v>75</v>
      </c>
      <c r="Y2506" s="5" t="s">
        <v>737</v>
      </c>
      <c r="Z2506" s="5" t="s">
        <v>43</v>
      </c>
      <c r="AA2506" s="4">
        <v>0.37</v>
      </c>
      <c r="AB2506" s="1">
        <v>40877</v>
      </c>
      <c r="AC2506" s="1">
        <v>21992</v>
      </c>
      <c r="AD2506">
        <f t="shared" si="236"/>
        <v>5</v>
      </c>
      <c r="AE2506">
        <f t="shared" ca="1" si="237"/>
        <v>64</v>
      </c>
      <c r="AF2506" t="str">
        <f t="shared" ca="1" si="238"/>
        <v>18-64</v>
      </c>
      <c r="AG2506" s="3">
        <f t="shared" si="239"/>
        <v>0.51631843478260864</v>
      </c>
      <c r="AH2506" t="str">
        <f>_xlfn.IFNA(VLOOKUP(Sales_Transactions[[#This Row],[Order ID]],Returned_Items[#All],2,FALSE),"Not Returned")</f>
        <v>Not Returned</v>
      </c>
    </row>
    <row r="2507" spans="1:34" x14ac:dyDescent="0.25">
      <c r="A2507">
        <v>56710</v>
      </c>
      <c r="C2507" t="s">
        <v>1755</v>
      </c>
      <c r="D2507" s="2" t="str">
        <f>TEXT(MID(Sales_Transactions[[#This Row],[Order Date]],2,5),"d/m/yyy")</f>
        <v>11/5/2010</v>
      </c>
      <c r="E2507" s="2" t="str">
        <f>TEXT(MID(Sales_Transactions[[#This Row],[Order Date]],2,5),"d")</f>
        <v>11</v>
      </c>
      <c r="F2507" s="2" t="str">
        <f>TEXT(MID(Sales_Transactions[[#This Row],[Order Date]],2,5),"m")</f>
        <v>5</v>
      </c>
      <c r="G2507" s="2" t="str">
        <f>TEXT(MID(Sales_Transactions[[#This Row],[Order Date]],2,5),"yyy")</f>
        <v>2010</v>
      </c>
      <c r="H2507" s="2" t="str">
        <f>TEXT(MID(Sales_Transactions[[#This Row],[Order Date]],2,5),"yyy/m")</f>
        <v>2010/5</v>
      </c>
      <c r="I2507" t="s">
        <v>52</v>
      </c>
      <c r="J2507">
        <f t="shared" si="234"/>
        <v>1</v>
      </c>
      <c r="K2507" s="2">
        <v>34</v>
      </c>
      <c r="L2507" s="3">
        <v>479.84</v>
      </c>
      <c r="M2507" s="4">
        <v>0.02</v>
      </c>
      <c r="N2507" s="5" t="s">
        <v>23</v>
      </c>
      <c r="O2507" s="3">
        <v>5.71</v>
      </c>
      <c r="P2507" s="3">
        <v>13.43</v>
      </c>
      <c r="Q2507" s="3">
        <v>5.5</v>
      </c>
      <c r="R2507" s="5" t="s">
        <v>110</v>
      </c>
      <c r="S2507" s="5" t="s">
        <v>2320</v>
      </c>
      <c r="T2507" s="5" t="str">
        <f t="shared" si="235"/>
        <v>Jim Mitchum</v>
      </c>
      <c r="U2507" t="s">
        <v>1988</v>
      </c>
      <c r="V2507" s="5" t="s">
        <v>37</v>
      </c>
      <c r="W2507" s="5" t="s">
        <v>28</v>
      </c>
      <c r="X2507" s="5" t="s">
        <v>29</v>
      </c>
      <c r="Y2507" s="5" t="s">
        <v>1892</v>
      </c>
      <c r="Z2507" s="5" t="s">
        <v>43</v>
      </c>
      <c r="AA2507" s="4">
        <v>0.56999999999999995</v>
      </c>
      <c r="AB2507" s="1">
        <v>40310</v>
      </c>
      <c r="AC2507" s="1">
        <v>21931</v>
      </c>
      <c r="AD2507">
        <f t="shared" si="236"/>
        <v>1</v>
      </c>
      <c r="AE2507">
        <f t="shared" ca="1" si="237"/>
        <v>64</v>
      </c>
      <c r="AF2507" t="str">
        <f t="shared" ca="1" si="238"/>
        <v>18-64</v>
      </c>
      <c r="AG2507" s="3">
        <f t="shared" si="239"/>
        <v>0.55668570588235289</v>
      </c>
      <c r="AH2507" t="str">
        <f>_xlfn.IFNA(VLOOKUP(Sales_Transactions[[#This Row],[Order ID]],Returned_Items[#All],2,FALSE),"Not Returned")</f>
        <v>Not Returned</v>
      </c>
    </row>
    <row r="2508" spans="1:34" x14ac:dyDescent="0.25">
      <c r="A2508">
        <v>56710</v>
      </c>
      <c r="C2508" t="s">
        <v>1755</v>
      </c>
      <c r="D2508" s="2" t="str">
        <f>TEXT(MID(Sales_Transactions[[#This Row],[Order Date]],2,5),"d/m/yyy")</f>
        <v>11/5/2010</v>
      </c>
      <c r="E2508" s="2" t="str">
        <f>TEXT(MID(Sales_Transactions[[#This Row],[Order Date]],2,5),"d")</f>
        <v>11</v>
      </c>
      <c r="F2508" s="2" t="str">
        <f>TEXT(MID(Sales_Transactions[[#This Row],[Order Date]],2,5),"m")</f>
        <v>5</v>
      </c>
      <c r="G2508" s="2" t="str">
        <f>TEXT(MID(Sales_Transactions[[#This Row],[Order Date]],2,5),"yyy")</f>
        <v>2010</v>
      </c>
      <c r="H2508" s="2" t="str">
        <f>TEXT(MID(Sales_Transactions[[#This Row],[Order Date]],2,5),"yyy/m")</f>
        <v>2010/5</v>
      </c>
      <c r="I2508" t="s">
        <v>52</v>
      </c>
      <c r="J2508">
        <f t="shared" si="234"/>
        <v>1</v>
      </c>
      <c r="K2508" s="2">
        <v>16</v>
      </c>
      <c r="L2508" s="3">
        <v>833.92650000000003</v>
      </c>
      <c r="M2508" s="4">
        <v>0.08</v>
      </c>
      <c r="N2508" s="5" t="s">
        <v>23</v>
      </c>
      <c r="O2508" s="3">
        <v>-39.22</v>
      </c>
      <c r="P2508" s="3">
        <v>65.989999999999995</v>
      </c>
      <c r="Q2508" s="3">
        <v>3.99</v>
      </c>
      <c r="R2508" s="5" t="s">
        <v>110</v>
      </c>
      <c r="S2508" s="5" t="s">
        <v>2320</v>
      </c>
      <c r="T2508" s="5" t="str">
        <f t="shared" si="235"/>
        <v>Jim Mitchum</v>
      </c>
      <c r="U2508" t="s">
        <v>1988</v>
      </c>
      <c r="V2508" s="5" t="s">
        <v>37</v>
      </c>
      <c r="W2508" s="5" t="s">
        <v>48</v>
      </c>
      <c r="X2508" s="5" t="s">
        <v>49</v>
      </c>
      <c r="Y2508" s="5" t="s">
        <v>978</v>
      </c>
      <c r="Z2508" s="5" t="s">
        <v>43</v>
      </c>
      <c r="AA2508" s="4">
        <v>0.59</v>
      </c>
      <c r="AB2508" s="1">
        <v>40310</v>
      </c>
      <c r="AC2508" s="1">
        <v>21774</v>
      </c>
      <c r="AD2508">
        <f t="shared" si="236"/>
        <v>1</v>
      </c>
      <c r="AE2508">
        <f t="shared" ca="1" si="237"/>
        <v>64</v>
      </c>
      <c r="AF2508" t="str">
        <f t="shared" ca="1" si="238"/>
        <v>18-64</v>
      </c>
      <c r="AG2508" s="3">
        <f t="shared" si="239"/>
        <v>4.3704504999999996</v>
      </c>
      <c r="AH2508" t="str">
        <f>_xlfn.IFNA(VLOOKUP(Sales_Transactions[[#This Row],[Order ID]],Returned_Items[#All],2,FALSE),"Not Returned")</f>
        <v>Not Returned</v>
      </c>
    </row>
    <row r="2509" spans="1:34" x14ac:dyDescent="0.25">
      <c r="A2509">
        <v>56710</v>
      </c>
      <c r="C2509" t="s">
        <v>1755</v>
      </c>
      <c r="D2509" s="2" t="str">
        <f>TEXT(MID(Sales_Transactions[[#This Row],[Order Date]],2,5),"d/m/yyy")</f>
        <v>11/5/2010</v>
      </c>
      <c r="E2509" s="2" t="str">
        <f>TEXT(MID(Sales_Transactions[[#This Row],[Order Date]],2,5),"d")</f>
        <v>11</v>
      </c>
      <c r="F2509" s="2" t="str">
        <f>TEXT(MID(Sales_Transactions[[#This Row],[Order Date]],2,5),"m")</f>
        <v>5</v>
      </c>
      <c r="G2509" s="2" t="str">
        <f>TEXT(MID(Sales_Transactions[[#This Row],[Order Date]],2,5),"yyy")</f>
        <v>2010</v>
      </c>
      <c r="H2509" s="2" t="str">
        <f>TEXT(MID(Sales_Transactions[[#This Row],[Order Date]],2,5),"yyy/m")</f>
        <v>2010/5</v>
      </c>
      <c r="I2509" t="s">
        <v>52</v>
      </c>
      <c r="J2509">
        <f t="shared" si="234"/>
        <v>1</v>
      </c>
      <c r="K2509" s="2">
        <v>6</v>
      </c>
      <c r="L2509" s="3">
        <v>182.64</v>
      </c>
      <c r="M2509" s="4">
        <v>0.08</v>
      </c>
      <c r="N2509" s="5" t="s">
        <v>23</v>
      </c>
      <c r="O2509" s="3">
        <v>-99.24</v>
      </c>
      <c r="P2509" s="3">
        <v>30.98</v>
      </c>
      <c r="Q2509" s="3">
        <v>6.5</v>
      </c>
      <c r="R2509" s="5" t="s">
        <v>110</v>
      </c>
      <c r="S2509" s="5" t="s">
        <v>2320</v>
      </c>
      <c r="T2509" s="5" t="str">
        <f t="shared" si="235"/>
        <v>Jim Mitchum</v>
      </c>
      <c r="U2509" t="s">
        <v>1988</v>
      </c>
      <c r="V2509" s="5" t="s">
        <v>37</v>
      </c>
      <c r="W2509" s="5" t="s">
        <v>48</v>
      </c>
      <c r="X2509" s="5" t="s">
        <v>87</v>
      </c>
      <c r="Y2509" s="5" t="s">
        <v>1014</v>
      </c>
      <c r="Z2509" s="5" t="s">
        <v>43</v>
      </c>
      <c r="AA2509" s="4">
        <v>0.64</v>
      </c>
      <c r="AB2509" s="1">
        <v>40311</v>
      </c>
      <c r="AC2509" s="1">
        <v>21838</v>
      </c>
      <c r="AD2509">
        <f t="shared" si="236"/>
        <v>2</v>
      </c>
      <c r="AE2509">
        <f t="shared" ca="1" si="237"/>
        <v>64</v>
      </c>
      <c r="AF2509" t="str">
        <f t="shared" ca="1" si="238"/>
        <v>18-64</v>
      </c>
      <c r="AG2509" s="3">
        <f t="shared" si="239"/>
        <v>6.2425360000000003</v>
      </c>
      <c r="AH2509" t="str">
        <f>_xlfn.IFNA(VLOOKUP(Sales_Transactions[[#This Row],[Order ID]],Returned_Items[#All],2,FALSE),"Not Returned")</f>
        <v>Not Returned</v>
      </c>
    </row>
    <row r="2510" spans="1:34" x14ac:dyDescent="0.25">
      <c r="A2510">
        <v>56710</v>
      </c>
      <c r="C2510" t="s">
        <v>1755</v>
      </c>
      <c r="D2510" s="2" t="str">
        <f>TEXT(MID(Sales_Transactions[[#This Row],[Order Date]],2,5),"d/m/yyy")</f>
        <v>11/5/2010</v>
      </c>
      <c r="E2510" s="2" t="str">
        <f>TEXT(MID(Sales_Transactions[[#This Row],[Order Date]],2,5),"d")</f>
        <v>11</v>
      </c>
      <c r="F2510" s="2" t="str">
        <f>TEXT(MID(Sales_Transactions[[#This Row],[Order Date]],2,5),"m")</f>
        <v>5</v>
      </c>
      <c r="G2510" s="2" t="str">
        <f>TEXT(MID(Sales_Transactions[[#This Row],[Order Date]],2,5),"yyy")</f>
        <v>2010</v>
      </c>
      <c r="H2510" s="2" t="str">
        <f>TEXT(MID(Sales_Transactions[[#This Row],[Order Date]],2,5),"yyy/m")</f>
        <v>2010/5</v>
      </c>
      <c r="I2510" t="s">
        <v>52</v>
      </c>
      <c r="J2510">
        <f t="shared" si="234"/>
        <v>1</v>
      </c>
      <c r="K2510" s="2">
        <v>21</v>
      </c>
      <c r="L2510" s="3">
        <v>736.17</v>
      </c>
      <c r="M2510" s="4">
        <v>0.01</v>
      </c>
      <c r="N2510" s="5" t="s">
        <v>23</v>
      </c>
      <c r="O2510" s="3">
        <v>232.99</v>
      </c>
      <c r="P2510" s="3">
        <v>35.409999999999997</v>
      </c>
      <c r="Q2510" s="3">
        <v>1.99</v>
      </c>
      <c r="R2510" s="5" t="s">
        <v>110</v>
      </c>
      <c r="S2510" s="5" t="s">
        <v>2320</v>
      </c>
      <c r="T2510" s="5" t="str">
        <f t="shared" si="235"/>
        <v>Jim Mitchum</v>
      </c>
      <c r="U2510" t="s">
        <v>1988</v>
      </c>
      <c r="V2510" s="5" t="s">
        <v>37</v>
      </c>
      <c r="W2510" s="5" t="s">
        <v>48</v>
      </c>
      <c r="X2510" s="5" t="s">
        <v>87</v>
      </c>
      <c r="Y2510" s="5" t="s">
        <v>1707</v>
      </c>
      <c r="Z2510" s="5" t="s">
        <v>60</v>
      </c>
      <c r="AA2510" s="4">
        <v>0.43</v>
      </c>
      <c r="AB2510" s="1">
        <v>40311</v>
      </c>
      <c r="AC2510" s="1">
        <v>15197</v>
      </c>
      <c r="AD2510">
        <f t="shared" si="236"/>
        <v>2</v>
      </c>
      <c r="AE2510">
        <f t="shared" ca="1" si="237"/>
        <v>82</v>
      </c>
      <c r="AF2510" t="str">
        <f t="shared" ca="1" si="238"/>
        <v>Over 65</v>
      </c>
      <c r="AG2510" s="3">
        <f t="shared" si="239"/>
        <v>1.780783761904762</v>
      </c>
      <c r="AH2510" t="str">
        <f>_xlfn.IFNA(VLOOKUP(Sales_Transactions[[#This Row],[Order ID]],Returned_Items[#All],2,FALSE),"Not Returned")</f>
        <v>Not Returned</v>
      </c>
    </row>
    <row r="2511" spans="1:34" x14ac:dyDescent="0.25">
      <c r="A2511">
        <v>57092</v>
      </c>
      <c r="C2511" t="s">
        <v>2524</v>
      </c>
      <c r="D2511" s="2" t="str">
        <f>TEXT(MID(Sales_Transactions[[#This Row],[Order Date]],2,5),"d/m/yyy")</f>
        <v>1/5/2010</v>
      </c>
      <c r="E2511" s="2" t="str">
        <f>TEXT(MID(Sales_Transactions[[#This Row],[Order Date]],2,5),"d")</f>
        <v>1</v>
      </c>
      <c r="F2511" s="2" t="str">
        <f>TEXT(MID(Sales_Transactions[[#This Row],[Order Date]],2,5),"m")</f>
        <v>5</v>
      </c>
      <c r="G2511" s="2" t="str">
        <f>TEXT(MID(Sales_Transactions[[#This Row],[Order Date]],2,5),"yyy")</f>
        <v>2010</v>
      </c>
      <c r="H2511" s="2" t="str">
        <f>TEXT(MID(Sales_Transactions[[#This Row],[Order Date]],2,5),"yyy/m")</f>
        <v>2010/5</v>
      </c>
      <c r="I2511" t="s">
        <v>101</v>
      </c>
      <c r="J2511">
        <f t="shared" si="234"/>
        <v>1</v>
      </c>
      <c r="K2511" s="2">
        <v>29</v>
      </c>
      <c r="L2511" s="3">
        <v>2820.6995000000002</v>
      </c>
      <c r="M2511" s="4">
        <v>0.03</v>
      </c>
      <c r="N2511" s="5" t="s">
        <v>23</v>
      </c>
      <c r="O2511" s="3">
        <v>601.34</v>
      </c>
      <c r="P2511" s="3">
        <v>110.99</v>
      </c>
      <c r="Q2511" s="3">
        <v>8.99</v>
      </c>
      <c r="R2511" s="5" t="s">
        <v>1789</v>
      </c>
      <c r="S2511" s="5" t="s">
        <v>1790</v>
      </c>
      <c r="T2511" s="5" t="str">
        <f t="shared" si="235"/>
        <v>David Philippe</v>
      </c>
      <c r="U2511" t="s">
        <v>1988</v>
      </c>
      <c r="V2511" s="5" t="s">
        <v>37</v>
      </c>
      <c r="W2511" s="5" t="s">
        <v>48</v>
      </c>
      <c r="X2511" s="5" t="s">
        <v>49</v>
      </c>
      <c r="Y2511" s="5" t="s">
        <v>950</v>
      </c>
      <c r="Z2511" s="5" t="s">
        <v>43</v>
      </c>
      <c r="AA2511" s="4">
        <v>0.56999999999999995</v>
      </c>
      <c r="AB2511" s="1">
        <v>40300</v>
      </c>
      <c r="AC2511" s="1">
        <v>15223</v>
      </c>
      <c r="AD2511">
        <f t="shared" si="236"/>
        <v>1</v>
      </c>
      <c r="AE2511">
        <f t="shared" ca="1" si="237"/>
        <v>82</v>
      </c>
      <c r="AF2511" t="str">
        <f t="shared" ca="1" si="238"/>
        <v>Over 65</v>
      </c>
      <c r="AG2511" s="3">
        <f t="shared" si="239"/>
        <v>4.1360932068965512</v>
      </c>
      <c r="AH2511" t="str">
        <f>_xlfn.IFNA(VLOOKUP(Sales_Transactions[[#This Row],[Order ID]],Returned_Items[#All],2,FALSE),"Not Returned")</f>
        <v>Not Returned</v>
      </c>
    </row>
    <row r="2512" spans="1:34" x14ac:dyDescent="0.25">
      <c r="A2512">
        <v>57253</v>
      </c>
      <c r="C2512" t="s">
        <v>813</v>
      </c>
      <c r="D2512" s="2" t="str">
        <f>TEXT(MID(Sales_Transactions[[#This Row],[Order Date]],2,5),"d/m/yyy")</f>
        <v>5/1/2009</v>
      </c>
      <c r="E2512" s="2" t="str">
        <f>TEXT(MID(Sales_Transactions[[#This Row],[Order Date]],2,5),"d")</f>
        <v>5</v>
      </c>
      <c r="F2512" s="2" t="str">
        <f>TEXT(MID(Sales_Transactions[[#This Row],[Order Date]],2,5),"m")</f>
        <v>1</v>
      </c>
      <c r="G2512" s="2" t="str">
        <f>TEXT(MID(Sales_Transactions[[#This Row],[Order Date]],2,5),"yyy")</f>
        <v>2009</v>
      </c>
      <c r="H2512" s="2" t="str">
        <f>TEXT(MID(Sales_Transactions[[#This Row],[Order Date]],2,5),"yyy/m")</f>
        <v>2009/1</v>
      </c>
      <c r="I2512" t="s">
        <v>101</v>
      </c>
      <c r="J2512">
        <f t="shared" si="234"/>
        <v>1</v>
      </c>
      <c r="K2512" s="2">
        <v>43</v>
      </c>
      <c r="L2512" s="3">
        <v>78.08</v>
      </c>
      <c r="M2512" s="4">
        <v>0.08</v>
      </c>
      <c r="N2512" s="5" t="s">
        <v>23</v>
      </c>
      <c r="O2512" s="3">
        <v>1.74</v>
      </c>
      <c r="P2512" s="3">
        <v>1.81</v>
      </c>
      <c r="Q2512" s="3">
        <v>0.75</v>
      </c>
      <c r="R2512" s="5" t="s">
        <v>1836</v>
      </c>
      <c r="S2512" s="5" t="s">
        <v>2283</v>
      </c>
      <c r="T2512" s="5" t="str">
        <f t="shared" si="235"/>
        <v>Darren Budd</v>
      </c>
      <c r="U2512" t="s">
        <v>1988</v>
      </c>
      <c r="V2512" s="5" t="s">
        <v>37</v>
      </c>
      <c r="W2512" s="5" t="s">
        <v>57</v>
      </c>
      <c r="X2512" s="5" t="s">
        <v>154</v>
      </c>
      <c r="Y2512" s="5" t="s">
        <v>521</v>
      </c>
      <c r="Z2512" s="5" t="s">
        <v>40</v>
      </c>
      <c r="AA2512" s="4">
        <v>0.57999999999999996</v>
      </c>
      <c r="AB2512" s="1">
        <v>39819</v>
      </c>
      <c r="AC2512" s="1">
        <v>16207</v>
      </c>
      <c r="AD2512">
        <f t="shared" si="236"/>
        <v>1</v>
      </c>
      <c r="AE2512">
        <f t="shared" ca="1" si="237"/>
        <v>80</v>
      </c>
      <c r="AF2512" t="str">
        <f t="shared" ca="1" si="238"/>
        <v>Over 65</v>
      </c>
      <c r="AG2512" s="3">
        <f t="shared" si="239"/>
        <v>5.9501209302325588E-2</v>
      </c>
      <c r="AH2512" t="str">
        <f>_xlfn.IFNA(VLOOKUP(Sales_Transactions[[#This Row],[Order ID]],Returned_Items[#All],2,FALSE),"Not Returned")</f>
        <v>Returned</v>
      </c>
    </row>
    <row r="2513" spans="1:34" x14ac:dyDescent="0.25">
      <c r="A2513">
        <v>57253</v>
      </c>
      <c r="C2513" t="s">
        <v>813</v>
      </c>
      <c r="D2513" s="2" t="str">
        <f>TEXT(MID(Sales_Transactions[[#This Row],[Order Date]],2,5),"d/m/yyy")</f>
        <v>5/1/2009</v>
      </c>
      <c r="E2513" s="2" t="str">
        <f>TEXT(MID(Sales_Transactions[[#This Row],[Order Date]],2,5),"d")</f>
        <v>5</v>
      </c>
      <c r="F2513" s="2" t="str">
        <f>TEXT(MID(Sales_Transactions[[#This Row],[Order Date]],2,5),"m")</f>
        <v>1</v>
      </c>
      <c r="G2513" s="2" t="str">
        <f>TEXT(MID(Sales_Transactions[[#This Row],[Order Date]],2,5),"yyy")</f>
        <v>2009</v>
      </c>
      <c r="H2513" s="2" t="str">
        <f>TEXT(MID(Sales_Transactions[[#This Row],[Order Date]],2,5),"yyy/m")</f>
        <v>2009/1</v>
      </c>
      <c r="I2513" t="s">
        <v>101</v>
      </c>
      <c r="J2513">
        <f t="shared" si="234"/>
        <v>1</v>
      </c>
      <c r="K2513" s="2">
        <v>29</v>
      </c>
      <c r="L2513" s="3">
        <v>653.54</v>
      </c>
      <c r="M2513" s="4">
        <v>0.06</v>
      </c>
      <c r="N2513" s="5" t="s">
        <v>34</v>
      </c>
      <c r="O2513" s="3">
        <v>-1358.9</v>
      </c>
      <c r="P2513" s="3">
        <v>20.98</v>
      </c>
      <c r="Q2513" s="3">
        <v>53.03</v>
      </c>
      <c r="R2513" s="5" t="s">
        <v>1836</v>
      </c>
      <c r="S2513" s="5" t="s">
        <v>2283</v>
      </c>
      <c r="T2513" s="5" t="str">
        <f t="shared" si="235"/>
        <v>Darren Budd</v>
      </c>
      <c r="U2513" t="s">
        <v>1988</v>
      </c>
      <c r="V2513" s="5" t="s">
        <v>37</v>
      </c>
      <c r="W2513" s="5" t="s">
        <v>57</v>
      </c>
      <c r="X2513" s="5" t="s">
        <v>154</v>
      </c>
      <c r="Y2513" s="5" t="s">
        <v>396</v>
      </c>
      <c r="Z2513" s="5" t="s">
        <v>40</v>
      </c>
      <c r="AA2513" s="4">
        <v>0.64</v>
      </c>
      <c r="AB2513" s="1">
        <v>39820</v>
      </c>
      <c r="AC2513" s="1">
        <v>16561</v>
      </c>
      <c r="AD2513">
        <f t="shared" si="236"/>
        <v>2</v>
      </c>
      <c r="AE2513">
        <f t="shared" ca="1" si="237"/>
        <v>79</v>
      </c>
      <c r="AF2513" t="str">
        <f t="shared" ca="1" si="238"/>
        <v>Over 65</v>
      </c>
      <c r="AG2513" s="3">
        <f t="shared" si="239"/>
        <v>2.5516348965517239</v>
      </c>
      <c r="AH2513" t="str">
        <f>_xlfn.IFNA(VLOOKUP(Sales_Transactions[[#This Row],[Order ID]],Returned_Items[#All],2,FALSE),"Not Returned")</f>
        <v>Returned</v>
      </c>
    </row>
    <row r="2514" spans="1:34" x14ac:dyDescent="0.25">
      <c r="A2514">
        <v>57253</v>
      </c>
      <c r="C2514" t="s">
        <v>813</v>
      </c>
      <c r="D2514" s="2" t="str">
        <f>TEXT(MID(Sales_Transactions[[#This Row],[Order Date]],2,5),"d/m/yyy")</f>
        <v>5/1/2009</v>
      </c>
      <c r="E2514" s="2" t="str">
        <f>TEXT(MID(Sales_Transactions[[#This Row],[Order Date]],2,5),"d")</f>
        <v>5</v>
      </c>
      <c r="F2514" s="2" t="str">
        <f>TEXT(MID(Sales_Transactions[[#This Row],[Order Date]],2,5),"m")</f>
        <v>1</v>
      </c>
      <c r="G2514" s="2" t="str">
        <f>TEXT(MID(Sales_Transactions[[#This Row],[Order Date]],2,5),"yyy")</f>
        <v>2009</v>
      </c>
      <c r="H2514" s="2" t="str">
        <f>TEXT(MID(Sales_Transactions[[#This Row],[Order Date]],2,5),"yyy/m")</f>
        <v>2009/1</v>
      </c>
      <c r="I2514" t="s">
        <v>101</v>
      </c>
      <c r="J2514">
        <f t="shared" si="234"/>
        <v>1</v>
      </c>
      <c r="K2514" s="2">
        <v>48</v>
      </c>
      <c r="L2514" s="3">
        <v>12635.75</v>
      </c>
      <c r="M2514" s="4">
        <v>7.0000000000000007E-2</v>
      </c>
      <c r="N2514" s="5" t="s">
        <v>23</v>
      </c>
      <c r="O2514" s="3">
        <v>-335.24</v>
      </c>
      <c r="P2514" s="3">
        <v>279.48</v>
      </c>
      <c r="Q2514" s="3">
        <v>35</v>
      </c>
      <c r="R2514" s="5" t="s">
        <v>1836</v>
      </c>
      <c r="S2514" s="5" t="s">
        <v>2283</v>
      </c>
      <c r="T2514" s="5" t="str">
        <f t="shared" si="235"/>
        <v>Darren Budd</v>
      </c>
      <c r="U2514" t="s">
        <v>1988</v>
      </c>
      <c r="V2514" s="5" t="s">
        <v>37</v>
      </c>
      <c r="W2514" s="5" t="s">
        <v>57</v>
      </c>
      <c r="X2514" s="5" t="s">
        <v>58</v>
      </c>
      <c r="Y2514" s="5" t="s">
        <v>550</v>
      </c>
      <c r="Z2514" s="5" t="s">
        <v>31</v>
      </c>
      <c r="AA2514" s="4">
        <v>0.6</v>
      </c>
      <c r="AB2514" s="1">
        <v>39818</v>
      </c>
      <c r="AC2514" s="1">
        <v>16708</v>
      </c>
      <c r="AD2514">
        <f t="shared" si="236"/>
        <v>0</v>
      </c>
      <c r="AE2514">
        <f t="shared" ca="1" si="237"/>
        <v>78</v>
      </c>
      <c r="AF2514" t="str">
        <f t="shared" ca="1" si="238"/>
        <v>Over 65</v>
      </c>
      <c r="AG2514" s="3">
        <f t="shared" si="239"/>
        <v>6.5475909166666675</v>
      </c>
      <c r="AH2514" t="str">
        <f>_xlfn.IFNA(VLOOKUP(Sales_Transactions[[#This Row],[Order ID]],Returned_Items[#All],2,FALSE),"Not Returned")</f>
        <v>Returned</v>
      </c>
    </row>
    <row r="2515" spans="1:34" x14ac:dyDescent="0.25">
      <c r="A2515">
        <v>57253</v>
      </c>
      <c r="C2515" t="s">
        <v>813</v>
      </c>
      <c r="D2515" s="2" t="str">
        <f>TEXT(MID(Sales_Transactions[[#This Row],[Order Date]],2,5),"d/m/yyy")</f>
        <v>5/1/2009</v>
      </c>
      <c r="E2515" s="2" t="str">
        <f>TEXT(MID(Sales_Transactions[[#This Row],[Order Date]],2,5),"d")</f>
        <v>5</v>
      </c>
      <c r="F2515" s="2" t="str">
        <f>TEXT(MID(Sales_Transactions[[#This Row],[Order Date]],2,5),"m")</f>
        <v>1</v>
      </c>
      <c r="G2515" s="2" t="str">
        <f>TEXT(MID(Sales_Transactions[[#This Row],[Order Date]],2,5),"yyy")</f>
        <v>2009</v>
      </c>
      <c r="H2515" s="2" t="str">
        <f>TEXT(MID(Sales_Transactions[[#This Row],[Order Date]],2,5),"yyy/m")</f>
        <v>2009/1</v>
      </c>
      <c r="I2515" t="s">
        <v>101</v>
      </c>
      <c r="J2515">
        <f t="shared" si="234"/>
        <v>1</v>
      </c>
      <c r="K2515" s="2">
        <v>49</v>
      </c>
      <c r="L2515" s="3">
        <v>240.3</v>
      </c>
      <c r="M2515" s="4">
        <v>0.08</v>
      </c>
      <c r="N2515" s="5" t="s">
        <v>23</v>
      </c>
      <c r="O2515" s="3">
        <v>-139.16</v>
      </c>
      <c r="P2515" s="3">
        <v>4.91</v>
      </c>
      <c r="Q2515" s="3">
        <v>5.68</v>
      </c>
      <c r="R2515" s="5" t="s">
        <v>1836</v>
      </c>
      <c r="S2515" s="5" t="s">
        <v>2283</v>
      </c>
      <c r="T2515" s="5" t="str">
        <f t="shared" si="235"/>
        <v>Darren Budd</v>
      </c>
      <c r="U2515" t="s">
        <v>1988</v>
      </c>
      <c r="V2515" s="5" t="s">
        <v>37</v>
      </c>
      <c r="W2515" s="5" t="s">
        <v>57</v>
      </c>
      <c r="X2515" s="5" t="s">
        <v>107</v>
      </c>
      <c r="Y2515" s="5" t="s">
        <v>2525</v>
      </c>
      <c r="Z2515" s="5" t="s">
        <v>106</v>
      </c>
      <c r="AA2515" s="4">
        <v>0.7</v>
      </c>
      <c r="AB2515" s="1">
        <v>39819</v>
      </c>
      <c r="AC2515" s="1">
        <v>16688</v>
      </c>
      <c r="AD2515">
        <f t="shared" si="236"/>
        <v>1</v>
      </c>
      <c r="AE2515">
        <f t="shared" ca="1" si="237"/>
        <v>78</v>
      </c>
      <c r="AF2515" t="str">
        <f t="shared" ca="1" si="238"/>
        <v>Over 65</v>
      </c>
      <c r="AG2515" s="3">
        <f t="shared" si="239"/>
        <v>0.21604228571428571</v>
      </c>
      <c r="AH2515" t="str">
        <f>_xlfn.IFNA(VLOOKUP(Sales_Transactions[[#This Row],[Order ID]],Returned_Items[#All],2,FALSE),"Not Returned")</f>
        <v>Returned</v>
      </c>
    </row>
    <row r="2516" spans="1:34" x14ac:dyDescent="0.25">
      <c r="A2516">
        <v>57253</v>
      </c>
      <c r="C2516" t="s">
        <v>813</v>
      </c>
      <c r="D2516" s="2" t="str">
        <f>TEXT(MID(Sales_Transactions[[#This Row],[Order Date]],2,5),"d/m/yyy")</f>
        <v>5/1/2009</v>
      </c>
      <c r="E2516" s="2" t="str">
        <f>TEXT(MID(Sales_Transactions[[#This Row],[Order Date]],2,5),"d")</f>
        <v>5</v>
      </c>
      <c r="F2516" s="2" t="str">
        <f>TEXT(MID(Sales_Transactions[[#This Row],[Order Date]],2,5),"m")</f>
        <v>1</v>
      </c>
      <c r="G2516" s="2" t="str">
        <f>TEXT(MID(Sales_Transactions[[#This Row],[Order Date]],2,5),"yyy")</f>
        <v>2009</v>
      </c>
      <c r="H2516" s="2" t="str">
        <f>TEXT(MID(Sales_Transactions[[#This Row],[Order Date]],2,5),"yyy/m")</f>
        <v>2009/1</v>
      </c>
      <c r="I2516" t="s">
        <v>101</v>
      </c>
      <c r="J2516">
        <f t="shared" si="234"/>
        <v>1</v>
      </c>
      <c r="K2516" s="2">
        <v>25</v>
      </c>
      <c r="L2516" s="3">
        <v>2750.107</v>
      </c>
      <c r="M2516" s="4">
        <v>0.04</v>
      </c>
      <c r="N2516" s="5" t="s">
        <v>23</v>
      </c>
      <c r="O2516" s="3">
        <v>667.45</v>
      </c>
      <c r="P2516" s="3">
        <v>125.99</v>
      </c>
      <c r="Q2516" s="3">
        <v>5.26</v>
      </c>
      <c r="R2516" s="5" t="s">
        <v>1836</v>
      </c>
      <c r="S2516" s="5" t="s">
        <v>2283</v>
      </c>
      <c r="T2516" s="5" t="str">
        <f t="shared" si="235"/>
        <v>Darren Budd</v>
      </c>
      <c r="U2516" t="s">
        <v>1988</v>
      </c>
      <c r="V2516" s="5" t="s">
        <v>37</v>
      </c>
      <c r="W2516" s="5" t="s">
        <v>48</v>
      </c>
      <c r="X2516" s="5" t="s">
        <v>49</v>
      </c>
      <c r="Y2516" s="5" t="s">
        <v>1898</v>
      </c>
      <c r="Z2516" s="5" t="s">
        <v>43</v>
      </c>
      <c r="AA2516" s="4">
        <v>0.55000000000000004</v>
      </c>
      <c r="AB2516" s="1">
        <v>39818</v>
      </c>
      <c r="AC2516" s="1">
        <v>16844</v>
      </c>
      <c r="AD2516">
        <f t="shared" si="236"/>
        <v>0</v>
      </c>
      <c r="AE2516">
        <f t="shared" ca="1" si="237"/>
        <v>78</v>
      </c>
      <c r="AF2516" t="str">
        <f t="shared" ca="1" si="238"/>
        <v>Over 65</v>
      </c>
      <c r="AG2516" s="3">
        <f t="shared" si="239"/>
        <v>5.2479841599999997</v>
      </c>
      <c r="AH2516" t="str">
        <f>_xlfn.IFNA(VLOOKUP(Sales_Transactions[[#This Row],[Order ID]],Returned_Items[#All],2,FALSE),"Not Returned")</f>
        <v>Returned</v>
      </c>
    </row>
    <row r="2517" spans="1:34" x14ac:dyDescent="0.25">
      <c r="A2517">
        <v>57382</v>
      </c>
      <c r="C2517" t="s">
        <v>1733</v>
      </c>
      <c r="D2517" s="2" t="str">
        <f>TEXT(MID(Sales_Transactions[[#This Row],[Order Date]],2,5),"d/m/yyy")</f>
        <v>23/3/2009</v>
      </c>
      <c r="E2517" s="2" t="str">
        <f>TEXT(MID(Sales_Transactions[[#This Row],[Order Date]],2,5),"d")</f>
        <v>23</v>
      </c>
      <c r="F2517" s="2" t="str">
        <f>TEXT(MID(Sales_Transactions[[#This Row],[Order Date]],2,5),"m")</f>
        <v>3</v>
      </c>
      <c r="G2517" s="2" t="str">
        <f>TEXT(MID(Sales_Transactions[[#This Row],[Order Date]],2,5),"yyy")</f>
        <v>2009</v>
      </c>
      <c r="H2517" s="2" t="str">
        <f>TEXT(MID(Sales_Transactions[[#This Row],[Order Date]],2,5),"yyy/m")</f>
        <v>2009/3</v>
      </c>
      <c r="I2517" t="s">
        <v>78</v>
      </c>
      <c r="J2517">
        <f t="shared" si="234"/>
        <v>3</v>
      </c>
      <c r="K2517" s="2">
        <v>25</v>
      </c>
      <c r="L2517" s="3">
        <v>106.04</v>
      </c>
      <c r="M2517" s="4">
        <v>0.09</v>
      </c>
      <c r="N2517" s="5" t="s">
        <v>23</v>
      </c>
      <c r="O2517" s="3">
        <v>16.899999999999999</v>
      </c>
      <c r="P2517" s="3">
        <v>4.55</v>
      </c>
      <c r="Q2517" s="3">
        <v>1.49</v>
      </c>
      <c r="R2517" s="5" t="s">
        <v>2312</v>
      </c>
      <c r="S2517" s="5" t="s">
        <v>2282</v>
      </c>
      <c r="T2517" s="5" t="str">
        <f t="shared" si="235"/>
        <v>George Ashbrook</v>
      </c>
      <c r="U2517" t="s">
        <v>1988</v>
      </c>
      <c r="V2517" s="5" t="s">
        <v>37</v>
      </c>
      <c r="W2517" s="5" t="s">
        <v>28</v>
      </c>
      <c r="X2517" s="5" t="s">
        <v>41</v>
      </c>
      <c r="Y2517" s="5" t="s">
        <v>872</v>
      </c>
      <c r="Z2517" s="5" t="s">
        <v>43</v>
      </c>
      <c r="AA2517" s="4">
        <v>0.35</v>
      </c>
      <c r="AB2517" s="1">
        <v>39897</v>
      </c>
      <c r="AC2517" s="1">
        <v>16987</v>
      </c>
      <c r="AD2517">
        <f t="shared" si="236"/>
        <v>2</v>
      </c>
      <c r="AE2517">
        <f t="shared" ca="1" si="237"/>
        <v>78</v>
      </c>
      <c r="AF2517" t="str">
        <f t="shared" ca="1" si="238"/>
        <v>Over 65</v>
      </c>
      <c r="AG2517" s="3">
        <f t="shared" si="239"/>
        <v>0.24143619999999999</v>
      </c>
      <c r="AH2517" t="str">
        <f>_xlfn.IFNA(VLOOKUP(Sales_Transactions[[#This Row],[Order ID]],Returned_Items[#All],2,FALSE),"Not Returned")</f>
        <v>Not Returned</v>
      </c>
    </row>
    <row r="2518" spans="1:34" x14ac:dyDescent="0.25">
      <c r="A2518">
        <v>57382</v>
      </c>
      <c r="C2518" t="s">
        <v>1733</v>
      </c>
      <c r="D2518" s="2" t="str">
        <f>TEXT(MID(Sales_Transactions[[#This Row],[Order Date]],2,5),"d/m/yyy")</f>
        <v>23/3/2009</v>
      </c>
      <c r="E2518" s="2" t="str">
        <f>TEXT(MID(Sales_Transactions[[#This Row],[Order Date]],2,5),"d")</f>
        <v>23</v>
      </c>
      <c r="F2518" s="2" t="str">
        <f>TEXT(MID(Sales_Transactions[[#This Row],[Order Date]],2,5),"m")</f>
        <v>3</v>
      </c>
      <c r="G2518" s="2" t="str">
        <f>TEXT(MID(Sales_Transactions[[#This Row],[Order Date]],2,5),"yyy")</f>
        <v>2009</v>
      </c>
      <c r="H2518" s="2" t="str">
        <f>TEXT(MID(Sales_Transactions[[#This Row],[Order Date]],2,5),"yyy/m")</f>
        <v>2009/3</v>
      </c>
      <c r="I2518" t="s">
        <v>78</v>
      </c>
      <c r="J2518">
        <f t="shared" si="234"/>
        <v>3</v>
      </c>
      <c r="K2518" s="2">
        <v>45</v>
      </c>
      <c r="L2518" s="3">
        <v>452.93</v>
      </c>
      <c r="M2518" s="4">
        <v>7.0000000000000007E-2</v>
      </c>
      <c r="N2518" s="5" t="s">
        <v>67</v>
      </c>
      <c r="O2518" s="3">
        <v>20.14</v>
      </c>
      <c r="P2518" s="3">
        <v>9.7799999999999994</v>
      </c>
      <c r="Q2518" s="3">
        <v>5.76</v>
      </c>
      <c r="R2518" s="5" t="s">
        <v>2312</v>
      </c>
      <c r="S2518" s="5" t="s">
        <v>2282</v>
      </c>
      <c r="T2518" s="5" t="str">
        <f t="shared" si="235"/>
        <v>George Ashbrook</v>
      </c>
      <c r="U2518" t="s">
        <v>1988</v>
      </c>
      <c r="V2518" s="5" t="s">
        <v>37</v>
      </c>
      <c r="W2518" s="5" t="s">
        <v>28</v>
      </c>
      <c r="X2518" s="5" t="s">
        <v>98</v>
      </c>
      <c r="Y2518" s="5" t="s">
        <v>961</v>
      </c>
      <c r="Z2518" s="5" t="s">
        <v>43</v>
      </c>
      <c r="AA2518" s="4">
        <v>0.35</v>
      </c>
      <c r="AB2518" s="1">
        <v>39897</v>
      </c>
      <c r="AC2518" s="1">
        <v>16849</v>
      </c>
      <c r="AD2518">
        <f t="shared" si="236"/>
        <v>2</v>
      </c>
      <c r="AE2518">
        <f t="shared" ca="1" si="237"/>
        <v>78</v>
      </c>
      <c r="AF2518" t="str">
        <f t="shared" ca="1" si="238"/>
        <v>Over 65</v>
      </c>
      <c r="AG2518" s="3">
        <f t="shared" si="239"/>
        <v>0.34518119999999997</v>
      </c>
      <c r="AH2518" t="str">
        <f>_xlfn.IFNA(VLOOKUP(Sales_Transactions[[#This Row],[Order ID]],Returned_Items[#All],2,FALSE),"Not Returned")</f>
        <v>Not Returned</v>
      </c>
    </row>
    <row r="2519" spans="1:34" x14ac:dyDescent="0.25">
      <c r="A2519">
        <v>57415</v>
      </c>
      <c r="C2519" t="s">
        <v>2425</v>
      </c>
      <c r="D2519" s="2" t="str">
        <f>TEXT(MID(Sales_Transactions[[#This Row],[Order Date]],2,5),"d/m/yyy")</f>
        <v>24/3/2009</v>
      </c>
      <c r="E2519" s="2" t="str">
        <f>TEXT(MID(Sales_Transactions[[#This Row],[Order Date]],2,5),"d")</f>
        <v>24</v>
      </c>
      <c r="F2519" s="2" t="str">
        <f>TEXT(MID(Sales_Transactions[[#This Row],[Order Date]],2,5),"m")</f>
        <v>3</v>
      </c>
      <c r="G2519" s="2" t="str">
        <f>TEXT(MID(Sales_Transactions[[#This Row],[Order Date]],2,5),"yyy")</f>
        <v>2009</v>
      </c>
      <c r="H2519" s="2" t="str">
        <f>TEXT(MID(Sales_Transactions[[#This Row],[Order Date]],2,5),"yyy/m")</f>
        <v>2009/3</v>
      </c>
      <c r="I2519" t="s">
        <v>78</v>
      </c>
      <c r="J2519">
        <f t="shared" si="234"/>
        <v>3</v>
      </c>
      <c r="K2519" s="2">
        <v>6</v>
      </c>
      <c r="L2519" s="3">
        <v>101.52</v>
      </c>
      <c r="M2519" s="4">
        <v>0.02</v>
      </c>
      <c r="N2519" s="5" t="s">
        <v>23</v>
      </c>
      <c r="O2519" s="3">
        <v>-16.37</v>
      </c>
      <c r="P2519" s="3">
        <v>15.42</v>
      </c>
      <c r="Q2519" s="3">
        <v>5.41</v>
      </c>
      <c r="R2519" s="5" t="s">
        <v>2224</v>
      </c>
      <c r="S2519" s="5" t="s">
        <v>1209</v>
      </c>
      <c r="T2519" s="5" t="str">
        <f t="shared" si="235"/>
        <v>Tamara Chand</v>
      </c>
      <c r="U2519" t="s">
        <v>1988</v>
      </c>
      <c r="V2519" s="5" t="s">
        <v>37</v>
      </c>
      <c r="W2519" s="5" t="s">
        <v>28</v>
      </c>
      <c r="X2519" s="5" t="s">
        <v>29</v>
      </c>
      <c r="Y2519" s="5" t="s">
        <v>2526</v>
      </c>
      <c r="Z2519" s="5" t="s">
        <v>43</v>
      </c>
      <c r="AA2519" s="4">
        <v>0.59</v>
      </c>
      <c r="AB2519" s="1">
        <v>39897</v>
      </c>
      <c r="AC2519" s="1">
        <v>16932</v>
      </c>
      <c r="AD2519">
        <f t="shared" si="236"/>
        <v>1</v>
      </c>
      <c r="AE2519">
        <f t="shared" ca="1" si="237"/>
        <v>78</v>
      </c>
      <c r="AF2519" t="str">
        <f t="shared" ca="1" si="238"/>
        <v>Over 65</v>
      </c>
      <c r="AG2519" s="3">
        <f t="shared" si="239"/>
        <v>3.4711526666666668</v>
      </c>
      <c r="AH2519" t="str">
        <f>_xlfn.IFNA(VLOOKUP(Sales_Transactions[[#This Row],[Order ID]],Returned_Items[#All],2,FALSE),"Not Returned")</f>
        <v>Not Returned</v>
      </c>
    </row>
    <row r="2520" spans="1:34" x14ac:dyDescent="0.25">
      <c r="A2520">
        <v>57606</v>
      </c>
      <c r="C2520" t="s">
        <v>2527</v>
      </c>
      <c r="D2520" s="2" t="str">
        <f>TEXT(MID(Sales_Transactions[[#This Row],[Order Date]],2,5),"d/m/yyy")</f>
        <v>3/1/2010</v>
      </c>
      <c r="E2520" s="2" t="str">
        <f>TEXT(MID(Sales_Transactions[[#This Row],[Order Date]],2,5),"d")</f>
        <v>3</v>
      </c>
      <c r="F2520" s="2" t="str">
        <f>TEXT(MID(Sales_Transactions[[#This Row],[Order Date]],2,5),"m")</f>
        <v>1</v>
      </c>
      <c r="G2520" s="2" t="str">
        <f>TEXT(MID(Sales_Transactions[[#This Row],[Order Date]],2,5),"yyy")</f>
        <v>2010</v>
      </c>
      <c r="H2520" s="2" t="str">
        <f>TEXT(MID(Sales_Transactions[[#This Row],[Order Date]],2,5),"yyy/m")</f>
        <v>2010/1</v>
      </c>
      <c r="I2520" t="s">
        <v>52</v>
      </c>
      <c r="J2520">
        <f t="shared" si="234"/>
        <v>1</v>
      </c>
      <c r="K2520" s="2">
        <v>37</v>
      </c>
      <c r="L2520" s="3">
        <v>294.48</v>
      </c>
      <c r="M2520" s="4">
        <v>0.08</v>
      </c>
      <c r="N2520" s="5" t="s">
        <v>23</v>
      </c>
      <c r="O2520" s="3">
        <v>-64.239999999999995</v>
      </c>
      <c r="P2520" s="3">
        <v>8.4600000000000009</v>
      </c>
      <c r="Q2520" s="3">
        <v>3.62</v>
      </c>
      <c r="R2520" s="5" t="s">
        <v>1836</v>
      </c>
      <c r="S2520" s="5" t="s">
        <v>2283</v>
      </c>
      <c r="T2520" s="5" t="str">
        <f t="shared" si="235"/>
        <v>Darren Budd</v>
      </c>
      <c r="U2520" t="s">
        <v>1988</v>
      </c>
      <c r="V2520" s="5" t="s">
        <v>37</v>
      </c>
      <c r="W2520" s="5" t="s">
        <v>48</v>
      </c>
      <c r="X2520" s="5" t="s">
        <v>87</v>
      </c>
      <c r="Y2520" s="5" t="s">
        <v>2178</v>
      </c>
      <c r="Z2520" s="5" t="s">
        <v>60</v>
      </c>
      <c r="AA2520" s="4">
        <v>0.61</v>
      </c>
      <c r="AB2520" s="1">
        <v>40182</v>
      </c>
      <c r="AC2520" s="1">
        <v>30512</v>
      </c>
      <c r="AD2520">
        <f t="shared" si="236"/>
        <v>1</v>
      </c>
      <c r="AE2520">
        <f t="shared" ca="1" si="237"/>
        <v>41</v>
      </c>
      <c r="AF2520" t="str">
        <f t="shared" ca="1" si="238"/>
        <v>18-64</v>
      </c>
      <c r="AG2520" s="3">
        <f t="shared" si="239"/>
        <v>0.32630356756756757</v>
      </c>
      <c r="AH2520" t="str">
        <f>_xlfn.IFNA(VLOOKUP(Sales_Transactions[[#This Row],[Order ID]],Returned_Items[#All],2,FALSE),"Not Returned")</f>
        <v>Not Returned</v>
      </c>
    </row>
    <row r="2521" spans="1:34" x14ac:dyDescent="0.25">
      <c r="A2521">
        <v>57794</v>
      </c>
      <c r="C2521" t="s">
        <v>1258</v>
      </c>
      <c r="D2521" s="2" t="str">
        <f>TEXT(MID(Sales_Transactions[[#This Row],[Order Date]],2,5),"d/m/yyy")</f>
        <v>26/7/2009</v>
      </c>
      <c r="E2521" s="2" t="str">
        <f>TEXT(MID(Sales_Transactions[[#This Row],[Order Date]],2,5),"d")</f>
        <v>26</v>
      </c>
      <c r="F2521" s="2" t="str">
        <f>TEXT(MID(Sales_Transactions[[#This Row],[Order Date]],2,5),"m")</f>
        <v>7</v>
      </c>
      <c r="G2521" s="2" t="str">
        <f>TEXT(MID(Sales_Transactions[[#This Row],[Order Date]],2,5),"yyy")</f>
        <v>2009</v>
      </c>
      <c r="H2521" s="2" t="str">
        <f>TEXT(MID(Sales_Transactions[[#This Row],[Order Date]],2,5),"yyy/m")</f>
        <v>2009/7</v>
      </c>
      <c r="I2521" t="s">
        <v>22</v>
      </c>
      <c r="J2521">
        <f t="shared" si="234"/>
        <v>2</v>
      </c>
      <c r="K2521" s="2">
        <v>16</v>
      </c>
      <c r="L2521" s="3">
        <v>88.84</v>
      </c>
      <c r="M2521" s="4">
        <v>0.02</v>
      </c>
      <c r="N2521" s="5" t="s">
        <v>23</v>
      </c>
      <c r="O2521" s="3">
        <v>-46.92</v>
      </c>
      <c r="P2521" s="3">
        <v>4.9800000000000004</v>
      </c>
      <c r="Q2521" s="3">
        <v>6.07</v>
      </c>
      <c r="R2521" s="5" t="s">
        <v>163</v>
      </c>
      <c r="S2521" s="5" t="s">
        <v>2257</v>
      </c>
      <c r="T2521" s="5" t="str">
        <f t="shared" si="235"/>
        <v>Edward Becker</v>
      </c>
      <c r="U2521" t="s">
        <v>1988</v>
      </c>
      <c r="V2521" s="5" t="s">
        <v>74</v>
      </c>
      <c r="W2521" s="5" t="s">
        <v>28</v>
      </c>
      <c r="X2521" s="5" t="s">
        <v>75</v>
      </c>
      <c r="Y2521" s="5" t="s">
        <v>570</v>
      </c>
      <c r="Z2521" s="5" t="s">
        <v>43</v>
      </c>
      <c r="AA2521" s="4">
        <v>0.36</v>
      </c>
      <c r="AB2521" s="1">
        <v>40022</v>
      </c>
      <c r="AC2521" s="1">
        <v>30227</v>
      </c>
      <c r="AD2521">
        <f t="shared" si="236"/>
        <v>2</v>
      </c>
      <c r="AE2521">
        <f t="shared" ca="1" si="237"/>
        <v>41</v>
      </c>
      <c r="AF2521" t="str">
        <f t="shared" ca="1" si="238"/>
        <v>18-64</v>
      </c>
      <c r="AG2521" s="3">
        <f t="shared" si="239"/>
        <v>0.69056275</v>
      </c>
      <c r="AH2521" t="str">
        <f>_xlfn.IFNA(VLOOKUP(Sales_Transactions[[#This Row],[Order ID]],Returned_Items[#All],2,FALSE),"Not Returned")</f>
        <v>Not Returned</v>
      </c>
    </row>
    <row r="2522" spans="1:34" x14ac:dyDescent="0.25">
      <c r="A2522">
        <v>58054</v>
      </c>
      <c r="C2522" t="s">
        <v>831</v>
      </c>
      <c r="D2522" s="2" t="str">
        <f>TEXT(MID(Sales_Transactions[[#This Row],[Order Date]],2,5),"d/m/yyy")</f>
        <v>4/1/2011</v>
      </c>
      <c r="E2522" s="2" t="str">
        <f>TEXT(MID(Sales_Transactions[[#This Row],[Order Date]],2,5),"d")</f>
        <v>4</v>
      </c>
      <c r="F2522" s="2" t="str">
        <f>TEXT(MID(Sales_Transactions[[#This Row],[Order Date]],2,5),"m")</f>
        <v>1</v>
      </c>
      <c r="G2522" s="2" t="str">
        <f>TEXT(MID(Sales_Transactions[[#This Row],[Order Date]],2,5),"yyy")</f>
        <v>2011</v>
      </c>
      <c r="H2522" s="2" t="str">
        <f>TEXT(MID(Sales_Transactions[[#This Row],[Order Date]],2,5),"yyy/m")</f>
        <v>2011/1</v>
      </c>
      <c r="I2522" t="s">
        <v>33</v>
      </c>
      <c r="J2522">
        <f t="shared" si="234"/>
        <v>4</v>
      </c>
      <c r="K2522" s="2">
        <v>26</v>
      </c>
      <c r="L2522" s="3">
        <v>61.4</v>
      </c>
      <c r="M2522" s="4">
        <v>0.04</v>
      </c>
      <c r="N2522" s="5" t="s">
        <v>23</v>
      </c>
      <c r="O2522" s="3">
        <v>-92.11</v>
      </c>
      <c r="P2522" s="3">
        <v>2.08</v>
      </c>
      <c r="Q2522" s="3">
        <v>5.33</v>
      </c>
      <c r="R2522" s="5" t="s">
        <v>1789</v>
      </c>
      <c r="S2522" s="5" t="s">
        <v>1790</v>
      </c>
      <c r="T2522" s="5" t="str">
        <f t="shared" si="235"/>
        <v>David Philippe</v>
      </c>
      <c r="U2522" t="s">
        <v>1988</v>
      </c>
      <c r="V2522" s="5" t="s">
        <v>37</v>
      </c>
      <c r="W2522" s="5" t="s">
        <v>57</v>
      </c>
      <c r="X2522" s="5" t="s">
        <v>58</v>
      </c>
      <c r="Y2522" s="5" t="s">
        <v>335</v>
      </c>
      <c r="Z2522" s="5" t="s">
        <v>43</v>
      </c>
      <c r="AA2522" s="4">
        <v>0.43</v>
      </c>
      <c r="AB2522" s="1">
        <v>40547</v>
      </c>
      <c r="AC2522" s="1">
        <v>29990</v>
      </c>
      <c r="AD2522">
        <f t="shared" si="236"/>
        <v>0</v>
      </c>
      <c r="AE2522">
        <f t="shared" ca="1" si="237"/>
        <v>42</v>
      </c>
      <c r="AF2522" t="str">
        <f t="shared" ca="1" si="238"/>
        <v>18-64</v>
      </c>
      <c r="AG2522" s="3">
        <f t="shared" si="239"/>
        <v>0.284968</v>
      </c>
      <c r="AH2522" t="str">
        <f>_xlfn.IFNA(VLOOKUP(Sales_Transactions[[#This Row],[Order ID]],Returned_Items[#All],2,FALSE),"Not Returned")</f>
        <v>Not Returned</v>
      </c>
    </row>
    <row r="2523" spans="1:34" x14ac:dyDescent="0.25">
      <c r="A2523">
        <v>58113</v>
      </c>
      <c r="C2523" t="s">
        <v>2528</v>
      </c>
      <c r="D2523" s="2" t="str">
        <f>TEXT(MID(Sales_Transactions[[#This Row],[Order Date]],2,5),"d/m/yyy")</f>
        <v>1/2/2012</v>
      </c>
      <c r="E2523" s="2" t="str">
        <f>TEXT(MID(Sales_Transactions[[#This Row],[Order Date]],2,5),"d")</f>
        <v>1</v>
      </c>
      <c r="F2523" s="2" t="str">
        <f>TEXT(MID(Sales_Transactions[[#This Row],[Order Date]],2,5),"m")</f>
        <v>2</v>
      </c>
      <c r="G2523" s="2" t="str">
        <f>TEXT(MID(Sales_Transactions[[#This Row],[Order Date]],2,5),"yyy")</f>
        <v>2012</v>
      </c>
      <c r="H2523" s="2" t="str">
        <f>TEXT(MID(Sales_Transactions[[#This Row],[Order Date]],2,5),"yyy/m")</f>
        <v>2012/2</v>
      </c>
      <c r="I2523" t="s">
        <v>33</v>
      </c>
      <c r="J2523">
        <f t="shared" si="234"/>
        <v>4</v>
      </c>
      <c r="K2523" s="2">
        <v>48</v>
      </c>
      <c r="L2523" s="3">
        <v>362.71</v>
      </c>
      <c r="M2523" s="4">
        <v>7.0000000000000007E-2</v>
      </c>
      <c r="N2523" s="5" t="s">
        <v>23</v>
      </c>
      <c r="O2523" s="3">
        <v>-88.95</v>
      </c>
      <c r="P2523" s="3">
        <v>7.68</v>
      </c>
      <c r="Q2523" s="3">
        <v>6.16</v>
      </c>
      <c r="R2523" s="5" t="s">
        <v>2475</v>
      </c>
      <c r="S2523" s="5" t="s">
        <v>2476</v>
      </c>
      <c r="T2523" s="5" t="str">
        <f t="shared" si="235"/>
        <v>Anemone Ratner</v>
      </c>
      <c r="U2523" t="s">
        <v>1988</v>
      </c>
      <c r="V2523" s="5" t="s">
        <v>27</v>
      </c>
      <c r="W2523" s="5" t="s">
        <v>28</v>
      </c>
      <c r="X2523" s="5" t="s">
        <v>41</v>
      </c>
      <c r="Y2523" s="5" t="s">
        <v>1489</v>
      </c>
      <c r="Z2523" s="5" t="s">
        <v>43</v>
      </c>
      <c r="AA2523" s="4">
        <v>0.35</v>
      </c>
      <c r="AB2523" s="1">
        <v>40942</v>
      </c>
      <c r="AC2523" s="1">
        <v>29976</v>
      </c>
      <c r="AD2523">
        <f t="shared" si="236"/>
        <v>2</v>
      </c>
      <c r="AE2523">
        <f t="shared" ca="1" si="237"/>
        <v>42</v>
      </c>
      <c r="AF2523" t="str">
        <f t="shared" ca="1" si="238"/>
        <v>18-64</v>
      </c>
      <c r="AG2523" s="3">
        <f t="shared" si="239"/>
        <v>0.28822133333333333</v>
      </c>
      <c r="AH2523" t="str">
        <f>_xlfn.IFNA(VLOOKUP(Sales_Transactions[[#This Row],[Order ID]],Returned_Items[#All],2,FALSE),"Not Returned")</f>
        <v>Not Returned</v>
      </c>
    </row>
    <row r="2524" spans="1:34" x14ac:dyDescent="0.25">
      <c r="A2524">
        <v>58113</v>
      </c>
      <c r="C2524" t="s">
        <v>2528</v>
      </c>
      <c r="D2524" s="2" t="str">
        <f>TEXT(MID(Sales_Transactions[[#This Row],[Order Date]],2,5),"d/m/yyy")</f>
        <v>1/2/2012</v>
      </c>
      <c r="E2524" s="2" t="str">
        <f>TEXT(MID(Sales_Transactions[[#This Row],[Order Date]],2,5),"d")</f>
        <v>1</v>
      </c>
      <c r="F2524" s="2" t="str">
        <f>TEXT(MID(Sales_Transactions[[#This Row],[Order Date]],2,5),"m")</f>
        <v>2</v>
      </c>
      <c r="G2524" s="2" t="str">
        <f>TEXT(MID(Sales_Transactions[[#This Row],[Order Date]],2,5),"yyy")</f>
        <v>2012</v>
      </c>
      <c r="H2524" s="2" t="str">
        <f>TEXT(MID(Sales_Transactions[[#This Row],[Order Date]],2,5),"yyy/m")</f>
        <v>2012/2</v>
      </c>
      <c r="I2524" t="s">
        <v>33</v>
      </c>
      <c r="J2524">
        <f t="shared" si="234"/>
        <v>4</v>
      </c>
      <c r="K2524" s="2">
        <v>12</v>
      </c>
      <c r="L2524" s="3">
        <v>2077.1875</v>
      </c>
      <c r="M2524" s="4">
        <v>0.05</v>
      </c>
      <c r="N2524" s="5" t="s">
        <v>67</v>
      </c>
      <c r="O2524" s="3">
        <v>-38.07</v>
      </c>
      <c r="P2524" s="3">
        <v>200.99</v>
      </c>
      <c r="Q2524" s="3">
        <v>4.2</v>
      </c>
      <c r="R2524" s="5" t="s">
        <v>2475</v>
      </c>
      <c r="S2524" s="5" t="s">
        <v>2476</v>
      </c>
      <c r="T2524" s="5" t="str">
        <f t="shared" si="235"/>
        <v>Anemone Ratner</v>
      </c>
      <c r="U2524" t="s">
        <v>1988</v>
      </c>
      <c r="V2524" s="5" t="s">
        <v>27</v>
      </c>
      <c r="W2524" s="5" t="s">
        <v>48</v>
      </c>
      <c r="X2524" s="5" t="s">
        <v>49</v>
      </c>
      <c r="Y2524" s="5" t="s">
        <v>759</v>
      </c>
      <c r="Z2524" s="5" t="s">
        <v>43</v>
      </c>
      <c r="AA2524" s="4">
        <v>0.59</v>
      </c>
      <c r="AB2524" s="1">
        <v>40942</v>
      </c>
      <c r="AC2524" s="1">
        <v>29913</v>
      </c>
      <c r="AD2524">
        <f t="shared" si="236"/>
        <v>2</v>
      </c>
      <c r="AE2524">
        <f t="shared" ca="1" si="237"/>
        <v>42</v>
      </c>
      <c r="AF2524" t="str">
        <f t="shared" ca="1" si="238"/>
        <v>18-64</v>
      </c>
      <c r="AG2524" s="3">
        <f t="shared" si="239"/>
        <v>17.090792083333334</v>
      </c>
      <c r="AH2524" t="str">
        <f>_xlfn.IFNA(VLOOKUP(Sales_Transactions[[#This Row],[Order ID]],Returned_Items[#All],2,FALSE),"Not Returned")</f>
        <v>Not Returned</v>
      </c>
    </row>
    <row r="2525" spans="1:34" x14ac:dyDescent="0.25">
      <c r="A2525">
        <v>58528</v>
      </c>
      <c r="C2525" t="s">
        <v>2529</v>
      </c>
      <c r="D2525" s="2" t="str">
        <f>TEXT(MID(Sales_Transactions[[#This Row],[Order Date]],2,5),"d/m/yyy")</f>
        <v>27/10/2010</v>
      </c>
      <c r="E2525" s="2" t="str">
        <f>TEXT(MID(Sales_Transactions[[#This Row],[Order Date]],2,5),"d")</f>
        <v>27</v>
      </c>
      <c r="F2525" s="2" t="str">
        <f>TEXT(MID(Sales_Transactions[[#This Row],[Order Date]],2,5),"m")</f>
        <v>10</v>
      </c>
      <c r="G2525" s="2" t="str">
        <f>TEXT(MID(Sales_Transactions[[#This Row],[Order Date]],2,5),"yyy")</f>
        <v>2010</v>
      </c>
      <c r="H2525" s="2" t="str">
        <f>TEXT(MID(Sales_Transactions[[#This Row],[Order Date]],2,5),"yyy/m")</f>
        <v>2010/10</v>
      </c>
      <c r="I2525" t="s">
        <v>78</v>
      </c>
      <c r="J2525">
        <f t="shared" si="234"/>
        <v>3</v>
      </c>
      <c r="K2525" s="2">
        <v>14</v>
      </c>
      <c r="L2525" s="3">
        <v>700.95</v>
      </c>
      <c r="M2525" s="4">
        <v>0</v>
      </c>
      <c r="N2525" s="5" t="s">
        <v>23</v>
      </c>
      <c r="O2525" s="3">
        <v>233.8</v>
      </c>
      <c r="P2525" s="3">
        <v>46.89</v>
      </c>
      <c r="Q2525" s="3">
        <v>5.0999999999999996</v>
      </c>
      <c r="R2525" s="5" t="s">
        <v>2013</v>
      </c>
      <c r="S2525" s="5" t="s">
        <v>2444</v>
      </c>
      <c r="T2525" s="5" t="str">
        <f t="shared" si="235"/>
        <v>Janet Martin</v>
      </c>
      <c r="U2525" t="s">
        <v>1988</v>
      </c>
      <c r="V2525" s="5" t="s">
        <v>47</v>
      </c>
      <c r="W2525" s="5" t="s">
        <v>28</v>
      </c>
      <c r="X2525" s="5" t="s">
        <v>38</v>
      </c>
      <c r="Y2525" s="5" t="s">
        <v>575</v>
      </c>
      <c r="Z2525" s="5" t="s">
        <v>56</v>
      </c>
      <c r="AA2525" s="4">
        <v>0.46</v>
      </c>
      <c r="AB2525" s="1">
        <v>40479</v>
      </c>
      <c r="AC2525" s="1">
        <v>29528</v>
      </c>
      <c r="AD2525">
        <f t="shared" si="236"/>
        <v>1</v>
      </c>
      <c r="AE2525">
        <f t="shared" ca="1" si="237"/>
        <v>43</v>
      </c>
      <c r="AF2525" t="str">
        <f t="shared" ca="1" si="238"/>
        <v>18-64</v>
      </c>
      <c r="AG2525" s="3">
        <f t="shared" si="239"/>
        <v>3.7135714285714285</v>
      </c>
      <c r="AH2525" t="str">
        <f>_xlfn.IFNA(VLOOKUP(Sales_Transactions[[#This Row],[Order ID]],Returned_Items[#All],2,FALSE),"Not Returned")</f>
        <v>Not Returned</v>
      </c>
    </row>
    <row r="2526" spans="1:34" hidden="1" x14ac:dyDescent="0.25">
      <c r="A2526">
        <v>58528</v>
      </c>
      <c r="C2526" t="s">
        <v>2529</v>
      </c>
      <c r="D2526" s="2" t="str">
        <f>TEXT(MID(Sales_Transactions[[#This Row],[Order Date]],2,5),"d/m/yyy")</f>
        <v>27/10/2010</v>
      </c>
      <c r="E2526" s="2" t="str">
        <f>TEXT(MID(Sales_Transactions[[#This Row],[Order Date]],2,5),"d")</f>
        <v>27</v>
      </c>
      <c r="F2526" s="2" t="str">
        <f>TEXT(MID(Sales_Transactions[[#This Row],[Order Date]],2,5),"m")</f>
        <v>10</v>
      </c>
      <c r="G2526" s="2" t="str">
        <f>TEXT(MID(Sales_Transactions[[#This Row],[Order Date]],2,5),"yyy")</f>
        <v>2010</v>
      </c>
      <c r="H2526" s="2" t="str">
        <f>TEXT(MID(Sales_Transactions[[#This Row],[Order Date]],2,5),"yyy/m")</f>
        <v>2010/10</v>
      </c>
      <c r="I2526" t="s">
        <v>78</v>
      </c>
      <c r="J2526">
        <f t="shared" si="234"/>
        <v>3</v>
      </c>
      <c r="K2526" s="2">
        <v>41</v>
      </c>
      <c r="L2526">
        <v>159.74</v>
      </c>
      <c r="M2526">
        <v>0.08</v>
      </c>
      <c r="N2526" t="s">
        <v>279</v>
      </c>
      <c r="O2526">
        <v>-9.14</v>
      </c>
      <c r="P2526">
        <v>3.69</v>
      </c>
      <c r="Q2526">
        <v>2.5</v>
      </c>
      <c r="R2526" t="s">
        <v>2013</v>
      </c>
      <c r="S2526" t="s">
        <v>2444</v>
      </c>
      <c r="T2526" t="str">
        <f t="shared" si="235"/>
        <v>Janet Martin</v>
      </c>
      <c r="U2526" t="s">
        <v>1988</v>
      </c>
      <c r="V2526" t="s">
        <v>47</v>
      </c>
      <c r="W2526" t="s">
        <v>28</v>
      </c>
      <c r="X2526" t="s">
        <v>98</v>
      </c>
      <c r="Y2526" t="s">
        <v>1098</v>
      </c>
      <c r="Z2526" t="s">
        <v>43</v>
      </c>
      <c r="AA2526">
        <v>0.39</v>
      </c>
      <c r="AB2526" s="1">
        <v>40479</v>
      </c>
      <c r="AC2526" s="1">
        <v>30174</v>
      </c>
      <c r="AD2526">
        <f t="shared" si="236"/>
        <v>1</v>
      </c>
      <c r="AE2526">
        <f t="shared" ca="1" si="237"/>
        <v>41</v>
      </c>
      <c r="AF2526" t="str">
        <f t="shared" ca="1" si="238"/>
        <v>18-64</v>
      </c>
      <c r="AG2526">
        <f t="shared" si="239"/>
        <v>0.15090360975609757</v>
      </c>
      <c r="AH2526" t="str">
        <f>_xlfn.IFNA(VLOOKUP(Sales_Transactions[[#This Row],[Order ID]],Returned_Items[#All],2,FALSE),"Not Returned")</f>
        <v>Not Returned</v>
      </c>
    </row>
    <row r="2527" spans="1:34" x14ac:dyDescent="0.25">
      <c r="A2527">
        <v>58598</v>
      </c>
      <c r="C2527" t="s">
        <v>2530</v>
      </c>
      <c r="D2527" s="2" t="str">
        <f>TEXT(MID(Sales_Transactions[[#This Row],[Order Date]],2,5),"d/m/yyy")</f>
        <v>22/8/2011</v>
      </c>
      <c r="E2527" s="2" t="str">
        <f>TEXT(MID(Sales_Transactions[[#This Row],[Order Date]],2,5),"d")</f>
        <v>22</v>
      </c>
      <c r="F2527" s="2" t="str">
        <f>TEXT(MID(Sales_Transactions[[#This Row],[Order Date]],2,5),"m")</f>
        <v>8</v>
      </c>
      <c r="G2527" s="2" t="str">
        <f>TEXT(MID(Sales_Transactions[[#This Row],[Order Date]],2,5),"yyy")</f>
        <v>2011</v>
      </c>
      <c r="H2527" s="2" t="str">
        <f>TEXT(MID(Sales_Transactions[[#This Row],[Order Date]],2,5),"yyy/m")</f>
        <v>2011/8</v>
      </c>
      <c r="I2527" t="s">
        <v>78</v>
      </c>
      <c r="J2527">
        <f t="shared" si="234"/>
        <v>3</v>
      </c>
      <c r="K2527" s="2">
        <v>50</v>
      </c>
      <c r="L2527" s="3">
        <v>13608.83</v>
      </c>
      <c r="M2527" s="4">
        <v>0.1</v>
      </c>
      <c r="N2527" s="5" t="s">
        <v>34</v>
      </c>
      <c r="O2527" s="3">
        <v>1342.93</v>
      </c>
      <c r="P2527" s="3">
        <v>300.98</v>
      </c>
      <c r="Q2527" s="3">
        <v>64.73</v>
      </c>
      <c r="R2527" s="5" t="s">
        <v>163</v>
      </c>
      <c r="S2527" s="5" t="s">
        <v>2236</v>
      </c>
      <c r="T2527" s="5" t="str">
        <f t="shared" si="235"/>
        <v>Edward Nazzal</v>
      </c>
      <c r="U2527" t="s">
        <v>1988</v>
      </c>
      <c r="V2527" s="5" t="s">
        <v>74</v>
      </c>
      <c r="W2527" s="5" t="s">
        <v>57</v>
      </c>
      <c r="X2527" s="5" t="s">
        <v>154</v>
      </c>
      <c r="Y2527" s="5" t="s">
        <v>252</v>
      </c>
      <c r="Z2527" s="5" t="s">
        <v>40</v>
      </c>
      <c r="AA2527" s="4">
        <v>0.56000000000000005</v>
      </c>
      <c r="AB2527" s="1">
        <v>40778</v>
      </c>
      <c r="AC2527" s="1">
        <v>29991</v>
      </c>
      <c r="AD2527">
        <f t="shared" si="236"/>
        <v>1</v>
      </c>
      <c r="AE2527">
        <f t="shared" ca="1" si="237"/>
        <v>42</v>
      </c>
      <c r="AF2527" t="str">
        <f t="shared" ca="1" si="238"/>
        <v>18-64</v>
      </c>
      <c r="AG2527" s="3">
        <f t="shared" si="239"/>
        <v>7.3081804000000012</v>
      </c>
      <c r="AH2527" t="str">
        <f>_xlfn.IFNA(VLOOKUP(Sales_Transactions[[#This Row],[Order ID]],Returned_Items[#All],2,FALSE),"Not Returned")</f>
        <v>Not Returned</v>
      </c>
    </row>
    <row r="2528" spans="1:34" x14ac:dyDescent="0.25">
      <c r="A2528">
        <v>58598</v>
      </c>
      <c r="C2528" t="s">
        <v>2530</v>
      </c>
      <c r="D2528" s="2" t="str">
        <f>TEXT(MID(Sales_Transactions[[#This Row],[Order Date]],2,5),"d/m/yyy")</f>
        <v>22/8/2011</v>
      </c>
      <c r="E2528" s="2" t="str">
        <f>TEXT(MID(Sales_Transactions[[#This Row],[Order Date]],2,5),"d")</f>
        <v>22</v>
      </c>
      <c r="F2528" s="2" t="str">
        <f>TEXT(MID(Sales_Transactions[[#This Row],[Order Date]],2,5),"m")</f>
        <v>8</v>
      </c>
      <c r="G2528" s="2" t="str">
        <f>TEXT(MID(Sales_Transactions[[#This Row],[Order Date]],2,5),"yyy")</f>
        <v>2011</v>
      </c>
      <c r="H2528" s="2" t="str">
        <f>TEXT(MID(Sales_Transactions[[#This Row],[Order Date]],2,5),"yyy/m")</f>
        <v>2011/8</v>
      </c>
      <c r="I2528" t="s">
        <v>78</v>
      </c>
      <c r="J2528">
        <f t="shared" si="234"/>
        <v>3</v>
      </c>
      <c r="K2528" s="2">
        <v>25</v>
      </c>
      <c r="L2528" s="3">
        <v>89.32</v>
      </c>
      <c r="M2528" s="4">
        <v>0.01</v>
      </c>
      <c r="N2528" s="5" t="s">
        <v>23</v>
      </c>
      <c r="O2528" s="3">
        <v>33.46</v>
      </c>
      <c r="P2528" s="3">
        <v>3.41</v>
      </c>
      <c r="Q2528" s="3">
        <v>0.7</v>
      </c>
      <c r="R2528" s="5" t="s">
        <v>163</v>
      </c>
      <c r="S2528" s="5" t="s">
        <v>2236</v>
      </c>
      <c r="T2528" s="5" t="str">
        <f t="shared" si="235"/>
        <v>Edward Nazzal</v>
      </c>
      <c r="U2528" t="s">
        <v>1988</v>
      </c>
      <c r="V2528" s="5" t="s">
        <v>74</v>
      </c>
      <c r="W2528" s="5" t="s">
        <v>28</v>
      </c>
      <c r="X2528" s="5" t="s">
        <v>82</v>
      </c>
      <c r="Y2528" s="5" t="s">
        <v>2531</v>
      </c>
      <c r="Z2528" s="5" t="s">
        <v>84</v>
      </c>
      <c r="AA2528" s="4">
        <v>0.37</v>
      </c>
      <c r="AB2528" s="1">
        <v>40778</v>
      </c>
      <c r="AC2528" s="1">
        <v>30156</v>
      </c>
      <c r="AD2528">
        <f t="shared" si="236"/>
        <v>1</v>
      </c>
      <c r="AE2528">
        <f t="shared" ca="1" si="237"/>
        <v>42</v>
      </c>
      <c r="AF2528" t="str">
        <f t="shared" ca="1" si="238"/>
        <v>18-64</v>
      </c>
      <c r="AG2528" s="3">
        <f t="shared" si="239"/>
        <v>0.16438635999999998</v>
      </c>
      <c r="AH2528" t="str">
        <f>_xlfn.IFNA(VLOOKUP(Sales_Transactions[[#This Row],[Order ID]],Returned_Items[#All],2,FALSE),"Not Returned")</f>
        <v>Not Returned</v>
      </c>
    </row>
    <row r="2529" spans="1:34" x14ac:dyDescent="0.25">
      <c r="A2529">
        <v>58851</v>
      </c>
      <c r="C2529" t="s">
        <v>705</v>
      </c>
      <c r="D2529" s="2" t="str">
        <f>TEXT(MID(Sales_Transactions[[#This Row],[Order Date]],2,5),"d/m/yyy")</f>
        <v>7/6/2010</v>
      </c>
      <c r="E2529" s="2" t="str">
        <f>TEXT(MID(Sales_Transactions[[#This Row],[Order Date]],2,5),"d")</f>
        <v>7</v>
      </c>
      <c r="F2529" s="2" t="str">
        <f>TEXT(MID(Sales_Transactions[[#This Row],[Order Date]],2,5),"m")</f>
        <v>6</v>
      </c>
      <c r="G2529" s="2" t="str">
        <f>TEXT(MID(Sales_Transactions[[#This Row],[Order Date]],2,5),"yyy")</f>
        <v>2010</v>
      </c>
      <c r="H2529" s="2" t="str">
        <f>TEXT(MID(Sales_Transactions[[#This Row],[Order Date]],2,5),"yyy/m")</f>
        <v>2010/6</v>
      </c>
      <c r="I2529" t="s">
        <v>22</v>
      </c>
      <c r="J2529">
        <f t="shared" si="234"/>
        <v>2</v>
      </c>
      <c r="K2529" s="2">
        <v>3</v>
      </c>
      <c r="L2529" s="3">
        <v>23.93</v>
      </c>
      <c r="M2529" s="4">
        <v>0.1</v>
      </c>
      <c r="N2529" s="5" t="s">
        <v>23</v>
      </c>
      <c r="O2529" s="3">
        <v>-6.39</v>
      </c>
      <c r="P2529" s="3">
        <v>8.34</v>
      </c>
      <c r="Q2529" s="3">
        <v>0.96</v>
      </c>
      <c r="R2529" s="5" t="s">
        <v>143</v>
      </c>
      <c r="S2529" s="5" t="s">
        <v>2247</v>
      </c>
      <c r="T2529" s="5" t="str">
        <f t="shared" si="235"/>
        <v>Alan Hwang</v>
      </c>
      <c r="U2529" t="s">
        <v>1988</v>
      </c>
      <c r="V2529" s="5" t="s">
        <v>47</v>
      </c>
      <c r="W2529" s="5" t="s">
        <v>57</v>
      </c>
      <c r="X2529" s="5" t="s">
        <v>58</v>
      </c>
      <c r="Y2529" s="5" t="s">
        <v>2333</v>
      </c>
      <c r="Z2529" s="5" t="s">
        <v>84</v>
      </c>
      <c r="AA2529" s="4">
        <v>0.43</v>
      </c>
      <c r="AB2529" s="1">
        <v>40340</v>
      </c>
      <c r="AC2529" s="1">
        <v>29785</v>
      </c>
      <c r="AD2529">
        <f t="shared" si="236"/>
        <v>4</v>
      </c>
      <c r="AE2529">
        <f t="shared" ca="1" si="237"/>
        <v>43</v>
      </c>
      <c r="AF2529" t="str">
        <f t="shared" ca="1" si="238"/>
        <v>18-64</v>
      </c>
      <c r="AG2529" s="3">
        <f t="shared" si="239"/>
        <v>3.0972200000000001</v>
      </c>
      <c r="AH2529" t="str">
        <f>_xlfn.IFNA(VLOOKUP(Sales_Transactions[[#This Row],[Order ID]],Returned_Items[#All],2,FALSE),"Not Returned")</f>
        <v>Not Returned</v>
      </c>
    </row>
    <row r="2530" spans="1:34" x14ac:dyDescent="0.25">
      <c r="A2530">
        <v>58851</v>
      </c>
      <c r="C2530" t="s">
        <v>705</v>
      </c>
      <c r="D2530" s="2" t="str">
        <f>TEXT(MID(Sales_Transactions[[#This Row],[Order Date]],2,5),"d/m/yyy")</f>
        <v>7/6/2010</v>
      </c>
      <c r="E2530" s="2" t="str">
        <f>TEXT(MID(Sales_Transactions[[#This Row],[Order Date]],2,5),"d")</f>
        <v>7</v>
      </c>
      <c r="F2530" s="2" t="str">
        <f>TEXT(MID(Sales_Transactions[[#This Row],[Order Date]],2,5),"m")</f>
        <v>6</v>
      </c>
      <c r="G2530" s="2" t="str">
        <f>TEXT(MID(Sales_Transactions[[#This Row],[Order Date]],2,5),"yyy")</f>
        <v>2010</v>
      </c>
      <c r="H2530" s="2" t="str">
        <f>TEXT(MID(Sales_Transactions[[#This Row],[Order Date]],2,5),"yyy/m")</f>
        <v>2010/6</v>
      </c>
      <c r="I2530" t="s">
        <v>22</v>
      </c>
      <c r="J2530">
        <f t="shared" si="234"/>
        <v>2</v>
      </c>
      <c r="K2530" s="2">
        <v>14</v>
      </c>
      <c r="L2530" s="3">
        <v>2027.55</v>
      </c>
      <c r="M2530" s="4">
        <v>0.04</v>
      </c>
      <c r="N2530" s="5" t="s">
        <v>23</v>
      </c>
      <c r="O2530" s="3">
        <v>537.4</v>
      </c>
      <c r="P2530" s="3">
        <v>140.99</v>
      </c>
      <c r="Q2530" s="3">
        <v>13.99</v>
      </c>
      <c r="R2530" s="5" t="s">
        <v>143</v>
      </c>
      <c r="S2530" s="5" t="s">
        <v>2247</v>
      </c>
      <c r="T2530" s="5" t="str">
        <f t="shared" si="235"/>
        <v>Alan Hwang</v>
      </c>
      <c r="U2530" t="s">
        <v>1988</v>
      </c>
      <c r="V2530" s="5" t="s">
        <v>47</v>
      </c>
      <c r="W2530" s="5" t="s">
        <v>48</v>
      </c>
      <c r="X2530" s="5" t="s">
        <v>324</v>
      </c>
      <c r="Y2530" s="5" t="s">
        <v>762</v>
      </c>
      <c r="Z2530" s="5" t="s">
        <v>56</v>
      </c>
      <c r="AA2530" s="4">
        <v>0.37</v>
      </c>
      <c r="AB2530" s="1">
        <v>40343</v>
      </c>
      <c r="AC2530" s="1">
        <v>29839</v>
      </c>
      <c r="AD2530">
        <f t="shared" si="236"/>
        <v>7</v>
      </c>
      <c r="AE2530">
        <f t="shared" ca="1" si="237"/>
        <v>42</v>
      </c>
      <c r="AF2530" t="str">
        <f t="shared" ca="1" si="238"/>
        <v>18-64</v>
      </c>
      <c r="AG2530" s="3">
        <f t="shared" si="239"/>
        <v>11.065971714285714</v>
      </c>
      <c r="AH2530" t="str">
        <f>_xlfn.IFNA(VLOOKUP(Sales_Transactions[[#This Row],[Order ID]],Returned_Items[#All],2,FALSE),"Not Returned")</f>
        <v>Not Returned</v>
      </c>
    </row>
    <row r="2531" spans="1:34" x14ac:dyDescent="0.25">
      <c r="A2531">
        <v>58853</v>
      </c>
      <c r="C2531" t="s">
        <v>684</v>
      </c>
      <c r="D2531" s="2" t="str">
        <f>TEXT(MID(Sales_Transactions[[#This Row],[Order Date]],2,5),"d/m/yyy")</f>
        <v>13/5/2012</v>
      </c>
      <c r="E2531" s="2" t="str">
        <f>TEXT(MID(Sales_Transactions[[#This Row],[Order Date]],2,5),"d")</f>
        <v>13</v>
      </c>
      <c r="F2531" s="2" t="str">
        <f>TEXT(MID(Sales_Transactions[[#This Row],[Order Date]],2,5),"m")</f>
        <v>5</v>
      </c>
      <c r="G2531" s="2" t="str">
        <f>TEXT(MID(Sales_Transactions[[#This Row],[Order Date]],2,5),"yyy")</f>
        <v>2012</v>
      </c>
      <c r="H2531" s="2" t="str">
        <f>TEXT(MID(Sales_Transactions[[#This Row],[Order Date]],2,5),"yyy/m")</f>
        <v>2012/5</v>
      </c>
      <c r="I2531" t="s">
        <v>101</v>
      </c>
      <c r="J2531">
        <f t="shared" si="234"/>
        <v>1</v>
      </c>
      <c r="K2531" s="2">
        <v>27</v>
      </c>
      <c r="L2531" s="3">
        <v>5307.5</v>
      </c>
      <c r="M2531" s="4">
        <v>0.09</v>
      </c>
      <c r="N2531" s="5" t="s">
        <v>34</v>
      </c>
      <c r="O2531" s="3">
        <v>1116.67</v>
      </c>
      <c r="P2531" s="3">
        <v>200.98</v>
      </c>
      <c r="Q2531" s="3">
        <v>23.76</v>
      </c>
      <c r="R2531" s="5" t="s">
        <v>157</v>
      </c>
      <c r="S2531" s="5" t="s">
        <v>2294</v>
      </c>
      <c r="T2531" s="5" t="str">
        <f t="shared" si="235"/>
        <v>Eugene Hildebrand</v>
      </c>
      <c r="U2531" t="s">
        <v>1988</v>
      </c>
      <c r="V2531" s="5" t="s">
        <v>74</v>
      </c>
      <c r="W2531" s="5" t="s">
        <v>57</v>
      </c>
      <c r="X2531" s="5" t="s">
        <v>154</v>
      </c>
      <c r="Y2531" s="5" t="s">
        <v>730</v>
      </c>
      <c r="Z2531" s="5" t="s">
        <v>40</v>
      </c>
      <c r="AA2531" s="4">
        <v>0.57999999999999996</v>
      </c>
      <c r="AB2531" s="1">
        <v>41043</v>
      </c>
      <c r="AC2531" s="1">
        <v>29739</v>
      </c>
      <c r="AD2531">
        <f t="shared" si="236"/>
        <v>1</v>
      </c>
      <c r="AE2531">
        <f t="shared" ca="1" si="237"/>
        <v>43</v>
      </c>
      <c r="AF2531" t="str">
        <f t="shared" ca="1" si="238"/>
        <v>18-64</v>
      </c>
      <c r="AG2531" s="3">
        <f t="shared" si="239"/>
        <v>8.3170043703703698</v>
      </c>
      <c r="AH2531" t="str">
        <f>_xlfn.IFNA(VLOOKUP(Sales_Transactions[[#This Row],[Order ID]],Returned_Items[#All],2,FALSE),"Not Returned")</f>
        <v>Not Returned</v>
      </c>
    </row>
    <row r="2532" spans="1:34" x14ac:dyDescent="0.25">
      <c r="A2532">
        <v>59015</v>
      </c>
      <c r="C2532" t="s">
        <v>942</v>
      </c>
      <c r="D2532" s="2" t="str">
        <f>TEXT(MID(Sales_Transactions[[#This Row],[Order Date]],2,5),"d/m/yyy")</f>
        <v>26/5/2012</v>
      </c>
      <c r="E2532" s="2" t="str">
        <f>TEXT(MID(Sales_Transactions[[#This Row],[Order Date]],2,5),"d")</f>
        <v>26</v>
      </c>
      <c r="F2532" s="2" t="str">
        <f>TEXT(MID(Sales_Transactions[[#This Row],[Order Date]],2,5),"m")</f>
        <v>5</v>
      </c>
      <c r="G2532" s="2" t="str">
        <f>TEXT(MID(Sales_Transactions[[#This Row],[Order Date]],2,5),"yyy")</f>
        <v>2012</v>
      </c>
      <c r="H2532" s="2" t="str">
        <f>TEXT(MID(Sales_Transactions[[#This Row],[Order Date]],2,5),"yyy/m")</f>
        <v>2012/5</v>
      </c>
      <c r="I2532" t="s">
        <v>78</v>
      </c>
      <c r="J2532">
        <f t="shared" si="234"/>
        <v>3</v>
      </c>
      <c r="K2532" s="2">
        <v>32</v>
      </c>
      <c r="L2532" s="3">
        <v>254.46</v>
      </c>
      <c r="M2532" s="4">
        <v>0.09</v>
      </c>
      <c r="N2532" s="5" t="s">
        <v>23</v>
      </c>
      <c r="O2532" s="3">
        <v>23.5</v>
      </c>
      <c r="P2532" s="3">
        <v>8.5</v>
      </c>
      <c r="Q2532" s="3">
        <v>1.99</v>
      </c>
      <c r="R2532" s="5" t="s">
        <v>234</v>
      </c>
      <c r="S2532" s="5" t="s">
        <v>2532</v>
      </c>
      <c r="T2532" s="5" t="str">
        <f t="shared" si="235"/>
        <v>Andrew Roberts</v>
      </c>
      <c r="U2532" t="s">
        <v>1988</v>
      </c>
      <c r="V2532" s="5" t="s">
        <v>27</v>
      </c>
      <c r="W2532" s="5" t="s">
        <v>48</v>
      </c>
      <c r="X2532" s="5" t="s">
        <v>87</v>
      </c>
      <c r="Y2532" s="5" t="s">
        <v>1505</v>
      </c>
      <c r="Z2532" s="5" t="s">
        <v>60</v>
      </c>
      <c r="AA2532" s="4">
        <v>0.49</v>
      </c>
      <c r="AB2532" s="1">
        <v>41056</v>
      </c>
      <c r="AC2532" s="1">
        <v>17435</v>
      </c>
      <c r="AD2532">
        <f t="shared" si="236"/>
        <v>1</v>
      </c>
      <c r="AE2532">
        <f t="shared" ca="1" si="237"/>
        <v>76</v>
      </c>
      <c r="AF2532" t="str">
        <f t="shared" ca="1" si="238"/>
        <v>Over 65</v>
      </c>
      <c r="AG2532" s="3">
        <f t="shared" si="239"/>
        <v>0.32757343750000001</v>
      </c>
      <c r="AH2532" t="str">
        <f>_xlfn.IFNA(VLOOKUP(Sales_Transactions[[#This Row],[Order ID]],Returned_Items[#All],2,FALSE),"Not Returned")</f>
        <v>Not Returned</v>
      </c>
    </row>
    <row r="2533" spans="1:34" x14ac:dyDescent="0.25">
      <c r="A2533">
        <v>59015</v>
      </c>
      <c r="C2533" t="s">
        <v>942</v>
      </c>
      <c r="D2533" s="2" t="str">
        <f>TEXT(MID(Sales_Transactions[[#This Row],[Order Date]],2,5),"d/m/yyy")</f>
        <v>26/5/2012</v>
      </c>
      <c r="E2533" s="2" t="str">
        <f>TEXT(MID(Sales_Transactions[[#This Row],[Order Date]],2,5),"d")</f>
        <v>26</v>
      </c>
      <c r="F2533" s="2" t="str">
        <f>TEXT(MID(Sales_Transactions[[#This Row],[Order Date]],2,5),"m")</f>
        <v>5</v>
      </c>
      <c r="G2533" s="2" t="str">
        <f>TEXT(MID(Sales_Transactions[[#This Row],[Order Date]],2,5),"yyy")</f>
        <v>2012</v>
      </c>
      <c r="H2533" s="2" t="str">
        <f>TEXT(MID(Sales_Transactions[[#This Row],[Order Date]],2,5),"yyy/m")</f>
        <v>2012/5</v>
      </c>
      <c r="I2533" t="s">
        <v>78</v>
      </c>
      <c r="J2533">
        <f t="shared" si="234"/>
        <v>3</v>
      </c>
      <c r="K2533" s="2">
        <v>32</v>
      </c>
      <c r="L2533" s="3">
        <v>278.19</v>
      </c>
      <c r="M2533" s="4">
        <v>0.02</v>
      </c>
      <c r="N2533" s="5" t="s">
        <v>23</v>
      </c>
      <c r="O2533" s="3">
        <v>149.38999999999999</v>
      </c>
      <c r="P2533" s="3">
        <v>8.34</v>
      </c>
      <c r="Q2533" s="3">
        <v>0.96</v>
      </c>
      <c r="R2533" s="5" t="s">
        <v>234</v>
      </c>
      <c r="S2533" s="5" t="s">
        <v>2532</v>
      </c>
      <c r="T2533" s="5" t="str">
        <f t="shared" si="235"/>
        <v>Andrew Roberts</v>
      </c>
      <c r="U2533" t="s">
        <v>1988</v>
      </c>
      <c r="V2533" s="5" t="s">
        <v>27</v>
      </c>
      <c r="W2533" s="5" t="s">
        <v>57</v>
      </c>
      <c r="X2533" s="5" t="s">
        <v>58</v>
      </c>
      <c r="Y2533" s="5" t="s">
        <v>2333</v>
      </c>
      <c r="Z2533" s="5" t="s">
        <v>84</v>
      </c>
      <c r="AA2533" s="4">
        <v>0.43</v>
      </c>
      <c r="AB2533" s="1">
        <v>41056</v>
      </c>
      <c r="AC2533" s="1">
        <v>23814</v>
      </c>
      <c r="AD2533">
        <f t="shared" si="236"/>
        <v>1</v>
      </c>
      <c r="AE2533">
        <f t="shared" ca="1" si="237"/>
        <v>59</v>
      </c>
      <c r="AF2533" t="str">
        <f t="shared" ca="1" si="238"/>
        <v>18-64</v>
      </c>
      <c r="AG2533" s="3">
        <f t="shared" si="239"/>
        <v>0.29057287499999995</v>
      </c>
      <c r="AH2533" t="str">
        <f>_xlfn.IFNA(VLOOKUP(Sales_Transactions[[#This Row],[Order ID]],Returned_Items[#All],2,FALSE),"Not Returned")</f>
        <v>Not Returned</v>
      </c>
    </row>
    <row r="2534" spans="1:34" x14ac:dyDescent="0.25">
      <c r="A2534">
        <v>59015</v>
      </c>
      <c r="C2534" t="s">
        <v>942</v>
      </c>
      <c r="D2534" s="2" t="str">
        <f>TEXT(MID(Sales_Transactions[[#This Row],[Order Date]],2,5),"d/m/yyy")</f>
        <v>26/5/2012</v>
      </c>
      <c r="E2534" s="2" t="str">
        <f>TEXT(MID(Sales_Transactions[[#This Row],[Order Date]],2,5),"d")</f>
        <v>26</v>
      </c>
      <c r="F2534" s="2" t="str">
        <f>TEXT(MID(Sales_Transactions[[#This Row],[Order Date]],2,5),"m")</f>
        <v>5</v>
      </c>
      <c r="G2534" s="2" t="str">
        <f>TEXT(MID(Sales_Transactions[[#This Row],[Order Date]],2,5),"yyy")</f>
        <v>2012</v>
      </c>
      <c r="H2534" s="2" t="str">
        <f>TEXT(MID(Sales_Transactions[[#This Row],[Order Date]],2,5),"yyy/m")</f>
        <v>2012/5</v>
      </c>
      <c r="I2534" t="s">
        <v>78</v>
      </c>
      <c r="J2534">
        <f t="shared" si="234"/>
        <v>3</v>
      </c>
      <c r="K2534" s="2">
        <v>32</v>
      </c>
      <c r="L2534" s="3">
        <v>1662.33</v>
      </c>
      <c r="M2534" s="4">
        <v>0.02</v>
      </c>
      <c r="N2534" s="5" t="s">
        <v>23</v>
      </c>
      <c r="O2534" s="3">
        <v>783.84</v>
      </c>
      <c r="P2534" s="3">
        <v>48.91</v>
      </c>
      <c r="Q2534" s="3">
        <v>5.81</v>
      </c>
      <c r="R2534" s="5" t="s">
        <v>234</v>
      </c>
      <c r="S2534" s="5" t="s">
        <v>2532</v>
      </c>
      <c r="T2534" s="5" t="str">
        <f t="shared" si="235"/>
        <v>Andrew Roberts</v>
      </c>
      <c r="U2534" t="s">
        <v>1988</v>
      </c>
      <c r="V2534" s="5" t="s">
        <v>27</v>
      </c>
      <c r="W2534" s="5" t="s">
        <v>28</v>
      </c>
      <c r="X2534" s="5" t="s">
        <v>75</v>
      </c>
      <c r="Y2534" s="5" t="s">
        <v>273</v>
      </c>
      <c r="Z2534" s="5" t="s">
        <v>43</v>
      </c>
      <c r="AA2534" s="4">
        <v>0.38</v>
      </c>
      <c r="AB2534" s="1">
        <v>41057</v>
      </c>
      <c r="AC2534" s="1">
        <v>23848</v>
      </c>
      <c r="AD2534">
        <f t="shared" si="236"/>
        <v>2</v>
      </c>
      <c r="AE2534">
        <f t="shared" ca="1" si="237"/>
        <v>59</v>
      </c>
      <c r="AF2534" t="str">
        <f t="shared" ca="1" si="238"/>
        <v>18-64</v>
      </c>
      <c r="AG2534" s="3">
        <f t="shared" si="239"/>
        <v>1.7096943124999999</v>
      </c>
      <c r="AH2534" t="str">
        <f>_xlfn.IFNA(VLOOKUP(Sales_Transactions[[#This Row],[Order ID]],Returned_Items[#All],2,FALSE),"Not Returned")</f>
        <v>Not Returned</v>
      </c>
    </row>
    <row r="2535" spans="1:34" x14ac:dyDescent="0.25">
      <c r="A2535">
        <v>59075</v>
      </c>
      <c r="C2535" t="s">
        <v>1921</v>
      </c>
      <c r="D2535" s="2" t="str">
        <f>TEXT(MID(Sales_Transactions[[#This Row],[Order Date]],2,5),"d/m/yyy")</f>
        <v>26/2/2012</v>
      </c>
      <c r="E2535" s="2" t="str">
        <f>TEXT(MID(Sales_Transactions[[#This Row],[Order Date]],2,5),"d")</f>
        <v>26</v>
      </c>
      <c r="F2535" s="2" t="str">
        <f>TEXT(MID(Sales_Transactions[[#This Row],[Order Date]],2,5),"m")</f>
        <v>2</v>
      </c>
      <c r="G2535" s="2" t="str">
        <f>TEXT(MID(Sales_Transactions[[#This Row],[Order Date]],2,5),"yyy")</f>
        <v>2012</v>
      </c>
      <c r="H2535" s="2" t="str">
        <f>TEXT(MID(Sales_Transactions[[#This Row],[Order Date]],2,5),"yyy/m")</f>
        <v>2012/2</v>
      </c>
      <c r="I2535" t="s">
        <v>22</v>
      </c>
      <c r="J2535">
        <f t="shared" si="234"/>
        <v>2</v>
      </c>
      <c r="K2535" s="2">
        <v>38</v>
      </c>
      <c r="L2535" s="3">
        <v>425.91</v>
      </c>
      <c r="M2535" s="4">
        <v>0.02</v>
      </c>
      <c r="N2535" s="5" t="s">
        <v>23</v>
      </c>
      <c r="O2535" s="3">
        <v>55.06</v>
      </c>
      <c r="P2535" s="3">
        <v>11.19</v>
      </c>
      <c r="Q2535" s="3">
        <v>5.03</v>
      </c>
      <c r="R2535" s="5" t="s">
        <v>1789</v>
      </c>
      <c r="S2535" s="5" t="s">
        <v>929</v>
      </c>
      <c r="T2535" s="5" t="str">
        <f t="shared" si="235"/>
        <v>David Smith</v>
      </c>
      <c r="U2535" t="s">
        <v>1988</v>
      </c>
      <c r="V2535" s="5" t="s">
        <v>27</v>
      </c>
      <c r="W2535" s="5" t="s">
        <v>28</v>
      </c>
      <c r="X2535" s="5" t="s">
        <v>75</v>
      </c>
      <c r="Y2535" s="5" t="s">
        <v>2487</v>
      </c>
      <c r="Z2535" s="5" t="s">
        <v>43</v>
      </c>
      <c r="AA2535" s="4">
        <v>0.37</v>
      </c>
      <c r="AB2535" s="1">
        <v>40968</v>
      </c>
      <c r="AC2535" s="1">
        <v>24068</v>
      </c>
      <c r="AD2535">
        <f t="shared" si="236"/>
        <v>3</v>
      </c>
      <c r="AE2535">
        <f t="shared" ca="1" si="237"/>
        <v>58</v>
      </c>
      <c r="AF2535" t="str">
        <f t="shared" ca="1" si="238"/>
        <v>18-64</v>
      </c>
      <c r="AG2535" s="3">
        <f t="shared" si="239"/>
        <v>0.42678321052631579</v>
      </c>
      <c r="AH2535" t="str">
        <f>_xlfn.IFNA(VLOOKUP(Sales_Transactions[[#This Row],[Order ID]],Returned_Items[#All],2,FALSE),"Not Returned")</f>
        <v>Not Returned</v>
      </c>
    </row>
    <row r="2536" spans="1:34" x14ac:dyDescent="0.25">
      <c r="A2536">
        <v>59108</v>
      </c>
      <c r="C2536" t="s">
        <v>2235</v>
      </c>
      <c r="D2536" s="2" t="str">
        <f>TEXT(MID(Sales_Transactions[[#This Row],[Order Date]],2,5),"d/m/yyy")</f>
        <v>7/10/2011</v>
      </c>
      <c r="E2536" s="2" t="str">
        <f>TEXT(MID(Sales_Transactions[[#This Row],[Order Date]],2,5),"d")</f>
        <v>7</v>
      </c>
      <c r="F2536" s="2" t="str">
        <f>TEXT(MID(Sales_Transactions[[#This Row],[Order Date]],2,5),"m")</f>
        <v>10</v>
      </c>
      <c r="G2536" s="2" t="str">
        <f>TEXT(MID(Sales_Transactions[[#This Row],[Order Date]],2,5),"yyy")</f>
        <v>2011</v>
      </c>
      <c r="H2536" s="2" t="str">
        <f>TEXT(MID(Sales_Transactions[[#This Row],[Order Date]],2,5),"yyy/m")</f>
        <v>2011/10</v>
      </c>
      <c r="I2536" t="s">
        <v>22</v>
      </c>
      <c r="J2536">
        <f t="shared" si="234"/>
        <v>2</v>
      </c>
      <c r="K2536" s="2">
        <v>21</v>
      </c>
      <c r="L2536" s="3">
        <v>68.53</v>
      </c>
      <c r="M2536" s="4">
        <v>0.09</v>
      </c>
      <c r="N2536" s="5" t="s">
        <v>23</v>
      </c>
      <c r="O2536" s="3">
        <v>-59.97</v>
      </c>
      <c r="P2536" s="3">
        <v>3.28</v>
      </c>
      <c r="Q2536" s="3">
        <v>3.97</v>
      </c>
      <c r="R2536" s="5" t="s">
        <v>163</v>
      </c>
      <c r="S2536" s="5" t="s">
        <v>2257</v>
      </c>
      <c r="T2536" s="5" t="str">
        <f t="shared" si="235"/>
        <v>Edward Becker</v>
      </c>
      <c r="U2536" t="s">
        <v>1988</v>
      </c>
      <c r="V2536" s="5" t="s">
        <v>47</v>
      </c>
      <c r="W2536" s="5" t="s">
        <v>28</v>
      </c>
      <c r="X2536" s="5" t="s">
        <v>124</v>
      </c>
      <c r="Y2536" s="5" t="s">
        <v>959</v>
      </c>
      <c r="Z2536" s="5" t="s">
        <v>84</v>
      </c>
      <c r="AA2536" s="4">
        <v>0.56000000000000005</v>
      </c>
      <c r="AB2536" s="1">
        <v>40828</v>
      </c>
      <c r="AC2536" s="1">
        <v>23940</v>
      </c>
      <c r="AD2536">
        <f t="shared" si="236"/>
        <v>5</v>
      </c>
      <c r="AE2536">
        <f t="shared" ca="1" si="237"/>
        <v>59</v>
      </c>
      <c r="AF2536" t="str">
        <f t="shared" ca="1" si="238"/>
        <v>18-64</v>
      </c>
      <c r="AG2536" s="3">
        <f t="shared" si="239"/>
        <v>0.3450975238095238</v>
      </c>
      <c r="AH2536" t="str">
        <f>_xlfn.IFNA(VLOOKUP(Sales_Transactions[[#This Row],[Order ID]],Returned_Items[#All],2,FALSE),"Not Returned")</f>
        <v>Not Returned</v>
      </c>
    </row>
    <row r="2537" spans="1:34" x14ac:dyDescent="0.25">
      <c r="A2537">
        <v>59108</v>
      </c>
      <c r="C2537" t="s">
        <v>2235</v>
      </c>
      <c r="D2537" s="2" t="str">
        <f>TEXT(MID(Sales_Transactions[[#This Row],[Order Date]],2,5),"d/m/yyy")</f>
        <v>7/10/2011</v>
      </c>
      <c r="E2537" s="2" t="str">
        <f>TEXT(MID(Sales_Transactions[[#This Row],[Order Date]],2,5),"d")</f>
        <v>7</v>
      </c>
      <c r="F2537" s="2" t="str">
        <f>TEXT(MID(Sales_Transactions[[#This Row],[Order Date]],2,5),"m")</f>
        <v>10</v>
      </c>
      <c r="G2537" s="2" t="str">
        <f>TEXT(MID(Sales_Transactions[[#This Row],[Order Date]],2,5),"yyy")</f>
        <v>2011</v>
      </c>
      <c r="H2537" s="2" t="str">
        <f>TEXT(MID(Sales_Transactions[[#This Row],[Order Date]],2,5),"yyy/m")</f>
        <v>2011/10</v>
      </c>
      <c r="I2537" t="s">
        <v>22</v>
      </c>
      <c r="J2537">
        <f t="shared" si="234"/>
        <v>2</v>
      </c>
      <c r="K2537" s="2">
        <v>39</v>
      </c>
      <c r="L2537" s="3">
        <v>4215.83</v>
      </c>
      <c r="M2537" s="4">
        <v>0.02</v>
      </c>
      <c r="N2537" s="5" t="s">
        <v>23</v>
      </c>
      <c r="O2537" s="3">
        <v>972.19</v>
      </c>
      <c r="P2537" s="3">
        <v>125.99</v>
      </c>
      <c r="Q2537" s="3">
        <v>8.99</v>
      </c>
      <c r="R2537" s="5" t="s">
        <v>163</v>
      </c>
      <c r="S2537" s="5" t="s">
        <v>2257</v>
      </c>
      <c r="T2537" s="5" t="str">
        <f t="shared" si="235"/>
        <v>Edward Becker</v>
      </c>
      <c r="U2537" t="s">
        <v>1988</v>
      </c>
      <c r="V2537" s="5" t="s">
        <v>47</v>
      </c>
      <c r="W2537" s="5" t="s">
        <v>48</v>
      </c>
      <c r="X2537" s="5" t="s">
        <v>49</v>
      </c>
      <c r="Y2537" s="5" t="s">
        <v>1610</v>
      </c>
      <c r="Z2537" s="5" t="s">
        <v>43</v>
      </c>
      <c r="AA2537" s="4">
        <v>0.59</v>
      </c>
      <c r="AB2537" s="1">
        <v>40832</v>
      </c>
      <c r="AC2537" s="1">
        <v>23539</v>
      </c>
      <c r="AD2537">
        <f t="shared" si="236"/>
        <v>9</v>
      </c>
      <c r="AE2537">
        <f t="shared" ca="1" si="237"/>
        <v>60</v>
      </c>
      <c r="AF2537" t="str">
        <f t="shared" ca="1" si="238"/>
        <v>18-64</v>
      </c>
      <c r="AG2537" s="3">
        <f t="shared" si="239"/>
        <v>3.4603795384615386</v>
      </c>
      <c r="AH2537" t="str">
        <f>_xlfn.IFNA(VLOOKUP(Sales_Transactions[[#This Row],[Order ID]],Returned_Items[#All],2,FALSE),"Not Returned")</f>
        <v>Not Returned</v>
      </c>
    </row>
    <row r="2538" spans="1:34" x14ac:dyDescent="0.25">
      <c r="A2538">
        <v>59589</v>
      </c>
      <c r="C2538" t="s">
        <v>845</v>
      </c>
      <c r="D2538" s="2" t="str">
        <f>TEXT(MID(Sales_Transactions[[#This Row],[Order Date]],2,5),"d/m/yyy")</f>
        <v>11/4/2012</v>
      </c>
      <c r="E2538" s="2" t="str">
        <f>TEXT(MID(Sales_Transactions[[#This Row],[Order Date]],2,5),"d")</f>
        <v>11</v>
      </c>
      <c r="F2538" s="2" t="str">
        <f>TEXT(MID(Sales_Transactions[[#This Row],[Order Date]],2,5),"m")</f>
        <v>4</v>
      </c>
      <c r="G2538" s="2" t="str">
        <f>TEXT(MID(Sales_Transactions[[#This Row],[Order Date]],2,5),"yyy")</f>
        <v>2012</v>
      </c>
      <c r="H2538" s="2" t="str">
        <f>TEXT(MID(Sales_Transactions[[#This Row],[Order Date]],2,5),"yyy/m")</f>
        <v>2012/4</v>
      </c>
      <c r="I2538" t="s">
        <v>78</v>
      </c>
      <c r="J2538">
        <f t="shared" si="234"/>
        <v>3</v>
      </c>
      <c r="K2538" s="2">
        <v>25</v>
      </c>
      <c r="L2538" s="3">
        <v>1610.26</v>
      </c>
      <c r="M2538" s="4">
        <v>0.06</v>
      </c>
      <c r="N2538" s="5" t="s">
        <v>23</v>
      </c>
      <c r="O2538" s="3">
        <v>122.42</v>
      </c>
      <c r="P2538" s="3">
        <v>64.98</v>
      </c>
      <c r="Q2538" s="3">
        <v>6.88</v>
      </c>
      <c r="R2538" s="5" t="s">
        <v>2344</v>
      </c>
      <c r="S2538" s="5" t="s">
        <v>2345</v>
      </c>
      <c r="T2538" s="5" t="str">
        <f t="shared" si="235"/>
        <v>Magdelene Morse</v>
      </c>
      <c r="U2538" t="s">
        <v>1988</v>
      </c>
      <c r="V2538" s="5" t="s">
        <v>74</v>
      </c>
      <c r="W2538" s="5" t="s">
        <v>28</v>
      </c>
      <c r="X2538" s="5" t="s">
        <v>29</v>
      </c>
      <c r="Y2538" s="5" t="s">
        <v>865</v>
      </c>
      <c r="Z2538" s="5" t="s">
        <v>43</v>
      </c>
      <c r="AA2538" s="4">
        <v>0.73</v>
      </c>
      <c r="AB2538" s="1">
        <v>41010</v>
      </c>
      <c r="AC2538" s="1">
        <v>23148</v>
      </c>
      <c r="AD2538">
        <f t="shared" si="236"/>
        <v>0</v>
      </c>
      <c r="AE2538">
        <f t="shared" ca="1" si="237"/>
        <v>61</v>
      </c>
      <c r="AF2538" t="str">
        <f t="shared" ca="1" si="238"/>
        <v>18-64</v>
      </c>
      <c r="AG2538" s="3">
        <f t="shared" si="239"/>
        <v>2.8728404799999998</v>
      </c>
      <c r="AH2538" t="str">
        <f>_xlfn.IFNA(VLOOKUP(Sales_Transactions[[#This Row],[Order ID]],Returned_Items[#All],2,FALSE),"Not Returned")</f>
        <v>Not Returned</v>
      </c>
    </row>
    <row r="2539" spans="1:34" x14ac:dyDescent="0.25">
      <c r="A2539">
        <v>59685</v>
      </c>
      <c r="C2539" t="s">
        <v>1317</v>
      </c>
      <c r="D2539" s="2" t="str">
        <f>TEXT(MID(Sales_Transactions[[#This Row],[Order Date]],2,5),"d/m/yyy")</f>
        <v>10/12/2012</v>
      </c>
      <c r="E2539" s="2" t="str">
        <f>TEXT(MID(Sales_Transactions[[#This Row],[Order Date]],2,5),"d")</f>
        <v>10</v>
      </c>
      <c r="F2539" s="2" t="str">
        <f>TEXT(MID(Sales_Transactions[[#This Row],[Order Date]],2,5),"m")</f>
        <v>12</v>
      </c>
      <c r="G2539" s="2" t="str">
        <f>TEXT(MID(Sales_Transactions[[#This Row],[Order Date]],2,5),"yyy")</f>
        <v>2012</v>
      </c>
      <c r="H2539" s="2" t="str">
        <f>TEXT(MID(Sales_Transactions[[#This Row],[Order Date]],2,5),"yyy/m")</f>
        <v>2012/12</v>
      </c>
      <c r="I2539" t="s">
        <v>101</v>
      </c>
      <c r="J2539">
        <f t="shared" si="234"/>
        <v>1</v>
      </c>
      <c r="K2539" s="2">
        <v>12</v>
      </c>
      <c r="L2539" s="3">
        <v>505.2</v>
      </c>
      <c r="M2539" s="4">
        <v>0.05</v>
      </c>
      <c r="N2539" s="5" t="s">
        <v>23</v>
      </c>
      <c r="O2539" s="3">
        <v>78.98</v>
      </c>
      <c r="P2539" s="3">
        <v>40.98</v>
      </c>
      <c r="Q2539" s="3">
        <v>5.33</v>
      </c>
      <c r="R2539" s="5" t="s">
        <v>110</v>
      </c>
      <c r="S2539" s="5" t="s">
        <v>2320</v>
      </c>
      <c r="T2539" s="5" t="str">
        <f t="shared" si="235"/>
        <v>Jim Mitchum</v>
      </c>
      <c r="U2539" t="s">
        <v>1988</v>
      </c>
      <c r="V2539" s="5" t="s">
        <v>37</v>
      </c>
      <c r="W2539" s="5" t="s">
        <v>28</v>
      </c>
      <c r="X2539" s="5" t="s">
        <v>38</v>
      </c>
      <c r="Y2539" s="5" t="s">
        <v>1159</v>
      </c>
      <c r="Z2539" s="5" t="s">
        <v>43</v>
      </c>
      <c r="AA2539" s="4">
        <v>0.56999999999999995</v>
      </c>
      <c r="AB2539" s="1">
        <v>41255</v>
      </c>
      <c r="AC2539" s="1">
        <v>23294</v>
      </c>
      <c r="AD2539">
        <f t="shared" si="236"/>
        <v>2</v>
      </c>
      <c r="AE2539">
        <f t="shared" ca="1" si="237"/>
        <v>60</v>
      </c>
      <c r="AF2539" t="str">
        <f t="shared" ca="1" si="238"/>
        <v>18-64</v>
      </c>
      <c r="AG2539" s="3">
        <f t="shared" si="239"/>
        <v>3.8574591666666662</v>
      </c>
      <c r="AH2539" t="str">
        <f>_xlfn.IFNA(VLOOKUP(Sales_Transactions[[#This Row],[Order ID]],Returned_Items[#All],2,FALSE),"Not Returned")</f>
        <v>Not Returned</v>
      </c>
    </row>
    <row r="2540" spans="1:34" x14ac:dyDescent="0.25">
      <c r="A2540">
        <v>59685</v>
      </c>
      <c r="C2540" t="s">
        <v>1317</v>
      </c>
      <c r="D2540" s="2" t="str">
        <f>TEXT(MID(Sales_Transactions[[#This Row],[Order Date]],2,5),"d/m/yyy")</f>
        <v>10/12/2012</v>
      </c>
      <c r="E2540" s="2" t="str">
        <f>TEXT(MID(Sales_Transactions[[#This Row],[Order Date]],2,5),"d")</f>
        <v>10</v>
      </c>
      <c r="F2540" s="2" t="str">
        <f>TEXT(MID(Sales_Transactions[[#This Row],[Order Date]],2,5),"m")</f>
        <v>12</v>
      </c>
      <c r="G2540" s="2" t="str">
        <f>TEXT(MID(Sales_Transactions[[#This Row],[Order Date]],2,5),"yyy")</f>
        <v>2012</v>
      </c>
      <c r="H2540" s="2" t="str">
        <f>TEXT(MID(Sales_Transactions[[#This Row],[Order Date]],2,5),"yyy/m")</f>
        <v>2012/12</v>
      </c>
      <c r="I2540" t="s">
        <v>101</v>
      </c>
      <c r="J2540">
        <f t="shared" si="234"/>
        <v>1</v>
      </c>
      <c r="K2540" s="2">
        <v>46</v>
      </c>
      <c r="L2540" s="3">
        <v>562.91</v>
      </c>
      <c r="M2540" s="4">
        <v>0.1</v>
      </c>
      <c r="N2540" s="5" t="s">
        <v>23</v>
      </c>
      <c r="O2540" s="3">
        <v>-560.29</v>
      </c>
      <c r="P2540" s="3">
        <v>12.99</v>
      </c>
      <c r="Q2540" s="3">
        <v>14.37</v>
      </c>
      <c r="R2540" s="5" t="s">
        <v>110</v>
      </c>
      <c r="S2540" s="5" t="s">
        <v>2320</v>
      </c>
      <c r="T2540" s="5" t="str">
        <f t="shared" si="235"/>
        <v>Jim Mitchum</v>
      </c>
      <c r="U2540" t="s">
        <v>1988</v>
      </c>
      <c r="V2540" s="5" t="s">
        <v>37</v>
      </c>
      <c r="W2540" s="5" t="s">
        <v>57</v>
      </c>
      <c r="X2540" s="5" t="s">
        <v>58</v>
      </c>
      <c r="Y2540" s="5" t="s">
        <v>2001</v>
      </c>
      <c r="Z2540" s="5" t="s">
        <v>31</v>
      </c>
      <c r="AA2540" s="4">
        <v>0.73</v>
      </c>
      <c r="AB2540" s="1">
        <v>41254</v>
      </c>
      <c r="AC2540" s="1">
        <v>23250</v>
      </c>
      <c r="AD2540">
        <f t="shared" si="236"/>
        <v>1</v>
      </c>
      <c r="AE2540">
        <f t="shared" ca="1" si="237"/>
        <v>60</v>
      </c>
      <c r="AF2540" t="str">
        <f t="shared" ca="1" si="238"/>
        <v>18-64</v>
      </c>
      <c r="AG2540" s="3">
        <f t="shared" si="239"/>
        <v>0.59450021739130432</v>
      </c>
      <c r="AH2540" t="str">
        <f>_xlfn.IFNA(VLOOKUP(Sales_Transactions[[#This Row],[Order ID]],Returned_Items[#All],2,FALSE),"Not Returned")</f>
        <v>Not Returned</v>
      </c>
    </row>
    <row r="2541" spans="1:34" x14ac:dyDescent="0.25">
      <c r="A2541">
        <v>59845</v>
      </c>
      <c r="C2541" t="s">
        <v>1093</v>
      </c>
      <c r="D2541" s="2" t="str">
        <f>TEXT(MID(Sales_Transactions[[#This Row],[Order Date]],2,5),"d/m/yyy")</f>
        <v>22/12/2009</v>
      </c>
      <c r="E2541" s="2" t="str">
        <f>TEXT(MID(Sales_Transactions[[#This Row],[Order Date]],2,5),"d")</f>
        <v>22</v>
      </c>
      <c r="F2541" s="2" t="str">
        <f>TEXT(MID(Sales_Transactions[[#This Row],[Order Date]],2,5),"m")</f>
        <v>12</v>
      </c>
      <c r="G2541" s="2" t="str">
        <f>TEXT(MID(Sales_Transactions[[#This Row],[Order Date]],2,5),"yyy")</f>
        <v>2009</v>
      </c>
      <c r="H2541" s="2" t="str">
        <f>TEXT(MID(Sales_Transactions[[#This Row],[Order Date]],2,5),"yyy/m")</f>
        <v>2009/12</v>
      </c>
      <c r="I2541" t="s">
        <v>22</v>
      </c>
      <c r="J2541">
        <f t="shared" si="234"/>
        <v>2</v>
      </c>
      <c r="K2541" s="2">
        <v>42</v>
      </c>
      <c r="L2541" s="3">
        <v>200.1</v>
      </c>
      <c r="M2541" s="4">
        <v>0.04</v>
      </c>
      <c r="N2541" s="5" t="s">
        <v>23</v>
      </c>
      <c r="O2541" s="3">
        <v>3.02</v>
      </c>
      <c r="P2541" s="3">
        <v>4.71</v>
      </c>
      <c r="Q2541" s="3">
        <v>0.7</v>
      </c>
      <c r="R2541" s="5" t="s">
        <v>2245</v>
      </c>
      <c r="S2541" s="5" t="s">
        <v>119</v>
      </c>
      <c r="T2541" s="5" t="str">
        <f t="shared" si="235"/>
        <v>Ed Ludwig</v>
      </c>
      <c r="U2541" t="s">
        <v>1988</v>
      </c>
      <c r="V2541" s="5" t="s">
        <v>37</v>
      </c>
      <c r="W2541" s="5" t="s">
        <v>28</v>
      </c>
      <c r="X2541" s="5" t="s">
        <v>82</v>
      </c>
      <c r="Y2541" s="5" t="s">
        <v>117</v>
      </c>
      <c r="Z2541" s="5" t="s">
        <v>84</v>
      </c>
      <c r="AA2541" s="4">
        <v>0.8</v>
      </c>
      <c r="AB2541" s="1">
        <v>40173</v>
      </c>
      <c r="AC2541" s="1">
        <v>23115</v>
      </c>
      <c r="AD2541">
        <f t="shared" si="236"/>
        <v>4</v>
      </c>
      <c r="AE2541">
        <f t="shared" ca="1" si="237"/>
        <v>61</v>
      </c>
      <c r="AF2541" t="str">
        <f t="shared" ca="1" si="238"/>
        <v>18-64</v>
      </c>
      <c r="AG2541" s="3">
        <f t="shared" si="239"/>
        <v>0.12876466666666667</v>
      </c>
      <c r="AH2541" t="str">
        <f>_xlfn.IFNA(VLOOKUP(Sales_Transactions[[#This Row],[Order ID]],Returned_Items[#All],2,FALSE),"Not Returned")</f>
        <v>Not Returned</v>
      </c>
    </row>
    <row r="2542" spans="1:34" x14ac:dyDescent="0.25">
      <c r="A2542">
        <v>59845</v>
      </c>
      <c r="C2542" t="s">
        <v>1093</v>
      </c>
      <c r="D2542" s="2" t="str">
        <f>TEXT(MID(Sales_Transactions[[#This Row],[Order Date]],2,5),"d/m/yyy")</f>
        <v>22/12/2009</v>
      </c>
      <c r="E2542" s="2" t="str">
        <f>TEXT(MID(Sales_Transactions[[#This Row],[Order Date]],2,5),"d")</f>
        <v>22</v>
      </c>
      <c r="F2542" s="2" t="str">
        <f>TEXT(MID(Sales_Transactions[[#This Row],[Order Date]],2,5),"m")</f>
        <v>12</v>
      </c>
      <c r="G2542" s="2" t="str">
        <f>TEXT(MID(Sales_Transactions[[#This Row],[Order Date]],2,5),"yyy")</f>
        <v>2009</v>
      </c>
      <c r="H2542" s="2" t="str">
        <f>TEXT(MID(Sales_Transactions[[#This Row],[Order Date]],2,5),"yyy/m")</f>
        <v>2009/12</v>
      </c>
      <c r="I2542" t="s">
        <v>22</v>
      </c>
      <c r="J2542">
        <f t="shared" si="234"/>
        <v>2</v>
      </c>
      <c r="K2542" s="2">
        <v>28</v>
      </c>
      <c r="L2542" s="3">
        <v>120.54</v>
      </c>
      <c r="M2542" s="4">
        <v>0.06</v>
      </c>
      <c r="N2542" s="5" t="s">
        <v>23</v>
      </c>
      <c r="O2542" s="3">
        <v>6.52</v>
      </c>
      <c r="P2542" s="3">
        <v>4.2</v>
      </c>
      <c r="Q2542" s="3">
        <v>2.2599999999999998</v>
      </c>
      <c r="R2542" s="5" t="s">
        <v>2245</v>
      </c>
      <c r="S2542" s="5" t="s">
        <v>119</v>
      </c>
      <c r="T2542" s="5" t="str">
        <f t="shared" si="235"/>
        <v>Ed Ludwig</v>
      </c>
      <c r="U2542" t="s">
        <v>1988</v>
      </c>
      <c r="V2542" s="5" t="s">
        <v>37</v>
      </c>
      <c r="W2542" s="5" t="s">
        <v>28</v>
      </c>
      <c r="X2542" s="5" t="s">
        <v>75</v>
      </c>
      <c r="Y2542" s="5" t="s">
        <v>2533</v>
      </c>
      <c r="Z2542" s="5" t="s">
        <v>84</v>
      </c>
      <c r="AA2542" s="4">
        <v>0.36</v>
      </c>
      <c r="AB2542" s="1">
        <v>40174</v>
      </c>
      <c r="AC2542" s="1">
        <v>23442</v>
      </c>
      <c r="AD2542">
        <f t="shared" si="236"/>
        <v>5</v>
      </c>
      <c r="AE2542">
        <f t="shared" ca="1" si="237"/>
        <v>60</v>
      </c>
      <c r="AF2542" t="str">
        <f t="shared" ca="1" si="238"/>
        <v>18-64</v>
      </c>
      <c r="AG2542" s="3">
        <f t="shared" si="239"/>
        <v>0.23062428571428573</v>
      </c>
      <c r="AH2542" t="str">
        <f>_xlfn.IFNA(VLOOKUP(Sales_Transactions[[#This Row],[Order ID]],Returned_Items[#All],2,FALSE),"Not Returned")</f>
        <v>Not Returned</v>
      </c>
    </row>
    <row r="2543" spans="1:34" hidden="1" x14ac:dyDescent="0.25">
      <c r="A2543">
        <v>134</v>
      </c>
      <c r="C2543" t="s">
        <v>2534</v>
      </c>
      <c r="D2543" s="2" t="str">
        <f>TEXT(MID(Sales_Transactions[[#This Row],[Order Date]],2,5),"d/m/yyy")</f>
        <v>30/4/2012</v>
      </c>
      <c r="E2543" s="2" t="str">
        <f>TEXT(MID(Sales_Transactions[[#This Row],[Order Date]],2,5),"d")</f>
        <v>30</v>
      </c>
      <c r="F2543" s="2" t="str">
        <f>TEXT(MID(Sales_Transactions[[#This Row],[Order Date]],2,5),"m")</f>
        <v>4</v>
      </c>
      <c r="G2543" s="2" t="str">
        <f>TEXT(MID(Sales_Transactions[[#This Row],[Order Date]],2,5),"yyy")</f>
        <v>2012</v>
      </c>
      <c r="H2543" s="2" t="str">
        <f>TEXT(MID(Sales_Transactions[[#This Row],[Order Date]],2,5),"yyy/m")</f>
        <v>2012/4</v>
      </c>
      <c r="I2543" t="s">
        <v>52</v>
      </c>
      <c r="J2543">
        <f t="shared" si="234"/>
        <v>1</v>
      </c>
      <c r="K2543" s="2">
        <v>11</v>
      </c>
      <c r="L2543">
        <v>1132.5999999999999</v>
      </c>
      <c r="M2543">
        <v>0.01</v>
      </c>
      <c r="N2543" t="s">
        <v>23</v>
      </c>
      <c r="O2543">
        <v>-310.20999999999998</v>
      </c>
      <c r="P2543">
        <v>95.99</v>
      </c>
      <c r="Q2543">
        <v>35</v>
      </c>
      <c r="R2543" t="s">
        <v>1775</v>
      </c>
      <c r="S2543" t="s">
        <v>2535</v>
      </c>
      <c r="T2543" t="str">
        <f t="shared" si="235"/>
        <v>Michael Dominguez</v>
      </c>
      <c r="U2543" t="s">
        <v>1988</v>
      </c>
      <c r="V2543" t="s">
        <v>74</v>
      </c>
      <c r="W2543" t="s">
        <v>28</v>
      </c>
      <c r="X2543" t="s">
        <v>29</v>
      </c>
      <c r="Y2543" t="s">
        <v>2536</v>
      </c>
      <c r="Z2543" t="s">
        <v>31</v>
      </c>
      <c r="AA2543"/>
      <c r="AB2543" s="1">
        <v>41031</v>
      </c>
      <c r="AC2543" s="1">
        <v>23601</v>
      </c>
      <c r="AD2543">
        <f t="shared" si="236"/>
        <v>2</v>
      </c>
      <c r="AE2543">
        <f t="shared" ca="1" si="237"/>
        <v>59</v>
      </c>
      <c r="AF2543" t="str">
        <f t="shared" ca="1" si="238"/>
        <v>18-64</v>
      </c>
      <c r="AG2543">
        <f t="shared" si="239"/>
        <v>11.907309181818182</v>
      </c>
      <c r="AH2543" t="str">
        <f>_xlfn.IFNA(VLOOKUP(Sales_Transactions[[#This Row],[Order ID]],Returned_Items[#All],2,FALSE),"Not Returned")</f>
        <v>Returned</v>
      </c>
    </row>
    <row r="2544" spans="1:34" x14ac:dyDescent="0.25">
      <c r="A2544">
        <v>740</v>
      </c>
      <c r="C2544" t="s">
        <v>2537</v>
      </c>
      <c r="D2544" s="2" t="str">
        <f>TEXT(MID(Sales_Transactions[[#This Row],[Order Date]],2,5),"d/m/yyy")</f>
        <v>15/7/2011</v>
      </c>
      <c r="E2544" s="2" t="str">
        <f>TEXT(MID(Sales_Transactions[[#This Row],[Order Date]],2,5),"d")</f>
        <v>15</v>
      </c>
      <c r="F2544" s="2" t="str">
        <f>TEXT(MID(Sales_Transactions[[#This Row],[Order Date]],2,5),"m")</f>
        <v>7</v>
      </c>
      <c r="G2544" s="2" t="str">
        <f>TEXT(MID(Sales_Transactions[[#This Row],[Order Date]],2,5),"yyy")</f>
        <v>2011</v>
      </c>
      <c r="H2544" s="2" t="str">
        <f>TEXT(MID(Sales_Transactions[[#This Row],[Order Date]],2,5),"yyy/m")</f>
        <v>2011/7</v>
      </c>
      <c r="I2544" t="s">
        <v>78</v>
      </c>
      <c r="J2544">
        <f t="shared" si="234"/>
        <v>3</v>
      </c>
      <c r="K2544" s="2">
        <v>6</v>
      </c>
      <c r="L2544" s="3">
        <v>28.01</v>
      </c>
      <c r="M2544" s="4">
        <v>0.09</v>
      </c>
      <c r="N2544" s="5" t="s">
        <v>23</v>
      </c>
      <c r="O2544" s="3">
        <v>3.46</v>
      </c>
      <c r="P2544" s="3">
        <v>4.9800000000000004</v>
      </c>
      <c r="Q2544" s="3">
        <v>0.49</v>
      </c>
      <c r="R2544" s="5" t="s">
        <v>375</v>
      </c>
      <c r="S2544" s="5" t="s">
        <v>2538</v>
      </c>
      <c r="T2544" s="5" t="str">
        <f t="shared" si="235"/>
        <v>Thomas Boland</v>
      </c>
      <c r="U2544" t="s">
        <v>1988</v>
      </c>
      <c r="V2544" s="5" t="s">
        <v>47</v>
      </c>
      <c r="W2544" s="5" t="s">
        <v>28</v>
      </c>
      <c r="X2544" s="5" t="s">
        <v>115</v>
      </c>
      <c r="Y2544" s="5" t="s">
        <v>1455</v>
      </c>
      <c r="Z2544" s="5" t="s">
        <v>43</v>
      </c>
      <c r="AA2544" s="4">
        <v>0.39</v>
      </c>
      <c r="AB2544" s="1">
        <v>40739</v>
      </c>
      <c r="AC2544" s="1">
        <v>22793</v>
      </c>
      <c r="AD2544">
        <f t="shared" si="236"/>
        <v>0</v>
      </c>
      <c r="AE2544">
        <f t="shared" ca="1" si="237"/>
        <v>62</v>
      </c>
      <c r="AF2544" t="str">
        <f t="shared" ca="1" si="238"/>
        <v>18-64</v>
      </c>
      <c r="AG2544" s="3">
        <f t="shared" si="239"/>
        <v>0.91091966666666668</v>
      </c>
      <c r="AH2544" t="str">
        <f>_xlfn.IFNA(VLOOKUP(Sales_Transactions[[#This Row],[Order ID]],Returned_Items[#All],2,FALSE),"Not Returned")</f>
        <v>Returned</v>
      </c>
    </row>
    <row r="2545" spans="1:34" x14ac:dyDescent="0.25">
      <c r="A2545">
        <v>833</v>
      </c>
      <c r="C2545" t="s">
        <v>1705</v>
      </c>
      <c r="D2545" s="2" t="str">
        <f>TEXT(MID(Sales_Transactions[[#This Row],[Order Date]],2,5),"d/m/yyy")</f>
        <v>12/2/2009</v>
      </c>
      <c r="E2545" s="2" t="str">
        <f>TEXT(MID(Sales_Transactions[[#This Row],[Order Date]],2,5),"d")</f>
        <v>12</v>
      </c>
      <c r="F2545" s="2" t="str">
        <f>TEXT(MID(Sales_Transactions[[#This Row],[Order Date]],2,5),"m")</f>
        <v>2</v>
      </c>
      <c r="G2545" s="2" t="str">
        <f>TEXT(MID(Sales_Transactions[[#This Row],[Order Date]],2,5),"yyy")</f>
        <v>2009</v>
      </c>
      <c r="H2545" s="2" t="str">
        <f>TEXT(MID(Sales_Transactions[[#This Row],[Order Date]],2,5),"yyy/m")</f>
        <v>2009/2</v>
      </c>
      <c r="I2545" t="s">
        <v>78</v>
      </c>
      <c r="J2545">
        <f t="shared" si="234"/>
        <v>3</v>
      </c>
      <c r="K2545" s="2">
        <v>1</v>
      </c>
      <c r="L2545" s="3">
        <v>19.32</v>
      </c>
      <c r="M2545" s="4">
        <v>0.03</v>
      </c>
      <c r="N2545" s="5" t="s">
        <v>23</v>
      </c>
      <c r="O2545" s="3">
        <v>-20.32</v>
      </c>
      <c r="P2545" s="3">
        <v>12.53</v>
      </c>
      <c r="Q2545" s="3">
        <v>7.17</v>
      </c>
      <c r="R2545" s="5" t="s">
        <v>2539</v>
      </c>
      <c r="S2545" s="5" t="s">
        <v>2540</v>
      </c>
      <c r="T2545" s="5" t="str">
        <f t="shared" si="235"/>
        <v>Olvera Toch</v>
      </c>
      <c r="U2545" t="s">
        <v>1988</v>
      </c>
      <c r="V2545" s="5" t="s">
        <v>74</v>
      </c>
      <c r="W2545" s="5" t="s">
        <v>28</v>
      </c>
      <c r="X2545" s="5" t="s">
        <v>41</v>
      </c>
      <c r="Y2545" s="5" t="s">
        <v>2541</v>
      </c>
      <c r="Z2545" s="5" t="s">
        <v>43</v>
      </c>
      <c r="AA2545" s="4">
        <v>0.38</v>
      </c>
      <c r="AB2545" s="1">
        <v>39857</v>
      </c>
      <c r="AC2545" s="1">
        <v>22860</v>
      </c>
      <c r="AD2545">
        <f t="shared" si="236"/>
        <v>1</v>
      </c>
      <c r="AE2545">
        <f t="shared" ca="1" si="237"/>
        <v>62</v>
      </c>
      <c r="AF2545" t="str">
        <f t="shared" ca="1" si="238"/>
        <v>18-64</v>
      </c>
      <c r="AG2545" s="3">
        <f t="shared" si="239"/>
        <v>19.696241000000001</v>
      </c>
      <c r="AH2545" t="str">
        <f>_xlfn.IFNA(VLOOKUP(Sales_Transactions[[#This Row],[Order ID]],Returned_Items[#All],2,FALSE),"Not Returned")</f>
        <v>Returned</v>
      </c>
    </row>
    <row r="2546" spans="1:34" x14ac:dyDescent="0.25">
      <c r="A2546">
        <v>1573</v>
      </c>
      <c r="C2546" t="s">
        <v>1847</v>
      </c>
      <c r="D2546" s="2" t="str">
        <f>TEXT(MID(Sales_Transactions[[#This Row],[Order Date]],2,5),"d/m/yyy")</f>
        <v>27/12/2012</v>
      </c>
      <c r="E2546" s="2" t="str">
        <f>TEXT(MID(Sales_Transactions[[#This Row],[Order Date]],2,5),"d")</f>
        <v>27</v>
      </c>
      <c r="F2546" s="2" t="str">
        <f>TEXT(MID(Sales_Transactions[[#This Row],[Order Date]],2,5),"m")</f>
        <v>12</v>
      </c>
      <c r="G2546" s="2" t="str">
        <f>TEXT(MID(Sales_Transactions[[#This Row],[Order Date]],2,5),"yyy")</f>
        <v>2012</v>
      </c>
      <c r="H2546" s="2" t="str">
        <f>TEXT(MID(Sales_Transactions[[#This Row],[Order Date]],2,5),"yyy/m")</f>
        <v>2012/12</v>
      </c>
      <c r="I2546" t="s">
        <v>33</v>
      </c>
      <c r="J2546">
        <f t="shared" si="234"/>
        <v>4</v>
      </c>
      <c r="K2546" s="2">
        <v>13</v>
      </c>
      <c r="L2546" s="3">
        <v>759.94</v>
      </c>
      <c r="M2546" s="4">
        <v>0.09</v>
      </c>
      <c r="N2546" s="5" t="s">
        <v>34</v>
      </c>
      <c r="O2546" s="3">
        <v>-226.45</v>
      </c>
      <c r="P2546" s="3">
        <v>60.89</v>
      </c>
      <c r="Q2546" s="3">
        <v>32.409999999999997</v>
      </c>
      <c r="R2546" s="5" t="s">
        <v>1237</v>
      </c>
      <c r="S2546" s="5" t="s">
        <v>111</v>
      </c>
      <c r="T2546" s="5" t="str">
        <f t="shared" si="235"/>
        <v>Lena Radford</v>
      </c>
      <c r="U2546" t="s">
        <v>1988</v>
      </c>
      <c r="V2546" s="5" t="s">
        <v>27</v>
      </c>
      <c r="W2546" s="5" t="s">
        <v>57</v>
      </c>
      <c r="X2546" s="5" t="s">
        <v>154</v>
      </c>
      <c r="Y2546" s="5" t="s">
        <v>2542</v>
      </c>
      <c r="Z2546" s="5" t="s">
        <v>40</v>
      </c>
      <c r="AA2546" s="4">
        <v>0.56000000000000005</v>
      </c>
      <c r="AB2546" s="1">
        <v>41272</v>
      </c>
      <c r="AC2546" s="1">
        <v>27370</v>
      </c>
      <c r="AD2546">
        <f t="shared" si="236"/>
        <v>2</v>
      </c>
      <c r="AE2546">
        <f t="shared" ca="1" si="237"/>
        <v>49</v>
      </c>
      <c r="AF2546" t="str">
        <f t="shared" ca="1" si="238"/>
        <v>18-64</v>
      </c>
      <c r="AG2546" s="3">
        <f t="shared" si="239"/>
        <v>7.1727076153846152</v>
      </c>
      <c r="AH2546" t="str">
        <f>_xlfn.IFNA(VLOOKUP(Sales_Transactions[[#This Row],[Order ID]],Returned_Items[#All],2,FALSE),"Not Returned")</f>
        <v>Not Returned</v>
      </c>
    </row>
    <row r="2547" spans="1:34" x14ac:dyDescent="0.25">
      <c r="A2547">
        <v>1639</v>
      </c>
      <c r="C2547" t="s">
        <v>297</v>
      </c>
      <c r="D2547" s="2" t="str">
        <f>TEXT(MID(Sales_Transactions[[#This Row],[Order Date]],2,5),"d/m/yyy")</f>
        <v>19/8/2011</v>
      </c>
      <c r="E2547" s="2" t="str">
        <f>TEXT(MID(Sales_Transactions[[#This Row],[Order Date]],2,5),"d")</f>
        <v>19</v>
      </c>
      <c r="F2547" s="2" t="str">
        <f>TEXT(MID(Sales_Transactions[[#This Row],[Order Date]],2,5),"m")</f>
        <v>8</v>
      </c>
      <c r="G2547" s="2" t="str">
        <f>TEXT(MID(Sales_Transactions[[#This Row],[Order Date]],2,5),"yyy")</f>
        <v>2011</v>
      </c>
      <c r="H2547" s="2" t="str">
        <f>TEXT(MID(Sales_Transactions[[#This Row],[Order Date]],2,5),"yyy/m")</f>
        <v>2011/8</v>
      </c>
      <c r="I2547" t="s">
        <v>52</v>
      </c>
      <c r="J2547">
        <f t="shared" si="234"/>
        <v>1</v>
      </c>
      <c r="K2547" s="2">
        <v>24</v>
      </c>
      <c r="L2547" s="3">
        <v>163.13999999999999</v>
      </c>
      <c r="M2547" s="4">
        <v>0.09</v>
      </c>
      <c r="N2547" s="5" t="s">
        <v>23</v>
      </c>
      <c r="O2547" s="3">
        <v>-62.2</v>
      </c>
      <c r="P2547" s="3">
        <v>6.78</v>
      </c>
      <c r="Q2547" s="3">
        <v>6.18</v>
      </c>
      <c r="R2547" s="5" t="s">
        <v>1783</v>
      </c>
      <c r="S2547" s="5" t="s">
        <v>2543</v>
      </c>
      <c r="T2547" s="5" t="str">
        <f t="shared" si="235"/>
        <v>Sean Christensen</v>
      </c>
      <c r="U2547" t="s">
        <v>1988</v>
      </c>
      <c r="V2547" s="5" t="s">
        <v>74</v>
      </c>
      <c r="W2547" s="5" t="s">
        <v>28</v>
      </c>
      <c r="X2547" s="5" t="s">
        <v>75</v>
      </c>
      <c r="Y2547" s="5" t="s">
        <v>1409</v>
      </c>
      <c r="Z2547" s="5" t="s">
        <v>43</v>
      </c>
      <c r="AA2547" s="4">
        <v>0.39</v>
      </c>
      <c r="AB2547" s="1">
        <v>40775</v>
      </c>
      <c r="AC2547" s="1">
        <v>27196</v>
      </c>
      <c r="AD2547">
        <f t="shared" si="236"/>
        <v>1</v>
      </c>
      <c r="AE2547">
        <f t="shared" ca="1" si="237"/>
        <v>50</v>
      </c>
      <c r="AF2547" t="str">
        <f t="shared" ca="1" si="238"/>
        <v>18-64</v>
      </c>
      <c r="AG2547" s="3">
        <f t="shared" si="239"/>
        <v>0.53974574999999991</v>
      </c>
      <c r="AH2547" t="str">
        <f>_xlfn.IFNA(VLOOKUP(Sales_Transactions[[#This Row],[Order ID]],Returned_Items[#All],2,FALSE),"Not Returned")</f>
        <v>Not Returned</v>
      </c>
    </row>
    <row r="2548" spans="1:34" x14ac:dyDescent="0.25">
      <c r="A2548">
        <v>2053</v>
      </c>
      <c r="C2548" t="s">
        <v>2493</v>
      </c>
      <c r="D2548" s="2" t="str">
        <f>TEXT(MID(Sales_Transactions[[#This Row],[Order Date]],2,5),"d/m/yyy")</f>
        <v>6/2/2011</v>
      </c>
      <c r="E2548" s="2" t="str">
        <f>TEXT(MID(Sales_Transactions[[#This Row],[Order Date]],2,5),"d")</f>
        <v>6</v>
      </c>
      <c r="F2548" s="2" t="str">
        <f>TEXT(MID(Sales_Transactions[[#This Row],[Order Date]],2,5),"m")</f>
        <v>2</v>
      </c>
      <c r="G2548" s="2" t="str">
        <f>TEXT(MID(Sales_Transactions[[#This Row],[Order Date]],2,5),"yyy")</f>
        <v>2011</v>
      </c>
      <c r="H2548" s="2" t="str">
        <f>TEXT(MID(Sales_Transactions[[#This Row],[Order Date]],2,5),"yyy/m")</f>
        <v>2011/2</v>
      </c>
      <c r="I2548" t="s">
        <v>101</v>
      </c>
      <c r="J2548">
        <f t="shared" si="234"/>
        <v>1</v>
      </c>
      <c r="K2548" s="2">
        <v>39</v>
      </c>
      <c r="L2548" s="3">
        <v>19342.84</v>
      </c>
      <c r="M2548" s="4">
        <v>0.01</v>
      </c>
      <c r="N2548" s="5" t="s">
        <v>34</v>
      </c>
      <c r="O2548" s="3">
        <v>5603.95</v>
      </c>
      <c r="P2548" s="3">
        <v>500.98</v>
      </c>
      <c r="Q2548" s="3">
        <v>126</v>
      </c>
      <c r="R2548" s="5" t="s">
        <v>2544</v>
      </c>
      <c r="S2548" s="5" t="s">
        <v>2545</v>
      </c>
      <c r="T2548" s="5" t="str">
        <f t="shared" si="235"/>
        <v>Todd Boyes</v>
      </c>
      <c r="U2548" t="s">
        <v>1988</v>
      </c>
      <c r="V2548" s="5" t="s">
        <v>37</v>
      </c>
      <c r="W2548" s="5" t="s">
        <v>57</v>
      </c>
      <c r="X2548" s="5" t="s">
        <v>154</v>
      </c>
      <c r="Y2548" s="5" t="s">
        <v>165</v>
      </c>
      <c r="Z2548" s="5" t="s">
        <v>40</v>
      </c>
      <c r="AA2548" s="4">
        <v>0.6</v>
      </c>
      <c r="AB2548" s="1">
        <v>40581</v>
      </c>
      <c r="AC2548" s="1">
        <v>27232</v>
      </c>
      <c r="AD2548">
        <f t="shared" si="236"/>
        <v>1</v>
      </c>
      <c r="AE2548">
        <f t="shared" ca="1" si="237"/>
        <v>50</v>
      </c>
      <c r="AF2548" t="str">
        <f t="shared" ca="1" si="238"/>
        <v>18-64</v>
      </c>
      <c r="AG2548" s="3">
        <f t="shared" si="239"/>
        <v>16.075125692307694</v>
      </c>
      <c r="AH2548" t="str">
        <f>_xlfn.IFNA(VLOOKUP(Sales_Transactions[[#This Row],[Order ID]],Returned_Items[#All],2,FALSE),"Not Returned")</f>
        <v>Not Returned</v>
      </c>
    </row>
    <row r="2549" spans="1:34" x14ac:dyDescent="0.25">
      <c r="A2549">
        <v>2053</v>
      </c>
      <c r="C2549" t="s">
        <v>2493</v>
      </c>
      <c r="D2549" s="2" t="str">
        <f>TEXT(MID(Sales_Transactions[[#This Row],[Order Date]],2,5),"d/m/yyy")</f>
        <v>6/2/2011</v>
      </c>
      <c r="E2549" s="2" t="str">
        <f>TEXT(MID(Sales_Transactions[[#This Row],[Order Date]],2,5),"d")</f>
        <v>6</v>
      </c>
      <c r="F2549" s="2" t="str">
        <f>TEXT(MID(Sales_Transactions[[#This Row],[Order Date]],2,5),"m")</f>
        <v>2</v>
      </c>
      <c r="G2549" s="2" t="str">
        <f>TEXT(MID(Sales_Transactions[[#This Row],[Order Date]],2,5),"yyy")</f>
        <v>2011</v>
      </c>
      <c r="H2549" s="2" t="str">
        <f>TEXT(MID(Sales_Transactions[[#This Row],[Order Date]],2,5),"yyy/m")</f>
        <v>2011/2</v>
      </c>
      <c r="I2549" t="s">
        <v>101</v>
      </c>
      <c r="J2549">
        <f t="shared" si="234"/>
        <v>1</v>
      </c>
      <c r="K2549" s="2">
        <v>7</v>
      </c>
      <c r="L2549" s="3">
        <v>771.78300000000002</v>
      </c>
      <c r="M2549" s="4">
        <v>0.08</v>
      </c>
      <c r="N2549" s="5" t="s">
        <v>23</v>
      </c>
      <c r="O2549" s="3">
        <v>-449.53</v>
      </c>
      <c r="P2549" s="3">
        <v>140.99</v>
      </c>
      <c r="Q2549" s="3">
        <v>4.2</v>
      </c>
      <c r="R2549" s="5" t="s">
        <v>2544</v>
      </c>
      <c r="S2549" s="5" t="s">
        <v>2545</v>
      </c>
      <c r="T2549" s="5" t="str">
        <f t="shared" si="235"/>
        <v>Todd Boyes</v>
      </c>
      <c r="U2549" t="s">
        <v>1988</v>
      </c>
      <c r="V2549" s="5" t="s">
        <v>37</v>
      </c>
      <c r="W2549" s="5" t="s">
        <v>48</v>
      </c>
      <c r="X2549" s="5" t="s">
        <v>49</v>
      </c>
      <c r="Y2549" s="5" t="s">
        <v>1371</v>
      </c>
      <c r="Z2549" s="5" t="s">
        <v>43</v>
      </c>
      <c r="AA2549" s="4">
        <v>0.59</v>
      </c>
      <c r="AB2549" s="1">
        <v>40582</v>
      </c>
      <c r="AC2549" s="1">
        <v>26705</v>
      </c>
      <c r="AD2549">
        <f t="shared" si="236"/>
        <v>2</v>
      </c>
      <c r="AE2549">
        <f t="shared" ca="1" si="237"/>
        <v>51</v>
      </c>
      <c r="AF2549" t="str">
        <f t="shared" ca="1" si="238"/>
        <v>18-64</v>
      </c>
      <c r="AG2549" s="3">
        <f t="shared" si="239"/>
        <v>20.725315428571427</v>
      </c>
      <c r="AH2549" t="str">
        <f>_xlfn.IFNA(VLOOKUP(Sales_Transactions[[#This Row],[Order ID]],Returned_Items[#All],2,FALSE),"Not Returned")</f>
        <v>Not Returned</v>
      </c>
    </row>
    <row r="2550" spans="1:34" x14ac:dyDescent="0.25">
      <c r="A2550">
        <v>2146</v>
      </c>
      <c r="C2550" t="s">
        <v>1540</v>
      </c>
      <c r="D2550" s="2" t="str">
        <f>TEXT(MID(Sales_Transactions[[#This Row],[Order Date]],2,5),"d/m/yyy")</f>
        <v>13/9/2012</v>
      </c>
      <c r="E2550" s="2" t="str">
        <f>TEXT(MID(Sales_Transactions[[#This Row],[Order Date]],2,5),"d")</f>
        <v>13</v>
      </c>
      <c r="F2550" s="2" t="str">
        <f>TEXT(MID(Sales_Transactions[[#This Row],[Order Date]],2,5),"m")</f>
        <v>9</v>
      </c>
      <c r="G2550" s="2" t="str">
        <f>TEXT(MID(Sales_Transactions[[#This Row],[Order Date]],2,5),"yyy")</f>
        <v>2012</v>
      </c>
      <c r="H2550" s="2" t="str">
        <f>TEXT(MID(Sales_Transactions[[#This Row],[Order Date]],2,5),"yyy/m")</f>
        <v>2012/9</v>
      </c>
      <c r="I2550" t="s">
        <v>52</v>
      </c>
      <c r="J2550">
        <f t="shared" si="234"/>
        <v>1</v>
      </c>
      <c r="K2550" s="2">
        <v>41</v>
      </c>
      <c r="L2550" s="3">
        <v>6111.1684999999998</v>
      </c>
      <c r="M2550" s="4">
        <v>0.06</v>
      </c>
      <c r="N2550" s="5" t="s">
        <v>23</v>
      </c>
      <c r="O2550" s="3">
        <v>1663.08</v>
      </c>
      <c r="P2550" s="3">
        <v>175.99</v>
      </c>
      <c r="Q2550" s="3">
        <v>4.99</v>
      </c>
      <c r="R2550" s="5" t="s">
        <v>2544</v>
      </c>
      <c r="S2550" s="5" t="s">
        <v>2545</v>
      </c>
      <c r="T2550" s="5" t="str">
        <f t="shared" si="235"/>
        <v>Todd Boyes</v>
      </c>
      <c r="U2550" t="s">
        <v>1988</v>
      </c>
      <c r="V2550" s="5" t="s">
        <v>27</v>
      </c>
      <c r="W2550" s="5" t="s">
        <v>48</v>
      </c>
      <c r="X2550" s="5" t="s">
        <v>49</v>
      </c>
      <c r="Y2550" s="5" t="s">
        <v>1321</v>
      </c>
      <c r="Z2550" s="5" t="s">
        <v>43</v>
      </c>
      <c r="AA2550" s="4">
        <v>0.59</v>
      </c>
      <c r="AB2550" s="1">
        <v>41166</v>
      </c>
      <c r="AC2550" s="1">
        <v>27298</v>
      </c>
      <c r="AD2550">
        <f t="shared" si="236"/>
        <v>1</v>
      </c>
      <c r="AE2550">
        <f t="shared" ca="1" si="237"/>
        <v>49</v>
      </c>
      <c r="AF2550" t="str">
        <f t="shared" ca="1" si="238"/>
        <v>18-64</v>
      </c>
      <c r="AG2550" s="3">
        <f t="shared" si="239"/>
        <v>4.4115708780487815</v>
      </c>
      <c r="AH2550" t="str">
        <f>_xlfn.IFNA(VLOOKUP(Sales_Transactions[[#This Row],[Order ID]],Returned_Items[#All],2,FALSE),"Not Returned")</f>
        <v>Returned</v>
      </c>
    </row>
    <row r="2551" spans="1:34" x14ac:dyDescent="0.25">
      <c r="A2551">
        <v>2146</v>
      </c>
      <c r="C2551" t="s">
        <v>1540</v>
      </c>
      <c r="D2551" s="2" t="str">
        <f>TEXT(MID(Sales_Transactions[[#This Row],[Order Date]],2,5),"d/m/yyy")</f>
        <v>13/9/2012</v>
      </c>
      <c r="E2551" s="2" t="str">
        <f>TEXT(MID(Sales_Transactions[[#This Row],[Order Date]],2,5),"d")</f>
        <v>13</v>
      </c>
      <c r="F2551" s="2" t="str">
        <f>TEXT(MID(Sales_Transactions[[#This Row],[Order Date]],2,5),"m")</f>
        <v>9</v>
      </c>
      <c r="G2551" s="2" t="str">
        <f>TEXT(MID(Sales_Transactions[[#This Row],[Order Date]],2,5),"yyy")</f>
        <v>2012</v>
      </c>
      <c r="H2551" s="2" t="str">
        <f>TEXT(MID(Sales_Transactions[[#This Row],[Order Date]],2,5),"yyy/m")</f>
        <v>2012/9</v>
      </c>
      <c r="I2551" t="s">
        <v>52</v>
      </c>
      <c r="J2551">
        <f t="shared" si="234"/>
        <v>1</v>
      </c>
      <c r="K2551" s="2">
        <v>44</v>
      </c>
      <c r="L2551" s="3">
        <v>113.71</v>
      </c>
      <c r="M2551" s="4">
        <v>7.0000000000000007E-2</v>
      </c>
      <c r="N2551" s="5" t="s">
        <v>23</v>
      </c>
      <c r="O2551" s="3">
        <v>41.7</v>
      </c>
      <c r="P2551" s="3">
        <v>2.61</v>
      </c>
      <c r="Q2551" s="3">
        <v>0.5</v>
      </c>
      <c r="R2551" s="5" t="s">
        <v>2544</v>
      </c>
      <c r="S2551" s="5" t="s">
        <v>2545</v>
      </c>
      <c r="T2551" s="5" t="str">
        <f t="shared" si="235"/>
        <v>Todd Boyes</v>
      </c>
      <c r="U2551" t="s">
        <v>1988</v>
      </c>
      <c r="V2551" s="5" t="s">
        <v>27</v>
      </c>
      <c r="W2551" s="5" t="s">
        <v>28</v>
      </c>
      <c r="X2551" s="5" t="s">
        <v>115</v>
      </c>
      <c r="Y2551" s="5" t="s">
        <v>884</v>
      </c>
      <c r="Z2551" s="5" t="s">
        <v>43</v>
      </c>
      <c r="AA2551" s="4">
        <v>0.39</v>
      </c>
      <c r="AB2551" s="1">
        <v>41167</v>
      </c>
      <c r="AC2551" s="1">
        <v>26771</v>
      </c>
      <c r="AD2551">
        <f t="shared" si="236"/>
        <v>2</v>
      </c>
      <c r="AE2551">
        <f t="shared" ca="1" si="237"/>
        <v>51</v>
      </c>
      <c r="AF2551" t="str">
        <f t="shared" ca="1" si="238"/>
        <v>18-64</v>
      </c>
      <c r="AG2551" s="3">
        <f t="shared" si="239"/>
        <v>7.0640295454545449E-2</v>
      </c>
      <c r="AH2551" t="str">
        <f>_xlfn.IFNA(VLOOKUP(Sales_Transactions[[#This Row],[Order ID]],Returned_Items[#All],2,FALSE),"Not Returned")</f>
        <v>Returned</v>
      </c>
    </row>
    <row r="2552" spans="1:34" x14ac:dyDescent="0.25">
      <c r="A2552">
        <v>2752</v>
      </c>
      <c r="C2552" t="s">
        <v>2431</v>
      </c>
      <c r="D2552" s="2" t="str">
        <f>TEXT(MID(Sales_Transactions[[#This Row],[Order Date]],2,5),"d/m/yyy")</f>
        <v>18/11/2010</v>
      </c>
      <c r="E2552" s="2" t="str">
        <f>TEXT(MID(Sales_Transactions[[#This Row],[Order Date]],2,5),"d")</f>
        <v>18</v>
      </c>
      <c r="F2552" s="2" t="str">
        <f>TEXT(MID(Sales_Transactions[[#This Row],[Order Date]],2,5),"m")</f>
        <v>11</v>
      </c>
      <c r="G2552" s="2" t="str">
        <f>TEXT(MID(Sales_Transactions[[#This Row],[Order Date]],2,5),"yyy")</f>
        <v>2010</v>
      </c>
      <c r="H2552" s="2" t="str">
        <f>TEXT(MID(Sales_Transactions[[#This Row],[Order Date]],2,5),"yyy/m")</f>
        <v>2010/11</v>
      </c>
      <c r="I2552" t="s">
        <v>33</v>
      </c>
      <c r="J2552">
        <f t="shared" si="234"/>
        <v>4</v>
      </c>
      <c r="K2552" s="2">
        <v>30</v>
      </c>
      <c r="L2552" s="3">
        <v>695.47</v>
      </c>
      <c r="M2552" s="4">
        <v>0.03</v>
      </c>
      <c r="N2552" s="5" t="s">
        <v>23</v>
      </c>
      <c r="O2552" s="3">
        <v>226.73</v>
      </c>
      <c r="P2552" s="3">
        <v>22.98</v>
      </c>
      <c r="Q2552" s="3">
        <v>1.99</v>
      </c>
      <c r="R2552" s="5" t="s">
        <v>2544</v>
      </c>
      <c r="S2552" s="5" t="s">
        <v>2545</v>
      </c>
      <c r="T2552" s="5" t="str">
        <f t="shared" si="235"/>
        <v>Todd Boyes</v>
      </c>
      <c r="U2552" t="s">
        <v>1988</v>
      </c>
      <c r="V2552" s="5" t="s">
        <v>27</v>
      </c>
      <c r="W2552" s="5" t="s">
        <v>48</v>
      </c>
      <c r="X2552" s="5" t="s">
        <v>87</v>
      </c>
      <c r="Y2552" s="5" t="s">
        <v>837</v>
      </c>
      <c r="Z2552" s="5" t="s">
        <v>60</v>
      </c>
      <c r="AA2552" s="4">
        <v>0.46</v>
      </c>
      <c r="AB2552" s="1">
        <v>40502</v>
      </c>
      <c r="AC2552" s="1">
        <v>26816</v>
      </c>
      <c r="AD2552">
        <f t="shared" si="236"/>
        <v>2</v>
      </c>
      <c r="AE2552">
        <f t="shared" ca="1" si="237"/>
        <v>51</v>
      </c>
      <c r="AF2552" t="str">
        <f t="shared" ca="1" si="238"/>
        <v>18-64</v>
      </c>
      <c r="AG2552" s="3">
        <f t="shared" si="239"/>
        <v>0.83210353333333331</v>
      </c>
      <c r="AH2552" t="str">
        <f>_xlfn.IFNA(VLOOKUP(Sales_Transactions[[#This Row],[Order ID]],Returned_Items[#All],2,FALSE),"Not Returned")</f>
        <v>Not Returned</v>
      </c>
    </row>
    <row r="2553" spans="1:34" x14ac:dyDescent="0.25">
      <c r="A2553">
        <v>2752</v>
      </c>
      <c r="C2553" t="s">
        <v>2431</v>
      </c>
      <c r="D2553" s="2" t="str">
        <f>TEXT(MID(Sales_Transactions[[#This Row],[Order Date]],2,5),"d/m/yyy")</f>
        <v>18/11/2010</v>
      </c>
      <c r="E2553" s="2" t="str">
        <f>TEXT(MID(Sales_Transactions[[#This Row],[Order Date]],2,5),"d")</f>
        <v>18</v>
      </c>
      <c r="F2553" s="2" t="str">
        <f>TEXT(MID(Sales_Transactions[[#This Row],[Order Date]],2,5),"m")</f>
        <v>11</v>
      </c>
      <c r="G2553" s="2" t="str">
        <f>TEXT(MID(Sales_Transactions[[#This Row],[Order Date]],2,5),"yyy")</f>
        <v>2010</v>
      </c>
      <c r="H2553" s="2" t="str">
        <f>TEXT(MID(Sales_Transactions[[#This Row],[Order Date]],2,5),"yyy/m")</f>
        <v>2010/11</v>
      </c>
      <c r="I2553" t="s">
        <v>33</v>
      </c>
      <c r="J2553">
        <f t="shared" si="234"/>
        <v>4</v>
      </c>
      <c r="K2553" s="2">
        <v>41</v>
      </c>
      <c r="L2553" s="3">
        <v>152.59</v>
      </c>
      <c r="M2553" s="4">
        <v>0.02</v>
      </c>
      <c r="N2553" s="5" t="s">
        <v>23</v>
      </c>
      <c r="O2553" s="3">
        <v>55.48</v>
      </c>
      <c r="P2553" s="3">
        <v>3.78</v>
      </c>
      <c r="Q2553" s="3">
        <v>0.71</v>
      </c>
      <c r="R2553" s="5" t="s">
        <v>2544</v>
      </c>
      <c r="S2553" s="5" t="s">
        <v>2545</v>
      </c>
      <c r="T2553" s="5" t="str">
        <f t="shared" si="235"/>
        <v>Todd Boyes</v>
      </c>
      <c r="U2553" t="s">
        <v>1988</v>
      </c>
      <c r="V2553" s="5" t="s">
        <v>27</v>
      </c>
      <c r="W2553" s="5" t="s">
        <v>28</v>
      </c>
      <c r="X2553" s="5" t="s">
        <v>82</v>
      </c>
      <c r="Y2553" s="5" t="s">
        <v>687</v>
      </c>
      <c r="Z2553" s="5" t="s">
        <v>84</v>
      </c>
      <c r="AA2553" s="4">
        <v>0.39</v>
      </c>
      <c r="AB2553" s="1">
        <v>40502</v>
      </c>
      <c r="AC2553" s="1">
        <v>27002</v>
      </c>
      <c r="AD2553">
        <f t="shared" si="236"/>
        <v>2</v>
      </c>
      <c r="AE2553">
        <f t="shared" ca="1" si="237"/>
        <v>50</v>
      </c>
      <c r="AF2553" t="str">
        <f t="shared" ca="1" si="238"/>
        <v>18-64</v>
      </c>
      <c r="AG2553" s="3">
        <f t="shared" si="239"/>
        <v>0.10949375609756096</v>
      </c>
      <c r="AH2553" t="str">
        <f>_xlfn.IFNA(VLOOKUP(Sales_Transactions[[#This Row],[Order ID]],Returned_Items[#All],2,FALSE),"Not Returned")</f>
        <v>Not Returned</v>
      </c>
    </row>
    <row r="2554" spans="1:34" x14ac:dyDescent="0.25">
      <c r="A2554">
        <v>2752</v>
      </c>
      <c r="C2554" t="s">
        <v>2431</v>
      </c>
      <c r="D2554" s="2" t="str">
        <f>TEXT(MID(Sales_Transactions[[#This Row],[Order Date]],2,5),"d/m/yyy")</f>
        <v>18/11/2010</v>
      </c>
      <c r="E2554" s="2" t="str">
        <f>TEXT(MID(Sales_Transactions[[#This Row],[Order Date]],2,5),"d")</f>
        <v>18</v>
      </c>
      <c r="F2554" s="2" t="str">
        <f>TEXT(MID(Sales_Transactions[[#This Row],[Order Date]],2,5),"m")</f>
        <v>11</v>
      </c>
      <c r="G2554" s="2" t="str">
        <f>TEXT(MID(Sales_Transactions[[#This Row],[Order Date]],2,5),"yyy")</f>
        <v>2010</v>
      </c>
      <c r="H2554" s="2" t="str">
        <f>TEXT(MID(Sales_Transactions[[#This Row],[Order Date]],2,5),"yyy/m")</f>
        <v>2010/11</v>
      </c>
      <c r="I2554" t="s">
        <v>33</v>
      </c>
      <c r="J2554">
        <f t="shared" si="234"/>
        <v>4</v>
      </c>
      <c r="K2554" s="2">
        <v>10</v>
      </c>
      <c r="L2554" s="3">
        <v>365.62</v>
      </c>
      <c r="M2554" s="4">
        <v>0.03</v>
      </c>
      <c r="N2554" s="5" t="s">
        <v>23</v>
      </c>
      <c r="O2554" s="3">
        <v>15.77</v>
      </c>
      <c r="P2554" s="3">
        <v>34.76</v>
      </c>
      <c r="Q2554" s="3">
        <v>8.2200000000000006</v>
      </c>
      <c r="R2554" s="5" t="s">
        <v>2544</v>
      </c>
      <c r="S2554" s="5" t="s">
        <v>2545</v>
      </c>
      <c r="T2554" s="5" t="str">
        <f t="shared" si="235"/>
        <v>Todd Boyes</v>
      </c>
      <c r="U2554" t="s">
        <v>1988</v>
      </c>
      <c r="V2554" s="5" t="s">
        <v>27</v>
      </c>
      <c r="W2554" s="5" t="s">
        <v>28</v>
      </c>
      <c r="X2554" s="5" t="s">
        <v>29</v>
      </c>
      <c r="Y2554" s="5" t="s">
        <v>386</v>
      </c>
      <c r="Z2554" s="5" t="s">
        <v>43</v>
      </c>
      <c r="AA2554" s="4">
        <v>0.56999999999999995</v>
      </c>
      <c r="AB2554" s="1">
        <v>40500</v>
      </c>
      <c r="AC2554" s="1">
        <v>26725</v>
      </c>
      <c r="AD2554">
        <f t="shared" si="236"/>
        <v>0</v>
      </c>
      <c r="AE2554">
        <f t="shared" ca="1" si="237"/>
        <v>51</v>
      </c>
      <c r="AF2554" t="str">
        <f t="shared" ca="1" si="238"/>
        <v>18-64</v>
      </c>
      <c r="AG2554" s="3">
        <f t="shared" si="239"/>
        <v>4.2969571999999996</v>
      </c>
      <c r="AH2554" t="str">
        <f>_xlfn.IFNA(VLOOKUP(Sales_Transactions[[#This Row],[Order ID]],Returned_Items[#All],2,FALSE),"Not Returned")</f>
        <v>Not Returned</v>
      </c>
    </row>
    <row r="2555" spans="1:34" x14ac:dyDescent="0.25">
      <c r="A2555">
        <v>2752</v>
      </c>
      <c r="C2555" t="s">
        <v>2431</v>
      </c>
      <c r="D2555" s="2" t="str">
        <f>TEXT(MID(Sales_Transactions[[#This Row],[Order Date]],2,5),"d/m/yyy")</f>
        <v>18/11/2010</v>
      </c>
      <c r="E2555" s="2" t="str">
        <f>TEXT(MID(Sales_Transactions[[#This Row],[Order Date]],2,5),"d")</f>
        <v>18</v>
      </c>
      <c r="F2555" s="2" t="str">
        <f>TEXT(MID(Sales_Transactions[[#This Row],[Order Date]],2,5),"m")</f>
        <v>11</v>
      </c>
      <c r="G2555" s="2" t="str">
        <f>TEXT(MID(Sales_Transactions[[#This Row],[Order Date]],2,5),"yyy")</f>
        <v>2010</v>
      </c>
      <c r="H2555" s="2" t="str">
        <f>TEXT(MID(Sales_Transactions[[#This Row],[Order Date]],2,5),"yyy/m")</f>
        <v>2010/11</v>
      </c>
      <c r="I2555" t="s">
        <v>33</v>
      </c>
      <c r="J2555">
        <f t="shared" si="234"/>
        <v>4</v>
      </c>
      <c r="K2555" s="2">
        <v>10</v>
      </c>
      <c r="L2555" s="3">
        <v>575.56899999999996</v>
      </c>
      <c r="M2555" s="4">
        <v>0.04</v>
      </c>
      <c r="N2555" s="5" t="s">
        <v>23</v>
      </c>
      <c r="O2555" s="3">
        <v>-86.52</v>
      </c>
      <c r="P2555" s="3">
        <v>65.989999999999995</v>
      </c>
      <c r="Q2555" s="3">
        <v>5.63</v>
      </c>
      <c r="R2555" s="5" t="s">
        <v>2544</v>
      </c>
      <c r="S2555" s="5" t="s">
        <v>2545</v>
      </c>
      <c r="T2555" s="5" t="str">
        <f t="shared" si="235"/>
        <v>Todd Boyes</v>
      </c>
      <c r="U2555" t="s">
        <v>1988</v>
      </c>
      <c r="V2555" s="5" t="s">
        <v>27</v>
      </c>
      <c r="W2555" s="5" t="s">
        <v>48</v>
      </c>
      <c r="X2555" s="5" t="s">
        <v>49</v>
      </c>
      <c r="Y2555" s="5" t="s">
        <v>2546</v>
      </c>
      <c r="Z2555" s="5" t="s">
        <v>43</v>
      </c>
      <c r="AA2555" s="4">
        <v>0.56000000000000005</v>
      </c>
      <c r="AB2555" s="1">
        <v>40502</v>
      </c>
      <c r="AC2555" s="1">
        <v>26955</v>
      </c>
      <c r="AD2555">
        <f t="shared" si="236"/>
        <v>2</v>
      </c>
      <c r="AE2555">
        <f t="shared" ca="1" si="237"/>
        <v>50</v>
      </c>
      <c r="AF2555" t="str">
        <f t="shared" ca="1" si="238"/>
        <v>18-64</v>
      </c>
      <c r="AG2555" s="3">
        <f t="shared" si="239"/>
        <v>7.1593603999999988</v>
      </c>
      <c r="AH2555" t="str">
        <f>_xlfn.IFNA(VLOOKUP(Sales_Transactions[[#This Row],[Order ID]],Returned_Items[#All],2,FALSE),"Not Returned")</f>
        <v>Not Returned</v>
      </c>
    </row>
    <row r="2556" spans="1:34" x14ac:dyDescent="0.25">
      <c r="A2556">
        <v>5445</v>
      </c>
      <c r="C2556" t="s">
        <v>1293</v>
      </c>
      <c r="D2556" s="2" t="str">
        <f>TEXT(MID(Sales_Transactions[[#This Row],[Order Date]],2,5),"d/m/yyy")</f>
        <v>25/7/2010</v>
      </c>
      <c r="E2556" s="2" t="str">
        <f>TEXT(MID(Sales_Transactions[[#This Row],[Order Date]],2,5),"d")</f>
        <v>25</v>
      </c>
      <c r="F2556" s="2" t="str">
        <f>TEXT(MID(Sales_Transactions[[#This Row],[Order Date]],2,5),"m")</f>
        <v>7</v>
      </c>
      <c r="G2556" s="2" t="str">
        <f>TEXT(MID(Sales_Transactions[[#This Row],[Order Date]],2,5),"yyy")</f>
        <v>2010</v>
      </c>
      <c r="H2556" s="2" t="str">
        <f>TEXT(MID(Sales_Transactions[[#This Row],[Order Date]],2,5),"yyy/m")</f>
        <v>2010/7</v>
      </c>
      <c r="I2556" t="s">
        <v>22</v>
      </c>
      <c r="J2556">
        <f t="shared" si="234"/>
        <v>2</v>
      </c>
      <c r="K2556" s="2">
        <v>4</v>
      </c>
      <c r="L2556" s="3">
        <v>29.42</v>
      </c>
      <c r="M2556" s="4">
        <v>0.06</v>
      </c>
      <c r="N2556" s="5" t="s">
        <v>67</v>
      </c>
      <c r="O2556" s="3">
        <v>14.43</v>
      </c>
      <c r="P2556" s="3">
        <v>3.69</v>
      </c>
      <c r="Q2556" s="3">
        <v>0.5</v>
      </c>
      <c r="R2556" s="5" t="s">
        <v>1775</v>
      </c>
      <c r="S2556" s="5" t="s">
        <v>2535</v>
      </c>
      <c r="T2556" s="5" t="str">
        <f t="shared" si="235"/>
        <v>Michael Dominguez</v>
      </c>
      <c r="U2556" t="s">
        <v>1988</v>
      </c>
      <c r="V2556" s="5" t="s">
        <v>74</v>
      </c>
      <c r="W2556" s="5" t="s">
        <v>28</v>
      </c>
      <c r="X2556" s="5" t="s">
        <v>115</v>
      </c>
      <c r="Y2556" s="5" t="s">
        <v>116</v>
      </c>
      <c r="Z2556" s="5" t="s">
        <v>43</v>
      </c>
      <c r="AA2556" s="4">
        <v>0.38</v>
      </c>
      <c r="AB2556" s="1">
        <v>40389</v>
      </c>
      <c r="AC2556" s="1">
        <v>26982</v>
      </c>
      <c r="AD2556">
        <f t="shared" si="236"/>
        <v>5</v>
      </c>
      <c r="AE2556">
        <f t="shared" ca="1" si="237"/>
        <v>50</v>
      </c>
      <c r="AF2556" t="str">
        <f t="shared" ca="1" si="238"/>
        <v>18-64</v>
      </c>
      <c r="AG2556" s="3">
        <f t="shared" si="239"/>
        <v>1.0469465</v>
      </c>
      <c r="AH2556" t="str">
        <f>_xlfn.IFNA(VLOOKUP(Sales_Transactions[[#This Row],[Order ID]],Returned_Items[#All],2,FALSE),"Not Returned")</f>
        <v>Not Returned</v>
      </c>
    </row>
    <row r="2557" spans="1:34" x14ac:dyDescent="0.25">
      <c r="A2557">
        <v>5445</v>
      </c>
      <c r="C2557" t="s">
        <v>1293</v>
      </c>
      <c r="D2557" s="2" t="str">
        <f>TEXT(MID(Sales_Transactions[[#This Row],[Order Date]],2,5),"d/m/yyy")</f>
        <v>25/7/2010</v>
      </c>
      <c r="E2557" s="2" t="str">
        <f>TEXT(MID(Sales_Transactions[[#This Row],[Order Date]],2,5),"d")</f>
        <v>25</v>
      </c>
      <c r="F2557" s="2" t="str">
        <f>TEXT(MID(Sales_Transactions[[#This Row],[Order Date]],2,5),"m")</f>
        <v>7</v>
      </c>
      <c r="G2557" s="2" t="str">
        <f>TEXT(MID(Sales_Transactions[[#This Row],[Order Date]],2,5),"yyy")</f>
        <v>2010</v>
      </c>
      <c r="H2557" s="2" t="str">
        <f>TEXT(MID(Sales_Transactions[[#This Row],[Order Date]],2,5),"yyy/m")</f>
        <v>2010/7</v>
      </c>
      <c r="I2557" t="s">
        <v>22</v>
      </c>
      <c r="J2557">
        <f t="shared" si="234"/>
        <v>2</v>
      </c>
      <c r="K2557" s="2">
        <v>9</v>
      </c>
      <c r="L2557" s="3">
        <v>46.48</v>
      </c>
      <c r="M2557" s="4">
        <v>0.01</v>
      </c>
      <c r="N2557" s="5" t="s">
        <v>23</v>
      </c>
      <c r="O2557" s="3">
        <v>-1.82</v>
      </c>
      <c r="P2557" s="3">
        <v>4.63</v>
      </c>
      <c r="Q2557" s="3">
        <v>1.93</v>
      </c>
      <c r="R2557" s="5" t="s">
        <v>1775</v>
      </c>
      <c r="S2557" s="5" t="s">
        <v>2535</v>
      </c>
      <c r="T2557" s="5" t="str">
        <f t="shared" si="235"/>
        <v>Michael Dominguez</v>
      </c>
      <c r="U2557" t="s">
        <v>1988</v>
      </c>
      <c r="V2557" s="5" t="s">
        <v>74</v>
      </c>
      <c r="W2557" s="5" t="s">
        <v>28</v>
      </c>
      <c r="X2557" s="5" t="s">
        <v>124</v>
      </c>
      <c r="Y2557" s="5" t="s">
        <v>2499</v>
      </c>
      <c r="Z2557" s="5" t="s">
        <v>84</v>
      </c>
      <c r="AA2557" s="4">
        <v>0.52</v>
      </c>
      <c r="AB2557" s="1">
        <v>40391</v>
      </c>
      <c r="AC2557" s="1">
        <v>26920</v>
      </c>
      <c r="AD2557">
        <f t="shared" si="236"/>
        <v>7</v>
      </c>
      <c r="AE2557">
        <f t="shared" ca="1" si="237"/>
        <v>50</v>
      </c>
      <c r="AF2557" t="str">
        <f t="shared" ca="1" si="238"/>
        <v>18-64</v>
      </c>
      <c r="AG2557" s="3">
        <f t="shared" si="239"/>
        <v>0.72883744444444443</v>
      </c>
      <c r="AH2557" t="str">
        <f>_xlfn.IFNA(VLOOKUP(Sales_Transactions[[#This Row],[Order ID]],Returned_Items[#All],2,FALSE),"Not Returned")</f>
        <v>Not Returned</v>
      </c>
    </row>
    <row r="2558" spans="1:34" x14ac:dyDescent="0.25">
      <c r="A2558">
        <v>5699</v>
      </c>
      <c r="C2558" t="s">
        <v>880</v>
      </c>
      <c r="D2558" s="2" t="str">
        <f>TEXT(MID(Sales_Transactions[[#This Row],[Order Date]],2,5),"d/m/yyy")</f>
        <v>29/7/2012</v>
      </c>
      <c r="E2558" s="2" t="str">
        <f>TEXT(MID(Sales_Transactions[[#This Row],[Order Date]],2,5),"d")</f>
        <v>29</v>
      </c>
      <c r="F2558" s="2" t="str">
        <f>TEXT(MID(Sales_Transactions[[#This Row],[Order Date]],2,5),"m")</f>
        <v>7</v>
      </c>
      <c r="G2558" s="2" t="str">
        <f>TEXT(MID(Sales_Transactions[[#This Row],[Order Date]],2,5),"yyy")</f>
        <v>2012</v>
      </c>
      <c r="H2558" s="2" t="str">
        <f>TEXT(MID(Sales_Transactions[[#This Row],[Order Date]],2,5),"yyy/m")</f>
        <v>2012/7</v>
      </c>
      <c r="I2558" t="s">
        <v>22</v>
      </c>
      <c r="J2558">
        <f t="shared" si="234"/>
        <v>2</v>
      </c>
      <c r="K2558" s="2">
        <v>2</v>
      </c>
      <c r="L2558" s="3">
        <v>9.25</v>
      </c>
      <c r="M2558" s="4">
        <v>0.01</v>
      </c>
      <c r="N2558" s="5" t="s">
        <v>23</v>
      </c>
      <c r="O2558" s="3">
        <v>-4.21</v>
      </c>
      <c r="P2558" s="3">
        <v>4.13</v>
      </c>
      <c r="Q2558" s="3">
        <v>0.99</v>
      </c>
      <c r="R2558" s="5" t="s">
        <v>1783</v>
      </c>
      <c r="S2558" s="5" t="s">
        <v>123</v>
      </c>
      <c r="T2558" s="5" t="str">
        <f t="shared" si="235"/>
        <v>Sean Miller</v>
      </c>
      <c r="U2558" t="s">
        <v>1988</v>
      </c>
      <c r="V2558" s="5" t="s">
        <v>27</v>
      </c>
      <c r="W2558" s="5" t="s">
        <v>28</v>
      </c>
      <c r="X2558" s="5" t="s">
        <v>115</v>
      </c>
      <c r="Y2558" s="5" t="s">
        <v>823</v>
      </c>
      <c r="Z2558" s="5" t="s">
        <v>43</v>
      </c>
      <c r="AA2558" s="4">
        <v>0.39</v>
      </c>
      <c r="AB2558" s="1">
        <v>41124</v>
      </c>
      <c r="AC2558" s="1">
        <v>26981</v>
      </c>
      <c r="AD2558">
        <f t="shared" si="236"/>
        <v>5</v>
      </c>
      <c r="AE2558">
        <f t="shared" ca="1" si="237"/>
        <v>50</v>
      </c>
      <c r="AF2558" t="str">
        <f t="shared" ca="1" si="238"/>
        <v>18-64</v>
      </c>
      <c r="AG2558" s="3">
        <f t="shared" si="239"/>
        <v>2.5597935000000001</v>
      </c>
      <c r="AH2558" t="str">
        <f>_xlfn.IFNA(VLOOKUP(Sales_Transactions[[#This Row],[Order ID]],Returned_Items[#All],2,FALSE),"Not Returned")</f>
        <v>Returned</v>
      </c>
    </row>
    <row r="2559" spans="1:34" x14ac:dyDescent="0.25">
      <c r="A2559">
        <v>5699</v>
      </c>
      <c r="C2559" t="s">
        <v>880</v>
      </c>
      <c r="D2559" s="2" t="str">
        <f>TEXT(MID(Sales_Transactions[[#This Row],[Order Date]],2,5),"d/m/yyy")</f>
        <v>29/7/2012</v>
      </c>
      <c r="E2559" s="2" t="str">
        <f>TEXT(MID(Sales_Transactions[[#This Row],[Order Date]],2,5),"d")</f>
        <v>29</v>
      </c>
      <c r="F2559" s="2" t="str">
        <f>TEXT(MID(Sales_Transactions[[#This Row],[Order Date]],2,5),"m")</f>
        <v>7</v>
      </c>
      <c r="G2559" s="2" t="str">
        <f>TEXT(MID(Sales_Transactions[[#This Row],[Order Date]],2,5),"yyy")</f>
        <v>2012</v>
      </c>
      <c r="H2559" s="2" t="str">
        <f>TEXT(MID(Sales_Transactions[[#This Row],[Order Date]],2,5),"yyy/m")</f>
        <v>2012/7</v>
      </c>
      <c r="I2559" t="s">
        <v>22</v>
      </c>
      <c r="J2559">
        <f t="shared" si="234"/>
        <v>2</v>
      </c>
      <c r="K2559" s="2">
        <v>41</v>
      </c>
      <c r="L2559" s="3">
        <v>573.89</v>
      </c>
      <c r="M2559" s="4">
        <v>0.09</v>
      </c>
      <c r="N2559" s="5" t="s">
        <v>67</v>
      </c>
      <c r="O2559" s="3">
        <v>-121.44</v>
      </c>
      <c r="P2559" s="3">
        <v>14.98</v>
      </c>
      <c r="Q2559" s="3">
        <v>7.69</v>
      </c>
      <c r="R2559" s="5" t="s">
        <v>1783</v>
      </c>
      <c r="S2559" s="5" t="s">
        <v>123</v>
      </c>
      <c r="T2559" s="5" t="str">
        <f t="shared" si="235"/>
        <v>Sean Miller</v>
      </c>
      <c r="U2559" t="s">
        <v>1988</v>
      </c>
      <c r="V2559" s="5" t="s">
        <v>27</v>
      </c>
      <c r="W2559" s="5" t="s">
        <v>28</v>
      </c>
      <c r="X2559" s="5" t="s">
        <v>29</v>
      </c>
      <c r="Y2559" s="5" t="s">
        <v>2219</v>
      </c>
      <c r="Z2559" s="5" t="s">
        <v>43</v>
      </c>
      <c r="AA2559" s="4">
        <v>0.56999999999999995</v>
      </c>
      <c r="AB2559" s="1">
        <v>41124</v>
      </c>
      <c r="AC2559" s="1">
        <v>26870</v>
      </c>
      <c r="AD2559">
        <f t="shared" si="236"/>
        <v>5</v>
      </c>
      <c r="AE2559">
        <f t="shared" ca="1" si="237"/>
        <v>51</v>
      </c>
      <c r="AF2559" t="str">
        <f t="shared" ca="1" si="238"/>
        <v>18-64</v>
      </c>
      <c r="AG2559" s="3">
        <f t="shared" si="239"/>
        <v>0.55259800000000003</v>
      </c>
      <c r="AH2559" t="str">
        <f>_xlfn.IFNA(VLOOKUP(Sales_Transactions[[#This Row],[Order ID]],Returned_Items[#All],2,FALSE),"Not Returned")</f>
        <v>Returned</v>
      </c>
    </row>
    <row r="2560" spans="1:34" x14ac:dyDescent="0.25">
      <c r="A2560">
        <v>6823</v>
      </c>
      <c r="C2560" t="s">
        <v>1708</v>
      </c>
      <c r="D2560" s="2" t="str">
        <f>TEXT(MID(Sales_Transactions[[#This Row],[Order Date]],2,5),"d/m/yyy")</f>
        <v>21/7/2009</v>
      </c>
      <c r="E2560" s="2" t="str">
        <f>TEXT(MID(Sales_Transactions[[#This Row],[Order Date]],2,5),"d")</f>
        <v>21</v>
      </c>
      <c r="F2560" s="2" t="str">
        <f>TEXT(MID(Sales_Transactions[[#This Row],[Order Date]],2,5),"m")</f>
        <v>7</v>
      </c>
      <c r="G2560" s="2" t="str">
        <f>TEXT(MID(Sales_Transactions[[#This Row],[Order Date]],2,5),"yyy")</f>
        <v>2009</v>
      </c>
      <c r="H2560" s="2" t="str">
        <f>TEXT(MID(Sales_Transactions[[#This Row],[Order Date]],2,5),"yyy/m")</f>
        <v>2009/7</v>
      </c>
      <c r="I2560" t="s">
        <v>52</v>
      </c>
      <c r="J2560">
        <f t="shared" si="234"/>
        <v>1</v>
      </c>
      <c r="K2560" s="2">
        <v>50</v>
      </c>
      <c r="L2560" s="3">
        <v>1262.72</v>
      </c>
      <c r="M2560" s="4">
        <v>0.01</v>
      </c>
      <c r="N2560" s="5" t="s">
        <v>23</v>
      </c>
      <c r="O2560" s="3">
        <v>490.28</v>
      </c>
      <c r="P2560" s="3">
        <v>24.95</v>
      </c>
      <c r="Q2560" s="3">
        <v>2.99</v>
      </c>
      <c r="R2560" s="5" t="s">
        <v>2544</v>
      </c>
      <c r="S2560" s="5" t="s">
        <v>2545</v>
      </c>
      <c r="T2560" s="5" t="str">
        <f t="shared" si="235"/>
        <v>Todd Boyes</v>
      </c>
      <c r="U2560" t="s">
        <v>1988</v>
      </c>
      <c r="V2560" s="5" t="s">
        <v>27</v>
      </c>
      <c r="W2560" s="5" t="s">
        <v>28</v>
      </c>
      <c r="X2560" s="5" t="s">
        <v>41</v>
      </c>
      <c r="Y2560" s="5" t="s">
        <v>2494</v>
      </c>
      <c r="Z2560" s="5" t="s">
        <v>43</v>
      </c>
      <c r="AA2560" s="4">
        <v>0.39</v>
      </c>
      <c r="AB2560" s="1">
        <v>40016</v>
      </c>
      <c r="AC2560" s="1">
        <v>26837</v>
      </c>
      <c r="AD2560">
        <f t="shared" si="236"/>
        <v>1</v>
      </c>
      <c r="AE2560">
        <f t="shared" ca="1" si="237"/>
        <v>51</v>
      </c>
      <c r="AF2560" t="str">
        <f t="shared" ca="1" si="238"/>
        <v>18-64</v>
      </c>
      <c r="AG2560" s="3">
        <f t="shared" si="239"/>
        <v>0.55875010000000003</v>
      </c>
      <c r="AH2560" t="str">
        <f>_xlfn.IFNA(VLOOKUP(Sales_Transactions[[#This Row],[Order ID]],Returned_Items[#All],2,FALSE),"Not Returned")</f>
        <v>Not Returned</v>
      </c>
    </row>
    <row r="2561" spans="1:34" x14ac:dyDescent="0.25">
      <c r="A2561">
        <v>6823</v>
      </c>
      <c r="C2561" t="s">
        <v>1708</v>
      </c>
      <c r="D2561" s="2" t="str">
        <f>TEXT(MID(Sales_Transactions[[#This Row],[Order Date]],2,5),"d/m/yyy")</f>
        <v>21/7/2009</v>
      </c>
      <c r="E2561" s="2" t="str">
        <f>TEXT(MID(Sales_Transactions[[#This Row],[Order Date]],2,5),"d")</f>
        <v>21</v>
      </c>
      <c r="F2561" s="2" t="str">
        <f>TEXT(MID(Sales_Transactions[[#This Row],[Order Date]],2,5),"m")</f>
        <v>7</v>
      </c>
      <c r="G2561" s="2" t="str">
        <f>TEXT(MID(Sales_Transactions[[#This Row],[Order Date]],2,5),"yyy")</f>
        <v>2009</v>
      </c>
      <c r="H2561" s="2" t="str">
        <f>TEXT(MID(Sales_Transactions[[#This Row],[Order Date]],2,5),"yyy/m")</f>
        <v>2009/7</v>
      </c>
      <c r="I2561" t="s">
        <v>52</v>
      </c>
      <c r="J2561">
        <f t="shared" si="234"/>
        <v>1</v>
      </c>
      <c r="K2561" s="2">
        <v>31</v>
      </c>
      <c r="L2561" s="3">
        <v>524.19000000000005</v>
      </c>
      <c r="M2561" s="4">
        <v>0</v>
      </c>
      <c r="N2561" s="5" t="s">
        <v>23</v>
      </c>
      <c r="O2561" s="3">
        <v>-135.46</v>
      </c>
      <c r="P2561" s="3">
        <v>15.98</v>
      </c>
      <c r="Q2561" s="3">
        <v>8.99</v>
      </c>
      <c r="R2561" s="5" t="s">
        <v>2544</v>
      </c>
      <c r="S2561" s="5" t="s">
        <v>2545</v>
      </c>
      <c r="T2561" s="5" t="str">
        <f t="shared" si="235"/>
        <v>Todd Boyes</v>
      </c>
      <c r="U2561" t="s">
        <v>1988</v>
      </c>
      <c r="V2561" s="5" t="s">
        <v>27</v>
      </c>
      <c r="W2561" s="5" t="s">
        <v>48</v>
      </c>
      <c r="X2561" s="5" t="s">
        <v>87</v>
      </c>
      <c r="Y2561" s="5" t="s">
        <v>678</v>
      </c>
      <c r="Z2561" s="5" t="s">
        <v>60</v>
      </c>
      <c r="AA2561" s="4">
        <v>0.64</v>
      </c>
      <c r="AB2561" s="1">
        <v>40017</v>
      </c>
      <c r="AC2561" s="1">
        <v>26832</v>
      </c>
      <c r="AD2561">
        <f t="shared" si="236"/>
        <v>2</v>
      </c>
      <c r="AE2561">
        <f t="shared" ca="1" si="237"/>
        <v>51</v>
      </c>
      <c r="AF2561" t="str">
        <f t="shared" ca="1" si="238"/>
        <v>18-64</v>
      </c>
      <c r="AG2561" s="3">
        <f t="shared" si="239"/>
        <v>0.80548387096774188</v>
      </c>
      <c r="AH2561" t="str">
        <f>_xlfn.IFNA(VLOOKUP(Sales_Transactions[[#This Row],[Order ID]],Returned_Items[#All],2,FALSE),"Not Returned")</f>
        <v>Not Returned</v>
      </c>
    </row>
    <row r="2562" spans="1:34" x14ac:dyDescent="0.25">
      <c r="A2562">
        <v>6948</v>
      </c>
      <c r="C2562" t="s">
        <v>162</v>
      </c>
      <c r="D2562" s="2" t="str">
        <f>TEXT(MID(Sales_Transactions[[#This Row],[Order Date]],2,5),"d/m/yyy")</f>
        <v>9/12/2010</v>
      </c>
      <c r="E2562" s="2" t="str">
        <f>TEXT(MID(Sales_Transactions[[#This Row],[Order Date]],2,5),"d")</f>
        <v>9</v>
      </c>
      <c r="F2562" s="2" t="str">
        <f>TEXT(MID(Sales_Transactions[[#This Row],[Order Date]],2,5),"m")</f>
        <v>12</v>
      </c>
      <c r="G2562" s="2" t="str">
        <f>TEXT(MID(Sales_Transactions[[#This Row],[Order Date]],2,5),"yyy")</f>
        <v>2010</v>
      </c>
      <c r="H2562" s="2" t="str">
        <f>TEXT(MID(Sales_Transactions[[#This Row],[Order Date]],2,5),"yyy/m")</f>
        <v>2010/12</v>
      </c>
      <c r="I2562" t="s">
        <v>52</v>
      </c>
      <c r="J2562">
        <f t="shared" ref="J2562:J2625" si="240">IF(I2562="Making Critical",5,IF(I2562="High",4,IF(I2562="Medium",3,IF(I2562="Low",2,1))))</f>
        <v>1</v>
      </c>
      <c r="K2562" s="2">
        <v>15</v>
      </c>
      <c r="L2562" s="3">
        <v>1143.8800000000001</v>
      </c>
      <c r="M2562" s="4">
        <v>0.04</v>
      </c>
      <c r="N2562" s="5" t="s">
        <v>23</v>
      </c>
      <c r="O2562" s="3">
        <v>-88.7</v>
      </c>
      <c r="P2562" s="3">
        <v>73.98</v>
      </c>
      <c r="Q2562" s="3">
        <v>4</v>
      </c>
      <c r="R2562" s="5" t="s">
        <v>2547</v>
      </c>
      <c r="S2562" s="5" t="s">
        <v>2548</v>
      </c>
      <c r="T2562" s="5" t="str">
        <f t="shared" ref="T2562:T2625" si="241">R2562 &amp; " " &amp; S2562</f>
        <v>Phillip Breyer</v>
      </c>
      <c r="U2562" t="s">
        <v>1988</v>
      </c>
      <c r="V2562" s="5" t="s">
        <v>47</v>
      </c>
      <c r="W2562" s="5" t="s">
        <v>48</v>
      </c>
      <c r="X2562" s="5" t="s">
        <v>87</v>
      </c>
      <c r="Y2562" s="5" t="s">
        <v>1426</v>
      </c>
      <c r="Z2562" s="5" t="s">
        <v>43</v>
      </c>
      <c r="AA2562" s="4">
        <v>0.79</v>
      </c>
      <c r="AB2562" s="1">
        <v>40522</v>
      </c>
      <c r="AC2562" s="1">
        <v>26892</v>
      </c>
      <c r="AD2562">
        <f t="shared" ref="AD2562:AD2625" si="242">_xlfn.DAYS(AB2562,D2562)</f>
        <v>1</v>
      </c>
      <c r="AE2562">
        <f t="shared" ref="AE2562:AE2625" ca="1" si="243">DATEDIF(AC2562,TODAY(),"Y")</f>
        <v>50</v>
      </c>
      <c r="AF2562" t="str">
        <f t="shared" ref="AF2562:AF2625" ca="1" si="244">IF(AE2562&lt;18,"Under 18",IF(AE2562&lt;65,"18-64","Over 65"))</f>
        <v>18-64</v>
      </c>
      <c r="AG2562" s="3">
        <f t="shared" ref="AG2562:AG2625" si="245" xml:space="preserve"> (P2562 - (M2562 / 100) * P2562 + Q2562) / K2562</f>
        <v>5.1966938666666671</v>
      </c>
      <c r="AH2562" t="str">
        <f>_xlfn.IFNA(VLOOKUP(Sales_Transactions[[#This Row],[Order ID]],Returned_Items[#All],2,FALSE),"Not Returned")</f>
        <v>Not Returned</v>
      </c>
    </row>
    <row r="2563" spans="1:34" x14ac:dyDescent="0.25">
      <c r="A2563">
        <v>7462</v>
      </c>
      <c r="C2563" t="s">
        <v>1191</v>
      </c>
      <c r="D2563" s="2" t="str">
        <f>TEXT(MID(Sales_Transactions[[#This Row],[Order Date]],2,5),"d/m/yyy")</f>
        <v>20/2/2011</v>
      </c>
      <c r="E2563" s="2" t="str">
        <f>TEXT(MID(Sales_Transactions[[#This Row],[Order Date]],2,5),"d")</f>
        <v>20</v>
      </c>
      <c r="F2563" s="2" t="str">
        <f>TEXT(MID(Sales_Transactions[[#This Row],[Order Date]],2,5),"m")</f>
        <v>2</v>
      </c>
      <c r="G2563" s="2" t="str">
        <f>TEXT(MID(Sales_Transactions[[#This Row],[Order Date]],2,5),"yyy")</f>
        <v>2011</v>
      </c>
      <c r="H2563" s="2" t="str">
        <f>TEXT(MID(Sales_Transactions[[#This Row],[Order Date]],2,5),"yyy/m")</f>
        <v>2011/2</v>
      </c>
      <c r="I2563" t="s">
        <v>33</v>
      </c>
      <c r="J2563">
        <f t="shared" si="240"/>
        <v>4</v>
      </c>
      <c r="K2563" s="2">
        <v>3</v>
      </c>
      <c r="L2563" s="3">
        <v>72.63</v>
      </c>
      <c r="M2563" s="4">
        <v>7.0000000000000007E-2</v>
      </c>
      <c r="N2563" s="5" t="s">
        <v>67</v>
      </c>
      <c r="O2563" s="3">
        <v>-26.94</v>
      </c>
      <c r="P2563" s="3">
        <v>22.01</v>
      </c>
      <c r="Q2563" s="3">
        <v>5.53</v>
      </c>
      <c r="R2563" s="5" t="s">
        <v>1237</v>
      </c>
      <c r="S2563" s="5" t="s">
        <v>111</v>
      </c>
      <c r="T2563" s="5" t="str">
        <f t="shared" si="241"/>
        <v>Lena Radford</v>
      </c>
      <c r="U2563" t="s">
        <v>1988</v>
      </c>
      <c r="V2563" s="5" t="s">
        <v>27</v>
      </c>
      <c r="W2563" s="5" t="s">
        <v>28</v>
      </c>
      <c r="X2563" s="5" t="s">
        <v>124</v>
      </c>
      <c r="Y2563" s="5" t="s">
        <v>2029</v>
      </c>
      <c r="Z2563" s="5" t="s">
        <v>60</v>
      </c>
      <c r="AA2563" s="4">
        <v>0.59</v>
      </c>
      <c r="AB2563" s="1">
        <v>40595</v>
      </c>
      <c r="AC2563" s="1">
        <v>26883</v>
      </c>
      <c r="AD2563">
        <f t="shared" si="242"/>
        <v>1</v>
      </c>
      <c r="AE2563">
        <f t="shared" ca="1" si="243"/>
        <v>51</v>
      </c>
      <c r="AF2563" t="str">
        <f t="shared" ca="1" si="244"/>
        <v>18-64</v>
      </c>
      <c r="AG2563" s="3">
        <f t="shared" si="245"/>
        <v>9.1748643333333337</v>
      </c>
      <c r="AH2563" t="str">
        <f>_xlfn.IFNA(VLOOKUP(Sales_Transactions[[#This Row],[Order ID]],Returned_Items[#All],2,FALSE),"Not Returned")</f>
        <v>Not Returned</v>
      </c>
    </row>
    <row r="2564" spans="1:34" x14ac:dyDescent="0.25">
      <c r="A2564">
        <v>7845</v>
      </c>
      <c r="C2564" t="s">
        <v>2549</v>
      </c>
      <c r="D2564" s="2" t="str">
        <f>TEXT(MID(Sales_Transactions[[#This Row],[Order Date]],2,5),"d/m/yyy")</f>
        <v>13/12/2009</v>
      </c>
      <c r="E2564" s="2" t="str">
        <f>TEXT(MID(Sales_Transactions[[#This Row],[Order Date]],2,5),"d")</f>
        <v>13</v>
      </c>
      <c r="F2564" s="2" t="str">
        <f>TEXT(MID(Sales_Transactions[[#This Row],[Order Date]],2,5),"m")</f>
        <v>12</v>
      </c>
      <c r="G2564" s="2" t="str">
        <f>TEXT(MID(Sales_Transactions[[#This Row],[Order Date]],2,5),"yyy")</f>
        <v>2009</v>
      </c>
      <c r="H2564" s="2" t="str">
        <f>TEXT(MID(Sales_Transactions[[#This Row],[Order Date]],2,5),"yyy/m")</f>
        <v>2009/12</v>
      </c>
      <c r="I2564" t="s">
        <v>101</v>
      </c>
      <c r="J2564">
        <f t="shared" si="240"/>
        <v>1</v>
      </c>
      <c r="K2564" s="2">
        <v>22</v>
      </c>
      <c r="L2564" s="3">
        <v>118.56</v>
      </c>
      <c r="M2564" s="4">
        <v>0.06</v>
      </c>
      <c r="N2564" s="5" t="s">
        <v>67</v>
      </c>
      <c r="O2564" s="3">
        <v>-63.38</v>
      </c>
      <c r="P2564" s="3">
        <v>4.91</v>
      </c>
      <c r="Q2564" s="3">
        <v>5.68</v>
      </c>
      <c r="R2564" s="5" t="s">
        <v>2544</v>
      </c>
      <c r="S2564" s="5" t="s">
        <v>2545</v>
      </c>
      <c r="T2564" s="5" t="str">
        <f t="shared" si="241"/>
        <v>Todd Boyes</v>
      </c>
      <c r="U2564" t="s">
        <v>1988</v>
      </c>
      <c r="V2564" s="5" t="s">
        <v>27</v>
      </c>
      <c r="W2564" s="5" t="s">
        <v>28</v>
      </c>
      <c r="X2564" s="5" t="s">
        <v>41</v>
      </c>
      <c r="Y2564" s="5" t="s">
        <v>2403</v>
      </c>
      <c r="Z2564" s="5" t="s">
        <v>43</v>
      </c>
      <c r="AA2564" s="4">
        <v>0.36</v>
      </c>
      <c r="AB2564" s="1">
        <v>40160</v>
      </c>
      <c r="AC2564" s="1">
        <v>26860</v>
      </c>
      <c r="AD2564">
        <f t="shared" si="242"/>
        <v>0</v>
      </c>
      <c r="AE2564">
        <f t="shared" ca="1" si="243"/>
        <v>51</v>
      </c>
      <c r="AF2564" t="str">
        <f t="shared" ca="1" si="244"/>
        <v>18-64</v>
      </c>
      <c r="AG2564" s="3">
        <f t="shared" si="245"/>
        <v>0.48122972727272728</v>
      </c>
      <c r="AH2564" t="str">
        <f>_xlfn.IFNA(VLOOKUP(Sales_Transactions[[#This Row],[Order ID]],Returned_Items[#All],2,FALSE),"Not Returned")</f>
        <v>Returned</v>
      </c>
    </row>
    <row r="2565" spans="1:34" x14ac:dyDescent="0.25">
      <c r="A2565">
        <v>7845</v>
      </c>
      <c r="C2565" t="s">
        <v>2549</v>
      </c>
      <c r="D2565" s="2" t="str">
        <f>TEXT(MID(Sales_Transactions[[#This Row],[Order Date]],2,5),"d/m/yyy")</f>
        <v>13/12/2009</v>
      </c>
      <c r="E2565" s="2" t="str">
        <f>TEXT(MID(Sales_Transactions[[#This Row],[Order Date]],2,5),"d")</f>
        <v>13</v>
      </c>
      <c r="F2565" s="2" t="str">
        <f>TEXT(MID(Sales_Transactions[[#This Row],[Order Date]],2,5),"m")</f>
        <v>12</v>
      </c>
      <c r="G2565" s="2" t="str">
        <f>TEXT(MID(Sales_Transactions[[#This Row],[Order Date]],2,5),"yyy")</f>
        <v>2009</v>
      </c>
      <c r="H2565" s="2" t="str">
        <f>TEXT(MID(Sales_Transactions[[#This Row],[Order Date]],2,5),"yyy/m")</f>
        <v>2009/12</v>
      </c>
      <c r="I2565" t="s">
        <v>101</v>
      </c>
      <c r="J2565">
        <f t="shared" si="240"/>
        <v>1</v>
      </c>
      <c r="K2565" s="2">
        <v>45</v>
      </c>
      <c r="L2565" s="3">
        <v>2145.0500000000002</v>
      </c>
      <c r="M2565" s="4">
        <v>7.0000000000000007E-2</v>
      </c>
      <c r="N2565" s="5" t="s">
        <v>67</v>
      </c>
      <c r="O2565" s="3">
        <v>1012.67</v>
      </c>
      <c r="P2565" s="3">
        <v>48.94</v>
      </c>
      <c r="Q2565" s="3">
        <v>5.86</v>
      </c>
      <c r="R2565" s="5" t="s">
        <v>2544</v>
      </c>
      <c r="S2565" s="5" t="s">
        <v>2545</v>
      </c>
      <c r="T2565" s="5" t="str">
        <f t="shared" si="241"/>
        <v>Todd Boyes</v>
      </c>
      <c r="U2565" t="s">
        <v>1988</v>
      </c>
      <c r="V2565" s="5" t="s">
        <v>27</v>
      </c>
      <c r="W2565" s="5" t="s">
        <v>28</v>
      </c>
      <c r="X2565" s="5" t="s">
        <v>75</v>
      </c>
      <c r="Y2565" s="5" t="s">
        <v>2550</v>
      </c>
      <c r="Z2565" s="5" t="s">
        <v>43</v>
      </c>
      <c r="AA2565" s="4">
        <v>0.35</v>
      </c>
      <c r="AB2565" s="1">
        <v>40161</v>
      </c>
      <c r="AC2565" s="1">
        <v>26877</v>
      </c>
      <c r="AD2565">
        <f t="shared" si="242"/>
        <v>1</v>
      </c>
      <c r="AE2565">
        <f t="shared" ca="1" si="243"/>
        <v>51</v>
      </c>
      <c r="AF2565" t="str">
        <f t="shared" ca="1" si="244"/>
        <v>18-64</v>
      </c>
      <c r="AG2565" s="3">
        <f t="shared" si="245"/>
        <v>1.2170164888888888</v>
      </c>
      <c r="AH2565" t="str">
        <f>_xlfn.IFNA(VLOOKUP(Sales_Transactions[[#This Row],[Order ID]],Returned_Items[#All],2,FALSE),"Not Returned")</f>
        <v>Returned</v>
      </c>
    </row>
    <row r="2566" spans="1:34" x14ac:dyDescent="0.25">
      <c r="A2566">
        <v>8033</v>
      </c>
      <c r="C2566" t="s">
        <v>2551</v>
      </c>
      <c r="D2566" s="2" t="str">
        <f>TEXT(MID(Sales_Transactions[[#This Row],[Order Date]],2,5),"d/m/yyy")</f>
        <v>24/4/2012</v>
      </c>
      <c r="E2566" s="2" t="str">
        <f>TEXT(MID(Sales_Transactions[[#This Row],[Order Date]],2,5),"d")</f>
        <v>24</v>
      </c>
      <c r="F2566" s="2" t="str">
        <f>TEXT(MID(Sales_Transactions[[#This Row],[Order Date]],2,5),"m")</f>
        <v>4</v>
      </c>
      <c r="G2566" s="2" t="str">
        <f>TEXT(MID(Sales_Transactions[[#This Row],[Order Date]],2,5),"yyy")</f>
        <v>2012</v>
      </c>
      <c r="H2566" s="2" t="str">
        <f>TEXT(MID(Sales_Transactions[[#This Row],[Order Date]],2,5),"yyy/m")</f>
        <v>2012/4</v>
      </c>
      <c r="I2566" t="s">
        <v>33</v>
      </c>
      <c r="J2566">
        <f t="shared" si="240"/>
        <v>4</v>
      </c>
      <c r="K2566" s="2">
        <v>27</v>
      </c>
      <c r="L2566" s="3">
        <v>118.18</v>
      </c>
      <c r="M2566" s="4">
        <v>0.06</v>
      </c>
      <c r="N2566" s="5" t="s">
        <v>23</v>
      </c>
      <c r="O2566" s="3">
        <v>-133.62</v>
      </c>
      <c r="P2566" s="3">
        <v>4.0599999999999996</v>
      </c>
      <c r="Q2566" s="3">
        <v>6.89</v>
      </c>
      <c r="R2566" s="5" t="s">
        <v>202</v>
      </c>
      <c r="S2566" s="5" t="s">
        <v>2246</v>
      </c>
      <c r="T2566" s="5" t="str">
        <f t="shared" si="241"/>
        <v>Michelle Ellison</v>
      </c>
      <c r="U2566" t="s">
        <v>1988</v>
      </c>
      <c r="V2566" s="5" t="s">
        <v>27</v>
      </c>
      <c r="W2566" s="5" t="s">
        <v>28</v>
      </c>
      <c r="X2566" s="5" t="s">
        <v>38</v>
      </c>
      <c r="Y2566" s="5" t="s">
        <v>669</v>
      </c>
      <c r="Z2566" s="5" t="s">
        <v>43</v>
      </c>
      <c r="AA2566" s="4">
        <v>0.6</v>
      </c>
      <c r="AB2566" s="1">
        <v>41024</v>
      </c>
      <c r="AC2566" s="1">
        <v>20539</v>
      </c>
      <c r="AD2566">
        <f t="shared" si="242"/>
        <v>1</v>
      </c>
      <c r="AE2566">
        <f t="shared" ca="1" si="243"/>
        <v>68</v>
      </c>
      <c r="AF2566" t="str">
        <f t="shared" ca="1" si="244"/>
        <v>Over 65</v>
      </c>
      <c r="AG2566" s="3">
        <f t="shared" si="245"/>
        <v>0.40546533333333334</v>
      </c>
      <c r="AH2566" t="str">
        <f>_xlfn.IFNA(VLOOKUP(Sales_Transactions[[#This Row],[Order ID]],Returned_Items[#All],2,FALSE),"Not Returned")</f>
        <v>Not Returned</v>
      </c>
    </row>
    <row r="2567" spans="1:34" x14ac:dyDescent="0.25">
      <c r="A2567">
        <v>8388</v>
      </c>
      <c r="C2567" t="s">
        <v>709</v>
      </c>
      <c r="D2567" s="2" t="str">
        <f>TEXT(MID(Sales_Transactions[[#This Row],[Order Date]],2,5),"d/m/yyy")</f>
        <v>23/2/2012</v>
      </c>
      <c r="E2567" s="2" t="str">
        <f>TEXT(MID(Sales_Transactions[[#This Row],[Order Date]],2,5),"d")</f>
        <v>23</v>
      </c>
      <c r="F2567" s="2" t="str">
        <f>TEXT(MID(Sales_Transactions[[#This Row],[Order Date]],2,5),"m")</f>
        <v>2</v>
      </c>
      <c r="G2567" s="2" t="str">
        <f>TEXT(MID(Sales_Transactions[[#This Row],[Order Date]],2,5),"yyy")</f>
        <v>2012</v>
      </c>
      <c r="H2567" s="2" t="str">
        <f>TEXT(MID(Sales_Transactions[[#This Row],[Order Date]],2,5),"yyy/m")</f>
        <v>2012/2</v>
      </c>
      <c r="I2567" t="s">
        <v>22</v>
      </c>
      <c r="J2567">
        <f t="shared" si="240"/>
        <v>2</v>
      </c>
      <c r="K2567" s="2">
        <v>39</v>
      </c>
      <c r="L2567" s="3">
        <v>290.3</v>
      </c>
      <c r="M2567" s="4">
        <v>7.0000000000000007E-2</v>
      </c>
      <c r="N2567" s="5" t="s">
        <v>23</v>
      </c>
      <c r="O2567" s="3">
        <v>25.16</v>
      </c>
      <c r="P2567" s="3">
        <v>7.59</v>
      </c>
      <c r="Q2567" s="3">
        <v>4</v>
      </c>
      <c r="R2567" s="5" t="s">
        <v>2539</v>
      </c>
      <c r="S2567" s="5" t="s">
        <v>2540</v>
      </c>
      <c r="T2567" s="5" t="str">
        <f t="shared" si="241"/>
        <v>Olvera Toch</v>
      </c>
      <c r="U2567" t="s">
        <v>1988</v>
      </c>
      <c r="V2567" s="5" t="s">
        <v>74</v>
      </c>
      <c r="W2567" s="5" t="s">
        <v>57</v>
      </c>
      <c r="X2567" s="5" t="s">
        <v>58</v>
      </c>
      <c r="Y2567" s="5" t="s">
        <v>843</v>
      </c>
      <c r="Z2567" s="5" t="s">
        <v>84</v>
      </c>
      <c r="AA2567" s="4">
        <v>0.42</v>
      </c>
      <c r="AB2567" s="1">
        <v>40964</v>
      </c>
      <c r="AC2567" s="1">
        <v>20352</v>
      </c>
      <c r="AD2567">
        <f t="shared" si="242"/>
        <v>2</v>
      </c>
      <c r="AE2567">
        <f t="shared" ca="1" si="243"/>
        <v>68</v>
      </c>
      <c r="AF2567" t="str">
        <f t="shared" ca="1" si="244"/>
        <v>Over 65</v>
      </c>
      <c r="AG2567" s="3">
        <f t="shared" si="245"/>
        <v>0.29704325641025636</v>
      </c>
      <c r="AH2567" t="str">
        <f>_xlfn.IFNA(VLOOKUP(Sales_Transactions[[#This Row],[Order ID]],Returned_Items[#All],2,FALSE),"Not Returned")</f>
        <v>Not Returned</v>
      </c>
    </row>
    <row r="2568" spans="1:34" x14ac:dyDescent="0.25">
      <c r="A2568">
        <v>8388</v>
      </c>
      <c r="C2568" t="s">
        <v>709</v>
      </c>
      <c r="D2568" s="2" t="str">
        <f>TEXT(MID(Sales_Transactions[[#This Row],[Order Date]],2,5),"d/m/yyy")</f>
        <v>23/2/2012</v>
      </c>
      <c r="E2568" s="2" t="str">
        <f>TEXT(MID(Sales_Transactions[[#This Row],[Order Date]],2,5),"d")</f>
        <v>23</v>
      </c>
      <c r="F2568" s="2" t="str">
        <f>TEXT(MID(Sales_Transactions[[#This Row],[Order Date]],2,5),"m")</f>
        <v>2</v>
      </c>
      <c r="G2568" s="2" t="str">
        <f>TEXT(MID(Sales_Transactions[[#This Row],[Order Date]],2,5),"yyy")</f>
        <v>2012</v>
      </c>
      <c r="H2568" s="2" t="str">
        <f>TEXT(MID(Sales_Transactions[[#This Row],[Order Date]],2,5),"yyy/m")</f>
        <v>2012/2</v>
      </c>
      <c r="I2568" t="s">
        <v>22</v>
      </c>
      <c r="J2568">
        <f t="shared" si="240"/>
        <v>2</v>
      </c>
      <c r="K2568" s="2">
        <v>37</v>
      </c>
      <c r="L2568" s="3">
        <v>434.11</v>
      </c>
      <c r="M2568" s="4">
        <v>0.02</v>
      </c>
      <c r="N2568" s="5" t="s">
        <v>23</v>
      </c>
      <c r="O2568" s="3">
        <v>24.85</v>
      </c>
      <c r="P2568" s="3">
        <v>11.7</v>
      </c>
      <c r="Q2568" s="3">
        <v>5.63</v>
      </c>
      <c r="R2568" s="5" t="s">
        <v>2539</v>
      </c>
      <c r="S2568" s="5" t="s">
        <v>2540</v>
      </c>
      <c r="T2568" s="5" t="str">
        <f t="shared" si="241"/>
        <v>Olvera Toch</v>
      </c>
      <c r="U2568" t="s">
        <v>1988</v>
      </c>
      <c r="V2568" s="5" t="s">
        <v>74</v>
      </c>
      <c r="W2568" s="5" t="s">
        <v>28</v>
      </c>
      <c r="X2568" s="5" t="s">
        <v>41</v>
      </c>
      <c r="Y2568" s="5" t="s">
        <v>2382</v>
      </c>
      <c r="Z2568" s="5" t="s">
        <v>43</v>
      </c>
      <c r="AA2568" s="4">
        <v>0.4</v>
      </c>
      <c r="AB2568" s="1">
        <v>40964</v>
      </c>
      <c r="AC2568" s="1">
        <v>20266</v>
      </c>
      <c r="AD2568">
        <f t="shared" si="242"/>
        <v>2</v>
      </c>
      <c r="AE2568">
        <f t="shared" ca="1" si="243"/>
        <v>69</v>
      </c>
      <c r="AF2568" t="str">
        <f t="shared" ca="1" si="244"/>
        <v>Over 65</v>
      </c>
      <c r="AG2568" s="3">
        <f t="shared" si="245"/>
        <v>0.46831513513513506</v>
      </c>
      <c r="AH2568" t="str">
        <f>_xlfn.IFNA(VLOOKUP(Sales_Transactions[[#This Row],[Order ID]],Returned_Items[#All],2,FALSE),"Not Returned")</f>
        <v>Not Returned</v>
      </c>
    </row>
    <row r="2569" spans="1:34" x14ac:dyDescent="0.25">
      <c r="A2569">
        <v>8388</v>
      </c>
      <c r="C2569" t="s">
        <v>709</v>
      </c>
      <c r="D2569" s="2" t="str">
        <f>TEXT(MID(Sales_Transactions[[#This Row],[Order Date]],2,5),"d/m/yyy")</f>
        <v>23/2/2012</v>
      </c>
      <c r="E2569" s="2" t="str">
        <f>TEXT(MID(Sales_Transactions[[#This Row],[Order Date]],2,5),"d")</f>
        <v>23</v>
      </c>
      <c r="F2569" s="2" t="str">
        <f>TEXT(MID(Sales_Transactions[[#This Row],[Order Date]],2,5),"m")</f>
        <v>2</v>
      </c>
      <c r="G2569" s="2" t="str">
        <f>TEXT(MID(Sales_Transactions[[#This Row],[Order Date]],2,5),"yyy")</f>
        <v>2012</v>
      </c>
      <c r="H2569" s="2" t="str">
        <f>TEXT(MID(Sales_Transactions[[#This Row],[Order Date]],2,5),"yyy/m")</f>
        <v>2012/2</v>
      </c>
      <c r="I2569" t="s">
        <v>22</v>
      </c>
      <c r="J2569">
        <f t="shared" si="240"/>
        <v>2</v>
      </c>
      <c r="K2569" s="2">
        <v>42</v>
      </c>
      <c r="L2569" s="3">
        <v>288.89999999999998</v>
      </c>
      <c r="M2569" s="4">
        <v>0.02</v>
      </c>
      <c r="N2569" s="5" t="s">
        <v>23</v>
      </c>
      <c r="O2569" s="3">
        <v>96.34</v>
      </c>
      <c r="P2569" s="3">
        <v>6.98</v>
      </c>
      <c r="Q2569" s="3">
        <v>1.6</v>
      </c>
      <c r="R2569" s="5" t="s">
        <v>2539</v>
      </c>
      <c r="S2569" s="5" t="s">
        <v>2540</v>
      </c>
      <c r="T2569" s="5" t="str">
        <f t="shared" si="241"/>
        <v>Olvera Toch</v>
      </c>
      <c r="U2569" t="s">
        <v>1988</v>
      </c>
      <c r="V2569" s="5" t="s">
        <v>74</v>
      </c>
      <c r="W2569" s="5" t="s">
        <v>28</v>
      </c>
      <c r="X2569" s="5" t="s">
        <v>75</v>
      </c>
      <c r="Y2569" s="5" t="s">
        <v>1442</v>
      </c>
      <c r="Z2569" s="5" t="s">
        <v>84</v>
      </c>
      <c r="AA2569" s="4">
        <v>0.38</v>
      </c>
      <c r="AB2569" s="1">
        <v>40964</v>
      </c>
      <c r="AC2569" s="1">
        <v>20357</v>
      </c>
      <c r="AD2569">
        <f t="shared" si="242"/>
        <v>2</v>
      </c>
      <c r="AE2569">
        <f t="shared" ca="1" si="243"/>
        <v>68</v>
      </c>
      <c r="AF2569" t="str">
        <f t="shared" ca="1" si="244"/>
        <v>Over 65</v>
      </c>
      <c r="AG2569" s="3">
        <f t="shared" si="245"/>
        <v>0.20425247619047621</v>
      </c>
      <c r="AH2569" t="str">
        <f>_xlfn.IFNA(VLOOKUP(Sales_Transactions[[#This Row],[Order ID]],Returned_Items[#All],2,FALSE),"Not Returned")</f>
        <v>Not Returned</v>
      </c>
    </row>
    <row r="2570" spans="1:34" x14ac:dyDescent="0.25">
      <c r="A2570">
        <v>9761</v>
      </c>
      <c r="C2570" t="s">
        <v>1438</v>
      </c>
      <c r="D2570" s="2" t="str">
        <f>TEXT(MID(Sales_Transactions[[#This Row],[Order Date]],2,5),"d/m/yyy")</f>
        <v>22/1/2012</v>
      </c>
      <c r="E2570" s="2" t="str">
        <f>TEXT(MID(Sales_Transactions[[#This Row],[Order Date]],2,5),"d")</f>
        <v>22</v>
      </c>
      <c r="F2570" s="2" t="str">
        <f>TEXT(MID(Sales_Transactions[[#This Row],[Order Date]],2,5),"m")</f>
        <v>1</v>
      </c>
      <c r="G2570" s="2" t="str">
        <f>TEXT(MID(Sales_Transactions[[#This Row],[Order Date]],2,5),"yyy")</f>
        <v>2012</v>
      </c>
      <c r="H2570" s="2" t="str">
        <f>TEXT(MID(Sales_Transactions[[#This Row],[Order Date]],2,5),"yyy/m")</f>
        <v>2012/1</v>
      </c>
      <c r="I2570" t="s">
        <v>52</v>
      </c>
      <c r="J2570">
        <f t="shared" si="240"/>
        <v>1</v>
      </c>
      <c r="K2570" s="2">
        <v>2</v>
      </c>
      <c r="L2570" s="3">
        <v>202.64</v>
      </c>
      <c r="M2570" s="4">
        <v>0.04</v>
      </c>
      <c r="N2570" s="5" t="s">
        <v>34</v>
      </c>
      <c r="O2570" s="3">
        <v>-221.62</v>
      </c>
      <c r="P2570" s="3">
        <v>90.97</v>
      </c>
      <c r="Q2570" s="3">
        <v>14</v>
      </c>
      <c r="R2570" s="5" t="s">
        <v>2544</v>
      </c>
      <c r="S2570" s="5" t="s">
        <v>2545</v>
      </c>
      <c r="T2570" s="5" t="str">
        <f t="shared" si="241"/>
        <v>Todd Boyes</v>
      </c>
      <c r="U2570" t="s">
        <v>1988</v>
      </c>
      <c r="V2570" s="5" t="s">
        <v>27</v>
      </c>
      <c r="W2570" s="5" t="s">
        <v>48</v>
      </c>
      <c r="X2570" s="5" t="s">
        <v>324</v>
      </c>
      <c r="Y2570" s="5" t="s">
        <v>1323</v>
      </c>
      <c r="Z2570" s="5" t="s">
        <v>40</v>
      </c>
      <c r="AA2570" s="4">
        <v>0.36</v>
      </c>
      <c r="AB2570" s="1">
        <v>40931</v>
      </c>
      <c r="AC2570" s="1">
        <v>20214</v>
      </c>
      <c r="AD2570">
        <f t="shared" si="242"/>
        <v>1</v>
      </c>
      <c r="AE2570">
        <f t="shared" ca="1" si="243"/>
        <v>69</v>
      </c>
      <c r="AF2570" t="str">
        <f t="shared" ca="1" si="244"/>
        <v>Over 65</v>
      </c>
      <c r="AG2570" s="3">
        <f t="shared" si="245"/>
        <v>52.466805999999998</v>
      </c>
      <c r="AH2570" t="str">
        <f>_xlfn.IFNA(VLOOKUP(Sales_Transactions[[#This Row],[Order ID]],Returned_Items[#All],2,FALSE),"Not Returned")</f>
        <v>Not Returned</v>
      </c>
    </row>
    <row r="2571" spans="1:34" x14ac:dyDescent="0.25">
      <c r="A2571">
        <v>9761</v>
      </c>
      <c r="C2571" t="s">
        <v>1438</v>
      </c>
      <c r="D2571" s="2" t="str">
        <f>TEXT(MID(Sales_Transactions[[#This Row],[Order Date]],2,5),"d/m/yyy")</f>
        <v>22/1/2012</v>
      </c>
      <c r="E2571" s="2" t="str">
        <f>TEXT(MID(Sales_Transactions[[#This Row],[Order Date]],2,5),"d")</f>
        <v>22</v>
      </c>
      <c r="F2571" s="2" t="str">
        <f>TEXT(MID(Sales_Transactions[[#This Row],[Order Date]],2,5),"m")</f>
        <v>1</v>
      </c>
      <c r="G2571" s="2" t="str">
        <f>TEXT(MID(Sales_Transactions[[#This Row],[Order Date]],2,5),"yyy")</f>
        <v>2012</v>
      </c>
      <c r="H2571" s="2" t="str">
        <f>TEXT(MID(Sales_Transactions[[#This Row],[Order Date]],2,5),"yyy/m")</f>
        <v>2012/1</v>
      </c>
      <c r="I2571" t="s">
        <v>52</v>
      </c>
      <c r="J2571">
        <f t="shared" si="240"/>
        <v>1</v>
      </c>
      <c r="K2571" s="2">
        <v>23</v>
      </c>
      <c r="L2571" s="3">
        <v>133.69</v>
      </c>
      <c r="M2571" s="4">
        <v>0.08</v>
      </c>
      <c r="N2571" s="5" t="s">
        <v>23</v>
      </c>
      <c r="O2571" s="3">
        <v>-92.23</v>
      </c>
      <c r="P2571" s="3">
        <v>5.98</v>
      </c>
      <c r="Q2571" s="3">
        <v>7.15</v>
      </c>
      <c r="R2571" s="5" t="s">
        <v>2544</v>
      </c>
      <c r="S2571" s="5" t="s">
        <v>2545</v>
      </c>
      <c r="T2571" s="5" t="str">
        <f t="shared" si="241"/>
        <v>Todd Boyes</v>
      </c>
      <c r="U2571" t="s">
        <v>1988</v>
      </c>
      <c r="V2571" s="5" t="s">
        <v>27</v>
      </c>
      <c r="W2571" s="5" t="s">
        <v>28</v>
      </c>
      <c r="X2571" s="5" t="s">
        <v>75</v>
      </c>
      <c r="Y2571" s="5" t="s">
        <v>2552</v>
      </c>
      <c r="Z2571" s="5" t="s">
        <v>43</v>
      </c>
      <c r="AA2571" s="4">
        <v>0.36</v>
      </c>
      <c r="AB2571" s="1">
        <v>40932</v>
      </c>
      <c r="AC2571" s="1">
        <v>26524</v>
      </c>
      <c r="AD2571">
        <f t="shared" si="242"/>
        <v>2</v>
      </c>
      <c r="AE2571">
        <f t="shared" ca="1" si="243"/>
        <v>51</v>
      </c>
      <c r="AF2571" t="str">
        <f t="shared" ca="1" si="244"/>
        <v>18-64</v>
      </c>
      <c r="AG2571" s="3">
        <f t="shared" si="245"/>
        <v>0.57066156521739142</v>
      </c>
      <c r="AH2571" t="str">
        <f>_xlfn.IFNA(VLOOKUP(Sales_Transactions[[#This Row],[Order ID]],Returned_Items[#All],2,FALSE),"Not Returned")</f>
        <v>Not Returned</v>
      </c>
    </row>
    <row r="2572" spans="1:34" x14ac:dyDescent="0.25">
      <c r="A2572">
        <v>9863</v>
      </c>
      <c r="C2572" t="s">
        <v>1593</v>
      </c>
      <c r="D2572" s="2" t="str">
        <f>TEXT(MID(Sales_Transactions[[#This Row],[Order Date]],2,5),"d/m/yyy")</f>
        <v>4/9/2011</v>
      </c>
      <c r="E2572" s="2" t="str">
        <f>TEXT(MID(Sales_Transactions[[#This Row],[Order Date]],2,5),"d")</f>
        <v>4</v>
      </c>
      <c r="F2572" s="2" t="str">
        <f>TEXT(MID(Sales_Transactions[[#This Row],[Order Date]],2,5),"m")</f>
        <v>9</v>
      </c>
      <c r="G2572" s="2" t="str">
        <f>TEXT(MID(Sales_Transactions[[#This Row],[Order Date]],2,5),"yyy")</f>
        <v>2011</v>
      </c>
      <c r="H2572" s="2" t="str">
        <f>TEXT(MID(Sales_Transactions[[#This Row],[Order Date]],2,5),"yyy/m")</f>
        <v>2011/9</v>
      </c>
      <c r="I2572" t="s">
        <v>101</v>
      </c>
      <c r="J2572">
        <f t="shared" si="240"/>
        <v>1</v>
      </c>
      <c r="K2572" s="2">
        <v>18</v>
      </c>
      <c r="L2572" s="3">
        <v>33.96</v>
      </c>
      <c r="M2572" s="4">
        <v>0</v>
      </c>
      <c r="N2572" s="5" t="s">
        <v>23</v>
      </c>
      <c r="O2572" s="3">
        <v>0.1</v>
      </c>
      <c r="P2572" s="3">
        <v>1.76</v>
      </c>
      <c r="Q2572" s="3">
        <v>0.7</v>
      </c>
      <c r="R2572" s="5" t="s">
        <v>1783</v>
      </c>
      <c r="S2572" s="5" t="s">
        <v>2543</v>
      </c>
      <c r="T2572" s="5" t="str">
        <f t="shared" si="241"/>
        <v>Sean Christensen</v>
      </c>
      <c r="U2572" t="s">
        <v>1988</v>
      </c>
      <c r="V2572" s="5" t="s">
        <v>74</v>
      </c>
      <c r="W2572" s="5" t="s">
        <v>28</v>
      </c>
      <c r="X2572" s="5" t="s">
        <v>124</v>
      </c>
      <c r="Y2572" s="5" t="s">
        <v>633</v>
      </c>
      <c r="Z2572" s="5" t="s">
        <v>84</v>
      </c>
      <c r="AA2572" s="4">
        <v>0.56000000000000005</v>
      </c>
      <c r="AB2572" s="1">
        <v>40792</v>
      </c>
      <c r="AC2572" s="1">
        <v>26475</v>
      </c>
      <c r="AD2572">
        <f t="shared" si="242"/>
        <v>2</v>
      </c>
      <c r="AE2572">
        <f t="shared" ca="1" si="243"/>
        <v>52</v>
      </c>
      <c r="AF2572" t="str">
        <f t="shared" ca="1" si="244"/>
        <v>18-64</v>
      </c>
      <c r="AG2572" s="3">
        <f t="shared" si="245"/>
        <v>0.13666666666666666</v>
      </c>
      <c r="AH2572" t="str">
        <f>_xlfn.IFNA(VLOOKUP(Sales_Transactions[[#This Row],[Order ID]],Returned_Items[#All],2,FALSE),"Not Returned")</f>
        <v>Not Returned</v>
      </c>
    </row>
    <row r="2573" spans="1:34" x14ac:dyDescent="0.25">
      <c r="A2573">
        <v>10342</v>
      </c>
      <c r="C2573" t="s">
        <v>2553</v>
      </c>
      <c r="D2573" s="2" t="str">
        <f>TEXT(MID(Sales_Transactions[[#This Row],[Order Date]],2,5),"d/m/yyy")</f>
        <v>22/11/2011</v>
      </c>
      <c r="E2573" s="2" t="str">
        <f>TEXT(MID(Sales_Transactions[[#This Row],[Order Date]],2,5),"d")</f>
        <v>22</v>
      </c>
      <c r="F2573" s="2" t="str">
        <f>TEXT(MID(Sales_Transactions[[#This Row],[Order Date]],2,5),"m")</f>
        <v>11</v>
      </c>
      <c r="G2573" s="2" t="str">
        <f>TEXT(MID(Sales_Transactions[[#This Row],[Order Date]],2,5),"yyy")</f>
        <v>2011</v>
      </c>
      <c r="H2573" s="2" t="str">
        <f>TEXT(MID(Sales_Transactions[[#This Row],[Order Date]],2,5),"yyy/m")</f>
        <v>2011/11</v>
      </c>
      <c r="I2573" t="s">
        <v>78</v>
      </c>
      <c r="J2573">
        <f t="shared" si="240"/>
        <v>3</v>
      </c>
      <c r="K2573" s="2">
        <v>45</v>
      </c>
      <c r="L2573" s="3">
        <v>5181.08</v>
      </c>
      <c r="M2573" s="4">
        <v>0.01</v>
      </c>
      <c r="N2573" s="5" t="s">
        <v>34</v>
      </c>
      <c r="O2573" s="3">
        <v>-1623.6</v>
      </c>
      <c r="P2573" s="3">
        <v>114.98</v>
      </c>
      <c r="Q2573" s="3">
        <v>58.72</v>
      </c>
      <c r="R2573" s="5" t="s">
        <v>202</v>
      </c>
      <c r="S2573" s="5" t="s">
        <v>2246</v>
      </c>
      <c r="T2573" s="5" t="str">
        <f t="shared" si="241"/>
        <v>Michelle Ellison</v>
      </c>
      <c r="U2573" t="s">
        <v>1988</v>
      </c>
      <c r="V2573" s="5" t="s">
        <v>37</v>
      </c>
      <c r="W2573" s="5" t="s">
        <v>57</v>
      </c>
      <c r="X2573" s="5" t="s">
        <v>104</v>
      </c>
      <c r="Y2573" s="5" t="s">
        <v>1730</v>
      </c>
      <c r="Z2573" s="5" t="s">
        <v>106</v>
      </c>
      <c r="AA2573" s="4">
        <v>0.76</v>
      </c>
      <c r="AB2573" s="1">
        <v>40871</v>
      </c>
      <c r="AC2573" s="1">
        <v>26549</v>
      </c>
      <c r="AD2573">
        <f t="shared" si="242"/>
        <v>2</v>
      </c>
      <c r="AE2573">
        <f t="shared" ca="1" si="243"/>
        <v>51</v>
      </c>
      <c r="AF2573" t="str">
        <f t="shared" ca="1" si="244"/>
        <v>18-64</v>
      </c>
      <c r="AG2573" s="3">
        <f t="shared" si="245"/>
        <v>3.859744488888889</v>
      </c>
      <c r="AH2573" t="str">
        <f>_xlfn.IFNA(VLOOKUP(Sales_Transactions[[#This Row],[Order ID]],Returned_Items[#All],2,FALSE),"Not Returned")</f>
        <v>Not Returned</v>
      </c>
    </row>
    <row r="2574" spans="1:34" x14ac:dyDescent="0.25">
      <c r="A2574">
        <v>10342</v>
      </c>
      <c r="C2574" t="s">
        <v>2553</v>
      </c>
      <c r="D2574" s="2" t="str">
        <f>TEXT(MID(Sales_Transactions[[#This Row],[Order Date]],2,5),"d/m/yyy")</f>
        <v>22/11/2011</v>
      </c>
      <c r="E2574" s="2" t="str">
        <f>TEXT(MID(Sales_Transactions[[#This Row],[Order Date]],2,5),"d")</f>
        <v>22</v>
      </c>
      <c r="F2574" s="2" t="str">
        <f>TEXT(MID(Sales_Transactions[[#This Row],[Order Date]],2,5),"m")</f>
        <v>11</v>
      </c>
      <c r="G2574" s="2" t="str">
        <f>TEXT(MID(Sales_Transactions[[#This Row],[Order Date]],2,5),"yyy")</f>
        <v>2011</v>
      </c>
      <c r="H2574" s="2" t="str">
        <f>TEXT(MID(Sales_Transactions[[#This Row],[Order Date]],2,5),"yyy/m")</f>
        <v>2011/11</v>
      </c>
      <c r="I2574" t="s">
        <v>78</v>
      </c>
      <c r="J2574">
        <f t="shared" si="240"/>
        <v>3</v>
      </c>
      <c r="K2574" s="2">
        <v>38</v>
      </c>
      <c r="L2574" s="3">
        <v>10567.45</v>
      </c>
      <c r="M2574" s="4">
        <v>0.1</v>
      </c>
      <c r="N2574" s="5" t="s">
        <v>23</v>
      </c>
      <c r="O2574" s="3">
        <v>2925.37</v>
      </c>
      <c r="P2574" s="3">
        <v>299.99</v>
      </c>
      <c r="Q2574" s="3">
        <v>11.64</v>
      </c>
      <c r="R2574" s="5" t="s">
        <v>202</v>
      </c>
      <c r="S2574" s="5" t="s">
        <v>2246</v>
      </c>
      <c r="T2574" s="5" t="str">
        <f t="shared" si="241"/>
        <v>Michelle Ellison</v>
      </c>
      <c r="U2574" t="s">
        <v>1988</v>
      </c>
      <c r="V2574" s="5" t="s">
        <v>37</v>
      </c>
      <c r="W2574" s="5" t="s">
        <v>48</v>
      </c>
      <c r="X2574" s="5" t="s">
        <v>131</v>
      </c>
      <c r="Y2574" s="5" t="s">
        <v>2554</v>
      </c>
      <c r="Z2574" s="5" t="s">
        <v>31</v>
      </c>
      <c r="AA2574" s="4">
        <v>0.5</v>
      </c>
      <c r="AB2574" s="1">
        <v>40870</v>
      </c>
      <c r="AC2574" s="1">
        <v>26553</v>
      </c>
      <c r="AD2574">
        <f t="shared" si="242"/>
        <v>1</v>
      </c>
      <c r="AE2574">
        <f t="shared" ca="1" si="243"/>
        <v>51</v>
      </c>
      <c r="AF2574" t="str">
        <f t="shared" ca="1" si="244"/>
        <v>18-64</v>
      </c>
      <c r="AG2574" s="3">
        <f t="shared" si="245"/>
        <v>8.192895</v>
      </c>
      <c r="AH2574" t="str">
        <f>_xlfn.IFNA(VLOOKUP(Sales_Transactions[[#This Row],[Order ID]],Returned_Items[#All],2,FALSE),"Not Returned")</f>
        <v>Not Returned</v>
      </c>
    </row>
    <row r="2575" spans="1:34" x14ac:dyDescent="0.25">
      <c r="A2575">
        <v>10342</v>
      </c>
      <c r="C2575" t="s">
        <v>2553</v>
      </c>
      <c r="D2575" s="2" t="str">
        <f>TEXT(MID(Sales_Transactions[[#This Row],[Order Date]],2,5),"d/m/yyy")</f>
        <v>22/11/2011</v>
      </c>
      <c r="E2575" s="2" t="str">
        <f>TEXT(MID(Sales_Transactions[[#This Row],[Order Date]],2,5),"d")</f>
        <v>22</v>
      </c>
      <c r="F2575" s="2" t="str">
        <f>TEXT(MID(Sales_Transactions[[#This Row],[Order Date]],2,5),"m")</f>
        <v>11</v>
      </c>
      <c r="G2575" s="2" t="str">
        <f>TEXT(MID(Sales_Transactions[[#This Row],[Order Date]],2,5),"yyy")</f>
        <v>2011</v>
      </c>
      <c r="H2575" s="2" t="str">
        <f>TEXT(MID(Sales_Transactions[[#This Row],[Order Date]],2,5),"yyy/m")</f>
        <v>2011/11</v>
      </c>
      <c r="I2575" t="s">
        <v>78</v>
      </c>
      <c r="J2575">
        <f t="shared" si="240"/>
        <v>3</v>
      </c>
      <c r="K2575" s="2">
        <v>38</v>
      </c>
      <c r="L2575" s="3">
        <v>1679.04</v>
      </c>
      <c r="M2575" s="4">
        <v>0.01</v>
      </c>
      <c r="N2575" s="5" t="s">
        <v>23</v>
      </c>
      <c r="O2575" s="3">
        <v>324.47000000000003</v>
      </c>
      <c r="P2575" s="3">
        <v>40.97</v>
      </c>
      <c r="Q2575" s="3">
        <v>14.45</v>
      </c>
      <c r="R2575" s="5" t="s">
        <v>202</v>
      </c>
      <c r="S2575" s="5" t="s">
        <v>2246</v>
      </c>
      <c r="T2575" s="5" t="str">
        <f t="shared" si="241"/>
        <v>Michelle Ellison</v>
      </c>
      <c r="U2575" t="s">
        <v>1988</v>
      </c>
      <c r="V2575" s="5" t="s">
        <v>37</v>
      </c>
      <c r="W2575" s="5" t="s">
        <v>57</v>
      </c>
      <c r="X2575" s="5" t="s">
        <v>58</v>
      </c>
      <c r="Y2575" s="5" t="s">
        <v>496</v>
      </c>
      <c r="Z2575" s="5" t="s">
        <v>31</v>
      </c>
      <c r="AA2575" s="4">
        <v>0.56999999999999995</v>
      </c>
      <c r="AB2575" s="1">
        <v>40871</v>
      </c>
      <c r="AC2575" s="1">
        <v>26637</v>
      </c>
      <c r="AD2575">
        <f t="shared" si="242"/>
        <v>2</v>
      </c>
      <c r="AE2575">
        <f t="shared" ca="1" si="243"/>
        <v>51</v>
      </c>
      <c r="AF2575" t="str">
        <f t="shared" ca="1" si="244"/>
        <v>18-64</v>
      </c>
      <c r="AG2575" s="3">
        <f t="shared" si="245"/>
        <v>1.4583132368421052</v>
      </c>
      <c r="AH2575" t="str">
        <f>_xlfn.IFNA(VLOOKUP(Sales_Transactions[[#This Row],[Order ID]],Returned_Items[#All],2,FALSE),"Not Returned")</f>
        <v>Not Returned</v>
      </c>
    </row>
    <row r="2576" spans="1:34" x14ac:dyDescent="0.25">
      <c r="A2576">
        <v>10342</v>
      </c>
      <c r="C2576" t="s">
        <v>2553</v>
      </c>
      <c r="D2576" s="2" t="str">
        <f>TEXT(MID(Sales_Transactions[[#This Row],[Order Date]],2,5),"d/m/yyy")</f>
        <v>22/11/2011</v>
      </c>
      <c r="E2576" s="2" t="str">
        <f>TEXT(MID(Sales_Transactions[[#This Row],[Order Date]],2,5),"d")</f>
        <v>22</v>
      </c>
      <c r="F2576" s="2" t="str">
        <f>TEXT(MID(Sales_Transactions[[#This Row],[Order Date]],2,5),"m")</f>
        <v>11</v>
      </c>
      <c r="G2576" s="2" t="str">
        <f>TEXT(MID(Sales_Transactions[[#This Row],[Order Date]],2,5),"yyy")</f>
        <v>2011</v>
      </c>
      <c r="H2576" s="2" t="str">
        <f>TEXT(MID(Sales_Transactions[[#This Row],[Order Date]],2,5),"yyy/m")</f>
        <v>2011/11</v>
      </c>
      <c r="I2576" t="s">
        <v>78</v>
      </c>
      <c r="J2576">
        <f t="shared" si="240"/>
        <v>3</v>
      </c>
      <c r="K2576" s="2">
        <v>2</v>
      </c>
      <c r="L2576" s="3">
        <v>2055.9699999999998</v>
      </c>
      <c r="M2576" s="4">
        <v>0.05</v>
      </c>
      <c r="N2576" s="5" t="s">
        <v>67</v>
      </c>
      <c r="O2576" s="3">
        <v>-2342.0100000000002</v>
      </c>
      <c r="P2576" s="3">
        <v>999.99</v>
      </c>
      <c r="Q2576" s="3">
        <v>13.99</v>
      </c>
      <c r="R2576" s="5" t="s">
        <v>202</v>
      </c>
      <c r="S2576" s="5" t="s">
        <v>2246</v>
      </c>
      <c r="T2576" s="5" t="str">
        <f t="shared" si="241"/>
        <v>Michelle Ellison</v>
      </c>
      <c r="U2576" t="s">
        <v>1988</v>
      </c>
      <c r="V2576" s="5" t="s">
        <v>37</v>
      </c>
      <c r="W2576" s="5" t="s">
        <v>48</v>
      </c>
      <c r="X2576" s="5" t="s">
        <v>324</v>
      </c>
      <c r="Y2576" s="5" t="s">
        <v>2555</v>
      </c>
      <c r="Z2576" s="5" t="s">
        <v>56</v>
      </c>
      <c r="AA2576" s="4">
        <v>0.36</v>
      </c>
      <c r="AB2576" s="1">
        <v>40871</v>
      </c>
      <c r="AC2576" s="1">
        <v>26361</v>
      </c>
      <c r="AD2576">
        <f t="shared" si="242"/>
        <v>2</v>
      </c>
      <c r="AE2576">
        <f t="shared" ca="1" si="243"/>
        <v>52</v>
      </c>
      <c r="AF2576" t="str">
        <f t="shared" ca="1" si="244"/>
        <v>18-64</v>
      </c>
      <c r="AG2576" s="3">
        <f t="shared" si="245"/>
        <v>506.7400025</v>
      </c>
      <c r="AH2576" t="str">
        <f>_xlfn.IFNA(VLOOKUP(Sales_Transactions[[#This Row],[Order ID]],Returned_Items[#All],2,FALSE),"Not Returned")</f>
        <v>Not Returned</v>
      </c>
    </row>
    <row r="2577" spans="1:34" x14ac:dyDescent="0.25">
      <c r="A2577">
        <v>10434</v>
      </c>
      <c r="C2577" t="s">
        <v>1090</v>
      </c>
      <c r="D2577" s="2" t="str">
        <f>TEXT(MID(Sales_Transactions[[#This Row],[Order Date]],2,5),"d/m/yyy")</f>
        <v>23/12/2009</v>
      </c>
      <c r="E2577" s="2" t="str">
        <f>TEXT(MID(Sales_Transactions[[#This Row],[Order Date]],2,5),"d")</f>
        <v>23</v>
      </c>
      <c r="F2577" s="2" t="str">
        <f>TEXT(MID(Sales_Transactions[[#This Row],[Order Date]],2,5),"m")</f>
        <v>12</v>
      </c>
      <c r="G2577" s="2" t="str">
        <f>TEXT(MID(Sales_Transactions[[#This Row],[Order Date]],2,5),"yyy")</f>
        <v>2009</v>
      </c>
      <c r="H2577" s="2" t="str">
        <f>TEXT(MID(Sales_Transactions[[#This Row],[Order Date]],2,5),"yyy/m")</f>
        <v>2009/12</v>
      </c>
      <c r="I2577" t="s">
        <v>33</v>
      </c>
      <c r="J2577">
        <f t="shared" si="240"/>
        <v>4</v>
      </c>
      <c r="K2577" s="2">
        <v>2</v>
      </c>
      <c r="L2577" s="3">
        <v>383.45</v>
      </c>
      <c r="M2577" s="4">
        <v>0.06</v>
      </c>
      <c r="N2577" s="5" t="s">
        <v>34</v>
      </c>
      <c r="O2577" s="3">
        <v>-244.47</v>
      </c>
      <c r="P2577" s="3">
        <v>180.98</v>
      </c>
      <c r="Q2577" s="3">
        <v>26.2</v>
      </c>
      <c r="R2577" s="5" t="s">
        <v>202</v>
      </c>
      <c r="S2577" s="5" t="s">
        <v>2246</v>
      </c>
      <c r="T2577" s="5" t="str">
        <f t="shared" si="241"/>
        <v>Michelle Ellison</v>
      </c>
      <c r="U2577" t="s">
        <v>1988</v>
      </c>
      <c r="V2577" s="5" t="s">
        <v>27</v>
      </c>
      <c r="W2577" s="5" t="s">
        <v>57</v>
      </c>
      <c r="X2577" s="5" t="s">
        <v>154</v>
      </c>
      <c r="Y2577" s="5" t="s">
        <v>414</v>
      </c>
      <c r="Z2577" s="5" t="s">
        <v>40</v>
      </c>
      <c r="AA2577" s="4">
        <v>0.59</v>
      </c>
      <c r="AB2577" s="1">
        <v>40171</v>
      </c>
      <c r="AC2577" s="1">
        <v>17770</v>
      </c>
      <c r="AD2577">
        <f t="shared" si="242"/>
        <v>1</v>
      </c>
      <c r="AE2577">
        <f t="shared" ca="1" si="243"/>
        <v>75</v>
      </c>
      <c r="AF2577" t="str">
        <f t="shared" ca="1" si="244"/>
        <v>Over 65</v>
      </c>
      <c r="AG2577" s="3">
        <f t="shared" si="245"/>
        <v>103.53570599999999</v>
      </c>
      <c r="AH2577" t="str">
        <f>_xlfn.IFNA(VLOOKUP(Sales_Transactions[[#This Row],[Order ID]],Returned_Items[#All],2,FALSE),"Not Returned")</f>
        <v>Not Returned</v>
      </c>
    </row>
    <row r="2578" spans="1:34" x14ac:dyDescent="0.25">
      <c r="A2578">
        <v>11040</v>
      </c>
      <c r="C2578" t="s">
        <v>2556</v>
      </c>
      <c r="D2578" s="2" t="str">
        <f>TEXT(MID(Sales_Transactions[[#This Row],[Order Date]],2,5),"d/m/yyy")</f>
        <v>23/10/2011</v>
      </c>
      <c r="E2578" s="2" t="str">
        <f>TEXT(MID(Sales_Transactions[[#This Row],[Order Date]],2,5),"d")</f>
        <v>23</v>
      </c>
      <c r="F2578" s="2" t="str">
        <f>TEXT(MID(Sales_Transactions[[#This Row],[Order Date]],2,5),"m")</f>
        <v>10</v>
      </c>
      <c r="G2578" s="2" t="str">
        <f>TEXT(MID(Sales_Transactions[[#This Row],[Order Date]],2,5),"yyy")</f>
        <v>2011</v>
      </c>
      <c r="H2578" s="2" t="str">
        <f>TEXT(MID(Sales_Transactions[[#This Row],[Order Date]],2,5),"yyy/m")</f>
        <v>2011/10</v>
      </c>
      <c r="I2578" t="s">
        <v>52</v>
      </c>
      <c r="J2578">
        <f t="shared" si="240"/>
        <v>1</v>
      </c>
      <c r="K2578" s="2">
        <v>44</v>
      </c>
      <c r="L2578" s="3">
        <v>1102.28</v>
      </c>
      <c r="M2578" s="4">
        <v>0.03</v>
      </c>
      <c r="N2578" s="5" t="s">
        <v>23</v>
      </c>
      <c r="O2578" s="3">
        <v>389.61</v>
      </c>
      <c r="P2578" s="3">
        <v>23.99</v>
      </c>
      <c r="Q2578" s="3">
        <v>6.71</v>
      </c>
      <c r="R2578" s="5" t="s">
        <v>2557</v>
      </c>
      <c r="S2578" s="5" t="s">
        <v>2558</v>
      </c>
      <c r="T2578" s="5" t="str">
        <f t="shared" si="241"/>
        <v>Scot Coram</v>
      </c>
      <c r="U2578" t="s">
        <v>1988</v>
      </c>
      <c r="V2578" s="5" t="s">
        <v>47</v>
      </c>
      <c r="W2578" s="5" t="s">
        <v>28</v>
      </c>
      <c r="X2578" s="5" t="s">
        <v>98</v>
      </c>
      <c r="Y2578" s="5" t="s">
        <v>511</v>
      </c>
      <c r="Z2578" s="5" t="s">
        <v>43</v>
      </c>
      <c r="AA2578" s="4">
        <v>0.35</v>
      </c>
      <c r="AB2578" s="1">
        <v>40839</v>
      </c>
      <c r="AC2578" s="1">
        <v>17889</v>
      </c>
      <c r="AD2578">
        <f t="shared" si="242"/>
        <v>0</v>
      </c>
      <c r="AE2578">
        <f t="shared" ca="1" si="243"/>
        <v>75</v>
      </c>
      <c r="AF2578" t="str">
        <f t="shared" ca="1" si="244"/>
        <v>Over 65</v>
      </c>
      <c r="AG2578" s="3">
        <f t="shared" si="245"/>
        <v>0.69756370454545447</v>
      </c>
      <c r="AH2578" t="str">
        <f>_xlfn.IFNA(VLOOKUP(Sales_Transactions[[#This Row],[Order ID]],Returned_Items[#All],2,FALSE),"Not Returned")</f>
        <v>Not Returned</v>
      </c>
    </row>
    <row r="2579" spans="1:34" x14ac:dyDescent="0.25">
      <c r="A2579">
        <v>11302</v>
      </c>
      <c r="C2579" t="s">
        <v>998</v>
      </c>
      <c r="D2579" s="2" t="str">
        <f>TEXT(MID(Sales_Transactions[[#This Row],[Order Date]],2,5),"d/m/yyy")</f>
        <v>1/3/2009</v>
      </c>
      <c r="E2579" s="2" t="str">
        <f>TEXT(MID(Sales_Transactions[[#This Row],[Order Date]],2,5),"d")</f>
        <v>1</v>
      </c>
      <c r="F2579" s="2" t="str">
        <f>TEXT(MID(Sales_Transactions[[#This Row],[Order Date]],2,5),"m")</f>
        <v>3</v>
      </c>
      <c r="G2579" s="2" t="str">
        <f>TEXT(MID(Sales_Transactions[[#This Row],[Order Date]],2,5),"yyy")</f>
        <v>2009</v>
      </c>
      <c r="H2579" s="2" t="str">
        <f>TEXT(MID(Sales_Transactions[[#This Row],[Order Date]],2,5),"yyy/m")</f>
        <v>2009/3</v>
      </c>
      <c r="I2579" t="s">
        <v>22</v>
      </c>
      <c r="J2579">
        <f t="shared" si="240"/>
        <v>2</v>
      </c>
      <c r="K2579" s="2">
        <v>10</v>
      </c>
      <c r="L2579" s="3">
        <v>866.66</v>
      </c>
      <c r="M2579" s="4">
        <v>0.09</v>
      </c>
      <c r="N2579" s="5" t="s">
        <v>34</v>
      </c>
      <c r="O2579" s="3">
        <v>35.29</v>
      </c>
      <c r="P2579" s="3">
        <v>90.97</v>
      </c>
      <c r="Q2579" s="3">
        <v>14</v>
      </c>
      <c r="R2579" s="5" t="s">
        <v>2559</v>
      </c>
      <c r="S2579" s="5" t="s">
        <v>2560</v>
      </c>
      <c r="T2579" s="5" t="str">
        <f t="shared" si="241"/>
        <v>Natalie Fritzler</v>
      </c>
      <c r="U2579" t="s">
        <v>1988</v>
      </c>
      <c r="V2579" s="5" t="s">
        <v>74</v>
      </c>
      <c r="W2579" s="5" t="s">
        <v>48</v>
      </c>
      <c r="X2579" s="5" t="s">
        <v>324</v>
      </c>
      <c r="Y2579" s="5" t="s">
        <v>1323</v>
      </c>
      <c r="Z2579" s="5" t="s">
        <v>40</v>
      </c>
      <c r="AA2579" s="4">
        <v>0.36</v>
      </c>
      <c r="AB2579" s="1">
        <v>39875</v>
      </c>
      <c r="AC2579" s="1">
        <v>18124</v>
      </c>
      <c r="AD2579">
        <f t="shared" si="242"/>
        <v>2</v>
      </c>
      <c r="AE2579">
        <f t="shared" ca="1" si="243"/>
        <v>74</v>
      </c>
      <c r="AF2579" t="str">
        <f t="shared" ca="1" si="244"/>
        <v>Over 65</v>
      </c>
      <c r="AG2579" s="3">
        <f t="shared" si="245"/>
        <v>10.4888127</v>
      </c>
      <c r="AH2579" t="str">
        <f>_xlfn.IFNA(VLOOKUP(Sales_Transactions[[#This Row],[Order ID]],Returned_Items[#All],2,FALSE),"Not Returned")</f>
        <v>Not Returned</v>
      </c>
    </row>
    <row r="2580" spans="1:34" x14ac:dyDescent="0.25">
      <c r="A2580">
        <v>11398</v>
      </c>
      <c r="C2580" t="s">
        <v>2561</v>
      </c>
      <c r="D2580" s="2" t="str">
        <f>TEXT(MID(Sales_Transactions[[#This Row],[Order Date]],2,5),"d/m/yyy")</f>
        <v>6/8/2012</v>
      </c>
      <c r="E2580" s="2" t="str">
        <f>TEXT(MID(Sales_Transactions[[#This Row],[Order Date]],2,5),"d")</f>
        <v>6</v>
      </c>
      <c r="F2580" s="2" t="str">
        <f>TEXT(MID(Sales_Transactions[[#This Row],[Order Date]],2,5),"m")</f>
        <v>8</v>
      </c>
      <c r="G2580" s="2" t="str">
        <f>TEXT(MID(Sales_Transactions[[#This Row],[Order Date]],2,5),"yyy")</f>
        <v>2012</v>
      </c>
      <c r="H2580" s="2" t="str">
        <f>TEXT(MID(Sales_Transactions[[#This Row],[Order Date]],2,5),"yyy/m")</f>
        <v>2012/8</v>
      </c>
      <c r="I2580" t="s">
        <v>33</v>
      </c>
      <c r="J2580">
        <f t="shared" si="240"/>
        <v>4</v>
      </c>
      <c r="K2580" s="2">
        <v>16</v>
      </c>
      <c r="L2580" s="3">
        <v>109.7</v>
      </c>
      <c r="M2580" s="4">
        <v>0.03</v>
      </c>
      <c r="N2580" s="5" t="s">
        <v>23</v>
      </c>
      <c r="O2580" s="3">
        <v>-106.77</v>
      </c>
      <c r="P2580" s="3">
        <v>5.98</v>
      </c>
      <c r="Q2580" s="3">
        <v>10.39</v>
      </c>
      <c r="R2580" s="5" t="s">
        <v>1773</v>
      </c>
      <c r="S2580" s="5" t="s">
        <v>2562</v>
      </c>
      <c r="T2580" s="5" t="str">
        <f t="shared" si="241"/>
        <v>Nathan Gelder</v>
      </c>
      <c r="U2580" t="s">
        <v>1988</v>
      </c>
      <c r="V2580" s="5" t="s">
        <v>74</v>
      </c>
      <c r="W2580" s="5" t="s">
        <v>28</v>
      </c>
      <c r="X2580" s="5" t="s">
        <v>75</v>
      </c>
      <c r="Y2580" s="5" t="s">
        <v>2563</v>
      </c>
      <c r="Z2580" s="5" t="s">
        <v>43</v>
      </c>
      <c r="AA2580" s="4">
        <v>0.4</v>
      </c>
      <c r="AB2580" s="1">
        <v>41128</v>
      </c>
      <c r="AC2580" s="1">
        <v>18012</v>
      </c>
      <c r="AD2580">
        <f t="shared" si="242"/>
        <v>1</v>
      </c>
      <c r="AE2580">
        <f t="shared" ca="1" si="243"/>
        <v>75</v>
      </c>
      <c r="AF2580" t="str">
        <f t="shared" ca="1" si="244"/>
        <v>Over 65</v>
      </c>
      <c r="AG2580" s="3">
        <f t="shared" si="245"/>
        <v>1.023012875</v>
      </c>
      <c r="AH2580" t="str">
        <f>_xlfn.IFNA(VLOOKUP(Sales_Transactions[[#This Row],[Order ID]],Returned_Items[#All],2,FALSE),"Not Returned")</f>
        <v>Not Returned</v>
      </c>
    </row>
    <row r="2581" spans="1:34" x14ac:dyDescent="0.25">
      <c r="A2581">
        <v>11398</v>
      </c>
      <c r="C2581" t="s">
        <v>2561</v>
      </c>
      <c r="D2581" s="2" t="str">
        <f>TEXT(MID(Sales_Transactions[[#This Row],[Order Date]],2,5),"d/m/yyy")</f>
        <v>6/8/2012</v>
      </c>
      <c r="E2581" s="2" t="str">
        <f>TEXT(MID(Sales_Transactions[[#This Row],[Order Date]],2,5),"d")</f>
        <v>6</v>
      </c>
      <c r="F2581" s="2" t="str">
        <f>TEXT(MID(Sales_Transactions[[#This Row],[Order Date]],2,5),"m")</f>
        <v>8</v>
      </c>
      <c r="G2581" s="2" t="str">
        <f>TEXT(MID(Sales_Transactions[[#This Row],[Order Date]],2,5),"yyy")</f>
        <v>2012</v>
      </c>
      <c r="H2581" s="2" t="str">
        <f>TEXT(MID(Sales_Transactions[[#This Row],[Order Date]],2,5),"yyy/m")</f>
        <v>2012/8</v>
      </c>
      <c r="I2581" t="s">
        <v>33</v>
      </c>
      <c r="J2581">
        <f t="shared" si="240"/>
        <v>4</v>
      </c>
      <c r="K2581" s="2">
        <v>26</v>
      </c>
      <c r="L2581" s="3">
        <v>80.89</v>
      </c>
      <c r="M2581" s="4">
        <v>0.03</v>
      </c>
      <c r="N2581" s="5" t="s">
        <v>23</v>
      </c>
      <c r="O2581" s="3">
        <v>23.37</v>
      </c>
      <c r="P2581" s="3">
        <v>2.94</v>
      </c>
      <c r="Q2581" s="3">
        <v>0.81</v>
      </c>
      <c r="R2581" s="5" t="s">
        <v>1773</v>
      </c>
      <c r="S2581" s="5" t="s">
        <v>2562</v>
      </c>
      <c r="T2581" s="5" t="str">
        <f t="shared" si="241"/>
        <v>Nathan Gelder</v>
      </c>
      <c r="U2581" t="s">
        <v>1988</v>
      </c>
      <c r="V2581" s="5" t="s">
        <v>74</v>
      </c>
      <c r="W2581" s="5" t="s">
        <v>28</v>
      </c>
      <c r="X2581" s="5" t="s">
        <v>124</v>
      </c>
      <c r="Y2581" s="5" t="s">
        <v>2002</v>
      </c>
      <c r="Z2581" s="5" t="s">
        <v>84</v>
      </c>
      <c r="AA2581" s="4">
        <v>0.4</v>
      </c>
      <c r="AB2581" s="1">
        <v>41129</v>
      </c>
      <c r="AC2581" s="1">
        <v>18320</v>
      </c>
      <c r="AD2581">
        <f t="shared" si="242"/>
        <v>2</v>
      </c>
      <c r="AE2581">
        <f t="shared" ca="1" si="243"/>
        <v>74</v>
      </c>
      <c r="AF2581" t="str">
        <f t="shared" ca="1" si="244"/>
        <v>Over 65</v>
      </c>
      <c r="AG2581" s="3">
        <f t="shared" si="245"/>
        <v>0.14419684615384615</v>
      </c>
      <c r="AH2581" t="str">
        <f>_xlfn.IFNA(VLOOKUP(Sales_Transactions[[#This Row],[Order ID]],Returned_Items[#All],2,FALSE),"Not Returned")</f>
        <v>Not Returned</v>
      </c>
    </row>
    <row r="2582" spans="1:34" x14ac:dyDescent="0.25">
      <c r="A2582">
        <v>11584</v>
      </c>
      <c r="C2582" t="s">
        <v>2260</v>
      </c>
      <c r="D2582" s="2" t="str">
        <f>TEXT(MID(Sales_Transactions[[#This Row],[Order Date]],2,5),"d/m/yyy")</f>
        <v>22/11/2009</v>
      </c>
      <c r="E2582" s="2" t="str">
        <f>TEXT(MID(Sales_Transactions[[#This Row],[Order Date]],2,5),"d")</f>
        <v>22</v>
      </c>
      <c r="F2582" s="2" t="str">
        <f>TEXT(MID(Sales_Transactions[[#This Row],[Order Date]],2,5),"m")</f>
        <v>11</v>
      </c>
      <c r="G2582" s="2" t="str">
        <f>TEXT(MID(Sales_Transactions[[#This Row],[Order Date]],2,5),"yyy")</f>
        <v>2009</v>
      </c>
      <c r="H2582" s="2" t="str">
        <f>TEXT(MID(Sales_Transactions[[#This Row],[Order Date]],2,5),"yyy/m")</f>
        <v>2009/11</v>
      </c>
      <c r="I2582" t="s">
        <v>78</v>
      </c>
      <c r="J2582">
        <f t="shared" si="240"/>
        <v>3</v>
      </c>
      <c r="K2582" s="2">
        <v>48</v>
      </c>
      <c r="L2582" s="3">
        <v>1497.3175000000001</v>
      </c>
      <c r="M2582" s="4">
        <v>0.01</v>
      </c>
      <c r="N2582" s="5" t="s">
        <v>23</v>
      </c>
      <c r="O2582" s="3">
        <v>836.51</v>
      </c>
      <c r="P2582" s="3">
        <v>35.99</v>
      </c>
      <c r="Q2582" s="3">
        <v>0.99</v>
      </c>
      <c r="R2582" s="5" t="s">
        <v>1783</v>
      </c>
      <c r="S2582" s="5" t="s">
        <v>123</v>
      </c>
      <c r="T2582" s="5" t="str">
        <f t="shared" si="241"/>
        <v>Sean Miller</v>
      </c>
      <c r="U2582" t="s">
        <v>1988</v>
      </c>
      <c r="V2582" s="5" t="s">
        <v>27</v>
      </c>
      <c r="W2582" s="5" t="s">
        <v>48</v>
      </c>
      <c r="X2582" s="5" t="s">
        <v>49</v>
      </c>
      <c r="Y2582" s="5" t="s">
        <v>720</v>
      </c>
      <c r="Z2582" s="5" t="s">
        <v>60</v>
      </c>
      <c r="AA2582" s="4">
        <v>0.35</v>
      </c>
      <c r="AB2582" s="1">
        <v>40140</v>
      </c>
      <c r="AC2582" s="1">
        <v>18462</v>
      </c>
      <c r="AD2582">
        <f t="shared" si="242"/>
        <v>1</v>
      </c>
      <c r="AE2582">
        <f t="shared" ca="1" si="243"/>
        <v>74</v>
      </c>
      <c r="AF2582" t="str">
        <f t="shared" ca="1" si="244"/>
        <v>Over 65</v>
      </c>
      <c r="AG2582" s="3">
        <f t="shared" si="245"/>
        <v>0.77034168750000009</v>
      </c>
      <c r="AH2582" t="str">
        <f>_xlfn.IFNA(VLOOKUP(Sales_Transactions[[#This Row],[Order ID]],Returned_Items[#All],2,FALSE),"Not Returned")</f>
        <v>Not Returned</v>
      </c>
    </row>
    <row r="2583" spans="1:34" x14ac:dyDescent="0.25">
      <c r="A2583">
        <v>11652</v>
      </c>
      <c r="C2583" t="s">
        <v>584</v>
      </c>
      <c r="D2583" s="2" t="str">
        <f>TEXT(MID(Sales_Transactions[[#This Row],[Order Date]],2,5),"d/m/yyy")</f>
        <v>10/11/2011</v>
      </c>
      <c r="E2583" s="2" t="str">
        <f>TEXT(MID(Sales_Transactions[[#This Row],[Order Date]],2,5),"d")</f>
        <v>10</v>
      </c>
      <c r="F2583" s="2" t="str">
        <f>TEXT(MID(Sales_Transactions[[#This Row],[Order Date]],2,5),"m")</f>
        <v>11</v>
      </c>
      <c r="G2583" s="2" t="str">
        <f>TEXT(MID(Sales_Transactions[[#This Row],[Order Date]],2,5),"yyy")</f>
        <v>2011</v>
      </c>
      <c r="H2583" s="2" t="str">
        <f>TEXT(MID(Sales_Transactions[[#This Row],[Order Date]],2,5),"yyy/m")</f>
        <v>2011/11</v>
      </c>
      <c r="I2583" t="s">
        <v>52</v>
      </c>
      <c r="J2583">
        <f t="shared" si="240"/>
        <v>1</v>
      </c>
      <c r="K2583" s="2">
        <v>35</v>
      </c>
      <c r="L2583" s="3">
        <v>1154.1400000000001</v>
      </c>
      <c r="M2583" s="4">
        <v>7.0000000000000007E-2</v>
      </c>
      <c r="N2583" s="5" t="s">
        <v>23</v>
      </c>
      <c r="O2583" s="3">
        <v>-36</v>
      </c>
      <c r="P2583" s="3">
        <v>32.979999999999997</v>
      </c>
      <c r="Q2583" s="3">
        <v>5.5</v>
      </c>
      <c r="R2583" s="5" t="s">
        <v>2539</v>
      </c>
      <c r="S2583" s="5" t="s">
        <v>2540</v>
      </c>
      <c r="T2583" s="5" t="str">
        <f t="shared" si="241"/>
        <v>Olvera Toch</v>
      </c>
      <c r="U2583" t="s">
        <v>1988</v>
      </c>
      <c r="V2583" s="5" t="s">
        <v>74</v>
      </c>
      <c r="W2583" s="5" t="s">
        <v>48</v>
      </c>
      <c r="X2583" s="5" t="s">
        <v>87</v>
      </c>
      <c r="Y2583" s="5" t="s">
        <v>659</v>
      </c>
      <c r="Z2583" s="5" t="s">
        <v>43</v>
      </c>
      <c r="AA2583" s="4">
        <v>0.75</v>
      </c>
      <c r="AB2583" s="1">
        <v>40858</v>
      </c>
      <c r="AC2583" s="1">
        <v>18555</v>
      </c>
      <c r="AD2583">
        <f t="shared" si="242"/>
        <v>1</v>
      </c>
      <c r="AE2583">
        <f t="shared" ca="1" si="243"/>
        <v>73</v>
      </c>
      <c r="AF2583" t="str">
        <f t="shared" ca="1" si="244"/>
        <v>Over 65</v>
      </c>
      <c r="AG2583" s="3">
        <f t="shared" si="245"/>
        <v>1.0987689714285713</v>
      </c>
      <c r="AH2583" t="str">
        <f>_xlfn.IFNA(VLOOKUP(Sales_Transactions[[#This Row],[Order ID]],Returned_Items[#All],2,FALSE),"Not Returned")</f>
        <v>Returned</v>
      </c>
    </row>
    <row r="2584" spans="1:34" x14ac:dyDescent="0.25">
      <c r="A2584">
        <v>11652</v>
      </c>
      <c r="C2584" t="s">
        <v>584</v>
      </c>
      <c r="D2584" s="2" t="str">
        <f>TEXT(MID(Sales_Transactions[[#This Row],[Order Date]],2,5),"d/m/yyy")</f>
        <v>10/11/2011</v>
      </c>
      <c r="E2584" s="2" t="str">
        <f>TEXT(MID(Sales_Transactions[[#This Row],[Order Date]],2,5),"d")</f>
        <v>10</v>
      </c>
      <c r="F2584" s="2" t="str">
        <f>TEXT(MID(Sales_Transactions[[#This Row],[Order Date]],2,5),"m")</f>
        <v>11</v>
      </c>
      <c r="G2584" s="2" t="str">
        <f>TEXT(MID(Sales_Transactions[[#This Row],[Order Date]],2,5),"yyy")</f>
        <v>2011</v>
      </c>
      <c r="H2584" s="2" t="str">
        <f>TEXT(MID(Sales_Transactions[[#This Row],[Order Date]],2,5),"yyy/m")</f>
        <v>2011/11</v>
      </c>
      <c r="I2584" t="s">
        <v>52</v>
      </c>
      <c r="J2584">
        <f t="shared" si="240"/>
        <v>1</v>
      </c>
      <c r="K2584" s="2">
        <v>37</v>
      </c>
      <c r="L2584" s="3">
        <v>223.82</v>
      </c>
      <c r="M2584" s="4">
        <v>0.09</v>
      </c>
      <c r="N2584" s="5" t="s">
        <v>23</v>
      </c>
      <c r="O2584" s="3">
        <v>-249.11</v>
      </c>
      <c r="P2584" s="3">
        <v>5.98</v>
      </c>
      <c r="Q2584" s="3">
        <v>10.39</v>
      </c>
      <c r="R2584" s="5" t="s">
        <v>2539</v>
      </c>
      <c r="S2584" s="5" t="s">
        <v>2540</v>
      </c>
      <c r="T2584" s="5" t="str">
        <f t="shared" si="241"/>
        <v>Olvera Toch</v>
      </c>
      <c r="U2584" t="s">
        <v>1988</v>
      </c>
      <c r="V2584" s="5" t="s">
        <v>74</v>
      </c>
      <c r="W2584" s="5" t="s">
        <v>28</v>
      </c>
      <c r="X2584" s="5" t="s">
        <v>75</v>
      </c>
      <c r="Y2584" s="5" t="s">
        <v>2563</v>
      </c>
      <c r="Z2584" s="5" t="s">
        <v>43</v>
      </c>
      <c r="AA2584" s="4">
        <v>0.4</v>
      </c>
      <c r="AB2584" s="1">
        <v>40858</v>
      </c>
      <c r="AC2584" s="1">
        <v>18528</v>
      </c>
      <c r="AD2584">
        <f t="shared" si="242"/>
        <v>1</v>
      </c>
      <c r="AE2584">
        <f t="shared" ca="1" si="243"/>
        <v>73</v>
      </c>
      <c r="AF2584" t="str">
        <f t="shared" ca="1" si="244"/>
        <v>Over 65</v>
      </c>
      <c r="AG2584" s="3">
        <f t="shared" si="245"/>
        <v>0.44228697297297298</v>
      </c>
      <c r="AH2584" t="str">
        <f>_xlfn.IFNA(VLOOKUP(Sales_Transactions[[#This Row],[Order ID]],Returned_Items[#All],2,FALSE),"Not Returned")</f>
        <v>Returned</v>
      </c>
    </row>
    <row r="2585" spans="1:34" x14ac:dyDescent="0.25">
      <c r="A2585">
        <v>11652</v>
      </c>
      <c r="C2585" t="s">
        <v>584</v>
      </c>
      <c r="D2585" s="2" t="str">
        <f>TEXT(MID(Sales_Transactions[[#This Row],[Order Date]],2,5),"d/m/yyy")</f>
        <v>10/11/2011</v>
      </c>
      <c r="E2585" s="2" t="str">
        <f>TEXT(MID(Sales_Transactions[[#This Row],[Order Date]],2,5),"d")</f>
        <v>10</v>
      </c>
      <c r="F2585" s="2" t="str">
        <f>TEXT(MID(Sales_Transactions[[#This Row],[Order Date]],2,5),"m")</f>
        <v>11</v>
      </c>
      <c r="G2585" s="2" t="str">
        <f>TEXT(MID(Sales_Transactions[[#This Row],[Order Date]],2,5),"yyy")</f>
        <v>2011</v>
      </c>
      <c r="H2585" s="2" t="str">
        <f>TEXT(MID(Sales_Transactions[[#This Row],[Order Date]],2,5),"yyy/m")</f>
        <v>2011/11</v>
      </c>
      <c r="I2585" t="s">
        <v>52</v>
      </c>
      <c r="J2585">
        <f t="shared" si="240"/>
        <v>1</v>
      </c>
      <c r="K2585" s="2">
        <v>1</v>
      </c>
      <c r="L2585" s="3">
        <v>61.463500000000003</v>
      </c>
      <c r="M2585" s="4">
        <v>0.05</v>
      </c>
      <c r="N2585" s="5" t="s">
        <v>23</v>
      </c>
      <c r="O2585" s="3">
        <v>-261.35000000000002</v>
      </c>
      <c r="P2585" s="3">
        <v>65.989999999999995</v>
      </c>
      <c r="Q2585" s="3">
        <v>8.99</v>
      </c>
      <c r="R2585" s="5" t="s">
        <v>2539</v>
      </c>
      <c r="S2585" s="5" t="s">
        <v>2540</v>
      </c>
      <c r="T2585" s="5" t="str">
        <f t="shared" si="241"/>
        <v>Olvera Toch</v>
      </c>
      <c r="U2585" t="s">
        <v>1988</v>
      </c>
      <c r="V2585" s="5" t="s">
        <v>74</v>
      </c>
      <c r="W2585" s="5" t="s">
        <v>48</v>
      </c>
      <c r="X2585" s="5" t="s">
        <v>49</v>
      </c>
      <c r="Y2585" s="5" t="s">
        <v>896</v>
      </c>
      <c r="Z2585" s="5" t="s">
        <v>43</v>
      </c>
      <c r="AA2585" s="4">
        <v>0.56000000000000005</v>
      </c>
      <c r="AB2585" s="1">
        <v>40859</v>
      </c>
      <c r="AC2585" s="1">
        <v>21501</v>
      </c>
      <c r="AD2585">
        <f t="shared" si="242"/>
        <v>2</v>
      </c>
      <c r="AE2585">
        <f t="shared" ca="1" si="243"/>
        <v>65</v>
      </c>
      <c r="AF2585" t="str">
        <f t="shared" ca="1" si="244"/>
        <v>Over 65</v>
      </c>
      <c r="AG2585" s="3">
        <f t="shared" si="245"/>
        <v>74.94700499999999</v>
      </c>
      <c r="AH2585" t="str">
        <f>_xlfn.IFNA(VLOOKUP(Sales_Transactions[[#This Row],[Order ID]],Returned_Items[#All],2,FALSE),"Not Returned")</f>
        <v>Returned</v>
      </c>
    </row>
    <row r="2586" spans="1:34" x14ac:dyDescent="0.25">
      <c r="A2586">
        <v>11652</v>
      </c>
      <c r="C2586" t="s">
        <v>584</v>
      </c>
      <c r="D2586" s="2" t="str">
        <f>TEXT(MID(Sales_Transactions[[#This Row],[Order Date]],2,5),"d/m/yyy")</f>
        <v>10/11/2011</v>
      </c>
      <c r="E2586" s="2" t="str">
        <f>TEXT(MID(Sales_Transactions[[#This Row],[Order Date]],2,5),"d")</f>
        <v>10</v>
      </c>
      <c r="F2586" s="2" t="str">
        <f>TEXT(MID(Sales_Transactions[[#This Row],[Order Date]],2,5),"m")</f>
        <v>11</v>
      </c>
      <c r="G2586" s="2" t="str">
        <f>TEXT(MID(Sales_Transactions[[#This Row],[Order Date]],2,5),"yyy")</f>
        <v>2011</v>
      </c>
      <c r="H2586" s="2" t="str">
        <f>TEXT(MID(Sales_Transactions[[#This Row],[Order Date]],2,5),"yyy/m")</f>
        <v>2011/11</v>
      </c>
      <c r="I2586" t="s">
        <v>52</v>
      </c>
      <c r="J2586">
        <f t="shared" si="240"/>
        <v>1</v>
      </c>
      <c r="K2586" s="2">
        <v>25</v>
      </c>
      <c r="L2586" s="3">
        <v>122.09</v>
      </c>
      <c r="M2586" s="4">
        <v>0.1</v>
      </c>
      <c r="N2586" s="5" t="s">
        <v>23</v>
      </c>
      <c r="O2586" s="3">
        <v>14.11</v>
      </c>
      <c r="P2586" s="3">
        <v>5.18</v>
      </c>
      <c r="Q2586" s="3">
        <v>2.04</v>
      </c>
      <c r="R2586" s="5" t="s">
        <v>2539</v>
      </c>
      <c r="S2586" s="5" t="s">
        <v>2540</v>
      </c>
      <c r="T2586" s="5" t="str">
        <f t="shared" si="241"/>
        <v>Olvera Toch</v>
      </c>
      <c r="U2586" t="s">
        <v>1988</v>
      </c>
      <c r="V2586" s="5" t="s">
        <v>74</v>
      </c>
      <c r="W2586" s="5" t="s">
        <v>28</v>
      </c>
      <c r="X2586" s="5" t="s">
        <v>75</v>
      </c>
      <c r="Y2586" s="5" t="s">
        <v>642</v>
      </c>
      <c r="Z2586" s="5" t="s">
        <v>84</v>
      </c>
      <c r="AA2586" s="4">
        <v>0.36</v>
      </c>
      <c r="AB2586" s="1">
        <v>40859</v>
      </c>
      <c r="AC2586" s="1">
        <v>21049</v>
      </c>
      <c r="AD2586">
        <f t="shared" si="242"/>
        <v>2</v>
      </c>
      <c r="AE2586">
        <f t="shared" ca="1" si="243"/>
        <v>66</v>
      </c>
      <c r="AF2586" t="str">
        <f t="shared" ca="1" si="244"/>
        <v>Over 65</v>
      </c>
      <c r="AG2586" s="3">
        <f t="shared" si="245"/>
        <v>0.28859279999999998</v>
      </c>
      <c r="AH2586" t="str">
        <f>_xlfn.IFNA(VLOOKUP(Sales_Transactions[[#This Row],[Order ID]],Returned_Items[#All],2,FALSE),"Not Returned")</f>
        <v>Returned</v>
      </c>
    </row>
    <row r="2587" spans="1:34" x14ac:dyDescent="0.25">
      <c r="A2587">
        <v>11686</v>
      </c>
      <c r="C2587" t="s">
        <v>2122</v>
      </c>
      <c r="D2587" s="2" t="str">
        <f>TEXT(MID(Sales_Transactions[[#This Row],[Order Date]],2,5),"d/m/yyy")</f>
        <v>27/1/2009</v>
      </c>
      <c r="E2587" s="2" t="str">
        <f>TEXT(MID(Sales_Transactions[[#This Row],[Order Date]],2,5),"d")</f>
        <v>27</v>
      </c>
      <c r="F2587" s="2" t="str">
        <f>TEXT(MID(Sales_Transactions[[#This Row],[Order Date]],2,5),"m")</f>
        <v>1</v>
      </c>
      <c r="G2587" s="2" t="str">
        <f>TEXT(MID(Sales_Transactions[[#This Row],[Order Date]],2,5),"yyy")</f>
        <v>2009</v>
      </c>
      <c r="H2587" s="2" t="str">
        <f>TEXT(MID(Sales_Transactions[[#This Row],[Order Date]],2,5),"yyy/m")</f>
        <v>2009/1</v>
      </c>
      <c r="I2587" t="s">
        <v>52</v>
      </c>
      <c r="J2587">
        <f t="shared" si="240"/>
        <v>1</v>
      </c>
      <c r="K2587" s="2">
        <v>38</v>
      </c>
      <c r="L2587" s="3">
        <v>6121.1985000000004</v>
      </c>
      <c r="M2587" s="4">
        <v>0.08</v>
      </c>
      <c r="N2587" s="5" t="s">
        <v>23</v>
      </c>
      <c r="O2587" s="3">
        <v>1312.34</v>
      </c>
      <c r="P2587" s="3">
        <v>205.99</v>
      </c>
      <c r="Q2587" s="3">
        <v>2.5</v>
      </c>
      <c r="R2587" s="5" t="s">
        <v>1775</v>
      </c>
      <c r="S2587" s="5" t="s">
        <v>2535</v>
      </c>
      <c r="T2587" s="5" t="str">
        <f t="shared" si="241"/>
        <v>Michael Dominguez</v>
      </c>
      <c r="U2587" t="s">
        <v>1988</v>
      </c>
      <c r="V2587" s="5" t="s">
        <v>74</v>
      </c>
      <c r="W2587" s="5" t="s">
        <v>48</v>
      </c>
      <c r="X2587" s="5" t="s">
        <v>49</v>
      </c>
      <c r="Y2587" s="5" t="s">
        <v>2564</v>
      </c>
      <c r="Z2587" s="5" t="s">
        <v>43</v>
      </c>
      <c r="AA2587" s="4">
        <v>0.59</v>
      </c>
      <c r="AB2587" s="1">
        <v>39841</v>
      </c>
      <c r="AC2587" s="1">
        <v>20957</v>
      </c>
      <c r="AD2587">
        <f t="shared" si="242"/>
        <v>1</v>
      </c>
      <c r="AE2587">
        <f t="shared" ca="1" si="243"/>
        <v>67</v>
      </c>
      <c r="AF2587" t="str">
        <f t="shared" ca="1" si="244"/>
        <v>Over 65</v>
      </c>
      <c r="AG2587" s="3">
        <f t="shared" si="245"/>
        <v>5.482242315789474</v>
      </c>
      <c r="AH2587" t="str">
        <f>_xlfn.IFNA(VLOOKUP(Sales_Transactions[[#This Row],[Order ID]],Returned_Items[#All],2,FALSE),"Not Returned")</f>
        <v>Not Returned</v>
      </c>
    </row>
    <row r="2588" spans="1:34" x14ac:dyDescent="0.25">
      <c r="A2588">
        <v>13895</v>
      </c>
      <c r="C2588" t="s">
        <v>1501</v>
      </c>
      <c r="D2588" s="2" t="str">
        <f>TEXT(MID(Sales_Transactions[[#This Row],[Order Date]],2,5),"d/m/yyy")</f>
        <v>20/11/2010</v>
      </c>
      <c r="E2588" s="2" t="str">
        <f>TEXT(MID(Sales_Transactions[[#This Row],[Order Date]],2,5),"d")</f>
        <v>20</v>
      </c>
      <c r="F2588" s="2" t="str">
        <f>TEXT(MID(Sales_Transactions[[#This Row],[Order Date]],2,5),"m")</f>
        <v>11</v>
      </c>
      <c r="G2588" s="2" t="str">
        <f>TEXT(MID(Sales_Transactions[[#This Row],[Order Date]],2,5),"yyy")</f>
        <v>2010</v>
      </c>
      <c r="H2588" s="2" t="str">
        <f>TEXT(MID(Sales_Transactions[[#This Row],[Order Date]],2,5),"yyy/m")</f>
        <v>2010/11</v>
      </c>
      <c r="I2588" t="s">
        <v>33</v>
      </c>
      <c r="J2588">
        <f t="shared" si="240"/>
        <v>4</v>
      </c>
      <c r="K2588" s="2">
        <v>44</v>
      </c>
      <c r="L2588" s="3">
        <v>614.34</v>
      </c>
      <c r="M2588" s="4">
        <v>0.02</v>
      </c>
      <c r="N2588" s="5" t="s">
        <v>23</v>
      </c>
      <c r="O2588" s="3">
        <v>-171.7</v>
      </c>
      <c r="P2588" s="3">
        <v>14.03</v>
      </c>
      <c r="Q2588" s="3">
        <v>9.3699999999999992</v>
      </c>
      <c r="R2588" s="5" t="s">
        <v>202</v>
      </c>
      <c r="S2588" s="5" t="s">
        <v>2246</v>
      </c>
      <c r="T2588" s="5" t="str">
        <f t="shared" si="241"/>
        <v>Michelle Ellison</v>
      </c>
      <c r="U2588" t="s">
        <v>1988</v>
      </c>
      <c r="V2588" s="5" t="s">
        <v>27</v>
      </c>
      <c r="W2588" s="5" t="s">
        <v>28</v>
      </c>
      <c r="X2588" s="5" t="s">
        <v>29</v>
      </c>
      <c r="Y2588" s="5" t="s">
        <v>1249</v>
      </c>
      <c r="Z2588" s="5" t="s">
        <v>43</v>
      </c>
      <c r="AA2588" s="4">
        <v>0.56000000000000005</v>
      </c>
      <c r="AB2588" s="1">
        <v>40502</v>
      </c>
      <c r="AC2588" s="1">
        <v>20961</v>
      </c>
      <c r="AD2588">
        <f t="shared" si="242"/>
        <v>0</v>
      </c>
      <c r="AE2588">
        <f t="shared" ca="1" si="243"/>
        <v>67</v>
      </c>
      <c r="AF2588" t="str">
        <f t="shared" ca="1" si="244"/>
        <v>Over 65</v>
      </c>
      <c r="AG2588" s="3">
        <f t="shared" si="245"/>
        <v>0.5317544090909091</v>
      </c>
      <c r="AH2588" t="str">
        <f>_xlfn.IFNA(VLOOKUP(Sales_Transactions[[#This Row],[Order ID]],Returned_Items[#All],2,FALSE),"Not Returned")</f>
        <v>Not Returned</v>
      </c>
    </row>
    <row r="2589" spans="1:34" x14ac:dyDescent="0.25">
      <c r="A2589">
        <v>14820</v>
      </c>
      <c r="C2589" t="s">
        <v>2565</v>
      </c>
      <c r="D2589" s="2" t="str">
        <f>TEXT(MID(Sales_Transactions[[#This Row],[Order Date]],2,5),"d/m/yyy")</f>
        <v>9/1/2012</v>
      </c>
      <c r="E2589" s="2" t="str">
        <f>TEXT(MID(Sales_Transactions[[#This Row],[Order Date]],2,5),"d")</f>
        <v>9</v>
      </c>
      <c r="F2589" s="2" t="str">
        <f>TEXT(MID(Sales_Transactions[[#This Row],[Order Date]],2,5),"m")</f>
        <v>1</v>
      </c>
      <c r="G2589" s="2" t="str">
        <f>TEXT(MID(Sales_Transactions[[#This Row],[Order Date]],2,5),"yyy")</f>
        <v>2012</v>
      </c>
      <c r="H2589" s="2" t="str">
        <f>TEXT(MID(Sales_Transactions[[#This Row],[Order Date]],2,5),"yyy/m")</f>
        <v>2012/1</v>
      </c>
      <c r="I2589" t="s">
        <v>33</v>
      </c>
      <c r="J2589">
        <f t="shared" si="240"/>
        <v>4</v>
      </c>
      <c r="K2589" s="2">
        <v>39</v>
      </c>
      <c r="L2589" s="3">
        <v>278.90199999999999</v>
      </c>
      <c r="M2589" s="4">
        <v>0.04</v>
      </c>
      <c r="N2589" s="5" t="s">
        <v>67</v>
      </c>
      <c r="O2589" s="3">
        <v>-104.47</v>
      </c>
      <c r="P2589" s="3">
        <v>7.99</v>
      </c>
      <c r="Q2589" s="3">
        <v>5.03</v>
      </c>
      <c r="R2589" s="5" t="s">
        <v>1775</v>
      </c>
      <c r="S2589" s="5" t="s">
        <v>2535</v>
      </c>
      <c r="T2589" s="5" t="str">
        <f t="shared" si="241"/>
        <v>Michael Dominguez</v>
      </c>
      <c r="U2589" t="s">
        <v>1988</v>
      </c>
      <c r="V2589" s="5" t="s">
        <v>74</v>
      </c>
      <c r="W2589" s="5" t="s">
        <v>48</v>
      </c>
      <c r="X2589" s="5" t="s">
        <v>49</v>
      </c>
      <c r="Y2589" s="5" t="s">
        <v>204</v>
      </c>
      <c r="Z2589" s="5" t="s">
        <v>56</v>
      </c>
      <c r="AA2589" s="4">
        <v>0.6</v>
      </c>
      <c r="AB2589" s="1">
        <v>40919</v>
      </c>
      <c r="AC2589" s="1">
        <v>21513</v>
      </c>
      <c r="AD2589">
        <f t="shared" si="242"/>
        <v>2</v>
      </c>
      <c r="AE2589">
        <f t="shared" ca="1" si="243"/>
        <v>65</v>
      </c>
      <c r="AF2589" t="str">
        <f t="shared" ca="1" si="244"/>
        <v>Over 65</v>
      </c>
      <c r="AG2589" s="3">
        <f t="shared" si="245"/>
        <v>0.33376420512820515</v>
      </c>
      <c r="AH2589" t="str">
        <f>_xlfn.IFNA(VLOOKUP(Sales_Transactions[[#This Row],[Order ID]],Returned_Items[#All],2,FALSE),"Not Returned")</f>
        <v>Returned</v>
      </c>
    </row>
    <row r="2590" spans="1:34" x14ac:dyDescent="0.25">
      <c r="A2590">
        <v>15170</v>
      </c>
      <c r="C2590" t="s">
        <v>1311</v>
      </c>
      <c r="D2590" s="2" t="str">
        <f>TEXT(MID(Sales_Transactions[[#This Row],[Order Date]],2,5),"d/m/yyy")</f>
        <v>18/3/2009</v>
      </c>
      <c r="E2590" s="2" t="str">
        <f>TEXT(MID(Sales_Transactions[[#This Row],[Order Date]],2,5),"d")</f>
        <v>18</v>
      </c>
      <c r="F2590" s="2" t="str">
        <f>TEXT(MID(Sales_Transactions[[#This Row],[Order Date]],2,5),"m")</f>
        <v>3</v>
      </c>
      <c r="G2590" s="2" t="str">
        <f>TEXT(MID(Sales_Transactions[[#This Row],[Order Date]],2,5),"yyy")</f>
        <v>2009</v>
      </c>
      <c r="H2590" s="2" t="str">
        <f>TEXT(MID(Sales_Transactions[[#This Row],[Order Date]],2,5),"yyy/m")</f>
        <v>2009/3</v>
      </c>
      <c r="I2590" t="s">
        <v>101</v>
      </c>
      <c r="J2590">
        <f t="shared" si="240"/>
        <v>1</v>
      </c>
      <c r="K2590" s="2">
        <v>19</v>
      </c>
      <c r="L2590" s="3">
        <v>356.46449999999999</v>
      </c>
      <c r="M2590" s="4">
        <v>0.01</v>
      </c>
      <c r="N2590" s="5" t="s">
        <v>23</v>
      </c>
      <c r="O2590" s="3">
        <v>-9.11</v>
      </c>
      <c r="P2590" s="3">
        <v>20.99</v>
      </c>
      <c r="Q2590" s="3">
        <v>4.8099999999999996</v>
      </c>
      <c r="R2590" s="5" t="s">
        <v>375</v>
      </c>
      <c r="S2590" s="5" t="s">
        <v>2538</v>
      </c>
      <c r="T2590" s="5" t="str">
        <f t="shared" si="241"/>
        <v>Thomas Boland</v>
      </c>
      <c r="U2590" t="s">
        <v>1988</v>
      </c>
      <c r="V2590" s="5" t="s">
        <v>47</v>
      </c>
      <c r="W2590" s="5" t="s">
        <v>48</v>
      </c>
      <c r="X2590" s="5" t="s">
        <v>49</v>
      </c>
      <c r="Y2590" s="5" t="s">
        <v>1298</v>
      </c>
      <c r="Z2590" s="5" t="s">
        <v>56</v>
      </c>
      <c r="AA2590" s="4">
        <v>0.57999999999999996</v>
      </c>
      <c r="AB2590" s="1">
        <v>39890</v>
      </c>
      <c r="AC2590" s="1">
        <v>21247</v>
      </c>
      <c r="AD2590">
        <f t="shared" si="242"/>
        <v>0</v>
      </c>
      <c r="AE2590">
        <f t="shared" ca="1" si="243"/>
        <v>66</v>
      </c>
      <c r="AF2590" t="str">
        <f t="shared" ca="1" si="244"/>
        <v>Over 65</v>
      </c>
      <c r="AG2590" s="3">
        <f t="shared" si="245"/>
        <v>1.3577842631578945</v>
      </c>
      <c r="AH2590" t="str">
        <f>_xlfn.IFNA(VLOOKUP(Sales_Transactions[[#This Row],[Order ID]],Returned_Items[#All],2,FALSE),"Not Returned")</f>
        <v>Not Returned</v>
      </c>
    </row>
    <row r="2591" spans="1:34" x14ac:dyDescent="0.25">
      <c r="A2591">
        <v>15780</v>
      </c>
      <c r="C2591" t="s">
        <v>1472</v>
      </c>
      <c r="D2591" s="2" t="str">
        <f>TEXT(MID(Sales_Transactions[[#This Row],[Order Date]],2,5),"d/m/yyy")</f>
        <v>13/4/2011</v>
      </c>
      <c r="E2591" s="2" t="str">
        <f>TEXT(MID(Sales_Transactions[[#This Row],[Order Date]],2,5),"d")</f>
        <v>13</v>
      </c>
      <c r="F2591" s="2" t="str">
        <f>TEXT(MID(Sales_Transactions[[#This Row],[Order Date]],2,5),"m")</f>
        <v>4</v>
      </c>
      <c r="G2591" s="2" t="str">
        <f>TEXT(MID(Sales_Transactions[[#This Row],[Order Date]],2,5),"yyy")</f>
        <v>2011</v>
      </c>
      <c r="H2591" s="2" t="str">
        <f>TEXT(MID(Sales_Transactions[[#This Row],[Order Date]],2,5),"yyy/m")</f>
        <v>2011/4</v>
      </c>
      <c r="I2591" t="s">
        <v>101</v>
      </c>
      <c r="J2591">
        <f t="shared" si="240"/>
        <v>1</v>
      </c>
      <c r="K2591" s="2">
        <v>19</v>
      </c>
      <c r="L2591" s="3">
        <v>71.77</v>
      </c>
      <c r="M2591" s="4">
        <v>0.03</v>
      </c>
      <c r="N2591" s="5" t="s">
        <v>23</v>
      </c>
      <c r="O2591" s="3">
        <v>22.71</v>
      </c>
      <c r="P2591" s="3">
        <v>3.78</v>
      </c>
      <c r="Q2591" s="3">
        <v>0.71</v>
      </c>
      <c r="R2591" s="5" t="s">
        <v>375</v>
      </c>
      <c r="S2591" s="5" t="s">
        <v>2538</v>
      </c>
      <c r="T2591" s="5" t="str">
        <f t="shared" si="241"/>
        <v>Thomas Boland</v>
      </c>
      <c r="U2591" t="s">
        <v>1988</v>
      </c>
      <c r="V2591" s="5" t="s">
        <v>47</v>
      </c>
      <c r="W2591" s="5" t="s">
        <v>28</v>
      </c>
      <c r="X2591" s="5" t="s">
        <v>82</v>
      </c>
      <c r="Y2591" s="5" t="s">
        <v>687</v>
      </c>
      <c r="Z2591" s="5" t="s">
        <v>84</v>
      </c>
      <c r="AA2591" s="4">
        <v>0.39</v>
      </c>
      <c r="AB2591" s="1">
        <v>40648</v>
      </c>
      <c r="AC2591" s="1">
        <v>21110</v>
      </c>
      <c r="AD2591">
        <f t="shared" si="242"/>
        <v>2</v>
      </c>
      <c r="AE2591">
        <f t="shared" ca="1" si="243"/>
        <v>66</v>
      </c>
      <c r="AF2591" t="str">
        <f t="shared" ca="1" si="244"/>
        <v>Over 65</v>
      </c>
      <c r="AG2591" s="3">
        <f t="shared" si="245"/>
        <v>0.23625610526315788</v>
      </c>
      <c r="AH2591" t="str">
        <f>_xlfn.IFNA(VLOOKUP(Sales_Transactions[[#This Row],[Order ID]],Returned_Items[#All],2,FALSE),"Not Returned")</f>
        <v>Not Returned</v>
      </c>
    </row>
    <row r="2592" spans="1:34" x14ac:dyDescent="0.25">
      <c r="A2592">
        <v>16098</v>
      </c>
      <c r="C2592" t="s">
        <v>223</v>
      </c>
      <c r="D2592" s="2" t="str">
        <f>TEXT(MID(Sales_Transactions[[#This Row],[Order Date]],2,5),"d/m/yyy")</f>
        <v>21/7/2012</v>
      </c>
      <c r="E2592" s="2" t="str">
        <f>TEXT(MID(Sales_Transactions[[#This Row],[Order Date]],2,5),"d")</f>
        <v>21</v>
      </c>
      <c r="F2592" s="2" t="str">
        <f>TEXT(MID(Sales_Transactions[[#This Row],[Order Date]],2,5),"m")</f>
        <v>7</v>
      </c>
      <c r="G2592" s="2" t="str">
        <f>TEXT(MID(Sales_Transactions[[#This Row],[Order Date]],2,5),"yyy")</f>
        <v>2012</v>
      </c>
      <c r="H2592" s="2" t="str">
        <f>TEXT(MID(Sales_Transactions[[#This Row],[Order Date]],2,5),"yyy/m")</f>
        <v>2012/7</v>
      </c>
      <c r="I2592" t="s">
        <v>22</v>
      </c>
      <c r="J2592">
        <f t="shared" si="240"/>
        <v>2</v>
      </c>
      <c r="K2592" s="2">
        <v>31</v>
      </c>
      <c r="L2592" s="3">
        <v>480.43</v>
      </c>
      <c r="M2592" s="4">
        <v>0.06</v>
      </c>
      <c r="N2592" s="5" t="s">
        <v>23</v>
      </c>
      <c r="O2592" s="3">
        <v>50.59</v>
      </c>
      <c r="P2592" s="3">
        <v>14.98</v>
      </c>
      <c r="Q2592" s="3">
        <v>8.99</v>
      </c>
      <c r="R2592" s="5" t="s">
        <v>2566</v>
      </c>
      <c r="S2592" s="5" t="s">
        <v>2567</v>
      </c>
      <c r="T2592" s="5" t="str">
        <f t="shared" si="241"/>
        <v>Patricia Hirasaki</v>
      </c>
      <c r="U2592" t="s">
        <v>1988</v>
      </c>
      <c r="V2592" s="5" t="s">
        <v>74</v>
      </c>
      <c r="W2592" s="5" t="s">
        <v>57</v>
      </c>
      <c r="X2592" s="5" t="s">
        <v>58</v>
      </c>
      <c r="Y2592" s="5" t="s">
        <v>536</v>
      </c>
      <c r="Z2592" s="5" t="s">
        <v>60</v>
      </c>
      <c r="AA2592" s="4">
        <v>0.39</v>
      </c>
      <c r="AB2592" s="1">
        <v>41115</v>
      </c>
      <c r="AC2592" s="1">
        <v>20958</v>
      </c>
      <c r="AD2592">
        <f t="shared" si="242"/>
        <v>4</v>
      </c>
      <c r="AE2592">
        <f t="shared" ca="1" si="243"/>
        <v>67</v>
      </c>
      <c r="AF2592" t="str">
        <f t="shared" ca="1" si="244"/>
        <v>Over 65</v>
      </c>
      <c r="AG2592" s="3">
        <f t="shared" si="245"/>
        <v>0.77293587096774197</v>
      </c>
      <c r="AH2592" t="str">
        <f>_xlfn.IFNA(VLOOKUP(Sales_Transactions[[#This Row],[Order ID]],Returned_Items[#All],2,FALSE),"Not Returned")</f>
        <v>Not Returned</v>
      </c>
    </row>
    <row r="2593" spans="1:34" x14ac:dyDescent="0.25">
      <c r="A2593">
        <v>16103</v>
      </c>
      <c r="C2593" t="s">
        <v>2568</v>
      </c>
      <c r="D2593" s="2" t="str">
        <f>TEXT(MID(Sales_Transactions[[#This Row],[Order Date]],2,5),"d/m/yyy")</f>
        <v>15/7/2012</v>
      </c>
      <c r="E2593" s="2" t="str">
        <f>TEXT(MID(Sales_Transactions[[#This Row],[Order Date]],2,5),"d")</f>
        <v>15</v>
      </c>
      <c r="F2593" s="2" t="str">
        <f>TEXT(MID(Sales_Transactions[[#This Row],[Order Date]],2,5),"m")</f>
        <v>7</v>
      </c>
      <c r="G2593" s="2" t="str">
        <f>TEXT(MID(Sales_Transactions[[#This Row],[Order Date]],2,5),"yyy")</f>
        <v>2012</v>
      </c>
      <c r="H2593" s="2" t="str">
        <f>TEXT(MID(Sales_Transactions[[#This Row],[Order Date]],2,5),"yyy/m")</f>
        <v>2012/7</v>
      </c>
      <c r="I2593" t="s">
        <v>52</v>
      </c>
      <c r="J2593">
        <f t="shared" si="240"/>
        <v>1</v>
      </c>
      <c r="K2593" s="2">
        <v>31</v>
      </c>
      <c r="L2593" s="3">
        <v>217.14</v>
      </c>
      <c r="M2593" s="4">
        <v>0</v>
      </c>
      <c r="N2593" s="5" t="s">
        <v>23</v>
      </c>
      <c r="O2593" s="3">
        <v>-62.97</v>
      </c>
      <c r="P2593" s="3">
        <v>6.48</v>
      </c>
      <c r="Q2593" s="3">
        <v>6.22</v>
      </c>
      <c r="R2593" s="5" t="s">
        <v>1961</v>
      </c>
      <c r="S2593" s="5" t="s">
        <v>2569</v>
      </c>
      <c r="T2593" s="5" t="str">
        <f t="shared" si="241"/>
        <v>Maria Zettner</v>
      </c>
      <c r="U2593" t="s">
        <v>1988</v>
      </c>
      <c r="V2593" s="5" t="s">
        <v>47</v>
      </c>
      <c r="W2593" s="5" t="s">
        <v>28</v>
      </c>
      <c r="X2593" s="5" t="s">
        <v>75</v>
      </c>
      <c r="Y2593" s="5" t="s">
        <v>1649</v>
      </c>
      <c r="Z2593" s="5" t="s">
        <v>43</v>
      </c>
      <c r="AA2593" s="4">
        <v>0.37</v>
      </c>
      <c r="AB2593" s="1">
        <v>41107</v>
      </c>
      <c r="AC2593" s="1">
        <v>20965</v>
      </c>
      <c r="AD2593">
        <f t="shared" si="242"/>
        <v>2</v>
      </c>
      <c r="AE2593">
        <f t="shared" ca="1" si="243"/>
        <v>67</v>
      </c>
      <c r="AF2593" t="str">
        <f t="shared" ca="1" si="244"/>
        <v>Over 65</v>
      </c>
      <c r="AG2593" s="3">
        <f t="shared" si="245"/>
        <v>0.4096774193548387</v>
      </c>
      <c r="AH2593" t="str">
        <f>_xlfn.IFNA(VLOOKUP(Sales_Transactions[[#This Row],[Order ID]],Returned_Items[#All],2,FALSE),"Not Returned")</f>
        <v>Not Returned</v>
      </c>
    </row>
    <row r="2594" spans="1:34" x14ac:dyDescent="0.25">
      <c r="A2594">
        <v>16610</v>
      </c>
      <c r="C2594" t="s">
        <v>2570</v>
      </c>
      <c r="D2594" s="2" t="str">
        <f>TEXT(MID(Sales_Transactions[[#This Row],[Order Date]],2,5),"d/m/yyy")</f>
        <v>10/10/2009</v>
      </c>
      <c r="E2594" s="2" t="str">
        <f>TEXT(MID(Sales_Transactions[[#This Row],[Order Date]],2,5),"d")</f>
        <v>10</v>
      </c>
      <c r="F2594" s="2" t="str">
        <f>TEXT(MID(Sales_Transactions[[#This Row],[Order Date]],2,5),"m")</f>
        <v>10</v>
      </c>
      <c r="G2594" s="2" t="str">
        <f>TEXT(MID(Sales_Transactions[[#This Row],[Order Date]],2,5),"yyy")</f>
        <v>2009</v>
      </c>
      <c r="H2594" s="2" t="str">
        <f>TEXT(MID(Sales_Transactions[[#This Row],[Order Date]],2,5),"yyy/m")</f>
        <v>2009/10</v>
      </c>
      <c r="I2594" t="s">
        <v>33</v>
      </c>
      <c r="J2594">
        <f t="shared" si="240"/>
        <v>4</v>
      </c>
      <c r="K2594" s="2">
        <v>19</v>
      </c>
      <c r="L2594" s="3">
        <v>659.13</v>
      </c>
      <c r="M2594" s="4">
        <v>0.09</v>
      </c>
      <c r="N2594" s="5" t="s">
        <v>23</v>
      </c>
      <c r="O2594" s="3">
        <v>187.57</v>
      </c>
      <c r="P2594" s="3">
        <v>35.94</v>
      </c>
      <c r="Q2594" s="3">
        <v>6.66</v>
      </c>
      <c r="R2594" s="5" t="s">
        <v>375</v>
      </c>
      <c r="S2594" s="5" t="s">
        <v>2538</v>
      </c>
      <c r="T2594" s="5" t="str">
        <f t="shared" si="241"/>
        <v>Thomas Boland</v>
      </c>
      <c r="U2594" t="s">
        <v>1988</v>
      </c>
      <c r="V2594" s="5" t="s">
        <v>47</v>
      </c>
      <c r="W2594" s="5" t="s">
        <v>28</v>
      </c>
      <c r="X2594" s="5" t="s">
        <v>98</v>
      </c>
      <c r="Y2594" s="5" t="s">
        <v>2571</v>
      </c>
      <c r="Z2594" s="5" t="s">
        <v>43</v>
      </c>
      <c r="AA2594" s="4">
        <v>0.4</v>
      </c>
      <c r="AB2594" s="1">
        <v>40098</v>
      </c>
      <c r="AC2594" s="1">
        <v>20613</v>
      </c>
      <c r="AD2594">
        <f t="shared" si="242"/>
        <v>2</v>
      </c>
      <c r="AE2594">
        <f t="shared" ca="1" si="243"/>
        <v>68</v>
      </c>
      <c r="AF2594" t="str">
        <f t="shared" ca="1" si="244"/>
        <v>Over 65</v>
      </c>
      <c r="AG2594" s="3">
        <f t="shared" si="245"/>
        <v>2.2404028421052633</v>
      </c>
      <c r="AH2594" t="str">
        <f>_xlfn.IFNA(VLOOKUP(Sales_Transactions[[#This Row],[Order ID]],Returned_Items[#All],2,FALSE),"Not Returned")</f>
        <v>Not Returned</v>
      </c>
    </row>
    <row r="2595" spans="1:34" x14ac:dyDescent="0.25">
      <c r="A2595">
        <v>18757</v>
      </c>
      <c r="C2595" t="s">
        <v>2572</v>
      </c>
      <c r="D2595" s="2" t="str">
        <f>TEXT(MID(Sales_Transactions[[#This Row],[Order Date]],2,5),"d/m/yyy")</f>
        <v>22/5/2012</v>
      </c>
      <c r="E2595" s="2" t="str">
        <f>TEXT(MID(Sales_Transactions[[#This Row],[Order Date]],2,5),"d")</f>
        <v>22</v>
      </c>
      <c r="F2595" s="2" t="str">
        <f>TEXT(MID(Sales_Transactions[[#This Row],[Order Date]],2,5),"m")</f>
        <v>5</v>
      </c>
      <c r="G2595" s="2" t="str">
        <f>TEXT(MID(Sales_Transactions[[#This Row],[Order Date]],2,5),"yyy")</f>
        <v>2012</v>
      </c>
      <c r="H2595" s="2" t="str">
        <f>TEXT(MID(Sales_Transactions[[#This Row],[Order Date]],2,5),"yyy/m")</f>
        <v>2012/5</v>
      </c>
      <c r="I2595" t="s">
        <v>22</v>
      </c>
      <c r="J2595">
        <f t="shared" si="240"/>
        <v>2</v>
      </c>
      <c r="K2595" s="2">
        <v>9</v>
      </c>
      <c r="L2595" s="3">
        <v>222.2</v>
      </c>
      <c r="M2595" s="4">
        <v>0.03</v>
      </c>
      <c r="N2595" s="5" t="s">
        <v>23</v>
      </c>
      <c r="O2595" s="3">
        <v>-40.25</v>
      </c>
      <c r="P2595" s="3">
        <v>22.38</v>
      </c>
      <c r="Q2595" s="3">
        <v>15.1</v>
      </c>
      <c r="R2595" s="5" t="s">
        <v>2573</v>
      </c>
      <c r="S2595" s="5" t="s">
        <v>2574</v>
      </c>
      <c r="T2595" s="5" t="str">
        <f t="shared" si="241"/>
        <v>Matthew Clasen</v>
      </c>
      <c r="U2595" t="s">
        <v>1988</v>
      </c>
      <c r="V2595" s="5" t="s">
        <v>37</v>
      </c>
      <c r="W2595" s="5" t="s">
        <v>28</v>
      </c>
      <c r="X2595" s="5" t="s">
        <v>41</v>
      </c>
      <c r="Y2595" s="5" t="s">
        <v>680</v>
      </c>
      <c r="Z2595" s="5" t="s">
        <v>43</v>
      </c>
      <c r="AA2595" s="4">
        <v>0.38</v>
      </c>
      <c r="AB2595" s="1">
        <v>41053</v>
      </c>
      <c r="AC2595" s="1">
        <v>20685</v>
      </c>
      <c r="AD2595">
        <f t="shared" si="242"/>
        <v>2</v>
      </c>
      <c r="AE2595">
        <f t="shared" ca="1" si="243"/>
        <v>67</v>
      </c>
      <c r="AF2595" t="str">
        <f t="shared" ca="1" si="244"/>
        <v>Over 65</v>
      </c>
      <c r="AG2595" s="3">
        <f t="shared" si="245"/>
        <v>4.1636984444444449</v>
      </c>
      <c r="AH2595" t="str">
        <f>_xlfn.IFNA(VLOOKUP(Sales_Transactions[[#This Row],[Order ID]],Returned_Items[#All],2,FALSE),"Not Returned")</f>
        <v>Not Returned</v>
      </c>
    </row>
    <row r="2596" spans="1:34" x14ac:dyDescent="0.25">
      <c r="A2596">
        <v>18757</v>
      </c>
      <c r="C2596" t="s">
        <v>2572</v>
      </c>
      <c r="D2596" s="2" t="str">
        <f>TEXT(MID(Sales_Transactions[[#This Row],[Order Date]],2,5),"d/m/yyy")</f>
        <v>22/5/2012</v>
      </c>
      <c r="E2596" s="2" t="str">
        <f>TEXT(MID(Sales_Transactions[[#This Row],[Order Date]],2,5),"d")</f>
        <v>22</v>
      </c>
      <c r="F2596" s="2" t="str">
        <f>TEXT(MID(Sales_Transactions[[#This Row],[Order Date]],2,5),"m")</f>
        <v>5</v>
      </c>
      <c r="G2596" s="2" t="str">
        <f>TEXT(MID(Sales_Transactions[[#This Row],[Order Date]],2,5),"yyy")</f>
        <v>2012</v>
      </c>
      <c r="H2596" s="2" t="str">
        <f>TEXT(MID(Sales_Transactions[[#This Row],[Order Date]],2,5),"yyy/m")</f>
        <v>2012/5</v>
      </c>
      <c r="I2596" t="s">
        <v>22</v>
      </c>
      <c r="J2596">
        <f t="shared" si="240"/>
        <v>2</v>
      </c>
      <c r="K2596" s="2">
        <v>5</v>
      </c>
      <c r="L2596" s="3">
        <v>39.9</v>
      </c>
      <c r="M2596" s="4">
        <v>0.02</v>
      </c>
      <c r="N2596" s="5" t="s">
        <v>23</v>
      </c>
      <c r="O2596" s="3">
        <v>-37.799999999999997</v>
      </c>
      <c r="P2596" s="3">
        <v>5.94</v>
      </c>
      <c r="Q2596" s="3">
        <v>9.92</v>
      </c>
      <c r="R2596" s="5" t="s">
        <v>2573</v>
      </c>
      <c r="S2596" s="5" t="s">
        <v>2574</v>
      </c>
      <c r="T2596" s="5" t="str">
        <f t="shared" si="241"/>
        <v>Matthew Clasen</v>
      </c>
      <c r="U2596" t="s">
        <v>1988</v>
      </c>
      <c r="V2596" s="5" t="s">
        <v>37</v>
      </c>
      <c r="W2596" s="5" t="s">
        <v>28</v>
      </c>
      <c r="X2596" s="5" t="s">
        <v>41</v>
      </c>
      <c r="Y2596" s="5" t="s">
        <v>2575</v>
      </c>
      <c r="Z2596" s="5" t="s">
        <v>43</v>
      </c>
      <c r="AA2596" s="4">
        <v>0.38</v>
      </c>
      <c r="AB2596" s="1">
        <v>41056</v>
      </c>
      <c r="AC2596" s="1">
        <v>20472</v>
      </c>
      <c r="AD2596">
        <f t="shared" si="242"/>
        <v>5</v>
      </c>
      <c r="AE2596">
        <f t="shared" ca="1" si="243"/>
        <v>68</v>
      </c>
      <c r="AF2596" t="str">
        <f t="shared" ca="1" si="244"/>
        <v>Over 65</v>
      </c>
      <c r="AG2596" s="3">
        <f t="shared" si="245"/>
        <v>3.1717624</v>
      </c>
      <c r="AH2596" t="str">
        <f>_xlfn.IFNA(VLOOKUP(Sales_Transactions[[#This Row],[Order ID]],Returned_Items[#All],2,FALSE),"Not Returned")</f>
        <v>Not Returned</v>
      </c>
    </row>
    <row r="2597" spans="1:34" x14ac:dyDescent="0.25">
      <c r="A2597">
        <v>19431</v>
      </c>
      <c r="C2597" t="s">
        <v>2576</v>
      </c>
      <c r="D2597" s="2" t="str">
        <f>TEXT(MID(Sales_Transactions[[#This Row],[Order Date]],2,5),"d/m/yyy")</f>
        <v>23/5/2009</v>
      </c>
      <c r="E2597" s="2" t="str">
        <f>TEXT(MID(Sales_Transactions[[#This Row],[Order Date]],2,5),"d")</f>
        <v>23</v>
      </c>
      <c r="F2597" s="2" t="str">
        <f>TEXT(MID(Sales_Transactions[[#This Row],[Order Date]],2,5),"m")</f>
        <v>5</v>
      </c>
      <c r="G2597" s="2" t="str">
        <f>TEXT(MID(Sales_Transactions[[#This Row],[Order Date]],2,5),"yyy")</f>
        <v>2009</v>
      </c>
      <c r="H2597" s="2" t="str">
        <f>TEXT(MID(Sales_Transactions[[#This Row],[Order Date]],2,5),"yyy/m")</f>
        <v>2009/5</v>
      </c>
      <c r="I2597" t="s">
        <v>52</v>
      </c>
      <c r="J2597">
        <f t="shared" si="240"/>
        <v>1</v>
      </c>
      <c r="K2597" s="2">
        <v>4</v>
      </c>
      <c r="L2597" s="3">
        <v>16.82</v>
      </c>
      <c r="M2597" s="4">
        <v>0.08</v>
      </c>
      <c r="N2597" s="5" t="s">
        <v>23</v>
      </c>
      <c r="O2597" s="3">
        <v>-5.54</v>
      </c>
      <c r="P2597" s="3">
        <v>4.13</v>
      </c>
      <c r="Q2597" s="3">
        <v>1.17</v>
      </c>
      <c r="R2597" s="5" t="s">
        <v>1773</v>
      </c>
      <c r="S2597" s="5" t="s">
        <v>2562</v>
      </c>
      <c r="T2597" s="5" t="str">
        <f t="shared" si="241"/>
        <v>Nathan Gelder</v>
      </c>
      <c r="U2597" t="s">
        <v>1988</v>
      </c>
      <c r="V2597" s="5" t="s">
        <v>74</v>
      </c>
      <c r="W2597" s="5" t="s">
        <v>28</v>
      </c>
      <c r="X2597" s="5" t="s">
        <v>124</v>
      </c>
      <c r="Y2597" s="5" t="s">
        <v>2577</v>
      </c>
      <c r="Z2597" s="5" t="s">
        <v>84</v>
      </c>
      <c r="AA2597" s="4">
        <v>0.56999999999999995</v>
      </c>
      <c r="AB2597" s="1">
        <v>39958</v>
      </c>
      <c r="AC2597" s="1">
        <v>20242</v>
      </c>
      <c r="AD2597">
        <f t="shared" si="242"/>
        <v>2</v>
      </c>
      <c r="AE2597">
        <f t="shared" ca="1" si="243"/>
        <v>69</v>
      </c>
      <c r="AF2597" t="str">
        <f t="shared" ca="1" si="244"/>
        <v>Over 65</v>
      </c>
      <c r="AG2597" s="3">
        <f t="shared" si="245"/>
        <v>1.324174</v>
      </c>
      <c r="AH2597" t="str">
        <f>_xlfn.IFNA(VLOOKUP(Sales_Transactions[[#This Row],[Order ID]],Returned_Items[#All],2,FALSE),"Not Returned")</f>
        <v>Not Returned</v>
      </c>
    </row>
    <row r="2598" spans="1:34" x14ac:dyDescent="0.25">
      <c r="A2598">
        <v>19584</v>
      </c>
      <c r="C2598" t="s">
        <v>2578</v>
      </c>
      <c r="D2598" s="2" t="str">
        <f>TEXT(MID(Sales_Transactions[[#This Row],[Order Date]],2,5),"d/m/yyy")</f>
        <v>16/4/2009</v>
      </c>
      <c r="E2598" s="2" t="str">
        <f>TEXT(MID(Sales_Transactions[[#This Row],[Order Date]],2,5),"d")</f>
        <v>16</v>
      </c>
      <c r="F2598" s="2" t="str">
        <f>TEXT(MID(Sales_Transactions[[#This Row],[Order Date]],2,5),"m")</f>
        <v>4</v>
      </c>
      <c r="G2598" s="2" t="str">
        <f>TEXT(MID(Sales_Transactions[[#This Row],[Order Date]],2,5),"yyy")</f>
        <v>2009</v>
      </c>
      <c r="H2598" s="2" t="str">
        <f>TEXT(MID(Sales_Transactions[[#This Row],[Order Date]],2,5),"yyy/m")</f>
        <v>2009/4</v>
      </c>
      <c r="I2598" t="s">
        <v>101</v>
      </c>
      <c r="J2598">
        <f t="shared" si="240"/>
        <v>1</v>
      </c>
      <c r="K2598" s="2">
        <v>6</v>
      </c>
      <c r="L2598" s="3">
        <v>14535.8</v>
      </c>
      <c r="M2598" s="4">
        <v>0.05</v>
      </c>
      <c r="N2598" s="5" t="s">
        <v>34</v>
      </c>
      <c r="O2598" s="3">
        <v>-3971.06</v>
      </c>
      <c r="P2598" s="3">
        <v>2550.14</v>
      </c>
      <c r="Q2598" s="3">
        <v>29.7</v>
      </c>
      <c r="R2598" s="5" t="s">
        <v>1961</v>
      </c>
      <c r="S2598" s="5" t="s">
        <v>2569</v>
      </c>
      <c r="T2598" s="5" t="str">
        <f t="shared" si="241"/>
        <v>Maria Zettner</v>
      </c>
      <c r="U2598" t="s">
        <v>1988</v>
      </c>
      <c r="V2598" s="5" t="s">
        <v>47</v>
      </c>
      <c r="W2598" s="5" t="s">
        <v>48</v>
      </c>
      <c r="X2598" s="5" t="s">
        <v>324</v>
      </c>
      <c r="Y2598" s="5" t="s">
        <v>846</v>
      </c>
      <c r="Z2598" s="5" t="s">
        <v>40</v>
      </c>
      <c r="AA2598" s="4">
        <v>0.56999999999999995</v>
      </c>
      <c r="AB2598" s="1">
        <v>39920</v>
      </c>
      <c r="AC2598" s="1">
        <v>20256</v>
      </c>
      <c r="AD2598">
        <f t="shared" si="242"/>
        <v>1</v>
      </c>
      <c r="AE2598">
        <f t="shared" ca="1" si="243"/>
        <v>69</v>
      </c>
      <c r="AF2598" t="str">
        <f t="shared" ca="1" si="244"/>
        <v>Over 65</v>
      </c>
      <c r="AG2598" s="3">
        <f t="shared" si="245"/>
        <v>429.76082166666657</v>
      </c>
      <c r="AH2598" t="str">
        <f>_xlfn.IFNA(VLOOKUP(Sales_Transactions[[#This Row],[Order ID]],Returned_Items[#All],2,FALSE),"Not Returned")</f>
        <v>Not Returned</v>
      </c>
    </row>
    <row r="2599" spans="1:34" x14ac:dyDescent="0.25">
      <c r="A2599">
        <v>20262</v>
      </c>
      <c r="C2599" t="s">
        <v>2579</v>
      </c>
      <c r="D2599" s="2" t="str">
        <f>TEXT(MID(Sales_Transactions[[#This Row],[Order Date]],2,5),"d/m/yyy")</f>
        <v>26/12/2009</v>
      </c>
      <c r="E2599" s="2" t="str">
        <f>TEXT(MID(Sales_Transactions[[#This Row],[Order Date]],2,5),"d")</f>
        <v>26</v>
      </c>
      <c r="F2599" s="2" t="str">
        <f>TEXT(MID(Sales_Transactions[[#This Row],[Order Date]],2,5),"m")</f>
        <v>12</v>
      </c>
      <c r="G2599" s="2" t="str">
        <f>TEXT(MID(Sales_Transactions[[#This Row],[Order Date]],2,5),"yyy")</f>
        <v>2009</v>
      </c>
      <c r="H2599" s="2" t="str">
        <f>TEXT(MID(Sales_Transactions[[#This Row],[Order Date]],2,5),"yyy/m")</f>
        <v>2009/12</v>
      </c>
      <c r="I2599" t="s">
        <v>52</v>
      </c>
      <c r="J2599">
        <f t="shared" si="240"/>
        <v>1</v>
      </c>
      <c r="K2599" s="2">
        <v>27</v>
      </c>
      <c r="L2599" s="3">
        <v>652.24</v>
      </c>
      <c r="M2599" s="4">
        <v>0.02</v>
      </c>
      <c r="N2599" s="5" t="s">
        <v>23</v>
      </c>
      <c r="O2599" s="3">
        <v>185.04</v>
      </c>
      <c r="P2599" s="3">
        <v>22.72</v>
      </c>
      <c r="Q2599" s="3">
        <v>8.99</v>
      </c>
      <c r="R2599" s="5" t="s">
        <v>1561</v>
      </c>
      <c r="S2599" s="5" t="s">
        <v>1373</v>
      </c>
      <c r="T2599" s="5" t="str">
        <f t="shared" si="241"/>
        <v>Patrick O'Donnell</v>
      </c>
      <c r="U2599" t="s">
        <v>1988</v>
      </c>
      <c r="V2599" s="5" t="s">
        <v>74</v>
      </c>
      <c r="W2599" s="5" t="s">
        <v>57</v>
      </c>
      <c r="X2599" s="5" t="s">
        <v>58</v>
      </c>
      <c r="Y2599" s="5" t="s">
        <v>504</v>
      </c>
      <c r="Z2599" s="5" t="s">
        <v>60</v>
      </c>
      <c r="AA2599" s="4">
        <v>0.44</v>
      </c>
      <c r="AB2599" s="1">
        <v>40173</v>
      </c>
      <c r="AC2599" s="1">
        <v>20306</v>
      </c>
      <c r="AD2599">
        <f t="shared" si="242"/>
        <v>0</v>
      </c>
      <c r="AE2599">
        <f t="shared" ca="1" si="243"/>
        <v>69</v>
      </c>
      <c r="AF2599" t="str">
        <f t="shared" ca="1" si="244"/>
        <v>Over 65</v>
      </c>
      <c r="AG2599" s="3">
        <f t="shared" si="245"/>
        <v>1.1742761481481481</v>
      </c>
      <c r="AH2599" t="str">
        <f>_xlfn.IFNA(VLOOKUP(Sales_Transactions[[#This Row],[Order ID]],Returned_Items[#All],2,FALSE),"Not Returned")</f>
        <v>Not Returned</v>
      </c>
    </row>
    <row r="2600" spans="1:34" x14ac:dyDescent="0.25">
      <c r="A2600">
        <v>20545</v>
      </c>
      <c r="C2600" t="s">
        <v>1721</v>
      </c>
      <c r="D2600" s="2" t="str">
        <f>TEXT(MID(Sales_Transactions[[#This Row],[Order Date]],2,5),"d/m/yyy")</f>
        <v>9/10/2010</v>
      </c>
      <c r="E2600" s="2" t="str">
        <f>TEXT(MID(Sales_Transactions[[#This Row],[Order Date]],2,5),"d")</f>
        <v>9</v>
      </c>
      <c r="F2600" s="2" t="str">
        <f>TEXT(MID(Sales_Transactions[[#This Row],[Order Date]],2,5),"m")</f>
        <v>10</v>
      </c>
      <c r="G2600" s="2" t="str">
        <f>TEXT(MID(Sales_Transactions[[#This Row],[Order Date]],2,5),"yyy")</f>
        <v>2010</v>
      </c>
      <c r="H2600" s="2" t="str">
        <f>TEXT(MID(Sales_Transactions[[#This Row],[Order Date]],2,5),"yyy/m")</f>
        <v>2010/10</v>
      </c>
      <c r="I2600" t="s">
        <v>52</v>
      </c>
      <c r="J2600">
        <f t="shared" si="240"/>
        <v>1</v>
      </c>
      <c r="K2600" s="2">
        <v>1</v>
      </c>
      <c r="L2600" s="3">
        <v>361.94</v>
      </c>
      <c r="M2600" s="4">
        <v>0.05</v>
      </c>
      <c r="N2600" s="5" t="s">
        <v>34</v>
      </c>
      <c r="O2600" s="3">
        <v>-163.58000000000001</v>
      </c>
      <c r="P2600" s="3">
        <v>284.98</v>
      </c>
      <c r="Q2600" s="3">
        <v>69.55</v>
      </c>
      <c r="R2600" s="5" t="s">
        <v>1783</v>
      </c>
      <c r="S2600" s="5" t="s">
        <v>123</v>
      </c>
      <c r="T2600" s="5" t="str">
        <f t="shared" si="241"/>
        <v>Sean Miller</v>
      </c>
      <c r="U2600" t="s">
        <v>1988</v>
      </c>
      <c r="V2600" s="5" t="s">
        <v>27</v>
      </c>
      <c r="W2600" s="5" t="s">
        <v>57</v>
      </c>
      <c r="X2600" s="5" t="s">
        <v>154</v>
      </c>
      <c r="Y2600" s="5" t="s">
        <v>1452</v>
      </c>
      <c r="Z2600" s="5" t="s">
        <v>40</v>
      </c>
      <c r="AA2600" s="4">
        <v>0.6</v>
      </c>
      <c r="AB2600" s="1">
        <v>40461</v>
      </c>
      <c r="AC2600" s="1">
        <v>20317</v>
      </c>
      <c r="AD2600">
        <f t="shared" si="242"/>
        <v>1</v>
      </c>
      <c r="AE2600">
        <f t="shared" ca="1" si="243"/>
        <v>68</v>
      </c>
      <c r="AF2600" t="str">
        <f t="shared" ca="1" si="244"/>
        <v>Over 65</v>
      </c>
      <c r="AG2600" s="3">
        <f t="shared" si="245"/>
        <v>354.38751000000002</v>
      </c>
      <c r="AH2600" t="str">
        <f>_xlfn.IFNA(VLOOKUP(Sales_Transactions[[#This Row],[Order ID]],Returned_Items[#All],2,FALSE),"Not Returned")</f>
        <v>Not Returned</v>
      </c>
    </row>
    <row r="2601" spans="1:34" x14ac:dyDescent="0.25">
      <c r="A2601">
        <v>20545</v>
      </c>
      <c r="C2601" t="s">
        <v>1721</v>
      </c>
      <c r="D2601" s="2" t="str">
        <f>TEXT(MID(Sales_Transactions[[#This Row],[Order Date]],2,5),"d/m/yyy")</f>
        <v>9/10/2010</v>
      </c>
      <c r="E2601" s="2" t="str">
        <f>TEXT(MID(Sales_Transactions[[#This Row],[Order Date]],2,5),"d")</f>
        <v>9</v>
      </c>
      <c r="F2601" s="2" t="str">
        <f>TEXT(MID(Sales_Transactions[[#This Row],[Order Date]],2,5),"m")</f>
        <v>10</v>
      </c>
      <c r="G2601" s="2" t="str">
        <f>TEXT(MID(Sales_Transactions[[#This Row],[Order Date]],2,5),"yyy")</f>
        <v>2010</v>
      </c>
      <c r="H2601" s="2" t="str">
        <f>TEXT(MID(Sales_Transactions[[#This Row],[Order Date]],2,5),"yyy/m")</f>
        <v>2010/10</v>
      </c>
      <c r="I2601" t="s">
        <v>52</v>
      </c>
      <c r="J2601">
        <f t="shared" si="240"/>
        <v>1</v>
      </c>
      <c r="K2601" s="2">
        <v>31</v>
      </c>
      <c r="L2601" s="3">
        <v>1276.04</v>
      </c>
      <c r="M2601" s="4">
        <v>0.02</v>
      </c>
      <c r="N2601" s="5" t="s">
        <v>23</v>
      </c>
      <c r="O2601" s="3">
        <v>554.95000000000005</v>
      </c>
      <c r="P2601" s="3">
        <v>40.99</v>
      </c>
      <c r="Q2601" s="3">
        <v>5.86</v>
      </c>
      <c r="R2601" s="5" t="s">
        <v>1783</v>
      </c>
      <c r="S2601" s="5" t="s">
        <v>123</v>
      </c>
      <c r="T2601" s="5" t="str">
        <f t="shared" si="241"/>
        <v>Sean Miller</v>
      </c>
      <c r="U2601" t="s">
        <v>1988</v>
      </c>
      <c r="V2601" s="5" t="s">
        <v>27</v>
      </c>
      <c r="W2601" s="5" t="s">
        <v>28</v>
      </c>
      <c r="X2601" s="5" t="s">
        <v>75</v>
      </c>
      <c r="Y2601" s="5" t="s">
        <v>1431</v>
      </c>
      <c r="Z2601" s="5" t="s">
        <v>43</v>
      </c>
      <c r="AA2601" s="4">
        <v>0.36</v>
      </c>
      <c r="AB2601" s="1">
        <v>40462</v>
      </c>
      <c r="AC2601" s="1">
        <v>20104</v>
      </c>
      <c r="AD2601">
        <f t="shared" si="242"/>
        <v>2</v>
      </c>
      <c r="AE2601">
        <f t="shared" ca="1" si="243"/>
        <v>69</v>
      </c>
      <c r="AF2601" t="str">
        <f t="shared" ca="1" si="244"/>
        <v>Over 65</v>
      </c>
      <c r="AG2601" s="3">
        <f t="shared" si="245"/>
        <v>1.511025870967742</v>
      </c>
      <c r="AH2601" t="str">
        <f>_xlfn.IFNA(VLOOKUP(Sales_Transactions[[#This Row],[Order ID]],Returned_Items[#All],2,FALSE),"Not Returned")</f>
        <v>Not Returned</v>
      </c>
    </row>
    <row r="2602" spans="1:34" x14ac:dyDescent="0.25">
      <c r="A2602">
        <v>20545</v>
      </c>
      <c r="C2602" t="s">
        <v>1721</v>
      </c>
      <c r="D2602" s="2" t="str">
        <f>TEXT(MID(Sales_Transactions[[#This Row],[Order Date]],2,5),"d/m/yyy")</f>
        <v>9/10/2010</v>
      </c>
      <c r="E2602" s="2" t="str">
        <f>TEXT(MID(Sales_Transactions[[#This Row],[Order Date]],2,5),"d")</f>
        <v>9</v>
      </c>
      <c r="F2602" s="2" t="str">
        <f>TEXT(MID(Sales_Transactions[[#This Row],[Order Date]],2,5),"m")</f>
        <v>10</v>
      </c>
      <c r="G2602" s="2" t="str">
        <f>TEXT(MID(Sales_Transactions[[#This Row],[Order Date]],2,5),"yyy")</f>
        <v>2010</v>
      </c>
      <c r="H2602" s="2" t="str">
        <f>TEXT(MID(Sales_Transactions[[#This Row],[Order Date]],2,5),"yyy/m")</f>
        <v>2010/10</v>
      </c>
      <c r="I2602" t="s">
        <v>52</v>
      </c>
      <c r="J2602">
        <f t="shared" si="240"/>
        <v>1</v>
      </c>
      <c r="K2602" s="2">
        <v>40</v>
      </c>
      <c r="L2602" s="3">
        <v>2894.68</v>
      </c>
      <c r="M2602" s="4">
        <v>0.02</v>
      </c>
      <c r="N2602" s="5" t="s">
        <v>23</v>
      </c>
      <c r="O2602" s="3">
        <v>-1754.39</v>
      </c>
      <c r="P2602" s="3">
        <v>71.37</v>
      </c>
      <c r="Q2602" s="3">
        <v>69</v>
      </c>
      <c r="R2602" s="5" t="s">
        <v>1783</v>
      </c>
      <c r="S2602" s="5" t="s">
        <v>123</v>
      </c>
      <c r="T2602" s="5" t="str">
        <f t="shared" si="241"/>
        <v>Sean Miller</v>
      </c>
      <c r="U2602" t="s">
        <v>1988</v>
      </c>
      <c r="V2602" s="5" t="s">
        <v>27</v>
      </c>
      <c r="W2602" s="5" t="s">
        <v>57</v>
      </c>
      <c r="X2602" s="5" t="s">
        <v>107</v>
      </c>
      <c r="Y2602" s="5" t="s">
        <v>108</v>
      </c>
      <c r="Z2602" s="5" t="s">
        <v>31</v>
      </c>
      <c r="AA2602" s="4">
        <v>0.68</v>
      </c>
      <c r="AB2602" s="1">
        <v>40462</v>
      </c>
      <c r="AC2602" s="1">
        <v>20139</v>
      </c>
      <c r="AD2602">
        <f t="shared" si="242"/>
        <v>2</v>
      </c>
      <c r="AE2602">
        <f t="shared" ca="1" si="243"/>
        <v>69</v>
      </c>
      <c r="AF2602" t="str">
        <f t="shared" ca="1" si="244"/>
        <v>Over 65</v>
      </c>
      <c r="AG2602" s="3">
        <f t="shared" si="245"/>
        <v>3.50889315</v>
      </c>
      <c r="AH2602" t="str">
        <f>_xlfn.IFNA(VLOOKUP(Sales_Transactions[[#This Row],[Order ID]],Returned_Items[#All],2,FALSE),"Not Returned")</f>
        <v>Not Returned</v>
      </c>
    </row>
    <row r="2603" spans="1:34" x14ac:dyDescent="0.25">
      <c r="A2603">
        <v>20577</v>
      </c>
      <c r="C2603" t="s">
        <v>336</v>
      </c>
      <c r="D2603" s="2" t="str">
        <f>TEXT(MID(Sales_Transactions[[#This Row],[Order Date]],2,5),"d/m/yyy")</f>
        <v>9/2/2010</v>
      </c>
      <c r="E2603" s="2" t="str">
        <f>TEXT(MID(Sales_Transactions[[#This Row],[Order Date]],2,5),"d")</f>
        <v>9</v>
      </c>
      <c r="F2603" s="2" t="str">
        <f>TEXT(MID(Sales_Transactions[[#This Row],[Order Date]],2,5),"m")</f>
        <v>2</v>
      </c>
      <c r="G2603" s="2" t="str">
        <f>TEXT(MID(Sales_Transactions[[#This Row],[Order Date]],2,5),"yyy")</f>
        <v>2010</v>
      </c>
      <c r="H2603" s="2" t="str">
        <f>TEXT(MID(Sales_Transactions[[#This Row],[Order Date]],2,5),"yyy/m")</f>
        <v>2010/2</v>
      </c>
      <c r="I2603" t="s">
        <v>101</v>
      </c>
      <c r="J2603">
        <f t="shared" si="240"/>
        <v>1</v>
      </c>
      <c r="K2603" s="2">
        <v>15</v>
      </c>
      <c r="L2603" s="3">
        <v>611.67999999999995</v>
      </c>
      <c r="M2603" s="4">
        <v>0.05</v>
      </c>
      <c r="N2603" s="5" t="s">
        <v>23</v>
      </c>
      <c r="O2603" s="3">
        <v>134.75</v>
      </c>
      <c r="P2603" s="3">
        <v>39.06</v>
      </c>
      <c r="Q2603" s="3">
        <v>10.55</v>
      </c>
      <c r="R2603" s="5" t="s">
        <v>1561</v>
      </c>
      <c r="S2603" s="5" t="s">
        <v>1373</v>
      </c>
      <c r="T2603" s="5" t="str">
        <f t="shared" si="241"/>
        <v>Patrick O'Donnell</v>
      </c>
      <c r="U2603" t="s">
        <v>1988</v>
      </c>
      <c r="V2603" s="5" t="s">
        <v>74</v>
      </c>
      <c r="W2603" s="5" t="s">
        <v>28</v>
      </c>
      <c r="X2603" s="5" t="s">
        <v>41</v>
      </c>
      <c r="Y2603" s="5" t="s">
        <v>1296</v>
      </c>
      <c r="Z2603" s="5" t="s">
        <v>43</v>
      </c>
      <c r="AA2603" s="4">
        <v>0.37</v>
      </c>
      <c r="AB2603" s="1">
        <v>40220</v>
      </c>
      <c r="AC2603" s="1">
        <v>19850</v>
      </c>
      <c r="AD2603">
        <f t="shared" si="242"/>
        <v>2</v>
      </c>
      <c r="AE2603">
        <f t="shared" ca="1" si="243"/>
        <v>70</v>
      </c>
      <c r="AF2603" t="str">
        <f t="shared" ca="1" si="244"/>
        <v>Over 65</v>
      </c>
      <c r="AG2603" s="3">
        <f t="shared" si="245"/>
        <v>3.3060313333333329</v>
      </c>
      <c r="AH2603" t="str">
        <f>_xlfn.IFNA(VLOOKUP(Sales_Transactions[[#This Row],[Order ID]],Returned_Items[#All],2,FALSE),"Not Returned")</f>
        <v>Not Returned</v>
      </c>
    </row>
    <row r="2604" spans="1:34" x14ac:dyDescent="0.25">
      <c r="A2604">
        <v>20804</v>
      </c>
      <c r="C2604" t="s">
        <v>2580</v>
      </c>
      <c r="D2604" s="2" t="str">
        <f>TEXT(MID(Sales_Transactions[[#This Row],[Order Date]],2,5),"d/m/yyy")</f>
        <v>26/11/2011</v>
      </c>
      <c r="E2604" s="2" t="str">
        <f>TEXT(MID(Sales_Transactions[[#This Row],[Order Date]],2,5),"d")</f>
        <v>26</v>
      </c>
      <c r="F2604" s="2" t="str">
        <f>TEXT(MID(Sales_Transactions[[#This Row],[Order Date]],2,5),"m")</f>
        <v>11</v>
      </c>
      <c r="G2604" s="2" t="str">
        <f>TEXT(MID(Sales_Transactions[[#This Row],[Order Date]],2,5),"yyy")</f>
        <v>2011</v>
      </c>
      <c r="H2604" s="2" t="str">
        <f>TEXT(MID(Sales_Transactions[[#This Row],[Order Date]],2,5),"yyy/m")</f>
        <v>2011/11</v>
      </c>
      <c r="I2604" t="s">
        <v>22</v>
      </c>
      <c r="J2604">
        <f t="shared" si="240"/>
        <v>2</v>
      </c>
      <c r="K2604" s="2">
        <v>13</v>
      </c>
      <c r="L2604" s="3">
        <v>4393.75</v>
      </c>
      <c r="M2604" s="4">
        <v>0.08</v>
      </c>
      <c r="N2604" s="5" t="s">
        <v>34</v>
      </c>
      <c r="O2604" s="3">
        <v>215.31</v>
      </c>
      <c r="P2604" s="3">
        <v>442.14</v>
      </c>
      <c r="Q2604" s="3">
        <v>14.7</v>
      </c>
      <c r="R2604" s="5" t="s">
        <v>1783</v>
      </c>
      <c r="S2604" s="5" t="s">
        <v>123</v>
      </c>
      <c r="T2604" s="5" t="str">
        <f t="shared" si="241"/>
        <v>Sean Miller</v>
      </c>
      <c r="U2604" t="s">
        <v>1988</v>
      </c>
      <c r="V2604" s="5" t="s">
        <v>27</v>
      </c>
      <c r="W2604" s="5" t="s">
        <v>48</v>
      </c>
      <c r="X2604" s="5" t="s">
        <v>324</v>
      </c>
      <c r="Y2604" s="5" t="s">
        <v>754</v>
      </c>
      <c r="Z2604" s="5" t="s">
        <v>40</v>
      </c>
      <c r="AA2604" s="4">
        <v>0.56000000000000005</v>
      </c>
      <c r="AB2604" s="1">
        <v>40880</v>
      </c>
      <c r="AC2604" s="1">
        <v>19861</v>
      </c>
      <c r="AD2604">
        <f t="shared" si="242"/>
        <v>7</v>
      </c>
      <c r="AE2604">
        <f t="shared" ca="1" si="243"/>
        <v>70</v>
      </c>
      <c r="AF2604" t="str">
        <f t="shared" ca="1" si="244"/>
        <v>Over 65</v>
      </c>
      <c r="AG2604" s="3">
        <f t="shared" si="245"/>
        <v>35.114329846153844</v>
      </c>
      <c r="AH2604" t="str">
        <f>_xlfn.IFNA(VLOOKUP(Sales_Transactions[[#This Row],[Order ID]],Returned_Items[#All],2,FALSE),"Not Returned")</f>
        <v>Not Returned</v>
      </c>
    </row>
    <row r="2605" spans="1:34" x14ac:dyDescent="0.25">
      <c r="A2605">
        <v>21414</v>
      </c>
      <c r="C2605" t="s">
        <v>1694</v>
      </c>
      <c r="D2605" s="2" t="str">
        <f>TEXT(MID(Sales_Transactions[[#This Row],[Order Date]],2,5),"d/m/yyy")</f>
        <v>4/5/2011</v>
      </c>
      <c r="E2605" s="2" t="str">
        <f>TEXT(MID(Sales_Transactions[[#This Row],[Order Date]],2,5),"d")</f>
        <v>4</v>
      </c>
      <c r="F2605" s="2" t="str">
        <f>TEXT(MID(Sales_Transactions[[#This Row],[Order Date]],2,5),"m")</f>
        <v>5</v>
      </c>
      <c r="G2605" s="2" t="str">
        <f>TEXT(MID(Sales_Transactions[[#This Row],[Order Date]],2,5),"yyy")</f>
        <v>2011</v>
      </c>
      <c r="H2605" s="2" t="str">
        <f>TEXT(MID(Sales_Transactions[[#This Row],[Order Date]],2,5),"yyy/m")</f>
        <v>2011/5</v>
      </c>
      <c r="I2605" t="s">
        <v>101</v>
      </c>
      <c r="J2605">
        <f t="shared" si="240"/>
        <v>1</v>
      </c>
      <c r="K2605" s="2">
        <v>34</v>
      </c>
      <c r="L2605" s="3">
        <v>117.91</v>
      </c>
      <c r="M2605" s="4">
        <v>0.05</v>
      </c>
      <c r="N2605" s="5" t="s">
        <v>23</v>
      </c>
      <c r="O2605" s="3">
        <v>29.27</v>
      </c>
      <c r="P2605" s="3">
        <v>3.38</v>
      </c>
      <c r="Q2605" s="3">
        <v>1.0900000000000001</v>
      </c>
      <c r="R2605" s="5" t="s">
        <v>2581</v>
      </c>
      <c r="S2605" s="5" t="s">
        <v>2582</v>
      </c>
      <c r="T2605" s="5" t="str">
        <f t="shared" si="241"/>
        <v>Harry Marie</v>
      </c>
      <c r="U2605" t="s">
        <v>1988</v>
      </c>
      <c r="V2605" s="5" t="s">
        <v>37</v>
      </c>
      <c r="W2605" s="5" t="s">
        <v>28</v>
      </c>
      <c r="X2605" s="5" t="s">
        <v>75</v>
      </c>
      <c r="Y2605" s="5" t="s">
        <v>2583</v>
      </c>
      <c r="Z2605" s="5" t="s">
        <v>84</v>
      </c>
      <c r="AA2605" s="4">
        <v>0.39</v>
      </c>
      <c r="AB2605" s="1">
        <v>40669</v>
      </c>
      <c r="AC2605" s="1">
        <v>19876</v>
      </c>
      <c r="AD2605">
        <f t="shared" si="242"/>
        <v>2</v>
      </c>
      <c r="AE2605">
        <f t="shared" ca="1" si="243"/>
        <v>70</v>
      </c>
      <c r="AF2605" t="str">
        <f t="shared" ca="1" si="244"/>
        <v>Over 65</v>
      </c>
      <c r="AG2605" s="3">
        <f t="shared" si="245"/>
        <v>0.13142088235294117</v>
      </c>
      <c r="AH2605" t="str">
        <f>_xlfn.IFNA(VLOOKUP(Sales_Transactions[[#This Row],[Order ID]],Returned_Items[#All],2,FALSE),"Not Returned")</f>
        <v>Not Returned</v>
      </c>
    </row>
    <row r="2606" spans="1:34" x14ac:dyDescent="0.25">
      <c r="A2606">
        <v>21414</v>
      </c>
      <c r="C2606" t="s">
        <v>1694</v>
      </c>
      <c r="D2606" s="2" t="str">
        <f>TEXT(MID(Sales_Transactions[[#This Row],[Order Date]],2,5),"d/m/yyy")</f>
        <v>4/5/2011</v>
      </c>
      <c r="E2606" s="2" t="str">
        <f>TEXT(MID(Sales_Transactions[[#This Row],[Order Date]],2,5),"d")</f>
        <v>4</v>
      </c>
      <c r="F2606" s="2" t="str">
        <f>TEXT(MID(Sales_Transactions[[#This Row],[Order Date]],2,5),"m")</f>
        <v>5</v>
      </c>
      <c r="G2606" s="2" t="str">
        <f>TEXT(MID(Sales_Transactions[[#This Row],[Order Date]],2,5),"yyy")</f>
        <v>2011</v>
      </c>
      <c r="H2606" s="2" t="str">
        <f>TEXT(MID(Sales_Transactions[[#This Row],[Order Date]],2,5),"yyy/m")</f>
        <v>2011/5</v>
      </c>
      <c r="I2606" t="s">
        <v>101</v>
      </c>
      <c r="J2606">
        <f t="shared" si="240"/>
        <v>1</v>
      </c>
      <c r="K2606" s="2">
        <v>46</v>
      </c>
      <c r="L2606" s="3">
        <v>3644.6</v>
      </c>
      <c r="M2606" s="4">
        <v>0.05</v>
      </c>
      <c r="N2606" s="5" t="s">
        <v>23</v>
      </c>
      <c r="O2606" s="3">
        <v>-1144.67</v>
      </c>
      <c r="P2606" s="3">
        <v>80.98</v>
      </c>
      <c r="Q2606" s="3">
        <v>35</v>
      </c>
      <c r="R2606" s="5" t="s">
        <v>2581</v>
      </c>
      <c r="S2606" s="5" t="s">
        <v>2582</v>
      </c>
      <c r="T2606" s="5" t="str">
        <f t="shared" si="241"/>
        <v>Harry Marie</v>
      </c>
      <c r="U2606" t="s">
        <v>1988</v>
      </c>
      <c r="V2606" s="5" t="s">
        <v>37</v>
      </c>
      <c r="W2606" s="5" t="s">
        <v>28</v>
      </c>
      <c r="X2606" s="5" t="s">
        <v>29</v>
      </c>
      <c r="Y2606" s="5" t="s">
        <v>257</v>
      </c>
      <c r="Z2606" s="5" t="s">
        <v>31</v>
      </c>
      <c r="AA2606" s="4">
        <v>0.81</v>
      </c>
      <c r="AB2606" s="1">
        <v>40669</v>
      </c>
      <c r="AC2606" s="1">
        <v>19978</v>
      </c>
      <c r="AD2606">
        <f t="shared" si="242"/>
        <v>2</v>
      </c>
      <c r="AE2606">
        <f t="shared" ca="1" si="243"/>
        <v>69</v>
      </c>
      <c r="AF2606" t="str">
        <f t="shared" ca="1" si="244"/>
        <v>Over 65</v>
      </c>
      <c r="AG2606" s="3">
        <f t="shared" si="245"/>
        <v>2.5204241304347828</v>
      </c>
      <c r="AH2606" t="str">
        <f>_xlfn.IFNA(VLOOKUP(Sales_Transactions[[#This Row],[Order ID]],Returned_Items[#All],2,FALSE),"Not Returned")</f>
        <v>Not Returned</v>
      </c>
    </row>
    <row r="2607" spans="1:34" x14ac:dyDescent="0.25">
      <c r="A2607">
        <v>21414</v>
      </c>
      <c r="C2607" t="s">
        <v>1694</v>
      </c>
      <c r="D2607" s="2" t="str">
        <f>TEXT(MID(Sales_Transactions[[#This Row],[Order Date]],2,5),"d/m/yyy")</f>
        <v>4/5/2011</v>
      </c>
      <c r="E2607" s="2" t="str">
        <f>TEXT(MID(Sales_Transactions[[#This Row],[Order Date]],2,5),"d")</f>
        <v>4</v>
      </c>
      <c r="F2607" s="2" t="str">
        <f>TEXT(MID(Sales_Transactions[[#This Row],[Order Date]],2,5),"m")</f>
        <v>5</v>
      </c>
      <c r="G2607" s="2" t="str">
        <f>TEXT(MID(Sales_Transactions[[#This Row],[Order Date]],2,5),"yyy")</f>
        <v>2011</v>
      </c>
      <c r="H2607" s="2" t="str">
        <f>TEXT(MID(Sales_Transactions[[#This Row],[Order Date]],2,5),"yyy/m")</f>
        <v>2011/5</v>
      </c>
      <c r="I2607" t="s">
        <v>101</v>
      </c>
      <c r="J2607">
        <f t="shared" si="240"/>
        <v>1</v>
      </c>
      <c r="K2607" s="2">
        <v>33</v>
      </c>
      <c r="L2607" s="3">
        <v>3491.6129999999998</v>
      </c>
      <c r="M2607" s="4">
        <v>0.05</v>
      </c>
      <c r="N2607" s="5" t="s">
        <v>23</v>
      </c>
      <c r="O2607" s="3">
        <v>717.7</v>
      </c>
      <c r="P2607" s="3">
        <v>125.99</v>
      </c>
      <c r="Q2607" s="3">
        <v>5.63</v>
      </c>
      <c r="R2607" s="5" t="s">
        <v>2581</v>
      </c>
      <c r="S2607" s="5" t="s">
        <v>2582</v>
      </c>
      <c r="T2607" s="5" t="str">
        <f t="shared" si="241"/>
        <v>Harry Marie</v>
      </c>
      <c r="U2607" t="s">
        <v>1988</v>
      </c>
      <c r="V2607" s="5" t="s">
        <v>37</v>
      </c>
      <c r="W2607" s="5" t="s">
        <v>48</v>
      </c>
      <c r="X2607" s="5" t="s">
        <v>49</v>
      </c>
      <c r="Y2607" s="5" t="s">
        <v>803</v>
      </c>
      <c r="Z2607" s="5" t="s">
        <v>43</v>
      </c>
      <c r="AA2607" s="4">
        <v>0.6</v>
      </c>
      <c r="AB2607" s="1">
        <v>40668</v>
      </c>
      <c r="AC2607" s="1">
        <v>19681</v>
      </c>
      <c r="AD2607">
        <f t="shared" si="242"/>
        <v>1</v>
      </c>
      <c r="AE2607">
        <f t="shared" ca="1" si="243"/>
        <v>70</v>
      </c>
      <c r="AF2607" t="str">
        <f t="shared" ca="1" si="244"/>
        <v>Over 65</v>
      </c>
      <c r="AG2607" s="3">
        <f t="shared" si="245"/>
        <v>3.9865759090909094</v>
      </c>
      <c r="AH2607" t="str">
        <f>_xlfn.IFNA(VLOOKUP(Sales_Transactions[[#This Row],[Order ID]],Returned_Items[#All],2,FALSE),"Not Returned")</f>
        <v>Not Returned</v>
      </c>
    </row>
    <row r="2608" spans="1:34" x14ac:dyDescent="0.25">
      <c r="A2608">
        <v>21447</v>
      </c>
      <c r="C2608" t="s">
        <v>1360</v>
      </c>
      <c r="D2608" s="2" t="str">
        <f>TEXT(MID(Sales_Transactions[[#This Row],[Order Date]],2,5),"d/m/yyy")</f>
        <v>3/6/2010</v>
      </c>
      <c r="E2608" s="2" t="str">
        <f>TEXT(MID(Sales_Transactions[[#This Row],[Order Date]],2,5),"d")</f>
        <v>3</v>
      </c>
      <c r="F2608" s="2" t="str">
        <f>TEXT(MID(Sales_Transactions[[#This Row],[Order Date]],2,5),"m")</f>
        <v>6</v>
      </c>
      <c r="G2608" s="2" t="str">
        <f>TEXT(MID(Sales_Transactions[[#This Row],[Order Date]],2,5),"yyy")</f>
        <v>2010</v>
      </c>
      <c r="H2608" s="2" t="str">
        <f>TEXT(MID(Sales_Transactions[[#This Row],[Order Date]],2,5),"yyy/m")</f>
        <v>2010/6</v>
      </c>
      <c r="I2608" t="s">
        <v>52</v>
      </c>
      <c r="J2608">
        <f t="shared" si="240"/>
        <v>1</v>
      </c>
      <c r="K2608" s="2">
        <v>15</v>
      </c>
      <c r="L2608" s="3">
        <v>176.24</v>
      </c>
      <c r="M2608" s="4">
        <v>0.02</v>
      </c>
      <c r="N2608" s="5" t="s">
        <v>67</v>
      </c>
      <c r="O2608" s="3">
        <v>9.85</v>
      </c>
      <c r="P2608" s="3">
        <v>10.98</v>
      </c>
      <c r="Q2608" s="3">
        <v>3.37</v>
      </c>
      <c r="R2608" s="5" t="s">
        <v>1783</v>
      </c>
      <c r="S2608" s="5" t="s">
        <v>2543</v>
      </c>
      <c r="T2608" s="5" t="str">
        <f t="shared" si="241"/>
        <v>Sean Christensen</v>
      </c>
      <c r="U2608" t="s">
        <v>1988</v>
      </c>
      <c r="V2608" s="5" t="s">
        <v>74</v>
      </c>
      <c r="W2608" s="5" t="s">
        <v>28</v>
      </c>
      <c r="X2608" s="5" t="s">
        <v>221</v>
      </c>
      <c r="Y2608" s="5" t="s">
        <v>773</v>
      </c>
      <c r="Z2608" s="5" t="s">
        <v>60</v>
      </c>
      <c r="AA2608" s="4">
        <v>0.56999999999999995</v>
      </c>
      <c r="AB2608" s="1">
        <v>40334</v>
      </c>
      <c r="AC2608" s="1">
        <v>19541</v>
      </c>
      <c r="AD2608">
        <f t="shared" si="242"/>
        <v>2</v>
      </c>
      <c r="AE2608">
        <f t="shared" ca="1" si="243"/>
        <v>71</v>
      </c>
      <c r="AF2608" t="str">
        <f t="shared" ca="1" si="244"/>
        <v>Over 65</v>
      </c>
      <c r="AG2608" s="3">
        <f t="shared" si="245"/>
        <v>0.95652026666666667</v>
      </c>
      <c r="AH2608" t="str">
        <f>_xlfn.IFNA(VLOOKUP(Sales_Transactions[[#This Row],[Order ID]],Returned_Items[#All],2,FALSE),"Not Returned")</f>
        <v>Not Returned</v>
      </c>
    </row>
    <row r="2609" spans="1:34" x14ac:dyDescent="0.25">
      <c r="A2609">
        <v>21479</v>
      </c>
      <c r="C2609" t="s">
        <v>1464</v>
      </c>
      <c r="D2609" s="2" t="str">
        <f>TEXT(MID(Sales_Transactions[[#This Row],[Order Date]],2,5),"d/m/yyy")</f>
        <v>28/8/2009</v>
      </c>
      <c r="E2609" s="2" t="str">
        <f>TEXT(MID(Sales_Transactions[[#This Row],[Order Date]],2,5),"d")</f>
        <v>28</v>
      </c>
      <c r="F2609" s="2" t="str">
        <f>TEXT(MID(Sales_Transactions[[#This Row],[Order Date]],2,5),"m")</f>
        <v>8</v>
      </c>
      <c r="G2609" s="2" t="str">
        <f>TEXT(MID(Sales_Transactions[[#This Row],[Order Date]],2,5),"yyy")</f>
        <v>2009</v>
      </c>
      <c r="H2609" s="2" t="str">
        <f>TEXT(MID(Sales_Transactions[[#This Row],[Order Date]],2,5),"yyy/m")</f>
        <v>2009/8</v>
      </c>
      <c r="I2609" t="s">
        <v>78</v>
      </c>
      <c r="J2609">
        <f t="shared" si="240"/>
        <v>3</v>
      </c>
      <c r="K2609" s="2">
        <v>41</v>
      </c>
      <c r="L2609" s="3">
        <v>291.16000000000003</v>
      </c>
      <c r="M2609" s="4">
        <v>0.01</v>
      </c>
      <c r="N2609" s="5" t="s">
        <v>67</v>
      </c>
      <c r="O2609" s="3">
        <v>-89.47</v>
      </c>
      <c r="P2609" s="3">
        <v>6.48</v>
      </c>
      <c r="Q2609" s="3">
        <v>6.57</v>
      </c>
      <c r="R2609" s="5" t="s">
        <v>1561</v>
      </c>
      <c r="S2609" s="5" t="s">
        <v>1373</v>
      </c>
      <c r="T2609" s="5" t="str">
        <f t="shared" si="241"/>
        <v>Patrick O'Donnell</v>
      </c>
      <c r="U2609" t="s">
        <v>1988</v>
      </c>
      <c r="V2609" s="5" t="s">
        <v>74</v>
      </c>
      <c r="W2609" s="5" t="s">
        <v>28</v>
      </c>
      <c r="X2609" s="5" t="s">
        <v>75</v>
      </c>
      <c r="Y2609" s="5" t="s">
        <v>389</v>
      </c>
      <c r="Z2609" s="5" t="s">
        <v>43</v>
      </c>
      <c r="AA2609" s="4">
        <v>0.37</v>
      </c>
      <c r="AB2609" s="1">
        <v>40054</v>
      </c>
      <c r="AC2609" s="1">
        <v>19454</v>
      </c>
      <c r="AD2609">
        <f t="shared" si="242"/>
        <v>1</v>
      </c>
      <c r="AE2609">
        <f t="shared" ca="1" si="243"/>
        <v>71</v>
      </c>
      <c r="AF2609" t="str">
        <f t="shared" ca="1" si="244"/>
        <v>Over 65</v>
      </c>
      <c r="AG2609" s="3">
        <f t="shared" si="245"/>
        <v>0.31827687804878052</v>
      </c>
      <c r="AH2609" t="str">
        <f>_xlfn.IFNA(VLOOKUP(Sales_Transactions[[#This Row],[Order ID]],Returned_Items[#All],2,FALSE),"Not Returned")</f>
        <v>Not Returned</v>
      </c>
    </row>
    <row r="2610" spans="1:34" x14ac:dyDescent="0.25">
      <c r="A2610">
        <v>22208</v>
      </c>
      <c r="C2610" t="s">
        <v>2290</v>
      </c>
      <c r="D2610" s="2" t="str">
        <f>TEXT(MID(Sales_Transactions[[#This Row],[Order Date]],2,5),"d/m/yyy")</f>
        <v>13/10/2009</v>
      </c>
      <c r="E2610" s="2" t="str">
        <f>TEXT(MID(Sales_Transactions[[#This Row],[Order Date]],2,5),"d")</f>
        <v>13</v>
      </c>
      <c r="F2610" s="2" t="str">
        <f>TEXT(MID(Sales_Transactions[[#This Row],[Order Date]],2,5),"m")</f>
        <v>10</v>
      </c>
      <c r="G2610" s="2" t="str">
        <f>TEXT(MID(Sales_Transactions[[#This Row],[Order Date]],2,5),"yyy")</f>
        <v>2009</v>
      </c>
      <c r="H2610" s="2" t="str">
        <f>TEXT(MID(Sales_Transactions[[#This Row],[Order Date]],2,5),"yyy/m")</f>
        <v>2009/10</v>
      </c>
      <c r="I2610" t="s">
        <v>33</v>
      </c>
      <c r="J2610">
        <f t="shared" si="240"/>
        <v>4</v>
      </c>
      <c r="K2610" s="2">
        <v>37</v>
      </c>
      <c r="L2610" s="3">
        <v>1138.43</v>
      </c>
      <c r="M2610" s="4">
        <v>0.01</v>
      </c>
      <c r="N2610" s="5" t="s">
        <v>23</v>
      </c>
      <c r="O2610" s="3">
        <v>18.59</v>
      </c>
      <c r="P2610" s="3">
        <v>30.97</v>
      </c>
      <c r="Q2610" s="3">
        <v>4</v>
      </c>
      <c r="R2610" s="5" t="s">
        <v>1783</v>
      </c>
      <c r="S2610" s="5" t="s">
        <v>2543</v>
      </c>
      <c r="T2610" s="5" t="str">
        <f t="shared" si="241"/>
        <v>Sean Christensen</v>
      </c>
      <c r="U2610" t="s">
        <v>1988</v>
      </c>
      <c r="V2610" s="5" t="s">
        <v>74</v>
      </c>
      <c r="W2610" s="5" t="s">
        <v>48</v>
      </c>
      <c r="X2610" s="5" t="s">
        <v>87</v>
      </c>
      <c r="Y2610" s="5" t="s">
        <v>1648</v>
      </c>
      <c r="Z2610" s="5" t="s">
        <v>43</v>
      </c>
      <c r="AA2610" s="4">
        <v>0.74</v>
      </c>
      <c r="AB2610" s="1">
        <v>40101</v>
      </c>
      <c r="AC2610" s="1">
        <v>19470</v>
      </c>
      <c r="AD2610">
        <f t="shared" si="242"/>
        <v>2</v>
      </c>
      <c r="AE2610">
        <f t="shared" ca="1" si="243"/>
        <v>71</v>
      </c>
      <c r="AF2610" t="str">
        <f t="shared" ca="1" si="244"/>
        <v>Over 65</v>
      </c>
      <c r="AG2610" s="3">
        <f t="shared" si="245"/>
        <v>0.9450514324324325</v>
      </c>
      <c r="AH2610" t="str">
        <f>_xlfn.IFNA(VLOOKUP(Sales_Transactions[[#This Row],[Order ID]],Returned_Items[#All],2,FALSE),"Not Returned")</f>
        <v>Not Returned</v>
      </c>
    </row>
    <row r="2611" spans="1:34" x14ac:dyDescent="0.25">
      <c r="A2611">
        <v>22208</v>
      </c>
      <c r="C2611" t="s">
        <v>2290</v>
      </c>
      <c r="D2611" s="2" t="str">
        <f>TEXT(MID(Sales_Transactions[[#This Row],[Order Date]],2,5),"d/m/yyy")</f>
        <v>13/10/2009</v>
      </c>
      <c r="E2611" s="2" t="str">
        <f>TEXT(MID(Sales_Transactions[[#This Row],[Order Date]],2,5),"d")</f>
        <v>13</v>
      </c>
      <c r="F2611" s="2" t="str">
        <f>TEXT(MID(Sales_Transactions[[#This Row],[Order Date]],2,5),"m")</f>
        <v>10</v>
      </c>
      <c r="G2611" s="2" t="str">
        <f>TEXT(MID(Sales_Transactions[[#This Row],[Order Date]],2,5),"yyy")</f>
        <v>2009</v>
      </c>
      <c r="H2611" s="2" t="str">
        <f>TEXT(MID(Sales_Transactions[[#This Row],[Order Date]],2,5),"yyy/m")</f>
        <v>2009/10</v>
      </c>
      <c r="I2611" t="s">
        <v>33</v>
      </c>
      <c r="J2611">
        <f t="shared" si="240"/>
        <v>4</v>
      </c>
      <c r="K2611" s="2">
        <v>50</v>
      </c>
      <c r="L2611" s="3">
        <v>5271.0455000000002</v>
      </c>
      <c r="M2611" s="4">
        <v>0.08</v>
      </c>
      <c r="N2611" s="5" t="s">
        <v>23</v>
      </c>
      <c r="O2611" s="3">
        <v>1379.76</v>
      </c>
      <c r="P2611" s="3">
        <v>125.99</v>
      </c>
      <c r="Q2611" s="3">
        <v>7.69</v>
      </c>
      <c r="R2611" s="5" t="s">
        <v>1783</v>
      </c>
      <c r="S2611" s="5" t="s">
        <v>2543</v>
      </c>
      <c r="T2611" s="5" t="str">
        <f t="shared" si="241"/>
        <v>Sean Christensen</v>
      </c>
      <c r="U2611" t="s">
        <v>1988</v>
      </c>
      <c r="V2611" s="5" t="s">
        <v>74</v>
      </c>
      <c r="W2611" s="5" t="s">
        <v>48</v>
      </c>
      <c r="X2611" s="5" t="s">
        <v>49</v>
      </c>
      <c r="Y2611" s="5" t="s">
        <v>184</v>
      </c>
      <c r="Z2611" s="5" t="s">
        <v>43</v>
      </c>
      <c r="AA2611" s="4">
        <v>0.57999999999999996</v>
      </c>
      <c r="AB2611" s="1">
        <v>40101</v>
      </c>
      <c r="AC2611" s="1">
        <v>19464</v>
      </c>
      <c r="AD2611">
        <f t="shared" si="242"/>
        <v>2</v>
      </c>
      <c r="AE2611">
        <f t="shared" ca="1" si="243"/>
        <v>71</v>
      </c>
      <c r="AF2611" t="str">
        <f t="shared" ca="1" si="244"/>
        <v>Over 65</v>
      </c>
      <c r="AG2611" s="3">
        <f t="shared" si="245"/>
        <v>2.6715841600000001</v>
      </c>
      <c r="AH2611" t="str">
        <f>_xlfn.IFNA(VLOOKUP(Sales_Transactions[[#This Row],[Order ID]],Returned_Items[#All],2,FALSE),"Not Returned")</f>
        <v>Not Returned</v>
      </c>
    </row>
    <row r="2612" spans="1:34" x14ac:dyDescent="0.25">
      <c r="A2612">
        <v>22279</v>
      </c>
      <c r="C2612" t="s">
        <v>1093</v>
      </c>
      <c r="D2612" s="2" t="str">
        <f>TEXT(MID(Sales_Transactions[[#This Row],[Order Date]],2,5),"d/m/yyy")</f>
        <v>22/12/2009</v>
      </c>
      <c r="E2612" s="2" t="str">
        <f>TEXT(MID(Sales_Transactions[[#This Row],[Order Date]],2,5),"d")</f>
        <v>22</v>
      </c>
      <c r="F2612" s="2" t="str">
        <f>TEXT(MID(Sales_Transactions[[#This Row],[Order Date]],2,5),"m")</f>
        <v>12</v>
      </c>
      <c r="G2612" s="2" t="str">
        <f>TEXT(MID(Sales_Transactions[[#This Row],[Order Date]],2,5),"yyy")</f>
        <v>2009</v>
      </c>
      <c r="H2612" s="2" t="str">
        <f>TEXT(MID(Sales_Transactions[[#This Row],[Order Date]],2,5),"yyy/m")</f>
        <v>2009/12</v>
      </c>
      <c r="I2612" t="s">
        <v>52</v>
      </c>
      <c r="J2612">
        <f t="shared" si="240"/>
        <v>1</v>
      </c>
      <c r="K2612" s="2">
        <v>43</v>
      </c>
      <c r="L2612" s="3">
        <v>2463.6</v>
      </c>
      <c r="M2612" s="4">
        <v>0.03</v>
      </c>
      <c r="N2612" s="5" t="s">
        <v>23</v>
      </c>
      <c r="O2612" s="3">
        <v>1040.6500000000001</v>
      </c>
      <c r="P2612" s="3">
        <v>54.96</v>
      </c>
      <c r="Q2612" s="3">
        <v>10.75</v>
      </c>
      <c r="R2612" s="5" t="s">
        <v>1237</v>
      </c>
      <c r="S2612" s="5" t="s">
        <v>111</v>
      </c>
      <c r="T2612" s="5" t="str">
        <f t="shared" si="241"/>
        <v>Lena Radford</v>
      </c>
      <c r="U2612" t="s">
        <v>1988</v>
      </c>
      <c r="V2612" s="5" t="s">
        <v>27</v>
      </c>
      <c r="W2612" s="5" t="s">
        <v>28</v>
      </c>
      <c r="X2612" s="5" t="s">
        <v>75</v>
      </c>
      <c r="Y2612" s="5" t="s">
        <v>567</v>
      </c>
      <c r="Z2612" s="5" t="s">
        <v>43</v>
      </c>
      <c r="AA2612" s="4">
        <v>0.36</v>
      </c>
      <c r="AB2612" s="1">
        <v>40172</v>
      </c>
      <c r="AC2612" s="1">
        <v>19326</v>
      </c>
      <c r="AD2612">
        <f t="shared" si="242"/>
        <v>3</v>
      </c>
      <c r="AE2612">
        <f t="shared" ca="1" si="243"/>
        <v>71</v>
      </c>
      <c r="AF2612" t="str">
        <f t="shared" ca="1" si="244"/>
        <v>Over 65</v>
      </c>
      <c r="AG2612" s="3">
        <f t="shared" si="245"/>
        <v>1.5277560930232559</v>
      </c>
      <c r="AH2612" t="str">
        <f>_xlfn.IFNA(VLOOKUP(Sales_Transactions[[#This Row],[Order ID]],Returned_Items[#All],2,FALSE),"Not Returned")</f>
        <v>Not Returned</v>
      </c>
    </row>
    <row r="2613" spans="1:34" x14ac:dyDescent="0.25">
      <c r="A2613">
        <v>23174</v>
      </c>
      <c r="C2613" t="s">
        <v>2584</v>
      </c>
      <c r="D2613" s="2" t="str">
        <f>TEXT(MID(Sales_Transactions[[#This Row],[Order Date]],2,5),"d/m/yyy")</f>
        <v>26/7/2012</v>
      </c>
      <c r="E2613" s="2" t="str">
        <f>TEXT(MID(Sales_Transactions[[#This Row],[Order Date]],2,5),"d")</f>
        <v>26</v>
      </c>
      <c r="F2613" s="2" t="str">
        <f>TEXT(MID(Sales_Transactions[[#This Row],[Order Date]],2,5),"m")</f>
        <v>7</v>
      </c>
      <c r="G2613" s="2" t="str">
        <f>TEXT(MID(Sales_Transactions[[#This Row],[Order Date]],2,5),"yyy")</f>
        <v>2012</v>
      </c>
      <c r="H2613" s="2" t="str">
        <f>TEXT(MID(Sales_Transactions[[#This Row],[Order Date]],2,5),"yyy/m")</f>
        <v>2012/7</v>
      </c>
      <c r="I2613" t="s">
        <v>22</v>
      </c>
      <c r="J2613">
        <f t="shared" si="240"/>
        <v>2</v>
      </c>
      <c r="K2613" s="2">
        <v>16</v>
      </c>
      <c r="L2613" s="3">
        <v>3549.9</v>
      </c>
      <c r="M2613" s="4">
        <v>0.06</v>
      </c>
      <c r="N2613" s="5" t="s">
        <v>34</v>
      </c>
      <c r="O2613" s="3">
        <v>44.8</v>
      </c>
      <c r="P2613" s="3">
        <v>216.6</v>
      </c>
      <c r="Q2613" s="3">
        <v>64.2</v>
      </c>
      <c r="R2613" s="5" t="s">
        <v>2581</v>
      </c>
      <c r="S2613" s="5" t="s">
        <v>2582</v>
      </c>
      <c r="T2613" s="5" t="str">
        <f t="shared" si="241"/>
        <v>Harry Marie</v>
      </c>
      <c r="U2613" t="s">
        <v>1988</v>
      </c>
      <c r="V2613" s="5" t="s">
        <v>37</v>
      </c>
      <c r="W2613" s="5" t="s">
        <v>57</v>
      </c>
      <c r="X2613" s="5" t="s">
        <v>154</v>
      </c>
      <c r="Y2613" s="5" t="s">
        <v>501</v>
      </c>
      <c r="Z2613" s="5" t="s">
        <v>40</v>
      </c>
      <c r="AA2613" s="4">
        <v>0.59</v>
      </c>
      <c r="AB2613" s="1">
        <v>41118</v>
      </c>
      <c r="AC2613" s="1">
        <v>19076</v>
      </c>
      <c r="AD2613">
        <f t="shared" si="242"/>
        <v>2</v>
      </c>
      <c r="AE2613">
        <f t="shared" ca="1" si="243"/>
        <v>72</v>
      </c>
      <c r="AF2613" t="str">
        <f t="shared" ca="1" si="244"/>
        <v>Over 65</v>
      </c>
      <c r="AG2613" s="3">
        <f t="shared" si="245"/>
        <v>17.541877499999998</v>
      </c>
      <c r="AH2613" t="str">
        <f>_xlfn.IFNA(VLOOKUP(Sales_Transactions[[#This Row],[Order ID]],Returned_Items[#All],2,FALSE),"Not Returned")</f>
        <v>Not Returned</v>
      </c>
    </row>
    <row r="2614" spans="1:34" x14ac:dyDescent="0.25">
      <c r="A2614">
        <v>23174</v>
      </c>
      <c r="C2614" t="s">
        <v>2584</v>
      </c>
      <c r="D2614" s="2" t="str">
        <f>TEXT(MID(Sales_Transactions[[#This Row],[Order Date]],2,5),"d/m/yyy")</f>
        <v>26/7/2012</v>
      </c>
      <c r="E2614" s="2" t="str">
        <f>TEXT(MID(Sales_Transactions[[#This Row],[Order Date]],2,5),"d")</f>
        <v>26</v>
      </c>
      <c r="F2614" s="2" t="str">
        <f>TEXT(MID(Sales_Transactions[[#This Row],[Order Date]],2,5),"m")</f>
        <v>7</v>
      </c>
      <c r="G2614" s="2" t="str">
        <f>TEXT(MID(Sales_Transactions[[#This Row],[Order Date]],2,5),"yyy")</f>
        <v>2012</v>
      </c>
      <c r="H2614" s="2" t="str">
        <f>TEXT(MID(Sales_Transactions[[#This Row],[Order Date]],2,5),"yyy/m")</f>
        <v>2012/7</v>
      </c>
      <c r="I2614" t="s">
        <v>22</v>
      </c>
      <c r="J2614">
        <f t="shared" si="240"/>
        <v>2</v>
      </c>
      <c r="K2614" s="2">
        <v>8</v>
      </c>
      <c r="L2614" s="3">
        <v>138.24</v>
      </c>
      <c r="M2614" s="4">
        <v>0.03</v>
      </c>
      <c r="N2614" s="5" t="s">
        <v>23</v>
      </c>
      <c r="O2614" s="3">
        <v>-60.04</v>
      </c>
      <c r="P2614" s="3">
        <v>16.739999999999998</v>
      </c>
      <c r="Q2614" s="3">
        <v>7.04</v>
      </c>
      <c r="R2614" s="5" t="s">
        <v>2581</v>
      </c>
      <c r="S2614" s="5" t="s">
        <v>2582</v>
      </c>
      <c r="T2614" s="5" t="str">
        <f t="shared" si="241"/>
        <v>Harry Marie</v>
      </c>
      <c r="U2614" t="s">
        <v>1988</v>
      </c>
      <c r="V2614" s="5" t="s">
        <v>37</v>
      </c>
      <c r="W2614" s="5" t="s">
        <v>28</v>
      </c>
      <c r="X2614" s="5" t="s">
        <v>29</v>
      </c>
      <c r="Y2614" s="5" t="s">
        <v>2585</v>
      </c>
      <c r="Z2614" s="5" t="s">
        <v>43</v>
      </c>
      <c r="AA2614" s="4">
        <v>0.81</v>
      </c>
      <c r="AB2614" s="1">
        <v>41123</v>
      </c>
      <c r="AC2614" s="1">
        <v>18680</v>
      </c>
      <c r="AD2614">
        <f t="shared" si="242"/>
        <v>7</v>
      </c>
      <c r="AE2614">
        <f t="shared" ca="1" si="243"/>
        <v>73</v>
      </c>
      <c r="AF2614" t="str">
        <f t="shared" ca="1" si="244"/>
        <v>Over 65</v>
      </c>
      <c r="AG2614" s="3">
        <f t="shared" si="245"/>
        <v>2.9718722499999997</v>
      </c>
      <c r="AH2614" t="str">
        <f>_xlfn.IFNA(VLOOKUP(Sales_Transactions[[#This Row],[Order ID]],Returned_Items[#All],2,FALSE),"Not Returned")</f>
        <v>Not Returned</v>
      </c>
    </row>
    <row r="2615" spans="1:34" x14ac:dyDescent="0.25">
      <c r="A2615">
        <v>23333</v>
      </c>
      <c r="C2615" t="s">
        <v>439</v>
      </c>
      <c r="D2615" s="2" t="str">
        <f>TEXT(MID(Sales_Transactions[[#This Row],[Order Date]],2,5),"d/m/yyy")</f>
        <v>5/8/2009</v>
      </c>
      <c r="E2615" s="2" t="str">
        <f>TEXT(MID(Sales_Transactions[[#This Row],[Order Date]],2,5),"d")</f>
        <v>5</v>
      </c>
      <c r="F2615" s="2" t="str">
        <f>TEXT(MID(Sales_Transactions[[#This Row],[Order Date]],2,5),"m")</f>
        <v>8</v>
      </c>
      <c r="G2615" s="2" t="str">
        <f>TEXT(MID(Sales_Transactions[[#This Row],[Order Date]],2,5),"yyy")</f>
        <v>2009</v>
      </c>
      <c r="H2615" s="2" t="str">
        <f>TEXT(MID(Sales_Transactions[[#This Row],[Order Date]],2,5),"yyy/m")</f>
        <v>2009/8</v>
      </c>
      <c r="I2615" t="s">
        <v>78</v>
      </c>
      <c r="J2615">
        <f t="shared" si="240"/>
        <v>3</v>
      </c>
      <c r="K2615" s="2">
        <v>44</v>
      </c>
      <c r="L2615" s="3">
        <v>634.12</v>
      </c>
      <c r="M2615" s="4">
        <v>0.04</v>
      </c>
      <c r="N2615" s="5" t="s">
        <v>23</v>
      </c>
      <c r="O2615" s="3">
        <v>-21.65</v>
      </c>
      <c r="P2615" s="3">
        <v>14.42</v>
      </c>
      <c r="Q2615" s="3">
        <v>6.75</v>
      </c>
      <c r="R2615" s="5" t="s">
        <v>1775</v>
      </c>
      <c r="S2615" s="5" t="s">
        <v>2535</v>
      </c>
      <c r="T2615" s="5" t="str">
        <f t="shared" si="241"/>
        <v>Michael Dominguez</v>
      </c>
      <c r="U2615" t="s">
        <v>1988</v>
      </c>
      <c r="V2615" s="5" t="s">
        <v>74</v>
      </c>
      <c r="W2615" s="5" t="s">
        <v>28</v>
      </c>
      <c r="X2615" s="5" t="s">
        <v>38</v>
      </c>
      <c r="Y2615" s="5" t="s">
        <v>1823</v>
      </c>
      <c r="Z2615" s="5" t="s">
        <v>56</v>
      </c>
      <c r="AA2615" s="4">
        <v>0.52</v>
      </c>
      <c r="AB2615" s="1">
        <v>40031</v>
      </c>
      <c r="AC2615" s="1">
        <v>29213</v>
      </c>
      <c r="AD2615">
        <f t="shared" si="242"/>
        <v>1</v>
      </c>
      <c r="AE2615">
        <f t="shared" ca="1" si="243"/>
        <v>44</v>
      </c>
      <c r="AF2615" t="str">
        <f t="shared" ca="1" si="244"/>
        <v>18-64</v>
      </c>
      <c r="AG2615" s="3">
        <f t="shared" si="245"/>
        <v>0.48100527272727267</v>
      </c>
      <c r="AH2615" t="str">
        <f>_xlfn.IFNA(VLOOKUP(Sales_Transactions[[#This Row],[Order ID]],Returned_Items[#All],2,FALSE),"Not Returned")</f>
        <v>Not Returned</v>
      </c>
    </row>
    <row r="2616" spans="1:34" x14ac:dyDescent="0.25">
      <c r="A2616">
        <v>23333</v>
      </c>
      <c r="C2616" t="s">
        <v>439</v>
      </c>
      <c r="D2616" s="2" t="str">
        <f>TEXT(MID(Sales_Transactions[[#This Row],[Order Date]],2,5),"d/m/yyy")</f>
        <v>5/8/2009</v>
      </c>
      <c r="E2616" s="2" t="str">
        <f>TEXT(MID(Sales_Transactions[[#This Row],[Order Date]],2,5),"d")</f>
        <v>5</v>
      </c>
      <c r="F2616" s="2" t="str">
        <f>TEXT(MID(Sales_Transactions[[#This Row],[Order Date]],2,5),"m")</f>
        <v>8</v>
      </c>
      <c r="G2616" s="2" t="str">
        <f>TEXT(MID(Sales_Transactions[[#This Row],[Order Date]],2,5),"yyy")</f>
        <v>2009</v>
      </c>
      <c r="H2616" s="2" t="str">
        <f>TEXT(MID(Sales_Transactions[[#This Row],[Order Date]],2,5),"yyy/m")</f>
        <v>2009/8</v>
      </c>
      <c r="I2616" t="s">
        <v>78</v>
      </c>
      <c r="J2616">
        <f t="shared" si="240"/>
        <v>3</v>
      </c>
      <c r="K2616" s="2">
        <v>32</v>
      </c>
      <c r="L2616" s="3">
        <v>196.84</v>
      </c>
      <c r="M2616" s="4">
        <v>0.04</v>
      </c>
      <c r="N2616" s="5" t="s">
        <v>23</v>
      </c>
      <c r="O2616" s="3">
        <v>-69.290000000000006</v>
      </c>
      <c r="P2616" s="3">
        <v>5.98</v>
      </c>
      <c r="Q2616" s="3">
        <v>5.79</v>
      </c>
      <c r="R2616" s="5" t="s">
        <v>1775</v>
      </c>
      <c r="S2616" s="5" t="s">
        <v>2535</v>
      </c>
      <c r="T2616" s="5" t="str">
        <f t="shared" si="241"/>
        <v>Michael Dominguez</v>
      </c>
      <c r="U2616" t="s">
        <v>1988</v>
      </c>
      <c r="V2616" s="5" t="s">
        <v>74</v>
      </c>
      <c r="W2616" s="5" t="s">
        <v>28</v>
      </c>
      <c r="X2616" s="5" t="s">
        <v>75</v>
      </c>
      <c r="Y2616" s="5" t="s">
        <v>1634</v>
      </c>
      <c r="Z2616" s="5" t="s">
        <v>43</v>
      </c>
      <c r="AA2616" s="4">
        <v>0.36</v>
      </c>
      <c r="AB2616" s="1">
        <v>40032</v>
      </c>
      <c r="AC2616" s="1">
        <v>28970</v>
      </c>
      <c r="AD2616">
        <f t="shared" si="242"/>
        <v>2</v>
      </c>
      <c r="AE2616">
        <f t="shared" ca="1" si="243"/>
        <v>45</v>
      </c>
      <c r="AF2616" t="str">
        <f t="shared" ca="1" si="244"/>
        <v>18-64</v>
      </c>
      <c r="AG2616" s="3">
        <f t="shared" si="245"/>
        <v>0.36773774999999997</v>
      </c>
      <c r="AH2616" t="str">
        <f>_xlfn.IFNA(VLOOKUP(Sales_Transactions[[#This Row],[Order ID]],Returned_Items[#All],2,FALSE),"Not Returned")</f>
        <v>Not Returned</v>
      </c>
    </row>
    <row r="2617" spans="1:34" x14ac:dyDescent="0.25">
      <c r="A2617">
        <v>23333</v>
      </c>
      <c r="C2617" t="s">
        <v>439</v>
      </c>
      <c r="D2617" s="2" t="str">
        <f>TEXT(MID(Sales_Transactions[[#This Row],[Order Date]],2,5),"d/m/yyy")</f>
        <v>5/8/2009</v>
      </c>
      <c r="E2617" s="2" t="str">
        <f>TEXT(MID(Sales_Transactions[[#This Row],[Order Date]],2,5),"d")</f>
        <v>5</v>
      </c>
      <c r="F2617" s="2" t="str">
        <f>TEXT(MID(Sales_Transactions[[#This Row],[Order Date]],2,5),"m")</f>
        <v>8</v>
      </c>
      <c r="G2617" s="2" t="str">
        <f>TEXT(MID(Sales_Transactions[[#This Row],[Order Date]],2,5),"yyy")</f>
        <v>2009</v>
      </c>
      <c r="H2617" s="2" t="str">
        <f>TEXT(MID(Sales_Transactions[[#This Row],[Order Date]],2,5),"yyy/m")</f>
        <v>2009/8</v>
      </c>
      <c r="I2617" t="s">
        <v>78</v>
      </c>
      <c r="J2617">
        <f t="shared" si="240"/>
        <v>3</v>
      </c>
      <c r="K2617" s="2">
        <v>16</v>
      </c>
      <c r="L2617" s="3">
        <v>886.89</v>
      </c>
      <c r="M2617" s="4">
        <v>0.03</v>
      </c>
      <c r="N2617" s="5" t="s">
        <v>23</v>
      </c>
      <c r="O2617" s="3">
        <v>-23.83</v>
      </c>
      <c r="P2617" s="3">
        <v>65.989999999999995</v>
      </c>
      <c r="Q2617" s="3">
        <v>8.99</v>
      </c>
      <c r="R2617" s="5" t="s">
        <v>1775</v>
      </c>
      <c r="S2617" s="5" t="s">
        <v>2535</v>
      </c>
      <c r="T2617" s="5" t="str">
        <f t="shared" si="241"/>
        <v>Michael Dominguez</v>
      </c>
      <c r="U2617" t="s">
        <v>1988</v>
      </c>
      <c r="V2617" s="5" t="s">
        <v>74</v>
      </c>
      <c r="W2617" s="5" t="s">
        <v>48</v>
      </c>
      <c r="X2617" s="5" t="s">
        <v>49</v>
      </c>
      <c r="Y2617" s="5" t="s">
        <v>896</v>
      </c>
      <c r="Z2617" s="5" t="s">
        <v>43</v>
      </c>
      <c r="AA2617" s="4">
        <v>0.56000000000000005</v>
      </c>
      <c r="AB2617" s="1">
        <v>40031</v>
      </c>
      <c r="AC2617" s="1">
        <v>28941</v>
      </c>
      <c r="AD2617">
        <f t="shared" si="242"/>
        <v>1</v>
      </c>
      <c r="AE2617">
        <f t="shared" ca="1" si="243"/>
        <v>45</v>
      </c>
      <c r="AF2617" t="str">
        <f t="shared" ca="1" si="244"/>
        <v>18-64</v>
      </c>
      <c r="AG2617" s="3">
        <f t="shared" si="245"/>
        <v>4.6850126874999996</v>
      </c>
      <c r="AH2617" t="str">
        <f>_xlfn.IFNA(VLOOKUP(Sales_Transactions[[#This Row],[Order ID]],Returned_Items[#All],2,FALSE),"Not Returned")</f>
        <v>Not Returned</v>
      </c>
    </row>
    <row r="2618" spans="1:34" x14ac:dyDescent="0.25">
      <c r="A2618">
        <v>24640</v>
      </c>
      <c r="C2618" t="s">
        <v>2586</v>
      </c>
      <c r="D2618" s="2" t="str">
        <f>TEXT(MID(Sales_Transactions[[#This Row],[Order Date]],2,5),"d/m/yyy")</f>
        <v>29/1/2011</v>
      </c>
      <c r="E2618" s="2" t="str">
        <f>TEXT(MID(Sales_Transactions[[#This Row],[Order Date]],2,5),"d")</f>
        <v>29</v>
      </c>
      <c r="F2618" s="2" t="str">
        <f>TEXT(MID(Sales_Transactions[[#This Row],[Order Date]],2,5),"m")</f>
        <v>1</v>
      </c>
      <c r="G2618" s="2" t="str">
        <f>TEXT(MID(Sales_Transactions[[#This Row],[Order Date]],2,5),"yyy")</f>
        <v>2011</v>
      </c>
      <c r="H2618" s="2" t="str">
        <f>TEXT(MID(Sales_Transactions[[#This Row],[Order Date]],2,5),"yyy/m")</f>
        <v>2011/1</v>
      </c>
      <c r="I2618" t="s">
        <v>78</v>
      </c>
      <c r="J2618">
        <f t="shared" si="240"/>
        <v>3</v>
      </c>
      <c r="K2618" s="2">
        <v>12</v>
      </c>
      <c r="L2618" s="3">
        <v>1379.98</v>
      </c>
      <c r="M2618" s="4">
        <v>0.06</v>
      </c>
      <c r="N2618" s="5" t="s">
        <v>34</v>
      </c>
      <c r="O2618" s="3">
        <v>-151.72999999999999</v>
      </c>
      <c r="P2618" s="3">
        <v>113.98</v>
      </c>
      <c r="Q2618" s="3">
        <v>30</v>
      </c>
      <c r="R2618" s="5" t="s">
        <v>1561</v>
      </c>
      <c r="S2618" s="5" t="s">
        <v>1373</v>
      </c>
      <c r="T2618" s="5" t="str">
        <f t="shared" si="241"/>
        <v>Patrick O'Donnell</v>
      </c>
      <c r="U2618" t="s">
        <v>1988</v>
      </c>
      <c r="V2618" s="5" t="s">
        <v>74</v>
      </c>
      <c r="W2618" s="5" t="s">
        <v>57</v>
      </c>
      <c r="X2618" s="5" t="s">
        <v>154</v>
      </c>
      <c r="Y2618" s="5" t="s">
        <v>1461</v>
      </c>
      <c r="Z2618" s="5" t="s">
        <v>40</v>
      </c>
      <c r="AA2618" s="4">
        <v>0.69</v>
      </c>
      <c r="AB2618" s="1">
        <v>40573</v>
      </c>
      <c r="AC2618" s="1">
        <v>29307</v>
      </c>
      <c r="AD2618">
        <f t="shared" si="242"/>
        <v>1</v>
      </c>
      <c r="AE2618">
        <f t="shared" ca="1" si="243"/>
        <v>44</v>
      </c>
      <c r="AF2618" t="str">
        <f t="shared" ca="1" si="244"/>
        <v>18-64</v>
      </c>
      <c r="AG2618" s="3">
        <f t="shared" si="245"/>
        <v>11.992634333333333</v>
      </c>
      <c r="AH2618" t="str">
        <f>_xlfn.IFNA(VLOOKUP(Sales_Transactions[[#This Row],[Order ID]],Returned_Items[#All],2,FALSE),"Not Returned")</f>
        <v>Not Returned</v>
      </c>
    </row>
    <row r="2619" spans="1:34" x14ac:dyDescent="0.25">
      <c r="A2619">
        <v>25056</v>
      </c>
      <c r="C2619" t="s">
        <v>409</v>
      </c>
      <c r="D2619" s="2" t="str">
        <f>TEXT(MID(Sales_Transactions[[#This Row],[Order Date]],2,5),"d/m/yyy")</f>
        <v>21/9/2010</v>
      </c>
      <c r="E2619" s="2" t="str">
        <f>TEXT(MID(Sales_Transactions[[#This Row],[Order Date]],2,5),"d")</f>
        <v>21</v>
      </c>
      <c r="F2619" s="2" t="str">
        <f>TEXT(MID(Sales_Transactions[[#This Row],[Order Date]],2,5),"m")</f>
        <v>9</v>
      </c>
      <c r="G2619" s="2" t="str">
        <f>TEXT(MID(Sales_Transactions[[#This Row],[Order Date]],2,5),"yyy")</f>
        <v>2010</v>
      </c>
      <c r="H2619" s="2" t="str">
        <f>TEXT(MID(Sales_Transactions[[#This Row],[Order Date]],2,5),"yyy/m")</f>
        <v>2010/9</v>
      </c>
      <c r="I2619" t="s">
        <v>52</v>
      </c>
      <c r="J2619">
        <f t="shared" si="240"/>
        <v>1</v>
      </c>
      <c r="K2619" s="2">
        <v>41</v>
      </c>
      <c r="L2619" s="3">
        <v>295.12</v>
      </c>
      <c r="M2619" s="4">
        <v>0</v>
      </c>
      <c r="N2619" s="5" t="s">
        <v>23</v>
      </c>
      <c r="O2619" s="3">
        <v>-151.93</v>
      </c>
      <c r="P2619" s="3">
        <v>6.48</v>
      </c>
      <c r="Q2619" s="3">
        <v>8.19</v>
      </c>
      <c r="R2619" s="5" t="s">
        <v>2547</v>
      </c>
      <c r="S2619" s="5" t="s">
        <v>2548</v>
      </c>
      <c r="T2619" s="5" t="str">
        <f t="shared" si="241"/>
        <v>Phillip Breyer</v>
      </c>
      <c r="U2619" t="s">
        <v>1988</v>
      </c>
      <c r="V2619" s="5" t="s">
        <v>47</v>
      </c>
      <c r="W2619" s="5" t="s">
        <v>28</v>
      </c>
      <c r="X2619" s="5" t="s">
        <v>75</v>
      </c>
      <c r="Y2619" s="5" t="s">
        <v>263</v>
      </c>
      <c r="Z2619" s="5" t="s">
        <v>43</v>
      </c>
      <c r="AA2619" s="4">
        <v>0.37</v>
      </c>
      <c r="AB2619" s="1">
        <v>40444</v>
      </c>
      <c r="AC2619" s="1">
        <v>29297</v>
      </c>
      <c r="AD2619">
        <f t="shared" si="242"/>
        <v>2</v>
      </c>
      <c r="AE2619">
        <f t="shared" ca="1" si="243"/>
        <v>44</v>
      </c>
      <c r="AF2619" t="str">
        <f t="shared" ca="1" si="244"/>
        <v>18-64</v>
      </c>
      <c r="AG2619" s="3">
        <f t="shared" si="245"/>
        <v>0.35780487804878047</v>
      </c>
      <c r="AH2619" t="str">
        <f>_xlfn.IFNA(VLOOKUP(Sales_Transactions[[#This Row],[Order ID]],Returned_Items[#All],2,FALSE),"Not Returned")</f>
        <v>Not Returned</v>
      </c>
    </row>
    <row r="2620" spans="1:34" x14ac:dyDescent="0.25">
      <c r="A2620">
        <v>26244</v>
      </c>
      <c r="C2620" t="s">
        <v>1051</v>
      </c>
      <c r="D2620" s="2" t="str">
        <f>TEXT(MID(Sales_Transactions[[#This Row],[Order Date]],2,5),"d/m/yyy")</f>
        <v>3/8/2010</v>
      </c>
      <c r="E2620" s="2" t="str">
        <f>TEXT(MID(Sales_Transactions[[#This Row],[Order Date]],2,5),"d")</f>
        <v>3</v>
      </c>
      <c r="F2620" s="2" t="str">
        <f>TEXT(MID(Sales_Transactions[[#This Row],[Order Date]],2,5),"m")</f>
        <v>8</v>
      </c>
      <c r="G2620" s="2" t="str">
        <f>TEXT(MID(Sales_Transactions[[#This Row],[Order Date]],2,5),"yyy")</f>
        <v>2010</v>
      </c>
      <c r="H2620" s="2" t="str">
        <f>TEXT(MID(Sales_Transactions[[#This Row],[Order Date]],2,5),"yyy/m")</f>
        <v>2010/8</v>
      </c>
      <c r="I2620" t="s">
        <v>33</v>
      </c>
      <c r="J2620">
        <f t="shared" si="240"/>
        <v>4</v>
      </c>
      <c r="K2620" s="2">
        <v>16</v>
      </c>
      <c r="L2620" s="3">
        <v>131.72</v>
      </c>
      <c r="M2620" s="4">
        <v>0.09</v>
      </c>
      <c r="N2620" s="5" t="s">
        <v>23</v>
      </c>
      <c r="O2620" s="3">
        <v>-42.61</v>
      </c>
      <c r="P2620" s="3">
        <v>8.4600000000000009</v>
      </c>
      <c r="Q2620" s="3">
        <v>3.62</v>
      </c>
      <c r="R2620" s="5" t="s">
        <v>1775</v>
      </c>
      <c r="S2620" s="5" t="s">
        <v>2535</v>
      </c>
      <c r="T2620" s="5" t="str">
        <f t="shared" si="241"/>
        <v>Michael Dominguez</v>
      </c>
      <c r="U2620" t="s">
        <v>1988</v>
      </c>
      <c r="V2620" s="5" t="s">
        <v>74</v>
      </c>
      <c r="W2620" s="5" t="s">
        <v>48</v>
      </c>
      <c r="X2620" s="5" t="s">
        <v>87</v>
      </c>
      <c r="Y2620" s="5" t="s">
        <v>2178</v>
      </c>
      <c r="Z2620" s="5" t="s">
        <v>60</v>
      </c>
      <c r="AA2620" s="4">
        <v>0.61</v>
      </c>
      <c r="AB2620" s="1">
        <v>40395</v>
      </c>
      <c r="AC2620" s="1">
        <v>29539</v>
      </c>
      <c r="AD2620">
        <f t="shared" si="242"/>
        <v>2</v>
      </c>
      <c r="AE2620">
        <f t="shared" ca="1" si="243"/>
        <v>43</v>
      </c>
      <c r="AF2620" t="str">
        <f t="shared" ca="1" si="244"/>
        <v>18-64</v>
      </c>
      <c r="AG2620" s="3">
        <f t="shared" si="245"/>
        <v>0.7545241250000001</v>
      </c>
      <c r="AH2620" t="str">
        <f>_xlfn.IFNA(VLOOKUP(Sales_Transactions[[#This Row],[Order ID]],Returned_Items[#All],2,FALSE),"Not Returned")</f>
        <v>Not Returned</v>
      </c>
    </row>
    <row r="2621" spans="1:34" x14ac:dyDescent="0.25">
      <c r="A2621">
        <v>27201</v>
      </c>
      <c r="C2621" t="s">
        <v>2587</v>
      </c>
      <c r="D2621" s="2" t="str">
        <f>TEXT(MID(Sales_Transactions[[#This Row],[Order Date]],2,5),"d/m/yyy")</f>
        <v>25/7/2012</v>
      </c>
      <c r="E2621" s="2" t="str">
        <f>TEXT(MID(Sales_Transactions[[#This Row],[Order Date]],2,5),"d")</f>
        <v>25</v>
      </c>
      <c r="F2621" s="2" t="str">
        <f>TEXT(MID(Sales_Transactions[[#This Row],[Order Date]],2,5),"m")</f>
        <v>7</v>
      </c>
      <c r="G2621" s="2" t="str">
        <f>TEXT(MID(Sales_Transactions[[#This Row],[Order Date]],2,5),"yyy")</f>
        <v>2012</v>
      </c>
      <c r="H2621" s="2" t="str">
        <f>TEXT(MID(Sales_Transactions[[#This Row],[Order Date]],2,5),"yyy/m")</f>
        <v>2012/7</v>
      </c>
      <c r="I2621" t="s">
        <v>33</v>
      </c>
      <c r="J2621">
        <f t="shared" si="240"/>
        <v>4</v>
      </c>
      <c r="K2621" s="2">
        <v>10</v>
      </c>
      <c r="L2621" s="3">
        <v>5056.8900000000003</v>
      </c>
      <c r="M2621" s="4">
        <v>0.02</v>
      </c>
      <c r="N2621" s="5" t="s">
        <v>34</v>
      </c>
      <c r="O2621" s="3">
        <v>789.05</v>
      </c>
      <c r="P2621" s="3">
        <v>500.98</v>
      </c>
      <c r="Q2621" s="3">
        <v>26</v>
      </c>
      <c r="R2621" s="5" t="s">
        <v>2557</v>
      </c>
      <c r="S2621" s="5" t="s">
        <v>2558</v>
      </c>
      <c r="T2621" s="5" t="str">
        <f t="shared" si="241"/>
        <v>Scot Coram</v>
      </c>
      <c r="U2621" t="s">
        <v>1988</v>
      </c>
      <c r="V2621" s="5" t="s">
        <v>47</v>
      </c>
      <c r="W2621" s="5" t="s">
        <v>57</v>
      </c>
      <c r="X2621" s="5" t="s">
        <v>154</v>
      </c>
      <c r="Y2621" s="5" t="s">
        <v>165</v>
      </c>
      <c r="Z2621" s="5" t="s">
        <v>40</v>
      </c>
      <c r="AA2621" s="4">
        <v>0.6</v>
      </c>
      <c r="AB2621" s="1">
        <v>41115</v>
      </c>
      <c r="AC2621" s="1">
        <v>29352</v>
      </c>
      <c r="AD2621">
        <f t="shared" si="242"/>
        <v>0</v>
      </c>
      <c r="AE2621">
        <f t="shared" ca="1" si="243"/>
        <v>44</v>
      </c>
      <c r="AF2621" t="str">
        <f t="shared" ca="1" si="244"/>
        <v>18-64</v>
      </c>
      <c r="AG2621" s="3">
        <f t="shared" si="245"/>
        <v>52.687980400000001</v>
      </c>
      <c r="AH2621" t="str">
        <f>_xlfn.IFNA(VLOOKUP(Sales_Transactions[[#This Row],[Order ID]],Returned_Items[#All],2,FALSE),"Not Returned")</f>
        <v>Not Returned</v>
      </c>
    </row>
    <row r="2622" spans="1:34" x14ac:dyDescent="0.25">
      <c r="A2622">
        <v>27201</v>
      </c>
      <c r="C2622" t="s">
        <v>2587</v>
      </c>
      <c r="D2622" s="2" t="str">
        <f>TEXT(MID(Sales_Transactions[[#This Row],[Order Date]],2,5),"d/m/yyy")</f>
        <v>25/7/2012</v>
      </c>
      <c r="E2622" s="2" t="str">
        <f>TEXT(MID(Sales_Transactions[[#This Row],[Order Date]],2,5),"d")</f>
        <v>25</v>
      </c>
      <c r="F2622" s="2" t="str">
        <f>TEXT(MID(Sales_Transactions[[#This Row],[Order Date]],2,5),"m")</f>
        <v>7</v>
      </c>
      <c r="G2622" s="2" t="str">
        <f>TEXT(MID(Sales_Transactions[[#This Row],[Order Date]],2,5),"yyy")</f>
        <v>2012</v>
      </c>
      <c r="H2622" s="2" t="str">
        <f>TEXT(MID(Sales_Transactions[[#This Row],[Order Date]],2,5),"yyy/m")</f>
        <v>2012/7</v>
      </c>
      <c r="I2622" t="s">
        <v>33</v>
      </c>
      <c r="J2622">
        <f t="shared" si="240"/>
        <v>4</v>
      </c>
      <c r="K2622" s="2">
        <v>45</v>
      </c>
      <c r="L2622" s="3">
        <v>3500.1</v>
      </c>
      <c r="M2622" s="4">
        <v>0.01</v>
      </c>
      <c r="N2622" s="5" t="s">
        <v>34</v>
      </c>
      <c r="O2622" s="3">
        <v>-2661.32</v>
      </c>
      <c r="P2622" s="3">
        <v>70.89</v>
      </c>
      <c r="Q2622" s="3">
        <v>89.3</v>
      </c>
      <c r="R2622" s="5" t="s">
        <v>2557</v>
      </c>
      <c r="S2622" s="5" t="s">
        <v>2558</v>
      </c>
      <c r="T2622" s="5" t="str">
        <f t="shared" si="241"/>
        <v>Scot Coram</v>
      </c>
      <c r="U2622" t="s">
        <v>1988</v>
      </c>
      <c r="V2622" s="5" t="s">
        <v>47</v>
      </c>
      <c r="W2622" s="5" t="s">
        <v>57</v>
      </c>
      <c r="X2622" s="5" t="s">
        <v>107</v>
      </c>
      <c r="Y2622" s="5" t="s">
        <v>1900</v>
      </c>
      <c r="Z2622" s="5" t="s">
        <v>106</v>
      </c>
      <c r="AA2622" s="4">
        <v>0.72</v>
      </c>
      <c r="AB2622" s="1">
        <v>41115</v>
      </c>
      <c r="AC2622" s="1">
        <v>29252</v>
      </c>
      <c r="AD2622">
        <f t="shared" si="242"/>
        <v>0</v>
      </c>
      <c r="AE2622">
        <f t="shared" ca="1" si="243"/>
        <v>44</v>
      </c>
      <c r="AF2622" t="str">
        <f t="shared" ca="1" si="244"/>
        <v>18-64</v>
      </c>
      <c r="AG2622" s="3">
        <f t="shared" si="245"/>
        <v>3.559620244444444</v>
      </c>
      <c r="AH2622" t="str">
        <f>_xlfn.IFNA(VLOOKUP(Sales_Transactions[[#This Row],[Order ID]],Returned_Items[#All],2,FALSE),"Not Returned")</f>
        <v>Not Returned</v>
      </c>
    </row>
    <row r="2623" spans="1:34" x14ac:dyDescent="0.25">
      <c r="A2623">
        <v>27808</v>
      </c>
      <c r="C2623" t="s">
        <v>558</v>
      </c>
      <c r="D2623" s="2" t="str">
        <f>TEXT(MID(Sales_Transactions[[#This Row],[Order Date]],2,5),"d/m/yyy")</f>
        <v>26/1/2010</v>
      </c>
      <c r="E2623" s="2" t="str">
        <f>TEXT(MID(Sales_Transactions[[#This Row],[Order Date]],2,5),"d")</f>
        <v>26</v>
      </c>
      <c r="F2623" s="2" t="str">
        <f>TEXT(MID(Sales_Transactions[[#This Row],[Order Date]],2,5),"m")</f>
        <v>1</v>
      </c>
      <c r="G2623" s="2" t="str">
        <f>TEXT(MID(Sales_Transactions[[#This Row],[Order Date]],2,5),"yyy")</f>
        <v>2010</v>
      </c>
      <c r="H2623" s="2" t="str">
        <f>TEXT(MID(Sales_Transactions[[#This Row],[Order Date]],2,5),"yyy/m")</f>
        <v>2010/1</v>
      </c>
      <c r="I2623" t="s">
        <v>22</v>
      </c>
      <c r="J2623">
        <f t="shared" si="240"/>
        <v>2</v>
      </c>
      <c r="K2623" s="2">
        <v>9</v>
      </c>
      <c r="L2623" s="3">
        <v>196.12</v>
      </c>
      <c r="M2623" s="4">
        <v>0.01</v>
      </c>
      <c r="N2623" s="5" t="s">
        <v>67</v>
      </c>
      <c r="O2623" s="3">
        <v>4.41</v>
      </c>
      <c r="P2623" s="3">
        <v>20.89</v>
      </c>
      <c r="Q2623" s="3">
        <v>1.99</v>
      </c>
      <c r="R2623" s="5" t="s">
        <v>202</v>
      </c>
      <c r="S2623" s="5" t="s">
        <v>2246</v>
      </c>
      <c r="T2623" s="5" t="str">
        <f t="shared" si="241"/>
        <v>Michelle Ellison</v>
      </c>
      <c r="U2623" t="s">
        <v>1988</v>
      </c>
      <c r="V2623" s="5" t="s">
        <v>37</v>
      </c>
      <c r="W2623" s="5" t="s">
        <v>48</v>
      </c>
      <c r="X2623" s="5" t="s">
        <v>87</v>
      </c>
      <c r="Y2623" s="5" t="s">
        <v>485</v>
      </c>
      <c r="Z2623" s="5" t="s">
        <v>60</v>
      </c>
      <c r="AA2623" s="4">
        <v>0.48</v>
      </c>
      <c r="AB2623" s="1">
        <v>40211</v>
      </c>
      <c r="AC2623" s="1">
        <v>28522</v>
      </c>
      <c r="AD2623">
        <f t="shared" si="242"/>
        <v>7</v>
      </c>
      <c r="AE2623">
        <f t="shared" ca="1" si="243"/>
        <v>46</v>
      </c>
      <c r="AF2623" t="str">
        <f t="shared" ca="1" si="244"/>
        <v>18-64</v>
      </c>
      <c r="AG2623" s="3">
        <f t="shared" si="245"/>
        <v>2.5419901111111107</v>
      </c>
      <c r="AH2623" t="str">
        <f>_xlfn.IFNA(VLOOKUP(Sales_Transactions[[#This Row],[Order ID]],Returned_Items[#All],2,FALSE),"Not Returned")</f>
        <v>Not Returned</v>
      </c>
    </row>
    <row r="2624" spans="1:34" x14ac:dyDescent="0.25">
      <c r="A2624">
        <v>29573</v>
      </c>
      <c r="C2624" t="s">
        <v>1526</v>
      </c>
      <c r="D2624" s="2" t="str">
        <f>TEXT(MID(Sales_Transactions[[#This Row],[Order Date]],2,5),"d/m/yyy")</f>
        <v>16/1/2012</v>
      </c>
      <c r="E2624" s="2" t="str">
        <f>TEXT(MID(Sales_Transactions[[#This Row],[Order Date]],2,5),"d")</f>
        <v>16</v>
      </c>
      <c r="F2624" s="2" t="str">
        <f>TEXT(MID(Sales_Transactions[[#This Row],[Order Date]],2,5),"m")</f>
        <v>1</v>
      </c>
      <c r="G2624" s="2" t="str">
        <f>TEXT(MID(Sales_Transactions[[#This Row],[Order Date]],2,5),"yyy")</f>
        <v>2012</v>
      </c>
      <c r="H2624" s="2" t="str">
        <f>TEXT(MID(Sales_Transactions[[#This Row],[Order Date]],2,5),"yyy/m")</f>
        <v>2012/1</v>
      </c>
      <c r="I2624" t="s">
        <v>101</v>
      </c>
      <c r="J2624">
        <f t="shared" si="240"/>
        <v>1</v>
      </c>
      <c r="K2624" s="2">
        <v>43</v>
      </c>
      <c r="L2624" s="3">
        <v>792.21</v>
      </c>
      <c r="M2624" s="4">
        <v>0.05</v>
      </c>
      <c r="N2624" s="5" t="s">
        <v>23</v>
      </c>
      <c r="O2624" s="3">
        <v>42.24</v>
      </c>
      <c r="P2624" s="3">
        <v>18.97</v>
      </c>
      <c r="Q2624" s="3">
        <v>9.5399999999999991</v>
      </c>
      <c r="R2624" s="5" t="s">
        <v>1775</v>
      </c>
      <c r="S2624" s="5" t="s">
        <v>2535</v>
      </c>
      <c r="T2624" s="5" t="str">
        <f t="shared" si="241"/>
        <v>Michael Dominguez</v>
      </c>
      <c r="U2624" t="s">
        <v>1988</v>
      </c>
      <c r="V2624" s="5" t="s">
        <v>74</v>
      </c>
      <c r="W2624" s="5" t="s">
        <v>28</v>
      </c>
      <c r="X2624" s="5" t="s">
        <v>75</v>
      </c>
      <c r="Y2624" s="5" t="s">
        <v>977</v>
      </c>
      <c r="Z2624" s="5" t="s">
        <v>43</v>
      </c>
      <c r="AA2624" s="4">
        <v>0.37</v>
      </c>
      <c r="AB2624" s="1">
        <v>40926</v>
      </c>
      <c r="AC2624" s="1">
        <v>28617</v>
      </c>
      <c r="AD2624">
        <f t="shared" si="242"/>
        <v>2</v>
      </c>
      <c r="AE2624">
        <f t="shared" ca="1" si="243"/>
        <v>46</v>
      </c>
      <c r="AF2624" t="str">
        <f t="shared" ca="1" si="244"/>
        <v>18-64</v>
      </c>
      <c r="AG2624" s="3">
        <f t="shared" si="245"/>
        <v>0.66280267441860452</v>
      </c>
      <c r="AH2624" t="str">
        <f>_xlfn.IFNA(VLOOKUP(Sales_Transactions[[#This Row],[Order ID]],Returned_Items[#All],2,FALSE),"Not Returned")</f>
        <v>Not Returned</v>
      </c>
    </row>
    <row r="2625" spans="1:34" x14ac:dyDescent="0.25">
      <c r="A2625">
        <v>29862</v>
      </c>
      <c r="C2625" t="s">
        <v>1751</v>
      </c>
      <c r="D2625" s="2" t="str">
        <f>TEXT(MID(Sales_Transactions[[#This Row],[Order Date]],2,5),"d/m/yyy")</f>
        <v>19/6/2011</v>
      </c>
      <c r="E2625" s="2" t="str">
        <f>TEXT(MID(Sales_Transactions[[#This Row],[Order Date]],2,5),"d")</f>
        <v>19</v>
      </c>
      <c r="F2625" s="2" t="str">
        <f>TEXT(MID(Sales_Transactions[[#This Row],[Order Date]],2,5),"m")</f>
        <v>6</v>
      </c>
      <c r="G2625" s="2" t="str">
        <f>TEXT(MID(Sales_Transactions[[#This Row],[Order Date]],2,5),"yyy")</f>
        <v>2011</v>
      </c>
      <c r="H2625" s="2" t="str">
        <f>TEXT(MID(Sales_Transactions[[#This Row],[Order Date]],2,5),"yyy/m")</f>
        <v>2011/6</v>
      </c>
      <c r="I2625" t="s">
        <v>78</v>
      </c>
      <c r="J2625">
        <f t="shared" si="240"/>
        <v>3</v>
      </c>
      <c r="K2625" s="2">
        <v>34</v>
      </c>
      <c r="L2625" s="3">
        <v>214.64</v>
      </c>
      <c r="M2625" s="4">
        <v>0.08</v>
      </c>
      <c r="N2625" s="5" t="s">
        <v>23</v>
      </c>
      <c r="O2625" s="3">
        <v>-76.88</v>
      </c>
      <c r="P2625" s="3">
        <v>6.48</v>
      </c>
      <c r="Q2625" s="3">
        <v>5.86</v>
      </c>
      <c r="R2625" s="5" t="s">
        <v>1961</v>
      </c>
      <c r="S2625" s="5" t="s">
        <v>2569</v>
      </c>
      <c r="T2625" s="5" t="str">
        <f t="shared" si="241"/>
        <v>Maria Zettner</v>
      </c>
      <c r="U2625" t="s">
        <v>1988</v>
      </c>
      <c r="V2625" s="5" t="s">
        <v>47</v>
      </c>
      <c r="W2625" s="5" t="s">
        <v>28</v>
      </c>
      <c r="X2625" s="5" t="s">
        <v>75</v>
      </c>
      <c r="Y2625" s="5" t="s">
        <v>261</v>
      </c>
      <c r="Z2625" s="5" t="s">
        <v>43</v>
      </c>
      <c r="AA2625" s="4">
        <v>0.36</v>
      </c>
      <c r="AB2625" s="1">
        <v>40715</v>
      </c>
      <c r="AC2625" s="1">
        <v>28199</v>
      </c>
      <c r="AD2625">
        <f t="shared" si="242"/>
        <v>2</v>
      </c>
      <c r="AE2625">
        <f t="shared" ca="1" si="243"/>
        <v>47</v>
      </c>
      <c r="AF2625" t="str">
        <f t="shared" ca="1" si="244"/>
        <v>18-64</v>
      </c>
      <c r="AG2625" s="3">
        <f t="shared" si="245"/>
        <v>0.36278870588235296</v>
      </c>
      <c r="AH2625" t="str">
        <f>_xlfn.IFNA(VLOOKUP(Sales_Transactions[[#This Row],[Order ID]],Returned_Items[#All],2,FALSE),"Not Returned")</f>
        <v>Not Returned</v>
      </c>
    </row>
    <row r="2626" spans="1:34" x14ac:dyDescent="0.25">
      <c r="A2626">
        <v>30433</v>
      </c>
      <c r="C2626" t="s">
        <v>674</v>
      </c>
      <c r="D2626" s="2" t="str">
        <f>TEXT(MID(Sales_Transactions[[#This Row],[Order Date]],2,5),"d/m/yyy")</f>
        <v>9/6/2010</v>
      </c>
      <c r="E2626" s="2" t="str">
        <f>TEXT(MID(Sales_Transactions[[#This Row],[Order Date]],2,5),"d")</f>
        <v>9</v>
      </c>
      <c r="F2626" s="2" t="str">
        <f>TEXT(MID(Sales_Transactions[[#This Row],[Order Date]],2,5),"m")</f>
        <v>6</v>
      </c>
      <c r="G2626" s="2" t="str">
        <f>TEXT(MID(Sales_Transactions[[#This Row],[Order Date]],2,5),"yyy")</f>
        <v>2010</v>
      </c>
      <c r="H2626" s="2" t="str">
        <f>TEXT(MID(Sales_Transactions[[#This Row],[Order Date]],2,5),"yyy/m")</f>
        <v>2010/6</v>
      </c>
      <c r="I2626" t="s">
        <v>78</v>
      </c>
      <c r="J2626">
        <f t="shared" ref="J2626:J2689" si="246">IF(I2626="Making Critical",5,IF(I2626="High",4,IF(I2626="Medium",3,IF(I2626="Low",2,1))))</f>
        <v>3</v>
      </c>
      <c r="K2626" s="2">
        <v>17</v>
      </c>
      <c r="L2626" s="3">
        <v>253.38</v>
      </c>
      <c r="M2626" s="4">
        <v>0</v>
      </c>
      <c r="N2626" s="5" t="s">
        <v>67</v>
      </c>
      <c r="O2626" s="3">
        <v>-35.78</v>
      </c>
      <c r="P2626" s="3">
        <v>13.9</v>
      </c>
      <c r="Q2626" s="3">
        <v>7.59</v>
      </c>
      <c r="R2626" s="5" t="s">
        <v>1773</v>
      </c>
      <c r="S2626" s="5" t="s">
        <v>2562</v>
      </c>
      <c r="T2626" s="5" t="str">
        <f t="shared" ref="T2626:T2689" si="247">R2626 &amp; " " &amp; S2626</f>
        <v>Nathan Gelder</v>
      </c>
      <c r="U2626" t="s">
        <v>1988</v>
      </c>
      <c r="V2626" s="5" t="s">
        <v>74</v>
      </c>
      <c r="W2626" s="5" t="s">
        <v>28</v>
      </c>
      <c r="X2626" s="5" t="s">
        <v>221</v>
      </c>
      <c r="Y2626" s="5" t="s">
        <v>693</v>
      </c>
      <c r="Z2626" s="5" t="s">
        <v>60</v>
      </c>
      <c r="AA2626" s="4">
        <v>0.56000000000000005</v>
      </c>
      <c r="AB2626" s="1">
        <v>40338</v>
      </c>
      <c r="AC2626" s="1">
        <v>28558</v>
      </c>
      <c r="AD2626">
        <f t="shared" ref="AD2626:AD2689" si="248">_xlfn.DAYS(AB2626,D2626)</f>
        <v>0</v>
      </c>
      <c r="AE2626">
        <f t="shared" ref="AE2626:AE2689" ca="1" si="249">DATEDIF(AC2626,TODAY(),"Y")</f>
        <v>46</v>
      </c>
      <c r="AF2626" t="str">
        <f t="shared" ref="AF2626:AF2689" ca="1" si="250">IF(AE2626&lt;18,"Under 18",IF(AE2626&lt;65,"18-64","Over 65"))</f>
        <v>18-64</v>
      </c>
      <c r="AG2626" s="3">
        <f t="shared" ref="AG2626:AG2689" si="251" xml:space="preserve"> (P2626 - (M2626 / 100) * P2626 + Q2626) / K2626</f>
        <v>1.2641176470588236</v>
      </c>
      <c r="AH2626" t="str">
        <f>_xlfn.IFNA(VLOOKUP(Sales_Transactions[[#This Row],[Order ID]],Returned_Items[#All],2,FALSE),"Not Returned")</f>
        <v>Not Returned</v>
      </c>
    </row>
    <row r="2627" spans="1:34" x14ac:dyDescent="0.25">
      <c r="A2627">
        <v>30532</v>
      </c>
      <c r="C2627" t="s">
        <v>2580</v>
      </c>
      <c r="D2627" s="2" t="str">
        <f>TEXT(MID(Sales_Transactions[[#This Row],[Order Date]],2,5),"d/m/yyy")</f>
        <v>26/11/2011</v>
      </c>
      <c r="E2627" s="2" t="str">
        <f>TEXT(MID(Sales_Transactions[[#This Row],[Order Date]],2,5),"d")</f>
        <v>26</v>
      </c>
      <c r="F2627" s="2" t="str">
        <f>TEXT(MID(Sales_Transactions[[#This Row],[Order Date]],2,5),"m")</f>
        <v>11</v>
      </c>
      <c r="G2627" s="2" t="str">
        <f>TEXT(MID(Sales_Transactions[[#This Row],[Order Date]],2,5),"yyy")</f>
        <v>2011</v>
      </c>
      <c r="H2627" s="2" t="str">
        <f>TEXT(MID(Sales_Transactions[[#This Row],[Order Date]],2,5),"yyy/m")</f>
        <v>2011/11</v>
      </c>
      <c r="I2627" t="s">
        <v>33</v>
      </c>
      <c r="J2627">
        <f t="shared" si="246"/>
        <v>4</v>
      </c>
      <c r="K2627" s="2">
        <v>28</v>
      </c>
      <c r="L2627" s="3">
        <v>431.37</v>
      </c>
      <c r="M2627" s="4">
        <v>0.03</v>
      </c>
      <c r="N2627" s="5" t="s">
        <v>23</v>
      </c>
      <c r="O2627" s="3">
        <v>-28.67</v>
      </c>
      <c r="P2627" s="3">
        <v>15.22</v>
      </c>
      <c r="Q2627" s="3">
        <v>9.73</v>
      </c>
      <c r="R2627" s="5" t="s">
        <v>2588</v>
      </c>
      <c r="S2627" s="5" t="s">
        <v>2129</v>
      </c>
      <c r="T2627" s="5" t="str">
        <f t="shared" si="247"/>
        <v>Victoria Wilson</v>
      </c>
      <c r="U2627" t="s">
        <v>1988</v>
      </c>
      <c r="V2627" s="5" t="s">
        <v>74</v>
      </c>
      <c r="W2627" s="5" t="s">
        <v>28</v>
      </c>
      <c r="X2627" s="5" t="s">
        <v>41</v>
      </c>
      <c r="Y2627" s="5" t="s">
        <v>316</v>
      </c>
      <c r="Z2627" s="5" t="s">
        <v>43</v>
      </c>
      <c r="AA2627" s="4">
        <v>0.36</v>
      </c>
      <c r="AB2627" s="1">
        <v>40874</v>
      </c>
      <c r="AC2627" s="1">
        <v>28431</v>
      </c>
      <c r="AD2627">
        <f t="shared" si="248"/>
        <v>1</v>
      </c>
      <c r="AE2627">
        <f t="shared" ca="1" si="249"/>
        <v>46</v>
      </c>
      <c r="AF2627" t="str">
        <f t="shared" ca="1" si="250"/>
        <v>18-64</v>
      </c>
      <c r="AG2627" s="3">
        <f t="shared" si="251"/>
        <v>0.8909083571428571</v>
      </c>
      <c r="AH2627" t="str">
        <f>_xlfn.IFNA(VLOOKUP(Sales_Transactions[[#This Row],[Order ID]],Returned_Items[#All],2,FALSE),"Not Returned")</f>
        <v>Not Returned</v>
      </c>
    </row>
    <row r="2628" spans="1:34" x14ac:dyDescent="0.25">
      <c r="A2628">
        <v>30532</v>
      </c>
      <c r="C2628" t="s">
        <v>2580</v>
      </c>
      <c r="D2628" s="2" t="str">
        <f>TEXT(MID(Sales_Transactions[[#This Row],[Order Date]],2,5),"d/m/yyy")</f>
        <v>26/11/2011</v>
      </c>
      <c r="E2628" s="2" t="str">
        <f>TEXT(MID(Sales_Transactions[[#This Row],[Order Date]],2,5),"d")</f>
        <v>26</v>
      </c>
      <c r="F2628" s="2" t="str">
        <f>TEXT(MID(Sales_Transactions[[#This Row],[Order Date]],2,5),"m")</f>
        <v>11</v>
      </c>
      <c r="G2628" s="2" t="str">
        <f>TEXT(MID(Sales_Transactions[[#This Row],[Order Date]],2,5),"yyy")</f>
        <v>2011</v>
      </c>
      <c r="H2628" s="2" t="str">
        <f>TEXT(MID(Sales_Transactions[[#This Row],[Order Date]],2,5),"yyy/m")</f>
        <v>2011/11</v>
      </c>
      <c r="I2628" t="s">
        <v>33</v>
      </c>
      <c r="J2628">
        <f t="shared" si="246"/>
        <v>4</v>
      </c>
      <c r="K2628" s="2">
        <v>23</v>
      </c>
      <c r="L2628" s="3">
        <v>262.31</v>
      </c>
      <c r="M2628" s="4">
        <v>0.04</v>
      </c>
      <c r="N2628" s="5" t="s">
        <v>67</v>
      </c>
      <c r="O2628" s="3">
        <v>27.55</v>
      </c>
      <c r="P2628" s="3">
        <v>11.09</v>
      </c>
      <c r="Q2628" s="3">
        <v>5.25</v>
      </c>
      <c r="R2628" s="5" t="s">
        <v>2588</v>
      </c>
      <c r="S2628" s="5" t="s">
        <v>2129</v>
      </c>
      <c r="T2628" s="5" t="str">
        <f t="shared" si="247"/>
        <v>Victoria Wilson</v>
      </c>
      <c r="U2628" t="s">
        <v>1988</v>
      </c>
      <c r="V2628" s="5" t="s">
        <v>74</v>
      </c>
      <c r="W2628" s="5" t="s">
        <v>28</v>
      </c>
      <c r="X2628" s="5" t="s">
        <v>98</v>
      </c>
      <c r="Y2628" s="5" t="s">
        <v>1358</v>
      </c>
      <c r="Z2628" s="5" t="s">
        <v>43</v>
      </c>
      <c r="AA2628" s="4">
        <v>0.36</v>
      </c>
      <c r="AB2628" s="1">
        <v>40874</v>
      </c>
      <c r="AC2628" s="1">
        <v>28388</v>
      </c>
      <c r="AD2628">
        <f t="shared" si="248"/>
        <v>1</v>
      </c>
      <c r="AE2628">
        <f t="shared" ca="1" si="249"/>
        <v>46</v>
      </c>
      <c r="AF2628" t="str">
        <f t="shared" ca="1" si="250"/>
        <v>18-64</v>
      </c>
      <c r="AG2628" s="3">
        <f t="shared" si="251"/>
        <v>0.71024191304347817</v>
      </c>
      <c r="AH2628" t="str">
        <f>_xlfn.IFNA(VLOOKUP(Sales_Transactions[[#This Row],[Order ID]],Returned_Items[#All],2,FALSE),"Not Returned")</f>
        <v>Not Returned</v>
      </c>
    </row>
    <row r="2629" spans="1:34" x14ac:dyDescent="0.25">
      <c r="A2629">
        <v>30532</v>
      </c>
      <c r="C2629" t="s">
        <v>2580</v>
      </c>
      <c r="D2629" s="2" t="str">
        <f>TEXT(MID(Sales_Transactions[[#This Row],[Order Date]],2,5),"d/m/yyy")</f>
        <v>26/11/2011</v>
      </c>
      <c r="E2629" s="2" t="str">
        <f>TEXT(MID(Sales_Transactions[[#This Row],[Order Date]],2,5),"d")</f>
        <v>26</v>
      </c>
      <c r="F2629" s="2" t="str">
        <f>TEXT(MID(Sales_Transactions[[#This Row],[Order Date]],2,5),"m")</f>
        <v>11</v>
      </c>
      <c r="G2629" s="2" t="str">
        <f>TEXT(MID(Sales_Transactions[[#This Row],[Order Date]],2,5),"yyy")</f>
        <v>2011</v>
      </c>
      <c r="H2629" s="2" t="str">
        <f>TEXT(MID(Sales_Transactions[[#This Row],[Order Date]],2,5),"yyy/m")</f>
        <v>2011/11</v>
      </c>
      <c r="I2629" t="s">
        <v>33</v>
      </c>
      <c r="J2629">
        <f t="shared" si="246"/>
        <v>4</v>
      </c>
      <c r="K2629" s="2">
        <v>45</v>
      </c>
      <c r="L2629" s="3">
        <v>514.03</v>
      </c>
      <c r="M2629" s="4">
        <v>0.05</v>
      </c>
      <c r="N2629" s="5" t="s">
        <v>23</v>
      </c>
      <c r="O2629" s="3">
        <v>82.19</v>
      </c>
      <c r="P2629" s="3">
        <v>11.34</v>
      </c>
      <c r="Q2629" s="3">
        <v>5.01</v>
      </c>
      <c r="R2629" s="5" t="s">
        <v>2588</v>
      </c>
      <c r="S2629" s="5" t="s">
        <v>2129</v>
      </c>
      <c r="T2629" s="5" t="str">
        <f t="shared" si="247"/>
        <v>Victoria Wilson</v>
      </c>
      <c r="U2629" t="s">
        <v>1988</v>
      </c>
      <c r="V2629" s="5" t="s">
        <v>74</v>
      </c>
      <c r="W2629" s="5" t="s">
        <v>28</v>
      </c>
      <c r="X2629" s="5" t="s">
        <v>75</v>
      </c>
      <c r="Y2629" s="5" t="s">
        <v>353</v>
      </c>
      <c r="Z2629" s="5" t="s">
        <v>43</v>
      </c>
      <c r="AA2629" s="4">
        <v>0.36</v>
      </c>
      <c r="AB2629" s="1">
        <v>40875</v>
      </c>
      <c r="AC2629" s="1">
        <v>27948</v>
      </c>
      <c r="AD2629">
        <f t="shared" si="248"/>
        <v>2</v>
      </c>
      <c r="AE2629">
        <f t="shared" ca="1" si="249"/>
        <v>48</v>
      </c>
      <c r="AF2629" t="str">
        <f t="shared" ca="1" si="250"/>
        <v>18-64</v>
      </c>
      <c r="AG2629" s="3">
        <f t="shared" si="251"/>
        <v>0.36320733333333333</v>
      </c>
      <c r="AH2629" t="str">
        <f>_xlfn.IFNA(VLOOKUP(Sales_Transactions[[#This Row],[Order ID]],Returned_Items[#All],2,FALSE),"Not Returned")</f>
        <v>Not Returned</v>
      </c>
    </row>
    <row r="2630" spans="1:34" x14ac:dyDescent="0.25">
      <c r="A2630">
        <v>30532</v>
      </c>
      <c r="C2630" t="s">
        <v>2580</v>
      </c>
      <c r="D2630" s="2" t="str">
        <f>TEXT(MID(Sales_Transactions[[#This Row],[Order Date]],2,5),"d/m/yyy")</f>
        <v>26/11/2011</v>
      </c>
      <c r="E2630" s="2" t="str">
        <f>TEXT(MID(Sales_Transactions[[#This Row],[Order Date]],2,5),"d")</f>
        <v>26</v>
      </c>
      <c r="F2630" s="2" t="str">
        <f>TEXT(MID(Sales_Transactions[[#This Row],[Order Date]],2,5),"m")</f>
        <v>11</v>
      </c>
      <c r="G2630" s="2" t="str">
        <f>TEXT(MID(Sales_Transactions[[#This Row],[Order Date]],2,5),"yyy")</f>
        <v>2011</v>
      </c>
      <c r="H2630" s="2" t="str">
        <f>TEXT(MID(Sales_Transactions[[#This Row],[Order Date]],2,5),"yyy/m")</f>
        <v>2011/11</v>
      </c>
      <c r="I2630" t="s">
        <v>33</v>
      </c>
      <c r="J2630">
        <f t="shared" si="246"/>
        <v>4</v>
      </c>
      <c r="K2630" s="2">
        <v>9</v>
      </c>
      <c r="L2630" s="3">
        <v>1696.7</v>
      </c>
      <c r="M2630" s="4">
        <v>0.04</v>
      </c>
      <c r="N2630" s="5" t="s">
        <v>34</v>
      </c>
      <c r="O2630" s="3">
        <v>-82.81</v>
      </c>
      <c r="P2630" s="3">
        <v>180.98</v>
      </c>
      <c r="Q2630" s="3">
        <v>23.58</v>
      </c>
      <c r="R2630" s="5" t="s">
        <v>2588</v>
      </c>
      <c r="S2630" s="5" t="s">
        <v>2129</v>
      </c>
      <c r="T2630" s="5" t="str">
        <f t="shared" si="247"/>
        <v>Victoria Wilson</v>
      </c>
      <c r="U2630" t="s">
        <v>1988</v>
      </c>
      <c r="V2630" s="5" t="s">
        <v>74</v>
      </c>
      <c r="W2630" s="5" t="s">
        <v>57</v>
      </c>
      <c r="X2630" s="5" t="s">
        <v>104</v>
      </c>
      <c r="Y2630" s="5" t="s">
        <v>1241</v>
      </c>
      <c r="Z2630" s="5" t="s">
        <v>106</v>
      </c>
      <c r="AA2630" s="4">
        <v>0.74</v>
      </c>
      <c r="AB2630" s="1">
        <v>40875</v>
      </c>
      <c r="AC2630" s="1">
        <v>28480</v>
      </c>
      <c r="AD2630">
        <f t="shared" si="248"/>
        <v>2</v>
      </c>
      <c r="AE2630">
        <f t="shared" ca="1" si="249"/>
        <v>46</v>
      </c>
      <c r="AF2630" t="str">
        <f t="shared" ca="1" si="250"/>
        <v>18-64</v>
      </c>
      <c r="AG2630" s="3">
        <f t="shared" si="251"/>
        <v>22.72084533333333</v>
      </c>
      <c r="AH2630" t="str">
        <f>_xlfn.IFNA(VLOOKUP(Sales_Transactions[[#This Row],[Order ID]],Returned_Items[#All],2,FALSE),"Not Returned")</f>
        <v>Not Returned</v>
      </c>
    </row>
    <row r="2631" spans="1:34" x14ac:dyDescent="0.25">
      <c r="A2631">
        <v>30597</v>
      </c>
      <c r="C2631" t="s">
        <v>388</v>
      </c>
      <c r="D2631" s="2" t="str">
        <f>TEXT(MID(Sales_Transactions[[#This Row],[Order Date]],2,5),"d/m/yyy")</f>
        <v>5/8/2012</v>
      </c>
      <c r="E2631" s="2" t="str">
        <f>TEXT(MID(Sales_Transactions[[#This Row],[Order Date]],2,5),"d")</f>
        <v>5</v>
      </c>
      <c r="F2631" s="2" t="str">
        <f>TEXT(MID(Sales_Transactions[[#This Row],[Order Date]],2,5),"m")</f>
        <v>8</v>
      </c>
      <c r="G2631" s="2" t="str">
        <f>TEXT(MID(Sales_Transactions[[#This Row],[Order Date]],2,5),"yyy")</f>
        <v>2012</v>
      </c>
      <c r="H2631" s="2" t="str">
        <f>TEXT(MID(Sales_Transactions[[#This Row],[Order Date]],2,5),"yyy/m")</f>
        <v>2012/8</v>
      </c>
      <c r="I2631" t="s">
        <v>33</v>
      </c>
      <c r="J2631">
        <f t="shared" si="246"/>
        <v>4</v>
      </c>
      <c r="K2631" s="2">
        <v>18</v>
      </c>
      <c r="L2631" s="3">
        <v>93.02</v>
      </c>
      <c r="M2631" s="4">
        <v>7.0000000000000007E-2</v>
      </c>
      <c r="N2631" s="5" t="s">
        <v>23</v>
      </c>
      <c r="O2631" s="3">
        <v>20.010000000000002</v>
      </c>
      <c r="P2631" s="3">
        <v>5.08</v>
      </c>
      <c r="Q2631" s="3">
        <v>2.0299999999999998</v>
      </c>
      <c r="R2631" s="5" t="s">
        <v>202</v>
      </c>
      <c r="S2631" s="5" t="s">
        <v>2246</v>
      </c>
      <c r="T2631" s="5" t="str">
        <f t="shared" si="247"/>
        <v>Michelle Ellison</v>
      </c>
      <c r="U2631" t="s">
        <v>1988</v>
      </c>
      <c r="V2631" s="5" t="s">
        <v>37</v>
      </c>
      <c r="W2631" s="5" t="s">
        <v>57</v>
      </c>
      <c r="X2631" s="5" t="s">
        <v>58</v>
      </c>
      <c r="Y2631" s="5" t="s">
        <v>1604</v>
      </c>
      <c r="Z2631" s="5" t="s">
        <v>84</v>
      </c>
      <c r="AA2631" s="4">
        <v>0.51</v>
      </c>
      <c r="AB2631" s="1">
        <v>41128</v>
      </c>
      <c r="AC2631" s="1">
        <v>27962</v>
      </c>
      <c r="AD2631">
        <f t="shared" si="248"/>
        <v>2</v>
      </c>
      <c r="AE2631">
        <f t="shared" ca="1" si="249"/>
        <v>48</v>
      </c>
      <c r="AF2631" t="str">
        <f t="shared" ca="1" si="250"/>
        <v>18-64</v>
      </c>
      <c r="AG2631" s="3">
        <f t="shared" si="251"/>
        <v>0.39480244444444446</v>
      </c>
      <c r="AH2631" t="str">
        <f>_xlfn.IFNA(VLOOKUP(Sales_Transactions[[#This Row],[Order ID]],Returned_Items[#All],2,FALSE),"Not Returned")</f>
        <v>Not Returned</v>
      </c>
    </row>
    <row r="2632" spans="1:34" x14ac:dyDescent="0.25">
      <c r="A2632">
        <v>30597</v>
      </c>
      <c r="C2632" t="s">
        <v>388</v>
      </c>
      <c r="D2632" s="2" t="str">
        <f>TEXT(MID(Sales_Transactions[[#This Row],[Order Date]],2,5),"d/m/yyy")</f>
        <v>5/8/2012</v>
      </c>
      <c r="E2632" s="2" t="str">
        <f>TEXT(MID(Sales_Transactions[[#This Row],[Order Date]],2,5),"d")</f>
        <v>5</v>
      </c>
      <c r="F2632" s="2" t="str">
        <f>TEXT(MID(Sales_Transactions[[#This Row],[Order Date]],2,5),"m")</f>
        <v>8</v>
      </c>
      <c r="G2632" s="2" t="str">
        <f>TEXT(MID(Sales_Transactions[[#This Row],[Order Date]],2,5),"yyy")</f>
        <v>2012</v>
      </c>
      <c r="H2632" s="2" t="str">
        <f>TEXT(MID(Sales_Transactions[[#This Row],[Order Date]],2,5),"yyy/m")</f>
        <v>2012/8</v>
      </c>
      <c r="I2632" t="s">
        <v>33</v>
      </c>
      <c r="J2632">
        <f t="shared" si="246"/>
        <v>4</v>
      </c>
      <c r="K2632" s="2">
        <v>42</v>
      </c>
      <c r="L2632" s="3">
        <v>639.84</v>
      </c>
      <c r="M2632" s="4">
        <v>0.03</v>
      </c>
      <c r="N2632" s="5" t="s">
        <v>23</v>
      </c>
      <c r="O2632" s="3">
        <v>-95.76</v>
      </c>
      <c r="P2632" s="3">
        <v>15.14</v>
      </c>
      <c r="Q2632" s="3">
        <v>4.53</v>
      </c>
      <c r="R2632" s="5" t="s">
        <v>202</v>
      </c>
      <c r="S2632" s="5" t="s">
        <v>2246</v>
      </c>
      <c r="T2632" s="5" t="str">
        <f t="shared" si="247"/>
        <v>Michelle Ellison</v>
      </c>
      <c r="U2632" t="s">
        <v>1988</v>
      </c>
      <c r="V2632" s="5" t="s">
        <v>37</v>
      </c>
      <c r="W2632" s="5" t="s">
        <v>28</v>
      </c>
      <c r="X2632" s="5" t="s">
        <v>29</v>
      </c>
      <c r="Y2632" s="5" t="s">
        <v>1228</v>
      </c>
      <c r="Z2632" s="5" t="s">
        <v>43</v>
      </c>
      <c r="AA2632" s="4">
        <v>0.81</v>
      </c>
      <c r="AB2632" s="1">
        <v>41127</v>
      </c>
      <c r="AC2632" s="1">
        <v>27835</v>
      </c>
      <c r="AD2632">
        <f t="shared" si="248"/>
        <v>1</v>
      </c>
      <c r="AE2632">
        <f t="shared" ca="1" si="249"/>
        <v>48</v>
      </c>
      <c r="AF2632" t="str">
        <f t="shared" ca="1" si="250"/>
        <v>18-64</v>
      </c>
      <c r="AG2632" s="3">
        <f t="shared" si="251"/>
        <v>0.46822519047619049</v>
      </c>
      <c r="AH2632" t="str">
        <f>_xlfn.IFNA(VLOOKUP(Sales_Transactions[[#This Row],[Order ID]],Returned_Items[#All],2,FALSE),"Not Returned")</f>
        <v>Not Returned</v>
      </c>
    </row>
    <row r="2633" spans="1:34" x14ac:dyDescent="0.25">
      <c r="A2633">
        <v>30981</v>
      </c>
      <c r="C2633" t="s">
        <v>1714</v>
      </c>
      <c r="D2633" s="2" t="str">
        <f>TEXT(MID(Sales_Transactions[[#This Row],[Order Date]],2,5),"d/m/yyy")</f>
        <v>15/2/2011</v>
      </c>
      <c r="E2633" s="2" t="str">
        <f>TEXT(MID(Sales_Transactions[[#This Row],[Order Date]],2,5),"d")</f>
        <v>15</v>
      </c>
      <c r="F2633" s="2" t="str">
        <f>TEXT(MID(Sales_Transactions[[#This Row],[Order Date]],2,5),"m")</f>
        <v>2</v>
      </c>
      <c r="G2633" s="2" t="str">
        <f>TEXT(MID(Sales_Transactions[[#This Row],[Order Date]],2,5),"yyy")</f>
        <v>2011</v>
      </c>
      <c r="H2633" s="2" t="str">
        <f>TEXT(MID(Sales_Transactions[[#This Row],[Order Date]],2,5),"yyy/m")</f>
        <v>2011/2</v>
      </c>
      <c r="I2633" t="s">
        <v>22</v>
      </c>
      <c r="J2633">
        <f t="shared" si="246"/>
        <v>2</v>
      </c>
      <c r="K2633" s="2">
        <v>29</v>
      </c>
      <c r="L2633" s="3">
        <v>7837.44</v>
      </c>
      <c r="M2633" s="4">
        <v>0.1</v>
      </c>
      <c r="N2633" s="5" t="s">
        <v>34</v>
      </c>
      <c r="O2633" s="3">
        <v>1817.76</v>
      </c>
      <c r="P2633" s="3">
        <v>279.81</v>
      </c>
      <c r="Q2633" s="3">
        <v>23.19</v>
      </c>
      <c r="R2633" s="5" t="s">
        <v>1773</v>
      </c>
      <c r="S2633" s="5" t="s">
        <v>2562</v>
      </c>
      <c r="T2633" s="5" t="str">
        <f t="shared" si="247"/>
        <v>Nathan Gelder</v>
      </c>
      <c r="U2633" t="s">
        <v>1988</v>
      </c>
      <c r="V2633" s="5" t="s">
        <v>74</v>
      </c>
      <c r="W2633" s="5" t="s">
        <v>28</v>
      </c>
      <c r="X2633" s="5" t="s">
        <v>38</v>
      </c>
      <c r="Y2633" s="5" t="s">
        <v>828</v>
      </c>
      <c r="Z2633" s="5" t="s">
        <v>40</v>
      </c>
      <c r="AA2633" s="4">
        <v>0.59</v>
      </c>
      <c r="AB2633" s="1">
        <v>40593</v>
      </c>
      <c r="AC2633" s="1">
        <v>28067</v>
      </c>
      <c r="AD2633">
        <f t="shared" si="248"/>
        <v>4</v>
      </c>
      <c r="AE2633">
        <f t="shared" ca="1" si="249"/>
        <v>47</v>
      </c>
      <c r="AF2633" t="str">
        <f t="shared" ca="1" si="250"/>
        <v>18-64</v>
      </c>
      <c r="AG2633" s="3">
        <f t="shared" si="251"/>
        <v>10.43862724137931</v>
      </c>
      <c r="AH2633" t="str">
        <f>_xlfn.IFNA(VLOOKUP(Sales_Transactions[[#This Row],[Order ID]],Returned_Items[#All],2,FALSE),"Not Returned")</f>
        <v>Not Returned</v>
      </c>
    </row>
    <row r="2634" spans="1:34" x14ac:dyDescent="0.25">
      <c r="A2634">
        <v>30981</v>
      </c>
      <c r="C2634" t="s">
        <v>1714</v>
      </c>
      <c r="D2634" s="2" t="str">
        <f>TEXT(MID(Sales_Transactions[[#This Row],[Order Date]],2,5),"d/m/yyy")</f>
        <v>15/2/2011</v>
      </c>
      <c r="E2634" s="2" t="str">
        <f>TEXT(MID(Sales_Transactions[[#This Row],[Order Date]],2,5),"d")</f>
        <v>15</v>
      </c>
      <c r="F2634" s="2" t="str">
        <f>TEXT(MID(Sales_Transactions[[#This Row],[Order Date]],2,5),"m")</f>
        <v>2</v>
      </c>
      <c r="G2634" s="2" t="str">
        <f>TEXT(MID(Sales_Transactions[[#This Row],[Order Date]],2,5),"yyy")</f>
        <v>2011</v>
      </c>
      <c r="H2634" s="2" t="str">
        <f>TEXT(MID(Sales_Transactions[[#This Row],[Order Date]],2,5),"yyy/m")</f>
        <v>2011/2</v>
      </c>
      <c r="I2634" t="s">
        <v>22</v>
      </c>
      <c r="J2634">
        <f t="shared" si="246"/>
        <v>2</v>
      </c>
      <c r="K2634" s="2">
        <v>22</v>
      </c>
      <c r="L2634" s="3">
        <v>3653.22</v>
      </c>
      <c r="M2634" s="4">
        <v>0.09</v>
      </c>
      <c r="N2634" s="5" t="s">
        <v>34</v>
      </c>
      <c r="O2634" s="3">
        <v>-116.02</v>
      </c>
      <c r="P2634" s="3">
        <v>180.98</v>
      </c>
      <c r="Q2634" s="3">
        <v>30</v>
      </c>
      <c r="R2634" s="5" t="s">
        <v>1773</v>
      </c>
      <c r="S2634" s="5" t="s">
        <v>2562</v>
      </c>
      <c r="T2634" s="5" t="str">
        <f t="shared" si="247"/>
        <v>Nathan Gelder</v>
      </c>
      <c r="U2634" t="s">
        <v>1988</v>
      </c>
      <c r="V2634" s="5" t="s">
        <v>74</v>
      </c>
      <c r="W2634" s="5" t="s">
        <v>57</v>
      </c>
      <c r="X2634" s="5" t="s">
        <v>154</v>
      </c>
      <c r="Y2634" s="5" t="s">
        <v>1677</v>
      </c>
      <c r="Z2634" s="5" t="s">
        <v>40</v>
      </c>
      <c r="AA2634" s="4">
        <v>0.69</v>
      </c>
      <c r="AB2634" s="1">
        <v>40591</v>
      </c>
      <c r="AC2634" s="1">
        <v>27797</v>
      </c>
      <c r="AD2634">
        <f t="shared" si="248"/>
        <v>2</v>
      </c>
      <c r="AE2634">
        <f t="shared" ca="1" si="249"/>
        <v>48</v>
      </c>
      <c r="AF2634" t="str">
        <f t="shared" ca="1" si="250"/>
        <v>18-64</v>
      </c>
      <c r="AG2634" s="3">
        <f t="shared" si="251"/>
        <v>9.5825962727272724</v>
      </c>
      <c r="AH2634" t="str">
        <f>_xlfn.IFNA(VLOOKUP(Sales_Transactions[[#This Row],[Order ID]],Returned_Items[#All],2,FALSE),"Not Returned")</f>
        <v>Not Returned</v>
      </c>
    </row>
    <row r="2635" spans="1:34" x14ac:dyDescent="0.25">
      <c r="A2635">
        <v>31751</v>
      </c>
      <c r="C2635" t="s">
        <v>1600</v>
      </c>
      <c r="D2635" s="2" t="str">
        <f>TEXT(MID(Sales_Transactions[[#This Row],[Order Date]],2,5),"d/m/yyy")</f>
        <v>26/5/2011</v>
      </c>
      <c r="E2635" s="2" t="str">
        <f>TEXT(MID(Sales_Transactions[[#This Row],[Order Date]],2,5),"d")</f>
        <v>26</v>
      </c>
      <c r="F2635" s="2" t="str">
        <f>TEXT(MID(Sales_Transactions[[#This Row],[Order Date]],2,5),"m")</f>
        <v>5</v>
      </c>
      <c r="G2635" s="2" t="str">
        <f>TEXT(MID(Sales_Transactions[[#This Row],[Order Date]],2,5),"yyy")</f>
        <v>2011</v>
      </c>
      <c r="H2635" s="2" t="str">
        <f>TEXT(MID(Sales_Transactions[[#This Row],[Order Date]],2,5),"yyy/m")</f>
        <v>2011/5</v>
      </c>
      <c r="I2635" t="s">
        <v>33</v>
      </c>
      <c r="J2635">
        <f t="shared" si="246"/>
        <v>4</v>
      </c>
      <c r="K2635" s="2">
        <v>31</v>
      </c>
      <c r="L2635" s="3">
        <v>413.12</v>
      </c>
      <c r="M2635" s="4">
        <v>0.1</v>
      </c>
      <c r="N2635" s="5" t="s">
        <v>67</v>
      </c>
      <c r="O2635" s="3">
        <v>-10.220000000000001</v>
      </c>
      <c r="P2635" s="3">
        <v>14.27</v>
      </c>
      <c r="Q2635" s="3">
        <v>7.27</v>
      </c>
      <c r="R2635" s="5" t="s">
        <v>2544</v>
      </c>
      <c r="S2635" s="5" t="s">
        <v>2545</v>
      </c>
      <c r="T2635" s="5" t="str">
        <f t="shared" si="247"/>
        <v>Todd Boyes</v>
      </c>
      <c r="U2635" t="s">
        <v>1988</v>
      </c>
      <c r="V2635" s="5" t="s">
        <v>27</v>
      </c>
      <c r="W2635" s="5" t="s">
        <v>28</v>
      </c>
      <c r="X2635" s="5" t="s">
        <v>41</v>
      </c>
      <c r="Y2635" s="5" t="s">
        <v>1117</v>
      </c>
      <c r="Z2635" s="5" t="s">
        <v>43</v>
      </c>
      <c r="AA2635" s="4">
        <v>0.38</v>
      </c>
      <c r="AB2635" s="1">
        <v>40691</v>
      </c>
      <c r="AC2635" s="1">
        <v>27831</v>
      </c>
      <c r="AD2635">
        <f t="shared" si="248"/>
        <v>2</v>
      </c>
      <c r="AE2635">
        <f t="shared" ca="1" si="249"/>
        <v>48</v>
      </c>
      <c r="AF2635" t="str">
        <f t="shared" ca="1" si="250"/>
        <v>18-64</v>
      </c>
      <c r="AG2635" s="3">
        <f t="shared" si="251"/>
        <v>0.69437838709677413</v>
      </c>
      <c r="AH2635" t="str">
        <f>_xlfn.IFNA(VLOOKUP(Sales_Transactions[[#This Row],[Order ID]],Returned_Items[#All],2,FALSE),"Not Returned")</f>
        <v>Not Returned</v>
      </c>
    </row>
    <row r="2636" spans="1:34" x14ac:dyDescent="0.25">
      <c r="A2636">
        <v>31873</v>
      </c>
      <c r="C2636" t="s">
        <v>692</v>
      </c>
      <c r="D2636" s="2" t="str">
        <f>TEXT(MID(Sales_Transactions[[#This Row],[Order Date]],2,5),"d/m/yyy")</f>
        <v>8/11/2009</v>
      </c>
      <c r="E2636" s="2" t="str">
        <f>TEXT(MID(Sales_Transactions[[#This Row],[Order Date]],2,5),"d")</f>
        <v>8</v>
      </c>
      <c r="F2636" s="2" t="str">
        <f>TEXT(MID(Sales_Transactions[[#This Row],[Order Date]],2,5),"m")</f>
        <v>11</v>
      </c>
      <c r="G2636" s="2" t="str">
        <f>TEXT(MID(Sales_Transactions[[#This Row],[Order Date]],2,5),"yyy")</f>
        <v>2009</v>
      </c>
      <c r="H2636" s="2" t="str">
        <f>TEXT(MID(Sales_Transactions[[#This Row],[Order Date]],2,5),"yyy/m")</f>
        <v>2009/11</v>
      </c>
      <c r="I2636" t="s">
        <v>22</v>
      </c>
      <c r="J2636">
        <f t="shared" si="246"/>
        <v>2</v>
      </c>
      <c r="K2636" s="2">
        <v>2</v>
      </c>
      <c r="L2636" s="3">
        <v>141.59</v>
      </c>
      <c r="M2636" s="4">
        <v>0.05</v>
      </c>
      <c r="N2636" s="5" t="s">
        <v>23</v>
      </c>
      <c r="O2636" s="3">
        <v>-91.09</v>
      </c>
      <c r="P2636" s="3">
        <v>70.97</v>
      </c>
      <c r="Q2636" s="3">
        <v>3.5</v>
      </c>
      <c r="R2636" s="5" t="s">
        <v>1520</v>
      </c>
      <c r="S2636" s="5" t="s">
        <v>2505</v>
      </c>
      <c r="T2636" s="5" t="str">
        <f t="shared" si="247"/>
        <v>Shahid Collister</v>
      </c>
      <c r="U2636" t="s">
        <v>1988</v>
      </c>
      <c r="V2636" s="5" t="s">
        <v>74</v>
      </c>
      <c r="W2636" s="5" t="s">
        <v>28</v>
      </c>
      <c r="X2636" s="5" t="s">
        <v>38</v>
      </c>
      <c r="Y2636" s="5" t="s">
        <v>2517</v>
      </c>
      <c r="Z2636" s="5" t="s">
        <v>43</v>
      </c>
      <c r="AA2636" s="4">
        <v>0.59</v>
      </c>
      <c r="AB2636" s="1">
        <v>40130</v>
      </c>
      <c r="AC2636" s="1">
        <v>27807</v>
      </c>
      <c r="AD2636">
        <f t="shared" si="248"/>
        <v>5</v>
      </c>
      <c r="AE2636">
        <f t="shared" ca="1" si="249"/>
        <v>48</v>
      </c>
      <c r="AF2636" t="str">
        <f t="shared" ca="1" si="250"/>
        <v>18-64</v>
      </c>
      <c r="AG2636" s="3">
        <f t="shared" si="251"/>
        <v>37.217257500000002</v>
      </c>
      <c r="AH2636" t="str">
        <f>_xlfn.IFNA(VLOOKUP(Sales_Transactions[[#This Row],[Order ID]],Returned_Items[#All],2,FALSE),"Not Returned")</f>
        <v>Not Returned</v>
      </c>
    </row>
    <row r="2637" spans="1:34" x14ac:dyDescent="0.25">
      <c r="A2637">
        <v>31873</v>
      </c>
      <c r="C2637" t="s">
        <v>692</v>
      </c>
      <c r="D2637" s="2" t="str">
        <f>TEXT(MID(Sales_Transactions[[#This Row],[Order Date]],2,5),"d/m/yyy")</f>
        <v>8/11/2009</v>
      </c>
      <c r="E2637" s="2" t="str">
        <f>TEXT(MID(Sales_Transactions[[#This Row],[Order Date]],2,5),"d")</f>
        <v>8</v>
      </c>
      <c r="F2637" s="2" t="str">
        <f>TEXT(MID(Sales_Transactions[[#This Row],[Order Date]],2,5),"m")</f>
        <v>11</v>
      </c>
      <c r="G2637" s="2" t="str">
        <f>TEXT(MID(Sales_Transactions[[#This Row],[Order Date]],2,5),"yyy")</f>
        <v>2009</v>
      </c>
      <c r="H2637" s="2" t="str">
        <f>TEXT(MID(Sales_Transactions[[#This Row],[Order Date]],2,5),"yyy/m")</f>
        <v>2009/11</v>
      </c>
      <c r="I2637" t="s">
        <v>22</v>
      </c>
      <c r="J2637">
        <f t="shared" si="246"/>
        <v>2</v>
      </c>
      <c r="K2637" s="2">
        <v>14</v>
      </c>
      <c r="L2637" s="3">
        <v>2465.5014999999999</v>
      </c>
      <c r="M2637" s="4">
        <v>0.06</v>
      </c>
      <c r="N2637" s="5" t="s">
        <v>23</v>
      </c>
      <c r="O2637" s="3">
        <v>13.01</v>
      </c>
      <c r="P2637" s="3">
        <v>205.99</v>
      </c>
      <c r="Q2637" s="3">
        <v>8.99</v>
      </c>
      <c r="R2637" s="5" t="s">
        <v>1520</v>
      </c>
      <c r="S2637" s="5" t="s">
        <v>2505</v>
      </c>
      <c r="T2637" s="5" t="str">
        <f t="shared" si="247"/>
        <v>Shahid Collister</v>
      </c>
      <c r="U2637" t="s">
        <v>1988</v>
      </c>
      <c r="V2637" s="5" t="s">
        <v>74</v>
      </c>
      <c r="W2637" s="5" t="s">
        <v>48</v>
      </c>
      <c r="X2637" s="5" t="s">
        <v>49</v>
      </c>
      <c r="Y2637" s="5" t="s">
        <v>1800</v>
      </c>
      <c r="Z2637" s="5" t="s">
        <v>43</v>
      </c>
      <c r="AA2637" s="4">
        <v>0.6</v>
      </c>
      <c r="AB2637" s="1">
        <v>40132</v>
      </c>
      <c r="AC2637" s="1">
        <v>27448</v>
      </c>
      <c r="AD2637">
        <f t="shared" si="248"/>
        <v>7</v>
      </c>
      <c r="AE2637">
        <f t="shared" ca="1" si="249"/>
        <v>49</v>
      </c>
      <c r="AF2637" t="str">
        <f t="shared" ca="1" si="250"/>
        <v>18-64</v>
      </c>
      <c r="AG2637" s="3">
        <f t="shared" si="251"/>
        <v>15.346886142857144</v>
      </c>
      <c r="AH2637" t="str">
        <f>_xlfn.IFNA(VLOOKUP(Sales_Transactions[[#This Row],[Order ID]],Returned_Items[#All],2,FALSE),"Not Returned")</f>
        <v>Not Returned</v>
      </c>
    </row>
    <row r="2638" spans="1:34" x14ac:dyDescent="0.25">
      <c r="A2638">
        <v>31873</v>
      </c>
      <c r="C2638" t="s">
        <v>692</v>
      </c>
      <c r="D2638" s="2" t="str">
        <f>TEXT(MID(Sales_Transactions[[#This Row],[Order Date]],2,5),"d/m/yyy")</f>
        <v>8/11/2009</v>
      </c>
      <c r="E2638" s="2" t="str">
        <f>TEXT(MID(Sales_Transactions[[#This Row],[Order Date]],2,5),"d")</f>
        <v>8</v>
      </c>
      <c r="F2638" s="2" t="str">
        <f>TEXT(MID(Sales_Transactions[[#This Row],[Order Date]],2,5),"m")</f>
        <v>11</v>
      </c>
      <c r="G2638" s="2" t="str">
        <f>TEXT(MID(Sales_Transactions[[#This Row],[Order Date]],2,5),"yyy")</f>
        <v>2009</v>
      </c>
      <c r="H2638" s="2" t="str">
        <f>TEXT(MID(Sales_Transactions[[#This Row],[Order Date]],2,5),"yyy/m")</f>
        <v>2009/11</v>
      </c>
      <c r="I2638" t="s">
        <v>22</v>
      </c>
      <c r="J2638">
        <f t="shared" si="246"/>
        <v>2</v>
      </c>
      <c r="K2638" s="2">
        <v>50</v>
      </c>
      <c r="L2638" s="3">
        <v>8558.4714999999997</v>
      </c>
      <c r="M2638" s="4">
        <v>0.06</v>
      </c>
      <c r="N2638" s="5" t="s">
        <v>23</v>
      </c>
      <c r="O2638" s="3">
        <v>2539.46</v>
      </c>
      <c r="P2638" s="3">
        <v>205.99</v>
      </c>
      <c r="Q2638" s="3">
        <v>8.99</v>
      </c>
      <c r="R2638" s="5" t="s">
        <v>1520</v>
      </c>
      <c r="S2638" s="5" t="s">
        <v>2505</v>
      </c>
      <c r="T2638" s="5" t="str">
        <f t="shared" si="247"/>
        <v>Shahid Collister</v>
      </c>
      <c r="U2638" t="s">
        <v>1988</v>
      </c>
      <c r="V2638" s="5" t="s">
        <v>74</v>
      </c>
      <c r="W2638" s="5" t="s">
        <v>48</v>
      </c>
      <c r="X2638" s="5" t="s">
        <v>49</v>
      </c>
      <c r="Y2638" s="5" t="s">
        <v>2589</v>
      </c>
      <c r="Z2638" s="5" t="s">
        <v>43</v>
      </c>
      <c r="AA2638" s="4">
        <v>0.56000000000000005</v>
      </c>
      <c r="AB2638" s="1">
        <v>40132</v>
      </c>
      <c r="AC2638" s="1">
        <v>27396</v>
      </c>
      <c r="AD2638">
        <f t="shared" si="248"/>
        <v>7</v>
      </c>
      <c r="AE2638">
        <f t="shared" ca="1" si="249"/>
        <v>49</v>
      </c>
      <c r="AF2638" t="str">
        <f t="shared" ca="1" si="250"/>
        <v>18-64</v>
      </c>
      <c r="AG2638" s="3">
        <f t="shared" si="251"/>
        <v>4.29712812</v>
      </c>
      <c r="AH2638" t="str">
        <f>_xlfn.IFNA(VLOOKUP(Sales_Transactions[[#This Row],[Order ID]],Returned_Items[#All],2,FALSE),"Not Returned")</f>
        <v>Not Returned</v>
      </c>
    </row>
    <row r="2639" spans="1:34" x14ac:dyDescent="0.25">
      <c r="A2639">
        <v>31873</v>
      </c>
      <c r="C2639" t="s">
        <v>692</v>
      </c>
      <c r="D2639" s="2" t="str">
        <f>TEXT(MID(Sales_Transactions[[#This Row],[Order Date]],2,5),"d/m/yyy")</f>
        <v>8/11/2009</v>
      </c>
      <c r="E2639" s="2" t="str">
        <f>TEXT(MID(Sales_Transactions[[#This Row],[Order Date]],2,5),"d")</f>
        <v>8</v>
      </c>
      <c r="F2639" s="2" t="str">
        <f>TEXT(MID(Sales_Transactions[[#This Row],[Order Date]],2,5),"m")</f>
        <v>11</v>
      </c>
      <c r="G2639" s="2" t="str">
        <f>TEXT(MID(Sales_Transactions[[#This Row],[Order Date]],2,5),"yyy")</f>
        <v>2009</v>
      </c>
      <c r="H2639" s="2" t="str">
        <f>TEXT(MID(Sales_Transactions[[#This Row],[Order Date]],2,5),"yyy/m")</f>
        <v>2009/11</v>
      </c>
      <c r="I2639" t="s">
        <v>22</v>
      </c>
      <c r="J2639">
        <f t="shared" si="246"/>
        <v>2</v>
      </c>
      <c r="K2639" s="2">
        <v>42</v>
      </c>
      <c r="L2639" s="3">
        <v>236.89</v>
      </c>
      <c r="M2639" s="4">
        <v>0</v>
      </c>
      <c r="N2639" s="5" t="s">
        <v>23</v>
      </c>
      <c r="O2639" s="3">
        <v>-125.29</v>
      </c>
      <c r="P2639" s="3">
        <v>5.28</v>
      </c>
      <c r="Q2639" s="3">
        <v>6.26</v>
      </c>
      <c r="R2639" s="5" t="s">
        <v>1520</v>
      </c>
      <c r="S2639" s="5" t="s">
        <v>2505</v>
      </c>
      <c r="T2639" s="5" t="str">
        <f t="shared" si="247"/>
        <v>Shahid Collister</v>
      </c>
      <c r="U2639" t="s">
        <v>1988</v>
      </c>
      <c r="V2639" s="5" t="s">
        <v>74</v>
      </c>
      <c r="W2639" s="5" t="s">
        <v>28</v>
      </c>
      <c r="X2639" s="5" t="s">
        <v>75</v>
      </c>
      <c r="Y2639" s="5" t="s">
        <v>976</v>
      </c>
      <c r="Z2639" s="5" t="s">
        <v>43</v>
      </c>
      <c r="AA2639" s="4">
        <v>0.4</v>
      </c>
      <c r="AB2639" s="1">
        <v>40132</v>
      </c>
      <c r="AC2639" s="1">
        <v>28011</v>
      </c>
      <c r="AD2639">
        <f t="shared" si="248"/>
        <v>7</v>
      </c>
      <c r="AE2639">
        <f t="shared" ca="1" si="249"/>
        <v>47</v>
      </c>
      <c r="AF2639" t="str">
        <f t="shared" ca="1" si="250"/>
        <v>18-64</v>
      </c>
      <c r="AG2639" s="3">
        <f t="shared" si="251"/>
        <v>0.27476190476190476</v>
      </c>
      <c r="AH2639" t="str">
        <f>_xlfn.IFNA(VLOOKUP(Sales_Transactions[[#This Row],[Order ID]],Returned_Items[#All],2,FALSE),"Not Returned")</f>
        <v>Not Returned</v>
      </c>
    </row>
    <row r="2640" spans="1:34" x14ac:dyDescent="0.25">
      <c r="A2640">
        <v>32000</v>
      </c>
      <c r="C2640" t="s">
        <v>1540</v>
      </c>
      <c r="D2640" s="2" t="str">
        <f>TEXT(MID(Sales_Transactions[[#This Row],[Order Date]],2,5),"d/m/yyy")</f>
        <v>13/9/2012</v>
      </c>
      <c r="E2640" s="2" t="str">
        <f>TEXT(MID(Sales_Transactions[[#This Row],[Order Date]],2,5),"d")</f>
        <v>13</v>
      </c>
      <c r="F2640" s="2" t="str">
        <f>TEXT(MID(Sales_Transactions[[#This Row],[Order Date]],2,5),"m")</f>
        <v>9</v>
      </c>
      <c r="G2640" s="2" t="str">
        <f>TEXT(MID(Sales_Transactions[[#This Row],[Order Date]],2,5),"yyy")</f>
        <v>2012</v>
      </c>
      <c r="H2640" s="2" t="str">
        <f>TEXT(MID(Sales_Transactions[[#This Row],[Order Date]],2,5),"yyy/m")</f>
        <v>2012/9</v>
      </c>
      <c r="I2640" t="s">
        <v>22</v>
      </c>
      <c r="J2640">
        <f t="shared" si="246"/>
        <v>2</v>
      </c>
      <c r="K2640" s="2">
        <v>49</v>
      </c>
      <c r="L2640" s="3">
        <v>162.16</v>
      </c>
      <c r="M2640" s="4">
        <v>0.05</v>
      </c>
      <c r="N2640" s="5" t="s">
        <v>23</v>
      </c>
      <c r="O2640" s="3">
        <v>24.95</v>
      </c>
      <c r="P2640" s="3">
        <v>3.29</v>
      </c>
      <c r="Q2640" s="3">
        <v>1.35</v>
      </c>
      <c r="R2640" s="5" t="s">
        <v>2588</v>
      </c>
      <c r="S2640" s="5" t="s">
        <v>2129</v>
      </c>
      <c r="T2640" s="5" t="str">
        <f t="shared" si="247"/>
        <v>Victoria Wilson</v>
      </c>
      <c r="U2640" t="s">
        <v>1988</v>
      </c>
      <c r="V2640" s="5" t="s">
        <v>74</v>
      </c>
      <c r="W2640" s="5" t="s">
        <v>28</v>
      </c>
      <c r="X2640" s="5" t="s">
        <v>82</v>
      </c>
      <c r="Y2640" s="5" t="s">
        <v>771</v>
      </c>
      <c r="Z2640" s="5" t="s">
        <v>84</v>
      </c>
      <c r="AA2640" s="4">
        <v>0.4</v>
      </c>
      <c r="AB2640" s="1">
        <v>41167</v>
      </c>
      <c r="AC2640" s="1">
        <v>27953</v>
      </c>
      <c r="AD2640">
        <f t="shared" si="248"/>
        <v>2</v>
      </c>
      <c r="AE2640">
        <f t="shared" ca="1" si="249"/>
        <v>48</v>
      </c>
      <c r="AF2640" t="str">
        <f t="shared" ca="1" si="250"/>
        <v>18-64</v>
      </c>
      <c r="AG2640" s="3">
        <f t="shared" si="251"/>
        <v>9.4660306122448995E-2</v>
      </c>
      <c r="AH2640" t="str">
        <f>_xlfn.IFNA(VLOOKUP(Sales_Transactions[[#This Row],[Order ID]],Returned_Items[#All],2,FALSE),"Not Returned")</f>
        <v>Not Returned</v>
      </c>
    </row>
    <row r="2641" spans="1:34" x14ac:dyDescent="0.25">
      <c r="A2641">
        <v>32000</v>
      </c>
      <c r="C2641" t="s">
        <v>1540</v>
      </c>
      <c r="D2641" s="2" t="str">
        <f>TEXT(MID(Sales_Transactions[[#This Row],[Order Date]],2,5),"d/m/yyy")</f>
        <v>13/9/2012</v>
      </c>
      <c r="E2641" s="2" t="str">
        <f>TEXT(MID(Sales_Transactions[[#This Row],[Order Date]],2,5),"d")</f>
        <v>13</v>
      </c>
      <c r="F2641" s="2" t="str">
        <f>TEXT(MID(Sales_Transactions[[#This Row],[Order Date]],2,5),"m")</f>
        <v>9</v>
      </c>
      <c r="G2641" s="2" t="str">
        <f>TEXT(MID(Sales_Transactions[[#This Row],[Order Date]],2,5),"yyy")</f>
        <v>2012</v>
      </c>
      <c r="H2641" s="2" t="str">
        <f>TEXT(MID(Sales_Transactions[[#This Row],[Order Date]],2,5),"yyy/m")</f>
        <v>2012/9</v>
      </c>
      <c r="I2641" t="s">
        <v>22</v>
      </c>
      <c r="J2641">
        <f t="shared" si="246"/>
        <v>2</v>
      </c>
      <c r="K2641" s="2">
        <v>26</v>
      </c>
      <c r="L2641" s="3">
        <v>15168.82</v>
      </c>
      <c r="M2641" s="4">
        <v>0.02</v>
      </c>
      <c r="N2641" s="5" t="s">
        <v>34</v>
      </c>
      <c r="O2641" s="3">
        <v>-1096.78</v>
      </c>
      <c r="P2641" s="3">
        <v>550.98</v>
      </c>
      <c r="Q2641" s="3">
        <v>147.12</v>
      </c>
      <c r="R2641" s="5" t="s">
        <v>2588</v>
      </c>
      <c r="S2641" s="5" t="s">
        <v>2129</v>
      </c>
      <c r="T2641" s="5" t="str">
        <f t="shared" si="247"/>
        <v>Victoria Wilson</v>
      </c>
      <c r="U2641" t="s">
        <v>1988</v>
      </c>
      <c r="V2641" s="5" t="s">
        <v>74</v>
      </c>
      <c r="W2641" s="5" t="s">
        <v>57</v>
      </c>
      <c r="X2641" s="5" t="s">
        <v>107</v>
      </c>
      <c r="Y2641" s="5" t="s">
        <v>1064</v>
      </c>
      <c r="Z2641" s="5" t="s">
        <v>106</v>
      </c>
      <c r="AA2641" s="4">
        <v>0.8</v>
      </c>
      <c r="AB2641" s="1">
        <v>41172</v>
      </c>
      <c r="AC2641" s="1">
        <v>27613</v>
      </c>
      <c r="AD2641">
        <f t="shared" si="248"/>
        <v>7</v>
      </c>
      <c r="AE2641">
        <f t="shared" ca="1" si="249"/>
        <v>49</v>
      </c>
      <c r="AF2641" t="str">
        <f t="shared" ca="1" si="250"/>
        <v>18-64</v>
      </c>
      <c r="AG2641" s="3">
        <f t="shared" si="251"/>
        <v>26.845761692307693</v>
      </c>
      <c r="AH2641" t="str">
        <f>_xlfn.IFNA(VLOOKUP(Sales_Transactions[[#This Row],[Order ID]],Returned_Items[#All],2,FALSE),"Not Returned")</f>
        <v>Not Returned</v>
      </c>
    </row>
    <row r="2642" spans="1:34" x14ac:dyDescent="0.25">
      <c r="A2642">
        <v>32737</v>
      </c>
      <c r="C2642" t="s">
        <v>2590</v>
      </c>
      <c r="D2642" s="2" t="str">
        <f>TEXT(MID(Sales_Transactions[[#This Row],[Order Date]],2,5),"d/m/yyy")</f>
        <v>28/10/2009</v>
      </c>
      <c r="E2642" s="2" t="str">
        <f>TEXT(MID(Sales_Transactions[[#This Row],[Order Date]],2,5),"d")</f>
        <v>28</v>
      </c>
      <c r="F2642" s="2" t="str">
        <f>TEXT(MID(Sales_Transactions[[#This Row],[Order Date]],2,5),"m")</f>
        <v>10</v>
      </c>
      <c r="G2642" s="2" t="str">
        <f>TEXT(MID(Sales_Transactions[[#This Row],[Order Date]],2,5),"yyy")</f>
        <v>2009</v>
      </c>
      <c r="H2642" s="2" t="str">
        <f>TEXT(MID(Sales_Transactions[[#This Row],[Order Date]],2,5),"yyy/m")</f>
        <v>2009/10</v>
      </c>
      <c r="I2642" t="s">
        <v>33</v>
      </c>
      <c r="J2642">
        <f t="shared" si="246"/>
        <v>4</v>
      </c>
      <c r="K2642" s="2">
        <v>14</v>
      </c>
      <c r="L2642" s="3">
        <v>367.11</v>
      </c>
      <c r="M2642" s="4">
        <v>0.09</v>
      </c>
      <c r="N2642" s="5" t="s">
        <v>23</v>
      </c>
      <c r="O2642" s="3">
        <v>116.8</v>
      </c>
      <c r="P2642" s="3">
        <v>28.53</v>
      </c>
      <c r="Q2642" s="3">
        <v>1.49</v>
      </c>
      <c r="R2642" s="5" t="s">
        <v>2588</v>
      </c>
      <c r="S2642" s="5" t="s">
        <v>2129</v>
      </c>
      <c r="T2642" s="5" t="str">
        <f t="shared" si="247"/>
        <v>Victoria Wilson</v>
      </c>
      <c r="U2642" t="s">
        <v>1988</v>
      </c>
      <c r="V2642" s="5" t="s">
        <v>74</v>
      </c>
      <c r="W2642" s="5" t="s">
        <v>28</v>
      </c>
      <c r="X2642" s="5" t="s">
        <v>41</v>
      </c>
      <c r="Y2642" s="5" t="s">
        <v>622</v>
      </c>
      <c r="Z2642" s="5" t="s">
        <v>43</v>
      </c>
      <c r="AA2642" s="4">
        <v>0.38</v>
      </c>
      <c r="AB2642" s="1">
        <v>40116</v>
      </c>
      <c r="AC2642" s="1">
        <v>27501</v>
      </c>
      <c r="AD2642">
        <f t="shared" si="248"/>
        <v>2</v>
      </c>
      <c r="AE2642">
        <f t="shared" ca="1" si="249"/>
        <v>49</v>
      </c>
      <c r="AF2642" t="str">
        <f t="shared" ca="1" si="250"/>
        <v>18-64</v>
      </c>
      <c r="AG2642" s="3">
        <f t="shared" si="251"/>
        <v>2.1424516428571425</v>
      </c>
      <c r="AH2642" t="str">
        <f>_xlfn.IFNA(VLOOKUP(Sales_Transactions[[#This Row],[Order ID]],Returned_Items[#All],2,FALSE),"Not Returned")</f>
        <v>Not Returned</v>
      </c>
    </row>
    <row r="2643" spans="1:34" x14ac:dyDescent="0.25">
      <c r="A2643">
        <v>35012</v>
      </c>
      <c r="C2643" t="s">
        <v>85</v>
      </c>
      <c r="D2643" s="2" t="str">
        <f>TEXT(MID(Sales_Transactions[[#This Row],[Order Date]],2,5),"d/m/yyy")</f>
        <v>8/6/2012</v>
      </c>
      <c r="E2643" s="2" t="str">
        <f>TEXT(MID(Sales_Transactions[[#This Row],[Order Date]],2,5),"d")</f>
        <v>8</v>
      </c>
      <c r="F2643" s="2" t="str">
        <f>TEXT(MID(Sales_Transactions[[#This Row],[Order Date]],2,5),"m")</f>
        <v>6</v>
      </c>
      <c r="G2643" s="2" t="str">
        <f>TEXT(MID(Sales_Transactions[[#This Row],[Order Date]],2,5),"yyy")</f>
        <v>2012</v>
      </c>
      <c r="H2643" s="2" t="str">
        <f>TEXT(MID(Sales_Transactions[[#This Row],[Order Date]],2,5),"yyy/m")</f>
        <v>2012/6</v>
      </c>
      <c r="I2643" t="s">
        <v>78</v>
      </c>
      <c r="J2643">
        <f t="shared" si="246"/>
        <v>3</v>
      </c>
      <c r="K2643" s="2">
        <v>10</v>
      </c>
      <c r="L2643" s="3">
        <v>126.79</v>
      </c>
      <c r="M2643" s="4">
        <v>0.04</v>
      </c>
      <c r="N2643" s="5" t="s">
        <v>23</v>
      </c>
      <c r="O2643" s="3">
        <v>-16.38</v>
      </c>
      <c r="P2643" s="3">
        <v>11.97</v>
      </c>
      <c r="Q2643" s="3">
        <v>4.9800000000000004</v>
      </c>
      <c r="R2643" s="5" t="s">
        <v>375</v>
      </c>
      <c r="S2643" s="5" t="s">
        <v>2538</v>
      </c>
      <c r="T2643" s="5" t="str">
        <f t="shared" si="247"/>
        <v>Thomas Boland</v>
      </c>
      <c r="U2643" t="s">
        <v>1988</v>
      </c>
      <c r="V2643" s="5" t="s">
        <v>47</v>
      </c>
      <c r="W2643" s="5" t="s">
        <v>28</v>
      </c>
      <c r="X2643" s="5" t="s">
        <v>38</v>
      </c>
      <c r="Y2643" s="5" t="s">
        <v>431</v>
      </c>
      <c r="Z2643" s="5" t="s">
        <v>43</v>
      </c>
      <c r="AA2643" s="4">
        <v>0.57999999999999996</v>
      </c>
      <c r="AB2643" s="1">
        <v>41068</v>
      </c>
      <c r="AC2643" s="1">
        <v>27167</v>
      </c>
      <c r="AD2643">
        <f t="shared" si="248"/>
        <v>0</v>
      </c>
      <c r="AE2643">
        <f t="shared" ca="1" si="249"/>
        <v>50</v>
      </c>
      <c r="AF2643" t="str">
        <f t="shared" ca="1" si="250"/>
        <v>18-64</v>
      </c>
      <c r="AG2643" s="3">
        <f t="shared" si="251"/>
        <v>1.6945212000000001</v>
      </c>
      <c r="AH2643" t="str">
        <f>_xlfn.IFNA(VLOOKUP(Sales_Transactions[[#This Row],[Order ID]],Returned_Items[#All],2,FALSE),"Not Returned")</f>
        <v>Not Returned</v>
      </c>
    </row>
    <row r="2644" spans="1:34" x14ac:dyDescent="0.25">
      <c r="A2644">
        <v>35012</v>
      </c>
      <c r="C2644" t="s">
        <v>85</v>
      </c>
      <c r="D2644" s="2" t="str">
        <f>TEXT(MID(Sales_Transactions[[#This Row],[Order Date]],2,5),"d/m/yyy")</f>
        <v>8/6/2012</v>
      </c>
      <c r="E2644" s="2" t="str">
        <f>TEXT(MID(Sales_Transactions[[#This Row],[Order Date]],2,5),"d")</f>
        <v>8</v>
      </c>
      <c r="F2644" s="2" t="str">
        <f>TEXT(MID(Sales_Transactions[[#This Row],[Order Date]],2,5),"m")</f>
        <v>6</v>
      </c>
      <c r="G2644" s="2" t="str">
        <f>TEXT(MID(Sales_Transactions[[#This Row],[Order Date]],2,5),"yyy")</f>
        <v>2012</v>
      </c>
      <c r="H2644" s="2" t="str">
        <f>TEXT(MID(Sales_Transactions[[#This Row],[Order Date]],2,5),"yyy/m")</f>
        <v>2012/6</v>
      </c>
      <c r="I2644" t="s">
        <v>78</v>
      </c>
      <c r="J2644">
        <f t="shared" si="246"/>
        <v>3</v>
      </c>
      <c r="K2644" s="2">
        <v>11</v>
      </c>
      <c r="L2644" s="3">
        <v>1770.2014999999999</v>
      </c>
      <c r="M2644" s="4">
        <v>0.08</v>
      </c>
      <c r="N2644" s="5" t="s">
        <v>23</v>
      </c>
      <c r="O2644" s="3">
        <v>-165.95</v>
      </c>
      <c r="P2644" s="3">
        <v>195.99</v>
      </c>
      <c r="Q2644" s="3">
        <v>4.2</v>
      </c>
      <c r="R2644" s="5" t="s">
        <v>375</v>
      </c>
      <c r="S2644" s="5" t="s">
        <v>2538</v>
      </c>
      <c r="T2644" s="5" t="str">
        <f t="shared" si="247"/>
        <v>Thomas Boland</v>
      </c>
      <c r="U2644" t="s">
        <v>1988</v>
      </c>
      <c r="V2644" s="5" t="s">
        <v>47</v>
      </c>
      <c r="W2644" s="5" t="s">
        <v>48</v>
      </c>
      <c r="X2644" s="5" t="s">
        <v>49</v>
      </c>
      <c r="Y2644" s="5" t="s">
        <v>1793</v>
      </c>
      <c r="Z2644" s="5" t="s">
        <v>43</v>
      </c>
      <c r="AA2644" s="4">
        <v>0.56000000000000005</v>
      </c>
      <c r="AB2644" s="1">
        <v>41069</v>
      </c>
      <c r="AC2644" s="1">
        <v>27312</v>
      </c>
      <c r="AD2644">
        <f t="shared" si="248"/>
        <v>1</v>
      </c>
      <c r="AE2644">
        <f t="shared" ca="1" si="249"/>
        <v>49</v>
      </c>
      <c r="AF2644" t="str">
        <f t="shared" ca="1" si="250"/>
        <v>18-64</v>
      </c>
      <c r="AG2644" s="3">
        <f t="shared" si="251"/>
        <v>18.184837090909092</v>
      </c>
      <c r="AH2644" t="str">
        <f>_xlfn.IFNA(VLOOKUP(Sales_Transactions[[#This Row],[Order ID]],Returned_Items[#All],2,FALSE),"Not Returned")</f>
        <v>Not Returned</v>
      </c>
    </row>
    <row r="2645" spans="1:34" x14ac:dyDescent="0.25">
      <c r="A2645">
        <v>35042</v>
      </c>
      <c r="C2645" t="s">
        <v>1030</v>
      </c>
      <c r="D2645" s="2" t="str">
        <f>TEXT(MID(Sales_Transactions[[#This Row],[Order Date]],2,5),"d/m/yyy")</f>
        <v>2/12/2010</v>
      </c>
      <c r="E2645" s="2" t="str">
        <f>TEXT(MID(Sales_Transactions[[#This Row],[Order Date]],2,5),"d")</f>
        <v>2</v>
      </c>
      <c r="F2645" s="2" t="str">
        <f>TEXT(MID(Sales_Transactions[[#This Row],[Order Date]],2,5),"m")</f>
        <v>12</v>
      </c>
      <c r="G2645" s="2" t="str">
        <f>TEXT(MID(Sales_Transactions[[#This Row],[Order Date]],2,5),"yyy")</f>
        <v>2010</v>
      </c>
      <c r="H2645" s="2" t="str">
        <f>TEXT(MID(Sales_Transactions[[#This Row],[Order Date]],2,5),"yyy/m")</f>
        <v>2010/12</v>
      </c>
      <c r="I2645" t="s">
        <v>52</v>
      </c>
      <c r="J2645">
        <f t="shared" si="246"/>
        <v>1</v>
      </c>
      <c r="K2645" s="2">
        <v>23</v>
      </c>
      <c r="L2645" s="3">
        <v>1196.8599999999999</v>
      </c>
      <c r="M2645" s="4">
        <v>0.06</v>
      </c>
      <c r="N2645" s="5" t="s">
        <v>23</v>
      </c>
      <c r="O2645" s="3">
        <v>-12.51</v>
      </c>
      <c r="P2645" s="3">
        <v>50.98</v>
      </c>
      <c r="Q2645" s="3">
        <v>6.5</v>
      </c>
      <c r="R2645" s="5" t="s">
        <v>1775</v>
      </c>
      <c r="S2645" s="5" t="s">
        <v>2535</v>
      </c>
      <c r="T2645" s="5" t="str">
        <f t="shared" si="247"/>
        <v>Michael Dominguez</v>
      </c>
      <c r="U2645" t="s">
        <v>1988</v>
      </c>
      <c r="V2645" s="5" t="s">
        <v>74</v>
      </c>
      <c r="W2645" s="5" t="s">
        <v>48</v>
      </c>
      <c r="X2645" s="5" t="s">
        <v>87</v>
      </c>
      <c r="Y2645" s="5" t="s">
        <v>280</v>
      </c>
      <c r="Z2645" s="5" t="s">
        <v>43</v>
      </c>
      <c r="AA2645" s="4">
        <v>0.73</v>
      </c>
      <c r="AB2645" s="1">
        <v>40515</v>
      </c>
      <c r="AC2645" s="1">
        <v>27308</v>
      </c>
      <c r="AD2645">
        <f t="shared" si="248"/>
        <v>1</v>
      </c>
      <c r="AE2645">
        <f t="shared" ca="1" si="249"/>
        <v>49</v>
      </c>
      <c r="AF2645" t="str">
        <f t="shared" ca="1" si="250"/>
        <v>18-64</v>
      </c>
      <c r="AG2645" s="3">
        <f t="shared" si="251"/>
        <v>2.4978005217391304</v>
      </c>
      <c r="AH2645" t="str">
        <f>_xlfn.IFNA(VLOOKUP(Sales_Transactions[[#This Row],[Order ID]],Returned_Items[#All],2,FALSE),"Not Returned")</f>
        <v>Not Returned</v>
      </c>
    </row>
    <row r="2646" spans="1:34" x14ac:dyDescent="0.25">
      <c r="A2646">
        <v>35713</v>
      </c>
      <c r="C2646" t="s">
        <v>2042</v>
      </c>
      <c r="D2646" s="2" t="str">
        <f>TEXT(MID(Sales_Transactions[[#This Row],[Order Date]],2,5),"d/m/yyy")</f>
        <v>17/10/2012</v>
      </c>
      <c r="E2646" s="2" t="str">
        <f>TEXT(MID(Sales_Transactions[[#This Row],[Order Date]],2,5),"d")</f>
        <v>17</v>
      </c>
      <c r="F2646" s="2" t="str">
        <f>TEXT(MID(Sales_Transactions[[#This Row],[Order Date]],2,5),"m")</f>
        <v>10</v>
      </c>
      <c r="G2646" s="2" t="str">
        <f>TEXT(MID(Sales_Transactions[[#This Row],[Order Date]],2,5),"yyy")</f>
        <v>2012</v>
      </c>
      <c r="H2646" s="2" t="str">
        <f>TEXT(MID(Sales_Transactions[[#This Row],[Order Date]],2,5),"yyy/m")</f>
        <v>2012/10</v>
      </c>
      <c r="I2646" t="s">
        <v>78</v>
      </c>
      <c r="J2646">
        <f t="shared" si="246"/>
        <v>3</v>
      </c>
      <c r="K2646" s="2">
        <v>49</v>
      </c>
      <c r="L2646" s="3">
        <v>1355.47</v>
      </c>
      <c r="M2646" s="4">
        <v>0.04</v>
      </c>
      <c r="N2646" s="5" t="s">
        <v>23</v>
      </c>
      <c r="O2646" s="3">
        <v>590.04</v>
      </c>
      <c r="P2646" s="3">
        <v>28.53</v>
      </c>
      <c r="Q2646" s="3">
        <v>1.49</v>
      </c>
      <c r="R2646" s="5" t="s">
        <v>2547</v>
      </c>
      <c r="S2646" s="5" t="s">
        <v>2548</v>
      </c>
      <c r="T2646" s="5" t="str">
        <f t="shared" si="247"/>
        <v>Phillip Breyer</v>
      </c>
      <c r="U2646" t="s">
        <v>1988</v>
      </c>
      <c r="V2646" s="5" t="s">
        <v>47</v>
      </c>
      <c r="W2646" s="5" t="s">
        <v>28</v>
      </c>
      <c r="X2646" s="5" t="s">
        <v>41</v>
      </c>
      <c r="Y2646" s="5" t="s">
        <v>622</v>
      </c>
      <c r="Z2646" s="5" t="s">
        <v>43</v>
      </c>
      <c r="AA2646" s="4">
        <v>0.38</v>
      </c>
      <c r="AB2646" s="1">
        <v>41199</v>
      </c>
      <c r="AC2646" s="1">
        <v>27121</v>
      </c>
      <c r="AD2646">
        <f t="shared" si="248"/>
        <v>0</v>
      </c>
      <c r="AE2646">
        <f t="shared" ca="1" si="249"/>
        <v>50</v>
      </c>
      <c r="AF2646" t="str">
        <f t="shared" ca="1" si="250"/>
        <v>18-64</v>
      </c>
      <c r="AG2646" s="3">
        <f t="shared" si="251"/>
        <v>0.61242016326530613</v>
      </c>
      <c r="AH2646" t="str">
        <f>_xlfn.IFNA(VLOOKUP(Sales_Transactions[[#This Row],[Order ID]],Returned_Items[#All],2,FALSE),"Not Returned")</f>
        <v>Not Returned</v>
      </c>
    </row>
    <row r="2647" spans="1:34" x14ac:dyDescent="0.25">
      <c r="A2647">
        <v>36229</v>
      </c>
      <c r="C2647" t="s">
        <v>1496</v>
      </c>
      <c r="D2647" s="2" t="str">
        <f>TEXT(MID(Sales_Transactions[[#This Row],[Order Date]],2,5),"d/m/yyy")</f>
        <v>21/9/2012</v>
      </c>
      <c r="E2647" s="2" t="str">
        <f>TEXT(MID(Sales_Transactions[[#This Row],[Order Date]],2,5),"d")</f>
        <v>21</v>
      </c>
      <c r="F2647" s="2" t="str">
        <f>TEXT(MID(Sales_Transactions[[#This Row],[Order Date]],2,5),"m")</f>
        <v>9</v>
      </c>
      <c r="G2647" s="2" t="str">
        <f>TEXT(MID(Sales_Transactions[[#This Row],[Order Date]],2,5),"yyy")</f>
        <v>2012</v>
      </c>
      <c r="H2647" s="2" t="str">
        <f>TEXT(MID(Sales_Transactions[[#This Row],[Order Date]],2,5),"yyy/m")</f>
        <v>2012/9</v>
      </c>
      <c r="I2647" t="s">
        <v>52</v>
      </c>
      <c r="J2647">
        <f t="shared" si="246"/>
        <v>1</v>
      </c>
      <c r="K2647" s="2">
        <v>12</v>
      </c>
      <c r="L2647" s="3">
        <v>1465.29</v>
      </c>
      <c r="M2647" s="4">
        <v>0.02</v>
      </c>
      <c r="N2647" s="5" t="s">
        <v>23</v>
      </c>
      <c r="O2647" s="3">
        <v>373.5</v>
      </c>
      <c r="P2647" s="3">
        <v>120.97</v>
      </c>
      <c r="Q2647" s="3">
        <v>7.11</v>
      </c>
      <c r="R2647" s="5" t="s">
        <v>1561</v>
      </c>
      <c r="S2647" s="5" t="s">
        <v>1373</v>
      </c>
      <c r="T2647" s="5" t="str">
        <f t="shared" si="247"/>
        <v>Patrick O'Donnell</v>
      </c>
      <c r="U2647" t="s">
        <v>1988</v>
      </c>
      <c r="V2647" s="5" t="s">
        <v>74</v>
      </c>
      <c r="W2647" s="5" t="s">
        <v>48</v>
      </c>
      <c r="X2647" s="5" t="s">
        <v>324</v>
      </c>
      <c r="Y2647" s="5" t="s">
        <v>325</v>
      </c>
      <c r="Z2647" s="5" t="s">
        <v>56</v>
      </c>
      <c r="AA2647" s="4">
        <v>0.36</v>
      </c>
      <c r="AB2647" s="1">
        <v>41176</v>
      </c>
      <c r="AC2647" s="1">
        <v>27288</v>
      </c>
      <c r="AD2647">
        <f t="shared" si="248"/>
        <v>3</v>
      </c>
      <c r="AE2647">
        <f t="shared" ca="1" si="249"/>
        <v>49</v>
      </c>
      <c r="AF2647" t="str">
        <f t="shared" ca="1" si="250"/>
        <v>18-64</v>
      </c>
      <c r="AG2647" s="3">
        <f t="shared" si="251"/>
        <v>10.671317166666668</v>
      </c>
      <c r="AH2647" t="str">
        <f>_xlfn.IFNA(VLOOKUP(Sales_Transactions[[#This Row],[Order ID]],Returned_Items[#All],2,FALSE),"Not Returned")</f>
        <v>Not Returned</v>
      </c>
    </row>
    <row r="2648" spans="1:34" x14ac:dyDescent="0.25">
      <c r="A2648">
        <v>36229</v>
      </c>
      <c r="C2648" t="s">
        <v>1496</v>
      </c>
      <c r="D2648" s="2" t="str">
        <f>TEXT(MID(Sales_Transactions[[#This Row],[Order Date]],2,5),"d/m/yyy")</f>
        <v>21/9/2012</v>
      </c>
      <c r="E2648" s="2" t="str">
        <f>TEXT(MID(Sales_Transactions[[#This Row],[Order Date]],2,5),"d")</f>
        <v>21</v>
      </c>
      <c r="F2648" s="2" t="str">
        <f>TEXT(MID(Sales_Transactions[[#This Row],[Order Date]],2,5),"m")</f>
        <v>9</v>
      </c>
      <c r="G2648" s="2" t="str">
        <f>TEXT(MID(Sales_Transactions[[#This Row],[Order Date]],2,5),"yyy")</f>
        <v>2012</v>
      </c>
      <c r="H2648" s="2" t="str">
        <f>TEXT(MID(Sales_Transactions[[#This Row],[Order Date]],2,5),"yyy/m")</f>
        <v>2012/9</v>
      </c>
      <c r="I2648" t="s">
        <v>52</v>
      </c>
      <c r="J2648">
        <f t="shared" si="246"/>
        <v>1</v>
      </c>
      <c r="K2648" s="2">
        <v>24</v>
      </c>
      <c r="L2648" s="3">
        <v>3590.33</v>
      </c>
      <c r="M2648" s="4">
        <v>0.01</v>
      </c>
      <c r="N2648" s="5" t="s">
        <v>34</v>
      </c>
      <c r="O2648" s="3">
        <v>-31.73</v>
      </c>
      <c r="P2648" s="3">
        <v>146.34</v>
      </c>
      <c r="Q2648" s="3">
        <v>43.75</v>
      </c>
      <c r="R2648" s="5" t="s">
        <v>1561</v>
      </c>
      <c r="S2648" s="5" t="s">
        <v>1373</v>
      </c>
      <c r="T2648" s="5" t="str">
        <f t="shared" si="247"/>
        <v>Patrick O'Donnell</v>
      </c>
      <c r="U2648" t="s">
        <v>1988</v>
      </c>
      <c r="V2648" s="5" t="s">
        <v>74</v>
      </c>
      <c r="W2648" s="5" t="s">
        <v>57</v>
      </c>
      <c r="X2648" s="5" t="s">
        <v>107</v>
      </c>
      <c r="Y2648" s="5" t="s">
        <v>314</v>
      </c>
      <c r="Z2648" s="5" t="s">
        <v>106</v>
      </c>
      <c r="AA2648" s="4">
        <v>0.65</v>
      </c>
      <c r="AB2648" s="1">
        <v>41175</v>
      </c>
      <c r="AC2648" s="1">
        <v>27311</v>
      </c>
      <c r="AD2648">
        <f t="shared" si="248"/>
        <v>2</v>
      </c>
      <c r="AE2648">
        <f t="shared" ca="1" si="249"/>
        <v>49</v>
      </c>
      <c r="AF2648" t="str">
        <f t="shared" ca="1" si="250"/>
        <v>18-64</v>
      </c>
      <c r="AG2648" s="3">
        <f t="shared" si="251"/>
        <v>7.9198069166666665</v>
      </c>
      <c r="AH2648" t="str">
        <f>_xlfn.IFNA(VLOOKUP(Sales_Transactions[[#This Row],[Order ID]],Returned_Items[#All],2,FALSE),"Not Returned")</f>
        <v>Not Returned</v>
      </c>
    </row>
    <row r="2649" spans="1:34" x14ac:dyDescent="0.25">
      <c r="A2649">
        <v>36933</v>
      </c>
      <c r="C2649" t="s">
        <v>2591</v>
      </c>
      <c r="D2649" s="2" t="str">
        <f>TEXT(MID(Sales_Transactions[[#This Row],[Order Date]],2,5),"d/m/yyy")</f>
        <v>12/7/2011</v>
      </c>
      <c r="E2649" s="2" t="str">
        <f>TEXT(MID(Sales_Transactions[[#This Row],[Order Date]],2,5),"d")</f>
        <v>12</v>
      </c>
      <c r="F2649" s="2" t="str">
        <f>TEXT(MID(Sales_Transactions[[#This Row],[Order Date]],2,5),"m")</f>
        <v>7</v>
      </c>
      <c r="G2649" s="2" t="str">
        <f>TEXT(MID(Sales_Transactions[[#This Row],[Order Date]],2,5),"yyy")</f>
        <v>2011</v>
      </c>
      <c r="H2649" s="2" t="str">
        <f>TEXT(MID(Sales_Transactions[[#This Row],[Order Date]],2,5),"yyy/m")</f>
        <v>2011/7</v>
      </c>
      <c r="I2649" t="s">
        <v>33</v>
      </c>
      <c r="J2649">
        <f t="shared" si="246"/>
        <v>4</v>
      </c>
      <c r="K2649" s="2">
        <v>32</v>
      </c>
      <c r="L2649" s="3">
        <v>115.81</v>
      </c>
      <c r="M2649" s="4">
        <v>7.0000000000000007E-2</v>
      </c>
      <c r="N2649" s="5" t="s">
        <v>23</v>
      </c>
      <c r="O2649" s="3">
        <v>47.56</v>
      </c>
      <c r="P2649" s="3">
        <v>3.69</v>
      </c>
      <c r="Q2649" s="3">
        <v>0.5</v>
      </c>
      <c r="R2649" s="5" t="s">
        <v>2544</v>
      </c>
      <c r="S2649" s="5" t="s">
        <v>2545</v>
      </c>
      <c r="T2649" s="5" t="str">
        <f t="shared" si="247"/>
        <v>Todd Boyes</v>
      </c>
      <c r="U2649" t="s">
        <v>1988</v>
      </c>
      <c r="V2649" s="5" t="s">
        <v>27</v>
      </c>
      <c r="W2649" s="5" t="s">
        <v>28</v>
      </c>
      <c r="X2649" s="5" t="s">
        <v>115</v>
      </c>
      <c r="Y2649" s="5" t="s">
        <v>2592</v>
      </c>
      <c r="Z2649" s="5" t="s">
        <v>43</v>
      </c>
      <c r="AA2649" s="4">
        <v>0.38</v>
      </c>
      <c r="AB2649" s="1">
        <v>40737</v>
      </c>
      <c r="AC2649" s="1">
        <v>27193</v>
      </c>
      <c r="AD2649">
        <f t="shared" si="248"/>
        <v>1</v>
      </c>
      <c r="AE2649">
        <f t="shared" ca="1" si="249"/>
        <v>50</v>
      </c>
      <c r="AF2649" t="str">
        <f t="shared" ca="1" si="250"/>
        <v>18-64</v>
      </c>
      <c r="AG2649" s="3">
        <f t="shared" si="251"/>
        <v>0.13085678125</v>
      </c>
      <c r="AH2649" t="str">
        <f>_xlfn.IFNA(VLOOKUP(Sales_Transactions[[#This Row],[Order ID]],Returned_Items[#All],2,FALSE),"Not Returned")</f>
        <v>Not Returned</v>
      </c>
    </row>
    <row r="2650" spans="1:34" x14ac:dyDescent="0.25">
      <c r="A2650">
        <v>37152</v>
      </c>
      <c r="C2650" t="s">
        <v>1114</v>
      </c>
      <c r="D2650" s="2" t="str">
        <f>TEXT(MID(Sales_Transactions[[#This Row],[Order Date]],2,5),"d/m/yyy")</f>
        <v>22/5/2011</v>
      </c>
      <c r="E2650" s="2" t="str">
        <f>TEXT(MID(Sales_Transactions[[#This Row],[Order Date]],2,5),"d")</f>
        <v>22</v>
      </c>
      <c r="F2650" s="2" t="str">
        <f>TEXT(MID(Sales_Transactions[[#This Row],[Order Date]],2,5),"m")</f>
        <v>5</v>
      </c>
      <c r="G2650" s="2" t="str">
        <f>TEXT(MID(Sales_Transactions[[#This Row],[Order Date]],2,5),"yyy")</f>
        <v>2011</v>
      </c>
      <c r="H2650" s="2" t="str">
        <f>TEXT(MID(Sales_Transactions[[#This Row],[Order Date]],2,5),"yyy/m")</f>
        <v>2011/5</v>
      </c>
      <c r="I2650" t="s">
        <v>78</v>
      </c>
      <c r="J2650">
        <f t="shared" si="246"/>
        <v>3</v>
      </c>
      <c r="K2650" s="2">
        <v>39</v>
      </c>
      <c r="L2650" s="3">
        <v>4647.6899999999996</v>
      </c>
      <c r="M2650" s="4">
        <v>0.02</v>
      </c>
      <c r="N2650" s="5" t="s">
        <v>34</v>
      </c>
      <c r="O2650" s="3">
        <v>182.53</v>
      </c>
      <c r="P2650" s="3">
        <v>113.98</v>
      </c>
      <c r="Q2650" s="3">
        <v>30</v>
      </c>
      <c r="R2650" s="5" t="s">
        <v>375</v>
      </c>
      <c r="S2650" s="5" t="s">
        <v>2538</v>
      </c>
      <c r="T2650" s="5" t="str">
        <f t="shared" si="247"/>
        <v>Thomas Boland</v>
      </c>
      <c r="U2650" t="s">
        <v>1988</v>
      </c>
      <c r="V2650" s="5" t="s">
        <v>47</v>
      </c>
      <c r="W2650" s="5" t="s">
        <v>57</v>
      </c>
      <c r="X2650" s="5" t="s">
        <v>154</v>
      </c>
      <c r="Y2650" s="5" t="s">
        <v>1461</v>
      </c>
      <c r="Z2650" s="5" t="s">
        <v>40</v>
      </c>
      <c r="AA2650" s="4">
        <v>0.69</v>
      </c>
      <c r="AB2650" s="1">
        <v>40687</v>
      </c>
      <c r="AC2650" s="1">
        <v>27311</v>
      </c>
      <c r="AD2650">
        <f t="shared" si="248"/>
        <v>2</v>
      </c>
      <c r="AE2650">
        <f t="shared" ca="1" si="249"/>
        <v>49</v>
      </c>
      <c r="AF2650" t="str">
        <f t="shared" ca="1" si="250"/>
        <v>18-64</v>
      </c>
      <c r="AG2650" s="3">
        <f t="shared" si="251"/>
        <v>3.6912103589743586</v>
      </c>
      <c r="AH2650" t="str">
        <f>_xlfn.IFNA(VLOOKUP(Sales_Transactions[[#This Row],[Order ID]],Returned_Items[#All],2,FALSE),"Not Returned")</f>
        <v>Not Returned</v>
      </c>
    </row>
    <row r="2651" spans="1:34" x14ac:dyDescent="0.25">
      <c r="A2651">
        <v>37152</v>
      </c>
      <c r="C2651" t="s">
        <v>1114</v>
      </c>
      <c r="D2651" s="2" t="str">
        <f>TEXT(MID(Sales_Transactions[[#This Row],[Order Date]],2,5),"d/m/yyy")</f>
        <v>22/5/2011</v>
      </c>
      <c r="E2651" s="2" t="str">
        <f>TEXT(MID(Sales_Transactions[[#This Row],[Order Date]],2,5),"d")</f>
        <v>22</v>
      </c>
      <c r="F2651" s="2" t="str">
        <f>TEXT(MID(Sales_Transactions[[#This Row],[Order Date]],2,5),"m")</f>
        <v>5</v>
      </c>
      <c r="G2651" s="2" t="str">
        <f>TEXT(MID(Sales_Transactions[[#This Row],[Order Date]],2,5),"yyy")</f>
        <v>2011</v>
      </c>
      <c r="H2651" s="2" t="str">
        <f>TEXT(MID(Sales_Transactions[[#This Row],[Order Date]],2,5),"yyy/m")</f>
        <v>2011/5</v>
      </c>
      <c r="I2651" t="s">
        <v>78</v>
      </c>
      <c r="J2651">
        <f t="shared" si="246"/>
        <v>3</v>
      </c>
      <c r="K2651" s="2">
        <v>45</v>
      </c>
      <c r="L2651" s="3">
        <v>2503.3265000000001</v>
      </c>
      <c r="M2651" s="4">
        <v>0.04</v>
      </c>
      <c r="N2651" s="5" t="s">
        <v>23</v>
      </c>
      <c r="O2651" s="3">
        <v>447.12</v>
      </c>
      <c r="P2651" s="3">
        <v>65.989999999999995</v>
      </c>
      <c r="Q2651" s="3">
        <v>8.8000000000000007</v>
      </c>
      <c r="R2651" s="5" t="s">
        <v>375</v>
      </c>
      <c r="S2651" s="5" t="s">
        <v>2538</v>
      </c>
      <c r="T2651" s="5" t="str">
        <f t="shared" si="247"/>
        <v>Thomas Boland</v>
      </c>
      <c r="U2651" t="s">
        <v>1988</v>
      </c>
      <c r="V2651" s="5" t="s">
        <v>47</v>
      </c>
      <c r="W2651" s="5" t="s">
        <v>48</v>
      </c>
      <c r="X2651" s="5" t="s">
        <v>49</v>
      </c>
      <c r="Y2651" s="5" t="s">
        <v>2007</v>
      </c>
      <c r="Z2651" s="5" t="s">
        <v>43</v>
      </c>
      <c r="AA2651" s="4">
        <v>0.57999999999999996</v>
      </c>
      <c r="AB2651" s="1">
        <v>40687</v>
      </c>
      <c r="AC2651" s="1">
        <v>27522</v>
      </c>
      <c r="AD2651">
        <f t="shared" si="248"/>
        <v>2</v>
      </c>
      <c r="AE2651">
        <f t="shared" ca="1" si="249"/>
        <v>49</v>
      </c>
      <c r="AF2651" t="str">
        <f t="shared" ca="1" si="250"/>
        <v>18-64</v>
      </c>
      <c r="AG2651" s="3">
        <f t="shared" si="251"/>
        <v>1.6614134222222219</v>
      </c>
      <c r="AH2651" t="str">
        <f>_xlfn.IFNA(VLOOKUP(Sales_Transactions[[#This Row],[Order ID]],Returned_Items[#All],2,FALSE),"Not Returned")</f>
        <v>Not Returned</v>
      </c>
    </row>
    <row r="2652" spans="1:34" x14ac:dyDescent="0.25">
      <c r="A2652">
        <v>37223</v>
      </c>
      <c r="C2652" t="s">
        <v>584</v>
      </c>
      <c r="D2652" s="2" t="str">
        <f>TEXT(MID(Sales_Transactions[[#This Row],[Order Date]],2,5),"d/m/yyy")</f>
        <v>10/11/2011</v>
      </c>
      <c r="E2652" s="2" t="str">
        <f>TEXT(MID(Sales_Transactions[[#This Row],[Order Date]],2,5),"d")</f>
        <v>10</v>
      </c>
      <c r="F2652" s="2" t="str">
        <f>TEXT(MID(Sales_Transactions[[#This Row],[Order Date]],2,5),"m")</f>
        <v>11</v>
      </c>
      <c r="G2652" s="2" t="str">
        <f>TEXT(MID(Sales_Transactions[[#This Row],[Order Date]],2,5),"yyy")</f>
        <v>2011</v>
      </c>
      <c r="H2652" s="2" t="str">
        <f>TEXT(MID(Sales_Transactions[[#This Row],[Order Date]],2,5),"yyy/m")</f>
        <v>2011/11</v>
      </c>
      <c r="I2652" t="s">
        <v>22</v>
      </c>
      <c r="J2652">
        <f t="shared" si="246"/>
        <v>2</v>
      </c>
      <c r="K2652" s="2">
        <v>21</v>
      </c>
      <c r="L2652" s="3">
        <v>2731.73</v>
      </c>
      <c r="M2652" s="4">
        <v>7.0000000000000007E-2</v>
      </c>
      <c r="N2652" s="5" t="s">
        <v>67</v>
      </c>
      <c r="O2652" s="3">
        <v>310.58999999999997</v>
      </c>
      <c r="P2652" s="3">
        <v>155.99</v>
      </c>
      <c r="Q2652" s="3">
        <v>8.99</v>
      </c>
      <c r="R2652" s="5" t="s">
        <v>2588</v>
      </c>
      <c r="S2652" s="5" t="s">
        <v>2129</v>
      </c>
      <c r="T2652" s="5" t="str">
        <f t="shared" si="247"/>
        <v>Victoria Wilson</v>
      </c>
      <c r="U2652" t="s">
        <v>1988</v>
      </c>
      <c r="V2652" s="5" t="s">
        <v>74</v>
      </c>
      <c r="W2652" s="5" t="s">
        <v>48</v>
      </c>
      <c r="X2652" s="5" t="s">
        <v>49</v>
      </c>
      <c r="Y2652" s="5" t="s">
        <v>113</v>
      </c>
      <c r="Z2652" s="5" t="s">
        <v>43</v>
      </c>
      <c r="AA2652" s="4">
        <v>0.57999999999999996</v>
      </c>
      <c r="AB2652" s="1">
        <v>40861</v>
      </c>
      <c r="AC2652" s="1">
        <v>27402</v>
      </c>
      <c r="AD2652">
        <f t="shared" si="248"/>
        <v>4</v>
      </c>
      <c r="AE2652">
        <f t="shared" ca="1" si="249"/>
        <v>49</v>
      </c>
      <c r="AF2652" t="str">
        <f t="shared" ca="1" si="250"/>
        <v>18-64</v>
      </c>
      <c r="AG2652" s="3">
        <f t="shared" si="251"/>
        <v>7.8509908095238101</v>
      </c>
      <c r="AH2652" t="str">
        <f>_xlfn.IFNA(VLOOKUP(Sales_Transactions[[#This Row],[Order ID]],Returned_Items[#All],2,FALSE),"Not Returned")</f>
        <v>Not Returned</v>
      </c>
    </row>
    <row r="2653" spans="1:34" x14ac:dyDescent="0.25">
      <c r="A2653">
        <v>37223</v>
      </c>
      <c r="C2653" t="s">
        <v>584</v>
      </c>
      <c r="D2653" s="2" t="str">
        <f>TEXT(MID(Sales_Transactions[[#This Row],[Order Date]],2,5),"d/m/yyy")</f>
        <v>10/11/2011</v>
      </c>
      <c r="E2653" s="2" t="str">
        <f>TEXT(MID(Sales_Transactions[[#This Row],[Order Date]],2,5),"d")</f>
        <v>10</v>
      </c>
      <c r="F2653" s="2" t="str">
        <f>TEXT(MID(Sales_Transactions[[#This Row],[Order Date]],2,5),"m")</f>
        <v>11</v>
      </c>
      <c r="G2653" s="2" t="str">
        <f>TEXT(MID(Sales_Transactions[[#This Row],[Order Date]],2,5),"yyy")</f>
        <v>2011</v>
      </c>
      <c r="H2653" s="2" t="str">
        <f>TEXT(MID(Sales_Transactions[[#This Row],[Order Date]],2,5),"yyy/m")</f>
        <v>2011/11</v>
      </c>
      <c r="I2653" t="s">
        <v>22</v>
      </c>
      <c r="J2653">
        <f t="shared" si="246"/>
        <v>2</v>
      </c>
      <c r="K2653" s="2">
        <v>40</v>
      </c>
      <c r="L2653" s="3">
        <v>679.52</v>
      </c>
      <c r="M2653" s="4">
        <v>0.09</v>
      </c>
      <c r="N2653" s="5" t="s">
        <v>23</v>
      </c>
      <c r="O2653" s="3">
        <v>-152.4</v>
      </c>
      <c r="P2653" s="3">
        <v>17.7</v>
      </c>
      <c r="Q2653" s="3">
        <v>9.4700000000000006</v>
      </c>
      <c r="R2653" s="5" t="s">
        <v>2588</v>
      </c>
      <c r="S2653" s="5" t="s">
        <v>2129</v>
      </c>
      <c r="T2653" s="5" t="str">
        <f t="shared" si="247"/>
        <v>Victoria Wilson</v>
      </c>
      <c r="U2653" t="s">
        <v>1988</v>
      </c>
      <c r="V2653" s="5" t="s">
        <v>74</v>
      </c>
      <c r="W2653" s="5" t="s">
        <v>28</v>
      </c>
      <c r="X2653" s="5" t="s">
        <v>29</v>
      </c>
      <c r="Y2653" s="5" t="s">
        <v>2593</v>
      </c>
      <c r="Z2653" s="5" t="s">
        <v>43</v>
      </c>
      <c r="AA2653" s="4">
        <v>0.59</v>
      </c>
      <c r="AB2653" s="1">
        <v>40864</v>
      </c>
      <c r="AC2653" s="1">
        <v>27643</v>
      </c>
      <c r="AD2653">
        <f t="shared" si="248"/>
        <v>7</v>
      </c>
      <c r="AE2653">
        <f t="shared" ca="1" si="249"/>
        <v>48</v>
      </c>
      <c r="AF2653" t="str">
        <f t="shared" ca="1" si="250"/>
        <v>18-64</v>
      </c>
      <c r="AG2653" s="3">
        <f t="shared" si="251"/>
        <v>0.67885174999999998</v>
      </c>
      <c r="AH2653" t="str">
        <f>_xlfn.IFNA(VLOOKUP(Sales_Transactions[[#This Row],[Order ID]],Returned_Items[#All],2,FALSE),"Not Returned")</f>
        <v>Not Returned</v>
      </c>
    </row>
    <row r="2654" spans="1:34" x14ac:dyDescent="0.25">
      <c r="A2654">
        <v>37223</v>
      </c>
      <c r="C2654" t="s">
        <v>584</v>
      </c>
      <c r="D2654" s="2" t="str">
        <f>TEXT(MID(Sales_Transactions[[#This Row],[Order Date]],2,5),"d/m/yyy")</f>
        <v>10/11/2011</v>
      </c>
      <c r="E2654" s="2" t="str">
        <f>TEXT(MID(Sales_Transactions[[#This Row],[Order Date]],2,5),"d")</f>
        <v>10</v>
      </c>
      <c r="F2654" s="2" t="str">
        <f>TEXT(MID(Sales_Transactions[[#This Row],[Order Date]],2,5),"m")</f>
        <v>11</v>
      </c>
      <c r="G2654" s="2" t="str">
        <f>TEXT(MID(Sales_Transactions[[#This Row],[Order Date]],2,5),"yyy")</f>
        <v>2011</v>
      </c>
      <c r="H2654" s="2" t="str">
        <f>TEXT(MID(Sales_Transactions[[#This Row],[Order Date]],2,5),"yyy/m")</f>
        <v>2011/11</v>
      </c>
      <c r="I2654" t="s">
        <v>22</v>
      </c>
      <c r="J2654">
        <f t="shared" si="246"/>
        <v>2</v>
      </c>
      <c r="K2654" s="2">
        <v>38</v>
      </c>
      <c r="L2654" s="3">
        <v>5176.2700000000004</v>
      </c>
      <c r="M2654" s="4">
        <v>0.01</v>
      </c>
      <c r="N2654" s="5" t="s">
        <v>23</v>
      </c>
      <c r="O2654" s="3">
        <v>-743.45</v>
      </c>
      <c r="P2654" s="3">
        <v>135.31</v>
      </c>
      <c r="Q2654" s="3">
        <v>35</v>
      </c>
      <c r="R2654" s="5" t="s">
        <v>2588</v>
      </c>
      <c r="S2654" s="5" t="s">
        <v>2129</v>
      </c>
      <c r="T2654" s="5" t="str">
        <f t="shared" si="247"/>
        <v>Victoria Wilson</v>
      </c>
      <c r="U2654" t="s">
        <v>1988</v>
      </c>
      <c r="V2654" s="5" t="s">
        <v>74</v>
      </c>
      <c r="W2654" s="5" t="s">
        <v>28</v>
      </c>
      <c r="X2654" s="5" t="s">
        <v>29</v>
      </c>
      <c r="Y2654" s="5" t="s">
        <v>2594</v>
      </c>
      <c r="Z2654" s="5" t="s">
        <v>31</v>
      </c>
      <c r="AA2654" s="4">
        <v>0.84</v>
      </c>
      <c r="AB2654" s="1">
        <v>40862</v>
      </c>
      <c r="AC2654" s="1">
        <v>16674</v>
      </c>
      <c r="AD2654">
        <f t="shared" si="248"/>
        <v>5</v>
      </c>
      <c r="AE2654">
        <f t="shared" ca="1" si="249"/>
        <v>78</v>
      </c>
      <c r="AF2654" t="str">
        <f t="shared" ca="1" si="250"/>
        <v>Over 65</v>
      </c>
      <c r="AG2654" s="3">
        <f t="shared" si="251"/>
        <v>4.4814860263157899</v>
      </c>
      <c r="AH2654" t="str">
        <f>_xlfn.IFNA(VLOOKUP(Sales_Transactions[[#This Row],[Order ID]],Returned_Items[#All],2,FALSE),"Not Returned")</f>
        <v>Not Returned</v>
      </c>
    </row>
    <row r="2655" spans="1:34" x14ac:dyDescent="0.25">
      <c r="A2655">
        <v>37254</v>
      </c>
      <c r="C2655" t="s">
        <v>2366</v>
      </c>
      <c r="D2655" s="2" t="str">
        <f>TEXT(MID(Sales_Transactions[[#This Row],[Order Date]],2,5),"d/m/yyy")</f>
        <v>18/9/2009</v>
      </c>
      <c r="E2655" s="2" t="str">
        <f>TEXT(MID(Sales_Transactions[[#This Row],[Order Date]],2,5),"d")</f>
        <v>18</v>
      </c>
      <c r="F2655" s="2" t="str">
        <f>TEXT(MID(Sales_Transactions[[#This Row],[Order Date]],2,5),"m")</f>
        <v>9</v>
      </c>
      <c r="G2655" s="2" t="str">
        <f>TEXT(MID(Sales_Transactions[[#This Row],[Order Date]],2,5),"yyy")</f>
        <v>2009</v>
      </c>
      <c r="H2655" s="2" t="str">
        <f>TEXT(MID(Sales_Transactions[[#This Row],[Order Date]],2,5),"yyy/m")</f>
        <v>2009/9</v>
      </c>
      <c r="I2655" t="s">
        <v>33</v>
      </c>
      <c r="J2655">
        <f t="shared" si="246"/>
        <v>4</v>
      </c>
      <c r="K2655" s="2">
        <v>28</v>
      </c>
      <c r="L2655" s="3">
        <v>739.94</v>
      </c>
      <c r="M2655" s="4">
        <v>0.01</v>
      </c>
      <c r="N2655" s="5" t="s">
        <v>23</v>
      </c>
      <c r="O2655" s="3">
        <v>370.23</v>
      </c>
      <c r="P2655" s="3">
        <v>26.17</v>
      </c>
      <c r="Q2655" s="3">
        <v>1.39</v>
      </c>
      <c r="R2655" s="5" t="s">
        <v>1978</v>
      </c>
      <c r="S2655" s="5" t="s">
        <v>1979</v>
      </c>
      <c r="T2655" s="5" t="str">
        <f t="shared" si="247"/>
        <v>Katrina Bavinger</v>
      </c>
      <c r="U2655" t="s">
        <v>1988</v>
      </c>
      <c r="V2655" s="5" t="s">
        <v>37</v>
      </c>
      <c r="W2655" s="5" t="s">
        <v>28</v>
      </c>
      <c r="X2655" s="5" t="s">
        <v>98</v>
      </c>
      <c r="Y2655" s="5" t="s">
        <v>2595</v>
      </c>
      <c r="Z2655" s="5" t="s">
        <v>43</v>
      </c>
      <c r="AA2655" s="4">
        <v>0.38</v>
      </c>
      <c r="AB2655" s="1">
        <v>40075</v>
      </c>
      <c r="AC2655" s="1">
        <v>16521</v>
      </c>
      <c r="AD2655">
        <f t="shared" si="248"/>
        <v>1</v>
      </c>
      <c r="AE2655">
        <f t="shared" ca="1" si="249"/>
        <v>79</v>
      </c>
      <c r="AF2655" t="str">
        <f t="shared" ca="1" si="250"/>
        <v>Over 65</v>
      </c>
      <c r="AG2655" s="3">
        <f t="shared" si="251"/>
        <v>0.9841922500000001</v>
      </c>
      <c r="AH2655" t="str">
        <f>_xlfn.IFNA(VLOOKUP(Sales_Transactions[[#This Row],[Order ID]],Returned_Items[#All],2,FALSE),"Not Returned")</f>
        <v>Not Returned</v>
      </c>
    </row>
    <row r="2656" spans="1:34" x14ac:dyDescent="0.25">
      <c r="A2656">
        <v>37441</v>
      </c>
      <c r="C2656" t="s">
        <v>2596</v>
      </c>
      <c r="D2656" s="2" t="str">
        <f>TEXT(MID(Sales_Transactions[[#This Row],[Order Date]],2,5),"d/m/yyy")</f>
        <v>24/2/2009</v>
      </c>
      <c r="E2656" s="2" t="str">
        <f>TEXT(MID(Sales_Transactions[[#This Row],[Order Date]],2,5),"d")</f>
        <v>24</v>
      </c>
      <c r="F2656" s="2" t="str">
        <f>TEXT(MID(Sales_Transactions[[#This Row],[Order Date]],2,5),"m")</f>
        <v>2</v>
      </c>
      <c r="G2656" s="2" t="str">
        <f>TEXT(MID(Sales_Transactions[[#This Row],[Order Date]],2,5),"yyy")</f>
        <v>2009</v>
      </c>
      <c r="H2656" s="2" t="str">
        <f>TEXT(MID(Sales_Transactions[[#This Row],[Order Date]],2,5),"yyy/m")</f>
        <v>2009/2</v>
      </c>
      <c r="I2656" t="s">
        <v>101</v>
      </c>
      <c r="J2656">
        <f t="shared" si="246"/>
        <v>1</v>
      </c>
      <c r="K2656" s="2">
        <v>46</v>
      </c>
      <c r="L2656" s="3">
        <v>14740.51</v>
      </c>
      <c r="M2656" s="4">
        <v>0</v>
      </c>
      <c r="N2656" s="5" t="s">
        <v>34</v>
      </c>
      <c r="O2656" s="3">
        <v>3407.73</v>
      </c>
      <c r="P2656" s="3">
        <v>300.98</v>
      </c>
      <c r="Q2656" s="3">
        <v>164.73</v>
      </c>
      <c r="R2656" s="5" t="s">
        <v>1978</v>
      </c>
      <c r="S2656" s="5" t="s">
        <v>1979</v>
      </c>
      <c r="T2656" s="5" t="str">
        <f t="shared" si="247"/>
        <v>Katrina Bavinger</v>
      </c>
      <c r="U2656" t="s">
        <v>1988</v>
      </c>
      <c r="V2656" s="5" t="s">
        <v>74</v>
      </c>
      <c r="W2656" s="5" t="s">
        <v>57</v>
      </c>
      <c r="X2656" s="5" t="s">
        <v>154</v>
      </c>
      <c r="Y2656" s="5" t="s">
        <v>252</v>
      </c>
      <c r="Z2656" s="5" t="s">
        <v>40</v>
      </c>
      <c r="AA2656" s="4">
        <v>0.56000000000000005</v>
      </c>
      <c r="AB2656" s="1">
        <v>39869</v>
      </c>
      <c r="AC2656" s="1">
        <v>16473</v>
      </c>
      <c r="AD2656">
        <f t="shared" si="248"/>
        <v>1</v>
      </c>
      <c r="AE2656">
        <f t="shared" ca="1" si="249"/>
        <v>79</v>
      </c>
      <c r="AF2656" t="str">
        <f t="shared" ca="1" si="250"/>
        <v>Over 65</v>
      </c>
      <c r="AG2656" s="3">
        <f t="shared" si="251"/>
        <v>10.124130434782609</v>
      </c>
      <c r="AH2656" t="str">
        <f>_xlfn.IFNA(VLOOKUP(Sales_Transactions[[#This Row],[Order ID]],Returned_Items[#All],2,FALSE),"Not Returned")</f>
        <v>Not Returned</v>
      </c>
    </row>
    <row r="2657" spans="1:34" x14ac:dyDescent="0.25">
      <c r="A2657">
        <v>37441</v>
      </c>
      <c r="C2657" t="s">
        <v>2596</v>
      </c>
      <c r="D2657" s="2" t="str">
        <f>TEXT(MID(Sales_Transactions[[#This Row],[Order Date]],2,5),"d/m/yyy")</f>
        <v>24/2/2009</v>
      </c>
      <c r="E2657" s="2" t="str">
        <f>TEXT(MID(Sales_Transactions[[#This Row],[Order Date]],2,5),"d")</f>
        <v>24</v>
      </c>
      <c r="F2657" s="2" t="str">
        <f>TEXT(MID(Sales_Transactions[[#This Row],[Order Date]],2,5),"m")</f>
        <v>2</v>
      </c>
      <c r="G2657" s="2" t="str">
        <f>TEXT(MID(Sales_Transactions[[#This Row],[Order Date]],2,5),"yyy")</f>
        <v>2009</v>
      </c>
      <c r="H2657" s="2" t="str">
        <f>TEXT(MID(Sales_Transactions[[#This Row],[Order Date]],2,5),"yyy/m")</f>
        <v>2009/2</v>
      </c>
      <c r="I2657" t="s">
        <v>101</v>
      </c>
      <c r="J2657">
        <f t="shared" si="246"/>
        <v>1</v>
      </c>
      <c r="K2657" s="2">
        <v>1</v>
      </c>
      <c r="L2657" s="3">
        <v>3.77</v>
      </c>
      <c r="M2657" s="4">
        <v>0.09</v>
      </c>
      <c r="N2657" s="5" t="s">
        <v>23</v>
      </c>
      <c r="O2657" s="3">
        <v>-1.84</v>
      </c>
      <c r="P2657" s="3">
        <v>2.94</v>
      </c>
      <c r="Q2657" s="3">
        <v>0.96</v>
      </c>
      <c r="R2657" s="5" t="s">
        <v>1978</v>
      </c>
      <c r="S2657" s="5" t="s">
        <v>1979</v>
      </c>
      <c r="T2657" s="5" t="str">
        <f t="shared" si="247"/>
        <v>Katrina Bavinger</v>
      </c>
      <c r="U2657" t="s">
        <v>1988</v>
      </c>
      <c r="V2657" s="5" t="s">
        <v>74</v>
      </c>
      <c r="W2657" s="5" t="s">
        <v>28</v>
      </c>
      <c r="X2657" s="5" t="s">
        <v>124</v>
      </c>
      <c r="Y2657" s="5" t="s">
        <v>811</v>
      </c>
      <c r="Z2657" s="5" t="s">
        <v>84</v>
      </c>
      <c r="AA2657" s="4">
        <v>0.57999999999999996</v>
      </c>
      <c r="AB2657" s="1">
        <v>39870</v>
      </c>
      <c r="AC2657" s="1">
        <v>16440</v>
      </c>
      <c r="AD2657">
        <f t="shared" si="248"/>
        <v>2</v>
      </c>
      <c r="AE2657">
        <f t="shared" ca="1" si="249"/>
        <v>79</v>
      </c>
      <c r="AF2657" t="str">
        <f t="shared" ca="1" si="250"/>
        <v>Over 65</v>
      </c>
      <c r="AG2657" s="3">
        <f t="shared" si="251"/>
        <v>3.897354</v>
      </c>
      <c r="AH2657" t="str">
        <f>_xlfn.IFNA(VLOOKUP(Sales_Transactions[[#This Row],[Order ID]],Returned_Items[#All],2,FALSE),"Not Returned")</f>
        <v>Not Returned</v>
      </c>
    </row>
    <row r="2658" spans="1:34" x14ac:dyDescent="0.25">
      <c r="A2658">
        <v>38084</v>
      </c>
      <c r="C2658" t="s">
        <v>219</v>
      </c>
      <c r="D2658" s="2" t="str">
        <f>TEXT(MID(Sales_Transactions[[#This Row],[Order Date]],2,5),"d/m/yyy")</f>
        <v>20/3/2009</v>
      </c>
      <c r="E2658" s="2" t="str">
        <f>TEXT(MID(Sales_Transactions[[#This Row],[Order Date]],2,5),"d")</f>
        <v>20</v>
      </c>
      <c r="F2658" s="2" t="str">
        <f>TEXT(MID(Sales_Transactions[[#This Row],[Order Date]],2,5),"m")</f>
        <v>3</v>
      </c>
      <c r="G2658" s="2" t="str">
        <f>TEXT(MID(Sales_Transactions[[#This Row],[Order Date]],2,5),"yyy")</f>
        <v>2009</v>
      </c>
      <c r="H2658" s="2" t="str">
        <f>TEXT(MID(Sales_Transactions[[#This Row],[Order Date]],2,5),"yyy/m")</f>
        <v>2009/3</v>
      </c>
      <c r="I2658" t="s">
        <v>52</v>
      </c>
      <c r="J2658">
        <f t="shared" si="246"/>
        <v>1</v>
      </c>
      <c r="K2658" s="2">
        <v>11</v>
      </c>
      <c r="L2658" s="3">
        <v>100.36</v>
      </c>
      <c r="M2658" s="4">
        <v>0.02</v>
      </c>
      <c r="N2658" s="5" t="s">
        <v>23</v>
      </c>
      <c r="O2658" s="3">
        <v>18.41</v>
      </c>
      <c r="P2658" s="3">
        <v>9.11</v>
      </c>
      <c r="Q2658" s="3">
        <v>2.15</v>
      </c>
      <c r="R2658" s="5" t="s">
        <v>2588</v>
      </c>
      <c r="S2658" s="5" t="s">
        <v>2129</v>
      </c>
      <c r="T2658" s="5" t="str">
        <f t="shared" si="247"/>
        <v>Victoria Wilson</v>
      </c>
      <c r="U2658" t="s">
        <v>1988</v>
      </c>
      <c r="V2658" s="5" t="s">
        <v>74</v>
      </c>
      <c r="W2658" s="5" t="s">
        <v>28</v>
      </c>
      <c r="X2658" s="5" t="s">
        <v>75</v>
      </c>
      <c r="Y2658" s="5" t="s">
        <v>2519</v>
      </c>
      <c r="Z2658" s="5" t="s">
        <v>84</v>
      </c>
      <c r="AA2658" s="4">
        <v>0.4</v>
      </c>
      <c r="AB2658" s="1">
        <v>39894</v>
      </c>
      <c r="AC2658" s="1">
        <v>16552</v>
      </c>
      <c r="AD2658">
        <f t="shared" si="248"/>
        <v>2</v>
      </c>
      <c r="AE2658">
        <f t="shared" ca="1" si="249"/>
        <v>79</v>
      </c>
      <c r="AF2658" t="str">
        <f t="shared" ca="1" si="250"/>
        <v>Over 65</v>
      </c>
      <c r="AG2658" s="3">
        <f t="shared" si="251"/>
        <v>1.0234707272727273</v>
      </c>
      <c r="AH2658" t="str">
        <f>_xlfn.IFNA(VLOOKUP(Sales_Transactions[[#This Row],[Order ID]],Returned_Items[#All],2,FALSE),"Not Returned")</f>
        <v>Not Returned</v>
      </c>
    </row>
    <row r="2659" spans="1:34" x14ac:dyDescent="0.25">
      <c r="A2659">
        <v>38084</v>
      </c>
      <c r="C2659" t="s">
        <v>219</v>
      </c>
      <c r="D2659" s="2" t="str">
        <f>TEXT(MID(Sales_Transactions[[#This Row],[Order Date]],2,5),"d/m/yyy")</f>
        <v>20/3/2009</v>
      </c>
      <c r="E2659" s="2" t="str">
        <f>TEXT(MID(Sales_Transactions[[#This Row],[Order Date]],2,5),"d")</f>
        <v>20</v>
      </c>
      <c r="F2659" s="2" t="str">
        <f>TEXT(MID(Sales_Transactions[[#This Row],[Order Date]],2,5),"m")</f>
        <v>3</v>
      </c>
      <c r="G2659" s="2" t="str">
        <f>TEXT(MID(Sales_Transactions[[#This Row],[Order Date]],2,5),"yyy")</f>
        <v>2009</v>
      </c>
      <c r="H2659" s="2" t="str">
        <f>TEXT(MID(Sales_Transactions[[#This Row],[Order Date]],2,5),"yyy/m")</f>
        <v>2009/3</v>
      </c>
      <c r="I2659" t="s">
        <v>52</v>
      </c>
      <c r="J2659">
        <f t="shared" si="246"/>
        <v>1</v>
      </c>
      <c r="K2659" s="2">
        <v>33</v>
      </c>
      <c r="L2659" s="3">
        <v>404.91</v>
      </c>
      <c r="M2659" s="4">
        <v>0.06</v>
      </c>
      <c r="N2659" s="5" t="s">
        <v>23</v>
      </c>
      <c r="O2659" s="3">
        <v>65.63</v>
      </c>
      <c r="P2659" s="3">
        <v>12.64</v>
      </c>
      <c r="Q2659" s="3">
        <v>4.9800000000000004</v>
      </c>
      <c r="R2659" s="5" t="s">
        <v>2588</v>
      </c>
      <c r="S2659" s="5" t="s">
        <v>2129</v>
      </c>
      <c r="T2659" s="5" t="str">
        <f t="shared" si="247"/>
        <v>Victoria Wilson</v>
      </c>
      <c r="U2659" t="s">
        <v>1988</v>
      </c>
      <c r="V2659" s="5" t="s">
        <v>74</v>
      </c>
      <c r="W2659" s="5" t="s">
        <v>57</v>
      </c>
      <c r="X2659" s="5" t="s">
        <v>58</v>
      </c>
      <c r="Y2659" s="5" t="s">
        <v>1759</v>
      </c>
      <c r="Z2659" s="5" t="s">
        <v>60</v>
      </c>
      <c r="AA2659" s="4">
        <v>0.48</v>
      </c>
      <c r="AB2659" s="1">
        <v>39894</v>
      </c>
      <c r="AC2659" s="1">
        <v>16511</v>
      </c>
      <c r="AD2659">
        <f t="shared" si="248"/>
        <v>2</v>
      </c>
      <c r="AE2659">
        <f t="shared" ca="1" si="249"/>
        <v>79</v>
      </c>
      <c r="AF2659" t="str">
        <f t="shared" ca="1" si="250"/>
        <v>Over 65</v>
      </c>
      <c r="AG2659" s="3">
        <f t="shared" si="251"/>
        <v>0.53370957575757583</v>
      </c>
      <c r="AH2659" t="str">
        <f>_xlfn.IFNA(VLOOKUP(Sales_Transactions[[#This Row],[Order ID]],Returned_Items[#All],2,FALSE),"Not Returned")</f>
        <v>Not Returned</v>
      </c>
    </row>
    <row r="2660" spans="1:34" x14ac:dyDescent="0.25">
      <c r="A2660">
        <v>39168</v>
      </c>
      <c r="C2660" t="s">
        <v>1200</v>
      </c>
      <c r="D2660" s="2" t="str">
        <f>TEXT(MID(Sales_Transactions[[#This Row],[Order Date]],2,5),"d/m/yyy")</f>
        <v>17/5/2012</v>
      </c>
      <c r="E2660" s="2" t="str">
        <f>TEXT(MID(Sales_Transactions[[#This Row],[Order Date]],2,5),"d")</f>
        <v>17</v>
      </c>
      <c r="F2660" s="2" t="str">
        <f>TEXT(MID(Sales_Transactions[[#This Row],[Order Date]],2,5),"m")</f>
        <v>5</v>
      </c>
      <c r="G2660" s="2" t="str">
        <f>TEXT(MID(Sales_Transactions[[#This Row],[Order Date]],2,5),"yyy")</f>
        <v>2012</v>
      </c>
      <c r="H2660" s="2" t="str">
        <f>TEXT(MID(Sales_Transactions[[#This Row],[Order Date]],2,5),"yyy/m")</f>
        <v>2012/5</v>
      </c>
      <c r="I2660" t="s">
        <v>33</v>
      </c>
      <c r="J2660">
        <f t="shared" si="246"/>
        <v>4</v>
      </c>
      <c r="K2660" s="2">
        <v>22</v>
      </c>
      <c r="L2660" s="3">
        <v>809.91</v>
      </c>
      <c r="M2660" s="4">
        <v>7.0000000000000007E-2</v>
      </c>
      <c r="N2660" s="5" t="s">
        <v>23</v>
      </c>
      <c r="O2660" s="3">
        <v>321.67</v>
      </c>
      <c r="P2660" s="3">
        <v>37.700000000000003</v>
      </c>
      <c r="Q2660" s="3">
        <v>2.99</v>
      </c>
      <c r="R2660" s="5" t="s">
        <v>2559</v>
      </c>
      <c r="S2660" s="5" t="s">
        <v>2560</v>
      </c>
      <c r="T2660" s="5" t="str">
        <f t="shared" si="247"/>
        <v>Natalie Fritzler</v>
      </c>
      <c r="U2660" t="s">
        <v>1988</v>
      </c>
      <c r="V2660" s="5" t="s">
        <v>74</v>
      </c>
      <c r="W2660" s="5" t="s">
        <v>28</v>
      </c>
      <c r="X2660" s="5" t="s">
        <v>41</v>
      </c>
      <c r="Y2660" s="5" t="s">
        <v>1666</v>
      </c>
      <c r="Z2660" s="5" t="s">
        <v>43</v>
      </c>
      <c r="AA2660" s="4">
        <v>0.35</v>
      </c>
      <c r="AB2660" s="1">
        <v>41049</v>
      </c>
      <c r="AC2660" s="1">
        <v>16509</v>
      </c>
      <c r="AD2660">
        <f t="shared" si="248"/>
        <v>3</v>
      </c>
      <c r="AE2660">
        <f t="shared" ca="1" si="249"/>
        <v>79</v>
      </c>
      <c r="AF2660" t="str">
        <f t="shared" ca="1" si="250"/>
        <v>Over 65</v>
      </c>
      <c r="AG2660" s="3">
        <f t="shared" si="251"/>
        <v>1.8483459090909093</v>
      </c>
      <c r="AH2660" t="str">
        <f>_xlfn.IFNA(VLOOKUP(Sales_Transactions[[#This Row],[Order ID]],Returned_Items[#All],2,FALSE),"Not Returned")</f>
        <v>Not Returned</v>
      </c>
    </row>
    <row r="2661" spans="1:34" x14ac:dyDescent="0.25">
      <c r="A2661">
        <v>39168</v>
      </c>
      <c r="C2661" t="s">
        <v>1200</v>
      </c>
      <c r="D2661" s="2" t="str">
        <f>TEXT(MID(Sales_Transactions[[#This Row],[Order Date]],2,5),"d/m/yyy")</f>
        <v>17/5/2012</v>
      </c>
      <c r="E2661" s="2" t="str">
        <f>TEXT(MID(Sales_Transactions[[#This Row],[Order Date]],2,5),"d")</f>
        <v>17</v>
      </c>
      <c r="F2661" s="2" t="str">
        <f>TEXT(MID(Sales_Transactions[[#This Row],[Order Date]],2,5),"m")</f>
        <v>5</v>
      </c>
      <c r="G2661" s="2" t="str">
        <f>TEXT(MID(Sales_Transactions[[#This Row],[Order Date]],2,5),"yyy")</f>
        <v>2012</v>
      </c>
      <c r="H2661" s="2" t="str">
        <f>TEXT(MID(Sales_Transactions[[#This Row],[Order Date]],2,5),"yyy/m")</f>
        <v>2012/5</v>
      </c>
      <c r="I2661" t="s">
        <v>33</v>
      </c>
      <c r="J2661">
        <f t="shared" si="246"/>
        <v>4</v>
      </c>
      <c r="K2661" s="2">
        <v>50</v>
      </c>
      <c r="L2661" s="3">
        <v>1027.6600000000001</v>
      </c>
      <c r="M2661" s="4">
        <v>0</v>
      </c>
      <c r="N2661" s="5" t="s">
        <v>23</v>
      </c>
      <c r="O2661" s="3">
        <v>184.07</v>
      </c>
      <c r="P2661" s="3">
        <v>19.98</v>
      </c>
      <c r="Q2661" s="3">
        <v>8.68</v>
      </c>
      <c r="R2661" s="5" t="s">
        <v>2559</v>
      </c>
      <c r="S2661" s="5" t="s">
        <v>2560</v>
      </c>
      <c r="T2661" s="5" t="str">
        <f t="shared" si="247"/>
        <v>Natalie Fritzler</v>
      </c>
      <c r="U2661" t="s">
        <v>1988</v>
      </c>
      <c r="V2661" s="5" t="s">
        <v>74</v>
      </c>
      <c r="W2661" s="5" t="s">
        <v>28</v>
      </c>
      <c r="X2661" s="5" t="s">
        <v>75</v>
      </c>
      <c r="Y2661" s="5" t="s">
        <v>1042</v>
      </c>
      <c r="Z2661" s="5" t="s">
        <v>43</v>
      </c>
      <c r="AA2661" s="4">
        <v>0.37</v>
      </c>
      <c r="AB2661" s="1">
        <v>41048</v>
      </c>
      <c r="AC2661" s="1">
        <v>16728</v>
      </c>
      <c r="AD2661">
        <f t="shared" si="248"/>
        <v>2</v>
      </c>
      <c r="AE2661">
        <f t="shared" ca="1" si="249"/>
        <v>78</v>
      </c>
      <c r="AF2661" t="str">
        <f t="shared" ca="1" si="250"/>
        <v>Over 65</v>
      </c>
      <c r="AG2661" s="3">
        <f t="shared" si="251"/>
        <v>0.57320000000000004</v>
      </c>
      <c r="AH2661" t="str">
        <f>_xlfn.IFNA(VLOOKUP(Sales_Transactions[[#This Row],[Order ID]],Returned_Items[#All],2,FALSE),"Not Returned")</f>
        <v>Not Returned</v>
      </c>
    </row>
    <row r="2662" spans="1:34" x14ac:dyDescent="0.25">
      <c r="A2662">
        <v>39168</v>
      </c>
      <c r="C2662" t="s">
        <v>1200</v>
      </c>
      <c r="D2662" s="2" t="str">
        <f>TEXT(MID(Sales_Transactions[[#This Row],[Order Date]],2,5),"d/m/yyy")</f>
        <v>17/5/2012</v>
      </c>
      <c r="E2662" s="2" t="str">
        <f>TEXT(MID(Sales_Transactions[[#This Row],[Order Date]],2,5),"d")</f>
        <v>17</v>
      </c>
      <c r="F2662" s="2" t="str">
        <f>TEXT(MID(Sales_Transactions[[#This Row],[Order Date]],2,5),"m")</f>
        <v>5</v>
      </c>
      <c r="G2662" s="2" t="str">
        <f>TEXT(MID(Sales_Transactions[[#This Row],[Order Date]],2,5),"yyy")</f>
        <v>2012</v>
      </c>
      <c r="H2662" s="2" t="str">
        <f>TEXT(MID(Sales_Transactions[[#This Row],[Order Date]],2,5),"yyy/m")</f>
        <v>2012/5</v>
      </c>
      <c r="I2662" t="s">
        <v>33</v>
      </c>
      <c r="J2662">
        <f t="shared" si="246"/>
        <v>4</v>
      </c>
      <c r="K2662" s="2">
        <v>30</v>
      </c>
      <c r="L2662" s="3">
        <v>301.38</v>
      </c>
      <c r="M2662" s="4">
        <v>0.06</v>
      </c>
      <c r="N2662" s="5" t="s">
        <v>23</v>
      </c>
      <c r="O2662" s="3">
        <v>5.08</v>
      </c>
      <c r="P2662" s="3">
        <v>10.48</v>
      </c>
      <c r="Q2662" s="3">
        <v>2.89</v>
      </c>
      <c r="R2662" s="5" t="s">
        <v>2559</v>
      </c>
      <c r="S2662" s="5" t="s">
        <v>2560</v>
      </c>
      <c r="T2662" s="5" t="str">
        <f t="shared" si="247"/>
        <v>Natalie Fritzler</v>
      </c>
      <c r="U2662" t="s">
        <v>1988</v>
      </c>
      <c r="V2662" s="5" t="s">
        <v>74</v>
      </c>
      <c r="W2662" s="5" t="s">
        <v>28</v>
      </c>
      <c r="X2662" s="5" t="s">
        <v>124</v>
      </c>
      <c r="Y2662" s="5" t="s">
        <v>834</v>
      </c>
      <c r="Z2662" s="5" t="s">
        <v>60</v>
      </c>
      <c r="AA2662" s="4">
        <v>0.6</v>
      </c>
      <c r="AB2662" s="1">
        <v>41048</v>
      </c>
      <c r="AC2662" s="1">
        <v>16870</v>
      </c>
      <c r="AD2662">
        <f t="shared" si="248"/>
        <v>2</v>
      </c>
      <c r="AE2662">
        <f t="shared" ca="1" si="249"/>
        <v>78</v>
      </c>
      <c r="AF2662" t="str">
        <f t="shared" ca="1" si="250"/>
        <v>Over 65</v>
      </c>
      <c r="AG2662" s="3">
        <f t="shared" si="251"/>
        <v>0.44545706666666673</v>
      </c>
      <c r="AH2662" t="str">
        <f>_xlfn.IFNA(VLOOKUP(Sales_Transactions[[#This Row],[Order ID]],Returned_Items[#All],2,FALSE),"Not Returned")</f>
        <v>Not Returned</v>
      </c>
    </row>
    <row r="2663" spans="1:34" x14ac:dyDescent="0.25">
      <c r="A2663">
        <v>39333</v>
      </c>
      <c r="C2663" t="s">
        <v>1741</v>
      </c>
      <c r="D2663" s="2" t="str">
        <f>TEXT(MID(Sales_Transactions[[#This Row],[Order Date]],2,5),"d/m/yyy")</f>
        <v>17/2/2010</v>
      </c>
      <c r="E2663" s="2" t="str">
        <f>TEXT(MID(Sales_Transactions[[#This Row],[Order Date]],2,5),"d")</f>
        <v>17</v>
      </c>
      <c r="F2663" s="2" t="str">
        <f>TEXT(MID(Sales_Transactions[[#This Row],[Order Date]],2,5),"m")</f>
        <v>2</v>
      </c>
      <c r="G2663" s="2" t="str">
        <f>TEXT(MID(Sales_Transactions[[#This Row],[Order Date]],2,5),"yyy")</f>
        <v>2010</v>
      </c>
      <c r="H2663" s="2" t="str">
        <f>TEXT(MID(Sales_Transactions[[#This Row],[Order Date]],2,5),"yyy/m")</f>
        <v>2010/2</v>
      </c>
      <c r="I2663" t="s">
        <v>101</v>
      </c>
      <c r="J2663">
        <f t="shared" si="246"/>
        <v>1</v>
      </c>
      <c r="K2663" s="2">
        <v>31</v>
      </c>
      <c r="L2663" s="3">
        <v>8955.34</v>
      </c>
      <c r="M2663" s="4">
        <v>0.1</v>
      </c>
      <c r="N2663" s="5" t="s">
        <v>23</v>
      </c>
      <c r="O2663" s="3">
        <v>2081.48</v>
      </c>
      <c r="P2663" s="3">
        <v>320.98</v>
      </c>
      <c r="Q2663" s="3">
        <v>24.49</v>
      </c>
      <c r="R2663" s="5" t="s">
        <v>202</v>
      </c>
      <c r="S2663" s="5" t="s">
        <v>2246</v>
      </c>
      <c r="T2663" s="5" t="str">
        <f t="shared" si="247"/>
        <v>Michelle Ellison</v>
      </c>
      <c r="U2663" t="s">
        <v>1988</v>
      </c>
      <c r="V2663" s="5" t="s">
        <v>37</v>
      </c>
      <c r="W2663" s="5" t="s">
        <v>57</v>
      </c>
      <c r="X2663" s="5" t="s">
        <v>154</v>
      </c>
      <c r="Y2663" s="5" t="s">
        <v>2120</v>
      </c>
      <c r="Z2663" s="5" t="s">
        <v>31</v>
      </c>
      <c r="AA2663" s="4">
        <v>0.55000000000000004</v>
      </c>
      <c r="AB2663" s="1">
        <v>40228</v>
      </c>
      <c r="AC2663" s="1">
        <v>29166</v>
      </c>
      <c r="AD2663">
        <f t="shared" si="248"/>
        <v>2</v>
      </c>
      <c r="AE2663">
        <f t="shared" ca="1" si="249"/>
        <v>44</v>
      </c>
      <c r="AF2663" t="str">
        <f t="shared" ca="1" si="250"/>
        <v>18-64</v>
      </c>
      <c r="AG2663" s="3">
        <f t="shared" si="251"/>
        <v>11.13383935483871</v>
      </c>
      <c r="AH2663" t="str">
        <f>_xlfn.IFNA(VLOOKUP(Sales_Transactions[[#This Row],[Order ID]],Returned_Items[#All],2,FALSE),"Not Returned")</f>
        <v>Returned</v>
      </c>
    </row>
    <row r="2664" spans="1:34" x14ac:dyDescent="0.25">
      <c r="A2664">
        <v>39333</v>
      </c>
      <c r="C2664" t="s">
        <v>1741</v>
      </c>
      <c r="D2664" s="2" t="str">
        <f>TEXT(MID(Sales_Transactions[[#This Row],[Order Date]],2,5),"d/m/yyy")</f>
        <v>17/2/2010</v>
      </c>
      <c r="E2664" s="2" t="str">
        <f>TEXT(MID(Sales_Transactions[[#This Row],[Order Date]],2,5),"d")</f>
        <v>17</v>
      </c>
      <c r="F2664" s="2" t="str">
        <f>TEXT(MID(Sales_Transactions[[#This Row],[Order Date]],2,5),"m")</f>
        <v>2</v>
      </c>
      <c r="G2664" s="2" t="str">
        <f>TEXT(MID(Sales_Transactions[[#This Row],[Order Date]],2,5),"yyy")</f>
        <v>2010</v>
      </c>
      <c r="H2664" s="2" t="str">
        <f>TEXT(MID(Sales_Transactions[[#This Row],[Order Date]],2,5),"yyy/m")</f>
        <v>2010/2</v>
      </c>
      <c r="I2664" t="s">
        <v>101</v>
      </c>
      <c r="J2664">
        <f t="shared" si="246"/>
        <v>1</v>
      </c>
      <c r="K2664" s="2">
        <v>18</v>
      </c>
      <c r="L2664" s="3">
        <v>95.22</v>
      </c>
      <c r="M2664" s="4">
        <v>0.01</v>
      </c>
      <c r="N2664" s="5" t="s">
        <v>23</v>
      </c>
      <c r="O2664" s="3">
        <v>-33.4</v>
      </c>
      <c r="P2664" s="3">
        <v>4.9800000000000004</v>
      </c>
      <c r="Q2664" s="3">
        <v>4.7</v>
      </c>
      <c r="R2664" s="5" t="s">
        <v>202</v>
      </c>
      <c r="S2664" s="5" t="s">
        <v>2246</v>
      </c>
      <c r="T2664" s="5" t="str">
        <f t="shared" si="247"/>
        <v>Michelle Ellison</v>
      </c>
      <c r="U2664" t="s">
        <v>1988</v>
      </c>
      <c r="V2664" s="5" t="s">
        <v>37</v>
      </c>
      <c r="W2664" s="5" t="s">
        <v>28</v>
      </c>
      <c r="X2664" s="5" t="s">
        <v>75</v>
      </c>
      <c r="Y2664" s="5" t="s">
        <v>1639</v>
      </c>
      <c r="Z2664" s="5" t="s">
        <v>43</v>
      </c>
      <c r="AA2664" s="4">
        <v>0.38</v>
      </c>
      <c r="AB2664" s="1">
        <v>40226</v>
      </c>
      <c r="AC2664" s="1">
        <v>28818</v>
      </c>
      <c r="AD2664">
        <f t="shared" si="248"/>
        <v>0</v>
      </c>
      <c r="AE2664">
        <f t="shared" ca="1" si="249"/>
        <v>45</v>
      </c>
      <c r="AF2664" t="str">
        <f t="shared" ca="1" si="250"/>
        <v>18-64</v>
      </c>
      <c r="AG2664" s="3">
        <f t="shared" si="251"/>
        <v>0.53775011111111104</v>
      </c>
      <c r="AH2664" t="str">
        <f>_xlfn.IFNA(VLOOKUP(Sales_Transactions[[#This Row],[Order ID]],Returned_Items[#All],2,FALSE),"Not Returned")</f>
        <v>Returned</v>
      </c>
    </row>
    <row r="2665" spans="1:34" x14ac:dyDescent="0.25">
      <c r="A2665">
        <v>39589</v>
      </c>
      <c r="C2665" t="s">
        <v>494</v>
      </c>
      <c r="D2665" s="2" t="str">
        <f>TEXT(MID(Sales_Transactions[[#This Row],[Order Date]],2,5),"d/m/yyy")</f>
        <v>2/8/2009</v>
      </c>
      <c r="E2665" s="2" t="str">
        <f>TEXT(MID(Sales_Transactions[[#This Row],[Order Date]],2,5),"d")</f>
        <v>2</v>
      </c>
      <c r="F2665" s="2" t="str">
        <f>TEXT(MID(Sales_Transactions[[#This Row],[Order Date]],2,5),"m")</f>
        <v>8</v>
      </c>
      <c r="G2665" s="2" t="str">
        <f>TEXT(MID(Sales_Transactions[[#This Row],[Order Date]],2,5),"yyy")</f>
        <v>2009</v>
      </c>
      <c r="H2665" s="2" t="str">
        <f>TEXT(MID(Sales_Transactions[[#This Row],[Order Date]],2,5),"yyy/m")</f>
        <v>2009/8</v>
      </c>
      <c r="I2665" t="s">
        <v>101</v>
      </c>
      <c r="J2665">
        <f t="shared" si="246"/>
        <v>1</v>
      </c>
      <c r="K2665" s="2">
        <v>42</v>
      </c>
      <c r="L2665" s="3">
        <v>577.41999999999996</v>
      </c>
      <c r="M2665" s="4">
        <v>0</v>
      </c>
      <c r="N2665" s="5" t="s">
        <v>23</v>
      </c>
      <c r="O2665" s="3">
        <v>253.5</v>
      </c>
      <c r="P2665" s="3">
        <v>12.97</v>
      </c>
      <c r="Q2665" s="3">
        <v>1.49</v>
      </c>
      <c r="R2665" s="5" t="s">
        <v>2539</v>
      </c>
      <c r="S2665" s="5" t="s">
        <v>2540</v>
      </c>
      <c r="T2665" s="5" t="str">
        <f t="shared" si="247"/>
        <v>Olvera Toch</v>
      </c>
      <c r="U2665" t="s">
        <v>1988</v>
      </c>
      <c r="V2665" s="5" t="s">
        <v>74</v>
      </c>
      <c r="W2665" s="5" t="s">
        <v>28</v>
      </c>
      <c r="X2665" s="5" t="s">
        <v>41</v>
      </c>
      <c r="Y2665" s="5" t="s">
        <v>2269</v>
      </c>
      <c r="Z2665" s="5" t="s">
        <v>43</v>
      </c>
      <c r="AA2665" s="4">
        <v>0.35</v>
      </c>
      <c r="AB2665" s="1">
        <v>40028</v>
      </c>
      <c r="AC2665" s="1">
        <v>28343</v>
      </c>
      <c r="AD2665">
        <f t="shared" si="248"/>
        <v>1</v>
      </c>
      <c r="AE2665">
        <f t="shared" ca="1" si="249"/>
        <v>47</v>
      </c>
      <c r="AF2665" t="str">
        <f t="shared" ca="1" si="250"/>
        <v>18-64</v>
      </c>
      <c r="AG2665" s="3">
        <f t="shared" si="251"/>
        <v>0.34428571428571431</v>
      </c>
      <c r="AH2665" t="str">
        <f>_xlfn.IFNA(VLOOKUP(Sales_Transactions[[#This Row],[Order ID]],Returned_Items[#All],2,FALSE),"Not Returned")</f>
        <v>Not Returned</v>
      </c>
    </row>
    <row r="2666" spans="1:34" x14ac:dyDescent="0.25">
      <c r="A2666">
        <v>39589</v>
      </c>
      <c r="C2666" t="s">
        <v>494</v>
      </c>
      <c r="D2666" s="2" t="str">
        <f>TEXT(MID(Sales_Transactions[[#This Row],[Order Date]],2,5),"d/m/yyy")</f>
        <v>2/8/2009</v>
      </c>
      <c r="E2666" s="2" t="str">
        <f>TEXT(MID(Sales_Transactions[[#This Row],[Order Date]],2,5),"d")</f>
        <v>2</v>
      </c>
      <c r="F2666" s="2" t="str">
        <f>TEXT(MID(Sales_Transactions[[#This Row],[Order Date]],2,5),"m")</f>
        <v>8</v>
      </c>
      <c r="G2666" s="2" t="str">
        <f>TEXT(MID(Sales_Transactions[[#This Row],[Order Date]],2,5),"yyy")</f>
        <v>2009</v>
      </c>
      <c r="H2666" s="2" t="str">
        <f>TEXT(MID(Sales_Transactions[[#This Row],[Order Date]],2,5),"yyy/m")</f>
        <v>2009/8</v>
      </c>
      <c r="I2666" t="s">
        <v>101</v>
      </c>
      <c r="J2666">
        <f t="shared" si="246"/>
        <v>1</v>
      </c>
      <c r="K2666" s="2">
        <v>20</v>
      </c>
      <c r="L2666" s="3">
        <v>95.08</v>
      </c>
      <c r="M2666" s="4">
        <v>0.06</v>
      </c>
      <c r="N2666" s="5" t="s">
        <v>23</v>
      </c>
      <c r="O2666" s="3">
        <v>39.909999999999997</v>
      </c>
      <c r="P2666" s="3">
        <v>4.91</v>
      </c>
      <c r="Q2666" s="3">
        <v>0.5</v>
      </c>
      <c r="R2666" s="5" t="s">
        <v>2539</v>
      </c>
      <c r="S2666" s="5" t="s">
        <v>2540</v>
      </c>
      <c r="T2666" s="5" t="str">
        <f t="shared" si="247"/>
        <v>Olvera Toch</v>
      </c>
      <c r="U2666" t="s">
        <v>1988</v>
      </c>
      <c r="V2666" s="5" t="s">
        <v>74</v>
      </c>
      <c r="W2666" s="5" t="s">
        <v>28</v>
      </c>
      <c r="X2666" s="5" t="s">
        <v>115</v>
      </c>
      <c r="Y2666" s="5" t="s">
        <v>2453</v>
      </c>
      <c r="Z2666" s="5" t="s">
        <v>43</v>
      </c>
      <c r="AA2666" s="4">
        <v>0.36</v>
      </c>
      <c r="AB2666" s="1">
        <v>40027</v>
      </c>
      <c r="AC2666" s="1">
        <v>28166</v>
      </c>
      <c r="AD2666">
        <f t="shared" si="248"/>
        <v>0</v>
      </c>
      <c r="AE2666">
        <f t="shared" ca="1" si="249"/>
        <v>47</v>
      </c>
      <c r="AF2666" t="str">
        <f t="shared" ca="1" si="250"/>
        <v>18-64</v>
      </c>
      <c r="AG2666" s="3">
        <f t="shared" si="251"/>
        <v>0.2703527</v>
      </c>
      <c r="AH2666" t="str">
        <f>_xlfn.IFNA(VLOOKUP(Sales_Transactions[[#This Row],[Order ID]],Returned_Items[#All],2,FALSE),"Not Returned")</f>
        <v>Not Returned</v>
      </c>
    </row>
    <row r="2667" spans="1:34" x14ac:dyDescent="0.25">
      <c r="A2667">
        <v>39906</v>
      </c>
      <c r="C2667" t="s">
        <v>2597</v>
      </c>
      <c r="D2667" s="2" t="str">
        <f>TEXT(MID(Sales_Transactions[[#This Row],[Order Date]],2,5),"d/m/yyy")</f>
        <v>17/3/2009</v>
      </c>
      <c r="E2667" s="2" t="str">
        <f>TEXT(MID(Sales_Transactions[[#This Row],[Order Date]],2,5),"d")</f>
        <v>17</v>
      </c>
      <c r="F2667" s="2" t="str">
        <f>TEXT(MID(Sales_Transactions[[#This Row],[Order Date]],2,5),"m")</f>
        <v>3</v>
      </c>
      <c r="G2667" s="2" t="str">
        <f>TEXT(MID(Sales_Transactions[[#This Row],[Order Date]],2,5),"yyy")</f>
        <v>2009</v>
      </c>
      <c r="H2667" s="2" t="str">
        <f>TEXT(MID(Sales_Transactions[[#This Row],[Order Date]],2,5),"yyy/m")</f>
        <v>2009/3</v>
      </c>
      <c r="I2667" t="s">
        <v>78</v>
      </c>
      <c r="J2667">
        <f t="shared" si="246"/>
        <v>3</v>
      </c>
      <c r="K2667" s="2">
        <v>25</v>
      </c>
      <c r="L2667" s="3">
        <v>82.21</v>
      </c>
      <c r="M2667" s="4">
        <v>0.04</v>
      </c>
      <c r="N2667" s="5" t="s">
        <v>23</v>
      </c>
      <c r="O2667" s="3">
        <v>15.25</v>
      </c>
      <c r="P2667" s="3">
        <v>3.38</v>
      </c>
      <c r="Q2667" s="3">
        <v>1.0900000000000001</v>
      </c>
      <c r="R2667" s="5" t="s">
        <v>1783</v>
      </c>
      <c r="S2667" s="5" t="s">
        <v>2543</v>
      </c>
      <c r="T2667" s="5" t="str">
        <f t="shared" si="247"/>
        <v>Sean Christensen</v>
      </c>
      <c r="U2667" t="s">
        <v>1988</v>
      </c>
      <c r="V2667" s="5" t="s">
        <v>74</v>
      </c>
      <c r="W2667" s="5" t="s">
        <v>28</v>
      </c>
      <c r="X2667" s="5" t="s">
        <v>75</v>
      </c>
      <c r="Y2667" s="5" t="s">
        <v>2583</v>
      </c>
      <c r="Z2667" s="5" t="s">
        <v>84</v>
      </c>
      <c r="AA2667" s="4">
        <v>0.39</v>
      </c>
      <c r="AB2667" s="1">
        <v>39891</v>
      </c>
      <c r="AC2667" s="1">
        <v>28174</v>
      </c>
      <c r="AD2667">
        <f t="shared" si="248"/>
        <v>2</v>
      </c>
      <c r="AE2667">
        <f t="shared" ca="1" si="249"/>
        <v>47</v>
      </c>
      <c r="AF2667" t="str">
        <f t="shared" ca="1" si="250"/>
        <v>18-64</v>
      </c>
      <c r="AG2667" s="3">
        <f t="shared" si="251"/>
        <v>0.17874592</v>
      </c>
      <c r="AH2667" t="str">
        <f>_xlfn.IFNA(VLOOKUP(Sales_Transactions[[#This Row],[Order ID]],Returned_Items[#All],2,FALSE),"Not Returned")</f>
        <v>Not Returned</v>
      </c>
    </row>
    <row r="2668" spans="1:34" x14ac:dyDescent="0.25">
      <c r="A2668">
        <v>40097</v>
      </c>
      <c r="C2668" t="s">
        <v>2171</v>
      </c>
      <c r="D2668" s="2" t="str">
        <f>TEXT(MID(Sales_Transactions[[#This Row],[Order Date]],2,5),"d/m/yyy")</f>
        <v>9/1/2009</v>
      </c>
      <c r="E2668" s="2" t="str">
        <f>TEXT(MID(Sales_Transactions[[#This Row],[Order Date]],2,5),"d")</f>
        <v>9</v>
      </c>
      <c r="F2668" s="2" t="str">
        <f>TEXT(MID(Sales_Transactions[[#This Row],[Order Date]],2,5),"m")</f>
        <v>1</v>
      </c>
      <c r="G2668" s="2" t="str">
        <f>TEXT(MID(Sales_Transactions[[#This Row],[Order Date]],2,5),"yyy")</f>
        <v>2009</v>
      </c>
      <c r="H2668" s="2" t="str">
        <f>TEXT(MID(Sales_Transactions[[#This Row],[Order Date]],2,5),"yyy/m")</f>
        <v>2009/1</v>
      </c>
      <c r="I2668" t="s">
        <v>22</v>
      </c>
      <c r="J2668">
        <f t="shared" si="246"/>
        <v>2</v>
      </c>
      <c r="K2668" s="2">
        <v>47</v>
      </c>
      <c r="L2668" s="3">
        <v>117.88</v>
      </c>
      <c r="M2668" s="4">
        <v>0.1</v>
      </c>
      <c r="N2668" s="5" t="s">
        <v>23</v>
      </c>
      <c r="O2668" s="3">
        <v>-71</v>
      </c>
      <c r="P2668" s="3">
        <v>2.6</v>
      </c>
      <c r="Q2668" s="3">
        <v>2.4</v>
      </c>
      <c r="R2668" s="5" t="s">
        <v>2539</v>
      </c>
      <c r="S2668" s="5" t="s">
        <v>2540</v>
      </c>
      <c r="T2668" s="5" t="str">
        <f t="shared" si="247"/>
        <v>Olvera Toch</v>
      </c>
      <c r="U2668" t="s">
        <v>1988</v>
      </c>
      <c r="V2668" s="5" t="s">
        <v>74</v>
      </c>
      <c r="W2668" s="5" t="s">
        <v>28</v>
      </c>
      <c r="X2668" s="5" t="s">
        <v>124</v>
      </c>
      <c r="Y2668" s="5" t="s">
        <v>645</v>
      </c>
      <c r="Z2668" s="5" t="s">
        <v>84</v>
      </c>
      <c r="AA2668" s="4">
        <v>0.57999999999999996</v>
      </c>
      <c r="AB2668" s="1">
        <v>39827</v>
      </c>
      <c r="AC2668" s="1">
        <v>28323</v>
      </c>
      <c r="AD2668">
        <f t="shared" si="248"/>
        <v>5</v>
      </c>
      <c r="AE2668">
        <f t="shared" ca="1" si="249"/>
        <v>47</v>
      </c>
      <c r="AF2668" t="str">
        <f t="shared" ca="1" si="250"/>
        <v>18-64</v>
      </c>
      <c r="AG2668" s="3">
        <f t="shared" si="251"/>
        <v>0.10632765957446808</v>
      </c>
      <c r="AH2668" t="str">
        <f>_xlfn.IFNA(VLOOKUP(Sales_Transactions[[#This Row],[Order ID]],Returned_Items[#All],2,FALSE),"Not Returned")</f>
        <v>Returned</v>
      </c>
    </row>
    <row r="2669" spans="1:34" x14ac:dyDescent="0.25">
      <c r="A2669">
        <v>40193</v>
      </c>
      <c r="C2669" t="s">
        <v>2076</v>
      </c>
      <c r="D2669" s="2" t="str">
        <f>TEXT(MID(Sales_Transactions[[#This Row],[Order Date]],2,5),"d/m/yyy")</f>
        <v>2/9/2012</v>
      </c>
      <c r="E2669" s="2" t="str">
        <f>TEXT(MID(Sales_Transactions[[#This Row],[Order Date]],2,5),"d")</f>
        <v>2</v>
      </c>
      <c r="F2669" s="2" t="str">
        <f>TEXT(MID(Sales_Transactions[[#This Row],[Order Date]],2,5),"m")</f>
        <v>9</v>
      </c>
      <c r="G2669" s="2" t="str">
        <f>TEXT(MID(Sales_Transactions[[#This Row],[Order Date]],2,5),"yyy")</f>
        <v>2012</v>
      </c>
      <c r="H2669" s="2" t="str">
        <f>TEXT(MID(Sales_Transactions[[#This Row],[Order Date]],2,5),"yyy/m")</f>
        <v>2012/9</v>
      </c>
      <c r="I2669" t="s">
        <v>33</v>
      </c>
      <c r="J2669">
        <f t="shared" si="246"/>
        <v>4</v>
      </c>
      <c r="K2669" s="2">
        <v>34</v>
      </c>
      <c r="L2669" s="3">
        <v>3130.2015000000001</v>
      </c>
      <c r="M2669" s="4">
        <v>7.0000000000000007E-2</v>
      </c>
      <c r="N2669" s="5" t="s">
        <v>67</v>
      </c>
      <c r="O2669" s="3">
        <v>692.78</v>
      </c>
      <c r="P2669" s="3">
        <v>115.99</v>
      </c>
      <c r="Q2669" s="3">
        <v>2.5</v>
      </c>
      <c r="R2669" s="5" t="s">
        <v>1961</v>
      </c>
      <c r="S2669" s="5" t="s">
        <v>2569</v>
      </c>
      <c r="T2669" s="5" t="str">
        <f t="shared" si="247"/>
        <v>Maria Zettner</v>
      </c>
      <c r="U2669" t="s">
        <v>1988</v>
      </c>
      <c r="V2669" s="5" t="s">
        <v>47</v>
      </c>
      <c r="W2669" s="5" t="s">
        <v>48</v>
      </c>
      <c r="X2669" s="5" t="s">
        <v>49</v>
      </c>
      <c r="Y2669" s="5" t="s">
        <v>2504</v>
      </c>
      <c r="Z2669" s="5" t="s">
        <v>43</v>
      </c>
      <c r="AA2669" s="4">
        <v>0.56999999999999995</v>
      </c>
      <c r="AB2669" s="1">
        <v>41154</v>
      </c>
      <c r="AC2669" s="1">
        <v>28256</v>
      </c>
      <c r="AD2669">
        <f t="shared" si="248"/>
        <v>0</v>
      </c>
      <c r="AE2669">
        <f t="shared" ca="1" si="249"/>
        <v>47</v>
      </c>
      <c r="AF2669" t="str">
        <f t="shared" ca="1" si="250"/>
        <v>18-64</v>
      </c>
      <c r="AG2669" s="3">
        <f t="shared" si="251"/>
        <v>3.482611970588235</v>
      </c>
      <c r="AH2669" t="str">
        <f>_xlfn.IFNA(VLOOKUP(Sales_Transactions[[#This Row],[Order ID]],Returned_Items[#All],2,FALSE),"Not Returned")</f>
        <v>Not Returned</v>
      </c>
    </row>
    <row r="2670" spans="1:34" x14ac:dyDescent="0.25">
      <c r="A2670">
        <v>40258</v>
      </c>
      <c r="C2670" t="s">
        <v>2465</v>
      </c>
      <c r="D2670" s="2" t="str">
        <f>TEXT(MID(Sales_Transactions[[#This Row],[Order Date]],2,5),"d/m/yyy")</f>
        <v>9/4/2009</v>
      </c>
      <c r="E2670" s="2" t="str">
        <f>TEXT(MID(Sales_Transactions[[#This Row],[Order Date]],2,5),"d")</f>
        <v>9</v>
      </c>
      <c r="F2670" s="2" t="str">
        <f>TEXT(MID(Sales_Transactions[[#This Row],[Order Date]],2,5),"m")</f>
        <v>4</v>
      </c>
      <c r="G2670" s="2" t="str">
        <f>TEXT(MID(Sales_Transactions[[#This Row],[Order Date]],2,5),"yyy")</f>
        <v>2009</v>
      </c>
      <c r="H2670" s="2" t="str">
        <f>TEXT(MID(Sales_Transactions[[#This Row],[Order Date]],2,5),"yyy/m")</f>
        <v>2009/4</v>
      </c>
      <c r="I2670" t="s">
        <v>52</v>
      </c>
      <c r="J2670">
        <f t="shared" si="246"/>
        <v>1</v>
      </c>
      <c r="K2670" s="2">
        <v>31</v>
      </c>
      <c r="L2670" s="3">
        <v>449.47</v>
      </c>
      <c r="M2670" s="4">
        <v>0.05</v>
      </c>
      <c r="N2670" s="5" t="s">
        <v>23</v>
      </c>
      <c r="O2670" s="3">
        <v>-190.49</v>
      </c>
      <c r="P2670" s="3">
        <v>14.81</v>
      </c>
      <c r="Q2670" s="3">
        <v>13.32</v>
      </c>
      <c r="R2670" s="5" t="s">
        <v>202</v>
      </c>
      <c r="S2670" s="5" t="s">
        <v>2246</v>
      </c>
      <c r="T2670" s="5" t="str">
        <f t="shared" si="247"/>
        <v>Michelle Ellison</v>
      </c>
      <c r="U2670" t="s">
        <v>1988</v>
      </c>
      <c r="V2670" s="5" t="s">
        <v>27</v>
      </c>
      <c r="W2670" s="5" t="s">
        <v>28</v>
      </c>
      <c r="X2670" s="5" t="s">
        <v>38</v>
      </c>
      <c r="Y2670" s="5" t="s">
        <v>1161</v>
      </c>
      <c r="Z2670" s="5" t="s">
        <v>43</v>
      </c>
      <c r="AA2670" s="4">
        <v>0.43</v>
      </c>
      <c r="AB2670" s="1">
        <v>39914</v>
      </c>
      <c r="AC2670" s="1">
        <v>24752</v>
      </c>
      <c r="AD2670">
        <f t="shared" si="248"/>
        <v>2</v>
      </c>
      <c r="AE2670">
        <f t="shared" ca="1" si="249"/>
        <v>56</v>
      </c>
      <c r="AF2670" t="str">
        <f t="shared" ca="1" si="250"/>
        <v>18-64</v>
      </c>
      <c r="AG2670" s="3">
        <f t="shared" si="251"/>
        <v>0.90718048387096772</v>
      </c>
      <c r="AH2670" t="str">
        <f>_xlfn.IFNA(VLOOKUP(Sales_Transactions[[#This Row],[Order ID]],Returned_Items[#All],2,FALSE),"Not Returned")</f>
        <v>Not Returned</v>
      </c>
    </row>
    <row r="2671" spans="1:34" x14ac:dyDescent="0.25">
      <c r="A2671">
        <v>40258</v>
      </c>
      <c r="C2671" t="s">
        <v>2465</v>
      </c>
      <c r="D2671" s="2" t="str">
        <f>TEXT(MID(Sales_Transactions[[#This Row],[Order Date]],2,5),"d/m/yyy")</f>
        <v>9/4/2009</v>
      </c>
      <c r="E2671" s="2" t="str">
        <f>TEXT(MID(Sales_Transactions[[#This Row],[Order Date]],2,5),"d")</f>
        <v>9</v>
      </c>
      <c r="F2671" s="2" t="str">
        <f>TEXT(MID(Sales_Transactions[[#This Row],[Order Date]],2,5),"m")</f>
        <v>4</v>
      </c>
      <c r="G2671" s="2" t="str">
        <f>TEXT(MID(Sales_Transactions[[#This Row],[Order Date]],2,5),"yyy")</f>
        <v>2009</v>
      </c>
      <c r="H2671" s="2" t="str">
        <f>TEXT(MID(Sales_Transactions[[#This Row],[Order Date]],2,5),"yyy/m")</f>
        <v>2009/4</v>
      </c>
      <c r="I2671" t="s">
        <v>52</v>
      </c>
      <c r="J2671">
        <f t="shared" si="246"/>
        <v>1</v>
      </c>
      <c r="K2671" s="2">
        <v>29</v>
      </c>
      <c r="L2671" s="3">
        <v>80.61</v>
      </c>
      <c r="M2671" s="4">
        <v>0.08</v>
      </c>
      <c r="N2671" s="5" t="s">
        <v>23</v>
      </c>
      <c r="O2671" s="3">
        <v>-8.77</v>
      </c>
      <c r="P2671" s="3">
        <v>2.78</v>
      </c>
      <c r="Q2671" s="3">
        <v>1.25</v>
      </c>
      <c r="R2671" s="5" t="s">
        <v>202</v>
      </c>
      <c r="S2671" s="5" t="s">
        <v>2246</v>
      </c>
      <c r="T2671" s="5" t="str">
        <f t="shared" si="247"/>
        <v>Michelle Ellison</v>
      </c>
      <c r="U2671" t="s">
        <v>1988</v>
      </c>
      <c r="V2671" s="5" t="s">
        <v>27</v>
      </c>
      <c r="W2671" s="5" t="s">
        <v>28</v>
      </c>
      <c r="X2671" s="5" t="s">
        <v>124</v>
      </c>
      <c r="Y2671" s="5" t="s">
        <v>819</v>
      </c>
      <c r="Z2671" s="5" t="s">
        <v>84</v>
      </c>
      <c r="AA2671" s="4">
        <v>0.59</v>
      </c>
      <c r="AB2671" s="1">
        <v>39913</v>
      </c>
      <c r="AC2671" s="1">
        <v>24534</v>
      </c>
      <c r="AD2671">
        <f t="shared" si="248"/>
        <v>1</v>
      </c>
      <c r="AE2671">
        <f t="shared" ca="1" si="249"/>
        <v>57</v>
      </c>
      <c r="AF2671" t="str">
        <f t="shared" ca="1" si="250"/>
        <v>18-64</v>
      </c>
      <c r="AG2671" s="3">
        <f t="shared" si="251"/>
        <v>0.13888882758620688</v>
      </c>
      <c r="AH2671" t="str">
        <f>_xlfn.IFNA(VLOOKUP(Sales_Transactions[[#This Row],[Order ID]],Returned_Items[#All],2,FALSE),"Not Returned")</f>
        <v>Not Returned</v>
      </c>
    </row>
    <row r="2672" spans="1:34" x14ac:dyDescent="0.25">
      <c r="A2672">
        <v>40544</v>
      </c>
      <c r="C2672" t="s">
        <v>935</v>
      </c>
      <c r="D2672" s="2" t="str">
        <f>TEXT(MID(Sales_Transactions[[#This Row],[Order Date]],2,5),"d/m/yyy")</f>
        <v>6/4/2009</v>
      </c>
      <c r="E2672" s="2" t="str">
        <f>TEXT(MID(Sales_Transactions[[#This Row],[Order Date]],2,5),"d")</f>
        <v>6</v>
      </c>
      <c r="F2672" s="2" t="str">
        <f>TEXT(MID(Sales_Transactions[[#This Row],[Order Date]],2,5),"m")</f>
        <v>4</v>
      </c>
      <c r="G2672" s="2" t="str">
        <f>TEXT(MID(Sales_Transactions[[#This Row],[Order Date]],2,5),"yyy")</f>
        <v>2009</v>
      </c>
      <c r="H2672" s="2" t="str">
        <f>TEXT(MID(Sales_Transactions[[#This Row],[Order Date]],2,5),"yyy/m")</f>
        <v>2009/4</v>
      </c>
      <c r="I2672" t="s">
        <v>22</v>
      </c>
      <c r="J2672">
        <f t="shared" si="246"/>
        <v>2</v>
      </c>
      <c r="K2672" s="2">
        <v>39</v>
      </c>
      <c r="L2672" s="3">
        <v>2413.5300000000002</v>
      </c>
      <c r="M2672" s="4">
        <v>0.06</v>
      </c>
      <c r="N2672" s="5" t="s">
        <v>23</v>
      </c>
      <c r="O2672" s="3">
        <v>544.04</v>
      </c>
      <c r="P2672" s="3">
        <v>60.65</v>
      </c>
      <c r="Q2672" s="3">
        <v>12.23</v>
      </c>
      <c r="R2672" s="5" t="s">
        <v>202</v>
      </c>
      <c r="S2672" s="5" t="s">
        <v>2246</v>
      </c>
      <c r="T2672" s="5" t="str">
        <f t="shared" si="247"/>
        <v>Michelle Ellison</v>
      </c>
      <c r="U2672" t="s">
        <v>1988</v>
      </c>
      <c r="V2672" s="5" t="s">
        <v>37</v>
      </c>
      <c r="W2672" s="5" t="s">
        <v>57</v>
      </c>
      <c r="X2672" s="5" t="s">
        <v>58</v>
      </c>
      <c r="Y2672" s="5" t="s">
        <v>2168</v>
      </c>
      <c r="Z2672" s="5" t="s">
        <v>56</v>
      </c>
      <c r="AA2672" s="4">
        <v>0.64</v>
      </c>
      <c r="AB2672" s="1">
        <v>39911</v>
      </c>
      <c r="AC2672" s="1">
        <v>24742</v>
      </c>
      <c r="AD2672">
        <f t="shared" si="248"/>
        <v>2</v>
      </c>
      <c r="AE2672">
        <f t="shared" ca="1" si="249"/>
        <v>56</v>
      </c>
      <c r="AF2672" t="str">
        <f t="shared" ca="1" si="250"/>
        <v>18-64</v>
      </c>
      <c r="AG2672" s="3">
        <f t="shared" si="251"/>
        <v>1.8677848717948717</v>
      </c>
      <c r="AH2672" t="str">
        <f>_xlfn.IFNA(VLOOKUP(Sales_Transactions[[#This Row],[Order ID]],Returned_Items[#All],2,FALSE),"Not Returned")</f>
        <v>Not Returned</v>
      </c>
    </row>
    <row r="2673" spans="1:34" x14ac:dyDescent="0.25">
      <c r="A2673">
        <v>41765</v>
      </c>
      <c r="C2673" t="s">
        <v>798</v>
      </c>
      <c r="D2673" s="2" t="str">
        <f>TEXT(MID(Sales_Transactions[[#This Row],[Order Date]],2,5),"d/m/yyy")</f>
        <v>9/12/2009</v>
      </c>
      <c r="E2673" s="2" t="str">
        <f>TEXT(MID(Sales_Transactions[[#This Row],[Order Date]],2,5),"d")</f>
        <v>9</v>
      </c>
      <c r="F2673" s="2" t="str">
        <f>TEXT(MID(Sales_Transactions[[#This Row],[Order Date]],2,5),"m")</f>
        <v>12</v>
      </c>
      <c r="G2673" s="2" t="str">
        <f>TEXT(MID(Sales_Transactions[[#This Row],[Order Date]],2,5),"yyy")</f>
        <v>2009</v>
      </c>
      <c r="H2673" s="2" t="str">
        <f>TEXT(MID(Sales_Transactions[[#This Row],[Order Date]],2,5),"yyy/m")</f>
        <v>2009/12</v>
      </c>
      <c r="I2673" t="s">
        <v>78</v>
      </c>
      <c r="J2673">
        <f t="shared" si="246"/>
        <v>3</v>
      </c>
      <c r="K2673" s="2">
        <v>41</v>
      </c>
      <c r="L2673" s="3">
        <v>204.99</v>
      </c>
      <c r="M2673" s="4">
        <v>0.03</v>
      </c>
      <c r="N2673" s="5" t="s">
        <v>23</v>
      </c>
      <c r="O2673" s="3">
        <v>-95.99</v>
      </c>
      <c r="P2673" s="3">
        <v>4.9800000000000004</v>
      </c>
      <c r="Q2673" s="3">
        <v>4.95</v>
      </c>
      <c r="R2673" s="5" t="s">
        <v>2588</v>
      </c>
      <c r="S2673" s="5" t="s">
        <v>2129</v>
      </c>
      <c r="T2673" s="5" t="str">
        <f t="shared" si="247"/>
        <v>Victoria Wilson</v>
      </c>
      <c r="U2673" t="s">
        <v>1988</v>
      </c>
      <c r="V2673" s="5" t="s">
        <v>74</v>
      </c>
      <c r="W2673" s="5" t="s">
        <v>28</v>
      </c>
      <c r="X2673" s="5" t="s">
        <v>41</v>
      </c>
      <c r="Y2673" s="5" t="s">
        <v>1173</v>
      </c>
      <c r="Z2673" s="5" t="s">
        <v>43</v>
      </c>
      <c r="AA2673" s="4">
        <v>0.37</v>
      </c>
      <c r="AB2673" s="1">
        <v>40158</v>
      </c>
      <c r="AC2673" s="1">
        <v>28528</v>
      </c>
      <c r="AD2673">
        <f t="shared" si="248"/>
        <v>2</v>
      </c>
      <c r="AE2673">
        <f t="shared" ca="1" si="249"/>
        <v>46</v>
      </c>
      <c r="AF2673" t="str">
        <f t="shared" ca="1" si="250"/>
        <v>18-64</v>
      </c>
      <c r="AG2673" s="3">
        <f t="shared" si="251"/>
        <v>0.24215868292682929</v>
      </c>
      <c r="AH2673" t="str">
        <f>_xlfn.IFNA(VLOOKUP(Sales_Transactions[[#This Row],[Order ID]],Returned_Items[#All],2,FALSE),"Not Returned")</f>
        <v>Not Returned</v>
      </c>
    </row>
    <row r="2674" spans="1:34" x14ac:dyDescent="0.25">
      <c r="A2674">
        <v>42242</v>
      </c>
      <c r="C2674" t="s">
        <v>2598</v>
      </c>
      <c r="D2674" s="2" t="str">
        <f>TEXT(MID(Sales_Transactions[[#This Row],[Order Date]],2,5),"d/m/yyy")</f>
        <v>1/4/2009</v>
      </c>
      <c r="E2674" s="2" t="str">
        <f>TEXT(MID(Sales_Transactions[[#This Row],[Order Date]],2,5),"d")</f>
        <v>1</v>
      </c>
      <c r="F2674" s="2" t="str">
        <f>TEXT(MID(Sales_Transactions[[#This Row],[Order Date]],2,5),"m")</f>
        <v>4</v>
      </c>
      <c r="G2674" s="2" t="str">
        <f>TEXT(MID(Sales_Transactions[[#This Row],[Order Date]],2,5),"yyy")</f>
        <v>2009</v>
      </c>
      <c r="H2674" s="2" t="str">
        <f>TEXT(MID(Sales_Transactions[[#This Row],[Order Date]],2,5),"yyy/m")</f>
        <v>2009/4</v>
      </c>
      <c r="I2674" t="s">
        <v>52</v>
      </c>
      <c r="J2674">
        <f t="shared" si="246"/>
        <v>1</v>
      </c>
      <c r="K2674" s="2">
        <v>23</v>
      </c>
      <c r="L2674" s="3">
        <v>265.31</v>
      </c>
      <c r="M2674" s="4">
        <v>0.09</v>
      </c>
      <c r="N2674" s="5" t="s">
        <v>67</v>
      </c>
      <c r="O2674" s="3">
        <v>-33.19</v>
      </c>
      <c r="P2674" s="3">
        <v>11.5</v>
      </c>
      <c r="Q2674" s="3">
        <v>7.19</v>
      </c>
      <c r="R2674" s="5" t="s">
        <v>375</v>
      </c>
      <c r="S2674" s="5" t="s">
        <v>2538</v>
      </c>
      <c r="T2674" s="5" t="str">
        <f t="shared" si="247"/>
        <v>Thomas Boland</v>
      </c>
      <c r="U2674" t="s">
        <v>1988</v>
      </c>
      <c r="V2674" s="5" t="s">
        <v>47</v>
      </c>
      <c r="W2674" s="5" t="s">
        <v>28</v>
      </c>
      <c r="X2674" s="5" t="s">
        <v>41</v>
      </c>
      <c r="Y2674" s="5" t="s">
        <v>653</v>
      </c>
      <c r="Z2674" s="5" t="s">
        <v>43</v>
      </c>
      <c r="AA2674" s="4">
        <v>0.4</v>
      </c>
      <c r="AB2674" s="1">
        <v>39905</v>
      </c>
      <c r="AC2674" s="1">
        <v>30840</v>
      </c>
      <c r="AD2674">
        <f t="shared" si="248"/>
        <v>1</v>
      </c>
      <c r="AE2674">
        <f t="shared" ca="1" si="249"/>
        <v>40</v>
      </c>
      <c r="AF2674" t="str">
        <f t="shared" ca="1" si="250"/>
        <v>18-64</v>
      </c>
      <c r="AG2674" s="3">
        <f t="shared" si="251"/>
        <v>0.81215869565217391</v>
      </c>
      <c r="AH2674" t="str">
        <f>_xlfn.IFNA(VLOOKUP(Sales_Transactions[[#This Row],[Order ID]],Returned_Items[#All],2,FALSE),"Not Returned")</f>
        <v>Not Returned</v>
      </c>
    </row>
    <row r="2675" spans="1:34" x14ac:dyDescent="0.25">
      <c r="A2675">
        <v>42242</v>
      </c>
      <c r="C2675" t="s">
        <v>2598</v>
      </c>
      <c r="D2675" s="2" t="str">
        <f>TEXT(MID(Sales_Transactions[[#This Row],[Order Date]],2,5),"d/m/yyy")</f>
        <v>1/4/2009</v>
      </c>
      <c r="E2675" s="2" t="str">
        <f>TEXT(MID(Sales_Transactions[[#This Row],[Order Date]],2,5),"d")</f>
        <v>1</v>
      </c>
      <c r="F2675" s="2" t="str">
        <f>TEXT(MID(Sales_Transactions[[#This Row],[Order Date]],2,5),"m")</f>
        <v>4</v>
      </c>
      <c r="G2675" s="2" t="str">
        <f>TEXT(MID(Sales_Transactions[[#This Row],[Order Date]],2,5),"yyy")</f>
        <v>2009</v>
      </c>
      <c r="H2675" s="2" t="str">
        <f>TEXT(MID(Sales_Transactions[[#This Row],[Order Date]],2,5),"yyy/m")</f>
        <v>2009/4</v>
      </c>
      <c r="I2675" t="s">
        <v>52</v>
      </c>
      <c r="J2675">
        <f t="shared" si="246"/>
        <v>1</v>
      </c>
      <c r="K2675" s="2">
        <v>15</v>
      </c>
      <c r="L2675" s="3">
        <v>1444.88</v>
      </c>
      <c r="M2675" s="4">
        <v>0.1</v>
      </c>
      <c r="N2675" s="5" t="s">
        <v>23</v>
      </c>
      <c r="O2675" s="3">
        <v>236.61</v>
      </c>
      <c r="P2675" s="3">
        <v>100.97</v>
      </c>
      <c r="Q2675" s="3">
        <v>7.18</v>
      </c>
      <c r="R2675" s="5" t="s">
        <v>375</v>
      </c>
      <c r="S2675" s="5" t="s">
        <v>2538</v>
      </c>
      <c r="T2675" s="5" t="str">
        <f t="shared" si="247"/>
        <v>Thomas Boland</v>
      </c>
      <c r="U2675" t="s">
        <v>1988</v>
      </c>
      <c r="V2675" s="5" t="s">
        <v>47</v>
      </c>
      <c r="W2675" s="5" t="s">
        <v>48</v>
      </c>
      <c r="X2675" s="5" t="s">
        <v>87</v>
      </c>
      <c r="Y2675" s="5" t="s">
        <v>1916</v>
      </c>
      <c r="Z2675" s="5" t="s">
        <v>43</v>
      </c>
      <c r="AA2675" s="4">
        <v>0.46</v>
      </c>
      <c r="AB2675" s="1">
        <v>39905</v>
      </c>
      <c r="AC2675" s="1">
        <v>30999</v>
      </c>
      <c r="AD2675">
        <f t="shared" si="248"/>
        <v>1</v>
      </c>
      <c r="AE2675">
        <f t="shared" ca="1" si="249"/>
        <v>39</v>
      </c>
      <c r="AF2675" t="str">
        <f t="shared" ca="1" si="250"/>
        <v>18-64</v>
      </c>
      <c r="AG2675" s="3">
        <f t="shared" si="251"/>
        <v>7.2032686666666654</v>
      </c>
      <c r="AH2675" t="str">
        <f>_xlfn.IFNA(VLOOKUP(Sales_Transactions[[#This Row],[Order ID]],Returned_Items[#All],2,FALSE),"Not Returned")</f>
        <v>Not Returned</v>
      </c>
    </row>
    <row r="2676" spans="1:34" x14ac:dyDescent="0.25">
      <c r="A2676">
        <v>42242</v>
      </c>
      <c r="C2676" t="s">
        <v>2598</v>
      </c>
      <c r="D2676" s="2" t="str">
        <f>TEXT(MID(Sales_Transactions[[#This Row],[Order Date]],2,5),"d/m/yyy")</f>
        <v>1/4/2009</v>
      </c>
      <c r="E2676" s="2" t="str">
        <f>TEXT(MID(Sales_Transactions[[#This Row],[Order Date]],2,5),"d")</f>
        <v>1</v>
      </c>
      <c r="F2676" s="2" t="str">
        <f>TEXT(MID(Sales_Transactions[[#This Row],[Order Date]],2,5),"m")</f>
        <v>4</v>
      </c>
      <c r="G2676" s="2" t="str">
        <f>TEXT(MID(Sales_Transactions[[#This Row],[Order Date]],2,5),"yyy")</f>
        <v>2009</v>
      </c>
      <c r="H2676" s="2" t="str">
        <f>TEXT(MID(Sales_Transactions[[#This Row],[Order Date]],2,5),"yyy/m")</f>
        <v>2009/4</v>
      </c>
      <c r="I2676" t="s">
        <v>52</v>
      </c>
      <c r="J2676">
        <f t="shared" si="246"/>
        <v>1</v>
      </c>
      <c r="K2676" s="2">
        <v>23</v>
      </c>
      <c r="L2676" s="3">
        <v>2287.1</v>
      </c>
      <c r="M2676" s="4">
        <v>7.0000000000000007E-2</v>
      </c>
      <c r="N2676" s="5" t="s">
        <v>23</v>
      </c>
      <c r="O2676" s="3">
        <v>231.49</v>
      </c>
      <c r="P2676" s="3">
        <v>99.99</v>
      </c>
      <c r="Q2676" s="3">
        <v>19.989999999999998</v>
      </c>
      <c r="R2676" s="5" t="s">
        <v>375</v>
      </c>
      <c r="S2676" s="5" t="s">
        <v>2538</v>
      </c>
      <c r="T2676" s="5" t="str">
        <f t="shared" si="247"/>
        <v>Thomas Boland</v>
      </c>
      <c r="U2676" t="s">
        <v>1988</v>
      </c>
      <c r="V2676" s="5" t="s">
        <v>47</v>
      </c>
      <c r="W2676" s="5" t="s">
        <v>48</v>
      </c>
      <c r="X2676" s="5" t="s">
        <v>324</v>
      </c>
      <c r="Y2676" s="5" t="s">
        <v>670</v>
      </c>
      <c r="Z2676" s="5" t="s">
        <v>43</v>
      </c>
      <c r="AA2676" s="4">
        <v>0.52</v>
      </c>
      <c r="AB2676" s="1">
        <v>39905</v>
      </c>
      <c r="AC2676" s="1">
        <v>30694</v>
      </c>
      <c r="AD2676">
        <f t="shared" si="248"/>
        <v>1</v>
      </c>
      <c r="AE2676">
        <f t="shared" ca="1" si="249"/>
        <v>40</v>
      </c>
      <c r="AF2676" t="str">
        <f t="shared" ca="1" si="250"/>
        <v>18-64</v>
      </c>
      <c r="AG2676" s="3">
        <f t="shared" si="251"/>
        <v>5.2134785652173914</v>
      </c>
      <c r="AH2676" t="str">
        <f>_xlfn.IFNA(VLOOKUP(Sales_Transactions[[#This Row],[Order ID]],Returned_Items[#All],2,FALSE),"Not Returned")</f>
        <v>Not Returned</v>
      </c>
    </row>
    <row r="2677" spans="1:34" x14ac:dyDescent="0.25">
      <c r="A2677">
        <v>42369</v>
      </c>
      <c r="C2677" t="s">
        <v>2055</v>
      </c>
      <c r="D2677" s="2" t="str">
        <f>TEXT(MID(Sales_Transactions[[#This Row],[Order Date]],2,5),"d/m/yyy")</f>
        <v>5/8/2010</v>
      </c>
      <c r="E2677" s="2" t="str">
        <f>TEXT(MID(Sales_Transactions[[#This Row],[Order Date]],2,5),"d")</f>
        <v>5</v>
      </c>
      <c r="F2677" s="2" t="str">
        <f>TEXT(MID(Sales_Transactions[[#This Row],[Order Date]],2,5),"m")</f>
        <v>8</v>
      </c>
      <c r="G2677" s="2" t="str">
        <f>TEXT(MID(Sales_Transactions[[#This Row],[Order Date]],2,5),"yyy")</f>
        <v>2010</v>
      </c>
      <c r="H2677" s="2" t="str">
        <f>TEXT(MID(Sales_Transactions[[#This Row],[Order Date]],2,5),"yyy/m")</f>
        <v>2010/8</v>
      </c>
      <c r="I2677" t="s">
        <v>101</v>
      </c>
      <c r="J2677">
        <f t="shared" si="246"/>
        <v>1</v>
      </c>
      <c r="K2677" s="2">
        <v>44</v>
      </c>
      <c r="L2677" s="3">
        <v>786.26</v>
      </c>
      <c r="M2677" s="4">
        <v>0.01</v>
      </c>
      <c r="N2677" s="5" t="s">
        <v>23</v>
      </c>
      <c r="O2677" s="3">
        <v>274.98</v>
      </c>
      <c r="P2677" s="3">
        <v>17.48</v>
      </c>
      <c r="Q2677" s="3">
        <v>1.99</v>
      </c>
      <c r="R2677" s="5" t="s">
        <v>2566</v>
      </c>
      <c r="S2677" s="5" t="s">
        <v>2567</v>
      </c>
      <c r="T2677" s="5" t="str">
        <f t="shared" si="247"/>
        <v>Patricia Hirasaki</v>
      </c>
      <c r="U2677" t="s">
        <v>1988</v>
      </c>
      <c r="V2677" s="5" t="s">
        <v>74</v>
      </c>
      <c r="W2677" s="5" t="s">
        <v>48</v>
      </c>
      <c r="X2677" s="5" t="s">
        <v>87</v>
      </c>
      <c r="Y2677" s="5" t="s">
        <v>2599</v>
      </c>
      <c r="Z2677" s="5" t="s">
        <v>60</v>
      </c>
      <c r="AA2677" s="4">
        <v>0.46</v>
      </c>
      <c r="AB2677" s="1">
        <v>40396</v>
      </c>
      <c r="AC2677" s="1">
        <v>30781</v>
      </c>
      <c r="AD2677">
        <f t="shared" si="248"/>
        <v>1</v>
      </c>
      <c r="AE2677">
        <f t="shared" ca="1" si="249"/>
        <v>40</v>
      </c>
      <c r="AF2677" t="str">
        <f t="shared" ca="1" si="250"/>
        <v>18-64</v>
      </c>
      <c r="AG2677" s="3">
        <f t="shared" si="251"/>
        <v>0.44246027272727273</v>
      </c>
      <c r="AH2677" t="str">
        <f>_xlfn.IFNA(VLOOKUP(Sales_Transactions[[#This Row],[Order ID]],Returned_Items[#All],2,FALSE),"Not Returned")</f>
        <v>Not Returned</v>
      </c>
    </row>
    <row r="2678" spans="1:34" x14ac:dyDescent="0.25">
      <c r="A2678">
        <v>42690</v>
      </c>
      <c r="C2678" t="s">
        <v>2262</v>
      </c>
      <c r="D2678" s="2" t="str">
        <f>TEXT(MID(Sales_Transactions[[#This Row],[Order Date]],2,5),"d/m/yyy")</f>
        <v>28/9/2010</v>
      </c>
      <c r="E2678" s="2" t="str">
        <f>TEXT(MID(Sales_Transactions[[#This Row],[Order Date]],2,5),"d")</f>
        <v>28</v>
      </c>
      <c r="F2678" s="2" t="str">
        <f>TEXT(MID(Sales_Transactions[[#This Row],[Order Date]],2,5),"m")</f>
        <v>9</v>
      </c>
      <c r="G2678" s="2" t="str">
        <f>TEXT(MID(Sales_Transactions[[#This Row],[Order Date]],2,5),"yyy")</f>
        <v>2010</v>
      </c>
      <c r="H2678" s="2" t="str">
        <f>TEXT(MID(Sales_Transactions[[#This Row],[Order Date]],2,5),"yyy/m")</f>
        <v>2010/9</v>
      </c>
      <c r="I2678" t="s">
        <v>22</v>
      </c>
      <c r="J2678">
        <f t="shared" si="246"/>
        <v>2</v>
      </c>
      <c r="K2678" s="2">
        <v>44</v>
      </c>
      <c r="L2678" s="3">
        <v>18697.240000000002</v>
      </c>
      <c r="M2678" s="4">
        <v>0.02</v>
      </c>
      <c r="N2678" s="5" t="s">
        <v>23</v>
      </c>
      <c r="O2678" s="3">
        <v>8918.74</v>
      </c>
      <c r="P2678" s="3">
        <v>420.98</v>
      </c>
      <c r="Q2678" s="3">
        <v>19.989999999999998</v>
      </c>
      <c r="R2678" s="5" t="s">
        <v>2539</v>
      </c>
      <c r="S2678" s="5" t="s">
        <v>2540</v>
      </c>
      <c r="T2678" s="5" t="str">
        <f t="shared" si="247"/>
        <v>Olvera Toch</v>
      </c>
      <c r="U2678" t="s">
        <v>1988</v>
      </c>
      <c r="V2678" s="5" t="s">
        <v>74</v>
      </c>
      <c r="W2678" s="5" t="s">
        <v>28</v>
      </c>
      <c r="X2678" s="5" t="s">
        <v>41</v>
      </c>
      <c r="Y2678" s="5" t="s">
        <v>1027</v>
      </c>
      <c r="Z2678" s="5" t="s">
        <v>43</v>
      </c>
      <c r="AA2678" s="4">
        <v>0.35</v>
      </c>
      <c r="AB2678" s="1">
        <v>40453</v>
      </c>
      <c r="AC2678" s="1">
        <v>30880</v>
      </c>
      <c r="AD2678">
        <f t="shared" si="248"/>
        <v>4</v>
      </c>
      <c r="AE2678">
        <f t="shared" ca="1" si="249"/>
        <v>40</v>
      </c>
      <c r="AF2678" t="str">
        <f t="shared" ca="1" si="250"/>
        <v>18-64</v>
      </c>
      <c r="AG2678" s="3">
        <f t="shared" si="251"/>
        <v>10.020131909090908</v>
      </c>
      <c r="AH2678" t="str">
        <f>_xlfn.IFNA(VLOOKUP(Sales_Transactions[[#This Row],[Order ID]],Returned_Items[#All],2,FALSE),"Not Returned")</f>
        <v>Not Returned</v>
      </c>
    </row>
    <row r="2679" spans="1:34" x14ac:dyDescent="0.25">
      <c r="A2679">
        <v>42690</v>
      </c>
      <c r="C2679" t="s">
        <v>2262</v>
      </c>
      <c r="D2679" s="2" t="str">
        <f>TEXT(MID(Sales_Transactions[[#This Row],[Order Date]],2,5),"d/m/yyy")</f>
        <v>28/9/2010</v>
      </c>
      <c r="E2679" s="2" t="str">
        <f>TEXT(MID(Sales_Transactions[[#This Row],[Order Date]],2,5),"d")</f>
        <v>28</v>
      </c>
      <c r="F2679" s="2" t="str">
        <f>TEXT(MID(Sales_Transactions[[#This Row],[Order Date]],2,5),"m")</f>
        <v>9</v>
      </c>
      <c r="G2679" s="2" t="str">
        <f>TEXT(MID(Sales_Transactions[[#This Row],[Order Date]],2,5),"yyy")</f>
        <v>2010</v>
      </c>
      <c r="H2679" s="2" t="str">
        <f>TEXT(MID(Sales_Transactions[[#This Row],[Order Date]],2,5),"yyy/m")</f>
        <v>2010/9</v>
      </c>
      <c r="I2679" t="s">
        <v>22</v>
      </c>
      <c r="J2679">
        <f t="shared" si="246"/>
        <v>2</v>
      </c>
      <c r="K2679" s="2">
        <v>48</v>
      </c>
      <c r="L2679" s="3">
        <v>786.13</v>
      </c>
      <c r="M2679" s="4">
        <v>0.04</v>
      </c>
      <c r="N2679" s="5" t="s">
        <v>23</v>
      </c>
      <c r="O2679" s="3">
        <v>-236.12</v>
      </c>
      <c r="P2679" s="3">
        <v>16.739999999999998</v>
      </c>
      <c r="Q2679" s="3">
        <v>7.04</v>
      </c>
      <c r="R2679" s="5" t="s">
        <v>2539</v>
      </c>
      <c r="S2679" s="5" t="s">
        <v>2540</v>
      </c>
      <c r="T2679" s="5" t="str">
        <f t="shared" si="247"/>
        <v>Olvera Toch</v>
      </c>
      <c r="U2679" t="s">
        <v>1988</v>
      </c>
      <c r="V2679" s="5" t="s">
        <v>74</v>
      </c>
      <c r="W2679" s="5" t="s">
        <v>28</v>
      </c>
      <c r="X2679" s="5" t="s">
        <v>29</v>
      </c>
      <c r="Y2679" s="5" t="s">
        <v>2585</v>
      </c>
      <c r="Z2679" s="5" t="s">
        <v>43</v>
      </c>
      <c r="AA2679" s="4">
        <v>0.81</v>
      </c>
      <c r="AB2679" s="1">
        <v>40453</v>
      </c>
      <c r="AC2679" s="1">
        <v>30038</v>
      </c>
      <c r="AD2679">
        <f t="shared" si="248"/>
        <v>4</v>
      </c>
      <c r="AE2679">
        <f t="shared" ca="1" si="249"/>
        <v>42</v>
      </c>
      <c r="AF2679" t="str">
        <f t="shared" ca="1" si="250"/>
        <v>18-64</v>
      </c>
      <c r="AG2679" s="3">
        <f t="shared" si="251"/>
        <v>0.4952771666666666</v>
      </c>
      <c r="AH2679" t="str">
        <f>_xlfn.IFNA(VLOOKUP(Sales_Transactions[[#This Row],[Order ID]],Returned_Items[#All],2,FALSE),"Not Returned")</f>
        <v>Not Returned</v>
      </c>
    </row>
    <row r="2680" spans="1:34" x14ac:dyDescent="0.25">
      <c r="A2680">
        <v>45184</v>
      </c>
      <c r="C2680" t="s">
        <v>909</v>
      </c>
      <c r="D2680" s="2" t="str">
        <f>TEXT(MID(Sales_Transactions[[#This Row],[Order Date]],2,5),"d/m/yyy")</f>
        <v>17/6/2010</v>
      </c>
      <c r="E2680" s="2" t="str">
        <f>TEXT(MID(Sales_Transactions[[#This Row],[Order Date]],2,5),"d")</f>
        <v>17</v>
      </c>
      <c r="F2680" s="2" t="str">
        <f>TEXT(MID(Sales_Transactions[[#This Row],[Order Date]],2,5),"m")</f>
        <v>6</v>
      </c>
      <c r="G2680" s="2" t="str">
        <f>TEXT(MID(Sales_Transactions[[#This Row],[Order Date]],2,5),"yyy")</f>
        <v>2010</v>
      </c>
      <c r="H2680" s="2" t="str">
        <f>TEXT(MID(Sales_Transactions[[#This Row],[Order Date]],2,5),"yyy/m")</f>
        <v>2010/6</v>
      </c>
      <c r="I2680" t="s">
        <v>22</v>
      </c>
      <c r="J2680">
        <f t="shared" si="246"/>
        <v>2</v>
      </c>
      <c r="K2680" s="2">
        <v>25</v>
      </c>
      <c r="L2680" s="3">
        <v>14647.26</v>
      </c>
      <c r="M2680" s="4">
        <v>7.0000000000000007E-2</v>
      </c>
      <c r="N2680" s="5" t="s">
        <v>23</v>
      </c>
      <c r="O2680" s="3">
        <v>5485.15</v>
      </c>
      <c r="P2680" s="3">
        <v>599.99</v>
      </c>
      <c r="Q2680" s="3">
        <v>24.49</v>
      </c>
      <c r="R2680" s="5" t="s">
        <v>2588</v>
      </c>
      <c r="S2680" s="5" t="s">
        <v>2129</v>
      </c>
      <c r="T2680" s="5" t="str">
        <f t="shared" si="247"/>
        <v>Victoria Wilson</v>
      </c>
      <c r="U2680" t="s">
        <v>1988</v>
      </c>
      <c r="V2680" s="5" t="s">
        <v>74</v>
      </c>
      <c r="W2680" s="5" t="s">
        <v>48</v>
      </c>
      <c r="X2680" s="5" t="s">
        <v>131</v>
      </c>
      <c r="Y2680" s="5" t="s">
        <v>1772</v>
      </c>
      <c r="Z2680" s="5" t="s">
        <v>31</v>
      </c>
      <c r="AA2680" s="4">
        <v>0.37</v>
      </c>
      <c r="AB2680" s="1">
        <v>40355</v>
      </c>
      <c r="AC2680" s="1">
        <v>28666</v>
      </c>
      <c r="AD2680">
        <f t="shared" si="248"/>
        <v>9</v>
      </c>
      <c r="AE2680">
        <f t="shared" ca="1" si="249"/>
        <v>46</v>
      </c>
      <c r="AF2680" t="str">
        <f t="shared" ca="1" si="250"/>
        <v>18-64</v>
      </c>
      <c r="AG2680" s="3">
        <f t="shared" si="251"/>
        <v>24.962400280000001</v>
      </c>
      <c r="AH2680" t="str">
        <f>_xlfn.IFNA(VLOOKUP(Sales_Transactions[[#This Row],[Order ID]],Returned_Items[#All],2,FALSE),"Not Returned")</f>
        <v>Not Returned</v>
      </c>
    </row>
    <row r="2681" spans="1:34" x14ac:dyDescent="0.25">
      <c r="A2681">
        <v>45184</v>
      </c>
      <c r="C2681" t="s">
        <v>909</v>
      </c>
      <c r="D2681" s="2" t="str">
        <f>TEXT(MID(Sales_Transactions[[#This Row],[Order Date]],2,5),"d/m/yyy")</f>
        <v>17/6/2010</v>
      </c>
      <c r="E2681" s="2" t="str">
        <f>TEXT(MID(Sales_Transactions[[#This Row],[Order Date]],2,5),"d")</f>
        <v>17</v>
      </c>
      <c r="F2681" s="2" t="str">
        <f>TEXT(MID(Sales_Transactions[[#This Row],[Order Date]],2,5),"m")</f>
        <v>6</v>
      </c>
      <c r="G2681" s="2" t="str">
        <f>TEXT(MID(Sales_Transactions[[#This Row],[Order Date]],2,5),"yyy")</f>
        <v>2010</v>
      </c>
      <c r="H2681" s="2" t="str">
        <f>TEXT(MID(Sales_Transactions[[#This Row],[Order Date]],2,5),"yyy/m")</f>
        <v>2010/6</v>
      </c>
      <c r="I2681" t="s">
        <v>22</v>
      </c>
      <c r="J2681">
        <f t="shared" si="246"/>
        <v>2</v>
      </c>
      <c r="K2681" s="2">
        <v>10</v>
      </c>
      <c r="L2681" s="3">
        <v>26.11</v>
      </c>
      <c r="M2681" s="4">
        <v>0.08</v>
      </c>
      <c r="N2681" s="5" t="s">
        <v>23</v>
      </c>
      <c r="O2681" s="3">
        <v>2.65</v>
      </c>
      <c r="P2681" s="3">
        <v>2.62</v>
      </c>
      <c r="Q2681" s="3">
        <v>0.8</v>
      </c>
      <c r="R2681" s="5" t="s">
        <v>2588</v>
      </c>
      <c r="S2681" s="5" t="s">
        <v>2129</v>
      </c>
      <c r="T2681" s="5" t="str">
        <f t="shared" si="247"/>
        <v>Victoria Wilson</v>
      </c>
      <c r="U2681" t="s">
        <v>1988</v>
      </c>
      <c r="V2681" s="5" t="s">
        <v>74</v>
      </c>
      <c r="W2681" s="5" t="s">
        <v>28</v>
      </c>
      <c r="X2681" s="5" t="s">
        <v>82</v>
      </c>
      <c r="Y2681" s="5" t="s">
        <v>1502</v>
      </c>
      <c r="Z2681" s="5" t="s">
        <v>84</v>
      </c>
      <c r="AA2681" s="4">
        <v>0.39</v>
      </c>
      <c r="AB2681" s="1">
        <v>40353</v>
      </c>
      <c r="AC2681" s="1">
        <v>28524</v>
      </c>
      <c r="AD2681">
        <f t="shared" si="248"/>
        <v>7</v>
      </c>
      <c r="AE2681">
        <f t="shared" ca="1" si="249"/>
        <v>46</v>
      </c>
      <c r="AF2681" t="str">
        <f t="shared" ca="1" si="250"/>
        <v>18-64</v>
      </c>
      <c r="AG2681" s="3">
        <f t="shared" si="251"/>
        <v>0.34179039999999999</v>
      </c>
      <c r="AH2681" t="str">
        <f>_xlfn.IFNA(VLOOKUP(Sales_Transactions[[#This Row],[Order ID]],Returned_Items[#All],2,FALSE),"Not Returned")</f>
        <v>Not Returned</v>
      </c>
    </row>
    <row r="2682" spans="1:34" x14ac:dyDescent="0.25">
      <c r="A2682">
        <v>45632</v>
      </c>
      <c r="C2682" t="s">
        <v>2078</v>
      </c>
      <c r="D2682" s="2" t="str">
        <f>TEXT(MID(Sales_Transactions[[#This Row],[Order Date]],2,5),"d/m/yyy")</f>
        <v>10/5/2010</v>
      </c>
      <c r="E2682" s="2" t="str">
        <f>TEXT(MID(Sales_Transactions[[#This Row],[Order Date]],2,5),"d")</f>
        <v>10</v>
      </c>
      <c r="F2682" s="2" t="str">
        <f>TEXT(MID(Sales_Transactions[[#This Row],[Order Date]],2,5),"m")</f>
        <v>5</v>
      </c>
      <c r="G2682" s="2" t="str">
        <f>TEXT(MID(Sales_Transactions[[#This Row],[Order Date]],2,5),"yyy")</f>
        <v>2010</v>
      </c>
      <c r="H2682" s="2" t="str">
        <f>TEXT(MID(Sales_Transactions[[#This Row],[Order Date]],2,5),"yyy/m")</f>
        <v>2010/5</v>
      </c>
      <c r="I2682" t="s">
        <v>52</v>
      </c>
      <c r="J2682">
        <f t="shared" si="246"/>
        <v>1</v>
      </c>
      <c r="K2682" s="2">
        <v>50</v>
      </c>
      <c r="L2682" s="3">
        <v>442.31</v>
      </c>
      <c r="M2682" s="4">
        <v>0.02</v>
      </c>
      <c r="N2682" s="5" t="s">
        <v>23</v>
      </c>
      <c r="O2682" s="3">
        <v>231.68</v>
      </c>
      <c r="P2682" s="3">
        <v>8.34</v>
      </c>
      <c r="Q2682" s="3">
        <v>0.96</v>
      </c>
      <c r="R2682" s="5" t="s">
        <v>202</v>
      </c>
      <c r="S2682" s="5" t="s">
        <v>2246</v>
      </c>
      <c r="T2682" s="5" t="str">
        <f t="shared" si="247"/>
        <v>Michelle Ellison</v>
      </c>
      <c r="U2682" t="s">
        <v>1988</v>
      </c>
      <c r="V2682" s="5" t="s">
        <v>27</v>
      </c>
      <c r="W2682" s="5" t="s">
        <v>57</v>
      </c>
      <c r="X2682" s="5" t="s">
        <v>58</v>
      </c>
      <c r="Y2682" s="5" t="s">
        <v>2333</v>
      </c>
      <c r="Z2682" s="5" t="s">
        <v>84</v>
      </c>
      <c r="AA2682" s="4">
        <v>0.43</v>
      </c>
      <c r="AB2682" s="1">
        <v>40309</v>
      </c>
      <c r="AC2682" s="1">
        <v>28811</v>
      </c>
      <c r="AD2682">
        <f t="shared" si="248"/>
        <v>1</v>
      </c>
      <c r="AE2682">
        <f t="shared" ca="1" si="249"/>
        <v>45</v>
      </c>
      <c r="AF2682" t="str">
        <f t="shared" ca="1" si="250"/>
        <v>18-64</v>
      </c>
      <c r="AG2682" s="3">
        <f t="shared" si="251"/>
        <v>0.18596663999999996</v>
      </c>
      <c r="AH2682" t="str">
        <f>_xlfn.IFNA(VLOOKUP(Sales_Transactions[[#This Row],[Order ID]],Returned_Items[#All],2,FALSE),"Not Returned")</f>
        <v>Returned</v>
      </c>
    </row>
    <row r="2683" spans="1:34" x14ac:dyDescent="0.25">
      <c r="A2683">
        <v>46276</v>
      </c>
      <c r="C2683" t="s">
        <v>1463</v>
      </c>
      <c r="D2683" s="2" t="str">
        <f>TEXT(MID(Sales_Transactions[[#This Row],[Order Date]],2,5),"d/m/yyy")</f>
        <v>9/12/2012</v>
      </c>
      <c r="E2683" s="2" t="str">
        <f>TEXT(MID(Sales_Transactions[[#This Row],[Order Date]],2,5),"d")</f>
        <v>9</v>
      </c>
      <c r="F2683" s="2" t="str">
        <f>TEXT(MID(Sales_Transactions[[#This Row],[Order Date]],2,5),"m")</f>
        <v>12</v>
      </c>
      <c r="G2683" s="2" t="str">
        <f>TEXT(MID(Sales_Transactions[[#This Row],[Order Date]],2,5),"yyy")</f>
        <v>2012</v>
      </c>
      <c r="H2683" s="2" t="str">
        <f>TEXT(MID(Sales_Transactions[[#This Row],[Order Date]],2,5),"yyy/m")</f>
        <v>2012/12</v>
      </c>
      <c r="I2683" t="s">
        <v>101</v>
      </c>
      <c r="J2683">
        <f t="shared" si="246"/>
        <v>1</v>
      </c>
      <c r="K2683" s="2">
        <v>4</v>
      </c>
      <c r="L2683" s="3">
        <v>114.83</v>
      </c>
      <c r="M2683" s="4">
        <v>0.04</v>
      </c>
      <c r="N2683" s="5" t="s">
        <v>23</v>
      </c>
      <c r="O2683" s="3">
        <v>-52.62</v>
      </c>
      <c r="P2683" s="3">
        <v>28.48</v>
      </c>
      <c r="Q2683" s="3">
        <v>1.99</v>
      </c>
      <c r="R2683" s="5" t="s">
        <v>1783</v>
      </c>
      <c r="S2683" s="5" t="s">
        <v>123</v>
      </c>
      <c r="T2683" s="5" t="str">
        <f t="shared" si="247"/>
        <v>Sean Miller</v>
      </c>
      <c r="U2683" t="s">
        <v>1988</v>
      </c>
      <c r="V2683" s="5" t="s">
        <v>27</v>
      </c>
      <c r="W2683" s="5" t="s">
        <v>48</v>
      </c>
      <c r="X2683" s="5" t="s">
        <v>87</v>
      </c>
      <c r="Y2683" s="5" t="s">
        <v>874</v>
      </c>
      <c r="Z2683" s="5" t="s">
        <v>60</v>
      </c>
      <c r="AA2683" s="4">
        <v>0.4</v>
      </c>
      <c r="AB2683" s="1">
        <v>41253</v>
      </c>
      <c r="AC2683" s="1">
        <v>28447</v>
      </c>
      <c r="AD2683">
        <f t="shared" si="248"/>
        <v>1</v>
      </c>
      <c r="AE2683">
        <f t="shared" ca="1" si="249"/>
        <v>46</v>
      </c>
      <c r="AF2683" t="str">
        <f t="shared" ca="1" si="250"/>
        <v>18-64</v>
      </c>
      <c r="AG2683" s="3">
        <f t="shared" si="251"/>
        <v>7.6146519999999995</v>
      </c>
      <c r="AH2683" t="str">
        <f>_xlfn.IFNA(VLOOKUP(Sales_Transactions[[#This Row],[Order ID]],Returned_Items[#All],2,FALSE),"Not Returned")</f>
        <v>Returned</v>
      </c>
    </row>
    <row r="2684" spans="1:34" x14ac:dyDescent="0.25">
      <c r="A2684">
        <v>46276</v>
      </c>
      <c r="C2684" t="s">
        <v>1463</v>
      </c>
      <c r="D2684" s="2" t="str">
        <f>TEXT(MID(Sales_Transactions[[#This Row],[Order Date]],2,5),"d/m/yyy")</f>
        <v>9/12/2012</v>
      </c>
      <c r="E2684" s="2" t="str">
        <f>TEXT(MID(Sales_Transactions[[#This Row],[Order Date]],2,5),"d")</f>
        <v>9</v>
      </c>
      <c r="F2684" s="2" t="str">
        <f>TEXT(MID(Sales_Transactions[[#This Row],[Order Date]],2,5),"m")</f>
        <v>12</v>
      </c>
      <c r="G2684" s="2" t="str">
        <f>TEXT(MID(Sales_Transactions[[#This Row],[Order Date]],2,5),"yyy")</f>
        <v>2012</v>
      </c>
      <c r="H2684" s="2" t="str">
        <f>TEXT(MID(Sales_Transactions[[#This Row],[Order Date]],2,5),"yyy/m")</f>
        <v>2012/12</v>
      </c>
      <c r="I2684" t="s">
        <v>101</v>
      </c>
      <c r="J2684">
        <f t="shared" si="246"/>
        <v>1</v>
      </c>
      <c r="K2684" s="2">
        <v>23</v>
      </c>
      <c r="L2684" s="3">
        <v>16743.759999999998</v>
      </c>
      <c r="M2684" s="4">
        <v>0</v>
      </c>
      <c r="N2684" s="5" t="s">
        <v>23</v>
      </c>
      <c r="O2684" s="3">
        <v>6079.63</v>
      </c>
      <c r="P2684" s="3">
        <v>699.99</v>
      </c>
      <c r="Q2684" s="3">
        <v>24.49</v>
      </c>
      <c r="R2684" s="5" t="s">
        <v>1783</v>
      </c>
      <c r="S2684" s="5" t="s">
        <v>123</v>
      </c>
      <c r="T2684" s="5" t="str">
        <f t="shared" si="247"/>
        <v>Sean Miller</v>
      </c>
      <c r="U2684" t="s">
        <v>1988</v>
      </c>
      <c r="V2684" s="5" t="s">
        <v>27</v>
      </c>
      <c r="W2684" s="5" t="s">
        <v>48</v>
      </c>
      <c r="X2684" s="5" t="s">
        <v>131</v>
      </c>
      <c r="Y2684" s="5" t="s">
        <v>673</v>
      </c>
      <c r="Z2684" s="5" t="s">
        <v>31</v>
      </c>
      <c r="AA2684" s="4">
        <v>0.41</v>
      </c>
      <c r="AB2684" s="1">
        <v>41254</v>
      </c>
      <c r="AC2684" s="1">
        <v>28240</v>
      </c>
      <c r="AD2684">
        <f t="shared" si="248"/>
        <v>2</v>
      </c>
      <c r="AE2684">
        <f t="shared" ca="1" si="249"/>
        <v>47</v>
      </c>
      <c r="AF2684" t="str">
        <f t="shared" ca="1" si="250"/>
        <v>18-64</v>
      </c>
      <c r="AG2684" s="3">
        <f t="shared" si="251"/>
        <v>31.499130434782611</v>
      </c>
      <c r="AH2684" t="str">
        <f>_xlfn.IFNA(VLOOKUP(Sales_Transactions[[#This Row],[Order ID]],Returned_Items[#All],2,FALSE),"Not Returned")</f>
        <v>Returned</v>
      </c>
    </row>
    <row r="2685" spans="1:34" x14ac:dyDescent="0.25">
      <c r="A2685">
        <v>46566</v>
      </c>
      <c r="C2685" t="s">
        <v>385</v>
      </c>
      <c r="D2685" s="2" t="str">
        <f>TEXT(MID(Sales_Transactions[[#This Row],[Order Date]],2,5),"d/m/yyy")</f>
        <v>9/4/2012</v>
      </c>
      <c r="E2685" s="2" t="str">
        <f>TEXT(MID(Sales_Transactions[[#This Row],[Order Date]],2,5),"d")</f>
        <v>9</v>
      </c>
      <c r="F2685" s="2" t="str">
        <f>TEXT(MID(Sales_Transactions[[#This Row],[Order Date]],2,5),"m")</f>
        <v>4</v>
      </c>
      <c r="G2685" s="2" t="str">
        <f>TEXT(MID(Sales_Transactions[[#This Row],[Order Date]],2,5),"yyy")</f>
        <v>2012</v>
      </c>
      <c r="H2685" s="2" t="str">
        <f>TEXT(MID(Sales_Transactions[[#This Row],[Order Date]],2,5),"yyy/m")</f>
        <v>2012/4</v>
      </c>
      <c r="I2685" t="s">
        <v>78</v>
      </c>
      <c r="J2685">
        <f t="shared" si="246"/>
        <v>3</v>
      </c>
      <c r="K2685" s="2">
        <v>49</v>
      </c>
      <c r="L2685" s="3">
        <v>1534.7</v>
      </c>
      <c r="M2685" s="4">
        <v>7.0000000000000007E-2</v>
      </c>
      <c r="N2685" s="5" t="s">
        <v>23</v>
      </c>
      <c r="O2685" s="3">
        <v>258.25</v>
      </c>
      <c r="P2685" s="3">
        <v>31.11</v>
      </c>
      <c r="Q2685" s="3">
        <v>3.6</v>
      </c>
      <c r="R2685" s="5" t="s">
        <v>1561</v>
      </c>
      <c r="S2685" s="5" t="s">
        <v>1373</v>
      </c>
      <c r="T2685" s="5" t="str">
        <f t="shared" si="247"/>
        <v>Patrick O'Donnell</v>
      </c>
      <c r="U2685" t="s">
        <v>1988</v>
      </c>
      <c r="V2685" s="5" t="s">
        <v>74</v>
      </c>
      <c r="W2685" s="5" t="s">
        <v>48</v>
      </c>
      <c r="X2685" s="5" t="s">
        <v>87</v>
      </c>
      <c r="Y2685" s="5" t="s">
        <v>1554</v>
      </c>
      <c r="Z2685" s="5" t="s">
        <v>60</v>
      </c>
      <c r="AA2685" s="4">
        <v>0.64</v>
      </c>
      <c r="AB2685" s="1">
        <v>41009</v>
      </c>
      <c r="AC2685" s="1">
        <v>28462</v>
      </c>
      <c r="AD2685">
        <f t="shared" si="248"/>
        <v>1</v>
      </c>
      <c r="AE2685">
        <f t="shared" ca="1" si="249"/>
        <v>46</v>
      </c>
      <c r="AF2685" t="str">
        <f t="shared" ca="1" si="250"/>
        <v>18-64</v>
      </c>
      <c r="AG2685" s="3">
        <f t="shared" si="251"/>
        <v>0.707922918367347</v>
      </c>
      <c r="AH2685" t="str">
        <f>_xlfn.IFNA(VLOOKUP(Sales_Transactions[[#This Row],[Order ID]],Returned_Items[#All],2,FALSE),"Not Returned")</f>
        <v>Not Returned</v>
      </c>
    </row>
    <row r="2686" spans="1:34" x14ac:dyDescent="0.25">
      <c r="A2686">
        <v>48198</v>
      </c>
      <c r="C2686" t="s">
        <v>1701</v>
      </c>
      <c r="D2686" s="2" t="str">
        <f>TEXT(MID(Sales_Transactions[[#This Row],[Order Date]],2,5),"d/m/yyy")</f>
        <v>20/11/2009</v>
      </c>
      <c r="E2686" s="2" t="str">
        <f>TEXT(MID(Sales_Transactions[[#This Row],[Order Date]],2,5),"d")</f>
        <v>20</v>
      </c>
      <c r="F2686" s="2" t="str">
        <f>TEXT(MID(Sales_Transactions[[#This Row],[Order Date]],2,5),"m")</f>
        <v>11</v>
      </c>
      <c r="G2686" s="2" t="str">
        <f>TEXT(MID(Sales_Transactions[[#This Row],[Order Date]],2,5),"yyy")</f>
        <v>2009</v>
      </c>
      <c r="H2686" s="2" t="str">
        <f>TEXT(MID(Sales_Transactions[[#This Row],[Order Date]],2,5),"yyy/m")</f>
        <v>2009/11</v>
      </c>
      <c r="I2686" t="s">
        <v>101</v>
      </c>
      <c r="J2686">
        <f t="shared" si="246"/>
        <v>1</v>
      </c>
      <c r="K2686" s="2">
        <v>7</v>
      </c>
      <c r="L2686" s="3">
        <v>2813.34</v>
      </c>
      <c r="M2686" s="4">
        <v>0.1</v>
      </c>
      <c r="N2686" s="5" t="s">
        <v>34</v>
      </c>
      <c r="O2686" s="3">
        <v>-688.44</v>
      </c>
      <c r="P2686" s="3">
        <v>442.14</v>
      </c>
      <c r="Q2686" s="3">
        <v>14.7</v>
      </c>
      <c r="R2686" s="5" t="s">
        <v>1783</v>
      </c>
      <c r="S2686" s="5" t="s">
        <v>2543</v>
      </c>
      <c r="T2686" s="5" t="str">
        <f t="shared" si="247"/>
        <v>Sean Christensen</v>
      </c>
      <c r="U2686" t="s">
        <v>1988</v>
      </c>
      <c r="V2686" s="5" t="s">
        <v>74</v>
      </c>
      <c r="W2686" s="5" t="s">
        <v>48</v>
      </c>
      <c r="X2686" s="5" t="s">
        <v>324</v>
      </c>
      <c r="Y2686" s="5" t="s">
        <v>754</v>
      </c>
      <c r="Z2686" s="5" t="s">
        <v>40</v>
      </c>
      <c r="AA2686" s="4">
        <v>0.56000000000000005</v>
      </c>
      <c r="AB2686" s="1">
        <v>40138</v>
      </c>
      <c r="AC2686" s="1">
        <v>27894</v>
      </c>
      <c r="AD2686">
        <f t="shared" si="248"/>
        <v>1</v>
      </c>
      <c r="AE2686">
        <f t="shared" ca="1" si="249"/>
        <v>48</v>
      </c>
      <c r="AF2686" t="str">
        <f t="shared" ca="1" si="250"/>
        <v>18-64</v>
      </c>
      <c r="AG2686" s="3">
        <f t="shared" si="251"/>
        <v>65.199694285714287</v>
      </c>
      <c r="AH2686" t="str">
        <f>_xlfn.IFNA(VLOOKUP(Sales_Transactions[[#This Row],[Order ID]],Returned_Items[#All],2,FALSE),"Not Returned")</f>
        <v>Not Returned</v>
      </c>
    </row>
    <row r="2687" spans="1:34" x14ac:dyDescent="0.25">
      <c r="A2687">
        <v>48198</v>
      </c>
      <c r="C2687" t="s">
        <v>1701</v>
      </c>
      <c r="D2687" s="2" t="str">
        <f>TEXT(MID(Sales_Transactions[[#This Row],[Order Date]],2,5),"d/m/yyy")</f>
        <v>20/11/2009</v>
      </c>
      <c r="E2687" s="2" t="str">
        <f>TEXT(MID(Sales_Transactions[[#This Row],[Order Date]],2,5),"d")</f>
        <v>20</v>
      </c>
      <c r="F2687" s="2" t="str">
        <f>TEXT(MID(Sales_Transactions[[#This Row],[Order Date]],2,5),"m")</f>
        <v>11</v>
      </c>
      <c r="G2687" s="2" t="str">
        <f>TEXT(MID(Sales_Transactions[[#This Row],[Order Date]],2,5),"yyy")</f>
        <v>2009</v>
      </c>
      <c r="H2687" s="2" t="str">
        <f>TEXT(MID(Sales_Transactions[[#This Row],[Order Date]],2,5),"yyy/m")</f>
        <v>2009/11</v>
      </c>
      <c r="I2687" t="s">
        <v>101</v>
      </c>
      <c r="J2687">
        <f t="shared" si="246"/>
        <v>1</v>
      </c>
      <c r="K2687" s="2">
        <v>45</v>
      </c>
      <c r="L2687" s="3">
        <v>2682.8</v>
      </c>
      <c r="M2687" s="4">
        <v>0.01</v>
      </c>
      <c r="N2687" s="5" t="s">
        <v>23</v>
      </c>
      <c r="O2687" s="3">
        <v>860.22</v>
      </c>
      <c r="P2687" s="3">
        <v>60.22</v>
      </c>
      <c r="Q2687" s="3">
        <v>3.5</v>
      </c>
      <c r="R2687" s="5" t="s">
        <v>1783</v>
      </c>
      <c r="S2687" s="5" t="s">
        <v>2543</v>
      </c>
      <c r="T2687" s="5" t="str">
        <f t="shared" si="247"/>
        <v>Sean Christensen</v>
      </c>
      <c r="U2687" t="s">
        <v>1988</v>
      </c>
      <c r="V2687" s="5" t="s">
        <v>74</v>
      </c>
      <c r="W2687" s="5" t="s">
        <v>28</v>
      </c>
      <c r="X2687" s="5" t="s">
        <v>38</v>
      </c>
      <c r="Y2687" s="5" t="s">
        <v>1057</v>
      </c>
      <c r="Z2687" s="5" t="s">
        <v>43</v>
      </c>
      <c r="AA2687" s="4">
        <v>0.56999999999999995</v>
      </c>
      <c r="AB2687" s="1">
        <v>40139</v>
      </c>
      <c r="AC2687" s="1">
        <v>28172</v>
      </c>
      <c r="AD2687">
        <f t="shared" si="248"/>
        <v>2</v>
      </c>
      <c r="AE2687">
        <f t="shared" ca="1" si="249"/>
        <v>47</v>
      </c>
      <c r="AF2687" t="str">
        <f t="shared" ca="1" si="250"/>
        <v>18-64</v>
      </c>
      <c r="AG2687" s="3">
        <f t="shared" si="251"/>
        <v>1.4158661777777777</v>
      </c>
      <c r="AH2687" t="str">
        <f>_xlfn.IFNA(VLOOKUP(Sales_Transactions[[#This Row],[Order ID]],Returned_Items[#All],2,FALSE),"Not Returned")</f>
        <v>Not Returned</v>
      </c>
    </row>
    <row r="2688" spans="1:34" x14ac:dyDescent="0.25">
      <c r="A2688">
        <v>48453</v>
      </c>
      <c r="C2688" t="s">
        <v>1258</v>
      </c>
      <c r="D2688" s="2" t="str">
        <f>TEXT(MID(Sales_Transactions[[#This Row],[Order Date]],2,5),"d/m/yyy")</f>
        <v>26/7/2009</v>
      </c>
      <c r="E2688" s="2" t="str">
        <f>TEXT(MID(Sales_Transactions[[#This Row],[Order Date]],2,5),"d")</f>
        <v>26</v>
      </c>
      <c r="F2688" s="2" t="str">
        <f>TEXT(MID(Sales_Transactions[[#This Row],[Order Date]],2,5),"m")</f>
        <v>7</v>
      </c>
      <c r="G2688" s="2" t="str">
        <f>TEXT(MID(Sales_Transactions[[#This Row],[Order Date]],2,5),"yyy")</f>
        <v>2009</v>
      </c>
      <c r="H2688" s="2" t="str">
        <f>TEXT(MID(Sales_Transactions[[#This Row],[Order Date]],2,5),"yyy/m")</f>
        <v>2009/7</v>
      </c>
      <c r="I2688" t="s">
        <v>78</v>
      </c>
      <c r="J2688">
        <f t="shared" si="246"/>
        <v>3</v>
      </c>
      <c r="K2688" s="2">
        <v>50</v>
      </c>
      <c r="L2688" s="3">
        <v>387.03</v>
      </c>
      <c r="M2688" s="4">
        <v>0.04</v>
      </c>
      <c r="N2688" s="5" t="s">
        <v>23</v>
      </c>
      <c r="O2688" s="3">
        <v>-7.73</v>
      </c>
      <c r="P2688" s="3">
        <v>7.96</v>
      </c>
      <c r="Q2688" s="3">
        <v>4.95</v>
      </c>
      <c r="R2688" s="5" t="s">
        <v>2588</v>
      </c>
      <c r="S2688" s="5" t="s">
        <v>2129</v>
      </c>
      <c r="T2688" s="5" t="str">
        <f t="shared" si="247"/>
        <v>Victoria Wilson</v>
      </c>
      <c r="U2688" t="s">
        <v>1988</v>
      </c>
      <c r="V2688" s="5" t="s">
        <v>74</v>
      </c>
      <c r="W2688" s="5" t="s">
        <v>57</v>
      </c>
      <c r="X2688" s="5" t="s">
        <v>58</v>
      </c>
      <c r="Y2688" s="5" t="s">
        <v>1664</v>
      </c>
      <c r="Z2688" s="5" t="s">
        <v>43</v>
      </c>
      <c r="AA2688" s="4">
        <v>0.41</v>
      </c>
      <c r="AB2688" s="1">
        <v>40020</v>
      </c>
      <c r="AC2688" s="1">
        <v>28412</v>
      </c>
      <c r="AD2688">
        <f t="shared" si="248"/>
        <v>0</v>
      </c>
      <c r="AE2688">
        <f t="shared" ca="1" si="249"/>
        <v>46</v>
      </c>
      <c r="AF2688" t="str">
        <f t="shared" ca="1" si="250"/>
        <v>18-64</v>
      </c>
      <c r="AG2688" s="3">
        <f t="shared" si="251"/>
        <v>0.25813631999999997</v>
      </c>
      <c r="AH2688" t="str">
        <f>_xlfn.IFNA(VLOOKUP(Sales_Transactions[[#This Row],[Order ID]],Returned_Items[#All],2,FALSE),"Not Returned")</f>
        <v>Not Returned</v>
      </c>
    </row>
    <row r="2689" spans="1:34" x14ac:dyDescent="0.25">
      <c r="A2689">
        <v>48518</v>
      </c>
      <c r="C2689" t="s">
        <v>2520</v>
      </c>
      <c r="D2689" s="2" t="str">
        <f>TEXT(MID(Sales_Transactions[[#This Row],[Order Date]],2,5),"d/m/yyy")</f>
        <v>2/4/2009</v>
      </c>
      <c r="E2689" s="2" t="str">
        <f>TEXT(MID(Sales_Transactions[[#This Row],[Order Date]],2,5),"d")</f>
        <v>2</v>
      </c>
      <c r="F2689" s="2" t="str">
        <f>TEXT(MID(Sales_Transactions[[#This Row],[Order Date]],2,5),"m")</f>
        <v>4</v>
      </c>
      <c r="G2689" s="2" t="str">
        <f>TEXT(MID(Sales_Transactions[[#This Row],[Order Date]],2,5),"yyy")</f>
        <v>2009</v>
      </c>
      <c r="H2689" s="2" t="str">
        <f>TEXT(MID(Sales_Transactions[[#This Row],[Order Date]],2,5),"yyy/m")</f>
        <v>2009/4</v>
      </c>
      <c r="I2689" t="s">
        <v>78</v>
      </c>
      <c r="J2689">
        <f t="shared" si="246"/>
        <v>3</v>
      </c>
      <c r="K2689" s="2">
        <v>17</v>
      </c>
      <c r="L2689" s="3">
        <v>585.47</v>
      </c>
      <c r="M2689" s="4">
        <v>0.1</v>
      </c>
      <c r="N2689" s="5" t="s">
        <v>67</v>
      </c>
      <c r="O2689" s="3">
        <v>178.14</v>
      </c>
      <c r="P2689" s="3">
        <v>37.94</v>
      </c>
      <c r="Q2689" s="3">
        <v>5.08</v>
      </c>
      <c r="R2689" s="5" t="s">
        <v>2557</v>
      </c>
      <c r="S2689" s="5" t="s">
        <v>2558</v>
      </c>
      <c r="T2689" s="5" t="str">
        <f t="shared" si="247"/>
        <v>Scot Coram</v>
      </c>
      <c r="U2689" t="s">
        <v>1988</v>
      </c>
      <c r="V2689" s="5" t="s">
        <v>47</v>
      </c>
      <c r="W2689" s="5" t="s">
        <v>28</v>
      </c>
      <c r="X2689" s="5" t="s">
        <v>75</v>
      </c>
      <c r="Y2689" s="5" t="s">
        <v>1163</v>
      </c>
      <c r="Z2689" s="5" t="s">
        <v>84</v>
      </c>
      <c r="AA2689" s="4">
        <v>0.38</v>
      </c>
      <c r="AB2689" s="1">
        <v>39907</v>
      </c>
      <c r="AC2689" s="1">
        <v>28355</v>
      </c>
      <c r="AD2689">
        <f t="shared" si="248"/>
        <v>2</v>
      </c>
      <c r="AE2689">
        <f t="shared" ca="1" si="249"/>
        <v>46</v>
      </c>
      <c r="AF2689" t="str">
        <f t="shared" ca="1" si="250"/>
        <v>18-64</v>
      </c>
      <c r="AG2689" s="3">
        <f t="shared" si="251"/>
        <v>2.5283564705882351</v>
      </c>
      <c r="AH2689" t="str">
        <f>_xlfn.IFNA(VLOOKUP(Sales_Transactions[[#This Row],[Order ID]],Returned_Items[#All],2,FALSE),"Not Returned")</f>
        <v>Not Returned</v>
      </c>
    </row>
    <row r="2690" spans="1:34" x14ac:dyDescent="0.25">
      <c r="A2690">
        <v>49349</v>
      </c>
      <c r="C2690" t="s">
        <v>2600</v>
      </c>
      <c r="D2690" s="2" t="str">
        <f>TEXT(MID(Sales_Transactions[[#This Row],[Order Date]],2,5),"d/m/yyy")</f>
        <v>1/6/2011</v>
      </c>
      <c r="E2690" s="2" t="str">
        <f>TEXT(MID(Sales_Transactions[[#This Row],[Order Date]],2,5),"d")</f>
        <v>1</v>
      </c>
      <c r="F2690" s="2" t="str">
        <f>TEXT(MID(Sales_Transactions[[#This Row],[Order Date]],2,5),"m")</f>
        <v>6</v>
      </c>
      <c r="G2690" s="2" t="str">
        <f>TEXT(MID(Sales_Transactions[[#This Row],[Order Date]],2,5),"yyy")</f>
        <v>2011</v>
      </c>
      <c r="H2690" s="2" t="str">
        <f>TEXT(MID(Sales_Transactions[[#This Row],[Order Date]],2,5),"yyy/m")</f>
        <v>2011/6</v>
      </c>
      <c r="I2690" t="s">
        <v>33</v>
      </c>
      <c r="J2690">
        <f t="shared" ref="J2690:J2753" si="252">IF(I2690="Making Critical",5,IF(I2690="High",4,IF(I2690="Medium",3,IF(I2690="Low",2,1))))</f>
        <v>4</v>
      </c>
      <c r="K2690" s="2">
        <v>11</v>
      </c>
      <c r="L2690" s="3">
        <v>123.34</v>
      </c>
      <c r="M2690" s="4">
        <v>7.0000000000000007E-2</v>
      </c>
      <c r="N2690" s="5" t="s">
        <v>23</v>
      </c>
      <c r="O2690" s="3">
        <v>0.64</v>
      </c>
      <c r="P2690" s="3">
        <v>11.34</v>
      </c>
      <c r="Q2690" s="3">
        <v>5.01</v>
      </c>
      <c r="R2690" s="5" t="s">
        <v>2539</v>
      </c>
      <c r="S2690" s="5" t="s">
        <v>2540</v>
      </c>
      <c r="T2690" s="5" t="str">
        <f t="shared" ref="T2690:T2753" si="253">R2690 &amp; " " &amp; S2690</f>
        <v>Olvera Toch</v>
      </c>
      <c r="U2690" t="s">
        <v>1988</v>
      </c>
      <c r="V2690" s="5" t="s">
        <v>74</v>
      </c>
      <c r="W2690" s="5" t="s">
        <v>28</v>
      </c>
      <c r="X2690" s="5" t="s">
        <v>75</v>
      </c>
      <c r="Y2690" s="5" t="s">
        <v>353</v>
      </c>
      <c r="Z2690" s="5" t="s">
        <v>43</v>
      </c>
      <c r="AA2690" s="4">
        <v>0.36</v>
      </c>
      <c r="AB2690" s="1">
        <v>40695</v>
      </c>
      <c r="AC2690" s="1">
        <v>28295</v>
      </c>
      <c r="AD2690">
        <f t="shared" ref="AD2690:AD2753" si="254">_xlfn.DAYS(AB2690,D2690)</f>
        <v>0</v>
      </c>
      <c r="AE2690">
        <f t="shared" ref="AE2690:AE2753" ca="1" si="255">DATEDIF(AC2690,TODAY(),"Y")</f>
        <v>47</v>
      </c>
      <c r="AF2690" t="str">
        <f t="shared" ref="AF2690:AF2753" ca="1" si="256">IF(AE2690&lt;18,"Under 18",IF(AE2690&lt;65,"18-64","Over 65"))</f>
        <v>18-64</v>
      </c>
      <c r="AG2690" s="3">
        <f t="shared" ref="AG2690:AG2753" si="257" xml:space="preserve"> (P2690 - (M2690 / 100) * P2690 + Q2690) / K2690</f>
        <v>1.4856419999999999</v>
      </c>
      <c r="AH2690" t="str">
        <f>_xlfn.IFNA(VLOOKUP(Sales_Transactions[[#This Row],[Order ID]],Returned_Items[#All],2,FALSE),"Not Returned")</f>
        <v>Returned</v>
      </c>
    </row>
    <row r="2691" spans="1:34" x14ac:dyDescent="0.25">
      <c r="A2691">
        <v>49349</v>
      </c>
      <c r="C2691" t="s">
        <v>2600</v>
      </c>
      <c r="D2691" s="2" t="str">
        <f>TEXT(MID(Sales_Transactions[[#This Row],[Order Date]],2,5),"d/m/yyy")</f>
        <v>1/6/2011</v>
      </c>
      <c r="E2691" s="2" t="str">
        <f>TEXT(MID(Sales_Transactions[[#This Row],[Order Date]],2,5),"d")</f>
        <v>1</v>
      </c>
      <c r="F2691" s="2" t="str">
        <f>TEXT(MID(Sales_Transactions[[#This Row],[Order Date]],2,5),"m")</f>
        <v>6</v>
      </c>
      <c r="G2691" s="2" t="str">
        <f>TEXT(MID(Sales_Transactions[[#This Row],[Order Date]],2,5),"yyy")</f>
        <v>2011</v>
      </c>
      <c r="H2691" s="2" t="str">
        <f>TEXT(MID(Sales_Transactions[[#This Row],[Order Date]],2,5),"yyy/m")</f>
        <v>2011/6</v>
      </c>
      <c r="I2691" t="s">
        <v>33</v>
      </c>
      <c r="J2691">
        <f t="shared" si="252"/>
        <v>4</v>
      </c>
      <c r="K2691" s="2">
        <v>23</v>
      </c>
      <c r="L2691" s="3">
        <v>1642.47</v>
      </c>
      <c r="M2691" s="4">
        <v>0.01</v>
      </c>
      <c r="N2691" s="5" t="s">
        <v>34</v>
      </c>
      <c r="O2691" s="3">
        <v>-524.03</v>
      </c>
      <c r="P2691" s="3">
        <v>68.81</v>
      </c>
      <c r="Q2691" s="3">
        <v>60</v>
      </c>
      <c r="R2691" s="5" t="s">
        <v>2539</v>
      </c>
      <c r="S2691" s="5" t="s">
        <v>2540</v>
      </c>
      <c r="T2691" s="5" t="str">
        <f t="shared" si="253"/>
        <v>Olvera Toch</v>
      </c>
      <c r="U2691" t="s">
        <v>1988</v>
      </c>
      <c r="V2691" s="5" t="s">
        <v>74</v>
      </c>
      <c r="W2691" s="5" t="s">
        <v>28</v>
      </c>
      <c r="X2691" s="5" t="s">
        <v>38</v>
      </c>
      <c r="Y2691" s="5" t="s">
        <v>1023</v>
      </c>
      <c r="Z2691" s="5" t="s">
        <v>40</v>
      </c>
      <c r="AA2691" s="4">
        <v>0.41</v>
      </c>
      <c r="AB2691" s="1">
        <v>40697</v>
      </c>
      <c r="AC2691" s="1">
        <v>28236</v>
      </c>
      <c r="AD2691">
        <f t="shared" si="254"/>
        <v>2</v>
      </c>
      <c r="AE2691">
        <f t="shared" ca="1" si="255"/>
        <v>47</v>
      </c>
      <c r="AF2691" t="str">
        <f t="shared" ca="1" si="256"/>
        <v>18-64</v>
      </c>
      <c r="AG2691" s="3">
        <f t="shared" si="257"/>
        <v>5.6001356086956511</v>
      </c>
      <c r="AH2691" t="str">
        <f>_xlfn.IFNA(VLOOKUP(Sales_Transactions[[#This Row],[Order ID]],Returned_Items[#All],2,FALSE),"Not Returned")</f>
        <v>Returned</v>
      </c>
    </row>
    <row r="2692" spans="1:34" x14ac:dyDescent="0.25">
      <c r="A2692">
        <v>49668</v>
      </c>
      <c r="C2692" t="s">
        <v>889</v>
      </c>
      <c r="D2692" s="2" t="str">
        <f>TEXT(MID(Sales_Transactions[[#This Row],[Order Date]],2,5),"d/m/yyy")</f>
        <v>2/12/2009</v>
      </c>
      <c r="E2692" s="2" t="str">
        <f>TEXT(MID(Sales_Transactions[[#This Row],[Order Date]],2,5),"d")</f>
        <v>2</v>
      </c>
      <c r="F2692" s="2" t="str">
        <f>TEXT(MID(Sales_Transactions[[#This Row],[Order Date]],2,5),"m")</f>
        <v>12</v>
      </c>
      <c r="G2692" s="2" t="str">
        <f>TEXT(MID(Sales_Transactions[[#This Row],[Order Date]],2,5),"yyy")</f>
        <v>2009</v>
      </c>
      <c r="H2692" s="2" t="str">
        <f>TEXT(MID(Sales_Transactions[[#This Row],[Order Date]],2,5),"yyy/m")</f>
        <v>2009/12</v>
      </c>
      <c r="I2692" t="s">
        <v>22</v>
      </c>
      <c r="J2692">
        <f t="shared" si="252"/>
        <v>2</v>
      </c>
      <c r="K2692" s="2">
        <v>25</v>
      </c>
      <c r="L2692" s="3">
        <v>93.22</v>
      </c>
      <c r="M2692" s="4">
        <v>0.06</v>
      </c>
      <c r="N2692" s="5" t="s">
        <v>23</v>
      </c>
      <c r="O2692" s="3">
        <v>-15.37</v>
      </c>
      <c r="P2692" s="3">
        <v>3.74</v>
      </c>
      <c r="Q2692" s="3">
        <v>0.94</v>
      </c>
      <c r="R2692" s="5" t="s">
        <v>202</v>
      </c>
      <c r="S2692" s="5" t="s">
        <v>2246</v>
      </c>
      <c r="T2692" s="5" t="str">
        <f t="shared" si="253"/>
        <v>Michelle Ellison</v>
      </c>
      <c r="U2692" t="s">
        <v>1988</v>
      </c>
      <c r="V2692" s="5" t="s">
        <v>74</v>
      </c>
      <c r="W2692" s="5" t="s">
        <v>28</v>
      </c>
      <c r="X2692" s="5" t="s">
        <v>82</v>
      </c>
      <c r="Y2692" s="5" t="s">
        <v>2601</v>
      </c>
      <c r="Z2692" s="5" t="s">
        <v>84</v>
      </c>
      <c r="AA2692" s="4">
        <v>0.83</v>
      </c>
      <c r="AB2692" s="1">
        <v>40156</v>
      </c>
      <c r="AC2692" s="1">
        <v>27807</v>
      </c>
      <c r="AD2692">
        <f t="shared" si="254"/>
        <v>7</v>
      </c>
      <c r="AE2692">
        <f t="shared" ca="1" si="255"/>
        <v>48</v>
      </c>
      <c r="AF2692" t="str">
        <f t="shared" ca="1" si="256"/>
        <v>18-64</v>
      </c>
      <c r="AG2692" s="3">
        <f t="shared" si="257"/>
        <v>0.18711024000000001</v>
      </c>
      <c r="AH2692" t="str">
        <f>_xlfn.IFNA(VLOOKUP(Sales_Transactions[[#This Row],[Order ID]],Returned_Items[#All],2,FALSE),"Not Returned")</f>
        <v>Returned</v>
      </c>
    </row>
    <row r="2693" spans="1:34" x14ac:dyDescent="0.25">
      <c r="A2693">
        <v>50309</v>
      </c>
      <c r="C2693" t="s">
        <v>1427</v>
      </c>
      <c r="D2693" s="2" t="str">
        <f>TEXT(MID(Sales_Transactions[[#This Row],[Order Date]],2,5),"d/m/yyy")</f>
        <v>15/3/2011</v>
      </c>
      <c r="E2693" s="2" t="str">
        <f>TEXT(MID(Sales_Transactions[[#This Row],[Order Date]],2,5),"d")</f>
        <v>15</v>
      </c>
      <c r="F2693" s="2" t="str">
        <f>TEXT(MID(Sales_Transactions[[#This Row],[Order Date]],2,5),"m")</f>
        <v>3</v>
      </c>
      <c r="G2693" s="2" t="str">
        <f>TEXT(MID(Sales_Transactions[[#This Row],[Order Date]],2,5),"yyy")</f>
        <v>2011</v>
      </c>
      <c r="H2693" s="2" t="str">
        <f>TEXT(MID(Sales_Transactions[[#This Row],[Order Date]],2,5),"yyy/m")</f>
        <v>2011/3</v>
      </c>
      <c r="I2693" t="s">
        <v>22</v>
      </c>
      <c r="J2693">
        <f t="shared" si="252"/>
        <v>2</v>
      </c>
      <c r="K2693" s="2">
        <v>36</v>
      </c>
      <c r="L2693" s="3">
        <v>243.18</v>
      </c>
      <c r="M2693" s="4">
        <v>0.08</v>
      </c>
      <c r="N2693" s="5" t="s">
        <v>23</v>
      </c>
      <c r="O2693" s="3">
        <v>-314.22000000000003</v>
      </c>
      <c r="P2693" s="3">
        <v>6.98</v>
      </c>
      <c r="Q2693" s="3">
        <v>9.69</v>
      </c>
      <c r="R2693" s="5" t="s">
        <v>1775</v>
      </c>
      <c r="S2693" s="5" t="s">
        <v>2210</v>
      </c>
      <c r="T2693" s="5" t="str">
        <f t="shared" si="253"/>
        <v>Michael Nguyen</v>
      </c>
      <c r="U2693" t="s">
        <v>1988</v>
      </c>
      <c r="V2693" s="5" t="s">
        <v>27</v>
      </c>
      <c r="W2693" s="5" t="s">
        <v>28</v>
      </c>
      <c r="X2693" s="5" t="s">
        <v>29</v>
      </c>
      <c r="Y2693" s="5" t="s">
        <v>2348</v>
      </c>
      <c r="Z2693" s="5" t="s">
        <v>43</v>
      </c>
      <c r="AA2693" s="4">
        <v>0.83</v>
      </c>
      <c r="AB2693" s="1">
        <v>40624</v>
      </c>
      <c r="AC2693" s="1">
        <v>28055</v>
      </c>
      <c r="AD2693">
        <f t="shared" si="254"/>
        <v>7</v>
      </c>
      <c r="AE2693">
        <f t="shared" ca="1" si="255"/>
        <v>47</v>
      </c>
      <c r="AF2693" t="str">
        <f t="shared" ca="1" si="256"/>
        <v>18-64</v>
      </c>
      <c r="AG2693" s="3">
        <f t="shared" si="257"/>
        <v>0.46290044444444445</v>
      </c>
      <c r="AH2693" t="str">
        <f>_xlfn.IFNA(VLOOKUP(Sales_Transactions[[#This Row],[Order ID]],Returned_Items[#All],2,FALSE),"Not Returned")</f>
        <v>Not Returned</v>
      </c>
    </row>
    <row r="2694" spans="1:34" x14ac:dyDescent="0.25">
      <c r="A2694">
        <v>52327</v>
      </c>
      <c r="C2694" t="s">
        <v>1893</v>
      </c>
      <c r="D2694" s="2" t="str">
        <f>TEXT(MID(Sales_Transactions[[#This Row],[Order Date]],2,5),"d/m/yyy")</f>
        <v>20/12/2011</v>
      </c>
      <c r="E2694" s="2" t="str">
        <f>TEXT(MID(Sales_Transactions[[#This Row],[Order Date]],2,5),"d")</f>
        <v>20</v>
      </c>
      <c r="F2694" s="2" t="str">
        <f>TEXT(MID(Sales_Transactions[[#This Row],[Order Date]],2,5),"m")</f>
        <v>12</v>
      </c>
      <c r="G2694" s="2" t="str">
        <f>TEXT(MID(Sales_Transactions[[#This Row],[Order Date]],2,5),"yyy")</f>
        <v>2011</v>
      </c>
      <c r="H2694" s="2" t="str">
        <f>TEXT(MID(Sales_Transactions[[#This Row],[Order Date]],2,5),"yyy/m")</f>
        <v>2011/12</v>
      </c>
      <c r="I2694" t="s">
        <v>78</v>
      </c>
      <c r="J2694">
        <f t="shared" si="252"/>
        <v>3</v>
      </c>
      <c r="K2694" s="2">
        <v>27</v>
      </c>
      <c r="L2694" s="3">
        <v>3853.47</v>
      </c>
      <c r="M2694" s="4">
        <v>0.1</v>
      </c>
      <c r="N2694" s="5" t="s">
        <v>23</v>
      </c>
      <c r="O2694" s="3">
        <v>21.5</v>
      </c>
      <c r="P2694" s="3">
        <v>152.47999999999999</v>
      </c>
      <c r="Q2694" s="3">
        <v>6.5</v>
      </c>
      <c r="R2694" s="5" t="s">
        <v>1561</v>
      </c>
      <c r="S2694" s="5" t="s">
        <v>1373</v>
      </c>
      <c r="T2694" s="5" t="str">
        <f t="shared" si="253"/>
        <v>Patrick O'Donnell</v>
      </c>
      <c r="U2694" t="s">
        <v>1988</v>
      </c>
      <c r="V2694" s="5" t="s">
        <v>74</v>
      </c>
      <c r="W2694" s="5" t="s">
        <v>48</v>
      </c>
      <c r="X2694" s="5" t="s">
        <v>87</v>
      </c>
      <c r="Y2694" s="5" t="s">
        <v>1470</v>
      </c>
      <c r="Z2694" s="5" t="s">
        <v>43</v>
      </c>
      <c r="AA2694" s="4">
        <v>0.74</v>
      </c>
      <c r="AB2694" s="1">
        <v>40898</v>
      </c>
      <c r="AC2694" s="1">
        <v>28054</v>
      </c>
      <c r="AD2694">
        <f t="shared" si="254"/>
        <v>1</v>
      </c>
      <c r="AE2694">
        <f t="shared" ca="1" si="255"/>
        <v>47</v>
      </c>
      <c r="AF2694" t="str">
        <f t="shared" ca="1" si="256"/>
        <v>18-64</v>
      </c>
      <c r="AG2694" s="3">
        <f t="shared" si="257"/>
        <v>5.8825007407407401</v>
      </c>
      <c r="AH2694" t="str">
        <f>_xlfn.IFNA(VLOOKUP(Sales_Transactions[[#This Row],[Order ID]],Returned_Items[#All],2,FALSE),"Not Returned")</f>
        <v>Returned</v>
      </c>
    </row>
    <row r="2695" spans="1:34" x14ac:dyDescent="0.25">
      <c r="A2695">
        <v>52327</v>
      </c>
      <c r="C2695" t="s">
        <v>1893</v>
      </c>
      <c r="D2695" s="2" t="str">
        <f>TEXT(MID(Sales_Transactions[[#This Row],[Order Date]],2,5),"d/m/yyy")</f>
        <v>20/12/2011</v>
      </c>
      <c r="E2695" s="2" t="str">
        <f>TEXT(MID(Sales_Transactions[[#This Row],[Order Date]],2,5),"d")</f>
        <v>20</v>
      </c>
      <c r="F2695" s="2" t="str">
        <f>TEXT(MID(Sales_Transactions[[#This Row],[Order Date]],2,5),"m")</f>
        <v>12</v>
      </c>
      <c r="G2695" s="2" t="str">
        <f>TEXT(MID(Sales_Transactions[[#This Row],[Order Date]],2,5),"yyy")</f>
        <v>2011</v>
      </c>
      <c r="H2695" s="2" t="str">
        <f>TEXT(MID(Sales_Transactions[[#This Row],[Order Date]],2,5),"yyy/m")</f>
        <v>2011/12</v>
      </c>
      <c r="I2695" t="s">
        <v>78</v>
      </c>
      <c r="J2695">
        <f t="shared" si="252"/>
        <v>3</v>
      </c>
      <c r="K2695" s="2">
        <v>5</v>
      </c>
      <c r="L2695" s="3">
        <v>28.23</v>
      </c>
      <c r="M2695" s="4">
        <v>0.1</v>
      </c>
      <c r="N2695" s="5" t="s">
        <v>23</v>
      </c>
      <c r="O2695" s="3">
        <v>-14.69</v>
      </c>
      <c r="P2695" s="3">
        <v>4.9800000000000004</v>
      </c>
      <c r="Q2695" s="3">
        <v>4.7</v>
      </c>
      <c r="R2695" s="5" t="s">
        <v>1561</v>
      </c>
      <c r="S2695" s="5" t="s">
        <v>1373</v>
      </c>
      <c r="T2695" s="5" t="str">
        <f t="shared" si="253"/>
        <v>Patrick O'Donnell</v>
      </c>
      <c r="U2695" t="s">
        <v>1988</v>
      </c>
      <c r="V2695" s="5" t="s">
        <v>74</v>
      </c>
      <c r="W2695" s="5" t="s">
        <v>28</v>
      </c>
      <c r="X2695" s="5" t="s">
        <v>75</v>
      </c>
      <c r="Y2695" s="5" t="s">
        <v>1639</v>
      </c>
      <c r="Z2695" s="5" t="s">
        <v>43</v>
      </c>
      <c r="AA2695" s="4">
        <v>0.38</v>
      </c>
      <c r="AB2695" s="1">
        <v>40899</v>
      </c>
      <c r="AC2695" s="1">
        <v>27431</v>
      </c>
      <c r="AD2695">
        <f t="shared" si="254"/>
        <v>2</v>
      </c>
      <c r="AE2695">
        <f t="shared" ca="1" si="255"/>
        <v>49</v>
      </c>
      <c r="AF2695" t="str">
        <f t="shared" ca="1" si="256"/>
        <v>18-64</v>
      </c>
      <c r="AG2695" s="3">
        <f t="shared" si="257"/>
        <v>1.9350039999999999</v>
      </c>
      <c r="AH2695" t="str">
        <f>_xlfn.IFNA(VLOOKUP(Sales_Transactions[[#This Row],[Order ID]],Returned_Items[#All],2,FALSE),"Not Returned")</f>
        <v>Returned</v>
      </c>
    </row>
    <row r="2696" spans="1:34" x14ac:dyDescent="0.25">
      <c r="A2696">
        <v>52516</v>
      </c>
      <c r="C2696" t="s">
        <v>1401</v>
      </c>
      <c r="D2696" s="2" t="str">
        <f>TEXT(MID(Sales_Transactions[[#This Row],[Order Date]],2,5),"d/m/yyy")</f>
        <v>5/1/2012</v>
      </c>
      <c r="E2696" s="2" t="str">
        <f>TEXT(MID(Sales_Transactions[[#This Row],[Order Date]],2,5),"d")</f>
        <v>5</v>
      </c>
      <c r="F2696" s="2" t="str">
        <f>TEXT(MID(Sales_Transactions[[#This Row],[Order Date]],2,5),"m")</f>
        <v>1</v>
      </c>
      <c r="G2696" s="2" t="str">
        <f>TEXT(MID(Sales_Transactions[[#This Row],[Order Date]],2,5),"yyy")</f>
        <v>2012</v>
      </c>
      <c r="H2696" s="2" t="str">
        <f>TEXT(MID(Sales_Transactions[[#This Row],[Order Date]],2,5),"yyy/m")</f>
        <v>2012/1</v>
      </c>
      <c r="I2696" t="s">
        <v>33</v>
      </c>
      <c r="J2696">
        <f t="shared" si="252"/>
        <v>4</v>
      </c>
      <c r="K2696" s="2">
        <v>50</v>
      </c>
      <c r="L2696" s="3">
        <v>4962.05</v>
      </c>
      <c r="M2696" s="4">
        <v>0.08</v>
      </c>
      <c r="N2696" s="5" t="s">
        <v>34</v>
      </c>
      <c r="O2696" s="3">
        <v>335.29</v>
      </c>
      <c r="P2696" s="3">
        <v>119.99</v>
      </c>
      <c r="Q2696" s="3">
        <v>56.14</v>
      </c>
      <c r="R2696" s="5" t="s">
        <v>2557</v>
      </c>
      <c r="S2696" s="5" t="s">
        <v>2558</v>
      </c>
      <c r="T2696" s="5" t="str">
        <f t="shared" si="253"/>
        <v>Scot Coram</v>
      </c>
      <c r="U2696" t="s">
        <v>1988</v>
      </c>
      <c r="V2696" s="5" t="s">
        <v>47</v>
      </c>
      <c r="W2696" s="5" t="s">
        <v>48</v>
      </c>
      <c r="X2696" s="5" t="s">
        <v>324</v>
      </c>
      <c r="Y2696" s="5" t="s">
        <v>1662</v>
      </c>
      <c r="Z2696" s="5" t="s">
        <v>106</v>
      </c>
      <c r="AA2696" s="4">
        <v>0.39</v>
      </c>
      <c r="AB2696" s="1">
        <v>40913</v>
      </c>
      <c r="AC2696" s="1">
        <v>27742</v>
      </c>
      <c r="AD2696">
        <f t="shared" si="254"/>
        <v>0</v>
      </c>
      <c r="AE2696">
        <f t="shared" ca="1" si="255"/>
        <v>48</v>
      </c>
      <c r="AF2696" t="str">
        <f t="shared" ca="1" si="256"/>
        <v>18-64</v>
      </c>
      <c r="AG2696" s="3">
        <f t="shared" si="257"/>
        <v>3.5206801599999999</v>
      </c>
      <c r="AH2696" t="str">
        <f>_xlfn.IFNA(VLOOKUP(Sales_Transactions[[#This Row],[Order ID]],Returned_Items[#All],2,FALSE),"Not Returned")</f>
        <v>Not Returned</v>
      </c>
    </row>
    <row r="2697" spans="1:34" x14ac:dyDescent="0.25">
      <c r="A2697">
        <v>52516</v>
      </c>
      <c r="C2697" t="s">
        <v>1401</v>
      </c>
      <c r="D2697" s="2" t="str">
        <f>TEXT(MID(Sales_Transactions[[#This Row],[Order Date]],2,5),"d/m/yyy")</f>
        <v>5/1/2012</v>
      </c>
      <c r="E2697" s="2" t="str">
        <f>TEXT(MID(Sales_Transactions[[#This Row],[Order Date]],2,5),"d")</f>
        <v>5</v>
      </c>
      <c r="F2697" s="2" t="str">
        <f>TEXT(MID(Sales_Transactions[[#This Row],[Order Date]],2,5),"m")</f>
        <v>1</v>
      </c>
      <c r="G2697" s="2" t="str">
        <f>TEXT(MID(Sales_Transactions[[#This Row],[Order Date]],2,5),"yyy")</f>
        <v>2012</v>
      </c>
      <c r="H2697" s="2" t="str">
        <f>TEXT(MID(Sales_Transactions[[#This Row],[Order Date]],2,5),"yyy/m")</f>
        <v>2012/1</v>
      </c>
      <c r="I2697" t="s">
        <v>33</v>
      </c>
      <c r="J2697">
        <f t="shared" si="252"/>
        <v>4</v>
      </c>
      <c r="K2697" s="2">
        <v>19</v>
      </c>
      <c r="L2697" s="3">
        <v>192.39</v>
      </c>
      <c r="M2697" s="4">
        <v>0.08</v>
      </c>
      <c r="N2697" s="5" t="s">
        <v>67</v>
      </c>
      <c r="O2697" s="3">
        <v>-31.67</v>
      </c>
      <c r="P2697" s="3">
        <v>10.23</v>
      </c>
      <c r="Q2697" s="3">
        <v>4.68</v>
      </c>
      <c r="R2697" s="5" t="s">
        <v>2557</v>
      </c>
      <c r="S2697" s="5" t="s">
        <v>2558</v>
      </c>
      <c r="T2697" s="5" t="str">
        <f t="shared" si="253"/>
        <v>Scot Coram</v>
      </c>
      <c r="U2697" t="s">
        <v>1988</v>
      </c>
      <c r="V2697" s="5" t="s">
        <v>47</v>
      </c>
      <c r="W2697" s="5" t="s">
        <v>28</v>
      </c>
      <c r="X2697" s="5" t="s">
        <v>221</v>
      </c>
      <c r="Y2697" s="5" t="s">
        <v>1868</v>
      </c>
      <c r="Z2697" s="5" t="s">
        <v>60</v>
      </c>
      <c r="AA2697" s="4">
        <v>0.59</v>
      </c>
      <c r="AB2697" s="1">
        <v>40916</v>
      </c>
      <c r="AC2697" s="1">
        <v>27507</v>
      </c>
      <c r="AD2697">
        <f t="shared" si="254"/>
        <v>3</v>
      </c>
      <c r="AE2697">
        <f t="shared" ca="1" si="255"/>
        <v>49</v>
      </c>
      <c r="AF2697" t="str">
        <f t="shared" ca="1" si="256"/>
        <v>18-64</v>
      </c>
      <c r="AG2697" s="3">
        <f t="shared" si="257"/>
        <v>0.78430610526315792</v>
      </c>
      <c r="AH2697" t="str">
        <f>_xlfn.IFNA(VLOOKUP(Sales_Transactions[[#This Row],[Order ID]],Returned_Items[#All],2,FALSE),"Not Returned")</f>
        <v>Not Returned</v>
      </c>
    </row>
    <row r="2698" spans="1:34" x14ac:dyDescent="0.25">
      <c r="A2698">
        <v>52800</v>
      </c>
      <c r="C2698" t="s">
        <v>768</v>
      </c>
      <c r="D2698" s="2" t="str">
        <f>TEXT(MID(Sales_Transactions[[#This Row],[Order Date]],2,5),"d/m/yyy")</f>
        <v>10/10/2010</v>
      </c>
      <c r="E2698" s="2" t="str">
        <f>TEXT(MID(Sales_Transactions[[#This Row],[Order Date]],2,5),"d")</f>
        <v>10</v>
      </c>
      <c r="F2698" s="2" t="str">
        <f>TEXT(MID(Sales_Transactions[[#This Row],[Order Date]],2,5),"m")</f>
        <v>10</v>
      </c>
      <c r="G2698" s="2" t="str">
        <f>TEXT(MID(Sales_Transactions[[#This Row],[Order Date]],2,5),"yyy")</f>
        <v>2010</v>
      </c>
      <c r="H2698" s="2" t="str">
        <f>TEXT(MID(Sales_Transactions[[#This Row],[Order Date]],2,5),"yyy/m")</f>
        <v>2010/10</v>
      </c>
      <c r="I2698" t="s">
        <v>52</v>
      </c>
      <c r="J2698">
        <f t="shared" si="252"/>
        <v>1</v>
      </c>
      <c r="K2698" s="2">
        <v>13</v>
      </c>
      <c r="L2698" s="3">
        <v>26.08</v>
      </c>
      <c r="M2698" s="4">
        <v>0.1</v>
      </c>
      <c r="N2698" s="5" t="s">
        <v>23</v>
      </c>
      <c r="O2698" s="3">
        <v>-27.29</v>
      </c>
      <c r="P2698" s="3">
        <v>1.86</v>
      </c>
      <c r="Q2698" s="3">
        <v>2.58</v>
      </c>
      <c r="R2698" s="5" t="s">
        <v>2544</v>
      </c>
      <c r="S2698" s="5" t="s">
        <v>2545</v>
      </c>
      <c r="T2698" s="5" t="str">
        <f t="shared" si="253"/>
        <v>Todd Boyes</v>
      </c>
      <c r="U2698" t="s">
        <v>1988</v>
      </c>
      <c r="V2698" s="5" t="s">
        <v>27</v>
      </c>
      <c r="W2698" s="5" t="s">
        <v>28</v>
      </c>
      <c r="X2698" s="5" t="s">
        <v>82</v>
      </c>
      <c r="Y2698" s="5" t="s">
        <v>1348</v>
      </c>
      <c r="Z2698" s="5" t="s">
        <v>84</v>
      </c>
      <c r="AA2698" s="4">
        <v>0.82</v>
      </c>
      <c r="AB2698" s="1">
        <v>40462</v>
      </c>
      <c r="AC2698" s="1">
        <v>27713</v>
      </c>
      <c r="AD2698">
        <f t="shared" si="254"/>
        <v>1</v>
      </c>
      <c r="AE2698">
        <f t="shared" ca="1" si="255"/>
        <v>48</v>
      </c>
      <c r="AF2698" t="str">
        <f t="shared" ca="1" si="256"/>
        <v>18-64</v>
      </c>
      <c r="AG2698" s="3">
        <f t="shared" si="257"/>
        <v>0.34139538461538466</v>
      </c>
      <c r="AH2698" t="str">
        <f>_xlfn.IFNA(VLOOKUP(Sales_Transactions[[#This Row],[Order ID]],Returned_Items[#All],2,FALSE),"Not Returned")</f>
        <v>Not Returned</v>
      </c>
    </row>
    <row r="2699" spans="1:34" x14ac:dyDescent="0.25">
      <c r="A2699">
        <v>53574</v>
      </c>
      <c r="C2699" t="s">
        <v>385</v>
      </c>
      <c r="D2699" s="2" t="str">
        <f>TEXT(MID(Sales_Transactions[[#This Row],[Order Date]],2,5),"d/m/yyy")</f>
        <v>9/4/2012</v>
      </c>
      <c r="E2699" s="2" t="str">
        <f>TEXT(MID(Sales_Transactions[[#This Row],[Order Date]],2,5),"d")</f>
        <v>9</v>
      </c>
      <c r="F2699" s="2" t="str">
        <f>TEXT(MID(Sales_Transactions[[#This Row],[Order Date]],2,5),"m")</f>
        <v>4</v>
      </c>
      <c r="G2699" s="2" t="str">
        <f>TEXT(MID(Sales_Transactions[[#This Row],[Order Date]],2,5),"yyy")</f>
        <v>2012</v>
      </c>
      <c r="H2699" s="2" t="str">
        <f>TEXT(MID(Sales_Transactions[[#This Row],[Order Date]],2,5),"yyy/m")</f>
        <v>2012/4</v>
      </c>
      <c r="I2699" t="s">
        <v>78</v>
      </c>
      <c r="J2699">
        <f t="shared" si="252"/>
        <v>3</v>
      </c>
      <c r="K2699" s="2">
        <v>8</v>
      </c>
      <c r="L2699" s="3">
        <v>669.69</v>
      </c>
      <c r="M2699" s="4">
        <v>0.03</v>
      </c>
      <c r="N2699" s="5" t="s">
        <v>23</v>
      </c>
      <c r="O2699" s="3">
        <v>-297.02</v>
      </c>
      <c r="P2699" s="3">
        <v>80.98</v>
      </c>
      <c r="Q2699" s="3">
        <v>35</v>
      </c>
      <c r="R2699" s="5" t="s">
        <v>2557</v>
      </c>
      <c r="S2699" s="5" t="s">
        <v>2558</v>
      </c>
      <c r="T2699" s="5" t="str">
        <f t="shared" si="253"/>
        <v>Scot Coram</v>
      </c>
      <c r="U2699" t="s">
        <v>1988</v>
      </c>
      <c r="V2699" s="5" t="s">
        <v>47</v>
      </c>
      <c r="W2699" s="5" t="s">
        <v>28</v>
      </c>
      <c r="X2699" s="5" t="s">
        <v>29</v>
      </c>
      <c r="Y2699" s="5" t="s">
        <v>257</v>
      </c>
      <c r="Z2699" s="5" t="s">
        <v>31</v>
      </c>
      <c r="AA2699" s="4">
        <v>0.81</v>
      </c>
      <c r="AB2699" s="1">
        <v>41009</v>
      </c>
      <c r="AC2699" s="1">
        <v>27569</v>
      </c>
      <c r="AD2699">
        <f t="shared" si="254"/>
        <v>1</v>
      </c>
      <c r="AE2699">
        <f t="shared" ca="1" si="255"/>
        <v>49</v>
      </c>
      <c r="AF2699" t="str">
        <f t="shared" ca="1" si="256"/>
        <v>18-64</v>
      </c>
      <c r="AG2699" s="3">
        <f t="shared" si="257"/>
        <v>14.494463250000001</v>
      </c>
      <c r="AH2699" t="str">
        <f>_xlfn.IFNA(VLOOKUP(Sales_Transactions[[#This Row],[Order ID]],Returned_Items[#All],2,FALSE),"Not Returned")</f>
        <v>Not Returned</v>
      </c>
    </row>
    <row r="2700" spans="1:34" x14ac:dyDescent="0.25">
      <c r="A2700">
        <v>54023</v>
      </c>
      <c r="C2700" t="s">
        <v>2602</v>
      </c>
      <c r="D2700" s="2" t="str">
        <f>TEXT(MID(Sales_Transactions[[#This Row],[Order Date]],2,5),"d/m/yyy")</f>
        <v>22/7/2012</v>
      </c>
      <c r="E2700" s="2" t="str">
        <f>TEXT(MID(Sales_Transactions[[#This Row],[Order Date]],2,5),"d")</f>
        <v>22</v>
      </c>
      <c r="F2700" s="2" t="str">
        <f>TEXT(MID(Sales_Transactions[[#This Row],[Order Date]],2,5),"m")</f>
        <v>7</v>
      </c>
      <c r="G2700" s="2" t="str">
        <f>TEXT(MID(Sales_Transactions[[#This Row],[Order Date]],2,5),"yyy")</f>
        <v>2012</v>
      </c>
      <c r="H2700" s="2" t="str">
        <f>TEXT(MID(Sales_Transactions[[#This Row],[Order Date]],2,5),"yyy/m")</f>
        <v>2012/7</v>
      </c>
      <c r="I2700" t="s">
        <v>52</v>
      </c>
      <c r="J2700">
        <f t="shared" si="252"/>
        <v>1</v>
      </c>
      <c r="K2700" s="2">
        <v>45</v>
      </c>
      <c r="L2700" s="3">
        <v>405.6</v>
      </c>
      <c r="M2700" s="4">
        <v>7.0000000000000007E-2</v>
      </c>
      <c r="N2700" s="5" t="s">
        <v>23</v>
      </c>
      <c r="O2700" s="3">
        <v>-8.59</v>
      </c>
      <c r="P2700" s="3">
        <v>8.85</v>
      </c>
      <c r="Q2700" s="3">
        <v>5.6</v>
      </c>
      <c r="R2700" s="5" t="s">
        <v>1783</v>
      </c>
      <c r="S2700" s="5" t="s">
        <v>123</v>
      </c>
      <c r="T2700" s="5" t="str">
        <f t="shared" si="253"/>
        <v>Sean Miller</v>
      </c>
      <c r="U2700" t="s">
        <v>1988</v>
      </c>
      <c r="V2700" s="5" t="s">
        <v>27</v>
      </c>
      <c r="W2700" s="5" t="s">
        <v>28</v>
      </c>
      <c r="X2700" s="5" t="s">
        <v>41</v>
      </c>
      <c r="Y2700" s="5" t="s">
        <v>476</v>
      </c>
      <c r="Z2700" s="5" t="s">
        <v>43</v>
      </c>
      <c r="AA2700" s="4">
        <v>0.36</v>
      </c>
      <c r="AB2700" s="1">
        <v>41113</v>
      </c>
      <c r="AC2700" s="1">
        <v>27304</v>
      </c>
      <c r="AD2700">
        <f t="shared" si="254"/>
        <v>1</v>
      </c>
      <c r="AE2700">
        <f t="shared" ca="1" si="255"/>
        <v>49</v>
      </c>
      <c r="AF2700" t="str">
        <f t="shared" ca="1" si="256"/>
        <v>18-64</v>
      </c>
      <c r="AG2700" s="3">
        <f t="shared" si="257"/>
        <v>0.32097344444444442</v>
      </c>
      <c r="AH2700" t="str">
        <f>_xlfn.IFNA(VLOOKUP(Sales_Transactions[[#This Row],[Order ID]],Returned_Items[#All],2,FALSE),"Not Returned")</f>
        <v>Not Returned</v>
      </c>
    </row>
    <row r="2701" spans="1:34" x14ac:dyDescent="0.25">
      <c r="A2701">
        <v>55265</v>
      </c>
      <c r="C2701" t="s">
        <v>1724</v>
      </c>
      <c r="D2701" s="2" t="str">
        <f>TEXT(MID(Sales_Transactions[[#This Row],[Order Date]],2,5),"d/m/yyy")</f>
        <v>23/9/2009</v>
      </c>
      <c r="E2701" s="2" t="str">
        <f>TEXT(MID(Sales_Transactions[[#This Row],[Order Date]],2,5),"d")</f>
        <v>23</v>
      </c>
      <c r="F2701" s="2" t="str">
        <f>TEXT(MID(Sales_Transactions[[#This Row],[Order Date]],2,5),"m")</f>
        <v>9</v>
      </c>
      <c r="G2701" s="2" t="str">
        <f>TEXT(MID(Sales_Transactions[[#This Row],[Order Date]],2,5),"yyy")</f>
        <v>2009</v>
      </c>
      <c r="H2701" s="2" t="str">
        <f>TEXT(MID(Sales_Transactions[[#This Row],[Order Date]],2,5),"yyy/m")</f>
        <v>2009/9</v>
      </c>
      <c r="I2701" t="s">
        <v>22</v>
      </c>
      <c r="J2701">
        <f t="shared" si="252"/>
        <v>2</v>
      </c>
      <c r="K2701" s="2">
        <v>39</v>
      </c>
      <c r="L2701" s="3">
        <v>706.39250000000004</v>
      </c>
      <c r="M2701" s="4">
        <v>0.06</v>
      </c>
      <c r="N2701" s="5" t="s">
        <v>23</v>
      </c>
      <c r="O2701" s="3">
        <v>346.14</v>
      </c>
      <c r="P2701" s="3">
        <v>20.99</v>
      </c>
      <c r="Q2701" s="3">
        <v>0.99</v>
      </c>
      <c r="R2701" s="5" t="s">
        <v>2557</v>
      </c>
      <c r="S2701" s="5" t="s">
        <v>2558</v>
      </c>
      <c r="T2701" s="5" t="str">
        <f t="shared" si="253"/>
        <v>Scot Coram</v>
      </c>
      <c r="U2701" t="s">
        <v>1988</v>
      </c>
      <c r="V2701" s="5" t="s">
        <v>47</v>
      </c>
      <c r="W2701" s="5" t="s">
        <v>48</v>
      </c>
      <c r="X2701" s="5" t="s">
        <v>49</v>
      </c>
      <c r="Y2701" s="5" t="s">
        <v>427</v>
      </c>
      <c r="Z2701" s="5" t="s">
        <v>84</v>
      </c>
      <c r="AA2701" s="4">
        <v>0.37</v>
      </c>
      <c r="AB2701" s="1">
        <v>40084</v>
      </c>
      <c r="AC2701" s="1">
        <v>28877</v>
      </c>
      <c r="AD2701">
        <f t="shared" si="254"/>
        <v>5</v>
      </c>
      <c r="AE2701">
        <f t="shared" ca="1" si="255"/>
        <v>45</v>
      </c>
      <c r="AF2701" t="str">
        <f t="shared" ca="1" si="256"/>
        <v>18-64</v>
      </c>
      <c r="AG2701" s="3">
        <f t="shared" si="257"/>
        <v>0.5632668205128204</v>
      </c>
      <c r="AH2701" t="str">
        <f>_xlfn.IFNA(VLOOKUP(Sales_Transactions[[#This Row],[Order ID]],Returned_Items[#All],2,FALSE),"Not Returned")</f>
        <v>Not Returned</v>
      </c>
    </row>
    <row r="2702" spans="1:34" x14ac:dyDescent="0.25">
      <c r="A2702">
        <v>55398</v>
      </c>
      <c r="C2702" t="s">
        <v>1657</v>
      </c>
      <c r="D2702" s="2" t="str">
        <f>TEXT(MID(Sales_Transactions[[#This Row],[Order Date]],2,5),"d/m/yyy")</f>
        <v>20/1/2010</v>
      </c>
      <c r="E2702" s="2" t="str">
        <f>TEXT(MID(Sales_Transactions[[#This Row],[Order Date]],2,5),"d")</f>
        <v>20</v>
      </c>
      <c r="F2702" s="2" t="str">
        <f>TEXT(MID(Sales_Transactions[[#This Row],[Order Date]],2,5),"m")</f>
        <v>1</v>
      </c>
      <c r="G2702" s="2" t="str">
        <f>TEXT(MID(Sales_Transactions[[#This Row],[Order Date]],2,5),"yyy")</f>
        <v>2010</v>
      </c>
      <c r="H2702" s="2" t="str">
        <f>TEXT(MID(Sales_Transactions[[#This Row],[Order Date]],2,5),"yyy/m")</f>
        <v>2010/1</v>
      </c>
      <c r="I2702" t="s">
        <v>78</v>
      </c>
      <c r="J2702">
        <f t="shared" si="252"/>
        <v>3</v>
      </c>
      <c r="K2702" s="2">
        <v>24</v>
      </c>
      <c r="L2702" s="3">
        <v>154.99</v>
      </c>
      <c r="M2702" s="4">
        <v>7.0000000000000007E-2</v>
      </c>
      <c r="N2702" s="5" t="s">
        <v>23</v>
      </c>
      <c r="O2702" s="3">
        <v>-1085.52</v>
      </c>
      <c r="P2702" s="3">
        <v>4.4800000000000004</v>
      </c>
      <c r="Q2702" s="3">
        <v>49</v>
      </c>
      <c r="R2702" s="5" t="s">
        <v>1237</v>
      </c>
      <c r="S2702" s="5" t="s">
        <v>111</v>
      </c>
      <c r="T2702" s="5" t="str">
        <f t="shared" si="253"/>
        <v>Lena Radford</v>
      </c>
      <c r="U2702" t="s">
        <v>1988</v>
      </c>
      <c r="V2702" s="5" t="s">
        <v>27</v>
      </c>
      <c r="W2702" s="5" t="s">
        <v>28</v>
      </c>
      <c r="X2702" s="5" t="s">
        <v>38</v>
      </c>
      <c r="Y2702" s="5" t="s">
        <v>182</v>
      </c>
      <c r="Z2702" s="5" t="s">
        <v>31</v>
      </c>
      <c r="AA2702" s="4">
        <v>0.6</v>
      </c>
      <c r="AB2702" s="1">
        <v>40200</v>
      </c>
      <c r="AC2702" s="1">
        <v>28917</v>
      </c>
      <c r="AD2702">
        <f t="shared" si="254"/>
        <v>2</v>
      </c>
      <c r="AE2702">
        <f t="shared" ca="1" si="255"/>
        <v>45</v>
      </c>
      <c r="AF2702" t="str">
        <f t="shared" ca="1" si="256"/>
        <v>18-64</v>
      </c>
      <c r="AG2702" s="3">
        <f t="shared" si="257"/>
        <v>2.2282026666666668</v>
      </c>
      <c r="AH2702" t="str">
        <f>_xlfn.IFNA(VLOOKUP(Sales_Transactions[[#This Row],[Order ID]],Returned_Items[#All],2,FALSE),"Not Returned")</f>
        <v>Not Returned</v>
      </c>
    </row>
    <row r="2703" spans="1:34" x14ac:dyDescent="0.25">
      <c r="A2703">
        <v>55458</v>
      </c>
      <c r="C2703" t="s">
        <v>2358</v>
      </c>
      <c r="D2703" s="2" t="str">
        <f>TEXT(MID(Sales_Transactions[[#This Row],[Order Date]],2,5),"d/m/yyy")</f>
        <v>16/3/2012</v>
      </c>
      <c r="E2703" s="2" t="str">
        <f>TEXT(MID(Sales_Transactions[[#This Row],[Order Date]],2,5),"d")</f>
        <v>16</v>
      </c>
      <c r="F2703" s="2" t="str">
        <f>TEXT(MID(Sales_Transactions[[#This Row],[Order Date]],2,5),"m")</f>
        <v>3</v>
      </c>
      <c r="G2703" s="2" t="str">
        <f>TEXT(MID(Sales_Transactions[[#This Row],[Order Date]],2,5),"yyy")</f>
        <v>2012</v>
      </c>
      <c r="H2703" s="2" t="str">
        <f>TEXT(MID(Sales_Transactions[[#This Row],[Order Date]],2,5),"yyy/m")</f>
        <v>2012/3</v>
      </c>
      <c r="I2703" t="s">
        <v>33</v>
      </c>
      <c r="J2703">
        <f t="shared" si="252"/>
        <v>4</v>
      </c>
      <c r="K2703" s="2">
        <v>32</v>
      </c>
      <c r="L2703" s="3">
        <v>115.78</v>
      </c>
      <c r="M2703" s="4">
        <v>7.0000000000000007E-2</v>
      </c>
      <c r="N2703" s="5" t="s">
        <v>23</v>
      </c>
      <c r="O2703" s="3">
        <v>-167.42</v>
      </c>
      <c r="P2703" s="3">
        <v>3.52</v>
      </c>
      <c r="Q2703" s="3">
        <v>6.83</v>
      </c>
      <c r="R2703" s="5" t="s">
        <v>1520</v>
      </c>
      <c r="S2703" s="5" t="s">
        <v>2505</v>
      </c>
      <c r="T2703" s="5" t="str">
        <f t="shared" si="253"/>
        <v>Shahid Collister</v>
      </c>
      <c r="U2703" t="s">
        <v>1988</v>
      </c>
      <c r="V2703" s="5" t="s">
        <v>74</v>
      </c>
      <c r="W2703" s="5" t="s">
        <v>28</v>
      </c>
      <c r="X2703" s="5" t="s">
        <v>41</v>
      </c>
      <c r="Y2703" s="5" t="s">
        <v>1077</v>
      </c>
      <c r="Z2703" s="5" t="s">
        <v>43</v>
      </c>
      <c r="AA2703" s="4">
        <v>0.38</v>
      </c>
      <c r="AB2703" s="1">
        <v>40986</v>
      </c>
      <c r="AC2703" s="1">
        <v>28817</v>
      </c>
      <c r="AD2703">
        <f t="shared" si="254"/>
        <v>2</v>
      </c>
      <c r="AE2703">
        <f t="shared" ca="1" si="255"/>
        <v>45</v>
      </c>
      <c r="AF2703" t="str">
        <f t="shared" ca="1" si="256"/>
        <v>18-64</v>
      </c>
      <c r="AG2703" s="3">
        <f t="shared" si="257"/>
        <v>0.3233605</v>
      </c>
      <c r="AH2703" t="str">
        <f>_xlfn.IFNA(VLOOKUP(Sales_Transactions[[#This Row],[Order ID]],Returned_Items[#All],2,FALSE),"Not Returned")</f>
        <v>Not Returned</v>
      </c>
    </row>
    <row r="2704" spans="1:34" x14ac:dyDescent="0.25">
      <c r="A2704">
        <v>55458</v>
      </c>
      <c r="C2704" t="s">
        <v>2358</v>
      </c>
      <c r="D2704" s="2" t="str">
        <f>TEXT(MID(Sales_Transactions[[#This Row],[Order Date]],2,5),"d/m/yyy")</f>
        <v>16/3/2012</v>
      </c>
      <c r="E2704" s="2" t="str">
        <f>TEXT(MID(Sales_Transactions[[#This Row],[Order Date]],2,5),"d")</f>
        <v>16</v>
      </c>
      <c r="F2704" s="2" t="str">
        <f>TEXT(MID(Sales_Transactions[[#This Row],[Order Date]],2,5),"m")</f>
        <v>3</v>
      </c>
      <c r="G2704" s="2" t="str">
        <f>TEXT(MID(Sales_Transactions[[#This Row],[Order Date]],2,5),"yyy")</f>
        <v>2012</v>
      </c>
      <c r="H2704" s="2" t="str">
        <f>TEXT(MID(Sales_Transactions[[#This Row],[Order Date]],2,5),"yyy/m")</f>
        <v>2012/3</v>
      </c>
      <c r="I2704" t="s">
        <v>33</v>
      </c>
      <c r="J2704">
        <f t="shared" si="252"/>
        <v>4</v>
      </c>
      <c r="K2704" s="2">
        <v>13</v>
      </c>
      <c r="L2704" s="3">
        <v>210.22</v>
      </c>
      <c r="M2704" s="4">
        <v>0</v>
      </c>
      <c r="N2704" s="5" t="s">
        <v>23</v>
      </c>
      <c r="O2704" s="3">
        <v>-30.71</v>
      </c>
      <c r="P2704" s="3">
        <v>14.98</v>
      </c>
      <c r="Q2704" s="3">
        <v>7.69</v>
      </c>
      <c r="R2704" s="5" t="s">
        <v>1520</v>
      </c>
      <c r="S2704" s="5" t="s">
        <v>2505</v>
      </c>
      <c r="T2704" s="5" t="str">
        <f t="shared" si="253"/>
        <v>Shahid Collister</v>
      </c>
      <c r="U2704" t="s">
        <v>1988</v>
      </c>
      <c r="V2704" s="5" t="s">
        <v>74</v>
      </c>
      <c r="W2704" s="5" t="s">
        <v>28</v>
      </c>
      <c r="X2704" s="5" t="s">
        <v>29</v>
      </c>
      <c r="Y2704" s="5" t="s">
        <v>2219</v>
      </c>
      <c r="Z2704" s="5" t="s">
        <v>43</v>
      </c>
      <c r="AA2704" s="4">
        <v>0.56999999999999995</v>
      </c>
      <c r="AB2704" s="1">
        <v>40986</v>
      </c>
      <c r="AC2704" s="1">
        <v>28657</v>
      </c>
      <c r="AD2704">
        <f t="shared" si="254"/>
        <v>2</v>
      </c>
      <c r="AE2704">
        <f t="shared" ca="1" si="255"/>
        <v>46</v>
      </c>
      <c r="AF2704" t="str">
        <f t="shared" ca="1" si="256"/>
        <v>18-64</v>
      </c>
      <c r="AG2704" s="3">
        <f t="shared" si="257"/>
        <v>1.743846153846154</v>
      </c>
      <c r="AH2704" t="str">
        <f>_xlfn.IFNA(VLOOKUP(Sales_Transactions[[#This Row],[Order ID]],Returned_Items[#All],2,FALSE),"Not Returned")</f>
        <v>Not Returned</v>
      </c>
    </row>
    <row r="2705" spans="1:34" x14ac:dyDescent="0.25">
      <c r="A2705">
        <v>55809</v>
      </c>
      <c r="C2705" t="s">
        <v>350</v>
      </c>
      <c r="D2705" s="2" t="str">
        <f>TEXT(MID(Sales_Transactions[[#This Row],[Order Date]],2,5),"d/m/yyy")</f>
        <v>10/9/2011</v>
      </c>
      <c r="E2705" s="2" t="str">
        <f>TEXT(MID(Sales_Transactions[[#This Row],[Order Date]],2,5),"d")</f>
        <v>10</v>
      </c>
      <c r="F2705" s="2" t="str">
        <f>TEXT(MID(Sales_Transactions[[#This Row],[Order Date]],2,5),"m")</f>
        <v>9</v>
      </c>
      <c r="G2705" s="2" t="str">
        <f>TEXT(MID(Sales_Transactions[[#This Row],[Order Date]],2,5),"yyy")</f>
        <v>2011</v>
      </c>
      <c r="H2705" s="2" t="str">
        <f>TEXT(MID(Sales_Transactions[[#This Row],[Order Date]],2,5),"yyy/m")</f>
        <v>2011/9</v>
      </c>
      <c r="I2705" t="s">
        <v>101</v>
      </c>
      <c r="J2705">
        <f t="shared" si="252"/>
        <v>1</v>
      </c>
      <c r="K2705" s="2">
        <v>2</v>
      </c>
      <c r="L2705" s="3">
        <v>250.7</v>
      </c>
      <c r="M2705" s="4">
        <v>0.03</v>
      </c>
      <c r="N2705" s="5" t="s">
        <v>34</v>
      </c>
      <c r="O2705" s="3">
        <v>-180.61</v>
      </c>
      <c r="P2705" s="3">
        <v>100.98</v>
      </c>
      <c r="Q2705" s="3">
        <v>45</v>
      </c>
      <c r="R2705" s="5" t="s">
        <v>202</v>
      </c>
      <c r="S2705" s="5" t="s">
        <v>2246</v>
      </c>
      <c r="T2705" s="5" t="str">
        <f t="shared" si="253"/>
        <v>Michelle Ellison</v>
      </c>
      <c r="U2705" t="s">
        <v>1988</v>
      </c>
      <c r="V2705" s="5" t="s">
        <v>37</v>
      </c>
      <c r="W2705" s="5" t="s">
        <v>57</v>
      </c>
      <c r="X2705" s="5" t="s">
        <v>154</v>
      </c>
      <c r="Y2705" s="5" t="s">
        <v>2603</v>
      </c>
      <c r="Z2705" s="5" t="s">
        <v>40</v>
      </c>
      <c r="AA2705" s="4">
        <v>0.69</v>
      </c>
      <c r="AB2705" s="1">
        <v>40798</v>
      </c>
      <c r="AC2705" s="1">
        <v>28645</v>
      </c>
      <c r="AD2705">
        <f t="shared" si="254"/>
        <v>2</v>
      </c>
      <c r="AE2705">
        <f t="shared" ca="1" si="255"/>
        <v>46</v>
      </c>
      <c r="AF2705" t="str">
        <f t="shared" ca="1" si="256"/>
        <v>18-64</v>
      </c>
      <c r="AG2705" s="3">
        <f t="shared" si="257"/>
        <v>72.974852999999996</v>
      </c>
      <c r="AH2705" t="str">
        <f>_xlfn.IFNA(VLOOKUP(Sales_Transactions[[#This Row],[Order ID]],Returned_Items[#All],2,FALSE),"Not Returned")</f>
        <v>Not Returned</v>
      </c>
    </row>
    <row r="2706" spans="1:34" x14ac:dyDescent="0.25">
      <c r="A2706">
        <v>56992</v>
      </c>
      <c r="C2706" t="s">
        <v>2604</v>
      </c>
      <c r="D2706" s="2" t="str">
        <f>TEXT(MID(Sales_Transactions[[#This Row],[Order Date]],2,5),"d/m/yyy")</f>
        <v>18/4/2010</v>
      </c>
      <c r="E2706" s="2" t="str">
        <f>TEXT(MID(Sales_Transactions[[#This Row],[Order Date]],2,5),"d")</f>
        <v>18</v>
      </c>
      <c r="F2706" s="2" t="str">
        <f>TEXT(MID(Sales_Transactions[[#This Row],[Order Date]],2,5),"m")</f>
        <v>4</v>
      </c>
      <c r="G2706" s="2" t="str">
        <f>TEXT(MID(Sales_Transactions[[#This Row],[Order Date]],2,5),"yyy")</f>
        <v>2010</v>
      </c>
      <c r="H2706" s="2" t="str">
        <f>TEXT(MID(Sales_Transactions[[#This Row],[Order Date]],2,5),"yyy/m")</f>
        <v>2010/4</v>
      </c>
      <c r="I2706" t="s">
        <v>52</v>
      </c>
      <c r="J2706">
        <f t="shared" si="252"/>
        <v>1</v>
      </c>
      <c r="K2706" s="2">
        <v>10</v>
      </c>
      <c r="L2706" s="3">
        <v>315.42</v>
      </c>
      <c r="M2706" s="4">
        <v>0.1</v>
      </c>
      <c r="N2706" s="5" t="s">
        <v>23</v>
      </c>
      <c r="O2706" s="3">
        <v>-41.26</v>
      </c>
      <c r="P2706" s="3">
        <v>30.98</v>
      </c>
      <c r="Q2706" s="3">
        <v>17.079999999999998</v>
      </c>
      <c r="R2706" s="5" t="s">
        <v>1961</v>
      </c>
      <c r="S2706" s="5" t="s">
        <v>2569</v>
      </c>
      <c r="T2706" s="5" t="str">
        <f t="shared" si="253"/>
        <v>Maria Zettner</v>
      </c>
      <c r="U2706" t="s">
        <v>1988</v>
      </c>
      <c r="V2706" s="5" t="s">
        <v>47</v>
      </c>
      <c r="W2706" s="5" t="s">
        <v>28</v>
      </c>
      <c r="X2706" s="5" t="s">
        <v>75</v>
      </c>
      <c r="Y2706" s="5" t="s">
        <v>856</v>
      </c>
      <c r="Z2706" s="5" t="s">
        <v>43</v>
      </c>
      <c r="AA2706" s="4">
        <v>0.4</v>
      </c>
      <c r="AB2706" s="1">
        <v>40286</v>
      </c>
      <c r="AC2706" s="1">
        <v>28743</v>
      </c>
      <c r="AD2706">
        <f t="shared" si="254"/>
        <v>0</v>
      </c>
      <c r="AE2706">
        <f t="shared" ca="1" si="255"/>
        <v>45</v>
      </c>
      <c r="AF2706" t="str">
        <f t="shared" ca="1" si="256"/>
        <v>18-64</v>
      </c>
      <c r="AG2706" s="3">
        <f t="shared" si="257"/>
        <v>4.8029020000000004</v>
      </c>
      <c r="AH2706" t="str">
        <f>_xlfn.IFNA(VLOOKUP(Sales_Transactions[[#This Row],[Order ID]],Returned_Items[#All],2,FALSE),"Not Returned")</f>
        <v>Not Returned</v>
      </c>
    </row>
    <row r="2707" spans="1:34" x14ac:dyDescent="0.25">
      <c r="A2707">
        <v>58210</v>
      </c>
      <c r="C2707" t="s">
        <v>2605</v>
      </c>
      <c r="D2707" s="2" t="str">
        <f>TEXT(MID(Sales_Transactions[[#This Row],[Order Date]],2,5),"d/m/yyy")</f>
        <v>6/12/2012</v>
      </c>
      <c r="E2707" s="2" t="str">
        <f>TEXT(MID(Sales_Transactions[[#This Row],[Order Date]],2,5),"d")</f>
        <v>6</v>
      </c>
      <c r="F2707" s="2" t="str">
        <f>TEXT(MID(Sales_Transactions[[#This Row],[Order Date]],2,5),"m")</f>
        <v>12</v>
      </c>
      <c r="G2707" s="2" t="str">
        <f>TEXT(MID(Sales_Transactions[[#This Row],[Order Date]],2,5),"yyy")</f>
        <v>2012</v>
      </c>
      <c r="H2707" s="2" t="str">
        <f>TEXT(MID(Sales_Transactions[[#This Row],[Order Date]],2,5),"yyy/m")</f>
        <v>2012/12</v>
      </c>
      <c r="I2707" t="s">
        <v>78</v>
      </c>
      <c r="J2707">
        <f t="shared" si="252"/>
        <v>3</v>
      </c>
      <c r="K2707" s="2">
        <v>38</v>
      </c>
      <c r="L2707" s="3">
        <v>144.03</v>
      </c>
      <c r="M2707" s="4">
        <v>0.03</v>
      </c>
      <c r="N2707" s="5" t="s">
        <v>23</v>
      </c>
      <c r="O2707" s="3">
        <v>-139.52000000000001</v>
      </c>
      <c r="P2707" s="3">
        <v>3.58</v>
      </c>
      <c r="Q2707" s="3">
        <v>5.47</v>
      </c>
      <c r="R2707" s="5" t="s">
        <v>1561</v>
      </c>
      <c r="S2707" s="5" t="s">
        <v>1373</v>
      </c>
      <c r="T2707" s="5" t="str">
        <f t="shared" si="253"/>
        <v>Patrick O'Donnell</v>
      </c>
      <c r="U2707" t="s">
        <v>1988</v>
      </c>
      <c r="V2707" s="5" t="s">
        <v>74</v>
      </c>
      <c r="W2707" s="5" t="s">
        <v>28</v>
      </c>
      <c r="X2707" s="5" t="s">
        <v>41</v>
      </c>
      <c r="Y2707" s="5" t="s">
        <v>769</v>
      </c>
      <c r="Z2707" s="5" t="s">
        <v>43</v>
      </c>
      <c r="AA2707" s="4">
        <v>0.37</v>
      </c>
      <c r="AB2707" s="1">
        <v>41250</v>
      </c>
      <c r="AC2707" s="1">
        <v>28714</v>
      </c>
      <c r="AD2707">
        <f t="shared" si="254"/>
        <v>1</v>
      </c>
      <c r="AE2707">
        <f t="shared" ca="1" si="255"/>
        <v>45</v>
      </c>
      <c r="AF2707" t="str">
        <f t="shared" ca="1" si="256"/>
        <v>18-64</v>
      </c>
      <c r="AG2707" s="3">
        <f t="shared" si="257"/>
        <v>0.23812963157894737</v>
      </c>
      <c r="AH2707" t="str">
        <f>_xlfn.IFNA(VLOOKUP(Sales_Transactions[[#This Row],[Order ID]],Returned_Items[#All],2,FALSE),"Not Returned")</f>
        <v>Not Returned</v>
      </c>
    </row>
    <row r="2708" spans="1:34" x14ac:dyDescent="0.25">
      <c r="A2708">
        <v>58277</v>
      </c>
      <c r="C2708" t="s">
        <v>1044</v>
      </c>
      <c r="D2708" s="2" t="str">
        <f>TEXT(MID(Sales_Transactions[[#This Row],[Order Date]],2,5),"d/m/yyy")</f>
        <v>24/1/2009</v>
      </c>
      <c r="E2708" s="2" t="str">
        <f>TEXT(MID(Sales_Transactions[[#This Row],[Order Date]],2,5),"d")</f>
        <v>24</v>
      </c>
      <c r="F2708" s="2" t="str">
        <f>TEXT(MID(Sales_Transactions[[#This Row],[Order Date]],2,5),"m")</f>
        <v>1</v>
      </c>
      <c r="G2708" s="2" t="str">
        <f>TEXT(MID(Sales_Transactions[[#This Row],[Order Date]],2,5),"yyy")</f>
        <v>2009</v>
      </c>
      <c r="H2708" s="2" t="str">
        <f>TEXT(MID(Sales_Transactions[[#This Row],[Order Date]],2,5),"yyy/m")</f>
        <v>2009/1</v>
      </c>
      <c r="I2708" t="s">
        <v>78</v>
      </c>
      <c r="J2708">
        <f t="shared" si="252"/>
        <v>3</v>
      </c>
      <c r="K2708" s="2">
        <v>23</v>
      </c>
      <c r="L2708" s="3">
        <v>294.68</v>
      </c>
      <c r="M2708" s="4">
        <v>0.01</v>
      </c>
      <c r="N2708" s="5" t="s">
        <v>23</v>
      </c>
      <c r="O2708" s="3">
        <v>-23.35</v>
      </c>
      <c r="P2708" s="3">
        <v>11.7</v>
      </c>
      <c r="Q2708" s="3">
        <v>6.96</v>
      </c>
      <c r="R2708" s="5" t="s">
        <v>1775</v>
      </c>
      <c r="S2708" s="5" t="s">
        <v>2535</v>
      </c>
      <c r="T2708" s="5" t="str">
        <f t="shared" si="253"/>
        <v>Michael Dominguez</v>
      </c>
      <c r="U2708" t="s">
        <v>1988</v>
      </c>
      <c r="V2708" s="5" t="s">
        <v>74</v>
      </c>
      <c r="W2708" s="5" t="s">
        <v>28</v>
      </c>
      <c r="X2708" s="5" t="s">
        <v>38</v>
      </c>
      <c r="Y2708" s="5" t="s">
        <v>2139</v>
      </c>
      <c r="Z2708" s="5" t="s">
        <v>56</v>
      </c>
      <c r="AA2708" s="4">
        <v>0.5</v>
      </c>
      <c r="AB2708" s="1">
        <v>39839</v>
      </c>
      <c r="AC2708" s="1">
        <v>29022</v>
      </c>
      <c r="AD2708">
        <f t="shared" si="254"/>
        <v>2</v>
      </c>
      <c r="AE2708">
        <f t="shared" ca="1" si="255"/>
        <v>45</v>
      </c>
      <c r="AF2708" t="str">
        <f t="shared" ca="1" si="256"/>
        <v>18-64</v>
      </c>
      <c r="AG2708" s="3">
        <f t="shared" si="257"/>
        <v>0.81125347826086947</v>
      </c>
      <c r="AH2708" t="str">
        <f>_xlfn.IFNA(VLOOKUP(Sales_Transactions[[#This Row],[Order ID]],Returned_Items[#All],2,FALSE),"Not Returned")</f>
        <v>Not Returned</v>
      </c>
    </row>
    <row r="2709" spans="1:34" x14ac:dyDescent="0.25">
      <c r="A2709">
        <v>58720</v>
      </c>
      <c r="C2709" t="s">
        <v>741</v>
      </c>
      <c r="D2709" s="2" t="str">
        <f>TEXT(MID(Sales_Transactions[[#This Row],[Order Date]],2,5),"d/m/yyy")</f>
        <v>7/3/2010</v>
      </c>
      <c r="E2709" s="2" t="str">
        <f>TEXT(MID(Sales_Transactions[[#This Row],[Order Date]],2,5),"d")</f>
        <v>7</v>
      </c>
      <c r="F2709" s="2" t="str">
        <f>TEXT(MID(Sales_Transactions[[#This Row],[Order Date]],2,5),"m")</f>
        <v>3</v>
      </c>
      <c r="G2709" s="2" t="str">
        <f>TEXT(MID(Sales_Transactions[[#This Row],[Order Date]],2,5),"yyy")</f>
        <v>2010</v>
      </c>
      <c r="H2709" s="2" t="str">
        <f>TEXT(MID(Sales_Transactions[[#This Row],[Order Date]],2,5),"yyy/m")</f>
        <v>2010/3</v>
      </c>
      <c r="I2709" t="s">
        <v>52</v>
      </c>
      <c r="J2709">
        <f t="shared" si="252"/>
        <v>1</v>
      </c>
      <c r="K2709" s="2">
        <v>43</v>
      </c>
      <c r="L2709" s="3">
        <v>2378.8200000000002</v>
      </c>
      <c r="M2709" s="4">
        <v>0.02</v>
      </c>
      <c r="N2709" s="5" t="s">
        <v>23</v>
      </c>
      <c r="O2709" s="3">
        <v>597.16</v>
      </c>
      <c r="P2709" s="3">
        <v>52.4</v>
      </c>
      <c r="Q2709" s="3">
        <v>16.11</v>
      </c>
      <c r="R2709" s="5" t="s">
        <v>1773</v>
      </c>
      <c r="S2709" s="5" t="s">
        <v>2562</v>
      </c>
      <c r="T2709" s="5" t="str">
        <f t="shared" si="253"/>
        <v>Nathan Gelder</v>
      </c>
      <c r="U2709" t="s">
        <v>1988</v>
      </c>
      <c r="V2709" s="5" t="s">
        <v>74</v>
      </c>
      <c r="W2709" s="5" t="s">
        <v>28</v>
      </c>
      <c r="X2709" s="5" t="s">
        <v>41</v>
      </c>
      <c r="Y2709" s="5" t="s">
        <v>1968</v>
      </c>
      <c r="Z2709" s="5" t="s">
        <v>43</v>
      </c>
      <c r="AA2709" s="4">
        <v>0.39</v>
      </c>
      <c r="AB2709" s="1">
        <v>40244</v>
      </c>
      <c r="AC2709" s="1">
        <v>29178</v>
      </c>
      <c r="AD2709">
        <f t="shared" si="254"/>
        <v>0</v>
      </c>
      <c r="AE2709">
        <f t="shared" ca="1" si="255"/>
        <v>44</v>
      </c>
      <c r="AF2709" t="str">
        <f t="shared" ca="1" si="256"/>
        <v>18-64</v>
      </c>
      <c r="AG2709" s="3">
        <f t="shared" si="257"/>
        <v>1.5930120930232556</v>
      </c>
      <c r="AH2709" t="str">
        <f>_xlfn.IFNA(VLOOKUP(Sales_Transactions[[#This Row],[Order ID]],Returned_Items[#All],2,FALSE),"Not Returned")</f>
        <v>Returned</v>
      </c>
    </row>
    <row r="2710" spans="1:34" x14ac:dyDescent="0.25">
      <c r="A2710">
        <v>58720</v>
      </c>
      <c r="C2710" t="s">
        <v>741</v>
      </c>
      <c r="D2710" s="2" t="str">
        <f>TEXT(MID(Sales_Transactions[[#This Row],[Order Date]],2,5),"d/m/yyy")</f>
        <v>7/3/2010</v>
      </c>
      <c r="E2710" s="2" t="str">
        <f>TEXT(MID(Sales_Transactions[[#This Row],[Order Date]],2,5),"d")</f>
        <v>7</v>
      </c>
      <c r="F2710" s="2" t="str">
        <f>TEXT(MID(Sales_Transactions[[#This Row],[Order Date]],2,5),"m")</f>
        <v>3</v>
      </c>
      <c r="G2710" s="2" t="str">
        <f>TEXT(MID(Sales_Transactions[[#This Row],[Order Date]],2,5),"yyy")</f>
        <v>2010</v>
      </c>
      <c r="H2710" s="2" t="str">
        <f>TEXT(MID(Sales_Transactions[[#This Row],[Order Date]],2,5),"yyy/m")</f>
        <v>2010/3</v>
      </c>
      <c r="I2710" t="s">
        <v>52</v>
      </c>
      <c r="J2710">
        <f t="shared" si="252"/>
        <v>1</v>
      </c>
      <c r="K2710" s="2">
        <v>6</v>
      </c>
      <c r="L2710" s="3">
        <v>202.62</v>
      </c>
      <c r="M2710" s="4">
        <v>0.02</v>
      </c>
      <c r="N2710" s="5" t="s">
        <v>67</v>
      </c>
      <c r="O2710" s="3">
        <v>13.87</v>
      </c>
      <c r="P2710" s="3">
        <v>30.98</v>
      </c>
      <c r="Q2710" s="3">
        <v>8.74</v>
      </c>
      <c r="R2710" s="5" t="s">
        <v>1773</v>
      </c>
      <c r="S2710" s="5" t="s">
        <v>2562</v>
      </c>
      <c r="T2710" s="5" t="str">
        <f t="shared" si="253"/>
        <v>Nathan Gelder</v>
      </c>
      <c r="U2710" t="s">
        <v>1988</v>
      </c>
      <c r="V2710" s="5" t="s">
        <v>74</v>
      </c>
      <c r="W2710" s="5" t="s">
        <v>28</v>
      </c>
      <c r="X2710" s="5" t="s">
        <v>75</v>
      </c>
      <c r="Y2710" s="5" t="s">
        <v>1631</v>
      </c>
      <c r="Z2710" s="5" t="s">
        <v>43</v>
      </c>
      <c r="AA2710" s="4">
        <v>0.4</v>
      </c>
      <c r="AB2710" s="1">
        <v>40245</v>
      </c>
      <c r="AC2710" s="1">
        <v>25661</v>
      </c>
      <c r="AD2710">
        <f t="shared" si="254"/>
        <v>1</v>
      </c>
      <c r="AE2710">
        <f t="shared" ca="1" si="255"/>
        <v>54</v>
      </c>
      <c r="AF2710" t="str">
        <f t="shared" ca="1" si="256"/>
        <v>18-64</v>
      </c>
      <c r="AG2710" s="3">
        <f t="shared" si="257"/>
        <v>6.6189673333333339</v>
      </c>
      <c r="AH2710" t="str">
        <f>_xlfn.IFNA(VLOOKUP(Sales_Transactions[[#This Row],[Order ID]],Returned_Items[#All],2,FALSE),"Not Returned")</f>
        <v>Returned</v>
      </c>
    </row>
    <row r="2711" spans="1:34" x14ac:dyDescent="0.25">
      <c r="A2711">
        <v>58820</v>
      </c>
      <c r="C2711" t="s">
        <v>660</v>
      </c>
      <c r="D2711" s="2" t="str">
        <f>TEXT(MID(Sales_Transactions[[#This Row],[Order Date]],2,5),"d/m/yyy")</f>
        <v>27/2/2010</v>
      </c>
      <c r="E2711" s="2" t="str">
        <f>TEXT(MID(Sales_Transactions[[#This Row],[Order Date]],2,5),"d")</f>
        <v>27</v>
      </c>
      <c r="F2711" s="2" t="str">
        <f>TEXT(MID(Sales_Transactions[[#This Row],[Order Date]],2,5),"m")</f>
        <v>2</v>
      </c>
      <c r="G2711" s="2" t="str">
        <f>TEXT(MID(Sales_Transactions[[#This Row],[Order Date]],2,5),"yyy")</f>
        <v>2010</v>
      </c>
      <c r="H2711" s="2" t="str">
        <f>TEXT(MID(Sales_Transactions[[#This Row],[Order Date]],2,5),"yyy/m")</f>
        <v>2010/2</v>
      </c>
      <c r="I2711" t="s">
        <v>22</v>
      </c>
      <c r="J2711">
        <f t="shared" si="252"/>
        <v>2</v>
      </c>
      <c r="K2711" s="2">
        <v>24</v>
      </c>
      <c r="L2711" s="3">
        <v>307.49</v>
      </c>
      <c r="M2711" s="4">
        <v>0.01</v>
      </c>
      <c r="N2711" s="5" t="s">
        <v>23</v>
      </c>
      <c r="O2711" s="3">
        <v>61.51</v>
      </c>
      <c r="P2711" s="3">
        <v>12.2</v>
      </c>
      <c r="Q2711" s="3">
        <v>6.02</v>
      </c>
      <c r="R2711" s="5" t="s">
        <v>2566</v>
      </c>
      <c r="S2711" s="5" t="s">
        <v>2567</v>
      </c>
      <c r="T2711" s="5" t="str">
        <f t="shared" si="253"/>
        <v>Patricia Hirasaki</v>
      </c>
      <c r="U2711" t="s">
        <v>1988</v>
      </c>
      <c r="V2711" s="5" t="s">
        <v>74</v>
      </c>
      <c r="W2711" s="5" t="s">
        <v>57</v>
      </c>
      <c r="X2711" s="5" t="s">
        <v>58</v>
      </c>
      <c r="Y2711" s="5" t="s">
        <v>2291</v>
      </c>
      <c r="Z2711" s="5" t="s">
        <v>60</v>
      </c>
      <c r="AA2711" s="4">
        <v>0.43</v>
      </c>
      <c r="AB2711" s="1">
        <v>40241</v>
      </c>
      <c r="AC2711" s="1">
        <v>25794</v>
      </c>
      <c r="AD2711">
        <f t="shared" si="254"/>
        <v>5</v>
      </c>
      <c r="AE2711">
        <f t="shared" ca="1" si="255"/>
        <v>53</v>
      </c>
      <c r="AF2711" t="str">
        <f t="shared" ca="1" si="256"/>
        <v>18-64</v>
      </c>
      <c r="AG2711" s="3">
        <f t="shared" si="257"/>
        <v>0.75911583333333332</v>
      </c>
      <c r="AH2711" t="str">
        <f>_xlfn.IFNA(VLOOKUP(Sales_Transactions[[#This Row],[Order ID]],Returned_Items[#All],2,FALSE),"Not Returned")</f>
        <v>Not Returned</v>
      </c>
    </row>
    <row r="2712" spans="1:34" x14ac:dyDescent="0.25">
      <c r="A2712">
        <v>1154</v>
      </c>
      <c r="C2712" t="s">
        <v>100</v>
      </c>
      <c r="D2712" s="2" t="str">
        <f>TEXT(MID(Sales_Transactions[[#This Row],[Order Date]],2,5),"d/m/yyy")</f>
        <v>14/2/2012</v>
      </c>
      <c r="E2712" s="2" t="str">
        <f>TEXT(MID(Sales_Transactions[[#This Row],[Order Date]],2,5),"d")</f>
        <v>14</v>
      </c>
      <c r="F2712" s="2" t="str">
        <f>TEXT(MID(Sales_Transactions[[#This Row],[Order Date]],2,5),"m")</f>
        <v>2</v>
      </c>
      <c r="G2712" s="2" t="str">
        <f>TEXT(MID(Sales_Transactions[[#This Row],[Order Date]],2,5),"yyy")</f>
        <v>2012</v>
      </c>
      <c r="H2712" s="2" t="str">
        <f>TEXT(MID(Sales_Transactions[[#This Row],[Order Date]],2,5),"yyy/m")</f>
        <v>2012/2</v>
      </c>
      <c r="I2712" t="s">
        <v>101</v>
      </c>
      <c r="J2712">
        <f t="shared" si="252"/>
        <v>1</v>
      </c>
      <c r="K2712" s="2">
        <v>7</v>
      </c>
      <c r="L2712" s="3">
        <v>516.65</v>
      </c>
      <c r="M2712" s="4">
        <v>0.01</v>
      </c>
      <c r="N2712" s="5" t="s">
        <v>67</v>
      </c>
      <c r="O2712" s="3">
        <v>57.1</v>
      </c>
      <c r="P2712" s="3">
        <v>70.97</v>
      </c>
      <c r="Q2712" s="3">
        <v>3.5</v>
      </c>
      <c r="R2712" s="5" t="s">
        <v>2606</v>
      </c>
      <c r="S2712" s="5" t="s">
        <v>2607</v>
      </c>
      <c r="T2712" s="5" t="str">
        <f t="shared" si="253"/>
        <v>Thea Hendricks</v>
      </c>
      <c r="U2712" t="s">
        <v>855</v>
      </c>
      <c r="V2712" s="5" t="s">
        <v>74</v>
      </c>
      <c r="W2712" s="5" t="s">
        <v>28</v>
      </c>
      <c r="X2712" s="5" t="s">
        <v>38</v>
      </c>
      <c r="Y2712" s="5" t="s">
        <v>2517</v>
      </c>
      <c r="Z2712" s="5" t="s">
        <v>43</v>
      </c>
      <c r="AA2712" s="4">
        <v>0.59</v>
      </c>
      <c r="AB2712" s="1">
        <v>40954</v>
      </c>
      <c r="AC2712" s="1">
        <v>25763</v>
      </c>
      <c r="AD2712">
        <f t="shared" si="254"/>
        <v>1</v>
      </c>
      <c r="AE2712">
        <f t="shared" ca="1" si="255"/>
        <v>54</v>
      </c>
      <c r="AF2712" t="str">
        <f t="shared" ca="1" si="256"/>
        <v>18-64</v>
      </c>
      <c r="AG2712" s="3">
        <f t="shared" si="257"/>
        <v>10.637557571428571</v>
      </c>
      <c r="AH2712" t="str">
        <f>_xlfn.IFNA(VLOOKUP(Sales_Transactions[[#This Row],[Order ID]],Returned_Items[#All],2,FALSE),"Not Returned")</f>
        <v>Not Returned</v>
      </c>
    </row>
    <row r="2713" spans="1:34" x14ac:dyDescent="0.25">
      <c r="A2713">
        <v>1382</v>
      </c>
      <c r="C2713" t="s">
        <v>2608</v>
      </c>
      <c r="D2713" s="2" t="str">
        <f>TEXT(MID(Sales_Transactions[[#This Row],[Order Date]],2,5),"d/m/yyy")</f>
        <v>16/8/2010</v>
      </c>
      <c r="E2713" s="2" t="str">
        <f>TEXT(MID(Sales_Transactions[[#This Row],[Order Date]],2,5),"d")</f>
        <v>16</v>
      </c>
      <c r="F2713" s="2" t="str">
        <f>TEXT(MID(Sales_Transactions[[#This Row],[Order Date]],2,5),"m")</f>
        <v>8</v>
      </c>
      <c r="G2713" s="2" t="str">
        <f>TEXT(MID(Sales_Transactions[[#This Row],[Order Date]],2,5),"yyy")</f>
        <v>2010</v>
      </c>
      <c r="H2713" s="2" t="str">
        <f>TEXT(MID(Sales_Transactions[[#This Row],[Order Date]],2,5),"yyy/m")</f>
        <v>2010/8</v>
      </c>
      <c r="I2713" t="s">
        <v>22</v>
      </c>
      <c r="J2713">
        <f t="shared" si="252"/>
        <v>2</v>
      </c>
      <c r="K2713" s="2">
        <v>5</v>
      </c>
      <c r="L2713" s="3">
        <v>89.334999999999994</v>
      </c>
      <c r="M2713" s="4">
        <v>0.06</v>
      </c>
      <c r="N2713" s="5" t="s">
        <v>23</v>
      </c>
      <c r="O2713" s="3">
        <v>-107.1</v>
      </c>
      <c r="P2713" s="3">
        <v>20.99</v>
      </c>
      <c r="Q2713" s="3">
        <v>2.5</v>
      </c>
      <c r="R2713" s="5" t="s">
        <v>2609</v>
      </c>
      <c r="S2713" s="5" t="s">
        <v>2610</v>
      </c>
      <c r="T2713" s="5" t="str">
        <f t="shared" si="253"/>
        <v>Corey Catlett</v>
      </c>
      <c r="U2713" t="s">
        <v>855</v>
      </c>
      <c r="V2713" s="5" t="s">
        <v>74</v>
      </c>
      <c r="W2713" s="5" t="s">
        <v>48</v>
      </c>
      <c r="X2713" s="5" t="s">
        <v>49</v>
      </c>
      <c r="Y2713" s="5" t="s">
        <v>146</v>
      </c>
      <c r="Z2713" s="5" t="s">
        <v>84</v>
      </c>
      <c r="AA2713" s="4">
        <v>0.81</v>
      </c>
      <c r="AB2713" s="1">
        <v>40410</v>
      </c>
      <c r="AC2713" s="1">
        <v>25781</v>
      </c>
      <c r="AD2713">
        <f t="shared" si="254"/>
        <v>4</v>
      </c>
      <c r="AE2713">
        <f t="shared" ca="1" si="255"/>
        <v>54</v>
      </c>
      <c r="AF2713" t="str">
        <f t="shared" ca="1" si="256"/>
        <v>18-64</v>
      </c>
      <c r="AG2713" s="3">
        <f t="shared" si="257"/>
        <v>4.6954811999999997</v>
      </c>
      <c r="AH2713" t="str">
        <f>_xlfn.IFNA(VLOOKUP(Sales_Transactions[[#This Row],[Order ID]],Returned_Items[#All],2,FALSE),"Not Returned")</f>
        <v>Returned</v>
      </c>
    </row>
    <row r="2714" spans="1:34" x14ac:dyDescent="0.25">
      <c r="A2714">
        <v>1382</v>
      </c>
      <c r="C2714" t="s">
        <v>2608</v>
      </c>
      <c r="D2714" s="2" t="str">
        <f>TEXT(MID(Sales_Transactions[[#This Row],[Order Date]],2,5),"d/m/yyy")</f>
        <v>16/8/2010</v>
      </c>
      <c r="E2714" s="2" t="str">
        <f>TEXT(MID(Sales_Transactions[[#This Row],[Order Date]],2,5),"d")</f>
        <v>16</v>
      </c>
      <c r="F2714" s="2" t="str">
        <f>TEXT(MID(Sales_Transactions[[#This Row],[Order Date]],2,5),"m")</f>
        <v>8</v>
      </c>
      <c r="G2714" s="2" t="str">
        <f>TEXT(MID(Sales_Transactions[[#This Row],[Order Date]],2,5),"yyy")</f>
        <v>2010</v>
      </c>
      <c r="H2714" s="2" t="str">
        <f>TEXT(MID(Sales_Transactions[[#This Row],[Order Date]],2,5),"yyy/m")</f>
        <v>2010/8</v>
      </c>
      <c r="I2714" t="s">
        <v>22</v>
      </c>
      <c r="J2714">
        <f t="shared" si="252"/>
        <v>2</v>
      </c>
      <c r="K2714" s="2">
        <v>39</v>
      </c>
      <c r="L2714" s="3">
        <v>158.46</v>
      </c>
      <c r="M2714" s="4">
        <v>0.06</v>
      </c>
      <c r="N2714" s="5" t="s">
        <v>23</v>
      </c>
      <c r="O2714" s="3">
        <v>-130.66</v>
      </c>
      <c r="P2714" s="3">
        <v>3.98</v>
      </c>
      <c r="Q2714" s="3">
        <v>5.26</v>
      </c>
      <c r="R2714" s="5" t="s">
        <v>2609</v>
      </c>
      <c r="S2714" s="5" t="s">
        <v>2610</v>
      </c>
      <c r="T2714" s="5" t="str">
        <f t="shared" si="253"/>
        <v>Corey Catlett</v>
      </c>
      <c r="U2714" t="s">
        <v>855</v>
      </c>
      <c r="V2714" s="5" t="s">
        <v>74</v>
      </c>
      <c r="W2714" s="5" t="s">
        <v>28</v>
      </c>
      <c r="X2714" s="5" t="s">
        <v>41</v>
      </c>
      <c r="Y2714" s="5" t="s">
        <v>2406</v>
      </c>
      <c r="Z2714" s="5" t="s">
        <v>43</v>
      </c>
      <c r="AA2714" s="4">
        <v>0.38</v>
      </c>
      <c r="AB2714" s="1">
        <v>40413</v>
      </c>
      <c r="AC2714" s="1">
        <v>25751</v>
      </c>
      <c r="AD2714">
        <f t="shared" si="254"/>
        <v>7</v>
      </c>
      <c r="AE2714">
        <f t="shared" ca="1" si="255"/>
        <v>54</v>
      </c>
      <c r="AF2714" t="str">
        <f t="shared" ca="1" si="256"/>
        <v>18-64</v>
      </c>
      <c r="AG2714" s="3">
        <f t="shared" si="257"/>
        <v>0.23686184615384617</v>
      </c>
      <c r="AH2714" t="str">
        <f>_xlfn.IFNA(VLOOKUP(Sales_Transactions[[#This Row],[Order ID]],Returned_Items[#All],2,FALSE),"Not Returned")</f>
        <v>Returned</v>
      </c>
    </row>
    <row r="2715" spans="1:34" x14ac:dyDescent="0.25">
      <c r="A2715">
        <v>1382</v>
      </c>
      <c r="C2715" t="s">
        <v>2608</v>
      </c>
      <c r="D2715" s="2" t="str">
        <f>TEXT(MID(Sales_Transactions[[#This Row],[Order Date]],2,5),"d/m/yyy")</f>
        <v>16/8/2010</v>
      </c>
      <c r="E2715" s="2" t="str">
        <f>TEXT(MID(Sales_Transactions[[#This Row],[Order Date]],2,5),"d")</f>
        <v>16</v>
      </c>
      <c r="F2715" s="2" t="str">
        <f>TEXT(MID(Sales_Transactions[[#This Row],[Order Date]],2,5),"m")</f>
        <v>8</v>
      </c>
      <c r="G2715" s="2" t="str">
        <f>TEXT(MID(Sales_Transactions[[#This Row],[Order Date]],2,5),"yyy")</f>
        <v>2010</v>
      </c>
      <c r="H2715" s="2" t="str">
        <f>TEXT(MID(Sales_Transactions[[#This Row],[Order Date]],2,5),"yyy/m")</f>
        <v>2010/8</v>
      </c>
      <c r="I2715" t="s">
        <v>22</v>
      </c>
      <c r="J2715">
        <f t="shared" si="252"/>
        <v>2</v>
      </c>
      <c r="K2715" s="2">
        <v>31</v>
      </c>
      <c r="L2715" s="3">
        <v>7180.83</v>
      </c>
      <c r="M2715" s="4">
        <v>0.02</v>
      </c>
      <c r="N2715" s="5" t="s">
        <v>34</v>
      </c>
      <c r="O2715" s="3">
        <v>487.17</v>
      </c>
      <c r="P2715" s="3">
        <v>220.98</v>
      </c>
      <c r="Q2715" s="3">
        <v>64.66</v>
      </c>
      <c r="R2715" s="5" t="s">
        <v>2609</v>
      </c>
      <c r="S2715" s="5" t="s">
        <v>2610</v>
      </c>
      <c r="T2715" s="5" t="str">
        <f t="shared" si="253"/>
        <v>Corey Catlett</v>
      </c>
      <c r="U2715" t="s">
        <v>855</v>
      </c>
      <c r="V2715" s="5" t="s">
        <v>74</v>
      </c>
      <c r="W2715" s="5" t="s">
        <v>57</v>
      </c>
      <c r="X2715" s="5" t="s">
        <v>104</v>
      </c>
      <c r="Y2715" s="5" t="s">
        <v>1785</v>
      </c>
      <c r="Z2715" s="5" t="s">
        <v>106</v>
      </c>
      <c r="AA2715" s="4">
        <v>0.62</v>
      </c>
      <c r="AB2715" s="1">
        <v>40413</v>
      </c>
      <c r="AC2715" s="1">
        <v>25605</v>
      </c>
      <c r="AD2715">
        <f t="shared" si="254"/>
        <v>7</v>
      </c>
      <c r="AE2715">
        <f t="shared" ca="1" si="255"/>
        <v>54</v>
      </c>
      <c r="AF2715" t="str">
        <f t="shared" ca="1" si="256"/>
        <v>18-64</v>
      </c>
      <c r="AG2715" s="3">
        <f t="shared" si="257"/>
        <v>9.2127678709677419</v>
      </c>
      <c r="AH2715" t="str">
        <f>_xlfn.IFNA(VLOOKUP(Sales_Transactions[[#This Row],[Order ID]],Returned_Items[#All],2,FALSE),"Not Returned")</f>
        <v>Returned</v>
      </c>
    </row>
    <row r="2716" spans="1:34" x14ac:dyDescent="0.25">
      <c r="A2716">
        <v>1411</v>
      </c>
      <c r="C2716" t="s">
        <v>2301</v>
      </c>
      <c r="D2716" s="2" t="str">
        <f>TEXT(MID(Sales_Transactions[[#This Row],[Order Date]],2,5),"d/m/yyy")</f>
        <v>20/12/2009</v>
      </c>
      <c r="E2716" s="2" t="str">
        <f>TEXT(MID(Sales_Transactions[[#This Row],[Order Date]],2,5),"d")</f>
        <v>20</v>
      </c>
      <c r="F2716" s="2" t="str">
        <f>TEXT(MID(Sales_Transactions[[#This Row],[Order Date]],2,5),"m")</f>
        <v>12</v>
      </c>
      <c r="G2716" s="2" t="str">
        <f>TEXT(MID(Sales_Transactions[[#This Row],[Order Date]],2,5),"yyy")</f>
        <v>2009</v>
      </c>
      <c r="H2716" s="2" t="str">
        <f>TEXT(MID(Sales_Transactions[[#This Row],[Order Date]],2,5),"yyy/m")</f>
        <v>2009/12</v>
      </c>
      <c r="I2716" t="s">
        <v>33</v>
      </c>
      <c r="J2716">
        <f t="shared" si="252"/>
        <v>4</v>
      </c>
      <c r="K2716" s="2">
        <v>39</v>
      </c>
      <c r="L2716" s="3">
        <v>5748.2</v>
      </c>
      <c r="M2716" s="4">
        <v>0.09</v>
      </c>
      <c r="N2716" s="5" t="s">
        <v>34</v>
      </c>
      <c r="O2716" s="3">
        <v>-459.86</v>
      </c>
      <c r="P2716" s="3">
        <v>160.97999999999999</v>
      </c>
      <c r="Q2716" s="3">
        <v>35.020000000000003</v>
      </c>
      <c r="R2716" s="5" t="s">
        <v>2245</v>
      </c>
      <c r="S2716" s="5" t="s">
        <v>2194</v>
      </c>
      <c r="T2716" s="5" t="str">
        <f t="shared" si="253"/>
        <v>Ed Jacobs</v>
      </c>
      <c r="U2716" t="s">
        <v>855</v>
      </c>
      <c r="V2716" s="5" t="s">
        <v>27</v>
      </c>
      <c r="W2716" s="5" t="s">
        <v>57</v>
      </c>
      <c r="X2716" s="5" t="s">
        <v>104</v>
      </c>
      <c r="Y2716" s="5" t="s">
        <v>597</v>
      </c>
      <c r="Z2716" s="5" t="s">
        <v>106</v>
      </c>
      <c r="AA2716" s="4">
        <v>0.72</v>
      </c>
      <c r="AB2716" s="1">
        <v>40168</v>
      </c>
      <c r="AC2716" s="1">
        <v>21019</v>
      </c>
      <c r="AD2716">
        <f t="shared" si="254"/>
        <v>1</v>
      </c>
      <c r="AE2716">
        <f t="shared" ca="1" si="255"/>
        <v>67</v>
      </c>
      <c r="AF2716" t="str">
        <f t="shared" ca="1" si="256"/>
        <v>Over 65</v>
      </c>
      <c r="AG2716" s="3">
        <f t="shared" si="257"/>
        <v>5.0219261025641027</v>
      </c>
      <c r="AH2716" t="str">
        <f>_xlfn.IFNA(VLOOKUP(Sales_Transactions[[#This Row],[Order ID]],Returned_Items[#All],2,FALSE),"Not Returned")</f>
        <v>Not Returned</v>
      </c>
    </row>
    <row r="2717" spans="1:34" x14ac:dyDescent="0.25">
      <c r="A2717">
        <v>1444</v>
      </c>
      <c r="C2717" t="s">
        <v>1970</v>
      </c>
      <c r="D2717" s="2" t="str">
        <f>TEXT(MID(Sales_Transactions[[#This Row],[Order Date]],2,5),"d/m/yyy")</f>
        <v>5/12/2009</v>
      </c>
      <c r="E2717" s="2" t="str">
        <f>TEXT(MID(Sales_Transactions[[#This Row],[Order Date]],2,5),"d")</f>
        <v>5</v>
      </c>
      <c r="F2717" s="2" t="str">
        <f>TEXT(MID(Sales_Transactions[[#This Row],[Order Date]],2,5),"m")</f>
        <v>12</v>
      </c>
      <c r="G2717" s="2" t="str">
        <f>TEXT(MID(Sales_Transactions[[#This Row],[Order Date]],2,5),"yyy")</f>
        <v>2009</v>
      </c>
      <c r="H2717" s="2" t="str">
        <f>TEXT(MID(Sales_Transactions[[#This Row],[Order Date]],2,5),"yyy/m")</f>
        <v>2009/12</v>
      </c>
      <c r="I2717" t="s">
        <v>78</v>
      </c>
      <c r="J2717">
        <f t="shared" si="252"/>
        <v>3</v>
      </c>
      <c r="K2717" s="2">
        <v>2</v>
      </c>
      <c r="L2717" s="3">
        <v>21.44</v>
      </c>
      <c r="M2717" s="4">
        <v>0.02</v>
      </c>
      <c r="N2717" s="5" t="s">
        <v>23</v>
      </c>
      <c r="O2717" s="3">
        <v>-13.67</v>
      </c>
      <c r="P2717" s="3">
        <v>6.48</v>
      </c>
      <c r="Q2717" s="3">
        <v>8.74</v>
      </c>
      <c r="R2717" s="5" t="s">
        <v>2481</v>
      </c>
      <c r="S2717" s="5" t="s">
        <v>2482</v>
      </c>
      <c r="T2717" s="5" t="str">
        <f t="shared" si="253"/>
        <v>Noel Staavos</v>
      </c>
      <c r="U2717" t="s">
        <v>855</v>
      </c>
      <c r="V2717" s="5" t="s">
        <v>74</v>
      </c>
      <c r="W2717" s="5" t="s">
        <v>28</v>
      </c>
      <c r="X2717" s="5" t="s">
        <v>75</v>
      </c>
      <c r="Y2717" s="5" t="s">
        <v>2152</v>
      </c>
      <c r="Z2717" s="5" t="s">
        <v>43</v>
      </c>
      <c r="AA2717" s="4">
        <v>0.36</v>
      </c>
      <c r="AB2717" s="1">
        <v>40154</v>
      </c>
      <c r="AC2717" s="1">
        <v>20996</v>
      </c>
      <c r="AD2717">
        <f t="shared" si="254"/>
        <v>2</v>
      </c>
      <c r="AE2717">
        <f t="shared" ca="1" si="255"/>
        <v>67</v>
      </c>
      <c r="AF2717" t="str">
        <f t="shared" ca="1" si="256"/>
        <v>Over 65</v>
      </c>
      <c r="AG2717" s="3">
        <f t="shared" si="257"/>
        <v>7.6093520000000003</v>
      </c>
      <c r="AH2717" t="str">
        <f>_xlfn.IFNA(VLOOKUP(Sales_Transactions[[#This Row],[Order ID]],Returned_Items[#All],2,FALSE),"Not Returned")</f>
        <v>Not Returned</v>
      </c>
    </row>
    <row r="2718" spans="1:34" x14ac:dyDescent="0.25">
      <c r="A2718">
        <v>3942</v>
      </c>
      <c r="C2718" t="s">
        <v>520</v>
      </c>
      <c r="D2718" s="2" t="str">
        <f>TEXT(MID(Sales_Transactions[[#This Row],[Order Date]],2,5),"d/m/yyy")</f>
        <v>27/6/2010</v>
      </c>
      <c r="E2718" s="2" t="str">
        <f>TEXT(MID(Sales_Transactions[[#This Row],[Order Date]],2,5),"d")</f>
        <v>27</v>
      </c>
      <c r="F2718" s="2" t="str">
        <f>TEXT(MID(Sales_Transactions[[#This Row],[Order Date]],2,5),"m")</f>
        <v>6</v>
      </c>
      <c r="G2718" s="2" t="str">
        <f>TEXT(MID(Sales_Transactions[[#This Row],[Order Date]],2,5),"yyy")</f>
        <v>2010</v>
      </c>
      <c r="H2718" s="2" t="str">
        <f>TEXT(MID(Sales_Transactions[[#This Row],[Order Date]],2,5),"yyy/m")</f>
        <v>2010/6</v>
      </c>
      <c r="I2718" t="s">
        <v>52</v>
      </c>
      <c r="J2718">
        <f t="shared" si="252"/>
        <v>1</v>
      </c>
      <c r="K2718" s="2">
        <v>22</v>
      </c>
      <c r="L2718" s="3">
        <v>1559.7755</v>
      </c>
      <c r="M2718" s="4">
        <v>0.03</v>
      </c>
      <c r="N2718" s="5" t="s">
        <v>23</v>
      </c>
      <c r="O2718" s="3">
        <v>-247.18</v>
      </c>
      <c r="P2718" s="3">
        <v>85.99</v>
      </c>
      <c r="Q2718" s="3">
        <v>0.99</v>
      </c>
      <c r="R2718" s="5" t="s">
        <v>2611</v>
      </c>
      <c r="S2718" s="5" t="s">
        <v>2612</v>
      </c>
      <c r="T2718" s="5" t="str">
        <f t="shared" si="253"/>
        <v>Keith Herrera</v>
      </c>
      <c r="U2718" t="s">
        <v>855</v>
      </c>
      <c r="V2718" s="5" t="s">
        <v>27</v>
      </c>
      <c r="W2718" s="5" t="s">
        <v>48</v>
      </c>
      <c r="X2718" s="5" t="s">
        <v>49</v>
      </c>
      <c r="Y2718" s="5" t="s">
        <v>214</v>
      </c>
      <c r="Z2718" s="5" t="s">
        <v>84</v>
      </c>
      <c r="AA2718" s="4">
        <v>0.85</v>
      </c>
      <c r="AB2718" s="1">
        <v>40357</v>
      </c>
      <c r="AC2718" s="1">
        <v>20984</v>
      </c>
      <c r="AD2718">
        <f t="shared" si="254"/>
        <v>1</v>
      </c>
      <c r="AE2718">
        <f t="shared" ca="1" si="255"/>
        <v>67</v>
      </c>
      <c r="AF2718" t="str">
        <f t="shared" ca="1" si="256"/>
        <v>Over 65</v>
      </c>
      <c r="AG2718" s="3">
        <f t="shared" si="257"/>
        <v>3.9524637727272722</v>
      </c>
      <c r="AH2718" t="str">
        <f>_xlfn.IFNA(VLOOKUP(Sales_Transactions[[#This Row],[Order ID]],Returned_Items[#All],2,FALSE),"Not Returned")</f>
        <v>Not Returned</v>
      </c>
    </row>
    <row r="2719" spans="1:34" x14ac:dyDescent="0.25">
      <c r="A2719">
        <v>4647</v>
      </c>
      <c r="C2719" t="s">
        <v>2613</v>
      </c>
      <c r="D2719" s="2" t="str">
        <f>TEXT(MID(Sales_Transactions[[#This Row],[Order Date]],2,5),"d/m/yyy")</f>
        <v>13/5/2009</v>
      </c>
      <c r="E2719" s="2" t="str">
        <f>TEXT(MID(Sales_Transactions[[#This Row],[Order Date]],2,5),"d")</f>
        <v>13</v>
      </c>
      <c r="F2719" s="2" t="str">
        <f>TEXT(MID(Sales_Transactions[[#This Row],[Order Date]],2,5),"m")</f>
        <v>5</v>
      </c>
      <c r="G2719" s="2" t="str">
        <f>TEXT(MID(Sales_Transactions[[#This Row],[Order Date]],2,5),"yyy")</f>
        <v>2009</v>
      </c>
      <c r="H2719" s="2" t="str">
        <f>TEXT(MID(Sales_Transactions[[#This Row],[Order Date]],2,5),"yyy/m")</f>
        <v>2009/5</v>
      </c>
      <c r="I2719" t="s">
        <v>78</v>
      </c>
      <c r="J2719">
        <f t="shared" si="252"/>
        <v>3</v>
      </c>
      <c r="K2719" s="2">
        <v>7</v>
      </c>
      <c r="L2719" s="3">
        <v>1203.73</v>
      </c>
      <c r="M2719" s="4">
        <v>0.03</v>
      </c>
      <c r="N2719" s="5" t="s">
        <v>23</v>
      </c>
      <c r="O2719" s="3">
        <v>293.14</v>
      </c>
      <c r="P2719" s="3">
        <v>162.93</v>
      </c>
      <c r="Q2719" s="3">
        <v>19.989999999999998</v>
      </c>
      <c r="R2719" s="5" t="s">
        <v>53</v>
      </c>
      <c r="S2719" s="5" t="s">
        <v>2614</v>
      </c>
      <c r="T2719" s="5" t="str">
        <f t="shared" si="253"/>
        <v>Carlos Meador</v>
      </c>
      <c r="U2719" t="s">
        <v>855</v>
      </c>
      <c r="V2719" s="5" t="s">
        <v>47</v>
      </c>
      <c r="W2719" s="5" t="s">
        <v>28</v>
      </c>
      <c r="X2719" s="5" t="s">
        <v>98</v>
      </c>
      <c r="Y2719" s="5" t="s">
        <v>746</v>
      </c>
      <c r="Z2719" s="5" t="s">
        <v>43</v>
      </c>
      <c r="AA2719" s="4">
        <v>0.39</v>
      </c>
      <c r="AB2719" s="1">
        <v>39947</v>
      </c>
      <c r="AC2719" s="1">
        <v>21014</v>
      </c>
      <c r="AD2719">
        <f t="shared" si="254"/>
        <v>1</v>
      </c>
      <c r="AE2719">
        <f t="shared" ca="1" si="255"/>
        <v>67</v>
      </c>
      <c r="AF2719" t="str">
        <f t="shared" ca="1" si="256"/>
        <v>Over 65</v>
      </c>
      <c r="AG2719" s="3">
        <f t="shared" si="257"/>
        <v>26.124445857142859</v>
      </c>
      <c r="AH2719" t="str">
        <f>_xlfn.IFNA(VLOOKUP(Sales_Transactions[[#This Row],[Order ID]],Returned_Items[#All],2,FALSE),"Not Returned")</f>
        <v>Not Returned</v>
      </c>
    </row>
    <row r="2720" spans="1:34" x14ac:dyDescent="0.25">
      <c r="A2720">
        <v>4647</v>
      </c>
      <c r="C2720" t="s">
        <v>2613</v>
      </c>
      <c r="D2720" s="2" t="str">
        <f>TEXT(MID(Sales_Transactions[[#This Row],[Order Date]],2,5),"d/m/yyy")</f>
        <v>13/5/2009</v>
      </c>
      <c r="E2720" s="2" t="str">
        <f>TEXT(MID(Sales_Transactions[[#This Row],[Order Date]],2,5),"d")</f>
        <v>13</v>
      </c>
      <c r="F2720" s="2" t="str">
        <f>TEXT(MID(Sales_Transactions[[#This Row],[Order Date]],2,5),"m")</f>
        <v>5</v>
      </c>
      <c r="G2720" s="2" t="str">
        <f>TEXT(MID(Sales_Transactions[[#This Row],[Order Date]],2,5),"yyy")</f>
        <v>2009</v>
      </c>
      <c r="H2720" s="2" t="str">
        <f>TEXT(MID(Sales_Transactions[[#This Row],[Order Date]],2,5),"yyy/m")</f>
        <v>2009/5</v>
      </c>
      <c r="I2720" t="s">
        <v>78</v>
      </c>
      <c r="J2720">
        <f t="shared" si="252"/>
        <v>3</v>
      </c>
      <c r="K2720" s="2">
        <v>6</v>
      </c>
      <c r="L2720" s="3">
        <v>75.19</v>
      </c>
      <c r="M2720" s="4">
        <v>0.01</v>
      </c>
      <c r="N2720" s="5" t="s">
        <v>23</v>
      </c>
      <c r="O2720" s="3">
        <v>-6.61</v>
      </c>
      <c r="P2720" s="3">
        <v>11.58</v>
      </c>
      <c r="Q2720" s="3">
        <v>5.72</v>
      </c>
      <c r="R2720" s="5" t="s">
        <v>53</v>
      </c>
      <c r="S2720" s="5" t="s">
        <v>2614</v>
      </c>
      <c r="T2720" s="5" t="str">
        <f t="shared" si="253"/>
        <v>Carlos Meador</v>
      </c>
      <c r="U2720" t="s">
        <v>855</v>
      </c>
      <c r="V2720" s="5" t="s">
        <v>47</v>
      </c>
      <c r="W2720" s="5" t="s">
        <v>28</v>
      </c>
      <c r="X2720" s="5" t="s">
        <v>98</v>
      </c>
      <c r="Y2720" s="5" t="s">
        <v>486</v>
      </c>
      <c r="Z2720" s="5" t="s">
        <v>43</v>
      </c>
      <c r="AA2720" s="4">
        <v>0.35</v>
      </c>
      <c r="AB2720" s="1">
        <v>39948</v>
      </c>
      <c r="AC2720" s="1">
        <v>21056</v>
      </c>
      <c r="AD2720">
        <f t="shared" si="254"/>
        <v>2</v>
      </c>
      <c r="AE2720">
        <f t="shared" ca="1" si="255"/>
        <v>66</v>
      </c>
      <c r="AF2720" t="str">
        <f t="shared" ca="1" si="256"/>
        <v>Over 65</v>
      </c>
      <c r="AG2720" s="3">
        <f t="shared" si="257"/>
        <v>2.8831403333333334</v>
      </c>
      <c r="AH2720" t="str">
        <f>_xlfn.IFNA(VLOOKUP(Sales_Transactions[[#This Row],[Order ID]],Returned_Items[#All],2,FALSE),"Not Returned")</f>
        <v>Not Returned</v>
      </c>
    </row>
    <row r="2721" spans="1:34" x14ac:dyDescent="0.25">
      <c r="A2721">
        <v>4960</v>
      </c>
      <c r="C2721" t="s">
        <v>2615</v>
      </c>
      <c r="D2721" s="2" t="str">
        <f>TEXT(MID(Sales_Transactions[[#This Row],[Order Date]],2,5),"d/m/yyy")</f>
        <v>25/2/2011</v>
      </c>
      <c r="E2721" s="2" t="str">
        <f>TEXT(MID(Sales_Transactions[[#This Row],[Order Date]],2,5),"d")</f>
        <v>25</v>
      </c>
      <c r="F2721" s="2" t="str">
        <f>TEXT(MID(Sales_Transactions[[#This Row],[Order Date]],2,5),"m")</f>
        <v>2</v>
      </c>
      <c r="G2721" s="2" t="str">
        <f>TEXT(MID(Sales_Transactions[[#This Row],[Order Date]],2,5),"yyy")</f>
        <v>2011</v>
      </c>
      <c r="H2721" s="2" t="str">
        <f>TEXT(MID(Sales_Transactions[[#This Row],[Order Date]],2,5),"yyy/m")</f>
        <v>2011/2</v>
      </c>
      <c r="I2721" t="s">
        <v>22</v>
      </c>
      <c r="J2721">
        <f t="shared" si="252"/>
        <v>2</v>
      </c>
      <c r="K2721" s="2">
        <v>30</v>
      </c>
      <c r="L2721" s="3">
        <v>8363.65</v>
      </c>
      <c r="M2721" s="4">
        <v>0.09</v>
      </c>
      <c r="N2721" s="5" t="s">
        <v>34</v>
      </c>
      <c r="O2721" s="3">
        <v>763.33</v>
      </c>
      <c r="P2721" s="3">
        <v>300.98</v>
      </c>
      <c r="Q2721" s="3">
        <v>64.73</v>
      </c>
      <c r="R2721" s="5" t="s">
        <v>2190</v>
      </c>
      <c r="S2721" s="5" t="s">
        <v>2191</v>
      </c>
      <c r="T2721" s="5" t="str">
        <f t="shared" si="253"/>
        <v>Corinna Mitchell</v>
      </c>
      <c r="U2721" t="s">
        <v>855</v>
      </c>
      <c r="V2721" s="5" t="s">
        <v>47</v>
      </c>
      <c r="W2721" s="5" t="s">
        <v>57</v>
      </c>
      <c r="X2721" s="5" t="s">
        <v>154</v>
      </c>
      <c r="Y2721" s="5" t="s">
        <v>252</v>
      </c>
      <c r="Z2721" s="5" t="s">
        <v>40</v>
      </c>
      <c r="AA2721" s="4">
        <v>0.56000000000000005</v>
      </c>
      <c r="AB2721" s="1">
        <v>40603</v>
      </c>
      <c r="AC2721" s="1">
        <v>21516</v>
      </c>
      <c r="AD2721">
        <f t="shared" si="254"/>
        <v>4</v>
      </c>
      <c r="AE2721">
        <f t="shared" ca="1" si="255"/>
        <v>65</v>
      </c>
      <c r="AF2721" t="str">
        <f t="shared" ca="1" si="256"/>
        <v>Over 65</v>
      </c>
      <c r="AG2721" s="3">
        <f t="shared" si="257"/>
        <v>12.181303933333336</v>
      </c>
      <c r="AH2721" t="str">
        <f>_xlfn.IFNA(VLOOKUP(Sales_Transactions[[#This Row],[Order ID]],Returned_Items[#All],2,FALSE),"Not Returned")</f>
        <v>Returned</v>
      </c>
    </row>
    <row r="2722" spans="1:34" x14ac:dyDescent="0.25">
      <c r="A2722">
        <v>7367</v>
      </c>
      <c r="C2722" t="s">
        <v>1975</v>
      </c>
      <c r="D2722" s="2" t="str">
        <f>TEXT(MID(Sales_Transactions[[#This Row],[Order Date]],2,5),"d/m/yyy")</f>
        <v>5/6/2011</v>
      </c>
      <c r="E2722" s="2" t="str">
        <f>TEXT(MID(Sales_Transactions[[#This Row],[Order Date]],2,5),"d")</f>
        <v>5</v>
      </c>
      <c r="F2722" s="2" t="str">
        <f>TEXT(MID(Sales_Transactions[[#This Row],[Order Date]],2,5),"m")</f>
        <v>6</v>
      </c>
      <c r="G2722" s="2" t="str">
        <f>TEXT(MID(Sales_Transactions[[#This Row],[Order Date]],2,5),"yyy")</f>
        <v>2011</v>
      </c>
      <c r="H2722" s="2" t="str">
        <f>TEXT(MID(Sales_Transactions[[#This Row],[Order Date]],2,5),"yyy/m")</f>
        <v>2011/6</v>
      </c>
      <c r="I2722" t="s">
        <v>22</v>
      </c>
      <c r="J2722">
        <f t="shared" si="252"/>
        <v>2</v>
      </c>
      <c r="K2722" s="2">
        <v>46</v>
      </c>
      <c r="L2722" s="3">
        <v>303.62</v>
      </c>
      <c r="M2722" s="4">
        <v>0.02</v>
      </c>
      <c r="N2722" s="5" t="s">
        <v>23</v>
      </c>
      <c r="O2722" s="3">
        <v>-59.98</v>
      </c>
      <c r="P2722" s="3">
        <v>6.48</v>
      </c>
      <c r="Q2722" s="3">
        <v>2.74</v>
      </c>
      <c r="R2722" s="5" t="s">
        <v>2616</v>
      </c>
      <c r="S2722" s="5" t="s">
        <v>2617</v>
      </c>
      <c r="T2722" s="5" t="str">
        <f t="shared" si="253"/>
        <v>Raymond Fair</v>
      </c>
      <c r="U2722" t="s">
        <v>855</v>
      </c>
      <c r="V2722" s="5" t="s">
        <v>27</v>
      </c>
      <c r="W2722" s="5" t="s">
        <v>48</v>
      </c>
      <c r="X2722" s="5" t="s">
        <v>87</v>
      </c>
      <c r="Y2722" s="5" t="s">
        <v>2021</v>
      </c>
      <c r="Z2722" s="5" t="s">
        <v>60</v>
      </c>
      <c r="AA2722" s="4">
        <v>0.71</v>
      </c>
      <c r="AB2722" s="1">
        <v>40706</v>
      </c>
      <c r="AC2722" s="1">
        <v>21447</v>
      </c>
      <c r="AD2722">
        <f t="shared" si="254"/>
        <v>7</v>
      </c>
      <c r="AE2722">
        <f t="shared" ca="1" si="255"/>
        <v>65</v>
      </c>
      <c r="AF2722" t="str">
        <f t="shared" ca="1" si="256"/>
        <v>Over 65</v>
      </c>
      <c r="AG2722" s="3">
        <f t="shared" si="257"/>
        <v>0.20040660869565219</v>
      </c>
      <c r="AH2722" t="str">
        <f>_xlfn.IFNA(VLOOKUP(Sales_Transactions[[#This Row],[Order ID]],Returned_Items[#All],2,FALSE),"Not Returned")</f>
        <v>Not Returned</v>
      </c>
    </row>
    <row r="2723" spans="1:34" x14ac:dyDescent="0.25">
      <c r="A2723">
        <v>7938</v>
      </c>
      <c r="C2723" t="s">
        <v>1447</v>
      </c>
      <c r="D2723" s="2" t="str">
        <f>TEXT(MID(Sales_Transactions[[#This Row],[Order Date]],2,5),"d/m/yyy")</f>
        <v>13/3/2010</v>
      </c>
      <c r="E2723" s="2" t="str">
        <f>TEXT(MID(Sales_Transactions[[#This Row],[Order Date]],2,5),"d")</f>
        <v>13</v>
      </c>
      <c r="F2723" s="2" t="str">
        <f>TEXT(MID(Sales_Transactions[[#This Row],[Order Date]],2,5),"m")</f>
        <v>3</v>
      </c>
      <c r="G2723" s="2" t="str">
        <f>TEXT(MID(Sales_Transactions[[#This Row],[Order Date]],2,5),"yyy")</f>
        <v>2010</v>
      </c>
      <c r="H2723" s="2" t="str">
        <f>TEXT(MID(Sales_Transactions[[#This Row],[Order Date]],2,5),"yyy/m")</f>
        <v>2010/3</v>
      </c>
      <c r="I2723" t="s">
        <v>78</v>
      </c>
      <c r="J2723">
        <f t="shared" si="252"/>
        <v>3</v>
      </c>
      <c r="K2723" s="2">
        <v>34</v>
      </c>
      <c r="L2723" s="3">
        <v>334.66</v>
      </c>
      <c r="M2723" s="4">
        <v>0.05</v>
      </c>
      <c r="N2723" s="5" t="s">
        <v>23</v>
      </c>
      <c r="O2723" s="3">
        <v>132.56</v>
      </c>
      <c r="P2723" s="3">
        <v>9.93</v>
      </c>
      <c r="Q2723" s="3">
        <v>1.0900000000000001</v>
      </c>
      <c r="R2723" s="5" t="s">
        <v>53</v>
      </c>
      <c r="S2723" s="5" t="s">
        <v>2614</v>
      </c>
      <c r="T2723" s="5" t="str">
        <f t="shared" si="253"/>
        <v>Carlos Meador</v>
      </c>
      <c r="U2723" t="s">
        <v>855</v>
      </c>
      <c r="V2723" s="5" t="s">
        <v>47</v>
      </c>
      <c r="W2723" s="5" t="s">
        <v>28</v>
      </c>
      <c r="X2723" s="5" t="s">
        <v>124</v>
      </c>
      <c r="Y2723" s="5" t="s">
        <v>1854</v>
      </c>
      <c r="Z2723" s="5" t="s">
        <v>84</v>
      </c>
      <c r="AA2723" s="4">
        <v>0.43</v>
      </c>
      <c r="AB2723" s="1">
        <v>40251</v>
      </c>
      <c r="AC2723" s="1">
        <v>21287</v>
      </c>
      <c r="AD2723">
        <f t="shared" si="254"/>
        <v>1</v>
      </c>
      <c r="AE2723">
        <f t="shared" ca="1" si="255"/>
        <v>66</v>
      </c>
      <c r="AF2723" t="str">
        <f t="shared" ca="1" si="256"/>
        <v>Over 65</v>
      </c>
      <c r="AG2723" s="3">
        <f t="shared" si="257"/>
        <v>0.32397161764705878</v>
      </c>
      <c r="AH2723" t="str">
        <f>_xlfn.IFNA(VLOOKUP(Sales_Transactions[[#This Row],[Order ID]],Returned_Items[#All],2,FALSE),"Not Returned")</f>
        <v>Not Returned</v>
      </c>
    </row>
    <row r="2724" spans="1:34" x14ac:dyDescent="0.25">
      <c r="A2724">
        <v>8320</v>
      </c>
      <c r="C2724" t="s">
        <v>2522</v>
      </c>
      <c r="D2724" s="2" t="str">
        <f>TEXT(MID(Sales_Transactions[[#This Row],[Order Date]],2,5),"d/m/yyy")</f>
        <v>19/9/2009</v>
      </c>
      <c r="E2724" s="2" t="str">
        <f>TEXT(MID(Sales_Transactions[[#This Row],[Order Date]],2,5),"d")</f>
        <v>19</v>
      </c>
      <c r="F2724" s="2" t="str">
        <f>TEXT(MID(Sales_Transactions[[#This Row],[Order Date]],2,5),"m")</f>
        <v>9</v>
      </c>
      <c r="G2724" s="2" t="str">
        <f>TEXT(MID(Sales_Transactions[[#This Row],[Order Date]],2,5),"yyy")</f>
        <v>2009</v>
      </c>
      <c r="H2724" s="2" t="str">
        <f>TEXT(MID(Sales_Transactions[[#This Row],[Order Date]],2,5),"yyy/m")</f>
        <v>2009/9</v>
      </c>
      <c r="I2724" t="s">
        <v>52</v>
      </c>
      <c r="J2724">
        <f t="shared" si="252"/>
        <v>1</v>
      </c>
      <c r="K2724" s="2">
        <v>35</v>
      </c>
      <c r="L2724" s="3">
        <v>1142.3599999999999</v>
      </c>
      <c r="M2724" s="4">
        <v>0.02</v>
      </c>
      <c r="N2724" s="5" t="s">
        <v>23</v>
      </c>
      <c r="O2724" s="3">
        <v>72.78</v>
      </c>
      <c r="P2724" s="3">
        <v>30.73</v>
      </c>
      <c r="Q2724" s="3">
        <v>4</v>
      </c>
      <c r="R2724" s="5" t="s">
        <v>2618</v>
      </c>
      <c r="S2724" s="5" t="s">
        <v>1053</v>
      </c>
      <c r="T2724" s="5" t="str">
        <f t="shared" si="253"/>
        <v>Karl Brown</v>
      </c>
      <c r="U2724" t="s">
        <v>855</v>
      </c>
      <c r="V2724" s="5" t="s">
        <v>74</v>
      </c>
      <c r="W2724" s="5" t="s">
        <v>48</v>
      </c>
      <c r="X2724" s="5" t="s">
        <v>87</v>
      </c>
      <c r="Y2724" s="5" t="s">
        <v>424</v>
      </c>
      <c r="Z2724" s="5" t="s">
        <v>43</v>
      </c>
      <c r="AA2724" s="4">
        <v>0.75</v>
      </c>
      <c r="AB2724" s="1">
        <v>40078</v>
      </c>
      <c r="AC2724" s="1">
        <v>21543</v>
      </c>
      <c r="AD2724">
        <f t="shared" si="254"/>
        <v>3</v>
      </c>
      <c r="AE2724">
        <f t="shared" ca="1" si="255"/>
        <v>65</v>
      </c>
      <c r="AF2724" t="str">
        <f t="shared" ca="1" si="256"/>
        <v>Over 65</v>
      </c>
      <c r="AG2724" s="3">
        <f t="shared" si="257"/>
        <v>0.99211011428571438</v>
      </c>
      <c r="AH2724" t="str">
        <f>_xlfn.IFNA(VLOOKUP(Sales_Transactions[[#This Row],[Order ID]],Returned_Items[#All],2,FALSE),"Not Returned")</f>
        <v>Not Returned</v>
      </c>
    </row>
    <row r="2725" spans="1:34" x14ac:dyDescent="0.25">
      <c r="A2725">
        <v>8807</v>
      </c>
      <c r="C2725" t="s">
        <v>2619</v>
      </c>
      <c r="D2725" s="2" t="str">
        <f>TEXT(MID(Sales_Transactions[[#This Row],[Order Date]],2,5),"d/m/yyy")</f>
        <v>25/2/2010</v>
      </c>
      <c r="E2725" s="2" t="str">
        <f>TEXT(MID(Sales_Transactions[[#This Row],[Order Date]],2,5),"d")</f>
        <v>25</v>
      </c>
      <c r="F2725" s="2" t="str">
        <f>TEXT(MID(Sales_Transactions[[#This Row],[Order Date]],2,5),"m")</f>
        <v>2</v>
      </c>
      <c r="G2725" s="2" t="str">
        <f>TEXT(MID(Sales_Transactions[[#This Row],[Order Date]],2,5),"yyy")</f>
        <v>2010</v>
      </c>
      <c r="H2725" s="2" t="str">
        <f>TEXT(MID(Sales_Transactions[[#This Row],[Order Date]],2,5),"yyy/m")</f>
        <v>2010/2</v>
      </c>
      <c r="I2725" t="s">
        <v>22</v>
      </c>
      <c r="J2725">
        <f t="shared" si="252"/>
        <v>2</v>
      </c>
      <c r="K2725" s="2">
        <v>14</v>
      </c>
      <c r="L2725" s="3">
        <v>1379.3375000000001</v>
      </c>
      <c r="M2725" s="4">
        <v>0.08</v>
      </c>
      <c r="N2725" s="5" t="s">
        <v>23</v>
      </c>
      <c r="O2725" s="3">
        <v>-78.540000000000006</v>
      </c>
      <c r="P2725" s="3">
        <v>125.99</v>
      </c>
      <c r="Q2725" s="3">
        <v>4.2</v>
      </c>
      <c r="R2725" s="5" t="s">
        <v>2559</v>
      </c>
      <c r="S2725" s="5" t="s">
        <v>2620</v>
      </c>
      <c r="T2725" s="5" t="str">
        <f t="shared" si="253"/>
        <v>Natalie Webber</v>
      </c>
      <c r="U2725" t="s">
        <v>855</v>
      </c>
      <c r="V2725" s="5" t="s">
        <v>37</v>
      </c>
      <c r="W2725" s="5" t="s">
        <v>48</v>
      </c>
      <c r="X2725" s="5" t="s">
        <v>49</v>
      </c>
      <c r="Y2725" s="5" t="s">
        <v>2621</v>
      </c>
      <c r="Z2725" s="5" t="s">
        <v>43</v>
      </c>
      <c r="AA2725" s="4">
        <v>0.56999999999999995</v>
      </c>
      <c r="AB2725" s="1">
        <v>40241</v>
      </c>
      <c r="AC2725" s="1">
        <v>21403</v>
      </c>
      <c r="AD2725">
        <f t="shared" si="254"/>
        <v>7</v>
      </c>
      <c r="AE2725">
        <f t="shared" ca="1" si="255"/>
        <v>66</v>
      </c>
      <c r="AF2725" t="str">
        <f t="shared" ca="1" si="256"/>
        <v>Over 65</v>
      </c>
      <c r="AG2725" s="3">
        <f t="shared" si="257"/>
        <v>9.2920862857142854</v>
      </c>
      <c r="AH2725" t="str">
        <f>_xlfn.IFNA(VLOOKUP(Sales_Transactions[[#This Row],[Order ID]],Returned_Items[#All],2,FALSE),"Not Returned")</f>
        <v>Not Returned</v>
      </c>
    </row>
    <row r="2726" spans="1:34" x14ac:dyDescent="0.25">
      <c r="A2726">
        <v>9062</v>
      </c>
      <c r="C2726" t="s">
        <v>2622</v>
      </c>
      <c r="D2726" s="2" t="str">
        <f>TEXT(MID(Sales_Transactions[[#This Row],[Order Date]],2,5),"d/m/yyy")</f>
        <v>20/3/2011</v>
      </c>
      <c r="E2726" s="2" t="str">
        <f>TEXT(MID(Sales_Transactions[[#This Row],[Order Date]],2,5),"d")</f>
        <v>20</v>
      </c>
      <c r="F2726" s="2" t="str">
        <f>TEXT(MID(Sales_Transactions[[#This Row],[Order Date]],2,5),"m")</f>
        <v>3</v>
      </c>
      <c r="G2726" s="2" t="str">
        <f>TEXT(MID(Sales_Transactions[[#This Row],[Order Date]],2,5),"yyy")</f>
        <v>2011</v>
      </c>
      <c r="H2726" s="2" t="str">
        <f>TEXT(MID(Sales_Transactions[[#This Row],[Order Date]],2,5),"yyy/m")</f>
        <v>2011/3</v>
      </c>
      <c r="I2726" t="s">
        <v>33</v>
      </c>
      <c r="J2726">
        <f t="shared" si="252"/>
        <v>4</v>
      </c>
      <c r="K2726" s="2">
        <v>19</v>
      </c>
      <c r="L2726" s="3">
        <v>1825.42</v>
      </c>
      <c r="M2726" s="4">
        <v>0.06</v>
      </c>
      <c r="N2726" s="5" t="s">
        <v>23</v>
      </c>
      <c r="O2726" s="3">
        <v>1193.19</v>
      </c>
      <c r="P2726" s="3">
        <v>99.23</v>
      </c>
      <c r="Q2726" s="3">
        <v>8.99</v>
      </c>
      <c r="R2726" s="5" t="s">
        <v>2623</v>
      </c>
      <c r="S2726" s="5" t="s">
        <v>2624</v>
      </c>
      <c r="T2726" s="5" t="str">
        <f t="shared" si="253"/>
        <v>Eric Barreto</v>
      </c>
      <c r="U2726" t="s">
        <v>855</v>
      </c>
      <c r="V2726" s="5" t="s">
        <v>37</v>
      </c>
      <c r="W2726" s="5" t="s">
        <v>57</v>
      </c>
      <c r="X2726" s="5" t="s">
        <v>58</v>
      </c>
      <c r="Y2726" s="5" t="s">
        <v>1193</v>
      </c>
      <c r="Z2726" s="5" t="s">
        <v>60</v>
      </c>
      <c r="AA2726" s="4">
        <v>0.35</v>
      </c>
      <c r="AB2726" s="1">
        <v>40625</v>
      </c>
      <c r="AC2726" s="1">
        <v>21227</v>
      </c>
      <c r="AD2726">
        <f t="shared" si="254"/>
        <v>3</v>
      </c>
      <c r="AE2726">
        <f t="shared" ca="1" si="255"/>
        <v>66</v>
      </c>
      <c r="AF2726" t="str">
        <f t="shared" ca="1" si="256"/>
        <v>Over 65</v>
      </c>
      <c r="AG2726" s="3">
        <f t="shared" si="257"/>
        <v>5.6926558947368422</v>
      </c>
      <c r="AH2726" t="str">
        <f>_xlfn.IFNA(VLOOKUP(Sales_Transactions[[#This Row],[Order ID]],Returned_Items[#All],2,FALSE),"Not Returned")</f>
        <v>Not Returned</v>
      </c>
    </row>
    <row r="2727" spans="1:34" x14ac:dyDescent="0.25">
      <c r="A2727">
        <v>9602</v>
      </c>
      <c r="C2727" t="s">
        <v>1498</v>
      </c>
      <c r="D2727" s="2" t="str">
        <f>TEXT(MID(Sales_Transactions[[#This Row],[Order Date]],2,5),"d/m/yyy")</f>
        <v>10/11/2012</v>
      </c>
      <c r="E2727" s="2" t="str">
        <f>TEXT(MID(Sales_Transactions[[#This Row],[Order Date]],2,5),"d")</f>
        <v>10</v>
      </c>
      <c r="F2727" s="2" t="str">
        <f>TEXT(MID(Sales_Transactions[[#This Row],[Order Date]],2,5),"m")</f>
        <v>11</v>
      </c>
      <c r="G2727" s="2" t="str">
        <f>TEXT(MID(Sales_Transactions[[#This Row],[Order Date]],2,5),"yyy")</f>
        <v>2012</v>
      </c>
      <c r="H2727" s="2" t="str">
        <f>TEXT(MID(Sales_Transactions[[#This Row],[Order Date]],2,5),"yyy/m")</f>
        <v>2012/11</v>
      </c>
      <c r="I2727" t="s">
        <v>101</v>
      </c>
      <c r="J2727">
        <f t="shared" si="252"/>
        <v>1</v>
      </c>
      <c r="K2727" s="2">
        <v>27</v>
      </c>
      <c r="L2727" s="3">
        <v>2654.16</v>
      </c>
      <c r="M2727" s="4">
        <v>0.01</v>
      </c>
      <c r="N2727" s="5" t="s">
        <v>34</v>
      </c>
      <c r="O2727" s="3">
        <v>600.92999999999995</v>
      </c>
      <c r="P2727" s="3">
        <v>90.97</v>
      </c>
      <c r="Q2727" s="3">
        <v>28</v>
      </c>
      <c r="R2727" s="5" t="s">
        <v>327</v>
      </c>
      <c r="S2727" s="5" t="s">
        <v>1882</v>
      </c>
      <c r="T2727" s="5" t="str">
        <f t="shared" si="253"/>
        <v>Hunter Lopez</v>
      </c>
      <c r="U2727" t="s">
        <v>855</v>
      </c>
      <c r="V2727" s="5" t="s">
        <v>37</v>
      </c>
      <c r="W2727" s="5" t="s">
        <v>48</v>
      </c>
      <c r="X2727" s="5" t="s">
        <v>324</v>
      </c>
      <c r="Y2727" s="5" t="s">
        <v>1050</v>
      </c>
      <c r="Z2727" s="5" t="s">
        <v>40</v>
      </c>
      <c r="AA2727" s="4">
        <v>0.38</v>
      </c>
      <c r="AB2727" s="1">
        <v>41225</v>
      </c>
      <c r="AC2727" s="1">
        <v>21466</v>
      </c>
      <c r="AD2727">
        <f t="shared" si="254"/>
        <v>2</v>
      </c>
      <c r="AE2727">
        <f t="shared" ca="1" si="255"/>
        <v>65</v>
      </c>
      <c r="AF2727" t="str">
        <f t="shared" ca="1" si="256"/>
        <v>Over 65</v>
      </c>
      <c r="AG2727" s="3">
        <f t="shared" si="257"/>
        <v>4.4059593703703701</v>
      </c>
      <c r="AH2727" t="str">
        <f>_xlfn.IFNA(VLOOKUP(Sales_Transactions[[#This Row],[Order ID]],Returned_Items[#All],2,FALSE),"Not Returned")</f>
        <v>Not Returned</v>
      </c>
    </row>
    <row r="2728" spans="1:34" x14ac:dyDescent="0.25">
      <c r="A2728">
        <v>9602</v>
      </c>
      <c r="C2728" t="s">
        <v>1498</v>
      </c>
      <c r="D2728" s="2" t="str">
        <f>TEXT(MID(Sales_Transactions[[#This Row],[Order Date]],2,5),"d/m/yyy")</f>
        <v>10/11/2012</v>
      </c>
      <c r="E2728" s="2" t="str">
        <f>TEXT(MID(Sales_Transactions[[#This Row],[Order Date]],2,5),"d")</f>
        <v>10</v>
      </c>
      <c r="F2728" s="2" t="str">
        <f>TEXT(MID(Sales_Transactions[[#This Row],[Order Date]],2,5),"m")</f>
        <v>11</v>
      </c>
      <c r="G2728" s="2" t="str">
        <f>TEXT(MID(Sales_Transactions[[#This Row],[Order Date]],2,5),"yyy")</f>
        <v>2012</v>
      </c>
      <c r="H2728" s="2" t="str">
        <f>TEXT(MID(Sales_Transactions[[#This Row],[Order Date]],2,5),"yyy/m")</f>
        <v>2012/11</v>
      </c>
      <c r="I2728" t="s">
        <v>101</v>
      </c>
      <c r="J2728">
        <f t="shared" si="252"/>
        <v>1</v>
      </c>
      <c r="K2728" s="2">
        <v>15</v>
      </c>
      <c r="L2728" s="3">
        <v>1722.65</v>
      </c>
      <c r="M2728" s="4">
        <v>0.05</v>
      </c>
      <c r="N2728" s="5" t="s">
        <v>34</v>
      </c>
      <c r="O2728" s="3">
        <v>-399.67</v>
      </c>
      <c r="P2728" s="3">
        <v>114.98</v>
      </c>
      <c r="Q2728" s="3">
        <v>51.42</v>
      </c>
      <c r="R2728" s="5" t="s">
        <v>327</v>
      </c>
      <c r="S2728" s="5" t="s">
        <v>1882</v>
      </c>
      <c r="T2728" s="5" t="str">
        <f t="shared" si="253"/>
        <v>Hunter Lopez</v>
      </c>
      <c r="U2728" t="s">
        <v>855</v>
      </c>
      <c r="V2728" s="5" t="s">
        <v>37</v>
      </c>
      <c r="W2728" s="5" t="s">
        <v>57</v>
      </c>
      <c r="X2728" s="5" t="s">
        <v>104</v>
      </c>
      <c r="Y2728" s="5" t="s">
        <v>2625</v>
      </c>
      <c r="Z2728" s="5" t="s">
        <v>106</v>
      </c>
      <c r="AA2728" s="4">
        <v>0.65</v>
      </c>
      <c r="AB2728" s="1">
        <v>41224</v>
      </c>
      <c r="AC2728" s="1">
        <v>21370</v>
      </c>
      <c r="AD2728">
        <f t="shared" si="254"/>
        <v>1</v>
      </c>
      <c r="AE2728">
        <f t="shared" ca="1" si="255"/>
        <v>66</v>
      </c>
      <c r="AF2728" t="str">
        <f t="shared" ca="1" si="256"/>
        <v>Over 65</v>
      </c>
      <c r="AG2728" s="3">
        <f t="shared" si="257"/>
        <v>11.089500666666668</v>
      </c>
      <c r="AH2728" t="str">
        <f>_xlfn.IFNA(VLOOKUP(Sales_Transactions[[#This Row],[Order ID]],Returned_Items[#All],2,FALSE),"Not Returned")</f>
        <v>Not Returned</v>
      </c>
    </row>
    <row r="2729" spans="1:34" x14ac:dyDescent="0.25">
      <c r="A2729">
        <v>10209</v>
      </c>
      <c r="C2729" t="s">
        <v>2626</v>
      </c>
      <c r="D2729" s="2" t="str">
        <f>TEXT(MID(Sales_Transactions[[#This Row],[Order Date]],2,5),"d/m/yyy")</f>
        <v>29/11/2010</v>
      </c>
      <c r="E2729" s="2" t="str">
        <f>TEXT(MID(Sales_Transactions[[#This Row],[Order Date]],2,5),"d")</f>
        <v>29</v>
      </c>
      <c r="F2729" s="2" t="str">
        <f>TEXT(MID(Sales_Transactions[[#This Row],[Order Date]],2,5),"m")</f>
        <v>11</v>
      </c>
      <c r="G2729" s="2" t="str">
        <f>TEXT(MID(Sales_Transactions[[#This Row],[Order Date]],2,5),"yyy")</f>
        <v>2010</v>
      </c>
      <c r="H2729" s="2" t="str">
        <f>TEXT(MID(Sales_Transactions[[#This Row],[Order Date]],2,5),"yyy/m")</f>
        <v>2010/11</v>
      </c>
      <c r="I2729" t="s">
        <v>78</v>
      </c>
      <c r="J2729">
        <f t="shared" si="252"/>
        <v>3</v>
      </c>
      <c r="K2729" s="2">
        <v>14</v>
      </c>
      <c r="L2729" s="3">
        <v>461.55</v>
      </c>
      <c r="M2729" s="4">
        <v>0.09</v>
      </c>
      <c r="N2729" s="5" t="s">
        <v>23</v>
      </c>
      <c r="O2729" s="3">
        <v>-12</v>
      </c>
      <c r="P2729" s="3">
        <v>33.979999999999997</v>
      </c>
      <c r="Q2729" s="3">
        <v>19.989999999999998</v>
      </c>
      <c r="R2729" s="5" t="s">
        <v>35</v>
      </c>
      <c r="S2729" s="5" t="s">
        <v>2627</v>
      </c>
      <c r="T2729" s="5" t="str">
        <f t="shared" si="253"/>
        <v>Barry Franz</v>
      </c>
      <c r="U2729" t="s">
        <v>855</v>
      </c>
      <c r="V2729" s="5" t="s">
        <v>47</v>
      </c>
      <c r="W2729" s="5" t="s">
        <v>57</v>
      </c>
      <c r="X2729" s="5" t="s">
        <v>58</v>
      </c>
      <c r="Y2729" s="5" t="s">
        <v>291</v>
      </c>
      <c r="Z2729" s="5" t="s">
        <v>43</v>
      </c>
      <c r="AA2729" s="4">
        <v>0.55000000000000004</v>
      </c>
      <c r="AB2729" s="1">
        <v>40511</v>
      </c>
      <c r="AC2729" s="1">
        <v>21648</v>
      </c>
      <c r="AD2729">
        <f t="shared" si="254"/>
        <v>0</v>
      </c>
      <c r="AE2729">
        <f t="shared" ca="1" si="255"/>
        <v>65</v>
      </c>
      <c r="AF2729" t="str">
        <f t="shared" ca="1" si="256"/>
        <v>Over 65</v>
      </c>
      <c r="AG2729" s="3">
        <f t="shared" si="257"/>
        <v>3.8528155714285708</v>
      </c>
      <c r="AH2729" t="str">
        <f>_xlfn.IFNA(VLOOKUP(Sales_Transactions[[#This Row],[Order ID]],Returned_Items[#All],2,FALSE),"Not Returned")</f>
        <v>Not Returned</v>
      </c>
    </row>
    <row r="2730" spans="1:34" x14ac:dyDescent="0.25">
      <c r="A2730">
        <v>10338</v>
      </c>
      <c r="C2730" t="s">
        <v>1291</v>
      </c>
      <c r="D2730" s="2" t="str">
        <f>TEXT(MID(Sales_Transactions[[#This Row],[Order Date]],2,5),"d/m/yyy")</f>
        <v>14/7/2011</v>
      </c>
      <c r="E2730" s="2" t="str">
        <f>TEXT(MID(Sales_Transactions[[#This Row],[Order Date]],2,5),"d")</f>
        <v>14</v>
      </c>
      <c r="F2730" s="2" t="str">
        <f>TEXT(MID(Sales_Transactions[[#This Row],[Order Date]],2,5),"m")</f>
        <v>7</v>
      </c>
      <c r="G2730" s="2" t="str">
        <f>TEXT(MID(Sales_Transactions[[#This Row],[Order Date]],2,5),"yyy")</f>
        <v>2011</v>
      </c>
      <c r="H2730" s="2" t="str">
        <f>TEXT(MID(Sales_Transactions[[#This Row],[Order Date]],2,5),"yyy/m")</f>
        <v>2011/7</v>
      </c>
      <c r="I2730" t="s">
        <v>52</v>
      </c>
      <c r="J2730">
        <f t="shared" si="252"/>
        <v>1</v>
      </c>
      <c r="K2730" s="2">
        <v>9</v>
      </c>
      <c r="L2730" s="3">
        <v>799.98</v>
      </c>
      <c r="M2730" s="4">
        <v>0.04</v>
      </c>
      <c r="N2730" s="5" t="s">
        <v>34</v>
      </c>
      <c r="O2730" s="3">
        <v>15.36</v>
      </c>
      <c r="P2730" s="3">
        <v>90.97</v>
      </c>
      <c r="Q2730" s="3">
        <v>14</v>
      </c>
      <c r="R2730" s="5" t="s">
        <v>35</v>
      </c>
      <c r="S2730" s="5" t="s">
        <v>2627</v>
      </c>
      <c r="T2730" s="5" t="str">
        <f t="shared" si="253"/>
        <v>Barry Franz</v>
      </c>
      <c r="U2730" t="s">
        <v>855</v>
      </c>
      <c r="V2730" s="5" t="s">
        <v>47</v>
      </c>
      <c r="W2730" s="5" t="s">
        <v>48</v>
      </c>
      <c r="X2730" s="5" t="s">
        <v>324</v>
      </c>
      <c r="Y2730" s="5" t="s">
        <v>1323</v>
      </c>
      <c r="Z2730" s="5" t="s">
        <v>40</v>
      </c>
      <c r="AA2730" s="4">
        <v>0.36</v>
      </c>
      <c r="AB2730" s="1">
        <v>40740</v>
      </c>
      <c r="AC2730" s="1">
        <v>21788</v>
      </c>
      <c r="AD2730">
        <f t="shared" si="254"/>
        <v>2</v>
      </c>
      <c r="AE2730">
        <f t="shared" ca="1" si="255"/>
        <v>64</v>
      </c>
      <c r="AF2730" t="str">
        <f t="shared" ca="1" si="256"/>
        <v>18-64</v>
      </c>
      <c r="AG2730" s="3">
        <f t="shared" si="257"/>
        <v>11.659290222222221</v>
      </c>
      <c r="AH2730" t="str">
        <f>_xlfn.IFNA(VLOOKUP(Sales_Transactions[[#This Row],[Order ID]],Returned_Items[#All],2,FALSE),"Not Returned")</f>
        <v>Not Returned</v>
      </c>
    </row>
    <row r="2731" spans="1:34" x14ac:dyDescent="0.25">
      <c r="A2731">
        <v>10688</v>
      </c>
      <c r="C2731" t="s">
        <v>512</v>
      </c>
      <c r="D2731" s="2" t="str">
        <f>TEXT(MID(Sales_Transactions[[#This Row],[Order Date]],2,5),"d/m/yyy")</f>
        <v>12/5/2012</v>
      </c>
      <c r="E2731" s="2" t="str">
        <f>TEXT(MID(Sales_Transactions[[#This Row],[Order Date]],2,5),"d")</f>
        <v>12</v>
      </c>
      <c r="F2731" s="2" t="str">
        <f>TEXT(MID(Sales_Transactions[[#This Row],[Order Date]],2,5),"m")</f>
        <v>5</v>
      </c>
      <c r="G2731" s="2" t="str">
        <f>TEXT(MID(Sales_Transactions[[#This Row],[Order Date]],2,5),"yyy")</f>
        <v>2012</v>
      </c>
      <c r="H2731" s="2" t="str">
        <f>TEXT(MID(Sales_Transactions[[#This Row],[Order Date]],2,5),"yyy/m")</f>
        <v>2012/5</v>
      </c>
      <c r="I2731" t="s">
        <v>78</v>
      </c>
      <c r="J2731">
        <f t="shared" si="252"/>
        <v>3</v>
      </c>
      <c r="K2731" s="2">
        <v>14</v>
      </c>
      <c r="L2731" s="3">
        <v>618.84</v>
      </c>
      <c r="M2731" s="4">
        <v>0.05</v>
      </c>
      <c r="N2731" s="5" t="s">
        <v>23</v>
      </c>
      <c r="O2731" s="3">
        <v>-200.84</v>
      </c>
      <c r="P2731" s="3">
        <v>41.47</v>
      </c>
      <c r="Q2731" s="3">
        <v>34.200000000000003</v>
      </c>
      <c r="R2731" s="5" t="s">
        <v>2059</v>
      </c>
      <c r="S2731" s="5" t="s">
        <v>2628</v>
      </c>
      <c r="T2731" s="5" t="str">
        <f t="shared" si="253"/>
        <v>Craig Yedwab</v>
      </c>
      <c r="U2731" t="s">
        <v>855</v>
      </c>
      <c r="V2731" s="5" t="s">
        <v>47</v>
      </c>
      <c r="W2731" s="5" t="s">
        <v>57</v>
      </c>
      <c r="X2731" s="5" t="s">
        <v>58</v>
      </c>
      <c r="Y2731" s="5" t="s">
        <v>399</v>
      </c>
      <c r="Z2731" s="5" t="s">
        <v>84</v>
      </c>
      <c r="AA2731" s="4">
        <v>0.73</v>
      </c>
      <c r="AB2731" s="1">
        <v>41042</v>
      </c>
      <c r="AC2731" s="1">
        <v>21833</v>
      </c>
      <c r="AD2731">
        <f t="shared" si="254"/>
        <v>1</v>
      </c>
      <c r="AE2731">
        <f t="shared" ca="1" si="255"/>
        <v>64</v>
      </c>
      <c r="AF2731" t="str">
        <f t="shared" ca="1" si="256"/>
        <v>18-64</v>
      </c>
      <c r="AG2731" s="3">
        <f t="shared" si="257"/>
        <v>5.4035189285714287</v>
      </c>
      <c r="AH2731" t="str">
        <f>_xlfn.IFNA(VLOOKUP(Sales_Transactions[[#This Row],[Order ID]],Returned_Items[#All],2,FALSE),"Not Returned")</f>
        <v>Not Returned</v>
      </c>
    </row>
    <row r="2732" spans="1:34" x14ac:dyDescent="0.25">
      <c r="A2732">
        <v>11206</v>
      </c>
      <c r="C2732" t="s">
        <v>2267</v>
      </c>
      <c r="D2732" s="2" t="str">
        <f>TEXT(MID(Sales_Transactions[[#This Row],[Order Date]],2,5),"d/m/yyy")</f>
        <v>28/12/2009</v>
      </c>
      <c r="E2732" s="2" t="str">
        <f>TEXT(MID(Sales_Transactions[[#This Row],[Order Date]],2,5),"d")</f>
        <v>28</v>
      </c>
      <c r="F2732" s="2" t="str">
        <f>TEXT(MID(Sales_Transactions[[#This Row],[Order Date]],2,5),"m")</f>
        <v>12</v>
      </c>
      <c r="G2732" s="2" t="str">
        <f>TEXT(MID(Sales_Transactions[[#This Row],[Order Date]],2,5),"yyy")</f>
        <v>2009</v>
      </c>
      <c r="H2732" s="2" t="str">
        <f>TEXT(MID(Sales_Transactions[[#This Row],[Order Date]],2,5),"yyy/m")</f>
        <v>2009/12</v>
      </c>
      <c r="I2732" t="s">
        <v>22</v>
      </c>
      <c r="J2732">
        <f t="shared" si="252"/>
        <v>2</v>
      </c>
      <c r="K2732" s="2">
        <v>6</v>
      </c>
      <c r="L2732" s="3">
        <v>177.67</v>
      </c>
      <c r="M2732" s="4">
        <v>0.03</v>
      </c>
      <c r="N2732" s="5" t="s">
        <v>23</v>
      </c>
      <c r="O2732" s="3">
        <v>39.630000000000003</v>
      </c>
      <c r="P2732" s="3">
        <v>28.53</v>
      </c>
      <c r="Q2732" s="3">
        <v>1.49</v>
      </c>
      <c r="R2732" s="5" t="s">
        <v>2623</v>
      </c>
      <c r="S2732" s="5" t="s">
        <v>2624</v>
      </c>
      <c r="T2732" s="5" t="str">
        <f t="shared" si="253"/>
        <v>Eric Barreto</v>
      </c>
      <c r="U2732" t="s">
        <v>855</v>
      </c>
      <c r="V2732" s="5" t="s">
        <v>27</v>
      </c>
      <c r="W2732" s="5" t="s">
        <v>28</v>
      </c>
      <c r="X2732" s="5" t="s">
        <v>41</v>
      </c>
      <c r="Y2732" s="5" t="s">
        <v>622</v>
      </c>
      <c r="Z2732" s="5" t="s">
        <v>43</v>
      </c>
      <c r="AA2732" s="4">
        <v>0.38</v>
      </c>
      <c r="AB2732" s="1">
        <v>40179</v>
      </c>
      <c r="AC2732" s="1">
        <v>21909</v>
      </c>
      <c r="AD2732">
        <f t="shared" si="254"/>
        <v>4</v>
      </c>
      <c r="AE2732">
        <f t="shared" ca="1" si="255"/>
        <v>64</v>
      </c>
      <c r="AF2732" t="str">
        <f t="shared" ca="1" si="256"/>
        <v>18-64</v>
      </c>
      <c r="AG2732" s="3">
        <f t="shared" si="257"/>
        <v>5.001906833333333</v>
      </c>
      <c r="AH2732" t="str">
        <f>_xlfn.IFNA(VLOOKUP(Sales_Transactions[[#This Row],[Order ID]],Returned_Items[#All],2,FALSE),"Not Returned")</f>
        <v>Not Returned</v>
      </c>
    </row>
    <row r="2733" spans="1:34" x14ac:dyDescent="0.25">
      <c r="A2733">
        <v>11585</v>
      </c>
      <c r="C2733" t="s">
        <v>1850</v>
      </c>
      <c r="D2733" s="2" t="str">
        <f>TEXT(MID(Sales_Transactions[[#This Row],[Order Date]],2,5),"d/m/yyy")</f>
        <v>15/3/2009</v>
      </c>
      <c r="E2733" s="2" t="str">
        <f>TEXT(MID(Sales_Transactions[[#This Row],[Order Date]],2,5),"d")</f>
        <v>15</v>
      </c>
      <c r="F2733" s="2" t="str">
        <f>TEXT(MID(Sales_Transactions[[#This Row],[Order Date]],2,5),"m")</f>
        <v>3</v>
      </c>
      <c r="G2733" s="2" t="str">
        <f>TEXT(MID(Sales_Transactions[[#This Row],[Order Date]],2,5),"yyy")</f>
        <v>2009</v>
      </c>
      <c r="H2733" s="2" t="str">
        <f>TEXT(MID(Sales_Transactions[[#This Row],[Order Date]],2,5),"yyy/m")</f>
        <v>2009/3</v>
      </c>
      <c r="I2733" t="s">
        <v>78</v>
      </c>
      <c r="J2733">
        <f t="shared" si="252"/>
        <v>3</v>
      </c>
      <c r="K2733" s="2">
        <v>2</v>
      </c>
      <c r="L2733" s="3">
        <v>200.75299999999999</v>
      </c>
      <c r="M2733" s="4">
        <v>0.09</v>
      </c>
      <c r="N2733" s="5" t="s">
        <v>23</v>
      </c>
      <c r="O2733" s="3">
        <v>-605.37</v>
      </c>
      <c r="P2733" s="3">
        <v>125.99</v>
      </c>
      <c r="Q2733" s="3">
        <v>8.99</v>
      </c>
      <c r="R2733" s="5" t="s">
        <v>1001</v>
      </c>
      <c r="S2733" s="5" t="s">
        <v>2629</v>
      </c>
      <c r="T2733" s="5" t="str">
        <f t="shared" si="253"/>
        <v>Chuck Sachs</v>
      </c>
      <c r="U2733" t="s">
        <v>855</v>
      </c>
      <c r="V2733" s="5" t="s">
        <v>37</v>
      </c>
      <c r="W2733" s="5" t="s">
        <v>48</v>
      </c>
      <c r="X2733" s="5" t="s">
        <v>49</v>
      </c>
      <c r="Y2733" s="5" t="s">
        <v>1384</v>
      </c>
      <c r="Z2733" s="5" t="s">
        <v>43</v>
      </c>
      <c r="AA2733" s="4">
        <v>0.55000000000000004</v>
      </c>
      <c r="AB2733" s="1">
        <v>39888</v>
      </c>
      <c r="AC2733" s="1">
        <v>21658</v>
      </c>
      <c r="AD2733">
        <f t="shared" si="254"/>
        <v>1</v>
      </c>
      <c r="AE2733">
        <f t="shared" ca="1" si="255"/>
        <v>65</v>
      </c>
      <c r="AF2733" t="str">
        <f t="shared" ca="1" si="256"/>
        <v>Over 65</v>
      </c>
      <c r="AG2733" s="3">
        <f t="shared" si="257"/>
        <v>67.433304500000006</v>
      </c>
      <c r="AH2733" t="str">
        <f>_xlfn.IFNA(VLOOKUP(Sales_Transactions[[#This Row],[Order ID]],Returned_Items[#All],2,FALSE),"Not Returned")</f>
        <v>Not Returned</v>
      </c>
    </row>
    <row r="2734" spans="1:34" x14ac:dyDescent="0.25">
      <c r="A2734">
        <v>12868</v>
      </c>
      <c r="C2734" t="s">
        <v>1372</v>
      </c>
      <c r="D2734" s="2" t="str">
        <f>TEXT(MID(Sales_Transactions[[#This Row],[Order Date]],2,5),"d/m/yyy")</f>
        <v>1/3/2011</v>
      </c>
      <c r="E2734" s="2" t="str">
        <f>TEXT(MID(Sales_Transactions[[#This Row],[Order Date]],2,5),"d")</f>
        <v>1</v>
      </c>
      <c r="F2734" s="2" t="str">
        <f>TEXT(MID(Sales_Transactions[[#This Row],[Order Date]],2,5),"m")</f>
        <v>3</v>
      </c>
      <c r="G2734" s="2" t="str">
        <f>TEXT(MID(Sales_Transactions[[#This Row],[Order Date]],2,5),"yyy")</f>
        <v>2011</v>
      </c>
      <c r="H2734" s="2" t="str">
        <f>TEXT(MID(Sales_Transactions[[#This Row],[Order Date]],2,5),"yyy/m")</f>
        <v>2011/3</v>
      </c>
      <c r="I2734" t="s">
        <v>101</v>
      </c>
      <c r="J2734">
        <f t="shared" si="252"/>
        <v>1</v>
      </c>
      <c r="K2734" s="2">
        <v>2</v>
      </c>
      <c r="L2734" s="3">
        <v>9.3699999999999992</v>
      </c>
      <c r="M2734" s="4">
        <v>0.09</v>
      </c>
      <c r="N2734" s="5" t="s">
        <v>23</v>
      </c>
      <c r="O2734" s="3">
        <v>-5.26</v>
      </c>
      <c r="P2734" s="3">
        <v>4.4800000000000004</v>
      </c>
      <c r="Q2734" s="3">
        <v>1.22</v>
      </c>
      <c r="R2734" s="5" t="s">
        <v>24</v>
      </c>
      <c r="S2734" s="5" t="s">
        <v>2630</v>
      </c>
      <c r="T2734" s="5" t="str">
        <f t="shared" si="253"/>
        <v>Muhammed Lee</v>
      </c>
      <c r="U2734" t="s">
        <v>855</v>
      </c>
      <c r="V2734" s="5" t="s">
        <v>37</v>
      </c>
      <c r="W2734" s="5" t="s">
        <v>28</v>
      </c>
      <c r="X2734" s="5" t="s">
        <v>75</v>
      </c>
      <c r="Y2734" s="5" t="s">
        <v>344</v>
      </c>
      <c r="Z2734" s="5" t="s">
        <v>84</v>
      </c>
      <c r="AA2734" s="4">
        <v>0.36</v>
      </c>
      <c r="AB2734" s="1">
        <v>40605</v>
      </c>
      <c r="AC2734" s="1">
        <v>21648</v>
      </c>
      <c r="AD2734">
        <f t="shared" si="254"/>
        <v>2</v>
      </c>
      <c r="AE2734">
        <f t="shared" ca="1" si="255"/>
        <v>65</v>
      </c>
      <c r="AF2734" t="str">
        <f t="shared" ca="1" si="256"/>
        <v>Over 65</v>
      </c>
      <c r="AG2734" s="3">
        <f t="shared" si="257"/>
        <v>2.8479840000000003</v>
      </c>
      <c r="AH2734" t="str">
        <f>_xlfn.IFNA(VLOOKUP(Sales_Transactions[[#This Row],[Order ID]],Returned_Items[#All],2,FALSE),"Not Returned")</f>
        <v>Not Returned</v>
      </c>
    </row>
    <row r="2735" spans="1:34" x14ac:dyDescent="0.25">
      <c r="A2735">
        <v>14215</v>
      </c>
      <c r="C2735" t="s">
        <v>1891</v>
      </c>
      <c r="D2735" s="2" t="str">
        <f>TEXT(MID(Sales_Transactions[[#This Row],[Order Date]],2,5),"d/m/yyy")</f>
        <v>13/7/2012</v>
      </c>
      <c r="E2735" s="2" t="str">
        <f>TEXT(MID(Sales_Transactions[[#This Row],[Order Date]],2,5),"d")</f>
        <v>13</v>
      </c>
      <c r="F2735" s="2" t="str">
        <f>TEXT(MID(Sales_Transactions[[#This Row],[Order Date]],2,5),"m")</f>
        <v>7</v>
      </c>
      <c r="G2735" s="2" t="str">
        <f>TEXT(MID(Sales_Transactions[[#This Row],[Order Date]],2,5),"yyy")</f>
        <v>2012</v>
      </c>
      <c r="H2735" s="2" t="str">
        <f>TEXT(MID(Sales_Transactions[[#This Row],[Order Date]],2,5),"yyy/m")</f>
        <v>2012/7</v>
      </c>
      <c r="I2735" t="s">
        <v>78</v>
      </c>
      <c r="J2735">
        <f t="shared" si="252"/>
        <v>3</v>
      </c>
      <c r="K2735" s="2">
        <v>44</v>
      </c>
      <c r="L2735" s="3">
        <v>2277.0300000000002</v>
      </c>
      <c r="M2735" s="4">
        <v>7.0000000000000007E-2</v>
      </c>
      <c r="N2735" s="5" t="s">
        <v>23</v>
      </c>
      <c r="O2735" s="3">
        <v>964.1</v>
      </c>
      <c r="P2735" s="3">
        <v>55.48</v>
      </c>
      <c r="Q2735" s="3">
        <v>6.79</v>
      </c>
      <c r="R2735" s="5" t="s">
        <v>2618</v>
      </c>
      <c r="S2735" s="5" t="s">
        <v>1053</v>
      </c>
      <c r="T2735" s="5" t="str">
        <f t="shared" si="253"/>
        <v>Karl Brown</v>
      </c>
      <c r="U2735" t="s">
        <v>855</v>
      </c>
      <c r="V2735" s="5" t="s">
        <v>74</v>
      </c>
      <c r="W2735" s="5" t="s">
        <v>28</v>
      </c>
      <c r="X2735" s="5" t="s">
        <v>75</v>
      </c>
      <c r="Y2735" s="5" t="s">
        <v>1890</v>
      </c>
      <c r="Z2735" s="5" t="s">
        <v>43</v>
      </c>
      <c r="AA2735" s="4">
        <v>0.37</v>
      </c>
      <c r="AB2735" s="1">
        <v>41104</v>
      </c>
      <c r="AC2735" s="1">
        <v>22180</v>
      </c>
      <c r="AD2735">
        <f t="shared" si="254"/>
        <v>1</v>
      </c>
      <c r="AE2735">
        <f t="shared" ca="1" si="255"/>
        <v>63</v>
      </c>
      <c r="AF2735" t="str">
        <f t="shared" ca="1" si="256"/>
        <v>18-64</v>
      </c>
      <c r="AG2735" s="3">
        <f t="shared" si="257"/>
        <v>1.4143446363636363</v>
      </c>
      <c r="AH2735" t="str">
        <f>_xlfn.IFNA(VLOOKUP(Sales_Transactions[[#This Row],[Order ID]],Returned_Items[#All],2,FALSE),"Not Returned")</f>
        <v>Not Returned</v>
      </c>
    </row>
    <row r="2736" spans="1:34" x14ac:dyDescent="0.25">
      <c r="A2736">
        <v>14662</v>
      </c>
      <c r="C2736" t="s">
        <v>240</v>
      </c>
      <c r="D2736" s="2" t="str">
        <f>TEXT(MID(Sales_Transactions[[#This Row],[Order Date]],2,5),"d/m/yyy")</f>
        <v>16/11/2011</v>
      </c>
      <c r="E2736" s="2" t="str">
        <f>TEXT(MID(Sales_Transactions[[#This Row],[Order Date]],2,5),"d")</f>
        <v>16</v>
      </c>
      <c r="F2736" s="2" t="str">
        <f>TEXT(MID(Sales_Transactions[[#This Row],[Order Date]],2,5),"m")</f>
        <v>11</v>
      </c>
      <c r="G2736" s="2" t="str">
        <f>TEXT(MID(Sales_Transactions[[#This Row],[Order Date]],2,5),"yyy")</f>
        <v>2011</v>
      </c>
      <c r="H2736" s="2" t="str">
        <f>TEXT(MID(Sales_Transactions[[#This Row],[Order Date]],2,5),"yyy/m")</f>
        <v>2011/11</v>
      </c>
      <c r="I2736" t="s">
        <v>33</v>
      </c>
      <c r="J2736">
        <f t="shared" si="252"/>
        <v>4</v>
      </c>
      <c r="K2736" s="2">
        <v>24</v>
      </c>
      <c r="L2736" s="3">
        <v>39.69</v>
      </c>
      <c r="M2736" s="4">
        <v>0.05</v>
      </c>
      <c r="N2736" s="5" t="s">
        <v>23</v>
      </c>
      <c r="O2736" s="3">
        <v>-1.78</v>
      </c>
      <c r="P2736" s="3">
        <v>1.68</v>
      </c>
      <c r="Q2736" s="3">
        <v>1</v>
      </c>
      <c r="R2736" s="5" t="s">
        <v>2618</v>
      </c>
      <c r="S2736" s="5" t="s">
        <v>1053</v>
      </c>
      <c r="T2736" s="5" t="str">
        <f t="shared" si="253"/>
        <v>Karl Brown</v>
      </c>
      <c r="U2736" t="s">
        <v>855</v>
      </c>
      <c r="V2736" s="5" t="s">
        <v>47</v>
      </c>
      <c r="W2736" s="5" t="s">
        <v>28</v>
      </c>
      <c r="X2736" s="5" t="s">
        <v>124</v>
      </c>
      <c r="Y2736" s="5" t="s">
        <v>2631</v>
      </c>
      <c r="Z2736" s="5" t="s">
        <v>84</v>
      </c>
      <c r="AA2736" s="4">
        <v>0.35</v>
      </c>
      <c r="AB2736" s="1">
        <v>40864</v>
      </c>
      <c r="AC2736" s="1">
        <v>22106</v>
      </c>
      <c r="AD2736">
        <f t="shared" si="254"/>
        <v>1</v>
      </c>
      <c r="AE2736">
        <f t="shared" ca="1" si="255"/>
        <v>64</v>
      </c>
      <c r="AF2736" t="str">
        <f t="shared" ca="1" si="256"/>
        <v>18-64</v>
      </c>
      <c r="AG2736" s="3">
        <f t="shared" si="257"/>
        <v>0.11163166666666667</v>
      </c>
      <c r="AH2736" t="str">
        <f>_xlfn.IFNA(VLOOKUP(Sales_Transactions[[#This Row],[Order ID]],Returned_Items[#All],2,FALSE),"Not Returned")</f>
        <v>Not Returned</v>
      </c>
    </row>
    <row r="2737" spans="1:34" x14ac:dyDescent="0.25">
      <c r="A2737">
        <v>14727</v>
      </c>
      <c r="C2737" t="s">
        <v>1582</v>
      </c>
      <c r="D2737" s="2" t="str">
        <f>TEXT(MID(Sales_Transactions[[#This Row],[Order Date]],2,5),"d/m/yyy")</f>
        <v>19/7/2012</v>
      </c>
      <c r="E2737" s="2" t="str">
        <f>TEXT(MID(Sales_Transactions[[#This Row],[Order Date]],2,5),"d")</f>
        <v>19</v>
      </c>
      <c r="F2737" s="2" t="str">
        <f>TEXT(MID(Sales_Transactions[[#This Row],[Order Date]],2,5),"m")</f>
        <v>7</v>
      </c>
      <c r="G2737" s="2" t="str">
        <f>TEXT(MID(Sales_Transactions[[#This Row],[Order Date]],2,5),"yyy")</f>
        <v>2012</v>
      </c>
      <c r="H2737" s="2" t="str">
        <f>TEXT(MID(Sales_Transactions[[#This Row],[Order Date]],2,5),"yyy/m")</f>
        <v>2012/7</v>
      </c>
      <c r="I2737" t="s">
        <v>78</v>
      </c>
      <c r="J2737">
        <f t="shared" si="252"/>
        <v>3</v>
      </c>
      <c r="K2737" s="2">
        <v>50</v>
      </c>
      <c r="L2737" s="3">
        <v>8532.152</v>
      </c>
      <c r="M2737" s="4">
        <v>0.04</v>
      </c>
      <c r="N2737" s="5" t="s">
        <v>34</v>
      </c>
      <c r="O2737" s="3">
        <v>-513.79</v>
      </c>
      <c r="P2737" s="3">
        <v>212.6</v>
      </c>
      <c r="Q2737" s="3">
        <v>52.2</v>
      </c>
      <c r="R2737" s="5" t="s">
        <v>2066</v>
      </c>
      <c r="S2737" s="5" t="s">
        <v>2632</v>
      </c>
      <c r="T2737" s="5" t="str">
        <f t="shared" si="253"/>
        <v>Bobby Trafton</v>
      </c>
      <c r="U2737" t="s">
        <v>855</v>
      </c>
      <c r="V2737" s="5" t="s">
        <v>27</v>
      </c>
      <c r="W2737" s="5" t="s">
        <v>57</v>
      </c>
      <c r="X2737" s="5" t="s">
        <v>107</v>
      </c>
      <c r="Y2737" s="5" t="s">
        <v>1731</v>
      </c>
      <c r="Z2737" s="5" t="s">
        <v>106</v>
      </c>
      <c r="AA2737" s="4">
        <v>0.64</v>
      </c>
      <c r="AB2737" s="1">
        <v>41112</v>
      </c>
      <c r="AC2737" s="1">
        <v>22043</v>
      </c>
      <c r="AD2737">
        <f t="shared" si="254"/>
        <v>3</v>
      </c>
      <c r="AE2737">
        <f t="shared" ca="1" si="255"/>
        <v>64</v>
      </c>
      <c r="AF2737" t="str">
        <f t="shared" ca="1" si="256"/>
        <v>18-64</v>
      </c>
      <c r="AG2737" s="3">
        <f t="shared" si="257"/>
        <v>5.2942992000000002</v>
      </c>
      <c r="AH2737" t="str">
        <f>_xlfn.IFNA(VLOOKUP(Sales_Transactions[[#This Row],[Order ID]],Returned_Items[#All],2,FALSE),"Not Returned")</f>
        <v>Not Returned</v>
      </c>
    </row>
    <row r="2738" spans="1:34" x14ac:dyDescent="0.25">
      <c r="A2738">
        <v>15781</v>
      </c>
      <c r="C2738" t="s">
        <v>2506</v>
      </c>
      <c r="D2738" s="2" t="str">
        <f>TEXT(MID(Sales_Transactions[[#This Row],[Order Date]],2,5),"d/m/yyy")</f>
        <v>3/9/2012</v>
      </c>
      <c r="E2738" s="2" t="str">
        <f>TEXT(MID(Sales_Transactions[[#This Row],[Order Date]],2,5),"d")</f>
        <v>3</v>
      </c>
      <c r="F2738" s="2" t="str">
        <f>TEXT(MID(Sales_Transactions[[#This Row],[Order Date]],2,5),"m")</f>
        <v>9</v>
      </c>
      <c r="G2738" s="2" t="str">
        <f>TEXT(MID(Sales_Transactions[[#This Row],[Order Date]],2,5),"yyy")</f>
        <v>2012</v>
      </c>
      <c r="H2738" s="2" t="str">
        <f>TEXT(MID(Sales_Transactions[[#This Row],[Order Date]],2,5),"yyy/m")</f>
        <v>2012/9</v>
      </c>
      <c r="I2738" t="s">
        <v>33</v>
      </c>
      <c r="J2738">
        <f t="shared" si="252"/>
        <v>4</v>
      </c>
      <c r="K2738" s="2">
        <v>29</v>
      </c>
      <c r="L2738" s="3">
        <v>824.51</v>
      </c>
      <c r="M2738" s="4">
        <v>0.01</v>
      </c>
      <c r="N2738" s="5" t="s">
        <v>23</v>
      </c>
      <c r="O2738" s="3">
        <v>0.9</v>
      </c>
      <c r="P2738" s="3">
        <v>27.48</v>
      </c>
      <c r="Q2738" s="3">
        <v>4</v>
      </c>
      <c r="R2738" s="5" t="s">
        <v>1789</v>
      </c>
      <c r="S2738" s="5" t="s">
        <v>2633</v>
      </c>
      <c r="T2738" s="5" t="str">
        <f t="shared" si="253"/>
        <v>David Flashing</v>
      </c>
      <c r="U2738" t="s">
        <v>855</v>
      </c>
      <c r="V2738" s="5" t="s">
        <v>74</v>
      </c>
      <c r="W2738" s="5" t="s">
        <v>48</v>
      </c>
      <c r="X2738" s="5" t="s">
        <v>87</v>
      </c>
      <c r="Y2738" s="5" t="s">
        <v>1304</v>
      </c>
      <c r="Z2738" s="5" t="s">
        <v>43</v>
      </c>
      <c r="AA2738" s="4">
        <v>0.75</v>
      </c>
      <c r="AB2738" s="1">
        <v>41156</v>
      </c>
      <c r="AC2738" s="1">
        <v>21939</v>
      </c>
      <c r="AD2738">
        <f t="shared" si="254"/>
        <v>1</v>
      </c>
      <c r="AE2738">
        <f t="shared" ca="1" si="255"/>
        <v>64</v>
      </c>
      <c r="AF2738" t="str">
        <f t="shared" ca="1" si="256"/>
        <v>18-64</v>
      </c>
      <c r="AG2738" s="3">
        <f t="shared" si="257"/>
        <v>1.0854224827586207</v>
      </c>
      <c r="AH2738" t="str">
        <f>_xlfn.IFNA(VLOOKUP(Sales_Transactions[[#This Row],[Order ID]],Returned_Items[#All],2,FALSE),"Not Returned")</f>
        <v>Not Returned</v>
      </c>
    </row>
    <row r="2739" spans="1:34" x14ac:dyDescent="0.25">
      <c r="A2739">
        <v>17157</v>
      </c>
      <c r="C2739" t="s">
        <v>320</v>
      </c>
      <c r="D2739" s="2" t="str">
        <f>TEXT(MID(Sales_Transactions[[#This Row],[Order Date]],2,5),"d/m/yyy")</f>
        <v>19/9/2012</v>
      </c>
      <c r="E2739" s="2" t="str">
        <f>TEXT(MID(Sales_Transactions[[#This Row],[Order Date]],2,5),"d")</f>
        <v>19</v>
      </c>
      <c r="F2739" s="2" t="str">
        <f>TEXT(MID(Sales_Transactions[[#This Row],[Order Date]],2,5),"m")</f>
        <v>9</v>
      </c>
      <c r="G2739" s="2" t="str">
        <f>TEXT(MID(Sales_Transactions[[#This Row],[Order Date]],2,5),"yyy")</f>
        <v>2012</v>
      </c>
      <c r="H2739" s="2" t="str">
        <f>TEXT(MID(Sales_Transactions[[#This Row],[Order Date]],2,5),"yyy/m")</f>
        <v>2012/9</v>
      </c>
      <c r="I2739" t="s">
        <v>22</v>
      </c>
      <c r="J2739">
        <f t="shared" si="252"/>
        <v>2</v>
      </c>
      <c r="K2739" s="2">
        <v>31</v>
      </c>
      <c r="L2739" s="3">
        <v>3081.471</v>
      </c>
      <c r="M2739" s="4">
        <v>0.09</v>
      </c>
      <c r="N2739" s="5" t="s">
        <v>23</v>
      </c>
      <c r="O2739" s="3">
        <v>574.98</v>
      </c>
      <c r="P2739" s="3">
        <v>125.99</v>
      </c>
      <c r="Q2739" s="3">
        <v>4.2</v>
      </c>
      <c r="R2739" s="5" t="s">
        <v>454</v>
      </c>
      <c r="S2739" s="5" t="s">
        <v>1411</v>
      </c>
      <c r="T2739" s="5" t="str">
        <f t="shared" si="253"/>
        <v>Rick Duston</v>
      </c>
      <c r="U2739" t="s">
        <v>855</v>
      </c>
      <c r="V2739" s="5" t="s">
        <v>47</v>
      </c>
      <c r="W2739" s="5" t="s">
        <v>48</v>
      </c>
      <c r="X2739" s="5" t="s">
        <v>49</v>
      </c>
      <c r="Y2739" s="5" t="s">
        <v>2621</v>
      </c>
      <c r="Z2739" s="5" t="s">
        <v>43</v>
      </c>
      <c r="AA2739" s="4">
        <v>0.56999999999999995</v>
      </c>
      <c r="AB2739" s="1">
        <v>41175</v>
      </c>
      <c r="AC2739" s="1">
        <v>22244</v>
      </c>
      <c r="AD2739">
        <f t="shared" si="254"/>
        <v>4</v>
      </c>
      <c r="AE2739">
        <f t="shared" ca="1" si="255"/>
        <v>63</v>
      </c>
      <c r="AF2739" t="str">
        <f t="shared" ca="1" si="256"/>
        <v>18-64</v>
      </c>
      <c r="AG2739" s="3">
        <f t="shared" si="257"/>
        <v>4.1960196451612903</v>
      </c>
      <c r="AH2739" t="str">
        <f>_xlfn.IFNA(VLOOKUP(Sales_Transactions[[#This Row],[Order ID]],Returned_Items[#All],2,FALSE),"Not Returned")</f>
        <v>Not Returned</v>
      </c>
    </row>
    <row r="2740" spans="1:34" x14ac:dyDescent="0.25">
      <c r="A2740">
        <v>17795</v>
      </c>
      <c r="C2740" t="s">
        <v>2598</v>
      </c>
      <c r="D2740" s="2" t="str">
        <f>TEXT(MID(Sales_Transactions[[#This Row],[Order Date]],2,5),"d/m/yyy")</f>
        <v>1/4/2009</v>
      </c>
      <c r="E2740" s="2" t="str">
        <f>TEXT(MID(Sales_Transactions[[#This Row],[Order Date]],2,5),"d")</f>
        <v>1</v>
      </c>
      <c r="F2740" s="2" t="str">
        <f>TEXT(MID(Sales_Transactions[[#This Row],[Order Date]],2,5),"m")</f>
        <v>4</v>
      </c>
      <c r="G2740" s="2" t="str">
        <f>TEXT(MID(Sales_Transactions[[#This Row],[Order Date]],2,5),"yyy")</f>
        <v>2009</v>
      </c>
      <c r="H2740" s="2" t="str">
        <f>TEXT(MID(Sales_Transactions[[#This Row],[Order Date]],2,5),"yyy/m")</f>
        <v>2009/4</v>
      </c>
      <c r="I2740" t="s">
        <v>78</v>
      </c>
      <c r="J2740">
        <f t="shared" si="252"/>
        <v>3</v>
      </c>
      <c r="K2740" s="2">
        <v>1</v>
      </c>
      <c r="L2740" s="3">
        <v>17.62</v>
      </c>
      <c r="M2740" s="4">
        <v>0.06</v>
      </c>
      <c r="N2740" s="5" t="s">
        <v>23</v>
      </c>
      <c r="O2740" s="3">
        <v>-15.92</v>
      </c>
      <c r="P2740" s="3">
        <v>11.33</v>
      </c>
      <c r="Q2740" s="3">
        <v>6.12</v>
      </c>
      <c r="R2740" s="5" t="s">
        <v>2634</v>
      </c>
      <c r="S2740" s="5" t="s">
        <v>2635</v>
      </c>
      <c r="T2740" s="5" t="str">
        <f t="shared" si="253"/>
        <v>Troy Staebel</v>
      </c>
      <c r="U2740" t="s">
        <v>855</v>
      </c>
      <c r="V2740" s="5" t="s">
        <v>27</v>
      </c>
      <c r="W2740" s="5" t="s">
        <v>28</v>
      </c>
      <c r="X2740" s="5" t="s">
        <v>38</v>
      </c>
      <c r="Y2740" s="5" t="s">
        <v>2052</v>
      </c>
      <c r="Z2740" s="5" t="s">
        <v>56</v>
      </c>
      <c r="AA2740" s="4">
        <v>0.42</v>
      </c>
      <c r="AB2740" s="1">
        <v>39906</v>
      </c>
      <c r="AC2740" s="1">
        <v>22000</v>
      </c>
      <c r="AD2740">
        <f t="shared" si="254"/>
        <v>2</v>
      </c>
      <c r="AE2740">
        <f t="shared" ca="1" si="255"/>
        <v>64</v>
      </c>
      <c r="AF2740" t="str">
        <f t="shared" ca="1" si="256"/>
        <v>18-64</v>
      </c>
      <c r="AG2740" s="3">
        <f t="shared" si="257"/>
        <v>17.443201999999999</v>
      </c>
      <c r="AH2740" t="str">
        <f>_xlfn.IFNA(VLOOKUP(Sales_Transactions[[#This Row],[Order ID]],Returned_Items[#All],2,FALSE),"Not Returned")</f>
        <v>Not Returned</v>
      </c>
    </row>
    <row r="2741" spans="1:34" x14ac:dyDescent="0.25">
      <c r="A2741">
        <v>20449</v>
      </c>
      <c r="C2741" t="s">
        <v>2527</v>
      </c>
      <c r="D2741" s="2" t="str">
        <f>TEXT(MID(Sales_Transactions[[#This Row],[Order Date]],2,5),"d/m/yyy")</f>
        <v>3/1/2010</v>
      </c>
      <c r="E2741" s="2" t="str">
        <f>TEXT(MID(Sales_Transactions[[#This Row],[Order Date]],2,5),"d")</f>
        <v>3</v>
      </c>
      <c r="F2741" s="2" t="str">
        <f>TEXT(MID(Sales_Transactions[[#This Row],[Order Date]],2,5),"m")</f>
        <v>1</v>
      </c>
      <c r="G2741" s="2" t="str">
        <f>TEXT(MID(Sales_Transactions[[#This Row],[Order Date]],2,5),"yyy")</f>
        <v>2010</v>
      </c>
      <c r="H2741" s="2" t="str">
        <f>TEXT(MID(Sales_Transactions[[#This Row],[Order Date]],2,5),"yyy/m")</f>
        <v>2010/1</v>
      </c>
      <c r="I2741" t="s">
        <v>78</v>
      </c>
      <c r="J2741">
        <f t="shared" si="252"/>
        <v>3</v>
      </c>
      <c r="K2741" s="2">
        <v>19</v>
      </c>
      <c r="L2741" s="3">
        <v>1216.5</v>
      </c>
      <c r="M2741" s="4">
        <v>0.1</v>
      </c>
      <c r="N2741" s="5" t="s">
        <v>23</v>
      </c>
      <c r="O2741" s="3">
        <v>162.18</v>
      </c>
      <c r="P2741" s="3">
        <v>67.28</v>
      </c>
      <c r="Q2741" s="3">
        <v>19.989999999999998</v>
      </c>
      <c r="R2741" s="5" t="s">
        <v>2636</v>
      </c>
      <c r="S2741" s="5" t="s">
        <v>249</v>
      </c>
      <c r="T2741" s="5" t="str">
        <f t="shared" si="253"/>
        <v>Nora Paige</v>
      </c>
      <c r="U2741" t="s">
        <v>855</v>
      </c>
      <c r="V2741" s="5" t="s">
        <v>27</v>
      </c>
      <c r="W2741" s="5" t="s">
        <v>28</v>
      </c>
      <c r="X2741" s="5" t="s">
        <v>41</v>
      </c>
      <c r="Y2741" s="5" t="s">
        <v>1079</v>
      </c>
      <c r="Z2741" s="5" t="s">
        <v>43</v>
      </c>
      <c r="AA2741" s="4">
        <v>0.4</v>
      </c>
      <c r="AB2741" s="1">
        <v>40182</v>
      </c>
      <c r="AC2741" s="1">
        <v>22143</v>
      </c>
      <c r="AD2741">
        <f t="shared" si="254"/>
        <v>1</v>
      </c>
      <c r="AE2741">
        <f t="shared" ca="1" si="255"/>
        <v>63</v>
      </c>
      <c r="AF2741" t="str">
        <f t="shared" ca="1" si="256"/>
        <v>18-64</v>
      </c>
      <c r="AG2741" s="3">
        <f t="shared" si="257"/>
        <v>4.5896168421052632</v>
      </c>
      <c r="AH2741" t="str">
        <f>_xlfn.IFNA(VLOOKUP(Sales_Transactions[[#This Row],[Order ID]],Returned_Items[#All],2,FALSE),"Not Returned")</f>
        <v>Not Returned</v>
      </c>
    </row>
    <row r="2742" spans="1:34" x14ac:dyDescent="0.25">
      <c r="A2742">
        <v>21890</v>
      </c>
      <c r="C2742" t="s">
        <v>1484</v>
      </c>
      <c r="D2742" s="2" t="str">
        <f>TEXT(MID(Sales_Transactions[[#This Row],[Order Date]],2,5),"d/m/yyy")</f>
        <v>24/1/2011</v>
      </c>
      <c r="E2742" s="2" t="str">
        <f>TEXT(MID(Sales_Transactions[[#This Row],[Order Date]],2,5),"d")</f>
        <v>24</v>
      </c>
      <c r="F2742" s="2" t="str">
        <f>TEXT(MID(Sales_Transactions[[#This Row],[Order Date]],2,5),"m")</f>
        <v>1</v>
      </c>
      <c r="G2742" s="2" t="str">
        <f>TEXT(MID(Sales_Transactions[[#This Row],[Order Date]],2,5),"yyy")</f>
        <v>2011</v>
      </c>
      <c r="H2742" s="2" t="str">
        <f>TEXT(MID(Sales_Transactions[[#This Row],[Order Date]],2,5),"yyy/m")</f>
        <v>2011/1</v>
      </c>
      <c r="I2742" t="s">
        <v>52</v>
      </c>
      <c r="J2742">
        <f t="shared" si="252"/>
        <v>1</v>
      </c>
      <c r="K2742" s="2">
        <v>27</v>
      </c>
      <c r="L2742" s="3">
        <v>81.900000000000006</v>
      </c>
      <c r="M2742" s="4">
        <v>0.01</v>
      </c>
      <c r="N2742" s="5" t="s">
        <v>23</v>
      </c>
      <c r="O2742" s="3">
        <v>4.0599999999999996</v>
      </c>
      <c r="P2742" s="3">
        <v>2.94</v>
      </c>
      <c r="Q2742" s="3">
        <v>0.96</v>
      </c>
      <c r="R2742" s="5" t="s">
        <v>2433</v>
      </c>
      <c r="S2742" s="5" t="s">
        <v>2434</v>
      </c>
      <c r="T2742" s="5" t="str">
        <f t="shared" si="253"/>
        <v>Amy Cox</v>
      </c>
      <c r="U2742" t="s">
        <v>855</v>
      </c>
      <c r="V2742" s="5" t="s">
        <v>27</v>
      </c>
      <c r="W2742" s="5" t="s">
        <v>28</v>
      </c>
      <c r="X2742" s="5" t="s">
        <v>124</v>
      </c>
      <c r="Y2742" s="5" t="s">
        <v>811</v>
      </c>
      <c r="Z2742" s="5" t="s">
        <v>84</v>
      </c>
      <c r="AA2742" s="4">
        <v>0.57999999999999996</v>
      </c>
      <c r="AB2742" s="1">
        <v>40569</v>
      </c>
      <c r="AC2742" s="1">
        <v>22561</v>
      </c>
      <c r="AD2742">
        <f t="shared" si="254"/>
        <v>2</v>
      </c>
      <c r="AE2742">
        <f t="shared" ca="1" si="255"/>
        <v>62</v>
      </c>
      <c r="AF2742" t="str">
        <f t="shared" ca="1" si="256"/>
        <v>18-64</v>
      </c>
      <c r="AG2742" s="3">
        <f t="shared" si="257"/>
        <v>0.14443355555555557</v>
      </c>
      <c r="AH2742" t="str">
        <f>_xlfn.IFNA(VLOOKUP(Sales_Transactions[[#This Row],[Order ID]],Returned_Items[#All],2,FALSE),"Not Returned")</f>
        <v>Returned</v>
      </c>
    </row>
    <row r="2743" spans="1:34" x14ac:dyDescent="0.25">
      <c r="A2743">
        <v>22020</v>
      </c>
      <c r="C2743" t="s">
        <v>2637</v>
      </c>
      <c r="D2743" s="2" t="str">
        <f>TEXT(MID(Sales_Transactions[[#This Row],[Order Date]],2,5),"d/m/yyy")</f>
        <v>17/5/2010</v>
      </c>
      <c r="E2743" s="2" t="str">
        <f>TEXT(MID(Sales_Transactions[[#This Row],[Order Date]],2,5),"d")</f>
        <v>17</v>
      </c>
      <c r="F2743" s="2" t="str">
        <f>TEXT(MID(Sales_Transactions[[#This Row],[Order Date]],2,5),"m")</f>
        <v>5</v>
      </c>
      <c r="G2743" s="2" t="str">
        <f>TEXT(MID(Sales_Transactions[[#This Row],[Order Date]],2,5),"yyy")</f>
        <v>2010</v>
      </c>
      <c r="H2743" s="2" t="str">
        <f>TEXT(MID(Sales_Transactions[[#This Row],[Order Date]],2,5),"yyy/m")</f>
        <v>2010/5</v>
      </c>
      <c r="I2743" t="s">
        <v>101</v>
      </c>
      <c r="J2743">
        <f t="shared" si="252"/>
        <v>1</v>
      </c>
      <c r="K2743" s="2">
        <v>37</v>
      </c>
      <c r="L2743" s="3">
        <v>498.28</v>
      </c>
      <c r="M2743" s="4">
        <v>0.01</v>
      </c>
      <c r="N2743" s="5" t="s">
        <v>23</v>
      </c>
      <c r="O2743" s="3">
        <v>10.18</v>
      </c>
      <c r="P2743" s="3">
        <v>13.48</v>
      </c>
      <c r="Q2743" s="3">
        <v>4.51</v>
      </c>
      <c r="R2743" s="5" t="s">
        <v>890</v>
      </c>
      <c r="S2743" s="5" t="s">
        <v>2225</v>
      </c>
      <c r="T2743" s="5" t="str">
        <f t="shared" si="253"/>
        <v>Harold Dahlen</v>
      </c>
      <c r="U2743" t="s">
        <v>855</v>
      </c>
      <c r="V2743" s="5" t="s">
        <v>47</v>
      </c>
      <c r="W2743" s="5" t="s">
        <v>28</v>
      </c>
      <c r="X2743" s="5" t="s">
        <v>29</v>
      </c>
      <c r="Y2743" s="5" t="s">
        <v>134</v>
      </c>
      <c r="Z2743" s="5" t="s">
        <v>43</v>
      </c>
      <c r="AA2743" s="4">
        <v>0.59</v>
      </c>
      <c r="AB2743" s="1">
        <v>40316</v>
      </c>
      <c r="AC2743" s="1">
        <v>22573</v>
      </c>
      <c r="AD2743">
        <f t="shared" si="254"/>
        <v>1</v>
      </c>
      <c r="AE2743">
        <f t="shared" ca="1" si="255"/>
        <v>62</v>
      </c>
      <c r="AF2743" t="str">
        <f t="shared" ca="1" si="256"/>
        <v>18-64</v>
      </c>
      <c r="AG2743" s="3">
        <f t="shared" si="257"/>
        <v>0.48617978378378385</v>
      </c>
      <c r="AH2743" t="str">
        <f>_xlfn.IFNA(VLOOKUP(Sales_Transactions[[#This Row],[Order ID]],Returned_Items[#All],2,FALSE),"Not Returned")</f>
        <v>Not Returned</v>
      </c>
    </row>
    <row r="2744" spans="1:34" x14ac:dyDescent="0.25">
      <c r="A2744">
        <v>22149</v>
      </c>
      <c r="C2744" t="s">
        <v>2518</v>
      </c>
      <c r="D2744" s="2" t="str">
        <f>TEXT(MID(Sales_Transactions[[#This Row],[Order Date]],2,5),"d/m/yyy")</f>
        <v>23/9/2011</v>
      </c>
      <c r="E2744" s="2" t="str">
        <f>TEXT(MID(Sales_Transactions[[#This Row],[Order Date]],2,5),"d")</f>
        <v>23</v>
      </c>
      <c r="F2744" s="2" t="str">
        <f>TEXT(MID(Sales_Transactions[[#This Row],[Order Date]],2,5),"m")</f>
        <v>9</v>
      </c>
      <c r="G2744" s="2" t="str">
        <f>TEXT(MID(Sales_Transactions[[#This Row],[Order Date]],2,5),"yyy")</f>
        <v>2011</v>
      </c>
      <c r="H2744" s="2" t="str">
        <f>TEXT(MID(Sales_Transactions[[#This Row],[Order Date]],2,5),"yyy/m")</f>
        <v>2011/9</v>
      </c>
      <c r="I2744" t="s">
        <v>22</v>
      </c>
      <c r="J2744">
        <f t="shared" si="252"/>
        <v>2</v>
      </c>
      <c r="K2744" s="2">
        <v>47</v>
      </c>
      <c r="L2744" s="3">
        <v>191.13</v>
      </c>
      <c r="M2744" s="4">
        <v>7.0000000000000007E-2</v>
      </c>
      <c r="N2744" s="5" t="s">
        <v>23</v>
      </c>
      <c r="O2744" s="3">
        <v>38.11</v>
      </c>
      <c r="P2744" s="3">
        <v>4.26</v>
      </c>
      <c r="Q2744" s="3">
        <v>1.2</v>
      </c>
      <c r="R2744" s="5" t="s">
        <v>2066</v>
      </c>
      <c r="S2744" s="5" t="s">
        <v>2632</v>
      </c>
      <c r="T2744" s="5" t="str">
        <f t="shared" si="253"/>
        <v>Bobby Trafton</v>
      </c>
      <c r="U2744" t="s">
        <v>855</v>
      </c>
      <c r="V2744" s="5" t="s">
        <v>27</v>
      </c>
      <c r="W2744" s="5" t="s">
        <v>28</v>
      </c>
      <c r="X2744" s="5" t="s">
        <v>124</v>
      </c>
      <c r="Y2744" s="5" t="s">
        <v>1507</v>
      </c>
      <c r="Z2744" s="5" t="s">
        <v>84</v>
      </c>
      <c r="AA2744" s="4">
        <v>0.44</v>
      </c>
      <c r="AB2744" s="1">
        <v>40811</v>
      </c>
      <c r="AC2744" s="1">
        <v>22574</v>
      </c>
      <c r="AD2744">
        <f t="shared" si="254"/>
        <v>2</v>
      </c>
      <c r="AE2744">
        <f t="shared" ca="1" si="255"/>
        <v>62</v>
      </c>
      <c r="AF2744" t="str">
        <f t="shared" ca="1" si="256"/>
        <v>18-64</v>
      </c>
      <c r="AG2744" s="3">
        <f t="shared" si="257"/>
        <v>0.1161067659574468</v>
      </c>
      <c r="AH2744" t="str">
        <f>_xlfn.IFNA(VLOOKUP(Sales_Transactions[[#This Row],[Order ID]],Returned_Items[#All],2,FALSE),"Not Returned")</f>
        <v>Not Returned</v>
      </c>
    </row>
    <row r="2745" spans="1:34" x14ac:dyDescent="0.25">
      <c r="A2745">
        <v>23078</v>
      </c>
      <c r="C2745" t="s">
        <v>995</v>
      </c>
      <c r="D2745" s="2" t="str">
        <f>TEXT(MID(Sales_Transactions[[#This Row],[Order Date]],2,5),"d/m/yyy")</f>
        <v>15/9/2011</v>
      </c>
      <c r="E2745" s="2" t="str">
        <f>TEXT(MID(Sales_Transactions[[#This Row],[Order Date]],2,5),"d")</f>
        <v>15</v>
      </c>
      <c r="F2745" s="2" t="str">
        <f>TEXT(MID(Sales_Transactions[[#This Row],[Order Date]],2,5),"m")</f>
        <v>9</v>
      </c>
      <c r="G2745" s="2" t="str">
        <f>TEXT(MID(Sales_Transactions[[#This Row],[Order Date]],2,5),"yyy")</f>
        <v>2011</v>
      </c>
      <c r="H2745" s="2" t="str">
        <f>TEXT(MID(Sales_Transactions[[#This Row],[Order Date]],2,5),"yyy/m")</f>
        <v>2011/9</v>
      </c>
      <c r="I2745" t="s">
        <v>78</v>
      </c>
      <c r="J2745">
        <f t="shared" si="252"/>
        <v>3</v>
      </c>
      <c r="K2745" s="2">
        <v>18</v>
      </c>
      <c r="L2745" s="3">
        <v>168.95</v>
      </c>
      <c r="M2745" s="4">
        <v>0.1</v>
      </c>
      <c r="N2745" s="5" t="s">
        <v>23</v>
      </c>
      <c r="O2745" s="3">
        <v>-15.9</v>
      </c>
      <c r="P2745" s="3">
        <v>9.7799999999999994</v>
      </c>
      <c r="Q2745" s="3">
        <v>5.76</v>
      </c>
      <c r="R2745" s="5" t="s">
        <v>2638</v>
      </c>
      <c r="S2745" s="5" t="s">
        <v>2639</v>
      </c>
      <c r="T2745" s="5" t="str">
        <f t="shared" si="253"/>
        <v>Jay Fine</v>
      </c>
      <c r="U2745" t="s">
        <v>855</v>
      </c>
      <c r="V2745" s="5" t="s">
        <v>37</v>
      </c>
      <c r="W2745" s="5" t="s">
        <v>28</v>
      </c>
      <c r="X2745" s="5" t="s">
        <v>98</v>
      </c>
      <c r="Y2745" s="5" t="s">
        <v>961</v>
      </c>
      <c r="Z2745" s="5" t="s">
        <v>43</v>
      </c>
      <c r="AA2745" s="4">
        <v>0.35</v>
      </c>
      <c r="AB2745" s="1">
        <v>40801</v>
      </c>
      <c r="AC2745" s="1">
        <v>22576</v>
      </c>
      <c r="AD2745">
        <f t="shared" si="254"/>
        <v>0</v>
      </c>
      <c r="AE2745">
        <f t="shared" ca="1" si="255"/>
        <v>62</v>
      </c>
      <c r="AF2745" t="str">
        <f t="shared" ca="1" si="256"/>
        <v>18-64</v>
      </c>
      <c r="AG2745" s="3">
        <f t="shared" si="257"/>
        <v>0.86278999999999995</v>
      </c>
      <c r="AH2745" t="str">
        <f>_xlfn.IFNA(VLOOKUP(Sales_Transactions[[#This Row],[Order ID]],Returned_Items[#All],2,FALSE),"Not Returned")</f>
        <v>Not Returned</v>
      </c>
    </row>
    <row r="2746" spans="1:34" x14ac:dyDescent="0.25">
      <c r="A2746">
        <v>23619</v>
      </c>
      <c r="C2746" t="s">
        <v>734</v>
      </c>
      <c r="D2746" s="2" t="str">
        <f>TEXT(MID(Sales_Transactions[[#This Row],[Order Date]],2,5),"d/m/yyy")</f>
        <v>21/12/2012</v>
      </c>
      <c r="E2746" s="2" t="str">
        <f>TEXT(MID(Sales_Transactions[[#This Row],[Order Date]],2,5),"d")</f>
        <v>21</v>
      </c>
      <c r="F2746" s="2" t="str">
        <f>TEXT(MID(Sales_Transactions[[#This Row],[Order Date]],2,5),"m")</f>
        <v>12</v>
      </c>
      <c r="G2746" s="2" t="str">
        <f>TEXT(MID(Sales_Transactions[[#This Row],[Order Date]],2,5),"yyy")</f>
        <v>2012</v>
      </c>
      <c r="H2746" s="2" t="str">
        <f>TEXT(MID(Sales_Transactions[[#This Row],[Order Date]],2,5),"yyy/m")</f>
        <v>2012/12</v>
      </c>
      <c r="I2746" t="s">
        <v>78</v>
      </c>
      <c r="J2746">
        <f t="shared" si="252"/>
        <v>3</v>
      </c>
      <c r="K2746" s="2">
        <v>7</v>
      </c>
      <c r="L2746" s="3">
        <v>1043.1199999999999</v>
      </c>
      <c r="M2746" s="4">
        <v>0.06</v>
      </c>
      <c r="N2746" s="5" t="s">
        <v>23</v>
      </c>
      <c r="O2746" s="3">
        <v>-52.5</v>
      </c>
      <c r="P2746" s="3">
        <v>150.97999999999999</v>
      </c>
      <c r="Q2746" s="3">
        <v>13.99</v>
      </c>
      <c r="R2746" s="5" t="s">
        <v>2636</v>
      </c>
      <c r="S2746" s="5" t="s">
        <v>249</v>
      </c>
      <c r="T2746" s="5" t="str">
        <f t="shared" si="253"/>
        <v>Nora Paige</v>
      </c>
      <c r="U2746" t="s">
        <v>855</v>
      </c>
      <c r="V2746" s="5" t="s">
        <v>27</v>
      </c>
      <c r="W2746" s="5" t="s">
        <v>48</v>
      </c>
      <c r="X2746" s="5" t="s">
        <v>324</v>
      </c>
      <c r="Y2746" s="5" t="s">
        <v>552</v>
      </c>
      <c r="Z2746" s="5" t="s">
        <v>56</v>
      </c>
      <c r="AA2746" s="4">
        <v>0.38</v>
      </c>
      <c r="AB2746" s="1">
        <v>41265</v>
      </c>
      <c r="AC2746" s="1">
        <v>22566</v>
      </c>
      <c r="AD2746">
        <f t="shared" si="254"/>
        <v>1</v>
      </c>
      <c r="AE2746">
        <f t="shared" ca="1" si="255"/>
        <v>62</v>
      </c>
      <c r="AF2746" t="str">
        <f t="shared" ca="1" si="256"/>
        <v>18-64</v>
      </c>
      <c r="AG2746" s="3">
        <f t="shared" si="257"/>
        <v>23.554201714285714</v>
      </c>
      <c r="AH2746" t="str">
        <f>_xlfn.IFNA(VLOOKUP(Sales_Transactions[[#This Row],[Order ID]],Returned_Items[#All],2,FALSE),"Not Returned")</f>
        <v>Returned</v>
      </c>
    </row>
    <row r="2747" spans="1:34" x14ac:dyDescent="0.25">
      <c r="A2747">
        <v>24003</v>
      </c>
      <c r="C2747" t="s">
        <v>2640</v>
      </c>
      <c r="D2747" s="2" t="str">
        <f>TEXT(MID(Sales_Transactions[[#This Row],[Order Date]],2,5),"d/m/yyy")</f>
        <v>31/10/2009</v>
      </c>
      <c r="E2747" s="2" t="str">
        <f>TEXT(MID(Sales_Transactions[[#This Row],[Order Date]],2,5),"d")</f>
        <v>31</v>
      </c>
      <c r="F2747" s="2" t="str">
        <f>TEXT(MID(Sales_Transactions[[#This Row],[Order Date]],2,5),"m")</f>
        <v>10</v>
      </c>
      <c r="G2747" s="2" t="str">
        <f>TEXT(MID(Sales_Transactions[[#This Row],[Order Date]],2,5),"yyy")</f>
        <v>2009</v>
      </c>
      <c r="H2747" s="2" t="str">
        <f>TEXT(MID(Sales_Transactions[[#This Row],[Order Date]],2,5),"yyy/m")</f>
        <v>2009/10</v>
      </c>
      <c r="I2747" t="s">
        <v>101</v>
      </c>
      <c r="J2747">
        <f t="shared" si="252"/>
        <v>1</v>
      </c>
      <c r="K2747" s="2">
        <v>49</v>
      </c>
      <c r="L2747" s="3">
        <v>87.44</v>
      </c>
      <c r="M2747" s="4">
        <v>0.06</v>
      </c>
      <c r="N2747" s="5" t="s">
        <v>23</v>
      </c>
      <c r="O2747" s="3">
        <v>1.33</v>
      </c>
      <c r="P2747" s="3">
        <v>1.76</v>
      </c>
      <c r="Q2747" s="3">
        <v>0.7</v>
      </c>
      <c r="R2747" s="5" t="s">
        <v>967</v>
      </c>
      <c r="S2747" s="5" t="s">
        <v>2641</v>
      </c>
      <c r="T2747" s="5" t="str">
        <f t="shared" si="253"/>
        <v>Dan Campbell</v>
      </c>
      <c r="U2747" t="s">
        <v>855</v>
      </c>
      <c r="V2747" s="5" t="s">
        <v>47</v>
      </c>
      <c r="W2747" s="5" t="s">
        <v>28</v>
      </c>
      <c r="X2747" s="5" t="s">
        <v>124</v>
      </c>
      <c r="Y2747" s="5" t="s">
        <v>633</v>
      </c>
      <c r="Z2747" s="5" t="s">
        <v>84</v>
      </c>
      <c r="AA2747" s="4">
        <v>0.56000000000000005</v>
      </c>
      <c r="AB2747" s="1">
        <v>40119</v>
      </c>
      <c r="AC2747" s="1">
        <v>22309</v>
      </c>
      <c r="AD2747">
        <f t="shared" si="254"/>
        <v>2</v>
      </c>
      <c r="AE2747">
        <f t="shared" ca="1" si="255"/>
        <v>63</v>
      </c>
      <c r="AF2747" t="str">
        <f t="shared" ca="1" si="256"/>
        <v>18-64</v>
      </c>
      <c r="AG2747" s="3">
        <f t="shared" si="257"/>
        <v>5.0182530612244897E-2</v>
      </c>
      <c r="AH2747" t="str">
        <f>_xlfn.IFNA(VLOOKUP(Sales_Transactions[[#This Row],[Order ID]],Returned_Items[#All],2,FALSE),"Not Returned")</f>
        <v>Not Returned</v>
      </c>
    </row>
    <row r="2748" spans="1:34" x14ac:dyDescent="0.25">
      <c r="A2748">
        <v>24003</v>
      </c>
      <c r="C2748" t="s">
        <v>2640</v>
      </c>
      <c r="D2748" s="2" t="str">
        <f>TEXT(MID(Sales_Transactions[[#This Row],[Order Date]],2,5),"d/m/yyy")</f>
        <v>31/10/2009</v>
      </c>
      <c r="E2748" s="2" t="str">
        <f>TEXT(MID(Sales_Transactions[[#This Row],[Order Date]],2,5),"d")</f>
        <v>31</v>
      </c>
      <c r="F2748" s="2" t="str">
        <f>TEXT(MID(Sales_Transactions[[#This Row],[Order Date]],2,5),"m")</f>
        <v>10</v>
      </c>
      <c r="G2748" s="2" t="str">
        <f>TEXT(MID(Sales_Transactions[[#This Row],[Order Date]],2,5),"yyy")</f>
        <v>2009</v>
      </c>
      <c r="H2748" s="2" t="str">
        <f>TEXT(MID(Sales_Transactions[[#This Row],[Order Date]],2,5),"yyy/m")</f>
        <v>2009/10</v>
      </c>
      <c r="I2748" t="s">
        <v>101</v>
      </c>
      <c r="J2748">
        <f t="shared" si="252"/>
        <v>1</v>
      </c>
      <c r="K2748" s="2">
        <v>50</v>
      </c>
      <c r="L2748" s="3">
        <v>1318.49</v>
      </c>
      <c r="M2748" s="4">
        <v>0.02</v>
      </c>
      <c r="N2748" s="5" t="s">
        <v>23</v>
      </c>
      <c r="O2748" s="3">
        <v>4.6900000000000004</v>
      </c>
      <c r="P2748" s="3">
        <v>24.98</v>
      </c>
      <c r="Q2748" s="3">
        <v>8.7899999999999991</v>
      </c>
      <c r="R2748" s="5" t="s">
        <v>967</v>
      </c>
      <c r="S2748" s="5" t="s">
        <v>2641</v>
      </c>
      <c r="T2748" s="5" t="str">
        <f t="shared" si="253"/>
        <v>Dan Campbell</v>
      </c>
      <c r="U2748" t="s">
        <v>855</v>
      </c>
      <c r="V2748" s="5" t="s">
        <v>47</v>
      </c>
      <c r="W2748" s="5" t="s">
        <v>28</v>
      </c>
      <c r="X2748" s="5" t="s">
        <v>29</v>
      </c>
      <c r="Y2748" s="5" t="s">
        <v>2642</v>
      </c>
      <c r="Z2748" s="5" t="s">
        <v>43</v>
      </c>
      <c r="AA2748" s="4">
        <v>0.66</v>
      </c>
      <c r="AB2748" s="1">
        <v>40118</v>
      </c>
      <c r="AC2748" s="1">
        <v>22336</v>
      </c>
      <c r="AD2748">
        <f t="shared" si="254"/>
        <v>1</v>
      </c>
      <c r="AE2748">
        <f t="shared" ca="1" si="255"/>
        <v>63</v>
      </c>
      <c r="AF2748" t="str">
        <f t="shared" ca="1" si="256"/>
        <v>18-64</v>
      </c>
      <c r="AG2748" s="3">
        <f t="shared" si="257"/>
        <v>0.67530008000000008</v>
      </c>
      <c r="AH2748" t="str">
        <f>_xlfn.IFNA(VLOOKUP(Sales_Transactions[[#This Row],[Order ID]],Returned_Items[#All],2,FALSE),"Not Returned")</f>
        <v>Not Returned</v>
      </c>
    </row>
    <row r="2749" spans="1:34" x14ac:dyDescent="0.25">
      <c r="A2749">
        <v>25442</v>
      </c>
      <c r="C2749" t="s">
        <v>1401</v>
      </c>
      <c r="D2749" s="2" t="str">
        <f>TEXT(MID(Sales_Transactions[[#This Row],[Order Date]],2,5),"d/m/yyy")</f>
        <v>5/1/2012</v>
      </c>
      <c r="E2749" s="2" t="str">
        <f>TEXT(MID(Sales_Transactions[[#This Row],[Order Date]],2,5),"d")</f>
        <v>5</v>
      </c>
      <c r="F2749" s="2" t="str">
        <f>TEXT(MID(Sales_Transactions[[#This Row],[Order Date]],2,5),"m")</f>
        <v>1</v>
      </c>
      <c r="G2749" s="2" t="str">
        <f>TEXT(MID(Sales_Transactions[[#This Row],[Order Date]],2,5),"yyy")</f>
        <v>2012</v>
      </c>
      <c r="H2749" s="2" t="str">
        <f>TEXT(MID(Sales_Transactions[[#This Row],[Order Date]],2,5),"yyy/m")</f>
        <v>2012/1</v>
      </c>
      <c r="I2749" t="s">
        <v>33</v>
      </c>
      <c r="J2749">
        <f t="shared" si="252"/>
        <v>4</v>
      </c>
      <c r="K2749" s="2">
        <v>32</v>
      </c>
      <c r="L2749" s="3">
        <v>1666</v>
      </c>
      <c r="M2749" s="4">
        <v>0.08</v>
      </c>
      <c r="N2749" s="5" t="s">
        <v>23</v>
      </c>
      <c r="O2749" s="3">
        <v>742.96</v>
      </c>
      <c r="P2749" s="3">
        <v>55.48</v>
      </c>
      <c r="Q2749" s="3">
        <v>4.8499999999999996</v>
      </c>
      <c r="R2749" s="5" t="s">
        <v>2312</v>
      </c>
      <c r="S2749" s="5" t="s">
        <v>2643</v>
      </c>
      <c r="T2749" s="5" t="str">
        <f t="shared" si="253"/>
        <v>George Zrebassa</v>
      </c>
      <c r="U2749" t="s">
        <v>855</v>
      </c>
      <c r="V2749" s="5" t="s">
        <v>74</v>
      </c>
      <c r="W2749" s="5" t="s">
        <v>28</v>
      </c>
      <c r="X2749" s="5" t="s">
        <v>75</v>
      </c>
      <c r="Y2749" s="5" t="s">
        <v>2644</v>
      </c>
      <c r="Z2749" s="5" t="s">
        <v>43</v>
      </c>
      <c r="AA2749" s="4">
        <v>0.37</v>
      </c>
      <c r="AB2749" s="1">
        <v>40915</v>
      </c>
      <c r="AC2749" s="1">
        <v>22565</v>
      </c>
      <c r="AD2749">
        <f t="shared" si="254"/>
        <v>2</v>
      </c>
      <c r="AE2749">
        <f t="shared" ca="1" si="255"/>
        <v>62</v>
      </c>
      <c r="AF2749" t="str">
        <f t="shared" ca="1" si="256"/>
        <v>18-64</v>
      </c>
      <c r="AG2749" s="3">
        <f t="shared" si="257"/>
        <v>1.8839254999999999</v>
      </c>
      <c r="AH2749" t="str">
        <f>_xlfn.IFNA(VLOOKUP(Sales_Transactions[[#This Row],[Order ID]],Returned_Items[#All],2,FALSE),"Not Returned")</f>
        <v>Not Returned</v>
      </c>
    </row>
    <row r="2750" spans="1:34" x14ac:dyDescent="0.25">
      <c r="A2750">
        <v>25927</v>
      </c>
      <c r="C2750" t="s">
        <v>990</v>
      </c>
      <c r="D2750" s="2" t="str">
        <f>TEXT(MID(Sales_Transactions[[#This Row],[Order Date]],2,5),"d/m/yyy")</f>
        <v>22/4/2009</v>
      </c>
      <c r="E2750" s="2" t="str">
        <f>TEXT(MID(Sales_Transactions[[#This Row],[Order Date]],2,5),"d")</f>
        <v>22</v>
      </c>
      <c r="F2750" s="2" t="str">
        <f>TEXT(MID(Sales_Transactions[[#This Row],[Order Date]],2,5),"m")</f>
        <v>4</v>
      </c>
      <c r="G2750" s="2" t="str">
        <f>TEXT(MID(Sales_Transactions[[#This Row],[Order Date]],2,5),"yyy")</f>
        <v>2009</v>
      </c>
      <c r="H2750" s="2" t="str">
        <f>TEXT(MID(Sales_Transactions[[#This Row],[Order Date]],2,5),"yyy/m")</f>
        <v>2009/4</v>
      </c>
      <c r="I2750" t="s">
        <v>78</v>
      </c>
      <c r="J2750">
        <f t="shared" si="252"/>
        <v>3</v>
      </c>
      <c r="K2750" s="2">
        <v>43</v>
      </c>
      <c r="L2750" s="3">
        <v>945.9</v>
      </c>
      <c r="M2750" s="4">
        <v>0.08</v>
      </c>
      <c r="N2750" s="5" t="s">
        <v>23</v>
      </c>
      <c r="O2750" s="3">
        <v>105.7</v>
      </c>
      <c r="P2750" s="3">
        <v>22.01</v>
      </c>
      <c r="Q2750" s="3">
        <v>5.53</v>
      </c>
      <c r="R2750" s="5" t="s">
        <v>454</v>
      </c>
      <c r="S2750" s="5" t="s">
        <v>1411</v>
      </c>
      <c r="T2750" s="5" t="str">
        <f t="shared" si="253"/>
        <v>Rick Duston</v>
      </c>
      <c r="U2750" t="s">
        <v>855</v>
      </c>
      <c r="V2750" s="5" t="s">
        <v>47</v>
      </c>
      <c r="W2750" s="5" t="s">
        <v>28</v>
      </c>
      <c r="X2750" s="5" t="s">
        <v>124</v>
      </c>
      <c r="Y2750" s="5" t="s">
        <v>2029</v>
      </c>
      <c r="Z2750" s="5" t="s">
        <v>60</v>
      </c>
      <c r="AA2750" s="4">
        <v>0.59</v>
      </c>
      <c r="AB2750" s="1">
        <v>39927</v>
      </c>
      <c r="AC2750" s="1">
        <v>22746</v>
      </c>
      <c r="AD2750">
        <f t="shared" si="254"/>
        <v>2</v>
      </c>
      <c r="AE2750">
        <f t="shared" ca="1" si="255"/>
        <v>62</v>
      </c>
      <c r="AF2750" t="str">
        <f t="shared" ca="1" si="256"/>
        <v>18-64</v>
      </c>
      <c r="AG2750" s="3">
        <f t="shared" si="257"/>
        <v>0.64005562790697679</v>
      </c>
      <c r="AH2750" t="str">
        <f>_xlfn.IFNA(VLOOKUP(Sales_Transactions[[#This Row],[Order ID]],Returned_Items[#All],2,FALSE),"Not Returned")</f>
        <v>Not Returned</v>
      </c>
    </row>
    <row r="2751" spans="1:34" x14ac:dyDescent="0.25">
      <c r="A2751">
        <v>26243</v>
      </c>
      <c r="C2751" t="s">
        <v>2645</v>
      </c>
      <c r="D2751" s="2" t="str">
        <f>TEXT(MID(Sales_Transactions[[#This Row],[Order Date]],2,5),"d/m/yyy")</f>
        <v>16/7/2011</v>
      </c>
      <c r="E2751" s="2" t="str">
        <f>TEXT(MID(Sales_Transactions[[#This Row],[Order Date]],2,5),"d")</f>
        <v>16</v>
      </c>
      <c r="F2751" s="2" t="str">
        <f>TEXT(MID(Sales_Transactions[[#This Row],[Order Date]],2,5),"m")</f>
        <v>7</v>
      </c>
      <c r="G2751" s="2" t="str">
        <f>TEXT(MID(Sales_Transactions[[#This Row],[Order Date]],2,5),"yyy")</f>
        <v>2011</v>
      </c>
      <c r="H2751" s="2" t="str">
        <f>TEXT(MID(Sales_Transactions[[#This Row],[Order Date]],2,5),"yyy/m")</f>
        <v>2011/7</v>
      </c>
      <c r="I2751" t="s">
        <v>22</v>
      </c>
      <c r="J2751">
        <f t="shared" si="252"/>
        <v>2</v>
      </c>
      <c r="K2751" s="2">
        <v>42</v>
      </c>
      <c r="L2751" s="3">
        <v>71.319999999999993</v>
      </c>
      <c r="M2751" s="4">
        <v>0.08</v>
      </c>
      <c r="N2751" s="5" t="s">
        <v>23</v>
      </c>
      <c r="O2751" s="3">
        <v>-4.9000000000000004</v>
      </c>
      <c r="P2751" s="3">
        <v>1.82</v>
      </c>
      <c r="Q2751" s="3">
        <v>1</v>
      </c>
      <c r="R2751" s="5" t="s">
        <v>2646</v>
      </c>
      <c r="S2751" s="5" t="s">
        <v>2647</v>
      </c>
      <c r="T2751" s="5" t="str">
        <f t="shared" si="253"/>
        <v>Eleni McCrary</v>
      </c>
      <c r="U2751" t="s">
        <v>855</v>
      </c>
      <c r="V2751" s="5" t="s">
        <v>47</v>
      </c>
      <c r="W2751" s="5" t="s">
        <v>28</v>
      </c>
      <c r="X2751" s="5" t="s">
        <v>124</v>
      </c>
      <c r="Y2751" s="5" t="s">
        <v>2648</v>
      </c>
      <c r="Z2751" s="5" t="s">
        <v>84</v>
      </c>
      <c r="AA2751" s="4">
        <v>0.4</v>
      </c>
      <c r="AB2751" s="1">
        <v>40744</v>
      </c>
      <c r="AC2751" s="1">
        <v>22911</v>
      </c>
      <c r="AD2751">
        <f t="shared" si="254"/>
        <v>4</v>
      </c>
      <c r="AE2751">
        <f t="shared" ca="1" si="255"/>
        <v>61</v>
      </c>
      <c r="AF2751" t="str">
        <f t="shared" ca="1" si="256"/>
        <v>18-64</v>
      </c>
      <c r="AG2751" s="3">
        <f t="shared" si="257"/>
        <v>6.7108190476190474E-2</v>
      </c>
      <c r="AH2751" t="str">
        <f>_xlfn.IFNA(VLOOKUP(Sales_Transactions[[#This Row],[Order ID]],Returned_Items[#All],2,FALSE),"Not Returned")</f>
        <v>Not Returned</v>
      </c>
    </row>
    <row r="2752" spans="1:34" x14ac:dyDescent="0.25">
      <c r="A2752">
        <v>28515</v>
      </c>
      <c r="C2752" t="s">
        <v>2649</v>
      </c>
      <c r="D2752" s="2" t="str">
        <f>TEXT(MID(Sales_Transactions[[#This Row],[Order Date]],2,5),"d/m/yyy")</f>
        <v>30/6/2010</v>
      </c>
      <c r="E2752" s="2" t="str">
        <f>TEXT(MID(Sales_Transactions[[#This Row],[Order Date]],2,5),"d")</f>
        <v>30</v>
      </c>
      <c r="F2752" s="2" t="str">
        <f>TEXT(MID(Sales_Transactions[[#This Row],[Order Date]],2,5),"m")</f>
        <v>6</v>
      </c>
      <c r="G2752" s="2" t="str">
        <f>TEXT(MID(Sales_Transactions[[#This Row],[Order Date]],2,5),"yyy")</f>
        <v>2010</v>
      </c>
      <c r="H2752" s="2" t="str">
        <f>TEXT(MID(Sales_Transactions[[#This Row],[Order Date]],2,5),"yyy/m")</f>
        <v>2010/6</v>
      </c>
      <c r="I2752" t="s">
        <v>33</v>
      </c>
      <c r="J2752">
        <f t="shared" si="252"/>
        <v>4</v>
      </c>
      <c r="K2752" s="2">
        <v>33</v>
      </c>
      <c r="L2752" s="3">
        <v>750.86</v>
      </c>
      <c r="M2752" s="4">
        <v>0</v>
      </c>
      <c r="N2752" s="5" t="s">
        <v>23</v>
      </c>
      <c r="O2752" s="3">
        <v>302.12</v>
      </c>
      <c r="P2752" s="3">
        <v>21.38</v>
      </c>
      <c r="Q2752" s="3">
        <v>2.99</v>
      </c>
      <c r="R2752" s="5" t="s">
        <v>198</v>
      </c>
      <c r="S2752" s="5" t="s">
        <v>1011</v>
      </c>
      <c r="T2752" s="5" t="str">
        <f t="shared" si="253"/>
        <v>Frank Atkinson</v>
      </c>
      <c r="U2752" t="s">
        <v>855</v>
      </c>
      <c r="V2752" s="5" t="s">
        <v>47</v>
      </c>
      <c r="W2752" s="5" t="s">
        <v>28</v>
      </c>
      <c r="X2752" s="5" t="s">
        <v>41</v>
      </c>
      <c r="Y2752" s="5" t="s">
        <v>2329</v>
      </c>
      <c r="Z2752" s="5" t="s">
        <v>43</v>
      </c>
      <c r="AA2752" s="4">
        <v>0.36</v>
      </c>
      <c r="AB2752" s="1">
        <v>40360</v>
      </c>
      <c r="AC2752" s="1">
        <v>22800</v>
      </c>
      <c r="AD2752">
        <f t="shared" si="254"/>
        <v>1</v>
      </c>
      <c r="AE2752">
        <f t="shared" ca="1" si="255"/>
        <v>62</v>
      </c>
      <c r="AF2752" t="str">
        <f t="shared" ca="1" si="256"/>
        <v>18-64</v>
      </c>
      <c r="AG2752" s="3">
        <f t="shared" si="257"/>
        <v>0.73848484848484841</v>
      </c>
      <c r="AH2752" t="str">
        <f>_xlfn.IFNA(VLOOKUP(Sales_Transactions[[#This Row],[Order ID]],Returned_Items[#All],2,FALSE),"Not Returned")</f>
        <v>Not Returned</v>
      </c>
    </row>
    <row r="2753" spans="1:34" x14ac:dyDescent="0.25">
      <c r="A2753">
        <v>29667</v>
      </c>
      <c r="C2753" t="s">
        <v>1422</v>
      </c>
      <c r="D2753" s="2" t="str">
        <f>TEXT(MID(Sales_Transactions[[#This Row],[Order Date]],2,5),"d/m/yyy")</f>
        <v>24/7/2009</v>
      </c>
      <c r="E2753" s="2" t="str">
        <f>TEXT(MID(Sales_Transactions[[#This Row],[Order Date]],2,5),"d")</f>
        <v>24</v>
      </c>
      <c r="F2753" s="2" t="str">
        <f>TEXT(MID(Sales_Transactions[[#This Row],[Order Date]],2,5),"m")</f>
        <v>7</v>
      </c>
      <c r="G2753" s="2" t="str">
        <f>TEXT(MID(Sales_Transactions[[#This Row],[Order Date]],2,5),"yyy")</f>
        <v>2009</v>
      </c>
      <c r="H2753" s="2" t="str">
        <f>TEXT(MID(Sales_Transactions[[#This Row],[Order Date]],2,5),"yyy/m")</f>
        <v>2009/7</v>
      </c>
      <c r="I2753" t="s">
        <v>52</v>
      </c>
      <c r="J2753">
        <f t="shared" si="252"/>
        <v>1</v>
      </c>
      <c r="K2753" s="2">
        <v>14</v>
      </c>
      <c r="L2753" s="3">
        <v>215.31</v>
      </c>
      <c r="M2753" s="4">
        <v>0.09</v>
      </c>
      <c r="N2753" s="5" t="s">
        <v>23</v>
      </c>
      <c r="O2753" s="3">
        <v>-51.75</v>
      </c>
      <c r="P2753" s="3">
        <v>15.28</v>
      </c>
      <c r="Q2753" s="3">
        <v>10.91</v>
      </c>
      <c r="R2753" s="5" t="s">
        <v>2650</v>
      </c>
      <c r="S2753" s="5" t="s">
        <v>191</v>
      </c>
      <c r="T2753" s="5" t="str">
        <f t="shared" si="253"/>
        <v>Astrea Jones</v>
      </c>
      <c r="U2753" t="s">
        <v>855</v>
      </c>
      <c r="V2753" s="5" t="s">
        <v>47</v>
      </c>
      <c r="W2753" s="5" t="s">
        <v>28</v>
      </c>
      <c r="X2753" s="5" t="s">
        <v>41</v>
      </c>
      <c r="Y2753" s="5" t="s">
        <v>940</v>
      </c>
      <c r="Z2753" s="5" t="s">
        <v>43</v>
      </c>
      <c r="AA2753" s="4">
        <v>0.36</v>
      </c>
      <c r="AB2753" s="1">
        <v>40019</v>
      </c>
      <c r="AC2753" s="1">
        <v>22908</v>
      </c>
      <c r="AD2753">
        <f t="shared" si="254"/>
        <v>1</v>
      </c>
      <c r="AE2753">
        <f t="shared" ca="1" si="255"/>
        <v>61</v>
      </c>
      <c r="AF2753" t="str">
        <f t="shared" ca="1" si="256"/>
        <v>18-64</v>
      </c>
      <c r="AG2753" s="3">
        <f t="shared" si="257"/>
        <v>1.8697320000000002</v>
      </c>
      <c r="AH2753" t="str">
        <f>_xlfn.IFNA(VLOOKUP(Sales_Transactions[[#This Row],[Order ID]],Returned_Items[#All],2,FALSE),"Not Returned")</f>
        <v>Not Returned</v>
      </c>
    </row>
    <row r="2754" spans="1:34" x14ac:dyDescent="0.25">
      <c r="A2754">
        <v>30023</v>
      </c>
      <c r="C2754" t="s">
        <v>615</v>
      </c>
      <c r="D2754" s="2" t="str">
        <f>TEXT(MID(Sales_Transactions[[#This Row],[Order Date]],2,5),"d/m/yyy")</f>
        <v>15/10/2010</v>
      </c>
      <c r="E2754" s="2" t="str">
        <f>TEXT(MID(Sales_Transactions[[#This Row],[Order Date]],2,5),"d")</f>
        <v>15</v>
      </c>
      <c r="F2754" s="2" t="str">
        <f>TEXT(MID(Sales_Transactions[[#This Row],[Order Date]],2,5),"m")</f>
        <v>10</v>
      </c>
      <c r="G2754" s="2" t="str">
        <f>TEXT(MID(Sales_Transactions[[#This Row],[Order Date]],2,5),"yyy")</f>
        <v>2010</v>
      </c>
      <c r="H2754" s="2" t="str">
        <f>TEXT(MID(Sales_Transactions[[#This Row],[Order Date]],2,5),"yyy/m")</f>
        <v>2010/10</v>
      </c>
      <c r="I2754" t="s">
        <v>22</v>
      </c>
      <c r="J2754">
        <f t="shared" ref="J2754:J2817" si="258">IF(I2754="Making Critical",5,IF(I2754="High",4,IF(I2754="Medium",3,IF(I2754="Low",2,1))))</f>
        <v>2</v>
      </c>
      <c r="K2754" s="2">
        <v>14</v>
      </c>
      <c r="L2754" s="3">
        <v>157.33000000000001</v>
      </c>
      <c r="M2754" s="4">
        <v>0.1</v>
      </c>
      <c r="N2754" s="5" t="s">
        <v>23</v>
      </c>
      <c r="O2754" s="3">
        <v>-76.34</v>
      </c>
      <c r="P2754" s="3">
        <v>11.35</v>
      </c>
      <c r="Q2754" s="3">
        <v>8.6</v>
      </c>
      <c r="R2754" s="5" t="s">
        <v>906</v>
      </c>
      <c r="S2754" s="5" t="s">
        <v>2651</v>
      </c>
      <c r="T2754" s="5" t="str">
        <f t="shared" ref="T2754:T2817" si="259">R2754 &amp; " " &amp; S2754</f>
        <v>Giulietta Dortch</v>
      </c>
      <c r="U2754" t="s">
        <v>855</v>
      </c>
      <c r="V2754" s="5" t="s">
        <v>37</v>
      </c>
      <c r="W2754" s="5" t="s">
        <v>28</v>
      </c>
      <c r="X2754" s="5" t="s">
        <v>29</v>
      </c>
      <c r="Y2754" s="5" t="s">
        <v>1817</v>
      </c>
      <c r="Z2754" s="5" t="s">
        <v>43</v>
      </c>
      <c r="AA2754" s="4">
        <v>0.56999999999999995</v>
      </c>
      <c r="AB2754" s="1">
        <v>40475</v>
      </c>
      <c r="AC2754" s="1">
        <v>22717</v>
      </c>
      <c r="AD2754">
        <f t="shared" ref="AD2754:AD2817" si="260">_xlfn.DAYS(AB2754,D2754)</f>
        <v>9</v>
      </c>
      <c r="AE2754">
        <f t="shared" ref="AE2754:AE2817" ca="1" si="261">DATEDIF(AC2754,TODAY(),"Y")</f>
        <v>62</v>
      </c>
      <c r="AF2754" t="str">
        <f t="shared" ref="AF2754:AF2817" ca="1" si="262">IF(AE2754&lt;18,"Under 18",IF(AE2754&lt;65,"18-64","Over 65"))</f>
        <v>18-64</v>
      </c>
      <c r="AG2754" s="3">
        <f t="shared" ref="AG2754:AG2817" si="263" xml:space="preserve"> (P2754 - (M2754 / 100) * P2754 + Q2754) / K2754</f>
        <v>1.4241892857142857</v>
      </c>
      <c r="AH2754" t="str">
        <f>_xlfn.IFNA(VLOOKUP(Sales_Transactions[[#This Row],[Order ID]],Returned_Items[#All],2,FALSE),"Not Returned")</f>
        <v>Not Returned</v>
      </c>
    </row>
    <row r="2755" spans="1:34" x14ac:dyDescent="0.25">
      <c r="A2755">
        <v>30215</v>
      </c>
      <c r="C2755" t="s">
        <v>2116</v>
      </c>
      <c r="D2755" s="2" t="str">
        <f>TEXT(MID(Sales_Transactions[[#This Row],[Order Date]],2,5),"d/m/yyy")</f>
        <v>26/2/2009</v>
      </c>
      <c r="E2755" s="2" t="str">
        <f>TEXT(MID(Sales_Transactions[[#This Row],[Order Date]],2,5),"d")</f>
        <v>26</v>
      </c>
      <c r="F2755" s="2" t="str">
        <f>TEXT(MID(Sales_Transactions[[#This Row],[Order Date]],2,5),"m")</f>
        <v>2</v>
      </c>
      <c r="G2755" s="2" t="str">
        <f>TEXT(MID(Sales_Transactions[[#This Row],[Order Date]],2,5),"yyy")</f>
        <v>2009</v>
      </c>
      <c r="H2755" s="2" t="str">
        <f>TEXT(MID(Sales_Transactions[[#This Row],[Order Date]],2,5),"yyy/m")</f>
        <v>2009/2</v>
      </c>
      <c r="I2755" t="s">
        <v>78</v>
      </c>
      <c r="J2755">
        <f t="shared" si="258"/>
        <v>3</v>
      </c>
      <c r="K2755" s="2">
        <v>20</v>
      </c>
      <c r="L2755" s="3">
        <v>125.84</v>
      </c>
      <c r="M2755" s="4">
        <v>0.1</v>
      </c>
      <c r="N2755" s="5" t="s">
        <v>23</v>
      </c>
      <c r="O2755" s="3">
        <v>18.420000000000002</v>
      </c>
      <c r="P2755" s="3">
        <v>6.88</v>
      </c>
      <c r="Q2755" s="3">
        <v>2</v>
      </c>
      <c r="R2755" s="5" t="s">
        <v>1668</v>
      </c>
      <c r="S2755" s="5" t="s">
        <v>2247</v>
      </c>
      <c r="T2755" s="5" t="str">
        <f t="shared" si="259"/>
        <v>Cathy Hwang</v>
      </c>
      <c r="U2755" t="s">
        <v>855</v>
      </c>
      <c r="V2755" s="5" t="s">
        <v>74</v>
      </c>
      <c r="W2755" s="5" t="s">
        <v>28</v>
      </c>
      <c r="X2755" s="5" t="s">
        <v>75</v>
      </c>
      <c r="Y2755" s="5" t="s">
        <v>1885</v>
      </c>
      <c r="Z2755" s="5" t="s">
        <v>84</v>
      </c>
      <c r="AA2755" s="4">
        <v>0.39</v>
      </c>
      <c r="AB2755" s="1">
        <v>39871</v>
      </c>
      <c r="AC2755" s="1">
        <v>22707</v>
      </c>
      <c r="AD2755">
        <f t="shared" si="260"/>
        <v>1</v>
      </c>
      <c r="AE2755">
        <f t="shared" ca="1" si="261"/>
        <v>62</v>
      </c>
      <c r="AF2755" t="str">
        <f t="shared" ca="1" si="262"/>
        <v>18-64</v>
      </c>
      <c r="AG2755" s="3">
        <f t="shared" si="263"/>
        <v>0.44365599999999999</v>
      </c>
      <c r="AH2755" t="str">
        <f>_xlfn.IFNA(VLOOKUP(Sales_Transactions[[#This Row],[Order ID]],Returned_Items[#All],2,FALSE),"Not Returned")</f>
        <v>Not Returned</v>
      </c>
    </row>
    <row r="2756" spans="1:34" x14ac:dyDescent="0.25">
      <c r="A2756">
        <v>31845</v>
      </c>
      <c r="C2756" t="s">
        <v>2523</v>
      </c>
      <c r="D2756" s="2" t="str">
        <f>TEXT(MID(Sales_Transactions[[#This Row],[Order Date]],2,5),"d/m/yyy")</f>
        <v>22/10/2012</v>
      </c>
      <c r="E2756" s="2" t="str">
        <f>TEXT(MID(Sales_Transactions[[#This Row],[Order Date]],2,5),"d")</f>
        <v>22</v>
      </c>
      <c r="F2756" s="2" t="str">
        <f>TEXT(MID(Sales_Transactions[[#This Row],[Order Date]],2,5),"m")</f>
        <v>10</v>
      </c>
      <c r="G2756" s="2" t="str">
        <f>TEXT(MID(Sales_Transactions[[#This Row],[Order Date]],2,5),"yyy")</f>
        <v>2012</v>
      </c>
      <c r="H2756" s="2" t="str">
        <f>TEXT(MID(Sales_Transactions[[#This Row],[Order Date]],2,5),"yyy/m")</f>
        <v>2012/10</v>
      </c>
      <c r="I2756" t="s">
        <v>22</v>
      </c>
      <c r="J2756">
        <f t="shared" si="258"/>
        <v>2</v>
      </c>
      <c r="K2756" s="2">
        <v>11</v>
      </c>
      <c r="L2756" s="3">
        <v>114.55</v>
      </c>
      <c r="M2756" s="4">
        <v>0.05</v>
      </c>
      <c r="N2756" s="5" t="s">
        <v>23</v>
      </c>
      <c r="O2756" s="3">
        <v>28.61</v>
      </c>
      <c r="P2756" s="3">
        <v>10.06</v>
      </c>
      <c r="Q2756" s="3">
        <v>2.06</v>
      </c>
      <c r="R2756" s="5" t="s">
        <v>2652</v>
      </c>
      <c r="S2756" s="5" t="s">
        <v>2653</v>
      </c>
      <c r="T2756" s="5" t="str">
        <f t="shared" si="259"/>
        <v>Damala Kotsonis</v>
      </c>
      <c r="U2756" t="s">
        <v>855</v>
      </c>
      <c r="V2756" s="5" t="s">
        <v>47</v>
      </c>
      <c r="W2756" s="5" t="s">
        <v>28</v>
      </c>
      <c r="X2756" s="5" t="s">
        <v>75</v>
      </c>
      <c r="Y2756" s="5" t="s">
        <v>1016</v>
      </c>
      <c r="Z2756" s="5" t="s">
        <v>84</v>
      </c>
      <c r="AA2756" s="4">
        <v>0.39</v>
      </c>
      <c r="AB2756" s="1">
        <v>41211</v>
      </c>
      <c r="AC2756" s="1">
        <v>22854</v>
      </c>
      <c r="AD2756">
        <f t="shared" si="260"/>
        <v>7</v>
      </c>
      <c r="AE2756">
        <f t="shared" ca="1" si="261"/>
        <v>62</v>
      </c>
      <c r="AF2756" t="str">
        <f t="shared" ca="1" si="262"/>
        <v>18-64</v>
      </c>
      <c r="AG2756" s="3">
        <f t="shared" si="263"/>
        <v>1.1013609090909091</v>
      </c>
      <c r="AH2756" t="str">
        <f>_xlfn.IFNA(VLOOKUP(Sales_Transactions[[#This Row],[Order ID]],Returned_Items[#All],2,FALSE),"Not Returned")</f>
        <v>Not Returned</v>
      </c>
    </row>
    <row r="2757" spans="1:34" x14ac:dyDescent="0.25">
      <c r="A2757">
        <v>32999</v>
      </c>
      <c r="C2757" t="s">
        <v>2654</v>
      </c>
      <c r="D2757" s="2" t="str">
        <f>TEXT(MID(Sales_Transactions[[#This Row],[Order Date]],2,5),"d/m/yyy")</f>
        <v>14/4/2009</v>
      </c>
      <c r="E2757" s="2" t="str">
        <f>TEXT(MID(Sales_Transactions[[#This Row],[Order Date]],2,5),"d")</f>
        <v>14</v>
      </c>
      <c r="F2757" s="2" t="str">
        <f>TEXT(MID(Sales_Transactions[[#This Row],[Order Date]],2,5),"m")</f>
        <v>4</v>
      </c>
      <c r="G2757" s="2" t="str">
        <f>TEXT(MID(Sales_Transactions[[#This Row],[Order Date]],2,5),"yyy")</f>
        <v>2009</v>
      </c>
      <c r="H2757" s="2" t="str">
        <f>TEXT(MID(Sales_Transactions[[#This Row],[Order Date]],2,5),"yyy/m")</f>
        <v>2009/4</v>
      </c>
      <c r="I2757" t="s">
        <v>22</v>
      </c>
      <c r="J2757">
        <f t="shared" si="258"/>
        <v>2</v>
      </c>
      <c r="K2757" s="2">
        <v>14</v>
      </c>
      <c r="L2757" s="3">
        <v>1386.65</v>
      </c>
      <c r="M2757" s="4">
        <v>0.09</v>
      </c>
      <c r="N2757" s="5" t="s">
        <v>34</v>
      </c>
      <c r="O2757" s="3">
        <v>-193.58</v>
      </c>
      <c r="P2757" s="3">
        <v>100.98</v>
      </c>
      <c r="Q2757" s="3">
        <v>35.840000000000003</v>
      </c>
      <c r="R2757" s="5" t="s">
        <v>1789</v>
      </c>
      <c r="S2757" s="5" t="s">
        <v>2633</v>
      </c>
      <c r="T2757" s="5" t="str">
        <f t="shared" si="259"/>
        <v>David Flashing</v>
      </c>
      <c r="U2757" t="s">
        <v>855</v>
      </c>
      <c r="V2757" s="5" t="s">
        <v>74</v>
      </c>
      <c r="W2757" s="5" t="s">
        <v>57</v>
      </c>
      <c r="X2757" s="5" t="s">
        <v>104</v>
      </c>
      <c r="Y2757" s="5" t="s">
        <v>1198</v>
      </c>
      <c r="Z2757" s="5" t="s">
        <v>106</v>
      </c>
      <c r="AA2757" s="4">
        <v>0.62</v>
      </c>
      <c r="AB2757" s="1">
        <v>39922</v>
      </c>
      <c r="AC2757" s="1">
        <v>23030</v>
      </c>
      <c r="AD2757">
        <f t="shared" si="260"/>
        <v>5</v>
      </c>
      <c r="AE2757">
        <f t="shared" ca="1" si="261"/>
        <v>61</v>
      </c>
      <c r="AF2757" t="str">
        <f t="shared" ca="1" si="262"/>
        <v>18-64</v>
      </c>
      <c r="AG2757" s="3">
        <f t="shared" si="263"/>
        <v>9.7663655714285742</v>
      </c>
      <c r="AH2757" t="str">
        <f>_xlfn.IFNA(VLOOKUP(Sales_Transactions[[#This Row],[Order ID]],Returned_Items[#All],2,FALSE),"Not Returned")</f>
        <v>Not Returned</v>
      </c>
    </row>
    <row r="2758" spans="1:34" x14ac:dyDescent="0.25">
      <c r="A2758">
        <v>35777</v>
      </c>
      <c r="C2758" t="s">
        <v>2655</v>
      </c>
      <c r="D2758" s="2" t="str">
        <f>TEXT(MID(Sales_Transactions[[#This Row],[Order Date]],2,5),"d/m/yyy")</f>
        <v>8/9/2010</v>
      </c>
      <c r="E2758" s="2" t="str">
        <f>TEXT(MID(Sales_Transactions[[#This Row],[Order Date]],2,5),"d")</f>
        <v>8</v>
      </c>
      <c r="F2758" s="2" t="str">
        <f>TEXT(MID(Sales_Transactions[[#This Row],[Order Date]],2,5),"m")</f>
        <v>9</v>
      </c>
      <c r="G2758" s="2" t="str">
        <f>TEXT(MID(Sales_Transactions[[#This Row],[Order Date]],2,5),"yyy")</f>
        <v>2010</v>
      </c>
      <c r="H2758" s="2" t="str">
        <f>TEXT(MID(Sales_Transactions[[#This Row],[Order Date]],2,5),"yyy/m")</f>
        <v>2010/9</v>
      </c>
      <c r="I2758" t="s">
        <v>101</v>
      </c>
      <c r="J2758">
        <f t="shared" si="258"/>
        <v>1</v>
      </c>
      <c r="K2758" s="2">
        <v>35</v>
      </c>
      <c r="L2758" s="3">
        <v>136.72</v>
      </c>
      <c r="M2758" s="4">
        <v>0.09</v>
      </c>
      <c r="N2758" s="5" t="s">
        <v>23</v>
      </c>
      <c r="O2758" s="3">
        <v>5.91</v>
      </c>
      <c r="P2758" s="3">
        <v>4.13</v>
      </c>
      <c r="Q2758" s="3">
        <v>1.23</v>
      </c>
      <c r="R2758" s="5" t="s">
        <v>2656</v>
      </c>
      <c r="S2758" s="5" t="s">
        <v>832</v>
      </c>
      <c r="T2758" s="5" t="str">
        <f t="shared" si="259"/>
        <v>Dianna Arnett</v>
      </c>
      <c r="U2758" t="s">
        <v>855</v>
      </c>
      <c r="V2758" s="5" t="s">
        <v>74</v>
      </c>
      <c r="W2758" s="5" t="s">
        <v>28</v>
      </c>
      <c r="X2758" s="5" t="s">
        <v>124</v>
      </c>
      <c r="Y2758" s="5" t="s">
        <v>2657</v>
      </c>
      <c r="Z2758" s="5" t="s">
        <v>84</v>
      </c>
      <c r="AA2758" s="4">
        <v>0.55000000000000004</v>
      </c>
      <c r="AB2758" s="1">
        <v>40431</v>
      </c>
      <c r="AC2758" s="1">
        <v>23163</v>
      </c>
      <c r="AD2758">
        <f t="shared" si="260"/>
        <v>2</v>
      </c>
      <c r="AE2758">
        <f t="shared" ca="1" si="261"/>
        <v>61</v>
      </c>
      <c r="AF2758" t="str">
        <f t="shared" ca="1" si="262"/>
        <v>18-64</v>
      </c>
      <c r="AG2758" s="3">
        <f t="shared" si="263"/>
        <v>0.15303665714285714</v>
      </c>
      <c r="AH2758" t="str">
        <f>_xlfn.IFNA(VLOOKUP(Sales_Transactions[[#This Row],[Order ID]],Returned_Items[#All],2,FALSE),"Not Returned")</f>
        <v>Not Returned</v>
      </c>
    </row>
    <row r="2759" spans="1:34" x14ac:dyDescent="0.25">
      <c r="A2759">
        <v>36005</v>
      </c>
      <c r="C2759" t="s">
        <v>1718</v>
      </c>
      <c r="D2759" s="2" t="str">
        <f>TEXT(MID(Sales_Transactions[[#This Row],[Order Date]],2,5),"d/m/yyy")</f>
        <v>17/9/2010</v>
      </c>
      <c r="E2759" s="2" t="str">
        <f>TEXT(MID(Sales_Transactions[[#This Row],[Order Date]],2,5),"d")</f>
        <v>17</v>
      </c>
      <c r="F2759" s="2" t="str">
        <f>TEXT(MID(Sales_Transactions[[#This Row],[Order Date]],2,5),"m")</f>
        <v>9</v>
      </c>
      <c r="G2759" s="2" t="str">
        <f>TEXT(MID(Sales_Transactions[[#This Row],[Order Date]],2,5),"yyy")</f>
        <v>2010</v>
      </c>
      <c r="H2759" s="2" t="str">
        <f>TEXT(MID(Sales_Transactions[[#This Row],[Order Date]],2,5),"yyy/m")</f>
        <v>2010/9</v>
      </c>
      <c r="I2759" t="s">
        <v>22</v>
      </c>
      <c r="J2759">
        <f t="shared" si="258"/>
        <v>2</v>
      </c>
      <c r="K2759" s="2">
        <v>1</v>
      </c>
      <c r="L2759" s="3">
        <v>29.65</v>
      </c>
      <c r="M2759" s="4">
        <v>0.05</v>
      </c>
      <c r="N2759" s="5" t="s">
        <v>67</v>
      </c>
      <c r="O2759" s="3">
        <v>-16.54</v>
      </c>
      <c r="P2759" s="3">
        <v>14.98</v>
      </c>
      <c r="Q2759" s="3">
        <v>7.69</v>
      </c>
      <c r="R2759" s="5" t="s">
        <v>462</v>
      </c>
      <c r="S2759" s="5" t="s">
        <v>2658</v>
      </c>
      <c r="T2759" s="5" t="str">
        <f t="shared" si="259"/>
        <v>Fred McMath</v>
      </c>
      <c r="U2759" t="s">
        <v>855</v>
      </c>
      <c r="V2759" s="5" t="s">
        <v>27</v>
      </c>
      <c r="W2759" s="5" t="s">
        <v>28</v>
      </c>
      <c r="X2759" s="5" t="s">
        <v>29</v>
      </c>
      <c r="Y2759" s="5" t="s">
        <v>2219</v>
      </c>
      <c r="Z2759" s="5" t="s">
        <v>43</v>
      </c>
      <c r="AA2759" s="4">
        <v>0.56999999999999995</v>
      </c>
      <c r="AB2759" s="1">
        <v>40442</v>
      </c>
      <c r="AC2759" s="1">
        <v>23198</v>
      </c>
      <c r="AD2759">
        <f t="shared" si="260"/>
        <v>4</v>
      </c>
      <c r="AE2759">
        <f t="shared" ca="1" si="261"/>
        <v>61</v>
      </c>
      <c r="AF2759" t="str">
        <f t="shared" ca="1" si="262"/>
        <v>18-64</v>
      </c>
      <c r="AG2759" s="3">
        <f t="shared" si="263"/>
        <v>22.662510000000001</v>
      </c>
      <c r="AH2759" t="str">
        <f>_xlfn.IFNA(VLOOKUP(Sales_Transactions[[#This Row],[Order ID]],Returned_Items[#All],2,FALSE),"Not Returned")</f>
        <v>Not Returned</v>
      </c>
    </row>
    <row r="2760" spans="1:34" x14ac:dyDescent="0.25">
      <c r="A2760">
        <v>36196</v>
      </c>
      <c r="C2760" t="s">
        <v>2659</v>
      </c>
      <c r="D2760" s="2" t="str">
        <f>TEXT(MID(Sales_Transactions[[#This Row],[Order Date]],2,5),"d/m/yyy")</f>
        <v>6/8/2011</v>
      </c>
      <c r="E2760" s="2" t="str">
        <f>TEXT(MID(Sales_Transactions[[#This Row],[Order Date]],2,5),"d")</f>
        <v>6</v>
      </c>
      <c r="F2760" s="2" t="str">
        <f>TEXT(MID(Sales_Transactions[[#This Row],[Order Date]],2,5),"m")</f>
        <v>8</v>
      </c>
      <c r="G2760" s="2" t="str">
        <f>TEXT(MID(Sales_Transactions[[#This Row],[Order Date]],2,5),"yyy")</f>
        <v>2011</v>
      </c>
      <c r="H2760" s="2" t="str">
        <f>TEXT(MID(Sales_Transactions[[#This Row],[Order Date]],2,5),"yyy/m")</f>
        <v>2011/8</v>
      </c>
      <c r="I2760" t="s">
        <v>52</v>
      </c>
      <c r="J2760">
        <f t="shared" si="258"/>
        <v>1</v>
      </c>
      <c r="K2760" s="2">
        <v>6</v>
      </c>
      <c r="L2760" s="3">
        <v>62.03</v>
      </c>
      <c r="M2760" s="4">
        <v>0.09</v>
      </c>
      <c r="N2760" s="5" t="s">
        <v>23</v>
      </c>
      <c r="O2760" s="3">
        <v>17.309999999999999</v>
      </c>
      <c r="P2760" s="3">
        <v>9.77</v>
      </c>
      <c r="Q2760" s="3">
        <v>6.02</v>
      </c>
      <c r="R2760" s="5" t="s">
        <v>2660</v>
      </c>
      <c r="S2760" s="5" t="s">
        <v>2661</v>
      </c>
      <c r="T2760" s="5" t="str">
        <f t="shared" si="259"/>
        <v>Christy Brittain</v>
      </c>
      <c r="U2760" t="s">
        <v>855</v>
      </c>
      <c r="V2760" s="5" t="s">
        <v>37</v>
      </c>
      <c r="W2760" s="5" t="s">
        <v>57</v>
      </c>
      <c r="X2760" s="5" t="s">
        <v>58</v>
      </c>
      <c r="Y2760" s="5" t="s">
        <v>738</v>
      </c>
      <c r="Z2760" s="5" t="s">
        <v>56</v>
      </c>
      <c r="AA2760" s="4">
        <v>0.48</v>
      </c>
      <c r="AB2760" s="1">
        <v>40762</v>
      </c>
      <c r="AC2760" s="1">
        <v>23153</v>
      </c>
      <c r="AD2760">
        <f t="shared" si="260"/>
        <v>1</v>
      </c>
      <c r="AE2760">
        <f t="shared" ca="1" si="261"/>
        <v>61</v>
      </c>
      <c r="AF2760" t="str">
        <f t="shared" ca="1" si="262"/>
        <v>18-64</v>
      </c>
      <c r="AG2760" s="3">
        <f t="shared" si="263"/>
        <v>2.6302011666666663</v>
      </c>
      <c r="AH2760" t="str">
        <f>_xlfn.IFNA(VLOOKUP(Sales_Transactions[[#This Row],[Order ID]],Returned_Items[#All],2,FALSE),"Not Returned")</f>
        <v>Not Returned</v>
      </c>
    </row>
    <row r="2761" spans="1:34" x14ac:dyDescent="0.25">
      <c r="A2761">
        <v>36230</v>
      </c>
      <c r="C2761" t="s">
        <v>2176</v>
      </c>
      <c r="D2761" s="2" t="str">
        <f>TEXT(MID(Sales_Transactions[[#This Row],[Order Date]],2,5),"d/m/yyy")</f>
        <v>10/6/2009</v>
      </c>
      <c r="E2761" s="2" t="str">
        <f>TEXT(MID(Sales_Transactions[[#This Row],[Order Date]],2,5),"d")</f>
        <v>10</v>
      </c>
      <c r="F2761" s="2" t="str">
        <f>TEXT(MID(Sales_Transactions[[#This Row],[Order Date]],2,5),"m")</f>
        <v>6</v>
      </c>
      <c r="G2761" s="2" t="str">
        <f>TEXT(MID(Sales_Transactions[[#This Row],[Order Date]],2,5),"yyy")</f>
        <v>2009</v>
      </c>
      <c r="H2761" s="2" t="str">
        <f>TEXT(MID(Sales_Transactions[[#This Row],[Order Date]],2,5),"yyy/m")</f>
        <v>2009/6</v>
      </c>
      <c r="I2761" t="s">
        <v>33</v>
      </c>
      <c r="J2761">
        <f t="shared" si="258"/>
        <v>4</v>
      </c>
      <c r="K2761" s="2">
        <v>7</v>
      </c>
      <c r="L2761" s="3">
        <v>57.03</v>
      </c>
      <c r="M2761" s="4">
        <v>0</v>
      </c>
      <c r="N2761" s="5" t="s">
        <v>23</v>
      </c>
      <c r="O2761" s="3">
        <v>-31.38</v>
      </c>
      <c r="P2761" s="3">
        <v>7.28</v>
      </c>
      <c r="Q2761" s="3">
        <v>3.52</v>
      </c>
      <c r="R2761" s="5" t="s">
        <v>2662</v>
      </c>
      <c r="S2761" s="5" t="s">
        <v>2023</v>
      </c>
      <c r="T2761" s="5" t="str">
        <f t="shared" si="259"/>
        <v>Tom Prescott</v>
      </c>
      <c r="U2761" t="s">
        <v>855</v>
      </c>
      <c r="V2761" s="5" t="s">
        <v>27</v>
      </c>
      <c r="W2761" s="5" t="s">
        <v>48</v>
      </c>
      <c r="X2761" s="5" t="s">
        <v>87</v>
      </c>
      <c r="Y2761" s="5" t="s">
        <v>1252</v>
      </c>
      <c r="Z2761" s="5" t="s">
        <v>60</v>
      </c>
      <c r="AA2761" s="4">
        <v>0.68</v>
      </c>
      <c r="AB2761" s="1">
        <v>39974</v>
      </c>
      <c r="AC2761" s="1">
        <v>23209</v>
      </c>
      <c r="AD2761">
        <f t="shared" si="260"/>
        <v>0</v>
      </c>
      <c r="AE2761">
        <f t="shared" ca="1" si="261"/>
        <v>61</v>
      </c>
      <c r="AF2761" t="str">
        <f t="shared" ca="1" si="262"/>
        <v>18-64</v>
      </c>
      <c r="AG2761" s="3">
        <f t="shared" si="263"/>
        <v>1.5428571428571429</v>
      </c>
      <c r="AH2761" t="str">
        <f>_xlfn.IFNA(VLOOKUP(Sales_Transactions[[#This Row],[Order ID]],Returned_Items[#All],2,FALSE),"Not Returned")</f>
        <v>Not Returned</v>
      </c>
    </row>
    <row r="2762" spans="1:34" x14ac:dyDescent="0.25">
      <c r="A2762">
        <v>36294</v>
      </c>
      <c r="C2762" t="s">
        <v>1585</v>
      </c>
      <c r="D2762" s="2" t="str">
        <f>TEXT(MID(Sales_Transactions[[#This Row],[Order Date]],2,5),"d/m/yyy")</f>
        <v>20/8/2012</v>
      </c>
      <c r="E2762" s="2" t="str">
        <f>TEXT(MID(Sales_Transactions[[#This Row],[Order Date]],2,5),"d")</f>
        <v>20</v>
      </c>
      <c r="F2762" s="2" t="str">
        <f>TEXT(MID(Sales_Transactions[[#This Row],[Order Date]],2,5),"m")</f>
        <v>8</v>
      </c>
      <c r="G2762" s="2" t="str">
        <f>TEXT(MID(Sales_Transactions[[#This Row],[Order Date]],2,5),"yyy")</f>
        <v>2012</v>
      </c>
      <c r="H2762" s="2" t="str">
        <f>TEXT(MID(Sales_Transactions[[#This Row],[Order Date]],2,5),"yyy/m")</f>
        <v>2012/8</v>
      </c>
      <c r="I2762" t="s">
        <v>78</v>
      </c>
      <c r="J2762">
        <f t="shared" si="258"/>
        <v>3</v>
      </c>
      <c r="K2762" s="2">
        <v>46</v>
      </c>
      <c r="L2762" s="3">
        <v>611.16</v>
      </c>
      <c r="M2762" s="4">
        <v>0.04</v>
      </c>
      <c r="N2762" s="5" t="s">
        <v>23</v>
      </c>
      <c r="O2762" s="3">
        <v>100.22</v>
      </c>
      <c r="P2762" s="3">
        <v>12.95</v>
      </c>
      <c r="Q2762" s="3">
        <v>4.9800000000000004</v>
      </c>
      <c r="R2762" s="5" t="s">
        <v>2663</v>
      </c>
      <c r="S2762" s="5" t="s">
        <v>2664</v>
      </c>
      <c r="T2762" s="5" t="str">
        <f t="shared" si="259"/>
        <v>Yana Sorensen</v>
      </c>
      <c r="U2762" t="s">
        <v>855</v>
      </c>
      <c r="V2762" s="5" t="s">
        <v>47</v>
      </c>
      <c r="W2762" s="5" t="s">
        <v>28</v>
      </c>
      <c r="X2762" s="5" t="s">
        <v>41</v>
      </c>
      <c r="Y2762" s="5" t="s">
        <v>438</v>
      </c>
      <c r="Z2762" s="5" t="s">
        <v>43</v>
      </c>
      <c r="AA2762" s="4">
        <v>0.4</v>
      </c>
      <c r="AB2762" s="1">
        <v>41143</v>
      </c>
      <c r="AC2762" s="1">
        <v>23186</v>
      </c>
      <c r="AD2762">
        <f t="shared" si="260"/>
        <v>2</v>
      </c>
      <c r="AE2762">
        <f t="shared" ca="1" si="261"/>
        <v>61</v>
      </c>
      <c r="AF2762" t="str">
        <f t="shared" ca="1" si="262"/>
        <v>18-64</v>
      </c>
      <c r="AG2762" s="3">
        <f t="shared" si="263"/>
        <v>0.38967000000000002</v>
      </c>
      <c r="AH2762" t="str">
        <f>_xlfn.IFNA(VLOOKUP(Sales_Transactions[[#This Row],[Order ID]],Returned_Items[#All],2,FALSE),"Not Returned")</f>
        <v>Not Returned</v>
      </c>
    </row>
    <row r="2763" spans="1:34" x14ac:dyDescent="0.25">
      <c r="A2763">
        <v>36737</v>
      </c>
      <c r="C2763" t="s">
        <v>2409</v>
      </c>
      <c r="D2763" s="2" t="str">
        <f>TEXT(MID(Sales_Transactions[[#This Row],[Order Date]],2,5),"d/m/yyy")</f>
        <v>15/3/2010</v>
      </c>
      <c r="E2763" s="2" t="str">
        <f>TEXT(MID(Sales_Transactions[[#This Row],[Order Date]],2,5),"d")</f>
        <v>15</v>
      </c>
      <c r="F2763" s="2" t="str">
        <f>TEXT(MID(Sales_Transactions[[#This Row],[Order Date]],2,5),"m")</f>
        <v>3</v>
      </c>
      <c r="G2763" s="2" t="str">
        <f>TEXT(MID(Sales_Transactions[[#This Row],[Order Date]],2,5),"yyy")</f>
        <v>2010</v>
      </c>
      <c r="H2763" s="2" t="str">
        <f>TEXT(MID(Sales_Transactions[[#This Row],[Order Date]],2,5),"yyy/m")</f>
        <v>2010/3</v>
      </c>
      <c r="I2763" t="s">
        <v>52</v>
      </c>
      <c r="J2763">
        <f t="shared" si="258"/>
        <v>1</v>
      </c>
      <c r="K2763" s="2">
        <v>26</v>
      </c>
      <c r="L2763" s="3">
        <v>1462.1614999999999</v>
      </c>
      <c r="M2763" s="4">
        <v>0.03</v>
      </c>
      <c r="N2763" s="5" t="s">
        <v>23</v>
      </c>
      <c r="O2763" s="3">
        <v>215.43</v>
      </c>
      <c r="P2763" s="3">
        <v>65.989999999999995</v>
      </c>
      <c r="Q2763" s="3">
        <v>5.99</v>
      </c>
      <c r="R2763" s="5" t="s">
        <v>890</v>
      </c>
      <c r="S2763" s="5" t="s">
        <v>2225</v>
      </c>
      <c r="T2763" s="5" t="str">
        <f t="shared" si="259"/>
        <v>Harold Dahlen</v>
      </c>
      <c r="U2763" t="s">
        <v>855</v>
      </c>
      <c r="V2763" s="5" t="s">
        <v>37</v>
      </c>
      <c r="W2763" s="5" t="s">
        <v>48</v>
      </c>
      <c r="X2763" s="5" t="s">
        <v>49</v>
      </c>
      <c r="Y2763" s="5" t="s">
        <v>943</v>
      </c>
      <c r="Z2763" s="5" t="s">
        <v>43</v>
      </c>
      <c r="AA2763" s="4">
        <v>0.57999999999999996</v>
      </c>
      <c r="AB2763" s="1">
        <v>40253</v>
      </c>
      <c r="AC2763" s="1">
        <v>23256</v>
      </c>
      <c r="AD2763">
        <f t="shared" si="260"/>
        <v>1</v>
      </c>
      <c r="AE2763">
        <f t="shared" ca="1" si="261"/>
        <v>60</v>
      </c>
      <c r="AF2763" t="str">
        <f t="shared" ca="1" si="262"/>
        <v>18-64</v>
      </c>
      <c r="AG2763" s="3">
        <f t="shared" si="263"/>
        <v>2.7677001153846152</v>
      </c>
      <c r="AH2763" t="str">
        <f>_xlfn.IFNA(VLOOKUP(Sales_Transactions[[#This Row],[Order ID]],Returned_Items[#All],2,FALSE),"Not Returned")</f>
        <v>Not Returned</v>
      </c>
    </row>
    <row r="2764" spans="1:34" x14ac:dyDescent="0.25">
      <c r="A2764">
        <v>37287</v>
      </c>
      <c r="C2764" t="s">
        <v>826</v>
      </c>
      <c r="D2764" s="2" t="str">
        <f>TEXT(MID(Sales_Transactions[[#This Row],[Order Date]],2,5),"d/m/yyy")</f>
        <v>1/11/2012</v>
      </c>
      <c r="E2764" s="2" t="str">
        <f>TEXT(MID(Sales_Transactions[[#This Row],[Order Date]],2,5),"d")</f>
        <v>1</v>
      </c>
      <c r="F2764" s="2" t="str">
        <f>TEXT(MID(Sales_Transactions[[#This Row],[Order Date]],2,5),"m")</f>
        <v>11</v>
      </c>
      <c r="G2764" s="2" t="str">
        <f>TEXT(MID(Sales_Transactions[[#This Row],[Order Date]],2,5),"yyy")</f>
        <v>2012</v>
      </c>
      <c r="H2764" s="2" t="str">
        <f>TEXT(MID(Sales_Transactions[[#This Row],[Order Date]],2,5),"yyy/m")</f>
        <v>2012/11</v>
      </c>
      <c r="I2764" t="s">
        <v>22</v>
      </c>
      <c r="J2764">
        <f t="shared" si="258"/>
        <v>2</v>
      </c>
      <c r="K2764" s="2">
        <v>45</v>
      </c>
      <c r="L2764" s="3">
        <v>130.25</v>
      </c>
      <c r="M2764" s="4">
        <v>0.05</v>
      </c>
      <c r="N2764" s="5" t="s">
        <v>23</v>
      </c>
      <c r="O2764" s="3">
        <v>0.89</v>
      </c>
      <c r="P2764" s="3">
        <v>2.98</v>
      </c>
      <c r="Q2764" s="3">
        <v>1.58</v>
      </c>
      <c r="R2764" s="5" t="s">
        <v>167</v>
      </c>
      <c r="S2764" s="5" t="s">
        <v>375</v>
      </c>
      <c r="T2764" s="5" t="str">
        <f t="shared" si="259"/>
        <v>Brad Thomas</v>
      </c>
      <c r="U2764" t="s">
        <v>855</v>
      </c>
      <c r="V2764" s="5" t="s">
        <v>47</v>
      </c>
      <c r="W2764" s="5" t="s">
        <v>28</v>
      </c>
      <c r="X2764" s="5" t="s">
        <v>82</v>
      </c>
      <c r="Y2764" s="5" t="s">
        <v>2338</v>
      </c>
      <c r="Z2764" s="5" t="s">
        <v>84</v>
      </c>
      <c r="AA2764" s="4">
        <v>0.39</v>
      </c>
      <c r="AB2764" s="1">
        <v>41219</v>
      </c>
      <c r="AC2764" s="1">
        <v>23063</v>
      </c>
      <c r="AD2764">
        <f t="shared" si="260"/>
        <v>5</v>
      </c>
      <c r="AE2764">
        <f t="shared" ca="1" si="261"/>
        <v>61</v>
      </c>
      <c r="AF2764" t="str">
        <f t="shared" ca="1" si="262"/>
        <v>18-64</v>
      </c>
      <c r="AG2764" s="3">
        <f t="shared" si="263"/>
        <v>0.10130022222222222</v>
      </c>
      <c r="AH2764" t="str">
        <f>_xlfn.IFNA(VLOOKUP(Sales_Transactions[[#This Row],[Order ID]],Returned_Items[#All],2,FALSE),"Not Returned")</f>
        <v>Not Returned</v>
      </c>
    </row>
    <row r="2765" spans="1:34" x14ac:dyDescent="0.25">
      <c r="A2765">
        <v>37831</v>
      </c>
      <c r="C2765" t="s">
        <v>2584</v>
      </c>
      <c r="D2765" s="2" t="str">
        <f>TEXT(MID(Sales_Transactions[[#This Row],[Order Date]],2,5),"d/m/yyy")</f>
        <v>26/7/2012</v>
      </c>
      <c r="E2765" s="2" t="str">
        <f>TEXT(MID(Sales_Transactions[[#This Row],[Order Date]],2,5),"d")</f>
        <v>26</v>
      </c>
      <c r="F2765" s="2" t="str">
        <f>TEXT(MID(Sales_Transactions[[#This Row],[Order Date]],2,5),"m")</f>
        <v>7</v>
      </c>
      <c r="G2765" s="2" t="str">
        <f>TEXT(MID(Sales_Transactions[[#This Row],[Order Date]],2,5),"yyy")</f>
        <v>2012</v>
      </c>
      <c r="H2765" s="2" t="str">
        <f>TEXT(MID(Sales_Transactions[[#This Row],[Order Date]],2,5),"yyy/m")</f>
        <v>2012/7</v>
      </c>
      <c r="I2765" t="s">
        <v>52</v>
      </c>
      <c r="J2765">
        <f t="shared" si="258"/>
        <v>1</v>
      </c>
      <c r="K2765" s="2">
        <v>30</v>
      </c>
      <c r="L2765" s="3">
        <v>453.87</v>
      </c>
      <c r="M2765" s="4">
        <v>0.08</v>
      </c>
      <c r="N2765" s="5" t="s">
        <v>23</v>
      </c>
      <c r="O2765" s="3">
        <v>76.59</v>
      </c>
      <c r="P2765" s="3">
        <v>15.98</v>
      </c>
      <c r="Q2765" s="3">
        <v>4</v>
      </c>
      <c r="R2765" s="5" t="s">
        <v>2388</v>
      </c>
      <c r="S2765" s="5" t="s">
        <v>2665</v>
      </c>
      <c r="T2765" s="5" t="str">
        <f t="shared" si="259"/>
        <v>Cynthia Voltz</v>
      </c>
      <c r="U2765" t="s">
        <v>855</v>
      </c>
      <c r="V2765" s="5" t="s">
        <v>47</v>
      </c>
      <c r="W2765" s="5" t="s">
        <v>48</v>
      </c>
      <c r="X2765" s="5" t="s">
        <v>87</v>
      </c>
      <c r="Y2765" s="5" t="s">
        <v>900</v>
      </c>
      <c r="Z2765" s="5" t="s">
        <v>43</v>
      </c>
      <c r="AA2765" s="4">
        <v>0.37</v>
      </c>
      <c r="AB2765" s="1">
        <v>41118</v>
      </c>
      <c r="AC2765" s="1">
        <v>23295</v>
      </c>
      <c r="AD2765">
        <f t="shared" si="260"/>
        <v>2</v>
      </c>
      <c r="AE2765">
        <f t="shared" ca="1" si="261"/>
        <v>60</v>
      </c>
      <c r="AF2765" t="str">
        <f t="shared" ca="1" si="262"/>
        <v>18-64</v>
      </c>
      <c r="AG2765" s="3">
        <f t="shared" si="263"/>
        <v>0.66557386666666674</v>
      </c>
      <c r="AH2765" t="str">
        <f>_xlfn.IFNA(VLOOKUP(Sales_Transactions[[#This Row],[Order ID]],Returned_Items[#All],2,FALSE),"Not Returned")</f>
        <v>Not Returned</v>
      </c>
    </row>
    <row r="2766" spans="1:34" x14ac:dyDescent="0.25">
      <c r="A2766">
        <v>38372</v>
      </c>
      <c r="C2766" t="s">
        <v>2154</v>
      </c>
      <c r="D2766" s="2" t="str">
        <f>TEXT(MID(Sales_Transactions[[#This Row],[Order Date]],2,5),"d/m/yyy")</f>
        <v>15/5/2010</v>
      </c>
      <c r="E2766" s="2" t="str">
        <f>TEXT(MID(Sales_Transactions[[#This Row],[Order Date]],2,5),"d")</f>
        <v>15</v>
      </c>
      <c r="F2766" s="2" t="str">
        <f>TEXT(MID(Sales_Transactions[[#This Row],[Order Date]],2,5),"m")</f>
        <v>5</v>
      </c>
      <c r="G2766" s="2" t="str">
        <f>TEXT(MID(Sales_Transactions[[#This Row],[Order Date]],2,5),"yyy")</f>
        <v>2010</v>
      </c>
      <c r="H2766" s="2" t="str">
        <f>TEXT(MID(Sales_Transactions[[#This Row],[Order Date]],2,5),"yyy/m")</f>
        <v>2010/5</v>
      </c>
      <c r="I2766" t="s">
        <v>33</v>
      </c>
      <c r="J2766">
        <f t="shared" si="258"/>
        <v>4</v>
      </c>
      <c r="K2766" s="2">
        <v>33</v>
      </c>
      <c r="L2766" s="3">
        <v>310.99</v>
      </c>
      <c r="M2766" s="4">
        <v>7.0000000000000007E-2</v>
      </c>
      <c r="N2766" s="5" t="s">
        <v>23</v>
      </c>
      <c r="O2766" s="3">
        <v>106.45</v>
      </c>
      <c r="P2766" s="3">
        <v>9.68</v>
      </c>
      <c r="Q2766" s="3">
        <v>2.0299999999999998</v>
      </c>
      <c r="R2766" s="5" t="s">
        <v>2484</v>
      </c>
      <c r="S2766" s="5" t="s">
        <v>2666</v>
      </c>
      <c r="T2766" s="5" t="str">
        <f t="shared" si="259"/>
        <v>Dean Percer</v>
      </c>
      <c r="U2766" t="s">
        <v>855</v>
      </c>
      <c r="V2766" s="5" t="s">
        <v>37</v>
      </c>
      <c r="W2766" s="5" t="s">
        <v>28</v>
      </c>
      <c r="X2766" s="5" t="s">
        <v>75</v>
      </c>
      <c r="Y2766" s="5" t="s">
        <v>1980</v>
      </c>
      <c r="Z2766" s="5" t="s">
        <v>84</v>
      </c>
      <c r="AA2766" s="4">
        <v>0.37</v>
      </c>
      <c r="AB2766" s="1">
        <v>40314</v>
      </c>
      <c r="AC2766" s="1">
        <v>26467</v>
      </c>
      <c r="AD2766">
        <f t="shared" si="260"/>
        <v>1</v>
      </c>
      <c r="AE2766">
        <f t="shared" ca="1" si="261"/>
        <v>52</v>
      </c>
      <c r="AF2766" t="str">
        <f t="shared" ca="1" si="262"/>
        <v>18-64</v>
      </c>
      <c r="AG2766" s="3">
        <f t="shared" si="263"/>
        <v>0.35464315151515147</v>
      </c>
      <c r="AH2766" t="str">
        <f>_xlfn.IFNA(VLOOKUP(Sales_Transactions[[#This Row],[Order ID]],Returned_Items[#All],2,FALSE),"Not Returned")</f>
        <v>Not Returned</v>
      </c>
    </row>
    <row r="2767" spans="1:34" x14ac:dyDescent="0.25">
      <c r="A2767">
        <v>38912</v>
      </c>
      <c r="C2767" t="s">
        <v>1805</v>
      </c>
      <c r="D2767" s="2" t="str">
        <f>TEXT(MID(Sales_Transactions[[#This Row],[Order Date]],2,5),"d/m/yyy")</f>
        <v>28/10/2012</v>
      </c>
      <c r="E2767" s="2" t="str">
        <f>TEXT(MID(Sales_Transactions[[#This Row],[Order Date]],2,5),"d")</f>
        <v>28</v>
      </c>
      <c r="F2767" s="2" t="str">
        <f>TEXT(MID(Sales_Transactions[[#This Row],[Order Date]],2,5),"m")</f>
        <v>10</v>
      </c>
      <c r="G2767" s="2" t="str">
        <f>TEXT(MID(Sales_Transactions[[#This Row],[Order Date]],2,5),"yyy")</f>
        <v>2012</v>
      </c>
      <c r="H2767" s="2" t="str">
        <f>TEXT(MID(Sales_Transactions[[#This Row],[Order Date]],2,5),"yyy/m")</f>
        <v>2012/10</v>
      </c>
      <c r="I2767" t="s">
        <v>22</v>
      </c>
      <c r="J2767">
        <f t="shared" si="258"/>
        <v>2</v>
      </c>
      <c r="K2767" s="2">
        <v>26</v>
      </c>
      <c r="L2767" s="3">
        <v>1514.9635000000001</v>
      </c>
      <c r="M2767" s="4">
        <v>0.02</v>
      </c>
      <c r="N2767" s="5" t="s">
        <v>23</v>
      </c>
      <c r="O2767" s="3">
        <v>310.19</v>
      </c>
      <c r="P2767" s="3">
        <v>65.989999999999995</v>
      </c>
      <c r="Q2767" s="3">
        <v>4.99</v>
      </c>
      <c r="R2767" s="5" t="s">
        <v>2667</v>
      </c>
      <c r="S2767" s="5" t="s">
        <v>2668</v>
      </c>
      <c r="T2767" s="5" t="str">
        <f t="shared" si="259"/>
        <v>Ben Peterman</v>
      </c>
      <c r="U2767" t="s">
        <v>855</v>
      </c>
      <c r="V2767" s="5" t="s">
        <v>47</v>
      </c>
      <c r="W2767" s="5" t="s">
        <v>48</v>
      </c>
      <c r="X2767" s="5" t="s">
        <v>49</v>
      </c>
      <c r="Y2767" s="5" t="s">
        <v>1175</v>
      </c>
      <c r="Z2767" s="5" t="s">
        <v>43</v>
      </c>
      <c r="AA2767" s="4">
        <v>0.56999999999999995</v>
      </c>
      <c r="AB2767" s="1">
        <v>41217</v>
      </c>
      <c r="AC2767" s="1">
        <v>26522</v>
      </c>
      <c r="AD2767">
        <f t="shared" si="260"/>
        <v>7</v>
      </c>
      <c r="AE2767">
        <f t="shared" ca="1" si="261"/>
        <v>51</v>
      </c>
      <c r="AF2767" t="str">
        <f t="shared" ca="1" si="262"/>
        <v>18-64</v>
      </c>
      <c r="AG2767" s="3">
        <f t="shared" si="263"/>
        <v>2.729492384615384</v>
      </c>
      <c r="AH2767" t="str">
        <f>_xlfn.IFNA(VLOOKUP(Sales_Transactions[[#This Row],[Order ID]],Returned_Items[#All],2,FALSE),"Not Returned")</f>
        <v>Not Returned</v>
      </c>
    </row>
    <row r="2768" spans="1:34" x14ac:dyDescent="0.25">
      <c r="A2768">
        <v>39040</v>
      </c>
      <c r="C2768" t="s">
        <v>2324</v>
      </c>
      <c r="D2768" s="2" t="str">
        <f>TEXT(MID(Sales_Transactions[[#This Row],[Order Date]],2,5),"d/m/yyy")</f>
        <v>21/5/2009</v>
      </c>
      <c r="E2768" s="2" t="str">
        <f>TEXT(MID(Sales_Transactions[[#This Row],[Order Date]],2,5),"d")</f>
        <v>21</v>
      </c>
      <c r="F2768" s="2" t="str">
        <f>TEXT(MID(Sales_Transactions[[#This Row],[Order Date]],2,5),"m")</f>
        <v>5</v>
      </c>
      <c r="G2768" s="2" t="str">
        <f>TEXT(MID(Sales_Transactions[[#This Row],[Order Date]],2,5),"yyy")</f>
        <v>2009</v>
      </c>
      <c r="H2768" s="2" t="str">
        <f>TEXT(MID(Sales_Transactions[[#This Row],[Order Date]],2,5),"yyy/m")</f>
        <v>2009/5</v>
      </c>
      <c r="I2768" t="s">
        <v>101</v>
      </c>
      <c r="J2768">
        <f t="shared" si="258"/>
        <v>1</v>
      </c>
      <c r="K2768" s="2">
        <v>7</v>
      </c>
      <c r="L2768" s="3">
        <v>19.36</v>
      </c>
      <c r="M2768" s="4">
        <v>0.04</v>
      </c>
      <c r="N2768" s="5" t="s">
        <v>67</v>
      </c>
      <c r="O2768" s="3">
        <v>-1</v>
      </c>
      <c r="P2768" s="3">
        <v>1.98</v>
      </c>
      <c r="Q2768" s="3">
        <v>0.7</v>
      </c>
      <c r="R2768" s="5" t="s">
        <v>2650</v>
      </c>
      <c r="S2768" s="5" t="s">
        <v>191</v>
      </c>
      <c r="T2768" s="5" t="str">
        <f t="shared" si="259"/>
        <v>Astrea Jones</v>
      </c>
      <c r="U2768" t="s">
        <v>855</v>
      </c>
      <c r="V2768" s="5" t="s">
        <v>47</v>
      </c>
      <c r="W2768" s="5" t="s">
        <v>28</v>
      </c>
      <c r="X2768" s="5" t="s">
        <v>82</v>
      </c>
      <c r="Y2768" s="5" t="s">
        <v>1972</v>
      </c>
      <c r="Z2768" s="5" t="s">
        <v>84</v>
      </c>
      <c r="AA2768" s="4">
        <v>0.83</v>
      </c>
      <c r="AB2768" s="1">
        <v>39955</v>
      </c>
      <c r="AC2768" s="1">
        <v>26333</v>
      </c>
      <c r="AD2768">
        <f t="shared" si="260"/>
        <v>1</v>
      </c>
      <c r="AE2768">
        <f t="shared" ca="1" si="261"/>
        <v>52</v>
      </c>
      <c r="AF2768" t="str">
        <f t="shared" ca="1" si="262"/>
        <v>18-64</v>
      </c>
      <c r="AG2768" s="3">
        <f t="shared" si="263"/>
        <v>0.38274400000000003</v>
      </c>
      <c r="AH2768" t="str">
        <f>_xlfn.IFNA(VLOOKUP(Sales_Transactions[[#This Row],[Order ID]],Returned_Items[#All],2,FALSE),"Not Returned")</f>
        <v>Not Returned</v>
      </c>
    </row>
    <row r="2769" spans="1:34" x14ac:dyDescent="0.25">
      <c r="A2769">
        <v>40896</v>
      </c>
      <c r="C2769" t="s">
        <v>561</v>
      </c>
      <c r="D2769" s="2" t="str">
        <f>TEXT(MID(Sales_Transactions[[#This Row],[Order Date]],2,5),"d/m/yyy")</f>
        <v>2/9/2011</v>
      </c>
      <c r="E2769" s="2" t="str">
        <f>TEXT(MID(Sales_Transactions[[#This Row],[Order Date]],2,5),"d")</f>
        <v>2</v>
      </c>
      <c r="F2769" s="2" t="str">
        <f>TEXT(MID(Sales_Transactions[[#This Row],[Order Date]],2,5),"m")</f>
        <v>9</v>
      </c>
      <c r="G2769" s="2" t="str">
        <f>TEXT(MID(Sales_Transactions[[#This Row],[Order Date]],2,5),"yyy")</f>
        <v>2011</v>
      </c>
      <c r="H2769" s="2" t="str">
        <f>TEXT(MID(Sales_Transactions[[#This Row],[Order Date]],2,5),"yyy/m")</f>
        <v>2011/9</v>
      </c>
      <c r="I2769" t="s">
        <v>52</v>
      </c>
      <c r="J2769">
        <f t="shared" si="258"/>
        <v>1</v>
      </c>
      <c r="K2769" s="2">
        <v>21</v>
      </c>
      <c r="L2769" s="3">
        <v>155.72999999999999</v>
      </c>
      <c r="M2769" s="4">
        <v>0.03</v>
      </c>
      <c r="N2769" s="5" t="s">
        <v>67</v>
      </c>
      <c r="O2769" s="3">
        <v>42.86</v>
      </c>
      <c r="P2769" s="3">
        <v>7.4</v>
      </c>
      <c r="Q2769" s="3">
        <v>1.71</v>
      </c>
      <c r="R2769" s="5" t="s">
        <v>2669</v>
      </c>
      <c r="S2769" s="5" t="s">
        <v>2670</v>
      </c>
      <c r="T2769" s="5" t="str">
        <f t="shared" si="259"/>
        <v>Tracy Poddar</v>
      </c>
      <c r="U2769" t="s">
        <v>855</v>
      </c>
      <c r="V2769" s="5" t="s">
        <v>47</v>
      </c>
      <c r="W2769" s="5" t="s">
        <v>28</v>
      </c>
      <c r="X2769" s="5" t="s">
        <v>75</v>
      </c>
      <c r="Y2769" s="5" t="s">
        <v>1506</v>
      </c>
      <c r="Z2769" s="5" t="s">
        <v>84</v>
      </c>
      <c r="AA2769" s="4">
        <v>0.4</v>
      </c>
      <c r="AB2769" s="1">
        <v>40789</v>
      </c>
      <c r="AC2769" s="1">
        <v>26619</v>
      </c>
      <c r="AD2769">
        <f t="shared" si="260"/>
        <v>1</v>
      </c>
      <c r="AE2769">
        <f t="shared" ca="1" si="261"/>
        <v>51</v>
      </c>
      <c r="AF2769" t="str">
        <f t="shared" ca="1" si="262"/>
        <v>18-64</v>
      </c>
      <c r="AG2769" s="3">
        <f t="shared" si="263"/>
        <v>0.43370380952380955</v>
      </c>
      <c r="AH2769" t="str">
        <f>_xlfn.IFNA(VLOOKUP(Sales_Transactions[[#This Row],[Order ID]],Returned_Items[#All],2,FALSE),"Not Returned")</f>
        <v>Not Returned</v>
      </c>
    </row>
    <row r="2770" spans="1:34" x14ac:dyDescent="0.25">
      <c r="A2770">
        <v>40994</v>
      </c>
      <c r="C2770" t="s">
        <v>2671</v>
      </c>
      <c r="D2770" s="2" t="str">
        <f>TEXT(MID(Sales_Transactions[[#This Row],[Order Date]],2,5),"d/m/yyy")</f>
        <v>9/10/2012</v>
      </c>
      <c r="E2770" s="2" t="str">
        <f>TEXT(MID(Sales_Transactions[[#This Row],[Order Date]],2,5),"d")</f>
        <v>9</v>
      </c>
      <c r="F2770" s="2" t="str">
        <f>TEXT(MID(Sales_Transactions[[#This Row],[Order Date]],2,5),"m")</f>
        <v>10</v>
      </c>
      <c r="G2770" s="2" t="str">
        <f>TEXT(MID(Sales_Transactions[[#This Row],[Order Date]],2,5),"yyy")</f>
        <v>2012</v>
      </c>
      <c r="H2770" s="2" t="str">
        <f>TEXT(MID(Sales_Transactions[[#This Row],[Order Date]],2,5),"yyy/m")</f>
        <v>2012/10</v>
      </c>
      <c r="I2770" t="s">
        <v>33</v>
      </c>
      <c r="J2770">
        <f t="shared" si="258"/>
        <v>4</v>
      </c>
      <c r="K2770" s="2">
        <v>42</v>
      </c>
      <c r="L2770" s="3">
        <v>793.04</v>
      </c>
      <c r="M2770" s="4">
        <v>0.1</v>
      </c>
      <c r="N2770" s="5" t="s">
        <v>23</v>
      </c>
      <c r="O2770" s="3">
        <v>323.08</v>
      </c>
      <c r="P2770" s="3">
        <v>20.98</v>
      </c>
      <c r="Q2770" s="3">
        <v>1.49</v>
      </c>
      <c r="R2770" s="5" t="s">
        <v>1775</v>
      </c>
      <c r="S2770" s="5" t="s">
        <v>249</v>
      </c>
      <c r="T2770" s="5" t="str">
        <f t="shared" si="259"/>
        <v>Michael Paige</v>
      </c>
      <c r="U2770" t="s">
        <v>855</v>
      </c>
      <c r="V2770" s="5" t="s">
        <v>27</v>
      </c>
      <c r="W2770" s="5" t="s">
        <v>28</v>
      </c>
      <c r="X2770" s="5" t="s">
        <v>41</v>
      </c>
      <c r="Y2770" s="5" t="s">
        <v>1094</v>
      </c>
      <c r="Z2770" s="5" t="s">
        <v>43</v>
      </c>
      <c r="AA2770" s="4">
        <v>0.35</v>
      </c>
      <c r="AB2770" s="1">
        <v>41193</v>
      </c>
      <c r="AC2770" s="1">
        <v>26409</v>
      </c>
      <c r="AD2770">
        <f t="shared" si="260"/>
        <v>2</v>
      </c>
      <c r="AE2770">
        <f t="shared" ca="1" si="261"/>
        <v>52</v>
      </c>
      <c r="AF2770" t="str">
        <f t="shared" ca="1" si="262"/>
        <v>18-64</v>
      </c>
      <c r="AG2770" s="3">
        <f t="shared" si="263"/>
        <v>0.53450047619047614</v>
      </c>
      <c r="AH2770" t="str">
        <f>_xlfn.IFNA(VLOOKUP(Sales_Transactions[[#This Row],[Order ID]],Returned_Items[#All],2,FALSE),"Not Returned")</f>
        <v>Not Returned</v>
      </c>
    </row>
    <row r="2771" spans="1:34" x14ac:dyDescent="0.25">
      <c r="A2771">
        <v>41607</v>
      </c>
      <c r="C2771" t="s">
        <v>1034</v>
      </c>
      <c r="D2771" s="2" t="str">
        <f>TEXT(MID(Sales_Transactions[[#This Row],[Order Date]],2,5),"d/m/yyy")</f>
        <v>19/12/2009</v>
      </c>
      <c r="E2771" s="2" t="str">
        <f>TEXT(MID(Sales_Transactions[[#This Row],[Order Date]],2,5),"d")</f>
        <v>19</v>
      </c>
      <c r="F2771" s="2" t="str">
        <f>TEXT(MID(Sales_Transactions[[#This Row],[Order Date]],2,5),"m")</f>
        <v>12</v>
      </c>
      <c r="G2771" s="2" t="str">
        <f>TEXT(MID(Sales_Transactions[[#This Row],[Order Date]],2,5),"yyy")</f>
        <v>2009</v>
      </c>
      <c r="H2771" s="2" t="str">
        <f>TEXT(MID(Sales_Transactions[[#This Row],[Order Date]],2,5),"yyy/m")</f>
        <v>2009/12</v>
      </c>
      <c r="I2771" t="s">
        <v>78</v>
      </c>
      <c r="J2771">
        <f t="shared" si="258"/>
        <v>3</v>
      </c>
      <c r="K2771" s="2">
        <v>36</v>
      </c>
      <c r="L2771" s="3">
        <v>4115.74</v>
      </c>
      <c r="M2771" s="4">
        <v>0.1</v>
      </c>
      <c r="N2771" s="5" t="s">
        <v>23</v>
      </c>
      <c r="O2771" s="3">
        <v>1719.47</v>
      </c>
      <c r="P2771" s="3">
        <v>120.98</v>
      </c>
      <c r="Q2771" s="3">
        <v>9.07</v>
      </c>
      <c r="R2771" s="5" t="s">
        <v>35</v>
      </c>
      <c r="S2771" s="5" t="s">
        <v>2627</v>
      </c>
      <c r="T2771" s="5" t="str">
        <f t="shared" si="259"/>
        <v>Barry Franz</v>
      </c>
      <c r="U2771" t="s">
        <v>855</v>
      </c>
      <c r="V2771" s="5" t="s">
        <v>47</v>
      </c>
      <c r="W2771" s="5" t="s">
        <v>28</v>
      </c>
      <c r="X2771" s="5" t="s">
        <v>41</v>
      </c>
      <c r="Y2771" s="5" t="s">
        <v>794</v>
      </c>
      <c r="Z2771" s="5" t="s">
        <v>43</v>
      </c>
      <c r="AA2771" s="4">
        <v>0.35</v>
      </c>
      <c r="AB2771" s="1">
        <v>40168</v>
      </c>
      <c r="AC2771" s="1">
        <v>26544</v>
      </c>
      <c r="AD2771">
        <f t="shared" si="260"/>
        <v>2</v>
      </c>
      <c r="AE2771">
        <f t="shared" ca="1" si="261"/>
        <v>51</v>
      </c>
      <c r="AF2771" t="str">
        <f t="shared" ca="1" si="262"/>
        <v>18-64</v>
      </c>
      <c r="AG2771" s="3">
        <f t="shared" si="263"/>
        <v>3.6091394444444447</v>
      </c>
      <c r="AH2771" t="str">
        <f>_xlfn.IFNA(VLOOKUP(Sales_Transactions[[#This Row],[Order ID]],Returned_Items[#All],2,FALSE),"Not Returned")</f>
        <v>Not Returned</v>
      </c>
    </row>
    <row r="2772" spans="1:34" x14ac:dyDescent="0.25">
      <c r="A2772">
        <v>41666</v>
      </c>
      <c r="C2772" t="s">
        <v>514</v>
      </c>
      <c r="D2772" s="2" t="str">
        <f>TEXT(MID(Sales_Transactions[[#This Row],[Order Date]],2,5),"d/m/yyy")</f>
        <v>3/3/2012</v>
      </c>
      <c r="E2772" s="2" t="str">
        <f>TEXT(MID(Sales_Transactions[[#This Row],[Order Date]],2,5),"d")</f>
        <v>3</v>
      </c>
      <c r="F2772" s="2" t="str">
        <f>TEXT(MID(Sales_Transactions[[#This Row],[Order Date]],2,5),"m")</f>
        <v>3</v>
      </c>
      <c r="G2772" s="2" t="str">
        <f>TEXT(MID(Sales_Transactions[[#This Row],[Order Date]],2,5),"yyy")</f>
        <v>2012</v>
      </c>
      <c r="H2772" s="2" t="str">
        <f>TEXT(MID(Sales_Transactions[[#This Row],[Order Date]],2,5),"yyy/m")</f>
        <v>2012/3</v>
      </c>
      <c r="I2772" t="s">
        <v>78</v>
      </c>
      <c r="J2772">
        <f t="shared" si="258"/>
        <v>3</v>
      </c>
      <c r="K2772" s="2">
        <v>26</v>
      </c>
      <c r="L2772" s="3">
        <v>596.15599999999995</v>
      </c>
      <c r="M2772" s="4">
        <v>0.1</v>
      </c>
      <c r="N2772" s="5" t="s">
        <v>67</v>
      </c>
      <c r="O2772" s="3">
        <v>-97.92</v>
      </c>
      <c r="P2772" s="3">
        <v>28.99</v>
      </c>
      <c r="Q2772" s="3">
        <v>8.59</v>
      </c>
      <c r="R2772" s="5" t="s">
        <v>2609</v>
      </c>
      <c r="S2772" s="5" t="s">
        <v>2672</v>
      </c>
      <c r="T2772" s="5" t="str">
        <f t="shared" si="259"/>
        <v>Corey Roper</v>
      </c>
      <c r="U2772" t="s">
        <v>855</v>
      </c>
      <c r="V2772" s="5" t="s">
        <v>27</v>
      </c>
      <c r="W2772" s="5" t="s">
        <v>48</v>
      </c>
      <c r="X2772" s="5" t="s">
        <v>49</v>
      </c>
      <c r="Y2772" s="5" t="s">
        <v>850</v>
      </c>
      <c r="Z2772" s="5" t="s">
        <v>56</v>
      </c>
      <c r="AA2772" s="4">
        <v>0.56000000000000005</v>
      </c>
      <c r="AB2772" s="1">
        <v>40972</v>
      </c>
      <c r="AC2772" s="1">
        <v>26506</v>
      </c>
      <c r="AD2772">
        <f t="shared" si="260"/>
        <v>1</v>
      </c>
      <c r="AE2772">
        <f t="shared" ca="1" si="261"/>
        <v>52</v>
      </c>
      <c r="AF2772" t="str">
        <f t="shared" ca="1" si="262"/>
        <v>18-64</v>
      </c>
      <c r="AG2772" s="3">
        <f t="shared" si="263"/>
        <v>1.4442696153846153</v>
      </c>
      <c r="AH2772" t="str">
        <f>_xlfn.IFNA(VLOOKUP(Sales_Transactions[[#This Row],[Order ID]],Returned_Items[#All],2,FALSE),"Not Returned")</f>
        <v>Not Returned</v>
      </c>
    </row>
    <row r="2773" spans="1:34" x14ac:dyDescent="0.25">
      <c r="A2773">
        <v>42306</v>
      </c>
      <c r="C2773" t="s">
        <v>2673</v>
      </c>
      <c r="D2773" s="2" t="str">
        <f>TEXT(MID(Sales_Transactions[[#This Row],[Order Date]],2,5),"d/m/yyy")</f>
        <v>14/9/2012</v>
      </c>
      <c r="E2773" s="2" t="str">
        <f>TEXT(MID(Sales_Transactions[[#This Row],[Order Date]],2,5),"d")</f>
        <v>14</v>
      </c>
      <c r="F2773" s="2" t="str">
        <f>TEXT(MID(Sales_Transactions[[#This Row],[Order Date]],2,5),"m")</f>
        <v>9</v>
      </c>
      <c r="G2773" s="2" t="str">
        <f>TEXT(MID(Sales_Transactions[[#This Row],[Order Date]],2,5),"yyy")</f>
        <v>2012</v>
      </c>
      <c r="H2773" s="2" t="str">
        <f>TEXT(MID(Sales_Transactions[[#This Row],[Order Date]],2,5),"yyy/m")</f>
        <v>2012/9</v>
      </c>
      <c r="I2773" t="s">
        <v>33</v>
      </c>
      <c r="J2773">
        <f t="shared" si="258"/>
        <v>4</v>
      </c>
      <c r="K2773" s="2">
        <v>18</v>
      </c>
      <c r="L2773" s="3">
        <v>47.4</v>
      </c>
      <c r="M2773" s="4">
        <v>0.03</v>
      </c>
      <c r="N2773" s="5" t="s">
        <v>23</v>
      </c>
      <c r="O2773" s="3">
        <v>-63.03</v>
      </c>
      <c r="P2773" s="3">
        <v>2.2799999999999998</v>
      </c>
      <c r="Q2773" s="3">
        <v>5.2</v>
      </c>
      <c r="R2773" s="5" t="s">
        <v>2674</v>
      </c>
      <c r="S2773" s="5" t="s">
        <v>2675</v>
      </c>
      <c r="T2773" s="5" t="str">
        <f t="shared" si="259"/>
        <v>Maureen Gastineau</v>
      </c>
      <c r="U2773" t="s">
        <v>855</v>
      </c>
      <c r="V2773" s="5" t="s">
        <v>37</v>
      </c>
      <c r="W2773" s="5" t="s">
        <v>28</v>
      </c>
      <c r="X2773" s="5" t="s">
        <v>124</v>
      </c>
      <c r="Y2773" s="5" t="s">
        <v>2676</v>
      </c>
      <c r="Z2773" s="5" t="s">
        <v>84</v>
      </c>
      <c r="AA2773" s="4">
        <v>0.41</v>
      </c>
      <c r="AB2773" s="1">
        <v>41168</v>
      </c>
      <c r="AC2773" s="1">
        <v>26657</v>
      </c>
      <c r="AD2773">
        <f t="shared" si="260"/>
        <v>2</v>
      </c>
      <c r="AE2773">
        <f t="shared" ca="1" si="261"/>
        <v>51</v>
      </c>
      <c r="AF2773" t="str">
        <f t="shared" ca="1" si="262"/>
        <v>18-64</v>
      </c>
      <c r="AG2773" s="3">
        <f t="shared" si="263"/>
        <v>0.41551755555555553</v>
      </c>
      <c r="AH2773" t="str">
        <f>_xlfn.IFNA(VLOOKUP(Sales_Transactions[[#This Row],[Order ID]],Returned_Items[#All],2,FALSE),"Not Returned")</f>
        <v>Not Returned</v>
      </c>
    </row>
    <row r="2774" spans="1:34" x14ac:dyDescent="0.25">
      <c r="A2774">
        <v>42469</v>
      </c>
      <c r="C2774" t="s">
        <v>2509</v>
      </c>
      <c r="D2774" s="2" t="str">
        <f>TEXT(MID(Sales_Transactions[[#This Row],[Order Date]],2,5),"d/m/yyy")</f>
        <v>8/11/2012</v>
      </c>
      <c r="E2774" s="2" t="str">
        <f>TEXT(MID(Sales_Transactions[[#This Row],[Order Date]],2,5),"d")</f>
        <v>8</v>
      </c>
      <c r="F2774" s="2" t="str">
        <f>TEXT(MID(Sales_Transactions[[#This Row],[Order Date]],2,5),"m")</f>
        <v>11</v>
      </c>
      <c r="G2774" s="2" t="str">
        <f>TEXT(MID(Sales_Transactions[[#This Row],[Order Date]],2,5),"yyy")</f>
        <v>2012</v>
      </c>
      <c r="H2774" s="2" t="str">
        <f>TEXT(MID(Sales_Transactions[[#This Row],[Order Date]],2,5),"yyy/m")</f>
        <v>2012/11</v>
      </c>
      <c r="I2774" t="s">
        <v>52</v>
      </c>
      <c r="J2774">
        <f t="shared" si="258"/>
        <v>1</v>
      </c>
      <c r="K2774" s="2">
        <v>31</v>
      </c>
      <c r="L2774" s="3">
        <v>934.87</v>
      </c>
      <c r="M2774" s="4">
        <v>0.09</v>
      </c>
      <c r="N2774" s="5" t="s">
        <v>23</v>
      </c>
      <c r="O2774" s="3">
        <v>98.69</v>
      </c>
      <c r="P2774" s="3">
        <v>31.74</v>
      </c>
      <c r="Q2774" s="3">
        <v>12.62</v>
      </c>
      <c r="R2774" s="5" t="s">
        <v>24</v>
      </c>
      <c r="S2774" s="5" t="s">
        <v>2628</v>
      </c>
      <c r="T2774" s="5" t="str">
        <f t="shared" si="259"/>
        <v>Muhammed Yedwab</v>
      </c>
      <c r="U2774" t="s">
        <v>855</v>
      </c>
      <c r="V2774" s="5" t="s">
        <v>37</v>
      </c>
      <c r="W2774" s="5" t="s">
        <v>28</v>
      </c>
      <c r="X2774" s="5" t="s">
        <v>41</v>
      </c>
      <c r="Y2774" s="5" t="s">
        <v>2181</v>
      </c>
      <c r="Z2774" s="5" t="s">
        <v>43</v>
      </c>
      <c r="AA2774" s="4">
        <v>0.37</v>
      </c>
      <c r="AB2774" s="1">
        <v>41222</v>
      </c>
      <c r="AC2774" s="1">
        <v>26596</v>
      </c>
      <c r="AD2774">
        <f t="shared" si="260"/>
        <v>1</v>
      </c>
      <c r="AE2774">
        <f t="shared" ca="1" si="261"/>
        <v>51</v>
      </c>
      <c r="AF2774" t="str">
        <f t="shared" ca="1" si="262"/>
        <v>18-64</v>
      </c>
      <c r="AG2774" s="3">
        <f t="shared" si="263"/>
        <v>1.4300462580645159</v>
      </c>
      <c r="AH2774" t="str">
        <f>_xlfn.IFNA(VLOOKUP(Sales_Transactions[[#This Row],[Order ID]],Returned_Items[#All],2,FALSE),"Not Returned")</f>
        <v>Not Returned</v>
      </c>
    </row>
    <row r="2775" spans="1:34" x14ac:dyDescent="0.25">
      <c r="A2775">
        <v>42528</v>
      </c>
      <c r="C2775" t="s">
        <v>2677</v>
      </c>
      <c r="D2775" s="2" t="str">
        <f>TEXT(MID(Sales_Transactions[[#This Row],[Order Date]],2,5),"d/m/yyy")</f>
        <v>23/2/2010</v>
      </c>
      <c r="E2775" s="2" t="str">
        <f>TEXT(MID(Sales_Transactions[[#This Row],[Order Date]],2,5),"d")</f>
        <v>23</v>
      </c>
      <c r="F2775" s="2" t="str">
        <f>TEXT(MID(Sales_Transactions[[#This Row],[Order Date]],2,5),"m")</f>
        <v>2</v>
      </c>
      <c r="G2775" s="2" t="str">
        <f>TEXT(MID(Sales_Transactions[[#This Row],[Order Date]],2,5),"yyy")</f>
        <v>2010</v>
      </c>
      <c r="H2775" s="2" t="str">
        <f>TEXT(MID(Sales_Transactions[[#This Row],[Order Date]],2,5),"yyy/m")</f>
        <v>2010/2</v>
      </c>
      <c r="I2775" t="s">
        <v>78</v>
      </c>
      <c r="J2775">
        <f t="shared" si="258"/>
        <v>3</v>
      </c>
      <c r="K2775" s="2">
        <v>46</v>
      </c>
      <c r="L2775" s="3">
        <v>161.28</v>
      </c>
      <c r="M2775" s="4">
        <v>0.01</v>
      </c>
      <c r="N2775" s="5" t="s">
        <v>23</v>
      </c>
      <c r="O2775" s="3">
        <v>56.73</v>
      </c>
      <c r="P2775" s="3">
        <v>3.49</v>
      </c>
      <c r="Q2775" s="3">
        <v>0.76</v>
      </c>
      <c r="R2775" s="5" t="s">
        <v>1378</v>
      </c>
      <c r="S2775" s="5" t="s">
        <v>2678</v>
      </c>
      <c r="T2775" s="5" t="str">
        <f t="shared" si="259"/>
        <v>Alex Grayson</v>
      </c>
      <c r="U2775" t="s">
        <v>855</v>
      </c>
      <c r="V2775" s="5" t="s">
        <v>37</v>
      </c>
      <c r="W2775" s="5" t="s">
        <v>28</v>
      </c>
      <c r="X2775" s="5" t="s">
        <v>82</v>
      </c>
      <c r="Y2775" s="5" t="s">
        <v>2248</v>
      </c>
      <c r="Z2775" s="5" t="s">
        <v>84</v>
      </c>
      <c r="AA2775" s="4">
        <v>0.39</v>
      </c>
      <c r="AB2775" s="1">
        <v>40234</v>
      </c>
      <c r="AC2775" s="1">
        <v>26045</v>
      </c>
      <c r="AD2775">
        <f t="shared" si="260"/>
        <v>2</v>
      </c>
      <c r="AE2775">
        <f t="shared" ca="1" si="261"/>
        <v>53</v>
      </c>
      <c r="AF2775" t="str">
        <f t="shared" ca="1" si="262"/>
        <v>18-64</v>
      </c>
      <c r="AG2775" s="3">
        <f t="shared" si="263"/>
        <v>9.2383717391304354E-2</v>
      </c>
      <c r="AH2775" t="str">
        <f>_xlfn.IFNA(VLOOKUP(Sales_Transactions[[#This Row],[Order ID]],Returned_Items[#All],2,FALSE),"Not Returned")</f>
        <v>Not Returned</v>
      </c>
    </row>
    <row r="2776" spans="1:34" x14ac:dyDescent="0.25">
      <c r="A2776">
        <v>42884</v>
      </c>
      <c r="C2776" t="s">
        <v>114</v>
      </c>
      <c r="D2776" s="2" t="str">
        <f>TEXT(MID(Sales_Transactions[[#This Row],[Order Date]],2,5),"d/m/yyy")</f>
        <v>12/3/2010</v>
      </c>
      <c r="E2776" s="2" t="str">
        <f>TEXT(MID(Sales_Transactions[[#This Row],[Order Date]],2,5),"d")</f>
        <v>12</v>
      </c>
      <c r="F2776" s="2" t="str">
        <f>TEXT(MID(Sales_Transactions[[#This Row],[Order Date]],2,5),"m")</f>
        <v>3</v>
      </c>
      <c r="G2776" s="2" t="str">
        <f>TEXT(MID(Sales_Transactions[[#This Row],[Order Date]],2,5),"yyy")</f>
        <v>2010</v>
      </c>
      <c r="H2776" s="2" t="str">
        <f>TEXT(MID(Sales_Transactions[[#This Row],[Order Date]],2,5),"yyy/m")</f>
        <v>2010/3</v>
      </c>
      <c r="I2776" t="s">
        <v>52</v>
      </c>
      <c r="J2776">
        <f t="shared" si="258"/>
        <v>1</v>
      </c>
      <c r="K2776" s="2">
        <v>29</v>
      </c>
      <c r="L2776" s="3">
        <v>12098.87</v>
      </c>
      <c r="M2776" s="4">
        <v>0.04</v>
      </c>
      <c r="N2776" s="5" t="s">
        <v>34</v>
      </c>
      <c r="O2776" s="3">
        <v>-969.05</v>
      </c>
      <c r="P2776" s="3">
        <v>400.98</v>
      </c>
      <c r="Q2776" s="3">
        <v>42.52</v>
      </c>
      <c r="R2776" s="5" t="s">
        <v>24</v>
      </c>
      <c r="S2776" s="5" t="s">
        <v>2628</v>
      </c>
      <c r="T2776" s="5" t="str">
        <f t="shared" si="259"/>
        <v>Muhammed Yedwab</v>
      </c>
      <c r="U2776" t="s">
        <v>855</v>
      </c>
      <c r="V2776" s="5" t="s">
        <v>37</v>
      </c>
      <c r="W2776" s="5" t="s">
        <v>57</v>
      </c>
      <c r="X2776" s="5" t="s">
        <v>107</v>
      </c>
      <c r="Y2776" s="5" t="s">
        <v>2012</v>
      </c>
      <c r="Z2776" s="5" t="s">
        <v>106</v>
      </c>
      <c r="AA2776" s="4">
        <v>0.71</v>
      </c>
      <c r="AB2776" s="1">
        <v>40249</v>
      </c>
      <c r="AC2776" s="1">
        <v>26125</v>
      </c>
      <c r="AD2776">
        <f t="shared" si="260"/>
        <v>0</v>
      </c>
      <c r="AE2776">
        <f t="shared" ca="1" si="261"/>
        <v>53</v>
      </c>
      <c r="AF2776" t="str">
        <f t="shared" ca="1" si="262"/>
        <v>18-64</v>
      </c>
      <c r="AG2776" s="3">
        <f t="shared" si="263"/>
        <v>15.287572689655173</v>
      </c>
      <c r="AH2776" t="str">
        <f>_xlfn.IFNA(VLOOKUP(Sales_Transactions[[#This Row],[Order ID]],Returned_Items[#All],2,FALSE),"Not Returned")</f>
        <v>Not Returned</v>
      </c>
    </row>
    <row r="2777" spans="1:34" x14ac:dyDescent="0.25">
      <c r="A2777">
        <v>43302</v>
      </c>
      <c r="C2777" t="s">
        <v>2679</v>
      </c>
      <c r="D2777" s="2" t="str">
        <f>TEXT(MID(Sales_Transactions[[#This Row],[Order Date]],2,5),"d/m/yyy")</f>
        <v>23/8/2011</v>
      </c>
      <c r="E2777" s="2" t="str">
        <f>TEXT(MID(Sales_Transactions[[#This Row],[Order Date]],2,5),"d")</f>
        <v>23</v>
      </c>
      <c r="F2777" s="2" t="str">
        <f>TEXT(MID(Sales_Transactions[[#This Row],[Order Date]],2,5),"m")</f>
        <v>8</v>
      </c>
      <c r="G2777" s="2" t="str">
        <f>TEXT(MID(Sales_Transactions[[#This Row],[Order Date]],2,5),"yyy")</f>
        <v>2011</v>
      </c>
      <c r="H2777" s="2" t="str">
        <f>TEXT(MID(Sales_Transactions[[#This Row],[Order Date]],2,5),"yyy/m")</f>
        <v>2011/8</v>
      </c>
      <c r="I2777" t="s">
        <v>22</v>
      </c>
      <c r="J2777">
        <f t="shared" si="258"/>
        <v>2</v>
      </c>
      <c r="K2777" s="2">
        <v>4</v>
      </c>
      <c r="L2777" s="3">
        <v>8.8699999999999992</v>
      </c>
      <c r="M2777" s="4">
        <v>0.09</v>
      </c>
      <c r="N2777" s="5" t="s">
        <v>23</v>
      </c>
      <c r="O2777" s="3">
        <v>-5.14</v>
      </c>
      <c r="P2777" s="3">
        <v>1.95</v>
      </c>
      <c r="Q2777" s="3">
        <v>1.63</v>
      </c>
      <c r="R2777" s="5" t="s">
        <v>2652</v>
      </c>
      <c r="S2777" s="5" t="s">
        <v>2653</v>
      </c>
      <c r="T2777" s="5" t="str">
        <f t="shared" si="259"/>
        <v>Damala Kotsonis</v>
      </c>
      <c r="U2777" t="s">
        <v>855</v>
      </c>
      <c r="V2777" s="5" t="s">
        <v>47</v>
      </c>
      <c r="W2777" s="5" t="s">
        <v>28</v>
      </c>
      <c r="X2777" s="5" t="s">
        <v>124</v>
      </c>
      <c r="Y2777" s="5" t="s">
        <v>2680</v>
      </c>
      <c r="Z2777" s="5" t="s">
        <v>84</v>
      </c>
      <c r="AA2777" s="4">
        <v>0.46</v>
      </c>
      <c r="AB2777" s="1">
        <v>40787</v>
      </c>
      <c r="AC2777" s="1">
        <v>26008</v>
      </c>
      <c r="AD2777">
        <f t="shared" si="260"/>
        <v>9</v>
      </c>
      <c r="AE2777">
        <f t="shared" ca="1" si="261"/>
        <v>53</v>
      </c>
      <c r="AF2777" t="str">
        <f t="shared" ca="1" si="262"/>
        <v>18-64</v>
      </c>
      <c r="AG2777" s="3">
        <f t="shared" si="263"/>
        <v>0.89456124999999997</v>
      </c>
      <c r="AH2777" t="str">
        <f>_xlfn.IFNA(VLOOKUP(Sales_Transactions[[#This Row],[Order ID]],Returned_Items[#All],2,FALSE),"Not Returned")</f>
        <v>Not Returned</v>
      </c>
    </row>
    <row r="2778" spans="1:34" x14ac:dyDescent="0.25">
      <c r="A2778">
        <v>43460</v>
      </c>
      <c r="C2778" t="s">
        <v>757</v>
      </c>
      <c r="D2778" s="2" t="str">
        <f>TEXT(MID(Sales_Transactions[[#This Row],[Order Date]],2,5),"d/m/yyy")</f>
        <v>11/6/2012</v>
      </c>
      <c r="E2778" s="2" t="str">
        <f>TEXT(MID(Sales_Transactions[[#This Row],[Order Date]],2,5),"d")</f>
        <v>11</v>
      </c>
      <c r="F2778" s="2" t="str">
        <f>TEXT(MID(Sales_Transactions[[#This Row],[Order Date]],2,5),"m")</f>
        <v>6</v>
      </c>
      <c r="G2778" s="2" t="str">
        <f>TEXT(MID(Sales_Transactions[[#This Row],[Order Date]],2,5),"yyy")</f>
        <v>2012</v>
      </c>
      <c r="H2778" s="2" t="str">
        <f>TEXT(MID(Sales_Transactions[[#This Row],[Order Date]],2,5),"yyy/m")</f>
        <v>2012/6</v>
      </c>
      <c r="I2778" t="s">
        <v>78</v>
      </c>
      <c r="J2778">
        <f t="shared" si="258"/>
        <v>3</v>
      </c>
      <c r="K2778" s="2">
        <v>2</v>
      </c>
      <c r="L2778" s="3">
        <v>25.09</v>
      </c>
      <c r="M2778" s="4">
        <v>7.0000000000000007E-2</v>
      </c>
      <c r="N2778" s="5" t="s">
        <v>23</v>
      </c>
      <c r="O2778" s="3">
        <v>-17.600000000000001</v>
      </c>
      <c r="P2778" s="3">
        <v>8.0399999999999991</v>
      </c>
      <c r="Q2778" s="3">
        <v>8.94</v>
      </c>
      <c r="R2778" s="5" t="s">
        <v>2650</v>
      </c>
      <c r="S2778" s="5" t="s">
        <v>191</v>
      </c>
      <c r="T2778" s="5" t="str">
        <f t="shared" si="259"/>
        <v>Astrea Jones</v>
      </c>
      <c r="U2778" t="s">
        <v>855</v>
      </c>
      <c r="V2778" s="5" t="s">
        <v>47</v>
      </c>
      <c r="W2778" s="5" t="s">
        <v>28</v>
      </c>
      <c r="X2778" s="5" t="s">
        <v>41</v>
      </c>
      <c r="Y2778" s="5" t="s">
        <v>887</v>
      </c>
      <c r="Z2778" s="5" t="s">
        <v>43</v>
      </c>
      <c r="AA2778" s="4">
        <v>0.4</v>
      </c>
      <c r="AB2778" s="1">
        <v>41072</v>
      </c>
      <c r="AC2778" s="1">
        <v>11002</v>
      </c>
      <c r="AD2778">
        <f t="shared" si="260"/>
        <v>1</v>
      </c>
      <c r="AE2778">
        <f t="shared" ca="1" si="261"/>
        <v>94</v>
      </c>
      <c r="AF2778" t="str">
        <f t="shared" ca="1" si="262"/>
        <v>Over 65</v>
      </c>
      <c r="AG2778" s="3">
        <f t="shared" si="263"/>
        <v>8.4871859999999995</v>
      </c>
      <c r="AH2778" t="str">
        <f>_xlfn.IFNA(VLOOKUP(Sales_Transactions[[#This Row],[Order ID]],Returned_Items[#All],2,FALSE),"Not Returned")</f>
        <v>Not Returned</v>
      </c>
    </row>
    <row r="2779" spans="1:34" x14ac:dyDescent="0.25">
      <c r="A2779">
        <v>43972</v>
      </c>
      <c r="C2779" t="s">
        <v>774</v>
      </c>
      <c r="D2779" s="2" t="str">
        <f>TEXT(MID(Sales_Transactions[[#This Row],[Order Date]],2,5),"d/m/yyy")</f>
        <v>16/3/2010</v>
      </c>
      <c r="E2779" s="2" t="str">
        <f>TEXT(MID(Sales_Transactions[[#This Row],[Order Date]],2,5),"d")</f>
        <v>16</v>
      </c>
      <c r="F2779" s="2" t="str">
        <f>TEXT(MID(Sales_Transactions[[#This Row],[Order Date]],2,5),"m")</f>
        <v>3</v>
      </c>
      <c r="G2779" s="2" t="str">
        <f>TEXT(MID(Sales_Transactions[[#This Row],[Order Date]],2,5),"yyy")</f>
        <v>2010</v>
      </c>
      <c r="H2779" s="2" t="str">
        <f>TEXT(MID(Sales_Transactions[[#This Row],[Order Date]],2,5),"yyy/m")</f>
        <v>2010/3</v>
      </c>
      <c r="I2779" t="s">
        <v>22</v>
      </c>
      <c r="J2779">
        <f t="shared" si="258"/>
        <v>2</v>
      </c>
      <c r="K2779" s="2">
        <v>12</v>
      </c>
      <c r="L2779" s="3">
        <v>714.39099999999996</v>
      </c>
      <c r="M2779" s="4">
        <v>0</v>
      </c>
      <c r="N2779" s="5" t="s">
        <v>23</v>
      </c>
      <c r="O2779" s="3">
        <v>-62.33</v>
      </c>
      <c r="P2779" s="3">
        <v>65.989999999999995</v>
      </c>
      <c r="Q2779" s="3">
        <v>8.99</v>
      </c>
      <c r="R2779" s="5" t="s">
        <v>2479</v>
      </c>
      <c r="S2779" s="5" t="s">
        <v>2681</v>
      </c>
      <c r="T2779" s="5" t="str">
        <f t="shared" si="259"/>
        <v>Chris Cortes</v>
      </c>
      <c r="U2779" t="s">
        <v>855</v>
      </c>
      <c r="V2779" s="5" t="s">
        <v>37</v>
      </c>
      <c r="W2779" s="5" t="s">
        <v>48</v>
      </c>
      <c r="X2779" s="5" t="s">
        <v>49</v>
      </c>
      <c r="Y2779" s="5" t="s">
        <v>706</v>
      </c>
      <c r="Z2779" s="5" t="s">
        <v>43</v>
      </c>
      <c r="AA2779" s="4">
        <v>0.57999999999999996</v>
      </c>
      <c r="AB2779" s="1">
        <v>40255</v>
      </c>
      <c r="AC2779" s="1">
        <v>26250</v>
      </c>
      <c r="AD2779">
        <f t="shared" si="260"/>
        <v>2</v>
      </c>
      <c r="AE2779">
        <f t="shared" ca="1" si="261"/>
        <v>52</v>
      </c>
      <c r="AF2779" t="str">
        <f t="shared" ca="1" si="262"/>
        <v>18-64</v>
      </c>
      <c r="AG2779" s="3">
        <f t="shared" si="263"/>
        <v>6.2483333333333322</v>
      </c>
      <c r="AH2779" t="str">
        <f>_xlfn.IFNA(VLOOKUP(Sales_Transactions[[#This Row],[Order ID]],Returned_Items[#All],2,FALSE),"Not Returned")</f>
        <v>Not Returned</v>
      </c>
    </row>
    <row r="2780" spans="1:34" x14ac:dyDescent="0.25">
      <c r="A2780">
        <v>44000</v>
      </c>
      <c r="C2780" t="s">
        <v>1914</v>
      </c>
      <c r="D2780" s="2" t="str">
        <f>TEXT(MID(Sales_Transactions[[#This Row],[Order Date]],2,5),"d/m/yyy")</f>
        <v>4/10/2012</v>
      </c>
      <c r="E2780" s="2" t="str">
        <f>TEXT(MID(Sales_Transactions[[#This Row],[Order Date]],2,5),"d")</f>
        <v>4</v>
      </c>
      <c r="F2780" s="2" t="str">
        <f>TEXT(MID(Sales_Transactions[[#This Row],[Order Date]],2,5),"m")</f>
        <v>10</v>
      </c>
      <c r="G2780" s="2" t="str">
        <f>TEXT(MID(Sales_Transactions[[#This Row],[Order Date]],2,5),"yyy")</f>
        <v>2012</v>
      </c>
      <c r="H2780" s="2" t="str">
        <f>TEXT(MID(Sales_Transactions[[#This Row],[Order Date]],2,5),"yyy/m")</f>
        <v>2012/10</v>
      </c>
      <c r="I2780" t="s">
        <v>52</v>
      </c>
      <c r="J2780">
        <f t="shared" si="258"/>
        <v>1</v>
      </c>
      <c r="K2780" s="2">
        <v>15</v>
      </c>
      <c r="L2780" s="3">
        <v>502.8</v>
      </c>
      <c r="M2780" s="4">
        <v>0</v>
      </c>
      <c r="N2780" s="5" t="s">
        <v>23</v>
      </c>
      <c r="O2780" s="3">
        <v>-19.100000000000001</v>
      </c>
      <c r="P2780" s="3">
        <v>30.98</v>
      </c>
      <c r="Q2780" s="3">
        <v>19.510000000000002</v>
      </c>
      <c r="R2780" s="5" t="s">
        <v>967</v>
      </c>
      <c r="S2780" s="5" t="s">
        <v>2641</v>
      </c>
      <c r="T2780" s="5" t="str">
        <f t="shared" si="259"/>
        <v>Dan Campbell</v>
      </c>
      <c r="U2780" t="s">
        <v>855</v>
      </c>
      <c r="V2780" s="5" t="s">
        <v>27</v>
      </c>
      <c r="W2780" s="5" t="s">
        <v>28</v>
      </c>
      <c r="X2780" s="5" t="s">
        <v>98</v>
      </c>
      <c r="Y2780" s="5" t="s">
        <v>2682</v>
      </c>
      <c r="Z2780" s="5" t="s">
        <v>43</v>
      </c>
      <c r="AA2780" s="4">
        <v>0.36</v>
      </c>
      <c r="AB2780" s="1">
        <v>41186</v>
      </c>
      <c r="AC2780" s="1">
        <v>26249</v>
      </c>
      <c r="AD2780">
        <f t="shared" si="260"/>
        <v>0</v>
      </c>
      <c r="AE2780">
        <f t="shared" ca="1" si="261"/>
        <v>52</v>
      </c>
      <c r="AF2780" t="str">
        <f t="shared" ca="1" si="262"/>
        <v>18-64</v>
      </c>
      <c r="AG2780" s="3">
        <f t="shared" si="263"/>
        <v>3.3660000000000001</v>
      </c>
      <c r="AH2780" t="str">
        <f>_xlfn.IFNA(VLOOKUP(Sales_Transactions[[#This Row],[Order ID]],Returned_Items[#All],2,FALSE),"Not Returned")</f>
        <v>Not Returned</v>
      </c>
    </row>
    <row r="2781" spans="1:34" x14ac:dyDescent="0.25">
      <c r="A2781">
        <v>46177</v>
      </c>
      <c r="C2781" t="s">
        <v>426</v>
      </c>
      <c r="D2781" s="2" t="str">
        <f>TEXT(MID(Sales_Transactions[[#This Row],[Order Date]],2,5),"d/m/yyy")</f>
        <v>5/12/2010</v>
      </c>
      <c r="E2781" s="2" t="str">
        <f>TEXT(MID(Sales_Transactions[[#This Row],[Order Date]],2,5),"d")</f>
        <v>5</v>
      </c>
      <c r="F2781" s="2" t="str">
        <f>TEXT(MID(Sales_Transactions[[#This Row],[Order Date]],2,5),"m")</f>
        <v>12</v>
      </c>
      <c r="G2781" s="2" t="str">
        <f>TEXT(MID(Sales_Transactions[[#This Row],[Order Date]],2,5),"yyy")</f>
        <v>2010</v>
      </c>
      <c r="H2781" s="2" t="str">
        <f>TEXT(MID(Sales_Transactions[[#This Row],[Order Date]],2,5),"yyy/m")</f>
        <v>2010/12</v>
      </c>
      <c r="I2781" t="s">
        <v>22</v>
      </c>
      <c r="J2781">
        <f t="shared" si="258"/>
        <v>2</v>
      </c>
      <c r="K2781" s="2">
        <v>33</v>
      </c>
      <c r="L2781" s="3">
        <v>468.46</v>
      </c>
      <c r="M2781" s="4">
        <v>0.01</v>
      </c>
      <c r="N2781" s="5" t="s">
        <v>23</v>
      </c>
      <c r="O2781" s="3">
        <v>-292.7</v>
      </c>
      <c r="P2781" s="3">
        <v>12.99</v>
      </c>
      <c r="Q2781" s="3">
        <v>14.37</v>
      </c>
      <c r="R2781" s="5" t="s">
        <v>454</v>
      </c>
      <c r="S2781" s="5" t="s">
        <v>1411</v>
      </c>
      <c r="T2781" s="5" t="str">
        <f t="shared" si="259"/>
        <v>Rick Duston</v>
      </c>
      <c r="U2781" t="s">
        <v>855</v>
      </c>
      <c r="V2781" s="5" t="s">
        <v>47</v>
      </c>
      <c r="W2781" s="5" t="s">
        <v>57</v>
      </c>
      <c r="X2781" s="5" t="s">
        <v>58</v>
      </c>
      <c r="Y2781" s="5" t="s">
        <v>2001</v>
      </c>
      <c r="Z2781" s="5" t="s">
        <v>31</v>
      </c>
      <c r="AA2781" s="4">
        <v>0.73</v>
      </c>
      <c r="AB2781" s="1">
        <v>40517</v>
      </c>
      <c r="AC2781" s="1">
        <v>25882</v>
      </c>
      <c r="AD2781">
        <f t="shared" si="260"/>
        <v>0</v>
      </c>
      <c r="AE2781">
        <f t="shared" ca="1" si="261"/>
        <v>53</v>
      </c>
      <c r="AF2781" t="str">
        <f t="shared" ca="1" si="262"/>
        <v>18-64</v>
      </c>
      <c r="AG2781" s="3">
        <f t="shared" si="263"/>
        <v>0.8290515454545454</v>
      </c>
      <c r="AH2781" t="str">
        <f>_xlfn.IFNA(VLOOKUP(Sales_Transactions[[#This Row],[Order ID]],Returned_Items[#All],2,FALSE),"Not Returned")</f>
        <v>Not Returned</v>
      </c>
    </row>
    <row r="2782" spans="1:34" x14ac:dyDescent="0.25">
      <c r="A2782">
        <v>48226</v>
      </c>
      <c r="C2782" t="s">
        <v>480</v>
      </c>
      <c r="D2782" s="2" t="str">
        <f>TEXT(MID(Sales_Transactions[[#This Row],[Order Date]],2,5),"d/m/yyy")</f>
        <v>6/1/2009</v>
      </c>
      <c r="E2782" s="2" t="str">
        <f>TEXT(MID(Sales_Transactions[[#This Row],[Order Date]],2,5),"d")</f>
        <v>6</v>
      </c>
      <c r="F2782" s="2" t="str">
        <f>TEXT(MID(Sales_Transactions[[#This Row],[Order Date]],2,5),"m")</f>
        <v>1</v>
      </c>
      <c r="G2782" s="2" t="str">
        <f>TEXT(MID(Sales_Transactions[[#This Row],[Order Date]],2,5),"yyy")</f>
        <v>2009</v>
      </c>
      <c r="H2782" s="2" t="str">
        <f>TEXT(MID(Sales_Transactions[[#This Row],[Order Date]],2,5),"yyy/m")</f>
        <v>2009/1</v>
      </c>
      <c r="I2782" t="s">
        <v>22</v>
      </c>
      <c r="J2782">
        <f t="shared" si="258"/>
        <v>2</v>
      </c>
      <c r="K2782" s="2">
        <v>23</v>
      </c>
      <c r="L2782" s="3">
        <v>2357.4499999999998</v>
      </c>
      <c r="M2782" s="4">
        <v>0.02</v>
      </c>
      <c r="N2782" s="5" t="s">
        <v>34</v>
      </c>
      <c r="O2782" s="3">
        <v>-108.8</v>
      </c>
      <c r="P2782" s="3">
        <v>100.98</v>
      </c>
      <c r="Q2782" s="3">
        <v>35.840000000000003</v>
      </c>
      <c r="R2782" s="5" t="s">
        <v>2609</v>
      </c>
      <c r="S2782" s="5" t="s">
        <v>2672</v>
      </c>
      <c r="T2782" s="5" t="str">
        <f t="shared" si="259"/>
        <v>Corey Roper</v>
      </c>
      <c r="U2782" t="s">
        <v>855</v>
      </c>
      <c r="V2782" s="5" t="s">
        <v>27</v>
      </c>
      <c r="W2782" s="5" t="s">
        <v>57</v>
      </c>
      <c r="X2782" s="5" t="s">
        <v>104</v>
      </c>
      <c r="Y2782" s="5" t="s">
        <v>1198</v>
      </c>
      <c r="Z2782" s="5" t="s">
        <v>106</v>
      </c>
      <c r="AA2782" s="4">
        <v>0.62</v>
      </c>
      <c r="AB2782" s="1">
        <v>39819</v>
      </c>
      <c r="AC2782" s="1">
        <v>25769</v>
      </c>
      <c r="AD2782">
        <f t="shared" si="260"/>
        <v>0</v>
      </c>
      <c r="AE2782">
        <f t="shared" ca="1" si="261"/>
        <v>54</v>
      </c>
      <c r="AF2782" t="str">
        <f t="shared" ca="1" si="262"/>
        <v>18-64</v>
      </c>
      <c r="AG2782" s="3">
        <f t="shared" si="263"/>
        <v>5.9478175652173908</v>
      </c>
      <c r="AH2782" t="str">
        <f>_xlfn.IFNA(VLOOKUP(Sales_Transactions[[#This Row],[Order ID]],Returned_Items[#All],2,FALSE),"Not Returned")</f>
        <v>Not Returned</v>
      </c>
    </row>
    <row r="2783" spans="1:34" x14ac:dyDescent="0.25">
      <c r="A2783">
        <v>48455</v>
      </c>
      <c r="C2783" t="s">
        <v>2683</v>
      </c>
      <c r="D2783" s="2" t="str">
        <f>TEXT(MID(Sales_Transactions[[#This Row],[Order Date]],2,5),"d/m/yyy")</f>
        <v>2/6/2009</v>
      </c>
      <c r="E2783" s="2" t="str">
        <f>TEXT(MID(Sales_Transactions[[#This Row],[Order Date]],2,5),"d")</f>
        <v>2</v>
      </c>
      <c r="F2783" s="2" t="str">
        <f>TEXT(MID(Sales_Transactions[[#This Row],[Order Date]],2,5),"m")</f>
        <v>6</v>
      </c>
      <c r="G2783" s="2" t="str">
        <f>TEXT(MID(Sales_Transactions[[#This Row],[Order Date]],2,5),"yyy")</f>
        <v>2009</v>
      </c>
      <c r="H2783" s="2" t="str">
        <f>TEXT(MID(Sales_Transactions[[#This Row],[Order Date]],2,5),"yyy/m")</f>
        <v>2009/6</v>
      </c>
      <c r="I2783" t="s">
        <v>101</v>
      </c>
      <c r="J2783">
        <f t="shared" si="258"/>
        <v>1</v>
      </c>
      <c r="K2783" s="2">
        <v>34</v>
      </c>
      <c r="L2783" s="3">
        <v>817.53</v>
      </c>
      <c r="M2783" s="4">
        <v>0.03</v>
      </c>
      <c r="N2783" s="5" t="s">
        <v>23</v>
      </c>
      <c r="O2783" s="3">
        <v>76.63</v>
      </c>
      <c r="P2783" s="3">
        <v>22.84</v>
      </c>
      <c r="Q2783" s="3">
        <v>11.54</v>
      </c>
      <c r="R2783" s="5" t="s">
        <v>2433</v>
      </c>
      <c r="S2783" s="5" t="s">
        <v>2434</v>
      </c>
      <c r="T2783" s="5" t="str">
        <f t="shared" si="259"/>
        <v>Amy Cox</v>
      </c>
      <c r="U2783" t="s">
        <v>855</v>
      </c>
      <c r="V2783" s="5" t="s">
        <v>27</v>
      </c>
      <c r="W2783" s="5" t="s">
        <v>28</v>
      </c>
      <c r="X2783" s="5" t="s">
        <v>75</v>
      </c>
      <c r="Y2783" s="5" t="s">
        <v>2684</v>
      </c>
      <c r="Z2783" s="5" t="s">
        <v>43</v>
      </c>
      <c r="AA2783" s="4">
        <v>0.39</v>
      </c>
      <c r="AB2783" s="1">
        <v>39967</v>
      </c>
      <c r="AC2783" s="1">
        <v>26017</v>
      </c>
      <c r="AD2783">
        <f t="shared" si="260"/>
        <v>1</v>
      </c>
      <c r="AE2783">
        <f t="shared" ca="1" si="261"/>
        <v>53</v>
      </c>
      <c r="AF2783" t="str">
        <f t="shared" ca="1" si="262"/>
        <v>18-64</v>
      </c>
      <c r="AG2783" s="3">
        <f t="shared" si="263"/>
        <v>1.0109749411764706</v>
      </c>
      <c r="AH2783" t="str">
        <f>_xlfn.IFNA(VLOOKUP(Sales_Transactions[[#This Row],[Order ID]],Returned_Items[#All],2,FALSE),"Not Returned")</f>
        <v>Not Returned</v>
      </c>
    </row>
    <row r="2784" spans="1:34" x14ac:dyDescent="0.25">
      <c r="A2784">
        <v>48929</v>
      </c>
      <c r="C2784" t="s">
        <v>2685</v>
      </c>
      <c r="D2784" s="2" t="str">
        <f>TEXT(MID(Sales_Transactions[[#This Row],[Order Date]],2,5),"d/m/yyy")</f>
        <v>22/10/2009</v>
      </c>
      <c r="E2784" s="2" t="str">
        <f>TEXT(MID(Sales_Transactions[[#This Row],[Order Date]],2,5),"d")</f>
        <v>22</v>
      </c>
      <c r="F2784" s="2" t="str">
        <f>TEXT(MID(Sales_Transactions[[#This Row],[Order Date]],2,5),"m")</f>
        <v>10</v>
      </c>
      <c r="G2784" s="2" t="str">
        <f>TEXT(MID(Sales_Transactions[[#This Row],[Order Date]],2,5),"yyy")</f>
        <v>2009</v>
      </c>
      <c r="H2784" s="2" t="str">
        <f>TEXT(MID(Sales_Transactions[[#This Row],[Order Date]],2,5),"yyy/m")</f>
        <v>2009/10</v>
      </c>
      <c r="I2784" t="s">
        <v>33</v>
      </c>
      <c r="J2784">
        <f t="shared" si="258"/>
        <v>4</v>
      </c>
      <c r="K2784" s="2">
        <v>1</v>
      </c>
      <c r="L2784" s="3">
        <v>55.43</v>
      </c>
      <c r="M2784" s="4">
        <v>0.01</v>
      </c>
      <c r="N2784" s="5" t="s">
        <v>23</v>
      </c>
      <c r="O2784" s="3">
        <v>-48.91</v>
      </c>
      <c r="P2784" s="3">
        <v>35.44</v>
      </c>
      <c r="Q2784" s="3">
        <v>19.989999999999998</v>
      </c>
      <c r="R2784" s="5" t="s">
        <v>2686</v>
      </c>
      <c r="S2784" s="5" t="s">
        <v>2687</v>
      </c>
      <c r="T2784" s="5" t="str">
        <f t="shared" si="259"/>
        <v>Sara Luxemburg</v>
      </c>
      <c r="U2784" t="s">
        <v>855</v>
      </c>
      <c r="V2784" s="5" t="s">
        <v>27</v>
      </c>
      <c r="W2784" s="5" t="s">
        <v>28</v>
      </c>
      <c r="X2784" s="5" t="s">
        <v>75</v>
      </c>
      <c r="Y2784" s="5" t="s">
        <v>2688</v>
      </c>
      <c r="Z2784" s="5" t="s">
        <v>43</v>
      </c>
      <c r="AA2784" s="4">
        <v>0.38</v>
      </c>
      <c r="AB2784" s="1">
        <v>40109</v>
      </c>
      <c r="AC2784" s="1">
        <v>26135</v>
      </c>
      <c r="AD2784">
        <f t="shared" si="260"/>
        <v>1</v>
      </c>
      <c r="AE2784">
        <f t="shared" ca="1" si="261"/>
        <v>53</v>
      </c>
      <c r="AF2784" t="str">
        <f t="shared" ca="1" si="262"/>
        <v>18-64</v>
      </c>
      <c r="AG2784" s="3">
        <f t="shared" si="263"/>
        <v>55.426456000000002</v>
      </c>
      <c r="AH2784" t="str">
        <f>_xlfn.IFNA(VLOOKUP(Sales_Transactions[[#This Row],[Order ID]],Returned_Items[#All],2,FALSE),"Not Returned")</f>
        <v>Not Returned</v>
      </c>
    </row>
    <row r="2785" spans="1:34" x14ac:dyDescent="0.25">
      <c r="A2785">
        <v>48994</v>
      </c>
      <c r="C2785" t="s">
        <v>1630</v>
      </c>
      <c r="D2785" s="2" t="str">
        <f>TEXT(MID(Sales_Transactions[[#This Row],[Order Date]],2,5),"d/m/yyy")</f>
        <v>22/10/2010</v>
      </c>
      <c r="E2785" s="2" t="str">
        <f>TEXT(MID(Sales_Transactions[[#This Row],[Order Date]],2,5),"d")</f>
        <v>22</v>
      </c>
      <c r="F2785" s="2" t="str">
        <f>TEXT(MID(Sales_Transactions[[#This Row],[Order Date]],2,5),"m")</f>
        <v>10</v>
      </c>
      <c r="G2785" s="2" t="str">
        <f>TEXT(MID(Sales_Transactions[[#This Row],[Order Date]],2,5),"yyy")</f>
        <v>2010</v>
      </c>
      <c r="H2785" s="2" t="str">
        <f>TEXT(MID(Sales_Transactions[[#This Row],[Order Date]],2,5),"yyy/m")</f>
        <v>2010/10</v>
      </c>
      <c r="I2785" t="s">
        <v>52</v>
      </c>
      <c r="J2785">
        <f t="shared" si="258"/>
        <v>1</v>
      </c>
      <c r="K2785" s="2">
        <v>6</v>
      </c>
      <c r="L2785" s="3">
        <v>1086.3900000000001</v>
      </c>
      <c r="M2785" s="4">
        <v>0.03</v>
      </c>
      <c r="N2785" s="5" t="s">
        <v>23</v>
      </c>
      <c r="O2785" s="3">
        <v>-311.23</v>
      </c>
      <c r="P2785" s="3">
        <v>167.27</v>
      </c>
      <c r="Q2785" s="3">
        <v>35</v>
      </c>
      <c r="R2785" s="5" t="s">
        <v>2660</v>
      </c>
      <c r="S2785" s="5" t="s">
        <v>2661</v>
      </c>
      <c r="T2785" s="5" t="str">
        <f t="shared" si="259"/>
        <v>Christy Brittain</v>
      </c>
      <c r="U2785" t="s">
        <v>855</v>
      </c>
      <c r="V2785" s="5" t="s">
        <v>37</v>
      </c>
      <c r="W2785" s="5" t="s">
        <v>28</v>
      </c>
      <c r="X2785" s="5" t="s">
        <v>29</v>
      </c>
      <c r="Y2785" s="5" t="s">
        <v>1720</v>
      </c>
      <c r="Z2785" s="5" t="s">
        <v>31</v>
      </c>
      <c r="AA2785" s="4">
        <v>0.85</v>
      </c>
      <c r="AB2785" s="1">
        <v>40475</v>
      </c>
      <c r="AC2785" s="1">
        <v>26086</v>
      </c>
      <c r="AD2785">
        <f t="shared" si="260"/>
        <v>2</v>
      </c>
      <c r="AE2785">
        <f t="shared" ca="1" si="261"/>
        <v>53</v>
      </c>
      <c r="AF2785" t="str">
        <f t="shared" ca="1" si="262"/>
        <v>18-64</v>
      </c>
      <c r="AG2785" s="3">
        <f t="shared" si="263"/>
        <v>33.703303166666664</v>
      </c>
      <c r="AH2785" t="str">
        <f>_xlfn.IFNA(VLOOKUP(Sales_Transactions[[#This Row],[Order ID]],Returned_Items[#All],2,FALSE),"Not Returned")</f>
        <v>Not Returned</v>
      </c>
    </row>
    <row r="2786" spans="1:34" x14ac:dyDescent="0.25">
      <c r="A2786">
        <v>51111</v>
      </c>
      <c r="C2786" t="s">
        <v>2689</v>
      </c>
      <c r="D2786" s="2" t="str">
        <f>TEXT(MID(Sales_Transactions[[#This Row],[Order Date]],2,5),"d/m/yyy")</f>
        <v>9/2/2012</v>
      </c>
      <c r="E2786" s="2" t="str">
        <f>TEXT(MID(Sales_Transactions[[#This Row],[Order Date]],2,5),"d")</f>
        <v>9</v>
      </c>
      <c r="F2786" s="2" t="str">
        <f>TEXT(MID(Sales_Transactions[[#This Row],[Order Date]],2,5),"m")</f>
        <v>2</v>
      </c>
      <c r="G2786" s="2" t="str">
        <f>TEXT(MID(Sales_Transactions[[#This Row],[Order Date]],2,5),"yyy")</f>
        <v>2012</v>
      </c>
      <c r="H2786" s="2" t="str">
        <f>TEXT(MID(Sales_Transactions[[#This Row],[Order Date]],2,5),"yyy/m")</f>
        <v>2012/2</v>
      </c>
      <c r="I2786" t="s">
        <v>52</v>
      </c>
      <c r="J2786">
        <f t="shared" si="258"/>
        <v>1</v>
      </c>
      <c r="K2786" s="2">
        <v>1</v>
      </c>
      <c r="L2786" s="3">
        <v>61.097999999999999</v>
      </c>
      <c r="M2786" s="4">
        <v>0.02</v>
      </c>
      <c r="N2786" s="5" t="s">
        <v>23</v>
      </c>
      <c r="O2786" s="3">
        <v>-257.72000000000003</v>
      </c>
      <c r="P2786" s="3">
        <v>65.989999999999995</v>
      </c>
      <c r="Q2786" s="3">
        <v>5.92</v>
      </c>
      <c r="R2786" s="5" t="s">
        <v>2623</v>
      </c>
      <c r="S2786" s="5" t="s">
        <v>2690</v>
      </c>
      <c r="T2786" s="5" t="str">
        <f t="shared" si="259"/>
        <v>Eric Murdock</v>
      </c>
      <c r="U2786" t="s">
        <v>855</v>
      </c>
      <c r="V2786" s="5" t="s">
        <v>74</v>
      </c>
      <c r="W2786" s="5" t="s">
        <v>48</v>
      </c>
      <c r="X2786" s="5" t="s">
        <v>49</v>
      </c>
      <c r="Y2786" s="5" t="s">
        <v>583</v>
      </c>
      <c r="Z2786" s="5" t="s">
        <v>43</v>
      </c>
      <c r="AA2786" s="4">
        <v>0.55000000000000004</v>
      </c>
      <c r="AB2786" s="1">
        <v>40950</v>
      </c>
      <c r="AC2786" s="1">
        <v>25570</v>
      </c>
      <c r="AD2786">
        <f t="shared" si="260"/>
        <v>2</v>
      </c>
      <c r="AE2786">
        <f t="shared" ca="1" si="261"/>
        <v>54</v>
      </c>
      <c r="AF2786" t="str">
        <f t="shared" ca="1" si="262"/>
        <v>18-64</v>
      </c>
      <c r="AG2786" s="3">
        <f t="shared" si="263"/>
        <v>71.896801999999994</v>
      </c>
      <c r="AH2786" t="str">
        <f>_xlfn.IFNA(VLOOKUP(Sales_Transactions[[#This Row],[Order ID]],Returned_Items[#All],2,FALSE),"Not Returned")</f>
        <v>Not Returned</v>
      </c>
    </row>
    <row r="2787" spans="1:34" x14ac:dyDescent="0.25">
      <c r="A2787">
        <v>55425</v>
      </c>
      <c r="C2787" t="s">
        <v>2513</v>
      </c>
      <c r="D2787" s="2" t="str">
        <f>TEXT(MID(Sales_Transactions[[#This Row],[Order Date]],2,5),"d/m/yyy")</f>
        <v>1/11/2011</v>
      </c>
      <c r="E2787" s="2" t="str">
        <f>TEXT(MID(Sales_Transactions[[#This Row],[Order Date]],2,5),"d")</f>
        <v>1</v>
      </c>
      <c r="F2787" s="2" t="str">
        <f>TEXT(MID(Sales_Transactions[[#This Row],[Order Date]],2,5),"m")</f>
        <v>11</v>
      </c>
      <c r="G2787" s="2" t="str">
        <f>TEXT(MID(Sales_Transactions[[#This Row],[Order Date]],2,5),"yyy")</f>
        <v>2011</v>
      </c>
      <c r="H2787" s="2" t="str">
        <f>TEXT(MID(Sales_Transactions[[#This Row],[Order Date]],2,5),"yyy/m")</f>
        <v>2011/11</v>
      </c>
      <c r="I2787" t="s">
        <v>101</v>
      </c>
      <c r="J2787">
        <f t="shared" si="258"/>
        <v>1</v>
      </c>
      <c r="K2787" s="2">
        <v>42</v>
      </c>
      <c r="L2787" s="3">
        <v>4373.8535000000002</v>
      </c>
      <c r="M2787" s="4">
        <v>0.04</v>
      </c>
      <c r="N2787" s="5" t="s">
        <v>67</v>
      </c>
      <c r="O2787" s="3">
        <v>963.68</v>
      </c>
      <c r="P2787" s="3">
        <v>125.99</v>
      </c>
      <c r="Q2787" s="3">
        <v>7.69</v>
      </c>
      <c r="R2787" s="5" t="s">
        <v>980</v>
      </c>
      <c r="S2787" s="5" t="s">
        <v>1251</v>
      </c>
      <c r="T2787" s="5" t="str">
        <f t="shared" si="259"/>
        <v>Paul Knutson</v>
      </c>
      <c r="U2787" t="s">
        <v>855</v>
      </c>
      <c r="V2787" s="5" t="s">
        <v>47</v>
      </c>
      <c r="W2787" s="5" t="s">
        <v>48</v>
      </c>
      <c r="X2787" s="5" t="s">
        <v>49</v>
      </c>
      <c r="Y2787" s="5" t="s">
        <v>1468</v>
      </c>
      <c r="Z2787" s="5" t="s">
        <v>43</v>
      </c>
      <c r="AA2787" s="4">
        <v>0.59</v>
      </c>
      <c r="AB2787" s="1">
        <v>40849</v>
      </c>
      <c r="AC2787" s="1">
        <v>25624</v>
      </c>
      <c r="AD2787">
        <f t="shared" si="260"/>
        <v>1</v>
      </c>
      <c r="AE2787">
        <f t="shared" ca="1" si="261"/>
        <v>54</v>
      </c>
      <c r="AF2787" t="str">
        <f t="shared" ca="1" si="262"/>
        <v>18-64</v>
      </c>
      <c r="AG2787" s="3">
        <f t="shared" si="263"/>
        <v>3.1816572380952381</v>
      </c>
      <c r="AH2787" t="str">
        <f>_xlfn.IFNA(VLOOKUP(Sales_Transactions[[#This Row],[Order ID]],Returned_Items[#All],2,FALSE),"Not Returned")</f>
        <v>Not Returned</v>
      </c>
    </row>
    <row r="2788" spans="1:34" x14ac:dyDescent="0.25">
      <c r="A2788">
        <v>55815</v>
      </c>
      <c r="C2788" t="s">
        <v>1851</v>
      </c>
      <c r="D2788" s="2" t="str">
        <f>TEXT(MID(Sales_Transactions[[#This Row],[Order Date]],2,5),"d/m/yyy")</f>
        <v>13/1/2011</v>
      </c>
      <c r="E2788" s="2" t="str">
        <f>TEXT(MID(Sales_Transactions[[#This Row],[Order Date]],2,5),"d")</f>
        <v>13</v>
      </c>
      <c r="F2788" s="2" t="str">
        <f>TEXT(MID(Sales_Transactions[[#This Row],[Order Date]],2,5),"m")</f>
        <v>1</v>
      </c>
      <c r="G2788" s="2" t="str">
        <f>TEXT(MID(Sales_Transactions[[#This Row],[Order Date]],2,5),"yyy")</f>
        <v>2011</v>
      </c>
      <c r="H2788" s="2" t="str">
        <f>TEXT(MID(Sales_Transactions[[#This Row],[Order Date]],2,5),"yyy/m")</f>
        <v>2011/1</v>
      </c>
      <c r="I2788" t="s">
        <v>33</v>
      </c>
      <c r="J2788">
        <f t="shared" si="258"/>
        <v>4</v>
      </c>
      <c r="K2788" s="2">
        <v>28</v>
      </c>
      <c r="L2788" s="3">
        <v>2860.19</v>
      </c>
      <c r="M2788" s="4">
        <v>0.04</v>
      </c>
      <c r="N2788" s="5" t="s">
        <v>67</v>
      </c>
      <c r="O2788" s="3">
        <v>458.4</v>
      </c>
      <c r="P2788" s="3">
        <v>105.29</v>
      </c>
      <c r="Q2788" s="3">
        <v>10.119999999999999</v>
      </c>
      <c r="R2788" s="5" t="s">
        <v>2388</v>
      </c>
      <c r="S2788" s="5" t="s">
        <v>2665</v>
      </c>
      <c r="T2788" s="5" t="str">
        <f t="shared" si="259"/>
        <v>Cynthia Voltz</v>
      </c>
      <c r="U2788" t="s">
        <v>855</v>
      </c>
      <c r="V2788" s="5" t="s">
        <v>47</v>
      </c>
      <c r="W2788" s="5" t="s">
        <v>57</v>
      </c>
      <c r="X2788" s="5" t="s">
        <v>58</v>
      </c>
      <c r="Y2788" s="5" t="s">
        <v>2691</v>
      </c>
      <c r="Z2788" s="5" t="s">
        <v>31</v>
      </c>
      <c r="AA2788" s="4">
        <v>0.79</v>
      </c>
      <c r="AB2788" s="1">
        <v>40557</v>
      </c>
      <c r="AC2788" s="1">
        <v>25846</v>
      </c>
      <c r="AD2788">
        <f t="shared" si="260"/>
        <v>1</v>
      </c>
      <c r="AE2788">
        <f t="shared" ca="1" si="261"/>
        <v>53</v>
      </c>
      <c r="AF2788" t="str">
        <f t="shared" ca="1" si="262"/>
        <v>18-64</v>
      </c>
      <c r="AG2788" s="3">
        <f t="shared" si="263"/>
        <v>4.1202815714285723</v>
      </c>
      <c r="AH2788" t="str">
        <f>_xlfn.IFNA(VLOOKUP(Sales_Transactions[[#This Row],[Order ID]],Returned_Items[#All],2,FALSE),"Not Returned")</f>
        <v>Not Returned</v>
      </c>
    </row>
    <row r="2789" spans="1:34" x14ac:dyDescent="0.25">
      <c r="A2789">
        <v>55940</v>
      </c>
      <c r="C2789" t="s">
        <v>1335</v>
      </c>
      <c r="D2789" s="2" t="str">
        <f>TEXT(MID(Sales_Transactions[[#This Row],[Order Date]],2,5),"d/m/yyy")</f>
        <v>29/4/2009</v>
      </c>
      <c r="E2789" s="2" t="str">
        <f>TEXT(MID(Sales_Transactions[[#This Row],[Order Date]],2,5),"d")</f>
        <v>29</v>
      </c>
      <c r="F2789" s="2" t="str">
        <f>TEXT(MID(Sales_Transactions[[#This Row],[Order Date]],2,5),"m")</f>
        <v>4</v>
      </c>
      <c r="G2789" s="2" t="str">
        <f>TEXT(MID(Sales_Transactions[[#This Row],[Order Date]],2,5),"yyy")</f>
        <v>2009</v>
      </c>
      <c r="H2789" s="2" t="str">
        <f>TEXT(MID(Sales_Transactions[[#This Row],[Order Date]],2,5),"yyy/m")</f>
        <v>2009/4</v>
      </c>
      <c r="I2789" t="s">
        <v>52</v>
      </c>
      <c r="J2789">
        <f t="shared" si="258"/>
        <v>1</v>
      </c>
      <c r="K2789" s="2">
        <v>29</v>
      </c>
      <c r="L2789" s="3">
        <v>2925.78</v>
      </c>
      <c r="M2789" s="4">
        <v>0.03</v>
      </c>
      <c r="N2789" s="5" t="s">
        <v>23</v>
      </c>
      <c r="O2789" s="3">
        <v>1041.29</v>
      </c>
      <c r="P2789" s="3">
        <v>100.98</v>
      </c>
      <c r="Q2789" s="3">
        <v>7.18</v>
      </c>
      <c r="R2789" s="5" t="s">
        <v>2013</v>
      </c>
      <c r="S2789" s="5" t="s">
        <v>2444</v>
      </c>
      <c r="T2789" s="5" t="str">
        <f t="shared" si="259"/>
        <v>Janet Martin</v>
      </c>
      <c r="U2789" t="s">
        <v>855</v>
      </c>
      <c r="V2789" s="5" t="s">
        <v>47</v>
      </c>
      <c r="W2789" s="5" t="s">
        <v>48</v>
      </c>
      <c r="X2789" s="5" t="s">
        <v>87</v>
      </c>
      <c r="Y2789" s="5" t="s">
        <v>1087</v>
      </c>
      <c r="Z2789" s="5" t="s">
        <v>43</v>
      </c>
      <c r="AA2789" s="4">
        <v>0.4</v>
      </c>
      <c r="AB2789" s="1">
        <v>39933</v>
      </c>
      <c r="AC2789" s="1">
        <v>25763</v>
      </c>
      <c r="AD2789">
        <f t="shared" si="260"/>
        <v>1</v>
      </c>
      <c r="AE2789">
        <f t="shared" ca="1" si="261"/>
        <v>54</v>
      </c>
      <c r="AF2789" t="str">
        <f t="shared" ca="1" si="262"/>
        <v>18-64</v>
      </c>
      <c r="AG2789" s="3">
        <f t="shared" si="263"/>
        <v>3.7286105517241377</v>
      </c>
      <c r="AH2789" t="str">
        <f>_xlfn.IFNA(VLOOKUP(Sales_Transactions[[#This Row],[Order ID]],Returned_Items[#All],2,FALSE),"Not Returned")</f>
        <v>Not Returned</v>
      </c>
    </row>
    <row r="2790" spans="1:34" x14ac:dyDescent="0.25">
      <c r="A2790">
        <v>56166</v>
      </c>
      <c r="C2790" t="s">
        <v>488</v>
      </c>
      <c r="D2790" s="2" t="str">
        <f>TEXT(MID(Sales_Transactions[[#This Row],[Order Date]],2,5),"d/m/yyy")</f>
        <v>4/8/2010</v>
      </c>
      <c r="E2790" s="2" t="str">
        <f>TEXT(MID(Sales_Transactions[[#This Row],[Order Date]],2,5),"d")</f>
        <v>4</v>
      </c>
      <c r="F2790" s="2" t="str">
        <f>TEXT(MID(Sales_Transactions[[#This Row],[Order Date]],2,5),"m")</f>
        <v>8</v>
      </c>
      <c r="G2790" s="2" t="str">
        <f>TEXT(MID(Sales_Transactions[[#This Row],[Order Date]],2,5),"yyy")</f>
        <v>2010</v>
      </c>
      <c r="H2790" s="2" t="str">
        <f>TEXT(MID(Sales_Transactions[[#This Row],[Order Date]],2,5),"yyy/m")</f>
        <v>2010/8</v>
      </c>
      <c r="I2790" t="s">
        <v>101</v>
      </c>
      <c r="J2790">
        <f t="shared" si="258"/>
        <v>1</v>
      </c>
      <c r="K2790" s="2">
        <v>1</v>
      </c>
      <c r="L2790" s="3">
        <v>142.24</v>
      </c>
      <c r="M2790" s="4">
        <v>0.08</v>
      </c>
      <c r="N2790" s="5" t="s">
        <v>34</v>
      </c>
      <c r="O2790" s="3">
        <v>-62.19</v>
      </c>
      <c r="P2790" s="3">
        <v>100.89</v>
      </c>
      <c r="Q2790" s="3">
        <v>42</v>
      </c>
      <c r="R2790" s="5" t="s">
        <v>171</v>
      </c>
      <c r="S2790" s="5" t="s">
        <v>2692</v>
      </c>
      <c r="T2790" s="5" t="str">
        <f t="shared" si="259"/>
        <v>Nicole Brennan</v>
      </c>
      <c r="U2790" t="s">
        <v>855</v>
      </c>
      <c r="V2790" s="5" t="s">
        <v>37</v>
      </c>
      <c r="W2790" s="5" t="s">
        <v>57</v>
      </c>
      <c r="X2790" s="5" t="s">
        <v>154</v>
      </c>
      <c r="Y2790" s="5" t="s">
        <v>1180</v>
      </c>
      <c r="Z2790" s="5" t="s">
        <v>40</v>
      </c>
      <c r="AA2790" s="4">
        <v>0.61</v>
      </c>
      <c r="AB2790" s="1">
        <v>40395</v>
      </c>
      <c r="AC2790" s="1">
        <v>25703</v>
      </c>
      <c r="AD2790">
        <f t="shared" si="260"/>
        <v>1</v>
      </c>
      <c r="AE2790">
        <f t="shared" ca="1" si="261"/>
        <v>54</v>
      </c>
      <c r="AF2790" t="str">
        <f t="shared" ca="1" si="262"/>
        <v>18-64</v>
      </c>
      <c r="AG2790" s="3">
        <f t="shared" si="263"/>
        <v>142.80928799999998</v>
      </c>
      <c r="AH2790" t="str">
        <f>_xlfn.IFNA(VLOOKUP(Sales_Transactions[[#This Row],[Order ID]],Returned_Items[#All],2,FALSE),"Not Returned")</f>
        <v>Not Returned</v>
      </c>
    </row>
    <row r="2791" spans="1:34" x14ac:dyDescent="0.25">
      <c r="A2791">
        <v>57638</v>
      </c>
      <c r="C2791" t="s">
        <v>881</v>
      </c>
      <c r="D2791" s="2" t="str">
        <f>TEXT(MID(Sales_Transactions[[#This Row],[Order Date]],2,5),"d/m/yyy")</f>
        <v>22/4/2012</v>
      </c>
      <c r="E2791" s="2" t="str">
        <f>TEXT(MID(Sales_Transactions[[#This Row],[Order Date]],2,5),"d")</f>
        <v>22</v>
      </c>
      <c r="F2791" s="2" t="str">
        <f>TEXT(MID(Sales_Transactions[[#This Row],[Order Date]],2,5),"m")</f>
        <v>4</v>
      </c>
      <c r="G2791" s="2" t="str">
        <f>TEXT(MID(Sales_Transactions[[#This Row],[Order Date]],2,5),"yyy")</f>
        <v>2012</v>
      </c>
      <c r="H2791" s="2" t="str">
        <f>TEXT(MID(Sales_Transactions[[#This Row],[Order Date]],2,5),"yyy/m")</f>
        <v>2012/4</v>
      </c>
      <c r="I2791" t="s">
        <v>22</v>
      </c>
      <c r="J2791">
        <f t="shared" si="258"/>
        <v>2</v>
      </c>
      <c r="K2791" s="2">
        <v>49</v>
      </c>
      <c r="L2791" s="3">
        <v>570.42999999999995</v>
      </c>
      <c r="M2791" s="4">
        <v>7.0000000000000007E-2</v>
      </c>
      <c r="N2791" s="5" t="s">
        <v>23</v>
      </c>
      <c r="O2791" s="3">
        <v>78.89</v>
      </c>
      <c r="P2791" s="3">
        <v>11.48</v>
      </c>
      <c r="Q2791" s="3">
        <v>5.43</v>
      </c>
      <c r="R2791" s="5" t="s">
        <v>2660</v>
      </c>
      <c r="S2791" s="5" t="s">
        <v>2661</v>
      </c>
      <c r="T2791" s="5" t="str">
        <f t="shared" si="259"/>
        <v>Christy Brittain</v>
      </c>
      <c r="U2791" t="s">
        <v>855</v>
      </c>
      <c r="V2791" s="5" t="s">
        <v>37</v>
      </c>
      <c r="W2791" s="5" t="s">
        <v>28</v>
      </c>
      <c r="X2791" s="5" t="s">
        <v>75</v>
      </c>
      <c r="Y2791" s="5" t="s">
        <v>218</v>
      </c>
      <c r="Z2791" s="5" t="s">
        <v>43</v>
      </c>
      <c r="AA2791" s="4">
        <v>0.36</v>
      </c>
      <c r="AB2791" s="1">
        <v>41023</v>
      </c>
      <c r="AC2791" s="1">
        <v>25343</v>
      </c>
      <c r="AD2791">
        <f t="shared" si="260"/>
        <v>2</v>
      </c>
      <c r="AE2791">
        <f t="shared" ca="1" si="261"/>
        <v>55</v>
      </c>
      <c r="AF2791" t="str">
        <f t="shared" ca="1" si="262"/>
        <v>18-64</v>
      </c>
      <c r="AG2791" s="3">
        <f t="shared" si="263"/>
        <v>0.34493804081632651</v>
      </c>
      <c r="AH2791" t="str">
        <f>_xlfn.IFNA(VLOOKUP(Sales_Transactions[[#This Row],[Order ID]],Returned_Items[#All],2,FALSE),"Not Returned")</f>
        <v>Returned</v>
      </c>
    </row>
    <row r="2792" spans="1:34" x14ac:dyDescent="0.25">
      <c r="A2792">
        <v>57638</v>
      </c>
      <c r="C2792" t="s">
        <v>881</v>
      </c>
      <c r="D2792" s="2" t="str">
        <f>TEXT(MID(Sales_Transactions[[#This Row],[Order Date]],2,5),"d/m/yyy")</f>
        <v>22/4/2012</v>
      </c>
      <c r="E2792" s="2" t="str">
        <f>TEXT(MID(Sales_Transactions[[#This Row],[Order Date]],2,5),"d")</f>
        <v>22</v>
      </c>
      <c r="F2792" s="2" t="str">
        <f>TEXT(MID(Sales_Transactions[[#This Row],[Order Date]],2,5),"m")</f>
        <v>4</v>
      </c>
      <c r="G2792" s="2" t="str">
        <f>TEXT(MID(Sales_Transactions[[#This Row],[Order Date]],2,5),"yyy")</f>
        <v>2012</v>
      </c>
      <c r="H2792" s="2" t="str">
        <f>TEXT(MID(Sales_Transactions[[#This Row],[Order Date]],2,5),"yyy/m")</f>
        <v>2012/4</v>
      </c>
      <c r="I2792" t="s">
        <v>22</v>
      </c>
      <c r="J2792">
        <f t="shared" si="258"/>
        <v>2</v>
      </c>
      <c r="K2792" s="2">
        <v>49</v>
      </c>
      <c r="L2792" s="3">
        <v>100.08</v>
      </c>
      <c r="M2792" s="4">
        <v>0.08</v>
      </c>
      <c r="N2792" s="5" t="s">
        <v>23</v>
      </c>
      <c r="O2792" s="3">
        <v>-85.58</v>
      </c>
      <c r="P2792" s="3">
        <v>2.08</v>
      </c>
      <c r="Q2792" s="3">
        <v>2.56</v>
      </c>
      <c r="R2792" s="5" t="s">
        <v>2660</v>
      </c>
      <c r="S2792" s="5" t="s">
        <v>2661</v>
      </c>
      <c r="T2792" s="5" t="str">
        <f t="shared" si="259"/>
        <v>Christy Brittain</v>
      </c>
      <c r="U2792" t="s">
        <v>855</v>
      </c>
      <c r="V2792" s="5" t="s">
        <v>37</v>
      </c>
      <c r="W2792" s="5" t="s">
        <v>28</v>
      </c>
      <c r="X2792" s="5" t="s">
        <v>221</v>
      </c>
      <c r="Y2792" s="5" t="s">
        <v>1278</v>
      </c>
      <c r="Z2792" s="5" t="s">
        <v>60</v>
      </c>
      <c r="AA2792" s="4">
        <v>0.55000000000000004</v>
      </c>
      <c r="AB2792" s="1">
        <v>41023</v>
      </c>
      <c r="AC2792" s="1">
        <v>25373</v>
      </c>
      <c r="AD2792">
        <f t="shared" si="260"/>
        <v>2</v>
      </c>
      <c r="AE2792">
        <f t="shared" ca="1" si="261"/>
        <v>55</v>
      </c>
      <c r="AF2792" t="str">
        <f t="shared" ca="1" si="262"/>
        <v>18-64</v>
      </c>
      <c r="AG2792" s="3">
        <f t="shared" si="263"/>
        <v>9.4659918367346954E-2</v>
      </c>
      <c r="AH2792" t="str">
        <f>_xlfn.IFNA(VLOOKUP(Sales_Transactions[[#This Row],[Order ID]],Returned_Items[#All],2,FALSE),"Not Returned")</f>
        <v>Returned</v>
      </c>
    </row>
    <row r="2793" spans="1:34" x14ac:dyDescent="0.25">
      <c r="A2793">
        <v>57890</v>
      </c>
      <c r="C2793" t="s">
        <v>2116</v>
      </c>
      <c r="D2793" s="2" t="str">
        <f>TEXT(MID(Sales_Transactions[[#This Row],[Order Date]],2,5),"d/m/yyy")</f>
        <v>26/2/2009</v>
      </c>
      <c r="E2793" s="2" t="str">
        <f>TEXT(MID(Sales_Transactions[[#This Row],[Order Date]],2,5),"d")</f>
        <v>26</v>
      </c>
      <c r="F2793" s="2" t="str">
        <f>TEXT(MID(Sales_Transactions[[#This Row],[Order Date]],2,5),"m")</f>
        <v>2</v>
      </c>
      <c r="G2793" s="2" t="str">
        <f>TEXT(MID(Sales_Transactions[[#This Row],[Order Date]],2,5),"yyy")</f>
        <v>2009</v>
      </c>
      <c r="H2793" s="2" t="str">
        <f>TEXT(MID(Sales_Transactions[[#This Row],[Order Date]],2,5),"yyy/m")</f>
        <v>2009/2</v>
      </c>
      <c r="I2793" t="s">
        <v>101</v>
      </c>
      <c r="J2793">
        <f t="shared" si="258"/>
        <v>1</v>
      </c>
      <c r="K2793" s="2">
        <v>15</v>
      </c>
      <c r="L2793" s="3">
        <v>803.04</v>
      </c>
      <c r="M2793" s="4">
        <v>0.08</v>
      </c>
      <c r="N2793" s="5" t="s">
        <v>23</v>
      </c>
      <c r="O2793" s="3">
        <v>282.32</v>
      </c>
      <c r="P2793" s="3">
        <v>55.48</v>
      </c>
      <c r="Q2793" s="3">
        <v>6.79</v>
      </c>
      <c r="R2793" s="5" t="s">
        <v>902</v>
      </c>
      <c r="S2793" s="5" t="s">
        <v>2693</v>
      </c>
      <c r="T2793" s="5" t="str">
        <f t="shared" si="259"/>
        <v>Jennifer Patt</v>
      </c>
      <c r="U2793" t="s">
        <v>855</v>
      </c>
      <c r="V2793" s="5" t="s">
        <v>74</v>
      </c>
      <c r="W2793" s="5" t="s">
        <v>28</v>
      </c>
      <c r="X2793" s="5" t="s">
        <v>75</v>
      </c>
      <c r="Y2793" s="5" t="s">
        <v>1890</v>
      </c>
      <c r="Z2793" s="5" t="s">
        <v>43</v>
      </c>
      <c r="AA2793" s="4">
        <v>0.37</v>
      </c>
      <c r="AB2793" s="1">
        <v>39872</v>
      </c>
      <c r="AC2793" s="1">
        <v>25502</v>
      </c>
      <c r="AD2793">
        <f t="shared" si="260"/>
        <v>2</v>
      </c>
      <c r="AE2793">
        <f t="shared" ca="1" si="261"/>
        <v>54</v>
      </c>
      <c r="AF2793" t="str">
        <f t="shared" ca="1" si="262"/>
        <v>18-64</v>
      </c>
      <c r="AG2793" s="3">
        <f t="shared" si="263"/>
        <v>4.1483743999999998</v>
      </c>
      <c r="AH2793" t="str">
        <f>_xlfn.IFNA(VLOOKUP(Sales_Transactions[[#This Row],[Order ID]],Returned_Items[#All],2,FALSE),"Not Returned")</f>
        <v>Not Returned</v>
      </c>
    </row>
    <row r="2794" spans="1:34" x14ac:dyDescent="0.25">
      <c r="A2794">
        <v>2244</v>
      </c>
      <c r="C2794" t="s">
        <v>2694</v>
      </c>
      <c r="D2794" s="2" t="str">
        <f>TEXT(MID(Sales_Transactions[[#This Row],[Order Date]],2,5),"d/m/yyy")</f>
        <v>8/1/2010</v>
      </c>
      <c r="E2794" s="2" t="str">
        <f>TEXT(MID(Sales_Transactions[[#This Row],[Order Date]],2,5),"d")</f>
        <v>8</v>
      </c>
      <c r="F2794" s="2" t="str">
        <f>TEXT(MID(Sales_Transactions[[#This Row],[Order Date]],2,5),"m")</f>
        <v>1</v>
      </c>
      <c r="G2794" s="2" t="str">
        <f>TEXT(MID(Sales_Transactions[[#This Row],[Order Date]],2,5),"yyy")</f>
        <v>2010</v>
      </c>
      <c r="H2794" s="2" t="str">
        <f>TEXT(MID(Sales_Transactions[[#This Row],[Order Date]],2,5),"yyy/m")</f>
        <v>2010/1</v>
      </c>
      <c r="I2794" t="s">
        <v>101</v>
      </c>
      <c r="J2794">
        <f t="shared" si="258"/>
        <v>1</v>
      </c>
      <c r="K2794" s="2">
        <v>19</v>
      </c>
      <c r="L2794" s="3">
        <v>88.61</v>
      </c>
      <c r="M2794" s="4">
        <v>0.01</v>
      </c>
      <c r="N2794" s="5" t="s">
        <v>67</v>
      </c>
      <c r="O2794" s="3">
        <v>21.47</v>
      </c>
      <c r="P2794" s="3">
        <v>3.8</v>
      </c>
      <c r="Q2794" s="3">
        <v>1.49</v>
      </c>
      <c r="R2794" s="5" t="s">
        <v>2695</v>
      </c>
      <c r="S2794" s="5" t="s">
        <v>2696</v>
      </c>
      <c r="T2794" s="5" t="str">
        <f t="shared" si="259"/>
        <v>Elpida Rittenbach</v>
      </c>
      <c r="U2794" t="s">
        <v>855</v>
      </c>
      <c r="V2794" s="5" t="s">
        <v>37</v>
      </c>
      <c r="W2794" s="5" t="s">
        <v>28</v>
      </c>
      <c r="X2794" s="5" t="s">
        <v>41</v>
      </c>
      <c r="Y2794" s="5" t="s">
        <v>423</v>
      </c>
      <c r="Z2794" s="5" t="s">
        <v>43</v>
      </c>
      <c r="AA2794" s="4">
        <v>0.38</v>
      </c>
      <c r="AB2794" s="1">
        <v>40188</v>
      </c>
      <c r="AC2794" s="1">
        <v>25307</v>
      </c>
      <c r="AD2794">
        <f t="shared" si="260"/>
        <v>2</v>
      </c>
      <c r="AE2794">
        <f t="shared" ca="1" si="261"/>
        <v>55</v>
      </c>
      <c r="AF2794" t="str">
        <f t="shared" ca="1" si="262"/>
        <v>18-64</v>
      </c>
      <c r="AG2794" s="3">
        <f t="shared" si="263"/>
        <v>0.27840105263157894</v>
      </c>
      <c r="AH2794" t="str">
        <f>_xlfn.IFNA(VLOOKUP(Sales_Transactions[[#This Row],[Order ID]],Returned_Items[#All],2,FALSE),"Not Returned")</f>
        <v>Not Returned</v>
      </c>
    </row>
    <row r="2795" spans="1:34" x14ac:dyDescent="0.25">
      <c r="A2795">
        <v>3104</v>
      </c>
      <c r="C2795" t="s">
        <v>1242</v>
      </c>
      <c r="D2795" s="2" t="str">
        <f>TEXT(MID(Sales_Transactions[[#This Row],[Order Date]],2,5),"d/m/yyy")</f>
        <v>15/9/2010</v>
      </c>
      <c r="E2795" s="2" t="str">
        <f>TEXT(MID(Sales_Transactions[[#This Row],[Order Date]],2,5),"d")</f>
        <v>15</v>
      </c>
      <c r="F2795" s="2" t="str">
        <f>TEXT(MID(Sales_Transactions[[#This Row],[Order Date]],2,5),"m")</f>
        <v>9</v>
      </c>
      <c r="G2795" s="2" t="str">
        <f>TEXT(MID(Sales_Transactions[[#This Row],[Order Date]],2,5),"yyy")</f>
        <v>2010</v>
      </c>
      <c r="H2795" s="2" t="str">
        <f>TEXT(MID(Sales_Transactions[[#This Row],[Order Date]],2,5),"yyy/m")</f>
        <v>2010/9</v>
      </c>
      <c r="I2795" t="s">
        <v>78</v>
      </c>
      <c r="J2795">
        <f t="shared" si="258"/>
        <v>3</v>
      </c>
      <c r="K2795" s="2">
        <v>50</v>
      </c>
      <c r="L2795" s="3">
        <v>336.06</v>
      </c>
      <c r="M2795" s="4">
        <v>0.01</v>
      </c>
      <c r="N2795" s="5" t="s">
        <v>23</v>
      </c>
      <c r="O2795" s="3">
        <v>-240.78</v>
      </c>
      <c r="P2795" s="3">
        <v>6.48</v>
      </c>
      <c r="Q2795" s="3">
        <v>8.8800000000000008</v>
      </c>
      <c r="R2795" s="5" t="s">
        <v>1789</v>
      </c>
      <c r="S2795" s="5" t="s">
        <v>2697</v>
      </c>
      <c r="T2795" s="5" t="str">
        <f t="shared" si="259"/>
        <v>David Wiener</v>
      </c>
      <c r="U2795" t="s">
        <v>855</v>
      </c>
      <c r="V2795" s="5" t="s">
        <v>37</v>
      </c>
      <c r="W2795" s="5" t="s">
        <v>28</v>
      </c>
      <c r="X2795" s="5" t="s">
        <v>75</v>
      </c>
      <c r="Y2795" s="5" t="s">
        <v>349</v>
      </c>
      <c r="Z2795" s="5" t="s">
        <v>43</v>
      </c>
      <c r="AA2795" s="4">
        <v>0.37</v>
      </c>
      <c r="AB2795" s="1">
        <v>40438</v>
      </c>
      <c r="AC2795" s="1">
        <v>25495</v>
      </c>
      <c r="AD2795">
        <f t="shared" si="260"/>
        <v>2</v>
      </c>
      <c r="AE2795">
        <f t="shared" ca="1" si="261"/>
        <v>54</v>
      </c>
      <c r="AF2795" t="str">
        <f t="shared" ca="1" si="262"/>
        <v>18-64</v>
      </c>
      <c r="AG2795" s="3">
        <f t="shared" si="263"/>
        <v>0.30718704000000002</v>
      </c>
      <c r="AH2795" t="str">
        <f>_xlfn.IFNA(VLOOKUP(Sales_Transactions[[#This Row],[Order ID]],Returned_Items[#All],2,FALSE),"Not Returned")</f>
        <v>Not Returned</v>
      </c>
    </row>
    <row r="2796" spans="1:34" x14ac:dyDescent="0.25">
      <c r="A2796">
        <v>3104</v>
      </c>
      <c r="C2796" t="s">
        <v>1242</v>
      </c>
      <c r="D2796" s="2" t="str">
        <f>TEXT(MID(Sales_Transactions[[#This Row],[Order Date]],2,5),"d/m/yyy")</f>
        <v>15/9/2010</v>
      </c>
      <c r="E2796" s="2" t="str">
        <f>TEXT(MID(Sales_Transactions[[#This Row],[Order Date]],2,5),"d")</f>
        <v>15</v>
      </c>
      <c r="F2796" s="2" t="str">
        <f>TEXT(MID(Sales_Transactions[[#This Row],[Order Date]],2,5),"m")</f>
        <v>9</v>
      </c>
      <c r="G2796" s="2" t="str">
        <f>TEXT(MID(Sales_Transactions[[#This Row],[Order Date]],2,5),"yyy")</f>
        <v>2010</v>
      </c>
      <c r="H2796" s="2" t="str">
        <f>TEXT(MID(Sales_Transactions[[#This Row],[Order Date]],2,5),"yyy/m")</f>
        <v>2010/9</v>
      </c>
      <c r="I2796" t="s">
        <v>78</v>
      </c>
      <c r="J2796">
        <f t="shared" si="258"/>
        <v>3</v>
      </c>
      <c r="K2796" s="2">
        <v>24</v>
      </c>
      <c r="L2796" s="3">
        <v>380.38</v>
      </c>
      <c r="M2796" s="4">
        <v>0.06</v>
      </c>
      <c r="N2796" s="5" t="s">
        <v>67</v>
      </c>
      <c r="O2796" s="3">
        <v>7.29</v>
      </c>
      <c r="P2796" s="3">
        <v>15.94</v>
      </c>
      <c r="Q2796" s="3">
        <v>5.45</v>
      </c>
      <c r="R2796" s="5" t="s">
        <v>1789</v>
      </c>
      <c r="S2796" s="5" t="s">
        <v>2697</v>
      </c>
      <c r="T2796" s="5" t="str">
        <f t="shared" si="259"/>
        <v>David Wiener</v>
      </c>
      <c r="U2796" t="s">
        <v>855</v>
      </c>
      <c r="V2796" s="5" t="s">
        <v>37</v>
      </c>
      <c r="W2796" s="5" t="s">
        <v>28</v>
      </c>
      <c r="X2796" s="5" t="s">
        <v>124</v>
      </c>
      <c r="Y2796" s="5" t="s">
        <v>779</v>
      </c>
      <c r="Z2796" s="5" t="s">
        <v>60</v>
      </c>
      <c r="AA2796" s="4">
        <v>0.55000000000000004</v>
      </c>
      <c r="AB2796" s="1">
        <v>40436</v>
      </c>
      <c r="AC2796" s="1">
        <v>25076</v>
      </c>
      <c r="AD2796">
        <f t="shared" si="260"/>
        <v>0</v>
      </c>
      <c r="AE2796">
        <f t="shared" ca="1" si="261"/>
        <v>55</v>
      </c>
      <c r="AF2796" t="str">
        <f t="shared" ca="1" si="262"/>
        <v>18-64</v>
      </c>
      <c r="AG2796" s="3">
        <f t="shared" si="263"/>
        <v>0.89085150000000002</v>
      </c>
      <c r="AH2796" t="str">
        <f>_xlfn.IFNA(VLOOKUP(Sales_Transactions[[#This Row],[Order ID]],Returned_Items[#All],2,FALSE),"Not Returned")</f>
        <v>Not Returned</v>
      </c>
    </row>
    <row r="2797" spans="1:34" x14ac:dyDescent="0.25">
      <c r="A2797">
        <v>6179</v>
      </c>
      <c r="C2797" t="s">
        <v>2683</v>
      </c>
      <c r="D2797" s="2" t="str">
        <f>TEXT(MID(Sales_Transactions[[#This Row],[Order Date]],2,5),"d/m/yyy")</f>
        <v>2/6/2009</v>
      </c>
      <c r="E2797" s="2" t="str">
        <f>TEXT(MID(Sales_Transactions[[#This Row],[Order Date]],2,5),"d")</f>
        <v>2</v>
      </c>
      <c r="F2797" s="2" t="str">
        <f>TEXT(MID(Sales_Transactions[[#This Row],[Order Date]],2,5),"m")</f>
        <v>6</v>
      </c>
      <c r="G2797" s="2" t="str">
        <f>TEXT(MID(Sales_Transactions[[#This Row],[Order Date]],2,5),"yyy")</f>
        <v>2009</v>
      </c>
      <c r="H2797" s="2" t="str">
        <f>TEXT(MID(Sales_Transactions[[#This Row],[Order Date]],2,5),"yyy/m")</f>
        <v>2009/6</v>
      </c>
      <c r="I2797" t="s">
        <v>52</v>
      </c>
      <c r="J2797">
        <f t="shared" si="258"/>
        <v>1</v>
      </c>
      <c r="K2797" s="2">
        <v>50</v>
      </c>
      <c r="L2797" s="3">
        <v>477.53</v>
      </c>
      <c r="M2797" s="4">
        <v>0.09</v>
      </c>
      <c r="N2797" s="5" t="s">
        <v>23</v>
      </c>
      <c r="O2797" s="3">
        <v>197.76</v>
      </c>
      <c r="P2797" s="3">
        <v>9.7799999999999994</v>
      </c>
      <c r="Q2797" s="3">
        <v>1.39</v>
      </c>
      <c r="R2797" s="5" t="s">
        <v>2695</v>
      </c>
      <c r="S2797" s="5" t="s">
        <v>2696</v>
      </c>
      <c r="T2797" s="5" t="str">
        <f t="shared" si="259"/>
        <v>Elpida Rittenbach</v>
      </c>
      <c r="U2797" t="s">
        <v>855</v>
      </c>
      <c r="V2797" s="5" t="s">
        <v>37</v>
      </c>
      <c r="W2797" s="5" t="s">
        <v>28</v>
      </c>
      <c r="X2797" s="5" t="s">
        <v>98</v>
      </c>
      <c r="Y2797" s="5" t="s">
        <v>961</v>
      </c>
      <c r="Z2797" s="5" t="s">
        <v>43</v>
      </c>
      <c r="AA2797" s="4">
        <v>0.39</v>
      </c>
      <c r="AB2797" s="1">
        <v>39967</v>
      </c>
      <c r="AC2797" s="1">
        <v>24870</v>
      </c>
      <c r="AD2797">
        <f t="shared" si="260"/>
        <v>1</v>
      </c>
      <c r="AE2797">
        <f t="shared" ca="1" si="261"/>
        <v>56</v>
      </c>
      <c r="AF2797" t="str">
        <f t="shared" ca="1" si="262"/>
        <v>18-64</v>
      </c>
      <c r="AG2797" s="3">
        <f t="shared" si="263"/>
        <v>0.22322396</v>
      </c>
      <c r="AH2797" t="str">
        <f>_xlfn.IFNA(VLOOKUP(Sales_Transactions[[#This Row],[Order ID]],Returned_Items[#All],2,FALSE),"Not Returned")</f>
        <v>Not Returned</v>
      </c>
    </row>
    <row r="2798" spans="1:34" x14ac:dyDescent="0.25">
      <c r="A2798">
        <v>6179</v>
      </c>
      <c r="C2798" t="s">
        <v>2683</v>
      </c>
      <c r="D2798" s="2" t="str">
        <f>TEXT(MID(Sales_Transactions[[#This Row],[Order Date]],2,5),"d/m/yyy")</f>
        <v>2/6/2009</v>
      </c>
      <c r="E2798" s="2" t="str">
        <f>TEXT(MID(Sales_Transactions[[#This Row],[Order Date]],2,5),"d")</f>
        <v>2</v>
      </c>
      <c r="F2798" s="2" t="str">
        <f>TEXT(MID(Sales_Transactions[[#This Row],[Order Date]],2,5),"m")</f>
        <v>6</v>
      </c>
      <c r="G2798" s="2" t="str">
        <f>TEXT(MID(Sales_Transactions[[#This Row],[Order Date]],2,5),"yyy")</f>
        <v>2009</v>
      </c>
      <c r="H2798" s="2" t="str">
        <f>TEXT(MID(Sales_Transactions[[#This Row],[Order Date]],2,5),"yyy/m")</f>
        <v>2009/6</v>
      </c>
      <c r="I2798" t="s">
        <v>52</v>
      </c>
      <c r="J2798">
        <f t="shared" si="258"/>
        <v>1</v>
      </c>
      <c r="K2798" s="2">
        <v>15</v>
      </c>
      <c r="L2798" s="3">
        <v>2690.7514999999999</v>
      </c>
      <c r="M2798" s="4">
        <v>0</v>
      </c>
      <c r="N2798" s="5" t="s">
        <v>23</v>
      </c>
      <c r="O2798" s="3">
        <v>234.61</v>
      </c>
      <c r="P2798" s="3">
        <v>200.99</v>
      </c>
      <c r="Q2798" s="3">
        <v>8.08</v>
      </c>
      <c r="R2798" s="5" t="s">
        <v>2695</v>
      </c>
      <c r="S2798" s="5" t="s">
        <v>2696</v>
      </c>
      <c r="T2798" s="5" t="str">
        <f t="shared" si="259"/>
        <v>Elpida Rittenbach</v>
      </c>
      <c r="U2798" t="s">
        <v>855</v>
      </c>
      <c r="V2798" s="5" t="s">
        <v>37</v>
      </c>
      <c r="W2798" s="5" t="s">
        <v>48</v>
      </c>
      <c r="X2798" s="5" t="s">
        <v>49</v>
      </c>
      <c r="Y2798" s="5" t="s">
        <v>321</v>
      </c>
      <c r="Z2798" s="5" t="s">
        <v>43</v>
      </c>
      <c r="AA2798" s="4">
        <v>0.59</v>
      </c>
      <c r="AB2798" s="1">
        <v>39968</v>
      </c>
      <c r="AC2798" s="1">
        <v>24719</v>
      </c>
      <c r="AD2798">
        <f t="shared" si="260"/>
        <v>2</v>
      </c>
      <c r="AE2798">
        <f t="shared" ca="1" si="261"/>
        <v>56</v>
      </c>
      <c r="AF2798" t="str">
        <f t="shared" ca="1" si="262"/>
        <v>18-64</v>
      </c>
      <c r="AG2798" s="3">
        <f t="shared" si="263"/>
        <v>13.938000000000001</v>
      </c>
      <c r="AH2798" t="str">
        <f>_xlfn.IFNA(VLOOKUP(Sales_Transactions[[#This Row],[Order ID]],Returned_Items[#All],2,FALSE),"Not Returned")</f>
        <v>Not Returned</v>
      </c>
    </row>
    <row r="2799" spans="1:34" x14ac:dyDescent="0.25">
      <c r="A2799">
        <v>11747</v>
      </c>
      <c r="C2799" t="s">
        <v>2619</v>
      </c>
      <c r="D2799" s="2" t="str">
        <f>TEXT(MID(Sales_Transactions[[#This Row],[Order Date]],2,5),"d/m/yyy")</f>
        <v>25/2/2010</v>
      </c>
      <c r="E2799" s="2" t="str">
        <f>TEXT(MID(Sales_Transactions[[#This Row],[Order Date]],2,5),"d")</f>
        <v>25</v>
      </c>
      <c r="F2799" s="2" t="str">
        <f>TEXT(MID(Sales_Transactions[[#This Row],[Order Date]],2,5),"m")</f>
        <v>2</v>
      </c>
      <c r="G2799" s="2" t="str">
        <f>TEXT(MID(Sales_Transactions[[#This Row],[Order Date]],2,5),"yyy")</f>
        <v>2010</v>
      </c>
      <c r="H2799" s="2" t="str">
        <f>TEXT(MID(Sales_Transactions[[#This Row],[Order Date]],2,5),"yyy/m")</f>
        <v>2010/2</v>
      </c>
      <c r="I2799" t="s">
        <v>78</v>
      </c>
      <c r="J2799">
        <f t="shared" si="258"/>
        <v>3</v>
      </c>
      <c r="K2799" s="2">
        <v>3</v>
      </c>
      <c r="L2799" s="3">
        <v>315.27999999999997</v>
      </c>
      <c r="M2799" s="4">
        <v>0.08</v>
      </c>
      <c r="N2799" s="5" t="s">
        <v>23</v>
      </c>
      <c r="O2799" s="3">
        <v>-261.55</v>
      </c>
      <c r="P2799" s="3">
        <v>99.99</v>
      </c>
      <c r="Q2799" s="3">
        <v>19.989999999999998</v>
      </c>
      <c r="R2799" s="5" t="s">
        <v>1789</v>
      </c>
      <c r="S2799" s="5" t="s">
        <v>2697</v>
      </c>
      <c r="T2799" s="5" t="str">
        <f t="shared" si="259"/>
        <v>David Wiener</v>
      </c>
      <c r="U2799" t="s">
        <v>855</v>
      </c>
      <c r="V2799" s="5" t="s">
        <v>37</v>
      </c>
      <c r="W2799" s="5" t="s">
        <v>48</v>
      </c>
      <c r="X2799" s="5" t="s">
        <v>324</v>
      </c>
      <c r="Y2799" s="5" t="s">
        <v>670</v>
      </c>
      <c r="Z2799" s="5" t="s">
        <v>43</v>
      </c>
      <c r="AA2799" s="4">
        <v>0.52</v>
      </c>
      <c r="AB2799" s="1">
        <v>40234</v>
      </c>
      <c r="AC2799" s="1">
        <v>24630</v>
      </c>
      <c r="AD2799">
        <f t="shared" si="260"/>
        <v>0</v>
      </c>
      <c r="AE2799">
        <f t="shared" ca="1" si="261"/>
        <v>57</v>
      </c>
      <c r="AF2799" t="str">
        <f t="shared" ca="1" si="262"/>
        <v>18-64</v>
      </c>
      <c r="AG2799" s="3">
        <f t="shared" si="263"/>
        <v>39.966669333333328</v>
      </c>
      <c r="AH2799" t="str">
        <f>_xlfn.IFNA(VLOOKUP(Sales_Transactions[[#This Row],[Order ID]],Returned_Items[#All],2,FALSE),"Not Returned")</f>
        <v>Not Returned</v>
      </c>
    </row>
    <row r="2800" spans="1:34" x14ac:dyDescent="0.25">
      <c r="A2800">
        <v>11877</v>
      </c>
      <c r="C2800" t="s">
        <v>2698</v>
      </c>
      <c r="D2800" s="2" t="str">
        <f>TEXT(MID(Sales_Transactions[[#This Row],[Order Date]],2,5),"d/m/yyy")</f>
        <v>23/5/2010</v>
      </c>
      <c r="E2800" s="2" t="str">
        <f>TEXT(MID(Sales_Transactions[[#This Row],[Order Date]],2,5),"d")</f>
        <v>23</v>
      </c>
      <c r="F2800" s="2" t="str">
        <f>TEXT(MID(Sales_Transactions[[#This Row],[Order Date]],2,5),"m")</f>
        <v>5</v>
      </c>
      <c r="G2800" s="2" t="str">
        <f>TEXT(MID(Sales_Transactions[[#This Row],[Order Date]],2,5),"yyy")</f>
        <v>2010</v>
      </c>
      <c r="H2800" s="2" t="str">
        <f>TEXT(MID(Sales_Transactions[[#This Row],[Order Date]],2,5),"yyy/m")</f>
        <v>2010/5</v>
      </c>
      <c r="I2800" t="s">
        <v>52</v>
      </c>
      <c r="J2800">
        <f t="shared" si="258"/>
        <v>1</v>
      </c>
      <c r="K2800" s="2">
        <v>19</v>
      </c>
      <c r="L2800" s="3">
        <v>796.14</v>
      </c>
      <c r="M2800" s="4">
        <v>0.03</v>
      </c>
      <c r="N2800" s="5" t="s">
        <v>23</v>
      </c>
      <c r="O2800" s="3">
        <v>320.07</v>
      </c>
      <c r="P2800" s="3">
        <v>41.94</v>
      </c>
      <c r="Q2800" s="3">
        <v>2.99</v>
      </c>
      <c r="R2800" s="5" t="s">
        <v>1789</v>
      </c>
      <c r="S2800" s="5" t="s">
        <v>2697</v>
      </c>
      <c r="T2800" s="5" t="str">
        <f t="shared" si="259"/>
        <v>David Wiener</v>
      </c>
      <c r="U2800" t="s">
        <v>855</v>
      </c>
      <c r="V2800" s="5" t="s">
        <v>37</v>
      </c>
      <c r="W2800" s="5" t="s">
        <v>28</v>
      </c>
      <c r="X2800" s="5" t="s">
        <v>41</v>
      </c>
      <c r="Y2800" s="5" t="s">
        <v>602</v>
      </c>
      <c r="Z2800" s="5" t="s">
        <v>43</v>
      </c>
      <c r="AA2800" s="4">
        <v>0.35</v>
      </c>
      <c r="AB2800" s="1">
        <v>40322</v>
      </c>
      <c r="AC2800" s="1">
        <v>24550</v>
      </c>
      <c r="AD2800">
        <f t="shared" si="260"/>
        <v>1</v>
      </c>
      <c r="AE2800">
        <f t="shared" ca="1" si="261"/>
        <v>57</v>
      </c>
      <c r="AF2800" t="str">
        <f t="shared" ca="1" si="262"/>
        <v>18-64</v>
      </c>
      <c r="AG2800" s="3">
        <f t="shared" si="263"/>
        <v>2.3640746315789474</v>
      </c>
      <c r="AH2800" t="str">
        <f>_xlfn.IFNA(VLOOKUP(Sales_Transactions[[#This Row],[Order ID]],Returned_Items[#All],2,FALSE),"Not Returned")</f>
        <v>Not Returned</v>
      </c>
    </row>
    <row r="2801" spans="1:34" x14ac:dyDescent="0.25">
      <c r="A2801">
        <v>11877</v>
      </c>
      <c r="C2801" t="s">
        <v>2698</v>
      </c>
      <c r="D2801" s="2" t="str">
        <f>TEXT(MID(Sales_Transactions[[#This Row],[Order Date]],2,5),"d/m/yyy")</f>
        <v>23/5/2010</v>
      </c>
      <c r="E2801" s="2" t="str">
        <f>TEXT(MID(Sales_Transactions[[#This Row],[Order Date]],2,5),"d")</f>
        <v>23</v>
      </c>
      <c r="F2801" s="2" t="str">
        <f>TEXT(MID(Sales_Transactions[[#This Row],[Order Date]],2,5),"m")</f>
        <v>5</v>
      </c>
      <c r="G2801" s="2" t="str">
        <f>TEXT(MID(Sales_Transactions[[#This Row],[Order Date]],2,5),"yyy")</f>
        <v>2010</v>
      </c>
      <c r="H2801" s="2" t="str">
        <f>TEXT(MID(Sales_Transactions[[#This Row],[Order Date]],2,5),"yyy/m")</f>
        <v>2010/5</v>
      </c>
      <c r="I2801" t="s">
        <v>52</v>
      </c>
      <c r="J2801">
        <f t="shared" si="258"/>
        <v>1</v>
      </c>
      <c r="K2801" s="2">
        <v>31</v>
      </c>
      <c r="L2801" s="3">
        <v>142.96</v>
      </c>
      <c r="M2801" s="4">
        <v>0.09</v>
      </c>
      <c r="N2801" s="5" t="s">
        <v>23</v>
      </c>
      <c r="O2801" s="3">
        <v>33.590000000000003</v>
      </c>
      <c r="P2801" s="3">
        <v>4.7300000000000004</v>
      </c>
      <c r="Q2801" s="3">
        <v>1.52</v>
      </c>
      <c r="R2801" s="5" t="s">
        <v>1789</v>
      </c>
      <c r="S2801" s="5" t="s">
        <v>2697</v>
      </c>
      <c r="T2801" s="5" t="str">
        <f t="shared" si="259"/>
        <v>David Wiener</v>
      </c>
      <c r="U2801" t="s">
        <v>855</v>
      </c>
      <c r="V2801" s="5" t="s">
        <v>37</v>
      </c>
      <c r="W2801" s="5" t="s">
        <v>28</v>
      </c>
      <c r="X2801" s="5" t="s">
        <v>75</v>
      </c>
      <c r="Y2801" s="5" t="s">
        <v>2699</v>
      </c>
      <c r="Z2801" s="5" t="s">
        <v>84</v>
      </c>
      <c r="AA2801" s="4">
        <v>0.36</v>
      </c>
      <c r="AB2801" s="1">
        <v>40323</v>
      </c>
      <c r="AC2801" s="1">
        <v>25800</v>
      </c>
      <c r="AD2801">
        <f t="shared" si="260"/>
        <v>2</v>
      </c>
      <c r="AE2801">
        <f t="shared" ca="1" si="261"/>
        <v>53</v>
      </c>
      <c r="AF2801" t="str">
        <f t="shared" ca="1" si="262"/>
        <v>18-64</v>
      </c>
      <c r="AG2801" s="3">
        <f t="shared" si="263"/>
        <v>0.20147558064516133</v>
      </c>
      <c r="AH2801" t="str">
        <f>_xlfn.IFNA(VLOOKUP(Sales_Transactions[[#This Row],[Order ID]],Returned_Items[#All],2,FALSE),"Not Returned")</f>
        <v>Not Returned</v>
      </c>
    </row>
    <row r="2802" spans="1:34" hidden="1" x14ac:dyDescent="0.25">
      <c r="A2802">
        <v>15271</v>
      </c>
      <c r="C2802" t="s">
        <v>1293</v>
      </c>
      <c r="D2802" s="2" t="str">
        <f>TEXT(MID(Sales_Transactions[[#This Row],[Order Date]],2,5),"d/m/yyy")</f>
        <v>25/7/2010</v>
      </c>
      <c r="E2802" s="2" t="str">
        <f>TEXT(MID(Sales_Transactions[[#This Row],[Order Date]],2,5),"d")</f>
        <v>25</v>
      </c>
      <c r="F2802" s="2" t="str">
        <f>TEXT(MID(Sales_Transactions[[#This Row],[Order Date]],2,5),"m")</f>
        <v>7</v>
      </c>
      <c r="G2802" s="2" t="str">
        <f>TEXT(MID(Sales_Transactions[[#This Row],[Order Date]],2,5),"yyy")</f>
        <v>2010</v>
      </c>
      <c r="H2802" s="2" t="str">
        <f>TEXT(MID(Sales_Transactions[[#This Row],[Order Date]],2,5),"yyy/m")</f>
        <v>2010/7</v>
      </c>
      <c r="I2802" t="s">
        <v>101</v>
      </c>
      <c r="J2802">
        <f t="shared" si="258"/>
        <v>1</v>
      </c>
      <c r="K2802" s="2">
        <v>18</v>
      </c>
      <c r="L2802">
        <v>2389.3000000000002</v>
      </c>
      <c r="M2802">
        <v>0.01</v>
      </c>
      <c r="N2802" t="s">
        <v>23</v>
      </c>
      <c r="O2802">
        <v>589.38</v>
      </c>
      <c r="P2802">
        <v>128.24</v>
      </c>
      <c r="Q2802">
        <v>12.65</v>
      </c>
      <c r="R2802" t="s">
        <v>2695</v>
      </c>
      <c r="S2802" t="s">
        <v>2696</v>
      </c>
      <c r="T2802" t="str">
        <f t="shared" si="259"/>
        <v>Elpida Rittenbach</v>
      </c>
      <c r="U2802" t="s">
        <v>855</v>
      </c>
      <c r="V2802" t="s">
        <v>37</v>
      </c>
      <c r="W2802" t="s">
        <v>57</v>
      </c>
      <c r="X2802" t="s">
        <v>154</v>
      </c>
      <c r="Y2802" t="s">
        <v>916</v>
      </c>
      <c r="Z2802" t="s">
        <v>56</v>
      </c>
      <c r="AA2802"/>
      <c r="AB2802" s="1">
        <v>40384</v>
      </c>
      <c r="AC2802" s="1">
        <v>24686</v>
      </c>
      <c r="AD2802">
        <f t="shared" si="260"/>
        <v>0</v>
      </c>
      <c r="AE2802">
        <f t="shared" ca="1" si="261"/>
        <v>57</v>
      </c>
      <c r="AF2802" t="str">
        <f t="shared" ca="1" si="262"/>
        <v>18-64</v>
      </c>
      <c r="AG2802">
        <f t="shared" si="263"/>
        <v>7.8265097777777788</v>
      </c>
      <c r="AH2802" t="str">
        <f>_xlfn.IFNA(VLOOKUP(Sales_Transactions[[#This Row],[Order ID]],Returned_Items[#All],2,FALSE),"Not Returned")</f>
        <v>Not Returned</v>
      </c>
    </row>
    <row r="2803" spans="1:34" x14ac:dyDescent="0.25">
      <c r="A2803">
        <v>15271</v>
      </c>
      <c r="C2803" t="s">
        <v>1293</v>
      </c>
      <c r="D2803" s="2" t="str">
        <f>TEXT(MID(Sales_Transactions[[#This Row],[Order Date]],2,5),"d/m/yyy")</f>
        <v>25/7/2010</v>
      </c>
      <c r="E2803" s="2" t="str">
        <f>TEXT(MID(Sales_Transactions[[#This Row],[Order Date]],2,5),"d")</f>
        <v>25</v>
      </c>
      <c r="F2803" s="2" t="str">
        <f>TEXT(MID(Sales_Transactions[[#This Row],[Order Date]],2,5),"m")</f>
        <v>7</v>
      </c>
      <c r="G2803" s="2" t="str">
        <f>TEXT(MID(Sales_Transactions[[#This Row],[Order Date]],2,5),"yyy")</f>
        <v>2010</v>
      </c>
      <c r="H2803" s="2" t="str">
        <f>TEXT(MID(Sales_Transactions[[#This Row],[Order Date]],2,5),"yyy/m")</f>
        <v>2010/7</v>
      </c>
      <c r="I2803" t="s">
        <v>101</v>
      </c>
      <c r="J2803">
        <f t="shared" si="258"/>
        <v>1</v>
      </c>
      <c r="K2803" s="2">
        <v>7</v>
      </c>
      <c r="L2803" s="3">
        <v>222.25800000000001</v>
      </c>
      <c r="M2803" s="4">
        <v>0.03</v>
      </c>
      <c r="N2803" s="5" t="s">
        <v>23</v>
      </c>
      <c r="O2803" s="3">
        <v>-77.900000000000006</v>
      </c>
      <c r="P2803" s="3">
        <v>35.99</v>
      </c>
      <c r="Q2803" s="3">
        <v>1.25</v>
      </c>
      <c r="R2803" s="5" t="s">
        <v>2695</v>
      </c>
      <c r="S2803" s="5" t="s">
        <v>2696</v>
      </c>
      <c r="T2803" s="5" t="str">
        <f t="shared" si="259"/>
        <v>Elpida Rittenbach</v>
      </c>
      <c r="U2803" t="s">
        <v>855</v>
      </c>
      <c r="V2803" s="5" t="s">
        <v>37</v>
      </c>
      <c r="W2803" s="5" t="s">
        <v>48</v>
      </c>
      <c r="X2803" s="5" t="s">
        <v>49</v>
      </c>
      <c r="Y2803" s="5" t="s">
        <v>1183</v>
      </c>
      <c r="Z2803" s="5" t="s">
        <v>60</v>
      </c>
      <c r="AA2803" s="4">
        <v>0.56999999999999995</v>
      </c>
      <c r="AB2803" s="1">
        <v>40384</v>
      </c>
      <c r="AC2803" s="1">
        <v>24786</v>
      </c>
      <c r="AD2803">
        <f t="shared" si="260"/>
        <v>0</v>
      </c>
      <c r="AE2803">
        <f t="shared" ca="1" si="261"/>
        <v>56</v>
      </c>
      <c r="AF2803" t="str">
        <f t="shared" ca="1" si="262"/>
        <v>18-64</v>
      </c>
      <c r="AG2803" s="3">
        <f t="shared" si="263"/>
        <v>5.3184575714285725</v>
      </c>
      <c r="AH2803" t="str">
        <f>_xlfn.IFNA(VLOOKUP(Sales_Transactions[[#This Row],[Order ID]],Returned_Items[#All],2,FALSE),"Not Returned")</f>
        <v>Not Returned</v>
      </c>
    </row>
    <row r="2804" spans="1:34" x14ac:dyDescent="0.25">
      <c r="A2804">
        <v>22561</v>
      </c>
      <c r="C2804" t="s">
        <v>2700</v>
      </c>
      <c r="D2804" s="2" t="str">
        <f>TEXT(MID(Sales_Transactions[[#This Row],[Order Date]],2,5),"d/m/yyy")</f>
        <v>20/1/2011</v>
      </c>
      <c r="E2804" s="2" t="str">
        <f>TEXT(MID(Sales_Transactions[[#This Row],[Order Date]],2,5),"d")</f>
        <v>20</v>
      </c>
      <c r="F2804" s="2" t="str">
        <f>TEXT(MID(Sales_Transactions[[#This Row],[Order Date]],2,5),"m")</f>
        <v>1</v>
      </c>
      <c r="G2804" s="2" t="str">
        <f>TEXT(MID(Sales_Transactions[[#This Row],[Order Date]],2,5),"yyy")</f>
        <v>2011</v>
      </c>
      <c r="H2804" s="2" t="str">
        <f>TEXT(MID(Sales_Transactions[[#This Row],[Order Date]],2,5),"yyy/m")</f>
        <v>2011/1</v>
      </c>
      <c r="I2804" t="s">
        <v>101</v>
      </c>
      <c r="J2804">
        <f t="shared" si="258"/>
        <v>1</v>
      </c>
      <c r="K2804" s="2">
        <v>7</v>
      </c>
      <c r="L2804" s="3">
        <v>128.62</v>
      </c>
      <c r="M2804" s="4">
        <v>7.0000000000000007E-2</v>
      </c>
      <c r="N2804" s="5" t="s">
        <v>23</v>
      </c>
      <c r="O2804" s="3">
        <v>-27.78</v>
      </c>
      <c r="P2804" s="3">
        <v>17.670000000000002</v>
      </c>
      <c r="Q2804" s="3">
        <v>8.99</v>
      </c>
      <c r="R2804" s="5" t="s">
        <v>1789</v>
      </c>
      <c r="S2804" s="5" t="s">
        <v>2697</v>
      </c>
      <c r="T2804" s="5" t="str">
        <f t="shared" si="259"/>
        <v>David Wiener</v>
      </c>
      <c r="U2804" t="s">
        <v>855</v>
      </c>
      <c r="V2804" s="5" t="s">
        <v>37</v>
      </c>
      <c r="W2804" s="5" t="s">
        <v>57</v>
      </c>
      <c r="X2804" s="5" t="s">
        <v>58</v>
      </c>
      <c r="Y2804" s="5" t="s">
        <v>1306</v>
      </c>
      <c r="Z2804" s="5" t="s">
        <v>60</v>
      </c>
      <c r="AA2804" s="4">
        <v>0.47</v>
      </c>
      <c r="AB2804" s="1">
        <v>40565</v>
      </c>
      <c r="AC2804" s="1">
        <v>13997</v>
      </c>
      <c r="AD2804">
        <f t="shared" si="260"/>
        <v>2</v>
      </c>
      <c r="AE2804">
        <f t="shared" ca="1" si="261"/>
        <v>86</v>
      </c>
      <c r="AF2804" t="str">
        <f t="shared" ca="1" si="262"/>
        <v>Over 65</v>
      </c>
      <c r="AG2804" s="3">
        <f t="shared" si="263"/>
        <v>3.8068044285714291</v>
      </c>
      <c r="AH2804" t="str">
        <f>_xlfn.IFNA(VLOOKUP(Sales_Transactions[[#This Row],[Order ID]],Returned_Items[#All],2,FALSE),"Not Returned")</f>
        <v>Not Returned</v>
      </c>
    </row>
    <row r="2805" spans="1:34" x14ac:dyDescent="0.25">
      <c r="A2805">
        <v>22561</v>
      </c>
      <c r="C2805" t="s">
        <v>2700</v>
      </c>
      <c r="D2805" s="2" t="str">
        <f>TEXT(MID(Sales_Transactions[[#This Row],[Order Date]],2,5),"d/m/yyy")</f>
        <v>20/1/2011</v>
      </c>
      <c r="E2805" s="2" t="str">
        <f>TEXT(MID(Sales_Transactions[[#This Row],[Order Date]],2,5),"d")</f>
        <v>20</v>
      </c>
      <c r="F2805" s="2" t="str">
        <f>TEXT(MID(Sales_Transactions[[#This Row],[Order Date]],2,5),"m")</f>
        <v>1</v>
      </c>
      <c r="G2805" s="2" t="str">
        <f>TEXT(MID(Sales_Transactions[[#This Row],[Order Date]],2,5),"yyy")</f>
        <v>2011</v>
      </c>
      <c r="H2805" s="2" t="str">
        <f>TEXT(MID(Sales_Transactions[[#This Row],[Order Date]],2,5),"yyy/m")</f>
        <v>2011/1</v>
      </c>
      <c r="I2805" t="s">
        <v>101</v>
      </c>
      <c r="J2805">
        <f t="shared" si="258"/>
        <v>1</v>
      </c>
      <c r="K2805" s="2">
        <v>50</v>
      </c>
      <c r="L2805" s="3">
        <v>424</v>
      </c>
      <c r="M2805" s="4">
        <v>0.03</v>
      </c>
      <c r="N2805" s="5" t="s">
        <v>23</v>
      </c>
      <c r="O2805" s="3">
        <v>-19.77</v>
      </c>
      <c r="P2805" s="3">
        <v>8.67</v>
      </c>
      <c r="Q2805" s="3">
        <v>3.5</v>
      </c>
      <c r="R2805" s="5" t="s">
        <v>1789</v>
      </c>
      <c r="S2805" s="5" t="s">
        <v>2697</v>
      </c>
      <c r="T2805" s="5" t="str">
        <f t="shared" si="259"/>
        <v>David Wiener</v>
      </c>
      <c r="U2805" t="s">
        <v>855</v>
      </c>
      <c r="V2805" s="5" t="s">
        <v>37</v>
      </c>
      <c r="W2805" s="5" t="s">
        <v>28</v>
      </c>
      <c r="X2805" s="5" t="s">
        <v>38</v>
      </c>
      <c r="Y2805" s="5" t="s">
        <v>1998</v>
      </c>
      <c r="Z2805" s="5" t="s">
        <v>43</v>
      </c>
      <c r="AA2805" s="4">
        <v>0.57999999999999996</v>
      </c>
      <c r="AB2805" s="1">
        <v>40565</v>
      </c>
      <c r="AC2805" s="1">
        <v>14095</v>
      </c>
      <c r="AD2805">
        <f t="shared" si="260"/>
        <v>2</v>
      </c>
      <c r="AE2805">
        <f t="shared" ca="1" si="261"/>
        <v>86</v>
      </c>
      <c r="AF2805" t="str">
        <f t="shared" ca="1" si="262"/>
        <v>Over 65</v>
      </c>
      <c r="AG2805" s="3">
        <f t="shared" si="263"/>
        <v>0.24334797999999999</v>
      </c>
      <c r="AH2805" t="str">
        <f>_xlfn.IFNA(VLOOKUP(Sales_Transactions[[#This Row],[Order ID]],Returned_Items[#All],2,FALSE),"Not Returned")</f>
        <v>Not Returned</v>
      </c>
    </row>
    <row r="2806" spans="1:34" x14ac:dyDescent="0.25">
      <c r="A2806">
        <v>22561</v>
      </c>
      <c r="C2806" t="s">
        <v>2700</v>
      </c>
      <c r="D2806" s="2" t="str">
        <f>TEXT(MID(Sales_Transactions[[#This Row],[Order Date]],2,5),"d/m/yyy")</f>
        <v>20/1/2011</v>
      </c>
      <c r="E2806" s="2" t="str">
        <f>TEXT(MID(Sales_Transactions[[#This Row],[Order Date]],2,5),"d")</f>
        <v>20</v>
      </c>
      <c r="F2806" s="2" t="str">
        <f>TEXT(MID(Sales_Transactions[[#This Row],[Order Date]],2,5),"m")</f>
        <v>1</v>
      </c>
      <c r="G2806" s="2" t="str">
        <f>TEXT(MID(Sales_Transactions[[#This Row],[Order Date]],2,5),"yyy")</f>
        <v>2011</v>
      </c>
      <c r="H2806" s="2" t="str">
        <f>TEXT(MID(Sales_Transactions[[#This Row],[Order Date]],2,5),"yyy/m")</f>
        <v>2011/1</v>
      </c>
      <c r="I2806" t="s">
        <v>101</v>
      </c>
      <c r="J2806">
        <f t="shared" si="258"/>
        <v>1</v>
      </c>
      <c r="K2806" s="2">
        <v>5</v>
      </c>
      <c r="L2806" s="3">
        <v>504.79</v>
      </c>
      <c r="M2806" s="4">
        <v>0.03</v>
      </c>
      <c r="N2806" s="5" t="s">
        <v>67</v>
      </c>
      <c r="O2806" s="3">
        <v>-245.09</v>
      </c>
      <c r="P2806" s="3">
        <v>99.99</v>
      </c>
      <c r="Q2806" s="3">
        <v>19.989999999999998</v>
      </c>
      <c r="R2806" s="5" t="s">
        <v>1789</v>
      </c>
      <c r="S2806" s="5" t="s">
        <v>2697</v>
      </c>
      <c r="T2806" s="5" t="str">
        <f t="shared" si="259"/>
        <v>David Wiener</v>
      </c>
      <c r="U2806" t="s">
        <v>855</v>
      </c>
      <c r="V2806" s="5" t="s">
        <v>37</v>
      </c>
      <c r="W2806" s="5" t="s">
        <v>48</v>
      </c>
      <c r="X2806" s="5" t="s">
        <v>87</v>
      </c>
      <c r="Y2806" s="5" t="s">
        <v>490</v>
      </c>
      <c r="Z2806" s="5" t="s">
        <v>43</v>
      </c>
      <c r="AA2806" s="4">
        <v>0.5</v>
      </c>
      <c r="AB2806" s="1">
        <v>40565</v>
      </c>
      <c r="AC2806" s="1">
        <v>25216</v>
      </c>
      <c r="AD2806">
        <f t="shared" si="260"/>
        <v>2</v>
      </c>
      <c r="AE2806">
        <f t="shared" ca="1" si="261"/>
        <v>55</v>
      </c>
      <c r="AF2806" t="str">
        <f t="shared" ca="1" si="262"/>
        <v>18-64</v>
      </c>
      <c r="AG2806" s="3">
        <f t="shared" si="263"/>
        <v>23.990000599999998</v>
      </c>
      <c r="AH2806" t="str">
        <f>_xlfn.IFNA(VLOOKUP(Sales_Transactions[[#This Row],[Order ID]],Returned_Items[#All],2,FALSE),"Not Returned")</f>
        <v>Not Returned</v>
      </c>
    </row>
    <row r="2807" spans="1:34" x14ac:dyDescent="0.25">
      <c r="A2807">
        <v>25860</v>
      </c>
      <c r="C2807" t="s">
        <v>1903</v>
      </c>
      <c r="D2807" s="2" t="str">
        <f>TEXT(MID(Sales_Transactions[[#This Row],[Order Date]],2,5),"d/m/yyy")</f>
        <v>2/1/2010</v>
      </c>
      <c r="E2807" s="2" t="str">
        <f>TEXT(MID(Sales_Transactions[[#This Row],[Order Date]],2,5),"d")</f>
        <v>2</v>
      </c>
      <c r="F2807" s="2" t="str">
        <f>TEXT(MID(Sales_Transactions[[#This Row],[Order Date]],2,5),"m")</f>
        <v>1</v>
      </c>
      <c r="G2807" s="2" t="str">
        <f>TEXT(MID(Sales_Transactions[[#This Row],[Order Date]],2,5),"yyy")</f>
        <v>2010</v>
      </c>
      <c r="H2807" s="2" t="str">
        <f>TEXT(MID(Sales_Transactions[[#This Row],[Order Date]],2,5),"yyy/m")</f>
        <v>2010/1</v>
      </c>
      <c r="I2807" t="s">
        <v>22</v>
      </c>
      <c r="J2807">
        <f t="shared" si="258"/>
        <v>2</v>
      </c>
      <c r="K2807" s="2">
        <v>9</v>
      </c>
      <c r="L2807" s="3">
        <v>740.2</v>
      </c>
      <c r="M2807" s="4">
        <v>0.05</v>
      </c>
      <c r="N2807" s="5" t="s">
        <v>67</v>
      </c>
      <c r="O2807" s="3">
        <v>239.94</v>
      </c>
      <c r="P2807" s="3">
        <v>83.98</v>
      </c>
      <c r="Q2807" s="3">
        <v>5.01</v>
      </c>
      <c r="R2807" s="5" t="s">
        <v>2695</v>
      </c>
      <c r="S2807" s="5" t="s">
        <v>2696</v>
      </c>
      <c r="T2807" s="5" t="str">
        <f t="shared" si="259"/>
        <v>Elpida Rittenbach</v>
      </c>
      <c r="U2807" t="s">
        <v>855</v>
      </c>
      <c r="V2807" s="5" t="s">
        <v>37</v>
      </c>
      <c r="W2807" s="5" t="s">
        <v>28</v>
      </c>
      <c r="X2807" s="5" t="s">
        <v>98</v>
      </c>
      <c r="Y2807" s="5" t="s">
        <v>1672</v>
      </c>
      <c r="Z2807" s="5" t="s">
        <v>43</v>
      </c>
      <c r="AA2807" s="4">
        <v>0.38</v>
      </c>
      <c r="AB2807" s="1">
        <v>40182</v>
      </c>
      <c r="AC2807" s="1">
        <v>25358</v>
      </c>
      <c r="AD2807">
        <f t="shared" si="260"/>
        <v>2</v>
      </c>
      <c r="AE2807">
        <f t="shared" ca="1" si="261"/>
        <v>55</v>
      </c>
      <c r="AF2807" t="str">
        <f t="shared" ca="1" si="262"/>
        <v>18-64</v>
      </c>
      <c r="AG2807" s="3">
        <f t="shared" si="263"/>
        <v>9.8831122222222234</v>
      </c>
      <c r="AH2807" t="str">
        <f>_xlfn.IFNA(VLOOKUP(Sales_Transactions[[#This Row],[Order ID]],Returned_Items[#All],2,FALSE),"Not Returned")</f>
        <v>Not Returned</v>
      </c>
    </row>
    <row r="2808" spans="1:34" x14ac:dyDescent="0.25">
      <c r="A2808">
        <v>25860</v>
      </c>
      <c r="C2808" t="s">
        <v>1903</v>
      </c>
      <c r="D2808" s="2" t="str">
        <f>TEXT(MID(Sales_Transactions[[#This Row],[Order Date]],2,5),"d/m/yyy")</f>
        <v>2/1/2010</v>
      </c>
      <c r="E2808" s="2" t="str">
        <f>TEXT(MID(Sales_Transactions[[#This Row],[Order Date]],2,5),"d")</f>
        <v>2</v>
      </c>
      <c r="F2808" s="2" t="str">
        <f>TEXT(MID(Sales_Transactions[[#This Row],[Order Date]],2,5),"m")</f>
        <v>1</v>
      </c>
      <c r="G2808" s="2" t="str">
        <f>TEXT(MID(Sales_Transactions[[#This Row],[Order Date]],2,5),"yyy")</f>
        <v>2010</v>
      </c>
      <c r="H2808" s="2" t="str">
        <f>TEXT(MID(Sales_Transactions[[#This Row],[Order Date]],2,5),"yyy/m")</f>
        <v>2010/1</v>
      </c>
      <c r="I2808" t="s">
        <v>22</v>
      </c>
      <c r="J2808">
        <f t="shared" si="258"/>
        <v>2</v>
      </c>
      <c r="K2808" s="2">
        <v>23</v>
      </c>
      <c r="L2808" s="3">
        <v>1288.7784999999999</v>
      </c>
      <c r="M2808" s="4">
        <v>7.0000000000000007E-2</v>
      </c>
      <c r="N2808" s="5" t="s">
        <v>23</v>
      </c>
      <c r="O2808" s="3">
        <v>-185.89</v>
      </c>
      <c r="P2808" s="3">
        <v>65.989999999999995</v>
      </c>
      <c r="Q2808" s="3">
        <v>19.989999999999998</v>
      </c>
      <c r="R2808" s="5" t="s">
        <v>2695</v>
      </c>
      <c r="S2808" s="5" t="s">
        <v>2696</v>
      </c>
      <c r="T2808" s="5" t="str">
        <f t="shared" si="259"/>
        <v>Elpida Rittenbach</v>
      </c>
      <c r="U2808" t="s">
        <v>855</v>
      </c>
      <c r="V2808" s="5" t="s">
        <v>37</v>
      </c>
      <c r="W2808" s="5" t="s">
        <v>48</v>
      </c>
      <c r="X2808" s="5" t="s">
        <v>49</v>
      </c>
      <c r="Y2808" s="5" t="s">
        <v>1349</v>
      </c>
      <c r="Z2808" s="5" t="s">
        <v>43</v>
      </c>
      <c r="AA2808" s="4">
        <v>0.59</v>
      </c>
      <c r="AB2808" s="1">
        <v>40189</v>
      </c>
      <c r="AC2808" s="1">
        <v>24994</v>
      </c>
      <c r="AD2808">
        <f t="shared" si="260"/>
        <v>9</v>
      </c>
      <c r="AE2808">
        <f t="shared" ca="1" si="261"/>
        <v>56</v>
      </c>
      <c r="AF2808" t="str">
        <f t="shared" ca="1" si="262"/>
        <v>18-64</v>
      </c>
      <c r="AG2808" s="3">
        <f t="shared" si="263"/>
        <v>3.736252478260869</v>
      </c>
      <c r="AH2808" t="str">
        <f>_xlfn.IFNA(VLOOKUP(Sales_Transactions[[#This Row],[Order ID]],Returned_Items[#All],2,FALSE),"Not Returned")</f>
        <v>Not Returned</v>
      </c>
    </row>
    <row r="2809" spans="1:34" x14ac:dyDescent="0.25">
      <c r="A2809">
        <v>775</v>
      </c>
      <c r="C2809" t="s">
        <v>369</v>
      </c>
      <c r="D2809" s="2" t="str">
        <f>TEXT(MID(Sales_Transactions[[#This Row],[Order Date]],2,5),"d/m/yyy")</f>
        <v>17/3/2011</v>
      </c>
      <c r="E2809" s="2" t="str">
        <f>TEXT(MID(Sales_Transactions[[#This Row],[Order Date]],2,5),"d")</f>
        <v>17</v>
      </c>
      <c r="F2809" s="2" t="str">
        <f>TEXT(MID(Sales_Transactions[[#This Row],[Order Date]],2,5),"m")</f>
        <v>3</v>
      </c>
      <c r="G2809" s="2" t="str">
        <f>TEXT(MID(Sales_Transactions[[#This Row],[Order Date]],2,5),"yyy")</f>
        <v>2011</v>
      </c>
      <c r="H2809" s="2" t="str">
        <f>TEXT(MID(Sales_Transactions[[#This Row],[Order Date]],2,5),"yyy/m")</f>
        <v>2011/3</v>
      </c>
      <c r="I2809" t="s">
        <v>101</v>
      </c>
      <c r="J2809">
        <f t="shared" si="258"/>
        <v>1</v>
      </c>
      <c r="K2809" s="2">
        <v>35</v>
      </c>
      <c r="L2809" s="3">
        <v>43.57</v>
      </c>
      <c r="M2809" s="4">
        <v>0.1</v>
      </c>
      <c r="N2809" s="5" t="s">
        <v>23</v>
      </c>
      <c r="O2809" s="3">
        <v>-19.170000000000002</v>
      </c>
      <c r="P2809" s="3">
        <v>1.26</v>
      </c>
      <c r="Q2809" s="3">
        <v>0.7</v>
      </c>
      <c r="R2809" s="5" t="s">
        <v>1493</v>
      </c>
      <c r="S2809" s="5" t="s">
        <v>2701</v>
      </c>
      <c r="T2809" s="5" t="str">
        <f t="shared" si="259"/>
        <v>Peter McVee</v>
      </c>
      <c r="U2809" t="s">
        <v>855</v>
      </c>
      <c r="V2809" s="5" t="s">
        <v>27</v>
      </c>
      <c r="W2809" s="5" t="s">
        <v>28</v>
      </c>
      <c r="X2809" s="5" t="s">
        <v>82</v>
      </c>
      <c r="Y2809" s="5" t="s">
        <v>568</v>
      </c>
      <c r="Z2809" s="5" t="s">
        <v>84</v>
      </c>
      <c r="AA2809" s="4">
        <v>0.81</v>
      </c>
      <c r="AB2809" s="1">
        <v>40620</v>
      </c>
      <c r="AC2809" s="1">
        <v>25123</v>
      </c>
      <c r="AD2809">
        <f t="shared" si="260"/>
        <v>1</v>
      </c>
      <c r="AE2809">
        <f t="shared" ca="1" si="261"/>
        <v>55</v>
      </c>
      <c r="AF2809" t="str">
        <f t="shared" ca="1" si="262"/>
        <v>18-64</v>
      </c>
      <c r="AG2809" s="3">
        <f t="shared" si="263"/>
        <v>5.5964E-2</v>
      </c>
      <c r="AH2809" t="str">
        <f>_xlfn.IFNA(VLOOKUP(Sales_Transactions[[#This Row],[Order ID]],Returned_Items[#All],2,FALSE),"Not Returned")</f>
        <v>Returned</v>
      </c>
    </row>
    <row r="2810" spans="1:34" x14ac:dyDescent="0.25">
      <c r="A2810">
        <v>775</v>
      </c>
      <c r="C2810" t="s">
        <v>369</v>
      </c>
      <c r="D2810" s="2" t="str">
        <f>TEXT(MID(Sales_Transactions[[#This Row],[Order Date]],2,5),"d/m/yyy")</f>
        <v>17/3/2011</v>
      </c>
      <c r="E2810" s="2" t="str">
        <f>TEXT(MID(Sales_Transactions[[#This Row],[Order Date]],2,5),"d")</f>
        <v>17</v>
      </c>
      <c r="F2810" s="2" t="str">
        <f>TEXT(MID(Sales_Transactions[[#This Row],[Order Date]],2,5),"m")</f>
        <v>3</v>
      </c>
      <c r="G2810" s="2" t="str">
        <f>TEXT(MID(Sales_Transactions[[#This Row],[Order Date]],2,5),"yyy")</f>
        <v>2011</v>
      </c>
      <c r="H2810" s="2" t="str">
        <f>TEXT(MID(Sales_Transactions[[#This Row],[Order Date]],2,5),"yyy/m")</f>
        <v>2011/3</v>
      </c>
      <c r="I2810" t="s">
        <v>101</v>
      </c>
      <c r="J2810">
        <f t="shared" si="258"/>
        <v>1</v>
      </c>
      <c r="K2810" s="2">
        <v>8</v>
      </c>
      <c r="L2810" s="3">
        <v>31.87</v>
      </c>
      <c r="M2810" s="4">
        <v>0.1</v>
      </c>
      <c r="N2810" s="5" t="s">
        <v>23</v>
      </c>
      <c r="O2810" s="3">
        <v>-1.25</v>
      </c>
      <c r="P2810" s="3">
        <v>4.26</v>
      </c>
      <c r="Q2810" s="3">
        <v>1.2</v>
      </c>
      <c r="R2810" s="5" t="s">
        <v>1493</v>
      </c>
      <c r="S2810" s="5" t="s">
        <v>2701</v>
      </c>
      <c r="T2810" s="5" t="str">
        <f t="shared" si="259"/>
        <v>Peter McVee</v>
      </c>
      <c r="U2810" t="s">
        <v>855</v>
      </c>
      <c r="V2810" s="5" t="s">
        <v>27</v>
      </c>
      <c r="W2810" s="5" t="s">
        <v>28</v>
      </c>
      <c r="X2810" s="5" t="s">
        <v>124</v>
      </c>
      <c r="Y2810" s="5" t="s">
        <v>1507</v>
      </c>
      <c r="Z2810" s="5" t="s">
        <v>84</v>
      </c>
      <c r="AA2810" s="4">
        <v>0.44</v>
      </c>
      <c r="AB2810" s="1">
        <v>40621</v>
      </c>
      <c r="AC2810" s="1">
        <v>25145</v>
      </c>
      <c r="AD2810">
        <f t="shared" si="260"/>
        <v>2</v>
      </c>
      <c r="AE2810">
        <f t="shared" ca="1" si="261"/>
        <v>55</v>
      </c>
      <c r="AF2810" t="str">
        <f t="shared" ca="1" si="262"/>
        <v>18-64</v>
      </c>
      <c r="AG2810" s="3">
        <f t="shared" si="263"/>
        <v>0.68196749999999995</v>
      </c>
      <c r="AH2810" t="str">
        <f>_xlfn.IFNA(VLOOKUP(Sales_Transactions[[#This Row],[Order ID]],Returned_Items[#All],2,FALSE),"Not Returned")</f>
        <v>Returned</v>
      </c>
    </row>
    <row r="2811" spans="1:34" x14ac:dyDescent="0.25">
      <c r="A2811">
        <v>900</v>
      </c>
      <c r="C2811" t="s">
        <v>2702</v>
      </c>
      <c r="D2811" s="2" t="str">
        <f>TEXT(MID(Sales_Transactions[[#This Row],[Order Date]],2,5),"d/m/yyy")</f>
        <v>30/9/2009</v>
      </c>
      <c r="E2811" s="2" t="str">
        <f>TEXT(MID(Sales_Transactions[[#This Row],[Order Date]],2,5),"d")</f>
        <v>30</v>
      </c>
      <c r="F2811" s="2" t="str">
        <f>TEXT(MID(Sales_Transactions[[#This Row],[Order Date]],2,5),"m")</f>
        <v>9</v>
      </c>
      <c r="G2811" s="2" t="str">
        <f>TEXT(MID(Sales_Transactions[[#This Row],[Order Date]],2,5),"yyy")</f>
        <v>2009</v>
      </c>
      <c r="H2811" s="2" t="str">
        <f>TEXT(MID(Sales_Transactions[[#This Row],[Order Date]],2,5),"yyy/m")</f>
        <v>2009/9</v>
      </c>
      <c r="I2811" t="s">
        <v>52</v>
      </c>
      <c r="J2811">
        <f t="shared" si="258"/>
        <v>1</v>
      </c>
      <c r="K2811" s="2">
        <v>29</v>
      </c>
      <c r="L2811" s="3">
        <v>1193.6500000000001</v>
      </c>
      <c r="M2811" s="4">
        <v>7.0000000000000007E-2</v>
      </c>
      <c r="N2811" s="5" t="s">
        <v>23</v>
      </c>
      <c r="O2811" s="3">
        <v>507.58</v>
      </c>
      <c r="P2811" s="3">
        <v>40.98</v>
      </c>
      <c r="Q2811" s="3">
        <v>2.99</v>
      </c>
      <c r="R2811" s="5" t="s">
        <v>2703</v>
      </c>
      <c r="S2811" s="5" t="s">
        <v>2274</v>
      </c>
      <c r="T2811" s="5" t="str">
        <f t="shared" si="259"/>
        <v>Karen Carlisle</v>
      </c>
      <c r="U2811" t="s">
        <v>855</v>
      </c>
      <c r="V2811" s="5" t="s">
        <v>74</v>
      </c>
      <c r="W2811" s="5" t="s">
        <v>28</v>
      </c>
      <c r="X2811" s="5" t="s">
        <v>41</v>
      </c>
      <c r="Y2811" s="5" t="s">
        <v>749</v>
      </c>
      <c r="Z2811" s="5" t="s">
        <v>43</v>
      </c>
      <c r="AA2811" s="4">
        <v>0.36</v>
      </c>
      <c r="AB2811" s="1">
        <v>40087</v>
      </c>
      <c r="AC2811" s="1">
        <v>24842</v>
      </c>
      <c r="AD2811">
        <f t="shared" si="260"/>
        <v>1</v>
      </c>
      <c r="AE2811">
        <f t="shared" ca="1" si="261"/>
        <v>56</v>
      </c>
      <c r="AF2811" t="str">
        <f t="shared" ca="1" si="262"/>
        <v>18-64</v>
      </c>
      <c r="AG2811" s="3">
        <f t="shared" si="263"/>
        <v>1.515217724137931</v>
      </c>
      <c r="AH2811" t="str">
        <f>_xlfn.IFNA(VLOOKUP(Sales_Transactions[[#This Row],[Order ID]],Returned_Items[#All],2,FALSE),"Not Returned")</f>
        <v>Not Returned</v>
      </c>
    </row>
    <row r="2812" spans="1:34" x14ac:dyDescent="0.25">
      <c r="A2812">
        <v>964</v>
      </c>
      <c r="C2812" t="s">
        <v>2704</v>
      </c>
      <c r="D2812" s="2" t="str">
        <f>TEXT(MID(Sales_Transactions[[#This Row],[Order Date]],2,5),"d/m/yyy")</f>
        <v>19/5/2011</v>
      </c>
      <c r="E2812" s="2" t="str">
        <f>TEXT(MID(Sales_Transactions[[#This Row],[Order Date]],2,5),"d")</f>
        <v>19</v>
      </c>
      <c r="F2812" s="2" t="str">
        <f>TEXT(MID(Sales_Transactions[[#This Row],[Order Date]],2,5),"m")</f>
        <v>5</v>
      </c>
      <c r="G2812" s="2" t="str">
        <f>TEXT(MID(Sales_Transactions[[#This Row],[Order Date]],2,5),"yyy")</f>
        <v>2011</v>
      </c>
      <c r="H2812" s="2" t="str">
        <f>TEXT(MID(Sales_Transactions[[#This Row],[Order Date]],2,5),"yyy/m")</f>
        <v>2011/5</v>
      </c>
      <c r="I2812" t="s">
        <v>78</v>
      </c>
      <c r="J2812">
        <f t="shared" si="258"/>
        <v>3</v>
      </c>
      <c r="K2812" s="2">
        <v>4</v>
      </c>
      <c r="L2812" s="3">
        <v>40.020000000000003</v>
      </c>
      <c r="M2812" s="4">
        <v>0.02</v>
      </c>
      <c r="N2812" s="5" t="s">
        <v>23</v>
      </c>
      <c r="O2812" s="3">
        <v>-1.28</v>
      </c>
      <c r="P2812" s="3">
        <v>9.93</v>
      </c>
      <c r="Q2812" s="3">
        <v>1.0900000000000001</v>
      </c>
      <c r="R2812" s="5" t="s">
        <v>2705</v>
      </c>
      <c r="S2812" s="5" t="s">
        <v>2706</v>
      </c>
      <c r="T2812" s="5" t="str">
        <f t="shared" si="259"/>
        <v>Stefania Perrino</v>
      </c>
      <c r="U2812" t="s">
        <v>855</v>
      </c>
      <c r="V2812" s="5" t="s">
        <v>47</v>
      </c>
      <c r="W2812" s="5" t="s">
        <v>28</v>
      </c>
      <c r="X2812" s="5" t="s">
        <v>124</v>
      </c>
      <c r="Y2812" s="5" t="s">
        <v>1854</v>
      </c>
      <c r="Z2812" s="5" t="s">
        <v>84</v>
      </c>
      <c r="AA2812" s="4">
        <v>0.43</v>
      </c>
      <c r="AB2812" s="1">
        <v>40684</v>
      </c>
      <c r="AC2812" s="1">
        <v>24936</v>
      </c>
      <c r="AD2812">
        <f t="shared" si="260"/>
        <v>2</v>
      </c>
      <c r="AE2812">
        <f t="shared" ca="1" si="261"/>
        <v>56</v>
      </c>
      <c r="AF2812" t="str">
        <f t="shared" ca="1" si="262"/>
        <v>18-64</v>
      </c>
      <c r="AG2812" s="3">
        <f t="shared" si="263"/>
        <v>2.7545034999999998</v>
      </c>
      <c r="AH2812" t="str">
        <f>_xlfn.IFNA(VLOOKUP(Sales_Transactions[[#This Row],[Order ID]],Returned_Items[#All],2,FALSE),"Not Returned")</f>
        <v>Not Returned</v>
      </c>
    </row>
    <row r="2813" spans="1:34" x14ac:dyDescent="0.25">
      <c r="A2813">
        <v>2722</v>
      </c>
      <c r="C2813" t="s">
        <v>1855</v>
      </c>
      <c r="D2813" s="2" t="str">
        <f>TEXT(MID(Sales_Transactions[[#This Row],[Order Date]],2,5),"d/m/yyy")</f>
        <v>8/4/2009</v>
      </c>
      <c r="E2813" s="2" t="str">
        <f>TEXT(MID(Sales_Transactions[[#This Row],[Order Date]],2,5),"d")</f>
        <v>8</v>
      </c>
      <c r="F2813" s="2" t="str">
        <f>TEXT(MID(Sales_Transactions[[#This Row],[Order Date]],2,5),"m")</f>
        <v>4</v>
      </c>
      <c r="G2813" s="2" t="str">
        <f>TEXT(MID(Sales_Transactions[[#This Row],[Order Date]],2,5),"yyy")</f>
        <v>2009</v>
      </c>
      <c r="H2813" s="2" t="str">
        <f>TEXT(MID(Sales_Transactions[[#This Row],[Order Date]],2,5),"yyy/m")</f>
        <v>2009/4</v>
      </c>
      <c r="I2813" t="s">
        <v>22</v>
      </c>
      <c r="J2813">
        <f t="shared" si="258"/>
        <v>2</v>
      </c>
      <c r="K2813" s="2">
        <v>46</v>
      </c>
      <c r="L2813" s="3">
        <v>1895.55</v>
      </c>
      <c r="M2813" s="4">
        <v>0.06</v>
      </c>
      <c r="N2813" s="5" t="s">
        <v>23</v>
      </c>
      <c r="O2813" s="3">
        <v>807.62</v>
      </c>
      <c r="P2813" s="3">
        <v>40.97</v>
      </c>
      <c r="Q2813" s="3">
        <v>1.99</v>
      </c>
      <c r="R2813" s="5" t="s">
        <v>2638</v>
      </c>
      <c r="S2813" s="5" t="s">
        <v>2639</v>
      </c>
      <c r="T2813" s="5" t="str">
        <f t="shared" si="259"/>
        <v>Jay Fine</v>
      </c>
      <c r="U2813" t="s">
        <v>855</v>
      </c>
      <c r="V2813" s="5" t="s">
        <v>37</v>
      </c>
      <c r="W2813" s="5" t="s">
        <v>48</v>
      </c>
      <c r="X2813" s="5" t="s">
        <v>87</v>
      </c>
      <c r="Y2813" s="5" t="s">
        <v>2707</v>
      </c>
      <c r="Z2813" s="5" t="s">
        <v>60</v>
      </c>
      <c r="AA2813" s="4">
        <v>0.42</v>
      </c>
      <c r="AB2813" s="1">
        <v>39915</v>
      </c>
      <c r="AC2813" s="1">
        <v>24580</v>
      </c>
      <c r="AD2813">
        <f t="shared" si="260"/>
        <v>4</v>
      </c>
      <c r="AE2813">
        <f t="shared" ca="1" si="261"/>
        <v>57</v>
      </c>
      <c r="AF2813" t="str">
        <f t="shared" ca="1" si="262"/>
        <v>18-64</v>
      </c>
      <c r="AG2813" s="3">
        <f t="shared" si="263"/>
        <v>0.93337865217391303</v>
      </c>
      <c r="AH2813" t="str">
        <f>_xlfn.IFNA(VLOOKUP(Sales_Transactions[[#This Row],[Order ID]],Returned_Items[#All],2,FALSE),"Not Returned")</f>
        <v>Not Returned</v>
      </c>
    </row>
    <row r="2814" spans="1:34" x14ac:dyDescent="0.25">
      <c r="A2814">
        <v>3078</v>
      </c>
      <c r="C2814" t="s">
        <v>2708</v>
      </c>
      <c r="D2814" s="2" t="str">
        <f>TEXT(MID(Sales_Transactions[[#This Row],[Order Date]],2,5),"d/m/yyy")</f>
        <v>11/2/2010</v>
      </c>
      <c r="E2814" s="2" t="str">
        <f>TEXT(MID(Sales_Transactions[[#This Row],[Order Date]],2,5),"d")</f>
        <v>11</v>
      </c>
      <c r="F2814" s="2" t="str">
        <f>TEXT(MID(Sales_Transactions[[#This Row],[Order Date]],2,5),"m")</f>
        <v>2</v>
      </c>
      <c r="G2814" s="2" t="str">
        <f>TEXT(MID(Sales_Transactions[[#This Row],[Order Date]],2,5),"yyy")</f>
        <v>2010</v>
      </c>
      <c r="H2814" s="2" t="str">
        <f>TEXT(MID(Sales_Transactions[[#This Row],[Order Date]],2,5),"yyy/m")</f>
        <v>2010/2</v>
      </c>
      <c r="I2814" t="s">
        <v>33</v>
      </c>
      <c r="J2814">
        <f t="shared" si="258"/>
        <v>4</v>
      </c>
      <c r="K2814" s="2">
        <v>1</v>
      </c>
      <c r="L2814" s="3">
        <v>316.61</v>
      </c>
      <c r="M2814" s="4">
        <v>0.1</v>
      </c>
      <c r="N2814" s="5" t="s">
        <v>34</v>
      </c>
      <c r="O2814" s="3">
        <v>-187.29</v>
      </c>
      <c r="P2814" s="3">
        <v>291.73</v>
      </c>
      <c r="Q2814" s="3">
        <v>48.8</v>
      </c>
      <c r="R2814" s="5" t="s">
        <v>980</v>
      </c>
      <c r="S2814" s="5" t="s">
        <v>2709</v>
      </c>
      <c r="T2814" s="5" t="str">
        <f t="shared" si="259"/>
        <v>Paul Lucas</v>
      </c>
      <c r="U2814" t="s">
        <v>855</v>
      </c>
      <c r="V2814" s="5" t="s">
        <v>47</v>
      </c>
      <c r="W2814" s="5" t="s">
        <v>57</v>
      </c>
      <c r="X2814" s="5" t="s">
        <v>154</v>
      </c>
      <c r="Y2814" s="5" t="s">
        <v>610</v>
      </c>
      <c r="Z2814" s="5" t="s">
        <v>40</v>
      </c>
      <c r="AA2814" s="4">
        <v>0.56000000000000005</v>
      </c>
      <c r="AB2814" s="1">
        <v>40222</v>
      </c>
      <c r="AC2814" s="1">
        <v>24618</v>
      </c>
      <c r="AD2814">
        <f t="shared" si="260"/>
        <v>2</v>
      </c>
      <c r="AE2814">
        <f t="shared" ca="1" si="261"/>
        <v>57</v>
      </c>
      <c r="AF2814" t="str">
        <f t="shared" ca="1" si="262"/>
        <v>18-64</v>
      </c>
      <c r="AG2814" s="3">
        <f t="shared" si="263"/>
        <v>340.23827000000006</v>
      </c>
      <c r="AH2814" t="str">
        <f>_xlfn.IFNA(VLOOKUP(Sales_Transactions[[#This Row],[Order ID]],Returned_Items[#All],2,FALSE),"Not Returned")</f>
        <v>Not Returned</v>
      </c>
    </row>
    <row r="2815" spans="1:34" x14ac:dyDescent="0.25">
      <c r="A2815">
        <v>3456</v>
      </c>
      <c r="C2815" t="s">
        <v>2710</v>
      </c>
      <c r="D2815" s="2" t="str">
        <f>TEXT(MID(Sales_Transactions[[#This Row],[Order Date]],2,5),"d/m/yyy")</f>
        <v>31/5/2010</v>
      </c>
      <c r="E2815" s="2" t="str">
        <f>TEXT(MID(Sales_Transactions[[#This Row],[Order Date]],2,5),"d")</f>
        <v>31</v>
      </c>
      <c r="F2815" s="2" t="str">
        <f>TEXT(MID(Sales_Transactions[[#This Row],[Order Date]],2,5),"m")</f>
        <v>5</v>
      </c>
      <c r="G2815" s="2" t="str">
        <f>TEXT(MID(Sales_Transactions[[#This Row],[Order Date]],2,5),"yyy")</f>
        <v>2010</v>
      </c>
      <c r="H2815" s="2" t="str">
        <f>TEXT(MID(Sales_Transactions[[#This Row],[Order Date]],2,5),"yyy/m")</f>
        <v>2010/5</v>
      </c>
      <c r="I2815" t="s">
        <v>22</v>
      </c>
      <c r="J2815">
        <f t="shared" si="258"/>
        <v>2</v>
      </c>
      <c r="K2815" s="2">
        <v>20</v>
      </c>
      <c r="L2815" s="3">
        <v>5418.68</v>
      </c>
      <c r="M2815" s="4">
        <v>7.0000000000000007E-2</v>
      </c>
      <c r="N2815" s="5" t="s">
        <v>34</v>
      </c>
      <c r="O2815" s="3">
        <v>332.3</v>
      </c>
      <c r="P2815" s="3">
        <v>280.98</v>
      </c>
      <c r="Q2815" s="3">
        <v>35.67</v>
      </c>
      <c r="R2815" s="5" t="s">
        <v>2312</v>
      </c>
      <c r="S2815" s="5" t="s">
        <v>2643</v>
      </c>
      <c r="T2815" s="5" t="str">
        <f t="shared" si="259"/>
        <v>George Zrebassa</v>
      </c>
      <c r="U2815" t="s">
        <v>855</v>
      </c>
      <c r="V2815" s="5" t="s">
        <v>27</v>
      </c>
      <c r="W2815" s="5" t="s">
        <v>57</v>
      </c>
      <c r="X2815" s="5" t="s">
        <v>107</v>
      </c>
      <c r="Y2815" s="5" t="s">
        <v>879</v>
      </c>
      <c r="Z2815" s="5" t="s">
        <v>106</v>
      </c>
      <c r="AA2815" s="4">
        <v>0.66</v>
      </c>
      <c r="AB2815" s="1">
        <v>40333</v>
      </c>
      <c r="AC2815" s="1">
        <v>24799</v>
      </c>
      <c r="AD2815">
        <f t="shared" si="260"/>
        <v>4</v>
      </c>
      <c r="AE2815">
        <f t="shared" ca="1" si="261"/>
        <v>56</v>
      </c>
      <c r="AF2815" t="str">
        <f t="shared" ca="1" si="262"/>
        <v>18-64</v>
      </c>
      <c r="AG2815" s="3">
        <f t="shared" si="263"/>
        <v>15.822665700000002</v>
      </c>
      <c r="AH2815" t="str">
        <f>_xlfn.IFNA(VLOOKUP(Sales_Transactions[[#This Row],[Order ID]],Returned_Items[#All],2,FALSE),"Not Returned")</f>
        <v>Returned</v>
      </c>
    </row>
    <row r="2816" spans="1:34" x14ac:dyDescent="0.25">
      <c r="A2816">
        <v>3556</v>
      </c>
      <c r="C2816" t="s">
        <v>885</v>
      </c>
      <c r="D2816" s="2" t="str">
        <f>TEXT(MID(Sales_Transactions[[#This Row],[Order Date]],2,5),"d/m/yyy")</f>
        <v>22/9/2012</v>
      </c>
      <c r="E2816" s="2" t="str">
        <f>TEXT(MID(Sales_Transactions[[#This Row],[Order Date]],2,5),"d")</f>
        <v>22</v>
      </c>
      <c r="F2816" s="2" t="str">
        <f>TEXT(MID(Sales_Transactions[[#This Row],[Order Date]],2,5),"m")</f>
        <v>9</v>
      </c>
      <c r="G2816" s="2" t="str">
        <f>TEXT(MID(Sales_Transactions[[#This Row],[Order Date]],2,5),"yyy")</f>
        <v>2012</v>
      </c>
      <c r="H2816" s="2" t="str">
        <f>TEXT(MID(Sales_Transactions[[#This Row],[Order Date]],2,5),"yyy/m")</f>
        <v>2012/9</v>
      </c>
      <c r="I2816" t="s">
        <v>52</v>
      </c>
      <c r="J2816">
        <f t="shared" si="258"/>
        <v>1</v>
      </c>
      <c r="K2816" s="2">
        <v>48</v>
      </c>
      <c r="L2816" s="3">
        <v>269.37</v>
      </c>
      <c r="M2816" s="4">
        <v>0.05</v>
      </c>
      <c r="N2816" s="5" t="s">
        <v>23</v>
      </c>
      <c r="O2816" s="3">
        <v>-103.55</v>
      </c>
      <c r="P2816" s="3">
        <v>5.74</v>
      </c>
      <c r="Q2816" s="3">
        <v>5.01</v>
      </c>
      <c r="R2816" s="5" t="s">
        <v>2312</v>
      </c>
      <c r="S2816" s="5" t="s">
        <v>2643</v>
      </c>
      <c r="T2816" s="5" t="str">
        <f t="shared" si="259"/>
        <v>George Zrebassa</v>
      </c>
      <c r="U2816" t="s">
        <v>855</v>
      </c>
      <c r="V2816" s="5" t="s">
        <v>74</v>
      </c>
      <c r="W2816" s="5" t="s">
        <v>28</v>
      </c>
      <c r="X2816" s="5" t="s">
        <v>41</v>
      </c>
      <c r="Y2816" s="5" t="s">
        <v>591</v>
      </c>
      <c r="Z2816" s="5" t="s">
        <v>43</v>
      </c>
      <c r="AA2816" s="4">
        <v>0.39</v>
      </c>
      <c r="AB2816" s="1">
        <v>41177</v>
      </c>
      <c r="AC2816" s="1">
        <v>30383</v>
      </c>
      <c r="AD2816">
        <f t="shared" si="260"/>
        <v>3</v>
      </c>
      <c r="AE2816">
        <f t="shared" ca="1" si="261"/>
        <v>41</v>
      </c>
      <c r="AF2816" t="str">
        <f t="shared" ca="1" si="262"/>
        <v>18-64</v>
      </c>
      <c r="AG2816" s="3">
        <f t="shared" si="263"/>
        <v>0.22389854166666667</v>
      </c>
      <c r="AH2816" t="str">
        <f>_xlfn.IFNA(VLOOKUP(Sales_Transactions[[#This Row],[Order ID]],Returned_Items[#All],2,FALSE),"Not Returned")</f>
        <v>Not Returned</v>
      </c>
    </row>
    <row r="2817" spans="1:34" x14ac:dyDescent="0.25">
      <c r="A2817">
        <v>3654</v>
      </c>
      <c r="C2817" t="s">
        <v>1963</v>
      </c>
      <c r="D2817" s="2" t="str">
        <f>TEXT(MID(Sales_Transactions[[#This Row],[Order Date]],2,5),"d/m/yyy")</f>
        <v>2/6/2012</v>
      </c>
      <c r="E2817" s="2" t="str">
        <f>TEXT(MID(Sales_Transactions[[#This Row],[Order Date]],2,5),"d")</f>
        <v>2</v>
      </c>
      <c r="F2817" s="2" t="str">
        <f>TEXT(MID(Sales_Transactions[[#This Row],[Order Date]],2,5),"m")</f>
        <v>6</v>
      </c>
      <c r="G2817" s="2" t="str">
        <f>TEXT(MID(Sales_Transactions[[#This Row],[Order Date]],2,5),"yyy")</f>
        <v>2012</v>
      </c>
      <c r="H2817" s="2" t="str">
        <f>TEXT(MID(Sales_Transactions[[#This Row],[Order Date]],2,5),"yyy/m")</f>
        <v>2012/6</v>
      </c>
      <c r="I2817" t="s">
        <v>22</v>
      </c>
      <c r="J2817">
        <f t="shared" si="258"/>
        <v>2</v>
      </c>
      <c r="K2817" s="2">
        <v>39</v>
      </c>
      <c r="L2817" s="3">
        <v>7338.79</v>
      </c>
      <c r="M2817" s="4">
        <v>0.03</v>
      </c>
      <c r="N2817" s="5" t="s">
        <v>23</v>
      </c>
      <c r="O2817" s="3">
        <v>4031.62</v>
      </c>
      <c r="P2817" s="3">
        <v>204.1</v>
      </c>
      <c r="Q2817" s="3">
        <v>13.99</v>
      </c>
      <c r="R2817" s="5" t="s">
        <v>2618</v>
      </c>
      <c r="S2817" s="5" t="s">
        <v>1053</v>
      </c>
      <c r="T2817" s="5" t="str">
        <f t="shared" si="259"/>
        <v>Karl Brown</v>
      </c>
      <c r="U2817" t="s">
        <v>855</v>
      </c>
      <c r="V2817" s="5" t="s">
        <v>47</v>
      </c>
      <c r="W2817" s="5" t="s">
        <v>48</v>
      </c>
      <c r="X2817" s="5" t="s">
        <v>324</v>
      </c>
      <c r="Y2817" s="5" t="s">
        <v>782</v>
      </c>
      <c r="Z2817" s="5" t="s">
        <v>56</v>
      </c>
      <c r="AA2817" s="4">
        <v>0.37</v>
      </c>
      <c r="AB2817" s="1">
        <v>41067</v>
      </c>
      <c r="AC2817" s="1">
        <v>30622</v>
      </c>
      <c r="AD2817">
        <f t="shared" si="260"/>
        <v>5</v>
      </c>
      <c r="AE2817">
        <f t="shared" ca="1" si="261"/>
        <v>40</v>
      </c>
      <c r="AF2817" t="str">
        <f t="shared" ca="1" si="262"/>
        <v>18-64</v>
      </c>
      <c r="AG2817" s="3">
        <f t="shared" si="263"/>
        <v>5.5904812820512824</v>
      </c>
      <c r="AH2817" t="str">
        <f>_xlfn.IFNA(VLOOKUP(Sales_Transactions[[#This Row],[Order ID]],Returned_Items[#All],2,FALSE),"Not Returned")</f>
        <v>Not Returned</v>
      </c>
    </row>
    <row r="2818" spans="1:34" x14ac:dyDescent="0.25">
      <c r="A2818">
        <v>3654</v>
      </c>
      <c r="C2818" t="s">
        <v>1963</v>
      </c>
      <c r="D2818" s="2" t="str">
        <f>TEXT(MID(Sales_Transactions[[#This Row],[Order Date]],2,5),"d/m/yyy")</f>
        <v>2/6/2012</v>
      </c>
      <c r="E2818" s="2" t="str">
        <f>TEXT(MID(Sales_Transactions[[#This Row],[Order Date]],2,5),"d")</f>
        <v>2</v>
      </c>
      <c r="F2818" s="2" t="str">
        <f>TEXT(MID(Sales_Transactions[[#This Row],[Order Date]],2,5),"m")</f>
        <v>6</v>
      </c>
      <c r="G2818" s="2" t="str">
        <f>TEXT(MID(Sales_Transactions[[#This Row],[Order Date]],2,5),"yyy")</f>
        <v>2012</v>
      </c>
      <c r="H2818" s="2" t="str">
        <f>TEXT(MID(Sales_Transactions[[#This Row],[Order Date]],2,5),"yyy/m")</f>
        <v>2012/6</v>
      </c>
      <c r="I2818" t="s">
        <v>22</v>
      </c>
      <c r="J2818">
        <f t="shared" ref="J2818:J2881" si="264">IF(I2818="Making Critical",5,IF(I2818="High",4,IF(I2818="Medium",3,IF(I2818="Low",2,1))))</f>
        <v>2</v>
      </c>
      <c r="K2818" s="2">
        <v>47</v>
      </c>
      <c r="L2818" s="3">
        <v>12569.31</v>
      </c>
      <c r="M2818" s="4">
        <v>0.1</v>
      </c>
      <c r="N2818" s="5" t="s">
        <v>34</v>
      </c>
      <c r="O2818" s="3">
        <v>3160.63</v>
      </c>
      <c r="P2818" s="3">
        <v>279.81</v>
      </c>
      <c r="Q2818" s="3">
        <v>23.19</v>
      </c>
      <c r="R2818" s="5" t="s">
        <v>2618</v>
      </c>
      <c r="S2818" s="5" t="s">
        <v>1053</v>
      </c>
      <c r="T2818" s="5" t="str">
        <f t="shared" ref="T2818:T2881" si="265">R2818 &amp; " " &amp; S2818</f>
        <v>Karl Brown</v>
      </c>
      <c r="U2818" t="s">
        <v>855</v>
      </c>
      <c r="V2818" s="5" t="s">
        <v>47</v>
      </c>
      <c r="W2818" s="5" t="s">
        <v>28</v>
      </c>
      <c r="X2818" s="5" t="s">
        <v>38</v>
      </c>
      <c r="Y2818" s="5" t="s">
        <v>828</v>
      </c>
      <c r="Z2818" s="5" t="s">
        <v>40</v>
      </c>
      <c r="AA2818" s="4">
        <v>0.59</v>
      </c>
      <c r="AB2818" s="1">
        <v>41062</v>
      </c>
      <c r="AC2818" s="1">
        <v>30575</v>
      </c>
      <c r="AD2818">
        <f t="shared" ref="AD2818:AD2881" si="266">_xlfn.DAYS(AB2818,D2818)</f>
        <v>0</v>
      </c>
      <c r="AE2818">
        <f t="shared" ref="AE2818:AE2881" ca="1" si="267">DATEDIF(AC2818,TODAY(),"Y")</f>
        <v>40</v>
      </c>
      <c r="AF2818" t="str">
        <f t="shared" ref="AF2818:AF2881" ca="1" si="268">IF(AE2818&lt;18,"Under 18",IF(AE2818&lt;65,"18-64","Over 65"))</f>
        <v>18-64</v>
      </c>
      <c r="AG2818" s="3">
        <f t="shared" ref="AG2818:AG2881" si="269" xml:space="preserve"> (P2818 - (M2818 / 100) * P2818 + Q2818) / K2818</f>
        <v>6.4408551063829789</v>
      </c>
      <c r="AH2818" t="str">
        <f>_xlfn.IFNA(VLOOKUP(Sales_Transactions[[#This Row],[Order ID]],Returned_Items[#All],2,FALSE),"Not Returned")</f>
        <v>Not Returned</v>
      </c>
    </row>
    <row r="2819" spans="1:34" x14ac:dyDescent="0.25">
      <c r="A2819">
        <v>3680</v>
      </c>
      <c r="C2819" t="s">
        <v>1463</v>
      </c>
      <c r="D2819" s="2" t="str">
        <f>TEXT(MID(Sales_Transactions[[#This Row],[Order Date]],2,5),"d/m/yyy")</f>
        <v>9/12/2012</v>
      </c>
      <c r="E2819" s="2" t="str">
        <f>TEXT(MID(Sales_Transactions[[#This Row],[Order Date]],2,5),"d")</f>
        <v>9</v>
      </c>
      <c r="F2819" s="2" t="str">
        <f>TEXT(MID(Sales_Transactions[[#This Row],[Order Date]],2,5),"m")</f>
        <v>12</v>
      </c>
      <c r="G2819" s="2" t="str">
        <f>TEXT(MID(Sales_Transactions[[#This Row],[Order Date]],2,5),"yyy")</f>
        <v>2012</v>
      </c>
      <c r="H2819" s="2" t="str">
        <f>TEXT(MID(Sales_Transactions[[#This Row],[Order Date]],2,5),"yyy/m")</f>
        <v>2012/12</v>
      </c>
      <c r="I2819" t="s">
        <v>52</v>
      </c>
      <c r="J2819">
        <f t="shared" si="264"/>
        <v>1</v>
      </c>
      <c r="K2819" s="2">
        <v>27</v>
      </c>
      <c r="L2819" s="3">
        <v>177.95</v>
      </c>
      <c r="M2819" s="4">
        <v>0.09</v>
      </c>
      <c r="N2819" s="5" t="s">
        <v>23</v>
      </c>
      <c r="O2819" s="3">
        <v>-61.75</v>
      </c>
      <c r="P2819" s="3">
        <v>6.48</v>
      </c>
      <c r="Q2819" s="3">
        <v>6</v>
      </c>
      <c r="R2819" s="5" t="s">
        <v>931</v>
      </c>
      <c r="S2819" s="5" t="s">
        <v>548</v>
      </c>
      <c r="T2819" s="5" t="str">
        <f t="shared" si="265"/>
        <v>Evan Henry</v>
      </c>
      <c r="U2819" t="s">
        <v>855</v>
      </c>
      <c r="V2819" s="5" t="s">
        <v>47</v>
      </c>
      <c r="W2819" s="5" t="s">
        <v>28</v>
      </c>
      <c r="X2819" s="5" t="s">
        <v>75</v>
      </c>
      <c r="Y2819" s="5" t="s">
        <v>2711</v>
      </c>
      <c r="Z2819" s="5" t="s">
        <v>43</v>
      </c>
      <c r="AA2819" s="4">
        <v>0.37</v>
      </c>
      <c r="AB2819" s="1">
        <v>41254</v>
      </c>
      <c r="AC2819" s="1">
        <v>30230</v>
      </c>
      <c r="AD2819">
        <f t="shared" si="266"/>
        <v>2</v>
      </c>
      <c r="AE2819">
        <f t="shared" ca="1" si="267"/>
        <v>41</v>
      </c>
      <c r="AF2819" t="str">
        <f t="shared" ca="1" si="268"/>
        <v>18-64</v>
      </c>
      <c r="AG2819" s="3">
        <f t="shared" si="269"/>
        <v>0.46200622222222226</v>
      </c>
      <c r="AH2819" t="str">
        <f>_xlfn.IFNA(VLOOKUP(Sales_Transactions[[#This Row],[Order ID]],Returned_Items[#All],2,FALSE),"Not Returned")</f>
        <v>Not Returned</v>
      </c>
    </row>
    <row r="2820" spans="1:34" x14ac:dyDescent="0.25">
      <c r="A2820">
        <v>3942</v>
      </c>
      <c r="C2820" t="s">
        <v>520</v>
      </c>
      <c r="D2820" s="2" t="str">
        <f>TEXT(MID(Sales_Transactions[[#This Row],[Order Date]],2,5),"d/m/yyy")</f>
        <v>27/6/2010</v>
      </c>
      <c r="E2820" s="2" t="str">
        <f>TEXT(MID(Sales_Transactions[[#This Row],[Order Date]],2,5),"d")</f>
        <v>27</v>
      </c>
      <c r="F2820" s="2" t="str">
        <f>TEXT(MID(Sales_Transactions[[#This Row],[Order Date]],2,5),"m")</f>
        <v>6</v>
      </c>
      <c r="G2820" s="2" t="str">
        <f>TEXT(MID(Sales_Transactions[[#This Row],[Order Date]],2,5),"yyy")</f>
        <v>2010</v>
      </c>
      <c r="H2820" s="2" t="str">
        <f>TEXT(MID(Sales_Transactions[[#This Row],[Order Date]],2,5),"yyy/m")</f>
        <v>2010/6</v>
      </c>
      <c r="I2820" t="s">
        <v>52</v>
      </c>
      <c r="J2820">
        <f t="shared" si="264"/>
        <v>1</v>
      </c>
      <c r="K2820" s="2">
        <v>11</v>
      </c>
      <c r="L2820" s="3">
        <v>225.14</v>
      </c>
      <c r="M2820" s="4">
        <v>0.08</v>
      </c>
      <c r="N2820" s="5" t="s">
        <v>23</v>
      </c>
      <c r="O2820" s="3">
        <v>-42.61</v>
      </c>
      <c r="P2820" s="3">
        <v>20.149999999999999</v>
      </c>
      <c r="Q2820" s="3">
        <v>8.99</v>
      </c>
      <c r="R2820" s="5" t="s">
        <v>2611</v>
      </c>
      <c r="S2820" s="5" t="s">
        <v>2612</v>
      </c>
      <c r="T2820" s="5" t="str">
        <f t="shared" si="265"/>
        <v>Keith Herrera</v>
      </c>
      <c r="U2820" t="s">
        <v>855</v>
      </c>
      <c r="V2820" s="5" t="s">
        <v>27</v>
      </c>
      <c r="W2820" s="5" t="s">
        <v>28</v>
      </c>
      <c r="X2820" s="5" t="s">
        <v>124</v>
      </c>
      <c r="Y2820" s="5" t="s">
        <v>1074</v>
      </c>
      <c r="Z2820" s="5" t="s">
        <v>60</v>
      </c>
      <c r="AA2820" s="4">
        <v>0.57999999999999996</v>
      </c>
      <c r="AB2820" s="1">
        <v>40357</v>
      </c>
      <c r="AC2820" s="1">
        <v>30183</v>
      </c>
      <c r="AD2820">
        <f t="shared" si="266"/>
        <v>1</v>
      </c>
      <c r="AE2820">
        <f t="shared" ca="1" si="267"/>
        <v>41</v>
      </c>
      <c r="AF2820" t="str">
        <f t="shared" ca="1" si="268"/>
        <v>18-64</v>
      </c>
      <c r="AG2820" s="3">
        <f t="shared" si="269"/>
        <v>2.6476254545454547</v>
      </c>
      <c r="AH2820" t="str">
        <f>_xlfn.IFNA(VLOOKUP(Sales_Transactions[[#This Row],[Order ID]],Returned_Items[#All],2,FALSE),"Not Returned")</f>
        <v>Not Returned</v>
      </c>
    </row>
    <row r="2821" spans="1:34" x14ac:dyDescent="0.25">
      <c r="A2821">
        <v>4162</v>
      </c>
      <c r="C2821" t="s">
        <v>2689</v>
      </c>
      <c r="D2821" s="2" t="str">
        <f>TEXT(MID(Sales_Transactions[[#This Row],[Order Date]],2,5),"d/m/yyy")</f>
        <v>9/2/2012</v>
      </c>
      <c r="E2821" s="2" t="str">
        <f>TEXT(MID(Sales_Transactions[[#This Row],[Order Date]],2,5),"d")</f>
        <v>9</v>
      </c>
      <c r="F2821" s="2" t="str">
        <f>TEXT(MID(Sales_Transactions[[#This Row],[Order Date]],2,5),"m")</f>
        <v>2</v>
      </c>
      <c r="G2821" s="2" t="str">
        <f>TEXT(MID(Sales_Transactions[[#This Row],[Order Date]],2,5),"yyy")</f>
        <v>2012</v>
      </c>
      <c r="H2821" s="2" t="str">
        <f>TEXT(MID(Sales_Transactions[[#This Row],[Order Date]],2,5),"yyy/m")</f>
        <v>2012/2</v>
      </c>
      <c r="I2821" t="s">
        <v>22</v>
      </c>
      <c r="J2821">
        <f t="shared" si="264"/>
        <v>2</v>
      </c>
      <c r="K2821" s="2">
        <v>2</v>
      </c>
      <c r="L2821" s="3">
        <v>381.6</v>
      </c>
      <c r="M2821" s="4">
        <v>0.1</v>
      </c>
      <c r="N2821" s="5" t="s">
        <v>23</v>
      </c>
      <c r="O2821" s="3">
        <v>-319.02</v>
      </c>
      <c r="P2821" s="3">
        <v>193.17</v>
      </c>
      <c r="Q2821" s="3">
        <v>19.989999999999998</v>
      </c>
      <c r="R2821" s="5" t="s">
        <v>2712</v>
      </c>
      <c r="S2821" s="5" t="s">
        <v>2713</v>
      </c>
      <c r="T2821" s="5" t="str">
        <f t="shared" si="265"/>
        <v>Alyssa Tate</v>
      </c>
      <c r="U2821" t="s">
        <v>855</v>
      </c>
      <c r="V2821" s="5" t="s">
        <v>27</v>
      </c>
      <c r="W2821" s="5" t="s">
        <v>28</v>
      </c>
      <c r="X2821" s="5" t="s">
        <v>29</v>
      </c>
      <c r="Y2821" s="5" t="s">
        <v>546</v>
      </c>
      <c r="Z2821" s="5" t="s">
        <v>43</v>
      </c>
      <c r="AA2821" s="4">
        <v>0.71</v>
      </c>
      <c r="AB2821" s="1">
        <v>40952</v>
      </c>
      <c r="AC2821" s="1">
        <v>30042</v>
      </c>
      <c r="AD2821">
        <f t="shared" si="266"/>
        <v>4</v>
      </c>
      <c r="AE2821">
        <f t="shared" ca="1" si="267"/>
        <v>42</v>
      </c>
      <c r="AF2821" t="str">
        <f t="shared" ca="1" si="268"/>
        <v>18-64</v>
      </c>
      <c r="AG2821" s="3">
        <f t="shared" si="269"/>
        <v>106.48341499999999</v>
      </c>
      <c r="AH2821" t="str">
        <f>_xlfn.IFNA(VLOOKUP(Sales_Transactions[[#This Row],[Order ID]],Returned_Items[#All],2,FALSE),"Not Returned")</f>
        <v>Not Returned</v>
      </c>
    </row>
    <row r="2822" spans="1:34" x14ac:dyDescent="0.25">
      <c r="A2822">
        <v>4896</v>
      </c>
      <c r="C2822" t="s">
        <v>2714</v>
      </c>
      <c r="D2822" s="2" t="str">
        <f>TEXT(MID(Sales_Transactions[[#This Row],[Order Date]],2,5),"d/m/yyy")</f>
        <v>21/8/2012</v>
      </c>
      <c r="E2822" s="2" t="str">
        <f>TEXT(MID(Sales_Transactions[[#This Row],[Order Date]],2,5),"d")</f>
        <v>21</v>
      </c>
      <c r="F2822" s="2" t="str">
        <f>TEXT(MID(Sales_Transactions[[#This Row],[Order Date]],2,5),"m")</f>
        <v>8</v>
      </c>
      <c r="G2822" s="2" t="str">
        <f>TEXT(MID(Sales_Transactions[[#This Row],[Order Date]],2,5),"yyy")</f>
        <v>2012</v>
      </c>
      <c r="H2822" s="2" t="str">
        <f>TEXT(MID(Sales_Transactions[[#This Row],[Order Date]],2,5),"yyy/m")</f>
        <v>2012/8</v>
      </c>
      <c r="I2822" t="s">
        <v>101</v>
      </c>
      <c r="J2822">
        <f t="shared" si="264"/>
        <v>1</v>
      </c>
      <c r="K2822" s="2">
        <v>25</v>
      </c>
      <c r="L2822" s="3">
        <v>831.52</v>
      </c>
      <c r="M2822" s="4">
        <v>7.0000000000000007E-2</v>
      </c>
      <c r="N2822" s="5" t="s">
        <v>23</v>
      </c>
      <c r="O2822" s="3">
        <v>259.47000000000003</v>
      </c>
      <c r="P2822" s="3">
        <v>35.409999999999997</v>
      </c>
      <c r="Q2822" s="3">
        <v>1.99</v>
      </c>
      <c r="R2822" s="5" t="s">
        <v>1775</v>
      </c>
      <c r="S2822" s="5" t="s">
        <v>1419</v>
      </c>
      <c r="T2822" s="5" t="str">
        <f t="shared" si="265"/>
        <v>Michael Stewart</v>
      </c>
      <c r="U2822" t="s">
        <v>855</v>
      </c>
      <c r="V2822" s="5" t="s">
        <v>27</v>
      </c>
      <c r="W2822" s="5" t="s">
        <v>48</v>
      </c>
      <c r="X2822" s="5" t="s">
        <v>87</v>
      </c>
      <c r="Y2822" s="5" t="s">
        <v>1707</v>
      </c>
      <c r="Z2822" s="5" t="s">
        <v>60</v>
      </c>
      <c r="AA2822" s="4">
        <v>0.43</v>
      </c>
      <c r="AB2822" s="1">
        <v>41142</v>
      </c>
      <c r="AC2822" s="1">
        <v>24753</v>
      </c>
      <c r="AD2822">
        <f t="shared" si="266"/>
        <v>0</v>
      </c>
      <c r="AE2822">
        <f t="shared" ca="1" si="267"/>
        <v>56</v>
      </c>
      <c r="AF2822" t="str">
        <f t="shared" ca="1" si="268"/>
        <v>18-64</v>
      </c>
      <c r="AG2822" s="3">
        <f t="shared" si="269"/>
        <v>1.4950085199999998</v>
      </c>
      <c r="AH2822" t="str">
        <f>_xlfn.IFNA(VLOOKUP(Sales_Transactions[[#This Row],[Order ID]],Returned_Items[#All],2,FALSE),"Not Returned")</f>
        <v>Not Returned</v>
      </c>
    </row>
    <row r="2823" spans="1:34" x14ac:dyDescent="0.25">
      <c r="A2823">
        <v>4896</v>
      </c>
      <c r="C2823" t="s">
        <v>2714</v>
      </c>
      <c r="D2823" s="2" t="str">
        <f>TEXT(MID(Sales_Transactions[[#This Row],[Order Date]],2,5),"d/m/yyy")</f>
        <v>21/8/2012</v>
      </c>
      <c r="E2823" s="2" t="str">
        <f>TEXT(MID(Sales_Transactions[[#This Row],[Order Date]],2,5),"d")</f>
        <v>21</v>
      </c>
      <c r="F2823" s="2" t="str">
        <f>TEXT(MID(Sales_Transactions[[#This Row],[Order Date]],2,5),"m")</f>
        <v>8</v>
      </c>
      <c r="G2823" s="2" t="str">
        <f>TEXT(MID(Sales_Transactions[[#This Row],[Order Date]],2,5),"yyy")</f>
        <v>2012</v>
      </c>
      <c r="H2823" s="2" t="str">
        <f>TEXT(MID(Sales_Transactions[[#This Row],[Order Date]],2,5),"yyy/m")</f>
        <v>2012/8</v>
      </c>
      <c r="I2823" t="s">
        <v>101</v>
      </c>
      <c r="J2823">
        <f t="shared" si="264"/>
        <v>1</v>
      </c>
      <c r="K2823" s="2">
        <v>10</v>
      </c>
      <c r="L2823" s="3">
        <v>1089.8699999999999</v>
      </c>
      <c r="M2823" s="4">
        <v>0.06</v>
      </c>
      <c r="N2823" s="5" t="s">
        <v>67</v>
      </c>
      <c r="O2823" s="3">
        <v>-124.51</v>
      </c>
      <c r="P2823" s="3">
        <v>125.99</v>
      </c>
      <c r="Q2823" s="3">
        <v>5.99</v>
      </c>
      <c r="R2823" s="5" t="s">
        <v>1775</v>
      </c>
      <c r="S2823" s="5" t="s">
        <v>1419</v>
      </c>
      <c r="T2823" s="5" t="str">
        <f t="shared" si="265"/>
        <v>Michael Stewart</v>
      </c>
      <c r="U2823" t="s">
        <v>855</v>
      </c>
      <c r="V2823" s="5" t="s">
        <v>27</v>
      </c>
      <c r="W2823" s="5" t="s">
        <v>48</v>
      </c>
      <c r="X2823" s="5" t="s">
        <v>49</v>
      </c>
      <c r="Y2823" s="5" t="s">
        <v>2715</v>
      </c>
      <c r="Z2823" s="5" t="s">
        <v>43</v>
      </c>
      <c r="AA2823" s="4">
        <v>0.56000000000000005</v>
      </c>
      <c r="AB2823" s="1">
        <v>41144</v>
      </c>
      <c r="AC2823" s="1">
        <v>24607</v>
      </c>
      <c r="AD2823">
        <f t="shared" si="266"/>
        <v>2</v>
      </c>
      <c r="AE2823">
        <f t="shared" ca="1" si="267"/>
        <v>57</v>
      </c>
      <c r="AF2823" t="str">
        <f t="shared" ca="1" si="268"/>
        <v>18-64</v>
      </c>
      <c r="AG2823" s="3">
        <f t="shared" si="269"/>
        <v>13.190440599999999</v>
      </c>
      <c r="AH2823" t="str">
        <f>_xlfn.IFNA(VLOOKUP(Sales_Transactions[[#This Row],[Order ID]],Returned_Items[#All],2,FALSE),"Not Returned")</f>
        <v>Not Returned</v>
      </c>
    </row>
    <row r="2824" spans="1:34" x14ac:dyDescent="0.25">
      <c r="A2824">
        <v>4965</v>
      </c>
      <c r="C2824" t="s">
        <v>630</v>
      </c>
      <c r="D2824" s="2" t="str">
        <f>TEXT(MID(Sales_Transactions[[#This Row],[Order Date]],2,5),"d/m/yyy")</f>
        <v>20/10/2010</v>
      </c>
      <c r="E2824" s="2" t="str">
        <f>TEXT(MID(Sales_Transactions[[#This Row],[Order Date]],2,5),"d")</f>
        <v>20</v>
      </c>
      <c r="F2824" s="2" t="str">
        <f>TEXT(MID(Sales_Transactions[[#This Row],[Order Date]],2,5),"m")</f>
        <v>10</v>
      </c>
      <c r="G2824" s="2" t="str">
        <f>TEXT(MID(Sales_Transactions[[#This Row],[Order Date]],2,5),"yyy")</f>
        <v>2010</v>
      </c>
      <c r="H2824" s="2" t="str">
        <f>TEXT(MID(Sales_Transactions[[#This Row],[Order Date]],2,5),"yyy/m")</f>
        <v>2010/10</v>
      </c>
      <c r="I2824" t="s">
        <v>22</v>
      </c>
      <c r="J2824">
        <f t="shared" si="264"/>
        <v>2</v>
      </c>
      <c r="K2824" s="2">
        <v>14</v>
      </c>
      <c r="L2824" s="3">
        <v>1068.79</v>
      </c>
      <c r="M2824" s="4">
        <v>7.0000000000000007E-2</v>
      </c>
      <c r="N2824" s="5" t="s">
        <v>23</v>
      </c>
      <c r="O2824" s="3">
        <v>56.05</v>
      </c>
      <c r="P2824" s="3">
        <v>76.72</v>
      </c>
      <c r="Q2824" s="3">
        <v>19.95</v>
      </c>
      <c r="R2824" s="5" t="s">
        <v>980</v>
      </c>
      <c r="S2824" s="5" t="s">
        <v>2709</v>
      </c>
      <c r="T2824" s="5" t="str">
        <f t="shared" si="265"/>
        <v>Paul Lucas</v>
      </c>
      <c r="U2824" t="s">
        <v>855</v>
      </c>
      <c r="V2824" s="5" t="s">
        <v>47</v>
      </c>
      <c r="W2824" s="5" t="s">
        <v>28</v>
      </c>
      <c r="X2824" s="5" t="s">
        <v>38</v>
      </c>
      <c r="Y2824" s="5" t="s">
        <v>740</v>
      </c>
      <c r="Z2824" s="5" t="s">
        <v>31</v>
      </c>
      <c r="AA2824" s="4">
        <v>0.54</v>
      </c>
      <c r="AB2824" s="1">
        <v>40471</v>
      </c>
      <c r="AC2824" s="1">
        <v>24266</v>
      </c>
      <c r="AD2824">
        <f t="shared" si="266"/>
        <v>0</v>
      </c>
      <c r="AE2824">
        <f t="shared" ca="1" si="267"/>
        <v>58</v>
      </c>
      <c r="AF2824" t="str">
        <f t="shared" ca="1" si="268"/>
        <v>18-64</v>
      </c>
      <c r="AG2824" s="3">
        <f t="shared" si="269"/>
        <v>6.9011640000000005</v>
      </c>
      <c r="AH2824" t="str">
        <f>_xlfn.IFNA(VLOOKUP(Sales_Transactions[[#This Row],[Order ID]],Returned_Items[#All],2,FALSE),"Not Returned")</f>
        <v>Not Returned</v>
      </c>
    </row>
    <row r="2825" spans="1:34" x14ac:dyDescent="0.25">
      <c r="A2825">
        <v>5830</v>
      </c>
      <c r="C2825" t="s">
        <v>2447</v>
      </c>
      <c r="D2825" s="2" t="str">
        <f>TEXT(MID(Sales_Transactions[[#This Row],[Order Date]],2,5),"d/m/yyy")</f>
        <v>24/3/2010</v>
      </c>
      <c r="E2825" s="2" t="str">
        <f>TEXT(MID(Sales_Transactions[[#This Row],[Order Date]],2,5),"d")</f>
        <v>24</v>
      </c>
      <c r="F2825" s="2" t="str">
        <f>TEXT(MID(Sales_Transactions[[#This Row],[Order Date]],2,5),"m")</f>
        <v>3</v>
      </c>
      <c r="G2825" s="2" t="str">
        <f>TEXT(MID(Sales_Transactions[[#This Row],[Order Date]],2,5),"yyy")</f>
        <v>2010</v>
      </c>
      <c r="H2825" s="2" t="str">
        <f>TEXT(MID(Sales_Transactions[[#This Row],[Order Date]],2,5),"yyy/m")</f>
        <v>2010/3</v>
      </c>
      <c r="I2825" t="s">
        <v>78</v>
      </c>
      <c r="J2825">
        <f t="shared" si="264"/>
        <v>3</v>
      </c>
      <c r="K2825" s="2">
        <v>49</v>
      </c>
      <c r="L2825" s="3">
        <v>2012.14</v>
      </c>
      <c r="M2825" s="4">
        <v>7.0000000000000007E-2</v>
      </c>
      <c r="N2825" s="5" t="s">
        <v>23</v>
      </c>
      <c r="O2825" s="3">
        <v>241.74</v>
      </c>
      <c r="P2825" s="3">
        <v>40.97</v>
      </c>
      <c r="Q2825" s="3">
        <v>14.45</v>
      </c>
      <c r="R2825" s="5" t="s">
        <v>2124</v>
      </c>
      <c r="S2825" s="5" t="s">
        <v>63</v>
      </c>
      <c r="T2825" s="5" t="str">
        <f t="shared" si="265"/>
        <v>Shirley Jackson</v>
      </c>
      <c r="U2825" t="s">
        <v>855</v>
      </c>
      <c r="V2825" s="5" t="s">
        <v>47</v>
      </c>
      <c r="W2825" s="5" t="s">
        <v>57</v>
      </c>
      <c r="X2825" s="5" t="s">
        <v>58</v>
      </c>
      <c r="Y2825" s="5" t="s">
        <v>496</v>
      </c>
      <c r="Z2825" s="5" t="s">
        <v>31</v>
      </c>
      <c r="AA2825" s="4">
        <v>0.56999999999999995</v>
      </c>
      <c r="AB2825" s="1">
        <v>40262</v>
      </c>
      <c r="AC2825" s="1">
        <v>24233</v>
      </c>
      <c r="AD2825">
        <f t="shared" si="266"/>
        <v>1</v>
      </c>
      <c r="AE2825">
        <f t="shared" ca="1" si="267"/>
        <v>58</v>
      </c>
      <c r="AF2825" t="str">
        <f t="shared" ca="1" si="268"/>
        <v>18-64</v>
      </c>
      <c r="AG2825" s="3">
        <f t="shared" si="269"/>
        <v>1.1304351224489797</v>
      </c>
      <c r="AH2825" t="str">
        <f>_xlfn.IFNA(VLOOKUP(Sales_Transactions[[#This Row],[Order ID]],Returned_Items[#All],2,FALSE),"Not Returned")</f>
        <v>Not Returned</v>
      </c>
    </row>
    <row r="2826" spans="1:34" x14ac:dyDescent="0.25">
      <c r="A2826">
        <v>6116</v>
      </c>
      <c r="C2826" t="s">
        <v>219</v>
      </c>
      <c r="D2826" s="2" t="str">
        <f>TEXT(MID(Sales_Transactions[[#This Row],[Order Date]],2,5),"d/m/yyy")</f>
        <v>20/3/2009</v>
      </c>
      <c r="E2826" s="2" t="str">
        <f>TEXT(MID(Sales_Transactions[[#This Row],[Order Date]],2,5),"d")</f>
        <v>20</v>
      </c>
      <c r="F2826" s="2" t="str">
        <f>TEXT(MID(Sales_Transactions[[#This Row],[Order Date]],2,5),"m")</f>
        <v>3</v>
      </c>
      <c r="G2826" s="2" t="str">
        <f>TEXT(MID(Sales_Transactions[[#This Row],[Order Date]],2,5),"yyy")</f>
        <v>2009</v>
      </c>
      <c r="H2826" s="2" t="str">
        <f>TEXT(MID(Sales_Transactions[[#This Row],[Order Date]],2,5),"yyy/m")</f>
        <v>2009/3</v>
      </c>
      <c r="I2826" t="s">
        <v>78</v>
      </c>
      <c r="J2826">
        <f t="shared" si="264"/>
        <v>3</v>
      </c>
      <c r="K2826" s="2">
        <v>7</v>
      </c>
      <c r="L2826" s="3">
        <v>150.77000000000001</v>
      </c>
      <c r="M2826" s="4">
        <v>0.01</v>
      </c>
      <c r="N2826" s="5" t="s">
        <v>23</v>
      </c>
      <c r="O2826" s="3">
        <v>-72.23</v>
      </c>
      <c r="P2826" s="3">
        <v>19.98</v>
      </c>
      <c r="Q2826" s="3">
        <v>4</v>
      </c>
      <c r="R2826" s="5" t="s">
        <v>35</v>
      </c>
      <c r="S2826" s="5" t="s">
        <v>220</v>
      </c>
      <c r="T2826" s="5" t="str">
        <f t="shared" si="265"/>
        <v>Barry Weirich</v>
      </c>
      <c r="U2826" t="s">
        <v>855</v>
      </c>
      <c r="V2826" s="5" t="s">
        <v>47</v>
      </c>
      <c r="W2826" s="5" t="s">
        <v>48</v>
      </c>
      <c r="X2826" s="5" t="s">
        <v>87</v>
      </c>
      <c r="Y2826" s="5" t="s">
        <v>1112</v>
      </c>
      <c r="Z2826" s="5" t="s">
        <v>43</v>
      </c>
      <c r="AA2826" s="4">
        <v>0.68</v>
      </c>
      <c r="AB2826" s="1">
        <v>39892</v>
      </c>
      <c r="AC2826" s="1">
        <v>30169</v>
      </c>
      <c r="AD2826">
        <f t="shared" si="266"/>
        <v>0</v>
      </c>
      <c r="AE2826">
        <f t="shared" ca="1" si="267"/>
        <v>42</v>
      </c>
      <c r="AF2826" t="str">
        <f t="shared" ca="1" si="268"/>
        <v>18-64</v>
      </c>
      <c r="AG2826" s="3">
        <f t="shared" si="269"/>
        <v>3.4254288571428573</v>
      </c>
      <c r="AH2826" t="str">
        <f>_xlfn.IFNA(VLOOKUP(Sales_Transactions[[#This Row],[Order ID]],Returned_Items[#All],2,FALSE),"Not Returned")</f>
        <v>Not Returned</v>
      </c>
    </row>
    <row r="2827" spans="1:34" x14ac:dyDescent="0.25">
      <c r="A2827">
        <v>6695</v>
      </c>
      <c r="C2827" t="s">
        <v>398</v>
      </c>
      <c r="D2827" s="2" t="str">
        <f>TEXT(MID(Sales_Transactions[[#This Row],[Order Date]],2,5),"d/m/yyy")</f>
        <v>27/6/2012</v>
      </c>
      <c r="E2827" s="2" t="str">
        <f>TEXT(MID(Sales_Transactions[[#This Row],[Order Date]],2,5),"d")</f>
        <v>27</v>
      </c>
      <c r="F2827" s="2" t="str">
        <f>TEXT(MID(Sales_Transactions[[#This Row],[Order Date]],2,5),"m")</f>
        <v>6</v>
      </c>
      <c r="G2827" s="2" t="str">
        <f>TEXT(MID(Sales_Transactions[[#This Row],[Order Date]],2,5),"yyy")</f>
        <v>2012</v>
      </c>
      <c r="H2827" s="2" t="str">
        <f>TEXT(MID(Sales_Transactions[[#This Row],[Order Date]],2,5),"yyy/m")</f>
        <v>2012/6</v>
      </c>
      <c r="I2827" t="s">
        <v>22</v>
      </c>
      <c r="J2827">
        <f t="shared" si="264"/>
        <v>2</v>
      </c>
      <c r="K2827" s="2">
        <v>49</v>
      </c>
      <c r="L2827" s="3">
        <v>295.24</v>
      </c>
      <c r="M2827" s="4">
        <v>0.08</v>
      </c>
      <c r="N2827" s="5" t="s">
        <v>67</v>
      </c>
      <c r="O2827" s="3">
        <v>-279.93</v>
      </c>
      <c r="P2827" s="3">
        <v>5.81</v>
      </c>
      <c r="Q2827" s="3">
        <v>8.49</v>
      </c>
      <c r="R2827" s="5" t="s">
        <v>2559</v>
      </c>
      <c r="S2827" s="5" t="s">
        <v>2620</v>
      </c>
      <c r="T2827" s="5" t="str">
        <f t="shared" si="265"/>
        <v>Natalie Webber</v>
      </c>
      <c r="U2827" t="s">
        <v>855</v>
      </c>
      <c r="V2827" s="5" t="s">
        <v>47</v>
      </c>
      <c r="W2827" s="5" t="s">
        <v>28</v>
      </c>
      <c r="X2827" s="5" t="s">
        <v>41</v>
      </c>
      <c r="Y2827" s="5" t="s">
        <v>329</v>
      </c>
      <c r="Z2827" s="5" t="s">
        <v>43</v>
      </c>
      <c r="AA2827" s="4">
        <v>0.39</v>
      </c>
      <c r="AB2827" s="1">
        <v>41087</v>
      </c>
      <c r="AC2827" s="1">
        <v>29903</v>
      </c>
      <c r="AD2827">
        <f t="shared" si="266"/>
        <v>0</v>
      </c>
      <c r="AE2827">
        <f t="shared" ca="1" si="267"/>
        <v>42</v>
      </c>
      <c r="AF2827" t="str">
        <f t="shared" ca="1" si="268"/>
        <v>18-64</v>
      </c>
      <c r="AG2827" s="3">
        <f t="shared" si="269"/>
        <v>0.29174187755102038</v>
      </c>
      <c r="AH2827" t="str">
        <f>_xlfn.IFNA(VLOOKUP(Sales_Transactions[[#This Row],[Order ID]],Returned_Items[#All],2,FALSE),"Not Returned")</f>
        <v>Returned</v>
      </c>
    </row>
    <row r="2828" spans="1:34" x14ac:dyDescent="0.25">
      <c r="A2828">
        <v>6885</v>
      </c>
      <c r="C2828" t="s">
        <v>2716</v>
      </c>
      <c r="D2828" s="2" t="str">
        <f>TEXT(MID(Sales_Transactions[[#This Row],[Order Date]],2,5),"d/m/yyy")</f>
        <v>19/6/2012</v>
      </c>
      <c r="E2828" s="2" t="str">
        <f>TEXT(MID(Sales_Transactions[[#This Row],[Order Date]],2,5),"d")</f>
        <v>19</v>
      </c>
      <c r="F2828" s="2" t="str">
        <f>TEXT(MID(Sales_Transactions[[#This Row],[Order Date]],2,5),"m")</f>
        <v>6</v>
      </c>
      <c r="G2828" s="2" t="str">
        <f>TEXT(MID(Sales_Transactions[[#This Row],[Order Date]],2,5),"yyy")</f>
        <v>2012</v>
      </c>
      <c r="H2828" s="2" t="str">
        <f>TEXT(MID(Sales_Transactions[[#This Row],[Order Date]],2,5),"yyy/m")</f>
        <v>2012/6</v>
      </c>
      <c r="I2828" t="s">
        <v>22</v>
      </c>
      <c r="J2828">
        <f t="shared" si="264"/>
        <v>2</v>
      </c>
      <c r="K2828" s="2">
        <v>4</v>
      </c>
      <c r="L2828" s="3">
        <v>481.27</v>
      </c>
      <c r="M2828" s="4">
        <v>0.02</v>
      </c>
      <c r="N2828" s="5" t="s">
        <v>34</v>
      </c>
      <c r="O2828" s="3">
        <v>-181.27</v>
      </c>
      <c r="P2828" s="3">
        <v>113.98</v>
      </c>
      <c r="Q2828" s="3">
        <v>30</v>
      </c>
      <c r="R2828" s="5" t="s">
        <v>2652</v>
      </c>
      <c r="S2828" s="5" t="s">
        <v>2653</v>
      </c>
      <c r="T2828" s="5" t="str">
        <f t="shared" si="265"/>
        <v>Damala Kotsonis</v>
      </c>
      <c r="U2828" t="s">
        <v>855</v>
      </c>
      <c r="V2828" s="5" t="s">
        <v>47</v>
      </c>
      <c r="W2828" s="5" t="s">
        <v>57</v>
      </c>
      <c r="X2828" s="5" t="s">
        <v>154</v>
      </c>
      <c r="Y2828" s="5" t="s">
        <v>1461</v>
      </c>
      <c r="Z2828" s="5" t="s">
        <v>40</v>
      </c>
      <c r="AA2828" s="4">
        <v>0.69</v>
      </c>
      <c r="AB2828" s="1">
        <v>41081</v>
      </c>
      <c r="AC2828" s="1">
        <v>29915</v>
      </c>
      <c r="AD2828">
        <f t="shared" si="266"/>
        <v>2</v>
      </c>
      <c r="AE2828">
        <f t="shared" ca="1" si="267"/>
        <v>42</v>
      </c>
      <c r="AF2828" t="str">
        <f t="shared" ca="1" si="268"/>
        <v>18-64</v>
      </c>
      <c r="AG2828" s="3">
        <f t="shared" si="269"/>
        <v>35.989300999999998</v>
      </c>
      <c r="AH2828" t="str">
        <f>_xlfn.IFNA(VLOOKUP(Sales_Transactions[[#This Row],[Order ID]],Returned_Items[#All],2,FALSE),"Not Returned")</f>
        <v>Not Returned</v>
      </c>
    </row>
    <row r="2829" spans="1:34" x14ac:dyDescent="0.25">
      <c r="A2829">
        <v>7458</v>
      </c>
      <c r="C2829" t="s">
        <v>1966</v>
      </c>
      <c r="D2829" s="2" t="str">
        <f>TEXT(MID(Sales_Transactions[[#This Row],[Order Date]],2,5),"d/m/yyy")</f>
        <v>4/4/2012</v>
      </c>
      <c r="E2829" s="2" t="str">
        <f>TEXT(MID(Sales_Transactions[[#This Row],[Order Date]],2,5),"d")</f>
        <v>4</v>
      </c>
      <c r="F2829" s="2" t="str">
        <f>TEXT(MID(Sales_Transactions[[#This Row],[Order Date]],2,5),"m")</f>
        <v>4</v>
      </c>
      <c r="G2829" s="2" t="str">
        <f>TEXT(MID(Sales_Transactions[[#This Row],[Order Date]],2,5),"yyy")</f>
        <v>2012</v>
      </c>
      <c r="H2829" s="2" t="str">
        <f>TEXT(MID(Sales_Transactions[[#This Row],[Order Date]],2,5),"yyy/m")</f>
        <v>2012/4</v>
      </c>
      <c r="I2829" t="s">
        <v>101</v>
      </c>
      <c r="J2829">
        <f t="shared" si="264"/>
        <v>1</v>
      </c>
      <c r="K2829" s="2">
        <v>16</v>
      </c>
      <c r="L2829" s="3">
        <v>226.81</v>
      </c>
      <c r="M2829" s="4">
        <v>0.05</v>
      </c>
      <c r="N2829" s="5" t="s">
        <v>23</v>
      </c>
      <c r="O2829" s="3">
        <v>-5.37</v>
      </c>
      <c r="P2829" s="3">
        <v>14.45</v>
      </c>
      <c r="Q2829" s="3">
        <v>7.17</v>
      </c>
      <c r="R2829" s="5" t="s">
        <v>2703</v>
      </c>
      <c r="S2829" s="5" t="s">
        <v>2274</v>
      </c>
      <c r="T2829" s="5" t="str">
        <f t="shared" si="265"/>
        <v>Karen Carlisle</v>
      </c>
      <c r="U2829" t="s">
        <v>855</v>
      </c>
      <c r="V2829" s="5" t="s">
        <v>47</v>
      </c>
      <c r="W2829" s="5" t="s">
        <v>28</v>
      </c>
      <c r="X2829" s="5" t="s">
        <v>41</v>
      </c>
      <c r="Y2829" s="5" t="s">
        <v>1992</v>
      </c>
      <c r="Z2829" s="5" t="s">
        <v>43</v>
      </c>
      <c r="AA2829" s="4">
        <v>0.38</v>
      </c>
      <c r="AB2829" s="1">
        <v>41005</v>
      </c>
      <c r="AC2829" s="1">
        <v>29860</v>
      </c>
      <c r="AD2829">
        <f t="shared" si="266"/>
        <v>2</v>
      </c>
      <c r="AE2829">
        <f t="shared" ca="1" si="267"/>
        <v>42</v>
      </c>
      <c r="AF2829" t="str">
        <f t="shared" ca="1" si="268"/>
        <v>18-64</v>
      </c>
      <c r="AG2829" s="3">
        <f t="shared" si="269"/>
        <v>1.3507984374999999</v>
      </c>
      <c r="AH2829" t="str">
        <f>_xlfn.IFNA(VLOOKUP(Sales_Transactions[[#This Row],[Order ID]],Returned_Items[#All],2,FALSE),"Not Returned")</f>
        <v>Not Returned</v>
      </c>
    </row>
    <row r="2830" spans="1:34" x14ac:dyDescent="0.25">
      <c r="A2830">
        <v>7458</v>
      </c>
      <c r="C2830" t="s">
        <v>1966</v>
      </c>
      <c r="D2830" s="2" t="str">
        <f>TEXT(MID(Sales_Transactions[[#This Row],[Order Date]],2,5),"d/m/yyy")</f>
        <v>4/4/2012</v>
      </c>
      <c r="E2830" s="2" t="str">
        <f>TEXT(MID(Sales_Transactions[[#This Row],[Order Date]],2,5),"d")</f>
        <v>4</v>
      </c>
      <c r="F2830" s="2" t="str">
        <f>TEXT(MID(Sales_Transactions[[#This Row],[Order Date]],2,5),"m")</f>
        <v>4</v>
      </c>
      <c r="G2830" s="2" t="str">
        <f>TEXT(MID(Sales_Transactions[[#This Row],[Order Date]],2,5),"yyy")</f>
        <v>2012</v>
      </c>
      <c r="H2830" s="2" t="str">
        <f>TEXT(MID(Sales_Transactions[[#This Row],[Order Date]],2,5),"yyy/m")</f>
        <v>2012/4</v>
      </c>
      <c r="I2830" t="s">
        <v>101</v>
      </c>
      <c r="J2830">
        <f t="shared" si="264"/>
        <v>1</v>
      </c>
      <c r="K2830" s="2">
        <v>46</v>
      </c>
      <c r="L2830" s="3">
        <v>511.07</v>
      </c>
      <c r="M2830" s="4">
        <v>0.01</v>
      </c>
      <c r="N2830" s="5" t="s">
        <v>23</v>
      </c>
      <c r="O2830" s="3">
        <v>-165.74</v>
      </c>
      <c r="P2830" s="3">
        <v>10.97</v>
      </c>
      <c r="Q2830" s="3">
        <v>6.5</v>
      </c>
      <c r="R2830" s="5" t="s">
        <v>2703</v>
      </c>
      <c r="S2830" s="5" t="s">
        <v>2274</v>
      </c>
      <c r="T2830" s="5" t="str">
        <f t="shared" si="265"/>
        <v>Karen Carlisle</v>
      </c>
      <c r="U2830" t="s">
        <v>855</v>
      </c>
      <c r="V2830" s="5" t="s">
        <v>47</v>
      </c>
      <c r="W2830" s="5" t="s">
        <v>48</v>
      </c>
      <c r="X2830" s="5" t="s">
        <v>87</v>
      </c>
      <c r="Y2830" s="5" t="s">
        <v>543</v>
      </c>
      <c r="Z2830" s="5" t="s">
        <v>43</v>
      </c>
      <c r="AA2830" s="4">
        <v>0.64</v>
      </c>
      <c r="AB2830" s="1">
        <v>41004</v>
      </c>
      <c r="AC2830" s="1">
        <v>29772</v>
      </c>
      <c r="AD2830">
        <f t="shared" si="266"/>
        <v>1</v>
      </c>
      <c r="AE2830">
        <f t="shared" ca="1" si="267"/>
        <v>43</v>
      </c>
      <c r="AF2830" t="str">
        <f t="shared" ca="1" si="268"/>
        <v>18-64</v>
      </c>
      <c r="AG2830" s="3">
        <f t="shared" si="269"/>
        <v>0.37975876086956523</v>
      </c>
      <c r="AH2830" t="str">
        <f>_xlfn.IFNA(VLOOKUP(Sales_Transactions[[#This Row],[Order ID]],Returned_Items[#All],2,FALSE),"Not Returned")</f>
        <v>Not Returned</v>
      </c>
    </row>
    <row r="2831" spans="1:34" x14ac:dyDescent="0.25">
      <c r="A2831">
        <v>8807</v>
      </c>
      <c r="C2831" t="s">
        <v>2619</v>
      </c>
      <c r="D2831" s="2" t="str">
        <f>TEXT(MID(Sales_Transactions[[#This Row],[Order Date]],2,5),"d/m/yyy")</f>
        <v>25/2/2010</v>
      </c>
      <c r="E2831" s="2" t="str">
        <f>TEXT(MID(Sales_Transactions[[#This Row],[Order Date]],2,5),"d")</f>
        <v>25</v>
      </c>
      <c r="F2831" s="2" t="str">
        <f>TEXT(MID(Sales_Transactions[[#This Row],[Order Date]],2,5),"m")</f>
        <v>2</v>
      </c>
      <c r="G2831" s="2" t="str">
        <f>TEXT(MID(Sales_Transactions[[#This Row],[Order Date]],2,5),"yyy")</f>
        <v>2010</v>
      </c>
      <c r="H2831" s="2" t="str">
        <f>TEXT(MID(Sales_Transactions[[#This Row],[Order Date]],2,5),"yyy/m")</f>
        <v>2010/2</v>
      </c>
      <c r="I2831" t="s">
        <v>22</v>
      </c>
      <c r="J2831">
        <f t="shared" si="264"/>
        <v>2</v>
      </c>
      <c r="K2831" s="2">
        <v>19</v>
      </c>
      <c r="L2831" s="3">
        <v>428.14</v>
      </c>
      <c r="M2831" s="4">
        <v>0.04</v>
      </c>
      <c r="N2831" s="5" t="s">
        <v>23</v>
      </c>
      <c r="O2831" s="3">
        <v>-6.04</v>
      </c>
      <c r="P2831" s="3">
        <v>22.84</v>
      </c>
      <c r="Q2831" s="3">
        <v>11.54</v>
      </c>
      <c r="R2831" s="5" t="s">
        <v>2559</v>
      </c>
      <c r="S2831" s="5" t="s">
        <v>2620</v>
      </c>
      <c r="T2831" s="5" t="str">
        <f t="shared" si="265"/>
        <v>Natalie Webber</v>
      </c>
      <c r="U2831" t="s">
        <v>855</v>
      </c>
      <c r="V2831" s="5" t="s">
        <v>37</v>
      </c>
      <c r="W2831" s="5" t="s">
        <v>28</v>
      </c>
      <c r="X2831" s="5" t="s">
        <v>75</v>
      </c>
      <c r="Y2831" s="5" t="s">
        <v>2684</v>
      </c>
      <c r="Z2831" s="5" t="s">
        <v>43</v>
      </c>
      <c r="AA2831" s="4">
        <v>0.39</v>
      </c>
      <c r="AB2831" s="1">
        <v>40236</v>
      </c>
      <c r="AC2831" s="1">
        <v>29656</v>
      </c>
      <c r="AD2831">
        <f t="shared" si="266"/>
        <v>2</v>
      </c>
      <c r="AE2831">
        <f t="shared" ca="1" si="267"/>
        <v>43</v>
      </c>
      <c r="AF2831" t="str">
        <f t="shared" ca="1" si="268"/>
        <v>18-64</v>
      </c>
      <c r="AG2831" s="3">
        <f t="shared" si="269"/>
        <v>1.808992842105263</v>
      </c>
      <c r="AH2831" t="str">
        <f>_xlfn.IFNA(VLOOKUP(Sales_Transactions[[#This Row],[Order ID]],Returned_Items[#All],2,FALSE),"Not Returned")</f>
        <v>Not Returned</v>
      </c>
    </row>
    <row r="2832" spans="1:34" x14ac:dyDescent="0.25">
      <c r="A2832">
        <v>9024</v>
      </c>
      <c r="C2832" t="s">
        <v>1963</v>
      </c>
      <c r="D2832" s="2" t="str">
        <f>TEXT(MID(Sales_Transactions[[#This Row],[Order Date]],2,5),"d/m/yyy")</f>
        <v>2/6/2012</v>
      </c>
      <c r="E2832" s="2" t="str">
        <f>TEXT(MID(Sales_Transactions[[#This Row],[Order Date]],2,5),"d")</f>
        <v>2</v>
      </c>
      <c r="F2832" s="2" t="str">
        <f>TEXT(MID(Sales_Transactions[[#This Row],[Order Date]],2,5),"m")</f>
        <v>6</v>
      </c>
      <c r="G2832" s="2" t="str">
        <f>TEXT(MID(Sales_Transactions[[#This Row],[Order Date]],2,5),"yyy")</f>
        <v>2012</v>
      </c>
      <c r="H2832" s="2" t="str">
        <f>TEXT(MID(Sales_Transactions[[#This Row],[Order Date]],2,5),"yyy/m")</f>
        <v>2012/6</v>
      </c>
      <c r="I2832" t="s">
        <v>78</v>
      </c>
      <c r="J2832">
        <f t="shared" si="264"/>
        <v>3</v>
      </c>
      <c r="K2832" s="2">
        <v>44</v>
      </c>
      <c r="L2832" s="3">
        <v>2318.2134999999998</v>
      </c>
      <c r="M2832" s="4">
        <v>7.0000000000000007E-2</v>
      </c>
      <c r="N2832" s="5" t="s">
        <v>23</v>
      </c>
      <c r="O2832" s="3">
        <v>583.75</v>
      </c>
      <c r="P2832" s="3">
        <v>65.989999999999995</v>
      </c>
      <c r="Q2832" s="3">
        <v>2.79</v>
      </c>
      <c r="R2832" s="5" t="s">
        <v>2717</v>
      </c>
      <c r="S2832" s="5" t="s">
        <v>1595</v>
      </c>
      <c r="T2832" s="5" t="str">
        <f t="shared" si="265"/>
        <v>Katherine Murray</v>
      </c>
      <c r="U2832" t="s">
        <v>855</v>
      </c>
      <c r="V2832" s="5" t="s">
        <v>74</v>
      </c>
      <c r="W2832" s="5" t="s">
        <v>48</v>
      </c>
      <c r="X2832" s="5" t="s">
        <v>49</v>
      </c>
      <c r="Y2832" s="5" t="s">
        <v>1557</v>
      </c>
      <c r="Z2832" s="5" t="s">
        <v>43</v>
      </c>
      <c r="AA2832" s="4">
        <v>0.56000000000000005</v>
      </c>
      <c r="AB2832" s="1">
        <v>41062</v>
      </c>
      <c r="AC2832" s="1">
        <v>29801</v>
      </c>
      <c r="AD2832">
        <f t="shared" si="266"/>
        <v>0</v>
      </c>
      <c r="AE2832">
        <f t="shared" ca="1" si="267"/>
        <v>43</v>
      </c>
      <c r="AF2832" t="str">
        <f t="shared" ca="1" si="268"/>
        <v>18-64</v>
      </c>
      <c r="AG2832" s="3">
        <f t="shared" si="269"/>
        <v>1.5621319772727273</v>
      </c>
      <c r="AH2832" t="str">
        <f>_xlfn.IFNA(VLOOKUP(Sales_Transactions[[#This Row],[Order ID]],Returned_Items[#All],2,FALSE),"Not Returned")</f>
        <v>Not Returned</v>
      </c>
    </row>
    <row r="2833" spans="1:34" x14ac:dyDescent="0.25">
      <c r="A2833">
        <v>9602</v>
      </c>
      <c r="C2833" t="s">
        <v>1498</v>
      </c>
      <c r="D2833" s="2" t="str">
        <f>TEXT(MID(Sales_Transactions[[#This Row],[Order Date]],2,5),"d/m/yyy")</f>
        <v>10/11/2012</v>
      </c>
      <c r="E2833" s="2" t="str">
        <f>TEXT(MID(Sales_Transactions[[#This Row],[Order Date]],2,5),"d")</f>
        <v>10</v>
      </c>
      <c r="F2833" s="2" t="str">
        <f>TEXT(MID(Sales_Transactions[[#This Row],[Order Date]],2,5),"m")</f>
        <v>11</v>
      </c>
      <c r="G2833" s="2" t="str">
        <f>TEXT(MID(Sales_Transactions[[#This Row],[Order Date]],2,5),"yyy")</f>
        <v>2012</v>
      </c>
      <c r="H2833" s="2" t="str">
        <f>TEXT(MID(Sales_Transactions[[#This Row],[Order Date]],2,5),"yyy/m")</f>
        <v>2012/11</v>
      </c>
      <c r="I2833" t="s">
        <v>101</v>
      </c>
      <c r="J2833">
        <f t="shared" si="264"/>
        <v>1</v>
      </c>
      <c r="K2833" s="2">
        <v>16</v>
      </c>
      <c r="L2833" s="3">
        <v>36.229999999999997</v>
      </c>
      <c r="M2833" s="4">
        <v>0.02</v>
      </c>
      <c r="N2833" s="5" t="s">
        <v>23</v>
      </c>
      <c r="O2833" s="3">
        <v>-24.87</v>
      </c>
      <c r="P2833" s="3">
        <v>2.12</v>
      </c>
      <c r="Q2833" s="3">
        <v>1.99</v>
      </c>
      <c r="R2833" s="5" t="s">
        <v>327</v>
      </c>
      <c r="S2833" s="5" t="s">
        <v>1882</v>
      </c>
      <c r="T2833" s="5" t="str">
        <f t="shared" si="265"/>
        <v>Hunter Lopez</v>
      </c>
      <c r="U2833" t="s">
        <v>855</v>
      </c>
      <c r="V2833" s="5" t="s">
        <v>37</v>
      </c>
      <c r="W2833" s="5" t="s">
        <v>48</v>
      </c>
      <c r="X2833" s="5" t="s">
        <v>87</v>
      </c>
      <c r="Y2833" s="5" t="s">
        <v>2204</v>
      </c>
      <c r="Z2833" s="5" t="s">
        <v>60</v>
      </c>
      <c r="AA2833" s="4">
        <v>0.55000000000000004</v>
      </c>
      <c r="AB2833" s="1">
        <v>41225</v>
      </c>
      <c r="AC2833" s="1">
        <v>29179</v>
      </c>
      <c r="AD2833">
        <f t="shared" si="266"/>
        <v>2</v>
      </c>
      <c r="AE2833">
        <f t="shared" ca="1" si="267"/>
        <v>44</v>
      </c>
      <c r="AF2833" t="str">
        <f t="shared" ca="1" si="268"/>
        <v>18-64</v>
      </c>
      <c r="AG2833" s="3">
        <f t="shared" si="269"/>
        <v>0.25684849999999998</v>
      </c>
      <c r="AH2833" t="str">
        <f>_xlfn.IFNA(VLOOKUP(Sales_Transactions[[#This Row],[Order ID]],Returned_Items[#All],2,FALSE),"Not Returned")</f>
        <v>Not Returned</v>
      </c>
    </row>
    <row r="2834" spans="1:34" x14ac:dyDescent="0.25">
      <c r="A2834">
        <v>9894</v>
      </c>
      <c r="C2834" t="s">
        <v>1311</v>
      </c>
      <c r="D2834" s="2" t="str">
        <f>TEXT(MID(Sales_Transactions[[#This Row],[Order Date]],2,5),"d/m/yyy")</f>
        <v>18/3/2009</v>
      </c>
      <c r="E2834" s="2" t="str">
        <f>TEXT(MID(Sales_Transactions[[#This Row],[Order Date]],2,5),"d")</f>
        <v>18</v>
      </c>
      <c r="F2834" s="2" t="str">
        <f>TEXT(MID(Sales_Transactions[[#This Row],[Order Date]],2,5),"m")</f>
        <v>3</v>
      </c>
      <c r="G2834" s="2" t="str">
        <f>TEXT(MID(Sales_Transactions[[#This Row],[Order Date]],2,5),"yyy")</f>
        <v>2009</v>
      </c>
      <c r="H2834" s="2" t="str">
        <f>TEXT(MID(Sales_Transactions[[#This Row],[Order Date]],2,5),"yyy/m")</f>
        <v>2009/3</v>
      </c>
      <c r="I2834" t="s">
        <v>33</v>
      </c>
      <c r="J2834">
        <f t="shared" si="264"/>
        <v>4</v>
      </c>
      <c r="K2834" s="2">
        <v>16</v>
      </c>
      <c r="L2834" s="3">
        <v>5403.75</v>
      </c>
      <c r="M2834" s="4">
        <v>0.08</v>
      </c>
      <c r="N2834" s="5" t="s">
        <v>34</v>
      </c>
      <c r="O2834" s="3">
        <v>103.83</v>
      </c>
      <c r="P2834" s="3">
        <v>355.98</v>
      </c>
      <c r="Q2834" s="3">
        <v>58.92</v>
      </c>
      <c r="R2834" s="5" t="s">
        <v>2623</v>
      </c>
      <c r="S2834" s="5" t="s">
        <v>2624</v>
      </c>
      <c r="T2834" s="5" t="str">
        <f t="shared" si="265"/>
        <v>Eric Barreto</v>
      </c>
      <c r="U2834" t="s">
        <v>855</v>
      </c>
      <c r="V2834" s="5" t="s">
        <v>27</v>
      </c>
      <c r="W2834" s="5" t="s">
        <v>57</v>
      </c>
      <c r="X2834" s="5" t="s">
        <v>154</v>
      </c>
      <c r="Y2834" s="5" t="s">
        <v>396</v>
      </c>
      <c r="Z2834" s="5" t="s">
        <v>40</v>
      </c>
      <c r="AA2834" s="4">
        <v>0.64</v>
      </c>
      <c r="AB2834" s="1">
        <v>39892</v>
      </c>
      <c r="AC2834" s="1">
        <v>29338</v>
      </c>
      <c r="AD2834">
        <f t="shared" si="266"/>
        <v>2</v>
      </c>
      <c r="AE2834">
        <f t="shared" ca="1" si="267"/>
        <v>44</v>
      </c>
      <c r="AF2834" t="str">
        <f t="shared" ca="1" si="268"/>
        <v>18-64</v>
      </c>
      <c r="AG2834" s="3">
        <f t="shared" si="269"/>
        <v>25.913451000000002</v>
      </c>
      <c r="AH2834" t="str">
        <f>_xlfn.IFNA(VLOOKUP(Sales_Transactions[[#This Row],[Order ID]],Returned_Items[#All],2,FALSE),"Not Returned")</f>
        <v>Not Returned</v>
      </c>
    </row>
    <row r="2835" spans="1:34" x14ac:dyDescent="0.25">
      <c r="A2835">
        <v>10338</v>
      </c>
      <c r="C2835" t="s">
        <v>1291</v>
      </c>
      <c r="D2835" s="2" t="str">
        <f>TEXT(MID(Sales_Transactions[[#This Row],[Order Date]],2,5),"d/m/yyy")</f>
        <v>14/7/2011</v>
      </c>
      <c r="E2835" s="2" t="str">
        <f>TEXT(MID(Sales_Transactions[[#This Row],[Order Date]],2,5),"d")</f>
        <v>14</v>
      </c>
      <c r="F2835" s="2" t="str">
        <f>TEXT(MID(Sales_Transactions[[#This Row],[Order Date]],2,5),"m")</f>
        <v>7</v>
      </c>
      <c r="G2835" s="2" t="str">
        <f>TEXT(MID(Sales_Transactions[[#This Row],[Order Date]],2,5),"yyy")</f>
        <v>2011</v>
      </c>
      <c r="H2835" s="2" t="str">
        <f>TEXT(MID(Sales_Transactions[[#This Row],[Order Date]],2,5),"yyy/m")</f>
        <v>2011/7</v>
      </c>
      <c r="I2835" t="s">
        <v>52</v>
      </c>
      <c r="J2835">
        <f t="shared" si="264"/>
        <v>1</v>
      </c>
      <c r="K2835" s="2">
        <v>7</v>
      </c>
      <c r="L2835" s="3">
        <v>363.57</v>
      </c>
      <c r="M2835" s="4">
        <v>0.02</v>
      </c>
      <c r="N2835" s="5" t="s">
        <v>34</v>
      </c>
      <c r="O2835" s="3">
        <v>33.99</v>
      </c>
      <c r="P2835" s="3">
        <v>44.43</v>
      </c>
      <c r="Q2835" s="3">
        <v>46.59</v>
      </c>
      <c r="R2835" s="5" t="s">
        <v>35</v>
      </c>
      <c r="S2835" s="5" t="s">
        <v>2627</v>
      </c>
      <c r="T2835" s="5" t="str">
        <f t="shared" si="265"/>
        <v>Barry Franz</v>
      </c>
      <c r="U2835" t="s">
        <v>855</v>
      </c>
      <c r="V2835" s="5" t="s">
        <v>47</v>
      </c>
      <c r="W2835" s="5" t="s">
        <v>57</v>
      </c>
      <c r="X2835" s="5" t="s">
        <v>107</v>
      </c>
      <c r="Y2835" s="5" t="s">
        <v>2718</v>
      </c>
      <c r="Z2835" s="5" t="s">
        <v>106</v>
      </c>
      <c r="AA2835" s="4">
        <v>0.67</v>
      </c>
      <c r="AB2835" s="1">
        <v>40740</v>
      </c>
      <c r="AC2835" s="1">
        <v>29318</v>
      </c>
      <c r="AD2835">
        <f t="shared" si="266"/>
        <v>2</v>
      </c>
      <c r="AE2835">
        <f t="shared" ca="1" si="267"/>
        <v>44</v>
      </c>
      <c r="AF2835" t="str">
        <f t="shared" ca="1" si="268"/>
        <v>18-64</v>
      </c>
      <c r="AG2835" s="3">
        <f t="shared" si="269"/>
        <v>13.001587714285716</v>
      </c>
      <c r="AH2835" t="str">
        <f>_xlfn.IFNA(VLOOKUP(Sales_Transactions[[#This Row],[Order ID]],Returned_Items[#All],2,FALSE),"Not Returned")</f>
        <v>Not Returned</v>
      </c>
    </row>
    <row r="2836" spans="1:34" x14ac:dyDescent="0.25">
      <c r="A2836">
        <v>11011</v>
      </c>
      <c r="C2836" t="s">
        <v>684</v>
      </c>
      <c r="D2836" s="2" t="str">
        <f>TEXT(MID(Sales_Transactions[[#This Row],[Order Date]],2,5),"d/m/yyy")</f>
        <v>13/5/2012</v>
      </c>
      <c r="E2836" s="2" t="str">
        <f>TEXT(MID(Sales_Transactions[[#This Row],[Order Date]],2,5),"d")</f>
        <v>13</v>
      </c>
      <c r="F2836" s="2" t="str">
        <f>TEXT(MID(Sales_Transactions[[#This Row],[Order Date]],2,5),"m")</f>
        <v>5</v>
      </c>
      <c r="G2836" s="2" t="str">
        <f>TEXT(MID(Sales_Transactions[[#This Row],[Order Date]],2,5),"yyy")</f>
        <v>2012</v>
      </c>
      <c r="H2836" s="2" t="str">
        <f>TEXT(MID(Sales_Transactions[[#This Row],[Order Date]],2,5),"yyy/m")</f>
        <v>2012/5</v>
      </c>
      <c r="I2836" t="s">
        <v>33</v>
      </c>
      <c r="J2836">
        <f t="shared" si="264"/>
        <v>4</v>
      </c>
      <c r="K2836" s="2">
        <v>36</v>
      </c>
      <c r="L2836" s="3">
        <v>305.62</v>
      </c>
      <c r="M2836" s="4">
        <v>0.1</v>
      </c>
      <c r="N2836" s="5" t="s">
        <v>23</v>
      </c>
      <c r="O2836" s="3">
        <v>-129.86000000000001</v>
      </c>
      <c r="P2836" s="3">
        <v>8.74</v>
      </c>
      <c r="Q2836" s="3">
        <v>8.2899999999999991</v>
      </c>
      <c r="R2836" s="5" t="s">
        <v>462</v>
      </c>
      <c r="S2836" s="5" t="s">
        <v>2658</v>
      </c>
      <c r="T2836" s="5" t="str">
        <f t="shared" si="265"/>
        <v>Fred McMath</v>
      </c>
      <c r="U2836" t="s">
        <v>855</v>
      </c>
      <c r="V2836" s="5" t="s">
        <v>27</v>
      </c>
      <c r="W2836" s="5" t="s">
        <v>28</v>
      </c>
      <c r="X2836" s="5" t="s">
        <v>98</v>
      </c>
      <c r="Y2836" s="5" t="s">
        <v>954</v>
      </c>
      <c r="Z2836" s="5" t="s">
        <v>43</v>
      </c>
      <c r="AA2836" s="4">
        <v>0.38</v>
      </c>
      <c r="AB2836" s="1">
        <v>41043</v>
      </c>
      <c r="AC2836" s="1">
        <v>29399</v>
      </c>
      <c r="AD2836">
        <f t="shared" si="266"/>
        <v>1</v>
      </c>
      <c r="AE2836">
        <f t="shared" ca="1" si="267"/>
        <v>44</v>
      </c>
      <c r="AF2836" t="str">
        <f t="shared" ca="1" si="268"/>
        <v>18-64</v>
      </c>
      <c r="AG2836" s="3">
        <f t="shared" si="269"/>
        <v>0.47281277777777775</v>
      </c>
      <c r="AH2836" t="str">
        <f>_xlfn.IFNA(VLOOKUP(Sales_Transactions[[#This Row],[Order ID]],Returned_Items[#All],2,FALSE),"Not Returned")</f>
        <v>Not Returned</v>
      </c>
    </row>
    <row r="2837" spans="1:34" x14ac:dyDescent="0.25">
      <c r="A2837">
        <v>11271</v>
      </c>
      <c r="C2837" t="s">
        <v>2438</v>
      </c>
      <c r="D2837" s="2" t="str">
        <f>TEXT(MID(Sales_Transactions[[#This Row],[Order Date]],2,5),"d/m/yyy")</f>
        <v>18/10/2011</v>
      </c>
      <c r="E2837" s="2" t="str">
        <f>TEXT(MID(Sales_Transactions[[#This Row],[Order Date]],2,5),"d")</f>
        <v>18</v>
      </c>
      <c r="F2837" s="2" t="str">
        <f>TEXT(MID(Sales_Transactions[[#This Row],[Order Date]],2,5),"m")</f>
        <v>10</v>
      </c>
      <c r="G2837" s="2" t="str">
        <f>TEXT(MID(Sales_Transactions[[#This Row],[Order Date]],2,5),"yyy")</f>
        <v>2011</v>
      </c>
      <c r="H2837" s="2" t="str">
        <f>TEXT(MID(Sales_Transactions[[#This Row],[Order Date]],2,5),"yyy/m")</f>
        <v>2011/10</v>
      </c>
      <c r="I2837" t="s">
        <v>33</v>
      </c>
      <c r="J2837">
        <f t="shared" si="264"/>
        <v>4</v>
      </c>
      <c r="K2837" s="2">
        <v>46</v>
      </c>
      <c r="L2837" s="3">
        <v>157.87</v>
      </c>
      <c r="M2837" s="4">
        <v>0</v>
      </c>
      <c r="N2837" s="5" t="s">
        <v>23</v>
      </c>
      <c r="O2837" s="3">
        <v>-115.8</v>
      </c>
      <c r="P2837" s="3">
        <v>3.28</v>
      </c>
      <c r="Q2837" s="3">
        <v>3.97</v>
      </c>
      <c r="R2837" s="5" t="s">
        <v>2719</v>
      </c>
      <c r="S2837" s="5" t="s">
        <v>2720</v>
      </c>
      <c r="T2837" s="5" t="str">
        <f t="shared" si="265"/>
        <v>Berenike Kampe</v>
      </c>
      <c r="U2837" t="s">
        <v>855</v>
      </c>
      <c r="V2837" s="5" t="s">
        <v>47</v>
      </c>
      <c r="W2837" s="5" t="s">
        <v>28</v>
      </c>
      <c r="X2837" s="5" t="s">
        <v>124</v>
      </c>
      <c r="Y2837" s="5" t="s">
        <v>962</v>
      </c>
      <c r="Z2837" s="5" t="s">
        <v>84</v>
      </c>
      <c r="AA2837" s="4">
        <v>0.56000000000000005</v>
      </c>
      <c r="AB2837" s="1">
        <v>40836</v>
      </c>
      <c r="AC2837" s="1">
        <v>29284</v>
      </c>
      <c r="AD2837">
        <f t="shared" si="266"/>
        <v>2</v>
      </c>
      <c r="AE2837">
        <f t="shared" ca="1" si="267"/>
        <v>44</v>
      </c>
      <c r="AF2837" t="str">
        <f t="shared" ca="1" si="268"/>
        <v>18-64</v>
      </c>
      <c r="AG2837" s="3">
        <f t="shared" si="269"/>
        <v>0.15760869565217392</v>
      </c>
      <c r="AH2837" t="str">
        <f>_xlfn.IFNA(VLOOKUP(Sales_Transactions[[#This Row],[Order ID]],Returned_Items[#All],2,FALSE),"Not Returned")</f>
        <v>Returned</v>
      </c>
    </row>
    <row r="2838" spans="1:34" x14ac:dyDescent="0.25">
      <c r="A2838">
        <v>12005</v>
      </c>
      <c r="C2838" t="s">
        <v>2121</v>
      </c>
      <c r="D2838" s="2" t="str">
        <f>TEXT(MID(Sales_Transactions[[#This Row],[Order Date]],2,5),"d/m/yyy")</f>
        <v>24/6/2012</v>
      </c>
      <c r="E2838" s="2" t="str">
        <f>TEXT(MID(Sales_Transactions[[#This Row],[Order Date]],2,5),"d")</f>
        <v>24</v>
      </c>
      <c r="F2838" s="2" t="str">
        <f>TEXT(MID(Sales_Transactions[[#This Row],[Order Date]],2,5),"m")</f>
        <v>6</v>
      </c>
      <c r="G2838" s="2" t="str">
        <f>TEXT(MID(Sales_Transactions[[#This Row],[Order Date]],2,5),"yyy")</f>
        <v>2012</v>
      </c>
      <c r="H2838" s="2" t="str">
        <f>TEXT(MID(Sales_Transactions[[#This Row],[Order Date]],2,5),"yyy/m")</f>
        <v>2012/6</v>
      </c>
      <c r="I2838" t="s">
        <v>52</v>
      </c>
      <c r="J2838">
        <f t="shared" si="264"/>
        <v>1</v>
      </c>
      <c r="K2838" s="2">
        <v>4</v>
      </c>
      <c r="L2838" s="3">
        <v>1660.86</v>
      </c>
      <c r="M2838" s="4">
        <v>0.04</v>
      </c>
      <c r="N2838" s="5" t="s">
        <v>23</v>
      </c>
      <c r="O2838" s="3">
        <v>-164.59</v>
      </c>
      <c r="P2838" s="3">
        <v>415.88</v>
      </c>
      <c r="Q2838" s="3">
        <v>11.37</v>
      </c>
      <c r="R2838" s="5" t="s">
        <v>2484</v>
      </c>
      <c r="S2838" s="5" t="s">
        <v>2666</v>
      </c>
      <c r="T2838" s="5" t="str">
        <f t="shared" si="265"/>
        <v>Dean Percer</v>
      </c>
      <c r="U2838" t="s">
        <v>855</v>
      </c>
      <c r="V2838" s="5" t="s">
        <v>74</v>
      </c>
      <c r="W2838" s="5" t="s">
        <v>28</v>
      </c>
      <c r="X2838" s="5" t="s">
        <v>29</v>
      </c>
      <c r="Y2838" s="5" t="s">
        <v>581</v>
      </c>
      <c r="Z2838" s="5" t="s">
        <v>43</v>
      </c>
      <c r="AA2838" s="4">
        <v>0.56999999999999995</v>
      </c>
      <c r="AB2838" s="1">
        <v>41086</v>
      </c>
      <c r="AC2838" s="1">
        <v>29318</v>
      </c>
      <c r="AD2838">
        <f t="shared" si="266"/>
        <v>2</v>
      </c>
      <c r="AE2838">
        <f t="shared" ca="1" si="267"/>
        <v>44</v>
      </c>
      <c r="AF2838" t="str">
        <f t="shared" ca="1" si="268"/>
        <v>18-64</v>
      </c>
      <c r="AG2838" s="3">
        <f t="shared" si="269"/>
        <v>106.770912</v>
      </c>
      <c r="AH2838" t="str">
        <f>_xlfn.IFNA(VLOOKUP(Sales_Transactions[[#This Row],[Order ID]],Returned_Items[#All],2,FALSE),"Not Returned")</f>
        <v>Returned</v>
      </c>
    </row>
    <row r="2839" spans="1:34" x14ac:dyDescent="0.25">
      <c r="A2839">
        <v>13284</v>
      </c>
      <c r="C2839" t="s">
        <v>1830</v>
      </c>
      <c r="D2839" s="2" t="str">
        <f>TEXT(MID(Sales_Transactions[[#This Row],[Order Date]],2,5),"d/m/yyy")</f>
        <v>12/8/2012</v>
      </c>
      <c r="E2839" s="2" t="str">
        <f>TEXT(MID(Sales_Transactions[[#This Row],[Order Date]],2,5),"d")</f>
        <v>12</v>
      </c>
      <c r="F2839" s="2" t="str">
        <f>TEXT(MID(Sales_Transactions[[#This Row],[Order Date]],2,5),"m")</f>
        <v>8</v>
      </c>
      <c r="G2839" s="2" t="str">
        <f>TEXT(MID(Sales_Transactions[[#This Row],[Order Date]],2,5),"yyy")</f>
        <v>2012</v>
      </c>
      <c r="H2839" s="2" t="str">
        <f>TEXT(MID(Sales_Transactions[[#This Row],[Order Date]],2,5),"yyy/m")</f>
        <v>2012/8</v>
      </c>
      <c r="I2839" t="s">
        <v>33</v>
      </c>
      <c r="J2839">
        <f t="shared" si="264"/>
        <v>4</v>
      </c>
      <c r="K2839" s="2">
        <v>22</v>
      </c>
      <c r="L2839" s="3">
        <v>9062.44</v>
      </c>
      <c r="M2839" s="4">
        <v>0.05</v>
      </c>
      <c r="N2839" s="5" t="s">
        <v>23</v>
      </c>
      <c r="O2839" s="3">
        <v>3858.28</v>
      </c>
      <c r="P2839" s="3">
        <v>420.98</v>
      </c>
      <c r="Q2839" s="3">
        <v>19.989999999999998</v>
      </c>
      <c r="R2839" s="5" t="s">
        <v>24</v>
      </c>
      <c r="S2839" s="5" t="s">
        <v>2630</v>
      </c>
      <c r="T2839" s="5" t="str">
        <f t="shared" si="265"/>
        <v>Muhammed Lee</v>
      </c>
      <c r="U2839" t="s">
        <v>855</v>
      </c>
      <c r="V2839" s="5" t="s">
        <v>37</v>
      </c>
      <c r="W2839" s="5" t="s">
        <v>28</v>
      </c>
      <c r="X2839" s="5" t="s">
        <v>41</v>
      </c>
      <c r="Y2839" s="5" t="s">
        <v>1027</v>
      </c>
      <c r="Z2839" s="5" t="s">
        <v>43</v>
      </c>
      <c r="AA2839" s="4">
        <v>0.35</v>
      </c>
      <c r="AB2839" s="1">
        <v>41134</v>
      </c>
      <c r="AC2839" s="1">
        <v>29446</v>
      </c>
      <c r="AD2839">
        <f t="shared" si="266"/>
        <v>1</v>
      </c>
      <c r="AE2839">
        <f t="shared" ca="1" si="267"/>
        <v>43</v>
      </c>
      <c r="AF2839" t="str">
        <f t="shared" ca="1" si="268"/>
        <v>18-64</v>
      </c>
      <c r="AG2839" s="3">
        <f t="shared" si="269"/>
        <v>20.034523181818184</v>
      </c>
      <c r="AH2839" t="str">
        <f>_xlfn.IFNA(VLOOKUP(Sales_Transactions[[#This Row],[Order ID]],Returned_Items[#All],2,FALSE),"Not Returned")</f>
        <v>Returned</v>
      </c>
    </row>
    <row r="2840" spans="1:34" x14ac:dyDescent="0.25">
      <c r="A2840">
        <v>13284</v>
      </c>
      <c r="C2840" t="s">
        <v>1830</v>
      </c>
      <c r="D2840" s="2" t="str">
        <f>TEXT(MID(Sales_Transactions[[#This Row],[Order Date]],2,5),"d/m/yyy")</f>
        <v>12/8/2012</v>
      </c>
      <c r="E2840" s="2" t="str">
        <f>TEXT(MID(Sales_Transactions[[#This Row],[Order Date]],2,5),"d")</f>
        <v>12</v>
      </c>
      <c r="F2840" s="2" t="str">
        <f>TEXT(MID(Sales_Transactions[[#This Row],[Order Date]],2,5),"m")</f>
        <v>8</v>
      </c>
      <c r="G2840" s="2" t="str">
        <f>TEXT(MID(Sales_Transactions[[#This Row],[Order Date]],2,5),"yyy")</f>
        <v>2012</v>
      </c>
      <c r="H2840" s="2" t="str">
        <f>TEXT(MID(Sales_Transactions[[#This Row],[Order Date]],2,5),"yyy/m")</f>
        <v>2012/8</v>
      </c>
      <c r="I2840" t="s">
        <v>33</v>
      </c>
      <c r="J2840">
        <f t="shared" si="264"/>
        <v>4</v>
      </c>
      <c r="K2840" s="2">
        <v>49</v>
      </c>
      <c r="L2840" s="3">
        <v>1662.57</v>
      </c>
      <c r="M2840" s="4">
        <v>0.1</v>
      </c>
      <c r="N2840" s="5" t="s">
        <v>23</v>
      </c>
      <c r="O2840" s="3">
        <v>674.99</v>
      </c>
      <c r="P2840" s="3">
        <v>37.700000000000003</v>
      </c>
      <c r="Q2840" s="3">
        <v>2.99</v>
      </c>
      <c r="R2840" s="5" t="s">
        <v>24</v>
      </c>
      <c r="S2840" s="5" t="s">
        <v>2630</v>
      </c>
      <c r="T2840" s="5" t="str">
        <f t="shared" si="265"/>
        <v>Muhammed Lee</v>
      </c>
      <c r="U2840" t="s">
        <v>855</v>
      </c>
      <c r="V2840" s="5" t="s">
        <v>37</v>
      </c>
      <c r="W2840" s="5" t="s">
        <v>28</v>
      </c>
      <c r="X2840" s="5" t="s">
        <v>41</v>
      </c>
      <c r="Y2840" s="5" t="s">
        <v>1666</v>
      </c>
      <c r="Z2840" s="5" t="s">
        <v>43</v>
      </c>
      <c r="AA2840" s="4">
        <v>0.35</v>
      </c>
      <c r="AB2840" s="1">
        <v>41134</v>
      </c>
      <c r="AC2840" s="1">
        <v>29399</v>
      </c>
      <c r="AD2840">
        <f t="shared" si="266"/>
        <v>1</v>
      </c>
      <c r="AE2840">
        <f t="shared" ca="1" si="267"/>
        <v>44</v>
      </c>
      <c r="AF2840" t="str">
        <f t="shared" ca="1" si="268"/>
        <v>18-64</v>
      </c>
      <c r="AG2840" s="3">
        <f t="shared" si="269"/>
        <v>0.82963877551020415</v>
      </c>
      <c r="AH2840" t="str">
        <f>_xlfn.IFNA(VLOOKUP(Sales_Transactions[[#This Row],[Order ID]],Returned_Items[#All],2,FALSE),"Not Returned")</f>
        <v>Returned</v>
      </c>
    </row>
    <row r="2841" spans="1:34" x14ac:dyDescent="0.25">
      <c r="A2841">
        <v>13476</v>
      </c>
      <c r="C2841" t="s">
        <v>2721</v>
      </c>
      <c r="D2841" s="2" t="str">
        <f>TEXT(MID(Sales_Transactions[[#This Row],[Order Date]],2,5),"d/m/yyy")</f>
        <v>16/10/2010</v>
      </c>
      <c r="E2841" s="2" t="str">
        <f>TEXT(MID(Sales_Transactions[[#This Row],[Order Date]],2,5),"d")</f>
        <v>16</v>
      </c>
      <c r="F2841" s="2" t="str">
        <f>TEXT(MID(Sales_Transactions[[#This Row],[Order Date]],2,5),"m")</f>
        <v>10</v>
      </c>
      <c r="G2841" s="2" t="str">
        <f>TEXT(MID(Sales_Transactions[[#This Row],[Order Date]],2,5),"yyy")</f>
        <v>2010</v>
      </c>
      <c r="H2841" s="2" t="str">
        <f>TEXT(MID(Sales_Transactions[[#This Row],[Order Date]],2,5),"yyy/m")</f>
        <v>2010/10</v>
      </c>
      <c r="I2841" t="s">
        <v>52</v>
      </c>
      <c r="J2841">
        <f t="shared" si="264"/>
        <v>1</v>
      </c>
      <c r="K2841" s="2">
        <v>3</v>
      </c>
      <c r="L2841" s="3">
        <v>173.33</v>
      </c>
      <c r="M2841" s="4">
        <v>0.09</v>
      </c>
      <c r="N2841" s="5" t="s">
        <v>23</v>
      </c>
      <c r="O2841" s="3">
        <v>-121.39</v>
      </c>
      <c r="P2841" s="3">
        <v>52.99</v>
      </c>
      <c r="Q2841" s="3">
        <v>19.989999999999998</v>
      </c>
      <c r="R2841" s="5" t="s">
        <v>2481</v>
      </c>
      <c r="S2841" s="5" t="s">
        <v>2482</v>
      </c>
      <c r="T2841" s="5" t="str">
        <f t="shared" si="265"/>
        <v>Noel Staavos</v>
      </c>
      <c r="U2841" t="s">
        <v>855</v>
      </c>
      <c r="V2841" s="5" t="s">
        <v>74</v>
      </c>
      <c r="W2841" s="5" t="s">
        <v>28</v>
      </c>
      <c r="X2841" s="5" t="s">
        <v>29</v>
      </c>
      <c r="Y2841" s="5" t="s">
        <v>1260</v>
      </c>
      <c r="Z2841" s="5" t="s">
        <v>43</v>
      </c>
      <c r="AA2841" s="4">
        <v>0.81</v>
      </c>
      <c r="AB2841" s="1">
        <v>40468</v>
      </c>
      <c r="AC2841" s="1">
        <v>28557</v>
      </c>
      <c r="AD2841">
        <f t="shared" si="266"/>
        <v>1</v>
      </c>
      <c r="AE2841">
        <f t="shared" ca="1" si="267"/>
        <v>46</v>
      </c>
      <c r="AF2841" t="str">
        <f t="shared" ca="1" si="268"/>
        <v>18-64</v>
      </c>
      <c r="AG2841" s="3">
        <f t="shared" si="269"/>
        <v>24.310769666666669</v>
      </c>
      <c r="AH2841" t="str">
        <f>_xlfn.IFNA(VLOOKUP(Sales_Transactions[[#This Row],[Order ID]],Returned_Items[#All],2,FALSE),"Not Returned")</f>
        <v>Not Returned</v>
      </c>
    </row>
    <row r="2842" spans="1:34" x14ac:dyDescent="0.25">
      <c r="A2842">
        <v>14182</v>
      </c>
      <c r="C2842" t="s">
        <v>413</v>
      </c>
      <c r="D2842" s="2" t="str">
        <f>TEXT(MID(Sales_Transactions[[#This Row],[Order Date]],2,5),"d/m/yyy")</f>
        <v>22/6/2009</v>
      </c>
      <c r="E2842" s="2" t="str">
        <f>TEXT(MID(Sales_Transactions[[#This Row],[Order Date]],2,5),"d")</f>
        <v>22</v>
      </c>
      <c r="F2842" s="2" t="str">
        <f>TEXT(MID(Sales_Transactions[[#This Row],[Order Date]],2,5),"m")</f>
        <v>6</v>
      </c>
      <c r="G2842" s="2" t="str">
        <f>TEXT(MID(Sales_Transactions[[#This Row],[Order Date]],2,5),"yyy")</f>
        <v>2009</v>
      </c>
      <c r="H2842" s="2" t="str">
        <f>TEXT(MID(Sales_Transactions[[#This Row],[Order Date]],2,5),"yyy/m")</f>
        <v>2009/6</v>
      </c>
      <c r="I2842" t="s">
        <v>22</v>
      </c>
      <c r="J2842">
        <f t="shared" si="264"/>
        <v>2</v>
      </c>
      <c r="K2842" s="2">
        <v>23</v>
      </c>
      <c r="L2842" s="3">
        <v>2433.5500000000002</v>
      </c>
      <c r="M2842" s="4">
        <v>0.05</v>
      </c>
      <c r="N2842" s="5" t="s">
        <v>23</v>
      </c>
      <c r="O2842" s="3">
        <v>355.93</v>
      </c>
      <c r="P2842" s="3">
        <v>125.99</v>
      </c>
      <c r="Q2842" s="3">
        <v>8.08</v>
      </c>
      <c r="R2842" s="5" t="s">
        <v>2066</v>
      </c>
      <c r="S2842" s="5" t="s">
        <v>2632</v>
      </c>
      <c r="T2842" s="5" t="str">
        <f t="shared" si="265"/>
        <v>Bobby Trafton</v>
      </c>
      <c r="U2842" t="s">
        <v>855</v>
      </c>
      <c r="V2842" s="5" t="s">
        <v>27</v>
      </c>
      <c r="W2842" s="5" t="s">
        <v>48</v>
      </c>
      <c r="X2842" s="5" t="s">
        <v>49</v>
      </c>
      <c r="Y2842" s="5" t="s">
        <v>425</v>
      </c>
      <c r="Z2842" s="5" t="s">
        <v>43</v>
      </c>
      <c r="AA2842" s="4">
        <v>0.56999999999999995</v>
      </c>
      <c r="AB2842" s="1">
        <v>39991</v>
      </c>
      <c r="AC2842" s="1">
        <v>28583</v>
      </c>
      <c r="AD2842">
        <f t="shared" si="266"/>
        <v>5</v>
      </c>
      <c r="AE2842">
        <f t="shared" ca="1" si="267"/>
        <v>46</v>
      </c>
      <c r="AF2842" t="str">
        <f t="shared" ca="1" si="268"/>
        <v>18-64</v>
      </c>
      <c r="AG2842" s="3">
        <f t="shared" si="269"/>
        <v>5.8263915217391302</v>
      </c>
      <c r="AH2842" t="str">
        <f>_xlfn.IFNA(VLOOKUP(Sales_Transactions[[#This Row],[Order ID]],Returned_Items[#All],2,FALSE),"Not Returned")</f>
        <v>Not Returned</v>
      </c>
    </row>
    <row r="2843" spans="1:34" x14ac:dyDescent="0.25">
      <c r="A2843">
        <v>14375</v>
      </c>
      <c r="C2843" t="s">
        <v>1410</v>
      </c>
      <c r="D2843" s="2" t="str">
        <f>TEXT(MID(Sales_Transactions[[#This Row],[Order Date]],2,5),"d/m/yyy")</f>
        <v>31/1/2010</v>
      </c>
      <c r="E2843" s="2" t="str">
        <f>TEXT(MID(Sales_Transactions[[#This Row],[Order Date]],2,5),"d")</f>
        <v>31</v>
      </c>
      <c r="F2843" s="2" t="str">
        <f>TEXT(MID(Sales_Transactions[[#This Row],[Order Date]],2,5),"m")</f>
        <v>1</v>
      </c>
      <c r="G2843" s="2" t="str">
        <f>TEXT(MID(Sales_Transactions[[#This Row],[Order Date]],2,5),"yyy")</f>
        <v>2010</v>
      </c>
      <c r="H2843" s="2" t="str">
        <f>TEXT(MID(Sales_Transactions[[#This Row],[Order Date]],2,5),"yyy/m")</f>
        <v>2010/1</v>
      </c>
      <c r="I2843" t="s">
        <v>78</v>
      </c>
      <c r="J2843">
        <f t="shared" si="264"/>
        <v>3</v>
      </c>
      <c r="K2843" s="2">
        <v>50</v>
      </c>
      <c r="L2843" s="3">
        <v>3872.38</v>
      </c>
      <c r="M2843" s="4">
        <v>0.1</v>
      </c>
      <c r="N2843" s="5" t="s">
        <v>23</v>
      </c>
      <c r="O2843" s="3">
        <v>1110.3499999999999</v>
      </c>
      <c r="P2843" s="3">
        <v>83.93</v>
      </c>
      <c r="Q2843" s="3">
        <v>19.989999999999998</v>
      </c>
      <c r="R2843" s="5" t="s">
        <v>454</v>
      </c>
      <c r="S2843" s="5" t="s">
        <v>1411</v>
      </c>
      <c r="T2843" s="5" t="str">
        <f t="shared" si="265"/>
        <v>Rick Duston</v>
      </c>
      <c r="U2843" t="s">
        <v>855</v>
      </c>
      <c r="V2843" s="5" t="s">
        <v>47</v>
      </c>
      <c r="W2843" s="5" t="s">
        <v>28</v>
      </c>
      <c r="X2843" s="5" t="s">
        <v>98</v>
      </c>
      <c r="Y2843" s="5" t="s">
        <v>1425</v>
      </c>
      <c r="Z2843" s="5" t="s">
        <v>43</v>
      </c>
      <c r="AA2843" s="4">
        <v>0.38</v>
      </c>
      <c r="AB2843" s="1">
        <v>40210</v>
      </c>
      <c r="AC2843" s="1">
        <v>28494</v>
      </c>
      <c r="AD2843">
        <f t="shared" si="266"/>
        <v>1</v>
      </c>
      <c r="AE2843">
        <f t="shared" ca="1" si="267"/>
        <v>46</v>
      </c>
      <c r="AF2843" t="str">
        <f t="shared" ca="1" si="268"/>
        <v>18-64</v>
      </c>
      <c r="AG2843" s="3">
        <f t="shared" si="269"/>
        <v>2.0767214000000003</v>
      </c>
      <c r="AH2843" t="str">
        <f>_xlfn.IFNA(VLOOKUP(Sales_Transactions[[#This Row],[Order ID]],Returned_Items[#All],2,FALSE),"Not Returned")</f>
        <v>Not Returned</v>
      </c>
    </row>
    <row r="2844" spans="1:34" x14ac:dyDescent="0.25">
      <c r="A2844">
        <v>14528</v>
      </c>
      <c r="C2844" t="s">
        <v>2722</v>
      </c>
      <c r="D2844" s="2" t="str">
        <f>TEXT(MID(Sales_Transactions[[#This Row],[Order Date]],2,5),"d/m/yyy")</f>
        <v>15/6/2009</v>
      </c>
      <c r="E2844" s="2" t="str">
        <f>TEXT(MID(Sales_Transactions[[#This Row],[Order Date]],2,5),"d")</f>
        <v>15</v>
      </c>
      <c r="F2844" s="2" t="str">
        <f>TEXT(MID(Sales_Transactions[[#This Row],[Order Date]],2,5),"m")</f>
        <v>6</v>
      </c>
      <c r="G2844" s="2" t="str">
        <f>TEXT(MID(Sales_Transactions[[#This Row],[Order Date]],2,5),"yyy")</f>
        <v>2009</v>
      </c>
      <c r="H2844" s="2" t="str">
        <f>TEXT(MID(Sales_Transactions[[#This Row],[Order Date]],2,5),"yyy/m")</f>
        <v>2009/6</v>
      </c>
      <c r="I2844" t="s">
        <v>101</v>
      </c>
      <c r="J2844">
        <f t="shared" si="264"/>
        <v>1</v>
      </c>
      <c r="K2844" s="2">
        <v>14</v>
      </c>
      <c r="L2844" s="3">
        <v>78.44</v>
      </c>
      <c r="M2844" s="4">
        <v>0.09</v>
      </c>
      <c r="N2844" s="5" t="s">
        <v>23</v>
      </c>
      <c r="O2844" s="3">
        <v>11.02</v>
      </c>
      <c r="P2844" s="3">
        <v>5.98</v>
      </c>
      <c r="Q2844" s="3">
        <v>1.49</v>
      </c>
      <c r="R2844" s="5" t="s">
        <v>2618</v>
      </c>
      <c r="S2844" s="5" t="s">
        <v>1053</v>
      </c>
      <c r="T2844" s="5" t="str">
        <f t="shared" si="265"/>
        <v>Karl Brown</v>
      </c>
      <c r="U2844" t="s">
        <v>855</v>
      </c>
      <c r="V2844" s="5" t="s">
        <v>74</v>
      </c>
      <c r="W2844" s="5" t="s">
        <v>28</v>
      </c>
      <c r="X2844" s="5" t="s">
        <v>41</v>
      </c>
      <c r="Y2844" s="5" t="s">
        <v>2411</v>
      </c>
      <c r="Z2844" s="5" t="s">
        <v>43</v>
      </c>
      <c r="AA2844" s="4">
        <v>0.39</v>
      </c>
      <c r="AB2844" s="1">
        <v>39981</v>
      </c>
      <c r="AC2844" s="1">
        <v>28687</v>
      </c>
      <c r="AD2844">
        <f t="shared" si="266"/>
        <v>2</v>
      </c>
      <c r="AE2844">
        <f t="shared" ca="1" si="267"/>
        <v>46</v>
      </c>
      <c r="AF2844" t="str">
        <f t="shared" ca="1" si="268"/>
        <v>18-64</v>
      </c>
      <c r="AG2844" s="3">
        <f t="shared" si="269"/>
        <v>0.53318700000000008</v>
      </c>
      <c r="AH2844" t="str">
        <f>_xlfn.IFNA(VLOOKUP(Sales_Transactions[[#This Row],[Order ID]],Returned_Items[#All],2,FALSE),"Not Returned")</f>
        <v>Returned</v>
      </c>
    </row>
    <row r="2845" spans="1:34" x14ac:dyDescent="0.25">
      <c r="A2845">
        <v>14662</v>
      </c>
      <c r="C2845" t="s">
        <v>240</v>
      </c>
      <c r="D2845" s="2" t="str">
        <f>TEXT(MID(Sales_Transactions[[#This Row],[Order Date]],2,5),"d/m/yyy")</f>
        <v>16/11/2011</v>
      </c>
      <c r="E2845" s="2" t="str">
        <f>TEXT(MID(Sales_Transactions[[#This Row],[Order Date]],2,5),"d")</f>
        <v>16</v>
      </c>
      <c r="F2845" s="2" t="str">
        <f>TEXT(MID(Sales_Transactions[[#This Row],[Order Date]],2,5),"m")</f>
        <v>11</v>
      </c>
      <c r="G2845" s="2" t="str">
        <f>TEXT(MID(Sales_Transactions[[#This Row],[Order Date]],2,5),"yyy")</f>
        <v>2011</v>
      </c>
      <c r="H2845" s="2" t="str">
        <f>TEXT(MID(Sales_Transactions[[#This Row],[Order Date]],2,5),"yyy/m")</f>
        <v>2011/11</v>
      </c>
      <c r="I2845" t="s">
        <v>33</v>
      </c>
      <c r="J2845">
        <f t="shared" si="264"/>
        <v>4</v>
      </c>
      <c r="K2845" s="2">
        <v>48</v>
      </c>
      <c r="L2845" s="3">
        <v>257.75</v>
      </c>
      <c r="M2845" s="4">
        <v>0.02</v>
      </c>
      <c r="N2845" s="5" t="s">
        <v>23</v>
      </c>
      <c r="O2845" s="3">
        <v>-66.260000000000005</v>
      </c>
      <c r="P2845" s="3">
        <v>4.9800000000000004</v>
      </c>
      <c r="Q2845" s="3">
        <v>4.75</v>
      </c>
      <c r="R2845" s="5" t="s">
        <v>2618</v>
      </c>
      <c r="S2845" s="5" t="s">
        <v>1053</v>
      </c>
      <c r="T2845" s="5" t="str">
        <f t="shared" si="265"/>
        <v>Karl Brown</v>
      </c>
      <c r="U2845" t="s">
        <v>855</v>
      </c>
      <c r="V2845" s="5" t="s">
        <v>47</v>
      </c>
      <c r="W2845" s="5" t="s">
        <v>28</v>
      </c>
      <c r="X2845" s="5" t="s">
        <v>75</v>
      </c>
      <c r="Y2845" s="5" t="s">
        <v>231</v>
      </c>
      <c r="Z2845" s="5" t="s">
        <v>43</v>
      </c>
      <c r="AA2845" s="4">
        <v>0.36</v>
      </c>
      <c r="AB2845" s="1">
        <v>40864</v>
      </c>
      <c r="AC2845" s="1">
        <v>29028</v>
      </c>
      <c r="AD2845">
        <f t="shared" si="266"/>
        <v>1</v>
      </c>
      <c r="AE2845">
        <f t="shared" ca="1" si="267"/>
        <v>45</v>
      </c>
      <c r="AF2845" t="str">
        <f t="shared" ca="1" si="268"/>
        <v>18-64</v>
      </c>
      <c r="AG2845" s="3">
        <f t="shared" si="269"/>
        <v>0.20268758333333334</v>
      </c>
      <c r="AH2845" t="str">
        <f>_xlfn.IFNA(VLOOKUP(Sales_Transactions[[#This Row],[Order ID]],Returned_Items[#All],2,FALSE),"Not Returned")</f>
        <v>Not Returned</v>
      </c>
    </row>
    <row r="2846" spans="1:34" x14ac:dyDescent="0.25">
      <c r="A2846">
        <v>14662</v>
      </c>
      <c r="C2846" t="s">
        <v>240</v>
      </c>
      <c r="D2846" s="2" t="str">
        <f>TEXT(MID(Sales_Transactions[[#This Row],[Order Date]],2,5),"d/m/yyy")</f>
        <v>16/11/2011</v>
      </c>
      <c r="E2846" s="2" t="str">
        <f>TEXT(MID(Sales_Transactions[[#This Row],[Order Date]],2,5),"d")</f>
        <v>16</v>
      </c>
      <c r="F2846" s="2" t="str">
        <f>TEXT(MID(Sales_Transactions[[#This Row],[Order Date]],2,5),"m")</f>
        <v>11</v>
      </c>
      <c r="G2846" s="2" t="str">
        <f>TEXT(MID(Sales_Transactions[[#This Row],[Order Date]],2,5),"yyy")</f>
        <v>2011</v>
      </c>
      <c r="H2846" s="2" t="str">
        <f>TEXT(MID(Sales_Transactions[[#This Row],[Order Date]],2,5),"yyy/m")</f>
        <v>2011/11</v>
      </c>
      <c r="I2846" t="s">
        <v>33</v>
      </c>
      <c r="J2846">
        <f t="shared" si="264"/>
        <v>4</v>
      </c>
      <c r="K2846" s="2">
        <v>48</v>
      </c>
      <c r="L2846" s="3">
        <v>5139.8819999999996</v>
      </c>
      <c r="M2846" s="4">
        <v>0.01</v>
      </c>
      <c r="N2846" s="5" t="s">
        <v>23</v>
      </c>
      <c r="O2846" s="3">
        <v>1275.67</v>
      </c>
      <c r="P2846" s="3">
        <v>125.99</v>
      </c>
      <c r="Q2846" s="3">
        <v>8.99</v>
      </c>
      <c r="R2846" s="5" t="s">
        <v>2618</v>
      </c>
      <c r="S2846" s="5" t="s">
        <v>1053</v>
      </c>
      <c r="T2846" s="5" t="str">
        <f t="shared" si="265"/>
        <v>Karl Brown</v>
      </c>
      <c r="U2846" t="s">
        <v>855</v>
      </c>
      <c r="V2846" s="5" t="s">
        <v>47</v>
      </c>
      <c r="W2846" s="5" t="s">
        <v>48</v>
      </c>
      <c r="X2846" s="5" t="s">
        <v>49</v>
      </c>
      <c r="Y2846" s="5" t="s">
        <v>1610</v>
      </c>
      <c r="Z2846" s="5" t="s">
        <v>43</v>
      </c>
      <c r="AA2846" s="4">
        <v>0.59</v>
      </c>
      <c r="AB2846" s="1">
        <v>40864</v>
      </c>
      <c r="AC2846" s="1">
        <v>29077</v>
      </c>
      <c r="AD2846">
        <f t="shared" si="266"/>
        <v>1</v>
      </c>
      <c r="AE2846">
        <f t="shared" ca="1" si="267"/>
        <v>44</v>
      </c>
      <c r="AF2846" t="str">
        <f t="shared" ca="1" si="268"/>
        <v>18-64</v>
      </c>
      <c r="AG2846" s="3">
        <f t="shared" si="269"/>
        <v>2.8118208541666667</v>
      </c>
      <c r="AH2846" t="str">
        <f>_xlfn.IFNA(VLOOKUP(Sales_Transactions[[#This Row],[Order ID]],Returned_Items[#All],2,FALSE),"Not Returned")</f>
        <v>Not Returned</v>
      </c>
    </row>
    <row r="2847" spans="1:34" x14ac:dyDescent="0.25">
      <c r="A2847">
        <v>15009</v>
      </c>
      <c r="C2847" t="s">
        <v>2384</v>
      </c>
      <c r="D2847" s="2" t="str">
        <f>TEXT(MID(Sales_Transactions[[#This Row],[Order Date]],2,5),"d/m/yyy")</f>
        <v>21/12/2011</v>
      </c>
      <c r="E2847" s="2" t="str">
        <f>TEXT(MID(Sales_Transactions[[#This Row],[Order Date]],2,5),"d")</f>
        <v>21</v>
      </c>
      <c r="F2847" s="2" t="str">
        <f>TEXT(MID(Sales_Transactions[[#This Row],[Order Date]],2,5),"m")</f>
        <v>12</v>
      </c>
      <c r="G2847" s="2" t="str">
        <f>TEXT(MID(Sales_Transactions[[#This Row],[Order Date]],2,5),"yyy")</f>
        <v>2011</v>
      </c>
      <c r="H2847" s="2" t="str">
        <f>TEXT(MID(Sales_Transactions[[#This Row],[Order Date]],2,5),"yyy/m")</f>
        <v>2011/12</v>
      </c>
      <c r="I2847" t="s">
        <v>52</v>
      </c>
      <c r="J2847">
        <f t="shared" si="264"/>
        <v>1</v>
      </c>
      <c r="K2847" s="2">
        <v>28</v>
      </c>
      <c r="L2847" s="3">
        <v>229.43</v>
      </c>
      <c r="M2847" s="4">
        <v>0.08</v>
      </c>
      <c r="N2847" s="5" t="s">
        <v>67</v>
      </c>
      <c r="O2847" s="3">
        <v>61.09</v>
      </c>
      <c r="P2847" s="3">
        <v>7.78</v>
      </c>
      <c r="Q2847" s="3">
        <v>2.5</v>
      </c>
      <c r="R2847" s="5" t="s">
        <v>911</v>
      </c>
      <c r="S2847" s="5" t="s">
        <v>1603</v>
      </c>
      <c r="T2847" s="5" t="str">
        <f t="shared" si="265"/>
        <v>Erica Hernandez</v>
      </c>
      <c r="U2847" t="s">
        <v>855</v>
      </c>
      <c r="V2847" s="5" t="s">
        <v>27</v>
      </c>
      <c r="W2847" s="5" t="s">
        <v>28</v>
      </c>
      <c r="X2847" s="5" t="s">
        <v>98</v>
      </c>
      <c r="Y2847" s="5" t="s">
        <v>1919</v>
      </c>
      <c r="Z2847" s="5" t="s">
        <v>43</v>
      </c>
      <c r="AA2847" s="4">
        <v>0.38</v>
      </c>
      <c r="AB2847" s="1">
        <v>40899</v>
      </c>
      <c r="AC2847" s="1">
        <v>29154</v>
      </c>
      <c r="AD2847">
        <f t="shared" si="266"/>
        <v>1</v>
      </c>
      <c r="AE2847">
        <f t="shared" ca="1" si="267"/>
        <v>44</v>
      </c>
      <c r="AF2847" t="str">
        <f t="shared" ca="1" si="268"/>
        <v>18-64</v>
      </c>
      <c r="AG2847" s="3">
        <f t="shared" si="269"/>
        <v>0.36692057142857148</v>
      </c>
      <c r="AH2847" t="str">
        <f>_xlfn.IFNA(VLOOKUP(Sales_Transactions[[#This Row],[Order ID]],Returned_Items[#All],2,FALSE),"Not Returned")</f>
        <v>Returned</v>
      </c>
    </row>
    <row r="2848" spans="1:34" x14ac:dyDescent="0.25">
      <c r="A2848">
        <v>15619</v>
      </c>
      <c r="C2848" t="s">
        <v>2723</v>
      </c>
      <c r="D2848" s="2" t="str">
        <f>TEXT(MID(Sales_Transactions[[#This Row],[Order Date]],2,5),"d/m/yyy")</f>
        <v>28/6/2011</v>
      </c>
      <c r="E2848" s="2" t="str">
        <f>TEXT(MID(Sales_Transactions[[#This Row],[Order Date]],2,5),"d")</f>
        <v>28</v>
      </c>
      <c r="F2848" s="2" t="str">
        <f>TEXT(MID(Sales_Transactions[[#This Row],[Order Date]],2,5),"m")</f>
        <v>6</v>
      </c>
      <c r="G2848" s="2" t="str">
        <f>TEXT(MID(Sales_Transactions[[#This Row],[Order Date]],2,5),"yyy")</f>
        <v>2011</v>
      </c>
      <c r="H2848" s="2" t="str">
        <f>TEXT(MID(Sales_Transactions[[#This Row],[Order Date]],2,5),"yyy/m")</f>
        <v>2011/6</v>
      </c>
      <c r="I2848" t="s">
        <v>22</v>
      </c>
      <c r="J2848">
        <f t="shared" si="264"/>
        <v>2</v>
      </c>
      <c r="K2848" s="2">
        <v>36</v>
      </c>
      <c r="L2848" s="3">
        <v>123.13</v>
      </c>
      <c r="M2848" s="4">
        <v>0.05</v>
      </c>
      <c r="N2848" s="5" t="s">
        <v>67</v>
      </c>
      <c r="O2848" s="3">
        <v>20.57</v>
      </c>
      <c r="P2848" s="3">
        <v>3.29</v>
      </c>
      <c r="Q2848" s="3">
        <v>1.35</v>
      </c>
      <c r="R2848" s="5" t="s">
        <v>1576</v>
      </c>
      <c r="S2848" s="5" t="s">
        <v>2014</v>
      </c>
      <c r="T2848" s="5" t="str">
        <f t="shared" si="265"/>
        <v>Tony Molinari</v>
      </c>
      <c r="U2848" t="s">
        <v>855</v>
      </c>
      <c r="V2848" s="5" t="s">
        <v>47</v>
      </c>
      <c r="W2848" s="5" t="s">
        <v>28</v>
      </c>
      <c r="X2848" s="5" t="s">
        <v>82</v>
      </c>
      <c r="Y2848" s="5" t="s">
        <v>771</v>
      </c>
      <c r="Z2848" s="5" t="s">
        <v>84</v>
      </c>
      <c r="AA2848" s="4">
        <v>0.4</v>
      </c>
      <c r="AB2848" s="1">
        <v>40726</v>
      </c>
      <c r="AC2848" s="1">
        <v>29017</v>
      </c>
      <c r="AD2848">
        <f t="shared" si="266"/>
        <v>4</v>
      </c>
      <c r="AE2848">
        <f t="shared" ca="1" si="267"/>
        <v>45</v>
      </c>
      <c r="AF2848" t="str">
        <f t="shared" ca="1" si="268"/>
        <v>18-64</v>
      </c>
      <c r="AG2848" s="3">
        <f t="shared" si="269"/>
        <v>0.12884319444444448</v>
      </c>
      <c r="AH2848" t="str">
        <f>_xlfn.IFNA(VLOOKUP(Sales_Transactions[[#This Row],[Order ID]],Returned_Items[#All],2,FALSE),"Not Returned")</f>
        <v>Not Returned</v>
      </c>
    </row>
    <row r="2849" spans="1:34" x14ac:dyDescent="0.25">
      <c r="A2849">
        <v>15971</v>
      </c>
      <c r="C2849" t="s">
        <v>1852</v>
      </c>
      <c r="D2849" s="2" t="str">
        <f>TEXT(MID(Sales_Transactions[[#This Row],[Order Date]],2,5),"d/m/yyy")</f>
        <v>14/8/2009</v>
      </c>
      <c r="E2849" s="2" t="str">
        <f>TEXT(MID(Sales_Transactions[[#This Row],[Order Date]],2,5),"d")</f>
        <v>14</v>
      </c>
      <c r="F2849" s="2" t="str">
        <f>TEXT(MID(Sales_Transactions[[#This Row],[Order Date]],2,5),"m")</f>
        <v>8</v>
      </c>
      <c r="G2849" s="2" t="str">
        <f>TEXT(MID(Sales_Transactions[[#This Row],[Order Date]],2,5),"yyy")</f>
        <v>2009</v>
      </c>
      <c r="H2849" s="2" t="str">
        <f>TEXT(MID(Sales_Transactions[[#This Row],[Order Date]],2,5),"yyy/m")</f>
        <v>2009/8</v>
      </c>
      <c r="I2849" t="s">
        <v>33</v>
      </c>
      <c r="J2849">
        <f t="shared" si="264"/>
        <v>4</v>
      </c>
      <c r="K2849" s="2">
        <v>15</v>
      </c>
      <c r="L2849" s="3">
        <v>2172.5149999999999</v>
      </c>
      <c r="M2849" s="4">
        <v>0.06</v>
      </c>
      <c r="N2849" s="5" t="s">
        <v>23</v>
      </c>
      <c r="O2849" s="3">
        <v>32.75</v>
      </c>
      <c r="P2849" s="3">
        <v>175.99</v>
      </c>
      <c r="Q2849" s="3">
        <v>8.99</v>
      </c>
      <c r="R2849" s="5" t="s">
        <v>2724</v>
      </c>
      <c r="S2849" s="5" t="s">
        <v>2725</v>
      </c>
      <c r="T2849" s="5" t="str">
        <f t="shared" si="265"/>
        <v>Elizabeth Moffitt</v>
      </c>
      <c r="U2849" t="s">
        <v>855</v>
      </c>
      <c r="V2849" s="5" t="s">
        <v>37</v>
      </c>
      <c r="W2849" s="5" t="s">
        <v>48</v>
      </c>
      <c r="X2849" s="5" t="s">
        <v>49</v>
      </c>
      <c r="Y2849" s="5" t="s">
        <v>1069</v>
      </c>
      <c r="Z2849" s="5" t="s">
        <v>43</v>
      </c>
      <c r="AA2849" s="4">
        <v>0.56999999999999995</v>
      </c>
      <c r="AB2849" s="1">
        <v>40040</v>
      </c>
      <c r="AC2849" s="1">
        <v>29061</v>
      </c>
      <c r="AD2849">
        <f t="shared" si="266"/>
        <v>1</v>
      </c>
      <c r="AE2849">
        <f t="shared" ca="1" si="267"/>
        <v>45</v>
      </c>
      <c r="AF2849" t="str">
        <f t="shared" ca="1" si="268"/>
        <v>18-64</v>
      </c>
      <c r="AG2849" s="3">
        <f t="shared" si="269"/>
        <v>12.324960400000002</v>
      </c>
      <c r="AH2849" t="str">
        <f>_xlfn.IFNA(VLOOKUP(Sales_Transactions[[#This Row],[Order ID]],Returned_Items[#All],2,FALSE),"Not Returned")</f>
        <v>Not Returned</v>
      </c>
    </row>
    <row r="2850" spans="1:34" x14ac:dyDescent="0.25">
      <c r="A2850">
        <v>16036</v>
      </c>
      <c r="C2850" t="s">
        <v>1401</v>
      </c>
      <c r="D2850" s="2" t="str">
        <f>TEXT(MID(Sales_Transactions[[#This Row],[Order Date]],2,5),"d/m/yyy")</f>
        <v>5/1/2012</v>
      </c>
      <c r="E2850" s="2" t="str">
        <f>TEXT(MID(Sales_Transactions[[#This Row],[Order Date]],2,5),"d")</f>
        <v>5</v>
      </c>
      <c r="F2850" s="2" t="str">
        <f>TEXT(MID(Sales_Transactions[[#This Row],[Order Date]],2,5),"m")</f>
        <v>1</v>
      </c>
      <c r="G2850" s="2" t="str">
        <f>TEXT(MID(Sales_Transactions[[#This Row],[Order Date]],2,5),"yyy")</f>
        <v>2012</v>
      </c>
      <c r="H2850" s="2" t="str">
        <f>TEXT(MID(Sales_Transactions[[#This Row],[Order Date]],2,5),"yyy/m")</f>
        <v>2012/1</v>
      </c>
      <c r="I2850" t="s">
        <v>78</v>
      </c>
      <c r="J2850">
        <f t="shared" si="264"/>
        <v>3</v>
      </c>
      <c r="K2850" s="2">
        <v>28</v>
      </c>
      <c r="L2850" s="3">
        <v>2160.27</v>
      </c>
      <c r="M2850" s="4">
        <v>0.09</v>
      </c>
      <c r="N2850" s="5" t="s">
        <v>23</v>
      </c>
      <c r="O2850" s="3">
        <v>-818.32</v>
      </c>
      <c r="P2850" s="3">
        <v>80.98</v>
      </c>
      <c r="Q2850" s="3">
        <v>35</v>
      </c>
      <c r="R2850" s="5" t="s">
        <v>890</v>
      </c>
      <c r="S2850" s="5" t="s">
        <v>2225</v>
      </c>
      <c r="T2850" s="5" t="str">
        <f t="shared" si="265"/>
        <v>Harold Dahlen</v>
      </c>
      <c r="U2850" t="s">
        <v>855</v>
      </c>
      <c r="V2850" s="5" t="s">
        <v>47</v>
      </c>
      <c r="W2850" s="5" t="s">
        <v>28</v>
      </c>
      <c r="X2850" s="5" t="s">
        <v>29</v>
      </c>
      <c r="Y2850" s="5" t="s">
        <v>257</v>
      </c>
      <c r="Z2850" s="5" t="s">
        <v>31</v>
      </c>
      <c r="AA2850" s="4">
        <v>0.81</v>
      </c>
      <c r="AB2850" s="1">
        <v>40914</v>
      </c>
      <c r="AC2850" s="1">
        <v>27845</v>
      </c>
      <c r="AD2850">
        <f t="shared" si="266"/>
        <v>1</v>
      </c>
      <c r="AE2850">
        <f t="shared" ca="1" si="267"/>
        <v>48</v>
      </c>
      <c r="AF2850" t="str">
        <f t="shared" ca="1" si="268"/>
        <v>18-64</v>
      </c>
      <c r="AG2850" s="3">
        <f t="shared" si="269"/>
        <v>4.1395399285714287</v>
      </c>
      <c r="AH2850" t="str">
        <f>_xlfn.IFNA(VLOOKUP(Sales_Transactions[[#This Row],[Order ID]],Returned_Items[#All],2,FALSE),"Not Returned")</f>
        <v>Not Returned</v>
      </c>
    </row>
    <row r="2851" spans="1:34" x14ac:dyDescent="0.25">
      <c r="A2851">
        <v>16452</v>
      </c>
      <c r="C2851" t="s">
        <v>2726</v>
      </c>
      <c r="D2851" s="2" t="str">
        <f>TEXT(MID(Sales_Transactions[[#This Row],[Order Date]],2,5),"d/m/yyy")</f>
        <v>23/8/2012</v>
      </c>
      <c r="E2851" s="2" t="str">
        <f>TEXT(MID(Sales_Transactions[[#This Row],[Order Date]],2,5),"d")</f>
        <v>23</v>
      </c>
      <c r="F2851" s="2" t="str">
        <f>TEXT(MID(Sales_Transactions[[#This Row],[Order Date]],2,5),"m")</f>
        <v>8</v>
      </c>
      <c r="G2851" s="2" t="str">
        <f>TEXT(MID(Sales_Transactions[[#This Row],[Order Date]],2,5),"yyy")</f>
        <v>2012</v>
      </c>
      <c r="H2851" s="2" t="str">
        <f>TEXT(MID(Sales_Transactions[[#This Row],[Order Date]],2,5),"yyy/m")</f>
        <v>2012/8</v>
      </c>
      <c r="I2851" t="s">
        <v>78</v>
      </c>
      <c r="J2851">
        <f t="shared" si="264"/>
        <v>3</v>
      </c>
      <c r="K2851" s="2">
        <v>46</v>
      </c>
      <c r="L2851" s="3">
        <v>134.41999999999999</v>
      </c>
      <c r="M2851" s="4">
        <v>0.05</v>
      </c>
      <c r="N2851" s="5" t="s">
        <v>23</v>
      </c>
      <c r="O2851" s="3">
        <v>9.34</v>
      </c>
      <c r="P2851" s="3">
        <v>2.88</v>
      </c>
      <c r="Q2851" s="3">
        <v>1.01</v>
      </c>
      <c r="R2851" s="5" t="s">
        <v>1789</v>
      </c>
      <c r="S2851" s="5" t="s">
        <v>2633</v>
      </c>
      <c r="T2851" s="5" t="str">
        <f t="shared" si="265"/>
        <v>David Flashing</v>
      </c>
      <c r="U2851" t="s">
        <v>855</v>
      </c>
      <c r="V2851" s="5" t="s">
        <v>74</v>
      </c>
      <c r="W2851" s="5" t="s">
        <v>28</v>
      </c>
      <c r="X2851" s="5" t="s">
        <v>124</v>
      </c>
      <c r="Y2851" s="5" t="s">
        <v>1254</v>
      </c>
      <c r="Z2851" s="5" t="s">
        <v>84</v>
      </c>
      <c r="AA2851" s="4">
        <v>0.55000000000000004</v>
      </c>
      <c r="AB2851" s="1">
        <v>41145</v>
      </c>
      <c r="AC2851" s="1">
        <v>27822</v>
      </c>
      <c r="AD2851">
        <f t="shared" si="266"/>
        <v>1</v>
      </c>
      <c r="AE2851">
        <f t="shared" ca="1" si="267"/>
        <v>48</v>
      </c>
      <c r="AF2851" t="str">
        <f t="shared" ca="1" si="268"/>
        <v>18-64</v>
      </c>
      <c r="AG2851" s="3">
        <f t="shared" si="269"/>
        <v>8.4533913043478265E-2</v>
      </c>
      <c r="AH2851" t="str">
        <f>_xlfn.IFNA(VLOOKUP(Sales_Transactions[[#This Row],[Order ID]],Returned_Items[#All],2,FALSE),"Not Returned")</f>
        <v>Not Returned</v>
      </c>
    </row>
    <row r="2852" spans="1:34" x14ac:dyDescent="0.25">
      <c r="A2852">
        <v>16548</v>
      </c>
      <c r="C2852" t="s">
        <v>2347</v>
      </c>
      <c r="D2852" s="2" t="str">
        <f>TEXT(MID(Sales_Transactions[[#This Row],[Order Date]],2,5),"d/m/yyy")</f>
        <v>5/2/2012</v>
      </c>
      <c r="E2852" s="2" t="str">
        <f>TEXT(MID(Sales_Transactions[[#This Row],[Order Date]],2,5),"d")</f>
        <v>5</v>
      </c>
      <c r="F2852" s="2" t="str">
        <f>TEXT(MID(Sales_Transactions[[#This Row],[Order Date]],2,5),"m")</f>
        <v>2</v>
      </c>
      <c r="G2852" s="2" t="str">
        <f>TEXT(MID(Sales_Transactions[[#This Row],[Order Date]],2,5),"yyy")</f>
        <v>2012</v>
      </c>
      <c r="H2852" s="2" t="str">
        <f>TEXT(MID(Sales_Transactions[[#This Row],[Order Date]],2,5),"yyy/m")</f>
        <v>2012/2</v>
      </c>
      <c r="I2852" t="s">
        <v>52</v>
      </c>
      <c r="J2852">
        <f t="shared" si="264"/>
        <v>1</v>
      </c>
      <c r="K2852" s="2">
        <v>40</v>
      </c>
      <c r="L2852" s="3">
        <v>3028.86</v>
      </c>
      <c r="M2852" s="4">
        <v>0.04</v>
      </c>
      <c r="N2852" s="5" t="s">
        <v>23</v>
      </c>
      <c r="O2852" s="3">
        <v>-2595.65</v>
      </c>
      <c r="P2852" s="3">
        <v>71.37</v>
      </c>
      <c r="Q2852" s="3">
        <v>69</v>
      </c>
      <c r="R2852" s="5" t="s">
        <v>1789</v>
      </c>
      <c r="S2852" s="5" t="s">
        <v>2633</v>
      </c>
      <c r="T2852" s="5" t="str">
        <f t="shared" si="265"/>
        <v>David Flashing</v>
      </c>
      <c r="U2852" t="s">
        <v>855</v>
      </c>
      <c r="V2852" s="5" t="s">
        <v>37</v>
      </c>
      <c r="W2852" s="5" t="s">
        <v>57</v>
      </c>
      <c r="X2852" s="5" t="s">
        <v>107</v>
      </c>
      <c r="Y2852" s="5" t="s">
        <v>108</v>
      </c>
      <c r="Z2852" s="5" t="s">
        <v>31</v>
      </c>
      <c r="AA2852" s="4">
        <v>0.68</v>
      </c>
      <c r="AB2852" s="1">
        <v>40946</v>
      </c>
      <c r="AC2852" s="1">
        <v>27988</v>
      </c>
      <c r="AD2852">
        <f t="shared" si="266"/>
        <v>2</v>
      </c>
      <c r="AE2852">
        <f t="shared" ca="1" si="267"/>
        <v>47</v>
      </c>
      <c r="AF2852" t="str">
        <f t="shared" ca="1" si="268"/>
        <v>18-64</v>
      </c>
      <c r="AG2852" s="3">
        <f t="shared" si="269"/>
        <v>3.5085363000000003</v>
      </c>
      <c r="AH2852" t="str">
        <f>_xlfn.IFNA(VLOOKUP(Sales_Transactions[[#This Row],[Order ID]],Returned_Items[#All],2,FALSE),"Not Returned")</f>
        <v>Not Returned</v>
      </c>
    </row>
    <row r="2853" spans="1:34" x14ac:dyDescent="0.25">
      <c r="A2853">
        <v>17408</v>
      </c>
      <c r="C2853" t="s">
        <v>1017</v>
      </c>
      <c r="D2853" s="2" t="str">
        <f>TEXT(MID(Sales_Transactions[[#This Row],[Order Date]],2,5),"d/m/yyy")</f>
        <v>27/5/2009</v>
      </c>
      <c r="E2853" s="2" t="str">
        <f>TEXT(MID(Sales_Transactions[[#This Row],[Order Date]],2,5),"d")</f>
        <v>27</v>
      </c>
      <c r="F2853" s="2" t="str">
        <f>TEXT(MID(Sales_Transactions[[#This Row],[Order Date]],2,5),"m")</f>
        <v>5</v>
      </c>
      <c r="G2853" s="2" t="str">
        <f>TEXT(MID(Sales_Transactions[[#This Row],[Order Date]],2,5),"yyy")</f>
        <v>2009</v>
      </c>
      <c r="H2853" s="2" t="str">
        <f>TEXT(MID(Sales_Transactions[[#This Row],[Order Date]],2,5),"yyy/m")</f>
        <v>2009/5</v>
      </c>
      <c r="I2853" t="s">
        <v>52</v>
      </c>
      <c r="J2853">
        <f t="shared" si="264"/>
        <v>1</v>
      </c>
      <c r="K2853" s="2">
        <v>26</v>
      </c>
      <c r="L2853" s="3">
        <v>149.69999999999999</v>
      </c>
      <c r="M2853" s="4">
        <v>0.05</v>
      </c>
      <c r="N2853" s="5" t="s">
        <v>67</v>
      </c>
      <c r="O2853" s="3">
        <v>-132.63</v>
      </c>
      <c r="P2853" s="3">
        <v>5.4</v>
      </c>
      <c r="Q2853" s="3">
        <v>7.78</v>
      </c>
      <c r="R2853" s="5" t="s">
        <v>2719</v>
      </c>
      <c r="S2853" s="5" t="s">
        <v>2720</v>
      </c>
      <c r="T2853" s="5" t="str">
        <f t="shared" si="265"/>
        <v>Berenike Kampe</v>
      </c>
      <c r="U2853" t="s">
        <v>855</v>
      </c>
      <c r="V2853" s="5" t="s">
        <v>47</v>
      </c>
      <c r="W2853" s="5" t="s">
        <v>28</v>
      </c>
      <c r="X2853" s="5" t="s">
        <v>41</v>
      </c>
      <c r="Y2853" s="5" t="s">
        <v>534</v>
      </c>
      <c r="Z2853" s="5" t="s">
        <v>43</v>
      </c>
      <c r="AA2853" s="4">
        <v>0.37</v>
      </c>
      <c r="AB2853" s="1">
        <v>39962</v>
      </c>
      <c r="AC2853" s="1">
        <v>27949</v>
      </c>
      <c r="AD2853">
        <f t="shared" si="266"/>
        <v>2</v>
      </c>
      <c r="AE2853">
        <f t="shared" ca="1" si="267"/>
        <v>48</v>
      </c>
      <c r="AF2853" t="str">
        <f t="shared" ca="1" si="268"/>
        <v>18-64</v>
      </c>
      <c r="AG2853" s="3">
        <f t="shared" si="269"/>
        <v>0.50681923076923074</v>
      </c>
      <c r="AH2853" t="str">
        <f>_xlfn.IFNA(VLOOKUP(Sales_Transactions[[#This Row],[Order ID]],Returned_Items[#All],2,FALSE),"Not Returned")</f>
        <v>Not Returned</v>
      </c>
    </row>
    <row r="2854" spans="1:34" x14ac:dyDescent="0.25">
      <c r="A2854">
        <v>17410</v>
      </c>
      <c r="C2854" t="s">
        <v>758</v>
      </c>
      <c r="D2854" s="2" t="str">
        <f>TEXT(MID(Sales_Transactions[[#This Row],[Order Date]],2,5),"d/m/yyy")</f>
        <v>1/9/2010</v>
      </c>
      <c r="E2854" s="2" t="str">
        <f>TEXT(MID(Sales_Transactions[[#This Row],[Order Date]],2,5),"d")</f>
        <v>1</v>
      </c>
      <c r="F2854" s="2" t="str">
        <f>TEXT(MID(Sales_Transactions[[#This Row],[Order Date]],2,5),"m")</f>
        <v>9</v>
      </c>
      <c r="G2854" s="2" t="str">
        <f>TEXT(MID(Sales_Transactions[[#This Row],[Order Date]],2,5),"yyy")</f>
        <v>2010</v>
      </c>
      <c r="H2854" s="2" t="str">
        <f>TEXT(MID(Sales_Transactions[[#This Row],[Order Date]],2,5),"yyy/m")</f>
        <v>2010/9</v>
      </c>
      <c r="I2854" t="s">
        <v>22</v>
      </c>
      <c r="J2854">
        <f t="shared" si="264"/>
        <v>2</v>
      </c>
      <c r="K2854" s="2">
        <v>5</v>
      </c>
      <c r="L2854" s="3">
        <v>284.67349999999999</v>
      </c>
      <c r="M2854" s="4">
        <v>0.04</v>
      </c>
      <c r="N2854" s="5" t="s">
        <v>67</v>
      </c>
      <c r="O2854" s="3">
        <v>-247.24</v>
      </c>
      <c r="P2854" s="3">
        <v>65.989999999999995</v>
      </c>
      <c r="Q2854" s="3">
        <v>8.99</v>
      </c>
      <c r="R2854" s="5" t="s">
        <v>2481</v>
      </c>
      <c r="S2854" s="5" t="s">
        <v>2482</v>
      </c>
      <c r="T2854" s="5" t="str">
        <f t="shared" si="265"/>
        <v>Noel Staavos</v>
      </c>
      <c r="U2854" t="s">
        <v>855</v>
      </c>
      <c r="V2854" s="5" t="s">
        <v>74</v>
      </c>
      <c r="W2854" s="5" t="s">
        <v>48</v>
      </c>
      <c r="X2854" s="5" t="s">
        <v>49</v>
      </c>
      <c r="Y2854" s="5" t="s">
        <v>2099</v>
      </c>
      <c r="Z2854" s="5" t="s">
        <v>43</v>
      </c>
      <c r="AA2854" s="4">
        <v>0.56000000000000005</v>
      </c>
      <c r="AB2854" s="1">
        <v>40427</v>
      </c>
      <c r="AC2854" s="1">
        <v>28157</v>
      </c>
      <c r="AD2854">
        <f t="shared" si="266"/>
        <v>5</v>
      </c>
      <c r="AE2854">
        <f t="shared" ca="1" si="267"/>
        <v>47</v>
      </c>
      <c r="AF2854" t="str">
        <f t="shared" ca="1" si="268"/>
        <v>18-64</v>
      </c>
      <c r="AG2854" s="3">
        <f t="shared" si="269"/>
        <v>14.990720799999997</v>
      </c>
      <c r="AH2854" t="str">
        <f>_xlfn.IFNA(VLOOKUP(Sales_Transactions[[#This Row],[Order ID]],Returned_Items[#All],2,FALSE),"Not Returned")</f>
        <v>Not Returned</v>
      </c>
    </row>
    <row r="2855" spans="1:34" x14ac:dyDescent="0.25">
      <c r="A2855">
        <v>18849</v>
      </c>
      <c r="C2855" t="s">
        <v>388</v>
      </c>
      <c r="D2855" s="2" t="str">
        <f>TEXT(MID(Sales_Transactions[[#This Row],[Order Date]],2,5),"d/m/yyy")</f>
        <v>5/8/2012</v>
      </c>
      <c r="E2855" s="2" t="str">
        <f>TEXT(MID(Sales_Transactions[[#This Row],[Order Date]],2,5),"d")</f>
        <v>5</v>
      </c>
      <c r="F2855" s="2" t="str">
        <f>TEXT(MID(Sales_Transactions[[#This Row],[Order Date]],2,5),"m")</f>
        <v>8</v>
      </c>
      <c r="G2855" s="2" t="str">
        <f>TEXT(MID(Sales_Transactions[[#This Row],[Order Date]],2,5),"yyy")</f>
        <v>2012</v>
      </c>
      <c r="H2855" s="2" t="str">
        <f>TEXT(MID(Sales_Transactions[[#This Row],[Order Date]],2,5),"yyy/m")</f>
        <v>2012/8</v>
      </c>
      <c r="I2855" t="s">
        <v>33</v>
      </c>
      <c r="J2855">
        <f t="shared" si="264"/>
        <v>4</v>
      </c>
      <c r="K2855" s="2">
        <v>6</v>
      </c>
      <c r="L2855" s="3">
        <v>751.71</v>
      </c>
      <c r="M2855" s="4">
        <v>0.09</v>
      </c>
      <c r="N2855" s="5" t="s">
        <v>23</v>
      </c>
      <c r="O2855" s="3">
        <v>50.83</v>
      </c>
      <c r="P2855" s="3">
        <v>131.12</v>
      </c>
      <c r="Q2855" s="3">
        <v>0.99</v>
      </c>
      <c r="R2855" s="5" t="s">
        <v>2727</v>
      </c>
      <c r="S2855" s="5" t="s">
        <v>2728</v>
      </c>
      <c r="T2855" s="5" t="str">
        <f t="shared" si="265"/>
        <v>Deanra Eno</v>
      </c>
      <c r="U2855" t="s">
        <v>855</v>
      </c>
      <c r="V2855" s="5" t="s">
        <v>47</v>
      </c>
      <c r="W2855" s="5" t="s">
        <v>28</v>
      </c>
      <c r="X2855" s="5" t="s">
        <v>38</v>
      </c>
      <c r="Y2855" s="5" t="s">
        <v>1230</v>
      </c>
      <c r="Z2855" s="5" t="s">
        <v>43</v>
      </c>
      <c r="AA2855" s="4">
        <v>0.55000000000000004</v>
      </c>
      <c r="AB2855" s="1">
        <v>41126</v>
      </c>
      <c r="AC2855" s="1">
        <v>28416</v>
      </c>
      <c r="AD2855">
        <f t="shared" si="266"/>
        <v>0</v>
      </c>
      <c r="AE2855">
        <f t="shared" ca="1" si="267"/>
        <v>46</v>
      </c>
      <c r="AF2855" t="str">
        <f t="shared" ca="1" si="268"/>
        <v>18-64</v>
      </c>
      <c r="AG2855" s="3">
        <f t="shared" si="269"/>
        <v>21.998665333333335</v>
      </c>
      <c r="AH2855" t="str">
        <f>_xlfn.IFNA(VLOOKUP(Sales_Transactions[[#This Row],[Order ID]],Returned_Items[#All],2,FALSE),"Not Returned")</f>
        <v>Not Returned</v>
      </c>
    </row>
    <row r="2856" spans="1:34" x14ac:dyDescent="0.25">
      <c r="A2856">
        <v>19174</v>
      </c>
      <c r="C2856" t="s">
        <v>1636</v>
      </c>
      <c r="D2856" s="2" t="str">
        <f>TEXT(MID(Sales_Transactions[[#This Row],[Order Date]],2,5),"d/m/yyy")</f>
        <v>16/7/2010</v>
      </c>
      <c r="E2856" s="2" t="str">
        <f>TEXT(MID(Sales_Transactions[[#This Row],[Order Date]],2,5),"d")</f>
        <v>16</v>
      </c>
      <c r="F2856" s="2" t="str">
        <f>TEXT(MID(Sales_Transactions[[#This Row],[Order Date]],2,5),"m")</f>
        <v>7</v>
      </c>
      <c r="G2856" s="2" t="str">
        <f>TEXT(MID(Sales_Transactions[[#This Row],[Order Date]],2,5),"yyy")</f>
        <v>2010</v>
      </c>
      <c r="H2856" s="2" t="str">
        <f>TEXT(MID(Sales_Transactions[[#This Row],[Order Date]],2,5),"yyy/m")</f>
        <v>2010/7</v>
      </c>
      <c r="I2856" t="s">
        <v>78</v>
      </c>
      <c r="J2856">
        <f t="shared" si="264"/>
        <v>3</v>
      </c>
      <c r="K2856" s="2">
        <v>35</v>
      </c>
      <c r="L2856" s="3">
        <v>5311.973</v>
      </c>
      <c r="M2856" s="4">
        <v>0.02</v>
      </c>
      <c r="N2856" s="5" t="s">
        <v>23</v>
      </c>
      <c r="O2856" s="3">
        <v>1142.08</v>
      </c>
      <c r="P2856" s="3">
        <v>179.99</v>
      </c>
      <c r="Q2856" s="3">
        <v>13.99</v>
      </c>
      <c r="R2856" s="5" t="s">
        <v>462</v>
      </c>
      <c r="S2856" s="5" t="s">
        <v>2658</v>
      </c>
      <c r="T2856" s="5" t="str">
        <f t="shared" si="265"/>
        <v>Fred McMath</v>
      </c>
      <c r="U2856" t="s">
        <v>855</v>
      </c>
      <c r="V2856" s="5" t="s">
        <v>27</v>
      </c>
      <c r="W2856" s="5" t="s">
        <v>48</v>
      </c>
      <c r="X2856" s="5" t="s">
        <v>49</v>
      </c>
      <c r="Y2856" s="5" t="s">
        <v>555</v>
      </c>
      <c r="Z2856" s="5" t="s">
        <v>56</v>
      </c>
      <c r="AA2856" s="4">
        <v>0.56999999999999995</v>
      </c>
      <c r="AB2856" s="1">
        <v>40377</v>
      </c>
      <c r="AC2856" s="1">
        <v>28438</v>
      </c>
      <c r="AD2856">
        <f t="shared" si="266"/>
        <v>2</v>
      </c>
      <c r="AE2856">
        <f t="shared" ca="1" si="267"/>
        <v>46</v>
      </c>
      <c r="AF2856" t="str">
        <f t="shared" ca="1" si="268"/>
        <v>18-64</v>
      </c>
      <c r="AG2856" s="3">
        <f t="shared" si="269"/>
        <v>5.5412572000000004</v>
      </c>
      <c r="AH2856" t="str">
        <f>_xlfn.IFNA(VLOOKUP(Sales_Transactions[[#This Row],[Order ID]],Returned_Items[#All],2,FALSE),"Not Returned")</f>
        <v>Not Returned</v>
      </c>
    </row>
    <row r="2857" spans="1:34" x14ac:dyDescent="0.25">
      <c r="A2857">
        <v>19174</v>
      </c>
      <c r="C2857" t="s">
        <v>1636</v>
      </c>
      <c r="D2857" s="2" t="str">
        <f>TEXT(MID(Sales_Transactions[[#This Row],[Order Date]],2,5),"d/m/yyy")</f>
        <v>16/7/2010</v>
      </c>
      <c r="E2857" s="2" t="str">
        <f>TEXT(MID(Sales_Transactions[[#This Row],[Order Date]],2,5),"d")</f>
        <v>16</v>
      </c>
      <c r="F2857" s="2" t="str">
        <f>TEXT(MID(Sales_Transactions[[#This Row],[Order Date]],2,5),"m")</f>
        <v>7</v>
      </c>
      <c r="G2857" s="2" t="str">
        <f>TEXT(MID(Sales_Transactions[[#This Row],[Order Date]],2,5),"yyy")</f>
        <v>2010</v>
      </c>
      <c r="H2857" s="2" t="str">
        <f>TEXT(MID(Sales_Transactions[[#This Row],[Order Date]],2,5),"yyy/m")</f>
        <v>2010/7</v>
      </c>
      <c r="I2857" t="s">
        <v>78</v>
      </c>
      <c r="J2857">
        <f t="shared" si="264"/>
        <v>3</v>
      </c>
      <c r="K2857" s="2">
        <v>19</v>
      </c>
      <c r="L2857" s="3">
        <v>1061.905</v>
      </c>
      <c r="M2857" s="4">
        <v>0.06</v>
      </c>
      <c r="N2857" s="5" t="s">
        <v>23</v>
      </c>
      <c r="O2857" s="3">
        <v>152.75</v>
      </c>
      <c r="P2857" s="3">
        <v>65.989999999999995</v>
      </c>
      <c r="Q2857" s="3">
        <v>2.5</v>
      </c>
      <c r="R2857" s="5" t="s">
        <v>462</v>
      </c>
      <c r="S2857" s="5" t="s">
        <v>2658</v>
      </c>
      <c r="T2857" s="5" t="str">
        <f t="shared" si="265"/>
        <v>Fred McMath</v>
      </c>
      <c r="U2857" t="s">
        <v>855</v>
      </c>
      <c r="V2857" s="5" t="s">
        <v>27</v>
      </c>
      <c r="W2857" s="5" t="s">
        <v>48</v>
      </c>
      <c r="X2857" s="5" t="s">
        <v>49</v>
      </c>
      <c r="Y2857" s="5" t="s">
        <v>1686</v>
      </c>
      <c r="Z2857" s="5" t="s">
        <v>43</v>
      </c>
      <c r="AA2857" s="4">
        <v>0.56000000000000005</v>
      </c>
      <c r="AB2857" s="1">
        <v>40376</v>
      </c>
      <c r="AC2857" s="1">
        <v>28343</v>
      </c>
      <c r="AD2857">
        <f t="shared" si="266"/>
        <v>1</v>
      </c>
      <c r="AE2857">
        <f t="shared" ca="1" si="267"/>
        <v>47</v>
      </c>
      <c r="AF2857" t="str">
        <f t="shared" ca="1" si="268"/>
        <v>18-64</v>
      </c>
      <c r="AG2857" s="3">
        <f t="shared" si="269"/>
        <v>3.602652947368421</v>
      </c>
      <c r="AH2857" t="str">
        <f>_xlfn.IFNA(VLOOKUP(Sales_Transactions[[#This Row],[Order ID]],Returned_Items[#All],2,FALSE),"Not Returned")</f>
        <v>Not Returned</v>
      </c>
    </row>
    <row r="2858" spans="1:34" x14ac:dyDescent="0.25">
      <c r="A2858">
        <v>19174</v>
      </c>
      <c r="C2858" t="s">
        <v>1636</v>
      </c>
      <c r="D2858" s="2" t="str">
        <f>TEXT(MID(Sales_Transactions[[#This Row],[Order Date]],2,5),"d/m/yyy")</f>
        <v>16/7/2010</v>
      </c>
      <c r="E2858" s="2" t="str">
        <f>TEXT(MID(Sales_Transactions[[#This Row],[Order Date]],2,5),"d")</f>
        <v>16</v>
      </c>
      <c r="F2858" s="2" t="str">
        <f>TEXT(MID(Sales_Transactions[[#This Row],[Order Date]],2,5),"m")</f>
        <v>7</v>
      </c>
      <c r="G2858" s="2" t="str">
        <f>TEXT(MID(Sales_Transactions[[#This Row],[Order Date]],2,5),"yyy")</f>
        <v>2010</v>
      </c>
      <c r="H2858" s="2" t="str">
        <f>TEXT(MID(Sales_Transactions[[#This Row],[Order Date]],2,5),"yyy/m")</f>
        <v>2010/7</v>
      </c>
      <c r="I2858" t="s">
        <v>78</v>
      </c>
      <c r="J2858">
        <f t="shared" si="264"/>
        <v>3</v>
      </c>
      <c r="K2858" s="2">
        <v>48</v>
      </c>
      <c r="L2858" s="3">
        <v>1631.04</v>
      </c>
      <c r="M2858" s="4">
        <v>0</v>
      </c>
      <c r="N2858" s="5" t="s">
        <v>23</v>
      </c>
      <c r="O2858" s="3">
        <v>665.63</v>
      </c>
      <c r="P2858" s="3">
        <v>33.979999999999997</v>
      </c>
      <c r="Q2858" s="3">
        <v>1.99</v>
      </c>
      <c r="R2858" s="5" t="s">
        <v>462</v>
      </c>
      <c r="S2858" s="5" t="s">
        <v>2658</v>
      </c>
      <c r="T2858" s="5" t="str">
        <f t="shared" si="265"/>
        <v>Fred McMath</v>
      </c>
      <c r="U2858" t="s">
        <v>855</v>
      </c>
      <c r="V2858" s="5" t="s">
        <v>27</v>
      </c>
      <c r="W2858" s="5" t="s">
        <v>48</v>
      </c>
      <c r="X2858" s="5" t="s">
        <v>87</v>
      </c>
      <c r="Y2858" s="5" t="s">
        <v>2729</v>
      </c>
      <c r="Z2858" s="5" t="s">
        <v>60</v>
      </c>
      <c r="AA2858" s="4">
        <v>0.45</v>
      </c>
      <c r="AB2858" s="1">
        <v>40377</v>
      </c>
      <c r="AC2858" s="1">
        <v>27477</v>
      </c>
      <c r="AD2858">
        <f t="shared" si="266"/>
        <v>2</v>
      </c>
      <c r="AE2858">
        <f t="shared" ca="1" si="267"/>
        <v>49</v>
      </c>
      <c r="AF2858" t="str">
        <f t="shared" ca="1" si="268"/>
        <v>18-64</v>
      </c>
      <c r="AG2858" s="3">
        <f t="shared" si="269"/>
        <v>0.74937500000000001</v>
      </c>
      <c r="AH2858" t="str">
        <f>_xlfn.IFNA(VLOOKUP(Sales_Transactions[[#This Row],[Order ID]],Returned_Items[#All],2,FALSE),"Not Returned")</f>
        <v>Not Returned</v>
      </c>
    </row>
    <row r="2859" spans="1:34" x14ac:dyDescent="0.25">
      <c r="A2859">
        <v>20098</v>
      </c>
      <c r="C2859" t="s">
        <v>2730</v>
      </c>
      <c r="D2859" s="2" t="str">
        <f>TEXT(MID(Sales_Transactions[[#This Row],[Order Date]],2,5),"d/m/yyy")</f>
        <v>8/12/2011</v>
      </c>
      <c r="E2859" s="2" t="str">
        <f>TEXT(MID(Sales_Transactions[[#This Row],[Order Date]],2,5),"d")</f>
        <v>8</v>
      </c>
      <c r="F2859" s="2" t="str">
        <f>TEXT(MID(Sales_Transactions[[#This Row],[Order Date]],2,5),"m")</f>
        <v>12</v>
      </c>
      <c r="G2859" s="2" t="str">
        <f>TEXT(MID(Sales_Transactions[[#This Row],[Order Date]],2,5),"yyy")</f>
        <v>2011</v>
      </c>
      <c r="H2859" s="2" t="str">
        <f>TEXT(MID(Sales_Transactions[[#This Row],[Order Date]],2,5),"yyy/m")</f>
        <v>2011/12</v>
      </c>
      <c r="I2859" t="s">
        <v>78</v>
      </c>
      <c r="J2859">
        <f t="shared" si="264"/>
        <v>3</v>
      </c>
      <c r="K2859" s="2">
        <v>11</v>
      </c>
      <c r="L2859" s="3">
        <v>183.32</v>
      </c>
      <c r="M2859" s="4">
        <v>0.04</v>
      </c>
      <c r="N2859" s="5" t="s">
        <v>23</v>
      </c>
      <c r="O2859" s="3">
        <v>-61.1</v>
      </c>
      <c r="P2859" s="3">
        <v>15.99</v>
      </c>
      <c r="Q2859" s="3">
        <v>9.4</v>
      </c>
      <c r="R2859" s="5" t="s">
        <v>1001</v>
      </c>
      <c r="S2859" s="5" t="s">
        <v>2629</v>
      </c>
      <c r="T2859" s="5" t="str">
        <f t="shared" si="265"/>
        <v>Chuck Sachs</v>
      </c>
      <c r="U2859" t="s">
        <v>855</v>
      </c>
      <c r="V2859" s="5" t="s">
        <v>37</v>
      </c>
      <c r="W2859" s="5" t="s">
        <v>48</v>
      </c>
      <c r="X2859" s="5" t="s">
        <v>324</v>
      </c>
      <c r="Y2859" s="5" t="s">
        <v>818</v>
      </c>
      <c r="Z2859" s="5" t="s">
        <v>43</v>
      </c>
      <c r="AA2859" s="4">
        <v>0.49</v>
      </c>
      <c r="AB2859" s="1">
        <v>40887</v>
      </c>
      <c r="AC2859" s="1">
        <v>27550</v>
      </c>
      <c r="AD2859">
        <f t="shared" si="266"/>
        <v>2</v>
      </c>
      <c r="AE2859">
        <f t="shared" ca="1" si="267"/>
        <v>49</v>
      </c>
      <c r="AF2859" t="str">
        <f t="shared" ca="1" si="268"/>
        <v>18-64</v>
      </c>
      <c r="AG2859" s="3">
        <f t="shared" si="269"/>
        <v>2.3076003636363636</v>
      </c>
      <c r="AH2859" t="str">
        <f>_xlfn.IFNA(VLOOKUP(Sales_Transactions[[#This Row],[Order ID]],Returned_Items[#All],2,FALSE),"Not Returned")</f>
        <v>Not Returned</v>
      </c>
    </row>
    <row r="2860" spans="1:34" x14ac:dyDescent="0.25">
      <c r="A2860">
        <v>20711</v>
      </c>
      <c r="C2860" t="s">
        <v>2731</v>
      </c>
      <c r="D2860" s="2" t="str">
        <f>TEXT(MID(Sales_Transactions[[#This Row],[Order Date]],2,5),"d/m/yyy")</f>
        <v>19/1/2009</v>
      </c>
      <c r="E2860" s="2" t="str">
        <f>TEXT(MID(Sales_Transactions[[#This Row],[Order Date]],2,5),"d")</f>
        <v>19</v>
      </c>
      <c r="F2860" s="2" t="str">
        <f>TEXT(MID(Sales_Transactions[[#This Row],[Order Date]],2,5),"m")</f>
        <v>1</v>
      </c>
      <c r="G2860" s="2" t="str">
        <f>TEXT(MID(Sales_Transactions[[#This Row],[Order Date]],2,5),"yyy")</f>
        <v>2009</v>
      </c>
      <c r="H2860" s="2" t="str">
        <f>TEXT(MID(Sales_Transactions[[#This Row],[Order Date]],2,5),"yyy/m")</f>
        <v>2009/1</v>
      </c>
      <c r="I2860" t="s">
        <v>101</v>
      </c>
      <c r="J2860">
        <f t="shared" si="264"/>
        <v>1</v>
      </c>
      <c r="K2860" s="2">
        <v>5</v>
      </c>
      <c r="L2860" s="3">
        <v>98.66</v>
      </c>
      <c r="M2860" s="4">
        <v>0.1</v>
      </c>
      <c r="N2860" s="5" t="s">
        <v>23</v>
      </c>
      <c r="O2860" s="3">
        <v>-19.52</v>
      </c>
      <c r="P2860" s="3">
        <v>18.97</v>
      </c>
      <c r="Q2860" s="3">
        <v>9.0299999999999994</v>
      </c>
      <c r="R2860" s="5" t="s">
        <v>2479</v>
      </c>
      <c r="S2860" s="5" t="s">
        <v>2681</v>
      </c>
      <c r="T2860" s="5" t="str">
        <f t="shared" si="265"/>
        <v>Chris Cortes</v>
      </c>
      <c r="U2860" t="s">
        <v>855</v>
      </c>
      <c r="V2860" s="5" t="s">
        <v>37</v>
      </c>
      <c r="W2860" s="5" t="s">
        <v>28</v>
      </c>
      <c r="X2860" s="5" t="s">
        <v>75</v>
      </c>
      <c r="Y2860" s="5" t="s">
        <v>173</v>
      </c>
      <c r="Z2860" s="5" t="s">
        <v>43</v>
      </c>
      <c r="AA2860" s="4">
        <v>0.37</v>
      </c>
      <c r="AB2860" s="1">
        <v>39834</v>
      </c>
      <c r="AC2860" s="1">
        <v>27471</v>
      </c>
      <c r="AD2860">
        <f t="shared" si="266"/>
        <v>2</v>
      </c>
      <c r="AE2860">
        <f t="shared" ca="1" si="267"/>
        <v>49</v>
      </c>
      <c r="AF2860" t="str">
        <f t="shared" ca="1" si="268"/>
        <v>18-64</v>
      </c>
      <c r="AG2860" s="3">
        <f t="shared" si="269"/>
        <v>5.5962059999999996</v>
      </c>
      <c r="AH2860" t="str">
        <f>_xlfn.IFNA(VLOOKUP(Sales_Transactions[[#This Row],[Order ID]],Returned_Items[#All],2,FALSE),"Not Returned")</f>
        <v>Not Returned</v>
      </c>
    </row>
    <row r="2861" spans="1:34" x14ac:dyDescent="0.25">
      <c r="A2861">
        <v>20932</v>
      </c>
      <c r="C2861" t="s">
        <v>880</v>
      </c>
      <c r="D2861" s="2" t="str">
        <f>TEXT(MID(Sales_Transactions[[#This Row],[Order Date]],2,5),"d/m/yyy")</f>
        <v>29/7/2012</v>
      </c>
      <c r="E2861" s="2" t="str">
        <f>TEXT(MID(Sales_Transactions[[#This Row],[Order Date]],2,5),"d")</f>
        <v>29</v>
      </c>
      <c r="F2861" s="2" t="str">
        <f>TEXT(MID(Sales_Transactions[[#This Row],[Order Date]],2,5),"m")</f>
        <v>7</v>
      </c>
      <c r="G2861" s="2" t="str">
        <f>TEXT(MID(Sales_Transactions[[#This Row],[Order Date]],2,5),"yyy")</f>
        <v>2012</v>
      </c>
      <c r="H2861" s="2" t="str">
        <f>TEXT(MID(Sales_Transactions[[#This Row],[Order Date]],2,5),"yyy/m")</f>
        <v>2012/7</v>
      </c>
      <c r="I2861" t="s">
        <v>33</v>
      </c>
      <c r="J2861">
        <f t="shared" si="264"/>
        <v>4</v>
      </c>
      <c r="K2861" s="2">
        <v>38</v>
      </c>
      <c r="L2861" s="3">
        <v>123.26</v>
      </c>
      <c r="M2861" s="4">
        <v>0.02</v>
      </c>
      <c r="N2861" s="5" t="s">
        <v>23</v>
      </c>
      <c r="O2861" s="3">
        <v>-4.7300000000000004</v>
      </c>
      <c r="P2861" s="3">
        <v>3.26</v>
      </c>
      <c r="Q2861" s="3">
        <v>1.86</v>
      </c>
      <c r="R2861" s="5" t="s">
        <v>2616</v>
      </c>
      <c r="S2861" s="5" t="s">
        <v>2617</v>
      </c>
      <c r="T2861" s="5" t="str">
        <f t="shared" si="265"/>
        <v>Raymond Fair</v>
      </c>
      <c r="U2861" t="s">
        <v>855</v>
      </c>
      <c r="V2861" s="5" t="s">
        <v>27</v>
      </c>
      <c r="W2861" s="5" t="s">
        <v>28</v>
      </c>
      <c r="X2861" s="5" t="s">
        <v>124</v>
      </c>
      <c r="Y2861" s="5" t="s">
        <v>2732</v>
      </c>
      <c r="Z2861" s="5" t="s">
        <v>84</v>
      </c>
      <c r="AA2861" s="4">
        <v>0.41</v>
      </c>
      <c r="AB2861" s="1">
        <v>41121</v>
      </c>
      <c r="AC2861" s="1">
        <v>27456</v>
      </c>
      <c r="AD2861">
        <f t="shared" si="266"/>
        <v>2</v>
      </c>
      <c r="AE2861">
        <f t="shared" ca="1" si="267"/>
        <v>49</v>
      </c>
      <c r="AF2861" t="str">
        <f t="shared" ca="1" si="268"/>
        <v>18-64</v>
      </c>
      <c r="AG2861" s="3">
        <f t="shared" si="269"/>
        <v>0.1347196842105263</v>
      </c>
      <c r="AH2861" t="str">
        <f>_xlfn.IFNA(VLOOKUP(Sales_Transactions[[#This Row],[Order ID]],Returned_Items[#All],2,FALSE),"Not Returned")</f>
        <v>Not Returned</v>
      </c>
    </row>
    <row r="2862" spans="1:34" x14ac:dyDescent="0.25">
      <c r="A2862">
        <v>21319</v>
      </c>
      <c r="C2862" t="s">
        <v>197</v>
      </c>
      <c r="D2862" s="2" t="str">
        <f>TEXT(MID(Sales_Transactions[[#This Row],[Order Date]],2,5),"d/m/yyy")</f>
        <v>29/4/2010</v>
      </c>
      <c r="E2862" s="2" t="str">
        <f>TEXT(MID(Sales_Transactions[[#This Row],[Order Date]],2,5),"d")</f>
        <v>29</v>
      </c>
      <c r="F2862" s="2" t="str">
        <f>TEXT(MID(Sales_Transactions[[#This Row],[Order Date]],2,5),"m")</f>
        <v>4</v>
      </c>
      <c r="G2862" s="2" t="str">
        <f>TEXT(MID(Sales_Transactions[[#This Row],[Order Date]],2,5),"yyy")</f>
        <v>2010</v>
      </c>
      <c r="H2862" s="2" t="str">
        <f>TEXT(MID(Sales_Transactions[[#This Row],[Order Date]],2,5),"yyy/m")</f>
        <v>2010/4</v>
      </c>
      <c r="I2862" t="s">
        <v>78</v>
      </c>
      <c r="J2862">
        <f t="shared" si="264"/>
        <v>3</v>
      </c>
      <c r="K2862" s="2">
        <v>5</v>
      </c>
      <c r="L2862" s="3">
        <v>2361.1</v>
      </c>
      <c r="M2862" s="4">
        <v>0.01</v>
      </c>
      <c r="N2862" s="5" t="s">
        <v>34</v>
      </c>
      <c r="O2862" s="3">
        <v>-1042.71</v>
      </c>
      <c r="P2862" s="3">
        <v>449.99</v>
      </c>
      <c r="Q2862" s="3">
        <v>49</v>
      </c>
      <c r="R2862" s="5" t="s">
        <v>1001</v>
      </c>
      <c r="S2862" s="5" t="s">
        <v>2629</v>
      </c>
      <c r="T2862" s="5" t="str">
        <f t="shared" si="265"/>
        <v>Chuck Sachs</v>
      </c>
      <c r="U2862" t="s">
        <v>855</v>
      </c>
      <c r="V2862" s="5" t="s">
        <v>37</v>
      </c>
      <c r="W2862" s="5" t="s">
        <v>48</v>
      </c>
      <c r="X2862" s="5" t="s">
        <v>131</v>
      </c>
      <c r="Y2862" s="5" t="s">
        <v>132</v>
      </c>
      <c r="Z2862" s="5" t="s">
        <v>40</v>
      </c>
      <c r="AA2862" s="4">
        <v>0.38</v>
      </c>
      <c r="AB2862" s="1">
        <v>40298</v>
      </c>
      <c r="AC2862" s="1">
        <v>28073</v>
      </c>
      <c r="AD2862">
        <f t="shared" si="266"/>
        <v>1</v>
      </c>
      <c r="AE2862">
        <f t="shared" ca="1" si="267"/>
        <v>47</v>
      </c>
      <c r="AF2862" t="str">
        <f t="shared" ca="1" si="268"/>
        <v>18-64</v>
      </c>
      <c r="AG2862" s="3">
        <f t="shared" si="269"/>
        <v>99.789000200000004</v>
      </c>
      <c r="AH2862" t="str">
        <f>_xlfn.IFNA(VLOOKUP(Sales_Transactions[[#This Row],[Order ID]],Returned_Items[#All],2,FALSE),"Not Returned")</f>
        <v>Not Returned</v>
      </c>
    </row>
    <row r="2863" spans="1:34" x14ac:dyDescent="0.25">
      <c r="A2863">
        <v>21344</v>
      </c>
      <c r="C2863" t="s">
        <v>1463</v>
      </c>
      <c r="D2863" s="2" t="str">
        <f>TEXT(MID(Sales_Transactions[[#This Row],[Order Date]],2,5),"d/m/yyy")</f>
        <v>9/12/2012</v>
      </c>
      <c r="E2863" s="2" t="str">
        <f>TEXT(MID(Sales_Transactions[[#This Row],[Order Date]],2,5),"d")</f>
        <v>9</v>
      </c>
      <c r="F2863" s="2" t="str">
        <f>TEXT(MID(Sales_Transactions[[#This Row],[Order Date]],2,5),"m")</f>
        <v>12</v>
      </c>
      <c r="G2863" s="2" t="str">
        <f>TEXT(MID(Sales_Transactions[[#This Row],[Order Date]],2,5),"yyy")</f>
        <v>2012</v>
      </c>
      <c r="H2863" s="2" t="str">
        <f>TEXT(MID(Sales_Transactions[[#This Row],[Order Date]],2,5),"yyy/m")</f>
        <v>2012/12</v>
      </c>
      <c r="I2863" t="s">
        <v>22</v>
      </c>
      <c r="J2863">
        <f t="shared" si="264"/>
        <v>2</v>
      </c>
      <c r="K2863" s="2">
        <v>48</v>
      </c>
      <c r="L2863" s="3">
        <v>2011.46</v>
      </c>
      <c r="M2863" s="4">
        <v>0.01</v>
      </c>
      <c r="N2863" s="5" t="s">
        <v>23</v>
      </c>
      <c r="O2863" s="3">
        <v>171.07</v>
      </c>
      <c r="P2863" s="3">
        <v>41.32</v>
      </c>
      <c r="Q2863" s="3">
        <v>8.66</v>
      </c>
      <c r="R2863" s="5" t="s">
        <v>2066</v>
      </c>
      <c r="S2863" s="5" t="s">
        <v>2632</v>
      </c>
      <c r="T2863" s="5" t="str">
        <f t="shared" si="265"/>
        <v>Bobby Trafton</v>
      </c>
      <c r="U2863" t="s">
        <v>855</v>
      </c>
      <c r="V2863" s="5" t="s">
        <v>47</v>
      </c>
      <c r="W2863" s="5" t="s">
        <v>57</v>
      </c>
      <c r="X2863" s="5" t="s">
        <v>58</v>
      </c>
      <c r="Y2863" s="5" t="s">
        <v>1082</v>
      </c>
      <c r="Z2863" s="5" t="s">
        <v>56</v>
      </c>
      <c r="AA2863" s="4">
        <v>0.76</v>
      </c>
      <c r="AB2863" s="1">
        <v>41259</v>
      </c>
      <c r="AC2863" s="1">
        <v>28014</v>
      </c>
      <c r="AD2863">
        <f t="shared" si="266"/>
        <v>7</v>
      </c>
      <c r="AE2863">
        <f t="shared" ca="1" si="267"/>
        <v>47</v>
      </c>
      <c r="AF2863" t="str">
        <f t="shared" ca="1" si="268"/>
        <v>18-64</v>
      </c>
      <c r="AG2863" s="3">
        <f t="shared" si="269"/>
        <v>1.0411639166666669</v>
      </c>
      <c r="AH2863" t="str">
        <f>_xlfn.IFNA(VLOOKUP(Sales_Transactions[[#This Row],[Order ID]],Returned_Items[#All],2,FALSE),"Not Returned")</f>
        <v>Not Returned</v>
      </c>
    </row>
    <row r="2864" spans="1:34" x14ac:dyDescent="0.25">
      <c r="A2864">
        <v>21538</v>
      </c>
      <c r="C2864" t="s">
        <v>430</v>
      </c>
      <c r="D2864" s="2" t="str">
        <f>TEXT(MID(Sales_Transactions[[#This Row],[Order Date]],2,5),"d/m/yyy")</f>
        <v>27/7/2009</v>
      </c>
      <c r="E2864" s="2" t="str">
        <f>TEXT(MID(Sales_Transactions[[#This Row],[Order Date]],2,5),"d")</f>
        <v>27</v>
      </c>
      <c r="F2864" s="2" t="str">
        <f>TEXT(MID(Sales_Transactions[[#This Row],[Order Date]],2,5),"m")</f>
        <v>7</v>
      </c>
      <c r="G2864" s="2" t="str">
        <f>TEXT(MID(Sales_Transactions[[#This Row],[Order Date]],2,5),"yyy")</f>
        <v>2009</v>
      </c>
      <c r="H2864" s="2" t="str">
        <f>TEXT(MID(Sales_Transactions[[#This Row],[Order Date]],2,5),"yyy/m")</f>
        <v>2009/7</v>
      </c>
      <c r="I2864" t="s">
        <v>78</v>
      </c>
      <c r="J2864">
        <f t="shared" si="264"/>
        <v>3</v>
      </c>
      <c r="K2864" s="2">
        <v>31</v>
      </c>
      <c r="L2864" s="3">
        <v>87.32</v>
      </c>
      <c r="M2864" s="4">
        <v>0.08</v>
      </c>
      <c r="N2864" s="5" t="s">
        <v>23</v>
      </c>
      <c r="O2864" s="3">
        <v>-1.18</v>
      </c>
      <c r="P2864" s="3">
        <v>2.94</v>
      </c>
      <c r="Q2864" s="3">
        <v>0.96</v>
      </c>
      <c r="R2864" s="5" t="s">
        <v>1583</v>
      </c>
      <c r="S2864" s="5" t="s">
        <v>2733</v>
      </c>
      <c r="T2864" s="5" t="str">
        <f t="shared" si="265"/>
        <v>Mark Packer</v>
      </c>
      <c r="U2864" t="s">
        <v>855</v>
      </c>
      <c r="V2864" s="5" t="s">
        <v>27</v>
      </c>
      <c r="W2864" s="5" t="s">
        <v>28</v>
      </c>
      <c r="X2864" s="5" t="s">
        <v>124</v>
      </c>
      <c r="Y2864" s="5" t="s">
        <v>811</v>
      </c>
      <c r="Z2864" s="5" t="s">
        <v>84</v>
      </c>
      <c r="AA2864" s="4">
        <v>0.57999999999999996</v>
      </c>
      <c r="AB2864" s="1">
        <v>40023</v>
      </c>
      <c r="AC2864" s="1">
        <v>28098</v>
      </c>
      <c r="AD2864">
        <f t="shared" si="266"/>
        <v>2</v>
      </c>
      <c r="AE2864">
        <f t="shared" ca="1" si="267"/>
        <v>47</v>
      </c>
      <c r="AF2864" t="str">
        <f t="shared" ca="1" si="268"/>
        <v>18-64</v>
      </c>
      <c r="AG2864" s="3">
        <f t="shared" si="269"/>
        <v>0.12573058064516129</v>
      </c>
      <c r="AH2864" t="str">
        <f>_xlfn.IFNA(VLOOKUP(Sales_Transactions[[#This Row],[Order ID]],Returned_Items[#All],2,FALSE),"Not Returned")</f>
        <v>Not Returned</v>
      </c>
    </row>
    <row r="2865" spans="1:34" x14ac:dyDescent="0.25">
      <c r="A2865">
        <v>21574</v>
      </c>
      <c r="C2865" t="s">
        <v>2734</v>
      </c>
      <c r="D2865" s="2" t="str">
        <f>TEXT(MID(Sales_Transactions[[#This Row],[Order Date]],2,5),"d/m/yyy")</f>
        <v>15/1/2010</v>
      </c>
      <c r="E2865" s="2" t="str">
        <f>TEXT(MID(Sales_Transactions[[#This Row],[Order Date]],2,5),"d")</f>
        <v>15</v>
      </c>
      <c r="F2865" s="2" t="str">
        <f>TEXT(MID(Sales_Transactions[[#This Row],[Order Date]],2,5),"m")</f>
        <v>1</v>
      </c>
      <c r="G2865" s="2" t="str">
        <f>TEXT(MID(Sales_Transactions[[#This Row],[Order Date]],2,5),"yyy")</f>
        <v>2010</v>
      </c>
      <c r="H2865" s="2" t="str">
        <f>TEXT(MID(Sales_Transactions[[#This Row],[Order Date]],2,5),"yyy/m")</f>
        <v>2010/1</v>
      </c>
      <c r="I2865" t="s">
        <v>101</v>
      </c>
      <c r="J2865">
        <f t="shared" si="264"/>
        <v>1</v>
      </c>
      <c r="K2865" s="2">
        <v>33</v>
      </c>
      <c r="L2865" s="3">
        <v>77.55</v>
      </c>
      <c r="M2865" s="4">
        <v>0</v>
      </c>
      <c r="N2865" s="5" t="s">
        <v>23</v>
      </c>
      <c r="O2865" s="3">
        <v>-37.200000000000003</v>
      </c>
      <c r="P2865" s="3">
        <v>2.12</v>
      </c>
      <c r="Q2865" s="3">
        <v>1.99</v>
      </c>
      <c r="R2865" s="5" t="s">
        <v>2623</v>
      </c>
      <c r="S2865" s="5" t="s">
        <v>2624</v>
      </c>
      <c r="T2865" s="5" t="str">
        <f t="shared" si="265"/>
        <v>Eric Barreto</v>
      </c>
      <c r="U2865" t="s">
        <v>855</v>
      </c>
      <c r="V2865" s="5" t="s">
        <v>27</v>
      </c>
      <c r="W2865" s="5" t="s">
        <v>48</v>
      </c>
      <c r="X2865" s="5" t="s">
        <v>87</v>
      </c>
      <c r="Y2865" s="5" t="s">
        <v>2204</v>
      </c>
      <c r="Z2865" s="5" t="s">
        <v>60</v>
      </c>
      <c r="AA2865" s="4">
        <v>0.55000000000000004</v>
      </c>
      <c r="AB2865" s="1">
        <v>40194</v>
      </c>
      <c r="AC2865" s="1">
        <v>27778</v>
      </c>
      <c r="AD2865">
        <f t="shared" si="266"/>
        <v>1</v>
      </c>
      <c r="AE2865">
        <f t="shared" ca="1" si="267"/>
        <v>48</v>
      </c>
      <c r="AF2865" t="str">
        <f t="shared" ca="1" si="268"/>
        <v>18-64</v>
      </c>
      <c r="AG2865" s="3">
        <f t="shared" si="269"/>
        <v>0.12454545454545456</v>
      </c>
      <c r="AH2865" t="str">
        <f>_xlfn.IFNA(VLOOKUP(Sales_Transactions[[#This Row],[Order ID]],Returned_Items[#All],2,FALSE),"Not Returned")</f>
        <v>Not Returned</v>
      </c>
    </row>
    <row r="2866" spans="1:34" x14ac:dyDescent="0.25">
      <c r="A2866">
        <v>22242</v>
      </c>
      <c r="C2866" t="s">
        <v>2722</v>
      </c>
      <c r="D2866" s="2" t="str">
        <f>TEXT(MID(Sales_Transactions[[#This Row],[Order Date]],2,5),"d/m/yyy")</f>
        <v>15/6/2009</v>
      </c>
      <c r="E2866" s="2" t="str">
        <f>TEXT(MID(Sales_Transactions[[#This Row],[Order Date]],2,5),"d")</f>
        <v>15</v>
      </c>
      <c r="F2866" s="2" t="str">
        <f>TEXT(MID(Sales_Transactions[[#This Row],[Order Date]],2,5),"m")</f>
        <v>6</v>
      </c>
      <c r="G2866" s="2" t="str">
        <f>TEXT(MID(Sales_Transactions[[#This Row],[Order Date]],2,5),"yyy")</f>
        <v>2009</v>
      </c>
      <c r="H2866" s="2" t="str">
        <f>TEXT(MID(Sales_Transactions[[#This Row],[Order Date]],2,5),"yyy/m")</f>
        <v>2009/6</v>
      </c>
      <c r="I2866" t="s">
        <v>52</v>
      </c>
      <c r="J2866">
        <f t="shared" si="264"/>
        <v>1</v>
      </c>
      <c r="K2866" s="2">
        <v>50</v>
      </c>
      <c r="L2866" s="3">
        <v>329.91</v>
      </c>
      <c r="M2866" s="4">
        <v>0.04</v>
      </c>
      <c r="N2866" s="5" t="s">
        <v>23</v>
      </c>
      <c r="O2866" s="3">
        <v>-279.93</v>
      </c>
      <c r="P2866" s="3">
        <v>6.48</v>
      </c>
      <c r="Q2866" s="3">
        <v>9.5399999999999991</v>
      </c>
      <c r="R2866" s="5" t="s">
        <v>2481</v>
      </c>
      <c r="S2866" s="5" t="s">
        <v>2482</v>
      </c>
      <c r="T2866" s="5" t="str">
        <f t="shared" si="265"/>
        <v>Noel Staavos</v>
      </c>
      <c r="U2866" t="s">
        <v>855</v>
      </c>
      <c r="V2866" s="5" t="s">
        <v>74</v>
      </c>
      <c r="W2866" s="5" t="s">
        <v>28</v>
      </c>
      <c r="X2866" s="5" t="s">
        <v>75</v>
      </c>
      <c r="Y2866" s="5" t="s">
        <v>864</v>
      </c>
      <c r="Z2866" s="5" t="s">
        <v>43</v>
      </c>
      <c r="AA2866" s="4">
        <v>0.37</v>
      </c>
      <c r="AB2866" s="1">
        <v>39981</v>
      </c>
      <c r="AC2866" s="1">
        <v>28055</v>
      </c>
      <c r="AD2866">
        <f t="shared" si="266"/>
        <v>2</v>
      </c>
      <c r="AE2866">
        <f t="shared" ca="1" si="267"/>
        <v>47</v>
      </c>
      <c r="AF2866" t="str">
        <f t="shared" ca="1" si="268"/>
        <v>18-64</v>
      </c>
      <c r="AG2866" s="3">
        <f t="shared" si="269"/>
        <v>0.32034815999999999</v>
      </c>
      <c r="AH2866" t="str">
        <f>_xlfn.IFNA(VLOOKUP(Sales_Transactions[[#This Row],[Order ID]],Returned_Items[#All],2,FALSE),"Not Returned")</f>
        <v>Not Returned</v>
      </c>
    </row>
    <row r="2867" spans="1:34" x14ac:dyDescent="0.25">
      <c r="A2867">
        <v>23078</v>
      </c>
      <c r="C2867" t="s">
        <v>995</v>
      </c>
      <c r="D2867" s="2" t="str">
        <f>TEXT(MID(Sales_Transactions[[#This Row],[Order Date]],2,5),"d/m/yyy")</f>
        <v>15/9/2011</v>
      </c>
      <c r="E2867" s="2" t="str">
        <f>TEXT(MID(Sales_Transactions[[#This Row],[Order Date]],2,5),"d")</f>
        <v>15</v>
      </c>
      <c r="F2867" s="2" t="str">
        <f>TEXT(MID(Sales_Transactions[[#This Row],[Order Date]],2,5),"m")</f>
        <v>9</v>
      </c>
      <c r="G2867" s="2" t="str">
        <f>TEXT(MID(Sales_Transactions[[#This Row],[Order Date]],2,5),"yyy")</f>
        <v>2011</v>
      </c>
      <c r="H2867" s="2" t="str">
        <f>TEXT(MID(Sales_Transactions[[#This Row],[Order Date]],2,5),"yyy/m")</f>
        <v>2011/9</v>
      </c>
      <c r="I2867" t="s">
        <v>78</v>
      </c>
      <c r="J2867">
        <f t="shared" si="264"/>
        <v>3</v>
      </c>
      <c r="K2867" s="2">
        <v>8</v>
      </c>
      <c r="L2867" s="3">
        <v>342.27</v>
      </c>
      <c r="M2867" s="4">
        <v>0.09</v>
      </c>
      <c r="N2867" s="5" t="s">
        <v>23</v>
      </c>
      <c r="O2867" s="3">
        <v>-17.68</v>
      </c>
      <c r="P2867" s="3">
        <v>40.99</v>
      </c>
      <c r="Q2867" s="3">
        <v>19.989999999999998</v>
      </c>
      <c r="R2867" s="5" t="s">
        <v>2638</v>
      </c>
      <c r="S2867" s="5" t="s">
        <v>2639</v>
      </c>
      <c r="T2867" s="5" t="str">
        <f t="shared" si="265"/>
        <v>Jay Fine</v>
      </c>
      <c r="U2867" t="s">
        <v>855</v>
      </c>
      <c r="V2867" s="5" t="s">
        <v>37</v>
      </c>
      <c r="W2867" s="5" t="s">
        <v>28</v>
      </c>
      <c r="X2867" s="5" t="s">
        <v>75</v>
      </c>
      <c r="Y2867" s="5" t="s">
        <v>141</v>
      </c>
      <c r="Z2867" s="5" t="s">
        <v>43</v>
      </c>
      <c r="AA2867" s="4">
        <v>0.36</v>
      </c>
      <c r="AB2867" s="1">
        <v>40803</v>
      </c>
      <c r="AC2867" s="1">
        <v>27934</v>
      </c>
      <c r="AD2867">
        <f t="shared" si="266"/>
        <v>2</v>
      </c>
      <c r="AE2867">
        <f t="shared" ca="1" si="267"/>
        <v>48</v>
      </c>
      <c r="AF2867" t="str">
        <f t="shared" ca="1" si="268"/>
        <v>18-64</v>
      </c>
      <c r="AG2867" s="3">
        <f t="shared" si="269"/>
        <v>7.6178886250000009</v>
      </c>
      <c r="AH2867" t="str">
        <f>_xlfn.IFNA(VLOOKUP(Sales_Transactions[[#This Row],[Order ID]],Returned_Items[#All],2,FALSE),"Not Returned")</f>
        <v>Not Returned</v>
      </c>
    </row>
    <row r="2868" spans="1:34" x14ac:dyDescent="0.25">
      <c r="A2868">
        <v>23271</v>
      </c>
      <c r="C2868" t="s">
        <v>2735</v>
      </c>
      <c r="D2868" s="2" t="str">
        <f>TEXT(MID(Sales_Transactions[[#This Row],[Order Date]],2,5),"d/m/yyy")</f>
        <v>3/11/2010</v>
      </c>
      <c r="E2868" s="2" t="str">
        <f>TEXT(MID(Sales_Transactions[[#This Row],[Order Date]],2,5),"d")</f>
        <v>3</v>
      </c>
      <c r="F2868" s="2" t="str">
        <f>TEXT(MID(Sales_Transactions[[#This Row],[Order Date]],2,5),"m")</f>
        <v>11</v>
      </c>
      <c r="G2868" s="2" t="str">
        <f>TEXT(MID(Sales_Transactions[[#This Row],[Order Date]],2,5),"yyy")</f>
        <v>2010</v>
      </c>
      <c r="H2868" s="2" t="str">
        <f>TEXT(MID(Sales_Transactions[[#This Row],[Order Date]],2,5),"yyy/m")</f>
        <v>2010/11</v>
      </c>
      <c r="I2868" t="s">
        <v>33</v>
      </c>
      <c r="J2868">
        <f t="shared" si="264"/>
        <v>4</v>
      </c>
      <c r="K2868" s="2">
        <v>1</v>
      </c>
      <c r="L2868" s="3">
        <v>794.58</v>
      </c>
      <c r="M2868" s="4">
        <v>0.09</v>
      </c>
      <c r="N2868" s="5" t="s">
        <v>34</v>
      </c>
      <c r="O2868" s="3">
        <v>-1748.34</v>
      </c>
      <c r="P2868" s="3">
        <v>808.49</v>
      </c>
      <c r="Q2868" s="3">
        <v>55.3</v>
      </c>
      <c r="R2868" s="5" t="s">
        <v>206</v>
      </c>
      <c r="S2868" s="5" t="s">
        <v>2261</v>
      </c>
      <c r="T2868" s="5" t="str">
        <f t="shared" si="265"/>
        <v>Ann Blume</v>
      </c>
      <c r="U2868" t="s">
        <v>855</v>
      </c>
      <c r="V2868" s="5" t="s">
        <v>27</v>
      </c>
      <c r="W2868" s="5" t="s">
        <v>48</v>
      </c>
      <c r="X2868" s="5" t="s">
        <v>324</v>
      </c>
      <c r="Y2868" s="5" t="s">
        <v>2736</v>
      </c>
      <c r="Z2868" s="5" t="s">
        <v>40</v>
      </c>
      <c r="AA2868" s="4">
        <v>0.4</v>
      </c>
      <c r="AB2868" s="1">
        <v>40486</v>
      </c>
      <c r="AC2868" s="1">
        <v>27988</v>
      </c>
      <c r="AD2868">
        <f t="shared" si="266"/>
        <v>1</v>
      </c>
      <c r="AE2868">
        <f t="shared" ca="1" si="267"/>
        <v>47</v>
      </c>
      <c r="AF2868" t="str">
        <f t="shared" ca="1" si="268"/>
        <v>18-64</v>
      </c>
      <c r="AG2868" s="3">
        <f t="shared" si="269"/>
        <v>863.06235900000001</v>
      </c>
      <c r="AH2868" t="str">
        <f>_xlfn.IFNA(VLOOKUP(Sales_Transactions[[#This Row],[Order ID]],Returned_Items[#All],2,FALSE),"Not Returned")</f>
        <v>Not Returned</v>
      </c>
    </row>
    <row r="2869" spans="1:34" x14ac:dyDescent="0.25">
      <c r="A2869">
        <v>23428</v>
      </c>
      <c r="C2869" t="s">
        <v>1805</v>
      </c>
      <c r="D2869" s="2" t="str">
        <f>TEXT(MID(Sales_Transactions[[#This Row],[Order Date]],2,5),"d/m/yyy")</f>
        <v>28/10/2012</v>
      </c>
      <c r="E2869" s="2" t="str">
        <f>TEXT(MID(Sales_Transactions[[#This Row],[Order Date]],2,5),"d")</f>
        <v>28</v>
      </c>
      <c r="F2869" s="2" t="str">
        <f>TEXT(MID(Sales_Transactions[[#This Row],[Order Date]],2,5),"m")</f>
        <v>10</v>
      </c>
      <c r="G2869" s="2" t="str">
        <f>TEXT(MID(Sales_Transactions[[#This Row],[Order Date]],2,5),"yyy")</f>
        <v>2012</v>
      </c>
      <c r="H2869" s="2" t="str">
        <f>TEXT(MID(Sales_Transactions[[#This Row],[Order Date]],2,5),"yyy/m")</f>
        <v>2012/10</v>
      </c>
      <c r="I2869" t="s">
        <v>33</v>
      </c>
      <c r="J2869">
        <f t="shared" si="264"/>
        <v>4</v>
      </c>
      <c r="K2869" s="2">
        <v>41</v>
      </c>
      <c r="L2869" s="3">
        <v>980.95</v>
      </c>
      <c r="M2869" s="4">
        <v>0.02</v>
      </c>
      <c r="N2869" s="5" t="s">
        <v>23</v>
      </c>
      <c r="O2869" s="3">
        <v>234.68</v>
      </c>
      <c r="P2869" s="3">
        <v>22.84</v>
      </c>
      <c r="Q2869" s="3">
        <v>8.18</v>
      </c>
      <c r="R2869" s="5" t="s">
        <v>143</v>
      </c>
      <c r="S2869" s="5" t="s">
        <v>2737</v>
      </c>
      <c r="T2869" s="5" t="str">
        <f t="shared" si="265"/>
        <v>Alan Shonely</v>
      </c>
      <c r="U2869" t="s">
        <v>855</v>
      </c>
      <c r="V2869" s="5" t="s">
        <v>27</v>
      </c>
      <c r="W2869" s="5" t="s">
        <v>28</v>
      </c>
      <c r="X2869" s="5" t="s">
        <v>75</v>
      </c>
      <c r="Y2869" s="5" t="s">
        <v>2738</v>
      </c>
      <c r="Z2869" s="5" t="s">
        <v>43</v>
      </c>
      <c r="AA2869" s="4">
        <v>0.39</v>
      </c>
      <c r="AB2869" s="1">
        <v>41212</v>
      </c>
      <c r="AC2869" s="1">
        <v>27298</v>
      </c>
      <c r="AD2869">
        <f t="shared" si="266"/>
        <v>2</v>
      </c>
      <c r="AE2869">
        <f t="shared" ca="1" si="267"/>
        <v>49</v>
      </c>
      <c r="AF2869" t="str">
        <f t="shared" ca="1" si="268"/>
        <v>18-64</v>
      </c>
      <c r="AG2869" s="3">
        <f t="shared" si="269"/>
        <v>0.75647395121951222</v>
      </c>
      <c r="AH2869" t="str">
        <f>_xlfn.IFNA(VLOOKUP(Sales_Transactions[[#This Row],[Order ID]],Returned_Items[#All],2,FALSE),"Not Returned")</f>
        <v>Not Returned</v>
      </c>
    </row>
    <row r="2870" spans="1:34" x14ac:dyDescent="0.25">
      <c r="A2870">
        <v>23619</v>
      </c>
      <c r="C2870" t="s">
        <v>734</v>
      </c>
      <c r="D2870" s="2" t="str">
        <f>TEXT(MID(Sales_Transactions[[#This Row],[Order Date]],2,5),"d/m/yyy")</f>
        <v>21/12/2012</v>
      </c>
      <c r="E2870" s="2" t="str">
        <f>TEXT(MID(Sales_Transactions[[#This Row],[Order Date]],2,5),"d")</f>
        <v>21</v>
      </c>
      <c r="F2870" s="2" t="str">
        <f>TEXT(MID(Sales_Transactions[[#This Row],[Order Date]],2,5),"m")</f>
        <v>12</v>
      </c>
      <c r="G2870" s="2" t="str">
        <f>TEXT(MID(Sales_Transactions[[#This Row],[Order Date]],2,5),"yyy")</f>
        <v>2012</v>
      </c>
      <c r="H2870" s="2" t="str">
        <f>TEXT(MID(Sales_Transactions[[#This Row],[Order Date]],2,5),"yyy/m")</f>
        <v>2012/12</v>
      </c>
      <c r="I2870" t="s">
        <v>78</v>
      </c>
      <c r="J2870">
        <f t="shared" si="264"/>
        <v>3</v>
      </c>
      <c r="K2870" s="2">
        <v>45</v>
      </c>
      <c r="L2870" s="3">
        <v>285.91000000000003</v>
      </c>
      <c r="M2870" s="4">
        <v>0.02</v>
      </c>
      <c r="N2870" s="5" t="s">
        <v>23</v>
      </c>
      <c r="O2870" s="3">
        <v>-104.99</v>
      </c>
      <c r="P2870" s="3">
        <v>6.24</v>
      </c>
      <c r="Q2870" s="3">
        <v>5.22</v>
      </c>
      <c r="R2870" s="5" t="s">
        <v>2636</v>
      </c>
      <c r="S2870" s="5" t="s">
        <v>249</v>
      </c>
      <c r="T2870" s="5" t="str">
        <f t="shared" si="265"/>
        <v>Nora Paige</v>
      </c>
      <c r="U2870" t="s">
        <v>855</v>
      </c>
      <c r="V2870" s="5" t="s">
        <v>27</v>
      </c>
      <c r="W2870" s="5" t="s">
        <v>57</v>
      </c>
      <c r="X2870" s="5" t="s">
        <v>58</v>
      </c>
      <c r="Y2870" s="5" t="s">
        <v>2019</v>
      </c>
      <c r="Z2870" s="5" t="s">
        <v>43</v>
      </c>
      <c r="AA2870" s="4">
        <v>0.6</v>
      </c>
      <c r="AB2870" s="1">
        <v>41266</v>
      </c>
      <c r="AC2870" s="1">
        <v>27223</v>
      </c>
      <c r="AD2870">
        <f t="shared" si="266"/>
        <v>2</v>
      </c>
      <c r="AE2870">
        <f t="shared" ca="1" si="267"/>
        <v>50</v>
      </c>
      <c r="AF2870" t="str">
        <f t="shared" ca="1" si="268"/>
        <v>18-64</v>
      </c>
      <c r="AG2870" s="3">
        <f t="shared" si="269"/>
        <v>0.25463893333333332</v>
      </c>
      <c r="AH2870" t="str">
        <f>_xlfn.IFNA(VLOOKUP(Sales_Transactions[[#This Row],[Order ID]],Returned_Items[#All],2,FALSE),"Not Returned")</f>
        <v>Returned</v>
      </c>
    </row>
    <row r="2871" spans="1:34" x14ac:dyDescent="0.25">
      <c r="A2871">
        <v>23619</v>
      </c>
      <c r="C2871" t="s">
        <v>734</v>
      </c>
      <c r="D2871" s="2" t="str">
        <f>TEXT(MID(Sales_Transactions[[#This Row],[Order Date]],2,5),"d/m/yyy")</f>
        <v>21/12/2012</v>
      </c>
      <c r="E2871" s="2" t="str">
        <f>TEXT(MID(Sales_Transactions[[#This Row],[Order Date]],2,5),"d")</f>
        <v>21</v>
      </c>
      <c r="F2871" s="2" t="str">
        <f>TEXT(MID(Sales_Transactions[[#This Row],[Order Date]],2,5),"m")</f>
        <v>12</v>
      </c>
      <c r="G2871" s="2" t="str">
        <f>TEXT(MID(Sales_Transactions[[#This Row],[Order Date]],2,5),"yyy")</f>
        <v>2012</v>
      </c>
      <c r="H2871" s="2" t="str">
        <f>TEXT(MID(Sales_Transactions[[#This Row],[Order Date]],2,5),"yyy/m")</f>
        <v>2012/12</v>
      </c>
      <c r="I2871" t="s">
        <v>78</v>
      </c>
      <c r="J2871">
        <f t="shared" si="264"/>
        <v>3</v>
      </c>
      <c r="K2871" s="2">
        <v>48</v>
      </c>
      <c r="L2871" s="3">
        <v>2611.8035</v>
      </c>
      <c r="M2871" s="4">
        <v>0.06</v>
      </c>
      <c r="N2871" s="5" t="s">
        <v>23</v>
      </c>
      <c r="O2871" s="3">
        <v>644.80999999999995</v>
      </c>
      <c r="P2871" s="3">
        <v>65.989999999999995</v>
      </c>
      <c r="Q2871" s="3">
        <v>5.92</v>
      </c>
      <c r="R2871" s="5" t="s">
        <v>2636</v>
      </c>
      <c r="S2871" s="5" t="s">
        <v>249</v>
      </c>
      <c r="T2871" s="5" t="str">
        <f t="shared" si="265"/>
        <v>Nora Paige</v>
      </c>
      <c r="U2871" t="s">
        <v>855</v>
      </c>
      <c r="V2871" s="5" t="s">
        <v>27</v>
      </c>
      <c r="W2871" s="5" t="s">
        <v>48</v>
      </c>
      <c r="X2871" s="5" t="s">
        <v>49</v>
      </c>
      <c r="Y2871" s="5" t="s">
        <v>583</v>
      </c>
      <c r="Z2871" s="5" t="s">
        <v>43</v>
      </c>
      <c r="AA2871" s="4">
        <v>0.55000000000000004</v>
      </c>
      <c r="AB2871" s="1">
        <v>41267</v>
      </c>
      <c r="AC2871" s="1">
        <v>26704</v>
      </c>
      <c r="AD2871">
        <f t="shared" si="266"/>
        <v>3</v>
      </c>
      <c r="AE2871">
        <f t="shared" ca="1" si="267"/>
        <v>51</v>
      </c>
      <c r="AF2871" t="str">
        <f t="shared" ca="1" si="268"/>
        <v>18-64</v>
      </c>
      <c r="AG2871" s="3">
        <f t="shared" si="269"/>
        <v>1.497300125</v>
      </c>
      <c r="AH2871" t="str">
        <f>_xlfn.IFNA(VLOOKUP(Sales_Transactions[[#This Row],[Order ID]],Returned_Items[#All],2,FALSE),"Not Returned")</f>
        <v>Returned</v>
      </c>
    </row>
    <row r="2872" spans="1:34" x14ac:dyDescent="0.25">
      <c r="A2872">
        <v>24067</v>
      </c>
      <c r="C2872" t="s">
        <v>1019</v>
      </c>
      <c r="D2872" s="2" t="str">
        <f>TEXT(MID(Sales_Transactions[[#This Row],[Order Date]],2,5),"d/m/yyy")</f>
        <v>22/8/2012</v>
      </c>
      <c r="E2872" s="2" t="str">
        <f>TEXT(MID(Sales_Transactions[[#This Row],[Order Date]],2,5),"d")</f>
        <v>22</v>
      </c>
      <c r="F2872" s="2" t="str">
        <f>TEXT(MID(Sales_Transactions[[#This Row],[Order Date]],2,5),"m")</f>
        <v>8</v>
      </c>
      <c r="G2872" s="2" t="str">
        <f>TEXT(MID(Sales_Transactions[[#This Row],[Order Date]],2,5),"yyy")</f>
        <v>2012</v>
      </c>
      <c r="H2872" s="2" t="str">
        <f>TEXT(MID(Sales_Transactions[[#This Row],[Order Date]],2,5),"yyy/m")</f>
        <v>2012/8</v>
      </c>
      <c r="I2872" t="s">
        <v>33</v>
      </c>
      <c r="J2872">
        <f t="shared" si="264"/>
        <v>4</v>
      </c>
      <c r="K2872" s="2">
        <v>30</v>
      </c>
      <c r="L2872" s="3">
        <v>128.25</v>
      </c>
      <c r="M2872" s="4">
        <v>7.0000000000000007E-2</v>
      </c>
      <c r="N2872" s="5" t="s">
        <v>67</v>
      </c>
      <c r="O2872" s="3">
        <v>-95.31</v>
      </c>
      <c r="P2872" s="3">
        <v>3.98</v>
      </c>
      <c r="Q2872" s="3">
        <v>5.26</v>
      </c>
      <c r="R2872" s="5" t="s">
        <v>198</v>
      </c>
      <c r="S2872" s="5" t="s">
        <v>1011</v>
      </c>
      <c r="T2872" s="5" t="str">
        <f t="shared" si="265"/>
        <v>Frank Atkinson</v>
      </c>
      <c r="U2872" t="s">
        <v>855</v>
      </c>
      <c r="V2872" s="5" t="s">
        <v>47</v>
      </c>
      <c r="W2872" s="5" t="s">
        <v>28</v>
      </c>
      <c r="X2872" s="5" t="s">
        <v>41</v>
      </c>
      <c r="Y2872" s="5" t="s">
        <v>2406</v>
      </c>
      <c r="Z2872" s="5" t="s">
        <v>43</v>
      </c>
      <c r="AA2872" s="4">
        <v>0.38</v>
      </c>
      <c r="AB2872" s="1">
        <v>41145</v>
      </c>
      <c r="AC2872" s="1">
        <v>26866</v>
      </c>
      <c r="AD2872">
        <f t="shared" si="266"/>
        <v>2</v>
      </c>
      <c r="AE2872">
        <f t="shared" ca="1" si="267"/>
        <v>51</v>
      </c>
      <c r="AF2872" t="str">
        <f t="shared" ca="1" si="268"/>
        <v>18-64</v>
      </c>
      <c r="AG2872" s="3">
        <f t="shared" si="269"/>
        <v>0.3079071333333333</v>
      </c>
      <c r="AH2872" t="str">
        <f>_xlfn.IFNA(VLOOKUP(Sales_Transactions[[#This Row],[Order ID]],Returned_Items[#All],2,FALSE),"Not Returned")</f>
        <v>Not Returned</v>
      </c>
    </row>
    <row r="2873" spans="1:34" x14ac:dyDescent="0.25">
      <c r="A2873">
        <v>25092</v>
      </c>
      <c r="C2873" t="s">
        <v>2739</v>
      </c>
      <c r="D2873" s="2" t="str">
        <f>TEXT(MID(Sales_Transactions[[#This Row],[Order Date]],2,5),"d/m/yyy")</f>
        <v>1/12/2010</v>
      </c>
      <c r="E2873" s="2" t="str">
        <f>TEXT(MID(Sales_Transactions[[#This Row],[Order Date]],2,5),"d")</f>
        <v>1</v>
      </c>
      <c r="F2873" s="2" t="str">
        <f>TEXT(MID(Sales_Transactions[[#This Row],[Order Date]],2,5),"m")</f>
        <v>12</v>
      </c>
      <c r="G2873" s="2" t="str">
        <f>TEXT(MID(Sales_Transactions[[#This Row],[Order Date]],2,5),"yyy")</f>
        <v>2010</v>
      </c>
      <c r="H2873" s="2" t="str">
        <f>TEXT(MID(Sales_Transactions[[#This Row],[Order Date]],2,5),"yyy/m")</f>
        <v>2010/12</v>
      </c>
      <c r="I2873" t="s">
        <v>33</v>
      </c>
      <c r="J2873">
        <f t="shared" si="264"/>
        <v>4</v>
      </c>
      <c r="K2873" s="2">
        <v>6</v>
      </c>
      <c r="L2873" s="3">
        <v>141.27000000000001</v>
      </c>
      <c r="M2873" s="4">
        <v>0.08</v>
      </c>
      <c r="N2873" s="5" t="s">
        <v>67</v>
      </c>
      <c r="O2873" s="3">
        <v>28.14</v>
      </c>
      <c r="P2873" s="3">
        <v>21.38</v>
      </c>
      <c r="Q2873" s="3">
        <v>2.99</v>
      </c>
      <c r="R2873" s="5" t="s">
        <v>1978</v>
      </c>
      <c r="S2873" s="5" t="s">
        <v>2740</v>
      </c>
      <c r="T2873" s="5" t="str">
        <f t="shared" si="265"/>
        <v>Katrina Willman</v>
      </c>
      <c r="U2873" t="s">
        <v>855</v>
      </c>
      <c r="V2873" s="5" t="s">
        <v>37</v>
      </c>
      <c r="W2873" s="5" t="s">
        <v>28</v>
      </c>
      <c r="X2873" s="5" t="s">
        <v>41</v>
      </c>
      <c r="Y2873" s="5" t="s">
        <v>2741</v>
      </c>
      <c r="Z2873" s="5" t="s">
        <v>43</v>
      </c>
      <c r="AA2873" s="4">
        <v>0.37</v>
      </c>
      <c r="AB2873" s="1">
        <v>40515</v>
      </c>
      <c r="AC2873" s="1">
        <v>26939</v>
      </c>
      <c r="AD2873">
        <f t="shared" si="266"/>
        <v>2</v>
      </c>
      <c r="AE2873">
        <f t="shared" ca="1" si="267"/>
        <v>50</v>
      </c>
      <c r="AF2873" t="str">
        <f t="shared" ca="1" si="268"/>
        <v>18-64</v>
      </c>
      <c r="AG2873" s="3">
        <f t="shared" si="269"/>
        <v>4.0588160000000002</v>
      </c>
      <c r="AH2873" t="str">
        <f>_xlfn.IFNA(VLOOKUP(Sales_Transactions[[#This Row],[Order ID]],Returned_Items[#All],2,FALSE),"Not Returned")</f>
        <v>Not Returned</v>
      </c>
    </row>
    <row r="2874" spans="1:34" x14ac:dyDescent="0.25">
      <c r="A2874">
        <v>25092</v>
      </c>
      <c r="C2874" t="s">
        <v>2739</v>
      </c>
      <c r="D2874" s="2" t="str">
        <f>TEXT(MID(Sales_Transactions[[#This Row],[Order Date]],2,5),"d/m/yyy")</f>
        <v>1/12/2010</v>
      </c>
      <c r="E2874" s="2" t="str">
        <f>TEXT(MID(Sales_Transactions[[#This Row],[Order Date]],2,5),"d")</f>
        <v>1</v>
      </c>
      <c r="F2874" s="2" t="str">
        <f>TEXT(MID(Sales_Transactions[[#This Row],[Order Date]],2,5),"m")</f>
        <v>12</v>
      </c>
      <c r="G2874" s="2" t="str">
        <f>TEXT(MID(Sales_Transactions[[#This Row],[Order Date]],2,5),"yyy")</f>
        <v>2010</v>
      </c>
      <c r="H2874" s="2" t="str">
        <f>TEXT(MID(Sales_Transactions[[#This Row],[Order Date]],2,5),"yyy/m")</f>
        <v>2010/12</v>
      </c>
      <c r="I2874" t="s">
        <v>33</v>
      </c>
      <c r="J2874">
        <f t="shared" si="264"/>
        <v>4</v>
      </c>
      <c r="K2874" s="2">
        <v>9</v>
      </c>
      <c r="L2874" s="3">
        <v>16.02</v>
      </c>
      <c r="M2874" s="4">
        <v>0.09</v>
      </c>
      <c r="N2874" s="5" t="s">
        <v>23</v>
      </c>
      <c r="O2874" s="3">
        <v>-2.82</v>
      </c>
      <c r="P2874" s="3">
        <v>1.81</v>
      </c>
      <c r="Q2874" s="3">
        <v>0.75</v>
      </c>
      <c r="R2874" s="5" t="s">
        <v>1978</v>
      </c>
      <c r="S2874" s="5" t="s">
        <v>2740</v>
      </c>
      <c r="T2874" s="5" t="str">
        <f t="shared" si="265"/>
        <v>Katrina Willman</v>
      </c>
      <c r="U2874" t="s">
        <v>855</v>
      </c>
      <c r="V2874" s="5" t="s">
        <v>37</v>
      </c>
      <c r="W2874" s="5" t="s">
        <v>28</v>
      </c>
      <c r="X2874" s="5" t="s">
        <v>82</v>
      </c>
      <c r="Y2874" s="5" t="s">
        <v>629</v>
      </c>
      <c r="Z2874" s="5" t="s">
        <v>84</v>
      </c>
      <c r="AA2874" s="4">
        <v>0.52</v>
      </c>
      <c r="AB2874" s="1">
        <v>40515</v>
      </c>
      <c r="AC2874" s="1">
        <v>26840</v>
      </c>
      <c r="AD2874">
        <f t="shared" si="266"/>
        <v>2</v>
      </c>
      <c r="AE2874">
        <f t="shared" ca="1" si="267"/>
        <v>51</v>
      </c>
      <c r="AF2874" t="str">
        <f t="shared" ca="1" si="268"/>
        <v>18-64</v>
      </c>
      <c r="AG2874" s="3">
        <f t="shared" si="269"/>
        <v>0.28426344444444446</v>
      </c>
      <c r="AH2874" t="str">
        <f>_xlfn.IFNA(VLOOKUP(Sales_Transactions[[#This Row],[Order ID]],Returned_Items[#All],2,FALSE),"Not Returned")</f>
        <v>Not Returned</v>
      </c>
    </row>
    <row r="2875" spans="1:34" x14ac:dyDescent="0.25">
      <c r="A2875">
        <v>25280</v>
      </c>
      <c r="C2875" t="s">
        <v>1010</v>
      </c>
      <c r="D2875" s="2" t="str">
        <f>TEXT(MID(Sales_Transactions[[#This Row],[Order Date]],2,5),"d/m/yyy")</f>
        <v>21/5/2011</v>
      </c>
      <c r="E2875" s="2" t="str">
        <f>TEXT(MID(Sales_Transactions[[#This Row],[Order Date]],2,5),"d")</f>
        <v>21</v>
      </c>
      <c r="F2875" s="2" t="str">
        <f>TEXT(MID(Sales_Transactions[[#This Row],[Order Date]],2,5),"m")</f>
        <v>5</v>
      </c>
      <c r="G2875" s="2" t="str">
        <f>TEXT(MID(Sales_Transactions[[#This Row],[Order Date]],2,5),"yyy")</f>
        <v>2011</v>
      </c>
      <c r="H2875" s="2" t="str">
        <f>TEXT(MID(Sales_Transactions[[#This Row],[Order Date]],2,5),"yyy/m")</f>
        <v>2011/5</v>
      </c>
      <c r="I2875" t="s">
        <v>52</v>
      </c>
      <c r="J2875">
        <f t="shared" si="264"/>
        <v>1</v>
      </c>
      <c r="K2875" s="2">
        <v>47</v>
      </c>
      <c r="L2875" s="3">
        <v>202.64</v>
      </c>
      <c r="M2875" s="4">
        <v>0.03</v>
      </c>
      <c r="N2875" s="5" t="s">
        <v>23</v>
      </c>
      <c r="O2875" s="3">
        <v>28.75</v>
      </c>
      <c r="P2875" s="3">
        <v>4.13</v>
      </c>
      <c r="Q2875" s="3">
        <v>1.17</v>
      </c>
      <c r="R2875" s="5" t="s">
        <v>2705</v>
      </c>
      <c r="S2875" s="5" t="s">
        <v>2706</v>
      </c>
      <c r="T2875" s="5" t="str">
        <f t="shared" si="265"/>
        <v>Stefania Perrino</v>
      </c>
      <c r="U2875" t="s">
        <v>855</v>
      </c>
      <c r="V2875" s="5" t="s">
        <v>47</v>
      </c>
      <c r="W2875" s="5" t="s">
        <v>28</v>
      </c>
      <c r="X2875" s="5" t="s">
        <v>124</v>
      </c>
      <c r="Y2875" s="5" t="s">
        <v>2577</v>
      </c>
      <c r="Z2875" s="5" t="s">
        <v>84</v>
      </c>
      <c r="AA2875" s="4">
        <v>0.56999999999999995</v>
      </c>
      <c r="AB2875" s="1">
        <v>40685</v>
      </c>
      <c r="AC2875" s="1">
        <v>27617</v>
      </c>
      <c r="AD2875">
        <f t="shared" si="266"/>
        <v>1</v>
      </c>
      <c r="AE2875">
        <f t="shared" ca="1" si="267"/>
        <v>48</v>
      </c>
      <c r="AF2875" t="str">
        <f t="shared" ca="1" si="268"/>
        <v>18-64</v>
      </c>
      <c r="AG2875" s="3">
        <f t="shared" si="269"/>
        <v>0.11273959574468084</v>
      </c>
      <c r="AH2875" t="str">
        <f>_xlfn.IFNA(VLOOKUP(Sales_Transactions[[#This Row],[Order ID]],Returned_Items[#All],2,FALSE),"Not Returned")</f>
        <v>Not Returned</v>
      </c>
    </row>
    <row r="2876" spans="1:34" x14ac:dyDescent="0.25">
      <c r="A2876">
        <v>25442</v>
      </c>
      <c r="C2876" t="s">
        <v>1401</v>
      </c>
      <c r="D2876" s="2" t="str">
        <f>TEXT(MID(Sales_Transactions[[#This Row],[Order Date]],2,5),"d/m/yyy")</f>
        <v>5/1/2012</v>
      </c>
      <c r="E2876" s="2" t="str">
        <f>TEXT(MID(Sales_Transactions[[#This Row],[Order Date]],2,5),"d")</f>
        <v>5</v>
      </c>
      <c r="F2876" s="2" t="str">
        <f>TEXT(MID(Sales_Transactions[[#This Row],[Order Date]],2,5),"m")</f>
        <v>1</v>
      </c>
      <c r="G2876" s="2" t="str">
        <f>TEXT(MID(Sales_Transactions[[#This Row],[Order Date]],2,5),"yyy")</f>
        <v>2012</v>
      </c>
      <c r="H2876" s="2" t="str">
        <f>TEXT(MID(Sales_Transactions[[#This Row],[Order Date]],2,5),"yyy/m")</f>
        <v>2012/1</v>
      </c>
      <c r="I2876" t="s">
        <v>33</v>
      </c>
      <c r="J2876">
        <f t="shared" si="264"/>
        <v>4</v>
      </c>
      <c r="K2876" s="2">
        <v>40</v>
      </c>
      <c r="L2876" s="3">
        <v>453.98</v>
      </c>
      <c r="M2876" s="4">
        <v>0.02</v>
      </c>
      <c r="N2876" s="5" t="s">
        <v>23</v>
      </c>
      <c r="O2876" s="3">
        <v>67.599999999999994</v>
      </c>
      <c r="P2876" s="3">
        <v>11.34</v>
      </c>
      <c r="Q2876" s="3">
        <v>5.01</v>
      </c>
      <c r="R2876" s="5" t="s">
        <v>2312</v>
      </c>
      <c r="S2876" s="5" t="s">
        <v>2643</v>
      </c>
      <c r="T2876" s="5" t="str">
        <f t="shared" si="265"/>
        <v>George Zrebassa</v>
      </c>
      <c r="U2876" t="s">
        <v>855</v>
      </c>
      <c r="V2876" s="5" t="s">
        <v>74</v>
      </c>
      <c r="W2876" s="5" t="s">
        <v>28</v>
      </c>
      <c r="X2876" s="5" t="s">
        <v>75</v>
      </c>
      <c r="Y2876" s="5" t="s">
        <v>353</v>
      </c>
      <c r="Z2876" s="5" t="s">
        <v>43</v>
      </c>
      <c r="AA2876" s="4">
        <v>0.36</v>
      </c>
      <c r="AB2876" s="1">
        <v>40915</v>
      </c>
      <c r="AC2876" s="1">
        <v>26994</v>
      </c>
      <c r="AD2876">
        <f t="shared" si="266"/>
        <v>2</v>
      </c>
      <c r="AE2876">
        <f t="shared" ca="1" si="267"/>
        <v>50</v>
      </c>
      <c r="AF2876" t="str">
        <f t="shared" ca="1" si="268"/>
        <v>18-64</v>
      </c>
      <c r="AG2876" s="3">
        <f t="shared" si="269"/>
        <v>0.40869330000000004</v>
      </c>
      <c r="AH2876" t="str">
        <f>_xlfn.IFNA(VLOOKUP(Sales_Transactions[[#This Row],[Order ID]],Returned_Items[#All],2,FALSE),"Not Returned")</f>
        <v>Not Returned</v>
      </c>
    </row>
    <row r="2877" spans="1:34" x14ac:dyDescent="0.25">
      <c r="A2877">
        <v>25666</v>
      </c>
      <c r="C2877" t="s">
        <v>2076</v>
      </c>
      <c r="D2877" s="2" t="str">
        <f>TEXT(MID(Sales_Transactions[[#This Row],[Order Date]],2,5),"d/m/yyy")</f>
        <v>2/9/2012</v>
      </c>
      <c r="E2877" s="2" t="str">
        <f>TEXT(MID(Sales_Transactions[[#This Row],[Order Date]],2,5),"d")</f>
        <v>2</v>
      </c>
      <c r="F2877" s="2" t="str">
        <f>TEXT(MID(Sales_Transactions[[#This Row],[Order Date]],2,5),"m")</f>
        <v>9</v>
      </c>
      <c r="G2877" s="2" t="str">
        <f>TEXT(MID(Sales_Transactions[[#This Row],[Order Date]],2,5),"yyy")</f>
        <v>2012</v>
      </c>
      <c r="H2877" s="2" t="str">
        <f>TEXT(MID(Sales_Transactions[[#This Row],[Order Date]],2,5),"yyy/m")</f>
        <v>2012/9</v>
      </c>
      <c r="I2877" t="s">
        <v>101</v>
      </c>
      <c r="J2877">
        <f t="shared" si="264"/>
        <v>1</v>
      </c>
      <c r="K2877" s="2">
        <v>36</v>
      </c>
      <c r="L2877" s="3">
        <v>5072.34</v>
      </c>
      <c r="M2877" s="4">
        <v>0.06</v>
      </c>
      <c r="N2877" s="5" t="s">
        <v>23</v>
      </c>
      <c r="O2877" s="3">
        <v>369.46</v>
      </c>
      <c r="P2877" s="3">
        <v>140.85</v>
      </c>
      <c r="Q2877" s="3">
        <v>19.989999999999998</v>
      </c>
      <c r="R2877" s="5" t="s">
        <v>327</v>
      </c>
      <c r="S2877" s="5" t="s">
        <v>1882</v>
      </c>
      <c r="T2877" s="5" t="str">
        <f t="shared" si="265"/>
        <v>Hunter Lopez</v>
      </c>
      <c r="U2877" t="s">
        <v>855</v>
      </c>
      <c r="V2877" s="5" t="s">
        <v>37</v>
      </c>
      <c r="W2877" s="5" t="s">
        <v>28</v>
      </c>
      <c r="X2877" s="5" t="s">
        <v>29</v>
      </c>
      <c r="Y2877" s="5" t="s">
        <v>904</v>
      </c>
      <c r="Z2877" s="5" t="s">
        <v>43</v>
      </c>
      <c r="AA2877" s="4">
        <v>0.73</v>
      </c>
      <c r="AB2877" s="1">
        <v>41155</v>
      </c>
      <c r="AC2877" s="1">
        <v>26988</v>
      </c>
      <c r="AD2877">
        <f t="shared" si="266"/>
        <v>1</v>
      </c>
      <c r="AE2877">
        <f t="shared" ca="1" si="267"/>
        <v>50</v>
      </c>
      <c r="AF2877" t="str">
        <f t="shared" ca="1" si="268"/>
        <v>18-64</v>
      </c>
      <c r="AG2877" s="3">
        <f t="shared" si="269"/>
        <v>4.4654302777777781</v>
      </c>
      <c r="AH2877" t="str">
        <f>_xlfn.IFNA(VLOOKUP(Sales_Transactions[[#This Row],[Order ID]],Returned_Items[#All],2,FALSE),"Not Returned")</f>
        <v>Not Returned</v>
      </c>
    </row>
    <row r="2878" spans="1:34" x14ac:dyDescent="0.25">
      <c r="A2878">
        <v>25669</v>
      </c>
      <c r="C2878" t="s">
        <v>1004</v>
      </c>
      <c r="D2878" s="2" t="str">
        <f>TEXT(MID(Sales_Transactions[[#This Row],[Order Date]],2,5),"d/m/yyy")</f>
        <v>16/1/2011</v>
      </c>
      <c r="E2878" s="2" t="str">
        <f>TEXT(MID(Sales_Transactions[[#This Row],[Order Date]],2,5),"d")</f>
        <v>16</v>
      </c>
      <c r="F2878" s="2" t="str">
        <f>TEXT(MID(Sales_Transactions[[#This Row],[Order Date]],2,5),"m")</f>
        <v>1</v>
      </c>
      <c r="G2878" s="2" t="str">
        <f>TEXT(MID(Sales_Transactions[[#This Row],[Order Date]],2,5),"yyy")</f>
        <v>2011</v>
      </c>
      <c r="H2878" s="2" t="str">
        <f>TEXT(MID(Sales_Transactions[[#This Row],[Order Date]],2,5),"yyy/m")</f>
        <v>2011/1</v>
      </c>
      <c r="I2878" t="s">
        <v>101</v>
      </c>
      <c r="J2878">
        <f t="shared" si="264"/>
        <v>1</v>
      </c>
      <c r="K2878" s="2">
        <v>12</v>
      </c>
      <c r="L2878" s="3">
        <v>45.63</v>
      </c>
      <c r="M2878" s="4">
        <v>0.02</v>
      </c>
      <c r="N2878" s="5" t="s">
        <v>23</v>
      </c>
      <c r="O2878" s="3">
        <v>15.42</v>
      </c>
      <c r="P2878" s="3">
        <v>3.69</v>
      </c>
      <c r="Q2878" s="3">
        <v>0.5</v>
      </c>
      <c r="R2878" s="5" t="s">
        <v>206</v>
      </c>
      <c r="S2878" s="5" t="s">
        <v>2261</v>
      </c>
      <c r="T2878" s="5" t="str">
        <f t="shared" si="265"/>
        <v>Ann Blume</v>
      </c>
      <c r="U2878" t="s">
        <v>855</v>
      </c>
      <c r="V2878" s="5" t="s">
        <v>27</v>
      </c>
      <c r="W2878" s="5" t="s">
        <v>28</v>
      </c>
      <c r="X2878" s="5" t="s">
        <v>115</v>
      </c>
      <c r="Y2878" s="5" t="s">
        <v>310</v>
      </c>
      <c r="Z2878" s="5" t="s">
        <v>43</v>
      </c>
      <c r="AA2878" s="4">
        <v>0.38</v>
      </c>
      <c r="AB2878" s="1">
        <v>40559</v>
      </c>
      <c r="AC2878" s="1">
        <v>26887</v>
      </c>
      <c r="AD2878">
        <f t="shared" si="266"/>
        <v>0</v>
      </c>
      <c r="AE2878">
        <f t="shared" ca="1" si="267"/>
        <v>50</v>
      </c>
      <c r="AF2878" t="str">
        <f t="shared" ca="1" si="268"/>
        <v>18-64</v>
      </c>
      <c r="AG2878" s="3">
        <f t="shared" si="269"/>
        <v>0.34910516666666663</v>
      </c>
      <c r="AH2878" t="str">
        <f>_xlfn.IFNA(VLOOKUP(Sales_Transactions[[#This Row],[Order ID]],Returned_Items[#All],2,FALSE),"Not Returned")</f>
        <v>Not Returned</v>
      </c>
    </row>
    <row r="2879" spans="1:34" x14ac:dyDescent="0.25">
      <c r="A2879">
        <v>26276</v>
      </c>
      <c r="C2879" t="s">
        <v>2512</v>
      </c>
      <c r="D2879" s="2" t="str">
        <f>TEXT(MID(Sales_Transactions[[#This Row],[Order Date]],2,5),"d/m/yyy")</f>
        <v>12/9/2010</v>
      </c>
      <c r="E2879" s="2" t="str">
        <f>TEXT(MID(Sales_Transactions[[#This Row],[Order Date]],2,5),"d")</f>
        <v>12</v>
      </c>
      <c r="F2879" s="2" t="str">
        <f>TEXT(MID(Sales_Transactions[[#This Row],[Order Date]],2,5),"m")</f>
        <v>9</v>
      </c>
      <c r="G2879" s="2" t="str">
        <f>TEXT(MID(Sales_Transactions[[#This Row],[Order Date]],2,5),"yyy")</f>
        <v>2010</v>
      </c>
      <c r="H2879" s="2" t="str">
        <f>TEXT(MID(Sales_Transactions[[#This Row],[Order Date]],2,5),"yyy/m")</f>
        <v>2010/9</v>
      </c>
      <c r="I2879" t="s">
        <v>22</v>
      </c>
      <c r="J2879">
        <f t="shared" si="264"/>
        <v>2</v>
      </c>
      <c r="K2879" s="2">
        <v>21</v>
      </c>
      <c r="L2879" s="3">
        <v>3685.38</v>
      </c>
      <c r="M2879" s="4">
        <v>0</v>
      </c>
      <c r="N2879" s="5" t="s">
        <v>67</v>
      </c>
      <c r="O2879" s="3">
        <v>1040.6199999999999</v>
      </c>
      <c r="P2879" s="3">
        <v>170.98</v>
      </c>
      <c r="Q2879" s="3">
        <v>13.99</v>
      </c>
      <c r="R2879" s="5" t="s">
        <v>2013</v>
      </c>
      <c r="S2879" s="5" t="s">
        <v>2444</v>
      </c>
      <c r="T2879" s="5" t="str">
        <f t="shared" si="265"/>
        <v>Janet Martin</v>
      </c>
      <c r="U2879" t="s">
        <v>855</v>
      </c>
      <c r="V2879" s="5" t="s">
        <v>47</v>
      </c>
      <c r="W2879" s="5" t="s">
        <v>57</v>
      </c>
      <c r="X2879" s="5" t="s">
        <v>58</v>
      </c>
      <c r="Y2879" s="5" t="s">
        <v>2742</v>
      </c>
      <c r="Z2879" s="5" t="s">
        <v>56</v>
      </c>
      <c r="AA2879" s="4">
        <v>0.75</v>
      </c>
      <c r="AB2879" s="1">
        <v>40440</v>
      </c>
      <c r="AC2879" s="1">
        <v>26530</v>
      </c>
      <c r="AD2879">
        <f t="shared" si="266"/>
        <v>7</v>
      </c>
      <c r="AE2879">
        <f t="shared" ca="1" si="267"/>
        <v>51</v>
      </c>
      <c r="AF2879" t="str">
        <f t="shared" ca="1" si="268"/>
        <v>18-64</v>
      </c>
      <c r="AG2879" s="3">
        <f t="shared" si="269"/>
        <v>8.8080952380952375</v>
      </c>
      <c r="AH2879" t="str">
        <f>_xlfn.IFNA(VLOOKUP(Sales_Transactions[[#This Row],[Order ID]],Returned_Items[#All],2,FALSE),"Not Returned")</f>
        <v>Not Returned</v>
      </c>
    </row>
    <row r="2880" spans="1:34" x14ac:dyDescent="0.25">
      <c r="A2880">
        <v>26912</v>
      </c>
      <c r="C2880" t="s">
        <v>639</v>
      </c>
      <c r="D2880" s="2" t="str">
        <f>TEXT(MID(Sales_Transactions[[#This Row],[Order Date]],2,5),"d/m/yyy")</f>
        <v>27/4/2012</v>
      </c>
      <c r="E2880" s="2" t="str">
        <f>TEXT(MID(Sales_Transactions[[#This Row],[Order Date]],2,5),"d")</f>
        <v>27</v>
      </c>
      <c r="F2880" s="2" t="str">
        <f>TEXT(MID(Sales_Transactions[[#This Row],[Order Date]],2,5),"m")</f>
        <v>4</v>
      </c>
      <c r="G2880" s="2" t="str">
        <f>TEXT(MID(Sales_Transactions[[#This Row],[Order Date]],2,5),"yyy")</f>
        <v>2012</v>
      </c>
      <c r="H2880" s="2" t="str">
        <f>TEXT(MID(Sales_Transactions[[#This Row],[Order Date]],2,5),"yyy/m")</f>
        <v>2012/4</v>
      </c>
      <c r="I2880" t="s">
        <v>22</v>
      </c>
      <c r="J2880">
        <f t="shared" si="264"/>
        <v>2</v>
      </c>
      <c r="K2880" s="2">
        <v>21</v>
      </c>
      <c r="L2880" s="3">
        <v>1090.1099999999999</v>
      </c>
      <c r="M2880" s="4">
        <v>0.08</v>
      </c>
      <c r="N2880" s="5" t="s">
        <v>23</v>
      </c>
      <c r="O2880" s="3">
        <v>55.87</v>
      </c>
      <c r="P2880" s="3">
        <v>53.98</v>
      </c>
      <c r="Q2880" s="3">
        <v>5.5</v>
      </c>
      <c r="R2880" s="5" t="s">
        <v>2481</v>
      </c>
      <c r="S2880" s="5" t="s">
        <v>2482</v>
      </c>
      <c r="T2880" s="5" t="str">
        <f t="shared" si="265"/>
        <v>Noel Staavos</v>
      </c>
      <c r="U2880" t="s">
        <v>855</v>
      </c>
      <c r="V2880" s="5" t="s">
        <v>74</v>
      </c>
      <c r="W2880" s="5" t="s">
        <v>48</v>
      </c>
      <c r="X2880" s="5" t="s">
        <v>87</v>
      </c>
      <c r="Y2880" s="5" t="s">
        <v>1678</v>
      </c>
      <c r="Z2880" s="5" t="s">
        <v>43</v>
      </c>
      <c r="AA2880" s="4">
        <v>0.62</v>
      </c>
      <c r="AB2880" s="1">
        <v>41035</v>
      </c>
      <c r="AC2880" s="1">
        <v>26484</v>
      </c>
      <c r="AD2880">
        <f t="shared" si="266"/>
        <v>9</v>
      </c>
      <c r="AE2880">
        <f t="shared" ca="1" si="267"/>
        <v>52</v>
      </c>
      <c r="AF2880" t="str">
        <f t="shared" ca="1" si="268"/>
        <v>18-64</v>
      </c>
      <c r="AG2880" s="3">
        <f t="shared" si="269"/>
        <v>2.8303245714285716</v>
      </c>
      <c r="AH2880" t="str">
        <f>_xlfn.IFNA(VLOOKUP(Sales_Transactions[[#This Row],[Order ID]],Returned_Items[#All],2,FALSE),"Not Returned")</f>
        <v>Not Returned</v>
      </c>
    </row>
    <row r="2881" spans="1:34" x14ac:dyDescent="0.25">
      <c r="A2881">
        <v>27137</v>
      </c>
      <c r="C2881" t="s">
        <v>201</v>
      </c>
      <c r="D2881" s="2" t="str">
        <f>TEXT(MID(Sales_Transactions[[#This Row],[Order Date]],2,5),"d/m/yyy")</f>
        <v>31/12/2011</v>
      </c>
      <c r="E2881" s="2" t="str">
        <f>TEXT(MID(Sales_Transactions[[#This Row],[Order Date]],2,5),"d")</f>
        <v>31</v>
      </c>
      <c r="F2881" s="2" t="str">
        <f>TEXT(MID(Sales_Transactions[[#This Row],[Order Date]],2,5),"m")</f>
        <v>12</v>
      </c>
      <c r="G2881" s="2" t="str">
        <f>TEXT(MID(Sales_Transactions[[#This Row],[Order Date]],2,5),"yyy")</f>
        <v>2011</v>
      </c>
      <c r="H2881" s="2" t="str">
        <f>TEXT(MID(Sales_Transactions[[#This Row],[Order Date]],2,5),"yyy/m")</f>
        <v>2011/12</v>
      </c>
      <c r="I2881" t="s">
        <v>33</v>
      </c>
      <c r="J2881">
        <f t="shared" si="264"/>
        <v>4</v>
      </c>
      <c r="K2881" s="2">
        <v>2</v>
      </c>
      <c r="L2881" s="3">
        <v>60.5625</v>
      </c>
      <c r="M2881" s="4">
        <v>0.02</v>
      </c>
      <c r="N2881" s="5" t="s">
        <v>23</v>
      </c>
      <c r="O2881" s="3">
        <v>-165.54</v>
      </c>
      <c r="P2881" s="3">
        <v>35.99</v>
      </c>
      <c r="Q2881" s="3">
        <v>1.1000000000000001</v>
      </c>
      <c r="R2881" s="5" t="s">
        <v>2712</v>
      </c>
      <c r="S2881" s="5" t="s">
        <v>2713</v>
      </c>
      <c r="T2881" s="5" t="str">
        <f t="shared" si="265"/>
        <v>Alyssa Tate</v>
      </c>
      <c r="U2881" t="s">
        <v>855</v>
      </c>
      <c r="V2881" s="5" t="s">
        <v>27</v>
      </c>
      <c r="W2881" s="5" t="s">
        <v>48</v>
      </c>
      <c r="X2881" s="5" t="s">
        <v>49</v>
      </c>
      <c r="Y2881" s="5" t="s">
        <v>1922</v>
      </c>
      <c r="Z2881" s="5" t="s">
        <v>43</v>
      </c>
      <c r="AA2881" s="4">
        <v>0.55000000000000004</v>
      </c>
      <c r="AB2881" s="1">
        <v>40910</v>
      </c>
      <c r="AC2881" s="1">
        <v>26550</v>
      </c>
      <c r="AD2881">
        <f t="shared" si="266"/>
        <v>2</v>
      </c>
      <c r="AE2881">
        <f t="shared" ca="1" si="267"/>
        <v>51</v>
      </c>
      <c r="AF2881" t="str">
        <f t="shared" ca="1" si="268"/>
        <v>18-64</v>
      </c>
      <c r="AG2881" s="3">
        <f t="shared" si="269"/>
        <v>18.541401</v>
      </c>
      <c r="AH2881" t="str">
        <f>_xlfn.IFNA(VLOOKUP(Sales_Transactions[[#This Row],[Order ID]],Returned_Items[#All],2,FALSE),"Not Returned")</f>
        <v>Returned</v>
      </c>
    </row>
    <row r="2882" spans="1:34" x14ac:dyDescent="0.25">
      <c r="A2882">
        <v>27335</v>
      </c>
      <c r="C2882" t="s">
        <v>1997</v>
      </c>
      <c r="D2882" s="2" t="str">
        <f>TEXT(MID(Sales_Transactions[[#This Row],[Order Date]],2,5),"d/m/yyy")</f>
        <v>6/11/2010</v>
      </c>
      <c r="E2882" s="2" t="str">
        <f>TEXT(MID(Sales_Transactions[[#This Row],[Order Date]],2,5),"d")</f>
        <v>6</v>
      </c>
      <c r="F2882" s="2" t="str">
        <f>TEXT(MID(Sales_Transactions[[#This Row],[Order Date]],2,5),"m")</f>
        <v>11</v>
      </c>
      <c r="G2882" s="2" t="str">
        <f>TEXT(MID(Sales_Transactions[[#This Row],[Order Date]],2,5),"yyy")</f>
        <v>2010</v>
      </c>
      <c r="H2882" s="2" t="str">
        <f>TEXT(MID(Sales_Transactions[[#This Row],[Order Date]],2,5),"yyy/m")</f>
        <v>2010/11</v>
      </c>
      <c r="I2882" t="s">
        <v>22</v>
      </c>
      <c r="J2882">
        <f t="shared" ref="J2882:J2945" si="270">IF(I2882="Making Critical",5,IF(I2882="High",4,IF(I2882="Medium",3,IF(I2882="Low",2,1))))</f>
        <v>2</v>
      </c>
      <c r="K2882" s="2">
        <v>23</v>
      </c>
      <c r="L2882" s="3">
        <v>67.47</v>
      </c>
      <c r="M2882" s="4">
        <v>0.03</v>
      </c>
      <c r="N2882" s="5" t="s">
        <v>23</v>
      </c>
      <c r="O2882" s="3">
        <v>-100.6</v>
      </c>
      <c r="P2882" s="3">
        <v>2.66</v>
      </c>
      <c r="Q2882" s="3">
        <v>6.35</v>
      </c>
      <c r="R2882" s="5" t="s">
        <v>2618</v>
      </c>
      <c r="S2882" s="5" t="s">
        <v>1053</v>
      </c>
      <c r="T2882" s="5" t="str">
        <f t="shared" ref="T2882:T2945" si="271">R2882 &amp; " " &amp; S2882</f>
        <v>Karl Brown</v>
      </c>
      <c r="U2882" t="s">
        <v>855</v>
      </c>
      <c r="V2882" s="5" t="s">
        <v>47</v>
      </c>
      <c r="W2882" s="5" t="s">
        <v>28</v>
      </c>
      <c r="X2882" s="5" t="s">
        <v>98</v>
      </c>
      <c r="Y2882" s="5" t="s">
        <v>2086</v>
      </c>
      <c r="Z2882" s="5" t="s">
        <v>43</v>
      </c>
      <c r="AA2882" s="4">
        <v>0.36</v>
      </c>
      <c r="AB2882" s="1">
        <v>40488</v>
      </c>
      <c r="AC2882" s="1">
        <v>26373</v>
      </c>
      <c r="AD2882">
        <f t="shared" ref="AD2882:AD2945" si="272">_xlfn.DAYS(AB2882,D2882)</f>
        <v>0</v>
      </c>
      <c r="AE2882">
        <f t="shared" ref="AE2882:AE2945" ca="1" si="273">DATEDIF(AC2882,TODAY(),"Y")</f>
        <v>52</v>
      </c>
      <c r="AF2882" t="str">
        <f t="shared" ref="AF2882:AF2945" ca="1" si="274">IF(AE2882&lt;18,"Under 18",IF(AE2882&lt;65,"18-64","Over 65"))</f>
        <v>18-64</v>
      </c>
      <c r="AG2882" s="3">
        <f t="shared" ref="AG2882:AG2945" si="275" xml:space="preserve"> (P2882 - (M2882 / 100) * P2882 + Q2882) / K2882</f>
        <v>0.39170443478260869</v>
      </c>
      <c r="AH2882" t="str">
        <f>_xlfn.IFNA(VLOOKUP(Sales_Transactions[[#This Row],[Order ID]],Returned_Items[#All],2,FALSE),"Not Returned")</f>
        <v>Not Returned</v>
      </c>
    </row>
    <row r="2883" spans="1:34" x14ac:dyDescent="0.25">
      <c r="A2883">
        <v>27430</v>
      </c>
      <c r="C2883" t="s">
        <v>1158</v>
      </c>
      <c r="D2883" s="2" t="str">
        <f>TEXT(MID(Sales_Transactions[[#This Row],[Order Date]],2,5),"d/m/yyy")</f>
        <v>31/1/2011</v>
      </c>
      <c r="E2883" s="2" t="str">
        <f>TEXT(MID(Sales_Transactions[[#This Row],[Order Date]],2,5),"d")</f>
        <v>31</v>
      </c>
      <c r="F2883" s="2" t="str">
        <f>TEXT(MID(Sales_Transactions[[#This Row],[Order Date]],2,5),"m")</f>
        <v>1</v>
      </c>
      <c r="G2883" s="2" t="str">
        <f>TEXT(MID(Sales_Transactions[[#This Row],[Order Date]],2,5),"yyy")</f>
        <v>2011</v>
      </c>
      <c r="H2883" s="2" t="str">
        <f>TEXT(MID(Sales_Transactions[[#This Row],[Order Date]],2,5),"yyy/m")</f>
        <v>2011/1</v>
      </c>
      <c r="I2883" t="s">
        <v>33</v>
      </c>
      <c r="J2883">
        <f t="shared" si="270"/>
        <v>4</v>
      </c>
      <c r="K2883" s="2">
        <v>3</v>
      </c>
      <c r="L2883" s="3">
        <v>315.27</v>
      </c>
      <c r="M2883" s="4">
        <v>0.08</v>
      </c>
      <c r="N2883" s="5" t="s">
        <v>23</v>
      </c>
      <c r="O2883" s="3">
        <v>278.60000000000002</v>
      </c>
      <c r="P2883" s="3">
        <v>105.98</v>
      </c>
      <c r="Q2883" s="3">
        <v>13.99</v>
      </c>
      <c r="R2883" s="5" t="s">
        <v>298</v>
      </c>
      <c r="S2883" s="5" t="s">
        <v>2743</v>
      </c>
      <c r="T2883" s="5" t="str">
        <f t="shared" si="271"/>
        <v>Anthony Garverick</v>
      </c>
      <c r="U2883" t="s">
        <v>855</v>
      </c>
      <c r="V2883" s="5" t="s">
        <v>27</v>
      </c>
      <c r="W2883" s="5" t="s">
        <v>57</v>
      </c>
      <c r="X2883" s="5" t="s">
        <v>58</v>
      </c>
      <c r="Y2883" s="5" t="s">
        <v>378</v>
      </c>
      <c r="Z2883" s="5" t="s">
        <v>56</v>
      </c>
      <c r="AA2883" s="4">
        <v>0.65</v>
      </c>
      <c r="AB2883" s="1">
        <v>40575</v>
      </c>
      <c r="AC2883" s="1">
        <v>26426</v>
      </c>
      <c r="AD2883">
        <f t="shared" si="272"/>
        <v>1</v>
      </c>
      <c r="AE2883">
        <f t="shared" ca="1" si="273"/>
        <v>52</v>
      </c>
      <c r="AF2883" t="str">
        <f t="shared" ca="1" si="274"/>
        <v>18-64</v>
      </c>
      <c r="AG2883" s="3">
        <f t="shared" si="275"/>
        <v>39.961738666666669</v>
      </c>
      <c r="AH2883" t="str">
        <f>_xlfn.IFNA(VLOOKUP(Sales_Transactions[[#This Row],[Order ID]],Returned_Items[#All],2,FALSE),"Not Returned")</f>
        <v>Not Returned</v>
      </c>
    </row>
    <row r="2884" spans="1:34" x14ac:dyDescent="0.25">
      <c r="A2884">
        <v>27559</v>
      </c>
      <c r="C2884" t="s">
        <v>2744</v>
      </c>
      <c r="D2884" s="2" t="str">
        <f>TEXT(MID(Sales_Transactions[[#This Row],[Order Date]],2,5),"d/m/yyy")</f>
        <v>30/10/2011</v>
      </c>
      <c r="E2884" s="2" t="str">
        <f>TEXT(MID(Sales_Transactions[[#This Row],[Order Date]],2,5),"d")</f>
        <v>30</v>
      </c>
      <c r="F2884" s="2" t="str">
        <f>TEXT(MID(Sales_Transactions[[#This Row],[Order Date]],2,5),"m")</f>
        <v>10</v>
      </c>
      <c r="G2884" s="2" t="str">
        <f>TEXT(MID(Sales_Transactions[[#This Row],[Order Date]],2,5),"yyy")</f>
        <v>2011</v>
      </c>
      <c r="H2884" s="2" t="str">
        <f>TEXT(MID(Sales_Transactions[[#This Row],[Order Date]],2,5),"yyy/m")</f>
        <v>2011/10</v>
      </c>
      <c r="I2884" t="s">
        <v>33</v>
      </c>
      <c r="J2884">
        <f t="shared" si="270"/>
        <v>4</v>
      </c>
      <c r="K2884" s="2">
        <v>38</v>
      </c>
      <c r="L2884" s="3">
        <v>465.9</v>
      </c>
      <c r="M2884" s="4">
        <v>0.05</v>
      </c>
      <c r="N2884" s="5" t="s">
        <v>23</v>
      </c>
      <c r="O2884" s="3">
        <v>79.34</v>
      </c>
      <c r="P2884" s="3">
        <v>12.28</v>
      </c>
      <c r="Q2884" s="3">
        <v>4.8600000000000003</v>
      </c>
      <c r="R2884" s="5" t="s">
        <v>178</v>
      </c>
      <c r="S2884" s="5" t="s">
        <v>2745</v>
      </c>
      <c r="T2884" s="5" t="str">
        <f t="shared" si="271"/>
        <v>Aaron Hawkins</v>
      </c>
      <c r="U2884" t="s">
        <v>855</v>
      </c>
      <c r="V2884" s="5" t="s">
        <v>74</v>
      </c>
      <c r="W2884" s="5" t="s">
        <v>28</v>
      </c>
      <c r="X2884" s="5" t="s">
        <v>75</v>
      </c>
      <c r="Y2884" s="5" t="s">
        <v>2185</v>
      </c>
      <c r="Z2884" s="5" t="s">
        <v>43</v>
      </c>
      <c r="AA2884" s="4">
        <v>0.38</v>
      </c>
      <c r="AB2884" s="1">
        <v>40847</v>
      </c>
      <c r="AC2884" s="1">
        <v>26222</v>
      </c>
      <c r="AD2884">
        <f t="shared" si="272"/>
        <v>1</v>
      </c>
      <c r="AE2884">
        <f t="shared" ca="1" si="273"/>
        <v>52</v>
      </c>
      <c r="AF2884" t="str">
        <f t="shared" ca="1" si="274"/>
        <v>18-64</v>
      </c>
      <c r="AG2884" s="3">
        <f t="shared" si="275"/>
        <v>0.45089105263157891</v>
      </c>
      <c r="AH2884" t="str">
        <f>_xlfn.IFNA(VLOOKUP(Sales_Transactions[[#This Row],[Order ID]],Returned_Items[#All],2,FALSE),"Not Returned")</f>
        <v>Not Returned</v>
      </c>
    </row>
    <row r="2885" spans="1:34" x14ac:dyDescent="0.25">
      <c r="A2885">
        <v>29797</v>
      </c>
      <c r="C2885" t="s">
        <v>1248</v>
      </c>
      <c r="D2885" s="2" t="str">
        <f>TEXT(MID(Sales_Transactions[[#This Row],[Order Date]],2,5),"d/m/yyy")</f>
        <v>26/6/2010</v>
      </c>
      <c r="E2885" s="2" t="str">
        <f>TEXT(MID(Sales_Transactions[[#This Row],[Order Date]],2,5),"d")</f>
        <v>26</v>
      </c>
      <c r="F2885" s="2" t="str">
        <f>TEXT(MID(Sales_Transactions[[#This Row],[Order Date]],2,5),"m")</f>
        <v>6</v>
      </c>
      <c r="G2885" s="2" t="str">
        <f>TEXT(MID(Sales_Transactions[[#This Row],[Order Date]],2,5),"yyy")</f>
        <v>2010</v>
      </c>
      <c r="H2885" s="2" t="str">
        <f>TEXT(MID(Sales_Transactions[[#This Row],[Order Date]],2,5),"yyy/m")</f>
        <v>2010/6</v>
      </c>
      <c r="I2885" t="s">
        <v>33</v>
      </c>
      <c r="J2885">
        <f t="shared" si="270"/>
        <v>4</v>
      </c>
      <c r="K2885" s="2">
        <v>50</v>
      </c>
      <c r="L2885" s="3">
        <v>742.05</v>
      </c>
      <c r="M2885" s="4">
        <v>0.05</v>
      </c>
      <c r="N2885" s="5" t="s">
        <v>23</v>
      </c>
      <c r="O2885" s="3">
        <v>-337.98</v>
      </c>
      <c r="P2885" s="3">
        <v>14.89</v>
      </c>
      <c r="Q2885" s="3">
        <v>13.56</v>
      </c>
      <c r="R2885" s="5" t="s">
        <v>1583</v>
      </c>
      <c r="S2885" s="5" t="s">
        <v>2733</v>
      </c>
      <c r="T2885" s="5" t="str">
        <f t="shared" si="271"/>
        <v>Mark Packer</v>
      </c>
      <c r="U2885" t="s">
        <v>855</v>
      </c>
      <c r="V2885" s="5" t="s">
        <v>27</v>
      </c>
      <c r="W2885" s="5" t="s">
        <v>57</v>
      </c>
      <c r="X2885" s="5" t="s">
        <v>58</v>
      </c>
      <c r="Y2885" s="5" t="s">
        <v>1820</v>
      </c>
      <c r="Z2885" s="5" t="s">
        <v>31</v>
      </c>
      <c r="AA2885" s="4">
        <v>0.57999999999999996</v>
      </c>
      <c r="AB2885" s="1">
        <v>40357</v>
      </c>
      <c r="AC2885" s="1">
        <v>26040</v>
      </c>
      <c r="AD2885">
        <f t="shared" si="272"/>
        <v>2</v>
      </c>
      <c r="AE2885">
        <f t="shared" ca="1" si="273"/>
        <v>53</v>
      </c>
      <c r="AF2885" t="str">
        <f t="shared" ca="1" si="274"/>
        <v>18-64</v>
      </c>
      <c r="AG2885" s="3">
        <f t="shared" si="275"/>
        <v>0.56885109999999994</v>
      </c>
      <c r="AH2885" t="str">
        <f>_xlfn.IFNA(VLOOKUP(Sales_Transactions[[#This Row],[Order ID]],Returned_Items[#All],2,FALSE),"Not Returned")</f>
        <v>Not Returned</v>
      </c>
    </row>
    <row r="2886" spans="1:34" x14ac:dyDescent="0.25">
      <c r="A2886">
        <v>30023</v>
      </c>
      <c r="C2886" t="s">
        <v>615</v>
      </c>
      <c r="D2886" s="2" t="str">
        <f>TEXT(MID(Sales_Transactions[[#This Row],[Order Date]],2,5),"d/m/yyy")</f>
        <v>15/10/2010</v>
      </c>
      <c r="E2886" s="2" t="str">
        <f>TEXT(MID(Sales_Transactions[[#This Row],[Order Date]],2,5),"d")</f>
        <v>15</v>
      </c>
      <c r="F2886" s="2" t="str">
        <f>TEXT(MID(Sales_Transactions[[#This Row],[Order Date]],2,5),"m")</f>
        <v>10</v>
      </c>
      <c r="G2886" s="2" t="str">
        <f>TEXT(MID(Sales_Transactions[[#This Row],[Order Date]],2,5),"yyy")</f>
        <v>2010</v>
      </c>
      <c r="H2886" s="2" t="str">
        <f>TEXT(MID(Sales_Transactions[[#This Row],[Order Date]],2,5),"yyy/m")</f>
        <v>2010/10</v>
      </c>
      <c r="I2886" t="s">
        <v>22</v>
      </c>
      <c r="J2886">
        <f t="shared" si="270"/>
        <v>2</v>
      </c>
      <c r="K2886" s="2">
        <v>28</v>
      </c>
      <c r="L2886" s="3">
        <v>10253.75</v>
      </c>
      <c r="M2886" s="4">
        <v>0.1</v>
      </c>
      <c r="N2886" s="5" t="s">
        <v>34</v>
      </c>
      <c r="O2886" s="3">
        <v>3256.81</v>
      </c>
      <c r="P2886" s="3">
        <v>400.97</v>
      </c>
      <c r="Q2886" s="3">
        <v>48.26</v>
      </c>
      <c r="R2886" s="5" t="s">
        <v>906</v>
      </c>
      <c r="S2886" s="5" t="s">
        <v>2651</v>
      </c>
      <c r="T2886" s="5" t="str">
        <f t="shared" si="271"/>
        <v>Giulietta Dortch</v>
      </c>
      <c r="U2886" t="s">
        <v>855</v>
      </c>
      <c r="V2886" s="5" t="s">
        <v>37</v>
      </c>
      <c r="W2886" s="5" t="s">
        <v>48</v>
      </c>
      <c r="X2886" s="5" t="s">
        <v>324</v>
      </c>
      <c r="Y2886" s="5" t="s">
        <v>1691</v>
      </c>
      <c r="Z2886" s="5" t="s">
        <v>106</v>
      </c>
      <c r="AA2886" s="4">
        <v>0.36</v>
      </c>
      <c r="AB2886" s="1">
        <v>40468</v>
      </c>
      <c r="AC2886" s="1">
        <v>26085</v>
      </c>
      <c r="AD2886">
        <f t="shared" si="272"/>
        <v>2</v>
      </c>
      <c r="AE2886">
        <f t="shared" ca="1" si="273"/>
        <v>53</v>
      </c>
      <c r="AF2886" t="str">
        <f t="shared" ca="1" si="274"/>
        <v>18-64</v>
      </c>
      <c r="AG2886" s="3">
        <f t="shared" si="275"/>
        <v>16.029608214285716</v>
      </c>
      <c r="AH2886" t="str">
        <f>_xlfn.IFNA(VLOOKUP(Sales_Transactions[[#This Row],[Order ID]],Returned_Items[#All],2,FALSE),"Not Returned")</f>
        <v>Not Returned</v>
      </c>
    </row>
    <row r="2887" spans="1:34" x14ac:dyDescent="0.25">
      <c r="A2887">
        <v>31682</v>
      </c>
      <c r="C2887" t="s">
        <v>2474</v>
      </c>
      <c r="D2887" s="2" t="str">
        <f>TEXT(MID(Sales_Transactions[[#This Row],[Order Date]],2,5),"d/m/yyy")</f>
        <v>9/3/2010</v>
      </c>
      <c r="E2887" s="2" t="str">
        <f>TEXT(MID(Sales_Transactions[[#This Row],[Order Date]],2,5),"d")</f>
        <v>9</v>
      </c>
      <c r="F2887" s="2" t="str">
        <f>TEXT(MID(Sales_Transactions[[#This Row],[Order Date]],2,5),"m")</f>
        <v>3</v>
      </c>
      <c r="G2887" s="2" t="str">
        <f>TEXT(MID(Sales_Transactions[[#This Row],[Order Date]],2,5),"yyy")</f>
        <v>2010</v>
      </c>
      <c r="H2887" s="2" t="str">
        <f>TEXT(MID(Sales_Transactions[[#This Row],[Order Date]],2,5),"yyy/m")</f>
        <v>2010/3</v>
      </c>
      <c r="I2887" t="s">
        <v>22</v>
      </c>
      <c r="J2887">
        <f t="shared" si="270"/>
        <v>2</v>
      </c>
      <c r="K2887" s="2">
        <v>42</v>
      </c>
      <c r="L2887" s="3">
        <v>3186.77</v>
      </c>
      <c r="M2887" s="4">
        <v>0.09</v>
      </c>
      <c r="N2887" s="5" t="s">
        <v>23</v>
      </c>
      <c r="O2887" s="3">
        <v>455.42</v>
      </c>
      <c r="P2887" s="3">
        <v>76.72</v>
      </c>
      <c r="Q2887" s="3">
        <v>19.95</v>
      </c>
      <c r="R2887" s="5" t="s">
        <v>53</v>
      </c>
      <c r="S2887" s="5" t="s">
        <v>2614</v>
      </c>
      <c r="T2887" s="5" t="str">
        <f t="shared" si="271"/>
        <v>Carlos Meador</v>
      </c>
      <c r="U2887" t="s">
        <v>855</v>
      </c>
      <c r="V2887" s="5" t="s">
        <v>47</v>
      </c>
      <c r="W2887" s="5" t="s">
        <v>28</v>
      </c>
      <c r="X2887" s="5" t="s">
        <v>38</v>
      </c>
      <c r="Y2887" s="5" t="s">
        <v>740</v>
      </c>
      <c r="Z2887" s="5" t="s">
        <v>31</v>
      </c>
      <c r="AA2887" s="4">
        <v>0.54</v>
      </c>
      <c r="AB2887" s="1">
        <v>40255</v>
      </c>
      <c r="AC2887" s="1">
        <v>27157</v>
      </c>
      <c r="AD2887">
        <f t="shared" si="272"/>
        <v>9</v>
      </c>
      <c r="AE2887">
        <f t="shared" ca="1" si="273"/>
        <v>50</v>
      </c>
      <c r="AF2887" t="str">
        <f t="shared" ca="1" si="274"/>
        <v>18-64</v>
      </c>
      <c r="AG2887" s="3">
        <f t="shared" si="275"/>
        <v>2.300022666666667</v>
      </c>
      <c r="AH2887" t="str">
        <f>_xlfn.IFNA(VLOOKUP(Sales_Transactions[[#This Row],[Order ID]],Returned_Items[#All],2,FALSE),"Not Returned")</f>
        <v>Returned</v>
      </c>
    </row>
    <row r="2888" spans="1:34" x14ac:dyDescent="0.25">
      <c r="A2888">
        <v>31845</v>
      </c>
      <c r="C2888" t="s">
        <v>2523</v>
      </c>
      <c r="D2888" s="2" t="str">
        <f>TEXT(MID(Sales_Transactions[[#This Row],[Order Date]],2,5),"d/m/yyy")</f>
        <v>22/10/2012</v>
      </c>
      <c r="E2888" s="2" t="str">
        <f>TEXT(MID(Sales_Transactions[[#This Row],[Order Date]],2,5),"d")</f>
        <v>22</v>
      </c>
      <c r="F2888" s="2" t="str">
        <f>TEXT(MID(Sales_Transactions[[#This Row],[Order Date]],2,5),"m")</f>
        <v>10</v>
      </c>
      <c r="G2888" s="2" t="str">
        <f>TEXT(MID(Sales_Transactions[[#This Row],[Order Date]],2,5),"yyy")</f>
        <v>2012</v>
      </c>
      <c r="H2888" s="2" t="str">
        <f>TEXT(MID(Sales_Transactions[[#This Row],[Order Date]],2,5),"yyy/m")</f>
        <v>2012/10</v>
      </c>
      <c r="I2888" t="s">
        <v>22</v>
      </c>
      <c r="J2888">
        <f t="shared" si="270"/>
        <v>2</v>
      </c>
      <c r="K2888" s="2">
        <v>36</v>
      </c>
      <c r="L2888" s="3">
        <v>3645.12</v>
      </c>
      <c r="M2888" s="4">
        <v>0.04</v>
      </c>
      <c r="N2888" s="5" t="s">
        <v>34</v>
      </c>
      <c r="O2888" s="3">
        <v>807.29</v>
      </c>
      <c r="P2888" s="3">
        <v>100.98</v>
      </c>
      <c r="Q2888" s="3">
        <v>15.66</v>
      </c>
      <c r="R2888" s="5" t="s">
        <v>2652</v>
      </c>
      <c r="S2888" s="5" t="s">
        <v>2653</v>
      </c>
      <c r="T2888" s="5" t="str">
        <f t="shared" si="271"/>
        <v>Damala Kotsonis</v>
      </c>
      <c r="U2888" t="s">
        <v>855</v>
      </c>
      <c r="V2888" s="5" t="s">
        <v>47</v>
      </c>
      <c r="W2888" s="5" t="s">
        <v>28</v>
      </c>
      <c r="X2888" s="5" t="s">
        <v>38</v>
      </c>
      <c r="Y2888" s="5" t="s">
        <v>1912</v>
      </c>
      <c r="Z2888" s="5" t="s">
        <v>40</v>
      </c>
      <c r="AA2888" s="4">
        <v>0.56999999999999995</v>
      </c>
      <c r="AB2888" s="1">
        <v>41204</v>
      </c>
      <c r="AC2888" s="1">
        <v>27298</v>
      </c>
      <c r="AD2888">
        <f t="shared" si="272"/>
        <v>0</v>
      </c>
      <c r="AE2888">
        <f t="shared" ca="1" si="273"/>
        <v>49</v>
      </c>
      <c r="AF2888" t="str">
        <f t="shared" ca="1" si="274"/>
        <v>18-64</v>
      </c>
      <c r="AG2888" s="3">
        <f t="shared" si="275"/>
        <v>3.2388780000000001</v>
      </c>
      <c r="AH2888" t="str">
        <f>_xlfn.IFNA(VLOOKUP(Sales_Transactions[[#This Row],[Order ID]],Returned_Items[#All],2,FALSE),"Not Returned")</f>
        <v>Not Returned</v>
      </c>
    </row>
    <row r="2889" spans="1:34" x14ac:dyDescent="0.25">
      <c r="A2889">
        <v>32389</v>
      </c>
      <c r="C2889" t="s">
        <v>2746</v>
      </c>
      <c r="D2889" s="2" t="str">
        <f>TEXT(MID(Sales_Transactions[[#This Row],[Order Date]],2,5),"d/m/yyy")</f>
        <v>31/10/2010</v>
      </c>
      <c r="E2889" s="2" t="str">
        <f>TEXT(MID(Sales_Transactions[[#This Row],[Order Date]],2,5),"d")</f>
        <v>31</v>
      </c>
      <c r="F2889" s="2" t="str">
        <f>TEXT(MID(Sales_Transactions[[#This Row],[Order Date]],2,5),"m")</f>
        <v>10</v>
      </c>
      <c r="G2889" s="2" t="str">
        <f>TEXT(MID(Sales_Transactions[[#This Row],[Order Date]],2,5),"yyy")</f>
        <v>2010</v>
      </c>
      <c r="H2889" s="2" t="str">
        <f>TEXT(MID(Sales_Transactions[[#This Row],[Order Date]],2,5),"yyy/m")</f>
        <v>2010/10</v>
      </c>
      <c r="I2889" t="s">
        <v>78</v>
      </c>
      <c r="J2889">
        <f t="shared" si="270"/>
        <v>3</v>
      </c>
      <c r="K2889" s="2">
        <v>23</v>
      </c>
      <c r="L2889" s="3">
        <v>934.07</v>
      </c>
      <c r="M2889" s="4">
        <v>7.0000000000000007E-2</v>
      </c>
      <c r="N2889" s="5" t="s">
        <v>23</v>
      </c>
      <c r="O2889" s="3">
        <v>-7.5</v>
      </c>
      <c r="P2889" s="3">
        <v>39.99</v>
      </c>
      <c r="Q2889" s="3">
        <v>10.25</v>
      </c>
      <c r="R2889" s="5" t="s">
        <v>2313</v>
      </c>
      <c r="S2889" s="5" t="s">
        <v>2747</v>
      </c>
      <c r="T2889" s="5" t="str">
        <f t="shared" si="271"/>
        <v>Dave Poirier</v>
      </c>
      <c r="U2889" t="s">
        <v>855</v>
      </c>
      <c r="V2889" s="5" t="s">
        <v>27</v>
      </c>
      <c r="W2889" s="5" t="s">
        <v>48</v>
      </c>
      <c r="X2889" s="5" t="s">
        <v>87</v>
      </c>
      <c r="Y2889" s="5" t="s">
        <v>971</v>
      </c>
      <c r="Z2889" s="5" t="s">
        <v>43</v>
      </c>
      <c r="AA2889" s="4">
        <v>0.55000000000000004</v>
      </c>
      <c r="AB2889" s="1">
        <v>40484</v>
      </c>
      <c r="AC2889" s="1">
        <v>27314</v>
      </c>
      <c r="AD2889">
        <f t="shared" si="272"/>
        <v>2</v>
      </c>
      <c r="AE2889">
        <f t="shared" ca="1" si="273"/>
        <v>49</v>
      </c>
      <c r="AF2889" t="str">
        <f t="shared" ca="1" si="274"/>
        <v>18-64</v>
      </c>
      <c r="AG2889" s="3">
        <f t="shared" si="275"/>
        <v>2.1831307391304349</v>
      </c>
      <c r="AH2889" t="str">
        <f>_xlfn.IFNA(VLOOKUP(Sales_Transactions[[#This Row],[Order ID]],Returned_Items[#All],2,FALSE),"Not Returned")</f>
        <v>Not Returned</v>
      </c>
    </row>
    <row r="2890" spans="1:34" x14ac:dyDescent="0.25">
      <c r="A2890">
        <v>32420</v>
      </c>
      <c r="C2890" t="s">
        <v>1959</v>
      </c>
      <c r="D2890" s="2" t="str">
        <f>TEXT(MID(Sales_Transactions[[#This Row],[Order Date]],2,5),"d/m/yyy")</f>
        <v>29/7/2009</v>
      </c>
      <c r="E2890" s="2" t="str">
        <f>TEXT(MID(Sales_Transactions[[#This Row],[Order Date]],2,5),"d")</f>
        <v>29</v>
      </c>
      <c r="F2890" s="2" t="str">
        <f>TEXT(MID(Sales_Transactions[[#This Row],[Order Date]],2,5),"m")</f>
        <v>7</v>
      </c>
      <c r="G2890" s="2" t="str">
        <f>TEXT(MID(Sales_Transactions[[#This Row],[Order Date]],2,5),"yyy")</f>
        <v>2009</v>
      </c>
      <c r="H2890" s="2" t="str">
        <f>TEXT(MID(Sales_Transactions[[#This Row],[Order Date]],2,5),"yyy/m")</f>
        <v>2009/7</v>
      </c>
      <c r="I2890" t="s">
        <v>78</v>
      </c>
      <c r="J2890">
        <f t="shared" si="270"/>
        <v>3</v>
      </c>
      <c r="K2890" s="2">
        <v>35</v>
      </c>
      <c r="L2890" s="3">
        <v>175.08</v>
      </c>
      <c r="M2890" s="4">
        <v>7.0000000000000007E-2</v>
      </c>
      <c r="N2890" s="5" t="s">
        <v>23</v>
      </c>
      <c r="O2890" s="3">
        <v>-168.72</v>
      </c>
      <c r="P2890" s="3">
        <v>5.0199999999999996</v>
      </c>
      <c r="Q2890" s="3">
        <v>5.14</v>
      </c>
      <c r="R2890" s="5" t="s">
        <v>2660</v>
      </c>
      <c r="S2890" s="5" t="s">
        <v>2661</v>
      </c>
      <c r="T2890" s="5" t="str">
        <f t="shared" si="271"/>
        <v>Christy Brittain</v>
      </c>
      <c r="U2890" t="s">
        <v>855</v>
      </c>
      <c r="V2890" s="5" t="s">
        <v>37</v>
      </c>
      <c r="W2890" s="5" t="s">
        <v>48</v>
      </c>
      <c r="X2890" s="5" t="s">
        <v>87</v>
      </c>
      <c r="Y2890" s="5" t="s">
        <v>586</v>
      </c>
      <c r="Z2890" s="5" t="s">
        <v>60</v>
      </c>
      <c r="AA2890" s="4">
        <v>0.79</v>
      </c>
      <c r="AB2890" s="1">
        <v>40025</v>
      </c>
      <c r="AC2890" s="1">
        <v>26243</v>
      </c>
      <c r="AD2890">
        <f t="shared" si="272"/>
        <v>2</v>
      </c>
      <c r="AE2890">
        <f t="shared" ca="1" si="273"/>
        <v>52</v>
      </c>
      <c r="AF2890" t="str">
        <f t="shared" ca="1" si="274"/>
        <v>18-64</v>
      </c>
      <c r="AG2890" s="3">
        <f t="shared" si="275"/>
        <v>0.29018531428571426</v>
      </c>
      <c r="AH2890" t="str">
        <f>_xlfn.IFNA(VLOOKUP(Sales_Transactions[[#This Row],[Order ID]],Returned_Items[#All],2,FALSE),"Not Returned")</f>
        <v>Not Returned</v>
      </c>
    </row>
    <row r="2891" spans="1:34" x14ac:dyDescent="0.25">
      <c r="A2891">
        <v>33699</v>
      </c>
      <c r="C2891" t="s">
        <v>1258</v>
      </c>
      <c r="D2891" s="2" t="str">
        <f>TEXT(MID(Sales_Transactions[[#This Row],[Order Date]],2,5),"d/m/yyy")</f>
        <v>26/7/2009</v>
      </c>
      <c r="E2891" s="2" t="str">
        <f>TEXT(MID(Sales_Transactions[[#This Row],[Order Date]],2,5),"d")</f>
        <v>26</v>
      </c>
      <c r="F2891" s="2" t="str">
        <f>TEXT(MID(Sales_Transactions[[#This Row],[Order Date]],2,5),"m")</f>
        <v>7</v>
      </c>
      <c r="G2891" s="2" t="str">
        <f>TEXT(MID(Sales_Transactions[[#This Row],[Order Date]],2,5),"yyy")</f>
        <v>2009</v>
      </c>
      <c r="H2891" s="2" t="str">
        <f>TEXT(MID(Sales_Transactions[[#This Row],[Order Date]],2,5),"yyy/m")</f>
        <v>2009/7</v>
      </c>
      <c r="I2891" t="s">
        <v>22</v>
      </c>
      <c r="J2891">
        <f t="shared" si="270"/>
        <v>2</v>
      </c>
      <c r="K2891" s="2">
        <v>18</v>
      </c>
      <c r="L2891" s="3">
        <v>290.07</v>
      </c>
      <c r="M2891" s="4">
        <v>7.0000000000000007E-2</v>
      </c>
      <c r="N2891" s="5" t="s">
        <v>23</v>
      </c>
      <c r="O2891" s="3">
        <v>-114.2</v>
      </c>
      <c r="P2891" s="3">
        <v>16.739999999999998</v>
      </c>
      <c r="Q2891" s="3">
        <v>7.04</v>
      </c>
      <c r="R2891" s="5" t="s">
        <v>2634</v>
      </c>
      <c r="S2891" s="5" t="s">
        <v>2635</v>
      </c>
      <c r="T2891" s="5" t="str">
        <f t="shared" si="271"/>
        <v>Troy Staebel</v>
      </c>
      <c r="U2891" t="s">
        <v>855</v>
      </c>
      <c r="V2891" s="5" t="s">
        <v>27</v>
      </c>
      <c r="W2891" s="5" t="s">
        <v>28</v>
      </c>
      <c r="X2891" s="5" t="s">
        <v>29</v>
      </c>
      <c r="Y2891" s="5" t="s">
        <v>2585</v>
      </c>
      <c r="Z2891" s="5" t="s">
        <v>43</v>
      </c>
      <c r="AA2891" s="4">
        <v>0.81</v>
      </c>
      <c r="AB2891" s="1">
        <v>40027</v>
      </c>
      <c r="AC2891" s="1">
        <v>25790</v>
      </c>
      <c r="AD2891">
        <f t="shared" si="272"/>
        <v>7</v>
      </c>
      <c r="AE2891">
        <f t="shared" ca="1" si="273"/>
        <v>53</v>
      </c>
      <c r="AF2891" t="str">
        <f t="shared" ca="1" si="274"/>
        <v>18-64</v>
      </c>
      <c r="AG2891" s="3">
        <f t="shared" si="275"/>
        <v>1.3204601111111112</v>
      </c>
      <c r="AH2891" t="str">
        <f>_xlfn.IFNA(VLOOKUP(Sales_Transactions[[#This Row],[Order ID]],Returned_Items[#All],2,FALSE),"Not Returned")</f>
        <v>Not Returned</v>
      </c>
    </row>
    <row r="2892" spans="1:34" x14ac:dyDescent="0.25">
      <c r="A2892">
        <v>33699</v>
      </c>
      <c r="C2892" t="s">
        <v>1258</v>
      </c>
      <c r="D2892" s="2" t="str">
        <f>TEXT(MID(Sales_Transactions[[#This Row],[Order Date]],2,5),"d/m/yyy")</f>
        <v>26/7/2009</v>
      </c>
      <c r="E2892" s="2" t="str">
        <f>TEXT(MID(Sales_Transactions[[#This Row],[Order Date]],2,5),"d")</f>
        <v>26</v>
      </c>
      <c r="F2892" s="2" t="str">
        <f>TEXT(MID(Sales_Transactions[[#This Row],[Order Date]],2,5),"m")</f>
        <v>7</v>
      </c>
      <c r="G2892" s="2" t="str">
        <f>TEXT(MID(Sales_Transactions[[#This Row],[Order Date]],2,5),"yyy")</f>
        <v>2009</v>
      </c>
      <c r="H2892" s="2" t="str">
        <f>TEXT(MID(Sales_Transactions[[#This Row],[Order Date]],2,5),"yyy/m")</f>
        <v>2009/7</v>
      </c>
      <c r="I2892" t="s">
        <v>22</v>
      </c>
      <c r="J2892">
        <f t="shared" si="270"/>
        <v>2</v>
      </c>
      <c r="K2892" s="2">
        <v>31</v>
      </c>
      <c r="L2892" s="3">
        <v>196.81</v>
      </c>
      <c r="M2892" s="4">
        <v>0.06</v>
      </c>
      <c r="N2892" s="5" t="s">
        <v>23</v>
      </c>
      <c r="O2892" s="3">
        <v>70.39</v>
      </c>
      <c r="P2892" s="3">
        <v>6.45</v>
      </c>
      <c r="Q2892" s="3">
        <v>1.34</v>
      </c>
      <c r="R2892" s="5" t="s">
        <v>2634</v>
      </c>
      <c r="S2892" s="5" t="s">
        <v>2635</v>
      </c>
      <c r="T2892" s="5" t="str">
        <f t="shared" si="271"/>
        <v>Troy Staebel</v>
      </c>
      <c r="U2892" t="s">
        <v>855</v>
      </c>
      <c r="V2892" s="5" t="s">
        <v>27</v>
      </c>
      <c r="W2892" s="5" t="s">
        <v>28</v>
      </c>
      <c r="X2892" s="5" t="s">
        <v>75</v>
      </c>
      <c r="Y2892" s="5" t="s">
        <v>1827</v>
      </c>
      <c r="Z2892" s="5" t="s">
        <v>84</v>
      </c>
      <c r="AA2892" s="4">
        <v>0.36</v>
      </c>
      <c r="AB2892" s="1">
        <v>40025</v>
      </c>
      <c r="AC2892" s="1">
        <v>25827</v>
      </c>
      <c r="AD2892">
        <f t="shared" si="272"/>
        <v>5</v>
      </c>
      <c r="AE2892">
        <f t="shared" ca="1" si="273"/>
        <v>53</v>
      </c>
      <c r="AF2892" t="str">
        <f t="shared" ca="1" si="274"/>
        <v>18-64</v>
      </c>
      <c r="AG2892" s="3">
        <f t="shared" si="275"/>
        <v>0.25116548387096777</v>
      </c>
      <c r="AH2892" t="str">
        <f>_xlfn.IFNA(VLOOKUP(Sales_Transactions[[#This Row],[Order ID]],Returned_Items[#All],2,FALSE),"Not Returned")</f>
        <v>Not Returned</v>
      </c>
    </row>
    <row r="2893" spans="1:34" x14ac:dyDescent="0.25">
      <c r="A2893">
        <v>33797</v>
      </c>
      <c r="C2893" t="s">
        <v>434</v>
      </c>
      <c r="D2893" s="2" t="str">
        <f>TEXT(MID(Sales_Transactions[[#This Row],[Order Date]],2,5),"d/m/yyy")</f>
        <v>11/1/2009</v>
      </c>
      <c r="E2893" s="2" t="str">
        <f>TEXT(MID(Sales_Transactions[[#This Row],[Order Date]],2,5),"d")</f>
        <v>11</v>
      </c>
      <c r="F2893" s="2" t="str">
        <f>TEXT(MID(Sales_Transactions[[#This Row],[Order Date]],2,5),"m")</f>
        <v>1</v>
      </c>
      <c r="G2893" s="2" t="str">
        <f>TEXT(MID(Sales_Transactions[[#This Row],[Order Date]],2,5),"yyy")</f>
        <v>2009</v>
      </c>
      <c r="H2893" s="2" t="str">
        <f>TEXT(MID(Sales_Transactions[[#This Row],[Order Date]],2,5),"yyy/m")</f>
        <v>2009/1</v>
      </c>
      <c r="I2893" t="s">
        <v>52</v>
      </c>
      <c r="J2893">
        <f t="shared" si="270"/>
        <v>1</v>
      </c>
      <c r="K2893" s="2">
        <v>20</v>
      </c>
      <c r="L2893" s="3">
        <v>4531.34</v>
      </c>
      <c r="M2893" s="4">
        <v>0.08</v>
      </c>
      <c r="N2893" s="5" t="s">
        <v>34</v>
      </c>
      <c r="O2893" s="3">
        <v>653.67999999999995</v>
      </c>
      <c r="P2893" s="3">
        <v>297.64</v>
      </c>
      <c r="Q2893" s="3">
        <v>14.7</v>
      </c>
      <c r="R2893" s="5" t="s">
        <v>2748</v>
      </c>
      <c r="S2893" s="5" t="s">
        <v>2749</v>
      </c>
      <c r="T2893" s="5" t="str">
        <f t="shared" si="271"/>
        <v>Bradley Drucker</v>
      </c>
      <c r="U2893" t="s">
        <v>855</v>
      </c>
      <c r="V2893" s="5" t="s">
        <v>27</v>
      </c>
      <c r="W2893" s="5" t="s">
        <v>48</v>
      </c>
      <c r="X2893" s="5" t="s">
        <v>324</v>
      </c>
      <c r="Y2893" s="5" t="s">
        <v>1294</v>
      </c>
      <c r="Z2893" s="5" t="s">
        <v>40</v>
      </c>
      <c r="AA2893" s="4">
        <v>0.56999999999999995</v>
      </c>
      <c r="AB2893" s="1">
        <v>39824</v>
      </c>
      <c r="AC2893" s="1">
        <v>25909</v>
      </c>
      <c r="AD2893">
        <f t="shared" si="272"/>
        <v>0</v>
      </c>
      <c r="AE2893">
        <f t="shared" ca="1" si="273"/>
        <v>53</v>
      </c>
      <c r="AF2893" t="str">
        <f t="shared" ca="1" si="274"/>
        <v>18-64</v>
      </c>
      <c r="AG2893" s="3">
        <f t="shared" si="275"/>
        <v>15.605094399999999</v>
      </c>
      <c r="AH2893" t="str">
        <f>_xlfn.IFNA(VLOOKUP(Sales_Transactions[[#This Row],[Order ID]],Returned_Items[#All],2,FALSE),"Not Returned")</f>
        <v>Not Returned</v>
      </c>
    </row>
    <row r="2894" spans="1:34" x14ac:dyDescent="0.25">
      <c r="A2894">
        <v>33797</v>
      </c>
      <c r="C2894" t="s">
        <v>434</v>
      </c>
      <c r="D2894" s="2" t="str">
        <f>TEXT(MID(Sales_Transactions[[#This Row],[Order Date]],2,5),"d/m/yyy")</f>
        <v>11/1/2009</v>
      </c>
      <c r="E2894" s="2" t="str">
        <f>TEXT(MID(Sales_Transactions[[#This Row],[Order Date]],2,5),"d")</f>
        <v>11</v>
      </c>
      <c r="F2894" s="2" t="str">
        <f>TEXT(MID(Sales_Transactions[[#This Row],[Order Date]],2,5),"m")</f>
        <v>1</v>
      </c>
      <c r="G2894" s="2" t="str">
        <f>TEXT(MID(Sales_Transactions[[#This Row],[Order Date]],2,5),"yyy")</f>
        <v>2009</v>
      </c>
      <c r="H2894" s="2" t="str">
        <f>TEXT(MID(Sales_Transactions[[#This Row],[Order Date]],2,5),"yyy/m")</f>
        <v>2009/1</v>
      </c>
      <c r="I2894" t="s">
        <v>52</v>
      </c>
      <c r="J2894">
        <f t="shared" si="270"/>
        <v>1</v>
      </c>
      <c r="K2894" s="2">
        <v>44</v>
      </c>
      <c r="L2894" s="3">
        <v>574.5</v>
      </c>
      <c r="M2894" s="4">
        <v>0.02</v>
      </c>
      <c r="N2894" s="5" t="s">
        <v>23</v>
      </c>
      <c r="O2894" s="3">
        <v>-449.04</v>
      </c>
      <c r="P2894" s="3">
        <v>12.99</v>
      </c>
      <c r="Q2894" s="3">
        <v>14.37</v>
      </c>
      <c r="R2894" s="5" t="s">
        <v>2748</v>
      </c>
      <c r="S2894" s="5" t="s">
        <v>2749</v>
      </c>
      <c r="T2894" s="5" t="str">
        <f t="shared" si="271"/>
        <v>Bradley Drucker</v>
      </c>
      <c r="U2894" t="s">
        <v>855</v>
      </c>
      <c r="V2894" s="5" t="s">
        <v>27</v>
      </c>
      <c r="W2894" s="5" t="s">
        <v>57</v>
      </c>
      <c r="X2894" s="5" t="s">
        <v>58</v>
      </c>
      <c r="Y2894" s="5" t="s">
        <v>2001</v>
      </c>
      <c r="Z2894" s="5" t="s">
        <v>31</v>
      </c>
      <c r="AA2894" s="4">
        <v>0.73</v>
      </c>
      <c r="AB2894" s="1">
        <v>39825</v>
      </c>
      <c r="AC2894" s="1">
        <v>25897</v>
      </c>
      <c r="AD2894">
        <f t="shared" si="272"/>
        <v>1</v>
      </c>
      <c r="AE2894">
        <f t="shared" ca="1" si="273"/>
        <v>53</v>
      </c>
      <c r="AF2894" t="str">
        <f t="shared" ca="1" si="274"/>
        <v>18-64</v>
      </c>
      <c r="AG2894" s="3">
        <f t="shared" si="275"/>
        <v>0.62175913636363633</v>
      </c>
      <c r="AH2894" t="str">
        <f>_xlfn.IFNA(VLOOKUP(Sales_Transactions[[#This Row],[Order ID]],Returned_Items[#All],2,FALSE),"Not Returned")</f>
        <v>Not Returned</v>
      </c>
    </row>
    <row r="2895" spans="1:34" x14ac:dyDescent="0.25">
      <c r="A2895">
        <v>33797</v>
      </c>
      <c r="C2895" t="s">
        <v>434</v>
      </c>
      <c r="D2895" s="2" t="str">
        <f>TEXT(MID(Sales_Transactions[[#This Row],[Order Date]],2,5),"d/m/yyy")</f>
        <v>11/1/2009</v>
      </c>
      <c r="E2895" s="2" t="str">
        <f>TEXT(MID(Sales_Transactions[[#This Row],[Order Date]],2,5),"d")</f>
        <v>11</v>
      </c>
      <c r="F2895" s="2" t="str">
        <f>TEXT(MID(Sales_Transactions[[#This Row],[Order Date]],2,5),"m")</f>
        <v>1</v>
      </c>
      <c r="G2895" s="2" t="str">
        <f>TEXT(MID(Sales_Transactions[[#This Row],[Order Date]],2,5),"yyy")</f>
        <v>2009</v>
      </c>
      <c r="H2895" s="2" t="str">
        <f>TEXT(MID(Sales_Transactions[[#This Row],[Order Date]],2,5),"yyy/m")</f>
        <v>2009/1</v>
      </c>
      <c r="I2895" t="s">
        <v>52</v>
      </c>
      <c r="J2895">
        <f t="shared" si="270"/>
        <v>1</v>
      </c>
      <c r="K2895" s="2">
        <v>18</v>
      </c>
      <c r="L2895" s="3">
        <v>262.94</v>
      </c>
      <c r="M2895" s="4">
        <v>0.06</v>
      </c>
      <c r="N2895" s="5" t="s">
        <v>23</v>
      </c>
      <c r="O2895" s="3">
        <v>-22.37</v>
      </c>
      <c r="P2895" s="3">
        <v>14.42</v>
      </c>
      <c r="Q2895" s="3">
        <v>6.75</v>
      </c>
      <c r="R2895" s="5" t="s">
        <v>2748</v>
      </c>
      <c r="S2895" s="5" t="s">
        <v>2749</v>
      </c>
      <c r="T2895" s="5" t="str">
        <f t="shared" si="271"/>
        <v>Bradley Drucker</v>
      </c>
      <c r="U2895" t="s">
        <v>855</v>
      </c>
      <c r="V2895" s="5" t="s">
        <v>27</v>
      </c>
      <c r="W2895" s="5" t="s">
        <v>28</v>
      </c>
      <c r="X2895" s="5" t="s">
        <v>38</v>
      </c>
      <c r="Y2895" s="5" t="s">
        <v>1823</v>
      </c>
      <c r="Z2895" s="5" t="s">
        <v>56</v>
      </c>
      <c r="AA2895" s="4">
        <v>0.52</v>
      </c>
      <c r="AB2895" s="1">
        <v>39825</v>
      </c>
      <c r="AC2895" s="1">
        <v>25794</v>
      </c>
      <c r="AD2895">
        <f t="shared" si="272"/>
        <v>1</v>
      </c>
      <c r="AE2895">
        <f t="shared" ca="1" si="273"/>
        <v>53</v>
      </c>
      <c r="AF2895" t="str">
        <f t="shared" ca="1" si="274"/>
        <v>18-64</v>
      </c>
      <c r="AG2895" s="3">
        <f t="shared" si="275"/>
        <v>1.1756304444444445</v>
      </c>
      <c r="AH2895" t="str">
        <f>_xlfn.IFNA(VLOOKUP(Sales_Transactions[[#This Row],[Order ID]],Returned_Items[#All],2,FALSE),"Not Returned")</f>
        <v>Not Returned</v>
      </c>
    </row>
    <row r="2896" spans="1:34" x14ac:dyDescent="0.25">
      <c r="A2896">
        <v>33958</v>
      </c>
      <c r="C2896" t="s">
        <v>2750</v>
      </c>
      <c r="D2896" s="2" t="str">
        <f>TEXT(MID(Sales_Transactions[[#This Row],[Order Date]],2,5),"d/m/yyy")</f>
        <v>2/2/2011</v>
      </c>
      <c r="E2896" s="2" t="str">
        <f>TEXT(MID(Sales_Transactions[[#This Row],[Order Date]],2,5),"d")</f>
        <v>2</v>
      </c>
      <c r="F2896" s="2" t="str">
        <f>TEXT(MID(Sales_Transactions[[#This Row],[Order Date]],2,5),"m")</f>
        <v>2</v>
      </c>
      <c r="G2896" s="2" t="str">
        <f>TEXT(MID(Sales_Transactions[[#This Row],[Order Date]],2,5),"yyy")</f>
        <v>2011</v>
      </c>
      <c r="H2896" s="2" t="str">
        <f>TEXT(MID(Sales_Transactions[[#This Row],[Order Date]],2,5),"yyy/m")</f>
        <v>2011/2</v>
      </c>
      <c r="I2896" t="s">
        <v>101</v>
      </c>
      <c r="J2896">
        <f t="shared" si="270"/>
        <v>1</v>
      </c>
      <c r="K2896" s="2">
        <v>27</v>
      </c>
      <c r="L2896" s="3">
        <v>462.36599999999999</v>
      </c>
      <c r="M2896" s="4">
        <v>0.1</v>
      </c>
      <c r="N2896" s="5" t="s">
        <v>23</v>
      </c>
      <c r="O2896" s="3">
        <v>-120.05</v>
      </c>
      <c r="P2896" s="3">
        <v>20.99</v>
      </c>
      <c r="Q2896" s="3">
        <v>3.3</v>
      </c>
      <c r="R2896" s="5" t="s">
        <v>1583</v>
      </c>
      <c r="S2896" s="5" t="s">
        <v>1219</v>
      </c>
      <c r="T2896" s="5" t="str">
        <f t="shared" si="271"/>
        <v>Mark Haberlin</v>
      </c>
      <c r="U2896" t="s">
        <v>855</v>
      </c>
      <c r="V2896" s="5" t="s">
        <v>27</v>
      </c>
      <c r="W2896" s="5" t="s">
        <v>48</v>
      </c>
      <c r="X2896" s="5" t="s">
        <v>49</v>
      </c>
      <c r="Y2896" s="5" t="s">
        <v>470</v>
      </c>
      <c r="Z2896" s="5" t="s">
        <v>60</v>
      </c>
      <c r="AA2896" s="4">
        <v>0.81</v>
      </c>
      <c r="AB2896" s="1">
        <v>40578</v>
      </c>
      <c r="AC2896" s="1">
        <v>26720</v>
      </c>
      <c r="AD2896">
        <f t="shared" si="272"/>
        <v>2</v>
      </c>
      <c r="AE2896">
        <f t="shared" ca="1" si="273"/>
        <v>51</v>
      </c>
      <c r="AF2896" t="str">
        <f t="shared" ca="1" si="274"/>
        <v>18-64</v>
      </c>
      <c r="AG2896" s="3">
        <f t="shared" si="275"/>
        <v>0.89885222222222216</v>
      </c>
      <c r="AH2896" t="str">
        <f>_xlfn.IFNA(VLOOKUP(Sales_Transactions[[#This Row],[Order ID]],Returned_Items[#All],2,FALSE),"Not Returned")</f>
        <v>Not Returned</v>
      </c>
    </row>
    <row r="2897" spans="1:34" x14ac:dyDescent="0.25">
      <c r="A2897">
        <v>33958</v>
      </c>
      <c r="C2897" t="s">
        <v>2750</v>
      </c>
      <c r="D2897" s="2" t="str">
        <f>TEXT(MID(Sales_Transactions[[#This Row],[Order Date]],2,5),"d/m/yyy")</f>
        <v>2/2/2011</v>
      </c>
      <c r="E2897" s="2" t="str">
        <f>TEXT(MID(Sales_Transactions[[#This Row],[Order Date]],2,5),"d")</f>
        <v>2</v>
      </c>
      <c r="F2897" s="2" t="str">
        <f>TEXT(MID(Sales_Transactions[[#This Row],[Order Date]],2,5),"m")</f>
        <v>2</v>
      </c>
      <c r="G2897" s="2" t="str">
        <f>TEXT(MID(Sales_Transactions[[#This Row],[Order Date]],2,5),"yyy")</f>
        <v>2011</v>
      </c>
      <c r="H2897" s="2" t="str">
        <f>TEXT(MID(Sales_Transactions[[#This Row],[Order Date]],2,5),"yyy/m")</f>
        <v>2011/2</v>
      </c>
      <c r="I2897" t="s">
        <v>101</v>
      </c>
      <c r="J2897">
        <f t="shared" si="270"/>
        <v>1</v>
      </c>
      <c r="K2897" s="2">
        <v>14</v>
      </c>
      <c r="L2897" s="3">
        <v>336.48</v>
      </c>
      <c r="M2897" s="4">
        <v>0.09</v>
      </c>
      <c r="N2897" s="5" t="s">
        <v>23</v>
      </c>
      <c r="O2897" s="3">
        <v>5.56</v>
      </c>
      <c r="P2897" s="3">
        <v>25.99</v>
      </c>
      <c r="Q2897" s="3">
        <v>5.37</v>
      </c>
      <c r="R2897" s="5" t="s">
        <v>1583</v>
      </c>
      <c r="S2897" s="5" t="s">
        <v>1219</v>
      </c>
      <c r="T2897" s="5" t="str">
        <f t="shared" si="271"/>
        <v>Mark Haberlin</v>
      </c>
      <c r="U2897" t="s">
        <v>855</v>
      </c>
      <c r="V2897" s="5" t="s">
        <v>27</v>
      </c>
      <c r="W2897" s="5" t="s">
        <v>28</v>
      </c>
      <c r="X2897" s="5" t="s">
        <v>124</v>
      </c>
      <c r="Y2897" s="5" t="s">
        <v>2751</v>
      </c>
      <c r="Z2897" s="5" t="s">
        <v>43</v>
      </c>
      <c r="AA2897" s="4">
        <v>0.56000000000000005</v>
      </c>
      <c r="AB2897" s="1">
        <v>40578</v>
      </c>
      <c r="AC2897" s="1">
        <v>27023</v>
      </c>
      <c r="AD2897">
        <f t="shared" si="272"/>
        <v>2</v>
      </c>
      <c r="AE2897">
        <f t="shared" ca="1" si="273"/>
        <v>50</v>
      </c>
      <c r="AF2897" t="str">
        <f t="shared" ca="1" si="274"/>
        <v>18-64</v>
      </c>
      <c r="AG2897" s="3">
        <f t="shared" si="275"/>
        <v>2.2383292142857143</v>
      </c>
      <c r="AH2897" t="str">
        <f>_xlfn.IFNA(VLOOKUP(Sales_Transactions[[#This Row],[Order ID]],Returned_Items[#All],2,FALSE),"Not Returned")</f>
        <v>Not Returned</v>
      </c>
    </row>
    <row r="2898" spans="1:34" x14ac:dyDescent="0.25">
      <c r="A2898">
        <v>36454</v>
      </c>
      <c r="C2898" t="s">
        <v>2468</v>
      </c>
      <c r="D2898" s="2" t="str">
        <f>TEXT(MID(Sales_Transactions[[#This Row],[Order Date]],2,5),"d/m/yyy")</f>
        <v>18/2/2011</v>
      </c>
      <c r="E2898" s="2" t="str">
        <f>TEXT(MID(Sales_Transactions[[#This Row],[Order Date]],2,5),"d")</f>
        <v>18</v>
      </c>
      <c r="F2898" s="2" t="str">
        <f>TEXT(MID(Sales_Transactions[[#This Row],[Order Date]],2,5),"m")</f>
        <v>2</v>
      </c>
      <c r="G2898" s="2" t="str">
        <f>TEXT(MID(Sales_Transactions[[#This Row],[Order Date]],2,5),"yyy")</f>
        <v>2011</v>
      </c>
      <c r="H2898" s="2" t="str">
        <f>TEXT(MID(Sales_Transactions[[#This Row],[Order Date]],2,5),"yyy/m")</f>
        <v>2011/2</v>
      </c>
      <c r="I2898" t="s">
        <v>101</v>
      </c>
      <c r="J2898">
        <f t="shared" si="270"/>
        <v>1</v>
      </c>
      <c r="K2898" s="2">
        <v>8</v>
      </c>
      <c r="L2898" s="3">
        <v>69.569999999999993</v>
      </c>
      <c r="M2898" s="4">
        <v>0.05</v>
      </c>
      <c r="N2898" s="5" t="s">
        <v>23</v>
      </c>
      <c r="O2898" s="3">
        <v>-36.06</v>
      </c>
      <c r="P2898" s="3">
        <v>7.98</v>
      </c>
      <c r="Q2898" s="3">
        <v>6.5</v>
      </c>
      <c r="R2898" s="5" t="s">
        <v>298</v>
      </c>
      <c r="S2898" s="5" t="s">
        <v>2743</v>
      </c>
      <c r="T2898" s="5" t="str">
        <f t="shared" si="271"/>
        <v>Anthony Garverick</v>
      </c>
      <c r="U2898" t="s">
        <v>855</v>
      </c>
      <c r="V2898" s="5" t="s">
        <v>27</v>
      </c>
      <c r="W2898" s="5" t="s">
        <v>28</v>
      </c>
      <c r="X2898" s="5" t="s">
        <v>29</v>
      </c>
      <c r="Y2898" s="5" t="s">
        <v>2752</v>
      </c>
      <c r="Z2898" s="5" t="s">
        <v>56</v>
      </c>
      <c r="AA2898" s="4">
        <v>0.59</v>
      </c>
      <c r="AB2898" s="1">
        <v>40595</v>
      </c>
      <c r="AC2898" s="1">
        <v>26947</v>
      </c>
      <c r="AD2898">
        <f t="shared" si="272"/>
        <v>3</v>
      </c>
      <c r="AE2898">
        <f t="shared" ca="1" si="273"/>
        <v>50</v>
      </c>
      <c r="AF2898" t="str">
        <f t="shared" ca="1" si="274"/>
        <v>18-64</v>
      </c>
      <c r="AG2898" s="3">
        <f t="shared" si="275"/>
        <v>1.8095012500000001</v>
      </c>
      <c r="AH2898" t="str">
        <f>_xlfn.IFNA(VLOOKUP(Sales_Transactions[[#This Row],[Order ID]],Returned_Items[#All],2,FALSE),"Not Returned")</f>
        <v>Not Returned</v>
      </c>
    </row>
    <row r="2899" spans="1:34" x14ac:dyDescent="0.25">
      <c r="A2899">
        <v>36609</v>
      </c>
      <c r="C2899" t="s">
        <v>2753</v>
      </c>
      <c r="D2899" s="2" t="str">
        <f>TEXT(MID(Sales_Transactions[[#This Row],[Order Date]],2,5),"d/m/yyy")</f>
        <v>14/5/2009</v>
      </c>
      <c r="E2899" s="2" t="str">
        <f>TEXT(MID(Sales_Transactions[[#This Row],[Order Date]],2,5),"d")</f>
        <v>14</v>
      </c>
      <c r="F2899" s="2" t="str">
        <f>TEXT(MID(Sales_Transactions[[#This Row],[Order Date]],2,5),"m")</f>
        <v>5</v>
      </c>
      <c r="G2899" s="2" t="str">
        <f>TEXT(MID(Sales_Transactions[[#This Row],[Order Date]],2,5),"yyy")</f>
        <v>2009</v>
      </c>
      <c r="H2899" s="2" t="str">
        <f>TEXT(MID(Sales_Transactions[[#This Row],[Order Date]],2,5),"yyy/m")</f>
        <v>2009/5</v>
      </c>
      <c r="I2899" t="s">
        <v>52</v>
      </c>
      <c r="J2899">
        <f t="shared" si="270"/>
        <v>1</v>
      </c>
      <c r="K2899" s="2">
        <v>8</v>
      </c>
      <c r="L2899" s="3">
        <v>45.73</v>
      </c>
      <c r="M2899" s="4">
        <v>0</v>
      </c>
      <c r="N2899" s="5" t="s">
        <v>23</v>
      </c>
      <c r="O2899" s="3">
        <v>-23.29</v>
      </c>
      <c r="P2899" s="3">
        <v>4.9800000000000004</v>
      </c>
      <c r="Q2899" s="3">
        <v>5.49</v>
      </c>
      <c r="R2899" s="5" t="s">
        <v>167</v>
      </c>
      <c r="S2899" s="5" t="s">
        <v>375</v>
      </c>
      <c r="T2899" s="5" t="str">
        <f t="shared" si="271"/>
        <v>Brad Thomas</v>
      </c>
      <c r="U2899" t="s">
        <v>855</v>
      </c>
      <c r="V2899" s="5" t="s">
        <v>74</v>
      </c>
      <c r="W2899" s="5" t="s">
        <v>28</v>
      </c>
      <c r="X2899" s="5" t="s">
        <v>75</v>
      </c>
      <c r="Y2899" s="5" t="s">
        <v>2182</v>
      </c>
      <c r="Z2899" s="5" t="s">
        <v>43</v>
      </c>
      <c r="AA2899" s="4">
        <v>0.38</v>
      </c>
      <c r="AB2899" s="1">
        <v>39949</v>
      </c>
      <c r="AC2899" s="1">
        <v>26992</v>
      </c>
      <c r="AD2899">
        <f t="shared" si="272"/>
        <v>2</v>
      </c>
      <c r="AE2899">
        <f t="shared" ca="1" si="273"/>
        <v>50</v>
      </c>
      <c r="AF2899" t="str">
        <f t="shared" ca="1" si="274"/>
        <v>18-64</v>
      </c>
      <c r="AG2899" s="3">
        <f t="shared" si="275"/>
        <v>1.3087500000000001</v>
      </c>
      <c r="AH2899" t="str">
        <f>_xlfn.IFNA(VLOOKUP(Sales_Transactions[[#This Row],[Order ID]],Returned_Items[#All],2,FALSE),"Not Returned")</f>
        <v>Returned</v>
      </c>
    </row>
    <row r="2900" spans="1:34" hidden="1" x14ac:dyDescent="0.25">
      <c r="A2900">
        <v>36800</v>
      </c>
      <c r="C2900" t="s">
        <v>2440</v>
      </c>
      <c r="D2900" s="2" t="str">
        <f>TEXT(MID(Sales_Transactions[[#This Row],[Order Date]],2,5),"d/m/yyy")</f>
        <v>10/9/2010</v>
      </c>
      <c r="E2900" s="2" t="str">
        <f>TEXT(MID(Sales_Transactions[[#This Row],[Order Date]],2,5),"d")</f>
        <v>10</v>
      </c>
      <c r="F2900" s="2" t="str">
        <f>TEXT(MID(Sales_Transactions[[#This Row],[Order Date]],2,5),"m")</f>
        <v>9</v>
      </c>
      <c r="G2900" s="2" t="str">
        <f>TEXT(MID(Sales_Transactions[[#This Row],[Order Date]],2,5),"yyy")</f>
        <v>2010</v>
      </c>
      <c r="H2900" s="2" t="str">
        <f>TEXT(MID(Sales_Transactions[[#This Row],[Order Date]],2,5),"yyy/m")</f>
        <v>2010/9</v>
      </c>
      <c r="I2900" t="s">
        <v>33</v>
      </c>
      <c r="J2900">
        <f t="shared" si="270"/>
        <v>4</v>
      </c>
      <c r="K2900" s="2">
        <v>4</v>
      </c>
      <c r="L2900">
        <v>58.44</v>
      </c>
      <c r="M2900">
        <v>0.05</v>
      </c>
      <c r="N2900" t="s">
        <v>279</v>
      </c>
      <c r="O2900">
        <v>-7.04</v>
      </c>
      <c r="P2900">
        <v>10.89</v>
      </c>
      <c r="Q2900">
        <v>4.5</v>
      </c>
      <c r="R2900" t="s">
        <v>35</v>
      </c>
      <c r="S2900" t="s">
        <v>2627</v>
      </c>
      <c r="T2900" t="str">
        <f t="shared" si="271"/>
        <v>Barry Franz</v>
      </c>
      <c r="U2900" t="s">
        <v>855</v>
      </c>
      <c r="V2900" t="s">
        <v>47</v>
      </c>
      <c r="W2900" t="s">
        <v>28</v>
      </c>
      <c r="X2900" t="s">
        <v>38</v>
      </c>
      <c r="Y2900" t="s">
        <v>559</v>
      </c>
      <c r="Z2900" t="s">
        <v>43</v>
      </c>
      <c r="AA2900">
        <v>0.59</v>
      </c>
      <c r="AB2900" s="1">
        <v>40432</v>
      </c>
      <c r="AC2900" s="1">
        <v>26948</v>
      </c>
      <c r="AD2900">
        <f t="shared" si="272"/>
        <v>1</v>
      </c>
      <c r="AE2900">
        <f t="shared" ca="1" si="273"/>
        <v>50</v>
      </c>
      <c r="AF2900" t="str">
        <f t="shared" ca="1" si="274"/>
        <v>18-64</v>
      </c>
      <c r="AG2900">
        <f t="shared" si="275"/>
        <v>3.8461387500000002</v>
      </c>
      <c r="AH2900" t="str">
        <f>_xlfn.IFNA(VLOOKUP(Sales_Transactions[[#This Row],[Order ID]],Returned_Items[#All],2,FALSE),"Not Returned")</f>
        <v>Not Returned</v>
      </c>
    </row>
    <row r="2901" spans="1:34" x14ac:dyDescent="0.25">
      <c r="A2901">
        <v>37287</v>
      </c>
      <c r="C2901" t="s">
        <v>826</v>
      </c>
      <c r="D2901" s="2" t="str">
        <f>TEXT(MID(Sales_Transactions[[#This Row],[Order Date]],2,5),"d/m/yyy")</f>
        <v>1/11/2012</v>
      </c>
      <c r="E2901" s="2" t="str">
        <f>TEXT(MID(Sales_Transactions[[#This Row],[Order Date]],2,5),"d")</f>
        <v>1</v>
      </c>
      <c r="F2901" s="2" t="str">
        <f>TEXT(MID(Sales_Transactions[[#This Row],[Order Date]],2,5),"m")</f>
        <v>11</v>
      </c>
      <c r="G2901" s="2" t="str">
        <f>TEXT(MID(Sales_Transactions[[#This Row],[Order Date]],2,5),"yyy")</f>
        <v>2012</v>
      </c>
      <c r="H2901" s="2" t="str">
        <f>TEXT(MID(Sales_Transactions[[#This Row],[Order Date]],2,5),"yyy/m")</f>
        <v>2012/11</v>
      </c>
      <c r="I2901" t="s">
        <v>22</v>
      </c>
      <c r="J2901">
        <f t="shared" si="270"/>
        <v>2</v>
      </c>
      <c r="K2901" s="2">
        <v>18</v>
      </c>
      <c r="L2901" s="3">
        <v>122.41</v>
      </c>
      <c r="M2901" s="4">
        <v>0.09</v>
      </c>
      <c r="N2901" s="5" t="s">
        <v>23</v>
      </c>
      <c r="O2901" s="3">
        <v>2.37</v>
      </c>
      <c r="P2901" s="3">
        <v>6.64</v>
      </c>
      <c r="Q2901" s="3">
        <v>4.95</v>
      </c>
      <c r="R2901" s="5" t="s">
        <v>167</v>
      </c>
      <c r="S2901" s="5" t="s">
        <v>375</v>
      </c>
      <c r="T2901" s="5" t="str">
        <f t="shared" si="271"/>
        <v>Brad Thomas</v>
      </c>
      <c r="U2901" t="s">
        <v>855</v>
      </c>
      <c r="V2901" s="5" t="s">
        <v>47</v>
      </c>
      <c r="W2901" s="5" t="s">
        <v>57</v>
      </c>
      <c r="X2901" s="5" t="s">
        <v>58</v>
      </c>
      <c r="Y2901" s="5" t="s">
        <v>59</v>
      </c>
      <c r="Z2901" s="5" t="s">
        <v>60</v>
      </c>
      <c r="AA2901" s="4">
        <v>0.37</v>
      </c>
      <c r="AB2901" s="1">
        <v>41218</v>
      </c>
      <c r="AC2901" s="1">
        <v>26893</v>
      </c>
      <c r="AD2901">
        <f t="shared" si="272"/>
        <v>4</v>
      </c>
      <c r="AE2901">
        <f t="shared" ca="1" si="273"/>
        <v>50</v>
      </c>
      <c r="AF2901" t="str">
        <f t="shared" ca="1" si="274"/>
        <v>18-64</v>
      </c>
      <c r="AG2901" s="3">
        <f t="shared" si="275"/>
        <v>0.64355688888888885</v>
      </c>
      <c r="AH2901" t="str">
        <f>_xlfn.IFNA(VLOOKUP(Sales_Transactions[[#This Row],[Order ID]],Returned_Items[#All],2,FALSE),"Not Returned")</f>
        <v>Not Returned</v>
      </c>
    </row>
    <row r="2902" spans="1:34" x14ac:dyDescent="0.25">
      <c r="A2902">
        <v>37443</v>
      </c>
      <c r="C2902" t="s">
        <v>404</v>
      </c>
      <c r="D2902" s="2" t="str">
        <f>TEXT(MID(Sales_Transactions[[#This Row],[Order Date]],2,5),"d/m/yyy")</f>
        <v>15/4/2010</v>
      </c>
      <c r="E2902" s="2" t="str">
        <f>TEXT(MID(Sales_Transactions[[#This Row],[Order Date]],2,5),"d")</f>
        <v>15</v>
      </c>
      <c r="F2902" s="2" t="str">
        <f>TEXT(MID(Sales_Transactions[[#This Row],[Order Date]],2,5),"m")</f>
        <v>4</v>
      </c>
      <c r="G2902" s="2" t="str">
        <f>TEXT(MID(Sales_Transactions[[#This Row],[Order Date]],2,5),"yyy")</f>
        <v>2010</v>
      </c>
      <c r="H2902" s="2" t="str">
        <f>TEXT(MID(Sales_Transactions[[#This Row],[Order Date]],2,5),"yyy/m")</f>
        <v>2010/4</v>
      </c>
      <c r="I2902" t="s">
        <v>52</v>
      </c>
      <c r="J2902">
        <f t="shared" si="270"/>
        <v>1</v>
      </c>
      <c r="K2902" s="2">
        <v>50</v>
      </c>
      <c r="L2902" s="3">
        <v>2869.44</v>
      </c>
      <c r="M2902" s="4">
        <v>0.08</v>
      </c>
      <c r="N2902" s="5" t="s">
        <v>23</v>
      </c>
      <c r="O2902" s="3">
        <v>840.55</v>
      </c>
      <c r="P2902" s="3">
        <v>59.98</v>
      </c>
      <c r="Q2902" s="3">
        <v>3.99</v>
      </c>
      <c r="R2902" s="5" t="s">
        <v>1583</v>
      </c>
      <c r="S2902" s="5" t="s">
        <v>2733</v>
      </c>
      <c r="T2902" s="5" t="str">
        <f t="shared" si="271"/>
        <v>Mark Packer</v>
      </c>
      <c r="U2902" t="s">
        <v>855</v>
      </c>
      <c r="V2902" s="5" t="s">
        <v>27</v>
      </c>
      <c r="W2902" s="5" t="s">
        <v>28</v>
      </c>
      <c r="X2902" s="5" t="s">
        <v>38</v>
      </c>
      <c r="Y2902" s="5" t="s">
        <v>742</v>
      </c>
      <c r="Z2902" s="5" t="s">
        <v>43</v>
      </c>
      <c r="AA2902" s="4">
        <v>0.56999999999999995</v>
      </c>
      <c r="AB2902" s="1">
        <v>40283</v>
      </c>
      <c r="AC2902" s="1">
        <v>26767</v>
      </c>
      <c r="AD2902">
        <f t="shared" si="272"/>
        <v>0</v>
      </c>
      <c r="AE2902">
        <f t="shared" ca="1" si="273"/>
        <v>51</v>
      </c>
      <c r="AF2902" t="str">
        <f t="shared" ca="1" si="274"/>
        <v>18-64</v>
      </c>
      <c r="AG2902" s="3">
        <f t="shared" si="275"/>
        <v>1.2784403200000001</v>
      </c>
      <c r="AH2902" t="str">
        <f>_xlfn.IFNA(VLOOKUP(Sales_Transactions[[#This Row],[Order ID]],Returned_Items[#All],2,FALSE),"Not Returned")</f>
        <v>Not Returned</v>
      </c>
    </row>
    <row r="2903" spans="1:34" x14ac:dyDescent="0.25">
      <c r="A2903">
        <v>37792</v>
      </c>
      <c r="C2903" t="s">
        <v>2754</v>
      </c>
      <c r="D2903" s="2" t="str">
        <f>TEXT(MID(Sales_Transactions[[#This Row],[Order Date]],2,5),"d/m/yyy")</f>
        <v>29/12/2011</v>
      </c>
      <c r="E2903" s="2" t="str">
        <f>TEXT(MID(Sales_Transactions[[#This Row],[Order Date]],2,5),"d")</f>
        <v>29</v>
      </c>
      <c r="F2903" s="2" t="str">
        <f>TEXT(MID(Sales_Transactions[[#This Row],[Order Date]],2,5),"m")</f>
        <v>12</v>
      </c>
      <c r="G2903" s="2" t="str">
        <f>TEXT(MID(Sales_Transactions[[#This Row],[Order Date]],2,5),"yyy")</f>
        <v>2011</v>
      </c>
      <c r="H2903" s="2" t="str">
        <f>TEXT(MID(Sales_Transactions[[#This Row],[Order Date]],2,5),"yyy/m")</f>
        <v>2011/12</v>
      </c>
      <c r="I2903" t="s">
        <v>33</v>
      </c>
      <c r="J2903">
        <f t="shared" si="270"/>
        <v>4</v>
      </c>
      <c r="K2903" s="2">
        <v>49</v>
      </c>
      <c r="L2903" s="3">
        <v>183.08</v>
      </c>
      <c r="M2903" s="4">
        <v>0.01</v>
      </c>
      <c r="N2903" s="5" t="s">
        <v>23</v>
      </c>
      <c r="O2903" s="3">
        <v>82.49</v>
      </c>
      <c r="P2903" s="3">
        <v>3.69</v>
      </c>
      <c r="Q2903" s="3">
        <v>0.5</v>
      </c>
      <c r="R2903" s="5" t="s">
        <v>2646</v>
      </c>
      <c r="S2903" s="5" t="s">
        <v>2647</v>
      </c>
      <c r="T2903" s="5" t="str">
        <f t="shared" si="271"/>
        <v>Eleni McCrary</v>
      </c>
      <c r="U2903" t="s">
        <v>855</v>
      </c>
      <c r="V2903" s="5" t="s">
        <v>47</v>
      </c>
      <c r="W2903" s="5" t="s">
        <v>28</v>
      </c>
      <c r="X2903" s="5" t="s">
        <v>115</v>
      </c>
      <c r="Y2903" s="5" t="s">
        <v>2592</v>
      </c>
      <c r="Z2903" s="5" t="s">
        <v>43</v>
      </c>
      <c r="AA2903" s="4">
        <v>0.38</v>
      </c>
      <c r="AB2903" s="1">
        <v>40908</v>
      </c>
      <c r="AC2903" s="1">
        <v>26958</v>
      </c>
      <c r="AD2903">
        <f t="shared" si="272"/>
        <v>2</v>
      </c>
      <c r="AE2903">
        <f t="shared" ca="1" si="273"/>
        <v>50</v>
      </c>
      <c r="AF2903" t="str">
        <f t="shared" ca="1" si="274"/>
        <v>18-64</v>
      </c>
      <c r="AG2903" s="3">
        <f t="shared" si="275"/>
        <v>8.5502673469387766E-2</v>
      </c>
      <c r="AH2903" t="str">
        <f>_xlfn.IFNA(VLOOKUP(Sales_Transactions[[#This Row],[Order ID]],Returned_Items[#All],2,FALSE),"Not Returned")</f>
        <v>Not Returned</v>
      </c>
    </row>
    <row r="2904" spans="1:34" x14ac:dyDescent="0.25">
      <c r="A2904">
        <v>37829</v>
      </c>
      <c r="C2904" t="s">
        <v>1049</v>
      </c>
      <c r="D2904" s="2" t="str">
        <f>TEXT(MID(Sales_Transactions[[#This Row],[Order Date]],2,5),"d/m/yyy")</f>
        <v>29/9/2010</v>
      </c>
      <c r="E2904" s="2" t="str">
        <f>TEXT(MID(Sales_Transactions[[#This Row],[Order Date]],2,5),"d")</f>
        <v>29</v>
      </c>
      <c r="F2904" s="2" t="str">
        <f>TEXT(MID(Sales_Transactions[[#This Row],[Order Date]],2,5),"m")</f>
        <v>9</v>
      </c>
      <c r="G2904" s="2" t="str">
        <f>TEXT(MID(Sales_Transactions[[#This Row],[Order Date]],2,5),"yyy")</f>
        <v>2010</v>
      </c>
      <c r="H2904" s="2" t="str">
        <f>TEXT(MID(Sales_Transactions[[#This Row],[Order Date]],2,5),"yyy/m")</f>
        <v>2010/9</v>
      </c>
      <c r="I2904" t="s">
        <v>52</v>
      </c>
      <c r="J2904">
        <f t="shared" si="270"/>
        <v>1</v>
      </c>
      <c r="K2904" s="2">
        <v>28</v>
      </c>
      <c r="L2904" s="3">
        <v>257.89999999999998</v>
      </c>
      <c r="M2904" s="4">
        <v>0</v>
      </c>
      <c r="N2904" s="5" t="s">
        <v>23</v>
      </c>
      <c r="O2904" s="3">
        <v>-84.69</v>
      </c>
      <c r="P2904" s="3">
        <v>8.74</v>
      </c>
      <c r="Q2904" s="3">
        <v>8.2899999999999991</v>
      </c>
      <c r="R2904" s="5" t="s">
        <v>2646</v>
      </c>
      <c r="S2904" s="5" t="s">
        <v>2647</v>
      </c>
      <c r="T2904" s="5" t="str">
        <f t="shared" si="271"/>
        <v>Eleni McCrary</v>
      </c>
      <c r="U2904" t="s">
        <v>855</v>
      </c>
      <c r="V2904" s="5" t="s">
        <v>47</v>
      </c>
      <c r="W2904" s="5" t="s">
        <v>28</v>
      </c>
      <c r="X2904" s="5" t="s">
        <v>98</v>
      </c>
      <c r="Y2904" s="5" t="s">
        <v>954</v>
      </c>
      <c r="Z2904" s="5" t="s">
        <v>43</v>
      </c>
      <c r="AA2904" s="4">
        <v>0.38</v>
      </c>
      <c r="AB2904" s="1">
        <v>40452</v>
      </c>
      <c r="AC2904" s="1">
        <v>26741</v>
      </c>
      <c r="AD2904">
        <f t="shared" si="272"/>
        <v>2</v>
      </c>
      <c r="AE2904">
        <f t="shared" ca="1" si="273"/>
        <v>51</v>
      </c>
      <c r="AF2904" t="str">
        <f t="shared" ca="1" si="274"/>
        <v>18-64</v>
      </c>
      <c r="AG2904" s="3">
        <f t="shared" si="275"/>
        <v>0.60821428571428571</v>
      </c>
      <c r="AH2904" t="str">
        <f>_xlfn.IFNA(VLOOKUP(Sales_Transactions[[#This Row],[Order ID]],Returned_Items[#All],2,FALSE),"Not Returned")</f>
        <v>Not Returned</v>
      </c>
    </row>
    <row r="2905" spans="1:34" x14ac:dyDescent="0.25">
      <c r="A2905">
        <v>38087</v>
      </c>
      <c r="C2905" t="s">
        <v>851</v>
      </c>
      <c r="D2905" s="2" t="str">
        <f>TEXT(MID(Sales_Transactions[[#This Row],[Order Date]],2,5),"d/m/yyy")</f>
        <v>21/2/2009</v>
      </c>
      <c r="E2905" s="2" t="str">
        <f>TEXT(MID(Sales_Transactions[[#This Row],[Order Date]],2,5),"d")</f>
        <v>21</v>
      </c>
      <c r="F2905" s="2" t="str">
        <f>TEXT(MID(Sales_Transactions[[#This Row],[Order Date]],2,5),"m")</f>
        <v>2</v>
      </c>
      <c r="G2905" s="2" t="str">
        <f>TEXT(MID(Sales_Transactions[[#This Row],[Order Date]],2,5),"yyy")</f>
        <v>2009</v>
      </c>
      <c r="H2905" s="2" t="str">
        <f>TEXT(MID(Sales_Transactions[[#This Row],[Order Date]],2,5),"yyy/m")</f>
        <v>2009/2</v>
      </c>
      <c r="I2905" t="s">
        <v>101</v>
      </c>
      <c r="J2905">
        <f t="shared" si="270"/>
        <v>1</v>
      </c>
      <c r="K2905" s="2">
        <v>18</v>
      </c>
      <c r="L2905" s="3">
        <v>901.81</v>
      </c>
      <c r="M2905" s="4">
        <v>0.02</v>
      </c>
      <c r="N2905" s="5" t="s">
        <v>23</v>
      </c>
      <c r="O2905" s="3">
        <v>-76.89</v>
      </c>
      <c r="P2905" s="3">
        <v>49.99</v>
      </c>
      <c r="Q2905" s="3">
        <v>19.989999999999998</v>
      </c>
      <c r="R2905" s="5" t="s">
        <v>206</v>
      </c>
      <c r="S2905" s="5" t="s">
        <v>2261</v>
      </c>
      <c r="T2905" s="5" t="str">
        <f t="shared" si="271"/>
        <v>Ann Blume</v>
      </c>
      <c r="U2905" t="s">
        <v>855</v>
      </c>
      <c r="V2905" s="5" t="s">
        <v>27</v>
      </c>
      <c r="W2905" s="5" t="s">
        <v>48</v>
      </c>
      <c r="X2905" s="5" t="s">
        <v>87</v>
      </c>
      <c r="Y2905" s="5" t="s">
        <v>996</v>
      </c>
      <c r="Z2905" s="5" t="s">
        <v>43</v>
      </c>
      <c r="AA2905" s="4">
        <v>0.41</v>
      </c>
      <c r="AB2905" s="1">
        <v>39865</v>
      </c>
      <c r="AC2905" s="1">
        <v>26995</v>
      </c>
      <c r="AD2905">
        <f t="shared" si="272"/>
        <v>0</v>
      </c>
      <c r="AE2905">
        <f t="shared" ca="1" si="273"/>
        <v>50</v>
      </c>
      <c r="AF2905" t="str">
        <f t="shared" ca="1" si="274"/>
        <v>18-64</v>
      </c>
      <c r="AG2905" s="3">
        <f t="shared" si="275"/>
        <v>3.8872223333333329</v>
      </c>
      <c r="AH2905" t="str">
        <f>_xlfn.IFNA(VLOOKUP(Sales_Transactions[[#This Row],[Order ID]],Returned_Items[#All],2,FALSE),"Not Returned")</f>
        <v>Not Returned</v>
      </c>
    </row>
    <row r="2906" spans="1:34" x14ac:dyDescent="0.25">
      <c r="A2906">
        <v>38341</v>
      </c>
      <c r="C2906" t="s">
        <v>878</v>
      </c>
      <c r="D2906" s="2" t="str">
        <f>TEXT(MID(Sales_Transactions[[#This Row],[Order Date]],2,5),"d/m/yyy")</f>
        <v>18/5/2009</v>
      </c>
      <c r="E2906" s="2" t="str">
        <f>TEXT(MID(Sales_Transactions[[#This Row],[Order Date]],2,5),"d")</f>
        <v>18</v>
      </c>
      <c r="F2906" s="2" t="str">
        <f>TEXT(MID(Sales_Transactions[[#This Row],[Order Date]],2,5),"m")</f>
        <v>5</v>
      </c>
      <c r="G2906" s="2" t="str">
        <f>TEXT(MID(Sales_Transactions[[#This Row],[Order Date]],2,5),"yyy")</f>
        <v>2009</v>
      </c>
      <c r="H2906" s="2" t="str">
        <f>TEXT(MID(Sales_Transactions[[#This Row],[Order Date]],2,5),"yyy/m")</f>
        <v>2009/5</v>
      </c>
      <c r="I2906" t="s">
        <v>78</v>
      </c>
      <c r="J2906">
        <f t="shared" si="270"/>
        <v>3</v>
      </c>
      <c r="K2906" s="2">
        <v>38</v>
      </c>
      <c r="L2906" s="3">
        <v>623.12649999999996</v>
      </c>
      <c r="M2906" s="4">
        <v>0.09</v>
      </c>
      <c r="N2906" s="5" t="s">
        <v>23</v>
      </c>
      <c r="O2906" s="3">
        <v>122.29</v>
      </c>
      <c r="P2906" s="3">
        <v>20.99</v>
      </c>
      <c r="Q2906" s="3">
        <v>0.99</v>
      </c>
      <c r="R2906" s="5" t="s">
        <v>312</v>
      </c>
      <c r="S2906" s="5" t="s">
        <v>2755</v>
      </c>
      <c r="T2906" s="5" t="str">
        <f t="shared" si="271"/>
        <v>Brendan Murry</v>
      </c>
      <c r="U2906" t="s">
        <v>855</v>
      </c>
      <c r="V2906" s="5" t="s">
        <v>47</v>
      </c>
      <c r="W2906" s="5" t="s">
        <v>48</v>
      </c>
      <c r="X2906" s="5" t="s">
        <v>49</v>
      </c>
      <c r="Y2906" s="5" t="s">
        <v>1457</v>
      </c>
      <c r="Z2906" s="5" t="s">
        <v>84</v>
      </c>
      <c r="AA2906" s="4">
        <v>0.56999999999999995</v>
      </c>
      <c r="AB2906" s="1">
        <v>39951</v>
      </c>
      <c r="AC2906" s="1">
        <v>26732</v>
      </c>
      <c r="AD2906">
        <f t="shared" si="272"/>
        <v>0</v>
      </c>
      <c r="AE2906">
        <f t="shared" ca="1" si="273"/>
        <v>51</v>
      </c>
      <c r="AF2906" t="str">
        <f t="shared" ca="1" si="274"/>
        <v>18-64</v>
      </c>
      <c r="AG2906" s="3">
        <f t="shared" si="275"/>
        <v>0.57792392105263146</v>
      </c>
      <c r="AH2906" t="str">
        <f>_xlfn.IFNA(VLOOKUP(Sales_Transactions[[#This Row],[Order ID]],Returned_Items[#All],2,FALSE),"Not Returned")</f>
        <v>Not Returned</v>
      </c>
    </row>
    <row r="2907" spans="1:34" x14ac:dyDescent="0.25">
      <c r="A2907">
        <v>38599</v>
      </c>
      <c r="C2907" t="s">
        <v>2756</v>
      </c>
      <c r="D2907" s="2" t="str">
        <f>TEXT(MID(Sales_Transactions[[#This Row],[Order Date]],2,5),"d/m/yyy")</f>
        <v>26/10/2009</v>
      </c>
      <c r="E2907" s="2" t="str">
        <f>TEXT(MID(Sales_Transactions[[#This Row],[Order Date]],2,5),"d")</f>
        <v>26</v>
      </c>
      <c r="F2907" s="2" t="str">
        <f>TEXT(MID(Sales_Transactions[[#This Row],[Order Date]],2,5),"m")</f>
        <v>10</v>
      </c>
      <c r="G2907" s="2" t="str">
        <f>TEXT(MID(Sales_Transactions[[#This Row],[Order Date]],2,5),"yyy")</f>
        <v>2009</v>
      </c>
      <c r="H2907" s="2" t="str">
        <f>TEXT(MID(Sales_Transactions[[#This Row],[Order Date]],2,5),"yyy/m")</f>
        <v>2009/10</v>
      </c>
      <c r="I2907" t="s">
        <v>33</v>
      </c>
      <c r="J2907">
        <f t="shared" si="270"/>
        <v>4</v>
      </c>
      <c r="K2907" s="2">
        <v>27</v>
      </c>
      <c r="L2907" s="3">
        <v>2651.23</v>
      </c>
      <c r="M2907" s="4">
        <v>0.09</v>
      </c>
      <c r="N2907" s="5" t="s">
        <v>23</v>
      </c>
      <c r="O2907" s="3">
        <v>-741.81</v>
      </c>
      <c r="P2907" s="3">
        <v>101.41</v>
      </c>
      <c r="Q2907" s="3">
        <v>35</v>
      </c>
      <c r="R2907" s="5" t="s">
        <v>1001</v>
      </c>
      <c r="S2907" s="5" t="s">
        <v>2629</v>
      </c>
      <c r="T2907" s="5" t="str">
        <f t="shared" si="271"/>
        <v>Chuck Sachs</v>
      </c>
      <c r="U2907" t="s">
        <v>855</v>
      </c>
      <c r="V2907" s="5" t="s">
        <v>37</v>
      </c>
      <c r="W2907" s="5" t="s">
        <v>28</v>
      </c>
      <c r="X2907" s="5" t="s">
        <v>29</v>
      </c>
      <c r="Y2907" s="5" t="s">
        <v>2202</v>
      </c>
      <c r="Z2907" s="5" t="s">
        <v>31</v>
      </c>
      <c r="AA2907" s="4">
        <v>0.82</v>
      </c>
      <c r="AB2907" s="1">
        <v>40113</v>
      </c>
      <c r="AC2907" s="1">
        <v>26730</v>
      </c>
      <c r="AD2907">
        <f t="shared" si="272"/>
        <v>1</v>
      </c>
      <c r="AE2907">
        <f t="shared" ca="1" si="273"/>
        <v>51</v>
      </c>
      <c r="AF2907" t="str">
        <f t="shared" ca="1" si="274"/>
        <v>18-64</v>
      </c>
      <c r="AG2907" s="3">
        <f t="shared" si="275"/>
        <v>5.0488418888888891</v>
      </c>
      <c r="AH2907" t="str">
        <f>_xlfn.IFNA(VLOOKUP(Sales_Transactions[[#This Row],[Order ID]],Returned_Items[#All],2,FALSE),"Not Returned")</f>
        <v>Not Returned</v>
      </c>
    </row>
    <row r="2908" spans="1:34" x14ac:dyDescent="0.25">
      <c r="A2908">
        <v>38721</v>
      </c>
      <c r="C2908" t="s">
        <v>2425</v>
      </c>
      <c r="D2908" s="2" t="str">
        <f>TEXT(MID(Sales_Transactions[[#This Row],[Order Date]],2,5),"d/m/yyy")</f>
        <v>24/3/2009</v>
      </c>
      <c r="E2908" s="2" t="str">
        <f>TEXT(MID(Sales_Transactions[[#This Row],[Order Date]],2,5),"d")</f>
        <v>24</v>
      </c>
      <c r="F2908" s="2" t="str">
        <f>TEXT(MID(Sales_Transactions[[#This Row],[Order Date]],2,5),"m")</f>
        <v>3</v>
      </c>
      <c r="G2908" s="2" t="str">
        <f>TEXT(MID(Sales_Transactions[[#This Row],[Order Date]],2,5),"yyy")</f>
        <v>2009</v>
      </c>
      <c r="H2908" s="2" t="str">
        <f>TEXT(MID(Sales_Transactions[[#This Row],[Order Date]],2,5),"yyy/m")</f>
        <v>2009/3</v>
      </c>
      <c r="I2908" t="s">
        <v>101</v>
      </c>
      <c r="J2908">
        <f t="shared" si="270"/>
        <v>1</v>
      </c>
      <c r="K2908" s="2">
        <v>17</v>
      </c>
      <c r="L2908" s="3">
        <v>107.56</v>
      </c>
      <c r="M2908" s="4">
        <v>0.1</v>
      </c>
      <c r="N2908" s="5" t="s">
        <v>23</v>
      </c>
      <c r="O2908" s="3">
        <v>-25</v>
      </c>
      <c r="P2908" s="3">
        <v>6.64</v>
      </c>
      <c r="Q2908" s="3">
        <v>54.95</v>
      </c>
      <c r="R2908" s="5" t="s">
        <v>2634</v>
      </c>
      <c r="S2908" s="5" t="s">
        <v>2635</v>
      </c>
      <c r="T2908" s="5" t="str">
        <f t="shared" si="271"/>
        <v>Troy Staebel</v>
      </c>
      <c r="U2908" t="s">
        <v>855</v>
      </c>
      <c r="V2908" s="5" t="s">
        <v>27</v>
      </c>
      <c r="W2908" s="5" t="s">
        <v>57</v>
      </c>
      <c r="X2908" s="5" t="s">
        <v>58</v>
      </c>
      <c r="Y2908" s="5" t="s">
        <v>59</v>
      </c>
      <c r="Z2908" s="5" t="s">
        <v>60</v>
      </c>
      <c r="AA2908" s="4">
        <v>0.37</v>
      </c>
      <c r="AB2908" s="1">
        <v>39898</v>
      </c>
      <c r="AC2908" s="1">
        <v>25379</v>
      </c>
      <c r="AD2908">
        <f t="shared" si="272"/>
        <v>2</v>
      </c>
      <c r="AE2908">
        <f t="shared" ca="1" si="273"/>
        <v>55</v>
      </c>
      <c r="AF2908" t="str">
        <f t="shared" ca="1" si="274"/>
        <v>18-64</v>
      </c>
      <c r="AG2908" s="3">
        <f t="shared" si="275"/>
        <v>3.6225505882352942</v>
      </c>
      <c r="AH2908" t="str">
        <f>_xlfn.IFNA(VLOOKUP(Sales_Transactions[[#This Row],[Order ID]],Returned_Items[#All],2,FALSE),"Not Returned")</f>
        <v>Not Returned</v>
      </c>
    </row>
    <row r="2909" spans="1:34" x14ac:dyDescent="0.25">
      <c r="A2909">
        <v>38721</v>
      </c>
      <c r="C2909" t="s">
        <v>2425</v>
      </c>
      <c r="D2909" s="2" t="str">
        <f>TEXT(MID(Sales_Transactions[[#This Row],[Order Date]],2,5),"d/m/yyy")</f>
        <v>24/3/2009</v>
      </c>
      <c r="E2909" s="2" t="str">
        <f>TEXT(MID(Sales_Transactions[[#This Row],[Order Date]],2,5),"d")</f>
        <v>24</v>
      </c>
      <c r="F2909" s="2" t="str">
        <f>TEXT(MID(Sales_Transactions[[#This Row],[Order Date]],2,5),"m")</f>
        <v>3</v>
      </c>
      <c r="G2909" s="2" t="str">
        <f>TEXT(MID(Sales_Transactions[[#This Row],[Order Date]],2,5),"yyy")</f>
        <v>2009</v>
      </c>
      <c r="H2909" s="2" t="str">
        <f>TEXT(MID(Sales_Transactions[[#This Row],[Order Date]],2,5),"yyy/m")</f>
        <v>2009/3</v>
      </c>
      <c r="I2909" t="s">
        <v>101</v>
      </c>
      <c r="J2909">
        <f t="shared" si="270"/>
        <v>1</v>
      </c>
      <c r="K2909" s="2">
        <v>15</v>
      </c>
      <c r="L2909" s="3">
        <v>1386.69</v>
      </c>
      <c r="M2909" s="4">
        <v>0.05</v>
      </c>
      <c r="N2909" s="5" t="s">
        <v>23</v>
      </c>
      <c r="O2909" s="3">
        <v>363</v>
      </c>
      <c r="P2909" s="3">
        <v>90.48</v>
      </c>
      <c r="Q2909" s="3">
        <v>19.989999999999998</v>
      </c>
      <c r="R2909" s="5" t="s">
        <v>2634</v>
      </c>
      <c r="S2909" s="5" t="s">
        <v>2635</v>
      </c>
      <c r="T2909" s="5" t="str">
        <f t="shared" si="271"/>
        <v>Troy Staebel</v>
      </c>
      <c r="U2909" t="s">
        <v>855</v>
      </c>
      <c r="V2909" s="5" t="s">
        <v>27</v>
      </c>
      <c r="W2909" s="5" t="s">
        <v>28</v>
      </c>
      <c r="X2909" s="5" t="s">
        <v>98</v>
      </c>
      <c r="Y2909" s="5" t="s">
        <v>2073</v>
      </c>
      <c r="Z2909" s="5" t="s">
        <v>43</v>
      </c>
      <c r="AA2909" s="4">
        <v>0.4</v>
      </c>
      <c r="AB2909" s="1">
        <v>39897</v>
      </c>
      <c r="AC2909" s="1">
        <v>25256</v>
      </c>
      <c r="AD2909">
        <f t="shared" si="272"/>
        <v>1</v>
      </c>
      <c r="AE2909">
        <f t="shared" ca="1" si="273"/>
        <v>55</v>
      </c>
      <c r="AF2909" t="str">
        <f t="shared" ca="1" si="274"/>
        <v>18-64</v>
      </c>
      <c r="AG2909" s="3">
        <f t="shared" si="275"/>
        <v>7.3616506666666659</v>
      </c>
      <c r="AH2909" t="str">
        <f>_xlfn.IFNA(VLOOKUP(Sales_Transactions[[#This Row],[Order ID]],Returned_Items[#All],2,FALSE),"Not Returned")</f>
        <v>Not Returned</v>
      </c>
    </row>
    <row r="2910" spans="1:34" x14ac:dyDescent="0.25">
      <c r="A2910">
        <v>38976</v>
      </c>
      <c r="C2910" t="s">
        <v>1544</v>
      </c>
      <c r="D2910" s="2" t="str">
        <f>TEXT(MID(Sales_Transactions[[#This Row],[Order Date]],2,5),"d/m/yyy")</f>
        <v>25/12/2010</v>
      </c>
      <c r="E2910" s="2" t="str">
        <f>TEXT(MID(Sales_Transactions[[#This Row],[Order Date]],2,5),"d")</f>
        <v>25</v>
      </c>
      <c r="F2910" s="2" t="str">
        <f>TEXT(MID(Sales_Transactions[[#This Row],[Order Date]],2,5),"m")</f>
        <v>12</v>
      </c>
      <c r="G2910" s="2" t="str">
        <f>TEXT(MID(Sales_Transactions[[#This Row],[Order Date]],2,5),"yyy")</f>
        <v>2010</v>
      </c>
      <c r="H2910" s="2" t="str">
        <f>TEXT(MID(Sales_Transactions[[#This Row],[Order Date]],2,5),"yyy/m")</f>
        <v>2010/12</v>
      </c>
      <c r="I2910" t="s">
        <v>101</v>
      </c>
      <c r="J2910">
        <f t="shared" si="270"/>
        <v>1</v>
      </c>
      <c r="K2910" s="2">
        <v>16</v>
      </c>
      <c r="L2910" s="3">
        <v>6813.93</v>
      </c>
      <c r="M2910" s="4">
        <v>0.09</v>
      </c>
      <c r="N2910" s="5" t="s">
        <v>34</v>
      </c>
      <c r="O2910" s="3">
        <v>358.19</v>
      </c>
      <c r="P2910" s="3">
        <v>449.99</v>
      </c>
      <c r="Q2910" s="3">
        <v>49</v>
      </c>
      <c r="R2910" s="5" t="s">
        <v>980</v>
      </c>
      <c r="S2910" s="5" t="s">
        <v>1251</v>
      </c>
      <c r="T2910" s="5" t="str">
        <f t="shared" si="271"/>
        <v>Paul Knutson</v>
      </c>
      <c r="U2910" t="s">
        <v>855</v>
      </c>
      <c r="V2910" s="5" t="s">
        <v>47</v>
      </c>
      <c r="W2910" s="5" t="s">
        <v>48</v>
      </c>
      <c r="X2910" s="5" t="s">
        <v>131</v>
      </c>
      <c r="Y2910" s="5" t="s">
        <v>132</v>
      </c>
      <c r="Z2910" s="5" t="s">
        <v>40</v>
      </c>
      <c r="AA2910" s="4">
        <v>0.38</v>
      </c>
      <c r="AB2910" s="1">
        <v>40538</v>
      </c>
      <c r="AC2910" s="1">
        <v>25404</v>
      </c>
      <c r="AD2910">
        <f t="shared" si="272"/>
        <v>1</v>
      </c>
      <c r="AE2910">
        <f t="shared" ca="1" si="273"/>
        <v>55</v>
      </c>
      <c r="AF2910" t="str">
        <f t="shared" ca="1" si="274"/>
        <v>18-64</v>
      </c>
      <c r="AG2910" s="3">
        <f t="shared" si="275"/>
        <v>31.161563062500001</v>
      </c>
      <c r="AH2910" t="str">
        <f>_xlfn.IFNA(VLOOKUP(Sales_Transactions[[#This Row],[Order ID]],Returned_Items[#All],2,FALSE),"Not Returned")</f>
        <v>Not Returned</v>
      </c>
    </row>
    <row r="2911" spans="1:34" x14ac:dyDescent="0.25">
      <c r="A2911">
        <v>39300</v>
      </c>
      <c r="C2911" t="s">
        <v>881</v>
      </c>
      <c r="D2911" s="2" t="str">
        <f>TEXT(MID(Sales_Transactions[[#This Row],[Order Date]],2,5),"d/m/yyy")</f>
        <v>22/4/2012</v>
      </c>
      <c r="E2911" s="2" t="str">
        <f>TEXT(MID(Sales_Transactions[[#This Row],[Order Date]],2,5),"d")</f>
        <v>22</v>
      </c>
      <c r="F2911" s="2" t="str">
        <f>TEXT(MID(Sales_Transactions[[#This Row],[Order Date]],2,5),"m")</f>
        <v>4</v>
      </c>
      <c r="G2911" s="2" t="str">
        <f>TEXT(MID(Sales_Transactions[[#This Row],[Order Date]],2,5),"yyy")</f>
        <v>2012</v>
      </c>
      <c r="H2911" s="2" t="str">
        <f>TEXT(MID(Sales_Transactions[[#This Row],[Order Date]],2,5),"yyy/m")</f>
        <v>2012/4</v>
      </c>
      <c r="I2911" t="s">
        <v>33</v>
      </c>
      <c r="J2911">
        <f t="shared" si="270"/>
        <v>4</v>
      </c>
      <c r="K2911" s="2">
        <v>9</v>
      </c>
      <c r="L2911" s="3">
        <v>44.51</v>
      </c>
      <c r="M2911" s="4">
        <v>0.01</v>
      </c>
      <c r="N2911" s="5" t="s">
        <v>23</v>
      </c>
      <c r="O2911" s="3">
        <v>-43.48</v>
      </c>
      <c r="P2911" s="3">
        <v>4.0599999999999996</v>
      </c>
      <c r="Q2911" s="3">
        <v>6.89</v>
      </c>
      <c r="R2911" s="5" t="s">
        <v>1375</v>
      </c>
      <c r="S2911" s="5" t="s">
        <v>2757</v>
      </c>
      <c r="T2911" s="5" t="str">
        <f t="shared" si="271"/>
        <v>Emily Burns</v>
      </c>
      <c r="U2911" t="s">
        <v>855</v>
      </c>
      <c r="V2911" s="5" t="s">
        <v>74</v>
      </c>
      <c r="W2911" s="5" t="s">
        <v>28</v>
      </c>
      <c r="X2911" s="5" t="s">
        <v>38</v>
      </c>
      <c r="Y2911" s="5" t="s">
        <v>669</v>
      </c>
      <c r="Z2911" s="5" t="s">
        <v>43</v>
      </c>
      <c r="AA2911" s="4">
        <v>0.6</v>
      </c>
      <c r="AB2911" s="1">
        <v>41023</v>
      </c>
      <c r="AC2911" s="1">
        <v>25224</v>
      </c>
      <c r="AD2911">
        <f t="shared" si="272"/>
        <v>2</v>
      </c>
      <c r="AE2911">
        <f t="shared" ca="1" si="273"/>
        <v>55</v>
      </c>
      <c r="AF2911" t="str">
        <f t="shared" ca="1" si="274"/>
        <v>18-64</v>
      </c>
      <c r="AG2911" s="3">
        <f t="shared" si="275"/>
        <v>1.2166215555555555</v>
      </c>
      <c r="AH2911" t="str">
        <f>_xlfn.IFNA(VLOOKUP(Sales_Transactions[[#This Row],[Order ID]],Returned_Items[#All],2,FALSE),"Not Returned")</f>
        <v>Not Returned</v>
      </c>
    </row>
    <row r="2912" spans="1:34" x14ac:dyDescent="0.25">
      <c r="A2912">
        <v>39393</v>
      </c>
      <c r="C2912" t="s">
        <v>1047</v>
      </c>
      <c r="D2912" s="2" t="str">
        <f>TEXT(MID(Sales_Transactions[[#This Row],[Order Date]],2,5),"d/m/yyy")</f>
        <v>17/11/2010</v>
      </c>
      <c r="E2912" s="2" t="str">
        <f>TEXT(MID(Sales_Transactions[[#This Row],[Order Date]],2,5),"d")</f>
        <v>17</v>
      </c>
      <c r="F2912" s="2" t="str">
        <f>TEXT(MID(Sales_Transactions[[#This Row],[Order Date]],2,5),"m")</f>
        <v>11</v>
      </c>
      <c r="G2912" s="2" t="str">
        <f>TEXT(MID(Sales_Transactions[[#This Row],[Order Date]],2,5),"yyy")</f>
        <v>2010</v>
      </c>
      <c r="H2912" s="2" t="str">
        <f>TEXT(MID(Sales_Transactions[[#This Row],[Order Date]],2,5),"yyy/m")</f>
        <v>2010/11</v>
      </c>
      <c r="I2912" t="s">
        <v>52</v>
      </c>
      <c r="J2912">
        <f t="shared" si="270"/>
        <v>1</v>
      </c>
      <c r="K2912" s="2">
        <v>23</v>
      </c>
      <c r="L2912" s="3">
        <v>218.29</v>
      </c>
      <c r="M2912" s="4">
        <v>0.09</v>
      </c>
      <c r="N2912" s="5" t="s">
        <v>23</v>
      </c>
      <c r="O2912" s="3">
        <v>-32.43</v>
      </c>
      <c r="P2912" s="3">
        <v>9.49</v>
      </c>
      <c r="Q2912" s="3">
        <v>5.76</v>
      </c>
      <c r="R2912" s="5" t="s">
        <v>2634</v>
      </c>
      <c r="S2912" s="5" t="s">
        <v>2635</v>
      </c>
      <c r="T2912" s="5" t="str">
        <f t="shared" si="271"/>
        <v>Troy Staebel</v>
      </c>
      <c r="U2912" t="s">
        <v>855</v>
      </c>
      <c r="V2912" s="5" t="s">
        <v>27</v>
      </c>
      <c r="W2912" s="5" t="s">
        <v>48</v>
      </c>
      <c r="X2912" s="5" t="s">
        <v>324</v>
      </c>
      <c r="Y2912" s="5" t="s">
        <v>1118</v>
      </c>
      <c r="Z2912" s="5" t="s">
        <v>56</v>
      </c>
      <c r="AA2912" s="4">
        <v>0.39</v>
      </c>
      <c r="AB2912" s="1">
        <v>40501</v>
      </c>
      <c r="AC2912" s="1">
        <v>25271</v>
      </c>
      <c r="AD2912">
        <f t="shared" si="272"/>
        <v>2</v>
      </c>
      <c r="AE2912">
        <f t="shared" ca="1" si="273"/>
        <v>55</v>
      </c>
      <c r="AF2912" t="str">
        <f t="shared" ca="1" si="274"/>
        <v>18-64</v>
      </c>
      <c r="AG2912" s="3">
        <f t="shared" si="275"/>
        <v>0.66267213043478268</v>
      </c>
      <c r="AH2912" t="str">
        <f>_xlfn.IFNA(VLOOKUP(Sales_Transactions[[#This Row],[Order ID]],Returned_Items[#All],2,FALSE),"Not Returned")</f>
        <v>Not Returned</v>
      </c>
    </row>
    <row r="2913" spans="1:34" x14ac:dyDescent="0.25">
      <c r="A2913">
        <v>39842</v>
      </c>
      <c r="C2913" t="s">
        <v>1174</v>
      </c>
      <c r="D2913" s="2" t="str">
        <f>TEXT(MID(Sales_Transactions[[#This Row],[Order Date]],2,5),"d/m/yyy")</f>
        <v>19/12/2010</v>
      </c>
      <c r="E2913" s="2" t="str">
        <f>TEXT(MID(Sales_Transactions[[#This Row],[Order Date]],2,5),"d")</f>
        <v>19</v>
      </c>
      <c r="F2913" s="2" t="str">
        <f>TEXT(MID(Sales_Transactions[[#This Row],[Order Date]],2,5),"m")</f>
        <v>12</v>
      </c>
      <c r="G2913" s="2" t="str">
        <f>TEXT(MID(Sales_Transactions[[#This Row],[Order Date]],2,5),"yyy")</f>
        <v>2010</v>
      </c>
      <c r="H2913" s="2" t="str">
        <f>TEXT(MID(Sales_Transactions[[#This Row],[Order Date]],2,5),"yyy/m")</f>
        <v>2010/12</v>
      </c>
      <c r="I2913" t="s">
        <v>78</v>
      </c>
      <c r="J2913">
        <f t="shared" si="270"/>
        <v>3</v>
      </c>
      <c r="K2913" s="2">
        <v>38</v>
      </c>
      <c r="L2913" s="3">
        <v>1554.21</v>
      </c>
      <c r="M2913" s="4">
        <v>0.08</v>
      </c>
      <c r="N2913" s="5" t="s">
        <v>67</v>
      </c>
      <c r="O2913" s="3">
        <v>114.45</v>
      </c>
      <c r="P2913" s="3">
        <v>41.32</v>
      </c>
      <c r="Q2913" s="3">
        <v>8.66</v>
      </c>
      <c r="R2913" s="5" t="s">
        <v>2479</v>
      </c>
      <c r="S2913" s="5" t="s">
        <v>2681</v>
      </c>
      <c r="T2913" s="5" t="str">
        <f t="shared" si="271"/>
        <v>Chris Cortes</v>
      </c>
      <c r="U2913" t="s">
        <v>855</v>
      </c>
      <c r="V2913" s="5" t="s">
        <v>37</v>
      </c>
      <c r="W2913" s="5" t="s">
        <v>57</v>
      </c>
      <c r="X2913" s="5" t="s">
        <v>58</v>
      </c>
      <c r="Y2913" s="5" t="s">
        <v>1082</v>
      </c>
      <c r="Z2913" s="5" t="s">
        <v>56</v>
      </c>
      <c r="AA2913" s="4">
        <v>0.76</v>
      </c>
      <c r="AB2913" s="1">
        <v>40531</v>
      </c>
      <c r="AC2913" s="1">
        <v>25349</v>
      </c>
      <c r="AD2913">
        <f t="shared" si="272"/>
        <v>0</v>
      </c>
      <c r="AE2913">
        <f t="shared" ca="1" si="273"/>
        <v>55</v>
      </c>
      <c r="AF2913" t="str">
        <f t="shared" ca="1" si="274"/>
        <v>18-64</v>
      </c>
      <c r="AG2913" s="3">
        <f t="shared" si="275"/>
        <v>1.3143932631578947</v>
      </c>
      <c r="AH2913" t="str">
        <f>_xlfn.IFNA(VLOOKUP(Sales_Transactions[[#This Row],[Order ID]],Returned_Items[#All],2,FALSE),"Not Returned")</f>
        <v>Not Returned</v>
      </c>
    </row>
    <row r="2914" spans="1:34" x14ac:dyDescent="0.25">
      <c r="A2914">
        <v>41766</v>
      </c>
      <c r="C2914" t="s">
        <v>2369</v>
      </c>
      <c r="D2914" s="2" t="str">
        <f>TEXT(MID(Sales_Transactions[[#This Row],[Order Date]],2,5),"d/m/yyy")</f>
        <v>11/9/2012</v>
      </c>
      <c r="E2914" s="2" t="str">
        <f>TEXT(MID(Sales_Transactions[[#This Row],[Order Date]],2,5),"d")</f>
        <v>11</v>
      </c>
      <c r="F2914" s="2" t="str">
        <f>TEXT(MID(Sales_Transactions[[#This Row],[Order Date]],2,5),"m")</f>
        <v>9</v>
      </c>
      <c r="G2914" s="2" t="str">
        <f>TEXT(MID(Sales_Transactions[[#This Row],[Order Date]],2,5),"yyy")</f>
        <v>2012</v>
      </c>
      <c r="H2914" s="2" t="str">
        <f>TEXT(MID(Sales_Transactions[[#This Row],[Order Date]],2,5),"yyy/m")</f>
        <v>2012/9</v>
      </c>
      <c r="I2914" t="s">
        <v>101</v>
      </c>
      <c r="J2914">
        <f t="shared" si="270"/>
        <v>1</v>
      </c>
      <c r="K2914" s="2">
        <v>7</v>
      </c>
      <c r="L2914" s="3">
        <v>273.42</v>
      </c>
      <c r="M2914" s="4">
        <v>0</v>
      </c>
      <c r="N2914" s="5" t="s">
        <v>23</v>
      </c>
      <c r="O2914" s="3">
        <v>10.06</v>
      </c>
      <c r="P2914" s="3">
        <v>34.54</v>
      </c>
      <c r="Q2914" s="3">
        <v>14.72</v>
      </c>
      <c r="R2914" s="5" t="s">
        <v>2705</v>
      </c>
      <c r="S2914" s="5" t="s">
        <v>2706</v>
      </c>
      <c r="T2914" s="5" t="str">
        <f t="shared" si="271"/>
        <v>Stefania Perrino</v>
      </c>
      <c r="U2914" t="s">
        <v>855</v>
      </c>
      <c r="V2914" s="5" t="s">
        <v>47</v>
      </c>
      <c r="W2914" s="5" t="s">
        <v>28</v>
      </c>
      <c r="X2914" s="5" t="s">
        <v>41</v>
      </c>
      <c r="Y2914" s="5" t="s">
        <v>357</v>
      </c>
      <c r="Z2914" s="5" t="s">
        <v>43</v>
      </c>
      <c r="AA2914" s="4">
        <v>0.37</v>
      </c>
      <c r="AB2914" s="1">
        <v>41164</v>
      </c>
      <c r="AC2914" s="1">
        <v>25282</v>
      </c>
      <c r="AD2914">
        <f t="shared" si="272"/>
        <v>1</v>
      </c>
      <c r="AE2914">
        <f t="shared" ca="1" si="273"/>
        <v>55</v>
      </c>
      <c r="AF2914" t="str">
        <f t="shared" ca="1" si="274"/>
        <v>18-64</v>
      </c>
      <c r="AG2914" s="3">
        <f t="shared" si="275"/>
        <v>7.0371428571428565</v>
      </c>
      <c r="AH2914" t="str">
        <f>_xlfn.IFNA(VLOOKUP(Sales_Transactions[[#This Row],[Order ID]],Returned_Items[#All],2,FALSE),"Not Returned")</f>
        <v>Not Returned</v>
      </c>
    </row>
    <row r="2915" spans="1:34" x14ac:dyDescent="0.25">
      <c r="A2915">
        <v>42306</v>
      </c>
      <c r="C2915" t="s">
        <v>2673</v>
      </c>
      <c r="D2915" s="2" t="str">
        <f>TEXT(MID(Sales_Transactions[[#This Row],[Order Date]],2,5),"d/m/yyy")</f>
        <v>14/9/2012</v>
      </c>
      <c r="E2915" s="2" t="str">
        <f>TEXT(MID(Sales_Transactions[[#This Row],[Order Date]],2,5),"d")</f>
        <v>14</v>
      </c>
      <c r="F2915" s="2" t="str">
        <f>TEXT(MID(Sales_Transactions[[#This Row],[Order Date]],2,5),"m")</f>
        <v>9</v>
      </c>
      <c r="G2915" s="2" t="str">
        <f>TEXT(MID(Sales_Transactions[[#This Row],[Order Date]],2,5),"yyy")</f>
        <v>2012</v>
      </c>
      <c r="H2915" s="2" t="str">
        <f>TEXT(MID(Sales_Transactions[[#This Row],[Order Date]],2,5),"yyy/m")</f>
        <v>2012/9</v>
      </c>
      <c r="I2915" t="s">
        <v>33</v>
      </c>
      <c r="J2915">
        <f t="shared" si="270"/>
        <v>4</v>
      </c>
      <c r="K2915" s="2">
        <v>19</v>
      </c>
      <c r="L2915" s="3">
        <v>773.83</v>
      </c>
      <c r="M2915" s="4">
        <v>0.06</v>
      </c>
      <c r="N2915" s="5" t="s">
        <v>23</v>
      </c>
      <c r="O2915" s="3">
        <v>146.79</v>
      </c>
      <c r="P2915" s="3">
        <v>40.98</v>
      </c>
      <c r="Q2915" s="3">
        <v>5.33</v>
      </c>
      <c r="R2915" s="5" t="s">
        <v>2674</v>
      </c>
      <c r="S2915" s="5" t="s">
        <v>2675</v>
      </c>
      <c r="T2915" s="5" t="str">
        <f t="shared" si="271"/>
        <v>Maureen Gastineau</v>
      </c>
      <c r="U2915" t="s">
        <v>855</v>
      </c>
      <c r="V2915" s="5" t="s">
        <v>37</v>
      </c>
      <c r="W2915" s="5" t="s">
        <v>28</v>
      </c>
      <c r="X2915" s="5" t="s">
        <v>38</v>
      </c>
      <c r="Y2915" s="5" t="s">
        <v>1159</v>
      </c>
      <c r="Z2915" s="5" t="s">
        <v>43</v>
      </c>
      <c r="AA2915" s="4">
        <v>0.56999999999999995</v>
      </c>
      <c r="AB2915" s="1">
        <v>41168</v>
      </c>
      <c r="AC2915" s="1">
        <v>25464</v>
      </c>
      <c r="AD2915">
        <f t="shared" si="272"/>
        <v>2</v>
      </c>
      <c r="AE2915">
        <f t="shared" ca="1" si="273"/>
        <v>54</v>
      </c>
      <c r="AF2915" t="str">
        <f t="shared" ca="1" si="274"/>
        <v>18-64</v>
      </c>
      <c r="AG2915" s="3">
        <f t="shared" si="275"/>
        <v>2.4360743157894733</v>
      </c>
      <c r="AH2915" t="str">
        <f>_xlfn.IFNA(VLOOKUP(Sales_Transactions[[#This Row],[Order ID]],Returned_Items[#All],2,FALSE),"Not Returned")</f>
        <v>Not Returned</v>
      </c>
    </row>
    <row r="2916" spans="1:34" x14ac:dyDescent="0.25">
      <c r="A2916">
        <v>42528</v>
      </c>
      <c r="C2916" t="s">
        <v>2677</v>
      </c>
      <c r="D2916" s="2" t="str">
        <f>TEXT(MID(Sales_Transactions[[#This Row],[Order Date]],2,5),"d/m/yyy")</f>
        <v>23/2/2010</v>
      </c>
      <c r="E2916" s="2" t="str">
        <f>TEXT(MID(Sales_Transactions[[#This Row],[Order Date]],2,5),"d")</f>
        <v>23</v>
      </c>
      <c r="F2916" s="2" t="str">
        <f>TEXT(MID(Sales_Transactions[[#This Row],[Order Date]],2,5),"m")</f>
        <v>2</v>
      </c>
      <c r="G2916" s="2" t="str">
        <f>TEXT(MID(Sales_Transactions[[#This Row],[Order Date]],2,5),"yyy")</f>
        <v>2010</v>
      </c>
      <c r="H2916" s="2" t="str">
        <f>TEXT(MID(Sales_Transactions[[#This Row],[Order Date]],2,5),"yyy/m")</f>
        <v>2010/2</v>
      </c>
      <c r="I2916" t="s">
        <v>78</v>
      </c>
      <c r="J2916">
        <f t="shared" si="270"/>
        <v>3</v>
      </c>
      <c r="K2916" s="2">
        <v>37</v>
      </c>
      <c r="L2916" s="3">
        <v>1356.45</v>
      </c>
      <c r="M2916" s="4">
        <v>0.02</v>
      </c>
      <c r="N2916" s="5" t="s">
        <v>23</v>
      </c>
      <c r="O2916" s="3">
        <v>47.65</v>
      </c>
      <c r="P2916" s="3">
        <v>35.44</v>
      </c>
      <c r="Q2916" s="3">
        <v>19.989999999999998</v>
      </c>
      <c r="R2916" s="5" t="s">
        <v>1378</v>
      </c>
      <c r="S2916" s="5" t="s">
        <v>2678</v>
      </c>
      <c r="T2916" s="5" t="str">
        <f t="shared" si="271"/>
        <v>Alex Grayson</v>
      </c>
      <c r="U2916" t="s">
        <v>855</v>
      </c>
      <c r="V2916" s="5" t="s">
        <v>37</v>
      </c>
      <c r="W2916" s="5" t="s">
        <v>28</v>
      </c>
      <c r="X2916" s="5" t="s">
        <v>75</v>
      </c>
      <c r="Y2916" s="5" t="s">
        <v>2688</v>
      </c>
      <c r="Z2916" s="5" t="s">
        <v>43</v>
      </c>
      <c r="AA2916" s="4">
        <v>0.38</v>
      </c>
      <c r="AB2916" s="1">
        <v>40234</v>
      </c>
      <c r="AC2916" s="1">
        <v>25134</v>
      </c>
      <c r="AD2916">
        <f t="shared" si="272"/>
        <v>2</v>
      </c>
      <c r="AE2916">
        <f t="shared" ca="1" si="273"/>
        <v>55</v>
      </c>
      <c r="AF2916" t="str">
        <f t="shared" ca="1" si="274"/>
        <v>18-64</v>
      </c>
      <c r="AG2916" s="3">
        <f t="shared" si="275"/>
        <v>1.4979165405405404</v>
      </c>
      <c r="AH2916" t="str">
        <f>_xlfn.IFNA(VLOOKUP(Sales_Transactions[[#This Row],[Order ID]],Returned_Items[#All],2,FALSE),"Not Returned")</f>
        <v>Not Returned</v>
      </c>
    </row>
    <row r="2917" spans="1:34" x14ac:dyDescent="0.25">
      <c r="A2917">
        <v>42528</v>
      </c>
      <c r="C2917" t="s">
        <v>2677</v>
      </c>
      <c r="D2917" s="2" t="str">
        <f>TEXT(MID(Sales_Transactions[[#This Row],[Order Date]],2,5),"d/m/yyy")</f>
        <v>23/2/2010</v>
      </c>
      <c r="E2917" s="2" t="str">
        <f>TEXT(MID(Sales_Transactions[[#This Row],[Order Date]],2,5),"d")</f>
        <v>23</v>
      </c>
      <c r="F2917" s="2" t="str">
        <f>TEXT(MID(Sales_Transactions[[#This Row],[Order Date]],2,5),"m")</f>
        <v>2</v>
      </c>
      <c r="G2917" s="2" t="str">
        <f>TEXT(MID(Sales_Transactions[[#This Row],[Order Date]],2,5),"yyy")</f>
        <v>2010</v>
      </c>
      <c r="H2917" s="2" t="str">
        <f>TEXT(MID(Sales_Transactions[[#This Row],[Order Date]],2,5),"yyy/m")</f>
        <v>2010/2</v>
      </c>
      <c r="I2917" t="s">
        <v>78</v>
      </c>
      <c r="J2917">
        <f t="shared" si="270"/>
        <v>3</v>
      </c>
      <c r="K2917" s="2">
        <v>13</v>
      </c>
      <c r="L2917" s="3">
        <v>250.75</v>
      </c>
      <c r="M2917" s="4">
        <v>0.02</v>
      </c>
      <c r="N2917" s="5" t="s">
        <v>23</v>
      </c>
      <c r="O2917" s="3">
        <v>-43.52</v>
      </c>
      <c r="P2917" s="3">
        <v>17.7</v>
      </c>
      <c r="Q2917" s="3">
        <v>9.4700000000000006</v>
      </c>
      <c r="R2917" s="5" t="s">
        <v>1378</v>
      </c>
      <c r="S2917" s="5" t="s">
        <v>2678</v>
      </c>
      <c r="T2917" s="5" t="str">
        <f t="shared" si="271"/>
        <v>Alex Grayson</v>
      </c>
      <c r="U2917" t="s">
        <v>855</v>
      </c>
      <c r="V2917" s="5" t="s">
        <v>37</v>
      </c>
      <c r="W2917" s="5" t="s">
        <v>28</v>
      </c>
      <c r="X2917" s="5" t="s">
        <v>29</v>
      </c>
      <c r="Y2917" s="5" t="s">
        <v>2593</v>
      </c>
      <c r="Z2917" s="5" t="s">
        <v>43</v>
      </c>
      <c r="AA2917" s="4">
        <v>0.59</v>
      </c>
      <c r="AB2917" s="1">
        <v>40233</v>
      </c>
      <c r="AC2917" s="1">
        <v>25132</v>
      </c>
      <c r="AD2917">
        <f t="shared" si="272"/>
        <v>1</v>
      </c>
      <c r="AE2917">
        <f t="shared" ca="1" si="273"/>
        <v>55</v>
      </c>
      <c r="AF2917" t="str">
        <f t="shared" ca="1" si="274"/>
        <v>18-64</v>
      </c>
      <c r="AG2917" s="3">
        <f t="shared" si="275"/>
        <v>2.0897276923076924</v>
      </c>
      <c r="AH2917" t="str">
        <f>_xlfn.IFNA(VLOOKUP(Sales_Transactions[[#This Row],[Order ID]],Returned_Items[#All],2,FALSE),"Not Returned")</f>
        <v>Not Returned</v>
      </c>
    </row>
    <row r="2918" spans="1:34" x14ac:dyDescent="0.25">
      <c r="A2918">
        <v>42528</v>
      </c>
      <c r="C2918" t="s">
        <v>2677</v>
      </c>
      <c r="D2918" s="2" t="str">
        <f>TEXT(MID(Sales_Transactions[[#This Row],[Order Date]],2,5),"d/m/yyy")</f>
        <v>23/2/2010</v>
      </c>
      <c r="E2918" s="2" t="str">
        <f>TEXT(MID(Sales_Transactions[[#This Row],[Order Date]],2,5),"d")</f>
        <v>23</v>
      </c>
      <c r="F2918" s="2" t="str">
        <f>TEXT(MID(Sales_Transactions[[#This Row],[Order Date]],2,5),"m")</f>
        <v>2</v>
      </c>
      <c r="G2918" s="2" t="str">
        <f>TEXT(MID(Sales_Transactions[[#This Row],[Order Date]],2,5),"yyy")</f>
        <v>2010</v>
      </c>
      <c r="H2918" s="2" t="str">
        <f>TEXT(MID(Sales_Transactions[[#This Row],[Order Date]],2,5),"yyy/m")</f>
        <v>2010/2</v>
      </c>
      <c r="I2918" t="s">
        <v>78</v>
      </c>
      <c r="J2918">
        <f t="shared" si="270"/>
        <v>3</v>
      </c>
      <c r="K2918" s="2">
        <v>31</v>
      </c>
      <c r="L2918" s="3">
        <v>313.05</v>
      </c>
      <c r="M2918" s="4">
        <v>0.02</v>
      </c>
      <c r="N2918" s="5" t="s">
        <v>67</v>
      </c>
      <c r="O2918" s="3">
        <v>81.87</v>
      </c>
      <c r="P2918" s="3">
        <v>9.7799999999999994</v>
      </c>
      <c r="Q2918" s="3">
        <v>1.99</v>
      </c>
      <c r="R2918" s="5" t="s">
        <v>1378</v>
      </c>
      <c r="S2918" s="5" t="s">
        <v>2678</v>
      </c>
      <c r="T2918" s="5" t="str">
        <f t="shared" si="271"/>
        <v>Alex Grayson</v>
      </c>
      <c r="U2918" t="s">
        <v>855</v>
      </c>
      <c r="V2918" s="5" t="s">
        <v>37</v>
      </c>
      <c r="W2918" s="5" t="s">
        <v>48</v>
      </c>
      <c r="X2918" s="5" t="s">
        <v>87</v>
      </c>
      <c r="Y2918" s="5" t="s">
        <v>381</v>
      </c>
      <c r="Z2918" s="5" t="s">
        <v>60</v>
      </c>
      <c r="AA2918" s="4">
        <v>0.43</v>
      </c>
      <c r="AB2918" s="1">
        <v>40233</v>
      </c>
      <c r="AC2918" s="1">
        <v>25170</v>
      </c>
      <c r="AD2918">
        <f t="shared" si="272"/>
        <v>1</v>
      </c>
      <c r="AE2918">
        <f t="shared" ca="1" si="273"/>
        <v>55</v>
      </c>
      <c r="AF2918" t="str">
        <f t="shared" ca="1" si="274"/>
        <v>18-64</v>
      </c>
      <c r="AG2918" s="3">
        <f t="shared" si="275"/>
        <v>0.37961432258064515</v>
      </c>
      <c r="AH2918" t="str">
        <f>_xlfn.IFNA(VLOOKUP(Sales_Transactions[[#This Row],[Order ID]],Returned_Items[#All],2,FALSE),"Not Returned")</f>
        <v>Not Returned</v>
      </c>
    </row>
    <row r="2919" spans="1:34" x14ac:dyDescent="0.25">
      <c r="A2919">
        <v>43302</v>
      </c>
      <c r="C2919" t="s">
        <v>2679</v>
      </c>
      <c r="D2919" s="2" t="str">
        <f>TEXT(MID(Sales_Transactions[[#This Row],[Order Date]],2,5),"d/m/yyy")</f>
        <v>23/8/2011</v>
      </c>
      <c r="E2919" s="2" t="str">
        <f>TEXT(MID(Sales_Transactions[[#This Row],[Order Date]],2,5),"d")</f>
        <v>23</v>
      </c>
      <c r="F2919" s="2" t="str">
        <f>TEXT(MID(Sales_Transactions[[#This Row],[Order Date]],2,5),"m")</f>
        <v>8</v>
      </c>
      <c r="G2919" s="2" t="str">
        <f>TEXT(MID(Sales_Transactions[[#This Row],[Order Date]],2,5),"yyy")</f>
        <v>2011</v>
      </c>
      <c r="H2919" s="2" t="str">
        <f>TEXT(MID(Sales_Transactions[[#This Row],[Order Date]],2,5),"yyy/m")</f>
        <v>2011/8</v>
      </c>
      <c r="I2919" t="s">
        <v>22</v>
      </c>
      <c r="J2919">
        <f t="shared" si="270"/>
        <v>2</v>
      </c>
      <c r="K2919" s="2">
        <v>39</v>
      </c>
      <c r="L2919" s="3">
        <v>6888.6634999999997</v>
      </c>
      <c r="M2919" s="4">
        <v>0.03</v>
      </c>
      <c r="N2919" s="5" t="s">
        <v>23</v>
      </c>
      <c r="O2919" s="3">
        <v>1925.58</v>
      </c>
      <c r="P2919" s="3">
        <v>205.99</v>
      </c>
      <c r="Q2919" s="3">
        <v>5</v>
      </c>
      <c r="R2919" s="5" t="s">
        <v>2652</v>
      </c>
      <c r="S2919" s="5" t="s">
        <v>2653</v>
      </c>
      <c r="T2919" s="5" t="str">
        <f t="shared" si="271"/>
        <v>Damala Kotsonis</v>
      </c>
      <c r="U2919" t="s">
        <v>855</v>
      </c>
      <c r="V2919" s="5" t="s">
        <v>47</v>
      </c>
      <c r="W2919" s="5" t="s">
        <v>48</v>
      </c>
      <c r="X2919" s="5" t="s">
        <v>49</v>
      </c>
      <c r="Y2919" s="5" t="s">
        <v>2355</v>
      </c>
      <c r="Z2919" s="5" t="s">
        <v>43</v>
      </c>
      <c r="AA2919" s="4">
        <v>0.59</v>
      </c>
      <c r="AB2919" s="1">
        <v>40785</v>
      </c>
      <c r="AC2919" s="1">
        <v>24885</v>
      </c>
      <c r="AD2919">
        <f t="shared" si="272"/>
        <v>7</v>
      </c>
      <c r="AE2919">
        <f t="shared" ca="1" si="273"/>
        <v>56</v>
      </c>
      <c r="AF2919" t="str">
        <f t="shared" ca="1" si="274"/>
        <v>18-64</v>
      </c>
      <c r="AG2919" s="3">
        <f t="shared" si="275"/>
        <v>5.4084154615384614</v>
      </c>
      <c r="AH2919" t="str">
        <f>_xlfn.IFNA(VLOOKUP(Sales_Transactions[[#This Row],[Order ID]],Returned_Items[#All],2,FALSE),"Not Returned")</f>
        <v>Not Returned</v>
      </c>
    </row>
    <row r="2920" spans="1:34" x14ac:dyDescent="0.25">
      <c r="A2920">
        <v>43813</v>
      </c>
      <c r="C2920" t="s">
        <v>1708</v>
      </c>
      <c r="D2920" s="2" t="str">
        <f>TEXT(MID(Sales_Transactions[[#This Row],[Order Date]],2,5),"d/m/yyy")</f>
        <v>21/7/2009</v>
      </c>
      <c r="E2920" s="2" t="str">
        <f>TEXT(MID(Sales_Transactions[[#This Row],[Order Date]],2,5),"d")</f>
        <v>21</v>
      </c>
      <c r="F2920" s="2" t="str">
        <f>TEXT(MID(Sales_Transactions[[#This Row],[Order Date]],2,5),"m")</f>
        <v>7</v>
      </c>
      <c r="G2920" s="2" t="str">
        <f>TEXT(MID(Sales_Transactions[[#This Row],[Order Date]],2,5),"yyy")</f>
        <v>2009</v>
      </c>
      <c r="H2920" s="2" t="str">
        <f>TEXT(MID(Sales_Transactions[[#This Row],[Order Date]],2,5),"yyy/m")</f>
        <v>2009/7</v>
      </c>
      <c r="I2920" t="s">
        <v>52</v>
      </c>
      <c r="J2920">
        <f t="shared" si="270"/>
        <v>1</v>
      </c>
      <c r="K2920" s="2">
        <v>23</v>
      </c>
      <c r="L2920" s="3">
        <v>384.21</v>
      </c>
      <c r="M2920" s="4">
        <v>0.04</v>
      </c>
      <c r="N2920" s="5" t="s">
        <v>23</v>
      </c>
      <c r="O2920" s="3">
        <v>-266.22000000000003</v>
      </c>
      <c r="P2920" s="3">
        <v>15.51</v>
      </c>
      <c r="Q2920" s="3">
        <v>17.78</v>
      </c>
      <c r="R2920" s="5" t="s">
        <v>53</v>
      </c>
      <c r="S2920" s="5" t="s">
        <v>2614</v>
      </c>
      <c r="T2920" s="5" t="str">
        <f t="shared" si="271"/>
        <v>Carlos Meador</v>
      </c>
      <c r="U2920" t="s">
        <v>855</v>
      </c>
      <c r="V2920" s="5" t="s">
        <v>47</v>
      </c>
      <c r="W2920" s="5" t="s">
        <v>28</v>
      </c>
      <c r="X2920" s="5" t="s">
        <v>29</v>
      </c>
      <c r="Y2920" s="5" t="s">
        <v>627</v>
      </c>
      <c r="Z2920" s="5" t="s">
        <v>43</v>
      </c>
      <c r="AA2920" s="4">
        <v>0.59</v>
      </c>
      <c r="AB2920" s="1">
        <v>40017</v>
      </c>
      <c r="AC2920" s="1">
        <v>25024</v>
      </c>
      <c r="AD2920">
        <f t="shared" si="272"/>
        <v>2</v>
      </c>
      <c r="AE2920">
        <f t="shared" ca="1" si="273"/>
        <v>56</v>
      </c>
      <c r="AF2920" t="str">
        <f t="shared" ca="1" si="274"/>
        <v>18-64</v>
      </c>
      <c r="AG2920" s="3">
        <f t="shared" si="275"/>
        <v>1.4471215652173914</v>
      </c>
      <c r="AH2920" t="str">
        <f>_xlfn.IFNA(VLOOKUP(Sales_Transactions[[#This Row],[Order ID]],Returned_Items[#All],2,FALSE),"Not Returned")</f>
        <v>Not Returned</v>
      </c>
    </row>
    <row r="2921" spans="1:34" x14ac:dyDescent="0.25">
      <c r="A2921">
        <v>44292</v>
      </c>
      <c r="C2921" t="s">
        <v>2004</v>
      </c>
      <c r="D2921" s="2" t="str">
        <f>TEXT(MID(Sales_Transactions[[#This Row],[Order Date]],2,5),"d/m/yyy")</f>
        <v>14/6/2011</v>
      </c>
      <c r="E2921" s="2" t="str">
        <f>TEXT(MID(Sales_Transactions[[#This Row],[Order Date]],2,5),"d")</f>
        <v>14</v>
      </c>
      <c r="F2921" s="2" t="str">
        <f>TEXT(MID(Sales_Transactions[[#This Row],[Order Date]],2,5),"m")</f>
        <v>6</v>
      </c>
      <c r="G2921" s="2" t="str">
        <f>TEXT(MID(Sales_Transactions[[#This Row],[Order Date]],2,5),"yyy")</f>
        <v>2011</v>
      </c>
      <c r="H2921" s="2" t="str">
        <f>TEXT(MID(Sales_Transactions[[#This Row],[Order Date]],2,5),"yyy/m")</f>
        <v>2011/6</v>
      </c>
      <c r="I2921" t="s">
        <v>52</v>
      </c>
      <c r="J2921">
        <f t="shared" si="270"/>
        <v>1</v>
      </c>
      <c r="K2921" s="2">
        <v>1</v>
      </c>
      <c r="L2921" s="3">
        <v>10.48</v>
      </c>
      <c r="M2921" s="4">
        <v>0</v>
      </c>
      <c r="N2921" s="5" t="s">
        <v>67</v>
      </c>
      <c r="O2921" s="3">
        <v>-3.78</v>
      </c>
      <c r="P2921" s="3">
        <v>5.18</v>
      </c>
      <c r="Q2921" s="3">
        <v>2.04</v>
      </c>
      <c r="R2921" s="5" t="s">
        <v>198</v>
      </c>
      <c r="S2921" s="5" t="s">
        <v>1011</v>
      </c>
      <c r="T2921" s="5" t="str">
        <f t="shared" si="271"/>
        <v>Frank Atkinson</v>
      </c>
      <c r="U2921" t="s">
        <v>855</v>
      </c>
      <c r="V2921" s="5" t="s">
        <v>47</v>
      </c>
      <c r="W2921" s="5" t="s">
        <v>28</v>
      </c>
      <c r="X2921" s="5" t="s">
        <v>75</v>
      </c>
      <c r="Y2921" s="5" t="s">
        <v>642</v>
      </c>
      <c r="Z2921" s="5" t="s">
        <v>84</v>
      </c>
      <c r="AA2921" s="4">
        <v>0.36</v>
      </c>
      <c r="AB2921" s="1">
        <v>40709</v>
      </c>
      <c r="AC2921" s="1">
        <v>10341</v>
      </c>
      <c r="AD2921">
        <f t="shared" si="272"/>
        <v>1</v>
      </c>
      <c r="AE2921">
        <f t="shared" ca="1" si="273"/>
        <v>96</v>
      </c>
      <c r="AF2921" t="str">
        <f t="shared" ca="1" si="274"/>
        <v>Over 65</v>
      </c>
      <c r="AG2921" s="3">
        <f t="shared" si="275"/>
        <v>7.22</v>
      </c>
      <c r="AH2921" t="str">
        <f>_xlfn.IFNA(VLOOKUP(Sales_Transactions[[#This Row],[Order ID]],Returned_Items[#All],2,FALSE),"Not Returned")</f>
        <v>Returned</v>
      </c>
    </row>
    <row r="2922" spans="1:34" x14ac:dyDescent="0.25">
      <c r="A2922">
        <v>44583</v>
      </c>
      <c r="C2922" t="s">
        <v>2195</v>
      </c>
      <c r="D2922" s="2" t="str">
        <f>TEXT(MID(Sales_Transactions[[#This Row],[Order Date]],2,5),"d/m/yyy")</f>
        <v>4/10/2009</v>
      </c>
      <c r="E2922" s="2" t="str">
        <f>TEXT(MID(Sales_Transactions[[#This Row],[Order Date]],2,5),"d")</f>
        <v>4</v>
      </c>
      <c r="F2922" s="2" t="str">
        <f>TEXT(MID(Sales_Transactions[[#This Row],[Order Date]],2,5),"m")</f>
        <v>10</v>
      </c>
      <c r="G2922" s="2" t="str">
        <f>TEXT(MID(Sales_Transactions[[#This Row],[Order Date]],2,5),"yyy")</f>
        <v>2009</v>
      </c>
      <c r="H2922" s="2" t="str">
        <f>TEXT(MID(Sales_Transactions[[#This Row],[Order Date]],2,5),"yyy/m")</f>
        <v>2009/10</v>
      </c>
      <c r="I2922" t="s">
        <v>22</v>
      </c>
      <c r="J2922">
        <f t="shared" si="270"/>
        <v>2</v>
      </c>
      <c r="K2922" s="2">
        <v>6</v>
      </c>
      <c r="L2922" s="3">
        <v>17.59</v>
      </c>
      <c r="M2922" s="4">
        <v>0.1</v>
      </c>
      <c r="N2922" s="5" t="s">
        <v>23</v>
      </c>
      <c r="O2922" s="3">
        <v>-19.739999999999998</v>
      </c>
      <c r="P2922" s="3">
        <v>2.2200000000000002</v>
      </c>
      <c r="Q2922" s="3">
        <v>5</v>
      </c>
      <c r="R2922" s="5" t="s">
        <v>2727</v>
      </c>
      <c r="S2922" s="5" t="s">
        <v>2728</v>
      </c>
      <c r="T2922" s="5" t="str">
        <f t="shared" si="271"/>
        <v>Deanra Eno</v>
      </c>
      <c r="U2922" t="s">
        <v>855</v>
      </c>
      <c r="V2922" s="5" t="s">
        <v>47</v>
      </c>
      <c r="W2922" s="5" t="s">
        <v>28</v>
      </c>
      <c r="X2922" s="5" t="s">
        <v>38</v>
      </c>
      <c r="Y2922" s="5" t="s">
        <v>2413</v>
      </c>
      <c r="Z2922" s="5" t="s">
        <v>43</v>
      </c>
      <c r="AA2922" s="4">
        <v>0.55000000000000004</v>
      </c>
      <c r="AB2922" s="1">
        <v>40095</v>
      </c>
      <c r="AC2922" s="1">
        <v>24918</v>
      </c>
      <c r="AD2922">
        <f t="shared" si="272"/>
        <v>5</v>
      </c>
      <c r="AE2922">
        <f t="shared" ca="1" si="273"/>
        <v>56</v>
      </c>
      <c r="AF2922" t="str">
        <f t="shared" ca="1" si="274"/>
        <v>18-64</v>
      </c>
      <c r="AG2922" s="3">
        <f t="shared" si="275"/>
        <v>1.2029633333333334</v>
      </c>
      <c r="AH2922" t="str">
        <f>_xlfn.IFNA(VLOOKUP(Sales_Transactions[[#This Row],[Order ID]],Returned_Items[#All],2,FALSE),"Not Returned")</f>
        <v>Returned</v>
      </c>
    </row>
    <row r="2923" spans="1:34" x14ac:dyDescent="0.25">
      <c r="A2923">
        <v>45381</v>
      </c>
      <c r="C2923" t="s">
        <v>2758</v>
      </c>
      <c r="D2923" s="2" t="str">
        <f>TEXT(MID(Sales_Transactions[[#This Row],[Order Date]],2,5),"d/m/yyy")</f>
        <v>21/8/2011</v>
      </c>
      <c r="E2923" s="2" t="str">
        <f>TEXT(MID(Sales_Transactions[[#This Row],[Order Date]],2,5),"d")</f>
        <v>21</v>
      </c>
      <c r="F2923" s="2" t="str">
        <f>TEXT(MID(Sales_Transactions[[#This Row],[Order Date]],2,5),"m")</f>
        <v>8</v>
      </c>
      <c r="G2923" s="2" t="str">
        <f>TEXT(MID(Sales_Transactions[[#This Row],[Order Date]],2,5),"yyy")</f>
        <v>2011</v>
      </c>
      <c r="H2923" s="2" t="str">
        <f>TEXT(MID(Sales_Transactions[[#This Row],[Order Date]],2,5),"yyy/m")</f>
        <v>2011/8</v>
      </c>
      <c r="I2923" t="s">
        <v>78</v>
      </c>
      <c r="J2923">
        <f t="shared" si="270"/>
        <v>3</v>
      </c>
      <c r="K2923" s="2">
        <v>1</v>
      </c>
      <c r="L2923" s="3">
        <v>11.81</v>
      </c>
      <c r="M2923" s="4">
        <v>0.01</v>
      </c>
      <c r="N2923" s="5" t="s">
        <v>23</v>
      </c>
      <c r="O2923" s="3">
        <v>-7.95</v>
      </c>
      <c r="P2923" s="3">
        <v>5.89</v>
      </c>
      <c r="Q2923" s="3">
        <v>5.57</v>
      </c>
      <c r="R2923" s="5" t="s">
        <v>1775</v>
      </c>
      <c r="S2923" s="5" t="s">
        <v>2759</v>
      </c>
      <c r="T2923" s="5" t="str">
        <f t="shared" si="271"/>
        <v>Michael Oakman</v>
      </c>
      <c r="U2923" t="s">
        <v>855</v>
      </c>
      <c r="V2923" s="5" t="s">
        <v>27</v>
      </c>
      <c r="W2923" s="5" t="s">
        <v>57</v>
      </c>
      <c r="X2923" s="5" t="s">
        <v>58</v>
      </c>
      <c r="Y2923" s="5" t="s">
        <v>777</v>
      </c>
      <c r="Z2923" s="5" t="s">
        <v>43</v>
      </c>
      <c r="AA2923" s="4">
        <v>0.41</v>
      </c>
      <c r="AB2923" s="1">
        <v>40778</v>
      </c>
      <c r="AC2923" s="1">
        <v>24603</v>
      </c>
      <c r="AD2923">
        <f t="shared" si="272"/>
        <v>2</v>
      </c>
      <c r="AE2923">
        <f t="shared" ca="1" si="273"/>
        <v>57</v>
      </c>
      <c r="AF2923" t="str">
        <f t="shared" ca="1" si="274"/>
        <v>18-64</v>
      </c>
      <c r="AG2923" s="3">
        <f t="shared" si="275"/>
        <v>11.459410999999999</v>
      </c>
      <c r="AH2923" t="str">
        <f>_xlfn.IFNA(VLOOKUP(Sales_Transactions[[#This Row],[Order ID]],Returned_Items[#All],2,FALSE),"Not Returned")</f>
        <v>Not Returned</v>
      </c>
    </row>
    <row r="2924" spans="1:34" x14ac:dyDescent="0.25">
      <c r="A2924">
        <v>46531</v>
      </c>
      <c r="C2924" t="s">
        <v>2758</v>
      </c>
      <c r="D2924" s="2" t="str">
        <f>TEXT(MID(Sales_Transactions[[#This Row],[Order Date]],2,5),"d/m/yyy")</f>
        <v>21/8/2011</v>
      </c>
      <c r="E2924" s="2" t="str">
        <f>TEXT(MID(Sales_Transactions[[#This Row],[Order Date]],2,5),"d")</f>
        <v>21</v>
      </c>
      <c r="F2924" s="2" t="str">
        <f>TEXT(MID(Sales_Transactions[[#This Row],[Order Date]],2,5),"m")</f>
        <v>8</v>
      </c>
      <c r="G2924" s="2" t="str">
        <f>TEXT(MID(Sales_Transactions[[#This Row],[Order Date]],2,5),"yyy")</f>
        <v>2011</v>
      </c>
      <c r="H2924" s="2" t="str">
        <f>TEXT(MID(Sales_Transactions[[#This Row],[Order Date]],2,5),"yyy/m")</f>
        <v>2011/8</v>
      </c>
      <c r="I2924" t="s">
        <v>22</v>
      </c>
      <c r="J2924">
        <f t="shared" si="270"/>
        <v>2</v>
      </c>
      <c r="K2924" s="2">
        <v>39</v>
      </c>
      <c r="L2924" s="3">
        <v>4211</v>
      </c>
      <c r="M2924" s="4">
        <v>7.0000000000000007E-2</v>
      </c>
      <c r="N2924" s="5" t="s">
        <v>23</v>
      </c>
      <c r="O2924" s="3">
        <v>-270.57</v>
      </c>
      <c r="P2924" s="3">
        <v>111.96</v>
      </c>
      <c r="Q2924" s="3">
        <v>69</v>
      </c>
      <c r="R2924" s="5" t="s">
        <v>1001</v>
      </c>
      <c r="S2924" s="5" t="s">
        <v>2629</v>
      </c>
      <c r="T2924" s="5" t="str">
        <f t="shared" si="271"/>
        <v>Chuck Sachs</v>
      </c>
      <c r="U2924" t="s">
        <v>855</v>
      </c>
      <c r="V2924" s="5" t="s">
        <v>37</v>
      </c>
      <c r="W2924" s="5" t="s">
        <v>57</v>
      </c>
      <c r="X2924" s="5" t="s">
        <v>107</v>
      </c>
      <c r="Y2924" s="5" t="s">
        <v>2437</v>
      </c>
      <c r="Z2924" s="5" t="s">
        <v>31</v>
      </c>
      <c r="AA2924" s="4">
        <v>0.63</v>
      </c>
      <c r="AB2924" s="1">
        <v>40783</v>
      </c>
      <c r="AC2924" s="1">
        <v>24599</v>
      </c>
      <c r="AD2924">
        <f t="shared" si="272"/>
        <v>7</v>
      </c>
      <c r="AE2924">
        <f t="shared" ca="1" si="273"/>
        <v>57</v>
      </c>
      <c r="AF2924" t="str">
        <f t="shared" ca="1" si="274"/>
        <v>18-64</v>
      </c>
      <c r="AG2924" s="3">
        <f t="shared" si="275"/>
        <v>4.6379904615384611</v>
      </c>
      <c r="AH2924" t="str">
        <f>_xlfn.IFNA(VLOOKUP(Sales_Transactions[[#This Row],[Order ID]],Returned_Items[#All],2,FALSE),"Not Returned")</f>
        <v>Not Returned</v>
      </c>
    </row>
    <row r="2925" spans="1:34" x14ac:dyDescent="0.25">
      <c r="A2925">
        <v>47136</v>
      </c>
      <c r="C2925" t="s">
        <v>1484</v>
      </c>
      <c r="D2925" s="2" t="str">
        <f>TEXT(MID(Sales_Transactions[[#This Row],[Order Date]],2,5),"d/m/yyy")</f>
        <v>24/1/2011</v>
      </c>
      <c r="E2925" s="2" t="str">
        <f>TEXT(MID(Sales_Transactions[[#This Row],[Order Date]],2,5),"d")</f>
        <v>24</v>
      </c>
      <c r="F2925" s="2" t="str">
        <f>TEXT(MID(Sales_Transactions[[#This Row],[Order Date]],2,5),"m")</f>
        <v>1</v>
      </c>
      <c r="G2925" s="2" t="str">
        <f>TEXT(MID(Sales_Transactions[[#This Row],[Order Date]],2,5),"yyy")</f>
        <v>2011</v>
      </c>
      <c r="H2925" s="2" t="str">
        <f>TEXT(MID(Sales_Transactions[[#This Row],[Order Date]],2,5),"yyy/m")</f>
        <v>2011/1</v>
      </c>
      <c r="I2925" t="s">
        <v>78</v>
      </c>
      <c r="J2925">
        <f t="shared" si="270"/>
        <v>3</v>
      </c>
      <c r="K2925" s="2">
        <v>18</v>
      </c>
      <c r="L2925" s="3">
        <v>89.99</v>
      </c>
      <c r="M2925" s="4">
        <v>0</v>
      </c>
      <c r="N2925" s="5" t="s">
        <v>23</v>
      </c>
      <c r="O2925" s="3">
        <v>18.96</v>
      </c>
      <c r="P2925" s="3">
        <v>4.82</v>
      </c>
      <c r="Q2925" s="3">
        <v>1.49</v>
      </c>
      <c r="R2925" s="5" t="s">
        <v>2760</v>
      </c>
      <c r="S2925" s="5" t="s">
        <v>2761</v>
      </c>
      <c r="T2925" s="5" t="str">
        <f t="shared" si="271"/>
        <v>Deborah Brumfield</v>
      </c>
      <c r="U2925" t="s">
        <v>855</v>
      </c>
      <c r="V2925" s="5" t="s">
        <v>27</v>
      </c>
      <c r="W2925" s="5" t="s">
        <v>28</v>
      </c>
      <c r="X2925" s="5" t="s">
        <v>41</v>
      </c>
      <c r="Y2925" s="5" t="s">
        <v>1683</v>
      </c>
      <c r="Z2925" s="5" t="s">
        <v>43</v>
      </c>
      <c r="AA2925" s="4">
        <v>0.36</v>
      </c>
      <c r="AB2925" s="1">
        <v>40569</v>
      </c>
      <c r="AC2925" s="1">
        <v>26383</v>
      </c>
      <c r="AD2925">
        <f t="shared" si="272"/>
        <v>2</v>
      </c>
      <c r="AE2925">
        <f t="shared" ca="1" si="273"/>
        <v>52</v>
      </c>
      <c r="AF2925" t="str">
        <f t="shared" ca="1" si="274"/>
        <v>18-64</v>
      </c>
      <c r="AG2925" s="3">
        <f t="shared" si="275"/>
        <v>0.35055555555555556</v>
      </c>
      <c r="AH2925" t="str">
        <f>_xlfn.IFNA(VLOOKUP(Sales_Transactions[[#This Row],[Order ID]],Returned_Items[#All],2,FALSE),"Not Returned")</f>
        <v>Not Returned</v>
      </c>
    </row>
    <row r="2926" spans="1:34" x14ac:dyDescent="0.25">
      <c r="A2926">
        <v>47813</v>
      </c>
      <c r="C2926" t="s">
        <v>367</v>
      </c>
      <c r="D2926" s="2" t="str">
        <f>TEXT(MID(Sales_Transactions[[#This Row],[Order Date]],2,5),"d/m/yyy")</f>
        <v>27/8/2009</v>
      </c>
      <c r="E2926" s="2" t="str">
        <f>TEXT(MID(Sales_Transactions[[#This Row],[Order Date]],2,5),"d")</f>
        <v>27</v>
      </c>
      <c r="F2926" s="2" t="str">
        <f>TEXT(MID(Sales_Transactions[[#This Row],[Order Date]],2,5),"m")</f>
        <v>8</v>
      </c>
      <c r="G2926" s="2" t="str">
        <f>TEXT(MID(Sales_Transactions[[#This Row],[Order Date]],2,5),"yyy")</f>
        <v>2009</v>
      </c>
      <c r="H2926" s="2" t="str">
        <f>TEXT(MID(Sales_Transactions[[#This Row],[Order Date]],2,5),"yyy/m")</f>
        <v>2009/8</v>
      </c>
      <c r="I2926" t="s">
        <v>33</v>
      </c>
      <c r="J2926">
        <f t="shared" si="270"/>
        <v>4</v>
      </c>
      <c r="K2926" s="2">
        <v>50</v>
      </c>
      <c r="L2926" s="3">
        <v>343</v>
      </c>
      <c r="M2926" s="4">
        <v>0</v>
      </c>
      <c r="N2926" s="5" t="s">
        <v>23</v>
      </c>
      <c r="O2926" s="3">
        <v>-76.94</v>
      </c>
      <c r="P2926" s="3">
        <v>6.68</v>
      </c>
      <c r="Q2926" s="3">
        <v>5.66</v>
      </c>
      <c r="R2926" s="5" t="s">
        <v>2656</v>
      </c>
      <c r="S2926" s="5" t="s">
        <v>832</v>
      </c>
      <c r="T2926" s="5" t="str">
        <f t="shared" si="271"/>
        <v>Dianna Arnett</v>
      </c>
      <c r="U2926" t="s">
        <v>855</v>
      </c>
      <c r="V2926" s="5" t="s">
        <v>74</v>
      </c>
      <c r="W2926" s="5" t="s">
        <v>28</v>
      </c>
      <c r="X2926" s="5" t="s">
        <v>75</v>
      </c>
      <c r="Y2926" s="5" t="s">
        <v>1500</v>
      </c>
      <c r="Z2926" s="5" t="s">
        <v>43</v>
      </c>
      <c r="AA2926" s="4">
        <v>0.37</v>
      </c>
      <c r="AB2926" s="1">
        <v>40054</v>
      </c>
      <c r="AC2926" s="1">
        <v>26371</v>
      </c>
      <c r="AD2926">
        <f t="shared" si="272"/>
        <v>2</v>
      </c>
      <c r="AE2926">
        <f t="shared" ca="1" si="273"/>
        <v>52</v>
      </c>
      <c r="AF2926" t="str">
        <f t="shared" ca="1" si="274"/>
        <v>18-64</v>
      </c>
      <c r="AG2926" s="3">
        <f t="shared" si="275"/>
        <v>0.24679999999999999</v>
      </c>
      <c r="AH2926" t="str">
        <f>_xlfn.IFNA(VLOOKUP(Sales_Transactions[[#This Row],[Order ID]],Returned_Items[#All],2,FALSE),"Not Returned")</f>
        <v>Returned</v>
      </c>
    </row>
    <row r="2927" spans="1:34" x14ac:dyDescent="0.25">
      <c r="A2927">
        <v>48263</v>
      </c>
      <c r="C2927" t="s">
        <v>2474</v>
      </c>
      <c r="D2927" s="2" t="str">
        <f>TEXT(MID(Sales_Transactions[[#This Row],[Order Date]],2,5),"d/m/yyy")</f>
        <v>9/3/2010</v>
      </c>
      <c r="E2927" s="2" t="str">
        <f>TEXT(MID(Sales_Transactions[[#This Row],[Order Date]],2,5),"d")</f>
        <v>9</v>
      </c>
      <c r="F2927" s="2" t="str">
        <f>TEXT(MID(Sales_Transactions[[#This Row],[Order Date]],2,5),"m")</f>
        <v>3</v>
      </c>
      <c r="G2927" s="2" t="str">
        <f>TEXT(MID(Sales_Transactions[[#This Row],[Order Date]],2,5),"yyy")</f>
        <v>2010</v>
      </c>
      <c r="H2927" s="2" t="str">
        <f>TEXT(MID(Sales_Transactions[[#This Row],[Order Date]],2,5),"yyy/m")</f>
        <v>2010/3</v>
      </c>
      <c r="I2927" t="s">
        <v>78</v>
      </c>
      <c r="J2927">
        <f t="shared" si="270"/>
        <v>3</v>
      </c>
      <c r="K2927" s="2">
        <v>28</v>
      </c>
      <c r="L2927" s="3">
        <v>164.22</v>
      </c>
      <c r="M2927" s="4">
        <v>0.1</v>
      </c>
      <c r="N2927" s="5" t="s">
        <v>23</v>
      </c>
      <c r="O2927" s="3">
        <v>-124.72</v>
      </c>
      <c r="P2927" s="3">
        <v>5.98</v>
      </c>
      <c r="Q2927" s="3">
        <v>7.5</v>
      </c>
      <c r="R2927" s="5" t="s">
        <v>1378</v>
      </c>
      <c r="S2927" s="5" t="s">
        <v>2678</v>
      </c>
      <c r="T2927" s="5" t="str">
        <f t="shared" si="271"/>
        <v>Alex Grayson</v>
      </c>
      <c r="U2927" t="s">
        <v>855</v>
      </c>
      <c r="V2927" s="5" t="s">
        <v>37</v>
      </c>
      <c r="W2927" s="5" t="s">
        <v>28</v>
      </c>
      <c r="X2927" s="5" t="s">
        <v>75</v>
      </c>
      <c r="Y2927" s="5" t="s">
        <v>975</v>
      </c>
      <c r="Z2927" s="5" t="s">
        <v>43</v>
      </c>
      <c r="AA2927" s="4">
        <v>0.4</v>
      </c>
      <c r="AB2927" s="1">
        <v>40247</v>
      </c>
      <c r="AC2927" s="1">
        <v>24757</v>
      </c>
      <c r="AD2927">
        <f t="shared" si="272"/>
        <v>1</v>
      </c>
      <c r="AE2927">
        <f t="shared" ca="1" si="273"/>
        <v>56</v>
      </c>
      <c r="AF2927" t="str">
        <f t="shared" ca="1" si="274"/>
        <v>18-64</v>
      </c>
      <c r="AG2927" s="3">
        <f t="shared" si="275"/>
        <v>0.481215</v>
      </c>
      <c r="AH2927" t="str">
        <f>_xlfn.IFNA(VLOOKUP(Sales_Transactions[[#This Row],[Order ID]],Returned_Items[#All],2,FALSE),"Not Returned")</f>
        <v>Not Returned</v>
      </c>
    </row>
    <row r="2928" spans="1:34" x14ac:dyDescent="0.25">
      <c r="A2928">
        <v>48455</v>
      </c>
      <c r="C2928" t="s">
        <v>2683</v>
      </c>
      <c r="D2928" s="2" t="str">
        <f>TEXT(MID(Sales_Transactions[[#This Row],[Order Date]],2,5),"d/m/yyy")</f>
        <v>2/6/2009</v>
      </c>
      <c r="E2928" s="2" t="str">
        <f>TEXT(MID(Sales_Transactions[[#This Row],[Order Date]],2,5),"d")</f>
        <v>2</v>
      </c>
      <c r="F2928" s="2" t="str">
        <f>TEXT(MID(Sales_Transactions[[#This Row],[Order Date]],2,5),"m")</f>
        <v>6</v>
      </c>
      <c r="G2928" s="2" t="str">
        <f>TEXT(MID(Sales_Transactions[[#This Row],[Order Date]],2,5),"yyy")</f>
        <v>2009</v>
      </c>
      <c r="H2928" s="2" t="str">
        <f>TEXT(MID(Sales_Transactions[[#This Row],[Order Date]],2,5),"yyy/m")</f>
        <v>2009/6</v>
      </c>
      <c r="I2928" t="s">
        <v>101</v>
      </c>
      <c r="J2928">
        <f t="shared" si="270"/>
        <v>1</v>
      </c>
      <c r="K2928" s="2">
        <v>17</v>
      </c>
      <c r="L2928" s="3">
        <v>182.47</v>
      </c>
      <c r="M2928" s="4">
        <v>0.05</v>
      </c>
      <c r="N2928" s="5" t="s">
        <v>23</v>
      </c>
      <c r="O2928" s="3">
        <v>-3.18</v>
      </c>
      <c r="P2928" s="3">
        <v>10.98</v>
      </c>
      <c r="Q2928" s="3">
        <v>3.37</v>
      </c>
      <c r="R2928" s="5" t="s">
        <v>2433</v>
      </c>
      <c r="S2928" s="5" t="s">
        <v>2434</v>
      </c>
      <c r="T2928" s="5" t="str">
        <f t="shared" si="271"/>
        <v>Amy Cox</v>
      </c>
      <c r="U2928" t="s">
        <v>855</v>
      </c>
      <c r="V2928" s="5" t="s">
        <v>27</v>
      </c>
      <c r="W2928" s="5" t="s">
        <v>28</v>
      </c>
      <c r="X2928" s="5" t="s">
        <v>221</v>
      </c>
      <c r="Y2928" s="5" t="s">
        <v>773</v>
      </c>
      <c r="Z2928" s="5" t="s">
        <v>60</v>
      </c>
      <c r="AA2928" s="4">
        <v>0.56999999999999995</v>
      </c>
      <c r="AB2928" s="1">
        <v>39967</v>
      </c>
      <c r="AC2928" s="1">
        <v>24677</v>
      </c>
      <c r="AD2928">
        <f t="shared" si="272"/>
        <v>1</v>
      </c>
      <c r="AE2928">
        <f t="shared" ca="1" si="273"/>
        <v>57</v>
      </c>
      <c r="AF2928" t="str">
        <f t="shared" ca="1" si="274"/>
        <v>18-64</v>
      </c>
      <c r="AG2928" s="3">
        <f t="shared" si="275"/>
        <v>0.84379470588235295</v>
      </c>
      <c r="AH2928" t="str">
        <f>_xlfn.IFNA(VLOOKUP(Sales_Transactions[[#This Row],[Order ID]],Returned_Items[#All],2,FALSE),"Not Returned")</f>
        <v>Not Returned</v>
      </c>
    </row>
    <row r="2929" spans="1:34" x14ac:dyDescent="0.25">
      <c r="A2929">
        <v>48706</v>
      </c>
      <c r="C2929" t="s">
        <v>1058</v>
      </c>
      <c r="D2929" s="2" t="str">
        <f>TEXT(MID(Sales_Transactions[[#This Row],[Order Date]],2,5),"d/m/yyy")</f>
        <v>30/10/2012</v>
      </c>
      <c r="E2929" s="2" t="str">
        <f>TEXT(MID(Sales_Transactions[[#This Row],[Order Date]],2,5),"d")</f>
        <v>30</v>
      </c>
      <c r="F2929" s="2" t="str">
        <f>TEXT(MID(Sales_Transactions[[#This Row],[Order Date]],2,5),"m")</f>
        <v>10</v>
      </c>
      <c r="G2929" s="2" t="str">
        <f>TEXT(MID(Sales_Transactions[[#This Row],[Order Date]],2,5),"yyy")</f>
        <v>2012</v>
      </c>
      <c r="H2929" s="2" t="str">
        <f>TEXT(MID(Sales_Transactions[[#This Row],[Order Date]],2,5),"yyy/m")</f>
        <v>2012/10</v>
      </c>
      <c r="I2929" t="s">
        <v>22</v>
      </c>
      <c r="J2929">
        <f t="shared" si="270"/>
        <v>2</v>
      </c>
      <c r="K2929" s="2">
        <v>18</v>
      </c>
      <c r="L2929" s="3">
        <v>132.78</v>
      </c>
      <c r="M2929" s="4">
        <v>0.09</v>
      </c>
      <c r="N2929" s="5" t="s">
        <v>23</v>
      </c>
      <c r="O2929" s="3">
        <v>-130.96</v>
      </c>
      <c r="P2929" s="3">
        <v>7.28</v>
      </c>
      <c r="Q2929" s="3">
        <v>11.15</v>
      </c>
      <c r="R2929" s="5" t="s">
        <v>911</v>
      </c>
      <c r="S2929" s="5" t="s">
        <v>1603</v>
      </c>
      <c r="T2929" s="5" t="str">
        <f t="shared" si="271"/>
        <v>Erica Hernandez</v>
      </c>
      <c r="U2929" t="s">
        <v>855</v>
      </c>
      <c r="V2929" s="5" t="s">
        <v>27</v>
      </c>
      <c r="W2929" s="5" t="s">
        <v>28</v>
      </c>
      <c r="X2929" s="5" t="s">
        <v>75</v>
      </c>
      <c r="Y2929" s="5" t="s">
        <v>1131</v>
      </c>
      <c r="Z2929" s="5" t="s">
        <v>43</v>
      </c>
      <c r="AA2929" s="4">
        <v>0.37</v>
      </c>
      <c r="AB2929" s="1">
        <v>41219</v>
      </c>
      <c r="AC2929" s="1">
        <v>24814</v>
      </c>
      <c r="AD2929">
        <f t="shared" si="272"/>
        <v>7</v>
      </c>
      <c r="AE2929">
        <f t="shared" ca="1" si="273"/>
        <v>56</v>
      </c>
      <c r="AF2929" t="str">
        <f t="shared" ca="1" si="274"/>
        <v>18-64</v>
      </c>
      <c r="AG2929" s="3">
        <f t="shared" si="275"/>
        <v>1.0235248888888888</v>
      </c>
      <c r="AH2929" t="str">
        <f>_xlfn.IFNA(VLOOKUP(Sales_Transactions[[#This Row],[Order ID]],Returned_Items[#All],2,FALSE),"Not Returned")</f>
        <v>Not Returned</v>
      </c>
    </row>
    <row r="2930" spans="1:34" x14ac:dyDescent="0.25">
      <c r="A2930">
        <v>48929</v>
      </c>
      <c r="C2930" t="s">
        <v>2685</v>
      </c>
      <c r="D2930" s="2" t="str">
        <f>TEXT(MID(Sales_Transactions[[#This Row],[Order Date]],2,5),"d/m/yyy")</f>
        <v>22/10/2009</v>
      </c>
      <c r="E2930" s="2" t="str">
        <f>TEXT(MID(Sales_Transactions[[#This Row],[Order Date]],2,5),"d")</f>
        <v>22</v>
      </c>
      <c r="F2930" s="2" t="str">
        <f>TEXT(MID(Sales_Transactions[[#This Row],[Order Date]],2,5),"m")</f>
        <v>10</v>
      </c>
      <c r="G2930" s="2" t="str">
        <f>TEXT(MID(Sales_Transactions[[#This Row],[Order Date]],2,5),"yyy")</f>
        <v>2009</v>
      </c>
      <c r="H2930" s="2" t="str">
        <f>TEXT(MID(Sales_Transactions[[#This Row],[Order Date]],2,5),"yyy/m")</f>
        <v>2009/10</v>
      </c>
      <c r="I2930" t="s">
        <v>33</v>
      </c>
      <c r="J2930">
        <f t="shared" si="270"/>
        <v>4</v>
      </c>
      <c r="K2930" s="2">
        <v>45</v>
      </c>
      <c r="L2930" s="3">
        <v>2096.6999999999998</v>
      </c>
      <c r="M2930" s="4">
        <v>0.03</v>
      </c>
      <c r="N2930" s="5" t="s">
        <v>23</v>
      </c>
      <c r="O2930" s="3">
        <v>939.67</v>
      </c>
      <c r="P2930" s="3">
        <v>47.9</v>
      </c>
      <c r="Q2930" s="3">
        <v>5.86</v>
      </c>
      <c r="R2930" s="5" t="s">
        <v>2686</v>
      </c>
      <c r="S2930" s="5" t="s">
        <v>2687</v>
      </c>
      <c r="T2930" s="5" t="str">
        <f t="shared" si="271"/>
        <v>Sara Luxemburg</v>
      </c>
      <c r="U2930" t="s">
        <v>855</v>
      </c>
      <c r="V2930" s="5" t="s">
        <v>27</v>
      </c>
      <c r="W2930" s="5" t="s">
        <v>28</v>
      </c>
      <c r="X2930" s="5" t="s">
        <v>75</v>
      </c>
      <c r="Y2930" s="5" t="s">
        <v>1462</v>
      </c>
      <c r="Z2930" s="5" t="s">
        <v>43</v>
      </c>
      <c r="AA2930" s="4">
        <v>0.37</v>
      </c>
      <c r="AB2930" s="1">
        <v>40111</v>
      </c>
      <c r="AC2930" s="1">
        <v>24675</v>
      </c>
      <c r="AD2930">
        <f t="shared" si="272"/>
        <v>3</v>
      </c>
      <c r="AE2930">
        <f t="shared" ca="1" si="273"/>
        <v>57</v>
      </c>
      <c r="AF2930" t="str">
        <f t="shared" ca="1" si="274"/>
        <v>18-64</v>
      </c>
      <c r="AG2930" s="3">
        <f t="shared" si="275"/>
        <v>1.1943473333333332</v>
      </c>
      <c r="AH2930" t="str">
        <f>_xlfn.IFNA(VLOOKUP(Sales_Transactions[[#This Row],[Order ID]],Returned_Items[#All],2,FALSE),"Not Returned")</f>
        <v>Not Returned</v>
      </c>
    </row>
    <row r="2931" spans="1:34" x14ac:dyDescent="0.25">
      <c r="A2931">
        <v>48963</v>
      </c>
      <c r="C2931" t="s">
        <v>2217</v>
      </c>
      <c r="D2931" s="2" t="str">
        <f>TEXT(MID(Sales_Transactions[[#This Row],[Order Date]],2,5),"d/m/yyy")</f>
        <v>19/10/2010</v>
      </c>
      <c r="E2931" s="2" t="str">
        <f>TEXT(MID(Sales_Transactions[[#This Row],[Order Date]],2,5),"d")</f>
        <v>19</v>
      </c>
      <c r="F2931" s="2" t="str">
        <f>TEXT(MID(Sales_Transactions[[#This Row],[Order Date]],2,5),"m")</f>
        <v>10</v>
      </c>
      <c r="G2931" s="2" t="str">
        <f>TEXT(MID(Sales_Transactions[[#This Row],[Order Date]],2,5),"yyy")</f>
        <v>2010</v>
      </c>
      <c r="H2931" s="2" t="str">
        <f>TEXT(MID(Sales_Transactions[[#This Row],[Order Date]],2,5),"yyy/m")</f>
        <v>2010/10</v>
      </c>
      <c r="I2931" t="s">
        <v>52</v>
      </c>
      <c r="J2931">
        <f t="shared" si="270"/>
        <v>1</v>
      </c>
      <c r="K2931" s="2">
        <v>12</v>
      </c>
      <c r="L2931" s="3">
        <v>81.87</v>
      </c>
      <c r="M2931" s="4">
        <v>7.0000000000000007E-2</v>
      </c>
      <c r="N2931" s="5" t="s">
        <v>23</v>
      </c>
      <c r="O2931" s="3">
        <v>-31.14</v>
      </c>
      <c r="P2931" s="3">
        <v>6.48</v>
      </c>
      <c r="Q2931" s="3">
        <v>5.94</v>
      </c>
      <c r="R2931" s="5" t="s">
        <v>1789</v>
      </c>
      <c r="S2931" s="5" t="s">
        <v>2633</v>
      </c>
      <c r="T2931" s="5" t="str">
        <f t="shared" si="271"/>
        <v>David Flashing</v>
      </c>
      <c r="U2931" t="s">
        <v>855</v>
      </c>
      <c r="V2931" s="5" t="s">
        <v>74</v>
      </c>
      <c r="W2931" s="5" t="s">
        <v>28</v>
      </c>
      <c r="X2931" s="5" t="s">
        <v>75</v>
      </c>
      <c r="Y2931" s="5" t="s">
        <v>1756</v>
      </c>
      <c r="Z2931" s="5" t="s">
        <v>43</v>
      </c>
      <c r="AA2931" s="4">
        <v>0.37</v>
      </c>
      <c r="AB2931" s="1">
        <v>40472</v>
      </c>
      <c r="AC2931" s="1">
        <v>24172</v>
      </c>
      <c r="AD2931">
        <f t="shared" si="272"/>
        <v>2</v>
      </c>
      <c r="AE2931">
        <f t="shared" ca="1" si="273"/>
        <v>58</v>
      </c>
      <c r="AF2931" t="str">
        <f t="shared" ca="1" si="274"/>
        <v>18-64</v>
      </c>
      <c r="AG2931" s="3">
        <f t="shared" si="275"/>
        <v>1.0346219999999999</v>
      </c>
      <c r="AH2931" t="str">
        <f>_xlfn.IFNA(VLOOKUP(Sales_Transactions[[#This Row],[Order ID]],Returned_Items[#All],2,FALSE),"Not Returned")</f>
        <v>Not Returned</v>
      </c>
    </row>
    <row r="2932" spans="1:34" x14ac:dyDescent="0.25">
      <c r="A2932">
        <v>49312</v>
      </c>
      <c r="C2932" t="s">
        <v>2762</v>
      </c>
      <c r="D2932" s="2" t="str">
        <f>TEXT(MID(Sales_Transactions[[#This Row],[Order Date]],2,5),"d/m/yyy")</f>
        <v>21/2/2011</v>
      </c>
      <c r="E2932" s="2" t="str">
        <f>TEXT(MID(Sales_Transactions[[#This Row],[Order Date]],2,5),"d")</f>
        <v>21</v>
      </c>
      <c r="F2932" s="2" t="str">
        <f>TEXT(MID(Sales_Transactions[[#This Row],[Order Date]],2,5),"m")</f>
        <v>2</v>
      </c>
      <c r="G2932" s="2" t="str">
        <f>TEXT(MID(Sales_Transactions[[#This Row],[Order Date]],2,5),"yyy")</f>
        <v>2011</v>
      </c>
      <c r="H2932" s="2" t="str">
        <f>TEXT(MID(Sales_Transactions[[#This Row],[Order Date]],2,5),"yyy/m")</f>
        <v>2011/2</v>
      </c>
      <c r="I2932" t="s">
        <v>101</v>
      </c>
      <c r="J2932">
        <f t="shared" si="270"/>
        <v>1</v>
      </c>
      <c r="K2932" s="2">
        <v>30</v>
      </c>
      <c r="L2932" s="3">
        <v>164.41</v>
      </c>
      <c r="M2932" s="4">
        <v>0</v>
      </c>
      <c r="N2932" s="5" t="s">
        <v>23</v>
      </c>
      <c r="O2932" s="3">
        <v>-128.52000000000001</v>
      </c>
      <c r="P2932" s="3">
        <v>4.9800000000000004</v>
      </c>
      <c r="Q2932" s="3">
        <v>7.54</v>
      </c>
      <c r="R2932" s="5" t="s">
        <v>2727</v>
      </c>
      <c r="S2932" s="5" t="s">
        <v>2728</v>
      </c>
      <c r="T2932" s="5" t="str">
        <f t="shared" si="271"/>
        <v>Deanra Eno</v>
      </c>
      <c r="U2932" t="s">
        <v>855</v>
      </c>
      <c r="V2932" s="5" t="s">
        <v>47</v>
      </c>
      <c r="W2932" s="5" t="s">
        <v>28</v>
      </c>
      <c r="X2932" s="5" t="s">
        <v>75</v>
      </c>
      <c r="Y2932" s="5" t="s">
        <v>2763</v>
      </c>
      <c r="Z2932" s="5" t="s">
        <v>43</v>
      </c>
      <c r="AA2932" s="4">
        <v>0.38</v>
      </c>
      <c r="AB2932" s="1">
        <v>40596</v>
      </c>
      <c r="AC2932" s="1">
        <v>24156</v>
      </c>
      <c r="AD2932">
        <f t="shared" si="272"/>
        <v>1</v>
      </c>
      <c r="AE2932">
        <f t="shared" ca="1" si="273"/>
        <v>58</v>
      </c>
      <c r="AF2932" t="str">
        <f t="shared" ca="1" si="274"/>
        <v>18-64</v>
      </c>
      <c r="AG2932" s="3">
        <f t="shared" si="275"/>
        <v>0.41733333333333333</v>
      </c>
      <c r="AH2932" t="str">
        <f>_xlfn.IFNA(VLOOKUP(Sales_Transactions[[#This Row],[Order ID]],Returned_Items[#All],2,FALSE),"Not Returned")</f>
        <v>Not Returned</v>
      </c>
    </row>
    <row r="2933" spans="1:34" x14ac:dyDescent="0.25">
      <c r="A2933">
        <v>49472</v>
      </c>
      <c r="C2933" t="s">
        <v>1636</v>
      </c>
      <c r="D2933" s="2" t="str">
        <f>TEXT(MID(Sales_Transactions[[#This Row],[Order Date]],2,5),"d/m/yyy")</f>
        <v>16/7/2010</v>
      </c>
      <c r="E2933" s="2" t="str">
        <f>TEXT(MID(Sales_Transactions[[#This Row],[Order Date]],2,5),"d")</f>
        <v>16</v>
      </c>
      <c r="F2933" s="2" t="str">
        <f>TEXT(MID(Sales_Transactions[[#This Row],[Order Date]],2,5),"m")</f>
        <v>7</v>
      </c>
      <c r="G2933" s="2" t="str">
        <f>TEXT(MID(Sales_Transactions[[#This Row],[Order Date]],2,5),"yyy")</f>
        <v>2010</v>
      </c>
      <c r="H2933" s="2" t="str">
        <f>TEXT(MID(Sales_Transactions[[#This Row],[Order Date]],2,5),"yyy/m")</f>
        <v>2010/7</v>
      </c>
      <c r="I2933" t="s">
        <v>22</v>
      </c>
      <c r="J2933">
        <f t="shared" si="270"/>
        <v>2</v>
      </c>
      <c r="K2933" s="2">
        <v>15</v>
      </c>
      <c r="L2933" s="3">
        <v>144.13999999999999</v>
      </c>
      <c r="M2933" s="4">
        <v>0.05</v>
      </c>
      <c r="N2933" s="5" t="s">
        <v>23</v>
      </c>
      <c r="O2933" s="3">
        <v>12.09</v>
      </c>
      <c r="P2933" s="3">
        <v>9.7799999999999994</v>
      </c>
      <c r="Q2933" s="3">
        <v>1.99</v>
      </c>
      <c r="R2933" s="5" t="s">
        <v>1940</v>
      </c>
      <c r="S2933" s="5" t="s">
        <v>2764</v>
      </c>
      <c r="T2933" s="5" t="str">
        <f t="shared" si="271"/>
        <v>Robert Barroso</v>
      </c>
      <c r="U2933" t="s">
        <v>855</v>
      </c>
      <c r="V2933" s="5" t="s">
        <v>27</v>
      </c>
      <c r="W2933" s="5" t="s">
        <v>48</v>
      </c>
      <c r="X2933" s="5" t="s">
        <v>87</v>
      </c>
      <c r="Y2933" s="5" t="s">
        <v>381</v>
      </c>
      <c r="Z2933" s="5" t="s">
        <v>60</v>
      </c>
      <c r="AA2933" s="4">
        <v>0.43</v>
      </c>
      <c r="AB2933" s="1">
        <v>40380</v>
      </c>
      <c r="AC2933" s="1">
        <v>24293</v>
      </c>
      <c r="AD2933">
        <f t="shared" si="272"/>
        <v>5</v>
      </c>
      <c r="AE2933">
        <f t="shared" ca="1" si="273"/>
        <v>58</v>
      </c>
      <c r="AF2933" t="str">
        <f t="shared" ca="1" si="274"/>
        <v>18-64</v>
      </c>
      <c r="AG2933" s="3">
        <f t="shared" si="275"/>
        <v>0.78434066666666669</v>
      </c>
      <c r="AH2933" t="str">
        <f>_xlfn.IFNA(VLOOKUP(Sales_Transactions[[#This Row],[Order ID]],Returned_Items[#All],2,FALSE),"Not Returned")</f>
        <v>Not Returned</v>
      </c>
    </row>
    <row r="2934" spans="1:34" x14ac:dyDescent="0.25">
      <c r="A2934">
        <v>49472</v>
      </c>
      <c r="C2934" t="s">
        <v>1636</v>
      </c>
      <c r="D2934" s="2" t="str">
        <f>TEXT(MID(Sales_Transactions[[#This Row],[Order Date]],2,5),"d/m/yyy")</f>
        <v>16/7/2010</v>
      </c>
      <c r="E2934" s="2" t="str">
        <f>TEXT(MID(Sales_Transactions[[#This Row],[Order Date]],2,5),"d")</f>
        <v>16</v>
      </c>
      <c r="F2934" s="2" t="str">
        <f>TEXT(MID(Sales_Transactions[[#This Row],[Order Date]],2,5),"m")</f>
        <v>7</v>
      </c>
      <c r="G2934" s="2" t="str">
        <f>TEXT(MID(Sales_Transactions[[#This Row],[Order Date]],2,5),"yyy")</f>
        <v>2010</v>
      </c>
      <c r="H2934" s="2" t="str">
        <f>TEXT(MID(Sales_Transactions[[#This Row],[Order Date]],2,5),"yyy/m")</f>
        <v>2010/7</v>
      </c>
      <c r="I2934" t="s">
        <v>22</v>
      </c>
      <c r="J2934">
        <f t="shared" si="270"/>
        <v>2</v>
      </c>
      <c r="K2934" s="2">
        <v>9</v>
      </c>
      <c r="L2934" s="3">
        <v>30.65</v>
      </c>
      <c r="M2934" s="4">
        <v>0.03</v>
      </c>
      <c r="N2934" s="5" t="s">
        <v>23</v>
      </c>
      <c r="O2934" s="3">
        <v>0.08</v>
      </c>
      <c r="P2934" s="3">
        <v>3.29</v>
      </c>
      <c r="Q2934" s="3">
        <v>1.35</v>
      </c>
      <c r="R2934" s="5" t="s">
        <v>1940</v>
      </c>
      <c r="S2934" s="5" t="s">
        <v>2764</v>
      </c>
      <c r="T2934" s="5" t="str">
        <f t="shared" si="271"/>
        <v>Robert Barroso</v>
      </c>
      <c r="U2934" t="s">
        <v>855</v>
      </c>
      <c r="V2934" s="5" t="s">
        <v>27</v>
      </c>
      <c r="W2934" s="5" t="s">
        <v>28</v>
      </c>
      <c r="X2934" s="5" t="s">
        <v>82</v>
      </c>
      <c r="Y2934" s="5" t="s">
        <v>771</v>
      </c>
      <c r="Z2934" s="5" t="s">
        <v>84</v>
      </c>
      <c r="AA2934" s="4">
        <v>0.4</v>
      </c>
      <c r="AB2934" s="1">
        <v>40379</v>
      </c>
      <c r="AC2934" s="1">
        <v>24089</v>
      </c>
      <c r="AD2934">
        <f t="shared" si="272"/>
        <v>4</v>
      </c>
      <c r="AE2934">
        <f t="shared" ca="1" si="273"/>
        <v>58</v>
      </c>
      <c r="AF2934" t="str">
        <f t="shared" ca="1" si="274"/>
        <v>18-64</v>
      </c>
      <c r="AG2934" s="3">
        <f t="shared" si="275"/>
        <v>0.51544588888888887</v>
      </c>
      <c r="AH2934" t="str">
        <f>_xlfn.IFNA(VLOOKUP(Sales_Transactions[[#This Row],[Order ID]],Returned_Items[#All],2,FALSE),"Not Returned")</f>
        <v>Not Returned</v>
      </c>
    </row>
    <row r="2935" spans="1:34" x14ac:dyDescent="0.25">
      <c r="A2935">
        <v>49891</v>
      </c>
      <c r="C2935" t="s">
        <v>1763</v>
      </c>
      <c r="D2935" s="2" t="str">
        <f>TEXT(MID(Sales_Transactions[[#This Row],[Order Date]],2,5),"d/m/yyy")</f>
        <v>12/9/2009</v>
      </c>
      <c r="E2935" s="2" t="str">
        <f>TEXT(MID(Sales_Transactions[[#This Row],[Order Date]],2,5),"d")</f>
        <v>12</v>
      </c>
      <c r="F2935" s="2" t="str">
        <f>TEXT(MID(Sales_Transactions[[#This Row],[Order Date]],2,5),"m")</f>
        <v>9</v>
      </c>
      <c r="G2935" s="2" t="str">
        <f>TEXT(MID(Sales_Transactions[[#This Row],[Order Date]],2,5),"yyy")</f>
        <v>2009</v>
      </c>
      <c r="H2935" s="2" t="str">
        <f>TEXT(MID(Sales_Transactions[[#This Row],[Order Date]],2,5),"yyy/m")</f>
        <v>2009/9</v>
      </c>
      <c r="I2935" t="s">
        <v>52</v>
      </c>
      <c r="J2935">
        <f t="shared" si="270"/>
        <v>1</v>
      </c>
      <c r="K2935" s="2">
        <v>40</v>
      </c>
      <c r="L2935" s="3">
        <v>259.83</v>
      </c>
      <c r="M2935" s="4">
        <v>0</v>
      </c>
      <c r="N2935" s="5" t="s">
        <v>23</v>
      </c>
      <c r="O2935" s="3">
        <v>80.73</v>
      </c>
      <c r="P2935" s="3">
        <v>5.98</v>
      </c>
      <c r="Q2935" s="3">
        <v>1.49</v>
      </c>
      <c r="R2935" s="5" t="s">
        <v>2765</v>
      </c>
      <c r="S2935" s="5" t="s">
        <v>2111</v>
      </c>
      <c r="T2935" s="5" t="str">
        <f t="shared" si="271"/>
        <v>Darrin Sayre</v>
      </c>
      <c r="U2935" t="s">
        <v>855</v>
      </c>
      <c r="V2935" s="5" t="s">
        <v>37</v>
      </c>
      <c r="W2935" s="5" t="s">
        <v>28</v>
      </c>
      <c r="X2935" s="5" t="s">
        <v>41</v>
      </c>
      <c r="Y2935" s="5" t="s">
        <v>2411</v>
      </c>
      <c r="Z2935" s="5" t="s">
        <v>43</v>
      </c>
      <c r="AA2935" s="4">
        <v>0.39</v>
      </c>
      <c r="AB2935" s="1">
        <v>40070</v>
      </c>
      <c r="AC2935" s="1">
        <v>23905</v>
      </c>
      <c r="AD2935">
        <f t="shared" si="272"/>
        <v>2</v>
      </c>
      <c r="AE2935">
        <f t="shared" ca="1" si="273"/>
        <v>59</v>
      </c>
      <c r="AF2935" t="str">
        <f t="shared" ca="1" si="274"/>
        <v>18-64</v>
      </c>
      <c r="AG2935" s="3">
        <f t="shared" si="275"/>
        <v>0.18675000000000003</v>
      </c>
      <c r="AH2935" t="str">
        <f>_xlfn.IFNA(VLOOKUP(Sales_Transactions[[#This Row],[Order ID]],Returned_Items[#All],2,FALSE),"Not Returned")</f>
        <v>Not Returned</v>
      </c>
    </row>
    <row r="2936" spans="1:34" x14ac:dyDescent="0.25">
      <c r="A2936">
        <v>49984</v>
      </c>
      <c r="C2936" t="s">
        <v>2766</v>
      </c>
      <c r="D2936" s="2" t="str">
        <f>TEXT(MID(Sales_Transactions[[#This Row],[Order Date]],2,5),"d/m/yyy")</f>
        <v>11/5/2009</v>
      </c>
      <c r="E2936" s="2" t="str">
        <f>TEXT(MID(Sales_Transactions[[#This Row],[Order Date]],2,5),"d")</f>
        <v>11</v>
      </c>
      <c r="F2936" s="2" t="str">
        <f>TEXT(MID(Sales_Transactions[[#This Row],[Order Date]],2,5),"m")</f>
        <v>5</v>
      </c>
      <c r="G2936" s="2" t="str">
        <f>TEXT(MID(Sales_Transactions[[#This Row],[Order Date]],2,5),"yyy")</f>
        <v>2009</v>
      </c>
      <c r="H2936" s="2" t="str">
        <f>TEXT(MID(Sales_Transactions[[#This Row],[Order Date]],2,5),"yyy/m")</f>
        <v>2009/5</v>
      </c>
      <c r="I2936" t="s">
        <v>22</v>
      </c>
      <c r="J2936">
        <f t="shared" si="270"/>
        <v>2</v>
      </c>
      <c r="K2936" s="2">
        <v>14</v>
      </c>
      <c r="L2936" s="3">
        <v>57.28</v>
      </c>
      <c r="M2936" s="4">
        <v>0.02</v>
      </c>
      <c r="N2936" s="5" t="s">
        <v>23</v>
      </c>
      <c r="O2936" s="3">
        <v>7.31</v>
      </c>
      <c r="P2936" s="3">
        <v>3.8</v>
      </c>
      <c r="Q2936" s="3">
        <v>1.49</v>
      </c>
      <c r="R2936" s="5" t="s">
        <v>2686</v>
      </c>
      <c r="S2936" s="5" t="s">
        <v>2687</v>
      </c>
      <c r="T2936" s="5" t="str">
        <f t="shared" si="271"/>
        <v>Sara Luxemburg</v>
      </c>
      <c r="U2936" t="s">
        <v>855</v>
      </c>
      <c r="V2936" s="5" t="s">
        <v>27</v>
      </c>
      <c r="W2936" s="5" t="s">
        <v>28</v>
      </c>
      <c r="X2936" s="5" t="s">
        <v>41</v>
      </c>
      <c r="Y2936" s="5" t="s">
        <v>423</v>
      </c>
      <c r="Z2936" s="5" t="s">
        <v>43</v>
      </c>
      <c r="AA2936" s="4">
        <v>0.38</v>
      </c>
      <c r="AB2936" s="1">
        <v>39948</v>
      </c>
      <c r="AC2936" s="1">
        <v>23486</v>
      </c>
      <c r="AD2936">
        <f t="shared" si="272"/>
        <v>4</v>
      </c>
      <c r="AE2936">
        <f t="shared" ca="1" si="273"/>
        <v>60</v>
      </c>
      <c r="AF2936" t="str">
        <f t="shared" ca="1" si="274"/>
        <v>18-64</v>
      </c>
      <c r="AG2936" s="3">
        <f t="shared" si="275"/>
        <v>0.37780285714285711</v>
      </c>
      <c r="AH2936" t="str">
        <f>_xlfn.IFNA(VLOOKUP(Sales_Transactions[[#This Row],[Order ID]],Returned_Items[#All],2,FALSE),"Not Returned")</f>
        <v>Not Returned</v>
      </c>
    </row>
    <row r="2937" spans="1:34" x14ac:dyDescent="0.25">
      <c r="A2937">
        <v>49984</v>
      </c>
      <c r="C2937" t="s">
        <v>2766</v>
      </c>
      <c r="D2937" s="2" t="str">
        <f>TEXT(MID(Sales_Transactions[[#This Row],[Order Date]],2,5),"d/m/yyy")</f>
        <v>11/5/2009</v>
      </c>
      <c r="E2937" s="2" t="str">
        <f>TEXT(MID(Sales_Transactions[[#This Row],[Order Date]],2,5),"d")</f>
        <v>11</v>
      </c>
      <c r="F2937" s="2" t="str">
        <f>TEXT(MID(Sales_Transactions[[#This Row],[Order Date]],2,5),"m")</f>
        <v>5</v>
      </c>
      <c r="G2937" s="2" t="str">
        <f>TEXT(MID(Sales_Transactions[[#This Row],[Order Date]],2,5),"yyy")</f>
        <v>2009</v>
      </c>
      <c r="H2937" s="2" t="str">
        <f>TEXT(MID(Sales_Transactions[[#This Row],[Order Date]],2,5),"yyy/m")</f>
        <v>2009/5</v>
      </c>
      <c r="I2937" t="s">
        <v>22</v>
      </c>
      <c r="J2937">
        <f t="shared" si="270"/>
        <v>2</v>
      </c>
      <c r="K2937" s="2">
        <v>32</v>
      </c>
      <c r="L2937" s="3">
        <v>227.87</v>
      </c>
      <c r="M2937" s="4">
        <v>0.02</v>
      </c>
      <c r="N2937" s="5" t="s">
        <v>23</v>
      </c>
      <c r="O2937" s="3">
        <v>-130.61000000000001</v>
      </c>
      <c r="P2937" s="3">
        <v>6.48</v>
      </c>
      <c r="Q2937" s="3">
        <v>8.4</v>
      </c>
      <c r="R2937" s="5" t="s">
        <v>2686</v>
      </c>
      <c r="S2937" s="5" t="s">
        <v>2687</v>
      </c>
      <c r="T2937" s="5" t="str">
        <f t="shared" si="271"/>
        <v>Sara Luxemburg</v>
      </c>
      <c r="U2937" t="s">
        <v>855</v>
      </c>
      <c r="V2937" s="5" t="s">
        <v>27</v>
      </c>
      <c r="W2937" s="5" t="s">
        <v>28</v>
      </c>
      <c r="X2937" s="5" t="s">
        <v>75</v>
      </c>
      <c r="Y2937" s="5" t="s">
        <v>1945</v>
      </c>
      <c r="Z2937" s="5" t="s">
        <v>43</v>
      </c>
      <c r="AA2937" s="4">
        <v>0.37</v>
      </c>
      <c r="AB2937" s="1">
        <v>39944</v>
      </c>
      <c r="AC2937" s="1">
        <v>23735</v>
      </c>
      <c r="AD2937">
        <f t="shared" si="272"/>
        <v>0</v>
      </c>
      <c r="AE2937">
        <f t="shared" ca="1" si="273"/>
        <v>59</v>
      </c>
      <c r="AF2937" t="str">
        <f t="shared" ca="1" si="274"/>
        <v>18-64</v>
      </c>
      <c r="AG2937" s="3">
        <f t="shared" si="275"/>
        <v>0.46495950000000003</v>
      </c>
      <c r="AH2937" t="str">
        <f>_xlfn.IFNA(VLOOKUP(Sales_Transactions[[#This Row],[Order ID]],Returned_Items[#All],2,FALSE),"Not Returned")</f>
        <v>Not Returned</v>
      </c>
    </row>
    <row r="2938" spans="1:34" x14ac:dyDescent="0.25">
      <c r="A2938">
        <v>50471</v>
      </c>
      <c r="C2938" t="s">
        <v>301</v>
      </c>
      <c r="D2938" s="2" t="str">
        <f>TEXT(MID(Sales_Transactions[[#This Row],[Order Date]],2,5),"d/m/yyy")</f>
        <v>3/1/2012</v>
      </c>
      <c r="E2938" s="2" t="str">
        <f>TEXT(MID(Sales_Transactions[[#This Row],[Order Date]],2,5),"d")</f>
        <v>3</v>
      </c>
      <c r="F2938" s="2" t="str">
        <f>TEXT(MID(Sales_Transactions[[#This Row],[Order Date]],2,5),"m")</f>
        <v>1</v>
      </c>
      <c r="G2938" s="2" t="str">
        <f>TEXT(MID(Sales_Transactions[[#This Row],[Order Date]],2,5),"yyy")</f>
        <v>2012</v>
      </c>
      <c r="H2938" s="2" t="str">
        <f>TEXT(MID(Sales_Transactions[[#This Row],[Order Date]],2,5),"yyy/m")</f>
        <v>2012/1</v>
      </c>
      <c r="I2938" t="s">
        <v>22</v>
      </c>
      <c r="J2938">
        <f t="shared" si="270"/>
        <v>2</v>
      </c>
      <c r="K2938" s="2">
        <v>25</v>
      </c>
      <c r="L2938" s="3">
        <v>5859.25</v>
      </c>
      <c r="M2938" s="4">
        <v>0.02</v>
      </c>
      <c r="N2938" s="5" t="s">
        <v>34</v>
      </c>
      <c r="O2938" s="3">
        <v>1358.53</v>
      </c>
      <c r="P2938" s="3">
        <v>226.67</v>
      </c>
      <c r="Q2938" s="3">
        <v>28.16</v>
      </c>
      <c r="R2938" s="5" t="s">
        <v>2760</v>
      </c>
      <c r="S2938" s="5" t="s">
        <v>2761</v>
      </c>
      <c r="T2938" s="5" t="str">
        <f t="shared" si="271"/>
        <v>Deborah Brumfield</v>
      </c>
      <c r="U2938" t="s">
        <v>855</v>
      </c>
      <c r="V2938" s="5" t="s">
        <v>47</v>
      </c>
      <c r="W2938" s="5" t="s">
        <v>57</v>
      </c>
      <c r="X2938" s="5" t="s">
        <v>154</v>
      </c>
      <c r="Y2938" s="5" t="s">
        <v>333</v>
      </c>
      <c r="Z2938" s="5" t="s">
        <v>40</v>
      </c>
      <c r="AA2938" s="4">
        <v>0.59</v>
      </c>
      <c r="AB2938" s="1">
        <v>40913</v>
      </c>
      <c r="AC2938" s="1">
        <v>26126</v>
      </c>
      <c r="AD2938">
        <f t="shared" si="272"/>
        <v>2</v>
      </c>
      <c r="AE2938">
        <f t="shared" ca="1" si="273"/>
        <v>53</v>
      </c>
      <c r="AF2938" t="str">
        <f t="shared" ca="1" si="274"/>
        <v>18-64</v>
      </c>
      <c r="AG2938" s="3">
        <f t="shared" si="275"/>
        <v>10.191386639999999</v>
      </c>
      <c r="AH2938" t="str">
        <f>_xlfn.IFNA(VLOOKUP(Sales_Transactions[[#This Row],[Order ID]],Returned_Items[#All],2,FALSE),"Not Returned")</f>
        <v>Not Returned</v>
      </c>
    </row>
    <row r="2939" spans="1:34" x14ac:dyDescent="0.25">
      <c r="A2939">
        <v>51203</v>
      </c>
      <c r="C2939" t="s">
        <v>2384</v>
      </c>
      <c r="D2939" s="2" t="str">
        <f>TEXT(MID(Sales_Transactions[[#This Row],[Order Date]],2,5),"d/m/yyy")</f>
        <v>21/12/2011</v>
      </c>
      <c r="E2939" s="2" t="str">
        <f>TEXT(MID(Sales_Transactions[[#This Row],[Order Date]],2,5),"d")</f>
        <v>21</v>
      </c>
      <c r="F2939" s="2" t="str">
        <f>TEXT(MID(Sales_Transactions[[#This Row],[Order Date]],2,5),"m")</f>
        <v>12</v>
      </c>
      <c r="G2939" s="2" t="str">
        <f>TEXT(MID(Sales_Transactions[[#This Row],[Order Date]],2,5),"yyy")</f>
        <v>2011</v>
      </c>
      <c r="H2939" s="2" t="str">
        <f>TEXT(MID(Sales_Transactions[[#This Row],[Order Date]],2,5),"yyy/m")</f>
        <v>2011/12</v>
      </c>
      <c r="I2939" t="s">
        <v>33</v>
      </c>
      <c r="J2939">
        <f t="shared" si="270"/>
        <v>4</v>
      </c>
      <c r="K2939" s="2">
        <v>49</v>
      </c>
      <c r="L2939" s="3">
        <v>26622.55</v>
      </c>
      <c r="M2939" s="4">
        <v>0.08</v>
      </c>
      <c r="N2939" s="5" t="s">
        <v>34</v>
      </c>
      <c r="O2939" s="3">
        <v>3146.22</v>
      </c>
      <c r="P2939" s="3">
        <v>550.98</v>
      </c>
      <c r="Q2939" s="3">
        <v>45.7</v>
      </c>
      <c r="R2939" s="5" t="s">
        <v>2646</v>
      </c>
      <c r="S2939" s="5" t="s">
        <v>2647</v>
      </c>
      <c r="T2939" s="5" t="str">
        <f t="shared" si="271"/>
        <v>Eleni McCrary</v>
      </c>
      <c r="U2939" t="s">
        <v>855</v>
      </c>
      <c r="V2939" s="5" t="s">
        <v>74</v>
      </c>
      <c r="W2939" s="5" t="s">
        <v>57</v>
      </c>
      <c r="X2939" s="5" t="s">
        <v>107</v>
      </c>
      <c r="Y2939" s="5" t="s">
        <v>2767</v>
      </c>
      <c r="Z2939" s="5" t="s">
        <v>106</v>
      </c>
      <c r="AA2939" s="4">
        <v>0.71</v>
      </c>
      <c r="AB2939" s="1">
        <v>40899</v>
      </c>
      <c r="AC2939" s="1">
        <v>26200</v>
      </c>
      <c r="AD2939">
        <f t="shared" si="272"/>
        <v>1</v>
      </c>
      <c r="AE2939">
        <f t="shared" ca="1" si="273"/>
        <v>52</v>
      </c>
      <c r="AF2939" t="str">
        <f t="shared" ca="1" si="274"/>
        <v>18-64</v>
      </c>
      <c r="AG2939" s="3">
        <f t="shared" si="275"/>
        <v>12.168147265306123</v>
      </c>
      <c r="AH2939" t="str">
        <f>_xlfn.IFNA(VLOOKUP(Sales_Transactions[[#This Row],[Order ID]],Returned_Items[#All],2,FALSE),"Not Returned")</f>
        <v>Not Returned</v>
      </c>
    </row>
    <row r="2940" spans="1:34" x14ac:dyDescent="0.25">
      <c r="A2940">
        <v>51233</v>
      </c>
      <c r="C2940" t="s">
        <v>798</v>
      </c>
      <c r="D2940" s="2" t="str">
        <f>TEXT(MID(Sales_Transactions[[#This Row],[Order Date]],2,5),"d/m/yyy")</f>
        <v>9/12/2009</v>
      </c>
      <c r="E2940" s="2" t="str">
        <f>TEXT(MID(Sales_Transactions[[#This Row],[Order Date]],2,5),"d")</f>
        <v>9</v>
      </c>
      <c r="F2940" s="2" t="str">
        <f>TEXT(MID(Sales_Transactions[[#This Row],[Order Date]],2,5),"m")</f>
        <v>12</v>
      </c>
      <c r="G2940" s="2" t="str">
        <f>TEXT(MID(Sales_Transactions[[#This Row],[Order Date]],2,5),"yyy")</f>
        <v>2009</v>
      </c>
      <c r="H2940" s="2" t="str">
        <f>TEXT(MID(Sales_Transactions[[#This Row],[Order Date]],2,5),"yyy/m")</f>
        <v>2009/12</v>
      </c>
      <c r="I2940" t="s">
        <v>22</v>
      </c>
      <c r="J2940">
        <f t="shared" si="270"/>
        <v>2</v>
      </c>
      <c r="K2940" s="2">
        <v>3</v>
      </c>
      <c r="L2940" s="3">
        <v>26.5</v>
      </c>
      <c r="M2940" s="4">
        <v>0.05</v>
      </c>
      <c r="N2940" s="5" t="s">
        <v>23</v>
      </c>
      <c r="O2940" s="3">
        <v>20.12</v>
      </c>
      <c r="P2940" s="3">
        <v>7.59</v>
      </c>
      <c r="Q2940" s="3">
        <v>4</v>
      </c>
      <c r="R2940" s="5" t="s">
        <v>2646</v>
      </c>
      <c r="S2940" s="5" t="s">
        <v>2647</v>
      </c>
      <c r="T2940" s="5" t="str">
        <f t="shared" si="271"/>
        <v>Eleni McCrary</v>
      </c>
      <c r="U2940" t="s">
        <v>855</v>
      </c>
      <c r="V2940" s="5" t="s">
        <v>47</v>
      </c>
      <c r="W2940" s="5" t="s">
        <v>57</v>
      </c>
      <c r="X2940" s="5" t="s">
        <v>58</v>
      </c>
      <c r="Y2940" s="5" t="s">
        <v>843</v>
      </c>
      <c r="Z2940" s="5" t="s">
        <v>84</v>
      </c>
      <c r="AA2940" s="4">
        <v>0.42</v>
      </c>
      <c r="AB2940" s="1">
        <v>40156</v>
      </c>
      <c r="AC2940" s="1">
        <v>26152</v>
      </c>
      <c r="AD2940">
        <f t="shared" si="272"/>
        <v>0</v>
      </c>
      <c r="AE2940">
        <f t="shared" ca="1" si="273"/>
        <v>53</v>
      </c>
      <c r="AF2940" t="str">
        <f t="shared" ca="1" si="274"/>
        <v>18-64</v>
      </c>
      <c r="AG2940" s="3">
        <f t="shared" si="275"/>
        <v>3.8620683333333332</v>
      </c>
      <c r="AH2940" t="str">
        <f>_xlfn.IFNA(VLOOKUP(Sales_Transactions[[#This Row],[Order ID]],Returned_Items[#All],2,FALSE),"Not Returned")</f>
        <v>Not Returned</v>
      </c>
    </row>
    <row r="2941" spans="1:34" x14ac:dyDescent="0.25">
      <c r="A2941">
        <v>52195</v>
      </c>
      <c r="C2941" t="s">
        <v>2768</v>
      </c>
      <c r="D2941" s="2" t="str">
        <f>TEXT(MID(Sales_Transactions[[#This Row],[Order Date]],2,5),"d/m/yyy")</f>
        <v>26/10/2011</v>
      </c>
      <c r="E2941" s="2" t="str">
        <f>TEXT(MID(Sales_Transactions[[#This Row],[Order Date]],2,5),"d")</f>
        <v>26</v>
      </c>
      <c r="F2941" s="2" t="str">
        <f>TEXT(MID(Sales_Transactions[[#This Row],[Order Date]],2,5),"m")</f>
        <v>10</v>
      </c>
      <c r="G2941" s="2" t="str">
        <f>TEXT(MID(Sales_Transactions[[#This Row],[Order Date]],2,5),"yyy")</f>
        <v>2011</v>
      </c>
      <c r="H2941" s="2" t="str">
        <f>TEXT(MID(Sales_Transactions[[#This Row],[Order Date]],2,5),"yyy/m")</f>
        <v>2011/10</v>
      </c>
      <c r="I2941" t="s">
        <v>52</v>
      </c>
      <c r="J2941">
        <f t="shared" si="270"/>
        <v>1</v>
      </c>
      <c r="K2941" s="2">
        <v>19</v>
      </c>
      <c r="L2941" s="3">
        <v>267</v>
      </c>
      <c r="M2941" s="4">
        <v>0.09</v>
      </c>
      <c r="N2941" s="5" t="s">
        <v>23</v>
      </c>
      <c r="O2941" s="3">
        <v>-2.83</v>
      </c>
      <c r="P2941" s="3">
        <v>14.45</v>
      </c>
      <c r="Q2941" s="3">
        <v>7.17</v>
      </c>
      <c r="R2941" s="5" t="s">
        <v>2712</v>
      </c>
      <c r="S2941" s="5" t="s">
        <v>2713</v>
      </c>
      <c r="T2941" s="5" t="str">
        <f t="shared" si="271"/>
        <v>Alyssa Tate</v>
      </c>
      <c r="U2941" t="s">
        <v>855</v>
      </c>
      <c r="V2941" s="5" t="s">
        <v>27</v>
      </c>
      <c r="W2941" s="5" t="s">
        <v>28</v>
      </c>
      <c r="X2941" s="5" t="s">
        <v>41</v>
      </c>
      <c r="Y2941" s="5" t="s">
        <v>1992</v>
      </c>
      <c r="Z2941" s="5" t="s">
        <v>43</v>
      </c>
      <c r="AA2941" s="4">
        <v>0.38</v>
      </c>
      <c r="AB2941" s="1">
        <v>40843</v>
      </c>
      <c r="AC2941" s="1">
        <v>26012</v>
      </c>
      <c r="AD2941">
        <f t="shared" si="272"/>
        <v>1</v>
      </c>
      <c r="AE2941">
        <f t="shared" ca="1" si="273"/>
        <v>53</v>
      </c>
      <c r="AF2941" t="str">
        <f t="shared" ca="1" si="274"/>
        <v>18-64</v>
      </c>
      <c r="AG2941" s="3">
        <f t="shared" si="275"/>
        <v>1.1372102631578946</v>
      </c>
      <c r="AH2941" t="str">
        <f>_xlfn.IFNA(VLOOKUP(Sales_Transactions[[#This Row],[Order ID]],Returned_Items[#All],2,FALSE),"Not Returned")</f>
        <v>Not Returned</v>
      </c>
    </row>
    <row r="2942" spans="1:34" x14ac:dyDescent="0.25">
      <c r="A2942">
        <v>53123</v>
      </c>
      <c r="C2942" t="s">
        <v>2769</v>
      </c>
      <c r="D2942" s="2" t="str">
        <f>TEXT(MID(Sales_Transactions[[#This Row],[Order Date]],2,5),"d/m/yyy")</f>
        <v>31/8/2009</v>
      </c>
      <c r="E2942" s="2" t="str">
        <f>TEXT(MID(Sales_Transactions[[#This Row],[Order Date]],2,5),"d")</f>
        <v>31</v>
      </c>
      <c r="F2942" s="2" t="str">
        <f>TEXT(MID(Sales_Transactions[[#This Row],[Order Date]],2,5),"m")</f>
        <v>8</v>
      </c>
      <c r="G2942" s="2" t="str">
        <f>TEXT(MID(Sales_Transactions[[#This Row],[Order Date]],2,5),"yyy")</f>
        <v>2009</v>
      </c>
      <c r="H2942" s="2" t="str">
        <f>TEXT(MID(Sales_Transactions[[#This Row],[Order Date]],2,5),"yyy/m")</f>
        <v>2009/8</v>
      </c>
      <c r="I2942" t="s">
        <v>52</v>
      </c>
      <c r="J2942">
        <f t="shared" si="270"/>
        <v>1</v>
      </c>
      <c r="K2942" s="2">
        <v>25</v>
      </c>
      <c r="L2942" s="3">
        <v>265.75</v>
      </c>
      <c r="M2942" s="4">
        <v>0.06</v>
      </c>
      <c r="N2942" s="5" t="s">
        <v>23</v>
      </c>
      <c r="O2942" s="3">
        <v>14</v>
      </c>
      <c r="P2942" s="3">
        <v>10.98</v>
      </c>
      <c r="Q2942" s="3">
        <v>5.14</v>
      </c>
      <c r="R2942" s="5" t="s">
        <v>1775</v>
      </c>
      <c r="S2942" s="5" t="s">
        <v>1538</v>
      </c>
      <c r="T2942" s="5" t="str">
        <f t="shared" si="271"/>
        <v>Michael Kennedy</v>
      </c>
      <c r="U2942" t="s">
        <v>855</v>
      </c>
      <c r="V2942" s="5" t="s">
        <v>47</v>
      </c>
      <c r="W2942" s="5" t="s">
        <v>28</v>
      </c>
      <c r="X2942" s="5" t="s">
        <v>41</v>
      </c>
      <c r="Y2942" s="5" t="s">
        <v>1113</v>
      </c>
      <c r="Z2942" s="5" t="s">
        <v>43</v>
      </c>
      <c r="AA2942" s="4">
        <v>0.36</v>
      </c>
      <c r="AB2942" s="1">
        <v>40058</v>
      </c>
      <c r="AC2942" s="1">
        <v>26162</v>
      </c>
      <c r="AD2942">
        <f t="shared" si="272"/>
        <v>2</v>
      </c>
      <c r="AE2942">
        <f t="shared" ca="1" si="273"/>
        <v>52</v>
      </c>
      <c r="AF2942" t="str">
        <f t="shared" ca="1" si="274"/>
        <v>18-64</v>
      </c>
      <c r="AG2942" s="3">
        <f t="shared" si="275"/>
        <v>0.64453647999999997</v>
      </c>
      <c r="AH2942" t="str">
        <f>_xlfn.IFNA(VLOOKUP(Sales_Transactions[[#This Row],[Order ID]],Returned_Items[#All],2,FALSE),"Not Returned")</f>
        <v>Not Returned</v>
      </c>
    </row>
    <row r="2943" spans="1:34" x14ac:dyDescent="0.25">
      <c r="A2943">
        <v>54533</v>
      </c>
      <c r="C2943" t="s">
        <v>1109</v>
      </c>
      <c r="D2943" s="2" t="str">
        <f>TEXT(MID(Sales_Transactions[[#This Row],[Order Date]],2,5),"d/m/yyy")</f>
        <v>18/12/2011</v>
      </c>
      <c r="E2943" s="2" t="str">
        <f>TEXT(MID(Sales_Transactions[[#This Row],[Order Date]],2,5),"d")</f>
        <v>18</v>
      </c>
      <c r="F2943" s="2" t="str">
        <f>TEXT(MID(Sales_Transactions[[#This Row],[Order Date]],2,5),"m")</f>
        <v>12</v>
      </c>
      <c r="G2943" s="2" t="str">
        <f>TEXT(MID(Sales_Transactions[[#This Row],[Order Date]],2,5),"yyy")</f>
        <v>2011</v>
      </c>
      <c r="H2943" s="2" t="str">
        <f>TEXT(MID(Sales_Transactions[[#This Row],[Order Date]],2,5),"yyy/m")</f>
        <v>2011/12</v>
      </c>
      <c r="I2943" t="s">
        <v>78</v>
      </c>
      <c r="J2943">
        <f t="shared" si="270"/>
        <v>3</v>
      </c>
      <c r="K2943" s="2">
        <v>21</v>
      </c>
      <c r="L2943" s="3">
        <v>162.25</v>
      </c>
      <c r="M2943" s="4">
        <v>0.03</v>
      </c>
      <c r="N2943" s="5" t="s">
        <v>23</v>
      </c>
      <c r="O2943" s="3">
        <v>-42.72</v>
      </c>
      <c r="P2943" s="3">
        <v>7.1</v>
      </c>
      <c r="Q2943" s="3">
        <v>6.05</v>
      </c>
      <c r="R2943" s="5" t="s">
        <v>1528</v>
      </c>
      <c r="S2943" s="5" t="s">
        <v>2770</v>
      </c>
      <c r="T2943" s="5" t="str">
        <f t="shared" si="271"/>
        <v>Marc Crier</v>
      </c>
      <c r="U2943" t="s">
        <v>855</v>
      </c>
      <c r="V2943" s="5" t="s">
        <v>47</v>
      </c>
      <c r="W2943" s="5" t="s">
        <v>28</v>
      </c>
      <c r="X2943" s="5" t="s">
        <v>41</v>
      </c>
      <c r="Y2943" s="5" t="s">
        <v>717</v>
      </c>
      <c r="Z2943" s="5" t="s">
        <v>43</v>
      </c>
      <c r="AA2943" s="4">
        <v>0.39</v>
      </c>
      <c r="AB2943" s="1">
        <v>40896</v>
      </c>
      <c r="AC2943" s="1">
        <v>23709</v>
      </c>
      <c r="AD2943">
        <f t="shared" si="272"/>
        <v>1</v>
      </c>
      <c r="AE2943">
        <f t="shared" ca="1" si="273"/>
        <v>59</v>
      </c>
      <c r="AF2943" t="str">
        <f t="shared" ca="1" si="274"/>
        <v>18-64</v>
      </c>
      <c r="AG2943" s="3">
        <f t="shared" si="275"/>
        <v>0.6260890476190476</v>
      </c>
      <c r="AH2943" t="str">
        <f>_xlfn.IFNA(VLOOKUP(Sales_Transactions[[#This Row],[Order ID]],Returned_Items[#All],2,FALSE),"Not Returned")</f>
        <v>Not Returned</v>
      </c>
    </row>
    <row r="2944" spans="1:34" x14ac:dyDescent="0.25">
      <c r="A2944">
        <v>55139</v>
      </c>
      <c r="C2944" t="s">
        <v>2771</v>
      </c>
      <c r="D2944" s="2" t="str">
        <f>TEXT(MID(Sales_Transactions[[#This Row],[Order Date]],2,5),"d/m/yyy")</f>
        <v>17/1/2010</v>
      </c>
      <c r="E2944" s="2" t="str">
        <f>TEXT(MID(Sales_Transactions[[#This Row],[Order Date]],2,5),"d")</f>
        <v>17</v>
      </c>
      <c r="F2944" s="2" t="str">
        <f>TEXT(MID(Sales_Transactions[[#This Row],[Order Date]],2,5),"m")</f>
        <v>1</v>
      </c>
      <c r="G2944" s="2" t="str">
        <f>TEXT(MID(Sales_Transactions[[#This Row],[Order Date]],2,5),"yyy")</f>
        <v>2010</v>
      </c>
      <c r="H2944" s="2" t="str">
        <f>TEXT(MID(Sales_Transactions[[#This Row],[Order Date]],2,5),"yyy/m")</f>
        <v>2010/1</v>
      </c>
      <c r="I2944" t="s">
        <v>52</v>
      </c>
      <c r="J2944">
        <f t="shared" si="270"/>
        <v>1</v>
      </c>
      <c r="K2944" s="2">
        <v>26</v>
      </c>
      <c r="L2944" s="3">
        <v>85.71</v>
      </c>
      <c r="M2944" s="4">
        <v>0.08</v>
      </c>
      <c r="N2944" s="5" t="s">
        <v>23</v>
      </c>
      <c r="O2944" s="3">
        <v>9.32</v>
      </c>
      <c r="P2944" s="3">
        <v>3.28</v>
      </c>
      <c r="Q2944" s="3">
        <v>0.98</v>
      </c>
      <c r="R2944" s="5" t="s">
        <v>2066</v>
      </c>
      <c r="S2944" s="5" t="s">
        <v>2772</v>
      </c>
      <c r="T2944" s="5" t="str">
        <f t="shared" si="271"/>
        <v>Bobby Elias</v>
      </c>
      <c r="U2944" t="s">
        <v>855</v>
      </c>
      <c r="V2944" s="5" t="s">
        <v>27</v>
      </c>
      <c r="W2944" s="5" t="s">
        <v>28</v>
      </c>
      <c r="X2944" s="5" t="s">
        <v>124</v>
      </c>
      <c r="Y2944" s="5" t="s">
        <v>2773</v>
      </c>
      <c r="Z2944" s="5" t="s">
        <v>84</v>
      </c>
      <c r="AA2944" s="4">
        <v>0.52</v>
      </c>
      <c r="AB2944" s="1">
        <v>40196</v>
      </c>
      <c r="AC2944" s="1">
        <v>23475</v>
      </c>
      <c r="AD2944">
        <f t="shared" si="272"/>
        <v>1</v>
      </c>
      <c r="AE2944">
        <f t="shared" ca="1" si="273"/>
        <v>60</v>
      </c>
      <c r="AF2944" t="str">
        <f t="shared" ca="1" si="274"/>
        <v>18-64</v>
      </c>
      <c r="AG2944" s="3">
        <f t="shared" si="275"/>
        <v>0.16374523076923075</v>
      </c>
      <c r="AH2944" t="str">
        <f>_xlfn.IFNA(VLOOKUP(Sales_Transactions[[#This Row],[Order ID]],Returned_Items[#All],2,FALSE),"Not Returned")</f>
        <v>Not Returned</v>
      </c>
    </row>
    <row r="2945" spans="1:34" x14ac:dyDescent="0.25">
      <c r="A2945">
        <v>55392</v>
      </c>
      <c r="C2945" t="s">
        <v>2774</v>
      </c>
      <c r="D2945" s="2" t="str">
        <f>TEXT(MID(Sales_Transactions[[#This Row],[Order Date]],2,5),"d/m/yyy")</f>
        <v>6/6/2009</v>
      </c>
      <c r="E2945" s="2" t="str">
        <f>TEXT(MID(Sales_Transactions[[#This Row],[Order Date]],2,5),"d")</f>
        <v>6</v>
      </c>
      <c r="F2945" s="2" t="str">
        <f>TEXT(MID(Sales_Transactions[[#This Row],[Order Date]],2,5),"m")</f>
        <v>6</v>
      </c>
      <c r="G2945" s="2" t="str">
        <f>TEXT(MID(Sales_Transactions[[#This Row],[Order Date]],2,5),"yyy")</f>
        <v>2009</v>
      </c>
      <c r="H2945" s="2" t="str">
        <f>TEXT(MID(Sales_Transactions[[#This Row],[Order Date]],2,5),"yyy/m")</f>
        <v>2009/6</v>
      </c>
      <c r="I2945" t="s">
        <v>101</v>
      </c>
      <c r="J2945">
        <f t="shared" si="270"/>
        <v>1</v>
      </c>
      <c r="K2945" s="2">
        <v>39</v>
      </c>
      <c r="L2945" s="3">
        <v>104.97</v>
      </c>
      <c r="M2945" s="4">
        <v>7.0000000000000007E-2</v>
      </c>
      <c r="N2945" s="5" t="s">
        <v>23</v>
      </c>
      <c r="O2945" s="3">
        <v>3.21</v>
      </c>
      <c r="P2945" s="3">
        <v>2.84</v>
      </c>
      <c r="Q2945" s="3">
        <v>0.93</v>
      </c>
      <c r="R2945" s="5" t="s">
        <v>2660</v>
      </c>
      <c r="S2945" s="5" t="s">
        <v>2661</v>
      </c>
      <c r="T2945" s="5" t="str">
        <f t="shared" si="271"/>
        <v>Christy Brittain</v>
      </c>
      <c r="U2945" t="s">
        <v>855</v>
      </c>
      <c r="V2945" s="5" t="s">
        <v>37</v>
      </c>
      <c r="W2945" s="5" t="s">
        <v>28</v>
      </c>
      <c r="X2945" s="5" t="s">
        <v>124</v>
      </c>
      <c r="Y2945" s="5" t="s">
        <v>129</v>
      </c>
      <c r="Z2945" s="5" t="s">
        <v>84</v>
      </c>
      <c r="AA2945" s="4">
        <v>0.54</v>
      </c>
      <c r="AB2945" s="1">
        <v>39972</v>
      </c>
      <c r="AC2945" s="1">
        <v>23653</v>
      </c>
      <c r="AD2945">
        <f t="shared" si="272"/>
        <v>2</v>
      </c>
      <c r="AE2945">
        <f t="shared" ca="1" si="273"/>
        <v>59</v>
      </c>
      <c r="AF2945" t="str">
        <f t="shared" ca="1" si="274"/>
        <v>18-64</v>
      </c>
      <c r="AG2945" s="3">
        <f t="shared" si="275"/>
        <v>9.6615692307692305E-2</v>
      </c>
      <c r="AH2945" t="str">
        <f>_xlfn.IFNA(VLOOKUP(Sales_Transactions[[#This Row],[Order ID]],Returned_Items[#All],2,FALSE),"Not Returned")</f>
        <v>Not Returned</v>
      </c>
    </row>
    <row r="2946" spans="1:34" x14ac:dyDescent="0.25">
      <c r="A2946">
        <v>55616</v>
      </c>
      <c r="C2946" t="s">
        <v>571</v>
      </c>
      <c r="D2946" s="2" t="str">
        <f>TEXT(MID(Sales_Transactions[[#This Row],[Order Date]],2,5),"d/m/yyy")</f>
        <v>8/5/2011</v>
      </c>
      <c r="E2946" s="2" t="str">
        <f>TEXT(MID(Sales_Transactions[[#This Row],[Order Date]],2,5),"d")</f>
        <v>8</v>
      </c>
      <c r="F2946" s="2" t="str">
        <f>TEXT(MID(Sales_Transactions[[#This Row],[Order Date]],2,5),"m")</f>
        <v>5</v>
      </c>
      <c r="G2946" s="2" t="str">
        <f>TEXT(MID(Sales_Transactions[[#This Row],[Order Date]],2,5),"yyy")</f>
        <v>2011</v>
      </c>
      <c r="H2946" s="2" t="str">
        <f>TEXT(MID(Sales_Transactions[[#This Row],[Order Date]],2,5),"yyy/m")</f>
        <v>2011/5</v>
      </c>
      <c r="I2946" t="s">
        <v>33</v>
      </c>
      <c r="J2946">
        <f t="shared" ref="J2946:J3009" si="276">IF(I2946="Making Critical",5,IF(I2946="High",4,IF(I2946="Medium",3,IF(I2946="Low",2,1))))</f>
        <v>4</v>
      </c>
      <c r="K2946" s="2">
        <v>29</v>
      </c>
      <c r="L2946" s="3">
        <v>184.74</v>
      </c>
      <c r="M2946" s="4">
        <v>0</v>
      </c>
      <c r="N2946" s="5" t="s">
        <v>23</v>
      </c>
      <c r="O2946" s="3">
        <v>-102.25</v>
      </c>
      <c r="P2946" s="3">
        <v>5.98</v>
      </c>
      <c r="Q2946" s="3">
        <v>4.38</v>
      </c>
      <c r="R2946" s="5" t="s">
        <v>2143</v>
      </c>
      <c r="S2946" s="5" t="s">
        <v>463</v>
      </c>
      <c r="T2946" s="5" t="str">
        <f t="shared" ref="T2946:T3009" si="277">R2946 &amp; " " &amp; S2946</f>
        <v>Joni Wasserman</v>
      </c>
      <c r="U2946" t="s">
        <v>855</v>
      </c>
      <c r="V2946" s="5" t="s">
        <v>37</v>
      </c>
      <c r="W2946" s="5" t="s">
        <v>48</v>
      </c>
      <c r="X2946" s="5" t="s">
        <v>87</v>
      </c>
      <c r="Y2946" s="5" t="s">
        <v>140</v>
      </c>
      <c r="Z2946" s="5" t="s">
        <v>60</v>
      </c>
      <c r="AA2946" s="4">
        <v>0.75</v>
      </c>
      <c r="AB2946" s="1">
        <v>40672</v>
      </c>
      <c r="AC2946" s="1">
        <v>23590</v>
      </c>
      <c r="AD2946">
        <f t="shared" ref="AD2946:AD3009" si="278">_xlfn.DAYS(AB2946,D2946)</f>
        <v>1</v>
      </c>
      <c r="AE2946">
        <f t="shared" ref="AE2946:AE3009" ca="1" si="279">DATEDIF(AC2946,TODAY(),"Y")</f>
        <v>60</v>
      </c>
      <c r="AF2946" t="str">
        <f t="shared" ref="AF2946:AF3009" ca="1" si="280">IF(AE2946&lt;18,"Under 18",IF(AE2946&lt;65,"18-64","Over 65"))</f>
        <v>18-64</v>
      </c>
      <c r="AG2946" s="3">
        <f t="shared" ref="AG2946:AG3009" si="281" xml:space="preserve"> (P2946 - (M2946 / 100) * P2946 + Q2946) / K2946</f>
        <v>0.35724137931034483</v>
      </c>
      <c r="AH2946" t="str">
        <f>_xlfn.IFNA(VLOOKUP(Sales_Transactions[[#This Row],[Order ID]],Returned_Items[#All],2,FALSE),"Not Returned")</f>
        <v>Returned</v>
      </c>
    </row>
    <row r="2947" spans="1:34" x14ac:dyDescent="0.25">
      <c r="A2947">
        <v>55909</v>
      </c>
      <c r="C2947" t="s">
        <v>2775</v>
      </c>
      <c r="D2947" s="2" t="str">
        <f>TEXT(MID(Sales_Transactions[[#This Row],[Order Date]],2,5),"d/m/yyy")</f>
        <v>19/5/2009</v>
      </c>
      <c r="E2947" s="2" t="str">
        <f>TEXT(MID(Sales_Transactions[[#This Row],[Order Date]],2,5),"d")</f>
        <v>19</v>
      </c>
      <c r="F2947" s="2" t="str">
        <f>TEXT(MID(Sales_Transactions[[#This Row],[Order Date]],2,5),"m")</f>
        <v>5</v>
      </c>
      <c r="G2947" s="2" t="str">
        <f>TEXT(MID(Sales_Transactions[[#This Row],[Order Date]],2,5),"yyy")</f>
        <v>2009</v>
      </c>
      <c r="H2947" s="2" t="str">
        <f>TEXT(MID(Sales_Transactions[[#This Row],[Order Date]],2,5),"yyy/m")</f>
        <v>2009/5</v>
      </c>
      <c r="I2947" t="s">
        <v>22</v>
      </c>
      <c r="J2947">
        <f t="shared" si="276"/>
        <v>2</v>
      </c>
      <c r="K2947" s="2">
        <v>3</v>
      </c>
      <c r="L2947" s="3">
        <v>526.76</v>
      </c>
      <c r="M2947" s="4">
        <v>7.0000000000000007E-2</v>
      </c>
      <c r="N2947" s="5" t="s">
        <v>23</v>
      </c>
      <c r="O2947" s="3">
        <v>-93.83</v>
      </c>
      <c r="P2947" s="3">
        <v>172.99</v>
      </c>
      <c r="Q2947" s="3">
        <v>19.989999999999998</v>
      </c>
      <c r="R2947" s="5" t="s">
        <v>2703</v>
      </c>
      <c r="S2947" s="5" t="s">
        <v>1769</v>
      </c>
      <c r="T2947" s="5" t="str">
        <f t="shared" si="277"/>
        <v>Karen Ferguson</v>
      </c>
      <c r="U2947" t="s">
        <v>855</v>
      </c>
      <c r="V2947" s="5" t="s">
        <v>74</v>
      </c>
      <c r="W2947" s="5" t="s">
        <v>28</v>
      </c>
      <c r="X2947" s="5" t="s">
        <v>41</v>
      </c>
      <c r="Y2947" s="5" t="s">
        <v>1040</v>
      </c>
      <c r="Z2947" s="5" t="s">
        <v>43</v>
      </c>
      <c r="AA2947" s="4">
        <v>0.39</v>
      </c>
      <c r="AB2947" s="1">
        <v>39956</v>
      </c>
      <c r="AC2947" s="1">
        <v>23603</v>
      </c>
      <c r="AD2947">
        <f t="shared" si="278"/>
        <v>4</v>
      </c>
      <c r="AE2947">
        <f t="shared" ca="1" si="279"/>
        <v>59</v>
      </c>
      <c r="AF2947" t="str">
        <f t="shared" ca="1" si="280"/>
        <v>18-64</v>
      </c>
      <c r="AG2947" s="3">
        <f t="shared" si="281"/>
        <v>64.286302333333339</v>
      </c>
      <c r="AH2947" t="str">
        <f>_xlfn.IFNA(VLOOKUP(Sales_Transactions[[#This Row],[Order ID]],Returned_Items[#All],2,FALSE),"Not Returned")</f>
        <v>Not Returned</v>
      </c>
    </row>
    <row r="2948" spans="1:34" hidden="1" x14ac:dyDescent="0.25">
      <c r="A2948">
        <v>55938</v>
      </c>
      <c r="C2948" t="s">
        <v>2049</v>
      </c>
      <c r="D2948" s="2" t="str">
        <f>TEXT(MID(Sales_Transactions[[#This Row],[Order Date]],2,5),"d/m/yyy")</f>
        <v>2/7/2012</v>
      </c>
      <c r="E2948" s="2" t="str">
        <f>TEXT(MID(Sales_Transactions[[#This Row],[Order Date]],2,5),"d")</f>
        <v>2</v>
      </c>
      <c r="F2948" s="2" t="str">
        <f>TEXT(MID(Sales_Transactions[[#This Row],[Order Date]],2,5),"m")</f>
        <v>7</v>
      </c>
      <c r="G2948" s="2" t="str">
        <f>TEXT(MID(Sales_Transactions[[#This Row],[Order Date]],2,5),"yyy")</f>
        <v>2012</v>
      </c>
      <c r="H2948" s="2" t="str">
        <f>TEXT(MID(Sales_Transactions[[#This Row],[Order Date]],2,5),"yyy/m")</f>
        <v>2012/7</v>
      </c>
      <c r="I2948" t="s">
        <v>52</v>
      </c>
      <c r="J2948">
        <f t="shared" si="276"/>
        <v>1</v>
      </c>
      <c r="K2948" s="2">
        <v>18</v>
      </c>
      <c r="L2948">
        <v>1769.9</v>
      </c>
      <c r="M2948">
        <v>0.05</v>
      </c>
      <c r="N2948" t="s">
        <v>67</v>
      </c>
      <c r="O2948">
        <v>-468.89</v>
      </c>
      <c r="P2948">
        <v>95.99</v>
      </c>
      <c r="Q2948">
        <v>35</v>
      </c>
      <c r="R2948" t="s">
        <v>1583</v>
      </c>
      <c r="S2948" t="s">
        <v>1219</v>
      </c>
      <c r="T2948" t="str">
        <f t="shared" si="277"/>
        <v>Mark Haberlin</v>
      </c>
      <c r="U2948" t="s">
        <v>855</v>
      </c>
      <c r="V2948" t="s">
        <v>27</v>
      </c>
      <c r="W2948" t="s">
        <v>28</v>
      </c>
      <c r="X2948" t="s">
        <v>29</v>
      </c>
      <c r="Y2948" t="s">
        <v>2536</v>
      </c>
      <c r="Z2948" t="s">
        <v>31</v>
      </c>
      <c r="AA2948"/>
      <c r="AB2948" s="1">
        <v>41093</v>
      </c>
      <c r="AC2948" s="1">
        <v>23218</v>
      </c>
      <c r="AD2948">
        <f t="shared" si="278"/>
        <v>1</v>
      </c>
      <c r="AE2948">
        <f t="shared" ca="1" si="279"/>
        <v>61</v>
      </c>
      <c r="AF2948" t="str">
        <f t="shared" ca="1" si="280"/>
        <v>18-64</v>
      </c>
      <c r="AG2948">
        <f t="shared" si="281"/>
        <v>7.2745558333333333</v>
      </c>
      <c r="AH2948" t="str">
        <f>_xlfn.IFNA(VLOOKUP(Sales_Transactions[[#This Row],[Order ID]],Returned_Items[#All],2,FALSE),"Not Returned")</f>
        <v>Not Returned</v>
      </c>
    </row>
    <row r="2949" spans="1:34" x14ac:dyDescent="0.25">
      <c r="A2949">
        <v>56166</v>
      </c>
      <c r="C2949" t="s">
        <v>488</v>
      </c>
      <c r="D2949" s="2" t="str">
        <f>TEXT(MID(Sales_Transactions[[#This Row],[Order Date]],2,5),"d/m/yyy")</f>
        <v>4/8/2010</v>
      </c>
      <c r="E2949" s="2" t="str">
        <f>TEXT(MID(Sales_Transactions[[#This Row],[Order Date]],2,5),"d")</f>
        <v>4</v>
      </c>
      <c r="F2949" s="2" t="str">
        <f>TEXT(MID(Sales_Transactions[[#This Row],[Order Date]],2,5),"m")</f>
        <v>8</v>
      </c>
      <c r="G2949" s="2" t="str">
        <f>TEXT(MID(Sales_Transactions[[#This Row],[Order Date]],2,5),"yyy")</f>
        <v>2010</v>
      </c>
      <c r="H2949" s="2" t="str">
        <f>TEXT(MID(Sales_Transactions[[#This Row],[Order Date]],2,5),"yyy/m")</f>
        <v>2010/8</v>
      </c>
      <c r="I2949" t="s">
        <v>101</v>
      </c>
      <c r="J2949">
        <f t="shared" si="276"/>
        <v>1</v>
      </c>
      <c r="K2949" s="2">
        <v>45</v>
      </c>
      <c r="L2949" s="3">
        <v>615.67999999999995</v>
      </c>
      <c r="M2949" s="4">
        <v>0.08</v>
      </c>
      <c r="N2949" s="5" t="s">
        <v>23</v>
      </c>
      <c r="O2949" s="3">
        <v>-54.34</v>
      </c>
      <c r="P2949" s="3">
        <v>14.42</v>
      </c>
      <c r="Q2949" s="3">
        <v>6.75</v>
      </c>
      <c r="R2949" s="5" t="s">
        <v>171</v>
      </c>
      <c r="S2949" s="5" t="s">
        <v>2692</v>
      </c>
      <c r="T2949" s="5" t="str">
        <f t="shared" si="277"/>
        <v>Nicole Brennan</v>
      </c>
      <c r="U2949" t="s">
        <v>855</v>
      </c>
      <c r="V2949" s="5" t="s">
        <v>37</v>
      </c>
      <c r="W2949" s="5" t="s">
        <v>28</v>
      </c>
      <c r="X2949" s="5" t="s">
        <v>38</v>
      </c>
      <c r="Y2949" s="5" t="s">
        <v>1823</v>
      </c>
      <c r="Z2949" s="5" t="s">
        <v>56</v>
      </c>
      <c r="AA2949" s="4">
        <v>0.52</v>
      </c>
      <c r="AB2949" s="1">
        <v>40396</v>
      </c>
      <c r="AC2949" s="1">
        <v>23330</v>
      </c>
      <c r="AD2949">
        <f t="shared" si="278"/>
        <v>2</v>
      </c>
      <c r="AE2949">
        <f t="shared" ca="1" si="279"/>
        <v>60</v>
      </c>
      <c r="AF2949" t="str">
        <f t="shared" ca="1" si="280"/>
        <v>18-64</v>
      </c>
      <c r="AG2949" s="3">
        <f t="shared" si="281"/>
        <v>0.47018808888888891</v>
      </c>
      <c r="AH2949" t="str">
        <f>_xlfn.IFNA(VLOOKUP(Sales_Transactions[[#This Row],[Order ID]],Returned_Items[#All],2,FALSE),"Not Returned")</f>
        <v>Not Returned</v>
      </c>
    </row>
    <row r="2950" spans="1:34" x14ac:dyDescent="0.25">
      <c r="A2950">
        <v>56515</v>
      </c>
      <c r="C2950" t="s">
        <v>290</v>
      </c>
      <c r="D2950" s="2" t="str">
        <f>TEXT(MID(Sales_Transactions[[#This Row],[Order Date]],2,5),"d/m/yyy")</f>
        <v>27/5/2011</v>
      </c>
      <c r="E2950" s="2" t="str">
        <f>TEXT(MID(Sales_Transactions[[#This Row],[Order Date]],2,5),"d")</f>
        <v>27</v>
      </c>
      <c r="F2950" s="2" t="str">
        <f>TEXT(MID(Sales_Transactions[[#This Row],[Order Date]],2,5),"m")</f>
        <v>5</v>
      </c>
      <c r="G2950" s="2" t="str">
        <f>TEXT(MID(Sales_Transactions[[#This Row],[Order Date]],2,5),"yyy")</f>
        <v>2011</v>
      </c>
      <c r="H2950" s="2" t="str">
        <f>TEXT(MID(Sales_Transactions[[#This Row],[Order Date]],2,5),"yyy/m")</f>
        <v>2011/5</v>
      </c>
      <c r="I2950" t="s">
        <v>78</v>
      </c>
      <c r="J2950">
        <f t="shared" si="276"/>
        <v>3</v>
      </c>
      <c r="K2950" s="2">
        <v>18</v>
      </c>
      <c r="L2950" s="3">
        <v>126.62</v>
      </c>
      <c r="M2950" s="4">
        <v>0.08</v>
      </c>
      <c r="N2950" s="5" t="s">
        <v>67</v>
      </c>
      <c r="O2950" s="3">
        <v>60.79</v>
      </c>
      <c r="P2950" s="3">
        <v>6.3</v>
      </c>
      <c r="Q2950" s="3">
        <v>0.5</v>
      </c>
      <c r="R2950" s="5" t="s">
        <v>2686</v>
      </c>
      <c r="S2950" s="5" t="s">
        <v>2687</v>
      </c>
      <c r="T2950" s="5" t="str">
        <f t="shared" si="277"/>
        <v>Sara Luxemburg</v>
      </c>
      <c r="U2950" t="s">
        <v>855</v>
      </c>
      <c r="V2950" s="5" t="s">
        <v>27</v>
      </c>
      <c r="W2950" s="5" t="s">
        <v>28</v>
      </c>
      <c r="X2950" s="5" t="s">
        <v>115</v>
      </c>
      <c r="Y2950" s="5" t="s">
        <v>767</v>
      </c>
      <c r="Z2950" s="5" t="s">
        <v>43</v>
      </c>
      <c r="AA2950" s="4">
        <v>0.39</v>
      </c>
      <c r="AB2950" s="1">
        <v>40691</v>
      </c>
      <c r="AC2950" s="1">
        <v>23071</v>
      </c>
      <c r="AD2950">
        <f t="shared" si="278"/>
        <v>1</v>
      </c>
      <c r="AE2950">
        <f t="shared" ca="1" si="279"/>
        <v>61</v>
      </c>
      <c r="AF2950" t="str">
        <f t="shared" ca="1" si="280"/>
        <v>18-64</v>
      </c>
      <c r="AG2950" s="3">
        <f t="shared" si="281"/>
        <v>0.37749777777777777</v>
      </c>
      <c r="AH2950" t="str">
        <f>_xlfn.IFNA(VLOOKUP(Sales_Transactions[[#This Row],[Order ID]],Returned_Items[#All],2,FALSE),"Not Returned")</f>
        <v>Not Returned</v>
      </c>
    </row>
    <row r="2951" spans="1:34" x14ac:dyDescent="0.25">
      <c r="A2951">
        <v>56768</v>
      </c>
      <c r="C2951" t="s">
        <v>1675</v>
      </c>
      <c r="D2951" s="2" t="str">
        <f>TEXT(MID(Sales_Transactions[[#This Row],[Order Date]],2,5),"d/m/yyy")</f>
        <v>27/7/2011</v>
      </c>
      <c r="E2951" s="2" t="str">
        <f>TEXT(MID(Sales_Transactions[[#This Row],[Order Date]],2,5),"d")</f>
        <v>27</v>
      </c>
      <c r="F2951" s="2" t="str">
        <f>TEXT(MID(Sales_Transactions[[#This Row],[Order Date]],2,5),"m")</f>
        <v>7</v>
      </c>
      <c r="G2951" s="2" t="str">
        <f>TEXT(MID(Sales_Transactions[[#This Row],[Order Date]],2,5),"yyy")</f>
        <v>2011</v>
      </c>
      <c r="H2951" s="2" t="str">
        <f>TEXT(MID(Sales_Transactions[[#This Row],[Order Date]],2,5),"yyy/m")</f>
        <v>2011/7</v>
      </c>
      <c r="I2951" t="s">
        <v>101</v>
      </c>
      <c r="J2951">
        <f t="shared" si="276"/>
        <v>1</v>
      </c>
      <c r="K2951" s="2">
        <v>37</v>
      </c>
      <c r="L2951" s="3">
        <v>111.39</v>
      </c>
      <c r="M2951" s="4">
        <v>0.02</v>
      </c>
      <c r="N2951" s="5" t="s">
        <v>23</v>
      </c>
      <c r="O2951" s="3">
        <v>20.059999999999999</v>
      </c>
      <c r="P2951" s="3">
        <v>2.88</v>
      </c>
      <c r="Q2951" s="3">
        <v>0.7</v>
      </c>
      <c r="R2951" s="5" t="s">
        <v>906</v>
      </c>
      <c r="S2951" s="5" t="s">
        <v>2651</v>
      </c>
      <c r="T2951" s="5" t="str">
        <f t="shared" si="277"/>
        <v>Giulietta Dortch</v>
      </c>
      <c r="U2951" t="s">
        <v>855</v>
      </c>
      <c r="V2951" s="5" t="s">
        <v>47</v>
      </c>
      <c r="W2951" s="5" t="s">
        <v>28</v>
      </c>
      <c r="X2951" s="5" t="s">
        <v>124</v>
      </c>
      <c r="Y2951" s="5" t="s">
        <v>125</v>
      </c>
      <c r="Z2951" s="5" t="s">
        <v>84</v>
      </c>
      <c r="AA2951" s="4">
        <v>0.56000000000000005</v>
      </c>
      <c r="AB2951" s="1">
        <v>40753</v>
      </c>
      <c r="AC2951" s="1">
        <v>23267</v>
      </c>
      <c r="AD2951">
        <f t="shared" si="278"/>
        <v>2</v>
      </c>
      <c r="AE2951">
        <f t="shared" ca="1" si="279"/>
        <v>60</v>
      </c>
      <c r="AF2951" t="str">
        <f t="shared" ca="1" si="280"/>
        <v>18-64</v>
      </c>
      <c r="AG2951" s="3">
        <f t="shared" si="281"/>
        <v>9.674118918918917E-2</v>
      </c>
      <c r="AH2951" t="str">
        <f>_xlfn.IFNA(VLOOKUP(Sales_Transactions[[#This Row],[Order ID]],Returned_Items[#All],2,FALSE),"Not Returned")</f>
        <v>Returned</v>
      </c>
    </row>
    <row r="2952" spans="1:34" x14ac:dyDescent="0.25">
      <c r="A2952">
        <v>56900</v>
      </c>
      <c r="C2952" t="s">
        <v>2580</v>
      </c>
      <c r="D2952" s="2" t="str">
        <f>TEXT(MID(Sales_Transactions[[#This Row],[Order Date]],2,5),"d/m/yyy")</f>
        <v>26/11/2011</v>
      </c>
      <c r="E2952" s="2" t="str">
        <f>TEXT(MID(Sales_Transactions[[#This Row],[Order Date]],2,5),"d")</f>
        <v>26</v>
      </c>
      <c r="F2952" s="2" t="str">
        <f>TEXT(MID(Sales_Transactions[[#This Row],[Order Date]],2,5),"m")</f>
        <v>11</v>
      </c>
      <c r="G2952" s="2" t="str">
        <f>TEXT(MID(Sales_Transactions[[#This Row],[Order Date]],2,5),"yyy")</f>
        <v>2011</v>
      </c>
      <c r="H2952" s="2" t="str">
        <f>TEXT(MID(Sales_Transactions[[#This Row],[Order Date]],2,5),"yyy/m")</f>
        <v>2011/11</v>
      </c>
      <c r="I2952" t="s">
        <v>52</v>
      </c>
      <c r="J2952">
        <f t="shared" si="276"/>
        <v>1</v>
      </c>
      <c r="K2952" s="2">
        <v>16</v>
      </c>
      <c r="L2952" s="3">
        <v>54.32</v>
      </c>
      <c r="M2952" s="4">
        <v>0.09</v>
      </c>
      <c r="N2952" s="5" t="s">
        <v>23</v>
      </c>
      <c r="O2952" s="3">
        <v>16.11</v>
      </c>
      <c r="P2952" s="3">
        <v>3.41</v>
      </c>
      <c r="Q2952" s="3">
        <v>0.7</v>
      </c>
      <c r="R2952" s="5" t="s">
        <v>2748</v>
      </c>
      <c r="S2952" s="5" t="s">
        <v>2776</v>
      </c>
      <c r="T2952" s="5" t="str">
        <f t="shared" si="277"/>
        <v>Bradley Talbott</v>
      </c>
      <c r="U2952" t="s">
        <v>855</v>
      </c>
      <c r="V2952" s="5" t="s">
        <v>27</v>
      </c>
      <c r="W2952" s="5" t="s">
        <v>28</v>
      </c>
      <c r="X2952" s="5" t="s">
        <v>82</v>
      </c>
      <c r="Y2952" s="5" t="s">
        <v>2531</v>
      </c>
      <c r="Z2952" s="5" t="s">
        <v>84</v>
      </c>
      <c r="AA2952" s="4">
        <v>0.37</v>
      </c>
      <c r="AB2952" s="1">
        <v>40875</v>
      </c>
      <c r="AC2952" s="1">
        <v>22724</v>
      </c>
      <c r="AD2952">
        <f t="shared" si="278"/>
        <v>2</v>
      </c>
      <c r="AE2952">
        <f t="shared" ca="1" si="279"/>
        <v>62</v>
      </c>
      <c r="AF2952" t="str">
        <f t="shared" ca="1" si="280"/>
        <v>18-64</v>
      </c>
      <c r="AG2952" s="3">
        <f t="shared" si="281"/>
        <v>0.25668318750000002</v>
      </c>
      <c r="AH2952" t="str">
        <f>_xlfn.IFNA(VLOOKUP(Sales_Transactions[[#This Row],[Order ID]],Returned_Items[#All],2,FALSE),"Not Returned")</f>
        <v>Not Returned</v>
      </c>
    </row>
    <row r="2953" spans="1:34" x14ac:dyDescent="0.25">
      <c r="A2953">
        <v>57056</v>
      </c>
      <c r="C2953" t="s">
        <v>2509</v>
      </c>
      <c r="D2953" s="2" t="str">
        <f>TEXT(MID(Sales_Transactions[[#This Row],[Order Date]],2,5),"d/m/yyy")</f>
        <v>8/11/2012</v>
      </c>
      <c r="E2953" s="2" t="str">
        <f>TEXT(MID(Sales_Transactions[[#This Row],[Order Date]],2,5),"d")</f>
        <v>8</v>
      </c>
      <c r="F2953" s="2" t="str">
        <f>TEXT(MID(Sales_Transactions[[#This Row],[Order Date]],2,5),"m")</f>
        <v>11</v>
      </c>
      <c r="G2953" s="2" t="str">
        <f>TEXT(MID(Sales_Transactions[[#This Row],[Order Date]],2,5),"yyy")</f>
        <v>2012</v>
      </c>
      <c r="H2953" s="2" t="str">
        <f>TEXT(MID(Sales_Transactions[[#This Row],[Order Date]],2,5),"yyy/m")</f>
        <v>2012/11</v>
      </c>
      <c r="I2953" t="s">
        <v>22</v>
      </c>
      <c r="J2953">
        <f t="shared" si="276"/>
        <v>2</v>
      </c>
      <c r="K2953" s="2">
        <v>29</v>
      </c>
      <c r="L2953" s="3">
        <v>2185.61</v>
      </c>
      <c r="M2953" s="4">
        <v>0.01</v>
      </c>
      <c r="N2953" s="5" t="s">
        <v>34</v>
      </c>
      <c r="O2953" s="3">
        <v>-2897.25</v>
      </c>
      <c r="P2953" s="3">
        <v>70.89</v>
      </c>
      <c r="Q2953" s="3">
        <v>89.3</v>
      </c>
      <c r="R2953" s="5" t="s">
        <v>2748</v>
      </c>
      <c r="S2953" s="5" t="s">
        <v>2776</v>
      </c>
      <c r="T2953" s="5" t="str">
        <f t="shared" si="277"/>
        <v>Bradley Talbott</v>
      </c>
      <c r="U2953" t="s">
        <v>855</v>
      </c>
      <c r="V2953" s="5" t="s">
        <v>47</v>
      </c>
      <c r="W2953" s="5" t="s">
        <v>57</v>
      </c>
      <c r="X2953" s="5" t="s">
        <v>107</v>
      </c>
      <c r="Y2953" s="5" t="s">
        <v>1900</v>
      </c>
      <c r="Z2953" s="5" t="s">
        <v>106</v>
      </c>
      <c r="AA2953" s="4">
        <v>0.72</v>
      </c>
      <c r="AB2953" s="1">
        <v>41228</v>
      </c>
      <c r="AC2953" s="1">
        <v>12333</v>
      </c>
      <c r="AD2953">
        <f t="shared" si="278"/>
        <v>7</v>
      </c>
      <c r="AE2953">
        <f t="shared" ca="1" si="279"/>
        <v>90</v>
      </c>
      <c r="AF2953" t="str">
        <f t="shared" ca="1" si="280"/>
        <v>Over 65</v>
      </c>
      <c r="AG2953" s="3">
        <f t="shared" si="281"/>
        <v>5.5235486551724131</v>
      </c>
      <c r="AH2953" t="str">
        <f>_xlfn.IFNA(VLOOKUP(Sales_Transactions[[#This Row],[Order ID]],Returned_Items[#All],2,FALSE),"Not Returned")</f>
        <v>Not Returned</v>
      </c>
    </row>
    <row r="2954" spans="1:34" x14ac:dyDescent="0.25">
      <c r="A2954">
        <v>58372</v>
      </c>
      <c r="C2954" t="s">
        <v>842</v>
      </c>
      <c r="D2954" s="2" t="str">
        <f>TEXT(MID(Sales_Transactions[[#This Row],[Order Date]],2,5),"d/m/yyy")</f>
        <v>2/4/2011</v>
      </c>
      <c r="E2954" s="2" t="str">
        <f>TEXT(MID(Sales_Transactions[[#This Row],[Order Date]],2,5),"d")</f>
        <v>2</v>
      </c>
      <c r="F2954" s="2" t="str">
        <f>TEXT(MID(Sales_Transactions[[#This Row],[Order Date]],2,5),"m")</f>
        <v>4</v>
      </c>
      <c r="G2954" s="2" t="str">
        <f>TEXT(MID(Sales_Transactions[[#This Row],[Order Date]],2,5),"yyy")</f>
        <v>2011</v>
      </c>
      <c r="H2954" s="2" t="str">
        <f>TEXT(MID(Sales_Transactions[[#This Row],[Order Date]],2,5),"yyy/m")</f>
        <v>2011/4</v>
      </c>
      <c r="I2954" t="s">
        <v>22</v>
      </c>
      <c r="J2954">
        <f t="shared" si="276"/>
        <v>2</v>
      </c>
      <c r="K2954" s="2">
        <v>48</v>
      </c>
      <c r="L2954" s="3">
        <v>184.1</v>
      </c>
      <c r="M2954" s="4">
        <v>0.04</v>
      </c>
      <c r="N2954" s="5" t="s">
        <v>23</v>
      </c>
      <c r="O2954" s="3">
        <v>43.2</v>
      </c>
      <c r="P2954" s="3">
        <v>3.98</v>
      </c>
      <c r="Q2954" s="3">
        <v>0.7</v>
      </c>
      <c r="R2954" s="5" t="s">
        <v>1170</v>
      </c>
      <c r="S2954" s="5" t="s">
        <v>2398</v>
      </c>
      <c r="T2954" s="5" t="str">
        <f t="shared" si="277"/>
        <v>Brian Stugart</v>
      </c>
      <c r="U2954" t="s">
        <v>855</v>
      </c>
      <c r="V2954" s="5" t="s">
        <v>47</v>
      </c>
      <c r="W2954" s="5" t="s">
        <v>28</v>
      </c>
      <c r="X2954" s="5" t="s">
        <v>124</v>
      </c>
      <c r="Y2954" s="5" t="s">
        <v>2777</v>
      </c>
      <c r="Z2954" s="5" t="s">
        <v>84</v>
      </c>
      <c r="AA2954" s="4">
        <v>0.52</v>
      </c>
      <c r="AB2954" s="1">
        <v>40640</v>
      </c>
      <c r="AC2954" s="1">
        <v>26854</v>
      </c>
      <c r="AD2954">
        <f t="shared" si="278"/>
        <v>5</v>
      </c>
      <c r="AE2954">
        <f t="shared" ca="1" si="279"/>
        <v>51</v>
      </c>
      <c r="AF2954" t="str">
        <f t="shared" ca="1" si="280"/>
        <v>18-64</v>
      </c>
      <c r="AG2954" s="3">
        <f t="shared" si="281"/>
        <v>9.7466833333333336E-2</v>
      </c>
      <c r="AH2954" t="str">
        <f>_xlfn.IFNA(VLOOKUP(Sales_Transactions[[#This Row],[Order ID]],Returned_Items[#All],2,FALSE),"Not Returned")</f>
        <v>Returned</v>
      </c>
    </row>
    <row r="2955" spans="1:34" x14ac:dyDescent="0.25">
      <c r="A2955">
        <v>59270</v>
      </c>
      <c r="C2955" t="s">
        <v>2778</v>
      </c>
      <c r="D2955" s="2" t="str">
        <f>TEXT(MID(Sales_Transactions[[#This Row],[Order Date]],2,5),"d/m/yyy")</f>
        <v>11/1/2010</v>
      </c>
      <c r="E2955" s="2" t="str">
        <f>TEXT(MID(Sales_Transactions[[#This Row],[Order Date]],2,5),"d")</f>
        <v>11</v>
      </c>
      <c r="F2955" s="2" t="str">
        <f>TEXT(MID(Sales_Transactions[[#This Row],[Order Date]],2,5),"m")</f>
        <v>1</v>
      </c>
      <c r="G2955" s="2" t="str">
        <f>TEXT(MID(Sales_Transactions[[#This Row],[Order Date]],2,5),"yyy")</f>
        <v>2010</v>
      </c>
      <c r="H2955" s="2" t="str">
        <f>TEXT(MID(Sales_Transactions[[#This Row],[Order Date]],2,5),"yyy/m")</f>
        <v>2010/1</v>
      </c>
      <c r="I2955" t="s">
        <v>33</v>
      </c>
      <c r="J2955">
        <f t="shared" si="276"/>
        <v>4</v>
      </c>
      <c r="K2955" s="2">
        <v>48</v>
      </c>
      <c r="L2955" s="3">
        <v>25312</v>
      </c>
      <c r="M2955" s="4">
        <v>0.01</v>
      </c>
      <c r="N2955" s="5" t="s">
        <v>34</v>
      </c>
      <c r="O2955" s="3">
        <v>8788.81</v>
      </c>
      <c r="P2955" s="3">
        <v>517.48</v>
      </c>
      <c r="Q2955" s="3">
        <v>16.63</v>
      </c>
      <c r="R2955" s="5" t="s">
        <v>2760</v>
      </c>
      <c r="S2955" s="5" t="s">
        <v>2761</v>
      </c>
      <c r="T2955" s="5" t="str">
        <f t="shared" si="277"/>
        <v>Deborah Brumfield</v>
      </c>
      <c r="U2955" t="s">
        <v>855</v>
      </c>
      <c r="V2955" s="5" t="s">
        <v>27</v>
      </c>
      <c r="W2955" s="5" t="s">
        <v>48</v>
      </c>
      <c r="X2955" s="5" t="s">
        <v>324</v>
      </c>
      <c r="Y2955" s="5" t="s">
        <v>1483</v>
      </c>
      <c r="Z2955" s="5" t="s">
        <v>106</v>
      </c>
      <c r="AA2955" s="4">
        <v>0.59</v>
      </c>
      <c r="AB2955" s="1">
        <v>40191</v>
      </c>
      <c r="AC2955" s="1">
        <v>26744</v>
      </c>
      <c r="AD2955">
        <f t="shared" si="278"/>
        <v>2</v>
      </c>
      <c r="AE2955">
        <f t="shared" ca="1" si="279"/>
        <v>51</v>
      </c>
      <c r="AF2955" t="str">
        <f t="shared" ca="1" si="280"/>
        <v>18-64</v>
      </c>
      <c r="AG2955" s="3">
        <f t="shared" si="281"/>
        <v>11.126213583333334</v>
      </c>
      <c r="AH2955" t="str">
        <f>_xlfn.IFNA(VLOOKUP(Sales_Transactions[[#This Row],[Order ID]],Returned_Items[#All],2,FALSE),"Not Returned")</f>
        <v>Not Returned</v>
      </c>
    </row>
    <row r="2956" spans="1:34" x14ac:dyDescent="0.25">
      <c r="A2956">
        <v>59270</v>
      </c>
      <c r="C2956" t="s">
        <v>2778</v>
      </c>
      <c r="D2956" s="2" t="str">
        <f>TEXT(MID(Sales_Transactions[[#This Row],[Order Date]],2,5),"d/m/yyy")</f>
        <v>11/1/2010</v>
      </c>
      <c r="E2956" s="2" t="str">
        <f>TEXT(MID(Sales_Transactions[[#This Row],[Order Date]],2,5),"d")</f>
        <v>11</v>
      </c>
      <c r="F2956" s="2" t="str">
        <f>TEXT(MID(Sales_Transactions[[#This Row],[Order Date]],2,5),"m")</f>
        <v>1</v>
      </c>
      <c r="G2956" s="2" t="str">
        <f>TEXT(MID(Sales_Transactions[[#This Row],[Order Date]],2,5),"yyy")</f>
        <v>2010</v>
      </c>
      <c r="H2956" s="2" t="str">
        <f>TEXT(MID(Sales_Transactions[[#This Row],[Order Date]],2,5),"yyy/m")</f>
        <v>2010/1</v>
      </c>
      <c r="I2956" t="s">
        <v>33</v>
      </c>
      <c r="J2956">
        <f t="shared" si="276"/>
        <v>4</v>
      </c>
      <c r="K2956" s="2">
        <v>14</v>
      </c>
      <c r="L2956" s="3">
        <v>2138.63</v>
      </c>
      <c r="M2956" s="4">
        <v>0.01</v>
      </c>
      <c r="N2956" s="5" t="s">
        <v>23</v>
      </c>
      <c r="O2956" s="3">
        <v>453.03</v>
      </c>
      <c r="P2956" s="3">
        <v>142.86000000000001</v>
      </c>
      <c r="Q2956" s="3">
        <v>19.989999999999998</v>
      </c>
      <c r="R2956" s="5" t="s">
        <v>2760</v>
      </c>
      <c r="S2956" s="5" t="s">
        <v>2761</v>
      </c>
      <c r="T2956" s="5" t="str">
        <f t="shared" si="277"/>
        <v>Deborah Brumfield</v>
      </c>
      <c r="U2956" t="s">
        <v>855</v>
      </c>
      <c r="V2956" s="5" t="s">
        <v>27</v>
      </c>
      <c r="W2956" s="5" t="s">
        <v>28</v>
      </c>
      <c r="X2956" s="5" t="s">
        <v>29</v>
      </c>
      <c r="Y2956" s="5" t="s">
        <v>1542</v>
      </c>
      <c r="Z2956" s="5" t="s">
        <v>43</v>
      </c>
      <c r="AA2956" s="4">
        <v>0.56000000000000005</v>
      </c>
      <c r="AB2956" s="1">
        <v>40190</v>
      </c>
      <c r="AC2956" s="1">
        <v>26381</v>
      </c>
      <c r="AD2956">
        <f t="shared" si="278"/>
        <v>1</v>
      </c>
      <c r="AE2956">
        <f t="shared" ca="1" si="279"/>
        <v>52</v>
      </c>
      <c r="AF2956" t="str">
        <f t="shared" ca="1" si="280"/>
        <v>18-64</v>
      </c>
      <c r="AG2956" s="3">
        <f t="shared" si="281"/>
        <v>11.63112242857143</v>
      </c>
      <c r="AH2956" t="str">
        <f>_xlfn.IFNA(VLOOKUP(Sales_Transactions[[#This Row],[Order ID]],Returned_Items[#All],2,FALSE),"Not Returned")</f>
        <v>Not Returned</v>
      </c>
    </row>
    <row r="2957" spans="1:34" x14ac:dyDescent="0.25">
      <c r="A2957">
        <v>59619</v>
      </c>
      <c r="C2957" t="s">
        <v>2779</v>
      </c>
      <c r="D2957" s="2" t="str">
        <f>TEXT(MID(Sales_Transactions[[#This Row],[Order Date]],2,5),"d/m/yyy")</f>
        <v>13/2/2010</v>
      </c>
      <c r="E2957" s="2" t="str">
        <f>TEXT(MID(Sales_Transactions[[#This Row],[Order Date]],2,5),"d")</f>
        <v>13</v>
      </c>
      <c r="F2957" s="2" t="str">
        <f>TEXT(MID(Sales_Transactions[[#This Row],[Order Date]],2,5),"m")</f>
        <v>2</v>
      </c>
      <c r="G2957" s="2" t="str">
        <f>TEXT(MID(Sales_Transactions[[#This Row],[Order Date]],2,5),"yyy")</f>
        <v>2010</v>
      </c>
      <c r="H2957" s="2" t="str">
        <f>TEXT(MID(Sales_Transactions[[#This Row],[Order Date]],2,5),"yyy/m")</f>
        <v>2010/2</v>
      </c>
      <c r="I2957" t="s">
        <v>52</v>
      </c>
      <c r="J2957">
        <f t="shared" si="276"/>
        <v>1</v>
      </c>
      <c r="K2957" s="2">
        <v>12</v>
      </c>
      <c r="L2957" s="3">
        <v>76.040000000000006</v>
      </c>
      <c r="M2957" s="4">
        <v>0.04</v>
      </c>
      <c r="N2957" s="5" t="s">
        <v>23</v>
      </c>
      <c r="O2957" s="3">
        <v>-47.55</v>
      </c>
      <c r="P2957" s="3">
        <v>5.98</v>
      </c>
      <c r="Q2957" s="3">
        <v>7.15</v>
      </c>
      <c r="R2957" s="5" t="s">
        <v>2674</v>
      </c>
      <c r="S2957" s="5" t="s">
        <v>2675</v>
      </c>
      <c r="T2957" s="5" t="str">
        <f t="shared" si="277"/>
        <v>Maureen Gastineau</v>
      </c>
      <c r="U2957" t="s">
        <v>855</v>
      </c>
      <c r="V2957" s="5" t="s">
        <v>37</v>
      </c>
      <c r="W2957" s="5" t="s">
        <v>28</v>
      </c>
      <c r="X2957" s="5" t="s">
        <v>75</v>
      </c>
      <c r="Y2957" s="5" t="s">
        <v>2552</v>
      </c>
      <c r="Z2957" s="5" t="s">
        <v>43</v>
      </c>
      <c r="AA2957" s="4">
        <v>0.36</v>
      </c>
      <c r="AB2957" s="1">
        <v>40224</v>
      </c>
      <c r="AC2957" s="1">
        <v>27068</v>
      </c>
      <c r="AD2957">
        <f t="shared" si="278"/>
        <v>2</v>
      </c>
      <c r="AE2957">
        <f t="shared" ca="1" si="279"/>
        <v>50</v>
      </c>
      <c r="AF2957" t="str">
        <f t="shared" ca="1" si="280"/>
        <v>18-64</v>
      </c>
      <c r="AG2957" s="3">
        <f t="shared" si="281"/>
        <v>1.0939673333333333</v>
      </c>
      <c r="AH2957" t="str">
        <f>_xlfn.IFNA(VLOOKUP(Sales_Transactions[[#This Row],[Order ID]],Returned_Items[#All],2,FALSE),"Not Returned")</f>
        <v>Not Returned</v>
      </c>
    </row>
    <row r="2958" spans="1:34" x14ac:dyDescent="0.25">
      <c r="A2958">
        <v>59781</v>
      </c>
      <c r="C2958" t="s">
        <v>2780</v>
      </c>
      <c r="D2958" s="2" t="str">
        <f>TEXT(MID(Sales_Transactions[[#This Row],[Order Date]],2,5),"d/m/yyy")</f>
        <v>12/12/2012</v>
      </c>
      <c r="E2958" s="2" t="str">
        <f>TEXT(MID(Sales_Transactions[[#This Row],[Order Date]],2,5),"d")</f>
        <v>12</v>
      </c>
      <c r="F2958" s="2" t="str">
        <f>TEXT(MID(Sales_Transactions[[#This Row],[Order Date]],2,5),"m")</f>
        <v>12</v>
      </c>
      <c r="G2958" s="2" t="str">
        <f>TEXT(MID(Sales_Transactions[[#This Row],[Order Date]],2,5),"yyy")</f>
        <v>2012</v>
      </c>
      <c r="H2958" s="2" t="str">
        <f>TEXT(MID(Sales_Transactions[[#This Row],[Order Date]],2,5),"yyy/m")</f>
        <v>2012/12</v>
      </c>
      <c r="I2958" t="s">
        <v>52</v>
      </c>
      <c r="J2958">
        <f t="shared" si="276"/>
        <v>1</v>
      </c>
      <c r="K2958" s="2">
        <v>24</v>
      </c>
      <c r="L2958" s="3">
        <v>4408.2700000000004</v>
      </c>
      <c r="M2958" s="4">
        <v>0.04</v>
      </c>
      <c r="N2958" s="5" t="s">
        <v>34</v>
      </c>
      <c r="O2958" s="3">
        <v>329.28</v>
      </c>
      <c r="P2958" s="3">
        <v>180.98</v>
      </c>
      <c r="Q2958" s="3">
        <v>30</v>
      </c>
      <c r="R2958" s="5" t="s">
        <v>152</v>
      </c>
      <c r="S2958" s="5" t="s">
        <v>2781</v>
      </c>
      <c r="T2958" s="5" t="str">
        <f t="shared" si="277"/>
        <v>Julia Barnett</v>
      </c>
      <c r="U2958" t="s">
        <v>855</v>
      </c>
      <c r="V2958" s="5" t="s">
        <v>47</v>
      </c>
      <c r="W2958" s="5" t="s">
        <v>57</v>
      </c>
      <c r="X2958" s="5" t="s">
        <v>154</v>
      </c>
      <c r="Y2958" s="5" t="s">
        <v>1677</v>
      </c>
      <c r="Z2958" s="5" t="s">
        <v>40</v>
      </c>
      <c r="AA2958" s="4">
        <v>0.69</v>
      </c>
      <c r="AB2958" s="1">
        <v>41256</v>
      </c>
      <c r="AC2958" s="1">
        <v>26584</v>
      </c>
      <c r="AD2958">
        <f t="shared" si="278"/>
        <v>1</v>
      </c>
      <c r="AE2958">
        <f t="shared" ca="1" si="279"/>
        <v>51</v>
      </c>
      <c r="AF2958" t="str">
        <f t="shared" ca="1" si="280"/>
        <v>18-64</v>
      </c>
      <c r="AG2958" s="3">
        <f t="shared" si="281"/>
        <v>8.7878169999999987</v>
      </c>
      <c r="AH2958" t="str">
        <f>_xlfn.IFNA(VLOOKUP(Sales_Transactions[[#This Row],[Order ID]],Returned_Items[#All],2,FALSE),"Not Returned")</f>
        <v>Not Returned</v>
      </c>
    </row>
    <row r="2959" spans="1:34" x14ac:dyDescent="0.25">
      <c r="A2959">
        <v>132</v>
      </c>
      <c r="C2959" t="s">
        <v>2782</v>
      </c>
      <c r="D2959" s="2" t="str">
        <f>TEXT(MID(Sales_Transactions[[#This Row],[Order Date]],2,5),"d/m/yyy")</f>
        <v>10/6/2010</v>
      </c>
      <c r="E2959" s="2" t="str">
        <f>TEXT(MID(Sales_Transactions[[#This Row],[Order Date]],2,5),"d")</f>
        <v>10</v>
      </c>
      <c r="F2959" s="2" t="str">
        <f>TEXT(MID(Sales_Transactions[[#This Row],[Order Date]],2,5),"m")</f>
        <v>6</v>
      </c>
      <c r="G2959" s="2" t="str">
        <f>TEXT(MID(Sales_Transactions[[#This Row],[Order Date]],2,5),"yyy")</f>
        <v>2010</v>
      </c>
      <c r="H2959" s="2" t="str">
        <f>TEXT(MID(Sales_Transactions[[#This Row],[Order Date]],2,5),"yyy/m")</f>
        <v>2010/6</v>
      </c>
      <c r="I2959" t="s">
        <v>78</v>
      </c>
      <c r="J2959">
        <f t="shared" si="276"/>
        <v>3</v>
      </c>
      <c r="K2959" s="2">
        <v>30</v>
      </c>
      <c r="L2959" s="3">
        <v>4011.65</v>
      </c>
      <c r="M2959" s="4">
        <v>0.05</v>
      </c>
      <c r="N2959" s="5" t="s">
        <v>34</v>
      </c>
      <c r="O2959" s="3">
        <v>-603.79999999999995</v>
      </c>
      <c r="P2959" s="3">
        <v>130.97999999999999</v>
      </c>
      <c r="Q2959" s="3">
        <v>54.74</v>
      </c>
      <c r="R2959" s="5" t="s">
        <v>1375</v>
      </c>
      <c r="S2959" s="5" t="s">
        <v>2288</v>
      </c>
      <c r="T2959" s="5" t="str">
        <f t="shared" si="277"/>
        <v>Emily Phan</v>
      </c>
      <c r="U2959" t="s">
        <v>855</v>
      </c>
      <c r="V2959" s="5" t="s">
        <v>37</v>
      </c>
      <c r="W2959" s="5" t="s">
        <v>57</v>
      </c>
      <c r="X2959" s="5" t="s">
        <v>104</v>
      </c>
      <c r="Y2959" s="5" t="s">
        <v>1393</v>
      </c>
      <c r="Z2959" s="5" t="s">
        <v>106</v>
      </c>
      <c r="AA2959" s="4">
        <v>0.69</v>
      </c>
      <c r="AB2959" s="1">
        <v>40342</v>
      </c>
      <c r="AC2959" s="1">
        <v>26265</v>
      </c>
      <c r="AD2959">
        <f t="shared" si="278"/>
        <v>3</v>
      </c>
      <c r="AE2959">
        <f t="shared" ca="1" si="279"/>
        <v>52</v>
      </c>
      <c r="AF2959" t="str">
        <f t="shared" ca="1" si="280"/>
        <v>18-64</v>
      </c>
      <c r="AG2959" s="3">
        <f t="shared" si="281"/>
        <v>6.1884836666666665</v>
      </c>
      <c r="AH2959" t="str">
        <f>_xlfn.IFNA(VLOOKUP(Sales_Transactions[[#This Row],[Order ID]],Returned_Items[#All],2,FALSE),"Not Returned")</f>
        <v>Not Returned</v>
      </c>
    </row>
    <row r="2960" spans="1:34" x14ac:dyDescent="0.25">
      <c r="A2960">
        <v>258</v>
      </c>
      <c r="C2960" t="s">
        <v>838</v>
      </c>
      <c r="D2960" s="2" t="str">
        <f>TEXT(MID(Sales_Transactions[[#This Row],[Order Date]],2,5),"d/m/yyy")</f>
        <v>28/12/2010</v>
      </c>
      <c r="E2960" s="2" t="str">
        <f>TEXT(MID(Sales_Transactions[[#This Row],[Order Date]],2,5),"d")</f>
        <v>28</v>
      </c>
      <c r="F2960" s="2" t="str">
        <f>TEXT(MID(Sales_Transactions[[#This Row],[Order Date]],2,5),"m")</f>
        <v>12</v>
      </c>
      <c r="G2960" s="2" t="str">
        <f>TEXT(MID(Sales_Transactions[[#This Row],[Order Date]],2,5),"yyy")</f>
        <v>2010</v>
      </c>
      <c r="H2960" s="2" t="str">
        <f>TEXT(MID(Sales_Transactions[[#This Row],[Order Date]],2,5),"yyy/m")</f>
        <v>2010/12</v>
      </c>
      <c r="I2960" t="s">
        <v>101</v>
      </c>
      <c r="J2960">
        <f t="shared" si="276"/>
        <v>1</v>
      </c>
      <c r="K2960" s="2">
        <v>21</v>
      </c>
      <c r="L2960" s="3">
        <v>154.35</v>
      </c>
      <c r="M2960" s="4">
        <v>0</v>
      </c>
      <c r="N2960" s="5" t="s">
        <v>23</v>
      </c>
      <c r="O2960" s="3">
        <v>-91.14</v>
      </c>
      <c r="P2960" s="3">
        <v>6.48</v>
      </c>
      <c r="Q2960" s="3">
        <v>8.74</v>
      </c>
      <c r="R2960" s="5" t="s">
        <v>1531</v>
      </c>
      <c r="S2960" s="5" t="s">
        <v>2783</v>
      </c>
      <c r="T2960" s="5" t="str">
        <f t="shared" si="277"/>
        <v>Liz Willingham</v>
      </c>
      <c r="U2960" t="s">
        <v>855</v>
      </c>
      <c r="V2960" s="5" t="s">
        <v>74</v>
      </c>
      <c r="W2960" s="5" t="s">
        <v>28</v>
      </c>
      <c r="X2960" s="5" t="s">
        <v>75</v>
      </c>
      <c r="Y2960" s="5" t="s">
        <v>2152</v>
      </c>
      <c r="Z2960" s="5" t="s">
        <v>43</v>
      </c>
      <c r="AA2960" s="4">
        <v>0.36</v>
      </c>
      <c r="AB2960" s="1">
        <v>40542</v>
      </c>
      <c r="AC2960" s="1">
        <v>26221</v>
      </c>
      <c r="AD2960">
        <f t="shared" si="278"/>
        <v>2</v>
      </c>
      <c r="AE2960">
        <f t="shared" ca="1" si="279"/>
        <v>52</v>
      </c>
      <c r="AF2960" t="str">
        <f t="shared" ca="1" si="280"/>
        <v>18-64</v>
      </c>
      <c r="AG2960" s="3">
        <f t="shared" si="281"/>
        <v>0.72476190476190483</v>
      </c>
      <c r="AH2960" t="str">
        <f>_xlfn.IFNA(VLOOKUP(Sales_Transactions[[#This Row],[Order ID]],Returned_Items[#All],2,FALSE),"Not Returned")</f>
        <v>Not Returned</v>
      </c>
    </row>
    <row r="2961" spans="1:34" x14ac:dyDescent="0.25">
      <c r="A2961">
        <v>258</v>
      </c>
      <c r="C2961" t="s">
        <v>838</v>
      </c>
      <c r="D2961" s="2" t="str">
        <f>TEXT(MID(Sales_Transactions[[#This Row],[Order Date]],2,5),"d/m/yyy")</f>
        <v>28/12/2010</v>
      </c>
      <c r="E2961" s="2" t="str">
        <f>TEXT(MID(Sales_Transactions[[#This Row],[Order Date]],2,5),"d")</f>
        <v>28</v>
      </c>
      <c r="F2961" s="2" t="str">
        <f>TEXT(MID(Sales_Transactions[[#This Row],[Order Date]],2,5),"m")</f>
        <v>12</v>
      </c>
      <c r="G2961" s="2" t="str">
        <f>TEXT(MID(Sales_Transactions[[#This Row],[Order Date]],2,5),"yyy")</f>
        <v>2010</v>
      </c>
      <c r="H2961" s="2" t="str">
        <f>TEXT(MID(Sales_Transactions[[#This Row],[Order Date]],2,5),"yyy/m")</f>
        <v>2010/12</v>
      </c>
      <c r="I2961" t="s">
        <v>101</v>
      </c>
      <c r="J2961">
        <f t="shared" si="276"/>
        <v>1</v>
      </c>
      <c r="K2961" s="2">
        <v>7</v>
      </c>
      <c r="L2961" s="3">
        <v>201.36</v>
      </c>
      <c r="M2961" s="4">
        <v>0</v>
      </c>
      <c r="N2961" s="5" t="s">
        <v>34</v>
      </c>
      <c r="O2961" s="3">
        <v>-284.39999999999998</v>
      </c>
      <c r="P2961" s="3">
        <v>20.98</v>
      </c>
      <c r="Q2961" s="3">
        <v>53.03</v>
      </c>
      <c r="R2961" s="5" t="s">
        <v>1531</v>
      </c>
      <c r="S2961" s="5" t="s">
        <v>2783</v>
      </c>
      <c r="T2961" s="5" t="str">
        <f t="shared" si="277"/>
        <v>Liz Willingham</v>
      </c>
      <c r="U2961" t="s">
        <v>855</v>
      </c>
      <c r="V2961" s="5" t="s">
        <v>74</v>
      </c>
      <c r="W2961" s="5" t="s">
        <v>28</v>
      </c>
      <c r="X2961" s="5" t="s">
        <v>29</v>
      </c>
      <c r="Y2961" s="5" t="s">
        <v>338</v>
      </c>
      <c r="Z2961" s="5" t="s">
        <v>40</v>
      </c>
      <c r="AA2961" s="4">
        <v>0.78</v>
      </c>
      <c r="AB2961" s="1">
        <v>40541</v>
      </c>
      <c r="AC2961" s="1">
        <v>26807</v>
      </c>
      <c r="AD2961">
        <f t="shared" si="278"/>
        <v>1</v>
      </c>
      <c r="AE2961">
        <f t="shared" ca="1" si="279"/>
        <v>51</v>
      </c>
      <c r="AF2961" t="str">
        <f t="shared" ca="1" si="280"/>
        <v>18-64</v>
      </c>
      <c r="AG2961" s="3">
        <f t="shared" si="281"/>
        <v>10.572857142857144</v>
      </c>
      <c r="AH2961" t="str">
        <f>_xlfn.IFNA(VLOOKUP(Sales_Transactions[[#This Row],[Order ID]],Returned_Items[#All],2,FALSE),"Not Returned")</f>
        <v>Not Returned</v>
      </c>
    </row>
    <row r="2962" spans="1:34" x14ac:dyDescent="0.25">
      <c r="A2962">
        <v>325</v>
      </c>
      <c r="C2962" t="s">
        <v>2721</v>
      </c>
      <c r="D2962" s="2" t="str">
        <f>TEXT(MID(Sales_Transactions[[#This Row],[Order Date]],2,5),"d/m/yyy")</f>
        <v>16/10/2010</v>
      </c>
      <c r="E2962" s="2" t="str">
        <f>TEXT(MID(Sales_Transactions[[#This Row],[Order Date]],2,5),"d")</f>
        <v>16</v>
      </c>
      <c r="F2962" s="2" t="str">
        <f>TEXT(MID(Sales_Transactions[[#This Row],[Order Date]],2,5),"m")</f>
        <v>10</v>
      </c>
      <c r="G2962" s="2" t="str">
        <f>TEXT(MID(Sales_Transactions[[#This Row],[Order Date]],2,5),"yyy")</f>
        <v>2010</v>
      </c>
      <c r="H2962" s="2" t="str">
        <f>TEXT(MID(Sales_Transactions[[#This Row],[Order Date]],2,5),"yyy/m")</f>
        <v>2010/10</v>
      </c>
      <c r="I2962" t="s">
        <v>22</v>
      </c>
      <c r="J2962">
        <f t="shared" si="276"/>
        <v>2</v>
      </c>
      <c r="K2962" s="2">
        <v>9</v>
      </c>
      <c r="L2962" s="3">
        <v>884.12750000000005</v>
      </c>
      <c r="M2962" s="4">
        <v>0.06</v>
      </c>
      <c r="N2962" s="5" t="s">
        <v>23</v>
      </c>
      <c r="O2962" s="3">
        <v>-178.71</v>
      </c>
      <c r="P2962" s="3">
        <v>115.99</v>
      </c>
      <c r="Q2962" s="3">
        <v>4.2300000000000004</v>
      </c>
      <c r="R2962" s="5" t="s">
        <v>2059</v>
      </c>
      <c r="S2962" s="5" t="s">
        <v>2628</v>
      </c>
      <c r="T2962" s="5" t="str">
        <f t="shared" si="277"/>
        <v>Craig Yedwab</v>
      </c>
      <c r="U2962" t="s">
        <v>855</v>
      </c>
      <c r="V2962" s="5" t="s">
        <v>47</v>
      </c>
      <c r="W2962" s="5" t="s">
        <v>48</v>
      </c>
      <c r="X2962" s="5" t="s">
        <v>49</v>
      </c>
      <c r="Y2962" s="5" t="s">
        <v>2784</v>
      </c>
      <c r="Z2962" s="5" t="s">
        <v>43</v>
      </c>
      <c r="AA2962" s="4">
        <v>0.56000000000000005</v>
      </c>
      <c r="AB2962" s="1">
        <v>40471</v>
      </c>
      <c r="AC2962" s="1">
        <v>26119</v>
      </c>
      <c r="AD2962">
        <f t="shared" si="278"/>
        <v>4</v>
      </c>
      <c r="AE2962">
        <f t="shared" ca="1" si="279"/>
        <v>53</v>
      </c>
      <c r="AF2962" t="str">
        <f t="shared" ca="1" si="280"/>
        <v>18-64</v>
      </c>
      <c r="AG2962" s="3">
        <f t="shared" si="281"/>
        <v>13.350045111111111</v>
      </c>
      <c r="AH2962" t="str">
        <f>_xlfn.IFNA(VLOOKUP(Sales_Transactions[[#This Row],[Order ID]],Returned_Items[#All],2,FALSE),"Not Returned")</f>
        <v>Not Returned</v>
      </c>
    </row>
    <row r="2963" spans="1:34" x14ac:dyDescent="0.25">
      <c r="A2963">
        <v>1444</v>
      </c>
      <c r="C2963" t="s">
        <v>1970</v>
      </c>
      <c r="D2963" s="2" t="str">
        <f>TEXT(MID(Sales_Transactions[[#This Row],[Order Date]],2,5),"d/m/yyy")</f>
        <v>5/12/2009</v>
      </c>
      <c r="E2963" s="2" t="str">
        <f>TEXT(MID(Sales_Transactions[[#This Row],[Order Date]],2,5),"d")</f>
        <v>5</v>
      </c>
      <c r="F2963" s="2" t="str">
        <f>TEXT(MID(Sales_Transactions[[#This Row],[Order Date]],2,5),"m")</f>
        <v>12</v>
      </c>
      <c r="G2963" s="2" t="str">
        <f>TEXT(MID(Sales_Transactions[[#This Row],[Order Date]],2,5),"yyy")</f>
        <v>2009</v>
      </c>
      <c r="H2963" s="2" t="str">
        <f>TEXT(MID(Sales_Transactions[[#This Row],[Order Date]],2,5),"yyy/m")</f>
        <v>2009/12</v>
      </c>
      <c r="I2963" t="s">
        <v>78</v>
      </c>
      <c r="J2963">
        <f t="shared" si="276"/>
        <v>3</v>
      </c>
      <c r="K2963" s="2">
        <v>32</v>
      </c>
      <c r="L2963" s="3">
        <v>21717.360000000001</v>
      </c>
      <c r="M2963" s="4">
        <v>0.06</v>
      </c>
      <c r="N2963" s="5" t="s">
        <v>67</v>
      </c>
      <c r="O2963" s="3">
        <v>8249.86</v>
      </c>
      <c r="P2963" s="3">
        <v>699.99</v>
      </c>
      <c r="Q2963" s="3">
        <v>24.49</v>
      </c>
      <c r="R2963" s="5" t="s">
        <v>2481</v>
      </c>
      <c r="S2963" s="5" t="s">
        <v>2482</v>
      </c>
      <c r="T2963" s="5" t="str">
        <f t="shared" si="277"/>
        <v>Noel Staavos</v>
      </c>
      <c r="U2963" t="s">
        <v>855</v>
      </c>
      <c r="V2963" s="5" t="s">
        <v>74</v>
      </c>
      <c r="W2963" s="5" t="s">
        <v>48</v>
      </c>
      <c r="X2963" s="5" t="s">
        <v>131</v>
      </c>
      <c r="Y2963" s="5" t="s">
        <v>673</v>
      </c>
      <c r="Z2963" s="5" t="s">
        <v>31</v>
      </c>
      <c r="AA2963" s="4">
        <v>0.41</v>
      </c>
      <c r="AB2963" s="1">
        <v>40154</v>
      </c>
      <c r="AC2963" s="1">
        <v>25696</v>
      </c>
      <c r="AD2963">
        <f t="shared" si="278"/>
        <v>2</v>
      </c>
      <c r="AE2963">
        <f t="shared" ca="1" si="279"/>
        <v>54</v>
      </c>
      <c r="AF2963" t="str">
        <f t="shared" ca="1" si="280"/>
        <v>18-64</v>
      </c>
      <c r="AG2963" s="3">
        <f t="shared" si="281"/>
        <v>22.626875187500001</v>
      </c>
      <c r="AH2963" t="str">
        <f>_xlfn.IFNA(VLOOKUP(Sales_Transactions[[#This Row],[Order ID]],Returned_Items[#All],2,FALSE),"Not Returned")</f>
        <v>Not Returned</v>
      </c>
    </row>
    <row r="2964" spans="1:34" x14ac:dyDescent="0.25">
      <c r="A2964">
        <v>2084</v>
      </c>
      <c r="C2964" t="s">
        <v>774</v>
      </c>
      <c r="D2964" s="2" t="str">
        <f>TEXT(MID(Sales_Transactions[[#This Row],[Order Date]],2,5),"d/m/yyy")</f>
        <v>16/3/2010</v>
      </c>
      <c r="E2964" s="2" t="str">
        <f>TEXT(MID(Sales_Transactions[[#This Row],[Order Date]],2,5),"d")</f>
        <v>16</v>
      </c>
      <c r="F2964" s="2" t="str">
        <f>TEXT(MID(Sales_Transactions[[#This Row],[Order Date]],2,5),"m")</f>
        <v>3</v>
      </c>
      <c r="G2964" s="2" t="str">
        <f>TEXT(MID(Sales_Transactions[[#This Row],[Order Date]],2,5),"yyy")</f>
        <v>2010</v>
      </c>
      <c r="H2964" s="2" t="str">
        <f>TEXT(MID(Sales_Transactions[[#This Row],[Order Date]],2,5),"yyy/m")</f>
        <v>2010/3</v>
      </c>
      <c r="I2964" t="s">
        <v>33</v>
      </c>
      <c r="J2964">
        <f t="shared" si="276"/>
        <v>4</v>
      </c>
      <c r="K2964" s="2">
        <v>16</v>
      </c>
      <c r="L2964" s="3">
        <v>692.73</v>
      </c>
      <c r="M2964" s="4">
        <v>0.01</v>
      </c>
      <c r="N2964" s="5" t="s">
        <v>23</v>
      </c>
      <c r="O2964" s="3">
        <v>94.97</v>
      </c>
      <c r="P2964" s="3">
        <v>40.99</v>
      </c>
      <c r="Q2964" s="3">
        <v>17.48</v>
      </c>
      <c r="R2964" s="5" t="s">
        <v>2326</v>
      </c>
      <c r="S2964" s="5" t="s">
        <v>2374</v>
      </c>
      <c r="T2964" s="5" t="str">
        <f t="shared" si="277"/>
        <v>Andy Reiter</v>
      </c>
      <c r="U2964" t="s">
        <v>855</v>
      </c>
      <c r="V2964" s="5" t="s">
        <v>47</v>
      </c>
      <c r="W2964" s="5" t="s">
        <v>28</v>
      </c>
      <c r="X2964" s="5" t="s">
        <v>75</v>
      </c>
      <c r="Y2964" s="5" t="s">
        <v>368</v>
      </c>
      <c r="Z2964" s="5" t="s">
        <v>43</v>
      </c>
      <c r="AA2964" s="4">
        <v>0.36</v>
      </c>
      <c r="AB2964" s="1">
        <v>40255</v>
      </c>
      <c r="AC2964" s="1">
        <v>25697</v>
      </c>
      <c r="AD2964">
        <f t="shared" si="278"/>
        <v>2</v>
      </c>
      <c r="AE2964">
        <f t="shared" ca="1" si="279"/>
        <v>54</v>
      </c>
      <c r="AF2964" t="str">
        <f t="shared" ca="1" si="280"/>
        <v>18-64</v>
      </c>
      <c r="AG2964" s="3">
        <f t="shared" si="281"/>
        <v>3.6541188125000001</v>
      </c>
      <c r="AH2964" t="str">
        <f>_xlfn.IFNA(VLOOKUP(Sales_Transactions[[#This Row],[Order ID]],Returned_Items[#All],2,FALSE),"Not Returned")</f>
        <v>Not Returned</v>
      </c>
    </row>
    <row r="2965" spans="1:34" x14ac:dyDescent="0.25">
      <c r="A2965">
        <v>3332</v>
      </c>
      <c r="C2965" t="s">
        <v>1803</v>
      </c>
      <c r="D2965" s="2" t="str">
        <f>TEXT(MID(Sales_Transactions[[#This Row],[Order Date]],2,5),"d/m/yyy")</f>
        <v>4/11/2009</v>
      </c>
      <c r="E2965" s="2" t="str">
        <f>TEXT(MID(Sales_Transactions[[#This Row],[Order Date]],2,5),"d")</f>
        <v>4</v>
      </c>
      <c r="F2965" s="2" t="str">
        <f>TEXT(MID(Sales_Transactions[[#This Row],[Order Date]],2,5),"m")</f>
        <v>11</v>
      </c>
      <c r="G2965" s="2" t="str">
        <f>TEXT(MID(Sales_Transactions[[#This Row],[Order Date]],2,5),"yyy")</f>
        <v>2009</v>
      </c>
      <c r="H2965" s="2" t="str">
        <f>TEXT(MID(Sales_Transactions[[#This Row],[Order Date]],2,5),"yyy/m")</f>
        <v>2009/11</v>
      </c>
      <c r="I2965" t="s">
        <v>101</v>
      </c>
      <c r="J2965">
        <f t="shared" si="276"/>
        <v>1</v>
      </c>
      <c r="K2965" s="2">
        <v>6</v>
      </c>
      <c r="L2965" s="3">
        <v>22.19</v>
      </c>
      <c r="M2965" s="4">
        <v>0.01</v>
      </c>
      <c r="N2965" s="5" t="s">
        <v>23</v>
      </c>
      <c r="O2965" s="3">
        <v>-3.51</v>
      </c>
      <c r="P2965" s="3">
        <v>3.26</v>
      </c>
      <c r="Q2965" s="3">
        <v>1.86</v>
      </c>
      <c r="R2965" s="5" t="s">
        <v>2667</v>
      </c>
      <c r="S2965" s="5" t="s">
        <v>2668</v>
      </c>
      <c r="T2965" s="5" t="str">
        <f t="shared" si="277"/>
        <v>Ben Peterman</v>
      </c>
      <c r="U2965" t="s">
        <v>855</v>
      </c>
      <c r="V2965" s="5" t="s">
        <v>47</v>
      </c>
      <c r="W2965" s="5" t="s">
        <v>28</v>
      </c>
      <c r="X2965" s="5" t="s">
        <v>124</v>
      </c>
      <c r="Y2965" s="5" t="s">
        <v>2732</v>
      </c>
      <c r="Z2965" s="5" t="s">
        <v>84</v>
      </c>
      <c r="AA2965" s="4">
        <v>0.41</v>
      </c>
      <c r="AB2965" s="1">
        <v>40123</v>
      </c>
      <c r="AC2965" s="1">
        <v>25900</v>
      </c>
      <c r="AD2965">
        <f t="shared" si="278"/>
        <v>2</v>
      </c>
      <c r="AE2965">
        <f t="shared" ca="1" si="279"/>
        <v>53</v>
      </c>
      <c r="AF2965" t="str">
        <f t="shared" ca="1" si="280"/>
        <v>18-64</v>
      </c>
      <c r="AG2965" s="3">
        <f t="shared" si="281"/>
        <v>0.85327900000000001</v>
      </c>
      <c r="AH2965" t="str">
        <f>_xlfn.IFNA(VLOOKUP(Sales_Transactions[[#This Row],[Order ID]],Returned_Items[#All],2,FALSE),"Not Returned")</f>
        <v>Not Returned</v>
      </c>
    </row>
    <row r="2966" spans="1:34" x14ac:dyDescent="0.25">
      <c r="A2966">
        <v>3397</v>
      </c>
      <c r="C2966" t="s">
        <v>413</v>
      </c>
      <c r="D2966" s="2" t="str">
        <f>TEXT(MID(Sales_Transactions[[#This Row],[Order Date]],2,5),"d/m/yyy")</f>
        <v>22/6/2009</v>
      </c>
      <c r="E2966" s="2" t="str">
        <f>TEXT(MID(Sales_Transactions[[#This Row],[Order Date]],2,5),"d")</f>
        <v>22</v>
      </c>
      <c r="F2966" s="2" t="str">
        <f>TEXT(MID(Sales_Transactions[[#This Row],[Order Date]],2,5),"m")</f>
        <v>6</v>
      </c>
      <c r="G2966" s="2" t="str">
        <f>TEXT(MID(Sales_Transactions[[#This Row],[Order Date]],2,5),"yyy")</f>
        <v>2009</v>
      </c>
      <c r="H2966" s="2" t="str">
        <f>TEXT(MID(Sales_Transactions[[#This Row],[Order Date]],2,5),"yyy/m")</f>
        <v>2009/6</v>
      </c>
      <c r="I2966" t="s">
        <v>78</v>
      </c>
      <c r="J2966">
        <f t="shared" si="276"/>
        <v>3</v>
      </c>
      <c r="K2966" s="2">
        <v>43</v>
      </c>
      <c r="L2966" s="3">
        <v>815.89</v>
      </c>
      <c r="M2966" s="4">
        <v>0.1</v>
      </c>
      <c r="N2966" s="5" t="s">
        <v>23</v>
      </c>
      <c r="O2966" s="3">
        <v>-20.25</v>
      </c>
      <c r="P2966" s="3">
        <v>19.98</v>
      </c>
      <c r="Q2966" s="3">
        <v>4</v>
      </c>
      <c r="R2966" s="5" t="s">
        <v>1378</v>
      </c>
      <c r="S2966" s="5" t="s">
        <v>2678</v>
      </c>
      <c r="T2966" s="5" t="str">
        <f t="shared" si="277"/>
        <v>Alex Grayson</v>
      </c>
      <c r="U2966" t="s">
        <v>855</v>
      </c>
      <c r="V2966" s="5" t="s">
        <v>37</v>
      </c>
      <c r="W2966" s="5" t="s">
        <v>48</v>
      </c>
      <c r="X2966" s="5" t="s">
        <v>87</v>
      </c>
      <c r="Y2966" s="5" t="s">
        <v>1112</v>
      </c>
      <c r="Z2966" s="5" t="s">
        <v>43</v>
      </c>
      <c r="AA2966" s="4">
        <v>0.68</v>
      </c>
      <c r="AB2966" s="1">
        <v>39988</v>
      </c>
      <c r="AC2966" s="1">
        <v>25617</v>
      </c>
      <c r="AD2966">
        <f t="shared" si="278"/>
        <v>2</v>
      </c>
      <c r="AE2966">
        <f t="shared" ca="1" si="279"/>
        <v>54</v>
      </c>
      <c r="AF2966" t="str">
        <f t="shared" ca="1" si="280"/>
        <v>18-64</v>
      </c>
      <c r="AG2966" s="3">
        <f t="shared" si="281"/>
        <v>0.55720976744186046</v>
      </c>
      <c r="AH2966" t="str">
        <f>_xlfn.IFNA(VLOOKUP(Sales_Transactions[[#This Row],[Order ID]],Returned_Items[#All],2,FALSE),"Not Returned")</f>
        <v>Not Returned</v>
      </c>
    </row>
    <row r="2967" spans="1:34" hidden="1" x14ac:dyDescent="0.25">
      <c r="A2967">
        <v>3556</v>
      </c>
      <c r="C2967" t="s">
        <v>885</v>
      </c>
      <c r="D2967" s="2" t="str">
        <f>TEXT(MID(Sales_Transactions[[#This Row],[Order Date]],2,5),"d/m/yyy")</f>
        <v>22/9/2012</v>
      </c>
      <c r="E2967" s="2" t="str">
        <f>TEXT(MID(Sales_Transactions[[#This Row],[Order Date]],2,5),"d")</f>
        <v>22</v>
      </c>
      <c r="F2967" s="2" t="str">
        <f>TEXT(MID(Sales_Transactions[[#This Row],[Order Date]],2,5),"m")</f>
        <v>9</v>
      </c>
      <c r="G2967" s="2" t="str">
        <f>TEXT(MID(Sales_Transactions[[#This Row],[Order Date]],2,5),"yyy")</f>
        <v>2012</v>
      </c>
      <c r="H2967" s="2" t="str">
        <f>TEXT(MID(Sales_Transactions[[#This Row],[Order Date]],2,5),"yyy/m")</f>
        <v>2012/9</v>
      </c>
      <c r="I2967" t="s">
        <v>52</v>
      </c>
      <c r="J2967">
        <f t="shared" si="276"/>
        <v>1</v>
      </c>
      <c r="K2967" s="2">
        <v>41</v>
      </c>
      <c r="L2967">
        <v>4933.99</v>
      </c>
      <c r="M2967">
        <v>0.1</v>
      </c>
      <c r="N2967" t="s">
        <v>23</v>
      </c>
      <c r="O2967">
        <v>1161.8900000000001</v>
      </c>
      <c r="P2967">
        <v>128.24</v>
      </c>
      <c r="Q2967">
        <v>12.65</v>
      </c>
      <c r="R2967" t="s">
        <v>2312</v>
      </c>
      <c r="S2967" t="s">
        <v>2643</v>
      </c>
      <c r="T2967" t="str">
        <f t="shared" si="277"/>
        <v>George Zrebassa</v>
      </c>
      <c r="U2967" t="s">
        <v>855</v>
      </c>
      <c r="V2967" t="s">
        <v>74</v>
      </c>
      <c r="W2967" t="s">
        <v>57</v>
      </c>
      <c r="X2967" t="s">
        <v>154</v>
      </c>
      <c r="Y2967" t="s">
        <v>916</v>
      </c>
      <c r="Z2967" t="s">
        <v>56</v>
      </c>
      <c r="AA2967"/>
      <c r="AB2967" s="1">
        <v>41174</v>
      </c>
      <c r="AC2967" s="1">
        <v>25625</v>
      </c>
      <c r="AD2967">
        <f t="shared" si="278"/>
        <v>0</v>
      </c>
      <c r="AE2967">
        <f t="shared" ca="1" si="279"/>
        <v>54</v>
      </c>
      <c r="AF2967" t="str">
        <f t="shared" ca="1" si="280"/>
        <v>18-64</v>
      </c>
      <c r="AG2967">
        <f t="shared" si="281"/>
        <v>3.4332136585365856</v>
      </c>
      <c r="AH2967" t="str">
        <f>_xlfn.IFNA(VLOOKUP(Sales_Transactions[[#This Row],[Order ID]],Returned_Items[#All],2,FALSE),"Not Returned")</f>
        <v>Not Returned</v>
      </c>
    </row>
    <row r="2968" spans="1:34" x14ac:dyDescent="0.25">
      <c r="A2968">
        <v>3589</v>
      </c>
      <c r="C2968" t="s">
        <v>2785</v>
      </c>
      <c r="D2968" s="2" t="str">
        <f>TEXT(MID(Sales_Transactions[[#This Row],[Order Date]],2,5),"d/m/yyy")</f>
        <v>25/5/2009</v>
      </c>
      <c r="E2968" s="2" t="str">
        <f>TEXT(MID(Sales_Transactions[[#This Row],[Order Date]],2,5),"d")</f>
        <v>25</v>
      </c>
      <c r="F2968" s="2" t="str">
        <f>TEXT(MID(Sales_Transactions[[#This Row],[Order Date]],2,5),"m")</f>
        <v>5</v>
      </c>
      <c r="G2968" s="2" t="str">
        <f>TEXT(MID(Sales_Transactions[[#This Row],[Order Date]],2,5),"yyy")</f>
        <v>2009</v>
      </c>
      <c r="H2968" s="2" t="str">
        <f>TEXT(MID(Sales_Transactions[[#This Row],[Order Date]],2,5),"yyy/m")</f>
        <v>2009/5</v>
      </c>
      <c r="I2968" t="s">
        <v>33</v>
      </c>
      <c r="J2968">
        <f t="shared" si="276"/>
        <v>4</v>
      </c>
      <c r="K2968" s="2">
        <v>23</v>
      </c>
      <c r="L2968" s="3">
        <v>72.930000000000007</v>
      </c>
      <c r="M2968" s="4">
        <v>0.01</v>
      </c>
      <c r="N2968" s="5" t="s">
        <v>23</v>
      </c>
      <c r="O2968" s="3">
        <v>28.55</v>
      </c>
      <c r="P2968" s="3">
        <v>3.15</v>
      </c>
      <c r="Q2968" s="3">
        <v>0.49</v>
      </c>
      <c r="R2968" s="5" t="s">
        <v>2786</v>
      </c>
      <c r="S2968" s="5" t="s">
        <v>2787</v>
      </c>
      <c r="T2968" s="5" t="str">
        <f t="shared" si="277"/>
        <v>Denise Leinenbach</v>
      </c>
      <c r="U2968" t="s">
        <v>855</v>
      </c>
      <c r="V2968" s="5" t="s">
        <v>74</v>
      </c>
      <c r="W2968" s="5" t="s">
        <v>28</v>
      </c>
      <c r="X2968" s="5" t="s">
        <v>115</v>
      </c>
      <c r="Y2968" s="5" t="s">
        <v>2207</v>
      </c>
      <c r="Z2968" s="5" t="s">
        <v>43</v>
      </c>
      <c r="AA2968" s="4">
        <v>0.37</v>
      </c>
      <c r="AB2968" s="1">
        <v>39960</v>
      </c>
      <c r="AC2968" s="1">
        <v>25662</v>
      </c>
      <c r="AD2968">
        <f t="shared" si="278"/>
        <v>2</v>
      </c>
      <c r="AE2968">
        <f t="shared" ca="1" si="279"/>
        <v>54</v>
      </c>
      <c r="AF2968" t="str">
        <f t="shared" ca="1" si="280"/>
        <v>18-64</v>
      </c>
      <c r="AG2968" s="3">
        <f t="shared" si="281"/>
        <v>0.15824717391304349</v>
      </c>
      <c r="AH2968" t="str">
        <f>_xlfn.IFNA(VLOOKUP(Sales_Transactions[[#This Row],[Order ID]],Returned_Items[#All],2,FALSE),"Not Returned")</f>
        <v>Returned</v>
      </c>
    </row>
    <row r="2969" spans="1:34" x14ac:dyDescent="0.25">
      <c r="A2969">
        <v>3905</v>
      </c>
      <c r="C2969" t="s">
        <v>2788</v>
      </c>
      <c r="D2969" s="2" t="str">
        <f>TEXT(MID(Sales_Transactions[[#This Row],[Order Date]],2,5),"d/m/yyy")</f>
        <v>20/12/2010</v>
      </c>
      <c r="E2969" s="2" t="str">
        <f>TEXT(MID(Sales_Transactions[[#This Row],[Order Date]],2,5),"d")</f>
        <v>20</v>
      </c>
      <c r="F2969" s="2" t="str">
        <f>TEXT(MID(Sales_Transactions[[#This Row],[Order Date]],2,5),"m")</f>
        <v>12</v>
      </c>
      <c r="G2969" s="2" t="str">
        <f>TEXT(MID(Sales_Transactions[[#This Row],[Order Date]],2,5),"yyy")</f>
        <v>2010</v>
      </c>
      <c r="H2969" s="2" t="str">
        <f>TEXT(MID(Sales_Transactions[[#This Row],[Order Date]],2,5),"yyy/m")</f>
        <v>2010/12</v>
      </c>
      <c r="I2969" t="s">
        <v>52</v>
      </c>
      <c r="J2969">
        <f t="shared" si="276"/>
        <v>1</v>
      </c>
      <c r="K2969" s="2">
        <v>42</v>
      </c>
      <c r="L2969" s="3">
        <v>2537.88</v>
      </c>
      <c r="M2969" s="4">
        <v>0.03</v>
      </c>
      <c r="N2969" s="5" t="s">
        <v>34</v>
      </c>
      <c r="O2969" s="3">
        <v>-377.25</v>
      </c>
      <c r="P2969" s="3">
        <v>60.89</v>
      </c>
      <c r="Q2969" s="3">
        <v>32.409999999999997</v>
      </c>
      <c r="R2969" s="5" t="s">
        <v>24</v>
      </c>
      <c r="S2969" s="5" t="s">
        <v>2630</v>
      </c>
      <c r="T2969" s="5" t="str">
        <f t="shared" si="277"/>
        <v>Muhammed Lee</v>
      </c>
      <c r="U2969" t="s">
        <v>855</v>
      </c>
      <c r="V2969" s="5" t="s">
        <v>37</v>
      </c>
      <c r="W2969" s="5" t="s">
        <v>57</v>
      </c>
      <c r="X2969" s="5" t="s">
        <v>154</v>
      </c>
      <c r="Y2969" s="5" t="s">
        <v>2542</v>
      </c>
      <c r="Z2969" s="5" t="s">
        <v>40</v>
      </c>
      <c r="AA2969" s="4">
        <v>0.56000000000000005</v>
      </c>
      <c r="AB2969" s="1">
        <v>40533</v>
      </c>
      <c r="AC2969" s="1">
        <v>25226</v>
      </c>
      <c r="AD2969">
        <f t="shared" si="278"/>
        <v>1</v>
      </c>
      <c r="AE2969">
        <f t="shared" ca="1" si="279"/>
        <v>55</v>
      </c>
      <c r="AF2969" t="str">
        <f t="shared" ca="1" si="280"/>
        <v>18-64</v>
      </c>
      <c r="AG2969" s="3">
        <f t="shared" si="281"/>
        <v>2.2209936428571431</v>
      </c>
      <c r="AH2969" t="str">
        <f>_xlfn.IFNA(VLOOKUP(Sales_Transactions[[#This Row],[Order ID]],Returned_Items[#All],2,FALSE),"Not Returned")</f>
        <v>Not Returned</v>
      </c>
    </row>
    <row r="2970" spans="1:34" x14ac:dyDescent="0.25">
      <c r="A2970">
        <v>4033</v>
      </c>
      <c r="C2970" t="s">
        <v>892</v>
      </c>
      <c r="D2970" s="2" t="str">
        <f>TEXT(MID(Sales_Transactions[[#This Row],[Order Date]],2,5),"d/m/yyy")</f>
        <v>1/6/2010</v>
      </c>
      <c r="E2970" s="2" t="str">
        <f>TEXT(MID(Sales_Transactions[[#This Row],[Order Date]],2,5),"d")</f>
        <v>1</v>
      </c>
      <c r="F2970" s="2" t="str">
        <f>TEXT(MID(Sales_Transactions[[#This Row],[Order Date]],2,5),"m")</f>
        <v>6</v>
      </c>
      <c r="G2970" s="2" t="str">
        <f>TEXT(MID(Sales_Transactions[[#This Row],[Order Date]],2,5),"yyy")</f>
        <v>2010</v>
      </c>
      <c r="H2970" s="2" t="str">
        <f>TEXT(MID(Sales_Transactions[[#This Row],[Order Date]],2,5),"yyy/m")</f>
        <v>2010/6</v>
      </c>
      <c r="I2970" t="s">
        <v>22</v>
      </c>
      <c r="J2970">
        <f t="shared" si="276"/>
        <v>2</v>
      </c>
      <c r="K2970" s="2">
        <v>38</v>
      </c>
      <c r="L2970" s="3">
        <v>19269.05</v>
      </c>
      <c r="M2970" s="4">
        <v>0</v>
      </c>
      <c r="N2970" s="5" t="s">
        <v>34</v>
      </c>
      <c r="O2970" s="3">
        <v>4127.79</v>
      </c>
      <c r="P2970" s="3">
        <v>500.98</v>
      </c>
      <c r="Q2970" s="3">
        <v>41.44</v>
      </c>
      <c r="R2970" s="5" t="s">
        <v>1698</v>
      </c>
      <c r="S2970" s="5" t="s">
        <v>2789</v>
      </c>
      <c r="T2970" s="5" t="str">
        <f t="shared" si="277"/>
        <v>Bill Tyler</v>
      </c>
      <c r="U2970" t="s">
        <v>855</v>
      </c>
      <c r="V2970" s="5" t="s">
        <v>37</v>
      </c>
      <c r="W2970" s="5" t="s">
        <v>57</v>
      </c>
      <c r="X2970" s="5" t="s">
        <v>104</v>
      </c>
      <c r="Y2970" s="5" t="s">
        <v>2790</v>
      </c>
      <c r="Z2970" s="5" t="s">
        <v>106</v>
      </c>
      <c r="AA2970" s="4">
        <v>0.66</v>
      </c>
      <c r="AB2970" s="1">
        <v>40337</v>
      </c>
      <c r="AC2970" s="1">
        <v>25318</v>
      </c>
      <c r="AD2970">
        <f t="shared" si="278"/>
        <v>7</v>
      </c>
      <c r="AE2970">
        <f t="shared" ca="1" si="279"/>
        <v>55</v>
      </c>
      <c r="AF2970" t="str">
        <f t="shared" ca="1" si="280"/>
        <v>18-64</v>
      </c>
      <c r="AG2970" s="3">
        <f t="shared" si="281"/>
        <v>14.274210526315791</v>
      </c>
      <c r="AH2970" t="str">
        <f>_xlfn.IFNA(VLOOKUP(Sales_Transactions[[#This Row],[Order ID]],Returned_Items[#All],2,FALSE),"Not Returned")</f>
        <v>Not Returned</v>
      </c>
    </row>
    <row r="2971" spans="1:34" x14ac:dyDescent="0.25">
      <c r="A2971">
        <v>4647</v>
      </c>
      <c r="C2971" t="s">
        <v>2613</v>
      </c>
      <c r="D2971" s="2" t="str">
        <f>TEXT(MID(Sales_Transactions[[#This Row],[Order Date]],2,5),"d/m/yyy")</f>
        <v>13/5/2009</v>
      </c>
      <c r="E2971" s="2" t="str">
        <f>TEXT(MID(Sales_Transactions[[#This Row],[Order Date]],2,5),"d")</f>
        <v>13</v>
      </c>
      <c r="F2971" s="2" t="str">
        <f>TEXT(MID(Sales_Transactions[[#This Row],[Order Date]],2,5),"m")</f>
        <v>5</v>
      </c>
      <c r="G2971" s="2" t="str">
        <f>TEXT(MID(Sales_Transactions[[#This Row],[Order Date]],2,5),"yyy")</f>
        <v>2009</v>
      </c>
      <c r="H2971" s="2" t="str">
        <f>TEXT(MID(Sales_Transactions[[#This Row],[Order Date]],2,5),"yyy/m")</f>
        <v>2009/5</v>
      </c>
      <c r="I2971" t="s">
        <v>78</v>
      </c>
      <c r="J2971">
        <f t="shared" si="276"/>
        <v>3</v>
      </c>
      <c r="K2971" s="2">
        <v>33</v>
      </c>
      <c r="L2971" s="3">
        <v>1590.163</v>
      </c>
      <c r="M2971" s="4">
        <v>0.01</v>
      </c>
      <c r="N2971" s="5" t="s">
        <v>23</v>
      </c>
      <c r="O2971" s="3">
        <v>-57.54</v>
      </c>
      <c r="P2971" s="3">
        <v>55.99</v>
      </c>
      <c r="Q2971" s="3">
        <v>5</v>
      </c>
      <c r="R2971" s="5" t="s">
        <v>53</v>
      </c>
      <c r="S2971" s="5" t="s">
        <v>2614</v>
      </c>
      <c r="T2971" s="5" t="str">
        <f t="shared" si="277"/>
        <v>Carlos Meador</v>
      </c>
      <c r="U2971" t="s">
        <v>855</v>
      </c>
      <c r="V2971" s="5" t="s">
        <v>47</v>
      </c>
      <c r="W2971" s="5" t="s">
        <v>48</v>
      </c>
      <c r="X2971" s="5" t="s">
        <v>49</v>
      </c>
      <c r="Y2971" s="5" t="s">
        <v>422</v>
      </c>
      <c r="Z2971" s="5" t="s">
        <v>60</v>
      </c>
      <c r="AA2971" s="4">
        <v>0.8</v>
      </c>
      <c r="AB2971" s="1">
        <v>39947</v>
      </c>
      <c r="AC2971" s="1">
        <v>26340</v>
      </c>
      <c r="AD2971">
        <f t="shared" si="278"/>
        <v>1</v>
      </c>
      <c r="AE2971">
        <f t="shared" ca="1" si="279"/>
        <v>52</v>
      </c>
      <c r="AF2971" t="str">
        <f t="shared" ca="1" si="280"/>
        <v>18-64</v>
      </c>
      <c r="AG2971" s="3">
        <f t="shared" si="281"/>
        <v>1.8480121515151517</v>
      </c>
      <c r="AH2971" t="str">
        <f>_xlfn.IFNA(VLOOKUP(Sales_Transactions[[#This Row],[Order ID]],Returned_Items[#All],2,FALSE),"Not Returned")</f>
        <v>Not Returned</v>
      </c>
    </row>
    <row r="2972" spans="1:34" x14ac:dyDescent="0.25">
      <c r="A2972">
        <v>4773</v>
      </c>
      <c r="C2972" t="s">
        <v>2791</v>
      </c>
      <c r="D2972" s="2" t="str">
        <f>TEXT(MID(Sales_Transactions[[#This Row],[Order Date]],2,5),"d/m/yyy")</f>
        <v>22/12/2011</v>
      </c>
      <c r="E2972" s="2" t="str">
        <f>TEXT(MID(Sales_Transactions[[#This Row],[Order Date]],2,5),"d")</f>
        <v>22</v>
      </c>
      <c r="F2972" s="2" t="str">
        <f>TEXT(MID(Sales_Transactions[[#This Row],[Order Date]],2,5),"m")</f>
        <v>12</v>
      </c>
      <c r="G2972" s="2" t="str">
        <f>TEXT(MID(Sales_Transactions[[#This Row],[Order Date]],2,5),"yyy")</f>
        <v>2011</v>
      </c>
      <c r="H2972" s="2" t="str">
        <f>TEXT(MID(Sales_Transactions[[#This Row],[Order Date]],2,5),"yyy/m")</f>
        <v>2011/12</v>
      </c>
      <c r="I2972" t="s">
        <v>101</v>
      </c>
      <c r="J2972">
        <f t="shared" si="276"/>
        <v>1</v>
      </c>
      <c r="K2972" s="2">
        <v>26</v>
      </c>
      <c r="L2972" s="3">
        <v>311.38</v>
      </c>
      <c r="M2972" s="4">
        <v>0.06</v>
      </c>
      <c r="N2972" s="5" t="s">
        <v>23</v>
      </c>
      <c r="O2972" s="3">
        <v>34.119999999999997</v>
      </c>
      <c r="P2972" s="3">
        <v>11.58</v>
      </c>
      <c r="Q2972" s="3">
        <v>5.72</v>
      </c>
      <c r="R2972" s="5" t="s">
        <v>1531</v>
      </c>
      <c r="S2972" s="5" t="s">
        <v>2783</v>
      </c>
      <c r="T2972" s="5" t="str">
        <f t="shared" si="277"/>
        <v>Liz Willingham</v>
      </c>
      <c r="U2972" t="s">
        <v>855</v>
      </c>
      <c r="V2972" s="5" t="s">
        <v>74</v>
      </c>
      <c r="W2972" s="5" t="s">
        <v>28</v>
      </c>
      <c r="X2972" s="5" t="s">
        <v>98</v>
      </c>
      <c r="Y2972" s="5" t="s">
        <v>486</v>
      </c>
      <c r="Z2972" s="5" t="s">
        <v>43</v>
      </c>
      <c r="AA2972" s="4">
        <v>0.35</v>
      </c>
      <c r="AB2972" s="1">
        <v>40900</v>
      </c>
      <c r="AC2972" s="1">
        <v>26406</v>
      </c>
      <c r="AD2972">
        <f t="shared" si="278"/>
        <v>1</v>
      </c>
      <c r="AE2972">
        <f t="shared" ca="1" si="279"/>
        <v>52</v>
      </c>
      <c r="AF2972" t="str">
        <f t="shared" ca="1" si="280"/>
        <v>18-64</v>
      </c>
      <c r="AG2972" s="3">
        <f t="shared" si="281"/>
        <v>0.66511738461538461</v>
      </c>
      <c r="AH2972" t="str">
        <f>_xlfn.IFNA(VLOOKUP(Sales_Transactions[[#This Row],[Order ID]],Returned_Items[#All],2,FALSE),"Not Returned")</f>
        <v>Not Returned</v>
      </c>
    </row>
    <row r="2973" spans="1:34" x14ac:dyDescent="0.25">
      <c r="A2973">
        <v>5189</v>
      </c>
      <c r="C2973" t="s">
        <v>815</v>
      </c>
      <c r="D2973" s="2" t="str">
        <f>TEXT(MID(Sales_Transactions[[#This Row],[Order Date]],2,5),"d/m/yyy")</f>
        <v>25/11/2010</v>
      </c>
      <c r="E2973" s="2" t="str">
        <f>TEXT(MID(Sales_Transactions[[#This Row],[Order Date]],2,5),"d")</f>
        <v>25</v>
      </c>
      <c r="F2973" s="2" t="str">
        <f>TEXT(MID(Sales_Transactions[[#This Row],[Order Date]],2,5),"m")</f>
        <v>11</v>
      </c>
      <c r="G2973" s="2" t="str">
        <f>TEXT(MID(Sales_Transactions[[#This Row],[Order Date]],2,5),"yyy")</f>
        <v>2010</v>
      </c>
      <c r="H2973" s="2" t="str">
        <f>TEXT(MID(Sales_Transactions[[#This Row],[Order Date]],2,5),"yyy/m")</f>
        <v>2010/11</v>
      </c>
      <c r="I2973" t="s">
        <v>22</v>
      </c>
      <c r="J2973">
        <f t="shared" si="276"/>
        <v>2</v>
      </c>
      <c r="K2973" s="2">
        <v>8</v>
      </c>
      <c r="L2973" s="3">
        <v>24.72</v>
      </c>
      <c r="M2973" s="4">
        <v>0.06</v>
      </c>
      <c r="N2973" s="5" t="s">
        <v>23</v>
      </c>
      <c r="O2973" s="3">
        <v>-21.47</v>
      </c>
      <c r="P2973" s="3">
        <v>2.74</v>
      </c>
      <c r="Q2973" s="3">
        <v>3.5</v>
      </c>
      <c r="R2973" s="5" t="s">
        <v>931</v>
      </c>
      <c r="S2973" s="5" t="s">
        <v>548</v>
      </c>
      <c r="T2973" s="5" t="str">
        <f t="shared" si="277"/>
        <v>Evan Henry</v>
      </c>
      <c r="U2973" t="s">
        <v>855</v>
      </c>
      <c r="V2973" s="5" t="s">
        <v>47</v>
      </c>
      <c r="W2973" s="5" t="s">
        <v>28</v>
      </c>
      <c r="X2973" s="5" t="s">
        <v>124</v>
      </c>
      <c r="Y2973" s="5" t="s">
        <v>2792</v>
      </c>
      <c r="Z2973" s="5" t="s">
        <v>60</v>
      </c>
      <c r="AA2973" s="4">
        <v>0.57999999999999996</v>
      </c>
      <c r="AB2973" s="1">
        <v>40509</v>
      </c>
      <c r="AC2973" s="1">
        <v>26457</v>
      </c>
      <c r="AD2973">
        <f t="shared" si="278"/>
        <v>2</v>
      </c>
      <c r="AE2973">
        <f t="shared" ca="1" si="279"/>
        <v>52</v>
      </c>
      <c r="AF2973" t="str">
        <f t="shared" ca="1" si="280"/>
        <v>18-64</v>
      </c>
      <c r="AG2973" s="3">
        <f t="shared" si="281"/>
        <v>0.77979449999999995</v>
      </c>
      <c r="AH2973" t="str">
        <f>_xlfn.IFNA(VLOOKUP(Sales_Transactions[[#This Row],[Order ID]],Returned_Items[#All],2,FALSE),"Not Returned")</f>
        <v>Returned</v>
      </c>
    </row>
    <row r="2974" spans="1:34" x14ac:dyDescent="0.25">
      <c r="A2974">
        <v>5510</v>
      </c>
      <c r="C2974" t="s">
        <v>2133</v>
      </c>
      <c r="D2974" s="2" t="str">
        <f>TEXT(MID(Sales_Transactions[[#This Row],[Order Date]],2,5),"d/m/yyy")</f>
        <v>7/1/2010</v>
      </c>
      <c r="E2974" s="2" t="str">
        <f>TEXT(MID(Sales_Transactions[[#This Row],[Order Date]],2,5),"d")</f>
        <v>7</v>
      </c>
      <c r="F2974" s="2" t="str">
        <f>TEXT(MID(Sales_Transactions[[#This Row],[Order Date]],2,5),"m")</f>
        <v>1</v>
      </c>
      <c r="G2974" s="2" t="str">
        <f>TEXT(MID(Sales_Transactions[[#This Row],[Order Date]],2,5),"yyy")</f>
        <v>2010</v>
      </c>
      <c r="H2974" s="2" t="str">
        <f>TEXT(MID(Sales_Transactions[[#This Row],[Order Date]],2,5),"yyy/m")</f>
        <v>2010/1</v>
      </c>
      <c r="I2974" t="s">
        <v>78</v>
      </c>
      <c r="J2974">
        <f t="shared" si="276"/>
        <v>3</v>
      </c>
      <c r="K2974" s="2">
        <v>12</v>
      </c>
      <c r="L2974" s="3">
        <v>116.38</v>
      </c>
      <c r="M2974" s="4">
        <v>0.08</v>
      </c>
      <c r="N2974" s="5" t="s">
        <v>23</v>
      </c>
      <c r="O2974" s="3">
        <v>29.68</v>
      </c>
      <c r="P2974" s="3">
        <v>9.68</v>
      </c>
      <c r="Q2974" s="3">
        <v>2.0299999999999998</v>
      </c>
      <c r="R2974" s="5" t="s">
        <v>2786</v>
      </c>
      <c r="S2974" s="5" t="s">
        <v>2787</v>
      </c>
      <c r="T2974" s="5" t="str">
        <f t="shared" si="277"/>
        <v>Denise Leinenbach</v>
      </c>
      <c r="U2974" t="s">
        <v>855</v>
      </c>
      <c r="V2974" s="5" t="s">
        <v>74</v>
      </c>
      <c r="W2974" s="5" t="s">
        <v>28</v>
      </c>
      <c r="X2974" s="5" t="s">
        <v>75</v>
      </c>
      <c r="Y2974" s="5" t="s">
        <v>1980</v>
      </c>
      <c r="Z2974" s="5" t="s">
        <v>84</v>
      </c>
      <c r="AA2974" s="4">
        <v>0.37</v>
      </c>
      <c r="AB2974" s="1">
        <v>40188</v>
      </c>
      <c r="AC2974" s="1">
        <v>25295</v>
      </c>
      <c r="AD2974">
        <f t="shared" si="278"/>
        <v>3</v>
      </c>
      <c r="AE2974">
        <f t="shared" ca="1" si="279"/>
        <v>55</v>
      </c>
      <c r="AF2974" t="str">
        <f t="shared" ca="1" si="280"/>
        <v>18-64</v>
      </c>
      <c r="AG2974" s="3">
        <f t="shared" si="281"/>
        <v>0.97518799999999983</v>
      </c>
      <c r="AH2974" t="str">
        <f>_xlfn.IFNA(VLOOKUP(Sales_Transactions[[#This Row],[Order ID]],Returned_Items[#All],2,FALSE),"Not Returned")</f>
        <v>Not Returned</v>
      </c>
    </row>
    <row r="2975" spans="1:34" x14ac:dyDescent="0.25">
      <c r="A2975">
        <v>6369</v>
      </c>
      <c r="C2975" t="s">
        <v>1034</v>
      </c>
      <c r="D2975" s="2" t="str">
        <f>TEXT(MID(Sales_Transactions[[#This Row],[Order Date]],2,5),"d/m/yyy")</f>
        <v>19/12/2009</v>
      </c>
      <c r="E2975" s="2" t="str">
        <f>TEXT(MID(Sales_Transactions[[#This Row],[Order Date]],2,5),"d")</f>
        <v>19</v>
      </c>
      <c r="F2975" s="2" t="str">
        <f>TEXT(MID(Sales_Transactions[[#This Row],[Order Date]],2,5),"m")</f>
        <v>12</v>
      </c>
      <c r="G2975" s="2" t="str">
        <f>TEXT(MID(Sales_Transactions[[#This Row],[Order Date]],2,5),"yyy")</f>
        <v>2009</v>
      </c>
      <c r="H2975" s="2" t="str">
        <f>TEXT(MID(Sales_Transactions[[#This Row],[Order Date]],2,5),"yyy/m")</f>
        <v>2009/12</v>
      </c>
      <c r="I2975" t="s">
        <v>33</v>
      </c>
      <c r="J2975">
        <f t="shared" si="276"/>
        <v>4</v>
      </c>
      <c r="K2975" s="2">
        <v>30</v>
      </c>
      <c r="L2975" s="3">
        <v>14922.16</v>
      </c>
      <c r="M2975" s="4">
        <v>0.1</v>
      </c>
      <c r="N2975" s="5" t="s">
        <v>34</v>
      </c>
      <c r="O2975" s="3">
        <v>545.70000000000005</v>
      </c>
      <c r="P2975" s="3">
        <v>550.98</v>
      </c>
      <c r="Q2975" s="3">
        <v>45.7</v>
      </c>
      <c r="R2975" s="5" t="s">
        <v>2786</v>
      </c>
      <c r="S2975" s="5" t="s">
        <v>2787</v>
      </c>
      <c r="T2975" s="5" t="str">
        <f t="shared" si="277"/>
        <v>Denise Leinenbach</v>
      </c>
      <c r="U2975" t="s">
        <v>855</v>
      </c>
      <c r="V2975" s="5" t="s">
        <v>47</v>
      </c>
      <c r="W2975" s="5" t="s">
        <v>57</v>
      </c>
      <c r="X2975" s="5" t="s">
        <v>107</v>
      </c>
      <c r="Y2975" s="5" t="s">
        <v>2767</v>
      </c>
      <c r="Z2975" s="5" t="s">
        <v>106</v>
      </c>
      <c r="AA2975" s="4">
        <v>0.71</v>
      </c>
      <c r="AB2975" s="1">
        <v>40168</v>
      </c>
      <c r="AC2975" s="1">
        <v>24991</v>
      </c>
      <c r="AD2975">
        <f t="shared" si="278"/>
        <v>2</v>
      </c>
      <c r="AE2975">
        <f t="shared" ca="1" si="279"/>
        <v>56</v>
      </c>
      <c r="AF2975" t="str">
        <f t="shared" ca="1" si="280"/>
        <v>18-64</v>
      </c>
      <c r="AG2975" s="3">
        <f t="shared" si="281"/>
        <v>19.870967333333336</v>
      </c>
      <c r="AH2975" t="str">
        <f>_xlfn.IFNA(VLOOKUP(Sales_Transactions[[#This Row],[Order ID]],Returned_Items[#All],2,FALSE),"Not Returned")</f>
        <v>Not Returned</v>
      </c>
    </row>
    <row r="2976" spans="1:34" x14ac:dyDescent="0.25">
      <c r="A2976">
        <v>6373</v>
      </c>
      <c r="C2976" t="s">
        <v>2793</v>
      </c>
      <c r="D2976" s="2" t="str">
        <f>TEXT(MID(Sales_Transactions[[#This Row],[Order Date]],2,5),"d/m/yyy")</f>
        <v>23/1/2012</v>
      </c>
      <c r="E2976" s="2" t="str">
        <f>TEXT(MID(Sales_Transactions[[#This Row],[Order Date]],2,5),"d")</f>
        <v>23</v>
      </c>
      <c r="F2976" s="2" t="str">
        <f>TEXT(MID(Sales_Transactions[[#This Row],[Order Date]],2,5),"m")</f>
        <v>1</v>
      </c>
      <c r="G2976" s="2" t="str">
        <f>TEXT(MID(Sales_Transactions[[#This Row],[Order Date]],2,5),"yyy")</f>
        <v>2012</v>
      </c>
      <c r="H2976" s="2" t="str">
        <f>TEXT(MID(Sales_Transactions[[#This Row],[Order Date]],2,5),"yyy/m")</f>
        <v>2012/1</v>
      </c>
      <c r="I2976" t="s">
        <v>52</v>
      </c>
      <c r="J2976">
        <f t="shared" si="276"/>
        <v>1</v>
      </c>
      <c r="K2976" s="2">
        <v>1</v>
      </c>
      <c r="L2976" s="3">
        <v>62.77</v>
      </c>
      <c r="M2976" s="4">
        <v>0.01</v>
      </c>
      <c r="N2976" s="5" t="s">
        <v>23</v>
      </c>
      <c r="O2976" s="3">
        <v>-36.840000000000003</v>
      </c>
      <c r="P2976" s="3">
        <v>60.97</v>
      </c>
      <c r="Q2976" s="3">
        <v>4.5</v>
      </c>
      <c r="R2976" s="5" t="s">
        <v>2786</v>
      </c>
      <c r="S2976" s="5" t="s">
        <v>2787</v>
      </c>
      <c r="T2976" s="5" t="str">
        <f t="shared" si="277"/>
        <v>Denise Leinenbach</v>
      </c>
      <c r="U2976" t="s">
        <v>855</v>
      </c>
      <c r="V2976" s="5" t="s">
        <v>74</v>
      </c>
      <c r="W2976" s="5" t="s">
        <v>28</v>
      </c>
      <c r="X2976" s="5" t="s">
        <v>38</v>
      </c>
      <c r="Y2976" s="5" t="s">
        <v>2794</v>
      </c>
      <c r="Z2976" s="5" t="s">
        <v>43</v>
      </c>
      <c r="AA2976" s="4">
        <v>0.56000000000000005</v>
      </c>
      <c r="AB2976" s="1">
        <v>40932</v>
      </c>
      <c r="AC2976" s="1">
        <v>25106</v>
      </c>
      <c r="AD2976">
        <f t="shared" si="278"/>
        <v>1</v>
      </c>
      <c r="AE2976">
        <f t="shared" ca="1" si="279"/>
        <v>55</v>
      </c>
      <c r="AF2976" t="str">
        <f t="shared" ca="1" si="280"/>
        <v>18-64</v>
      </c>
      <c r="AG2976" s="3">
        <f t="shared" si="281"/>
        <v>65.463903000000002</v>
      </c>
      <c r="AH2976" t="str">
        <f>_xlfn.IFNA(VLOOKUP(Sales_Transactions[[#This Row],[Order ID]],Returned_Items[#All],2,FALSE),"Not Returned")</f>
        <v>Not Returned</v>
      </c>
    </row>
    <row r="2977" spans="1:34" x14ac:dyDescent="0.25">
      <c r="A2977">
        <v>6465</v>
      </c>
      <c r="C2977" t="s">
        <v>553</v>
      </c>
      <c r="D2977" s="2" t="str">
        <f>TEXT(MID(Sales_Transactions[[#This Row],[Order Date]],2,5),"d/m/yyy")</f>
        <v>12/8/2011</v>
      </c>
      <c r="E2977" s="2" t="str">
        <f>TEXT(MID(Sales_Transactions[[#This Row],[Order Date]],2,5),"d")</f>
        <v>12</v>
      </c>
      <c r="F2977" s="2" t="str">
        <f>TEXT(MID(Sales_Transactions[[#This Row],[Order Date]],2,5),"m")</f>
        <v>8</v>
      </c>
      <c r="G2977" s="2" t="str">
        <f>TEXT(MID(Sales_Transactions[[#This Row],[Order Date]],2,5),"yyy")</f>
        <v>2011</v>
      </c>
      <c r="H2977" s="2" t="str">
        <f>TEXT(MID(Sales_Transactions[[#This Row],[Order Date]],2,5),"yyy/m")</f>
        <v>2011/8</v>
      </c>
      <c r="I2977" t="s">
        <v>22</v>
      </c>
      <c r="J2977">
        <f t="shared" si="276"/>
        <v>2</v>
      </c>
      <c r="K2977" s="2">
        <v>36</v>
      </c>
      <c r="L2977" s="3">
        <v>240.14</v>
      </c>
      <c r="M2977" s="4">
        <v>0.06</v>
      </c>
      <c r="N2977" s="5" t="s">
        <v>67</v>
      </c>
      <c r="O2977" s="3">
        <v>57.78</v>
      </c>
      <c r="P2977" s="3">
        <v>6.88</v>
      </c>
      <c r="Q2977" s="3">
        <v>2</v>
      </c>
      <c r="R2977" s="5" t="s">
        <v>143</v>
      </c>
      <c r="S2977" s="5" t="s">
        <v>2737</v>
      </c>
      <c r="T2977" s="5" t="str">
        <f t="shared" si="277"/>
        <v>Alan Shonely</v>
      </c>
      <c r="U2977" t="s">
        <v>855</v>
      </c>
      <c r="V2977" s="5" t="s">
        <v>27</v>
      </c>
      <c r="W2977" s="5" t="s">
        <v>28</v>
      </c>
      <c r="X2977" s="5" t="s">
        <v>75</v>
      </c>
      <c r="Y2977" s="5" t="s">
        <v>1885</v>
      </c>
      <c r="Z2977" s="5" t="s">
        <v>84</v>
      </c>
      <c r="AA2977" s="4">
        <v>0.39</v>
      </c>
      <c r="AB2977" s="1">
        <v>40774</v>
      </c>
      <c r="AC2977" s="1">
        <v>24924</v>
      </c>
      <c r="AD2977">
        <f t="shared" si="278"/>
        <v>7</v>
      </c>
      <c r="AE2977">
        <f t="shared" ca="1" si="279"/>
        <v>56</v>
      </c>
      <c r="AF2977" t="str">
        <f t="shared" ca="1" si="280"/>
        <v>18-64</v>
      </c>
      <c r="AG2977" s="3">
        <f t="shared" si="281"/>
        <v>0.24655200000000002</v>
      </c>
      <c r="AH2977" t="str">
        <f>_xlfn.IFNA(VLOOKUP(Sales_Transactions[[#This Row],[Order ID]],Returned_Items[#All],2,FALSE),"Not Returned")</f>
        <v>Not Returned</v>
      </c>
    </row>
    <row r="2978" spans="1:34" x14ac:dyDescent="0.25">
      <c r="A2978">
        <v>6885</v>
      </c>
      <c r="C2978" t="s">
        <v>2716</v>
      </c>
      <c r="D2978" s="2" t="str">
        <f>TEXT(MID(Sales_Transactions[[#This Row],[Order Date]],2,5),"d/m/yyy")</f>
        <v>19/6/2012</v>
      </c>
      <c r="E2978" s="2" t="str">
        <f>TEXT(MID(Sales_Transactions[[#This Row],[Order Date]],2,5),"d")</f>
        <v>19</v>
      </c>
      <c r="F2978" s="2" t="str">
        <f>TEXT(MID(Sales_Transactions[[#This Row],[Order Date]],2,5),"m")</f>
        <v>6</v>
      </c>
      <c r="G2978" s="2" t="str">
        <f>TEXT(MID(Sales_Transactions[[#This Row],[Order Date]],2,5),"yyy")</f>
        <v>2012</v>
      </c>
      <c r="H2978" s="2" t="str">
        <f>TEXT(MID(Sales_Transactions[[#This Row],[Order Date]],2,5),"yyy/m")</f>
        <v>2012/6</v>
      </c>
      <c r="I2978" t="s">
        <v>22</v>
      </c>
      <c r="J2978">
        <f t="shared" si="276"/>
        <v>2</v>
      </c>
      <c r="K2978" s="2">
        <v>40</v>
      </c>
      <c r="L2978" s="3">
        <v>879.54</v>
      </c>
      <c r="M2978" s="4">
        <v>0.09</v>
      </c>
      <c r="N2978" s="5" t="s">
        <v>23</v>
      </c>
      <c r="O2978" s="3">
        <v>166.93</v>
      </c>
      <c r="P2978" s="3">
        <v>23.99</v>
      </c>
      <c r="Q2978" s="3">
        <v>6.3</v>
      </c>
      <c r="R2978" s="5" t="s">
        <v>2652</v>
      </c>
      <c r="S2978" s="5" t="s">
        <v>2653</v>
      </c>
      <c r="T2978" s="5" t="str">
        <f t="shared" si="277"/>
        <v>Damala Kotsonis</v>
      </c>
      <c r="U2978" t="s">
        <v>855</v>
      </c>
      <c r="V2978" s="5" t="s">
        <v>47</v>
      </c>
      <c r="W2978" s="5" t="s">
        <v>48</v>
      </c>
      <c r="X2978" s="5" t="s">
        <v>324</v>
      </c>
      <c r="Y2978" s="5" t="s">
        <v>1006</v>
      </c>
      <c r="Z2978" s="5" t="s">
        <v>56</v>
      </c>
      <c r="AA2978" s="4">
        <v>0.38</v>
      </c>
      <c r="AB2978" s="1">
        <v>41079</v>
      </c>
      <c r="AC2978" s="1">
        <v>26435</v>
      </c>
      <c r="AD2978">
        <f t="shared" si="278"/>
        <v>0</v>
      </c>
      <c r="AE2978">
        <f t="shared" ca="1" si="279"/>
        <v>52</v>
      </c>
      <c r="AF2978" t="str">
        <f t="shared" ca="1" si="280"/>
        <v>18-64</v>
      </c>
      <c r="AG2978" s="3">
        <f t="shared" si="281"/>
        <v>0.75671022499999996</v>
      </c>
      <c r="AH2978" t="str">
        <f>_xlfn.IFNA(VLOOKUP(Sales_Transactions[[#This Row],[Order ID]],Returned_Items[#All],2,FALSE),"Not Returned")</f>
        <v>Not Returned</v>
      </c>
    </row>
    <row r="2979" spans="1:34" x14ac:dyDescent="0.25">
      <c r="A2979">
        <v>7297</v>
      </c>
      <c r="C2979" t="s">
        <v>2455</v>
      </c>
      <c r="D2979" s="2" t="str">
        <f>TEXT(MID(Sales_Transactions[[#This Row],[Order Date]],2,5),"d/m/yyy")</f>
        <v>14/9/2009</v>
      </c>
      <c r="E2979" s="2" t="str">
        <f>TEXT(MID(Sales_Transactions[[#This Row],[Order Date]],2,5),"d")</f>
        <v>14</v>
      </c>
      <c r="F2979" s="2" t="str">
        <f>TEXT(MID(Sales_Transactions[[#This Row],[Order Date]],2,5),"m")</f>
        <v>9</v>
      </c>
      <c r="G2979" s="2" t="str">
        <f>TEXT(MID(Sales_Transactions[[#This Row],[Order Date]],2,5),"yyy")</f>
        <v>2009</v>
      </c>
      <c r="H2979" s="2" t="str">
        <f>TEXT(MID(Sales_Transactions[[#This Row],[Order Date]],2,5),"yyy/m")</f>
        <v>2009/9</v>
      </c>
      <c r="I2979" t="s">
        <v>33</v>
      </c>
      <c r="J2979">
        <f t="shared" si="276"/>
        <v>4</v>
      </c>
      <c r="K2979" s="2">
        <v>4</v>
      </c>
      <c r="L2979" s="3">
        <v>1620.94</v>
      </c>
      <c r="M2979" s="4">
        <v>0.1</v>
      </c>
      <c r="N2979" s="5" t="s">
        <v>34</v>
      </c>
      <c r="O2979" s="3">
        <v>-969.05</v>
      </c>
      <c r="P2979" s="3">
        <v>400.98</v>
      </c>
      <c r="Q2979" s="3">
        <v>76.37</v>
      </c>
      <c r="R2979" s="5" t="s">
        <v>2795</v>
      </c>
      <c r="S2979" s="5" t="s">
        <v>2796</v>
      </c>
      <c r="T2979" s="5" t="str">
        <f t="shared" si="277"/>
        <v>Debra Catini</v>
      </c>
      <c r="U2979" t="s">
        <v>855</v>
      </c>
      <c r="V2979" s="5" t="s">
        <v>27</v>
      </c>
      <c r="W2979" s="5" t="s">
        <v>57</v>
      </c>
      <c r="X2979" s="5" t="s">
        <v>107</v>
      </c>
      <c r="Y2979" s="5" t="s">
        <v>2012</v>
      </c>
      <c r="Z2979" s="5" t="s">
        <v>106</v>
      </c>
      <c r="AA2979" s="4">
        <v>0.6</v>
      </c>
      <c r="AB2979" s="1">
        <v>40071</v>
      </c>
      <c r="AC2979" s="1">
        <v>26317</v>
      </c>
      <c r="AD2979">
        <f t="shared" si="278"/>
        <v>1</v>
      </c>
      <c r="AE2979">
        <f t="shared" ca="1" si="279"/>
        <v>52</v>
      </c>
      <c r="AF2979" t="str">
        <f t="shared" ca="1" si="280"/>
        <v>18-64</v>
      </c>
      <c r="AG2979" s="3">
        <f t="shared" si="281"/>
        <v>119.237255</v>
      </c>
      <c r="AH2979" t="str">
        <f>_xlfn.IFNA(VLOOKUP(Sales_Transactions[[#This Row],[Order ID]],Returned_Items[#All],2,FALSE),"Not Returned")</f>
        <v>Not Returned</v>
      </c>
    </row>
    <row r="2980" spans="1:34" x14ac:dyDescent="0.25">
      <c r="A2980">
        <v>7367</v>
      </c>
      <c r="C2980" t="s">
        <v>1975</v>
      </c>
      <c r="D2980" s="2" t="str">
        <f>TEXT(MID(Sales_Transactions[[#This Row],[Order Date]],2,5),"d/m/yyy")</f>
        <v>5/6/2011</v>
      </c>
      <c r="E2980" s="2" t="str">
        <f>TEXT(MID(Sales_Transactions[[#This Row],[Order Date]],2,5),"d")</f>
        <v>5</v>
      </c>
      <c r="F2980" s="2" t="str">
        <f>TEXT(MID(Sales_Transactions[[#This Row],[Order Date]],2,5),"m")</f>
        <v>6</v>
      </c>
      <c r="G2980" s="2" t="str">
        <f>TEXT(MID(Sales_Transactions[[#This Row],[Order Date]],2,5),"yyy")</f>
        <v>2011</v>
      </c>
      <c r="H2980" s="2" t="str">
        <f>TEXT(MID(Sales_Transactions[[#This Row],[Order Date]],2,5),"yyy/m")</f>
        <v>2011/6</v>
      </c>
      <c r="I2980" t="s">
        <v>22</v>
      </c>
      <c r="J2980">
        <f t="shared" si="276"/>
        <v>2</v>
      </c>
      <c r="K2980" s="2">
        <v>48</v>
      </c>
      <c r="L2980" s="3">
        <v>269.93</v>
      </c>
      <c r="M2980" s="4">
        <v>0.05</v>
      </c>
      <c r="N2980" s="5" t="s">
        <v>67</v>
      </c>
      <c r="O2980" s="3">
        <v>119.64</v>
      </c>
      <c r="P2980" s="3">
        <v>5.43</v>
      </c>
      <c r="Q2980" s="3">
        <v>0.95</v>
      </c>
      <c r="R2980" s="5" t="s">
        <v>2616</v>
      </c>
      <c r="S2980" s="5" t="s">
        <v>2617</v>
      </c>
      <c r="T2980" s="5" t="str">
        <f t="shared" si="277"/>
        <v>Raymond Fair</v>
      </c>
      <c r="U2980" t="s">
        <v>855</v>
      </c>
      <c r="V2980" s="5" t="s">
        <v>27</v>
      </c>
      <c r="W2980" s="5" t="s">
        <v>28</v>
      </c>
      <c r="X2980" s="5" t="s">
        <v>75</v>
      </c>
      <c r="Y2980" s="5" t="s">
        <v>991</v>
      </c>
      <c r="Z2980" s="5" t="s">
        <v>84</v>
      </c>
      <c r="AA2980" s="4">
        <v>0.36</v>
      </c>
      <c r="AB2980" s="1">
        <v>40704</v>
      </c>
      <c r="AC2980" s="1">
        <v>26430</v>
      </c>
      <c r="AD2980">
        <f t="shared" si="278"/>
        <v>5</v>
      </c>
      <c r="AE2980">
        <f t="shared" ca="1" si="279"/>
        <v>52</v>
      </c>
      <c r="AF2980" t="str">
        <f t="shared" ca="1" si="280"/>
        <v>18-64</v>
      </c>
      <c r="AG2980" s="3">
        <f t="shared" si="281"/>
        <v>0.13286010416666666</v>
      </c>
      <c r="AH2980" t="str">
        <f>_xlfn.IFNA(VLOOKUP(Sales_Transactions[[#This Row],[Order ID]],Returned_Items[#All],2,FALSE),"Not Returned")</f>
        <v>Not Returned</v>
      </c>
    </row>
    <row r="2981" spans="1:34" x14ac:dyDescent="0.25">
      <c r="A2981">
        <v>7751</v>
      </c>
      <c r="C2981" t="s">
        <v>2797</v>
      </c>
      <c r="D2981" s="2" t="str">
        <f>TEXT(MID(Sales_Transactions[[#This Row],[Order Date]],2,5),"d/m/yyy")</f>
        <v>23/12/2012</v>
      </c>
      <c r="E2981" s="2" t="str">
        <f>TEXT(MID(Sales_Transactions[[#This Row],[Order Date]],2,5),"d")</f>
        <v>23</v>
      </c>
      <c r="F2981" s="2" t="str">
        <f>TEXT(MID(Sales_Transactions[[#This Row],[Order Date]],2,5),"m")</f>
        <v>12</v>
      </c>
      <c r="G2981" s="2" t="str">
        <f>TEXT(MID(Sales_Transactions[[#This Row],[Order Date]],2,5),"yyy")</f>
        <v>2012</v>
      </c>
      <c r="H2981" s="2" t="str">
        <f>TEXT(MID(Sales_Transactions[[#This Row],[Order Date]],2,5),"yyy/m")</f>
        <v>2012/12</v>
      </c>
      <c r="I2981" t="s">
        <v>52</v>
      </c>
      <c r="J2981">
        <f t="shared" si="276"/>
        <v>1</v>
      </c>
      <c r="K2981" s="2">
        <v>45</v>
      </c>
      <c r="L2981" s="3">
        <v>4547.8999999999996</v>
      </c>
      <c r="M2981" s="4">
        <v>0.01</v>
      </c>
      <c r="N2981" s="5" t="s">
        <v>34</v>
      </c>
      <c r="O2981" s="3">
        <v>-768.14</v>
      </c>
      <c r="P2981" s="3">
        <v>95.98</v>
      </c>
      <c r="Q2981" s="3">
        <v>58.2</v>
      </c>
      <c r="R2981" s="5" t="s">
        <v>206</v>
      </c>
      <c r="S2981" s="5" t="s">
        <v>2261</v>
      </c>
      <c r="T2981" s="5" t="str">
        <f t="shared" si="277"/>
        <v>Ann Blume</v>
      </c>
      <c r="U2981" t="s">
        <v>855</v>
      </c>
      <c r="V2981" s="5" t="s">
        <v>47</v>
      </c>
      <c r="W2981" s="5" t="s">
        <v>57</v>
      </c>
      <c r="X2981" s="5" t="s">
        <v>154</v>
      </c>
      <c r="Y2981" s="5" t="s">
        <v>2361</v>
      </c>
      <c r="Z2981" s="5" t="s">
        <v>40</v>
      </c>
      <c r="AA2981" s="4">
        <v>0.57999999999999996</v>
      </c>
      <c r="AB2981" s="1">
        <v>41267</v>
      </c>
      <c r="AC2981" s="1">
        <v>30409</v>
      </c>
      <c r="AD2981">
        <f t="shared" si="278"/>
        <v>1</v>
      </c>
      <c r="AE2981">
        <f t="shared" ca="1" si="279"/>
        <v>41</v>
      </c>
      <c r="AF2981" t="str">
        <f t="shared" ca="1" si="280"/>
        <v>18-64</v>
      </c>
      <c r="AG2981" s="3">
        <f t="shared" si="281"/>
        <v>3.4260089333333337</v>
      </c>
      <c r="AH2981" t="str">
        <f>_xlfn.IFNA(VLOOKUP(Sales_Transactions[[#This Row],[Order ID]],Returned_Items[#All],2,FALSE),"Not Returned")</f>
        <v>Not Returned</v>
      </c>
    </row>
    <row r="2982" spans="1:34" x14ac:dyDescent="0.25">
      <c r="A2982">
        <v>8422</v>
      </c>
      <c r="C2982" t="s">
        <v>2654</v>
      </c>
      <c r="D2982" s="2" t="str">
        <f>TEXT(MID(Sales_Transactions[[#This Row],[Order Date]],2,5),"d/m/yyy")</f>
        <v>14/4/2009</v>
      </c>
      <c r="E2982" s="2" t="str">
        <f>TEXT(MID(Sales_Transactions[[#This Row],[Order Date]],2,5),"d")</f>
        <v>14</v>
      </c>
      <c r="F2982" s="2" t="str">
        <f>TEXT(MID(Sales_Transactions[[#This Row],[Order Date]],2,5),"m")</f>
        <v>4</v>
      </c>
      <c r="G2982" s="2" t="str">
        <f>TEXT(MID(Sales_Transactions[[#This Row],[Order Date]],2,5),"yyy")</f>
        <v>2009</v>
      </c>
      <c r="H2982" s="2" t="str">
        <f>TEXT(MID(Sales_Transactions[[#This Row],[Order Date]],2,5),"yyy/m")</f>
        <v>2009/4</v>
      </c>
      <c r="I2982" t="s">
        <v>78</v>
      </c>
      <c r="J2982">
        <f t="shared" si="276"/>
        <v>3</v>
      </c>
      <c r="K2982" s="2">
        <v>18</v>
      </c>
      <c r="L2982" s="3">
        <v>4212.7520000000004</v>
      </c>
      <c r="M2982" s="4">
        <v>0.06</v>
      </c>
      <c r="N2982" s="5" t="s">
        <v>34</v>
      </c>
      <c r="O2982" s="3">
        <v>-715.78</v>
      </c>
      <c r="P2982" s="3">
        <v>296.18</v>
      </c>
      <c r="Q2982" s="3">
        <v>54.12</v>
      </c>
      <c r="R2982" s="5" t="s">
        <v>416</v>
      </c>
      <c r="S2982" s="5" t="s">
        <v>2444</v>
      </c>
      <c r="T2982" s="5" t="str">
        <f t="shared" si="277"/>
        <v>Becky Martin</v>
      </c>
      <c r="U2982" t="s">
        <v>855</v>
      </c>
      <c r="V2982" s="5" t="s">
        <v>74</v>
      </c>
      <c r="W2982" s="5" t="s">
        <v>57</v>
      </c>
      <c r="X2982" s="5" t="s">
        <v>107</v>
      </c>
      <c r="Y2982" s="5" t="s">
        <v>698</v>
      </c>
      <c r="Z2982" s="5" t="s">
        <v>106</v>
      </c>
      <c r="AA2982" s="4">
        <v>0.76</v>
      </c>
      <c r="AB2982" s="1">
        <v>39918</v>
      </c>
      <c r="AC2982" s="1">
        <v>30577</v>
      </c>
      <c r="AD2982">
        <f t="shared" si="278"/>
        <v>1</v>
      </c>
      <c r="AE2982">
        <f t="shared" ca="1" si="279"/>
        <v>40</v>
      </c>
      <c r="AF2982" t="str">
        <f t="shared" ca="1" si="280"/>
        <v>18-64</v>
      </c>
      <c r="AG2982" s="3">
        <f t="shared" si="281"/>
        <v>19.451238444444446</v>
      </c>
      <c r="AH2982" t="str">
        <f>_xlfn.IFNA(VLOOKUP(Sales_Transactions[[#This Row],[Order ID]],Returned_Items[#All],2,FALSE),"Not Returned")</f>
        <v>Not Returned</v>
      </c>
    </row>
    <row r="2983" spans="1:34" x14ac:dyDescent="0.25">
      <c r="A2983">
        <v>9062</v>
      </c>
      <c r="C2983" t="s">
        <v>2622</v>
      </c>
      <c r="D2983" s="2" t="str">
        <f>TEXT(MID(Sales_Transactions[[#This Row],[Order Date]],2,5),"d/m/yyy")</f>
        <v>20/3/2011</v>
      </c>
      <c r="E2983" s="2" t="str">
        <f>TEXT(MID(Sales_Transactions[[#This Row],[Order Date]],2,5),"d")</f>
        <v>20</v>
      </c>
      <c r="F2983" s="2" t="str">
        <f>TEXT(MID(Sales_Transactions[[#This Row],[Order Date]],2,5),"m")</f>
        <v>3</v>
      </c>
      <c r="G2983" s="2" t="str">
        <f>TEXT(MID(Sales_Transactions[[#This Row],[Order Date]],2,5),"yyy")</f>
        <v>2011</v>
      </c>
      <c r="H2983" s="2" t="str">
        <f>TEXT(MID(Sales_Transactions[[#This Row],[Order Date]],2,5),"yyy/m")</f>
        <v>2011/3</v>
      </c>
      <c r="I2983" t="s">
        <v>33</v>
      </c>
      <c r="J2983">
        <f t="shared" si="276"/>
        <v>4</v>
      </c>
      <c r="K2983" s="2">
        <v>32</v>
      </c>
      <c r="L2983" s="3">
        <v>119.2</v>
      </c>
      <c r="M2983" s="4">
        <v>0.06</v>
      </c>
      <c r="N2983" s="5" t="s">
        <v>23</v>
      </c>
      <c r="O2983" s="3">
        <v>30.61</v>
      </c>
      <c r="P2983" s="3">
        <v>3.93</v>
      </c>
      <c r="Q2983" s="3">
        <v>0.99</v>
      </c>
      <c r="R2983" s="5" t="s">
        <v>2623</v>
      </c>
      <c r="S2983" s="5" t="s">
        <v>2624</v>
      </c>
      <c r="T2983" s="5" t="str">
        <f t="shared" si="277"/>
        <v>Eric Barreto</v>
      </c>
      <c r="U2983" t="s">
        <v>855</v>
      </c>
      <c r="V2983" s="5" t="s">
        <v>37</v>
      </c>
      <c r="W2983" s="5" t="s">
        <v>28</v>
      </c>
      <c r="X2983" s="5" t="s">
        <v>82</v>
      </c>
      <c r="Y2983" s="5" t="s">
        <v>632</v>
      </c>
      <c r="Z2983" s="5" t="s">
        <v>84</v>
      </c>
      <c r="AA2983" s="4">
        <v>0.39</v>
      </c>
      <c r="AB2983" s="1">
        <v>40623</v>
      </c>
      <c r="AC2983" s="1">
        <v>17696</v>
      </c>
      <c r="AD2983">
        <f t="shared" si="278"/>
        <v>1</v>
      </c>
      <c r="AE2983">
        <f t="shared" ca="1" si="279"/>
        <v>76</v>
      </c>
      <c r="AF2983" t="str">
        <f t="shared" ca="1" si="280"/>
        <v>Over 65</v>
      </c>
      <c r="AG2983" s="3">
        <f t="shared" si="281"/>
        <v>0.1536763125</v>
      </c>
      <c r="AH2983" t="str">
        <f>_xlfn.IFNA(VLOOKUP(Sales_Transactions[[#This Row],[Order ID]],Returned_Items[#All],2,FALSE),"Not Returned")</f>
        <v>Not Returned</v>
      </c>
    </row>
    <row r="2984" spans="1:34" x14ac:dyDescent="0.25">
      <c r="A2984">
        <v>10209</v>
      </c>
      <c r="C2984" t="s">
        <v>2626</v>
      </c>
      <c r="D2984" s="2" t="str">
        <f>TEXT(MID(Sales_Transactions[[#This Row],[Order Date]],2,5),"d/m/yyy")</f>
        <v>29/11/2010</v>
      </c>
      <c r="E2984" s="2" t="str">
        <f>TEXT(MID(Sales_Transactions[[#This Row],[Order Date]],2,5),"d")</f>
        <v>29</v>
      </c>
      <c r="F2984" s="2" t="str">
        <f>TEXT(MID(Sales_Transactions[[#This Row],[Order Date]],2,5),"m")</f>
        <v>11</v>
      </c>
      <c r="G2984" s="2" t="str">
        <f>TEXT(MID(Sales_Transactions[[#This Row],[Order Date]],2,5),"yyy")</f>
        <v>2010</v>
      </c>
      <c r="H2984" s="2" t="str">
        <f>TEXT(MID(Sales_Transactions[[#This Row],[Order Date]],2,5),"yyy/m")</f>
        <v>2010/11</v>
      </c>
      <c r="I2984" t="s">
        <v>78</v>
      </c>
      <c r="J2984">
        <f t="shared" si="276"/>
        <v>3</v>
      </c>
      <c r="K2984" s="2">
        <v>48</v>
      </c>
      <c r="L2984" s="3">
        <v>418.82</v>
      </c>
      <c r="M2984" s="4">
        <v>0.02</v>
      </c>
      <c r="N2984" s="5" t="s">
        <v>23</v>
      </c>
      <c r="O2984" s="3">
        <v>-60.21</v>
      </c>
      <c r="P2984" s="3">
        <v>8.6</v>
      </c>
      <c r="Q2984" s="3">
        <v>6.19</v>
      </c>
      <c r="R2984" s="5" t="s">
        <v>35</v>
      </c>
      <c r="S2984" s="5" t="s">
        <v>2627</v>
      </c>
      <c r="T2984" s="5" t="str">
        <f t="shared" si="277"/>
        <v>Barry Franz</v>
      </c>
      <c r="U2984" t="s">
        <v>855</v>
      </c>
      <c r="V2984" s="5" t="s">
        <v>47</v>
      </c>
      <c r="W2984" s="5" t="s">
        <v>28</v>
      </c>
      <c r="X2984" s="5" t="s">
        <v>41</v>
      </c>
      <c r="Y2984" s="5" t="s">
        <v>1517</v>
      </c>
      <c r="Z2984" s="5" t="s">
        <v>43</v>
      </c>
      <c r="AA2984" s="4">
        <v>0.38</v>
      </c>
      <c r="AB2984" s="1">
        <v>40513</v>
      </c>
      <c r="AC2984" s="1">
        <v>17613</v>
      </c>
      <c r="AD2984">
        <f t="shared" si="278"/>
        <v>2</v>
      </c>
      <c r="AE2984">
        <f t="shared" ca="1" si="279"/>
        <v>76</v>
      </c>
      <c r="AF2984" t="str">
        <f t="shared" ca="1" si="280"/>
        <v>Over 65</v>
      </c>
      <c r="AG2984" s="3">
        <f t="shared" si="281"/>
        <v>0.30808916666666669</v>
      </c>
      <c r="AH2984" t="str">
        <f>_xlfn.IFNA(VLOOKUP(Sales_Transactions[[#This Row],[Order ID]],Returned_Items[#All],2,FALSE),"Not Returned")</f>
        <v>Not Returned</v>
      </c>
    </row>
    <row r="2985" spans="1:34" x14ac:dyDescent="0.25">
      <c r="A2985">
        <v>10245</v>
      </c>
      <c r="C2985" t="s">
        <v>871</v>
      </c>
      <c r="D2985" s="2" t="str">
        <f>TEXT(MID(Sales_Transactions[[#This Row],[Order Date]],2,5),"d/m/yyy")</f>
        <v>13/2/2011</v>
      </c>
      <c r="E2985" s="2" t="str">
        <f>TEXT(MID(Sales_Transactions[[#This Row],[Order Date]],2,5),"d")</f>
        <v>13</v>
      </c>
      <c r="F2985" s="2" t="str">
        <f>TEXT(MID(Sales_Transactions[[#This Row],[Order Date]],2,5),"m")</f>
        <v>2</v>
      </c>
      <c r="G2985" s="2" t="str">
        <f>TEXT(MID(Sales_Transactions[[#This Row],[Order Date]],2,5),"yyy")</f>
        <v>2011</v>
      </c>
      <c r="H2985" s="2" t="str">
        <f>TEXT(MID(Sales_Transactions[[#This Row],[Order Date]],2,5),"yyy/m")</f>
        <v>2011/2</v>
      </c>
      <c r="I2985" t="s">
        <v>78</v>
      </c>
      <c r="J2985">
        <f t="shared" si="276"/>
        <v>3</v>
      </c>
      <c r="K2985" s="2">
        <v>23</v>
      </c>
      <c r="L2985" s="3">
        <v>127.17</v>
      </c>
      <c r="M2985" s="4">
        <v>0.1</v>
      </c>
      <c r="N2985" s="5" t="s">
        <v>23</v>
      </c>
      <c r="O2985" s="3">
        <v>-108.13</v>
      </c>
      <c r="P2985" s="3">
        <v>5.53</v>
      </c>
      <c r="Q2985" s="3">
        <v>6.98</v>
      </c>
      <c r="R2985" s="5" t="s">
        <v>2650</v>
      </c>
      <c r="S2985" s="5" t="s">
        <v>191</v>
      </c>
      <c r="T2985" s="5" t="str">
        <f t="shared" si="277"/>
        <v>Astrea Jones</v>
      </c>
      <c r="U2985" t="s">
        <v>855</v>
      </c>
      <c r="V2985" s="5" t="s">
        <v>47</v>
      </c>
      <c r="W2985" s="5" t="s">
        <v>28</v>
      </c>
      <c r="X2985" s="5" t="s">
        <v>41</v>
      </c>
      <c r="Y2985" s="5" t="s">
        <v>1133</v>
      </c>
      <c r="Z2985" s="5" t="s">
        <v>43</v>
      </c>
      <c r="AA2985" s="4">
        <v>0.39</v>
      </c>
      <c r="AB2985" s="1">
        <v>40589</v>
      </c>
      <c r="AC2985" s="1">
        <v>17689</v>
      </c>
      <c r="AD2985">
        <f t="shared" si="278"/>
        <v>2</v>
      </c>
      <c r="AE2985">
        <f t="shared" ca="1" si="279"/>
        <v>76</v>
      </c>
      <c r="AF2985" t="str">
        <f t="shared" ca="1" si="280"/>
        <v>Over 65</v>
      </c>
      <c r="AG2985" s="3">
        <f t="shared" si="281"/>
        <v>0.54367260869565226</v>
      </c>
      <c r="AH2985" t="str">
        <f>_xlfn.IFNA(VLOOKUP(Sales_Transactions[[#This Row],[Order ID]],Returned_Items[#All],2,FALSE),"Not Returned")</f>
        <v>Not Returned</v>
      </c>
    </row>
    <row r="2986" spans="1:34" hidden="1" x14ac:dyDescent="0.25">
      <c r="A2986">
        <v>11008</v>
      </c>
      <c r="C2986" t="s">
        <v>2596</v>
      </c>
      <c r="D2986" s="2" t="str">
        <f>TEXT(MID(Sales_Transactions[[#This Row],[Order Date]],2,5),"d/m/yyy")</f>
        <v>24/2/2009</v>
      </c>
      <c r="E2986" s="2" t="str">
        <f>TEXT(MID(Sales_Transactions[[#This Row],[Order Date]],2,5),"d")</f>
        <v>24</v>
      </c>
      <c r="F2986" s="2" t="str">
        <f>TEXT(MID(Sales_Transactions[[#This Row],[Order Date]],2,5),"m")</f>
        <v>2</v>
      </c>
      <c r="G2986" s="2" t="str">
        <f>TEXT(MID(Sales_Transactions[[#This Row],[Order Date]],2,5),"yyy")</f>
        <v>2009</v>
      </c>
      <c r="H2986" s="2" t="str">
        <f>TEXT(MID(Sales_Transactions[[#This Row],[Order Date]],2,5),"yyy/m")</f>
        <v>2009/2</v>
      </c>
      <c r="I2986" t="s">
        <v>101</v>
      </c>
      <c r="J2986">
        <f t="shared" si="276"/>
        <v>1</v>
      </c>
      <c r="K2986" s="2">
        <v>17</v>
      </c>
      <c r="L2986">
        <v>2545.89</v>
      </c>
      <c r="M2986">
        <v>0.01</v>
      </c>
      <c r="N2986" t="s">
        <v>23</v>
      </c>
      <c r="O2986">
        <v>-321.51</v>
      </c>
      <c r="P2986">
        <v>138.13999999999999</v>
      </c>
      <c r="Q2986">
        <v>35</v>
      </c>
      <c r="R2986" t="s">
        <v>1493</v>
      </c>
      <c r="S2986" t="s">
        <v>2701</v>
      </c>
      <c r="T2986" t="str">
        <f t="shared" si="277"/>
        <v>Peter McVee</v>
      </c>
      <c r="U2986" t="s">
        <v>855</v>
      </c>
      <c r="V2986" t="s">
        <v>27</v>
      </c>
      <c r="W2986" t="s">
        <v>28</v>
      </c>
      <c r="X2986" t="s">
        <v>29</v>
      </c>
      <c r="Y2986" t="s">
        <v>70</v>
      </c>
      <c r="Z2986" t="s">
        <v>31</v>
      </c>
      <c r="AA2986"/>
      <c r="AB2986" s="1">
        <v>39870</v>
      </c>
      <c r="AC2986" s="1">
        <v>30383</v>
      </c>
      <c r="AD2986">
        <f t="shared" si="278"/>
        <v>2</v>
      </c>
      <c r="AE2986">
        <f t="shared" ca="1" si="279"/>
        <v>41</v>
      </c>
      <c r="AF2986" t="str">
        <f t="shared" ca="1" si="280"/>
        <v>18-64</v>
      </c>
      <c r="AG2986">
        <f t="shared" si="281"/>
        <v>10.183893294117647</v>
      </c>
      <c r="AH2986" t="str">
        <f>_xlfn.IFNA(VLOOKUP(Sales_Transactions[[#This Row],[Order ID]],Returned_Items[#All],2,FALSE),"Not Returned")</f>
        <v>Not Returned</v>
      </c>
    </row>
    <row r="2987" spans="1:34" x14ac:dyDescent="0.25">
      <c r="A2987">
        <v>11585</v>
      </c>
      <c r="C2987" t="s">
        <v>1850</v>
      </c>
      <c r="D2987" s="2" t="str">
        <f>TEXT(MID(Sales_Transactions[[#This Row],[Order Date]],2,5),"d/m/yyy")</f>
        <v>15/3/2009</v>
      </c>
      <c r="E2987" s="2" t="str">
        <f>TEXT(MID(Sales_Transactions[[#This Row],[Order Date]],2,5),"d")</f>
        <v>15</v>
      </c>
      <c r="F2987" s="2" t="str">
        <f>TEXT(MID(Sales_Transactions[[#This Row],[Order Date]],2,5),"m")</f>
        <v>3</v>
      </c>
      <c r="G2987" s="2" t="str">
        <f>TEXT(MID(Sales_Transactions[[#This Row],[Order Date]],2,5),"yyy")</f>
        <v>2009</v>
      </c>
      <c r="H2987" s="2" t="str">
        <f>TEXT(MID(Sales_Transactions[[#This Row],[Order Date]],2,5),"yyy/m")</f>
        <v>2009/3</v>
      </c>
      <c r="I2987" t="s">
        <v>78</v>
      </c>
      <c r="J2987">
        <f t="shared" si="276"/>
        <v>3</v>
      </c>
      <c r="K2987" s="2">
        <v>17</v>
      </c>
      <c r="L2987" s="3">
        <v>281.83999999999997</v>
      </c>
      <c r="M2987" s="4">
        <v>0.1</v>
      </c>
      <c r="N2987" s="5" t="s">
        <v>23</v>
      </c>
      <c r="O2987" s="3">
        <v>-99.55</v>
      </c>
      <c r="P2987" s="3">
        <v>17.98</v>
      </c>
      <c r="Q2987" s="3">
        <v>4</v>
      </c>
      <c r="R2987" s="5" t="s">
        <v>1001</v>
      </c>
      <c r="S2987" s="5" t="s">
        <v>2629</v>
      </c>
      <c r="T2987" s="5" t="str">
        <f t="shared" si="277"/>
        <v>Chuck Sachs</v>
      </c>
      <c r="U2987" t="s">
        <v>855</v>
      </c>
      <c r="V2987" s="5" t="s">
        <v>37</v>
      </c>
      <c r="W2987" s="5" t="s">
        <v>48</v>
      </c>
      <c r="X2987" s="5" t="s">
        <v>87</v>
      </c>
      <c r="Y2987" s="5" t="s">
        <v>1475</v>
      </c>
      <c r="Z2987" s="5" t="s">
        <v>43</v>
      </c>
      <c r="AA2987" s="4">
        <v>0.79</v>
      </c>
      <c r="AB2987" s="1">
        <v>39888</v>
      </c>
      <c r="AC2987" s="1">
        <v>30430</v>
      </c>
      <c r="AD2987">
        <f t="shared" si="278"/>
        <v>1</v>
      </c>
      <c r="AE2987">
        <f t="shared" ca="1" si="279"/>
        <v>41</v>
      </c>
      <c r="AF2987" t="str">
        <f t="shared" ca="1" si="280"/>
        <v>18-64</v>
      </c>
      <c r="AG2987" s="3">
        <f t="shared" si="281"/>
        <v>1.2918835294117645</v>
      </c>
      <c r="AH2987" t="str">
        <f>_xlfn.IFNA(VLOOKUP(Sales_Transactions[[#This Row],[Order ID]],Returned_Items[#All],2,FALSE),"Not Returned")</f>
        <v>Not Returned</v>
      </c>
    </row>
    <row r="2988" spans="1:34" x14ac:dyDescent="0.25">
      <c r="A2988">
        <v>13472</v>
      </c>
      <c r="C2988" t="s">
        <v>2768</v>
      </c>
      <c r="D2988" s="2" t="str">
        <f>TEXT(MID(Sales_Transactions[[#This Row],[Order Date]],2,5),"d/m/yyy")</f>
        <v>26/10/2011</v>
      </c>
      <c r="E2988" s="2" t="str">
        <f>TEXT(MID(Sales_Transactions[[#This Row],[Order Date]],2,5),"d")</f>
        <v>26</v>
      </c>
      <c r="F2988" s="2" t="str">
        <f>TEXT(MID(Sales_Transactions[[#This Row],[Order Date]],2,5),"m")</f>
        <v>10</v>
      </c>
      <c r="G2988" s="2" t="str">
        <f>TEXT(MID(Sales_Transactions[[#This Row],[Order Date]],2,5),"yyy")</f>
        <v>2011</v>
      </c>
      <c r="H2988" s="2" t="str">
        <f>TEXT(MID(Sales_Transactions[[#This Row],[Order Date]],2,5),"yyy/m")</f>
        <v>2011/10</v>
      </c>
      <c r="I2988" t="s">
        <v>101</v>
      </c>
      <c r="J2988">
        <f t="shared" si="276"/>
        <v>1</v>
      </c>
      <c r="K2988" s="2">
        <v>26</v>
      </c>
      <c r="L2988" s="3">
        <v>106.03</v>
      </c>
      <c r="M2988" s="4">
        <v>0.09</v>
      </c>
      <c r="N2988" s="5" t="s">
        <v>23</v>
      </c>
      <c r="O2988" s="3">
        <v>42.89</v>
      </c>
      <c r="P2988" s="3">
        <v>4.13</v>
      </c>
      <c r="Q2988" s="3">
        <v>0.5</v>
      </c>
      <c r="R2988" s="5" t="s">
        <v>2609</v>
      </c>
      <c r="S2988" s="5" t="s">
        <v>2610</v>
      </c>
      <c r="T2988" s="5" t="str">
        <f t="shared" si="277"/>
        <v>Corey Catlett</v>
      </c>
      <c r="U2988" t="s">
        <v>855</v>
      </c>
      <c r="V2988" s="5" t="s">
        <v>74</v>
      </c>
      <c r="W2988" s="5" t="s">
        <v>28</v>
      </c>
      <c r="X2988" s="5" t="s">
        <v>115</v>
      </c>
      <c r="Y2988" s="5" t="s">
        <v>275</v>
      </c>
      <c r="Z2988" s="5" t="s">
        <v>43</v>
      </c>
      <c r="AA2988" s="4">
        <v>0.39</v>
      </c>
      <c r="AB2988" s="1">
        <v>40843</v>
      </c>
      <c r="AC2988" s="1">
        <v>30614</v>
      </c>
      <c r="AD2988">
        <f t="shared" si="278"/>
        <v>1</v>
      </c>
      <c r="AE2988">
        <f t="shared" ca="1" si="279"/>
        <v>40</v>
      </c>
      <c r="AF2988" t="str">
        <f t="shared" ca="1" si="280"/>
        <v>18-64</v>
      </c>
      <c r="AG2988" s="3">
        <f t="shared" si="281"/>
        <v>0.17793396153846153</v>
      </c>
      <c r="AH2988" t="str">
        <f>_xlfn.IFNA(VLOOKUP(Sales_Transactions[[#This Row],[Order ID]],Returned_Items[#All],2,FALSE),"Not Returned")</f>
        <v>Not Returned</v>
      </c>
    </row>
    <row r="2989" spans="1:34" x14ac:dyDescent="0.25">
      <c r="A2989">
        <v>14114</v>
      </c>
      <c r="C2989" t="s">
        <v>935</v>
      </c>
      <c r="D2989" s="2" t="str">
        <f>TEXT(MID(Sales_Transactions[[#This Row],[Order Date]],2,5),"d/m/yyy")</f>
        <v>6/4/2009</v>
      </c>
      <c r="E2989" s="2" t="str">
        <f>TEXT(MID(Sales_Transactions[[#This Row],[Order Date]],2,5),"d")</f>
        <v>6</v>
      </c>
      <c r="F2989" s="2" t="str">
        <f>TEXT(MID(Sales_Transactions[[#This Row],[Order Date]],2,5),"m")</f>
        <v>4</v>
      </c>
      <c r="G2989" s="2" t="str">
        <f>TEXT(MID(Sales_Transactions[[#This Row],[Order Date]],2,5),"yyy")</f>
        <v>2009</v>
      </c>
      <c r="H2989" s="2" t="str">
        <f>TEXT(MID(Sales_Transactions[[#This Row],[Order Date]],2,5),"yyy/m")</f>
        <v>2009/4</v>
      </c>
      <c r="I2989" t="s">
        <v>101</v>
      </c>
      <c r="J2989">
        <f t="shared" si="276"/>
        <v>1</v>
      </c>
      <c r="K2989" s="2">
        <v>29</v>
      </c>
      <c r="L2989" s="3">
        <v>65.16</v>
      </c>
      <c r="M2989" s="4">
        <v>0.03</v>
      </c>
      <c r="N2989" s="5" t="s">
        <v>23</v>
      </c>
      <c r="O2989" s="3">
        <v>-7.04</v>
      </c>
      <c r="P2989" s="3">
        <v>2.1800000000000002</v>
      </c>
      <c r="Q2989" s="3">
        <v>1.38</v>
      </c>
      <c r="R2989" s="5" t="s">
        <v>2313</v>
      </c>
      <c r="S2989" s="5" t="s">
        <v>2747</v>
      </c>
      <c r="T2989" s="5" t="str">
        <f t="shared" si="277"/>
        <v>Dave Poirier</v>
      </c>
      <c r="U2989" t="s">
        <v>855</v>
      </c>
      <c r="V2989" s="5" t="s">
        <v>27</v>
      </c>
      <c r="W2989" s="5" t="s">
        <v>28</v>
      </c>
      <c r="X2989" s="5" t="s">
        <v>82</v>
      </c>
      <c r="Y2989" s="5" t="s">
        <v>2798</v>
      </c>
      <c r="Z2989" s="5" t="s">
        <v>84</v>
      </c>
      <c r="AA2989" s="4">
        <v>0.44</v>
      </c>
      <c r="AB2989" s="1">
        <v>39909</v>
      </c>
      <c r="AC2989" s="1">
        <v>30260</v>
      </c>
      <c r="AD2989">
        <f t="shared" si="278"/>
        <v>0</v>
      </c>
      <c r="AE2989">
        <f t="shared" ca="1" si="279"/>
        <v>41</v>
      </c>
      <c r="AF2989" t="str">
        <f t="shared" ca="1" si="280"/>
        <v>18-64</v>
      </c>
      <c r="AG2989" s="3">
        <f t="shared" si="281"/>
        <v>0.12273606896551724</v>
      </c>
      <c r="AH2989" t="str">
        <f>_xlfn.IFNA(VLOOKUP(Sales_Transactions[[#This Row],[Order ID]],Returned_Items[#All],2,FALSE),"Not Returned")</f>
        <v>Not Returned</v>
      </c>
    </row>
    <row r="2990" spans="1:34" x14ac:dyDescent="0.25">
      <c r="A2990">
        <v>14727</v>
      </c>
      <c r="C2990" t="s">
        <v>1582</v>
      </c>
      <c r="D2990" s="2" t="str">
        <f>TEXT(MID(Sales_Transactions[[#This Row],[Order Date]],2,5),"d/m/yyy")</f>
        <v>19/7/2012</v>
      </c>
      <c r="E2990" s="2" t="str">
        <f>TEXT(MID(Sales_Transactions[[#This Row],[Order Date]],2,5),"d")</f>
        <v>19</v>
      </c>
      <c r="F2990" s="2" t="str">
        <f>TEXT(MID(Sales_Transactions[[#This Row],[Order Date]],2,5),"m")</f>
        <v>7</v>
      </c>
      <c r="G2990" s="2" t="str">
        <f>TEXT(MID(Sales_Transactions[[#This Row],[Order Date]],2,5),"yyy")</f>
        <v>2012</v>
      </c>
      <c r="H2990" s="2" t="str">
        <f>TEXT(MID(Sales_Transactions[[#This Row],[Order Date]],2,5),"yyy/m")</f>
        <v>2012/7</v>
      </c>
      <c r="I2990" t="s">
        <v>78</v>
      </c>
      <c r="J2990">
        <f t="shared" si="276"/>
        <v>3</v>
      </c>
      <c r="K2990" s="2">
        <v>33</v>
      </c>
      <c r="L2990" s="3">
        <v>2269.41</v>
      </c>
      <c r="M2990" s="4">
        <v>0.05</v>
      </c>
      <c r="N2990" s="5" t="s">
        <v>23</v>
      </c>
      <c r="O2990" s="3">
        <v>630.17999999999995</v>
      </c>
      <c r="P2990" s="3">
        <v>70.97</v>
      </c>
      <c r="Q2990" s="3">
        <v>3.5</v>
      </c>
      <c r="R2990" s="5" t="s">
        <v>2066</v>
      </c>
      <c r="S2990" s="5" t="s">
        <v>2632</v>
      </c>
      <c r="T2990" s="5" t="str">
        <f t="shared" si="277"/>
        <v>Bobby Trafton</v>
      </c>
      <c r="U2990" t="s">
        <v>855</v>
      </c>
      <c r="V2990" s="5" t="s">
        <v>27</v>
      </c>
      <c r="W2990" s="5" t="s">
        <v>28</v>
      </c>
      <c r="X2990" s="5" t="s">
        <v>38</v>
      </c>
      <c r="Y2990" s="5" t="s">
        <v>2517</v>
      </c>
      <c r="Z2990" s="5" t="s">
        <v>43</v>
      </c>
      <c r="AA2990" s="4">
        <v>0.59</v>
      </c>
      <c r="AB2990" s="1">
        <v>41110</v>
      </c>
      <c r="AC2990" s="1">
        <v>30265</v>
      </c>
      <c r="AD2990">
        <f t="shared" si="278"/>
        <v>1</v>
      </c>
      <c r="AE2990">
        <f t="shared" ca="1" si="279"/>
        <v>41</v>
      </c>
      <c r="AF2990" t="str">
        <f t="shared" ca="1" si="280"/>
        <v>18-64</v>
      </c>
      <c r="AG2990" s="3">
        <f t="shared" si="281"/>
        <v>2.2555913636363636</v>
      </c>
      <c r="AH2990" t="str">
        <f>_xlfn.IFNA(VLOOKUP(Sales_Transactions[[#This Row],[Order ID]],Returned_Items[#All],2,FALSE),"Not Returned")</f>
        <v>Not Returned</v>
      </c>
    </row>
    <row r="2991" spans="1:34" x14ac:dyDescent="0.25">
      <c r="A2991">
        <v>15399</v>
      </c>
      <c r="C2991" t="s">
        <v>684</v>
      </c>
      <c r="D2991" s="2" t="str">
        <f>TEXT(MID(Sales_Transactions[[#This Row],[Order Date]],2,5),"d/m/yyy")</f>
        <v>13/5/2012</v>
      </c>
      <c r="E2991" s="2" t="str">
        <f>TEXT(MID(Sales_Transactions[[#This Row],[Order Date]],2,5),"d")</f>
        <v>13</v>
      </c>
      <c r="F2991" s="2" t="str">
        <f>TEXT(MID(Sales_Transactions[[#This Row],[Order Date]],2,5),"m")</f>
        <v>5</v>
      </c>
      <c r="G2991" s="2" t="str">
        <f>TEXT(MID(Sales_Transactions[[#This Row],[Order Date]],2,5),"yyy")</f>
        <v>2012</v>
      </c>
      <c r="H2991" s="2" t="str">
        <f>TEXT(MID(Sales_Transactions[[#This Row],[Order Date]],2,5),"yyy/m")</f>
        <v>2012/5</v>
      </c>
      <c r="I2991" t="s">
        <v>101</v>
      </c>
      <c r="J2991">
        <f t="shared" si="276"/>
        <v>1</v>
      </c>
      <c r="K2991" s="2">
        <v>46</v>
      </c>
      <c r="L2991" s="3">
        <v>2514.5124999999998</v>
      </c>
      <c r="M2991" s="4">
        <v>0.04</v>
      </c>
      <c r="N2991" s="5" t="s">
        <v>67</v>
      </c>
      <c r="O2991" s="3">
        <v>601.65</v>
      </c>
      <c r="P2991" s="3">
        <v>65.989999999999995</v>
      </c>
      <c r="Q2991" s="3">
        <v>4.99</v>
      </c>
      <c r="R2991" s="5" t="s">
        <v>2799</v>
      </c>
      <c r="S2991" s="5" t="s">
        <v>2800</v>
      </c>
      <c r="T2991" s="5" t="str">
        <f t="shared" si="277"/>
        <v>Benjamin Venier</v>
      </c>
      <c r="U2991" t="s">
        <v>855</v>
      </c>
      <c r="V2991" s="5" t="s">
        <v>27</v>
      </c>
      <c r="W2991" s="5" t="s">
        <v>48</v>
      </c>
      <c r="X2991" s="5" t="s">
        <v>49</v>
      </c>
      <c r="Y2991" s="5" t="s">
        <v>1175</v>
      </c>
      <c r="Z2991" s="5" t="s">
        <v>43</v>
      </c>
      <c r="AA2991" s="4">
        <v>0.56999999999999995</v>
      </c>
      <c r="AB2991" s="1">
        <v>41043</v>
      </c>
      <c r="AC2991" s="1">
        <v>29968</v>
      </c>
      <c r="AD2991">
        <f t="shared" si="278"/>
        <v>1</v>
      </c>
      <c r="AE2991">
        <f t="shared" ca="1" si="279"/>
        <v>42</v>
      </c>
      <c r="AF2991" t="str">
        <f t="shared" ca="1" si="280"/>
        <v>18-64</v>
      </c>
      <c r="AG2991" s="3">
        <f t="shared" si="281"/>
        <v>1.5424696521739127</v>
      </c>
      <c r="AH2991" t="str">
        <f>_xlfn.IFNA(VLOOKUP(Sales_Transactions[[#This Row],[Order ID]],Returned_Items[#All],2,FALSE),"Not Returned")</f>
        <v>Not Returned</v>
      </c>
    </row>
    <row r="2992" spans="1:34" x14ac:dyDescent="0.25">
      <c r="A2992">
        <v>15619</v>
      </c>
      <c r="C2992" t="s">
        <v>2723</v>
      </c>
      <c r="D2992" s="2" t="str">
        <f>TEXT(MID(Sales_Transactions[[#This Row],[Order Date]],2,5),"d/m/yyy")</f>
        <v>28/6/2011</v>
      </c>
      <c r="E2992" s="2" t="str">
        <f>TEXT(MID(Sales_Transactions[[#This Row],[Order Date]],2,5),"d")</f>
        <v>28</v>
      </c>
      <c r="F2992" s="2" t="str">
        <f>TEXT(MID(Sales_Transactions[[#This Row],[Order Date]],2,5),"m")</f>
        <v>6</v>
      </c>
      <c r="G2992" s="2" t="str">
        <f>TEXT(MID(Sales_Transactions[[#This Row],[Order Date]],2,5),"yyy")</f>
        <v>2011</v>
      </c>
      <c r="H2992" s="2" t="str">
        <f>TEXT(MID(Sales_Transactions[[#This Row],[Order Date]],2,5),"yyy/m")</f>
        <v>2011/6</v>
      </c>
      <c r="I2992" t="s">
        <v>22</v>
      </c>
      <c r="J2992">
        <f t="shared" si="276"/>
        <v>2</v>
      </c>
      <c r="K2992" s="2">
        <v>9</v>
      </c>
      <c r="L2992" s="3">
        <v>1425.21</v>
      </c>
      <c r="M2992" s="4">
        <v>0.1</v>
      </c>
      <c r="N2992" s="5" t="s">
        <v>34</v>
      </c>
      <c r="O2992" s="3">
        <v>-65.02</v>
      </c>
      <c r="P2992" s="3">
        <v>160.97999999999999</v>
      </c>
      <c r="Q2992" s="3">
        <v>30</v>
      </c>
      <c r="R2992" s="5" t="s">
        <v>1576</v>
      </c>
      <c r="S2992" s="5" t="s">
        <v>2014</v>
      </c>
      <c r="T2992" s="5" t="str">
        <f t="shared" si="277"/>
        <v>Tony Molinari</v>
      </c>
      <c r="U2992" t="s">
        <v>855</v>
      </c>
      <c r="V2992" s="5" t="s">
        <v>47</v>
      </c>
      <c r="W2992" s="5" t="s">
        <v>57</v>
      </c>
      <c r="X2992" s="5" t="s">
        <v>154</v>
      </c>
      <c r="Y2992" s="5" t="s">
        <v>1271</v>
      </c>
      <c r="Z2992" s="5" t="s">
        <v>40</v>
      </c>
      <c r="AA2992" s="4">
        <v>0.62</v>
      </c>
      <c r="AB2992" s="1">
        <v>40729</v>
      </c>
      <c r="AC2992" s="1">
        <v>30036</v>
      </c>
      <c r="AD2992">
        <f t="shared" si="278"/>
        <v>7</v>
      </c>
      <c r="AE2992">
        <f t="shared" ca="1" si="279"/>
        <v>42</v>
      </c>
      <c r="AF2992" t="str">
        <f t="shared" ca="1" si="280"/>
        <v>18-64</v>
      </c>
      <c r="AG2992" s="3">
        <f t="shared" si="281"/>
        <v>21.202113333333333</v>
      </c>
      <c r="AH2992" t="str">
        <f>_xlfn.IFNA(VLOOKUP(Sales_Transactions[[#This Row],[Order ID]],Returned_Items[#All],2,FALSE),"Not Returned")</f>
        <v>Not Returned</v>
      </c>
    </row>
    <row r="2993" spans="1:34" x14ac:dyDescent="0.25">
      <c r="A2993">
        <v>16194</v>
      </c>
      <c r="C2993" t="s">
        <v>668</v>
      </c>
      <c r="D2993" s="2" t="str">
        <f>TEXT(MID(Sales_Transactions[[#This Row],[Order Date]],2,5),"d/m/yyy")</f>
        <v>7/10/2010</v>
      </c>
      <c r="E2993" s="2" t="str">
        <f>TEXT(MID(Sales_Transactions[[#This Row],[Order Date]],2,5),"d")</f>
        <v>7</v>
      </c>
      <c r="F2993" s="2" t="str">
        <f>TEXT(MID(Sales_Transactions[[#This Row],[Order Date]],2,5),"m")</f>
        <v>10</v>
      </c>
      <c r="G2993" s="2" t="str">
        <f>TEXT(MID(Sales_Transactions[[#This Row],[Order Date]],2,5),"yyy")</f>
        <v>2010</v>
      </c>
      <c r="H2993" s="2" t="str">
        <f>TEXT(MID(Sales_Transactions[[#This Row],[Order Date]],2,5),"yyy/m")</f>
        <v>2010/10</v>
      </c>
      <c r="I2993" t="s">
        <v>52</v>
      </c>
      <c r="J2993">
        <f t="shared" si="276"/>
        <v>1</v>
      </c>
      <c r="K2993" s="2">
        <v>24</v>
      </c>
      <c r="L2993" s="3">
        <v>2435.5135</v>
      </c>
      <c r="M2993" s="4">
        <v>0.08</v>
      </c>
      <c r="N2993" s="5" t="s">
        <v>23</v>
      </c>
      <c r="O2993" s="3">
        <v>315.49</v>
      </c>
      <c r="P2993" s="3">
        <v>125.99</v>
      </c>
      <c r="Q2993" s="3">
        <v>4.2</v>
      </c>
      <c r="R2993" s="5" t="s">
        <v>2799</v>
      </c>
      <c r="S2993" s="5" t="s">
        <v>2800</v>
      </c>
      <c r="T2993" s="5" t="str">
        <f t="shared" si="277"/>
        <v>Benjamin Venier</v>
      </c>
      <c r="U2993" t="s">
        <v>855</v>
      </c>
      <c r="V2993" s="5" t="s">
        <v>27</v>
      </c>
      <c r="W2993" s="5" t="s">
        <v>48</v>
      </c>
      <c r="X2993" s="5" t="s">
        <v>49</v>
      </c>
      <c r="Y2993" s="5" t="s">
        <v>2801</v>
      </c>
      <c r="Z2993" s="5" t="s">
        <v>43</v>
      </c>
      <c r="AA2993" s="4">
        <v>0.59</v>
      </c>
      <c r="AB2993" s="1">
        <v>40460</v>
      </c>
      <c r="AC2993" s="1">
        <v>30018</v>
      </c>
      <c r="AD2993">
        <f t="shared" si="278"/>
        <v>2</v>
      </c>
      <c r="AE2993">
        <f t="shared" ca="1" si="279"/>
        <v>42</v>
      </c>
      <c r="AF2993" t="str">
        <f t="shared" ca="1" si="280"/>
        <v>18-64</v>
      </c>
      <c r="AG2993" s="3">
        <f t="shared" si="281"/>
        <v>5.420383666666666</v>
      </c>
      <c r="AH2993" t="str">
        <f>_xlfn.IFNA(VLOOKUP(Sales_Transactions[[#This Row],[Order ID]],Returned_Items[#All],2,FALSE),"Not Returned")</f>
        <v>Not Returned</v>
      </c>
    </row>
    <row r="2994" spans="1:34" x14ac:dyDescent="0.25">
      <c r="A2994">
        <v>16229</v>
      </c>
      <c r="C2994" t="s">
        <v>869</v>
      </c>
      <c r="D2994" s="2" t="str">
        <f>TEXT(MID(Sales_Transactions[[#This Row],[Order Date]],2,5),"d/m/yyy")</f>
        <v>29/3/2009</v>
      </c>
      <c r="E2994" s="2" t="str">
        <f>TEXT(MID(Sales_Transactions[[#This Row],[Order Date]],2,5),"d")</f>
        <v>29</v>
      </c>
      <c r="F2994" s="2" t="str">
        <f>TEXT(MID(Sales_Transactions[[#This Row],[Order Date]],2,5),"m")</f>
        <v>3</v>
      </c>
      <c r="G2994" s="2" t="str">
        <f>TEXT(MID(Sales_Transactions[[#This Row],[Order Date]],2,5),"yyy")</f>
        <v>2009</v>
      </c>
      <c r="H2994" s="2" t="str">
        <f>TEXT(MID(Sales_Transactions[[#This Row],[Order Date]],2,5),"yyy/m")</f>
        <v>2009/3</v>
      </c>
      <c r="I2994" t="s">
        <v>33</v>
      </c>
      <c r="J2994">
        <f t="shared" si="276"/>
        <v>4</v>
      </c>
      <c r="K2994" s="2">
        <v>19</v>
      </c>
      <c r="L2994" s="3">
        <v>568.74350000000004</v>
      </c>
      <c r="M2994" s="4">
        <v>0.05</v>
      </c>
      <c r="N2994" s="5" t="s">
        <v>23</v>
      </c>
      <c r="O2994" s="3">
        <v>143.79</v>
      </c>
      <c r="P2994" s="3">
        <v>35.99</v>
      </c>
      <c r="Q2994" s="3">
        <v>3.3</v>
      </c>
      <c r="R2994" s="5" t="s">
        <v>2636</v>
      </c>
      <c r="S2994" s="5" t="s">
        <v>249</v>
      </c>
      <c r="T2994" s="5" t="str">
        <f t="shared" si="277"/>
        <v>Nora Paige</v>
      </c>
      <c r="U2994" t="s">
        <v>855</v>
      </c>
      <c r="V2994" s="5" t="s">
        <v>27</v>
      </c>
      <c r="W2994" s="5" t="s">
        <v>48</v>
      </c>
      <c r="X2994" s="5" t="s">
        <v>49</v>
      </c>
      <c r="Y2994" s="5" t="s">
        <v>683</v>
      </c>
      <c r="Z2994" s="5" t="s">
        <v>60</v>
      </c>
      <c r="AA2994" s="4">
        <v>0.39</v>
      </c>
      <c r="AB2994" s="1">
        <v>39903</v>
      </c>
      <c r="AC2994" s="1">
        <v>30108</v>
      </c>
      <c r="AD2994">
        <f t="shared" si="278"/>
        <v>2</v>
      </c>
      <c r="AE2994">
        <f t="shared" ca="1" si="279"/>
        <v>42</v>
      </c>
      <c r="AF2994" t="str">
        <f t="shared" ca="1" si="280"/>
        <v>18-64</v>
      </c>
      <c r="AG2994" s="3">
        <f t="shared" si="281"/>
        <v>2.0669476315789472</v>
      </c>
      <c r="AH2994" t="str">
        <f>_xlfn.IFNA(VLOOKUP(Sales_Transactions[[#This Row],[Order ID]],Returned_Items[#All],2,FALSE),"Not Returned")</f>
        <v>Not Returned</v>
      </c>
    </row>
    <row r="2995" spans="1:34" x14ac:dyDescent="0.25">
      <c r="A2995">
        <v>16231</v>
      </c>
      <c r="C2995" t="s">
        <v>2464</v>
      </c>
      <c r="D2995" s="2" t="str">
        <f>TEXT(MID(Sales_Transactions[[#This Row],[Order Date]],2,5),"d/m/yyy")</f>
        <v>4/9/2012</v>
      </c>
      <c r="E2995" s="2" t="str">
        <f>TEXT(MID(Sales_Transactions[[#This Row],[Order Date]],2,5),"d")</f>
        <v>4</v>
      </c>
      <c r="F2995" s="2" t="str">
        <f>TEXT(MID(Sales_Transactions[[#This Row],[Order Date]],2,5),"m")</f>
        <v>9</v>
      </c>
      <c r="G2995" s="2" t="str">
        <f>TEXT(MID(Sales_Transactions[[#This Row],[Order Date]],2,5),"yyy")</f>
        <v>2012</v>
      </c>
      <c r="H2995" s="2" t="str">
        <f>TEXT(MID(Sales_Transactions[[#This Row],[Order Date]],2,5),"yyy/m")</f>
        <v>2012/9</v>
      </c>
      <c r="I2995" t="s">
        <v>22</v>
      </c>
      <c r="J2995">
        <f t="shared" si="276"/>
        <v>2</v>
      </c>
      <c r="K2995" s="2">
        <v>20</v>
      </c>
      <c r="L2995" s="3">
        <v>2506.38</v>
      </c>
      <c r="M2995" s="4">
        <v>7.0000000000000007E-2</v>
      </c>
      <c r="N2995" s="5" t="s">
        <v>34</v>
      </c>
      <c r="O2995" s="3">
        <v>-500.46</v>
      </c>
      <c r="P2995" s="3">
        <v>124.49</v>
      </c>
      <c r="Q2995" s="3">
        <v>51.94</v>
      </c>
      <c r="R2995" s="5" t="s">
        <v>2636</v>
      </c>
      <c r="S2995" s="5" t="s">
        <v>249</v>
      </c>
      <c r="T2995" s="5" t="str">
        <f t="shared" si="277"/>
        <v>Nora Paige</v>
      </c>
      <c r="U2995" t="s">
        <v>855</v>
      </c>
      <c r="V2995" s="5" t="s">
        <v>37</v>
      </c>
      <c r="W2995" s="5" t="s">
        <v>57</v>
      </c>
      <c r="X2995" s="5" t="s">
        <v>107</v>
      </c>
      <c r="Y2995" s="5" t="s">
        <v>711</v>
      </c>
      <c r="Z2995" s="5" t="s">
        <v>106</v>
      </c>
      <c r="AA2995" s="4">
        <v>0.63</v>
      </c>
      <c r="AB2995" s="1">
        <v>41161</v>
      </c>
      <c r="AC2995" s="1">
        <v>30187</v>
      </c>
      <c r="AD2995">
        <f t="shared" si="278"/>
        <v>5</v>
      </c>
      <c r="AE2995">
        <f t="shared" ca="1" si="279"/>
        <v>41</v>
      </c>
      <c r="AF2995" t="str">
        <f t="shared" ca="1" si="280"/>
        <v>18-64</v>
      </c>
      <c r="AG2995" s="3">
        <f t="shared" si="281"/>
        <v>8.8171428499999998</v>
      </c>
      <c r="AH2995" t="str">
        <f>_xlfn.IFNA(VLOOKUP(Sales_Transactions[[#This Row],[Order ID]],Returned_Items[#All],2,FALSE),"Not Returned")</f>
        <v>Not Returned</v>
      </c>
    </row>
    <row r="2996" spans="1:34" x14ac:dyDescent="0.25">
      <c r="A2996">
        <v>16674</v>
      </c>
      <c r="C2996" t="s">
        <v>1036</v>
      </c>
      <c r="D2996" s="2" t="str">
        <f>TEXT(MID(Sales_Transactions[[#This Row],[Order Date]],2,5),"d/m/yyy")</f>
        <v>29/4/2011</v>
      </c>
      <c r="E2996" s="2" t="str">
        <f>TEXT(MID(Sales_Transactions[[#This Row],[Order Date]],2,5),"d")</f>
        <v>29</v>
      </c>
      <c r="F2996" s="2" t="str">
        <f>TEXT(MID(Sales_Transactions[[#This Row],[Order Date]],2,5),"m")</f>
        <v>4</v>
      </c>
      <c r="G2996" s="2" t="str">
        <f>TEXT(MID(Sales_Transactions[[#This Row],[Order Date]],2,5),"yyy")</f>
        <v>2011</v>
      </c>
      <c r="H2996" s="2" t="str">
        <f>TEXT(MID(Sales_Transactions[[#This Row],[Order Date]],2,5),"yyy/m")</f>
        <v>2011/4</v>
      </c>
      <c r="I2996" t="s">
        <v>22</v>
      </c>
      <c r="J2996">
        <f t="shared" si="276"/>
        <v>2</v>
      </c>
      <c r="K2996" s="2">
        <v>49</v>
      </c>
      <c r="L2996" s="3">
        <v>1959.43</v>
      </c>
      <c r="M2996" s="4">
        <v>0.09</v>
      </c>
      <c r="N2996" s="5" t="s">
        <v>23</v>
      </c>
      <c r="O2996" s="3">
        <v>467.72</v>
      </c>
      <c r="P2996" s="3">
        <v>42.98</v>
      </c>
      <c r="Q2996" s="3">
        <v>4.62</v>
      </c>
      <c r="R2996" s="5" t="s">
        <v>1940</v>
      </c>
      <c r="S2996" s="5" t="s">
        <v>2764</v>
      </c>
      <c r="T2996" s="5" t="str">
        <f t="shared" si="277"/>
        <v>Robert Barroso</v>
      </c>
      <c r="U2996" t="s">
        <v>855</v>
      </c>
      <c r="V2996" s="5" t="s">
        <v>27</v>
      </c>
      <c r="W2996" s="5" t="s">
        <v>28</v>
      </c>
      <c r="X2996" s="5" t="s">
        <v>38</v>
      </c>
      <c r="Y2996" s="5" t="s">
        <v>1485</v>
      </c>
      <c r="Z2996" s="5" t="s">
        <v>43</v>
      </c>
      <c r="AA2996" s="4">
        <v>0.56000000000000005</v>
      </c>
      <c r="AB2996" s="1">
        <v>40669</v>
      </c>
      <c r="AC2996" s="1">
        <v>18461</v>
      </c>
      <c r="AD2996">
        <f t="shared" si="278"/>
        <v>7</v>
      </c>
      <c r="AE2996">
        <f t="shared" ca="1" si="279"/>
        <v>74</v>
      </c>
      <c r="AF2996" t="str">
        <f t="shared" ca="1" si="280"/>
        <v>Over 65</v>
      </c>
      <c r="AG2996" s="3">
        <f t="shared" si="281"/>
        <v>0.9706391428571427</v>
      </c>
      <c r="AH2996" t="str">
        <f>_xlfn.IFNA(VLOOKUP(Sales_Transactions[[#This Row],[Order ID]],Returned_Items[#All],2,FALSE),"Not Returned")</f>
        <v>Not Returned</v>
      </c>
    </row>
    <row r="2997" spans="1:34" x14ac:dyDescent="0.25">
      <c r="A2997">
        <v>16674</v>
      </c>
      <c r="C2997" t="s">
        <v>1036</v>
      </c>
      <c r="D2997" s="2" t="str">
        <f>TEXT(MID(Sales_Transactions[[#This Row],[Order Date]],2,5),"d/m/yyy")</f>
        <v>29/4/2011</v>
      </c>
      <c r="E2997" s="2" t="str">
        <f>TEXT(MID(Sales_Transactions[[#This Row],[Order Date]],2,5),"d")</f>
        <v>29</v>
      </c>
      <c r="F2997" s="2" t="str">
        <f>TEXT(MID(Sales_Transactions[[#This Row],[Order Date]],2,5),"m")</f>
        <v>4</v>
      </c>
      <c r="G2997" s="2" t="str">
        <f>TEXT(MID(Sales_Transactions[[#This Row],[Order Date]],2,5),"yyy")</f>
        <v>2011</v>
      </c>
      <c r="H2997" s="2" t="str">
        <f>TEXT(MID(Sales_Transactions[[#This Row],[Order Date]],2,5),"yyy/m")</f>
        <v>2011/4</v>
      </c>
      <c r="I2997" t="s">
        <v>22</v>
      </c>
      <c r="J2997">
        <f t="shared" si="276"/>
        <v>2</v>
      </c>
      <c r="K2997" s="2">
        <v>39</v>
      </c>
      <c r="L2997" s="3">
        <v>14072.64</v>
      </c>
      <c r="M2997" s="4">
        <v>0.02</v>
      </c>
      <c r="N2997" s="5" t="s">
        <v>34</v>
      </c>
      <c r="O2997" s="3">
        <v>2177.54</v>
      </c>
      <c r="P2997" s="3">
        <v>355.98</v>
      </c>
      <c r="Q2997" s="3">
        <v>58.92</v>
      </c>
      <c r="R2997" s="5" t="s">
        <v>1940</v>
      </c>
      <c r="S2997" s="5" t="s">
        <v>2764</v>
      </c>
      <c r="T2997" s="5" t="str">
        <f t="shared" si="277"/>
        <v>Robert Barroso</v>
      </c>
      <c r="U2997" t="s">
        <v>855</v>
      </c>
      <c r="V2997" s="5" t="s">
        <v>27</v>
      </c>
      <c r="W2997" s="5" t="s">
        <v>57</v>
      </c>
      <c r="X2997" s="5" t="s">
        <v>154</v>
      </c>
      <c r="Y2997" s="5" t="s">
        <v>396</v>
      </c>
      <c r="Z2997" s="5" t="s">
        <v>40</v>
      </c>
      <c r="AA2997" s="4">
        <v>0.64</v>
      </c>
      <c r="AB2997" s="1">
        <v>40671</v>
      </c>
      <c r="AC2997" s="1">
        <v>18789</v>
      </c>
      <c r="AD2997">
        <f t="shared" si="278"/>
        <v>9</v>
      </c>
      <c r="AE2997">
        <f t="shared" ca="1" si="279"/>
        <v>73</v>
      </c>
      <c r="AF2997" t="str">
        <f t="shared" ca="1" si="280"/>
        <v>Over 65</v>
      </c>
      <c r="AG2997" s="3">
        <f t="shared" si="281"/>
        <v>10.636636000000001</v>
      </c>
      <c r="AH2997" t="str">
        <f>_xlfn.IFNA(VLOOKUP(Sales_Transactions[[#This Row],[Order ID]],Returned_Items[#All],2,FALSE),"Not Returned")</f>
        <v>Not Returned</v>
      </c>
    </row>
    <row r="2998" spans="1:34" x14ac:dyDescent="0.25">
      <c r="A2998">
        <v>16710</v>
      </c>
      <c r="C2998" t="s">
        <v>2802</v>
      </c>
      <c r="D2998" s="2" t="str">
        <f>TEXT(MID(Sales_Transactions[[#This Row],[Order Date]],2,5),"d/m/yyy")</f>
        <v>24/4/2011</v>
      </c>
      <c r="E2998" s="2" t="str">
        <f>TEXT(MID(Sales_Transactions[[#This Row],[Order Date]],2,5),"d")</f>
        <v>24</v>
      </c>
      <c r="F2998" s="2" t="str">
        <f>TEXT(MID(Sales_Transactions[[#This Row],[Order Date]],2,5),"m")</f>
        <v>4</v>
      </c>
      <c r="G2998" s="2" t="str">
        <f>TEXT(MID(Sales_Transactions[[#This Row],[Order Date]],2,5),"yyy")</f>
        <v>2011</v>
      </c>
      <c r="H2998" s="2" t="str">
        <f>TEXT(MID(Sales_Transactions[[#This Row],[Order Date]],2,5),"yyy/m")</f>
        <v>2011/4</v>
      </c>
      <c r="I2998" t="s">
        <v>33</v>
      </c>
      <c r="J2998">
        <f t="shared" si="276"/>
        <v>4</v>
      </c>
      <c r="K2998" s="2">
        <v>47</v>
      </c>
      <c r="L2998" s="3">
        <v>5549.79</v>
      </c>
      <c r="M2998" s="4">
        <v>0.09</v>
      </c>
      <c r="N2998" s="5" t="s">
        <v>34</v>
      </c>
      <c r="O2998" s="3">
        <v>1300.8</v>
      </c>
      <c r="P2998" s="3">
        <v>145.44999999999999</v>
      </c>
      <c r="Q2998" s="3">
        <v>17.850000000000001</v>
      </c>
      <c r="R2998" s="5" t="s">
        <v>1378</v>
      </c>
      <c r="S2998" s="5" t="s">
        <v>2678</v>
      </c>
      <c r="T2998" s="5" t="str">
        <f t="shared" si="277"/>
        <v>Alex Grayson</v>
      </c>
      <c r="U2998" t="s">
        <v>855</v>
      </c>
      <c r="V2998" s="5" t="s">
        <v>37</v>
      </c>
      <c r="W2998" s="5" t="s">
        <v>48</v>
      </c>
      <c r="X2998" s="5" t="s">
        <v>324</v>
      </c>
      <c r="Y2998" s="5" t="s">
        <v>365</v>
      </c>
      <c r="Z2998" s="5" t="s">
        <v>40</v>
      </c>
      <c r="AA2998" s="4">
        <v>0.56000000000000005</v>
      </c>
      <c r="AB2998" s="1">
        <v>40659</v>
      </c>
      <c r="AC2998" s="1">
        <v>18879</v>
      </c>
      <c r="AD2998">
        <f t="shared" si="278"/>
        <v>2</v>
      </c>
      <c r="AE2998">
        <f t="shared" ca="1" si="279"/>
        <v>72</v>
      </c>
      <c r="AF2998" t="str">
        <f t="shared" ca="1" si="280"/>
        <v>Over 65</v>
      </c>
      <c r="AG2998" s="3">
        <f t="shared" si="281"/>
        <v>3.4716828723404247</v>
      </c>
      <c r="AH2998" t="str">
        <f>_xlfn.IFNA(VLOOKUP(Sales_Transactions[[#This Row],[Order ID]],Returned_Items[#All],2,FALSE),"Not Returned")</f>
        <v>Not Returned</v>
      </c>
    </row>
    <row r="2999" spans="1:34" x14ac:dyDescent="0.25">
      <c r="A2999">
        <v>17408</v>
      </c>
      <c r="C2999" t="s">
        <v>1017</v>
      </c>
      <c r="D2999" s="2" t="str">
        <f>TEXT(MID(Sales_Transactions[[#This Row],[Order Date]],2,5),"d/m/yyy")</f>
        <v>27/5/2009</v>
      </c>
      <c r="E2999" s="2" t="str">
        <f>TEXT(MID(Sales_Transactions[[#This Row],[Order Date]],2,5),"d")</f>
        <v>27</v>
      </c>
      <c r="F2999" s="2" t="str">
        <f>TEXT(MID(Sales_Transactions[[#This Row],[Order Date]],2,5),"m")</f>
        <v>5</v>
      </c>
      <c r="G2999" s="2" t="str">
        <f>TEXT(MID(Sales_Transactions[[#This Row],[Order Date]],2,5),"yyy")</f>
        <v>2009</v>
      </c>
      <c r="H2999" s="2" t="str">
        <f>TEXT(MID(Sales_Transactions[[#This Row],[Order Date]],2,5),"yyy/m")</f>
        <v>2009/5</v>
      </c>
      <c r="I2999" t="s">
        <v>52</v>
      </c>
      <c r="J2999">
        <f t="shared" si="276"/>
        <v>1</v>
      </c>
      <c r="K2999" s="2">
        <v>41</v>
      </c>
      <c r="L2999" s="3">
        <v>728.12699999999995</v>
      </c>
      <c r="M2999" s="4">
        <v>0.02</v>
      </c>
      <c r="N2999" s="5" t="s">
        <v>23</v>
      </c>
      <c r="O2999" s="3">
        <v>49.79</v>
      </c>
      <c r="P2999" s="3">
        <v>20.99</v>
      </c>
      <c r="Q2999" s="3">
        <v>4.8099999999999996</v>
      </c>
      <c r="R2999" s="5" t="s">
        <v>2719</v>
      </c>
      <c r="S2999" s="5" t="s">
        <v>2720</v>
      </c>
      <c r="T2999" s="5" t="str">
        <f t="shared" si="277"/>
        <v>Berenike Kampe</v>
      </c>
      <c r="U2999" t="s">
        <v>855</v>
      </c>
      <c r="V2999" s="5" t="s">
        <v>47</v>
      </c>
      <c r="W2999" s="5" t="s">
        <v>48</v>
      </c>
      <c r="X2999" s="5" t="s">
        <v>49</v>
      </c>
      <c r="Y2999" s="5" t="s">
        <v>1298</v>
      </c>
      <c r="Z2999" s="5" t="s">
        <v>56</v>
      </c>
      <c r="AA2999" s="4">
        <v>0.57999999999999996</v>
      </c>
      <c r="AB2999" s="1">
        <v>39962</v>
      </c>
      <c r="AC2999" s="1">
        <v>18772</v>
      </c>
      <c r="AD2999">
        <f t="shared" si="278"/>
        <v>2</v>
      </c>
      <c r="AE2999">
        <f t="shared" ca="1" si="279"/>
        <v>73</v>
      </c>
      <c r="AF2999" t="str">
        <f t="shared" ca="1" si="280"/>
        <v>Over 65</v>
      </c>
      <c r="AG2999" s="3">
        <f t="shared" si="281"/>
        <v>0.62916590243902437</v>
      </c>
      <c r="AH2999" t="str">
        <f>_xlfn.IFNA(VLOOKUP(Sales_Transactions[[#This Row],[Order ID]],Returned_Items[#All],2,FALSE),"Not Returned")</f>
        <v>Not Returned</v>
      </c>
    </row>
    <row r="3000" spans="1:34" x14ac:dyDescent="0.25">
      <c r="A3000">
        <v>17698</v>
      </c>
      <c r="C3000" t="s">
        <v>684</v>
      </c>
      <c r="D3000" s="2" t="str">
        <f>TEXT(MID(Sales_Transactions[[#This Row],[Order Date]],2,5),"d/m/yyy")</f>
        <v>13/5/2012</v>
      </c>
      <c r="E3000" s="2" t="str">
        <f>TEXT(MID(Sales_Transactions[[#This Row],[Order Date]],2,5),"d")</f>
        <v>13</v>
      </c>
      <c r="F3000" s="2" t="str">
        <f>TEXT(MID(Sales_Transactions[[#This Row],[Order Date]],2,5),"m")</f>
        <v>5</v>
      </c>
      <c r="G3000" s="2" t="str">
        <f>TEXT(MID(Sales_Transactions[[#This Row],[Order Date]],2,5),"yyy")</f>
        <v>2012</v>
      </c>
      <c r="H3000" s="2" t="str">
        <f>TEXT(MID(Sales_Transactions[[#This Row],[Order Date]],2,5),"yyy/m")</f>
        <v>2012/5</v>
      </c>
      <c r="I3000" t="s">
        <v>33</v>
      </c>
      <c r="J3000">
        <f t="shared" si="276"/>
        <v>4</v>
      </c>
      <c r="K3000" s="2">
        <v>22</v>
      </c>
      <c r="L3000" s="3">
        <v>1118.2515000000001</v>
      </c>
      <c r="M3000" s="4">
        <v>0.1</v>
      </c>
      <c r="N3000" s="5" t="s">
        <v>23</v>
      </c>
      <c r="O3000" s="3">
        <v>-59.59</v>
      </c>
      <c r="P3000" s="3">
        <v>65.989999999999995</v>
      </c>
      <c r="Q3000" s="3">
        <v>8.99</v>
      </c>
      <c r="R3000" s="5" t="s">
        <v>1775</v>
      </c>
      <c r="S3000" s="5" t="s">
        <v>1538</v>
      </c>
      <c r="T3000" s="5" t="str">
        <f t="shared" si="277"/>
        <v>Michael Kennedy</v>
      </c>
      <c r="U3000" t="s">
        <v>855</v>
      </c>
      <c r="V3000" s="5" t="s">
        <v>47</v>
      </c>
      <c r="W3000" s="5" t="s">
        <v>48</v>
      </c>
      <c r="X3000" s="5" t="s">
        <v>49</v>
      </c>
      <c r="Y3000" s="5" t="s">
        <v>706</v>
      </c>
      <c r="Z3000" s="5" t="s">
        <v>43</v>
      </c>
      <c r="AA3000" s="4">
        <v>0.57999999999999996</v>
      </c>
      <c r="AB3000" s="1">
        <v>41044</v>
      </c>
      <c r="AC3000" s="1">
        <v>19290</v>
      </c>
      <c r="AD3000">
        <f t="shared" si="278"/>
        <v>2</v>
      </c>
      <c r="AE3000">
        <f t="shared" ca="1" si="279"/>
        <v>71</v>
      </c>
      <c r="AF3000" t="str">
        <f t="shared" ca="1" si="280"/>
        <v>Over 65</v>
      </c>
      <c r="AG3000" s="3">
        <f t="shared" si="281"/>
        <v>3.4051822727272723</v>
      </c>
      <c r="AH3000" t="str">
        <f>_xlfn.IFNA(VLOOKUP(Sales_Transactions[[#This Row],[Order ID]],Returned_Items[#All],2,FALSE),"Not Returned")</f>
        <v>Not Returned</v>
      </c>
    </row>
    <row r="3001" spans="1:34" x14ac:dyDescent="0.25">
      <c r="A3001">
        <v>17698</v>
      </c>
      <c r="C3001" t="s">
        <v>684</v>
      </c>
      <c r="D3001" s="2" t="str">
        <f>TEXT(MID(Sales_Transactions[[#This Row],[Order Date]],2,5),"d/m/yyy")</f>
        <v>13/5/2012</v>
      </c>
      <c r="E3001" s="2" t="str">
        <f>TEXT(MID(Sales_Transactions[[#This Row],[Order Date]],2,5),"d")</f>
        <v>13</v>
      </c>
      <c r="F3001" s="2" t="str">
        <f>TEXT(MID(Sales_Transactions[[#This Row],[Order Date]],2,5),"m")</f>
        <v>5</v>
      </c>
      <c r="G3001" s="2" t="str">
        <f>TEXT(MID(Sales_Transactions[[#This Row],[Order Date]],2,5),"yyy")</f>
        <v>2012</v>
      </c>
      <c r="H3001" s="2" t="str">
        <f>TEXT(MID(Sales_Transactions[[#This Row],[Order Date]],2,5),"yyy/m")</f>
        <v>2012/5</v>
      </c>
      <c r="I3001" t="s">
        <v>33</v>
      </c>
      <c r="J3001">
        <f t="shared" si="276"/>
        <v>4</v>
      </c>
      <c r="K3001" s="2">
        <v>40</v>
      </c>
      <c r="L3001" s="3">
        <v>609.4</v>
      </c>
      <c r="M3001" s="4">
        <v>0.04</v>
      </c>
      <c r="N3001" s="5" t="s">
        <v>23</v>
      </c>
      <c r="O3001" s="3">
        <v>-89.23</v>
      </c>
      <c r="P3001" s="3">
        <v>15.28</v>
      </c>
      <c r="Q3001" s="3">
        <v>10.91</v>
      </c>
      <c r="R3001" s="5" t="s">
        <v>1775</v>
      </c>
      <c r="S3001" s="5" t="s">
        <v>1538</v>
      </c>
      <c r="T3001" s="5" t="str">
        <f t="shared" si="277"/>
        <v>Michael Kennedy</v>
      </c>
      <c r="U3001" t="s">
        <v>855</v>
      </c>
      <c r="V3001" s="5" t="s">
        <v>47</v>
      </c>
      <c r="W3001" s="5" t="s">
        <v>28</v>
      </c>
      <c r="X3001" s="5" t="s">
        <v>41</v>
      </c>
      <c r="Y3001" s="5" t="s">
        <v>940</v>
      </c>
      <c r="Z3001" s="5" t="s">
        <v>43</v>
      </c>
      <c r="AA3001" s="4">
        <v>0.36</v>
      </c>
      <c r="AB3001" s="1">
        <v>41043</v>
      </c>
      <c r="AC3001" s="1">
        <v>30180</v>
      </c>
      <c r="AD3001">
        <f t="shared" si="278"/>
        <v>1</v>
      </c>
      <c r="AE3001">
        <f t="shared" ca="1" si="279"/>
        <v>41</v>
      </c>
      <c r="AF3001" t="str">
        <f t="shared" ca="1" si="280"/>
        <v>18-64</v>
      </c>
      <c r="AG3001" s="3">
        <f t="shared" si="281"/>
        <v>0.65459719999999999</v>
      </c>
      <c r="AH3001" t="str">
        <f>_xlfn.IFNA(VLOOKUP(Sales_Transactions[[#This Row],[Order ID]],Returned_Items[#All],2,FALSE),"Not Returned")</f>
        <v>Not Returned</v>
      </c>
    </row>
    <row r="3002" spans="1:34" x14ac:dyDescent="0.25">
      <c r="A3002">
        <v>18534</v>
      </c>
      <c r="C3002" t="s">
        <v>868</v>
      </c>
      <c r="D3002" s="2" t="str">
        <f>TEXT(MID(Sales_Transactions[[#This Row],[Order Date]],2,5),"d/m/yyy")</f>
        <v>30/12/2011</v>
      </c>
      <c r="E3002" s="2" t="str">
        <f>TEXT(MID(Sales_Transactions[[#This Row],[Order Date]],2,5),"d")</f>
        <v>30</v>
      </c>
      <c r="F3002" s="2" t="str">
        <f>TEXT(MID(Sales_Transactions[[#This Row],[Order Date]],2,5),"m")</f>
        <v>12</v>
      </c>
      <c r="G3002" s="2" t="str">
        <f>TEXT(MID(Sales_Transactions[[#This Row],[Order Date]],2,5),"yyy")</f>
        <v>2011</v>
      </c>
      <c r="H3002" s="2" t="str">
        <f>TEXT(MID(Sales_Transactions[[#This Row],[Order Date]],2,5),"yyy/m")</f>
        <v>2011/12</v>
      </c>
      <c r="I3002" t="s">
        <v>22</v>
      </c>
      <c r="J3002">
        <f t="shared" si="276"/>
        <v>2</v>
      </c>
      <c r="K3002" s="2">
        <v>36</v>
      </c>
      <c r="L3002" s="3">
        <v>282.58</v>
      </c>
      <c r="M3002" s="4">
        <v>0.1</v>
      </c>
      <c r="N3002" s="5" t="s">
        <v>67</v>
      </c>
      <c r="O3002" s="3">
        <v>21.68</v>
      </c>
      <c r="P3002" s="3">
        <v>8.33</v>
      </c>
      <c r="Q3002" s="3">
        <v>1.99</v>
      </c>
      <c r="R3002" s="5" t="s">
        <v>2669</v>
      </c>
      <c r="S3002" s="5" t="s">
        <v>2670</v>
      </c>
      <c r="T3002" s="5" t="str">
        <f t="shared" si="277"/>
        <v>Tracy Poddar</v>
      </c>
      <c r="U3002" t="s">
        <v>855</v>
      </c>
      <c r="V3002" s="5" t="s">
        <v>47</v>
      </c>
      <c r="W3002" s="5" t="s">
        <v>48</v>
      </c>
      <c r="X3002" s="5" t="s">
        <v>87</v>
      </c>
      <c r="Y3002" s="5" t="s">
        <v>522</v>
      </c>
      <c r="Z3002" s="5" t="s">
        <v>60</v>
      </c>
      <c r="AA3002" s="4">
        <v>0.52</v>
      </c>
      <c r="AB3002" s="1">
        <v>40907</v>
      </c>
      <c r="AC3002" s="1">
        <v>29702</v>
      </c>
      <c r="AD3002">
        <f t="shared" si="278"/>
        <v>0</v>
      </c>
      <c r="AE3002">
        <f t="shared" ca="1" si="279"/>
        <v>43</v>
      </c>
      <c r="AF3002" t="str">
        <f t="shared" ca="1" si="280"/>
        <v>18-64</v>
      </c>
      <c r="AG3002" s="3">
        <f t="shared" si="281"/>
        <v>0.28643527777777777</v>
      </c>
      <c r="AH3002" t="str">
        <f>_xlfn.IFNA(VLOOKUP(Sales_Transactions[[#This Row],[Order ID]],Returned_Items[#All],2,FALSE),"Not Returned")</f>
        <v>Not Returned</v>
      </c>
    </row>
    <row r="3003" spans="1:34" x14ac:dyDescent="0.25">
      <c r="A3003">
        <v>18951</v>
      </c>
      <c r="C3003" t="s">
        <v>2068</v>
      </c>
      <c r="D3003" s="2" t="str">
        <f>TEXT(MID(Sales_Transactions[[#This Row],[Order Date]],2,5),"d/m/yyy")</f>
        <v>29/6/2011</v>
      </c>
      <c r="E3003" s="2" t="str">
        <f>TEXT(MID(Sales_Transactions[[#This Row],[Order Date]],2,5),"d")</f>
        <v>29</v>
      </c>
      <c r="F3003" s="2" t="str">
        <f>TEXT(MID(Sales_Transactions[[#This Row],[Order Date]],2,5),"m")</f>
        <v>6</v>
      </c>
      <c r="G3003" s="2" t="str">
        <f>TEXT(MID(Sales_Transactions[[#This Row],[Order Date]],2,5),"yyy")</f>
        <v>2011</v>
      </c>
      <c r="H3003" s="2" t="str">
        <f>TEXT(MID(Sales_Transactions[[#This Row],[Order Date]],2,5),"yyy/m")</f>
        <v>2011/6</v>
      </c>
      <c r="I3003" t="s">
        <v>101</v>
      </c>
      <c r="J3003">
        <f t="shared" si="276"/>
        <v>1</v>
      </c>
      <c r="K3003" s="2">
        <v>16</v>
      </c>
      <c r="L3003" s="3">
        <v>61.5</v>
      </c>
      <c r="M3003" s="4">
        <v>0.09</v>
      </c>
      <c r="N3003" s="5" t="s">
        <v>23</v>
      </c>
      <c r="O3003" s="3">
        <v>-16.27</v>
      </c>
      <c r="P3003" s="3">
        <v>3.98</v>
      </c>
      <c r="Q3003" s="3">
        <v>2.97</v>
      </c>
      <c r="R3003" s="5" t="s">
        <v>2650</v>
      </c>
      <c r="S3003" s="5" t="s">
        <v>191</v>
      </c>
      <c r="T3003" s="5" t="str">
        <f t="shared" si="277"/>
        <v>Astrea Jones</v>
      </c>
      <c r="U3003" t="s">
        <v>855</v>
      </c>
      <c r="V3003" s="5" t="s">
        <v>47</v>
      </c>
      <c r="W3003" s="5" t="s">
        <v>28</v>
      </c>
      <c r="X3003" s="5" t="s">
        <v>75</v>
      </c>
      <c r="Y3003" s="5" t="s">
        <v>192</v>
      </c>
      <c r="Z3003" s="5" t="s">
        <v>84</v>
      </c>
      <c r="AA3003" s="4">
        <v>0.35</v>
      </c>
      <c r="AB3003" s="1">
        <v>40724</v>
      </c>
      <c r="AC3003" s="1">
        <v>29793</v>
      </c>
      <c r="AD3003">
        <f t="shared" si="278"/>
        <v>1</v>
      </c>
      <c r="AE3003">
        <f t="shared" ca="1" si="279"/>
        <v>43</v>
      </c>
      <c r="AF3003" t="str">
        <f t="shared" ca="1" si="280"/>
        <v>18-64</v>
      </c>
      <c r="AG3003" s="3">
        <f t="shared" si="281"/>
        <v>0.43415112499999997</v>
      </c>
      <c r="AH3003" t="str">
        <f>_xlfn.IFNA(VLOOKUP(Sales_Transactions[[#This Row],[Order ID]],Returned_Items[#All],2,FALSE),"Not Returned")</f>
        <v>Not Returned</v>
      </c>
    </row>
    <row r="3004" spans="1:34" x14ac:dyDescent="0.25">
      <c r="A3004">
        <v>18951</v>
      </c>
      <c r="C3004" t="s">
        <v>2068</v>
      </c>
      <c r="D3004" s="2" t="str">
        <f>TEXT(MID(Sales_Transactions[[#This Row],[Order Date]],2,5),"d/m/yyy")</f>
        <v>29/6/2011</v>
      </c>
      <c r="E3004" s="2" t="str">
        <f>TEXT(MID(Sales_Transactions[[#This Row],[Order Date]],2,5),"d")</f>
        <v>29</v>
      </c>
      <c r="F3004" s="2" t="str">
        <f>TEXT(MID(Sales_Transactions[[#This Row],[Order Date]],2,5),"m")</f>
        <v>6</v>
      </c>
      <c r="G3004" s="2" t="str">
        <f>TEXT(MID(Sales_Transactions[[#This Row],[Order Date]],2,5),"yyy")</f>
        <v>2011</v>
      </c>
      <c r="H3004" s="2" t="str">
        <f>TEXT(MID(Sales_Transactions[[#This Row],[Order Date]],2,5),"yyy/m")</f>
        <v>2011/6</v>
      </c>
      <c r="I3004" t="s">
        <v>101</v>
      </c>
      <c r="J3004">
        <f t="shared" si="276"/>
        <v>1</v>
      </c>
      <c r="K3004" s="2">
        <v>10</v>
      </c>
      <c r="L3004" s="3">
        <v>324.3175</v>
      </c>
      <c r="M3004" s="4">
        <v>0.03</v>
      </c>
      <c r="N3004" s="5" t="s">
        <v>67</v>
      </c>
      <c r="O3004" s="3">
        <v>-169.74</v>
      </c>
      <c r="P3004" s="3">
        <v>35.99</v>
      </c>
      <c r="Q3004" s="3">
        <v>5</v>
      </c>
      <c r="R3004" s="5" t="s">
        <v>2650</v>
      </c>
      <c r="S3004" s="5" t="s">
        <v>191</v>
      </c>
      <c r="T3004" s="5" t="str">
        <f t="shared" si="277"/>
        <v>Astrea Jones</v>
      </c>
      <c r="U3004" t="s">
        <v>855</v>
      </c>
      <c r="V3004" s="5" t="s">
        <v>47</v>
      </c>
      <c r="W3004" s="5" t="s">
        <v>48</v>
      </c>
      <c r="X3004" s="5" t="s">
        <v>49</v>
      </c>
      <c r="Y3004" s="5" t="s">
        <v>1433</v>
      </c>
      <c r="Z3004" s="5" t="s">
        <v>43</v>
      </c>
      <c r="AA3004" s="4">
        <v>0.85</v>
      </c>
      <c r="AB3004" s="1">
        <v>40725</v>
      </c>
      <c r="AC3004" s="1">
        <v>29886</v>
      </c>
      <c r="AD3004">
        <f t="shared" si="278"/>
        <v>2</v>
      </c>
      <c r="AE3004">
        <f t="shared" ca="1" si="279"/>
        <v>42</v>
      </c>
      <c r="AF3004" t="str">
        <f t="shared" ca="1" si="280"/>
        <v>18-64</v>
      </c>
      <c r="AG3004" s="3">
        <f t="shared" si="281"/>
        <v>4.0979203000000002</v>
      </c>
      <c r="AH3004" t="str">
        <f>_xlfn.IFNA(VLOOKUP(Sales_Transactions[[#This Row],[Order ID]],Returned_Items[#All],2,FALSE),"Not Returned")</f>
        <v>Not Returned</v>
      </c>
    </row>
    <row r="3005" spans="1:34" x14ac:dyDescent="0.25">
      <c r="A3005">
        <v>19174</v>
      </c>
      <c r="C3005" t="s">
        <v>1636</v>
      </c>
      <c r="D3005" s="2" t="str">
        <f>TEXT(MID(Sales_Transactions[[#This Row],[Order Date]],2,5),"d/m/yyy")</f>
        <v>16/7/2010</v>
      </c>
      <c r="E3005" s="2" t="str">
        <f>TEXT(MID(Sales_Transactions[[#This Row],[Order Date]],2,5),"d")</f>
        <v>16</v>
      </c>
      <c r="F3005" s="2" t="str">
        <f>TEXT(MID(Sales_Transactions[[#This Row],[Order Date]],2,5),"m")</f>
        <v>7</v>
      </c>
      <c r="G3005" s="2" t="str">
        <f>TEXT(MID(Sales_Transactions[[#This Row],[Order Date]],2,5),"yyy")</f>
        <v>2010</v>
      </c>
      <c r="H3005" s="2" t="str">
        <f>TEXT(MID(Sales_Transactions[[#This Row],[Order Date]],2,5),"yyy/m")</f>
        <v>2010/7</v>
      </c>
      <c r="I3005" t="s">
        <v>78</v>
      </c>
      <c r="J3005">
        <f t="shared" si="276"/>
        <v>3</v>
      </c>
      <c r="K3005" s="2">
        <v>49</v>
      </c>
      <c r="L3005" s="3">
        <v>214.62</v>
      </c>
      <c r="M3005" s="4">
        <v>0.05</v>
      </c>
      <c r="N3005" s="5" t="s">
        <v>23</v>
      </c>
      <c r="O3005" s="3">
        <v>-151.41999999999999</v>
      </c>
      <c r="P3005" s="3">
        <v>4.24</v>
      </c>
      <c r="Q3005" s="3">
        <v>5.41</v>
      </c>
      <c r="R3005" s="5" t="s">
        <v>462</v>
      </c>
      <c r="S3005" s="5" t="s">
        <v>2658</v>
      </c>
      <c r="T3005" s="5" t="str">
        <f t="shared" si="277"/>
        <v>Fred McMath</v>
      </c>
      <c r="U3005" t="s">
        <v>855</v>
      </c>
      <c r="V3005" s="5" t="s">
        <v>27</v>
      </c>
      <c r="W3005" s="5" t="s">
        <v>28</v>
      </c>
      <c r="X3005" s="5" t="s">
        <v>41</v>
      </c>
      <c r="Y3005" s="5" t="s">
        <v>1518</v>
      </c>
      <c r="Z3005" s="5" t="s">
        <v>43</v>
      </c>
      <c r="AA3005" s="4">
        <v>0.35</v>
      </c>
      <c r="AB3005" s="1">
        <v>40377</v>
      </c>
      <c r="AC3005" s="1">
        <v>29864</v>
      </c>
      <c r="AD3005">
        <f t="shared" si="278"/>
        <v>2</v>
      </c>
      <c r="AE3005">
        <f t="shared" ca="1" si="279"/>
        <v>42</v>
      </c>
      <c r="AF3005" t="str">
        <f t="shared" ca="1" si="280"/>
        <v>18-64</v>
      </c>
      <c r="AG3005" s="3">
        <f t="shared" si="281"/>
        <v>0.19689551020408164</v>
      </c>
      <c r="AH3005" t="str">
        <f>_xlfn.IFNA(VLOOKUP(Sales_Transactions[[#This Row],[Order ID]],Returned_Items[#All],2,FALSE),"Not Returned")</f>
        <v>Not Returned</v>
      </c>
    </row>
    <row r="3006" spans="1:34" x14ac:dyDescent="0.25">
      <c r="A3006">
        <v>20098</v>
      </c>
      <c r="C3006" t="s">
        <v>2730</v>
      </c>
      <c r="D3006" s="2" t="str">
        <f>TEXT(MID(Sales_Transactions[[#This Row],[Order Date]],2,5),"d/m/yyy")</f>
        <v>8/12/2011</v>
      </c>
      <c r="E3006" s="2" t="str">
        <f>TEXT(MID(Sales_Transactions[[#This Row],[Order Date]],2,5),"d")</f>
        <v>8</v>
      </c>
      <c r="F3006" s="2" t="str">
        <f>TEXT(MID(Sales_Transactions[[#This Row],[Order Date]],2,5),"m")</f>
        <v>12</v>
      </c>
      <c r="G3006" s="2" t="str">
        <f>TEXT(MID(Sales_Transactions[[#This Row],[Order Date]],2,5),"yyy")</f>
        <v>2011</v>
      </c>
      <c r="H3006" s="2" t="str">
        <f>TEXT(MID(Sales_Transactions[[#This Row],[Order Date]],2,5),"yyy/m")</f>
        <v>2011/12</v>
      </c>
      <c r="I3006" t="s">
        <v>78</v>
      </c>
      <c r="J3006">
        <f t="shared" si="276"/>
        <v>3</v>
      </c>
      <c r="K3006" s="2">
        <v>8</v>
      </c>
      <c r="L3006" s="3">
        <v>194.11</v>
      </c>
      <c r="M3006" s="4">
        <v>0.03</v>
      </c>
      <c r="N3006" s="5" t="s">
        <v>23</v>
      </c>
      <c r="O3006" s="3">
        <v>87.66</v>
      </c>
      <c r="P3006" s="3">
        <v>22.72</v>
      </c>
      <c r="Q3006" s="3">
        <v>8.99</v>
      </c>
      <c r="R3006" s="5" t="s">
        <v>1001</v>
      </c>
      <c r="S3006" s="5" t="s">
        <v>2629</v>
      </c>
      <c r="T3006" s="5" t="str">
        <f t="shared" si="277"/>
        <v>Chuck Sachs</v>
      </c>
      <c r="U3006" t="s">
        <v>855</v>
      </c>
      <c r="V3006" s="5" t="s">
        <v>37</v>
      </c>
      <c r="W3006" s="5" t="s">
        <v>57</v>
      </c>
      <c r="X3006" s="5" t="s">
        <v>58</v>
      </c>
      <c r="Y3006" s="5" t="s">
        <v>504</v>
      </c>
      <c r="Z3006" s="5" t="s">
        <v>60</v>
      </c>
      <c r="AA3006" s="4">
        <v>0.44</v>
      </c>
      <c r="AB3006" s="1">
        <v>40885</v>
      </c>
      <c r="AC3006" s="1">
        <v>29689</v>
      </c>
      <c r="AD3006">
        <f t="shared" si="278"/>
        <v>0</v>
      </c>
      <c r="AE3006">
        <f t="shared" ca="1" si="279"/>
        <v>43</v>
      </c>
      <c r="AF3006" t="str">
        <f t="shared" ca="1" si="280"/>
        <v>18-64</v>
      </c>
      <c r="AG3006" s="3">
        <f t="shared" si="281"/>
        <v>3.962898</v>
      </c>
      <c r="AH3006" t="str">
        <f>_xlfn.IFNA(VLOOKUP(Sales_Transactions[[#This Row],[Order ID]],Returned_Items[#All],2,FALSE),"Not Returned")</f>
        <v>Not Returned</v>
      </c>
    </row>
    <row r="3007" spans="1:34" x14ac:dyDescent="0.25">
      <c r="A3007">
        <v>21319</v>
      </c>
      <c r="C3007" t="s">
        <v>197</v>
      </c>
      <c r="D3007" s="2" t="str">
        <f>TEXT(MID(Sales_Transactions[[#This Row],[Order Date]],2,5),"d/m/yyy")</f>
        <v>29/4/2010</v>
      </c>
      <c r="E3007" s="2" t="str">
        <f>TEXT(MID(Sales_Transactions[[#This Row],[Order Date]],2,5),"d")</f>
        <v>29</v>
      </c>
      <c r="F3007" s="2" t="str">
        <f>TEXT(MID(Sales_Transactions[[#This Row],[Order Date]],2,5),"m")</f>
        <v>4</v>
      </c>
      <c r="G3007" s="2" t="str">
        <f>TEXT(MID(Sales_Transactions[[#This Row],[Order Date]],2,5),"yyy")</f>
        <v>2010</v>
      </c>
      <c r="H3007" s="2" t="str">
        <f>TEXT(MID(Sales_Transactions[[#This Row],[Order Date]],2,5),"yyy/m")</f>
        <v>2010/4</v>
      </c>
      <c r="I3007" t="s">
        <v>78</v>
      </c>
      <c r="J3007">
        <f t="shared" si="276"/>
        <v>3</v>
      </c>
      <c r="K3007" s="2">
        <v>11</v>
      </c>
      <c r="L3007" s="3">
        <v>167.53</v>
      </c>
      <c r="M3007" s="4">
        <v>0.03</v>
      </c>
      <c r="N3007" s="5" t="s">
        <v>23</v>
      </c>
      <c r="O3007" s="3">
        <v>-40.94</v>
      </c>
      <c r="P3007" s="3">
        <v>14.98</v>
      </c>
      <c r="Q3007" s="3">
        <v>7.69</v>
      </c>
      <c r="R3007" s="5" t="s">
        <v>1001</v>
      </c>
      <c r="S3007" s="5" t="s">
        <v>2629</v>
      </c>
      <c r="T3007" s="5" t="str">
        <f t="shared" si="277"/>
        <v>Chuck Sachs</v>
      </c>
      <c r="U3007" t="s">
        <v>855</v>
      </c>
      <c r="V3007" s="5" t="s">
        <v>37</v>
      </c>
      <c r="W3007" s="5" t="s">
        <v>28</v>
      </c>
      <c r="X3007" s="5" t="s">
        <v>29</v>
      </c>
      <c r="Y3007" s="5" t="s">
        <v>2219</v>
      </c>
      <c r="Z3007" s="5" t="s">
        <v>43</v>
      </c>
      <c r="AA3007" s="4">
        <v>0.56999999999999995</v>
      </c>
      <c r="AB3007" s="1">
        <v>40300</v>
      </c>
      <c r="AC3007" s="1">
        <v>29719</v>
      </c>
      <c r="AD3007">
        <f t="shared" si="278"/>
        <v>3</v>
      </c>
      <c r="AE3007">
        <f t="shared" ca="1" si="279"/>
        <v>43</v>
      </c>
      <c r="AF3007" t="str">
        <f t="shared" ca="1" si="280"/>
        <v>18-64</v>
      </c>
      <c r="AG3007" s="3">
        <f t="shared" si="281"/>
        <v>2.0605005454545453</v>
      </c>
      <c r="AH3007" t="str">
        <f>_xlfn.IFNA(VLOOKUP(Sales_Transactions[[#This Row],[Order ID]],Returned_Items[#All],2,FALSE),"Not Returned")</f>
        <v>Not Returned</v>
      </c>
    </row>
    <row r="3008" spans="1:34" x14ac:dyDescent="0.25">
      <c r="A3008">
        <v>21319</v>
      </c>
      <c r="C3008" t="s">
        <v>197</v>
      </c>
      <c r="D3008" s="2" t="str">
        <f>TEXT(MID(Sales_Transactions[[#This Row],[Order Date]],2,5),"d/m/yyy")</f>
        <v>29/4/2010</v>
      </c>
      <c r="E3008" s="2" t="str">
        <f>TEXT(MID(Sales_Transactions[[#This Row],[Order Date]],2,5),"d")</f>
        <v>29</v>
      </c>
      <c r="F3008" s="2" t="str">
        <f>TEXT(MID(Sales_Transactions[[#This Row],[Order Date]],2,5),"m")</f>
        <v>4</v>
      </c>
      <c r="G3008" s="2" t="str">
        <f>TEXT(MID(Sales_Transactions[[#This Row],[Order Date]],2,5),"yyy")</f>
        <v>2010</v>
      </c>
      <c r="H3008" s="2" t="str">
        <f>TEXT(MID(Sales_Transactions[[#This Row],[Order Date]],2,5),"yyy/m")</f>
        <v>2010/4</v>
      </c>
      <c r="I3008" t="s">
        <v>78</v>
      </c>
      <c r="J3008">
        <f t="shared" si="276"/>
        <v>3</v>
      </c>
      <c r="K3008" s="2">
        <v>42</v>
      </c>
      <c r="L3008" s="3">
        <v>1060.3399999999999</v>
      </c>
      <c r="M3008" s="4">
        <v>0.04</v>
      </c>
      <c r="N3008" s="5" t="s">
        <v>34</v>
      </c>
      <c r="O3008" s="3">
        <v>-174.94</v>
      </c>
      <c r="P3008" s="3">
        <v>23.99</v>
      </c>
      <c r="Q3008" s="3">
        <v>15.68</v>
      </c>
      <c r="R3008" s="5" t="s">
        <v>1001</v>
      </c>
      <c r="S3008" s="5" t="s">
        <v>2629</v>
      </c>
      <c r="T3008" s="5" t="str">
        <f t="shared" si="277"/>
        <v>Chuck Sachs</v>
      </c>
      <c r="U3008" t="s">
        <v>855</v>
      </c>
      <c r="V3008" s="5" t="s">
        <v>37</v>
      </c>
      <c r="W3008" s="5" t="s">
        <v>57</v>
      </c>
      <c r="X3008" s="5" t="s">
        <v>58</v>
      </c>
      <c r="Y3008" s="5" t="s">
        <v>2458</v>
      </c>
      <c r="Z3008" s="5" t="s">
        <v>40</v>
      </c>
      <c r="AA3008" s="4">
        <v>0.62</v>
      </c>
      <c r="AB3008" s="1">
        <v>40298</v>
      </c>
      <c r="AC3008" s="1">
        <v>29856</v>
      </c>
      <c r="AD3008">
        <f t="shared" si="278"/>
        <v>1</v>
      </c>
      <c r="AE3008">
        <f t="shared" ca="1" si="279"/>
        <v>42</v>
      </c>
      <c r="AF3008" t="str">
        <f t="shared" ca="1" si="280"/>
        <v>18-64</v>
      </c>
      <c r="AG3008" s="3">
        <f t="shared" si="281"/>
        <v>0.94429533333333338</v>
      </c>
      <c r="AH3008" t="str">
        <f>_xlfn.IFNA(VLOOKUP(Sales_Transactions[[#This Row],[Order ID]],Returned_Items[#All],2,FALSE),"Not Returned")</f>
        <v>Not Returned</v>
      </c>
    </row>
    <row r="3009" spans="1:34" x14ac:dyDescent="0.25">
      <c r="A3009">
        <v>22115</v>
      </c>
      <c r="C3009" t="s">
        <v>1340</v>
      </c>
      <c r="D3009" s="2" t="str">
        <f>TEXT(MID(Sales_Transactions[[#This Row],[Order Date]],2,5),"d/m/yyy")</f>
        <v>15/6/2010</v>
      </c>
      <c r="E3009" s="2" t="str">
        <f>TEXT(MID(Sales_Transactions[[#This Row],[Order Date]],2,5),"d")</f>
        <v>15</v>
      </c>
      <c r="F3009" s="2" t="str">
        <f>TEXT(MID(Sales_Transactions[[#This Row],[Order Date]],2,5),"m")</f>
        <v>6</v>
      </c>
      <c r="G3009" s="2" t="str">
        <f>TEXT(MID(Sales_Transactions[[#This Row],[Order Date]],2,5),"yyy")</f>
        <v>2010</v>
      </c>
      <c r="H3009" s="2" t="str">
        <f>TEXT(MID(Sales_Transactions[[#This Row],[Order Date]],2,5),"yyy/m")</f>
        <v>2010/6</v>
      </c>
      <c r="I3009" t="s">
        <v>22</v>
      </c>
      <c r="J3009">
        <f t="shared" si="276"/>
        <v>2</v>
      </c>
      <c r="K3009" s="2">
        <v>5</v>
      </c>
      <c r="L3009" s="3">
        <v>751.94</v>
      </c>
      <c r="M3009" s="4">
        <v>0.02</v>
      </c>
      <c r="N3009" s="5" t="s">
        <v>34</v>
      </c>
      <c r="O3009" s="3">
        <v>-283.94</v>
      </c>
      <c r="P3009" s="3">
        <v>145.44999999999999</v>
      </c>
      <c r="Q3009" s="3">
        <v>17.850000000000001</v>
      </c>
      <c r="R3009" s="5" t="s">
        <v>2623</v>
      </c>
      <c r="S3009" s="5" t="s">
        <v>2624</v>
      </c>
      <c r="T3009" s="5" t="str">
        <f t="shared" si="277"/>
        <v>Eric Barreto</v>
      </c>
      <c r="U3009" t="s">
        <v>855</v>
      </c>
      <c r="V3009" s="5" t="s">
        <v>37</v>
      </c>
      <c r="W3009" s="5" t="s">
        <v>48</v>
      </c>
      <c r="X3009" s="5" t="s">
        <v>324</v>
      </c>
      <c r="Y3009" s="5" t="s">
        <v>365</v>
      </c>
      <c r="Z3009" s="5" t="s">
        <v>40</v>
      </c>
      <c r="AA3009" s="4">
        <v>0.56000000000000005</v>
      </c>
      <c r="AB3009" s="1">
        <v>40344</v>
      </c>
      <c r="AC3009" s="1">
        <v>19597</v>
      </c>
      <c r="AD3009">
        <f t="shared" si="278"/>
        <v>0</v>
      </c>
      <c r="AE3009">
        <f t="shared" ca="1" si="279"/>
        <v>70</v>
      </c>
      <c r="AF3009" t="str">
        <f t="shared" ca="1" si="280"/>
        <v>Over 65</v>
      </c>
      <c r="AG3009" s="3">
        <f t="shared" si="281"/>
        <v>32.654181999999999</v>
      </c>
      <c r="AH3009" t="str">
        <f>_xlfn.IFNA(VLOOKUP(Sales_Transactions[[#This Row],[Order ID]],Returned_Items[#All],2,FALSE),"Not Returned")</f>
        <v>Not Returned</v>
      </c>
    </row>
    <row r="3010" spans="1:34" x14ac:dyDescent="0.25">
      <c r="A3010">
        <v>22149</v>
      </c>
      <c r="C3010" t="s">
        <v>2518</v>
      </c>
      <c r="D3010" s="2" t="str">
        <f>TEXT(MID(Sales_Transactions[[#This Row],[Order Date]],2,5),"d/m/yyy")</f>
        <v>23/9/2011</v>
      </c>
      <c r="E3010" s="2" t="str">
        <f>TEXT(MID(Sales_Transactions[[#This Row],[Order Date]],2,5),"d")</f>
        <v>23</v>
      </c>
      <c r="F3010" s="2" t="str">
        <f>TEXT(MID(Sales_Transactions[[#This Row],[Order Date]],2,5),"m")</f>
        <v>9</v>
      </c>
      <c r="G3010" s="2" t="str">
        <f>TEXT(MID(Sales_Transactions[[#This Row],[Order Date]],2,5),"yyy")</f>
        <v>2011</v>
      </c>
      <c r="H3010" s="2" t="str">
        <f>TEXT(MID(Sales_Transactions[[#This Row],[Order Date]],2,5),"yyy/m")</f>
        <v>2011/9</v>
      </c>
      <c r="I3010" t="s">
        <v>22</v>
      </c>
      <c r="J3010">
        <f t="shared" ref="J3010:J3073" si="282">IF(I3010="Making Critical",5,IF(I3010="High",4,IF(I3010="Medium",3,IF(I3010="Low",2,1))))</f>
        <v>2</v>
      </c>
      <c r="K3010" s="2">
        <v>17</v>
      </c>
      <c r="L3010" s="3">
        <v>48.24</v>
      </c>
      <c r="M3010" s="4">
        <v>0.09</v>
      </c>
      <c r="N3010" s="5" t="s">
        <v>23</v>
      </c>
      <c r="O3010" s="3">
        <v>-1.62</v>
      </c>
      <c r="P3010" s="3">
        <v>2.88</v>
      </c>
      <c r="Q3010" s="3">
        <v>1.01</v>
      </c>
      <c r="R3010" s="5" t="s">
        <v>2066</v>
      </c>
      <c r="S3010" s="5" t="s">
        <v>2632</v>
      </c>
      <c r="T3010" s="5" t="str">
        <f t="shared" ref="T3010:T3073" si="283">R3010 &amp; " " &amp; S3010</f>
        <v>Bobby Trafton</v>
      </c>
      <c r="U3010" t="s">
        <v>855</v>
      </c>
      <c r="V3010" s="5" t="s">
        <v>27</v>
      </c>
      <c r="W3010" s="5" t="s">
        <v>28</v>
      </c>
      <c r="X3010" s="5" t="s">
        <v>124</v>
      </c>
      <c r="Y3010" s="5" t="s">
        <v>1254</v>
      </c>
      <c r="Z3010" s="5" t="s">
        <v>84</v>
      </c>
      <c r="AA3010" s="4">
        <v>0.55000000000000004</v>
      </c>
      <c r="AB3010" s="1">
        <v>40814</v>
      </c>
      <c r="AC3010" s="1">
        <v>19554</v>
      </c>
      <c r="AD3010">
        <f t="shared" ref="AD3010:AD3073" si="284">_xlfn.DAYS(AB3010,D3010)</f>
        <v>5</v>
      </c>
      <c r="AE3010">
        <f t="shared" ref="AE3010:AE3073" ca="1" si="285">DATEDIF(AC3010,TODAY(),"Y")</f>
        <v>71</v>
      </c>
      <c r="AF3010" t="str">
        <f t="shared" ref="AF3010:AF3073" ca="1" si="286">IF(AE3010&lt;18,"Under 18",IF(AE3010&lt;65,"18-64","Over 65"))</f>
        <v>Over 65</v>
      </c>
      <c r="AG3010" s="3">
        <f t="shared" ref="AG3010:AG3073" si="287" xml:space="preserve"> (P3010 - (M3010 / 100) * P3010 + Q3010) / K3010</f>
        <v>0.22867105882352939</v>
      </c>
      <c r="AH3010" t="str">
        <f>_xlfn.IFNA(VLOOKUP(Sales_Transactions[[#This Row],[Order ID]],Returned_Items[#All],2,FALSE),"Not Returned")</f>
        <v>Not Returned</v>
      </c>
    </row>
    <row r="3011" spans="1:34" x14ac:dyDescent="0.25">
      <c r="A3011">
        <v>22338</v>
      </c>
      <c r="C3011" t="s">
        <v>1351</v>
      </c>
      <c r="D3011" s="2" t="str">
        <f>TEXT(MID(Sales_Transactions[[#This Row],[Order Date]],2,5),"d/m/yyy")</f>
        <v>14/5/2010</v>
      </c>
      <c r="E3011" s="2" t="str">
        <f>TEXT(MID(Sales_Transactions[[#This Row],[Order Date]],2,5),"d")</f>
        <v>14</v>
      </c>
      <c r="F3011" s="2" t="str">
        <f>TEXT(MID(Sales_Transactions[[#This Row],[Order Date]],2,5),"m")</f>
        <v>5</v>
      </c>
      <c r="G3011" s="2" t="str">
        <f>TEXT(MID(Sales_Transactions[[#This Row],[Order Date]],2,5),"yyy")</f>
        <v>2010</v>
      </c>
      <c r="H3011" s="2" t="str">
        <f>TEXT(MID(Sales_Transactions[[#This Row],[Order Date]],2,5),"yyy/m")</f>
        <v>2010/5</v>
      </c>
      <c r="I3011" t="s">
        <v>78</v>
      </c>
      <c r="J3011">
        <f t="shared" si="282"/>
        <v>3</v>
      </c>
      <c r="K3011" s="2">
        <v>36</v>
      </c>
      <c r="L3011" s="3">
        <v>200.08</v>
      </c>
      <c r="M3011" s="4">
        <v>0.05</v>
      </c>
      <c r="N3011" s="5" t="s">
        <v>23</v>
      </c>
      <c r="O3011" s="3">
        <v>-62.97</v>
      </c>
      <c r="P3011" s="3">
        <v>5.28</v>
      </c>
      <c r="Q3011" s="3">
        <v>5.0599999999999996</v>
      </c>
      <c r="R3011" s="5" t="s">
        <v>1698</v>
      </c>
      <c r="S3011" s="5" t="s">
        <v>2789</v>
      </c>
      <c r="T3011" s="5" t="str">
        <f t="shared" si="283"/>
        <v>Bill Tyler</v>
      </c>
      <c r="U3011" t="s">
        <v>855</v>
      </c>
      <c r="V3011" s="5" t="s">
        <v>37</v>
      </c>
      <c r="W3011" s="5" t="s">
        <v>28</v>
      </c>
      <c r="X3011" s="5" t="s">
        <v>75</v>
      </c>
      <c r="Y3011" s="5" t="s">
        <v>2803</v>
      </c>
      <c r="Z3011" s="5" t="s">
        <v>43</v>
      </c>
      <c r="AA3011" s="4">
        <v>0.37</v>
      </c>
      <c r="AB3011" s="1">
        <v>40313</v>
      </c>
      <c r="AC3011" s="1">
        <v>19607</v>
      </c>
      <c r="AD3011">
        <f t="shared" si="284"/>
        <v>1</v>
      </c>
      <c r="AE3011">
        <f t="shared" ca="1" si="285"/>
        <v>70</v>
      </c>
      <c r="AF3011" t="str">
        <f t="shared" ca="1" si="286"/>
        <v>Over 65</v>
      </c>
      <c r="AG3011" s="3">
        <f t="shared" si="287"/>
        <v>0.2871488888888889</v>
      </c>
      <c r="AH3011" t="str">
        <f>_xlfn.IFNA(VLOOKUP(Sales_Transactions[[#This Row],[Order ID]],Returned_Items[#All],2,FALSE),"Not Returned")</f>
        <v>Not Returned</v>
      </c>
    </row>
    <row r="3012" spans="1:34" x14ac:dyDescent="0.25">
      <c r="A3012">
        <v>22627</v>
      </c>
      <c r="C3012" t="s">
        <v>1229</v>
      </c>
      <c r="D3012" s="2" t="str">
        <f>TEXT(MID(Sales_Transactions[[#This Row],[Order Date]],2,5),"d/m/yyy")</f>
        <v>3/4/2010</v>
      </c>
      <c r="E3012" s="2" t="str">
        <f>TEXT(MID(Sales_Transactions[[#This Row],[Order Date]],2,5),"d")</f>
        <v>3</v>
      </c>
      <c r="F3012" s="2" t="str">
        <f>TEXT(MID(Sales_Transactions[[#This Row],[Order Date]],2,5),"m")</f>
        <v>4</v>
      </c>
      <c r="G3012" s="2" t="str">
        <f>TEXT(MID(Sales_Transactions[[#This Row],[Order Date]],2,5),"yyy")</f>
        <v>2010</v>
      </c>
      <c r="H3012" s="2" t="str">
        <f>TEXT(MID(Sales_Transactions[[#This Row],[Order Date]],2,5),"yyy/m")</f>
        <v>2010/4</v>
      </c>
      <c r="I3012" t="s">
        <v>22</v>
      </c>
      <c r="J3012">
        <f t="shared" si="282"/>
        <v>2</v>
      </c>
      <c r="K3012" s="2">
        <v>33</v>
      </c>
      <c r="L3012" s="3">
        <v>1934.6</v>
      </c>
      <c r="M3012" s="4">
        <v>0.09</v>
      </c>
      <c r="N3012" s="5" t="s">
        <v>23</v>
      </c>
      <c r="O3012" s="3">
        <v>614.03</v>
      </c>
      <c r="P3012" s="3">
        <v>63.94</v>
      </c>
      <c r="Q3012" s="3">
        <v>14.48</v>
      </c>
      <c r="R3012" s="5" t="s">
        <v>1698</v>
      </c>
      <c r="S3012" s="5" t="s">
        <v>2737</v>
      </c>
      <c r="T3012" s="5" t="str">
        <f t="shared" si="283"/>
        <v>Bill Shonely</v>
      </c>
      <c r="U3012" t="s">
        <v>855</v>
      </c>
      <c r="V3012" s="5" t="s">
        <v>27</v>
      </c>
      <c r="W3012" s="5" t="s">
        <v>57</v>
      </c>
      <c r="X3012" s="5" t="s">
        <v>58</v>
      </c>
      <c r="Y3012" s="5" t="s">
        <v>713</v>
      </c>
      <c r="Z3012" s="5" t="s">
        <v>43</v>
      </c>
      <c r="AA3012" s="4">
        <v>0.46</v>
      </c>
      <c r="AB3012" s="1">
        <v>40276</v>
      </c>
      <c r="AC3012" s="1">
        <v>19941</v>
      </c>
      <c r="AD3012">
        <f t="shared" si="284"/>
        <v>5</v>
      </c>
      <c r="AE3012">
        <f t="shared" ca="1" si="285"/>
        <v>70</v>
      </c>
      <c r="AF3012" t="str">
        <f t="shared" ca="1" si="286"/>
        <v>Over 65</v>
      </c>
      <c r="AG3012" s="3">
        <f t="shared" si="287"/>
        <v>2.3746198181818183</v>
      </c>
      <c r="AH3012" t="str">
        <f>_xlfn.IFNA(VLOOKUP(Sales_Transactions[[#This Row],[Order ID]],Returned_Items[#All],2,FALSE),"Not Returned")</f>
        <v>Returned</v>
      </c>
    </row>
    <row r="3013" spans="1:34" x14ac:dyDescent="0.25">
      <c r="A3013">
        <v>22820</v>
      </c>
      <c r="C3013" t="s">
        <v>410</v>
      </c>
      <c r="D3013" s="2" t="str">
        <f>TEXT(MID(Sales_Transactions[[#This Row],[Order Date]],2,5),"d/m/yyy")</f>
        <v>17/8/2010</v>
      </c>
      <c r="E3013" s="2" t="str">
        <f>TEXT(MID(Sales_Transactions[[#This Row],[Order Date]],2,5),"d")</f>
        <v>17</v>
      </c>
      <c r="F3013" s="2" t="str">
        <f>TEXT(MID(Sales_Transactions[[#This Row],[Order Date]],2,5),"m")</f>
        <v>8</v>
      </c>
      <c r="G3013" s="2" t="str">
        <f>TEXT(MID(Sales_Transactions[[#This Row],[Order Date]],2,5),"yyy")</f>
        <v>2010</v>
      </c>
      <c r="H3013" s="2" t="str">
        <f>TEXT(MID(Sales_Transactions[[#This Row],[Order Date]],2,5),"yyy/m")</f>
        <v>2010/8</v>
      </c>
      <c r="I3013" t="s">
        <v>33</v>
      </c>
      <c r="J3013">
        <f t="shared" si="282"/>
        <v>4</v>
      </c>
      <c r="K3013" s="2">
        <v>18</v>
      </c>
      <c r="L3013" s="3">
        <v>144.84</v>
      </c>
      <c r="M3013" s="4">
        <v>0</v>
      </c>
      <c r="N3013" s="5" t="s">
        <v>23</v>
      </c>
      <c r="O3013" s="3">
        <v>21.49</v>
      </c>
      <c r="P3013" s="3">
        <v>7.89</v>
      </c>
      <c r="Q3013" s="3">
        <v>2.82</v>
      </c>
      <c r="R3013" s="5" t="s">
        <v>2059</v>
      </c>
      <c r="S3013" s="5" t="s">
        <v>2628</v>
      </c>
      <c r="T3013" s="5" t="str">
        <f t="shared" si="283"/>
        <v>Craig Yedwab</v>
      </c>
      <c r="U3013" t="s">
        <v>855</v>
      </c>
      <c r="V3013" s="5" t="s">
        <v>37</v>
      </c>
      <c r="W3013" s="5" t="s">
        <v>28</v>
      </c>
      <c r="X3013" s="5" t="s">
        <v>82</v>
      </c>
      <c r="Y3013" s="5" t="s">
        <v>1363</v>
      </c>
      <c r="Z3013" s="5" t="s">
        <v>84</v>
      </c>
      <c r="AA3013" s="4">
        <v>0.4</v>
      </c>
      <c r="AB3013" s="1">
        <v>40410</v>
      </c>
      <c r="AC3013" s="1">
        <v>20036</v>
      </c>
      <c r="AD3013">
        <f t="shared" si="284"/>
        <v>3</v>
      </c>
      <c r="AE3013">
        <f t="shared" ca="1" si="285"/>
        <v>69</v>
      </c>
      <c r="AF3013" t="str">
        <f t="shared" ca="1" si="286"/>
        <v>Over 65</v>
      </c>
      <c r="AG3013" s="3">
        <f t="shared" si="287"/>
        <v>0.59499999999999997</v>
      </c>
      <c r="AH3013" t="str">
        <f>_xlfn.IFNA(VLOOKUP(Sales_Transactions[[#This Row],[Order ID]],Returned_Items[#All],2,FALSE),"Not Returned")</f>
        <v>Returned</v>
      </c>
    </row>
    <row r="3014" spans="1:34" x14ac:dyDescent="0.25">
      <c r="A3014">
        <v>22880</v>
      </c>
      <c r="C3014" t="s">
        <v>1967</v>
      </c>
      <c r="D3014" s="2" t="str">
        <f>TEXT(MID(Sales_Transactions[[#This Row],[Order Date]],2,5),"d/m/yyy")</f>
        <v>30/5/2010</v>
      </c>
      <c r="E3014" s="2" t="str">
        <f>TEXT(MID(Sales_Transactions[[#This Row],[Order Date]],2,5),"d")</f>
        <v>30</v>
      </c>
      <c r="F3014" s="2" t="str">
        <f>TEXT(MID(Sales_Transactions[[#This Row],[Order Date]],2,5),"m")</f>
        <v>5</v>
      </c>
      <c r="G3014" s="2" t="str">
        <f>TEXT(MID(Sales_Transactions[[#This Row],[Order Date]],2,5),"yyy")</f>
        <v>2010</v>
      </c>
      <c r="H3014" s="2" t="str">
        <f>TEXT(MID(Sales_Transactions[[#This Row],[Order Date]],2,5),"yyy/m")</f>
        <v>2010/5</v>
      </c>
      <c r="I3014" t="s">
        <v>78</v>
      </c>
      <c r="J3014">
        <f t="shared" si="282"/>
        <v>3</v>
      </c>
      <c r="K3014" s="2">
        <v>13</v>
      </c>
      <c r="L3014" s="3">
        <v>24.96</v>
      </c>
      <c r="M3014" s="4">
        <v>0.01</v>
      </c>
      <c r="N3014" s="5" t="s">
        <v>23</v>
      </c>
      <c r="O3014" s="3">
        <v>-20.68</v>
      </c>
      <c r="P3014" s="3">
        <v>1.7</v>
      </c>
      <c r="Q3014" s="3">
        <v>1.99</v>
      </c>
      <c r="R3014" s="5" t="s">
        <v>2748</v>
      </c>
      <c r="S3014" s="5" t="s">
        <v>2776</v>
      </c>
      <c r="T3014" s="5" t="str">
        <f t="shared" si="283"/>
        <v>Bradley Talbott</v>
      </c>
      <c r="U3014" t="s">
        <v>855</v>
      </c>
      <c r="V3014" s="5" t="s">
        <v>27</v>
      </c>
      <c r="W3014" s="5" t="s">
        <v>48</v>
      </c>
      <c r="X3014" s="5" t="s">
        <v>87</v>
      </c>
      <c r="Y3014" s="5" t="s">
        <v>1652</v>
      </c>
      <c r="Z3014" s="5" t="s">
        <v>60</v>
      </c>
      <c r="AA3014" s="4">
        <v>0.51</v>
      </c>
      <c r="AB3014" s="1">
        <v>40331</v>
      </c>
      <c r="AC3014" s="1">
        <v>19767</v>
      </c>
      <c r="AD3014">
        <f t="shared" si="284"/>
        <v>3</v>
      </c>
      <c r="AE3014">
        <f t="shared" ca="1" si="285"/>
        <v>70</v>
      </c>
      <c r="AF3014" t="str">
        <f t="shared" ca="1" si="286"/>
        <v>Over 65</v>
      </c>
      <c r="AG3014" s="3">
        <f t="shared" si="287"/>
        <v>0.28383307692307691</v>
      </c>
      <c r="AH3014" t="str">
        <f>_xlfn.IFNA(VLOOKUP(Sales_Transactions[[#This Row],[Order ID]],Returned_Items[#All],2,FALSE),"Not Returned")</f>
        <v>Not Returned</v>
      </c>
    </row>
    <row r="3015" spans="1:34" x14ac:dyDescent="0.25">
      <c r="A3015">
        <v>23078</v>
      </c>
      <c r="C3015" t="s">
        <v>995</v>
      </c>
      <c r="D3015" s="2" t="str">
        <f>TEXT(MID(Sales_Transactions[[#This Row],[Order Date]],2,5),"d/m/yyy")</f>
        <v>15/9/2011</v>
      </c>
      <c r="E3015" s="2" t="str">
        <f>TEXT(MID(Sales_Transactions[[#This Row],[Order Date]],2,5),"d")</f>
        <v>15</v>
      </c>
      <c r="F3015" s="2" t="str">
        <f>TEXT(MID(Sales_Transactions[[#This Row],[Order Date]],2,5),"m")</f>
        <v>9</v>
      </c>
      <c r="G3015" s="2" t="str">
        <f>TEXT(MID(Sales_Transactions[[#This Row],[Order Date]],2,5),"yyy")</f>
        <v>2011</v>
      </c>
      <c r="H3015" s="2" t="str">
        <f>TEXT(MID(Sales_Transactions[[#This Row],[Order Date]],2,5),"yyy/m")</f>
        <v>2011/9</v>
      </c>
      <c r="I3015" t="s">
        <v>78</v>
      </c>
      <c r="J3015">
        <f t="shared" si="282"/>
        <v>3</v>
      </c>
      <c r="K3015" s="2">
        <v>39</v>
      </c>
      <c r="L3015" s="3">
        <v>577.95000000000005</v>
      </c>
      <c r="M3015" s="4">
        <v>7.0000000000000007E-2</v>
      </c>
      <c r="N3015" s="5" t="s">
        <v>23</v>
      </c>
      <c r="O3015" s="3">
        <v>-86.43</v>
      </c>
      <c r="P3015" s="3">
        <v>15.73</v>
      </c>
      <c r="Q3015" s="3">
        <v>7.42</v>
      </c>
      <c r="R3015" s="5" t="s">
        <v>2638</v>
      </c>
      <c r="S3015" s="5" t="s">
        <v>2639</v>
      </c>
      <c r="T3015" s="5" t="str">
        <f t="shared" si="283"/>
        <v>Jay Fine</v>
      </c>
      <c r="U3015" t="s">
        <v>855</v>
      </c>
      <c r="V3015" s="5" t="s">
        <v>37</v>
      </c>
      <c r="W3015" s="5" t="s">
        <v>28</v>
      </c>
      <c r="X3015" s="5" t="s">
        <v>221</v>
      </c>
      <c r="Y3015" s="5" t="s">
        <v>2298</v>
      </c>
      <c r="Z3015" s="5" t="s">
        <v>60</v>
      </c>
      <c r="AA3015" s="4">
        <v>0.56000000000000005</v>
      </c>
      <c r="AB3015" s="1">
        <v>40803</v>
      </c>
      <c r="AC3015" s="1">
        <v>20312</v>
      </c>
      <c r="AD3015">
        <f t="shared" si="284"/>
        <v>2</v>
      </c>
      <c r="AE3015">
        <f t="shared" ca="1" si="285"/>
        <v>68</v>
      </c>
      <c r="AF3015" t="str">
        <f t="shared" ca="1" si="286"/>
        <v>Over 65</v>
      </c>
      <c r="AG3015" s="3">
        <f t="shared" si="287"/>
        <v>0.59330741025641032</v>
      </c>
      <c r="AH3015" t="str">
        <f>_xlfn.IFNA(VLOOKUP(Sales_Transactions[[#This Row],[Order ID]],Returned_Items[#All],2,FALSE),"Not Returned")</f>
        <v>Not Returned</v>
      </c>
    </row>
    <row r="3016" spans="1:34" x14ac:dyDescent="0.25">
      <c r="A3016">
        <v>23268</v>
      </c>
      <c r="C3016" t="s">
        <v>1526</v>
      </c>
      <c r="D3016" s="2" t="str">
        <f>TEXT(MID(Sales_Transactions[[#This Row],[Order Date]],2,5),"d/m/yyy")</f>
        <v>16/1/2012</v>
      </c>
      <c r="E3016" s="2" t="str">
        <f>TEXT(MID(Sales_Transactions[[#This Row],[Order Date]],2,5),"d")</f>
        <v>16</v>
      </c>
      <c r="F3016" s="2" t="str">
        <f>TEXT(MID(Sales_Transactions[[#This Row],[Order Date]],2,5),"m")</f>
        <v>1</v>
      </c>
      <c r="G3016" s="2" t="str">
        <f>TEXT(MID(Sales_Transactions[[#This Row],[Order Date]],2,5),"yyy")</f>
        <v>2012</v>
      </c>
      <c r="H3016" s="2" t="str">
        <f>TEXT(MID(Sales_Transactions[[#This Row],[Order Date]],2,5),"yyy/m")</f>
        <v>2012/1</v>
      </c>
      <c r="I3016" t="s">
        <v>33</v>
      </c>
      <c r="J3016">
        <f t="shared" si="282"/>
        <v>4</v>
      </c>
      <c r="K3016" s="2">
        <v>5</v>
      </c>
      <c r="L3016" s="3">
        <v>255.31</v>
      </c>
      <c r="M3016" s="4">
        <v>0.02</v>
      </c>
      <c r="N3016" s="5" t="s">
        <v>23</v>
      </c>
      <c r="O3016" s="3">
        <v>41.41</v>
      </c>
      <c r="P3016" s="3">
        <v>48.04</v>
      </c>
      <c r="Q3016" s="3">
        <v>5.79</v>
      </c>
      <c r="R3016" s="5" t="s">
        <v>2804</v>
      </c>
      <c r="S3016" s="5" t="s">
        <v>2805</v>
      </c>
      <c r="T3016" s="5" t="str">
        <f t="shared" si="283"/>
        <v>Pierre Wener</v>
      </c>
      <c r="U3016" t="s">
        <v>855</v>
      </c>
      <c r="V3016" s="5" t="s">
        <v>74</v>
      </c>
      <c r="W3016" s="5" t="s">
        <v>28</v>
      </c>
      <c r="X3016" s="5" t="s">
        <v>75</v>
      </c>
      <c r="Y3016" s="5" t="s">
        <v>1645</v>
      </c>
      <c r="Z3016" s="5" t="s">
        <v>43</v>
      </c>
      <c r="AA3016" s="4">
        <v>0.37</v>
      </c>
      <c r="AB3016" s="1">
        <v>40926</v>
      </c>
      <c r="AC3016" s="1">
        <v>20359</v>
      </c>
      <c r="AD3016">
        <f t="shared" si="284"/>
        <v>2</v>
      </c>
      <c r="AE3016">
        <f t="shared" ca="1" si="285"/>
        <v>68</v>
      </c>
      <c r="AF3016" t="str">
        <f t="shared" ca="1" si="286"/>
        <v>Over 65</v>
      </c>
      <c r="AG3016" s="3">
        <f t="shared" si="287"/>
        <v>10.764078399999999</v>
      </c>
      <c r="AH3016" t="str">
        <f>_xlfn.IFNA(VLOOKUP(Sales_Transactions[[#This Row],[Order ID]],Returned_Items[#All],2,FALSE),"Not Returned")</f>
        <v>Not Returned</v>
      </c>
    </row>
    <row r="3017" spans="1:34" x14ac:dyDescent="0.25">
      <c r="A3017">
        <v>24003</v>
      </c>
      <c r="C3017" t="s">
        <v>2640</v>
      </c>
      <c r="D3017" s="2" t="str">
        <f>TEXT(MID(Sales_Transactions[[#This Row],[Order Date]],2,5),"d/m/yyy")</f>
        <v>31/10/2009</v>
      </c>
      <c r="E3017" s="2" t="str">
        <f>TEXT(MID(Sales_Transactions[[#This Row],[Order Date]],2,5),"d")</f>
        <v>31</v>
      </c>
      <c r="F3017" s="2" t="str">
        <f>TEXT(MID(Sales_Transactions[[#This Row],[Order Date]],2,5),"m")</f>
        <v>10</v>
      </c>
      <c r="G3017" s="2" t="str">
        <f>TEXT(MID(Sales_Transactions[[#This Row],[Order Date]],2,5),"yyy")</f>
        <v>2009</v>
      </c>
      <c r="H3017" s="2" t="str">
        <f>TEXT(MID(Sales_Transactions[[#This Row],[Order Date]],2,5),"yyy/m")</f>
        <v>2009/10</v>
      </c>
      <c r="I3017" t="s">
        <v>101</v>
      </c>
      <c r="J3017">
        <f t="shared" si="282"/>
        <v>1</v>
      </c>
      <c r="K3017" s="2">
        <v>4</v>
      </c>
      <c r="L3017" s="3">
        <v>129.78649999999999</v>
      </c>
      <c r="M3017" s="4">
        <v>0.05</v>
      </c>
      <c r="N3017" s="5" t="s">
        <v>67</v>
      </c>
      <c r="O3017" s="3">
        <v>-116.51</v>
      </c>
      <c r="P3017" s="3">
        <v>35.99</v>
      </c>
      <c r="Q3017" s="3">
        <v>5.99</v>
      </c>
      <c r="R3017" s="5" t="s">
        <v>967</v>
      </c>
      <c r="S3017" s="5" t="s">
        <v>2641</v>
      </c>
      <c r="T3017" s="5" t="str">
        <f t="shared" si="283"/>
        <v>Dan Campbell</v>
      </c>
      <c r="U3017" t="s">
        <v>855</v>
      </c>
      <c r="V3017" s="5" t="s">
        <v>47</v>
      </c>
      <c r="W3017" s="5" t="s">
        <v>48</v>
      </c>
      <c r="X3017" s="5" t="s">
        <v>49</v>
      </c>
      <c r="Y3017" s="5" t="s">
        <v>1580</v>
      </c>
      <c r="Z3017" s="5" t="s">
        <v>84</v>
      </c>
      <c r="AA3017" s="4">
        <v>0.38</v>
      </c>
      <c r="AB3017" s="1">
        <v>40119</v>
      </c>
      <c r="AC3017" s="1">
        <v>20198</v>
      </c>
      <c r="AD3017">
        <f t="shared" si="284"/>
        <v>2</v>
      </c>
      <c r="AE3017">
        <f t="shared" ca="1" si="285"/>
        <v>69</v>
      </c>
      <c r="AF3017" t="str">
        <f t="shared" ca="1" si="286"/>
        <v>Over 65</v>
      </c>
      <c r="AG3017" s="3">
        <f t="shared" si="287"/>
        <v>10.490501250000001</v>
      </c>
      <c r="AH3017" t="str">
        <f>_xlfn.IFNA(VLOOKUP(Sales_Transactions[[#This Row],[Order ID]],Returned_Items[#All],2,FALSE),"Not Returned")</f>
        <v>Not Returned</v>
      </c>
    </row>
    <row r="3018" spans="1:34" x14ac:dyDescent="0.25">
      <c r="A3018">
        <v>24102</v>
      </c>
      <c r="C3018" t="s">
        <v>2450</v>
      </c>
      <c r="D3018" s="2" t="str">
        <f>TEXT(MID(Sales_Transactions[[#This Row],[Order Date]],2,5),"d/m/yyy")</f>
        <v>30/11/2010</v>
      </c>
      <c r="E3018" s="2" t="str">
        <f>TEXT(MID(Sales_Transactions[[#This Row],[Order Date]],2,5),"d")</f>
        <v>30</v>
      </c>
      <c r="F3018" s="2" t="str">
        <f>TEXT(MID(Sales_Transactions[[#This Row],[Order Date]],2,5),"m")</f>
        <v>11</v>
      </c>
      <c r="G3018" s="2" t="str">
        <f>TEXT(MID(Sales_Transactions[[#This Row],[Order Date]],2,5),"yyy")</f>
        <v>2010</v>
      </c>
      <c r="H3018" s="2" t="str">
        <f>TEXT(MID(Sales_Transactions[[#This Row],[Order Date]],2,5),"yyy/m")</f>
        <v>2010/11</v>
      </c>
      <c r="I3018" t="s">
        <v>101</v>
      </c>
      <c r="J3018">
        <f t="shared" si="282"/>
        <v>1</v>
      </c>
      <c r="K3018" s="2">
        <v>50</v>
      </c>
      <c r="L3018" s="3">
        <v>1844.26</v>
      </c>
      <c r="M3018" s="4">
        <v>0.03</v>
      </c>
      <c r="N3018" s="5" t="s">
        <v>23</v>
      </c>
      <c r="O3018" s="3">
        <v>47.58</v>
      </c>
      <c r="P3018" s="3">
        <v>37.76</v>
      </c>
      <c r="Q3018" s="3">
        <v>12.9</v>
      </c>
      <c r="R3018" s="5" t="s">
        <v>462</v>
      </c>
      <c r="S3018" s="5" t="s">
        <v>2658</v>
      </c>
      <c r="T3018" s="5" t="str">
        <f t="shared" si="283"/>
        <v>Fred McMath</v>
      </c>
      <c r="U3018" t="s">
        <v>855</v>
      </c>
      <c r="V3018" s="5" t="s">
        <v>27</v>
      </c>
      <c r="W3018" s="5" t="s">
        <v>28</v>
      </c>
      <c r="X3018" s="5" t="s">
        <v>29</v>
      </c>
      <c r="Y3018" s="5" t="s">
        <v>1932</v>
      </c>
      <c r="Z3018" s="5" t="s">
        <v>43</v>
      </c>
      <c r="AA3018" s="4">
        <v>0.56999999999999995</v>
      </c>
      <c r="AB3018" s="1">
        <v>40513</v>
      </c>
      <c r="AC3018" s="1">
        <v>20103</v>
      </c>
      <c r="AD3018">
        <f t="shared" si="284"/>
        <v>1</v>
      </c>
      <c r="AE3018">
        <f t="shared" ca="1" si="285"/>
        <v>69</v>
      </c>
      <c r="AF3018" t="str">
        <f t="shared" ca="1" si="286"/>
        <v>Over 65</v>
      </c>
      <c r="AG3018" s="3">
        <f t="shared" si="287"/>
        <v>1.0129734399999999</v>
      </c>
      <c r="AH3018" t="str">
        <f>_xlfn.IFNA(VLOOKUP(Sales_Transactions[[#This Row],[Order ID]],Returned_Items[#All],2,FALSE),"Not Returned")</f>
        <v>Not Returned</v>
      </c>
    </row>
    <row r="3019" spans="1:34" x14ac:dyDescent="0.25">
      <c r="A3019">
        <v>24422</v>
      </c>
      <c r="C3019" t="s">
        <v>2754</v>
      </c>
      <c r="D3019" s="2" t="str">
        <f>TEXT(MID(Sales_Transactions[[#This Row],[Order Date]],2,5),"d/m/yyy")</f>
        <v>29/12/2011</v>
      </c>
      <c r="E3019" s="2" t="str">
        <f>TEXT(MID(Sales_Transactions[[#This Row],[Order Date]],2,5),"d")</f>
        <v>29</v>
      </c>
      <c r="F3019" s="2" t="str">
        <f>TEXT(MID(Sales_Transactions[[#This Row],[Order Date]],2,5),"m")</f>
        <v>12</v>
      </c>
      <c r="G3019" s="2" t="str">
        <f>TEXT(MID(Sales_Transactions[[#This Row],[Order Date]],2,5),"yyy")</f>
        <v>2011</v>
      </c>
      <c r="H3019" s="2" t="str">
        <f>TEXT(MID(Sales_Transactions[[#This Row],[Order Date]],2,5),"yyy/m")</f>
        <v>2011/12</v>
      </c>
      <c r="I3019" t="s">
        <v>101</v>
      </c>
      <c r="J3019">
        <f t="shared" si="282"/>
        <v>1</v>
      </c>
      <c r="K3019" s="2">
        <v>20</v>
      </c>
      <c r="L3019" s="3">
        <v>3467.28</v>
      </c>
      <c r="M3019" s="4">
        <v>0.06</v>
      </c>
      <c r="N3019" s="5" t="s">
        <v>34</v>
      </c>
      <c r="O3019" s="3">
        <v>-433.29</v>
      </c>
      <c r="P3019" s="3">
        <v>179.29</v>
      </c>
      <c r="Q3019" s="3">
        <v>29.21</v>
      </c>
      <c r="R3019" s="5" t="s">
        <v>2059</v>
      </c>
      <c r="S3019" s="5" t="s">
        <v>2628</v>
      </c>
      <c r="T3019" s="5" t="str">
        <f t="shared" si="283"/>
        <v>Craig Yedwab</v>
      </c>
      <c r="U3019" t="s">
        <v>855</v>
      </c>
      <c r="V3019" s="5" t="s">
        <v>47</v>
      </c>
      <c r="W3019" s="5" t="s">
        <v>57</v>
      </c>
      <c r="X3019" s="5" t="s">
        <v>107</v>
      </c>
      <c r="Y3019" s="5" t="s">
        <v>319</v>
      </c>
      <c r="Z3019" s="5" t="s">
        <v>106</v>
      </c>
      <c r="AA3019" s="4">
        <v>0.76</v>
      </c>
      <c r="AB3019" s="1">
        <v>40908</v>
      </c>
      <c r="AC3019" s="1">
        <v>31008</v>
      </c>
      <c r="AD3019">
        <f t="shared" si="284"/>
        <v>2</v>
      </c>
      <c r="AE3019">
        <f t="shared" ca="1" si="285"/>
        <v>39</v>
      </c>
      <c r="AF3019" t="str">
        <f t="shared" ca="1" si="286"/>
        <v>18-64</v>
      </c>
      <c r="AG3019" s="3">
        <f t="shared" si="287"/>
        <v>10.419621299999999</v>
      </c>
      <c r="AH3019" t="str">
        <f>_xlfn.IFNA(VLOOKUP(Sales_Transactions[[#This Row],[Order ID]],Returned_Items[#All],2,FALSE),"Not Returned")</f>
        <v>Not Returned</v>
      </c>
    </row>
    <row r="3020" spans="1:34" x14ac:dyDescent="0.25">
      <c r="A3020">
        <v>24644</v>
      </c>
      <c r="C3020" t="s">
        <v>2806</v>
      </c>
      <c r="D3020" s="2" t="str">
        <f>TEXT(MID(Sales_Transactions[[#This Row],[Order Date]],2,5),"d/m/yyy")</f>
        <v>28/7/2009</v>
      </c>
      <c r="E3020" s="2" t="str">
        <f>TEXT(MID(Sales_Transactions[[#This Row],[Order Date]],2,5),"d")</f>
        <v>28</v>
      </c>
      <c r="F3020" s="2" t="str">
        <f>TEXT(MID(Sales_Transactions[[#This Row],[Order Date]],2,5),"m")</f>
        <v>7</v>
      </c>
      <c r="G3020" s="2" t="str">
        <f>TEXT(MID(Sales_Transactions[[#This Row],[Order Date]],2,5),"yyy")</f>
        <v>2009</v>
      </c>
      <c r="H3020" s="2" t="str">
        <f>TEXT(MID(Sales_Transactions[[#This Row],[Order Date]],2,5),"yyy/m")</f>
        <v>2009/7</v>
      </c>
      <c r="I3020" t="s">
        <v>101</v>
      </c>
      <c r="J3020">
        <f t="shared" si="282"/>
        <v>1</v>
      </c>
      <c r="K3020" s="2">
        <v>46</v>
      </c>
      <c r="L3020" s="3">
        <v>5897.47</v>
      </c>
      <c r="M3020" s="4">
        <v>0</v>
      </c>
      <c r="N3020" s="5" t="s">
        <v>34</v>
      </c>
      <c r="O3020" s="3">
        <v>-1764.29</v>
      </c>
      <c r="P3020" s="3">
        <v>122.99</v>
      </c>
      <c r="Q3020" s="3">
        <v>70.2</v>
      </c>
      <c r="R3020" s="5" t="s">
        <v>1576</v>
      </c>
      <c r="S3020" s="5" t="s">
        <v>2014</v>
      </c>
      <c r="T3020" s="5" t="str">
        <f t="shared" si="283"/>
        <v>Tony Molinari</v>
      </c>
      <c r="U3020" t="s">
        <v>855</v>
      </c>
      <c r="V3020" s="5" t="s">
        <v>47</v>
      </c>
      <c r="W3020" s="5" t="s">
        <v>57</v>
      </c>
      <c r="X3020" s="5" t="s">
        <v>154</v>
      </c>
      <c r="Y3020" s="5" t="s">
        <v>701</v>
      </c>
      <c r="Z3020" s="5" t="s">
        <v>40</v>
      </c>
      <c r="AA3020" s="4">
        <v>0.74</v>
      </c>
      <c r="AB3020" s="1">
        <v>40023</v>
      </c>
      <c r="AC3020" s="1">
        <v>20456</v>
      </c>
      <c r="AD3020">
        <f t="shared" si="284"/>
        <v>1</v>
      </c>
      <c r="AE3020">
        <f t="shared" ca="1" si="285"/>
        <v>68</v>
      </c>
      <c r="AF3020" t="str">
        <f t="shared" ca="1" si="286"/>
        <v>Over 65</v>
      </c>
      <c r="AG3020" s="3">
        <f t="shared" si="287"/>
        <v>4.199782608695652</v>
      </c>
      <c r="AH3020" t="str">
        <f>_xlfn.IFNA(VLOOKUP(Sales_Transactions[[#This Row],[Order ID]],Returned_Items[#All],2,FALSE),"Not Returned")</f>
        <v>Not Returned</v>
      </c>
    </row>
    <row r="3021" spans="1:34" x14ac:dyDescent="0.25">
      <c r="A3021">
        <v>26401</v>
      </c>
      <c r="C3021" t="s">
        <v>21</v>
      </c>
      <c r="D3021" s="2" t="str">
        <f>TEXT(MID(Sales_Transactions[[#This Row],[Order Date]],2,5),"d/m/yyy")</f>
        <v>13/10/2010</v>
      </c>
      <c r="E3021" s="2" t="str">
        <f>TEXT(MID(Sales_Transactions[[#This Row],[Order Date]],2,5),"d")</f>
        <v>13</v>
      </c>
      <c r="F3021" s="2" t="str">
        <f>TEXT(MID(Sales_Transactions[[#This Row],[Order Date]],2,5),"m")</f>
        <v>10</v>
      </c>
      <c r="G3021" s="2" t="str">
        <f>TEXT(MID(Sales_Transactions[[#This Row],[Order Date]],2,5),"yyy")</f>
        <v>2010</v>
      </c>
      <c r="H3021" s="2" t="str">
        <f>TEXT(MID(Sales_Transactions[[#This Row],[Order Date]],2,5),"yyy/m")</f>
        <v>2010/10</v>
      </c>
      <c r="I3021" t="s">
        <v>78</v>
      </c>
      <c r="J3021">
        <f t="shared" si="282"/>
        <v>3</v>
      </c>
      <c r="K3021" s="2">
        <v>1</v>
      </c>
      <c r="L3021" s="3">
        <v>415</v>
      </c>
      <c r="M3021" s="4">
        <v>7.0000000000000007E-2</v>
      </c>
      <c r="N3021" s="5" t="s">
        <v>23</v>
      </c>
      <c r="O3021" s="3">
        <v>-199.31</v>
      </c>
      <c r="P3021" s="3">
        <v>420.98</v>
      </c>
      <c r="Q3021" s="3">
        <v>19.989999999999998</v>
      </c>
      <c r="R3021" s="5" t="s">
        <v>2313</v>
      </c>
      <c r="S3021" s="5" t="s">
        <v>2747</v>
      </c>
      <c r="T3021" s="5" t="str">
        <f t="shared" si="283"/>
        <v>Dave Poirier</v>
      </c>
      <c r="U3021" t="s">
        <v>855</v>
      </c>
      <c r="V3021" s="5" t="s">
        <v>27</v>
      </c>
      <c r="W3021" s="5" t="s">
        <v>28</v>
      </c>
      <c r="X3021" s="5" t="s">
        <v>41</v>
      </c>
      <c r="Y3021" s="5" t="s">
        <v>1027</v>
      </c>
      <c r="Z3021" s="5" t="s">
        <v>43</v>
      </c>
      <c r="AA3021" s="4">
        <v>0.35</v>
      </c>
      <c r="AB3021" s="1">
        <v>40466</v>
      </c>
      <c r="AC3021" s="1">
        <v>20657</v>
      </c>
      <c r="AD3021">
        <f t="shared" si="284"/>
        <v>2</v>
      </c>
      <c r="AE3021">
        <f t="shared" ca="1" si="285"/>
        <v>68</v>
      </c>
      <c r="AF3021" t="str">
        <f t="shared" ca="1" si="286"/>
        <v>Over 65</v>
      </c>
      <c r="AG3021" s="3">
        <f t="shared" si="287"/>
        <v>440.67531400000001</v>
      </c>
      <c r="AH3021" t="str">
        <f>_xlfn.IFNA(VLOOKUP(Sales_Transactions[[#This Row],[Order ID]],Returned_Items[#All],2,FALSE),"Not Returned")</f>
        <v>Not Returned</v>
      </c>
    </row>
    <row r="3022" spans="1:34" x14ac:dyDescent="0.25">
      <c r="A3022">
        <v>27938</v>
      </c>
      <c r="C3022" t="s">
        <v>1512</v>
      </c>
      <c r="D3022" s="2" t="str">
        <f>TEXT(MID(Sales_Transactions[[#This Row],[Order Date]],2,5),"d/m/yyy")</f>
        <v>5/5/2009</v>
      </c>
      <c r="E3022" s="2" t="str">
        <f>TEXT(MID(Sales_Transactions[[#This Row],[Order Date]],2,5),"d")</f>
        <v>5</v>
      </c>
      <c r="F3022" s="2" t="str">
        <f>TEXT(MID(Sales_Transactions[[#This Row],[Order Date]],2,5),"m")</f>
        <v>5</v>
      </c>
      <c r="G3022" s="2" t="str">
        <f>TEXT(MID(Sales_Transactions[[#This Row],[Order Date]],2,5),"yyy")</f>
        <v>2009</v>
      </c>
      <c r="H3022" s="2" t="str">
        <f>TEXT(MID(Sales_Transactions[[#This Row],[Order Date]],2,5),"yyy/m")</f>
        <v>2009/5</v>
      </c>
      <c r="I3022" t="s">
        <v>78</v>
      </c>
      <c r="J3022">
        <f t="shared" si="282"/>
        <v>3</v>
      </c>
      <c r="K3022" s="2">
        <v>40</v>
      </c>
      <c r="L3022" s="3">
        <v>1233.51</v>
      </c>
      <c r="M3022" s="4">
        <v>0.05</v>
      </c>
      <c r="N3022" s="5" t="s">
        <v>23</v>
      </c>
      <c r="O3022" s="3">
        <v>308.67</v>
      </c>
      <c r="P3022" s="3">
        <v>30.98</v>
      </c>
      <c r="Q3022" s="3">
        <v>9.18</v>
      </c>
      <c r="R3022" s="5" t="s">
        <v>2481</v>
      </c>
      <c r="S3022" s="5" t="s">
        <v>2482</v>
      </c>
      <c r="T3022" s="5" t="str">
        <f t="shared" si="283"/>
        <v>Noel Staavos</v>
      </c>
      <c r="U3022" t="s">
        <v>855</v>
      </c>
      <c r="V3022" s="5" t="s">
        <v>74</v>
      </c>
      <c r="W3022" s="5" t="s">
        <v>28</v>
      </c>
      <c r="X3022" s="5" t="s">
        <v>75</v>
      </c>
      <c r="Y3022" s="5" t="s">
        <v>2807</v>
      </c>
      <c r="Z3022" s="5" t="s">
        <v>43</v>
      </c>
      <c r="AA3022" s="4">
        <v>0.4</v>
      </c>
      <c r="AB3022" s="1">
        <v>39938</v>
      </c>
      <c r="AC3022" s="1">
        <v>21356</v>
      </c>
      <c r="AD3022">
        <f t="shared" si="284"/>
        <v>0</v>
      </c>
      <c r="AE3022">
        <f t="shared" ca="1" si="285"/>
        <v>66</v>
      </c>
      <c r="AF3022" t="str">
        <f t="shared" ca="1" si="286"/>
        <v>Over 65</v>
      </c>
      <c r="AG3022" s="3">
        <f t="shared" si="287"/>
        <v>1.0036127499999998</v>
      </c>
      <c r="AH3022" t="str">
        <f>_xlfn.IFNA(VLOOKUP(Sales_Transactions[[#This Row],[Order ID]],Returned_Items[#All],2,FALSE),"Not Returned")</f>
        <v>Not Returned</v>
      </c>
    </row>
    <row r="3023" spans="1:34" x14ac:dyDescent="0.25">
      <c r="A3023">
        <v>28515</v>
      </c>
      <c r="C3023" t="s">
        <v>2649</v>
      </c>
      <c r="D3023" s="2" t="str">
        <f>TEXT(MID(Sales_Transactions[[#This Row],[Order Date]],2,5),"d/m/yyy")</f>
        <v>30/6/2010</v>
      </c>
      <c r="E3023" s="2" t="str">
        <f>TEXT(MID(Sales_Transactions[[#This Row],[Order Date]],2,5),"d")</f>
        <v>30</v>
      </c>
      <c r="F3023" s="2" t="str">
        <f>TEXT(MID(Sales_Transactions[[#This Row],[Order Date]],2,5),"m")</f>
        <v>6</v>
      </c>
      <c r="G3023" s="2" t="str">
        <f>TEXT(MID(Sales_Transactions[[#This Row],[Order Date]],2,5),"yyy")</f>
        <v>2010</v>
      </c>
      <c r="H3023" s="2" t="str">
        <f>TEXT(MID(Sales_Transactions[[#This Row],[Order Date]],2,5),"yyy/m")</f>
        <v>2010/6</v>
      </c>
      <c r="I3023" t="s">
        <v>33</v>
      </c>
      <c r="J3023">
        <f t="shared" si="282"/>
        <v>4</v>
      </c>
      <c r="K3023" s="2">
        <v>48</v>
      </c>
      <c r="L3023" s="3">
        <v>379.78</v>
      </c>
      <c r="M3023" s="4">
        <v>0.1</v>
      </c>
      <c r="N3023" s="5" t="s">
        <v>23</v>
      </c>
      <c r="O3023" s="3">
        <v>-71.59</v>
      </c>
      <c r="P3023" s="3">
        <v>8.32</v>
      </c>
      <c r="Q3023" s="3">
        <v>2.38</v>
      </c>
      <c r="R3023" s="5" t="s">
        <v>198</v>
      </c>
      <c r="S3023" s="5" t="s">
        <v>1011</v>
      </c>
      <c r="T3023" s="5" t="str">
        <f t="shared" si="283"/>
        <v>Frank Atkinson</v>
      </c>
      <c r="U3023" t="s">
        <v>855</v>
      </c>
      <c r="V3023" s="5" t="s">
        <v>47</v>
      </c>
      <c r="W3023" s="5" t="s">
        <v>48</v>
      </c>
      <c r="X3023" s="5" t="s">
        <v>87</v>
      </c>
      <c r="Y3023" s="5" t="s">
        <v>2808</v>
      </c>
      <c r="Z3023" s="5" t="s">
        <v>60</v>
      </c>
      <c r="AA3023" s="4">
        <v>0.74</v>
      </c>
      <c r="AB3023" s="1">
        <v>40361</v>
      </c>
      <c r="AC3023" s="1">
        <v>29161</v>
      </c>
      <c r="AD3023">
        <f t="shared" si="284"/>
        <v>2</v>
      </c>
      <c r="AE3023">
        <f t="shared" ca="1" si="285"/>
        <v>44</v>
      </c>
      <c r="AF3023" t="str">
        <f t="shared" ca="1" si="286"/>
        <v>18-64</v>
      </c>
      <c r="AG3023" s="3">
        <f t="shared" si="287"/>
        <v>0.22274333333333338</v>
      </c>
      <c r="AH3023" t="str">
        <f>_xlfn.IFNA(VLOOKUP(Sales_Transactions[[#This Row],[Order ID]],Returned_Items[#All],2,FALSE),"Not Returned")</f>
        <v>Not Returned</v>
      </c>
    </row>
    <row r="3024" spans="1:34" x14ac:dyDescent="0.25">
      <c r="A3024">
        <v>29280</v>
      </c>
      <c r="C3024" t="s">
        <v>1825</v>
      </c>
      <c r="D3024" s="2" t="str">
        <f>TEXT(MID(Sales_Transactions[[#This Row],[Order Date]],2,5),"d/m/yyy")</f>
        <v>28/3/2012</v>
      </c>
      <c r="E3024" s="2" t="str">
        <f>TEXT(MID(Sales_Transactions[[#This Row],[Order Date]],2,5),"d")</f>
        <v>28</v>
      </c>
      <c r="F3024" s="2" t="str">
        <f>TEXT(MID(Sales_Transactions[[#This Row],[Order Date]],2,5),"m")</f>
        <v>3</v>
      </c>
      <c r="G3024" s="2" t="str">
        <f>TEXT(MID(Sales_Transactions[[#This Row],[Order Date]],2,5),"yyy")</f>
        <v>2012</v>
      </c>
      <c r="H3024" s="2" t="str">
        <f>TEXT(MID(Sales_Transactions[[#This Row],[Order Date]],2,5),"yyy/m")</f>
        <v>2012/3</v>
      </c>
      <c r="I3024" t="s">
        <v>78</v>
      </c>
      <c r="J3024">
        <f t="shared" si="282"/>
        <v>3</v>
      </c>
      <c r="K3024" s="2">
        <v>30</v>
      </c>
      <c r="L3024" s="3">
        <v>856.34</v>
      </c>
      <c r="M3024" s="4">
        <v>0.06</v>
      </c>
      <c r="N3024" s="5" t="s">
        <v>23</v>
      </c>
      <c r="O3024" s="3">
        <v>248.91</v>
      </c>
      <c r="P3024" s="3">
        <v>28.38</v>
      </c>
      <c r="Q3024" s="3">
        <v>1.99</v>
      </c>
      <c r="R3024" s="5" t="s">
        <v>1698</v>
      </c>
      <c r="S3024" s="5" t="s">
        <v>2737</v>
      </c>
      <c r="T3024" s="5" t="str">
        <f t="shared" si="283"/>
        <v>Bill Shonely</v>
      </c>
      <c r="U3024" t="s">
        <v>855</v>
      </c>
      <c r="V3024" s="5" t="s">
        <v>27</v>
      </c>
      <c r="W3024" s="5" t="s">
        <v>48</v>
      </c>
      <c r="X3024" s="5" t="s">
        <v>87</v>
      </c>
      <c r="Y3024" s="5" t="s">
        <v>2809</v>
      </c>
      <c r="Z3024" s="5" t="s">
        <v>60</v>
      </c>
      <c r="AA3024" s="4">
        <v>0.51</v>
      </c>
      <c r="AB3024" s="1">
        <v>40997</v>
      </c>
      <c r="AC3024" s="1">
        <v>29011</v>
      </c>
      <c r="AD3024">
        <f t="shared" si="284"/>
        <v>1</v>
      </c>
      <c r="AE3024">
        <f t="shared" ca="1" si="285"/>
        <v>45</v>
      </c>
      <c r="AF3024" t="str">
        <f t="shared" ca="1" si="286"/>
        <v>18-64</v>
      </c>
      <c r="AG3024" s="3">
        <f t="shared" si="287"/>
        <v>1.0117657333333332</v>
      </c>
      <c r="AH3024" t="str">
        <f>_xlfn.IFNA(VLOOKUP(Sales_Transactions[[#This Row],[Order ID]],Returned_Items[#All],2,FALSE),"Not Returned")</f>
        <v>Not Returned</v>
      </c>
    </row>
    <row r="3025" spans="1:34" x14ac:dyDescent="0.25">
      <c r="A3025">
        <v>29346</v>
      </c>
      <c r="C3025" t="s">
        <v>2295</v>
      </c>
      <c r="D3025" s="2" t="str">
        <f>TEXT(MID(Sales_Transactions[[#This Row],[Order Date]],2,5),"d/m/yyy")</f>
        <v>16/8/2009</v>
      </c>
      <c r="E3025" s="2" t="str">
        <f>TEXT(MID(Sales_Transactions[[#This Row],[Order Date]],2,5),"d")</f>
        <v>16</v>
      </c>
      <c r="F3025" s="2" t="str">
        <f>TEXT(MID(Sales_Transactions[[#This Row],[Order Date]],2,5),"m")</f>
        <v>8</v>
      </c>
      <c r="G3025" s="2" t="str">
        <f>TEXT(MID(Sales_Transactions[[#This Row],[Order Date]],2,5),"yyy")</f>
        <v>2009</v>
      </c>
      <c r="H3025" s="2" t="str">
        <f>TEXT(MID(Sales_Transactions[[#This Row],[Order Date]],2,5),"yyy/m")</f>
        <v>2009/8</v>
      </c>
      <c r="I3025" t="s">
        <v>22</v>
      </c>
      <c r="J3025">
        <f t="shared" si="282"/>
        <v>2</v>
      </c>
      <c r="K3025" s="2">
        <v>2</v>
      </c>
      <c r="L3025" s="3">
        <v>29.06</v>
      </c>
      <c r="M3025" s="4">
        <v>0.1</v>
      </c>
      <c r="N3025" s="5" t="s">
        <v>23</v>
      </c>
      <c r="O3025" s="3">
        <v>-16.149999999999999</v>
      </c>
      <c r="P3025" s="3">
        <v>11.58</v>
      </c>
      <c r="Q3025" s="3">
        <v>6.97</v>
      </c>
      <c r="R3025" s="5" t="s">
        <v>2013</v>
      </c>
      <c r="S3025" s="5" t="s">
        <v>2444</v>
      </c>
      <c r="T3025" s="5" t="str">
        <f t="shared" si="283"/>
        <v>Janet Martin</v>
      </c>
      <c r="U3025" t="s">
        <v>855</v>
      </c>
      <c r="V3025" s="5" t="s">
        <v>47</v>
      </c>
      <c r="W3025" s="5" t="s">
        <v>28</v>
      </c>
      <c r="X3025" s="5" t="s">
        <v>98</v>
      </c>
      <c r="Y3025" s="5" t="s">
        <v>486</v>
      </c>
      <c r="Z3025" s="5" t="s">
        <v>43</v>
      </c>
      <c r="AA3025" s="4">
        <v>0.35</v>
      </c>
      <c r="AB3025" s="1">
        <v>40045</v>
      </c>
      <c r="AC3025" s="1">
        <v>29143</v>
      </c>
      <c r="AD3025">
        <f t="shared" si="284"/>
        <v>4</v>
      </c>
      <c r="AE3025">
        <f t="shared" ca="1" si="285"/>
        <v>44</v>
      </c>
      <c r="AF3025" t="str">
        <f t="shared" ca="1" si="286"/>
        <v>18-64</v>
      </c>
      <c r="AG3025" s="3">
        <f t="shared" si="287"/>
        <v>9.2692099999999993</v>
      </c>
      <c r="AH3025" t="str">
        <f>_xlfn.IFNA(VLOOKUP(Sales_Transactions[[#This Row],[Order ID]],Returned_Items[#All],2,FALSE),"Not Returned")</f>
        <v>Not Returned</v>
      </c>
    </row>
    <row r="3026" spans="1:34" x14ac:dyDescent="0.25">
      <c r="A3026">
        <v>29349</v>
      </c>
      <c r="C3026" t="s">
        <v>2782</v>
      </c>
      <c r="D3026" s="2" t="str">
        <f>TEXT(MID(Sales_Transactions[[#This Row],[Order Date]],2,5),"d/m/yyy")</f>
        <v>10/6/2010</v>
      </c>
      <c r="E3026" s="2" t="str">
        <f>TEXT(MID(Sales_Transactions[[#This Row],[Order Date]],2,5),"d")</f>
        <v>10</v>
      </c>
      <c r="F3026" s="2" t="str">
        <f>TEXT(MID(Sales_Transactions[[#This Row],[Order Date]],2,5),"m")</f>
        <v>6</v>
      </c>
      <c r="G3026" s="2" t="str">
        <f>TEXT(MID(Sales_Transactions[[#This Row],[Order Date]],2,5),"yyy")</f>
        <v>2010</v>
      </c>
      <c r="H3026" s="2" t="str">
        <f>TEXT(MID(Sales_Transactions[[#This Row],[Order Date]],2,5),"yyy/m")</f>
        <v>2010/6</v>
      </c>
      <c r="I3026" t="s">
        <v>33</v>
      </c>
      <c r="J3026">
        <f t="shared" si="282"/>
        <v>4</v>
      </c>
      <c r="K3026" s="2">
        <v>46</v>
      </c>
      <c r="L3026" s="3">
        <v>2526.54</v>
      </c>
      <c r="M3026" s="4">
        <v>0.04</v>
      </c>
      <c r="N3026" s="5" t="s">
        <v>23</v>
      </c>
      <c r="O3026" s="3">
        <v>772.11</v>
      </c>
      <c r="P3026" s="3">
        <v>65.989999999999995</v>
      </c>
      <c r="Q3026" s="3">
        <v>2.5</v>
      </c>
      <c r="R3026" s="5" t="s">
        <v>2066</v>
      </c>
      <c r="S3026" s="5" t="s">
        <v>2632</v>
      </c>
      <c r="T3026" s="5" t="str">
        <f t="shared" si="283"/>
        <v>Bobby Trafton</v>
      </c>
      <c r="U3026" t="s">
        <v>855</v>
      </c>
      <c r="V3026" s="5" t="s">
        <v>27</v>
      </c>
      <c r="W3026" s="5" t="s">
        <v>48</v>
      </c>
      <c r="X3026" s="5" t="s">
        <v>49</v>
      </c>
      <c r="Y3026" s="5" t="s">
        <v>2096</v>
      </c>
      <c r="Z3026" s="5" t="s">
        <v>43</v>
      </c>
      <c r="AA3026" s="4">
        <v>0.55000000000000004</v>
      </c>
      <c r="AB3026" s="1">
        <v>40341</v>
      </c>
      <c r="AC3026" s="1">
        <v>29212</v>
      </c>
      <c r="AD3026">
        <f t="shared" si="284"/>
        <v>2</v>
      </c>
      <c r="AE3026">
        <f t="shared" ca="1" si="285"/>
        <v>44</v>
      </c>
      <c r="AF3026" t="str">
        <f t="shared" ca="1" si="286"/>
        <v>18-64</v>
      </c>
      <c r="AG3026" s="3">
        <f t="shared" si="287"/>
        <v>1.4883392173913041</v>
      </c>
      <c r="AH3026" t="str">
        <f>_xlfn.IFNA(VLOOKUP(Sales_Transactions[[#This Row],[Order ID]],Returned_Items[#All],2,FALSE),"Not Returned")</f>
        <v>Not Returned</v>
      </c>
    </row>
    <row r="3027" spans="1:34" x14ac:dyDescent="0.25">
      <c r="A3027">
        <v>29473</v>
      </c>
      <c r="C3027" t="s">
        <v>2454</v>
      </c>
      <c r="D3027" s="2" t="str">
        <f>TEXT(MID(Sales_Transactions[[#This Row],[Order Date]],2,5),"d/m/yyy")</f>
        <v>15/2/2012</v>
      </c>
      <c r="E3027" s="2" t="str">
        <f>TEXT(MID(Sales_Transactions[[#This Row],[Order Date]],2,5),"d")</f>
        <v>15</v>
      </c>
      <c r="F3027" s="2" t="str">
        <f>TEXT(MID(Sales_Transactions[[#This Row],[Order Date]],2,5),"m")</f>
        <v>2</v>
      </c>
      <c r="G3027" s="2" t="str">
        <f>TEXT(MID(Sales_Transactions[[#This Row],[Order Date]],2,5),"yyy")</f>
        <v>2012</v>
      </c>
      <c r="H3027" s="2" t="str">
        <f>TEXT(MID(Sales_Transactions[[#This Row],[Order Date]],2,5),"yyy/m")</f>
        <v>2012/2</v>
      </c>
      <c r="I3027" t="s">
        <v>78</v>
      </c>
      <c r="J3027">
        <f t="shared" si="282"/>
        <v>3</v>
      </c>
      <c r="K3027" s="2">
        <v>31</v>
      </c>
      <c r="L3027" s="3">
        <v>206.28649999999999</v>
      </c>
      <c r="M3027" s="4">
        <v>0.05</v>
      </c>
      <c r="N3027" s="5" t="s">
        <v>23</v>
      </c>
      <c r="O3027" s="3">
        <v>-111.98</v>
      </c>
      <c r="P3027" s="3">
        <v>7.99</v>
      </c>
      <c r="Q3027" s="3">
        <v>5.03</v>
      </c>
      <c r="R3027" s="5" t="s">
        <v>1978</v>
      </c>
      <c r="S3027" s="5" t="s">
        <v>2740</v>
      </c>
      <c r="T3027" s="5" t="str">
        <f t="shared" si="283"/>
        <v>Katrina Willman</v>
      </c>
      <c r="U3027" t="s">
        <v>855</v>
      </c>
      <c r="V3027" s="5" t="s">
        <v>37</v>
      </c>
      <c r="W3027" s="5" t="s">
        <v>48</v>
      </c>
      <c r="X3027" s="5" t="s">
        <v>49</v>
      </c>
      <c r="Y3027" s="5" t="s">
        <v>204</v>
      </c>
      <c r="Z3027" s="5" t="s">
        <v>56</v>
      </c>
      <c r="AA3027" s="4">
        <v>0.6</v>
      </c>
      <c r="AB3027" s="1">
        <v>40956</v>
      </c>
      <c r="AC3027" s="1">
        <v>28567</v>
      </c>
      <c r="AD3027">
        <f t="shared" si="284"/>
        <v>2</v>
      </c>
      <c r="AE3027">
        <f t="shared" ca="1" si="285"/>
        <v>46</v>
      </c>
      <c r="AF3027" t="str">
        <f t="shared" ca="1" si="286"/>
        <v>18-64</v>
      </c>
      <c r="AG3027" s="3">
        <f t="shared" si="287"/>
        <v>0.41987112903225804</v>
      </c>
      <c r="AH3027" t="str">
        <f>_xlfn.IFNA(VLOOKUP(Sales_Transactions[[#This Row],[Order ID]],Returned_Items[#All],2,FALSE),"Not Returned")</f>
        <v>Not Returned</v>
      </c>
    </row>
    <row r="3028" spans="1:34" x14ac:dyDescent="0.25">
      <c r="A3028">
        <v>29893</v>
      </c>
      <c r="C3028" t="s">
        <v>1618</v>
      </c>
      <c r="D3028" s="2" t="str">
        <f>TEXT(MID(Sales_Transactions[[#This Row],[Order Date]],2,5),"d/m/yyy")</f>
        <v>16/6/2012</v>
      </c>
      <c r="E3028" s="2" t="str">
        <f>TEXT(MID(Sales_Transactions[[#This Row],[Order Date]],2,5),"d")</f>
        <v>16</v>
      </c>
      <c r="F3028" s="2" t="str">
        <f>TEXT(MID(Sales_Transactions[[#This Row],[Order Date]],2,5),"m")</f>
        <v>6</v>
      </c>
      <c r="G3028" s="2" t="str">
        <f>TEXT(MID(Sales_Transactions[[#This Row],[Order Date]],2,5),"yyy")</f>
        <v>2012</v>
      </c>
      <c r="H3028" s="2" t="str">
        <f>TEXT(MID(Sales_Transactions[[#This Row],[Order Date]],2,5),"yyy/m")</f>
        <v>2012/6</v>
      </c>
      <c r="I3028" t="s">
        <v>78</v>
      </c>
      <c r="J3028">
        <f t="shared" si="282"/>
        <v>3</v>
      </c>
      <c r="K3028" s="2">
        <v>24</v>
      </c>
      <c r="L3028" s="3">
        <v>5452.9</v>
      </c>
      <c r="M3028" s="4">
        <v>7.0000000000000007E-2</v>
      </c>
      <c r="N3028" s="5" t="s">
        <v>34</v>
      </c>
      <c r="O3028" s="3">
        <v>426.67</v>
      </c>
      <c r="P3028" s="3">
        <v>225.02</v>
      </c>
      <c r="Q3028" s="3">
        <v>28.66</v>
      </c>
      <c r="R3028" s="5" t="s">
        <v>1775</v>
      </c>
      <c r="S3028" s="5" t="s">
        <v>249</v>
      </c>
      <c r="T3028" s="5" t="str">
        <f t="shared" si="283"/>
        <v>Michael Paige</v>
      </c>
      <c r="U3028" t="s">
        <v>855</v>
      </c>
      <c r="V3028" s="5" t="s">
        <v>27</v>
      </c>
      <c r="W3028" s="5" t="s">
        <v>28</v>
      </c>
      <c r="X3028" s="5" t="s">
        <v>29</v>
      </c>
      <c r="Y3028" s="5" t="s">
        <v>654</v>
      </c>
      <c r="Z3028" s="5" t="s">
        <v>40</v>
      </c>
      <c r="AA3028" s="4">
        <v>0.72</v>
      </c>
      <c r="AB3028" s="1">
        <v>41077</v>
      </c>
      <c r="AC3028" s="1">
        <v>28611</v>
      </c>
      <c r="AD3028">
        <f t="shared" si="284"/>
        <v>1</v>
      </c>
      <c r="AE3028">
        <f t="shared" ca="1" si="285"/>
        <v>46</v>
      </c>
      <c r="AF3028" t="str">
        <f t="shared" ca="1" si="286"/>
        <v>18-64</v>
      </c>
      <c r="AG3028" s="3">
        <f t="shared" si="287"/>
        <v>10.563436916666667</v>
      </c>
      <c r="AH3028" t="str">
        <f>_xlfn.IFNA(VLOOKUP(Sales_Transactions[[#This Row],[Order ID]],Returned_Items[#All],2,FALSE),"Not Returned")</f>
        <v>Not Returned</v>
      </c>
    </row>
    <row r="3029" spans="1:34" x14ac:dyDescent="0.25">
      <c r="A3029">
        <v>30023</v>
      </c>
      <c r="C3029" t="s">
        <v>615</v>
      </c>
      <c r="D3029" s="2" t="str">
        <f>TEXT(MID(Sales_Transactions[[#This Row],[Order Date]],2,5),"d/m/yyy")</f>
        <v>15/10/2010</v>
      </c>
      <c r="E3029" s="2" t="str">
        <f>TEXT(MID(Sales_Transactions[[#This Row],[Order Date]],2,5),"d")</f>
        <v>15</v>
      </c>
      <c r="F3029" s="2" t="str">
        <f>TEXT(MID(Sales_Transactions[[#This Row],[Order Date]],2,5),"m")</f>
        <v>10</v>
      </c>
      <c r="G3029" s="2" t="str">
        <f>TEXT(MID(Sales_Transactions[[#This Row],[Order Date]],2,5),"yyy")</f>
        <v>2010</v>
      </c>
      <c r="H3029" s="2" t="str">
        <f>TEXT(MID(Sales_Transactions[[#This Row],[Order Date]],2,5),"yyy/m")</f>
        <v>2010/10</v>
      </c>
      <c r="I3029" t="s">
        <v>22</v>
      </c>
      <c r="J3029">
        <f t="shared" si="282"/>
        <v>2</v>
      </c>
      <c r="K3029" s="2">
        <v>36</v>
      </c>
      <c r="L3029" s="3">
        <v>840.24</v>
      </c>
      <c r="M3029" s="4">
        <v>0</v>
      </c>
      <c r="N3029" s="5" t="s">
        <v>23</v>
      </c>
      <c r="O3029" s="3">
        <v>19.73</v>
      </c>
      <c r="P3029" s="3">
        <v>21.38</v>
      </c>
      <c r="Q3029" s="3">
        <v>8.99</v>
      </c>
      <c r="R3029" s="5" t="s">
        <v>906</v>
      </c>
      <c r="S3029" s="5" t="s">
        <v>2651</v>
      </c>
      <c r="T3029" s="5" t="str">
        <f t="shared" si="283"/>
        <v>Giulietta Dortch</v>
      </c>
      <c r="U3029" t="s">
        <v>855</v>
      </c>
      <c r="V3029" s="5" t="s">
        <v>37</v>
      </c>
      <c r="W3029" s="5" t="s">
        <v>28</v>
      </c>
      <c r="X3029" s="5" t="s">
        <v>124</v>
      </c>
      <c r="Y3029" s="5" t="s">
        <v>719</v>
      </c>
      <c r="Z3029" s="5" t="s">
        <v>60</v>
      </c>
      <c r="AA3029" s="4">
        <v>0.59</v>
      </c>
      <c r="AB3029" s="1">
        <v>40466</v>
      </c>
      <c r="AC3029" s="1">
        <v>28258</v>
      </c>
      <c r="AD3029">
        <f t="shared" si="284"/>
        <v>0</v>
      </c>
      <c r="AE3029">
        <f t="shared" ca="1" si="285"/>
        <v>47</v>
      </c>
      <c r="AF3029" t="str">
        <f t="shared" ca="1" si="286"/>
        <v>18-64</v>
      </c>
      <c r="AG3029" s="3">
        <f t="shared" si="287"/>
        <v>0.84361111111111109</v>
      </c>
      <c r="AH3029" t="str">
        <f>_xlfn.IFNA(VLOOKUP(Sales_Transactions[[#This Row],[Order ID]],Returned_Items[#All],2,FALSE),"Not Returned")</f>
        <v>Not Returned</v>
      </c>
    </row>
    <row r="3030" spans="1:34" x14ac:dyDescent="0.25">
      <c r="A3030">
        <v>30215</v>
      </c>
      <c r="C3030" t="s">
        <v>2116</v>
      </c>
      <c r="D3030" s="2" t="str">
        <f>TEXT(MID(Sales_Transactions[[#This Row],[Order Date]],2,5),"d/m/yyy")</f>
        <v>26/2/2009</v>
      </c>
      <c r="E3030" s="2" t="str">
        <f>TEXT(MID(Sales_Transactions[[#This Row],[Order Date]],2,5),"d")</f>
        <v>26</v>
      </c>
      <c r="F3030" s="2" t="str">
        <f>TEXT(MID(Sales_Transactions[[#This Row],[Order Date]],2,5),"m")</f>
        <v>2</v>
      </c>
      <c r="G3030" s="2" t="str">
        <f>TEXT(MID(Sales_Transactions[[#This Row],[Order Date]],2,5),"yyy")</f>
        <v>2009</v>
      </c>
      <c r="H3030" s="2" t="str">
        <f>TEXT(MID(Sales_Transactions[[#This Row],[Order Date]],2,5),"yyy/m")</f>
        <v>2009/2</v>
      </c>
      <c r="I3030" t="s">
        <v>78</v>
      </c>
      <c r="J3030">
        <f t="shared" si="282"/>
        <v>3</v>
      </c>
      <c r="K3030" s="2">
        <v>23</v>
      </c>
      <c r="L3030" s="3">
        <v>3637.7280000000001</v>
      </c>
      <c r="M3030" s="4">
        <v>0.06</v>
      </c>
      <c r="N3030" s="5" t="s">
        <v>23</v>
      </c>
      <c r="O3030" s="3">
        <v>349.47</v>
      </c>
      <c r="P3030" s="3">
        <v>195.99</v>
      </c>
      <c r="Q3030" s="3">
        <v>8.99</v>
      </c>
      <c r="R3030" s="5" t="s">
        <v>1668</v>
      </c>
      <c r="S3030" s="5" t="s">
        <v>2247</v>
      </c>
      <c r="T3030" s="5" t="str">
        <f t="shared" si="283"/>
        <v>Cathy Hwang</v>
      </c>
      <c r="U3030" t="s">
        <v>855</v>
      </c>
      <c r="V3030" s="5" t="s">
        <v>74</v>
      </c>
      <c r="W3030" s="5" t="s">
        <v>48</v>
      </c>
      <c r="X3030" s="5" t="s">
        <v>49</v>
      </c>
      <c r="Y3030" s="5" t="s">
        <v>1137</v>
      </c>
      <c r="Z3030" s="5" t="s">
        <v>43</v>
      </c>
      <c r="AA3030" s="4">
        <v>0.6</v>
      </c>
      <c r="AB3030" s="1">
        <v>39872</v>
      </c>
      <c r="AC3030" s="1">
        <v>28318</v>
      </c>
      <c r="AD3030">
        <f t="shared" si="284"/>
        <v>2</v>
      </c>
      <c r="AE3030">
        <f t="shared" ca="1" si="285"/>
        <v>47</v>
      </c>
      <c r="AF3030" t="str">
        <f t="shared" ca="1" si="286"/>
        <v>18-64</v>
      </c>
      <c r="AG3030" s="3">
        <f t="shared" si="287"/>
        <v>8.9070611304347835</v>
      </c>
      <c r="AH3030" t="str">
        <f>_xlfn.IFNA(VLOOKUP(Sales_Transactions[[#This Row],[Order ID]],Returned_Items[#All],2,FALSE),"Not Returned")</f>
        <v>Not Returned</v>
      </c>
    </row>
    <row r="3031" spans="1:34" x14ac:dyDescent="0.25">
      <c r="A3031">
        <v>30720</v>
      </c>
      <c r="C3031" t="s">
        <v>2810</v>
      </c>
      <c r="D3031" s="2" t="str">
        <f>TEXT(MID(Sales_Transactions[[#This Row],[Order Date]],2,5),"d/m/yyy")</f>
        <v>27/9/2012</v>
      </c>
      <c r="E3031" s="2" t="str">
        <f>TEXT(MID(Sales_Transactions[[#This Row],[Order Date]],2,5),"d")</f>
        <v>27</v>
      </c>
      <c r="F3031" s="2" t="str">
        <f>TEXT(MID(Sales_Transactions[[#This Row],[Order Date]],2,5),"m")</f>
        <v>9</v>
      </c>
      <c r="G3031" s="2" t="str">
        <f>TEXT(MID(Sales_Transactions[[#This Row],[Order Date]],2,5),"yyy")</f>
        <v>2012</v>
      </c>
      <c r="H3031" s="2" t="str">
        <f>TEXT(MID(Sales_Transactions[[#This Row],[Order Date]],2,5),"yyy/m")</f>
        <v>2012/9</v>
      </c>
      <c r="I3031" t="s">
        <v>22</v>
      </c>
      <c r="J3031">
        <f t="shared" si="282"/>
        <v>2</v>
      </c>
      <c r="K3031" s="2">
        <v>27</v>
      </c>
      <c r="L3031" s="3">
        <v>2398.9</v>
      </c>
      <c r="M3031" s="4">
        <v>0.09</v>
      </c>
      <c r="N3031" s="5" t="s">
        <v>67</v>
      </c>
      <c r="O3031" s="3">
        <v>656.95</v>
      </c>
      <c r="P3031" s="3">
        <v>95.46</v>
      </c>
      <c r="Q3031" s="3">
        <v>18.13</v>
      </c>
      <c r="R3031" s="5" t="s">
        <v>1698</v>
      </c>
      <c r="S3031" s="5" t="s">
        <v>2737</v>
      </c>
      <c r="T3031" s="5" t="str">
        <f t="shared" si="283"/>
        <v>Bill Shonely</v>
      </c>
      <c r="U3031" t="s">
        <v>855</v>
      </c>
      <c r="V3031" s="5" t="s">
        <v>27</v>
      </c>
      <c r="W3031" s="5" t="s">
        <v>57</v>
      </c>
      <c r="X3031" s="5" t="s">
        <v>58</v>
      </c>
      <c r="Y3031" s="5" t="s">
        <v>2811</v>
      </c>
      <c r="Z3031" s="5" t="s">
        <v>31</v>
      </c>
      <c r="AA3031" s="4">
        <v>0.56000000000000005</v>
      </c>
      <c r="AB3031" s="1">
        <v>41184</v>
      </c>
      <c r="AC3031" s="1">
        <v>29455</v>
      </c>
      <c r="AD3031">
        <f t="shared" si="284"/>
        <v>5</v>
      </c>
      <c r="AE3031">
        <f t="shared" ca="1" si="285"/>
        <v>43</v>
      </c>
      <c r="AF3031" t="str">
        <f t="shared" ca="1" si="286"/>
        <v>18-64</v>
      </c>
      <c r="AG3031" s="3">
        <f t="shared" si="287"/>
        <v>4.2038550370370364</v>
      </c>
      <c r="AH3031" t="str">
        <f>_xlfn.IFNA(VLOOKUP(Sales_Transactions[[#This Row],[Order ID]],Returned_Items[#All],2,FALSE),"Not Returned")</f>
        <v>Not Returned</v>
      </c>
    </row>
    <row r="3032" spans="1:34" x14ac:dyDescent="0.25">
      <c r="A3032">
        <v>30884</v>
      </c>
      <c r="C3032" t="s">
        <v>1322</v>
      </c>
      <c r="D3032" s="2" t="str">
        <f>TEXT(MID(Sales_Transactions[[#This Row],[Order Date]],2,5),"d/m/yyy")</f>
        <v>26/9/2010</v>
      </c>
      <c r="E3032" s="2" t="str">
        <f>TEXT(MID(Sales_Transactions[[#This Row],[Order Date]],2,5),"d")</f>
        <v>26</v>
      </c>
      <c r="F3032" s="2" t="str">
        <f>TEXT(MID(Sales_Transactions[[#This Row],[Order Date]],2,5),"m")</f>
        <v>9</v>
      </c>
      <c r="G3032" s="2" t="str">
        <f>TEXT(MID(Sales_Transactions[[#This Row],[Order Date]],2,5),"yyy")</f>
        <v>2010</v>
      </c>
      <c r="H3032" s="2" t="str">
        <f>TEXT(MID(Sales_Transactions[[#This Row],[Order Date]],2,5),"yyy/m")</f>
        <v>2010/9</v>
      </c>
      <c r="I3032" t="s">
        <v>22</v>
      </c>
      <c r="J3032">
        <f t="shared" si="282"/>
        <v>2</v>
      </c>
      <c r="K3032" s="2">
        <v>6</v>
      </c>
      <c r="L3032" s="3">
        <v>763.44799999999998</v>
      </c>
      <c r="M3032" s="4">
        <v>0.05</v>
      </c>
      <c r="N3032" s="5" t="s">
        <v>34</v>
      </c>
      <c r="O3032" s="3">
        <v>-352.96</v>
      </c>
      <c r="P3032" s="3">
        <v>146.05000000000001</v>
      </c>
      <c r="Q3032" s="3">
        <v>80.2</v>
      </c>
      <c r="R3032" s="5" t="s">
        <v>53</v>
      </c>
      <c r="S3032" s="5" t="s">
        <v>2614</v>
      </c>
      <c r="T3032" s="5" t="str">
        <f t="shared" si="283"/>
        <v>Carlos Meador</v>
      </c>
      <c r="U3032" t="s">
        <v>855</v>
      </c>
      <c r="V3032" s="5" t="s">
        <v>47</v>
      </c>
      <c r="W3032" s="5" t="s">
        <v>57</v>
      </c>
      <c r="X3032" s="5" t="s">
        <v>107</v>
      </c>
      <c r="Y3032" s="5" t="s">
        <v>1951</v>
      </c>
      <c r="Z3032" s="5" t="s">
        <v>106</v>
      </c>
      <c r="AA3032" s="4">
        <v>0.71</v>
      </c>
      <c r="AB3032" s="1">
        <v>40452</v>
      </c>
      <c r="AC3032" s="1">
        <v>21844</v>
      </c>
      <c r="AD3032">
        <f t="shared" si="284"/>
        <v>5</v>
      </c>
      <c r="AE3032">
        <f t="shared" ca="1" si="285"/>
        <v>64</v>
      </c>
      <c r="AF3032" t="str">
        <f t="shared" ca="1" si="286"/>
        <v>18-64</v>
      </c>
      <c r="AG3032" s="3">
        <f t="shared" si="287"/>
        <v>37.696162500000007</v>
      </c>
      <c r="AH3032" t="str">
        <f>_xlfn.IFNA(VLOOKUP(Sales_Transactions[[#This Row],[Order ID]],Returned_Items[#All],2,FALSE),"Not Returned")</f>
        <v>Not Returned</v>
      </c>
    </row>
    <row r="3033" spans="1:34" x14ac:dyDescent="0.25">
      <c r="A3033">
        <v>31303</v>
      </c>
      <c r="C3033" t="s">
        <v>2622</v>
      </c>
      <c r="D3033" s="2" t="str">
        <f>TEXT(MID(Sales_Transactions[[#This Row],[Order Date]],2,5),"d/m/yyy")</f>
        <v>20/3/2011</v>
      </c>
      <c r="E3033" s="2" t="str">
        <f>TEXT(MID(Sales_Transactions[[#This Row],[Order Date]],2,5),"d")</f>
        <v>20</v>
      </c>
      <c r="F3033" s="2" t="str">
        <f>TEXT(MID(Sales_Transactions[[#This Row],[Order Date]],2,5),"m")</f>
        <v>3</v>
      </c>
      <c r="G3033" s="2" t="str">
        <f>TEXT(MID(Sales_Transactions[[#This Row],[Order Date]],2,5),"yyy")</f>
        <v>2011</v>
      </c>
      <c r="H3033" s="2" t="str">
        <f>TEXT(MID(Sales_Transactions[[#This Row],[Order Date]],2,5),"yyy/m")</f>
        <v>2011/3</v>
      </c>
      <c r="I3033" t="s">
        <v>22</v>
      </c>
      <c r="J3033">
        <f t="shared" si="282"/>
        <v>2</v>
      </c>
      <c r="K3033" s="2">
        <v>50</v>
      </c>
      <c r="L3033" s="3">
        <v>306.13</v>
      </c>
      <c r="M3033" s="4">
        <v>0.09</v>
      </c>
      <c r="N3033" s="5" t="s">
        <v>67</v>
      </c>
      <c r="O3033" s="3">
        <v>87.6</v>
      </c>
      <c r="P3033" s="3">
        <v>5.98</v>
      </c>
      <c r="Q3033" s="3">
        <v>1.49</v>
      </c>
      <c r="R3033" s="5" t="s">
        <v>2656</v>
      </c>
      <c r="S3033" s="5" t="s">
        <v>832</v>
      </c>
      <c r="T3033" s="5" t="str">
        <f t="shared" si="283"/>
        <v>Dianna Arnett</v>
      </c>
      <c r="U3033" t="s">
        <v>855</v>
      </c>
      <c r="V3033" s="5" t="s">
        <v>74</v>
      </c>
      <c r="W3033" s="5" t="s">
        <v>28</v>
      </c>
      <c r="X3033" s="5" t="s">
        <v>41</v>
      </c>
      <c r="Y3033" s="5" t="s">
        <v>2411</v>
      </c>
      <c r="Z3033" s="5" t="s">
        <v>43</v>
      </c>
      <c r="AA3033" s="4">
        <v>0.39</v>
      </c>
      <c r="AB3033" s="1">
        <v>40624</v>
      </c>
      <c r="AC3033" s="1">
        <v>21598</v>
      </c>
      <c r="AD3033">
        <f t="shared" si="284"/>
        <v>2</v>
      </c>
      <c r="AE3033">
        <f t="shared" ca="1" si="285"/>
        <v>65</v>
      </c>
      <c r="AF3033" t="str">
        <f t="shared" ca="1" si="286"/>
        <v>Over 65</v>
      </c>
      <c r="AG3033" s="3">
        <f t="shared" si="287"/>
        <v>0.14929236000000001</v>
      </c>
      <c r="AH3033" t="str">
        <f>_xlfn.IFNA(VLOOKUP(Sales_Transactions[[#This Row],[Order ID]],Returned_Items[#All],2,FALSE),"Not Returned")</f>
        <v>Returned</v>
      </c>
    </row>
    <row r="3034" spans="1:34" x14ac:dyDescent="0.25">
      <c r="A3034">
        <v>31392</v>
      </c>
      <c r="C3034" t="s">
        <v>498</v>
      </c>
      <c r="D3034" s="2" t="str">
        <f>TEXT(MID(Sales_Transactions[[#This Row],[Order Date]],2,5),"d/m/yyy")</f>
        <v>6/5/2010</v>
      </c>
      <c r="E3034" s="2" t="str">
        <f>TEXT(MID(Sales_Transactions[[#This Row],[Order Date]],2,5),"d")</f>
        <v>6</v>
      </c>
      <c r="F3034" s="2" t="str">
        <f>TEXT(MID(Sales_Transactions[[#This Row],[Order Date]],2,5),"m")</f>
        <v>5</v>
      </c>
      <c r="G3034" s="2" t="str">
        <f>TEXT(MID(Sales_Transactions[[#This Row],[Order Date]],2,5),"yyy")</f>
        <v>2010</v>
      </c>
      <c r="H3034" s="2" t="str">
        <f>TEXT(MID(Sales_Transactions[[#This Row],[Order Date]],2,5),"yyy/m")</f>
        <v>2010/5</v>
      </c>
      <c r="I3034" t="s">
        <v>22</v>
      </c>
      <c r="J3034">
        <f t="shared" si="282"/>
        <v>2</v>
      </c>
      <c r="K3034" s="2">
        <v>21</v>
      </c>
      <c r="L3034" s="3">
        <v>128.86000000000001</v>
      </c>
      <c r="M3034" s="4">
        <v>0.1</v>
      </c>
      <c r="N3034" s="5" t="s">
        <v>23</v>
      </c>
      <c r="O3034" s="3">
        <v>-42.81</v>
      </c>
      <c r="P3034" s="3">
        <v>6.48</v>
      </c>
      <c r="Q3034" s="3">
        <v>5.16</v>
      </c>
      <c r="R3034" s="5" t="s">
        <v>2312</v>
      </c>
      <c r="S3034" s="5" t="s">
        <v>2643</v>
      </c>
      <c r="T3034" s="5" t="str">
        <f t="shared" si="283"/>
        <v>George Zrebassa</v>
      </c>
      <c r="U3034" t="s">
        <v>855</v>
      </c>
      <c r="V3034" s="5" t="s">
        <v>74</v>
      </c>
      <c r="W3034" s="5" t="s">
        <v>28</v>
      </c>
      <c r="X3034" s="5" t="s">
        <v>75</v>
      </c>
      <c r="Y3034" s="5" t="s">
        <v>969</v>
      </c>
      <c r="Z3034" s="5" t="s">
        <v>43</v>
      </c>
      <c r="AA3034" s="4">
        <v>0.37</v>
      </c>
      <c r="AB3034" s="1">
        <v>40311</v>
      </c>
      <c r="AC3034" s="1">
        <v>21922</v>
      </c>
      <c r="AD3034">
        <f t="shared" si="284"/>
        <v>7</v>
      </c>
      <c r="AE3034">
        <f t="shared" ca="1" si="285"/>
        <v>64</v>
      </c>
      <c r="AF3034" t="str">
        <f t="shared" ca="1" si="286"/>
        <v>18-64</v>
      </c>
      <c r="AG3034" s="3">
        <f t="shared" si="287"/>
        <v>0.55397714285714295</v>
      </c>
      <c r="AH3034" t="str">
        <f>_xlfn.IFNA(VLOOKUP(Sales_Transactions[[#This Row],[Order ID]],Returned_Items[#All],2,FALSE),"Not Returned")</f>
        <v>Not Returned</v>
      </c>
    </row>
    <row r="3035" spans="1:34" x14ac:dyDescent="0.25">
      <c r="A3035">
        <v>31715</v>
      </c>
      <c r="C3035" t="s">
        <v>2171</v>
      </c>
      <c r="D3035" s="2" t="str">
        <f>TEXT(MID(Sales_Transactions[[#This Row],[Order Date]],2,5),"d/m/yyy")</f>
        <v>9/1/2009</v>
      </c>
      <c r="E3035" s="2" t="str">
        <f>TEXT(MID(Sales_Transactions[[#This Row],[Order Date]],2,5),"d")</f>
        <v>9</v>
      </c>
      <c r="F3035" s="2" t="str">
        <f>TEXT(MID(Sales_Transactions[[#This Row],[Order Date]],2,5),"m")</f>
        <v>1</v>
      </c>
      <c r="G3035" s="2" t="str">
        <f>TEXT(MID(Sales_Transactions[[#This Row],[Order Date]],2,5),"yyy")</f>
        <v>2009</v>
      </c>
      <c r="H3035" s="2" t="str">
        <f>TEXT(MID(Sales_Transactions[[#This Row],[Order Date]],2,5),"yyy/m")</f>
        <v>2009/1</v>
      </c>
      <c r="I3035" t="s">
        <v>52</v>
      </c>
      <c r="J3035">
        <f t="shared" si="282"/>
        <v>1</v>
      </c>
      <c r="K3035" s="2">
        <v>24</v>
      </c>
      <c r="L3035" s="3">
        <v>64.11</v>
      </c>
      <c r="M3035" s="4">
        <v>0.09</v>
      </c>
      <c r="N3035" s="5" t="s">
        <v>23</v>
      </c>
      <c r="O3035" s="3">
        <v>-4.09</v>
      </c>
      <c r="P3035" s="3">
        <v>2.78</v>
      </c>
      <c r="Q3035" s="3">
        <v>0.97</v>
      </c>
      <c r="R3035" s="5" t="s">
        <v>1583</v>
      </c>
      <c r="S3035" s="5" t="s">
        <v>1219</v>
      </c>
      <c r="T3035" s="5" t="str">
        <f t="shared" si="283"/>
        <v>Mark Haberlin</v>
      </c>
      <c r="U3035" t="s">
        <v>855</v>
      </c>
      <c r="V3035" s="5" t="s">
        <v>27</v>
      </c>
      <c r="W3035" s="5" t="s">
        <v>28</v>
      </c>
      <c r="X3035" s="5" t="s">
        <v>124</v>
      </c>
      <c r="Y3035" s="5" t="s">
        <v>2292</v>
      </c>
      <c r="Z3035" s="5" t="s">
        <v>84</v>
      </c>
      <c r="AA3035" s="4">
        <v>0.59</v>
      </c>
      <c r="AB3035" s="1">
        <v>39824</v>
      </c>
      <c r="AC3035" s="1">
        <v>22331</v>
      </c>
      <c r="AD3035">
        <f t="shared" si="284"/>
        <v>2</v>
      </c>
      <c r="AE3035">
        <f t="shared" ca="1" si="285"/>
        <v>63</v>
      </c>
      <c r="AF3035" t="str">
        <f t="shared" ca="1" si="286"/>
        <v>18-64</v>
      </c>
      <c r="AG3035" s="3">
        <f t="shared" si="287"/>
        <v>0.15614575</v>
      </c>
      <c r="AH3035" t="str">
        <f>_xlfn.IFNA(VLOOKUP(Sales_Transactions[[#This Row],[Order ID]],Returned_Items[#All],2,FALSE),"Not Returned")</f>
        <v>Not Returned</v>
      </c>
    </row>
    <row r="3036" spans="1:34" x14ac:dyDescent="0.25">
      <c r="A3036">
        <v>32420</v>
      </c>
      <c r="C3036" t="s">
        <v>1959</v>
      </c>
      <c r="D3036" s="2" t="str">
        <f>TEXT(MID(Sales_Transactions[[#This Row],[Order Date]],2,5),"d/m/yyy")</f>
        <v>29/7/2009</v>
      </c>
      <c r="E3036" s="2" t="str">
        <f>TEXT(MID(Sales_Transactions[[#This Row],[Order Date]],2,5),"d")</f>
        <v>29</v>
      </c>
      <c r="F3036" s="2" t="str">
        <f>TEXT(MID(Sales_Transactions[[#This Row],[Order Date]],2,5),"m")</f>
        <v>7</v>
      </c>
      <c r="G3036" s="2" t="str">
        <f>TEXT(MID(Sales_Transactions[[#This Row],[Order Date]],2,5),"yyy")</f>
        <v>2009</v>
      </c>
      <c r="H3036" s="2" t="str">
        <f>TEXT(MID(Sales_Transactions[[#This Row],[Order Date]],2,5),"yyy/m")</f>
        <v>2009/7</v>
      </c>
      <c r="I3036" t="s">
        <v>78</v>
      </c>
      <c r="J3036">
        <f t="shared" si="282"/>
        <v>3</v>
      </c>
      <c r="K3036" s="2">
        <v>19</v>
      </c>
      <c r="L3036" s="3">
        <v>5369.46</v>
      </c>
      <c r="M3036" s="4">
        <v>7.0000000000000007E-2</v>
      </c>
      <c r="N3036" s="5" t="s">
        <v>34</v>
      </c>
      <c r="O3036" s="3">
        <v>-439.62</v>
      </c>
      <c r="P3036" s="3">
        <v>280.98</v>
      </c>
      <c r="Q3036" s="3">
        <v>57</v>
      </c>
      <c r="R3036" s="5" t="s">
        <v>2660</v>
      </c>
      <c r="S3036" s="5" t="s">
        <v>2661</v>
      </c>
      <c r="T3036" s="5" t="str">
        <f t="shared" si="283"/>
        <v>Christy Brittain</v>
      </c>
      <c r="U3036" t="s">
        <v>855</v>
      </c>
      <c r="V3036" s="5" t="s">
        <v>37</v>
      </c>
      <c r="W3036" s="5" t="s">
        <v>57</v>
      </c>
      <c r="X3036" s="5" t="s">
        <v>154</v>
      </c>
      <c r="Y3036" s="5" t="s">
        <v>1188</v>
      </c>
      <c r="Z3036" s="5" t="s">
        <v>40</v>
      </c>
      <c r="AA3036" s="4">
        <v>0.78</v>
      </c>
      <c r="AB3036" s="1">
        <v>40025</v>
      </c>
      <c r="AC3036" s="1">
        <v>22744</v>
      </c>
      <c r="AD3036">
        <f t="shared" si="284"/>
        <v>2</v>
      </c>
      <c r="AE3036">
        <f t="shared" ca="1" si="285"/>
        <v>62</v>
      </c>
      <c r="AF3036" t="str">
        <f t="shared" ca="1" si="286"/>
        <v>18-64</v>
      </c>
      <c r="AG3036" s="3">
        <f t="shared" si="287"/>
        <v>17.778069157894738</v>
      </c>
      <c r="AH3036" t="str">
        <f>_xlfn.IFNA(VLOOKUP(Sales_Transactions[[#This Row],[Order ID]],Returned_Items[#All],2,FALSE),"Not Returned")</f>
        <v>Not Returned</v>
      </c>
    </row>
    <row r="3037" spans="1:34" x14ac:dyDescent="0.25">
      <c r="A3037">
        <v>32965</v>
      </c>
      <c r="C3037" t="s">
        <v>1625</v>
      </c>
      <c r="D3037" s="2" t="str">
        <f>TEXT(MID(Sales_Transactions[[#This Row],[Order Date]],2,5),"d/m/yyy")</f>
        <v>24/2/2011</v>
      </c>
      <c r="E3037" s="2" t="str">
        <f>TEXT(MID(Sales_Transactions[[#This Row],[Order Date]],2,5),"d")</f>
        <v>24</v>
      </c>
      <c r="F3037" s="2" t="str">
        <f>TEXT(MID(Sales_Transactions[[#This Row],[Order Date]],2,5),"m")</f>
        <v>2</v>
      </c>
      <c r="G3037" s="2" t="str">
        <f>TEXT(MID(Sales_Transactions[[#This Row],[Order Date]],2,5),"yyy")</f>
        <v>2011</v>
      </c>
      <c r="H3037" s="2" t="str">
        <f>TEXT(MID(Sales_Transactions[[#This Row],[Order Date]],2,5),"yyy/m")</f>
        <v>2011/2</v>
      </c>
      <c r="I3037" t="s">
        <v>33</v>
      </c>
      <c r="J3037">
        <f t="shared" si="282"/>
        <v>4</v>
      </c>
      <c r="K3037" s="2">
        <v>2</v>
      </c>
      <c r="L3037" s="3">
        <v>11.15</v>
      </c>
      <c r="M3037" s="4">
        <v>0.04</v>
      </c>
      <c r="N3037" s="5" t="s">
        <v>23</v>
      </c>
      <c r="O3037" s="3">
        <v>-5.54</v>
      </c>
      <c r="P3037" s="3">
        <v>3.98</v>
      </c>
      <c r="Q3037" s="3">
        <v>2.97</v>
      </c>
      <c r="R3037" s="5" t="s">
        <v>1775</v>
      </c>
      <c r="S3037" s="5" t="s">
        <v>249</v>
      </c>
      <c r="T3037" s="5" t="str">
        <f t="shared" si="283"/>
        <v>Michael Paige</v>
      </c>
      <c r="U3037" t="s">
        <v>855</v>
      </c>
      <c r="V3037" s="5" t="s">
        <v>27</v>
      </c>
      <c r="W3037" s="5" t="s">
        <v>28</v>
      </c>
      <c r="X3037" s="5" t="s">
        <v>75</v>
      </c>
      <c r="Y3037" s="5" t="s">
        <v>192</v>
      </c>
      <c r="Z3037" s="5" t="s">
        <v>84</v>
      </c>
      <c r="AA3037" s="4">
        <v>0.35</v>
      </c>
      <c r="AB3037" s="1">
        <v>40599</v>
      </c>
      <c r="AC3037" s="1">
        <v>28339</v>
      </c>
      <c r="AD3037">
        <f t="shared" si="284"/>
        <v>1</v>
      </c>
      <c r="AE3037">
        <f t="shared" ca="1" si="285"/>
        <v>47</v>
      </c>
      <c r="AF3037" t="str">
        <f t="shared" ca="1" si="286"/>
        <v>18-64</v>
      </c>
      <c r="AG3037" s="3">
        <f t="shared" si="287"/>
        <v>3.4742040000000003</v>
      </c>
      <c r="AH3037" t="str">
        <f>_xlfn.IFNA(VLOOKUP(Sales_Transactions[[#This Row],[Order ID]],Returned_Items[#All],2,FALSE),"Not Returned")</f>
        <v>Not Returned</v>
      </c>
    </row>
    <row r="3038" spans="1:34" x14ac:dyDescent="0.25">
      <c r="A3038">
        <v>33253</v>
      </c>
      <c r="C3038" t="s">
        <v>1781</v>
      </c>
      <c r="D3038" s="2" t="str">
        <f>TEXT(MID(Sales_Transactions[[#This Row],[Order Date]],2,5),"d/m/yyy")</f>
        <v>30/11/2011</v>
      </c>
      <c r="E3038" s="2" t="str">
        <f>TEXT(MID(Sales_Transactions[[#This Row],[Order Date]],2,5),"d")</f>
        <v>30</v>
      </c>
      <c r="F3038" s="2" t="str">
        <f>TEXT(MID(Sales_Transactions[[#This Row],[Order Date]],2,5),"m")</f>
        <v>11</v>
      </c>
      <c r="G3038" s="2" t="str">
        <f>TEXT(MID(Sales_Transactions[[#This Row],[Order Date]],2,5),"yyy")</f>
        <v>2011</v>
      </c>
      <c r="H3038" s="2" t="str">
        <f>TEXT(MID(Sales_Transactions[[#This Row],[Order Date]],2,5),"yyy/m")</f>
        <v>2011/11</v>
      </c>
      <c r="I3038" t="s">
        <v>52</v>
      </c>
      <c r="J3038">
        <f t="shared" si="282"/>
        <v>1</v>
      </c>
      <c r="K3038" s="2">
        <v>17</v>
      </c>
      <c r="L3038" s="3">
        <v>524.21199999999999</v>
      </c>
      <c r="M3038" s="4">
        <v>0.04</v>
      </c>
      <c r="N3038" s="5" t="s">
        <v>23</v>
      </c>
      <c r="O3038" s="3">
        <v>127.85</v>
      </c>
      <c r="P3038" s="3">
        <v>35.99</v>
      </c>
      <c r="Q3038" s="3">
        <v>3.3</v>
      </c>
      <c r="R3038" s="5" t="s">
        <v>2717</v>
      </c>
      <c r="S3038" s="5" t="s">
        <v>1595</v>
      </c>
      <c r="T3038" s="5" t="str">
        <f t="shared" si="283"/>
        <v>Katherine Murray</v>
      </c>
      <c r="U3038" t="s">
        <v>855</v>
      </c>
      <c r="V3038" s="5" t="s">
        <v>74</v>
      </c>
      <c r="W3038" s="5" t="s">
        <v>48</v>
      </c>
      <c r="X3038" s="5" t="s">
        <v>49</v>
      </c>
      <c r="Y3038" s="5" t="s">
        <v>683</v>
      </c>
      <c r="Z3038" s="5" t="s">
        <v>60</v>
      </c>
      <c r="AA3038" s="4">
        <v>0.39</v>
      </c>
      <c r="AB3038" s="1">
        <v>40879</v>
      </c>
      <c r="AC3038" s="1">
        <v>28668</v>
      </c>
      <c r="AD3038">
        <f t="shared" si="284"/>
        <v>2</v>
      </c>
      <c r="AE3038">
        <f t="shared" ca="1" si="285"/>
        <v>46</v>
      </c>
      <c r="AF3038" t="str">
        <f t="shared" ca="1" si="286"/>
        <v>18-64</v>
      </c>
      <c r="AG3038" s="3">
        <f t="shared" si="287"/>
        <v>2.3103296470588237</v>
      </c>
      <c r="AH3038" t="str">
        <f>_xlfn.IFNA(VLOOKUP(Sales_Transactions[[#This Row],[Order ID]],Returned_Items[#All],2,FALSE),"Not Returned")</f>
        <v>Not Returned</v>
      </c>
    </row>
    <row r="3039" spans="1:34" x14ac:dyDescent="0.25">
      <c r="A3039">
        <v>33959</v>
      </c>
      <c r="C3039" t="s">
        <v>2365</v>
      </c>
      <c r="D3039" s="2" t="str">
        <f>TEXT(MID(Sales_Transactions[[#This Row],[Order Date]],2,5),"d/m/yyy")</f>
        <v>31/7/2009</v>
      </c>
      <c r="E3039" s="2" t="str">
        <f>TEXT(MID(Sales_Transactions[[#This Row],[Order Date]],2,5),"d")</f>
        <v>31</v>
      </c>
      <c r="F3039" s="2" t="str">
        <f>TEXT(MID(Sales_Transactions[[#This Row],[Order Date]],2,5),"m")</f>
        <v>7</v>
      </c>
      <c r="G3039" s="2" t="str">
        <f>TEXT(MID(Sales_Transactions[[#This Row],[Order Date]],2,5),"yyy")</f>
        <v>2009</v>
      </c>
      <c r="H3039" s="2" t="str">
        <f>TEXT(MID(Sales_Transactions[[#This Row],[Order Date]],2,5),"yyy/m")</f>
        <v>2009/7</v>
      </c>
      <c r="I3039" t="s">
        <v>101</v>
      </c>
      <c r="J3039">
        <f t="shared" si="282"/>
        <v>1</v>
      </c>
      <c r="K3039" s="2">
        <v>23</v>
      </c>
      <c r="L3039" s="3">
        <v>367.53</v>
      </c>
      <c r="M3039" s="4">
        <v>0.03</v>
      </c>
      <c r="N3039" s="5" t="s">
        <v>34</v>
      </c>
      <c r="O3039" s="3">
        <v>11.65</v>
      </c>
      <c r="P3039" s="3">
        <v>15.23</v>
      </c>
      <c r="Q3039" s="3">
        <v>27.75</v>
      </c>
      <c r="R3039" s="5" t="s">
        <v>2667</v>
      </c>
      <c r="S3039" s="5" t="s">
        <v>2668</v>
      </c>
      <c r="T3039" s="5" t="str">
        <f t="shared" si="283"/>
        <v>Ben Peterman</v>
      </c>
      <c r="U3039" t="s">
        <v>855</v>
      </c>
      <c r="V3039" s="5" t="s">
        <v>47</v>
      </c>
      <c r="W3039" s="5" t="s">
        <v>57</v>
      </c>
      <c r="X3039" s="5" t="s">
        <v>107</v>
      </c>
      <c r="Y3039" s="5" t="s">
        <v>2110</v>
      </c>
      <c r="Z3039" s="5" t="s">
        <v>106</v>
      </c>
      <c r="AA3039" s="4">
        <v>0.76</v>
      </c>
      <c r="AB3039" s="1">
        <v>40026</v>
      </c>
      <c r="AC3039" s="1">
        <v>28602</v>
      </c>
      <c r="AD3039">
        <f t="shared" si="284"/>
        <v>1</v>
      </c>
      <c r="AE3039">
        <f t="shared" ca="1" si="285"/>
        <v>46</v>
      </c>
      <c r="AF3039" t="str">
        <f t="shared" ca="1" si="286"/>
        <v>18-64</v>
      </c>
      <c r="AG3039" s="3">
        <f t="shared" si="287"/>
        <v>1.8684970000000001</v>
      </c>
      <c r="AH3039" t="str">
        <f>_xlfn.IFNA(VLOOKUP(Sales_Transactions[[#This Row],[Order ID]],Returned_Items[#All],2,FALSE),"Not Returned")</f>
        <v>Not Returned</v>
      </c>
    </row>
    <row r="3040" spans="1:34" x14ac:dyDescent="0.25">
      <c r="A3040">
        <v>35271</v>
      </c>
      <c r="C3040" t="s">
        <v>2812</v>
      </c>
      <c r="D3040" s="2" t="str">
        <f>TEXT(MID(Sales_Transactions[[#This Row],[Order Date]],2,5),"d/m/yyy")</f>
        <v>26/7/2010</v>
      </c>
      <c r="E3040" s="2" t="str">
        <f>TEXT(MID(Sales_Transactions[[#This Row],[Order Date]],2,5),"d")</f>
        <v>26</v>
      </c>
      <c r="F3040" s="2" t="str">
        <f>TEXT(MID(Sales_Transactions[[#This Row],[Order Date]],2,5),"m")</f>
        <v>7</v>
      </c>
      <c r="G3040" s="2" t="str">
        <f>TEXT(MID(Sales_Transactions[[#This Row],[Order Date]],2,5),"yyy")</f>
        <v>2010</v>
      </c>
      <c r="H3040" s="2" t="str">
        <f>TEXT(MID(Sales_Transactions[[#This Row],[Order Date]],2,5),"yyy/m")</f>
        <v>2010/7</v>
      </c>
      <c r="I3040" t="s">
        <v>33</v>
      </c>
      <c r="J3040">
        <f t="shared" si="282"/>
        <v>4</v>
      </c>
      <c r="K3040" s="2">
        <v>19</v>
      </c>
      <c r="L3040" s="3">
        <v>1083.4014999999999</v>
      </c>
      <c r="M3040" s="4">
        <v>0.02</v>
      </c>
      <c r="N3040" s="5" t="s">
        <v>23</v>
      </c>
      <c r="O3040" s="3">
        <v>64.53</v>
      </c>
      <c r="P3040" s="3">
        <v>65.989999999999995</v>
      </c>
      <c r="Q3040" s="3">
        <v>8.99</v>
      </c>
      <c r="R3040" s="5" t="s">
        <v>2484</v>
      </c>
      <c r="S3040" s="5" t="s">
        <v>2666</v>
      </c>
      <c r="T3040" s="5" t="str">
        <f t="shared" si="283"/>
        <v>Dean Percer</v>
      </c>
      <c r="U3040" t="s">
        <v>855</v>
      </c>
      <c r="V3040" s="5" t="s">
        <v>74</v>
      </c>
      <c r="W3040" s="5" t="s">
        <v>48</v>
      </c>
      <c r="X3040" s="5" t="s">
        <v>49</v>
      </c>
      <c r="Y3040" s="5" t="s">
        <v>2099</v>
      </c>
      <c r="Z3040" s="5" t="s">
        <v>43</v>
      </c>
      <c r="AA3040" s="4">
        <v>0.56000000000000005</v>
      </c>
      <c r="AB3040" s="1">
        <v>40386</v>
      </c>
      <c r="AC3040" s="1">
        <v>23337</v>
      </c>
      <c r="AD3040">
        <f t="shared" si="284"/>
        <v>1</v>
      </c>
      <c r="AE3040">
        <f t="shared" ca="1" si="285"/>
        <v>60</v>
      </c>
      <c r="AF3040" t="str">
        <f t="shared" ca="1" si="286"/>
        <v>18-64</v>
      </c>
      <c r="AG3040" s="3">
        <f t="shared" si="287"/>
        <v>3.945621157894736</v>
      </c>
      <c r="AH3040" t="str">
        <f>_xlfn.IFNA(VLOOKUP(Sales_Transactions[[#This Row],[Order ID]],Returned_Items[#All],2,FALSE),"Not Returned")</f>
        <v>Not Returned</v>
      </c>
    </row>
    <row r="3041" spans="1:34" x14ac:dyDescent="0.25">
      <c r="A3041">
        <v>36390</v>
      </c>
      <c r="C3041" t="s">
        <v>2164</v>
      </c>
      <c r="D3041" s="2" t="str">
        <f>TEXT(MID(Sales_Transactions[[#This Row],[Order Date]],2,5),"d/m/yyy")</f>
        <v>12/10/2012</v>
      </c>
      <c r="E3041" s="2" t="str">
        <f>TEXT(MID(Sales_Transactions[[#This Row],[Order Date]],2,5),"d")</f>
        <v>12</v>
      </c>
      <c r="F3041" s="2" t="str">
        <f>TEXT(MID(Sales_Transactions[[#This Row],[Order Date]],2,5),"m")</f>
        <v>10</v>
      </c>
      <c r="G3041" s="2" t="str">
        <f>TEXT(MID(Sales_Transactions[[#This Row],[Order Date]],2,5),"yyy")</f>
        <v>2012</v>
      </c>
      <c r="H3041" s="2" t="str">
        <f>TEXT(MID(Sales_Transactions[[#This Row],[Order Date]],2,5),"yyy/m")</f>
        <v>2012/10</v>
      </c>
      <c r="I3041" t="s">
        <v>33</v>
      </c>
      <c r="J3041">
        <f t="shared" si="282"/>
        <v>4</v>
      </c>
      <c r="K3041" s="2">
        <v>3</v>
      </c>
      <c r="L3041" s="3">
        <v>329.63</v>
      </c>
      <c r="M3041" s="4">
        <v>0.05</v>
      </c>
      <c r="N3041" s="5" t="s">
        <v>23</v>
      </c>
      <c r="O3041" s="3">
        <v>-541.33000000000004</v>
      </c>
      <c r="P3041" s="3">
        <v>125.99</v>
      </c>
      <c r="Q3041" s="3">
        <v>8.99</v>
      </c>
      <c r="R3041" s="5" t="s">
        <v>102</v>
      </c>
      <c r="S3041" s="5" t="s">
        <v>103</v>
      </c>
      <c r="T3041" s="5" t="str">
        <f t="shared" si="283"/>
        <v>Sylvia Foulston</v>
      </c>
      <c r="U3041" t="s">
        <v>855</v>
      </c>
      <c r="V3041" s="5" t="s">
        <v>47</v>
      </c>
      <c r="W3041" s="5" t="s">
        <v>48</v>
      </c>
      <c r="X3041" s="5" t="s">
        <v>49</v>
      </c>
      <c r="Y3041" s="5" t="s">
        <v>1610</v>
      </c>
      <c r="Z3041" s="5" t="s">
        <v>43</v>
      </c>
      <c r="AA3041" s="4">
        <v>0.59</v>
      </c>
      <c r="AB3041" s="1">
        <v>41196</v>
      </c>
      <c r="AC3041" s="1">
        <v>23273</v>
      </c>
      <c r="AD3041">
        <f t="shared" si="284"/>
        <v>2</v>
      </c>
      <c r="AE3041">
        <f t="shared" ca="1" si="285"/>
        <v>60</v>
      </c>
      <c r="AF3041" t="str">
        <f t="shared" ca="1" si="286"/>
        <v>18-64</v>
      </c>
      <c r="AG3041" s="3">
        <f t="shared" si="287"/>
        <v>44.972334999999994</v>
      </c>
      <c r="AH3041" t="str">
        <f>_xlfn.IFNA(VLOOKUP(Sales_Transactions[[#This Row],[Order ID]],Returned_Items[#All],2,FALSE),"Not Returned")</f>
        <v>Not Returned</v>
      </c>
    </row>
    <row r="3042" spans="1:34" x14ac:dyDescent="0.25">
      <c r="A3042">
        <v>37447</v>
      </c>
      <c r="C3042" t="s">
        <v>2813</v>
      </c>
      <c r="D3042" s="2" t="str">
        <f>TEXT(MID(Sales_Transactions[[#This Row],[Order Date]],2,5),"d/m/yyy")</f>
        <v>8/7/2009</v>
      </c>
      <c r="E3042" s="2" t="str">
        <f>TEXT(MID(Sales_Transactions[[#This Row],[Order Date]],2,5),"d")</f>
        <v>8</v>
      </c>
      <c r="F3042" s="2" t="str">
        <f>TEXT(MID(Sales_Transactions[[#This Row],[Order Date]],2,5),"m")</f>
        <v>7</v>
      </c>
      <c r="G3042" s="2" t="str">
        <f>TEXT(MID(Sales_Transactions[[#This Row],[Order Date]],2,5),"yyy")</f>
        <v>2009</v>
      </c>
      <c r="H3042" s="2" t="str">
        <f>TEXT(MID(Sales_Transactions[[#This Row],[Order Date]],2,5),"yyy/m")</f>
        <v>2009/7</v>
      </c>
      <c r="I3042" t="s">
        <v>22</v>
      </c>
      <c r="J3042">
        <f t="shared" si="282"/>
        <v>2</v>
      </c>
      <c r="K3042" s="2">
        <v>23</v>
      </c>
      <c r="L3042" s="3">
        <v>139.44999999999999</v>
      </c>
      <c r="M3042" s="4">
        <v>0.02</v>
      </c>
      <c r="N3042" s="5" t="s">
        <v>23</v>
      </c>
      <c r="O3042" s="3">
        <v>-137.49</v>
      </c>
      <c r="P3042" s="3">
        <v>5.81</v>
      </c>
      <c r="Q3042" s="3">
        <v>8.49</v>
      </c>
      <c r="R3042" s="5" t="s">
        <v>2481</v>
      </c>
      <c r="S3042" s="5" t="s">
        <v>2482</v>
      </c>
      <c r="T3042" s="5" t="str">
        <f t="shared" si="283"/>
        <v>Noel Staavos</v>
      </c>
      <c r="U3042" t="s">
        <v>855</v>
      </c>
      <c r="V3042" s="5" t="s">
        <v>74</v>
      </c>
      <c r="W3042" s="5" t="s">
        <v>28</v>
      </c>
      <c r="X3042" s="5" t="s">
        <v>41</v>
      </c>
      <c r="Y3042" s="5" t="s">
        <v>329</v>
      </c>
      <c r="Z3042" s="5" t="s">
        <v>43</v>
      </c>
      <c r="AA3042" s="4">
        <v>0.39</v>
      </c>
      <c r="AB3042" s="1">
        <v>40006</v>
      </c>
      <c r="AC3042" s="1">
        <v>22413</v>
      </c>
      <c r="AD3042">
        <f t="shared" si="284"/>
        <v>4</v>
      </c>
      <c r="AE3042">
        <f t="shared" ca="1" si="285"/>
        <v>63</v>
      </c>
      <c r="AF3042" t="str">
        <f t="shared" ca="1" si="286"/>
        <v>18-64</v>
      </c>
      <c r="AG3042" s="3">
        <f t="shared" si="287"/>
        <v>0.62168860869565212</v>
      </c>
      <c r="AH3042" t="str">
        <f>_xlfn.IFNA(VLOOKUP(Sales_Transactions[[#This Row],[Order ID]],Returned_Items[#All],2,FALSE),"Not Returned")</f>
        <v>Not Returned</v>
      </c>
    </row>
    <row r="3043" spans="1:34" x14ac:dyDescent="0.25">
      <c r="A3043">
        <v>38341</v>
      </c>
      <c r="C3043" t="s">
        <v>878</v>
      </c>
      <c r="D3043" s="2" t="str">
        <f>TEXT(MID(Sales_Transactions[[#This Row],[Order Date]],2,5),"d/m/yyy")</f>
        <v>18/5/2009</v>
      </c>
      <c r="E3043" s="2" t="str">
        <f>TEXT(MID(Sales_Transactions[[#This Row],[Order Date]],2,5),"d")</f>
        <v>18</v>
      </c>
      <c r="F3043" s="2" t="str">
        <f>TEXT(MID(Sales_Transactions[[#This Row],[Order Date]],2,5),"m")</f>
        <v>5</v>
      </c>
      <c r="G3043" s="2" t="str">
        <f>TEXT(MID(Sales_Transactions[[#This Row],[Order Date]],2,5),"yyy")</f>
        <v>2009</v>
      </c>
      <c r="H3043" s="2" t="str">
        <f>TEXT(MID(Sales_Transactions[[#This Row],[Order Date]],2,5),"yyy/m")</f>
        <v>2009/5</v>
      </c>
      <c r="I3043" t="s">
        <v>78</v>
      </c>
      <c r="J3043">
        <f t="shared" si="282"/>
        <v>3</v>
      </c>
      <c r="K3043" s="2">
        <v>15</v>
      </c>
      <c r="L3043" s="3">
        <v>62.62</v>
      </c>
      <c r="M3043" s="4">
        <v>0.1</v>
      </c>
      <c r="N3043" s="5" t="s">
        <v>67</v>
      </c>
      <c r="O3043" s="3">
        <v>-67.06</v>
      </c>
      <c r="P3043" s="3">
        <v>3.36</v>
      </c>
      <c r="Q3043" s="3">
        <v>6.27</v>
      </c>
      <c r="R3043" s="5" t="s">
        <v>312</v>
      </c>
      <c r="S3043" s="5" t="s">
        <v>2755</v>
      </c>
      <c r="T3043" s="5" t="str">
        <f t="shared" si="283"/>
        <v>Brendan Murry</v>
      </c>
      <c r="U3043" t="s">
        <v>855</v>
      </c>
      <c r="V3043" s="5" t="s">
        <v>47</v>
      </c>
      <c r="W3043" s="5" t="s">
        <v>28</v>
      </c>
      <c r="X3043" s="5" t="s">
        <v>41</v>
      </c>
      <c r="Y3043" s="5" t="s">
        <v>672</v>
      </c>
      <c r="Z3043" s="5" t="s">
        <v>43</v>
      </c>
      <c r="AA3043" s="4">
        <v>0.4</v>
      </c>
      <c r="AB3043" s="1">
        <v>39952</v>
      </c>
      <c r="AC3043" s="1">
        <v>22374</v>
      </c>
      <c r="AD3043">
        <f t="shared" si="284"/>
        <v>1</v>
      </c>
      <c r="AE3043">
        <f t="shared" ca="1" si="285"/>
        <v>63</v>
      </c>
      <c r="AF3043" t="str">
        <f t="shared" ca="1" si="286"/>
        <v>18-64</v>
      </c>
      <c r="AG3043" s="3">
        <f t="shared" si="287"/>
        <v>0.64177600000000001</v>
      </c>
      <c r="AH3043" t="str">
        <f>_xlfn.IFNA(VLOOKUP(Sales_Transactions[[#This Row],[Order ID]],Returned_Items[#All],2,FALSE),"Not Returned")</f>
        <v>Not Returned</v>
      </c>
    </row>
    <row r="3044" spans="1:34" x14ac:dyDescent="0.25">
      <c r="A3044">
        <v>38341</v>
      </c>
      <c r="C3044" t="s">
        <v>878</v>
      </c>
      <c r="D3044" s="2" t="str">
        <f>TEXT(MID(Sales_Transactions[[#This Row],[Order Date]],2,5),"d/m/yyy")</f>
        <v>18/5/2009</v>
      </c>
      <c r="E3044" s="2" t="str">
        <f>TEXT(MID(Sales_Transactions[[#This Row],[Order Date]],2,5),"d")</f>
        <v>18</v>
      </c>
      <c r="F3044" s="2" t="str">
        <f>TEXT(MID(Sales_Transactions[[#This Row],[Order Date]],2,5),"m")</f>
        <v>5</v>
      </c>
      <c r="G3044" s="2" t="str">
        <f>TEXT(MID(Sales_Transactions[[#This Row],[Order Date]],2,5),"yyy")</f>
        <v>2009</v>
      </c>
      <c r="H3044" s="2" t="str">
        <f>TEXT(MID(Sales_Transactions[[#This Row],[Order Date]],2,5),"yyy/m")</f>
        <v>2009/5</v>
      </c>
      <c r="I3044" t="s">
        <v>78</v>
      </c>
      <c r="J3044">
        <f t="shared" si="282"/>
        <v>3</v>
      </c>
      <c r="K3044" s="2">
        <v>5</v>
      </c>
      <c r="L3044" s="3">
        <v>64.25</v>
      </c>
      <c r="M3044" s="4">
        <v>7.0000000000000007E-2</v>
      </c>
      <c r="N3044" s="5" t="s">
        <v>23</v>
      </c>
      <c r="O3044" s="3">
        <v>-7.94</v>
      </c>
      <c r="P3044" s="3">
        <v>12.28</v>
      </c>
      <c r="Q3044" s="3">
        <v>4.8600000000000003</v>
      </c>
      <c r="R3044" s="5" t="s">
        <v>312</v>
      </c>
      <c r="S3044" s="5" t="s">
        <v>2755</v>
      </c>
      <c r="T3044" s="5" t="str">
        <f t="shared" si="283"/>
        <v>Brendan Murry</v>
      </c>
      <c r="U3044" t="s">
        <v>855</v>
      </c>
      <c r="V3044" s="5" t="s">
        <v>47</v>
      </c>
      <c r="W3044" s="5" t="s">
        <v>28</v>
      </c>
      <c r="X3044" s="5" t="s">
        <v>75</v>
      </c>
      <c r="Y3044" s="5" t="s">
        <v>2185</v>
      </c>
      <c r="Z3044" s="5" t="s">
        <v>43</v>
      </c>
      <c r="AA3044" s="4">
        <v>0.38</v>
      </c>
      <c r="AB3044" s="1">
        <v>39953</v>
      </c>
      <c r="AC3044" s="1">
        <v>22282</v>
      </c>
      <c r="AD3044">
        <f t="shared" si="284"/>
        <v>2</v>
      </c>
      <c r="AE3044">
        <f t="shared" ca="1" si="285"/>
        <v>63</v>
      </c>
      <c r="AF3044" t="str">
        <f t="shared" ca="1" si="286"/>
        <v>18-64</v>
      </c>
      <c r="AG3044" s="3">
        <f t="shared" si="287"/>
        <v>3.4262807999999998</v>
      </c>
      <c r="AH3044" t="str">
        <f>_xlfn.IFNA(VLOOKUP(Sales_Transactions[[#This Row],[Order ID]],Returned_Items[#All],2,FALSE),"Not Returned")</f>
        <v>Not Returned</v>
      </c>
    </row>
    <row r="3045" spans="1:34" x14ac:dyDescent="0.25">
      <c r="A3045">
        <v>38723</v>
      </c>
      <c r="C3045" t="s">
        <v>1328</v>
      </c>
      <c r="D3045" s="2" t="str">
        <f>TEXT(MID(Sales_Transactions[[#This Row],[Order Date]],2,5),"d/m/yyy")</f>
        <v>20/9/2012</v>
      </c>
      <c r="E3045" s="2" t="str">
        <f>TEXT(MID(Sales_Transactions[[#This Row],[Order Date]],2,5),"d")</f>
        <v>20</v>
      </c>
      <c r="F3045" s="2" t="str">
        <f>TEXT(MID(Sales_Transactions[[#This Row],[Order Date]],2,5),"m")</f>
        <v>9</v>
      </c>
      <c r="G3045" s="2" t="str">
        <f>TEXT(MID(Sales_Transactions[[#This Row],[Order Date]],2,5),"yyy")</f>
        <v>2012</v>
      </c>
      <c r="H3045" s="2" t="str">
        <f>TEXT(MID(Sales_Transactions[[#This Row],[Order Date]],2,5),"yyy/m")</f>
        <v>2012/9</v>
      </c>
      <c r="I3045" t="s">
        <v>101</v>
      </c>
      <c r="J3045">
        <f t="shared" si="282"/>
        <v>1</v>
      </c>
      <c r="K3045" s="2">
        <v>39</v>
      </c>
      <c r="L3045" s="3">
        <v>2617.13</v>
      </c>
      <c r="M3045" s="4">
        <v>0</v>
      </c>
      <c r="N3045" s="5" t="s">
        <v>23</v>
      </c>
      <c r="O3045" s="3">
        <v>368.87</v>
      </c>
      <c r="P3045" s="3">
        <v>64.98</v>
      </c>
      <c r="Q3045" s="3">
        <v>6.88</v>
      </c>
      <c r="R3045" s="5" t="s">
        <v>2804</v>
      </c>
      <c r="S3045" s="5" t="s">
        <v>2805</v>
      </c>
      <c r="T3045" s="5" t="str">
        <f t="shared" si="283"/>
        <v>Pierre Wener</v>
      </c>
      <c r="U3045" t="s">
        <v>855</v>
      </c>
      <c r="V3045" s="5" t="s">
        <v>74</v>
      </c>
      <c r="W3045" s="5" t="s">
        <v>28</v>
      </c>
      <c r="X3045" s="5" t="s">
        <v>29</v>
      </c>
      <c r="Y3045" s="5" t="s">
        <v>865</v>
      </c>
      <c r="Z3045" s="5" t="s">
        <v>43</v>
      </c>
      <c r="AA3045" s="4">
        <v>0.73</v>
      </c>
      <c r="AB3045" s="1">
        <v>41174</v>
      </c>
      <c r="AC3045" s="1">
        <v>22340</v>
      </c>
      <c r="AD3045">
        <f t="shared" si="284"/>
        <v>2</v>
      </c>
      <c r="AE3045">
        <f t="shared" ca="1" si="285"/>
        <v>63</v>
      </c>
      <c r="AF3045" t="str">
        <f t="shared" ca="1" si="286"/>
        <v>18-64</v>
      </c>
      <c r="AG3045" s="3">
        <f t="shared" si="287"/>
        <v>1.8425641025641026</v>
      </c>
      <c r="AH3045" t="str">
        <f>_xlfn.IFNA(VLOOKUP(Sales_Transactions[[#This Row],[Order ID]],Returned_Items[#All],2,FALSE),"Not Returned")</f>
        <v>Not Returned</v>
      </c>
    </row>
    <row r="3046" spans="1:34" x14ac:dyDescent="0.25">
      <c r="A3046">
        <v>38851</v>
      </c>
      <c r="C3046" t="s">
        <v>2814</v>
      </c>
      <c r="D3046" s="2" t="str">
        <f>TEXT(MID(Sales_Transactions[[#This Row],[Order Date]],2,5),"d/m/yyy")</f>
        <v>10/6/2012</v>
      </c>
      <c r="E3046" s="2" t="str">
        <f>TEXT(MID(Sales_Transactions[[#This Row],[Order Date]],2,5),"d")</f>
        <v>10</v>
      </c>
      <c r="F3046" s="2" t="str">
        <f>TEXT(MID(Sales_Transactions[[#This Row],[Order Date]],2,5),"m")</f>
        <v>6</v>
      </c>
      <c r="G3046" s="2" t="str">
        <f>TEXT(MID(Sales_Transactions[[#This Row],[Order Date]],2,5),"yyy")</f>
        <v>2012</v>
      </c>
      <c r="H3046" s="2" t="str">
        <f>TEXT(MID(Sales_Transactions[[#This Row],[Order Date]],2,5),"yyy/m")</f>
        <v>2012/6</v>
      </c>
      <c r="I3046" t="s">
        <v>101</v>
      </c>
      <c r="J3046">
        <f t="shared" si="282"/>
        <v>1</v>
      </c>
      <c r="K3046" s="2">
        <v>1</v>
      </c>
      <c r="L3046" s="3">
        <v>8.49</v>
      </c>
      <c r="M3046" s="4">
        <v>0.06</v>
      </c>
      <c r="N3046" s="5" t="s">
        <v>23</v>
      </c>
      <c r="O3046" s="3">
        <v>-5.74</v>
      </c>
      <c r="P3046" s="3">
        <v>3.74</v>
      </c>
      <c r="Q3046" s="3">
        <v>4.6900000000000004</v>
      </c>
      <c r="R3046" s="5" t="s">
        <v>167</v>
      </c>
      <c r="S3046" s="5" t="s">
        <v>375</v>
      </c>
      <c r="T3046" s="5" t="str">
        <f t="shared" si="283"/>
        <v>Brad Thomas</v>
      </c>
      <c r="U3046" t="s">
        <v>855</v>
      </c>
      <c r="V3046" s="5" t="s">
        <v>47</v>
      </c>
      <c r="W3046" s="5" t="s">
        <v>28</v>
      </c>
      <c r="X3046" s="5" t="s">
        <v>41</v>
      </c>
      <c r="Y3046" s="5" t="s">
        <v>2815</v>
      </c>
      <c r="Z3046" s="5" t="s">
        <v>43</v>
      </c>
      <c r="AA3046" s="4">
        <v>0.35</v>
      </c>
      <c r="AB3046" s="1">
        <v>41071</v>
      </c>
      <c r="AC3046" s="1">
        <v>22476</v>
      </c>
      <c r="AD3046">
        <f t="shared" si="284"/>
        <v>1</v>
      </c>
      <c r="AE3046">
        <f t="shared" ca="1" si="285"/>
        <v>63</v>
      </c>
      <c r="AF3046" t="str">
        <f t="shared" ca="1" si="286"/>
        <v>18-64</v>
      </c>
      <c r="AG3046" s="3">
        <f t="shared" si="287"/>
        <v>8.4277560000000005</v>
      </c>
      <c r="AH3046" t="str">
        <f>_xlfn.IFNA(VLOOKUP(Sales_Transactions[[#This Row],[Order ID]],Returned_Items[#All],2,FALSE),"Not Returned")</f>
        <v>Not Returned</v>
      </c>
    </row>
    <row r="3047" spans="1:34" x14ac:dyDescent="0.25">
      <c r="A3047">
        <v>38882</v>
      </c>
      <c r="C3047" t="s">
        <v>963</v>
      </c>
      <c r="D3047" s="2" t="str">
        <f>TEXT(MID(Sales_Transactions[[#This Row],[Order Date]],2,5),"d/m/yyy")</f>
        <v>14/12/2009</v>
      </c>
      <c r="E3047" s="2" t="str">
        <f>TEXT(MID(Sales_Transactions[[#This Row],[Order Date]],2,5),"d")</f>
        <v>14</v>
      </c>
      <c r="F3047" s="2" t="str">
        <f>TEXT(MID(Sales_Transactions[[#This Row],[Order Date]],2,5),"m")</f>
        <v>12</v>
      </c>
      <c r="G3047" s="2" t="str">
        <f>TEXT(MID(Sales_Transactions[[#This Row],[Order Date]],2,5),"yyy")</f>
        <v>2009</v>
      </c>
      <c r="H3047" s="2" t="str">
        <f>TEXT(MID(Sales_Transactions[[#This Row],[Order Date]],2,5),"yyy/m")</f>
        <v>2009/12</v>
      </c>
      <c r="I3047" t="s">
        <v>101</v>
      </c>
      <c r="J3047">
        <f t="shared" si="282"/>
        <v>1</v>
      </c>
      <c r="K3047" s="2">
        <v>40</v>
      </c>
      <c r="L3047" s="3">
        <v>2169.4899999999998</v>
      </c>
      <c r="M3047" s="4">
        <v>0.06</v>
      </c>
      <c r="N3047" s="5" t="s">
        <v>23</v>
      </c>
      <c r="O3047" s="3">
        <v>1043.43</v>
      </c>
      <c r="P3047" s="3">
        <v>55.48</v>
      </c>
      <c r="Q3047" s="3">
        <v>4.8499999999999996</v>
      </c>
      <c r="R3047" s="5" t="s">
        <v>327</v>
      </c>
      <c r="S3047" s="5" t="s">
        <v>1882</v>
      </c>
      <c r="T3047" s="5" t="str">
        <f t="shared" si="283"/>
        <v>Hunter Lopez</v>
      </c>
      <c r="U3047" t="s">
        <v>855</v>
      </c>
      <c r="V3047" s="5" t="s">
        <v>37</v>
      </c>
      <c r="W3047" s="5" t="s">
        <v>28</v>
      </c>
      <c r="X3047" s="5" t="s">
        <v>75</v>
      </c>
      <c r="Y3047" s="5" t="s">
        <v>2644</v>
      </c>
      <c r="Z3047" s="5" t="s">
        <v>43</v>
      </c>
      <c r="AA3047" s="4">
        <v>0.37</v>
      </c>
      <c r="AB3047" s="1">
        <v>40161</v>
      </c>
      <c r="AC3047" s="1">
        <v>26028</v>
      </c>
      <c r="AD3047">
        <f t="shared" si="284"/>
        <v>0</v>
      </c>
      <c r="AE3047">
        <f t="shared" ca="1" si="285"/>
        <v>53</v>
      </c>
      <c r="AF3047" t="str">
        <f t="shared" ca="1" si="286"/>
        <v>18-64</v>
      </c>
      <c r="AG3047" s="3">
        <f t="shared" si="287"/>
        <v>1.5074178</v>
      </c>
      <c r="AH3047" t="str">
        <f>_xlfn.IFNA(VLOOKUP(Sales_Transactions[[#This Row],[Order ID]],Returned_Items[#All],2,FALSE),"Not Returned")</f>
        <v>Not Returned</v>
      </c>
    </row>
    <row r="3048" spans="1:34" x14ac:dyDescent="0.25">
      <c r="A3048">
        <v>39266</v>
      </c>
      <c r="C3048" t="s">
        <v>2816</v>
      </c>
      <c r="D3048" s="2" t="str">
        <f>TEXT(MID(Sales_Transactions[[#This Row],[Order Date]],2,5),"d/m/yyy")</f>
        <v>27/8/2012</v>
      </c>
      <c r="E3048" s="2" t="str">
        <f>TEXT(MID(Sales_Transactions[[#This Row],[Order Date]],2,5),"d")</f>
        <v>27</v>
      </c>
      <c r="F3048" s="2" t="str">
        <f>TEXT(MID(Sales_Transactions[[#This Row],[Order Date]],2,5),"m")</f>
        <v>8</v>
      </c>
      <c r="G3048" s="2" t="str">
        <f>TEXT(MID(Sales_Transactions[[#This Row],[Order Date]],2,5),"yyy")</f>
        <v>2012</v>
      </c>
      <c r="H3048" s="2" t="str">
        <f>TEXT(MID(Sales_Transactions[[#This Row],[Order Date]],2,5),"yyy/m")</f>
        <v>2012/8</v>
      </c>
      <c r="I3048" t="s">
        <v>33</v>
      </c>
      <c r="J3048">
        <f t="shared" si="282"/>
        <v>4</v>
      </c>
      <c r="K3048" s="2">
        <v>4</v>
      </c>
      <c r="L3048" s="3">
        <v>64.09</v>
      </c>
      <c r="M3048" s="4">
        <v>0.02</v>
      </c>
      <c r="N3048" s="5" t="s">
        <v>23</v>
      </c>
      <c r="O3048" s="3">
        <v>3.72</v>
      </c>
      <c r="P3048" s="3">
        <v>15.57</v>
      </c>
      <c r="Q3048" s="3">
        <v>1.39</v>
      </c>
      <c r="R3048" s="5" t="s">
        <v>967</v>
      </c>
      <c r="S3048" s="5" t="s">
        <v>2641</v>
      </c>
      <c r="T3048" s="5" t="str">
        <f t="shared" si="283"/>
        <v>Dan Campbell</v>
      </c>
      <c r="U3048" t="s">
        <v>855</v>
      </c>
      <c r="V3048" s="5" t="s">
        <v>27</v>
      </c>
      <c r="W3048" s="5" t="s">
        <v>28</v>
      </c>
      <c r="X3048" s="5" t="s">
        <v>98</v>
      </c>
      <c r="Y3048" s="5" t="s">
        <v>2088</v>
      </c>
      <c r="Z3048" s="5" t="s">
        <v>43</v>
      </c>
      <c r="AA3048" s="4">
        <v>0.38</v>
      </c>
      <c r="AB3048" s="1">
        <v>41149</v>
      </c>
      <c r="AC3048" s="1">
        <v>26088</v>
      </c>
      <c r="AD3048">
        <f t="shared" si="284"/>
        <v>1</v>
      </c>
      <c r="AE3048">
        <f t="shared" ca="1" si="285"/>
        <v>53</v>
      </c>
      <c r="AF3048" t="str">
        <f t="shared" ca="1" si="286"/>
        <v>18-64</v>
      </c>
      <c r="AG3048" s="3">
        <f t="shared" si="287"/>
        <v>4.2392215000000002</v>
      </c>
      <c r="AH3048" t="str">
        <f>_xlfn.IFNA(VLOOKUP(Sales_Transactions[[#This Row],[Order ID]],Returned_Items[#All],2,FALSE),"Not Returned")</f>
        <v>Not Returned</v>
      </c>
    </row>
    <row r="3049" spans="1:34" x14ac:dyDescent="0.25">
      <c r="A3049">
        <v>39780</v>
      </c>
      <c r="C3049" t="s">
        <v>428</v>
      </c>
      <c r="D3049" s="2" t="str">
        <f>TEXT(MID(Sales_Transactions[[#This Row],[Order Date]],2,5),"d/m/yyy")</f>
        <v>7/6/2009</v>
      </c>
      <c r="E3049" s="2" t="str">
        <f>TEXT(MID(Sales_Transactions[[#This Row],[Order Date]],2,5),"d")</f>
        <v>7</v>
      </c>
      <c r="F3049" s="2" t="str">
        <f>TEXT(MID(Sales_Transactions[[#This Row],[Order Date]],2,5),"m")</f>
        <v>6</v>
      </c>
      <c r="G3049" s="2" t="str">
        <f>TEXT(MID(Sales_Transactions[[#This Row],[Order Date]],2,5),"yyy")</f>
        <v>2009</v>
      </c>
      <c r="H3049" s="2" t="str">
        <f>TEXT(MID(Sales_Transactions[[#This Row],[Order Date]],2,5),"yyy/m")</f>
        <v>2009/6</v>
      </c>
      <c r="I3049" t="s">
        <v>22</v>
      </c>
      <c r="J3049">
        <f t="shared" si="282"/>
        <v>2</v>
      </c>
      <c r="K3049" s="2">
        <v>48</v>
      </c>
      <c r="L3049" s="3">
        <v>2208.31</v>
      </c>
      <c r="M3049" s="4">
        <v>0.04</v>
      </c>
      <c r="N3049" s="5" t="s">
        <v>23</v>
      </c>
      <c r="O3049" s="3">
        <v>569.08000000000004</v>
      </c>
      <c r="P3049" s="3">
        <v>45.98</v>
      </c>
      <c r="Q3049" s="3">
        <v>4.8</v>
      </c>
      <c r="R3049" s="5" t="s">
        <v>1001</v>
      </c>
      <c r="S3049" s="5" t="s">
        <v>2629</v>
      </c>
      <c r="T3049" s="5" t="str">
        <f t="shared" si="283"/>
        <v>Chuck Sachs</v>
      </c>
      <c r="U3049" t="s">
        <v>855</v>
      </c>
      <c r="V3049" s="5" t="s">
        <v>37</v>
      </c>
      <c r="W3049" s="5" t="s">
        <v>57</v>
      </c>
      <c r="X3049" s="5" t="s">
        <v>58</v>
      </c>
      <c r="Y3049" s="5" t="s">
        <v>1111</v>
      </c>
      <c r="Z3049" s="5" t="s">
        <v>84</v>
      </c>
      <c r="AA3049" s="4">
        <v>0.68</v>
      </c>
      <c r="AB3049" s="1">
        <v>39973</v>
      </c>
      <c r="AC3049" s="1">
        <v>24395</v>
      </c>
      <c r="AD3049">
        <f t="shared" si="284"/>
        <v>2</v>
      </c>
      <c r="AE3049">
        <f t="shared" ca="1" si="285"/>
        <v>57</v>
      </c>
      <c r="AF3049" t="str">
        <f t="shared" ca="1" si="286"/>
        <v>18-64</v>
      </c>
      <c r="AG3049" s="3">
        <f t="shared" si="287"/>
        <v>1.0575334999999999</v>
      </c>
      <c r="AH3049" t="str">
        <f>_xlfn.IFNA(VLOOKUP(Sales_Transactions[[#This Row],[Order ID]],Returned_Items[#All],2,FALSE),"Not Returned")</f>
        <v>Not Returned</v>
      </c>
    </row>
    <row r="3050" spans="1:34" x14ac:dyDescent="0.25">
      <c r="A3050">
        <v>39842</v>
      </c>
      <c r="C3050" t="s">
        <v>1174</v>
      </c>
      <c r="D3050" s="2" t="str">
        <f>TEXT(MID(Sales_Transactions[[#This Row],[Order Date]],2,5),"d/m/yyy")</f>
        <v>19/12/2010</v>
      </c>
      <c r="E3050" s="2" t="str">
        <f>TEXT(MID(Sales_Transactions[[#This Row],[Order Date]],2,5),"d")</f>
        <v>19</v>
      </c>
      <c r="F3050" s="2" t="str">
        <f>TEXT(MID(Sales_Transactions[[#This Row],[Order Date]],2,5),"m")</f>
        <v>12</v>
      </c>
      <c r="G3050" s="2" t="str">
        <f>TEXT(MID(Sales_Transactions[[#This Row],[Order Date]],2,5),"yyy")</f>
        <v>2010</v>
      </c>
      <c r="H3050" s="2" t="str">
        <f>TEXT(MID(Sales_Transactions[[#This Row],[Order Date]],2,5),"yyy/m")</f>
        <v>2010/12</v>
      </c>
      <c r="I3050" t="s">
        <v>78</v>
      </c>
      <c r="J3050">
        <f t="shared" si="282"/>
        <v>3</v>
      </c>
      <c r="K3050" s="2">
        <v>22</v>
      </c>
      <c r="L3050" s="3">
        <v>1295.502</v>
      </c>
      <c r="M3050" s="4">
        <v>0.01</v>
      </c>
      <c r="N3050" s="5" t="s">
        <v>67</v>
      </c>
      <c r="O3050" s="3">
        <v>224.86</v>
      </c>
      <c r="P3050" s="3">
        <v>65.989999999999995</v>
      </c>
      <c r="Q3050" s="3">
        <v>3.99</v>
      </c>
      <c r="R3050" s="5" t="s">
        <v>2479</v>
      </c>
      <c r="S3050" s="5" t="s">
        <v>2681</v>
      </c>
      <c r="T3050" s="5" t="str">
        <f t="shared" si="283"/>
        <v>Chris Cortes</v>
      </c>
      <c r="U3050" t="s">
        <v>855</v>
      </c>
      <c r="V3050" s="5" t="s">
        <v>37</v>
      </c>
      <c r="W3050" s="5" t="s">
        <v>48</v>
      </c>
      <c r="X3050" s="5" t="s">
        <v>49</v>
      </c>
      <c r="Y3050" s="5" t="s">
        <v>978</v>
      </c>
      <c r="Z3050" s="5" t="s">
        <v>43</v>
      </c>
      <c r="AA3050" s="4">
        <v>0.59</v>
      </c>
      <c r="AB3050" s="1">
        <v>40532</v>
      </c>
      <c r="AC3050" s="1">
        <v>24200</v>
      </c>
      <c r="AD3050">
        <f t="shared" si="284"/>
        <v>1</v>
      </c>
      <c r="AE3050">
        <f t="shared" ca="1" si="285"/>
        <v>58</v>
      </c>
      <c r="AF3050" t="str">
        <f t="shared" ca="1" si="286"/>
        <v>18-64</v>
      </c>
      <c r="AG3050" s="3">
        <f t="shared" si="287"/>
        <v>3.180609136363636</v>
      </c>
      <c r="AH3050" t="str">
        <f>_xlfn.IFNA(VLOOKUP(Sales_Transactions[[#This Row],[Order ID]],Returned_Items[#All],2,FALSE),"Not Returned")</f>
        <v>Not Returned</v>
      </c>
    </row>
    <row r="3051" spans="1:34" x14ac:dyDescent="0.25">
      <c r="A3051">
        <v>40005</v>
      </c>
      <c r="C3051" t="s">
        <v>1293</v>
      </c>
      <c r="D3051" s="2" t="str">
        <f>TEXT(MID(Sales_Transactions[[#This Row],[Order Date]],2,5),"d/m/yyy")</f>
        <v>25/7/2010</v>
      </c>
      <c r="E3051" s="2" t="str">
        <f>TEXT(MID(Sales_Transactions[[#This Row],[Order Date]],2,5),"d")</f>
        <v>25</v>
      </c>
      <c r="F3051" s="2" t="str">
        <f>TEXT(MID(Sales_Transactions[[#This Row],[Order Date]],2,5),"m")</f>
        <v>7</v>
      </c>
      <c r="G3051" s="2" t="str">
        <f>TEXT(MID(Sales_Transactions[[#This Row],[Order Date]],2,5),"yyy")</f>
        <v>2010</v>
      </c>
      <c r="H3051" s="2" t="str">
        <f>TEXT(MID(Sales_Transactions[[#This Row],[Order Date]],2,5),"yyy/m")</f>
        <v>2010/7</v>
      </c>
      <c r="I3051" t="s">
        <v>33</v>
      </c>
      <c r="J3051">
        <f t="shared" si="282"/>
        <v>4</v>
      </c>
      <c r="K3051" s="2">
        <v>20</v>
      </c>
      <c r="L3051" s="3">
        <v>873.82</v>
      </c>
      <c r="M3051" s="4">
        <v>0.1</v>
      </c>
      <c r="N3051" s="5" t="s">
        <v>23</v>
      </c>
      <c r="O3051" s="3">
        <v>244.45</v>
      </c>
      <c r="P3051" s="3">
        <v>45.98</v>
      </c>
      <c r="Q3051" s="3">
        <v>4.8</v>
      </c>
      <c r="R3051" s="5" t="s">
        <v>1583</v>
      </c>
      <c r="S3051" s="5" t="s">
        <v>2733</v>
      </c>
      <c r="T3051" s="5" t="str">
        <f t="shared" si="283"/>
        <v>Mark Packer</v>
      </c>
      <c r="U3051" t="s">
        <v>855</v>
      </c>
      <c r="V3051" s="5" t="s">
        <v>27</v>
      </c>
      <c r="W3051" s="5" t="s">
        <v>57</v>
      </c>
      <c r="X3051" s="5" t="s">
        <v>58</v>
      </c>
      <c r="Y3051" s="5" t="s">
        <v>1111</v>
      </c>
      <c r="Z3051" s="5" t="s">
        <v>84</v>
      </c>
      <c r="AA3051" s="4">
        <v>0.68</v>
      </c>
      <c r="AB3051" s="1">
        <v>40387</v>
      </c>
      <c r="AC3051" s="1">
        <v>24357</v>
      </c>
      <c r="AD3051">
        <f t="shared" si="284"/>
        <v>3</v>
      </c>
      <c r="AE3051">
        <f t="shared" ca="1" si="285"/>
        <v>57</v>
      </c>
      <c r="AF3051" t="str">
        <f t="shared" ca="1" si="286"/>
        <v>18-64</v>
      </c>
      <c r="AG3051" s="3">
        <f t="shared" si="287"/>
        <v>2.5367009999999999</v>
      </c>
      <c r="AH3051" t="str">
        <f>_xlfn.IFNA(VLOOKUP(Sales_Transactions[[#This Row],[Order ID]],Returned_Items[#All],2,FALSE),"Not Returned")</f>
        <v>Not Returned</v>
      </c>
    </row>
    <row r="3052" spans="1:34" x14ac:dyDescent="0.25">
      <c r="A3052">
        <v>40704</v>
      </c>
      <c r="C3052" t="s">
        <v>2187</v>
      </c>
      <c r="D3052" s="2" t="str">
        <f>TEXT(MID(Sales_Transactions[[#This Row],[Order Date]],2,5),"d/m/yyy")</f>
        <v>7/1/2009</v>
      </c>
      <c r="E3052" s="2" t="str">
        <f>TEXT(MID(Sales_Transactions[[#This Row],[Order Date]],2,5),"d")</f>
        <v>7</v>
      </c>
      <c r="F3052" s="2" t="str">
        <f>TEXT(MID(Sales_Transactions[[#This Row],[Order Date]],2,5),"m")</f>
        <v>1</v>
      </c>
      <c r="G3052" s="2" t="str">
        <f>TEXT(MID(Sales_Transactions[[#This Row],[Order Date]],2,5),"yyy")</f>
        <v>2009</v>
      </c>
      <c r="H3052" s="2" t="str">
        <f>TEXT(MID(Sales_Transactions[[#This Row],[Order Date]],2,5),"yyy/m")</f>
        <v>2009/1</v>
      </c>
      <c r="I3052" t="s">
        <v>22</v>
      </c>
      <c r="J3052">
        <f t="shared" si="282"/>
        <v>2</v>
      </c>
      <c r="K3052" s="2">
        <v>6</v>
      </c>
      <c r="L3052" s="3">
        <v>11.57</v>
      </c>
      <c r="M3052" s="4">
        <v>0.01</v>
      </c>
      <c r="N3052" s="5" t="s">
        <v>23</v>
      </c>
      <c r="O3052" s="3">
        <v>-2.06</v>
      </c>
      <c r="P3052" s="3">
        <v>1.76</v>
      </c>
      <c r="Q3052" s="3">
        <v>0.7</v>
      </c>
      <c r="R3052" s="5" t="s">
        <v>1203</v>
      </c>
      <c r="S3052" s="5" t="s">
        <v>2817</v>
      </c>
      <c r="T3052" s="5" t="str">
        <f t="shared" si="283"/>
        <v>Julie Kriz</v>
      </c>
      <c r="U3052" t="s">
        <v>855</v>
      </c>
      <c r="V3052" s="5" t="s">
        <v>47</v>
      </c>
      <c r="W3052" s="5" t="s">
        <v>28</v>
      </c>
      <c r="X3052" s="5" t="s">
        <v>124</v>
      </c>
      <c r="Y3052" s="5" t="s">
        <v>633</v>
      </c>
      <c r="Z3052" s="5" t="s">
        <v>84</v>
      </c>
      <c r="AA3052" s="4">
        <v>0.56000000000000005</v>
      </c>
      <c r="AB3052" s="1">
        <v>39825</v>
      </c>
      <c r="AC3052" s="1">
        <v>25704</v>
      </c>
      <c r="AD3052">
        <f t="shared" si="284"/>
        <v>5</v>
      </c>
      <c r="AE3052">
        <f t="shared" ca="1" si="285"/>
        <v>54</v>
      </c>
      <c r="AF3052" t="str">
        <f t="shared" ca="1" si="286"/>
        <v>18-64</v>
      </c>
      <c r="AG3052" s="3">
        <f t="shared" si="287"/>
        <v>0.40997066666666671</v>
      </c>
      <c r="AH3052" t="str">
        <f>_xlfn.IFNA(VLOOKUP(Sales_Transactions[[#This Row],[Order ID]],Returned_Items[#All],2,FALSE),"Not Returned")</f>
        <v>Not Returned</v>
      </c>
    </row>
    <row r="3053" spans="1:34" x14ac:dyDescent="0.25">
      <c r="A3053">
        <v>41383</v>
      </c>
      <c r="C3053" t="s">
        <v>1041</v>
      </c>
      <c r="D3053" s="2" t="str">
        <f>TEXT(MID(Sales_Transactions[[#This Row],[Order Date]],2,5),"d/m/yyy")</f>
        <v>12/5/2010</v>
      </c>
      <c r="E3053" s="2" t="str">
        <f>TEXT(MID(Sales_Transactions[[#This Row],[Order Date]],2,5),"d")</f>
        <v>12</v>
      </c>
      <c r="F3053" s="2" t="str">
        <f>TEXT(MID(Sales_Transactions[[#This Row],[Order Date]],2,5),"m")</f>
        <v>5</v>
      </c>
      <c r="G3053" s="2" t="str">
        <f>TEXT(MID(Sales_Transactions[[#This Row],[Order Date]],2,5),"yyy")</f>
        <v>2010</v>
      </c>
      <c r="H3053" s="2" t="str">
        <f>TEXT(MID(Sales_Transactions[[#This Row],[Order Date]],2,5),"yyy/m")</f>
        <v>2010/5</v>
      </c>
      <c r="I3053" t="s">
        <v>22</v>
      </c>
      <c r="J3053">
        <f t="shared" si="282"/>
        <v>2</v>
      </c>
      <c r="K3053" s="2">
        <v>36</v>
      </c>
      <c r="L3053" s="3">
        <v>1449.45</v>
      </c>
      <c r="M3053" s="4">
        <v>0.04</v>
      </c>
      <c r="N3053" s="5" t="s">
        <v>23</v>
      </c>
      <c r="O3053" s="3">
        <v>620.07000000000005</v>
      </c>
      <c r="P3053" s="3">
        <v>41.94</v>
      </c>
      <c r="Q3053" s="3">
        <v>2.99</v>
      </c>
      <c r="R3053" s="5" t="s">
        <v>462</v>
      </c>
      <c r="S3053" s="5" t="s">
        <v>2658</v>
      </c>
      <c r="T3053" s="5" t="str">
        <f t="shared" si="283"/>
        <v>Fred McMath</v>
      </c>
      <c r="U3053" t="s">
        <v>855</v>
      </c>
      <c r="V3053" s="5" t="s">
        <v>27</v>
      </c>
      <c r="W3053" s="5" t="s">
        <v>28</v>
      </c>
      <c r="X3053" s="5" t="s">
        <v>41</v>
      </c>
      <c r="Y3053" s="5" t="s">
        <v>602</v>
      </c>
      <c r="Z3053" s="5" t="s">
        <v>43</v>
      </c>
      <c r="AA3053" s="4">
        <v>0.35</v>
      </c>
      <c r="AB3053" s="1">
        <v>40317</v>
      </c>
      <c r="AC3053" s="1">
        <v>25672</v>
      </c>
      <c r="AD3053">
        <f t="shared" si="284"/>
        <v>7</v>
      </c>
      <c r="AE3053">
        <f t="shared" ca="1" si="285"/>
        <v>54</v>
      </c>
      <c r="AF3053" t="str">
        <f t="shared" ca="1" si="286"/>
        <v>18-64</v>
      </c>
      <c r="AG3053" s="3">
        <f t="shared" si="287"/>
        <v>1.2475895555555556</v>
      </c>
      <c r="AH3053" t="str">
        <f>_xlfn.IFNA(VLOOKUP(Sales_Transactions[[#This Row],[Order ID]],Returned_Items[#All],2,FALSE),"Not Returned")</f>
        <v>Not Returned</v>
      </c>
    </row>
    <row r="3054" spans="1:34" x14ac:dyDescent="0.25">
      <c r="A3054">
        <v>41415</v>
      </c>
      <c r="C3054" t="s">
        <v>1165</v>
      </c>
      <c r="D3054" s="2" t="str">
        <f>TEXT(MID(Sales_Transactions[[#This Row],[Order Date]],2,5),"d/m/yyy")</f>
        <v>10/11/2009</v>
      </c>
      <c r="E3054" s="2" t="str">
        <f>TEXT(MID(Sales_Transactions[[#This Row],[Order Date]],2,5),"d")</f>
        <v>10</v>
      </c>
      <c r="F3054" s="2" t="str">
        <f>TEXT(MID(Sales_Transactions[[#This Row],[Order Date]],2,5),"m")</f>
        <v>11</v>
      </c>
      <c r="G3054" s="2" t="str">
        <f>TEXT(MID(Sales_Transactions[[#This Row],[Order Date]],2,5),"yyy")</f>
        <v>2009</v>
      </c>
      <c r="H3054" s="2" t="str">
        <f>TEXT(MID(Sales_Transactions[[#This Row],[Order Date]],2,5),"yyy/m")</f>
        <v>2009/11</v>
      </c>
      <c r="I3054" t="s">
        <v>22</v>
      </c>
      <c r="J3054">
        <f t="shared" si="282"/>
        <v>2</v>
      </c>
      <c r="K3054" s="2">
        <v>10</v>
      </c>
      <c r="L3054" s="3">
        <v>80.92</v>
      </c>
      <c r="M3054" s="4">
        <v>0.09</v>
      </c>
      <c r="N3054" s="5" t="s">
        <v>23</v>
      </c>
      <c r="O3054" s="3">
        <v>-20.16</v>
      </c>
      <c r="P3054" s="3">
        <v>7.64</v>
      </c>
      <c r="Q3054" s="3">
        <v>5.83</v>
      </c>
      <c r="R3054" s="5" t="s">
        <v>2795</v>
      </c>
      <c r="S3054" s="5" t="s">
        <v>2796</v>
      </c>
      <c r="T3054" s="5" t="str">
        <f t="shared" si="283"/>
        <v>Debra Catini</v>
      </c>
      <c r="U3054" t="s">
        <v>855</v>
      </c>
      <c r="V3054" s="5" t="s">
        <v>27</v>
      </c>
      <c r="W3054" s="5" t="s">
        <v>28</v>
      </c>
      <c r="X3054" s="5" t="s">
        <v>75</v>
      </c>
      <c r="Y3054" s="5" t="s">
        <v>606</v>
      </c>
      <c r="Z3054" s="5" t="s">
        <v>84</v>
      </c>
      <c r="AA3054" s="4">
        <v>0.36</v>
      </c>
      <c r="AB3054" s="1">
        <v>40132</v>
      </c>
      <c r="AC3054" s="1">
        <v>25745</v>
      </c>
      <c r="AD3054">
        <f t="shared" si="284"/>
        <v>5</v>
      </c>
      <c r="AE3054">
        <f t="shared" ca="1" si="285"/>
        <v>54</v>
      </c>
      <c r="AF3054" t="str">
        <f t="shared" ca="1" si="286"/>
        <v>18-64</v>
      </c>
      <c r="AG3054" s="3">
        <f t="shared" si="287"/>
        <v>1.3463124</v>
      </c>
      <c r="AH3054" t="str">
        <f>_xlfn.IFNA(VLOOKUP(Sales_Transactions[[#This Row],[Order ID]],Returned_Items[#All],2,FALSE),"Not Returned")</f>
        <v>Not Returned</v>
      </c>
    </row>
    <row r="3055" spans="1:34" x14ac:dyDescent="0.25">
      <c r="A3055">
        <v>41825</v>
      </c>
      <c r="C3055" t="s">
        <v>2818</v>
      </c>
      <c r="D3055" s="2" t="str">
        <f>TEXT(MID(Sales_Transactions[[#This Row],[Order Date]],2,5),"d/m/yyy")</f>
        <v>22/8/2009</v>
      </c>
      <c r="E3055" s="2" t="str">
        <f>TEXT(MID(Sales_Transactions[[#This Row],[Order Date]],2,5),"d")</f>
        <v>22</v>
      </c>
      <c r="F3055" s="2" t="str">
        <f>TEXT(MID(Sales_Transactions[[#This Row],[Order Date]],2,5),"m")</f>
        <v>8</v>
      </c>
      <c r="G3055" s="2" t="str">
        <f>TEXT(MID(Sales_Transactions[[#This Row],[Order Date]],2,5),"yyy")</f>
        <v>2009</v>
      </c>
      <c r="H3055" s="2" t="str">
        <f>TEXT(MID(Sales_Transactions[[#This Row],[Order Date]],2,5),"yyy/m")</f>
        <v>2009/8</v>
      </c>
      <c r="I3055" t="s">
        <v>101</v>
      </c>
      <c r="J3055">
        <f t="shared" si="282"/>
        <v>1</v>
      </c>
      <c r="K3055" s="2">
        <v>50</v>
      </c>
      <c r="L3055" s="3">
        <v>7817.45</v>
      </c>
      <c r="M3055" s="4">
        <v>0.03</v>
      </c>
      <c r="N3055" s="5" t="s">
        <v>34</v>
      </c>
      <c r="O3055" s="3">
        <v>-1303.5999999999999</v>
      </c>
      <c r="P3055" s="3">
        <v>150.88999999999999</v>
      </c>
      <c r="Q3055" s="3">
        <v>60.2</v>
      </c>
      <c r="R3055" s="5" t="s">
        <v>102</v>
      </c>
      <c r="S3055" s="5" t="s">
        <v>103</v>
      </c>
      <c r="T3055" s="5" t="str">
        <f t="shared" si="283"/>
        <v>Sylvia Foulston</v>
      </c>
      <c r="U3055" t="s">
        <v>855</v>
      </c>
      <c r="V3055" s="5" t="s">
        <v>37</v>
      </c>
      <c r="W3055" s="5" t="s">
        <v>57</v>
      </c>
      <c r="X3055" s="5" t="s">
        <v>154</v>
      </c>
      <c r="Y3055" s="5" t="s">
        <v>1632</v>
      </c>
      <c r="Z3055" s="5" t="s">
        <v>40</v>
      </c>
      <c r="AA3055" s="4">
        <v>0.77</v>
      </c>
      <c r="AB3055" s="1">
        <v>40047</v>
      </c>
      <c r="AC3055" s="1">
        <v>25828</v>
      </c>
      <c r="AD3055">
        <f t="shared" si="284"/>
        <v>0</v>
      </c>
      <c r="AE3055">
        <f t="shared" ca="1" si="285"/>
        <v>53</v>
      </c>
      <c r="AF3055" t="str">
        <f t="shared" ca="1" si="286"/>
        <v>18-64</v>
      </c>
      <c r="AG3055" s="3">
        <f t="shared" si="287"/>
        <v>4.2208946599999999</v>
      </c>
      <c r="AH3055" t="str">
        <f>_xlfn.IFNA(VLOOKUP(Sales_Transactions[[#This Row],[Order ID]],Returned_Items[#All],2,FALSE),"Not Returned")</f>
        <v>Not Returned</v>
      </c>
    </row>
    <row r="3056" spans="1:34" x14ac:dyDescent="0.25">
      <c r="A3056">
        <v>41826</v>
      </c>
      <c r="C3056" t="s">
        <v>2721</v>
      </c>
      <c r="D3056" s="2" t="str">
        <f>TEXT(MID(Sales_Transactions[[#This Row],[Order Date]],2,5),"d/m/yyy")</f>
        <v>16/10/2010</v>
      </c>
      <c r="E3056" s="2" t="str">
        <f>TEXT(MID(Sales_Transactions[[#This Row],[Order Date]],2,5),"d")</f>
        <v>16</v>
      </c>
      <c r="F3056" s="2" t="str">
        <f>TEXT(MID(Sales_Transactions[[#This Row],[Order Date]],2,5),"m")</f>
        <v>10</v>
      </c>
      <c r="G3056" s="2" t="str">
        <f>TEXT(MID(Sales_Transactions[[#This Row],[Order Date]],2,5),"yyy")</f>
        <v>2010</v>
      </c>
      <c r="H3056" s="2" t="str">
        <f>TEXT(MID(Sales_Transactions[[#This Row],[Order Date]],2,5),"yyy/m")</f>
        <v>2010/10</v>
      </c>
      <c r="I3056" t="s">
        <v>78</v>
      </c>
      <c r="J3056">
        <f t="shared" si="282"/>
        <v>3</v>
      </c>
      <c r="K3056" s="2">
        <v>4</v>
      </c>
      <c r="L3056" s="3">
        <v>63.93</v>
      </c>
      <c r="M3056" s="4">
        <v>0.03</v>
      </c>
      <c r="N3056" s="5" t="s">
        <v>67</v>
      </c>
      <c r="O3056" s="3">
        <v>40.630000000000003</v>
      </c>
      <c r="P3056" s="3">
        <v>9.77</v>
      </c>
      <c r="Q3056" s="3">
        <v>6.02</v>
      </c>
      <c r="R3056" s="5" t="s">
        <v>1001</v>
      </c>
      <c r="S3056" s="5" t="s">
        <v>2629</v>
      </c>
      <c r="T3056" s="5" t="str">
        <f t="shared" si="283"/>
        <v>Chuck Sachs</v>
      </c>
      <c r="U3056" t="s">
        <v>855</v>
      </c>
      <c r="V3056" s="5" t="s">
        <v>37</v>
      </c>
      <c r="W3056" s="5" t="s">
        <v>57</v>
      </c>
      <c r="X3056" s="5" t="s">
        <v>58</v>
      </c>
      <c r="Y3056" s="5" t="s">
        <v>738</v>
      </c>
      <c r="Z3056" s="5" t="s">
        <v>56</v>
      </c>
      <c r="AA3056" s="4">
        <v>0.48</v>
      </c>
      <c r="AB3056" s="1">
        <v>40469</v>
      </c>
      <c r="AC3056" s="1">
        <v>23477</v>
      </c>
      <c r="AD3056">
        <f t="shared" si="284"/>
        <v>2</v>
      </c>
      <c r="AE3056">
        <f t="shared" ca="1" si="285"/>
        <v>60</v>
      </c>
      <c r="AF3056" t="str">
        <f t="shared" ca="1" si="286"/>
        <v>18-64</v>
      </c>
      <c r="AG3056" s="3">
        <f t="shared" si="287"/>
        <v>3.9467672499999997</v>
      </c>
      <c r="AH3056" t="str">
        <f>_xlfn.IFNA(VLOOKUP(Sales_Transactions[[#This Row],[Order ID]],Returned_Items[#All],2,FALSE),"Not Returned")</f>
        <v>Not Returned</v>
      </c>
    </row>
    <row r="3057" spans="1:34" x14ac:dyDescent="0.25">
      <c r="A3057">
        <v>42213</v>
      </c>
      <c r="C3057" t="s">
        <v>1754</v>
      </c>
      <c r="D3057" s="2" t="str">
        <f>TEXT(MID(Sales_Transactions[[#This Row],[Order Date]],2,5),"d/m/yyy")</f>
        <v>21/3/2011</v>
      </c>
      <c r="E3057" s="2" t="str">
        <f>TEXT(MID(Sales_Transactions[[#This Row],[Order Date]],2,5),"d")</f>
        <v>21</v>
      </c>
      <c r="F3057" s="2" t="str">
        <f>TEXT(MID(Sales_Transactions[[#This Row],[Order Date]],2,5),"m")</f>
        <v>3</v>
      </c>
      <c r="G3057" s="2" t="str">
        <f>TEXT(MID(Sales_Transactions[[#This Row],[Order Date]],2,5),"yyy")</f>
        <v>2011</v>
      </c>
      <c r="H3057" s="2" t="str">
        <f>TEXT(MID(Sales_Transactions[[#This Row],[Order Date]],2,5),"yyy/m")</f>
        <v>2011/3</v>
      </c>
      <c r="I3057" t="s">
        <v>101</v>
      </c>
      <c r="J3057">
        <f t="shared" si="282"/>
        <v>1</v>
      </c>
      <c r="K3057" s="2">
        <v>46</v>
      </c>
      <c r="L3057" s="3">
        <v>110.96</v>
      </c>
      <c r="M3057" s="4">
        <v>0.08</v>
      </c>
      <c r="N3057" s="5" t="s">
        <v>23</v>
      </c>
      <c r="O3057" s="3">
        <v>35.92</v>
      </c>
      <c r="P3057" s="3">
        <v>2.61</v>
      </c>
      <c r="Q3057" s="3">
        <v>0.5</v>
      </c>
      <c r="R3057" s="5" t="s">
        <v>206</v>
      </c>
      <c r="S3057" s="5" t="s">
        <v>2261</v>
      </c>
      <c r="T3057" s="5" t="str">
        <f t="shared" si="283"/>
        <v>Ann Blume</v>
      </c>
      <c r="U3057" t="s">
        <v>855</v>
      </c>
      <c r="V3057" s="5" t="s">
        <v>27</v>
      </c>
      <c r="W3057" s="5" t="s">
        <v>28</v>
      </c>
      <c r="X3057" s="5" t="s">
        <v>115</v>
      </c>
      <c r="Y3057" s="5" t="s">
        <v>665</v>
      </c>
      <c r="Z3057" s="5" t="s">
        <v>43</v>
      </c>
      <c r="AA3057" s="4">
        <v>0.39</v>
      </c>
      <c r="AB3057" s="1">
        <v>40625</v>
      </c>
      <c r="AC3057" s="1">
        <v>23561</v>
      </c>
      <c r="AD3057">
        <f t="shared" si="284"/>
        <v>2</v>
      </c>
      <c r="AE3057">
        <f t="shared" ca="1" si="285"/>
        <v>60</v>
      </c>
      <c r="AF3057" t="str">
        <f t="shared" ca="1" si="286"/>
        <v>18-64</v>
      </c>
      <c r="AG3057" s="3">
        <f t="shared" si="287"/>
        <v>6.7563304347826078E-2</v>
      </c>
      <c r="AH3057" t="str">
        <f>_xlfn.IFNA(VLOOKUP(Sales_Transactions[[#This Row],[Order ID]],Returned_Items[#All],2,FALSE),"Not Returned")</f>
        <v>Not Returned</v>
      </c>
    </row>
    <row r="3058" spans="1:34" x14ac:dyDescent="0.25">
      <c r="A3058">
        <v>42469</v>
      </c>
      <c r="C3058" t="s">
        <v>2509</v>
      </c>
      <c r="D3058" s="2" t="str">
        <f>TEXT(MID(Sales_Transactions[[#This Row],[Order Date]],2,5),"d/m/yyy")</f>
        <v>8/11/2012</v>
      </c>
      <c r="E3058" s="2" t="str">
        <f>TEXT(MID(Sales_Transactions[[#This Row],[Order Date]],2,5),"d")</f>
        <v>8</v>
      </c>
      <c r="F3058" s="2" t="str">
        <f>TEXT(MID(Sales_Transactions[[#This Row],[Order Date]],2,5),"m")</f>
        <v>11</v>
      </c>
      <c r="G3058" s="2" t="str">
        <f>TEXT(MID(Sales_Transactions[[#This Row],[Order Date]],2,5),"yyy")</f>
        <v>2012</v>
      </c>
      <c r="H3058" s="2" t="str">
        <f>TEXT(MID(Sales_Transactions[[#This Row],[Order Date]],2,5),"yyy/m")</f>
        <v>2012/11</v>
      </c>
      <c r="I3058" t="s">
        <v>52</v>
      </c>
      <c r="J3058">
        <f t="shared" si="282"/>
        <v>1</v>
      </c>
      <c r="K3058" s="2">
        <v>18</v>
      </c>
      <c r="L3058" s="3">
        <v>2130.8200000000002</v>
      </c>
      <c r="M3058" s="4">
        <v>0.05</v>
      </c>
      <c r="N3058" s="5" t="s">
        <v>23</v>
      </c>
      <c r="O3058" s="3">
        <v>818.92</v>
      </c>
      <c r="P3058" s="3">
        <v>120.98</v>
      </c>
      <c r="Q3058" s="3">
        <v>9.07</v>
      </c>
      <c r="R3058" s="5" t="s">
        <v>24</v>
      </c>
      <c r="S3058" s="5" t="s">
        <v>2628</v>
      </c>
      <c r="T3058" s="5" t="str">
        <f t="shared" si="283"/>
        <v>Muhammed Yedwab</v>
      </c>
      <c r="U3058" t="s">
        <v>855</v>
      </c>
      <c r="V3058" s="5" t="s">
        <v>37</v>
      </c>
      <c r="W3058" s="5" t="s">
        <v>28</v>
      </c>
      <c r="X3058" s="5" t="s">
        <v>41</v>
      </c>
      <c r="Y3058" s="5" t="s">
        <v>794</v>
      </c>
      <c r="Z3058" s="5" t="s">
        <v>43</v>
      </c>
      <c r="AA3058" s="4">
        <v>0.35</v>
      </c>
      <c r="AB3058" s="1">
        <v>41222</v>
      </c>
      <c r="AC3058" s="1">
        <v>23494</v>
      </c>
      <c r="AD3058">
        <f t="shared" si="284"/>
        <v>1</v>
      </c>
      <c r="AE3058">
        <f t="shared" ca="1" si="285"/>
        <v>60</v>
      </c>
      <c r="AF3058" t="str">
        <f t="shared" ca="1" si="286"/>
        <v>18-64</v>
      </c>
      <c r="AG3058" s="3">
        <f t="shared" si="287"/>
        <v>7.2216394444444445</v>
      </c>
      <c r="AH3058" t="str">
        <f>_xlfn.IFNA(VLOOKUP(Sales_Transactions[[#This Row],[Order ID]],Returned_Items[#All],2,FALSE),"Not Returned")</f>
        <v>Not Returned</v>
      </c>
    </row>
    <row r="3059" spans="1:34" x14ac:dyDescent="0.25">
      <c r="A3059">
        <v>43302</v>
      </c>
      <c r="C3059" t="s">
        <v>2679</v>
      </c>
      <c r="D3059" s="2" t="str">
        <f>TEXT(MID(Sales_Transactions[[#This Row],[Order Date]],2,5),"d/m/yyy")</f>
        <v>23/8/2011</v>
      </c>
      <c r="E3059" s="2" t="str">
        <f>TEXT(MID(Sales_Transactions[[#This Row],[Order Date]],2,5),"d")</f>
        <v>23</v>
      </c>
      <c r="F3059" s="2" t="str">
        <f>TEXT(MID(Sales_Transactions[[#This Row],[Order Date]],2,5),"m")</f>
        <v>8</v>
      </c>
      <c r="G3059" s="2" t="str">
        <f>TEXT(MID(Sales_Transactions[[#This Row],[Order Date]],2,5),"yyy")</f>
        <v>2011</v>
      </c>
      <c r="H3059" s="2" t="str">
        <f>TEXT(MID(Sales_Transactions[[#This Row],[Order Date]],2,5),"yyy/m")</f>
        <v>2011/8</v>
      </c>
      <c r="I3059" t="s">
        <v>22</v>
      </c>
      <c r="J3059">
        <f t="shared" si="282"/>
        <v>2</v>
      </c>
      <c r="K3059" s="2">
        <v>43</v>
      </c>
      <c r="L3059" s="3">
        <v>720.61300000000006</v>
      </c>
      <c r="M3059" s="4">
        <v>7.0000000000000007E-2</v>
      </c>
      <c r="N3059" s="5" t="s">
        <v>23</v>
      </c>
      <c r="O3059" s="3">
        <v>329.68</v>
      </c>
      <c r="P3059" s="3">
        <v>20.99</v>
      </c>
      <c r="Q3059" s="3">
        <v>0.99</v>
      </c>
      <c r="R3059" s="5" t="s">
        <v>2652</v>
      </c>
      <c r="S3059" s="5" t="s">
        <v>2653</v>
      </c>
      <c r="T3059" s="5" t="str">
        <f t="shared" si="283"/>
        <v>Damala Kotsonis</v>
      </c>
      <c r="U3059" t="s">
        <v>855</v>
      </c>
      <c r="V3059" s="5" t="s">
        <v>47</v>
      </c>
      <c r="W3059" s="5" t="s">
        <v>48</v>
      </c>
      <c r="X3059" s="5" t="s">
        <v>49</v>
      </c>
      <c r="Y3059" s="5" t="s">
        <v>427</v>
      </c>
      <c r="Z3059" s="5" t="s">
        <v>84</v>
      </c>
      <c r="AA3059" s="4">
        <v>0.37</v>
      </c>
      <c r="AB3059" s="1">
        <v>40787</v>
      </c>
      <c r="AC3059" s="1">
        <v>23339</v>
      </c>
      <c r="AD3059">
        <f t="shared" si="284"/>
        <v>9</v>
      </c>
      <c r="AE3059">
        <f t="shared" ca="1" si="285"/>
        <v>60</v>
      </c>
      <c r="AF3059" t="str">
        <f t="shared" ca="1" si="286"/>
        <v>18-64</v>
      </c>
      <c r="AG3059" s="3">
        <f t="shared" si="287"/>
        <v>0.51082109302325573</v>
      </c>
      <c r="AH3059" t="str">
        <f>_xlfn.IFNA(VLOOKUP(Sales_Transactions[[#This Row],[Order ID]],Returned_Items[#All],2,FALSE),"Not Returned")</f>
        <v>Not Returned</v>
      </c>
    </row>
    <row r="3060" spans="1:34" x14ac:dyDescent="0.25">
      <c r="A3060">
        <v>43588</v>
      </c>
      <c r="C3060" t="s">
        <v>688</v>
      </c>
      <c r="D3060" s="2" t="str">
        <f>TEXT(MID(Sales_Transactions[[#This Row],[Order Date]],2,5),"d/m/yyy")</f>
        <v>1/9/2012</v>
      </c>
      <c r="E3060" s="2" t="str">
        <f>TEXT(MID(Sales_Transactions[[#This Row],[Order Date]],2,5),"d")</f>
        <v>1</v>
      </c>
      <c r="F3060" s="2" t="str">
        <f>TEXT(MID(Sales_Transactions[[#This Row],[Order Date]],2,5),"m")</f>
        <v>9</v>
      </c>
      <c r="G3060" s="2" t="str">
        <f>TEXT(MID(Sales_Transactions[[#This Row],[Order Date]],2,5),"yyy")</f>
        <v>2012</v>
      </c>
      <c r="H3060" s="2" t="str">
        <f>TEXT(MID(Sales_Transactions[[#This Row],[Order Date]],2,5),"yyy/m")</f>
        <v>2012/9</v>
      </c>
      <c r="I3060" t="s">
        <v>78</v>
      </c>
      <c r="J3060">
        <f t="shared" si="282"/>
        <v>3</v>
      </c>
      <c r="K3060" s="2">
        <v>16</v>
      </c>
      <c r="L3060" s="3">
        <v>3075.752</v>
      </c>
      <c r="M3060" s="4">
        <v>0.04</v>
      </c>
      <c r="N3060" s="5" t="s">
        <v>34</v>
      </c>
      <c r="O3060" s="3">
        <v>-572.69000000000005</v>
      </c>
      <c r="P3060" s="3">
        <v>236.97</v>
      </c>
      <c r="Q3060" s="3">
        <v>59.24</v>
      </c>
      <c r="R3060" s="5" t="s">
        <v>902</v>
      </c>
      <c r="S3060" s="5" t="s">
        <v>2693</v>
      </c>
      <c r="T3060" s="5" t="str">
        <f t="shared" si="283"/>
        <v>Jennifer Patt</v>
      </c>
      <c r="U3060" t="s">
        <v>855</v>
      </c>
      <c r="V3060" s="5" t="s">
        <v>74</v>
      </c>
      <c r="W3060" s="5" t="s">
        <v>57</v>
      </c>
      <c r="X3060" s="5" t="s">
        <v>107</v>
      </c>
      <c r="Y3060" s="5" t="s">
        <v>2035</v>
      </c>
      <c r="Z3060" s="5" t="s">
        <v>106</v>
      </c>
      <c r="AA3060" s="4">
        <v>0.61</v>
      </c>
      <c r="AB3060" s="1">
        <v>41156</v>
      </c>
      <c r="AC3060" s="1">
        <v>25368</v>
      </c>
      <c r="AD3060">
        <f t="shared" si="284"/>
        <v>3</v>
      </c>
      <c r="AE3060">
        <f t="shared" ca="1" si="285"/>
        <v>55</v>
      </c>
      <c r="AF3060" t="str">
        <f t="shared" ca="1" si="286"/>
        <v>18-64</v>
      </c>
      <c r="AG3060" s="3">
        <f t="shared" si="287"/>
        <v>18.507200749999999</v>
      </c>
      <c r="AH3060" t="str">
        <f>_xlfn.IFNA(VLOOKUP(Sales_Transactions[[#This Row],[Order ID]],Returned_Items[#All],2,FALSE),"Not Returned")</f>
        <v>Not Returned</v>
      </c>
    </row>
    <row r="3061" spans="1:34" x14ac:dyDescent="0.25">
      <c r="A3061">
        <v>44000</v>
      </c>
      <c r="C3061" t="s">
        <v>1914</v>
      </c>
      <c r="D3061" s="2" t="str">
        <f>TEXT(MID(Sales_Transactions[[#This Row],[Order Date]],2,5),"d/m/yyy")</f>
        <v>4/10/2012</v>
      </c>
      <c r="E3061" s="2" t="str">
        <f>TEXT(MID(Sales_Transactions[[#This Row],[Order Date]],2,5),"d")</f>
        <v>4</v>
      </c>
      <c r="F3061" s="2" t="str">
        <f>TEXT(MID(Sales_Transactions[[#This Row],[Order Date]],2,5),"m")</f>
        <v>10</v>
      </c>
      <c r="G3061" s="2" t="str">
        <f>TEXT(MID(Sales_Transactions[[#This Row],[Order Date]],2,5),"yyy")</f>
        <v>2012</v>
      </c>
      <c r="H3061" s="2" t="str">
        <f>TEXT(MID(Sales_Transactions[[#This Row],[Order Date]],2,5),"yyy/m")</f>
        <v>2012/10</v>
      </c>
      <c r="I3061" t="s">
        <v>52</v>
      </c>
      <c r="J3061">
        <f t="shared" si="282"/>
        <v>1</v>
      </c>
      <c r="K3061" s="2">
        <v>18</v>
      </c>
      <c r="L3061" s="3">
        <v>85.03</v>
      </c>
      <c r="M3061" s="4">
        <v>0.05</v>
      </c>
      <c r="N3061" s="5" t="s">
        <v>23</v>
      </c>
      <c r="O3061" s="3">
        <v>-75.31</v>
      </c>
      <c r="P3061" s="3">
        <v>4.28</v>
      </c>
      <c r="Q3061" s="3">
        <v>6.72</v>
      </c>
      <c r="R3061" s="5" t="s">
        <v>967</v>
      </c>
      <c r="S3061" s="5" t="s">
        <v>2641</v>
      </c>
      <c r="T3061" s="5" t="str">
        <f t="shared" si="283"/>
        <v>Dan Campbell</v>
      </c>
      <c r="U3061" t="s">
        <v>855</v>
      </c>
      <c r="V3061" s="5" t="s">
        <v>27</v>
      </c>
      <c r="W3061" s="5" t="s">
        <v>28</v>
      </c>
      <c r="X3061" s="5" t="s">
        <v>75</v>
      </c>
      <c r="Y3061" s="5" t="s">
        <v>1777</v>
      </c>
      <c r="Z3061" s="5" t="s">
        <v>43</v>
      </c>
      <c r="AA3061" s="4">
        <v>0.4</v>
      </c>
      <c r="AB3061" s="1">
        <v>41186</v>
      </c>
      <c r="AC3061" s="1">
        <v>25559</v>
      </c>
      <c r="AD3061">
        <f t="shared" si="284"/>
        <v>0</v>
      </c>
      <c r="AE3061">
        <f t="shared" ca="1" si="285"/>
        <v>54</v>
      </c>
      <c r="AF3061" t="str">
        <f t="shared" ca="1" si="286"/>
        <v>18-64</v>
      </c>
      <c r="AG3061" s="3">
        <f t="shared" si="287"/>
        <v>0.61099222222222216</v>
      </c>
      <c r="AH3061" t="str">
        <f>_xlfn.IFNA(VLOOKUP(Sales_Transactions[[#This Row],[Order ID]],Returned_Items[#All],2,FALSE),"Not Returned")</f>
        <v>Not Returned</v>
      </c>
    </row>
    <row r="3062" spans="1:34" x14ac:dyDescent="0.25">
      <c r="A3062">
        <v>45381</v>
      </c>
      <c r="C3062" t="s">
        <v>2758</v>
      </c>
      <c r="D3062" s="2" t="str">
        <f>TEXT(MID(Sales_Transactions[[#This Row],[Order Date]],2,5),"d/m/yyy")</f>
        <v>21/8/2011</v>
      </c>
      <c r="E3062" s="2" t="str">
        <f>TEXT(MID(Sales_Transactions[[#This Row],[Order Date]],2,5),"d")</f>
        <v>21</v>
      </c>
      <c r="F3062" s="2" t="str">
        <f>TEXT(MID(Sales_Transactions[[#This Row],[Order Date]],2,5),"m")</f>
        <v>8</v>
      </c>
      <c r="G3062" s="2" t="str">
        <f>TEXT(MID(Sales_Transactions[[#This Row],[Order Date]],2,5),"yyy")</f>
        <v>2011</v>
      </c>
      <c r="H3062" s="2" t="str">
        <f>TEXT(MID(Sales_Transactions[[#This Row],[Order Date]],2,5),"yyy/m")</f>
        <v>2011/8</v>
      </c>
      <c r="I3062" t="s">
        <v>78</v>
      </c>
      <c r="J3062">
        <f t="shared" si="282"/>
        <v>3</v>
      </c>
      <c r="K3062" s="2">
        <v>26</v>
      </c>
      <c r="L3062" s="3">
        <v>164.1</v>
      </c>
      <c r="M3062" s="4">
        <v>0.03</v>
      </c>
      <c r="N3062" s="5" t="s">
        <v>67</v>
      </c>
      <c r="O3062" s="3">
        <v>-41.22</v>
      </c>
      <c r="P3062" s="3">
        <v>5.74</v>
      </c>
      <c r="Q3062" s="3">
        <v>5.01</v>
      </c>
      <c r="R3062" s="5" t="s">
        <v>1775</v>
      </c>
      <c r="S3062" s="5" t="s">
        <v>2759</v>
      </c>
      <c r="T3062" s="5" t="str">
        <f t="shared" si="283"/>
        <v>Michael Oakman</v>
      </c>
      <c r="U3062" t="s">
        <v>855</v>
      </c>
      <c r="V3062" s="5" t="s">
        <v>27</v>
      </c>
      <c r="W3062" s="5" t="s">
        <v>28</v>
      </c>
      <c r="X3062" s="5" t="s">
        <v>41</v>
      </c>
      <c r="Y3062" s="5" t="s">
        <v>591</v>
      </c>
      <c r="Z3062" s="5" t="s">
        <v>43</v>
      </c>
      <c r="AA3062" s="4">
        <v>0.39</v>
      </c>
      <c r="AB3062" s="1">
        <v>40777</v>
      </c>
      <c r="AC3062" s="1">
        <v>25534</v>
      </c>
      <c r="AD3062">
        <f t="shared" si="284"/>
        <v>1</v>
      </c>
      <c r="AE3062">
        <f t="shared" ca="1" si="285"/>
        <v>54</v>
      </c>
      <c r="AF3062" t="str">
        <f t="shared" ca="1" si="286"/>
        <v>18-64</v>
      </c>
      <c r="AG3062" s="3">
        <f t="shared" si="287"/>
        <v>0.41339530769230765</v>
      </c>
      <c r="AH3062" t="str">
        <f>_xlfn.IFNA(VLOOKUP(Sales_Transactions[[#This Row],[Order ID]],Returned_Items[#All],2,FALSE),"Not Returned")</f>
        <v>Not Returned</v>
      </c>
    </row>
    <row r="3063" spans="1:34" x14ac:dyDescent="0.25">
      <c r="A3063">
        <v>45381</v>
      </c>
      <c r="C3063" t="s">
        <v>2758</v>
      </c>
      <c r="D3063" s="2" t="str">
        <f>TEXT(MID(Sales_Transactions[[#This Row],[Order Date]],2,5),"d/m/yyy")</f>
        <v>21/8/2011</v>
      </c>
      <c r="E3063" s="2" t="str">
        <f>TEXT(MID(Sales_Transactions[[#This Row],[Order Date]],2,5),"d")</f>
        <v>21</v>
      </c>
      <c r="F3063" s="2" t="str">
        <f>TEXT(MID(Sales_Transactions[[#This Row],[Order Date]],2,5),"m")</f>
        <v>8</v>
      </c>
      <c r="G3063" s="2" t="str">
        <f>TEXT(MID(Sales_Transactions[[#This Row],[Order Date]],2,5),"yyy")</f>
        <v>2011</v>
      </c>
      <c r="H3063" s="2" t="str">
        <f>TEXT(MID(Sales_Transactions[[#This Row],[Order Date]],2,5),"yyy/m")</f>
        <v>2011/8</v>
      </c>
      <c r="I3063" t="s">
        <v>78</v>
      </c>
      <c r="J3063">
        <f t="shared" si="282"/>
        <v>3</v>
      </c>
      <c r="K3063" s="2">
        <v>23</v>
      </c>
      <c r="L3063" s="3">
        <v>1316.87</v>
      </c>
      <c r="M3063" s="4">
        <v>0.02</v>
      </c>
      <c r="N3063" s="5" t="s">
        <v>67</v>
      </c>
      <c r="O3063" s="3">
        <v>204.7</v>
      </c>
      <c r="P3063" s="3">
        <v>53.98</v>
      </c>
      <c r="Q3063" s="3">
        <v>5.5</v>
      </c>
      <c r="R3063" s="5" t="s">
        <v>1775</v>
      </c>
      <c r="S3063" s="5" t="s">
        <v>2759</v>
      </c>
      <c r="T3063" s="5" t="str">
        <f t="shared" si="283"/>
        <v>Michael Oakman</v>
      </c>
      <c r="U3063" t="s">
        <v>855</v>
      </c>
      <c r="V3063" s="5" t="s">
        <v>27</v>
      </c>
      <c r="W3063" s="5" t="s">
        <v>48</v>
      </c>
      <c r="X3063" s="5" t="s">
        <v>87</v>
      </c>
      <c r="Y3063" s="5" t="s">
        <v>1678</v>
      </c>
      <c r="Z3063" s="5" t="s">
        <v>43</v>
      </c>
      <c r="AA3063" s="4">
        <v>0.62</v>
      </c>
      <c r="AB3063" s="1">
        <v>40778</v>
      </c>
      <c r="AC3063" s="1">
        <v>25386</v>
      </c>
      <c r="AD3063">
        <f t="shared" si="284"/>
        <v>2</v>
      </c>
      <c r="AE3063">
        <f t="shared" ca="1" si="285"/>
        <v>55</v>
      </c>
      <c r="AF3063" t="str">
        <f t="shared" ca="1" si="286"/>
        <v>18-64</v>
      </c>
      <c r="AG3063" s="3">
        <f t="shared" si="287"/>
        <v>2.5856175652173912</v>
      </c>
      <c r="AH3063" t="str">
        <f>_xlfn.IFNA(VLOOKUP(Sales_Transactions[[#This Row],[Order ID]],Returned_Items[#All],2,FALSE),"Not Returned")</f>
        <v>Not Returned</v>
      </c>
    </row>
    <row r="3064" spans="1:34" x14ac:dyDescent="0.25">
      <c r="A3064">
        <v>45728</v>
      </c>
      <c r="C3064" t="s">
        <v>2819</v>
      </c>
      <c r="D3064" s="2" t="str">
        <f>TEXT(MID(Sales_Transactions[[#This Row],[Order Date]],2,5),"d/m/yyy")</f>
        <v>21/6/2010</v>
      </c>
      <c r="E3064" s="2" t="str">
        <f>TEXT(MID(Sales_Transactions[[#This Row],[Order Date]],2,5),"d")</f>
        <v>21</v>
      </c>
      <c r="F3064" s="2" t="str">
        <f>TEXT(MID(Sales_Transactions[[#This Row],[Order Date]],2,5),"m")</f>
        <v>6</v>
      </c>
      <c r="G3064" s="2" t="str">
        <f>TEXT(MID(Sales_Transactions[[#This Row],[Order Date]],2,5),"yyy")</f>
        <v>2010</v>
      </c>
      <c r="H3064" s="2" t="str">
        <f>TEXT(MID(Sales_Transactions[[#This Row],[Order Date]],2,5),"yyy/m")</f>
        <v>2010/6</v>
      </c>
      <c r="I3064" t="s">
        <v>33</v>
      </c>
      <c r="J3064">
        <f t="shared" si="282"/>
        <v>4</v>
      </c>
      <c r="K3064" s="2">
        <v>11</v>
      </c>
      <c r="L3064" s="3">
        <v>38.24</v>
      </c>
      <c r="M3064" s="4">
        <v>0.02</v>
      </c>
      <c r="N3064" s="5" t="s">
        <v>23</v>
      </c>
      <c r="O3064" s="3">
        <v>-37.549999999999997</v>
      </c>
      <c r="P3064" s="3">
        <v>2.88</v>
      </c>
      <c r="Q3064" s="3">
        <v>5.33</v>
      </c>
      <c r="R3064" s="5" t="s">
        <v>2611</v>
      </c>
      <c r="S3064" s="5" t="s">
        <v>2612</v>
      </c>
      <c r="T3064" s="5" t="str">
        <f t="shared" si="283"/>
        <v>Keith Herrera</v>
      </c>
      <c r="U3064" t="s">
        <v>855</v>
      </c>
      <c r="V3064" s="5" t="s">
        <v>27</v>
      </c>
      <c r="W3064" s="5" t="s">
        <v>28</v>
      </c>
      <c r="X3064" s="5" t="s">
        <v>115</v>
      </c>
      <c r="Y3064" s="5" t="s">
        <v>2820</v>
      </c>
      <c r="Z3064" s="5" t="s">
        <v>43</v>
      </c>
      <c r="AA3064" s="4">
        <v>0.36</v>
      </c>
      <c r="AB3064" s="1">
        <v>40351</v>
      </c>
      <c r="AC3064" s="1">
        <v>25037</v>
      </c>
      <c r="AD3064">
        <f t="shared" si="284"/>
        <v>1</v>
      </c>
      <c r="AE3064">
        <f t="shared" ca="1" si="285"/>
        <v>56</v>
      </c>
      <c r="AF3064" t="str">
        <f t="shared" ca="1" si="286"/>
        <v>18-64</v>
      </c>
      <c r="AG3064" s="3">
        <f t="shared" si="287"/>
        <v>0.74631127272727271</v>
      </c>
      <c r="AH3064" t="str">
        <f>_xlfn.IFNA(VLOOKUP(Sales_Transactions[[#This Row],[Order ID]],Returned_Items[#All],2,FALSE),"Not Returned")</f>
        <v>Not Returned</v>
      </c>
    </row>
    <row r="3065" spans="1:34" x14ac:dyDescent="0.25">
      <c r="A3065">
        <v>45984</v>
      </c>
      <c r="C3065" t="s">
        <v>2821</v>
      </c>
      <c r="D3065" s="2" t="str">
        <f>TEXT(MID(Sales_Transactions[[#This Row],[Order Date]],2,5),"d/m/yyy")</f>
        <v>27/1/2012</v>
      </c>
      <c r="E3065" s="2" t="str">
        <f>TEXT(MID(Sales_Transactions[[#This Row],[Order Date]],2,5),"d")</f>
        <v>27</v>
      </c>
      <c r="F3065" s="2" t="str">
        <f>TEXT(MID(Sales_Transactions[[#This Row],[Order Date]],2,5),"m")</f>
        <v>1</v>
      </c>
      <c r="G3065" s="2" t="str">
        <f>TEXT(MID(Sales_Transactions[[#This Row],[Order Date]],2,5),"yyy")</f>
        <v>2012</v>
      </c>
      <c r="H3065" s="2" t="str">
        <f>TEXT(MID(Sales_Transactions[[#This Row],[Order Date]],2,5),"yyy/m")</f>
        <v>2012/1</v>
      </c>
      <c r="I3065" t="s">
        <v>78</v>
      </c>
      <c r="J3065">
        <f t="shared" si="282"/>
        <v>3</v>
      </c>
      <c r="K3065" s="2">
        <v>27</v>
      </c>
      <c r="L3065" s="3">
        <v>80.33</v>
      </c>
      <c r="M3065" s="4">
        <v>0.01</v>
      </c>
      <c r="N3065" s="5" t="s">
        <v>23</v>
      </c>
      <c r="O3065" s="3">
        <v>2.4900000000000002</v>
      </c>
      <c r="P3065" s="3">
        <v>2.94</v>
      </c>
      <c r="Q3065" s="3">
        <v>0.96</v>
      </c>
      <c r="R3065" s="5" t="s">
        <v>2013</v>
      </c>
      <c r="S3065" s="5" t="s">
        <v>2444</v>
      </c>
      <c r="T3065" s="5" t="str">
        <f t="shared" si="283"/>
        <v>Janet Martin</v>
      </c>
      <c r="U3065" t="s">
        <v>855</v>
      </c>
      <c r="V3065" s="5" t="s">
        <v>47</v>
      </c>
      <c r="W3065" s="5" t="s">
        <v>28</v>
      </c>
      <c r="X3065" s="5" t="s">
        <v>124</v>
      </c>
      <c r="Y3065" s="5" t="s">
        <v>811</v>
      </c>
      <c r="Z3065" s="5" t="s">
        <v>84</v>
      </c>
      <c r="AA3065" s="4">
        <v>0.57999999999999996</v>
      </c>
      <c r="AB3065" s="1">
        <v>40937</v>
      </c>
      <c r="AC3065" s="1">
        <v>25058</v>
      </c>
      <c r="AD3065">
        <f t="shared" si="284"/>
        <v>2</v>
      </c>
      <c r="AE3065">
        <f t="shared" ca="1" si="285"/>
        <v>55</v>
      </c>
      <c r="AF3065" t="str">
        <f t="shared" ca="1" si="286"/>
        <v>18-64</v>
      </c>
      <c r="AG3065" s="3">
        <f t="shared" si="287"/>
        <v>0.14443355555555557</v>
      </c>
      <c r="AH3065" t="str">
        <f>_xlfn.IFNA(VLOOKUP(Sales_Transactions[[#This Row],[Order ID]],Returned_Items[#All],2,FALSE),"Not Returned")</f>
        <v>Not Returned</v>
      </c>
    </row>
    <row r="3066" spans="1:34" x14ac:dyDescent="0.25">
      <c r="A3066">
        <v>45988</v>
      </c>
      <c r="C3066" t="s">
        <v>556</v>
      </c>
      <c r="D3066" s="2" t="str">
        <f>TEXT(MID(Sales_Transactions[[#This Row],[Order Date]],2,5),"d/m/yyy")</f>
        <v>1/9/2009</v>
      </c>
      <c r="E3066" s="2" t="str">
        <f>TEXT(MID(Sales_Transactions[[#This Row],[Order Date]],2,5),"d")</f>
        <v>1</v>
      </c>
      <c r="F3066" s="2" t="str">
        <f>TEXT(MID(Sales_Transactions[[#This Row],[Order Date]],2,5),"m")</f>
        <v>9</v>
      </c>
      <c r="G3066" s="2" t="str">
        <f>TEXT(MID(Sales_Transactions[[#This Row],[Order Date]],2,5),"yyy")</f>
        <v>2009</v>
      </c>
      <c r="H3066" s="2" t="str">
        <f>TEXT(MID(Sales_Transactions[[#This Row],[Order Date]],2,5),"yyy/m")</f>
        <v>2009/9</v>
      </c>
      <c r="I3066" t="s">
        <v>101</v>
      </c>
      <c r="J3066">
        <f t="shared" si="282"/>
        <v>1</v>
      </c>
      <c r="K3066" s="2">
        <v>43</v>
      </c>
      <c r="L3066" s="3">
        <v>3832.24</v>
      </c>
      <c r="M3066" s="4">
        <v>0.09</v>
      </c>
      <c r="N3066" s="5" t="s">
        <v>67</v>
      </c>
      <c r="O3066" s="3">
        <v>-1570.32</v>
      </c>
      <c r="P3066" s="3">
        <v>90.98</v>
      </c>
      <c r="Q3066" s="3">
        <v>56.2</v>
      </c>
      <c r="R3066" s="5" t="s">
        <v>1789</v>
      </c>
      <c r="S3066" s="5" t="s">
        <v>2822</v>
      </c>
      <c r="T3066" s="5" t="str">
        <f t="shared" si="283"/>
        <v>David Kendrick</v>
      </c>
      <c r="U3066" t="s">
        <v>855</v>
      </c>
      <c r="V3066" s="5" t="s">
        <v>74</v>
      </c>
      <c r="W3066" s="5" t="s">
        <v>57</v>
      </c>
      <c r="X3066" s="5" t="s">
        <v>58</v>
      </c>
      <c r="Y3066" s="5" t="s">
        <v>966</v>
      </c>
      <c r="Z3066" s="5" t="s">
        <v>56</v>
      </c>
      <c r="AA3066" s="4">
        <v>0.74</v>
      </c>
      <c r="AB3066" s="1">
        <v>40058</v>
      </c>
      <c r="AC3066" s="1">
        <v>24998</v>
      </c>
      <c r="AD3066">
        <f t="shared" si="284"/>
        <v>1</v>
      </c>
      <c r="AE3066">
        <f t="shared" ca="1" si="285"/>
        <v>56</v>
      </c>
      <c r="AF3066" t="str">
        <f t="shared" ca="1" si="286"/>
        <v>18-64</v>
      </c>
      <c r="AG3066" s="3">
        <f t="shared" si="287"/>
        <v>3.4208864651162791</v>
      </c>
      <c r="AH3066" t="str">
        <f>_xlfn.IFNA(VLOOKUP(Sales_Transactions[[#This Row],[Order ID]],Returned_Items[#All],2,FALSE),"Not Returned")</f>
        <v>Not Returned</v>
      </c>
    </row>
    <row r="3067" spans="1:34" x14ac:dyDescent="0.25">
      <c r="A3067">
        <v>46177</v>
      </c>
      <c r="C3067" t="s">
        <v>426</v>
      </c>
      <c r="D3067" s="2" t="str">
        <f>TEXT(MID(Sales_Transactions[[#This Row],[Order Date]],2,5),"d/m/yyy")</f>
        <v>5/12/2010</v>
      </c>
      <c r="E3067" s="2" t="str">
        <f>TEXT(MID(Sales_Transactions[[#This Row],[Order Date]],2,5),"d")</f>
        <v>5</v>
      </c>
      <c r="F3067" s="2" t="str">
        <f>TEXT(MID(Sales_Transactions[[#This Row],[Order Date]],2,5),"m")</f>
        <v>12</v>
      </c>
      <c r="G3067" s="2" t="str">
        <f>TEXT(MID(Sales_Transactions[[#This Row],[Order Date]],2,5),"yyy")</f>
        <v>2010</v>
      </c>
      <c r="H3067" s="2" t="str">
        <f>TEXT(MID(Sales_Transactions[[#This Row],[Order Date]],2,5),"yyy/m")</f>
        <v>2010/12</v>
      </c>
      <c r="I3067" t="s">
        <v>22</v>
      </c>
      <c r="J3067">
        <f t="shared" si="282"/>
        <v>2</v>
      </c>
      <c r="K3067" s="2">
        <v>48</v>
      </c>
      <c r="L3067" s="3">
        <v>9708.64</v>
      </c>
      <c r="M3067" s="4">
        <v>0.1</v>
      </c>
      <c r="N3067" s="5" t="s">
        <v>34</v>
      </c>
      <c r="O3067" s="3">
        <v>-528.65</v>
      </c>
      <c r="P3067" s="3">
        <v>218.75</v>
      </c>
      <c r="Q3067" s="3">
        <v>69.64</v>
      </c>
      <c r="R3067" s="5" t="s">
        <v>454</v>
      </c>
      <c r="S3067" s="5" t="s">
        <v>1411</v>
      </c>
      <c r="T3067" s="5" t="str">
        <f t="shared" si="283"/>
        <v>Rick Duston</v>
      </c>
      <c r="U3067" t="s">
        <v>855</v>
      </c>
      <c r="V3067" s="5" t="s">
        <v>47</v>
      </c>
      <c r="W3067" s="5" t="s">
        <v>57</v>
      </c>
      <c r="X3067" s="5" t="s">
        <v>107</v>
      </c>
      <c r="Y3067" s="5" t="s">
        <v>397</v>
      </c>
      <c r="Z3067" s="5" t="s">
        <v>106</v>
      </c>
      <c r="AA3067" s="4">
        <v>0.77</v>
      </c>
      <c r="AB3067" s="1">
        <v>40519</v>
      </c>
      <c r="AC3067" s="1">
        <v>24680</v>
      </c>
      <c r="AD3067">
        <f t="shared" si="284"/>
        <v>2</v>
      </c>
      <c r="AE3067">
        <f t="shared" ca="1" si="285"/>
        <v>57</v>
      </c>
      <c r="AF3067" t="str">
        <f t="shared" ca="1" si="286"/>
        <v>18-64</v>
      </c>
      <c r="AG3067" s="3">
        <f t="shared" si="287"/>
        <v>6.0035677083333328</v>
      </c>
      <c r="AH3067" t="str">
        <f>_xlfn.IFNA(VLOOKUP(Sales_Transactions[[#This Row],[Order ID]],Returned_Items[#All],2,FALSE),"Not Returned")</f>
        <v>Not Returned</v>
      </c>
    </row>
    <row r="3068" spans="1:34" x14ac:dyDescent="0.25">
      <c r="A3068">
        <v>47106</v>
      </c>
      <c r="C3068" t="s">
        <v>2823</v>
      </c>
      <c r="D3068" s="2" t="str">
        <f>TEXT(MID(Sales_Transactions[[#This Row],[Order Date]],2,5),"d/m/yyy")</f>
        <v>25/10/2011</v>
      </c>
      <c r="E3068" s="2" t="str">
        <f>TEXT(MID(Sales_Transactions[[#This Row],[Order Date]],2,5),"d")</f>
        <v>25</v>
      </c>
      <c r="F3068" s="2" t="str">
        <f>TEXT(MID(Sales_Transactions[[#This Row],[Order Date]],2,5),"m")</f>
        <v>10</v>
      </c>
      <c r="G3068" s="2" t="str">
        <f>TEXT(MID(Sales_Transactions[[#This Row],[Order Date]],2,5),"yyy")</f>
        <v>2011</v>
      </c>
      <c r="H3068" s="2" t="str">
        <f>TEXT(MID(Sales_Transactions[[#This Row],[Order Date]],2,5),"yyy/m")</f>
        <v>2011/10</v>
      </c>
      <c r="I3068" t="s">
        <v>78</v>
      </c>
      <c r="J3068">
        <f t="shared" si="282"/>
        <v>3</v>
      </c>
      <c r="K3068" s="2">
        <v>40</v>
      </c>
      <c r="L3068" s="3">
        <v>6618.4570000000003</v>
      </c>
      <c r="M3068" s="4">
        <v>0.1</v>
      </c>
      <c r="N3068" s="5" t="s">
        <v>23</v>
      </c>
      <c r="O3068" s="3">
        <v>1489.96</v>
      </c>
      <c r="P3068" s="3">
        <v>205.99</v>
      </c>
      <c r="Q3068" s="3">
        <v>5.99</v>
      </c>
      <c r="R3068" s="5" t="s">
        <v>416</v>
      </c>
      <c r="S3068" s="5" t="s">
        <v>2444</v>
      </c>
      <c r="T3068" s="5" t="str">
        <f t="shared" si="283"/>
        <v>Becky Martin</v>
      </c>
      <c r="U3068" t="s">
        <v>855</v>
      </c>
      <c r="V3068" s="5" t="s">
        <v>74</v>
      </c>
      <c r="W3068" s="5" t="s">
        <v>48</v>
      </c>
      <c r="X3068" s="5" t="s">
        <v>49</v>
      </c>
      <c r="Y3068" s="5" t="s">
        <v>1214</v>
      </c>
      <c r="Z3068" s="5" t="s">
        <v>43</v>
      </c>
      <c r="AA3068" s="4">
        <v>0.59</v>
      </c>
      <c r="AB3068" s="1">
        <v>40843</v>
      </c>
      <c r="AC3068" s="1">
        <v>24434</v>
      </c>
      <c r="AD3068">
        <f t="shared" si="284"/>
        <v>2</v>
      </c>
      <c r="AE3068">
        <f t="shared" ca="1" si="285"/>
        <v>57</v>
      </c>
      <c r="AF3068" t="str">
        <f t="shared" ca="1" si="286"/>
        <v>18-64</v>
      </c>
      <c r="AG3068" s="3">
        <f t="shared" si="287"/>
        <v>5.2943502499999999</v>
      </c>
      <c r="AH3068" t="str">
        <f>_xlfn.IFNA(VLOOKUP(Sales_Transactions[[#This Row],[Order ID]],Returned_Items[#All],2,FALSE),"Not Returned")</f>
        <v>Not Returned</v>
      </c>
    </row>
    <row r="3069" spans="1:34" x14ac:dyDescent="0.25">
      <c r="A3069">
        <v>47169</v>
      </c>
      <c r="C3069" t="s">
        <v>1863</v>
      </c>
      <c r="D3069" s="2" t="str">
        <f>TEXT(MID(Sales_Transactions[[#This Row],[Order Date]],2,5),"d/m/yyy")</f>
        <v>3/3/2010</v>
      </c>
      <c r="E3069" s="2" t="str">
        <f>TEXT(MID(Sales_Transactions[[#This Row],[Order Date]],2,5),"d")</f>
        <v>3</v>
      </c>
      <c r="F3069" s="2" t="str">
        <f>TEXT(MID(Sales_Transactions[[#This Row],[Order Date]],2,5),"m")</f>
        <v>3</v>
      </c>
      <c r="G3069" s="2" t="str">
        <f>TEXT(MID(Sales_Transactions[[#This Row],[Order Date]],2,5),"yyy")</f>
        <v>2010</v>
      </c>
      <c r="H3069" s="2" t="str">
        <f>TEXT(MID(Sales_Transactions[[#This Row],[Order Date]],2,5),"yyy/m")</f>
        <v>2010/3</v>
      </c>
      <c r="I3069" t="s">
        <v>78</v>
      </c>
      <c r="J3069">
        <f t="shared" si="282"/>
        <v>3</v>
      </c>
      <c r="K3069" s="2">
        <v>15</v>
      </c>
      <c r="L3069" s="3">
        <v>803.26700000000005</v>
      </c>
      <c r="M3069" s="4">
        <v>0.06</v>
      </c>
      <c r="N3069" s="5" t="s">
        <v>23</v>
      </c>
      <c r="O3069" s="3">
        <v>-19.97</v>
      </c>
      <c r="P3069" s="3">
        <v>65.989999999999995</v>
      </c>
      <c r="Q3069" s="3">
        <v>5.26</v>
      </c>
      <c r="R3069" s="5" t="s">
        <v>287</v>
      </c>
      <c r="S3069" s="5" t="s">
        <v>2194</v>
      </c>
      <c r="T3069" s="5" t="str">
        <f t="shared" si="283"/>
        <v>Doug Jacobs</v>
      </c>
      <c r="U3069" t="s">
        <v>855</v>
      </c>
      <c r="V3069" s="5" t="s">
        <v>74</v>
      </c>
      <c r="W3069" s="5" t="s">
        <v>48</v>
      </c>
      <c r="X3069" s="5" t="s">
        <v>49</v>
      </c>
      <c r="Y3069" s="5" t="s">
        <v>640</v>
      </c>
      <c r="Z3069" s="5" t="s">
        <v>43</v>
      </c>
      <c r="AA3069" s="4">
        <v>0.56000000000000005</v>
      </c>
      <c r="AB3069" s="1">
        <v>40241</v>
      </c>
      <c r="AC3069" s="1">
        <v>24217</v>
      </c>
      <c r="AD3069">
        <f t="shared" si="284"/>
        <v>1</v>
      </c>
      <c r="AE3069">
        <f t="shared" ca="1" si="285"/>
        <v>58</v>
      </c>
      <c r="AF3069" t="str">
        <f t="shared" ca="1" si="286"/>
        <v>18-64</v>
      </c>
      <c r="AG3069" s="3">
        <f t="shared" si="287"/>
        <v>4.7473604000000007</v>
      </c>
      <c r="AH3069" t="str">
        <f>_xlfn.IFNA(VLOOKUP(Sales_Transactions[[#This Row],[Order ID]],Returned_Items[#All],2,FALSE),"Not Returned")</f>
        <v>Not Returned</v>
      </c>
    </row>
    <row r="3070" spans="1:34" x14ac:dyDescent="0.25">
      <c r="A3070">
        <v>48071</v>
      </c>
      <c r="C3070" t="s">
        <v>2824</v>
      </c>
      <c r="D3070" s="2" t="str">
        <f>TEXT(MID(Sales_Transactions[[#This Row],[Order Date]],2,5),"d/m/yyy")</f>
        <v>3/3/2011</v>
      </c>
      <c r="E3070" s="2" t="str">
        <f>TEXT(MID(Sales_Transactions[[#This Row],[Order Date]],2,5),"d")</f>
        <v>3</v>
      </c>
      <c r="F3070" s="2" t="str">
        <f>TEXT(MID(Sales_Transactions[[#This Row],[Order Date]],2,5),"m")</f>
        <v>3</v>
      </c>
      <c r="G3070" s="2" t="str">
        <f>TEXT(MID(Sales_Transactions[[#This Row],[Order Date]],2,5),"yyy")</f>
        <v>2011</v>
      </c>
      <c r="H3070" s="2" t="str">
        <f>TEXT(MID(Sales_Transactions[[#This Row],[Order Date]],2,5),"yyy/m")</f>
        <v>2011/3</v>
      </c>
      <c r="I3070" t="s">
        <v>22</v>
      </c>
      <c r="J3070">
        <f t="shared" si="282"/>
        <v>2</v>
      </c>
      <c r="K3070" s="2">
        <v>1</v>
      </c>
      <c r="L3070" s="3">
        <v>22.74</v>
      </c>
      <c r="M3070" s="4">
        <v>0.03</v>
      </c>
      <c r="N3070" s="5" t="s">
        <v>67</v>
      </c>
      <c r="O3070" s="3">
        <v>-13.59</v>
      </c>
      <c r="P3070" s="3">
        <v>12.64</v>
      </c>
      <c r="Q3070" s="3">
        <v>4.9800000000000004</v>
      </c>
      <c r="R3070" s="5" t="s">
        <v>1375</v>
      </c>
      <c r="S3070" s="5" t="s">
        <v>2757</v>
      </c>
      <c r="T3070" s="5" t="str">
        <f t="shared" si="283"/>
        <v>Emily Burns</v>
      </c>
      <c r="U3070" t="s">
        <v>855</v>
      </c>
      <c r="V3070" s="5" t="s">
        <v>74</v>
      </c>
      <c r="W3070" s="5" t="s">
        <v>57</v>
      </c>
      <c r="X3070" s="5" t="s">
        <v>58</v>
      </c>
      <c r="Y3070" s="5" t="s">
        <v>1759</v>
      </c>
      <c r="Z3070" s="5" t="s">
        <v>60</v>
      </c>
      <c r="AA3070" s="4">
        <v>0.48</v>
      </c>
      <c r="AB3070" s="1">
        <v>40614</v>
      </c>
      <c r="AC3070" s="1">
        <v>24262</v>
      </c>
      <c r="AD3070">
        <f t="shared" si="284"/>
        <v>9</v>
      </c>
      <c r="AE3070">
        <f t="shared" ca="1" si="285"/>
        <v>58</v>
      </c>
      <c r="AF3070" t="str">
        <f t="shared" ca="1" si="286"/>
        <v>18-64</v>
      </c>
      <c r="AG3070" s="3">
        <f t="shared" si="287"/>
        <v>17.616208</v>
      </c>
      <c r="AH3070" t="str">
        <f>_xlfn.IFNA(VLOOKUP(Sales_Transactions[[#This Row],[Order ID]],Returned_Items[#All],2,FALSE),"Not Returned")</f>
        <v>Not Returned</v>
      </c>
    </row>
    <row r="3071" spans="1:34" x14ac:dyDescent="0.25">
      <c r="A3071">
        <v>49312</v>
      </c>
      <c r="C3071" t="s">
        <v>2762</v>
      </c>
      <c r="D3071" s="2" t="str">
        <f>TEXT(MID(Sales_Transactions[[#This Row],[Order Date]],2,5),"d/m/yyy")</f>
        <v>21/2/2011</v>
      </c>
      <c r="E3071" s="2" t="str">
        <f>TEXT(MID(Sales_Transactions[[#This Row],[Order Date]],2,5),"d")</f>
        <v>21</v>
      </c>
      <c r="F3071" s="2" t="str">
        <f>TEXT(MID(Sales_Transactions[[#This Row],[Order Date]],2,5),"m")</f>
        <v>2</v>
      </c>
      <c r="G3071" s="2" t="str">
        <f>TEXT(MID(Sales_Transactions[[#This Row],[Order Date]],2,5),"yyy")</f>
        <v>2011</v>
      </c>
      <c r="H3071" s="2" t="str">
        <f>TEXT(MID(Sales_Transactions[[#This Row],[Order Date]],2,5),"yyy/m")</f>
        <v>2011/2</v>
      </c>
      <c r="I3071" t="s">
        <v>101</v>
      </c>
      <c r="J3071">
        <f t="shared" si="282"/>
        <v>1</v>
      </c>
      <c r="K3071" s="2">
        <v>19</v>
      </c>
      <c r="L3071" s="3">
        <v>1882.18</v>
      </c>
      <c r="M3071" s="4">
        <v>0.09</v>
      </c>
      <c r="N3071" s="5" t="s">
        <v>67</v>
      </c>
      <c r="O3071" s="3">
        <v>336.26</v>
      </c>
      <c r="P3071" s="3">
        <v>107.53</v>
      </c>
      <c r="Q3071" s="3">
        <v>5.81</v>
      </c>
      <c r="R3071" s="5" t="s">
        <v>2727</v>
      </c>
      <c r="S3071" s="5" t="s">
        <v>2728</v>
      </c>
      <c r="T3071" s="5" t="str">
        <f t="shared" si="283"/>
        <v>Deanra Eno</v>
      </c>
      <c r="U3071" t="s">
        <v>855</v>
      </c>
      <c r="V3071" s="5" t="s">
        <v>47</v>
      </c>
      <c r="W3071" s="5" t="s">
        <v>57</v>
      </c>
      <c r="X3071" s="5" t="s">
        <v>58</v>
      </c>
      <c r="Y3071" s="5" t="s">
        <v>788</v>
      </c>
      <c r="Z3071" s="5" t="s">
        <v>56</v>
      </c>
      <c r="AA3071" s="4">
        <v>0.65</v>
      </c>
      <c r="AB3071" s="1">
        <v>40597</v>
      </c>
      <c r="AC3071" s="1">
        <v>24159</v>
      </c>
      <c r="AD3071">
        <f t="shared" si="284"/>
        <v>2</v>
      </c>
      <c r="AE3071">
        <f t="shared" ca="1" si="285"/>
        <v>58</v>
      </c>
      <c r="AF3071" t="str">
        <f t="shared" ca="1" si="286"/>
        <v>18-64</v>
      </c>
      <c r="AG3071" s="3">
        <f t="shared" si="287"/>
        <v>5.960169631578947</v>
      </c>
      <c r="AH3071" t="str">
        <f>_xlfn.IFNA(VLOOKUP(Sales_Transactions[[#This Row],[Order ID]],Returned_Items[#All],2,FALSE),"Not Returned")</f>
        <v>Not Returned</v>
      </c>
    </row>
    <row r="3072" spans="1:34" x14ac:dyDescent="0.25">
      <c r="A3072">
        <v>49472</v>
      </c>
      <c r="C3072" t="s">
        <v>1636</v>
      </c>
      <c r="D3072" s="2" t="str">
        <f>TEXT(MID(Sales_Transactions[[#This Row],[Order Date]],2,5),"d/m/yyy")</f>
        <v>16/7/2010</v>
      </c>
      <c r="E3072" s="2" t="str">
        <f>TEXT(MID(Sales_Transactions[[#This Row],[Order Date]],2,5),"d")</f>
        <v>16</v>
      </c>
      <c r="F3072" s="2" t="str">
        <f>TEXT(MID(Sales_Transactions[[#This Row],[Order Date]],2,5),"m")</f>
        <v>7</v>
      </c>
      <c r="G3072" s="2" t="str">
        <f>TEXT(MID(Sales_Transactions[[#This Row],[Order Date]],2,5),"yyy")</f>
        <v>2010</v>
      </c>
      <c r="H3072" s="2" t="str">
        <f>TEXT(MID(Sales_Transactions[[#This Row],[Order Date]],2,5),"yyy/m")</f>
        <v>2010/7</v>
      </c>
      <c r="I3072" t="s">
        <v>22</v>
      </c>
      <c r="J3072">
        <f t="shared" si="282"/>
        <v>2</v>
      </c>
      <c r="K3072" s="2">
        <v>23</v>
      </c>
      <c r="L3072" s="3">
        <v>103.2</v>
      </c>
      <c r="M3072" s="4">
        <v>0.02</v>
      </c>
      <c r="N3072" s="5" t="s">
        <v>23</v>
      </c>
      <c r="O3072" s="3">
        <v>17.89</v>
      </c>
      <c r="P3072" s="3">
        <v>4.28</v>
      </c>
      <c r="Q3072" s="3">
        <v>0.94</v>
      </c>
      <c r="R3072" s="5" t="s">
        <v>1940</v>
      </c>
      <c r="S3072" s="5" t="s">
        <v>2764</v>
      </c>
      <c r="T3072" s="5" t="str">
        <f t="shared" si="283"/>
        <v>Robert Barroso</v>
      </c>
      <c r="U3072" t="s">
        <v>855</v>
      </c>
      <c r="V3072" s="5" t="s">
        <v>27</v>
      </c>
      <c r="W3072" s="5" t="s">
        <v>28</v>
      </c>
      <c r="X3072" s="5" t="s">
        <v>124</v>
      </c>
      <c r="Y3072" s="5" t="s">
        <v>908</v>
      </c>
      <c r="Z3072" s="5" t="s">
        <v>84</v>
      </c>
      <c r="AA3072" s="4">
        <v>0.56000000000000005</v>
      </c>
      <c r="AB3072" s="1">
        <v>40380</v>
      </c>
      <c r="AC3072" s="1">
        <v>22960</v>
      </c>
      <c r="AD3072">
        <f t="shared" si="284"/>
        <v>5</v>
      </c>
      <c r="AE3072">
        <f t="shared" ca="1" si="285"/>
        <v>61</v>
      </c>
      <c r="AF3072" t="str">
        <f t="shared" ca="1" si="286"/>
        <v>18-64</v>
      </c>
      <c r="AG3072" s="3">
        <f t="shared" si="287"/>
        <v>0.22691930434782609</v>
      </c>
      <c r="AH3072" t="str">
        <f>_xlfn.IFNA(VLOOKUP(Sales_Transactions[[#This Row],[Order ID]],Returned_Items[#All],2,FALSE),"Not Returned")</f>
        <v>Not Returned</v>
      </c>
    </row>
    <row r="3073" spans="1:34" x14ac:dyDescent="0.25">
      <c r="A3073">
        <v>49891</v>
      </c>
      <c r="C3073" t="s">
        <v>1763</v>
      </c>
      <c r="D3073" s="2" t="str">
        <f>TEXT(MID(Sales_Transactions[[#This Row],[Order Date]],2,5),"d/m/yyy")</f>
        <v>12/9/2009</v>
      </c>
      <c r="E3073" s="2" t="str">
        <f>TEXT(MID(Sales_Transactions[[#This Row],[Order Date]],2,5),"d")</f>
        <v>12</v>
      </c>
      <c r="F3073" s="2" t="str">
        <f>TEXT(MID(Sales_Transactions[[#This Row],[Order Date]],2,5),"m")</f>
        <v>9</v>
      </c>
      <c r="G3073" s="2" t="str">
        <f>TEXT(MID(Sales_Transactions[[#This Row],[Order Date]],2,5),"yyy")</f>
        <v>2009</v>
      </c>
      <c r="H3073" s="2" t="str">
        <f>TEXT(MID(Sales_Transactions[[#This Row],[Order Date]],2,5),"yyy/m")</f>
        <v>2009/9</v>
      </c>
      <c r="I3073" t="s">
        <v>52</v>
      </c>
      <c r="J3073">
        <f t="shared" si="282"/>
        <v>1</v>
      </c>
      <c r="K3073" s="2">
        <v>19</v>
      </c>
      <c r="L3073" s="3">
        <v>88.4</v>
      </c>
      <c r="M3073" s="4">
        <v>0.08</v>
      </c>
      <c r="N3073" s="5" t="s">
        <v>23</v>
      </c>
      <c r="O3073" s="3">
        <v>35.5</v>
      </c>
      <c r="P3073" s="3">
        <v>4.91</v>
      </c>
      <c r="Q3073" s="3">
        <v>0.5</v>
      </c>
      <c r="R3073" s="5" t="s">
        <v>2765</v>
      </c>
      <c r="S3073" s="5" t="s">
        <v>2111</v>
      </c>
      <c r="T3073" s="5" t="str">
        <f t="shared" si="283"/>
        <v>Darrin Sayre</v>
      </c>
      <c r="U3073" t="s">
        <v>855</v>
      </c>
      <c r="V3073" s="5" t="s">
        <v>37</v>
      </c>
      <c r="W3073" s="5" t="s">
        <v>28</v>
      </c>
      <c r="X3073" s="5" t="s">
        <v>115</v>
      </c>
      <c r="Y3073" s="5" t="s">
        <v>2453</v>
      </c>
      <c r="Z3073" s="5" t="s">
        <v>43</v>
      </c>
      <c r="AA3073" s="4">
        <v>0.36</v>
      </c>
      <c r="AB3073" s="1">
        <v>40068</v>
      </c>
      <c r="AC3073" s="1">
        <v>22977</v>
      </c>
      <c r="AD3073">
        <f t="shared" si="284"/>
        <v>0</v>
      </c>
      <c r="AE3073">
        <f t="shared" ca="1" si="285"/>
        <v>61</v>
      </c>
      <c r="AF3073" t="str">
        <f t="shared" ca="1" si="286"/>
        <v>18-64</v>
      </c>
      <c r="AG3073" s="3">
        <f t="shared" si="287"/>
        <v>0.28453010526315792</v>
      </c>
      <c r="AH3073" t="str">
        <f>_xlfn.IFNA(VLOOKUP(Sales_Transactions[[#This Row],[Order ID]],Returned_Items[#All],2,FALSE),"Not Returned")</f>
        <v>Not Returned</v>
      </c>
    </row>
    <row r="3074" spans="1:34" x14ac:dyDescent="0.25">
      <c r="A3074">
        <v>50276</v>
      </c>
      <c r="C3074" t="s">
        <v>1366</v>
      </c>
      <c r="D3074" s="2" t="str">
        <f>TEXT(MID(Sales_Transactions[[#This Row],[Order Date]],2,5),"d/m/yyy")</f>
        <v>14/2/2011</v>
      </c>
      <c r="E3074" s="2" t="str">
        <f>TEXT(MID(Sales_Transactions[[#This Row],[Order Date]],2,5),"d")</f>
        <v>14</v>
      </c>
      <c r="F3074" s="2" t="str">
        <f>TEXT(MID(Sales_Transactions[[#This Row],[Order Date]],2,5),"m")</f>
        <v>2</v>
      </c>
      <c r="G3074" s="2" t="str">
        <f>TEXT(MID(Sales_Transactions[[#This Row],[Order Date]],2,5),"yyy")</f>
        <v>2011</v>
      </c>
      <c r="H3074" s="2" t="str">
        <f>TEXT(MID(Sales_Transactions[[#This Row],[Order Date]],2,5),"yyy/m")</f>
        <v>2011/2</v>
      </c>
      <c r="I3074" t="s">
        <v>52</v>
      </c>
      <c r="J3074">
        <f t="shared" ref="J3074:J3137" si="288">IF(I3074="Making Critical",5,IF(I3074="High",4,IF(I3074="Medium",3,IF(I3074="Low",2,1))))</f>
        <v>1</v>
      </c>
      <c r="K3074" s="2">
        <v>34</v>
      </c>
      <c r="L3074" s="3">
        <v>390.35</v>
      </c>
      <c r="M3074" s="4">
        <v>0.05</v>
      </c>
      <c r="N3074" s="5" t="s">
        <v>23</v>
      </c>
      <c r="O3074" s="3">
        <v>71.03</v>
      </c>
      <c r="P3074" s="3">
        <v>11.55</v>
      </c>
      <c r="Q3074" s="3">
        <v>2.36</v>
      </c>
      <c r="R3074" s="5" t="s">
        <v>2748</v>
      </c>
      <c r="S3074" s="5" t="s">
        <v>2776</v>
      </c>
      <c r="T3074" s="5" t="str">
        <f t="shared" ref="T3074:T3137" si="289">R3074 &amp; " " &amp; S3074</f>
        <v>Bradley Talbott</v>
      </c>
      <c r="U3074" t="s">
        <v>855</v>
      </c>
      <c r="V3074" s="5" t="s">
        <v>27</v>
      </c>
      <c r="W3074" s="5" t="s">
        <v>28</v>
      </c>
      <c r="X3074" s="5" t="s">
        <v>124</v>
      </c>
      <c r="Y3074" s="5" t="s">
        <v>1746</v>
      </c>
      <c r="Z3074" s="5" t="s">
        <v>84</v>
      </c>
      <c r="AA3074" s="4">
        <v>0.55000000000000004</v>
      </c>
      <c r="AB3074" s="1">
        <v>40589</v>
      </c>
      <c r="AC3074" s="1">
        <v>22364</v>
      </c>
      <c r="AD3074">
        <f t="shared" ref="AD3074:AD3137" si="290">_xlfn.DAYS(AB3074,D3074)</f>
        <v>1</v>
      </c>
      <c r="AE3074">
        <f t="shared" ref="AE3074:AE3137" ca="1" si="291">DATEDIF(AC3074,TODAY(),"Y")</f>
        <v>63</v>
      </c>
      <c r="AF3074" t="str">
        <f t="shared" ref="AF3074:AF3137" ca="1" si="292">IF(AE3074&lt;18,"Under 18",IF(AE3074&lt;65,"18-64","Over 65"))</f>
        <v>18-64</v>
      </c>
      <c r="AG3074" s="3">
        <f t="shared" ref="AG3074:AG3137" si="293" xml:space="preserve"> (P3074 - (M3074 / 100) * P3074 + Q3074) / K3074</f>
        <v>0.40894779411764709</v>
      </c>
      <c r="AH3074" t="str">
        <f>_xlfn.IFNA(VLOOKUP(Sales_Transactions[[#This Row],[Order ID]],Returned_Items[#All],2,FALSE),"Not Returned")</f>
        <v>Not Returned</v>
      </c>
    </row>
    <row r="3075" spans="1:34" x14ac:dyDescent="0.25">
      <c r="A3075">
        <v>51107</v>
      </c>
      <c r="C3075" t="s">
        <v>2825</v>
      </c>
      <c r="D3075" s="2" t="str">
        <f>TEXT(MID(Sales_Transactions[[#This Row],[Order Date]],2,5),"d/m/yyy")</f>
        <v>25/9/2012</v>
      </c>
      <c r="E3075" s="2" t="str">
        <f>TEXT(MID(Sales_Transactions[[#This Row],[Order Date]],2,5),"d")</f>
        <v>25</v>
      </c>
      <c r="F3075" s="2" t="str">
        <f>TEXT(MID(Sales_Transactions[[#This Row],[Order Date]],2,5),"m")</f>
        <v>9</v>
      </c>
      <c r="G3075" s="2" t="str">
        <f>TEXT(MID(Sales_Transactions[[#This Row],[Order Date]],2,5),"yyy")</f>
        <v>2012</v>
      </c>
      <c r="H3075" s="2" t="str">
        <f>TEXT(MID(Sales_Transactions[[#This Row],[Order Date]],2,5),"yyy/m")</f>
        <v>2012/9</v>
      </c>
      <c r="I3075" t="s">
        <v>52</v>
      </c>
      <c r="J3075">
        <f t="shared" si="288"/>
        <v>1</v>
      </c>
      <c r="K3075" s="2">
        <v>36</v>
      </c>
      <c r="L3075" s="3">
        <v>772.67</v>
      </c>
      <c r="M3075" s="4">
        <v>0</v>
      </c>
      <c r="N3075" s="5" t="s">
        <v>23</v>
      </c>
      <c r="O3075" s="3">
        <v>286.87</v>
      </c>
      <c r="P3075" s="3">
        <v>21.38</v>
      </c>
      <c r="Q3075" s="3">
        <v>2.99</v>
      </c>
      <c r="R3075" s="5" t="s">
        <v>1287</v>
      </c>
      <c r="S3075" s="5" t="s">
        <v>1436</v>
      </c>
      <c r="T3075" s="5" t="str">
        <f t="shared" si="289"/>
        <v>Luke Foster</v>
      </c>
      <c r="U3075" t="s">
        <v>855</v>
      </c>
      <c r="V3075" s="5" t="s">
        <v>47</v>
      </c>
      <c r="W3075" s="5" t="s">
        <v>28</v>
      </c>
      <c r="X3075" s="5" t="s">
        <v>41</v>
      </c>
      <c r="Y3075" s="5" t="s">
        <v>2741</v>
      </c>
      <c r="Z3075" s="5" t="s">
        <v>43</v>
      </c>
      <c r="AA3075" s="4">
        <v>0.37</v>
      </c>
      <c r="AB3075" s="1">
        <v>41178</v>
      </c>
      <c r="AC3075" s="1">
        <v>14362</v>
      </c>
      <c r="AD3075">
        <f t="shared" si="290"/>
        <v>1</v>
      </c>
      <c r="AE3075">
        <f t="shared" ca="1" si="291"/>
        <v>85</v>
      </c>
      <c r="AF3075" t="str">
        <f t="shared" ca="1" si="292"/>
        <v>Over 65</v>
      </c>
      <c r="AG3075" s="3">
        <f t="shared" si="293"/>
        <v>0.67694444444444435</v>
      </c>
      <c r="AH3075" t="str">
        <f>_xlfn.IFNA(VLOOKUP(Sales_Transactions[[#This Row],[Order ID]],Returned_Items[#All],2,FALSE),"Not Returned")</f>
        <v>Not Returned</v>
      </c>
    </row>
    <row r="3076" spans="1:34" x14ac:dyDescent="0.25">
      <c r="A3076">
        <v>51783</v>
      </c>
      <c r="C3076" t="s">
        <v>2826</v>
      </c>
      <c r="D3076" s="2" t="str">
        <f>TEXT(MID(Sales_Transactions[[#This Row],[Order Date]],2,5),"d/m/yyy")</f>
        <v>11/11/2011</v>
      </c>
      <c r="E3076" s="2" t="str">
        <f>TEXT(MID(Sales_Transactions[[#This Row],[Order Date]],2,5),"d")</f>
        <v>11</v>
      </c>
      <c r="F3076" s="2" t="str">
        <f>TEXT(MID(Sales_Transactions[[#This Row],[Order Date]],2,5),"m")</f>
        <v>11</v>
      </c>
      <c r="G3076" s="2" t="str">
        <f>TEXT(MID(Sales_Transactions[[#This Row],[Order Date]],2,5),"yyy")</f>
        <v>2011</v>
      </c>
      <c r="H3076" s="2" t="str">
        <f>TEXT(MID(Sales_Transactions[[#This Row],[Order Date]],2,5),"yyy/m")</f>
        <v>2011/11</v>
      </c>
      <c r="I3076" t="s">
        <v>78</v>
      </c>
      <c r="J3076">
        <f t="shared" si="288"/>
        <v>3</v>
      </c>
      <c r="K3076" s="2">
        <v>10</v>
      </c>
      <c r="L3076" s="3">
        <v>1875.18</v>
      </c>
      <c r="M3076" s="4">
        <v>0.01</v>
      </c>
      <c r="N3076" s="5" t="s">
        <v>34</v>
      </c>
      <c r="O3076" s="3">
        <v>-433.29</v>
      </c>
      <c r="P3076" s="3">
        <v>179.29</v>
      </c>
      <c r="Q3076" s="3">
        <v>29.21</v>
      </c>
      <c r="R3076" s="5" t="s">
        <v>1170</v>
      </c>
      <c r="S3076" s="5" t="s">
        <v>2398</v>
      </c>
      <c r="T3076" s="5" t="str">
        <f t="shared" si="289"/>
        <v>Brian Stugart</v>
      </c>
      <c r="U3076" t="s">
        <v>855</v>
      </c>
      <c r="V3076" s="5" t="s">
        <v>37</v>
      </c>
      <c r="W3076" s="5" t="s">
        <v>57</v>
      </c>
      <c r="X3076" s="5" t="s">
        <v>107</v>
      </c>
      <c r="Y3076" s="5" t="s">
        <v>319</v>
      </c>
      <c r="Z3076" s="5" t="s">
        <v>106</v>
      </c>
      <c r="AA3076" s="4">
        <v>0.74</v>
      </c>
      <c r="AB3076" s="1">
        <v>40860</v>
      </c>
      <c r="AC3076" s="1">
        <v>19517</v>
      </c>
      <c r="AD3076">
        <f t="shared" si="290"/>
        <v>2</v>
      </c>
      <c r="AE3076">
        <f t="shared" ca="1" si="291"/>
        <v>71</v>
      </c>
      <c r="AF3076" t="str">
        <f t="shared" ca="1" si="292"/>
        <v>Over 65</v>
      </c>
      <c r="AG3076" s="3">
        <f t="shared" si="293"/>
        <v>20.8482071</v>
      </c>
      <c r="AH3076" t="str">
        <f>_xlfn.IFNA(VLOOKUP(Sales_Transactions[[#This Row],[Order ID]],Returned_Items[#All],2,FALSE),"Not Returned")</f>
        <v>Not Returned</v>
      </c>
    </row>
    <row r="3077" spans="1:34" x14ac:dyDescent="0.25">
      <c r="A3077">
        <v>52006</v>
      </c>
      <c r="C3077" t="s">
        <v>1000</v>
      </c>
      <c r="D3077" s="2" t="str">
        <f>TEXT(MID(Sales_Transactions[[#This Row],[Order Date]],2,5),"d/m/yyy")</f>
        <v>24/6/2009</v>
      </c>
      <c r="E3077" s="2" t="str">
        <f>TEXT(MID(Sales_Transactions[[#This Row],[Order Date]],2,5),"d")</f>
        <v>24</v>
      </c>
      <c r="F3077" s="2" t="str">
        <f>TEXT(MID(Sales_Transactions[[#This Row],[Order Date]],2,5),"m")</f>
        <v>6</v>
      </c>
      <c r="G3077" s="2" t="str">
        <f>TEXT(MID(Sales_Transactions[[#This Row],[Order Date]],2,5),"yyy")</f>
        <v>2009</v>
      </c>
      <c r="H3077" s="2" t="str">
        <f>TEXT(MID(Sales_Transactions[[#This Row],[Order Date]],2,5),"yyy/m")</f>
        <v>2009/6</v>
      </c>
      <c r="I3077" t="s">
        <v>78</v>
      </c>
      <c r="J3077">
        <f t="shared" si="288"/>
        <v>3</v>
      </c>
      <c r="K3077" s="2">
        <v>42</v>
      </c>
      <c r="L3077" s="3">
        <v>375.76</v>
      </c>
      <c r="M3077" s="4">
        <v>0</v>
      </c>
      <c r="N3077" s="5" t="s">
        <v>23</v>
      </c>
      <c r="O3077" s="3">
        <v>-241.63</v>
      </c>
      <c r="P3077" s="3">
        <v>8.3699999999999992</v>
      </c>
      <c r="Q3077" s="3">
        <v>10.16</v>
      </c>
      <c r="R3077" s="5" t="s">
        <v>53</v>
      </c>
      <c r="S3077" s="5" t="s">
        <v>2614</v>
      </c>
      <c r="T3077" s="5" t="str">
        <f t="shared" si="289"/>
        <v>Carlos Meador</v>
      </c>
      <c r="U3077" t="s">
        <v>855</v>
      </c>
      <c r="V3077" s="5" t="s">
        <v>47</v>
      </c>
      <c r="W3077" s="5" t="s">
        <v>57</v>
      </c>
      <c r="X3077" s="5" t="s">
        <v>58</v>
      </c>
      <c r="Y3077" s="5" t="s">
        <v>1658</v>
      </c>
      <c r="Z3077" s="5" t="s">
        <v>31</v>
      </c>
      <c r="AA3077" s="4">
        <v>0.59</v>
      </c>
      <c r="AB3077" s="1">
        <v>39990</v>
      </c>
      <c r="AC3077" s="1">
        <v>29545</v>
      </c>
      <c r="AD3077">
        <f t="shared" si="290"/>
        <v>2</v>
      </c>
      <c r="AE3077">
        <f t="shared" ca="1" si="291"/>
        <v>43</v>
      </c>
      <c r="AF3077" t="str">
        <f t="shared" ca="1" si="292"/>
        <v>18-64</v>
      </c>
      <c r="AG3077" s="3">
        <f t="shared" si="293"/>
        <v>0.44119047619047624</v>
      </c>
      <c r="AH3077" t="str">
        <f>_xlfn.IFNA(VLOOKUP(Sales_Transactions[[#This Row],[Order ID]],Returned_Items[#All],2,FALSE),"Not Returned")</f>
        <v>Not Returned</v>
      </c>
    </row>
    <row r="3078" spans="1:34" x14ac:dyDescent="0.25">
      <c r="A3078">
        <v>52934</v>
      </c>
      <c r="C3078" t="s">
        <v>1675</v>
      </c>
      <c r="D3078" s="2" t="str">
        <f>TEXT(MID(Sales_Transactions[[#This Row],[Order Date]],2,5),"d/m/yyy")</f>
        <v>27/7/2011</v>
      </c>
      <c r="E3078" s="2" t="str">
        <f>TEXT(MID(Sales_Transactions[[#This Row],[Order Date]],2,5),"d")</f>
        <v>27</v>
      </c>
      <c r="F3078" s="2" t="str">
        <f>TEXT(MID(Sales_Transactions[[#This Row],[Order Date]],2,5),"m")</f>
        <v>7</v>
      </c>
      <c r="G3078" s="2" t="str">
        <f>TEXT(MID(Sales_Transactions[[#This Row],[Order Date]],2,5),"yyy")</f>
        <v>2011</v>
      </c>
      <c r="H3078" s="2" t="str">
        <f>TEXT(MID(Sales_Transactions[[#This Row],[Order Date]],2,5),"yyy/m")</f>
        <v>2011/7</v>
      </c>
      <c r="I3078" t="s">
        <v>101</v>
      </c>
      <c r="J3078">
        <f t="shared" si="288"/>
        <v>1</v>
      </c>
      <c r="K3078" s="2">
        <v>20</v>
      </c>
      <c r="L3078" s="3">
        <v>92.15</v>
      </c>
      <c r="M3078" s="4">
        <v>0.08</v>
      </c>
      <c r="N3078" s="5" t="s">
        <v>23</v>
      </c>
      <c r="O3078" s="3">
        <v>36.979999999999997</v>
      </c>
      <c r="P3078" s="3">
        <v>4.91</v>
      </c>
      <c r="Q3078" s="3">
        <v>0.5</v>
      </c>
      <c r="R3078" s="5" t="s">
        <v>2686</v>
      </c>
      <c r="S3078" s="5" t="s">
        <v>2687</v>
      </c>
      <c r="T3078" s="5" t="str">
        <f t="shared" si="289"/>
        <v>Sara Luxemburg</v>
      </c>
      <c r="U3078" t="s">
        <v>855</v>
      </c>
      <c r="V3078" s="5" t="s">
        <v>47</v>
      </c>
      <c r="W3078" s="5" t="s">
        <v>28</v>
      </c>
      <c r="X3078" s="5" t="s">
        <v>115</v>
      </c>
      <c r="Y3078" s="5" t="s">
        <v>2453</v>
      </c>
      <c r="Z3078" s="5" t="s">
        <v>43</v>
      </c>
      <c r="AA3078" s="4">
        <v>0.36</v>
      </c>
      <c r="AB3078" s="1">
        <v>40752</v>
      </c>
      <c r="AC3078" s="1">
        <v>29278</v>
      </c>
      <c r="AD3078">
        <f t="shared" si="290"/>
        <v>1</v>
      </c>
      <c r="AE3078">
        <f t="shared" ca="1" si="291"/>
        <v>44</v>
      </c>
      <c r="AF3078" t="str">
        <f t="shared" ca="1" si="292"/>
        <v>18-64</v>
      </c>
      <c r="AG3078" s="3">
        <f t="shared" si="293"/>
        <v>0.27030359999999998</v>
      </c>
      <c r="AH3078" t="str">
        <f>_xlfn.IFNA(VLOOKUP(Sales_Transactions[[#This Row],[Order ID]],Returned_Items[#All],2,FALSE),"Not Returned")</f>
        <v>Not Returned</v>
      </c>
    </row>
    <row r="3079" spans="1:34" x14ac:dyDescent="0.25">
      <c r="A3079">
        <v>54053</v>
      </c>
      <c r="C3079" t="s">
        <v>100</v>
      </c>
      <c r="D3079" s="2" t="str">
        <f>TEXT(MID(Sales_Transactions[[#This Row],[Order Date]],2,5),"d/m/yyy")</f>
        <v>14/2/2012</v>
      </c>
      <c r="E3079" s="2" t="str">
        <f>TEXT(MID(Sales_Transactions[[#This Row],[Order Date]],2,5),"d")</f>
        <v>14</v>
      </c>
      <c r="F3079" s="2" t="str">
        <f>TEXT(MID(Sales_Transactions[[#This Row],[Order Date]],2,5),"m")</f>
        <v>2</v>
      </c>
      <c r="G3079" s="2" t="str">
        <f>TEXT(MID(Sales_Transactions[[#This Row],[Order Date]],2,5),"yyy")</f>
        <v>2012</v>
      </c>
      <c r="H3079" s="2" t="str">
        <f>TEXT(MID(Sales_Transactions[[#This Row],[Order Date]],2,5),"yyy/m")</f>
        <v>2012/2</v>
      </c>
      <c r="I3079" t="s">
        <v>33</v>
      </c>
      <c r="J3079">
        <f t="shared" si="288"/>
        <v>4</v>
      </c>
      <c r="K3079" s="2">
        <v>18</v>
      </c>
      <c r="L3079" s="3">
        <v>821.7885</v>
      </c>
      <c r="M3079" s="4">
        <v>0.06</v>
      </c>
      <c r="N3079" s="5" t="s">
        <v>67</v>
      </c>
      <c r="O3079" s="3">
        <v>-230.34</v>
      </c>
      <c r="P3079" s="3">
        <v>55.99</v>
      </c>
      <c r="Q3079" s="3">
        <v>5</v>
      </c>
      <c r="R3079" s="5" t="s">
        <v>1378</v>
      </c>
      <c r="S3079" s="5" t="s">
        <v>2678</v>
      </c>
      <c r="T3079" s="5" t="str">
        <f t="shared" si="289"/>
        <v>Alex Grayson</v>
      </c>
      <c r="U3079" t="s">
        <v>855</v>
      </c>
      <c r="V3079" s="5" t="s">
        <v>37</v>
      </c>
      <c r="W3079" s="5" t="s">
        <v>48</v>
      </c>
      <c r="X3079" s="5" t="s">
        <v>49</v>
      </c>
      <c r="Y3079" s="5" t="s">
        <v>422</v>
      </c>
      <c r="Z3079" s="5" t="s">
        <v>60</v>
      </c>
      <c r="AA3079" s="4">
        <v>0.8</v>
      </c>
      <c r="AB3079" s="1">
        <v>40954</v>
      </c>
      <c r="AC3079" s="1">
        <v>29324</v>
      </c>
      <c r="AD3079">
        <f t="shared" si="290"/>
        <v>1</v>
      </c>
      <c r="AE3079">
        <f t="shared" ca="1" si="291"/>
        <v>44</v>
      </c>
      <c r="AF3079" t="str">
        <f t="shared" ca="1" si="292"/>
        <v>18-64</v>
      </c>
      <c r="AG3079" s="3">
        <f t="shared" si="293"/>
        <v>3.3864670000000001</v>
      </c>
      <c r="AH3079" t="str">
        <f>_xlfn.IFNA(VLOOKUP(Sales_Transactions[[#This Row],[Order ID]],Returned_Items[#All],2,FALSE),"Not Returned")</f>
        <v>Not Returned</v>
      </c>
    </row>
    <row r="3080" spans="1:34" x14ac:dyDescent="0.25">
      <c r="A3080">
        <v>55239</v>
      </c>
      <c r="C3080" t="s">
        <v>1022</v>
      </c>
      <c r="D3080" s="2" t="str">
        <f>TEXT(MID(Sales_Transactions[[#This Row],[Order Date]],2,5),"d/m/yyy")</f>
        <v>3/12/2012</v>
      </c>
      <c r="E3080" s="2" t="str">
        <f>TEXT(MID(Sales_Transactions[[#This Row],[Order Date]],2,5),"d")</f>
        <v>3</v>
      </c>
      <c r="F3080" s="2" t="str">
        <f>TEXT(MID(Sales_Transactions[[#This Row],[Order Date]],2,5),"m")</f>
        <v>12</v>
      </c>
      <c r="G3080" s="2" t="str">
        <f>TEXT(MID(Sales_Transactions[[#This Row],[Order Date]],2,5),"yyy")</f>
        <v>2012</v>
      </c>
      <c r="H3080" s="2" t="str">
        <f>TEXT(MID(Sales_Transactions[[#This Row],[Order Date]],2,5),"yyy/m")</f>
        <v>2012/12</v>
      </c>
      <c r="I3080" t="s">
        <v>101</v>
      </c>
      <c r="J3080">
        <f t="shared" si="288"/>
        <v>1</v>
      </c>
      <c r="K3080" s="2">
        <v>13</v>
      </c>
      <c r="L3080" s="3">
        <v>95.68</v>
      </c>
      <c r="M3080" s="4">
        <v>7.0000000000000007E-2</v>
      </c>
      <c r="N3080" s="5" t="s">
        <v>67</v>
      </c>
      <c r="O3080" s="3">
        <v>-15.27</v>
      </c>
      <c r="P3080" s="3">
        <v>6.48</v>
      </c>
      <c r="Q3080" s="3">
        <v>5.14</v>
      </c>
      <c r="R3080" s="5" t="s">
        <v>2143</v>
      </c>
      <c r="S3080" s="5" t="s">
        <v>463</v>
      </c>
      <c r="T3080" s="5" t="str">
        <f t="shared" si="289"/>
        <v>Joni Wasserman</v>
      </c>
      <c r="U3080" t="s">
        <v>855</v>
      </c>
      <c r="V3080" s="5" t="s">
        <v>37</v>
      </c>
      <c r="W3080" s="5" t="s">
        <v>28</v>
      </c>
      <c r="X3080" s="5" t="s">
        <v>75</v>
      </c>
      <c r="Y3080" s="5" t="s">
        <v>2106</v>
      </c>
      <c r="Z3080" s="5" t="s">
        <v>43</v>
      </c>
      <c r="AA3080" s="4">
        <v>0.37</v>
      </c>
      <c r="AB3080" s="1">
        <v>41247</v>
      </c>
      <c r="AC3080" s="1">
        <v>29182</v>
      </c>
      <c r="AD3080">
        <f t="shared" si="290"/>
        <v>1</v>
      </c>
      <c r="AE3080">
        <f t="shared" ca="1" si="291"/>
        <v>44</v>
      </c>
      <c r="AF3080" t="str">
        <f t="shared" ca="1" si="292"/>
        <v>18-64</v>
      </c>
      <c r="AG3080" s="3">
        <f t="shared" si="293"/>
        <v>0.89349723076923071</v>
      </c>
      <c r="AH3080" t="str">
        <f>_xlfn.IFNA(VLOOKUP(Sales_Transactions[[#This Row],[Order ID]],Returned_Items[#All],2,FALSE),"Not Returned")</f>
        <v>Not Returned</v>
      </c>
    </row>
    <row r="3081" spans="1:34" x14ac:dyDescent="0.25">
      <c r="A3081">
        <v>55425</v>
      </c>
      <c r="C3081" t="s">
        <v>2513</v>
      </c>
      <c r="D3081" s="2" t="str">
        <f>TEXT(MID(Sales_Transactions[[#This Row],[Order Date]],2,5),"d/m/yyy")</f>
        <v>1/11/2011</v>
      </c>
      <c r="E3081" s="2" t="str">
        <f>TEXT(MID(Sales_Transactions[[#This Row],[Order Date]],2,5),"d")</f>
        <v>1</v>
      </c>
      <c r="F3081" s="2" t="str">
        <f>TEXT(MID(Sales_Transactions[[#This Row],[Order Date]],2,5),"m")</f>
        <v>11</v>
      </c>
      <c r="G3081" s="2" t="str">
        <f>TEXT(MID(Sales_Transactions[[#This Row],[Order Date]],2,5),"yyy")</f>
        <v>2011</v>
      </c>
      <c r="H3081" s="2" t="str">
        <f>TEXT(MID(Sales_Transactions[[#This Row],[Order Date]],2,5),"yyy/m")</f>
        <v>2011/11</v>
      </c>
      <c r="I3081" t="s">
        <v>101</v>
      </c>
      <c r="J3081">
        <f t="shared" si="288"/>
        <v>1</v>
      </c>
      <c r="K3081" s="2">
        <v>7</v>
      </c>
      <c r="L3081" s="3">
        <v>73.86</v>
      </c>
      <c r="M3081" s="4">
        <v>0.08</v>
      </c>
      <c r="N3081" s="5" t="s">
        <v>23</v>
      </c>
      <c r="O3081" s="3">
        <v>-52.49</v>
      </c>
      <c r="P3081" s="3">
        <v>9.7100000000000009</v>
      </c>
      <c r="Q3081" s="3">
        <v>9.4499999999999993</v>
      </c>
      <c r="R3081" s="5" t="s">
        <v>980</v>
      </c>
      <c r="S3081" s="5" t="s">
        <v>1251</v>
      </c>
      <c r="T3081" s="5" t="str">
        <f t="shared" si="289"/>
        <v>Paul Knutson</v>
      </c>
      <c r="U3081" t="s">
        <v>855</v>
      </c>
      <c r="V3081" s="5" t="s">
        <v>47</v>
      </c>
      <c r="W3081" s="5" t="s">
        <v>28</v>
      </c>
      <c r="X3081" s="5" t="s">
        <v>29</v>
      </c>
      <c r="Y3081" s="5" t="s">
        <v>1615</v>
      </c>
      <c r="Z3081" s="5" t="s">
        <v>43</v>
      </c>
      <c r="AA3081" s="4">
        <v>0.6</v>
      </c>
      <c r="AB3081" s="1">
        <v>40849</v>
      </c>
      <c r="AC3081" s="1">
        <v>29294</v>
      </c>
      <c r="AD3081">
        <f t="shared" si="290"/>
        <v>1</v>
      </c>
      <c r="AE3081">
        <f t="shared" ca="1" si="291"/>
        <v>44</v>
      </c>
      <c r="AF3081" t="str">
        <f t="shared" ca="1" si="292"/>
        <v>18-64</v>
      </c>
      <c r="AG3081" s="3">
        <f t="shared" si="293"/>
        <v>2.7360331428571425</v>
      </c>
      <c r="AH3081" t="str">
        <f>_xlfn.IFNA(VLOOKUP(Sales_Transactions[[#This Row],[Order ID]],Returned_Items[#All],2,FALSE),"Not Returned")</f>
        <v>Not Returned</v>
      </c>
    </row>
    <row r="3082" spans="1:34" x14ac:dyDescent="0.25">
      <c r="A3082">
        <v>56515</v>
      </c>
      <c r="C3082" t="s">
        <v>290</v>
      </c>
      <c r="D3082" s="2" t="str">
        <f>TEXT(MID(Sales_Transactions[[#This Row],[Order Date]],2,5),"d/m/yyy")</f>
        <v>27/5/2011</v>
      </c>
      <c r="E3082" s="2" t="str">
        <f>TEXT(MID(Sales_Transactions[[#This Row],[Order Date]],2,5),"d")</f>
        <v>27</v>
      </c>
      <c r="F3082" s="2" t="str">
        <f>TEXT(MID(Sales_Transactions[[#This Row],[Order Date]],2,5),"m")</f>
        <v>5</v>
      </c>
      <c r="G3082" s="2" t="str">
        <f>TEXT(MID(Sales_Transactions[[#This Row],[Order Date]],2,5),"yyy")</f>
        <v>2011</v>
      </c>
      <c r="H3082" s="2" t="str">
        <f>TEXT(MID(Sales_Transactions[[#This Row],[Order Date]],2,5),"yyy/m")</f>
        <v>2011/5</v>
      </c>
      <c r="I3082" t="s">
        <v>78</v>
      </c>
      <c r="J3082">
        <f t="shared" si="288"/>
        <v>3</v>
      </c>
      <c r="K3082" s="2">
        <v>17</v>
      </c>
      <c r="L3082" s="3">
        <v>979.52</v>
      </c>
      <c r="M3082" s="4">
        <v>0.1</v>
      </c>
      <c r="N3082" s="5" t="s">
        <v>34</v>
      </c>
      <c r="O3082" s="3">
        <v>-362.04</v>
      </c>
      <c r="P3082" s="3">
        <v>58.14</v>
      </c>
      <c r="Q3082" s="3">
        <v>36.61</v>
      </c>
      <c r="R3082" s="5" t="s">
        <v>2686</v>
      </c>
      <c r="S3082" s="5" t="s">
        <v>2687</v>
      </c>
      <c r="T3082" s="5" t="str">
        <f t="shared" si="289"/>
        <v>Sara Luxemburg</v>
      </c>
      <c r="U3082" t="s">
        <v>855</v>
      </c>
      <c r="V3082" s="5" t="s">
        <v>27</v>
      </c>
      <c r="W3082" s="5" t="s">
        <v>57</v>
      </c>
      <c r="X3082" s="5" t="s">
        <v>104</v>
      </c>
      <c r="Y3082" s="5" t="s">
        <v>363</v>
      </c>
      <c r="Z3082" s="5" t="s">
        <v>106</v>
      </c>
      <c r="AA3082" s="4">
        <v>0.61</v>
      </c>
      <c r="AB3082" s="1">
        <v>40692</v>
      </c>
      <c r="AC3082" s="1">
        <v>29360</v>
      </c>
      <c r="AD3082">
        <f t="shared" si="290"/>
        <v>2</v>
      </c>
      <c r="AE3082">
        <f t="shared" ca="1" si="291"/>
        <v>44</v>
      </c>
      <c r="AF3082" t="str">
        <f t="shared" ca="1" si="292"/>
        <v>18-64</v>
      </c>
      <c r="AG3082" s="3">
        <f t="shared" si="293"/>
        <v>5.5701094117647054</v>
      </c>
      <c r="AH3082" t="str">
        <f>_xlfn.IFNA(VLOOKUP(Sales_Transactions[[#This Row],[Order ID]],Returned_Items[#All],2,FALSE),"Not Returned")</f>
        <v>Not Returned</v>
      </c>
    </row>
    <row r="3083" spans="1:34" x14ac:dyDescent="0.25">
      <c r="A3083">
        <v>57638</v>
      </c>
      <c r="C3083" t="s">
        <v>881</v>
      </c>
      <c r="D3083" s="2" t="str">
        <f>TEXT(MID(Sales_Transactions[[#This Row],[Order Date]],2,5),"d/m/yyy")</f>
        <v>22/4/2012</v>
      </c>
      <c r="E3083" s="2" t="str">
        <f>TEXT(MID(Sales_Transactions[[#This Row],[Order Date]],2,5),"d")</f>
        <v>22</v>
      </c>
      <c r="F3083" s="2" t="str">
        <f>TEXT(MID(Sales_Transactions[[#This Row],[Order Date]],2,5),"m")</f>
        <v>4</v>
      </c>
      <c r="G3083" s="2" t="str">
        <f>TEXT(MID(Sales_Transactions[[#This Row],[Order Date]],2,5),"yyy")</f>
        <v>2012</v>
      </c>
      <c r="H3083" s="2" t="str">
        <f>TEXT(MID(Sales_Transactions[[#This Row],[Order Date]],2,5),"yyy/m")</f>
        <v>2012/4</v>
      </c>
      <c r="I3083" t="s">
        <v>22</v>
      </c>
      <c r="J3083">
        <f t="shared" si="288"/>
        <v>2</v>
      </c>
      <c r="K3083" s="2">
        <v>35</v>
      </c>
      <c r="L3083" s="3">
        <v>5740.6239999999998</v>
      </c>
      <c r="M3083" s="4">
        <v>0.09</v>
      </c>
      <c r="N3083" s="5" t="s">
        <v>34</v>
      </c>
      <c r="O3083" s="3">
        <v>-526.48</v>
      </c>
      <c r="P3083" s="3">
        <v>217.85</v>
      </c>
      <c r="Q3083" s="3">
        <v>29.1</v>
      </c>
      <c r="R3083" s="5" t="s">
        <v>2660</v>
      </c>
      <c r="S3083" s="5" t="s">
        <v>2661</v>
      </c>
      <c r="T3083" s="5" t="str">
        <f t="shared" si="289"/>
        <v>Christy Brittain</v>
      </c>
      <c r="U3083" t="s">
        <v>855</v>
      </c>
      <c r="V3083" s="5" t="s">
        <v>37</v>
      </c>
      <c r="W3083" s="5" t="s">
        <v>57</v>
      </c>
      <c r="X3083" s="5" t="s">
        <v>107</v>
      </c>
      <c r="Y3083" s="5" t="s">
        <v>2135</v>
      </c>
      <c r="Z3083" s="5" t="s">
        <v>106</v>
      </c>
      <c r="AA3083" s="4">
        <v>0.68</v>
      </c>
      <c r="AB3083" s="1">
        <v>41026</v>
      </c>
      <c r="AC3083" s="1">
        <v>30778</v>
      </c>
      <c r="AD3083">
        <f t="shared" si="290"/>
        <v>5</v>
      </c>
      <c r="AE3083">
        <f t="shared" ca="1" si="291"/>
        <v>40</v>
      </c>
      <c r="AF3083" t="str">
        <f t="shared" ca="1" si="292"/>
        <v>18-64</v>
      </c>
      <c r="AG3083" s="3">
        <f t="shared" si="293"/>
        <v>7.0501124285714285</v>
      </c>
      <c r="AH3083" t="str">
        <f>_xlfn.IFNA(VLOOKUP(Sales_Transactions[[#This Row],[Order ID]],Returned_Items[#All],2,FALSE),"Not Returned")</f>
        <v>Returned</v>
      </c>
    </row>
    <row r="3084" spans="1:34" x14ac:dyDescent="0.25">
      <c r="A3084">
        <v>58599</v>
      </c>
      <c r="C3084" t="s">
        <v>579</v>
      </c>
      <c r="D3084" s="2" t="str">
        <f>TEXT(MID(Sales_Transactions[[#This Row],[Order Date]],2,5),"d/m/yyy")</f>
        <v>14/1/2010</v>
      </c>
      <c r="E3084" s="2" t="str">
        <f>TEXT(MID(Sales_Transactions[[#This Row],[Order Date]],2,5),"d")</f>
        <v>14</v>
      </c>
      <c r="F3084" s="2" t="str">
        <f>TEXT(MID(Sales_Transactions[[#This Row],[Order Date]],2,5),"m")</f>
        <v>1</v>
      </c>
      <c r="G3084" s="2" t="str">
        <f>TEXT(MID(Sales_Transactions[[#This Row],[Order Date]],2,5),"yyy")</f>
        <v>2010</v>
      </c>
      <c r="H3084" s="2" t="str">
        <f>TEXT(MID(Sales_Transactions[[#This Row],[Order Date]],2,5),"yyy/m")</f>
        <v>2010/1</v>
      </c>
      <c r="I3084" t="s">
        <v>101</v>
      </c>
      <c r="J3084">
        <f t="shared" si="288"/>
        <v>1</v>
      </c>
      <c r="K3084" s="2">
        <v>49</v>
      </c>
      <c r="L3084" s="3">
        <v>5332.42</v>
      </c>
      <c r="M3084" s="4">
        <v>0.06</v>
      </c>
      <c r="N3084" s="5" t="s">
        <v>34</v>
      </c>
      <c r="O3084" s="3">
        <v>-219.2</v>
      </c>
      <c r="P3084" s="3">
        <v>113.98</v>
      </c>
      <c r="Q3084" s="3">
        <v>30</v>
      </c>
      <c r="R3084" s="5" t="s">
        <v>2656</v>
      </c>
      <c r="S3084" s="5" t="s">
        <v>2129</v>
      </c>
      <c r="T3084" s="5" t="str">
        <f t="shared" si="289"/>
        <v>Dianna Wilson</v>
      </c>
      <c r="U3084" t="s">
        <v>855</v>
      </c>
      <c r="V3084" s="5" t="s">
        <v>27</v>
      </c>
      <c r="W3084" s="5" t="s">
        <v>57</v>
      </c>
      <c r="X3084" s="5" t="s">
        <v>154</v>
      </c>
      <c r="Y3084" s="5" t="s">
        <v>1461</v>
      </c>
      <c r="Z3084" s="5" t="s">
        <v>40</v>
      </c>
      <c r="AA3084" s="4">
        <v>0.69</v>
      </c>
      <c r="AB3084" s="1">
        <v>40193</v>
      </c>
      <c r="AC3084" s="1">
        <v>30808</v>
      </c>
      <c r="AD3084">
        <f t="shared" si="290"/>
        <v>1</v>
      </c>
      <c r="AE3084">
        <f t="shared" ca="1" si="291"/>
        <v>40</v>
      </c>
      <c r="AF3084" t="str">
        <f t="shared" ca="1" si="292"/>
        <v>18-64</v>
      </c>
      <c r="AG3084" s="3">
        <f t="shared" si="293"/>
        <v>2.9369716734693876</v>
      </c>
      <c r="AH3084" t="str">
        <f>_xlfn.IFNA(VLOOKUP(Sales_Transactions[[#This Row],[Order ID]],Returned_Items[#All],2,FALSE),"Not Returned")</f>
        <v>Not Returned</v>
      </c>
    </row>
    <row r="3085" spans="1:34" x14ac:dyDescent="0.25">
      <c r="A3085">
        <v>59075</v>
      </c>
      <c r="C3085" t="s">
        <v>1921</v>
      </c>
      <c r="D3085" s="2" t="str">
        <f>TEXT(MID(Sales_Transactions[[#This Row],[Order Date]],2,5),"d/m/yyy")</f>
        <v>26/2/2012</v>
      </c>
      <c r="E3085" s="2" t="str">
        <f>TEXT(MID(Sales_Transactions[[#This Row],[Order Date]],2,5),"d")</f>
        <v>26</v>
      </c>
      <c r="F3085" s="2" t="str">
        <f>TEXT(MID(Sales_Transactions[[#This Row],[Order Date]],2,5),"m")</f>
        <v>2</v>
      </c>
      <c r="G3085" s="2" t="str">
        <f>TEXT(MID(Sales_Transactions[[#This Row],[Order Date]],2,5),"yyy")</f>
        <v>2012</v>
      </c>
      <c r="H3085" s="2" t="str">
        <f>TEXT(MID(Sales_Transactions[[#This Row],[Order Date]],2,5),"yyy/m")</f>
        <v>2012/2</v>
      </c>
      <c r="I3085" t="s">
        <v>22</v>
      </c>
      <c r="J3085">
        <f t="shared" si="288"/>
        <v>2</v>
      </c>
      <c r="K3085" s="2">
        <v>4</v>
      </c>
      <c r="L3085" s="3">
        <v>21.84</v>
      </c>
      <c r="M3085" s="4">
        <v>0.02</v>
      </c>
      <c r="N3085" s="5" t="s">
        <v>23</v>
      </c>
      <c r="O3085" s="3">
        <v>-25.31</v>
      </c>
      <c r="P3085" s="3">
        <v>4.7699999999999996</v>
      </c>
      <c r="Q3085" s="3">
        <v>2.39</v>
      </c>
      <c r="R3085" s="5" t="s">
        <v>1789</v>
      </c>
      <c r="S3085" s="5" t="s">
        <v>929</v>
      </c>
      <c r="T3085" s="5" t="str">
        <f t="shared" si="289"/>
        <v>David Smith</v>
      </c>
      <c r="U3085" t="s">
        <v>855</v>
      </c>
      <c r="V3085" s="5" t="s">
        <v>27</v>
      </c>
      <c r="W3085" s="5" t="s">
        <v>48</v>
      </c>
      <c r="X3085" s="5" t="s">
        <v>87</v>
      </c>
      <c r="Y3085" s="5" t="s">
        <v>1247</v>
      </c>
      <c r="Z3085" s="5" t="s">
        <v>60</v>
      </c>
      <c r="AA3085" s="4">
        <v>0.72</v>
      </c>
      <c r="AB3085" s="1">
        <v>40973</v>
      </c>
      <c r="AC3085" s="1">
        <v>30989</v>
      </c>
      <c r="AD3085">
        <f t="shared" si="290"/>
        <v>8</v>
      </c>
      <c r="AE3085">
        <f t="shared" ca="1" si="291"/>
        <v>39</v>
      </c>
      <c r="AF3085" t="str">
        <f t="shared" ca="1" si="292"/>
        <v>18-64</v>
      </c>
      <c r="AG3085" s="3">
        <f t="shared" si="293"/>
        <v>1.7897615</v>
      </c>
      <c r="AH3085" t="str">
        <f>_xlfn.IFNA(VLOOKUP(Sales_Transactions[[#This Row],[Order ID]],Returned_Items[#All],2,FALSE),"Not Returned")</f>
        <v>Not Returned</v>
      </c>
    </row>
    <row r="3086" spans="1:34" x14ac:dyDescent="0.25">
      <c r="A3086">
        <v>59270</v>
      </c>
      <c r="C3086" t="s">
        <v>2778</v>
      </c>
      <c r="D3086" s="2" t="str">
        <f>TEXT(MID(Sales_Transactions[[#This Row],[Order Date]],2,5),"d/m/yyy")</f>
        <v>11/1/2010</v>
      </c>
      <c r="E3086" s="2" t="str">
        <f>TEXT(MID(Sales_Transactions[[#This Row],[Order Date]],2,5),"d")</f>
        <v>11</v>
      </c>
      <c r="F3086" s="2" t="str">
        <f>TEXT(MID(Sales_Transactions[[#This Row],[Order Date]],2,5),"m")</f>
        <v>1</v>
      </c>
      <c r="G3086" s="2" t="str">
        <f>TEXT(MID(Sales_Transactions[[#This Row],[Order Date]],2,5),"yyy")</f>
        <v>2010</v>
      </c>
      <c r="H3086" s="2" t="str">
        <f>TEXT(MID(Sales_Transactions[[#This Row],[Order Date]],2,5),"yyy/m")</f>
        <v>2010/1</v>
      </c>
      <c r="I3086" t="s">
        <v>33</v>
      </c>
      <c r="J3086">
        <f t="shared" si="288"/>
        <v>4</v>
      </c>
      <c r="K3086" s="2">
        <v>47</v>
      </c>
      <c r="L3086" s="3">
        <v>1597.02</v>
      </c>
      <c r="M3086" s="4">
        <v>0.01</v>
      </c>
      <c r="N3086" s="5" t="s">
        <v>23</v>
      </c>
      <c r="O3086" s="3">
        <v>749.03</v>
      </c>
      <c r="P3086" s="3">
        <v>31.78</v>
      </c>
      <c r="Q3086" s="3">
        <v>1.99</v>
      </c>
      <c r="R3086" s="5" t="s">
        <v>2760</v>
      </c>
      <c r="S3086" s="5" t="s">
        <v>2761</v>
      </c>
      <c r="T3086" s="5" t="str">
        <f t="shared" si="289"/>
        <v>Deborah Brumfield</v>
      </c>
      <c r="U3086" t="s">
        <v>855</v>
      </c>
      <c r="V3086" s="5" t="s">
        <v>27</v>
      </c>
      <c r="W3086" s="5" t="s">
        <v>48</v>
      </c>
      <c r="X3086" s="5" t="s">
        <v>87</v>
      </c>
      <c r="Y3086" s="5" t="s">
        <v>189</v>
      </c>
      <c r="Z3086" s="5" t="s">
        <v>60</v>
      </c>
      <c r="AA3086" s="4">
        <v>0.42</v>
      </c>
      <c r="AB3086" s="1">
        <v>40191</v>
      </c>
      <c r="AC3086" s="1">
        <v>30808</v>
      </c>
      <c r="AD3086">
        <f t="shared" si="290"/>
        <v>2</v>
      </c>
      <c r="AE3086">
        <f t="shared" ca="1" si="291"/>
        <v>40</v>
      </c>
      <c r="AF3086" t="str">
        <f t="shared" ca="1" si="292"/>
        <v>18-64</v>
      </c>
      <c r="AG3086" s="3">
        <f t="shared" si="293"/>
        <v>0.71844302127659587</v>
      </c>
      <c r="AH3086" t="str">
        <f>_xlfn.IFNA(VLOOKUP(Sales_Transactions[[#This Row],[Order ID]],Returned_Items[#All],2,FALSE),"Not Returned")</f>
        <v>Not Returned</v>
      </c>
    </row>
    <row r="3087" spans="1:34" x14ac:dyDescent="0.25">
      <c r="A3087">
        <v>326</v>
      </c>
      <c r="C3087" t="s">
        <v>789</v>
      </c>
      <c r="D3087" s="2" t="str">
        <f>TEXT(MID(Sales_Transactions[[#This Row],[Order Date]],2,5),"d/m/yyy")</f>
        <v>3/6/2011</v>
      </c>
      <c r="E3087" s="2" t="str">
        <f>TEXT(MID(Sales_Transactions[[#This Row],[Order Date]],2,5),"d")</f>
        <v>3</v>
      </c>
      <c r="F3087" s="2" t="str">
        <f>TEXT(MID(Sales_Transactions[[#This Row],[Order Date]],2,5),"m")</f>
        <v>6</v>
      </c>
      <c r="G3087" s="2" t="str">
        <f>TEXT(MID(Sales_Transactions[[#This Row],[Order Date]],2,5),"yyy")</f>
        <v>2011</v>
      </c>
      <c r="H3087" s="2" t="str">
        <f>TEXT(MID(Sales_Transactions[[#This Row],[Order Date]],2,5),"yyy/m")</f>
        <v>2011/6</v>
      </c>
      <c r="I3087" t="s">
        <v>33</v>
      </c>
      <c r="J3087">
        <f t="shared" si="288"/>
        <v>4</v>
      </c>
      <c r="K3087" s="2">
        <v>34</v>
      </c>
      <c r="L3087" s="3">
        <v>218.27</v>
      </c>
      <c r="M3087" s="4">
        <v>0.03</v>
      </c>
      <c r="N3087" s="5" t="s">
        <v>23</v>
      </c>
      <c r="O3087" s="3">
        <v>-44.14</v>
      </c>
      <c r="P3087" s="3">
        <v>5.99</v>
      </c>
      <c r="Q3087" s="3">
        <v>4.92</v>
      </c>
      <c r="R3087" s="5" t="s">
        <v>202</v>
      </c>
      <c r="S3087" s="5" t="s">
        <v>2827</v>
      </c>
      <c r="T3087" s="5" t="str">
        <f t="shared" si="289"/>
        <v>Michelle Tran</v>
      </c>
      <c r="U3087" t="s">
        <v>2828</v>
      </c>
      <c r="V3087" s="5" t="s">
        <v>37</v>
      </c>
      <c r="W3087" s="5" t="s">
        <v>28</v>
      </c>
      <c r="X3087" s="5" t="s">
        <v>41</v>
      </c>
      <c r="Y3087" s="5" t="s">
        <v>750</v>
      </c>
      <c r="Z3087" s="5" t="s">
        <v>43</v>
      </c>
      <c r="AA3087" s="4">
        <v>0.38</v>
      </c>
      <c r="AB3087" s="1">
        <v>40698</v>
      </c>
      <c r="AC3087" s="1">
        <v>30743</v>
      </c>
      <c r="AD3087">
        <f t="shared" si="290"/>
        <v>1</v>
      </c>
      <c r="AE3087">
        <f t="shared" ca="1" si="291"/>
        <v>40</v>
      </c>
      <c r="AF3087" t="str">
        <f t="shared" ca="1" si="292"/>
        <v>18-64</v>
      </c>
      <c r="AG3087" s="3">
        <f t="shared" si="293"/>
        <v>0.32082949999999999</v>
      </c>
      <c r="AH3087" t="str">
        <f>_xlfn.IFNA(VLOOKUP(Sales_Transactions[[#This Row],[Order ID]],Returned_Items[#All],2,FALSE),"Not Returned")</f>
        <v>Not Returned</v>
      </c>
    </row>
    <row r="3088" spans="1:34" x14ac:dyDescent="0.25">
      <c r="A3088">
        <v>326</v>
      </c>
      <c r="C3088" t="s">
        <v>789</v>
      </c>
      <c r="D3088" s="2" t="str">
        <f>TEXT(MID(Sales_Transactions[[#This Row],[Order Date]],2,5),"d/m/yyy")</f>
        <v>3/6/2011</v>
      </c>
      <c r="E3088" s="2" t="str">
        <f>TEXT(MID(Sales_Transactions[[#This Row],[Order Date]],2,5),"d")</f>
        <v>3</v>
      </c>
      <c r="F3088" s="2" t="str">
        <f>TEXT(MID(Sales_Transactions[[#This Row],[Order Date]],2,5),"m")</f>
        <v>6</v>
      </c>
      <c r="G3088" s="2" t="str">
        <f>TEXT(MID(Sales_Transactions[[#This Row],[Order Date]],2,5),"yyy")</f>
        <v>2011</v>
      </c>
      <c r="H3088" s="2" t="str">
        <f>TEXT(MID(Sales_Transactions[[#This Row],[Order Date]],2,5),"yyy/m")</f>
        <v>2011/6</v>
      </c>
      <c r="I3088" t="s">
        <v>33</v>
      </c>
      <c r="J3088">
        <f t="shared" si="288"/>
        <v>4</v>
      </c>
      <c r="K3088" s="2">
        <v>17</v>
      </c>
      <c r="L3088" s="3">
        <v>100.95</v>
      </c>
      <c r="M3088" s="4">
        <v>0.05</v>
      </c>
      <c r="N3088" s="5" t="s">
        <v>23</v>
      </c>
      <c r="O3088" s="3">
        <v>-21.3</v>
      </c>
      <c r="P3088" s="3">
        <v>5.81</v>
      </c>
      <c r="Q3088" s="3">
        <v>3.37</v>
      </c>
      <c r="R3088" s="5" t="s">
        <v>202</v>
      </c>
      <c r="S3088" s="5" t="s">
        <v>2827</v>
      </c>
      <c r="T3088" s="5" t="str">
        <f t="shared" si="289"/>
        <v>Michelle Tran</v>
      </c>
      <c r="U3088" t="s">
        <v>2828</v>
      </c>
      <c r="V3088" s="5" t="s">
        <v>37</v>
      </c>
      <c r="W3088" s="5" t="s">
        <v>28</v>
      </c>
      <c r="X3088" s="5" t="s">
        <v>82</v>
      </c>
      <c r="Y3088" s="5" t="s">
        <v>1362</v>
      </c>
      <c r="Z3088" s="5" t="s">
        <v>84</v>
      </c>
      <c r="AA3088" s="4">
        <v>0.54</v>
      </c>
      <c r="AB3088" s="1">
        <v>40698</v>
      </c>
      <c r="AC3088" s="1">
        <v>18314</v>
      </c>
      <c r="AD3088">
        <f t="shared" si="290"/>
        <v>1</v>
      </c>
      <c r="AE3088">
        <f t="shared" ca="1" si="291"/>
        <v>74</v>
      </c>
      <c r="AF3088" t="str">
        <f t="shared" ca="1" si="292"/>
        <v>Over 65</v>
      </c>
      <c r="AG3088" s="3">
        <f t="shared" si="293"/>
        <v>0.53982911764705876</v>
      </c>
      <c r="AH3088" t="str">
        <f>_xlfn.IFNA(VLOOKUP(Sales_Transactions[[#This Row],[Order ID]],Returned_Items[#All],2,FALSE),"Not Returned")</f>
        <v>Not Returned</v>
      </c>
    </row>
    <row r="3089" spans="1:34" x14ac:dyDescent="0.25">
      <c r="A3089">
        <v>614</v>
      </c>
      <c r="C3089" t="s">
        <v>2829</v>
      </c>
      <c r="D3089" s="2" t="str">
        <f>TEXT(MID(Sales_Transactions[[#This Row],[Order Date]],2,5),"d/m/yyy")</f>
        <v>30/11/2012</v>
      </c>
      <c r="E3089" s="2" t="str">
        <f>TEXT(MID(Sales_Transactions[[#This Row],[Order Date]],2,5),"d")</f>
        <v>30</v>
      </c>
      <c r="F3089" s="2" t="str">
        <f>TEXT(MID(Sales_Transactions[[#This Row],[Order Date]],2,5),"m")</f>
        <v>11</v>
      </c>
      <c r="G3089" s="2" t="str">
        <f>TEXT(MID(Sales_Transactions[[#This Row],[Order Date]],2,5),"yyy")</f>
        <v>2012</v>
      </c>
      <c r="H3089" s="2" t="str">
        <f>TEXT(MID(Sales_Transactions[[#This Row],[Order Date]],2,5),"yyy/m")</f>
        <v>2012/11</v>
      </c>
      <c r="I3089" t="s">
        <v>33</v>
      </c>
      <c r="J3089">
        <f t="shared" si="288"/>
        <v>4</v>
      </c>
      <c r="K3089" s="2">
        <v>41</v>
      </c>
      <c r="L3089" s="3">
        <v>628.22</v>
      </c>
      <c r="M3089" s="4">
        <v>0</v>
      </c>
      <c r="N3089" s="5" t="s">
        <v>23</v>
      </c>
      <c r="O3089" s="3">
        <v>163.81</v>
      </c>
      <c r="P3089" s="3">
        <v>14.34</v>
      </c>
      <c r="Q3089" s="3">
        <v>5</v>
      </c>
      <c r="R3089" s="5" t="s">
        <v>2313</v>
      </c>
      <c r="S3089" s="5" t="s">
        <v>2314</v>
      </c>
      <c r="T3089" s="5" t="str">
        <f t="shared" si="289"/>
        <v>Dave Hallsten</v>
      </c>
      <c r="U3089" t="s">
        <v>2828</v>
      </c>
      <c r="V3089" s="5" t="s">
        <v>47</v>
      </c>
      <c r="W3089" s="5" t="s">
        <v>57</v>
      </c>
      <c r="X3089" s="5" t="s">
        <v>58</v>
      </c>
      <c r="Y3089" s="5" t="s">
        <v>1199</v>
      </c>
      <c r="Z3089" s="5" t="s">
        <v>60</v>
      </c>
      <c r="AA3089" s="4">
        <v>0.49</v>
      </c>
      <c r="AB3089" s="1">
        <v>41245</v>
      </c>
      <c r="AC3089" s="1">
        <v>15101</v>
      </c>
      <c r="AD3089">
        <f t="shared" si="290"/>
        <v>2</v>
      </c>
      <c r="AE3089">
        <f t="shared" ca="1" si="291"/>
        <v>83</v>
      </c>
      <c r="AF3089" t="str">
        <f t="shared" ca="1" si="292"/>
        <v>Over 65</v>
      </c>
      <c r="AG3089" s="3">
        <f t="shared" si="293"/>
        <v>0.47170731707317071</v>
      </c>
      <c r="AH3089" t="str">
        <f>_xlfn.IFNA(VLOOKUP(Sales_Transactions[[#This Row],[Order ID]],Returned_Items[#All],2,FALSE),"Not Returned")</f>
        <v>Returned</v>
      </c>
    </row>
    <row r="3090" spans="1:34" x14ac:dyDescent="0.25">
      <c r="A3090">
        <v>614</v>
      </c>
      <c r="C3090" t="s">
        <v>2829</v>
      </c>
      <c r="D3090" s="2" t="str">
        <f>TEXT(MID(Sales_Transactions[[#This Row],[Order Date]],2,5),"d/m/yyy")</f>
        <v>30/11/2012</v>
      </c>
      <c r="E3090" s="2" t="str">
        <f>TEXT(MID(Sales_Transactions[[#This Row],[Order Date]],2,5),"d")</f>
        <v>30</v>
      </c>
      <c r="F3090" s="2" t="str">
        <f>TEXT(MID(Sales_Transactions[[#This Row],[Order Date]],2,5),"m")</f>
        <v>11</v>
      </c>
      <c r="G3090" s="2" t="str">
        <f>TEXT(MID(Sales_Transactions[[#This Row],[Order Date]],2,5),"yyy")</f>
        <v>2012</v>
      </c>
      <c r="H3090" s="2" t="str">
        <f>TEXT(MID(Sales_Transactions[[#This Row],[Order Date]],2,5),"yyy/m")</f>
        <v>2012/11</v>
      </c>
      <c r="I3090" t="s">
        <v>33</v>
      </c>
      <c r="J3090">
        <f t="shared" si="288"/>
        <v>4</v>
      </c>
      <c r="K3090" s="2">
        <v>24</v>
      </c>
      <c r="L3090" s="3">
        <v>3366.1</v>
      </c>
      <c r="M3090" s="4">
        <v>7.0000000000000007E-2</v>
      </c>
      <c r="N3090" s="5" t="s">
        <v>34</v>
      </c>
      <c r="O3090" s="3">
        <v>-335.32</v>
      </c>
      <c r="P3090" s="3">
        <v>138.75</v>
      </c>
      <c r="Q3090" s="3">
        <v>52.42</v>
      </c>
      <c r="R3090" s="5" t="s">
        <v>2313</v>
      </c>
      <c r="S3090" s="5" t="s">
        <v>2314</v>
      </c>
      <c r="T3090" s="5" t="str">
        <f t="shared" si="289"/>
        <v>Dave Hallsten</v>
      </c>
      <c r="U3090" t="s">
        <v>2828</v>
      </c>
      <c r="V3090" s="5" t="s">
        <v>47</v>
      </c>
      <c r="W3090" s="5" t="s">
        <v>57</v>
      </c>
      <c r="X3090" s="5" t="s">
        <v>107</v>
      </c>
      <c r="Y3090" s="5" t="s">
        <v>2830</v>
      </c>
      <c r="Z3090" s="5" t="s">
        <v>106</v>
      </c>
      <c r="AA3090" s="4">
        <v>0.74</v>
      </c>
      <c r="AB3090" s="1">
        <v>41244</v>
      </c>
      <c r="AC3090" s="1">
        <v>30096</v>
      </c>
      <c r="AD3090">
        <f t="shared" si="290"/>
        <v>1</v>
      </c>
      <c r="AE3090">
        <f t="shared" ca="1" si="291"/>
        <v>42</v>
      </c>
      <c r="AF3090" t="str">
        <f t="shared" ca="1" si="292"/>
        <v>18-64</v>
      </c>
      <c r="AG3090" s="3">
        <f t="shared" si="293"/>
        <v>7.9613697916666668</v>
      </c>
      <c r="AH3090" t="str">
        <f>_xlfn.IFNA(VLOOKUP(Sales_Transactions[[#This Row],[Order ID]],Returned_Items[#All],2,FALSE),"Not Returned")</f>
        <v>Returned</v>
      </c>
    </row>
    <row r="3091" spans="1:34" x14ac:dyDescent="0.25">
      <c r="A3091">
        <v>898</v>
      </c>
      <c r="C3091" t="s">
        <v>2831</v>
      </c>
      <c r="D3091" s="2" t="str">
        <f>TEXT(MID(Sales_Transactions[[#This Row],[Order Date]],2,5),"d/m/yyy")</f>
        <v>2/6/2010</v>
      </c>
      <c r="E3091" s="2" t="str">
        <f>TEXT(MID(Sales_Transactions[[#This Row],[Order Date]],2,5),"d")</f>
        <v>2</v>
      </c>
      <c r="F3091" s="2" t="str">
        <f>TEXT(MID(Sales_Transactions[[#This Row],[Order Date]],2,5),"m")</f>
        <v>6</v>
      </c>
      <c r="G3091" s="2" t="str">
        <f>TEXT(MID(Sales_Transactions[[#This Row],[Order Date]],2,5),"yyy")</f>
        <v>2010</v>
      </c>
      <c r="H3091" s="2" t="str">
        <f>TEXT(MID(Sales_Transactions[[#This Row],[Order Date]],2,5),"yyy/m")</f>
        <v>2010/6</v>
      </c>
      <c r="I3091" t="s">
        <v>33</v>
      </c>
      <c r="J3091">
        <f t="shared" si="288"/>
        <v>4</v>
      </c>
      <c r="K3091" s="2">
        <v>40</v>
      </c>
      <c r="L3091" s="3">
        <v>676.13</v>
      </c>
      <c r="M3091" s="4">
        <v>0.03</v>
      </c>
      <c r="N3091" s="5" t="s">
        <v>23</v>
      </c>
      <c r="O3091" s="3">
        <v>45.39</v>
      </c>
      <c r="P3091" s="3">
        <v>15.98</v>
      </c>
      <c r="Q3091" s="3">
        <v>6.5</v>
      </c>
      <c r="R3091" s="5" t="s">
        <v>1208</v>
      </c>
      <c r="S3091" s="5" t="s">
        <v>2194</v>
      </c>
      <c r="T3091" s="5" t="str">
        <f t="shared" si="289"/>
        <v>Sanjit Jacobs</v>
      </c>
      <c r="U3091" t="s">
        <v>2828</v>
      </c>
      <c r="V3091" s="5" t="s">
        <v>37</v>
      </c>
      <c r="W3091" s="5" t="s">
        <v>48</v>
      </c>
      <c r="X3091" s="5" t="s">
        <v>87</v>
      </c>
      <c r="Y3091" s="5" t="s">
        <v>900</v>
      </c>
      <c r="Z3091" s="5" t="s">
        <v>43</v>
      </c>
      <c r="AA3091" s="4">
        <v>0.48</v>
      </c>
      <c r="AB3091" s="1">
        <v>40333</v>
      </c>
      <c r="AC3091" s="1">
        <v>30233</v>
      </c>
      <c r="AD3091">
        <f t="shared" si="290"/>
        <v>2</v>
      </c>
      <c r="AE3091">
        <f t="shared" ca="1" si="291"/>
        <v>41</v>
      </c>
      <c r="AF3091" t="str">
        <f t="shared" ca="1" si="292"/>
        <v>18-64</v>
      </c>
      <c r="AG3091" s="3">
        <f t="shared" si="293"/>
        <v>0.56188015000000002</v>
      </c>
      <c r="AH3091" t="str">
        <f>_xlfn.IFNA(VLOOKUP(Sales_Transactions[[#This Row],[Order ID]],Returned_Items[#All],2,FALSE),"Not Returned")</f>
        <v>Not Returned</v>
      </c>
    </row>
    <row r="3092" spans="1:34" x14ac:dyDescent="0.25">
      <c r="A3092">
        <v>898</v>
      </c>
      <c r="C3092" t="s">
        <v>2831</v>
      </c>
      <c r="D3092" s="2" t="str">
        <f>TEXT(MID(Sales_Transactions[[#This Row],[Order Date]],2,5),"d/m/yyy")</f>
        <v>2/6/2010</v>
      </c>
      <c r="E3092" s="2" t="str">
        <f>TEXT(MID(Sales_Transactions[[#This Row],[Order Date]],2,5),"d")</f>
        <v>2</v>
      </c>
      <c r="F3092" s="2" t="str">
        <f>TEXT(MID(Sales_Transactions[[#This Row],[Order Date]],2,5),"m")</f>
        <v>6</v>
      </c>
      <c r="G3092" s="2" t="str">
        <f>TEXT(MID(Sales_Transactions[[#This Row],[Order Date]],2,5),"yyy")</f>
        <v>2010</v>
      </c>
      <c r="H3092" s="2" t="str">
        <f>TEXT(MID(Sales_Transactions[[#This Row],[Order Date]],2,5),"yyy/m")</f>
        <v>2010/6</v>
      </c>
      <c r="I3092" t="s">
        <v>33</v>
      </c>
      <c r="J3092">
        <f t="shared" si="288"/>
        <v>4</v>
      </c>
      <c r="K3092" s="2">
        <v>26</v>
      </c>
      <c r="L3092" s="3">
        <v>7668.55</v>
      </c>
      <c r="M3092" s="4">
        <v>0.04</v>
      </c>
      <c r="N3092" s="5" t="s">
        <v>34</v>
      </c>
      <c r="O3092" s="3">
        <v>-715.78</v>
      </c>
      <c r="P3092" s="3">
        <v>296.18</v>
      </c>
      <c r="Q3092" s="3">
        <v>54.12</v>
      </c>
      <c r="R3092" s="5" t="s">
        <v>1208</v>
      </c>
      <c r="S3092" s="5" t="s">
        <v>2194</v>
      </c>
      <c r="T3092" s="5" t="str">
        <f t="shared" si="289"/>
        <v>Sanjit Jacobs</v>
      </c>
      <c r="U3092" t="s">
        <v>2828</v>
      </c>
      <c r="V3092" s="5" t="s">
        <v>37</v>
      </c>
      <c r="W3092" s="5" t="s">
        <v>57</v>
      </c>
      <c r="X3092" s="5" t="s">
        <v>107</v>
      </c>
      <c r="Y3092" s="5" t="s">
        <v>698</v>
      </c>
      <c r="Z3092" s="5" t="s">
        <v>106</v>
      </c>
      <c r="AA3092" s="4">
        <v>0.76</v>
      </c>
      <c r="AB3092" s="1">
        <v>40331</v>
      </c>
      <c r="AC3092" s="1">
        <v>29875</v>
      </c>
      <c r="AD3092">
        <f t="shared" si="290"/>
        <v>0</v>
      </c>
      <c r="AE3092">
        <f t="shared" ca="1" si="291"/>
        <v>42</v>
      </c>
      <c r="AF3092" t="str">
        <f t="shared" ca="1" si="292"/>
        <v>18-64</v>
      </c>
      <c r="AG3092" s="3">
        <f t="shared" si="293"/>
        <v>13.468520307692309</v>
      </c>
      <c r="AH3092" t="str">
        <f>_xlfn.IFNA(VLOOKUP(Sales_Transactions[[#This Row],[Order ID]],Returned_Items[#All],2,FALSE),"Not Returned")</f>
        <v>Not Returned</v>
      </c>
    </row>
    <row r="3093" spans="1:34" x14ac:dyDescent="0.25">
      <c r="A3093">
        <v>1031</v>
      </c>
      <c r="C3093" t="s">
        <v>2769</v>
      </c>
      <c r="D3093" s="2" t="str">
        <f>TEXT(MID(Sales_Transactions[[#This Row],[Order Date]],2,5),"d/m/yyy")</f>
        <v>31/8/2009</v>
      </c>
      <c r="E3093" s="2" t="str">
        <f>TEXT(MID(Sales_Transactions[[#This Row],[Order Date]],2,5),"d")</f>
        <v>31</v>
      </c>
      <c r="F3093" s="2" t="str">
        <f>TEXT(MID(Sales_Transactions[[#This Row],[Order Date]],2,5),"m")</f>
        <v>8</v>
      </c>
      <c r="G3093" s="2" t="str">
        <f>TEXT(MID(Sales_Transactions[[#This Row],[Order Date]],2,5),"yyy")</f>
        <v>2009</v>
      </c>
      <c r="H3093" s="2" t="str">
        <f>TEXT(MID(Sales_Transactions[[#This Row],[Order Date]],2,5),"yyy/m")</f>
        <v>2009/8</v>
      </c>
      <c r="I3093" t="s">
        <v>78</v>
      </c>
      <c r="J3093">
        <f t="shared" si="288"/>
        <v>3</v>
      </c>
      <c r="K3093" s="2">
        <v>34</v>
      </c>
      <c r="L3093" s="3">
        <v>226.1</v>
      </c>
      <c r="M3093" s="4">
        <v>0</v>
      </c>
      <c r="N3093" s="5" t="s">
        <v>23</v>
      </c>
      <c r="O3093" s="3">
        <v>-52.21</v>
      </c>
      <c r="P3093" s="3">
        <v>6.37</v>
      </c>
      <c r="Q3093" s="3">
        <v>5.19</v>
      </c>
      <c r="R3093" s="5" t="s">
        <v>1208</v>
      </c>
      <c r="S3093" s="5" t="s">
        <v>2194</v>
      </c>
      <c r="T3093" s="5" t="str">
        <f t="shared" si="289"/>
        <v>Sanjit Jacobs</v>
      </c>
      <c r="U3093" t="s">
        <v>2828</v>
      </c>
      <c r="V3093" s="5" t="s">
        <v>37</v>
      </c>
      <c r="W3093" s="5" t="s">
        <v>28</v>
      </c>
      <c r="X3093" s="5" t="s">
        <v>41</v>
      </c>
      <c r="Y3093" s="5" t="s">
        <v>2473</v>
      </c>
      <c r="Z3093" s="5" t="s">
        <v>43</v>
      </c>
      <c r="AA3093" s="4">
        <v>0.38</v>
      </c>
      <c r="AB3093" s="1">
        <v>40058</v>
      </c>
      <c r="AC3093" s="1">
        <v>29811</v>
      </c>
      <c r="AD3093">
        <f t="shared" si="290"/>
        <v>2</v>
      </c>
      <c r="AE3093">
        <f t="shared" ca="1" si="291"/>
        <v>42</v>
      </c>
      <c r="AF3093" t="str">
        <f t="shared" ca="1" si="292"/>
        <v>18-64</v>
      </c>
      <c r="AG3093" s="3">
        <f t="shared" si="293"/>
        <v>0.34</v>
      </c>
      <c r="AH3093" t="str">
        <f>_xlfn.IFNA(VLOOKUP(Sales_Transactions[[#This Row],[Order ID]],Returned_Items[#All],2,FALSE),"Not Returned")</f>
        <v>Not Returned</v>
      </c>
    </row>
    <row r="3094" spans="1:34" x14ac:dyDescent="0.25">
      <c r="A3094">
        <v>1447</v>
      </c>
      <c r="C3094" t="s">
        <v>1985</v>
      </c>
      <c r="D3094" s="2" t="str">
        <f>TEXT(MID(Sales_Transactions[[#This Row],[Order Date]],2,5),"d/m/yyy")</f>
        <v>14/10/2012</v>
      </c>
      <c r="E3094" s="2" t="str">
        <f>TEXT(MID(Sales_Transactions[[#This Row],[Order Date]],2,5),"d")</f>
        <v>14</v>
      </c>
      <c r="F3094" s="2" t="str">
        <f>TEXT(MID(Sales_Transactions[[#This Row],[Order Date]],2,5),"m")</f>
        <v>10</v>
      </c>
      <c r="G3094" s="2" t="str">
        <f>TEXT(MID(Sales_Transactions[[#This Row],[Order Date]],2,5),"yyy")</f>
        <v>2012</v>
      </c>
      <c r="H3094" s="2" t="str">
        <f>TEXT(MID(Sales_Transactions[[#This Row],[Order Date]],2,5),"yyy/m")</f>
        <v>2012/10</v>
      </c>
      <c r="I3094" t="s">
        <v>33</v>
      </c>
      <c r="J3094">
        <f t="shared" si="288"/>
        <v>4</v>
      </c>
      <c r="K3094" s="2">
        <v>40</v>
      </c>
      <c r="L3094" s="3">
        <v>2135.9735000000001</v>
      </c>
      <c r="M3094" s="4">
        <v>7.0000000000000007E-2</v>
      </c>
      <c r="N3094" s="5" t="s">
        <v>23</v>
      </c>
      <c r="O3094" s="3">
        <v>239.4</v>
      </c>
      <c r="P3094" s="3">
        <v>65.989999999999995</v>
      </c>
      <c r="Q3094" s="3">
        <v>8.99</v>
      </c>
      <c r="R3094" s="5" t="s">
        <v>35</v>
      </c>
      <c r="S3094" s="5" t="s">
        <v>981</v>
      </c>
      <c r="T3094" s="5" t="str">
        <f t="shared" si="289"/>
        <v>Barry Gonzalez</v>
      </c>
      <c r="U3094" t="s">
        <v>2828</v>
      </c>
      <c r="V3094" s="5" t="s">
        <v>37</v>
      </c>
      <c r="W3094" s="5" t="s">
        <v>48</v>
      </c>
      <c r="X3094" s="5" t="s">
        <v>49</v>
      </c>
      <c r="Y3094" s="5" t="s">
        <v>2832</v>
      </c>
      <c r="Z3094" s="5" t="s">
        <v>43</v>
      </c>
      <c r="AA3094" s="4">
        <v>0.59</v>
      </c>
      <c r="AB3094" s="1">
        <v>41199</v>
      </c>
      <c r="AC3094" s="1">
        <v>29914</v>
      </c>
      <c r="AD3094">
        <f t="shared" si="290"/>
        <v>3</v>
      </c>
      <c r="AE3094">
        <f t="shared" ca="1" si="291"/>
        <v>42</v>
      </c>
      <c r="AF3094" t="str">
        <f t="shared" ca="1" si="292"/>
        <v>18-64</v>
      </c>
      <c r="AG3094" s="3">
        <f t="shared" si="293"/>
        <v>1.8733451749999996</v>
      </c>
      <c r="AH3094" t="str">
        <f>_xlfn.IFNA(VLOOKUP(Sales_Transactions[[#This Row],[Order ID]],Returned_Items[#All],2,FALSE),"Not Returned")</f>
        <v>Not Returned</v>
      </c>
    </row>
    <row r="3095" spans="1:34" x14ac:dyDescent="0.25">
      <c r="A3095">
        <v>2150</v>
      </c>
      <c r="C3095" t="s">
        <v>2683</v>
      </c>
      <c r="D3095" s="2" t="str">
        <f>TEXT(MID(Sales_Transactions[[#This Row],[Order Date]],2,5),"d/m/yyy")</f>
        <v>2/6/2009</v>
      </c>
      <c r="E3095" s="2" t="str">
        <f>TEXT(MID(Sales_Transactions[[#This Row],[Order Date]],2,5),"d")</f>
        <v>2</v>
      </c>
      <c r="F3095" s="2" t="str">
        <f>TEXT(MID(Sales_Transactions[[#This Row],[Order Date]],2,5),"m")</f>
        <v>6</v>
      </c>
      <c r="G3095" s="2" t="str">
        <f>TEXT(MID(Sales_Transactions[[#This Row],[Order Date]],2,5),"yyy")</f>
        <v>2009</v>
      </c>
      <c r="H3095" s="2" t="str">
        <f>TEXT(MID(Sales_Transactions[[#This Row],[Order Date]],2,5),"yyy/m")</f>
        <v>2009/6</v>
      </c>
      <c r="I3095" t="s">
        <v>78</v>
      </c>
      <c r="J3095">
        <f t="shared" si="288"/>
        <v>3</v>
      </c>
      <c r="K3095" s="2">
        <v>21</v>
      </c>
      <c r="L3095" s="3">
        <v>3905.75</v>
      </c>
      <c r="M3095" s="4">
        <v>0.01</v>
      </c>
      <c r="N3095" s="5" t="s">
        <v>34</v>
      </c>
      <c r="O3095" s="3">
        <v>55.3</v>
      </c>
      <c r="P3095" s="3">
        <v>179.29</v>
      </c>
      <c r="Q3095" s="3">
        <v>29.21</v>
      </c>
      <c r="R3095" s="5" t="s">
        <v>2833</v>
      </c>
      <c r="S3095" s="5" t="s">
        <v>2834</v>
      </c>
      <c r="T3095" s="5" t="str">
        <f t="shared" si="289"/>
        <v>Vivian Mathis</v>
      </c>
      <c r="U3095" t="s">
        <v>2828</v>
      </c>
      <c r="V3095" s="5" t="s">
        <v>47</v>
      </c>
      <c r="W3095" s="5" t="s">
        <v>57</v>
      </c>
      <c r="X3095" s="5" t="s">
        <v>107</v>
      </c>
      <c r="Y3095" s="5" t="s">
        <v>319</v>
      </c>
      <c r="Z3095" s="5" t="s">
        <v>106</v>
      </c>
      <c r="AA3095" s="4">
        <v>0.76</v>
      </c>
      <c r="AB3095" s="1">
        <v>39968</v>
      </c>
      <c r="AC3095" s="1">
        <v>29695</v>
      </c>
      <c r="AD3095">
        <f t="shared" si="290"/>
        <v>2</v>
      </c>
      <c r="AE3095">
        <f t="shared" ca="1" si="291"/>
        <v>43</v>
      </c>
      <c r="AF3095" t="str">
        <f t="shared" ca="1" si="292"/>
        <v>18-64</v>
      </c>
      <c r="AG3095" s="3">
        <f t="shared" si="293"/>
        <v>9.9277176666666662</v>
      </c>
      <c r="AH3095" t="str">
        <f>_xlfn.IFNA(VLOOKUP(Sales_Transactions[[#This Row],[Order ID]],Returned_Items[#All],2,FALSE),"Not Returned")</f>
        <v>Not Returned</v>
      </c>
    </row>
    <row r="3096" spans="1:34" x14ac:dyDescent="0.25">
      <c r="A3096">
        <v>2211</v>
      </c>
      <c r="C3096" t="s">
        <v>1923</v>
      </c>
      <c r="D3096" s="2" t="str">
        <f>TEXT(MID(Sales_Transactions[[#This Row],[Order Date]],2,5),"d/m/yyy")</f>
        <v>29/6/2009</v>
      </c>
      <c r="E3096" s="2" t="str">
        <f>TEXT(MID(Sales_Transactions[[#This Row],[Order Date]],2,5),"d")</f>
        <v>29</v>
      </c>
      <c r="F3096" s="2" t="str">
        <f>TEXT(MID(Sales_Transactions[[#This Row],[Order Date]],2,5),"m")</f>
        <v>6</v>
      </c>
      <c r="G3096" s="2" t="str">
        <f>TEXT(MID(Sales_Transactions[[#This Row],[Order Date]],2,5),"yyy")</f>
        <v>2009</v>
      </c>
      <c r="H3096" s="2" t="str">
        <f>TEXT(MID(Sales_Transactions[[#This Row],[Order Date]],2,5),"yyy/m")</f>
        <v>2009/6</v>
      </c>
      <c r="I3096" t="s">
        <v>33</v>
      </c>
      <c r="J3096">
        <f t="shared" si="288"/>
        <v>4</v>
      </c>
      <c r="K3096" s="2">
        <v>22</v>
      </c>
      <c r="L3096" s="3">
        <v>1651.09</v>
      </c>
      <c r="M3096" s="4">
        <v>0.05</v>
      </c>
      <c r="N3096" s="5" t="s">
        <v>23</v>
      </c>
      <c r="O3096" s="3">
        <v>-2.38</v>
      </c>
      <c r="P3096" s="3">
        <v>73.98</v>
      </c>
      <c r="Q3096" s="3">
        <v>12.14</v>
      </c>
      <c r="R3096" s="5" t="s">
        <v>2833</v>
      </c>
      <c r="S3096" s="5" t="s">
        <v>2834</v>
      </c>
      <c r="T3096" s="5" t="str">
        <f t="shared" si="289"/>
        <v>Vivian Mathis</v>
      </c>
      <c r="U3096" t="s">
        <v>2828</v>
      </c>
      <c r="V3096" s="5" t="s">
        <v>74</v>
      </c>
      <c r="W3096" s="5" t="s">
        <v>48</v>
      </c>
      <c r="X3096" s="5" t="s">
        <v>87</v>
      </c>
      <c r="Y3096" s="5" t="s">
        <v>1399</v>
      </c>
      <c r="Z3096" s="5" t="s">
        <v>43</v>
      </c>
      <c r="AA3096" s="4">
        <v>0.67</v>
      </c>
      <c r="AB3096" s="1">
        <v>39994</v>
      </c>
      <c r="AC3096" s="1">
        <v>29716</v>
      </c>
      <c r="AD3096">
        <f t="shared" si="290"/>
        <v>1</v>
      </c>
      <c r="AE3096">
        <f t="shared" ca="1" si="291"/>
        <v>43</v>
      </c>
      <c r="AF3096" t="str">
        <f t="shared" ca="1" si="292"/>
        <v>18-64</v>
      </c>
      <c r="AG3096" s="3">
        <f t="shared" si="293"/>
        <v>3.9128640909090908</v>
      </c>
      <c r="AH3096" t="str">
        <f>_xlfn.IFNA(VLOOKUP(Sales_Transactions[[#This Row],[Order ID]],Returned_Items[#All],2,FALSE),"Not Returned")</f>
        <v>Not Returned</v>
      </c>
    </row>
    <row r="3097" spans="1:34" x14ac:dyDescent="0.25">
      <c r="A3097">
        <v>2211</v>
      </c>
      <c r="C3097" t="s">
        <v>1923</v>
      </c>
      <c r="D3097" s="2" t="str">
        <f>TEXT(MID(Sales_Transactions[[#This Row],[Order Date]],2,5),"d/m/yyy")</f>
        <v>29/6/2009</v>
      </c>
      <c r="E3097" s="2" t="str">
        <f>TEXT(MID(Sales_Transactions[[#This Row],[Order Date]],2,5),"d")</f>
        <v>29</v>
      </c>
      <c r="F3097" s="2" t="str">
        <f>TEXT(MID(Sales_Transactions[[#This Row],[Order Date]],2,5),"m")</f>
        <v>6</v>
      </c>
      <c r="G3097" s="2" t="str">
        <f>TEXT(MID(Sales_Transactions[[#This Row],[Order Date]],2,5),"yyy")</f>
        <v>2009</v>
      </c>
      <c r="H3097" s="2" t="str">
        <f>TEXT(MID(Sales_Transactions[[#This Row],[Order Date]],2,5),"yyy/m")</f>
        <v>2009/6</v>
      </c>
      <c r="I3097" t="s">
        <v>33</v>
      </c>
      <c r="J3097">
        <f t="shared" si="288"/>
        <v>4</v>
      </c>
      <c r="K3097" s="2">
        <v>14</v>
      </c>
      <c r="L3097" s="3">
        <v>95.89</v>
      </c>
      <c r="M3097" s="4">
        <v>0</v>
      </c>
      <c r="N3097" s="5" t="s">
        <v>23</v>
      </c>
      <c r="O3097" s="3">
        <v>-46.31</v>
      </c>
      <c r="P3097" s="3">
        <v>5.98</v>
      </c>
      <c r="Q3097" s="3">
        <v>7.15</v>
      </c>
      <c r="R3097" s="5" t="s">
        <v>2833</v>
      </c>
      <c r="S3097" s="5" t="s">
        <v>2834</v>
      </c>
      <c r="T3097" s="5" t="str">
        <f t="shared" si="289"/>
        <v>Vivian Mathis</v>
      </c>
      <c r="U3097" t="s">
        <v>2828</v>
      </c>
      <c r="V3097" s="5" t="s">
        <v>74</v>
      </c>
      <c r="W3097" s="5" t="s">
        <v>28</v>
      </c>
      <c r="X3097" s="5" t="s">
        <v>75</v>
      </c>
      <c r="Y3097" s="5" t="s">
        <v>2552</v>
      </c>
      <c r="Z3097" s="5" t="s">
        <v>43</v>
      </c>
      <c r="AA3097" s="4">
        <v>0.36</v>
      </c>
      <c r="AB3097" s="1">
        <v>39995</v>
      </c>
      <c r="AC3097" s="1">
        <v>29474</v>
      </c>
      <c r="AD3097">
        <f t="shared" si="290"/>
        <v>2</v>
      </c>
      <c r="AE3097">
        <f t="shared" ca="1" si="291"/>
        <v>43</v>
      </c>
      <c r="AF3097" t="str">
        <f t="shared" ca="1" si="292"/>
        <v>18-64</v>
      </c>
      <c r="AG3097" s="3">
        <f t="shared" si="293"/>
        <v>0.93785714285714294</v>
      </c>
      <c r="AH3097" t="str">
        <f>_xlfn.IFNA(VLOOKUP(Sales_Transactions[[#This Row],[Order ID]],Returned_Items[#All],2,FALSE),"Not Returned")</f>
        <v>Not Returned</v>
      </c>
    </row>
    <row r="3098" spans="1:34" x14ac:dyDescent="0.25">
      <c r="A3098">
        <v>2211</v>
      </c>
      <c r="C3098" t="s">
        <v>1923</v>
      </c>
      <c r="D3098" s="2" t="str">
        <f>TEXT(MID(Sales_Transactions[[#This Row],[Order Date]],2,5),"d/m/yyy")</f>
        <v>29/6/2009</v>
      </c>
      <c r="E3098" s="2" t="str">
        <f>TEXT(MID(Sales_Transactions[[#This Row],[Order Date]],2,5),"d")</f>
        <v>29</v>
      </c>
      <c r="F3098" s="2" t="str">
        <f>TEXT(MID(Sales_Transactions[[#This Row],[Order Date]],2,5),"m")</f>
        <v>6</v>
      </c>
      <c r="G3098" s="2" t="str">
        <f>TEXT(MID(Sales_Transactions[[#This Row],[Order Date]],2,5),"yyy")</f>
        <v>2009</v>
      </c>
      <c r="H3098" s="2" t="str">
        <f>TEXT(MID(Sales_Transactions[[#This Row],[Order Date]],2,5),"yyy/m")</f>
        <v>2009/6</v>
      </c>
      <c r="I3098" t="s">
        <v>33</v>
      </c>
      <c r="J3098">
        <f t="shared" si="288"/>
        <v>4</v>
      </c>
      <c r="K3098" s="2">
        <v>23</v>
      </c>
      <c r="L3098" s="3">
        <v>80.38</v>
      </c>
      <c r="M3098" s="4">
        <v>0.09</v>
      </c>
      <c r="N3098" s="5" t="s">
        <v>23</v>
      </c>
      <c r="O3098" s="3">
        <v>-71.11</v>
      </c>
      <c r="P3098" s="3">
        <v>3.57</v>
      </c>
      <c r="Q3098" s="3">
        <v>4.17</v>
      </c>
      <c r="R3098" s="5" t="s">
        <v>2833</v>
      </c>
      <c r="S3098" s="5" t="s">
        <v>2834</v>
      </c>
      <c r="T3098" s="5" t="str">
        <f t="shared" si="289"/>
        <v>Vivian Mathis</v>
      </c>
      <c r="U3098" t="s">
        <v>2828</v>
      </c>
      <c r="V3098" s="5" t="s">
        <v>74</v>
      </c>
      <c r="W3098" s="5" t="s">
        <v>28</v>
      </c>
      <c r="X3098" s="5" t="s">
        <v>124</v>
      </c>
      <c r="Y3098" s="5" t="s">
        <v>1259</v>
      </c>
      <c r="Z3098" s="5" t="s">
        <v>60</v>
      </c>
      <c r="AA3098" s="4">
        <v>0.59</v>
      </c>
      <c r="AB3098" s="1">
        <v>39995</v>
      </c>
      <c r="AC3098" s="1">
        <v>30548</v>
      </c>
      <c r="AD3098">
        <f t="shared" si="290"/>
        <v>2</v>
      </c>
      <c r="AE3098">
        <f t="shared" ca="1" si="291"/>
        <v>40</v>
      </c>
      <c r="AF3098" t="str">
        <f t="shared" ca="1" si="292"/>
        <v>18-64</v>
      </c>
      <c r="AG3098" s="3">
        <f t="shared" si="293"/>
        <v>0.33638204347826084</v>
      </c>
      <c r="AH3098" t="str">
        <f>_xlfn.IFNA(VLOOKUP(Sales_Transactions[[#This Row],[Order ID]],Returned_Items[#All],2,FALSE),"Not Returned")</f>
        <v>Not Returned</v>
      </c>
    </row>
    <row r="3099" spans="1:34" x14ac:dyDescent="0.25">
      <c r="A3099">
        <v>2307</v>
      </c>
      <c r="C3099" t="s">
        <v>1368</v>
      </c>
      <c r="D3099" s="2" t="str">
        <f>TEXT(MID(Sales_Transactions[[#This Row],[Order Date]],2,5),"d/m/yyy")</f>
        <v>28/6/2010</v>
      </c>
      <c r="E3099" s="2" t="str">
        <f>TEXT(MID(Sales_Transactions[[#This Row],[Order Date]],2,5),"d")</f>
        <v>28</v>
      </c>
      <c r="F3099" s="2" t="str">
        <f>TEXT(MID(Sales_Transactions[[#This Row],[Order Date]],2,5),"m")</f>
        <v>6</v>
      </c>
      <c r="G3099" s="2" t="str">
        <f>TEXT(MID(Sales_Transactions[[#This Row],[Order Date]],2,5),"yyy")</f>
        <v>2010</v>
      </c>
      <c r="H3099" s="2" t="str">
        <f>TEXT(MID(Sales_Transactions[[#This Row],[Order Date]],2,5),"yyy/m")</f>
        <v>2010/6</v>
      </c>
      <c r="I3099" t="s">
        <v>22</v>
      </c>
      <c r="J3099">
        <f t="shared" si="288"/>
        <v>2</v>
      </c>
      <c r="K3099" s="2">
        <v>32</v>
      </c>
      <c r="L3099" s="3">
        <v>182.33</v>
      </c>
      <c r="M3099" s="4">
        <v>0.1</v>
      </c>
      <c r="N3099" s="5" t="s">
        <v>23</v>
      </c>
      <c r="O3099" s="3">
        <v>40.85</v>
      </c>
      <c r="P3099" s="3">
        <v>5.98</v>
      </c>
      <c r="Q3099" s="3">
        <v>1.49</v>
      </c>
      <c r="R3099" s="5" t="s">
        <v>2835</v>
      </c>
      <c r="S3099" s="5" t="s">
        <v>2836</v>
      </c>
      <c r="T3099" s="5" t="str">
        <f t="shared" si="289"/>
        <v>Carol Adams</v>
      </c>
      <c r="U3099" t="s">
        <v>2828</v>
      </c>
      <c r="V3099" s="5" t="s">
        <v>47</v>
      </c>
      <c r="W3099" s="5" t="s">
        <v>28</v>
      </c>
      <c r="X3099" s="5" t="s">
        <v>41</v>
      </c>
      <c r="Y3099" s="5" t="s">
        <v>2411</v>
      </c>
      <c r="Z3099" s="5" t="s">
        <v>43</v>
      </c>
      <c r="AA3099" s="4">
        <v>0.39</v>
      </c>
      <c r="AB3099" s="1">
        <v>40357</v>
      </c>
      <c r="AC3099" s="1">
        <v>30585</v>
      </c>
      <c r="AD3099">
        <f t="shared" si="290"/>
        <v>0</v>
      </c>
      <c r="AE3099">
        <f t="shared" ca="1" si="291"/>
        <v>40</v>
      </c>
      <c r="AF3099" t="str">
        <f t="shared" ca="1" si="292"/>
        <v>18-64</v>
      </c>
      <c r="AG3099" s="3">
        <f t="shared" si="293"/>
        <v>0.23325062500000002</v>
      </c>
      <c r="AH3099" t="str">
        <f>_xlfn.IFNA(VLOOKUP(Sales_Transactions[[#This Row],[Order ID]],Returned_Items[#All],2,FALSE),"Not Returned")</f>
        <v>Not Returned</v>
      </c>
    </row>
    <row r="3100" spans="1:34" x14ac:dyDescent="0.25">
      <c r="A3100">
        <v>2370</v>
      </c>
      <c r="C3100" t="s">
        <v>628</v>
      </c>
      <c r="D3100" s="2" t="str">
        <f>TEXT(MID(Sales_Transactions[[#This Row],[Order Date]],2,5),"d/m/yyy")</f>
        <v>16/1/2009</v>
      </c>
      <c r="E3100" s="2" t="str">
        <f>TEXT(MID(Sales_Transactions[[#This Row],[Order Date]],2,5),"d")</f>
        <v>16</v>
      </c>
      <c r="F3100" s="2" t="str">
        <f>TEXT(MID(Sales_Transactions[[#This Row],[Order Date]],2,5),"m")</f>
        <v>1</v>
      </c>
      <c r="G3100" s="2" t="str">
        <f>TEXT(MID(Sales_Transactions[[#This Row],[Order Date]],2,5),"yyy")</f>
        <v>2009</v>
      </c>
      <c r="H3100" s="2" t="str">
        <f>TEXT(MID(Sales_Transactions[[#This Row],[Order Date]],2,5),"yyy/m")</f>
        <v>2009/1</v>
      </c>
      <c r="I3100" t="s">
        <v>101</v>
      </c>
      <c r="J3100">
        <f t="shared" si="288"/>
        <v>1</v>
      </c>
      <c r="K3100" s="2">
        <v>6</v>
      </c>
      <c r="L3100" s="3">
        <v>679.6</v>
      </c>
      <c r="M3100" s="4">
        <v>0.02</v>
      </c>
      <c r="N3100" s="5" t="s">
        <v>23</v>
      </c>
      <c r="O3100" s="3">
        <v>-85.76</v>
      </c>
      <c r="P3100" s="3">
        <v>110.98</v>
      </c>
      <c r="Q3100" s="3">
        <v>13.99</v>
      </c>
      <c r="R3100" s="5" t="s">
        <v>1208</v>
      </c>
      <c r="S3100" s="5" t="s">
        <v>2194</v>
      </c>
      <c r="T3100" s="5" t="str">
        <f t="shared" si="289"/>
        <v>Sanjit Jacobs</v>
      </c>
      <c r="U3100" t="s">
        <v>2828</v>
      </c>
      <c r="V3100" s="5" t="s">
        <v>37</v>
      </c>
      <c r="W3100" s="5" t="s">
        <v>57</v>
      </c>
      <c r="X3100" s="5" t="s">
        <v>58</v>
      </c>
      <c r="Y3100" s="5" t="s">
        <v>948</v>
      </c>
      <c r="Z3100" s="5" t="s">
        <v>56</v>
      </c>
      <c r="AA3100" s="4">
        <v>0.69</v>
      </c>
      <c r="AB3100" s="1">
        <v>39831</v>
      </c>
      <c r="AC3100" s="1">
        <v>30430</v>
      </c>
      <c r="AD3100">
        <f t="shared" si="290"/>
        <v>2</v>
      </c>
      <c r="AE3100">
        <f t="shared" ca="1" si="291"/>
        <v>41</v>
      </c>
      <c r="AF3100" t="str">
        <f t="shared" ca="1" si="292"/>
        <v>18-64</v>
      </c>
      <c r="AG3100" s="3">
        <f t="shared" si="293"/>
        <v>20.824634</v>
      </c>
      <c r="AH3100" t="str">
        <f>_xlfn.IFNA(VLOOKUP(Sales_Transactions[[#This Row],[Order ID]],Returned_Items[#All],2,FALSE),"Not Returned")</f>
        <v>Not Returned</v>
      </c>
    </row>
    <row r="3101" spans="1:34" x14ac:dyDescent="0.25">
      <c r="A3101">
        <v>2370</v>
      </c>
      <c r="C3101" t="s">
        <v>628</v>
      </c>
      <c r="D3101" s="2" t="str">
        <f>TEXT(MID(Sales_Transactions[[#This Row],[Order Date]],2,5),"d/m/yyy")</f>
        <v>16/1/2009</v>
      </c>
      <c r="E3101" s="2" t="str">
        <f>TEXT(MID(Sales_Transactions[[#This Row],[Order Date]],2,5),"d")</f>
        <v>16</v>
      </c>
      <c r="F3101" s="2" t="str">
        <f>TEXT(MID(Sales_Transactions[[#This Row],[Order Date]],2,5),"m")</f>
        <v>1</v>
      </c>
      <c r="G3101" s="2" t="str">
        <f>TEXT(MID(Sales_Transactions[[#This Row],[Order Date]],2,5),"yyy")</f>
        <v>2009</v>
      </c>
      <c r="H3101" s="2" t="str">
        <f>TEXT(MID(Sales_Transactions[[#This Row],[Order Date]],2,5),"yyy/m")</f>
        <v>2009/1</v>
      </c>
      <c r="I3101" t="s">
        <v>101</v>
      </c>
      <c r="J3101">
        <f t="shared" si="288"/>
        <v>1</v>
      </c>
      <c r="K3101" s="2">
        <v>30</v>
      </c>
      <c r="L3101" s="3">
        <v>257.42</v>
      </c>
      <c r="M3101" s="4">
        <v>0.01</v>
      </c>
      <c r="N3101" s="5" t="s">
        <v>23</v>
      </c>
      <c r="O3101" s="3">
        <v>59.18</v>
      </c>
      <c r="P3101" s="3">
        <v>8.01</v>
      </c>
      <c r="Q3101" s="3">
        <v>2.87</v>
      </c>
      <c r="R3101" s="5" t="s">
        <v>1208</v>
      </c>
      <c r="S3101" s="5" t="s">
        <v>2194</v>
      </c>
      <c r="T3101" s="5" t="str">
        <f t="shared" si="289"/>
        <v>Sanjit Jacobs</v>
      </c>
      <c r="U3101" t="s">
        <v>2828</v>
      </c>
      <c r="V3101" s="5" t="s">
        <v>37</v>
      </c>
      <c r="W3101" s="5" t="s">
        <v>28</v>
      </c>
      <c r="X3101" s="5" t="s">
        <v>75</v>
      </c>
      <c r="Y3101" s="5" t="s">
        <v>1195</v>
      </c>
      <c r="Z3101" s="5" t="s">
        <v>84</v>
      </c>
      <c r="AA3101" s="4">
        <v>0.4</v>
      </c>
      <c r="AB3101" s="1">
        <v>39831</v>
      </c>
      <c r="AC3101" s="1">
        <v>16034</v>
      </c>
      <c r="AD3101">
        <f t="shared" si="290"/>
        <v>2</v>
      </c>
      <c r="AE3101">
        <f t="shared" ca="1" si="291"/>
        <v>80</v>
      </c>
      <c r="AF3101" t="str">
        <f t="shared" ca="1" si="292"/>
        <v>Over 65</v>
      </c>
      <c r="AG3101" s="3">
        <f t="shared" si="293"/>
        <v>0.36263996666666665</v>
      </c>
      <c r="AH3101" t="str">
        <f>_xlfn.IFNA(VLOOKUP(Sales_Transactions[[#This Row],[Order ID]],Returned_Items[#All],2,FALSE),"Not Returned")</f>
        <v>Not Returned</v>
      </c>
    </row>
    <row r="3102" spans="1:34" x14ac:dyDescent="0.25">
      <c r="A3102">
        <v>2374</v>
      </c>
      <c r="C3102" t="s">
        <v>2837</v>
      </c>
      <c r="D3102" s="2" t="str">
        <f>TEXT(MID(Sales_Transactions[[#This Row],[Order Date]],2,5),"d/m/yyy")</f>
        <v>28/10/2010</v>
      </c>
      <c r="E3102" s="2" t="str">
        <f>TEXT(MID(Sales_Transactions[[#This Row],[Order Date]],2,5),"d")</f>
        <v>28</v>
      </c>
      <c r="F3102" s="2" t="str">
        <f>TEXT(MID(Sales_Transactions[[#This Row],[Order Date]],2,5),"m")</f>
        <v>10</v>
      </c>
      <c r="G3102" s="2" t="str">
        <f>TEXT(MID(Sales_Transactions[[#This Row],[Order Date]],2,5),"yyy")</f>
        <v>2010</v>
      </c>
      <c r="H3102" s="2" t="str">
        <f>TEXT(MID(Sales_Transactions[[#This Row],[Order Date]],2,5),"yyy/m")</f>
        <v>2010/10</v>
      </c>
      <c r="I3102" t="s">
        <v>52</v>
      </c>
      <c r="J3102">
        <f t="shared" si="288"/>
        <v>1</v>
      </c>
      <c r="K3102" s="2">
        <v>21</v>
      </c>
      <c r="L3102" s="3">
        <v>78.17</v>
      </c>
      <c r="M3102" s="4">
        <v>0.01</v>
      </c>
      <c r="N3102" s="5" t="s">
        <v>67</v>
      </c>
      <c r="O3102" s="3">
        <v>-72.7</v>
      </c>
      <c r="P3102" s="3">
        <v>2.84</v>
      </c>
      <c r="Q3102" s="3">
        <v>5.44</v>
      </c>
      <c r="R3102" s="5" t="s">
        <v>2838</v>
      </c>
      <c r="S3102" s="5" t="s">
        <v>981</v>
      </c>
      <c r="T3102" s="5" t="str">
        <f t="shared" si="289"/>
        <v>Vivek Gonzalez</v>
      </c>
      <c r="U3102" t="s">
        <v>2828</v>
      </c>
      <c r="V3102" s="5" t="s">
        <v>37</v>
      </c>
      <c r="W3102" s="5" t="s">
        <v>28</v>
      </c>
      <c r="X3102" s="5" t="s">
        <v>41</v>
      </c>
      <c r="Y3102" s="5" t="s">
        <v>1977</v>
      </c>
      <c r="Z3102" s="5" t="s">
        <v>43</v>
      </c>
      <c r="AA3102" s="4">
        <v>0.36</v>
      </c>
      <c r="AB3102" s="1">
        <v>40481</v>
      </c>
      <c r="AC3102" s="1">
        <v>16576</v>
      </c>
      <c r="AD3102">
        <f t="shared" si="290"/>
        <v>2</v>
      </c>
      <c r="AE3102">
        <f t="shared" ca="1" si="291"/>
        <v>79</v>
      </c>
      <c r="AF3102" t="str">
        <f t="shared" ca="1" si="292"/>
        <v>Over 65</v>
      </c>
      <c r="AG3102" s="3">
        <f t="shared" si="293"/>
        <v>0.3942721904761905</v>
      </c>
      <c r="AH3102" t="str">
        <f>_xlfn.IFNA(VLOOKUP(Sales_Transactions[[#This Row],[Order ID]],Returned_Items[#All],2,FALSE),"Not Returned")</f>
        <v>Not Returned</v>
      </c>
    </row>
    <row r="3103" spans="1:34" x14ac:dyDescent="0.25">
      <c r="A3103">
        <v>3138</v>
      </c>
      <c r="C3103" t="s">
        <v>2839</v>
      </c>
      <c r="D3103" s="2" t="str">
        <f>TEXT(MID(Sales_Transactions[[#This Row],[Order Date]],2,5),"d/m/yyy")</f>
        <v>8/2/2009</v>
      </c>
      <c r="E3103" s="2" t="str">
        <f>TEXT(MID(Sales_Transactions[[#This Row],[Order Date]],2,5),"d")</f>
        <v>8</v>
      </c>
      <c r="F3103" s="2" t="str">
        <f>TEXT(MID(Sales_Transactions[[#This Row],[Order Date]],2,5),"m")</f>
        <v>2</v>
      </c>
      <c r="G3103" s="2" t="str">
        <f>TEXT(MID(Sales_Transactions[[#This Row],[Order Date]],2,5),"yyy")</f>
        <v>2009</v>
      </c>
      <c r="H3103" s="2" t="str">
        <f>TEXT(MID(Sales_Transactions[[#This Row],[Order Date]],2,5),"yyy/m")</f>
        <v>2009/2</v>
      </c>
      <c r="I3103" t="s">
        <v>52</v>
      </c>
      <c r="J3103">
        <f t="shared" si="288"/>
        <v>1</v>
      </c>
      <c r="K3103" s="2">
        <v>4</v>
      </c>
      <c r="L3103" s="3">
        <v>718.03</v>
      </c>
      <c r="M3103" s="4">
        <v>7.0000000000000007E-2</v>
      </c>
      <c r="N3103" s="5" t="s">
        <v>67</v>
      </c>
      <c r="O3103" s="3">
        <v>-427.47</v>
      </c>
      <c r="P3103" s="3">
        <v>179.99</v>
      </c>
      <c r="Q3103" s="3">
        <v>19.989999999999998</v>
      </c>
      <c r="R3103" s="5" t="s">
        <v>2748</v>
      </c>
      <c r="S3103" s="5" t="s">
        <v>2210</v>
      </c>
      <c r="T3103" s="5" t="str">
        <f t="shared" si="289"/>
        <v>Bradley Nguyen</v>
      </c>
      <c r="U3103" t="s">
        <v>2828</v>
      </c>
      <c r="V3103" s="5" t="s">
        <v>37</v>
      </c>
      <c r="W3103" s="5" t="s">
        <v>48</v>
      </c>
      <c r="X3103" s="5" t="s">
        <v>87</v>
      </c>
      <c r="Y3103" s="5" t="s">
        <v>1402</v>
      </c>
      <c r="Z3103" s="5" t="s">
        <v>43</v>
      </c>
      <c r="AA3103" s="4">
        <v>0.48</v>
      </c>
      <c r="AB3103" s="1">
        <v>39852</v>
      </c>
      <c r="AC3103" s="1">
        <v>17056</v>
      </c>
      <c r="AD3103">
        <f t="shared" si="290"/>
        <v>0</v>
      </c>
      <c r="AE3103">
        <f t="shared" ca="1" si="291"/>
        <v>77</v>
      </c>
      <c r="AF3103" t="str">
        <f t="shared" ca="1" si="292"/>
        <v>Over 65</v>
      </c>
      <c r="AG3103" s="3">
        <f t="shared" si="293"/>
        <v>49.963501750000006</v>
      </c>
      <c r="AH3103" t="str">
        <f>_xlfn.IFNA(VLOOKUP(Sales_Transactions[[#This Row],[Order ID]],Returned_Items[#All],2,FALSE),"Not Returned")</f>
        <v>Not Returned</v>
      </c>
    </row>
    <row r="3104" spans="1:34" x14ac:dyDescent="0.25">
      <c r="A3104">
        <v>3141</v>
      </c>
      <c r="C3104" t="s">
        <v>1255</v>
      </c>
      <c r="D3104" s="2" t="str">
        <f>TEXT(MID(Sales_Transactions[[#This Row],[Order Date]],2,5),"d/m/yyy")</f>
        <v>9/11/2011</v>
      </c>
      <c r="E3104" s="2" t="str">
        <f>TEXT(MID(Sales_Transactions[[#This Row],[Order Date]],2,5),"d")</f>
        <v>9</v>
      </c>
      <c r="F3104" s="2" t="str">
        <f>TEXT(MID(Sales_Transactions[[#This Row],[Order Date]],2,5),"m")</f>
        <v>11</v>
      </c>
      <c r="G3104" s="2" t="str">
        <f>TEXT(MID(Sales_Transactions[[#This Row],[Order Date]],2,5),"yyy")</f>
        <v>2011</v>
      </c>
      <c r="H3104" s="2" t="str">
        <f>TEXT(MID(Sales_Transactions[[#This Row],[Order Date]],2,5),"yyy/m")</f>
        <v>2011/11</v>
      </c>
      <c r="I3104" t="s">
        <v>101</v>
      </c>
      <c r="J3104">
        <f t="shared" si="288"/>
        <v>1</v>
      </c>
      <c r="K3104" s="2">
        <v>30</v>
      </c>
      <c r="L3104" s="3">
        <v>534.96</v>
      </c>
      <c r="M3104" s="4">
        <v>0.08</v>
      </c>
      <c r="N3104" s="5" t="s">
        <v>23</v>
      </c>
      <c r="O3104" s="3">
        <v>-26.72</v>
      </c>
      <c r="P3104" s="3">
        <v>18.89</v>
      </c>
      <c r="Q3104" s="3">
        <v>3.17</v>
      </c>
      <c r="R3104" s="5" t="s">
        <v>1211</v>
      </c>
      <c r="S3104" s="5" t="s">
        <v>2505</v>
      </c>
      <c r="T3104" s="5" t="str">
        <f t="shared" si="289"/>
        <v>Matt Collister</v>
      </c>
      <c r="U3104" t="s">
        <v>2828</v>
      </c>
      <c r="V3104" s="5" t="s">
        <v>74</v>
      </c>
      <c r="W3104" s="5" t="s">
        <v>48</v>
      </c>
      <c r="X3104" s="5" t="s">
        <v>87</v>
      </c>
      <c r="Y3104" s="5" t="s">
        <v>2840</v>
      </c>
      <c r="Z3104" s="5" t="s">
        <v>60</v>
      </c>
      <c r="AA3104" s="4">
        <v>0.69</v>
      </c>
      <c r="AB3104" s="1">
        <v>40858</v>
      </c>
      <c r="AC3104" s="1">
        <v>16860</v>
      </c>
      <c r="AD3104">
        <f t="shared" si="290"/>
        <v>2</v>
      </c>
      <c r="AE3104">
        <f t="shared" ca="1" si="291"/>
        <v>78</v>
      </c>
      <c r="AF3104" t="str">
        <f t="shared" ca="1" si="292"/>
        <v>Over 65</v>
      </c>
      <c r="AG3104" s="3">
        <f t="shared" si="293"/>
        <v>0.73482959999999997</v>
      </c>
      <c r="AH3104" t="str">
        <f>_xlfn.IFNA(VLOOKUP(Sales_Transactions[[#This Row],[Order ID]],Returned_Items[#All],2,FALSE),"Not Returned")</f>
        <v>Not Returned</v>
      </c>
    </row>
    <row r="3105" spans="1:34" x14ac:dyDescent="0.25">
      <c r="A3105">
        <v>4515</v>
      </c>
      <c r="C3105" t="s">
        <v>2358</v>
      </c>
      <c r="D3105" s="2" t="str">
        <f>TEXT(MID(Sales_Transactions[[#This Row],[Order Date]],2,5),"d/m/yyy")</f>
        <v>16/3/2012</v>
      </c>
      <c r="E3105" s="2" t="str">
        <f>TEXT(MID(Sales_Transactions[[#This Row],[Order Date]],2,5),"d")</f>
        <v>16</v>
      </c>
      <c r="F3105" s="2" t="str">
        <f>TEXT(MID(Sales_Transactions[[#This Row],[Order Date]],2,5),"m")</f>
        <v>3</v>
      </c>
      <c r="G3105" s="2" t="str">
        <f>TEXT(MID(Sales_Transactions[[#This Row],[Order Date]],2,5),"yyy")</f>
        <v>2012</v>
      </c>
      <c r="H3105" s="2" t="str">
        <f>TEXT(MID(Sales_Transactions[[#This Row],[Order Date]],2,5),"yyy/m")</f>
        <v>2012/3</v>
      </c>
      <c r="I3105" t="s">
        <v>101</v>
      </c>
      <c r="J3105">
        <f t="shared" si="288"/>
        <v>1</v>
      </c>
      <c r="K3105" s="2">
        <v>7</v>
      </c>
      <c r="L3105" s="3">
        <v>887.94</v>
      </c>
      <c r="M3105" s="4">
        <v>0.02</v>
      </c>
      <c r="N3105" s="5" t="s">
        <v>23</v>
      </c>
      <c r="O3105" s="3">
        <v>49.45</v>
      </c>
      <c r="P3105" s="3">
        <v>120.97</v>
      </c>
      <c r="Q3105" s="3">
        <v>7.11</v>
      </c>
      <c r="R3105" s="5" t="s">
        <v>2833</v>
      </c>
      <c r="S3105" s="5" t="s">
        <v>2834</v>
      </c>
      <c r="T3105" s="5" t="str">
        <f t="shared" si="289"/>
        <v>Vivian Mathis</v>
      </c>
      <c r="U3105" t="s">
        <v>2828</v>
      </c>
      <c r="V3105" s="5" t="s">
        <v>37</v>
      </c>
      <c r="W3105" s="5" t="s">
        <v>48</v>
      </c>
      <c r="X3105" s="5" t="s">
        <v>324</v>
      </c>
      <c r="Y3105" s="5" t="s">
        <v>325</v>
      </c>
      <c r="Z3105" s="5" t="s">
        <v>56</v>
      </c>
      <c r="AA3105" s="4">
        <v>0.36</v>
      </c>
      <c r="AB3105" s="1">
        <v>40985</v>
      </c>
      <c r="AC3105" s="1">
        <v>17446</v>
      </c>
      <c r="AD3105">
        <f t="shared" si="290"/>
        <v>1</v>
      </c>
      <c r="AE3105">
        <f t="shared" ca="1" si="291"/>
        <v>76</v>
      </c>
      <c r="AF3105" t="str">
        <f t="shared" ca="1" si="292"/>
        <v>Over 65</v>
      </c>
      <c r="AG3105" s="3">
        <f t="shared" si="293"/>
        <v>18.293686571428573</v>
      </c>
      <c r="AH3105" t="str">
        <f>_xlfn.IFNA(VLOOKUP(Sales_Transactions[[#This Row],[Order ID]],Returned_Items[#All],2,FALSE),"Not Returned")</f>
        <v>Not Returned</v>
      </c>
    </row>
    <row r="3106" spans="1:34" x14ac:dyDescent="0.25">
      <c r="A3106">
        <v>4708</v>
      </c>
      <c r="C3106" t="s">
        <v>2702</v>
      </c>
      <c r="D3106" s="2" t="str">
        <f>TEXT(MID(Sales_Transactions[[#This Row],[Order Date]],2,5),"d/m/yyy")</f>
        <v>30/9/2009</v>
      </c>
      <c r="E3106" s="2" t="str">
        <f>TEXT(MID(Sales_Transactions[[#This Row],[Order Date]],2,5),"d")</f>
        <v>30</v>
      </c>
      <c r="F3106" s="2" t="str">
        <f>TEXT(MID(Sales_Transactions[[#This Row],[Order Date]],2,5),"m")</f>
        <v>9</v>
      </c>
      <c r="G3106" s="2" t="str">
        <f>TEXT(MID(Sales_Transactions[[#This Row],[Order Date]],2,5),"yyy")</f>
        <v>2009</v>
      </c>
      <c r="H3106" s="2" t="str">
        <f>TEXT(MID(Sales_Transactions[[#This Row],[Order Date]],2,5),"yyy/m")</f>
        <v>2009/9</v>
      </c>
      <c r="I3106" t="s">
        <v>101</v>
      </c>
      <c r="J3106">
        <f t="shared" si="288"/>
        <v>1</v>
      </c>
      <c r="K3106" s="2">
        <v>29</v>
      </c>
      <c r="L3106" s="3">
        <v>180.38</v>
      </c>
      <c r="M3106" s="4">
        <v>0.08</v>
      </c>
      <c r="N3106" s="5" t="s">
        <v>23</v>
      </c>
      <c r="O3106" s="3">
        <v>-119.32</v>
      </c>
      <c r="P3106" s="3">
        <v>6.48</v>
      </c>
      <c r="Q3106" s="3">
        <v>7.49</v>
      </c>
      <c r="R3106" s="5" t="s">
        <v>202</v>
      </c>
      <c r="S3106" s="5" t="s">
        <v>2827</v>
      </c>
      <c r="T3106" s="5" t="str">
        <f t="shared" si="289"/>
        <v>Michelle Tran</v>
      </c>
      <c r="U3106" t="s">
        <v>2828</v>
      </c>
      <c r="V3106" s="5" t="s">
        <v>47</v>
      </c>
      <c r="W3106" s="5" t="s">
        <v>28</v>
      </c>
      <c r="X3106" s="5" t="s">
        <v>75</v>
      </c>
      <c r="Y3106" s="5" t="s">
        <v>1088</v>
      </c>
      <c r="Z3106" s="5" t="s">
        <v>43</v>
      </c>
      <c r="AA3106" s="4">
        <v>0.37</v>
      </c>
      <c r="AB3106" s="1">
        <v>40088</v>
      </c>
      <c r="AC3106" s="1">
        <v>29450</v>
      </c>
      <c r="AD3106">
        <f t="shared" si="290"/>
        <v>2</v>
      </c>
      <c r="AE3106">
        <f t="shared" ca="1" si="291"/>
        <v>43</v>
      </c>
      <c r="AF3106" t="str">
        <f t="shared" ca="1" si="292"/>
        <v>18-64</v>
      </c>
      <c r="AG3106" s="3">
        <f t="shared" si="293"/>
        <v>0.48154537931034486</v>
      </c>
      <c r="AH3106" t="str">
        <f>_xlfn.IFNA(VLOOKUP(Sales_Transactions[[#This Row],[Order ID]],Returned_Items[#All],2,FALSE),"Not Returned")</f>
        <v>Not Returned</v>
      </c>
    </row>
    <row r="3107" spans="1:34" x14ac:dyDescent="0.25">
      <c r="A3107">
        <v>5155</v>
      </c>
      <c r="C3107" t="s">
        <v>2097</v>
      </c>
      <c r="D3107" s="2" t="str">
        <f>TEXT(MID(Sales_Transactions[[#This Row],[Order Date]],2,5),"d/m/yyy")</f>
        <v>11/6/2009</v>
      </c>
      <c r="E3107" s="2" t="str">
        <f>TEXT(MID(Sales_Transactions[[#This Row],[Order Date]],2,5),"d")</f>
        <v>11</v>
      </c>
      <c r="F3107" s="2" t="str">
        <f>TEXT(MID(Sales_Transactions[[#This Row],[Order Date]],2,5),"m")</f>
        <v>6</v>
      </c>
      <c r="G3107" s="2" t="str">
        <f>TEXT(MID(Sales_Transactions[[#This Row],[Order Date]],2,5),"yyy")</f>
        <v>2009</v>
      </c>
      <c r="H3107" s="2" t="str">
        <f>TEXT(MID(Sales_Transactions[[#This Row],[Order Date]],2,5),"yyy/m")</f>
        <v>2009/6</v>
      </c>
      <c r="I3107" t="s">
        <v>33</v>
      </c>
      <c r="J3107">
        <f t="shared" si="288"/>
        <v>4</v>
      </c>
      <c r="K3107" s="2">
        <v>14</v>
      </c>
      <c r="L3107" s="3">
        <v>569.21</v>
      </c>
      <c r="M3107" s="4">
        <v>0.01</v>
      </c>
      <c r="N3107" s="5" t="s">
        <v>23</v>
      </c>
      <c r="O3107" s="3">
        <v>-38.51</v>
      </c>
      <c r="P3107" s="3">
        <v>39.979999999999997</v>
      </c>
      <c r="Q3107" s="3">
        <v>4</v>
      </c>
      <c r="R3107" s="5" t="s">
        <v>2146</v>
      </c>
      <c r="S3107" s="5" t="s">
        <v>2841</v>
      </c>
      <c r="T3107" s="5" t="str">
        <f t="shared" si="289"/>
        <v>Pete Takahito</v>
      </c>
      <c r="U3107" t="s">
        <v>2828</v>
      </c>
      <c r="V3107" s="5" t="s">
        <v>47</v>
      </c>
      <c r="W3107" s="5" t="s">
        <v>48</v>
      </c>
      <c r="X3107" s="5" t="s">
        <v>87</v>
      </c>
      <c r="Y3107" s="5" t="s">
        <v>1578</v>
      </c>
      <c r="Z3107" s="5" t="s">
        <v>43</v>
      </c>
      <c r="AA3107" s="4">
        <v>0.7</v>
      </c>
      <c r="AB3107" s="1">
        <v>39976</v>
      </c>
      <c r="AC3107" s="1">
        <v>29559</v>
      </c>
      <c r="AD3107">
        <f t="shared" si="290"/>
        <v>1</v>
      </c>
      <c r="AE3107">
        <f t="shared" ca="1" si="291"/>
        <v>43</v>
      </c>
      <c r="AF3107" t="str">
        <f t="shared" ca="1" si="292"/>
        <v>18-64</v>
      </c>
      <c r="AG3107" s="3">
        <f t="shared" si="293"/>
        <v>3.1411429999999996</v>
      </c>
      <c r="AH3107" t="str">
        <f>_xlfn.IFNA(VLOOKUP(Sales_Transactions[[#This Row],[Order ID]],Returned_Items[#All],2,FALSE),"Not Returned")</f>
        <v>Not Returned</v>
      </c>
    </row>
    <row r="3108" spans="1:34" x14ac:dyDescent="0.25">
      <c r="A3108">
        <v>5382</v>
      </c>
      <c r="C3108" t="s">
        <v>2373</v>
      </c>
      <c r="D3108" s="2" t="str">
        <f>TEXT(MID(Sales_Transactions[[#This Row],[Order Date]],2,5),"d/m/yyy")</f>
        <v>12/1/2012</v>
      </c>
      <c r="E3108" s="2" t="str">
        <f>TEXT(MID(Sales_Transactions[[#This Row],[Order Date]],2,5),"d")</f>
        <v>12</v>
      </c>
      <c r="F3108" s="2" t="str">
        <f>TEXT(MID(Sales_Transactions[[#This Row],[Order Date]],2,5),"m")</f>
        <v>1</v>
      </c>
      <c r="G3108" s="2" t="str">
        <f>TEXT(MID(Sales_Transactions[[#This Row],[Order Date]],2,5),"yyy")</f>
        <v>2012</v>
      </c>
      <c r="H3108" s="2" t="str">
        <f>TEXT(MID(Sales_Transactions[[#This Row],[Order Date]],2,5),"yyy/m")</f>
        <v>2012/1</v>
      </c>
      <c r="I3108" t="s">
        <v>22</v>
      </c>
      <c r="J3108">
        <f t="shared" si="288"/>
        <v>2</v>
      </c>
      <c r="K3108" s="2">
        <v>30</v>
      </c>
      <c r="L3108" s="3">
        <v>260.12</v>
      </c>
      <c r="M3108" s="4">
        <v>0.05</v>
      </c>
      <c r="N3108" s="5" t="s">
        <v>23</v>
      </c>
      <c r="O3108" s="3">
        <v>36.54</v>
      </c>
      <c r="P3108" s="3">
        <v>8.98</v>
      </c>
      <c r="Q3108" s="3">
        <v>4.1900000000000004</v>
      </c>
      <c r="R3108" s="5" t="s">
        <v>202</v>
      </c>
      <c r="S3108" s="5" t="s">
        <v>2827</v>
      </c>
      <c r="T3108" s="5" t="str">
        <f t="shared" si="289"/>
        <v>Michelle Tran</v>
      </c>
      <c r="U3108" t="s">
        <v>2828</v>
      </c>
      <c r="V3108" s="5" t="s">
        <v>37</v>
      </c>
      <c r="W3108" s="5" t="s">
        <v>57</v>
      </c>
      <c r="X3108" s="5" t="s">
        <v>58</v>
      </c>
      <c r="Y3108" s="5" t="s">
        <v>2842</v>
      </c>
      <c r="Z3108" s="5" t="s">
        <v>60</v>
      </c>
      <c r="AA3108" s="4">
        <v>0.43</v>
      </c>
      <c r="AB3108" s="1">
        <v>40927</v>
      </c>
      <c r="AC3108" s="1">
        <v>29233</v>
      </c>
      <c r="AD3108">
        <f t="shared" si="290"/>
        <v>7</v>
      </c>
      <c r="AE3108">
        <f t="shared" ca="1" si="291"/>
        <v>44</v>
      </c>
      <c r="AF3108" t="str">
        <f t="shared" ca="1" si="292"/>
        <v>18-64</v>
      </c>
      <c r="AG3108" s="3">
        <f t="shared" si="293"/>
        <v>0.4388503333333334</v>
      </c>
      <c r="AH3108" t="str">
        <f>_xlfn.IFNA(VLOOKUP(Sales_Transactions[[#This Row],[Order ID]],Returned_Items[#All],2,FALSE),"Not Returned")</f>
        <v>Not Returned</v>
      </c>
    </row>
    <row r="3109" spans="1:34" x14ac:dyDescent="0.25">
      <c r="A3109">
        <v>5414</v>
      </c>
      <c r="C3109" t="s">
        <v>2447</v>
      </c>
      <c r="D3109" s="2" t="str">
        <f>TEXT(MID(Sales_Transactions[[#This Row],[Order Date]],2,5),"d/m/yyy")</f>
        <v>24/3/2010</v>
      </c>
      <c r="E3109" s="2" t="str">
        <f>TEXT(MID(Sales_Transactions[[#This Row],[Order Date]],2,5),"d")</f>
        <v>24</v>
      </c>
      <c r="F3109" s="2" t="str">
        <f>TEXT(MID(Sales_Transactions[[#This Row],[Order Date]],2,5),"m")</f>
        <v>3</v>
      </c>
      <c r="G3109" s="2" t="str">
        <f>TEXT(MID(Sales_Transactions[[#This Row],[Order Date]],2,5),"yyy")</f>
        <v>2010</v>
      </c>
      <c r="H3109" s="2" t="str">
        <f>TEXT(MID(Sales_Transactions[[#This Row],[Order Date]],2,5),"yyy/m")</f>
        <v>2010/3</v>
      </c>
      <c r="I3109" t="s">
        <v>52</v>
      </c>
      <c r="J3109">
        <f t="shared" si="288"/>
        <v>1</v>
      </c>
      <c r="K3109" s="2">
        <v>14</v>
      </c>
      <c r="L3109" s="3">
        <v>284.62</v>
      </c>
      <c r="M3109" s="4">
        <v>0.1</v>
      </c>
      <c r="N3109" s="5" t="s">
        <v>67</v>
      </c>
      <c r="O3109" s="3">
        <v>-27.08</v>
      </c>
      <c r="P3109" s="3">
        <v>20.98</v>
      </c>
      <c r="Q3109" s="3">
        <v>5.42</v>
      </c>
      <c r="R3109" s="5" t="s">
        <v>202</v>
      </c>
      <c r="S3109" s="5" t="s">
        <v>2827</v>
      </c>
      <c r="T3109" s="5" t="str">
        <f t="shared" si="289"/>
        <v>Michelle Tran</v>
      </c>
      <c r="U3109" t="s">
        <v>2828</v>
      </c>
      <c r="V3109" s="5" t="s">
        <v>47</v>
      </c>
      <c r="W3109" s="5" t="s">
        <v>28</v>
      </c>
      <c r="X3109" s="5" t="s">
        <v>29</v>
      </c>
      <c r="Y3109" s="5" t="s">
        <v>1221</v>
      </c>
      <c r="Z3109" s="5" t="s">
        <v>43</v>
      </c>
      <c r="AA3109" s="4">
        <v>0.66</v>
      </c>
      <c r="AB3109" s="1">
        <v>40262</v>
      </c>
      <c r="AC3109" s="1">
        <v>29060</v>
      </c>
      <c r="AD3109">
        <f t="shared" si="290"/>
        <v>1</v>
      </c>
      <c r="AE3109">
        <f t="shared" ca="1" si="291"/>
        <v>45</v>
      </c>
      <c r="AF3109" t="str">
        <f t="shared" ca="1" si="292"/>
        <v>18-64</v>
      </c>
      <c r="AG3109" s="3">
        <f t="shared" si="293"/>
        <v>1.8842157142857141</v>
      </c>
      <c r="AH3109" t="str">
        <f>_xlfn.IFNA(VLOOKUP(Sales_Transactions[[#This Row],[Order ID]],Returned_Items[#All],2,FALSE),"Not Returned")</f>
        <v>Returned</v>
      </c>
    </row>
    <row r="3110" spans="1:34" x14ac:dyDescent="0.25">
      <c r="A3110">
        <v>6433</v>
      </c>
      <c r="C3110" t="s">
        <v>2553</v>
      </c>
      <c r="D3110" s="2" t="str">
        <f>TEXT(MID(Sales_Transactions[[#This Row],[Order Date]],2,5),"d/m/yyy")</f>
        <v>22/11/2011</v>
      </c>
      <c r="E3110" s="2" t="str">
        <f>TEXT(MID(Sales_Transactions[[#This Row],[Order Date]],2,5),"d")</f>
        <v>22</v>
      </c>
      <c r="F3110" s="2" t="str">
        <f>TEXT(MID(Sales_Transactions[[#This Row],[Order Date]],2,5),"m")</f>
        <v>11</v>
      </c>
      <c r="G3110" s="2" t="str">
        <f>TEXT(MID(Sales_Transactions[[#This Row],[Order Date]],2,5),"yyy")</f>
        <v>2011</v>
      </c>
      <c r="H3110" s="2" t="str">
        <f>TEXT(MID(Sales_Transactions[[#This Row],[Order Date]],2,5),"yyy/m")</f>
        <v>2011/11</v>
      </c>
      <c r="I3110" t="s">
        <v>78</v>
      </c>
      <c r="J3110">
        <f t="shared" si="288"/>
        <v>3</v>
      </c>
      <c r="K3110" s="2">
        <v>41</v>
      </c>
      <c r="L3110" s="3">
        <v>159.26</v>
      </c>
      <c r="M3110" s="4">
        <v>0.01</v>
      </c>
      <c r="N3110" s="5" t="s">
        <v>23</v>
      </c>
      <c r="O3110" s="3">
        <v>73.89</v>
      </c>
      <c r="P3110" s="3">
        <v>3.69</v>
      </c>
      <c r="Q3110" s="3">
        <v>0.5</v>
      </c>
      <c r="R3110" s="5" t="s">
        <v>1211</v>
      </c>
      <c r="S3110" s="5" t="s">
        <v>2505</v>
      </c>
      <c r="T3110" s="5" t="str">
        <f t="shared" si="289"/>
        <v>Matt Collister</v>
      </c>
      <c r="U3110" t="s">
        <v>2828</v>
      </c>
      <c r="V3110" s="5" t="s">
        <v>74</v>
      </c>
      <c r="W3110" s="5" t="s">
        <v>28</v>
      </c>
      <c r="X3110" s="5" t="s">
        <v>115</v>
      </c>
      <c r="Y3110" s="5" t="s">
        <v>310</v>
      </c>
      <c r="Z3110" s="5" t="s">
        <v>43</v>
      </c>
      <c r="AA3110" s="4">
        <v>0.38</v>
      </c>
      <c r="AB3110" s="1">
        <v>40870</v>
      </c>
      <c r="AC3110" s="1">
        <v>28952</v>
      </c>
      <c r="AD3110">
        <f t="shared" si="290"/>
        <v>1</v>
      </c>
      <c r="AE3110">
        <f t="shared" ca="1" si="291"/>
        <v>45</v>
      </c>
      <c r="AF3110" t="str">
        <f t="shared" ca="1" si="292"/>
        <v>18-64</v>
      </c>
      <c r="AG3110" s="3">
        <f t="shared" si="293"/>
        <v>0.10218612195121952</v>
      </c>
      <c r="AH3110" t="str">
        <f>_xlfn.IFNA(VLOOKUP(Sales_Transactions[[#This Row],[Order ID]],Returned_Items[#All],2,FALSE),"Not Returned")</f>
        <v>Not Returned</v>
      </c>
    </row>
    <row r="3111" spans="1:34" x14ac:dyDescent="0.25">
      <c r="A3111">
        <v>6464</v>
      </c>
      <c r="C3111" t="s">
        <v>2843</v>
      </c>
      <c r="D3111" s="2" t="str">
        <f>TEXT(MID(Sales_Transactions[[#This Row],[Order Date]],2,5),"d/m/yyy")</f>
        <v>28/5/2009</v>
      </c>
      <c r="E3111" s="2" t="str">
        <f>TEXT(MID(Sales_Transactions[[#This Row],[Order Date]],2,5),"d")</f>
        <v>28</v>
      </c>
      <c r="F3111" s="2" t="str">
        <f>TEXT(MID(Sales_Transactions[[#This Row],[Order Date]],2,5),"m")</f>
        <v>5</v>
      </c>
      <c r="G3111" s="2" t="str">
        <f>TEXT(MID(Sales_Transactions[[#This Row],[Order Date]],2,5),"yyy")</f>
        <v>2009</v>
      </c>
      <c r="H3111" s="2" t="str">
        <f>TEXT(MID(Sales_Transactions[[#This Row],[Order Date]],2,5),"yyy/m")</f>
        <v>2009/5</v>
      </c>
      <c r="I3111" t="s">
        <v>78</v>
      </c>
      <c r="J3111">
        <f t="shared" si="288"/>
        <v>3</v>
      </c>
      <c r="K3111" s="2">
        <v>1</v>
      </c>
      <c r="L3111" s="3">
        <v>57.84</v>
      </c>
      <c r="M3111" s="4">
        <v>7.0000000000000007E-2</v>
      </c>
      <c r="N3111" s="5" t="s">
        <v>23</v>
      </c>
      <c r="O3111" s="3">
        <v>-41.77</v>
      </c>
      <c r="P3111" s="3">
        <v>60.97</v>
      </c>
      <c r="Q3111" s="3">
        <v>4.5</v>
      </c>
      <c r="R3111" s="5" t="s">
        <v>238</v>
      </c>
      <c r="S3111" s="5" t="s">
        <v>832</v>
      </c>
      <c r="T3111" s="5" t="str">
        <f t="shared" si="289"/>
        <v>Ralph Arnett</v>
      </c>
      <c r="U3111" t="s">
        <v>2828</v>
      </c>
      <c r="V3111" s="5" t="s">
        <v>37</v>
      </c>
      <c r="W3111" s="5" t="s">
        <v>28</v>
      </c>
      <c r="X3111" s="5" t="s">
        <v>38</v>
      </c>
      <c r="Y3111" s="5" t="s">
        <v>2794</v>
      </c>
      <c r="Z3111" s="5" t="s">
        <v>43</v>
      </c>
      <c r="AA3111" s="4">
        <v>0.56000000000000005</v>
      </c>
      <c r="AB3111" s="1">
        <v>39963</v>
      </c>
      <c r="AC3111" s="1">
        <v>28725</v>
      </c>
      <c r="AD3111">
        <f t="shared" si="290"/>
        <v>2</v>
      </c>
      <c r="AE3111">
        <f t="shared" ca="1" si="291"/>
        <v>45</v>
      </c>
      <c r="AF3111" t="str">
        <f t="shared" ca="1" si="292"/>
        <v>18-64</v>
      </c>
      <c r="AG3111" s="3">
        <f t="shared" si="293"/>
        <v>65.427321000000006</v>
      </c>
      <c r="AH3111" t="str">
        <f>_xlfn.IFNA(VLOOKUP(Sales_Transactions[[#This Row],[Order ID]],Returned_Items[#All],2,FALSE),"Not Returned")</f>
        <v>Not Returned</v>
      </c>
    </row>
    <row r="3112" spans="1:34" x14ac:dyDescent="0.25">
      <c r="A3112">
        <v>6464</v>
      </c>
      <c r="C3112" t="s">
        <v>2843</v>
      </c>
      <c r="D3112" s="2" t="str">
        <f>TEXT(MID(Sales_Transactions[[#This Row],[Order Date]],2,5),"d/m/yyy")</f>
        <v>28/5/2009</v>
      </c>
      <c r="E3112" s="2" t="str">
        <f>TEXT(MID(Sales_Transactions[[#This Row],[Order Date]],2,5),"d")</f>
        <v>28</v>
      </c>
      <c r="F3112" s="2" t="str">
        <f>TEXT(MID(Sales_Transactions[[#This Row],[Order Date]],2,5),"m")</f>
        <v>5</v>
      </c>
      <c r="G3112" s="2" t="str">
        <f>TEXT(MID(Sales_Transactions[[#This Row],[Order Date]],2,5),"yyy")</f>
        <v>2009</v>
      </c>
      <c r="H3112" s="2" t="str">
        <f>TEXT(MID(Sales_Transactions[[#This Row],[Order Date]],2,5),"yyy/m")</f>
        <v>2009/5</v>
      </c>
      <c r="I3112" t="s">
        <v>78</v>
      </c>
      <c r="J3112">
        <f t="shared" si="288"/>
        <v>3</v>
      </c>
      <c r="K3112" s="2">
        <v>42</v>
      </c>
      <c r="L3112" s="3">
        <v>3991.99</v>
      </c>
      <c r="M3112" s="4">
        <v>0</v>
      </c>
      <c r="N3112" s="5" t="s">
        <v>23</v>
      </c>
      <c r="O3112" s="3">
        <v>-1014.11</v>
      </c>
      <c r="P3112" s="3">
        <v>90.98</v>
      </c>
      <c r="Q3112" s="3">
        <v>56.2</v>
      </c>
      <c r="R3112" s="5" t="s">
        <v>238</v>
      </c>
      <c r="S3112" s="5" t="s">
        <v>832</v>
      </c>
      <c r="T3112" s="5" t="str">
        <f t="shared" si="289"/>
        <v>Ralph Arnett</v>
      </c>
      <c r="U3112" t="s">
        <v>2828</v>
      </c>
      <c r="V3112" s="5" t="s">
        <v>37</v>
      </c>
      <c r="W3112" s="5" t="s">
        <v>57</v>
      </c>
      <c r="X3112" s="5" t="s">
        <v>58</v>
      </c>
      <c r="Y3112" s="5" t="s">
        <v>966</v>
      </c>
      <c r="Z3112" s="5" t="s">
        <v>56</v>
      </c>
      <c r="AA3112" s="4">
        <v>0.74</v>
      </c>
      <c r="AB3112" s="1">
        <v>39963</v>
      </c>
      <c r="AC3112" s="1">
        <v>28287</v>
      </c>
      <c r="AD3112">
        <f t="shared" si="290"/>
        <v>2</v>
      </c>
      <c r="AE3112">
        <f t="shared" ca="1" si="291"/>
        <v>47</v>
      </c>
      <c r="AF3112" t="str">
        <f t="shared" ca="1" si="292"/>
        <v>18-64</v>
      </c>
      <c r="AG3112" s="3">
        <f t="shared" si="293"/>
        <v>3.5042857142857144</v>
      </c>
      <c r="AH3112" t="str">
        <f>_xlfn.IFNA(VLOOKUP(Sales_Transactions[[#This Row],[Order ID]],Returned_Items[#All],2,FALSE),"Not Returned")</f>
        <v>Not Returned</v>
      </c>
    </row>
    <row r="3113" spans="1:34" x14ac:dyDescent="0.25">
      <c r="A3113">
        <v>7846</v>
      </c>
      <c r="C3113" t="s">
        <v>2844</v>
      </c>
      <c r="D3113" s="2" t="str">
        <f>TEXT(MID(Sales_Transactions[[#This Row],[Order Date]],2,5),"d/m/yyy")</f>
        <v>25/6/2011</v>
      </c>
      <c r="E3113" s="2" t="str">
        <f>TEXT(MID(Sales_Transactions[[#This Row],[Order Date]],2,5),"d")</f>
        <v>25</v>
      </c>
      <c r="F3113" s="2" t="str">
        <f>TEXT(MID(Sales_Transactions[[#This Row],[Order Date]],2,5),"m")</f>
        <v>6</v>
      </c>
      <c r="G3113" s="2" t="str">
        <f>TEXT(MID(Sales_Transactions[[#This Row],[Order Date]],2,5),"yyy")</f>
        <v>2011</v>
      </c>
      <c r="H3113" s="2" t="str">
        <f>TEXT(MID(Sales_Transactions[[#This Row],[Order Date]],2,5),"yyy/m")</f>
        <v>2011/6</v>
      </c>
      <c r="I3113" t="s">
        <v>22</v>
      </c>
      <c r="J3113">
        <f t="shared" si="288"/>
        <v>2</v>
      </c>
      <c r="K3113" s="2">
        <v>47</v>
      </c>
      <c r="L3113" s="3">
        <v>2926.33</v>
      </c>
      <c r="M3113" s="4">
        <v>0.09</v>
      </c>
      <c r="N3113" s="5" t="s">
        <v>23</v>
      </c>
      <c r="O3113" s="3">
        <v>499.27</v>
      </c>
      <c r="P3113" s="3">
        <v>67.28</v>
      </c>
      <c r="Q3113" s="3">
        <v>19.989999999999998</v>
      </c>
      <c r="R3113" s="5" t="s">
        <v>2313</v>
      </c>
      <c r="S3113" s="5" t="s">
        <v>2314</v>
      </c>
      <c r="T3113" s="5" t="str">
        <f t="shared" si="289"/>
        <v>Dave Hallsten</v>
      </c>
      <c r="U3113" t="s">
        <v>2828</v>
      </c>
      <c r="V3113" s="5" t="s">
        <v>47</v>
      </c>
      <c r="W3113" s="5" t="s">
        <v>28</v>
      </c>
      <c r="X3113" s="5" t="s">
        <v>41</v>
      </c>
      <c r="Y3113" s="5" t="s">
        <v>1079</v>
      </c>
      <c r="Z3113" s="5" t="s">
        <v>43</v>
      </c>
      <c r="AA3113" s="4">
        <v>0.4</v>
      </c>
      <c r="AB3113" s="1">
        <v>40724</v>
      </c>
      <c r="AC3113" s="1">
        <v>28086</v>
      </c>
      <c r="AD3113">
        <f t="shared" si="290"/>
        <v>5</v>
      </c>
      <c r="AE3113">
        <f t="shared" ca="1" si="291"/>
        <v>47</v>
      </c>
      <c r="AF3113" t="str">
        <f t="shared" ca="1" si="292"/>
        <v>18-64</v>
      </c>
      <c r="AG3113" s="3">
        <f t="shared" si="293"/>
        <v>1.8555201702127659</v>
      </c>
      <c r="AH3113" t="str">
        <f>_xlfn.IFNA(VLOOKUP(Sales_Transactions[[#This Row],[Order ID]],Returned_Items[#All],2,FALSE),"Not Returned")</f>
        <v>Not Returned</v>
      </c>
    </row>
    <row r="3114" spans="1:34" x14ac:dyDescent="0.25">
      <c r="A3114">
        <v>7846</v>
      </c>
      <c r="C3114" t="s">
        <v>2844</v>
      </c>
      <c r="D3114" s="2" t="str">
        <f>TEXT(MID(Sales_Transactions[[#This Row],[Order Date]],2,5),"d/m/yyy")</f>
        <v>25/6/2011</v>
      </c>
      <c r="E3114" s="2" t="str">
        <f>TEXT(MID(Sales_Transactions[[#This Row],[Order Date]],2,5),"d")</f>
        <v>25</v>
      </c>
      <c r="F3114" s="2" t="str">
        <f>TEXT(MID(Sales_Transactions[[#This Row],[Order Date]],2,5),"m")</f>
        <v>6</v>
      </c>
      <c r="G3114" s="2" t="str">
        <f>TEXT(MID(Sales_Transactions[[#This Row],[Order Date]],2,5),"yyy")</f>
        <v>2011</v>
      </c>
      <c r="H3114" s="2" t="str">
        <f>TEXT(MID(Sales_Transactions[[#This Row],[Order Date]],2,5),"yyy/m")</f>
        <v>2011/6</v>
      </c>
      <c r="I3114" t="s">
        <v>22</v>
      </c>
      <c r="J3114">
        <f t="shared" si="288"/>
        <v>2</v>
      </c>
      <c r="K3114" s="2">
        <v>20</v>
      </c>
      <c r="L3114" s="3">
        <v>40.049999999999997</v>
      </c>
      <c r="M3114" s="4">
        <v>0.1</v>
      </c>
      <c r="N3114" s="5" t="s">
        <v>23</v>
      </c>
      <c r="O3114" s="3">
        <v>-10.220000000000001</v>
      </c>
      <c r="P3114" s="3">
        <v>2.08</v>
      </c>
      <c r="Q3114" s="3">
        <v>1.49</v>
      </c>
      <c r="R3114" s="5" t="s">
        <v>2313</v>
      </c>
      <c r="S3114" s="5" t="s">
        <v>2314</v>
      </c>
      <c r="T3114" s="5" t="str">
        <f t="shared" si="289"/>
        <v>Dave Hallsten</v>
      </c>
      <c r="U3114" t="s">
        <v>2828</v>
      </c>
      <c r="V3114" s="5" t="s">
        <v>47</v>
      </c>
      <c r="W3114" s="5" t="s">
        <v>28</v>
      </c>
      <c r="X3114" s="5" t="s">
        <v>41</v>
      </c>
      <c r="Y3114" s="5" t="s">
        <v>1270</v>
      </c>
      <c r="Z3114" s="5" t="s">
        <v>43</v>
      </c>
      <c r="AA3114" s="4">
        <v>0.36</v>
      </c>
      <c r="AB3114" s="1">
        <v>40724</v>
      </c>
      <c r="AC3114" s="1">
        <v>28070</v>
      </c>
      <c r="AD3114">
        <f t="shared" si="290"/>
        <v>5</v>
      </c>
      <c r="AE3114">
        <f t="shared" ca="1" si="291"/>
        <v>47</v>
      </c>
      <c r="AF3114" t="str">
        <f t="shared" ca="1" si="292"/>
        <v>18-64</v>
      </c>
      <c r="AG3114" s="3">
        <f t="shared" si="293"/>
        <v>0.178396</v>
      </c>
      <c r="AH3114" t="str">
        <f>_xlfn.IFNA(VLOOKUP(Sales_Transactions[[#This Row],[Order ID]],Returned_Items[#All],2,FALSE),"Not Returned")</f>
        <v>Not Returned</v>
      </c>
    </row>
    <row r="3115" spans="1:34" x14ac:dyDescent="0.25">
      <c r="A3115">
        <v>7846</v>
      </c>
      <c r="C3115" t="s">
        <v>2844</v>
      </c>
      <c r="D3115" s="2" t="str">
        <f>TEXT(MID(Sales_Transactions[[#This Row],[Order Date]],2,5),"d/m/yyy")</f>
        <v>25/6/2011</v>
      </c>
      <c r="E3115" s="2" t="str">
        <f>TEXT(MID(Sales_Transactions[[#This Row],[Order Date]],2,5),"d")</f>
        <v>25</v>
      </c>
      <c r="F3115" s="2" t="str">
        <f>TEXT(MID(Sales_Transactions[[#This Row],[Order Date]],2,5),"m")</f>
        <v>6</v>
      </c>
      <c r="G3115" s="2" t="str">
        <f>TEXT(MID(Sales_Transactions[[#This Row],[Order Date]],2,5),"yyy")</f>
        <v>2011</v>
      </c>
      <c r="H3115" s="2" t="str">
        <f>TEXT(MID(Sales_Transactions[[#This Row],[Order Date]],2,5),"yyy/m")</f>
        <v>2011/6</v>
      </c>
      <c r="I3115" t="s">
        <v>22</v>
      </c>
      <c r="J3115">
        <f t="shared" si="288"/>
        <v>2</v>
      </c>
      <c r="K3115" s="2">
        <v>20</v>
      </c>
      <c r="L3115" s="3">
        <v>552.87</v>
      </c>
      <c r="M3115" s="4">
        <v>0.01</v>
      </c>
      <c r="N3115" s="5" t="s">
        <v>23</v>
      </c>
      <c r="O3115" s="3">
        <v>-64.819999999999993</v>
      </c>
      <c r="P3115" s="3">
        <v>26.31</v>
      </c>
      <c r="Q3115" s="3">
        <v>5.89</v>
      </c>
      <c r="R3115" s="5" t="s">
        <v>2313</v>
      </c>
      <c r="S3115" s="5" t="s">
        <v>2314</v>
      </c>
      <c r="T3115" s="5" t="str">
        <f t="shared" si="289"/>
        <v>Dave Hallsten</v>
      </c>
      <c r="U3115" t="s">
        <v>2828</v>
      </c>
      <c r="V3115" s="5" t="s">
        <v>47</v>
      </c>
      <c r="W3115" s="5" t="s">
        <v>48</v>
      </c>
      <c r="X3115" s="5" t="s">
        <v>87</v>
      </c>
      <c r="Y3115" s="5" t="s">
        <v>689</v>
      </c>
      <c r="Z3115" s="5" t="s">
        <v>43</v>
      </c>
      <c r="AA3115" s="4">
        <v>0.75</v>
      </c>
      <c r="AB3115" s="1">
        <v>40726</v>
      </c>
      <c r="AC3115" s="1">
        <v>27872</v>
      </c>
      <c r="AD3115">
        <f t="shared" si="290"/>
        <v>7</v>
      </c>
      <c r="AE3115">
        <f t="shared" ca="1" si="291"/>
        <v>48</v>
      </c>
      <c r="AF3115" t="str">
        <f t="shared" ca="1" si="292"/>
        <v>18-64</v>
      </c>
      <c r="AG3115" s="3">
        <f t="shared" si="293"/>
        <v>1.6098684499999998</v>
      </c>
      <c r="AH3115" t="str">
        <f>_xlfn.IFNA(VLOOKUP(Sales_Transactions[[#This Row],[Order ID]],Returned_Items[#All],2,FALSE),"Not Returned")</f>
        <v>Not Returned</v>
      </c>
    </row>
    <row r="3116" spans="1:34" x14ac:dyDescent="0.25">
      <c r="A3116">
        <v>7846</v>
      </c>
      <c r="C3116" t="s">
        <v>2844</v>
      </c>
      <c r="D3116" s="2" t="str">
        <f>TEXT(MID(Sales_Transactions[[#This Row],[Order Date]],2,5),"d/m/yyy")</f>
        <v>25/6/2011</v>
      </c>
      <c r="E3116" s="2" t="str">
        <f>TEXT(MID(Sales_Transactions[[#This Row],[Order Date]],2,5),"d")</f>
        <v>25</v>
      </c>
      <c r="F3116" s="2" t="str">
        <f>TEXT(MID(Sales_Transactions[[#This Row],[Order Date]],2,5),"m")</f>
        <v>6</v>
      </c>
      <c r="G3116" s="2" t="str">
        <f>TEXT(MID(Sales_Transactions[[#This Row],[Order Date]],2,5),"yyy")</f>
        <v>2011</v>
      </c>
      <c r="H3116" s="2" t="str">
        <f>TEXT(MID(Sales_Transactions[[#This Row],[Order Date]],2,5),"yyy/m")</f>
        <v>2011/6</v>
      </c>
      <c r="I3116" t="s">
        <v>22</v>
      </c>
      <c r="J3116">
        <f t="shared" si="288"/>
        <v>2</v>
      </c>
      <c r="K3116" s="2">
        <v>12</v>
      </c>
      <c r="L3116" s="3">
        <v>26.33</v>
      </c>
      <c r="M3116" s="4">
        <v>0.05</v>
      </c>
      <c r="N3116" s="5" t="s">
        <v>23</v>
      </c>
      <c r="O3116" s="3">
        <v>-33.61</v>
      </c>
      <c r="P3116" s="3">
        <v>1.76</v>
      </c>
      <c r="Q3116" s="3">
        <v>4.8600000000000003</v>
      </c>
      <c r="R3116" s="5" t="s">
        <v>2313</v>
      </c>
      <c r="S3116" s="5" t="s">
        <v>2314</v>
      </c>
      <c r="T3116" s="5" t="str">
        <f t="shared" si="289"/>
        <v>Dave Hallsten</v>
      </c>
      <c r="U3116" t="s">
        <v>2828</v>
      </c>
      <c r="V3116" s="5" t="s">
        <v>47</v>
      </c>
      <c r="W3116" s="5" t="s">
        <v>57</v>
      </c>
      <c r="X3116" s="5" t="s">
        <v>58</v>
      </c>
      <c r="Y3116" s="5" t="s">
        <v>2845</v>
      </c>
      <c r="Z3116" s="5" t="s">
        <v>43</v>
      </c>
      <c r="AA3116" s="4">
        <v>0.41</v>
      </c>
      <c r="AB3116" s="1">
        <v>40719</v>
      </c>
      <c r="AC3116" s="1">
        <v>27766</v>
      </c>
      <c r="AD3116">
        <f t="shared" si="290"/>
        <v>0</v>
      </c>
      <c r="AE3116">
        <f t="shared" ca="1" si="291"/>
        <v>48</v>
      </c>
      <c r="AF3116" t="str">
        <f t="shared" ca="1" si="292"/>
        <v>18-64</v>
      </c>
      <c r="AG3116" s="3">
        <f t="shared" si="293"/>
        <v>0.55159333333333338</v>
      </c>
      <c r="AH3116" t="str">
        <f>_xlfn.IFNA(VLOOKUP(Sales_Transactions[[#This Row],[Order ID]],Returned_Items[#All],2,FALSE),"Not Returned")</f>
        <v>Not Returned</v>
      </c>
    </row>
    <row r="3117" spans="1:34" x14ac:dyDescent="0.25">
      <c r="A3117">
        <v>7936</v>
      </c>
      <c r="C3117" t="s">
        <v>2846</v>
      </c>
      <c r="D3117" s="2" t="str">
        <f>TEXT(MID(Sales_Transactions[[#This Row],[Order Date]],2,5),"d/m/yyy")</f>
        <v>5/4/2010</v>
      </c>
      <c r="E3117" s="2" t="str">
        <f>TEXT(MID(Sales_Transactions[[#This Row],[Order Date]],2,5),"d")</f>
        <v>5</v>
      </c>
      <c r="F3117" s="2" t="str">
        <f>TEXT(MID(Sales_Transactions[[#This Row],[Order Date]],2,5),"m")</f>
        <v>4</v>
      </c>
      <c r="G3117" s="2" t="str">
        <f>TEXT(MID(Sales_Transactions[[#This Row],[Order Date]],2,5),"yyy")</f>
        <v>2010</v>
      </c>
      <c r="H3117" s="2" t="str">
        <f>TEXT(MID(Sales_Transactions[[#This Row],[Order Date]],2,5),"yyy/m")</f>
        <v>2010/4</v>
      </c>
      <c r="I3117" t="s">
        <v>22</v>
      </c>
      <c r="J3117">
        <f t="shared" si="288"/>
        <v>2</v>
      </c>
      <c r="K3117" s="2">
        <v>50</v>
      </c>
      <c r="L3117" s="3">
        <v>2851.17</v>
      </c>
      <c r="M3117" s="4">
        <v>0.06</v>
      </c>
      <c r="N3117" s="5" t="s">
        <v>34</v>
      </c>
      <c r="O3117" s="3">
        <v>-868.88</v>
      </c>
      <c r="P3117" s="3">
        <v>58.14</v>
      </c>
      <c r="Q3117" s="3">
        <v>36.61</v>
      </c>
      <c r="R3117" s="5" t="s">
        <v>2146</v>
      </c>
      <c r="S3117" s="5" t="s">
        <v>2841</v>
      </c>
      <c r="T3117" s="5" t="str">
        <f t="shared" si="289"/>
        <v>Pete Takahito</v>
      </c>
      <c r="U3117" t="s">
        <v>2828</v>
      </c>
      <c r="V3117" s="5" t="s">
        <v>47</v>
      </c>
      <c r="W3117" s="5" t="s">
        <v>57</v>
      </c>
      <c r="X3117" s="5" t="s">
        <v>104</v>
      </c>
      <c r="Y3117" s="5" t="s">
        <v>363</v>
      </c>
      <c r="Z3117" s="5" t="s">
        <v>106</v>
      </c>
      <c r="AA3117" s="4">
        <v>0.61</v>
      </c>
      <c r="AB3117" s="1">
        <v>40273</v>
      </c>
      <c r="AC3117" s="1">
        <v>27915</v>
      </c>
      <c r="AD3117">
        <f t="shared" si="290"/>
        <v>0</v>
      </c>
      <c r="AE3117">
        <f t="shared" ca="1" si="291"/>
        <v>48</v>
      </c>
      <c r="AF3117" t="str">
        <f t="shared" ca="1" si="292"/>
        <v>18-64</v>
      </c>
      <c r="AG3117" s="3">
        <f t="shared" si="293"/>
        <v>1.89430232</v>
      </c>
      <c r="AH3117" t="str">
        <f>_xlfn.IFNA(VLOOKUP(Sales_Transactions[[#This Row],[Order ID]],Returned_Items[#All],2,FALSE),"Not Returned")</f>
        <v>Not Returned</v>
      </c>
    </row>
    <row r="3118" spans="1:34" x14ac:dyDescent="0.25">
      <c r="A3118">
        <v>7936</v>
      </c>
      <c r="C3118" t="s">
        <v>2846</v>
      </c>
      <c r="D3118" s="2" t="str">
        <f>TEXT(MID(Sales_Transactions[[#This Row],[Order Date]],2,5),"d/m/yyy")</f>
        <v>5/4/2010</v>
      </c>
      <c r="E3118" s="2" t="str">
        <f>TEXT(MID(Sales_Transactions[[#This Row],[Order Date]],2,5),"d")</f>
        <v>5</v>
      </c>
      <c r="F3118" s="2" t="str">
        <f>TEXT(MID(Sales_Transactions[[#This Row],[Order Date]],2,5),"m")</f>
        <v>4</v>
      </c>
      <c r="G3118" s="2" t="str">
        <f>TEXT(MID(Sales_Transactions[[#This Row],[Order Date]],2,5),"yyy")</f>
        <v>2010</v>
      </c>
      <c r="H3118" s="2" t="str">
        <f>TEXT(MID(Sales_Transactions[[#This Row],[Order Date]],2,5),"yyy/m")</f>
        <v>2010/4</v>
      </c>
      <c r="I3118" t="s">
        <v>22</v>
      </c>
      <c r="J3118">
        <f t="shared" si="288"/>
        <v>2</v>
      </c>
      <c r="K3118" s="2">
        <v>15</v>
      </c>
      <c r="L3118" s="3">
        <v>183.43</v>
      </c>
      <c r="M3118" s="4">
        <v>0.06</v>
      </c>
      <c r="N3118" s="5" t="s">
        <v>23</v>
      </c>
      <c r="O3118" s="3">
        <v>-41.86</v>
      </c>
      <c r="P3118" s="3">
        <v>12.44</v>
      </c>
      <c r="Q3118" s="3">
        <v>6.27</v>
      </c>
      <c r="R3118" s="5" t="s">
        <v>2146</v>
      </c>
      <c r="S3118" s="5" t="s">
        <v>2841</v>
      </c>
      <c r="T3118" s="5" t="str">
        <f t="shared" si="289"/>
        <v>Pete Takahito</v>
      </c>
      <c r="U3118" t="s">
        <v>2828</v>
      </c>
      <c r="V3118" s="5" t="s">
        <v>47</v>
      </c>
      <c r="W3118" s="5" t="s">
        <v>28</v>
      </c>
      <c r="X3118" s="5" t="s">
        <v>29</v>
      </c>
      <c r="Y3118" s="5" t="s">
        <v>1290</v>
      </c>
      <c r="Z3118" s="5" t="s">
        <v>56</v>
      </c>
      <c r="AA3118" s="4">
        <v>0.56999999999999995</v>
      </c>
      <c r="AB3118" s="1">
        <v>40278</v>
      </c>
      <c r="AC3118" s="1">
        <v>26347</v>
      </c>
      <c r="AD3118">
        <f t="shared" si="290"/>
        <v>5</v>
      </c>
      <c r="AE3118">
        <f t="shared" ca="1" si="291"/>
        <v>52</v>
      </c>
      <c r="AF3118" t="str">
        <f t="shared" ca="1" si="292"/>
        <v>18-64</v>
      </c>
      <c r="AG3118" s="3">
        <f t="shared" si="293"/>
        <v>1.2468357333333333</v>
      </c>
      <c r="AH3118" t="str">
        <f>_xlfn.IFNA(VLOOKUP(Sales_Transactions[[#This Row],[Order ID]],Returned_Items[#All],2,FALSE),"Not Returned")</f>
        <v>Not Returned</v>
      </c>
    </row>
    <row r="3119" spans="1:34" x14ac:dyDescent="0.25">
      <c r="A3119">
        <v>8195</v>
      </c>
      <c r="C3119" t="s">
        <v>2018</v>
      </c>
      <c r="D3119" s="2" t="str">
        <f>TEXT(MID(Sales_Transactions[[#This Row],[Order Date]],2,5),"d/m/yyy")</f>
        <v>6/1/2011</v>
      </c>
      <c r="E3119" s="2" t="str">
        <f>TEXT(MID(Sales_Transactions[[#This Row],[Order Date]],2,5),"d")</f>
        <v>6</v>
      </c>
      <c r="F3119" s="2" t="str">
        <f>TEXT(MID(Sales_Transactions[[#This Row],[Order Date]],2,5),"m")</f>
        <v>1</v>
      </c>
      <c r="G3119" s="2" t="str">
        <f>TEXT(MID(Sales_Transactions[[#This Row],[Order Date]],2,5),"yyy")</f>
        <v>2011</v>
      </c>
      <c r="H3119" s="2" t="str">
        <f>TEXT(MID(Sales_Transactions[[#This Row],[Order Date]],2,5),"yyy/m")</f>
        <v>2011/1</v>
      </c>
      <c r="I3119" t="s">
        <v>78</v>
      </c>
      <c r="J3119">
        <f t="shared" si="288"/>
        <v>3</v>
      </c>
      <c r="K3119" s="2">
        <v>5</v>
      </c>
      <c r="L3119" s="3">
        <v>51.3</v>
      </c>
      <c r="M3119" s="4">
        <v>0.05</v>
      </c>
      <c r="N3119" s="5" t="s">
        <v>67</v>
      </c>
      <c r="O3119" s="3">
        <v>-32.479999999999997</v>
      </c>
      <c r="P3119" s="3">
        <v>7.28</v>
      </c>
      <c r="Q3119" s="3">
        <v>11.15</v>
      </c>
      <c r="R3119" s="5" t="s">
        <v>238</v>
      </c>
      <c r="S3119" s="5" t="s">
        <v>832</v>
      </c>
      <c r="T3119" s="5" t="str">
        <f t="shared" si="289"/>
        <v>Ralph Arnett</v>
      </c>
      <c r="U3119" t="s">
        <v>2828</v>
      </c>
      <c r="V3119" s="5" t="s">
        <v>37</v>
      </c>
      <c r="W3119" s="5" t="s">
        <v>28</v>
      </c>
      <c r="X3119" s="5" t="s">
        <v>75</v>
      </c>
      <c r="Y3119" s="5" t="s">
        <v>1131</v>
      </c>
      <c r="Z3119" s="5" t="s">
        <v>43</v>
      </c>
      <c r="AA3119" s="4">
        <v>0.37</v>
      </c>
      <c r="AB3119" s="1">
        <v>40550</v>
      </c>
      <c r="AC3119" s="1">
        <v>26595</v>
      </c>
      <c r="AD3119">
        <f t="shared" si="290"/>
        <v>1</v>
      </c>
      <c r="AE3119">
        <f t="shared" ca="1" si="291"/>
        <v>51</v>
      </c>
      <c r="AF3119" t="str">
        <f t="shared" ca="1" si="292"/>
        <v>18-64</v>
      </c>
      <c r="AG3119" s="3">
        <f t="shared" si="293"/>
        <v>3.6852720000000003</v>
      </c>
      <c r="AH3119" t="str">
        <f>_xlfn.IFNA(VLOOKUP(Sales_Transactions[[#This Row],[Order ID]],Returned_Items[#All],2,FALSE),"Not Returned")</f>
        <v>Not Returned</v>
      </c>
    </row>
    <row r="3120" spans="1:34" x14ac:dyDescent="0.25">
      <c r="A3120">
        <v>8195</v>
      </c>
      <c r="C3120" t="s">
        <v>2018</v>
      </c>
      <c r="D3120" s="2" t="str">
        <f>TEXT(MID(Sales_Transactions[[#This Row],[Order Date]],2,5),"d/m/yyy")</f>
        <v>6/1/2011</v>
      </c>
      <c r="E3120" s="2" t="str">
        <f>TEXT(MID(Sales_Transactions[[#This Row],[Order Date]],2,5),"d")</f>
        <v>6</v>
      </c>
      <c r="F3120" s="2" t="str">
        <f>TEXT(MID(Sales_Transactions[[#This Row],[Order Date]],2,5),"m")</f>
        <v>1</v>
      </c>
      <c r="G3120" s="2" t="str">
        <f>TEXT(MID(Sales_Transactions[[#This Row],[Order Date]],2,5),"yyy")</f>
        <v>2011</v>
      </c>
      <c r="H3120" s="2" t="str">
        <f>TEXT(MID(Sales_Transactions[[#This Row],[Order Date]],2,5),"yyy/m")</f>
        <v>2011/1</v>
      </c>
      <c r="I3120" t="s">
        <v>78</v>
      </c>
      <c r="J3120">
        <f t="shared" si="288"/>
        <v>3</v>
      </c>
      <c r="K3120" s="2">
        <v>1</v>
      </c>
      <c r="L3120" s="3">
        <v>8.48</v>
      </c>
      <c r="M3120" s="4">
        <v>0.1</v>
      </c>
      <c r="N3120" s="5" t="s">
        <v>23</v>
      </c>
      <c r="O3120" s="3">
        <v>-7.9</v>
      </c>
      <c r="P3120" s="3">
        <v>5.08</v>
      </c>
      <c r="Q3120" s="3">
        <v>3.63</v>
      </c>
      <c r="R3120" s="5" t="s">
        <v>238</v>
      </c>
      <c r="S3120" s="5" t="s">
        <v>832</v>
      </c>
      <c r="T3120" s="5" t="str">
        <f t="shared" si="289"/>
        <v>Ralph Arnett</v>
      </c>
      <c r="U3120" t="s">
        <v>2828</v>
      </c>
      <c r="V3120" s="5" t="s">
        <v>37</v>
      </c>
      <c r="W3120" s="5" t="s">
        <v>57</v>
      </c>
      <c r="X3120" s="5" t="s">
        <v>58</v>
      </c>
      <c r="Y3120" s="5" t="s">
        <v>1643</v>
      </c>
      <c r="Z3120" s="5" t="s">
        <v>84</v>
      </c>
      <c r="AA3120" s="4">
        <v>0.51</v>
      </c>
      <c r="AB3120" s="1">
        <v>40551</v>
      </c>
      <c r="AC3120" s="1">
        <v>26128</v>
      </c>
      <c r="AD3120">
        <f t="shared" si="290"/>
        <v>2</v>
      </c>
      <c r="AE3120">
        <f t="shared" ca="1" si="291"/>
        <v>53</v>
      </c>
      <c r="AF3120" t="str">
        <f t="shared" ca="1" si="292"/>
        <v>18-64</v>
      </c>
      <c r="AG3120" s="3">
        <f t="shared" si="293"/>
        <v>8.7049199999999995</v>
      </c>
      <c r="AH3120" t="str">
        <f>_xlfn.IFNA(VLOOKUP(Sales_Transactions[[#This Row],[Order ID]],Returned_Items[#All],2,FALSE),"Not Returned")</f>
        <v>Not Returned</v>
      </c>
    </row>
    <row r="3121" spans="1:34" x14ac:dyDescent="0.25">
      <c r="A3121">
        <v>8195</v>
      </c>
      <c r="C3121" t="s">
        <v>2018</v>
      </c>
      <c r="D3121" s="2" t="str">
        <f>TEXT(MID(Sales_Transactions[[#This Row],[Order Date]],2,5),"d/m/yyy")</f>
        <v>6/1/2011</v>
      </c>
      <c r="E3121" s="2" t="str">
        <f>TEXT(MID(Sales_Transactions[[#This Row],[Order Date]],2,5),"d")</f>
        <v>6</v>
      </c>
      <c r="F3121" s="2" t="str">
        <f>TEXT(MID(Sales_Transactions[[#This Row],[Order Date]],2,5),"m")</f>
        <v>1</v>
      </c>
      <c r="G3121" s="2" t="str">
        <f>TEXT(MID(Sales_Transactions[[#This Row],[Order Date]],2,5),"yyy")</f>
        <v>2011</v>
      </c>
      <c r="H3121" s="2" t="str">
        <f>TEXT(MID(Sales_Transactions[[#This Row],[Order Date]],2,5),"yyy/m")</f>
        <v>2011/1</v>
      </c>
      <c r="I3121" t="s">
        <v>78</v>
      </c>
      <c r="J3121">
        <f t="shared" si="288"/>
        <v>3</v>
      </c>
      <c r="K3121" s="2">
        <v>26</v>
      </c>
      <c r="L3121" s="3">
        <v>87.52</v>
      </c>
      <c r="M3121" s="4">
        <v>0.03</v>
      </c>
      <c r="N3121" s="5" t="s">
        <v>23</v>
      </c>
      <c r="O3121" s="3">
        <v>-70.02</v>
      </c>
      <c r="P3121" s="3">
        <v>3.28</v>
      </c>
      <c r="Q3121" s="3">
        <v>3.97</v>
      </c>
      <c r="R3121" s="5" t="s">
        <v>238</v>
      </c>
      <c r="S3121" s="5" t="s">
        <v>832</v>
      </c>
      <c r="T3121" s="5" t="str">
        <f t="shared" si="289"/>
        <v>Ralph Arnett</v>
      </c>
      <c r="U3121" t="s">
        <v>2828</v>
      </c>
      <c r="V3121" s="5" t="s">
        <v>37</v>
      </c>
      <c r="W3121" s="5" t="s">
        <v>28</v>
      </c>
      <c r="X3121" s="5" t="s">
        <v>124</v>
      </c>
      <c r="Y3121" s="5" t="s">
        <v>962</v>
      </c>
      <c r="Z3121" s="5" t="s">
        <v>84</v>
      </c>
      <c r="AA3121" s="4">
        <v>0.56000000000000005</v>
      </c>
      <c r="AB3121" s="1">
        <v>40550</v>
      </c>
      <c r="AC3121" s="1">
        <v>26095</v>
      </c>
      <c r="AD3121">
        <f t="shared" si="290"/>
        <v>1</v>
      </c>
      <c r="AE3121">
        <f t="shared" ca="1" si="291"/>
        <v>53</v>
      </c>
      <c r="AF3121" t="str">
        <f t="shared" ca="1" si="292"/>
        <v>18-64</v>
      </c>
      <c r="AG3121" s="3">
        <f t="shared" si="293"/>
        <v>0.27880830769230769</v>
      </c>
      <c r="AH3121" t="str">
        <f>_xlfn.IFNA(VLOOKUP(Sales_Transactions[[#This Row],[Order ID]],Returned_Items[#All],2,FALSE),"Not Returned")</f>
        <v>Not Returned</v>
      </c>
    </row>
    <row r="3122" spans="1:34" x14ac:dyDescent="0.25">
      <c r="A3122">
        <v>8293</v>
      </c>
      <c r="C3122" t="s">
        <v>1567</v>
      </c>
      <c r="D3122" s="2" t="str">
        <f>TEXT(MID(Sales_Transactions[[#This Row],[Order Date]],2,5),"d/m/yyy")</f>
        <v>10/8/2012</v>
      </c>
      <c r="E3122" s="2" t="str">
        <f>TEXT(MID(Sales_Transactions[[#This Row],[Order Date]],2,5),"d")</f>
        <v>10</v>
      </c>
      <c r="F3122" s="2" t="str">
        <f>TEXT(MID(Sales_Transactions[[#This Row],[Order Date]],2,5),"m")</f>
        <v>8</v>
      </c>
      <c r="G3122" s="2" t="str">
        <f>TEXT(MID(Sales_Transactions[[#This Row],[Order Date]],2,5),"yyy")</f>
        <v>2012</v>
      </c>
      <c r="H3122" s="2" t="str">
        <f>TEXT(MID(Sales_Transactions[[#This Row],[Order Date]],2,5),"yyy/m")</f>
        <v>2012/8</v>
      </c>
      <c r="I3122" t="s">
        <v>22</v>
      </c>
      <c r="J3122">
        <f t="shared" si="288"/>
        <v>2</v>
      </c>
      <c r="K3122" s="2">
        <v>50</v>
      </c>
      <c r="L3122" s="3">
        <v>1497.7594999999999</v>
      </c>
      <c r="M3122" s="4">
        <v>0.04</v>
      </c>
      <c r="N3122" s="5" t="s">
        <v>23</v>
      </c>
      <c r="O3122" s="3">
        <v>483.66</v>
      </c>
      <c r="P3122" s="3">
        <v>35.99</v>
      </c>
      <c r="Q3122" s="3">
        <v>1.1000000000000001</v>
      </c>
      <c r="R3122" s="5" t="s">
        <v>1973</v>
      </c>
      <c r="S3122" s="5" t="s">
        <v>2847</v>
      </c>
      <c r="T3122" s="5" t="str">
        <f t="shared" si="289"/>
        <v>Jason Klamczynski</v>
      </c>
      <c r="U3122" t="s">
        <v>2828</v>
      </c>
      <c r="V3122" s="5" t="s">
        <v>27</v>
      </c>
      <c r="W3122" s="5" t="s">
        <v>48</v>
      </c>
      <c r="X3122" s="5" t="s">
        <v>49</v>
      </c>
      <c r="Y3122" s="5" t="s">
        <v>1922</v>
      </c>
      <c r="Z3122" s="5" t="s">
        <v>43</v>
      </c>
      <c r="AA3122" s="4">
        <v>0.55000000000000004</v>
      </c>
      <c r="AB3122" s="1">
        <v>41136</v>
      </c>
      <c r="AC3122" s="1">
        <v>26101</v>
      </c>
      <c r="AD3122">
        <f t="shared" si="290"/>
        <v>5</v>
      </c>
      <c r="AE3122">
        <f t="shared" ca="1" si="291"/>
        <v>53</v>
      </c>
      <c r="AF3122" t="str">
        <f t="shared" ca="1" si="292"/>
        <v>18-64</v>
      </c>
      <c r="AG3122" s="3">
        <f t="shared" si="293"/>
        <v>0.74151208000000013</v>
      </c>
      <c r="AH3122" t="str">
        <f>_xlfn.IFNA(VLOOKUP(Sales_Transactions[[#This Row],[Order ID]],Returned_Items[#All],2,FALSE),"Not Returned")</f>
        <v>Returned</v>
      </c>
    </row>
    <row r="3123" spans="1:34" x14ac:dyDescent="0.25">
      <c r="A3123">
        <v>9248</v>
      </c>
      <c r="C3123" t="s">
        <v>1090</v>
      </c>
      <c r="D3123" s="2" t="str">
        <f>TEXT(MID(Sales_Transactions[[#This Row],[Order Date]],2,5),"d/m/yyy")</f>
        <v>23/12/2009</v>
      </c>
      <c r="E3123" s="2" t="str">
        <f>TEXT(MID(Sales_Transactions[[#This Row],[Order Date]],2,5),"d")</f>
        <v>23</v>
      </c>
      <c r="F3123" s="2" t="str">
        <f>TEXT(MID(Sales_Transactions[[#This Row],[Order Date]],2,5),"m")</f>
        <v>12</v>
      </c>
      <c r="G3123" s="2" t="str">
        <f>TEXT(MID(Sales_Transactions[[#This Row],[Order Date]],2,5),"yyy")</f>
        <v>2009</v>
      </c>
      <c r="H3123" s="2" t="str">
        <f>TEXT(MID(Sales_Transactions[[#This Row],[Order Date]],2,5),"yyy/m")</f>
        <v>2009/12</v>
      </c>
      <c r="I3123" t="s">
        <v>52</v>
      </c>
      <c r="J3123">
        <f t="shared" si="288"/>
        <v>1</v>
      </c>
      <c r="K3123" s="2">
        <v>41</v>
      </c>
      <c r="L3123" s="3">
        <v>2811.7</v>
      </c>
      <c r="M3123" s="4">
        <v>0.09</v>
      </c>
      <c r="N3123" s="5" t="s">
        <v>23</v>
      </c>
      <c r="O3123" s="3">
        <v>-3074.27</v>
      </c>
      <c r="P3123" s="3">
        <v>71.37</v>
      </c>
      <c r="Q3123" s="3">
        <v>69</v>
      </c>
      <c r="R3123" s="5" t="s">
        <v>202</v>
      </c>
      <c r="S3123" s="5" t="s">
        <v>2827</v>
      </c>
      <c r="T3123" s="5" t="str">
        <f t="shared" si="289"/>
        <v>Michelle Tran</v>
      </c>
      <c r="U3123" t="s">
        <v>2828</v>
      </c>
      <c r="V3123" s="5" t="s">
        <v>74</v>
      </c>
      <c r="W3123" s="5" t="s">
        <v>57</v>
      </c>
      <c r="X3123" s="5" t="s">
        <v>107</v>
      </c>
      <c r="Y3123" s="5" t="s">
        <v>108</v>
      </c>
      <c r="Z3123" s="5" t="s">
        <v>31</v>
      </c>
      <c r="AA3123" s="4">
        <v>0.68</v>
      </c>
      <c r="AB3123" s="1">
        <v>40171</v>
      </c>
      <c r="AC3123" s="1">
        <v>26127</v>
      </c>
      <c r="AD3123">
        <f t="shared" si="290"/>
        <v>1</v>
      </c>
      <c r="AE3123">
        <f t="shared" ca="1" si="291"/>
        <v>53</v>
      </c>
      <c r="AF3123" t="str">
        <f t="shared" ca="1" si="292"/>
        <v>18-64</v>
      </c>
      <c r="AG3123" s="3">
        <f t="shared" si="293"/>
        <v>3.4220918780487803</v>
      </c>
      <c r="AH3123" t="str">
        <f>_xlfn.IFNA(VLOOKUP(Sales_Transactions[[#This Row],[Order ID]],Returned_Items[#All],2,FALSE),"Not Returned")</f>
        <v>Not Returned</v>
      </c>
    </row>
    <row r="3124" spans="1:34" x14ac:dyDescent="0.25">
      <c r="A3124">
        <v>9347</v>
      </c>
      <c r="C3124" t="s">
        <v>760</v>
      </c>
      <c r="D3124" s="2" t="str">
        <f>TEXT(MID(Sales_Transactions[[#This Row],[Order Date]],2,5),"d/m/yyy")</f>
        <v>9/8/2012</v>
      </c>
      <c r="E3124" s="2" t="str">
        <f>TEXT(MID(Sales_Transactions[[#This Row],[Order Date]],2,5),"d")</f>
        <v>9</v>
      </c>
      <c r="F3124" s="2" t="str">
        <f>TEXT(MID(Sales_Transactions[[#This Row],[Order Date]],2,5),"m")</f>
        <v>8</v>
      </c>
      <c r="G3124" s="2" t="str">
        <f>TEXT(MID(Sales_Transactions[[#This Row],[Order Date]],2,5),"yyy")</f>
        <v>2012</v>
      </c>
      <c r="H3124" s="2" t="str">
        <f>TEXT(MID(Sales_Transactions[[#This Row],[Order Date]],2,5),"yyy/m")</f>
        <v>2012/8</v>
      </c>
      <c r="I3124" t="s">
        <v>22</v>
      </c>
      <c r="J3124">
        <f t="shared" si="288"/>
        <v>2</v>
      </c>
      <c r="K3124" s="2">
        <v>31</v>
      </c>
      <c r="L3124" s="3">
        <v>131.19999999999999</v>
      </c>
      <c r="M3124" s="4">
        <v>0.01</v>
      </c>
      <c r="N3124" s="5" t="s">
        <v>23</v>
      </c>
      <c r="O3124" s="3">
        <v>-107.98</v>
      </c>
      <c r="P3124" s="3">
        <v>3.95</v>
      </c>
      <c r="Q3124" s="3">
        <v>5.13</v>
      </c>
      <c r="R3124" s="5" t="s">
        <v>202</v>
      </c>
      <c r="S3124" s="5" t="s">
        <v>2827</v>
      </c>
      <c r="T3124" s="5" t="str">
        <f t="shared" si="289"/>
        <v>Michelle Tran</v>
      </c>
      <c r="U3124" t="s">
        <v>2828</v>
      </c>
      <c r="V3124" s="5" t="s">
        <v>47</v>
      </c>
      <c r="W3124" s="5" t="s">
        <v>28</v>
      </c>
      <c r="X3124" s="5" t="s">
        <v>38</v>
      </c>
      <c r="Y3124" s="5" t="s">
        <v>1816</v>
      </c>
      <c r="Z3124" s="5" t="s">
        <v>43</v>
      </c>
      <c r="AA3124" s="4">
        <v>0.59</v>
      </c>
      <c r="AB3124" s="1">
        <v>41139</v>
      </c>
      <c r="AC3124" s="1">
        <v>16846</v>
      </c>
      <c r="AD3124">
        <f t="shared" si="290"/>
        <v>9</v>
      </c>
      <c r="AE3124">
        <f t="shared" ca="1" si="291"/>
        <v>78</v>
      </c>
      <c r="AF3124" t="str">
        <f t="shared" ca="1" si="292"/>
        <v>Over 65</v>
      </c>
      <c r="AG3124" s="3">
        <f t="shared" si="293"/>
        <v>0.29289048387096778</v>
      </c>
      <c r="AH3124" t="str">
        <f>_xlfn.IFNA(VLOOKUP(Sales_Transactions[[#This Row],[Order ID]],Returned_Items[#All],2,FALSE),"Not Returned")</f>
        <v>Not Returned</v>
      </c>
    </row>
    <row r="3125" spans="1:34" x14ac:dyDescent="0.25">
      <c r="A3125">
        <v>9472</v>
      </c>
      <c r="C3125" t="s">
        <v>1588</v>
      </c>
      <c r="D3125" s="2" t="str">
        <f>TEXT(MID(Sales_Transactions[[#This Row],[Order Date]],2,5),"d/m/yyy")</f>
        <v>16/6/2011</v>
      </c>
      <c r="E3125" s="2" t="str">
        <f>TEXT(MID(Sales_Transactions[[#This Row],[Order Date]],2,5),"d")</f>
        <v>16</v>
      </c>
      <c r="F3125" s="2" t="str">
        <f>TEXT(MID(Sales_Transactions[[#This Row],[Order Date]],2,5),"m")</f>
        <v>6</v>
      </c>
      <c r="G3125" s="2" t="str">
        <f>TEXT(MID(Sales_Transactions[[#This Row],[Order Date]],2,5),"yyy")</f>
        <v>2011</v>
      </c>
      <c r="H3125" s="2" t="str">
        <f>TEXT(MID(Sales_Transactions[[#This Row],[Order Date]],2,5),"yyy/m")</f>
        <v>2011/6</v>
      </c>
      <c r="I3125" t="s">
        <v>101</v>
      </c>
      <c r="J3125">
        <f t="shared" si="288"/>
        <v>1</v>
      </c>
      <c r="K3125" s="2">
        <v>17</v>
      </c>
      <c r="L3125" s="3">
        <v>53.91</v>
      </c>
      <c r="M3125" s="4">
        <v>0.05</v>
      </c>
      <c r="N3125" s="5" t="s">
        <v>23</v>
      </c>
      <c r="O3125" s="3">
        <v>19.47</v>
      </c>
      <c r="P3125" s="3">
        <v>3.15</v>
      </c>
      <c r="Q3125" s="3">
        <v>0.49</v>
      </c>
      <c r="R3125" s="5" t="s">
        <v>956</v>
      </c>
      <c r="S3125" s="5" t="s">
        <v>2827</v>
      </c>
      <c r="T3125" s="5" t="str">
        <f t="shared" si="289"/>
        <v>Greg Tran</v>
      </c>
      <c r="U3125" t="s">
        <v>2828</v>
      </c>
      <c r="V3125" s="5" t="s">
        <v>74</v>
      </c>
      <c r="W3125" s="5" t="s">
        <v>28</v>
      </c>
      <c r="X3125" s="5" t="s">
        <v>115</v>
      </c>
      <c r="Y3125" s="5" t="s">
        <v>2207</v>
      </c>
      <c r="Z3125" s="5" t="s">
        <v>43</v>
      </c>
      <c r="AA3125" s="4">
        <v>0.37</v>
      </c>
      <c r="AB3125" s="1">
        <v>40713</v>
      </c>
      <c r="AC3125" s="1">
        <v>30661</v>
      </c>
      <c r="AD3125">
        <f t="shared" si="290"/>
        <v>3</v>
      </c>
      <c r="AE3125">
        <f t="shared" ca="1" si="291"/>
        <v>40</v>
      </c>
      <c r="AF3125" t="str">
        <f t="shared" ca="1" si="292"/>
        <v>18-64</v>
      </c>
      <c r="AG3125" s="3">
        <f t="shared" si="293"/>
        <v>0.21402499999999999</v>
      </c>
      <c r="AH3125" t="str">
        <f>_xlfn.IFNA(VLOOKUP(Sales_Transactions[[#This Row],[Order ID]],Returned_Items[#All],2,FALSE),"Not Returned")</f>
        <v>Returned</v>
      </c>
    </row>
    <row r="3126" spans="1:34" x14ac:dyDescent="0.25">
      <c r="A3126">
        <v>9733</v>
      </c>
      <c r="C3126" t="s">
        <v>2597</v>
      </c>
      <c r="D3126" s="2" t="str">
        <f>TEXT(MID(Sales_Transactions[[#This Row],[Order Date]],2,5),"d/m/yyy")</f>
        <v>17/3/2009</v>
      </c>
      <c r="E3126" s="2" t="str">
        <f>TEXT(MID(Sales_Transactions[[#This Row],[Order Date]],2,5),"d")</f>
        <v>17</v>
      </c>
      <c r="F3126" s="2" t="str">
        <f>TEXT(MID(Sales_Transactions[[#This Row],[Order Date]],2,5),"m")</f>
        <v>3</v>
      </c>
      <c r="G3126" s="2" t="str">
        <f>TEXT(MID(Sales_Transactions[[#This Row],[Order Date]],2,5),"yyy")</f>
        <v>2009</v>
      </c>
      <c r="H3126" s="2" t="str">
        <f>TEXT(MID(Sales_Transactions[[#This Row],[Order Date]],2,5),"yyy/m")</f>
        <v>2009/3</v>
      </c>
      <c r="I3126" t="s">
        <v>52</v>
      </c>
      <c r="J3126">
        <f t="shared" si="288"/>
        <v>1</v>
      </c>
      <c r="K3126" s="2">
        <v>39</v>
      </c>
      <c r="L3126" s="3">
        <v>223.64</v>
      </c>
      <c r="M3126" s="4">
        <v>0.1</v>
      </c>
      <c r="N3126" s="5" t="s">
        <v>23</v>
      </c>
      <c r="O3126" s="3">
        <v>-90.26</v>
      </c>
      <c r="P3126" s="3">
        <v>5.98</v>
      </c>
      <c r="Q3126" s="3">
        <v>5.35</v>
      </c>
      <c r="R3126" s="5" t="s">
        <v>1243</v>
      </c>
      <c r="S3126" s="5" t="s">
        <v>2848</v>
      </c>
      <c r="T3126" s="5" t="str">
        <f t="shared" si="289"/>
        <v>Gene McClure</v>
      </c>
      <c r="U3126" t="s">
        <v>2828</v>
      </c>
      <c r="V3126" s="5" t="s">
        <v>74</v>
      </c>
      <c r="W3126" s="5" t="s">
        <v>28</v>
      </c>
      <c r="X3126" s="5" t="s">
        <v>75</v>
      </c>
      <c r="Y3126" s="5" t="s">
        <v>1534</v>
      </c>
      <c r="Z3126" s="5" t="s">
        <v>43</v>
      </c>
      <c r="AA3126" s="4">
        <v>0.4</v>
      </c>
      <c r="AB3126" s="1">
        <v>39889</v>
      </c>
      <c r="AC3126" s="1">
        <v>30936</v>
      </c>
      <c r="AD3126">
        <f t="shared" si="290"/>
        <v>0</v>
      </c>
      <c r="AE3126">
        <f t="shared" ca="1" si="291"/>
        <v>39</v>
      </c>
      <c r="AF3126" t="str">
        <f t="shared" ca="1" si="292"/>
        <v>18-64</v>
      </c>
      <c r="AG3126" s="3">
        <f t="shared" si="293"/>
        <v>0.29035948717948717</v>
      </c>
      <c r="AH3126" t="str">
        <f>_xlfn.IFNA(VLOOKUP(Sales_Transactions[[#This Row],[Order ID]],Returned_Items[#All],2,FALSE),"Not Returned")</f>
        <v>Not Returned</v>
      </c>
    </row>
    <row r="3127" spans="1:34" x14ac:dyDescent="0.25">
      <c r="A3127">
        <v>10054</v>
      </c>
      <c r="C3127" t="s">
        <v>2849</v>
      </c>
      <c r="D3127" s="2" t="str">
        <f>TEXT(MID(Sales_Transactions[[#This Row],[Order Date]],2,5),"d/m/yyy")</f>
        <v>28/4/2011</v>
      </c>
      <c r="E3127" s="2" t="str">
        <f>TEXT(MID(Sales_Transactions[[#This Row],[Order Date]],2,5),"d")</f>
        <v>28</v>
      </c>
      <c r="F3127" s="2" t="str">
        <f>TEXT(MID(Sales_Transactions[[#This Row],[Order Date]],2,5),"m")</f>
        <v>4</v>
      </c>
      <c r="G3127" s="2" t="str">
        <f>TEXT(MID(Sales_Transactions[[#This Row],[Order Date]],2,5),"yyy")</f>
        <v>2011</v>
      </c>
      <c r="H3127" s="2" t="str">
        <f>TEXT(MID(Sales_Transactions[[#This Row],[Order Date]],2,5),"yyy/m")</f>
        <v>2011/4</v>
      </c>
      <c r="I3127" t="s">
        <v>33</v>
      </c>
      <c r="J3127">
        <f t="shared" si="288"/>
        <v>4</v>
      </c>
      <c r="K3127" s="2">
        <v>2</v>
      </c>
      <c r="L3127" s="3">
        <v>203.3</v>
      </c>
      <c r="M3127" s="4">
        <v>0.08</v>
      </c>
      <c r="N3127" s="5" t="s">
        <v>23</v>
      </c>
      <c r="O3127" s="3">
        <v>148.25</v>
      </c>
      <c r="P3127" s="3">
        <v>79.52</v>
      </c>
      <c r="Q3127" s="3">
        <v>48.2</v>
      </c>
      <c r="R3127" s="5" t="s">
        <v>894</v>
      </c>
      <c r="S3127" s="5" t="s">
        <v>463</v>
      </c>
      <c r="T3127" s="5" t="str">
        <f t="shared" si="289"/>
        <v>Helen Wasserman</v>
      </c>
      <c r="U3127" t="s">
        <v>2828</v>
      </c>
      <c r="V3127" s="5" t="s">
        <v>74</v>
      </c>
      <c r="W3127" s="5" t="s">
        <v>57</v>
      </c>
      <c r="X3127" s="5" t="s">
        <v>58</v>
      </c>
      <c r="Y3127" s="5" t="s">
        <v>1569</v>
      </c>
      <c r="Z3127" s="5" t="s">
        <v>56</v>
      </c>
      <c r="AA3127" s="4">
        <v>0.74</v>
      </c>
      <c r="AB3127" s="1">
        <v>40663</v>
      </c>
      <c r="AC3127" s="1">
        <v>30090</v>
      </c>
      <c r="AD3127">
        <f t="shared" si="290"/>
        <v>2</v>
      </c>
      <c r="AE3127">
        <f t="shared" ca="1" si="291"/>
        <v>42</v>
      </c>
      <c r="AF3127" t="str">
        <f t="shared" ca="1" si="292"/>
        <v>18-64</v>
      </c>
      <c r="AG3127" s="3">
        <f t="shared" si="293"/>
        <v>63.828192000000001</v>
      </c>
      <c r="AH3127" t="str">
        <f>_xlfn.IFNA(VLOOKUP(Sales_Transactions[[#This Row],[Order ID]],Returned_Items[#All],2,FALSE),"Not Returned")</f>
        <v>Returned</v>
      </c>
    </row>
    <row r="3128" spans="1:34" x14ac:dyDescent="0.25">
      <c r="A3128">
        <v>10054</v>
      </c>
      <c r="C3128" t="s">
        <v>2849</v>
      </c>
      <c r="D3128" s="2" t="str">
        <f>TEXT(MID(Sales_Transactions[[#This Row],[Order Date]],2,5),"d/m/yyy")</f>
        <v>28/4/2011</v>
      </c>
      <c r="E3128" s="2" t="str">
        <f>TEXT(MID(Sales_Transactions[[#This Row],[Order Date]],2,5),"d")</f>
        <v>28</v>
      </c>
      <c r="F3128" s="2" t="str">
        <f>TEXT(MID(Sales_Transactions[[#This Row],[Order Date]],2,5),"m")</f>
        <v>4</v>
      </c>
      <c r="G3128" s="2" t="str">
        <f>TEXT(MID(Sales_Transactions[[#This Row],[Order Date]],2,5),"yyy")</f>
        <v>2011</v>
      </c>
      <c r="H3128" s="2" t="str">
        <f>TEXT(MID(Sales_Transactions[[#This Row],[Order Date]],2,5),"yyy/m")</f>
        <v>2011/4</v>
      </c>
      <c r="I3128" t="s">
        <v>33</v>
      </c>
      <c r="J3128">
        <f t="shared" si="288"/>
        <v>4</v>
      </c>
      <c r="K3128" s="2">
        <v>2</v>
      </c>
      <c r="L3128" s="3">
        <v>196.85149999999999</v>
      </c>
      <c r="M3128" s="4">
        <v>0.09</v>
      </c>
      <c r="N3128" s="5" t="s">
        <v>23</v>
      </c>
      <c r="O3128" s="3">
        <v>-606.6</v>
      </c>
      <c r="P3128" s="3">
        <v>125.99</v>
      </c>
      <c r="Q3128" s="3">
        <v>5.99</v>
      </c>
      <c r="R3128" s="5" t="s">
        <v>894</v>
      </c>
      <c r="S3128" s="5" t="s">
        <v>463</v>
      </c>
      <c r="T3128" s="5" t="str">
        <f t="shared" si="289"/>
        <v>Helen Wasserman</v>
      </c>
      <c r="U3128" t="s">
        <v>2828</v>
      </c>
      <c r="V3128" s="5" t="s">
        <v>74</v>
      </c>
      <c r="W3128" s="5" t="s">
        <v>48</v>
      </c>
      <c r="X3128" s="5" t="s">
        <v>49</v>
      </c>
      <c r="Y3128" s="5" t="s">
        <v>2715</v>
      </c>
      <c r="Z3128" s="5" t="s">
        <v>43</v>
      </c>
      <c r="AA3128" s="4">
        <v>0.56000000000000005</v>
      </c>
      <c r="AB3128" s="1">
        <v>40661</v>
      </c>
      <c r="AC3128" s="1">
        <v>30237</v>
      </c>
      <c r="AD3128">
        <f t="shared" si="290"/>
        <v>0</v>
      </c>
      <c r="AE3128">
        <f t="shared" ca="1" si="291"/>
        <v>41</v>
      </c>
      <c r="AF3128" t="str">
        <f t="shared" ca="1" si="292"/>
        <v>18-64</v>
      </c>
      <c r="AG3128" s="3">
        <f t="shared" si="293"/>
        <v>65.933304500000006</v>
      </c>
      <c r="AH3128" t="str">
        <f>_xlfn.IFNA(VLOOKUP(Sales_Transactions[[#This Row],[Order ID]],Returned_Items[#All],2,FALSE),"Not Returned")</f>
        <v>Returned</v>
      </c>
    </row>
    <row r="3129" spans="1:34" x14ac:dyDescent="0.25">
      <c r="A3129">
        <v>10627</v>
      </c>
      <c r="C3129" t="s">
        <v>2305</v>
      </c>
      <c r="D3129" s="2" t="str">
        <f>TEXT(MID(Sales_Transactions[[#This Row],[Order Date]],2,5),"d/m/yyy")</f>
        <v>24/2/2010</v>
      </c>
      <c r="E3129" s="2" t="str">
        <f>TEXT(MID(Sales_Transactions[[#This Row],[Order Date]],2,5),"d")</f>
        <v>24</v>
      </c>
      <c r="F3129" s="2" t="str">
        <f>TEXT(MID(Sales_Transactions[[#This Row],[Order Date]],2,5),"m")</f>
        <v>2</v>
      </c>
      <c r="G3129" s="2" t="str">
        <f>TEXT(MID(Sales_Transactions[[#This Row],[Order Date]],2,5),"yyy")</f>
        <v>2010</v>
      </c>
      <c r="H3129" s="2" t="str">
        <f>TEXT(MID(Sales_Transactions[[#This Row],[Order Date]],2,5),"yyy/m")</f>
        <v>2010/2</v>
      </c>
      <c r="I3129" t="s">
        <v>22</v>
      </c>
      <c r="J3129">
        <f t="shared" si="288"/>
        <v>2</v>
      </c>
      <c r="K3129" s="2">
        <v>4</v>
      </c>
      <c r="L3129" s="3">
        <v>40.229999999999997</v>
      </c>
      <c r="M3129" s="4">
        <v>0.05</v>
      </c>
      <c r="N3129" s="5" t="s">
        <v>23</v>
      </c>
      <c r="O3129" s="3">
        <v>-30.26</v>
      </c>
      <c r="P3129" s="3">
        <v>7.77</v>
      </c>
      <c r="Q3129" s="3">
        <v>9.23</v>
      </c>
      <c r="R3129" s="5" t="s">
        <v>1211</v>
      </c>
      <c r="S3129" s="5" t="s">
        <v>2505</v>
      </c>
      <c r="T3129" s="5" t="str">
        <f t="shared" si="289"/>
        <v>Matt Collister</v>
      </c>
      <c r="U3129" t="s">
        <v>2828</v>
      </c>
      <c r="V3129" s="5" t="s">
        <v>74</v>
      </c>
      <c r="W3129" s="5" t="s">
        <v>28</v>
      </c>
      <c r="X3129" s="5" t="s">
        <v>38</v>
      </c>
      <c r="Y3129" s="5" t="s">
        <v>2486</v>
      </c>
      <c r="Z3129" s="5" t="s">
        <v>43</v>
      </c>
      <c r="AA3129" s="4">
        <v>0.57999999999999996</v>
      </c>
      <c r="AB3129" s="1">
        <v>40238</v>
      </c>
      <c r="AC3129" s="1">
        <v>29259</v>
      </c>
      <c r="AD3129">
        <f t="shared" si="290"/>
        <v>5</v>
      </c>
      <c r="AE3129">
        <f t="shared" ca="1" si="291"/>
        <v>44</v>
      </c>
      <c r="AF3129" t="str">
        <f t="shared" ca="1" si="292"/>
        <v>18-64</v>
      </c>
      <c r="AG3129" s="3">
        <f t="shared" si="293"/>
        <v>4.2490287499999999</v>
      </c>
      <c r="AH3129" t="str">
        <f>_xlfn.IFNA(VLOOKUP(Sales_Transactions[[#This Row],[Order ID]],Returned_Items[#All],2,FALSE),"Not Returned")</f>
        <v>Not Returned</v>
      </c>
    </row>
    <row r="3130" spans="1:34" x14ac:dyDescent="0.25">
      <c r="A3130">
        <v>10629</v>
      </c>
      <c r="C3130" t="s">
        <v>345</v>
      </c>
      <c r="D3130" s="2" t="str">
        <f>TEXT(MID(Sales_Transactions[[#This Row],[Order Date]],2,5),"d/m/yyy")</f>
        <v>11/9/2009</v>
      </c>
      <c r="E3130" s="2" t="str">
        <f>TEXT(MID(Sales_Transactions[[#This Row],[Order Date]],2,5),"d")</f>
        <v>11</v>
      </c>
      <c r="F3130" s="2" t="str">
        <f>TEXT(MID(Sales_Transactions[[#This Row],[Order Date]],2,5),"m")</f>
        <v>9</v>
      </c>
      <c r="G3130" s="2" t="str">
        <f>TEXT(MID(Sales_Transactions[[#This Row],[Order Date]],2,5),"yyy")</f>
        <v>2009</v>
      </c>
      <c r="H3130" s="2" t="str">
        <f>TEXT(MID(Sales_Transactions[[#This Row],[Order Date]],2,5),"yyy/m")</f>
        <v>2009/9</v>
      </c>
      <c r="I3130" t="s">
        <v>101</v>
      </c>
      <c r="J3130">
        <f t="shared" si="288"/>
        <v>1</v>
      </c>
      <c r="K3130" s="2">
        <v>39</v>
      </c>
      <c r="L3130" s="3">
        <v>341.55</v>
      </c>
      <c r="M3130" s="4">
        <v>0.06</v>
      </c>
      <c r="N3130" s="5" t="s">
        <v>23</v>
      </c>
      <c r="O3130" s="3">
        <v>-255.65</v>
      </c>
      <c r="P3130" s="3">
        <v>8.3699999999999992</v>
      </c>
      <c r="Q3130" s="3">
        <v>10.16</v>
      </c>
      <c r="R3130" s="5" t="s">
        <v>894</v>
      </c>
      <c r="S3130" s="5" t="s">
        <v>463</v>
      </c>
      <c r="T3130" s="5" t="str">
        <f t="shared" si="289"/>
        <v>Helen Wasserman</v>
      </c>
      <c r="U3130" t="s">
        <v>2828</v>
      </c>
      <c r="V3130" s="5" t="s">
        <v>47</v>
      </c>
      <c r="W3130" s="5" t="s">
        <v>57</v>
      </c>
      <c r="X3130" s="5" t="s">
        <v>58</v>
      </c>
      <c r="Y3130" s="5" t="s">
        <v>1658</v>
      </c>
      <c r="Z3130" s="5" t="s">
        <v>31</v>
      </c>
      <c r="AA3130" s="4">
        <v>0.59</v>
      </c>
      <c r="AB3130" s="1">
        <v>40069</v>
      </c>
      <c r="AC3130" s="1">
        <v>30336</v>
      </c>
      <c r="AD3130">
        <f t="shared" si="290"/>
        <v>2</v>
      </c>
      <c r="AE3130">
        <f t="shared" ca="1" si="291"/>
        <v>41</v>
      </c>
      <c r="AF3130" t="str">
        <f t="shared" ca="1" si="292"/>
        <v>18-64</v>
      </c>
      <c r="AG3130" s="3">
        <f t="shared" si="293"/>
        <v>0.47499943589743582</v>
      </c>
      <c r="AH3130" t="str">
        <f>_xlfn.IFNA(VLOOKUP(Sales_Transactions[[#This Row],[Order ID]],Returned_Items[#All],2,FALSE),"Not Returned")</f>
        <v>Not Returned</v>
      </c>
    </row>
    <row r="3131" spans="1:34" x14ac:dyDescent="0.25">
      <c r="A3131">
        <v>10629</v>
      </c>
      <c r="C3131" t="s">
        <v>345</v>
      </c>
      <c r="D3131" s="2" t="str">
        <f>TEXT(MID(Sales_Transactions[[#This Row],[Order Date]],2,5),"d/m/yyy")</f>
        <v>11/9/2009</v>
      </c>
      <c r="E3131" s="2" t="str">
        <f>TEXT(MID(Sales_Transactions[[#This Row],[Order Date]],2,5),"d")</f>
        <v>11</v>
      </c>
      <c r="F3131" s="2" t="str">
        <f>TEXT(MID(Sales_Transactions[[#This Row],[Order Date]],2,5),"m")</f>
        <v>9</v>
      </c>
      <c r="G3131" s="2" t="str">
        <f>TEXT(MID(Sales_Transactions[[#This Row],[Order Date]],2,5),"yyy")</f>
        <v>2009</v>
      </c>
      <c r="H3131" s="2" t="str">
        <f>TEXT(MID(Sales_Transactions[[#This Row],[Order Date]],2,5),"yyy/m")</f>
        <v>2009/9</v>
      </c>
      <c r="I3131" t="s">
        <v>101</v>
      </c>
      <c r="J3131">
        <f t="shared" si="288"/>
        <v>1</v>
      </c>
      <c r="K3131" s="2">
        <v>14</v>
      </c>
      <c r="L3131" s="3">
        <v>98.37</v>
      </c>
      <c r="M3131" s="4">
        <v>0.09</v>
      </c>
      <c r="N3131" s="5" t="s">
        <v>67</v>
      </c>
      <c r="O3131" s="3">
        <v>-76.540000000000006</v>
      </c>
      <c r="P3131" s="3">
        <v>6.48</v>
      </c>
      <c r="Q3131" s="3">
        <v>9.17</v>
      </c>
      <c r="R3131" s="5" t="s">
        <v>894</v>
      </c>
      <c r="S3131" s="5" t="s">
        <v>463</v>
      </c>
      <c r="T3131" s="5" t="str">
        <f t="shared" si="289"/>
        <v>Helen Wasserman</v>
      </c>
      <c r="U3131" t="s">
        <v>2828</v>
      </c>
      <c r="V3131" s="5" t="s">
        <v>47</v>
      </c>
      <c r="W3131" s="5" t="s">
        <v>28</v>
      </c>
      <c r="X3131" s="5" t="s">
        <v>75</v>
      </c>
      <c r="Y3131" s="5" t="s">
        <v>2850</v>
      </c>
      <c r="Z3131" s="5" t="s">
        <v>43</v>
      </c>
      <c r="AA3131" s="4">
        <v>0.37</v>
      </c>
      <c r="AB3131" s="1">
        <v>40069</v>
      </c>
      <c r="AC3131" s="1">
        <v>30607</v>
      </c>
      <c r="AD3131">
        <f t="shared" si="290"/>
        <v>2</v>
      </c>
      <c r="AE3131">
        <f t="shared" ca="1" si="291"/>
        <v>40</v>
      </c>
      <c r="AF3131" t="str">
        <f t="shared" ca="1" si="292"/>
        <v>18-64</v>
      </c>
      <c r="AG3131" s="3">
        <f t="shared" si="293"/>
        <v>1.1174405714285716</v>
      </c>
      <c r="AH3131" t="str">
        <f>_xlfn.IFNA(VLOOKUP(Sales_Transactions[[#This Row],[Order ID]],Returned_Items[#All],2,FALSE),"Not Returned")</f>
        <v>Not Returned</v>
      </c>
    </row>
    <row r="3132" spans="1:34" x14ac:dyDescent="0.25">
      <c r="A3132">
        <v>10784</v>
      </c>
      <c r="C3132" t="s">
        <v>2851</v>
      </c>
      <c r="D3132" s="2" t="str">
        <f>TEXT(MID(Sales_Transactions[[#This Row],[Order Date]],2,5),"d/m/yyy")</f>
        <v>5/7/2010</v>
      </c>
      <c r="E3132" s="2" t="str">
        <f>TEXT(MID(Sales_Transactions[[#This Row],[Order Date]],2,5),"d")</f>
        <v>5</v>
      </c>
      <c r="F3132" s="2" t="str">
        <f>TEXT(MID(Sales_Transactions[[#This Row],[Order Date]],2,5),"m")</f>
        <v>7</v>
      </c>
      <c r="G3132" s="2" t="str">
        <f>TEXT(MID(Sales_Transactions[[#This Row],[Order Date]],2,5),"yyy")</f>
        <v>2010</v>
      </c>
      <c r="H3132" s="2" t="str">
        <f>TEXT(MID(Sales_Transactions[[#This Row],[Order Date]],2,5),"yyy/m")</f>
        <v>2010/7</v>
      </c>
      <c r="I3132" t="s">
        <v>52</v>
      </c>
      <c r="J3132">
        <f t="shared" si="288"/>
        <v>1</v>
      </c>
      <c r="K3132" s="2">
        <v>2</v>
      </c>
      <c r="L3132" s="3">
        <v>19.36</v>
      </c>
      <c r="M3132" s="4">
        <v>0.1</v>
      </c>
      <c r="N3132" s="5" t="s">
        <v>23</v>
      </c>
      <c r="O3132" s="3">
        <v>-11.85</v>
      </c>
      <c r="P3132" s="3">
        <v>6.78</v>
      </c>
      <c r="Q3132" s="3">
        <v>6.18</v>
      </c>
      <c r="R3132" s="5" t="s">
        <v>2833</v>
      </c>
      <c r="S3132" s="5" t="s">
        <v>2834</v>
      </c>
      <c r="T3132" s="5" t="str">
        <f t="shared" si="289"/>
        <v>Vivian Mathis</v>
      </c>
      <c r="U3132" t="s">
        <v>2828</v>
      </c>
      <c r="V3132" s="5" t="s">
        <v>74</v>
      </c>
      <c r="W3132" s="5" t="s">
        <v>28</v>
      </c>
      <c r="X3132" s="5" t="s">
        <v>75</v>
      </c>
      <c r="Y3132" s="5" t="s">
        <v>1409</v>
      </c>
      <c r="Z3132" s="5" t="s">
        <v>43</v>
      </c>
      <c r="AA3132" s="4">
        <v>0.39</v>
      </c>
      <c r="AB3132" s="1">
        <v>40365</v>
      </c>
      <c r="AC3132" s="1">
        <v>30389</v>
      </c>
      <c r="AD3132">
        <f t="shared" si="290"/>
        <v>1</v>
      </c>
      <c r="AE3132">
        <f t="shared" ca="1" si="291"/>
        <v>41</v>
      </c>
      <c r="AF3132" t="str">
        <f t="shared" ca="1" si="292"/>
        <v>18-64</v>
      </c>
      <c r="AG3132" s="3">
        <f t="shared" si="293"/>
        <v>6.47661</v>
      </c>
      <c r="AH3132" t="str">
        <f>_xlfn.IFNA(VLOOKUP(Sales_Transactions[[#This Row],[Order ID]],Returned_Items[#All],2,FALSE),"Not Returned")</f>
        <v>Not Returned</v>
      </c>
    </row>
    <row r="3133" spans="1:34" x14ac:dyDescent="0.25">
      <c r="A3133">
        <v>10784</v>
      </c>
      <c r="C3133" t="s">
        <v>2851</v>
      </c>
      <c r="D3133" s="2" t="str">
        <f>TEXT(MID(Sales_Transactions[[#This Row],[Order Date]],2,5),"d/m/yyy")</f>
        <v>5/7/2010</v>
      </c>
      <c r="E3133" s="2" t="str">
        <f>TEXT(MID(Sales_Transactions[[#This Row],[Order Date]],2,5),"d")</f>
        <v>5</v>
      </c>
      <c r="F3133" s="2" t="str">
        <f>TEXT(MID(Sales_Transactions[[#This Row],[Order Date]],2,5),"m")</f>
        <v>7</v>
      </c>
      <c r="G3133" s="2" t="str">
        <f>TEXT(MID(Sales_Transactions[[#This Row],[Order Date]],2,5),"yyy")</f>
        <v>2010</v>
      </c>
      <c r="H3133" s="2" t="str">
        <f>TEXT(MID(Sales_Transactions[[#This Row],[Order Date]],2,5),"yyy/m")</f>
        <v>2010/7</v>
      </c>
      <c r="I3133" t="s">
        <v>52</v>
      </c>
      <c r="J3133">
        <f t="shared" si="288"/>
        <v>1</v>
      </c>
      <c r="K3133" s="2">
        <v>30</v>
      </c>
      <c r="L3133" s="3">
        <v>206.27</v>
      </c>
      <c r="M3133" s="4">
        <v>0.09</v>
      </c>
      <c r="N3133" s="5" t="s">
        <v>23</v>
      </c>
      <c r="O3133" s="3">
        <v>-54.44</v>
      </c>
      <c r="P3133" s="3">
        <v>6.81</v>
      </c>
      <c r="Q3133" s="3">
        <v>5.48</v>
      </c>
      <c r="R3133" s="5" t="s">
        <v>2833</v>
      </c>
      <c r="S3133" s="5" t="s">
        <v>2834</v>
      </c>
      <c r="T3133" s="5" t="str">
        <f t="shared" si="289"/>
        <v>Vivian Mathis</v>
      </c>
      <c r="U3133" t="s">
        <v>2828</v>
      </c>
      <c r="V3133" s="5" t="s">
        <v>74</v>
      </c>
      <c r="W3133" s="5" t="s">
        <v>28</v>
      </c>
      <c r="X3133" s="5" t="s">
        <v>41</v>
      </c>
      <c r="Y3133" s="5" t="s">
        <v>2356</v>
      </c>
      <c r="Z3133" s="5" t="s">
        <v>43</v>
      </c>
      <c r="AA3133" s="4">
        <v>0.37</v>
      </c>
      <c r="AB3133" s="1">
        <v>40366</v>
      </c>
      <c r="AC3133" s="1">
        <v>30179</v>
      </c>
      <c r="AD3133">
        <f t="shared" si="290"/>
        <v>2</v>
      </c>
      <c r="AE3133">
        <f t="shared" ca="1" si="291"/>
        <v>41</v>
      </c>
      <c r="AF3133" t="str">
        <f t="shared" ca="1" si="292"/>
        <v>18-64</v>
      </c>
      <c r="AG3133" s="3">
        <f t="shared" si="293"/>
        <v>0.40946236666666669</v>
      </c>
      <c r="AH3133" t="str">
        <f>_xlfn.IFNA(VLOOKUP(Sales_Transactions[[#This Row],[Order ID]],Returned_Items[#All],2,FALSE),"Not Returned")</f>
        <v>Not Returned</v>
      </c>
    </row>
    <row r="3134" spans="1:34" x14ac:dyDescent="0.25">
      <c r="A3134">
        <v>10823</v>
      </c>
      <c r="C3134" t="s">
        <v>226</v>
      </c>
      <c r="D3134" s="2" t="str">
        <f>TEXT(MID(Sales_Transactions[[#This Row],[Order Date]],2,5),"d/m/yyy")</f>
        <v>12/6/2012</v>
      </c>
      <c r="E3134" s="2" t="str">
        <f>TEXT(MID(Sales_Transactions[[#This Row],[Order Date]],2,5),"d")</f>
        <v>12</v>
      </c>
      <c r="F3134" s="2" t="str">
        <f>TEXT(MID(Sales_Transactions[[#This Row],[Order Date]],2,5),"m")</f>
        <v>6</v>
      </c>
      <c r="G3134" s="2" t="str">
        <f>TEXT(MID(Sales_Transactions[[#This Row],[Order Date]],2,5),"yyy")</f>
        <v>2012</v>
      </c>
      <c r="H3134" s="2" t="str">
        <f>TEXT(MID(Sales_Transactions[[#This Row],[Order Date]],2,5),"yyy/m")</f>
        <v>2012/6</v>
      </c>
      <c r="I3134" t="s">
        <v>22</v>
      </c>
      <c r="J3134">
        <f t="shared" si="288"/>
        <v>2</v>
      </c>
      <c r="K3134" s="2">
        <v>3</v>
      </c>
      <c r="L3134" s="3">
        <v>133.9</v>
      </c>
      <c r="M3134" s="4">
        <v>0.03</v>
      </c>
      <c r="N3134" s="5" t="s">
        <v>23</v>
      </c>
      <c r="O3134" s="3">
        <v>-14.58</v>
      </c>
      <c r="P3134" s="3">
        <v>43.41</v>
      </c>
      <c r="Q3134" s="3">
        <v>2.99</v>
      </c>
      <c r="R3134" s="5" t="s">
        <v>894</v>
      </c>
      <c r="S3134" s="5" t="s">
        <v>463</v>
      </c>
      <c r="T3134" s="5" t="str">
        <f t="shared" si="289"/>
        <v>Helen Wasserman</v>
      </c>
      <c r="U3134" t="s">
        <v>2828</v>
      </c>
      <c r="V3134" s="5" t="s">
        <v>74</v>
      </c>
      <c r="W3134" s="5" t="s">
        <v>28</v>
      </c>
      <c r="X3134" s="5" t="s">
        <v>41</v>
      </c>
      <c r="Y3134" s="5" t="s">
        <v>306</v>
      </c>
      <c r="Z3134" s="5" t="s">
        <v>43</v>
      </c>
      <c r="AA3134" s="4">
        <v>0.39</v>
      </c>
      <c r="AB3134" s="1">
        <v>41072</v>
      </c>
      <c r="AC3134" s="1">
        <v>29606</v>
      </c>
      <c r="AD3134">
        <f t="shared" si="290"/>
        <v>0</v>
      </c>
      <c r="AE3134">
        <f t="shared" ca="1" si="291"/>
        <v>43</v>
      </c>
      <c r="AF3134" t="str">
        <f t="shared" ca="1" si="292"/>
        <v>18-64</v>
      </c>
      <c r="AG3134" s="3">
        <f t="shared" si="293"/>
        <v>15.462325666666667</v>
      </c>
      <c r="AH3134" t="str">
        <f>_xlfn.IFNA(VLOOKUP(Sales_Transactions[[#This Row],[Order ID]],Returned_Items[#All],2,FALSE),"Not Returned")</f>
        <v>Not Returned</v>
      </c>
    </row>
    <row r="3135" spans="1:34" x14ac:dyDescent="0.25">
      <c r="A3135">
        <v>10919</v>
      </c>
      <c r="C3135" t="s">
        <v>2852</v>
      </c>
      <c r="D3135" s="2" t="str">
        <f>TEXT(MID(Sales_Transactions[[#This Row],[Order Date]],2,5),"d/m/yyy")</f>
        <v>27/3/2010</v>
      </c>
      <c r="E3135" s="2" t="str">
        <f>TEXT(MID(Sales_Transactions[[#This Row],[Order Date]],2,5),"d")</f>
        <v>27</v>
      </c>
      <c r="F3135" s="2" t="str">
        <f>TEXT(MID(Sales_Transactions[[#This Row],[Order Date]],2,5),"m")</f>
        <v>3</v>
      </c>
      <c r="G3135" s="2" t="str">
        <f>TEXT(MID(Sales_Transactions[[#This Row],[Order Date]],2,5),"yyy")</f>
        <v>2010</v>
      </c>
      <c r="H3135" s="2" t="str">
        <f>TEXT(MID(Sales_Transactions[[#This Row],[Order Date]],2,5),"yyy/m")</f>
        <v>2010/3</v>
      </c>
      <c r="I3135" t="s">
        <v>33</v>
      </c>
      <c r="J3135">
        <f t="shared" si="288"/>
        <v>4</v>
      </c>
      <c r="K3135" s="2">
        <v>42</v>
      </c>
      <c r="L3135" s="3">
        <v>2040.95</v>
      </c>
      <c r="M3135" s="4">
        <v>7.0000000000000007E-2</v>
      </c>
      <c r="N3135" s="5" t="s">
        <v>23</v>
      </c>
      <c r="O3135" s="3">
        <v>-1231.8699999999999</v>
      </c>
      <c r="P3135" s="3">
        <v>48.91</v>
      </c>
      <c r="Q3135" s="3">
        <v>35</v>
      </c>
      <c r="R3135" s="5" t="s">
        <v>2853</v>
      </c>
      <c r="S3135" s="5" t="s">
        <v>2854</v>
      </c>
      <c r="T3135" s="5" t="str">
        <f t="shared" si="289"/>
        <v>Ross DeVincentis</v>
      </c>
      <c r="U3135" t="s">
        <v>2828</v>
      </c>
      <c r="V3135" s="5" t="s">
        <v>47</v>
      </c>
      <c r="W3135" s="5" t="s">
        <v>28</v>
      </c>
      <c r="X3135" s="5" t="s">
        <v>29</v>
      </c>
      <c r="Y3135" s="5" t="s">
        <v>685</v>
      </c>
      <c r="Z3135" s="5" t="s">
        <v>31</v>
      </c>
      <c r="AA3135" s="4">
        <v>0.83</v>
      </c>
      <c r="AB3135" s="1">
        <v>40264</v>
      </c>
      <c r="AC3135" s="1">
        <v>29906</v>
      </c>
      <c r="AD3135">
        <f t="shared" si="290"/>
        <v>0</v>
      </c>
      <c r="AE3135">
        <f t="shared" ca="1" si="291"/>
        <v>42</v>
      </c>
      <c r="AF3135" t="str">
        <f t="shared" ca="1" si="292"/>
        <v>18-64</v>
      </c>
      <c r="AG3135" s="3">
        <f t="shared" si="293"/>
        <v>1.9970419761904763</v>
      </c>
      <c r="AH3135" t="str">
        <f>_xlfn.IFNA(VLOOKUP(Sales_Transactions[[#This Row],[Order ID]],Returned_Items[#All],2,FALSE),"Not Returned")</f>
        <v>Not Returned</v>
      </c>
    </row>
    <row r="3136" spans="1:34" x14ac:dyDescent="0.25">
      <c r="A3136">
        <v>11429</v>
      </c>
      <c r="C3136" t="s">
        <v>1863</v>
      </c>
      <c r="D3136" s="2" t="str">
        <f>TEXT(MID(Sales_Transactions[[#This Row],[Order Date]],2,5),"d/m/yyy")</f>
        <v>3/3/2010</v>
      </c>
      <c r="E3136" s="2" t="str">
        <f>TEXT(MID(Sales_Transactions[[#This Row],[Order Date]],2,5),"d")</f>
        <v>3</v>
      </c>
      <c r="F3136" s="2" t="str">
        <f>TEXT(MID(Sales_Transactions[[#This Row],[Order Date]],2,5),"m")</f>
        <v>3</v>
      </c>
      <c r="G3136" s="2" t="str">
        <f>TEXT(MID(Sales_Transactions[[#This Row],[Order Date]],2,5),"yyy")</f>
        <v>2010</v>
      </c>
      <c r="H3136" s="2" t="str">
        <f>TEXT(MID(Sales_Transactions[[#This Row],[Order Date]],2,5),"yyy/m")</f>
        <v>2010/3</v>
      </c>
      <c r="I3136" t="s">
        <v>22</v>
      </c>
      <c r="J3136">
        <f t="shared" si="288"/>
        <v>2</v>
      </c>
      <c r="K3136" s="2">
        <v>39</v>
      </c>
      <c r="L3136" s="3">
        <v>446.04</v>
      </c>
      <c r="M3136" s="4">
        <v>0.01</v>
      </c>
      <c r="N3136" s="5" t="s">
        <v>23</v>
      </c>
      <c r="O3136" s="3">
        <v>59.04</v>
      </c>
      <c r="P3136" s="3">
        <v>10.98</v>
      </c>
      <c r="Q3136" s="3">
        <v>5.14</v>
      </c>
      <c r="R3136" s="5" t="s">
        <v>1973</v>
      </c>
      <c r="S3136" s="5" t="s">
        <v>2847</v>
      </c>
      <c r="T3136" s="5" t="str">
        <f t="shared" si="289"/>
        <v>Jason Klamczynski</v>
      </c>
      <c r="U3136" t="s">
        <v>2828</v>
      </c>
      <c r="V3136" s="5" t="s">
        <v>74</v>
      </c>
      <c r="W3136" s="5" t="s">
        <v>28</v>
      </c>
      <c r="X3136" s="5" t="s">
        <v>41</v>
      </c>
      <c r="Y3136" s="5" t="s">
        <v>1113</v>
      </c>
      <c r="Z3136" s="5" t="s">
        <v>43</v>
      </c>
      <c r="AA3136" s="4">
        <v>0.36</v>
      </c>
      <c r="AB3136" s="1">
        <v>40244</v>
      </c>
      <c r="AC3136" s="1">
        <v>29750</v>
      </c>
      <c r="AD3136">
        <f t="shared" si="290"/>
        <v>4</v>
      </c>
      <c r="AE3136">
        <f t="shared" ca="1" si="291"/>
        <v>43</v>
      </c>
      <c r="AF3136" t="str">
        <f t="shared" ca="1" si="292"/>
        <v>18-64</v>
      </c>
      <c r="AG3136" s="3">
        <f t="shared" si="293"/>
        <v>0.41330517948717943</v>
      </c>
      <c r="AH3136" t="str">
        <f>_xlfn.IFNA(VLOOKUP(Sales_Transactions[[#This Row],[Order ID]],Returned_Items[#All],2,FALSE),"Not Returned")</f>
        <v>Not Returned</v>
      </c>
    </row>
    <row r="3137" spans="1:34" x14ac:dyDescent="0.25">
      <c r="A3137">
        <v>11429</v>
      </c>
      <c r="C3137" t="s">
        <v>1863</v>
      </c>
      <c r="D3137" s="2" t="str">
        <f>TEXT(MID(Sales_Transactions[[#This Row],[Order Date]],2,5),"d/m/yyy")</f>
        <v>3/3/2010</v>
      </c>
      <c r="E3137" s="2" t="str">
        <f>TEXT(MID(Sales_Transactions[[#This Row],[Order Date]],2,5),"d")</f>
        <v>3</v>
      </c>
      <c r="F3137" s="2" t="str">
        <f>TEXT(MID(Sales_Transactions[[#This Row],[Order Date]],2,5),"m")</f>
        <v>3</v>
      </c>
      <c r="G3137" s="2" t="str">
        <f>TEXT(MID(Sales_Transactions[[#This Row],[Order Date]],2,5),"yyy")</f>
        <v>2010</v>
      </c>
      <c r="H3137" s="2" t="str">
        <f>TEXT(MID(Sales_Transactions[[#This Row],[Order Date]],2,5),"yyy/m")</f>
        <v>2010/3</v>
      </c>
      <c r="I3137" t="s">
        <v>22</v>
      </c>
      <c r="J3137">
        <f t="shared" si="288"/>
        <v>2</v>
      </c>
      <c r="K3137" s="2">
        <v>46</v>
      </c>
      <c r="L3137" s="3">
        <v>18421.2</v>
      </c>
      <c r="M3137" s="4">
        <v>0.06</v>
      </c>
      <c r="N3137" s="5" t="s">
        <v>34</v>
      </c>
      <c r="O3137" s="3">
        <v>-969.05</v>
      </c>
      <c r="P3137" s="3">
        <v>400.98</v>
      </c>
      <c r="Q3137" s="3">
        <v>42.52</v>
      </c>
      <c r="R3137" s="5" t="s">
        <v>1973</v>
      </c>
      <c r="S3137" s="5" t="s">
        <v>2847</v>
      </c>
      <c r="T3137" s="5" t="str">
        <f t="shared" si="289"/>
        <v>Jason Klamczynski</v>
      </c>
      <c r="U3137" t="s">
        <v>2828</v>
      </c>
      <c r="V3137" s="5" t="s">
        <v>74</v>
      </c>
      <c r="W3137" s="5" t="s">
        <v>57</v>
      </c>
      <c r="X3137" s="5" t="s">
        <v>107</v>
      </c>
      <c r="Y3137" s="5" t="s">
        <v>2012</v>
      </c>
      <c r="Z3137" s="5" t="s">
        <v>106</v>
      </c>
      <c r="AA3137" s="4">
        <v>0.71</v>
      </c>
      <c r="AB3137" s="1">
        <v>40242</v>
      </c>
      <c r="AC3137" s="1">
        <v>17389</v>
      </c>
      <c r="AD3137">
        <f t="shared" si="290"/>
        <v>2</v>
      </c>
      <c r="AE3137">
        <f t="shared" ca="1" si="291"/>
        <v>76</v>
      </c>
      <c r="AF3137" t="str">
        <f t="shared" ca="1" si="292"/>
        <v>Over 65</v>
      </c>
      <c r="AG3137" s="3">
        <f t="shared" si="293"/>
        <v>9.6360741739130429</v>
      </c>
      <c r="AH3137" t="str">
        <f>_xlfn.IFNA(VLOOKUP(Sales_Transactions[[#This Row],[Order ID]],Returned_Items[#All],2,FALSE),"Not Returned")</f>
        <v>Not Returned</v>
      </c>
    </row>
    <row r="3138" spans="1:34" x14ac:dyDescent="0.25">
      <c r="A3138">
        <v>11650</v>
      </c>
      <c r="C3138" t="s">
        <v>1597</v>
      </c>
      <c r="D3138" s="2" t="str">
        <f>TEXT(MID(Sales_Transactions[[#This Row],[Order Date]],2,5),"d/m/yyy")</f>
        <v>24/9/2012</v>
      </c>
      <c r="E3138" s="2" t="str">
        <f>TEXT(MID(Sales_Transactions[[#This Row],[Order Date]],2,5),"d")</f>
        <v>24</v>
      </c>
      <c r="F3138" s="2" t="str">
        <f>TEXT(MID(Sales_Transactions[[#This Row],[Order Date]],2,5),"m")</f>
        <v>9</v>
      </c>
      <c r="G3138" s="2" t="str">
        <f>TEXT(MID(Sales_Transactions[[#This Row],[Order Date]],2,5),"yyy")</f>
        <v>2012</v>
      </c>
      <c r="H3138" s="2" t="str">
        <f>TEXT(MID(Sales_Transactions[[#This Row],[Order Date]],2,5),"yyy/m")</f>
        <v>2012/9</v>
      </c>
      <c r="I3138" t="s">
        <v>52</v>
      </c>
      <c r="J3138">
        <f t="shared" ref="J3138:J3201" si="294">IF(I3138="Making Critical",5,IF(I3138="High",4,IF(I3138="Medium",3,IF(I3138="Low",2,1))))</f>
        <v>1</v>
      </c>
      <c r="K3138" s="2">
        <v>26</v>
      </c>
      <c r="L3138" s="3">
        <v>1090.4000000000001</v>
      </c>
      <c r="M3138" s="4">
        <v>0.06</v>
      </c>
      <c r="N3138" s="5" t="s">
        <v>23</v>
      </c>
      <c r="O3138" s="3">
        <v>146.24</v>
      </c>
      <c r="P3138" s="3">
        <v>40.97</v>
      </c>
      <c r="Q3138" s="3">
        <v>8.99</v>
      </c>
      <c r="R3138" s="5" t="s">
        <v>2855</v>
      </c>
      <c r="S3138" s="5" t="s">
        <v>2320</v>
      </c>
      <c r="T3138" s="5" t="str">
        <f t="shared" ref="T3138:T3201" si="295">R3138 &amp; " " &amp; S3138</f>
        <v>Valerie Mitchum</v>
      </c>
      <c r="U3138" t="s">
        <v>2828</v>
      </c>
      <c r="V3138" s="5" t="s">
        <v>74</v>
      </c>
      <c r="W3138" s="5" t="s">
        <v>28</v>
      </c>
      <c r="X3138" s="5" t="s">
        <v>124</v>
      </c>
      <c r="Y3138" s="5" t="s">
        <v>1334</v>
      </c>
      <c r="Z3138" s="5" t="s">
        <v>60</v>
      </c>
      <c r="AA3138" s="4">
        <v>0.59</v>
      </c>
      <c r="AB3138" s="1">
        <v>41178</v>
      </c>
      <c r="AC3138" s="1">
        <v>17262</v>
      </c>
      <c r="AD3138">
        <f t="shared" ref="AD3138:AD3201" si="296">_xlfn.DAYS(AB3138,D3138)</f>
        <v>2</v>
      </c>
      <c r="AE3138">
        <f t="shared" ref="AE3138:AE3201" ca="1" si="297">DATEDIF(AC3138,TODAY(),"Y")</f>
        <v>77</v>
      </c>
      <c r="AF3138" t="str">
        <f t="shared" ref="AF3138:AF3201" ca="1" si="298">IF(AE3138&lt;18,"Under 18",IF(AE3138&lt;65,"18-64","Over 65"))</f>
        <v>Over 65</v>
      </c>
      <c r="AG3138" s="3">
        <f t="shared" ref="AG3138:AG3201" si="299" xml:space="preserve"> (P3138 - (M3138 / 100) * P3138 + Q3138) / K3138</f>
        <v>1.920593</v>
      </c>
      <c r="AH3138" t="str">
        <f>_xlfn.IFNA(VLOOKUP(Sales_Transactions[[#This Row],[Order ID]],Returned_Items[#All],2,FALSE),"Not Returned")</f>
        <v>Not Returned</v>
      </c>
    </row>
    <row r="3139" spans="1:34" x14ac:dyDescent="0.25">
      <c r="A3139">
        <v>12837</v>
      </c>
      <c r="C3139" t="s">
        <v>1929</v>
      </c>
      <c r="D3139" s="2" t="str">
        <f>TEXT(MID(Sales_Transactions[[#This Row],[Order Date]],2,5),"d/m/yyy")</f>
        <v>2/12/2012</v>
      </c>
      <c r="E3139" s="2" t="str">
        <f>TEXT(MID(Sales_Transactions[[#This Row],[Order Date]],2,5),"d")</f>
        <v>2</v>
      </c>
      <c r="F3139" s="2" t="str">
        <f>TEXT(MID(Sales_Transactions[[#This Row],[Order Date]],2,5),"m")</f>
        <v>12</v>
      </c>
      <c r="G3139" s="2" t="str">
        <f>TEXT(MID(Sales_Transactions[[#This Row],[Order Date]],2,5),"yyy")</f>
        <v>2012</v>
      </c>
      <c r="H3139" s="2" t="str">
        <f>TEXT(MID(Sales_Transactions[[#This Row],[Order Date]],2,5),"yyy/m")</f>
        <v>2012/12</v>
      </c>
      <c r="I3139" t="s">
        <v>78</v>
      </c>
      <c r="J3139">
        <f t="shared" si="294"/>
        <v>3</v>
      </c>
      <c r="K3139" s="2">
        <v>50</v>
      </c>
      <c r="L3139" s="3">
        <v>1100.21</v>
      </c>
      <c r="M3139" s="4">
        <v>0.03</v>
      </c>
      <c r="N3139" s="5" t="s">
        <v>23</v>
      </c>
      <c r="O3139" s="3">
        <v>433.59</v>
      </c>
      <c r="P3139" s="3">
        <v>22.24</v>
      </c>
      <c r="Q3139" s="3">
        <v>1.99</v>
      </c>
      <c r="R3139" s="5" t="s">
        <v>2313</v>
      </c>
      <c r="S3139" s="5" t="s">
        <v>2314</v>
      </c>
      <c r="T3139" s="5" t="str">
        <f t="shared" si="295"/>
        <v>Dave Hallsten</v>
      </c>
      <c r="U3139" t="s">
        <v>2828</v>
      </c>
      <c r="V3139" s="5" t="s">
        <v>74</v>
      </c>
      <c r="W3139" s="5" t="s">
        <v>48</v>
      </c>
      <c r="X3139" s="5" t="s">
        <v>87</v>
      </c>
      <c r="Y3139" s="5" t="s">
        <v>1976</v>
      </c>
      <c r="Z3139" s="5" t="s">
        <v>60</v>
      </c>
      <c r="AA3139" s="4">
        <v>0.43</v>
      </c>
      <c r="AB3139" s="1">
        <v>41245</v>
      </c>
      <c r="AC3139" s="1">
        <v>17446</v>
      </c>
      <c r="AD3139">
        <f t="shared" si="296"/>
        <v>0</v>
      </c>
      <c r="AE3139">
        <f t="shared" ca="1" si="297"/>
        <v>76</v>
      </c>
      <c r="AF3139" t="str">
        <f t="shared" ca="1" si="298"/>
        <v>Over 65</v>
      </c>
      <c r="AG3139" s="3">
        <f t="shared" si="299"/>
        <v>0.48446655999999999</v>
      </c>
      <c r="AH3139" t="str">
        <f>_xlfn.IFNA(VLOOKUP(Sales_Transactions[[#This Row],[Order ID]],Returned_Items[#All],2,FALSE),"Not Returned")</f>
        <v>Not Returned</v>
      </c>
    </row>
    <row r="3140" spans="1:34" x14ac:dyDescent="0.25">
      <c r="A3140">
        <v>13347</v>
      </c>
      <c r="C3140" t="s">
        <v>2856</v>
      </c>
      <c r="D3140" s="2" t="str">
        <f>TEXT(MID(Sales_Transactions[[#This Row],[Order Date]],2,5),"d/m/yyy")</f>
        <v>23/4/2010</v>
      </c>
      <c r="E3140" s="2" t="str">
        <f>TEXT(MID(Sales_Transactions[[#This Row],[Order Date]],2,5),"d")</f>
        <v>23</v>
      </c>
      <c r="F3140" s="2" t="str">
        <f>TEXT(MID(Sales_Transactions[[#This Row],[Order Date]],2,5),"m")</f>
        <v>4</v>
      </c>
      <c r="G3140" s="2" t="str">
        <f>TEXT(MID(Sales_Transactions[[#This Row],[Order Date]],2,5),"yyy")</f>
        <v>2010</v>
      </c>
      <c r="H3140" s="2" t="str">
        <f>TEXT(MID(Sales_Transactions[[#This Row],[Order Date]],2,5),"yyy/m")</f>
        <v>2010/4</v>
      </c>
      <c r="I3140" t="s">
        <v>52</v>
      </c>
      <c r="J3140">
        <f t="shared" si="294"/>
        <v>1</v>
      </c>
      <c r="K3140" s="2">
        <v>24</v>
      </c>
      <c r="L3140" s="3">
        <v>104.89</v>
      </c>
      <c r="M3140" s="4">
        <v>7.0000000000000007E-2</v>
      </c>
      <c r="N3140" s="5" t="s">
        <v>67</v>
      </c>
      <c r="O3140" s="3">
        <v>22.84</v>
      </c>
      <c r="P3140" s="3">
        <v>3.8</v>
      </c>
      <c r="Q3140" s="3">
        <v>1.49</v>
      </c>
      <c r="R3140" s="5" t="s">
        <v>2838</v>
      </c>
      <c r="S3140" s="5" t="s">
        <v>981</v>
      </c>
      <c r="T3140" s="5" t="str">
        <f t="shared" si="295"/>
        <v>Vivek Gonzalez</v>
      </c>
      <c r="U3140" t="s">
        <v>2828</v>
      </c>
      <c r="V3140" s="5" t="s">
        <v>37</v>
      </c>
      <c r="W3140" s="5" t="s">
        <v>28</v>
      </c>
      <c r="X3140" s="5" t="s">
        <v>41</v>
      </c>
      <c r="Y3140" s="5" t="s">
        <v>423</v>
      </c>
      <c r="Z3140" s="5" t="s">
        <v>43</v>
      </c>
      <c r="AA3140" s="4">
        <v>0.38</v>
      </c>
      <c r="AB3140" s="1">
        <v>40292</v>
      </c>
      <c r="AC3140" s="1">
        <v>17456</v>
      </c>
      <c r="AD3140">
        <f t="shared" si="296"/>
        <v>1</v>
      </c>
      <c r="AE3140">
        <f t="shared" ca="1" si="297"/>
        <v>76</v>
      </c>
      <c r="AF3140" t="str">
        <f t="shared" ca="1" si="298"/>
        <v>Over 65</v>
      </c>
      <c r="AG3140" s="3">
        <f t="shared" si="299"/>
        <v>0.22030583333333331</v>
      </c>
      <c r="AH3140" t="str">
        <f>_xlfn.IFNA(VLOOKUP(Sales_Transactions[[#This Row],[Order ID]],Returned_Items[#All],2,FALSE),"Not Returned")</f>
        <v>Not Returned</v>
      </c>
    </row>
    <row r="3141" spans="1:34" x14ac:dyDescent="0.25">
      <c r="A3141">
        <v>13381</v>
      </c>
      <c r="C3141" t="s">
        <v>2857</v>
      </c>
      <c r="D3141" s="2" t="str">
        <f>TEXT(MID(Sales_Transactions[[#This Row],[Order Date]],2,5),"d/m/yyy")</f>
        <v>17/8/2011</v>
      </c>
      <c r="E3141" s="2" t="str">
        <f>TEXT(MID(Sales_Transactions[[#This Row],[Order Date]],2,5),"d")</f>
        <v>17</v>
      </c>
      <c r="F3141" s="2" t="str">
        <f>TEXT(MID(Sales_Transactions[[#This Row],[Order Date]],2,5),"m")</f>
        <v>8</v>
      </c>
      <c r="G3141" s="2" t="str">
        <f>TEXT(MID(Sales_Transactions[[#This Row],[Order Date]],2,5),"yyy")</f>
        <v>2011</v>
      </c>
      <c r="H3141" s="2" t="str">
        <f>TEXT(MID(Sales_Transactions[[#This Row],[Order Date]],2,5),"yyy/m")</f>
        <v>2011/8</v>
      </c>
      <c r="I3141" t="s">
        <v>78</v>
      </c>
      <c r="J3141">
        <f t="shared" si="294"/>
        <v>3</v>
      </c>
      <c r="K3141" s="2">
        <v>41</v>
      </c>
      <c r="L3141" s="3">
        <v>10714.78</v>
      </c>
      <c r="M3141" s="4">
        <v>0</v>
      </c>
      <c r="N3141" s="5" t="s">
        <v>34</v>
      </c>
      <c r="O3141" s="3">
        <v>-627.64</v>
      </c>
      <c r="P3141" s="3">
        <v>259.70999999999998</v>
      </c>
      <c r="Q3141" s="3">
        <v>66.67</v>
      </c>
      <c r="R3141" s="5" t="s">
        <v>2833</v>
      </c>
      <c r="S3141" s="5" t="s">
        <v>2834</v>
      </c>
      <c r="T3141" s="5" t="str">
        <f t="shared" si="295"/>
        <v>Vivian Mathis</v>
      </c>
      <c r="U3141" t="s">
        <v>2828</v>
      </c>
      <c r="V3141" s="5" t="s">
        <v>37</v>
      </c>
      <c r="W3141" s="5" t="s">
        <v>57</v>
      </c>
      <c r="X3141" s="5" t="s">
        <v>107</v>
      </c>
      <c r="Y3141" s="5" t="s">
        <v>853</v>
      </c>
      <c r="Z3141" s="5" t="s">
        <v>106</v>
      </c>
      <c r="AA3141" s="4">
        <v>0.65</v>
      </c>
      <c r="AB3141" s="1">
        <v>40772</v>
      </c>
      <c r="AC3141" s="1">
        <v>23826</v>
      </c>
      <c r="AD3141">
        <f t="shared" si="296"/>
        <v>0</v>
      </c>
      <c r="AE3141">
        <f t="shared" ca="1" si="297"/>
        <v>59</v>
      </c>
      <c r="AF3141" t="str">
        <f t="shared" ca="1" si="298"/>
        <v>18-64</v>
      </c>
      <c r="AG3141" s="3">
        <f t="shared" si="299"/>
        <v>7.9604878048780483</v>
      </c>
      <c r="AH3141" t="str">
        <f>_xlfn.IFNA(VLOOKUP(Sales_Transactions[[#This Row],[Order ID]],Returned_Items[#All],2,FALSE),"Not Returned")</f>
        <v>Not Returned</v>
      </c>
    </row>
    <row r="3142" spans="1:34" x14ac:dyDescent="0.25">
      <c r="A3142">
        <v>13634</v>
      </c>
      <c r="C3142" t="s">
        <v>2858</v>
      </c>
      <c r="D3142" s="2" t="str">
        <f>TEXT(MID(Sales_Transactions[[#This Row],[Order Date]],2,5),"d/m/yyy")</f>
        <v>18/4/2011</v>
      </c>
      <c r="E3142" s="2" t="str">
        <f>TEXT(MID(Sales_Transactions[[#This Row],[Order Date]],2,5),"d")</f>
        <v>18</v>
      </c>
      <c r="F3142" s="2" t="str">
        <f>TEXT(MID(Sales_Transactions[[#This Row],[Order Date]],2,5),"m")</f>
        <v>4</v>
      </c>
      <c r="G3142" s="2" t="str">
        <f>TEXT(MID(Sales_Transactions[[#This Row],[Order Date]],2,5),"yyy")</f>
        <v>2011</v>
      </c>
      <c r="H3142" s="2" t="str">
        <f>TEXT(MID(Sales_Transactions[[#This Row],[Order Date]],2,5),"yyy/m")</f>
        <v>2011/4</v>
      </c>
      <c r="I3142" t="s">
        <v>33</v>
      </c>
      <c r="J3142">
        <f t="shared" si="294"/>
        <v>4</v>
      </c>
      <c r="K3142" s="2">
        <v>46</v>
      </c>
      <c r="L3142" s="3">
        <v>1824.13</v>
      </c>
      <c r="M3142" s="4">
        <v>0.05</v>
      </c>
      <c r="N3142" s="5" t="s">
        <v>23</v>
      </c>
      <c r="O3142" s="3">
        <v>104.51</v>
      </c>
      <c r="P3142" s="3">
        <v>39.979999999999997</v>
      </c>
      <c r="Q3142" s="3">
        <v>7.12</v>
      </c>
      <c r="R3142" s="5" t="s">
        <v>2748</v>
      </c>
      <c r="S3142" s="5" t="s">
        <v>2210</v>
      </c>
      <c r="T3142" s="5" t="str">
        <f t="shared" si="295"/>
        <v>Bradley Nguyen</v>
      </c>
      <c r="U3142" t="s">
        <v>2828</v>
      </c>
      <c r="V3142" s="5" t="s">
        <v>37</v>
      </c>
      <c r="W3142" s="5" t="s">
        <v>48</v>
      </c>
      <c r="X3142" s="5" t="s">
        <v>87</v>
      </c>
      <c r="Y3142" s="5" t="s">
        <v>1926</v>
      </c>
      <c r="Z3142" s="5" t="s">
        <v>43</v>
      </c>
      <c r="AA3142" s="4">
        <v>0.67</v>
      </c>
      <c r="AB3142" s="1">
        <v>40651</v>
      </c>
      <c r="AC3142" s="1">
        <v>23931</v>
      </c>
      <c r="AD3142">
        <f t="shared" si="296"/>
        <v>0</v>
      </c>
      <c r="AE3142">
        <f t="shared" ca="1" si="297"/>
        <v>59</v>
      </c>
      <c r="AF3142" t="str">
        <f t="shared" ca="1" si="298"/>
        <v>18-64</v>
      </c>
      <c r="AG3142" s="3">
        <f t="shared" si="299"/>
        <v>1.0234784782608695</v>
      </c>
      <c r="AH3142" t="str">
        <f>_xlfn.IFNA(VLOOKUP(Sales_Transactions[[#This Row],[Order ID]],Returned_Items[#All],2,FALSE),"Not Returned")</f>
        <v>Not Returned</v>
      </c>
    </row>
    <row r="3143" spans="1:34" x14ac:dyDescent="0.25">
      <c r="A3143">
        <v>13634</v>
      </c>
      <c r="C3143" t="s">
        <v>2858</v>
      </c>
      <c r="D3143" s="2" t="str">
        <f>TEXT(MID(Sales_Transactions[[#This Row],[Order Date]],2,5),"d/m/yyy")</f>
        <v>18/4/2011</v>
      </c>
      <c r="E3143" s="2" t="str">
        <f>TEXT(MID(Sales_Transactions[[#This Row],[Order Date]],2,5),"d")</f>
        <v>18</v>
      </c>
      <c r="F3143" s="2" t="str">
        <f>TEXT(MID(Sales_Transactions[[#This Row],[Order Date]],2,5),"m")</f>
        <v>4</v>
      </c>
      <c r="G3143" s="2" t="str">
        <f>TEXT(MID(Sales_Transactions[[#This Row],[Order Date]],2,5),"yyy")</f>
        <v>2011</v>
      </c>
      <c r="H3143" s="2" t="str">
        <f>TEXT(MID(Sales_Transactions[[#This Row],[Order Date]],2,5),"yyy/m")</f>
        <v>2011/4</v>
      </c>
      <c r="I3143" t="s">
        <v>33</v>
      </c>
      <c r="J3143">
        <f t="shared" si="294"/>
        <v>4</v>
      </c>
      <c r="K3143" s="2">
        <v>27</v>
      </c>
      <c r="L3143" s="3">
        <v>151.38</v>
      </c>
      <c r="M3143" s="4">
        <v>0.04</v>
      </c>
      <c r="N3143" s="5" t="s">
        <v>23</v>
      </c>
      <c r="O3143" s="3">
        <v>-55.61</v>
      </c>
      <c r="P3143" s="3">
        <v>5.58</v>
      </c>
      <c r="Q3143" s="3">
        <v>5.3</v>
      </c>
      <c r="R3143" s="5" t="s">
        <v>2748</v>
      </c>
      <c r="S3143" s="5" t="s">
        <v>2210</v>
      </c>
      <c r="T3143" s="5" t="str">
        <f t="shared" si="295"/>
        <v>Bradley Nguyen</v>
      </c>
      <c r="U3143" t="s">
        <v>2828</v>
      </c>
      <c r="V3143" s="5" t="s">
        <v>37</v>
      </c>
      <c r="W3143" s="5" t="s">
        <v>28</v>
      </c>
      <c r="X3143" s="5" t="s">
        <v>98</v>
      </c>
      <c r="Y3143" s="5" t="s">
        <v>1532</v>
      </c>
      <c r="Z3143" s="5" t="s">
        <v>43</v>
      </c>
      <c r="AA3143" s="4">
        <v>0.35</v>
      </c>
      <c r="AB3143" s="1">
        <v>40652</v>
      </c>
      <c r="AC3143" s="1">
        <v>23539</v>
      </c>
      <c r="AD3143">
        <f t="shared" si="296"/>
        <v>1</v>
      </c>
      <c r="AE3143">
        <f t="shared" ca="1" si="297"/>
        <v>60</v>
      </c>
      <c r="AF3143" t="str">
        <f t="shared" ca="1" si="298"/>
        <v>18-64</v>
      </c>
      <c r="AG3143" s="3">
        <f t="shared" si="299"/>
        <v>0.40288029629629629</v>
      </c>
      <c r="AH3143" t="str">
        <f>_xlfn.IFNA(VLOOKUP(Sales_Transactions[[#This Row],[Order ID]],Returned_Items[#All],2,FALSE),"Not Returned")</f>
        <v>Not Returned</v>
      </c>
    </row>
    <row r="3144" spans="1:34" hidden="1" x14ac:dyDescent="0.25">
      <c r="A3144">
        <v>13729</v>
      </c>
      <c r="C3144" t="s">
        <v>2859</v>
      </c>
      <c r="D3144" s="2" t="str">
        <f>TEXT(MID(Sales_Transactions[[#This Row],[Order Date]],2,5),"d/m/yyy")</f>
        <v>1/1/2009</v>
      </c>
      <c r="E3144" s="2" t="str">
        <f>TEXT(MID(Sales_Transactions[[#This Row],[Order Date]],2,5),"d")</f>
        <v>1</v>
      </c>
      <c r="F3144" s="2" t="str">
        <f>TEXT(MID(Sales_Transactions[[#This Row],[Order Date]],2,5),"m")</f>
        <v>1</v>
      </c>
      <c r="G3144" s="2" t="str">
        <f>TEXT(MID(Sales_Transactions[[#This Row],[Order Date]],2,5),"yyy")</f>
        <v>2009</v>
      </c>
      <c r="H3144" s="2" t="str">
        <f>TEXT(MID(Sales_Transactions[[#This Row],[Order Date]],2,5),"yyy/m")</f>
        <v>2009/1</v>
      </c>
      <c r="I3144" t="s">
        <v>52</v>
      </c>
      <c r="J3144">
        <f t="shared" si="294"/>
        <v>1</v>
      </c>
      <c r="K3144" s="2">
        <v>9</v>
      </c>
      <c r="L3144">
        <v>872.48</v>
      </c>
      <c r="M3144">
        <v>0.08</v>
      </c>
      <c r="N3144" t="s">
        <v>67</v>
      </c>
      <c r="O3144">
        <v>-342.91</v>
      </c>
      <c r="P3144">
        <v>95.99</v>
      </c>
      <c r="Q3144">
        <v>35</v>
      </c>
      <c r="R3144" t="s">
        <v>1211</v>
      </c>
      <c r="S3144" t="s">
        <v>2505</v>
      </c>
      <c r="T3144" t="str">
        <f t="shared" si="295"/>
        <v>Matt Collister</v>
      </c>
      <c r="U3144" t="s">
        <v>2828</v>
      </c>
      <c r="V3144" t="s">
        <v>74</v>
      </c>
      <c r="W3144" t="s">
        <v>28</v>
      </c>
      <c r="X3144" t="s">
        <v>29</v>
      </c>
      <c r="Y3144" t="s">
        <v>2536</v>
      </c>
      <c r="Z3144" t="s">
        <v>31</v>
      </c>
      <c r="AA3144"/>
      <c r="AB3144" s="1">
        <v>39816</v>
      </c>
      <c r="AC3144" s="1">
        <v>23633</v>
      </c>
      <c r="AD3144">
        <f t="shared" si="296"/>
        <v>2</v>
      </c>
      <c r="AE3144">
        <f t="shared" ca="1" si="297"/>
        <v>59</v>
      </c>
      <c r="AF3144" t="str">
        <f t="shared" ca="1" si="298"/>
        <v>18-64</v>
      </c>
      <c r="AG3144">
        <f t="shared" si="299"/>
        <v>14.545912</v>
      </c>
      <c r="AH3144" t="str">
        <f>_xlfn.IFNA(VLOOKUP(Sales_Transactions[[#This Row],[Order ID]],Returned_Items[#All],2,FALSE),"Not Returned")</f>
        <v>Returned</v>
      </c>
    </row>
    <row r="3145" spans="1:34" hidden="1" x14ac:dyDescent="0.25">
      <c r="A3145">
        <v>13730</v>
      </c>
      <c r="C3145" t="s">
        <v>1453</v>
      </c>
      <c r="D3145" s="2" t="str">
        <f>TEXT(MID(Sales_Transactions[[#This Row],[Order Date]],2,5),"d/m/yyy")</f>
        <v>9/5/2011</v>
      </c>
      <c r="E3145" s="2" t="str">
        <f>TEXT(MID(Sales_Transactions[[#This Row],[Order Date]],2,5),"d")</f>
        <v>9</v>
      </c>
      <c r="F3145" s="2" t="str">
        <f>TEXT(MID(Sales_Transactions[[#This Row],[Order Date]],2,5),"m")</f>
        <v>5</v>
      </c>
      <c r="G3145" s="2" t="str">
        <f>TEXT(MID(Sales_Transactions[[#This Row],[Order Date]],2,5),"yyy")</f>
        <v>2011</v>
      </c>
      <c r="H3145" s="2" t="str">
        <f>TEXT(MID(Sales_Transactions[[#This Row],[Order Date]],2,5),"yyy/m")</f>
        <v>2011/5</v>
      </c>
      <c r="I3145" t="s">
        <v>33</v>
      </c>
      <c r="J3145">
        <f t="shared" si="294"/>
        <v>4</v>
      </c>
      <c r="K3145" s="2">
        <v>26</v>
      </c>
      <c r="L3145">
        <v>3617.64</v>
      </c>
      <c r="M3145">
        <v>7.0000000000000007E-2</v>
      </c>
      <c r="N3145" t="s">
        <v>34</v>
      </c>
      <c r="O3145">
        <v>-354.13</v>
      </c>
      <c r="P3145">
        <v>146.34</v>
      </c>
      <c r="Q3145">
        <v>43.75</v>
      </c>
      <c r="R3145" t="s">
        <v>2748</v>
      </c>
      <c r="S3145" t="s">
        <v>2210</v>
      </c>
      <c r="T3145" t="str">
        <f t="shared" si="295"/>
        <v>Bradley Nguyen</v>
      </c>
      <c r="U3145" t="s">
        <v>2828</v>
      </c>
      <c r="V3145" t="s">
        <v>47</v>
      </c>
      <c r="W3145" t="s">
        <v>57</v>
      </c>
      <c r="X3145" t="s">
        <v>107</v>
      </c>
      <c r="Y3145" t="s">
        <v>314</v>
      </c>
      <c r="Z3145" t="s">
        <v>106</v>
      </c>
      <c r="AA3145">
        <v>0.64</v>
      </c>
      <c r="AB3145" s="1">
        <v>40674</v>
      </c>
      <c r="AC3145" s="1"/>
      <c r="AD3145">
        <f t="shared" si="296"/>
        <v>2</v>
      </c>
      <c r="AE3145">
        <f t="shared" ca="1" si="297"/>
        <v>124</v>
      </c>
      <c r="AF3145" t="str">
        <f t="shared" ca="1" si="298"/>
        <v>Over 65</v>
      </c>
      <c r="AG3145">
        <f t="shared" si="299"/>
        <v>7.3072139230769233</v>
      </c>
      <c r="AH3145" t="str">
        <f>_xlfn.IFNA(VLOOKUP(Sales_Transactions[[#This Row],[Order ID]],Returned_Items[#All],2,FALSE),"Not Returned")</f>
        <v>Not Returned</v>
      </c>
    </row>
    <row r="3146" spans="1:34" x14ac:dyDescent="0.25">
      <c r="A3146">
        <v>14113</v>
      </c>
      <c r="C3146" t="s">
        <v>2860</v>
      </c>
      <c r="D3146" s="2" t="str">
        <f>TEXT(MID(Sales_Transactions[[#This Row],[Order Date]],2,5),"d/m/yyy")</f>
        <v>4/8/2011</v>
      </c>
      <c r="E3146" s="2" t="str">
        <f>TEXT(MID(Sales_Transactions[[#This Row],[Order Date]],2,5),"d")</f>
        <v>4</v>
      </c>
      <c r="F3146" s="2" t="str">
        <f>TEXT(MID(Sales_Transactions[[#This Row],[Order Date]],2,5),"m")</f>
        <v>8</v>
      </c>
      <c r="G3146" s="2" t="str">
        <f>TEXT(MID(Sales_Transactions[[#This Row],[Order Date]],2,5),"yyy")</f>
        <v>2011</v>
      </c>
      <c r="H3146" s="2" t="str">
        <f>TEXT(MID(Sales_Transactions[[#This Row],[Order Date]],2,5),"yyy/m")</f>
        <v>2011/8</v>
      </c>
      <c r="I3146" t="s">
        <v>33</v>
      </c>
      <c r="J3146">
        <f t="shared" si="294"/>
        <v>4</v>
      </c>
      <c r="K3146" s="2">
        <v>22</v>
      </c>
      <c r="L3146" s="3">
        <v>8218.16</v>
      </c>
      <c r="M3146" s="4">
        <v>0.09</v>
      </c>
      <c r="N3146" s="5" t="s">
        <v>34</v>
      </c>
      <c r="O3146" s="3">
        <v>-774.14</v>
      </c>
      <c r="P3146" s="3">
        <v>376.13</v>
      </c>
      <c r="Q3146" s="3">
        <v>85.63</v>
      </c>
      <c r="R3146" s="5" t="s">
        <v>894</v>
      </c>
      <c r="S3146" s="5" t="s">
        <v>463</v>
      </c>
      <c r="T3146" s="5" t="str">
        <f t="shared" si="295"/>
        <v>Helen Wasserman</v>
      </c>
      <c r="U3146" t="s">
        <v>2828</v>
      </c>
      <c r="V3146" s="5" t="s">
        <v>74</v>
      </c>
      <c r="W3146" s="5" t="s">
        <v>57</v>
      </c>
      <c r="X3146" s="5" t="s">
        <v>107</v>
      </c>
      <c r="Y3146" s="5" t="s">
        <v>1234</v>
      </c>
      <c r="Z3146" s="5" t="s">
        <v>106</v>
      </c>
      <c r="AA3146" s="4">
        <v>0.74</v>
      </c>
      <c r="AB3146" s="1">
        <v>40761</v>
      </c>
      <c r="AC3146" s="1">
        <v>23295</v>
      </c>
      <c r="AD3146">
        <f t="shared" si="296"/>
        <v>2</v>
      </c>
      <c r="AE3146">
        <f t="shared" ca="1" si="297"/>
        <v>60</v>
      </c>
      <c r="AF3146" t="str">
        <f t="shared" ca="1" si="298"/>
        <v>18-64</v>
      </c>
      <c r="AG3146" s="3">
        <f t="shared" si="299"/>
        <v>20.973703772727273</v>
      </c>
      <c r="AH3146" t="str">
        <f>_xlfn.IFNA(VLOOKUP(Sales_Transactions[[#This Row],[Order ID]],Returned_Items[#All],2,FALSE),"Not Returned")</f>
        <v>Not Returned</v>
      </c>
    </row>
    <row r="3147" spans="1:34" x14ac:dyDescent="0.25">
      <c r="A3147">
        <v>14210</v>
      </c>
      <c r="C3147" t="s">
        <v>772</v>
      </c>
      <c r="D3147" s="2" t="str">
        <f>TEXT(MID(Sales_Transactions[[#This Row],[Order Date]],2,5),"d/m/yyy")</f>
        <v>26/6/2012</v>
      </c>
      <c r="E3147" s="2" t="str">
        <f>TEXT(MID(Sales_Transactions[[#This Row],[Order Date]],2,5),"d")</f>
        <v>26</v>
      </c>
      <c r="F3147" s="2" t="str">
        <f>TEXT(MID(Sales_Transactions[[#This Row],[Order Date]],2,5),"m")</f>
        <v>6</v>
      </c>
      <c r="G3147" s="2" t="str">
        <f>TEXT(MID(Sales_Transactions[[#This Row],[Order Date]],2,5),"yyy")</f>
        <v>2012</v>
      </c>
      <c r="H3147" s="2" t="str">
        <f>TEXT(MID(Sales_Transactions[[#This Row],[Order Date]],2,5),"yyy/m")</f>
        <v>2012/6</v>
      </c>
      <c r="I3147" t="s">
        <v>52</v>
      </c>
      <c r="J3147">
        <f t="shared" si="294"/>
        <v>1</v>
      </c>
      <c r="K3147" s="2">
        <v>19</v>
      </c>
      <c r="L3147" s="3">
        <v>676.79</v>
      </c>
      <c r="M3147" s="4">
        <v>0</v>
      </c>
      <c r="N3147" s="5" t="s">
        <v>23</v>
      </c>
      <c r="O3147" s="3">
        <v>213.2</v>
      </c>
      <c r="P3147" s="3">
        <v>33.29</v>
      </c>
      <c r="Q3147" s="3">
        <v>1.99</v>
      </c>
      <c r="R3147" s="5" t="s">
        <v>894</v>
      </c>
      <c r="S3147" s="5" t="s">
        <v>463</v>
      </c>
      <c r="T3147" s="5" t="str">
        <f t="shared" si="295"/>
        <v>Helen Wasserman</v>
      </c>
      <c r="U3147" t="s">
        <v>2828</v>
      </c>
      <c r="V3147" s="5" t="s">
        <v>74</v>
      </c>
      <c r="W3147" s="5" t="s">
        <v>48</v>
      </c>
      <c r="X3147" s="5" t="s">
        <v>87</v>
      </c>
      <c r="Y3147" s="5" t="s">
        <v>2861</v>
      </c>
      <c r="Z3147" s="5" t="s">
        <v>60</v>
      </c>
      <c r="AA3147" s="4">
        <v>0.41</v>
      </c>
      <c r="AB3147" s="1">
        <v>41088</v>
      </c>
      <c r="AC3147" s="1">
        <v>23057</v>
      </c>
      <c r="AD3147">
        <f t="shared" si="296"/>
        <v>2</v>
      </c>
      <c r="AE3147">
        <f t="shared" ca="1" si="297"/>
        <v>61</v>
      </c>
      <c r="AF3147" t="str">
        <f t="shared" ca="1" si="298"/>
        <v>18-64</v>
      </c>
      <c r="AG3147" s="3">
        <f t="shared" si="299"/>
        <v>1.8568421052631578</v>
      </c>
      <c r="AH3147" t="str">
        <f>_xlfn.IFNA(VLOOKUP(Sales_Transactions[[#This Row],[Order ID]],Returned_Items[#All],2,FALSE),"Not Returned")</f>
        <v>Not Returned</v>
      </c>
    </row>
    <row r="3148" spans="1:34" x14ac:dyDescent="0.25">
      <c r="A3148">
        <v>14272</v>
      </c>
      <c r="C3148" t="s">
        <v>1808</v>
      </c>
      <c r="D3148" s="2" t="str">
        <f>TEXT(MID(Sales_Transactions[[#This Row],[Order Date]],2,5),"d/m/yyy")</f>
        <v>12/2/2012</v>
      </c>
      <c r="E3148" s="2" t="str">
        <f>TEXT(MID(Sales_Transactions[[#This Row],[Order Date]],2,5),"d")</f>
        <v>12</v>
      </c>
      <c r="F3148" s="2" t="str">
        <f>TEXT(MID(Sales_Transactions[[#This Row],[Order Date]],2,5),"m")</f>
        <v>2</v>
      </c>
      <c r="G3148" s="2" t="str">
        <f>TEXT(MID(Sales_Transactions[[#This Row],[Order Date]],2,5),"yyy")</f>
        <v>2012</v>
      </c>
      <c r="H3148" s="2" t="str">
        <f>TEXT(MID(Sales_Transactions[[#This Row],[Order Date]],2,5),"yyy/m")</f>
        <v>2012/2</v>
      </c>
      <c r="I3148" t="s">
        <v>78</v>
      </c>
      <c r="J3148">
        <f t="shared" si="294"/>
        <v>3</v>
      </c>
      <c r="K3148" s="2">
        <v>32</v>
      </c>
      <c r="L3148" s="3">
        <v>2409.96</v>
      </c>
      <c r="M3148" s="4">
        <v>7.0000000000000007E-2</v>
      </c>
      <c r="N3148" s="5" t="s">
        <v>23</v>
      </c>
      <c r="O3148" s="3">
        <v>575.1</v>
      </c>
      <c r="P3148" s="3">
        <v>80.98</v>
      </c>
      <c r="Q3148" s="3">
        <v>4.5</v>
      </c>
      <c r="R3148" s="5" t="s">
        <v>2833</v>
      </c>
      <c r="S3148" s="5" t="s">
        <v>2834</v>
      </c>
      <c r="T3148" s="5" t="str">
        <f t="shared" si="295"/>
        <v>Vivian Mathis</v>
      </c>
      <c r="U3148" t="s">
        <v>2828</v>
      </c>
      <c r="V3148" s="5" t="s">
        <v>74</v>
      </c>
      <c r="W3148" s="5" t="s">
        <v>28</v>
      </c>
      <c r="X3148" s="5" t="s">
        <v>38</v>
      </c>
      <c r="Y3148" s="5" t="s">
        <v>2449</v>
      </c>
      <c r="Z3148" s="5" t="s">
        <v>43</v>
      </c>
      <c r="AA3148" s="4">
        <v>0.59</v>
      </c>
      <c r="AB3148" s="1">
        <v>40953</v>
      </c>
      <c r="AC3148" s="1">
        <v>23214</v>
      </c>
      <c r="AD3148">
        <f t="shared" si="296"/>
        <v>2</v>
      </c>
      <c r="AE3148">
        <f t="shared" ca="1" si="297"/>
        <v>61</v>
      </c>
      <c r="AF3148" t="str">
        <f t="shared" ca="1" si="298"/>
        <v>18-64</v>
      </c>
      <c r="AG3148" s="3">
        <f t="shared" si="299"/>
        <v>2.6694785625000002</v>
      </c>
      <c r="AH3148" t="str">
        <f>_xlfn.IFNA(VLOOKUP(Sales_Transactions[[#This Row],[Order ID]],Returned_Items[#All],2,FALSE),"Not Returned")</f>
        <v>Not Returned</v>
      </c>
    </row>
    <row r="3149" spans="1:34" x14ac:dyDescent="0.25">
      <c r="A3149">
        <v>14401</v>
      </c>
      <c r="C3149" t="s">
        <v>2860</v>
      </c>
      <c r="D3149" s="2" t="str">
        <f>TEXT(MID(Sales_Transactions[[#This Row],[Order Date]],2,5),"d/m/yyy")</f>
        <v>4/8/2011</v>
      </c>
      <c r="E3149" s="2" t="str">
        <f>TEXT(MID(Sales_Transactions[[#This Row],[Order Date]],2,5),"d")</f>
        <v>4</v>
      </c>
      <c r="F3149" s="2" t="str">
        <f>TEXT(MID(Sales_Transactions[[#This Row],[Order Date]],2,5),"m")</f>
        <v>8</v>
      </c>
      <c r="G3149" s="2" t="str">
        <f>TEXT(MID(Sales_Transactions[[#This Row],[Order Date]],2,5),"yyy")</f>
        <v>2011</v>
      </c>
      <c r="H3149" s="2" t="str">
        <f>TEXT(MID(Sales_Transactions[[#This Row],[Order Date]],2,5),"yyy/m")</f>
        <v>2011/8</v>
      </c>
      <c r="I3149" t="s">
        <v>52</v>
      </c>
      <c r="J3149">
        <f t="shared" si="294"/>
        <v>1</v>
      </c>
      <c r="K3149" s="2">
        <v>10</v>
      </c>
      <c r="L3149" s="3">
        <v>931.14949999999999</v>
      </c>
      <c r="M3149" s="4">
        <v>0.06</v>
      </c>
      <c r="N3149" s="5" t="s">
        <v>23</v>
      </c>
      <c r="O3149" s="3">
        <v>-128.83000000000001</v>
      </c>
      <c r="P3149" s="3">
        <v>110.99</v>
      </c>
      <c r="Q3149" s="3">
        <v>2.5</v>
      </c>
      <c r="R3149" s="5" t="s">
        <v>1973</v>
      </c>
      <c r="S3149" s="5" t="s">
        <v>2847</v>
      </c>
      <c r="T3149" s="5" t="str">
        <f t="shared" si="295"/>
        <v>Jason Klamczynski</v>
      </c>
      <c r="U3149" t="s">
        <v>2828</v>
      </c>
      <c r="V3149" s="5" t="s">
        <v>27</v>
      </c>
      <c r="W3149" s="5" t="s">
        <v>48</v>
      </c>
      <c r="X3149" s="5" t="s">
        <v>49</v>
      </c>
      <c r="Y3149" s="5" t="s">
        <v>827</v>
      </c>
      <c r="Z3149" s="5" t="s">
        <v>43</v>
      </c>
      <c r="AA3149" s="4">
        <v>0.56999999999999995</v>
      </c>
      <c r="AB3149" s="1">
        <v>40761</v>
      </c>
      <c r="AC3149" s="1">
        <v>22722</v>
      </c>
      <c r="AD3149">
        <f t="shared" si="296"/>
        <v>2</v>
      </c>
      <c r="AE3149">
        <f t="shared" ca="1" si="297"/>
        <v>62</v>
      </c>
      <c r="AF3149" t="str">
        <f t="shared" ca="1" si="298"/>
        <v>18-64</v>
      </c>
      <c r="AG3149" s="3">
        <f t="shared" si="299"/>
        <v>11.3423406</v>
      </c>
      <c r="AH3149" t="str">
        <f>_xlfn.IFNA(VLOOKUP(Sales_Transactions[[#This Row],[Order ID]],Returned_Items[#All],2,FALSE),"Not Returned")</f>
        <v>Not Returned</v>
      </c>
    </row>
    <row r="3150" spans="1:34" x14ac:dyDescent="0.25">
      <c r="A3150">
        <v>15941</v>
      </c>
      <c r="C3150" t="s">
        <v>2428</v>
      </c>
      <c r="D3150" s="2" t="str">
        <f>TEXT(MID(Sales_Transactions[[#This Row],[Order Date]],2,5),"d/m/yyy")</f>
        <v>10/12/2011</v>
      </c>
      <c r="E3150" s="2" t="str">
        <f>TEXT(MID(Sales_Transactions[[#This Row],[Order Date]],2,5),"d")</f>
        <v>10</v>
      </c>
      <c r="F3150" s="2" t="str">
        <f>TEXT(MID(Sales_Transactions[[#This Row],[Order Date]],2,5),"m")</f>
        <v>12</v>
      </c>
      <c r="G3150" s="2" t="str">
        <f>TEXT(MID(Sales_Transactions[[#This Row],[Order Date]],2,5),"yyy")</f>
        <v>2011</v>
      </c>
      <c r="H3150" s="2" t="str">
        <f>TEXT(MID(Sales_Transactions[[#This Row],[Order Date]],2,5),"yyy/m")</f>
        <v>2011/12</v>
      </c>
      <c r="I3150" t="s">
        <v>52</v>
      </c>
      <c r="J3150">
        <f t="shared" si="294"/>
        <v>1</v>
      </c>
      <c r="K3150" s="2">
        <v>15</v>
      </c>
      <c r="L3150" s="3">
        <v>951.09</v>
      </c>
      <c r="M3150" s="4">
        <v>0.02</v>
      </c>
      <c r="N3150" s="5" t="s">
        <v>34</v>
      </c>
      <c r="O3150" s="3">
        <v>-246.32</v>
      </c>
      <c r="P3150" s="3">
        <v>58.14</v>
      </c>
      <c r="Q3150" s="3">
        <v>36.61</v>
      </c>
      <c r="R3150" s="5" t="s">
        <v>202</v>
      </c>
      <c r="S3150" s="5" t="s">
        <v>2827</v>
      </c>
      <c r="T3150" s="5" t="str">
        <f t="shared" si="295"/>
        <v>Michelle Tran</v>
      </c>
      <c r="U3150" t="s">
        <v>2828</v>
      </c>
      <c r="V3150" s="5" t="s">
        <v>37</v>
      </c>
      <c r="W3150" s="5" t="s">
        <v>57</v>
      </c>
      <c r="X3150" s="5" t="s">
        <v>104</v>
      </c>
      <c r="Y3150" s="5" t="s">
        <v>363</v>
      </c>
      <c r="Z3150" s="5" t="s">
        <v>106</v>
      </c>
      <c r="AA3150" s="4">
        <v>0.61</v>
      </c>
      <c r="AB3150" s="1">
        <v>40889</v>
      </c>
      <c r="AC3150" s="1">
        <v>22717</v>
      </c>
      <c r="AD3150">
        <f t="shared" si="296"/>
        <v>2</v>
      </c>
      <c r="AE3150">
        <f t="shared" ca="1" si="297"/>
        <v>62</v>
      </c>
      <c r="AF3150" t="str">
        <f t="shared" ca="1" si="298"/>
        <v>18-64</v>
      </c>
      <c r="AG3150" s="3">
        <f t="shared" si="299"/>
        <v>6.3158914666666668</v>
      </c>
      <c r="AH3150" t="str">
        <f>_xlfn.IFNA(VLOOKUP(Sales_Transactions[[#This Row],[Order ID]],Returned_Items[#All],2,FALSE),"Not Returned")</f>
        <v>Not Returned</v>
      </c>
    </row>
    <row r="3151" spans="1:34" x14ac:dyDescent="0.25">
      <c r="A3151">
        <v>18023</v>
      </c>
      <c r="C3151" t="s">
        <v>1625</v>
      </c>
      <c r="D3151" s="2" t="str">
        <f>TEXT(MID(Sales_Transactions[[#This Row],[Order Date]],2,5),"d/m/yyy")</f>
        <v>24/2/2011</v>
      </c>
      <c r="E3151" s="2" t="str">
        <f>TEXT(MID(Sales_Transactions[[#This Row],[Order Date]],2,5),"d")</f>
        <v>24</v>
      </c>
      <c r="F3151" s="2" t="str">
        <f>TEXT(MID(Sales_Transactions[[#This Row],[Order Date]],2,5),"m")</f>
        <v>2</v>
      </c>
      <c r="G3151" s="2" t="str">
        <f>TEXT(MID(Sales_Transactions[[#This Row],[Order Date]],2,5),"yyy")</f>
        <v>2011</v>
      </c>
      <c r="H3151" s="2" t="str">
        <f>TEXT(MID(Sales_Transactions[[#This Row],[Order Date]],2,5),"yyy/m")</f>
        <v>2011/2</v>
      </c>
      <c r="I3151" t="s">
        <v>78</v>
      </c>
      <c r="J3151">
        <f t="shared" si="294"/>
        <v>3</v>
      </c>
      <c r="K3151" s="2">
        <v>38</v>
      </c>
      <c r="L3151" s="3">
        <v>4502.26</v>
      </c>
      <c r="M3151" s="4">
        <v>0.09</v>
      </c>
      <c r="N3151" s="5" t="s">
        <v>34</v>
      </c>
      <c r="O3151" s="3">
        <v>1272.17</v>
      </c>
      <c r="P3151" s="3">
        <v>120.97</v>
      </c>
      <c r="Q3151" s="3">
        <v>26.3</v>
      </c>
      <c r="R3151" s="5" t="s">
        <v>2855</v>
      </c>
      <c r="S3151" s="5" t="s">
        <v>2320</v>
      </c>
      <c r="T3151" s="5" t="str">
        <f t="shared" si="295"/>
        <v>Valerie Mitchum</v>
      </c>
      <c r="U3151" t="s">
        <v>2828</v>
      </c>
      <c r="V3151" s="5" t="s">
        <v>74</v>
      </c>
      <c r="W3151" s="5" t="s">
        <v>48</v>
      </c>
      <c r="X3151" s="5" t="s">
        <v>324</v>
      </c>
      <c r="Y3151" s="5" t="s">
        <v>814</v>
      </c>
      <c r="Z3151" s="5" t="s">
        <v>40</v>
      </c>
      <c r="AA3151" s="4">
        <v>0.38</v>
      </c>
      <c r="AB3151" s="1">
        <v>40599</v>
      </c>
      <c r="AC3151" s="1">
        <v>23677</v>
      </c>
      <c r="AD3151">
        <f t="shared" si="296"/>
        <v>1</v>
      </c>
      <c r="AE3151">
        <f t="shared" ca="1" si="297"/>
        <v>59</v>
      </c>
      <c r="AF3151" t="str">
        <f t="shared" ca="1" si="298"/>
        <v>18-64</v>
      </c>
      <c r="AG3151" s="3">
        <f t="shared" si="299"/>
        <v>3.8726612368421049</v>
      </c>
      <c r="AH3151" t="str">
        <f>_xlfn.IFNA(VLOOKUP(Sales_Transactions[[#This Row],[Order ID]],Returned_Items[#All],2,FALSE),"Not Returned")</f>
        <v>Not Returned</v>
      </c>
    </row>
    <row r="3152" spans="1:34" x14ac:dyDescent="0.25">
      <c r="A3152">
        <v>18023</v>
      </c>
      <c r="C3152" t="s">
        <v>1625</v>
      </c>
      <c r="D3152" s="2" t="str">
        <f>TEXT(MID(Sales_Transactions[[#This Row],[Order Date]],2,5),"d/m/yyy")</f>
        <v>24/2/2011</v>
      </c>
      <c r="E3152" s="2" t="str">
        <f>TEXT(MID(Sales_Transactions[[#This Row],[Order Date]],2,5),"d")</f>
        <v>24</v>
      </c>
      <c r="F3152" s="2" t="str">
        <f>TEXT(MID(Sales_Transactions[[#This Row],[Order Date]],2,5),"m")</f>
        <v>2</v>
      </c>
      <c r="G3152" s="2" t="str">
        <f>TEXT(MID(Sales_Transactions[[#This Row],[Order Date]],2,5),"yyy")</f>
        <v>2011</v>
      </c>
      <c r="H3152" s="2" t="str">
        <f>TEXT(MID(Sales_Transactions[[#This Row],[Order Date]],2,5),"yyy/m")</f>
        <v>2011/2</v>
      </c>
      <c r="I3152" t="s">
        <v>78</v>
      </c>
      <c r="J3152">
        <f t="shared" si="294"/>
        <v>3</v>
      </c>
      <c r="K3152" s="2">
        <v>34</v>
      </c>
      <c r="L3152" s="3">
        <v>192.23</v>
      </c>
      <c r="M3152" s="4">
        <v>7.0000000000000007E-2</v>
      </c>
      <c r="N3152" s="5" t="s">
        <v>23</v>
      </c>
      <c r="O3152" s="3">
        <v>-149.84</v>
      </c>
      <c r="P3152" s="3">
        <v>5.78</v>
      </c>
      <c r="Q3152" s="3">
        <v>7.64</v>
      </c>
      <c r="R3152" s="5" t="s">
        <v>2855</v>
      </c>
      <c r="S3152" s="5" t="s">
        <v>2320</v>
      </c>
      <c r="T3152" s="5" t="str">
        <f t="shared" si="295"/>
        <v>Valerie Mitchum</v>
      </c>
      <c r="U3152" t="s">
        <v>2828</v>
      </c>
      <c r="V3152" s="5" t="s">
        <v>74</v>
      </c>
      <c r="W3152" s="5" t="s">
        <v>28</v>
      </c>
      <c r="X3152" s="5" t="s">
        <v>75</v>
      </c>
      <c r="Y3152" s="5" t="s">
        <v>1387</v>
      </c>
      <c r="Z3152" s="5" t="s">
        <v>43</v>
      </c>
      <c r="AA3152" s="4">
        <v>0.36</v>
      </c>
      <c r="AB3152" s="1">
        <v>40599</v>
      </c>
      <c r="AC3152" s="1">
        <v>23063</v>
      </c>
      <c r="AD3152">
        <f t="shared" si="296"/>
        <v>1</v>
      </c>
      <c r="AE3152">
        <f t="shared" ca="1" si="297"/>
        <v>61</v>
      </c>
      <c r="AF3152" t="str">
        <f t="shared" ca="1" si="298"/>
        <v>18-64</v>
      </c>
      <c r="AG3152" s="3">
        <f t="shared" si="299"/>
        <v>0.39458688235294115</v>
      </c>
      <c r="AH3152" t="str">
        <f>_xlfn.IFNA(VLOOKUP(Sales_Transactions[[#This Row],[Order ID]],Returned_Items[#All],2,FALSE),"Not Returned")</f>
        <v>Not Returned</v>
      </c>
    </row>
    <row r="3153" spans="1:34" x14ac:dyDescent="0.25">
      <c r="A3153">
        <v>18341</v>
      </c>
      <c r="C3153" t="s">
        <v>2862</v>
      </c>
      <c r="D3153" s="2" t="str">
        <f>TEXT(MID(Sales_Transactions[[#This Row],[Order Date]],2,5),"d/m/yyy")</f>
        <v>18/7/2010</v>
      </c>
      <c r="E3153" s="2" t="str">
        <f>TEXT(MID(Sales_Transactions[[#This Row],[Order Date]],2,5),"d")</f>
        <v>18</v>
      </c>
      <c r="F3153" s="2" t="str">
        <f>TEXT(MID(Sales_Transactions[[#This Row],[Order Date]],2,5),"m")</f>
        <v>7</v>
      </c>
      <c r="G3153" s="2" t="str">
        <f>TEXT(MID(Sales_Transactions[[#This Row],[Order Date]],2,5),"yyy")</f>
        <v>2010</v>
      </c>
      <c r="H3153" s="2" t="str">
        <f>TEXT(MID(Sales_Transactions[[#This Row],[Order Date]],2,5),"yyy/m")</f>
        <v>2010/7</v>
      </c>
      <c r="I3153" t="s">
        <v>101</v>
      </c>
      <c r="J3153">
        <f t="shared" si="294"/>
        <v>1</v>
      </c>
      <c r="K3153" s="2">
        <v>39</v>
      </c>
      <c r="L3153" s="3">
        <v>237.89</v>
      </c>
      <c r="M3153" s="4">
        <v>0</v>
      </c>
      <c r="N3153" s="5" t="s">
        <v>23</v>
      </c>
      <c r="O3153" s="3">
        <v>-165.26</v>
      </c>
      <c r="P3153" s="3">
        <v>5.78</v>
      </c>
      <c r="Q3153" s="3">
        <v>7.96</v>
      </c>
      <c r="R3153" s="5" t="s">
        <v>2748</v>
      </c>
      <c r="S3153" s="5" t="s">
        <v>2210</v>
      </c>
      <c r="T3153" s="5" t="str">
        <f t="shared" si="295"/>
        <v>Bradley Nguyen</v>
      </c>
      <c r="U3153" t="s">
        <v>2828</v>
      </c>
      <c r="V3153" s="5" t="s">
        <v>37</v>
      </c>
      <c r="W3153" s="5" t="s">
        <v>28</v>
      </c>
      <c r="X3153" s="5" t="s">
        <v>75</v>
      </c>
      <c r="Y3153" s="5" t="s">
        <v>1284</v>
      </c>
      <c r="Z3153" s="5" t="s">
        <v>43</v>
      </c>
      <c r="AA3153" s="4">
        <v>0.36</v>
      </c>
      <c r="AB3153" s="1">
        <v>40377</v>
      </c>
      <c r="AC3153" s="1">
        <v>27328</v>
      </c>
      <c r="AD3153">
        <f t="shared" si="296"/>
        <v>0</v>
      </c>
      <c r="AE3153">
        <f t="shared" ca="1" si="297"/>
        <v>49</v>
      </c>
      <c r="AF3153" t="str">
        <f t="shared" ca="1" si="298"/>
        <v>18-64</v>
      </c>
      <c r="AG3153" s="3">
        <f t="shared" si="299"/>
        <v>0.35230769230769232</v>
      </c>
      <c r="AH3153" t="str">
        <f>_xlfn.IFNA(VLOOKUP(Sales_Transactions[[#This Row],[Order ID]],Returned_Items[#All],2,FALSE),"Not Returned")</f>
        <v>Not Returned</v>
      </c>
    </row>
    <row r="3154" spans="1:34" x14ac:dyDescent="0.25">
      <c r="A3154">
        <v>18400</v>
      </c>
      <c r="C3154" t="s">
        <v>2863</v>
      </c>
      <c r="D3154" s="2" t="str">
        <f>TEXT(MID(Sales_Transactions[[#This Row],[Order Date]],2,5),"d/m/yyy")</f>
        <v>6/12/2011</v>
      </c>
      <c r="E3154" s="2" t="str">
        <f>TEXT(MID(Sales_Transactions[[#This Row],[Order Date]],2,5),"d")</f>
        <v>6</v>
      </c>
      <c r="F3154" s="2" t="str">
        <f>TEXT(MID(Sales_Transactions[[#This Row],[Order Date]],2,5),"m")</f>
        <v>12</v>
      </c>
      <c r="G3154" s="2" t="str">
        <f>TEXT(MID(Sales_Transactions[[#This Row],[Order Date]],2,5),"yyy")</f>
        <v>2011</v>
      </c>
      <c r="H3154" s="2" t="str">
        <f>TEXT(MID(Sales_Transactions[[#This Row],[Order Date]],2,5),"yyy/m")</f>
        <v>2011/12</v>
      </c>
      <c r="I3154" t="s">
        <v>52</v>
      </c>
      <c r="J3154">
        <f t="shared" si="294"/>
        <v>1</v>
      </c>
      <c r="K3154" s="2">
        <v>29</v>
      </c>
      <c r="L3154" s="3">
        <v>598.49</v>
      </c>
      <c r="M3154" s="4">
        <v>0.05</v>
      </c>
      <c r="N3154" s="5" t="s">
        <v>23</v>
      </c>
      <c r="O3154" s="3">
        <v>34.159999999999997</v>
      </c>
      <c r="P3154" s="3">
        <v>20.95</v>
      </c>
      <c r="Q3154" s="3">
        <v>4</v>
      </c>
      <c r="R3154" s="5" t="s">
        <v>238</v>
      </c>
      <c r="S3154" s="5" t="s">
        <v>832</v>
      </c>
      <c r="T3154" s="5" t="str">
        <f t="shared" si="295"/>
        <v>Ralph Arnett</v>
      </c>
      <c r="U3154" t="s">
        <v>2828</v>
      </c>
      <c r="V3154" s="5" t="s">
        <v>37</v>
      </c>
      <c r="W3154" s="5" t="s">
        <v>48</v>
      </c>
      <c r="X3154" s="5" t="s">
        <v>87</v>
      </c>
      <c r="Y3154" s="5" t="s">
        <v>360</v>
      </c>
      <c r="Z3154" s="5" t="s">
        <v>43</v>
      </c>
      <c r="AA3154" s="4">
        <v>0.6</v>
      </c>
      <c r="AB3154" s="1">
        <v>40884</v>
      </c>
      <c r="AC3154" s="1">
        <v>27098</v>
      </c>
      <c r="AD3154">
        <f t="shared" si="296"/>
        <v>1</v>
      </c>
      <c r="AE3154">
        <f t="shared" ca="1" si="297"/>
        <v>50</v>
      </c>
      <c r="AF3154" t="str">
        <f t="shared" ca="1" si="298"/>
        <v>18-64</v>
      </c>
      <c r="AG3154" s="3">
        <f t="shared" si="299"/>
        <v>0.85998362068965517</v>
      </c>
      <c r="AH3154" t="str">
        <f>_xlfn.IFNA(VLOOKUP(Sales_Transactions[[#This Row],[Order ID]],Returned_Items[#All],2,FALSE),"Not Returned")</f>
        <v>Not Returned</v>
      </c>
    </row>
    <row r="3155" spans="1:34" x14ac:dyDescent="0.25">
      <c r="A3155">
        <v>18950</v>
      </c>
      <c r="C3155" t="s">
        <v>1374</v>
      </c>
      <c r="D3155" s="2" t="str">
        <f>TEXT(MID(Sales_Transactions[[#This Row],[Order Date]],2,5),"d/m/yyy")</f>
        <v>27/2/2012</v>
      </c>
      <c r="E3155" s="2" t="str">
        <f>TEXT(MID(Sales_Transactions[[#This Row],[Order Date]],2,5),"d")</f>
        <v>27</v>
      </c>
      <c r="F3155" s="2" t="str">
        <f>TEXT(MID(Sales_Transactions[[#This Row],[Order Date]],2,5),"m")</f>
        <v>2</v>
      </c>
      <c r="G3155" s="2" t="str">
        <f>TEXT(MID(Sales_Transactions[[#This Row],[Order Date]],2,5),"yyy")</f>
        <v>2012</v>
      </c>
      <c r="H3155" s="2" t="str">
        <f>TEXT(MID(Sales_Transactions[[#This Row],[Order Date]],2,5),"yyy/m")</f>
        <v>2012/2</v>
      </c>
      <c r="I3155" t="s">
        <v>22</v>
      </c>
      <c r="J3155">
        <f t="shared" si="294"/>
        <v>2</v>
      </c>
      <c r="K3155" s="2">
        <v>33</v>
      </c>
      <c r="L3155" s="3">
        <v>3008.5</v>
      </c>
      <c r="M3155" s="4">
        <v>0.05</v>
      </c>
      <c r="N3155" s="5" t="s">
        <v>34</v>
      </c>
      <c r="O3155" s="3">
        <v>1101.9000000000001</v>
      </c>
      <c r="P3155" s="3">
        <v>90.97</v>
      </c>
      <c r="Q3155" s="3">
        <v>14</v>
      </c>
      <c r="R3155" s="5" t="s">
        <v>35</v>
      </c>
      <c r="S3155" s="5" t="s">
        <v>981</v>
      </c>
      <c r="T3155" s="5" t="str">
        <f t="shared" si="295"/>
        <v>Barry Gonzalez</v>
      </c>
      <c r="U3155" t="s">
        <v>2828</v>
      </c>
      <c r="V3155" s="5" t="s">
        <v>27</v>
      </c>
      <c r="W3155" s="5" t="s">
        <v>48</v>
      </c>
      <c r="X3155" s="5" t="s">
        <v>324</v>
      </c>
      <c r="Y3155" s="5" t="s">
        <v>1323</v>
      </c>
      <c r="Z3155" s="5" t="s">
        <v>40</v>
      </c>
      <c r="AA3155" s="4">
        <v>0.36</v>
      </c>
      <c r="AB3155" s="1">
        <v>40972</v>
      </c>
      <c r="AC3155" s="1">
        <v>27347</v>
      </c>
      <c r="AD3155">
        <f t="shared" si="296"/>
        <v>6</v>
      </c>
      <c r="AE3155">
        <f t="shared" ca="1" si="297"/>
        <v>49</v>
      </c>
      <c r="AF3155" t="str">
        <f t="shared" ca="1" si="298"/>
        <v>18-64</v>
      </c>
      <c r="AG3155" s="3">
        <f t="shared" si="299"/>
        <v>3.1795307575757574</v>
      </c>
      <c r="AH3155" t="str">
        <f>_xlfn.IFNA(VLOOKUP(Sales_Transactions[[#This Row],[Order ID]],Returned_Items[#All],2,FALSE),"Not Returned")</f>
        <v>Not Returned</v>
      </c>
    </row>
    <row r="3156" spans="1:34" x14ac:dyDescent="0.25">
      <c r="A3156">
        <v>19111</v>
      </c>
      <c r="C3156" t="s">
        <v>2195</v>
      </c>
      <c r="D3156" s="2" t="str">
        <f>TEXT(MID(Sales_Transactions[[#This Row],[Order Date]],2,5),"d/m/yyy")</f>
        <v>4/10/2009</v>
      </c>
      <c r="E3156" s="2" t="str">
        <f>TEXT(MID(Sales_Transactions[[#This Row],[Order Date]],2,5),"d")</f>
        <v>4</v>
      </c>
      <c r="F3156" s="2" t="str">
        <f>TEXT(MID(Sales_Transactions[[#This Row],[Order Date]],2,5),"m")</f>
        <v>10</v>
      </c>
      <c r="G3156" s="2" t="str">
        <f>TEXT(MID(Sales_Transactions[[#This Row],[Order Date]],2,5),"yyy")</f>
        <v>2009</v>
      </c>
      <c r="H3156" s="2" t="str">
        <f>TEXT(MID(Sales_Transactions[[#This Row],[Order Date]],2,5),"yyy/m")</f>
        <v>2009/10</v>
      </c>
      <c r="I3156" t="s">
        <v>22</v>
      </c>
      <c r="J3156">
        <f t="shared" si="294"/>
        <v>2</v>
      </c>
      <c r="K3156" s="2">
        <v>24</v>
      </c>
      <c r="L3156" s="3">
        <v>195.83</v>
      </c>
      <c r="M3156" s="4">
        <v>0.04</v>
      </c>
      <c r="N3156" s="5" t="s">
        <v>23</v>
      </c>
      <c r="O3156" s="3">
        <v>10.79</v>
      </c>
      <c r="P3156" s="3">
        <v>8.33</v>
      </c>
      <c r="Q3156" s="3">
        <v>1.99</v>
      </c>
      <c r="R3156" s="5" t="s">
        <v>1866</v>
      </c>
      <c r="S3156" s="5" t="s">
        <v>2864</v>
      </c>
      <c r="T3156" s="5" t="str">
        <f t="shared" si="295"/>
        <v>Bart Pistole</v>
      </c>
      <c r="U3156" t="s">
        <v>2828</v>
      </c>
      <c r="V3156" s="5" t="s">
        <v>37</v>
      </c>
      <c r="W3156" s="5" t="s">
        <v>48</v>
      </c>
      <c r="X3156" s="5" t="s">
        <v>87</v>
      </c>
      <c r="Y3156" s="5" t="s">
        <v>522</v>
      </c>
      <c r="Z3156" s="5" t="s">
        <v>60</v>
      </c>
      <c r="AA3156" s="4">
        <v>0.52</v>
      </c>
      <c r="AB3156" s="1">
        <v>40095</v>
      </c>
      <c r="AC3156" s="1">
        <v>27311</v>
      </c>
      <c r="AD3156">
        <f t="shared" si="296"/>
        <v>5</v>
      </c>
      <c r="AE3156">
        <f t="shared" ca="1" si="297"/>
        <v>49</v>
      </c>
      <c r="AF3156" t="str">
        <f t="shared" ca="1" si="298"/>
        <v>18-64</v>
      </c>
      <c r="AG3156" s="3">
        <f t="shared" si="299"/>
        <v>0.42986116666666668</v>
      </c>
      <c r="AH3156" t="str">
        <f>_xlfn.IFNA(VLOOKUP(Sales_Transactions[[#This Row],[Order ID]],Returned_Items[#All],2,FALSE),"Not Returned")</f>
        <v>Not Returned</v>
      </c>
    </row>
    <row r="3157" spans="1:34" x14ac:dyDescent="0.25">
      <c r="A3157">
        <v>19139</v>
      </c>
      <c r="C3157" t="s">
        <v>1107</v>
      </c>
      <c r="D3157" s="2" t="str">
        <f>TEXT(MID(Sales_Transactions[[#This Row],[Order Date]],2,5),"d/m/yyy")</f>
        <v>3/12/2010</v>
      </c>
      <c r="E3157" s="2" t="str">
        <f>TEXT(MID(Sales_Transactions[[#This Row],[Order Date]],2,5),"d")</f>
        <v>3</v>
      </c>
      <c r="F3157" s="2" t="str">
        <f>TEXT(MID(Sales_Transactions[[#This Row],[Order Date]],2,5),"m")</f>
        <v>12</v>
      </c>
      <c r="G3157" s="2" t="str">
        <f>TEXT(MID(Sales_Transactions[[#This Row],[Order Date]],2,5),"yyy")</f>
        <v>2010</v>
      </c>
      <c r="H3157" s="2" t="str">
        <f>TEXT(MID(Sales_Transactions[[#This Row],[Order Date]],2,5),"yyy/m")</f>
        <v>2010/12</v>
      </c>
      <c r="I3157" t="s">
        <v>52</v>
      </c>
      <c r="J3157">
        <f t="shared" si="294"/>
        <v>1</v>
      </c>
      <c r="K3157" s="2">
        <v>15</v>
      </c>
      <c r="L3157" s="3">
        <v>94.84</v>
      </c>
      <c r="M3157" s="4">
        <v>0.01</v>
      </c>
      <c r="N3157" s="5" t="s">
        <v>23</v>
      </c>
      <c r="O3157" s="3">
        <v>-26.66</v>
      </c>
      <c r="P3157" s="3">
        <v>5.98</v>
      </c>
      <c r="Q3157" s="3">
        <v>5.15</v>
      </c>
      <c r="R3157" s="5" t="s">
        <v>894</v>
      </c>
      <c r="S3157" s="5" t="s">
        <v>463</v>
      </c>
      <c r="T3157" s="5" t="str">
        <f t="shared" si="295"/>
        <v>Helen Wasserman</v>
      </c>
      <c r="U3157" t="s">
        <v>2828</v>
      </c>
      <c r="V3157" s="5" t="s">
        <v>47</v>
      </c>
      <c r="W3157" s="5" t="s">
        <v>28</v>
      </c>
      <c r="X3157" s="5" t="s">
        <v>75</v>
      </c>
      <c r="Y3157" s="5" t="s">
        <v>1758</v>
      </c>
      <c r="Z3157" s="5" t="s">
        <v>43</v>
      </c>
      <c r="AA3157" s="4">
        <v>0.36</v>
      </c>
      <c r="AB3157" s="1">
        <v>40516</v>
      </c>
      <c r="AC3157" s="1">
        <v>27282</v>
      </c>
      <c r="AD3157">
        <f t="shared" si="296"/>
        <v>1</v>
      </c>
      <c r="AE3157">
        <f t="shared" ca="1" si="297"/>
        <v>49</v>
      </c>
      <c r="AF3157" t="str">
        <f t="shared" ca="1" si="298"/>
        <v>18-64</v>
      </c>
      <c r="AG3157" s="3">
        <f t="shared" si="299"/>
        <v>0.74196013333333333</v>
      </c>
      <c r="AH3157" t="str">
        <f>_xlfn.IFNA(VLOOKUP(Sales_Transactions[[#This Row],[Order ID]],Returned_Items[#All],2,FALSE),"Not Returned")</f>
        <v>Not Returned</v>
      </c>
    </row>
    <row r="3158" spans="1:34" x14ac:dyDescent="0.25">
      <c r="A3158">
        <v>19332</v>
      </c>
      <c r="C3158" t="s">
        <v>1374</v>
      </c>
      <c r="D3158" s="2" t="str">
        <f>TEXT(MID(Sales_Transactions[[#This Row],[Order Date]],2,5),"d/m/yyy")</f>
        <v>27/2/2012</v>
      </c>
      <c r="E3158" s="2" t="str">
        <f>TEXT(MID(Sales_Transactions[[#This Row],[Order Date]],2,5),"d")</f>
        <v>27</v>
      </c>
      <c r="F3158" s="2" t="str">
        <f>TEXT(MID(Sales_Transactions[[#This Row],[Order Date]],2,5),"m")</f>
        <v>2</v>
      </c>
      <c r="G3158" s="2" t="str">
        <f>TEXT(MID(Sales_Transactions[[#This Row],[Order Date]],2,5),"yyy")</f>
        <v>2012</v>
      </c>
      <c r="H3158" s="2" t="str">
        <f>TEXT(MID(Sales_Transactions[[#This Row],[Order Date]],2,5),"yyy/m")</f>
        <v>2012/2</v>
      </c>
      <c r="I3158" t="s">
        <v>33</v>
      </c>
      <c r="J3158">
        <f t="shared" si="294"/>
        <v>4</v>
      </c>
      <c r="K3158" s="2">
        <v>46</v>
      </c>
      <c r="L3158" s="3">
        <v>8246.86</v>
      </c>
      <c r="M3158" s="4">
        <v>0.06</v>
      </c>
      <c r="N3158" s="5" t="s">
        <v>34</v>
      </c>
      <c r="O3158" s="3">
        <v>-433.29</v>
      </c>
      <c r="P3158" s="3">
        <v>179.29</v>
      </c>
      <c r="Q3158" s="3">
        <v>29.21</v>
      </c>
      <c r="R3158" s="5" t="s">
        <v>35</v>
      </c>
      <c r="S3158" s="5" t="s">
        <v>981</v>
      </c>
      <c r="T3158" s="5" t="str">
        <f t="shared" si="295"/>
        <v>Barry Gonzalez</v>
      </c>
      <c r="U3158" t="s">
        <v>2828</v>
      </c>
      <c r="V3158" s="5" t="s">
        <v>37</v>
      </c>
      <c r="W3158" s="5" t="s">
        <v>57</v>
      </c>
      <c r="X3158" s="5" t="s">
        <v>107</v>
      </c>
      <c r="Y3158" s="5" t="s">
        <v>319</v>
      </c>
      <c r="Z3158" s="5" t="s">
        <v>106</v>
      </c>
      <c r="AA3158" s="4">
        <v>0.74</v>
      </c>
      <c r="AB3158" s="1">
        <v>40968</v>
      </c>
      <c r="AC3158" s="1">
        <v>26802</v>
      </c>
      <c r="AD3158">
        <f t="shared" si="296"/>
        <v>2</v>
      </c>
      <c r="AE3158">
        <f t="shared" ca="1" si="297"/>
        <v>51</v>
      </c>
      <c r="AF3158" t="str">
        <f t="shared" ca="1" si="298"/>
        <v>18-64</v>
      </c>
      <c r="AG3158" s="3">
        <f t="shared" si="299"/>
        <v>4.5302701304347828</v>
      </c>
      <c r="AH3158" t="str">
        <f>_xlfn.IFNA(VLOOKUP(Sales_Transactions[[#This Row],[Order ID]],Returned_Items[#All],2,FALSE),"Not Returned")</f>
        <v>Not Returned</v>
      </c>
    </row>
    <row r="3159" spans="1:34" x14ac:dyDescent="0.25">
      <c r="A3159">
        <v>20965</v>
      </c>
      <c r="C3159" t="s">
        <v>2301</v>
      </c>
      <c r="D3159" s="2" t="str">
        <f>TEXT(MID(Sales_Transactions[[#This Row],[Order Date]],2,5),"d/m/yyy")</f>
        <v>20/12/2009</v>
      </c>
      <c r="E3159" s="2" t="str">
        <f>TEXT(MID(Sales_Transactions[[#This Row],[Order Date]],2,5),"d")</f>
        <v>20</v>
      </c>
      <c r="F3159" s="2" t="str">
        <f>TEXT(MID(Sales_Transactions[[#This Row],[Order Date]],2,5),"m")</f>
        <v>12</v>
      </c>
      <c r="G3159" s="2" t="str">
        <f>TEXT(MID(Sales_Transactions[[#This Row],[Order Date]],2,5),"yyy")</f>
        <v>2009</v>
      </c>
      <c r="H3159" s="2" t="str">
        <f>TEXT(MID(Sales_Transactions[[#This Row],[Order Date]],2,5),"yyy/m")</f>
        <v>2009/12</v>
      </c>
      <c r="I3159" t="s">
        <v>101</v>
      </c>
      <c r="J3159">
        <f t="shared" si="294"/>
        <v>1</v>
      </c>
      <c r="K3159" s="2">
        <v>38</v>
      </c>
      <c r="L3159" s="3">
        <v>2315.11</v>
      </c>
      <c r="M3159" s="4">
        <v>0.06</v>
      </c>
      <c r="N3159" s="5" t="s">
        <v>23</v>
      </c>
      <c r="O3159" s="3">
        <v>532.21</v>
      </c>
      <c r="P3159" s="3">
        <v>59.76</v>
      </c>
      <c r="Q3159" s="3">
        <v>9.7100000000000009</v>
      </c>
      <c r="R3159" s="5" t="s">
        <v>202</v>
      </c>
      <c r="S3159" s="5" t="s">
        <v>2827</v>
      </c>
      <c r="T3159" s="5" t="str">
        <f t="shared" si="295"/>
        <v>Michelle Tran</v>
      </c>
      <c r="U3159" t="s">
        <v>2828</v>
      </c>
      <c r="V3159" s="5" t="s">
        <v>37</v>
      </c>
      <c r="W3159" s="5" t="s">
        <v>28</v>
      </c>
      <c r="X3159" s="5" t="s">
        <v>29</v>
      </c>
      <c r="Y3159" s="5" t="s">
        <v>2865</v>
      </c>
      <c r="Z3159" s="5" t="s">
        <v>43</v>
      </c>
      <c r="AA3159" s="4">
        <v>0.56999999999999995</v>
      </c>
      <c r="AB3159" s="1">
        <v>40170</v>
      </c>
      <c r="AC3159" s="1">
        <v>26768</v>
      </c>
      <c r="AD3159">
        <f t="shared" si="296"/>
        <v>3</v>
      </c>
      <c r="AE3159">
        <f t="shared" ca="1" si="297"/>
        <v>51</v>
      </c>
      <c r="AF3159" t="str">
        <f t="shared" ca="1" si="298"/>
        <v>18-64</v>
      </c>
      <c r="AG3159" s="3">
        <f t="shared" si="299"/>
        <v>1.8272143157894738</v>
      </c>
      <c r="AH3159" t="str">
        <f>_xlfn.IFNA(VLOOKUP(Sales_Transactions[[#This Row],[Order ID]],Returned_Items[#All],2,FALSE),"Not Returned")</f>
        <v>Not Returned</v>
      </c>
    </row>
    <row r="3160" spans="1:34" x14ac:dyDescent="0.25">
      <c r="A3160">
        <v>20965</v>
      </c>
      <c r="C3160" t="s">
        <v>2301</v>
      </c>
      <c r="D3160" s="2" t="str">
        <f>TEXT(MID(Sales_Transactions[[#This Row],[Order Date]],2,5),"d/m/yyy")</f>
        <v>20/12/2009</v>
      </c>
      <c r="E3160" s="2" t="str">
        <f>TEXT(MID(Sales_Transactions[[#This Row],[Order Date]],2,5),"d")</f>
        <v>20</v>
      </c>
      <c r="F3160" s="2" t="str">
        <f>TEXT(MID(Sales_Transactions[[#This Row],[Order Date]],2,5),"m")</f>
        <v>12</v>
      </c>
      <c r="G3160" s="2" t="str">
        <f>TEXT(MID(Sales_Transactions[[#This Row],[Order Date]],2,5),"yyy")</f>
        <v>2009</v>
      </c>
      <c r="H3160" s="2" t="str">
        <f>TEXT(MID(Sales_Transactions[[#This Row],[Order Date]],2,5),"yyy/m")</f>
        <v>2009/12</v>
      </c>
      <c r="I3160" t="s">
        <v>101</v>
      </c>
      <c r="J3160">
        <f t="shared" si="294"/>
        <v>1</v>
      </c>
      <c r="K3160" s="2">
        <v>8</v>
      </c>
      <c r="L3160" s="3">
        <v>1264.2304999999999</v>
      </c>
      <c r="M3160" s="4">
        <v>7.0000000000000007E-2</v>
      </c>
      <c r="N3160" s="5" t="s">
        <v>23</v>
      </c>
      <c r="O3160" s="3">
        <v>-444.69</v>
      </c>
      <c r="P3160" s="3">
        <v>195.99</v>
      </c>
      <c r="Q3160" s="3">
        <v>4.2</v>
      </c>
      <c r="R3160" s="5" t="s">
        <v>202</v>
      </c>
      <c r="S3160" s="5" t="s">
        <v>2827</v>
      </c>
      <c r="T3160" s="5" t="str">
        <f t="shared" si="295"/>
        <v>Michelle Tran</v>
      </c>
      <c r="U3160" t="s">
        <v>2828</v>
      </c>
      <c r="V3160" s="5" t="s">
        <v>37</v>
      </c>
      <c r="W3160" s="5" t="s">
        <v>48</v>
      </c>
      <c r="X3160" s="5" t="s">
        <v>49</v>
      </c>
      <c r="Y3160" s="5" t="s">
        <v>1793</v>
      </c>
      <c r="Z3160" s="5" t="s">
        <v>43</v>
      </c>
      <c r="AA3160" s="4">
        <v>0.56000000000000005</v>
      </c>
      <c r="AB3160" s="1">
        <v>40170</v>
      </c>
      <c r="AC3160" s="1">
        <v>26699</v>
      </c>
      <c r="AD3160">
        <f t="shared" si="296"/>
        <v>3</v>
      </c>
      <c r="AE3160">
        <f t="shared" ca="1" si="297"/>
        <v>51</v>
      </c>
      <c r="AF3160" t="str">
        <f t="shared" ca="1" si="298"/>
        <v>18-64</v>
      </c>
      <c r="AG3160" s="3">
        <f t="shared" si="299"/>
        <v>25.006600875</v>
      </c>
      <c r="AH3160" t="str">
        <f>_xlfn.IFNA(VLOOKUP(Sales_Transactions[[#This Row],[Order ID]],Returned_Items[#All],2,FALSE),"Not Returned")</f>
        <v>Not Returned</v>
      </c>
    </row>
    <row r="3161" spans="1:34" x14ac:dyDescent="0.25">
      <c r="A3161">
        <v>21249</v>
      </c>
      <c r="C3161" t="s">
        <v>181</v>
      </c>
      <c r="D3161" s="2" t="str">
        <f>TEXT(MID(Sales_Transactions[[#This Row],[Order Date]],2,5),"d/m/yyy")</f>
        <v>19/9/2010</v>
      </c>
      <c r="E3161" s="2" t="str">
        <f>TEXT(MID(Sales_Transactions[[#This Row],[Order Date]],2,5),"d")</f>
        <v>19</v>
      </c>
      <c r="F3161" s="2" t="str">
        <f>TEXT(MID(Sales_Transactions[[#This Row],[Order Date]],2,5),"m")</f>
        <v>9</v>
      </c>
      <c r="G3161" s="2" t="str">
        <f>TEXT(MID(Sales_Transactions[[#This Row],[Order Date]],2,5),"yyy")</f>
        <v>2010</v>
      </c>
      <c r="H3161" s="2" t="str">
        <f>TEXT(MID(Sales_Transactions[[#This Row],[Order Date]],2,5),"yyy/m")</f>
        <v>2010/9</v>
      </c>
      <c r="I3161" t="s">
        <v>22</v>
      </c>
      <c r="J3161">
        <f t="shared" si="294"/>
        <v>2</v>
      </c>
      <c r="K3161" s="2">
        <v>22</v>
      </c>
      <c r="L3161" s="3">
        <v>1082.8</v>
      </c>
      <c r="M3161" s="4">
        <v>0.02</v>
      </c>
      <c r="N3161" s="5" t="s">
        <v>23</v>
      </c>
      <c r="O3161" s="3">
        <v>299.35000000000002</v>
      </c>
      <c r="P3161" s="3">
        <v>48.58</v>
      </c>
      <c r="Q3161" s="3">
        <v>3.99</v>
      </c>
      <c r="R3161" s="5" t="s">
        <v>35</v>
      </c>
      <c r="S3161" s="5" t="s">
        <v>981</v>
      </c>
      <c r="T3161" s="5" t="str">
        <f t="shared" si="295"/>
        <v>Barry Gonzalez</v>
      </c>
      <c r="U3161" t="s">
        <v>2828</v>
      </c>
      <c r="V3161" s="5" t="s">
        <v>27</v>
      </c>
      <c r="W3161" s="5" t="s">
        <v>28</v>
      </c>
      <c r="X3161" s="5" t="s">
        <v>38</v>
      </c>
      <c r="Y3161" s="5" t="s">
        <v>1742</v>
      </c>
      <c r="Z3161" s="5" t="s">
        <v>43</v>
      </c>
      <c r="AA3161" s="4">
        <v>0.56000000000000005</v>
      </c>
      <c r="AB3161" s="1">
        <v>40442</v>
      </c>
      <c r="AC3161" s="1">
        <v>26980</v>
      </c>
      <c r="AD3161">
        <f t="shared" si="296"/>
        <v>2</v>
      </c>
      <c r="AE3161">
        <f t="shared" ca="1" si="297"/>
        <v>50</v>
      </c>
      <c r="AF3161" t="str">
        <f t="shared" ca="1" si="298"/>
        <v>18-64</v>
      </c>
      <c r="AG3161" s="3">
        <f t="shared" si="299"/>
        <v>2.3891038181818183</v>
      </c>
      <c r="AH3161" t="str">
        <f>_xlfn.IFNA(VLOOKUP(Sales_Transactions[[#This Row],[Order ID]],Returned_Items[#All],2,FALSE),"Not Returned")</f>
        <v>Not Returned</v>
      </c>
    </row>
    <row r="3162" spans="1:34" x14ac:dyDescent="0.25">
      <c r="A3162">
        <v>21249</v>
      </c>
      <c r="C3162" t="s">
        <v>181</v>
      </c>
      <c r="D3162" s="2" t="str">
        <f>TEXT(MID(Sales_Transactions[[#This Row],[Order Date]],2,5),"d/m/yyy")</f>
        <v>19/9/2010</v>
      </c>
      <c r="E3162" s="2" t="str">
        <f>TEXT(MID(Sales_Transactions[[#This Row],[Order Date]],2,5),"d")</f>
        <v>19</v>
      </c>
      <c r="F3162" s="2" t="str">
        <f>TEXT(MID(Sales_Transactions[[#This Row],[Order Date]],2,5),"m")</f>
        <v>9</v>
      </c>
      <c r="G3162" s="2" t="str">
        <f>TEXT(MID(Sales_Transactions[[#This Row],[Order Date]],2,5),"yyy")</f>
        <v>2010</v>
      </c>
      <c r="H3162" s="2" t="str">
        <f>TEXT(MID(Sales_Transactions[[#This Row],[Order Date]],2,5),"yyy/m")</f>
        <v>2010/9</v>
      </c>
      <c r="I3162" t="s">
        <v>22</v>
      </c>
      <c r="J3162">
        <f t="shared" si="294"/>
        <v>2</v>
      </c>
      <c r="K3162" s="2">
        <v>7</v>
      </c>
      <c r="L3162" s="3">
        <v>1260.2014999999999</v>
      </c>
      <c r="M3162" s="4">
        <v>0.03</v>
      </c>
      <c r="N3162" s="5" t="s">
        <v>23</v>
      </c>
      <c r="O3162" s="3">
        <v>-523</v>
      </c>
      <c r="P3162" s="3">
        <v>205.99</v>
      </c>
      <c r="Q3162" s="3">
        <v>8.99</v>
      </c>
      <c r="R3162" s="5" t="s">
        <v>35</v>
      </c>
      <c r="S3162" s="5" t="s">
        <v>981</v>
      </c>
      <c r="T3162" s="5" t="str">
        <f t="shared" si="295"/>
        <v>Barry Gonzalez</v>
      </c>
      <c r="U3162" t="s">
        <v>2828</v>
      </c>
      <c r="V3162" s="5" t="s">
        <v>27</v>
      </c>
      <c r="W3162" s="5" t="s">
        <v>48</v>
      </c>
      <c r="X3162" s="5" t="s">
        <v>49</v>
      </c>
      <c r="Y3162" s="5" t="s">
        <v>1800</v>
      </c>
      <c r="Z3162" s="5" t="s">
        <v>43</v>
      </c>
      <c r="AA3162" s="4">
        <v>0.6</v>
      </c>
      <c r="AB3162" s="1">
        <v>40442</v>
      </c>
      <c r="AC3162" s="1">
        <v>26850</v>
      </c>
      <c r="AD3162">
        <f t="shared" si="296"/>
        <v>2</v>
      </c>
      <c r="AE3162">
        <f t="shared" ca="1" si="297"/>
        <v>51</v>
      </c>
      <c r="AF3162" t="str">
        <f t="shared" ca="1" si="298"/>
        <v>18-64</v>
      </c>
      <c r="AG3162" s="3">
        <f t="shared" si="299"/>
        <v>30.702600428571429</v>
      </c>
      <c r="AH3162" t="str">
        <f>_xlfn.IFNA(VLOOKUP(Sales_Transactions[[#This Row],[Order ID]],Returned_Items[#All],2,FALSE),"Not Returned")</f>
        <v>Not Returned</v>
      </c>
    </row>
    <row r="3163" spans="1:34" x14ac:dyDescent="0.25">
      <c r="A3163">
        <v>22529</v>
      </c>
      <c r="C3163" t="s">
        <v>634</v>
      </c>
      <c r="D3163" s="2" t="str">
        <f>TEXT(MID(Sales_Transactions[[#This Row],[Order Date]],2,5),"d/m/yyy")</f>
        <v>7/5/2010</v>
      </c>
      <c r="E3163" s="2" t="str">
        <f>TEXT(MID(Sales_Transactions[[#This Row],[Order Date]],2,5),"d")</f>
        <v>7</v>
      </c>
      <c r="F3163" s="2" t="str">
        <f>TEXT(MID(Sales_Transactions[[#This Row],[Order Date]],2,5),"m")</f>
        <v>5</v>
      </c>
      <c r="G3163" s="2" t="str">
        <f>TEXT(MID(Sales_Transactions[[#This Row],[Order Date]],2,5),"yyy")</f>
        <v>2010</v>
      </c>
      <c r="H3163" s="2" t="str">
        <f>TEXT(MID(Sales_Transactions[[#This Row],[Order Date]],2,5),"yyy/m")</f>
        <v>2010/5</v>
      </c>
      <c r="I3163" t="s">
        <v>78</v>
      </c>
      <c r="J3163">
        <f t="shared" si="294"/>
        <v>3</v>
      </c>
      <c r="K3163" s="2">
        <v>28</v>
      </c>
      <c r="L3163" s="3">
        <v>1623.09</v>
      </c>
      <c r="M3163" s="4">
        <v>0.02</v>
      </c>
      <c r="N3163" s="5" t="s">
        <v>23</v>
      </c>
      <c r="O3163" s="3">
        <v>245.88</v>
      </c>
      <c r="P3163" s="3">
        <v>56.96</v>
      </c>
      <c r="Q3163" s="3">
        <v>13.22</v>
      </c>
      <c r="R3163" s="5" t="s">
        <v>2833</v>
      </c>
      <c r="S3163" s="5" t="s">
        <v>2834</v>
      </c>
      <c r="T3163" s="5" t="str">
        <f t="shared" si="295"/>
        <v>Vivian Mathis</v>
      </c>
      <c r="U3163" t="s">
        <v>2828</v>
      </c>
      <c r="V3163" s="5" t="s">
        <v>74</v>
      </c>
      <c r="W3163" s="5" t="s">
        <v>28</v>
      </c>
      <c r="X3163" s="5" t="s">
        <v>38</v>
      </c>
      <c r="Y3163" s="5" t="s">
        <v>910</v>
      </c>
      <c r="Z3163" s="5" t="s">
        <v>43</v>
      </c>
      <c r="AA3163" s="4">
        <v>0.56000000000000005</v>
      </c>
      <c r="AB3163" s="1">
        <v>40305</v>
      </c>
      <c r="AC3163" s="1">
        <v>26697</v>
      </c>
      <c r="AD3163">
        <f t="shared" si="296"/>
        <v>0</v>
      </c>
      <c r="AE3163">
        <f t="shared" ca="1" si="297"/>
        <v>51</v>
      </c>
      <c r="AF3163" t="str">
        <f t="shared" ca="1" si="298"/>
        <v>18-64</v>
      </c>
      <c r="AG3163" s="3">
        <f t="shared" si="299"/>
        <v>2.5060217142857146</v>
      </c>
      <c r="AH3163" t="str">
        <f>_xlfn.IFNA(VLOOKUP(Sales_Transactions[[#This Row],[Order ID]],Returned_Items[#All],2,FALSE),"Not Returned")</f>
        <v>Not Returned</v>
      </c>
    </row>
    <row r="3164" spans="1:34" x14ac:dyDescent="0.25">
      <c r="A3164">
        <v>23303</v>
      </c>
      <c r="C3164" t="s">
        <v>917</v>
      </c>
      <c r="D3164" s="2" t="str">
        <f>TEXT(MID(Sales_Transactions[[#This Row],[Order Date]],2,5),"d/m/yyy")</f>
        <v>20/6/2009</v>
      </c>
      <c r="E3164" s="2" t="str">
        <f>TEXT(MID(Sales_Transactions[[#This Row],[Order Date]],2,5),"d")</f>
        <v>20</v>
      </c>
      <c r="F3164" s="2" t="str">
        <f>TEXT(MID(Sales_Transactions[[#This Row],[Order Date]],2,5),"m")</f>
        <v>6</v>
      </c>
      <c r="G3164" s="2" t="str">
        <f>TEXT(MID(Sales_Transactions[[#This Row],[Order Date]],2,5),"yyy")</f>
        <v>2009</v>
      </c>
      <c r="H3164" s="2" t="str">
        <f>TEXT(MID(Sales_Transactions[[#This Row],[Order Date]],2,5),"yyy/m")</f>
        <v>2009/6</v>
      </c>
      <c r="I3164" t="s">
        <v>52</v>
      </c>
      <c r="J3164">
        <f t="shared" si="294"/>
        <v>1</v>
      </c>
      <c r="K3164" s="2">
        <v>39</v>
      </c>
      <c r="L3164" s="3">
        <v>238.49</v>
      </c>
      <c r="M3164" s="4">
        <v>0.09</v>
      </c>
      <c r="N3164" s="5" t="s">
        <v>23</v>
      </c>
      <c r="O3164" s="3">
        <v>-110.56</v>
      </c>
      <c r="P3164" s="3">
        <v>6.48</v>
      </c>
      <c r="Q3164" s="3">
        <v>6.22</v>
      </c>
      <c r="R3164" s="5" t="s">
        <v>238</v>
      </c>
      <c r="S3164" s="5" t="s">
        <v>832</v>
      </c>
      <c r="T3164" s="5" t="str">
        <f t="shared" si="295"/>
        <v>Ralph Arnett</v>
      </c>
      <c r="U3164" t="s">
        <v>2828</v>
      </c>
      <c r="V3164" s="5" t="s">
        <v>37</v>
      </c>
      <c r="W3164" s="5" t="s">
        <v>28</v>
      </c>
      <c r="X3164" s="5" t="s">
        <v>75</v>
      </c>
      <c r="Y3164" s="5" t="s">
        <v>1649</v>
      </c>
      <c r="Z3164" s="5" t="s">
        <v>43</v>
      </c>
      <c r="AA3164" s="4">
        <v>0.37</v>
      </c>
      <c r="AB3164" s="1">
        <v>39986</v>
      </c>
      <c r="AC3164" s="1">
        <v>26986</v>
      </c>
      <c r="AD3164">
        <f t="shared" si="296"/>
        <v>2</v>
      </c>
      <c r="AE3164">
        <f t="shared" ca="1" si="297"/>
        <v>50</v>
      </c>
      <c r="AF3164" t="str">
        <f t="shared" ca="1" si="298"/>
        <v>18-64</v>
      </c>
      <c r="AG3164" s="3">
        <f t="shared" si="299"/>
        <v>0.32549148717948723</v>
      </c>
      <c r="AH3164" t="str">
        <f>_xlfn.IFNA(VLOOKUP(Sales_Transactions[[#This Row],[Order ID]],Returned_Items[#All],2,FALSE),"Not Returned")</f>
        <v>Not Returned</v>
      </c>
    </row>
    <row r="3165" spans="1:34" x14ac:dyDescent="0.25">
      <c r="A3165">
        <v>23398</v>
      </c>
      <c r="C3165" t="s">
        <v>714</v>
      </c>
      <c r="D3165" s="2" t="str">
        <f>TEXT(MID(Sales_Transactions[[#This Row],[Order Date]],2,5),"d/m/yyy")</f>
        <v>13/3/2009</v>
      </c>
      <c r="E3165" s="2" t="str">
        <f>TEXT(MID(Sales_Transactions[[#This Row],[Order Date]],2,5),"d")</f>
        <v>13</v>
      </c>
      <c r="F3165" s="2" t="str">
        <f>TEXT(MID(Sales_Transactions[[#This Row],[Order Date]],2,5),"m")</f>
        <v>3</v>
      </c>
      <c r="G3165" s="2" t="str">
        <f>TEXT(MID(Sales_Transactions[[#This Row],[Order Date]],2,5),"yyy")</f>
        <v>2009</v>
      </c>
      <c r="H3165" s="2" t="str">
        <f>TEXT(MID(Sales_Transactions[[#This Row],[Order Date]],2,5),"yyy/m")</f>
        <v>2009/3</v>
      </c>
      <c r="I3165" t="s">
        <v>78</v>
      </c>
      <c r="J3165">
        <f t="shared" si="294"/>
        <v>3</v>
      </c>
      <c r="K3165" s="2">
        <v>19</v>
      </c>
      <c r="L3165" s="3">
        <v>123.1</v>
      </c>
      <c r="M3165" s="4">
        <v>0.06</v>
      </c>
      <c r="N3165" s="5" t="s">
        <v>23</v>
      </c>
      <c r="O3165" s="3">
        <v>-75.44</v>
      </c>
      <c r="P3165" s="3">
        <v>6.48</v>
      </c>
      <c r="Q3165" s="3">
        <v>7.37</v>
      </c>
      <c r="R3165" s="5" t="s">
        <v>2835</v>
      </c>
      <c r="S3165" s="5" t="s">
        <v>2836</v>
      </c>
      <c r="T3165" s="5" t="str">
        <f t="shared" si="295"/>
        <v>Carol Adams</v>
      </c>
      <c r="U3165" t="s">
        <v>2828</v>
      </c>
      <c r="V3165" s="5" t="s">
        <v>47</v>
      </c>
      <c r="W3165" s="5" t="s">
        <v>28</v>
      </c>
      <c r="X3165" s="5" t="s">
        <v>75</v>
      </c>
      <c r="Y3165" s="5" t="s">
        <v>1499</v>
      </c>
      <c r="Z3165" s="5" t="s">
        <v>43</v>
      </c>
      <c r="AA3165" s="4">
        <v>0.37</v>
      </c>
      <c r="AB3165" s="1">
        <v>39886</v>
      </c>
      <c r="AC3165" s="1">
        <v>26960</v>
      </c>
      <c r="AD3165">
        <f t="shared" si="296"/>
        <v>1</v>
      </c>
      <c r="AE3165">
        <f t="shared" ca="1" si="297"/>
        <v>50</v>
      </c>
      <c r="AF3165" t="str">
        <f t="shared" ca="1" si="298"/>
        <v>18-64</v>
      </c>
      <c r="AG3165" s="3">
        <f t="shared" si="299"/>
        <v>0.72874273684210533</v>
      </c>
      <c r="AH3165" t="str">
        <f>_xlfn.IFNA(VLOOKUP(Sales_Transactions[[#This Row],[Order ID]],Returned_Items[#All],2,FALSE),"Not Returned")</f>
        <v>Not Returned</v>
      </c>
    </row>
    <row r="3166" spans="1:34" x14ac:dyDescent="0.25">
      <c r="A3166">
        <v>24356</v>
      </c>
      <c r="C3166" t="s">
        <v>1755</v>
      </c>
      <c r="D3166" s="2" t="str">
        <f>TEXT(MID(Sales_Transactions[[#This Row],[Order Date]],2,5),"d/m/yyy")</f>
        <v>11/5/2010</v>
      </c>
      <c r="E3166" s="2" t="str">
        <f>TEXT(MID(Sales_Transactions[[#This Row],[Order Date]],2,5),"d")</f>
        <v>11</v>
      </c>
      <c r="F3166" s="2" t="str">
        <f>TEXT(MID(Sales_Transactions[[#This Row],[Order Date]],2,5),"m")</f>
        <v>5</v>
      </c>
      <c r="G3166" s="2" t="str">
        <f>TEXT(MID(Sales_Transactions[[#This Row],[Order Date]],2,5),"yyy")</f>
        <v>2010</v>
      </c>
      <c r="H3166" s="2" t="str">
        <f>TEXT(MID(Sales_Transactions[[#This Row],[Order Date]],2,5),"yyy/m")</f>
        <v>2010/5</v>
      </c>
      <c r="I3166" t="s">
        <v>78</v>
      </c>
      <c r="J3166">
        <f t="shared" si="294"/>
        <v>3</v>
      </c>
      <c r="K3166" s="2">
        <v>37</v>
      </c>
      <c r="L3166" s="3">
        <v>12612.66</v>
      </c>
      <c r="M3166" s="4">
        <v>0.06</v>
      </c>
      <c r="N3166" s="5" t="s">
        <v>34</v>
      </c>
      <c r="O3166" s="3">
        <v>3325.03</v>
      </c>
      <c r="P3166" s="3">
        <v>350.99</v>
      </c>
      <c r="Q3166" s="3">
        <v>39</v>
      </c>
      <c r="R3166" s="5" t="s">
        <v>35</v>
      </c>
      <c r="S3166" s="5" t="s">
        <v>981</v>
      </c>
      <c r="T3166" s="5" t="str">
        <f t="shared" si="295"/>
        <v>Barry Gonzalez</v>
      </c>
      <c r="U3166" t="s">
        <v>2828</v>
      </c>
      <c r="V3166" s="5" t="s">
        <v>37</v>
      </c>
      <c r="W3166" s="5" t="s">
        <v>57</v>
      </c>
      <c r="X3166" s="5" t="s">
        <v>154</v>
      </c>
      <c r="Y3166" s="5" t="s">
        <v>2866</v>
      </c>
      <c r="Z3166" s="5" t="s">
        <v>40</v>
      </c>
      <c r="AA3166" s="4">
        <v>0.55000000000000004</v>
      </c>
      <c r="AB3166" s="1">
        <v>40311</v>
      </c>
      <c r="AC3166" s="1">
        <v>26980</v>
      </c>
      <c r="AD3166">
        <f t="shared" si="296"/>
        <v>2</v>
      </c>
      <c r="AE3166">
        <f t="shared" ca="1" si="297"/>
        <v>50</v>
      </c>
      <c r="AF3166" t="str">
        <f t="shared" ca="1" si="298"/>
        <v>18-64</v>
      </c>
      <c r="AG3166" s="3">
        <f t="shared" si="299"/>
        <v>10.53457854054054</v>
      </c>
      <c r="AH3166" t="str">
        <f>_xlfn.IFNA(VLOOKUP(Sales_Transactions[[#This Row],[Order ID]],Returned_Items[#All],2,FALSE),"Not Returned")</f>
        <v>Not Returned</v>
      </c>
    </row>
    <row r="3167" spans="1:34" x14ac:dyDescent="0.25">
      <c r="A3167">
        <v>25188</v>
      </c>
      <c r="C3167" t="s">
        <v>2867</v>
      </c>
      <c r="D3167" s="2" t="str">
        <f>TEXT(MID(Sales_Transactions[[#This Row],[Order Date]],2,5),"d/m/yyy")</f>
        <v>3/1/2011</v>
      </c>
      <c r="E3167" s="2" t="str">
        <f>TEXT(MID(Sales_Transactions[[#This Row],[Order Date]],2,5),"d")</f>
        <v>3</v>
      </c>
      <c r="F3167" s="2" t="str">
        <f>TEXT(MID(Sales_Transactions[[#This Row],[Order Date]],2,5),"m")</f>
        <v>1</v>
      </c>
      <c r="G3167" s="2" t="str">
        <f>TEXT(MID(Sales_Transactions[[#This Row],[Order Date]],2,5),"yyy")</f>
        <v>2011</v>
      </c>
      <c r="H3167" s="2" t="str">
        <f>TEXT(MID(Sales_Transactions[[#This Row],[Order Date]],2,5),"yyy/m")</f>
        <v>2011/1</v>
      </c>
      <c r="I3167" t="s">
        <v>78</v>
      </c>
      <c r="J3167">
        <f t="shared" si="294"/>
        <v>3</v>
      </c>
      <c r="K3167" s="2">
        <v>20</v>
      </c>
      <c r="L3167" s="3">
        <v>1564.1614999999999</v>
      </c>
      <c r="M3167" s="4">
        <v>0</v>
      </c>
      <c r="N3167" s="5" t="s">
        <v>23</v>
      </c>
      <c r="O3167" s="3">
        <v>682.48</v>
      </c>
      <c r="P3167" s="3">
        <v>85.99</v>
      </c>
      <c r="Q3167" s="3">
        <v>2.5</v>
      </c>
      <c r="R3167" s="5" t="s">
        <v>2855</v>
      </c>
      <c r="S3167" s="5" t="s">
        <v>2320</v>
      </c>
      <c r="T3167" s="5" t="str">
        <f t="shared" si="295"/>
        <v>Valerie Mitchum</v>
      </c>
      <c r="U3167" t="s">
        <v>2828</v>
      </c>
      <c r="V3167" s="5" t="s">
        <v>74</v>
      </c>
      <c r="W3167" s="5" t="s">
        <v>48</v>
      </c>
      <c r="X3167" s="5" t="s">
        <v>49</v>
      </c>
      <c r="Y3167" s="5" t="s">
        <v>728</v>
      </c>
      <c r="Z3167" s="5" t="s">
        <v>43</v>
      </c>
      <c r="AA3167" s="4">
        <v>0.35</v>
      </c>
      <c r="AB3167" s="1">
        <v>40548</v>
      </c>
      <c r="AC3167" s="1">
        <v>26782</v>
      </c>
      <c r="AD3167">
        <f t="shared" si="296"/>
        <v>2</v>
      </c>
      <c r="AE3167">
        <f t="shared" ca="1" si="297"/>
        <v>51</v>
      </c>
      <c r="AF3167" t="str">
        <f t="shared" ca="1" si="298"/>
        <v>18-64</v>
      </c>
      <c r="AG3167" s="3">
        <f t="shared" si="299"/>
        <v>4.4245000000000001</v>
      </c>
      <c r="AH3167" t="str">
        <f>_xlfn.IFNA(VLOOKUP(Sales_Transactions[[#This Row],[Order ID]],Returned_Items[#All],2,FALSE),"Not Returned")</f>
        <v>Not Returned</v>
      </c>
    </row>
    <row r="3168" spans="1:34" x14ac:dyDescent="0.25">
      <c r="A3168">
        <v>25249</v>
      </c>
      <c r="C3168" t="s">
        <v>380</v>
      </c>
      <c r="D3168" s="2" t="str">
        <f>TEXT(MID(Sales_Transactions[[#This Row],[Order Date]],2,5),"d/m/yyy")</f>
        <v>6/11/2012</v>
      </c>
      <c r="E3168" s="2" t="str">
        <f>TEXT(MID(Sales_Transactions[[#This Row],[Order Date]],2,5),"d")</f>
        <v>6</v>
      </c>
      <c r="F3168" s="2" t="str">
        <f>TEXT(MID(Sales_Transactions[[#This Row],[Order Date]],2,5),"m")</f>
        <v>11</v>
      </c>
      <c r="G3168" s="2" t="str">
        <f>TEXT(MID(Sales_Transactions[[#This Row],[Order Date]],2,5),"yyy")</f>
        <v>2012</v>
      </c>
      <c r="H3168" s="2" t="str">
        <f>TEXT(MID(Sales_Transactions[[#This Row],[Order Date]],2,5),"yyy/m")</f>
        <v>2012/11</v>
      </c>
      <c r="I3168" t="s">
        <v>78</v>
      </c>
      <c r="J3168">
        <f t="shared" si="294"/>
        <v>3</v>
      </c>
      <c r="K3168" s="2">
        <v>34</v>
      </c>
      <c r="L3168" s="3">
        <v>926.85</v>
      </c>
      <c r="M3168" s="4">
        <v>0.09</v>
      </c>
      <c r="N3168" s="5" t="s">
        <v>23</v>
      </c>
      <c r="O3168" s="3">
        <v>382.94</v>
      </c>
      <c r="P3168" s="3">
        <v>28.53</v>
      </c>
      <c r="Q3168" s="3">
        <v>1.49</v>
      </c>
      <c r="R3168" s="5" t="s">
        <v>2833</v>
      </c>
      <c r="S3168" s="5" t="s">
        <v>2834</v>
      </c>
      <c r="T3168" s="5" t="str">
        <f t="shared" si="295"/>
        <v>Vivian Mathis</v>
      </c>
      <c r="U3168" t="s">
        <v>2828</v>
      </c>
      <c r="V3168" s="5" t="s">
        <v>37</v>
      </c>
      <c r="W3168" s="5" t="s">
        <v>28</v>
      </c>
      <c r="X3168" s="5" t="s">
        <v>41</v>
      </c>
      <c r="Y3168" s="5" t="s">
        <v>622</v>
      </c>
      <c r="Z3168" s="5" t="s">
        <v>43</v>
      </c>
      <c r="AA3168" s="4">
        <v>0.38</v>
      </c>
      <c r="AB3168" s="1">
        <v>41221</v>
      </c>
      <c r="AC3168" s="1">
        <v>9781</v>
      </c>
      <c r="AD3168">
        <f t="shared" si="296"/>
        <v>2</v>
      </c>
      <c r="AE3168">
        <f t="shared" ca="1" si="297"/>
        <v>97</v>
      </c>
      <c r="AF3168" t="str">
        <f t="shared" ca="1" si="298"/>
        <v>Over 65</v>
      </c>
      <c r="AG3168" s="3">
        <f t="shared" si="299"/>
        <v>0.88218597058823522</v>
      </c>
      <c r="AH3168" t="str">
        <f>_xlfn.IFNA(VLOOKUP(Sales_Transactions[[#This Row],[Order ID]],Returned_Items[#All],2,FALSE),"Not Returned")</f>
        <v>Not Returned</v>
      </c>
    </row>
    <row r="3169" spans="1:34" x14ac:dyDescent="0.25">
      <c r="A3169">
        <v>26948</v>
      </c>
      <c r="C3169" t="s">
        <v>2553</v>
      </c>
      <c r="D3169" s="2" t="str">
        <f>TEXT(MID(Sales_Transactions[[#This Row],[Order Date]],2,5),"d/m/yyy")</f>
        <v>22/11/2011</v>
      </c>
      <c r="E3169" s="2" t="str">
        <f>TEXT(MID(Sales_Transactions[[#This Row],[Order Date]],2,5),"d")</f>
        <v>22</v>
      </c>
      <c r="F3169" s="2" t="str">
        <f>TEXT(MID(Sales_Transactions[[#This Row],[Order Date]],2,5),"m")</f>
        <v>11</v>
      </c>
      <c r="G3169" s="2" t="str">
        <f>TEXT(MID(Sales_Transactions[[#This Row],[Order Date]],2,5),"yyy")</f>
        <v>2011</v>
      </c>
      <c r="H3169" s="2" t="str">
        <f>TEXT(MID(Sales_Transactions[[#This Row],[Order Date]],2,5),"yyy/m")</f>
        <v>2011/11</v>
      </c>
      <c r="I3169" t="s">
        <v>33</v>
      </c>
      <c r="J3169">
        <f t="shared" si="294"/>
        <v>4</v>
      </c>
      <c r="K3169" s="2">
        <v>21</v>
      </c>
      <c r="L3169" s="3">
        <v>203.55</v>
      </c>
      <c r="M3169" s="4">
        <v>0.03</v>
      </c>
      <c r="N3169" s="5" t="s">
        <v>67</v>
      </c>
      <c r="O3169" s="3">
        <v>38.6</v>
      </c>
      <c r="P3169" s="3">
        <v>9.11</v>
      </c>
      <c r="Q3169" s="3">
        <v>2.25</v>
      </c>
      <c r="R3169" s="5" t="s">
        <v>1211</v>
      </c>
      <c r="S3169" s="5" t="s">
        <v>2505</v>
      </c>
      <c r="T3169" s="5" t="str">
        <f t="shared" si="295"/>
        <v>Matt Collister</v>
      </c>
      <c r="U3169" t="s">
        <v>2828</v>
      </c>
      <c r="V3169" s="5" t="s">
        <v>74</v>
      </c>
      <c r="W3169" s="5" t="s">
        <v>28</v>
      </c>
      <c r="X3169" s="5" t="s">
        <v>124</v>
      </c>
      <c r="Y3169" s="5" t="s">
        <v>1205</v>
      </c>
      <c r="Z3169" s="5" t="s">
        <v>84</v>
      </c>
      <c r="AA3169" s="4">
        <v>0.52</v>
      </c>
      <c r="AB3169" s="1">
        <v>40870</v>
      </c>
      <c r="AC3169" s="1">
        <v>20181</v>
      </c>
      <c r="AD3169">
        <f t="shared" si="296"/>
        <v>1</v>
      </c>
      <c r="AE3169">
        <f t="shared" ca="1" si="297"/>
        <v>69</v>
      </c>
      <c r="AF3169" t="str">
        <f t="shared" ca="1" si="298"/>
        <v>Over 65</v>
      </c>
      <c r="AG3169" s="3">
        <f t="shared" si="299"/>
        <v>0.54082223809523811</v>
      </c>
      <c r="AH3169" t="str">
        <f>_xlfn.IFNA(VLOOKUP(Sales_Transactions[[#This Row],[Order ID]],Returned_Items[#All],2,FALSE),"Not Returned")</f>
        <v>Not Returned</v>
      </c>
    </row>
    <row r="3170" spans="1:34" x14ac:dyDescent="0.25">
      <c r="A3170">
        <v>27232</v>
      </c>
      <c r="C3170" t="s">
        <v>2868</v>
      </c>
      <c r="D3170" s="2" t="str">
        <f>TEXT(MID(Sales_Transactions[[#This Row],[Order Date]],2,5),"d/m/yyy")</f>
        <v>18/8/2010</v>
      </c>
      <c r="E3170" s="2" t="str">
        <f>TEXT(MID(Sales_Transactions[[#This Row],[Order Date]],2,5),"d")</f>
        <v>18</v>
      </c>
      <c r="F3170" s="2" t="str">
        <f>TEXT(MID(Sales_Transactions[[#This Row],[Order Date]],2,5),"m")</f>
        <v>8</v>
      </c>
      <c r="G3170" s="2" t="str">
        <f>TEXT(MID(Sales_Transactions[[#This Row],[Order Date]],2,5),"yyy")</f>
        <v>2010</v>
      </c>
      <c r="H3170" s="2" t="str">
        <f>TEXT(MID(Sales_Transactions[[#This Row],[Order Date]],2,5),"yyy/m")</f>
        <v>2010/8</v>
      </c>
      <c r="I3170" t="s">
        <v>52</v>
      </c>
      <c r="J3170">
        <f t="shared" si="294"/>
        <v>1</v>
      </c>
      <c r="K3170" s="2">
        <v>19</v>
      </c>
      <c r="L3170" s="3">
        <v>639.29999999999995</v>
      </c>
      <c r="M3170" s="4">
        <v>0.05</v>
      </c>
      <c r="N3170" s="5" t="s">
        <v>23</v>
      </c>
      <c r="O3170" s="3">
        <v>30.21</v>
      </c>
      <c r="P3170" s="3">
        <v>34.99</v>
      </c>
      <c r="Q3170" s="3">
        <v>7.73</v>
      </c>
      <c r="R3170" s="5" t="s">
        <v>238</v>
      </c>
      <c r="S3170" s="5" t="s">
        <v>832</v>
      </c>
      <c r="T3170" s="5" t="str">
        <f t="shared" si="295"/>
        <v>Ralph Arnett</v>
      </c>
      <c r="U3170" t="s">
        <v>2828</v>
      </c>
      <c r="V3170" s="5" t="s">
        <v>37</v>
      </c>
      <c r="W3170" s="5" t="s">
        <v>28</v>
      </c>
      <c r="X3170" s="5" t="s">
        <v>124</v>
      </c>
      <c r="Y3170" s="5" t="s">
        <v>2416</v>
      </c>
      <c r="Z3170" s="5" t="s">
        <v>43</v>
      </c>
      <c r="AA3170" s="4">
        <v>0.59</v>
      </c>
      <c r="AB3170" s="1">
        <v>40410</v>
      </c>
      <c r="AC3170" s="1">
        <v>20357</v>
      </c>
      <c r="AD3170">
        <f t="shared" si="296"/>
        <v>2</v>
      </c>
      <c r="AE3170">
        <f t="shared" ca="1" si="297"/>
        <v>68</v>
      </c>
      <c r="AF3170" t="str">
        <f t="shared" ca="1" si="298"/>
        <v>Over 65</v>
      </c>
      <c r="AG3170" s="3">
        <f t="shared" si="299"/>
        <v>2.2475002631578946</v>
      </c>
      <c r="AH3170" t="str">
        <f>_xlfn.IFNA(VLOOKUP(Sales_Transactions[[#This Row],[Order ID]],Returned_Items[#All],2,FALSE),"Not Returned")</f>
        <v>Not Returned</v>
      </c>
    </row>
    <row r="3171" spans="1:34" x14ac:dyDescent="0.25">
      <c r="A3171">
        <v>27622</v>
      </c>
      <c r="C3171" t="s">
        <v>2493</v>
      </c>
      <c r="D3171" s="2" t="str">
        <f>TEXT(MID(Sales_Transactions[[#This Row],[Order Date]],2,5),"d/m/yyy")</f>
        <v>6/2/2011</v>
      </c>
      <c r="E3171" s="2" t="str">
        <f>TEXT(MID(Sales_Transactions[[#This Row],[Order Date]],2,5),"d")</f>
        <v>6</v>
      </c>
      <c r="F3171" s="2" t="str">
        <f>TEXT(MID(Sales_Transactions[[#This Row],[Order Date]],2,5),"m")</f>
        <v>2</v>
      </c>
      <c r="G3171" s="2" t="str">
        <f>TEXT(MID(Sales_Transactions[[#This Row],[Order Date]],2,5),"yyy")</f>
        <v>2011</v>
      </c>
      <c r="H3171" s="2" t="str">
        <f>TEXT(MID(Sales_Transactions[[#This Row],[Order Date]],2,5),"yyy/m")</f>
        <v>2011/2</v>
      </c>
      <c r="I3171" t="s">
        <v>78</v>
      </c>
      <c r="J3171">
        <f t="shared" si="294"/>
        <v>3</v>
      </c>
      <c r="K3171" s="2">
        <v>4</v>
      </c>
      <c r="L3171" s="3">
        <v>1280.73</v>
      </c>
      <c r="M3171" s="4">
        <v>0.09</v>
      </c>
      <c r="N3171" s="5" t="s">
        <v>34</v>
      </c>
      <c r="O3171" s="3">
        <v>-774.89</v>
      </c>
      <c r="P3171" s="3">
        <v>320.64</v>
      </c>
      <c r="Q3171" s="3">
        <v>43.57</v>
      </c>
      <c r="R3171" s="5" t="s">
        <v>202</v>
      </c>
      <c r="S3171" s="5" t="s">
        <v>2827</v>
      </c>
      <c r="T3171" s="5" t="str">
        <f t="shared" si="295"/>
        <v>Michelle Tran</v>
      </c>
      <c r="U3171" t="s">
        <v>2828</v>
      </c>
      <c r="V3171" s="5" t="s">
        <v>37</v>
      </c>
      <c r="W3171" s="5" t="s">
        <v>57</v>
      </c>
      <c r="X3171" s="5" t="s">
        <v>107</v>
      </c>
      <c r="Y3171" s="5" t="s">
        <v>2869</v>
      </c>
      <c r="Z3171" s="5" t="s">
        <v>106</v>
      </c>
      <c r="AA3171" s="4">
        <v>0.63</v>
      </c>
      <c r="AB3171" s="1">
        <v>40581</v>
      </c>
      <c r="AC3171" s="1">
        <v>26405</v>
      </c>
      <c r="AD3171">
        <f t="shared" si="296"/>
        <v>1</v>
      </c>
      <c r="AE3171">
        <f t="shared" ca="1" si="297"/>
        <v>52</v>
      </c>
      <c r="AF3171" t="str">
        <f t="shared" ca="1" si="298"/>
        <v>18-64</v>
      </c>
      <c r="AG3171" s="3">
        <f t="shared" si="299"/>
        <v>90.980356</v>
      </c>
      <c r="AH3171" t="str">
        <f>_xlfn.IFNA(VLOOKUP(Sales_Transactions[[#This Row],[Order ID]],Returned_Items[#All],2,FALSE),"Not Returned")</f>
        <v>Not Returned</v>
      </c>
    </row>
    <row r="3172" spans="1:34" x14ac:dyDescent="0.25">
      <c r="A3172">
        <v>28002</v>
      </c>
      <c r="C3172" t="s">
        <v>2570</v>
      </c>
      <c r="D3172" s="2" t="str">
        <f>TEXT(MID(Sales_Transactions[[#This Row],[Order Date]],2,5),"d/m/yyy")</f>
        <v>10/10/2009</v>
      </c>
      <c r="E3172" s="2" t="str">
        <f>TEXT(MID(Sales_Transactions[[#This Row],[Order Date]],2,5),"d")</f>
        <v>10</v>
      </c>
      <c r="F3172" s="2" t="str">
        <f>TEXT(MID(Sales_Transactions[[#This Row],[Order Date]],2,5),"m")</f>
        <v>10</v>
      </c>
      <c r="G3172" s="2" t="str">
        <f>TEXT(MID(Sales_Transactions[[#This Row],[Order Date]],2,5),"yyy")</f>
        <v>2009</v>
      </c>
      <c r="H3172" s="2" t="str">
        <f>TEXT(MID(Sales_Transactions[[#This Row],[Order Date]],2,5),"yyy/m")</f>
        <v>2009/10</v>
      </c>
      <c r="I3172" t="s">
        <v>101</v>
      </c>
      <c r="J3172">
        <f t="shared" si="294"/>
        <v>1</v>
      </c>
      <c r="K3172" s="2">
        <v>5</v>
      </c>
      <c r="L3172" s="3">
        <v>43.55</v>
      </c>
      <c r="M3172" s="4">
        <v>0.1</v>
      </c>
      <c r="N3172" s="5" t="s">
        <v>23</v>
      </c>
      <c r="O3172" s="3">
        <v>-3.64</v>
      </c>
      <c r="P3172" s="3">
        <v>9.11</v>
      </c>
      <c r="Q3172" s="3">
        <v>2.15</v>
      </c>
      <c r="R3172" s="5" t="s">
        <v>1973</v>
      </c>
      <c r="S3172" s="5" t="s">
        <v>2847</v>
      </c>
      <c r="T3172" s="5" t="str">
        <f t="shared" si="295"/>
        <v>Jason Klamczynski</v>
      </c>
      <c r="U3172" t="s">
        <v>2828</v>
      </c>
      <c r="V3172" s="5" t="s">
        <v>74</v>
      </c>
      <c r="W3172" s="5" t="s">
        <v>28</v>
      </c>
      <c r="X3172" s="5" t="s">
        <v>75</v>
      </c>
      <c r="Y3172" s="5" t="s">
        <v>2519</v>
      </c>
      <c r="Z3172" s="5" t="s">
        <v>84</v>
      </c>
      <c r="AA3172" s="4">
        <v>0.4</v>
      </c>
      <c r="AB3172" s="1">
        <v>40098</v>
      </c>
      <c r="AC3172" s="1">
        <v>26605</v>
      </c>
      <c r="AD3172">
        <f t="shared" si="296"/>
        <v>2</v>
      </c>
      <c r="AE3172">
        <f t="shared" ca="1" si="297"/>
        <v>51</v>
      </c>
      <c r="AF3172" t="str">
        <f t="shared" ca="1" si="298"/>
        <v>18-64</v>
      </c>
      <c r="AG3172" s="3">
        <f t="shared" si="299"/>
        <v>2.250178</v>
      </c>
      <c r="AH3172" t="str">
        <f>_xlfn.IFNA(VLOOKUP(Sales_Transactions[[#This Row],[Order ID]],Returned_Items[#All],2,FALSE),"Not Returned")</f>
        <v>Not Returned</v>
      </c>
    </row>
    <row r="3173" spans="1:34" x14ac:dyDescent="0.25">
      <c r="A3173">
        <v>28390</v>
      </c>
      <c r="C3173" t="s">
        <v>566</v>
      </c>
      <c r="D3173" s="2" t="str">
        <f>TEXT(MID(Sales_Transactions[[#This Row],[Order Date]],2,5),"d/m/yyy")</f>
        <v>7/2/2012</v>
      </c>
      <c r="E3173" s="2" t="str">
        <f>TEXT(MID(Sales_Transactions[[#This Row],[Order Date]],2,5),"d")</f>
        <v>7</v>
      </c>
      <c r="F3173" s="2" t="str">
        <f>TEXT(MID(Sales_Transactions[[#This Row],[Order Date]],2,5),"m")</f>
        <v>2</v>
      </c>
      <c r="G3173" s="2" t="str">
        <f>TEXT(MID(Sales_Transactions[[#This Row],[Order Date]],2,5),"yyy")</f>
        <v>2012</v>
      </c>
      <c r="H3173" s="2" t="str">
        <f>TEXT(MID(Sales_Transactions[[#This Row],[Order Date]],2,5),"yyy/m")</f>
        <v>2012/2</v>
      </c>
      <c r="I3173" t="s">
        <v>33</v>
      </c>
      <c r="J3173">
        <f t="shared" si="294"/>
        <v>4</v>
      </c>
      <c r="K3173" s="2">
        <v>44</v>
      </c>
      <c r="L3173" s="3">
        <v>809.77</v>
      </c>
      <c r="M3173" s="4">
        <v>0.1</v>
      </c>
      <c r="N3173" s="5" t="s">
        <v>23</v>
      </c>
      <c r="O3173" s="3">
        <v>83.48</v>
      </c>
      <c r="P3173" s="3">
        <v>20.28</v>
      </c>
      <c r="Q3173" s="3">
        <v>6.68</v>
      </c>
      <c r="R3173" s="5" t="s">
        <v>445</v>
      </c>
      <c r="S3173" s="5" t="s">
        <v>2870</v>
      </c>
      <c r="T3173" s="5" t="str">
        <f t="shared" si="295"/>
        <v>Chad McGuire</v>
      </c>
      <c r="U3173" t="s">
        <v>2828</v>
      </c>
      <c r="V3173" s="5" t="s">
        <v>27</v>
      </c>
      <c r="W3173" s="5" t="s">
        <v>57</v>
      </c>
      <c r="X3173" s="5" t="s">
        <v>58</v>
      </c>
      <c r="Y3173" s="5" t="s">
        <v>2871</v>
      </c>
      <c r="Z3173" s="5" t="s">
        <v>43</v>
      </c>
      <c r="AA3173" s="4">
        <v>0.53</v>
      </c>
      <c r="AB3173" s="1">
        <v>40948</v>
      </c>
      <c r="AC3173" s="1">
        <v>17781</v>
      </c>
      <c r="AD3173">
        <f t="shared" si="296"/>
        <v>2</v>
      </c>
      <c r="AE3173">
        <f t="shared" ca="1" si="297"/>
        <v>75</v>
      </c>
      <c r="AF3173" t="str">
        <f t="shared" ca="1" si="298"/>
        <v>Over 65</v>
      </c>
      <c r="AG3173" s="3">
        <f t="shared" si="299"/>
        <v>0.61226636363636366</v>
      </c>
      <c r="AH3173" t="str">
        <f>_xlfn.IFNA(VLOOKUP(Sales_Transactions[[#This Row],[Order ID]],Returned_Items[#All],2,FALSE),"Not Returned")</f>
        <v>Not Returned</v>
      </c>
    </row>
    <row r="3174" spans="1:34" x14ac:dyDescent="0.25">
      <c r="A3174">
        <v>29223</v>
      </c>
      <c r="C3174" t="s">
        <v>215</v>
      </c>
      <c r="D3174" s="2" t="str">
        <f>TEXT(MID(Sales_Transactions[[#This Row],[Order Date]],2,5),"d/m/yyy")</f>
        <v>20/1/2012</v>
      </c>
      <c r="E3174" s="2" t="str">
        <f>TEXT(MID(Sales_Transactions[[#This Row],[Order Date]],2,5),"d")</f>
        <v>20</v>
      </c>
      <c r="F3174" s="2" t="str">
        <f>TEXT(MID(Sales_Transactions[[#This Row],[Order Date]],2,5),"m")</f>
        <v>1</v>
      </c>
      <c r="G3174" s="2" t="str">
        <f>TEXT(MID(Sales_Transactions[[#This Row],[Order Date]],2,5),"yyy")</f>
        <v>2012</v>
      </c>
      <c r="H3174" s="2" t="str">
        <f>TEXT(MID(Sales_Transactions[[#This Row],[Order Date]],2,5),"yyy/m")</f>
        <v>2012/1</v>
      </c>
      <c r="I3174" t="s">
        <v>33</v>
      </c>
      <c r="J3174">
        <f t="shared" si="294"/>
        <v>4</v>
      </c>
      <c r="K3174" s="2">
        <v>48</v>
      </c>
      <c r="L3174" s="3">
        <v>24701.119999999999</v>
      </c>
      <c r="M3174" s="4">
        <v>0.04</v>
      </c>
      <c r="N3174" s="5" t="s">
        <v>34</v>
      </c>
      <c r="O3174" s="3">
        <v>8022.94</v>
      </c>
      <c r="P3174" s="3">
        <v>500.98</v>
      </c>
      <c r="Q3174" s="3">
        <v>26</v>
      </c>
      <c r="R3174" s="5" t="s">
        <v>956</v>
      </c>
      <c r="S3174" s="5" t="s">
        <v>2827</v>
      </c>
      <c r="T3174" s="5" t="str">
        <f t="shared" si="295"/>
        <v>Greg Tran</v>
      </c>
      <c r="U3174" t="s">
        <v>2828</v>
      </c>
      <c r="V3174" s="5" t="s">
        <v>74</v>
      </c>
      <c r="W3174" s="5" t="s">
        <v>57</v>
      </c>
      <c r="X3174" s="5" t="s">
        <v>154</v>
      </c>
      <c r="Y3174" s="5" t="s">
        <v>165</v>
      </c>
      <c r="Z3174" s="5" t="s">
        <v>40</v>
      </c>
      <c r="AA3174" s="4">
        <v>0.6</v>
      </c>
      <c r="AB3174" s="1">
        <v>40930</v>
      </c>
      <c r="AC3174" s="1">
        <v>17644</v>
      </c>
      <c r="AD3174">
        <f t="shared" si="296"/>
        <v>2</v>
      </c>
      <c r="AE3174">
        <f t="shared" ca="1" si="297"/>
        <v>76</v>
      </c>
      <c r="AF3174" t="str">
        <f t="shared" ca="1" si="298"/>
        <v>Over 65</v>
      </c>
      <c r="AG3174" s="3">
        <f t="shared" si="299"/>
        <v>10.974575166666668</v>
      </c>
      <c r="AH3174" t="str">
        <f>_xlfn.IFNA(VLOOKUP(Sales_Transactions[[#This Row],[Order ID]],Returned_Items[#All],2,FALSE),"Not Returned")</f>
        <v>Not Returned</v>
      </c>
    </row>
    <row r="3175" spans="1:34" x14ac:dyDescent="0.25">
      <c r="A3175">
        <v>29351</v>
      </c>
      <c r="C3175" t="s">
        <v>806</v>
      </c>
      <c r="D3175" s="2" t="str">
        <f>TEXT(MID(Sales_Transactions[[#This Row],[Order Date]],2,5),"d/m/yyy")</f>
        <v>3/10/2011</v>
      </c>
      <c r="E3175" s="2" t="str">
        <f>TEXT(MID(Sales_Transactions[[#This Row],[Order Date]],2,5),"d")</f>
        <v>3</v>
      </c>
      <c r="F3175" s="2" t="str">
        <f>TEXT(MID(Sales_Transactions[[#This Row],[Order Date]],2,5),"m")</f>
        <v>10</v>
      </c>
      <c r="G3175" s="2" t="str">
        <f>TEXT(MID(Sales_Transactions[[#This Row],[Order Date]],2,5),"yyy")</f>
        <v>2011</v>
      </c>
      <c r="H3175" s="2" t="str">
        <f>TEXT(MID(Sales_Transactions[[#This Row],[Order Date]],2,5),"yyy/m")</f>
        <v>2011/10</v>
      </c>
      <c r="I3175" t="s">
        <v>78</v>
      </c>
      <c r="J3175">
        <f t="shared" si="294"/>
        <v>3</v>
      </c>
      <c r="K3175" s="2">
        <v>17</v>
      </c>
      <c r="L3175" s="3">
        <v>5122.6099999999997</v>
      </c>
      <c r="M3175" s="4">
        <v>0.05</v>
      </c>
      <c r="N3175" s="5" t="s">
        <v>23</v>
      </c>
      <c r="O3175" s="3">
        <v>1784.04</v>
      </c>
      <c r="P3175" s="3">
        <v>304.99</v>
      </c>
      <c r="Q3175" s="3">
        <v>19.989999999999998</v>
      </c>
      <c r="R3175" s="5" t="s">
        <v>1208</v>
      </c>
      <c r="S3175" s="5" t="s">
        <v>2194</v>
      </c>
      <c r="T3175" s="5" t="str">
        <f t="shared" si="295"/>
        <v>Sanjit Jacobs</v>
      </c>
      <c r="U3175" t="s">
        <v>2828</v>
      </c>
      <c r="V3175" s="5" t="s">
        <v>37</v>
      </c>
      <c r="W3175" s="5" t="s">
        <v>28</v>
      </c>
      <c r="X3175" s="5" t="s">
        <v>41</v>
      </c>
      <c r="Y3175" s="5" t="s">
        <v>2071</v>
      </c>
      <c r="Z3175" s="5" t="s">
        <v>43</v>
      </c>
      <c r="AA3175" s="4">
        <v>0.4</v>
      </c>
      <c r="AB3175" s="1">
        <v>40821</v>
      </c>
      <c r="AC3175" s="1">
        <v>18009</v>
      </c>
      <c r="AD3175">
        <f t="shared" si="296"/>
        <v>2</v>
      </c>
      <c r="AE3175">
        <f t="shared" ca="1" si="297"/>
        <v>75</v>
      </c>
      <c r="AF3175" t="str">
        <f t="shared" ca="1" si="298"/>
        <v>Over 65</v>
      </c>
      <c r="AG3175" s="3">
        <f t="shared" si="299"/>
        <v>19.107500294117649</v>
      </c>
      <c r="AH3175" t="str">
        <f>_xlfn.IFNA(VLOOKUP(Sales_Transactions[[#This Row],[Order ID]],Returned_Items[#All],2,FALSE),"Not Returned")</f>
        <v>Not Returned</v>
      </c>
    </row>
    <row r="3176" spans="1:34" x14ac:dyDescent="0.25">
      <c r="A3176">
        <v>29506</v>
      </c>
      <c r="C3176" t="s">
        <v>2004</v>
      </c>
      <c r="D3176" s="2" t="str">
        <f>TEXT(MID(Sales_Transactions[[#This Row],[Order Date]],2,5),"d/m/yyy")</f>
        <v>14/6/2011</v>
      </c>
      <c r="E3176" s="2" t="str">
        <f>TEXT(MID(Sales_Transactions[[#This Row],[Order Date]],2,5),"d")</f>
        <v>14</v>
      </c>
      <c r="F3176" s="2" t="str">
        <f>TEXT(MID(Sales_Transactions[[#This Row],[Order Date]],2,5),"m")</f>
        <v>6</v>
      </c>
      <c r="G3176" s="2" t="str">
        <f>TEXT(MID(Sales_Transactions[[#This Row],[Order Date]],2,5),"yyy")</f>
        <v>2011</v>
      </c>
      <c r="H3176" s="2" t="str">
        <f>TEXT(MID(Sales_Transactions[[#This Row],[Order Date]],2,5),"yyy/m")</f>
        <v>2011/6</v>
      </c>
      <c r="I3176" t="s">
        <v>101</v>
      </c>
      <c r="J3176">
        <f t="shared" si="294"/>
        <v>1</v>
      </c>
      <c r="K3176" s="2">
        <v>46</v>
      </c>
      <c r="L3176" s="3">
        <v>221.13</v>
      </c>
      <c r="M3176" s="4">
        <v>0.01</v>
      </c>
      <c r="N3176" s="5" t="s">
        <v>23</v>
      </c>
      <c r="O3176" s="3">
        <v>59.7</v>
      </c>
      <c r="P3176" s="3">
        <v>4.55</v>
      </c>
      <c r="Q3176" s="3">
        <v>1.49</v>
      </c>
      <c r="R3176" s="5" t="s">
        <v>1779</v>
      </c>
      <c r="S3176" s="5" t="s">
        <v>2872</v>
      </c>
      <c r="T3176" s="5" t="str">
        <f t="shared" si="295"/>
        <v>Scott Cohen</v>
      </c>
      <c r="U3176" t="s">
        <v>2828</v>
      </c>
      <c r="V3176" s="5" t="s">
        <v>37</v>
      </c>
      <c r="W3176" s="5" t="s">
        <v>28</v>
      </c>
      <c r="X3176" s="5" t="s">
        <v>41</v>
      </c>
      <c r="Y3176" s="5" t="s">
        <v>872</v>
      </c>
      <c r="Z3176" s="5" t="s">
        <v>43</v>
      </c>
      <c r="AA3176" s="4">
        <v>0.35</v>
      </c>
      <c r="AB3176" s="1">
        <v>40710</v>
      </c>
      <c r="AC3176" s="1">
        <v>18149</v>
      </c>
      <c r="AD3176">
        <f t="shared" si="296"/>
        <v>2</v>
      </c>
      <c r="AE3176">
        <f t="shared" ca="1" si="297"/>
        <v>74</v>
      </c>
      <c r="AF3176" t="str">
        <f t="shared" ca="1" si="298"/>
        <v>Over 65</v>
      </c>
      <c r="AG3176" s="3">
        <f t="shared" si="299"/>
        <v>0.13129445652173913</v>
      </c>
      <c r="AH3176" t="str">
        <f>_xlfn.IFNA(VLOOKUP(Sales_Transactions[[#This Row],[Order ID]],Returned_Items[#All],2,FALSE),"Not Returned")</f>
        <v>Returned</v>
      </c>
    </row>
    <row r="3177" spans="1:34" x14ac:dyDescent="0.25">
      <c r="A3177">
        <v>29506</v>
      </c>
      <c r="C3177" t="s">
        <v>2004</v>
      </c>
      <c r="D3177" s="2" t="str">
        <f>TEXT(MID(Sales_Transactions[[#This Row],[Order Date]],2,5),"d/m/yyy")</f>
        <v>14/6/2011</v>
      </c>
      <c r="E3177" s="2" t="str">
        <f>TEXT(MID(Sales_Transactions[[#This Row],[Order Date]],2,5),"d")</f>
        <v>14</v>
      </c>
      <c r="F3177" s="2" t="str">
        <f>TEXT(MID(Sales_Transactions[[#This Row],[Order Date]],2,5),"m")</f>
        <v>6</v>
      </c>
      <c r="G3177" s="2" t="str">
        <f>TEXT(MID(Sales_Transactions[[#This Row],[Order Date]],2,5),"yyy")</f>
        <v>2011</v>
      </c>
      <c r="H3177" s="2" t="str">
        <f>TEXT(MID(Sales_Transactions[[#This Row],[Order Date]],2,5),"yyy/m")</f>
        <v>2011/6</v>
      </c>
      <c r="I3177" t="s">
        <v>101</v>
      </c>
      <c r="J3177">
        <f t="shared" si="294"/>
        <v>1</v>
      </c>
      <c r="K3177" s="2">
        <v>8</v>
      </c>
      <c r="L3177" s="3">
        <v>16.350000000000001</v>
      </c>
      <c r="M3177" s="4">
        <v>0.05</v>
      </c>
      <c r="N3177" s="5" t="s">
        <v>23</v>
      </c>
      <c r="O3177" s="3">
        <v>-5.62</v>
      </c>
      <c r="P3177" s="3">
        <v>1.88</v>
      </c>
      <c r="Q3177" s="3">
        <v>1.49</v>
      </c>
      <c r="R3177" s="5" t="s">
        <v>1779</v>
      </c>
      <c r="S3177" s="5" t="s">
        <v>2872</v>
      </c>
      <c r="T3177" s="5" t="str">
        <f t="shared" si="295"/>
        <v>Scott Cohen</v>
      </c>
      <c r="U3177" t="s">
        <v>2828</v>
      </c>
      <c r="V3177" s="5" t="s">
        <v>37</v>
      </c>
      <c r="W3177" s="5" t="s">
        <v>28</v>
      </c>
      <c r="X3177" s="5" t="s">
        <v>41</v>
      </c>
      <c r="Y3177" s="5" t="s">
        <v>259</v>
      </c>
      <c r="Z3177" s="5" t="s">
        <v>43</v>
      </c>
      <c r="AA3177" s="4">
        <v>0.37</v>
      </c>
      <c r="AB3177" s="1">
        <v>40709</v>
      </c>
      <c r="AC3177" s="1">
        <v>18038</v>
      </c>
      <c r="AD3177">
        <f t="shared" si="296"/>
        <v>1</v>
      </c>
      <c r="AE3177">
        <f t="shared" ca="1" si="297"/>
        <v>75</v>
      </c>
      <c r="AF3177" t="str">
        <f t="shared" ca="1" si="298"/>
        <v>Over 65</v>
      </c>
      <c r="AG3177" s="3">
        <f t="shared" si="299"/>
        <v>0.42113250000000002</v>
      </c>
      <c r="AH3177" t="str">
        <f>_xlfn.IFNA(VLOOKUP(Sales_Transactions[[#This Row],[Order ID]],Returned_Items[#All],2,FALSE),"Not Returned")</f>
        <v>Returned</v>
      </c>
    </row>
    <row r="3178" spans="1:34" x14ac:dyDescent="0.25">
      <c r="A3178">
        <v>29633</v>
      </c>
      <c r="C3178" t="s">
        <v>413</v>
      </c>
      <c r="D3178" s="2" t="str">
        <f>TEXT(MID(Sales_Transactions[[#This Row],[Order Date]],2,5),"d/m/yyy")</f>
        <v>22/6/2009</v>
      </c>
      <c r="E3178" s="2" t="str">
        <f>TEXT(MID(Sales_Transactions[[#This Row],[Order Date]],2,5),"d")</f>
        <v>22</v>
      </c>
      <c r="F3178" s="2" t="str">
        <f>TEXT(MID(Sales_Transactions[[#This Row],[Order Date]],2,5),"m")</f>
        <v>6</v>
      </c>
      <c r="G3178" s="2" t="str">
        <f>TEXT(MID(Sales_Transactions[[#This Row],[Order Date]],2,5),"yyy")</f>
        <v>2009</v>
      </c>
      <c r="H3178" s="2" t="str">
        <f>TEXT(MID(Sales_Transactions[[#This Row],[Order Date]],2,5),"yyy/m")</f>
        <v>2009/6</v>
      </c>
      <c r="I3178" t="s">
        <v>101</v>
      </c>
      <c r="J3178">
        <f t="shared" si="294"/>
        <v>1</v>
      </c>
      <c r="K3178" s="2">
        <v>11</v>
      </c>
      <c r="L3178" s="3">
        <v>96.01</v>
      </c>
      <c r="M3178" s="4">
        <v>0.01</v>
      </c>
      <c r="N3178" s="5" t="s">
        <v>23</v>
      </c>
      <c r="O3178" s="3">
        <v>-43.24</v>
      </c>
      <c r="P3178" s="3">
        <v>7.98</v>
      </c>
      <c r="Q3178" s="3">
        <v>6.5</v>
      </c>
      <c r="R3178" s="5" t="s">
        <v>1779</v>
      </c>
      <c r="S3178" s="5" t="s">
        <v>2872</v>
      </c>
      <c r="T3178" s="5" t="str">
        <f t="shared" si="295"/>
        <v>Scott Cohen</v>
      </c>
      <c r="U3178" t="s">
        <v>2828</v>
      </c>
      <c r="V3178" s="5" t="s">
        <v>37</v>
      </c>
      <c r="W3178" s="5" t="s">
        <v>28</v>
      </c>
      <c r="X3178" s="5" t="s">
        <v>29</v>
      </c>
      <c r="Y3178" s="5" t="s">
        <v>2752</v>
      </c>
      <c r="Z3178" s="5" t="s">
        <v>56</v>
      </c>
      <c r="AA3178" s="4">
        <v>0.59</v>
      </c>
      <c r="AB3178" s="1">
        <v>39987</v>
      </c>
      <c r="AC3178" s="1">
        <v>18330</v>
      </c>
      <c r="AD3178">
        <f t="shared" si="296"/>
        <v>1</v>
      </c>
      <c r="AE3178">
        <f t="shared" ca="1" si="297"/>
        <v>74</v>
      </c>
      <c r="AF3178" t="str">
        <f t="shared" ca="1" si="298"/>
        <v>Over 65</v>
      </c>
      <c r="AG3178" s="3">
        <f t="shared" si="299"/>
        <v>1.316291090909091</v>
      </c>
      <c r="AH3178" t="str">
        <f>_xlfn.IFNA(VLOOKUP(Sales_Transactions[[#This Row],[Order ID]],Returned_Items[#All],2,FALSE),"Not Returned")</f>
        <v>Not Returned</v>
      </c>
    </row>
    <row r="3179" spans="1:34" x14ac:dyDescent="0.25">
      <c r="A3179">
        <v>29764</v>
      </c>
      <c r="C3179" t="s">
        <v>2602</v>
      </c>
      <c r="D3179" s="2" t="str">
        <f>TEXT(MID(Sales_Transactions[[#This Row],[Order Date]],2,5),"d/m/yyy")</f>
        <v>22/7/2012</v>
      </c>
      <c r="E3179" s="2" t="str">
        <f>TEXT(MID(Sales_Transactions[[#This Row],[Order Date]],2,5),"d")</f>
        <v>22</v>
      </c>
      <c r="F3179" s="2" t="str">
        <f>TEXT(MID(Sales_Transactions[[#This Row],[Order Date]],2,5),"m")</f>
        <v>7</v>
      </c>
      <c r="G3179" s="2" t="str">
        <f>TEXT(MID(Sales_Transactions[[#This Row],[Order Date]],2,5),"yyy")</f>
        <v>2012</v>
      </c>
      <c r="H3179" s="2" t="str">
        <f>TEXT(MID(Sales_Transactions[[#This Row],[Order Date]],2,5),"yyy/m")</f>
        <v>2012/7</v>
      </c>
      <c r="I3179" t="s">
        <v>101</v>
      </c>
      <c r="J3179">
        <f t="shared" si="294"/>
        <v>1</v>
      </c>
      <c r="K3179" s="2">
        <v>10</v>
      </c>
      <c r="L3179" s="3">
        <v>165.09</v>
      </c>
      <c r="M3179" s="4">
        <v>0</v>
      </c>
      <c r="N3179" s="5" t="s">
        <v>67</v>
      </c>
      <c r="O3179" s="3">
        <v>-8.59</v>
      </c>
      <c r="P3179" s="3">
        <v>15.01</v>
      </c>
      <c r="Q3179" s="3">
        <v>8.4</v>
      </c>
      <c r="R3179" s="5" t="s">
        <v>35</v>
      </c>
      <c r="S3179" s="5" t="s">
        <v>981</v>
      </c>
      <c r="T3179" s="5" t="str">
        <f t="shared" si="295"/>
        <v>Barry Gonzalez</v>
      </c>
      <c r="U3179" t="s">
        <v>2828</v>
      </c>
      <c r="V3179" s="5" t="s">
        <v>27</v>
      </c>
      <c r="W3179" s="5" t="s">
        <v>28</v>
      </c>
      <c r="X3179" s="5" t="s">
        <v>41</v>
      </c>
      <c r="Y3179" s="5" t="s">
        <v>735</v>
      </c>
      <c r="Z3179" s="5" t="s">
        <v>43</v>
      </c>
      <c r="AA3179" s="4">
        <v>0.39</v>
      </c>
      <c r="AB3179" s="1">
        <v>41113</v>
      </c>
      <c r="AC3179" s="1">
        <v>18405</v>
      </c>
      <c r="AD3179">
        <f t="shared" si="296"/>
        <v>1</v>
      </c>
      <c r="AE3179">
        <f t="shared" ca="1" si="297"/>
        <v>74</v>
      </c>
      <c r="AF3179" t="str">
        <f t="shared" ca="1" si="298"/>
        <v>Over 65</v>
      </c>
      <c r="AG3179" s="3">
        <f t="shared" si="299"/>
        <v>2.3410000000000002</v>
      </c>
      <c r="AH3179" t="str">
        <f>_xlfn.IFNA(VLOOKUP(Sales_Transactions[[#This Row],[Order ID]],Returned_Items[#All],2,FALSE),"Not Returned")</f>
        <v>Not Returned</v>
      </c>
    </row>
    <row r="3180" spans="1:34" x14ac:dyDescent="0.25">
      <c r="A3180">
        <v>29958</v>
      </c>
      <c r="C3180" t="s">
        <v>2018</v>
      </c>
      <c r="D3180" s="2" t="str">
        <f>TEXT(MID(Sales_Transactions[[#This Row],[Order Date]],2,5),"d/m/yyy")</f>
        <v>6/1/2011</v>
      </c>
      <c r="E3180" s="2" t="str">
        <f>TEXT(MID(Sales_Transactions[[#This Row],[Order Date]],2,5),"d")</f>
        <v>6</v>
      </c>
      <c r="F3180" s="2" t="str">
        <f>TEXT(MID(Sales_Transactions[[#This Row],[Order Date]],2,5),"m")</f>
        <v>1</v>
      </c>
      <c r="G3180" s="2" t="str">
        <f>TEXT(MID(Sales_Transactions[[#This Row],[Order Date]],2,5),"yyy")</f>
        <v>2011</v>
      </c>
      <c r="H3180" s="2" t="str">
        <f>TEXT(MID(Sales_Transactions[[#This Row],[Order Date]],2,5),"yyy/m")</f>
        <v>2011/1</v>
      </c>
      <c r="I3180" t="s">
        <v>33</v>
      </c>
      <c r="J3180">
        <f t="shared" si="294"/>
        <v>4</v>
      </c>
      <c r="K3180" s="2">
        <v>47</v>
      </c>
      <c r="L3180" s="3">
        <v>307.57</v>
      </c>
      <c r="M3180" s="4">
        <v>0</v>
      </c>
      <c r="N3180" s="5" t="s">
        <v>23</v>
      </c>
      <c r="O3180" s="3">
        <v>-72.3</v>
      </c>
      <c r="P3180" s="3">
        <v>6.37</v>
      </c>
      <c r="Q3180" s="3">
        <v>5.19</v>
      </c>
      <c r="R3180" s="5" t="s">
        <v>35</v>
      </c>
      <c r="S3180" s="5" t="s">
        <v>981</v>
      </c>
      <c r="T3180" s="5" t="str">
        <f t="shared" si="295"/>
        <v>Barry Gonzalez</v>
      </c>
      <c r="U3180" t="s">
        <v>2828</v>
      </c>
      <c r="V3180" s="5" t="s">
        <v>37</v>
      </c>
      <c r="W3180" s="5" t="s">
        <v>28</v>
      </c>
      <c r="X3180" s="5" t="s">
        <v>41</v>
      </c>
      <c r="Y3180" s="5" t="s">
        <v>2473</v>
      </c>
      <c r="Z3180" s="5" t="s">
        <v>43</v>
      </c>
      <c r="AA3180" s="4">
        <v>0.38</v>
      </c>
      <c r="AB3180" s="1">
        <v>40550</v>
      </c>
      <c r="AC3180" s="1">
        <v>18521</v>
      </c>
      <c r="AD3180">
        <f t="shared" si="296"/>
        <v>1</v>
      </c>
      <c r="AE3180">
        <f t="shared" ca="1" si="297"/>
        <v>73</v>
      </c>
      <c r="AF3180" t="str">
        <f t="shared" ca="1" si="298"/>
        <v>Over 65</v>
      </c>
      <c r="AG3180" s="3">
        <f t="shared" si="299"/>
        <v>0.24595744680851064</v>
      </c>
      <c r="AH3180" t="str">
        <f>_xlfn.IFNA(VLOOKUP(Sales_Transactions[[#This Row],[Order ID]],Returned_Items[#All],2,FALSE),"Not Returned")</f>
        <v>Not Returned</v>
      </c>
    </row>
    <row r="3181" spans="1:34" x14ac:dyDescent="0.25">
      <c r="A3181">
        <v>29958</v>
      </c>
      <c r="C3181" t="s">
        <v>2018</v>
      </c>
      <c r="D3181" s="2" t="str">
        <f>TEXT(MID(Sales_Transactions[[#This Row],[Order Date]],2,5),"d/m/yyy")</f>
        <v>6/1/2011</v>
      </c>
      <c r="E3181" s="2" t="str">
        <f>TEXT(MID(Sales_Transactions[[#This Row],[Order Date]],2,5),"d")</f>
        <v>6</v>
      </c>
      <c r="F3181" s="2" t="str">
        <f>TEXT(MID(Sales_Transactions[[#This Row],[Order Date]],2,5),"m")</f>
        <v>1</v>
      </c>
      <c r="G3181" s="2" t="str">
        <f>TEXT(MID(Sales_Transactions[[#This Row],[Order Date]],2,5),"yyy")</f>
        <v>2011</v>
      </c>
      <c r="H3181" s="2" t="str">
        <f>TEXT(MID(Sales_Transactions[[#This Row],[Order Date]],2,5),"yyy/m")</f>
        <v>2011/1</v>
      </c>
      <c r="I3181" t="s">
        <v>33</v>
      </c>
      <c r="J3181">
        <f t="shared" si="294"/>
        <v>4</v>
      </c>
      <c r="K3181" s="2">
        <v>32</v>
      </c>
      <c r="L3181" s="3">
        <v>14861.07</v>
      </c>
      <c r="M3181" s="4">
        <v>0.1</v>
      </c>
      <c r="N3181" s="5" t="s">
        <v>34</v>
      </c>
      <c r="O3181" s="3">
        <v>3408.29</v>
      </c>
      <c r="P3181" s="3">
        <v>500.98</v>
      </c>
      <c r="Q3181" s="3">
        <v>26</v>
      </c>
      <c r="R3181" s="5" t="s">
        <v>35</v>
      </c>
      <c r="S3181" s="5" t="s">
        <v>981</v>
      </c>
      <c r="T3181" s="5" t="str">
        <f t="shared" si="295"/>
        <v>Barry Gonzalez</v>
      </c>
      <c r="U3181" t="s">
        <v>2828</v>
      </c>
      <c r="V3181" s="5" t="s">
        <v>37</v>
      </c>
      <c r="W3181" s="5" t="s">
        <v>57</v>
      </c>
      <c r="X3181" s="5" t="s">
        <v>154</v>
      </c>
      <c r="Y3181" s="5" t="s">
        <v>165</v>
      </c>
      <c r="Z3181" s="5" t="s">
        <v>40</v>
      </c>
      <c r="AA3181" s="4">
        <v>0.6</v>
      </c>
      <c r="AB3181" s="1">
        <v>40551</v>
      </c>
      <c r="AC3181" s="1">
        <v>18379</v>
      </c>
      <c r="AD3181">
        <f t="shared" si="296"/>
        <v>2</v>
      </c>
      <c r="AE3181">
        <f t="shared" ca="1" si="297"/>
        <v>74</v>
      </c>
      <c r="AF3181" t="str">
        <f t="shared" ca="1" si="298"/>
        <v>Over 65</v>
      </c>
      <c r="AG3181" s="3">
        <f t="shared" si="299"/>
        <v>16.452469375</v>
      </c>
      <c r="AH3181" t="str">
        <f>_xlfn.IFNA(VLOOKUP(Sales_Transactions[[#This Row],[Order ID]],Returned_Items[#All],2,FALSE),"Not Returned")</f>
        <v>Not Returned</v>
      </c>
    </row>
    <row r="3182" spans="1:34" x14ac:dyDescent="0.25">
      <c r="A3182">
        <v>31616</v>
      </c>
      <c r="C3182" t="s">
        <v>51</v>
      </c>
      <c r="D3182" s="2" t="str">
        <f>TEXT(MID(Sales_Transactions[[#This Row],[Order Date]],2,5),"d/m/yyy")</f>
        <v>28/8/2010</v>
      </c>
      <c r="E3182" s="2" t="str">
        <f>TEXT(MID(Sales_Transactions[[#This Row],[Order Date]],2,5),"d")</f>
        <v>28</v>
      </c>
      <c r="F3182" s="2" t="str">
        <f>TEXT(MID(Sales_Transactions[[#This Row],[Order Date]],2,5),"m")</f>
        <v>8</v>
      </c>
      <c r="G3182" s="2" t="str">
        <f>TEXT(MID(Sales_Transactions[[#This Row],[Order Date]],2,5),"yyy")</f>
        <v>2010</v>
      </c>
      <c r="H3182" s="2" t="str">
        <f>TEXT(MID(Sales_Transactions[[#This Row],[Order Date]],2,5),"yyy/m")</f>
        <v>2010/8</v>
      </c>
      <c r="I3182" t="s">
        <v>101</v>
      </c>
      <c r="J3182">
        <f t="shared" si="294"/>
        <v>1</v>
      </c>
      <c r="K3182" s="2">
        <v>45</v>
      </c>
      <c r="L3182" s="3">
        <v>182.7</v>
      </c>
      <c r="M3182" s="4">
        <v>0.08</v>
      </c>
      <c r="N3182" s="5" t="s">
        <v>23</v>
      </c>
      <c r="O3182" s="3">
        <v>-156.41</v>
      </c>
      <c r="P3182" s="3">
        <v>4.24</v>
      </c>
      <c r="Q3182" s="3">
        <v>5.41</v>
      </c>
      <c r="R3182" s="5" t="s">
        <v>1208</v>
      </c>
      <c r="S3182" s="5" t="s">
        <v>2194</v>
      </c>
      <c r="T3182" s="5" t="str">
        <f t="shared" si="295"/>
        <v>Sanjit Jacobs</v>
      </c>
      <c r="U3182" t="s">
        <v>2828</v>
      </c>
      <c r="V3182" s="5" t="s">
        <v>37</v>
      </c>
      <c r="W3182" s="5" t="s">
        <v>28</v>
      </c>
      <c r="X3182" s="5" t="s">
        <v>41</v>
      </c>
      <c r="Y3182" s="5" t="s">
        <v>1518</v>
      </c>
      <c r="Z3182" s="5" t="s">
        <v>43</v>
      </c>
      <c r="AA3182" s="4">
        <v>0.35</v>
      </c>
      <c r="AB3182" s="1">
        <v>40419</v>
      </c>
      <c r="AC3182" s="1">
        <v>18388</v>
      </c>
      <c r="AD3182">
        <f t="shared" si="296"/>
        <v>1</v>
      </c>
      <c r="AE3182">
        <f t="shared" ca="1" si="297"/>
        <v>74</v>
      </c>
      <c r="AF3182" t="str">
        <f t="shared" ca="1" si="298"/>
        <v>Over 65</v>
      </c>
      <c r="AG3182" s="3">
        <f t="shared" si="299"/>
        <v>0.21436906666666669</v>
      </c>
      <c r="AH3182" t="str">
        <f>_xlfn.IFNA(VLOOKUP(Sales_Transactions[[#This Row],[Order ID]],Returned_Items[#All],2,FALSE),"Not Returned")</f>
        <v>Not Returned</v>
      </c>
    </row>
    <row r="3183" spans="1:34" x14ac:dyDescent="0.25">
      <c r="A3183">
        <v>31616</v>
      </c>
      <c r="C3183" t="s">
        <v>51</v>
      </c>
      <c r="D3183" s="2" t="str">
        <f>TEXT(MID(Sales_Transactions[[#This Row],[Order Date]],2,5),"d/m/yyy")</f>
        <v>28/8/2010</v>
      </c>
      <c r="E3183" s="2" t="str">
        <f>TEXT(MID(Sales_Transactions[[#This Row],[Order Date]],2,5),"d")</f>
        <v>28</v>
      </c>
      <c r="F3183" s="2" t="str">
        <f>TEXT(MID(Sales_Transactions[[#This Row],[Order Date]],2,5),"m")</f>
        <v>8</v>
      </c>
      <c r="G3183" s="2" t="str">
        <f>TEXT(MID(Sales_Transactions[[#This Row],[Order Date]],2,5),"yyy")</f>
        <v>2010</v>
      </c>
      <c r="H3183" s="2" t="str">
        <f>TEXT(MID(Sales_Transactions[[#This Row],[Order Date]],2,5),"yyy/m")</f>
        <v>2010/8</v>
      </c>
      <c r="I3183" t="s">
        <v>101</v>
      </c>
      <c r="J3183">
        <f t="shared" si="294"/>
        <v>1</v>
      </c>
      <c r="K3183" s="2">
        <v>46</v>
      </c>
      <c r="L3183" s="3">
        <v>141.08000000000001</v>
      </c>
      <c r="M3183" s="4">
        <v>0.04</v>
      </c>
      <c r="N3183" s="5" t="s">
        <v>23</v>
      </c>
      <c r="O3183" s="3">
        <v>36.96</v>
      </c>
      <c r="P3183" s="3">
        <v>3.08</v>
      </c>
      <c r="Q3183" s="3">
        <v>0.99</v>
      </c>
      <c r="R3183" s="5" t="s">
        <v>1208</v>
      </c>
      <c r="S3183" s="5" t="s">
        <v>2194</v>
      </c>
      <c r="T3183" s="5" t="str">
        <f t="shared" si="295"/>
        <v>Sanjit Jacobs</v>
      </c>
      <c r="U3183" t="s">
        <v>2828</v>
      </c>
      <c r="V3183" s="5" t="s">
        <v>37</v>
      </c>
      <c r="W3183" s="5" t="s">
        <v>28</v>
      </c>
      <c r="X3183" s="5" t="s">
        <v>115</v>
      </c>
      <c r="Y3183" s="5" t="s">
        <v>599</v>
      </c>
      <c r="Z3183" s="5" t="s">
        <v>43</v>
      </c>
      <c r="AA3183" s="4">
        <v>0.37</v>
      </c>
      <c r="AB3183" s="1">
        <v>40419</v>
      </c>
      <c r="AC3183" s="1">
        <v>18599</v>
      </c>
      <c r="AD3183">
        <f t="shared" si="296"/>
        <v>1</v>
      </c>
      <c r="AE3183">
        <f t="shared" ca="1" si="297"/>
        <v>73</v>
      </c>
      <c r="AF3183" t="str">
        <f t="shared" ca="1" si="298"/>
        <v>Over 65</v>
      </c>
      <c r="AG3183" s="3">
        <f t="shared" si="299"/>
        <v>8.8451478260869576E-2</v>
      </c>
      <c r="AH3183" t="str">
        <f>_xlfn.IFNA(VLOOKUP(Sales_Transactions[[#This Row],[Order ID]],Returned_Items[#All],2,FALSE),"Not Returned")</f>
        <v>Not Returned</v>
      </c>
    </row>
    <row r="3184" spans="1:34" x14ac:dyDescent="0.25">
      <c r="A3184">
        <v>31907</v>
      </c>
      <c r="C3184" t="s">
        <v>473</v>
      </c>
      <c r="D3184" s="2" t="str">
        <f>TEXT(MID(Sales_Transactions[[#This Row],[Order Date]],2,5),"d/m/yyy")</f>
        <v>18/5/2010</v>
      </c>
      <c r="E3184" s="2" t="str">
        <f>TEXT(MID(Sales_Transactions[[#This Row],[Order Date]],2,5),"d")</f>
        <v>18</v>
      </c>
      <c r="F3184" s="2" t="str">
        <f>TEXT(MID(Sales_Transactions[[#This Row],[Order Date]],2,5),"m")</f>
        <v>5</v>
      </c>
      <c r="G3184" s="2" t="str">
        <f>TEXT(MID(Sales_Transactions[[#This Row],[Order Date]],2,5),"yyy")</f>
        <v>2010</v>
      </c>
      <c r="H3184" s="2" t="str">
        <f>TEXT(MID(Sales_Transactions[[#This Row],[Order Date]],2,5),"yyy/m")</f>
        <v>2010/5</v>
      </c>
      <c r="I3184" t="s">
        <v>22</v>
      </c>
      <c r="J3184">
        <f t="shared" si="294"/>
        <v>2</v>
      </c>
      <c r="K3184" s="2">
        <v>38</v>
      </c>
      <c r="L3184" s="3">
        <v>331.53</v>
      </c>
      <c r="M3184" s="4">
        <v>0</v>
      </c>
      <c r="N3184" s="5" t="s">
        <v>23</v>
      </c>
      <c r="O3184" s="3">
        <v>-35.97</v>
      </c>
      <c r="P3184" s="3">
        <v>8.4600000000000009</v>
      </c>
      <c r="Q3184" s="3">
        <v>3.62</v>
      </c>
      <c r="R3184" s="5" t="s">
        <v>1208</v>
      </c>
      <c r="S3184" s="5" t="s">
        <v>2194</v>
      </c>
      <c r="T3184" s="5" t="str">
        <f t="shared" si="295"/>
        <v>Sanjit Jacobs</v>
      </c>
      <c r="U3184" t="s">
        <v>2828</v>
      </c>
      <c r="V3184" s="5" t="s">
        <v>37</v>
      </c>
      <c r="W3184" s="5" t="s">
        <v>48</v>
      </c>
      <c r="X3184" s="5" t="s">
        <v>87</v>
      </c>
      <c r="Y3184" s="5" t="s">
        <v>2178</v>
      </c>
      <c r="Z3184" s="5" t="s">
        <v>60</v>
      </c>
      <c r="AA3184" s="4">
        <v>0.61</v>
      </c>
      <c r="AB3184" s="1">
        <v>40321</v>
      </c>
      <c r="AC3184" s="1">
        <v>21448</v>
      </c>
      <c r="AD3184">
        <f t="shared" si="296"/>
        <v>5</v>
      </c>
      <c r="AE3184">
        <f t="shared" ca="1" si="297"/>
        <v>65</v>
      </c>
      <c r="AF3184" t="str">
        <f t="shared" ca="1" si="298"/>
        <v>Over 65</v>
      </c>
      <c r="AG3184" s="3">
        <f t="shared" si="299"/>
        <v>0.31789473684210529</v>
      </c>
      <c r="AH3184" t="str">
        <f>_xlfn.IFNA(VLOOKUP(Sales_Transactions[[#This Row],[Order ID]],Returned_Items[#All],2,FALSE),"Not Returned")</f>
        <v>Returned</v>
      </c>
    </row>
    <row r="3185" spans="1:34" x14ac:dyDescent="0.25">
      <c r="A3185">
        <v>32001</v>
      </c>
      <c r="C3185" t="s">
        <v>2354</v>
      </c>
      <c r="D3185" s="2" t="str">
        <f>TEXT(MID(Sales_Transactions[[#This Row],[Order Date]],2,5),"d/m/yyy")</f>
        <v>28/10/2011</v>
      </c>
      <c r="E3185" s="2" t="str">
        <f>TEXT(MID(Sales_Transactions[[#This Row],[Order Date]],2,5),"d")</f>
        <v>28</v>
      </c>
      <c r="F3185" s="2" t="str">
        <f>TEXT(MID(Sales_Transactions[[#This Row],[Order Date]],2,5),"m")</f>
        <v>10</v>
      </c>
      <c r="G3185" s="2" t="str">
        <f>TEXT(MID(Sales_Transactions[[#This Row],[Order Date]],2,5),"yyy")</f>
        <v>2011</v>
      </c>
      <c r="H3185" s="2" t="str">
        <f>TEXT(MID(Sales_Transactions[[#This Row],[Order Date]],2,5),"yyy/m")</f>
        <v>2011/10</v>
      </c>
      <c r="I3185" t="s">
        <v>22</v>
      </c>
      <c r="J3185">
        <f t="shared" si="294"/>
        <v>2</v>
      </c>
      <c r="K3185" s="2">
        <v>22</v>
      </c>
      <c r="L3185" s="3">
        <v>494.84</v>
      </c>
      <c r="M3185" s="4">
        <v>7.0000000000000007E-2</v>
      </c>
      <c r="N3185" s="5" t="s">
        <v>23</v>
      </c>
      <c r="O3185" s="3">
        <v>205.13</v>
      </c>
      <c r="P3185" s="3">
        <v>22.23</v>
      </c>
      <c r="Q3185" s="3">
        <v>3.63</v>
      </c>
      <c r="R3185" s="5" t="s">
        <v>445</v>
      </c>
      <c r="S3185" s="5" t="s">
        <v>2870</v>
      </c>
      <c r="T3185" s="5" t="str">
        <f t="shared" si="295"/>
        <v>Chad McGuire</v>
      </c>
      <c r="U3185" t="s">
        <v>2828</v>
      </c>
      <c r="V3185" s="5" t="s">
        <v>27</v>
      </c>
      <c r="W3185" s="5" t="s">
        <v>57</v>
      </c>
      <c r="X3185" s="5" t="s">
        <v>58</v>
      </c>
      <c r="Y3185" s="5" t="s">
        <v>1070</v>
      </c>
      <c r="Z3185" s="5" t="s">
        <v>60</v>
      </c>
      <c r="AA3185" s="4">
        <v>0.52</v>
      </c>
      <c r="AB3185" s="1">
        <v>40849</v>
      </c>
      <c r="AC3185" s="1">
        <v>21110</v>
      </c>
      <c r="AD3185">
        <f t="shared" si="296"/>
        <v>5</v>
      </c>
      <c r="AE3185">
        <f t="shared" ca="1" si="297"/>
        <v>66</v>
      </c>
      <c r="AF3185" t="str">
        <f t="shared" ca="1" si="298"/>
        <v>Over 65</v>
      </c>
      <c r="AG3185" s="3">
        <f t="shared" si="299"/>
        <v>1.1747472272727271</v>
      </c>
      <c r="AH3185" t="str">
        <f>_xlfn.IFNA(VLOOKUP(Sales_Transactions[[#This Row],[Order ID]],Returned_Items[#All],2,FALSE),"Not Returned")</f>
        <v>Not Returned</v>
      </c>
    </row>
    <row r="3186" spans="1:34" x14ac:dyDescent="0.25">
      <c r="A3186">
        <v>32001</v>
      </c>
      <c r="C3186" t="s">
        <v>2354</v>
      </c>
      <c r="D3186" s="2" t="str">
        <f>TEXT(MID(Sales_Transactions[[#This Row],[Order Date]],2,5),"d/m/yyy")</f>
        <v>28/10/2011</v>
      </c>
      <c r="E3186" s="2" t="str">
        <f>TEXT(MID(Sales_Transactions[[#This Row],[Order Date]],2,5),"d")</f>
        <v>28</v>
      </c>
      <c r="F3186" s="2" t="str">
        <f>TEXT(MID(Sales_Transactions[[#This Row],[Order Date]],2,5),"m")</f>
        <v>10</v>
      </c>
      <c r="G3186" s="2" t="str">
        <f>TEXT(MID(Sales_Transactions[[#This Row],[Order Date]],2,5),"yyy")</f>
        <v>2011</v>
      </c>
      <c r="H3186" s="2" t="str">
        <f>TEXT(MID(Sales_Transactions[[#This Row],[Order Date]],2,5),"yyy/m")</f>
        <v>2011/10</v>
      </c>
      <c r="I3186" t="s">
        <v>22</v>
      </c>
      <c r="J3186">
        <f t="shared" si="294"/>
        <v>2</v>
      </c>
      <c r="K3186" s="2">
        <v>11</v>
      </c>
      <c r="L3186" s="3">
        <v>3443.21</v>
      </c>
      <c r="M3186" s="4">
        <v>0</v>
      </c>
      <c r="N3186" s="5" t="s">
        <v>23</v>
      </c>
      <c r="O3186" s="3">
        <v>794.2</v>
      </c>
      <c r="P3186" s="3">
        <v>300.98</v>
      </c>
      <c r="Q3186" s="3">
        <v>13.99</v>
      </c>
      <c r="R3186" s="5" t="s">
        <v>445</v>
      </c>
      <c r="S3186" s="5" t="s">
        <v>2870</v>
      </c>
      <c r="T3186" s="5" t="str">
        <f t="shared" si="295"/>
        <v>Chad McGuire</v>
      </c>
      <c r="U3186" t="s">
        <v>2828</v>
      </c>
      <c r="V3186" s="5" t="s">
        <v>27</v>
      </c>
      <c r="W3186" s="5" t="s">
        <v>48</v>
      </c>
      <c r="X3186" s="5" t="s">
        <v>324</v>
      </c>
      <c r="Y3186" s="5" t="s">
        <v>2011</v>
      </c>
      <c r="Z3186" s="5" t="s">
        <v>56</v>
      </c>
      <c r="AA3186" s="4">
        <v>0.39</v>
      </c>
      <c r="AB3186" s="1">
        <v>40846</v>
      </c>
      <c r="AC3186" s="1">
        <v>21120</v>
      </c>
      <c r="AD3186">
        <f t="shared" si="296"/>
        <v>2</v>
      </c>
      <c r="AE3186">
        <f t="shared" ca="1" si="297"/>
        <v>66</v>
      </c>
      <c r="AF3186" t="str">
        <f t="shared" ca="1" si="298"/>
        <v>Over 65</v>
      </c>
      <c r="AG3186" s="3">
        <f t="shared" si="299"/>
        <v>28.633636363636366</v>
      </c>
      <c r="AH3186" t="str">
        <f>_xlfn.IFNA(VLOOKUP(Sales_Transactions[[#This Row],[Order ID]],Returned_Items[#All],2,FALSE),"Not Returned")</f>
        <v>Not Returned</v>
      </c>
    </row>
    <row r="3187" spans="1:34" x14ac:dyDescent="0.25">
      <c r="A3187">
        <v>32069</v>
      </c>
      <c r="C3187" t="s">
        <v>505</v>
      </c>
      <c r="D3187" s="2" t="str">
        <f>TEXT(MID(Sales_Transactions[[#This Row],[Order Date]],2,5),"d/m/yyy")</f>
        <v>19/11/2011</v>
      </c>
      <c r="E3187" s="2" t="str">
        <f>TEXT(MID(Sales_Transactions[[#This Row],[Order Date]],2,5),"d")</f>
        <v>19</v>
      </c>
      <c r="F3187" s="2" t="str">
        <f>TEXT(MID(Sales_Transactions[[#This Row],[Order Date]],2,5),"m")</f>
        <v>11</v>
      </c>
      <c r="G3187" s="2" t="str">
        <f>TEXT(MID(Sales_Transactions[[#This Row],[Order Date]],2,5),"yyy")</f>
        <v>2011</v>
      </c>
      <c r="H3187" s="2" t="str">
        <f>TEXT(MID(Sales_Transactions[[#This Row],[Order Date]],2,5),"yyy/m")</f>
        <v>2011/11</v>
      </c>
      <c r="I3187" t="s">
        <v>52</v>
      </c>
      <c r="J3187">
        <f t="shared" si="294"/>
        <v>1</v>
      </c>
      <c r="K3187" s="2">
        <v>8</v>
      </c>
      <c r="L3187" s="3">
        <v>1100</v>
      </c>
      <c r="M3187" s="4">
        <v>7.0000000000000007E-2</v>
      </c>
      <c r="N3187" s="5" t="s">
        <v>34</v>
      </c>
      <c r="O3187" s="3">
        <v>-240.31</v>
      </c>
      <c r="P3187" s="3">
        <v>145.44999999999999</v>
      </c>
      <c r="Q3187" s="3">
        <v>17.850000000000001</v>
      </c>
      <c r="R3187" s="5" t="s">
        <v>1243</v>
      </c>
      <c r="S3187" s="5" t="s">
        <v>2848</v>
      </c>
      <c r="T3187" s="5" t="str">
        <f t="shared" si="295"/>
        <v>Gene McClure</v>
      </c>
      <c r="U3187" t="s">
        <v>2828</v>
      </c>
      <c r="V3187" s="5" t="s">
        <v>37</v>
      </c>
      <c r="W3187" s="5" t="s">
        <v>48</v>
      </c>
      <c r="X3187" s="5" t="s">
        <v>324</v>
      </c>
      <c r="Y3187" s="5" t="s">
        <v>365</v>
      </c>
      <c r="Z3187" s="5" t="s">
        <v>40</v>
      </c>
      <c r="AA3187" s="4">
        <v>0.56000000000000005</v>
      </c>
      <c r="AB3187" s="1">
        <v>40866</v>
      </c>
      <c r="AC3187" s="1">
        <v>20778</v>
      </c>
      <c r="AD3187">
        <f t="shared" si="296"/>
        <v>0</v>
      </c>
      <c r="AE3187">
        <f t="shared" ca="1" si="297"/>
        <v>67</v>
      </c>
      <c r="AF3187" t="str">
        <f t="shared" ca="1" si="298"/>
        <v>Over 65</v>
      </c>
      <c r="AG3187" s="3">
        <f t="shared" si="299"/>
        <v>20.399773124999999</v>
      </c>
      <c r="AH3187" t="str">
        <f>_xlfn.IFNA(VLOOKUP(Sales_Transactions[[#This Row],[Order ID]],Returned_Items[#All],2,FALSE),"Not Returned")</f>
        <v>Not Returned</v>
      </c>
    </row>
    <row r="3188" spans="1:34" x14ac:dyDescent="0.25">
      <c r="A3188">
        <v>32102</v>
      </c>
      <c r="C3188" t="s">
        <v>2873</v>
      </c>
      <c r="D3188" s="2" t="str">
        <f>TEXT(MID(Sales_Transactions[[#This Row],[Order Date]],2,5),"d/m/yyy")</f>
        <v>14/12/2012</v>
      </c>
      <c r="E3188" s="2" t="str">
        <f>TEXT(MID(Sales_Transactions[[#This Row],[Order Date]],2,5),"d")</f>
        <v>14</v>
      </c>
      <c r="F3188" s="2" t="str">
        <f>TEXT(MID(Sales_Transactions[[#This Row],[Order Date]],2,5),"m")</f>
        <v>12</v>
      </c>
      <c r="G3188" s="2" t="str">
        <f>TEXT(MID(Sales_Transactions[[#This Row],[Order Date]],2,5),"yyy")</f>
        <v>2012</v>
      </c>
      <c r="H3188" s="2" t="str">
        <f>TEXT(MID(Sales_Transactions[[#This Row],[Order Date]],2,5),"yyy/m")</f>
        <v>2012/12</v>
      </c>
      <c r="I3188" t="s">
        <v>78</v>
      </c>
      <c r="J3188">
        <f t="shared" si="294"/>
        <v>3</v>
      </c>
      <c r="K3188" s="2">
        <v>2</v>
      </c>
      <c r="L3188" s="3">
        <v>19.809999999999999</v>
      </c>
      <c r="M3188" s="4">
        <v>0.02</v>
      </c>
      <c r="N3188" s="5" t="s">
        <v>23</v>
      </c>
      <c r="O3188" s="3">
        <v>-10.39</v>
      </c>
      <c r="P3188" s="3">
        <v>6.48</v>
      </c>
      <c r="Q3188" s="3">
        <v>6.22</v>
      </c>
      <c r="R3188" s="5" t="s">
        <v>2838</v>
      </c>
      <c r="S3188" s="5" t="s">
        <v>1947</v>
      </c>
      <c r="T3188" s="5" t="str">
        <f t="shared" si="295"/>
        <v>Vivek Sundaresam</v>
      </c>
      <c r="U3188" t="s">
        <v>2828</v>
      </c>
      <c r="V3188" s="5" t="s">
        <v>74</v>
      </c>
      <c r="W3188" s="5" t="s">
        <v>28</v>
      </c>
      <c r="X3188" s="5" t="s">
        <v>75</v>
      </c>
      <c r="Y3188" s="5" t="s">
        <v>1649</v>
      </c>
      <c r="Z3188" s="5" t="s">
        <v>43</v>
      </c>
      <c r="AA3188" s="4">
        <v>0.37</v>
      </c>
      <c r="AB3188" s="1">
        <v>41259</v>
      </c>
      <c r="AC3188" s="1">
        <v>20632</v>
      </c>
      <c r="AD3188">
        <f t="shared" si="296"/>
        <v>2</v>
      </c>
      <c r="AE3188">
        <f t="shared" ca="1" si="297"/>
        <v>68</v>
      </c>
      <c r="AF3188" t="str">
        <f t="shared" ca="1" si="298"/>
        <v>Over 65</v>
      </c>
      <c r="AG3188" s="3">
        <f t="shared" si="299"/>
        <v>6.3493519999999997</v>
      </c>
      <c r="AH3188" t="str">
        <f>_xlfn.IFNA(VLOOKUP(Sales_Transactions[[#This Row],[Order ID]],Returned_Items[#All],2,FALSE),"Not Returned")</f>
        <v>Not Returned</v>
      </c>
    </row>
    <row r="3189" spans="1:34" x14ac:dyDescent="0.25">
      <c r="A3189">
        <v>32450</v>
      </c>
      <c r="C3189" t="s">
        <v>2874</v>
      </c>
      <c r="D3189" s="2" t="str">
        <f>TEXT(MID(Sales_Transactions[[#This Row],[Order Date]],2,5),"d/m/yyy")</f>
        <v>19/12/2011</v>
      </c>
      <c r="E3189" s="2" t="str">
        <f>TEXT(MID(Sales_Transactions[[#This Row],[Order Date]],2,5),"d")</f>
        <v>19</v>
      </c>
      <c r="F3189" s="2" t="str">
        <f>TEXT(MID(Sales_Transactions[[#This Row],[Order Date]],2,5),"m")</f>
        <v>12</v>
      </c>
      <c r="G3189" s="2" t="str">
        <f>TEXT(MID(Sales_Transactions[[#This Row],[Order Date]],2,5),"yyy")</f>
        <v>2011</v>
      </c>
      <c r="H3189" s="2" t="str">
        <f>TEXT(MID(Sales_Transactions[[#This Row],[Order Date]],2,5),"yyy/m")</f>
        <v>2011/12</v>
      </c>
      <c r="I3189" t="s">
        <v>78</v>
      </c>
      <c r="J3189">
        <f t="shared" si="294"/>
        <v>3</v>
      </c>
      <c r="K3189" s="2">
        <v>37</v>
      </c>
      <c r="L3189" s="3">
        <v>2638.79</v>
      </c>
      <c r="M3189" s="4">
        <v>0.1</v>
      </c>
      <c r="N3189" s="5" t="s">
        <v>34</v>
      </c>
      <c r="O3189" s="3">
        <v>54.23</v>
      </c>
      <c r="P3189" s="3">
        <v>70.89</v>
      </c>
      <c r="Q3189" s="3">
        <v>89.3</v>
      </c>
      <c r="R3189" s="5" t="s">
        <v>35</v>
      </c>
      <c r="S3189" s="5" t="s">
        <v>981</v>
      </c>
      <c r="T3189" s="5" t="str">
        <f t="shared" si="295"/>
        <v>Barry Gonzalez</v>
      </c>
      <c r="U3189" t="s">
        <v>2828</v>
      </c>
      <c r="V3189" s="5" t="s">
        <v>27</v>
      </c>
      <c r="W3189" s="5" t="s">
        <v>57</v>
      </c>
      <c r="X3189" s="5" t="s">
        <v>107</v>
      </c>
      <c r="Y3189" s="5" t="s">
        <v>1900</v>
      </c>
      <c r="Z3189" s="5" t="s">
        <v>106</v>
      </c>
      <c r="AA3189" s="4">
        <v>0.69</v>
      </c>
      <c r="AB3189" s="1">
        <v>40896</v>
      </c>
      <c r="AC3189" s="1">
        <v>20722</v>
      </c>
      <c r="AD3189">
        <f t="shared" si="296"/>
        <v>0</v>
      </c>
      <c r="AE3189">
        <f t="shared" ca="1" si="297"/>
        <v>67</v>
      </c>
      <c r="AF3189" t="str">
        <f t="shared" ca="1" si="298"/>
        <v>Over 65</v>
      </c>
      <c r="AG3189" s="3">
        <f t="shared" si="299"/>
        <v>4.327543513513513</v>
      </c>
      <c r="AH3189" t="str">
        <f>_xlfn.IFNA(VLOOKUP(Sales_Transactions[[#This Row],[Order ID]],Returned_Items[#All],2,FALSE),"Not Returned")</f>
        <v>Not Returned</v>
      </c>
    </row>
    <row r="3190" spans="1:34" x14ac:dyDescent="0.25">
      <c r="A3190">
        <v>32546</v>
      </c>
      <c r="C3190" t="s">
        <v>2040</v>
      </c>
      <c r="D3190" s="2" t="str">
        <f>TEXT(MID(Sales_Transactions[[#This Row],[Order Date]],2,5),"d/m/yyy")</f>
        <v>18/3/2011</v>
      </c>
      <c r="E3190" s="2" t="str">
        <f>TEXT(MID(Sales_Transactions[[#This Row],[Order Date]],2,5),"d")</f>
        <v>18</v>
      </c>
      <c r="F3190" s="2" t="str">
        <f>TEXT(MID(Sales_Transactions[[#This Row],[Order Date]],2,5),"m")</f>
        <v>3</v>
      </c>
      <c r="G3190" s="2" t="str">
        <f>TEXT(MID(Sales_Transactions[[#This Row],[Order Date]],2,5),"yyy")</f>
        <v>2011</v>
      </c>
      <c r="H3190" s="2" t="str">
        <f>TEXT(MID(Sales_Transactions[[#This Row],[Order Date]],2,5),"yyy/m")</f>
        <v>2011/3</v>
      </c>
      <c r="I3190" t="s">
        <v>101</v>
      </c>
      <c r="J3190">
        <f t="shared" si="294"/>
        <v>1</v>
      </c>
      <c r="K3190" s="2">
        <v>6</v>
      </c>
      <c r="L3190" s="3">
        <v>156.09</v>
      </c>
      <c r="M3190" s="4">
        <v>0</v>
      </c>
      <c r="N3190" s="5" t="s">
        <v>23</v>
      </c>
      <c r="O3190" s="3">
        <v>-34.85</v>
      </c>
      <c r="P3190" s="3">
        <v>22.38</v>
      </c>
      <c r="Q3190" s="3">
        <v>15.1</v>
      </c>
      <c r="R3190" s="5" t="s">
        <v>956</v>
      </c>
      <c r="S3190" s="5" t="s">
        <v>2827</v>
      </c>
      <c r="T3190" s="5" t="str">
        <f t="shared" si="295"/>
        <v>Greg Tran</v>
      </c>
      <c r="U3190" t="s">
        <v>2828</v>
      </c>
      <c r="V3190" s="5" t="s">
        <v>74</v>
      </c>
      <c r="W3190" s="5" t="s">
        <v>28</v>
      </c>
      <c r="X3190" s="5" t="s">
        <v>41</v>
      </c>
      <c r="Y3190" s="5" t="s">
        <v>680</v>
      </c>
      <c r="Z3190" s="5" t="s">
        <v>43</v>
      </c>
      <c r="AA3190" s="4">
        <v>0.38</v>
      </c>
      <c r="AB3190" s="1">
        <v>40622</v>
      </c>
      <c r="AC3190" s="1">
        <v>20400</v>
      </c>
      <c r="AD3190">
        <f t="shared" si="296"/>
        <v>2</v>
      </c>
      <c r="AE3190">
        <f t="shared" ca="1" si="297"/>
        <v>68</v>
      </c>
      <c r="AF3190" t="str">
        <f t="shared" ca="1" si="298"/>
        <v>Over 65</v>
      </c>
      <c r="AG3190" s="3">
        <f t="shared" si="299"/>
        <v>6.2466666666666661</v>
      </c>
      <c r="AH3190" t="str">
        <f>_xlfn.IFNA(VLOOKUP(Sales_Transactions[[#This Row],[Order ID]],Returned_Items[#All],2,FALSE),"Not Returned")</f>
        <v>Not Returned</v>
      </c>
    </row>
    <row r="3191" spans="1:34" x14ac:dyDescent="0.25">
      <c r="A3191">
        <v>32546</v>
      </c>
      <c r="C3191" t="s">
        <v>2040</v>
      </c>
      <c r="D3191" s="2" t="str">
        <f>TEXT(MID(Sales_Transactions[[#This Row],[Order Date]],2,5),"d/m/yyy")</f>
        <v>18/3/2011</v>
      </c>
      <c r="E3191" s="2" t="str">
        <f>TEXT(MID(Sales_Transactions[[#This Row],[Order Date]],2,5),"d")</f>
        <v>18</v>
      </c>
      <c r="F3191" s="2" t="str">
        <f>TEXT(MID(Sales_Transactions[[#This Row],[Order Date]],2,5),"m")</f>
        <v>3</v>
      </c>
      <c r="G3191" s="2" t="str">
        <f>TEXT(MID(Sales_Transactions[[#This Row],[Order Date]],2,5),"yyy")</f>
        <v>2011</v>
      </c>
      <c r="H3191" s="2" t="str">
        <f>TEXT(MID(Sales_Transactions[[#This Row],[Order Date]],2,5),"yyy/m")</f>
        <v>2011/3</v>
      </c>
      <c r="I3191" t="s">
        <v>101</v>
      </c>
      <c r="J3191">
        <f t="shared" si="294"/>
        <v>1</v>
      </c>
      <c r="K3191" s="2">
        <v>47</v>
      </c>
      <c r="L3191" s="3">
        <v>1294.0229999999999</v>
      </c>
      <c r="M3191" s="4">
        <v>0.1</v>
      </c>
      <c r="N3191" s="5" t="s">
        <v>23</v>
      </c>
      <c r="O3191" s="3">
        <v>607.26</v>
      </c>
      <c r="P3191" s="3">
        <v>35.99</v>
      </c>
      <c r="Q3191" s="3">
        <v>1.25</v>
      </c>
      <c r="R3191" s="5" t="s">
        <v>956</v>
      </c>
      <c r="S3191" s="5" t="s">
        <v>2827</v>
      </c>
      <c r="T3191" s="5" t="str">
        <f t="shared" si="295"/>
        <v>Greg Tran</v>
      </c>
      <c r="U3191" t="s">
        <v>2828</v>
      </c>
      <c r="V3191" s="5" t="s">
        <v>74</v>
      </c>
      <c r="W3191" s="5" t="s">
        <v>48</v>
      </c>
      <c r="X3191" s="5" t="s">
        <v>49</v>
      </c>
      <c r="Y3191" s="5" t="s">
        <v>2170</v>
      </c>
      <c r="Z3191" s="5" t="s">
        <v>60</v>
      </c>
      <c r="AA3191" s="4">
        <v>0.36</v>
      </c>
      <c r="AB3191" s="1">
        <v>40621</v>
      </c>
      <c r="AC3191" s="1">
        <v>20333</v>
      </c>
      <c r="AD3191">
        <f t="shared" si="296"/>
        <v>1</v>
      </c>
      <c r="AE3191">
        <f t="shared" ca="1" si="297"/>
        <v>68</v>
      </c>
      <c r="AF3191" t="str">
        <f t="shared" ca="1" si="298"/>
        <v>Over 65</v>
      </c>
      <c r="AG3191" s="3">
        <f t="shared" si="299"/>
        <v>0.79157468085106386</v>
      </c>
      <c r="AH3191" t="str">
        <f>_xlfn.IFNA(VLOOKUP(Sales_Transactions[[#This Row],[Order ID]],Returned_Items[#All],2,FALSE),"Not Returned")</f>
        <v>Not Returned</v>
      </c>
    </row>
    <row r="3192" spans="1:34" x14ac:dyDescent="0.25">
      <c r="A3192">
        <v>33029</v>
      </c>
      <c r="C3192" t="s">
        <v>1761</v>
      </c>
      <c r="D3192" s="2" t="str">
        <f>TEXT(MID(Sales_Transactions[[#This Row],[Order Date]],2,5),"d/m/yyy")</f>
        <v>31/5/2012</v>
      </c>
      <c r="E3192" s="2" t="str">
        <f>TEXT(MID(Sales_Transactions[[#This Row],[Order Date]],2,5),"d")</f>
        <v>31</v>
      </c>
      <c r="F3192" s="2" t="str">
        <f>TEXT(MID(Sales_Transactions[[#This Row],[Order Date]],2,5),"m")</f>
        <v>5</v>
      </c>
      <c r="G3192" s="2" t="str">
        <f>TEXT(MID(Sales_Transactions[[#This Row],[Order Date]],2,5),"yyy")</f>
        <v>2012</v>
      </c>
      <c r="H3192" s="2" t="str">
        <f>TEXT(MID(Sales_Transactions[[#This Row],[Order Date]],2,5),"yyy/m")</f>
        <v>2012/5</v>
      </c>
      <c r="I3192" t="s">
        <v>33</v>
      </c>
      <c r="J3192">
        <f t="shared" si="294"/>
        <v>4</v>
      </c>
      <c r="K3192" s="2">
        <v>39</v>
      </c>
      <c r="L3192" s="3">
        <v>16028.26</v>
      </c>
      <c r="M3192" s="4">
        <v>0.02</v>
      </c>
      <c r="N3192" s="5" t="s">
        <v>34</v>
      </c>
      <c r="O3192" s="3">
        <v>-1008.73</v>
      </c>
      <c r="P3192" s="3">
        <v>417.4</v>
      </c>
      <c r="Q3192" s="3">
        <v>75.23</v>
      </c>
      <c r="R3192" s="5" t="s">
        <v>1779</v>
      </c>
      <c r="S3192" s="5" t="s">
        <v>2872</v>
      </c>
      <c r="T3192" s="5" t="str">
        <f t="shared" si="295"/>
        <v>Scott Cohen</v>
      </c>
      <c r="U3192" t="s">
        <v>2828</v>
      </c>
      <c r="V3192" s="5" t="s">
        <v>37</v>
      </c>
      <c r="W3192" s="5" t="s">
        <v>57</v>
      </c>
      <c r="X3192" s="5" t="s">
        <v>107</v>
      </c>
      <c r="Y3192" s="5" t="s">
        <v>1129</v>
      </c>
      <c r="Z3192" s="5" t="s">
        <v>106</v>
      </c>
      <c r="AA3192" s="4">
        <v>0.79</v>
      </c>
      <c r="AB3192" s="1">
        <v>41062</v>
      </c>
      <c r="AC3192" s="1">
        <v>20232</v>
      </c>
      <c r="AD3192">
        <f t="shared" si="296"/>
        <v>2</v>
      </c>
      <c r="AE3192">
        <f t="shared" ca="1" si="297"/>
        <v>69</v>
      </c>
      <c r="AF3192" t="str">
        <f t="shared" ca="1" si="298"/>
        <v>Over 65</v>
      </c>
      <c r="AG3192" s="3">
        <f t="shared" si="299"/>
        <v>12.629397948717948</v>
      </c>
      <c r="AH3192" t="str">
        <f>_xlfn.IFNA(VLOOKUP(Sales_Transactions[[#This Row],[Order ID]],Returned_Items[#All],2,FALSE),"Not Returned")</f>
        <v>Not Returned</v>
      </c>
    </row>
    <row r="3193" spans="1:34" x14ac:dyDescent="0.25">
      <c r="A3193">
        <v>33029</v>
      </c>
      <c r="C3193" t="s">
        <v>1761</v>
      </c>
      <c r="D3193" s="2" t="str">
        <f>TEXT(MID(Sales_Transactions[[#This Row],[Order Date]],2,5),"d/m/yyy")</f>
        <v>31/5/2012</v>
      </c>
      <c r="E3193" s="2" t="str">
        <f>TEXT(MID(Sales_Transactions[[#This Row],[Order Date]],2,5),"d")</f>
        <v>31</v>
      </c>
      <c r="F3193" s="2" t="str">
        <f>TEXT(MID(Sales_Transactions[[#This Row],[Order Date]],2,5),"m")</f>
        <v>5</v>
      </c>
      <c r="G3193" s="2" t="str">
        <f>TEXT(MID(Sales_Transactions[[#This Row],[Order Date]],2,5),"yyy")</f>
        <v>2012</v>
      </c>
      <c r="H3193" s="2" t="str">
        <f>TEXT(MID(Sales_Transactions[[#This Row],[Order Date]],2,5),"yyy/m")</f>
        <v>2012/5</v>
      </c>
      <c r="I3193" t="s">
        <v>33</v>
      </c>
      <c r="J3193">
        <f t="shared" si="294"/>
        <v>4</v>
      </c>
      <c r="K3193" s="2">
        <v>8</v>
      </c>
      <c r="L3193" s="3">
        <v>738.25049999999999</v>
      </c>
      <c r="M3193" s="4">
        <v>0.1</v>
      </c>
      <c r="N3193" s="5" t="s">
        <v>23</v>
      </c>
      <c r="O3193" s="3">
        <v>-286.36</v>
      </c>
      <c r="P3193" s="3">
        <v>115.99</v>
      </c>
      <c r="Q3193" s="3">
        <v>2.5</v>
      </c>
      <c r="R3193" s="5" t="s">
        <v>1779</v>
      </c>
      <c r="S3193" s="5" t="s">
        <v>2872</v>
      </c>
      <c r="T3193" s="5" t="str">
        <f t="shared" si="295"/>
        <v>Scott Cohen</v>
      </c>
      <c r="U3193" t="s">
        <v>2828</v>
      </c>
      <c r="V3193" s="5" t="s">
        <v>37</v>
      </c>
      <c r="W3193" s="5" t="s">
        <v>48</v>
      </c>
      <c r="X3193" s="5" t="s">
        <v>49</v>
      </c>
      <c r="Y3193" s="5" t="s">
        <v>176</v>
      </c>
      <c r="Z3193" s="5" t="s">
        <v>43</v>
      </c>
      <c r="AA3193" s="4">
        <v>0.56999999999999995</v>
      </c>
      <c r="AB3193" s="1">
        <v>41061</v>
      </c>
      <c r="AC3193" s="1">
        <v>20104</v>
      </c>
      <c r="AD3193">
        <f t="shared" si="296"/>
        <v>1</v>
      </c>
      <c r="AE3193">
        <f t="shared" ca="1" si="297"/>
        <v>69</v>
      </c>
      <c r="AF3193" t="str">
        <f t="shared" ca="1" si="298"/>
        <v>Over 65</v>
      </c>
      <c r="AG3193" s="3">
        <f t="shared" si="299"/>
        <v>14.79675125</v>
      </c>
      <c r="AH3193" t="str">
        <f>_xlfn.IFNA(VLOOKUP(Sales_Transactions[[#This Row],[Order ID]],Returned_Items[#All],2,FALSE),"Not Returned")</f>
        <v>Not Returned</v>
      </c>
    </row>
    <row r="3194" spans="1:34" x14ac:dyDescent="0.25">
      <c r="A3194">
        <v>33061</v>
      </c>
      <c r="C3194" t="s">
        <v>2537</v>
      </c>
      <c r="D3194" s="2" t="str">
        <f>TEXT(MID(Sales_Transactions[[#This Row],[Order Date]],2,5),"d/m/yyy")</f>
        <v>15/7/2011</v>
      </c>
      <c r="E3194" s="2" t="str">
        <f>TEXT(MID(Sales_Transactions[[#This Row],[Order Date]],2,5),"d")</f>
        <v>15</v>
      </c>
      <c r="F3194" s="2" t="str">
        <f>TEXT(MID(Sales_Transactions[[#This Row],[Order Date]],2,5),"m")</f>
        <v>7</v>
      </c>
      <c r="G3194" s="2" t="str">
        <f>TEXT(MID(Sales_Transactions[[#This Row],[Order Date]],2,5),"yyy")</f>
        <v>2011</v>
      </c>
      <c r="H3194" s="2" t="str">
        <f>TEXT(MID(Sales_Transactions[[#This Row],[Order Date]],2,5),"yyy/m")</f>
        <v>2011/7</v>
      </c>
      <c r="I3194" t="s">
        <v>33</v>
      </c>
      <c r="J3194">
        <f t="shared" si="294"/>
        <v>4</v>
      </c>
      <c r="K3194" s="2">
        <v>48</v>
      </c>
      <c r="L3194" s="3">
        <v>5318.89</v>
      </c>
      <c r="M3194" s="4">
        <v>0.06</v>
      </c>
      <c r="N3194" s="5" t="s">
        <v>23</v>
      </c>
      <c r="O3194" s="3">
        <v>525.15</v>
      </c>
      <c r="P3194" s="3">
        <v>111.03</v>
      </c>
      <c r="Q3194" s="3">
        <v>8.64</v>
      </c>
      <c r="R3194" s="5" t="s">
        <v>2855</v>
      </c>
      <c r="S3194" s="5" t="s">
        <v>2320</v>
      </c>
      <c r="T3194" s="5" t="str">
        <f t="shared" si="295"/>
        <v>Valerie Mitchum</v>
      </c>
      <c r="U3194" t="s">
        <v>2828</v>
      </c>
      <c r="V3194" s="5" t="s">
        <v>74</v>
      </c>
      <c r="W3194" s="5" t="s">
        <v>28</v>
      </c>
      <c r="X3194" s="5" t="s">
        <v>29</v>
      </c>
      <c r="Y3194" s="5" t="s">
        <v>304</v>
      </c>
      <c r="Z3194" s="5" t="s">
        <v>43</v>
      </c>
      <c r="AA3194" s="4">
        <v>0.78</v>
      </c>
      <c r="AB3194" s="1">
        <v>40741</v>
      </c>
      <c r="AC3194" s="1">
        <v>19959</v>
      </c>
      <c r="AD3194">
        <f t="shared" si="296"/>
        <v>2</v>
      </c>
      <c r="AE3194">
        <f t="shared" ca="1" si="297"/>
        <v>69</v>
      </c>
      <c r="AF3194" t="str">
        <f t="shared" ca="1" si="298"/>
        <v>Over 65</v>
      </c>
      <c r="AG3194" s="3">
        <f t="shared" si="299"/>
        <v>2.4917371249999998</v>
      </c>
      <c r="AH3194" t="str">
        <f>_xlfn.IFNA(VLOOKUP(Sales_Transactions[[#This Row],[Order ID]],Returned_Items[#All],2,FALSE),"Not Returned")</f>
        <v>Not Returned</v>
      </c>
    </row>
    <row r="3195" spans="1:34" x14ac:dyDescent="0.25">
      <c r="A3195">
        <v>33478</v>
      </c>
      <c r="C3195" t="s">
        <v>655</v>
      </c>
      <c r="D3195" s="2" t="str">
        <f>TEXT(MID(Sales_Transactions[[#This Row],[Order Date]],2,5),"d/m/yyy")</f>
        <v>14/6/2010</v>
      </c>
      <c r="E3195" s="2" t="str">
        <f>TEXT(MID(Sales_Transactions[[#This Row],[Order Date]],2,5),"d")</f>
        <v>14</v>
      </c>
      <c r="F3195" s="2" t="str">
        <f>TEXT(MID(Sales_Transactions[[#This Row],[Order Date]],2,5),"m")</f>
        <v>6</v>
      </c>
      <c r="G3195" s="2" t="str">
        <f>TEXT(MID(Sales_Transactions[[#This Row],[Order Date]],2,5),"yyy")</f>
        <v>2010</v>
      </c>
      <c r="H3195" s="2" t="str">
        <f>TEXT(MID(Sales_Transactions[[#This Row],[Order Date]],2,5),"yyy/m")</f>
        <v>2010/6</v>
      </c>
      <c r="I3195" t="s">
        <v>33</v>
      </c>
      <c r="J3195">
        <f t="shared" si="294"/>
        <v>4</v>
      </c>
      <c r="K3195" s="2">
        <v>21</v>
      </c>
      <c r="L3195" s="3">
        <v>125.9</v>
      </c>
      <c r="M3195" s="4">
        <v>0.04</v>
      </c>
      <c r="N3195" s="5" t="s">
        <v>67</v>
      </c>
      <c r="O3195" s="3">
        <v>5.85</v>
      </c>
      <c r="P3195" s="3">
        <v>5.88</v>
      </c>
      <c r="Q3195" s="3">
        <v>3.04</v>
      </c>
      <c r="R3195" s="5" t="s">
        <v>2559</v>
      </c>
      <c r="S3195" s="5" t="s">
        <v>1451</v>
      </c>
      <c r="T3195" s="5" t="str">
        <f t="shared" si="295"/>
        <v>Natalie DeCherney</v>
      </c>
      <c r="U3195" t="s">
        <v>2828</v>
      </c>
      <c r="V3195" s="5" t="s">
        <v>37</v>
      </c>
      <c r="W3195" s="5" t="s">
        <v>28</v>
      </c>
      <c r="X3195" s="5" t="s">
        <v>75</v>
      </c>
      <c r="Y3195" s="5" t="s">
        <v>196</v>
      </c>
      <c r="Z3195" s="5" t="s">
        <v>84</v>
      </c>
      <c r="AA3195" s="4">
        <v>0.36</v>
      </c>
      <c r="AB3195" s="1">
        <v>40345</v>
      </c>
      <c r="AC3195" s="1">
        <v>19939</v>
      </c>
      <c r="AD3195">
        <f t="shared" si="296"/>
        <v>2</v>
      </c>
      <c r="AE3195">
        <f t="shared" ca="1" si="297"/>
        <v>70</v>
      </c>
      <c r="AF3195" t="str">
        <f t="shared" ca="1" si="298"/>
        <v>Over 65</v>
      </c>
      <c r="AG3195" s="3">
        <f t="shared" si="299"/>
        <v>0.42464990476190473</v>
      </c>
      <c r="AH3195" t="str">
        <f>_xlfn.IFNA(VLOOKUP(Sales_Transactions[[#This Row],[Order ID]],Returned_Items[#All],2,FALSE),"Not Returned")</f>
        <v>Not Returned</v>
      </c>
    </row>
    <row r="3196" spans="1:34" x14ac:dyDescent="0.25">
      <c r="A3196">
        <v>33540</v>
      </c>
      <c r="C3196" t="s">
        <v>2875</v>
      </c>
      <c r="D3196" s="2" t="str">
        <f>TEXT(MID(Sales_Transactions[[#This Row],[Order Date]],2,5),"d/m/yyy")</f>
        <v>6/6/2011</v>
      </c>
      <c r="E3196" s="2" t="str">
        <f>TEXT(MID(Sales_Transactions[[#This Row],[Order Date]],2,5),"d")</f>
        <v>6</v>
      </c>
      <c r="F3196" s="2" t="str">
        <f>TEXT(MID(Sales_Transactions[[#This Row],[Order Date]],2,5),"m")</f>
        <v>6</v>
      </c>
      <c r="G3196" s="2" t="str">
        <f>TEXT(MID(Sales_Transactions[[#This Row],[Order Date]],2,5),"yyy")</f>
        <v>2011</v>
      </c>
      <c r="H3196" s="2" t="str">
        <f>TEXT(MID(Sales_Transactions[[#This Row],[Order Date]],2,5),"yyy/m")</f>
        <v>2011/6</v>
      </c>
      <c r="I3196" t="s">
        <v>22</v>
      </c>
      <c r="J3196">
        <f t="shared" si="294"/>
        <v>2</v>
      </c>
      <c r="K3196" s="2">
        <v>21</v>
      </c>
      <c r="L3196" s="3">
        <v>190.99</v>
      </c>
      <c r="M3196" s="4">
        <v>0.1</v>
      </c>
      <c r="N3196" s="5" t="s">
        <v>23</v>
      </c>
      <c r="O3196" s="3">
        <v>-27.15</v>
      </c>
      <c r="P3196" s="3">
        <v>9.85</v>
      </c>
      <c r="Q3196" s="3">
        <v>4.82</v>
      </c>
      <c r="R3196" s="5" t="s">
        <v>35</v>
      </c>
      <c r="S3196" s="5" t="s">
        <v>981</v>
      </c>
      <c r="T3196" s="5" t="str">
        <f t="shared" si="295"/>
        <v>Barry Gonzalez</v>
      </c>
      <c r="U3196" t="s">
        <v>2828</v>
      </c>
      <c r="V3196" s="5" t="s">
        <v>37</v>
      </c>
      <c r="W3196" s="5" t="s">
        <v>28</v>
      </c>
      <c r="X3196" s="5" t="s">
        <v>124</v>
      </c>
      <c r="Y3196" s="5" t="s">
        <v>2876</v>
      </c>
      <c r="Z3196" s="5" t="s">
        <v>84</v>
      </c>
      <c r="AA3196" s="4">
        <v>0.47</v>
      </c>
      <c r="AB3196" s="1">
        <v>40704</v>
      </c>
      <c r="AC3196" s="1">
        <v>19750</v>
      </c>
      <c r="AD3196">
        <f t="shared" si="296"/>
        <v>4</v>
      </c>
      <c r="AE3196">
        <f t="shared" ca="1" si="297"/>
        <v>70</v>
      </c>
      <c r="AF3196" t="str">
        <f t="shared" ca="1" si="298"/>
        <v>Over 65</v>
      </c>
      <c r="AG3196" s="3">
        <f t="shared" si="299"/>
        <v>0.69810238095238097</v>
      </c>
      <c r="AH3196" t="str">
        <f>_xlfn.IFNA(VLOOKUP(Sales_Transactions[[#This Row],[Order ID]],Returned_Items[#All],2,FALSE),"Not Returned")</f>
        <v>Not Returned</v>
      </c>
    </row>
    <row r="3197" spans="1:34" x14ac:dyDescent="0.25">
      <c r="A3197">
        <v>33862</v>
      </c>
      <c r="C3197" t="s">
        <v>2877</v>
      </c>
      <c r="D3197" s="2" t="str">
        <f>TEXT(MID(Sales_Transactions[[#This Row],[Order Date]],2,5),"d/m/yyy")</f>
        <v>22/6/2010</v>
      </c>
      <c r="E3197" s="2" t="str">
        <f>TEXT(MID(Sales_Transactions[[#This Row],[Order Date]],2,5),"d")</f>
        <v>22</v>
      </c>
      <c r="F3197" s="2" t="str">
        <f>TEXT(MID(Sales_Transactions[[#This Row],[Order Date]],2,5),"m")</f>
        <v>6</v>
      </c>
      <c r="G3197" s="2" t="str">
        <f>TEXT(MID(Sales_Transactions[[#This Row],[Order Date]],2,5),"yyy")</f>
        <v>2010</v>
      </c>
      <c r="H3197" s="2" t="str">
        <f>TEXT(MID(Sales_Transactions[[#This Row],[Order Date]],2,5),"yyy/m")</f>
        <v>2010/6</v>
      </c>
      <c r="I3197" t="s">
        <v>52</v>
      </c>
      <c r="J3197">
        <f t="shared" si="294"/>
        <v>1</v>
      </c>
      <c r="K3197" s="2">
        <v>22</v>
      </c>
      <c r="L3197" s="3">
        <v>125.57</v>
      </c>
      <c r="M3197" s="4">
        <v>0.03</v>
      </c>
      <c r="N3197" s="5" t="s">
        <v>23</v>
      </c>
      <c r="O3197" s="3">
        <v>-45.16</v>
      </c>
      <c r="P3197" s="3">
        <v>5.58</v>
      </c>
      <c r="Q3197" s="3">
        <v>5.3</v>
      </c>
      <c r="R3197" s="5" t="s">
        <v>2838</v>
      </c>
      <c r="S3197" s="5" t="s">
        <v>981</v>
      </c>
      <c r="T3197" s="5" t="str">
        <f t="shared" si="295"/>
        <v>Vivek Gonzalez</v>
      </c>
      <c r="U3197" t="s">
        <v>2828</v>
      </c>
      <c r="V3197" s="5" t="s">
        <v>37</v>
      </c>
      <c r="W3197" s="5" t="s">
        <v>28</v>
      </c>
      <c r="X3197" s="5" t="s">
        <v>98</v>
      </c>
      <c r="Y3197" s="5" t="s">
        <v>1532</v>
      </c>
      <c r="Z3197" s="5" t="s">
        <v>43</v>
      </c>
      <c r="AA3197" s="4">
        <v>0.35</v>
      </c>
      <c r="AB3197" s="1">
        <v>40352</v>
      </c>
      <c r="AC3197" s="1">
        <v>19848</v>
      </c>
      <c r="AD3197">
        <f t="shared" si="296"/>
        <v>1</v>
      </c>
      <c r="AE3197">
        <f t="shared" ca="1" si="297"/>
        <v>70</v>
      </c>
      <c r="AF3197" t="str">
        <f t="shared" ca="1" si="298"/>
        <v>Over 65</v>
      </c>
      <c r="AG3197" s="3">
        <f t="shared" si="299"/>
        <v>0.49446936363636362</v>
      </c>
      <c r="AH3197" t="str">
        <f>_xlfn.IFNA(VLOOKUP(Sales_Transactions[[#This Row],[Order ID]],Returned_Items[#All],2,FALSE),"Not Returned")</f>
        <v>Not Returned</v>
      </c>
    </row>
    <row r="3198" spans="1:34" x14ac:dyDescent="0.25">
      <c r="A3198">
        <v>34470</v>
      </c>
      <c r="C3198" t="s">
        <v>2528</v>
      </c>
      <c r="D3198" s="2" t="str">
        <f>TEXT(MID(Sales_Transactions[[#This Row],[Order Date]],2,5),"d/m/yyy")</f>
        <v>1/2/2012</v>
      </c>
      <c r="E3198" s="2" t="str">
        <f>TEXT(MID(Sales_Transactions[[#This Row],[Order Date]],2,5),"d")</f>
        <v>1</v>
      </c>
      <c r="F3198" s="2" t="str">
        <f>TEXT(MID(Sales_Transactions[[#This Row],[Order Date]],2,5),"m")</f>
        <v>2</v>
      </c>
      <c r="G3198" s="2" t="str">
        <f>TEXT(MID(Sales_Transactions[[#This Row],[Order Date]],2,5),"yyy")</f>
        <v>2012</v>
      </c>
      <c r="H3198" s="2" t="str">
        <f>TEXT(MID(Sales_Transactions[[#This Row],[Order Date]],2,5),"yyy/m")</f>
        <v>2012/2</v>
      </c>
      <c r="I3198" t="s">
        <v>101</v>
      </c>
      <c r="J3198">
        <f t="shared" si="294"/>
        <v>1</v>
      </c>
      <c r="K3198" s="2">
        <v>31</v>
      </c>
      <c r="L3198" s="3">
        <v>2966.13</v>
      </c>
      <c r="M3198" s="4">
        <v>0.08</v>
      </c>
      <c r="N3198" s="5" t="s">
        <v>34</v>
      </c>
      <c r="O3198" s="3">
        <v>-1456.31</v>
      </c>
      <c r="P3198" s="3">
        <v>100.98</v>
      </c>
      <c r="Q3198" s="3">
        <v>57.38</v>
      </c>
      <c r="R3198" s="5" t="s">
        <v>2838</v>
      </c>
      <c r="S3198" s="5" t="s">
        <v>1947</v>
      </c>
      <c r="T3198" s="5" t="str">
        <f t="shared" si="295"/>
        <v>Vivek Sundaresam</v>
      </c>
      <c r="U3198" t="s">
        <v>2828</v>
      </c>
      <c r="V3198" s="5" t="s">
        <v>74</v>
      </c>
      <c r="W3198" s="5" t="s">
        <v>57</v>
      </c>
      <c r="X3198" s="5" t="s">
        <v>104</v>
      </c>
      <c r="Y3198" s="5" t="s">
        <v>242</v>
      </c>
      <c r="Z3198" s="5" t="s">
        <v>106</v>
      </c>
      <c r="AA3198" s="4">
        <v>0.78</v>
      </c>
      <c r="AB3198" s="1">
        <v>40941</v>
      </c>
      <c r="AC3198" s="1">
        <v>20001</v>
      </c>
      <c r="AD3198">
        <f t="shared" si="296"/>
        <v>1</v>
      </c>
      <c r="AE3198">
        <f t="shared" ca="1" si="297"/>
        <v>69</v>
      </c>
      <c r="AF3198" t="str">
        <f t="shared" ca="1" si="298"/>
        <v>Over 65</v>
      </c>
      <c r="AG3198" s="3">
        <f t="shared" si="299"/>
        <v>5.1057811612903228</v>
      </c>
      <c r="AH3198" t="str">
        <f>_xlfn.IFNA(VLOOKUP(Sales_Transactions[[#This Row],[Order ID]],Returned_Items[#All],2,FALSE),"Not Returned")</f>
        <v>Not Returned</v>
      </c>
    </row>
    <row r="3199" spans="1:34" x14ac:dyDescent="0.25">
      <c r="A3199">
        <v>36161</v>
      </c>
      <c r="C3199" t="s">
        <v>524</v>
      </c>
      <c r="D3199" s="2" t="str">
        <f>TEXT(MID(Sales_Transactions[[#This Row],[Order Date]],2,5),"d/m/yyy")</f>
        <v>16/1/2010</v>
      </c>
      <c r="E3199" s="2" t="str">
        <f>TEXT(MID(Sales_Transactions[[#This Row],[Order Date]],2,5),"d")</f>
        <v>16</v>
      </c>
      <c r="F3199" s="2" t="str">
        <f>TEXT(MID(Sales_Transactions[[#This Row],[Order Date]],2,5),"m")</f>
        <v>1</v>
      </c>
      <c r="G3199" s="2" t="str">
        <f>TEXT(MID(Sales_Transactions[[#This Row],[Order Date]],2,5),"yyy")</f>
        <v>2010</v>
      </c>
      <c r="H3199" s="2" t="str">
        <f>TEXT(MID(Sales_Transactions[[#This Row],[Order Date]],2,5),"yyy/m")</f>
        <v>2010/1</v>
      </c>
      <c r="I3199" t="s">
        <v>101</v>
      </c>
      <c r="J3199">
        <f t="shared" si="294"/>
        <v>1</v>
      </c>
      <c r="K3199" s="2">
        <v>6</v>
      </c>
      <c r="L3199" s="3">
        <v>29.19</v>
      </c>
      <c r="M3199" s="4">
        <v>0.03</v>
      </c>
      <c r="N3199" s="5" t="s">
        <v>23</v>
      </c>
      <c r="O3199" s="3">
        <v>0.65</v>
      </c>
      <c r="P3199" s="3">
        <v>4.49</v>
      </c>
      <c r="Q3199" s="3">
        <v>1.49</v>
      </c>
      <c r="R3199" s="5" t="s">
        <v>445</v>
      </c>
      <c r="S3199" s="5" t="s">
        <v>2870</v>
      </c>
      <c r="T3199" s="5" t="str">
        <f t="shared" si="295"/>
        <v>Chad McGuire</v>
      </c>
      <c r="U3199" t="s">
        <v>2828</v>
      </c>
      <c r="V3199" s="5" t="s">
        <v>27</v>
      </c>
      <c r="W3199" s="5" t="s">
        <v>28</v>
      </c>
      <c r="X3199" s="5" t="s">
        <v>41</v>
      </c>
      <c r="Y3199" s="5" t="s">
        <v>1739</v>
      </c>
      <c r="Z3199" s="5" t="s">
        <v>43</v>
      </c>
      <c r="AA3199" s="4">
        <v>0.39</v>
      </c>
      <c r="AB3199" s="1">
        <v>40195</v>
      </c>
      <c r="AC3199" s="1">
        <v>19392</v>
      </c>
      <c r="AD3199">
        <f t="shared" si="296"/>
        <v>1</v>
      </c>
      <c r="AE3199">
        <f t="shared" ca="1" si="297"/>
        <v>71</v>
      </c>
      <c r="AF3199" t="str">
        <f t="shared" ca="1" si="298"/>
        <v>Over 65</v>
      </c>
      <c r="AG3199" s="3">
        <f t="shared" si="299"/>
        <v>0.99644216666666674</v>
      </c>
      <c r="AH3199" t="str">
        <f>_xlfn.IFNA(VLOOKUP(Sales_Transactions[[#This Row],[Order ID]],Returned_Items[#All],2,FALSE),"Not Returned")</f>
        <v>Not Returned</v>
      </c>
    </row>
    <row r="3200" spans="1:34" x14ac:dyDescent="0.25">
      <c r="A3200">
        <v>37760</v>
      </c>
      <c r="C3200" t="s">
        <v>1852</v>
      </c>
      <c r="D3200" s="2" t="str">
        <f>TEXT(MID(Sales_Transactions[[#This Row],[Order Date]],2,5),"d/m/yyy")</f>
        <v>14/8/2009</v>
      </c>
      <c r="E3200" s="2" t="str">
        <f>TEXT(MID(Sales_Transactions[[#This Row],[Order Date]],2,5),"d")</f>
        <v>14</v>
      </c>
      <c r="F3200" s="2" t="str">
        <f>TEXT(MID(Sales_Transactions[[#This Row],[Order Date]],2,5),"m")</f>
        <v>8</v>
      </c>
      <c r="G3200" s="2" t="str">
        <f>TEXT(MID(Sales_Transactions[[#This Row],[Order Date]],2,5),"yyy")</f>
        <v>2009</v>
      </c>
      <c r="H3200" s="2" t="str">
        <f>TEXT(MID(Sales_Transactions[[#This Row],[Order Date]],2,5),"yyy/m")</f>
        <v>2009/8</v>
      </c>
      <c r="I3200" t="s">
        <v>33</v>
      </c>
      <c r="J3200">
        <f t="shared" si="294"/>
        <v>4</v>
      </c>
      <c r="K3200" s="2">
        <v>18</v>
      </c>
      <c r="L3200" s="3">
        <v>157.85</v>
      </c>
      <c r="M3200" s="4">
        <v>0.01</v>
      </c>
      <c r="N3200" s="5" t="s">
        <v>23</v>
      </c>
      <c r="O3200" s="3">
        <v>10.74</v>
      </c>
      <c r="P3200" s="3">
        <v>8.33</v>
      </c>
      <c r="Q3200" s="3">
        <v>1.99</v>
      </c>
      <c r="R3200" s="5" t="s">
        <v>35</v>
      </c>
      <c r="S3200" s="5" t="s">
        <v>981</v>
      </c>
      <c r="T3200" s="5" t="str">
        <f t="shared" si="295"/>
        <v>Barry Gonzalez</v>
      </c>
      <c r="U3200" t="s">
        <v>2828</v>
      </c>
      <c r="V3200" s="5" t="s">
        <v>27</v>
      </c>
      <c r="W3200" s="5" t="s">
        <v>48</v>
      </c>
      <c r="X3200" s="5" t="s">
        <v>87</v>
      </c>
      <c r="Y3200" s="5" t="s">
        <v>522</v>
      </c>
      <c r="Z3200" s="5" t="s">
        <v>60</v>
      </c>
      <c r="AA3200" s="4">
        <v>0.52</v>
      </c>
      <c r="AB3200" s="1">
        <v>40040</v>
      </c>
      <c r="AC3200" s="1">
        <v>19675</v>
      </c>
      <c r="AD3200">
        <f t="shared" si="296"/>
        <v>1</v>
      </c>
      <c r="AE3200">
        <f t="shared" ca="1" si="297"/>
        <v>70</v>
      </c>
      <c r="AF3200" t="str">
        <f t="shared" ca="1" si="298"/>
        <v>Over 65</v>
      </c>
      <c r="AG3200" s="3">
        <f t="shared" si="299"/>
        <v>0.57328705555555559</v>
      </c>
      <c r="AH3200" t="str">
        <f>_xlfn.IFNA(VLOOKUP(Sales_Transactions[[#This Row],[Order ID]],Returned_Items[#All],2,FALSE),"Not Returned")</f>
        <v>Returned</v>
      </c>
    </row>
    <row r="3201" spans="1:34" x14ac:dyDescent="0.25">
      <c r="A3201">
        <v>37760</v>
      </c>
      <c r="C3201" t="s">
        <v>1852</v>
      </c>
      <c r="D3201" s="2" t="str">
        <f>TEXT(MID(Sales_Transactions[[#This Row],[Order Date]],2,5),"d/m/yyy")</f>
        <v>14/8/2009</v>
      </c>
      <c r="E3201" s="2" t="str">
        <f>TEXT(MID(Sales_Transactions[[#This Row],[Order Date]],2,5),"d")</f>
        <v>14</v>
      </c>
      <c r="F3201" s="2" t="str">
        <f>TEXT(MID(Sales_Transactions[[#This Row],[Order Date]],2,5),"m")</f>
        <v>8</v>
      </c>
      <c r="G3201" s="2" t="str">
        <f>TEXT(MID(Sales_Transactions[[#This Row],[Order Date]],2,5),"yyy")</f>
        <v>2009</v>
      </c>
      <c r="H3201" s="2" t="str">
        <f>TEXT(MID(Sales_Transactions[[#This Row],[Order Date]],2,5),"yyy/m")</f>
        <v>2009/8</v>
      </c>
      <c r="I3201" t="s">
        <v>33</v>
      </c>
      <c r="J3201">
        <f t="shared" si="294"/>
        <v>4</v>
      </c>
      <c r="K3201" s="2">
        <v>38</v>
      </c>
      <c r="L3201" s="3">
        <v>2773.0315000000001</v>
      </c>
      <c r="M3201" s="4">
        <v>0.04</v>
      </c>
      <c r="N3201" s="5" t="s">
        <v>23</v>
      </c>
      <c r="O3201" s="3">
        <v>897.87</v>
      </c>
      <c r="P3201" s="3">
        <v>85.99</v>
      </c>
      <c r="Q3201" s="3">
        <v>0.99</v>
      </c>
      <c r="R3201" s="5" t="s">
        <v>35</v>
      </c>
      <c r="S3201" s="5" t="s">
        <v>981</v>
      </c>
      <c r="T3201" s="5" t="str">
        <f t="shared" si="295"/>
        <v>Barry Gonzalez</v>
      </c>
      <c r="U3201" t="s">
        <v>2828</v>
      </c>
      <c r="V3201" s="5" t="s">
        <v>27</v>
      </c>
      <c r="W3201" s="5" t="s">
        <v>48</v>
      </c>
      <c r="X3201" s="5" t="s">
        <v>49</v>
      </c>
      <c r="Y3201" s="5" t="s">
        <v>1261</v>
      </c>
      <c r="Z3201" s="5" t="s">
        <v>84</v>
      </c>
      <c r="AA3201" s="4">
        <v>0.55000000000000004</v>
      </c>
      <c r="AB3201" s="1">
        <v>40041</v>
      </c>
      <c r="AC3201" s="1">
        <v>19542</v>
      </c>
      <c r="AD3201">
        <f t="shared" si="296"/>
        <v>2</v>
      </c>
      <c r="AE3201">
        <f t="shared" ca="1" si="297"/>
        <v>71</v>
      </c>
      <c r="AF3201" t="str">
        <f t="shared" ca="1" si="298"/>
        <v>Over 65</v>
      </c>
      <c r="AG3201" s="3">
        <f t="shared" si="299"/>
        <v>2.2880422105263154</v>
      </c>
      <c r="AH3201" t="str">
        <f>_xlfn.IFNA(VLOOKUP(Sales_Transactions[[#This Row],[Order ID]],Returned_Items[#All],2,FALSE),"Not Returned")</f>
        <v>Returned</v>
      </c>
    </row>
    <row r="3202" spans="1:34" x14ac:dyDescent="0.25">
      <c r="A3202">
        <v>37895</v>
      </c>
      <c r="C3202" t="s">
        <v>2878</v>
      </c>
      <c r="D3202" s="2" t="str">
        <f>TEXT(MID(Sales_Transactions[[#This Row],[Order Date]],2,5),"d/m/yyy")</f>
        <v>30/3/2012</v>
      </c>
      <c r="E3202" s="2" t="str">
        <f>TEXT(MID(Sales_Transactions[[#This Row],[Order Date]],2,5),"d")</f>
        <v>30</v>
      </c>
      <c r="F3202" s="2" t="str">
        <f>TEXT(MID(Sales_Transactions[[#This Row],[Order Date]],2,5),"m")</f>
        <v>3</v>
      </c>
      <c r="G3202" s="2" t="str">
        <f>TEXT(MID(Sales_Transactions[[#This Row],[Order Date]],2,5),"yyy")</f>
        <v>2012</v>
      </c>
      <c r="H3202" s="2" t="str">
        <f>TEXT(MID(Sales_Transactions[[#This Row],[Order Date]],2,5),"yyy/m")</f>
        <v>2012/3</v>
      </c>
      <c r="I3202" t="s">
        <v>101</v>
      </c>
      <c r="J3202">
        <f t="shared" ref="J3202:J3265" si="300">IF(I3202="Making Critical",5,IF(I3202="High",4,IF(I3202="Medium",3,IF(I3202="Low",2,1))))</f>
        <v>1</v>
      </c>
      <c r="K3202" s="2">
        <v>14</v>
      </c>
      <c r="L3202" s="3">
        <v>304.64999999999998</v>
      </c>
      <c r="M3202" s="4">
        <v>0.1</v>
      </c>
      <c r="N3202" s="5" t="s">
        <v>23</v>
      </c>
      <c r="O3202" s="3">
        <v>24.2</v>
      </c>
      <c r="P3202" s="3">
        <v>21.98</v>
      </c>
      <c r="Q3202" s="3">
        <v>8.32</v>
      </c>
      <c r="R3202" s="5" t="s">
        <v>35</v>
      </c>
      <c r="S3202" s="5" t="s">
        <v>981</v>
      </c>
      <c r="T3202" s="5" t="str">
        <f t="shared" ref="T3202:T3265" si="301">R3202 &amp; " " &amp; S3202</f>
        <v>Barry Gonzalez</v>
      </c>
      <c r="U3202" t="s">
        <v>2828</v>
      </c>
      <c r="V3202" s="5" t="s">
        <v>27</v>
      </c>
      <c r="W3202" s="5" t="s">
        <v>28</v>
      </c>
      <c r="X3202" s="5" t="s">
        <v>75</v>
      </c>
      <c r="Y3202" s="5" t="s">
        <v>492</v>
      </c>
      <c r="Z3202" s="5" t="s">
        <v>84</v>
      </c>
      <c r="AA3202" s="4">
        <v>0.39</v>
      </c>
      <c r="AB3202" s="1">
        <v>41001</v>
      </c>
      <c r="AC3202" s="1">
        <v>19274</v>
      </c>
      <c r="AD3202">
        <f t="shared" ref="AD3202:AD3265" si="302">_xlfn.DAYS(AB3202,D3202)</f>
        <v>3</v>
      </c>
      <c r="AE3202">
        <f t="shared" ref="AE3202:AE3265" ca="1" si="303">DATEDIF(AC3202,TODAY(),"Y")</f>
        <v>71</v>
      </c>
      <c r="AF3202" t="str">
        <f t="shared" ref="AF3202:AF3265" ca="1" si="304">IF(AE3202&lt;18,"Under 18",IF(AE3202&lt;65,"18-64","Over 65"))</f>
        <v>Over 65</v>
      </c>
      <c r="AG3202" s="3">
        <f t="shared" ref="AG3202:AG3265" si="305" xml:space="preserve"> (P3202 - (M3202 / 100) * P3202 + Q3202) / K3202</f>
        <v>2.1627157142857145</v>
      </c>
      <c r="AH3202" t="str">
        <f>_xlfn.IFNA(VLOOKUP(Sales_Transactions[[#This Row],[Order ID]],Returned_Items[#All],2,FALSE),"Not Returned")</f>
        <v>Not Returned</v>
      </c>
    </row>
    <row r="3203" spans="1:34" x14ac:dyDescent="0.25">
      <c r="A3203">
        <v>38403</v>
      </c>
      <c r="C3203" t="s">
        <v>1010</v>
      </c>
      <c r="D3203" s="2" t="str">
        <f>TEXT(MID(Sales_Transactions[[#This Row],[Order Date]],2,5),"d/m/yyy")</f>
        <v>21/5/2011</v>
      </c>
      <c r="E3203" s="2" t="str">
        <f>TEXT(MID(Sales_Transactions[[#This Row],[Order Date]],2,5),"d")</f>
        <v>21</v>
      </c>
      <c r="F3203" s="2" t="str">
        <f>TEXT(MID(Sales_Transactions[[#This Row],[Order Date]],2,5),"m")</f>
        <v>5</v>
      </c>
      <c r="G3203" s="2" t="str">
        <f>TEXT(MID(Sales_Transactions[[#This Row],[Order Date]],2,5),"yyy")</f>
        <v>2011</v>
      </c>
      <c r="H3203" s="2" t="str">
        <f>TEXT(MID(Sales_Transactions[[#This Row],[Order Date]],2,5),"yyy/m")</f>
        <v>2011/5</v>
      </c>
      <c r="I3203" t="s">
        <v>22</v>
      </c>
      <c r="J3203">
        <f t="shared" si="300"/>
        <v>2</v>
      </c>
      <c r="K3203" s="2">
        <v>49</v>
      </c>
      <c r="L3203" s="3">
        <v>142.1</v>
      </c>
      <c r="M3203" s="4">
        <v>0.01</v>
      </c>
      <c r="N3203" s="5" t="s">
        <v>23</v>
      </c>
      <c r="O3203" s="3">
        <v>37.03</v>
      </c>
      <c r="P3203" s="3">
        <v>2.88</v>
      </c>
      <c r="Q3203" s="3">
        <v>0.99</v>
      </c>
      <c r="R3203" s="5" t="s">
        <v>202</v>
      </c>
      <c r="S3203" s="5" t="s">
        <v>2424</v>
      </c>
      <c r="T3203" s="5" t="str">
        <f t="shared" si="301"/>
        <v>Michelle Huthwaite</v>
      </c>
      <c r="U3203" t="s">
        <v>2828</v>
      </c>
      <c r="V3203" s="5" t="s">
        <v>74</v>
      </c>
      <c r="W3203" s="5" t="s">
        <v>28</v>
      </c>
      <c r="X3203" s="5" t="s">
        <v>115</v>
      </c>
      <c r="Y3203" s="5" t="s">
        <v>479</v>
      </c>
      <c r="Z3203" s="5" t="s">
        <v>43</v>
      </c>
      <c r="AA3203" s="4">
        <v>0.36</v>
      </c>
      <c r="AB3203" s="1">
        <v>40688</v>
      </c>
      <c r="AC3203" s="1">
        <v>19094</v>
      </c>
      <c r="AD3203">
        <f t="shared" si="302"/>
        <v>4</v>
      </c>
      <c r="AE3203">
        <f t="shared" ca="1" si="303"/>
        <v>72</v>
      </c>
      <c r="AF3203" t="str">
        <f t="shared" ca="1" si="304"/>
        <v>Over 65</v>
      </c>
      <c r="AG3203" s="3">
        <f t="shared" si="305"/>
        <v>7.8973714285714286E-2</v>
      </c>
      <c r="AH3203" t="str">
        <f>_xlfn.IFNA(VLOOKUP(Sales_Transactions[[#This Row],[Order ID]],Returned_Items[#All],2,FALSE),"Not Returned")</f>
        <v>Not Returned</v>
      </c>
    </row>
    <row r="3204" spans="1:34" x14ac:dyDescent="0.25">
      <c r="A3204">
        <v>38630</v>
      </c>
      <c r="C3204" t="s">
        <v>2879</v>
      </c>
      <c r="D3204" s="2" t="str">
        <f>TEXT(MID(Sales_Transactions[[#This Row],[Order Date]],2,5),"d/m/yyy")</f>
        <v>17/4/2010</v>
      </c>
      <c r="E3204" s="2" t="str">
        <f>TEXT(MID(Sales_Transactions[[#This Row],[Order Date]],2,5),"d")</f>
        <v>17</v>
      </c>
      <c r="F3204" s="2" t="str">
        <f>TEXT(MID(Sales_Transactions[[#This Row],[Order Date]],2,5),"m")</f>
        <v>4</v>
      </c>
      <c r="G3204" s="2" t="str">
        <f>TEXT(MID(Sales_Transactions[[#This Row],[Order Date]],2,5),"yyy")</f>
        <v>2010</v>
      </c>
      <c r="H3204" s="2" t="str">
        <f>TEXT(MID(Sales_Transactions[[#This Row],[Order Date]],2,5),"yyy/m")</f>
        <v>2010/4</v>
      </c>
      <c r="I3204" t="s">
        <v>78</v>
      </c>
      <c r="J3204">
        <f t="shared" si="300"/>
        <v>3</v>
      </c>
      <c r="K3204" s="2">
        <v>13</v>
      </c>
      <c r="L3204" s="3">
        <v>2175.2179999999998</v>
      </c>
      <c r="M3204" s="4">
        <v>7.0000000000000007E-2</v>
      </c>
      <c r="N3204" s="5" t="s">
        <v>23</v>
      </c>
      <c r="O3204" s="3">
        <v>44.55</v>
      </c>
      <c r="P3204" s="3">
        <v>195.99</v>
      </c>
      <c r="Q3204" s="3">
        <v>3.99</v>
      </c>
      <c r="R3204" s="5" t="s">
        <v>2838</v>
      </c>
      <c r="S3204" s="5" t="s">
        <v>1947</v>
      </c>
      <c r="T3204" s="5" t="str">
        <f t="shared" si="301"/>
        <v>Vivek Sundaresam</v>
      </c>
      <c r="U3204" t="s">
        <v>2828</v>
      </c>
      <c r="V3204" s="5" t="s">
        <v>74</v>
      </c>
      <c r="W3204" s="5" t="s">
        <v>48</v>
      </c>
      <c r="X3204" s="5" t="s">
        <v>49</v>
      </c>
      <c r="Y3204" s="5" t="s">
        <v>50</v>
      </c>
      <c r="Z3204" s="5" t="s">
        <v>43</v>
      </c>
      <c r="AA3204" s="4">
        <v>0.57999999999999996</v>
      </c>
      <c r="AB3204" s="1">
        <v>40286</v>
      </c>
      <c r="AC3204" s="1">
        <v>19194</v>
      </c>
      <c r="AD3204">
        <f t="shared" si="302"/>
        <v>1</v>
      </c>
      <c r="AE3204">
        <f t="shared" ca="1" si="303"/>
        <v>72</v>
      </c>
      <c r="AF3204" t="str">
        <f t="shared" ca="1" si="304"/>
        <v>Over 65</v>
      </c>
      <c r="AG3204" s="3">
        <f t="shared" si="305"/>
        <v>15.372523615384617</v>
      </c>
      <c r="AH3204" t="str">
        <f>_xlfn.IFNA(VLOOKUP(Sales_Transactions[[#This Row],[Order ID]],Returned_Items[#All],2,FALSE),"Not Returned")</f>
        <v>Not Returned</v>
      </c>
    </row>
    <row r="3205" spans="1:34" x14ac:dyDescent="0.25">
      <c r="A3205">
        <v>40165</v>
      </c>
      <c r="C3205" t="s">
        <v>2880</v>
      </c>
      <c r="D3205" s="2" t="str">
        <f>TEXT(MID(Sales_Transactions[[#This Row],[Order Date]],2,5),"d/m/yyy")</f>
        <v>2/3/2011</v>
      </c>
      <c r="E3205" s="2" t="str">
        <f>TEXT(MID(Sales_Transactions[[#This Row],[Order Date]],2,5),"d")</f>
        <v>2</v>
      </c>
      <c r="F3205" s="2" t="str">
        <f>TEXT(MID(Sales_Transactions[[#This Row],[Order Date]],2,5),"m")</f>
        <v>3</v>
      </c>
      <c r="G3205" s="2" t="str">
        <f>TEXT(MID(Sales_Transactions[[#This Row],[Order Date]],2,5),"yyy")</f>
        <v>2011</v>
      </c>
      <c r="H3205" s="2" t="str">
        <f>TEXT(MID(Sales_Transactions[[#This Row],[Order Date]],2,5),"yyy/m")</f>
        <v>2011/3</v>
      </c>
      <c r="I3205" t="s">
        <v>33</v>
      </c>
      <c r="J3205">
        <f t="shared" si="300"/>
        <v>4</v>
      </c>
      <c r="K3205" s="2">
        <v>50</v>
      </c>
      <c r="L3205" s="3">
        <v>421.36</v>
      </c>
      <c r="M3205" s="4">
        <v>7.0000000000000007E-2</v>
      </c>
      <c r="N3205" s="5" t="s">
        <v>23</v>
      </c>
      <c r="O3205" s="3">
        <v>-75.17</v>
      </c>
      <c r="P3205" s="3">
        <v>8.6199999999999992</v>
      </c>
      <c r="Q3205" s="3">
        <v>4.5</v>
      </c>
      <c r="R3205" s="5" t="s">
        <v>2748</v>
      </c>
      <c r="S3205" s="5" t="s">
        <v>2210</v>
      </c>
      <c r="T3205" s="5" t="str">
        <f t="shared" si="301"/>
        <v>Bradley Nguyen</v>
      </c>
      <c r="U3205" t="s">
        <v>2828</v>
      </c>
      <c r="V3205" s="5" t="s">
        <v>37</v>
      </c>
      <c r="W3205" s="5" t="s">
        <v>28</v>
      </c>
      <c r="X3205" s="5" t="s">
        <v>38</v>
      </c>
      <c r="Y3205" s="5" t="s">
        <v>2881</v>
      </c>
      <c r="Z3205" s="5" t="s">
        <v>43</v>
      </c>
      <c r="AA3205" s="4">
        <v>0.59</v>
      </c>
      <c r="AB3205" s="1">
        <v>40607</v>
      </c>
      <c r="AC3205" s="1">
        <v>18762</v>
      </c>
      <c r="AD3205">
        <f t="shared" si="302"/>
        <v>3</v>
      </c>
      <c r="AE3205">
        <f t="shared" ca="1" si="303"/>
        <v>73</v>
      </c>
      <c r="AF3205" t="str">
        <f t="shared" ca="1" si="304"/>
        <v>Over 65</v>
      </c>
      <c r="AG3205" s="3">
        <f t="shared" si="305"/>
        <v>0.26227931999999998</v>
      </c>
      <c r="AH3205" t="str">
        <f>_xlfn.IFNA(VLOOKUP(Sales_Transactions[[#This Row],[Order ID]],Returned_Items[#All],2,FALSE),"Not Returned")</f>
        <v>Not Returned</v>
      </c>
    </row>
    <row r="3206" spans="1:34" x14ac:dyDescent="0.25">
      <c r="A3206">
        <v>40194</v>
      </c>
      <c r="C3206" t="s">
        <v>1445</v>
      </c>
      <c r="D3206" s="2" t="str">
        <f>TEXT(MID(Sales_Transactions[[#This Row],[Order Date]],2,5),"d/m/yyy")</f>
        <v>6/10/2010</v>
      </c>
      <c r="E3206" s="2" t="str">
        <f>TEXT(MID(Sales_Transactions[[#This Row],[Order Date]],2,5),"d")</f>
        <v>6</v>
      </c>
      <c r="F3206" s="2" t="str">
        <f>TEXT(MID(Sales_Transactions[[#This Row],[Order Date]],2,5),"m")</f>
        <v>10</v>
      </c>
      <c r="G3206" s="2" t="str">
        <f>TEXT(MID(Sales_Transactions[[#This Row],[Order Date]],2,5),"yyy")</f>
        <v>2010</v>
      </c>
      <c r="H3206" s="2" t="str">
        <f>TEXT(MID(Sales_Transactions[[#This Row],[Order Date]],2,5),"yyy/m")</f>
        <v>2010/10</v>
      </c>
      <c r="I3206" t="s">
        <v>52</v>
      </c>
      <c r="J3206">
        <f t="shared" si="300"/>
        <v>1</v>
      </c>
      <c r="K3206" s="2">
        <v>30</v>
      </c>
      <c r="L3206" s="3">
        <v>4506.8500000000004</v>
      </c>
      <c r="M3206" s="4">
        <v>0.1</v>
      </c>
      <c r="N3206" s="5" t="s">
        <v>34</v>
      </c>
      <c r="O3206" s="3">
        <v>290.66000000000003</v>
      </c>
      <c r="P3206" s="3">
        <v>160.97999999999999</v>
      </c>
      <c r="Q3206" s="3">
        <v>30</v>
      </c>
      <c r="R3206" s="5" t="s">
        <v>35</v>
      </c>
      <c r="S3206" s="5" t="s">
        <v>981</v>
      </c>
      <c r="T3206" s="5" t="str">
        <f t="shared" si="301"/>
        <v>Barry Gonzalez</v>
      </c>
      <c r="U3206" t="s">
        <v>2828</v>
      </c>
      <c r="V3206" s="5" t="s">
        <v>37</v>
      </c>
      <c r="W3206" s="5" t="s">
        <v>57</v>
      </c>
      <c r="X3206" s="5" t="s">
        <v>154</v>
      </c>
      <c r="Y3206" s="5" t="s">
        <v>1271</v>
      </c>
      <c r="Z3206" s="5" t="s">
        <v>40</v>
      </c>
      <c r="AA3206" s="4">
        <v>0.62</v>
      </c>
      <c r="AB3206" s="1">
        <v>40458</v>
      </c>
      <c r="AC3206" s="1">
        <v>18849</v>
      </c>
      <c r="AD3206">
        <f t="shared" si="302"/>
        <v>1</v>
      </c>
      <c r="AE3206">
        <f t="shared" ca="1" si="303"/>
        <v>72</v>
      </c>
      <c r="AF3206" t="str">
        <f t="shared" ca="1" si="304"/>
        <v>Over 65</v>
      </c>
      <c r="AG3206" s="3">
        <f t="shared" si="305"/>
        <v>6.3606340000000001</v>
      </c>
      <c r="AH3206" t="str">
        <f>_xlfn.IFNA(VLOOKUP(Sales_Transactions[[#This Row],[Order ID]],Returned_Items[#All],2,FALSE),"Not Returned")</f>
        <v>Not Returned</v>
      </c>
    </row>
    <row r="3207" spans="1:34" x14ac:dyDescent="0.25">
      <c r="A3207">
        <v>40194</v>
      </c>
      <c r="C3207" t="s">
        <v>1445</v>
      </c>
      <c r="D3207" s="2" t="str">
        <f>TEXT(MID(Sales_Transactions[[#This Row],[Order Date]],2,5),"d/m/yyy")</f>
        <v>6/10/2010</v>
      </c>
      <c r="E3207" s="2" t="str">
        <f>TEXT(MID(Sales_Transactions[[#This Row],[Order Date]],2,5),"d")</f>
        <v>6</v>
      </c>
      <c r="F3207" s="2" t="str">
        <f>TEXT(MID(Sales_Transactions[[#This Row],[Order Date]],2,5),"m")</f>
        <v>10</v>
      </c>
      <c r="G3207" s="2" t="str">
        <f>TEXT(MID(Sales_Transactions[[#This Row],[Order Date]],2,5),"yyy")</f>
        <v>2010</v>
      </c>
      <c r="H3207" s="2" t="str">
        <f>TEXT(MID(Sales_Transactions[[#This Row],[Order Date]],2,5),"yyy/m")</f>
        <v>2010/10</v>
      </c>
      <c r="I3207" t="s">
        <v>52</v>
      </c>
      <c r="J3207">
        <f t="shared" si="300"/>
        <v>1</v>
      </c>
      <c r="K3207" s="2">
        <v>16</v>
      </c>
      <c r="L3207" s="3">
        <v>2110.37</v>
      </c>
      <c r="M3207" s="4">
        <v>0</v>
      </c>
      <c r="N3207" s="5" t="s">
        <v>34</v>
      </c>
      <c r="O3207" s="3">
        <v>-14.42</v>
      </c>
      <c r="P3207" s="3">
        <v>119.99</v>
      </c>
      <c r="Q3207" s="3">
        <v>56.14</v>
      </c>
      <c r="R3207" s="5" t="s">
        <v>35</v>
      </c>
      <c r="S3207" s="5" t="s">
        <v>981</v>
      </c>
      <c r="T3207" s="5" t="str">
        <f t="shared" si="301"/>
        <v>Barry Gonzalez</v>
      </c>
      <c r="U3207" t="s">
        <v>2828</v>
      </c>
      <c r="V3207" s="5" t="s">
        <v>37</v>
      </c>
      <c r="W3207" s="5" t="s">
        <v>48</v>
      </c>
      <c r="X3207" s="5" t="s">
        <v>324</v>
      </c>
      <c r="Y3207" s="5" t="s">
        <v>1662</v>
      </c>
      <c r="Z3207" s="5" t="s">
        <v>106</v>
      </c>
      <c r="AA3207" s="4">
        <v>0.39</v>
      </c>
      <c r="AB3207" s="1">
        <v>40459</v>
      </c>
      <c r="AC3207" s="1">
        <v>18741</v>
      </c>
      <c r="AD3207">
        <f t="shared" si="302"/>
        <v>2</v>
      </c>
      <c r="AE3207">
        <f t="shared" ca="1" si="303"/>
        <v>73</v>
      </c>
      <c r="AF3207" t="str">
        <f t="shared" ca="1" si="304"/>
        <v>Over 65</v>
      </c>
      <c r="AG3207" s="3">
        <f t="shared" si="305"/>
        <v>11.008125</v>
      </c>
      <c r="AH3207" t="str">
        <f>_xlfn.IFNA(VLOOKUP(Sales_Transactions[[#This Row],[Order ID]],Returned_Items[#All],2,FALSE),"Not Returned")</f>
        <v>Not Returned</v>
      </c>
    </row>
    <row r="3208" spans="1:34" x14ac:dyDescent="0.25">
      <c r="A3208">
        <v>40194</v>
      </c>
      <c r="C3208" t="s">
        <v>1445</v>
      </c>
      <c r="D3208" s="2" t="str">
        <f>TEXT(MID(Sales_Transactions[[#This Row],[Order Date]],2,5),"d/m/yyy")</f>
        <v>6/10/2010</v>
      </c>
      <c r="E3208" s="2" t="str">
        <f>TEXT(MID(Sales_Transactions[[#This Row],[Order Date]],2,5),"d")</f>
        <v>6</v>
      </c>
      <c r="F3208" s="2" t="str">
        <f>TEXT(MID(Sales_Transactions[[#This Row],[Order Date]],2,5),"m")</f>
        <v>10</v>
      </c>
      <c r="G3208" s="2" t="str">
        <f>TEXT(MID(Sales_Transactions[[#This Row],[Order Date]],2,5),"yyy")</f>
        <v>2010</v>
      </c>
      <c r="H3208" s="2" t="str">
        <f>TEXT(MID(Sales_Transactions[[#This Row],[Order Date]],2,5),"yyy/m")</f>
        <v>2010/10</v>
      </c>
      <c r="I3208" t="s">
        <v>52</v>
      </c>
      <c r="J3208">
        <f t="shared" si="300"/>
        <v>1</v>
      </c>
      <c r="K3208" s="2">
        <v>34</v>
      </c>
      <c r="L3208" s="3">
        <v>1094.9105</v>
      </c>
      <c r="M3208" s="4">
        <v>0.02</v>
      </c>
      <c r="N3208" s="5" t="s">
        <v>23</v>
      </c>
      <c r="O3208" s="3">
        <v>-112.12</v>
      </c>
      <c r="P3208" s="3">
        <v>35.99</v>
      </c>
      <c r="Q3208" s="3">
        <v>5</v>
      </c>
      <c r="R3208" s="5" t="s">
        <v>35</v>
      </c>
      <c r="S3208" s="5" t="s">
        <v>981</v>
      </c>
      <c r="T3208" s="5" t="str">
        <f t="shared" si="301"/>
        <v>Barry Gonzalez</v>
      </c>
      <c r="U3208" t="s">
        <v>2828</v>
      </c>
      <c r="V3208" s="5" t="s">
        <v>37</v>
      </c>
      <c r="W3208" s="5" t="s">
        <v>48</v>
      </c>
      <c r="X3208" s="5" t="s">
        <v>49</v>
      </c>
      <c r="Y3208" s="5" t="s">
        <v>1433</v>
      </c>
      <c r="Z3208" s="5" t="s">
        <v>43</v>
      </c>
      <c r="AA3208" s="4">
        <v>0.85</v>
      </c>
      <c r="AB3208" s="1">
        <v>40459</v>
      </c>
      <c r="AC3208" s="1">
        <v>18815</v>
      </c>
      <c r="AD3208">
        <f t="shared" si="302"/>
        <v>2</v>
      </c>
      <c r="AE3208">
        <f t="shared" ca="1" si="303"/>
        <v>73</v>
      </c>
      <c r="AF3208" t="str">
        <f t="shared" ca="1" si="304"/>
        <v>Over 65</v>
      </c>
      <c r="AG3208" s="3">
        <f t="shared" si="305"/>
        <v>1.2053765294117647</v>
      </c>
      <c r="AH3208" t="str">
        <f>_xlfn.IFNA(VLOOKUP(Sales_Transactions[[#This Row],[Order ID]],Returned_Items[#All],2,FALSE),"Not Returned")</f>
        <v>Not Returned</v>
      </c>
    </row>
    <row r="3209" spans="1:34" x14ac:dyDescent="0.25">
      <c r="A3209">
        <v>40454</v>
      </c>
      <c r="C3209" t="s">
        <v>2882</v>
      </c>
      <c r="D3209" s="2" t="str">
        <f>TEXT(MID(Sales_Transactions[[#This Row],[Order Date]],2,5),"d/m/yyy")</f>
        <v>21/4/2011</v>
      </c>
      <c r="E3209" s="2" t="str">
        <f>TEXT(MID(Sales_Transactions[[#This Row],[Order Date]],2,5),"d")</f>
        <v>21</v>
      </c>
      <c r="F3209" s="2" t="str">
        <f>TEXT(MID(Sales_Transactions[[#This Row],[Order Date]],2,5),"m")</f>
        <v>4</v>
      </c>
      <c r="G3209" s="2" t="str">
        <f>TEXT(MID(Sales_Transactions[[#This Row],[Order Date]],2,5),"yyy")</f>
        <v>2011</v>
      </c>
      <c r="H3209" s="2" t="str">
        <f>TEXT(MID(Sales_Transactions[[#This Row],[Order Date]],2,5),"yyy/m")</f>
        <v>2011/4</v>
      </c>
      <c r="I3209" t="s">
        <v>52</v>
      </c>
      <c r="J3209">
        <f t="shared" si="300"/>
        <v>1</v>
      </c>
      <c r="K3209" s="2">
        <v>43</v>
      </c>
      <c r="L3209" s="3">
        <v>1243.8800000000001</v>
      </c>
      <c r="M3209" s="4">
        <v>0.1</v>
      </c>
      <c r="N3209" s="5" t="s">
        <v>23</v>
      </c>
      <c r="O3209" s="3">
        <v>22.71</v>
      </c>
      <c r="P3209" s="3">
        <v>30.98</v>
      </c>
      <c r="Q3209" s="3">
        <v>8.99</v>
      </c>
      <c r="R3209" s="5" t="s">
        <v>2388</v>
      </c>
      <c r="S3209" s="5" t="s">
        <v>2883</v>
      </c>
      <c r="T3209" s="5" t="str">
        <f t="shared" si="301"/>
        <v>Cynthia Delaney</v>
      </c>
      <c r="U3209" t="s">
        <v>2828</v>
      </c>
      <c r="V3209" s="5" t="s">
        <v>47</v>
      </c>
      <c r="W3209" s="5" t="s">
        <v>28</v>
      </c>
      <c r="X3209" s="5" t="s">
        <v>124</v>
      </c>
      <c r="Y3209" s="5" t="s">
        <v>1870</v>
      </c>
      <c r="Z3209" s="5" t="s">
        <v>60</v>
      </c>
      <c r="AA3209" s="4">
        <v>0.57999999999999996</v>
      </c>
      <c r="AB3209" s="1">
        <v>40657</v>
      </c>
      <c r="AC3209" s="1">
        <v>18892</v>
      </c>
      <c r="AD3209">
        <f t="shared" si="302"/>
        <v>3</v>
      </c>
      <c r="AE3209">
        <f t="shared" ca="1" si="303"/>
        <v>72</v>
      </c>
      <c r="AF3209" t="str">
        <f t="shared" ca="1" si="304"/>
        <v>Over 65</v>
      </c>
      <c r="AG3209" s="3">
        <f t="shared" si="305"/>
        <v>0.92881441860465119</v>
      </c>
      <c r="AH3209" t="str">
        <f>_xlfn.IFNA(VLOOKUP(Sales_Transactions[[#This Row],[Order ID]],Returned_Items[#All],2,FALSE),"Not Returned")</f>
        <v>Not Returned</v>
      </c>
    </row>
    <row r="3210" spans="1:34" x14ac:dyDescent="0.25">
      <c r="A3210">
        <v>40672</v>
      </c>
      <c r="C3210" t="s">
        <v>523</v>
      </c>
      <c r="D3210" s="2" t="str">
        <f>TEXT(MID(Sales_Transactions[[#This Row],[Order Date]],2,5),"d/m/yyy")</f>
        <v>29/10/2012</v>
      </c>
      <c r="E3210" s="2" t="str">
        <f>TEXT(MID(Sales_Transactions[[#This Row],[Order Date]],2,5),"d")</f>
        <v>29</v>
      </c>
      <c r="F3210" s="2" t="str">
        <f>TEXT(MID(Sales_Transactions[[#This Row],[Order Date]],2,5),"m")</f>
        <v>10</v>
      </c>
      <c r="G3210" s="2" t="str">
        <f>TEXT(MID(Sales_Transactions[[#This Row],[Order Date]],2,5),"yyy")</f>
        <v>2012</v>
      </c>
      <c r="H3210" s="2" t="str">
        <f>TEXT(MID(Sales_Transactions[[#This Row],[Order Date]],2,5),"yyy/m")</f>
        <v>2012/10</v>
      </c>
      <c r="I3210" t="s">
        <v>22</v>
      </c>
      <c r="J3210">
        <f t="shared" si="300"/>
        <v>2</v>
      </c>
      <c r="K3210" s="2">
        <v>16</v>
      </c>
      <c r="L3210" s="3">
        <v>1617.91</v>
      </c>
      <c r="M3210" s="4">
        <v>0.04</v>
      </c>
      <c r="N3210" s="5" t="s">
        <v>34</v>
      </c>
      <c r="O3210" s="3">
        <v>-159.21</v>
      </c>
      <c r="P3210" s="3">
        <v>100.98</v>
      </c>
      <c r="Q3210" s="3">
        <v>35.840000000000003</v>
      </c>
      <c r="R3210" s="5" t="s">
        <v>35</v>
      </c>
      <c r="S3210" s="5" t="s">
        <v>981</v>
      </c>
      <c r="T3210" s="5" t="str">
        <f t="shared" si="301"/>
        <v>Barry Gonzalez</v>
      </c>
      <c r="U3210" t="s">
        <v>2828</v>
      </c>
      <c r="V3210" s="5" t="s">
        <v>37</v>
      </c>
      <c r="W3210" s="5" t="s">
        <v>57</v>
      </c>
      <c r="X3210" s="5" t="s">
        <v>104</v>
      </c>
      <c r="Y3210" s="5" t="s">
        <v>1198</v>
      </c>
      <c r="Z3210" s="5" t="s">
        <v>106</v>
      </c>
      <c r="AA3210" s="4">
        <v>0.62</v>
      </c>
      <c r="AB3210" s="1">
        <v>41213</v>
      </c>
      <c r="AC3210" s="1">
        <v>18862</v>
      </c>
      <c r="AD3210">
        <f t="shared" si="302"/>
        <v>2</v>
      </c>
      <c r="AE3210">
        <f t="shared" ca="1" si="303"/>
        <v>72</v>
      </c>
      <c r="AF3210" t="str">
        <f t="shared" ca="1" si="304"/>
        <v>Over 65</v>
      </c>
      <c r="AG3210" s="3">
        <f t="shared" si="305"/>
        <v>8.5487254999999998</v>
      </c>
      <c r="AH3210" t="str">
        <f>_xlfn.IFNA(VLOOKUP(Sales_Transactions[[#This Row],[Order ID]],Returned_Items[#All],2,FALSE),"Not Returned")</f>
        <v>Not Returned</v>
      </c>
    </row>
    <row r="3211" spans="1:34" x14ac:dyDescent="0.25">
      <c r="A3211">
        <v>40833</v>
      </c>
      <c r="C3211" t="s">
        <v>1207</v>
      </c>
      <c r="D3211" s="2" t="str">
        <f>TEXT(MID(Sales_Transactions[[#This Row],[Order Date]],2,5),"d/m/yyy")</f>
        <v>15/7/2010</v>
      </c>
      <c r="E3211" s="2" t="str">
        <f>TEXT(MID(Sales_Transactions[[#This Row],[Order Date]],2,5),"d")</f>
        <v>15</v>
      </c>
      <c r="F3211" s="2" t="str">
        <f>TEXT(MID(Sales_Transactions[[#This Row],[Order Date]],2,5),"m")</f>
        <v>7</v>
      </c>
      <c r="G3211" s="2" t="str">
        <f>TEXT(MID(Sales_Transactions[[#This Row],[Order Date]],2,5),"yyy")</f>
        <v>2010</v>
      </c>
      <c r="H3211" s="2" t="str">
        <f>TEXT(MID(Sales_Transactions[[#This Row],[Order Date]],2,5),"yyy/m")</f>
        <v>2010/7</v>
      </c>
      <c r="I3211" t="s">
        <v>22</v>
      </c>
      <c r="J3211">
        <f t="shared" si="300"/>
        <v>2</v>
      </c>
      <c r="K3211" s="2">
        <v>48</v>
      </c>
      <c r="L3211" s="3">
        <v>2688.0825</v>
      </c>
      <c r="M3211" s="4">
        <v>0.04</v>
      </c>
      <c r="N3211" s="5" t="s">
        <v>23</v>
      </c>
      <c r="O3211" s="3">
        <v>844.82</v>
      </c>
      <c r="P3211" s="3">
        <v>65.989999999999995</v>
      </c>
      <c r="Q3211" s="3">
        <v>2.5</v>
      </c>
      <c r="R3211" s="5" t="s">
        <v>202</v>
      </c>
      <c r="S3211" s="5" t="s">
        <v>2424</v>
      </c>
      <c r="T3211" s="5" t="str">
        <f t="shared" si="301"/>
        <v>Michelle Huthwaite</v>
      </c>
      <c r="U3211" t="s">
        <v>2828</v>
      </c>
      <c r="V3211" s="5" t="s">
        <v>74</v>
      </c>
      <c r="W3211" s="5" t="s">
        <v>48</v>
      </c>
      <c r="X3211" s="5" t="s">
        <v>49</v>
      </c>
      <c r="Y3211" s="5" t="s">
        <v>1686</v>
      </c>
      <c r="Z3211" s="5" t="s">
        <v>43</v>
      </c>
      <c r="AA3211" s="4">
        <v>0.56000000000000005</v>
      </c>
      <c r="AB3211" s="1">
        <v>40383</v>
      </c>
      <c r="AC3211" s="1">
        <v>28954</v>
      </c>
      <c r="AD3211">
        <f t="shared" si="302"/>
        <v>9</v>
      </c>
      <c r="AE3211">
        <f t="shared" ca="1" si="303"/>
        <v>45</v>
      </c>
      <c r="AF3211" t="str">
        <f t="shared" ca="1" si="304"/>
        <v>18-64</v>
      </c>
      <c r="AG3211" s="3">
        <f t="shared" si="305"/>
        <v>1.4263250833333332</v>
      </c>
      <c r="AH3211" t="str">
        <f>_xlfn.IFNA(VLOOKUP(Sales_Transactions[[#This Row],[Order ID]],Returned_Items[#All],2,FALSE),"Not Returned")</f>
        <v>Not Returned</v>
      </c>
    </row>
    <row r="3212" spans="1:34" x14ac:dyDescent="0.25">
      <c r="A3212">
        <v>41441</v>
      </c>
      <c r="C3212" t="s">
        <v>2793</v>
      </c>
      <c r="D3212" s="2" t="str">
        <f>TEXT(MID(Sales_Transactions[[#This Row],[Order Date]],2,5),"d/m/yyy")</f>
        <v>23/1/2012</v>
      </c>
      <c r="E3212" s="2" t="str">
        <f>TEXT(MID(Sales_Transactions[[#This Row],[Order Date]],2,5),"d")</f>
        <v>23</v>
      </c>
      <c r="F3212" s="2" t="str">
        <f>TEXT(MID(Sales_Transactions[[#This Row],[Order Date]],2,5),"m")</f>
        <v>1</v>
      </c>
      <c r="G3212" s="2" t="str">
        <f>TEXT(MID(Sales_Transactions[[#This Row],[Order Date]],2,5),"yyy")</f>
        <v>2012</v>
      </c>
      <c r="H3212" s="2" t="str">
        <f>TEXT(MID(Sales_Transactions[[#This Row],[Order Date]],2,5),"yyy/m")</f>
        <v>2012/1</v>
      </c>
      <c r="I3212" t="s">
        <v>78</v>
      </c>
      <c r="J3212">
        <f t="shared" si="300"/>
        <v>3</v>
      </c>
      <c r="K3212" s="2">
        <v>41</v>
      </c>
      <c r="L3212" s="3">
        <v>221.08</v>
      </c>
      <c r="M3212" s="4">
        <v>0</v>
      </c>
      <c r="N3212" s="5" t="s">
        <v>23</v>
      </c>
      <c r="O3212" s="3">
        <v>-108.2</v>
      </c>
      <c r="P3212" s="3">
        <v>4.91</v>
      </c>
      <c r="Q3212" s="3">
        <v>5.68</v>
      </c>
      <c r="R3212" s="5" t="s">
        <v>2662</v>
      </c>
      <c r="S3212" s="5" t="s">
        <v>2884</v>
      </c>
      <c r="T3212" s="5" t="str">
        <f t="shared" si="301"/>
        <v>Tom Stivers</v>
      </c>
      <c r="U3212" t="s">
        <v>2828</v>
      </c>
      <c r="V3212" s="5" t="s">
        <v>47</v>
      </c>
      <c r="W3212" s="5" t="s">
        <v>28</v>
      </c>
      <c r="X3212" s="5" t="s">
        <v>41</v>
      </c>
      <c r="Y3212" s="5" t="s">
        <v>2403</v>
      </c>
      <c r="Z3212" s="5" t="s">
        <v>43</v>
      </c>
      <c r="AA3212" s="4">
        <v>0.36</v>
      </c>
      <c r="AB3212" s="1">
        <v>40932</v>
      </c>
      <c r="AC3212" s="1">
        <v>29521</v>
      </c>
      <c r="AD3212">
        <f t="shared" si="302"/>
        <v>1</v>
      </c>
      <c r="AE3212">
        <f t="shared" ca="1" si="303"/>
        <v>43</v>
      </c>
      <c r="AF3212" t="str">
        <f t="shared" ca="1" si="304"/>
        <v>18-64</v>
      </c>
      <c r="AG3212" s="3">
        <f t="shared" si="305"/>
        <v>0.25829268292682928</v>
      </c>
      <c r="AH3212" t="str">
        <f>_xlfn.IFNA(VLOOKUP(Sales_Transactions[[#This Row],[Order ID]],Returned_Items[#All],2,FALSE),"Not Returned")</f>
        <v>Not Returned</v>
      </c>
    </row>
    <row r="3213" spans="1:34" x14ac:dyDescent="0.25">
      <c r="A3213">
        <v>43076</v>
      </c>
      <c r="C3213" t="s">
        <v>2206</v>
      </c>
      <c r="D3213" s="2" t="str">
        <f>TEXT(MID(Sales_Transactions[[#This Row],[Order Date]],2,5),"d/m/yyy")</f>
        <v>16/6/2010</v>
      </c>
      <c r="E3213" s="2" t="str">
        <f>TEXT(MID(Sales_Transactions[[#This Row],[Order Date]],2,5),"d")</f>
        <v>16</v>
      </c>
      <c r="F3213" s="2" t="str">
        <f>TEXT(MID(Sales_Transactions[[#This Row],[Order Date]],2,5),"m")</f>
        <v>6</v>
      </c>
      <c r="G3213" s="2" t="str">
        <f>TEXT(MID(Sales_Transactions[[#This Row],[Order Date]],2,5),"yyy")</f>
        <v>2010</v>
      </c>
      <c r="H3213" s="2" t="str">
        <f>TEXT(MID(Sales_Transactions[[#This Row],[Order Date]],2,5),"yyy/m")</f>
        <v>2010/6</v>
      </c>
      <c r="I3213" t="s">
        <v>52</v>
      </c>
      <c r="J3213">
        <f t="shared" si="300"/>
        <v>1</v>
      </c>
      <c r="K3213" s="2">
        <v>33</v>
      </c>
      <c r="L3213" s="3">
        <v>3636.37</v>
      </c>
      <c r="M3213" s="4">
        <v>0.06</v>
      </c>
      <c r="N3213" s="5" t="s">
        <v>34</v>
      </c>
      <c r="O3213" s="3">
        <v>-176.91</v>
      </c>
      <c r="P3213" s="3">
        <v>113.98</v>
      </c>
      <c r="Q3213" s="3">
        <v>30</v>
      </c>
      <c r="R3213" s="5" t="s">
        <v>2838</v>
      </c>
      <c r="S3213" s="5" t="s">
        <v>1947</v>
      </c>
      <c r="T3213" s="5" t="str">
        <f t="shared" si="301"/>
        <v>Vivek Sundaresam</v>
      </c>
      <c r="U3213" t="s">
        <v>2828</v>
      </c>
      <c r="V3213" s="5" t="s">
        <v>74</v>
      </c>
      <c r="W3213" s="5" t="s">
        <v>57</v>
      </c>
      <c r="X3213" s="5" t="s">
        <v>154</v>
      </c>
      <c r="Y3213" s="5" t="s">
        <v>1461</v>
      </c>
      <c r="Z3213" s="5" t="s">
        <v>40</v>
      </c>
      <c r="AA3213" s="4">
        <v>0.69</v>
      </c>
      <c r="AB3213" s="1">
        <v>40345</v>
      </c>
      <c r="AC3213" s="1">
        <v>28929</v>
      </c>
      <c r="AD3213">
        <f t="shared" si="302"/>
        <v>0</v>
      </c>
      <c r="AE3213">
        <f t="shared" ca="1" si="303"/>
        <v>45</v>
      </c>
      <c r="AF3213" t="str">
        <f t="shared" ca="1" si="304"/>
        <v>18-64</v>
      </c>
      <c r="AG3213" s="3">
        <f t="shared" si="305"/>
        <v>4.3609579393939395</v>
      </c>
      <c r="AH3213" t="str">
        <f>_xlfn.IFNA(VLOOKUP(Sales_Transactions[[#This Row],[Order ID]],Returned_Items[#All],2,FALSE),"Not Returned")</f>
        <v>Not Returned</v>
      </c>
    </row>
    <row r="3214" spans="1:34" x14ac:dyDescent="0.25">
      <c r="A3214">
        <v>43233</v>
      </c>
      <c r="C3214" t="s">
        <v>1861</v>
      </c>
      <c r="D3214" s="2" t="str">
        <f>TEXT(MID(Sales_Transactions[[#This Row],[Order Date]],2,5),"d/m/yyy")</f>
        <v>19/6/2010</v>
      </c>
      <c r="E3214" s="2" t="str">
        <f>TEXT(MID(Sales_Transactions[[#This Row],[Order Date]],2,5),"d")</f>
        <v>19</v>
      </c>
      <c r="F3214" s="2" t="str">
        <f>TEXT(MID(Sales_Transactions[[#This Row],[Order Date]],2,5),"m")</f>
        <v>6</v>
      </c>
      <c r="G3214" s="2" t="str">
        <f>TEXT(MID(Sales_Transactions[[#This Row],[Order Date]],2,5),"yyy")</f>
        <v>2010</v>
      </c>
      <c r="H3214" s="2" t="str">
        <f>TEXT(MID(Sales_Transactions[[#This Row],[Order Date]],2,5),"yyy/m")</f>
        <v>2010/6</v>
      </c>
      <c r="I3214" t="s">
        <v>101</v>
      </c>
      <c r="J3214">
        <f t="shared" si="300"/>
        <v>1</v>
      </c>
      <c r="K3214" s="2">
        <v>30</v>
      </c>
      <c r="L3214" s="3">
        <v>203.48</v>
      </c>
      <c r="M3214" s="4">
        <v>0.04</v>
      </c>
      <c r="N3214" s="5" t="s">
        <v>67</v>
      </c>
      <c r="O3214" s="3">
        <v>-71.91</v>
      </c>
      <c r="P3214" s="3">
        <v>6.48</v>
      </c>
      <c r="Q3214" s="3">
        <v>6.35</v>
      </c>
      <c r="R3214" s="5" t="s">
        <v>2833</v>
      </c>
      <c r="S3214" s="5" t="s">
        <v>2834</v>
      </c>
      <c r="T3214" s="5" t="str">
        <f t="shared" si="301"/>
        <v>Vivian Mathis</v>
      </c>
      <c r="U3214" t="s">
        <v>2828</v>
      </c>
      <c r="V3214" s="5" t="s">
        <v>74</v>
      </c>
      <c r="W3214" s="5" t="s">
        <v>28</v>
      </c>
      <c r="X3214" s="5" t="s">
        <v>75</v>
      </c>
      <c r="Y3214" s="5" t="s">
        <v>2885</v>
      </c>
      <c r="Z3214" s="5" t="s">
        <v>43</v>
      </c>
      <c r="AA3214" s="4">
        <v>0.37</v>
      </c>
      <c r="AB3214" s="1">
        <v>40350</v>
      </c>
      <c r="AC3214" s="1">
        <v>28978</v>
      </c>
      <c r="AD3214">
        <f t="shared" si="302"/>
        <v>2</v>
      </c>
      <c r="AE3214">
        <f t="shared" ca="1" si="303"/>
        <v>45</v>
      </c>
      <c r="AF3214" t="str">
        <f t="shared" ca="1" si="304"/>
        <v>18-64</v>
      </c>
      <c r="AG3214" s="3">
        <f t="shared" si="305"/>
        <v>0.42758026666666665</v>
      </c>
      <c r="AH3214" t="str">
        <f>_xlfn.IFNA(VLOOKUP(Sales_Transactions[[#This Row],[Order ID]],Returned_Items[#All],2,FALSE),"Not Returned")</f>
        <v>Not Returned</v>
      </c>
    </row>
    <row r="3215" spans="1:34" x14ac:dyDescent="0.25">
      <c r="A3215">
        <v>43332</v>
      </c>
      <c r="C3215" t="s">
        <v>945</v>
      </c>
      <c r="D3215" s="2" t="str">
        <f>TEXT(MID(Sales_Transactions[[#This Row],[Order Date]],2,5),"d/m/yyy")</f>
        <v>10/9/2012</v>
      </c>
      <c r="E3215" s="2" t="str">
        <f>TEXT(MID(Sales_Transactions[[#This Row],[Order Date]],2,5),"d")</f>
        <v>10</v>
      </c>
      <c r="F3215" s="2" t="str">
        <f>TEXT(MID(Sales_Transactions[[#This Row],[Order Date]],2,5),"m")</f>
        <v>9</v>
      </c>
      <c r="G3215" s="2" t="str">
        <f>TEXT(MID(Sales_Transactions[[#This Row],[Order Date]],2,5),"yyy")</f>
        <v>2012</v>
      </c>
      <c r="H3215" s="2" t="str">
        <f>TEXT(MID(Sales_Transactions[[#This Row],[Order Date]],2,5),"yyy/m")</f>
        <v>2012/9</v>
      </c>
      <c r="I3215" t="s">
        <v>33</v>
      </c>
      <c r="J3215">
        <f t="shared" si="300"/>
        <v>4</v>
      </c>
      <c r="K3215" s="2">
        <v>31</v>
      </c>
      <c r="L3215" s="3">
        <v>1750</v>
      </c>
      <c r="M3215" s="4">
        <v>0.03</v>
      </c>
      <c r="N3215" s="5" t="s">
        <v>67</v>
      </c>
      <c r="O3215" s="3">
        <v>559.38</v>
      </c>
      <c r="P3215" s="3">
        <v>55.48</v>
      </c>
      <c r="Q3215" s="3">
        <v>14.3</v>
      </c>
      <c r="R3215" s="5" t="s">
        <v>956</v>
      </c>
      <c r="S3215" s="5" t="s">
        <v>2827</v>
      </c>
      <c r="T3215" s="5" t="str">
        <f t="shared" si="301"/>
        <v>Greg Tran</v>
      </c>
      <c r="U3215" t="s">
        <v>2828</v>
      </c>
      <c r="V3215" s="5" t="s">
        <v>74</v>
      </c>
      <c r="W3215" s="5" t="s">
        <v>28</v>
      </c>
      <c r="X3215" s="5" t="s">
        <v>75</v>
      </c>
      <c r="Y3215" s="5" t="s">
        <v>848</v>
      </c>
      <c r="Z3215" s="5" t="s">
        <v>43</v>
      </c>
      <c r="AA3215" s="4">
        <v>0.37</v>
      </c>
      <c r="AB3215" s="1">
        <v>41162</v>
      </c>
      <c r="AC3215" s="1">
        <v>29170</v>
      </c>
      <c r="AD3215">
        <f t="shared" si="302"/>
        <v>0</v>
      </c>
      <c r="AE3215">
        <f t="shared" ca="1" si="303"/>
        <v>44</v>
      </c>
      <c r="AF3215" t="str">
        <f t="shared" ca="1" si="304"/>
        <v>18-64</v>
      </c>
      <c r="AG3215" s="3">
        <f t="shared" si="305"/>
        <v>2.2504308387096774</v>
      </c>
      <c r="AH3215" t="str">
        <f>_xlfn.IFNA(VLOOKUP(Sales_Transactions[[#This Row],[Order ID]],Returned_Items[#All],2,FALSE),"Not Returned")</f>
        <v>Not Returned</v>
      </c>
    </row>
    <row r="3216" spans="1:34" x14ac:dyDescent="0.25">
      <c r="A3216">
        <v>43362</v>
      </c>
      <c r="C3216" t="s">
        <v>2003</v>
      </c>
      <c r="D3216" s="2" t="str">
        <f>TEXT(MID(Sales_Transactions[[#This Row],[Order Date]],2,5),"d/m/yyy")</f>
        <v>12/1/2009</v>
      </c>
      <c r="E3216" s="2" t="str">
        <f>TEXT(MID(Sales_Transactions[[#This Row],[Order Date]],2,5),"d")</f>
        <v>12</v>
      </c>
      <c r="F3216" s="2" t="str">
        <f>TEXT(MID(Sales_Transactions[[#This Row],[Order Date]],2,5),"m")</f>
        <v>1</v>
      </c>
      <c r="G3216" s="2" t="str">
        <f>TEXT(MID(Sales_Transactions[[#This Row],[Order Date]],2,5),"yyy")</f>
        <v>2009</v>
      </c>
      <c r="H3216" s="2" t="str">
        <f>TEXT(MID(Sales_Transactions[[#This Row],[Order Date]],2,5),"yyy/m")</f>
        <v>2009/1</v>
      </c>
      <c r="I3216" t="s">
        <v>101</v>
      </c>
      <c r="J3216">
        <f t="shared" si="300"/>
        <v>1</v>
      </c>
      <c r="K3216" s="2">
        <v>45</v>
      </c>
      <c r="L3216" s="3">
        <v>15963.09</v>
      </c>
      <c r="M3216" s="4">
        <v>0.03</v>
      </c>
      <c r="N3216" s="5" t="s">
        <v>34</v>
      </c>
      <c r="O3216" s="3">
        <v>4276.7299999999996</v>
      </c>
      <c r="P3216" s="3">
        <v>350.98</v>
      </c>
      <c r="Q3216" s="3">
        <v>30</v>
      </c>
      <c r="R3216" s="5" t="s">
        <v>454</v>
      </c>
      <c r="S3216" s="5" t="s">
        <v>455</v>
      </c>
      <c r="T3216" s="5" t="str">
        <f t="shared" si="301"/>
        <v>Rick Reed</v>
      </c>
      <c r="U3216" t="s">
        <v>2828</v>
      </c>
      <c r="V3216" s="5" t="s">
        <v>37</v>
      </c>
      <c r="W3216" s="5" t="s">
        <v>57</v>
      </c>
      <c r="X3216" s="5" t="s">
        <v>154</v>
      </c>
      <c r="Y3216" s="5" t="s">
        <v>2507</v>
      </c>
      <c r="Z3216" s="5" t="s">
        <v>40</v>
      </c>
      <c r="AA3216" s="4">
        <v>0.61</v>
      </c>
      <c r="AB3216" s="1">
        <v>39828</v>
      </c>
      <c r="AC3216" s="1">
        <v>29032</v>
      </c>
      <c r="AD3216">
        <f t="shared" si="302"/>
        <v>3</v>
      </c>
      <c r="AE3216">
        <f t="shared" ca="1" si="303"/>
        <v>45</v>
      </c>
      <c r="AF3216" t="str">
        <f t="shared" ca="1" si="304"/>
        <v>18-64</v>
      </c>
      <c r="AG3216" s="3">
        <f t="shared" si="305"/>
        <v>8.4638823555555565</v>
      </c>
      <c r="AH3216" t="str">
        <f>_xlfn.IFNA(VLOOKUP(Sales_Transactions[[#This Row],[Order ID]],Returned_Items[#All],2,FALSE),"Not Returned")</f>
        <v>Not Returned</v>
      </c>
    </row>
    <row r="3217" spans="1:34" x14ac:dyDescent="0.25">
      <c r="A3217">
        <v>43362</v>
      </c>
      <c r="C3217" t="s">
        <v>2003</v>
      </c>
      <c r="D3217" s="2" t="str">
        <f>TEXT(MID(Sales_Transactions[[#This Row],[Order Date]],2,5),"d/m/yyy")</f>
        <v>12/1/2009</v>
      </c>
      <c r="E3217" s="2" t="str">
        <f>TEXT(MID(Sales_Transactions[[#This Row],[Order Date]],2,5),"d")</f>
        <v>12</v>
      </c>
      <c r="F3217" s="2" t="str">
        <f>TEXT(MID(Sales_Transactions[[#This Row],[Order Date]],2,5),"m")</f>
        <v>1</v>
      </c>
      <c r="G3217" s="2" t="str">
        <f>TEXT(MID(Sales_Transactions[[#This Row],[Order Date]],2,5),"yyy")</f>
        <v>2009</v>
      </c>
      <c r="H3217" s="2" t="str">
        <f>TEXT(MID(Sales_Transactions[[#This Row],[Order Date]],2,5),"yyy/m")</f>
        <v>2009/1</v>
      </c>
      <c r="I3217" t="s">
        <v>101</v>
      </c>
      <c r="J3217">
        <f t="shared" si="300"/>
        <v>1</v>
      </c>
      <c r="K3217" s="2">
        <v>33</v>
      </c>
      <c r="L3217" s="3">
        <v>58.48</v>
      </c>
      <c r="M3217" s="4">
        <v>0.04</v>
      </c>
      <c r="N3217" s="5" t="s">
        <v>23</v>
      </c>
      <c r="O3217" s="3">
        <v>2.72</v>
      </c>
      <c r="P3217" s="3">
        <v>1.68</v>
      </c>
      <c r="Q3217" s="3">
        <v>1</v>
      </c>
      <c r="R3217" s="5" t="s">
        <v>454</v>
      </c>
      <c r="S3217" s="5" t="s">
        <v>455</v>
      </c>
      <c r="T3217" s="5" t="str">
        <f t="shared" si="301"/>
        <v>Rick Reed</v>
      </c>
      <c r="U3217" t="s">
        <v>2828</v>
      </c>
      <c r="V3217" s="5" t="s">
        <v>37</v>
      </c>
      <c r="W3217" s="5" t="s">
        <v>28</v>
      </c>
      <c r="X3217" s="5" t="s">
        <v>124</v>
      </c>
      <c r="Y3217" s="5" t="s">
        <v>2631</v>
      </c>
      <c r="Z3217" s="5" t="s">
        <v>84</v>
      </c>
      <c r="AA3217" s="4">
        <v>0.35</v>
      </c>
      <c r="AB3217" s="1">
        <v>39827</v>
      </c>
      <c r="AC3217" s="1">
        <v>29011</v>
      </c>
      <c r="AD3217">
        <f t="shared" si="302"/>
        <v>2</v>
      </c>
      <c r="AE3217">
        <f t="shared" ca="1" si="303"/>
        <v>45</v>
      </c>
      <c r="AF3217" t="str">
        <f t="shared" ca="1" si="304"/>
        <v>18-64</v>
      </c>
      <c r="AG3217" s="3">
        <f t="shared" si="305"/>
        <v>8.119175757575757E-2</v>
      </c>
      <c r="AH3217" t="str">
        <f>_xlfn.IFNA(VLOOKUP(Sales_Transactions[[#This Row],[Order ID]],Returned_Items[#All],2,FALSE),"Not Returned")</f>
        <v>Not Returned</v>
      </c>
    </row>
    <row r="3218" spans="1:34" x14ac:dyDescent="0.25">
      <c r="A3218">
        <v>43488</v>
      </c>
      <c r="C3218" t="s">
        <v>2886</v>
      </c>
      <c r="D3218" s="2" t="str">
        <f>TEXT(MID(Sales_Transactions[[#This Row],[Order Date]],2,5),"d/m/yyy")</f>
        <v>18/6/2012</v>
      </c>
      <c r="E3218" s="2" t="str">
        <f>TEXT(MID(Sales_Transactions[[#This Row],[Order Date]],2,5),"d")</f>
        <v>18</v>
      </c>
      <c r="F3218" s="2" t="str">
        <f>TEXT(MID(Sales_Transactions[[#This Row],[Order Date]],2,5),"m")</f>
        <v>6</v>
      </c>
      <c r="G3218" s="2" t="str">
        <f>TEXT(MID(Sales_Transactions[[#This Row],[Order Date]],2,5),"yyy")</f>
        <v>2012</v>
      </c>
      <c r="H3218" s="2" t="str">
        <f>TEXT(MID(Sales_Transactions[[#This Row],[Order Date]],2,5),"yyy/m")</f>
        <v>2012/6</v>
      </c>
      <c r="I3218" t="s">
        <v>101</v>
      </c>
      <c r="J3218">
        <f t="shared" si="300"/>
        <v>1</v>
      </c>
      <c r="K3218" s="2">
        <v>46</v>
      </c>
      <c r="L3218" s="3">
        <v>2116.1999999999998</v>
      </c>
      <c r="M3218" s="4">
        <v>0.08</v>
      </c>
      <c r="N3218" s="5" t="s">
        <v>23</v>
      </c>
      <c r="O3218" s="3">
        <v>483.67</v>
      </c>
      <c r="P3218" s="3">
        <v>48.92</v>
      </c>
      <c r="Q3218" s="3">
        <v>4.5</v>
      </c>
      <c r="R3218" s="5" t="s">
        <v>202</v>
      </c>
      <c r="S3218" s="5" t="s">
        <v>2424</v>
      </c>
      <c r="T3218" s="5" t="str">
        <f t="shared" si="301"/>
        <v>Michelle Huthwaite</v>
      </c>
      <c r="U3218" t="s">
        <v>2828</v>
      </c>
      <c r="V3218" s="5" t="s">
        <v>74</v>
      </c>
      <c r="W3218" s="5" t="s">
        <v>28</v>
      </c>
      <c r="X3218" s="5" t="s">
        <v>38</v>
      </c>
      <c r="Y3218" s="5" t="s">
        <v>1331</v>
      </c>
      <c r="Z3218" s="5" t="s">
        <v>43</v>
      </c>
      <c r="AA3218" s="4">
        <v>0.59</v>
      </c>
      <c r="AB3218" s="1">
        <v>41079</v>
      </c>
      <c r="AC3218" s="1">
        <v>28800</v>
      </c>
      <c r="AD3218">
        <f t="shared" si="302"/>
        <v>1</v>
      </c>
      <c r="AE3218">
        <f t="shared" ca="1" si="303"/>
        <v>45</v>
      </c>
      <c r="AF3218" t="str">
        <f t="shared" ca="1" si="304"/>
        <v>18-64</v>
      </c>
      <c r="AG3218" s="3">
        <f t="shared" si="305"/>
        <v>1.1604535652173913</v>
      </c>
      <c r="AH3218" t="str">
        <f>_xlfn.IFNA(VLOOKUP(Sales_Transactions[[#This Row],[Order ID]],Returned_Items[#All],2,FALSE),"Not Returned")</f>
        <v>Returned</v>
      </c>
    </row>
    <row r="3219" spans="1:34" x14ac:dyDescent="0.25">
      <c r="A3219">
        <v>43488</v>
      </c>
      <c r="C3219" t="s">
        <v>2886</v>
      </c>
      <c r="D3219" s="2" t="str">
        <f>TEXT(MID(Sales_Transactions[[#This Row],[Order Date]],2,5),"d/m/yyy")</f>
        <v>18/6/2012</v>
      </c>
      <c r="E3219" s="2" t="str">
        <f>TEXT(MID(Sales_Transactions[[#This Row],[Order Date]],2,5),"d")</f>
        <v>18</v>
      </c>
      <c r="F3219" s="2" t="str">
        <f>TEXT(MID(Sales_Transactions[[#This Row],[Order Date]],2,5),"m")</f>
        <v>6</v>
      </c>
      <c r="G3219" s="2" t="str">
        <f>TEXT(MID(Sales_Transactions[[#This Row],[Order Date]],2,5),"yyy")</f>
        <v>2012</v>
      </c>
      <c r="H3219" s="2" t="str">
        <f>TEXT(MID(Sales_Transactions[[#This Row],[Order Date]],2,5),"yyy/m")</f>
        <v>2012/6</v>
      </c>
      <c r="I3219" t="s">
        <v>101</v>
      </c>
      <c r="J3219">
        <f t="shared" si="300"/>
        <v>1</v>
      </c>
      <c r="K3219" s="2">
        <v>46</v>
      </c>
      <c r="L3219" s="3">
        <v>766.36</v>
      </c>
      <c r="M3219" s="4">
        <v>0</v>
      </c>
      <c r="N3219" s="5" t="s">
        <v>23</v>
      </c>
      <c r="O3219" s="3">
        <v>399.12</v>
      </c>
      <c r="P3219" s="3">
        <v>15.57</v>
      </c>
      <c r="Q3219" s="3">
        <v>1.39</v>
      </c>
      <c r="R3219" s="5" t="s">
        <v>202</v>
      </c>
      <c r="S3219" s="5" t="s">
        <v>2424</v>
      </c>
      <c r="T3219" s="5" t="str">
        <f t="shared" si="301"/>
        <v>Michelle Huthwaite</v>
      </c>
      <c r="U3219" t="s">
        <v>2828</v>
      </c>
      <c r="V3219" s="5" t="s">
        <v>74</v>
      </c>
      <c r="W3219" s="5" t="s">
        <v>28</v>
      </c>
      <c r="X3219" s="5" t="s">
        <v>98</v>
      </c>
      <c r="Y3219" s="5" t="s">
        <v>2088</v>
      </c>
      <c r="Z3219" s="5" t="s">
        <v>43</v>
      </c>
      <c r="AA3219" s="4">
        <v>0.38</v>
      </c>
      <c r="AB3219" s="1">
        <v>41079</v>
      </c>
      <c r="AC3219" s="1">
        <v>28605</v>
      </c>
      <c r="AD3219">
        <f t="shared" si="302"/>
        <v>1</v>
      </c>
      <c r="AE3219">
        <f t="shared" ca="1" si="303"/>
        <v>46</v>
      </c>
      <c r="AF3219" t="str">
        <f t="shared" ca="1" si="304"/>
        <v>18-64</v>
      </c>
      <c r="AG3219" s="3">
        <f t="shared" si="305"/>
        <v>0.36869565217391304</v>
      </c>
      <c r="AH3219" t="str">
        <f>_xlfn.IFNA(VLOOKUP(Sales_Transactions[[#This Row],[Order ID]],Returned_Items[#All],2,FALSE),"Not Returned")</f>
        <v>Returned</v>
      </c>
    </row>
    <row r="3220" spans="1:34" x14ac:dyDescent="0.25">
      <c r="A3220">
        <v>43488</v>
      </c>
      <c r="C3220" t="s">
        <v>2886</v>
      </c>
      <c r="D3220" s="2" t="str">
        <f>TEXT(MID(Sales_Transactions[[#This Row],[Order Date]],2,5),"d/m/yyy")</f>
        <v>18/6/2012</v>
      </c>
      <c r="E3220" s="2" t="str">
        <f>TEXT(MID(Sales_Transactions[[#This Row],[Order Date]],2,5),"d")</f>
        <v>18</v>
      </c>
      <c r="F3220" s="2" t="str">
        <f>TEXT(MID(Sales_Transactions[[#This Row],[Order Date]],2,5),"m")</f>
        <v>6</v>
      </c>
      <c r="G3220" s="2" t="str">
        <f>TEXT(MID(Sales_Transactions[[#This Row],[Order Date]],2,5),"yyy")</f>
        <v>2012</v>
      </c>
      <c r="H3220" s="2" t="str">
        <f>TEXT(MID(Sales_Transactions[[#This Row],[Order Date]],2,5),"yyy/m")</f>
        <v>2012/6</v>
      </c>
      <c r="I3220" t="s">
        <v>101</v>
      </c>
      <c r="J3220">
        <f t="shared" si="300"/>
        <v>1</v>
      </c>
      <c r="K3220" s="2">
        <v>28</v>
      </c>
      <c r="L3220" s="3">
        <v>547.32000000000005</v>
      </c>
      <c r="M3220" s="4">
        <v>0.1</v>
      </c>
      <c r="N3220" s="5" t="s">
        <v>23</v>
      </c>
      <c r="O3220" s="3">
        <v>42.39</v>
      </c>
      <c r="P3220" s="3">
        <v>20.239999999999998</v>
      </c>
      <c r="Q3220" s="3">
        <v>6.67</v>
      </c>
      <c r="R3220" s="5" t="s">
        <v>202</v>
      </c>
      <c r="S3220" s="5" t="s">
        <v>2424</v>
      </c>
      <c r="T3220" s="5" t="str">
        <f t="shared" si="301"/>
        <v>Michelle Huthwaite</v>
      </c>
      <c r="U3220" t="s">
        <v>2828</v>
      </c>
      <c r="V3220" s="5" t="s">
        <v>74</v>
      </c>
      <c r="W3220" s="5" t="s">
        <v>57</v>
      </c>
      <c r="X3220" s="5" t="s">
        <v>58</v>
      </c>
      <c r="Y3220" s="5" t="s">
        <v>702</v>
      </c>
      <c r="Z3220" s="5" t="s">
        <v>60</v>
      </c>
      <c r="AA3220" s="4">
        <v>0.49</v>
      </c>
      <c r="AB3220" s="1">
        <v>41079</v>
      </c>
      <c r="AC3220" s="1">
        <v>28529</v>
      </c>
      <c r="AD3220">
        <f t="shared" si="302"/>
        <v>1</v>
      </c>
      <c r="AE3220">
        <f t="shared" ca="1" si="303"/>
        <v>46</v>
      </c>
      <c r="AF3220" t="str">
        <f t="shared" ca="1" si="304"/>
        <v>18-64</v>
      </c>
      <c r="AG3220" s="3">
        <f t="shared" si="305"/>
        <v>0.96034857142857122</v>
      </c>
      <c r="AH3220" t="str">
        <f>_xlfn.IFNA(VLOOKUP(Sales_Transactions[[#This Row],[Order ID]],Returned_Items[#All],2,FALSE),"Not Returned")</f>
        <v>Returned</v>
      </c>
    </row>
    <row r="3221" spans="1:34" x14ac:dyDescent="0.25">
      <c r="A3221">
        <v>43488</v>
      </c>
      <c r="C3221" t="s">
        <v>2886</v>
      </c>
      <c r="D3221" s="2" t="str">
        <f>TEXT(MID(Sales_Transactions[[#This Row],[Order Date]],2,5),"d/m/yyy")</f>
        <v>18/6/2012</v>
      </c>
      <c r="E3221" s="2" t="str">
        <f>TEXT(MID(Sales_Transactions[[#This Row],[Order Date]],2,5),"d")</f>
        <v>18</v>
      </c>
      <c r="F3221" s="2" t="str">
        <f>TEXT(MID(Sales_Transactions[[#This Row],[Order Date]],2,5),"m")</f>
        <v>6</v>
      </c>
      <c r="G3221" s="2" t="str">
        <f>TEXT(MID(Sales_Transactions[[#This Row],[Order Date]],2,5),"yyy")</f>
        <v>2012</v>
      </c>
      <c r="H3221" s="2" t="str">
        <f>TEXT(MID(Sales_Transactions[[#This Row],[Order Date]],2,5),"yyy/m")</f>
        <v>2012/6</v>
      </c>
      <c r="I3221" t="s">
        <v>101</v>
      </c>
      <c r="J3221">
        <f t="shared" si="300"/>
        <v>1</v>
      </c>
      <c r="K3221" s="2">
        <v>13</v>
      </c>
      <c r="L3221" s="3">
        <v>192.44</v>
      </c>
      <c r="M3221" s="4">
        <v>0.05</v>
      </c>
      <c r="N3221" s="5" t="s">
        <v>23</v>
      </c>
      <c r="O3221" s="3">
        <v>6.77</v>
      </c>
      <c r="P3221" s="3">
        <v>14.48</v>
      </c>
      <c r="Q3221" s="3">
        <v>6.46</v>
      </c>
      <c r="R3221" s="5" t="s">
        <v>202</v>
      </c>
      <c r="S3221" s="5" t="s">
        <v>2424</v>
      </c>
      <c r="T3221" s="5" t="str">
        <f t="shared" si="301"/>
        <v>Michelle Huthwaite</v>
      </c>
      <c r="U3221" t="s">
        <v>2828</v>
      </c>
      <c r="V3221" s="5" t="s">
        <v>74</v>
      </c>
      <c r="W3221" s="5" t="s">
        <v>28</v>
      </c>
      <c r="X3221" s="5" t="s">
        <v>41</v>
      </c>
      <c r="Y3221" s="5" t="s">
        <v>1412</v>
      </c>
      <c r="Z3221" s="5" t="s">
        <v>43</v>
      </c>
      <c r="AA3221" s="4">
        <v>0.38</v>
      </c>
      <c r="AB3221" s="1">
        <v>41080</v>
      </c>
      <c r="AC3221" s="1">
        <v>28795</v>
      </c>
      <c r="AD3221">
        <f t="shared" si="302"/>
        <v>2</v>
      </c>
      <c r="AE3221">
        <f t="shared" ca="1" si="303"/>
        <v>45</v>
      </c>
      <c r="AF3221" t="str">
        <f t="shared" ca="1" si="304"/>
        <v>18-64</v>
      </c>
      <c r="AG3221" s="3">
        <f t="shared" si="305"/>
        <v>1.6102123076923078</v>
      </c>
      <c r="AH3221" t="str">
        <f>_xlfn.IFNA(VLOOKUP(Sales_Transactions[[#This Row],[Order ID]],Returned_Items[#All],2,FALSE),"Not Returned")</f>
        <v>Returned</v>
      </c>
    </row>
    <row r="3222" spans="1:34" x14ac:dyDescent="0.25">
      <c r="A3222">
        <v>43488</v>
      </c>
      <c r="C3222" t="s">
        <v>2886</v>
      </c>
      <c r="D3222" s="2" t="str">
        <f>TEXT(MID(Sales_Transactions[[#This Row],[Order Date]],2,5),"d/m/yyy")</f>
        <v>18/6/2012</v>
      </c>
      <c r="E3222" s="2" t="str">
        <f>TEXT(MID(Sales_Transactions[[#This Row],[Order Date]],2,5),"d")</f>
        <v>18</v>
      </c>
      <c r="F3222" s="2" t="str">
        <f>TEXT(MID(Sales_Transactions[[#This Row],[Order Date]],2,5),"m")</f>
        <v>6</v>
      </c>
      <c r="G3222" s="2" t="str">
        <f>TEXT(MID(Sales_Transactions[[#This Row],[Order Date]],2,5),"yyy")</f>
        <v>2012</v>
      </c>
      <c r="H3222" s="2" t="str">
        <f>TEXT(MID(Sales_Transactions[[#This Row],[Order Date]],2,5),"yyy/m")</f>
        <v>2012/6</v>
      </c>
      <c r="I3222" t="s">
        <v>101</v>
      </c>
      <c r="J3222">
        <f t="shared" si="300"/>
        <v>1</v>
      </c>
      <c r="K3222" s="2">
        <v>3</v>
      </c>
      <c r="L3222" s="3">
        <v>1294.3499999999999</v>
      </c>
      <c r="M3222" s="4">
        <v>0.06</v>
      </c>
      <c r="N3222" s="5" t="s">
        <v>23</v>
      </c>
      <c r="O3222" s="3">
        <v>-1569.06</v>
      </c>
      <c r="P3222" s="3">
        <v>449.99</v>
      </c>
      <c r="Q3222" s="3">
        <v>24.49</v>
      </c>
      <c r="R3222" s="5" t="s">
        <v>202</v>
      </c>
      <c r="S3222" s="5" t="s">
        <v>2424</v>
      </c>
      <c r="T3222" s="5" t="str">
        <f t="shared" si="301"/>
        <v>Michelle Huthwaite</v>
      </c>
      <c r="U3222" t="s">
        <v>2828</v>
      </c>
      <c r="V3222" s="5" t="s">
        <v>74</v>
      </c>
      <c r="W3222" s="5" t="s">
        <v>48</v>
      </c>
      <c r="X3222" s="5" t="s">
        <v>131</v>
      </c>
      <c r="Y3222" s="5" t="s">
        <v>2887</v>
      </c>
      <c r="Z3222" s="5" t="s">
        <v>31</v>
      </c>
      <c r="AA3222" s="4">
        <v>0.4</v>
      </c>
      <c r="AB3222" s="1">
        <v>41080</v>
      </c>
      <c r="AC3222" s="1">
        <v>28691</v>
      </c>
      <c r="AD3222">
        <f t="shared" si="302"/>
        <v>2</v>
      </c>
      <c r="AE3222">
        <f t="shared" ca="1" si="303"/>
        <v>46</v>
      </c>
      <c r="AF3222" t="str">
        <f t="shared" ca="1" si="304"/>
        <v>18-64</v>
      </c>
      <c r="AG3222" s="3">
        <f t="shared" si="305"/>
        <v>158.07000200000002</v>
      </c>
      <c r="AH3222" t="str">
        <f>_xlfn.IFNA(VLOOKUP(Sales_Transactions[[#This Row],[Order ID]],Returned_Items[#All],2,FALSE),"Not Returned")</f>
        <v>Returned</v>
      </c>
    </row>
    <row r="3223" spans="1:34" x14ac:dyDescent="0.25">
      <c r="A3223">
        <v>43526</v>
      </c>
      <c r="C3223" t="s">
        <v>2888</v>
      </c>
      <c r="D3223" s="2" t="str">
        <f>TEXT(MID(Sales_Transactions[[#This Row],[Order Date]],2,5),"d/m/yyy")</f>
        <v>26/5/2010</v>
      </c>
      <c r="E3223" s="2" t="str">
        <f>TEXT(MID(Sales_Transactions[[#This Row],[Order Date]],2,5),"d")</f>
        <v>26</v>
      </c>
      <c r="F3223" s="2" t="str">
        <f>TEXT(MID(Sales_Transactions[[#This Row],[Order Date]],2,5),"m")</f>
        <v>5</v>
      </c>
      <c r="G3223" s="2" t="str">
        <f>TEXT(MID(Sales_Transactions[[#This Row],[Order Date]],2,5),"yyy")</f>
        <v>2010</v>
      </c>
      <c r="H3223" s="2" t="str">
        <f>TEXT(MID(Sales_Transactions[[#This Row],[Order Date]],2,5),"yyy/m")</f>
        <v>2010/5</v>
      </c>
      <c r="I3223" t="s">
        <v>33</v>
      </c>
      <c r="J3223">
        <f t="shared" si="300"/>
        <v>4</v>
      </c>
      <c r="K3223" s="2">
        <v>49</v>
      </c>
      <c r="L3223" s="3">
        <v>561.05999999999995</v>
      </c>
      <c r="M3223" s="4">
        <v>7.0000000000000007E-2</v>
      </c>
      <c r="N3223" s="5" t="s">
        <v>23</v>
      </c>
      <c r="O3223" s="3">
        <v>-2.23</v>
      </c>
      <c r="P3223" s="3">
        <v>11.58</v>
      </c>
      <c r="Q3223" s="3">
        <v>6.97</v>
      </c>
      <c r="R3223" s="5" t="s">
        <v>35</v>
      </c>
      <c r="S3223" s="5" t="s">
        <v>981</v>
      </c>
      <c r="T3223" s="5" t="str">
        <f t="shared" si="301"/>
        <v>Barry Gonzalez</v>
      </c>
      <c r="U3223" t="s">
        <v>2828</v>
      </c>
      <c r="V3223" s="5" t="s">
        <v>37</v>
      </c>
      <c r="W3223" s="5" t="s">
        <v>28</v>
      </c>
      <c r="X3223" s="5" t="s">
        <v>98</v>
      </c>
      <c r="Y3223" s="5" t="s">
        <v>486</v>
      </c>
      <c r="Z3223" s="5" t="s">
        <v>43</v>
      </c>
      <c r="AA3223" s="4">
        <v>0.35</v>
      </c>
      <c r="AB3223" s="1">
        <v>40324</v>
      </c>
      <c r="AC3223" s="1">
        <v>27855</v>
      </c>
      <c r="AD3223">
        <f t="shared" si="302"/>
        <v>0</v>
      </c>
      <c r="AE3223">
        <f t="shared" ca="1" si="303"/>
        <v>48</v>
      </c>
      <c r="AF3223" t="str">
        <f t="shared" ca="1" si="304"/>
        <v>18-64</v>
      </c>
      <c r="AG3223" s="3">
        <f t="shared" si="305"/>
        <v>0.37840599999999996</v>
      </c>
      <c r="AH3223" t="str">
        <f>_xlfn.IFNA(VLOOKUP(Sales_Transactions[[#This Row],[Order ID]],Returned_Items[#All],2,FALSE),"Not Returned")</f>
        <v>Not Returned</v>
      </c>
    </row>
    <row r="3224" spans="1:34" x14ac:dyDescent="0.25">
      <c r="A3224">
        <v>43526</v>
      </c>
      <c r="C3224" t="s">
        <v>2888</v>
      </c>
      <c r="D3224" s="2" t="str">
        <f>TEXT(MID(Sales_Transactions[[#This Row],[Order Date]],2,5),"d/m/yyy")</f>
        <v>26/5/2010</v>
      </c>
      <c r="E3224" s="2" t="str">
        <f>TEXT(MID(Sales_Transactions[[#This Row],[Order Date]],2,5),"d")</f>
        <v>26</v>
      </c>
      <c r="F3224" s="2" t="str">
        <f>TEXT(MID(Sales_Transactions[[#This Row],[Order Date]],2,5),"m")</f>
        <v>5</v>
      </c>
      <c r="G3224" s="2" t="str">
        <f>TEXT(MID(Sales_Transactions[[#This Row],[Order Date]],2,5),"yyy")</f>
        <v>2010</v>
      </c>
      <c r="H3224" s="2" t="str">
        <f>TEXT(MID(Sales_Transactions[[#This Row],[Order Date]],2,5),"yyy/m")</f>
        <v>2010/5</v>
      </c>
      <c r="I3224" t="s">
        <v>33</v>
      </c>
      <c r="J3224">
        <f t="shared" si="300"/>
        <v>4</v>
      </c>
      <c r="K3224" s="2">
        <v>19</v>
      </c>
      <c r="L3224" s="3">
        <v>320.02999999999997</v>
      </c>
      <c r="M3224" s="4">
        <v>0</v>
      </c>
      <c r="N3224" s="5" t="s">
        <v>23</v>
      </c>
      <c r="O3224" s="3">
        <v>-43.22</v>
      </c>
      <c r="P3224" s="3">
        <v>15.31</v>
      </c>
      <c r="Q3224" s="3">
        <v>8.7799999999999994</v>
      </c>
      <c r="R3224" s="5" t="s">
        <v>35</v>
      </c>
      <c r="S3224" s="5" t="s">
        <v>981</v>
      </c>
      <c r="T3224" s="5" t="str">
        <f t="shared" si="301"/>
        <v>Barry Gonzalez</v>
      </c>
      <c r="U3224" t="s">
        <v>2828</v>
      </c>
      <c r="V3224" s="5" t="s">
        <v>37</v>
      </c>
      <c r="W3224" s="5" t="s">
        <v>28</v>
      </c>
      <c r="X3224" s="5" t="s">
        <v>29</v>
      </c>
      <c r="Y3224" s="5" t="s">
        <v>1274</v>
      </c>
      <c r="Z3224" s="5" t="s">
        <v>43</v>
      </c>
      <c r="AA3224" s="4">
        <v>0.56999999999999995</v>
      </c>
      <c r="AB3224" s="1">
        <v>40325</v>
      </c>
      <c r="AC3224" s="1">
        <v>27968</v>
      </c>
      <c r="AD3224">
        <f t="shared" si="302"/>
        <v>1</v>
      </c>
      <c r="AE3224">
        <f t="shared" ca="1" si="303"/>
        <v>48</v>
      </c>
      <c r="AF3224" t="str">
        <f t="shared" ca="1" si="304"/>
        <v>18-64</v>
      </c>
      <c r="AG3224" s="3">
        <f t="shared" si="305"/>
        <v>1.2678947368421052</v>
      </c>
      <c r="AH3224" t="str">
        <f>_xlfn.IFNA(VLOOKUP(Sales_Transactions[[#This Row],[Order ID]],Returned_Items[#All],2,FALSE),"Not Returned")</f>
        <v>Not Returned</v>
      </c>
    </row>
    <row r="3225" spans="1:34" x14ac:dyDescent="0.25">
      <c r="A3225">
        <v>44134</v>
      </c>
      <c r="C3225" t="s">
        <v>2889</v>
      </c>
      <c r="D3225" s="2" t="str">
        <f>TEXT(MID(Sales_Transactions[[#This Row],[Order Date]],2,5),"d/m/yyy")</f>
        <v>30/10/2009</v>
      </c>
      <c r="E3225" s="2" t="str">
        <f>TEXT(MID(Sales_Transactions[[#This Row],[Order Date]],2,5),"d")</f>
        <v>30</v>
      </c>
      <c r="F3225" s="2" t="str">
        <f>TEXT(MID(Sales_Transactions[[#This Row],[Order Date]],2,5),"m")</f>
        <v>10</v>
      </c>
      <c r="G3225" s="2" t="str">
        <f>TEXT(MID(Sales_Transactions[[#This Row],[Order Date]],2,5),"yyy")</f>
        <v>2009</v>
      </c>
      <c r="H3225" s="2" t="str">
        <f>TEXT(MID(Sales_Transactions[[#This Row],[Order Date]],2,5),"yyy/m")</f>
        <v>2009/10</v>
      </c>
      <c r="I3225" t="s">
        <v>33</v>
      </c>
      <c r="J3225">
        <f t="shared" si="300"/>
        <v>4</v>
      </c>
      <c r="K3225" s="2">
        <v>35</v>
      </c>
      <c r="L3225" s="3">
        <v>620.02</v>
      </c>
      <c r="M3225" s="4">
        <v>0.05</v>
      </c>
      <c r="N3225" s="5" t="s">
        <v>23</v>
      </c>
      <c r="O3225" s="3">
        <v>50.04</v>
      </c>
      <c r="P3225" s="3">
        <v>17.670000000000002</v>
      </c>
      <c r="Q3225" s="3">
        <v>8.99</v>
      </c>
      <c r="R3225" s="5" t="s">
        <v>2258</v>
      </c>
      <c r="S3225" s="5" t="s">
        <v>2890</v>
      </c>
      <c r="T3225" s="5" t="str">
        <f t="shared" si="301"/>
        <v>Gary McGarr</v>
      </c>
      <c r="U3225" t="s">
        <v>2828</v>
      </c>
      <c r="V3225" s="5" t="s">
        <v>74</v>
      </c>
      <c r="W3225" s="5" t="s">
        <v>57</v>
      </c>
      <c r="X3225" s="5" t="s">
        <v>58</v>
      </c>
      <c r="Y3225" s="5" t="s">
        <v>1306</v>
      </c>
      <c r="Z3225" s="5" t="s">
        <v>60</v>
      </c>
      <c r="AA3225" s="4">
        <v>0.47</v>
      </c>
      <c r="AB3225" s="1">
        <v>40118</v>
      </c>
      <c r="AC3225" s="1">
        <v>27908</v>
      </c>
      <c r="AD3225">
        <f t="shared" si="302"/>
        <v>2</v>
      </c>
      <c r="AE3225">
        <f t="shared" ca="1" si="303"/>
        <v>48</v>
      </c>
      <c r="AF3225" t="str">
        <f t="shared" ca="1" si="304"/>
        <v>18-64</v>
      </c>
      <c r="AG3225" s="3">
        <f t="shared" si="305"/>
        <v>0.76146185714285708</v>
      </c>
      <c r="AH3225" t="str">
        <f>_xlfn.IFNA(VLOOKUP(Sales_Transactions[[#This Row],[Order ID]],Returned_Items[#All],2,FALSE),"Not Returned")</f>
        <v>Not Returned</v>
      </c>
    </row>
    <row r="3226" spans="1:34" x14ac:dyDescent="0.25">
      <c r="A3226">
        <v>44196</v>
      </c>
      <c r="C3226" t="s">
        <v>2818</v>
      </c>
      <c r="D3226" s="2" t="str">
        <f>TEXT(MID(Sales_Transactions[[#This Row],[Order Date]],2,5),"d/m/yyy")</f>
        <v>22/8/2009</v>
      </c>
      <c r="E3226" s="2" t="str">
        <f>TEXT(MID(Sales_Transactions[[#This Row],[Order Date]],2,5),"d")</f>
        <v>22</v>
      </c>
      <c r="F3226" s="2" t="str">
        <f>TEXT(MID(Sales_Transactions[[#This Row],[Order Date]],2,5),"m")</f>
        <v>8</v>
      </c>
      <c r="G3226" s="2" t="str">
        <f>TEXT(MID(Sales_Transactions[[#This Row],[Order Date]],2,5),"yyy")</f>
        <v>2009</v>
      </c>
      <c r="H3226" s="2" t="str">
        <f>TEXT(MID(Sales_Transactions[[#This Row],[Order Date]],2,5),"yyy/m")</f>
        <v>2009/8</v>
      </c>
      <c r="I3226" t="s">
        <v>52</v>
      </c>
      <c r="J3226">
        <f t="shared" si="300"/>
        <v>1</v>
      </c>
      <c r="K3226" s="2">
        <v>12</v>
      </c>
      <c r="L3226" s="3">
        <v>653.78599999999994</v>
      </c>
      <c r="M3226" s="4">
        <v>0.09</v>
      </c>
      <c r="N3226" s="5" t="s">
        <v>23</v>
      </c>
      <c r="O3226" s="3">
        <v>-83.47</v>
      </c>
      <c r="P3226" s="3">
        <v>65.989999999999995</v>
      </c>
      <c r="Q3226" s="3">
        <v>5.31</v>
      </c>
      <c r="R3226" s="5" t="s">
        <v>2388</v>
      </c>
      <c r="S3226" s="5" t="s">
        <v>2883</v>
      </c>
      <c r="T3226" s="5" t="str">
        <f t="shared" si="301"/>
        <v>Cynthia Delaney</v>
      </c>
      <c r="U3226" t="s">
        <v>2828</v>
      </c>
      <c r="V3226" s="5" t="s">
        <v>47</v>
      </c>
      <c r="W3226" s="5" t="s">
        <v>48</v>
      </c>
      <c r="X3226" s="5" t="s">
        <v>49</v>
      </c>
      <c r="Y3226" s="5" t="s">
        <v>708</v>
      </c>
      <c r="Z3226" s="5" t="s">
        <v>43</v>
      </c>
      <c r="AA3226" s="4">
        <v>0.56999999999999995</v>
      </c>
      <c r="AB3226" s="1">
        <v>40048</v>
      </c>
      <c r="AC3226" s="1">
        <v>28389</v>
      </c>
      <c r="AD3226">
        <f t="shared" si="302"/>
        <v>1</v>
      </c>
      <c r="AE3226">
        <f t="shared" ca="1" si="303"/>
        <v>46</v>
      </c>
      <c r="AF3226" t="str">
        <f t="shared" ca="1" si="304"/>
        <v>18-64</v>
      </c>
      <c r="AG3226" s="3">
        <f t="shared" si="305"/>
        <v>5.9367174166666663</v>
      </c>
      <c r="AH3226" t="str">
        <f>_xlfn.IFNA(VLOOKUP(Sales_Transactions[[#This Row],[Order ID]],Returned_Items[#All],2,FALSE),"Not Returned")</f>
        <v>Not Returned</v>
      </c>
    </row>
    <row r="3227" spans="1:34" x14ac:dyDescent="0.25">
      <c r="A3227">
        <v>44358</v>
      </c>
      <c r="C3227" t="s">
        <v>465</v>
      </c>
      <c r="D3227" s="2" t="str">
        <f>TEXT(MID(Sales_Transactions[[#This Row],[Order Date]],2,5),"d/m/yyy")</f>
        <v>1/4/2010</v>
      </c>
      <c r="E3227" s="2" t="str">
        <f>TEXT(MID(Sales_Transactions[[#This Row],[Order Date]],2,5),"d")</f>
        <v>1</v>
      </c>
      <c r="F3227" s="2" t="str">
        <f>TEXT(MID(Sales_Transactions[[#This Row],[Order Date]],2,5),"m")</f>
        <v>4</v>
      </c>
      <c r="G3227" s="2" t="str">
        <f>TEXT(MID(Sales_Transactions[[#This Row],[Order Date]],2,5),"yyy")</f>
        <v>2010</v>
      </c>
      <c r="H3227" s="2" t="str">
        <f>TEXT(MID(Sales_Transactions[[#This Row],[Order Date]],2,5),"yyy/m")</f>
        <v>2010/4</v>
      </c>
      <c r="I3227" t="s">
        <v>33</v>
      </c>
      <c r="J3227">
        <f t="shared" si="300"/>
        <v>4</v>
      </c>
      <c r="K3227" s="2">
        <v>22</v>
      </c>
      <c r="L3227" s="3">
        <v>5288.89</v>
      </c>
      <c r="M3227" s="4">
        <v>0</v>
      </c>
      <c r="N3227" s="5" t="s">
        <v>34</v>
      </c>
      <c r="O3227" s="3">
        <v>547.04</v>
      </c>
      <c r="P3227" s="3">
        <v>227.55</v>
      </c>
      <c r="Q3227" s="3">
        <v>32.479999999999997</v>
      </c>
      <c r="R3227" s="5" t="s">
        <v>2388</v>
      </c>
      <c r="S3227" s="5" t="s">
        <v>2883</v>
      </c>
      <c r="T3227" s="5" t="str">
        <f t="shared" si="301"/>
        <v>Cynthia Delaney</v>
      </c>
      <c r="U3227" t="s">
        <v>2828</v>
      </c>
      <c r="V3227" s="5" t="s">
        <v>74</v>
      </c>
      <c r="W3227" s="5" t="s">
        <v>57</v>
      </c>
      <c r="X3227" s="5" t="s">
        <v>107</v>
      </c>
      <c r="Y3227" s="5" t="s">
        <v>2891</v>
      </c>
      <c r="Z3227" s="5" t="s">
        <v>106</v>
      </c>
      <c r="AA3227" s="4">
        <v>0.68</v>
      </c>
      <c r="AB3227" s="1">
        <v>40271</v>
      </c>
      <c r="AC3227" s="1">
        <v>27907</v>
      </c>
      <c r="AD3227">
        <f t="shared" si="302"/>
        <v>2</v>
      </c>
      <c r="AE3227">
        <f t="shared" ca="1" si="303"/>
        <v>48</v>
      </c>
      <c r="AF3227" t="str">
        <f t="shared" ca="1" si="304"/>
        <v>18-64</v>
      </c>
      <c r="AG3227" s="3">
        <f t="shared" si="305"/>
        <v>11.819545454545455</v>
      </c>
      <c r="AH3227" t="str">
        <f>_xlfn.IFNA(VLOOKUP(Sales_Transactions[[#This Row],[Order ID]],Returned_Items[#All],2,FALSE),"Not Returned")</f>
        <v>Not Returned</v>
      </c>
    </row>
    <row r="3228" spans="1:34" x14ac:dyDescent="0.25">
      <c r="A3228">
        <v>44480</v>
      </c>
      <c r="C3228" t="s">
        <v>1041</v>
      </c>
      <c r="D3228" s="2" t="str">
        <f>TEXT(MID(Sales_Transactions[[#This Row],[Order Date]],2,5),"d/m/yyy")</f>
        <v>12/5/2010</v>
      </c>
      <c r="E3228" s="2" t="str">
        <f>TEXT(MID(Sales_Transactions[[#This Row],[Order Date]],2,5),"d")</f>
        <v>12</v>
      </c>
      <c r="F3228" s="2" t="str">
        <f>TEXT(MID(Sales_Transactions[[#This Row],[Order Date]],2,5),"m")</f>
        <v>5</v>
      </c>
      <c r="G3228" s="2" t="str">
        <f>TEXT(MID(Sales_Transactions[[#This Row],[Order Date]],2,5),"yyy")</f>
        <v>2010</v>
      </c>
      <c r="H3228" s="2" t="str">
        <f>TEXT(MID(Sales_Transactions[[#This Row],[Order Date]],2,5),"yyy/m")</f>
        <v>2010/5</v>
      </c>
      <c r="I3228" t="s">
        <v>78</v>
      </c>
      <c r="J3228">
        <f t="shared" si="300"/>
        <v>3</v>
      </c>
      <c r="K3228" s="2">
        <v>25</v>
      </c>
      <c r="L3228" s="3">
        <v>1321.55</v>
      </c>
      <c r="M3228" s="4">
        <v>0.1</v>
      </c>
      <c r="N3228" s="5" t="s">
        <v>23</v>
      </c>
      <c r="O3228" s="3">
        <v>448.24</v>
      </c>
      <c r="P3228" s="3">
        <v>54.96</v>
      </c>
      <c r="Q3228" s="3">
        <v>10.75</v>
      </c>
      <c r="R3228" s="5" t="s">
        <v>2838</v>
      </c>
      <c r="S3228" s="5" t="s">
        <v>1947</v>
      </c>
      <c r="T3228" s="5" t="str">
        <f t="shared" si="301"/>
        <v>Vivek Sundaresam</v>
      </c>
      <c r="U3228" t="s">
        <v>2828</v>
      </c>
      <c r="V3228" s="5" t="s">
        <v>74</v>
      </c>
      <c r="W3228" s="5" t="s">
        <v>28</v>
      </c>
      <c r="X3228" s="5" t="s">
        <v>75</v>
      </c>
      <c r="Y3228" s="5" t="s">
        <v>567</v>
      </c>
      <c r="Z3228" s="5" t="s">
        <v>43</v>
      </c>
      <c r="AA3228" s="4">
        <v>0.36</v>
      </c>
      <c r="AB3228" s="1">
        <v>40312</v>
      </c>
      <c r="AC3228" s="1">
        <v>27967</v>
      </c>
      <c r="AD3228">
        <f t="shared" si="302"/>
        <v>2</v>
      </c>
      <c r="AE3228">
        <f t="shared" ca="1" si="303"/>
        <v>48</v>
      </c>
      <c r="AF3228" t="str">
        <f t="shared" ca="1" si="304"/>
        <v>18-64</v>
      </c>
      <c r="AG3228" s="3">
        <f t="shared" si="305"/>
        <v>2.6262015999999999</v>
      </c>
      <c r="AH3228" t="str">
        <f>_xlfn.IFNA(VLOOKUP(Sales_Transactions[[#This Row],[Order ID]],Returned_Items[#All],2,FALSE),"Not Returned")</f>
        <v>Not Returned</v>
      </c>
    </row>
    <row r="3229" spans="1:34" x14ac:dyDescent="0.25">
      <c r="A3229">
        <v>44546</v>
      </c>
      <c r="C3229" t="s">
        <v>2447</v>
      </c>
      <c r="D3229" s="2" t="str">
        <f>TEXT(MID(Sales_Transactions[[#This Row],[Order Date]],2,5),"d/m/yyy")</f>
        <v>24/3/2010</v>
      </c>
      <c r="E3229" s="2" t="str">
        <f>TEXT(MID(Sales_Transactions[[#This Row],[Order Date]],2,5),"d")</f>
        <v>24</v>
      </c>
      <c r="F3229" s="2" t="str">
        <f>TEXT(MID(Sales_Transactions[[#This Row],[Order Date]],2,5),"m")</f>
        <v>3</v>
      </c>
      <c r="G3229" s="2" t="str">
        <f>TEXT(MID(Sales_Transactions[[#This Row],[Order Date]],2,5),"yyy")</f>
        <v>2010</v>
      </c>
      <c r="H3229" s="2" t="str">
        <f>TEXT(MID(Sales_Transactions[[#This Row],[Order Date]],2,5),"yyy/m")</f>
        <v>2010/3</v>
      </c>
      <c r="I3229" t="s">
        <v>101</v>
      </c>
      <c r="J3229">
        <f t="shared" si="300"/>
        <v>1</v>
      </c>
      <c r="K3229" s="2">
        <v>15</v>
      </c>
      <c r="L3229" s="3">
        <v>55.2</v>
      </c>
      <c r="M3229" s="4">
        <v>0.05</v>
      </c>
      <c r="N3229" s="5" t="s">
        <v>23</v>
      </c>
      <c r="O3229" s="3">
        <v>4.26</v>
      </c>
      <c r="P3229" s="3">
        <v>3.58</v>
      </c>
      <c r="Q3229" s="3">
        <v>1.63</v>
      </c>
      <c r="R3229" s="5" t="s">
        <v>2838</v>
      </c>
      <c r="S3229" s="5" t="s">
        <v>1947</v>
      </c>
      <c r="T3229" s="5" t="str">
        <f t="shared" si="301"/>
        <v>Vivek Sundaresam</v>
      </c>
      <c r="U3229" t="s">
        <v>2828</v>
      </c>
      <c r="V3229" s="5" t="s">
        <v>74</v>
      </c>
      <c r="W3229" s="5" t="s">
        <v>28</v>
      </c>
      <c r="X3229" s="5" t="s">
        <v>82</v>
      </c>
      <c r="Y3229" s="5" t="s">
        <v>1907</v>
      </c>
      <c r="Z3229" s="5" t="s">
        <v>84</v>
      </c>
      <c r="AA3229" s="4">
        <v>0.36</v>
      </c>
      <c r="AB3229" s="1">
        <v>40262</v>
      </c>
      <c r="AC3229" s="1">
        <v>28054</v>
      </c>
      <c r="AD3229">
        <f t="shared" si="302"/>
        <v>1</v>
      </c>
      <c r="AE3229">
        <f t="shared" ca="1" si="303"/>
        <v>47</v>
      </c>
      <c r="AF3229" t="str">
        <f t="shared" ca="1" si="304"/>
        <v>18-64</v>
      </c>
      <c r="AG3229" s="3">
        <f t="shared" si="305"/>
        <v>0.34721399999999997</v>
      </c>
      <c r="AH3229" t="str">
        <f>_xlfn.IFNA(VLOOKUP(Sales_Transactions[[#This Row],[Order ID]],Returned_Items[#All],2,FALSE),"Not Returned")</f>
        <v>Not Returned</v>
      </c>
    </row>
    <row r="3230" spans="1:34" x14ac:dyDescent="0.25">
      <c r="A3230">
        <v>44647</v>
      </c>
      <c r="C3230" t="s">
        <v>2025</v>
      </c>
      <c r="D3230" s="2" t="str">
        <f>TEXT(MID(Sales_Transactions[[#This Row],[Order Date]],2,5),"d/m/yyy")</f>
        <v>24/1/2012</v>
      </c>
      <c r="E3230" s="2" t="str">
        <f>TEXT(MID(Sales_Transactions[[#This Row],[Order Date]],2,5),"d")</f>
        <v>24</v>
      </c>
      <c r="F3230" s="2" t="str">
        <f>TEXT(MID(Sales_Transactions[[#This Row],[Order Date]],2,5),"m")</f>
        <v>1</v>
      </c>
      <c r="G3230" s="2" t="str">
        <f>TEXT(MID(Sales_Transactions[[#This Row],[Order Date]],2,5),"yyy")</f>
        <v>2012</v>
      </c>
      <c r="H3230" s="2" t="str">
        <f>TEXT(MID(Sales_Transactions[[#This Row],[Order Date]],2,5),"yyy/m")</f>
        <v>2012/1</v>
      </c>
      <c r="I3230" t="s">
        <v>22</v>
      </c>
      <c r="J3230">
        <f t="shared" si="300"/>
        <v>2</v>
      </c>
      <c r="K3230" s="2">
        <v>47</v>
      </c>
      <c r="L3230" s="3">
        <v>23239.96</v>
      </c>
      <c r="M3230" s="4">
        <v>0.06</v>
      </c>
      <c r="N3230" s="5" t="s">
        <v>34</v>
      </c>
      <c r="O3230" s="3">
        <v>6888.36</v>
      </c>
      <c r="P3230" s="3">
        <v>500.98</v>
      </c>
      <c r="Q3230" s="3">
        <v>26</v>
      </c>
      <c r="R3230" s="5" t="s">
        <v>2853</v>
      </c>
      <c r="S3230" s="5" t="s">
        <v>2854</v>
      </c>
      <c r="T3230" s="5" t="str">
        <f t="shared" si="301"/>
        <v>Ross DeVincentis</v>
      </c>
      <c r="U3230" t="s">
        <v>2828</v>
      </c>
      <c r="V3230" s="5" t="s">
        <v>47</v>
      </c>
      <c r="W3230" s="5" t="s">
        <v>57</v>
      </c>
      <c r="X3230" s="5" t="s">
        <v>154</v>
      </c>
      <c r="Y3230" s="5" t="s">
        <v>165</v>
      </c>
      <c r="Z3230" s="5" t="s">
        <v>40</v>
      </c>
      <c r="AA3230" s="4">
        <v>0.6</v>
      </c>
      <c r="AB3230" s="1">
        <v>40932</v>
      </c>
      <c r="AC3230" s="1">
        <v>27627</v>
      </c>
      <c r="AD3230">
        <f t="shared" si="302"/>
        <v>0</v>
      </c>
      <c r="AE3230">
        <f t="shared" ca="1" si="303"/>
        <v>48</v>
      </c>
      <c r="AF3230" t="str">
        <f t="shared" ca="1" si="304"/>
        <v>18-64</v>
      </c>
      <c r="AG3230" s="3">
        <f t="shared" si="305"/>
        <v>11.205944936170212</v>
      </c>
      <c r="AH3230" t="str">
        <f>_xlfn.IFNA(VLOOKUP(Sales_Transactions[[#This Row],[Order ID]],Returned_Items[#All],2,FALSE),"Not Returned")</f>
        <v>Not Returned</v>
      </c>
    </row>
    <row r="3231" spans="1:34" x14ac:dyDescent="0.25">
      <c r="A3231">
        <v>44647</v>
      </c>
      <c r="C3231" t="s">
        <v>2025</v>
      </c>
      <c r="D3231" s="2" t="str">
        <f>TEXT(MID(Sales_Transactions[[#This Row],[Order Date]],2,5),"d/m/yyy")</f>
        <v>24/1/2012</v>
      </c>
      <c r="E3231" s="2" t="str">
        <f>TEXT(MID(Sales_Transactions[[#This Row],[Order Date]],2,5),"d")</f>
        <v>24</v>
      </c>
      <c r="F3231" s="2" t="str">
        <f>TEXT(MID(Sales_Transactions[[#This Row],[Order Date]],2,5),"m")</f>
        <v>1</v>
      </c>
      <c r="G3231" s="2" t="str">
        <f>TEXT(MID(Sales_Transactions[[#This Row],[Order Date]],2,5),"yyy")</f>
        <v>2012</v>
      </c>
      <c r="H3231" s="2" t="str">
        <f>TEXT(MID(Sales_Transactions[[#This Row],[Order Date]],2,5),"yyy/m")</f>
        <v>2012/1</v>
      </c>
      <c r="I3231" t="s">
        <v>22</v>
      </c>
      <c r="J3231">
        <f t="shared" si="300"/>
        <v>2</v>
      </c>
      <c r="K3231" s="2">
        <v>24</v>
      </c>
      <c r="L3231" s="3">
        <v>302.91000000000003</v>
      </c>
      <c r="M3231" s="4">
        <v>0.05</v>
      </c>
      <c r="N3231" s="5" t="s">
        <v>23</v>
      </c>
      <c r="O3231" s="3">
        <v>-36.76</v>
      </c>
      <c r="P3231" s="3">
        <v>12.28</v>
      </c>
      <c r="Q3231" s="3">
        <v>6.13</v>
      </c>
      <c r="R3231" s="5" t="s">
        <v>2853</v>
      </c>
      <c r="S3231" s="5" t="s">
        <v>2854</v>
      </c>
      <c r="T3231" s="5" t="str">
        <f t="shared" si="301"/>
        <v>Ross DeVincentis</v>
      </c>
      <c r="U3231" t="s">
        <v>2828</v>
      </c>
      <c r="V3231" s="5" t="s">
        <v>47</v>
      </c>
      <c r="W3231" s="5" t="s">
        <v>28</v>
      </c>
      <c r="X3231" s="5" t="s">
        <v>29</v>
      </c>
      <c r="Y3231" s="5" t="s">
        <v>433</v>
      </c>
      <c r="Z3231" s="5" t="s">
        <v>43</v>
      </c>
      <c r="AA3231" s="4">
        <v>0.56999999999999995</v>
      </c>
      <c r="AB3231" s="1">
        <v>40936</v>
      </c>
      <c r="AC3231" s="1">
        <v>27581</v>
      </c>
      <c r="AD3231">
        <f t="shared" si="302"/>
        <v>4</v>
      </c>
      <c r="AE3231">
        <f t="shared" ca="1" si="303"/>
        <v>49</v>
      </c>
      <c r="AF3231" t="str">
        <f t="shared" ca="1" si="304"/>
        <v>18-64</v>
      </c>
      <c r="AG3231" s="3">
        <f t="shared" si="305"/>
        <v>0.76682749999999988</v>
      </c>
      <c r="AH3231" t="str">
        <f>_xlfn.IFNA(VLOOKUP(Sales_Transactions[[#This Row],[Order ID]],Returned_Items[#All],2,FALSE),"Not Returned")</f>
        <v>Not Returned</v>
      </c>
    </row>
    <row r="3232" spans="1:34" x14ac:dyDescent="0.25">
      <c r="A3232">
        <v>45376</v>
      </c>
      <c r="C3232" t="s">
        <v>2892</v>
      </c>
      <c r="D3232" s="2" t="str">
        <f>TEXT(MID(Sales_Transactions[[#This Row],[Order Date]],2,5),"d/m/yyy")</f>
        <v>2/12/2011</v>
      </c>
      <c r="E3232" s="2" t="str">
        <f>TEXT(MID(Sales_Transactions[[#This Row],[Order Date]],2,5),"d")</f>
        <v>2</v>
      </c>
      <c r="F3232" s="2" t="str">
        <f>TEXT(MID(Sales_Transactions[[#This Row],[Order Date]],2,5),"m")</f>
        <v>12</v>
      </c>
      <c r="G3232" s="2" t="str">
        <f>TEXT(MID(Sales_Transactions[[#This Row],[Order Date]],2,5),"yyy")</f>
        <v>2011</v>
      </c>
      <c r="H3232" s="2" t="str">
        <f>TEXT(MID(Sales_Transactions[[#This Row],[Order Date]],2,5),"yyy/m")</f>
        <v>2011/12</v>
      </c>
      <c r="I3232" t="s">
        <v>101</v>
      </c>
      <c r="J3232">
        <f t="shared" si="300"/>
        <v>1</v>
      </c>
      <c r="K3232" s="2">
        <v>19</v>
      </c>
      <c r="L3232" s="3">
        <v>6648.58</v>
      </c>
      <c r="M3232" s="4">
        <v>0.08</v>
      </c>
      <c r="N3232" s="5" t="s">
        <v>34</v>
      </c>
      <c r="O3232" s="3">
        <v>-555.98</v>
      </c>
      <c r="P3232" s="3">
        <v>370.98</v>
      </c>
      <c r="Q3232" s="3">
        <v>99</v>
      </c>
      <c r="R3232" s="5" t="s">
        <v>2838</v>
      </c>
      <c r="S3232" s="5" t="s">
        <v>981</v>
      </c>
      <c r="T3232" s="5" t="str">
        <f t="shared" si="301"/>
        <v>Vivek Gonzalez</v>
      </c>
      <c r="U3232" t="s">
        <v>2828</v>
      </c>
      <c r="V3232" s="5" t="s">
        <v>37</v>
      </c>
      <c r="W3232" s="5" t="s">
        <v>28</v>
      </c>
      <c r="X3232" s="5" t="s">
        <v>29</v>
      </c>
      <c r="Y3232" s="5" t="s">
        <v>554</v>
      </c>
      <c r="Z3232" s="5" t="s">
        <v>40</v>
      </c>
      <c r="AA3232" s="4">
        <v>0.65</v>
      </c>
      <c r="AB3232" s="1">
        <v>40880</v>
      </c>
      <c r="AC3232" s="1">
        <v>27586</v>
      </c>
      <c r="AD3232">
        <f t="shared" si="302"/>
        <v>1</v>
      </c>
      <c r="AE3232">
        <f t="shared" ca="1" si="303"/>
        <v>49</v>
      </c>
      <c r="AF3232" t="str">
        <f t="shared" ca="1" si="304"/>
        <v>18-64</v>
      </c>
      <c r="AG3232" s="3">
        <f t="shared" si="305"/>
        <v>24.720169263157896</v>
      </c>
      <c r="AH3232" t="str">
        <f>_xlfn.IFNA(VLOOKUP(Sales_Transactions[[#This Row],[Order ID]],Returned_Items[#All],2,FALSE),"Not Returned")</f>
        <v>Not Returned</v>
      </c>
    </row>
    <row r="3233" spans="1:34" x14ac:dyDescent="0.25">
      <c r="A3233">
        <v>46115</v>
      </c>
      <c r="C3233" t="s">
        <v>2880</v>
      </c>
      <c r="D3233" s="2" t="str">
        <f>TEXT(MID(Sales_Transactions[[#This Row],[Order Date]],2,5),"d/m/yyy")</f>
        <v>2/3/2011</v>
      </c>
      <c r="E3233" s="2" t="str">
        <f>TEXT(MID(Sales_Transactions[[#This Row],[Order Date]],2,5),"d")</f>
        <v>2</v>
      </c>
      <c r="F3233" s="2" t="str">
        <f>TEXT(MID(Sales_Transactions[[#This Row],[Order Date]],2,5),"m")</f>
        <v>3</v>
      </c>
      <c r="G3233" s="2" t="str">
        <f>TEXT(MID(Sales_Transactions[[#This Row],[Order Date]],2,5),"yyy")</f>
        <v>2011</v>
      </c>
      <c r="H3233" s="2" t="str">
        <f>TEXT(MID(Sales_Transactions[[#This Row],[Order Date]],2,5),"yyy/m")</f>
        <v>2011/3</v>
      </c>
      <c r="I3233" t="s">
        <v>101</v>
      </c>
      <c r="J3233">
        <f t="shared" si="300"/>
        <v>1</v>
      </c>
      <c r="K3233" s="2">
        <v>35</v>
      </c>
      <c r="L3233" s="3">
        <v>677.43</v>
      </c>
      <c r="M3233" s="4">
        <v>0.1</v>
      </c>
      <c r="N3233" s="5" t="s">
        <v>23</v>
      </c>
      <c r="O3233" s="3">
        <v>-37.99</v>
      </c>
      <c r="P3233" s="3">
        <v>19.98</v>
      </c>
      <c r="Q3233" s="3">
        <v>4</v>
      </c>
      <c r="R3233" s="5" t="s">
        <v>2662</v>
      </c>
      <c r="S3233" s="5" t="s">
        <v>2884</v>
      </c>
      <c r="T3233" s="5" t="str">
        <f t="shared" si="301"/>
        <v>Tom Stivers</v>
      </c>
      <c r="U3233" t="s">
        <v>2828</v>
      </c>
      <c r="V3233" s="5" t="s">
        <v>27</v>
      </c>
      <c r="W3233" s="5" t="s">
        <v>48</v>
      </c>
      <c r="X3233" s="5" t="s">
        <v>87</v>
      </c>
      <c r="Y3233" s="5" t="s">
        <v>1112</v>
      </c>
      <c r="Z3233" s="5" t="s">
        <v>43</v>
      </c>
      <c r="AA3233" s="4">
        <v>0.68</v>
      </c>
      <c r="AB3233" s="1">
        <v>40606</v>
      </c>
      <c r="AC3233" s="1">
        <v>27977</v>
      </c>
      <c r="AD3233">
        <f t="shared" si="302"/>
        <v>2</v>
      </c>
      <c r="AE3233">
        <f t="shared" ca="1" si="303"/>
        <v>48</v>
      </c>
      <c r="AF3233" t="str">
        <f t="shared" ca="1" si="304"/>
        <v>18-64</v>
      </c>
      <c r="AG3233" s="3">
        <f t="shared" si="305"/>
        <v>0.68457199999999996</v>
      </c>
      <c r="AH3233" t="str">
        <f>_xlfn.IFNA(VLOOKUP(Sales_Transactions[[#This Row],[Order ID]],Returned_Items[#All],2,FALSE),"Not Returned")</f>
        <v>Not Returned</v>
      </c>
    </row>
    <row r="3234" spans="1:34" x14ac:dyDescent="0.25">
      <c r="A3234">
        <v>46115</v>
      </c>
      <c r="C3234" t="s">
        <v>2880</v>
      </c>
      <c r="D3234" s="2" t="str">
        <f>TEXT(MID(Sales_Transactions[[#This Row],[Order Date]],2,5),"d/m/yyy")</f>
        <v>2/3/2011</v>
      </c>
      <c r="E3234" s="2" t="str">
        <f>TEXT(MID(Sales_Transactions[[#This Row],[Order Date]],2,5),"d")</f>
        <v>2</v>
      </c>
      <c r="F3234" s="2" t="str">
        <f>TEXT(MID(Sales_Transactions[[#This Row],[Order Date]],2,5),"m")</f>
        <v>3</v>
      </c>
      <c r="G3234" s="2" t="str">
        <f>TEXT(MID(Sales_Transactions[[#This Row],[Order Date]],2,5),"yyy")</f>
        <v>2011</v>
      </c>
      <c r="H3234" s="2" t="str">
        <f>TEXT(MID(Sales_Transactions[[#This Row],[Order Date]],2,5),"yyy/m")</f>
        <v>2011/3</v>
      </c>
      <c r="I3234" t="s">
        <v>101</v>
      </c>
      <c r="J3234">
        <f t="shared" si="300"/>
        <v>1</v>
      </c>
      <c r="K3234" s="2">
        <v>38</v>
      </c>
      <c r="L3234" s="3">
        <v>491.78</v>
      </c>
      <c r="M3234" s="4">
        <v>0</v>
      </c>
      <c r="N3234" s="5" t="s">
        <v>23</v>
      </c>
      <c r="O3234" s="3">
        <v>44.04</v>
      </c>
      <c r="P3234" s="3">
        <v>12.28</v>
      </c>
      <c r="Q3234" s="3">
        <v>6.47</v>
      </c>
      <c r="R3234" s="5" t="s">
        <v>2662</v>
      </c>
      <c r="S3234" s="5" t="s">
        <v>2884</v>
      </c>
      <c r="T3234" s="5" t="str">
        <f t="shared" si="301"/>
        <v>Tom Stivers</v>
      </c>
      <c r="U3234" t="s">
        <v>2828</v>
      </c>
      <c r="V3234" s="5" t="s">
        <v>27</v>
      </c>
      <c r="W3234" s="5" t="s">
        <v>28</v>
      </c>
      <c r="X3234" s="5" t="s">
        <v>75</v>
      </c>
      <c r="Y3234" s="5" t="s">
        <v>186</v>
      </c>
      <c r="Z3234" s="5" t="s">
        <v>43</v>
      </c>
      <c r="AA3234" s="4">
        <v>0.38</v>
      </c>
      <c r="AB3234" s="1">
        <v>40604</v>
      </c>
      <c r="AC3234" s="1">
        <v>27471</v>
      </c>
      <c r="AD3234">
        <f t="shared" si="302"/>
        <v>0</v>
      </c>
      <c r="AE3234">
        <f t="shared" ca="1" si="303"/>
        <v>49</v>
      </c>
      <c r="AF3234" t="str">
        <f t="shared" ca="1" si="304"/>
        <v>18-64</v>
      </c>
      <c r="AG3234" s="3">
        <f t="shared" si="305"/>
        <v>0.49342105263157893</v>
      </c>
      <c r="AH3234" t="str">
        <f>_xlfn.IFNA(VLOOKUP(Sales_Transactions[[#This Row],[Order ID]],Returned_Items[#All],2,FALSE),"Not Returned")</f>
        <v>Not Returned</v>
      </c>
    </row>
    <row r="3235" spans="1:34" hidden="1" x14ac:dyDescent="0.25">
      <c r="A3235">
        <v>47109</v>
      </c>
      <c r="C3235" t="s">
        <v>1711</v>
      </c>
      <c r="D3235" s="2" t="str">
        <f>TEXT(MID(Sales_Transactions[[#This Row],[Order Date]],2,5),"d/m/yyy")</f>
        <v>11/9/2011</v>
      </c>
      <c r="E3235" s="2" t="str">
        <f>TEXT(MID(Sales_Transactions[[#This Row],[Order Date]],2,5),"d")</f>
        <v>11</v>
      </c>
      <c r="F3235" s="2" t="str">
        <f>TEXT(MID(Sales_Transactions[[#This Row],[Order Date]],2,5),"m")</f>
        <v>9</v>
      </c>
      <c r="G3235" s="2" t="str">
        <f>TEXT(MID(Sales_Transactions[[#This Row],[Order Date]],2,5),"yyy")</f>
        <v>2011</v>
      </c>
      <c r="H3235" s="2" t="str">
        <f>TEXT(MID(Sales_Transactions[[#This Row],[Order Date]],2,5),"yyy/m")</f>
        <v>2011/9</v>
      </c>
      <c r="I3235" t="s">
        <v>33</v>
      </c>
      <c r="J3235">
        <f t="shared" si="300"/>
        <v>4</v>
      </c>
      <c r="K3235" s="2">
        <v>47</v>
      </c>
      <c r="L3235">
        <v>6131.54</v>
      </c>
      <c r="M3235">
        <v>0.06</v>
      </c>
      <c r="N3235" t="s">
        <v>23</v>
      </c>
      <c r="O3235">
        <v>1844.96</v>
      </c>
      <c r="P3235">
        <v>128.24</v>
      </c>
      <c r="Q3235">
        <v>12.65</v>
      </c>
      <c r="R3235" t="s">
        <v>2662</v>
      </c>
      <c r="S3235" t="s">
        <v>2884</v>
      </c>
      <c r="T3235" t="str">
        <f t="shared" si="301"/>
        <v>Tom Stivers</v>
      </c>
      <c r="U3235" t="s">
        <v>2828</v>
      </c>
      <c r="V3235" t="s">
        <v>27</v>
      </c>
      <c r="W3235" t="s">
        <v>57</v>
      </c>
      <c r="X3235" t="s">
        <v>154</v>
      </c>
      <c r="Y3235" t="s">
        <v>916</v>
      </c>
      <c r="Z3235" t="s">
        <v>56</v>
      </c>
      <c r="AA3235"/>
      <c r="AB3235" s="1">
        <v>40799</v>
      </c>
      <c r="AC3235" s="1">
        <v>27572</v>
      </c>
      <c r="AD3235">
        <f t="shared" si="302"/>
        <v>2</v>
      </c>
      <c r="AE3235">
        <f t="shared" ca="1" si="303"/>
        <v>49</v>
      </c>
      <c r="AF3235" t="str">
        <f t="shared" ca="1" si="304"/>
        <v>18-64</v>
      </c>
      <c r="AG3235">
        <f t="shared" si="305"/>
        <v>2.9960224680851066</v>
      </c>
      <c r="AH3235" t="str">
        <f>_xlfn.IFNA(VLOOKUP(Sales_Transactions[[#This Row],[Order ID]],Returned_Items[#All],2,FALSE),"Not Returned")</f>
        <v>Returned</v>
      </c>
    </row>
    <row r="3236" spans="1:34" x14ac:dyDescent="0.25">
      <c r="A3236">
        <v>47556</v>
      </c>
      <c r="C3236" t="s">
        <v>1293</v>
      </c>
      <c r="D3236" s="2" t="str">
        <f>TEXT(MID(Sales_Transactions[[#This Row],[Order Date]],2,5),"d/m/yyy")</f>
        <v>25/7/2010</v>
      </c>
      <c r="E3236" s="2" t="str">
        <f>TEXT(MID(Sales_Transactions[[#This Row],[Order Date]],2,5),"d")</f>
        <v>25</v>
      </c>
      <c r="F3236" s="2" t="str">
        <f>TEXT(MID(Sales_Transactions[[#This Row],[Order Date]],2,5),"m")</f>
        <v>7</v>
      </c>
      <c r="G3236" s="2" t="str">
        <f>TEXT(MID(Sales_Transactions[[#This Row],[Order Date]],2,5),"yyy")</f>
        <v>2010</v>
      </c>
      <c r="H3236" s="2" t="str">
        <f>TEXT(MID(Sales_Transactions[[#This Row],[Order Date]],2,5),"yyy/m")</f>
        <v>2010/7</v>
      </c>
      <c r="I3236" t="s">
        <v>22</v>
      </c>
      <c r="J3236">
        <f t="shared" si="300"/>
        <v>2</v>
      </c>
      <c r="K3236" s="2">
        <v>29</v>
      </c>
      <c r="L3236" s="3">
        <v>475.58</v>
      </c>
      <c r="M3236" s="4">
        <v>0.04</v>
      </c>
      <c r="N3236" s="5" t="s">
        <v>23</v>
      </c>
      <c r="O3236" s="3">
        <v>108.21</v>
      </c>
      <c r="P3236" s="3">
        <v>15.98</v>
      </c>
      <c r="Q3236" s="3">
        <v>4</v>
      </c>
      <c r="R3236" s="5" t="s">
        <v>2838</v>
      </c>
      <c r="S3236" s="5" t="s">
        <v>1947</v>
      </c>
      <c r="T3236" s="5" t="str">
        <f t="shared" si="301"/>
        <v>Vivek Sundaresam</v>
      </c>
      <c r="U3236" t="s">
        <v>2828</v>
      </c>
      <c r="V3236" s="5" t="s">
        <v>74</v>
      </c>
      <c r="W3236" s="5" t="s">
        <v>48</v>
      </c>
      <c r="X3236" s="5" t="s">
        <v>87</v>
      </c>
      <c r="Y3236" s="5" t="s">
        <v>900</v>
      </c>
      <c r="Z3236" s="5" t="s">
        <v>43</v>
      </c>
      <c r="AA3236" s="4">
        <v>0.37</v>
      </c>
      <c r="AB3236" s="1">
        <v>40386</v>
      </c>
      <c r="AC3236" s="1">
        <v>27197</v>
      </c>
      <c r="AD3236">
        <f t="shared" si="302"/>
        <v>2</v>
      </c>
      <c r="AE3236">
        <f t="shared" ca="1" si="303"/>
        <v>50</v>
      </c>
      <c r="AF3236" t="str">
        <f t="shared" ca="1" si="304"/>
        <v>18-64</v>
      </c>
      <c r="AG3236" s="3">
        <f t="shared" si="305"/>
        <v>0.68874510344827578</v>
      </c>
      <c r="AH3236" t="str">
        <f>_xlfn.IFNA(VLOOKUP(Sales_Transactions[[#This Row],[Order ID]],Returned_Items[#All],2,FALSE),"Not Returned")</f>
        <v>Not Returned</v>
      </c>
    </row>
    <row r="3237" spans="1:34" x14ac:dyDescent="0.25">
      <c r="A3237">
        <v>47712</v>
      </c>
      <c r="C3237" t="s">
        <v>2893</v>
      </c>
      <c r="D3237" s="2" t="str">
        <f>TEXT(MID(Sales_Transactions[[#This Row],[Order Date]],2,5),"d/m/yyy")</f>
        <v>13/7/2010</v>
      </c>
      <c r="E3237" s="2" t="str">
        <f>TEXT(MID(Sales_Transactions[[#This Row],[Order Date]],2,5),"d")</f>
        <v>13</v>
      </c>
      <c r="F3237" s="2" t="str">
        <f>TEXT(MID(Sales_Transactions[[#This Row],[Order Date]],2,5),"m")</f>
        <v>7</v>
      </c>
      <c r="G3237" s="2" t="str">
        <f>TEXT(MID(Sales_Transactions[[#This Row],[Order Date]],2,5),"yyy")</f>
        <v>2010</v>
      </c>
      <c r="H3237" s="2" t="str">
        <f>TEXT(MID(Sales_Transactions[[#This Row],[Order Date]],2,5),"yyy/m")</f>
        <v>2010/7</v>
      </c>
      <c r="I3237" t="s">
        <v>22</v>
      </c>
      <c r="J3237">
        <f t="shared" si="300"/>
        <v>2</v>
      </c>
      <c r="K3237" s="2">
        <v>50</v>
      </c>
      <c r="L3237" s="3">
        <v>274.04000000000002</v>
      </c>
      <c r="M3237" s="4">
        <v>0.1</v>
      </c>
      <c r="N3237" s="5" t="s">
        <v>67</v>
      </c>
      <c r="O3237" s="3">
        <v>-243.87</v>
      </c>
      <c r="P3237" s="3">
        <v>5.38</v>
      </c>
      <c r="Q3237" s="3">
        <v>7.57</v>
      </c>
      <c r="R3237" s="5" t="s">
        <v>2258</v>
      </c>
      <c r="S3237" s="5" t="s">
        <v>2890</v>
      </c>
      <c r="T3237" s="5" t="str">
        <f t="shared" si="301"/>
        <v>Gary McGarr</v>
      </c>
      <c r="U3237" t="s">
        <v>2828</v>
      </c>
      <c r="V3237" s="5" t="s">
        <v>74</v>
      </c>
      <c r="W3237" s="5" t="s">
        <v>28</v>
      </c>
      <c r="X3237" s="5" t="s">
        <v>41</v>
      </c>
      <c r="Y3237" s="5" t="s">
        <v>2894</v>
      </c>
      <c r="Z3237" s="5" t="s">
        <v>43</v>
      </c>
      <c r="AA3237" s="4">
        <v>0.36</v>
      </c>
      <c r="AB3237" s="1">
        <v>40377</v>
      </c>
      <c r="AC3237" s="1">
        <v>27170</v>
      </c>
      <c r="AD3237">
        <f t="shared" si="302"/>
        <v>5</v>
      </c>
      <c r="AE3237">
        <f t="shared" ca="1" si="303"/>
        <v>50</v>
      </c>
      <c r="AF3237" t="str">
        <f t="shared" ca="1" si="304"/>
        <v>18-64</v>
      </c>
      <c r="AG3237" s="3">
        <f t="shared" si="305"/>
        <v>0.25889240000000002</v>
      </c>
      <c r="AH3237" t="str">
        <f>_xlfn.IFNA(VLOOKUP(Sales_Transactions[[#This Row],[Order ID]],Returned_Items[#All],2,FALSE),"Not Returned")</f>
        <v>Not Returned</v>
      </c>
    </row>
    <row r="3238" spans="1:34" x14ac:dyDescent="0.25">
      <c r="A3238">
        <v>48135</v>
      </c>
      <c r="C3238" t="s">
        <v>2237</v>
      </c>
      <c r="D3238" s="2" t="str">
        <f>TEXT(MID(Sales_Transactions[[#This Row],[Order Date]],2,5),"d/m/yyy")</f>
        <v>19/4/2009</v>
      </c>
      <c r="E3238" s="2" t="str">
        <f>TEXT(MID(Sales_Transactions[[#This Row],[Order Date]],2,5),"d")</f>
        <v>19</v>
      </c>
      <c r="F3238" s="2" t="str">
        <f>TEXT(MID(Sales_Transactions[[#This Row],[Order Date]],2,5),"m")</f>
        <v>4</v>
      </c>
      <c r="G3238" s="2" t="str">
        <f>TEXT(MID(Sales_Transactions[[#This Row],[Order Date]],2,5),"yyy")</f>
        <v>2009</v>
      </c>
      <c r="H3238" s="2" t="str">
        <f>TEXT(MID(Sales_Transactions[[#This Row],[Order Date]],2,5),"yyy/m")</f>
        <v>2009/4</v>
      </c>
      <c r="I3238" t="s">
        <v>33</v>
      </c>
      <c r="J3238">
        <f t="shared" si="300"/>
        <v>4</v>
      </c>
      <c r="K3238" s="2">
        <v>20</v>
      </c>
      <c r="L3238" s="3">
        <v>3960.99</v>
      </c>
      <c r="M3238" s="4">
        <v>0.09</v>
      </c>
      <c r="N3238" s="5" t="s">
        <v>67</v>
      </c>
      <c r="O3238" s="3">
        <v>631.33000000000004</v>
      </c>
      <c r="P3238" s="3">
        <v>199.99</v>
      </c>
      <c r="Q3238" s="3">
        <v>24.49</v>
      </c>
      <c r="R3238" s="5" t="s">
        <v>1211</v>
      </c>
      <c r="S3238" s="5" t="s">
        <v>2505</v>
      </c>
      <c r="T3238" s="5" t="str">
        <f t="shared" si="301"/>
        <v>Matt Collister</v>
      </c>
      <c r="U3238" t="s">
        <v>2828</v>
      </c>
      <c r="V3238" s="5" t="s">
        <v>74</v>
      </c>
      <c r="W3238" s="5" t="s">
        <v>48</v>
      </c>
      <c r="X3238" s="5" t="s">
        <v>131</v>
      </c>
      <c r="Y3238" s="5" t="s">
        <v>1046</v>
      </c>
      <c r="Z3238" s="5" t="s">
        <v>31</v>
      </c>
      <c r="AA3238" s="4">
        <v>0.46</v>
      </c>
      <c r="AB3238" s="1">
        <v>39924</v>
      </c>
      <c r="AC3238" s="1">
        <v>27359</v>
      </c>
      <c r="AD3238">
        <f t="shared" si="302"/>
        <v>2</v>
      </c>
      <c r="AE3238">
        <f t="shared" ca="1" si="303"/>
        <v>49</v>
      </c>
      <c r="AF3238" t="str">
        <f t="shared" ca="1" si="304"/>
        <v>18-64</v>
      </c>
      <c r="AG3238" s="3">
        <f t="shared" si="305"/>
        <v>11.215000450000002</v>
      </c>
      <c r="AH3238" t="str">
        <f>_xlfn.IFNA(VLOOKUP(Sales_Transactions[[#This Row],[Order ID]],Returned_Items[#All],2,FALSE),"Not Returned")</f>
        <v>Not Returned</v>
      </c>
    </row>
    <row r="3239" spans="1:34" x14ac:dyDescent="0.25">
      <c r="A3239">
        <v>48161</v>
      </c>
      <c r="C3239" t="s">
        <v>2895</v>
      </c>
      <c r="D3239" s="2" t="str">
        <f>TEXT(MID(Sales_Transactions[[#This Row],[Order Date]],2,5),"d/m/yyy")</f>
        <v>23/5/2011</v>
      </c>
      <c r="E3239" s="2" t="str">
        <f>TEXT(MID(Sales_Transactions[[#This Row],[Order Date]],2,5),"d")</f>
        <v>23</v>
      </c>
      <c r="F3239" s="2" t="str">
        <f>TEXT(MID(Sales_Transactions[[#This Row],[Order Date]],2,5),"m")</f>
        <v>5</v>
      </c>
      <c r="G3239" s="2" t="str">
        <f>TEXT(MID(Sales_Transactions[[#This Row],[Order Date]],2,5),"yyy")</f>
        <v>2011</v>
      </c>
      <c r="H3239" s="2" t="str">
        <f>TEXT(MID(Sales_Transactions[[#This Row],[Order Date]],2,5),"yyy/m")</f>
        <v>2011/5</v>
      </c>
      <c r="I3239" t="s">
        <v>52</v>
      </c>
      <c r="J3239">
        <f t="shared" si="300"/>
        <v>1</v>
      </c>
      <c r="K3239" s="2">
        <v>16</v>
      </c>
      <c r="L3239" s="3">
        <v>139.69</v>
      </c>
      <c r="M3239" s="4">
        <v>0.01</v>
      </c>
      <c r="N3239" s="5" t="s">
        <v>23</v>
      </c>
      <c r="O3239" s="3">
        <v>-95.64</v>
      </c>
      <c r="P3239" s="3">
        <v>7.77</v>
      </c>
      <c r="Q3239" s="3">
        <v>9.23</v>
      </c>
      <c r="R3239" s="5" t="s">
        <v>2833</v>
      </c>
      <c r="S3239" s="5" t="s">
        <v>2834</v>
      </c>
      <c r="T3239" s="5" t="str">
        <f t="shared" si="301"/>
        <v>Vivian Mathis</v>
      </c>
      <c r="U3239" t="s">
        <v>2828</v>
      </c>
      <c r="V3239" s="5" t="s">
        <v>74</v>
      </c>
      <c r="W3239" s="5" t="s">
        <v>28</v>
      </c>
      <c r="X3239" s="5" t="s">
        <v>38</v>
      </c>
      <c r="Y3239" s="5" t="s">
        <v>2486</v>
      </c>
      <c r="Z3239" s="5" t="s">
        <v>43</v>
      </c>
      <c r="AA3239" s="4">
        <v>0.57999999999999996</v>
      </c>
      <c r="AB3239" s="1">
        <v>40688</v>
      </c>
      <c r="AC3239" s="1">
        <v>27130</v>
      </c>
      <c r="AD3239">
        <f t="shared" si="302"/>
        <v>2</v>
      </c>
      <c r="AE3239">
        <f t="shared" ca="1" si="303"/>
        <v>50</v>
      </c>
      <c r="AF3239" t="str">
        <f t="shared" ca="1" si="304"/>
        <v>18-64</v>
      </c>
      <c r="AG3239" s="3">
        <f t="shared" si="305"/>
        <v>1.0624514375</v>
      </c>
      <c r="AH3239" t="str">
        <f>_xlfn.IFNA(VLOOKUP(Sales_Transactions[[#This Row],[Order ID]],Returned_Items[#All],2,FALSE),"Not Returned")</f>
        <v>Not Returned</v>
      </c>
    </row>
    <row r="3240" spans="1:34" x14ac:dyDescent="0.25">
      <c r="A3240">
        <v>48161</v>
      </c>
      <c r="C3240" t="s">
        <v>2895</v>
      </c>
      <c r="D3240" s="2" t="str">
        <f>TEXT(MID(Sales_Transactions[[#This Row],[Order Date]],2,5),"d/m/yyy")</f>
        <v>23/5/2011</v>
      </c>
      <c r="E3240" s="2" t="str">
        <f>TEXT(MID(Sales_Transactions[[#This Row],[Order Date]],2,5),"d")</f>
        <v>23</v>
      </c>
      <c r="F3240" s="2" t="str">
        <f>TEXT(MID(Sales_Transactions[[#This Row],[Order Date]],2,5),"m")</f>
        <v>5</v>
      </c>
      <c r="G3240" s="2" t="str">
        <f>TEXT(MID(Sales_Transactions[[#This Row],[Order Date]],2,5),"yyy")</f>
        <v>2011</v>
      </c>
      <c r="H3240" s="2" t="str">
        <f>TEXT(MID(Sales_Transactions[[#This Row],[Order Date]],2,5),"yyy/m")</f>
        <v>2011/5</v>
      </c>
      <c r="I3240" t="s">
        <v>52</v>
      </c>
      <c r="J3240">
        <f t="shared" si="300"/>
        <v>1</v>
      </c>
      <c r="K3240" s="2">
        <v>39</v>
      </c>
      <c r="L3240" s="3">
        <v>6030.58</v>
      </c>
      <c r="M3240" s="4">
        <v>0.09</v>
      </c>
      <c r="N3240" s="5" t="s">
        <v>23</v>
      </c>
      <c r="O3240" s="3">
        <v>1197.8599999999999</v>
      </c>
      <c r="P3240" s="3">
        <v>195.99</v>
      </c>
      <c r="Q3240" s="3">
        <v>8.99</v>
      </c>
      <c r="R3240" s="5" t="s">
        <v>2833</v>
      </c>
      <c r="S3240" s="5" t="s">
        <v>2834</v>
      </c>
      <c r="T3240" s="5" t="str">
        <f t="shared" si="301"/>
        <v>Vivian Mathis</v>
      </c>
      <c r="U3240" t="s">
        <v>2828</v>
      </c>
      <c r="V3240" s="5" t="s">
        <v>74</v>
      </c>
      <c r="W3240" s="5" t="s">
        <v>48</v>
      </c>
      <c r="X3240" s="5" t="s">
        <v>49</v>
      </c>
      <c r="Y3240" s="5" t="s">
        <v>800</v>
      </c>
      <c r="Z3240" s="5" t="s">
        <v>43</v>
      </c>
      <c r="AA3240" s="4">
        <v>0.57999999999999996</v>
      </c>
      <c r="AB3240" s="1">
        <v>40687</v>
      </c>
      <c r="AC3240" s="1">
        <v>27184</v>
      </c>
      <c r="AD3240">
        <f t="shared" si="302"/>
        <v>1</v>
      </c>
      <c r="AE3240">
        <f t="shared" ca="1" si="303"/>
        <v>50</v>
      </c>
      <c r="AF3240" t="str">
        <f t="shared" ca="1" si="304"/>
        <v>18-64</v>
      </c>
      <c r="AG3240" s="3">
        <f t="shared" si="305"/>
        <v>5.2513745897435902</v>
      </c>
      <c r="AH3240" t="str">
        <f>_xlfn.IFNA(VLOOKUP(Sales_Transactions[[#This Row],[Order ID]],Returned_Items[#All],2,FALSE),"Not Returned")</f>
        <v>Not Returned</v>
      </c>
    </row>
    <row r="3241" spans="1:34" x14ac:dyDescent="0.25">
      <c r="A3241">
        <v>48515</v>
      </c>
      <c r="C3241" t="s">
        <v>1893</v>
      </c>
      <c r="D3241" s="2" t="str">
        <f>TEXT(MID(Sales_Transactions[[#This Row],[Order Date]],2,5),"d/m/yyy")</f>
        <v>20/12/2011</v>
      </c>
      <c r="E3241" s="2" t="str">
        <f>TEXT(MID(Sales_Transactions[[#This Row],[Order Date]],2,5),"d")</f>
        <v>20</v>
      </c>
      <c r="F3241" s="2" t="str">
        <f>TEXT(MID(Sales_Transactions[[#This Row],[Order Date]],2,5),"m")</f>
        <v>12</v>
      </c>
      <c r="G3241" s="2" t="str">
        <f>TEXT(MID(Sales_Transactions[[#This Row],[Order Date]],2,5),"yyy")</f>
        <v>2011</v>
      </c>
      <c r="H3241" s="2" t="str">
        <f>TEXT(MID(Sales_Transactions[[#This Row],[Order Date]],2,5),"yyy/m")</f>
        <v>2011/12</v>
      </c>
      <c r="I3241" t="s">
        <v>101</v>
      </c>
      <c r="J3241">
        <f t="shared" si="300"/>
        <v>1</v>
      </c>
      <c r="K3241" s="2">
        <v>47</v>
      </c>
      <c r="L3241" s="3">
        <v>725.8</v>
      </c>
      <c r="M3241" s="4">
        <v>0.01</v>
      </c>
      <c r="N3241" s="5" t="s">
        <v>67</v>
      </c>
      <c r="O3241" s="3">
        <v>327.45</v>
      </c>
      <c r="P3241" s="3">
        <v>15.04</v>
      </c>
      <c r="Q3241" s="3">
        <v>1.97</v>
      </c>
      <c r="R3241" s="5" t="s">
        <v>35</v>
      </c>
      <c r="S3241" s="5" t="s">
        <v>981</v>
      </c>
      <c r="T3241" s="5" t="str">
        <f t="shared" si="301"/>
        <v>Barry Gonzalez</v>
      </c>
      <c r="U3241" t="s">
        <v>2828</v>
      </c>
      <c r="V3241" s="5" t="s">
        <v>37</v>
      </c>
      <c r="W3241" s="5" t="s">
        <v>28</v>
      </c>
      <c r="X3241" s="5" t="s">
        <v>75</v>
      </c>
      <c r="Y3241" s="5" t="s">
        <v>1168</v>
      </c>
      <c r="Z3241" s="5" t="s">
        <v>84</v>
      </c>
      <c r="AA3241" s="4">
        <v>0.39</v>
      </c>
      <c r="AB3241" s="1">
        <v>40897</v>
      </c>
      <c r="AC3241" s="1">
        <v>16607</v>
      </c>
      <c r="AD3241">
        <f t="shared" si="302"/>
        <v>0</v>
      </c>
      <c r="AE3241">
        <f t="shared" ca="1" si="303"/>
        <v>79</v>
      </c>
      <c r="AF3241" t="str">
        <f t="shared" ca="1" si="304"/>
        <v>Over 65</v>
      </c>
      <c r="AG3241" s="3">
        <f t="shared" si="305"/>
        <v>0.3618828936170212</v>
      </c>
      <c r="AH3241" t="str">
        <f>_xlfn.IFNA(VLOOKUP(Sales_Transactions[[#This Row],[Order ID]],Returned_Items[#All],2,FALSE),"Not Returned")</f>
        <v>Not Returned</v>
      </c>
    </row>
    <row r="3242" spans="1:34" x14ac:dyDescent="0.25">
      <c r="A3242">
        <v>48642</v>
      </c>
      <c r="C3242" t="s">
        <v>1194</v>
      </c>
      <c r="D3242" s="2" t="str">
        <f>TEXT(MID(Sales_Transactions[[#This Row],[Order Date]],2,5),"d/m/yyy")</f>
        <v>1/2/2010</v>
      </c>
      <c r="E3242" s="2" t="str">
        <f>TEXT(MID(Sales_Transactions[[#This Row],[Order Date]],2,5),"d")</f>
        <v>1</v>
      </c>
      <c r="F3242" s="2" t="str">
        <f>TEXT(MID(Sales_Transactions[[#This Row],[Order Date]],2,5),"m")</f>
        <v>2</v>
      </c>
      <c r="G3242" s="2" t="str">
        <f>TEXT(MID(Sales_Transactions[[#This Row],[Order Date]],2,5),"yyy")</f>
        <v>2010</v>
      </c>
      <c r="H3242" s="2" t="str">
        <f>TEXT(MID(Sales_Transactions[[#This Row],[Order Date]],2,5),"yyy/m")</f>
        <v>2010/2</v>
      </c>
      <c r="I3242" t="s">
        <v>33</v>
      </c>
      <c r="J3242">
        <f t="shared" si="300"/>
        <v>4</v>
      </c>
      <c r="K3242" s="2">
        <v>36</v>
      </c>
      <c r="L3242" s="3">
        <v>111.83</v>
      </c>
      <c r="M3242" s="4">
        <v>0</v>
      </c>
      <c r="N3242" s="5" t="s">
        <v>23</v>
      </c>
      <c r="O3242" s="3">
        <v>19.36</v>
      </c>
      <c r="P3242" s="3">
        <v>2.94</v>
      </c>
      <c r="Q3242" s="3">
        <v>0.7</v>
      </c>
      <c r="R3242" s="5" t="s">
        <v>1211</v>
      </c>
      <c r="S3242" s="5" t="s">
        <v>2505</v>
      </c>
      <c r="T3242" s="5" t="str">
        <f t="shared" si="301"/>
        <v>Matt Collister</v>
      </c>
      <c r="U3242" t="s">
        <v>2828</v>
      </c>
      <c r="V3242" s="5" t="s">
        <v>74</v>
      </c>
      <c r="W3242" s="5" t="s">
        <v>28</v>
      </c>
      <c r="X3242" s="5" t="s">
        <v>124</v>
      </c>
      <c r="Y3242" s="5" t="s">
        <v>2123</v>
      </c>
      <c r="Z3242" s="5" t="s">
        <v>84</v>
      </c>
      <c r="AA3242" s="4">
        <v>0.57999999999999996</v>
      </c>
      <c r="AB3242" s="1">
        <v>40210</v>
      </c>
      <c r="AC3242" s="1">
        <v>16606</v>
      </c>
      <c r="AD3242">
        <f t="shared" si="302"/>
        <v>0</v>
      </c>
      <c r="AE3242">
        <f t="shared" ca="1" si="303"/>
        <v>79</v>
      </c>
      <c r="AF3242" t="str">
        <f t="shared" ca="1" si="304"/>
        <v>Over 65</v>
      </c>
      <c r="AG3242" s="3">
        <f t="shared" si="305"/>
        <v>0.1011111111111111</v>
      </c>
      <c r="AH3242" t="str">
        <f>_xlfn.IFNA(VLOOKUP(Sales_Transactions[[#This Row],[Order ID]],Returned_Items[#All],2,FALSE),"Not Returned")</f>
        <v>Not Returned</v>
      </c>
    </row>
    <row r="3243" spans="1:34" x14ac:dyDescent="0.25">
      <c r="A3243">
        <v>48642</v>
      </c>
      <c r="C3243" t="s">
        <v>1194</v>
      </c>
      <c r="D3243" s="2" t="str">
        <f>TEXT(MID(Sales_Transactions[[#This Row],[Order Date]],2,5),"d/m/yyy")</f>
        <v>1/2/2010</v>
      </c>
      <c r="E3243" s="2" t="str">
        <f>TEXT(MID(Sales_Transactions[[#This Row],[Order Date]],2,5),"d")</f>
        <v>1</v>
      </c>
      <c r="F3243" s="2" t="str">
        <f>TEXT(MID(Sales_Transactions[[#This Row],[Order Date]],2,5),"m")</f>
        <v>2</v>
      </c>
      <c r="G3243" s="2" t="str">
        <f>TEXT(MID(Sales_Transactions[[#This Row],[Order Date]],2,5),"yyy")</f>
        <v>2010</v>
      </c>
      <c r="H3243" s="2" t="str">
        <f>TEXT(MID(Sales_Transactions[[#This Row],[Order Date]],2,5),"yyy/m")</f>
        <v>2010/2</v>
      </c>
      <c r="I3243" t="s">
        <v>33</v>
      </c>
      <c r="J3243">
        <f t="shared" si="300"/>
        <v>4</v>
      </c>
      <c r="K3243" s="2">
        <v>50</v>
      </c>
      <c r="L3243" s="3">
        <v>4159.6279999999997</v>
      </c>
      <c r="M3243" s="4">
        <v>0.05</v>
      </c>
      <c r="N3243" s="5" t="s">
        <v>67</v>
      </c>
      <c r="O3243" s="3">
        <v>1332.91</v>
      </c>
      <c r="P3243" s="3">
        <v>95.99</v>
      </c>
      <c r="Q3243" s="3">
        <v>4.9000000000000004</v>
      </c>
      <c r="R3243" s="5" t="s">
        <v>1211</v>
      </c>
      <c r="S3243" s="5" t="s">
        <v>2505</v>
      </c>
      <c r="T3243" s="5" t="str">
        <f t="shared" si="301"/>
        <v>Matt Collister</v>
      </c>
      <c r="U3243" t="s">
        <v>2828</v>
      </c>
      <c r="V3243" s="5" t="s">
        <v>74</v>
      </c>
      <c r="W3243" s="5" t="s">
        <v>48</v>
      </c>
      <c r="X3243" s="5" t="s">
        <v>49</v>
      </c>
      <c r="Y3243" s="5" t="s">
        <v>2243</v>
      </c>
      <c r="Z3243" s="5" t="s">
        <v>43</v>
      </c>
      <c r="AA3243" s="4">
        <v>0.56000000000000005</v>
      </c>
      <c r="AB3243" s="1">
        <v>40210</v>
      </c>
      <c r="AC3243" s="1">
        <v>16737</v>
      </c>
      <c r="AD3243">
        <f t="shared" si="302"/>
        <v>0</v>
      </c>
      <c r="AE3243">
        <f t="shared" ca="1" si="303"/>
        <v>78</v>
      </c>
      <c r="AF3243" t="str">
        <f t="shared" ca="1" si="304"/>
        <v>Over 65</v>
      </c>
      <c r="AG3243" s="3">
        <f t="shared" si="305"/>
        <v>2.0168401</v>
      </c>
      <c r="AH3243" t="str">
        <f>_xlfn.IFNA(VLOOKUP(Sales_Transactions[[#This Row],[Order ID]],Returned_Items[#All],2,FALSE),"Not Returned")</f>
        <v>Not Returned</v>
      </c>
    </row>
    <row r="3244" spans="1:34" x14ac:dyDescent="0.25">
      <c r="A3244">
        <v>50567</v>
      </c>
      <c r="C3244" t="s">
        <v>2347</v>
      </c>
      <c r="D3244" s="2" t="str">
        <f>TEXT(MID(Sales_Transactions[[#This Row],[Order Date]],2,5),"d/m/yyy")</f>
        <v>5/2/2012</v>
      </c>
      <c r="E3244" s="2" t="str">
        <f>TEXT(MID(Sales_Transactions[[#This Row],[Order Date]],2,5),"d")</f>
        <v>5</v>
      </c>
      <c r="F3244" s="2" t="str">
        <f>TEXT(MID(Sales_Transactions[[#This Row],[Order Date]],2,5),"m")</f>
        <v>2</v>
      </c>
      <c r="G3244" s="2" t="str">
        <f>TEXT(MID(Sales_Transactions[[#This Row],[Order Date]],2,5),"yyy")</f>
        <v>2012</v>
      </c>
      <c r="H3244" s="2" t="str">
        <f>TEXT(MID(Sales_Transactions[[#This Row],[Order Date]],2,5),"yyy/m")</f>
        <v>2012/2</v>
      </c>
      <c r="I3244" t="s">
        <v>78</v>
      </c>
      <c r="J3244">
        <f t="shared" si="300"/>
        <v>3</v>
      </c>
      <c r="K3244" s="2">
        <v>22</v>
      </c>
      <c r="L3244" s="3">
        <v>1505.67</v>
      </c>
      <c r="M3244" s="4">
        <v>0.1</v>
      </c>
      <c r="N3244" s="5" t="s">
        <v>34</v>
      </c>
      <c r="O3244" s="3">
        <v>-436.23</v>
      </c>
      <c r="P3244" s="3">
        <v>70.98</v>
      </c>
      <c r="Q3244" s="3">
        <v>30</v>
      </c>
      <c r="R3244" s="5" t="s">
        <v>2838</v>
      </c>
      <c r="S3244" s="5" t="s">
        <v>1947</v>
      </c>
      <c r="T3244" s="5" t="str">
        <f t="shared" si="301"/>
        <v>Vivek Sundaresam</v>
      </c>
      <c r="U3244" t="s">
        <v>2828</v>
      </c>
      <c r="V3244" s="5" t="s">
        <v>74</v>
      </c>
      <c r="W3244" s="5" t="s">
        <v>57</v>
      </c>
      <c r="X3244" s="5" t="s">
        <v>154</v>
      </c>
      <c r="Y3244" s="5" t="s">
        <v>1481</v>
      </c>
      <c r="Z3244" s="5" t="s">
        <v>40</v>
      </c>
      <c r="AA3244" s="4">
        <v>0.73</v>
      </c>
      <c r="AB3244" s="1">
        <v>40945</v>
      </c>
      <c r="AC3244" s="1">
        <v>16955</v>
      </c>
      <c r="AD3244">
        <f t="shared" si="302"/>
        <v>1</v>
      </c>
      <c r="AE3244">
        <f t="shared" ca="1" si="303"/>
        <v>78</v>
      </c>
      <c r="AF3244" t="str">
        <f t="shared" ca="1" si="304"/>
        <v>Over 65</v>
      </c>
      <c r="AG3244" s="3">
        <f t="shared" si="305"/>
        <v>4.5867736363636364</v>
      </c>
      <c r="AH3244" t="str">
        <f>_xlfn.IFNA(VLOOKUP(Sales_Transactions[[#This Row],[Order ID]],Returned_Items[#All],2,FALSE),"Not Returned")</f>
        <v>Not Returned</v>
      </c>
    </row>
    <row r="3245" spans="1:34" x14ac:dyDescent="0.25">
      <c r="A3245">
        <v>51623</v>
      </c>
      <c r="C3245" t="s">
        <v>2896</v>
      </c>
      <c r="D3245" s="2" t="str">
        <f>TEXT(MID(Sales_Transactions[[#This Row],[Order Date]],2,5),"d/m/yyy")</f>
        <v>13/1/2009</v>
      </c>
      <c r="E3245" s="2" t="str">
        <f>TEXT(MID(Sales_Transactions[[#This Row],[Order Date]],2,5),"d")</f>
        <v>13</v>
      </c>
      <c r="F3245" s="2" t="str">
        <f>TEXT(MID(Sales_Transactions[[#This Row],[Order Date]],2,5),"m")</f>
        <v>1</v>
      </c>
      <c r="G3245" s="2" t="str">
        <f>TEXT(MID(Sales_Transactions[[#This Row],[Order Date]],2,5),"yyy")</f>
        <v>2009</v>
      </c>
      <c r="H3245" s="2" t="str">
        <f>TEXT(MID(Sales_Transactions[[#This Row],[Order Date]],2,5),"yyy/m")</f>
        <v>2009/1</v>
      </c>
      <c r="I3245" t="s">
        <v>101</v>
      </c>
      <c r="J3245">
        <f t="shared" si="300"/>
        <v>1</v>
      </c>
      <c r="K3245" s="2">
        <v>17</v>
      </c>
      <c r="L3245" s="3">
        <v>39.229999999999997</v>
      </c>
      <c r="M3245" s="4">
        <v>0.06</v>
      </c>
      <c r="N3245" s="5" t="s">
        <v>23</v>
      </c>
      <c r="O3245" s="3">
        <v>-66.58</v>
      </c>
      <c r="P3245" s="3">
        <v>2.08</v>
      </c>
      <c r="Q3245" s="3">
        <v>5.33</v>
      </c>
      <c r="R3245" s="5" t="s">
        <v>202</v>
      </c>
      <c r="S3245" s="5" t="s">
        <v>2424</v>
      </c>
      <c r="T3245" s="5" t="str">
        <f t="shared" si="301"/>
        <v>Michelle Huthwaite</v>
      </c>
      <c r="U3245" t="s">
        <v>2828</v>
      </c>
      <c r="V3245" s="5" t="s">
        <v>74</v>
      </c>
      <c r="W3245" s="5" t="s">
        <v>57</v>
      </c>
      <c r="X3245" s="5" t="s">
        <v>58</v>
      </c>
      <c r="Y3245" s="5" t="s">
        <v>335</v>
      </c>
      <c r="Z3245" s="5" t="s">
        <v>43</v>
      </c>
      <c r="AA3245" s="4">
        <v>0.43</v>
      </c>
      <c r="AB3245" s="1">
        <v>39826</v>
      </c>
      <c r="AC3245" s="1">
        <v>16896</v>
      </c>
      <c r="AD3245">
        <f t="shared" si="302"/>
        <v>0</v>
      </c>
      <c r="AE3245">
        <f t="shared" ca="1" si="303"/>
        <v>78</v>
      </c>
      <c r="AF3245" t="str">
        <f t="shared" ca="1" si="304"/>
        <v>Over 65</v>
      </c>
      <c r="AG3245" s="3">
        <f t="shared" si="305"/>
        <v>0.43580894117647057</v>
      </c>
      <c r="AH3245" t="str">
        <f>_xlfn.IFNA(VLOOKUP(Sales_Transactions[[#This Row],[Order ID]],Returned_Items[#All],2,FALSE),"Not Returned")</f>
        <v>Not Returned</v>
      </c>
    </row>
    <row r="3246" spans="1:34" x14ac:dyDescent="0.25">
      <c r="A3246">
        <v>52194</v>
      </c>
      <c r="C3246" t="s">
        <v>1073</v>
      </c>
      <c r="D3246" s="2" t="str">
        <f>TEXT(MID(Sales_Transactions[[#This Row],[Order Date]],2,5),"d/m/yyy")</f>
        <v>11/12/2010</v>
      </c>
      <c r="E3246" s="2" t="str">
        <f>TEXT(MID(Sales_Transactions[[#This Row],[Order Date]],2,5),"d")</f>
        <v>11</v>
      </c>
      <c r="F3246" s="2" t="str">
        <f>TEXT(MID(Sales_Transactions[[#This Row],[Order Date]],2,5),"m")</f>
        <v>12</v>
      </c>
      <c r="G3246" s="2" t="str">
        <f>TEXT(MID(Sales_Transactions[[#This Row],[Order Date]],2,5),"yyy")</f>
        <v>2010</v>
      </c>
      <c r="H3246" s="2" t="str">
        <f>TEXT(MID(Sales_Transactions[[#This Row],[Order Date]],2,5),"yyy/m")</f>
        <v>2010/12</v>
      </c>
      <c r="I3246" t="s">
        <v>101</v>
      </c>
      <c r="J3246">
        <f t="shared" si="300"/>
        <v>1</v>
      </c>
      <c r="K3246" s="2">
        <v>25</v>
      </c>
      <c r="L3246" s="3">
        <v>612.92999999999995</v>
      </c>
      <c r="M3246" s="4">
        <v>0.1</v>
      </c>
      <c r="N3246" s="5" t="s">
        <v>23</v>
      </c>
      <c r="O3246" s="3">
        <v>-5.04</v>
      </c>
      <c r="P3246" s="3">
        <v>24.92</v>
      </c>
      <c r="Q3246" s="3">
        <v>12.98</v>
      </c>
      <c r="R3246" s="5" t="s">
        <v>956</v>
      </c>
      <c r="S3246" s="5" t="s">
        <v>2827</v>
      </c>
      <c r="T3246" s="5" t="str">
        <f t="shared" si="301"/>
        <v>Greg Tran</v>
      </c>
      <c r="U3246" t="s">
        <v>2828</v>
      </c>
      <c r="V3246" s="5" t="s">
        <v>74</v>
      </c>
      <c r="W3246" s="5" t="s">
        <v>28</v>
      </c>
      <c r="X3246" s="5" t="s">
        <v>41</v>
      </c>
      <c r="Y3246" s="5" t="s">
        <v>513</v>
      </c>
      <c r="Z3246" s="5" t="s">
        <v>43</v>
      </c>
      <c r="AA3246" s="4">
        <v>0.39</v>
      </c>
      <c r="AB3246" s="1">
        <v>40524</v>
      </c>
      <c r="AC3246" s="1">
        <v>16872</v>
      </c>
      <c r="AD3246">
        <f t="shared" si="302"/>
        <v>1</v>
      </c>
      <c r="AE3246">
        <f t="shared" ca="1" si="303"/>
        <v>78</v>
      </c>
      <c r="AF3246" t="str">
        <f t="shared" ca="1" si="304"/>
        <v>Over 65</v>
      </c>
      <c r="AG3246" s="3">
        <f t="shared" si="305"/>
        <v>1.5150031999999998</v>
      </c>
      <c r="AH3246" t="str">
        <f>_xlfn.IFNA(VLOOKUP(Sales_Transactions[[#This Row],[Order ID]],Returned_Items[#All],2,FALSE),"Not Returned")</f>
        <v>Not Returned</v>
      </c>
    </row>
    <row r="3247" spans="1:34" x14ac:dyDescent="0.25">
      <c r="A3247">
        <v>52194</v>
      </c>
      <c r="C3247" t="s">
        <v>1073</v>
      </c>
      <c r="D3247" s="2" t="str">
        <f>TEXT(MID(Sales_Transactions[[#This Row],[Order Date]],2,5),"d/m/yyy")</f>
        <v>11/12/2010</v>
      </c>
      <c r="E3247" s="2" t="str">
        <f>TEXT(MID(Sales_Transactions[[#This Row],[Order Date]],2,5),"d")</f>
        <v>11</v>
      </c>
      <c r="F3247" s="2" t="str">
        <f>TEXT(MID(Sales_Transactions[[#This Row],[Order Date]],2,5),"m")</f>
        <v>12</v>
      </c>
      <c r="G3247" s="2" t="str">
        <f>TEXT(MID(Sales_Transactions[[#This Row],[Order Date]],2,5),"yyy")</f>
        <v>2010</v>
      </c>
      <c r="H3247" s="2" t="str">
        <f>TEXT(MID(Sales_Transactions[[#This Row],[Order Date]],2,5),"yyy/m")</f>
        <v>2010/12</v>
      </c>
      <c r="I3247" t="s">
        <v>101</v>
      </c>
      <c r="J3247">
        <f t="shared" si="300"/>
        <v>1</v>
      </c>
      <c r="K3247" s="2">
        <v>12</v>
      </c>
      <c r="L3247" s="3">
        <v>1551.34</v>
      </c>
      <c r="M3247" s="4">
        <v>0.03</v>
      </c>
      <c r="N3247" s="5" t="s">
        <v>34</v>
      </c>
      <c r="O3247" s="3">
        <v>-483.12</v>
      </c>
      <c r="P3247" s="3">
        <v>120.98</v>
      </c>
      <c r="Q3247" s="3">
        <v>78.64</v>
      </c>
      <c r="R3247" s="5" t="s">
        <v>956</v>
      </c>
      <c r="S3247" s="5" t="s">
        <v>2827</v>
      </c>
      <c r="T3247" s="5" t="str">
        <f t="shared" si="301"/>
        <v>Greg Tran</v>
      </c>
      <c r="U3247" t="s">
        <v>2828</v>
      </c>
      <c r="V3247" s="5" t="s">
        <v>74</v>
      </c>
      <c r="W3247" s="5" t="s">
        <v>57</v>
      </c>
      <c r="X3247" s="5" t="s">
        <v>104</v>
      </c>
      <c r="Y3247" s="5" t="s">
        <v>2231</v>
      </c>
      <c r="Z3247" s="5" t="s">
        <v>106</v>
      </c>
      <c r="AA3247" s="4">
        <v>0.75</v>
      </c>
      <c r="AB3247" s="1">
        <v>40524</v>
      </c>
      <c r="AC3247" s="1">
        <v>17108</v>
      </c>
      <c r="AD3247">
        <f t="shared" si="302"/>
        <v>1</v>
      </c>
      <c r="AE3247">
        <f t="shared" ca="1" si="303"/>
        <v>77</v>
      </c>
      <c r="AF3247" t="str">
        <f t="shared" ca="1" si="304"/>
        <v>Over 65</v>
      </c>
      <c r="AG3247" s="3">
        <f t="shared" si="305"/>
        <v>16.631975499999999</v>
      </c>
      <c r="AH3247" t="str">
        <f>_xlfn.IFNA(VLOOKUP(Sales_Transactions[[#This Row],[Order ID]],Returned_Items[#All],2,FALSE),"Not Returned")</f>
        <v>Not Returned</v>
      </c>
    </row>
    <row r="3248" spans="1:34" x14ac:dyDescent="0.25">
      <c r="A3248">
        <v>52291</v>
      </c>
      <c r="C3248" t="s">
        <v>2897</v>
      </c>
      <c r="D3248" s="2" t="str">
        <f>TEXT(MID(Sales_Transactions[[#This Row],[Order Date]],2,5),"d/m/yyy")</f>
        <v>29/10/2009</v>
      </c>
      <c r="E3248" s="2" t="str">
        <f>TEXT(MID(Sales_Transactions[[#This Row],[Order Date]],2,5),"d")</f>
        <v>29</v>
      </c>
      <c r="F3248" s="2" t="str">
        <f>TEXT(MID(Sales_Transactions[[#This Row],[Order Date]],2,5),"m")</f>
        <v>10</v>
      </c>
      <c r="G3248" s="2" t="str">
        <f>TEXT(MID(Sales_Transactions[[#This Row],[Order Date]],2,5),"yyy")</f>
        <v>2009</v>
      </c>
      <c r="H3248" s="2" t="str">
        <f>TEXT(MID(Sales_Transactions[[#This Row],[Order Date]],2,5),"yyy/m")</f>
        <v>2009/10</v>
      </c>
      <c r="I3248" t="s">
        <v>101</v>
      </c>
      <c r="J3248">
        <f t="shared" si="300"/>
        <v>1</v>
      </c>
      <c r="K3248" s="2">
        <v>48</v>
      </c>
      <c r="L3248" s="3">
        <v>287.54000000000002</v>
      </c>
      <c r="M3248" s="4">
        <v>0.04</v>
      </c>
      <c r="N3248" s="5" t="s">
        <v>23</v>
      </c>
      <c r="O3248" s="3">
        <v>57.28</v>
      </c>
      <c r="P3248" s="3">
        <v>5.98</v>
      </c>
      <c r="Q3248" s="3">
        <v>0.96</v>
      </c>
      <c r="R3248" s="5" t="s">
        <v>202</v>
      </c>
      <c r="S3248" s="5" t="s">
        <v>2827</v>
      </c>
      <c r="T3248" s="5" t="str">
        <f t="shared" si="301"/>
        <v>Michelle Tran</v>
      </c>
      <c r="U3248" t="s">
        <v>2828</v>
      </c>
      <c r="V3248" s="5" t="s">
        <v>47</v>
      </c>
      <c r="W3248" s="5" t="s">
        <v>28</v>
      </c>
      <c r="X3248" s="5" t="s">
        <v>124</v>
      </c>
      <c r="Y3248" s="5" t="s">
        <v>1277</v>
      </c>
      <c r="Z3248" s="5" t="s">
        <v>84</v>
      </c>
      <c r="AA3248" s="4">
        <v>0.6</v>
      </c>
      <c r="AB3248" s="1">
        <v>40117</v>
      </c>
      <c r="AC3248" s="1">
        <v>16868</v>
      </c>
      <c r="AD3248">
        <f t="shared" si="302"/>
        <v>2</v>
      </c>
      <c r="AE3248">
        <f t="shared" ca="1" si="303"/>
        <v>78</v>
      </c>
      <c r="AF3248" t="str">
        <f t="shared" ca="1" si="304"/>
        <v>Over 65</v>
      </c>
      <c r="AG3248" s="3">
        <f t="shared" si="305"/>
        <v>0.14453350000000001</v>
      </c>
      <c r="AH3248" t="str">
        <f>_xlfn.IFNA(VLOOKUP(Sales_Transactions[[#This Row],[Order ID]],Returned_Items[#All],2,FALSE),"Not Returned")</f>
        <v>Not Returned</v>
      </c>
    </row>
    <row r="3249" spans="1:34" x14ac:dyDescent="0.25">
      <c r="A3249">
        <v>52291</v>
      </c>
      <c r="C3249" t="s">
        <v>2897</v>
      </c>
      <c r="D3249" s="2" t="str">
        <f>TEXT(MID(Sales_Transactions[[#This Row],[Order Date]],2,5),"d/m/yyy")</f>
        <v>29/10/2009</v>
      </c>
      <c r="E3249" s="2" t="str">
        <f>TEXT(MID(Sales_Transactions[[#This Row],[Order Date]],2,5),"d")</f>
        <v>29</v>
      </c>
      <c r="F3249" s="2" t="str">
        <f>TEXT(MID(Sales_Transactions[[#This Row],[Order Date]],2,5),"m")</f>
        <v>10</v>
      </c>
      <c r="G3249" s="2" t="str">
        <f>TEXT(MID(Sales_Transactions[[#This Row],[Order Date]],2,5),"yyy")</f>
        <v>2009</v>
      </c>
      <c r="H3249" s="2" t="str">
        <f>TEXT(MID(Sales_Transactions[[#This Row],[Order Date]],2,5),"yyy/m")</f>
        <v>2009/10</v>
      </c>
      <c r="I3249" t="s">
        <v>101</v>
      </c>
      <c r="J3249">
        <f t="shared" si="300"/>
        <v>1</v>
      </c>
      <c r="K3249" s="2">
        <v>5</v>
      </c>
      <c r="L3249" s="3">
        <v>88.314999999999998</v>
      </c>
      <c r="M3249" s="4">
        <v>0.01</v>
      </c>
      <c r="N3249" s="5" t="s">
        <v>23</v>
      </c>
      <c r="O3249" s="3">
        <v>-72.400000000000006</v>
      </c>
      <c r="P3249" s="3">
        <v>20.99</v>
      </c>
      <c r="Q3249" s="3">
        <v>0.99</v>
      </c>
      <c r="R3249" s="5" t="s">
        <v>202</v>
      </c>
      <c r="S3249" s="5" t="s">
        <v>2827</v>
      </c>
      <c r="T3249" s="5" t="str">
        <f t="shared" si="301"/>
        <v>Michelle Tran</v>
      </c>
      <c r="U3249" t="s">
        <v>2828</v>
      </c>
      <c r="V3249" s="5" t="s">
        <v>47</v>
      </c>
      <c r="W3249" s="5" t="s">
        <v>48</v>
      </c>
      <c r="X3249" s="5" t="s">
        <v>49</v>
      </c>
      <c r="Y3249" s="5" t="s">
        <v>1457</v>
      </c>
      <c r="Z3249" s="5" t="s">
        <v>84</v>
      </c>
      <c r="AA3249" s="4">
        <v>0.56999999999999995</v>
      </c>
      <c r="AB3249" s="1">
        <v>40116</v>
      </c>
      <c r="AC3249" s="1">
        <v>16860</v>
      </c>
      <c r="AD3249">
        <f t="shared" si="302"/>
        <v>1</v>
      </c>
      <c r="AE3249">
        <f t="shared" ca="1" si="303"/>
        <v>78</v>
      </c>
      <c r="AF3249" t="str">
        <f t="shared" ca="1" si="304"/>
        <v>Over 65</v>
      </c>
      <c r="AG3249" s="3">
        <f t="shared" si="305"/>
        <v>4.3955801999999995</v>
      </c>
      <c r="AH3249" t="str">
        <f>_xlfn.IFNA(VLOOKUP(Sales_Transactions[[#This Row],[Order ID]],Returned_Items[#All],2,FALSE),"Not Returned")</f>
        <v>Not Returned</v>
      </c>
    </row>
    <row r="3250" spans="1:34" x14ac:dyDescent="0.25">
      <c r="A3250">
        <v>54370</v>
      </c>
      <c r="C3250" t="s">
        <v>2898</v>
      </c>
      <c r="D3250" s="2" t="str">
        <f>TEXT(MID(Sales_Transactions[[#This Row],[Order Date]],2,5),"d/m/yyy")</f>
        <v>8/4/2012</v>
      </c>
      <c r="E3250" s="2" t="str">
        <f>TEXT(MID(Sales_Transactions[[#This Row],[Order Date]],2,5),"d")</f>
        <v>8</v>
      </c>
      <c r="F3250" s="2" t="str">
        <f>TEXT(MID(Sales_Transactions[[#This Row],[Order Date]],2,5),"m")</f>
        <v>4</v>
      </c>
      <c r="G3250" s="2" t="str">
        <f>TEXT(MID(Sales_Transactions[[#This Row],[Order Date]],2,5),"yyy")</f>
        <v>2012</v>
      </c>
      <c r="H3250" s="2" t="str">
        <f>TEXT(MID(Sales_Transactions[[#This Row],[Order Date]],2,5),"yyy/m")</f>
        <v>2012/4</v>
      </c>
      <c r="I3250" t="s">
        <v>52</v>
      </c>
      <c r="J3250">
        <f t="shared" si="300"/>
        <v>1</v>
      </c>
      <c r="K3250" s="2">
        <v>49</v>
      </c>
      <c r="L3250" s="3">
        <v>4968.5</v>
      </c>
      <c r="M3250" s="4">
        <v>0</v>
      </c>
      <c r="N3250" s="5" t="s">
        <v>23</v>
      </c>
      <c r="O3250" s="3">
        <v>1041.28</v>
      </c>
      <c r="P3250" s="3">
        <v>99.99</v>
      </c>
      <c r="Q3250" s="3">
        <v>19.989999999999998</v>
      </c>
      <c r="R3250" s="5" t="s">
        <v>2835</v>
      </c>
      <c r="S3250" s="5" t="s">
        <v>2836</v>
      </c>
      <c r="T3250" s="5" t="str">
        <f t="shared" si="301"/>
        <v>Carol Adams</v>
      </c>
      <c r="U3250" t="s">
        <v>2828</v>
      </c>
      <c r="V3250" s="5" t="s">
        <v>47</v>
      </c>
      <c r="W3250" s="5" t="s">
        <v>48</v>
      </c>
      <c r="X3250" s="5" t="s">
        <v>87</v>
      </c>
      <c r="Y3250" s="5" t="s">
        <v>545</v>
      </c>
      <c r="Z3250" s="5" t="s">
        <v>43</v>
      </c>
      <c r="AA3250" s="4">
        <v>0.52</v>
      </c>
      <c r="AB3250" s="1">
        <v>41007</v>
      </c>
      <c r="AC3250" s="1">
        <v>16863</v>
      </c>
      <c r="AD3250">
        <f t="shared" si="302"/>
        <v>0</v>
      </c>
      <c r="AE3250">
        <f t="shared" ca="1" si="303"/>
        <v>78</v>
      </c>
      <c r="AF3250" t="str">
        <f t="shared" ca="1" si="304"/>
        <v>Over 65</v>
      </c>
      <c r="AG3250" s="3">
        <f t="shared" si="305"/>
        <v>2.4485714285714284</v>
      </c>
      <c r="AH3250" t="str">
        <f>_xlfn.IFNA(VLOOKUP(Sales_Transactions[[#This Row],[Order ID]],Returned_Items[#All],2,FALSE),"Not Returned")</f>
        <v>Not Returned</v>
      </c>
    </row>
    <row r="3251" spans="1:34" x14ac:dyDescent="0.25">
      <c r="A3251">
        <v>54528</v>
      </c>
      <c r="C3251" t="s">
        <v>831</v>
      </c>
      <c r="D3251" s="2" t="str">
        <f>TEXT(MID(Sales_Transactions[[#This Row],[Order Date]],2,5),"d/m/yyy")</f>
        <v>4/1/2011</v>
      </c>
      <c r="E3251" s="2" t="str">
        <f>TEXT(MID(Sales_Transactions[[#This Row],[Order Date]],2,5),"d")</f>
        <v>4</v>
      </c>
      <c r="F3251" s="2" t="str">
        <f>TEXT(MID(Sales_Transactions[[#This Row],[Order Date]],2,5),"m")</f>
        <v>1</v>
      </c>
      <c r="G3251" s="2" t="str">
        <f>TEXT(MID(Sales_Transactions[[#This Row],[Order Date]],2,5),"yyy")</f>
        <v>2011</v>
      </c>
      <c r="H3251" s="2" t="str">
        <f>TEXT(MID(Sales_Transactions[[#This Row],[Order Date]],2,5),"yyy/m")</f>
        <v>2011/1</v>
      </c>
      <c r="I3251" t="s">
        <v>78</v>
      </c>
      <c r="J3251">
        <f t="shared" si="300"/>
        <v>3</v>
      </c>
      <c r="K3251" s="2">
        <v>15</v>
      </c>
      <c r="L3251" s="3">
        <v>92.03</v>
      </c>
      <c r="M3251" s="4">
        <v>0.03</v>
      </c>
      <c r="N3251" s="5" t="s">
        <v>23</v>
      </c>
      <c r="O3251" s="3">
        <v>19.71</v>
      </c>
      <c r="P3251" s="3">
        <v>6.08</v>
      </c>
      <c r="Q3251" s="3">
        <v>0.91</v>
      </c>
      <c r="R3251" s="5" t="s">
        <v>238</v>
      </c>
      <c r="S3251" s="5" t="s">
        <v>832</v>
      </c>
      <c r="T3251" s="5" t="str">
        <f t="shared" si="301"/>
        <v>Ralph Arnett</v>
      </c>
      <c r="U3251" t="s">
        <v>2828</v>
      </c>
      <c r="V3251" s="5" t="s">
        <v>37</v>
      </c>
      <c r="W3251" s="5" t="s">
        <v>28</v>
      </c>
      <c r="X3251" s="5" t="s">
        <v>124</v>
      </c>
      <c r="Y3251" s="5" t="s">
        <v>2441</v>
      </c>
      <c r="Z3251" s="5" t="s">
        <v>84</v>
      </c>
      <c r="AA3251" s="4">
        <v>0.51</v>
      </c>
      <c r="AB3251" s="1">
        <v>40548</v>
      </c>
      <c r="AC3251" s="1">
        <v>16811</v>
      </c>
      <c r="AD3251">
        <f t="shared" si="302"/>
        <v>1</v>
      </c>
      <c r="AE3251">
        <f t="shared" ca="1" si="303"/>
        <v>78</v>
      </c>
      <c r="AF3251" t="str">
        <f t="shared" ca="1" si="304"/>
        <v>Over 65</v>
      </c>
      <c r="AG3251" s="3">
        <f t="shared" si="305"/>
        <v>0.46587840000000003</v>
      </c>
      <c r="AH3251" t="str">
        <f>_xlfn.IFNA(VLOOKUP(Sales_Transactions[[#This Row],[Order ID]],Returned_Items[#All],2,FALSE),"Not Returned")</f>
        <v>Not Returned</v>
      </c>
    </row>
    <row r="3252" spans="1:34" x14ac:dyDescent="0.25">
      <c r="A3252">
        <v>54659</v>
      </c>
      <c r="C3252" t="s">
        <v>2899</v>
      </c>
      <c r="D3252" s="2" t="str">
        <f>TEXT(MID(Sales_Transactions[[#This Row],[Order Date]],2,5),"d/m/yyy")</f>
        <v>15/8/2011</v>
      </c>
      <c r="E3252" s="2" t="str">
        <f>TEXT(MID(Sales_Transactions[[#This Row],[Order Date]],2,5),"d")</f>
        <v>15</v>
      </c>
      <c r="F3252" s="2" t="str">
        <f>TEXT(MID(Sales_Transactions[[#This Row],[Order Date]],2,5),"m")</f>
        <v>8</v>
      </c>
      <c r="G3252" s="2" t="str">
        <f>TEXT(MID(Sales_Transactions[[#This Row],[Order Date]],2,5),"yyy")</f>
        <v>2011</v>
      </c>
      <c r="H3252" s="2" t="str">
        <f>TEXT(MID(Sales_Transactions[[#This Row],[Order Date]],2,5),"yyy/m")</f>
        <v>2011/8</v>
      </c>
      <c r="I3252" t="s">
        <v>33</v>
      </c>
      <c r="J3252">
        <f t="shared" si="300"/>
        <v>4</v>
      </c>
      <c r="K3252" s="2">
        <v>38</v>
      </c>
      <c r="L3252" s="3">
        <v>262.89999999999998</v>
      </c>
      <c r="M3252" s="4">
        <v>0.06</v>
      </c>
      <c r="N3252" s="5" t="s">
        <v>23</v>
      </c>
      <c r="O3252" s="3">
        <v>-41.98</v>
      </c>
      <c r="P3252" s="3">
        <v>6.68</v>
      </c>
      <c r="Q3252" s="3">
        <v>5.2</v>
      </c>
      <c r="R3252" s="5" t="s">
        <v>2835</v>
      </c>
      <c r="S3252" s="5" t="s">
        <v>2836</v>
      </c>
      <c r="T3252" s="5" t="str">
        <f t="shared" si="301"/>
        <v>Carol Adams</v>
      </c>
      <c r="U3252" t="s">
        <v>2828</v>
      </c>
      <c r="V3252" s="5" t="s">
        <v>47</v>
      </c>
      <c r="W3252" s="5" t="s">
        <v>28</v>
      </c>
      <c r="X3252" s="5" t="s">
        <v>75</v>
      </c>
      <c r="Y3252" s="5" t="s">
        <v>737</v>
      </c>
      <c r="Z3252" s="5" t="s">
        <v>43</v>
      </c>
      <c r="AA3252" s="4">
        <v>0.37</v>
      </c>
      <c r="AB3252" s="1">
        <v>40770</v>
      </c>
      <c r="AC3252" s="1">
        <v>17017</v>
      </c>
      <c r="AD3252">
        <f t="shared" si="302"/>
        <v>0</v>
      </c>
      <c r="AE3252">
        <f t="shared" ca="1" si="303"/>
        <v>78</v>
      </c>
      <c r="AF3252" t="str">
        <f t="shared" ca="1" si="304"/>
        <v>Over 65</v>
      </c>
      <c r="AG3252" s="3">
        <f t="shared" si="305"/>
        <v>0.31252610526315788</v>
      </c>
      <c r="AH3252" t="str">
        <f>_xlfn.IFNA(VLOOKUP(Sales_Transactions[[#This Row],[Order ID]],Returned_Items[#All],2,FALSE),"Not Returned")</f>
        <v>Not Returned</v>
      </c>
    </row>
    <row r="3253" spans="1:34" x14ac:dyDescent="0.25">
      <c r="A3253">
        <v>54981</v>
      </c>
      <c r="C3253" t="s">
        <v>1797</v>
      </c>
      <c r="D3253" s="2" t="str">
        <f>TEXT(MID(Sales_Transactions[[#This Row],[Order Date]],2,5),"d/m/yyy")</f>
        <v>11/2/2012</v>
      </c>
      <c r="E3253" s="2" t="str">
        <f>TEXT(MID(Sales_Transactions[[#This Row],[Order Date]],2,5),"d")</f>
        <v>11</v>
      </c>
      <c r="F3253" s="2" t="str">
        <f>TEXT(MID(Sales_Transactions[[#This Row],[Order Date]],2,5),"m")</f>
        <v>2</v>
      </c>
      <c r="G3253" s="2" t="str">
        <f>TEXT(MID(Sales_Transactions[[#This Row],[Order Date]],2,5),"yyy")</f>
        <v>2012</v>
      </c>
      <c r="H3253" s="2" t="str">
        <f>TEXT(MID(Sales_Transactions[[#This Row],[Order Date]],2,5),"yyy/m")</f>
        <v>2012/2</v>
      </c>
      <c r="I3253" t="s">
        <v>33</v>
      </c>
      <c r="J3253">
        <f t="shared" si="300"/>
        <v>4</v>
      </c>
      <c r="K3253" s="2">
        <v>31</v>
      </c>
      <c r="L3253" s="3">
        <v>1024.31</v>
      </c>
      <c r="M3253" s="4">
        <v>0.03</v>
      </c>
      <c r="N3253" s="5" t="s">
        <v>23</v>
      </c>
      <c r="O3253" s="3">
        <v>174.72</v>
      </c>
      <c r="P3253" s="3">
        <v>31.74</v>
      </c>
      <c r="Q3253" s="3">
        <v>12.62</v>
      </c>
      <c r="R3253" s="5" t="s">
        <v>1866</v>
      </c>
      <c r="S3253" s="5" t="s">
        <v>2864</v>
      </c>
      <c r="T3253" s="5" t="str">
        <f t="shared" si="301"/>
        <v>Bart Pistole</v>
      </c>
      <c r="U3253" t="s">
        <v>2828</v>
      </c>
      <c r="V3253" s="5" t="s">
        <v>74</v>
      </c>
      <c r="W3253" s="5" t="s">
        <v>28</v>
      </c>
      <c r="X3253" s="5" t="s">
        <v>41</v>
      </c>
      <c r="Y3253" s="5" t="s">
        <v>2181</v>
      </c>
      <c r="Z3253" s="5" t="s">
        <v>43</v>
      </c>
      <c r="AA3253" s="4">
        <v>0.37</v>
      </c>
      <c r="AB3253" s="1">
        <v>40951</v>
      </c>
      <c r="AC3253" s="1">
        <v>17036</v>
      </c>
      <c r="AD3253">
        <f t="shared" si="302"/>
        <v>1</v>
      </c>
      <c r="AE3253">
        <f t="shared" ca="1" si="303"/>
        <v>77</v>
      </c>
      <c r="AF3253" t="str">
        <f t="shared" ca="1" si="304"/>
        <v>Over 65</v>
      </c>
      <c r="AG3253" s="3">
        <f t="shared" si="305"/>
        <v>1.4306605806451611</v>
      </c>
      <c r="AH3253" t="str">
        <f>_xlfn.IFNA(VLOOKUP(Sales_Transactions[[#This Row],[Order ID]],Returned_Items[#All],2,FALSE),"Not Returned")</f>
        <v>Not Returned</v>
      </c>
    </row>
    <row r="3254" spans="1:34" x14ac:dyDescent="0.25">
      <c r="A3254">
        <v>55361</v>
      </c>
      <c r="C3254" t="s">
        <v>503</v>
      </c>
      <c r="D3254" s="2" t="str">
        <f>TEXT(MID(Sales_Transactions[[#This Row],[Order Date]],2,5),"d/m/yyy")</f>
        <v>23/3/2011</v>
      </c>
      <c r="E3254" s="2" t="str">
        <f>TEXT(MID(Sales_Transactions[[#This Row],[Order Date]],2,5),"d")</f>
        <v>23</v>
      </c>
      <c r="F3254" s="2" t="str">
        <f>TEXT(MID(Sales_Transactions[[#This Row],[Order Date]],2,5),"m")</f>
        <v>3</v>
      </c>
      <c r="G3254" s="2" t="str">
        <f>TEXT(MID(Sales_Transactions[[#This Row],[Order Date]],2,5),"yyy")</f>
        <v>2011</v>
      </c>
      <c r="H3254" s="2" t="str">
        <f>TEXT(MID(Sales_Transactions[[#This Row],[Order Date]],2,5),"yyy/m")</f>
        <v>2011/3</v>
      </c>
      <c r="I3254" t="s">
        <v>52</v>
      </c>
      <c r="J3254">
        <f t="shared" si="300"/>
        <v>1</v>
      </c>
      <c r="K3254" s="2">
        <v>22</v>
      </c>
      <c r="L3254" s="3">
        <v>51.39</v>
      </c>
      <c r="M3254" s="4">
        <v>0.06</v>
      </c>
      <c r="N3254" s="5" t="s">
        <v>67</v>
      </c>
      <c r="O3254" s="3">
        <v>-64.37</v>
      </c>
      <c r="P3254" s="3">
        <v>1.76</v>
      </c>
      <c r="Q3254" s="3">
        <v>4.8600000000000003</v>
      </c>
      <c r="R3254" s="5" t="s">
        <v>445</v>
      </c>
      <c r="S3254" s="5" t="s">
        <v>2870</v>
      </c>
      <c r="T3254" s="5" t="str">
        <f t="shared" si="301"/>
        <v>Chad McGuire</v>
      </c>
      <c r="U3254" t="s">
        <v>2828</v>
      </c>
      <c r="V3254" s="5" t="s">
        <v>27</v>
      </c>
      <c r="W3254" s="5" t="s">
        <v>57</v>
      </c>
      <c r="X3254" s="5" t="s">
        <v>58</v>
      </c>
      <c r="Y3254" s="5" t="s">
        <v>2845</v>
      </c>
      <c r="Z3254" s="5" t="s">
        <v>43</v>
      </c>
      <c r="AA3254" s="4">
        <v>0.41</v>
      </c>
      <c r="AB3254" s="1">
        <v>40626</v>
      </c>
      <c r="AC3254" s="1">
        <v>17322</v>
      </c>
      <c r="AD3254">
        <f t="shared" si="302"/>
        <v>1</v>
      </c>
      <c r="AE3254">
        <f t="shared" ca="1" si="303"/>
        <v>77</v>
      </c>
      <c r="AF3254" t="str">
        <f t="shared" ca="1" si="304"/>
        <v>Over 65</v>
      </c>
      <c r="AG3254" s="3">
        <f t="shared" si="305"/>
        <v>0.30086109090909097</v>
      </c>
      <c r="AH3254" t="str">
        <f>_xlfn.IFNA(VLOOKUP(Sales_Transactions[[#This Row],[Order ID]],Returned_Items[#All],2,FALSE),"Not Returned")</f>
        <v>Not Returned</v>
      </c>
    </row>
    <row r="3255" spans="1:34" x14ac:dyDescent="0.25">
      <c r="A3255">
        <v>55361</v>
      </c>
      <c r="C3255" t="s">
        <v>503</v>
      </c>
      <c r="D3255" s="2" t="str">
        <f>TEXT(MID(Sales_Transactions[[#This Row],[Order Date]],2,5),"d/m/yyy")</f>
        <v>23/3/2011</v>
      </c>
      <c r="E3255" s="2" t="str">
        <f>TEXT(MID(Sales_Transactions[[#This Row],[Order Date]],2,5),"d")</f>
        <v>23</v>
      </c>
      <c r="F3255" s="2" t="str">
        <f>TEXT(MID(Sales_Transactions[[#This Row],[Order Date]],2,5),"m")</f>
        <v>3</v>
      </c>
      <c r="G3255" s="2" t="str">
        <f>TEXT(MID(Sales_Transactions[[#This Row],[Order Date]],2,5),"yyy")</f>
        <v>2011</v>
      </c>
      <c r="H3255" s="2" t="str">
        <f>TEXT(MID(Sales_Transactions[[#This Row],[Order Date]],2,5),"yyy/m")</f>
        <v>2011/3</v>
      </c>
      <c r="I3255" t="s">
        <v>52</v>
      </c>
      <c r="J3255">
        <f t="shared" si="300"/>
        <v>1</v>
      </c>
      <c r="K3255" s="2">
        <v>31</v>
      </c>
      <c r="L3255" s="3">
        <v>293.52</v>
      </c>
      <c r="M3255" s="4">
        <v>0.08</v>
      </c>
      <c r="N3255" s="5" t="s">
        <v>23</v>
      </c>
      <c r="O3255" s="3">
        <v>-116.66</v>
      </c>
      <c r="P3255" s="3">
        <v>9.3800000000000008</v>
      </c>
      <c r="Q3255" s="3">
        <v>7.28</v>
      </c>
      <c r="R3255" s="5" t="s">
        <v>445</v>
      </c>
      <c r="S3255" s="5" t="s">
        <v>2870</v>
      </c>
      <c r="T3255" s="5" t="str">
        <f t="shared" si="301"/>
        <v>Chad McGuire</v>
      </c>
      <c r="U3255" t="s">
        <v>2828</v>
      </c>
      <c r="V3255" s="5" t="s">
        <v>27</v>
      </c>
      <c r="W3255" s="5" t="s">
        <v>28</v>
      </c>
      <c r="X3255" s="5" t="s">
        <v>29</v>
      </c>
      <c r="Y3255" s="5" t="s">
        <v>1726</v>
      </c>
      <c r="Z3255" s="5" t="s">
        <v>43</v>
      </c>
      <c r="AA3255" s="4">
        <v>0.56999999999999995</v>
      </c>
      <c r="AB3255" s="1">
        <v>40626</v>
      </c>
      <c r="AC3255" s="1">
        <v>17460</v>
      </c>
      <c r="AD3255">
        <f t="shared" si="302"/>
        <v>1</v>
      </c>
      <c r="AE3255">
        <f t="shared" ca="1" si="303"/>
        <v>76</v>
      </c>
      <c r="AF3255" t="str">
        <f t="shared" ca="1" si="304"/>
        <v>Over 65</v>
      </c>
      <c r="AG3255" s="3">
        <f t="shared" si="305"/>
        <v>0.53717729032258066</v>
      </c>
      <c r="AH3255" t="str">
        <f>_xlfn.IFNA(VLOOKUP(Sales_Transactions[[#This Row],[Order ID]],Returned_Items[#All],2,FALSE),"Not Returned")</f>
        <v>Not Returned</v>
      </c>
    </row>
    <row r="3256" spans="1:34" x14ac:dyDescent="0.25">
      <c r="A3256">
        <v>55908</v>
      </c>
      <c r="C3256" t="s">
        <v>2576</v>
      </c>
      <c r="D3256" s="2" t="str">
        <f>TEXT(MID(Sales_Transactions[[#This Row],[Order Date]],2,5),"d/m/yyy")</f>
        <v>23/5/2009</v>
      </c>
      <c r="E3256" s="2" t="str">
        <f>TEXT(MID(Sales_Transactions[[#This Row],[Order Date]],2,5),"d")</f>
        <v>23</v>
      </c>
      <c r="F3256" s="2" t="str">
        <f>TEXT(MID(Sales_Transactions[[#This Row],[Order Date]],2,5),"m")</f>
        <v>5</v>
      </c>
      <c r="G3256" s="2" t="str">
        <f>TEXT(MID(Sales_Transactions[[#This Row],[Order Date]],2,5),"yyy")</f>
        <v>2009</v>
      </c>
      <c r="H3256" s="2" t="str">
        <f>TEXT(MID(Sales_Transactions[[#This Row],[Order Date]],2,5),"yyy/m")</f>
        <v>2009/5</v>
      </c>
      <c r="I3256" t="s">
        <v>33</v>
      </c>
      <c r="J3256">
        <f t="shared" si="300"/>
        <v>4</v>
      </c>
      <c r="K3256" s="2">
        <v>44</v>
      </c>
      <c r="L3256" s="3">
        <v>1844.97</v>
      </c>
      <c r="M3256" s="4">
        <v>0.03</v>
      </c>
      <c r="N3256" s="5" t="s">
        <v>23</v>
      </c>
      <c r="O3256" s="3">
        <v>807.38</v>
      </c>
      <c r="P3256" s="3">
        <v>42.8</v>
      </c>
      <c r="Q3256" s="3">
        <v>2.99</v>
      </c>
      <c r="R3256" s="5" t="s">
        <v>2662</v>
      </c>
      <c r="S3256" s="5" t="s">
        <v>2884</v>
      </c>
      <c r="T3256" s="5" t="str">
        <f t="shared" si="301"/>
        <v>Tom Stivers</v>
      </c>
      <c r="U3256" t="s">
        <v>2828</v>
      </c>
      <c r="V3256" s="5" t="s">
        <v>47</v>
      </c>
      <c r="W3256" s="5" t="s">
        <v>28</v>
      </c>
      <c r="X3256" s="5" t="s">
        <v>41</v>
      </c>
      <c r="Y3256" s="5" t="s">
        <v>2046</v>
      </c>
      <c r="Z3256" s="5" t="s">
        <v>43</v>
      </c>
      <c r="AA3256" s="4">
        <v>0.36</v>
      </c>
      <c r="AB3256" s="1">
        <v>39957</v>
      </c>
      <c r="AC3256" s="1">
        <v>17411</v>
      </c>
      <c r="AD3256">
        <f t="shared" si="302"/>
        <v>1</v>
      </c>
      <c r="AE3256">
        <f t="shared" ca="1" si="303"/>
        <v>76</v>
      </c>
      <c r="AF3256" t="str">
        <f t="shared" ca="1" si="304"/>
        <v>Over 65</v>
      </c>
      <c r="AG3256" s="3">
        <f t="shared" si="305"/>
        <v>1.0403900000000001</v>
      </c>
      <c r="AH3256" t="str">
        <f>_xlfn.IFNA(VLOOKUP(Sales_Transactions[[#This Row],[Order ID]],Returned_Items[#All],2,FALSE),"Not Returned")</f>
        <v>Not Returned</v>
      </c>
    </row>
    <row r="3257" spans="1:34" x14ac:dyDescent="0.25">
      <c r="A3257">
        <v>56257</v>
      </c>
      <c r="C3257" t="s">
        <v>2900</v>
      </c>
      <c r="D3257" s="2" t="str">
        <f>TEXT(MID(Sales_Transactions[[#This Row],[Order Date]],2,5),"d/m/yyy")</f>
        <v>9/9/2011</v>
      </c>
      <c r="E3257" s="2" t="str">
        <f>TEXT(MID(Sales_Transactions[[#This Row],[Order Date]],2,5),"d")</f>
        <v>9</v>
      </c>
      <c r="F3257" s="2" t="str">
        <f>TEXT(MID(Sales_Transactions[[#This Row],[Order Date]],2,5),"m")</f>
        <v>9</v>
      </c>
      <c r="G3257" s="2" t="str">
        <f>TEXT(MID(Sales_Transactions[[#This Row],[Order Date]],2,5),"yyy")</f>
        <v>2011</v>
      </c>
      <c r="H3257" s="2" t="str">
        <f>TEXT(MID(Sales_Transactions[[#This Row],[Order Date]],2,5),"yyy/m")</f>
        <v>2011/9</v>
      </c>
      <c r="I3257" t="s">
        <v>78</v>
      </c>
      <c r="J3257">
        <f t="shared" si="300"/>
        <v>3</v>
      </c>
      <c r="K3257" s="2">
        <v>49</v>
      </c>
      <c r="L3257" s="3">
        <v>266.3</v>
      </c>
      <c r="M3257" s="4">
        <v>0.03</v>
      </c>
      <c r="N3257" s="5" t="s">
        <v>67</v>
      </c>
      <c r="O3257" s="3">
        <v>-135.06</v>
      </c>
      <c r="P3257" s="3">
        <v>4.97</v>
      </c>
      <c r="Q3257" s="3">
        <v>5.71</v>
      </c>
      <c r="R3257" s="5" t="s">
        <v>2258</v>
      </c>
      <c r="S3257" s="5" t="s">
        <v>2890</v>
      </c>
      <c r="T3257" s="5" t="str">
        <f t="shared" si="301"/>
        <v>Gary McGarr</v>
      </c>
      <c r="U3257" t="s">
        <v>2828</v>
      </c>
      <c r="V3257" s="5" t="s">
        <v>74</v>
      </c>
      <c r="W3257" s="5" t="s">
        <v>57</v>
      </c>
      <c r="X3257" s="5" t="s">
        <v>58</v>
      </c>
      <c r="Y3257" s="5" t="s">
        <v>2901</v>
      </c>
      <c r="Z3257" s="5" t="s">
        <v>56</v>
      </c>
      <c r="AA3257" s="4">
        <v>0.54</v>
      </c>
      <c r="AB3257" s="1">
        <v>40796</v>
      </c>
      <c r="AC3257" s="1">
        <v>17224</v>
      </c>
      <c r="AD3257">
        <f t="shared" si="302"/>
        <v>1</v>
      </c>
      <c r="AE3257">
        <f t="shared" ca="1" si="303"/>
        <v>77</v>
      </c>
      <c r="AF3257" t="str">
        <f t="shared" ca="1" si="304"/>
        <v>Over 65</v>
      </c>
      <c r="AG3257" s="3">
        <f t="shared" si="305"/>
        <v>0.21792875510204082</v>
      </c>
      <c r="AH3257" t="str">
        <f>_xlfn.IFNA(VLOOKUP(Sales_Transactions[[#This Row],[Order ID]],Returned_Items[#All],2,FALSE),"Not Returned")</f>
        <v>Returned</v>
      </c>
    </row>
    <row r="3258" spans="1:34" x14ac:dyDescent="0.25">
      <c r="A3258">
        <v>57029</v>
      </c>
      <c r="C3258" t="s">
        <v>588</v>
      </c>
      <c r="D3258" s="2" t="str">
        <f>TEXT(MID(Sales_Transactions[[#This Row],[Order Date]],2,5),"d/m/yyy")</f>
        <v>8/3/2011</v>
      </c>
      <c r="E3258" s="2" t="str">
        <f>TEXT(MID(Sales_Transactions[[#This Row],[Order Date]],2,5),"d")</f>
        <v>8</v>
      </c>
      <c r="F3258" s="2" t="str">
        <f>TEXT(MID(Sales_Transactions[[#This Row],[Order Date]],2,5),"m")</f>
        <v>3</v>
      </c>
      <c r="G3258" s="2" t="str">
        <f>TEXT(MID(Sales_Transactions[[#This Row],[Order Date]],2,5),"yyy")</f>
        <v>2011</v>
      </c>
      <c r="H3258" s="2" t="str">
        <f>TEXT(MID(Sales_Transactions[[#This Row],[Order Date]],2,5),"yyy/m")</f>
        <v>2011/3</v>
      </c>
      <c r="I3258" t="s">
        <v>101</v>
      </c>
      <c r="J3258">
        <f t="shared" si="300"/>
        <v>1</v>
      </c>
      <c r="K3258" s="2">
        <v>17</v>
      </c>
      <c r="L3258" s="3">
        <v>74.25</v>
      </c>
      <c r="M3258" s="4">
        <v>0.01</v>
      </c>
      <c r="N3258" s="5" t="s">
        <v>23</v>
      </c>
      <c r="O3258" s="3">
        <v>-56.17</v>
      </c>
      <c r="P3258" s="3">
        <v>3.98</v>
      </c>
      <c r="Q3258" s="3">
        <v>5.26</v>
      </c>
      <c r="R3258" s="5" t="s">
        <v>2838</v>
      </c>
      <c r="S3258" s="5" t="s">
        <v>981</v>
      </c>
      <c r="T3258" s="5" t="str">
        <f t="shared" si="301"/>
        <v>Vivek Gonzalez</v>
      </c>
      <c r="U3258" t="s">
        <v>2828</v>
      </c>
      <c r="V3258" s="5" t="s">
        <v>37</v>
      </c>
      <c r="W3258" s="5" t="s">
        <v>28</v>
      </c>
      <c r="X3258" s="5" t="s">
        <v>41</v>
      </c>
      <c r="Y3258" s="5" t="s">
        <v>2406</v>
      </c>
      <c r="Z3258" s="5" t="s">
        <v>43</v>
      </c>
      <c r="AA3258" s="4">
        <v>0.38</v>
      </c>
      <c r="AB3258" s="1">
        <v>40611</v>
      </c>
      <c r="AC3258" s="1">
        <v>17304</v>
      </c>
      <c r="AD3258">
        <f t="shared" si="302"/>
        <v>1</v>
      </c>
      <c r="AE3258">
        <f t="shared" ca="1" si="303"/>
        <v>77</v>
      </c>
      <c r="AF3258" t="str">
        <f t="shared" ca="1" si="304"/>
        <v>Over 65</v>
      </c>
      <c r="AG3258" s="3">
        <f t="shared" si="305"/>
        <v>0.54350599999999993</v>
      </c>
      <c r="AH3258" t="str">
        <f>_xlfn.IFNA(VLOOKUP(Sales_Transactions[[#This Row],[Order ID]],Returned_Items[#All],2,FALSE),"Not Returned")</f>
        <v>Not Returned</v>
      </c>
    </row>
    <row r="3259" spans="1:34" x14ac:dyDescent="0.25">
      <c r="A3259">
        <v>57029</v>
      </c>
      <c r="C3259" t="s">
        <v>588</v>
      </c>
      <c r="D3259" s="2" t="str">
        <f>TEXT(MID(Sales_Transactions[[#This Row],[Order Date]],2,5),"d/m/yyy")</f>
        <v>8/3/2011</v>
      </c>
      <c r="E3259" s="2" t="str">
        <f>TEXT(MID(Sales_Transactions[[#This Row],[Order Date]],2,5),"d")</f>
        <v>8</v>
      </c>
      <c r="F3259" s="2" t="str">
        <f>TEXT(MID(Sales_Transactions[[#This Row],[Order Date]],2,5),"m")</f>
        <v>3</v>
      </c>
      <c r="G3259" s="2" t="str">
        <f>TEXT(MID(Sales_Transactions[[#This Row],[Order Date]],2,5),"yyy")</f>
        <v>2011</v>
      </c>
      <c r="H3259" s="2" t="str">
        <f>TEXT(MID(Sales_Transactions[[#This Row],[Order Date]],2,5),"yyy/m")</f>
        <v>2011/3</v>
      </c>
      <c r="I3259" t="s">
        <v>101</v>
      </c>
      <c r="J3259">
        <f t="shared" si="300"/>
        <v>1</v>
      </c>
      <c r="K3259" s="2">
        <v>4</v>
      </c>
      <c r="L3259" s="3">
        <v>23.23</v>
      </c>
      <c r="M3259" s="4">
        <v>0.09</v>
      </c>
      <c r="N3259" s="5" t="s">
        <v>23</v>
      </c>
      <c r="O3259" s="3">
        <v>-19.059999999999999</v>
      </c>
      <c r="P3259" s="3">
        <v>4.28</v>
      </c>
      <c r="Q3259" s="3">
        <v>6.72</v>
      </c>
      <c r="R3259" s="5" t="s">
        <v>2838</v>
      </c>
      <c r="S3259" s="5" t="s">
        <v>981</v>
      </c>
      <c r="T3259" s="5" t="str">
        <f t="shared" si="301"/>
        <v>Vivek Gonzalez</v>
      </c>
      <c r="U3259" t="s">
        <v>2828</v>
      </c>
      <c r="V3259" s="5" t="s">
        <v>37</v>
      </c>
      <c r="W3259" s="5" t="s">
        <v>28</v>
      </c>
      <c r="X3259" s="5" t="s">
        <v>75</v>
      </c>
      <c r="Y3259" s="5" t="s">
        <v>1777</v>
      </c>
      <c r="Z3259" s="5" t="s">
        <v>43</v>
      </c>
      <c r="AA3259" s="4">
        <v>0.4</v>
      </c>
      <c r="AB3259" s="1">
        <v>40611</v>
      </c>
      <c r="AC3259" s="1">
        <v>17199</v>
      </c>
      <c r="AD3259">
        <f t="shared" si="302"/>
        <v>1</v>
      </c>
      <c r="AE3259">
        <f t="shared" ca="1" si="303"/>
        <v>77</v>
      </c>
      <c r="AF3259" t="str">
        <f t="shared" ca="1" si="304"/>
        <v>Over 65</v>
      </c>
      <c r="AG3259" s="3">
        <f t="shared" si="305"/>
        <v>2.749037</v>
      </c>
      <c r="AH3259" t="str">
        <f>_xlfn.IFNA(VLOOKUP(Sales_Transactions[[#This Row],[Order ID]],Returned_Items[#All],2,FALSE),"Not Returned")</f>
        <v>Not Returned</v>
      </c>
    </row>
    <row r="3260" spans="1:34" x14ac:dyDescent="0.25">
      <c r="A3260">
        <v>58145</v>
      </c>
      <c r="C3260" t="s">
        <v>383</v>
      </c>
      <c r="D3260" s="2" t="str">
        <f>TEXT(MID(Sales_Transactions[[#This Row],[Order Date]],2,5),"d/m/yyy")</f>
        <v>16/5/2012</v>
      </c>
      <c r="E3260" s="2" t="str">
        <f>TEXT(MID(Sales_Transactions[[#This Row],[Order Date]],2,5),"d")</f>
        <v>16</v>
      </c>
      <c r="F3260" s="2" t="str">
        <f>TEXT(MID(Sales_Transactions[[#This Row],[Order Date]],2,5),"m")</f>
        <v>5</v>
      </c>
      <c r="G3260" s="2" t="str">
        <f>TEXT(MID(Sales_Transactions[[#This Row],[Order Date]],2,5),"yyy")</f>
        <v>2012</v>
      </c>
      <c r="H3260" s="2" t="str">
        <f>TEXT(MID(Sales_Transactions[[#This Row],[Order Date]],2,5),"yyy/m")</f>
        <v>2012/5</v>
      </c>
      <c r="I3260" t="s">
        <v>78</v>
      </c>
      <c r="J3260">
        <f t="shared" si="300"/>
        <v>3</v>
      </c>
      <c r="K3260" s="2">
        <v>33</v>
      </c>
      <c r="L3260" s="3">
        <v>203.49</v>
      </c>
      <c r="M3260" s="4">
        <v>0</v>
      </c>
      <c r="N3260" s="5" t="s">
        <v>67</v>
      </c>
      <c r="O3260" s="3">
        <v>46.21</v>
      </c>
      <c r="P3260" s="3">
        <v>5.84</v>
      </c>
      <c r="Q3260" s="3">
        <v>1.2</v>
      </c>
      <c r="R3260" s="5" t="s">
        <v>1836</v>
      </c>
      <c r="S3260" s="5" t="s">
        <v>2283</v>
      </c>
      <c r="T3260" s="5" t="str">
        <f t="shared" si="301"/>
        <v>Darren Budd</v>
      </c>
      <c r="U3260" t="s">
        <v>2828</v>
      </c>
      <c r="V3260" s="5" t="s">
        <v>47</v>
      </c>
      <c r="W3260" s="5" t="s">
        <v>57</v>
      </c>
      <c r="X3260" s="5" t="s">
        <v>58</v>
      </c>
      <c r="Y3260" s="5" t="s">
        <v>966</v>
      </c>
      <c r="Z3260" s="5" t="s">
        <v>56</v>
      </c>
      <c r="AA3260" s="4">
        <v>0.74</v>
      </c>
      <c r="AB3260" s="1">
        <v>41045</v>
      </c>
      <c r="AC3260" s="1">
        <v>17732</v>
      </c>
      <c r="AD3260">
        <f t="shared" si="302"/>
        <v>0</v>
      </c>
      <c r="AE3260">
        <f t="shared" ca="1" si="303"/>
        <v>76</v>
      </c>
      <c r="AF3260" t="str">
        <f t="shared" ca="1" si="304"/>
        <v>Over 65</v>
      </c>
      <c r="AG3260" s="3">
        <f t="shared" si="305"/>
        <v>0.21333333333333335</v>
      </c>
      <c r="AH3260" t="str">
        <f>_xlfn.IFNA(VLOOKUP(Sales_Transactions[[#This Row],[Order ID]],Returned_Items[#All],2,FALSE),"Not Returned")</f>
        <v>Not Returned</v>
      </c>
    </row>
    <row r="3261" spans="1:34" x14ac:dyDescent="0.25">
      <c r="A3261">
        <v>58151</v>
      </c>
      <c r="C3261" t="s">
        <v>2266</v>
      </c>
      <c r="D3261" s="2" t="str">
        <f>TEXT(MID(Sales_Transactions[[#This Row],[Order Date]],2,5),"d/m/yyy")</f>
        <v>29/9/2009</v>
      </c>
      <c r="E3261" s="2" t="str">
        <f>TEXT(MID(Sales_Transactions[[#This Row],[Order Date]],2,5),"d")</f>
        <v>29</v>
      </c>
      <c r="F3261" s="2" t="str">
        <f>TEXT(MID(Sales_Transactions[[#This Row],[Order Date]],2,5),"m")</f>
        <v>9</v>
      </c>
      <c r="G3261" s="2" t="str">
        <f>TEXT(MID(Sales_Transactions[[#This Row],[Order Date]],2,5),"yyy")</f>
        <v>2009</v>
      </c>
      <c r="H3261" s="2" t="str">
        <f>TEXT(MID(Sales_Transactions[[#This Row],[Order Date]],2,5),"yyy/m")</f>
        <v>2009/9</v>
      </c>
      <c r="I3261" t="s">
        <v>33</v>
      </c>
      <c r="J3261">
        <f t="shared" si="300"/>
        <v>4</v>
      </c>
      <c r="K3261" s="2">
        <v>33</v>
      </c>
      <c r="L3261" s="3">
        <v>211.48</v>
      </c>
      <c r="M3261" s="4">
        <v>0.1</v>
      </c>
      <c r="N3261" s="5" t="s">
        <v>23</v>
      </c>
      <c r="O3261" s="3">
        <v>18.149999999999999</v>
      </c>
      <c r="P3261" s="3">
        <v>6.75</v>
      </c>
      <c r="Q3261" s="3">
        <v>2.99</v>
      </c>
      <c r="R3261" s="5" t="s">
        <v>202</v>
      </c>
      <c r="S3261" s="5" t="s">
        <v>2424</v>
      </c>
      <c r="T3261" s="5" t="str">
        <f t="shared" si="301"/>
        <v>Michelle Huthwaite</v>
      </c>
      <c r="U3261" t="s">
        <v>2828</v>
      </c>
      <c r="V3261" s="5" t="s">
        <v>74</v>
      </c>
      <c r="W3261" s="5" t="s">
        <v>28</v>
      </c>
      <c r="X3261" s="5" t="s">
        <v>41</v>
      </c>
      <c r="Y3261" s="5" t="s">
        <v>589</v>
      </c>
      <c r="Z3261" s="5" t="s">
        <v>43</v>
      </c>
      <c r="AA3261" s="4">
        <v>0.35</v>
      </c>
      <c r="AB3261" s="1">
        <v>40085</v>
      </c>
      <c r="AC3261" s="1">
        <v>20882</v>
      </c>
      <c r="AD3261">
        <f t="shared" si="302"/>
        <v>0</v>
      </c>
      <c r="AE3261">
        <f t="shared" ca="1" si="303"/>
        <v>67</v>
      </c>
      <c r="AF3261" t="str">
        <f t="shared" ca="1" si="304"/>
        <v>Over 65</v>
      </c>
      <c r="AG3261" s="3">
        <f t="shared" si="305"/>
        <v>0.29494696969696971</v>
      </c>
      <c r="AH3261" t="str">
        <f>_xlfn.IFNA(VLOOKUP(Sales_Transactions[[#This Row],[Order ID]],Returned_Items[#All],2,FALSE),"Not Returned")</f>
        <v>Not Returned</v>
      </c>
    </row>
    <row r="3262" spans="1:34" x14ac:dyDescent="0.25">
      <c r="A3262">
        <v>58151</v>
      </c>
      <c r="C3262" t="s">
        <v>2266</v>
      </c>
      <c r="D3262" s="2" t="str">
        <f>TEXT(MID(Sales_Transactions[[#This Row],[Order Date]],2,5),"d/m/yyy")</f>
        <v>29/9/2009</v>
      </c>
      <c r="E3262" s="2" t="str">
        <f>TEXT(MID(Sales_Transactions[[#This Row],[Order Date]],2,5),"d")</f>
        <v>29</v>
      </c>
      <c r="F3262" s="2" t="str">
        <f>TEXT(MID(Sales_Transactions[[#This Row],[Order Date]],2,5),"m")</f>
        <v>9</v>
      </c>
      <c r="G3262" s="2" t="str">
        <f>TEXT(MID(Sales_Transactions[[#This Row],[Order Date]],2,5),"yyy")</f>
        <v>2009</v>
      </c>
      <c r="H3262" s="2" t="str">
        <f>TEXT(MID(Sales_Transactions[[#This Row],[Order Date]],2,5),"yyy/m")</f>
        <v>2009/9</v>
      </c>
      <c r="I3262" t="s">
        <v>33</v>
      </c>
      <c r="J3262">
        <f t="shared" si="300"/>
        <v>4</v>
      </c>
      <c r="K3262" s="2">
        <v>38</v>
      </c>
      <c r="L3262" s="3">
        <v>5601.1</v>
      </c>
      <c r="M3262" s="4">
        <v>0.02</v>
      </c>
      <c r="N3262" s="5" t="s">
        <v>67</v>
      </c>
      <c r="O3262" s="3">
        <v>1515.7</v>
      </c>
      <c r="P3262" s="3">
        <v>142.86000000000001</v>
      </c>
      <c r="Q3262" s="3">
        <v>19.989999999999998</v>
      </c>
      <c r="R3262" s="5" t="s">
        <v>202</v>
      </c>
      <c r="S3262" s="5" t="s">
        <v>2424</v>
      </c>
      <c r="T3262" s="5" t="str">
        <f t="shared" si="301"/>
        <v>Michelle Huthwaite</v>
      </c>
      <c r="U3262" t="s">
        <v>2828</v>
      </c>
      <c r="V3262" s="5" t="s">
        <v>74</v>
      </c>
      <c r="W3262" s="5" t="s">
        <v>28</v>
      </c>
      <c r="X3262" s="5" t="s">
        <v>29</v>
      </c>
      <c r="Y3262" s="5" t="s">
        <v>1542</v>
      </c>
      <c r="Z3262" s="5" t="s">
        <v>43</v>
      </c>
      <c r="AA3262" s="4">
        <v>0.56000000000000005</v>
      </c>
      <c r="AB3262" s="1">
        <v>40085</v>
      </c>
      <c r="AC3262" s="1">
        <v>21164</v>
      </c>
      <c r="AD3262">
        <f t="shared" si="302"/>
        <v>0</v>
      </c>
      <c r="AE3262">
        <f t="shared" ca="1" si="303"/>
        <v>66</v>
      </c>
      <c r="AF3262" t="str">
        <f t="shared" ca="1" si="304"/>
        <v>Over 65</v>
      </c>
      <c r="AG3262" s="3">
        <f t="shared" si="305"/>
        <v>4.2847744210526324</v>
      </c>
      <c r="AH3262" t="str">
        <f>_xlfn.IFNA(VLOOKUP(Sales_Transactions[[#This Row],[Order ID]],Returned_Items[#All],2,FALSE),"Not Returned")</f>
        <v>Not Returned</v>
      </c>
    </row>
    <row r="3263" spans="1:34" x14ac:dyDescent="0.25">
      <c r="A3263">
        <v>58659</v>
      </c>
      <c r="C3263" t="s">
        <v>1038</v>
      </c>
      <c r="D3263" s="2" t="str">
        <f>TEXT(MID(Sales_Transactions[[#This Row],[Order Date]],2,5),"d/m/yyy")</f>
        <v>24/10/2010</v>
      </c>
      <c r="E3263" s="2" t="str">
        <f>TEXT(MID(Sales_Transactions[[#This Row],[Order Date]],2,5),"d")</f>
        <v>24</v>
      </c>
      <c r="F3263" s="2" t="str">
        <f>TEXT(MID(Sales_Transactions[[#This Row],[Order Date]],2,5),"m")</f>
        <v>10</v>
      </c>
      <c r="G3263" s="2" t="str">
        <f>TEXT(MID(Sales_Transactions[[#This Row],[Order Date]],2,5),"yyy")</f>
        <v>2010</v>
      </c>
      <c r="H3263" s="2" t="str">
        <f>TEXT(MID(Sales_Transactions[[#This Row],[Order Date]],2,5),"yyy/m")</f>
        <v>2010/10</v>
      </c>
      <c r="I3263" t="s">
        <v>33</v>
      </c>
      <c r="J3263">
        <f t="shared" si="300"/>
        <v>4</v>
      </c>
      <c r="K3263" s="2">
        <v>2</v>
      </c>
      <c r="L3263" s="3">
        <v>21.01</v>
      </c>
      <c r="M3263" s="4">
        <v>0.03</v>
      </c>
      <c r="N3263" s="5" t="s">
        <v>23</v>
      </c>
      <c r="O3263" s="3">
        <v>-13.13</v>
      </c>
      <c r="P3263" s="3">
        <v>6.48</v>
      </c>
      <c r="Q3263" s="3">
        <v>8.19</v>
      </c>
      <c r="R3263" s="5" t="s">
        <v>2662</v>
      </c>
      <c r="S3263" s="5" t="s">
        <v>2884</v>
      </c>
      <c r="T3263" s="5" t="str">
        <f t="shared" si="301"/>
        <v>Tom Stivers</v>
      </c>
      <c r="U3263" t="s">
        <v>2828</v>
      </c>
      <c r="V3263" s="5" t="s">
        <v>27</v>
      </c>
      <c r="W3263" s="5" t="s">
        <v>28</v>
      </c>
      <c r="X3263" s="5" t="s">
        <v>75</v>
      </c>
      <c r="Y3263" s="5" t="s">
        <v>263</v>
      </c>
      <c r="Z3263" s="5" t="s">
        <v>43</v>
      </c>
      <c r="AA3263" s="4">
        <v>0.37</v>
      </c>
      <c r="AB3263" s="1">
        <v>40477</v>
      </c>
      <c r="AC3263" s="1">
        <v>20864</v>
      </c>
      <c r="AD3263">
        <f t="shared" si="302"/>
        <v>2</v>
      </c>
      <c r="AE3263">
        <f t="shared" ca="1" si="303"/>
        <v>67</v>
      </c>
      <c r="AF3263" t="str">
        <f t="shared" ca="1" si="304"/>
        <v>Over 65</v>
      </c>
      <c r="AG3263" s="3">
        <f t="shared" si="305"/>
        <v>7.334028</v>
      </c>
      <c r="AH3263" t="str">
        <f>_xlfn.IFNA(VLOOKUP(Sales_Transactions[[#This Row],[Order ID]],Returned_Items[#All],2,FALSE),"Not Returned")</f>
        <v>Not Returned</v>
      </c>
    </row>
    <row r="3264" spans="1:34" x14ac:dyDescent="0.25">
      <c r="A3264">
        <v>58727</v>
      </c>
      <c r="C3264" t="s">
        <v>1295</v>
      </c>
      <c r="D3264" s="2" t="str">
        <f>TEXT(MID(Sales_Transactions[[#This Row],[Order Date]],2,5),"d/m/yyy")</f>
        <v>6/7/2009</v>
      </c>
      <c r="E3264" s="2" t="str">
        <f>TEXT(MID(Sales_Transactions[[#This Row],[Order Date]],2,5),"d")</f>
        <v>6</v>
      </c>
      <c r="F3264" s="2" t="str">
        <f>TEXT(MID(Sales_Transactions[[#This Row],[Order Date]],2,5),"m")</f>
        <v>7</v>
      </c>
      <c r="G3264" s="2" t="str">
        <f>TEXT(MID(Sales_Transactions[[#This Row],[Order Date]],2,5),"yyy")</f>
        <v>2009</v>
      </c>
      <c r="H3264" s="2" t="str">
        <f>TEXT(MID(Sales_Transactions[[#This Row],[Order Date]],2,5),"yyy/m")</f>
        <v>2009/7</v>
      </c>
      <c r="I3264" t="s">
        <v>78</v>
      </c>
      <c r="J3264">
        <f t="shared" si="300"/>
        <v>3</v>
      </c>
      <c r="K3264" s="2">
        <v>20</v>
      </c>
      <c r="L3264" s="3">
        <v>525.78</v>
      </c>
      <c r="M3264" s="4">
        <v>0.03</v>
      </c>
      <c r="N3264" s="5" t="s">
        <v>23</v>
      </c>
      <c r="O3264" s="3">
        <v>180.64</v>
      </c>
      <c r="P3264" s="3">
        <v>26.48</v>
      </c>
      <c r="Q3264" s="3">
        <v>6.93</v>
      </c>
      <c r="R3264" s="5" t="s">
        <v>2833</v>
      </c>
      <c r="S3264" s="5" t="s">
        <v>2834</v>
      </c>
      <c r="T3264" s="5" t="str">
        <f t="shared" si="301"/>
        <v>Vivian Mathis</v>
      </c>
      <c r="U3264" t="s">
        <v>2828</v>
      </c>
      <c r="V3264" s="5" t="s">
        <v>74</v>
      </c>
      <c r="W3264" s="5" t="s">
        <v>57</v>
      </c>
      <c r="X3264" s="5" t="s">
        <v>58</v>
      </c>
      <c r="Y3264" s="5" t="s">
        <v>1101</v>
      </c>
      <c r="Z3264" s="5" t="s">
        <v>43</v>
      </c>
      <c r="AA3264" s="4">
        <v>0.49</v>
      </c>
      <c r="AB3264" s="1">
        <v>40001</v>
      </c>
      <c r="AC3264" s="1">
        <v>21135</v>
      </c>
      <c r="AD3264">
        <f t="shared" si="302"/>
        <v>1</v>
      </c>
      <c r="AE3264">
        <f t="shared" ca="1" si="303"/>
        <v>66</v>
      </c>
      <c r="AF3264" t="str">
        <f t="shared" ca="1" si="304"/>
        <v>Over 65</v>
      </c>
      <c r="AG3264" s="3">
        <f t="shared" si="305"/>
        <v>1.6701028</v>
      </c>
      <c r="AH3264" t="str">
        <f>_xlfn.IFNA(VLOOKUP(Sales_Transactions[[#This Row],[Order ID]],Returned_Items[#All],2,FALSE),"Not Returned")</f>
        <v>Not Returned</v>
      </c>
    </row>
    <row r="3265" spans="1:34" x14ac:dyDescent="0.25">
      <c r="A3265">
        <v>258</v>
      </c>
      <c r="C3265" t="s">
        <v>838</v>
      </c>
      <c r="D3265" s="2" t="str">
        <f>TEXT(MID(Sales_Transactions[[#This Row],[Order Date]],2,5),"d/m/yyy")</f>
        <v>28/12/2010</v>
      </c>
      <c r="E3265" s="2" t="str">
        <f>TEXT(MID(Sales_Transactions[[#This Row],[Order Date]],2,5),"d")</f>
        <v>28</v>
      </c>
      <c r="F3265" s="2" t="str">
        <f>TEXT(MID(Sales_Transactions[[#This Row],[Order Date]],2,5),"m")</f>
        <v>12</v>
      </c>
      <c r="G3265" s="2" t="str">
        <f>TEXT(MID(Sales_Transactions[[#This Row],[Order Date]],2,5),"yyy")</f>
        <v>2010</v>
      </c>
      <c r="H3265" s="2" t="str">
        <f>TEXT(MID(Sales_Transactions[[#This Row],[Order Date]],2,5),"yyy/m")</f>
        <v>2010/12</v>
      </c>
      <c r="I3265" t="s">
        <v>101</v>
      </c>
      <c r="J3265">
        <f t="shared" si="300"/>
        <v>1</v>
      </c>
      <c r="K3265" s="2">
        <v>33</v>
      </c>
      <c r="L3265" s="3">
        <v>216.77</v>
      </c>
      <c r="M3265" s="4">
        <v>0.02</v>
      </c>
      <c r="N3265" s="5" t="s">
        <v>23</v>
      </c>
      <c r="O3265" s="3">
        <v>-55.11</v>
      </c>
      <c r="P3265" s="3">
        <v>6.54</v>
      </c>
      <c r="Q3265" s="3">
        <v>5.27</v>
      </c>
      <c r="R3265" s="5" t="s">
        <v>1531</v>
      </c>
      <c r="S3265" s="5" t="s">
        <v>2783</v>
      </c>
      <c r="T3265" s="5" t="str">
        <f t="shared" si="301"/>
        <v>Liz Willingham</v>
      </c>
      <c r="U3265" t="s">
        <v>2828</v>
      </c>
      <c r="V3265" s="5" t="s">
        <v>74</v>
      </c>
      <c r="W3265" s="5" t="s">
        <v>28</v>
      </c>
      <c r="X3265" s="5" t="s">
        <v>41</v>
      </c>
      <c r="Y3265" s="5" t="s">
        <v>1268</v>
      </c>
      <c r="Z3265" s="5" t="s">
        <v>43</v>
      </c>
      <c r="AA3265" s="4">
        <v>0.36</v>
      </c>
      <c r="AB3265" s="1">
        <v>40542</v>
      </c>
      <c r="AC3265" s="1">
        <v>21240</v>
      </c>
      <c r="AD3265">
        <f t="shared" si="302"/>
        <v>2</v>
      </c>
      <c r="AE3265">
        <f t="shared" ca="1" si="303"/>
        <v>66</v>
      </c>
      <c r="AF3265" t="str">
        <f t="shared" ca="1" si="304"/>
        <v>Over 65</v>
      </c>
      <c r="AG3265" s="3">
        <f t="shared" si="305"/>
        <v>0.35783915151515155</v>
      </c>
      <c r="AH3265" t="str">
        <f>_xlfn.IFNA(VLOOKUP(Sales_Transactions[[#This Row],[Order ID]],Returned_Items[#All],2,FALSE),"Not Returned")</f>
        <v>Not Returned</v>
      </c>
    </row>
    <row r="3266" spans="1:34" x14ac:dyDescent="0.25">
      <c r="A3266">
        <v>964</v>
      </c>
      <c r="C3266" t="s">
        <v>2704</v>
      </c>
      <c r="D3266" s="2" t="str">
        <f>TEXT(MID(Sales_Transactions[[#This Row],[Order Date]],2,5),"d/m/yyy")</f>
        <v>19/5/2011</v>
      </c>
      <c r="E3266" s="2" t="str">
        <f>TEXT(MID(Sales_Transactions[[#This Row],[Order Date]],2,5),"d")</f>
        <v>19</v>
      </c>
      <c r="F3266" s="2" t="str">
        <f>TEXT(MID(Sales_Transactions[[#This Row],[Order Date]],2,5),"m")</f>
        <v>5</v>
      </c>
      <c r="G3266" s="2" t="str">
        <f>TEXT(MID(Sales_Transactions[[#This Row],[Order Date]],2,5),"yyy")</f>
        <v>2011</v>
      </c>
      <c r="H3266" s="2" t="str">
        <f>TEXT(MID(Sales_Transactions[[#This Row],[Order Date]],2,5),"yyy/m")</f>
        <v>2011/5</v>
      </c>
      <c r="I3266" t="s">
        <v>78</v>
      </c>
      <c r="J3266">
        <f t="shared" ref="J3266:J3329" si="306">IF(I3266="Making Critical",5,IF(I3266="High",4,IF(I3266="Medium",3,IF(I3266="Low",2,1))))</f>
        <v>3</v>
      </c>
      <c r="K3266" s="2">
        <v>50</v>
      </c>
      <c r="L3266" s="3">
        <v>315.02</v>
      </c>
      <c r="M3266" s="4">
        <v>0.02</v>
      </c>
      <c r="N3266" s="5" t="s">
        <v>23</v>
      </c>
      <c r="O3266" s="3">
        <v>95.16</v>
      </c>
      <c r="P3266" s="3">
        <v>5.98</v>
      </c>
      <c r="Q3266" s="3">
        <v>1.49</v>
      </c>
      <c r="R3266" s="5" t="s">
        <v>2705</v>
      </c>
      <c r="S3266" s="5" t="s">
        <v>2706</v>
      </c>
      <c r="T3266" s="5" t="str">
        <f t="shared" ref="T3266:T3329" si="307">R3266 &amp; " " &amp; S3266</f>
        <v>Stefania Perrino</v>
      </c>
      <c r="U3266" t="s">
        <v>2828</v>
      </c>
      <c r="V3266" s="5" t="s">
        <v>47</v>
      </c>
      <c r="W3266" s="5" t="s">
        <v>28</v>
      </c>
      <c r="X3266" s="5" t="s">
        <v>41</v>
      </c>
      <c r="Y3266" s="5" t="s">
        <v>2411</v>
      </c>
      <c r="Z3266" s="5" t="s">
        <v>43</v>
      </c>
      <c r="AA3266" s="4">
        <v>0.39</v>
      </c>
      <c r="AB3266" s="1">
        <v>40684</v>
      </c>
      <c r="AC3266" s="1">
        <v>21224</v>
      </c>
      <c r="AD3266">
        <f t="shared" ref="AD3266:AD3329" si="308">_xlfn.DAYS(AB3266,D3266)</f>
        <v>2</v>
      </c>
      <c r="AE3266">
        <f t="shared" ref="AE3266:AE3329" ca="1" si="309">DATEDIF(AC3266,TODAY(),"Y")</f>
        <v>66</v>
      </c>
      <c r="AF3266" t="str">
        <f t="shared" ref="AF3266:AF3329" ca="1" si="310">IF(AE3266&lt;18,"Under 18",IF(AE3266&lt;65,"18-64","Over 65"))</f>
        <v>Over 65</v>
      </c>
      <c r="AG3266" s="3">
        <f t="shared" ref="AG3266:AG3329" si="311" xml:space="preserve"> (P3266 - (M3266 / 100) * P3266 + Q3266) / K3266</f>
        <v>0.14937608000000002</v>
      </c>
      <c r="AH3266" t="str">
        <f>_xlfn.IFNA(VLOOKUP(Sales_Transactions[[#This Row],[Order ID]],Returned_Items[#All],2,FALSE),"Not Returned")</f>
        <v>Not Returned</v>
      </c>
    </row>
    <row r="3267" spans="1:34" x14ac:dyDescent="0.25">
      <c r="A3267">
        <v>1154</v>
      </c>
      <c r="C3267" t="s">
        <v>100</v>
      </c>
      <c r="D3267" s="2" t="str">
        <f>TEXT(MID(Sales_Transactions[[#This Row],[Order Date]],2,5),"d/m/yyy")</f>
        <v>14/2/2012</v>
      </c>
      <c r="E3267" s="2" t="str">
        <f>TEXT(MID(Sales_Transactions[[#This Row],[Order Date]],2,5),"d")</f>
        <v>14</v>
      </c>
      <c r="F3267" s="2" t="str">
        <f>TEXT(MID(Sales_Transactions[[#This Row],[Order Date]],2,5),"m")</f>
        <v>2</v>
      </c>
      <c r="G3267" s="2" t="str">
        <f>TEXT(MID(Sales_Transactions[[#This Row],[Order Date]],2,5),"yyy")</f>
        <v>2012</v>
      </c>
      <c r="H3267" s="2" t="str">
        <f>TEXT(MID(Sales_Transactions[[#This Row],[Order Date]],2,5),"yyy/m")</f>
        <v>2012/2</v>
      </c>
      <c r="I3267" t="s">
        <v>101</v>
      </c>
      <c r="J3267">
        <f t="shared" si="306"/>
        <v>1</v>
      </c>
      <c r="K3267" s="2">
        <v>23</v>
      </c>
      <c r="L3267" s="3">
        <v>115.1</v>
      </c>
      <c r="M3267" s="4">
        <v>0.02</v>
      </c>
      <c r="N3267" s="5" t="s">
        <v>23</v>
      </c>
      <c r="O3267" s="3">
        <v>53.13</v>
      </c>
      <c r="P3267" s="3">
        <v>4.91</v>
      </c>
      <c r="Q3267" s="3">
        <v>0.5</v>
      </c>
      <c r="R3267" s="5" t="s">
        <v>2606</v>
      </c>
      <c r="S3267" s="5" t="s">
        <v>2607</v>
      </c>
      <c r="T3267" s="5" t="str">
        <f t="shared" si="307"/>
        <v>Thea Hendricks</v>
      </c>
      <c r="U3267" t="s">
        <v>2828</v>
      </c>
      <c r="V3267" s="5" t="s">
        <v>74</v>
      </c>
      <c r="W3267" s="5" t="s">
        <v>28</v>
      </c>
      <c r="X3267" s="5" t="s">
        <v>115</v>
      </c>
      <c r="Y3267" s="5" t="s">
        <v>852</v>
      </c>
      <c r="Z3267" s="5" t="s">
        <v>43</v>
      </c>
      <c r="AA3267" s="4">
        <v>0.36</v>
      </c>
      <c r="AB3267" s="1">
        <v>40955</v>
      </c>
      <c r="AC3267" s="1">
        <v>28931</v>
      </c>
      <c r="AD3267">
        <f t="shared" si="308"/>
        <v>2</v>
      </c>
      <c r="AE3267">
        <f t="shared" ca="1" si="309"/>
        <v>45</v>
      </c>
      <c r="AF3267" t="str">
        <f t="shared" ca="1" si="310"/>
        <v>18-64</v>
      </c>
      <c r="AG3267" s="3">
        <f t="shared" si="311"/>
        <v>0.23517469565217394</v>
      </c>
      <c r="AH3267" t="str">
        <f>_xlfn.IFNA(VLOOKUP(Sales_Transactions[[#This Row],[Order ID]],Returned_Items[#All],2,FALSE),"Not Returned")</f>
        <v>Not Returned</v>
      </c>
    </row>
    <row r="3268" spans="1:34" x14ac:dyDescent="0.25">
      <c r="A3268">
        <v>1537</v>
      </c>
      <c r="C3268" t="s">
        <v>100</v>
      </c>
      <c r="D3268" s="2" t="str">
        <f>TEXT(MID(Sales_Transactions[[#This Row],[Order Date]],2,5),"d/m/yyy")</f>
        <v>14/2/2012</v>
      </c>
      <c r="E3268" s="2" t="str">
        <f>TEXT(MID(Sales_Transactions[[#This Row],[Order Date]],2,5),"d")</f>
        <v>14</v>
      </c>
      <c r="F3268" s="2" t="str">
        <f>TEXT(MID(Sales_Transactions[[#This Row],[Order Date]],2,5),"m")</f>
        <v>2</v>
      </c>
      <c r="G3268" s="2" t="str">
        <f>TEXT(MID(Sales_Transactions[[#This Row],[Order Date]],2,5),"yyy")</f>
        <v>2012</v>
      </c>
      <c r="H3268" s="2" t="str">
        <f>TEXT(MID(Sales_Transactions[[#This Row],[Order Date]],2,5),"yyy/m")</f>
        <v>2012/2</v>
      </c>
      <c r="I3268" t="s">
        <v>52</v>
      </c>
      <c r="J3268">
        <f t="shared" si="306"/>
        <v>1</v>
      </c>
      <c r="K3268" s="2">
        <v>5</v>
      </c>
      <c r="L3268" s="3">
        <v>16.600000000000001</v>
      </c>
      <c r="M3268" s="4">
        <v>7.0000000000000007E-2</v>
      </c>
      <c r="N3268" s="5" t="s">
        <v>23</v>
      </c>
      <c r="O3268" s="3">
        <v>-20.3</v>
      </c>
      <c r="P3268" s="3">
        <v>2.16</v>
      </c>
      <c r="Q3268" s="3">
        <v>6.05</v>
      </c>
      <c r="R3268" s="5" t="s">
        <v>136</v>
      </c>
      <c r="S3268" s="5" t="s">
        <v>1952</v>
      </c>
      <c r="T3268" s="5" t="str">
        <f t="shared" si="307"/>
        <v>Grant Thornton</v>
      </c>
      <c r="U3268" t="s">
        <v>2828</v>
      </c>
      <c r="V3268" s="5" t="s">
        <v>47</v>
      </c>
      <c r="W3268" s="5" t="s">
        <v>28</v>
      </c>
      <c r="X3268" s="5" t="s">
        <v>41</v>
      </c>
      <c r="Y3268" s="5" t="s">
        <v>861</v>
      </c>
      <c r="Z3268" s="5" t="s">
        <v>43</v>
      </c>
      <c r="AA3268" s="4">
        <v>0.37</v>
      </c>
      <c r="AB3268" s="1">
        <v>40953</v>
      </c>
      <c r="AC3268" s="1">
        <v>29002</v>
      </c>
      <c r="AD3268">
        <f t="shared" si="308"/>
        <v>0</v>
      </c>
      <c r="AE3268">
        <f t="shared" ca="1" si="309"/>
        <v>45</v>
      </c>
      <c r="AF3268" t="str">
        <f t="shared" ca="1" si="310"/>
        <v>18-64</v>
      </c>
      <c r="AG3268" s="3">
        <f t="shared" si="311"/>
        <v>1.6416975999999999</v>
      </c>
      <c r="AH3268" t="str">
        <f>_xlfn.IFNA(VLOOKUP(Sales_Transactions[[#This Row],[Order ID]],Returned_Items[#All],2,FALSE),"Not Returned")</f>
        <v>Not Returned</v>
      </c>
    </row>
    <row r="3269" spans="1:34" x14ac:dyDescent="0.25">
      <c r="A3269">
        <v>4580</v>
      </c>
      <c r="C3269" t="s">
        <v>2902</v>
      </c>
      <c r="D3269" s="2" t="str">
        <f>TEXT(MID(Sales_Transactions[[#This Row],[Order Date]],2,5),"d/m/yyy")</f>
        <v>14/11/2010</v>
      </c>
      <c r="E3269" s="2" t="str">
        <f>TEXT(MID(Sales_Transactions[[#This Row],[Order Date]],2,5),"d")</f>
        <v>14</v>
      </c>
      <c r="F3269" s="2" t="str">
        <f>TEXT(MID(Sales_Transactions[[#This Row],[Order Date]],2,5),"m")</f>
        <v>11</v>
      </c>
      <c r="G3269" s="2" t="str">
        <f>TEXT(MID(Sales_Transactions[[#This Row],[Order Date]],2,5),"yyy")</f>
        <v>2010</v>
      </c>
      <c r="H3269" s="2" t="str">
        <f>TEXT(MID(Sales_Transactions[[#This Row],[Order Date]],2,5),"yyy/m")</f>
        <v>2010/11</v>
      </c>
      <c r="I3269" t="s">
        <v>52</v>
      </c>
      <c r="J3269">
        <f t="shared" si="306"/>
        <v>1</v>
      </c>
      <c r="K3269" s="2">
        <v>28</v>
      </c>
      <c r="L3269" s="3">
        <v>7384.54</v>
      </c>
      <c r="M3269" s="4">
        <v>0.09</v>
      </c>
      <c r="N3269" s="5" t="s">
        <v>34</v>
      </c>
      <c r="O3269" s="3">
        <v>-2301.5300000000002</v>
      </c>
      <c r="P3269" s="3">
        <v>280.98</v>
      </c>
      <c r="Q3269" s="3">
        <v>81.98</v>
      </c>
      <c r="R3269" s="5" t="s">
        <v>53</v>
      </c>
      <c r="S3269" s="5" t="s">
        <v>2614</v>
      </c>
      <c r="T3269" s="5" t="str">
        <f t="shared" si="307"/>
        <v>Carlos Meador</v>
      </c>
      <c r="U3269" t="s">
        <v>2828</v>
      </c>
      <c r="V3269" s="5" t="s">
        <v>37</v>
      </c>
      <c r="W3269" s="5" t="s">
        <v>57</v>
      </c>
      <c r="X3269" s="5" t="s">
        <v>107</v>
      </c>
      <c r="Y3269" s="5" t="s">
        <v>879</v>
      </c>
      <c r="Z3269" s="5" t="s">
        <v>106</v>
      </c>
      <c r="AA3269" s="4">
        <v>0.78</v>
      </c>
      <c r="AB3269" s="1">
        <v>40497</v>
      </c>
      <c r="AC3269" s="1">
        <v>29111</v>
      </c>
      <c r="AD3269">
        <f t="shared" si="308"/>
        <v>1</v>
      </c>
      <c r="AE3269">
        <f t="shared" ca="1" si="309"/>
        <v>44</v>
      </c>
      <c r="AF3269" t="str">
        <f t="shared" ca="1" si="310"/>
        <v>18-64</v>
      </c>
      <c r="AG3269" s="3">
        <f t="shared" si="311"/>
        <v>12.953825642857144</v>
      </c>
      <c r="AH3269" t="str">
        <f>_xlfn.IFNA(VLOOKUP(Sales_Transactions[[#This Row],[Order ID]],Returned_Items[#All],2,FALSE),"Not Returned")</f>
        <v>Not Returned</v>
      </c>
    </row>
    <row r="3270" spans="1:34" x14ac:dyDescent="0.25">
      <c r="A3270">
        <v>4647</v>
      </c>
      <c r="C3270" t="s">
        <v>2613</v>
      </c>
      <c r="D3270" s="2" t="str">
        <f>TEXT(MID(Sales_Transactions[[#This Row],[Order Date]],2,5),"d/m/yyy")</f>
        <v>13/5/2009</v>
      </c>
      <c r="E3270" s="2" t="str">
        <f>TEXT(MID(Sales_Transactions[[#This Row],[Order Date]],2,5),"d")</f>
        <v>13</v>
      </c>
      <c r="F3270" s="2" t="str">
        <f>TEXT(MID(Sales_Transactions[[#This Row],[Order Date]],2,5),"m")</f>
        <v>5</v>
      </c>
      <c r="G3270" s="2" t="str">
        <f>TEXT(MID(Sales_Transactions[[#This Row],[Order Date]],2,5),"yyy")</f>
        <v>2009</v>
      </c>
      <c r="H3270" s="2" t="str">
        <f>TEXT(MID(Sales_Transactions[[#This Row],[Order Date]],2,5),"yyy/m")</f>
        <v>2009/5</v>
      </c>
      <c r="I3270" t="s">
        <v>78</v>
      </c>
      <c r="J3270">
        <f t="shared" si="306"/>
        <v>3</v>
      </c>
      <c r="K3270" s="2">
        <v>34</v>
      </c>
      <c r="L3270" s="3">
        <v>482.93</v>
      </c>
      <c r="M3270" s="4">
        <v>0.06</v>
      </c>
      <c r="N3270" s="5" t="s">
        <v>23</v>
      </c>
      <c r="O3270" s="3">
        <v>-67.59</v>
      </c>
      <c r="P3270" s="3">
        <v>13.9</v>
      </c>
      <c r="Q3270" s="3">
        <v>7.59</v>
      </c>
      <c r="R3270" s="5" t="s">
        <v>53</v>
      </c>
      <c r="S3270" s="5" t="s">
        <v>2614</v>
      </c>
      <c r="T3270" s="5" t="str">
        <f t="shared" si="307"/>
        <v>Carlos Meador</v>
      </c>
      <c r="U3270" t="s">
        <v>2828</v>
      </c>
      <c r="V3270" s="5" t="s">
        <v>47</v>
      </c>
      <c r="W3270" s="5" t="s">
        <v>28</v>
      </c>
      <c r="X3270" s="5" t="s">
        <v>221</v>
      </c>
      <c r="Y3270" s="5" t="s">
        <v>693</v>
      </c>
      <c r="Z3270" s="5" t="s">
        <v>60</v>
      </c>
      <c r="AA3270" s="4">
        <v>0.56000000000000005</v>
      </c>
      <c r="AB3270" s="1">
        <v>39947</v>
      </c>
      <c r="AC3270" s="1">
        <v>28903</v>
      </c>
      <c r="AD3270">
        <f t="shared" si="308"/>
        <v>1</v>
      </c>
      <c r="AE3270">
        <f t="shared" ca="1" si="309"/>
        <v>45</v>
      </c>
      <c r="AF3270" t="str">
        <f t="shared" ca="1" si="310"/>
        <v>18-64</v>
      </c>
      <c r="AG3270" s="3">
        <f t="shared" si="311"/>
        <v>0.63181352941176461</v>
      </c>
      <c r="AH3270" t="str">
        <f>_xlfn.IFNA(VLOOKUP(Sales_Transactions[[#This Row],[Order ID]],Returned_Items[#All],2,FALSE),"Not Returned")</f>
        <v>Not Returned</v>
      </c>
    </row>
    <row r="3271" spans="1:34" x14ac:dyDescent="0.25">
      <c r="A3271">
        <v>8097</v>
      </c>
      <c r="C3271" t="s">
        <v>162</v>
      </c>
      <c r="D3271" s="2" t="str">
        <f>TEXT(MID(Sales_Transactions[[#This Row],[Order Date]],2,5),"d/m/yyy")</f>
        <v>9/12/2010</v>
      </c>
      <c r="E3271" s="2" t="str">
        <f>TEXT(MID(Sales_Transactions[[#This Row],[Order Date]],2,5),"d")</f>
        <v>9</v>
      </c>
      <c r="F3271" s="2" t="str">
        <f>TEXT(MID(Sales_Transactions[[#This Row],[Order Date]],2,5),"m")</f>
        <v>12</v>
      </c>
      <c r="G3271" s="2" t="str">
        <f>TEXT(MID(Sales_Transactions[[#This Row],[Order Date]],2,5),"yyy")</f>
        <v>2010</v>
      </c>
      <c r="H3271" s="2" t="str">
        <f>TEXT(MID(Sales_Transactions[[#This Row],[Order Date]],2,5),"yyy/m")</f>
        <v>2010/12</v>
      </c>
      <c r="I3271" t="s">
        <v>78</v>
      </c>
      <c r="J3271">
        <f t="shared" si="306"/>
        <v>3</v>
      </c>
      <c r="K3271" s="2">
        <v>48</v>
      </c>
      <c r="L3271" s="3">
        <v>7522.8</v>
      </c>
      <c r="M3271" s="4">
        <v>0.04</v>
      </c>
      <c r="N3271" s="5" t="s">
        <v>67</v>
      </c>
      <c r="O3271" s="3">
        <v>3187.37</v>
      </c>
      <c r="P3271" s="3">
        <v>162.93</v>
      </c>
      <c r="Q3271" s="3">
        <v>19.989999999999998</v>
      </c>
      <c r="R3271" s="5" t="s">
        <v>287</v>
      </c>
      <c r="S3271" s="5" t="s">
        <v>2194</v>
      </c>
      <c r="T3271" s="5" t="str">
        <f t="shared" si="307"/>
        <v>Doug Jacobs</v>
      </c>
      <c r="U3271" t="s">
        <v>2828</v>
      </c>
      <c r="V3271" s="5" t="s">
        <v>74</v>
      </c>
      <c r="W3271" s="5" t="s">
        <v>28</v>
      </c>
      <c r="X3271" s="5" t="s">
        <v>98</v>
      </c>
      <c r="Y3271" s="5" t="s">
        <v>746</v>
      </c>
      <c r="Z3271" s="5" t="s">
        <v>43</v>
      </c>
      <c r="AA3271" s="4">
        <v>0.39</v>
      </c>
      <c r="AB3271" s="1">
        <v>40523</v>
      </c>
      <c r="AC3271" s="1">
        <v>29178</v>
      </c>
      <c r="AD3271">
        <f t="shared" si="308"/>
        <v>2</v>
      </c>
      <c r="AE3271">
        <f t="shared" ca="1" si="309"/>
        <v>44</v>
      </c>
      <c r="AF3271" t="str">
        <f t="shared" ca="1" si="310"/>
        <v>18-64</v>
      </c>
      <c r="AG3271" s="3">
        <f t="shared" si="311"/>
        <v>3.809475583333334</v>
      </c>
      <c r="AH3271" t="str">
        <f>_xlfn.IFNA(VLOOKUP(Sales_Transactions[[#This Row],[Order ID]],Returned_Items[#All],2,FALSE),"Not Returned")</f>
        <v>Not Returned</v>
      </c>
    </row>
    <row r="3272" spans="1:34" hidden="1" x14ac:dyDescent="0.25">
      <c r="A3272">
        <v>8422</v>
      </c>
      <c r="C3272" t="s">
        <v>2654</v>
      </c>
      <c r="D3272" s="2" t="str">
        <f>TEXT(MID(Sales_Transactions[[#This Row],[Order Date]],2,5),"d/m/yyy")</f>
        <v>14/4/2009</v>
      </c>
      <c r="E3272" s="2" t="str">
        <f>TEXT(MID(Sales_Transactions[[#This Row],[Order Date]],2,5),"d")</f>
        <v>14</v>
      </c>
      <c r="F3272" s="2" t="str">
        <f>TEXT(MID(Sales_Transactions[[#This Row],[Order Date]],2,5),"m")</f>
        <v>4</v>
      </c>
      <c r="G3272" s="2" t="str">
        <f>TEXT(MID(Sales_Transactions[[#This Row],[Order Date]],2,5),"yyy")</f>
        <v>2009</v>
      </c>
      <c r="H3272" s="2" t="str">
        <f>TEXT(MID(Sales_Transactions[[#This Row],[Order Date]],2,5),"yyy/m")</f>
        <v>2009/4</v>
      </c>
      <c r="I3272" t="s">
        <v>78</v>
      </c>
      <c r="J3272">
        <f t="shared" si="306"/>
        <v>3</v>
      </c>
      <c r="K3272" s="2">
        <v>33</v>
      </c>
      <c r="L3272">
        <v>1003.71</v>
      </c>
      <c r="M3272">
        <v>0.01</v>
      </c>
      <c r="N3272" t="s">
        <v>279</v>
      </c>
      <c r="O3272">
        <v>-22.82</v>
      </c>
      <c r="P3272">
        <v>29.1</v>
      </c>
      <c r="Q3272">
        <v>4</v>
      </c>
      <c r="R3272" t="s">
        <v>416</v>
      </c>
      <c r="S3272" t="s">
        <v>2444</v>
      </c>
      <c r="T3272" t="str">
        <f t="shared" si="307"/>
        <v>Becky Martin</v>
      </c>
      <c r="U3272" t="s">
        <v>2828</v>
      </c>
      <c r="V3272" t="s">
        <v>74</v>
      </c>
      <c r="W3272" t="s">
        <v>48</v>
      </c>
      <c r="X3272" t="s">
        <v>87</v>
      </c>
      <c r="Y3272" t="s">
        <v>2903</v>
      </c>
      <c r="Z3272" t="s">
        <v>43</v>
      </c>
      <c r="AA3272">
        <v>0.78</v>
      </c>
      <c r="AB3272" s="1">
        <v>39919</v>
      </c>
      <c r="AC3272" s="1">
        <v>28880</v>
      </c>
      <c r="AD3272">
        <f t="shared" si="308"/>
        <v>2</v>
      </c>
      <c r="AE3272">
        <f t="shared" ca="1" si="309"/>
        <v>45</v>
      </c>
      <c r="AF3272" t="str">
        <f t="shared" ca="1" si="310"/>
        <v>18-64</v>
      </c>
      <c r="AG3272">
        <f t="shared" si="311"/>
        <v>1.0029421212121212</v>
      </c>
      <c r="AH3272" t="str">
        <f>_xlfn.IFNA(VLOOKUP(Sales_Transactions[[#This Row],[Order ID]],Returned_Items[#All],2,FALSE),"Not Returned")</f>
        <v>Not Returned</v>
      </c>
    </row>
    <row r="3273" spans="1:34" x14ac:dyDescent="0.25">
      <c r="A3273">
        <v>8677</v>
      </c>
      <c r="C3273" t="s">
        <v>270</v>
      </c>
      <c r="D3273" s="2" t="str">
        <f>TEXT(MID(Sales_Transactions[[#This Row],[Order Date]],2,5),"d/m/yyy")</f>
        <v>7/10/2012</v>
      </c>
      <c r="E3273" s="2" t="str">
        <f>TEXT(MID(Sales_Transactions[[#This Row],[Order Date]],2,5),"d")</f>
        <v>7</v>
      </c>
      <c r="F3273" s="2" t="str">
        <f>TEXT(MID(Sales_Transactions[[#This Row],[Order Date]],2,5),"m")</f>
        <v>10</v>
      </c>
      <c r="G3273" s="2" t="str">
        <f>TEXT(MID(Sales_Transactions[[#This Row],[Order Date]],2,5),"yyy")</f>
        <v>2012</v>
      </c>
      <c r="H3273" s="2" t="str">
        <f>TEXT(MID(Sales_Transactions[[#This Row],[Order Date]],2,5),"yyy/m")</f>
        <v>2012/10</v>
      </c>
      <c r="I3273" t="s">
        <v>33</v>
      </c>
      <c r="J3273">
        <f t="shared" si="306"/>
        <v>4</v>
      </c>
      <c r="K3273" s="2">
        <v>38</v>
      </c>
      <c r="L3273" s="3">
        <v>1610.76</v>
      </c>
      <c r="M3273" s="4">
        <v>0.1</v>
      </c>
      <c r="N3273" s="5" t="s">
        <v>23</v>
      </c>
      <c r="O3273" s="3">
        <v>-8.67</v>
      </c>
      <c r="P3273" s="3">
        <v>43.57</v>
      </c>
      <c r="Q3273" s="3">
        <v>16.36</v>
      </c>
      <c r="R3273" s="5" t="s">
        <v>2904</v>
      </c>
      <c r="S3273" s="5" t="s">
        <v>2905</v>
      </c>
      <c r="T3273" s="5" t="str">
        <f t="shared" si="307"/>
        <v>Speros Goranitis</v>
      </c>
      <c r="U3273" t="s">
        <v>2828</v>
      </c>
      <c r="V3273" s="5" t="s">
        <v>47</v>
      </c>
      <c r="W3273" s="5" t="s">
        <v>28</v>
      </c>
      <c r="X3273" s="5" t="s">
        <v>29</v>
      </c>
      <c r="Y3273" s="5" t="s">
        <v>2391</v>
      </c>
      <c r="Z3273" s="5" t="s">
        <v>43</v>
      </c>
      <c r="AA3273" s="4">
        <v>0.55000000000000004</v>
      </c>
      <c r="AB3273" s="1">
        <v>41191</v>
      </c>
      <c r="AC3273" s="1">
        <v>28552</v>
      </c>
      <c r="AD3273">
        <f t="shared" si="308"/>
        <v>2</v>
      </c>
      <c r="AE3273">
        <f t="shared" ca="1" si="309"/>
        <v>46</v>
      </c>
      <c r="AF3273" t="str">
        <f t="shared" ca="1" si="310"/>
        <v>18-64</v>
      </c>
      <c r="AG3273" s="3">
        <f t="shared" si="311"/>
        <v>1.5759586842105262</v>
      </c>
      <c r="AH3273" t="str">
        <f>_xlfn.IFNA(VLOOKUP(Sales_Transactions[[#This Row],[Order ID]],Returned_Items[#All],2,FALSE),"Not Returned")</f>
        <v>Not Returned</v>
      </c>
    </row>
    <row r="3274" spans="1:34" x14ac:dyDescent="0.25">
      <c r="A3274">
        <v>9024</v>
      </c>
      <c r="C3274" t="s">
        <v>1963</v>
      </c>
      <c r="D3274" s="2" t="str">
        <f>TEXT(MID(Sales_Transactions[[#This Row],[Order Date]],2,5),"d/m/yyy")</f>
        <v>2/6/2012</v>
      </c>
      <c r="E3274" s="2" t="str">
        <f>TEXT(MID(Sales_Transactions[[#This Row],[Order Date]],2,5),"d")</f>
        <v>2</v>
      </c>
      <c r="F3274" s="2" t="str">
        <f>TEXT(MID(Sales_Transactions[[#This Row],[Order Date]],2,5),"m")</f>
        <v>6</v>
      </c>
      <c r="G3274" s="2" t="str">
        <f>TEXT(MID(Sales_Transactions[[#This Row],[Order Date]],2,5),"yyy")</f>
        <v>2012</v>
      </c>
      <c r="H3274" s="2" t="str">
        <f>TEXT(MID(Sales_Transactions[[#This Row],[Order Date]],2,5),"yyy/m")</f>
        <v>2012/6</v>
      </c>
      <c r="I3274" t="s">
        <v>78</v>
      </c>
      <c r="J3274">
        <f t="shared" si="306"/>
        <v>3</v>
      </c>
      <c r="K3274" s="2">
        <v>2</v>
      </c>
      <c r="L3274" s="3">
        <v>12.12</v>
      </c>
      <c r="M3274" s="4">
        <v>0.03</v>
      </c>
      <c r="N3274" s="5" t="s">
        <v>23</v>
      </c>
      <c r="O3274" s="3">
        <v>-4.55</v>
      </c>
      <c r="P3274" s="3">
        <v>5.43</v>
      </c>
      <c r="Q3274" s="3">
        <v>0.95</v>
      </c>
      <c r="R3274" s="5" t="s">
        <v>2717</v>
      </c>
      <c r="S3274" s="5" t="s">
        <v>1595</v>
      </c>
      <c r="T3274" s="5" t="str">
        <f t="shared" si="307"/>
        <v>Katherine Murray</v>
      </c>
      <c r="U3274" t="s">
        <v>2828</v>
      </c>
      <c r="V3274" s="5" t="s">
        <v>74</v>
      </c>
      <c r="W3274" s="5" t="s">
        <v>28</v>
      </c>
      <c r="X3274" s="5" t="s">
        <v>75</v>
      </c>
      <c r="Y3274" s="5" t="s">
        <v>991</v>
      </c>
      <c r="Z3274" s="5" t="s">
        <v>84</v>
      </c>
      <c r="AA3274" s="4">
        <v>0.36</v>
      </c>
      <c r="AB3274" s="1">
        <v>41063</v>
      </c>
      <c r="AC3274" s="1">
        <v>28552</v>
      </c>
      <c r="AD3274">
        <f t="shared" si="308"/>
        <v>1</v>
      </c>
      <c r="AE3274">
        <f t="shared" ca="1" si="309"/>
        <v>46</v>
      </c>
      <c r="AF3274" t="str">
        <f t="shared" ca="1" si="310"/>
        <v>18-64</v>
      </c>
      <c r="AG3274" s="3">
        <f t="shared" si="311"/>
        <v>3.1891854999999998</v>
      </c>
      <c r="AH3274" t="str">
        <f>_xlfn.IFNA(VLOOKUP(Sales_Transactions[[#This Row],[Order ID]],Returned_Items[#All],2,FALSE),"Not Returned")</f>
        <v>Not Returned</v>
      </c>
    </row>
    <row r="3275" spans="1:34" x14ac:dyDescent="0.25">
      <c r="A3275">
        <v>10114</v>
      </c>
      <c r="C3275" t="s">
        <v>2906</v>
      </c>
      <c r="D3275" s="2" t="str">
        <f>TEXT(MID(Sales_Transactions[[#This Row],[Order Date]],2,5),"d/m/yyy")</f>
        <v>8/2/2010</v>
      </c>
      <c r="E3275" s="2" t="str">
        <f>TEXT(MID(Sales_Transactions[[#This Row],[Order Date]],2,5),"d")</f>
        <v>8</v>
      </c>
      <c r="F3275" s="2" t="str">
        <f>TEXT(MID(Sales_Transactions[[#This Row],[Order Date]],2,5),"m")</f>
        <v>2</v>
      </c>
      <c r="G3275" s="2" t="str">
        <f>TEXT(MID(Sales_Transactions[[#This Row],[Order Date]],2,5),"yyy")</f>
        <v>2010</v>
      </c>
      <c r="H3275" s="2" t="str">
        <f>TEXT(MID(Sales_Transactions[[#This Row],[Order Date]],2,5),"yyy/m")</f>
        <v>2010/2</v>
      </c>
      <c r="I3275" t="s">
        <v>101</v>
      </c>
      <c r="J3275">
        <f t="shared" si="306"/>
        <v>1</v>
      </c>
      <c r="K3275" s="2">
        <v>39</v>
      </c>
      <c r="L3275" s="3">
        <v>147.88</v>
      </c>
      <c r="M3275" s="4">
        <v>0</v>
      </c>
      <c r="N3275" s="5" t="s">
        <v>23</v>
      </c>
      <c r="O3275" s="3">
        <v>-142.91</v>
      </c>
      <c r="P3275" s="3">
        <v>3.58</v>
      </c>
      <c r="Q3275" s="3">
        <v>5.47</v>
      </c>
      <c r="R3275" s="5" t="s">
        <v>1775</v>
      </c>
      <c r="S3275" s="5" t="s">
        <v>249</v>
      </c>
      <c r="T3275" s="5" t="str">
        <f t="shared" si="307"/>
        <v>Michael Paige</v>
      </c>
      <c r="U3275" t="s">
        <v>2828</v>
      </c>
      <c r="V3275" s="5" t="s">
        <v>27</v>
      </c>
      <c r="W3275" s="5" t="s">
        <v>28</v>
      </c>
      <c r="X3275" s="5" t="s">
        <v>41</v>
      </c>
      <c r="Y3275" s="5" t="s">
        <v>769</v>
      </c>
      <c r="Z3275" s="5" t="s">
        <v>43</v>
      </c>
      <c r="AA3275" s="4">
        <v>0.37</v>
      </c>
      <c r="AB3275" s="1">
        <v>40219</v>
      </c>
      <c r="AC3275" s="1">
        <v>28250</v>
      </c>
      <c r="AD3275">
        <f t="shared" si="308"/>
        <v>2</v>
      </c>
      <c r="AE3275">
        <f t="shared" ca="1" si="309"/>
        <v>47</v>
      </c>
      <c r="AF3275" t="str">
        <f t="shared" ca="1" si="310"/>
        <v>18-64</v>
      </c>
      <c r="AG3275" s="3">
        <f t="shared" si="311"/>
        <v>0.23205128205128206</v>
      </c>
      <c r="AH3275" t="str">
        <f>_xlfn.IFNA(VLOOKUP(Sales_Transactions[[#This Row],[Order ID]],Returned_Items[#All],2,FALSE),"Not Returned")</f>
        <v>Not Returned</v>
      </c>
    </row>
    <row r="3276" spans="1:34" x14ac:dyDescent="0.25">
      <c r="A3276">
        <v>11236</v>
      </c>
      <c r="C3276" t="s">
        <v>2907</v>
      </c>
      <c r="D3276" s="2" t="str">
        <f>TEXT(MID(Sales_Transactions[[#This Row],[Order Date]],2,5),"d/m/yyy")</f>
        <v>30/10/2010</v>
      </c>
      <c r="E3276" s="2" t="str">
        <f>TEXT(MID(Sales_Transactions[[#This Row],[Order Date]],2,5),"d")</f>
        <v>30</v>
      </c>
      <c r="F3276" s="2" t="str">
        <f>TEXT(MID(Sales_Transactions[[#This Row],[Order Date]],2,5),"m")</f>
        <v>10</v>
      </c>
      <c r="G3276" s="2" t="str">
        <f>TEXT(MID(Sales_Transactions[[#This Row],[Order Date]],2,5),"yyy")</f>
        <v>2010</v>
      </c>
      <c r="H3276" s="2" t="str">
        <f>TEXT(MID(Sales_Transactions[[#This Row],[Order Date]],2,5),"yyy/m")</f>
        <v>2010/10</v>
      </c>
      <c r="I3276" t="s">
        <v>33</v>
      </c>
      <c r="J3276">
        <f t="shared" si="306"/>
        <v>4</v>
      </c>
      <c r="K3276" s="2">
        <v>4</v>
      </c>
      <c r="L3276" s="3">
        <v>1629.75</v>
      </c>
      <c r="M3276" s="4">
        <v>0.03</v>
      </c>
      <c r="N3276" s="5" t="s">
        <v>23</v>
      </c>
      <c r="O3276" s="3">
        <v>-195.7</v>
      </c>
      <c r="P3276" s="3">
        <v>415.88</v>
      </c>
      <c r="Q3276" s="3">
        <v>11.37</v>
      </c>
      <c r="R3276" s="5" t="s">
        <v>1940</v>
      </c>
      <c r="S3276" s="5" t="s">
        <v>2764</v>
      </c>
      <c r="T3276" s="5" t="str">
        <f t="shared" si="307"/>
        <v>Robert Barroso</v>
      </c>
      <c r="U3276" t="s">
        <v>2828</v>
      </c>
      <c r="V3276" s="5" t="s">
        <v>27</v>
      </c>
      <c r="W3276" s="5" t="s">
        <v>28</v>
      </c>
      <c r="X3276" s="5" t="s">
        <v>29</v>
      </c>
      <c r="Y3276" s="5" t="s">
        <v>581</v>
      </c>
      <c r="Z3276" s="5" t="s">
        <v>43</v>
      </c>
      <c r="AA3276" s="4">
        <v>0.56999999999999995</v>
      </c>
      <c r="AB3276" s="1">
        <v>40483</v>
      </c>
      <c r="AC3276" s="1">
        <v>29411</v>
      </c>
      <c r="AD3276">
        <f t="shared" si="308"/>
        <v>2</v>
      </c>
      <c r="AE3276">
        <f t="shared" ca="1" si="309"/>
        <v>44</v>
      </c>
      <c r="AF3276" t="str">
        <f t="shared" ca="1" si="310"/>
        <v>18-64</v>
      </c>
      <c r="AG3276" s="3">
        <f t="shared" si="311"/>
        <v>106.78130899999999</v>
      </c>
      <c r="AH3276" t="str">
        <f>_xlfn.IFNA(VLOOKUP(Sales_Transactions[[#This Row],[Order ID]],Returned_Items[#All],2,FALSE),"Not Returned")</f>
        <v>Not Returned</v>
      </c>
    </row>
    <row r="3277" spans="1:34" x14ac:dyDescent="0.25">
      <c r="A3277">
        <v>11687</v>
      </c>
      <c r="C3277" t="s">
        <v>2908</v>
      </c>
      <c r="D3277" s="2" t="str">
        <f>TEXT(MID(Sales_Transactions[[#This Row],[Order Date]],2,5),"d/m/yyy")</f>
        <v>25/12/2011</v>
      </c>
      <c r="E3277" s="2" t="str">
        <f>TEXT(MID(Sales_Transactions[[#This Row],[Order Date]],2,5),"d")</f>
        <v>25</v>
      </c>
      <c r="F3277" s="2" t="str">
        <f>TEXT(MID(Sales_Transactions[[#This Row],[Order Date]],2,5),"m")</f>
        <v>12</v>
      </c>
      <c r="G3277" s="2" t="str">
        <f>TEXT(MID(Sales_Transactions[[#This Row],[Order Date]],2,5),"yyy")</f>
        <v>2011</v>
      </c>
      <c r="H3277" s="2" t="str">
        <f>TEXT(MID(Sales_Transactions[[#This Row],[Order Date]],2,5),"yyy/m")</f>
        <v>2011/12</v>
      </c>
      <c r="I3277" t="s">
        <v>33</v>
      </c>
      <c r="J3277">
        <f t="shared" si="306"/>
        <v>4</v>
      </c>
      <c r="K3277" s="2">
        <v>26</v>
      </c>
      <c r="L3277" s="3">
        <v>188.93</v>
      </c>
      <c r="M3277" s="4">
        <v>0.04</v>
      </c>
      <c r="N3277" s="5" t="s">
        <v>23</v>
      </c>
      <c r="O3277" s="3">
        <v>58.32</v>
      </c>
      <c r="P3277" s="3">
        <v>7.28</v>
      </c>
      <c r="Q3277" s="3">
        <v>1.77</v>
      </c>
      <c r="R3277" s="5" t="s">
        <v>2484</v>
      </c>
      <c r="S3277" s="5" t="s">
        <v>2666</v>
      </c>
      <c r="T3277" s="5" t="str">
        <f t="shared" si="307"/>
        <v>Dean Percer</v>
      </c>
      <c r="U3277" t="s">
        <v>2828</v>
      </c>
      <c r="V3277" s="5" t="s">
        <v>74</v>
      </c>
      <c r="W3277" s="5" t="s">
        <v>28</v>
      </c>
      <c r="X3277" s="5" t="s">
        <v>75</v>
      </c>
      <c r="Y3277" s="5" t="s">
        <v>2909</v>
      </c>
      <c r="Z3277" s="5" t="s">
        <v>84</v>
      </c>
      <c r="AA3277" s="4">
        <v>0.37</v>
      </c>
      <c r="AB3277" s="1">
        <v>40902</v>
      </c>
      <c r="AC3277" s="1">
        <v>21583</v>
      </c>
      <c r="AD3277">
        <f t="shared" si="308"/>
        <v>0</v>
      </c>
      <c r="AE3277">
        <f t="shared" ca="1" si="309"/>
        <v>65</v>
      </c>
      <c r="AF3277" t="str">
        <f t="shared" ca="1" si="310"/>
        <v>Over 65</v>
      </c>
      <c r="AG3277" s="3">
        <f t="shared" si="311"/>
        <v>0.34796492307692312</v>
      </c>
      <c r="AH3277" t="str">
        <f>_xlfn.IFNA(VLOOKUP(Sales_Transactions[[#This Row],[Order ID]],Returned_Items[#All],2,FALSE),"Not Returned")</f>
        <v>Not Returned</v>
      </c>
    </row>
    <row r="3278" spans="1:34" x14ac:dyDescent="0.25">
      <c r="A3278">
        <v>12643</v>
      </c>
      <c r="C3278" t="s">
        <v>1332</v>
      </c>
      <c r="D3278" s="2" t="str">
        <f>TEXT(MID(Sales_Transactions[[#This Row],[Order Date]],2,5),"d/m/yyy")</f>
        <v>19/3/2010</v>
      </c>
      <c r="E3278" s="2" t="str">
        <f>TEXT(MID(Sales_Transactions[[#This Row],[Order Date]],2,5),"d")</f>
        <v>19</v>
      </c>
      <c r="F3278" s="2" t="str">
        <f>TEXT(MID(Sales_Transactions[[#This Row],[Order Date]],2,5),"m")</f>
        <v>3</v>
      </c>
      <c r="G3278" s="2" t="str">
        <f>TEXT(MID(Sales_Transactions[[#This Row],[Order Date]],2,5),"yyy")</f>
        <v>2010</v>
      </c>
      <c r="H3278" s="2" t="str">
        <f>TEXT(MID(Sales_Transactions[[#This Row],[Order Date]],2,5),"yyy/m")</f>
        <v>2010/3</v>
      </c>
      <c r="I3278" t="s">
        <v>22</v>
      </c>
      <c r="J3278">
        <f t="shared" si="306"/>
        <v>2</v>
      </c>
      <c r="K3278" s="2">
        <v>22</v>
      </c>
      <c r="L3278" s="3">
        <v>345.69</v>
      </c>
      <c r="M3278" s="4">
        <v>0.02</v>
      </c>
      <c r="N3278" s="5" t="s">
        <v>23</v>
      </c>
      <c r="O3278" s="3">
        <v>143.22999999999999</v>
      </c>
      <c r="P3278" s="3">
        <v>15.04</v>
      </c>
      <c r="Q3278" s="3">
        <v>1.97</v>
      </c>
      <c r="R3278" s="5" t="s">
        <v>206</v>
      </c>
      <c r="S3278" s="5" t="s">
        <v>2261</v>
      </c>
      <c r="T3278" s="5" t="str">
        <f t="shared" si="307"/>
        <v>Ann Blume</v>
      </c>
      <c r="U3278" t="s">
        <v>2828</v>
      </c>
      <c r="V3278" s="5" t="s">
        <v>27</v>
      </c>
      <c r="W3278" s="5" t="s">
        <v>28</v>
      </c>
      <c r="X3278" s="5" t="s">
        <v>75</v>
      </c>
      <c r="Y3278" s="5" t="s">
        <v>1168</v>
      </c>
      <c r="Z3278" s="5" t="s">
        <v>84</v>
      </c>
      <c r="AA3278" s="4">
        <v>0.39</v>
      </c>
      <c r="AB3278" s="1">
        <v>40258</v>
      </c>
      <c r="AC3278" s="1">
        <v>21741</v>
      </c>
      <c r="AD3278">
        <f t="shared" si="308"/>
        <v>2</v>
      </c>
      <c r="AE3278">
        <f t="shared" ca="1" si="309"/>
        <v>65</v>
      </c>
      <c r="AF3278" t="str">
        <f t="shared" ca="1" si="310"/>
        <v>Over 65</v>
      </c>
      <c r="AG3278" s="3">
        <f t="shared" si="311"/>
        <v>0.7730450909090909</v>
      </c>
      <c r="AH3278" t="str">
        <f>_xlfn.IFNA(VLOOKUP(Sales_Transactions[[#This Row],[Order ID]],Returned_Items[#All],2,FALSE),"Not Returned")</f>
        <v>Not Returned</v>
      </c>
    </row>
    <row r="3279" spans="1:34" x14ac:dyDescent="0.25">
      <c r="A3279">
        <v>13089</v>
      </c>
      <c r="C3279" t="s">
        <v>1267</v>
      </c>
      <c r="D3279" s="2" t="str">
        <f>TEXT(MID(Sales_Transactions[[#This Row],[Order Date]],2,5),"d/m/yyy")</f>
        <v>14/12/2011</v>
      </c>
      <c r="E3279" s="2" t="str">
        <f>TEXT(MID(Sales_Transactions[[#This Row],[Order Date]],2,5),"d")</f>
        <v>14</v>
      </c>
      <c r="F3279" s="2" t="str">
        <f>TEXT(MID(Sales_Transactions[[#This Row],[Order Date]],2,5),"m")</f>
        <v>12</v>
      </c>
      <c r="G3279" s="2" t="str">
        <f>TEXT(MID(Sales_Transactions[[#This Row],[Order Date]],2,5),"yyy")</f>
        <v>2011</v>
      </c>
      <c r="H3279" s="2" t="str">
        <f>TEXT(MID(Sales_Transactions[[#This Row],[Order Date]],2,5),"yyy/m")</f>
        <v>2011/12</v>
      </c>
      <c r="I3279" t="s">
        <v>52</v>
      </c>
      <c r="J3279">
        <f t="shared" si="306"/>
        <v>1</v>
      </c>
      <c r="K3279" s="2">
        <v>34</v>
      </c>
      <c r="L3279" s="3">
        <v>3577.11</v>
      </c>
      <c r="M3279" s="4">
        <v>0.1</v>
      </c>
      <c r="N3279" s="5" t="s">
        <v>34</v>
      </c>
      <c r="O3279" s="3">
        <v>-1620.41</v>
      </c>
      <c r="P3279" s="3">
        <v>114.98</v>
      </c>
      <c r="Q3279" s="3">
        <v>58.72</v>
      </c>
      <c r="R3279" s="5" t="s">
        <v>2652</v>
      </c>
      <c r="S3279" s="5" t="s">
        <v>2653</v>
      </c>
      <c r="T3279" s="5" t="str">
        <f t="shared" si="307"/>
        <v>Damala Kotsonis</v>
      </c>
      <c r="U3279" t="s">
        <v>2828</v>
      </c>
      <c r="V3279" s="5" t="s">
        <v>47</v>
      </c>
      <c r="W3279" s="5" t="s">
        <v>57</v>
      </c>
      <c r="X3279" s="5" t="s">
        <v>104</v>
      </c>
      <c r="Y3279" s="5" t="s">
        <v>1730</v>
      </c>
      <c r="Z3279" s="5" t="s">
        <v>106</v>
      </c>
      <c r="AA3279" s="4">
        <v>0.76</v>
      </c>
      <c r="AB3279" s="1">
        <v>40894</v>
      </c>
      <c r="AC3279" s="1">
        <v>22033</v>
      </c>
      <c r="AD3279">
        <f t="shared" si="308"/>
        <v>3</v>
      </c>
      <c r="AE3279">
        <f t="shared" ca="1" si="309"/>
        <v>64</v>
      </c>
      <c r="AF3279" t="str">
        <f t="shared" ca="1" si="310"/>
        <v>18-64</v>
      </c>
      <c r="AG3279" s="3">
        <f t="shared" si="311"/>
        <v>5.1054417647058816</v>
      </c>
      <c r="AH3279" t="str">
        <f>_xlfn.IFNA(VLOOKUP(Sales_Transactions[[#This Row],[Order ID]],Returned_Items[#All],2,FALSE),"Not Returned")</f>
        <v>Not Returned</v>
      </c>
    </row>
    <row r="3280" spans="1:34" x14ac:dyDescent="0.25">
      <c r="A3280">
        <v>13378</v>
      </c>
      <c r="C3280" t="s">
        <v>2910</v>
      </c>
      <c r="D3280" s="2" t="str">
        <f>TEXT(MID(Sales_Transactions[[#This Row],[Order Date]],2,5),"d/m/yyy")</f>
        <v>21/9/2009</v>
      </c>
      <c r="E3280" s="2" t="str">
        <f>TEXT(MID(Sales_Transactions[[#This Row],[Order Date]],2,5),"d")</f>
        <v>21</v>
      </c>
      <c r="F3280" s="2" t="str">
        <f>TEXT(MID(Sales_Transactions[[#This Row],[Order Date]],2,5),"m")</f>
        <v>9</v>
      </c>
      <c r="G3280" s="2" t="str">
        <f>TEXT(MID(Sales_Transactions[[#This Row],[Order Date]],2,5),"yyy")</f>
        <v>2009</v>
      </c>
      <c r="H3280" s="2" t="str">
        <f>TEXT(MID(Sales_Transactions[[#This Row],[Order Date]],2,5),"yyy/m")</f>
        <v>2009/9</v>
      </c>
      <c r="I3280" t="s">
        <v>22</v>
      </c>
      <c r="J3280">
        <f t="shared" si="306"/>
        <v>2</v>
      </c>
      <c r="K3280" s="2">
        <v>16</v>
      </c>
      <c r="L3280" s="3">
        <v>96.04</v>
      </c>
      <c r="M3280" s="4">
        <v>0.05</v>
      </c>
      <c r="N3280" s="5" t="s">
        <v>23</v>
      </c>
      <c r="O3280" s="3">
        <v>-50.75</v>
      </c>
      <c r="P3280" s="3">
        <v>5.74</v>
      </c>
      <c r="Q3280" s="3">
        <v>5.3</v>
      </c>
      <c r="R3280" s="5" t="s">
        <v>980</v>
      </c>
      <c r="S3280" s="5" t="s">
        <v>1251</v>
      </c>
      <c r="T3280" s="5" t="str">
        <f t="shared" si="307"/>
        <v>Paul Knutson</v>
      </c>
      <c r="U3280" t="s">
        <v>2828</v>
      </c>
      <c r="V3280" s="5" t="s">
        <v>47</v>
      </c>
      <c r="W3280" s="5" t="s">
        <v>28</v>
      </c>
      <c r="X3280" s="5" t="s">
        <v>221</v>
      </c>
      <c r="Y3280" s="5" t="s">
        <v>2462</v>
      </c>
      <c r="Z3280" s="5" t="s">
        <v>60</v>
      </c>
      <c r="AA3280" s="4">
        <v>0.55000000000000004</v>
      </c>
      <c r="AB3280" s="1">
        <v>40082</v>
      </c>
      <c r="AC3280" s="1">
        <v>22848</v>
      </c>
      <c r="AD3280">
        <f t="shared" si="308"/>
        <v>5</v>
      </c>
      <c r="AE3280">
        <f t="shared" ca="1" si="309"/>
        <v>62</v>
      </c>
      <c r="AF3280" t="str">
        <f t="shared" ca="1" si="310"/>
        <v>18-64</v>
      </c>
      <c r="AG3280" s="3">
        <f t="shared" si="311"/>
        <v>0.68982062500000008</v>
      </c>
      <c r="AH3280" t="str">
        <f>_xlfn.IFNA(VLOOKUP(Sales_Transactions[[#This Row],[Order ID]],Returned_Items[#All],2,FALSE),"Not Returned")</f>
        <v>Not Returned</v>
      </c>
    </row>
    <row r="3281" spans="1:34" x14ac:dyDescent="0.25">
      <c r="A3281">
        <v>13824</v>
      </c>
      <c r="C3281" t="s">
        <v>2222</v>
      </c>
      <c r="D3281" s="2" t="str">
        <f>TEXT(MID(Sales_Transactions[[#This Row],[Order Date]],2,5),"d/m/yyy")</f>
        <v>27/12/2009</v>
      </c>
      <c r="E3281" s="2" t="str">
        <f>TEXT(MID(Sales_Transactions[[#This Row],[Order Date]],2,5),"d")</f>
        <v>27</v>
      </c>
      <c r="F3281" s="2" t="str">
        <f>TEXT(MID(Sales_Transactions[[#This Row],[Order Date]],2,5),"m")</f>
        <v>12</v>
      </c>
      <c r="G3281" s="2" t="str">
        <f>TEXT(MID(Sales_Transactions[[#This Row],[Order Date]],2,5),"yyy")</f>
        <v>2009</v>
      </c>
      <c r="H3281" s="2" t="str">
        <f>TEXT(MID(Sales_Transactions[[#This Row],[Order Date]],2,5),"yyy/m")</f>
        <v>2009/12</v>
      </c>
      <c r="I3281" t="s">
        <v>22</v>
      </c>
      <c r="J3281">
        <f t="shared" si="306"/>
        <v>2</v>
      </c>
      <c r="K3281" s="2">
        <v>19</v>
      </c>
      <c r="L3281" s="3">
        <v>55.27</v>
      </c>
      <c r="M3281" s="4">
        <v>0.05</v>
      </c>
      <c r="N3281" s="5" t="s">
        <v>23</v>
      </c>
      <c r="O3281" s="3">
        <v>19.12</v>
      </c>
      <c r="P3281" s="3">
        <v>2.89</v>
      </c>
      <c r="Q3281" s="3">
        <v>0.5</v>
      </c>
      <c r="R3281" s="5" t="s">
        <v>2312</v>
      </c>
      <c r="S3281" s="5" t="s">
        <v>2643</v>
      </c>
      <c r="T3281" s="5" t="str">
        <f t="shared" si="307"/>
        <v>George Zrebassa</v>
      </c>
      <c r="U3281" t="s">
        <v>2828</v>
      </c>
      <c r="V3281" s="5" t="s">
        <v>74</v>
      </c>
      <c r="W3281" s="5" t="s">
        <v>28</v>
      </c>
      <c r="X3281" s="5" t="s">
        <v>115</v>
      </c>
      <c r="Y3281" s="5" t="s">
        <v>790</v>
      </c>
      <c r="Z3281" s="5" t="s">
        <v>43</v>
      </c>
      <c r="AA3281" s="4">
        <v>0.38</v>
      </c>
      <c r="AB3281" s="1">
        <v>40181</v>
      </c>
      <c r="AC3281" s="1">
        <v>22862</v>
      </c>
      <c r="AD3281">
        <f t="shared" si="308"/>
        <v>7</v>
      </c>
      <c r="AE3281">
        <f t="shared" ca="1" si="309"/>
        <v>62</v>
      </c>
      <c r="AF3281" t="str">
        <f t="shared" ca="1" si="310"/>
        <v>18-64</v>
      </c>
      <c r="AG3281" s="3">
        <f t="shared" si="311"/>
        <v>0.178345</v>
      </c>
      <c r="AH3281" t="str">
        <f>_xlfn.IFNA(VLOOKUP(Sales_Transactions[[#This Row],[Order ID]],Returned_Items[#All],2,FALSE),"Not Returned")</f>
        <v>Not Returned</v>
      </c>
    </row>
    <row r="3282" spans="1:34" x14ac:dyDescent="0.25">
      <c r="A3282">
        <v>18562</v>
      </c>
      <c r="C3282" t="s">
        <v>1893</v>
      </c>
      <c r="D3282" s="2" t="str">
        <f>TEXT(MID(Sales_Transactions[[#This Row],[Order Date]],2,5),"d/m/yyy")</f>
        <v>20/12/2011</v>
      </c>
      <c r="E3282" s="2" t="str">
        <f>TEXT(MID(Sales_Transactions[[#This Row],[Order Date]],2,5),"d")</f>
        <v>20</v>
      </c>
      <c r="F3282" s="2" t="str">
        <f>TEXT(MID(Sales_Transactions[[#This Row],[Order Date]],2,5),"m")</f>
        <v>12</v>
      </c>
      <c r="G3282" s="2" t="str">
        <f>TEXT(MID(Sales_Transactions[[#This Row],[Order Date]],2,5),"yyy")</f>
        <v>2011</v>
      </c>
      <c r="H3282" s="2" t="str">
        <f>TEXT(MID(Sales_Transactions[[#This Row],[Order Date]],2,5),"yyy/m")</f>
        <v>2011/12</v>
      </c>
      <c r="I3282" t="s">
        <v>101</v>
      </c>
      <c r="J3282">
        <f t="shared" si="306"/>
        <v>1</v>
      </c>
      <c r="K3282" s="2">
        <v>41</v>
      </c>
      <c r="L3282" s="3">
        <v>160.11000000000001</v>
      </c>
      <c r="M3282" s="4">
        <v>0.1</v>
      </c>
      <c r="N3282" s="5" t="s">
        <v>23</v>
      </c>
      <c r="O3282" s="3">
        <v>-26.73</v>
      </c>
      <c r="P3282" s="3">
        <v>3.98</v>
      </c>
      <c r="Q3282" s="3">
        <v>2.97</v>
      </c>
      <c r="R3282" s="5" t="s">
        <v>2481</v>
      </c>
      <c r="S3282" s="5" t="s">
        <v>2482</v>
      </c>
      <c r="T3282" s="5" t="str">
        <f t="shared" si="307"/>
        <v>Noel Staavos</v>
      </c>
      <c r="U3282" t="s">
        <v>2828</v>
      </c>
      <c r="V3282" s="5" t="s">
        <v>74</v>
      </c>
      <c r="W3282" s="5" t="s">
        <v>28</v>
      </c>
      <c r="X3282" s="5" t="s">
        <v>75</v>
      </c>
      <c r="Y3282" s="5" t="s">
        <v>192</v>
      </c>
      <c r="Z3282" s="5" t="s">
        <v>84</v>
      </c>
      <c r="AA3282" s="4">
        <v>0.35</v>
      </c>
      <c r="AB3282" s="1">
        <v>40899</v>
      </c>
      <c r="AC3282" s="1">
        <v>28171</v>
      </c>
      <c r="AD3282">
        <f t="shared" si="308"/>
        <v>2</v>
      </c>
      <c r="AE3282">
        <f t="shared" ca="1" si="309"/>
        <v>47</v>
      </c>
      <c r="AF3282" t="str">
        <f t="shared" ca="1" si="310"/>
        <v>18-64</v>
      </c>
      <c r="AG3282" s="3">
        <f t="shared" si="311"/>
        <v>0.16941512195121952</v>
      </c>
      <c r="AH3282" t="str">
        <f>_xlfn.IFNA(VLOOKUP(Sales_Transactions[[#This Row],[Order ID]],Returned_Items[#All],2,FALSE),"Not Returned")</f>
        <v>Not Returned</v>
      </c>
    </row>
    <row r="3283" spans="1:34" x14ac:dyDescent="0.25">
      <c r="A3283">
        <v>20737</v>
      </c>
      <c r="C3283" t="s">
        <v>2908</v>
      </c>
      <c r="D3283" s="2" t="str">
        <f>TEXT(MID(Sales_Transactions[[#This Row],[Order Date]],2,5),"d/m/yyy")</f>
        <v>25/12/2011</v>
      </c>
      <c r="E3283" s="2" t="str">
        <f>TEXT(MID(Sales_Transactions[[#This Row],[Order Date]],2,5),"d")</f>
        <v>25</v>
      </c>
      <c r="F3283" s="2" t="str">
        <f>TEXT(MID(Sales_Transactions[[#This Row],[Order Date]],2,5),"m")</f>
        <v>12</v>
      </c>
      <c r="G3283" s="2" t="str">
        <f>TEXT(MID(Sales_Transactions[[#This Row],[Order Date]],2,5),"yyy")</f>
        <v>2011</v>
      </c>
      <c r="H3283" s="2" t="str">
        <f>TEXT(MID(Sales_Transactions[[#This Row],[Order Date]],2,5),"yyy/m")</f>
        <v>2011/12</v>
      </c>
      <c r="I3283" t="s">
        <v>78</v>
      </c>
      <c r="J3283">
        <f t="shared" si="306"/>
        <v>3</v>
      </c>
      <c r="K3283" s="2">
        <v>10</v>
      </c>
      <c r="L3283" s="3">
        <v>1410.93</v>
      </c>
      <c r="M3283" s="4">
        <v>0.08</v>
      </c>
      <c r="N3283" s="5" t="s">
        <v>34</v>
      </c>
      <c r="O3283" s="3">
        <v>-317.48</v>
      </c>
      <c r="P3283" s="3">
        <v>140.97999999999999</v>
      </c>
      <c r="Q3283" s="3">
        <v>36.090000000000003</v>
      </c>
      <c r="R3283" s="5" t="s">
        <v>178</v>
      </c>
      <c r="S3283" s="5" t="s">
        <v>2745</v>
      </c>
      <c r="T3283" s="5" t="str">
        <f t="shared" si="307"/>
        <v>Aaron Hawkins</v>
      </c>
      <c r="U3283" t="s">
        <v>2828</v>
      </c>
      <c r="V3283" s="5" t="s">
        <v>74</v>
      </c>
      <c r="W3283" s="5" t="s">
        <v>57</v>
      </c>
      <c r="X3283" s="5" t="s">
        <v>104</v>
      </c>
      <c r="Y3283" s="5" t="s">
        <v>565</v>
      </c>
      <c r="Z3283" s="5" t="s">
        <v>106</v>
      </c>
      <c r="AA3283" s="4">
        <v>0.77</v>
      </c>
      <c r="AB3283" s="1">
        <v>40903</v>
      </c>
      <c r="AC3283" s="1">
        <v>28312</v>
      </c>
      <c r="AD3283">
        <f t="shared" si="308"/>
        <v>1</v>
      </c>
      <c r="AE3283">
        <f t="shared" ca="1" si="309"/>
        <v>47</v>
      </c>
      <c r="AF3283" t="str">
        <f t="shared" ca="1" si="310"/>
        <v>18-64</v>
      </c>
      <c r="AG3283" s="3">
        <f t="shared" si="311"/>
        <v>17.695721599999999</v>
      </c>
      <c r="AH3283" t="str">
        <f>_xlfn.IFNA(VLOOKUP(Sales_Transactions[[#This Row],[Order ID]],Returned_Items[#All],2,FALSE),"Not Returned")</f>
        <v>Not Returned</v>
      </c>
    </row>
    <row r="3284" spans="1:34" x14ac:dyDescent="0.25">
      <c r="A3284">
        <v>20900</v>
      </c>
      <c r="C3284" t="s">
        <v>638</v>
      </c>
      <c r="D3284" s="2" t="str">
        <f>TEXT(MID(Sales_Transactions[[#This Row],[Order Date]],2,5),"d/m/yyy")</f>
        <v>24/11/2010</v>
      </c>
      <c r="E3284" s="2" t="str">
        <f>TEXT(MID(Sales_Transactions[[#This Row],[Order Date]],2,5),"d")</f>
        <v>24</v>
      </c>
      <c r="F3284" s="2" t="str">
        <f>TEXT(MID(Sales_Transactions[[#This Row],[Order Date]],2,5),"m")</f>
        <v>11</v>
      </c>
      <c r="G3284" s="2" t="str">
        <f>TEXT(MID(Sales_Transactions[[#This Row],[Order Date]],2,5),"yyy")</f>
        <v>2010</v>
      </c>
      <c r="H3284" s="2" t="str">
        <f>TEXT(MID(Sales_Transactions[[#This Row],[Order Date]],2,5),"yyy/m")</f>
        <v>2010/11</v>
      </c>
      <c r="I3284" t="s">
        <v>22</v>
      </c>
      <c r="J3284">
        <f t="shared" si="306"/>
        <v>2</v>
      </c>
      <c r="K3284" s="2">
        <v>50</v>
      </c>
      <c r="L3284" s="3">
        <v>1978.3665000000001</v>
      </c>
      <c r="M3284" s="4">
        <v>0</v>
      </c>
      <c r="N3284" s="5" t="s">
        <v>23</v>
      </c>
      <c r="O3284" s="3">
        <v>483.6</v>
      </c>
      <c r="P3284" s="3">
        <v>45.99</v>
      </c>
      <c r="Q3284" s="3">
        <v>4.99</v>
      </c>
      <c r="R3284" s="5" t="s">
        <v>2911</v>
      </c>
      <c r="S3284" s="5" t="s">
        <v>2912</v>
      </c>
      <c r="T3284" s="5" t="str">
        <f t="shared" si="307"/>
        <v>Ellis Ballard</v>
      </c>
      <c r="U3284" t="s">
        <v>2828</v>
      </c>
      <c r="V3284" s="5" t="s">
        <v>47</v>
      </c>
      <c r="W3284" s="5" t="s">
        <v>48</v>
      </c>
      <c r="X3284" s="5" t="s">
        <v>49</v>
      </c>
      <c r="Y3284" s="5" t="s">
        <v>2370</v>
      </c>
      <c r="Z3284" s="5" t="s">
        <v>43</v>
      </c>
      <c r="AA3284" s="4">
        <v>0.56999999999999995</v>
      </c>
      <c r="AB3284" s="1">
        <v>40508</v>
      </c>
      <c r="AC3284" s="1">
        <v>28572</v>
      </c>
      <c r="AD3284">
        <f t="shared" si="308"/>
        <v>2</v>
      </c>
      <c r="AE3284">
        <f t="shared" ca="1" si="309"/>
        <v>46</v>
      </c>
      <c r="AF3284" t="str">
        <f t="shared" ca="1" si="310"/>
        <v>18-64</v>
      </c>
      <c r="AG3284" s="3">
        <f t="shared" si="311"/>
        <v>1.0196000000000001</v>
      </c>
      <c r="AH3284" t="str">
        <f>_xlfn.IFNA(VLOOKUP(Sales_Transactions[[#This Row],[Order ID]],Returned_Items[#All],2,FALSE),"Not Returned")</f>
        <v>Not Returned</v>
      </c>
    </row>
    <row r="3285" spans="1:34" x14ac:dyDescent="0.25">
      <c r="A3285">
        <v>26658</v>
      </c>
      <c r="C3285" t="s">
        <v>2791</v>
      </c>
      <c r="D3285" s="2" t="str">
        <f>TEXT(MID(Sales_Transactions[[#This Row],[Order Date]],2,5),"d/m/yyy")</f>
        <v>22/12/2011</v>
      </c>
      <c r="E3285" s="2" t="str">
        <f>TEXT(MID(Sales_Transactions[[#This Row],[Order Date]],2,5),"d")</f>
        <v>22</v>
      </c>
      <c r="F3285" s="2" t="str">
        <f>TEXT(MID(Sales_Transactions[[#This Row],[Order Date]],2,5),"m")</f>
        <v>12</v>
      </c>
      <c r="G3285" s="2" t="str">
        <f>TEXT(MID(Sales_Transactions[[#This Row],[Order Date]],2,5),"yyy")</f>
        <v>2011</v>
      </c>
      <c r="H3285" s="2" t="str">
        <f>TEXT(MID(Sales_Transactions[[#This Row],[Order Date]],2,5),"yyy/m")</f>
        <v>2011/12</v>
      </c>
      <c r="I3285" t="s">
        <v>33</v>
      </c>
      <c r="J3285">
        <f t="shared" si="306"/>
        <v>4</v>
      </c>
      <c r="K3285" s="2">
        <v>17</v>
      </c>
      <c r="L3285" s="3">
        <v>72.75</v>
      </c>
      <c r="M3285" s="4">
        <v>0.05</v>
      </c>
      <c r="N3285" s="5" t="s">
        <v>23</v>
      </c>
      <c r="O3285" s="3">
        <v>-57.89</v>
      </c>
      <c r="P3285" s="3">
        <v>3.98</v>
      </c>
      <c r="Q3285" s="3">
        <v>5.26</v>
      </c>
      <c r="R3285" s="5" t="s">
        <v>2662</v>
      </c>
      <c r="S3285" s="5" t="s">
        <v>2023</v>
      </c>
      <c r="T3285" s="5" t="str">
        <f t="shared" si="307"/>
        <v>Tom Prescott</v>
      </c>
      <c r="U3285" t="s">
        <v>2828</v>
      </c>
      <c r="V3285" s="5" t="s">
        <v>27</v>
      </c>
      <c r="W3285" s="5" t="s">
        <v>28</v>
      </c>
      <c r="X3285" s="5" t="s">
        <v>41</v>
      </c>
      <c r="Y3285" s="5" t="s">
        <v>2406</v>
      </c>
      <c r="Z3285" s="5" t="s">
        <v>43</v>
      </c>
      <c r="AA3285" s="4">
        <v>0.38</v>
      </c>
      <c r="AB3285" s="1">
        <v>40899</v>
      </c>
      <c r="AC3285" s="1">
        <v>28771</v>
      </c>
      <c r="AD3285">
        <f t="shared" si="308"/>
        <v>0</v>
      </c>
      <c r="AE3285">
        <f t="shared" ca="1" si="309"/>
        <v>45</v>
      </c>
      <c r="AF3285" t="str">
        <f t="shared" ca="1" si="310"/>
        <v>18-64</v>
      </c>
      <c r="AG3285" s="3">
        <f t="shared" si="311"/>
        <v>0.5434123529411764</v>
      </c>
      <c r="AH3285" t="str">
        <f>_xlfn.IFNA(VLOOKUP(Sales_Transactions[[#This Row],[Order ID]],Returned_Items[#All],2,FALSE),"Not Returned")</f>
        <v>Not Returned</v>
      </c>
    </row>
    <row r="3286" spans="1:34" x14ac:dyDescent="0.25">
      <c r="A3286">
        <v>27271</v>
      </c>
      <c r="C3286" t="s">
        <v>407</v>
      </c>
      <c r="D3286" s="2" t="str">
        <f>TEXT(MID(Sales_Transactions[[#This Row],[Order Date]],2,5),"d/m/yyy")</f>
        <v>14/9/2011</v>
      </c>
      <c r="E3286" s="2" t="str">
        <f>TEXT(MID(Sales_Transactions[[#This Row],[Order Date]],2,5),"d")</f>
        <v>14</v>
      </c>
      <c r="F3286" s="2" t="str">
        <f>TEXT(MID(Sales_Transactions[[#This Row],[Order Date]],2,5),"m")</f>
        <v>9</v>
      </c>
      <c r="G3286" s="2" t="str">
        <f>TEXT(MID(Sales_Transactions[[#This Row],[Order Date]],2,5),"yyy")</f>
        <v>2011</v>
      </c>
      <c r="H3286" s="2" t="str">
        <f>TEXT(MID(Sales_Transactions[[#This Row],[Order Date]],2,5),"yyy/m")</f>
        <v>2011/9</v>
      </c>
      <c r="I3286" t="s">
        <v>52</v>
      </c>
      <c r="J3286">
        <f t="shared" si="306"/>
        <v>1</v>
      </c>
      <c r="K3286" s="2">
        <v>8</v>
      </c>
      <c r="L3286" s="3">
        <v>301.57</v>
      </c>
      <c r="M3286" s="4">
        <v>0</v>
      </c>
      <c r="N3286" s="5" t="s">
        <v>34</v>
      </c>
      <c r="O3286" s="3">
        <v>-77.31</v>
      </c>
      <c r="P3286" s="3">
        <v>33.94</v>
      </c>
      <c r="Q3286" s="3">
        <v>19.190000000000001</v>
      </c>
      <c r="R3286" s="5" t="s">
        <v>2904</v>
      </c>
      <c r="S3286" s="5" t="s">
        <v>2905</v>
      </c>
      <c r="T3286" s="5" t="str">
        <f t="shared" si="307"/>
        <v>Speros Goranitis</v>
      </c>
      <c r="U3286" t="s">
        <v>2828</v>
      </c>
      <c r="V3286" s="5" t="s">
        <v>47</v>
      </c>
      <c r="W3286" s="5" t="s">
        <v>57</v>
      </c>
      <c r="X3286" s="5" t="s">
        <v>154</v>
      </c>
      <c r="Y3286" s="5" t="s">
        <v>521</v>
      </c>
      <c r="Z3286" s="5" t="s">
        <v>40</v>
      </c>
      <c r="AA3286" s="4">
        <v>0.57999999999999996</v>
      </c>
      <c r="AB3286" s="1">
        <v>40801</v>
      </c>
      <c r="AC3286" s="1">
        <v>28658</v>
      </c>
      <c r="AD3286">
        <f t="shared" si="308"/>
        <v>1</v>
      </c>
      <c r="AE3286">
        <f t="shared" ca="1" si="309"/>
        <v>46</v>
      </c>
      <c r="AF3286" t="str">
        <f t="shared" ca="1" si="310"/>
        <v>18-64</v>
      </c>
      <c r="AG3286" s="3">
        <f t="shared" si="311"/>
        <v>6.6412499999999994</v>
      </c>
      <c r="AH3286" t="str">
        <f>_xlfn.IFNA(VLOOKUP(Sales_Transactions[[#This Row],[Order ID]],Returned_Items[#All],2,FALSE),"Not Returned")</f>
        <v>Not Returned</v>
      </c>
    </row>
    <row r="3287" spans="1:34" x14ac:dyDescent="0.25">
      <c r="A3287">
        <v>28001</v>
      </c>
      <c r="C3287" t="s">
        <v>2115</v>
      </c>
      <c r="D3287" s="2" t="str">
        <f>TEXT(MID(Sales_Transactions[[#This Row],[Order Date]],2,5),"d/m/yyy")</f>
        <v>14/6/2009</v>
      </c>
      <c r="E3287" s="2" t="str">
        <f>TEXT(MID(Sales_Transactions[[#This Row],[Order Date]],2,5),"d")</f>
        <v>14</v>
      </c>
      <c r="F3287" s="2" t="str">
        <f>TEXT(MID(Sales_Transactions[[#This Row],[Order Date]],2,5),"m")</f>
        <v>6</v>
      </c>
      <c r="G3287" s="2" t="str">
        <f>TEXT(MID(Sales_Transactions[[#This Row],[Order Date]],2,5),"yyy")</f>
        <v>2009</v>
      </c>
      <c r="H3287" s="2" t="str">
        <f>TEXT(MID(Sales_Transactions[[#This Row],[Order Date]],2,5),"yyy/m")</f>
        <v>2009/6</v>
      </c>
      <c r="I3287" t="s">
        <v>101</v>
      </c>
      <c r="J3287">
        <f t="shared" si="306"/>
        <v>1</v>
      </c>
      <c r="K3287" s="2">
        <v>21</v>
      </c>
      <c r="L3287" s="3">
        <v>4201.08</v>
      </c>
      <c r="M3287" s="4">
        <v>0.01</v>
      </c>
      <c r="N3287" s="5" t="s">
        <v>23</v>
      </c>
      <c r="O3287" s="3">
        <v>1162.76</v>
      </c>
      <c r="P3287" s="3">
        <v>194.3</v>
      </c>
      <c r="Q3287" s="3">
        <v>11.54</v>
      </c>
      <c r="R3287" s="5" t="s">
        <v>2656</v>
      </c>
      <c r="S3287" s="5" t="s">
        <v>832</v>
      </c>
      <c r="T3287" s="5" t="str">
        <f t="shared" si="307"/>
        <v>Dianna Arnett</v>
      </c>
      <c r="U3287" t="s">
        <v>2828</v>
      </c>
      <c r="V3287" s="5" t="s">
        <v>74</v>
      </c>
      <c r="W3287" s="5" t="s">
        <v>57</v>
      </c>
      <c r="X3287" s="5" t="s">
        <v>58</v>
      </c>
      <c r="Y3287" s="5" t="s">
        <v>322</v>
      </c>
      <c r="Z3287" s="5" t="s">
        <v>31</v>
      </c>
      <c r="AA3287" s="4">
        <v>0.59</v>
      </c>
      <c r="AB3287" s="1">
        <v>39980</v>
      </c>
      <c r="AC3287" s="1">
        <v>28828</v>
      </c>
      <c r="AD3287">
        <f t="shared" si="308"/>
        <v>2</v>
      </c>
      <c r="AE3287">
        <f t="shared" ca="1" si="309"/>
        <v>45</v>
      </c>
      <c r="AF3287" t="str">
        <f t="shared" ca="1" si="310"/>
        <v>18-64</v>
      </c>
      <c r="AG3287" s="3">
        <f t="shared" si="311"/>
        <v>9.8009795238095236</v>
      </c>
      <c r="AH3287" t="str">
        <f>_xlfn.IFNA(VLOOKUP(Sales_Transactions[[#This Row],[Order ID]],Returned_Items[#All],2,FALSE),"Not Returned")</f>
        <v>Not Returned</v>
      </c>
    </row>
    <row r="3288" spans="1:34" x14ac:dyDescent="0.25">
      <c r="A3288">
        <v>28161</v>
      </c>
      <c r="C3288" t="s">
        <v>2722</v>
      </c>
      <c r="D3288" s="2" t="str">
        <f>TEXT(MID(Sales_Transactions[[#This Row],[Order Date]],2,5),"d/m/yyy")</f>
        <v>15/6/2009</v>
      </c>
      <c r="E3288" s="2" t="str">
        <f>TEXT(MID(Sales_Transactions[[#This Row],[Order Date]],2,5),"d")</f>
        <v>15</v>
      </c>
      <c r="F3288" s="2" t="str">
        <f>TEXT(MID(Sales_Transactions[[#This Row],[Order Date]],2,5),"m")</f>
        <v>6</v>
      </c>
      <c r="G3288" s="2" t="str">
        <f>TEXT(MID(Sales_Transactions[[#This Row],[Order Date]],2,5),"yyy")</f>
        <v>2009</v>
      </c>
      <c r="H3288" s="2" t="str">
        <f>TEXT(MID(Sales_Transactions[[#This Row],[Order Date]],2,5),"yyy/m")</f>
        <v>2009/6</v>
      </c>
      <c r="I3288" t="s">
        <v>52</v>
      </c>
      <c r="J3288">
        <f t="shared" si="306"/>
        <v>1</v>
      </c>
      <c r="K3288" s="2">
        <v>15</v>
      </c>
      <c r="L3288" s="3">
        <v>5028.3100000000004</v>
      </c>
      <c r="M3288" s="4">
        <v>0.06</v>
      </c>
      <c r="N3288" s="5" t="s">
        <v>34</v>
      </c>
      <c r="O3288" s="3">
        <v>664.88</v>
      </c>
      <c r="P3288" s="3">
        <v>350.98</v>
      </c>
      <c r="Q3288" s="3">
        <v>30</v>
      </c>
      <c r="R3288" s="5" t="s">
        <v>1001</v>
      </c>
      <c r="S3288" s="5" t="s">
        <v>2629</v>
      </c>
      <c r="T3288" s="5" t="str">
        <f t="shared" si="307"/>
        <v>Chuck Sachs</v>
      </c>
      <c r="U3288" t="s">
        <v>2828</v>
      </c>
      <c r="V3288" s="5" t="s">
        <v>37</v>
      </c>
      <c r="W3288" s="5" t="s">
        <v>57</v>
      </c>
      <c r="X3288" s="5" t="s">
        <v>154</v>
      </c>
      <c r="Y3288" s="5" t="s">
        <v>2507</v>
      </c>
      <c r="Z3288" s="5" t="s">
        <v>40</v>
      </c>
      <c r="AA3288" s="4">
        <v>0.61</v>
      </c>
      <c r="AB3288" s="1">
        <v>39981</v>
      </c>
      <c r="AC3288" s="1">
        <v>23113</v>
      </c>
      <c r="AD3288">
        <f t="shared" si="308"/>
        <v>2</v>
      </c>
      <c r="AE3288">
        <f t="shared" ca="1" si="309"/>
        <v>61</v>
      </c>
      <c r="AF3288" t="str">
        <f t="shared" ca="1" si="310"/>
        <v>18-64</v>
      </c>
      <c r="AG3288" s="3">
        <f t="shared" si="311"/>
        <v>25.384627466666668</v>
      </c>
      <c r="AH3288" t="str">
        <f>_xlfn.IFNA(VLOOKUP(Sales_Transactions[[#This Row],[Order ID]],Returned_Items[#All],2,FALSE),"Not Returned")</f>
        <v>Not Returned</v>
      </c>
    </row>
    <row r="3289" spans="1:34" x14ac:dyDescent="0.25">
      <c r="A3289">
        <v>29280</v>
      </c>
      <c r="C3289" t="s">
        <v>1825</v>
      </c>
      <c r="D3289" s="2" t="str">
        <f>TEXT(MID(Sales_Transactions[[#This Row],[Order Date]],2,5),"d/m/yyy")</f>
        <v>28/3/2012</v>
      </c>
      <c r="E3289" s="2" t="str">
        <f>TEXT(MID(Sales_Transactions[[#This Row],[Order Date]],2,5),"d")</f>
        <v>28</v>
      </c>
      <c r="F3289" s="2" t="str">
        <f>TEXT(MID(Sales_Transactions[[#This Row],[Order Date]],2,5),"m")</f>
        <v>3</v>
      </c>
      <c r="G3289" s="2" t="str">
        <f>TEXT(MID(Sales_Transactions[[#This Row],[Order Date]],2,5),"yyy")</f>
        <v>2012</v>
      </c>
      <c r="H3289" s="2" t="str">
        <f>TEXT(MID(Sales_Transactions[[#This Row],[Order Date]],2,5),"yyy/m")</f>
        <v>2012/3</v>
      </c>
      <c r="I3289" t="s">
        <v>78</v>
      </c>
      <c r="J3289">
        <f t="shared" si="306"/>
        <v>3</v>
      </c>
      <c r="K3289" s="2">
        <v>19</v>
      </c>
      <c r="L3289" s="3">
        <v>238.35</v>
      </c>
      <c r="M3289" s="4">
        <v>0</v>
      </c>
      <c r="N3289" s="5" t="s">
        <v>23</v>
      </c>
      <c r="O3289" s="3">
        <v>-64.510000000000005</v>
      </c>
      <c r="P3289" s="3">
        <v>11.66</v>
      </c>
      <c r="Q3289" s="3">
        <v>7.95</v>
      </c>
      <c r="R3289" s="5" t="s">
        <v>1698</v>
      </c>
      <c r="S3289" s="5" t="s">
        <v>2737</v>
      </c>
      <c r="T3289" s="5" t="str">
        <f t="shared" si="307"/>
        <v>Bill Shonely</v>
      </c>
      <c r="U3289" t="s">
        <v>2828</v>
      </c>
      <c r="V3289" s="5" t="s">
        <v>27</v>
      </c>
      <c r="W3289" s="5" t="s">
        <v>28</v>
      </c>
      <c r="X3289" s="5" t="s">
        <v>124</v>
      </c>
      <c r="Y3289" s="5" t="s">
        <v>934</v>
      </c>
      <c r="Z3289" s="5" t="s">
        <v>60</v>
      </c>
      <c r="AA3289" s="4">
        <v>0.57999999999999996</v>
      </c>
      <c r="AB3289" s="1">
        <v>40997</v>
      </c>
      <c r="AC3289" s="1">
        <v>23250</v>
      </c>
      <c r="AD3289">
        <f t="shared" si="308"/>
        <v>1</v>
      </c>
      <c r="AE3289">
        <f t="shared" ca="1" si="309"/>
        <v>60</v>
      </c>
      <c r="AF3289" t="str">
        <f t="shared" ca="1" si="310"/>
        <v>18-64</v>
      </c>
      <c r="AG3289" s="3">
        <f t="shared" si="311"/>
        <v>1.0321052631578946</v>
      </c>
      <c r="AH3289" t="str">
        <f>_xlfn.IFNA(VLOOKUP(Sales_Transactions[[#This Row],[Order ID]],Returned_Items[#All],2,FALSE),"Not Returned")</f>
        <v>Not Returned</v>
      </c>
    </row>
    <row r="3290" spans="1:34" x14ac:dyDescent="0.25">
      <c r="A3290">
        <v>29350</v>
      </c>
      <c r="C3290" t="s">
        <v>2913</v>
      </c>
      <c r="D3290" s="2" t="str">
        <f>TEXT(MID(Sales_Transactions[[#This Row],[Order Date]],2,5),"d/m/yyy")</f>
        <v>25/8/2009</v>
      </c>
      <c r="E3290" s="2" t="str">
        <f>TEXT(MID(Sales_Transactions[[#This Row],[Order Date]],2,5),"d")</f>
        <v>25</v>
      </c>
      <c r="F3290" s="2" t="str">
        <f>TEXT(MID(Sales_Transactions[[#This Row],[Order Date]],2,5),"m")</f>
        <v>8</v>
      </c>
      <c r="G3290" s="2" t="str">
        <f>TEXT(MID(Sales_Transactions[[#This Row],[Order Date]],2,5),"yyy")</f>
        <v>2009</v>
      </c>
      <c r="H3290" s="2" t="str">
        <f>TEXT(MID(Sales_Transactions[[#This Row],[Order Date]],2,5),"yyy/m")</f>
        <v>2009/8</v>
      </c>
      <c r="I3290" t="s">
        <v>33</v>
      </c>
      <c r="J3290">
        <f t="shared" si="306"/>
        <v>4</v>
      </c>
      <c r="K3290" s="2">
        <v>10</v>
      </c>
      <c r="L3290" s="3">
        <v>150.33000000000001</v>
      </c>
      <c r="M3290" s="4">
        <v>0.1</v>
      </c>
      <c r="N3290" s="5" t="s">
        <v>23</v>
      </c>
      <c r="O3290" s="3">
        <v>-47.88</v>
      </c>
      <c r="P3290" s="3">
        <v>15.14</v>
      </c>
      <c r="Q3290" s="3">
        <v>4.53</v>
      </c>
      <c r="R3290" s="5" t="s">
        <v>2623</v>
      </c>
      <c r="S3290" s="5" t="s">
        <v>2624</v>
      </c>
      <c r="T3290" s="5" t="str">
        <f t="shared" si="307"/>
        <v>Eric Barreto</v>
      </c>
      <c r="U3290" t="s">
        <v>2828</v>
      </c>
      <c r="V3290" s="5" t="s">
        <v>37</v>
      </c>
      <c r="W3290" s="5" t="s">
        <v>28</v>
      </c>
      <c r="X3290" s="5" t="s">
        <v>29</v>
      </c>
      <c r="Y3290" s="5" t="s">
        <v>1228</v>
      </c>
      <c r="Z3290" s="5" t="s">
        <v>43</v>
      </c>
      <c r="AA3290" s="4">
        <v>0.81</v>
      </c>
      <c r="AB3290" s="1">
        <v>40053</v>
      </c>
      <c r="AC3290" s="1">
        <v>25636</v>
      </c>
      <c r="AD3290">
        <f t="shared" si="308"/>
        <v>3</v>
      </c>
      <c r="AE3290">
        <f t="shared" ca="1" si="309"/>
        <v>54</v>
      </c>
      <c r="AF3290" t="str">
        <f t="shared" ca="1" si="310"/>
        <v>18-64</v>
      </c>
      <c r="AG3290" s="3">
        <f t="shared" si="311"/>
        <v>1.9654859999999998</v>
      </c>
      <c r="AH3290" t="str">
        <f>_xlfn.IFNA(VLOOKUP(Sales_Transactions[[#This Row],[Order ID]],Returned_Items[#All],2,FALSE),"Not Returned")</f>
        <v>Not Returned</v>
      </c>
    </row>
    <row r="3291" spans="1:34" x14ac:dyDescent="0.25">
      <c r="A3291">
        <v>29666</v>
      </c>
      <c r="C3291" t="s">
        <v>868</v>
      </c>
      <c r="D3291" s="2" t="str">
        <f>TEXT(MID(Sales_Transactions[[#This Row],[Order Date]],2,5),"d/m/yyy")</f>
        <v>30/12/2011</v>
      </c>
      <c r="E3291" s="2" t="str">
        <f>TEXT(MID(Sales_Transactions[[#This Row],[Order Date]],2,5),"d")</f>
        <v>30</v>
      </c>
      <c r="F3291" s="2" t="str">
        <f>TEXT(MID(Sales_Transactions[[#This Row],[Order Date]],2,5),"m")</f>
        <v>12</v>
      </c>
      <c r="G3291" s="2" t="str">
        <f>TEXT(MID(Sales_Transactions[[#This Row],[Order Date]],2,5),"yyy")</f>
        <v>2011</v>
      </c>
      <c r="H3291" s="2" t="str">
        <f>TEXT(MID(Sales_Transactions[[#This Row],[Order Date]],2,5),"yyy/m")</f>
        <v>2011/12</v>
      </c>
      <c r="I3291" t="s">
        <v>52</v>
      </c>
      <c r="J3291">
        <f t="shared" si="306"/>
        <v>1</v>
      </c>
      <c r="K3291" s="2">
        <v>29</v>
      </c>
      <c r="L3291" s="3">
        <v>155.86000000000001</v>
      </c>
      <c r="M3291" s="4">
        <v>0.09</v>
      </c>
      <c r="N3291" s="5" t="s">
        <v>23</v>
      </c>
      <c r="O3291" s="3">
        <v>-152.59</v>
      </c>
      <c r="P3291" s="3">
        <v>5.28</v>
      </c>
      <c r="Q3291" s="3">
        <v>8.16</v>
      </c>
      <c r="R3291" s="5" t="s">
        <v>2313</v>
      </c>
      <c r="S3291" s="5" t="s">
        <v>2747</v>
      </c>
      <c r="T3291" s="5" t="str">
        <f t="shared" si="307"/>
        <v>Dave Poirier</v>
      </c>
      <c r="U3291" t="s">
        <v>2828</v>
      </c>
      <c r="V3291" s="5" t="s">
        <v>27</v>
      </c>
      <c r="W3291" s="5" t="s">
        <v>28</v>
      </c>
      <c r="X3291" s="5" t="s">
        <v>75</v>
      </c>
      <c r="Y3291" s="5" t="s">
        <v>2914</v>
      </c>
      <c r="Z3291" s="5" t="s">
        <v>43</v>
      </c>
      <c r="AA3291" s="4">
        <v>0.4</v>
      </c>
      <c r="AB3291" s="1">
        <v>40908</v>
      </c>
      <c r="AC3291" s="1">
        <v>25802</v>
      </c>
      <c r="AD3291">
        <f t="shared" si="308"/>
        <v>1</v>
      </c>
      <c r="AE3291">
        <f t="shared" ca="1" si="309"/>
        <v>53</v>
      </c>
      <c r="AF3291" t="str">
        <f t="shared" ca="1" si="310"/>
        <v>18-64</v>
      </c>
      <c r="AG3291" s="3">
        <f t="shared" si="311"/>
        <v>0.46328441379310348</v>
      </c>
      <c r="AH3291" t="str">
        <f>_xlfn.IFNA(VLOOKUP(Sales_Transactions[[#This Row],[Order ID]],Returned_Items[#All],2,FALSE),"Not Returned")</f>
        <v>Not Returned</v>
      </c>
    </row>
    <row r="3292" spans="1:34" x14ac:dyDescent="0.25">
      <c r="A3292">
        <v>29700</v>
      </c>
      <c r="C3292" t="s">
        <v>2383</v>
      </c>
      <c r="D3292" s="2" t="str">
        <f>TEXT(MID(Sales_Transactions[[#This Row],[Order Date]],2,5),"d/m/yyy")</f>
        <v>6/4/2010</v>
      </c>
      <c r="E3292" s="2" t="str">
        <f>TEXT(MID(Sales_Transactions[[#This Row],[Order Date]],2,5),"d")</f>
        <v>6</v>
      </c>
      <c r="F3292" s="2" t="str">
        <f>TEXT(MID(Sales_Transactions[[#This Row],[Order Date]],2,5),"m")</f>
        <v>4</v>
      </c>
      <c r="G3292" s="2" t="str">
        <f>TEXT(MID(Sales_Transactions[[#This Row],[Order Date]],2,5),"yyy")</f>
        <v>2010</v>
      </c>
      <c r="H3292" s="2" t="str">
        <f>TEXT(MID(Sales_Transactions[[#This Row],[Order Date]],2,5),"yyy/m")</f>
        <v>2010/4</v>
      </c>
      <c r="I3292" t="s">
        <v>78</v>
      </c>
      <c r="J3292">
        <f t="shared" si="306"/>
        <v>3</v>
      </c>
      <c r="K3292" s="2">
        <v>9</v>
      </c>
      <c r="L3292" s="3">
        <v>30.35</v>
      </c>
      <c r="M3292" s="4">
        <v>0.01</v>
      </c>
      <c r="N3292" s="5" t="s">
        <v>23</v>
      </c>
      <c r="O3292" s="3">
        <v>5.0199999999999996</v>
      </c>
      <c r="P3292" s="3">
        <v>3.08</v>
      </c>
      <c r="Q3292" s="3">
        <v>0.99</v>
      </c>
      <c r="R3292" s="5" t="s">
        <v>2623</v>
      </c>
      <c r="S3292" s="5" t="s">
        <v>2624</v>
      </c>
      <c r="T3292" s="5" t="str">
        <f t="shared" si="307"/>
        <v>Eric Barreto</v>
      </c>
      <c r="U3292" t="s">
        <v>2828</v>
      </c>
      <c r="V3292" s="5" t="s">
        <v>37</v>
      </c>
      <c r="W3292" s="5" t="s">
        <v>28</v>
      </c>
      <c r="X3292" s="5" t="s">
        <v>115</v>
      </c>
      <c r="Y3292" s="5" t="s">
        <v>599</v>
      </c>
      <c r="Z3292" s="5" t="s">
        <v>43</v>
      </c>
      <c r="AA3292" s="4">
        <v>0.37</v>
      </c>
      <c r="AB3292" s="1">
        <v>40275</v>
      </c>
      <c r="AC3292" s="1">
        <v>22350</v>
      </c>
      <c r="AD3292">
        <f t="shared" si="308"/>
        <v>1</v>
      </c>
      <c r="AE3292">
        <f t="shared" ca="1" si="309"/>
        <v>63</v>
      </c>
      <c r="AF3292" t="str">
        <f t="shared" ca="1" si="310"/>
        <v>18-64</v>
      </c>
      <c r="AG3292" s="3">
        <f t="shared" si="311"/>
        <v>0.45218799999999998</v>
      </c>
      <c r="AH3292" t="str">
        <f>_xlfn.IFNA(VLOOKUP(Sales_Transactions[[#This Row],[Order ID]],Returned_Items[#All],2,FALSE),"Not Returned")</f>
        <v>Not Returned</v>
      </c>
    </row>
    <row r="3293" spans="1:34" x14ac:dyDescent="0.25">
      <c r="A3293">
        <v>30754</v>
      </c>
      <c r="C3293" t="s">
        <v>815</v>
      </c>
      <c r="D3293" s="2" t="str">
        <f>TEXT(MID(Sales_Transactions[[#This Row],[Order Date]],2,5),"d/m/yyy")</f>
        <v>25/11/2010</v>
      </c>
      <c r="E3293" s="2" t="str">
        <f>TEXT(MID(Sales_Transactions[[#This Row],[Order Date]],2,5),"d")</f>
        <v>25</v>
      </c>
      <c r="F3293" s="2" t="str">
        <f>TEXT(MID(Sales_Transactions[[#This Row],[Order Date]],2,5),"m")</f>
        <v>11</v>
      </c>
      <c r="G3293" s="2" t="str">
        <f>TEXT(MID(Sales_Transactions[[#This Row],[Order Date]],2,5),"yyy")</f>
        <v>2010</v>
      </c>
      <c r="H3293" s="2" t="str">
        <f>TEXT(MID(Sales_Transactions[[#This Row],[Order Date]],2,5),"yyy/m")</f>
        <v>2010/11</v>
      </c>
      <c r="I3293" t="s">
        <v>22</v>
      </c>
      <c r="J3293">
        <f t="shared" si="306"/>
        <v>2</v>
      </c>
      <c r="K3293" s="2">
        <v>20</v>
      </c>
      <c r="L3293" s="3">
        <v>4108.17</v>
      </c>
      <c r="M3293" s="4">
        <v>0.09</v>
      </c>
      <c r="N3293" s="5" t="s">
        <v>23</v>
      </c>
      <c r="O3293" s="3">
        <v>-505.98</v>
      </c>
      <c r="P3293" s="3">
        <v>209.37</v>
      </c>
      <c r="Q3293" s="3">
        <v>69</v>
      </c>
      <c r="R3293" s="5" t="s">
        <v>1789</v>
      </c>
      <c r="S3293" s="5" t="s">
        <v>2633</v>
      </c>
      <c r="T3293" s="5" t="str">
        <f t="shared" si="307"/>
        <v>David Flashing</v>
      </c>
      <c r="U3293" t="s">
        <v>2828</v>
      </c>
      <c r="V3293" s="5" t="s">
        <v>74</v>
      </c>
      <c r="W3293" s="5" t="s">
        <v>57</v>
      </c>
      <c r="X3293" s="5" t="s">
        <v>107</v>
      </c>
      <c r="Y3293" s="5" t="s">
        <v>1638</v>
      </c>
      <c r="Z3293" s="5" t="s">
        <v>31</v>
      </c>
      <c r="AA3293" s="4">
        <v>0.79</v>
      </c>
      <c r="AB3293" s="1">
        <v>40511</v>
      </c>
      <c r="AC3293" s="1">
        <v>22513</v>
      </c>
      <c r="AD3293">
        <f t="shared" si="308"/>
        <v>4</v>
      </c>
      <c r="AE3293">
        <f t="shared" ca="1" si="309"/>
        <v>62</v>
      </c>
      <c r="AF3293" t="str">
        <f t="shared" ca="1" si="310"/>
        <v>18-64</v>
      </c>
      <c r="AG3293" s="3">
        <f t="shared" si="311"/>
        <v>13.909078349999998</v>
      </c>
      <c r="AH3293" t="str">
        <f>_xlfn.IFNA(VLOOKUP(Sales_Transactions[[#This Row],[Order ID]],Returned_Items[#All],2,FALSE),"Not Returned")</f>
        <v>Not Returned</v>
      </c>
    </row>
    <row r="3294" spans="1:34" x14ac:dyDescent="0.25">
      <c r="A3294">
        <v>31650</v>
      </c>
      <c r="C3294" t="s">
        <v>2325</v>
      </c>
      <c r="D3294" s="2" t="str">
        <f>TEXT(MID(Sales_Transactions[[#This Row],[Order Date]],2,5),"d/m/yyy")</f>
        <v>11/8/2010</v>
      </c>
      <c r="E3294" s="2" t="str">
        <f>TEXT(MID(Sales_Transactions[[#This Row],[Order Date]],2,5),"d")</f>
        <v>11</v>
      </c>
      <c r="F3294" s="2" t="str">
        <f>TEXT(MID(Sales_Transactions[[#This Row],[Order Date]],2,5),"m")</f>
        <v>8</v>
      </c>
      <c r="G3294" s="2" t="str">
        <f>TEXT(MID(Sales_Transactions[[#This Row],[Order Date]],2,5),"yyy")</f>
        <v>2010</v>
      </c>
      <c r="H3294" s="2" t="str">
        <f>TEXT(MID(Sales_Transactions[[#This Row],[Order Date]],2,5),"yyy/m")</f>
        <v>2010/8</v>
      </c>
      <c r="I3294" t="s">
        <v>52</v>
      </c>
      <c r="J3294">
        <f t="shared" si="306"/>
        <v>1</v>
      </c>
      <c r="K3294" s="2">
        <v>19</v>
      </c>
      <c r="L3294" s="3">
        <v>1504.97</v>
      </c>
      <c r="M3294" s="4">
        <v>0.02</v>
      </c>
      <c r="N3294" s="5" t="s">
        <v>23</v>
      </c>
      <c r="O3294" s="3">
        <v>-0.31</v>
      </c>
      <c r="P3294" s="3">
        <v>77.510000000000005</v>
      </c>
      <c r="Q3294" s="3">
        <v>4</v>
      </c>
      <c r="R3294" s="5" t="s">
        <v>2724</v>
      </c>
      <c r="S3294" s="5" t="s">
        <v>2725</v>
      </c>
      <c r="T3294" s="5" t="str">
        <f t="shared" si="307"/>
        <v>Elizabeth Moffitt</v>
      </c>
      <c r="U3294" t="s">
        <v>2828</v>
      </c>
      <c r="V3294" s="5" t="s">
        <v>37</v>
      </c>
      <c r="W3294" s="5" t="s">
        <v>48</v>
      </c>
      <c r="X3294" s="5" t="s">
        <v>87</v>
      </c>
      <c r="Y3294" s="5" t="s">
        <v>1987</v>
      </c>
      <c r="Z3294" s="5" t="s">
        <v>43</v>
      </c>
      <c r="AA3294" s="4">
        <v>0.76</v>
      </c>
      <c r="AB3294" s="1">
        <v>40402</v>
      </c>
      <c r="AC3294" s="1">
        <v>22552</v>
      </c>
      <c r="AD3294">
        <f t="shared" si="308"/>
        <v>1</v>
      </c>
      <c r="AE3294">
        <f t="shared" ca="1" si="309"/>
        <v>62</v>
      </c>
      <c r="AF3294" t="str">
        <f t="shared" ca="1" si="310"/>
        <v>18-64</v>
      </c>
      <c r="AG3294" s="3">
        <f t="shared" si="311"/>
        <v>4.2891841052631579</v>
      </c>
      <c r="AH3294" t="str">
        <f>_xlfn.IFNA(VLOOKUP(Sales_Transactions[[#This Row],[Order ID]],Returned_Items[#All],2,FALSE),"Not Returned")</f>
        <v>Not Returned</v>
      </c>
    </row>
    <row r="3295" spans="1:34" x14ac:dyDescent="0.25">
      <c r="A3295">
        <v>32292</v>
      </c>
      <c r="C3295" t="s">
        <v>2454</v>
      </c>
      <c r="D3295" s="2" t="str">
        <f>TEXT(MID(Sales_Transactions[[#This Row],[Order Date]],2,5),"d/m/yyy")</f>
        <v>15/2/2012</v>
      </c>
      <c r="E3295" s="2" t="str">
        <f>TEXT(MID(Sales_Transactions[[#This Row],[Order Date]],2,5),"d")</f>
        <v>15</v>
      </c>
      <c r="F3295" s="2" t="str">
        <f>TEXT(MID(Sales_Transactions[[#This Row],[Order Date]],2,5),"m")</f>
        <v>2</v>
      </c>
      <c r="G3295" s="2" t="str">
        <f>TEXT(MID(Sales_Transactions[[#This Row],[Order Date]],2,5),"yyy")</f>
        <v>2012</v>
      </c>
      <c r="H3295" s="2" t="str">
        <f>TEXT(MID(Sales_Transactions[[#This Row],[Order Date]],2,5),"yyy/m")</f>
        <v>2012/2</v>
      </c>
      <c r="I3295" t="s">
        <v>22</v>
      </c>
      <c r="J3295">
        <f t="shared" si="306"/>
        <v>2</v>
      </c>
      <c r="K3295" s="2">
        <v>49</v>
      </c>
      <c r="L3295" s="3">
        <v>5008.7610000000004</v>
      </c>
      <c r="M3295" s="4">
        <v>0.04</v>
      </c>
      <c r="N3295" s="5" t="s">
        <v>23</v>
      </c>
      <c r="O3295" s="3">
        <v>1601.64</v>
      </c>
      <c r="P3295" s="3">
        <v>115.99</v>
      </c>
      <c r="Q3295" s="3">
        <v>5.99</v>
      </c>
      <c r="R3295" s="5" t="s">
        <v>2667</v>
      </c>
      <c r="S3295" s="5" t="s">
        <v>2668</v>
      </c>
      <c r="T3295" s="5" t="str">
        <f t="shared" si="307"/>
        <v>Ben Peterman</v>
      </c>
      <c r="U3295" t="s">
        <v>2828</v>
      </c>
      <c r="V3295" s="5" t="s">
        <v>47</v>
      </c>
      <c r="W3295" s="5" t="s">
        <v>48</v>
      </c>
      <c r="X3295" s="5" t="s">
        <v>49</v>
      </c>
      <c r="Y3295" s="5" t="s">
        <v>2270</v>
      </c>
      <c r="Z3295" s="5" t="s">
        <v>43</v>
      </c>
      <c r="AA3295" s="4">
        <v>0.56999999999999995</v>
      </c>
      <c r="AB3295" s="1">
        <v>40961</v>
      </c>
      <c r="AC3295" s="1">
        <v>22327</v>
      </c>
      <c r="AD3295">
        <f t="shared" si="308"/>
        <v>7</v>
      </c>
      <c r="AE3295">
        <f t="shared" ca="1" si="309"/>
        <v>63</v>
      </c>
      <c r="AF3295" t="str">
        <f t="shared" ca="1" si="310"/>
        <v>18-64</v>
      </c>
      <c r="AG3295" s="3">
        <f t="shared" si="311"/>
        <v>2.4884408979591832</v>
      </c>
      <c r="AH3295" t="str">
        <f>_xlfn.IFNA(VLOOKUP(Sales_Transactions[[#This Row],[Order ID]],Returned_Items[#All],2,FALSE),"Not Returned")</f>
        <v>Not Returned</v>
      </c>
    </row>
    <row r="3296" spans="1:34" x14ac:dyDescent="0.25">
      <c r="A3296">
        <v>35201</v>
      </c>
      <c r="C3296" t="s">
        <v>233</v>
      </c>
      <c r="D3296" s="2" t="str">
        <f>TEXT(MID(Sales_Transactions[[#This Row],[Order Date]],2,5),"d/m/yyy")</f>
        <v>4/6/2010</v>
      </c>
      <c r="E3296" s="2" t="str">
        <f>TEXT(MID(Sales_Transactions[[#This Row],[Order Date]],2,5),"d")</f>
        <v>4</v>
      </c>
      <c r="F3296" s="2" t="str">
        <f>TEXT(MID(Sales_Transactions[[#This Row],[Order Date]],2,5),"m")</f>
        <v>6</v>
      </c>
      <c r="G3296" s="2" t="str">
        <f>TEXT(MID(Sales_Transactions[[#This Row],[Order Date]],2,5),"yyy")</f>
        <v>2010</v>
      </c>
      <c r="H3296" s="2" t="str">
        <f>TEXT(MID(Sales_Transactions[[#This Row],[Order Date]],2,5),"yyy/m")</f>
        <v>2010/6</v>
      </c>
      <c r="I3296" t="s">
        <v>22</v>
      </c>
      <c r="J3296">
        <f t="shared" si="306"/>
        <v>2</v>
      </c>
      <c r="K3296" s="2">
        <v>18</v>
      </c>
      <c r="L3296" s="3">
        <v>211.44</v>
      </c>
      <c r="M3296" s="4">
        <v>0.03</v>
      </c>
      <c r="N3296" s="5" t="s">
        <v>23</v>
      </c>
      <c r="O3296" s="3">
        <v>-75.81</v>
      </c>
      <c r="P3296" s="3">
        <v>10.97</v>
      </c>
      <c r="Q3296" s="3">
        <v>6.5</v>
      </c>
      <c r="R3296" s="5" t="s">
        <v>167</v>
      </c>
      <c r="S3296" s="5" t="s">
        <v>375</v>
      </c>
      <c r="T3296" s="5" t="str">
        <f t="shared" si="307"/>
        <v>Brad Thomas</v>
      </c>
      <c r="U3296" t="s">
        <v>2828</v>
      </c>
      <c r="V3296" s="5" t="s">
        <v>74</v>
      </c>
      <c r="W3296" s="5" t="s">
        <v>48</v>
      </c>
      <c r="X3296" s="5" t="s">
        <v>87</v>
      </c>
      <c r="Y3296" s="5" t="s">
        <v>543</v>
      </c>
      <c r="Z3296" s="5" t="s">
        <v>43</v>
      </c>
      <c r="AA3296" s="4">
        <v>0.64</v>
      </c>
      <c r="AB3296" s="1">
        <v>40340</v>
      </c>
      <c r="AC3296" s="1">
        <v>22607</v>
      </c>
      <c r="AD3296">
        <f t="shared" si="308"/>
        <v>7</v>
      </c>
      <c r="AE3296">
        <f t="shared" ca="1" si="309"/>
        <v>62</v>
      </c>
      <c r="AF3296" t="str">
        <f t="shared" ca="1" si="310"/>
        <v>18-64</v>
      </c>
      <c r="AG3296" s="3">
        <f t="shared" si="311"/>
        <v>0.97037272222222226</v>
      </c>
      <c r="AH3296" t="str">
        <f>_xlfn.IFNA(VLOOKUP(Sales_Transactions[[#This Row],[Order ID]],Returned_Items[#All],2,FALSE),"Not Returned")</f>
        <v>Not Returned</v>
      </c>
    </row>
    <row r="3297" spans="1:34" x14ac:dyDescent="0.25">
      <c r="A3297">
        <v>35360</v>
      </c>
      <c r="C3297" t="s">
        <v>2858</v>
      </c>
      <c r="D3297" s="2" t="str">
        <f>TEXT(MID(Sales_Transactions[[#This Row],[Order Date]],2,5),"d/m/yyy")</f>
        <v>18/4/2011</v>
      </c>
      <c r="E3297" s="2" t="str">
        <f>TEXT(MID(Sales_Transactions[[#This Row],[Order Date]],2,5),"d")</f>
        <v>18</v>
      </c>
      <c r="F3297" s="2" t="str">
        <f>TEXT(MID(Sales_Transactions[[#This Row],[Order Date]],2,5),"m")</f>
        <v>4</v>
      </c>
      <c r="G3297" s="2" t="str">
        <f>TEXT(MID(Sales_Transactions[[#This Row],[Order Date]],2,5),"yyy")</f>
        <v>2011</v>
      </c>
      <c r="H3297" s="2" t="str">
        <f>TEXT(MID(Sales_Transactions[[#This Row],[Order Date]],2,5),"yyy/m")</f>
        <v>2011/4</v>
      </c>
      <c r="I3297" t="s">
        <v>101</v>
      </c>
      <c r="J3297">
        <f t="shared" si="306"/>
        <v>1</v>
      </c>
      <c r="K3297" s="2">
        <v>4</v>
      </c>
      <c r="L3297" s="3">
        <v>41.06</v>
      </c>
      <c r="M3297" s="4">
        <v>0.04</v>
      </c>
      <c r="N3297" s="5" t="s">
        <v>23</v>
      </c>
      <c r="O3297" s="3">
        <v>-16.39</v>
      </c>
      <c r="P3297" s="3">
        <v>8.8800000000000008</v>
      </c>
      <c r="Q3297" s="3">
        <v>6.28</v>
      </c>
      <c r="R3297" s="5" t="s">
        <v>2663</v>
      </c>
      <c r="S3297" s="5" t="s">
        <v>2664</v>
      </c>
      <c r="T3297" s="5" t="str">
        <f t="shared" si="307"/>
        <v>Yana Sorensen</v>
      </c>
      <c r="U3297" t="s">
        <v>2828</v>
      </c>
      <c r="V3297" s="5" t="s">
        <v>47</v>
      </c>
      <c r="W3297" s="5" t="s">
        <v>28</v>
      </c>
      <c r="X3297" s="5" t="s">
        <v>41</v>
      </c>
      <c r="Y3297" s="5" t="s">
        <v>2085</v>
      </c>
      <c r="Z3297" s="5" t="s">
        <v>43</v>
      </c>
      <c r="AA3297" s="4">
        <v>0.35</v>
      </c>
      <c r="AB3297" s="1">
        <v>40653</v>
      </c>
      <c r="AC3297" s="1">
        <v>22476</v>
      </c>
      <c r="AD3297">
        <f t="shared" si="308"/>
        <v>2</v>
      </c>
      <c r="AE3297">
        <f t="shared" ca="1" si="309"/>
        <v>63</v>
      </c>
      <c r="AF3297" t="str">
        <f t="shared" ca="1" si="310"/>
        <v>18-64</v>
      </c>
      <c r="AG3297" s="3">
        <f t="shared" si="311"/>
        <v>3.7891120000000003</v>
      </c>
      <c r="AH3297" t="str">
        <f>_xlfn.IFNA(VLOOKUP(Sales_Transactions[[#This Row],[Order ID]],Returned_Items[#All],2,FALSE),"Not Returned")</f>
        <v>Not Returned</v>
      </c>
    </row>
    <row r="3298" spans="1:34" x14ac:dyDescent="0.25">
      <c r="A3298">
        <v>35492</v>
      </c>
      <c r="C3298" t="s">
        <v>1149</v>
      </c>
      <c r="D3298" s="2" t="str">
        <f>TEXT(MID(Sales_Transactions[[#This Row],[Order Date]],2,5),"d/m/yyy")</f>
        <v>10/2/2012</v>
      </c>
      <c r="E3298" s="2" t="str">
        <f>TEXT(MID(Sales_Transactions[[#This Row],[Order Date]],2,5),"d")</f>
        <v>10</v>
      </c>
      <c r="F3298" s="2" t="str">
        <f>TEXT(MID(Sales_Transactions[[#This Row],[Order Date]],2,5),"m")</f>
        <v>2</v>
      </c>
      <c r="G3298" s="2" t="str">
        <f>TEXT(MID(Sales_Transactions[[#This Row],[Order Date]],2,5),"yyy")</f>
        <v>2012</v>
      </c>
      <c r="H3298" s="2" t="str">
        <f>TEXT(MID(Sales_Transactions[[#This Row],[Order Date]],2,5),"yyy/m")</f>
        <v>2012/2</v>
      </c>
      <c r="I3298" t="s">
        <v>78</v>
      </c>
      <c r="J3298">
        <f t="shared" si="306"/>
        <v>3</v>
      </c>
      <c r="K3298" s="2">
        <v>36</v>
      </c>
      <c r="L3298" s="3">
        <v>455.93</v>
      </c>
      <c r="M3298" s="4">
        <v>0.02</v>
      </c>
      <c r="N3298" s="5" t="s">
        <v>67</v>
      </c>
      <c r="O3298" s="3">
        <v>83.51</v>
      </c>
      <c r="P3298" s="3">
        <v>12.64</v>
      </c>
      <c r="Q3298" s="3">
        <v>4.9800000000000004</v>
      </c>
      <c r="R3298" s="5" t="s">
        <v>2013</v>
      </c>
      <c r="S3298" s="5" t="s">
        <v>2444</v>
      </c>
      <c r="T3298" s="5" t="str">
        <f t="shared" si="307"/>
        <v>Janet Martin</v>
      </c>
      <c r="U3298" t="s">
        <v>2828</v>
      </c>
      <c r="V3298" s="5" t="s">
        <v>47</v>
      </c>
      <c r="W3298" s="5" t="s">
        <v>57</v>
      </c>
      <c r="X3298" s="5" t="s">
        <v>58</v>
      </c>
      <c r="Y3298" s="5" t="s">
        <v>1759</v>
      </c>
      <c r="Z3298" s="5" t="s">
        <v>60</v>
      </c>
      <c r="AA3298" s="4">
        <v>0.48</v>
      </c>
      <c r="AB3298" s="1">
        <v>40951</v>
      </c>
      <c r="AC3298" s="1">
        <v>22418</v>
      </c>
      <c r="AD3298">
        <f t="shared" si="308"/>
        <v>2</v>
      </c>
      <c r="AE3298">
        <f t="shared" ca="1" si="309"/>
        <v>63</v>
      </c>
      <c r="AF3298" t="str">
        <f t="shared" ca="1" si="310"/>
        <v>18-64</v>
      </c>
      <c r="AG3298" s="3">
        <f t="shared" si="311"/>
        <v>0.48937422222222221</v>
      </c>
      <c r="AH3298" t="str">
        <f>_xlfn.IFNA(VLOOKUP(Sales_Transactions[[#This Row],[Order ID]],Returned_Items[#All],2,FALSE),"Not Returned")</f>
        <v>Returned</v>
      </c>
    </row>
    <row r="3299" spans="1:34" x14ac:dyDescent="0.25">
      <c r="A3299">
        <v>37473</v>
      </c>
      <c r="C3299" t="s">
        <v>825</v>
      </c>
      <c r="D3299" s="2" t="str">
        <f>TEXT(MID(Sales_Transactions[[#This Row],[Order Date]],2,5),"d/m/yyy")</f>
        <v>1/10/2009</v>
      </c>
      <c r="E3299" s="2" t="str">
        <f>TEXT(MID(Sales_Transactions[[#This Row],[Order Date]],2,5),"d")</f>
        <v>1</v>
      </c>
      <c r="F3299" s="2" t="str">
        <f>TEXT(MID(Sales_Transactions[[#This Row],[Order Date]],2,5),"m")</f>
        <v>10</v>
      </c>
      <c r="G3299" s="2" t="str">
        <f>TEXT(MID(Sales_Transactions[[#This Row],[Order Date]],2,5),"yyy")</f>
        <v>2009</v>
      </c>
      <c r="H3299" s="2" t="str">
        <f>TEXT(MID(Sales_Transactions[[#This Row],[Order Date]],2,5),"yyy/m")</f>
        <v>2009/10</v>
      </c>
      <c r="I3299" t="s">
        <v>22</v>
      </c>
      <c r="J3299">
        <f t="shared" si="306"/>
        <v>2</v>
      </c>
      <c r="K3299" s="2">
        <v>8</v>
      </c>
      <c r="L3299" s="3">
        <v>43.72</v>
      </c>
      <c r="M3299" s="4">
        <v>0.06</v>
      </c>
      <c r="N3299" s="5" t="s">
        <v>23</v>
      </c>
      <c r="O3299" s="3">
        <v>2.12</v>
      </c>
      <c r="P3299" s="3">
        <v>5.18</v>
      </c>
      <c r="Q3299" s="3">
        <v>2.04</v>
      </c>
      <c r="R3299" s="5" t="s">
        <v>2662</v>
      </c>
      <c r="S3299" s="5" t="s">
        <v>2023</v>
      </c>
      <c r="T3299" s="5" t="str">
        <f t="shared" si="307"/>
        <v>Tom Prescott</v>
      </c>
      <c r="U3299" t="s">
        <v>2828</v>
      </c>
      <c r="V3299" s="5" t="s">
        <v>27</v>
      </c>
      <c r="W3299" s="5" t="s">
        <v>28</v>
      </c>
      <c r="X3299" s="5" t="s">
        <v>75</v>
      </c>
      <c r="Y3299" s="5" t="s">
        <v>642</v>
      </c>
      <c r="Z3299" s="5" t="s">
        <v>84</v>
      </c>
      <c r="AA3299" s="4">
        <v>0.36</v>
      </c>
      <c r="AB3299" s="1">
        <v>40087</v>
      </c>
      <c r="AC3299" s="1">
        <v>22293</v>
      </c>
      <c r="AD3299">
        <f t="shared" si="308"/>
        <v>0</v>
      </c>
      <c r="AE3299">
        <f t="shared" ca="1" si="309"/>
        <v>63</v>
      </c>
      <c r="AF3299" t="str">
        <f t="shared" ca="1" si="310"/>
        <v>18-64</v>
      </c>
      <c r="AG3299" s="3">
        <f t="shared" si="311"/>
        <v>0.90211149999999996</v>
      </c>
      <c r="AH3299" t="str">
        <f>_xlfn.IFNA(VLOOKUP(Sales_Transactions[[#This Row],[Order ID]],Returned_Items[#All],2,FALSE),"Not Returned")</f>
        <v>Not Returned</v>
      </c>
    </row>
    <row r="3300" spans="1:34" x14ac:dyDescent="0.25">
      <c r="A3300">
        <v>39079</v>
      </c>
      <c r="C3300" t="s">
        <v>1901</v>
      </c>
      <c r="D3300" s="2" t="str">
        <f>TEXT(MID(Sales_Transactions[[#This Row],[Order Date]],2,5),"d/m/yyy")</f>
        <v>7/9/2011</v>
      </c>
      <c r="E3300" s="2" t="str">
        <f>TEXT(MID(Sales_Transactions[[#This Row],[Order Date]],2,5),"d")</f>
        <v>7</v>
      </c>
      <c r="F3300" s="2" t="str">
        <f>TEXT(MID(Sales_Transactions[[#This Row],[Order Date]],2,5),"m")</f>
        <v>9</v>
      </c>
      <c r="G3300" s="2" t="str">
        <f>TEXT(MID(Sales_Transactions[[#This Row],[Order Date]],2,5),"yyy")</f>
        <v>2011</v>
      </c>
      <c r="H3300" s="2" t="str">
        <f>TEXT(MID(Sales_Transactions[[#This Row],[Order Date]],2,5),"yyy/m")</f>
        <v>2011/9</v>
      </c>
      <c r="I3300" t="s">
        <v>33</v>
      </c>
      <c r="J3300">
        <f t="shared" si="306"/>
        <v>4</v>
      </c>
      <c r="K3300" s="2">
        <v>46</v>
      </c>
      <c r="L3300" s="3">
        <v>75.599999999999994</v>
      </c>
      <c r="M3300" s="4">
        <v>0.09</v>
      </c>
      <c r="N3300" s="5" t="s">
        <v>23</v>
      </c>
      <c r="O3300" s="3">
        <v>-225.25</v>
      </c>
      <c r="P3300" s="3">
        <v>1.68</v>
      </c>
      <c r="Q3300" s="3">
        <v>5.28</v>
      </c>
      <c r="R3300" s="5" t="s">
        <v>2795</v>
      </c>
      <c r="S3300" s="5" t="s">
        <v>2796</v>
      </c>
      <c r="T3300" s="5" t="str">
        <f t="shared" si="307"/>
        <v>Debra Catini</v>
      </c>
      <c r="U3300" t="s">
        <v>2828</v>
      </c>
      <c r="V3300" s="5" t="s">
        <v>27</v>
      </c>
      <c r="W3300" s="5" t="s">
        <v>28</v>
      </c>
      <c r="X3300" s="5" t="s">
        <v>41</v>
      </c>
      <c r="Y3300" s="5" t="s">
        <v>2915</v>
      </c>
      <c r="Z3300" s="5" t="s">
        <v>43</v>
      </c>
      <c r="AA3300" s="4">
        <v>0.37</v>
      </c>
      <c r="AB3300" s="1">
        <v>40793</v>
      </c>
      <c r="AC3300" s="1">
        <v>22476</v>
      </c>
      <c r="AD3300">
        <f t="shared" si="308"/>
        <v>0</v>
      </c>
      <c r="AE3300">
        <f t="shared" ca="1" si="309"/>
        <v>63</v>
      </c>
      <c r="AF3300" t="str">
        <f t="shared" ca="1" si="310"/>
        <v>18-64</v>
      </c>
      <c r="AG3300" s="3">
        <f t="shared" si="311"/>
        <v>0.15127147826086956</v>
      </c>
      <c r="AH3300" t="str">
        <f>_xlfn.IFNA(VLOOKUP(Sales_Transactions[[#This Row],[Order ID]],Returned_Items[#All],2,FALSE),"Not Returned")</f>
        <v>Not Returned</v>
      </c>
    </row>
    <row r="3301" spans="1:34" x14ac:dyDescent="0.25">
      <c r="A3301">
        <v>39266</v>
      </c>
      <c r="C3301" t="s">
        <v>2816</v>
      </c>
      <c r="D3301" s="2" t="str">
        <f>TEXT(MID(Sales_Transactions[[#This Row],[Order Date]],2,5),"d/m/yyy")</f>
        <v>27/8/2012</v>
      </c>
      <c r="E3301" s="2" t="str">
        <f>TEXT(MID(Sales_Transactions[[#This Row],[Order Date]],2,5),"d")</f>
        <v>27</v>
      </c>
      <c r="F3301" s="2" t="str">
        <f>TEXT(MID(Sales_Transactions[[#This Row],[Order Date]],2,5),"m")</f>
        <v>8</v>
      </c>
      <c r="G3301" s="2" t="str">
        <f>TEXT(MID(Sales_Transactions[[#This Row],[Order Date]],2,5),"yyy")</f>
        <v>2012</v>
      </c>
      <c r="H3301" s="2" t="str">
        <f>TEXT(MID(Sales_Transactions[[#This Row],[Order Date]],2,5),"yyy/m")</f>
        <v>2012/8</v>
      </c>
      <c r="I3301" t="s">
        <v>33</v>
      </c>
      <c r="J3301">
        <f t="shared" si="306"/>
        <v>4</v>
      </c>
      <c r="K3301" s="2">
        <v>14</v>
      </c>
      <c r="L3301" s="3">
        <v>36.409999999999997</v>
      </c>
      <c r="M3301" s="4">
        <v>0.09</v>
      </c>
      <c r="N3301" s="5" t="s">
        <v>23</v>
      </c>
      <c r="O3301" s="3">
        <v>9.94</v>
      </c>
      <c r="P3301" s="3">
        <v>2.61</v>
      </c>
      <c r="Q3301" s="3">
        <v>0.5</v>
      </c>
      <c r="R3301" s="5" t="s">
        <v>967</v>
      </c>
      <c r="S3301" s="5" t="s">
        <v>2641</v>
      </c>
      <c r="T3301" s="5" t="str">
        <f t="shared" si="307"/>
        <v>Dan Campbell</v>
      </c>
      <c r="U3301" t="s">
        <v>2828</v>
      </c>
      <c r="V3301" s="5" t="s">
        <v>27</v>
      </c>
      <c r="W3301" s="5" t="s">
        <v>28</v>
      </c>
      <c r="X3301" s="5" t="s">
        <v>115</v>
      </c>
      <c r="Y3301" s="5" t="s">
        <v>665</v>
      </c>
      <c r="Z3301" s="5" t="s">
        <v>43</v>
      </c>
      <c r="AA3301" s="4">
        <v>0.39</v>
      </c>
      <c r="AB3301" s="1">
        <v>41150</v>
      </c>
      <c r="AC3301" s="1">
        <v>26095</v>
      </c>
      <c r="AD3301">
        <f t="shared" si="308"/>
        <v>2</v>
      </c>
      <c r="AE3301">
        <f t="shared" ca="1" si="309"/>
        <v>53</v>
      </c>
      <c r="AF3301" t="str">
        <f t="shared" ca="1" si="310"/>
        <v>18-64</v>
      </c>
      <c r="AG3301" s="3">
        <f t="shared" si="311"/>
        <v>0.2219750714285714</v>
      </c>
      <c r="AH3301" t="str">
        <f>_xlfn.IFNA(VLOOKUP(Sales_Transactions[[#This Row],[Order ID]],Returned_Items[#All],2,FALSE),"Not Returned")</f>
        <v>Not Returned</v>
      </c>
    </row>
    <row r="3302" spans="1:34" x14ac:dyDescent="0.25">
      <c r="A3302">
        <v>40356</v>
      </c>
      <c r="C3302" t="s">
        <v>1034</v>
      </c>
      <c r="D3302" s="2" t="str">
        <f>TEXT(MID(Sales_Transactions[[#This Row],[Order Date]],2,5),"d/m/yyy")</f>
        <v>19/12/2009</v>
      </c>
      <c r="E3302" s="2" t="str">
        <f>TEXT(MID(Sales_Transactions[[#This Row],[Order Date]],2,5),"d")</f>
        <v>19</v>
      </c>
      <c r="F3302" s="2" t="str">
        <f>TEXT(MID(Sales_Transactions[[#This Row],[Order Date]],2,5),"m")</f>
        <v>12</v>
      </c>
      <c r="G3302" s="2" t="str">
        <f>TEXT(MID(Sales_Transactions[[#This Row],[Order Date]],2,5),"yyy")</f>
        <v>2009</v>
      </c>
      <c r="H3302" s="2" t="str">
        <f>TEXT(MID(Sales_Transactions[[#This Row],[Order Date]],2,5),"yyy/m")</f>
        <v>2009/12</v>
      </c>
      <c r="I3302" t="s">
        <v>52</v>
      </c>
      <c r="J3302">
        <f t="shared" si="306"/>
        <v>1</v>
      </c>
      <c r="K3302" s="2">
        <v>48</v>
      </c>
      <c r="L3302" s="3">
        <v>201.98</v>
      </c>
      <c r="M3302" s="4">
        <v>0.05</v>
      </c>
      <c r="N3302" s="5" t="s">
        <v>67</v>
      </c>
      <c r="O3302" s="3">
        <v>-245.67</v>
      </c>
      <c r="P3302" s="3">
        <v>4.0599999999999996</v>
      </c>
      <c r="Q3302" s="3">
        <v>6.89</v>
      </c>
      <c r="R3302" s="5" t="s">
        <v>102</v>
      </c>
      <c r="S3302" s="5" t="s">
        <v>103</v>
      </c>
      <c r="T3302" s="5" t="str">
        <f t="shared" si="307"/>
        <v>Sylvia Foulston</v>
      </c>
      <c r="U3302" t="s">
        <v>2828</v>
      </c>
      <c r="V3302" s="5" t="s">
        <v>47</v>
      </c>
      <c r="W3302" s="5" t="s">
        <v>28</v>
      </c>
      <c r="X3302" s="5" t="s">
        <v>38</v>
      </c>
      <c r="Y3302" s="5" t="s">
        <v>669</v>
      </c>
      <c r="Z3302" s="5" t="s">
        <v>43</v>
      </c>
      <c r="AA3302" s="4">
        <v>0.6</v>
      </c>
      <c r="AB3302" s="1">
        <v>40168</v>
      </c>
      <c r="AC3302" s="1">
        <v>25965</v>
      </c>
      <c r="AD3302">
        <f t="shared" si="308"/>
        <v>2</v>
      </c>
      <c r="AE3302">
        <f t="shared" ca="1" si="309"/>
        <v>53</v>
      </c>
      <c r="AF3302" t="str">
        <f t="shared" ca="1" si="310"/>
        <v>18-64</v>
      </c>
      <c r="AG3302" s="3">
        <f t="shared" si="311"/>
        <v>0.2280827083333333</v>
      </c>
      <c r="AH3302" t="str">
        <f>_xlfn.IFNA(VLOOKUP(Sales_Transactions[[#This Row],[Order ID]],Returned_Items[#All],2,FALSE),"Not Returned")</f>
        <v>Not Returned</v>
      </c>
    </row>
    <row r="3303" spans="1:34" x14ac:dyDescent="0.25">
      <c r="A3303">
        <v>42599</v>
      </c>
      <c r="C3303" t="s">
        <v>935</v>
      </c>
      <c r="D3303" s="2" t="str">
        <f>TEXT(MID(Sales_Transactions[[#This Row],[Order Date]],2,5),"d/m/yyy")</f>
        <v>6/4/2009</v>
      </c>
      <c r="E3303" s="2" t="str">
        <f>TEXT(MID(Sales_Transactions[[#This Row],[Order Date]],2,5),"d")</f>
        <v>6</v>
      </c>
      <c r="F3303" s="2" t="str">
        <f>TEXT(MID(Sales_Transactions[[#This Row],[Order Date]],2,5),"m")</f>
        <v>4</v>
      </c>
      <c r="G3303" s="2" t="str">
        <f>TEXT(MID(Sales_Transactions[[#This Row],[Order Date]],2,5),"yyy")</f>
        <v>2009</v>
      </c>
      <c r="H3303" s="2" t="str">
        <f>TEXT(MID(Sales_Transactions[[#This Row],[Order Date]],2,5),"yyy/m")</f>
        <v>2009/4</v>
      </c>
      <c r="I3303" t="s">
        <v>78</v>
      </c>
      <c r="J3303">
        <f t="shared" si="306"/>
        <v>3</v>
      </c>
      <c r="K3303" s="2">
        <v>31</v>
      </c>
      <c r="L3303" s="3">
        <v>9459.94</v>
      </c>
      <c r="M3303" s="4">
        <v>0.04</v>
      </c>
      <c r="N3303" s="5" t="s">
        <v>34</v>
      </c>
      <c r="O3303" s="3">
        <v>2023.75</v>
      </c>
      <c r="P3303" s="3">
        <v>300.98</v>
      </c>
      <c r="Q3303" s="3">
        <v>54.92</v>
      </c>
      <c r="R3303" s="5" t="s">
        <v>1378</v>
      </c>
      <c r="S3303" s="5" t="s">
        <v>2678</v>
      </c>
      <c r="T3303" s="5" t="str">
        <f t="shared" si="307"/>
        <v>Alex Grayson</v>
      </c>
      <c r="U3303" t="s">
        <v>2828</v>
      </c>
      <c r="V3303" s="5" t="s">
        <v>37</v>
      </c>
      <c r="W3303" s="5" t="s">
        <v>57</v>
      </c>
      <c r="X3303" s="5" t="s">
        <v>104</v>
      </c>
      <c r="Y3303" s="5" t="s">
        <v>941</v>
      </c>
      <c r="Z3303" s="5" t="s">
        <v>106</v>
      </c>
      <c r="AA3303" s="4">
        <v>0.55000000000000004</v>
      </c>
      <c r="AB3303" s="1">
        <v>39910</v>
      </c>
      <c r="AC3303" s="1">
        <v>24183</v>
      </c>
      <c r="AD3303">
        <f t="shared" si="308"/>
        <v>1</v>
      </c>
      <c r="AE3303">
        <f t="shared" ca="1" si="309"/>
        <v>58</v>
      </c>
      <c r="AF3303" t="str">
        <f t="shared" ca="1" si="310"/>
        <v>18-64</v>
      </c>
      <c r="AG3303" s="3">
        <f t="shared" si="311"/>
        <v>11.476761548387099</v>
      </c>
      <c r="AH3303" t="str">
        <f>_xlfn.IFNA(VLOOKUP(Sales_Transactions[[#This Row],[Order ID]],Returned_Items[#All],2,FALSE),"Not Returned")</f>
        <v>Not Returned</v>
      </c>
    </row>
    <row r="3304" spans="1:34" x14ac:dyDescent="0.25">
      <c r="A3304">
        <v>45670</v>
      </c>
      <c r="C3304" t="s">
        <v>1063</v>
      </c>
      <c r="D3304" s="2" t="str">
        <f>TEXT(MID(Sales_Transactions[[#This Row],[Order Date]],2,5),"d/m/yyy")</f>
        <v>7/8/2012</v>
      </c>
      <c r="E3304" s="2" t="str">
        <f>TEXT(MID(Sales_Transactions[[#This Row],[Order Date]],2,5),"d")</f>
        <v>7</v>
      </c>
      <c r="F3304" s="2" t="str">
        <f>TEXT(MID(Sales_Transactions[[#This Row],[Order Date]],2,5),"m")</f>
        <v>8</v>
      </c>
      <c r="G3304" s="2" t="str">
        <f>TEXT(MID(Sales_Transactions[[#This Row],[Order Date]],2,5),"yyy")</f>
        <v>2012</v>
      </c>
      <c r="H3304" s="2" t="str">
        <f>TEXT(MID(Sales_Transactions[[#This Row],[Order Date]],2,5),"yyy/m")</f>
        <v>2012/8</v>
      </c>
      <c r="I3304" t="s">
        <v>22</v>
      </c>
      <c r="J3304">
        <f t="shared" si="306"/>
        <v>2</v>
      </c>
      <c r="K3304" s="2">
        <v>2</v>
      </c>
      <c r="L3304" s="3">
        <v>20.16</v>
      </c>
      <c r="M3304" s="4">
        <v>0.06</v>
      </c>
      <c r="N3304" s="5" t="s">
        <v>23</v>
      </c>
      <c r="O3304" s="3">
        <v>-13.32</v>
      </c>
      <c r="P3304" s="3">
        <v>6.48</v>
      </c>
      <c r="Q3304" s="3">
        <v>7.86</v>
      </c>
      <c r="R3304" s="5" t="s">
        <v>35</v>
      </c>
      <c r="S3304" s="5" t="s">
        <v>2627</v>
      </c>
      <c r="T3304" s="5" t="str">
        <f t="shared" si="307"/>
        <v>Barry Franz</v>
      </c>
      <c r="U3304" t="s">
        <v>2828</v>
      </c>
      <c r="V3304" s="5" t="s">
        <v>47</v>
      </c>
      <c r="W3304" s="5" t="s">
        <v>28</v>
      </c>
      <c r="X3304" s="5" t="s">
        <v>75</v>
      </c>
      <c r="Y3304" s="5" t="s">
        <v>225</v>
      </c>
      <c r="Z3304" s="5" t="s">
        <v>43</v>
      </c>
      <c r="AA3304" s="4">
        <v>0.37</v>
      </c>
      <c r="AB3304" s="1">
        <v>41132</v>
      </c>
      <c r="AC3304" s="1">
        <v>24303</v>
      </c>
      <c r="AD3304">
        <f t="shared" si="308"/>
        <v>4</v>
      </c>
      <c r="AE3304">
        <f t="shared" ca="1" si="309"/>
        <v>58</v>
      </c>
      <c r="AF3304" t="str">
        <f t="shared" ca="1" si="310"/>
        <v>18-64</v>
      </c>
      <c r="AG3304" s="3">
        <f t="shared" si="311"/>
        <v>7.168056</v>
      </c>
      <c r="AH3304" t="str">
        <f>_xlfn.IFNA(VLOOKUP(Sales_Transactions[[#This Row],[Order ID]],Returned_Items[#All],2,FALSE),"Not Returned")</f>
        <v>Not Returned</v>
      </c>
    </row>
    <row r="3305" spans="1:34" x14ac:dyDescent="0.25">
      <c r="A3305">
        <v>46531</v>
      </c>
      <c r="C3305" t="s">
        <v>2758</v>
      </c>
      <c r="D3305" s="2" t="str">
        <f>TEXT(MID(Sales_Transactions[[#This Row],[Order Date]],2,5),"d/m/yyy")</f>
        <v>21/8/2011</v>
      </c>
      <c r="E3305" s="2" t="str">
        <f>TEXT(MID(Sales_Transactions[[#This Row],[Order Date]],2,5),"d")</f>
        <v>21</v>
      </c>
      <c r="F3305" s="2" t="str">
        <f>TEXT(MID(Sales_Transactions[[#This Row],[Order Date]],2,5),"m")</f>
        <v>8</v>
      </c>
      <c r="G3305" s="2" t="str">
        <f>TEXT(MID(Sales_Transactions[[#This Row],[Order Date]],2,5),"yyy")</f>
        <v>2011</v>
      </c>
      <c r="H3305" s="2" t="str">
        <f>TEXT(MID(Sales_Transactions[[#This Row],[Order Date]],2,5),"yyy/m")</f>
        <v>2011/8</v>
      </c>
      <c r="I3305" t="s">
        <v>22</v>
      </c>
      <c r="J3305">
        <f t="shared" si="306"/>
        <v>2</v>
      </c>
      <c r="K3305" s="2">
        <v>23</v>
      </c>
      <c r="L3305" s="3">
        <v>84.47</v>
      </c>
      <c r="M3305" s="4">
        <v>0.06</v>
      </c>
      <c r="N3305" s="5" t="s">
        <v>23</v>
      </c>
      <c r="O3305" s="3">
        <v>7.98</v>
      </c>
      <c r="P3305" s="3">
        <v>3.8</v>
      </c>
      <c r="Q3305" s="3">
        <v>1.49</v>
      </c>
      <c r="R3305" s="5" t="s">
        <v>1001</v>
      </c>
      <c r="S3305" s="5" t="s">
        <v>2629</v>
      </c>
      <c r="T3305" s="5" t="str">
        <f t="shared" si="307"/>
        <v>Chuck Sachs</v>
      </c>
      <c r="U3305" t="s">
        <v>2828</v>
      </c>
      <c r="V3305" s="5" t="s">
        <v>37</v>
      </c>
      <c r="W3305" s="5" t="s">
        <v>28</v>
      </c>
      <c r="X3305" s="5" t="s">
        <v>41</v>
      </c>
      <c r="Y3305" s="5" t="s">
        <v>423</v>
      </c>
      <c r="Z3305" s="5" t="s">
        <v>43</v>
      </c>
      <c r="AA3305" s="4">
        <v>0.38</v>
      </c>
      <c r="AB3305" s="1">
        <v>40776</v>
      </c>
      <c r="AC3305" s="1">
        <v>24278</v>
      </c>
      <c r="AD3305">
        <f t="shared" si="308"/>
        <v>0</v>
      </c>
      <c r="AE3305">
        <f t="shared" ca="1" si="309"/>
        <v>58</v>
      </c>
      <c r="AF3305" t="str">
        <f t="shared" ca="1" si="310"/>
        <v>18-64</v>
      </c>
      <c r="AG3305" s="3">
        <f t="shared" si="311"/>
        <v>0.22990086956521741</v>
      </c>
      <c r="AH3305" t="str">
        <f>_xlfn.IFNA(VLOOKUP(Sales_Transactions[[#This Row],[Order ID]],Returned_Items[#All],2,FALSE),"Not Returned")</f>
        <v>Not Returned</v>
      </c>
    </row>
    <row r="3306" spans="1:34" x14ac:dyDescent="0.25">
      <c r="A3306">
        <v>47617</v>
      </c>
      <c r="C3306" t="s">
        <v>2916</v>
      </c>
      <c r="D3306" s="2" t="str">
        <f>TEXT(MID(Sales_Transactions[[#This Row],[Order Date]],2,5),"d/m/yyy")</f>
        <v>8/12/2009</v>
      </c>
      <c r="E3306" s="2" t="str">
        <f>TEXT(MID(Sales_Transactions[[#This Row],[Order Date]],2,5),"d")</f>
        <v>8</v>
      </c>
      <c r="F3306" s="2" t="str">
        <f>TEXT(MID(Sales_Transactions[[#This Row],[Order Date]],2,5),"m")</f>
        <v>12</v>
      </c>
      <c r="G3306" s="2" t="str">
        <f>TEXT(MID(Sales_Transactions[[#This Row],[Order Date]],2,5),"yyy")</f>
        <v>2009</v>
      </c>
      <c r="H3306" s="2" t="str">
        <f>TEXT(MID(Sales_Transactions[[#This Row],[Order Date]],2,5),"yyy/m")</f>
        <v>2009/12</v>
      </c>
      <c r="I3306" t="s">
        <v>52</v>
      </c>
      <c r="J3306">
        <f t="shared" si="306"/>
        <v>1</v>
      </c>
      <c r="K3306" s="2">
        <v>17</v>
      </c>
      <c r="L3306" s="3">
        <v>5001.29</v>
      </c>
      <c r="M3306" s="4">
        <v>0.09</v>
      </c>
      <c r="N3306" s="5" t="s">
        <v>23</v>
      </c>
      <c r="O3306" s="3">
        <v>1680.92</v>
      </c>
      <c r="P3306" s="3">
        <v>304.99</v>
      </c>
      <c r="Q3306" s="3">
        <v>19.989999999999998</v>
      </c>
      <c r="R3306" s="5" t="s">
        <v>102</v>
      </c>
      <c r="S3306" s="5" t="s">
        <v>103</v>
      </c>
      <c r="T3306" s="5" t="str">
        <f t="shared" si="307"/>
        <v>Sylvia Foulston</v>
      </c>
      <c r="U3306" t="s">
        <v>2828</v>
      </c>
      <c r="V3306" s="5" t="s">
        <v>47</v>
      </c>
      <c r="W3306" s="5" t="s">
        <v>28</v>
      </c>
      <c r="X3306" s="5" t="s">
        <v>41</v>
      </c>
      <c r="Y3306" s="5" t="s">
        <v>2071</v>
      </c>
      <c r="Z3306" s="5" t="s">
        <v>43</v>
      </c>
      <c r="AA3306" s="4">
        <v>0.4</v>
      </c>
      <c r="AB3306" s="1">
        <v>40156</v>
      </c>
      <c r="AC3306" s="1">
        <v>24153</v>
      </c>
      <c r="AD3306">
        <f t="shared" si="308"/>
        <v>1</v>
      </c>
      <c r="AE3306">
        <f t="shared" ca="1" si="309"/>
        <v>58</v>
      </c>
      <c r="AF3306" t="str">
        <f t="shared" ca="1" si="310"/>
        <v>18-64</v>
      </c>
      <c r="AG3306" s="3">
        <f t="shared" si="311"/>
        <v>19.100324058823531</v>
      </c>
      <c r="AH3306" t="str">
        <f>_xlfn.IFNA(VLOOKUP(Sales_Transactions[[#This Row],[Order ID]],Returned_Items[#All],2,FALSE),"Not Returned")</f>
        <v>Not Returned</v>
      </c>
    </row>
    <row r="3307" spans="1:34" x14ac:dyDescent="0.25">
      <c r="A3307">
        <v>47842</v>
      </c>
      <c r="C3307" t="s">
        <v>1041</v>
      </c>
      <c r="D3307" s="2" t="str">
        <f>TEXT(MID(Sales_Transactions[[#This Row],[Order Date]],2,5),"d/m/yyy")</f>
        <v>12/5/2010</v>
      </c>
      <c r="E3307" s="2" t="str">
        <f>TEXT(MID(Sales_Transactions[[#This Row],[Order Date]],2,5),"d")</f>
        <v>12</v>
      </c>
      <c r="F3307" s="2" t="str">
        <f>TEXT(MID(Sales_Transactions[[#This Row],[Order Date]],2,5),"m")</f>
        <v>5</v>
      </c>
      <c r="G3307" s="2" t="str">
        <f>TEXT(MID(Sales_Transactions[[#This Row],[Order Date]],2,5),"yyy")</f>
        <v>2010</v>
      </c>
      <c r="H3307" s="2" t="str">
        <f>TEXT(MID(Sales_Transactions[[#This Row],[Order Date]],2,5),"yyy/m")</f>
        <v>2010/5</v>
      </c>
      <c r="I3307" t="s">
        <v>78</v>
      </c>
      <c r="J3307">
        <f t="shared" si="306"/>
        <v>3</v>
      </c>
      <c r="K3307" s="2">
        <v>50</v>
      </c>
      <c r="L3307" s="3">
        <v>230.23</v>
      </c>
      <c r="M3307" s="4">
        <v>0.06</v>
      </c>
      <c r="N3307" s="5" t="s">
        <v>67</v>
      </c>
      <c r="O3307" s="3">
        <v>-150.93</v>
      </c>
      <c r="P3307" s="3">
        <v>4.28</v>
      </c>
      <c r="Q3307" s="3">
        <v>5.74</v>
      </c>
      <c r="R3307" s="5" t="s">
        <v>298</v>
      </c>
      <c r="S3307" s="5" t="s">
        <v>2743</v>
      </c>
      <c r="T3307" s="5" t="str">
        <f t="shared" si="307"/>
        <v>Anthony Garverick</v>
      </c>
      <c r="U3307" t="s">
        <v>2828</v>
      </c>
      <c r="V3307" s="5" t="s">
        <v>27</v>
      </c>
      <c r="W3307" s="5" t="s">
        <v>28</v>
      </c>
      <c r="X3307" s="5" t="s">
        <v>75</v>
      </c>
      <c r="Y3307" s="5" t="s">
        <v>1099</v>
      </c>
      <c r="Z3307" s="5" t="s">
        <v>43</v>
      </c>
      <c r="AA3307" s="4">
        <v>0.4</v>
      </c>
      <c r="AB3307" s="1">
        <v>40310</v>
      </c>
      <c r="AC3307" s="1">
        <v>24299</v>
      </c>
      <c r="AD3307">
        <f t="shared" si="308"/>
        <v>0</v>
      </c>
      <c r="AE3307">
        <f t="shared" ca="1" si="309"/>
        <v>58</v>
      </c>
      <c r="AF3307" t="str">
        <f t="shared" ca="1" si="310"/>
        <v>18-64</v>
      </c>
      <c r="AG3307" s="3">
        <f t="shared" si="311"/>
        <v>0.20034863999999999</v>
      </c>
      <c r="AH3307" t="str">
        <f>_xlfn.IFNA(VLOOKUP(Sales_Transactions[[#This Row],[Order ID]],Returned_Items[#All],2,FALSE),"Not Returned")</f>
        <v>Not Returned</v>
      </c>
    </row>
    <row r="3308" spans="1:34" x14ac:dyDescent="0.25">
      <c r="A3308">
        <v>48548</v>
      </c>
      <c r="C3308" t="s">
        <v>600</v>
      </c>
      <c r="D3308" s="2" t="str">
        <f>TEXT(MID(Sales_Transactions[[#This Row],[Order Date]],2,5),"d/m/yyy")</f>
        <v>26/3/2011</v>
      </c>
      <c r="E3308" s="2" t="str">
        <f>TEXT(MID(Sales_Transactions[[#This Row],[Order Date]],2,5),"d")</f>
        <v>26</v>
      </c>
      <c r="F3308" s="2" t="str">
        <f>TEXT(MID(Sales_Transactions[[#This Row],[Order Date]],2,5),"m")</f>
        <v>3</v>
      </c>
      <c r="G3308" s="2" t="str">
        <f>TEXT(MID(Sales_Transactions[[#This Row],[Order Date]],2,5),"yyy")</f>
        <v>2011</v>
      </c>
      <c r="H3308" s="2" t="str">
        <f>TEXT(MID(Sales_Transactions[[#This Row],[Order Date]],2,5),"yyy/m")</f>
        <v>2011/3</v>
      </c>
      <c r="I3308" t="s">
        <v>101</v>
      </c>
      <c r="J3308">
        <f t="shared" si="306"/>
        <v>1</v>
      </c>
      <c r="K3308" s="2">
        <v>3</v>
      </c>
      <c r="L3308" s="3">
        <v>13.71</v>
      </c>
      <c r="M3308" s="4">
        <v>0.03</v>
      </c>
      <c r="N3308" s="5" t="s">
        <v>23</v>
      </c>
      <c r="O3308" s="3">
        <v>-10.27</v>
      </c>
      <c r="P3308" s="3">
        <v>3.28</v>
      </c>
      <c r="Q3308" s="3">
        <v>3.97</v>
      </c>
      <c r="R3308" s="5" t="s">
        <v>2650</v>
      </c>
      <c r="S3308" s="5" t="s">
        <v>191</v>
      </c>
      <c r="T3308" s="5" t="str">
        <f t="shared" si="307"/>
        <v>Astrea Jones</v>
      </c>
      <c r="U3308" t="s">
        <v>2828</v>
      </c>
      <c r="V3308" s="5" t="s">
        <v>47</v>
      </c>
      <c r="W3308" s="5" t="s">
        <v>28</v>
      </c>
      <c r="X3308" s="5" t="s">
        <v>124</v>
      </c>
      <c r="Y3308" s="5" t="s">
        <v>962</v>
      </c>
      <c r="Z3308" s="5" t="s">
        <v>84</v>
      </c>
      <c r="AA3308" s="4">
        <v>0.56000000000000005</v>
      </c>
      <c r="AB3308" s="1">
        <v>40629</v>
      </c>
      <c r="AC3308" s="1">
        <v>23870</v>
      </c>
      <c r="AD3308">
        <f t="shared" si="308"/>
        <v>1</v>
      </c>
      <c r="AE3308">
        <f t="shared" ca="1" si="309"/>
        <v>59</v>
      </c>
      <c r="AF3308" t="str">
        <f t="shared" ca="1" si="310"/>
        <v>18-64</v>
      </c>
      <c r="AG3308" s="3">
        <f t="shared" si="311"/>
        <v>2.4163386666666669</v>
      </c>
      <c r="AH3308" t="str">
        <f>_xlfn.IFNA(VLOOKUP(Sales_Transactions[[#This Row],[Order ID]],Returned_Items[#All],2,FALSE),"Not Returned")</f>
        <v>Not Returned</v>
      </c>
    </row>
    <row r="3309" spans="1:34" x14ac:dyDescent="0.25">
      <c r="A3309">
        <v>49056</v>
      </c>
      <c r="C3309" t="s">
        <v>825</v>
      </c>
      <c r="D3309" s="2" t="str">
        <f>TEXT(MID(Sales_Transactions[[#This Row],[Order Date]],2,5),"d/m/yyy")</f>
        <v>1/10/2009</v>
      </c>
      <c r="E3309" s="2" t="str">
        <f>TEXT(MID(Sales_Transactions[[#This Row],[Order Date]],2,5),"d")</f>
        <v>1</v>
      </c>
      <c r="F3309" s="2" t="str">
        <f>TEXT(MID(Sales_Transactions[[#This Row],[Order Date]],2,5),"m")</f>
        <v>10</v>
      </c>
      <c r="G3309" s="2" t="str">
        <f>TEXT(MID(Sales_Transactions[[#This Row],[Order Date]],2,5),"yyy")</f>
        <v>2009</v>
      </c>
      <c r="H3309" s="2" t="str">
        <f>TEXT(MID(Sales_Transactions[[#This Row],[Order Date]],2,5),"yyy/m")</f>
        <v>2009/10</v>
      </c>
      <c r="I3309" t="s">
        <v>33</v>
      </c>
      <c r="J3309">
        <f t="shared" si="306"/>
        <v>4</v>
      </c>
      <c r="K3309" s="2">
        <v>46</v>
      </c>
      <c r="L3309" s="3">
        <v>300.07</v>
      </c>
      <c r="M3309" s="4">
        <v>0.05</v>
      </c>
      <c r="N3309" s="5" t="s">
        <v>23</v>
      </c>
      <c r="O3309" s="3">
        <v>-209.58</v>
      </c>
      <c r="P3309" s="3">
        <v>6.48</v>
      </c>
      <c r="Q3309" s="3">
        <v>8.4</v>
      </c>
      <c r="R3309" s="5" t="s">
        <v>1668</v>
      </c>
      <c r="S3309" s="5" t="s">
        <v>2247</v>
      </c>
      <c r="T3309" s="5" t="str">
        <f t="shared" si="307"/>
        <v>Cathy Hwang</v>
      </c>
      <c r="U3309" t="s">
        <v>2828</v>
      </c>
      <c r="V3309" s="5" t="s">
        <v>74</v>
      </c>
      <c r="W3309" s="5" t="s">
        <v>28</v>
      </c>
      <c r="X3309" s="5" t="s">
        <v>75</v>
      </c>
      <c r="Y3309" s="5" t="s">
        <v>1945</v>
      </c>
      <c r="Z3309" s="5" t="s">
        <v>43</v>
      </c>
      <c r="AA3309" s="4">
        <v>0.37</v>
      </c>
      <c r="AB3309" s="1">
        <v>40089</v>
      </c>
      <c r="AC3309" s="1">
        <v>23898</v>
      </c>
      <c r="AD3309">
        <f t="shared" si="308"/>
        <v>2</v>
      </c>
      <c r="AE3309">
        <f t="shared" ca="1" si="309"/>
        <v>59</v>
      </c>
      <c r="AF3309" t="str">
        <f t="shared" ca="1" si="310"/>
        <v>18-64</v>
      </c>
      <c r="AG3309" s="3">
        <f t="shared" si="311"/>
        <v>0.32340782608695656</v>
      </c>
      <c r="AH3309" t="str">
        <f>_xlfn.IFNA(VLOOKUP(Sales_Transactions[[#This Row],[Order ID]],Returned_Items[#All],2,FALSE),"Not Returned")</f>
        <v>Not Returned</v>
      </c>
    </row>
    <row r="3310" spans="1:34" x14ac:dyDescent="0.25">
      <c r="A3310">
        <v>50759</v>
      </c>
      <c r="C3310" t="s">
        <v>1332</v>
      </c>
      <c r="D3310" s="2" t="str">
        <f>TEXT(MID(Sales_Transactions[[#This Row],[Order Date]],2,5),"d/m/yyy")</f>
        <v>19/3/2010</v>
      </c>
      <c r="E3310" s="2" t="str">
        <f>TEXT(MID(Sales_Transactions[[#This Row],[Order Date]],2,5),"d")</f>
        <v>19</v>
      </c>
      <c r="F3310" s="2" t="str">
        <f>TEXT(MID(Sales_Transactions[[#This Row],[Order Date]],2,5),"m")</f>
        <v>3</v>
      </c>
      <c r="G3310" s="2" t="str">
        <f>TEXT(MID(Sales_Transactions[[#This Row],[Order Date]],2,5),"yyy")</f>
        <v>2010</v>
      </c>
      <c r="H3310" s="2" t="str">
        <f>TEXT(MID(Sales_Transactions[[#This Row],[Order Date]],2,5),"yyy/m")</f>
        <v>2010/3</v>
      </c>
      <c r="I3310" t="s">
        <v>22</v>
      </c>
      <c r="J3310">
        <f t="shared" si="306"/>
        <v>2</v>
      </c>
      <c r="K3310" s="2">
        <v>46</v>
      </c>
      <c r="L3310" s="3">
        <v>2422.721</v>
      </c>
      <c r="M3310" s="4">
        <v>0.1</v>
      </c>
      <c r="N3310" s="5" t="s">
        <v>23</v>
      </c>
      <c r="O3310" s="3">
        <v>366.18</v>
      </c>
      <c r="P3310" s="3">
        <v>65.989999999999995</v>
      </c>
      <c r="Q3310" s="3">
        <v>8.99</v>
      </c>
      <c r="R3310" s="5" t="s">
        <v>2760</v>
      </c>
      <c r="S3310" s="5" t="s">
        <v>2761</v>
      </c>
      <c r="T3310" s="5" t="str">
        <f t="shared" si="307"/>
        <v>Deborah Brumfield</v>
      </c>
      <c r="U3310" t="s">
        <v>2828</v>
      </c>
      <c r="V3310" s="5" t="s">
        <v>47</v>
      </c>
      <c r="W3310" s="5" t="s">
        <v>48</v>
      </c>
      <c r="X3310" s="5" t="s">
        <v>49</v>
      </c>
      <c r="Y3310" s="5" t="s">
        <v>896</v>
      </c>
      <c r="Z3310" s="5" t="s">
        <v>43</v>
      </c>
      <c r="AA3310" s="4">
        <v>0.56000000000000005</v>
      </c>
      <c r="AB3310" s="1">
        <v>40261</v>
      </c>
      <c r="AC3310" s="1">
        <v>25807</v>
      </c>
      <c r="AD3310">
        <f t="shared" si="308"/>
        <v>5</v>
      </c>
      <c r="AE3310">
        <f t="shared" ca="1" si="309"/>
        <v>53</v>
      </c>
      <c r="AF3310" t="str">
        <f t="shared" ca="1" si="310"/>
        <v>18-64</v>
      </c>
      <c r="AG3310" s="3">
        <f t="shared" si="311"/>
        <v>1.6285654347826084</v>
      </c>
      <c r="AH3310" t="str">
        <f>_xlfn.IFNA(VLOOKUP(Sales_Transactions[[#This Row],[Order ID]],Returned_Items[#All],2,FALSE),"Not Returned")</f>
        <v>Not Returned</v>
      </c>
    </row>
    <row r="3311" spans="1:34" x14ac:dyDescent="0.25">
      <c r="A3311">
        <v>51556</v>
      </c>
      <c r="C3311" t="s">
        <v>2140</v>
      </c>
      <c r="D3311" s="2" t="str">
        <f>TEXT(MID(Sales_Transactions[[#This Row],[Order Date]],2,5),"d/m/yyy")</f>
        <v>27/10/2012</v>
      </c>
      <c r="E3311" s="2" t="str">
        <f>TEXT(MID(Sales_Transactions[[#This Row],[Order Date]],2,5),"d")</f>
        <v>27</v>
      </c>
      <c r="F3311" s="2" t="str">
        <f>TEXT(MID(Sales_Transactions[[#This Row],[Order Date]],2,5),"m")</f>
        <v>10</v>
      </c>
      <c r="G3311" s="2" t="str">
        <f>TEXT(MID(Sales_Transactions[[#This Row],[Order Date]],2,5),"yyy")</f>
        <v>2012</v>
      </c>
      <c r="H3311" s="2" t="str">
        <f>TEXT(MID(Sales_Transactions[[#This Row],[Order Date]],2,5),"yyy/m")</f>
        <v>2012/10</v>
      </c>
      <c r="I3311" t="s">
        <v>33</v>
      </c>
      <c r="J3311">
        <f t="shared" si="306"/>
        <v>4</v>
      </c>
      <c r="K3311" s="2">
        <v>10</v>
      </c>
      <c r="L3311" s="3">
        <v>45.69</v>
      </c>
      <c r="M3311" s="4">
        <v>0.01</v>
      </c>
      <c r="N3311" s="5" t="s">
        <v>67</v>
      </c>
      <c r="O3311" s="3">
        <v>-24.21</v>
      </c>
      <c r="P3311" s="3">
        <v>3.57</v>
      </c>
      <c r="Q3311" s="3">
        <v>4.17</v>
      </c>
      <c r="R3311" s="5" t="s">
        <v>198</v>
      </c>
      <c r="S3311" s="5" t="s">
        <v>1011</v>
      </c>
      <c r="T3311" s="5" t="str">
        <f t="shared" si="307"/>
        <v>Frank Atkinson</v>
      </c>
      <c r="U3311" t="s">
        <v>2828</v>
      </c>
      <c r="V3311" s="5" t="s">
        <v>47</v>
      </c>
      <c r="W3311" s="5" t="s">
        <v>28</v>
      </c>
      <c r="X3311" s="5" t="s">
        <v>124</v>
      </c>
      <c r="Y3311" s="5" t="s">
        <v>1259</v>
      </c>
      <c r="Z3311" s="5" t="s">
        <v>60</v>
      </c>
      <c r="AA3311" s="4">
        <v>0.59</v>
      </c>
      <c r="AB3311" s="1">
        <v>41211</v>
      </c>
      <c r="AC3311" s="1">
        <v>25697</v>
      </c>
      <c r="AD3311">
        <f t="shared" si="308"/>
        <v>2</v>
      </c>
      <c r="AE3311">
        <f t="shared" ca="1" si="309"/>
        <v>54</v>
      </c>
      <c r="AF3311" t="str">
        <f t="shared" ca="1" si="310"/>
        <v>18-64</v>
      </c>
      <c r="AG3311" s="3">
        <f t="shared" si="311"/>
        <v>0.77396429999999994</v>
      </c>
      <c r="AH3311" t="str">
        <f>_xlfn.IFNA(VLOOKUP(Sales_Transactions[[#This Row],[Order ID]],Returned_Items[#All],2,FALSE),"Not Returned")</f>
        <v>Not Returned</v>
      </c>
    </row>
    <row r="3312" spans="1:34" x14ac:dyDescent="0.25">
      <c r="A3312">
        <v>51620</v>
      </c>
      <c r="C3312" t="s">
        <v>2420</v>
      </c>
      <c r="D3312" s="2" t="str">
        <f>TEXT(MID(Sales_Transactions[[#This Row],[Order Date]],2,5),"d/m/yyy")</f>
        <v>8/3/2012</v>
      </c>
      <c r="E3312" s="2" t="str">
        <f>TEXT(MID(Sales_Transactions[[#This Row],[Order Date]],2,5),"d")</f>
        <v>8</v>
      </c>
      <c r="F3312" s="2" t="str">
        <f>TEXT(MID(Sales_Transactions[[#This Row],[Order Date]],2,5),"m")</f>
        <v>3</v>
      </c>
      <c r="G3312" s="2" t="str">
        <f>TEXT(MID(Sales_Transactions[[#This Row],[Order Date]],2,5),"yyy")</f>
        <v>2012</v>
      </c>
      <c r="H3312" s="2" t="str">
        <f>TEXT(MID(Sales_Transactions[[#This Row],[Order Date]],2,5),"yyy/m")</f>
        <v>2012/3</v>
      </c>
      <c r="I3312" t="s">
        <v>78</v>
      </c>
      <c r="J3312">
        <f t="shared" si="306"/>
        <v>3</v>
      </c>
      <c r="K3312" s="2">
        <v>12</v>
      </c>
      <c r="L3312" s="3">
        <v>173.97</v>
      </c>
      <c r="M3312" s="4">
        <v>0.03</v>
      </c>
      <c r="N3312" s="5" t="s">
        <v>23</v>
      </c>
      <c r="O3312" s="3">
        <v>-2.5499999999999998</v>
      </c>
      <c r="P3312" s="3">
        <v>13.48</v>
      </c>
      <c r="Q3312" s="3">
        <v>4.51</v>
      </c>
      <c r="R3312" s="5" t="s">
        <v>2667</v>
      </c>
      <c r="S3312" s="5" t="s">
        <v>2668</v>
      </c>
      <c r="T3312" s="5" t="str">
        <f t="shared" si="307"/>
        <v>Ben Peterman</v>
      </c>
      <c r="U3312" t="s">
        <v>2828</v>
      </c>
      <c r="V3312" s="5" t="s">
        <v>47</v>
      </c>
      <c r="W3312" s="5" t="s">
        <v>28</v>
      </c>
      <c r="X3312" s="5" t="s">
        <v>29</v>
      </c>
      <c r="Y3312" s="5" t="s">
        <v>134</v>
      </c>
      <c r="Z3312" s="5" t="s">
        <v>43</v>
      </c>
      <c r="AA3312" s="4">
        <v>0.59</v>
      </c>
      <c r="AB3312" s="1">
        <v>40977</v>
      </c>
      <c r="AC3312" s="1">
        <v>25771</v>
      </c>
      <c r="AD3312">
        <f t="shared" si="308"/>
        <v>1</v>
      </c>
      <c r="AE3312">
        <f t="shared" ca="1" si="309"/>
        <v>54</v>
      </c>
      <c r="AF3312" t="str">
        <f t="shared" ca="1" si="310"/>
        <v>18-64</v>
      </c>
      <c r="AG3312" s="3">
        <f t="shared" si="311"/>
        <v>1.4988296666666667</v>
      </c>
      <c r="AH3312" t="str">
        <f>_xlfn.IFNA(VLOOKUP(Sales_Transactions[[#This Row],[Order ID]],Returned_Items[#All],2,FALSE),"Not Returned")</f>
        <v>Not Returned</v>
      </c>
    </row>
    <row r="3313" spans="1:34" x14ac:dyDescent="0.25">
      <c r="A3313">
        <v>52837</v>
      </c>
      <c r="C3313" t="s">
        <v>2917</v>
      </c>
      <c r="D3313" s="2" t="str">
        <f>TEXT(MID(Sales_Transactions[[#This Row],[Order Date]],2,5),"d/m/yyy")</f>
        <v>18/1/2012</v>
      </c>
      <c r="E3313" s="2" t="str">
        <f>TEXT(MID(Sales_Transactions[[#This Row],[Order Date]],2,5),"d")</f>
        <v>18</v>
      </c>
      <c r="F3313" s="2" t="str">
        <f>TEXT(MID(Sales_Transactions[[#This Row],[Order Date]],2,5),"m")</f>
        <v>1</v>
      </c>
      <c r="G3313" s="2" t="str">
        <f>TEXT(MID(Sales_Transactions[[#This Row],[Order Date]],2,5),"yyy")</f>
        <v>2012</v>
      </c>
      <c r="H3313" s="2" t="str">
        <f>TEXT(MID(Sales_Transactions[[#This Row],[Order Date]],2,5),"yyy/m")</f>
        <v>2012/1</v>
      </c>
      <c r="I3313" t="s">
        <v>101</v>
      </c>
      <c r="J3313">
        <f t="shared" si="306"/>
        <v>1</v>
      </c>
      <c r="K3313" s="2">
        <v>32</v>
      </c>
      <c r="L3313" s="3">
        <v>5934.39</v>
      </c>
      <c r="M3313" s="4">
        <v>0.08</v>
      </c>
      <c r="N3313" s="5" t="s">
        <v>23</v>
      </c>
      <c r="O3313" s="3">
        <v>519.54999999999995</v>
      </c>
      <c r="P3313" s="3">
        <v>193.17</v>
      </c>
      <c r="Q3313" s="3">
        <v>19.989999999999998</v>
      </c>
      <c r="R3313" s="5" t="s">
        <v>1203</v>
      </c>
      <c r="S3313" s="5" t="s">
        <v>2817</v>
      </c>
      <c r="T3313" s="5" t="str">
        <f t="shared" si="307"/>
        <v>Julie Kriz</v>
      </c>
      <c r="U3313" t="s">
        <v>2828</v>
      </c>
      <c r="V3313" s="5" t="s">
        <v>47</v>
      </c>
      <c r="W3313" s="5" t="s">
        <v>28</v>
      </c>
      <c r="X3313" s="5" t="s">
        <v>29</v>
      </c>
      <c r="Y3313" s="5" t="s">
        <v>546</v>
      </c>
      <c r="Z3313" s="5" t="s">
        <v>43</v>
      </c>
      <c r="AA3313" s="4">
        <v>0.71</v>
      </c>
      <c r="AB3313" s="1">
        <v>40928</v>
      </c>
      <c r="AC3313" s="1">
        <v>25672</v>
      </c>
      <c r="AD3313">
        <f t="shared" si="308"/>
        <v>2</v>
      </c>
      <c r="AE3313">
        <f t="shared" ca="1" si="309"/>
        <v>54</v>
      </c>
      <c r="AF3313" t="str">
        <f t="shared" ca="1" si="310"/>
        <v>18-64</v>
      </c>
      <c r="AG3313" s="3">
        <f t="shared" si="311"/>
        <v>6.6564207499999997</v>
      </c>
      <c r="AH3313" t="str">
        <f>_xlfn.IFNA(VLOOKUP(Sales_Transactions[[#This Row],[Order ID]],Returned_Items[#All],2,FALSE),"Not Returned")</f>
        <v>Not Returned</v>
      </c>
    </row>
    <row r="3314" spans="1:34" hidden="1" x14ac:dyDescent="0.25">
      <c r="A3314">
        <v>54592</v>
      </c>
      <c r="C3314" t="s">
        <v>2918</v>
      </c>
      <c r="D3314" s="2" t="str">
        <f>TEXT(MID(Sales_Transactions[[#This Row],[Order Date]],2,5),"d/m/yyy")</f>
        <v>12/6/2011</v>
      </c>
      <c r="E3314" s="2" t="str">
        <f>TEXT(MID(Sales_Transactions[[#This Row],[Order Date]],2,5),"d")</f>
        <v>12</v>
      </c>
      <c r="F3314" s="2" t="str">
        <f>TEXT(MID(Sales_Transactions[[#This Row],[Order Date]],2,5),"m")</f>
        <v>6</v>
      </c>
      <c r="G3314" s="2" t="str">
        <f>TEXT(MID(Sales_Transactions[[#This Row],[Order Date]],2,5),"yyy")</f>
        <v>2011</v>
      </c>
      <c r="H3314" s="2" t="str">
        <f>TEXT(MID(Sales_Transactions[[#This Row],[Order Date]],2,5),"yyy/m")</f>
        <v>2011/6</v>
      </c>
      <c r="I3314" t="s">
        <v>22</v>
      </c>
      <c r="J3314">
        <f t="shared" si="306"/>
        <v>2</v>
      </c>
      <c r="K3314" s="2">
        <v>28</v>
      </c>
      <c r="L3314">
        <v>1971.56</v>
      </c>
      <c r="M3314">
        <v>0.05</v>
      </c>
      <c r="N3314" t="s">
        <v>34</v>
      </c>
      <c r="O3314">
        <v>-15.29</v>
      </c>
      <c r="P3314">
        <v>70.98</v>
      </c>
      <c r="Q3314">
        <v>26.85</v>
      </c>
      <c r="R3314" t="s">
        <v>911</v>
      </c>
      <c r="S3314" t="s">
        <v>1603</v>
      </c>
      <c r="T3314" t="str">
        <f t="shared" si="307"/>
        <v>Erica Hernandez</v>
      </c>
      <c r="U3314" t="s">
        <v>2828</v>
      </c>
      <c r="V3314" t="s">
        <v>27</v>
      </c>
      <c r="W3314" t="s">
        <v>57</v>
      </c>
      <c r="X3314" t="s">
        <v>104</v>
      </c>
      <c r="Y3314" t="s">
        <v>2919</v>
      </c>
      <c r="Z3314" t="s">
        <v>106</v>
      </c>
      <c r="AA3314"/>
      <c r="AB3314" s="1">
        <v>40710</v>
      </c>
      <c r="AC3314" s="1">
        <v>23676</v>
      </c>
      <c r="AD3314">
        <f t="shared" si="308"/>
        <v>4</v>
      </c>
      <c r="AE3314">
        <f t="shared" ca="1" si="309"/>
        <v>59</v>
      </c>
      <c r="AF3314" t="str">
        <f t="shared" ca="1" si="310"/>
        <v>18-64</v>
      </c>
      <c r="AG3314">
        <f t="shared" si="311"/>
        <v>3.4926610714285715</v>
      </c>
      <c r="AH3314" t="str">
        <f>_xlfn.IFNA(VLOOKUP(Sales_Transactions[[#This Row],[Order ID]],Returned_Items[#All],2,FALSE),"Not Returned")</f>
        <v>Not Returned</v>
      </c>
    </row>
    <row r="3315" spans="1:34" hidden="1" x14ac:dyDescent="0.25">
      <c r="A3315">
        <v>55202</v>
      </c>
      <c r="C3315" t="s">
        <v>2920</v>
      </c>
      <c r="D3315" s="2" t="str">
        <f>TEXT(MID(Sales_Transactions[[#This Row],[Order Date]],2,5),"d/m/yyy")</f>
        <v>24/8/2011</v>
      </c>
      <c r="E3315" s="2" t="str">
        <f>TEXT(MID(Sales_Transactions[[#This Row],[Order Date]],2,5),"d")</f>
        <v>24</v>
      </c>
      <c r="F3315" s="2" t="str">
        <f>TEXT(MID(Sales_Transactions[[#This Row],[Order Date]],2,5),"m")</f>
        <v>8</v>
      </c>
      <c r="G3315" s="2" t="str">
        <f>TEXT(MID(Sales_Transactions[[#This Row],[Order Date]],2,5),"yyy")</f>
        <v>2011</v>
      </c>
      <c r="H3315" s="2" t="str">
        <f>TEXT(MID(Sales_Transactions[[#This Row],[Order Date]],2,5),"yyy/m")</f>
        <v>2011/8</v>
      </c>
      <c r="I3315" t="s">
        <v>22</v>
      </c>
      <c r="J3315">
        <f t="shared" si="306"/>
        <v>2</v>
      </c>
      <c r="K3315" s="2">
        <v>33</v>
      </c>
      <c r="L3315">
        <v>3093.76</v>
      </c>
      <c r="M3315">
        <v>7.0000000000000007E-2</v>
      </c>
      <c r="N3315" t="s">
        <v>67</v>
      </c>
      <c r="O3315">
        <v>-850.71</v>
      </c>
      <c r="P3315">
        <v>95.99</v>
      </c>
      <c r="Q3315">
        <v>35</v>
      </c>
      <c r="R3315" t="s">
        <v>2066</v>
      </c>
      <c r="S3315" t="s">
        <v>2772</v>
      </c>
      <c r="T3315" t="str">
        <f t="shared" si="307"/>
        <v>Bobby Elias</v>
      </c>
      <c r="U3315" t="s">
        <v>2828</v>
      </c>
      <c r="V3315" t="s">
        <v>27</v>
      </c>
      <c r="W3315" t="s">
        <v>28</v>
      </c>
      <c r="X3315" t="s">
        <v>29</v>
      </c>
      <c r="Y3315" t="s">
        <v>2536</v>
      </c>
      <c r="Z3315" t="s">
        <v>31</v>
      </c>
      <c r="AA3315"/>
      <c r="AB3315" s="1">
        <v>40781</v>
      </c>
      <c r="AC3315" s="1">
        <v>23664</v>
      </c>
      <c r="AD3315">
        <f t="shared" si="308"/>
        <v>2</v>
      </c>
      <c r="AE3315">
        <f t="shared" ca="1" si="309"/>
        <v>59</v>
      </c>
      <c r="AF3315" t="str">
        <f t="shared" ca="1" si="310"/>
        <v>18-64</v>
      </c>
      <c r="AG3315">
        <f t="shared" si="311"/>
        <v>3.9673577878787873</v>
      </c>
      <c r="AH3315" t="str">
        <f>_xlfn.IFNA(VLOOKUP(Sales_Transactions[[#This Row],[Order ID]],Returned_Items[#All],2,FALSE),"Not Returned")</f>
        <v>Not Returned</v>
      </c>
    </row>
    <row r="3316" spans="1:34" x14ac:dyDescent="0.25">
      <c r="A3316">
        <v>55239</v>
      </c>
      <c r="C3316" t="s">
        <v>1022</v>
      </c>
      <c r="D3316" s="2" t="str">
        <f>TEXT(MID(Sales_Transactions[[#This Row],[Order Date]],2,5),"d/m/yyy")</f>
        <v>3/12/2012</v>
      </c>
      <c r="E3316" s="2" t="str">
        <f>TEXT(MID(Sales_Transactions[[#This Row],[Order Date]],2,5),"d")</f>
        <v>3</v>
      </c>
      <c r="F3316" s="2" t="str">
        <f>TEXT(MID(Sales_Transactions[[#This Row],[Order Date]],2,5),"m")</f>
        <v>12</v>
      </c>
      <c r="G3316" s="2" t="str">
        <f>TEXT(MID(Sales_Transactions[[#This Row],[Order Date]],2,5),"yyy")</f>
        <v>2012</v>
      </c>
      <c r="H3316" s="2" t="str">
        <f>TEXT(MID(Sales_Transactions[[#This Row],[Order Date]],2,5),"yyy/m")</f>
        <v>2012/12</v>
      </c>
      <c r="I3316" t="s">
        <v>101</v>
      </c>
      <c r="J3316">
        <f t="shared" si="306"/>
        <v>1</v>
      </c>
      <c r="K3316" s="2">
        <v>6</v>
      </c>
      <c r="L3316" s="3">
        <v>1008.872</v>
      </c>
      <c r="M3316" s="4">
        <v>0.02</v>
      </c>
      <c r="N3316" s="5" t="s">
        <v>67</v>
      </c>
      <c r="O3316" s="3">
        <v>-505.98</v>
      </c>
      <c r="P3316" s="3">
        <v>209.37</v>
      </c>
      <c r="Q3316" s="3">
        <v>69</v>
      </c>
      <c r="R3316" s="5" t="s">
        <v>2143</v>
      </c>
      <c r="S3316" s="5" t="s">
        <v>463</v>
      </c>
      <c r="T3316" s="5" t="str">
        <f t="shared" si="307"/>
        <v>Joni Wasserman</v>
      </c>
      <c r="U3316" t="s">
        <v>2828</v>
      </c>
      <c r="V3316" s="5" t="s">
        <v>37</v>
      </c>
      <c r="W3316" s="5" t="s">
        <v>57</v>
      </c>
      <c r="X3316" s="5" t="s">
        <v>107</v>
      </c>
      <c r="Y3316" s="5" t="s">
        <v>1638</v>
      </c>
      <c r="Z3316" s="5" t="s">
        <v>31</v>
      </c>
      <c r="AA3316" s="4">
        <v>0.79</v>
      </c>
      <c r="AB3316" s="1">
        <v>41246</v>
      </c>
      <c r="AC3316" s="1">
        <v>25219</v>
      </c>
      <c r="AD3316">
        <f t="shared" si="308"/>
        <v>0</v>
      </c>
      <c r="AE3316">
        <f t="shared" ca="1" si="309"/>
        <v>55</v>
      </c>
      <c r="AF3316" t="str">
        <f t="shared" ca="1" si="310"/>
        <v>18-64</v>
      </c>
      <c r="AG3316" s="3">
        <f t="shared" si="311"/>
        <v>46.388021000000002</v>
      </c>
      <c r="AH3316" t="str">
        <f>_xlfn.IFNA(VLOOKUP(Sales_Transactions[[#This Row],[Order ID]],Returned_Items[#All],2,FALSE),"Not Returned")</f>
        <v>Not Returned</v>
      </c>
    </row>
    <row r="3317" spans="1:34" x14ac:dyDescent="0.25">
      <c r="A3317">
        <v>57894</v>
      </c>
      <c r="C3317" t="s">
        <v>2322</v>
      </c>
      <c r="D3317" s="2" t="str">
        <f>TEXT(MID(Sales_Transactions[[#This Row],[Order Date]],2,5),"d/m/yyy")</f>
        <v>3/4/2012</v>
      </c>
      <c r="E3317" s="2" t="str">
        <f>TEXT(MID(Sales_Transactions[[#This Row],[Order Date]],2,5),"d")</f>
        <v>3</v>
      </c>
      <c r="F3317" s="2" t="str">
        <f>TEXT(MID(Sales_Transactions[[#This Row],[Order Date]],2,5),"m")</f>
        <v>4</v>
      </c>
      <c r="G3317" s="2" t="str">
        <f>TEXT(MID(Sales_Transactions[[#This Row],[Order Date]],2,5),"yyy")</f>
        <v>2012</v>
      </c>
      <c r="H3317" s="2" t="str">
        <f>TEXT(MID(Sales_Transactions[[#This Row],[Order Date]],2,5),"yyy/m")</f>
        <v>2012/4</v>
      </c>
      <c r="I3317" t="s">
        <v>22</v>
      </c>
      <c r="J3317">
        <f t="shared" si="306"/>
        <v>2</v>
      </c>
      <c r="K3317" s="2">
        <v>47</v>
      </c>
      <c r="L3317" s="3">
        <v>13382.01</v>
      </c>
      <c r="M3317" s="4">
        <v>0.09</v>
      </c>
      <c r="N3317" s="5" t="s">
        <v>34</v>
      </c>
      <c r="O3317" s="3">
        <v>2852.94</v>
      </c>
      <c r="P3317" s="3">
        <v>306.14</v>
      </c>
      <c r="Q3317" s="3">
        <v>26.53</v>
      </c>
      <c r="R3317" s="5" t="s">
        <v>902</v>
      </c>
      <c r="S3317" s="5" t="s">
        <v>2693</v>
      </c>
      <c r="T3317" s="5" t="str">
        <f t="shared" si="307"/>
        <v>Jennifer Patt</v>
      </c>
      <c r="U3317" t="s">
        <v>2828</v>
      </c>
      <c r="V3317" s="5" t="s">
        <v>74</v>
      </c>
      <c r="W3317" s="5" t="s">
        <v>48</v>
      </c>
      <c r="X3317" s="5" t="s">
        <v>324</v>
      </c>
      <c r="Y3317" s="5" t="s">
        <v>1928</v>
      </c>
      <c r="Z3317" s="5" t="s">
        <v>40</v>
      </c>
      <c r="AA3317" s="4">
        <v>0.56000000000000005</v>
      </c>
      <c r="AB3317" s="1">
        <v>41004</v>
      </c>
      <c r="AC3317" s="1">
        <v>25023</v>
      </c>
      <c r="AD3317">
        <f t="shared" si="308"/>
        <v>2</v>
      </c>
      <c r="AE3317">
        <f t="shared" ca="1" si="309"/>
        <v>56</v>
      </c>
      <c r="AF3317" t="str">
        <f t="shared" ca="1" si="310"/>
        <v>18-64</v>
      </c>
      <c r="AG3317" s="3">
        <f t="shared" si="311"/>
        <v>7.0722228510638283</v>
      </c>
      <c r="AH3317" t="str">
        <f>_xlfn.IFNA(VLOOKUP(Sales_Transactions[[#This Row],[Order ID]],Returned_Items[#All],2,FALSE),"Not Returned")</f>
        <v>Not Returned</v>
      </c>
    </row>
    <row r="3318" spans="1:34" x14ac:dyDescent="0.25">
      <c r="A3318">
        <v>58599</v>
      </c>
      <c r="C3318" t="s">
        <v>579</v>
      </c>
      <c r="D3318" s="2" t="str">
        <f>TEXT(MID(Sales_Transactions[[#This Row],[Order Date]],2,5),"d/m/yyy")</f>
        <v>14/1/2010</v>
      </c>
      <c r="E3318" s="2" t="str">
        <f>TEXT(MID(Sales_Transactions[[#This Row],[Order Date]],2,5),"d")</f>
        <v>14</v>
      </c>
      <c r="F3318" s="2" t="str">
        <f>TEXT(MID(Sales_Transactions[[#This Row],[Order Date]],2,5),"m")</f>
        <v>1</v>
      </c>
      <c r="G3318" s="2" t="str">
        <f>TEXT(MID(Sales_Transactions[[#This Row],[Order Date]],2,5),"yyy")</f>
        <v>2010</v>
      </c>
      <c r="H3318" s="2" t="str">
        <f>TEXT(MID(Sales_Transactions[[#This Row],[Order Date]],2,5),"yyy/m")</f>
        <v>2010/1</v>
      </c>
      <c r="I3318" t="s">
        <v>101</v>
      </c>
      <c r="J3318">
        <f t="shared" si="306"/>
        <v>1</v>
      </c>
      <c r="K3318" s="2">
        <v>19</v>
      </c>
      <c r="L3318" s="3">
        <v>2328.62</v>
      </c>
      <c r="M3318" s="4">
        <v>0</v>
      </c>
      <c r="N3318" s="5" t="s">
        <v>34</v>
      </c>
      <c r="O3318" s="3">
        <v>45.54</v>
      </c>
      <c r="P3318" s="3">
        <v>120.98</v>
      </c>
      <c r="Q3318" s="3">
        <v>30</v>
      </c>
      <c r="R3318" s="5" t="s">
        <v>2656</v>
      </c>
      <c r="S3318" s="5" t="s">
        <v>2129</v>
      </c>
      <c r="T3318" s="5" t="str">
        <f t="shared" si="307"/>
        <v>Dianna Wilson</v>
      </c>
      <c r="U3318" t="s">
        <v>2828</v>
      </c>
      <c r="V3318" s="5" t="s">
        <v>27</v>
      </c>
      <c r="W3318" s="5" t="s">
        <v>57</v>
      </c>
      <c r="X3318" s="5" t="s">
        <v>154</v>
      </c>
      <c r="Y3318" s="5" t="s">
        <v>160</v>
      </c>
      <c r="Z3318" s="5" t="s">
        <v>40</v>
      </c>
      <c r="AA3318" s="4">
        <v>0.64</v>
      </c>
      <c r="AB3318" s="1">
        <v>40193</v>
      </c>
      <c r="AC3318" s="1">
        <v>24114</v>
      </c>
      <c r="AD3318">
        <f t="shared" si="308"/>
        <v>1</v>
      </c>
      <c r="AE3318">
        <f t="shared" ca="1" si="309"/>
        <v>58</v>
      </c>
      <c r="AF3318" t="str">
        <f t="shared" ca="1" si="310"/>
        <v>18-64</v>
      </c>
      <c r="AG3318" s="3">
        <f t="shared" si="311"/>
        <v>7.9463157894736849</v>
      </c>
      <c r="AH3318" t="str">
        <f>_xlfn.IFNA(VLOOKUP(Sales_Transactions[[#This Row],[Order ID]],Returned_Items[#All],2,FALSE),"Not Returned")</f>
        <v>Not Returned</v>
      </c>
    </row>
    <row r="3319" spans="1:34" x14ac:dyDescent="0.25">
      <c r="A3319">
        <v>132</v>
      </c>
      <c r="C3319" t="s">
        <v>2782</v>
      </c>
      <c r="D3319" s="2" t="str">
        <f>TEXT(MID(Sales_Transactions[[#This Row],[Order Date]],2,5),"d/m/yyy")</f>
        <v>10/6/2010</v>
      </c>
      <c r="E3319" s="2" t="str">
        <f>TEXT(MID(Sales_Transactions[[#This Row],[Order Date]],2,5),"d")</f>
        <v>10</v>
      </c>
      <c r="F3319" s="2" t="str">
        <f>TEXT(MID(Sales_Transactions[[#This Row],[Order Date]],2,5),"m")</f>
        <v>6</v>
      </c>
      <c r="G3319" s="2" t="str">
        <f>TEXT(MID(Sales_Transactions[[#This Row],[Order Date]],2,5),"yyy")</f>
        <v>2010</v>
      </c>
      <c r="H3319" s="2" t="str">
        <f>TEXT(MID(Sales_Transactions[[#This Row],[Order Date]],2,5),"yyy/m")</f>
        <v>2010/6</v>
      </c>
      <c r="I3319" t="s">
        <v>78</v>
      </c>
      <c r="J3319">
        <f t="shared" si="306"/>
        <v>3</v>
      </c>
      <c r="K3319" s="2">
        <v>27</v>
      </c>
      <c r="L3319" s="3">
        <v>192.81399999999999</v>
      </c>
      <c r="M3319" s="4">
        <v>0.03</v>
      </c>
      <c r="N3319" s="5" t="s">
        <v>23</v>
      </c>
      <c r="O3319" s="3">
        <v>-86.2</v>
      </c>
      <c r="P3319" s="3">
        <v>7.99</v>
      </c>
      <c r="Q3319" s="3">
        <v>5.03</v>
      </c>
      <c r="R3319" s="5" t="s">
        <v>1375</v>
      </c>
      <c r="S3319" s="5" t="s">
        <v>2288</v>
      </c>
      <c r="T3319" s="5" t="str">
        <f t="shared" si="307"/>
        <v>Emily Phan</v>
      </c>
      <c r="U3319" t="s">
        <v>2828</v>
      </c>
      <c r="V3319" s="5" t="s">
        <v>37</v>
      </c>
      <c r="W3319" s="5" t="s">
        <v>48</v>
      </c>
      <c r="X3319" s="5" t="s">
        <v>49</v>
      </c>
      <c r="Y3319" s="5" t="s">
        <v>204</v>
      </c>
      <c r="Z3319" s="5" t="s">
        <v>56</v>
      </c>
      <c r="AA3319" s="4">
        <v>0.6</v>
      </c>
      <c r="AB3319" s="1">
        <v>40340</v>
      </c>
      <c r="AC3319" s="1">
        <v>24341</v>
      </c>
      <c r="AD3319">
        <f t="shared" si="308"/>
        <v>1</v>
      </c>
      <c r="AE3319">
        <f t="shared" ca="1" si="309"/>
        <v>57</v>
      </c>
      <c r="AF3319" t="str">
        <f t="shared" ca="1" si="310"/>
        <v>18-64</v>
      </c>
      <c r="AG3319" s="3">
        <f t="shared" si="311"/>
        <v>0.4821334444444445</v>
      </c>
      <c r="AH3319" t="str">
        <f>_xlfn.IFNA(VLOOKUP(Sales_Transactions[[#This Row],[Order ID]],Returned_Items[#All],2,FALSE),"Not Returned")</f>
        <v>Not Returned</v>
      </c>
    </row>
    <row r="3320" spans="1:34" x14ac:dyDescent="0.25">
      <c r="A3320">
        <v>1191</v>
      </c>
      <c r="C3320" t="s">
        <v>2031</v>
      </c>
      <c r="D3320" s="2" t="str">
        <f>TEXT(MID(Sales_Transactions[[#This Row],[Order Date]],2,5),"d/m/yyy")</f>
        <v>6/11/2011</v>
      </c>
      <c r="E3320" s="2" t="str">
        <f>TEXT(MID(Sales_Transactions[[#This Row],[Order Date]],2,5),"d")</f>
        <v>6</v>
      </c>
      <c r="F3320" s="2" t="str">
        <f>TEXT(MID(Sales_Transactions[[#This Row],[Order Date]],2,5),"m")</f>
        <v>11</v>
      </c>
      <c r="G3320" s="2" t="str">
        <f>TEXT(MID(Sales_Transactions[[#This Row],[Order Date]],2,5),"yyy")</f>
        <v>2011</v>
      </c>
      <c r="H3320" s="2" t="str">
        <f>TEXT(MID(Sales_Transactions[[#This Row],[Order Date]],2,5),"yyy/m")</f>
        <v>2011/11</v>
      </c>
      <c r="I3320" t="s">
        <v>78</v>
      </c>
      <c r="J3320">
        <f t="shared" si="306"/>
        <v>3</v>
      </c>
      <c r="K3320" s="2">
        <v>35</v>
      </c>
      <c r="L3320" s="3">
        <v>3532.96</v>
      </c>
      <c r="M3320" s="4">
        <v>0.08</v>
      </c>
      <c r="N3320" s="5" t="s">
        <v>34</v>
      </c>
      <c r="O3320" s="3">
        <v>-243.6</v>
      </c>
      <c r="P3320" s="3">
        <v>100.8</v>
      </c>
      <c r="Q3320" s="3">
        <v>60</v>
      </c>
      <c r="R3320" s="5" t="s">
        <v>2618</v>
      </c>
      <c r="S3320" s="5" t="s">
        <v>1053</v>
      </c>
      <c r="T3320" s="5" t="str">
        <f t="shared" si="307"/>
        <v>Karl Brown</v>
      </c>
      <c r="U3320" t="s">
        <v>2828</v>
      </c>
      <c r="V3320" s="5" t="s">
        <v>74</v>
      </c>
      <c r="W3320" s="5" t="s">
        <v>57</v>
      </c>
      <c r="X3320" s="5" t="s">
        <v>107</v>
      </c>
      <c r="Y3320" s="5" t="s">
        <v>793</v>
      </c>
      <c r="Z3320" s="5" t="s">
        <v>40</v>
      </c>
      <c r="AA3320" s="4">
        <v>0.59</v>
      </c>
      <c r="AB3320" s="1">
        <v>40854</v>
      </c>
      <c r="AC3320" s="1">
        <v>24398</v>
      </c>
      <c r="AD3320">
        <f t="shared" si="308"/>
        <v>1</v>
      </c>
      <c r="AE3320">
        <f t="shared" ca="1" si="309"/>
        <v>57</v>
      </c>
      <c r="AF3320" t="str">
        <f t="shared" ca="1" si="310"/>
        <v>18-64</v>
      </c>
      <c r="AG3320" s="3">
        <f t="shared" si="311"/>
        <v>4.5919817142857138</v>
      </c>
      <c r="AH3320" t="str">
        <f>_xlfn.IFNA(VLOOKUP(Sales_Transactions[[#This Row],[Order ID]],Returned_Items[#All],2,FALSE),"Not Returned")</f>
        <v>Not Returned</v>
      </c>
    </row>
    <row r="3321" spans="1:34" x14ac:dyDescent="0.25">
      <c r="A3321">
        <v>1444</v>
      </c>
      <c r="C3321" t="s">
        <v>1970</v>
      </c>
      <c r="D3321" s="2" t="str">
        <f>TEXT(MID(Sales_Transactions[[#This Row],[Order Date]],2,5),"d/m/yyy")</f>
        <v>5/12/2009</v>
      </c>
      <c r="E3321" s="2" t="str">
        <f>TEXT(MID(Sales_Transactions[[#This Row],[Order Date]],2,5),"d")</f>
        <v>5</v>
      </c>
      <c r="F3321" s="2" t="str">
        <f>TEXT(MID(Sales_Transactions[[#This Row],[Order Date]],2,5),"m")</f>
        <v>12</v>
      </c>
      <c r="G3321" s="2" t="str">
        <f>TEXT(MID(Sales_Transactions[[#This Row],[Order Date]],2,5),"yyy")</f>
        <v>2009</v>
      </c>
      <c r="H3321" s="2" t="str">
        <f>TEXT(MID(Sales_Transactions[[#This Row],[Order Date]],2,5),"yyy/m")</f>
        <v>2009/12</v>
      </c>
      <c r="I3321" t="s">
        <v>78</v>
      </c>
      <c r="J3321">
        <f t="shared" si="306"/>
        <v>3</v>
      </c>
      <c r="K3321" s="2">
        <v>24</v>
      </c>
      <c r="L3321" s="3">
        <v>416.4</v>
      </c>
      <c r="M3321" s="4">
        <v>0.02</v>
      </c>
      <c r="N3321" s="5" t="s">
        <v>23</v>
      </c>
      <c r="O3321" s="3">
        <v>24.33</v>
      </c>
      <c r="P3321" s="3">
        <v>17.149999999999999</v>
      </c>
      <c r="Q3321" s="3">
        <v>4.96</v>
      </c>
      <c r="R3321" s="5" t="s">
        <v>2481</v>
      </c>
      <c r="S3321" s="5" t="s">
        <v>2482</v>
      </c>
      <c r="T3321" s="5" t="str">
        <f t="shared" si="307"/>
        <v>Noel Staavos</v>
      </c>
      <c r="U3321" t="s">
        <v>2828</v>
      </c>
      <c r="V3321" s="5" t="s">
        <v>74</v>
      </c>
      <c r="W3321" s="5" t="s">
        <v>28</v>
      </c>
      <c r="X3321" s="5" t="s">
        <v>29</v>
      </c>
      <c r="Y3321" s="5" t="s">
        <v>2921</v>
      </c>
      <c r="Z3321" s="5" t="s">
        <v>43</v>
      </c>
      <c r="AA3321" s="4">
        <v>0.57999999999999996</v>
      </c>
      <c r="AB3321" s="1">
        <v>40154</v>
      </c>
      <c r="AC3321" s="1">
        <v>24466</v>
      </c>
      <c r="AD3321">
        <f t="shared" si="308"/>
        <v>2</v>
      </c>
      <c r="AE3321">
        <f t="shared" ca="1" si="309"/>
        <v>57</v>
      </c>
      <c r="AF3321" t="str">
        <f t="shared" ca="1" si="310"/>
        <v>18-64</v>
      </c>
      <c r="AG3321" s="3">
        <f t="shared" si="311"/>
        <v>0.92110708333333324</v>
      </c>
      <c r="AH3321" t="str">
        <f>_xlfn.IFNA(VLOOKUP(Sales_Transactions[[#This Row],[Order ID]],Returned_Items[#All],2,FALSE),"Not Returned")</f>
        <v>Not Returned</v>
      </c>
    </row>
    <row r="3322" spans="1:34" x14ac:dyDescent="0.25">
      <c r="A3322">
        <v>1985</v>
      </c>
      <c r="C3322" t="s">
        <v>556</v>
      </c>
      <c r="D3322" s="2" t="str">
        <f>TEXT(MID(Sales_Transactions[[#This Row],[Order Date]],2,5),"d/m/yyy")</f>
        <v>1/9/2009</v>
      </c>
      <c r="E3322" s="2" t="str">
        <f>TEXT(MID(Sales_Transactions[[#This Row],[Order Date]],2,5),"d")</f>
        <v>1</v>
      </c>
      <c r="F3322" s="2" t="str">
        <f>TEXT(MID(Sales_Transactions[[#This Row],[Order Date]],2,5),"m")</f>
        <v>9</v>
      </c>
      <c r="G3322" s="2" t="str">
        <f>TEXT(MID(Sales_Transactions[[#This Row],[Order Date]],2,5),"yyy")</f>
        <v>2009</v>
      </c>
      <c r="H3322" s="2" t="str">
        <f>TEXT(MID(Sales_Transactions[[#This Row],[Order Date]],2,5),"yyy/m")</f>
        <v>2009/9</v>
      </c>
      <c r="I3322" t="s">
        <v>52</v>
      </c>
      <c r="J3322">
        <f t="shared" si="306"/>
        <v>1</v>
      </c>
      <c r="K3322" s="2">
        <v>1</v>
      </c>
      <c r="L3322" s="3">
        <v>11.35</v>
      </c>
      <c r="M3322" s="4">
        <v>0.09</v>
      </c>
      <c r="N3322" s="5" t="s">
        <v>23</v>
      </c>
      <c r="O3322" s="3">
        <v>-7.96</v>
      </c>
      <c r="P3322" s="3">
        <v>5.78</v>
      </c>
      <c r="Q3322" s="3">
        <v>5.67</v>
      </c>
      <c r="R3322" s="5" t="s">
        <v>2717</v>
      </c>
      <c r="S3322" s="5" t="s">
        <v>1595</v>
      </c>
      <c r="T3322" s="5" t="str">
        <f t="shared" si="307"/>
        <v>Katherine Murray</v>
      </c>
      <c r="U3322" t="s">
        <v>2828</v>
      </c>
      <c r="V3322" s="5" t="s">
        <v>74</v>
      </c>
      <c r="W3322" s="5" t="s">
        <v>28</v>
      </c>
      <c r="X3322" s="5" t="s">
        <v>75</v>
      </c>
      <c r="Y3322" s="5" t="s">
        <v>988</v>
      </c>
      <c r="Z3322" s="5" t="s">
        <v>43</v>
      </c>
      <c r="AA3322" s="4">
        <v>0.36</v>
      </c>
      <c r="AB3322" s="1">
        <v>40059</v>
      </c>
      <c r="AC3322" s="1">
        <v>23777</v>
      </c>
      <c r="AD3322">
        <f t="shared" si="308"/>
        <v>2</v>
      </c>
      <c r="AE3322">
        <f t="shared" ca="1" si="309"/>
        <v>59</v>
      </c>
      <c r="AF3322" t="str">
        <f t="shared" ca="1" si="310"/>
        <v>18-64</v>
      </c>
      <c r="AG3322" s="3">
        <f t="shared" si="311"/>
        <v>11.444798</v>
      </c>
      <c r="AH3322" t="str">
        <f>_xlfn.IFNA(VLOOKUP(Sales_Transactions[[#This Row],[Order ID]],Returned_Items[#All],2,FALSE),"Not Returned")</f>
        <v>Not Returned</v>
      </c>
    </row>
    <row r="3323" spans="1:34" x14ac:dyDescent="0.25">
      <c r="A3323">
        <v>1988</v>
      </c>
      <c r="C3323" t="s">
        <v>2186</v>
      </c>
      <c r="D3323" s="2" t="str">
        <f>TEXT(MID(Sales_Transactions[[#This Row],[Order Date]],2,5),"d/m/yyy")</f>
        <v>5/10/2011</v>
      </c>
      <c r="E3323" s="2" t="str">
        <f>TEXT(MID(Sales_Transactions[[#This Row],[Order Date]],2,5),"d")</f>
        <v>5</v>
      </c>
      <c r="F3323" s="2" t="str">
        <f>TEXT(MID(Sales_Transactions[[#This Row],[Order Date]],2,5),"m")</f>
        <v>10</v>
      </c>
      <c r="G3323" s="2" t="str">
        <f>TEXT(MID(Sales_Transactions[[#This Row],[Order Date]],2,5),"yyy")</f>
        <v>2011</v>
      </c>
      <c r="H3323" s="2" t="str">
        <f>TEXT(MID(Sales_Transactions[[#This Row],[Order Date]],2,5),"yyy/m")</f>
        <v>2011/10</v>
      </c>
      <c r="I3323" t="s">
        <v>52</v>
      </c>
      <c r="J3323">
        <f t="shared" si="306"/>
        <v>1</v>
      </c>
      <c r="K3323" s="2">
        <v>9</v>
      </c>
      <c r="L3323" s="3">
        <v>122.14</v>
      </c>
      <c r="M3323" s="4">
        <v>0.04</v>
      </c>
      <c r="N3323" s="5" t="s">
        <v>23</v>
      </c>
      <c r="O3323" s="3">
        <v>-16.989999999999998</v>
      </c>
      <c r="P3323" s="3">
        <v>13.48</v>
      </c>
      <c r="Q3323" s="3">
        <v>4.51</v>
      </c>
      <c r="R3323" s="5" t="s">
        <v>980</v>
      </c>
      <c r="S3323" s="5" t="s">
        <v>1251</v>
      </c>
      <c r="T3323" s="5" t="str">
        <f t="shared" si="307"/>
        <v>Paul Knutson</v>
      </c>
      <c r="U3323" t="s">
        <v>2828</v>
      </c>
      <c r="V3323" s="5" t="s">
        <v>47</v>
      </c>
      <c r="W3323" s="5" t="s">
        <v>28</v>
      </c>
      <c r="X3323" s="5" t="s">
        <v>29</v>
      </c>
      <c r="Y3323" s="5" t="s">
        <v>134</v>
      </c>
      <c r="Z3323" s="5" t="s">
        <v>43</v>
      </c>
      <c r="AA3323" s="4">
        <v>0.59</v>
      </c>
      <c r="AB3323" s="1">
        <v>40823</v>
      </c>
      <c r="AC3323" s="1">
        <v>22945</v>
      </c>
      <c r="AD3323">
        <f t="shared" si="308"/>
        <v>2</v>
      </c>
      <c r="AE3323">
        <f t="shared" ca="1" si="309"/>
        <v>61</v>
      </c>
      <c r="AF3323" t="str">
        <f t="shared" ca="1" si="310"/>
        <v>18-64</v>
      </c>
      <c r="AG3323" s="3">
        <f t="shared" si="311"/>
        <v>1.9982897777777779</v>
      </c>
      <c r="AH3323" t="str">
        <f>_xlfn.IFNA(VLOOKUP(Sales_Transactions[[#This Row],[Order ID]],Returned_Items[#All],2,FALSE),"Not Returned")</f>
        <v>Not Returned</v>
      </c>
    </row>
    <row r="3324" spans="1:34" x14ac:dyDescent="0.25">
      <c r="A3324">
        <v>2305</v>
      </c>
      <c r="C3324" t="s">
        <v>361</v>
      </c>
      <c r="D3324" s="2" t="str">
        <f>TEXT(MID(Sales_Transactions[[#This Row],[Order Date]],2,5),"d/m/yyy")</f>
        <v>25/1/2010</v>
      </c>
      <c r="E3324" s="2" t="str">
        <f>TEXT(MID(Sales_Transactions[[#This Row],[Order Date]],2,5),"d")</f>
        <v>25</v>
      </c>
      <c r="F3324" s="2" t="str">
        <f>TEXT(MID(Sales_Transactions[[#This Row],[Order Date]],2,5),"m")</f>
        <v>1</v>
      </c>
      <c r="G3324" s="2" t="str">
        <f>TEXT(MID(Sales_Transactions[[#This Row],[Order Date]],2,5),"yyy")</f>
        <v>2010</v>
      </c>
      <c r="H3324" s="2" t="str">
        <f>TEXT(MID(Sales_Transactions[[#This Row],[Order Date]],2,5),"yyy/m")</f>
        <v>2010/1</v>
      </c>
      <c r="I3324" t="s">
        <v>33</v>
      </c>
      <c r="J3324">
        <f t="shared" si="306"/>
        <v>4</v>
      </c>
      <c r="K3324" s="2">
        <v>11</v>
      </c>
      <c r="L3324" s="3">
        <v>1382.8</v>
      </c>
      <c r="M3324" s="4">
        <v>0.01</v>
      </c>
      <c r="N3324" s="5" t="s">
        <v>23</v>
      </c>
      <c r="O3324" s="3">
        <v>141.31</v>
      </c>
      <c r="P3324" s="3">
        <v>120.33</v>
      </c>
      <c r="Q3324" s="3">
        <v>19.989999999999998</v>
      </c>
      <c r="R3324" s="5" t="s">
        <v>2922</v>
      </c>
      <c r="S3324" s="5" t="s">
        <v>2923</v>
      </c>
      <c r="T3324" s="5" t="str">
        <f t="shared" si="307"/>
        <v>Maribeth Dona</v>
      </c>
      <c r="U3324" t="s">
        <v>2828</v>
      </c>
      <c r="V3324" s="5" t="s">
        <v>74</v>
      </c>
      <c r="W3324" s="5" t="s">
        <v>28</v>
      </c>
      <c r="X3324" s="5" t="s">
        <v>29</v>
      </c>
      <c r="Y3324" s="5" t="s">
        <v>2030</v>
      </c>
      <c r="Z3324" s="5" t="s">
        <v>43</v>
      </c>
      <c r="AA3324" s="4">
        <v>0.59</v>
      </c>
      <c r="AB3324" s="1">
        <v>40203</v>
      </c>
      <c r="AC3324" s="1">
        <v>22837</v>
      </c>
      <c r="AD3324">
        <f t="shared" si="308"/>
        <v>0</v>
      </c>
      <c r="AE3324">
        <f t="shared" ca="1" si="309"/>
        <v>62</v>
      </c>
      <c r="AF3324" t="str">
        <f t="shared" ca="1" si="310"/>
        <v>18-64</v>
      </c>
      <c r="AG3324" s="3">
        <f t="shared" si="311"/>
        <v>12.755269727272726</v>
      </c>
      <c r="AH3324" t="str">
        <f>_xlfn.IFNA(VLOOKUP(Sales_Transactions[[#This Row],[Order ID]],Returned_Items[#All],2,FALSE),"Not Returned")</f>
        <v>Not Returned</v>
      </c>
    </row>
    <row r="3325" spans="1:34" x14ac:dyDescent="0.25">
      <c r="A3325">
        <v>3397</v>
      </c>
      <c r="C3325" t="s">
        <v>413</v>
      </c>
      <c r="D3325" s="2" t="str">
        <f>TEXT(MID(Sales_Transactions[[#This Row],[Order Date]],2,5),"d/m/yyy")</f>
        <v>22/6/2009</v>
      </c>
      <c r="E3325" s="2" t="str">
        <f>TEXT(MID(Sales_Transactions[[#This Row],[Order Date]],2,5),"d")</f>
        <v>22</v>
      </c>
      <c r="F3325" s="2" t="str">
        <f>TEXT(MID(Sales_Transactions[[#This Row],[Order Date]],2,5),"m")</f>
        <v>6</v>
      </c>
      <c r="G3325" s="2" t="str">
        <f>TEXT(MID(Sales_Transactions[[#This Row],[Order Date]],2,5),"yyy")</f>
        <v>2009</v>
      </c>
      <c r="H3325" s="2" t="str">
        <f>TEXT(MID(Sales_Transactions[[#This Row],[Order Date]],2,5),"yyy/m")</f>
        <v>2009/6</v>
      </c>
      <c r="I3325" t="s">
        <v>78</v>
      </c>
      <c r="J3325">
        <f t="shared" si="306"/>
        <v>3</v>
      </c>
      <c r="K3325" s="2">
        <v>11</v>
      </c>
      <c r="L3325" s="3">
        <v>30.61</v>
      </c>
      <c r="M3325" s="4">
        <v>0.09</v>
      </c>
      <c r="N3325" s="5" t="s">
        <v>23</v>
      </c>
      <c r="O3325" s="3">
        <v>-3.38</v>
      </c>
      <c r="P3325" s="3">
        <v>2.88</v>
      </c>
      <c r="Q3325" s="3">
        <v>1.49</v>
      </c>
      <c r="R3325" s="5" t="s">
        <v>1378</v>
      </c>
      <c r="S3325" s="5" t="s">
        <v>2678</v>
      </c>
      <c r="T3325" s="5" t="str">
        <f t="shared" si="307"/>
        <v>Alex Grayson</v>
      </c>
      <c r="U3325" t="s">
        <v>2828</v>
      </c>
      <c r="V3325" s="5" t="s">
        <v>37</v>
      </c>
      <c r="W3325" s="5" t="s">
        <v>28</v>
      </c>
      <c r="X3325" s="5" t="s">
        <v>41</v>
      </c>
      <c r="Y3325" s="5" t="s">
        <v>1346</v>
      </c>
      <c r="Z3325" s="5" t="s">
        <v>43</v>
      </c>
      <c r="AA3325" s="4">
        <v>0.36</v>
      </c>
      <c r="AB3325" s="1">
        <v>39987</v>
      </c>
      <c r="AC3325" s="1">
        <v>22544</v>
      </c>
      <c r="AD3325">
        <f t="shared" si="308"/>
        <v>1</v>
      </c>
      <c r="AE3325">
        <f t="shared" ca="1" si="309"/>
        <v>62</v>
      </c>
      <c r="AF3325" t="str">
        <f t="shared" ca="1" si="310"/>
        <v>18-64</v>
      </c>
      <c r="AG3325" s="3">
        <f t="shared" si="311"/>
        <v>0.39703709090909095</v>
      </c>
      <c r="AH3325" t="str">
        <f>_xlfn.IFNA(VLOOKUP(Sales_Transactions[[#This Row],[Order ID]],Returned_Items[#All],2,FALSE),"Not Returned")</f>
        <v>Not Returned</v>
      </c>
    </row>
    <row r="3326" spans="1:34" x14ac:dyDescent="0.25">
      <c r="A3326">
        <v>3680</v>
      </c>
      <c r="C3326" t="s">
        <v>1463</v>
      </c>
      <c r="D3326" s="2" t="str">
        <f>TEXT(MID(Sales_Transactions[[#This Row],[Order Date]],2,5),"d/m/yyy")</f>
        <v>9/12/2012</v>
      </c>
      <c r="E3326" s="2" t="str">
        <f>TEXT(MID(Sales_Transactions[[#This Row],[Order Date]],2,5),"d")</f>
        <v>9</v>
      </c>
      <c r="F3326" s="2" t="str">
        <f>TEXT(MID(Sales_Transactions[[#This Row],[Order Date]],2,5),"m")</f>
        <v>12</v>
      </c>
      <c r="G3326" s="2" t="str">
        <f>TEXT(MID(Sales_Transactions[[#This Row],[Order Date]],2,5),"yyy")</f>
        <v>2012</v>
      </c>
      <c r="H3326" s="2" t="str">
        <f>TEXT(MID(Sales_Transactions[[#This Row],[Order Date]],2,5),"yyy/m")</f>
        <v>2012/12</v>
      </c>
      <c r="I3326" t="s">
        <v>52</v>
      </c>
      <c r="J3326">
        <f t="shared" si="306"/>
        <v>1</v>
      </c>
      <c r="K3326" s="2">
        <v>24</v>
      </c>
      <c r="L3326" s="3">
        <v>99.53</v>
      </c>
      <c r="M3326" s="4">
        <v>0.1</v>
      </c>
      <c r="N3326" s="5" t="s">
        <v>67</v>
      </c>
      <c r="O3326" s="3">
        <v>18.28</v>
      </c>
      <c r="P3326" s="3">
        <v>3.8</v>
      </c>
      <c r="Q3326" s="3">
        <v>1.49</v>
      </c>
      <c r="R3326" s="5" t="s">
        <v>931</v>
      </c>
      <c r="S3326" s="5" t="s">
        <v>548</v>
      </c>
      <c r="T3326" s="5" t="str">
        <f t="shared" si="307"/>
        <v>Evan Henry</v>
      </c>
      <c r="U3326" t="s">
        <v>2828</v>
      </c>
      <c r="V3326" s="5" t="s">
        <v>47</v>
      </c>
      <c r="W3326" s="5" t="s">
        <v>28</v>
      </c>
      <c r="X3326" s="5" t="s">
        <v>41</v>
      </c>
      <c r="Y3326" s="5" t="s">
        <v>423</v>
      </c>
      <c r="Z3326" s="5" t="s">
        <v>43</v>
      </c>
      <c r="AA3326" s="4">
        <v>0.38</v>
      </c>
      <c r="AB3326" s="1">
        <v>41254</v>
      </c>
      <c r="AC3326" s="1">
        <v>22350</v>
      </c>
      <c r="AD3326">
        <f t="shared" si="308"/>
        <v>2</v>
      </c>
      <c r="AE3326">
        <f t="shared" ca="1" si="309"/>
        <v>63</v>
      </c>
      <c r="AF3326" t="str">
        <f t="shared" ca="1" si="310"/>
        <v>18-64</v>
      </c>
      <c r="AG3326" s="3">
        <f t="shared" si="311"/>
        <v>0.22025833333333333</v>
      </c>
      <c r="AH3326" t="str">
        <f>_xlfn.IFNA(VLOOKUP(Sales_Transactions[[#This Row],[Order ID]],Returned_Items[#All],2,FALSE),"Not Returned")</f>
        <v>Not Returned</v>
      </c>
    </row>
    <row r="3327" spans="1:34" x14ac:dyDescent="0.25">
      <c r="A3327">
        <v>3877</v>
      </c>
      <c r="C3327" t="s">
        <v>886</v>
      </c>
      <c r="D3327" s="2" t="str">
        <f>TEXT(MID(Sales_Transactions[[#This Row],[Order Date]],2,5),"d/m/yyy")</f>
        <v>20/5/2010</v>
      </c>
      <c r="E3327" s="2" t="str">
        <f>TEXT(MID(Sales_Transactions[[#This Row],[Order Date]],2,5),"d")</f>
        <v>20</v>
      </c>
      <c r="F3327" s="2" t="str">
        <f>TEXT(MID(Sales_Transactions[[#This Row],[Order Date]],2,5),"m")</f>
        <v>5</v>
      </c>
      <c r="G3327" s="2" t="str">
        <f>TEXT(MID(Sales_Transactions[[#This Row],[Order Date]],2,5),"yyy")</f>
        <v>2010</v>
      </c>
      <c r="H3327" s="2" t="str">
        <f>TEXT(MID(Sales_Transactions[[#This Row],[Order Date]],2,5),"yyy/m")</f>
        <v>2010/5</v>
      </c>
      <c r="I3327" t="s">
        <v>22</v>
      </c>
      <c r="J3327">
        <f t="shared" si="306"/>
        <v>2</v>
      </c>
      <c r="K3327" s="2">
        <v>14</v>
      </c>
      <c r="L3327" s="3">
        <v>700.46</v>
      </c>
      <c r="M3327" s="4">
        <v>0.02</v>
      </c>
      <c r="N3327" s="5" t="s">
        <v>67</v>
      </c>
      <c r="O3327" s="3">
        <v>254.31</v>
      </c>
      <c r="P3327" s="3">
        <v>48.04</v>
      </c>
      <c r="Q3327" s="3">
        <v>7.23</v>
      </c>
      <c r="R3327" s="5" t="s">
        <v>980</v>
      </c>
      <c r="S3327" s="5" t="s">
        <v>1251</v>
      </c>
      <c r="T3327" s="5" t="str">
        <f t="shared" si="307"/>
        <v>Paul Knutson</v>
      </c>
      <c r="U3327" t="s">
        <v>2828</v>
      </c>
      <c r="V3327" s="5" t="s">
        <v>47</v>
      </c>
      <c r="W3327" s="5" t="s">
        <v>28</v>
      </c>
      <c r="X3327" s="5" t="s">
        <v>75</v>
      </c>
      <c r="Y3327" s="5" t="s">
        <v>882</v>
      </c>
      <c r="Z3327" s="5" t="s">
        <v>43</v>
      </c>
      <c r="AA3327" s="4">
        <v>0.37</v>
      </c>
      <c r="AB3327" s="1">
        <v>40318</v>
      </c>
      <c r="AC3327" s="1">
        <v>22467</v>
      </c>
      <c r="AD3327">
        <f t="shared" si="308"/>
        <v>0</v>
      </c>
      <c r="AE3327">
        <f t="shared" ca="1" si="309"/>
        <v>63</v>
      </c>
      <c r="AF3327" t="str">
        <f t="shared" ca="1" si="310"/>
        <v>18-64</v>
      </c>
      <c r="AG3327" s="3">
        <f t="shared" si="311"/>
        <v>3.947170857142857</v>
      </c>
      <c r="AH3327" t="str">
        <f>_xlfn.IFNA(VLOOKUP(Sales_Transactions[[#This Row],[Order ID]],Returned_Items[#All],2,FALSE),"Not Returned")</f>
        <v>Not Returned</v>
      </c>
    </row>
    <row r="3328" spans="1:34" x14ac:dyDescent="0.25">
      <c r="A3328">
        <v>4033</v>
      </c>
      <c r="C3328" t="s">
        <v>892</v>
      </c>
      <c r="D3328" s="2" t="str">
        <f>TEXT(MID(Sales_Transactions[[#This Row],[Order Date]],2,5),"d/m/yyy")</f>
        <v>1/6/2010</v>
      </c>
      <c r="E3328" s="2" t="str">
        <f>TEXT(MID(Sales_Transactions[[#This Row],[Order Date]],2,5),"d")</f>
        <v>1</v>
      </c>
      <c r="F3328" s="2" t="str">
        <f>TEXT(MID(Sales_Transactions[[#This Row],[Order Date]],2,5),"m")</f>
        <v>6</v>
      </c>
      <c r="G3328" s="2" t="str">
        <f>TEXT(MID(Sales_Transactions[[#This Row],[Order Date]],2,5),"yyy")</f>
        <v>2010</v>
      </c>
      <c r="H3328" s="2" t="str">
        <f>TEXT(MID(Sales_Transactions[[#This Row],[Order Date]],2,5),"yyy/m")</f>
        <v>2010/6</v>
      </c>
      <c r="I3328" t="s">
        <v>22</v>
      </c>
      <c r="J3328">
        <f t="shared" si="306"/>
        <v>2</v>
      </c>
      <c r="K3328" s="2">
        <v>21</v>
      </c>
      <c r="L3328" s="3">
        <v>763.12</v>
      </c>
      <c r="M3328" s="4">
        <v>0.03</v>
      </c>
      <c r="N3328" s="5" t="s">
        <v>23</v>
      </c>
      <c r="O3328" s="3">
        <v>140.33000000000001</v>
      </c>
      <c r="P3328" s="3">
        <v>34.76</v>
      </c>
      <c r="Q3328" s="3">
        <v>5.49</v>
      </c>
      <c r="R3328" s="5" t="s">
        <v>1698</v>
      </c>
      <c r="S3328" s="5" t="s">
        <v>2789</v>
      </c>
      <c r="T3328" s="5" t="str">
        <f t="shared" si="307"/>
        <v>Bill Tyler</v>
      </c>
      <c r="U3328" t="s">
        <v>2828</v>
      </c>
      <c r="V3328" s="5" t="s">
        <v>37</v>
      </c>
      <c r="W3328" s="5" t="s">
        <v>28</v>
      </c>
      <c r="X3328" s="5" t="s">
        <v>29</v>
      </c>
      <c r="Y3328" s="5" t="s">
        <v>529</v>
      </c>
      <c r="Z3328" s="5" t="s">
        <v>43</v>
      </c>
      <c r="AA3328" s="4">
        <v>0.6</v>
      </c>
      <c r="AB3328" s="1">
        <v>40332</v>
      </c>
      <c r="AC3328" s="1">
        <v>22373</v>
      </c>
      <c r="AD3328">
        <f t="shared" si="308"/>
        <v>2</v>
      </c>
      <c r="AE3328">
        <f t="shared" ca="1" si="309"/>
        <v>63</v>
      </c>
      <c r="AF3328" t="str">
        <f t="shared" ca="1" si="310"/>
        <v>18-64</v>
      </c>
      <c r="AG3328" s="3">
        <f t="shared" si="311"/>
        <v>1.9161700952380953</v>
      </c>
      <c r="AH3328" t="str">
        <f>_xlfn.IFNA(VLOOKUP(Sales_Transactions[[#This Row],[Order ID]],Returned_Items[#All],2,FALSE),"Not Returned")</f>
        <v>Not Returned</v>
      </c>
    </row>
    <row r="3329" spans="1:34" x14ac:dyDescent="0.25">
      <c r="A3329">
        <v>4103</v>
      </c>
      <c r="C3329" t="s">
        <v>2049</v>
      </c>
      <c r="D3329" s="2" t="str">
        <f>TEXT(MID(Sales_Transactions[[#This Row],[Order Date]],2,5),"d/m/yyy")</f>
        <v>2/7/2012</v>
      </c>
      <c r="E3329" s="2" t="str">
        <f>TEXT(MID(Sales_Transactions[[#This Row],[Order Date]],2,5),"d")</f>
        <v>2</v>
      </c>
      <c r="F3329" s="2" t="str">
        <f>TEXT(MID(Sales_Transactions[[#This Row],[Order Date]],2,5),"m")</f>
        <v>7</v>
      </c>
      <c r="G3329" s="2" t="str">
        <f>TEXT(MID(Sales_Transactions[[#This Row],[Order Date]],2,5),"yyy")</f>
        <v>2012</v>
      </c>
      <c r="H3329" s="2" t="str">
        <f>TEXT(MID(Sales_Transactions[[#This Row],[Order Date]],2,5),"yyy/m")</f>
        <v>2012/7</v>
      </c>
      <c r="I3329" t="s">
        <v>22</v>
      </c>
      <c r="J3329">
        <f t="shared" si="306"/>
        <v>2</v>
      </c>
      <c r="K3329" s="2">
        <v>3</v>
      </c>
      <c r="L3329" s="3">
        <v>42.5</v>
      </c>
      <c r="M3329" s="4">
        <v>7.0000000000000007E-2</v>
      </c>
      <c r="N3329" s="5" t="s">
        <v>23</v>
      </c>
      <c r="O3329" s="3">
        <v>-28.43</v>
      </c>
      <c r="P3329" s="3">
        <v>11.66</v>
      </c>
      <c r="Q3329" s="3">
        <v>8.99</v>
      </c>
      <c r="R3329" s="5" t="s">
        <v>2786</v>
      </c>
      <c r="S3329" s="5" t="s">
        <v>2787</v>
      </c>
      <c r="T3329" s="5" t="str">
        <f t="shared" si="307"/>
        <v>Denise Leinenbach</v>
      </c>
      <c r="U3329" t="s">
        <v>2828</v>
      </c>
      <c r="V3329" s="5" t="s">
        <v>74</v>
      </c>
      <c r="W3329" s="5" t="s">
        <v>28</v>
      </c>
      <c r="X3329" s="5" t="s">
        <v>124</v>
      </c>
      <c r="Y3329" s="5" t="s">
        <v>833</v>
      </c>
      <c r="Z3329" s="5" t="s">
        <v>60</v>
      </c>
      <c r="AA3329" s="4">
        <v>0.59</v>
      </c>
      <c r="AB3329" s="1">
        <v>41096</v>
      </c>
      <c r="AC3329" s="1">
        <v>29270</v>
      </c>
      <c r="AD3329">
        <f t="shared" si="308"/>
        <v>4</v>
      </c>
      <c r="AE3329">
        <f t="shared" ca="1" si="309"/>
        <v>44</v>
      </c>
      <c r="AF3329" t="str">
        <f t="shared" ca="1" si="310"/>
        <v>18-64</v>
      </c>
      <c r="AG3329" s="3">
        <f t="shared" si="311"/>
        <v>6.8806126666666669</v>
      </c>
      <c r="AH3329" t="str">
        <f>_xlfn.IFNA(VLOOKUP(Sales_Transactions[[#This Row],[Order ID]],Returned_Items[#All],2,FALSE),"Not Returned")</f>
        <v>Not Returned</v>
      </c>
    </row>
    <row r="3330" spans="1:34" x14ac:dyDescent="0.25">
      <c r="A3330">
        <v>4455</v>
      </c>
      <c r="C3330" t="s">
        <v>768</v>
      </c>
      <c r="D3330" s="2" t="str">
        <f>TEXT(MID(Sales_Transactions[[#This Row],[Order Date]],2,5),"d/m/yyy")</f>
        <v>10/10/2010</v>
      </c>
      <c r="E3330" s="2" t="str">
        <f>TEXT(MID(Sales_Transactions[[#This Row],[Order Date]],2,5),"d")</f>
        <v>10</v>
      </c>
      <c r="F3330" s="2" t="str">
        <f>TEXT(MID(Sales_Transactions[[#This Row],[Order Date]],2,5),"m")</f>
        <v>10</v>
      </c>
      <c r="G3330" s="2" t="str">
        <f>TEXT(MID(Sales_Transactions[[#This Row],[Order Date]],2,5),"yyy")</f>
        <v>2010</v>
      </c>
      <c r="H3330" s="2" t="str">
        <f>TEXT(MID(Sales_Transactions[[#This Row],[Order Date]],2,5),"yyy/m")</f>
        <v>2010/10</v>
      </c>
      <c r="I3330" t="s">
        <v>78</v>
      </c>
      <c r="J3330">
        <f t="shared" ref="J3330:J3393" si="312">IF(I3330="Making Critical",5,IF(I3330="High",4,IF(I3330="Medium",3,IF(I3330="Low",2,1))))</f>
        <v>3</v>
      </c>
      <c r="K3330" s="2">
        <v>39</v>
      </c>
      <c r="L3330" s="3">
        <v>279.29000000000002</v>
      </c>
      <c r="M3330" s="4">
        <v>7.0000000000000007E-2</v>
      </c>
      <c r="N3330" s="5" t="s">
        <v>23</v>
      </c>
      <c r="O3330" s="3">
        <v>14.15</v>
      </c>
      <c r="P3330" s="3">
        <v>7.59</v>
      </c>
      <c r="Q3330" s="3">
        <v>4</v>
      </c>
      <c r="R3330" s="5" t="s">
        <v>1775</v>
      </c>
      <c r="S3330" s="5" t="s">
        <v>249</v>
      </c>
      <c r="T3330" s="5" t="str">
        <f t="shared" ref="T3330:T3393" si="313">R3330 &amp; " " &amp; S3330</f>
        <v>Michael Paige</v>
      </c>
      <c r="U3330" t="s">
        <v>2828</v>
      </c>
      <c r="V3330" s="5" t="s">
        <v>27</v>
      </c>
      <c r="W3330" s="5" t="s">
        <v>57</v>
      </c>
      <c r="X3330" s="5" t="s">
        <v>58</v>
      </c>
      <c r="Y3330" s="5" t="s">
        <v>843</v>
      </c>
      <c r="Z3330" s="5" t="s">
        <v>84</v>
      </c>
      <c r="AA3330" s="4">
        <v>0.42</v>
      </c>
      <c r="AB3330" s="1">
        <v>40463</v>
      </c>
      <c r="AC3330" s="1">
        <v>29441</v>
      </c>
      <c r="AD3330">
        <f t="shared" ref="AD3330:AD3393" si="314">_xlfn.DAYS(AB3330,D3330)</f>
        <v>2</v>
      </c>
      <c r="AE3330">
        <f t="shared" ref="AE3330:AE3393" ca="1" si="315">DATEDIF(AC3330,TODAY(),"Y")</f>
        <v>43</v>
      </c>
      <c r="AF3330" t="str">
        <f t="shared" ref="AF3330:AF3393" ca="1" si="316">IF(AE3330&lt;18,"Under 18",IF(AE3330&lt;65,"18-64","Over 65"))</f>
        <v>18-64</v>
      </c>
      <c r="AG3330" s="3">
        <f t="shared" ref="AG3330:AG3393" si="317" xml:space="preserve"> (P3330 - (M3330 / 100) * P3330 + Q3330) / K3330</f>
        <v>0.29704325641025636</v>
      </c>
      <c r="AH3330" t="str">
        <f>_xlfn.IFNA(VLOOKUP(Sales_Transactions[[#This Row],[Order ID]],Returned_Items[#All],2,FALSE),"Not Returned")</f>
        <v>Not Returned</v>
      </c>
    </row>
    <row r="3331" spans="1:34" x14ac:dyDescent="0.25">
      <c r="A3331">
        <v>4896</v>
      </c>
      <c r="C3331" t="s">
        <v>2714</v>
      </c>
      <c r="D3331" s="2" t="str">
        <f>TEXT(MID(Sales_Transactions[[#This Row],[Order Date]],2,5),"d/m/yyy")</f>
        <v>21/8/2012</v>
      </c>
      <c r="E3331" s="2" t="str">
        <f>TEXT(MID(Sales_Transactions[[#This Row],[Order Date]],2,5),"d")</f>
        <v>21</v>
      </c>
      <c r="F3331" s="2" t="str">
        <f>TEXT(MID(Sales_Transactions[[#This Row],[Order Date]],2,5),"m")</f>
        <v>8</v>
      </c>
      <c r="G3331" s="2" t="str">
        <f>TEXT(MID(Sales_Transactions[[#This Row],[Order Date]],2,5),"yyy")</f>
        <v>2012</v>
      </c>
      <c r="H3331" s="2" t="str">
        <f>TEXT(MID(Sales_Transactions[[#This Row],[Order Date]],2,5),"yyy/m")</f>
        <v>2012/8</v>
      </c>
      <c r="I3331" t="s">
        <v>101</v>
      </c>
      <c r="J3331">
        <f t="shared" si="312"/>
        <v>1</v>
      </c>
      <c r="K3331" s="2">
        <v>21</v>
      </c>
      <c r="L3331" s="3">
        <v>121.3</v>
      </c>
      <c r="M3331" s="4">
        <v>0.05</v>
      </c>
      <c r="N3331" s="5" t="s">
        <v>23</v>
      </c>
      <c r="O3331" s="3">
        <v>-64.87</v>
      </c>
      <c r="P3331" s="3">
        <v>5.8</v>
      </c>
      <c r="Q3331" s="3">
        <v>5.59</v>
      </c>
      <c r="R3331" s="5" t="s">
        <v>1775</v>
      </c>
      <c r="S3331" s="5" t="s">
        <v>1419</v>
      </c>
      <c r="T3331" s="5" t="str">
        <f t="shared" si="313"/>
        <v>Michael Stewart</v>
      </c>
      <c r="U3331" t="s">
        <v>2828</v>
      </c>
      <c r="V3331" s="5" t="s">
        <v>27</v>
      </c>
      <c r="W3331" s="5" t="s">
        <v>28</v>
      </c>
      <c r="X3331" s="5" t="s">
        <v>41</v>
      </c>
      <c r="Y3331" s="5" t="s">
        <v>1748</v>
      </c>
      <c r="Z3331" s="5" t="s">
        <v>43</v>
      </c>
      <c r="AA3331" s="4">
        <v>0.4</v>
      </c>
      <c r="AB3331" s="1">
        <v>41144</v>
      </c>
      <c r="AC3331" s="1">
        <v>29240</v>
      </c>
      <c r="AD3331">
        <f t="shared" si="314"/>
        <v>2</v>
      </c>
      <c r="AE3331">
        <f t="shared" ca="1" si="315"/>
        <v>44</v>
      </c>
      <c r="AF3331" t="str">
        <f t="shared" ca="1" si="316"/>
        <v>18-64</v>
      </c>
      <c r="AG3331" s="3">
        <f t="shared" si="317"/>
        <v>0.54224285714285714</v>
      </c>
      <c r="AH3331" t="str">
        <f>_xlfn.IFNA(VLOOKUP(Sales_Transactions[[#This Row],[Order ID]],Returned_Items[#All],2,FALSE),"Not Returned")</f>
        <v>Not Returned</v>
      </c>
    </row>
    <row r="3332" spans="1:34" x14ac:dyDescent="0.25">
      <c r="A3332">
        <v>4960</v>
      </c>
      <c r="C3332" t="s">
        <v>2615</v>
      </c>
      <c r="D3332" s="2" t="str">
        <f>TEXT(MID(Sales_Transactions[[#This Row],[Order Date]],2,5),"d/m/yyy")</f>
        <v>25/2/2011</v>
      </c>
      <c r="E3332" s="2" t="str">
        <f>TEXT(MID(Sales_Transactions[[#This Row],[Order Date]],2,5),"d")</f>
        <v>25</v>
      </c>
      <c r="F3332" s="2" t="str">
        <f>TEXT(MID(Sales_Transactions[[#This Row],[Order Date]],2,5),"m")</f>
        <v>2</v>
      </c>
      <c r="G3332" s="2" t="str">
        <f>TEXT(MID(Sales_Transactions[[#This Row],[Order Date]],2,5),"yyy")</f>
        <v>2011</v>
      </c>
      <c r="H3332" s="2" t="str">
        <f>TEXT(MID(Sales_Transactions[[#This Row],[Order Date]],2,5),"yyy/m")</f>
        <v>2011/2</v>
      </c>
      <c r="I3332" t="s">
        <v>22</v>
      </c>
      <c r="J3332">
        <f t="shared" si="312"/>
        <v>2</v>
      </c>
      <c r="K3332" s="2">
        <v>4</v>
      </c>
      <c r="L3332" s="3">
        <v>40.869999999999997</v>
      </c>
      <c r="M3332" s="4">
        <v>0.04</v>
      </c>
      <c r="N3332" s="5" t="s">
        <v>67</v>
      </c>
      <c r="O3332" s="3">
        <v>-16.38</v>
      </c>
      <c r="P3332" s="3">
        <v>6.48</v>
      </c>
      <c r="Q3332" s="3">
        <v>8.74</v>
      </c>
      <c r="R3332" s="5" t="s">
        <v>2190</v>
      </c>
      <c r="S3332" s="5" t="s">
        <v>2191</v>
      </c>
      <c r="T3332" s="5" t="str">
        <f t="shared" si="313"/>
        <v>Corinna Mitchell</v>
      </c>
      <c r="U3332" t="s">
        <v>2828</v>
      </c>
      <c r="V3332" s="5" t="s">
        <v>47</v>
      </c>
      <c r="W3332" s="5" t="s">
        <v>28</v>
      </c>
      <c r="X3332" s="5" t="s">
        <v>75</v>
      </c>
      <c r="Y3332" s="5" t="s">
        <v>2152</v>
      </c>
      <c r="Z3332" s="5" t="s">
        <v>43</v>
      </c>
      <c r="AA3332" s="4">
        <v>0.36</v>
      </c>
      <c r="AB3332" s="1">
        <v>40601</v>
      </c>
      <c r="AC3332" s="1">
        <v>29499</v>
      </c>
      <c r="AD3332">
        <f t="shared" si="314"/>
        <v>2</v>
      </c>
      <c r="AE3332">
        <f t="shared" ca="1" si="315"/>
        <v>43</v>
      </c>
      <c r="AF3332" t="str">
        <f t="shared" ca="1" si="316"/>
        <v>18-64</v>
      </c>
      <c r="AG3332" s="3">
        <f t="shared" si="317"/>
        <v>3.8043520000000002</v>
      </c>
      <c r="AH3332" t="str">
        <f>_xlfn.IFNA(VLOOKUP(Sales_Transactions[[#This Row],[Order ID]],Returned_Items[#All],2,FALSE),"Not Returned")</f>
        <v>Returned</v>
      </c>
    </row>
    <row r="3333" spans="1:34" x14ac:dyDescent="0.25">
      <c r="A3333">
        <v>5189</v>
      </c>
      <c r="C3333" t="s">
        <v>815</v>
      </c>
      <c r="D3333" s="2" t="str">
        <f>TEXT(MID(Sales_Transactions[[#This Row],[Order Date]],2,5),"d/m/yyy")</f>
        <v>25/11/2010</v>
      </c>
      <c r="E3333" s="2" t="str">
        <f>TEXT(MID(Sales_Transactions[[#This Row],[Order Date]],2,5),"d")</f>
        <v>25</v>
      </c>
      <c r="F3333" s="2" t="str">
        <f>TEXT(MID(Sales_Transactions[[#This Row],[Order Date]],2,5),"m")</f>
        <v>11</v>
      </c>
      <c r="G3333" s="2" t="str">
        <f>TEXT(MID(Sales_Transactions[[#This Row],[Order Date]],2,5),"yyy")</f>
        <v>2010</v>
      </c>
      <c r="H3333" s="2" t="str">
        <f>TEXT(MID(Sales_Transactions[[#This Row],[Order Date]],2,5),"yyy/m")</f>
        <v>2010/11</v>
      </c>
      <c r="I3333" t="s">
        <v>22</v>
      </c>
      <c r="J3333">
        <f t="shared" si="312"/>
        <v>2</v>
      </c>
      <c r="K3333" s="2">
        <v>14</v>
      </c>
      <c r="L3333" s="3">
        <v>2066.63</v>
      </c>
      <c r="M3333" s="4">
        <v>0.03</v>
      </c>
      <c r="N3333" s="5" t="s">
        <v>23</v>
      </c>
      <c r="O3333" s="3">
        <v>65.58</v>
      </c>
      <c r="P3333" s="3">
        <v>140.85</v>
      </c>
      <c r="Q3333" s="3">
        <v>19.989999999999998</v>
      </c>
      <c r="R3333" s="5" t="s">
        <v>931</v>
      </c>
      <c r="S3333" s="5" t="s">
        <v>548</v>
      </c>
      <c r="T3333" s="5" t="str">
        <f t="shared" si="313"/>
        <v>Evan Henry</v>
      </c>
      <c r="U3333" t="s">
        <v>2828</v>
      </c>
      <c r="V3333" s="5" t="s">
        <v>47</v>
      </c>
      <c r="W3333" s="5" t="s">
        <v>28</v>
      </c>
      <c r="X3333" s="5" t="s">
        <v>29</v>
      </c>
      <c r="Y3333" s="5" t="s">
        <v>904</v>
      </c>
      <c r="Z3333" s="5" t="s">
        <v>43</v>
      </c>
      <c r="AA3333" s="4">
        <v>0.73</v>
      </c>
      <c r="AB3333" s="1">
        <v>40509</v>
      </c>
      <c r="AC3333" s="1">
        <v>30736</v>
      </c>
      <c r="AD3333">
        <f t="shared" si="314"/>
        <v>2</v>
      </c>
      <c r="AE3333">
        <f t="shared" ca="1" si="315"/>
        <v>40</v>
      </c>
      <c r="AF3333" t="str">
        <f t="shared" ca="1" si="316"/>
        <v>18-64</v>
      </c>
      <c r="AG3333" s="3">
        <f t="shared" si="317"/>
        <v>11.485553214285714</v>
      </c>
      <c r="AH3333" t="str">
        <f>_xlfn.IFNA(VLOOKUP(Sales_Transactions[[#This Row],[Order ID]],Returned_Items[#All],2,FALSE),"Not Returned")</f>
        <v>Returned</v>
      </c>
    </row>
    <row r="3334" spans="1:34" x14ac:dyDescent="0.25">
      <c r="A3334">
        <v>6086</v>
      </c>
      <c r="C3334" t="s">
        <v>723</v>
      </c>
      <c r="D3334" s="2" t="str">
        <f>TEXT(MID(Sales_Transactions[[#This Row],[Order Date]],2,5),"d/m/yyy")</f>
        <v>22/9/2011</v>
      </c>
      <c r="E3334" s="2" t="str">
        <f>TEXT(MID(Sales_Transactions[[#This Row],[Order Date]],2,5),"d")</f>
        <v>22</v>
      </c>
      <c r="F3334" s="2" t="str">
        <f>TEXT(MID(Sales_Transactions[[#This Row],[Order Date]],2,5),"m")</f>
        <v>9</v>
      </c>
      <c r="G3334" s="2" t="str">
        <f>TEXT(MID(Sales_Transactions[[#This Row],[Order Date]],2,5),"yyy")</f>
        <v>2011</v>
      </c>
      <c r="H3334" s="2" t="str">
        <f>TEXT(MID(Sales_Transactions[[#This Row],[Order Date]],2,5),"yyy/m")</f>
        <v>2011/9</v>
      </c>
      <c r="I3334" t="s">
        <v>101</v>
      </c>
      <c r="J3334">
        <f t="shared" si="312"/>
        <v>1</v>
      </c>
      <c r="K3334" s="2">
        <v>48</v>
      </c>
      <c r="L3334" s="3">
        <v>1734.72</v>
      </c>
      <c r="M3334" s="4">
        <v>0.04</v>
      </c>
      <c r="N3334" s="5" t="s">
        <v>23</v>
      </c>
      <c r="O3334" s="3">
        <v>57.89</v>
      </c>
      <c r="P3334" s="3">
        <v>35.44</v>
      </c>
      <c r="Q3334" s="3">
        <v>19.989999999999998</v>
      </c>
      <c r="R3334" s="5" t="s">
        <v>1775</v>
      </c>
      <c r="S3334" s="5" t="s">
        <v>1538</v>
      </c>
      <c r="T3334" s="5" t="str">
        <f t="shared" si="313"/>
        <v>Michael Kennedy</v>
      </c>
      <c r="U3334" t="s">
        <v>2828</v>
      </c>
      <c r="V3334" s="5" t="s">
        <v>47</v>
      </c>
      <c r="W3334" s="5" t="s">
        <v>28</v>
      </c>
      <c r="X3334" s="5" t="s">
        <v>75</v>
      </c>
      <c r="Y3334" s="5" t="s">
        <v>2688</v>
      </c>
      <c r="Z3334" s="5" t="s">
        <v>43</v>
      </c>
      <c r="AA3334" s="4">
        <v>0.38</v>
      </c>
      <c r="AB3334" s="1">
        <v>40810</v>
      </c>
      <c r="AC3334" s="1">
        <v>30793</v>
      </c>
      <c r="AD3334">
        <f t="shared" si="314"/>
        <v>2</v>
      </c>
      <c r="AE3334">
        <f t="shared" ca="1" si="315"/>
        <v>40</v>
      </c>
      <c r="AF3334" t="str">
        <f t="shared" ca="1" si="316"/>
        <v>18-64</v>
      </c>
      <c r="AG3334" s="3">
        <f t="shared" si="317"/>
        <v>1.1544963333333333</v>
      </c>
      <c r="AH3334" t="str">
        <f>_xlfn.IFNA(VLOOKUP(Sales_Transactions[[#This Row],[Order ID]],Returned_Items[#All],2,FALSE),"Not Returned")</f>
        <v>Not Returned</v>
      </c>
    </row>
    <row r="3335" spans="1:34" x14ac:dyDescent="0.25">
      <c r="A3335">
        <v>6912</v>
      </c>
      <c r="C3335" t="s">
        <v>2428</v>
      </c>
      <c r="D3335" s="2" t="str">
        <f>TEXT(MID(Sales_Transactions[[#This Row],[Order Date]],2,5),"d/m/yyy")</f>
        <v>10/12/2011</v>
      </c>
      <c r="E3335" s="2" t="str">
        <f>TEXT(MID(Sales_Transactions[[#This Row],[Order Date]],2,5),"d")</f>
        <v>10</v>
      </c>
      <c r="F3335" s="2" t="str">
        <f>TEXT(MID(Sales_Transactions[[#This Row],[Order Date]],2,5),"m")</f>
        <v>12</v>
      </c>
      <c r="G3335" s="2" t="str">
        <f>TEXT(MID(Sales_Transactions[[#This Row],[Order Date]],2,5),"yyy")</f>
        <v>2011</v>
      </c>
      <c r="H3335" s="2" t="str">
        <f>TEXT(MID(Sales_Transactions[[#This Row],[Order Date]],2,5),"yyy/m")</f>
        <v>2011/12</v>
      </c>
      <c r="I3335" t="s">
        <v>52</v>
      </c>
      <c r="J3335">
        <f t="shared" si="312"/>
        <v>1</v>
      </c>
      <c r="K3335" s="2">
        <v>14</v>
      </c>
      <c r="L3335" s="3">
        <v>294.52</v>
      </c>
      <c r="M3335" s="4">
        <v>0.09</v>
      </c>
      <c r="N3335" s="5" t="s">
        <v>23</v>
      </c>
      <c r="O3335" s="3">
        <v>15.34</v>
      </c>
      <c r="P3335" s="3">
        <v>21.78</v>
      </c>
      <c r="Q3335" s="3">
        <v>5.94</v>
      </c>
      <c r="R3335" s="5" t="s">
        <v>143</v>
      </c>
      <c r="S3335" s="5" t="s">
        <v>2737</v>
      </c>
      <c r="T3335" s="5" t="str">
        <f t="shared" si="313"/>
        <v>Alan Shonely</v>
      </c>
      <c r="U3335" t="s">
        <v>2828</v>
      </c>
      <c r="V3335" s="5" t="s">
        <v>27</v>
      </c>
      <c r="W3335" s="5" t="s">
        <v>28</v>
      </c>
      <c r="X3335" s="5" t="s">
        <v>38</v>
      </c>
      <c r="Y3335" s="5" t="s">
        <v>55</v>
      </c>
      <c r="Z3335" s="5" t="s">
        <v>56</v>
      </c>
      <c r="AA3335" s="4">
        <v>0.5</v>
      </c>
      <c r="AB3335" s="1">
        <v>40889</v>
      </c>
      <c r="AC3335" s="1">
        <v>30776</v>
      </c>
      <c r="AD3335">
        <f t="shared" si="314"/>
        <v>2</v>
      </c>
      <c r="AE3335">
        <f t="shared" ca="1" si="315"/>
        <v>40</v>
      </c>
      <c r="AF3335" t="str">
        <f t="shared" ca="1" si="316"/>
        <v>18-64</v>
      </c>
      <c r="AG3335" s="3">
        <f t="shared" si="317"/>
        <v>1.9785998571428574</v>
      </c>
      <c r="AH3335" t="str">
        <f>_xlfn.IFNA(VLOOKUP(Sales_Transactions[[#This Row],[Order ID]],Returned_Items[#All],2,FALSE),"Not Returned")</f>
        <v>Not Returned</v>
      </c>
    </row>
    <row r="3336" spans="1:34" x14ac:dyDescent="0.25">
      <c r="A3336">
        <v>6950</v>
      </c>
      <c r="C3336" t="s">
        <v>2395</v>
      </c>
      <c r="D3336" s="2" t="str">
        <f>TEXT(MID(Sales_Transactions[[#This Row],[Order Date]],2,5),"d/m/yyy")</f>
        <v>26/3/2012</v>
      </c>
      <c r="E3336" s="2" t="str">
        <f>TEXT(MID(Sales_Transactions[[#This Row],[Order Date]],2,5),"d")</f>
        <v>26</v>
      </c>
      <c r="F3336" s="2" t="str">
        <f>TEXT(MID(Sales_Transactions[[#This Row],[Order Date]],2,5),"m")</f>
        <v>3</v>
      </c>
      <c r="G3336" s="2" t="str">
        <f>TEXT(MID(Sales_Transactions[[#This Row],[Order Date]],2,5),"yyy")</f>
        <v>2012</v>
      </c>
      <c r="H3336" s="2" t="str">
        <f>TEXT(MID(Sales_Transactions[[#This Row],[Order Date]],2,5),"yyy/m")</f>
        <v>2012/3</v>
      </c>
      <c r="I3336" t="s">
        <v>22</v>
      </c>
      <c r="J3336">
        <f t="shared" si="312"/>
        <v>2</v>
      </c>
      <c r="K3336" s="2">
        <v>4</v>
      </c>
      <c r="L3336" s="3">
        <v>187.39949999999999</v>
      </c>
      <c r="M3336" s="4">
        <v>0.08</v>
      </c>
      <c r="N3336" s="5" t="s">
        <v>23</v>
      </c>
      <c r="O3336" s="3">
        <v>-225.3</v>
      </c>
      <c r="P3336" s="3">
        <v>55.99</v>
      </c>
      <c r="Q3336" s="3">
        <v>3.3</v>
      </c>
      <c r="R3336" s="5" t="s">
        <v>2656</v>
      </c>
      <c r="S3336" s="5" t="s">
        <v>832</v>
      </c>
      <c r="T3336" s="5" t="str">
        <f t="shared" si="313"/>
        <v>Dianna Arnett</v>
      </c>
      <c r="U3336" t="s">
        <v>2828</v>
      </c>
      <c r="V3336" s="5" t="s">
        <v>74</v>
      </c>
      <c r="W3336" s="5" t="s">
        <v>48</v>
      </c>
      <c r="X3336" s="5" t="s">
        <v>49</v>
      </c>
      <c r="Y3336" s="5" t="s">
        <v>464</v>
      </c>
      <c r="Z3336" s="5" t="s">
        <v>60</v>
      </c>
      <c r="AA3336" s="4">
        <v>0.59</v>
      </c>
      <c r="AB3336" s="1">
        <v>40996</v>
      </c>
      <c r="AC3336" s="1">
        <v>30888</v>
      </c>
      <c r="AD3336">
        <f t="shared" si="314"/>
        <v>2</v>
      </c>
      <c r="AE3336">
        <f t="shared" ca="1" si="315"/>
        <v>40</v>
      </c>
      <c r="AF3336" t="str">
        <f t="shared" ca="1" si="316"/>
        <v>18-64</v>
      </c>
      <c r="AG3336" s="3">
        <f t="shared" si="317"/>
        <v>14.811302</v>
      </c>
      <c r="AH3336" t="str">
        <f>_xlfn.IFNA(VLOOKUP(Sales_Transactions[[#This Row],[Order ID]],Returned_Items[#All],2,FALSE),"Not Returned")</f>
        <v>Not Returned</v>
      </c>
    </row>
    <row r="3337" spans="1:34" x14ac:dyDescent="0.25">
      <c r="A3337">
        <v>7075</v>
      </c>
      <c r="C3337" t="s">
        <v>142</v>
      </c>
      <c r="D3337" s="2" t="str">
        <f>TEXT(MID(Sales_Transactions[[#This Row],[Order Date]],2,5),"d/m/yyy")</f>
        <v>10/10/2011</v>
      </c>
      <c r="E3337" s="2" t="str">
        <f>TEXT(MID(Sales_Transactions[[#This Row],[Order Date]],2,5),"d")</f>
        <v>10</v>
      </c>
      <c r="F3337" s="2" t="str">
        <f>TEXT(MID(Sales_Transactions[[#This Row],[Order Date]],2,5),"m")</f>
        <v>10</v>
      </c>
      <c r="G3337" s="2" t="str">
        <f>TEXT(MID(Sales_Transactions[[#This Row],[Order Date]],2,5),"yyy")</f>
        <v>2011</v>
      </c>
      <c r="H3337" s="2" t="str">
        <f>TEXT(MID(Sales_Transactions[[#This Row],[Order Date]],2,5),"yyy/m")</f>
        <v>2011/10</v>
      </c>
      <c r="I3337" t="s">
        <v>22</v>
      </c>
      <c r="J3337">
        <f t="shared" si="312"/>
        <v>2</v>
      </c>
      <c r="K3337" s="2">
        <v>15</v>
      </c>
      <c r="L3337" s="3">
        <v>241.89</v>
      </c>
      <c r="M3337" s="4">
        <v>0.02</v>
      </c>
      <c r="N3337" s="5" t="s">
        <v>23</v>
      </c>
      <c r="O3337" s="3">
        <v>-83.3</v>
      </c>
      <c r="P3337" s="3">
        <v>15.42</v>
      </c>
      <c r="Q3337" s="3">
        <v>10.68</v>
      </c>
      <c r="R3337" s="5" t="s">
        <v>2124</v>
      </c>
      <c r="S3337" s="5" t="s">
        <v>63</v>
      </c>
      <c r="T3337" s="5" t="str">
        <f t="shared" si="313"/>
        <v>Shirley Jackson</v>
      </c>
      <c r="U3337" t="s">
        <v>2828</v>
      </c>
      <c r="V3337" s="5" t="s">
        <v>47</v>
      </c>
      <c r="W3337" s="5" t="s">
        <v>28</v>
      </c>
      <c r="X3337" s="5" t="s">
        <v>29</v>
      </c>
      <c r="Y3337" s="5" t="s">
        <v>2924</v>
      </c>
      <c r="Z3337" s="5" t="s">
        <v>43</v>
      </c>
      <c r="AA3337" s="4">
        <v>0.57999999999999996</v>
      </c>
      <c r="AB3337" s="1">
        <v>40828</v>
      </c>
      <c r="AC3337" s="1">
        <v>30207</v>
      </c>
      <c r="AD3337">
        <f t="shared" si="314"/>
        <v>2</v>
      </c>
      <c r="AE3337">
        <f t="shared" ca="1" si="315"/>
        <v>41</v>
      </c>
      <c r="AF3337" t="str">
        <f t="shared" ca="1" si="316"/>
        <v>18-64</v>
      </c>
      <c r="AG3337" s="3">
        <f t="shared" si="317"/>
        <v>1.7397944000000001</v>
      </c>
      <c r="AH3337" t="str">
        <f>_xlfn.IFNA(VLOOKUP(Sales_Transactions[[#This Row],[Order ID]],Returned_Items[#All],2,FALSE),"Not Returned")</f>
        <v>Not Returned</v>
      </c>
    </row>
    <row r="3338" spans="1:34" x14ac:dyDescent="0.25">
      <c r="A3338">
        <v>7075</v>
      </c>
      <c r="C3338" t="s">
        <v>142</v>
      </c>
      <c r="D3338" s="2" t="str">
        <f>TEXT(MID(Sales_Transactions[[#This Row],[Order Date]],2,5),"d/m/yyy")</f>
        <v>10/10/2011</v>
      </c>
      <c r="E3338" s="2" t="str">
        <f>TEXT(MID(Sales_Transactions[[#This Row],[Order Date]],2,5),"d")</f>
        <v>10</v>
      </c>
      <c r="F3338" s="2" t="str">
        <f>TEXT(MID(Sales_Transactions[[#This Row],[Order Date]],2,5),"m")</f>
        <v>10</v>
      </c>
      <c r="G3338" s="2" t="str">
        <f>TEXT(MID(Sales_Transactions[[#This Row],[Order Date]],2,5),"yyy")</f>
        <v>2011</v>
      </c>
      <c r="H3338" s="2" t="str">
        <f>TEXT(MID(Sales_Transactions[[#This Row],[Order Date]],2,5),"yyy/m")</f>
        <v>2011/10</v>
      </c>
      <c r="I3338" t="s">
        <v>22</v>
      </c>
      <c r="J3338">
        <f t="shared" si="312"/>
        <v>2</v>
      </c>
      <c r="K3338" s="2">
        <v>43</v>
      </c>
      <c r="L3338" s="3">
        <v>83.34</v>
      </c>
      <c r="M3338" s="4">
        <v>0.01</v>
      </c>
      <c r="N3338" s="5" t="s">
        <v>23</v>
      </c>
      <c r="O3338" s="3">
        <v>-93.18</v>
      </c>
      <c r="P3338" s="3">
        <v>1.86</v>
      </c>
      <c r="Q3338" s="3">
        <v>2.58</v>
      </c>
      <c r="R3338" s="5" t="s">
        <v>2124</v>
      </c>
      <c r="S3338" s="5" t="s">
        <v>63</v>
      </c>
      <c r="T3338" s="5" t="str">
        <f t="shared" si="313"/>
        <v>Shirley Jackson</v>
      </c>
      <c r="U3338" t="s">
        <v>2828</v>
      </c>
      <c r="V3338" s="5" t="s">
        <v>47</v>
      </c>
      <c r="W3338" s="5" t="s">
        <v>28</v>
      </c>
      <c r="X3338" s="5" t="s">
        <v>82</v>
      </c>
      <c r="Y3338" s="5" t="s">
        <v>1348</v>
      </c>
      <c r="Z3338" s="5" t="s">
        <v>84</v>
      </c>
      <c r="AA3338" s="4">
        <v>0.82</v>
      </c>
      <c r="AB3338" s="1">
        <v>40830</v>
      </c>
      <c r="AC3338" s="1">
        <v>30170</v>
      </c>
      <c r="AD3338">
        <f t="shared" si="314"/>
        <v>4</v>
      </c>
      <c r="AE3338">
        <f t="shared" ca="1" si="315"/>
        <v>42</v>
      </c>
      <c r="AF3338" t="str">
        <f t="shared" ca="1" si="316"/>
        <v>18-64</v>
      </c>
      <c r="AG3338" s="3">
        <f t="shared" si="317"/>
        <v>0.10325148837209303</v>
      </c>
      <c r="AH3338" t="str">
        <f>_xlfn.IFNA(VLOOKUP(Sales_Transactions[[#This Row],[Order ID]],Returned_Items[#All],2,FALSE),"Not Returned")</f>
        <v>Not Returned</v>
      </c>
    </row>
    <row r="3339" spans="1:34" x14ac:dyDescent="0.25">
      <c r="A3339">
        <v>7297</v>
      </c>
      <c r="C3339" t="s">
        <v>2455</v>
      </c>
      <c r="D3339" s="2" t="str">
        <f>TEXT(MID(Sales_Transactions[[#This Row],[Order Date]],2,5),"d/m/yyy")</f>
        <v>14/9/2009</v>
      </c>
      <c r="E3339" s="2" t="str">
        <f>TEXT(MID(Sales_Transactions[[#This Row],[Order Date]],2,5),"d")</f>
        <v>14</v>
      </c>
      <c r="F3339" s="2" t="str">
        <f>TEXT(MID(Sales_Transactions[[#This Row],[Order Date]],2,5),"m")</f>
        <v>9</v>
      </c>
      <c r="G3339" s="2" t="str">
        <f>TEXT(MID(Sales_Transactions[[#This Row],[Order Date]],2,5),"yyy")</f>
        <v>2009</v>
      </c>
      <c r="H3339" s="2" t="str">
        <f>TEXT(MID(Sales_Transactions[[#This Row],[Order Date]],2,5),"yyy/m")</f>
        <v>2009/9</v>
      </c>
      <c r="I3339" t="s">
        <v>33</v>
      </c>
      <c r="J3339">
        <f t="shared" si="312"/>
        <v>4</v>
      </c>
      <c r="K3339" s="2">
        <v>7</v>
      </c>
      <c r="L3339" s="3">
        <v>296.83999999999997</v>
      </c>
      <c r="M3339" s="4">
        <v>0.08</v>
      </c>
      <c r="N3339" s="5" t="s">
        <v>23</v>
      </c>
      <c r="O3339" s="3">
        <v>-71.83</v>
      </c>
      <c r="P3339" s="3">
        <v>45.19</v>
      </c>
      <c r="Q3339" s="3">
        <v>1.99</v>
      </c>
      <c r="R3339" s="5" t="s">
        <v>2795</v>
      </c>
      <c r="S3339" s="5" t="s">
        <v>2796</v>
      </c>
      <c r="T3339" s="5" t="str">
        <f t="shared" si="313"/>
        <v>Debra Catini</v>
      </c>
      <c r="U3339" t="s">
        <v>2828</v>
      </c>
      <c r="V3339" s="5" t="s">
        <v>27</v>
      </c>
      <c r="W3339" s="5" t="s">
        <v>48</v>
      </c>
      <c r="X3339" s="5" t="s">
        <v>87</v>
      </c>
      <c r="Y3339" s="5" t="s">
        <v>620</v>
      </c>
      <c r="Z3339" s="5" t="s">
        <v>60</v>
      </c>
      <c r="AA3339" s="4">
        <v>0.55000000000000004</v>
      </c>
      <c r="AB3339" s="1">
        <v>40071</v>
      </c>
      <c r="AC3339" s="1">
        <v>30011</v>
      </c>
      <c r="AD3339">
        <f t="shared" si="314"/>
        <v>1</v>
      </c>
      <c r="AE3339">
        <f t="shared" ca="1" si="315"/>
        <v>42</v>
      </c>
      <c r="AF3339" t="str">
        <f t="shared" ca="1" si="316"/>
        <v>18-64</v>
      </c>
      <c r="AG3339" s="3">
        <f t="shared" si="317"/>
        <v>6.7348354285714285</v>
      </c>
      <c r="AH3339" t="str">
        <f>_xlfn.IFNA(VLOOKUP(Sales_Transactions[[#This Row],[Order ID]],Returned_Items[#All],2,FALSE),"Not Returned")</f>
        <v>Not Returned</v>
      </c>
    </row>
    <row r="3340" spans="1:34" x14ac:dyDescent="0.25">
      <c r="A3340">
        <v>7938</v>
      </c>
      <c r="C3340" t="s">
        <v>1447</v>
      </c>
      <c r="D3340" s="2" t="str">
        <f>TEXT(MID(Sales_Transactions[[#This Row],[Order Date]],2,5),"d/m/yyy")</f>
        <v>13/3/2010</v>
      </c>
      <c r="E3340" s="2" t="str">
        <f>TEXT(MID(Sales_Transactions[[#This Row],[Order Date]],2,5),"d")</f>
        <v>13</v>
      </c>
      <c r="F3340" s="2" t="str">
        <f>TEXT(MID(Sales_Transactions[[#This Row],[Order Date]],2,5),"m")</f>
        <v>3</v>
      </c>
      <c r="G3340" s="2" t="str">
        <f>TEXT(MID(Sales_Transactions[[#This Row],[Order Date]],2,5),"yyy")</f>
        <v>2010</v>
      </c>
      <c r="H3340" s="2" t="str">
        <f>TEXT(MID(Sales_Transactions[[#This Row],[Order Date]],2,5),"yyy/m")</f>
        <v>2010/3</v>
      </c>
      <c r="I3340" t="s">
        <v>78</v>
      </c>
      <c r="J3340">
        <f t="shared" si="312"/>
        <v>3</v>
      </c>
      <c r="K3340" s="2">
        <v>23</v>
      </c>
      <c r="L3340" s="3">
        <v>139.19</v>
      </c>
      <c r="M3340" s="4">
        <v>0.04</v>
      </c>
      <c r="N3340" s="5" t="s">
        <v>23</v>
      </c>
      <c r="O3340" s="3">
        <v>-86.73</v>
      </c>
      <c r="P3340" s="3">
        <v>5.98</v>
      </c>
      <c r="Q3340" s="3">
        <v>7.15</v>
      </c>
      <c r="R3340" s="5" t="s">
        <v>53</v>
      </c>
      <c r="S3340" s="5" t="s">
        <v>2614</v>
      </c>
      <c r="T3340" s="5" t="str">
        <f t="shared" si="313"/>
        <v>Carlos Meador</v>
      </c>
      <c r="U3340" t="s">
        <v>2828</v>
      </c>
      <c r="V3340" s="5" t="s">
        <v>47</v>
      </c>
      <c r="W3340" s="5" t="s">
        <v>28</v>
      </c>
      <c r="X3340" s="5" t="s">
        <v>75</v>
      </c>
      <c r="Y3340" s="5" t="s">
        <v>2552</v>
      </c>
      <c r="Z3340" s="5" t="s">
        <v>43</v>
      </c>
      <c r="AA3340" s="4">
        <v>0.36</v>
      </c>
      <c r="AB3340" s="1">
        <v>40252</v>
      </c>
      <c r="AC3340" s="1">
        <v>30096</v>
      </c>
      <c r="AD3340">
        <f t="shared" si="314"/>
        <v>2</v>
      </c>
      <c r="AE3340">
        <f t="shared" ca="1" si="315"/>
        <v>42</v>
      </c>
      <c r="AF3340" t="str">
        <f t="shared" ca="1" si="316"/>
        <v>18-64</v>
      </c>
      <c r="AG3340" s="3">
        <f t="shared" si="317"/>
        <v>0.5707655652173913</v>
      </c>
      <c r="AH3340" t="str">
        <f>_xlfn.IFNA(VLOOKUP(Sales_Transactions[[#This Row],[Order ID]],Returned_Items[#All],2,FALSE),"Not Returned")</f>
        <v>Not Returned</v>
      </c>
    </row>
    <row r="3341" spans="1:34" x14ac:dyDescent="0.25">
      <c r="A3341">
        <v>8065</v>
      </c>
      <c r="C3341" t="s">
        <v>135</v>
      </c>
      <c r="D3341" s="2" t="str">
        <f>TEXT(MID(Sales_Transactions[[#This Row],[Order Date]],2,5),"d/m/yyy")</f>
        <v>21/10/2012</v>
      </c>
      <c r="E3341" s="2" t="str">
        <f>TEXT(MID(Sales_Transactions[[#This Row],[Order Date]],2,5),"d")</f>
        <v>21</v>
      </c>
      <c r="F3341" s="2" t="str">
        <f>TEXT(MID(Sales_Transactions[[#This Row],[Order Date]],2,5),"m")</f>
        <v>10</v>
      </c>
      <c r="G3341" s="2" t="str">
        <f>TEXT(MID(Sales_Transactions[[#This Row],[Order Date]],2,5),"yyy")</f>
        <v>2012</v>
      </c>
      <c r="H3341" s="2" t="str">
        <f>TEXT(MID(Sales_Transactions[[#This Row],[Order Date]],2,5),"yyy/m")</f>
        <v>2012/10</v>
      </c>
      <c r="I3341" t="s">
        <v>78</v>
      </c>
      <c r="J3341">
        <f t="shared" si="312"/>
        <v>3</v>
      </c>
      <c r="K3341" s="2">
        <v>17</v>
      </c>
      <c r="L3341" s="3">
        <v>1125.76</v>
      </c>
      <c r="M3341" s="4">
        <v>0</v>
      </c>
      <c r="N3341" s="5" t="s">
        <v>23</v>
      </c>
      <c r="O3341" s="3">
        <v>379.28</v>
      </c>
      <c r="P3341" s="3">
        <v>60.65</v>
      </c>
      <c r="Q3341" s="3">
        <v>12.23</v>
      </c>
      <c r="R3341" s="5" t="s">
        <v>2795</v>
      </c>
      <c r="S3341" s="5" t="s">
        <v>2796</v>
      </c>
      <c r="T3341" s="5" t="str">
        <f t="shared" si="313"/>
        <v>Debra Catini</v>
      </c>
      <c r="U3341" t="s">
        <v>2828</v>
      </c>
      <c r="V3341" s="5" t="s">
        <v>27</v>
      </c>
      <c r="W3341" s="5" t="s">
        <v>57</v>
      </c>
      <c r="X3341" s="5" t="s">
        <v>58</v>
      </c>
      <c r="Y3341" s="5" t="s">
        <v>2168</v>
      </c>
      <c r="Z3341" s="5" t="s">
        <v>56</v>
      </c>
      <c r="AA3341" s="4">
        <v>0.64</v>
      </c>
      <c r="AB3341" s="1">
        <v>41205</v>
      </c>
      <c r="AC3341" s="1">
        <v>29922</v>
      </c>
      <c r="AD3341">
        <f t="shared" si="314"/>
        <v>2</v>
      </c>
      <c r="AE3341">
        <f t="shared" ca="1" si="315"/>
        <v>42</v>
      </c>
      <c r="AF3341" t="str">
        <f t="shared" ca="1" si="316"/>
        <v>18-64</v>
      </c>
      <c r="AG3341" s="3">
        <f t="shared" si="317"/>
        <v>4.2870588235294118</v>
      </c>
      <c r="AH3341" t="str">
        <f>_xlfn.IFNA(VLOOKUP(Sales_Transactions[[#This Row],[Order ID]],Returned_Items[#All],2,FALSE),"Not Returned")</f>
        <v>Not Returned</v>
      </c>
    </row>
    <row r="3342" spans="1:34" x14ac:dyDescent="0.25">
      <c r="A3342">
        <v>8292</v>
      </c>
      <c r="C3342" t="s">
        <v>1194</v>
      </c>
      <c r="D3342" s="2" t="str">
        <f>TEXT(MID(Sales_Transactions[[#This Row],[Order Date]],2,5),"d/m/yyy")</f>
        <v>1/2/2010</v>
      </c>
      <c r="E3342" s="2" t="str">
        <f>TEXT(MID(Sales_Transactions[[#This Row],[Order Date]],2,5),"d")</f>
        <v>1</v>
      </c>
      <c r="F3342" s="2" t="str">
        <f>TEXT(MID(Sales_Transactions[[#This Row],[Order Date]],2,5),"m")</f>
        <v>2</v>
      </c>
      <c r="G3342" s="2" t="str">
        <f>TEXT(MID(Sales_Transactions[[#This Row],[Order Date]],2,5),"yyy")</f>
        <v>2010</v>
      </c>
      <c r="H3342" s="2" t="str">
        <f>TEXT(MID(Sales_Transactions[[#This Row],[Order Date]],2,5),"yyy/m")</f>
        <v>2010/2</v>
      </c>
      <c r="I3342" t="s">
        <v>52</v>
      </c>
      <c r="J3342">
        <f t="shared" si="312"/>
        <v>1</v>
      </c>
      <c r="K3342" s="2">
        <v>18</v>
      </c>
      <c r="L3342" s="3">
        <v>299.87</v>
      </c>
      <c r="M3342" s="4">
        <v>0.02</v>
      </c>
      <c r="N3342" s="5" t="s">
        <v>23</v>
      </c>
      <c r="O3342" s="3">
        <v>130.04</v>
      </c>
      <c r="P3342" s="3">
        <v>15.74</v>
      </c>
      <c r="Q3342" s="3">
        <v>1.39</v>
      </c>
      <c r="R3342" s="5" t="s">
        <v>2911</v>
      </c>
      <c r="S3342" s="5" t="s">
        <v>2912</v>
      </c>
      <c r="T3342" s="5" t="str">
        <f t="shared" si="313"/>
        <v>Ellis Ballard</v>
      </c>
      <c r="U3342" t="s">
        <v>2828</v>
      </c>
      <c r="V3342" s="5" t="s">
        <v>47</v>
      </c>
      <c r="W3342" s="5" t="s">
        <v>28</v>
      </c>
      <c r="X3342" s="5" t="s">
        <v>98</v>
      </c>
      <c r="Y3342" s="5" t="s">
        <v>99</v>
      </c>
      <c r="Z3342" s="5" t="s">
        <v>43</v>
      </c>
      <c r="AA3342" s="4">
        <v>0.4</v>
      </c>
      <c r="AB3342" s="1">
        <v>40211</v>
      </c>
      <c r="AC3342" s="1">
        <v>29677</v>
      </c>
      <c r="AD3342">
        <f t="shared" si="314"/>
        <v>1</v>
      </c>
      <c r="AE3342">
        <f t="shared" ca="1" si="315"/>
        <v>43</v>
      </c>
      <c r="AF3342" t="str">
        <f t="shared" ca="1" si="316"/>
        <v>18-64</v>
      </c>
      <c r="AG3342" s="3">
        <f t="shared" si="317"/>
        <v>0.95149177777777771</v>
      </c>
      <c r="AH3342" t="str">
        <f>_xlfn.IFNA(VLOOKUP(Sales_Transactions[[#This Row],[Order ID]],Returned_Items[#All],2,FALSE),"Not Returned")</f>
        <v>Returned</v>
      </c>
    </row>
    <row r="3343" spans="1:34" x14ac:dyDescent="0.25">
      <c r="A3343">
        <v>8513</v>
      </c>
      <c r="C3343" t="s">
        <v>2537</v>
      </c>
      <c r="D3343" s="2" t="str">
        <f>TEXT(MID(Sales_Transactions[[#This Row],[Order Date]],2,5),"d/m/yyy")</f>
        <v>15/7/2011</v>
      </c>
      <c r="E3343" s="2" t="str">
        <f>TEXT(MID(Sales_Transactions[[#This Row],[Order Date]],2,5),"d")</f>
        <v>15</v>
      </c>
      <c r="F3343" s="2" t="str">
        <f>TEXT(MID(Sales_Transactions[[#This Row],[Order Date]],2,5),"m")</f>
        <v>7</v>
      </c>
      <c r="G3343" s="2" t="str">
        <f>TEXT(MID(Sales_Transactions[[#This Row],[Order Date]],2,5),"yyy")</f>
        <v>2011</v>
      </c>
      <c r="H3343" s="2" t="str">
        <f>TEXT(MID(Sales_Transactions[[#This Row],[Order Date]],2,5),"yyy/m")</f>
        <v>2011/7</v>
      </c>
      <c r="I3343" t="s">
        <v>22</v>
      </c>
      <c r="J3343">
        <f t="shared" si="312"/>
        <v>2</v>
      </c>
      <c r="K3343" s="2">
        <v>8</v>
      </c>
      <c r="L3343" s="3">
        <v>84.64</v>
      </c>
      <c r="M3343" s="4">
        <v>0</v>
      </c>
      <c r="N3343" s="5" t="s">
        <v>67</v>
      </c>
      <c r="O3343" s="3">
        <v>-9.2899999999999991</v>
      </c>
      <c r="P3343" s="3">
        <v>8.6199999999999992</v>
      </c>
      <c r="Q3343" s="3">
        <v>4.5</v>
      </c>
      <c r="R3343" s="5" t="s">
        <v>462</v>
      </c>
      <c r="S3343" s="5" t="s">
        <v>2658</v>
      </c>
      <c r="T3343" s="5" t="str">
        <f t="shared" si="313"/>
        <v>Fred McMath</v>
      </c>
      <c r="U3343" t="s">
        <v>2828</v>
      </c>
      <c r="V3343" s="5" t="s">
        <v>27</v>
      </c>
      <c r="W3343" s="5" t="s">
        <v>28</v>
      </c>
      <c r="X3343" s="5" t="s">
        <v>38</v>
      </c>
      <c r="Y3343" s="5" t="s">
        <v>2881</v>
      </c>
      <c r="Z3343" s="5" t="s">
        <v>43</v>
      </c>
      <c r="AA3343" s="4">
        <v>0.59</v>
      </c>
      <c r="AB3343" s="1">
        <v>40746</v>
      </c>
      <c r="AC3343" s="1">
        <v>30612</v>
      </c>
      <c r="AD3343">
        <f t="shared" si="314"/>
        <v>7</v>
      </c>
      <c r="AE3343">
        <f t="shared" ca="1" si="315"/>
        <v>40</v>
      </c>
      <c r="AF3343" t="str">
        <f t="shared" ca="1" si="316"/>
        <v>18-64</v>
      </c>
      <c r="AG3343" s="3">
        <f t="shared" si="317"/>
        <v>1.64</v>
      </c>
      <c r="AH3343" t="str">
        <f>_xlfn.IFNA(VLOOKUP(Sales_Transactions[[#This Row],[Order ID]],Returned_Items[#All],2,FALSE),"Not Returned")</f>
        <v>Not Returned</v>
      </c>
    </row>
    <row r="3344" spans="1:34" x14ac:dyDescent="0.25">
      <c r="A3344">
        <v>9024</v>
      </c>
      <c r="C3344" t="s">
        <v>1963</v>
      </c>
      <c r="D3344" s="2" t="str">
        <f>TEXT(MID(Sales_Transactions[[#This Row],[Order Date]],2,5),"d/m/yyy")</f>
        <v>2/6/2012</v>
      </c>
      <c r="E3344" s="2" t="str">
        <f>TEXT(MID(Sales_Transactions[[#This Row],[Order Date]],2,5),"d")</f>
        <v>2</v>
      </c>
      <c r="F3344" s="2" t="str">
        <f>TEXT(MID(Sales_Transactions[[#This Row],[Order Date]],2,5),"m")</f>
        <v>6</v>
      </c>
      <c r="G3344" s="2" t="str">
        <f>TEXT(MID(Sales_Transactions[[#This Row],[Order Date]],2,5),"yyy")</f>
        <v>2012</v>
      </c>
      <c r="H3344" s="2" t="str">
        <f>TEXT(MID(Sales_Transactions[[#This Row],[Order Date]],2,5),"yyy/m")</f>
        <v>2012/6</v>
      </c>
      <c r="I3344" t="s">
        <v>78</v>
      </c>
      <c r="J3344">
        <f t="shared" si="312"/>
        <v>3</v>
      </c>
      <c r="K3344" s="2">
        <v>30</v>
      </c>
      <c r="L3344" s="3">
        <v>1136.44</v>
      </c>
      <c r="M3344" s="4">
        <v>0.09</v>
      </c>
      <c r="N3344" s="5" t="s">
        <v>23</v>
      </c>
      <c r="O3344" s="3">
        <v>-9.3000000000000007</v>
      </c>
      <c r="P3344" s="3">
        <v>40.98</v>
      </c>
      <c r="Q3344" s="3">
        <v>6.5</v>
      </c>
      <c r="R3344" s="5" t="s">
        <v>2717</v>
      </c>
      <c r="S3344" s="5" t="s">
        <v>1595</v>
      </c>
      <c r="T3344" s="5" t="str">
        <f t="shared" si="313"/>
        <v>Katherine Murray</v>
      </c>
      <c r="U3344" t="s">
        <v>2828</v>
      </c>
      <c r="V3344" s="5" t="s">
        <v>74</v>
      </c>
      <c r="W3344" s="5" t="s">
        <v>48</v>
      </c>
      <c r="X3344" s="5" t="s">
        <v>87</v>
      </c>
      <c r="Y3344" s="5" t="s">
        <v>2925</v>
      </c>
      <c r="Z3344" s="5" t="s">
        <v>43</v>
      </c>
      <c r="AA3344" s="4">
        <v>0.64</v>
      </c>
      <c r="AB3344" s="1">
        <v>41064</v>
      </c>
      <c r="AC3344" s="1">
        <v>30401</v>
      </c>
      <c r="AD3344">
        <f t="shared" si="314"/>
        <v>2</v>
      </c>
      <c r="AE3344">
        <f t="shared" ca="1" si="315"/>
        <v>41</v>
      </c>
      <c r="AF3344" t="str">
        <f t="shared" ca="1" si="316"/>
        <v>18-64</v>
      </c>
      <c r="AG3344" s="3">
        <f t="shared" si="317"/>
        <v>1.5814372666666665</v>
      </c>
      <c r="AH3344" t="str">
        <f>_xlfn.IFNA(VLOOKUP(Sales_Transactions[[#This Row],[Order ID]],Returned_Items[#All],2,FALSE),"Not Returned")</f>
        <v>Not Returned</v>
      </c>
    </row>
    <row r="3345" spans="1:34" x14ac:dyDescent="0.25">
      <c r="A3345">
        <v>9635</v>
      </c>
      <c r="C3345" t="s">
        <v>2926</v>
      </c>
      <c r="D3345" s="2" t="str">
        <f>TEXT(MID(Sales_Transactions[[#This Row],[Order Date]],2,5),"d/m/yyy")</f>
        <v>13/4/2009</v>
      </c>
      <c r="E3345" s="2" t="str">
        <f>TEXT(MID(Sales_Transactions[[#This Row],[Order Date]],2,5),"d")</f>
        <v>13</v>
      </c>
      <c r="F3345" s="2" t="str">
        <f>TEXT(MID(Sales_Transactions[[#This Row],[Order Date]],2,5),"m")</f>
        <v>4</v>
      </c>
      <c r="G3345" s="2" t="str">
        <f>TEXT(MID(Sales_Transactions[[#This Row],[Order Date]],2,5),"yyy")</f>
        <v>2009</v>
      </c>
      <c r="H3345" s="2" t="str">
        <f>TEXT(MID(Sales_Transactions[[#This Row],[Order Date]],2,5),"yyy/m")</f>
        <v>2009/4</v>
      </c>
      <c r="I3345" t="s">
        <v>101</v>
      </c>
      <c r="J3345">
        <f t="shared" si="312"/>
        <v>1</v>
      </c>
      <c r="K3345" s="2">
        <v>1</v>
      </c>
      <c r="L3345" s="3">
        <v>3.42</v>
      </c>
      <c r="M3345" s="4">
        <v>0.05</v>
      </c>
      <c r="N3345" s="5" t="s">
        <v>23</v>
      </c>
      <c r="O3345" s="3">
        <v>-2.91</v>
      </c>
      <c r="P3345" s="3">
        <v>1.88</v>
      </c>
      <c r="Q3345" s="3">
        <v>1.49</v>
      </c>
      <c r="R3345" s="5" t="s">
        <v>2326</v>
      </c>
      <c r="S3345" s="5" t="s">
        <v>2374</v>
      </c>
      <c r="T3345" s="5" t="str">
        <f t="shared" si="313"/>
        <v>Andy Reiter</v>
      </c>
      <c r="U3345" t="s">
        <v>2828</v>
      </c>
      <c r="V3345" s="5" t="s">
        <v>47</v>
      </c>
      <c r="W3345" s="5" t="s">
        <v>28</v>
      </c>
      <c r="X3345" s="5" t="s">
        <v>41</v>
      </c>
      <c r="Y3345" s="5" t="s">
        <v>259</v>
      </c>
      <c r="Z3345" s="5" t="s">
        <v>43</v>
      </c>
      <c r="AA3345" s="4">
        <v>0.37</v>
      </c>
      <c r="AB3345" s="1">
        <v>39918</v>
      </c>
      <c r="AC3345" s="1">
        <v>30521</v>
      </c>
      <c r="AD3345">
        <f t="shared" si="314"/>
        <v>2</v>
      </c>
      <c r="AE3345">
        <f t="shared" ca="1" si="315"/>
        <v>41</v>
      </c>
      <c r="AF3345" t="str">
        <f t="shared" ca="1" si="316"/>
        <v>18-64</v>
      </c>
      <c r="AG3345" s="3">
        <f t="shared" si="317"/>
        <v>3.3690600000000002</v>
      </c>
      <c r="AH3345" t="str">
        <f>_xlfn.IFNA(VLOOKUP(Sales_Transactions[[#This Row],[Order ID]],Returned_Items[#All],2,FALSE),"Not Returned")</f>
        <v>Not Returned</v>
      </c>
    </row>
    <row r="3346" spans="1:34" x14ac:dyDescent="0.25">
      <c r="A3346">
        <v>10436</v>
      </c>
      <c r="C3346" t="s">
        <v>1400</v>
      </c>
      <c r="D3346" s="2" t="str">
        <f>TEXT(MID(Sales_Transactions[[#This Row],[Order Date]],2,5),"d/m/yyy")</f>
        <v>2/1/2011</v>
      </c>
      <c r="E3346" s="2" t="str">
        <f>TEXT(MID(Sales_Transactions[[#This Row],[Order Date]],2,5),"d")</f>
        <v>2</v>
      </c>
      <c r="F3346" s="2" t="str">
        <f>TEXT(MID(Sales_Transactions[[#This Row],[Order Date]],2,5),"m")</f>
        <v>1</v>
      </c>
      <c r="G3346" s="2" t="str">
        <f>TEXT(MID(Sales_Transactions[[#This Row],[Order Date]],2,5),"yyy")</f>
        <v>2011</v>
      </c>
      <c r="H3346" s="2" t="str">
        <f>TEXT(MID(Sales_Transactions[[#This Row],[Order Date]],2,5),"yyy/m")</f>
        <v>2011/1</v>
      </c>
      <c r="I3346" t="s">
        <v>22</v>
      </c>
      <c r="J3346">
        <f t="shared" si="312"/>
        <v>2</v>
      </c>
      <c r="K3346" s="2">
        <v>24</v>
      </c>
      <c r="L3346" s="3">
        <v>138.75</v>
      </c>
      <c r="M3346" s="4">
        <v>0.09</v>
      </c>
      <c r="N3346" s="5" t="s">
        <v>23</v>
      </c>
      <c r="O3346" s="3">
        <v>49.81</v>
      </c>
      <c r="P3346" s="3">
        <v>5.84</v>
      </c>
      <c r="Q3346" s="3">
        <v>1</v>
      </c>
      <c r="R3346" s="5" t="s">
        <v>2618</v>
      </c>
      <c r="S3346" s="5" t="s">
        <v>1053</v>
      </c>
      <c r="T3346" s="5" t="str">
        <f t="shared" si="313"/>
        <v>Karl Brown</v>
      </c>
      <c r="U3346" t="s">
        <v>2828</v>
      </c>
      <c r="V3346" s="5" t="s">
        <v>47</v>
      </c>
      <c r="W3346" s="5" t="s">
        <v>28</v>
      </c>
      <c r="X3346" s="5" t="s">
        <v>124</v>
      </c>
      <c r="Y3346" s="5" t="s">
        <v>2026</v>
      </c>
      <c r="Z3346" s="5" t="s">
        <v>84</v>
      </c>
      <c r="AA3346" s="4">
        <v>0.38</v>
      </c>
      <c r="AB3346" s="1">
        <v>40552</v>
      </c>
      <c r="AC3346" s="1">
        <v>15970</v>
      </c>
      <c r="AD3346">
        <f t="shared" si="314"/>
        <v>7</v>
      </c>
      <c r="AE3346">
        <f t="shared" ca="1" si="315"/>
        <v>80</v>
      </c>
      <c r="AF3346" t="str">
        <f t="shared" ca="1" si="316"/>
        <v>Over 65</v>
      </c>
      <c r="AG3346" s="3">
        <f t="shared" si="317"/>
        <v>0.28478100000000001</v>
      </c>
      <c r="AH3346" t="str">
        <f>_xlfn.IFNA(VLOOKUP(Sales_Transactions[[#This Row],[Order ID]],Returned_Items[#All],2,FALSE),"Not Returned")</f>
        <v>Not Returned</v>
      </c>
    </row>
    <row r="3347" spans="1:34" x14ac:dyDescent="0.25">
      <c r="A3347">
        <v>10752</v>
      </c>
      <c r="C3347" t="s">
        <v>350</v>
      </c>
      <c r="D3347" s="2" t="str">
        <f>TEXT(MID(Sales_Transactions[[#This Row],[Order Date]],2,5),"d/m/yyy")</f>
        <v>10/9/2011</v>
      </c>
      <c r="E3347" s="2" t="str">
        <f>TEXT(MID(Sales_Transactions[[#This Row],[Order Date]],2,5),"d")</f>
        <v>10</v>
      </c>
      <c r="F3347" s="2" t="str">
        <f>TEXT(MID(Sales_Transactions[[#This Row],[Order Date]],2,5),"m")</f>
        <v>9</v>
      </c>
      <c r="G3347" s="2" t="str">
        <f>TEXT(MID(Sales_Transactions[[#This Row],[Order Date]],2,5),"yyy")</f>
        <v>2011</v>
      </c>
      <c r="H3347" s="2" t="str">
        <f>TEXT(MID(Sales_Transactions[[#This Row],[Order Date]],2,5),"yyy/m")</f>
        <v>2011/9</v>
      </c>
      <c r="I3347" t="s">
        <v>101</v>
      </c>
      <c r="J3347">
        <f t="shared" si="312"/>
        <v>1</v>
      </c>
      <c r="K3347" s="2">
        <v>5</v>
      </c>
      <c r="L3347" s="3">
        <v>95.38</v>
      </c>
      <c r="M3347" s="4">
        <v>0.03</v>
      </c>
      <c r="N3347" s="5" t="s">
        <v>23</v>
      </c>
      <c r="O3347" s="3">
        <v>-36.89</v>
      </c>
      <c r="P3347" s="3">
        <v>15.99</v>
      </c>
      <c r="Q3347" s="3">
        <v>13.18</v>
      </c>
      <c r="R3347" s="5" t="s">
        <v>2656</v>
      </c>
      <c r="S3347" s="5" t="s">
        <v>2129</v>
      </c>
      <c r="T3347" s="5" t="str">
        <f t="shared" si="313"/>
        <v>Dianna Wilson</v>
      </c>
      <c r="U3347" t="s">
        <v>2828</v>
      </c>
      <c r="V3347" s="5" t="s">
        <v>27</v>
      </c>
      <c r="W3347" s="5" t="s">
        <v>28</v>
      </c>
      <c r="X3347" s="5" t="s">
        <v>41</v>
      </c>
      <c r="Y3347" s="5" t="s">
        <v>120</v>
      </c>
      <c r="Z3347" s="5" t="s">
        <v>43</v>
      </c>
      <c r="AA3347" s="4">
        <v>0.37</v>
      </c>
      <c r="AB3347" s="1">
        <v>40797</v>
      </c>
      <c r="AC3347" s="1">
        <v>16111</v>
      </c>
      <c r="AD3347">
        <f t="shared" si="314"/>
        <v>1</v>
      </c>
      <c r="AE3347">
        <f t="shared" ca="1" si="315"/>
        <v>80</v>
      </c>
      <c r="AF3347" t="str">
        <f t="shared" ca="1" si="316"/>
        <v>Over 65</v>
      </c>
      <c r="AG3347" s="3">
        <f t="shared" si="317"/>
        <v>5.8330405999999995</v>
      </c>
      <c r="AH3347" t="str">
        <f>_xlfn.IFNA(VLOOKUP(Sales_Transactions[[#This Row],[Order ID]],Returned_Items[#All],2,FALSE),"Not Returned")</f>
        <v>Not Returned</v>
      </c>
    </row>
    <row r="3348" spans="1:34" x14ac:dyDescent="0.25">
      <c r="A3348">
        <v>11011</v>
      </c>
      <c r="C3348" t="s">
        <v>684</v>
      </c>
      <c r="D3348" s="2" t="str">
        <f>TEXT(MID(Sales_Transactions[[#This Row],[Order Date]],2,5),"d/m/yyy")</f>
        <v>13/5/2012</v>
      </c>
      <c r="E3348" s="2" t="str">
        <f>TEXT(MID(Sales_Transactions[[#This Row],[Order Date]],2,5),"d")</f>
        <v>13</v>
      </c>
      <c r="F3348" s="2" t="str">
        <f>TEXT(MID(Sales_Transactions[[#This Row],[Order Date]],2,5),"m")</f>
        <v>5</v>
      </c>
      <c r="G3348" s="2" t="str">
        <f>TEXT(MID(Sales_Transactions[[#This Row],[Order Date]],2,5),"yyy")</f>
        <v>2012</v>
      </c>
      <c r="H3348" s="2" t="str">
        <f>TEXT(MID(Sales_Transactions[[#This Row],[Order Date]],2,5),"yyy/m")</f>
        <v>2012/5</v>
      </c>
      <c r="I3348" t="s">
        <v>33</v>
      </c>
      <c r="J3348">
        <f t="shared" si="312"/>
        <v>4</v>
      </c>
      <c r="K3348" s="2">
        <v>36</v>
      </c>
      <c r="L3348" s="3">
        <v>251.05</v>
      </c>
      <c r="M3348" s="4">
        <v>0.1</v>
      </c>
      <c r="N3348" s="5" t="s">
        <v>23</v>
      </c>
      <c r="O3348" s="3">
        <v>118.79</v>
      </c>
      <c r="P3348" s="3">
        <v>7.31</v>
      </c>
      <c r="Q3348" s="3">
        <v>0.49</v>
      </c>
      <c r="R3348" s="5" t="s">
        <v>462</v>
      </c>
      <c r="S3348" s="5" t="s">
        <v>2658</v>
      </c>
      <c r="T3348" s="5" t="str">
        <f t="shared" si="313"/>
        <v>Fred McMath</v>
      </c>
      <c r="U3348" t="s">
        <v>2828</v>
      </c>
      <c r="V3348" s="5" t="s">
        <v>27</v>
      </c>
      <c r="W3348" s="5" t="s">
        <v>28</v>
      </c>
      <c r="X3348" s="5" t="s">
        <v>115</v>
      </c>
      <c r="Y3348" s="5" t="s">
        <v>145</v>
      </c>
      <c r="Z3348" s="5" t="s">
        <v>43</v>
      </c>
      <c r="AA3348" s="4">
        <v>0.38</v>
      </c>
      <c r="AB3348" s="1">
        <v>41043</v>
      </c>
      <c r="AC3348" s="1">
        <v>16589</v>
      </c>
      <c r="AD3348">
        <f t="shared" si="314"/>
        <v>1</v>
      </c>
      <c r="AE3348">
        <f t="shared" ca="1" si="315"/>
        <v>79</v>
      </c>
      <c r="AF3348" t="str">
        <f t="shared" ca="1" si="316"/>
        <v>Over 65</v>
      </c>
      <c r="AG3348" s="3">
        <f t="shared" si="317"/>
        <v>0.21646361111111109</v>
      </c>
      <c r="AH3348" t="str">
        <f>_xlfn.IFNA(VLOOKUP(Sales_Transactions[[#This Row],[Order ID]],Returned_Items[#All],2,FALSE),"Not Returned")</f>
        <v>Not Returned</v>
      </c>
    </row>
    <row r="3349" spans="1:34" x14ac:dyDescent="0.25">
      <c r="A3349">
        <v>11236</v>
      </c>
      <c r="C3349" t="s">
        <v>2907</v>
      </c>
      <c r="D3349" s="2" t="str">
        <f>TEXT(MID(Sales_Transactions[[#This Row],[Order Date]],2,5),"d/m/yyy")</f>
        <v>30/10/2010</v>
      </c>
      <c r="E3349" s="2" t="str">
        <f>TEXT(MID(Sales_Transactions[[#This Row],[Order Date]],2,5),"d")</f>
        <v>30</v>
      </c>
      <c r="F3349" s="2" t="str">
        <f>TEXT(MID(Sales_Transactions[[#This Row],[Order Date]],2,5),"m")</f>
        <v>10</v>
      </c>
      <c r="G3349" s="2" t="str">
        <f>TEXT(MID(Sales_Transactions[[#This Row],[Order Date]],2,5),"yyy")</f>
        <v>2010</v>
      </c>
      <c r="H3349" s="2" t="str">
        <f>TEXT(MID(Sales_Transactions[[#This Row],[Order Date]],2,5),"yyy/m")</f>
        <v>2010/10</v>
      </c>
      <c r="I3349" t="s">
        <v>33</v>
      </c>
      <c r="J3349">
        <f t="shared" si="312"/>
        <v>4</v>
      </c>
      <c r="K3349" s="2">
        <v>49</v>
      </c>
      <c r="L3349" s="3">
        <v>261.02</v>
      </c>
      <c r="M3349" s="4">
        <v>0.01</v>
      </c>
      <c r="N3349" s="5" t="s">
        <v>23</v>
      </c>
      <c r="O3349" s="3">
        <v>-94.05</v>
      </c>
      <c r="P3349" s="3">
        <v>4.9800000000000004</v>
      </c>
      <c r="Q3349" s="3">
        <v>4.95</v>
      </c>
      <c r="R3349" s="5" t="s">
        <v>1940</v>
      </c>
      <c r="S3349" s="5" t="s">
        <v>2764</v>
      </c>
      <c r="T3349" s="5" t="str">
        <f t="shared" si="313"/>
        <v>Robert Barroso</v>
      </c>
      <c r="U3349" t="s">
        <v>2828</v>
      </c>
      <c r="V3349" s="5" t="s">
        <v>27</v>
      </c>
      <c r="W3349" s="5" t="s">
        <v>28</v>
      </c>
      <c r="X3349" s="5" t="s">
        <v>41</v>
      </c>
      <c r="Y3349" s="5" t="s">
        <v>1173</v>
      </c>
      <c r="Z3349" s="5" t="s">
        <v>43</v>
      </c>
      <c r="AA3349" s="4">
        <v>0.37</v>
      </c>
      <c r="AB3349" s="1">
        <v>40482</v>
      </c>
      <c r="AC3349" s="1">
        <v>16574</v>
      </c>
      <c r="AD3349">
        <f t="shared" si="314"/>
        <v>1</v>
      </c>
      <c r="AE3349">
        <f t="shared" ca="1" si="315"/>
        <v>79</v>
      </c>
      <c r="AF3349" t="str">
        <f t="shared" ca="1" si="316"/>
        <v>Over 65</v>
      </c>
      <c r="AG3349" s="3">
        <f t="shared" si="317"/>
        <v>0.20264289795918367</v>
      </c>
      <c r="AH3349" t="str">
        <f>_xlfn.IFNA(VLOOKUP(Sales_Transactions[[#This Row],[Order ID]],Returned_Items[#All],2,FALSE),"Not Returned")</f>
        <v>Not Returned</v>
      </c>
    </row>
    <row r="3350" spans="1:34" x14ac:dyDescent="0.25">
      <c r="A3350">
        <v>11650</v>
      </c>
      <c r="C3350" t="s">
        <v>1597</v>
      </c>
      <c r="D3350" s="2" t="str">
        <f>TEXT(MID(Sales_Transactions[[#This Row],[Order Date]],2,5),"d/m/yyy")</f>
        <v>24/9/2012</v>
      </c>
      <c r="E3350" s="2" t="str">
        <f>TEXT(MID(Sales_Transactions[[#This Row],[Order Date]],2,5),"d")</f>
        <v>24</v>
      </c>
      <c r="F3350" s="2" t="str">
        <f>TEXT(MID(Sales_Transactions[[#This Row],[Order Date]],2,5),"m")</f>
        <v>9</v>
      </c>
      <c r="G3350" s="2" t="str">
        <f>TEXT(MID(Sales_Transactions[[#This Row],[Order Date]],2,5),"yyy")</f>
        <v>2012</v>
      </c>
      <c r="H3350" s="2" t="str">
        <f>TEXT(MID(Sales_Transactions[[#This Row],[Order Date]],2,5),"yyy/m")</f>
        <v>2012/9</v>
      </c>
      <c r="I3350" t="s">
        <v>52</v>
      </c>
      <c r="J3350">
        <f t="shared" si="312"/>
        <v>1</v>
      </c>
      <c r="K3350" s="2">
        <v>30</v>
      </c>
      <c r="L3350" s="3">
        <v>243.49</v>
      </c>
      <c r="M3350" s="4">
        <v>0.08</v>
      </c>
      <c r="N3350" s="5" t="s">
        <v>23</v>
      </c>
      <c r="O3350" s="3">
        <v>-45.89</v>
      </c>
      <c r="P3350" s="3">
        <v>8.32</v>
      </c>
      <c r="Q3350" s="3">
        <v>2.38</v>
      </c>
      <c r="R3350" s="5" t="s">
        <v>2855</v>
      </c>
      <c r="S3350" s="5" t="s">
        <v>2320</v>
      </c>
      <c r="T3350" s="5" t="str">
        <f t="shared" si="313"/>
        <v>Valerie Mitchum</v>
      </c>
      <c r="U3350" t="s">
        <v>2828</v>
      </c>
      <c r="V3350" s="5" t="s">
        <v>74</v>
      </c>
      <c r="W3350" s="5" t="s">
        <v>48</v>
      </c>
      <c r="X3350" s="5" t="s">
        <v>87</v>
      </c>
      <c r="Y3350" s="5" t="s">
        <v>2808</v>
      </c>
      <c r="Z3350" s="5" t="s">
        <v>60</v>
      </c>
      <c r="AA3350" s="4">
        <v>0.74</v>
      </c>
      <c r="AB3350" s="1">
        <v>41177</v>
      </c>
      <c r="AC3350" s="1">
        <v>17122</v>
      </c>
      <c r="AD3350">
        <f t="shared" si="314"/>
        <v>1</v>
      </c>
      <c r="AE3350">
        <f t="shared" ca="1" si="315"/>
        <v>77</v>
      </c>
      <c r="AF3350" t="str">
        <f t="shared" ca="1" si="316"/>
        <v>Over 65</v>
      </c>
      <c r="AG3350" s="3">
        <f t="shared" si="317"/>
        <v>0.35644480000000001</v>
      </c>
      <c r="AH3350" t="str">
        <f>_xlfn.IFNA(VLOOKUP(Sales_Transactions[[#This Row],[Order ID]],Returned_Items[#All],2,FALSE),"Not Returned")</f>
        <v>Not Returned</v>
      </c>
    </row>
    <row r="3351" spans="1:34" x14ac:dyDescent="0.25">
      <c r="A3351">
        <v>11779</v>
      </c>
      <c r="C3351" t="s">
        <v>2927</v>
      </c>
      <c r="D3351" s="2" t="str">
        <f>TEXT(MID(Sales_Transactions[[#This Row],[Order Date]],2,5),"d/m/yyy")</f>
        <v>29/6/2010</v>
      </c>
      <c r="E3351" s="2" t="str">
        <f>TEXT(MID(Sales_Transactions[[#This Row],[Order Date]],2,5),"d")</f>
        <v>29</v>
      </c>
      <c r="F3351" s="2" t="str">
        <f>TEXT(MID(Sales_Transactions[[#This Row],[Order Date]],2,5),"m")</f>
        <v>6</v>
      </c>
      <c r="G3351" s="2" t="str">
        <f>TEXT(MID(Sales_Transactions[[#This Row],[Order Date]],2,5),"yyy")</f>
        <v>2010</v>
      </c>
      <c r="H3351" s="2" t="str">
        <f>TEXT(MID(Sales_Transactions[[#This Row],[Order Date]],2,5),"yyy/m")</f>
        <v>2010/6</v>
      </c>
      <c r="I3351" t="s">
        <v>52</v>
      </c>
      <c r="J3351">
        <f t="shared" si="312"/>
        <v>1</v>
      </c>
      <c r="K3351" s="2">
        <v>45</v>
      </c>
      <c r="L3351" s="3">
        <v>311.10000000000002</v>
      </c>
      <c r="M3351" s="4">
        <v>0.04</v>
      </c>
      <c r="N3351" s="5" t="s">
        <v>23</v>
      </c>
      <c r="O3351" s="3">
        <v>86.6</v>
      </c>
      <c r="P3351" s="3">
        <v>6.88</v>
      </c>
      <c r="Q3351" s="3">
        <v>2</v>
      </c>
      <c r="R3351" s="5" t="s">
        <v>1378</v>
      </c>
      <c r="S3351" s="5" t="s">
        <v>2678</v>
      </c>
      <c r="T3351" s="5" t="str">
        <f t="shared" si="313"/>
        <v>Alex Grayson</v>
      </c>
      <c r="U3351" t="s">
        <v>2828</v>
      </c>
      <c r="V3351" s="5" t="s">
        <v>37</v>
      </c>
      <c r="W3351" s="5" t="s">
        <v>28</v>
      </c>
      <c r="X3351" s="5" t="s">
        <v>75</v>
      </c>
      <c r="Y3351" s="5" t="s">
        <v>1885</v>
      </c>
      <c r="Z3351" s="5" t="s">
        <v>84</v>
      </c>
      <c r="AA3351" s="4">
        <v>0.39</v>
      </c>
      <c r="AB3351" s="1">
        <v>40360</v>
      </c>
      <c r="AC3351" s="1">
        <v>29352</v>
      </c>
      <c r="AD3351">
        <f t="shared" si="314"/>
        <v>2</v>
      </c>
      <c r="AE3351">
        <f t="shared" ca="1" si="315"/>
        <v>44</v>
      </c>
      <c r="AF3351" t="str">
        <f t="shared" ca="1" si="316"/>
        <v>18-64</v>
      </c>
      <c r="AG3351" s="3">
        <f t="shared" si="317"/>
        <v>0.19727217777777778</v>
      </c>
      <c r="AH3351" t="str">
        <f>_xlfn.IFNA(VLOOKUP(Sales_Transactions[[#This Row],[Order ID]],Returned_Items[#All],2,FALSE),"Not Returned")</f>
        <v>Not Returned</v>
      </c>
    </row>
    <row r="3352" spans="1:34" x14ac:dyDescent="0.25">
      <c r="A3352">
        <v>11779</v>
      </c>
      <c r="C3352" t="s">
        <v>2927</v>
      </c>
      <c r="D3352" s="2" t="str">
        <f>TEXT(MID(Sales_Transactions[[#This Row],[Order Date]],2,5),"d/m/yyy")</f>
        <v>29/6/2010</v>
      </c>
      <c r="E3352" s="2" t="str">
        <f>TEXT(MID(Sales_Transactions[[#This Row],[Order Date]],2,5),"d")</f>
        <v>29</v>
      </c>
      <c r="F3352" s="2" t="str">
        <f>TEXT(MID(Sales_Transactions[[#This Row],[Order Date]],2,5),"m")</f>
        <v>6</v>
      </c>
      <c r="G3352" s="2" t="str">
        <f>TEXT(MID(Sales_Transactions[[#This Row],[Order Date]],2,5),"yyy")</f>
        <v>2010</v>
      </c>
      <c r="H3352" s="2" t="str">
        <f>TEXT(MID(Sales_Transactions[[#This Row],[Order Date]],2,5),"yyy/m")</f>
        <v>2010/6</v>
      </c>
      <c r="I3352" t="s">
        <v>52</v>
      </c>
      <c r="J3352">
        <f t="shared" si="312"/>
        <v>1</v>
      </c>
      <c r="K3352" s="2">
        <v>43</v>
      </c>
      <c r="L3352" s="3">
        <v>452.93</v>
      </c>
      <c r="M3352" s="4">
        <v>0.09</v>
      </c>
      <c r="N3352" s="5" t="s">
        <v>23</v>
      </c>
      <c r="O3352" s="3">
        <v>-172.34</v>
      </c>
      <c r="P3352" s="3">
        <v>10.97</v>
      </c>
      <c r="Q3352" s="3">
        <v>6.5</v>
      </c>
      <c r="R3352" s="5" t="s">
        <v>1378</v>
      </c>
      <c r="S3352" s="5" t="s">
        <v>2678</v>
      </c>
      <c r="T3352" s="5" t="str">
        <f t="shared" si="313"/>
        <v>Alex Grayson</v>
      </c>
      <c r="U3352" t="s">
        <v>2828</v>
      </c>
      <c r="V3352" s="5" t="s">
        <v>37</v>
      </c>
      <c r="W3352" s="5" t="s">
        <v>48</v>
      </c>
      <c r="X3352" s="5" t="s">
        <v>87</v>
      </c>
      <c r="Y3352" s="5" t="s">
        <v>543</v>
      </c>
      <c r="Z3352" s="5" t="s">
        <v>43</v>
      </c>
      <c r="AA3352" s="4">
        <v>0.64</v>
      </c>
      <c r="AB3352" s="1">
        <v>40359</v>
      </c>
      <c r="AC3352" s="1">
        <v>29380</v>
      </c>
      <c r="AD3352">
        <f t="shared" si="314"/>
        <v>1</v>
      </c>
      <c r="AE3352">
        <f t="shared" ca="1" si="315"/>
        <v>44</v>
      </c>
      <c r="AF3352" t="str">
        <f t="shared" ca="1" si="316"/>
        <v>18-64</v>
      </c>
      <c r="AG3352" s="3">
        <f t="shared" si="317"/>
        <v>0.4060494651162791</v>
      </c>
      <c r="AH3352" t="str">
        <f>_xlfn.IFNA(VLOOKUP(Sales_Transactions[[#This Row],[Order ID]],Returned_Items[#All],2,FALSE),"Not Returned")</f>
        <v>Not Returned</v>
      </c>
    </row>
    <row r="3353" spans="1:34" x14ac:dyDescent="0.25">
      <c r="A3353">
        <v>12515</v>
      </c>
      <c r="C3353" t="s">
        <v>2928</v>
      </c>
      <c r="D3353" s="2" t="str">
        <f>TEXT(MID(Sales_Transactions[[#This Row],[Order Date]],2,5),"d/m/yyy")</f>
        <v>13/5/2010</v>
      </c>
      <c r="E3353" s="2" t="str">
        <f>TEXT(MID(Sales_Transactions[[#This Row],[Order Date]],2,5),"d")</f>
        <v>13</v>
      </c>
      <c r="F3353" s="2" t="str">
        <f>TEXT(MID(Sales_Transactions[[#This Row],[Order Date]],2,5),"m")</f>
        <v>5</v>
      </c>
      <c r="G3353" s="2" t="str">
        <f>TEXT(MID(Sales_Transactions[[#This Row],[Order Date]],2,5),"yyy")</f>
        <v>2010</v>
      </c>
      <c r="H3353" s="2" t="str">
        <f>TEXT(MID(Sales_Transactions[[#This Row],[Order Date]],2,5),"yyy/m")</f>
        <v>2010/5</v>
      </c>
      <c r="I3353" t="s">
        <v>78</v>
      </c>
      <c r="J3353">
        <f t="shared" si="312"/>
        <v>3</v>
      </c>
      <c r="K3353" s="2">
        <v>16</v>
      </c>
      <c r="L3353" s="3">
        <v>1702.499</v>
      </c>
      <c r="M3353" s="4">
        <v>0.08</v>
      </c>
      <c r="N3353" s="5" t="s">
        <v>23</v>
      </c>
      <c r="O3353" s="3">
        <v>133.44999999999999</v>
      </c>
      <c r="P3353" s="3">
        <v>125.99</v>
      </c>
      <c r="Q3353" s="3">
        <v>5.99</v>
      </c>
      <c r="R3353" s="5" t="s">
        <v>1775</v>
      </c>
      <c r="S3353" s="5" t="s">
        <v>1419</v>
      </c>
      <c r="T3353" s="5" t="str">
        <f t="shared" si="313"/>
        <v>Michael Stewart</v>
      </c>
      <c r="U3353" t="s">
        <v>2828</v>
      </c>
      <c r="V3353" s="5" t="s">
        <v>27</v>
      </c>
      <c r="W3353" s="5" t="s">
        <v>48</v>
      </c>
      <c r="X3353" s="5" t="s">
        <v>49</v>
      </c>
      <c r="Y3353" s="5" t="s">
        <v>2715</v>
      </c>
      <c r="Z3353" s="5" t="s">
        <v>43</v>
      </c>
      <c r="AA3353" s="4">
        <v>0.56000000000000005</v>
      </c>
      <c r="AB3353" s="1">
        <v>40314</v>
      </c>
      <c r="AC3353" s="1">
        <v>29253</v>
      </c>
      <c r="AD3353">
        <f t="shared" si="314"/>
        <v>3</v>
      </c>
      <c r="AE3353">
        <f t="shared" ca="1" si="315"/>
        <v>44</v>
      </c>
      <c r="AF3353" t="str">
        <f t="shared" ca="1" si="316"/>
        <v>18-64</v>
      </c>
      <c r="AG3353" s="3">
        <f t="shared" si="317"/>
        <v>8.2424505000000003</v>
      </c>
      <c r="AH3353" t="str">
        <f>_xlfn.IFNA(VLOOKUP(Sales_Transactions[[#This Row],[Order ID]],Returned_Items[#All],2,FALSE),"Not Returned")</f>
        <v>Not Returned</v>
      </c>
    </row>
    <row r="3354" spans="1:34" x14ac:dyDescent="0.25">
      <c r="A3354">
        <v>12580</v>
      </c>
      <c r="C3354" t="s">
        <v>2357</v>
      </c>
      <c r="D3354" s="2" t="str">
        <f>TEXT(MID(Sales_Transactions[[#This Row],[Order Date]],2,5),"d/m/yyy")</f>
        <v>13/1/2010</v>
      </c>
      <c r="E3354" s="2" t="str">
        <f>TEXT(MID(Sales_Transactions[[#This Row],[Order Date]],2,5),"d")</f>
        <v>13</v>
      </c>
      <c r="F3354" s="2" t="str">
        <f>TEXT(MID(Sales_Transactions[[#This Row],[Order Date]],2,5),"m")</f>
        <v>1</v>
      </c>
      <c r="G3354" s="2" t="str">
        <f>TEXT(MID(Sales_Transactions[[#This Row],[Order Date]],2,5),"yyy")</f>
        <v>2010</v>
      </c>
      <c r="H3354" s="2" t="str">
        <f>TEXT(MID(Sales_Transactions[[#This Row],[Order Date]],2,5),"yyy/m")</f>
        <v>2010/1</v>
      </c>
      <c r="I3354" t="s">
        <v>22</v>
      </c>
      <c r="J3354">
        <f t="shared" si="312"/>
        <v>2</v>
      </c>
      <c r="K3354" s="2">
        <v>43</v>
      </c>
      <c r="L3354" s="3">
        <v>140.72</v>
      </c>
      <c r="M3354" s="4">
        <v>0.04</v>
      </c>
      <c r="N3354" s="5" t="s">
        <v>23</v>
      </c>
      <c r="O3354" s="3">
        <v>-115.53</v>
      </c>
      <c r="P3354" s="3">
        <v>3.28</v>
      </c>
      <c r="Q3354" s="3">
        <v>3.97</v>
      </c>
      <c r="R3354" s="5" t="s">
        <v>2313</v>
      </c>
      <c r="S3354" s="5" t="s">
        <v>2747</v>
      </c>
      <c r="T3354" s="5" t="str">
        <f t="shared" si="313"/>
        <v>Dave Poirier</v>
      </c>
      <c r="U3354" t="s">
        <v>2828</v>
      </c>
      <c r="V3354" s="5" t="s">
        <v>27</v>
      </c>
      <c r="W3354" s="5" t="s">
        <v>28</v>
      </c>
      <c r="X3354" s="5" t="s">
        <v>124</v>
      </c>
      <c r="Y3354" s="5" t="s">
        <v>959</v>
      </c>
      <c r="Z3354" s="5" t="s">
        <v>84</v>
      </c>
      <c r="AA3354" s="4">
        <v>0.56000000000000005</v>
      </c>
      <c r="AB3354" s="1">
        <v>40193</v>
      </c>
      <c r="AC3354" s="1">
        <v>28932</v>
      </c>
      <c r="AD3354">
        <f t="shared" si="314"/>
        <v>2</v>
      </c>
      <c r="AE3354">
        <f t="shared" ca="1" si="315"/>
        <v>45</v>
      </c>
      <c r="AF3354" t="str">
        <f t="shared" ca="1" si="316"/>
        <v>18-64</v>
      </c>
      <c r="AG3354" s="3">
        <f t="shared" si="317"/>
        <v>0.1685741395348837</v>
      </c>
      <c r="AH3354" t="str">
        <f>_xlfn.IFNA(VLOOKUP(Sales_Transactions[[#This Row],[Order ID]],Returned_Items[#All],2,FALSE),"Not Returned")</f>
        <v>Returned</v>
      </c>
    </row>
    <row r="3355" spans="1:34" x14ac:dyDescent="0.25">
      <c r="A3355">
        <v>12868</v>
      </c>
      <c r="C3355" t="s">
        <v>1372</v>
      </c>
      <c r="D3355" s="2" t="str">
        <f>TEXT(MID(Sales_Transactions[[#This Row],[Order Date]],2,5),"d/m/yyy")</f>
        <v>1/3/2011</v>
      </c>
      <c r="E3355" s="2" t="str">
        <f>TEXT(MID(Sales_Transactions[[#This Row],[Order Date]],2,5),"d")</f>
        <v>1</v>
      </c>
      <c r="F3355" s="2" t="str">
        <f>TEXT(MID(Sales_Transactions[[#This Row],[Order Date]],2,5),"m")</f>
        <v>3</v>
      </c>
      <c r="G3355" s="2" t="str">
        <f>TEXT(MID(Sales_Transactions[[#This Row],[Order Date]],2,5),"yyy")</f>
        <v>2011</v>
      </c>
      <c r="H3355" s="2" t="str">
        <f>TEXT(MID(Sales_Transactions[[#This Row],[Order Date]],2,5),"yyy/m")</f>
        <v>2011/3</v>
      </c>
      <c r="I3355" t="s">
        <v>101</v>
      </c>
      <c r="J3355">
        <f t="shared" si="312"/>
        <v>1</v>
      </c>
      <c r="K3355" s="2">
        <v>31</v>
      </c>
      <c r="L3355" s="3">
        <v>53.33</v>
      </c>
      <c r="M3355" s="4">
        <v>0.09</v>
      </c>
      <c r="N3355" s="5" t="s">
        <v>23</v>
      </c>
      <c r="O3355" s="3">
        <v>-2.44</v>
      </c>
      <c r="P3355" s="3">
        <v>1.76</v>
      </c>
      <c r="Q3355" s="3">
        <v>0.7</v>
      </c>
      <c r="R3355" s="5" t="s">
        <v>24</v>
      </c>
      <c r="S3355" s="5" t="s">
        <v>2630</v>
      </c>
      <c r="T3355" s="5" t="str">
        <f t="shared" si="313"/>
        <v>Muhammed Lee</v>
      </c>
      <c r="U3355" t="s">
        <v>2828</v>
      </c>
      <c r="V3355" s="5" t="s">
        <v>37</v>
      </c>
      <c r="W3355" s="5" t="s">
        <v>28</v>
      </c>
      <c r="X3355" s="5" t="s">
        <v>124</v>
      </c>
      <c r="Y3355" s="5" t="s">
        <v>633</v>
      </c>
      <c r="Z3355" s="5" t="s">
        <v>84</v>
      </c>
      <c r="AA3355" s="4">
        <v>0.56000000000000005</v>
      </c>
      <c r="AB3355" s="1">
        <v>40604</v>
      </c>
      <c r="AC3355" s="1">
        <v>29021</v>
      </c>
      <c r="AD3355">
        <f t="shared" si="314"/>
        <v>1</v>
      </c>
      <c r="AE3355">
        <f t="shared" ca="1" si="315"/>
        <v>45</v>
      </c>
      <c r="AF3355" t="str">
        <f t="shared" ca="1" si="316"/>
        <v>18-64</v>
      </c>
      <c r="AG3355" s="3">
        <f t="shared" si="317"/>
        <v>7.9303741935483868E-2</v>
      </c>
      <c r="AH3355" t="str">
        <f>_xlfn.IFNA(VLOOKUP(Sales_Transactions[[#This Row],[Order ID]],Returned_Items[#All],2,FALSE),"Not Returned")</f>
        <v>Not Returned</v>
      </c>
    </row>
    <row r="3356" spans="1:34" x14ac:dyDescent="0.25">
      <c r="A3356">
        <v>12931</v>
      </c>
      <c r="C3356" t="s">
        <v>2551</v>
      </c>
      <c r="D3356" s="2" t="str">
        <f>TEXT(MID(Sales_Transactions[[#This Row],[Order Date]],2,5),"d/m/yyy")</f>
        <v>24/4/2012</v>
      </c>
      <c r="E3356" s="2" t="str">
        <f>TEXT(MID(Sales_Transactions[[#This Row],[Order Date]],2,5),"d")</f>
        <v>24</v>
      </c>
      <c r="F3356" s="2" t="str">
        <f>TEXT(MID(Sales_Transactions[[#This Row],[Order Date]],2,5),"m")</f>
        <v>4</v>
      </c>
      <c r="G3356" s="2" t="str">
        <f>TEXT(MID(Sales_Transactions[[#This Row],[Order Date]],2,5),"yyy")</f>
        <v>2012</v>
      </c>
      <c r="H3356" s="2" t="str">
        <f>TEXT(MID(Sales_Transactions[[#This Row],[Order Date]],2,5),"yyy/m")</f>
        <v>2012/4</v>
      </c>
      <c r="I3356" t="s">
        <v>78</v>
      </c>
      <c r="J3356">
        <f t="shared" si="312"/>
        <v>3</v>
      </c>
      <c r="K3356" s="2">
        <v>11</v>
      </c>
      <c r="L3356" s="3">
        <v>653.91999999999996</v>
      </c>
      <c r="M3356" s="4">
        <v>0.02</v>
      </c>
      <c r="N3356" s="5" t="s">
        <v>23</v>
      </c>
      <c r="O3356" s="3">
        <v>52.89</v>
      </c>
      <c r="P3356" s="3">
        <v>59.76</v>
      </c>
      <c r="Q3356" s="3">
        <v>9.7100000000000009</v>
      </c>
      <c r="R3356" s="5" t="s">
        <v>287</v>
      </c>
      <c r="S3356" s="5" t="s">
        <v>2194</v>
      </c>
      <c r="T3356" s="5" t="str">
        <f t="shared" si="313"/>
        <v>Doug Jacobs</v>
      </c>
      <c r="U3356" t="s">
        <v>2828</v>
      </c>
      <c r="V3356" s="5" t="s">
        <v>74</v>
      </c>
      <c r="W3356" s="5" t="s">
        <v>28</v>
      </c>
      <c r="X3356" s="5" t="s">
        <v>29</v>
      </c>
      <c r="Y3356" s="5" t="s">
        <v>2865</v>
      </c>
      <c r="Z3356" s="5" t="s">
        <v>43</v>
      </c>
      <c r="AA3356" s="4">
        <v>0.56999999999999995</v>
      </c>
      <c r="AB3356" s="1">
        <v>41024</v>
      </c>
      <c r="AC3356" s="1">
        <v>28699</v>
      </c>
      <c r="AD3356">
        <f t="shared" si="314"/>
        <v>1</v>
      </c>
      <c r="AE3356">
        <f t="shared" ca="1" si="315"/>
        <v>46</v>
      </c>
      <c r="AF3356" t="str">
        <f t="shared" ca="1" si="316"/>
        <v>18-64</v>
      </c>
      <c r="AG3356" s="3">
        <f t="shared" si="317"/>
        <v>6.3143679999999991</v>
      </c>
      <c r="AH3356" t="str">
        <f>_xlfn.IFNA(VLOOKUP(Sales_Transactions[[#This Row],[Order ID]],Returned_Items[#All],2,FALSE),"Not Returned")</f>
        <v>Not Returned</v>
      </c>
    </row>
    <row r="3357" spans="1:34" x14ac:dyDescent="0.25">
      <c r="A3357">
        <v>13027</v>
      </c>
      <c r="C3357" t="s">
        <v>2929</v>
      </c>
      <c r="D3357" s="2" t="str">
        <f>TEXT(MID(Sales_Transactions[[#This Row],[Order Date]],2,5),"d/m/yyy")</f>
        <v>15/1/2012</v>
      </c>
      <c r="E3357" s="2" t="str">
        <f>TEXT(MID(Sales_Transactions[[#This Row],[Order Date]],2,5),"d")</f>
        <v>15</v>
      </c>
      <c r="F3357" s="2" t="str">
        <f>TEXT(MID(Sales_Transactions[[#This Row],[Order Date]],2,5),"m")</f>
        <v>1</v>
      </c>
      <c r="G3357" s="2" t="str">
        <f>TEXT(MID(Sales_Transactions[[#This Row],[Order Date]],2,5),"yyy")</f>
        <v>2012</v>
      </c>
      <c r="H3357" s="2" t="str">
        <f>TEXT(MID(Sales_Transactions[[#This Row],[Order Date]],2,5),"yyy/m")</f>
        <v>2012/1</v>
      </c>
      <c r="I3357" t="s">
        <v>101</v>
      </c>
      <c r="J3357">
        <f t="shared" si="312"/>
        <v>1</v>
      </c>
      <c r="K3357" s="2">
        <v>42</v>
      </c>
      <c r="L3357" s="3">
        <v>290.68</v>
      </c>
      <c r="M3357" s="4">
        <v>0.03</v>
      </c>
      <c r="N3357" s="5" t="s">
        <v>23</v>
      </c>
      <c r="O3357" s="3">
        <v>-93.5</v>
      </c>
      <c r="P3357" s="3">
        <v>6.78</v>
      </c>
      <c r="Q3357" s="3">
        <v>6.18</v>
      </c>
      <c r="R3357" s="5" t="s">
        <v>462</v>
      </c>
      <c r="S3357" s="5" t="s">
        <v>2658</v>
      </c>
      <c r="T3357" s="5" t="str">
        <f t="shared" si="313"/>
        <v>Fred McMath</v>
      </c>
      <c r="U3357" t="s">
        <v>2828</v>
      </c>
      <c r="V3357" s="5" t="s">
        <v>27</v>
      </c>
      <c r="W3357" s="5" t="s">
        <v>28</v>
      </c>
      <c r="X3357" s="5" t="s">
        <v>75</v>
      </c>
      <c r="Y3357" s="5" t="s">
        <v>1409</v>
      </c>
      <c r="Z3357" s="5" t="s">
        <v>43</v>
      </c>
      <c r="AA3357" s="4">
        <v>0.39</v>
      </c>
      <c r="AB3357" s="1">
        <v>40925</v>
      </c>
      <c r="AC3357" s="1">
        <v>28440</v>
      </c>
      <c r="AD3357">
        <f t="shared" si="314"/>
        <v>2</v>
      </c>
      <c r="AE3357">
        <f t="shared" ca="1" si="315"/>
        <v>46</v>
      </c>
      <c r="AF3357" t="str">
        <f t="shared" ca="1" si="316"/>
        <v>18-64</v>
      </c>
      <c r="AG3357" s="3">
        <f t="shared" si="317"/>
        <v>0.30852299999999999</v>
      </c>
      <c r="AH3357" t="str">
        <f>_xlfn.IFNA(VLOOKUP(Sales_Transactions[[#This Row],[Order ID]],Returned_Items[#All],2,FALSE),"Not Returned")</f>
        <v>Not Returned</v>
      </c>
    </row>
    <row r="3358" spans="1:34" x14ac:dyDescent="0.25">
      <c r="A3358">
        <v>13476</v>
      </c>
      <c r="C3358" t="s">
        <v>2721</v>
      </c>
      <c r="D3358" s="2" t="str">
        <f>TEXT(MID(Sales_Transactions[[#This Row],[Order Date]],2,5),"d/m/yyy")</f>
        <v>16/10/2010</v>
      </c>
      <c r="E3358" s="2" t="str">
        <f>TEXT(MID(Sales_Transactions[[#This Row],[Order Date]],2,5),"d")</f>
        <v>16</v>
      </c>
      <c r="F3358" s="2" t="str">
        <f>TEXT(MID(Sales_Transactions[[#This Row],[Order Date]],2,5),"m")</f>
        <v>10</v>
      </c>
      <c r="G3358" s="2" t="str">
        <f>TEXT(MID(Sales_Transactions[[#This Row],[Order Date]],2,5),"yyy")</f>
        <v>2010</v>
      </c>
      <c r="H3358" s="2" t="str">
        <f>TEXT(MID(Sales_Transactions[[#This Row],[Order Date]],2,5),"yyy/m")</f>
        <v>2010/10</v>
      </c>
      <c r="I3358" t="s">
        <v>52</v>
      </c>
      <c r="J3358">
        <f t="shared" si="312"/>
        <v>1</v>
      </c>
      <c r="K3358" s="2">
        <v>47</v>
      </c>
      <c r="L3358" s="3">
        <v>231.29</v>
      </c>
      <c r="M3358" s="4">
        <v>0.09</v>
      </c>
      <c r="N3358" s="5" t="s">
        <v>67</v>
      </c>
      <c r="O3358" s="3">
        <v>-147.86000000000001</v>
      </c>
      <c r="P3358" s="3">
        <v>4.91</v>
      </c>
      <c r="Q3358" s="3">
        <v>5.68</v>
      </c>
      <c r="R3358" s="5" t="s">
        <v>2481</v>
      </c>
      <c r="S3358" s="5" t="s">
        <v>2482</v>
      </c>
      <c r="T3358" s="5" t="str">
        <f t="shared" si="313"/>
        <v>Noel Staavos</v>
      </c>
      <c r="U3358" t="s">
        <v>2828</v>
      </c>
      <c r="V3358" s="5" t="s">
        <v>74</v>
      </c>
      <c r="W3358" s="5" t="s">
        <v>28</v>
      </c>
      <c r="X3358" s="5" t="s">
        <v>41</v>
      </c>
      <c r="Y3358" s="5" t="s">
        <v>2403</v>
      </c>
      <c r="Z3358" s="5" t="s">
        <v>43</v>
      </c>
      <c r="AA3358" s="4">
        <v>0.36</v>
      </c>
      <c r="AB3358" s="1">
        <v>40469</v>
      </c>
      <c r="AC3358" s="1">
        <v>26133</v>
      </c>
      <c r="AD3358">
        <f t="shared" si="314"/>
        <v>2</v>
      </c>
      <c r="AE3358">
        <f t="shared" ca="1" si="315"/>
        <v>53</v>
      </c>
      <c r="AF3358" t="str">
        <f t="shared" ca="1" si="316"/>
        <v>18-64</v>
      </c>
      <c r="AG3358" s="3">
        <f t="shared" si="317"/>
        <v>0.22522512765957445</v>
      </c>
      <c r="AH3358" t="str">
        <f>_xlfn.IFNA(VLOOKUP(Sales_Transactions[[#This Row],[Order ID]],Returned_Items[#All],2,FALSE),"Not Returned")</f>
        <v>Not Returned</v>
      </c>
    </row>
    <row r="3359" spans="1:34" x14ac:dyDescent="0.25">
      <c r="A3359">
        <v>13572</v>
      </c>
      <c r="C3359" t="s">
        <v>1200</v>
      </c>
      <c r="D3359" s="2" t="str">
        <f>TEXT(MID(Sales_Transactions[[#This Row],[Order Date]],2,5),"d/m/yyy")</f>
        <v>17/5/2012</v>
      </c>
      <c r="E3359" s="2" t="str">
        <f>TEXT(MID(Sales_Transactions[[#This Row],[Order Date]],2,5),"d")</f>
        <v>17</v>
      </c>
      <c r="F3359" s="2" t="str">
        <f>TEXT(MID(Sales_Transactions[[#This Row],[Order Date]],2,5),"m")</f>
        <v>5</v>
      </c>
      <c r="G3359" s="2" t="str">
        <f>TEXT(MID(Sales_Transactions[[#This Row],[Order Date]],2,5),"yyy")</f>
        <v>2012</v>
      </c>
      <c r="H3359" s="2" t="str">
        <f>TEXT(MID(Sales_Transactions[[#This Row],[Order Date]],2,5),"yyy/m")</f>
        <v>2012/5</v>
      </c>
      <c r="I3359" t="s">
        <v>101</v>
      </c>
      <c r="J3359">
        <f t="shared" si="312"/>
        <v>1</v>
      </c>
      <c r="K3359" s="2">
        <v>7</v>
      </c>
      <c r="L3359" s="3">
        <v>40.11</v>
      </c>
      <c r="M3359" s="4">
        <v>7.0000000000000007E-2</v>
      </c>
      <c r="N3359" s="5" t="s">
        <v>23</v>
      </c>
      <c r="O3359" s="3">
        <v>-43.71</v>
      </c>
      <c r="P3359" s="3">
        <v>5.0199999999999996</v>
      </c>
      <c r="Q3359" s="3">
        <v>5.14</v>
      </c>
      <c r="R3359" s="5" t="s">
        <v>2804</v>
      </c>
      <c r="S3359" s="5" t="s">
        <v>2805</v>
      </c>
      <c r="T3359" s="5" t="str">
        <f t="shared" si="313"/>
        <v>Pierre Wener</v>
      </c>
      <c r="U3359" t="s">
        <v>2828</v>
      </c>
      <c r="V3359" s="5" t="s">
        <v>74</v>
      </c>
      <c r="W3359" s="5" t="s">
        <v>48</v>
      </c>
      <c r="X3359" s="5" t="s">
        <v>87</v>
      </c>
      <c r="Y3359" s="5" t="s">
        <v>586</v>
      </c>
      <c r="Z3359" s="5" t="s">
        <v>60</v>
      </c>
      <c r="AA3359" s="4">
        <v>0.79</v>
      </c>
      <c r="AB3359" s="1">
        <v>41047</v>
      </c>
      <c r="AC3359" s="1">
        <v>26127</v>
      </c>
      <c r="AD3359">
        <f t="shared" si="314"/>
        <v>1</v>
      </c>
      <c r="AE3359">
        <f t="shared" ca="1" si="315"/>
        <v>53</v>
      </c>
      <c r="AF3359" t="str">
        <f t="shared" ca="1" si="316"/>
        <v>18-64</v>
      </c>
      <c r="AG3359" s="3">
        <f t="shared" si="317"/>
        <v>1.4509265714285713</v>
      </c>
      <c r="AH3359" t="str">
        <f>_xlfn.IFNA(VLOOKUP(Sales_Transactions[[#This Row],[Order ID]],Returned_Items[#All],2,FALSE),"Not Returned")</f>
        <v>Not Returned</v>
      </c>
    </row>
    <row r="3360" spans="1:34" x14ac:dyDescent="0.25">
      <c r="A3360">
        <v>13731</v>
      </c>
      <c r="C3360" t="s">
        <v>392</v>
      </c>
      <c r="D3360" s="2" t="str">
        <f>TEXT(MID(Sales_Transactions[[#This Row],[Order Date]],2,5),"d/m/yyy")</f>
        <v>9/5/2010</v>
      </c>
      <c r="E3360" s="2" t="str">
        <f>TEXT(MID(Sales_Transactions[[#This Row],[Order Date]],2,5),"d")</f>
        <v>9</v>
      </c>
      <c r="F3360" s="2" t="str">
        <f>TEXT(MID(Sales_Transactions[[#This Row],[Order Date]],2,5),"m")</f>
        <v>5</v>
      </c>
      <c r="G3360" s="2" t="str">
        <f>TEXT(MID(Sales_Transactions[[#This Row],[Order Date]],2,5),"yyy")</f>
        <v>2010</v>
      </c>
      <c r="H3360" s="2" t="str">
        <f>TEXT(MID(Sales_Transactions[[#This Row],[Order Date]],2,5),"yyy/m")</f>
        <v>2010/5</v>
      </c>
      <c r="I3360" t="s">
        <v>52</v>
      </c>
      <c r="J3360">
        <f t="shared" si="312"/>
        <v>1</v>
      </c>
      <c r="K3360" s="2">
        <v>10</v>
      </c>
      <c r="L3360" s="3">
        <v>44.08</v>
      </c>
      <c r="M3360" s="4">
        <v>0.08</v>
      </c>
      <c r="N3360" s="5" t="s">
        <v>23</v>
      </c>
      <c r="O3360" s="3">
        <v>6.79</v>
      </c>
      <c r="P3360" s="3">
        <v>4.4800000000000004</v>
      </c>
      <c r="Q3360" s="3">
        <v>1.22</v>
      </c>
      <c r="R3360" s="5" t="s">
        <v>2662</v>
      </c>
      <c r="S3360" s="5" t="s">
        <v>2023</v>
      </c>
      <c r="T3360" s="5" t="str">
        <f t="shared" si="313"/>
        <v>Tom Prescott</v>
      </c>
      <c r="U3360" t="s">
        <v>2828</v>
      </c>
      <c r="V3360" s="5" t="s">
        <v>27</v>
      </c>
      <c r="W3360" s="5" t="s">
        <v>28</v>
      </c>
      <c r="X3360" s="5" t="s">
        <v>75</v>
      </c>
      <c r="Y3360" s="5" t="s">
        <v>344</v>
      </c>
      <c r="Z3360" s="5" t="s">
        <v>84</v>
      </c>
      <c r="AA3360" s="4">
        <v>0.36</v>
      </c>
      <c r="AB3360" s="1">
        <v>40310</v>
      </c>
      <c r="AC3360" s="1">
        <v>26289</v>
      </c>
      <c r="AD3360">
        <f t="shared" si="314"/>
        <v>3</v>
      </c>
      <c r="AE3360">
        <f t="shared" ca="1" si="315"/>
        <v>52</v>
      </c>
      <c r="AF3360" t="str">
        <f t="shared" ca="1" si="316"/>
        <v>18-64</v>
      </c>
      <c r="AG3360" s="3">
        <f t="shared" si="317"/>
        <v>0.56964159999999997</v>
      </c>
      <c r="AH3360" t="str">
        <f>_xlfn.IFNA(VLOOKUP(Sales_Transactions[[#This Row],[Order ID]],Returned_Items[#All],2,FALSE),"Not Returned")</f>
        <v>Not Returned</v>
      </c>
    </row>
    <row r="3361" spans="1:34" x14ac:dyDescent="0.25">
      <c r="A3361">
        <v>14112</v>
      </c>
      <c r="C3361" t="s">
        <v>1422</v>
      </c>
      <c r="D3361" s="2" t="str">
        <f>TEXT(MID(Sales_Transactions[[#This Row],[Order Date]],2,5),"d/m/yyy")</f>
        <v>24/7/2009</v>
      </c>
      <c r="E3361" s="2" t="str">
        <f>TEXT(MID(Sales_Transactions[[#This Row],[Order Date]],2,5),"d")</f>
        <v>24</v>
      </c>
      <c r="F3361" s="2" t="str">
        <f>TEXT(MID(Sales_Transactions[[#This Row],[Order Date]],2,5),"m")</f>
        <v>7</v>
      </c>
      <c r="G3361" s="2" t="str">
        <f>TEXT(MID(Sales_Transactions[[#This Row],[Order Date]],2,5),"yyy")</f>
        <v>2009</v>
      </c>
      <c r="H3361" s="2" t="str">
        <f>TEXT(MID(Sales_Transactions[[#This Row],[Order Date]],2,5),"yyy/m")</f>
        <v>2009/7</v>
      </c>
      <c r="I3361" t="s">
        <v>22</v>
      </c>
      <c r="J3361">
        <f t="shared" si="312"/>
        <v>2</v>
      </c>
      <c r="K3361" s="2">
        <v>1</v>
      </c>
      <c r="L3361" s="3">
        <v>68.45</v>
      </c>
      <c r="M3361" s="4">
        <v>0.02</v>
      </c>
      <c r="N3361" s="5" t="s">
        <v>67</v>
      </c>
      <c r="O3361" s="3">
        <v>-25.76</v>
      </c>
      <c r="P3361" s="3">
        <v>50.98</v>
      </c>
      <c r="Q3361" s="3">
        <v>13.66</v>
      </c>
      <c r="R3361" s="5" t="s">
        <v>980</v>
      </c>
      <c r="S3361" s="5" t="s">
        <v>2709</v>
      </c>
      <c r="T3361" s="5" t="str">
        <f t="shared" si="313"/>
        <v>Paul Lucas</v>
      </c>
      <c r="U3361" t="s">
        <v>2828</v>
      </c>
      <c r="V3361" s="5" t="s">
        <v>47</v>
      </c>
      <c r="W3361" s="5" t="s">
        <v>28</v>
      </c>
      <c r="X3361" s="5" t="s">
        <v>38</v>
      </c>
      <c r="Y3361" s="5" t="s">
        <v>863</v>
      </c>
      <c r="Z3361" s="5" t="s">
        <v>43</v>
      </c>
      <c r="AA3361" s="4">
        <v>0.57999999999999996</v>
      </c>
      <c r="AB3361" s="1">
        <v>40018</v>
      </c>
      <c r="AC3361" s="1">
        <v>26605</v>
      </c>
      <c r="AD3361">
        <f t="shared" si="314"/>
        <v>0</v>
      </c>
      <c r="AE3361">
        <f t="shared" ca="1" si="315"/>
        <v>51</v>
      </c>
      <c r="AF3361" t="str">
        <f t="shared" ca="1" si="316"/>
        <v>18-64</v>
      </c>
      <c r="AG3361" s="3">
        <f t="shared" si="317"/>
        <v>64.629803999999993</v>
      </c>
      <c r="AH3361" t="str">
        <f>_xlfn.IFNA(VLOOKUP(Sales_Transactions[[#This Row],[Order ID]],Returned_Items[#All],2,FALSE),"Not Returned")</f>
        <v>Not Returned</v>
      </c>
    </row>
    <row r="3362" spans="1:34" x14ac:dyDescent="0.25">
      <c r="A3362">
        <v>14114</v>
      </c>
      <c r="C3362" t="s">
        <v>935</v>
      </c>
      <c r="D3362" s="2" t="str">
        <f>TEXT(MID(Sales_Transactions[[#This Row],[Order Date]],2,5),"d/m/yyy")</f>
        <v>6/4/2009</v>
      </c>
      <c r="E3362" s="2" t="str">
        <f>TEXT(MID(Sales_Transactions[[#This Row],[Order Date]],2,5),"d")</f>
        <v>6</v>
      </c>
      <c r="F3362" s="2" t="str">
        <f>TEXT(MID(Sales_Transactions[[#This Row],[Order Date]],2,5),"m")</f>
        <v>4</v>
      </c>
      <c r="G3362" s="2" t="str">
        <f>TEXT(MID(Sales_Transactions[[#This Row],[Order Date]],2,5),"yyy")</f>
        <v>2009</v>
      </c>
      <c r="H3362" s="2" t="str">
        <f>TEXT(MID(Sales_Transactions[[#This Row],[Order Date]],2,5),"yyy/m")</f>
        <v>2009/4</v>
      </c>
      <c r="I3362" t="s">
        <v>101</v>
      </c>
      <c r="J3362">
        <f t="shared" si="312"/>
        <v>1</v>
      </c>
      <c r="K3362" s="2">
        <v>38</v>
      </c>
      <c r="L3362" s="3">
        <v>6532.48</v>
      </c>
      <c r="M3362" s="4">
        <v>0.01</v>
      </c>
      <c r="N3362" s="5" t="s">
        <v>34</v>
      </c>
      <c r="O3362" s="3">
        <v>538.52</v>
      </c>
      <c r="P3362" s="3">
        <v>170.98</v>
      </c>
      <c r="Q3362" s="3">
        <v>35.89</v>
      </c>
      <c r="R3362" s="5" t="s">
        <v>2313</v>
      </c>
      <c r="S3362" s="5" t="s">
        <v>2747</v>
      </c>
      <c r="T3362" s="5" t="str">
        <f t="shared" si="313"/>
        <v>Dave Poirier</v>
      </c>
      <c r="U3362" t="s">
        <v>2828</v>
      </c>
      <c r="V3362" s="5" t="s">
        <v>27</v>
      </c>
      <c r="W3362" s="5" t="s">
        <v>57</v>
      </c>
      <c r="X3362" s="5" t="s">
        <v>104</v>
      </c>
      <c r="Y3362" s="5" t="s">
        <v>1688</v>
      </c>
      <c r="Z3362" s="5" t="s">
        <v>106</v>
      </c>
      <c r="AA3362" s="4">
        <v>0.66</v>
      </c>
      <c r="AB3362" s="1">
        <v>39911</v>
      </c>
      <c r="AC3362" s="1">
        <v>23118</v>
      </c>
      <c r="AD3362">
        <f t="shared" si="314"/>
        <v>2</v>
      </c>
      <c r="AE3362">
        <f t="shared" ca="1" si="315"/>
        <v>61</v>
      </c>
      <c r="AF3362" t="str">
        <f t="shared" ca="1" si="316"/>
        <v>18-64</v>
      </c>
      <c r="AG3362" s="3">
        <f t="shared" si="317"/>
        <v>5.4434974210526308</v>
      </c>
      <c r="AH3362" t="str">
        <f>_xlfn.IFNA(VLOOKUP(Sales_Transactions[[#This Row],[Order ID]],Returned_Items[#All],2,FALSE),"Not Returned")</f>
        <v>Not Returned</v>
      </c>
    </row>
    <row r="3363" spans="1:34" x14ac:dyDescent="0.25">
      <c r="A3363">
        <v>14114</v>
      </c>
      <c r="C3363" t="s">
        <v>935</v>
      </c>
      <c r="D3363" s="2" t="str">
        <f>TEXT(MID(Sales_Transactions[[#This Row],[Order Date]],2,5),"d/m/yyy")</f>
        <v>6/4/2009</v>
      </c>
      <c r="E3363" s="2" t="str">
        <f>TEXT(MID(Sales_Transactions[[#This Row],[Order Date]],2,5),"d")</f>
        <v>6</v>
      </c>
      <c r="F3363" s="2" t="str">
        <f>TEXT(MID(Sales_Transactions[[#This Row],[Order Date]],2,5),"m")</f>
        <v>4</v>
      </c>
      <c r="G3363" s="2" t="str">
        <f>TEXT(MID(Sales_Transactions[[#This Row],[Order Date]],2,5),"yyy")</f>
        <v>2009</v>
      </c>
      <c r="H3363" s="2" t="str">
        <f>TEXT(MID(Sales_Transactions[[#This Row],[Order Date]],2,5),"yyy/m")</f>
        <v>2009/4</v>
      </c>
      <c r="I3363" t="s">
        <v>101</v>
      </c>
      <c r="J3363">
        <f t="shared" si="312"/>
        <v>1</v>
      </c>
      <c r="K3363" s="2">
        <v>41</v>
      </c>
      <c r="L3363" s="3">
        <v>241.9</v>
      </c>
      <c r="M3363" s="4">
        <v>0.05</v>
      </c>
      <c r="N3363" s="5" t="s">
        <v>23</v>
      </c>
      <c r="O3363" s="3">
        <v>-136.69999999999999</v>
      </c>
      <c r="P3363" s="3">
        <v>5.77</v>
      </c>
      <c r="Q3363" s="3">
        <v>5.92</v>
      </c>
      <c r="R3363" s="5" t="s">
        <v>2313</v>
      </c>
      <c r="S3363" s="5" t="s">
        <v>2747</v>
      </c>
      <c r="T3363" s="5" t="str">
        <f t="shared" si="313"/>
        <v>Dave Poirier</v>
      </c>
      <c r="U3363" t="s">
        <v>2828</v>
      </c>
      <c r="V3363" s="5" t="s">
        <v>27</v>
      </c>
      <c r="W3363" s="5" t="s">
        <v>57</v>
      </c>
      <c r="X3363" s="5" t="s">
        <v>58</v>
      </c>
      <c r="Y3363" s="5" t="s">
        <v>2930</v>
      </c>
      <c r="Z3363" s="5" t="s">
        <v>56</v>
      </c>
      <c r="AA3363" s="4">
        <v>0.55000000000000004</v>
      </c>
      <c r="AB3363" s="1">
        <v>39909</v>
      </c>
      <c r="AC3363" s="1">
        <v>23035</v>
      </c>
      <c r="AD3363">
        <f t="shared" si="314"/>
        <v>0</v>
      </c>
      <c r="AE3363">
        <f t="shared" ca="1" si="315"/>
        <v>61</v>
      </c>
      <c r="AF3363" t="str">
        <f t="shared" ca="1" si="316"/>
        <v>18-64</v>
      </c>
      <c r="AG3363" s="3">
        <f t="shared" si="317"/>
        <v>0.28505158536585362</v>
      </c>
      <c r="AH3363" t="str">
        <f>_xlfn.IFNA(VLOOKUP(Sales_Transactions[[#This Row],[Order ID]],Returned_Items[#All],2,FALSE),"Not Returned")</f>
        <v>Not Returned</v>
      </c>
    </row>
    <row r="3364" spans="1:34" x14ac:dyDescent="0.25">
      <c r="A3364">
        <v>15009</v>
      </c>
      <c r="C3364" t="s">
        <v>2384</v>
      </c>
      <c r="D3364" s="2" t="str">
        <f>TEXT(MID(Sales_Transactions[[#This Row],[Order Date]],2,5),"d/m/yyy")</f>
        <v>21/12/2011</v>
      </c>
      <c r="E3364" s="2" t="str">
        <f>TEXT(MID(Sales_Transactions[[#This Row],[Order Date]],2,5),"d")</f>
        <v>21</v>
      </c>
      <c r="F3364" s="2" t="str">
        <f>TEXT(MID(Sales_Transactions[[#This Row],[Order Date]],2,5),"m")</f>
        <v>12</v>
      </c>
      <c r="G3364" s="2" t="str">
        <f>TEXT(MID(Sales_Transactions[[#This Row],[Order Date]],2,5),"yyy")</f>
        <v>2011</v>
      </c>
      <c r="H3364" s="2" t="str">
        <f>TEXT(MID(Sales_Transactions[[#This Row],[Order Date]],2,5),"yyy/m")</f>
        <v>2011/12</v>
      </c>
      <c r="I3364" t="s">
        <v>52</v>
      </c>
      <c r="J3364">
        <f t="shared" si="312"/>
        <v>1</v>
      </c>
      <c r="K3364" s="2">
        <v>46</v>
      </c>
      <c r="L3364" s="3">
        <v>1200.1300000000001</v>
      </c>
      <c r="M3364" s="4">
        <v>0.09</v>
      </c>
      <c r="N3364" s="5" t="s">
        <v>67</v>
      </c>
      <c r="O3364" s="3">
        <v>-7.8</v>
      </c>
      <c r="P3364" s="3">
        <v>28.15</v>
      </c>
      <c r="Q3364" s="3">
        <v>8.99</v>
      </c>
      <c r="R3364" s="5" t="s">
        <v>911</v>
      </c>
      <c r="S3364" s="5" t="s">
        <v>1603</v>
      </c>
      <c r="T3364" s="5" t="str">
        <f t="shared" si="313"/>
        <v>Erica Hernandez</v>
      </c>
      <c r="U3364" t="s">
        <v>2828</v>
      </c>
      <c r="V3364" s="5" t="s">
        <v>27</v>
      </c>
      <c r="W3364" s="5" t="s">
        <v>28</v>
      </c>
      <c r="X3364" s="5" t="s">
        <v>124</v>
      </c>
      <c r="Y3364" s="5" t="s">
        <v>229</v>
      </c>
      <c r="Z3364" s="5" t="s">
        <v>60</v>
      </c>
      <c r="AA3364" s="4">
        <v>0.56999999999999995</v>
      </c>
      <c r="AB3364" s="1">
        <v>40900</v>
      </c>
      <c r="AC3364" s="1">
        <v>27883</v>
      </c>
      <c r="AD3364">
        <f t="shared" si="314"/>
        <v>2</v>
      </c>
      <c r="AE3364">
        <f t="shared" ca="1" si="315"/>
        <v>48</v>
      </c>
      <c r="AF3364" t="str">
        <f t="shared" ca="1" si="316"/>
        <v>18-64</v>
      </c>
      <c r="AG3364" s="3">
        <f t="shared" si="317"/>
        <v>0.80684054347826095</v>
      </c>
      <c r="AH3364" t="str">
        <f>_xlfn.IFNA(VLOOKUP(Sales_Transactions[[#This Row],[Order ID]],Returned_Items[#All],2,FALSE),"Not Returned")</f>
        <v>Returned</v>
      </c>
    </row>
    <row r="3365" spans="1:34" x14ac:dyDescent="0.25">
      <c r="A3365">
        <v>15399</v>
      </c>
      <c r="C3365" t="s">
        <v>684</v>
      </c>
      <c r="D3365" s="2" t="str">
        <f>TEXT(MID(Sales_Transactions[[#This Row],[Order Date]],2,5),"d/m/yyy")</f>
        <v>13/5/2012</v>
      </c>
      <c r="E3365" s="2" t="str">
        <f>TEXT(MID(Sales_Transactions[[#This Row],[Order Date]],2,5),"d")</f>
        <v>13</v>
      </c>
      <c r="F3365" s="2" t="str">
        <f>TEXT(MID(Sales_Transactions[[#This Row],[Order Date]],2,5),"m")</f>
        <v>5</v>
      </c>
      <c r="G3365" s="2" t="str">
        <f>TEXT(MID(Sales_Transactions[[#This Row],[Order Date]],2,5),"yyy")</f>
        <v>2012</v>
      </c>
      <c r="H3365" s="2" t="str">
        <f>TEXT(MID(Sales_Transactions[[#This Row],[Order Date]],2,5),"yyy/m")</f>
        <v>2012/5</v>
      </c>
      <c r="I3365" t="s">
        <v>101</v>
      </c>
      <c r="J3365">
        <f t="shared" si="312"/>
        <v>1</v>
      </c>
      <c r="K3365" s="2">
        <v>7</v>
      </c>
      <c r="L3365" s="3">
        <v>2202.4499999999998</v>
      </c>
      <c r="M3365" s="4">
        <v>0.01</v>
      </c>
      <c r="N3365" s="5" t="s">
        <v>34</v>
      </c>
      <c r="O3365" s="3">
        <v>-51.28</v>
      </c>
      <c r="P3365" s="3">
        <v>284.98</v>
      </c>
      <c r="Q3365" s="3">
        <v>69.55</v>
      </c>
      <c r="R3365" s="5" t="s">
        <v>2799</v>
      </c>
      <c r="S3365" s="5" t="s">
        <v>2800</v>
      </c>
      <c r="T3365" s="5" t="str">
        <f t="shared" si="313"/>
        <v>Benjamin Venier</v>
      </c>
      <c r="U3365" t="s">
        <v>2828</v>
      </c>
      <c r="V3365" s="5" t="s">
        <v>27</v>
      </c>
      <c r="W3365" s="5" t="s">
        <v>57</v>
      </c>
      <c r="X3365" s="5" t="s">
        <v>154</v>
      </c>
      <c r="Y3365" s="5" t="s">
        <v>1452</v>
      </c>
      <c r="Z3365" s="5" t="s">
        <v>40</v>
      </c>
      <c r="AA3365" s="4">
        <v>0.6</v>
      </c>
      <c r="AB3365" s="1">
        <v>41044</v>
      </c>
      <c r="AC3365" s="1">
        <v>28372</v>
      </c>
      <c r="AD3365">
        <f t="shared" si="314"/>
        <v>2</v>
      </c>
      <c r="AE3365">
        <f t="shared" ca="1" si="315"/>
        <v>46</v>
      </c>
      <c r="AF3365" t="str">
        <f t="shared" ca="1" si="316"/>
        <v>18-64</v>
      </c>
      <c r="AG3365" s="3">
        <f t="shared" si="317"/>
        <v>50.643071714285718</v>
      </c>
      <c r="AH3365" t="str">
        <f>_xlfn.IFNA(VLOOKUP(Sales_Transactions[[#This Row],[Order ID]],Returned_Items[#All],2,FALSE),"Not Returned")</f>
        <v>Not Returned</v>
      </c>
    </row>
    <row r="3366" spans="1:34" x14ac:dyDescent="0.25">
      <c r="A3366">
        <v>16036</v>
      </c>
      <c r="C3366" t="s">
        <v>1401</v>
      </c>
      <c r="D3366" s="2" t="str">
        <f>TEXT(MID(Sales_Transactions[[#This Row],[Order Date]],2,5),"d/m/yyy")</f>
        <v>5/1/2012</v>
      </c>
      <c r="E3366" s="2" t="str">
        <f>TEXT(MID(Sales_Transactions[[#This Row],[Order Date]],2,5),"d")</f>
        <v>5</v>
      </c>
      <c r="F3366" s="2" t="str">
        <f>TEXT(MID(Sales_Transactions[[#This Row],[Order Date]],2,5),"m")</f>
        <v>1</v>
      </c>
      <c r="G3366" s="2" t="str">
        <f>TEXT(MID(Sales_Transactions[[#This Row],[Order Date]],2,5),"yyy")</f>
        <v>2012</v>
      </c>
      <c r="H3366" s="2" t="str">
        <f>TEXT(MID(Sales_Transactions[[#This Row],[Order Date]],2,5),"yyy/m")</f>
        <v>2012/1</v>
      </c>
      <c r="I3366" t="s">
        <v>78</v>
      </c>
      <c r="J3366">
        <f t="shared" si="312"/>
        <v>3</v>
      </c>
      <c r="K3366" s="2">
        <v>28</v>
      </c>
      <c r="L3366" s="3">
        <v>169.22</v>
      </c>
      <c r="M3366" s="4">
        <v>0.05</v>
      </c>
      <c r="N3366" s="5" t="s">
        <v>23</v>
      </c>
      <c r="O3366" s="3">
        <v>-165.11</v>
      </c>
      <c r="P3366" s="3">
        <v>5.81</v>
      </c>
      <c r="Q3366" s="3">
        <v>8.49</v>
      </c>
      <c r="R3366" s="5" t="s">
        <v>890</v>
      </c>
      <c r="S3366" s="5" t="s">
        <v>2225</v>
      </c>
      <c r="T3366" s="5" t="str">
        <f t="shared" si="313"/>
        <v>Harold Dahlen</v>
      </c>
      <c r="U3366" t="s">
        <v>2828</v>
      </c>
      <c r="V3366" s="5" t="s">
        <v>47</v>
      </c>
      <c r="W3366" s="5" t="s">
        <v>28</v>
      </c>
      <c r="X3366" s="5" t="s">
        <v>41</v>
      </c>
      <c r="Y3366" s="5" t="s">
        <v>329</v>
      </c>
      <c r="Z3366" s="5" t="s">
        <v>43</v>
      </c>
      <c r="AA3366" s="4">
        <v>0.39</v>
      </c>
      <c r="AB3366" s="1">
        <v>40915</v>
      </c>
      <c r="AC3366" s="1">
        <v>28193</v>
      </c>
      <c r="AD3366">
        <f t="shared" si="314"/>
        <v>2</v>
      </c>
      <c r="AE3366">
        <f t="shared" ca="1" si="315"/>
        <v>47</v>
      </c>
      <c r="AF3366" t="str">
        <f t="shared" ca="1" si="316"/>
        <v>18-64</v>
      </c>
      <c r="AG3366" s="3">
        <f t="shared" si="317"/>
        <v>0.51061053571428572</v>
      </c>
      <c r="AH3366" t="str">
        <f>_xlfn.IFNA(VLOOKUP(Sales_Transactions[[#This Row],[Order ID]],Returned_Items[#All],2,FALSE),"Not Returned")</f>
        <v>Not Returned</v>
      </c>
    </row>
    <row r="3367" spans="1:34" x14ac:dyDescent="0.25">
      <c r="A3367">
        <v>16036</v>
      </c>
      <c r="C3367" t="s">
        <v>1401</v>
      </c>
      <c r="D3367" s="2" t="str">
        <f>TEXT(MID(Sales_Transactions[[#This Row],[Order Date]],2,5),"d/m/yyy")</f>
        <v>5/1/2012</v>
      </c>
      <c r="E3367" s="2" t="str">
        <f>TEXT(MID(Sales_Transactions[[#This Row],[Order Date]],2,5),"d")</f>
        <v>5</v>
      </c>
      <c r="F3367" s="2" t="str">
        <f>TEXT(MID(Sales_Transactions[[#This Row],[Order Date]],2,5),"m")</f>
        <v>1</v>
      </c>
      <c r="G3367" s="2" t="str">
        <f>TEXT(MID(Sales_Transactions[[#This Row],[Order Date]],2,5),"yyy")</f>
        <v>2012</v>
      </c>
      <c r="H3367" s="2" t="str">
        <f>TEXT(MID(Sales_Transactions[[#This Row],[Order Date]],2,5),"yyy/m")</f>
        <v>2012/1</v>
      </c>
      <c r="I3367" t="s">
        <v>78</v>
      </c>
      <c r="J3367">
        <f t="shared" si="312"/>
        <v>3</v>
      </c>
      <c r="K3367" s="2">
        <v>10</v>
      </c>
      <c r="L3367" s="3">
        <v>1319.421</v>
      </c>
      <c r="M3367" s="4">
        <v>7.0000000000000007E-2</v>
      </c>
      <c r="N3367" s="5" t="s">
        <v>23</v>
      </c>
      <c r="O3367" s="3">
        <v>-268.87</v>
      </c>
      <c r="P3367" s="3">
        <v>155.99</v>
      </c>
      <c r="Q3367" s="3">
        <v>8.08</v>
      </c>
      <c r="R3367" s="5" t="s">
        <v>890</v>
      </c>
      <c r="S3367" s="5" t="s">
        <v>2225</v>
      </c>
      <c r="T3367" s="5" t="str">
        <f t="shared" si="313"/>
        <v>Harold Dahlen</v>
      </c>
      <c r="U3367" t="s">
        <v>2828</v>
      </c>
      <c r="V3367" s="5" t="s">
        <v>47</v>
      </c>
      <c r="W3367" s="5" t="s">
        <v>48</v>
      </c>
      <c r="X3367" s="5" t="s">
        <v>49</v>
      </c>
      <c r="Y3367" s="5" t="s">
        <v>1510</v>
      </c>
      <c r="Z3367" s="5" t="s">
        <v>43</v>
      </c>
      <c r="AA3367" s="4">
        <v>0.6</v>
      </c>
      <c r="AB3367" s="1">
        <v>40914</v>
      </c>
      <c r="AC3367" s="1">
        <v>28264</v>
      </c>
      <c r="AD3367">
        <f t="shared" si="314"/>
        <v>1</v>
      </c>
      <c r="AE3367">
        <f t="shared" ca="1" si="315"/>
        <v>47</v>
      </c>
      <c r="AF3367" t="str">
        <f t="shared" ca="1" si="316"/>
        <v>18-64</v>
      </c>
      <c r="AG3367" s="3">
        <f t="shared" si="317"/>
        <v>16.396080700000002</v>
      </c>
      <c r="AH3367" t="str">
        <f>_xlfn.IFNA(VLOOKUP(Sales_Transactions[[#This Row],[Order ID]],Returned_Items[#All],2,FALSE),"Not Returned")</f>
        <v>Not Returned</v>
      </c>
    </row>
    <row r="3368" spans="1:34" x14ac:dyDescent="0.25">
      <c r="A3368">
        <v>16036</v>
      </c>
      <c r="C3368" t="s">
        <v>1401</v>
      </c>
      <c r="D3368" s="2" t="str">
        <f>TEXT(MID(Sales_Transactions[[#This Row],[Order Date]],2,5),"d/m/yyy")</f>
        <v>5/1/2012</v>
      </c>
      <c r="E3368" s="2" t="str">
        <f>TEXT(MID(Sales_Transactions[[#This Row],[Order Date]],2,5),"d")</f>
        <v>5</v>
      </c>
      <c r="F3368" s="2" t="str">
        <f>TEXT(MID(Sales_Transactions[[#This Row],[Order Date]],2,5),"m")</f>
        <v>1</v>
      </c>
      <c r="G3368" s="2" t="str">
        <f>TEXT(MID(Sales_Transactions[[#This Row],[Order Date]],2,5),"yyy")</f>
        <v>2012</v>
      </c>
      <c r="H3368" s="2" t="str">
        <f>TEXT(MID(Sales_Transactions[[#This Row],[Order Date]],2,5),"yyy/m")</f>
        <v>2012/1</v>
      </c>
      <c r="I3368" t="s">
        <v>78</v>
      </c>
      <c r="J3368">
        <f t="shared" si="312"/>
        <v>3</v>
      </c>
      <c r="K3368" s="2">
        <v>33</v>
      </c>
      <c r="L3368" s="3">
        <v>550.92999999999995</v>
      </c>
      <c r="M3368" s="4">
        <v>0.1</v>
      </c>
      <c r="N3368" s="5" t="s">
        <v>23</v>
      </c>
      <c r="O3368" s="3">
        <v>-141.6</v>
      </c>
      <c r="P3368" s="3">
        <v>17.7</v>
      </c>
      <c r="Q3368" s="3">
        <v>9.4700000000000006</v>
      </c>
      <c r="R3368" s="5" t="s">
        <v>890</v>
      </c>
      <c r="S3368" s="5" t="s">
        <v>2225</v>
      </c>
      <c r="T3368" s="5" t="str">
        <f t="shared" si="313"/>
        <v>Harold Dahlen</v>
      </c>
      <c r="U3368" t="s">
        <v>2828</v>
      </c>
      <c r="V3368" s="5" t="s">
        <v>47</v>
      </c>
      <c r="W3368" s="5" t="s">
        <v>28</v>
      </c>
      <c r="X3368" s="5" t="s">
        <v>29</v>
      </c>
      <c r="Y3368" s="5" t="s">
        <v>2593</v>
      </c>
      <c r="Z3368" s="5" t="s">
        <v>43</v>
      </c>
      <c r="AA3368" s="4">
        <v>0.59</v>
      </c>
      <c r="AB3368" s="1">
        <v>40914</v>
      </c>
      <c r="AC3368" s="1">
        <v>27416</v>
      </c>
      <c r="AD3368">
        <f t="shared" si="314"/>
        <v>1</v>
      </c>
      <c r="AE3368">
        <f t="shared" ca="1" si="315"/>
        <v>49</v>
      </c>
      <c r="AF3368" t="str">
        <f t="shared" ca="1" si="316"/>
        <v>18-64</v>
      </c>
      <c r="AG3368" s="3">
        <f t="shared" si="317"/>
        <v>0.82279696969696958</v>
      </c>
      <c r="AH3368" t="str">
        <f>_xlfn.IFNA(VLOOKUP(Sales_Transactions[[#This Row],[Order ID]],Returned_Items[#All],2,FALSE),"Not Returned")</f>
        <v>Not Returned</v>
      </c>
    </row>
    <row r="3369" spans="1:34" x14ac:dyDescent="0.25">
      <c r="A3369">
        <v>17216</v>
      </c>
      <c r="C3369" t="s">
        <v>2931</v>
      </c>
      <c r="D3369" s="2" t="str">
        <f>TEXT(MID(Sales_Transactions[[#This Row],[Order Date]],2,5),"d/m/yyy")</f>
        <v>27/5/2012</v>
      </c>
      <c r="E3369" s="2" t="str">
        <f>TEXT(MID(Sales_Transactions[[#This Row],[Order Date]],2,5),"d")</f>
        <v>27</v>
      </c>
      <c r="F3369" s="2" t="str">
        <f>TEXT(MID(Sales_Transactions[[#This Row],[Order Date]],2,5),"m")</f>
        <v>5</v>
      </c>
      <c r="G3369" s="2" t="str">
        <f>TEXT(MID(Sales_Transactions[[#This Row],[Order Date]],2,5),"yyy")</f>
        <v>2012</v>
      </c>
      <c r="H3369" s="2" t="str">
        <f>TEXT(MID(Sales_Transactions[[#This Row],[Order Date]],2,5),"yyy/m")</f>
        <v>2012/5</v>
      </c>
      <c r="I3369" t="s">
        <v>78</v>
      </c>
      <c r="J3369">
        <f t="shared" si="312"/>
        <v>3</v>
      </c>
      <c r="K3369" s="2">
        <v>7</v>
      </c>
      <c r="L3369" s="3">
        <v>2236.16</v>
      </c>
      <c r="M3369" s="4">
        <v>0.05</v>
      </c>
      <c r="N3369" s="5" t="s">
        <v>34</v>
      </c>
      <c r="O3369" s="3">
        <v>-99.16</v>
      </c>
      <c r="P3369" s="3">
        <v>320.98</v>
      </c>
      <c r="Q3369" s="3">
        <v>58.95</v>
      </c>
      <c r="R3369" s="5" t="s">
        <v>2623</v>
      </c>
      <c r="S3369" s="5" t="s">
        <v>2624</v>
      </c>
      <c r="T3369" s="5" t="str">
        <f t="shared" si="313"/>
        <v>Eric Barreto</v>
      </c>
      <c r="U3369" t="s">
        <v>2828</v>
      </c>
      <c r="V3369" s="5" t="s">
        <v>27</v>
      </c>
      <c r="W3369" s="5" t="s">
        <v>57</v>
      </c>
      <c r="X3369" s="5" t="s">
        <v>154</v>
      </c>
      <c r="Y3369" s="5" t="s">
        <v>271</v>
      </c>
      <c r="Z3369" s="5" t="s">
        <v>40</v>
      </c>
      <c r="AA3369" s="4">
        <v>0.56999999999999995</v>
      </c>
      <c r="AB3369" s="1">
        <v>41057</v>
      </c>
      <c r="AC3369" s="1">
        <v>27454</v>
      </c>
      <c r="AD3369">
        <f t="shared" si="314"/>
        <v>1</v>
      </c>
      <c r="AE3369">
        <f t="shared" ca="1" si="315"/>
        <v>49</v>
      </c>
      <c r="AF3369" t="str">
        <f t="shared" ca="1" si="316"/>
        <v>18-64</v>
      </c>
      <c r="AG3369" s="3">
        <f t="shared" si="317"/>
        <v>54.252787142857144</v>
      </c>
      <c r="AH3369" t="str">
        <f>_xlfn.IFNA(VLOOKUP(Sales_Transactions[[#This Row],[Order ID]],Returned_Items[#All],2,FALSE),"Not Returned")</f>
        <v>Not Returned</v>
      </c>
    </row>
    <row r="3370" spans="1:34" x14ac:dyDescent="0.25">
      <c r="A3370">
        <v>17698</v>
      </c>
      <c r="C3370" t="s">
        <v>684</v>
      </c>
      <c r="D3370" s="2" t="str">
        <f>TEXT(MID(Sales_Transactions[[#This Row],[Order Date]],2,5),"d/m/yyy")</f>
        <v>13/5/2012</v>
      </c>
      <c r="E3370" s="2" t="str">
        <f>TEXT(MID(Sales_Transactions[[#This Row],[Order Date]],2,5),"d")</f>
        <v>13</v>
      </c>
      <c r="F3370" s="2" t="str">
        <f>TEXT(MID(Sales_Transactions[[#This Row],[Order Date]],2,5),"m")</f>
        <v>5</v>
      </c>
      <c r="G3370" s="2" t="str">
        <f>TEXT(MID(Sales_Transactions[[#This Row],[Order Date]],2,5),"yyy")</f>
        <v>2012</v>
      </c>
      <c r="H3370" s="2" t="str">
        <f>TEXT(MID(Sales_Transactions[[#This Row],[Order Date]],2,5),"yyy/m")</f>
        <v>2012/5</v>
      </c>
      <c r="I3370" t="s">
        <v>33</v>
      </c>
      <c r="J3370">
        <f t="shared" si="312"/>
        <v>4</v>
      </c>
      <c r="K3370" s="2">
        <v>43</v>
      </c>
      <c r="L3370" s="3">
        <v>1883.82</v>
      </c>
      <c r="M3370" s="4">
        <v>0.08</v>
      </c>
      <c r="N3370" s="5" t="s">
        <v>23</v>
      </c>
      <c r="O3370" s="3">
        <v>528.77</v>
      </c>
      <c r="P3370" s="3">
        <v>44.01</v>
      </c>
      <c r="Q3370" s="3">
        <v>3.5</v>
      </c>
      <c r="R3370" s="5" t="s">
        <v>1775</v>
      </c>
      <c r="S3370" s="5" t="s">
        <v>1538</v>
      </c>
      <c r="T3370" s="5" t="str">
        <f t="shared" si="313"/>
        <v>Michael Kennedy</v>
      </c>
      <c r="U3370" t="s">
        <v>2828</v>
      </c>
      <c r="V3370" s="5" t="s">
        <v>47</v>
      </c>
      <c r="W3370" s="5" t="s">
        <v>28</v>
      </c>
      <c r="X3370" s="5" t="s">
        <v>38</v>
      </c>
      <c r="Y3370" s="5" t="s">
        <v>2932</v>
      </c>
      <c r="Z3370" s="5" t="s">
        <v>43</v>
      </c>
      <c r="AA3370" s="4">
        <v>0.59</v>
      </c>
      <c r="AB3370" s="1">
        <v>41044</v>
      </c>
      <c r="AC3370" s="1">
        <v>27468</v>
      </c>
      <c r="AD3370">
        <f t="shared" si="314"/>
        <v>2</v>
      </c>
      <c r="AE3370">
        <f t="shared" ca="1" si="315"/>
        <v>49</v>
      </c>
      <c r="AF3370" t="str">
        <f t="shared" ca="1" si="316"/>
        <v>18-64</v>
      </c>
      <c r="AG3370" s="3">
        <f t="shared" si="317"/>
        <v>1.1040649302325583</v>
      </c>
      <c r="AH3370" t="str">
        <f>_xlfn.IFNA(VLOOKUP(Sales_Transactions[[#This Row],[Order ID]],Returned_Items[#All],2,FALSE),"Not Returned")</f>
        <v>Not Returned</v>
      </c>
    </row>
    <row r="3371" spans="1:34" x14ac:dyDescent="0.25">
      <c r="A3371">
        <v>17953</v>
      </c>
      <c r="C3371" t="s">
        <v>1585</v>
      </c>
      <c r="D3371" s="2" t="str">
        <f>TEXT(MID(Sales_Transactions[[#This Row],[Order Date]],2,5),"d/m/yyy")</f>
        <v>20/8/2012</v>
      </c>
      <c r="E3371" s="2" t="str">
        <f>TEXT(MID(Sales_Transactions[[#This Row],[Order Date]],2,5),"d")</f>
        <v>20</v>
      </c>
      <c r="F3371" s="2" t="str">
        <f>TEXT(MID(Sales_Transactions[[#This Row],[Order Date]],2,5),"m")</f>
        <v>8</v>
      </c>
      <c r="G3371" s="2" t="str">
        <f>TEXT(MID(Sales_Transactions[[#This Row],[Order Date]],2,5),"yyy")</f>
        <v>2012</v>
      </c>
      <c r="H3371" s="2" t="str">
        <f>TEXT(MID(Sales_Transactions[[#This Row],[Order Date]],2,5),"yyy/m")</f>
        <v>2012/8</v>
      </c>
      <c r="I3371" t="s">
        <v>33</v>
      </c>
      <c r="J3371">
        <f t="shared" si="312"/>
        <v>4</v>
      </c>
      <c r="K3371" s="2">
        <v>21</v>
      </c>
      <c r="L3371" s="3">
        <v>1490.56</v>
      </c>
      <c r="M3371" s="4">
        <v>0.01</v>
      </c>
      <c r="N3371" s="5" t="s">
        <v>34</v>
      </c>
      <c r="O3371" s="3">
        <v>-499.51</v>
      </c>
      <c r="P3371" s="3">
        <v>68.81</v>
      </c>
      <c r="Q3371" s="3">
        <v>60</v>
      </c>
      <c r="R3371" s="5" t="s">
        <v>2634</v>
      </c>
      <c r="S3371" s="5" t="s">
        <v>2635</v>
      </c>
      <c r="T3371" s="5" t="str">
        <f t="shared" si="313"/>
        <v>Troy Staebel</v>
      </c>
      <c r="U3371" t="s">
        <v>2828</v>
      </c>
      <c r="V3371" s="5" t="s">
        <v>27</v>
      </c>
      <c r="W3371" s="5" t="s">
        <v>28</v>
      </c>
      <c r="X3371" s="5" t="s">
        <v>38</v>
      </c>
      <c r="Y3371" s="5" t="s">
        <v>1023</v>
      </c>
      <c r="Z3371" s="5" t="s">
        <v>40</v>
      </c>
      <c r="AA3371" s="4">
        <v>0.41</v>
      </c>
      <c r="AB3371" s="1">
        <v>41143</v>
      </c>
      <c r="AC3371" s="1">
        <v>27626</v>
      </c>
      <c r="AD3371">
        <f t="shared" si="314"/>
        <v>2</v>
      </c>
      <c r="AE3371">
        <f t="shared" ca="1" si="315"/>
        <v>48</v>
      </c>
      <c r="AF3371" t="str">
        <f t="shared" ca="1" si="316"/>
        <v>18-64</v>
      </c>
      <c r="AG3371" s="3">
        <f t="shared" si="317"/>
        <v>6.133481857142856</v>
      </c>
      <c r="AH3371" t="str">
        <f>_xlfn.IFNA(VLOOKUP(Sales_Transactions[[#This Row],[Order ID]],Returned_Items[#All],2,FALSE),"Not Returned")</f>
        <v>Not Returned</v>
      </c>
    </row>
    <row r="3372" spans="1:34" x14ac:dyDescent="0.25">
      <c r="A3372">
        <v>17953</v>
      </c>
      <c r="C3372" t="s">
        <v>1585</v>
      </c>
      <c r="D3372" s="2" t="str">
        <f>TEXT(MID(Sales_Transactions[[#This Row],[Order Date]],2,5),"d/m/yyy")</f>
        <v>20/8/2012</v>
      </c>
      <c r="E3372" s="2" t="str">
        <f>TEXT(MID(Sales_Transactions[[#This Row],[Order Date]],2,5),"d")</f>
        <v>20</v>
      </c>
      <c r="F3372" s="2" t="str">
        <f>TEXT(MID(Sales_Transactions[[#This Row],[Order Date]],2,5),"m")</f>
        <v>8</v>
      </c>
      <c r="G3372" s="2" t="str">
        <f>TEXT(MID(Sales_Transactions[[#This Row],[Order Date]],2,5),"yyy")</f>
        <v>2012</v>
      </c>
      <c r="H3372" s="2" t="str">
        <f>TEXT(MID(Sales_Transactions[[#This Row],[Order Date]],2,5),"yyy/m")</f>
        <v>2012/8</v>
      </c>
      <c r="I3372" t="s">
        <v>33</v>
      </c>
      <c r="J3372">
        <f t="shared" si="312"/>
        <v>4</v>
      </c>
      <c r="K3372" s="2">
        <v>17</v>
      </c>
      <c r="L3372" s="3">
        <v>105.44</v>
      </c>
      <c r="M3372" s="4">
        <v>0</v>
      </c>
      <c r="N3372" s="5" t="s">
        <v>23</v>
      </c>
      <c r="O3372" s="3">
        <v>18.760000000000002</v>
      </c>
      <c r="P3372" s="3">
        <v>5.84</v>
      </c>
      <c r="Q3372" s="3">
        <v>1.2</v>
      </c>
      <c r="R3372" s="5" t="s">
        <v>2634</v>
      </c>
      <c r="S3372" s="5" t="s">
        <v>2635</v>
      </c>
      <c r="T3372" s="5" t="str">
        <f t="shared" si="313"/>
        <v>Troy Staebel</v>
      </c>
      <c r="U3372" t="s">
        <v>2828</v>
      </c>
      <c r="V3372" s="5" t="s">
        <v>27</v>
      </c>
      <c r="W3372" s="5" t="s">
        <v>28</v>
      </c>
      <c r="X3372" s="5" t="s">
        <v>124</v>
      </c>
      <c r="Y3372" s="5" t="s">
        <v>677</v>
      </c>
      <c r="Z3372" s="5" t="s">
        <v>84</v>
      </c>
      <c r="AA3372" s="4">
        <v>0.55000000000000004</v>
      </c>
      <c r="AB3372" s="1">
        <v>41143</v>
      </c>
      <c r="AC3372" s="1">
        <v>28012</v>
      </c>
      <c r="AD3372">
        <f t="shared" si="314"/>
        <v>2</v>
      </c>
      <c r="AE3372">
        <f t="shared" ca="1" si="315"/>
        <v>47</v>
      </c>
      <c r="AF3372" t="str">
        <f t="shared" ca="1" si="316"/>
        <v>18-64</v>
      </c>
      <c r="AG3372" s="3">
        <f t="shared" si="317"/>
        <v>0.41411764705882353</v>
      </c>
      <c r="AH3372" t="str">
        <f>_xlfn.IFNA(VLOOKUP(Sales_Transactions[[#This Row],[Order ID]],Returned_Items[#All],2,FALSE),"Not Returned")</f>
        <v>Not Returned</v>
      </c>
    </row>
    <row r="3373" spans="1:34" x14ac:dyDescent="0.25">
      <c r="A3373">
        <v>17959</v>
      </c>
      <c r="C3373" t="s">
        <v>2933</v>
      </c>
      <c r="D3373" s="2" t="str">
        <f>TEXT(MID(Sales_Transactions[[#This Row],[Order Date]],2,5),"d/m/yyy")</f>
        <v>9/9/2012</v>
      </c>
      <c r="E3373" s="2" t="str">
        <f>TEXT(MID(Sales_Transactions[[#This Row],[Order Date]],2,5),"d")</f>
        <v>9</v>
      </c>
      <c r="F3373" s="2" t="str">
        <f>TEXT(MID(Sales_Transactions[[#This Row],[Order Date]],2,5),"m")</f>
        <v>9</v>
      </c>
      <c r="G3373" s="2" t="str">
        <f>TEXT(MID(Sales_Transactions[[#This Row],[Order Date]],2,5),"yyy")</f>
        <v>2012</v>
      </c>
      <c r="H3373" s="2" t="str">
        <f>TEXT(MID(Sales_Transactions[[#This Row],[Order Date]],2,5),"yyy/m")</f>
        <v>2012/9</v>
      </c>
      <c r="I3373" t="s">
        <v>78</v>
      </c>
      <c r="J3373">
        <f t="shared" si="312"/>
        <v>3</v>
      </c>
      <c r="K3373" s="2">
        <v>28</v>
      </c>
      <c r="L3373" s="3">
        <v>1201.68</v>
      </c>
      <c r="M3373" s="4">
        <v>0.01</v>
      </c>
      <c r="N3373" s="5" t="s">
        <v>23</v>
      </c>
      <c r="O3373" s="3">
        <v>146.80000000000001</v>
      </c>
      <c r="P3373" s="3">
        <v>40.99</v>
      </c>
      <c r="Q3373" s="3">
        <v>19.989999999999998</v>
      </c>
      <c r="R3373" s="5" t="s">
        <v>287</v>
      </c>
      <c r="S3373" s="5" t="s">
        <v>2194</v>
      </c>
      <c r="T3373" s="5" t="str">
        <f t="shared" si="313"/>
        <v>Doug Jacobs</v>
      </c>
      <c r="U3373" t="s">
        <v>2828</v>
      </c>
      <c r="V3373" s="5" t="s">
        <v>74</v>
      </c>
      <c r="W3373" s="5" t="s">
        <v>28</v>
      </c>
      <c r="X3373" s="5" t="s">
        <v>75</v>
      </c>
      <c r="Y3373" s="5" t="s">
        <v>141</v>
      </c>
      <c r="Z3373" s="5" t="s">
        <v>43</v>
      </c>
      <c r="AA3373" s="4">
        <v>0.36</v>
      </c>
      <c r="AB3373" s="1">
        <v>41164</v>
      </c>
      <c r="AC3373" s="1">
        <v>27919</v>
      </c>
      <c r="AD3373">
        <f t="shared" si="314"/>
        <v>3</v>
      </c>
      <c r="AE3373">
        <f t="shared" ca="1" si="315"/>
        <v>48</v>
      </c>
      <c r="AF3373" t="str">
        <f t="shared" ca="1" si="316"/>
        <v>18-64</v>
      </c>
      <c r="AG3373" s="3">
        <f t="shared" si="317"/>
        <v>2.1777107500000001</v>
      </c>
      <c r="AH3373" t="str">
        <f>_xlfn.IFNA(VLOOKUP(Sales_Transactions[[#This Row],[Order ID]],Returned_Items[#All],2,FALSE),"Not Returned")</f>
        <v>Not Returned</v>
      </c>
    </row>
    <row r="3374" spans="1:34" x14ac:dyDescent="0.25">
      <c r="A3374">
        <v>17959</v>
      </c>
      <c r="C3374" t="s">
        <v>2933</v>
      </c>
      <c r="D3374" s="2" t="str">
        <f>TEXT(MID(Sales_Transactions[[#This Row],[Order Date]],2,5),"d/m/yyy")</f>
        <v>9/9/2012</v>
      </c>
      <c r="E3374" s="2" t="str">
        <f>TEXT(MID(Sales_Transactions[[#This Row],[Order Date]],2,5),"d")</f>
        <v>9</v>
      </c>
      <c r="F3374" s="2" t="str">
        <f>TEXT(MID(Sales_Transactions[[#This Row],[Order Date]],2,5),"m")</f>
        <v>9</v>
      </c>
      <c r="G3374" s="2" t="str">
        <f>TEXT(MID(Sales_Transactions[[#This Row],[Order Date]],2,5),"yyy")</f>
        <v>2012</v>
      </c>
      <c r="H3374" s="2" t="str">
        <f>TEXT(MID(Sales_Transactions[[#This Row],[Order Date]],2,5),"yyy/m")</f>
        <v>2012/9</v>
      </c>
      <c r="I3374" t="s">
        <v>78</v>
      </c>
      <c r="J3374">
        <f t="shared" si="312"/>
        <v>3</v>
      </c>
      <c r="K3374" s="2">
        <v>21</v>
      </c>
      <c r="L3374" s="3">
        <v>2784.57</v>
      </c>
      <c r="M3374" s="4">
        <v>0.05</v>
      </c>
      <c r="N3374" s="5" t="s">
        <v>23</v>
      </c>
      <c r="O3374" s="3">
        <v>847.06</v>
      </c>
      <c r="P3374" s="3">
        <v>136.97999999999999</v>
      </c>
      <c r="Q3374" s="3">
        <v>24.49</v>
      </c>
      <c r="R3374" s="5" t="s">
        <v>287</v>
      </c>
      <c r="S3374" s="5" t="s">
        <v>2194</v>
      </c>
      <c r="T3374" s="5" t="str">
        <f t="shared" si="313"/>
        <v>Doug Jacobs</v>
      </c>
      <c r="U3374" t="s">
        <v>2828</v>
      </c>
      <c r="V3374" s="5" t="s">
        <v>74</v>
      </c>
      <c r="W3374" s="5" t="s">
        <v>57</v>
      </c>
      <c r="X3374" s="5" t="s">
        <v>58</v>
      </c>
      <c r="Y3374" s="5" t="s">
        <v>802</v>
      </c>
      <c r="Z3374" s="5" t="s">
        <v>31</v>
      </c>
      <c r="AA3374" s="4">
        <v>0.59</v>
      </c>
      <c r="AB3374" s="1">
        <v>41164</v>
      </c>
      <c r="AC3374" s="1">
        <v>27952</v>
      </c>
      <c r="AD3374">
        <f t="shared" si="314"/>
        <v>3</v>
      </c>
      <c r="AE3374">
        <f t="shared" ca="1" si="315"/>
        <v>48</v>
      </c>
      <c r="AF3374" t="str">
        <f t="shared" ca="1" si="316"/>
        <v>18-64</v>
      </c>
      <c r="AG3374" s="3">
        <f t="shared" si="317"/>
        <v>7.6857861904761906</v>
      </c>
      <c r="AH3374" t="str">
        <f>_xlfn.IFNA(VLOOKUP(Sales_Transactions[[#This Row],[Order ID]],Returned_Items[#All],2,FALSE),"Not Returned")</f>
        <v>Not Returned</v>
      </c>
    </row>
    <row r="3375" spans="1:34" x14ac:dyDescent="0.25">
      <c r="A3375">
        <v>18017</v>
      </c>
      <c r="C3375" t="s">
        <v>2220</v>
      </c>
      <c r="D3375" s="2" t="str">
        <f>TEXT(MID(Sales_Transactions[[#This Row],[Order Date]],2,5),"d/m/yyy")</f>
        <v>25/3/2010</v>
      </c>
      <c r="E3375" s="2" t="str">
        <f>TEXT(MID(Sales_Transactions[[#This Row],[Order Date]],2,5),"d")</f>
        <v>25</v>
      </c>
      <c r="F3375" s="2" t="str">
        <f>TEXT(MID(Sales_Transactions[[#This Row],[Order Date]],2,5),"m")</f>
        <v>3</v>
      </c>
      <c r="G3375" s="2" t="str">
        <f>TEXT(MID(Sales_Transactions[[#This Row],[Order Date]],2,5),"yyy")</f>
        <v>2010</v>
      </c>
      <c r="H3375" s="2" t="str">
        <f>TEXT(MID(Sales_Transactions[[#This Row],[Order Date]],2,5),"yyy/m")</f>
        <v>2010/3</v>
      </c>
      <c r="I3375" t="s">
        <v>101</v>
      </c>
      <c r="J3375">
        <f t="shared" si="312"/>
        <v>1</v>
      </c>
      <c r="K3375" s="2">
        <v>22</v>
      </c>
      <c r="L3375" s="3">
        <v>5202.8959999999997</v>
      </c>
      <c r="M3375" s="4">
        <v>0.02</v>
      </c>
      <c r="N3375" s="5" t="s">
        <v>34</v>
      </c>
      <c r="O3375" s="3">
        <v>-715.78</v>
      </c>
      <c r="P3375" s="3">
        <v>296.18</v>
      </c>
      <c r="Q3375" s="3">
        <v>54.12</v>
      </c>
      <c r="R3375" s="5" t="s">
        <v>2799</v>
      </c>
      <c r="S3375" s="5" t="s">
        <v>2800</v>
      </c>
      <c r="T3375" s="5" t="str">
        <f t="shared" si="313"/>
        <v>Benjamin Venier</v>
      </c>
      <c r="U3375" t="s">
        <v>2828</v>
      </c>
      <c r="V3375" s="5" t="s">
        <v>27</v>
      </c>
      <c r="W3375" s="5" t="s">
        <v>57</v>
      </c>
      <c r="X3375" s="5" t="s">
        <v>107</v>
      </c>
      <c r="Y3375" s="5" t="s">
        <v>698</v>
      </c>
      <c r="Z3375" s="5" t="s">
        <v>106</v>
      </c>
      <c r="AA3375" s="4">
        <v>0.76</v>
      </c>
      <c r="AB3375" s="1">
        <v>40264</v>
      </c>
      <c r="AC3375" s="1">
        <v>27925</v>
      </c>
      <c r="AD3375">
        <f t="shared" si="314"/>
        <v>2</v>
      </c>
      <c r="AE3375">
        <f t="shared" ca="1" si="315"/>
        <v>48</v>
      </c>
      <c r="AF3375" t="str">
        <f t="shared" ca="1" si="316"/>
        <v>18-64</v>
      </c>
      <c r="AG3375" s="3">
        <f t="shared" si="317"/>
        <v>15.920034727272729</v>
      </c>
      <c r="AH3375" t="str">
        <f>_xlfn.IFNA(VLOOKUP(Sales_Transactions[[#This Row],[Order ID]],Returned_Items[#All],2,FALSE),"Not Returned")</f>
        <v>Not Returned</v>
      </c>
    </row>
    <row r="3376" spans="1:34" x14ac:dyDescent="0.25">
      <c r="A3376">
        <v>18373</v>
      </c>
      <c r="C3376" t="s">
        <v>1918</v>
      </c>
      <c r="D3376" s="2" t="str">
        <f>TEXT(MID(Sales_Transactions[[#This Row],[Order Date]],2,5),"d/m/yyy")</f>
        <v>12/4/2012</v>
      </c>
      <c r="E3376" s="2" t="str">
        <f>TEXT(MID(Sales_Transactions[[#This Row],[Order Date]],2,5),"d")</f>
        <v>12</v>
      </c>
      <c r="F3376" s="2" t="str">
        <f>TEXT(MID(Sales_Transactions[[#This Row],[Order Date]],2,5),"m")</f>
        <v>4</v>
      </c>
      <c r="G3376" s="2" t="str">
        <f>TEXT(MID(Sales_Transactions[[#This Row],[Order Date]],2,5),"yyy")</f>
        <v>2012</v>
      </c>
      <c r="H3376" s="2" t="str">
        <f>TEXT(MID(Sales_Transactions[[#This Row],[Order Date]],2,5),"yyy/m")</f>
        <v>2012/4</v>
      </c>
      <c r="I3376" t="s">
        <v>101</v>
      </c>
      <c r="J3376">
        <f t="shared" si="312"/>
        <v>1</v>
      </c>
      <c r="K3376" s="2">
        <v>35</v>
      </c>
      <c r="L3376" s="3">
        <v>6608.24</v>
      </c>
      <c r="M3376" s="4">
        <v>0.09</v>
      </c>
      <c r="N3376" s="5" t="s">
        <v>23</v>
      </c>
      <c r="O3376" s="3">
        <v>2164.64</v>
      </c>
      <c r="P3376" s="3">
        <v>207.48</v>
      </c>
      <c r="Q3376" s="3">
        <v>0.99</v>
      </c>
      <c r="R3376" s="5" t="s">
        <v>2669</v>
      </c>
      <c r="S3376" s="5" t="s">
        <v>2670</v>
      </c>
      <c r="T3376" s="5" t="str">
        <f t="shared" si="313"/>
        <v>Tracy Poddar</v>
      </c>
      <c r="U3376" t="s">
        <v>2828</v>
      </c>
      <c r="V3376" s="5" t="s">
        <v>47</v>
      </c>
      <c r="W3376" s="5" t="s">
        <v>28</v>
      </c>
      <c r="X3376" s="5" t="s">
        <v>38</v>
      </c>
      <c r="Y3376" s="5" t="s">
        <v>362</v>
      </c>
      <c r="Z3376" s="5" t="s">
        <v>43</v>
      </c>
      <c r="AA3376" s="4">
        <v>0.55000000000000004</v>
      </c>
      <c r="AB3376" s="1">
        <v>41011</v>
      </c>
      <c r="AC3376" s="1">
        <v>28021</v>
      </c>
      <c r="AD3376">
        <f t="shared" si="314"/>
        <v>0</v>
      </c>
      <c r="AE3376">
        <f t="shared" ca="1" si="315"/>
        <v>47</v>
      </c>
      <c r="AF3376" t="str">
        <f t="shared" ca="1" si="316"/>
        <v>18-64</v>
      </c>
      <c r="AG3376" s="3">
        <f t="shared" si="317"/>
        <v>5.9509505142857142</v>
      </c>
      <c r="AH3376" t="str">
        <f>_xlfn.IFNA(VLOOKUP(Sales_Transactions[[#This Row],[Order ID]],Returned_Items[#All],2,FALSE),"Not Returned")</f>
        <v>Not Returned</v>
      </c>
    </row>
    <row r="3377" spans="1:34" x14ac:dyDescent="0.25">
      <c r="A3377">
        <v>19558</v>
      </c>
      <c r="C3377" t="s">
        <v>2615</v>
      </c>
      <c r="D3377" s="2" t="str">
        <f>TEXT(MID(Sales_Transactions[[#This Row],[Order Date]],2,5),"d/m/yyy")</f>
        <v>25/2/2011</v>
      </c>
      <c r="E3377" s="2" t="str">
        <f>TEXT(MID(Sales_Transactions[[#This Row],[Order Date]],2,5),"d")</f>
        <v>25</v>
      </c>
      <c r="F3377" s="2" t="str">
        <f>TEXT(MID(Sales_Transactions[[#This Row],[Order Date]],2,5),"m")</f>
        <v>2</v>
      </c>
      <c r="G3377" s="2" t="str">
        <f>TEXT(MID(Sales_Transactions[[#This Row],[Order Date]],2,5),"yyy")</f>
        <v>2011</v>
      </c>
      <c r="H3377" s="2" t="str">
        <f>TEXT(MID(Sales_Transactions[[#This Row],[Order Date]],2,5),"yyy/m")</f>
        <v>2011/2</v>
      </c>
      <c r="I3377" t="s">
        <v>22</v>
      </c>
      <c r="J3377">
        <f t="shared" si="312"/>
        <v>2</v>
      </c>
      <c r="K3377" s="2">
        <v>2</v>
      </c>
      <c r="L3377" s="3">
        <v>7.98</v>
      </c>
      <c r="M3377" s="4">
        <v>0.04</v>
      </c>
      <c r="N3377" s="5" t="s">
        <v>23</v>
      </c>
      <c r="O3377" s="3">
        <v>-3.93</v>
      </c>
      <c r="P3377" s="3">
        <v>3.29</v>
      </c>
      <c r="Q3377" s="3">
        <v>1.35</v>
      </c>
      <c r="R3377" s="5" t="s">
        <v>2911</v>
      </c>
      <c r="S3377" s="5" t="s">
        <v>2912</v>
      </c>
      <c r="T3377" s="5" t="str">
        <f t="shared" si="313"/>
        <v>Ellis Ballard</v>
      </c>
      <c r="U3377" t="s">
        <v>2828</v>
      </c>
      <c r="V3377" s="5" t="s">
        <v>47</v>
      </c>
      <c r="W3377" s="5" t="s">
        <v>28</v>
      </c>
      <c r="X3377" s="5" t="s">
        <v>82</v>
      </c>
      <c r="Y3377" s="5" t="s">
        <v>771</v>
      </c>
      <c r="Z3377" s="5" t="s">
        <v>84</v>
      </c>
      <c r="AA3377" s="4">
        <v>0.4</v>
      </c>
      <c r="AB3377" s="1">
        <v>40602</v>
      </c>
      <c r="AC3377" s="1">
        <v>27161</v>
      </c>
      <c r="AD3377">
        <f t="shared" si="314"/>
        <v>3</v>
      </c>
      <c r="AE3377">
        <f t="shared" ca="1" si="315"/>
        <v>50</v>
      </c>
      <c r="AF3377" t="str">
        <f t="shared" ca="1" si="316"/>
        <v>18-64</v>
      </c>
      <c r="AG3377" s="3">
        <f t="shared" si="317"/>
        <v>2.3193419999999998</v>
      </c>
      <c r="AH3377" t="str">
        <f>_xlfn.IFNA(VLOOKUP(Sales_Transactions[[#This Row],[Order ID]],Returned_Items[#All],2,FALSE),"Not Returned")</f>
        <v>Not Returned</v>
      </c>
    </row>
    <row r="3378" spans="1:34" x14ac:dyDescent="0.25">
      <c r="A3378">
        <v>20518</v>
      </c>
      <c r="C3378" t="s">
        <v>1806</v>
      </c>
      <c r="D3378" s="2" t="str">
        <f>TEXT(MID(Sales_Transactions[[#This Row],[Order Date]],2,5),"d/m/yyy")</f>
        <v>5/10/2009</v>
      </c>
      <c r="E3378" s="2" t="str">
        <f>TEXT(MID(Sales_Transactions[[#This Row],[Order Date]],2,5),"d")</f>
        <v>5</v>
      </c>
      <c r="F3378" s="2" t="str">
        <f>TEXT(MID(Sales_Transactions[[#This Row],[Order Date]],2,5),"m")</f>
        <v>10</v>
      </c>
      <c r="G3378" s="2" t="str">
        <f>TEXT(MID(Sales_Transactions[[#This Row],[Order Date]],2,5),"yyy")</f>
        <v>2009</v>
      </c>
      <c r="H3378" s="2" t="str">
        <f>TEXT(MID(Sales_Transactions[[#This Row],[Order Date]],2,5),"yyy/m")</f>
        <v>2009/10</v>
      </c>
      <c r="I3378" t="s">
        <v>101</v>
      </c>
      <c r="J3378">
        <f t="shared" si="312"/>
        <v>1</v>
      </c>
      <c r="K3378" s="2">
        <v>49</v>
      </c>
      <c r="L3378" s="3">
        <v>8252.3610000000008</v>
      </c>
      <c r="M3378" s="4">
        <v>7.0000000000000007E-2</v>
      </c>
      <c r="N3378" s="5" t="s">
        <v>23</v>
      </c>
      <c r="O3378" s="3">
        <v>2418.56</v>
      </c>
      <c r="P3378" s="3">
        <v>200.99</v>
      </c>
      <c r="Q3378" s="3">
        <v>4.2</v>
      </c>
      <c r="R3378" s="5" t="s">
        <v>980</v>
      </c>
      <c r="S3378" s="5" t="s">
        <v>1251</v>
      </c>
      <c r="T3378" s="5" t="str">
        <f t="shared" si="313"/>
        <v>Paul Knutson</v>
      </c>
      <c r="U3378" t="s">
        <v>2828</v>
      </c>
      <c r="V3378" s="5" t="s">
        <v>47</v>
      </c>
      <c r="W3378" s="5" t="s">
        <v>48</v>
      </c>
      <c r="X3378" s="5" t="s">
        <v>49</v>
      </c>
      <c r="Y3378" s="5" t="s">
        <v>759</v>
      </c>
      <c r="Z3378" s="5" t="s">
        <v>43</v>
      </c>
      <c r="AA3378" s="4">
        <v>0.59</v>
      </c>
      <c r="AB3378" s="1">
        <v>40092</v>
      </c>
      <c r="AC3378" s="1">
        <v>17642</v>
      </c>
      <c r="AD3378">
        <f t="shared" si="314"/>
        <v>1</v>
      </c>
      <c r="AE3378">
        <f t="shared" ca="1" si="315"/>
        <v>76</v>
      </c>
      <c r="AF3378" t="str">
        <f t="shared" ca="1" si="316"/>
        <v>Over 65</v>
      </c>
      <c r="AG3378" s="3">
        <f t="shared" si="317"/>
        <v>4.1846797346938773</v>
      </c>
      <c r="AH3378" t="str">
        <f>_xlfn.IFNA(VLOOKUP(Sales_Transactions[[#This Row],[Order ID]],Returned_Items[#All],2,FALSE),"Not Returned")</f>
        <v>Not Returned</v>
      </c>
    </row>
    <row r="3379" spans="1:34" x14ac:dyDescent="0.25">
      <c r="A3379">
        <v>20518</v>
      </c>
      <c r="C3379" t="s">
        <v>1806</v>
      </c>
      <c r="D3379" s="2" t="str">
        <f>TEXT(MID(Sales_Transactions[[#This Row],[Order Date]],2,5),"d/m/yyy")</f>
        <v>5/10/2009</v>
      </c>
      <c r="E3379" s="2" t="str">
        <f>TEXT(MID(Sales_Transactions[[#This Row],[Order Date]],2,5),"d")</f>
        <v>5</v>
      </c>
      <c r="F3379" s="2" t="str">
        <f>TEXT(MID(Sales_Transactions[[#This Row],[Order Date]],2,5),"m")</f>
        <v>10</v>
      </c>
      <c r="G3379" s="2" t="str">
        <f>TEXT(MID(Sales_Transactions[[#This Row],[Order Date]],2,5),"yyy")</f>
        <v>2009</v>
      </c>
      <c r="H3379" s="2" t="str">
        <f>TEXT(MID(Sales_Transactions[[#This Row],[Order Date]],2,5),"yyy/m")</f>
        <v>2009/10</v>
      </c>
      <c r="I3379" t="s">
        <v>101</v>
      </c>
      <c r="J3379">
        <f t="shared" si="312"/>
        <v>1</v>
      </c>
      <c r="K3379" s="2">
        <v>7</v>
      </c>
      <c r="L3379" s="3">
        <v>2205.84</v>
      </c>
      <c r="M3379" s="4">
        <v>0.01</v>
      </c>
      <c r="N3379" s="5" t="s">
        <v>34</v>
      </c>
      <c r="O3379" s="3">
        <v>-313.13</v>
      </c>
      <c r="P3379" s="3">
        <v>297.48</v>
      </c>
      <c r="Q3379" s="3">
        <v>18.059999999999999</v>
      </c>
      <c r="R3379" s="5" t="s">
        <v>980</v>
      </c>
      <c r="S3379" s="5" t="s">
        <v>1251</v>
      </c>
      <c r="T3379" s="5" t="str">
        <f t="shared" si="313"/>
        <v>Paul Knutson</v>
      </c>
      <c r="U3379" t="s">
        <v>2828</v>
      </c>
      <c r="V3379" s="5" t="s">
        <v>47</v>
      </c>
      <c r="W3379" s="5" t="s">
        <v>48</v>
      </c>
      <c r="X3379" s="5" t="s">
        <v>324</v>
      </c>
      <c r="Y3379" s="5" t="s">
        <v>1294</v>
      </c>
      <c r="Z3379" s="5" t="s">
        <v>40</v>
      </c>
      <c r="AA3379" s="4">
        <v>0.6</v>
      </c>
      <c r="AB3379" s="1">
        <v>40092</v>
      </c>
      <c r="AC3379" s="1">
        <v>17693</v>
      </c>
      <c r="AD3379">
        <f t="shared" si="314"/>
        <v>1</v>
      </c>
      <c r="AE3379">
        <f t="shared" ca="1" si="315"/>
        <v>76</v>
      </c>
      <c r="AF3379" t="str">
        <f t="shared" ca="1" si="316"/>
        <v>Over 65</v>
      </c>
      <c r="AG3379" s="3">
        <f t="shared" si="317"/>
        <v>45.072893142857147</v>
      </c>
      <c r="AH3379" t="str">
        <f>_xlfn.IFNA(VLOOKUP(Sales_Transactions[[#This Row],[Order ID]],Returned_Items[#All],2,FALSE),"Not Returned")</f>
        <v>Not Returned</v>
      </c>
    </row>
    <row r="3380" spans="1:34" x14ac:dyDescent="0.25">
      <c r="A3380">
        <v>20737</v>
      </c>
      <c r="C3380" t="s">
        <v>2908</v>
      </c>
      <c r="D3380" s="2" t="str">
        <f>TEXT(MID(Sales_Transactions[[#This Row],[Order Date]],2,5),"d/m/yyy")</f>
        <v>25/12/2011</v>
      </c>
      <c r="E3380" s="2" t="str">
        <f>TEXT(MID(Sales_Transactions[[#This Row],[Order Date]],2,5),"d")</f>
        <v>25</v>
      </c>
      <c r="F3380" s="2" t="str">
        <f>TEXT(MID(Sales_Transactions[[#This Row],[Order Date]],2,5),"m")</f>
        <v>12</v>
      </c>
      <c r="G3380" s="2" t="str">
        <f>TEXT(MID(Sales_Transactions[[#This Row],[Order Date]],2,5),"yyy")</f>
        <v>2011</v>
      </c>
      <c r="H3380" s="2" t="str">
        <f>TEXT(MID(Sales_Transactions[[#This Row],[Order Date]],2,5),"yyy/m")</f>
        <v>2011/12</v>
      </c>
      <c r="I3380" t="s">
        <v>78</v>
      </c>
      <c r="J3380">
        <f t="shared" si="312"/>
        <v>3</v>
      </c>
      <c r="K3380" s="2">
        <v>15</v>
      </c>
      <c r="L3380" s="3">
        <v>3364.248</v>
      </c>
      <c r="M3380" s="4">
        <v>0.1</v>
      </c>
      <c r="N3380" s="5" t="s">
        <v>34</v>
      </c>
      <c r="O3380" s="3">
        <v>-693.23</v>
      </c>
      <c r="P3380" s="3">
        <v>286.85000000000002</v>
      </c>
      <c r="Q3380" s="3">
        <v>61.76</v>
      </c>
      <c r="R3380" s="5" t="s">
        <v>178</v>
      </c>
      <c r="S3380" s="5" t="s">
        <v>2745</v>
      </c>
      <c r="T3380" s="5" t="str">
        <f t="shared" si="313"/>
        <v>Aaron Hawkins</v>
      </c>
      <c r="U3380" t="s">
        <v>2828</v>
      </c>
      <c r="V3380" s="5" t="s">
        <v>74</v>
      </c>
      <c r="W3380" s="5" t="s">
        <v>57</v>
      </c>
      <c r="X3380" s="5" t="s">
        <v>107</v>
      </c>
      <c r="Y3380" s="5" t="s">
        <v>1930</v>
      </c>
      <c r="Z3380" s="5" t="s">
        <v>106</v>
      </c>
      <c r="AA3380" s="4">
        <v>0.78</v>
      </c>
      <c r="AB3380" s="1">
        <v>40904</v>
      </c>
      <c r="AC3380" s="1">
        <v>17777</v>
      </c>
      <c r="AD3380">
        <f t="shared" si="314"/>
        <v>2</v>
      </c>
      <c r="AE3380">
        <f t="shared" ca="1" si="315"/>
        <v>75</v>
      </c>
      <c r="AF3380" t="str">
        <f t="shared" ca="1" si="316"/>
        <v>Over 65</v>
      </c>
      <c r="AG3380" s="3">
        <f t="shared" si="317"/>
        <v>23.221543333333333</v>
      </c>
      <c r="AH3380" t="str">
        <f>_xlfn.IFNA(VLOOKUP(Sales_Transactions[[#This Row],[Order ID]],Returned_Items[#All],2,FALSE),"Not Returned")</f>
        <v>Not Returned</v>
      </c>
    </row>
    <row r="3381" spans="1:34" x14ac:dyDescent="0.25">
      <c r="A3381">
        <v>20903</v>
      </c>
      <c r="C3381" t="s">
        <v>1548</v>
      </c>
      <c r="D3381" s="2" t="str">
        <f>TEXT(MID(Sales_Transactions[[#This Row],[Order Date]],2,5),"d/m/yyy")</f>
        <v>20/5/2009</v>
      </c>
      <c r="E3381" s="2" t="str">
        <f>TEXT(MID(Sales_Transactions[[#This Row],[Order Date]],2,5),"d")</f>
        <v>20</v>
      </c>
      <c r="F3381" s="2" t="str">
        <f>TEXT(MID(Sales_Transactions[[#This Row],[Order Date]],2,5),"m")</f>
        <v>5</v>
      </c>
      <c r="G3381" s="2" t="str">
        <f>TEXT(MID(Sales_Transactions[[#This Row],[Order Date]],2,5),"yyy")</f>
        <v>2009</v>
      </c>
      <c r="H3381" s="2" t="str">
        <f>TEXT(MID(Sales_Transactions[[#This Row],[Order Date]],2,5),"yyy/m")</f>
        <v>2009/5</v>
      </c>
      <c r="I3381" t="s">
        <v>33</v>
      </c>
      <c r="J3381">
        <f t="shared" si="312"/>
        <v>4</v>
      </c>
      <c r="K3381" s="2">
        <v>4</v>
      </c>
      <c r="L3381" s="3">
        <v>442.99</v>
      </c>
      <c r="M3381" s="4">
        <v>0.04</v>
      </c>
      <c r="N3381" s="5" t="s">
        <v>34</v>
      </c>
      <c r="O3381" s="3">
        <v>-152.76</v>
      </c>
      <c r="P3381" s="3">
        <v>100.98</v>
      </c>
      <c r="Q3381" s="3">
        <v>35.840000000000003</v>
      </c>
      <c r="R3381" s="5" t="s">
        <v>2724</v>
      </c>
      <c r="S3381" s="5" t="s">
        <v>2725</v>
      </c>
      <c r="T3381" s="5" t="str">
        <f t="shared" si="313"/>
        <v>Elizabeth Moffitt</v>
      </c>
      <c r="U3381" t="s">
        <v>2828</v>
      </c>
      <c r="V3381" s="5" t="s">
        <v>37</v>
      </c>
      <c r="W3381" s="5" t="s">
        <v>57</v>
      </c>
      <c r="X3381" s="5" t="s">
        <v>104</v>
      </c>
      <c r="Y3381" s="5" t="s">
        <v>1198</v>
      </c>
      <c r="Z3381" s="5" t="s">
        <v>106</v>
      </c>
      <c r="AA3381" s="4">
        <v>0.62</v>
      </c>
      <c r="AB3381" s="1">
        <v>39954</v>
      </c>
      <c r="AC3381" s="1">
        <v>17585</v>
      </c>
      <c r="AD3381">
        <f t="shared" si="314"/>
        <v>1</v>
      </c>
      <c r="AE3381">
        <f t="shared" ca="1" si="315"/>
        <v>76</v>
      </c>
      <c r="AF3381" t="str">
        <f t="shared" ca="1" si="316"/>
        <v>Over 65</v>
      </c>
      <c r="AG3381" s="3">
        <f t="shared" si="317"/>
        <v>34.194901999999999</v>
      </c>
      <c r="AH3381" t="str">
        <f>_xlfn.IFNA(VLOOKUP(Sales_Transactions[[#This Row],[Order ID]],Returned_Items[#All],2,FALSE),"Not Returned")</f>
        <v>Not Returned</v>
      </c>
    </row>
    <row r="3382" spans="1:34" x14ac:dyDescent="0.25">
      <c r="A3382">
        <v>21344</v>
      </c>
      <c r="C3382" t="s">
        <v>1463</v>
      </c>
      <c r="D3382" s="2" t="str">
        <f>TEXT(MID(Sales_Transactions[[#This Row],[Order Date]],2,5),"d/m/yyy")</f>
        <v>9/12/2012</v>
      </c>
      <c r="E3382" s="2" t="str">
        <f>TEXT(MID(Sales_Transactions[[#This Row],[Order Date]],2,5),"d")</f>
        <v>9</v>
      </c>
      <c r="F3382" s="2" t="str">
        <f>TEXT(MID(Sales_Transactions[[#This Row],[Order Date]],2,5),"m")</f>
        <v>12</v>
      </c>
      <c r="G3382" s="2" t="str">
        <f>TEXT(MID(Sales_Transactions[[#This Row],[Order Date]],2,5),"yyy")</f>
        <v>2012</v>
      </c>
      <c r="H3382" s="2" t="str">
        <f>TEXT(MID(Sales_Transactions[[#This Row],[Order Date]],2,5),"yyy/m")</f>
        <v>2012/12</v>
      </c>
      <c r="I3382" t="s">
        <v>22</v>
      </c>
      <c r="J3382">
        <f t="shared" si="312"/>
        <v>2</v>
      </c>
      <c r="K3382" s="2">
        <v>29</v>
      </c>
      <c r="L3382" s="3">
        <v>587.20000000000005</v>
      </c>
      <c r="M3382" s="4">
        <v>0.08</v>
      </c>
      <c r="N3382" s="5" t="s">
        <v>23</v>
      </c>
      <c r="O3382" s="3">
        <v>134.25</v>
      </c>
      <c r="P3382" s="3">
        <v>20.89</v>
      </c>
      <c r="Q3382" s="3">
        <v>1.99</v>
      </c>
      <c r="R3382" s="5" t="s">
        <v>2066</v>
      </c>
      <c r="S3382" s="5" t="s">
        <v>2632</v>
      </c>
      <c r="T3382" s="5" t="str">
        <f t="shared" si="313"/>
        <v>Bobby Trafton</v>
      </c>
      <c r="U3382" t="s">
        <v>2828</v>
      </c>
      <c r="V3382" s="5" t="s">
        <v>47</v>
      </c>
      <c r="W3382" s="5" t="s">
        <v>48</v>
      </c>
      <c r="X3382" s="5" t="s">
        <v>87</v>
      </c>
      <c r="Y3382" s="5" t="s">
        <v>485</v>
      </c>
      <c r="Z3382" s="5" t="s">
        <v>60</v>
      </c>
      <c r="AA3382" s="4">
        <v>0.48</v>
      </c>
      <c r="AB3382" s="1">
        <v>41256</v>
      </c>
      <c r="AC3382" s="1">
        <v>17725</v>
      </c>
      <c r="AD3382">
        <f t="shared" si="314"/>
        <v>4</v>
      </c>
      <c r="AE3382">
        <f t="shared" ca="1" si="315"/>
        <v>76</v>
      </c>
      <c r="AF3382" t="str">
        <f t="shared" ca="1" si="316"/>
        <v>Over 65</v>
      </c>
      <c r="AG3382" s="3">
        <f t="shared" si="317"/>
        <v>0.78838924137931032</v>
      </c>
      <c r="AH3382" t="str">
        <f>_xlfn.IFNA(VLOOKUP(Sales_Transactions[[#This Row],[Order ID]],Returned_Items[#All],2,FALSE),"Not Returned")</f>
        <v>Not Returned</v>
      </c>
    </row>
    <row r="3383" spans="1:34" x14ac:dyDescent="0.25">
      <c r="A3383">
        <v>21344</v>
      </c>
      <c r="C3383" t="s">
        <v>1463</v>
      </c>
      <c r="D3383" s="2" t="str">
        <f>TEXT(MID(Sales_Transactions[[#This Row],[Order Date]],2,5),"d/m/yyy")</f>
        <v>9/12/2012</v>
      </c>
      <c r="E3383" s="2" t="str">
        <f>TEXT(MID(Sales_Transactions[[#This Row],[Order Date]],2,5),"d")</f>
        <v>9</v>
      </c>
      <c r="F3383" s="2" t="str">
        <f>TEXT(MID(Sales_Transactions[[#This Row],[Order Date]],2,5),"m")</f>
        <v>12</v>
      </c>
      <c r="G3383" s="2" t="str">
        <f>TEXT(MID(Sales_Transactions[[#This Row],[Order Date]],2,5),"yyy")</f>
        <v>2012</v>
      </c>
      <c r="H3383" s="2" t="str">
        <f>TEXT(MID(Sales_Transactions[[#This Row],[Order Date]],2,5),"yyy/m")</f>
        <v>2012/12</v>
      </c>
      <c r="I3383" t="s">
        <v>22</v>
      </c>
      <c r="J3383">
        <f t="shared" si="312"/>
        <v>2</v>
      </c>
      <c r="K3383" s="2">
        <v>39</v>
      </c>
      <c r="L3383" s="3">
        <v>110.79</v>
      </c>
      <c r="M3383" s="4">
        <v>0.05</v>
      </c>
      <c r="N3383" s="5" t="s">
        <v>23</v>
      </c>
      <c r="O3383" s="3">
        <v>42.68</v>
      </c>
      <c r="P3383" s="3">
        <v>2.89</v>
      </c>
      <c r="Q3383" s="3">
        <v>0.5</v>
      </c>
      <c r="R3383" s="5" t="s">
        <v>2066</v>
      </c>
      <c r="S3383" s="5" t="s">
        <v>2632</v>
      </c>
      <c r="T3383" s="5" t="str">
        <f t="shared" si="313"/>
        <v>Bobby Trafton</v>
      </c>
      <c r="U3383" t="s">
        <v>2828</v>
      </c>
      <c r="V3383" s="5" t="s">
        <v>47</v>
      </c>
      <c r="W3383" s="5" t="s">
        <v>28</v>
      </c>
      <c r="X3383" s="5" t="s">
        <v>115</v>
      </c>
      <c r="Y3383" s="5" t="s">
        <v>790</v>
      </c>
      <c r="Z3383" s="5" t="s">
        <v>43</v>
      </c>
      <c r="AA3383" s="4">
        <v>0.38</v>
      </c>
      <c r="AB3383" s="1">
        <v>41261</v>
      </c>
      <c r="AC3383" s="1">
        <v>17889</v>
      </c>
      <c r="AD3383">
        <f t="shared" si="314"/>
        <v>9</v>
      </c>
      <c r="AE3383">
        <f t="shared" ca="1" si="315"/>
        <v>75</v>
      </c>
      <c r="AF3383" t="str">
        <f t="shared" ca="1" si="316"/>
        <v>Over 65</v>
      </c>
      <c r="AG3383" s="3">
        <f t="shared" si="317"/>
        <v>8.6886025641025641E-2</v>
      </c>
      <c r="AH3383" t="str">
        <f>_xlfn.IFNA(VLOOKUP(Sales_Transactions[[#This Row],[Order ID]],Returned_Items[#All],2,FALSE),"Not Returned")</f>
        <v>Not Returned</v>
      </c>
    </row>
    <row r="3384" spans="1:34" x14ac:dyDescent="0.25">
      <c r="A3384">
        <v>21606</v>
      </c>
      <c r="C3384" t="s">
        <v>1223</v>
      </c>
      <c r="D3384" s="2" t="str">
        <f>TEXT(MID(Sales_Transactions[[#This Row],[Order Date]],2,5),"d/m/yyy")</f>
        <v>22/1/2011</v>
      </c>
      <c r="E3384" s="2" t="str">
        <f>TEXT(MID(Sales_Transactions[[#This Row],[Order Date]],2,5),"d")</f>
        <v>22</v>
      </c>
      <c r="F3384" s="2" t="str">
        <f>TEXT(MID(Sales_Transactions[[#This Row],[Order Date]],2,5),"m")</f>
        <v>1</v>
      </c>
      <c r="G3384" s="2" t="str">
        <f>TEXT(MID(Sales_Transactions[[#This Row],[Order Date]],2,5),"yyy")</f>
        <v>2011</v>
      </c>
      <c r="H3384" s="2" t="str">
        <f>TEXT(MID(Sales_Transactions[[#This Row],[Order Date]],2,5),"yyy/m")</f>
        <v>2011/1</v>
      </c>
      <c r="I3384" t="s">
        <v>52</v>
      </c>
      <c r="J3384">
        <f t="shared" si="312"/>
        <v>1</v>
      </c>
      <c r="K3384" s="2">
        <v>29</v>
      </c>
      <c r="L3384" s="3">
        <v>516.62</v>
      </c>
      <c r="M3384" s="4">
        <v>0.06</v>
      </c>
      <c r="N3384" s="5" t="s">
        <v>23</v>
      </c>
      <c r="O3384" s="3">
        <v>138.33000000000001</v>
      </c>
      <c r="P3384" s="3">
        <v>17.48</v>
      </c>
      <c r="Q3384" s="3">
        <v>1.99</v>
      </c>
      <c r="R3384" s="5" t="s">
        <v>2634</v>
      </c>
      <c r="S3384" s="5" t="s">
        <v>2635</v>
      </c>
      <c r="T3384" s="5" t="str">
        <f t="shared" si="313"/>
        <v>Troy Staebel</v>
      </c>
      <c r="U3384" t="s">
        <v>2828</v>
      </c>
      <c r="V3384" s="5" t="s">
        <v>27</v>
      </c>
      <c r="W3384" s="5" t="s">
        <v>48</v>
      </c>
      <c r="X3384" s="5" t="s">
        <v>87</v>
      </c>
      <c r="Y3384" s="5" t="s">
        <v>2599</v>
      </c>
      <c r="Z3384" s="5" t="s">
        <v>60</v>
      </c>
      <c r="AA3384" s="4">
        <v>0.46</v>
      </c>
      <c r="AB3384" s="1">
        <v>40566</v>
      </c>
      <c r="AC3384" s="1">
        <v>17843</v>
      </c>
      <c r="AD3384">
        <f t="shared" si="314"/>
        <v>1</v>
      </c>
      <c r="AE3384">
        <f t="shared" ca="1" si="315"/>
        <v>75</v>
      </c>
      <c r="AF3384" t="str">
        <f t="shared" ca="1" si="316"/>
        <v>Over 65</v>
      </c>
      <c r="AG3384" s="3">
        <f t="shared" si="317"/>
        <v>0.67101765517241385</v>
      </c>
      <c r="AH3384" t="str">
        <f>_xlfn.IFNA(VLOOKUP(Sales_Transactions[[#This Row],[Order ID]],Returned_Items[#All],2,FALSE),"Not Returned")</f>
        <v>Not Returned</v>
      </c>
    </row>
    <row r="3385" spans="1:34" x14ac:dyDescent="0.25">
      <c r="A3385">
        <v>22183</v>
      </c>
      <c r="C3385" t="s">
        <v>2934</v>
      </c>
      <c r="D3385" s="2" t="str">
        <f>TEXT(MID(Sales_Transactions[[#This Row],[Order Date]],2,5),"d/m/yyy")</f>
        <v>23/4/2012</v>
      </c>
      <c r="E3385" s="2" t="str">
        <f>TEXT(MID(Sales_Transactions[[#This Row],[Order Date]],2,5),"d")</f>
        <v>23</v>
      </c>
      <c r="F3385" s="2" t="str">
        <f>TEXT(MID(Sales_Transactions[[#This Row],[Order Date]],2,5),"m")</f>
        <v>4</v>
      </c>
      <c r="G3385" s="2" t="str">
        <f>TEXT(MID(Sales_Transactions[[#This Row],[Order Date]],2,5),"yyy")</f>
        <v>2012</v>
      </c>
      <c r="H3385" s="2" t="str">
        <f>TEXT(MID(Sales_Transactions[[#This Row],[Order Date]],2,5),"yyy/m")</f>
        <v>2012/4</v>
      </c>
      <c r="I3385" t="s">
        <v>78</v>
      </c>
      <c r="J3385">
        <f t="shared" si="312"/>
        <v>3</v>
      </c>
      <c r="K3385" s="2">
        <v>30</v>
      </c>
      <c r="L3385" s="3">
        <v>177.22</v>
      </c>
      <c r="M3385" s="4">
        <v>0.06</v>
      </c>
      <c r="N3385" s="5" t="s">
        <v>23</v>
      </c>
      <c r="O3385" s="3">
        <v>68.959999999999994</v>
      </c>
      <c r="P3385" s="3">
        <v>5.84</v>
      </c>
      <c r="Q3385" s="3">
        <v>1</v>
      </c>
      <c r="R3385" s="5" t="s">
        <v>2904</v>
      </c>
      <c r="S3385" s="5" t="s">
        <v>2905</v>
      </c>
      <c r="T3385" s="5" t="str">
        <f t="shared" si="313"/>
        <v>Speros Goranitis</v>
      </c>
      <c r="U3385" t="s">
        <v>2828</v>
      </c>
      <c r="V3385" s="5" t="s">
        <v>47</v>
      </c>
      <c r="W3385" s="5" t="s">
        <v>28</v>
      </c>
      <c r="X3385" s="5" t="s">
        <v>124</v>
      </c>
      <c r="Y3385" s="5" t="s">
        <v>2026</v>
      </c>
      <c r="Z3385" s="5" t="s">
        <v>84</v>
      </c>
      <c r="AA3385" s="4">
        <v>0.38</v>
      </c>
      <c r="AB3385" s="1">
        <v>41023</v>
      </c>
      <c r="AC3385" s="1">
        <v>18039</v>
      </c>
      <c r="AD3385">
        <f t="shared" si="314"/>
        <v>1</v>
      </c>
      <c r="AE3385">
        <f t="shared" ca="1" si="315"/>
        <v>75</v>
      </c>
      <c r="AF3385" t="str">
        <f t="shared" ca="1" si="316"/>
        <v>Over 65</v>
      </c>
      <c r="AG3385" s="3">
        <f t="shared" si="317"/>
        <v>0.22788319999999998</v>
      </c>
      <c r="AH3385" t="str">
        <f>_xlfn.IFNA(VLOOKUP(Sales_Transactions[[#This Row],[Order ID]],Returned_Items[#All],2,FALSE),"Not Returned")</f>
        <v>Not Returned</v>
      </c>
    </row>
    <row r="3386" spans="1:34" x14ac:dyDescent="0.25">
      <c r="A3386">
        <v>22338</v>
      </c>
      <c r="C3386" t="s">
        <v>1351</v>
      </c>
      <c r="D3386" s="2" t="str">
        <f>TEXT(MID(Sales_Transactions[[#This Row],[Order Date]],2,5),"d/m/yyy")</f>
        <v>14/5/2010</v>
      </c>
      <c r="E3386" s="2" t="str">
        <f>TEXT(MID(Sales_Transactions[[#This Row],[Order Date]],2,5),"d")</f>
        <v>14</v>
      </c>
      <c r="F3386" s="2" t="str">
        <f>TEXT(MID(Sales_Transactions[[#This Row],[Order Date]],2,5),"m")</f>
        <v>5</v>
      </c>
      <c r="G3386" s="2" t="str">
        <f>TEXT(MID(Sales_Transactions[[#This Row],[Order Date]],2,5),"yyy")</f>
        <v>2010</v>
      </c>
      <c r="H3386" s="2" t="str">
        <f>TEXT(MID(Sales_Transactions[[#This Row],[Order Date]],2,5),"yyy/m")</f>
        <v>2010/5</v>
      </c>
      <c r="I3386" t="s">
        <v>78</v>
      </c>
      <c r="J3386">
        <f t="shared" si="312"/>
        <v>3</v>
      </c>
      <c r="K3386" s="2">
        <v>24</v>
      </c>
      <c r="L3386" s="3">
        <v>790.24</v>
      </c>
      <c r="M3386" s="4">
        <v>0.09</v>
      </c>
      <c r="N3386" s="5" t="s">
        <v>23</v>
      </c>
      <c r="O3386" s="3">
        <v>-213.18</v>
      </c>
      <c r="P3386" s="3">
        <v>35.770000000000003</v>
      </c>
      <c r="Q3386" s="3">
        <v>9.02</v>
      </c>
      <c r="R3386" s="5" t="s">
        <v>1698</v>
      </c>
      <c r="S3386" s="5" t="s">
        <v>2789</v>
      </c>
      <c r="T3386" s="5" t="str">
        <f t="shared" si="313"/>
        <v>Bill Tyler</v>
      </c>
      <c r="U3386" t="s">
        <v>2828</v>
      </c>
      <c r="V3386" s="5" t="s">
        <v>37</v>
      </c>
      <c r="W3386" s="5" t="s">
        <v>48</v>
      </c>
      <c r="X3386" s="5" t="s">
        <v>87</v>
      </c>
      <c r="Y3386" s="5" t="s">
        <v>2935</v>
      </c>
      <c r="Z3386" s="5" t="s">
        <v>43</v>
      </c>
      <c r="AA3386" s="4">
        <v>0.75</v>
      </c>
      <c r="AB3386" s="1">
        <v>40313</v>
      </c>
      <c r="AC3386" s="1">
        <v>18040</v>
      </c>
      <c r="AD3386">
        <f t="shared" si="314"/>
        <v>1</v>
      </c>
      <c r="AE3386">
        <f t="shared" ca="1" si="315"/>
        <v>75</v>
      </c>
      <c r="AF3386" t="str">
        <f t="shared" ca="1" si="316"/>
        <v>Over 65</v>
      </c>
      <c r="AG3386" s="3">
        <f t="shared" si="317"/>
        <v>1.864908625</v>
      </c>
      <c r="AH3386" t="str">
        <f>_xlfn.IFNA(VLOOKUP(Sales_Transactions[[#This Row],[Order ID]],Returned_Items[#All],2,FALSE),"Not Returned")</f>
        <v>Not Returned</v>
      </c>
    </row>
    <row r="3387" spans="1:34" x14ac:dyDescent="0.25">
      <c r="A3387">
        <v>23268</v>
      </c>
      <c r="C3387" t="s">
        <v>1526</v>
      </c>
      <c r="D3387" s="2" t="str">
        <f>TEXT(MID(Sales_Transactions[[#This Row],[Order Date]],2,5),"d/m/yyy")</f>
        <v>16/1/2012</v>
      </c>
      <c r="E3387" s="2" t="str">
        <f>TEXT(MID(Sales_Transactions[[#This Row],[Order Date]],2,5),"d")</f>
        <v>16</v>
      </c>
      <c r="F3387" s="2" t="str">
        <f>TEXT(MID(Sales_Transactions[[#This Row],[Order Date]],2,5),"m")</f>
        <v>1</v>
      </c>
      <c r="G3387" s="2" t="str">
        <f>TEXT(MID(Sales_Transactions[[#This Row],[Order Date]],2,5),"yyy")</f>
        <v>2012</v>
      </c>
      <c r="H3387" s="2" t="str">
        <f>TEXT(MID(Sales_Transactions[[#This Row],[Order Date]],2,5),"yyy/m")</f>
        <v>2012/1</v>
      </c>
      <c r="I3387" t="s">
        <v>33</v>
      </c>
      <c r="J3387">
        <f t="shared" si="312"/>
        <v>4</v>
      </c>
      <c r="K3387" s="2">
        <v>14</v>
      </c>
      <c r="L3387" s="3">
        <v>50.85</v>
      </c>
      <c r="M3387" s="4">
        <v>0.09</v>
      </c>
      <c r="N3387" s="5" t="s">
        <v>67</v>
      </c>
      <c r="O3387" s="3">
        <v>-6.81</v>
      </c>
      <c r="P3387" s="3">
        <v>3.6</v>
      </c>
      <c r="Q3387" s="3">
        <v>2.2000000000000002</v>
      </c>
      <c r="R3387" s="5" t="s">
        <v>2804</v>
      </c>
      <c r="S3387" s="5" t="s">
        <v>2805</v>
      </c>
      <c r="T3387" s="5" t="str">
        <f t="shared" si="313"/>
        <v>Pierre Wener</v>
      </c>
      <c r="U3387" t="s">
        <v>2828</v>
      </c>
      <c r="V3387" s="5" t="s">
        <v>74</v>
      </c>
      <c r="W3387" s="5" t="s">
        <v>28</v>
      </c>
      <c r="X3387" s="5" t="s">
        <v>75</v>
      </c>
      <c r="Y3387" s="5" t="s">
        <v>2439</v>
      </c>
      <c r="Z3387" s="5" t="s">
        <v>84</v>
      </c>
      <c r="AA3387" s="4">
        <v>0.39</v>
      </c>
      <c r="AB3387" s="1">
        <v>40926</v>
      </c>
      <c r="AC3387" s="1">
        <v>18191</v>
      </c>
      <c r="AD3387">
        <f t="shared" si="314"/>
        <v>2</v>
      </c>
      <c r="AE3387">
        <f t="shared" ca="1" si="315"/>
        <v>74</v>
      </c>
      <c r="AF3387" t="str">
        <f t="shared" ca="1" si="316"/>
        <v>Over 65</v>
      </c>
      <c r="AG3387" s="3">
        <f t="shared" si="317"/>
        <v>0.41405428571428576</v>
      </c>
      <c r="AH3387" t="str">
        <f>_xlfn.IFNA(VLOOKUP(Sales_Transactions[[#This Row],[Order ID]],Returned_Items[#All],2,FALSE),"Not Returned")</f>
        <v>Not Returned</v>
      </c>
    </row>
    <row r="3388" spans="1:34" x14ac:dyDescent="0.25">
      <c r="A3388">
        <v>23522</v>
      </c>
      <c r="C3388" t="s">
        <v>374</v>
      </c>
      <c r="D3388" s="2" t="str">
        <f>TEXT(MID(Sales_Transactions[[#This Row],[Order Date]],2,5),"d/m/yyy")</f>
        <v>11/4/2011</v>
      </c>
      <c r="E3388" s="2" t="str">
        <f>TEXT(MID(Sales_Transactions[[#This Row],[Order Date]],2,5),"d")</f>
        <v>11</v>
      </c>
      <c r="F3388" s="2" t="str">
        <f>TEXT(MID(Sales_Transactions[[#This Row],[Order Date]],2,5),"m")</f>
        <v>4</v>
      </c>
      <c r="G3388" s="2" t="str">
        <f>TEXT(MID(Sales_Transactions[[#This Row],[Order Date]],2,5),"yyy")</f>
        <v>2011</v>
      </c>
      <c r="H3388" s="2" t="str">
        <f>TEXT(MID(Sales_Transactions[[#This Row],[Order Date]],2,5),"yyy/m")</f>
        <v>2011/4</v>
      </c>
      <c r="I3388" t="s">
        <v>101</v>
      </c>
      <c r="J3388">
        <f t="shared" si="312"/>
        <v>1</v>
      </c>
      <c r="K3388" s="2">
        <v>20</v>
      </c>
      <c r="L3388" s="3">
        <v>1077.8085000000001</v>
      </c>
      <c r="M3388" s="4">
        <v>0.06</v>
      </c>
      <c r="N3388" s="5" t="s">
        <v>67</v>
      </c>
      <c r="O3388" s="3">
        <v>17.25</v>
      </c>
      <c r="P3388" s="3">
        <v>65.989999999999995</v>
      </c>
      <c r="Q3388" s="3">
        <v>8.99</v>
      </c>
      <c r="R3388" s="5" t="s">
        <v>143</v>
      </c>
      <c r="S3388" s="5" t="s">
        <v>2737</v>
      </c>
      <c r="T3388" s="5" t="str">
        <f t="shared" si="313"/>
        <v>Alan Shonely</v>
      </c>
      <c r="U3388" t="s">
        <v>2828</v>
      </c>
      <c r="V3388" s="5" t="s">
        <v>27</v>
      </c>
      <c r="W3388" s="5" t="s">
        <v>48</v>
      </c>
      <c r="X3388" s="5" t="s">
        <v>49</v>
      </c>
      <c r="Y3388" s="5" t="s">
        <v>2099</v>
      </c>
      <c r="Z3388" s="5" t="s">
        <v>43</v>
      </c>
      <c r="AA3388" s="4">
        <v>0.56000000000000005</v>
      </c>
      <c r="AB3388" s="1">
        <v>40646</v>
      </c>
      <c r="AC3388" s="1">
        <v>18464</v>
      </c>
      <c r="AD3388">
        <f t="shared" si="314"/>
        <v>2</v>
      </c>
      <c r="AE3388">
        <f t="shared" ca="1" si="315"/>
        <v>74</v>
      </c>
      <c r="AF3388" t="str">
        <f t="shared" ca="1" si="316"/>
        <v>Over 65</v>
      </c>
      <c r="AG3388" s="3">
        <f t="shared" si="317"/>
        <v>3.7470203</v>
      </c>
      <c r="AH3388" t="str">
        <f>_xlfn.IFNA(VLOOKUP(Sales_Transactions[[#This Row],[Order ID]],Returned_Items[#All],2,FALSE),"Not Returned")</f>
        <v>Not Returned</v>
      </c>
    </row>
    <row r="3389" spans="1:34" x14ac:dyDescent="0.25">
      <c r="A3389">
        <v>23522</v>
      </c>
      <c r="C3389" t="s">
        <v>374</v>
      </c>
      <c r="D3389" s="2" t="str">
        <f>TEXT(MID(Sales_Transactions[[#This Row],[Order Date]],2,5),"d/m/yyy")</f>
        <v>11/4/2011</v>
      </c>
      <c r="E3389" s="2" t="str">
        <f>TEXT(MID(Sales_Transactions[[#This Row],[Order Date]],2,5),"d")</f>
        <v>11</v>
      </c>
      <c r="F3389" s="2" t="str">
        <f>TEXT(MID(Sales_Transactions[[#This Row],[Order Date]],2,5),"m")</f>
        <v>4</v>
      </c>
      <c r="G3389" s="2" t="str">
        <f>TEXT(MID(Sales_Transactions[[#This Row],[Order Date]],2,5),"yyy")</f>
        <v>2011</v>
      </c>
      <c r="H3389" s="2" t="str">
        <f>TEXT(MID(Sales_Transactions[[#This Row],[Order Date]],2,5),"yyy/m")</f>
        <v>2011/4</v>
      </c>
      <c r="I3389" t="s">
        <v>101</v>
      </c>
      <c r="J3389">
        <f t="shared" si="312"/>
        <v>1</v>
      </c>
      <c r="K3389" s="2">
        <v>19</v>
      </c>
      <c r="L3389" s="3">
        <v>2899.98</v>
      </c>
      <c r="M3389" s="4">
        <v>0.1</v>
      </c>
      <c r="N3389" s="5" t="s">
        <v>23</v>
      </c>
      <c r="O3389" s="3">
        <v>666.01</v>
      </c>
      <c r="P3389" s="3">
        <v>159.99</v>
      </c>
      <c r="Q3389" s="3">
        <v>5.5</v>
      </c>
      <c r="R3389" s="5" t="s">
        <v>143</v>
      </c>
      <c r="S3389" s="5" t="s">
        <v>2737</v>
      </c>
      <c r="T3389" s="5" t="str">
        <f t="shared" si="313"/>
        <v>Alan Shonely</v>
      </c>
      <c r="U3389" t="s">
        <v>2828</v>
      </c>
      <c r="V3389" s="5" t="s">
        <v>27</v>
      </c>
      <c r="W3389" s="5" t="s">
        <v>48</v>
      </c>
      <c r="X3389" s="5" t="s">
        <v>87</v>
      </c>
      <c r="Y3389" s="5" t="s">
        <v>1796</v>
      </c>
      <c r="Z3389" s="5" t="s">
        <v>43</v>
      </c>
      <c r="AA3389" s="4">
        <v>0.49</v>
      </c>
      <c r="AB3389" s="1">
        <v>40645</v>
      </c>
      <c r="AC3389" s="1">
        <v>18599</v>
      </c>
      <c r="AD3389">
        <f t="shared" si="314"/>
        <v>1</v>
      </c>
      <c r="AE3389">
        <f t="shared" ca="1" si="315"/>
        <v>73</v>
      </c>
      <c r="AF3389" t="str">
        <f t="shared" ca="1" si="316"/>
        <v>Over 65</v>
      </c>
      <c r="AG3389" s="3">
        <f t="shared" si="317"/>
        <v>8.7015794736842107</v>
      </c>
      <c r="AH3389" t="str">
        <f>_xlfn.IFNA(VLOOKUP(Sales_Transactions[[#This Row],[Order ID]],Returned_Items[#All],2,FALSE),"Not Returned")</f>
        <v>Not Returned</v>
      </c>
    </row>
    <row r="3390" spans="1:34" x14ac:dyDescent="0.25">
      <c r="A3390">
        <v>23522</v>
      </c>
      <c r="C3390" t="s">
        <v>374</v>
      </c>
      <c r="D3390" s="2" t="str">
        <f>TEXT(MID(Sales_Transactions[[#This Row],[Order Date]],2,5),"d/m/yyy")</f>
        <v>11/4/2011</v>
      </c>
      <c r="E3390" s="2" t="str">
        <f>TEXT(MID(Sales_Transactions[[#This Row],[Order Date]],2,5),"d")</f>
        <v>11</v>
      </c>
      <c r="F3390" s="2" t="str">
        <f>TEXT(MID(Sales_Transactions[[#This Row],[Order Date]],2,5),"m")</f>
        <v>4</v>
      </c>
      <c r="G3390" s="2" t="str">
        <f>TEXT(MID(Sales_Transactions[[#This Row],[Order Date]],2,5),"yyy")</f>
        <v>2011</v>
      </c>
      <c r="H3390" s="2" t="str">
        <f>TEXT(MID(Sales_Transactions[[#This Row],[Order Date]],2,5),"yyy/m")</f>
        <v>2011/4</v>
      </c>
      <c r="I3390" t="s">
        <v>101</v>
      </c>
      <c r="J3390">
        <f t="shared" si="312"/>
        <v>1</v>
      </c>
      <c r="K3390" s="2">
        <v>36</v>
      </c>
      <c r="L3390" s="3">
        <v>233.38</v>
      </c>
      <c r="M3390" s="4">
        <v>0.1</v>
      </c>
      <c r="N3390" s="5" t="s">
        <v>23</v>
      </c>
      <c r="O3390" s="3">
        <v>-180.17</v>
      </c>
      <c r="P3390" s="3">
        <v>6.48</v>
      </c>
      <c r="Q3390" s="3">
        <v>8.73</v>
      </c>
      <c r="R3390" s="5" t="s">
        <v>143</v>
      </c>
      <c r="S3390" s="5" t="s">
        <v>2737</v>
      </c>
      <c r="T3390" s="5" t="str">
        <f t="shared" si="313"/>
        <v>Alan Shonely</v>
      </c>
      <c r="U3390" t="s">
        <v>2828</v>
      </c>
      <c r="V3390" s="5" t="s">
        <v>27</v>
      </c>
      <c r="W3390" s="5" t="s">
        <v>28</v>
      </c>
      <c r="X3390" s="5" t="s">
        <v>75</v>
      </c>
      <c r="Y3390" s="5" t="s">
        <v>1439</v>
      </c>
      <c r="Z3390" s="5" t="s">
        <v>43</v>
      </c>
      <c r="AA3390" s="4">
        <v>0.37</v>
      </c>
      <c r="AB3390" s="1">
        <v>40646</v>
      </c>
      <c r="AC3390" s="1">
        <v>18459</v>
      </c>
      <c r="AD3390">
        <f t="shared" si="314"/>
        <v>2</v>
      </c>
      <c r="AE3390">
        <f t="shared" ca="1" si="315"/>
        <v>74</v>
      </c>
      <c r="AF3390" t="str">
        <f t="shared" ca="1" si="316"/>
        <v>Over 65</v>
      </c>
      <c r="AG3390" s="3">
        <f t="shared" si="317"/>
        <v>0.42232000000000003</v>
      </c>
      <c r="AH3390" t="str">
        <f>_xlfn.IFNA(VLOOKUP(Sales_Transactions[[#This Row],[Order ID]],Returned_Items[#All],2,FALSE),"Not Returned")</f>
        <v>Not Returned</v>
      </c>
    </row>
    <row r="3391" spans="1:34" x14ac:dyDescent="0.25">
      <c r="A3391">
        <v>23968</v>
      </c>
      <c r="C3391" t="s">
        <v>1210</v>
      </c>
      <c r="D3391" s="2" t="str">
        <f>TEXT(MID(Sales_Transactions[[#This Row],[Order Date]],2,5),"d/m/yyy")</f>
        <v>4/3/2011</v>
      </c>
      <c r="E3391" s="2" t="str">
        <f>TEXT(MID(Sales_Transactions[[#This Row],[Order Date]],2,5),"d")</f>
        <v>4</v>
      </c>
      <c r="F3391" s="2" t="str">
        <f>TEXT(MID(Sales_Transactions[[#This Row],[Order Date]],2,5),"m")</f>
        <v>3</v>
      </c>
      <c r="G3391" s="2" t="str">
        <f>TEXT(MID(Sales_Transactions[[#This Row],[Order Date]],2,5),"yyy")</f>
        <v>2011</v>
      </c>
      <c r="H3391" s="2" t="str">
        <f>TEXT(MID(Sales_Transactions[[#This Row],[Order Date]],2,5),"yyy/m")</f>
        <v>2011/3</v>
      </c>
      <c r="I3391" t="s">
        <v>101</v>
      </c>
      <c r="J3391">
        <f t="shared" si="312"/>
        <v>1</v>
      </c>
      <c r="K3391" s="2">
        <v>19</v>
      </c>
      <c r="L3391" s="3">
        <v>127.48</v>
      </c>
      <c r="M3391" s="4">
        <v>0.05</v>
      </c>
      <c r="N3391" s="5" t="s">
        <v>23</v>
      </c>
      <c r="O3391" s="3">
        <v>-41.99</v>
      </c>
      <c r="P3391" s="3">
        <v>6.48</v>
      </c>
      <c r="Q3391" s="3">
        <v>5.84</v>
      </c>
      <c r="R3391" s="5" t="s">
        <v>2669</v>
      </c>
      <c r="S3391" s="5" t="s">
        <v>2670</v>
      </c>
      <c r="T3391" s="5" t="str">
        <f t="shared" si="313"/>
        <v>Tracy Poddar</v>
      </c>
      <c r="U3391" t="s">
        <v>2828</v>
      </c>
      <c r="V3391" s="5" t="s">
        <v>47</v>
      </c>
      <c r="W3391" s="5" t="s">
        <v>28</v>
      </c>
      <c r="X3391" s="5" t="s">
        <v>75</v>
      </c>
      <c r="Y3391" s="5" t="s">
        <v>1333</v>
      </c>
      <c r="Z3391" s="5" t="s">
        <v>43</v>
      </c>
      <c r="AA3391" s="4">
        <v>0.37</v>
      </c>
      <c r="AB3391" s="1">
        <v>40609</v>
      </c>
      <c r="AC3391" s="1">
        <v>18842</v>
      </c>
      <c r="AD3391">
        <f t="shared" si="314"/>
        <v>3</v>
      </c>
      <c r="AE3391">
        <f t="shared" ca="1" si="315"/>
        <v>73</v>
      </c>
      <c r="AF3391" t="str">
        <f t="shared" ca="1" si="316"/>
        <v>Over 65</v>
      </c>
      <c r="AG3391" s="3">
        <f t="shared" si="317"/>
        <v>0.6482505263157895</v>
      </c>
      <c r="AH3391" t="str">
        <f>_xlfn.IFNA(VLOOKUP(Sales_Transactions[[#This Row],[Order ID]],Returned_Items[#All],2,FALSE),"Not Returned")</f>
        <v>Not Returned</v>
      </c>
    </row>
    <row r="3392" spans="1:34" x14ac:dyDescent="0.25">
      <c r="A3392">
        <v>24644</v>
      </c>
      <c r="C3392" t="s">
        <v>2806</v>
      </c>
      <c r="D3392" s="2" t="str">
        <f>TEXT(MID(Sales_Transactions[[#This Row],[Order Date]],2,5),"d/m/yyy")</f>
        <v>28/7/2009</v>
      </c>
      <c r="E3392" s="2" t="str">
        <f>TEXT(MID(Sales_Transactions[[#This Row],[Order Date]],2,5),"d")</f>
        <v>28</v>
      </c>
      <c r="F3392" s="2" t="str">
        <f>TEXT(MID(Sales_Transactions[[#This Row],[Order Date]],2,5),"m")</f>
        <v>7</v>
      </c>
      <c r="G3392" s="2" t="str">
        <f>TEXT(MID(Sales_Transactions[[#This Row],[Order Date]],2,5),"yyy")</f>
        <v>2009</v>
      </c>
      <c r="H3392" s="2" t="str">
        <f>TEXT(MID(Sales_Transactions[[#This Row],[Order Date]],2,5),"yyy/m")</f>
        <v>2009/7</v>
      </c>
      <c r="I3392" t="s">
        <v>101</v>
      </c>
      <c r="J3392">
        <f t="shared" si="312"/>
        <v>1</v>
      </c>
      <c r="K3392" s="2">
        <v>40</v>
      </c>
      <c r="L3392" s="3">
        <v>2550.12</v>
      </c>
      <c r="M3392" s="4">
        <v>0.01</v>
      </c>
      <c r="N3392" s="5" t="s">
        <v>67</v>
      </c>
      <c r="O3392" s="3">
        <v>882.45</v>
      </c>
      <c r="P3392" s="3">
        <v>60.97</v>
      </c>
      <c r="Q3392" s="3">
        <v>4.5</v>
      </c>
      <c r="R3392" s="5" t="s">
        <v>1576</v>
      </c>
      <c r="S3392" s="5" t="s">
        <v>2014</v>
      </c>
      <c r="T3392" s="5" t="str">
        <f t="shared" si="313"/>
        <v>Tony Molinari</v>
      </c>
      <c r="U3392" t="s">
        <v>2828</v>
      </c>
      <c r="V3392" s="5" t="s">
        <v>47</v>
      </c>
      <c r="W3392" s="5" t="s">
        <v>28</v>
      </c>
      <c r="X3392" s="5" t="s">
        <v>38</v>
      </c>
      <c r="Y3392" s="5" t="s">
        <v>2794</v>
      </c>
      <c r="Z3392" s="5" t="s">
        <v>43</v>
      </c>
      <c r="AA3392" s="4">
        <v>0.56000000000000005</v>
      </c>
      <c r="AB3392" s="1">
        <v>40024</v>
      </c>
      <c r="AC3392" s="1">
        <v>18954</v>
      </c>
      <c r="AD3392">
        <f t="shared" si="314"/>
        <v>2</v>
      </c>
      <c r="AE3392">
        <f t="shared" ca="1" si="315"/>
        <v>72</v>
      </c>
      <c r="AF3392" t="str">
        <f t="shared" ca="1" si="316"/>
        <v>Over 65</v>
      </c>
      <c r="AG3392" s="3">
        <f t="shared" si="317"/>
        <v>1.6365975750000001</v>
      </c>
      <c r="AH3392" t="str">
        <f>_xlfn.IFNA(VLOOKUP(Sales_Transactions[[#This Row],[Order ID]],Returned_Items[#All],2,FALSE),"Not Returned")</f>
        <v>Not Returned</v>
      </c>
    </row>
    <row r="3393" spans="1:34" x14ac:dyDescent="0.25">
      <c r="A3393">
        <v>25472</v>
      </c>
      <c r="C3393" t="s">
        <v>2324</v>
      </c>
      <c r="D3393" s="2" t="str">
        <f>TEXT(MID(Sales_Transactions[[#This Row],[Order Date]],2,5),"d/m/yyy")</f>
        <v>21/5/2009</v>
      </c>
      <c r="E3393" s="2" t="str">
        <f>TEXT(MID(Sales_Transactions[[#This Row],[Order Date]],2,5),"d")</f>
        <v>21</v>
      </c>
      <c r="F3393" s="2" t="str">
        <f>TEXT(MID(Sales_Transactions[[#This Row],[Order Date]],2,5),"m")</f>
        <v>5</v>
      </c>
      <c r="G3393" s="2" t="str">
        <f>TEXT(MID(Sales_Transactions[[#This Row],[Order Date]],2,5),"yyy")</f>
        <v>2009</v>
      </c>
      <c r="H3393" s="2" t="str">
        <f>TEXT(MID(Sales_Transactions[[#This Row],[Order Date]],2,5),"yyy/m")</f>
        <v>2009/5</v>
      </c>
      <c r="I3393" t="s">
        <v>33</v>
      </c>
      <c r="J3393">
        <f t="shared" si="312"/>
        <v>4</v>
      </c>
      <c r="K3393" s="2">
        <v>40</v>
      </c>
      <c r="L3393" s="3">
        <v>194.02</v>
      </c>
      <c r="M3393" s="4">
        <v>0.03</v>
      </c>
      <c r="N3393" s="5" t="s">
        <v>23</v>
      </c>
      <c r="O3393" s="3">
        <v>80.349999999999994</v>
      </c>
      <c r="P3393" s="3">
        <v>4.9800000000000004</v>
      </c>
      <c r="Q3393" s="3">
        <v>0.8</v>
      </c>
      <c r="R3393" s="5" t="s">
        <v>1698</v>
      </c>
      <c r="S3393" s="5" t="s">
        <v>2737</v>
      </c>
      <c r="T3393" s="5" t="str">
        <f t="shared" si="313"/>
        <v>Bill Shonely</v>
      </c>
      <c r="U3393" t="s">
        <v>2828</v>
      </c>
      <c r="V3393" s="5" t="s">
        <v>27</v>
      </c>
      <c r="W3393" s="5" t="s">
        <v>28</v>
      </c>
      <c r="X3393" s="5" t="s">
        <v>75</v>
      </c>
      <c r="Y3393" s="5" t="s">
        <v>1467</v>
      </c>
      <c r="Z3393" s="5" t="s">
        <v>84</v>
      </c>
      <c r="AA3393" s="4">
        <v>0.36</v>
      </c>
      <c r="AB3393" s="1">
        <v>39955</v>
      </c>
      <c r="AC3393" s="1">
        <v>18695</v>
      </c>
      <c r="AD3393">
        <f t="shared" si="314"/>
        <v>1</v>
      </c>
      <c r="AE3393">
        <f t="shared" ca="1" si="315"/>
        <v>73</v>
      </c>
      <c r="AF3393" t="str">
        <f t="shared" ca="1" si="316"/>
        <v>Over 65</v>
      </c>
      <c r="AG3393" s="3">
        <f t="shared" si="317"/>
        <v>0.14446265</v>
      </c>
      <c r="AH3393" t="str">
        <f>_xlfn.IFNA(VLOOKUP(Sales_Transactions[[#This Row],[Order ID]],Returned_Items[#All],2,FALSE),"Not Returned")</f>
        <v>Not Returned</v>
      </c>
    </row>
    <row r="3394" spans="1:34" x14ac:dyDescent="0.25">
      <c r="A3394">
        <v>25927</v>
      </c>
      <c r="C3394" t="s">
        <v>990</v>
      </c>
      <c r="D3394" s="2" t="str">
        <f>TEXT(MID(Sales_Transactions[[#This Row],[Order Date]],2,5),"d/m/yyy")</f>
        <v>22/4/2009</v>
      </c>
      <c r="E3394" s="2" t="str">
        <f>TEXT(MID(Sales_Transactions[[#This Row],[Order Date]],2,5),"d")</f>
        <v>22</v>
      </c>
      <c r="F3394" s="2" t="str">
        <f>TEXT(MID(Sales_Transactions[[#This Row],[Order Date]],2,5),"m")</f>
        <v>4</v>
      </c>
      <c r="G3394" s="2" t="str">
        <f>TEXT(MID(Sales_Transactions[[#This Row],[Order Date]],2,5),"yyy")</f>
        <v>2009</v>
      </c>
      <c r="H3394" s="2" t="str">
        <f>TEXT(MID(Sales_Transactions[[#This Row],[Order Date]],2,5),"yyy/m")</f>
        <v>2009/4</v>
      </c>
      <c r="I3394" t="s">
        <v>78</v>
      </c>
      <c r="J3394">
        <f t="shared" ref="J3394:J3457" si="318">IF(I3394="Making Critical",5,IF(I3394="High",4,IF(I3394="Medium",3,IF(I3394="Low",2,1))))</f>
        <v>3</v>
      </c>
      <c r="K3394" s="2">
        <v>14</v>
      </c>
      <c r="L3394" s="3">
        <v>422.83</v>
      </c>
      <c r="M3394" s="4">
        <v>0.02</v>
      </c>
      <c r="N3394" s="5" t="s">
        <v>23</v>
      </c>
      <c r="O3394" s="3">
        <v>-21.06</v>
      </c>
      <c r="P3394" s="3">
        <v>29.74</v>
      </c>
      <c r="Q3394" s="3">
        <v>6.64</v>
      </c>
      <c r="R3394" s="5" t="s">
        <v>454</v>
      </c>
      <c r="S3394" s="5" t="s">
        <v>1411</v>
      </c>
      <c r="T3394" s="5" t="str">
        <f t="shared" ref="T3394:T3457" si="319">R3394 &amp; " " &amp; S3394</f>
        <v>Rick Duston</v>
      </c>
      <c r="U3394" t="s">
        <v>2828</v>
      </c>
      <c r="V3394" s="5" t="s">
        <v>47</v>
      </c>
      <c r="W3394" s="5" t="s">
        <v>28</v>
      </c>
      <c r="X3394" s="5" t="s">
        <v>29</v>
      </c>
      <c r="Y3394" s="5" t="s">
        <v>616</v>
      </c>
      <c r="Z3394" s="5" t="s">
        <v>43</v>
      </c>
      <c r="AA3394" s="4">
        <v>0.7</v>
      </c>
      <c r="AB3394" s="1">
        <v>39925</v>
      </c>
      <c r="AC3394" s="1">
        <v>18864</v>
      </c>
      <c r="AD3394">
        <f t="shared" ref="AD3394:AD3457" si="320">_xlfn.DAYS(AB3394,D3394)</f>
        <v>0</v>
      </c>
      <c r="AE3394">
        <f t="shared" ref="AE3394:AE3457" ca="1" si="321">DATEDIF(AC3394,TODAY(),"Y")</f>
        <v>72</v>
      </c>
      <c r="AF3394" t="str">
        <f t="shared" ref="AF3394:AF3457" ca="1" si="322">IF(AE3394&lt;18,"Under 18",IF(AE3394&lt;65,"18-64","Over 65"))</f>
        <v>Over 65</v>
      </c>
      <c r="AG3394" s="3">
        <f t="shared" ref="AG3394:AG3457" si="323" xml:space="preserve"> (P3394 - (M3394 / 100) * P3394 + Q3394) / K3394</f>
        <v>2.5981465714285714</v>
      </c>
      <c r="AH3394" t="str">
        <f>_xlfn.IFNA(VLOOKUP(Sales_Transactions[[#This Row],[Order ID]],Returned_Items[#All],2,FALSE),"Not Returned")</f>
        <v>Not Returned</v>
      </c>
    </row>
    <row r="3395" spans="1:34" x14ac:dyDescent="0.25">
      <c r="A3395">
        <v>25955</v>
      </c>
      <c r="C3395" t="s">
        <v>1694</v>
      </c>
      <c r="D3395" s="2" t="str">
        <f>TEXT(MID(Sales_Transactions[[#This Row],[Order Date]],2,5),"d/m/yyy")</f>
        <v>4/5/2011</v>
      </c>
      <c r="E3395" s="2" t="str">
        <f>TEXT(MID(Sales_Transactions[[#This Row],[Order Date]],2,5),"d")</f>
        <v>4</v>
      </c>
      <c r="F3395" s="2" t="str">
        <f>TEXT(MID(Sales_Transactions[[#This Row],[Order Date]],2,5),"m")</f>
        <v>5</v>
      </c>
      <c r="G3395" s="2" t="str">
        <f>TEXT(MID(Sales_Transactions[[#This Row],[Order Date]],2,5),"yyy")</f>
        <v>2011</v>
      </c>
      <c r="H3395" s="2" t="str">
        <f>TEXT(MID(Sales_Transactions[[#This Row],[Order Date]],2,5),"yyy/m")</f>
        <v>2011/5</v>
      </c>
      <c r="I3395" t="s">
        <v>52</v>
      </c>
      <c r="J3395">
        <f t="shared" si="318"/>
        <v>1</v>
      </c>
      <c r="K3395" s="2">
        <v>10</v>
      </c>
      <c r="L3395" s="3">
        <v>170.35</v>
      </c>
      <c r="M3395" s="4">
        <v>0.03</v>
      </c>
      <c r="N3395" s="5" t="s">
        <v>23</v>
      </c>
      <c r="O3395" s="3">
        <v>-39.92</v>
      </c>
      <c r="P3395" s="3">
        <v>16.059999999999999</v>
      </c>
      <c r="Q3395" s="3">
        <v>8.34</v>
      </c>
      <c r="R3395" s="5" t="s">
        <v>2013</v>
      </c>
      <c r="S3395" s="5" t="s">
        <v>2444</v>
      </c>
      <c r="T3395" s="5" t="str">
        <f t="shared" si="319"/>
        <v>Janet Martin</v>
      </c>
      <c r="U3395" t="s">
        <v>2828</v>
      </c>
      <c r="V3395" s="5" t="s">
        <v>47</v>
      </c>
      <c r="W3395" s="5" t="s">
        <v>28</v>
      </c>
      <c r="X3395" s="5" t="s">
        <v>29</v>
      </c>
      <c r="Y3395" s="5" t="s">
        <v>1693</v>
      </c>
      <c r="Z3395" s="5" t="s">
        <v>43</v>
      </c>
      <c r="AA3395" s="4">
        <v>0.59</v>
      </c>
      <c r="AB3395" s="1">
        <v>40669</v>
      </c>
      <c r="AC3395" s="1">
        <v>18906</v>
      </c>
      <c r="AD3395">
        <f t="shared" si="320"/>
        <v>2</v>
      </c>
      <c r="AE3395">
        <f t="shared" ca="1" si="321"/>
        <v>72</v>
      </c>
      <c r="AF3395" t="str">
        <f t="shared" ca="1" si="322"/>
        <v>Over 65</v>
      </c>
      <c r="AG3395" s="3">
        <f t="shared" si="323"/>
        <v>2.4395181999999997</v>
      </c>
      <c r="AH3395" t="str">
        <f>_xlfn.IFNA(VLOOKUP(Sales_Transactions[[#This Row],[Order ID]],Returned_Items[#All],2,FALSE),"Not Returned")</f>
        <v>Not Returned</v>
      </c>
    </row>
    <row r="3396" spans="1:34" x14ac:dyDescent="0.25">
      <c r="A3396">
        <v>26276</v>
      </c>
      <c r="C3396" t="s">
        <v>2512</v>
      </c>
      <c r="D3396" s="2" t="str">
        <f>TEXT(MID(Sales_Transactions[[#This Row],[Order Date]],2,5),"d/m/yyy")</f>
        <v>12/9/2010</v>
      </c>
      <c r="E3396" s="2" t="str">
        <f>TEXT(MID(Sales_Transactions[[#This Row],[Order Date]],2,5),"d")</f>
        <v>12</v>
      </c>
      <c r="F3396" s="2" t="str">
        <f>TEXT(MID(Sales_Transactions[[#This Row],[Order Date]],2,5),"m")</f>
        <v>9</v>
      </c>
      <c r="G3396" s="2" t="str">
        <f>TEXT(MID(Sales_Transactions[[#This Row],[Order Date]],2,5),"yyy")</f>
        <v>2010</v>
      </c>
      <c r="H3396" s="2" t="str">
        <f>TEXT(MID(Sales_Transactions[[#This Row],[Order Date]],2,5),"yyy/m")</f>
        <v>2010/9</v>
      </c>
      <c r="I3396" t="s">
        <v>22</v>
      </c>
      <c r="J3396">
        <f t="shared" si="318"/>
        <v>2</v>
      </c>
      <c r="K3396" s="2">
        <v>19</v>
      </c>
      <c r="L3396" s="3">
        <v>20329.8</v>
      </c>
      <c r="M3396" s="4">
        <v>0</v>
      </c>
      <c r="N3396" s="5" t="s">
        <v>23</v>
      </c>
      <c r="O3396" s="3">
        <v>9224.1</v>
      </c>
      <c r="P3396" s="3">
        <v>999.99</v>
      </c>
      <c r="Q3396" s="3">
        <v>13.99</v>
      </c>
      <c r="R3396" s="5" t="s">
        <v>2013</v>
      </c>
      <c r="S3396" s="5" t="s">
        <v>2444</v>
      </c>
      <c r="T3396" s="5" t="str">
        <f t="shared" si="319"/>
        <v>Janet Martin</v>
      </c>
      <c r="U3396" t="s">
        <v>2828</v>
      </c>
      <c r="V3396" s="5" t="s">
        <v>47</v>
      </c>
      <c r="W3396" s="5" t="s">
        <v>48</v>
      </c>
      <c r="X3396" s="5" t="s">
        <v>324</v>
      </c>
      <c r="Y3396" s="5" t="s">
        <v>2555</v>
      </c>
      <c r="Z3396" s="5" t="s">
        <v>56</v>
      </c>
      <c r="AA3396" s="4">
        <v>0.36</v>
      </c>
      <c r="AB3396" s="1">
        <v>40437</v>
      </c>
      <c r="AC3396" s="1">
        <v>18908</v>
      </c>
      <c r="AD3396">
        <f t="shared" si="320"/>
        <v>4</v>
      </c>
      <c r="AE3396">
        <f t="shared" ca="1" si="321"/>
        <v>72</v>
      </c>
      <c r="AF3396" t="str">
        <f t="shared" ca="1" si="322"/>
        <v>Over 65</v>
      </c>
      <c r="AG3396" s="3">
        <f t="shared" si="323"/>
        <v>53.367368421052632</v>
      </c>
      <c r="AH3396" t="str">
        <f>_xlfn.IFNA(VLOOKUP(Sales_Transactions[[#This Row],[Order ID]],Returned_Items[#All],2,FALSE),"Not Returned")</f>
        <v>Not Returned</v>
      </c>
    </row>
    <row r="3397" spans="1:34" x14ac:dyDescent="0.25">
      <c r="A3397">
        <v>26306</v>
      </c>
      <c r="C3397" t="s">
        <v>1058</v>
      </c>
      <c r="D3397" s="2" t="str">
        <f>TEXT(MID(Sales_Transactions[[#This Row],[Order Date]],2,5),"d/m/yyy")</f>
        <v>30/10/2012</v>
      </c>
      <c r="E3397" s="2" t="str">
        <f>TEXT(MID(Sales_Transactions[[#This Row],[Order Date]],2,5),"d")</f>
        <v>30</v>
      </c>
      <c r="F3397" s="2" t="str">
        <f>TEXT(MID(Sales_Transactions[[#This Row],[Order Date]],2,5),"m")</f>
        <v>10</v>
      </c>
      <c r="G3397" s="2" t="str">
        <f>TEXT(MID(Sales_Transactions[[#This Row],[Order Date]],2,5),"yyy")</f>
        <v>2012</v>
      </c>
      <c r="H3397" s="2" t="str">
        <f>TEXT(MID(Sales_Transactions[[#This Row],[Order Date]],2,5),"yyy/m")</f>
        <v>2012/10</v>
      </c>
      <c r="I3397" t="s">
        <v>22</v>
      </c>
      <c r="J3397">
        <f t="shared" si="318"/>
        <v>2</v>
      </c>
      <c r="K3397" s="2">
        <v>15</v>
      </c>
      <c r="L3397" s="3">
        <v>2567.64</v>
      </c>
      <c r="M3397" s="4">
        <v>0</v>
      </c>
      <c r="N3397" s="5" t="s">
        <v>23</v>
      </c>
      <c r="O3397" s="3">
        <v>-505.98</v>
      </c>
      <c r="P3397" s="3">
        <v>209.37</v>
      </c>
      <c r="Q3397" s="3">
        <v>69</v>
      </c>
      <c r="R3397" s="5" t="s">
        <v>312</v>
      </c>
      <c r="S3397" s="5" t="s">
        <v>2755</v>
      </c>
      <c r="T3397" s="5" t="str">
        <f t="shared" si="319"/>
        <v>Brendan Murry</v>
      </c>
      <c r="U3397" t="s">
        <v>2828</v>
      </c>
      <c r="V3397" s="5" t="s">
        <v>47</v>
      </c>
      <c r="W3397" s="5" t="s">
        <v>57</v>
      </c>
      <c r="X3397" s="5" t="s">
        <v>107</v>
      </c>
      <c r="Y3397" s="5" t="s">
        <v>1638</v>
      </c>
      <c r="Z3397" s="5" t="s">
        <v>31</v>
      </c>
      <c r="AA3397" s="4">
        <v>0.79</v>
      </c>
      <c r="AB3397" s="1">
        <v>41217</v>
      </c>
      <c r="AC3397" s="1">
        <v>18710</v>
      </c>
      <c r="AD3397">
        <f t="shared" si="320"/>
        <v>5</v>
      </c>
      <c r="AE3397">
        <f t="shared" ca="1" si="321"/>
        <v>73</v>
      </c>
      <c r="AF3397" t="str">
        <f t="shared" ca="1" si="322"/>
        <v>Over 65</v>
      </c>
      <c r="AG3397" s="3">
        <f t="shared" si="323"/>
        <v>18.558</v>
      </c>
      <c r="AH3397" t="str">
        <f>_xlfn.IFNA(VLOOKUP(Sales_Transactions[[#This Row],[Order ID]],Returned_Items[#All],2,FALSE),"Not Returned")</f>
        <v>Not Returned</v>
      </c>
    </row>
    <row r="3398" spans="1:34" x14ac:dyDescent="0.25">
      <c r="A3398">
        <v>26724</v>
      </c>
      <c r="C3398" t="s">
        <v>2102</v>
      </c>
      <c r="D3398" s="2" t="str">
        <f>TEXT(MID(Sales_Transactions[[#This Row],[Order Date]],2,5),"d/m/yyy")</f>
        <v>6/2/2009</v>
      </c>
      <c r="E3398" s="2" t="str">
        <f>TEXT(MID(Sales_Transactions[[#This Row],[Order Date]],2,5),"d")</f>
        <v>6</v>
      </c>
      <c r="F3398" s="2" t="str">
        <f>TEXT(MID(Sales_Transactions[[#This Row],[Order Date]],2,5),"m")</f>
        <v>2</v>
      </c>
      <c r="G3398" s="2" t="str">
        <f>TEXT(MID(Sales_Transactions[[#This Row],[Order Date]],2,5),"yyy")</f>
        <v>2009</v>
      </c>
      <c r="H3398" s="2" t="str">
        <f>TEXT(MID(Sales_Transactions[[#This Row],[Order Date]],2,5),"yyy/m")</f>
        <v>2009/2</v>
      </c>
      <c r="I3398" t="s">
        <v>101</v>
      </c>
      <c r="J3398">
        <f t="shared" si="318"/>
        <v>1</v>
      </c>
      <c r="K3398" s="2">
        <v>2</v>
      </c>
      <c r="L3398" s="3">
        <v>1838.18</v>
      </c>
      <c r="M3398" s="4">
        <v>0.09</v>
      </c>
      <c r="N3398" s="5" t="s">
        <v>23</v>
      </c>
      <c r="O3398" s="3">
        <v>-2531.48</v>
      </c>
      <c r="P3398" s="3">
        <v>999.99</v>
      </c>
      <c r="Q3398" s="3">
        <v>13.99</v>
      </c>
      <c r="R3398" s="5" t="s">
        <v>2066</v>
      </c>
      <c r="S3398" s="5" t="s">
        <v>2772</v>
      </c>
      <c r="T3398" s="5" t="str">
        <f t="shared" si="319"/>
        <v>Bobby Elias</v>
      </c>
      <c r="U3398" t="s">
        <v>2828</v>
      </c>
      <c r="V3398" s="5" t="s">
        <v>27</v>
      </c>
      <c r="W3398" s="5" t="s">
        <v>48</v>
      </c>
      <c r="X3398" s="5" t="s">
        <v>324</v>
      </c>
      <c r="Y3398" s="5" t="s">
        <v>2555</v>
      </c>
      <c r="Z3398" s="5" t="s">
        <v>56</v>
      </c>
      <c r="AA3398" s="4">
        <v>0.36</v>
      </c>
      <c r="AB3398" s="1">
        <v>39852</v>
      </c>
      <c r="AC3398" s="1">
        <v>19101</v>
      </c>
      <c r="AD3398">
        <f t="shared" si="320"/>
        <v>2</v>
      </c>
      <c r="AE3398">
        <f t="shared" ca="1" si="321"/>
        <v>72</v>
      </c>
      <c r="AF3398" t="str">
        <f t="shared" ca="1" si="322"/>
        <v>Over 65</v>
      </c>
      <c r="AG3398" s="3">
        <f t="shared" si="323"/>
        <v>506.54000450000001</v>
      </c>
      <c r="AH3398" t="str">
        <f>_xlfn.IFNA(VLOOKUP(Sales_Transactions[[#This Row],[Order ID]],Returned_Items[#All],2,FALSE),"Not Returned")</f>
        <v>Not Returned</v>
      </c>
    </row>
    <row r="3399" spans="1:34" x14ac:dyDescent="0.25">
      <c r="A3399">
        <v>26784</v>
      </c>
      <c r="C3399" t="s">
        <v>2064</v>
      </c>
      <c r="D3399" s="2" t="str">
        <f>TEXT(MID(Sales_Transactions[[#This Row],[Order Date]],2,5),"d/m/yyy")</f>
        <v>23/7/2010</v>
      </c>
      <c r="E3399" s="2" t="str">
        <f>TEXT(MID(Sales_Transactions[[#This Row],[Order Date]],2,5),"d")</f>
        <v>23</v>
      </c>
      <c r="F3399" s="2" t="str">
        <f>TEXT(MID(Sales_Transactions[[#This Row],[Order Date]],2,5),"m")</f>
        <v>7</v>
      </c>
      <c r="G3399" s="2" t="str">
        <f>TEXT(MID(Sales_Transactions[[#This Row],[Order Date]],2,5),"yyy")</f>
        <v>2010</v>
      </c>
      <c r="H3399" s="2" t="str">
        <f>TEXT(MID(Sales_Transactions[[#This Row],[Order Date]],2,5),"yyy/m")</f>
        <v>2010/7</v>
      </c>
      <c r="I3399" t="s">
        <v>101</v>
      </c>
      <c r="J3399">
        <f t="shared" si="318"/>
        <v>1</v>
      </c>
      <c r="K3399" s="2">
        <v>12</v>
      </c>
      <c r="L3399" s="3">
        <v>1466.95</v>
      </c>
      <c r="M3399" s="4">
        <v>0.02</v>
      </c>
      <c r="N3399" s="5" t="s">
        <v>34</v>
      </c>
      <c r="O3399" s="3">
        <v>-64.14</v>
      </c>
      <c r="P3399" s="3">
        <v>120.98</v>
      </c>
      <c r="Q3399" s="3">
        <v>30</v>
      </c>
      <c r="R3399" s="5" t="s">
        <v>2660</v>
      </c>
      <c r="S3399" s="5" t="s">
        <v>2661</v>
      </c>
      <c r="T3399" s="5" t="str">
        <f t="shared" si="319"/>
        <v>Christy Brittain</v>
      </c>
      <c r="U3399" t="s">
        <v>2828</v>
      </c>
      <c r="V3399" s="5" t="s">
        <v>37</v>
      </c>
      <c r="W3399" s="5" t="s">
        <v>57</v>
      </c>
      <c r="X3399" s="5" t="s">
        <v>154</v>
      </c>
      <c r="Y3399" s="5" t="s">
        <v>160</v>
      </c>
      <c r="Z3399" s="5" t="s">
        <v>40</v>
      </c>
      <c r="AA3399" s="4">
        <v>0.64</v>
      </c>
      <c r="AB3399" s="1">
        <v>40383</v>
      </c>
      <c r="AC3399" s="1">
        <v>19077</v>
      </c>
      <c r="AD3399">
        <f t="shared" si="320"/>
        <v>1</v>
      </c>
      <c r="AE3399">
        <f t="shared" ca="1" si="321"/>
        <v>72</v>
      </c>
      <c r="AF3399" t="str">
        <f t="shared" ca="1" si="322"/>
        <v>Over 65</v>
      </c>
      <c r="AG3399" s="3">
        <f t="shared" si="323"/>
        <v>12.579650333333333</v>
      </c>
      <c r="AH3399" t="str">
        <f>_xlfn.IFNA(VLOOKUP(Sales_Transactions[[#This Row],[Order ID]],Returned_Items[#All],2,FALSE),"Not Returned")</f>
        <v>Returned</v>
      </c>
    </row>
    <row r="3400" spans="1:34" x14ac:dyDescent="0.25">
      <c r="A3400">
        <v>26784</v>
      </c>
      <c r="C3400" t="s">
        <v>2064</v>
      </c>
      <c r="D3400" s="2" t="str">
        <f>TEXT(MID(Sales_Transactions[[#This Row],[Order Date]],2,5),"d/m/yyy")</f>
        <v>23/7/2010</v>
      </c>
      <c r="E3400" s="2" t="str">
        <f>TEXT(MID(Sales_Transactions[[#This Row],[Order Date]],2,5),"d")</f>
        <v>23</v>
      </c>
      <c r="F3400" s="2" t="str">
        <f>TEXT(MID(Sales_Transactions[[#This Row],[Order Date]],2,5),"m")</f>
        <v>7</v>
      </c>
      <c r="G3400" s="2" t="str">
        <f>TEXT(MID(Sales_Transactions[[#This Row],[Order Date]],2,5),"yyy")</f>
        <v>2010</v>
      </c>
      <c r="H3400" s="2" t="str">
        <f>TEXT(MID(Sales_Transactions[[#This Row],[Order Date]],2,5),"yyy/m")</f>
        <v>2010/7</v>
      </c>
      <c r="I3400" t="s">
        <v>101</v>
      </c>
      <c r="J3400">
        <f t="shared" si="318"/>
        <v>1</v>
      </c>
      <c r="K3400" s="2">
        <v>33</v>
      </c>
      <c r="L3400" s="3">
        <v>440.23</v>
      </c>
      <c r="M3400" s="4">
        <v>0.09</v>
      </c>
      <c r="N3400" s="5" t="s">
        <v>23</v>
      </c>
      <c r="O3400" s="3">
        <v>-37.94</v>
      </c>
      <c r="P3400" s="3">
        <v>13.99</v>
      </c>
      <c r="Q3400" s="3">
        <v>7.51</v>
      </c>
      <c r="R3400" s="5" t="s">
        <v>2660</v>
      </c>
      <c r="S3400" s="5" t="s">
        <v>2661</v>
      </c>
      <c r="T3400" s="5" t="str">
        <f t="shared" si="319"/>
        <v>Christy Brittain</v>
      </c>
      <c r="U3400" t="s">
        <v>2828</v>
      </c>
      <c r="V3400" s="5" t="s">
        <v>37</v>
      </c>
      <c r="W3400" s="5" t="s">
        <v>48</v>
      </c>
      <c r="X3400" s="5" t="s">
        <v>324</v>
      </c>
      <c r="Y3400" s="5" t="s">
        <v>1167</v>
      </c>
      <c r="Z3400" s="5" t="s">
        <v>56</v>
      </c>
      <c r="AA3400" s="4">
        <v>0.39</v>
      </c>
      <c r="AB3400" s="1">
        <v>40383</v>
      </c>
      <c r="AC3400" s="1">
        <v>19247</v>
      </c>
      <c r="AD3400">
        <f t="shared" si="320"/>
        <v>1</v>
      </c>
      <c r="AE3400">
        <f t="shared" ca="1" si="321"/>
        <v>71</v>
      </c>
      <c r="AF3400" t="str">
        <f t="shared" ca="1" si="322"/>
        <v>Over 65</v>
      </c>
      <c r="AG3400" s="3">
        <f t="shared" si="323"/>
        <v>0.651133606060606</v>
      </c>
      <c r="AH3400" t="str">
        <f>_xlfn.IFNA(VLOOKUP(Sales_Transactions[[#This Row],[Order ID]],Returned_Items[#All],2,FALSE),"Not Returned")</f>
        <v>Returned</v>
      </c>
    </row>
    <row r="3401" spans="1:34" x14ac:dyDescent="0.25">
      <c r="A3401">
        <v>26912</v>
      </c>
      <c r="C3401" t="s">
        <v>639</v>
      </c>
      <c r="D3401" s="2" t="str">
        <f>TEXT(MID(Sales_Transactions[[#This Row],[Order Date]],2,5),"d/m/yyy")</f>
        <v>27/4/2012</v>
      </c>
      <c r="E3401" s="2" t="str">
        <f>TEXT(MID(Sales_Transactions[[#This Row],[Order Date]],2,5),"d")</f>
        <v>27</v>
      </c>
      <c r="F3401" s="2" t="str">
        <f>TEXT(MID(Sales_Transactions[[#This Row],[Order Date]],2,5),"m")</f>
        <v>4</v>
      </c>
      <c r="G3401" s="2" t="str">
        <f>TEXT(MID(Sales_Transactions[[#This Row],[Order Date]],2,5),"yyy")</f>
        <v>2012</v>
      </c>
      <c r="H3401" s="2" t="str">
        <f>TEXT(MID(Sales_Transactions[[#This Row],[Order Date]],2,5),"yyy/m")</f>
        <v>2012/4</v>
      </c>
      <c r="I3401" t="s">
        <v>22</v>
      </c>
      <c r="J3401">
        <f t="shared" si="318"/>
        <v>2</v>
      </c>
      <c r="K3401" s="2">
        <v>18</v>
      </c>
      <c r="L3401" s="3">
        <v>3136.2024999999999</v>
      </c>
      <c r="M3401" s="4">
        <v>7.0000000000000007E-2</v>
      </c>
      <c r="N3401" s="5" t="s">
        <v>23</v>
      </c>
      <c r="O3401" s="3">
        <v>439.78</v>
      </c>
      <c r="P3401" s="3">
        <v>205.99</v>
      </c>
      <c r="Q3401" s="3">
        <v>5.26</v>
      </c>
      <c r="R3401" s="5" t="s">
        <v>2481</v>
      </c>
      <c r="S3401" s="5" t="s">
        <v>2482</v>
      </c>
      <c r="T3401" s="5" t="str">
        <f t="shared" si="319"/>
        <v>Noel Staavos</v>
      </c>
      <c r="U3401" t="s">
        <v>2828</v>
      </c>
      <c r="V3401" s="5" t="s">
        <v>74</v>
      </c>
      <c r="W3401" s="5" t="s">
        <v>48</v>
      </c>
      <c r="X3401" s="5" t="s">
        <v>49</v>
      </c>
      <c r="Y3401" s="5" t="s">
        <v>532</v>
      </c>
      <c r="Z3401" s="5" t="s">
        <v>43</v>
      </c>
      <c r="AA3401" s="4">
        <v>0.56000000000000005</v>
      </c>
      <c r="AB3401" s="1">
        <v>41030</v>
      </c>
      <c r="AC3401" s="1">
        <v>19120</v>
      </c>
      <c r="AD3401">
        <f t="shared" si="320"/>
        <v>4</v>
      </c>
      <c r="AE3401">
        <f t="shared" ca="1" si="321"/>
        <v>72</v>
      </c>
      <c r="AF3401" t="str">
        <f t="shared" ca="1" si="322"/>
        <v>Over 65</v>
      </c>
      <c r="AG3401" s="3">
        <f t="shared" si="323"/>
        <v>11.728100388888889</v>
      </c>
      <c r="AH3401" t="str">
        <f>_xlfn.IFNA(VLOOKUP(Sales_Transactions[[#This Row],[Order ID]],Returned_Items[#All],2,FALSE),"Not Returned")</f>
        <v>Not Returned</v>
      </c>
    </row>
    <row r="3402" spans="1:34" x14ac:dyDescent="0.25">
      <c r="A3402">
        <v>26949</v>
      </c>
      <c r="C3402" t="s">
        <v>662</v>
      </c>
      <c r="D3402" s="2" t="str">
        <f>TEXT(MID(Sales_Transactions[[#This Row],[Order Date]],2,5),"d/m/yyy")</f>
        <v>15/8/2009</v>
      </c>
      <c r="E3402" s="2" t="str">
        <f>TEXT(MID(Sales_Transactions[[#This Row],[Order Date]],2,5),"d")</f>
        <v>15</v>
      </c>
      <c r="F3402" s="2" t="str">
        <f>TEXT(MID(Sales_Transactions[[#This Row],[Order Date]],2,5),"m")</f>
        <v>8</v>
      </c>
      <c r="G3402" s="2" t="str">
        <f>TEXT(MID(Sales_Transactions[[#This Row],[Order Date]],2,5),"yyy")</f>
        <v>2009</v>
      </c>
      <c r="H3402" s="2" t="str">
        <f>TEXT(MID(Sales_Transactions[[#This Row],[Order Date]],2,5),"yyy/m")</f>
        <v>2009/8</v>
      </c>
      <c r="I3402" t="s">
        <v>101</v>
      </c>
      <c r="J3402">
        <f t="shared" si="318"/>
        <v>1</v>
      </c>
      <c r="K3402" s="2">
        <v>48</v>
      </c>
      <c r="L3402" s="3">
        <v>460.69</v>
      </c>
      <c r="M3402" s="4">
        <v>0.06</v>
      </c>
      <c r="N3402" s="5" t="s">
        <v>23</v>
      </c>
      <c r="O3402" s="3">
        <v>-103.48</v>
      </c>
      <c r="P3402" s="3">
        <v>9.48</v>
      </c>
      <c r="Q3402" s="3">
        <v>7.29</v>
      </c>
      <c r="R3402" s="5" t="s">
        <v>178</v>
      </c>
      <c r="S3402" s="5" t="s">
        <v>2745</v>
      </c>
      <c r="T3402" s="5" t="str">
        <f t="shared" si="319"/>
        <v>Aaron Hawkins</v>
      </c>
      <c r="U3402" t="s">
        <v>2828</v>
      </c>
      <c r="V3402" s="5" t="s">
        <v>74</v>
      </c>
      <c r="W3402" s="5" t="s">
        <v>57</v>
      </c>
      <c r="X3402" s="5" t="s">
        <v>58</v>
      </c>
      <c r="Y3402" s="5" t="s">
        <v>1633</v>
      </c>
      <c r="Z3402" s="5" t="s">
        <v>60</v>
      </c>
      <c r="AA3402" s="4">
        <v>0.45</v>
      </c>
      <c r="AB3402" s="1">
        <v>40042</v>
      </c>
      <c r="AC3402" s="1">
        <v>19289</v>
      </c>
      <c r="AD3402">
        <f t="shared" si="320"/>
        <v>2</v>
      </c>
      <c r="AE3402">
        <f t="shared" ca="1" si="321"/>
        <v>71</v>
      </c>
      <c r="AF3402" t="str">
        <f t="shared" ca="1" si="322"/>
        <v>Over 65</v>
      </c>
      <c r="AG3402" s="3">
        <f t="shared" si="323"/>
        <v>0.34925650000000003</v>
      </c>
      <c r="AH3402" t="str">
        <f>_xlfn.IFNA(VLOOKUP(Sales_Transactions[[#This Row],[Order ID]],Returned_Items[#All],2,FALSE),"Not Returned")</f>
        <v>Not Returned</v>
      </c>
    </row>
    <row r="3403" spans="1:34" x14ac:dyDescent="0.25">
      <c r="A3403">
        <v>27430</v>
      </c>
      <c r="C3403" t="s">
        <v>1158</v>
      </c>
      <c r="D3403" s="2" t="str">
        <f>TEXT(MID(Sales_Transactions[[#This Row],[Order Date]],2,5),"d/m/yyy")</f>
        <v>31/1/2011</v>
      </c>
      <c r="E3403" s="2" t="str">
        <f>TEXT(MID(Sales_Transactions[[#This Row],[Order Date]],2,5),"d")</f>
        <v>31</v>
      </c>
      <c r="F3403" s="2" t="str">
        <f>TEXT(MID(Sales_Transactions[[#This Row],[Order Date]],2,5),"m")</f>
        <v>1</v>
      </c>
      <c r="G3403" s="2" t="str">
        <f>TEXT(MID(Sales_Transactions[[#This Row],[Order Date]],2,5),"yyy")</f>
        <v>2011</v>
      </c>
      <c r="H3403" s="2" t="str">
        <f>TEXT(MID(Sales_Transactions[[#This Row],[Order Date]],2,5),"yyy/m")</f>
        <v>2011/1</v>
      </c>
      <c r="I3403" t="s">
        <v>33</v>
      </c>
      <c r="J3403">
        <f t="shared" si="318"/>
        <v>4</v>
      </c>
      <c r="K3403" s="2">
        <v>12</v>
      </c>
      <c r="L3403" s="3">
        <v>82.64</v>
      </c>
      <c r="M3403" s="4">
        <v>0.1</v>
      </c>
      <c r="N3403" s="5" t="s">
        <v>23</v>
      </c>
      <c r="O3403" s="3">
        <v>0.35</v>
      </c>
      <c r="P3403" s="3">
        <v>7.08</v>
      </c>
      <c r="Q3403" s="3">
        <v>2.35</v>
      </c>
      <c r="R3403" s="5" t="s">
        <v>298</v>
      </c>
      <c r="S3403" s="5" t="s">
        <v>2743</v>
      </c>
      <c r="T3403" s="5" t="str">
        <f t="shared" si="319"/>
        <v>Anthony Garverick</v>
      </c>
      <c r="U3403" t="s">
        <v>2828</v>
      </c>
      <c r="V3403" s="5" t="s">
        <v>27</v>
      </c>
      <c r="W3403" s="5" t="s">
        <v>28</v>
      </c>
      <c r="X3403" s="5" t="s">
        <v>124</v>
      </c>
      <c r="Y3403" s="5" t="s">
        <v>453</v>
      </c>
      <c r="Z3403" s="5" t="s">
        <v>84</v>
      </c>
      <c r="AA3403" s="4">
        <v>0.47</v>
      </c>
      <c r="AB3403" s="1">
        <v>40575</v>
      </c>
      <c r="AC3403" s="1">
        <v>19427</v>
      </c>
      <c r="AD3403">
        <f t="shared" si="320"/>
        <v>1</v>
      </c>
      <c r="AE3403">
        <f t="shared" ca="1" si="321"/>
        <v>71</v>
      </c>
      <c r="AF3403" t="str">
        <f t="shared" ca="1" si="322"/>
        <v>Over 65</v>
      </c>
      <c r="AG3403" s="3">
        <f t="shared" si="323"/>
        <v>0.78524333333333329</v>
      </c>
      <c r="AH3403" t="str">
        <f>_xlfn.IFNA(VLOOKUP(Sales_Transactions[[#This Row],[Order ID]],Returned_Items[#All],2,FALSE),"Not Returned")</f>
        <v>Not Returned</v>
      </c>
    </row>
    <row r="3404" spans="1:34" x14ac:dyDescent="0.25">
      <c r="A3404">
        <v>28161</v>
      </c>
      <c r="C3404" t="s">
        <v>2722</v>
      </c>
      <c r="D3404" s="2" t="str">
        <f>TEXT(MID(Sales_Transactions[[#This Row],[Order Date]],2,5),"d/m/yyy")</f>
        <v>15/6/2009</v>
      </c>
      <c r="E3404" s="2" t="str">
        <f>TEXT(MID(Sales_Transactions[[#This Row],[Order Date]],2,5),"d")</f>
        <v>15</v>
      </c>
      <c r="F3404" s="2" t="str">
        <f>TEXT(MID(Sales_Transactions[[#This Row],[Order Date]],2,5),"m")</f>
        <v>6</v>
      </c>
      <c r="G3404" s="2" t="str">
        <f>TEXT(MID(Sales_Transactions[[#This Row],[Order Date]],2,5),"yyy")</f>
        <v>2009</v>
      </c>
      <c r="H3404" s="2" t="str">
        <f>TEXT(MID(Sales_Transactions[[#This Row],[Order Date]],2,5),"yyy/m")</f>
        <v>2009/6</v>
      </c>
      <c r="I3404" t="s">
        <v>52</v>
      </c>
      <c r="J3404">
        <f t="shared" si="318"/>
        <v>1</v>
      </c>
      <c r="K3404" s="2">
        <v>10</v>
      </c>
      <c r="L3404" s="3">
        <v>784.08</v>
      </c>
      <c r="M3404" s="4">
        <v>0.02</v>
      </c>
      <c r="N3404" s="5" t="s">
        <v>34</v>
      </c>
      <c r="O3404" s="3">
        <v>-222.77</v>
      </c>
      <c r="P3404" s="3">
        <v>70.98</v>
      </c>
      <c r="Q3404" s="3">
        <v>46.74</v>
      </c>
      <c r="R3404" s="5" t="s">
        <v>1001</v>
      </c>
      <c r="S3404" s="5" t="s">
        <v>2629</v>
      </c>
      <c r="T3404" s="5" t="str">
        <f t="shared" si="319"/>
        <v>Chuck Sachs</v>
      </c>
      <c r="U3404" t="s">
        <v>2828</v>
      </c>
      <c r="V3404" s="5" t="s">
        <v>37</v>
      </c>
      <c r="W3404" s="5" t="s">
        <v>57</v>
      </c>
      <c r="X3404" s="5" t="s">
        <v>104</v>
      </c>
      <c r="Y3404" s="5" t="s">
        <v>1745</v>
      </c>
      <c r="Z3404" s="5" t="s">
        <v>106</v>
      </c>
      <c r="AA3404" s="4">
        <v>0.56000000000000005</v>
      </c>
      <c r="AB3404" s="1">
        <v>39980</v>
      </c>
      <c r="AC3404" s="1">
        <v>19500</v>
      </c>
      <c r="AD3404">
        <f t="shared" si="320"/>
        <v>1</v>
      </c>
      <c r="AE3404">
        <f t="shared" ca="1" si="321"/>
        <v>71</v>
      </c>
      <c r="AF3404" t="str">
        <f t="shared" ca="1" si="322"/>
        <v>Over 65</v>
      </c>
      <c r="AG3404" s="3">
        <f t="shared" si="323"/>
        <v>11.7705804</v>
      </c>
      <c r="AH3404" t="str">
        <f>_xlfn.IFNA(VLOOKUP(Sales_Transactions[[#This Row],[Order ID]],Returned_Items[#All],2,FALSE),"Not Returned")</f>
        <v>Not Returned</v>
      </c>
    </row>
    <row r="3405" spans="1:34" x14ac:dyDescent="0.25">
      <c r="A3405">
        <v>28161</v>
      </c>
      <c r="C3405" t="s">
        <v>2722</v>
      </c>
      <c r="D3405" s="2" t="str">
        <f>TEXT(MID(Sales_Transactions[[#This Row],[Order Date]],2,5),"d/m/yyy")</f>
        <v>15/6/2009</v>
      </c>
      <c r="E3405" s="2" t="str">
        <f>TEXT(MID(Sales_Transactions[[#This Row],[Order Date]],2,5),"d")</f>
        <v>15</v>
      </c>
      <c r="F3405" s="2" t="str">
        <f>TEXT(MID(Sales_Transactions[[#This Row],[Order Date]],2,5),"m")</f>
        <v>6</v>
      </c>
      <c r="G3405" s="2" t="str">
        <f>TEXT(MID(Sales_Transactions[[#This Row],[Order Date]],2,5),"yyy")</f>
        <v>2009</v>
      </c>
      <c r="H3405" s="2" t="str">
        <f>TEXT(MID(Sales_Transactions[[#This Row],[Order Date]],2,5),"yyy/m")</f>
        <v>2009/6</v>
      </c>
      <c r="I3405" t="s">
        <v>52</v>
      </c>
      <c r="J3405">
        <f t="shared" si="318"/>
        <v>1</v>
      </c>
      <c r="K3405" s="2">
        <v>41</v>
      </c>
      <c r="L3405" s="3">
        <v>1085.6099999999999</v>
      </c>
      <c r="M3405" s="4">
        <v>0.04</v>
      </c>
      <c r="N3405" s="5" t="s">
        <v>23</v>
      </c>
      <c r="O3405" s="3">
        <v>-33.32</v>
      </c>
      <c r="P3405" s="3">
        <v>27.48</v>
      </c>
      <c r="Q3405" s="3">
        <v>4</v>
      </c>
      <c r="R3405" s="5" t="s">
        <v>1001</v>
      </c>
      <c r="S3405" s="5" t="s">
        <v>2629</v>
      </c>
      <c r="T3405" s="5" t="str">
        <f t="shared" si="319"/>
        <v>Chuck Sachs</v>
      </c>
      <c r="U3405" t="s">
        <v>2828</v>
      </c>
      <c r="V3405" s="5" t="s">
        <v>37</v>
      </c>
      <c r="W3405" s="5" t="s">
        <v>48</v>
      </c>
      <c r="X3405" s="5" t="s">
        <v>87</v>
      </c>
      <c r="Y3405" s="5" t="s">
        <v>1304</v>
      </c>
      <c r="Z3405" s="5" t="s">
        <v>43</v>
      </c>
      <c r="AA3405" s="4">
        <v>0.75</v>
      </c>
      <c r="AB3405" s="1">
        <v>39981</v>
      </c>
      <c r="AC3405" s="1">
        <v>19437</v>
      </c>
      <c r="AD3405">
        <f t="shared" si="320"/>
        <v>2</v>
      </c>
      <c r="AE3405">
        <f t="shared" ca="1" si="321"/>
        <v>71</v>
      </c>
      <c r="AF3405" t="str">
        <f t="shared" ca="1" si="322"/>
        <v>Over 65</v>
      </c>
      <c r="AG3405" s="3">
        <f t="shared" si="323"/>
        <v>0.76753678048780483</v>
      </c>
      <c r="AH3405" t="str">
        <f>_xlfn.IFNA(VLOOKUP(Sales_Transactions[[#This Row],[Order ID]],Returned_Items[#All],2,FALSE),"Not Returned")</f>
        <v>Not Returned</v>
      </c>
    </row>
    <row r="3406" spans="1:34" x14ac:dyDescent="0.25">
      <c r="A3406">
        <v>28992</v>
      </c>
      <c r="C3406" t="s">
        <v>2936</v>
      </c>
      <c r="D3406" s="2" t="str">
        <f>TEXT(MID(Sales_Transactions[[#This Row],[Order Date]],2,5),"d/m/yyy")</f>
        <v>19/9/2011</v>
      </c>
      <c r="E3406" s="2" t="str">
        <f>TEXT(MID(Sales_Transactions[[#This Row],[Order Date]],2,5),"d")</f>
        <v>19</v>
      </c>
      <c r="F3406" s="2" t="str">
        <f>TEXT(MID(Sales_Transactions[[#This Row],[Order Date]],2,5),"m")</f>
        <v>9</v>
      </c>
      <c r="G3406" s="2" t="str">
        <f>TEXT(MID(Sales_Transactions[[#This Row],[Order Date]],2,5),"yyy")</f>
        <v>2011</v>
      </c>
      <c r="H3406" s="2" t="str">
        <f>TEXT(MID(Sales_Transactions[[#This Row],[Order Date]],2,5),"yyy/m")</f>
        <v>2011/9</v>
      </c>
      <c r="I3406" t="s">
        <v>101</v>
      </c>
      <c r="J3406">
        <f t="shared" si="318"/>
        <v>1</v>
      </c>
      <c r="K3406" s="2">
        <v>41</v>
      </c>
      <c r="L3406" s="3">
        <v>6863.95</v>
      </c>
      <c r="M3406" s="4">
        <v>0.1</v>
      </c>
      <c r="N3406" s="5" t="s">
        <v>67</v>
      </c>
      <c r="O3406" s="3">
        <v>1662.92</v>
      </c>
      <c r="P3406" s="3">
        <v>178.47</v>
      </c>
      <c r="Q3406" s="3">
        <v>19.989999999999998</v>
      </c>
      <c r="R3406" s="5" t="s">
        <v>2059</v>
      </c>
      <c r="S3406" s="5" t="s">
        <v>2628</v>
      </c>
      <c r="T3406" s="5" t="str">
        <f t="shared" si="319"/>
        <v>Craig Yedwab</v>
      </c>
      <c r="U3406" t="s">
        <v>2828</v>
      </c>
      <c r="V3406" s="5" t="s">
        <v>37</v>
      </c>
      <c r="W3406" s="5" t="s">
        <v>28</v>
      </c>
      <c r="X3406" s="5" t="s">
        <v>29</v>
      </c>
      <c r="Y3406" s="5" t="s">
        <v>2127</v>
      </c>
      <c r="Z3406" s="5" t="s">
        <v>43</v>
      </c>
      <c r="AA3406" s="4">
        <v>0.55000000000000004</v>
      </c>
      <c r="AB3406" s="1">
        <v>40806</v>
      </c>
      <c r="AC3406" s="1">
        <v>19994</v>
      </c>
      <c r="AD3406">
        <f t="shared" si="320"/>
        <v>1</v>
      </c>
      <c r="AE3406">
        <f t="shared" ca="1" si="321"/>
        <v>69</v>
      </c>
      <c r="AF3406" t="str">
        <f t="shared" ca="1" si="322"/>
        <v>Over 65</v>
      </c>
      <c r="AG3406" s="3">
        <f t="shared" si="323"/>
        <v>4.8361348780487807</v>
      </c>
      <c r="AH3406" t="str">
        <f>_xlfn.IFNA(VLOOKUP(Sales_Transactions[[#This Row],[Order ID]],Returned_Items[#All],2,FALSE),"Not Returned")</f>
        <v>Not Returned</v>
      </c>
    </row>
    <row r="3407" spans="1:34" x14ac:dyDescent="0.25">
      <c r="A3407">
        <v>29349</v>
      </c>
      <c r="C3407" t="s">
        <v>2782</v>
      </c>
      <c r="D3407" s="2" t="str">
        <f>TEXT(MID(Sales_Transactions[[#This Row],[Order Date]],2,5),"d/m/yyy")</f>
        <v>10/6/2010</v>
      </c>
      <c r="E3407" s="2" t="str">
        <f>TEXT(MID(Sales_Transactions[[#This Row],[Order Date]],2,5),"d")</f>
        <v>10</v>
      </c>
      <c r="F3407" s="2" t="str">
        <f>TEXT(MID(Sales_Transactions[[#This Row],[Order Date]],2,5),"m")</f>
        <v>6</v>
      </c>
      <c r="G3407" s="2" t="str">
        <f>TEXT(MID(Sales_Transactions[[#This Row],[Order Date]],2,5),"yyy")</f>
        <v>2010</v>
      </c>
      <c r="H3407" s="2" t="str">
        <f>TEXT(MID(Sales_Transactions[[#This Row],[Order Date]],2,5),"yyy/m")</f>
        <v>2010/6</v>
      </c>
      <c r="I3407" t="s">
        <v>33</v>
      </c>
      <c r="J3407">
        <f t="shared" si="318"/>
        <v>4</v>
      </c>
      <c r="K3407" s="2">
        <v>33</v>
      </c>
      <c r="L3407" s="3">
        <v>162.38999999999999</v>
      </c>
      <c r="M3407" s="4">
        <v>0.1</v>
      </c>
      <c r="N3407" s="5" t="s">
        <v>23</v>
      </c>
      <c r="O3407" s="3">
        <v>-101.68</v>
      </c>
      <c r="P3407" s="3">
        <v>5.28</v>
      </c>
      <c r="Q3407" s="3">
        <v>5.57</v>
      </c>
      <c r="R3407" s="5" t="s">
        <v>2066</v>
      </c>
      <c r="S3407" s="5" t="s">
        <v>2632</v>
      </c>
      <c r="T3407" s="5" t="str">
        <f t="shared" si="319"/>
        <v>Bobby Trafton</v>
      </c>
      <c r="U3407" t="s">
        <v>2828</v>
      </c>
      <c r="V3407" s="5" t="s">
        <v>27</v>
      </c>
      <c r="W3407" s="5" t="s">
        <v>28</v>
      </c>
      <c r="X3407" s="5" t="s">
        <v>75</v>
      </c>
      <c r="Y3407" s="5" t="s">
        <v>2937</v>
      </c>
      <c r="Z3407" s="5" t="s">
        <v>43</v>
      </c>
      <c r="AA3407" s="4">
        <v>0.4</v>
      </c>
      <c r="AB3407" s="1">
        <v>40341</v>
      </c>
      <c r="AC3407" s="1">
        <v>19876</v>
      </c>
      <c r="AD3407">
        <f t="shared" si="320"/>
        <v>2</v>
      </c>
      <c r="AE3407">
        <f t="shared" ca="1" si="321"/>
        <v>70</v>
      </c>
      <c r="AF3407" t="str">
        <f t="shared" ca="1" si="322"/>
        <v>Over 65</v>
      </c>
      <c r="AG3407" s="3">
        <f t="shared" si="323"/>
        <v>0.3286278787878788</v>
      </c>
      <c r="AH3407" t="str">
        <f>_xlfn.IFNA(VLOOKUP(Sales_Transactions[[#This Row],[Order ID]],Returned_Items[#All],2,FALSE),"Not Returned")</f>
        <v>Not Returned</v>
      </c>
    </row>
    <row r="3408" spans="1:34" x14ac:dyDescent="0.25">
      <c r="A3408">
        <v>29350</v>
      </c>
      <c r="C3408" t="s">
        <v>2913</v>
      </c>
      <c r="D3408" s="2" t="str">
        <f>TEXT(MID(Sales_Transactions[[#This Row],[Order Date]],2,5),"d/m/yyy")</f>
        <v>25/8/2009</v>
      </c>
      <c r="E3408" s="2" t="str">
        <f>TEXT(MID(Sales_Transactions[[#This Row],[Order Date]],2,5),"d")</f>
        <v>25</v>
      </c>
      <c r="F3408" s="2" t="str">
        <f>TEXT(MID(Sales_Transactions[[#This Row],[Order Date]],2,5),"m")</f>
        <v>8</v>
      </c>
      <c r="G3408" s="2" t="str">
        <f>TEXT(MID(Sales_Transactions[[#This Row],[Order Date]],2,5),"yyy")</f>
        <v>2009</v>
      </c>
      <c r="H3408" s="2" t="str">
        <f>TEXT(MID(Sales_Transactions[[#This Row],[Order Date]],2,5),"yyy/m")</f>
        <v>2009/8</v>
      </c>
      <c r="I3408" t="s">
        <v>33</v>
      </c>
      <c r="J3408">
        <f t="shared" si="318"/>
        <v>4</v>
      </c>
      <c r="K3408" s="2">
        <v>47</v>
      </c>
      <c r="L3408" s="3">
        <v>2519.5500000000002</v>
      </c>
      <c r="M3408" s="4">
        <v>0.05</v>
      </c>
      <c r="N3408" s="5" t="s">
        <v>23</v>
      </c>
      <c r="O3408" s="3">
        <v>592.53</v>
      </c>
      <c r="P3408" s="3">
        <v>52.4</v>
      </c>
      <c r="Q3408" s="3">
        <v>16.11</v>
      </c>
      <c r="R3408" s="5" t="s">
        <v>2623</v>
      </c>
      <c r="S3408" s="5" t="s">
        <v>2624</v>
      </c>
      <c r="T3408" s="5" t="str">
        <f t="shared" si="319"/>
        <v>Eric Barreto</v>
      </c>
      <c r="U3408" t="s">
        <v>2828</v>
      </c>
      <c r="V3408" s="5" t="s">
        <v>37</v>
      </c>
      <c r="W3408" s="5" t="s">
        <v>28</v>
      </c>
      <c r="X3408" s="5" t="s">
        <v>41</v>
      </c>
      <c r="Y3408" s="5" t="s">
        <v>1968</v>
      </c>
      <c r="Z3408" s="5" t="s">
        <v>43</v>
      </c>
      <c r="AA3408" s="4">
        <v>0.39</v>
      </c>
      <c r="AB3408" s="1">
        <v>40052</v>
      </c>
      <c r="AC3408" s="1">
        <v>19951</v>
      </c>
      <c r="AD3408">
        <f t="shared" si="320"/>
        <v>2</v>
      </c>
      <c r="AE3408">
        <f t="shared" ca="1" si="321"/>
        <v>69</v>
      </c>
      <c r="AF3408" t="str">
        <f t="shared" ca="1" si="322"/>
        <v>Over 65</v>
      </c>
      <c r="AG3408" s="3">
        <f t="shared" si="323"/>
        <v>1.4571021276595746</v>
      </c>
      <c r="AH3408" t="str">
        <f>_xlfn.IFNA(VLOOKUP(Sales_Transactions[[#This Row],[Order ID]],Returned_Items[#All],2,FALSE),"Not Returned")</f>
        <v>Not Returned</v>
      </c>
    </row>
    <row r="3409" spans="1:34" x14ac:dyDescent="0.25">
      <c r="A3409">
        <v>29350</v>
      </c>
      <c r="C3409" t="s">
        <v>2913</v>
      </c>
      <c r="D3409" s="2" t="str">
        <f>TEXT(MID(Sales_Transactions[[#This Row],[Order Date]],2,5),"d/m/yyy")</f>
        <v>25/8/2009</v>
      </c>
      <c r="E3409" s="2" t="str">
        <f>TEXT(MID(Sales_Transactions[[#This Row],[Order Date]],2,5),"d")</f>
        <v>25</v>
      </c>
      <c r="F3409" s="2" t="str">
        <f>TEXT(MID(Sales_Transactions[[#This Row],[Order Date]],2,5),"m")</f>
        <v>8</v>
      </c>
      <c r="G3409" s="2" t="str">
        <f>TEXT(MID(Sales_Transactions[[#This Row],[Order Date]],2,5),"yyy")</f>
        <v>2009</v>
      </c>
      <c r="H3409" s="2" t="str">
        <f>TEXT(MID(Sales_Transactions[[#This Row],[Order Date]],2,5),"yyy/m")</f>
        <v>2009/8</v>
      </c>
      <c r="I3409" t="s">
        <v>33</v>
      </c>
      <c r="J3409">
        <f t="shared" si="318"/>
        <v>4</v>
      </c>
      <c r="K3409" s="2">
        <v>46</v>
      </c>
      <c r="L3409" s="3">
        <v>1634.17</v>
      </c>
      <c r="M3409" s="4">
        <v>0.05</v>
      </c>
      <c r="N3409" s="5" t="s">
        <v>67</v>
      </c>
      <c r="O3409" s="3">
        <v>232.8</v>
      </c>
      <c r="P3409" s="3">
        <v>36.549999999999997</v>
      </c>
      <c r="Q3409" s="3">
        <v>13.89</v>
      </c>
      <c r="R3409" s="5" t="s">
        <v>2623</v>
      </c>
      <c r="S3409" s="5" t="s">
        <v>2624</v>
      </c>
      <c r="T3409" s="5" t="str">
        <f t="shared" si="319"/>
        <v>Eric Barreto</v>
      </c>
      <c r="U3409" t="s">
        <v>2828</v>
      </c>
      <c r="V3409" s="5" t="s">
        <v>37</v>
      </c>
      <c r="W3409" s="5" t="s">
        <v>28</v>
      </c>
      <c r="X3409" s="5" t="s">
        <v>124</v>
      </c>
      <c r="Y3409" s="5" t="s">
        <v>460</v>
      </c>
      <c r="Z3409" s="5" t="s">
        <v>84</v>
      </c>
      <c r="AA3409" s="4">
        <v>0.41</v>
      </c>
      <c r="AB3409" s="1">
        <v>40051</v>
      </c>
      <c r="AC3409" s="1">
        <v>19879</v>
      </c>
      <c r="AD3409">
        <f t="shared" si="320"/>
        <v>1</v>
      </c>
      <c r="AE3409">
        <f t="shared" ca="1" si="321"/>
        <v>70</v>
      </c>
      <c r="AF3409" t="str">
        <f t="shared" ca="1" si="322"/>
        <v>Over 65</v>
      </c>
      <c r="AG3409" s="3">
        <f t="shared" si="323"/>
        <v>1.096124456521739</v>
      </c>
      <c r="AH3409" t="str">
        <f>_xlfn.IFNA(VLOOKUP(Sales_Transactions[[#This Row],[Order ID]],Returned_Items[#All],2,FALSE),"Not Returned")</f>
        <v>Not Returned</v>
      </c>
    </row>
    <row r="3410" spans="1:34" x14ac:dyDescent="0.25">
      <c r="A3410">
        <v>29473</v>
      </c>
      <c r="C3410" t="s">
        <v>2454</v>
      </c>
      <c r="D3410" s="2" t="str">
        <f>TEXT(MID(Sales_Transactions[[#This Row],[Order Date]],2,5),"d/m/yyy")</f>
        <v>15/2/2012</v>
      </c>
      <c r="E3410" s="2" t="str">
        <f>TEXT(MID(Sales_Transactions[[#This Row],[Order Date]],2,5),"d")</f>
        <v>15</v>
      </c>
      <c r="F3410" s="2" t="str">
        <f>TEXT(MID(Sales_Transactions[[#This Row],[Order Date]],2,5),"m")</f>
        <v>2</v>
      </c>
      <c r="G3410" s="2" t="str">
        <f>TEXT(MID(Sales_Transactions[[#This Row],[Order Date]],2,5),"yyy")</f>
        <v>2012</v>
      </c>
      <c r="H3410" s="2" t="str">
        <f>TEXT(MID(Sales_Transactions[[#This Row],[Order Date]],2,5),"yyy/m")</f>
        <v>2012/2</v>
      </c>
      <c r="I3410" t="s">
        <v>78</v>
      </c>
      <c r="J3410">
        <f t="shared" si="318"/>
        <v>3</v>
      </c>
      <c r="K3410" s="2">
        <v>40</v>
      </c>
      <c r="L3410" s="3">
        <v>13367.82</v>
      </c>
      <c r="M3410" s="4">
        <v>0</v>
      </c>
      <c r="N3410" s="5" t="s">
        <v>34</v>
      </c>
      <c r="O3410" s="3">
        <v>-774.89</v>
      </c>
      <c r="P3410" s="3">
        <v>320.64</v>
      </c>
      <c r="Q3410" s="3">
        <v>29.2</v>
      </c>
      <c r="R3410" s="5" t="s">
        <v>1978</v>
      </c>
      <c r="S3410" s="5" t="s">
        <v>2740</v>
      </c>
      <c r="T3410" s="5" t="str">
        <f t="shared" si="319"/>
        <v>Katrina Willman</v>
      </c>
      <c r="U3410" t="s">
        <v>2828</v>
      </c>
      <c r="V3410" s="5" t="s">
        <v>37</v>
      </c>
      <c r="W3410" s="5" t="s">
        <v>57</v>
      </c>
      <c r="X3410" s="5" t="s">
        <v>107</v>
      </c>
      <c r="Y3410" s="5" t="s">
        <v>2869</v>
      </c>
      <c r="Z3410" s="5" t="s">
        <v>106</v>
      </c>
      <c r="AA3410" s="4">
        <v>0.66</v>
      </c>
      <c r="AB3410" s="1">
        <v>40955</v>
      </c>
      <c r="AC3410" s="1">
        <v>19950</v>
      </c>
      <c r="AD3410">
        <f t="shared" si="320"/>
        <v>1</v>
      </c>
      <c r="AE3410">
        <f t="shared" ca="1" si="321"/>
        <v>69</v>
      </c>
      <c r="AF3410" t="str">
        <f t="shared" ca="1" si="322"/>
        <v>Over 65</v>
      </c>
      <c r="AG3410" s="3">
        <f t="shared" si="323"/>
        <v>8.7459999999999987</v>
      </c>
      <c r="AH3410" t="str">
        <f>_xlfn.IFNA(VLOOKUP(Sales_Transactions[[#This Row],[Order ID]],Returned_Items[#All],2,FALSE),"Not Returned")</f>
        <v>Not Returned</v>
      </c>
    </row>
    <row r="3411" spans="1:34" x14ac:dyDescent="0.25">
      <c r="A3411">
        <v>30023</v>
      </c>
      <c r="C3411" t="s">
        <v>615</v>
      </c>
      <c r="D3411" s="2" t="str">
        <f>TEXT(MID(Sales_Transactions[[#This Row],[Order Date]],2,5),"d/m/yyy")</f>
        <v>15/10/2010</v>
      </c>
      <c r="E3411" s="2" t="str">
        <f>TEXT(MID(Sales_Transactions[[#This Row],[Order Date]],2,5),"d")</f>
        <v>15</v>
      </c>
      <c r="F3411" s="2" t="str">
        <f>TEXT(MID(Sales_Transactions[[#This Row],[Order Date]],2,5),"m")</f>
        <v>10</v>
      </c>
      <c r="G3411" s="2" t="str">
        <f>TEXT(MID(Sales_Transactions[[#This Row],[Order Date]],2,5),"yyy")</f>
        <v>2010</v>
      </c>
      <c r="H3411" s="2" t="str">
        <f>TEXT(MID(Sales_Transactions[[#This Row],[Order Date]],2,5),"yyy/m")</f>
        <v>2010/10</v>
      </c>
      <c r="I3411" t="s">
        <v>22</v>
      </c>
      <c r="J3411">
        <f t="shared" si="318"/>
        <v>2</v>
      </c>
      <c r="K3411" s="2">
        <v>34</v>
      </c>
      <c r="L3411" s="3">
        <v>16193.16</v>
      </c>
      <c r="M3411" s="4">
        <v>0.02</v>
      </c>
      <c r="N3411" s="5" t="s">
        <v>34</v>
      </c>
      <c r="O3411" s="3">
        <v>6463.34</v>
      </c>
      <c r="P3411" s="3">
        <v>449.99</v>
      </c>
      <c r="Q3411" s="3">
        <v>49</v>
      </c>
      <c r="R3411" s="5" t="s">
        <v>906</v>
      </c>
      <c r="S3411" s="5" t="s">
        <v>2651</v>
      </c>
      <c r="T3411" s="5" t="str">
        <f t="shared" si="319"/>
        <v>Giulietta Dortch</v>
      </c>
      <c r="U3411" t="s">
        <v>2828</v>
      </c>
      <c r="V3411" s="5" t="s">
        <v>37</v>
      </c>
      <c r="W3411" s="5" t="s">
        <v>48</v>
      </c>
      <c r="X3411" s="5" t="s">
        <v>131</v>
      </c>
      <c r="Y3411" s="5" t="s">
        <v>132</v>
      </c>
      <c r="Z3411" s="5" t="s">
        <v>40</v>
      </c>
      <c r="AA3411" s="4">
        <v>0.38</v>
      </c>
      <c r="AB3411" s="1">
        <v>40470</v>
      </c>
      <c r="AC3411" s="1">
        <v>19840</v>
      </c>
      <c r="AD3411">
        <f t="shared" si="320"/>
        <v>4</v>
      </c>
      <c r="AE3411">
        <f t="shared" ca="1" si="321"/>
        <v>70</v>
      </c>
      <c r="AF3411" t="str">
        <f t="shared" ca="1" si="322"/>
        <v>Over 65</v>
      </c>
      <c r="AG3411" s="3">
        <f t="shared" si="323"/>
        <v>14.673529470588235</v>
      </c>
      <c r="AH3411" t="str">
        <f>_xlfn.IFNA(VLOOKUP(Sales_Transactions[[#This Row],[Order ID]],Returned_Items[#All],2,FALSE),"Not Returned")</f>
        <v>Not Returned</v>
      </c>
    </row>
    <row r="3412" spans="1:34" x14ac:dyDescent="0.25">
      <c r="A3412">
        <v>30150</v>
      </c>
      <c r="C3412" t="s">
        <v>2050</v>
      </c>
      <c r="D3412" s="2" t="str">
        <f>TEXT(MID(Sales_Transactions[[#This Row],[Order Date]],2,5),"d/m/yyy")</f>
        <v>4/10/2010</v>
      </c>
      <c r="E3412" s="2" t="str">
        <f>TEXT(MID(Sales_Transactions[[#This Row],[Order Date]],2,5),"d")</f>
        <v>4</v>
      </c>
      <c r="F3412" s="2" t="str">
        <f>TEXT(MID(Sales_Transactions[[#This Row],[Order Date]],2,5),"m")</f>
        <v>10</v>
      </c>
      <c r="G3412" s="2" t="str">
        <f>TEXT(MID(Sales_Transactions[[#This Row],[Order Date]],2,5),"yyy")</f>
        <v>2010</v>
      </c>
      <c r="H3412" s="2" t="str">
        <f>TEXT(MID(Sales_Transactions[[#This Row],[Order Date]],2,5),"yyy/m")</f>
        <v>2010/10</v>
      </c>
      <c r="I3412" t="s">
        <v>101</v>
      </c>
      <c r="J3412">
        <f t="shared" si="318"/>
        <v>1</v>
      </c>
      <c r="K3412" s="2">
        <v>30</v>
      </c>
      <c r="L3412" s="3">
        <v>443.46</v>
      </c>
      <c r="M3412" s="4">
        <v>0.06</v>
      </c>
      <c r="N3412" s="5" t="s">
        <v>23</v>
      </c>
      <c r="O3412" s="3">
        <v>193.12</v>
      </c>
      <c r="P3412" s="3">
        <v>15.57</v>
      </c>
      <c r="Q3412" s="3">
        <v>1.39</v>
      </c>
      <c r="R3412" s="5" t="s">
        <v>178</v>
      </c>
      <c r="S3412" s="5" t="s">
        <v>2745</v>
      </c>
      <c r="T3412" s="5" t="str">
        <f t="shared" si="319"/>
        <v>Aaron Hawkins</v>
      </c>
      <c r="U3412" t="s">
        <v>2828</v>
      </c>
      <c r="V3412" s="5" t="s">
        <v>74</v>
      </c>
      <c r="W3412" s="5" t="s">
        <v>28</v>
      </c>
      <c r="X3412" s="5" t="s">
        <v>98</v>
      </c>
      <c r="Y3412" s="5" t="s">
        <v>2088</v>
      </c>
      <c r="Z3412" s="5" t="s">
        <v>43</v>
      </c>
      <c r="AA3412" s="4">
        <v>0.38</v>
      </c>
      <c r="AB3412" s="1">
        <v>40456</v>
      </c>
      <c r="AC3412" s="1">
        <v>19901</v>
      </c>
      <c r="AD3412">
        <f t="shared" si="320"/>
        <v>1</v>
      </c>
      <c r="AE3412">
        <f t="shared" ca="1" si="321"/>
        <v>70</v>
      </c>
      <c r="AF3412" t="str">
        <f t="shared" ca="1" si="322"/>
        <v>Over 65</v>
      </c>
      <c r="AG3412" s="3">
        <f t="shared" si="323"/>
        <v>0.56502193333333339</v>
      </c>
      <c r="AH3412" t="str">
        <f>_xlfn.IFNA(VLOOKUP(Sales_Transactions[[#This Row],[Order ID]],Returned_Items[#All],2,FALSE),"Not Returned")</f>
        <v>Not Returned</v>
      </c>
    </row>
    <row r="3413" spans="1:34" x14ac:dyDescent="0.25">
      <c r="A3413">
        <v>30151</v>
      </c>
      <c r="C3413" t="s">
        <v>2586</v>
      </c>
      <c r="D3413" s="2" t="str">
        <f>TEXT(MID(Sales_Transactions[[#This Row],[Order Date]],2,5),"d/m/yyy")</f>
        <v>29/1/2011</v>
      </c>
      <c r="E3413" s="2" t="str">
        <f>TEXT(MID(Sales_Transactions[[#This Row],[Order Date]],2,5),"d")</f>
        <v>29</v>
      </c>
      <c r="F3413" s="2" t="str">
        <f>TEXT(MID(Sales_Transactions[[#This Row],[Order Date]],2,5),"m")</f>
        <v>1</v>
      </c>
      <c r="G3413" s="2" t="str">
        <f>TEXT(MID(Sales_Transactions[[#This Row],[Order Date]],2,5),"yyy")</f>
        <v>2011</v>
      </c>
      <c r="H3413" s="2" t="str">
        <f>TEXT(MID(Sales_Transactions[[#This Row],[Order Date]],2,5),"yyy/m")</f>
        <v>2011/1</v>
      </c>
      <c r="I3413" t="s">
        <v>52</v>
      </c>
      <c r="J3413">
        <f t="shared" si="318"/>
        <v>1</v>
      </c>
      <c r="K3413" s="2">
        <v>31</v>
      </c>
      <c r="L3413" s="3">
        <v>792.76</v>
      </c>
      <c r="M3413" s="4">
        <v>0.02</v>
      </c>
      <c r="N3413" s="5" t="s">
        <v>23</v>
      </c>
      <c r="O3413" s="3">
        <v>33.369999999999997</v>
      </c>
      <c r="P3413" s="3">
        <v>24.92</v>
      </c>
      <c r="Q3413" s="3">
        <v>12.98</v>
      </c>
      <c r="R3413" s="5" t="s">
        <v>2618</v>
      </c>
      <c r="S3413" s="5" t="s">
        <v>1053</v>
      </c>
      <c r="T3413" s="5" t="str">
        <f t="shared" si="319"/>
        <v>Karl Brown</v>
      </c>
      <c r="U3413" t="s">
        <v>2828</v>
      </c>
      <c r="V3413" s="5" t="s">
        <v>74</v>
      </c>
      <c r="W3413" s="5" t="s">
        <v>28</v>
      </c>
      <c r="X3413" s="5" t="s">
        <v>41</v>
      </c>
      <c r="Y3413" s="5" t="s">
        <v>513</v>
      </c>
      <c r="Z3413" s="5" t="s">
        <v>43</v>
      </c>
      <c r="AA3413" s="4">
        <v>0.39</v>
      </c>
      <c r="AB3413" s="1">
        <v>40574</v>
      </c>
      <c r="AC3413" s="1">
        <v>20124</v>
      </c>
      <c r="AD3413">
        <f t="shared" si="320"/>
        <v>2</v>
      </c>
      <c r="AE3413">
        <f t="shared" ca="1" si="321"/>
        <v>69</v>
      </c>
      <c r="AF3413" t="str">
        <f t="shared" ca="1" si="322"/>
        <v>Over 65</v>
      </c>
      <c r="AG3413" s="3">
        <f t="shared" si="323"/>
        <v>1.2224198709677419</v>
      </c>
      <c r="AH3413" t="str">
        <f>_xlfn.IFNA(VLOOKUP(Sales_Transactions[[#This Row],[Order ID]],Returned_Items[#All],2,FALSE),"Not Returned")</f>
        <v>Not Returned</v>
      </c>
    </row>
    <row r="3414" spans="1:34" x14ac:dyDescent="0.25">
      <c r="A3414">
        <v>30276</v>
      </c>
      <c r="C3414" t="s">
        <v>2938</v>
      </c>
      <c r="D3414" s="2" t="str">
        <f>TEXT(MID(Sales_Transactions[[#This Row],[Order Date]],2,5),"d/m/yyy")</f>
        <v>26/8/2011</v>
      </c>
      <c r="E3414" s="2" t="str">
        <f>TEXT(MID(Sales_Transactions[[#This Row],[Order Date]],2,5),"d")</f>
        <v>26</v>
      </c>
      <c r="F3414" s="2" t="str">
        <f>TEXT(MID(Sales_Transactions[[#This Row],[Order Date]],2,5),"m")</f>
        <v>8</v>
      </c>
      <c r="G3414" s="2" t="str">
        <f>TEXT(MID(Sales_Transactions[[#This Row],[Order Date]],2,5),"yyy")</f>
        <v>2011</v>
      </c>
      <c r="H3414" s="2" t="str">
        <f>TEXT(MID(Sales_Transactions[[#This Row],[Order Date]],2,5),"yyy/m")</f>
        <v>2011/8</v>
      </c>
      <c r="I3414" t="s">
        <v>22</v>
      </c>
      <c r="J3414">
        <f t="shared" si="318"/>
        <v>2</v>
      </c>
      <c r="K3414" s="2">
        <v>44</v>
      </c>
      <c r="L3414" s="3">
        <v>1453.704</v>
      </c>
      <c r="M3414" s="4">
        <v>0</v>
      </c>
      <c r="N3414" s="5" t="s">
        <v>23</v>
      </c>
      <c r="O3414" s="3">
        <v>549.84</v>
      </c>
      <c r="P3414" s="3">
        <v>35.99</v>
      </c>
      <c r="Q3414" s="3">
        <v>1.1000000000000001</v>
      </c>
      <c r="R3414" s="5" t="s">
        <v>53</v>
      </c>
      <c r="S3414" s="5" t="s">
        <v>2614</v>
      </c>
      <c r="T3414" s="5" t="str">
        <f t="shared" si="319"/>
        <v>Carlos Meador</v>
      </c>
      <c r="U3414" t="s">
        <v>2828</v>
      </c>
      <c r="V3414" s="5" t="s">
        <v>47</v>
      </c>
      <c r="W3414" s="5" t="s">
        <v>48</v>
      </c>
      <c r="X3414" s="5" t="s">
        <v>49</v>
      </c>
      <c r="Y3414" s="5" t="s">
        <v>1922</v>
      </c>
      <c r="Z3414" s="5" t="s">
        <v>43</v>
      </c>
      <c r="AA3414" s="4">
        <v>0.55000000000000004</v>
      </c>
      <c r="AB3414" s="1">
        <v>40785</v>
      </c>
      <c r="AC3414" s="1">
        <v>20182</v>
      </c>
      <c r="AD3414">
        <f t="shared" si="320"/>
        <v>4</v>
      </c>
      <c r="AE3414">
        <f t="shared" ca="1" si="321"/>
        <v>69</v>
      </c>
      <c r="AF3414" t="str">
        <f t="shared" ca="1" si="322"/>
        <v>Over 65</v>
      </c>
      <c r="AG3414" s="3">
        <f t="shared" si="323"/>
        <v>0.84295454545454551</v>
      </c>
      <c r="AH3414" t="str">
        <f>_xlfn.IFNA(VLOOKUP(Sales_Transactions[[#This Row],[Order ID]],Returned_Items[#All],2,FALSE),"Not Returned")</f>
        <v>Not Returned</v>
      </c>
    </row>
    <row r="3415" spans="1:34" x14ac:dyDescent="0.25">
      <c r="A3415">
        <v>30276</v>
      </c>
      <c r="C3415" t="s">
        <v>2938</v>
      </c>
      <c r="D3415" s="2" t="str">
        <f>TEXT(MID(Sales_Transactions[[#This Row],[Order Date]],2,5),"d/m/yyy")</f>
        <v>26/8/2011</v>
      </c>
      <c r="E3415" s="2" t="str">
        <f>TEXT(MID(Sales_Transactions[[#This Row],[Order Date]],2,5),"d")</f>
        <v>26</v>
      </c>
      <c r="F3415" s="2" t="str">
        <f>TEXT(MID(Sales_Transactions[[#This Row],[Order Date]],2,5),"m")</f>
        <v>8</v>
      </c>
      <c r="G3415" s="2" t="str">
        <f>TEXT(MID(Sales_Transactions[[#This Row],[Order Date]],2,5),"yyy")</f>
        <v>2011</v>
      </c>
      <c r="H3415" s="2" t="str">
        <f>TEXT(MID(Sales_Transactions[[#This Row],[Order Date]],2,5),"yyy/m")</f>
        <v>2011/8</v>
      </c>
      <c r="I3415" t="s">
        <v>22</v>
      </c>
      <c r="J3415">
        <f t="shared" si="318"/>
        <v>2</v>
      </c>
      <c r="K3415" s="2">
        <v>34</v>
      </c>
      <c r="L3415" s="3">
        <v>7656.3040000000001</v>
      </c>
      <c r="M3415" s="4">
        <v>0.1</v>
      </c>
      <c r="N3415" s="5" t="s">
        <v>34</v>
      </c>
      <c r="O3415" s="3">
        <v>-715.78</v>
      </c>
      <c r="P3415" s="3">
        <v>296.18</v>
      </c>
      <c r="Q3415" s="3">
        <v>54.12</v>
      </c>
      <c r="R3415" s="5" t="s">
        <v>53</v>
      </c>
      <c r="S3415" s="5" t="s">
        <v>2614</v>
      </c>
      <c r="T3415" s="5" t="str">
        <f t="shared" si="319"/>
        <v>Carlos Meador</v>
      </c>
      <c r="U3415" t="s">
        <v>2828</v>
      </c>
      <c r="V3415" s="5" t="s">
        <v>47</v>
      </c>
      <c r="W3415" s="5" t="s">
        <v>57</v>
      </c>
      <c r="X3415" s="5" t="s">
        <v>107</v>
      </c>
      <c r="Y3415" s="5" t="s">
        <v>698</v>
      </c>
      <c r="Z3415" s="5" t="s">
        <v>106</v>
      </c>
      <c r="AA3415" s="4">
        <v>0.76</v>
      </c>
      <c r="AB3415" s="1">
        <v>40785</v>
      </c>
      <c r="AC3415" s="1">
        <v>20135</v>
      </c>
      <c r="AD3415">
        <f t="shared" si="320"/>
        <v>4</v>
      </c>
      <c r="AE3415">
        <f t="shared" ca="1" si="321"/>
        <v>69</v>
      </c>
      <c r="AF3415" t="str">
        <f t="shared" ca="1" si="322"/>
        <v>Over 65</v>
      </c>
      <c r="AG3415" s="3">
        <f t="shared" si="323"/>
        <v>10.294230000000001</v>
      </c>
      <c r="AH3415" t="str">
        <f>_xlfn.IFNA(VLOOKUP(Sales_Transactions[[#This Row],[Order ID]],Returned_Items[#All],2,FALSE),"Not Returned")</f>
        <v>Not Returned</v>
      </c>
    </row>
    <row r="3416" spans="1:34" x14ac:dyDescent="0.25">
      <c r="A3416">
        <v>30279</v>
      </c>
      <c r="C3416" t="s">
        <v>1100</v>
      </c>
      <c r="D3416" s="2" t="str">
        <f>TEXT(MID(Sales_Transactions[[#This Row],[Order Date]],2,5),"d/m/yyy")</f>
        <v>7/12/2011</v>
      </c>
      <c r="E3416" s="2" t="str">
        <f>TEXT(MID(Sales_Transactions[[#This Row],[Order Date]],2,5),"d")</f>
        <v>7</v>
      </c>
      <c r="F3416" s="2" t="str">
        <f>TEXT(MID(Sales_Transactions[[#This Row],[Order Date]],2,5),"m")</f>
        <v>12</v>
      </c>
      <c r="G3416" s="2" t="str">
        <f>TEXT(MID(Sales_Transactions[[#This Row],[Order Date]],2,5),"yyy")</f>
        <v>2011</v>
      </c>
      <c r="H3416" s="2" t="str">
        <f>TEXT(MID(Sales_Transactions[[#This Row],[Order Date]],2,5),"yyy/m")</f>
        <v>2011/12</v>
      </c>
      <c r="I3416" t="s">
        <v>101</v>
      </c>
      <c r="J3416">
        <f t="shared" si="318"/>
        <v>1</v>
      </c>
      <c r="K3416" s="2">
        <v>25</v>
      </c>
      <c r="L3416" s="3">
        <v>1412.98</v>
      </c>
      <c r="M3416" s="4">
        <v>0.1</v>
      </c>
      <c r="N3416" s="5" t="s">
        <v>23</v>
      </c>
      <c r="O3416" s="3">
        <v>324.95999999999998</v>
      </c>
      <c r="P3416" s="3">
        <v>60.97</v>
      </c>
      <c r="Q3416" s="3">
        <v>4.5</v>
      </c>
      <c r="R3416" s="5" t="s">
        <v>2911</v>
      </c>
      <c r="S3416" s="5" t="s">
        <v>2912</v>
      </c>
      <c r="T3416" s="5" t="str">
        <f t="shared" si="319"/>
        <v>Ellis Ballard</v>
      </c>
      <c r="U3416" t="s">
        <v>2828</v>
      </c>
      <c r="V3416" s="5" t="s">
        <v>47</v>
      </c>
      <c r="W3416" s="5" t="s">
        <v>28</v>
      </c>
      <c r="X3416" s="5" t="s">
        <v>38</v>
      </c>
      <c r="Y3416" s="5" t="s">
        <v>2794</v>
      </c>
      <c r="Z3416" s="5" t="s">
        <v>43</v>
      </c>
      <c r="AA3416" s="4">
        <v>0.56000000000000005</v>
      </c>
      <c r="AB3416" s="1">
        <v>40884</v>
      </c>
      <c r="AC3416" s="1">
        <v>20346</v>
      </c>
      <c r="AD3416">
        <f t="shared" si="320"/>
        <v>0</v>
      </c>
      <c r="AE3416">
        <f t="shared" ca="1" si="321"/>
        <v>68</v>
      </c>
      <c r="AF3416" t="str">
        <f t="shared" ca="1" si="322"/>
        <v>Over 65</v>
      </c>
      <c r="AG3416" s="3">
        <f t="shared" si="323"/>
        <v>2.6163612000000001</v>
      </c>
      <c r="AH3416" t="str">
        <f>_xlfn.IFNA(VLOOKUP(Sales_Transactions[[#This Row],[Order ID]],Returned_Items[#All],2,FALSE),"Not Returned")</f>
        <v>Not Returned</v>
      </c>
    </row>
    <row r="3417" spans="1:34" x14ac:dyDescent="0.25">
      <c r="A3417">
        <v>30279</v>
      </c>
      <c r="C3417" t="s">
        <v>1100</v>
      </c>
      <c r="D3417" s="2" t="str">
        <f>TEXT(MID(Sales_Transactions[[#This Row],[Order Date]],2,5),"d/m/yyy")</f>
        <v>7/12/2011</v>
      </c>
      <c r="E3417" s="2" t="str">
        <f>TEXT(MID(Sales_Transactions[[#This Row],[Order Date]],2,5),"d")</f>
        <v>7</v>
      </c>
      <c r="F3417" s="2" t="str">
        <f>TEXT(MID(Sales_Transactions[[#This Row],[Order Date]],2,5),"m")</f>
        <v>12</v>
      </c>
      <c r="G3417" s="2" t="str">
        <f>TEXT(MID(Sales_Transactions[[#This Row],[Order Date]],2,5),"yyy")</f>
        <v>2011</v>
      </c>
      <c r="H3417" s="2" t="str">
        <f>TEXT(MID(Sales_Transactions[[#This Row],[Order Date]],2,5),"yyy/m")</f>
        <v>2011/12</v>
      </c>
      <c r="I3417" t="s">
        <v>101</v>
      </c>
      <c r="J3417">
        <f t="shared" si="318"/>
        <v>1</v>
      </c>
      <c r="K3417" s="2">
        <v>39</v>
      </c>
      <c r="L3417" s="3">
        <v>19539.939999999999</v>
      </c>
      <c r="M3417" s="4">
        <v>0.06</v>
      </c>
      <c r="N3417" s="5" t="s">
        <v>34</v>
      </c>
      <c r="O3417" s="3">
        <v>4914.24</v>
      </c>
      <c r="P3417" s="3">
        <v>517.48</v>
      </c>
      <c r="Q3417" s="3">
        <v>16.63</v>
      </c>
      <c r="R3417" s="5" t="s">
        <v>2911</v>
      </c>
      <c r="S3417" s="5" t="s">
        <v>2912</v>
      </c>
      <c r="T3417" s="5" t="str">
        <f t="shared" si="319"/>
        <v>Ellis Ballard</v>
      </c>
      <c r="U3417" t="s">
        <v>2828</v>
      </c>
      <c r="V3417" s="5" t="s">
        <v>47</v>
      </c>
      <c r="W3417" s="5" t="s">
        <v>48</v>
      </c>
      <c r="X3417" s="5" t="s">
        <v>324</v>
      </c>
      <c r="Y3417" s="5" t="s">
        <v>1483</v>
      </c>
      <c r="Z3417" s="5" t="s">
        <v>106</v>
      </c>
      <c r="AA3417" s="4">
        <v>0.59</v>
      </c>
      <c r="AB3417" s="1">
        <v>40885</v>
      </c>
      <c r="AC3417" s="1">
        <v>20409</v>
      </c>
      <c r="AD3417">
        <f t="shared" si="320"/>
        <v>1</v>
      </c>
      <c r="AE3417">
        <f t="shared" ca="1" si="321"/>
        <v>68</v>
      </c>
      <c r="AF3417" t="str">
        <f t="shared" ca="1" si="322"/>
        <v>Over 65</v>
      </c>
      <c r="AG3417" s="3">
        <f t="shared" si="323"/>
        <v>13.687166974358975</v>
      </c>
      <c r="AH3417" t="str">
        <f>_xlfn.IFNA(VLOOKUP(Sales_Transactions[[#This Row],[Order ID]],Returned_Items[#All],2,FALSE),"Not Returned")</f>
        <v>Not Returned</v>
      </c>
    </row>
    <row r="3418" spans="1:34" x14ac:dyDescent="0.25">
      <c r="A3418">
        <v>32640</v>
      </c>
      <c r="C3418" t="s">
        <v>1674</v>
      </c>
      <c r="D3418" s="2" t="str">
        <f>TEXT(MID(Sales_Transactions[[#This Row],[Order Date]],2,5),"d/m/yyy")</f>
        <v>15/9/2012</v>
      </c>
      <c r="E3418" s="2" t="str">
        <f>TEXT(MID(Sales_Transactions[[#This Row],[Order Date]],2,5),"d")</f>
        <v>15</v>
      </c>
      <c r="F3418" s="2" t="str">
        <f>TEXT(MID(Sales_Transactions[[#This Row],[Order Date]],2,5),"m")</f>
        <v>9</v>
      </c>
      <c r="G3418" s="2" t="str">
        <f>TEXT(MID(Sales_Transactions[[#This Row],[Order Date]],2,5),"yyy")</f>
        <v>2012</v>
      </c>
      <c r="H3418" s="2" t="str">
        <f>TEXT(MID(Sales_Transactions[[#This Row],[Order Date]],2,5),"yyy/m")</f>
        <v>2012/9</v>
      </c>
      <c r="I3418" t="s">
        <v>33</v>
      </c>
      <c r="J3418">
        <f t="shared" si="318"/>
        <v>4</v>
      </c>
      <c r="K3418" s="2">
        <v>18</v>
      </c>
      <c r="L3418" s="3">
        <v>126.69</v>
      </c>
      <c r="M3418" s="4">
        <v>0.04</v>
      </c>
      <c r="N3418" s="5" t="s">
        <v>23</v>
      </c>
      <c r="O3418" s="3">
        <v>-35.56</v>
      </c>
      <c r="P3418" s="3">
        <v>6.81</v>
      </c>
      <c r="Q3418" s="3">
        <v>5.48</v>
      </c>
      <c r="R3418" s="5" t="s">
        <v>1493</v>
      </c>
      <c r="S3418" s="5" t="s">
        <v>2701</v>
      </c>
      <c r="T3418" s="5" t="str">
        <f t="shared" si="319"/>
        <v>Peter McVee</v>
      </c>
      <c r="U3418" t="s">
        <v>2828</v>
      </c>
      <c r="V3418" s="5" t="s">
        <v>27</v>
      </c>
      <c r="W3418" s="5" t="s">
        <v>28</v>
      </c>
      <c r="X3418" s="5" t="s">
        <v>41</v>
      </c>
      <c r="Y3418" s="5" t="s">
        <v>2356</v>
      </c>
      <c r="Z3418" s="5" t="s">
        <v>43</v>
      </c>
      <c r="AA3418" s="4">
        <v>0.37</v>
      </c>
      <c r="AB3418" s="1">
        <v>41169</v>
      </c>
      <c r="AC3418" s="1">
        <v>20573</v>
      </c>
      <c r="AD3418">
        <f t="shared" si="320"/>
        <v>2</v>
      </c>
      <c r="AE3418">
        <f t="shared" ca="1" si="321"/>
        <v>68</v>
      </c>
      <c r="AF3418" t="str">
        <f t="shared" ca="1" si="322"/>
        <v>Over 65</v>
      </c>
      <c r="AG3418" s="3">
        <f t="shared" si="323"/>
        <v>0.68262644444444442</v>
      </c>
      <c r="AH3418" t="str">
        <f>_xlfn.IFNA(VLOOKUP(Sales_Transactions[[#This Row],[Order ID]],Returned_Items[#All],2,FALSE),"Not Returned")</f>
        <v>Not Returned</v>
      </c>
    </row>
    <row r="3419" spans="1:34" x14ac:dyDescent="0.25">
      <c r="A3419">
        <v>32640</v>
      </c>
      <c r="C3419" t="s">
        <v>1674</v>
      </c>
      <c r="D3419" s="2" t="str">
        <f>TEXT(MID(Sales_Transactions[[#This Row],[Order Date]],2,5),"d/m/yyy")</f>
        <v>15/9/2012</v>
      </c>
      <c r="E3419" s="2" t="str">
        <f>TEXT(MID(Sales_Transactions[[#This Row],[Order Date]],2,5),"d")</f>
        <v>15</v>
      </c>
      <c r="F3419" s="2" t="str">
        <f>TEXT(MID(Sales_Transactions[[#This Row],[Order Date]],2,5),"m")</f>
        <v>9</v>
      </c>
      <c r="G3419" s="2" t="str">
        <f>TEXT(MID(Sales_Transactions[[#This Row],[Order Date]],2,5),"yyy")</f>
        <v>2012</v>
      </c>
      <c r="H3419" s="2" t="str">
        <f>TEXT(MID(Sales_Transactions[[#This Row],[Order Date]],2,5),"yyy/m")</f>
        <v>2012/9</v>
      </c>
      <c r="I3419" t="s">
        <v>33</v>
      </c>
      <c r="J3419">
        <f t="shared" si="318"/>
        <v>4</v>
      </c>
      <c r="K3419" s="2">
        <v>12</v>
      </c>
      <c r="L3419" s="3">
        <v>162.11000000000001</v>
      </c>
      <c r="M3419" s="4">
        <v>0.04</v>
      </c>
      <c r="N3419" s="5" t="s">
        <v>67</v>
      </c>
      <c r="O3419" s="3">
        <v>3.91</v>
      </c>
      <c r="P3419" s="3">
        <v>12.28</v>
      </c>
      <c r="Q3419" s="3">
        <v>6.47</v>
      </c>
      <c r="R3419" s="5" t="s">
        <v>1493</v>
      </c>
      <c r="S3419" s="5" t="s">
        <v>2701</v>
      </c>
      <c r="T3419" s="5" t="str">
        <f t="shared" si="319"/>
        <v>Peter McVee</v>
      </c>
      <c r="U3419" t="s">
        <v>2828</v>
      </c>
      <c r="V3419" s="5" t="s">
        <v>27</v>
      </c>
      <c r="W3419" s="5" t="s">
        <v>28</v>
      </c>
      <c r="X3419" s="5" t="s">
        <v>75</v>
      </c>
      <c r="Y3419" s="5" t="s">
        <v>186</v>
      </c>
      <c r="Z3419" s="5" t="s">
        <v>43</v>
      </c>
      <c r="AA3419" s="4">
        <v>0.38</v>
      </c>
      <c r="AB3419" s="1">
        <v>41169</v>
      </c>
      <c r="AC3419" s="1">
        <v>20490</v>
      </c>
      <c r="AD3419">
        <f t="shared" si="320"/>
        <v>2</v>
      </c>
      <c r="AE3419">
        <f t="shared" ca="1" si="321"/>
        <v>68</v>
      </c>
      <c r="AF3419" t="str">
        <f t="shared" ca="1" si="322"/>
        <v>Over 65</v>
      </c>
      <c r="AG3419" s="3">
        <f t="shared" si="323"/>
        <v>1.5620906666666665</v>
      </c>
      <c r="AH3419" t="str">
        <f>_xlfn.IFNA(VLOOKUP(Sales_Transactions[[#This Row],[Order ID]],Returned_Items[#All],2,FALSE),"Not Returned")</f>
        <v>Not Returned</v>
      </c>
    </row>
    <row r="3420" spans="1:34" x14ac:dyDescent="0.25">
      <c r="A3420">
        <v>32902</v>
      </c>
      <c r="C3420" t="s">
        <v>514</v>
      </c>
      <c r="D3420" s="2" t="str">
        <f>TEXT(MID(Sales_Transactions[[#This Row],[Order Date]],2,5),"d/m/yyy")</f>
        <v>3/3/2012</v>
      </c>
      <c r="E3420" s="2" t="str">
        <f>TEXT(MID(Sales_Transactions[[#This Row],[Order Date]],2,5),"d")</f>
        <v>3</v>
      </c>
      <c r="F3420" s="2" t="str">
        <f>TEXT(MID(Sales_Transactions[[#This Row],[Order Date]],2,5),"m")</f>
        <v>3</v>
      </c>
      <c r="G3420" s="2" t="str">
        <f>TEXT(MID(Sales_Transactions[[#This Row],[Order Date]],2,5),"yyy")</f>
        <v>2012</v>
      </c>
      <c r="H3420" s="2" t="str">
        <f>TEXT(MID(Sales_Transactions[[#This Row],[Order Date]],2,5),"yyy/m")</f>
        <v>2012/3</v>
      </c>
      <c r="I3420" t="s">
        <v>33</v>
      </c>
      <c r="J3420">
        <f t="shared" si="318"/>
        <v>4</v>
      </c>
      <c r="K3420" s="2">
        <v>34</v>
      </c>
      <c r="L3420" s="3">
        <v>145.47999999999999</v>
      </c>
      <c r="M3420" s="4">
        <v>0.03</v>
      </c>
      <c r="N3420" s="5" t="s">
        <v>67</v>
      </c>
      <c r="O3420" s="3">
        <v>32.43</v>
      </c>
      <c r="P3420" s="3">
        <v>4.26</v>
      </c>
      <c r="Q3420" s="3">
        <v>1.2</v>
      </c>
      <c r="R3420" s="5" t="s">
        <v>2609</v>
      </c>
      <c r="S3420" s="5" t="s">
        <v>2939</v>
      </c>
      <c r="T3420" s="5" t="str">
        <f t="shared" si="319"/>
        <v>Corey Lock</v>
      </c>
      <c r="U3420" t="s">
        <v>2828</v>
      </c>
      <c r="V3420" s="5" t="s">
        <v>74</v>
      </c>
      <c r="W3420" s="5" t="s">
        <v>28</v>
      </c>
      <c r="X3420" s="5" t="s">
        <v>124</v>
      </c>
      <c r="Y3420" s="5" t="s">
        <v>1507</v>
      </c>
      <c r="Z3420" s="5" t="s">
        <v>84</v>
      </c>
      <c r="AA3420" s="4">
        <v>0.44</v>
      </c>
      <c r="AB3420" s="1">
        <v>40972</v>
      </c>
      <c r="AC3420" s="1">
        <v>20571</v>
      </c>
      <c r="AD3420">
        <f t="shared" si="320"/>
        <v>1</v>
      </c>
      <c r="AE3420">
        <f t="shared" ca="1" si="321"/>
        <v>68</v>
      </c>
      <c r="AF3420" t="str">
        <f t="shared" ca="1" si="322"/>
        <v>Over 65</v>
      </c>
      <c r="AG3420" s="3">
        <f t="shared" si="323"/>
        <v>0.16055064705882352</v>
      </c>
      <c r="AH3420" t="str">
        <f>_xlfn.IFNA(VLOOKUP(Sales_Transactions[[#This Row],[Order ID]],Returned_Items[#All],2,FALSE),"Not Returned")</f>
        <v>Not Returned</v>
      </c>
    </row>
    <row r="3421" spans="1:34" x14ac:dyDescent="0.25">
      <c r="A3421">
        <v>32965</v>
      </c>
      <c r="C3421" t="s">
        <v>1625</v>
      </c>
      <c r="D3421" s="2" t="str">
        <f>TEXT(MID(Sales_Transactions[[#This Row],[Order Date]],2,5),"d/m/yyy")</f>
        <v>24/2/2011</v>
      </c>
      <c r="E3421" s="2" t="str">
        <f>TEXT(MID(Sales_Transactions[[#This Row],[Order Date]],2,5),"d")</f>
        <v>24</v>
      </c>
      <c r="F3421" s="2" t="str">
        <f>TEXT(MID(Sales_Transactions[[#This Row],[Order Date]],2,5),"m")</f>
        <v>2</v>
      </c>
      <c r="G3421" s="2" t="str">
        <f>TEXT(MID(Sales_Transactions[[#This Row],[Order Date]],2,5),"yyy")</f>
        <v>2011</v>
      </c>
      <c r="H3421" s="2" t="str">
        <f>TEXT(MID(Sales_Transactions[[#This Row],[Order Date]],2,5),"yyy/m")</f>
        <v>2011/2</v>
      </c>
      <c r="I3421" t="s">
        <v>33</v>
      </c>
      <c r="J3421">
        <f t="shared" si="318"/>
        <v>4</v>
      </c>
      <c r="K3421" s="2">
        <v>25</v>
      </c>
      <c r="L3421" s="3">
        <v>2427.25</v>
      </c>
      <c r="M3421" s="4">
        <v>0.1</v>
      </c>
      <c r="N3421" s="5" t="s">
        <v>23</v>
      </c>
      <c r="O3421" s="3">
        <v>227.67</v>
      </c>
      <c r="P3421" s="3">
        <v>99.99</v>
      </c>
      <c r="Q3421" s="3">
        <v>19.989999999999998</v>
      </c>
      <c r="R3421" s="5" t="s">
        <v>1775</v>
      </c>
      <c r="S3421" s="5" t="s">
        <v>249</v>
      </c>
      <c r="T3421" s="5" t="str">
        <f t="shared" si="319"/>
        <v>Michael Paige</v>
      </c>
      <c r="U3421" t="s">
        <v>2828</v>
      </c>
      <c r="V3421" s="5" t="s">
        <v>27</v>
      </c>
      <c r="W3421" s="5" t="s">
        <v>48</v>
      </c>
      <c r="X3421" s="5" t="s">
        <v>87</v>
      </c>
      <c r="Y3421" s="5" t="s">
        <v>545</v>
      </c>
      <c r="Z3421" s="5" t="s">
        <v>43</v>
      </c>
      <c r="AA3421" s="4">
        <v>0.52</v>
      </c>
      <c r="AB3421" s="1">
        <v>40599</v>
      </c>
      <c r="AC3421" s="1">
        <v>20588</v>
      </c>
      <c r="AD3421">
        <f t="shared" si="320"/>
        <v>1</v>
      </c>
      <c r="AE3421">
        <f t="shared" ca="1" si="321"/>
        <v>68</v>
      </c>
      <c r="AF3421" t="str">
        <f t="shared" ca="1" si="322"/>
        <v>Over 65</v>
      </c>
      <c r="AG3421" s="3">
        <f t="shared" si="323"/>
        <v>4.7952003999999997</v>
      </c>
      <c r="AH3421" t="str">
        <f>_xlfn.IFNA(VLOOKUP(Sales_Transactions[[#This Row],[Order ID]],Returned_Items[#All],2,FALSE),"Not Returned")</f>
        <v>Not Returned</v>
      </c>
    </row>
    <row r="3422" spans="1:34" x14ac:dyDescent="0.25">
      <c r="A3422">
        <v>33025</v>
      </c>
      <c r="C3422" t="s">
        <v>1044</v>
      </c>
      <c r="D3422" s="2" t="str">
        <f>TEXT(MID(Sales_Transactions[[#This Row],[Order Date]],2,5),"d/m/yyy")</f>
        <v>24/1/2009</v>
      </c>
      <c r="E3422" s="2" t="str">
        <f>TEXT(MID(Sales_Transactions[[#This Row],[Order Date]],2,5),"d")</f>
        <v>24</v>
      </c>
      <c r="F3422" s="2" t="str">
        <f>TEXT(MID(Sales_Transactions[[#This Row],[Order Date]],2,5),"m")</f>
        <v>1</v>
      </c>
      <c r="G3422" s="2" t="str">
        <f>TEXT(MID(Sales_Transactions[[#This Row],[Order Date]],2,5),"yyy")</f>
        <v>2009</v>
      </c>
      <c r="H3422" s="2" t="str">
        <f>TEXT(MID(Sales_Transactions[[#This Row],[Order Date]],2,5),"yyy/m")</f>
        <v>2009/1</v>
      </c>
      <c r="I3422" t="s">
        <v>22</v>
      </c>
      <c r="J3422">
        <f t="shared" si="318"/>
        <v>2</v>
      </c>
      <c r="K3422" s="2">
        <v>5</v>
      </c>
      <c r="L3422" s="3">
        <v>318.31</v>
      </c>
      <c r="M3422" s="4">
        <v>0.08</v>
      </c>
      <c r="N3422" s="5" t="s">
        <v>23</v>
      </c>
      <c r="O3422" s="3">
        <v>-19.059999999999999</v>
      </c>
      <c r="P3422" s="3">
        <v>67.84</v>
      </c>
      <c r="Q3422" s="3">
        <v>0.99</v>
      </c>
      <c r="R3422" s="5" t="s">
        <v>2795</v>
      </c>
      <c r="S3422" s="5" t="s">
        <v>2796</v>
      </c>
      <c r="T3422" s="5" t="str">
        <f t="shared" si="319"/>
        <v>Debra Catini</v>
      </c>
      <c r="U3422" t="s">
        <v>2828</v>
      </c>
      <c r="V3422" s="5" t="s">
        <v>27</v>
      </c>
      <c r="W3422" s="5" t="s">
        <v>28</v>
      </c>
      <c r="X3422" s="5" t="s">
        <v>38</v>
      </c>
      <c r="Y3422" s="5" t="s">
        <v>727</v>
      </c>
      <c r="Z3422" s="5" t="s">
        <v>43</v>
      </c>
      <c r="AA3422" s="4">
        <v>0.57999999999999996</v>
      </c>
      <c r="AB3422" s="1">
        <v>39842</v>
      </c>
      <c r="AC3422" s="1">
        <v>20686</v>
      </c>
      <c r="AD3422">
        <f t="shared" si="320"/>
        <v>5</v>
      </c>
      <c r="AE3422">
        <f t="shared" ca="1" si="321"/>
        <v>67</v>
      </c>
      <c r="AF3422" t="str">
        <f t="shared" ca="1" si="322"/>
        <v>Over 65</v>
      </c>
      <c r="AG3422" s="3">
        <f t="shared" si="323"/>
        <v>13.755145600000001</v>
      </c>
      <c r="AH3422" t="str">
        <f>_xlfn.IFNA(VLOOKUP(Sales_Transactions[[#This Row],[Order ID]],Returned_Items[#All],2,FALSE),"Not Returned")</f>
        <v>Not Returned</v>
      </c>
    </row>
    <row r="3423" spans="1:34" x14ac:dyDescent="0.25">
      <c r="A3423">
        <v>33154</v>
      </c>
      <c r="C3423" t="s">
        <v>1051</v>
      </c>
      <c r="D3423" s="2" t="str">
        <f>TEXT(MID(Sales_Transactions[[#This Row],[Order Date]],2,5),"d/m/yyy")</f>
        <v>3/8/2010</v>
      </c>
      <c r="E3423" s="2" t="str">
        <f>TEXT(MID(Sales_Transactions[[#This Row],[Order Date]],2,5),"d")</f>
        <v>3</v>
      </c>
      <c r="F3423" s="2" t="str">
        <f>TEXT(MID(Sales_Transactions[[#This Row],[Order Date]],2,5),"m")</f>
        <v>8</v>
      </c>
      <c r="G3423" s="2" t="str">
        <f>TEXT(MID(Sales_Transactions[[#This Row],[Order Date]],2,5),"yyy")</f>
        <v>2010</v>
      </c>
      <c r="H3423" s="2" t="str">
        <f>TEXT(MID(Sales_Transactions[[#This Row],[Order Date]],2,5),"yyy/m")</f>
        <v>2010/8</v>
      </c>
      <c r="I3423" t="s">
        <v>101</v>
      </c>
      <c r="J3423">
        <f t="shared" si="318"/>
        <v>1</v>
      </c>
      <c r="K3423" s="2">
        <v>7</v>
      </c>
      <c r="L3423" s="3">
        <v>368.02449999999999</v>
      </c>
      <c r="M3423" s="4">
        <v>0.09</v>
      </c>
      <c r="N3423" s="5" t="s">
        <v>23</v>
      </c>
      <c r="O3423" s="3">
        <v>-218.81</v>
      </c>
      <c r="P3423" s="3">
        <v>65.989999999999995</v>
      </c>
      <c r="Q3423" s="3">
        <v>4.2</v>
      </c>
      <c r="R3423" s="5" t="s">
        <v>890</v>
      </c>
      <c r="S3423" s="5" t="s">
        <v>2225</v>
      </c>
      <c r="T3423" s="5" t="str">
        <f t="shared" si="319"/>
        <v>Harold Dahlen</v>
      </c>
      <c r="U3423" t="s">
        <v>2828</v>
      </c>
      <c r="V3423" s="5" t="s">
        <v>47</v>
      </c>
      <c r="W3423" s="5" t="s">
        <v>48</v>
      </c>
      <c r="X3423" s="5" t="s">
        <v>49</v>
      </c>
      <c r="Y3423" s="5" t="s">
        <v>2514</v>
      </c>
      <c r="Z3423" s="5" t="s">
        <v>43</v>
      </c>
      <c r="AA3423" s="4">
        <v>0.59</v>
      </c>
      <c r="AB3423" s="1">
        <v>40396</v>
      </c>
      <c r="AC3423" s="1">
        <v>20664</v>
      </c>
      <c r="AD3423">
        <f t="shared" si="320"/>
        <v>3</v>
      </c>
      <c r="AE3423">
        <f t="shared" ca="1" si="321"/>
        <v>68</v>
      </c>
      <c r="AF3423" t="str">
        <f t="shared" ca="1" si="322"/>
        <v>Over 65</v>
      </c>
      <c r="AG3423" s="3">
        <f t="shared" si="323"/>
        <v>10.018658428571428</v>
      </c>
      <c r="AH3423" t="str">
        <f>_xlfn.IFNA(VLOOKUP(Sales_Transactions[[#This Row],[Order ID]],Returned_Items[#All],2,FALSE),"Not Returned")</f>
        <v>Not Returned</v>
      </c>
    </row>
    <row r="3424" spans="1:34" x14ac:dyDescent="0.25">
      <c r="A3424">
        <v>33253</v>
      </c>
      <c r="C3424" t="s">
        <v>1781</v>
      </c>
      <c r="D3424" s="2" t="str">
        <f>TEXT(MID(Sales_Transactions[[#This Row],[Order Date]],2,5),"d/m/yyy")</f>
        <v>30/11/2011</v>
      </c>
      <c r="E3424" s="2" t="str">
        <f>TEXT(MID(Sales_Transactions[[#This Row],[Order Date]],2,5),"d")</f>
        <v>30</v>
      </c>
      <c r="F3424" s="2" t="str">
        <f>TEXT(MID(Sales_Transactions[[#This Row],[Order Date]],2,5),"m")</f>
        <v>11</v>
      </c>
      <c r="G3424" s="2" t="str">
        <f>TEXT(MID(Sales_Transactions[[#This Row],[Order Date]],2,5),"yyy")</f>
        <v>2011</v>
      </c>
      <c r="H3424" s="2" t="str">
        <f>TEXT(MID(Sales_Transactions[[#This Row],[Order Date]],2,5),"yyy/m")</f>
        <v>2011/11</v>
      </c>
      <c r="I3424" t="s">
        <v>52</v>
      </c>
      <c r="J3424">
        <f t="shared" si="318"/>
        <v>1</v>
      </c>
      <c r="K3424" s="2">
        <v>6</v>
      </c>
      <c r="L3424" s="3">
        <v>24.2</v>
      </c>
      <c r="M3424" s="4">
        <v>0.08</v>
      </c>
      <c r="N3424" s="5" t="s">
        <v>23</v>
      </c>
      <c r="O3424" s="3">
        <v>-5.2</v>
      </c>
      <c r="P3424" s="3">
        <v>4.13</v>
      </c>
      <c r="Q3424" s="3">
        <v>1.17</v>
      </c>
      <c r="R3424" s="5" t="s">
        <v>2717</v>
      </c>
      <c r="S3424" s="5" t="s">
        <v>1595</v>
      </c>
      <c r="T3424" s="5" t="str">
        <f t="shared" si="319"/>
        <v>Katherine Murray</v>
      </c>
      <c r="U3424" t="s">
        <v>2828</v>
      </c>
      <c r="V3424" s="5" t="s">
        <v>74</v>
      </c>
      <c r="W3424" s="5" t="s">
        <v>28</v>
      </c>
      <c r="X3424" s="5" t="s">
        <v>124</v>
      </c>
      <c r="Y3424" s="5" t="s">
        <v>2577</v>
      </c>
      <c r="Z3424" s="5" t="s">
        <v>84</v>
      </c>
      <c r="AA3424" s="4">
        <v>0.56999999999999995</v>
      </c>
      <c r="AB3424" s="1">
        <v>40879</v>
      </c>
      <c r="AC3424" s="1">
        <v>22956</v>
      </c>
      <c r="AD3424">
        <f t="shared" si="320"/>
        <v>2</v>
      </c>
      <c r="AE3424">
        <f t="shared" ca="1" si="321"/>
        <v>61</v>
      </c>
      <c r="AF3424" t="str">
        <f t="shared" ca="1" si="322"/>
        <v>18-64</v>
      </c>
      <c r="AG3424" s="3">
        <f t="shared" si="323"/>
        <v>0.8827826666666666</v>
      </c>
      <c r="AH3424" t="str">
        <f>_xlfn.IFNA(VLOOKUP(Sales_Transactions[[#This Row],[Order ID]],Returned_Items[#All],2,FALSE),"Not Returned")</f>
        <v>Not Returned</v>
      </c>
    </row>
    <row r="3425" spans="1:34" x14ac:dyDescent="0.25">
      <c r="A3425">
        <v>33699</v>
      </c>
      <c r="C3425" t="s">
        <v>1258</v>
      </c>
      <c r="D3425" s="2" t="str">
        <f>TEXT(MID(Sales_Transactions[[#This Row],[Order Date]],2,5),"d/m/yyy")</f>
        <v>26/7/2009</v>
      </c>
      <c r="E3425" s="2" t="str">
        <f>TEXT(MID(Sales_Transactions[[#This Row],[Order Date]],2,5),"d")</f>
        <v>26</v>
      </c>
      <c r="F3425" s="2" t="str">
        <f>TEXT(MID(Sales_Transactions[[#This Row],[Order Date]],2,5),"m")</f>
        <v>7</v>
      </c>
      <c r="G3425" s="2" t="str">
        <f>TEXT(MID(Sales_Transactions[[#This Row],[Order Date]],2,5),"yyy")</f>
        <v>2009</v>
      </c>
      <c r="H3425" s="2" t="str">
        <f>TEXT(MID(Sales_Transactions[[#This Row],[Order Date]],2,5),"yyy/m")</f>
        <v>2009/7</v>
      </c>
      <c r="I3425" t="s">
        <v>22</v>
      </c>
      <c r="J3425">
        <f t="shared" si="318"/>
        <v>2</v>
      </c>
      <c r="K3425" s="2">
        <v>13</v>
      </c>
      <c r="L3425" s="3">
        <v>1619.51</v>
      </c>
      <c r="M3425" s="4">
        <v>0.05</v>
      </c>
      <c r="N3425" s="5" t="s">
        <v>34</v>
      </c>
      <c r="O3425" s="3">
        <v>-722.23</v>
      </c>
      <c r="P3425" s="3">
        <v>122.99</v>
      </c>
      <c r="Q3425" s="3">
        <v>70.2</v>
      </c>
      <c r="R3425" s="5" t="s">
        <v>2634</v>
      </c>
      <c r="S3425" s="5" t="s">
        <v>2635</v>
      </c>
      <c r="T3425" s="5" t="str">
        <f t="shared" si="319"/>
        <v>Troy Staebel</v>
      </c>
      <c r="U3425" t="s">
        <v>2828</v>
      </c>
      <c r="V3425" s="5" t="s">
        <v>27</v>
      </c>
      <c r="W3425" s="5" t="s">
        <v>57</v>
      </c>
      <c r="X3425" s="5" t="s">
        <v>154</v>
      </c>
      <c r="Y3425" s="5" t="s">
        <v>701</v>
      </c>
      <c r="Z3425" s="5" t="s">
        <v>40</v>
      </c>
      <c r="AA3425" s="4">
        <v>0.74</v>
      </c>
      <c r="AB3425" s="1">
        <v>40024</v>
      </c>
      <c r="AC3425" s="1">
        <v>22817</v>
      </c>
      <c r="AD3425">
        <f t="shared" si="320"/>
        <v>4</v>
      </c>
      <c r="AE3425">
        <f t="shared" ca="1" si="321"/>
        <v>62</v>
      </c>
      <c r="AF3425" t="str">
        <f t="shared" ca="1" si="322"/>
        <v>18-64</v>
      </c>
      <c r="AG3425" s="3">
        <f t="shared" si="323"/>
        <v>14.856038846153847</v>
      </c>
      <c r="AH3425" t="str">
        <f>_xlfn.IFNA(VLOOKUP(Sales_Transactions[[#This Row],[Order ID]],Returned_Items[#All],2,FALSE),"Not Returned")</f>
        <v>Not Returned</v>
      </c>
    </row>
    <row r="3426" spans="1:34" x14ac:dyDescent="0.25">
      <c r="A3426">
        <v>33761</v>
      </c>
      <c r="C3426" t="s">
        <v>89</v>
      </c>
      <c r="D3426" s="2" t="str">
        <f>TEXT(MID(Sales_Transactions[[#This Row],[Order Date]],2,5),"d/m/yyy")</f>
        <v>4/8/2012</v>
      </c>
      <c r="E3426" s="2" t="str">
        <f>TEXT(MID(Sales_Transactions[[#This Row],[Order Date]],2,5),"d")</f>
        <v>4</v>
      </c>
      <c r="F3426" s="2" t="str">
        <f>TEXT(MID(Sales_Transactions[[#This Row],[Order Date]],2,5),"m")</f>
        <v>8</v>
      </c>
      <c r="G3426" s="2" t="str">
        <f>TEXT(MID(Sales_Transactions[[#This Row],[Order Date]],2,5),"yyy")</f>
        <v>2012</v>
      </c>
      <c r="H3426" s="2" t="str">
        <f>TEXT(MID(Sales_Transactions[[#This Row],[Order Date]],2,5),"yyy/m")</f>
        <v>2012/8</v>
      </c>
      <c r="I3426" t="s">
        <v>33</v>
      </c>
      <c r="J3426">
        <f t="shared" si="318"/>
        <v>4</v>
      </c>
      <c r="K3426" s="2">
        <v>45</v>
      </c>
      <c r="L3426" s="3">
        <v>463.93</v>
      </c>
      <c r="M3426" s="4">
        <v>0.06</v>
      </c>
      <c r="N3426" s="5" t="s">
        <v>23</v>
      </c>
      <c r="O3426" s="3">
        <v>29.96</v>
      </c>
      <c r="P3426" s="3">
        <v>10.48</v>
      </c>
      <c r="Q3426" s="3">
        <v>2.89</v>
      </c>
      <c r="R3426" s="5" t="s">
        <v>2804</v>
      </c>
      <c r="S3426" s="5" t="s">
        <v>2805</v>
      </c>
      <c r="T3426" s="5" t="str">
        <f t="shared" si="319"/>
        <v>Pierre Wener</v>
      </c>
      <c r="U3426" t="s">
        <v>2828</v>
      </c>
      <c r="V3426" s="5" t="s">
        <v>74</v>
      </c>
      <c r="W3426" s="5" t="s">
        <v>28</v>
      </c>
      <c r="X3426" s="5" t="s">
        <v>124</v>
      </c>
      <c r="Y3426" s="5" t="s">
        <v>834</v>
      </c>
      <c r="Z3426" s="5" t="s">
        <v>60</v>
      </c>
      <c r="AA3426" s="4">
        <v>0.6</v>
      </c>
      <c r="AB3426" s="1">
        <v>41126</v>
      </c>
      <c r="AC3426" s="1">
        <v>22470</v>
      </c>
      <c r="AD3426">
        <f t="shared" si="320"/>
        <v>1</v>
      </c>
      <c r="AE3426">
        <f t="shared" ca="1" si="321"/>
        <v>63</v>
      </c>
      <c r="AF3426" t="str">
        <f t="shared" ca="1" si="322"/>
        <v>18-64</v>
      </c>
      <c r="AG3426" s="3">
        <f t="shared" si="323"/>
        <v>0.29697137777777782</v>
      </c>
      <c r="AH3426" t="str">
        <f>_xlfn.IFNA(VLOOKUP(Sales_Transactions[[#This Row],[Order ID]],Returned_Items[#All],2,FALSE),"Not Returned")</f>
        <v>Not Returned</v>
      </c>
    </row>
    <row r="3427" spans="1:34" x14ac:dyDescent="0.25">
      <c r="A3427">
        <v>33797</v>
      </c>
      <c r="C3427" t="s">
        <v>434</v>
      </c>
      <c r="D3427" s="2" t="str">
        <f>TEXT(MID(Sales_Transactions[[#This Row],[Order Date]],2,5),"d/m/yyy")</f>
        <v>11/1/2009</v>
      </c>
      <c r="E3427" s="2" t="str">
        <f>TEXT(MID(Sales_Transactions[[#This Row],[Order Date]],2,5),"d")</f>
        <v>11</v>
      </c>
      <c r="F3427" s="2" t="str">
        <f>TEXT(MID(Sales_Transactions[[#This Row],[Order Date]],2,5),"m")</f>
        <v>1</v>
      </c>
      <c r="G3427" s="2" t="str">
        <f>TEXT(MID(Sales_Transactions[[#This Row],[Order Date]],2,5),"yyy")</f>
        <v>2009</v>
      </c>
      <c r="H3427" s="2" t="str">
        <f>TEXT(MID(Sales_Transactions[[#This Row],[Order Date]],2,5),"yyy/m")</f>
        <v>2009/1</v>
      </c>
      <c r="I3427" t="s">
        <v>52</v>
      </c>
      <c r="J3427">
        <f t="shared" si="318"/>
        <v>1</v>
      </c>
      <c r="K3427" s="2">
        <v>29</v>
      </c>
      <c r="L3427" s="3">
        <v>138.16999999999999</v>
      </c>
      <c r="M3427" s="4">
        <v>0.05</v>
      </c>
      <c r="N3427" s="5" t="s">
        <v>67</v>
      </c>
      <c r="O3427" s="3">
        <v>-103.78</v>
      </c>
      <c r="P3427" s="3">
        <v>4.1399999999999997</v>
      </c>
      <c r="Q3427" s="3">
        <v>6.6</v>
      </c>
      <c r="R3427" s="5" t="s">
        <v>2748</v>
      </c>
      <c r="S3427" s="5" t="s">
        <v>2749</v>
      </c>
      <c r="T3427" s="5" t="str">
        <f t="shared" si="319"/>
        <v>Bradley Drucker</v>
      </c>
      <c r="U3427" t="s">
        <v>2828</v>
      </c>
      <c r="V3427" s="5" t="s">
        <v>27</v>
      </c>
      <c r="W3427" s="5" t="s">
        <v>57</v>
      </c>
      <c r="X3427" s="5" t="s">
        <v>58</v>
      </c>
      <c r="Y3427" s="5" t="s">
        <v>875</v>
      </c>
      <c r="Z3427" s="5" t="s">
        <v>43</v>
      </c>
      <c r="AA3427" s="4">
        <v>0.49</v>
      </c>
      <c r="AB3427" s="1">
        <v>39826</v>
      </c>
      <c r="AC3427" s="1">
        <v>22511</v>
      </c>
      <c r="AD3427">
        <f t="shared" si="320"/>
        <v>2</v>
      </c>
      <c r="AE3427">
        <f t="shared" ca="1" si="321"/>
        <v>62</v>
      </c>
      <c r="AF3427" t="str">
        <f t="shared" ca="1" si="322"/>
        <v>18-64</v>
      </c>
      <c r="AG3427" s="3">
        <f t="shared" si="323"/>
        <v>0.370273448275862</v>
      </c>
      <c r="AH3427" t="str">
        <f>_xlfn.IFNA(VLOOKUP(Sales_Transactions[[#This Row],[Order ID]],Returned_Items[#All],2,FALSE),"Not Returned")</f>
        <v>Not Returned</v>
      </c>
    </row>
    <row r="3428" spans="1:34" x14ac:dyDescent="0.25">
      <c r="A3428">
        <v>33797</v>
      </c>
      <c r="C3428" t="s">
        <v>434</v>
      </c>
      <c r="D3428" s="2" t="str">
        <f>TEXT(MID(Sales_Transactions[[#This Row],[Order Date]],2,5),"d/m/yyy")</f>
        <v>11/1/2009</v>
      </c>
      <c r="E3428" s="2" t="str">
        <f>TEXT(MID(Sales_Transactions[[#This Row],[Order Date]],2,5),"d")</f>
        <v>11</v>
      </c>
      <c r="F3428" s="2" t="str">
        <f>TEXT(MID(Sales_Transactions[[#This Row],[Order Date]],2,5),"m")</f>
        <v>1</v>
      </c>
      <c r="G3428" s="2" t="str">
        <f>TEXT(MID(Sales_Transactions[[#This Row],[Order Date]],2,5),"yyy")</f>
        <v>2009</v>
      </c>
      <c r="H3428" s="2" t="str">
        <f>TEXT(MID(Sales_Transactions[[#This Row],[Order Date]],2,5),"yyy/m")</f>
        <v>2009/1</v>
      </c>
      <c r="I3428" t="s">
        <v>52</v>
      </c>
      <c r="J3428">
        <f t="shared" si="318"/>
        <v>1</v>
      </c>
      <c r="K3428" s="2">
        <v>18</v>
      </c>
      <c r="L3428" s="3">
        <v>216.87</v>
      </c>
      <c r="M3428" s="4">
        <v>0.03</v>
      </c>
      <c r="N3428" s="5" t="s">
        <v>23</v>
      </c>
      <c r="O3428" s="3">
        <v>30.53</v>
      </c>
      <c r="P3428" s="3">
        <v>11.34</v>
      </c>
      <c r="Q3428" s="3">
        <v>5.01</v>
      </c>
      <c r="R3428" s="5" t="s">
        <v>2748</v>
      </c>
      <c r="S3428" s="5" t="s">
        <v>2749</v>
      </c>
      <c r="T3428" s="5" t="str">
        <f t="shared" si="319"/>
        <v>Bradley Drucker</v>
      </c>
      <c r="U3428" t="s">
        <v>2828</v>
      </c>
      <c r="V3428" s="5" t="s">
        <v>27</v>
      </c>
      <c r="W3428" s="5" t="s">
        <v>28</v>
      </c>
      <c r="X3428" s="5" t="s">
        <v>75</v>
      </c>
      <c r="Y3428" s="5" t="s">
        <v>353</v>
      </c>
      <c r="Z3428" s="5" t="s">
        <v>43</v>
      </c>
      <c r="AA3428" s="4">
        <v>0.36</v>
      </c>
      <c r="AB3428" s="1">
        <v>39824</v>
      </c>
      <c r="AC3428" s="1">
        <v>22516</v>
      </c>
      <c r="AD3428">
        <f t="shared" si="320"/>
        <v>0</v>
      </c>
      <c r="AE3428">
        <f t="shared" ca="1" si="321"/>
        <v>62</v>
      </c>
      <c r="AF3428" t="str">
        <f t="shared" ca="1" si="322"/>
        <v>18-64</v>
      </c>
      <c r="AG3428" s="3">
        <f t="shared" si="323"/>
        <v>0.90814433333333333</v>
      </c>
      <c r="AH3428" t="str">
        <f>_xlfn.IFNA(VLOOKUP(Sales_Transactions[[#This Row],[Order ID]],Returned_Items[#All],2,FALSE),"Not Returned")</f>
        <v>Not Returned</v>
      </c>
    </row>
    <row r="3429" spans="1:34" x14ac:dyDescent="0.25">
      <c r="A3429">
        <v>34309</v>
      </c>
      <c r="C3429" t="s">
        <v>2940</v>
      </c>
      <c r="D3429" s="2" t="str">
        <f>TEXT(MID(Sales_Transactions[[#This Row],[Order Date]],2,5),"d/m/yyy")</f>
        <v>6/9/2012</v>
      </c>
      <c r="E3429" s="2" t="str">
        <f>TEXT(MID(Sales_Transactions[[#This Row],[Order Date]],2,5),"d")</f>
        <v>6</v>
      </c>
      <c r="F3429" s="2" t="str">
        <f>TEXT(MID(Sales_Transactions[[#This Row],[Order Date]],2,5),"m")</f>
        <v>9</v>
      </c>
      <c r="G3429" s="2" t="str">
        <f>TEXT(MID(Sales_Transactions[[#This Row],[Order Date]],2,5),"yyy")</f>
        <v>2012</v>
      </c>
      <c r="H3429" s="2" t="str">
        <f>TEXT(MID(Sales_Transactions[[#This Row],[Order Date]],2,5),"yyy/m")</f>
        <v>2012/9</v>
      </c>
      <c r="I3429" t="s">
        <v>33</v>
      </c>
      <c r="J3429">
        <f t="shared" si="318"/>
        <v>4</v>
      </c>
      <c r="K3429" s="2">
        <v>16</v>
      </c>
      <c r="L3429" s="3">
        <v>75.77</v>
      </c>
      <c r="M3429" s="4">
        <v>0</v>
      </c>
      <c r="N3429" s="5" t="s">
        <v>23</v>
      </c>
      <c r="O3429" s="3">
        <v>-56.62</v>
      </c>
      <c r="P3429" s="3">
        <v>4.37</v>
      </c>
      <c r="Q3429" s="3">
        <v>5.15</v>
      </c>
      <c r="R3429" s="5" t="s">
        <v>462</v>
      </c>
      <c r="S3429" s="5" t="s">
        <v>2658</v>
      </c>
      <c r="T3429" s="5" t="str">
        <f t="shared" si="319"/>
        <v>Fred McMath</v>
      </c>
      <c r="U3429" t="s">
        <v>2828</v>
      </c>
      <c r="V3429" s="5" t="s">
        <v>27</v>
      </c>
      <c r="W3429" s="5" t="s">
        <v>28</v>
      </c>
      <c r="X3429" s="5" t="s">
        <v>38</v>
      </c>
      <c r="Y3429" s="5" t="s">
        <v>1172</v>
      </c>
      <c r="Z3429" s="5" t="s">
        <v>43</v>
      </c>
      <c r="AA3429" s="4">
        <v>0.59</v>
      </c>
      <c r="AB3429" s="1">
        <v>41160</v>
      </c>
      <c r="AC3429" s="1">
        <v>22044</v>
      </c>
      <c r="AD3429">
        <f t="shared" si="320"/>
        <v>2</v>
      </c>
      <c r="AE3429">
        <f t="shared" ca="1" si="321"/>
        <v>64</v>
      </c>
      <c r="AF3429" t="str">
        <f t="shared" ca="1" si="322"/>
        <v>18-64</v>
      </c>
      <c r="AG3429" s="3">
        <f t="shared" si="323"/>
        <v>0.59499999999999997</v>
      </c>
      <c r="AH3429" t="str">
        <f>_xlfn.IFNA(VLOOKUP(Sales_Transactions[[#This Row],[Order ID]],Returned_Items[#All],2,FALSE),"Not Returned")</f>
        <v>Not Returned</v>
      </c>
    </row>
    <row r="3430" spans="1:34" x14ac:dyDescent="0.25">
      <c r="A3430">
        <v>34595</v>
      </c>
      <c r="C3430" t="s">
        <v>1582</v>
      </c>
      <c r="D3430" s="2" t="str">
        <f>TEXT(MID(Sales_Transactions[[#This Row],[Order Date]],2,5),"d/m/yyy")</f>
        <v>19/7/2012</v>
      </c>
      <c r="E3430" s="2" t="str">
        <f>TEXT(MID(Sales_Transactions[[#This Row],[Order Date]],2,5),"d")</f>
        <v>19</v>
      </c>
      <c r="F3430" s="2" t="str">
        <f>TEXT(MID(Sales_Transactions[[#This Row],[Order Date]],2,5),"m")</f>
        <v>7</v>
      </c>
      <c r="G3430" s="2" t="str">
        <f>TEXT(MID(Sales_Transactions[[#This Row],[Order Date]],2,5),"yyy")</f>
        <v>2012</v>
      </c>
      <c r="H3430" s="2" t="str">
        <f>TEXT(MID(Sales_Transactions[[#This Row],[Order Date]],2,5),"yyy/m")</f>
        <v>2012/7</v>
      </c>
      <c r="I3430" t="s">
        <v>78</v>
      </c>
      <c r="J3430">
        <f t="shared" si="318"/>
        <v>3</v>
      </c>
      <c r="K3430" s="2">
        <v>12</v>
      </c>
      <c r="L3430" s="3">
        <v>488.65</v>
      </c>
      <c r="M3430" s="4">
        <v>7.0000000000000007E-2</v>
      </c>
      <c r="N3430" s="5" t="s">
        <v>23</v>
      </c>
      <c r="O3430" s="3">
        <v>19.829999999999998</v>
      </c>
      <c r="P3430" s="3">
        <v>40.99</v>
      </c>
      <c r="Q3430" s="3">
        <v>17.48</v>
      </c>
      <c r="R3430" s="5" t="s">
        <v>2313</v>
      </c>
      <c r="S3430" s="5" t="s">
        <v>2747</v>
      </c>
      <c r="T3430" s="5" t="str">
        <f t="shared" si="319"/>
        <v>Dave Poirier</v>
      </c>
      <c r="U3430" t="s">
        <v>2828</v>
      </c>
      <c r="V3430" s="5" t="s">
        <v>27</v>
      </c>
      <c r="W3430" s="5" t="s">
        <v>28</v>
      </c>
      <c r="X3430" s="5" t="s">
        <v>75</v>
      </c>
      <c r="Y3430" s="5" t="s">
        <v>368</v>
      </c>
      <c r="Z3430" s="5" t="s">
        <v>43</v>
      </c>
      <c r="AA3430" s="4">
        <v>0.36</v>
      </c>
      <c r="AB3430" s="1">
        <v>41110</v>
      </c>
      <c r="AC3430" s="1">
        <v>21835</v>
      </c>
      <c r="AD3430">
        <f t="shared" si="320"/>
        <v>1</v>
      </c>
      <c r="AE3430">
        <f t="shared" ca="1" si="321"/>
        <v>64</v>
      </c>
      <c r="AF3430" t="str">
        <f t="shared" ca="1" si="322"/>
        <v>18-64</v>
      </c>
      <c r="AG3430" s="3">
        <f t="shared" si="323"/>
        <v>4.8701089166666671</v>
      </c>
      <c r="AH3430" t="str">
        <f>_xlfn.IFNA(VLOOKUP(Sales_Transactions[[#This Row],[Order ID]],Returned_Items[#All],2,FALSE),"Not Returned")</f>
        <v>Not Returned</v>
      </c>
    </row>
    <row r="3431" spans="1:34" x14ac:dyDescent="0.25">
      <c r="A3431">
        <v>34662</v>
      </c>
      <c r="C3431" t="s">
        <v>2941</v>
      </c>
      <c r="D3431" s="2" t="str">
        <f>TEXT(MID(Sales_Transactions[[#This Row],[Order Date]],2,5),"d/m/yyy")</f>
        <v>10/1/2012</v>
      </c>
      <c r="E3431" s="2" t="str">
        <f>TEXT(MID(Sales_Transactions[[#This Row],[Order Date]],2,5),"d")</f>
        <v>10</v>
      </c>
      <c r="F3431" s="2" t="str">
        <f>TEXT(MID(Sales_Transactions[[#This Row],[Order Date]],2,5),"m")</f>
        <v>1</v>
      </c>
      <c r="G3431" s="2" t="str">
        <f>TEXT(MID(Sales_Transactions[[#This Row],[Order Date]],2,5),"yyy")</f>
        <v>2012</v>
      </c>
      <c r="H3431" s="2" t="str">
        <f>TEXT(MID(Sales_Transactions[[#This Row],[Order Date]],2,5),"yyy/m")</f>
        <v>2012/1</v>
      </c>
      <c r="I3431" t="s">
        <v>101</v>
      </c>
      <c r="J3431">
        <f t="shared" si="318"/>
        <v>1</v>
      </c>
      <c r="K3431" s="2">
        <v>35</v>
      </c>
      <c r="L3431" s="3">
        <v>12741.81</v>
      </c>
      <c r="M3431" s="4">
        <v>0.09</v>
      </c>
      <c r="N3431" s="5" t="s">
        <v>34</v>
      </c>
      <c r="O3431" s="3">
        <v>95.06</v>
      </c>
      <c r="P3431" s="3">
        <v>370.98</v>
      </c>
      <c r="Q3431" s="3">
        <v>99</v>
      </c>
      <c r="R3431" s="5" t="s">
        <v>2765</v>
      </c>
      <c r="S3431" s="5" t="s">
        <v>2111</v>
      </c>
      <c r="T3431" s="5" t="str">
        <f t="shared" si="319"/>
        <v>Darrin Sayre</v>
      </c>
      <c r="U3431" t="s">
        <v>2828</v>
      </c>
      <c r="V3431" s="5" t="s">
        <v>37</v>
      </c>
      <c r="W3431" s="5" t="s">
        <v>28</v>
      </c>
      <c r="X3431" s="5" t="s">
        <v>29</v>
      </c>
      <c r="Y3431" s="5" t="s">
        <v>554</v>
      </c>
      <c r="Z3431" s="5" t="s">
        <v>40</v>
      </c>
      <c r="AA3431" s="4">
        <v>0.65</v>
      </c>
      <c r="AB3431" s="1">
        <v>40920</v>
      </c>
      <c r="AC3431" s="1">
        <v>21756</v>
      </c>
      <c r="AD3431">
        <f t="shared" si="320"/>
        <v>2</v>
      </c>
      <c r="AE3431">
        <f t="shared" ca="1" si="321"/>
        <v>65</v>
      </c>
      <c r="AF3431" t="str">
        <f t="shared" ca="1" si="322"/>
        <v>Over 65</v>
      </c>
      <c r="AG3431" s="3">
        <f t="shared" si="323"/>
        <v>13.418460514285714</v>
      </c>
      <c r="AH3431" t="str">
        <f>_xlfn.IFNA(VLOOKUP(Sales_Transactions[[#This Row],[Order ID]],Returned_Items[#All],2,FALSE),"Not Returned")</f>
        <v>Not Returned</v>
      </c>
    </row>
    <row r="3432" spans="1:34" x14ac:dyDescent="0.25">
      <c r="A3432">
        <v>34689</v>
      </c>
      <c r="C3432" t="s">
        <v>781</v>
      </c>
      <c r="D3432" s="2" t="str">
        <f>TEXT(MID(Sales_Transactions[[#This Row],[Order Date]],2,5),"d/m/yyy")</f>
        <v>23/11/2009</v>
      </c>
      <c r="E3432" s="2" t="str">
        <f>TEXT(MID(Sales_Transactions[[#This Row],[Order Date]],2,5),"d")</f>
        <v>23</v>
      </c>
      <c r="F3432" s="2" t="str">
        <f>TEXT(MID(Sales_Transactions[[#This Row],[Order Date]],2,5),"m")</f>
        <v>11</v>
      </c>
      <c r="G3432" s="2" t="str">
        <f>TEXT(MID(Sales_Transactions[[#This Row],[Order Date]],2,5),"yyy")</f>
        <v>2009</v>
      </c>
      <c r="H3432" s="2" t="str">
        <f>TEXT(MID(Sales_Transactions[[#This Row],[Order Date]],2,5),"yyy/m")</f>
        <v>2009/11</v>
      </c>
      <c r="I3432" t="s">
        <v>22</v>
      </c>
      <c r="J3432">
        <f t="shared" si="318"/>
        <v>2</v>
      </c>
      <c r="K3432" s="2">
        <v>36</v>
      </c>
      <c r="L3432" s="3">
        <v>572.4</v>
      </c>
      <c r="M3432" s="4">
        <v>7.0000000000000007E-2</v>
      </c>
      <c r="N3432" s="5" t="s">
        <v>23</v>
      </c>
      <c r="O3432" s="3">
        <v>-39.5</v>
      </c>
      <c r="P3432" s="3">
        <v>16.91</v>
      </c>
      <c r="Q3432" s="3">
        <v>6.25</v>
      </c>
      <c r="R3432" s="5" t="s">
        <v>167</v>
      </c>
      <c r="S3432" s="5" t="s">
        <v>375</v>
      </c>
      <c r="T3432" s="5" t="str">
        <f t="shared" si="319"/>
        <v>Brad Thomas</v>
      </c>
      <c r="U3432" t="s">
        <v>2828</v>
      </c>
      <c r="V3432" s="5" t="s">
        <v>74</v>
      </c>
      <c r="W3432" s="5" t="s">
        <v>28</v>
      </c>
      <c r="X3432" s="5" t="s">
        <v>29</v>
      </c>
      <c r="Y3432" s="5" t="s">
        <v>1365</v>
      </c>
      <c r="Z3432" s="5" t="s">
        <v>43</v>
      </c>
      <c r="AA3432" s="4">
        <v>0.57999999999999996</v>
      </c>
      <c r="AB3432" s="1">
        <v>40147</v>
      </c>
      <c r="AC3432" s="1">
        <v>22468</v>
      </c>
      <c r="AD3432">
        <f t="shared" si="320"/>
        <v>7</v>
      </c>
      <c r="AE3432">
        <f t="shared" ca="1" si="321"/>
        <v>63</v>
      </c>
      <c r="AF3432" t="str">
        <f t="shared" ca="1" si="322"/>
        <v>18-64</v>
      </c>
      <c r="AG3432" s="3">
        <f t="shared" si="323"/>
        <v>0.64300452777777783</v>
      </c>
      <c r="AH3432" t="str">
        <f>_xlfn.IFNA(VLOOKUP(Sales_Transactions[[#This Row],[Order ID]],Returned_Items[#All],2,FALSE),"Not Returned")</f>
        <v>Returned</v>
      </c>
    </row>
    <row r="3433" spans="1:34" x14ac:dyDescent="0.25">
      <c r="A3433">
        <v>34694</v>
      </c>
      <c r="C3433" t="s">
        <v>2849</v>
      </c>
      <c r="D3433" s="2" t="str">
        <f>TEXT(MID(Sales_Transactions[[#This Row],[Order Date]],2,5),"d/m/yyy")</f>
        <v>28/4/2011</v>
      </c>
      <c r="E3433" s="2" t="str">
        <f>TEXT(MID(Sales_Transactions[[#This Row],[Order Date]],2,5),"d")</f>
        <v>28</v>
      </c>
      <c r="F3433" s="2" t="str">
        <f>TEXT(MID(Sales_Transactions[[#This Row],[Order Date]],2,5),"m")</f>
        <v>4</v>
      </c>
      <c r="G3433" s="2" t="str">
        <f>TEXT(MID(Sales_Transactions[[#This Row],[Order Date]],2,5),"yyy")</f>
        <v>2011</v>
      </c>
      <c r="H3433" s="2" t="str">
        <f>TEXT(MID(Sales_Transactions[[#This Row],[Order Date]],2,5),"yyy/m")</f>
        <v>2011/4</v>
      </c>
      <c r="I3433" t="s">
        <v>22</v>
      </c>
      <c r="J3433">
        <f t="shared" si="318"/>
        <v>2</v>
      </c>
      <c r="K3433" s="2">
        <v>11</v>
      </c>
      <c r="L3433" s="3">
        <v>55.49</v>
      </c>
      <c r="M3433" s="4">
        <v>0.04</v>
      </c>
      <c r="N3433" s="5" t="s">
        <v>23</v>
      </c>
      <c r="O3433" s="3">
        <v>-37.32</v>
      </c>
      <c r="P3433" s="3">
        <v>4.4800000000000004</v>
      </c>
      <c r="Q3433" s="3">
        <v>7.24</v>
      </c>
      <c r="R3433" s="5" t="s">
        <v>2724</v>
      </c>
      <c r="S3433" s="5" t="s">
        <v>2725</v>
      </c>
      <c r="T3433" s="5" t="str">
        <f t="shared" si="319"/>
        <v>Elizabeth Moffitt</v>
      </c>
      <c r="U3433" t="s">
        <v>2828</v>
      </c>
      <c r="V3433" s="5" t="s">
        <v>37</v>
      </c>
      <c r="W3433" s="5" t="s">
        <v>57</v>
      </c>
      <c r="X3433" s="5" t="s">
        <v>58</v>
      </c>
      <c r="Y3433" s="5" t="s">
        <v>2942</v>
      </c>
      <c r="Z3433" s="5" t="s">
        <v>43</v>
      </c>
      <c r="AA3433" s="4">
        <v>0.54</v>
      </c>
      <c r="AB3433" s="1">
        <v>40661</v>
      </c>
      <c r="AC3433" s="1">
        <v>22241</v>
      </c>
      <c r="AD3433">
        <f t="shared" si="320"/>
        <v>0</v>
      </c>
      <c r="AE3433">
        <f t="shared" ca="1" si="321"/>
        <v>63</v>
      </c>
      <c r="AF3433" t="str">
        <f t="shared" ca="1" si="322"/>
        <v>18-64</v>
      </c>
      <c r="AG3433" s="3">
        <f t="shared" si="323"/>
        <v>1.0652916363636364</v>
      </c>
      <c r="AH3433" t="str">
        <f>_xlfn.IFNA(VLOOKUP(Sales_Transactions[[#This Row],[Order ID]],Returned_Items[#All],2,FALSE),"Not Returned")</f>
        <v>Not Returned</v>
      </c>
    </row>
    <row r="3434" spans="1:34" hidden="1" x14ac:dyDescent="0.25">
      <c r="A3434">
        <v>34725</v>
      </c>
      <c r="C3434" t="s">
        <v>1675</v>
      </c>
      <c r="D3434" s="2" t="str">
        <f>TEXT(MID(Sales_Transactions[[#This Row],[Order Date]],2,5),"d/m/yyy")</f>
        <v>27/7/2011</v>
      </c>
      <c r="E3434" s="2" t="str">
        <f>TEXT(MID(Sales_Transactions[[#This Row],[Order Date]],2,5),"d")</f>
        <v>27</v>
      </c>
      <c r="F3434" s="2" t="str">
        <f>TEXT(MID(Sales_Transactions[[#This Row],[Order Date]],2,5),"m")</f>
        <v>7</v>
      </c>
      <c r="G3434" s="2" t="str">
        <f>TEXT(MID(Sales_Transactions[[#This Row],[Order Date]],2,5),"yyy")</f>
        <v>2011</v>
      </c>
      <c r="H3434" s="2" t="str">
        <f>TEXT(MID(Sales_Transactions[[#This Row],[Order Date]],2,5),"yyy/m")</f>
        <v>2011/7</v>
      </c>
      <c r="I3434" t="s">
        <v>22</v>
      </c>
      <c r="J3434">
        <f t="shared" si="318"/>
        <v>2</v>
      </c>
      <c r="K3434" s="2">
        <v>14</v>
      </c>
      <c r="L3434">
        <v>1885.41</v>
      </c>
      <c r="M3434">
        <v>0.08</v>
      </c>
      <c r="N3434" t="s">
        <v>23</v>
      </c>
      <c r="O3434">
        <v>-524.74</v>
      </c>
      <c r="P3434">
        <v>138.13999999999999</v>
      </c>
      <c r="Q3434">
        <v>35</v>
      </c>
      <c r="R3434" t="s">
        <v>462</v>
      </c>
      <c r="S3434" t="s">
        <v>2658</v>
      </c>
      <c r="T3434" t="str">
        <f t="shared" si="319"/>
        <v>Fred McMath</v>
      </c>
      <c r="U3434" t="s">
        <v>2828</v>
      </c>
      <c r="V3434" t="s">
        <v>27</v>
      </c>
      <c r="W3434" t="s">
        <v>28</v>
      </c>
      <c r="X3434" t="s">
        <v>29</v>
      </c>
      <c r="Y3434" t="s">
        <v>70</v>
      </c>
      <c r="Z3434" t="s">
        <v>31</v>
      </c>
      <c r="AA3434"/>
      <c r="AB3434" s="1">
        <v>40753</v>
      </c>
      <c r="AC3434" s="1">
        <v>13751</v>
      </c>
      <c r="AD3434">
        <f t="shared" si="320"/>
        <v>2</v>
      </c>
      <c r="AE3434">
        <f t="shared" ca="1" si="321"/>
        <v>86</v>
      </c>
      <c r="AF3434" t="str">
        <f t="shared" ca="1" si="322"/>
        <v>Over 65</v>
      </c>
      <c r="AG3434">
        <f t="shared" si="323"/>
        <v>12.359249142857141</v>
      </c>
      <c r="AH3434" t="str">
        <f>_xlfn.IFNA(VLOOKUP(Sales_Transactions[[#This Row],[Order ID]],Returned_Items[#All],2,FALSE),"Not Returned")</f>
        <v>Not Returned</v>
      </c>
    </row>
    <row r="3435" spans="1:34" x14ac:dyDescent="0.25">
      <c r="A3435">
        <v>35296</v>
      </c>
      <c r="C3435" t="s">
        <v>1754</v>
      </c>
      <c r="D3435" s="2" t="str">
        <f>TEXT(MID(Sales_Transactions[[#This Row],[Order Date]],2,5),"d/m/yyy")</f>
        <v>21/3/2011</v>
      </c>
      <c r="E3435" s="2" t="str">
        <f>TEXT(MID(Sales_Transactions[[#This Row],[Order Date]],2,5),"d")</f>
        <v>21</v>
      </c>
      <c r="F3435" s="2" t="str">
        <f>TEXT(MID(Sales_Transactions[[#This Row],[Order Date]],2,5),"m")</f>
        <v>3</v>
      </c>
      <c r="G3435" s="2" t="str">
        <f>TEXT(MID(Sales_Transactions[[#This Row],[Order Date]],2,5),"yyy")</f>
        <v>2011</v>
      </c>
      <c r="H3435" s="2" t="str">
        <f>TEXT(MID(Sales_Transactions[[#This Row],[Order Date]],2,5),"yyy/m")</f>
        <v>2011/3</v>
      </c>
      <c r="I3435" t="s">
        <v>22</v>
      </c>
      <c r="J3435">
        <f t="shared" si="318"/>
        <v>2</v>
      </c>
      <c r="K3435" s="2">
        <v>7</v>
      </c>
      <c r="L3435" s="3">
        <v>407.8725</v>
      </c>
      <c r="M3435" s="4">
        <v>0.02</v>
      </c>
      <c r="N3435" s="5" t="s">
        <v>23</v>
      </c>
      <c r="O3435" s="3">
        <v>-165.63</v>
      </c>
      <c r="P3435" s="3">
        <v>65.989999999999995</v>
      </c>
      <c r="Q3435" s="3">
        <v>3.99</v>
      </c>
      <c r="R3435" s="5" t="s">
        <v>931</v>
      </c>
      <c r="S3435" s="5" t="s">
        <v>548</v>
      </c>
      <c r="T3435" s="5" t="str">
        <f t="shared" si="319"/>
        <v>Evan Henry</v>
      </c>
      <c r="U3435" t="s">
        <v>2828</v>
      </c>
      <c r="V3435" s="5" t="s">
        <v>47</v>
      </c>
      <c r="W3435" s="5" t="s">
        <v>48</v>
      </c>
      <c r="X3435" s="5" t="s">
        <v>49</v>
      </c>
      <c r="Y3435" s="5" t="s">
        <v>978</v>
      </c>
      <c r="Z3435" s="5" t="s">
        <v>43</v>
      </c>
      <c r="AA3435" s="4">
        <v>0.59</v>
      </c>
      <c r="AB3435" s="1">
        <v>40625</v>
      </c>
      <c r="AC3435" s="1">
        <v>13671</v>
      </c>
      <c r="AD3435">
        <f t="shared" si="320"/>
        <v>2</v>
      </c>
      <c r="AE3435">
        <f t="shared" ca="1" si="321"/>
        <v>87</v>
      </c>
      <c r="AF3435" t="str">
        <f t="shared" ca="1" si="322"/>
        <v>Over 65</v>
      </c>
      <c r="AG3435" s="3">
        <f t="shared" si="323"/>
        <v>9.995257428571426</v>
      </c>
      <c r="AH3435" t="str">
        <f>_xlfn.IFNA(VLOOKUP(Sales_Transactions[[#This Row],[Order ID]],Returned_Items[#All],2,FALSE),"Not Returned")</f>
        <v>Not Returned</v>
      </c>
    </row>
    <row r="3436" spans="1:34" x14ac:dyDescent="0.25">
      <c r="A3436">
        <v>35494</v>
      </c>
      <c r="C3436" t="s">
        <v>1366</v>
      </c>
      <c r="D3436" s="2" t="str">
        <f>TEXT(MID(Sales_Transactions[[#This Row],[Order Date]],2,5),"d/m/yyy")</f>
        <v>14/2/2011</v>
      </c>
      <c r="E3436" s="2" t="str">
        <f>TEXT(MID(Sales_Transactions[[#This Row],[Order Date]],2,5),"d")</f>
        <v>14</v>
      </c>
      <c r="F3436" s="2" t="str">
        <f>TEXT(MID(Sales_Transactions[[#This Row],[Order Date]],2,5),"m")</f>
        <v>2</v>
      </c>
      <c r="G3436" s="2" t="str">
        <f>TEXT(MID(Sales_Transactions[[#This Row],[Order Date]],2,5),"yyy")</f>
        <v>2011</v>
      </c>
      <c r="H3436" s="2" t="str">
        <f>TEXT(MID(Sales_Transactions[[#This Row],[Order Date]],2,5),"yyy/m")</f>
        <v>2011/2</v>
      </c>
      <c r="I3436" t="s">
        <v>78</v>
      </c>
      <c r="J3436">
        <f t="shared" si="318"/>
        <v>3</v>
      </c>
      <c r="K3436" s="2">
        <v>18</v>
      </c>
      <c r="L3436" s="3">
        <v>1731.104</v>
      </c>
      <c r="M3436" s="4">
        <v>0.01</v>
      </c>
      <c r="N3436" s="5" t="s">
        <v>23</v>
      </c>
      <c r="O3436" s="3">
        <v>-270.57</v>
      </c>
      <c r="P3436" s="3">
        <v>111.96</v>
      </c>
      <c r="Q3436" s="3">
        <v>69</v>
      </c>
      <c r="R3436" s="5" t="s">
        <v>2143</v>
      </c>
      <c r="S3436" s="5" t="s">
        <v>463</v>
      </c>
      <c r="T3436" s="5" t="str">
        <f t="shared" si="319"/>
        <v>Joni Wasserman</v>
      </c>
      <c r="U3436" t="s">
        <v>2828</v>
      </c>
      <c r="V3436" s="5" t="s">
        <v>37</v>
      </c>
      <c r="W3436" s="5" t="s">
        <v>57</v>
      </c>
      <c r="X3436" s="5" t="s">
        <v>107</v>
      </c>
      <c r="Y3436" s="5" t="s">
        <v>2437</v>
      </c>
      <c r="Z3436" s="5" t="s">
        <v>31</v>
      </c>
      <c r="AA3436" s="4">
        <v>0.63</v>
      </c>
      <c r="AB3436" s="1">
        <v>40589</v>
      </c>
      <c r="AC3436" s="1">
        <v>13602</v>
      </c>
      <c r="AD3436">
        <f t="shared" si="320"/>
        <v>1</v>
      </c>
      <c r="AE3436">
        <f t="shared" ca="1" si="321"/>
        <v>87</v>
      </c>
      <c r="AF3436" t="str">
        <f t="shared" ca="1" si="322"/>
        <v>Over 65</v>
      </c>
      <c r="AG3436" s="3">
        <f t="shared" si="323"/>
        <v>10.052711333333333</v>
      </c>
      <c r="AH3436" t="str">
        <f>_xlfn.IFNA(VLOOKUP(Sales_Transactions[[#This Row],[Order ID]],Returned_Items[#All],2,FALSE),"Not Returned")</f>
        <v>Not Returned</v>
      </c>
    </row>
    <row r="3437" spans="1:34" x14ac:dyDescent="0.25">
      <c r="A3437">
        <v>35845</v>
      </c>
      <c r="C3437" t="s">
        <v>2018</v>
      </c>
      <c r="D3437" s="2" t="str">
        <f>TEXT(MID(Sales_Transactions[[#This Row],[Order Date]],2,5),"d/m/yyy")</f>
        <v>6/1/2011</v>
      </c>
      <c r="E3437" s="2" t="str">
        <f>TEXT(MID(Sales_Transactions[[#This Row],[Order Date]],2,5),"d")</f>
        <v>6</v>
      </c>
      <c r="F3437" s="2" t="str">
        <f>TEXT(MID(Sales_Transactions[[#This Row],[Order Date]],2,5),"m")</f>
        <v>1</v>
      </c>
      <c r="G3437" s="2" t="str">
        <f>TEXT(MID(Sales_Transactions[[#This Row],[Order Date]],2,5),"yyy")</f>
        <v>2011</v>
      </c>
      <c r="H3437" s="2" t="str">
        <f>TEXT(MID(Sales_Transactions[[#This Row],[Order Date]],2,5),"yyy/m")</f>
        <v>2011/1</v>
      </c>
      <c r="I3437" t="s">
        <v>33</v>
      </c>
      <c r="J3437">
        <f t="shared" si="318"/>
        <v>4</v>
      </c>
      <c r="K3437" s="2">
        <v>15</v>
      </c>
      <c r="L3437" s="3">
        <v>5713.48</v>
      </c>
      <c r="M3437" s="4">
        <v>0.05</v>
      </c>
      <c r="N3437" s="5" t="s">
        <v>34</v>
      </c>
      <c r="O3437" s="3">
        <v>-712.53</v>
      </c>
      <c r="P3437" s="3">
        <v>376.13</v>
      </c>
      <c r="Q3437" s="3">
        <v>85.63</v>
      </c>
      <c r="R3437" s="5" t="s">
        <v>2727</v>
      </c>
      <c r="S3437" s="5" t="s">
        <v>2728</v>
      </c>
      <c r="T3437" s="5" t="str">
        <f t="shared" si="319"/>
        <v>Deanra Eno</v>
      </c>
      <c r="U3437" t="s">
        <v>2828</v>
      </c>
      <c r="V3437" s="5" t="s">
        <v>47</v>
      </c>
      <c r="W3437" s="5" t="s">
        <v>57</v>
      </c>
      <c r="X3437" s="5" t="s">
        <v>107</v>
      </c>
      <c r="Y3437" s="5" t="s">
        <v>1234</v>
      </c>
      <c r="Z3437" s="5" t="s">
        <v>106</v>
      </c>
      <c r="AA3437" s="4">
        <v>0.74</v>
      </c>
      <c r="AB3437" s="1">
        <v>40551</v>
      </c>
      <c r="AC3437" s="1">
        <v>13621</v>
      </c>
      <c r="AD3437">
        <f t="shared" si="320"/>
        <v>2</v>
      </c>
      <c r="AE3437">
        <f t="shared" ca="1" si="321"/>
        <v>87</v>
      </c>
      <c r="AF3437" t="str">
        <f t="shared" ca="1" si="322"/>
        <v>Over 65</v>
      </c>
      <c r="AG3437" s="3">
        <f t="shared" si="323"/>
        <v>30.771462333333332</v>
      </c>
      <c r="AH3437" t="str">
        <f>_xlfn.IFNA(VLOOKUP(Sales_Transactions[[#This Row],[Order ID]],Returned_Items[#All],2,FALSE),"Not Returned")</f>
        <v>Not Returned</v>
      </c>
    </row>
    <row r="3438" spans="1:34" x14ac:dyDescent="0.25">
      <c r="A3438">
        <v>35905</v>
      </c>
      <c r="C3438" t="s">
        <v>2239</v>
      </c>
      <c r="D3438" s="2" t="str">
        <f>TEXT(MID(Sales_Transactions[[#This Row],[Order Date]],2,5),"d/m/yyy")</f>
        <v>19/2/2012</v>
      </c>
      <c r="E3438" s="2" t="str">
        <f>TEXT(MID(Sales_Transactions[[#This Row],[Order Date]],2,5),"d")</f>
        <v>19</v>
      </c>
      <c r="F3438" s="2" t="str">
        <f>TEXT(MID(Sales_Transactions[[#This Row],[Order Date]],2,5),"m")</f>
        <v>2</v>
      </c>
      <c r="G3438" s="2" t="str">
        <f>TEXT(MID(Sales_Transactions[[#This Row],[Order Date]],2,5),"yyy")</f>
        <v>2012</v>
      </c>
      <c r="H3438" s="2" t="str">
        <f>TEXT(MID(Sales_Transactions[[#This Row],[Order Date]],2,5),"yyy/m")</f>
        <v>2012/2</v>
      </c>
      <c r="I3438" t="s">
        <v>22</v>
      </c>
      <c r="J3438">
        <f t="shared" si="318"/>
        <v>2</v>
      </c>
      <c r="K3438" s="2">
        <v>20</v>
      </c>
      <c r="L3438" s="3">
        <v>37.4</v>
      </c>
      <c r="M3438" s="4">
        <v>0.09</v>
      </c>
      <c r="N3438" s="5" t="s">
        <v>67</v>
      </c>
      <c r="O3438" s="3">
        <v>-17.18</v>
      </c>
      <c r="P3438" s="3">
        <v>1.68</v>
      </c>
      <c r="Q3438" s="3">
        <v>1.57</v>
      </c>
      <c r="R3438" s="5" t="s">
        <v>2727</v>
      </c>
      <c r="S3438" s="5" t="s">
        <v>2728</v>
      </c>
      <c r="T3438" s="5" t="str">
        <f t="shared" si="319"/>
        <v>Deanra Eno</v>
      </c>
      <c r="U3438" t="s">
        <v>2828</v>
      </c>
      <c r="V3438" s="5" t="s">
        <v>47</v>
      </c>
      <c r="W3438" s="5" t="s">
        <v>28</v>
      </c>
      <c r="X3438" s="5" t="s">
        <v>124</v>
      </c>
      <c r="Y3438" s="5" t="s">
        <v>341</v>
      </c>
      <c r="Z3438" s="5" t="s">
        <v>84</v>
      </c>
      <c r="AA3438" s="4">
        <v>0.59</v>
      </c>
      <c r="AB3438" s="1">
        <v>40963</v>
      </c>
      <c r="AC3438" s="1">
        <v>25450</v>
      </c>
      <c r="AD3438">
        <f t="shared" si="320"/>
        <v>5</v>
      </c>
      <c r="AE3438">
        <f t="shared" ca="1" si="321"/>
        <v>54</v>
      </c>
      <c r="AF3438" t="str">
        <f t="shared" ca="1" si="322"/>
        <v>18-64</v>
      </c>
      <c r="AG3438" s="3">
        <f t="shared" si="323"/>
        <v>0.1624244</v>
      </c>
      <c r="AH3438" t="str">
        <f>_xlfn.IFNA(VLOOKUP(Sales_Transactions[[#This Row],[Order ID]],Returned_Items[#All],2,FALSE),"Not Returned")</f>
        <v>Not Returned</v>
      </c>
    </row>
    <row r="3439" spans="1:34" x14ac:dyDescent="0.25">
      <c r="A3439">
        <v>37287</v>
      </c>
      <c r="C3439" t="s">
        <v>826</v>
      </c>
      <c r="D3439" s="2" t="str">
        <f>TEXT(MID(Sales_Transactions[[#This Row],[Order Date]],2,5),"d/m/yyy")</f>
        <v>1/11/2012</v>
      </c>
      <c r="E3439" s="2" t="str">
        <f>TEXT(MID(Sales_Transactions[[#This Row],[Order Date]],2,5),"d")</f>
        <v>1</v>
      </c>
      <c r="F3439" s="2" t="str">
        <f>TEXT(MID(Sales_Transactions[[#This Row],[Order Date]],2,5),"m")</f>
        <v>11</v>
      </c>
      <c r="G3439" s="2" t="str">
        <f>TEXT(MID(Sales_Transactions[[#This Row],[Order Date]],2,5),"yyy")</f>
        <v>2012</v>
      </c>
      <c r="H3439" s="2" t="str">
        <f>TEXT(MID(Sales_Transactions[[#This Row],[Order Date]],2,5),"yyy/m")</f>
        <v>2012/11</v>
      </c>
      <c r="I3439" t="s">
        <v>22</v>
      </c>
      <c r="J3439">
        <f t="shared" si="318"/>
        <v>2</v>
      </c>
      <c r="K3439" s="2">
        <v>22</v>
      </c>
      <c r="L3439" s="3">
        <v>2052.2655</v>
      </c>
      <c r="M3439" s="4">
        <v>0.04</v>
      </c>
      <c r="N3439" s="5" t="s">
        <v>23</v>
      </c>
      <c r="O3439" s="3">
        <v>371.4</v>
      </c>
      <c r="P3439" s="3">
        <v>110.99</v>
      </c>
      <c r="Q3439" s="3">
        <v>2.5</v>
      </c>
      <c r="R3439" s="5" t="s">
        <v>167</v>
      </c>
      <c r="S3439" s="5" t="s">
        <v>375</v>
      </c>
      <c r="T3439" s="5" t="str">
        <f t="shared" si="319"/>
        <v>Brad Thomas</v>
      </c>
      <c r="U3439" t="s">
        <v>2828</v>
      </c>
      <c r="V3439" s="5" t="s">
        <v>47</v>
      </c>
      <c r="W3439" s="5" t="s">
        <v>48</v>
      </c>
      <c r="X3439" s="5" t="s">
        <v>49</v>
      </c>
      <c r="Y3439" s="5" t="s">
        <v>827</v>
      </c>
      <c r="Z3439" s="5" t="s">
        <v>43</v>
      </c>
      <c r="AA3439" s="4">
        <v>0.56999999999999995</v>
      </c>
      <c r="AB3439" s="1">
        <v>41218</v>
      </c>
      <c r="AC3439" s="1">
        <v>25417</v>
      </c>
      <c r="AD3439">
        <f t="shared" si="320"/>
        <v>4</v>
      </c>
      <c r="AE3439">
        <f t="shared" ca="1" si="321"/>
        <v>55</v>
      </c>
      <c r="AF3439" t="str">
        <f t="shared" ca="1" si="322"/>
        <v>18-64</v>
      </c>
      <c r="AG3439" s="3">
        <f t="shared" si="323"/>
        <v>5.1566183636363627</v>
      </c>
      <c r="AH3439" t="str">
        <f>_xlfn.IFNA(VLOOKUP(Sales_Transactions[[#This Row],[Order ID]],Returned_Items[#All],2,FALSE),"Not Returned")</f>
        <v>Not Returned</v>
      </c>
    </row>
    <row r="3440" spans="1:34" x14ac:dyDescent="0.25">
      <c r="A3440">
        <v>37443</v>
      </c>
      <c r="C3440" t="s">
        <v>404</v>
      </c>
      <c r="D3440" s="2" t="str">
        <f>TEXT(MID(Sales_Transactions[[#This Row],[Order Date]],2,5),"d/m/yyy")</f>
        <v>15/4/2010</v>
      </c>
      <c r="E3440" s="2" t="str">
        <f>TEXT(MID(Sales_Transactions[[#This Row],[Order Date]],2,5),"d")</f>
        <v>15</v>
      </c>
      <c r="F3440" s="2" t="str">
        <f>TEXT(MID(Sales_Transactions[[#This Row],[Order Date]],2,5),"m")</f>
        <v>4</v>
      </c>
      <c r="G3440" s="2" t="str">
        <f>TEXT(MID(Sales_Transactions[[#This Row],[Order Date]],2,5),"yyy")</f>
        <v>2010</v>
      </c>
      <c r="H3440" s="2" t="str">
        <f>TEXT(MID(Sales_Transactions[[#This Row],[Order Date]],2,5),"yyy/m")</f>
        <v>2010/4</v>
      </c>
      <c r="I3440" t="s">
        <v>52</v>
      </c>
      <c r="J3440">
        <f t="shared" si="318"/>
        <v>1</v>
      </c>
      <c r="K3440" s="2">
        <v>21</v>
      </c>
      <c r="L3440" s="3">
        <v>2172.7020000000002</v>
      </c>
      <c r="M3440" s="4">
        <v>0.01</v>
      </c>
      <c r="N3440" s="5" t="s">
        <v>23</v>
      </c>
      <c r="O3440" s="3">
        <v>481.74</v>
      </c>
      <c r="P3440" s="3">
        <v>115.99</v>
      </c>
      <c r="Q3440" s="3">
        <v>2.5</v>
      </c>
      <c r="R3440" s="5" t="s">
        <v>1583</v>
      </c>
      <c r="S3440" s="5" t="s">
        <v>2733</v>
      </c>
      <c r="T3440" s="5" t="str">
        <f t="shared" si="319"/>
        <v>Mark Packer</v>
      </c>
      <c r="U3440" t="s">
        <v>2828</v>
      </c>
      <c r="V3440" s="5" t="s">
        <v>27</v>
      </c>
      <c r="W3440" s="5" t="s">
        <v>48</v>
      </c>
      <c r="X3440" s="5" t="s">
        <v>49</v>
      </c>
      <c r="Y3440" s="5" t="s">
        <v>176</v>
      </c>
      <c r="Z3440" s="5" t="s">
        <v>43</v>
      </c>
      <c r="AA3440" s="4">
        <v>0.56999999999999995</v>
      </c>
      <c r="AB3440" s="1">
        <v>40285</v>
      </c>
      <c r="AC3440" s="1">
        <v>25309</v>
      </c>
      <c r="AD3440">
        <f t="shared" si="320"/>
        <v>2</v>
      </c>
      <c r="AE3440">
        <f t="shared" ca="1" si="321"/>
        <v>55</v>
      </c>
      <c r="AF3440" t="str">
        <f t="shared" ca="1" si="322"/>
        <v>18-64</v>
      </c>
      <c r="AG3440" s="3">
        <f t="shared" si="323"/>
        <v>5.6418286190476188</v>
      </c>
      <c r="AH3440" t="str">
        <f>_xlfn.IFNA(VLOOKUP(Sales_Transactions[[#This Row],[Order ID]],Returned_Items[#All],2,FALSE),"Not Returned")</f>
        <v>Not Returned</v>
      </c>
    </row>
    <row r="3441" spans="1:34" x14ac:dyDescent="0.25">
      <c r="A3441">
        <v>37731</v>
      </c>
      <c r="C3441" t="s">
        <v>1803</v>
      </c>
      <c r="D3441" s="2" t="str">
        <f>TEXT(MID(Sales_Transactions[[#This Row],[Order Date]],2,5),"d/m/yyy")</f>
        <v>4/11/2009</v>
      </c>
      <c r="E3441" s="2" t="str">
        <f>TEXT(MID(Sales_Transactions[[#This Row],[Order Date]],2,5),"d")</f>
        <v>4</v>
      </c>
      <c r="F3441" s="2" t="str">
        <f>TEXT(MID(Sales_Transactions[[#This Row],[Order Date]],2,5),"m")</f>
        <v>11</v>
      </c>
      <c r="G3441" s="2" t="str">
        <f>TEXT(MID(Sales_Transactions[[#This Row],[Order Date]],2,5),"yyy")</f>
        <v>2009</v>
      </c>
      <c r="H3441" s="2" t="str">
        <f>TEXT(MID(Sales_Transactions[[#This Row],[Order Date]],2,5),"yyy/m")</f>
        <v>2009/11</v>
      </c>
      <c r="I3441" t="s">
        <v>101</v>
      </c>
      <c r="J3441">
        <f t="shared" si="318"/>
        <v>1</v>
      </c>
      <c r="K3441" s="2">
        <v>25</v>
      </c>
      <c r="L3441" s="3">
        <v>88.37</v>
      </c>
      <c r="M3441" s="4">
        <v>0.09</v>
      </c>
      <c r="N3441" s="5" t="s">
        <v>23</v>
      </c>
      <c r="O3441" s="3">
        <v>33.68</v>
      </c>
      <c r="P3441" s="3">
        <v>3.75</v>
      </c>
      <c r="Q3441" s="3">
        <v>0.5</v>
      </c>
      <c r="R3441" s="5" t="s">
        <v>2804</v>
      </c>
      <c r="S3441" s="5" t="s">
        <v>2805</v>
      </c>
      <c r="T3441" s="5" t="str">
        <f t="shared" si="319"/>
        <v>Pierre Wener</v>
      </c>
      <c r="U3441" t="s">
        <v>2828</v>
      </c>
      <c r="V3441" s="5" t="s">
        <v>74</v>
      </c>
      <c r="W3441" s="5" t="s">
        <v>28</v>
      </c>
      <c r="X3441" s="5" t="s">
        <v>115</v>
      </c>
      <c r="Y3441" s="5" t="s">
        <v>1679</v>
      </c>
      <c r="Z3441" s="5" t="s">
        <v>43</v>
      </c>
      <c r="AA3441" s="4">
        <v>0.37</v>
      </c>
      <c r="AB3441" s="1">
        <v>40123</v>
      </c>
      <c r="AC3441" s="1">
        <v>25417</v>
      </c>
      <c r="AD3441">
        <f t="shared" si="320"/>
        <v>2</v>
      </c>
      <c r="AE3441">
        <f t="shared" ca="1" si="321"/>
        <v>55</v>
      </c>
      <c r="AF3441" t="str">
        <f t="shared" ca="1" si="322"/>
        <v>18-64</v>
      </c>
      <c r="AG3441" s="3">
        <f t="shared" si="323"/>
        <v>0.16986499999999999</v>
      </c>
      <c r="AH3441" t="str">
        <f>_xlfn.IFNA(VLOOKUP(Sales_Transactions[[#This Row],[Order ID]],Returned_Items[#All],2,FALSE),"Not Returned")</f>
        <v>Not Returned</v>
      </c>
    </row>
    <row r="3442" spans="1:34" x14ac:dyDescent="0.25">
      <c r="A3442">
        <v>37792</v>
      </c>
      <c r="C3442" t="s">
        <v>2754</v>
      </c>
      <c r="D3442" s="2" t="str">
        <f>TEXT(MID(Sales_Transactions[[#This Row],[Order Date]],2,5),"d/m/yyy")</f>
        <v>29/12/2011</v>
      </c>
      <c r="E3442" s="2" t="str">
        <f>TEXT(MID(Sales_Transactions[[#This Row],[Order Date]],2,5),"d")</f>
        <v>29</v>
      </c>
      <c r="F3442" s="2" t="str">
        <f>TEXT(MID(Sales_Transactions[[#This Row],[Order Date]],2,5),"m")</f>
        <v>12</v>
      </c>
      <c r="G3442" s="2" t="str">
        <f>TEXT(MID(Sales_Transactions[[#This Row],[Order Date]],2,5),"yyy")</f>
        <v>2011</v>
      </c>
      <c r="H3442" s="2" t="str">
        <f>TEXT(MID(Sales_Transactions[[#This Row],[Order Date]],2,5),"yyy/m")</f>
        <v>2011/12</v>
      </c>
      <c r="I3442" t="s">
        <v>33</v>
      </c>
      <c r="J3442">
        <f t="shared" si="318"/>
        <v>4</v>
      </c>
      <c r="K3442" s="2">
        <v>14</v>
      </c>
      <c r="L3442" s="3">
        <v>36.74</v>
      </c>
      <c r="M3442" s="4">
        <v>0.09</v>
      </c>
      <c r="N3442" s="5" t="s">
        <v>23</v>
      </c>
      <c r="O3442" s="3">
        <v>-5.36</v>
      </c>
      <c r="P3442" s="3">
        <v>2.78</v>
      </c>
      <c r="Q3442" s="3">
        <v>0.97</v>
      </c>
      <c r="R3442" s="5" t="s">
        <v>2646</v>
      </c>
      <c r="S3442" s="5" t="s">
        <v>2647</v>
      </c>
      <c r="T3442" s="5" t="str">
        <f t="shared" si="319"/>
        <v>Eleni McCrary</v>
      </c>
      <c r="U3442" t="s">
        <v>2828</v>
      </c>
      <c r="V3442" s="5" t="s">
        <v>47</v>
      </c>
      <c r="W3442" s="5" t="s">
        <v>28</v>
      </c>
      <c r="X3442" s="5" t="s">
        <v>124</v>
      </c>
      <c r="Y3442" s="5" t="s">
        <v>2292</v>
      </c>
      <c r="Z3442" s="5" t="s">
        <v>84</v>
      </c>
      <c r="AA3442" s="4">
        <v>0.59</v>
      </c>
      <c r="AB3442" s="1">
        <v>40907</v>
      </c>
      <c r="AC3442" s="1">
        <v>25520</v>
      </c>
      <c r="AD3442">
        <f t="shared" si="320"/>
        <v>1</v>
      </c>
      <c r="AE3442">
        <f t="shared" ca="1" si="321"/>
        <v>54</v>
      </c>
      <c r="AF3442" t="str">
        <f t="shared" ca="1" si="322"/>
        <v>18-64</v>
      </c>
      <c r="AG3442" s="3">
        <f t="shared" si="323"/>
        <v>0.26767842857142859</v>
      </c>
      <c r="AH3442" t="str">
        <f>_xlfn.IFNA(VLOOKUP(Sales_Transactions[[#This Row],[Order ID]],Returned_Items[#All],2,FALSE),"Not Returned")</f>
        <v>Not Returned</v>
      </c>
    </row>
    <row r="3443" spans="1:34" x14ac:dyDescent="0.25">
      <c r="A3443">
        <v>37893</v>
      </c>
      <c r="C3443" t="s">
        <v>2943</v>
      </c>
      <c r="D3443" s="2" t="str">
        <f>TEXT(MID(Sales_Transactions[[#This Row],[Order Date]],2,5),"d/m/yyy")</f>
        <v>24/11/2011</v>
      </c>
      <c r="E3443" s="2" t="str">
        <f>TEXT(MID(Sales_Transactions[[#This Row],[Order Date]],2,5),"d")</f>
        <v>24</v>
      </c>
      <c r="F3443" s="2" t="str">
        <f>TEXT(MID(Sales_Transactions[[#This Row],[Order Date]],2,5),"m")</f>
        <v>11</v>
      </c>
      <c r="G3443" s="2" t="str">
        <f>TEXT(MID(Sales_Transactions[[#This Row],[Order Date]],2,5),"yyy")</f>
        <v>2011</v>
      </c>
      <c r="H3443" s="2" t="str">
        <f>TEXT(MID(Sales_Transactions[[#This Row],[Order Date]],2,5),"yyy/m")</f>
        <v>2011/11</v>
      </c>
      <c r="I3443" t="s">
        <v>52</v>
      </c>
      <c r="J3443">
        <f t="shared" si="318"/>
        <v>1</v>
      </c>
      <c r="K3443" s="2">
        <v>14</v>
      </c>
      <c r="L3443" s="3">
        <v>436.78</v>
      </c>
      <c r="M3443" s="4">
        <v>0.04</v>
      </c>
      <c r="N3443" s="5" t="s">
        <v>23</v>
      </c>
      <c r="O3443" s="3">
        <v>25.69</v>
      </c>
      <c r="P3443" s="3">
        <v>29.99</v>
      </c>
      <c r="Q3443" s="3">
        <v>5.5</v>
      </c>
      <c r="R3443" s="5" t="s">
        <v>1866</v>
      </c>
      <c r="S3443" s="5" t="s">
        <v>2944</v>
      </c>
      <c r="T3443" s="5" t="str">
        <f t="shared" si="319"/>
        <v>Bart Folk</v>
      </c>
      <c r="U3443" t="s">
        <v>2828</v>
      </c>
      <c r="V3443" s="5" t="s">
        <v>47</v>
      </c>
      <c r="W3443" s="5" t="s">
        <v>48</v>
      </c>
      <c r="X3443" s="5" t="s">
        <v>87</v>
      </c>
      <c r="Y3443" s="5" t="s">
        <v>2091</v>
      </c>
      <c r="Z3443" s="5" t="s">
        <v>43</v>
      </c>
      <c r="AA3443" s="4">
        <v>0.51</v>
      </c>
      <c r="AB3443" s="1">
        <v>40872</v>
      </c>
      <c r="AC3443" s="1">
        <v>25514</v>
      </c>
      <c r="AD3443">
        <f t="shared" si="320"/>
        <v>1</v>
      </c>
      <c r="AE3443">
        <f t="shared" ca="1" si="321"/>
        <v>54</v>
      </c>
      <c r="AF3443" t="str">
        <f t="shared" ca="1" si="322"/>
        <v>18-64</v>
      </c>
      <c r="AG3443" s="3">
        <f t="shared" si="323"/>
        <v>2.5341431428571428</v>
      </c>
      <c r="AH3443" t="str">
        <f>_xlfn.IFNA(VLOOKUP(Sales_Transactions[[#This Row],[Order ID]],Returned_Items[#All],2,FALSE),"Not Returned")</f>
        <v>Not Returned</v>
      </c>
    </row>
    <row r="3444" spans="1:34" x14ac:dyDescent="0.25">
      <c r="A3444">
        <v>38372</v>
      </c>
      <c r="C3444" t="s">
        <v>2154</v>
      </c>
      <c r="D3444" s="2" t="str">
        <f>TEXT(MID(Sales_Transactions[[#This Row],[Order Date]],2,5),"d/m/yyy")</f>
        <v>15/5/2010</v>
      </c>
      <c r="E3444" s="2" t="str">
        <f>TEXT(MID(Sales_Transactions[[#This Row],[Order Date]],2,5),"d")</f>
        <v>15</v>
      </c>
      <c r="F3444" s="2" t="str">
        <f>TEXT(MID(Sales_Transactions[[#This Row],[Order Date]],2,5),"m")</f>
        <v>5</v>
      </c>
      <c r="G3444" s="2" t="str">
        <f>TEXT(MID(Sales_Transactions[[#This Row],[Order Date]],2,5),"yyy")</f>
        <v>2010</v>
      </c>
      <c r="H3444" s="2" t="str">
        <f>TEXT(MID(Sales_Transactions[[#This Row],[Order Date]],2,5),"yyy/m")</f>
        <v>2010/5</v>
      </c>
      <c r="I3444" t="s">
        <v>33</v>
      </c>
      <c r="J3444">
        <f t="shared" si="318"/>
        <v>4</v>
      </c>
      <c r="K3444" s="2">
        <v>46</v>
      </c>
      <c r="L3444" s="3">
        <v>1053.8399999999999</v>
      </c>
      <c r="M3444" s="4">
        <v>0</v>
      </c>
      <c r="N3444" s="5" t="s">
        <v>23</v>
      </c>
      <c r="O3444" s="3">
        <v>-632.16</v>
      </c>
      <c r="P3444" s="3">
        <v>20.98</v>
      </c>
      <c r="Q3444" s="3">
        <v>21.2</v>
      </c>
      <c r="R3444" s="5" t="s">
        <v>2484</v>
      </c>
      <c r="S3444" s="5" t="s">
        <v>2666</v>
      </c>
      <c r="T3444" s="5" t="str">
        <f t="shared" si="319"/>
        <v>Dean Percer</v>
      </c>
      <c r="U3444" t="s">
        <v>2828</v>
      </c>
      <c r="V3444" s="5" t="s">
        <v>37</v>
      </c>
      <c r="W3444" s="5" t="s">
        <v>57</v>
      </c>
      <c r="X3444" s="5" t="s">
        <v>58</v>
      </c>
      <c r="Y3444" s="5" t="s">
        <v>2945</v>
      </c>
      <c r="Z3444" s="5" t="s">
        <v>56</v>
      </c>
      <c r="AA3444" s="4">
        <v>0.78</v>
      </c>
      <c r="AB3444" s="1">
        <v>40313</v>
      </c>
      <c r="AC3444" s="1">
        <v>25378</v>
      </c>
      <c r="AD3444">
        <f t="shared" si="320"/>
        <v>0</v>
      </c>
      <c r="AE3444">
        <f t="shared" ca="1" si="321"/>
        <v>55</v>
      </c>
      <c r="AF3444" t="str">
        <f t="shared" ca="1" si="322"/>
        <v>18-64</v>
      </c>
      <c r="AG3444" s="3">
        <f t="shared" si="323"/>
        <v>0.91695652173913045</v>
      </c>
      <c r="AH3444" t="str">
        <f>_xlfn.IFNA(VLOOKUP(Sales_Transactions[[#This Row],[Order ID]],Returned_Items[#All],2,FALSE),"Not Returned")</f>
        <v>Not Returned</v>
      </c>
    </row>
    <row r="3445" spans="1:34" x14ac:dyDescent="0.25">
      <c r="A3445">
        <v>38564</v>
      </c>
      <c r="C3445" t="s">
        <v>2285</v>
      </c>
      <c r="D3445" s="2" t="str">
        <f>TEXT(MID(Sales_Transactions[[#This Row],[Order Date]],2,5),"d/m/yyy")</f>
        <v>2/11/2009</v>
      </c>
      <c r="E3445" s="2" t="str">
        <f>TEXT(MID(Sales_Transactions[[#This Row],[Order Date]],2,5),"d")</f>
        <v>2</v>
      </c>
      <c r="F3445" s="2" t="str">
        <f>TEXT(MID(Sales_Transactions[[#This Row],[Order Date]],2,5),"m")</f>
        <v>11</v>
      </c>
      <c r="G3445" s="2" t="str">
        <f>TEXT(MID(Sales_Transactions[[#This Row],[Order Date]],2,5),"yyy")</f>
        <v>2009</v>
      </c>
      <c r="H3445" s="2" t="str">
        <f>TEXT(MID(Sales_Transactions[[#This Row],[Order Date]],2,5),"yyy/m")</f>
        <v>2009/11</v>
      </c>
      <c r="I3445" t="s">
        <v>101</v>
      </c>
      <c r="J3445">
        <f t="shared" si="318"/>
        <v>1</v>
      </c>
      <c r="K3445" s="2">
        <v>37</v>
      </c>
      <c r="L3445" s="3">
        <v>9517.6</v>
      </c>
      <c r="M3445" s="4">
        <v>0.09</v>
      </c>
      <c r="N3445" s="5" t="s">
        <v>34</v>
      </c>
      <c r="O3445" s="3">
        <v>-1262.44</v>
      </c>
      <c r="P3445" s="3">
        <v>280.98</v>
      </c>
      <c r="Q3445" s="3">
        <v>57</v>
      </c>
      <c r="R3445" s="5" t="s">
        <v>102</v>
      </c>
      <c r="S3445" s="5" t="s">
        <v>103</v>
      </c>
      <c r="T3445" s="5" t="str">
        <f t="shared" si="319"/>
        <v>Sylvia Foulston</v>
      </c>
      <c r="U3445" t="s">
        <v>2828</v>
      </c>
      <c r="V3445" s="5" t="s">
        <v>74</v>
      </c>
      <c r="W3445" s="5" t="s">
        <v>57</v>
      </c>
      <c r="X3445" s="5" t="s">
        <v>154</v>
      </c>
      <c r="Y3445" s="5" t="s">
        <v>1188</v>
      </c>
      <c r="Z3445" s="5" t="s">
        <v>40</v>
      </c>
      <c r="AA3445" s="4">
        <v>0.78</v>
      </c>
      <c r="AB3445" s="1">
        <v>40122</v>
      </c>
      <c r="AC3445" s="1">
        <v>25511</v>
      </c>
      <c r="AD3445">
        <f t="shared" si="320"/>
        <v>3</v>
      </c>
      <c r="AE3445">
        <f t="shared" ca="1" si="321"/>
        <v>54</v>
      </c>
      <c r="AF3445" t="str">
        <f t="shared" ca="1" si="322"/>
        <v>18-64</v>
      </c>
      <c r="AG3445" s="3">
        <f t="shared" si="323"/>
        <v>9.1277599459459466</v>
      </c>
      <c r="AH3445" t="str">
        <f>_xlfn.IFNA(VLOOKUP(Sales_Transactions[[#This Row],[Order ID]],Returned_Items[#All],2,FALSE),"Not Returned")</f>
        <v>Not Returned</v>
      </c>
    </row>
    <row r="3446" spans="1:34" x14ac:dyDescent="0.25">
      <c r="A3446">
        <v>38912</v>
      </c>
      <c r="C3446" t="s">
        <v>1805</v>
      </c>
      <c r="D3446" s="2" t="str">
        <f>TEXT(MID(Sales_Transactions[[#This Row],[Order Date]],2,5),"d/m/yyy")</f>
        <v>28/10/2012</v>
      </c>
      <c r="E3446" s="2" t="str">
        <f>TEXT(MID(Sales_Transactions[[#This Row],[Order Date]],2,5),"d")</f>
        <v>28</v>
      </c>
      <c r="F3446" s="2" t="str">
        <f>TEXT(MID(Sales_Transactions[[#This Row],[Order Date]],2,5),"m")</f>
        <v>10</v>
      </c>
      <c r="G3446" s="2" t="str">
        <f>TEXT(MID(Sales_Transactions[[#This Row],[Order Date]],2,5),"yyy")</f>
        <v>2012</v>
      </c>
      <c r="H3446" s="2" t="str">
        <f>TEXT(MID(Sales_Transactions[[#This Row],[Order Date]],2,5),"yyy/m")</f>
        <v>2012/10</v>
      </c>
      <c r="I3446" t="s">
        <v>22</v>
      </c>
      <c r="J3446">
        <f t="shared" si="318"/>
        <v>2</v>
      </c>
      <c r="K3446" s="2">
        <v>46</v>
      </c>
      <c r="L3446" s="3">
        <v>6943.94</v>
      </c>
      <c r="M3446" s="4">
        <v>0.01</v>
      </c>
      <c r="N3446" s="5" t="s">
        <v>23</v>
      </c>
      <c r="O3446" s="3">
        <v>608.9</v>
      </c>
      <c r="P3446" s="3">
        <v>152.47999999999999</v>
      </c>
      <c r="Q3446" s="3">
        <v>4</v>
      </c>
      <c r="R3446" s="5" t="s">
        <v>2667</v>
      </c>
      <c r="S3446" s="5" t="s">
        <v>2668</v>
      </c>
      <c r="T3446" s="5" t="str">
        <f t="shared" si="319"/>
        <v>Ben Peterman</v>
      </c>
      <c r="U3446" t="s">
        <v>2828</v>
      </c>
      <c r="V3446" s="5" t="s">
        <v>47</v>
      </c>
      <c r="W3446" s="5" t="s">
        <v>48</v>
      </c>
      <c r="X3446" s="5" t="s">
        <v>87</v>
      </c>
      <c r="Y3446" s="5" t="s">
        <v>1470</v>
      </c>
      <c r="Z3446" s="5" t="s">
        <v>43</v>
      </c>
      <c r="AA3446" s="4">
        <v>0.79</v>
      </c>
      <c r="AB3446" s="1">
        <v>41212</v>
      </c>
      <c r="AC3446" s="1">
        <v>25273</v>
      </c>
      <c r="AD3446">
        <f t="shared" si="320"/>
        <v>2</v>
      </c>
      <c r="AE3446">
        <f t="shared" ca="1" si="321"/>
        <v>55</v>
      </c>
      <c r="AF3446" t="str">
        <f t="shared" ca="1" si="322"/>
        <v>18-64</v>
      </c>
      <c r="AG3446" s="3">
        <f t="shared" si="323"/>
        <v>3.4014076521739125</v>
      </c>
      <c r="AH3446" t="str">
        <f>_xlfn.IFNA(VLOOKUP(Sales_Transactions[[#This Row],[Order ID]],Returned_Items[#All],2,FALSE),"Not Returned")</f>
        <v>Not Returned</v>
      </c>
    </row>
    <row r="3447" spans="1:34" x14ac:dyDescent="0.25">
      <c r="A3447">
        <v>38976</v>
      </c>
      <c r="C3447" t="s">
        <v>1544</v>
      </c>
      <c r="D3447" s="2" t="str">
        <f>TEXT(MID(Sales_Transactions[[#This Row],[Order Date]],2,5),"d/m/yyy")</f>
        <v>25/12/2010</v>
      </c>
      <c r="E3447" s="2" t="str">
        <f>TEXT(MID(Sales_Transactions[[#This Row],[Order Date]],2,5),"d")</f>
        <v>25</v>
      </c>
      <c r="F3447" s="2" t="str">
        <f>TEXT(MID(Sales_Transactions[[#This Row],[Order Date]],2,5),"m")</f>
        <v>12</v>
      </c>
      <c r="G3447" s="2" t="str">
        <f>TEXT(MID(Sales_Transactions[[#This Row],[Order Date]],2,5),"yyy")</f>
        <v>2010</v>
      </c>
      <c r="H3447" s="2" t="str">
        <f>TEXT(MID(Sales_Transactions[[#This Row],[Order Date]],2,5),"yyy/m")</f>
        <v>2010/12</v>
      </c>
      <c r="I3447" t="s">
        <v>101</v>
      </c>
      <c r="J3447">
        <f t="shared" si="318"/>
        <v>1</v>
      </c>
      <c r="K3447" s="2">
        <v>46</v>
      </c>
      <c r="L3447" s="3">
        <v>944.76</v>
      </c>
      <c r="M3447" s="4">
        <v>0.03</v>
      </c>
      <c r="N3447" s="5" t="s">
        <v>23</v>
      </c>
      <c r="O3447" s="3">
        <v>165.46</v>
      </c>
      <c r="P3447" s="3">
        <v>19.98</v>
      </c>
      <c r="Q3447" s="3">
        <v>8.68</v>
      </c>
      <c r="R3447" s="5" t="s">
        <v>980</v>
      </c>
      <c r="S3447" s="5" t="s">
        <v>1251</v>
      </c>
      <c r="T3447" s="5" t="str">
        <f t="shared" si="319"/>
        <v>Paul Knutson</v>
      </c>
      <c r="U3447" t="s">
        <v>2828</v>
      </c>
      <c r="V3447" s="5" t="s">
        <v>47</v>
      </c>
      <c r="W3447" s="5" t="s">
        <v>28</v>
      </c>
      <c r="X3447" s="5" t="s">
        <v>75</v>
      </c>
      <c r="Y3447" s="5" t="s">
        <v>1042</v>
      </c>
      <c r="Z3447" s="5" t="s">
        <v>43</v>
      </c>
      <c r="AA3447" s="4">
        <v>0.37</v>
      </c>
      <c r="AB3447" s="1">
        <v>40539</v>
      </c>
      <c r="AC3447" s="1">
        <v>25499</v>
      </c>
      <c r="AD3447">
        <f t="shared" si="320"/>
        <v>2</v>
      </c>
      <c r="AE3447">
        <f t="shared" ca="1" si="321"/>
        <v>54</v>
      </c>
      <c r="AF3447" t="str">
        <f t="shared" ca="1" si="322"/>
        <v>18-64</v>
      </c>
      <c r="AG3447" s="3">
        <f t="shared" si="323"/>
        <v>0.62291317391304346</v>
      </c>
      <c r="AH3447" t="str">
        <f>_xlfn.IFNA(VLOOKUP(Sales_Transactions[[#This Row],[Order ID]],Returned_Items[#All],2,FALSE),"Not Returned")</f>
        <v>Not Returned</v>
      </c>
    </row>
    <row r="3448" spans="1:34" x14ac:dyDescent="0.25">
      <c r="A3448">
        <v>39040</v>
      </c>
      <c r="C3448" t="s">
        <v>2324</v>
      </c>
      <c r="D3448" s="2" t="str">
        <f>TEXT(MID(Sales_Transactions[[#This Row],[Order Date]],2,5),"d/m/yyy")</f>
        <v>21/5/2009</v>
      </c>
      <c r="E3448" s="2" t="str">
        <f>TEXT(MID(Sales_Transactions[[#This Row],[Order Date]],2,5),"d")</f>
        <v>21</v>
      </c>
      <c r="F3448" s="2" t="str">
        <f>TEXT(MID(Sales_Transactions[[#This Row],[Order Date]],2,5),"m")</f>
        <v>5</v>
      </c>
      <c r="G3448" s="2" t="str">
        <f>TEXT(MID(Sales_Transactions[[#This Row],[Order Date]],2,5),"yyy")</f>
        <v>2009</v>
      </c>
      <c r="H3448" s="2" t="str">
        <f>TEXT(MID(Sales_Transactions[[#This Row],[Order Date]],2,5),"yyy/m")</f>
        <v>2009/5</v>
      </c>
      <c r="I3448" t="s">
        <v>101</v>
      </c>
      <c r="J3448">
        <f t="shared" si="318"/>
        <v>1</v>
      </c>
      <c r="K3448" s="2">
        <v>26</v>
      </c>
      <c r="L3448" s="3">
        <v>1204.5094999999999</v>
      </c>
      <c r="M3448" s="4">
        <v>0.03</v>
      </c>
      <c r="N3448" s="5" t="s">
        <v>23</v>
      </c>
      <c r="O3448" s="3">
        <v>-221.25</v>
      </c>
      <c r="P3448" s="3">
        <v>55.99</v>
      </c>
      <c r="Q3448" s="3">
        <v>5</v>
      </c>
      <c r="R3448" s="5" t="s">
        <v>2650</v>
      </c>
      <c r="S3448" s="5" t="s">
        <v>191</v>
      </c>
      <c r="T3448" s="5" t="str">
        <f t="shared" si="319"/>
        <v>Astrea Jones</v>
      </c>
      <c r="U3448" t="s">
        <v>2828</v>
      </c>
      <c r="V3448" s="5" t="s">
        <v>47</v>
      </c>
      <c r="W3448" s="5" t="s">
        <v>48</v>
      </c>
      <c r="X3448" s="5" t="s">
        <v>49</v>
      </c>
      <c r="Y3448" s="5" t="s">
        <v>387</v>
      </c>
      <c r="Z3448" s="5" t="s">
        <v>60</v>
      </c>
      <c r="AA3448" s="4">
        <v>0.83</v>
      </c>
      <c r="AB3448" s="1">
        <v>39955</v>
      </c>
      <c r="AC3448" s="1">
        <v>25059</v>
      </c>
      <c r="AD3448">
        <f t="shared" si="320"/>
        <v>1</v>
      </c>
      <c r="AE3448">
        <f t="shared" ca="1" si="321"/>
        <v>55</v>
      </c>
      <c r="AF3448" t="str">
        <f t="shared" ca="1" si="322"/>
        <v>18-64</v>
      </c>
      <c r="AG3448" s="3">
        <f t="shared" si="323"/>
        <v>2.3451231923076925</v>
      </c>
      <c r="AH3448" t="str">
        <f>_xlfn.IFNA(VLOOKUP(Sales_Transactions[[#This Row],[Order ID]],Returned_Items[#All],2,FALSE),"Not Returned")</f>
        <v>Not Returned</v>
      </c>
    </row>
    <row r="3449" spans="1:34" x14ac:dyDescent="0.25">
      <c r="A3449">
        <v>39169</v>
      </c>
      <c r="C3449" t="s">
        <v>2938</v>
      </c>
      <c r="D3449" s="2" t="str">
        <f>TEXT(MID(Sales_Transactions[[#This Row],[Order Date]],2,5),"d/m/yyy")</f>
        <v>26/8/2011</v>
      </c>
      <c r="E3449" s="2" t="str">
        <f>TEXT(MID(Sales_Transactions[[#This Row],[Order Date]],2,5),"d")</f>
        <v>26</v>
      </c>
      <c r="F3449" s="2" t="str">
        <f>TEXT(MID(Sales_Transactions[[#This Row],[Order Date]],2,5),"m")</f>
        <v>8</v>
      </c>
      <c r="G3449" s="2" t="str">
        <f>TEXT(MID(Sales_Transactions[[#This Row],[Order Date]],2,5),"yyy")</f>
        <v>2011</v>
      </c>
      <c r="H3449" s="2" t="str">
        <f>TEXT(MID(Sales_Transactions[[#This Row],[Order Date]],2,5),"yyy/m")</f>
        <v>2011/8</v>
      </c>
      <c r="I3449" t="s">
        <v>78</v>
      </c>
      <c r="J3449">
        <f t="shared" si="318"/>
        <v>3</v>
      </c>
      <c r="K3449" s="2">
        <v>5</v>
      </c>
      <c r="L3449" s="3">
        <v>24.91</v>
      </c>
      <c r="M3449" s="4">
        <v>0</v>
      </c>
      <c r="N3449" s="5" t="s">
        <v>23</v>
      </c>
      <c r="O3449" s="3">
        <v>-0.9</v>
      </c>
      <c r="P3449" s="3">
        <v>4.84</v>
      </c>
      <c r="Q3449" s="3">
        <v>0.71</v>
      </c>
      <c r="R3449" s="5" t="s">
        <v>2481</v>
      </c>
      <c r="S3449" s="5" t="s">
        <v>2482</v>
      </c>
      <c r="T3449" s="5" t="str">
        <f t="shared" si="319"/>
        <v>Noel Staavos</v>
      </c>
      <c r="U3449" t="s">
        <v>2828</v>
      </c>
      <c r="V3449" s="5" t="s">
        <v>74</v>
      </c>
      <c r="W3449" s="5" t="s">
        <v>28</v>
      </c>
      <c r="X3449" s="5" t="s">
        <v>124</v>
      </c>
      <c r="Y3449" s="5" t="s">
        <v>1072</v>
      </c>
      <c r="Z3449" s="5" t="s">
        <v>84</v>
      </c>
      <c r="AA3449" s="4">
        <v>0.52</v>
      </c>
      <c r="AB3449" s="1">
        <v>40782</v>
      </c>
      <c r="AC3449" s="1">
        <v>24842</v>
      </c>
      <c r="AD3449">
        <f t="shared" si="320"/>
        <v>1</v>
      </c>
      <c r="AE3449">
        <f t="shared" ca="1" si="321"/>
        <v>56</v>
      </c>
      <c r="AF3449" t="str">
        <f t="shared" ca="1" si="322"/>
        <v>18-64</v>
      </c>
      <c r="AG3449" s="3">
        <f t="shared" si="323"/>
        <v>1.1099999999999999</v>
      </c>
      <c r="AH3449" t="str">
        <f>_xlfn.IFNA(VLOOKUP(Sales_Transactions[[#This Row],[Order ID]],Returned_Items[#All],2,FALSE),"Not Returned")</f>
        <v>Returned</v>
      </c>
    </row>
    <row r="3450" spans="1:34" x14ac:dyDescent="0.25">
      <c r="A3450">
        <v>39238</v>
      </c>
      <c r="C3450" t="s">
        <v>1322</v>
      </c>
      <c r="D3450" s="2" t="str">
        <f>TEXT(MID(Sales_Transactions[[#This Row],[Order Date]],2,5),"d/m/yyy")</f>
        <v>26/9/2010</v>
      </c>
      <c r="E3450" s="2" t="str">
        <f>TEXT(MID(Sales_Transactions[[#This Row],[Order Date]],2,5),"d")</f>
        <v>26</v>
      </c>
      <c r="F3450" s="2" t="str">
        <f>TEXT(MID(Sales_Transactions[[#This Row],[Order Date]],2,5),"m")</f>
        <v>9</v>
      </c>
      <c r="G3450" s="2" t="str">
        <f>TEXT(MID(Sales_Transactions[[#This Row],[Order Date]],2,5),"yyy")</f>
        <v>2010</v>
      </c>
      <c r="H3450" s="2" t="str">
        <f>TEXT(MID(Sales_Transactions[[#This Row],[Order Date]],2,5),"yyy/m")</f>
        <v>2010/9</v>
      </c>
      <c r="I3450" t="s">
        <v>101</v>
      </c>
      <c r="J3450">
        <f t="shared" si="318"/>
        <v>1</v>
      </c>
      <c r="K3450" s="2">
        <v>9</v>
      </c>
      <c r="L3450" s="3">
        <v>373.48</v>
      </c>
      <c r="M3450" s="4">
        <v>0.1</v>
      </c>
      <c r="N3450" s="5" t="s">
        <v>67</v>
      </c>
      <c r="O3450" s="3">
        <v>112.06</v>
      </c>
      <c r="P3450" s="3">
        <v>40.98</v>
      </c>
      <c r="Q3450" s="3">
        <v>2.99</v>
      </c>
      <c r="R3450" s="5" t="s">
        <v>2669</v>
      </c>
      <c r="S3450" s="5" t="s">
        <v>2670</v>
      </c>
      <c r="T3450" s="5" t="str">
        <f t="shared" si="319"/>
        <v>Tracy Poddar</v>
      </c>
      <c r="U3450" t="s">
        <v>2828</v>
      </c>
      <c r="V3450" s="5" t="s">
        <v>47</v>
      </c>
      <c r="W3450" s="5" t="s">
        <v>28</v>
      </c>
      <c r="X3450" s="5" t="s">
        <v>41</v>
      </c>
      <c r="Y3450" s="5" t="s">
        <v>749</v>
      </c>
      <c r="Z3450" s="5" t="s">
        <v>43</v>
      </c>
      <c r="AA3450" s="4">
        <v>0.36</v>
      </c>
      <c r="AB3450" s="1">
        <v>40448</v>
      </c>
      <c r="AC3450" s="1">
        <v>25197</v>
      </c>
      <c r="AD3450">
        <f t="shared" si="320"/>
        <v>1</v>
      </c>
      <c r="AE3450">
        <f t="shared" ca="1" si="321"/>
        <v>55</v>
      </c>
      <c r="AF3450" t="str">
        <f t="shared" ca="1" si="322"/>
        <v>18-64</v>
      </c>
      <c r="AG3450" s="3">
        <f t="shared" si="323"/>
        <v>4.8810022222222225</v>
      </c>
      <c r="AH3450" t="str">
        <f>_xlfn.IFNA(VLOOKUP(Sales_Transactions[[#This Row],[Order ID]],Returned_Items[#All],2,FALSE),"Not Returned")</f>
        <v>Not Returned</v>
      </c>
    </row>
    <row r="3451" spans="1:34" x14ac:dyDescent="0.25">
      <c r="A3451">
        <v>39426</v>
      </c>
      <c r="C3451" t="s">
        <v>2051</v>
      </c>
      <c r="D3451" s="2" t="str">
        <f>TEXT(MID(Sales_Transactions[[#This Row],[Order Date]],2,5),"d/m/yyy")</f>
        <v>26/5/2009</v>
      </c>
      <c r="E3451" s="2" t="str">
        <f>TEXT(MID(Sales_Transactions[[#This Row],[Order Date]],2,5),"d")</f>
        <v>26</v>
      </c>
      <c r="F3451" s="2" t="str">
        <f>TEXT(MID(Sales_Transactions[[#This Row],[Order Date]],2,5),"m")</f>
        <v>5</v>
      </c>
      <c r="G3451" s="2" t="str">
        <f>TEXT(MID(Sales_Transactions[[#This Row],[Order Date]],2,5),"yyy")</f>
        <v>2009</v>
      </c>
      <c r="H3451" s="2" t="str">
        <f>TEXT(MID(Sales_Transactions[[#This Row],[Order Date]],2,5),"yyy/m")</f>
        <v>2009/5</v>
      </c>
      <c r="I3451" t="s">
        <v>101</v>
      </c>
      <c r="J3451">
        <f t="shared" si="318"/>
        <v>1</v>
      </c>
      <c r="K3451" s="2">
        <v>21</v>
      </c>
      <c r="L3451" s="3">
        <v>56.21</v>
      </c>
      <c r="M3451" s="4">
        <v>0.05</v>
      </c>
      <c r="N3451" s="5" t="s">
        <v>23</v>
      </c>
      <c r="O3451" s="3">
        <v>12.71</v>
      </c>
      <c r="P3451" s="3">
        <v>2.62</v>
      </c>
      <c r="Q3451" s="3">
        <v>0.8</v>
      </c>
      <c r="R3451" s="5" t="s">
        <v>2686</v>
      </c>
      <c r="S3451" s="5" t="s">
        <v>2687</v>
      </c>
      <c r="T3451" s="5" t="str">
        <f t="shared" si="319"/>
        <v>Sara Luxemburg</v>
      </c>
      <c r="U3451" t="s">
        <v>2828</v>
      </c>
      <c r="V3451" s="5" t="s">
        <v>27</v>
      </c>
      <c r="W3451" s="5" t="s">
        <v>28</v>
      </c>
      <c r="X3451" s="5" t="s">
        <v>82</v>
      </c>
      <c r="Y3451" s="5" t="s">
        <v>1502</v>
      </c>
      <c r="Z3451" s="5" t="s">
        <v>84</v>
      </c>
      <c r="AA3451" s="4">
        <v>0.39</v>
      </c>
      <c r="AB3451" s="1">
        <v>39960</v>
      </c>
      <c r="AC3451" s="1">
        <v>24968</v>
      </c>
      <c r="AD3451">
        <f t="shared" si="320"/>
        <v>1</v>
      </c>
      <c r="AE3451">
        <f t="shared" ca="1" si="321"/>
        <v>56</v>
      </c>
      <c r="AF3451" t="str">
        <f t="shared" ca="1" si="322"/>
        <v>18-64</v>
      </c>
      <c r="AG3451" s="3">
        <f t="shared" si="323"/>
        <v>0.16279476190476189</v>
      </c>
      <c r="AH3451" t="str">
        <f>_xlfn.IFNA(VLOOKUP(Sales_Transactions[[#This Row],[Order ID]],Returned_Items[#All],2,FALSE),"Not Returned")</f>
        <v>Not Returned</v>
      </c>
    </row>
    <row r="3452" spans="1:34" x14ac:dyDescent="0.25">
      <c r="A3452">
        <v>39780</v>
      </c>
      <c r="C3452" t="s">
        <v>428</v>
      </c>
      <c r="D3452" s="2" t="str">
        <f>TEXT(MID(Sales_Transactions[[#This Row],[Order Date]],2,5),"d/m/yyy")</f>
        <v>7/6/2009</v>
      </c>
      <c r="E3452" s="2" t="str">
        <f>TEXT(MID(Sales_Transactions[[#This Row],[Order Date]],2,5),"d")</f>
        <v>7</v>
      </c>
      <c r="F3452" s="2" t="str">
        <f>TEXT(MID(Sales_Transactions[[#This Row],[Order Date]],2,5),"m")</f>
        <v>6</v>
      </c>
      <c r="G3452" s="2" t="str">
        <f>TEXT(MID(Sales_Transactions[[#This Row],[Order Date]],2,5),"yyy")</f>
        <v>2009</v>
      </c>
      <c r="H3452" s="2" t="str">
        <f>TEXT(MID(Sales_Transactions[[#This Row],[Order Date]],2,5),"yyy/m")</f>
        <v>2009/6</v>
      </c>
      <c r="I3452" t="s">
        <v>22</v>
      </c>
      <c r="J3452">
        <f t="shared" si="318"/>
        <v>2</v>
      </c>
      <c r="K3452" s="2">
        <v>33</v>
      </c>
      <c r="L3452" s="3">
        <v>1683.69</v>
      </c>
      <c r="M3452" s="4">
        <v>0.02</v>
      </c>
      <c r="N3452" s="5" t="s">
        <v>23</v>
      </c>
      <c r="O3452" s="3">
        <v>809.97</v>
      </c>
      <c r="P3452" s="3">
        <v>48.04</v>
      </c>
      <c r="Q3452" s="3">
        <v>5.79</v>
      </c>
      <c r="R3452" s="5" t="s">
        <v>1001</v>
      </c>
      <c r="S3452" s="5" t="s">
        <v>2629</v>
      </c>
      <c r="T3452" s="5" t="str">
        <f t="shared" si="319"/>
        <v>Chuck Sachs</v>
      </c>
      <c r="U3452" t="s">
        <v>2828</v>
      </c>
      <c r="V3452" s="5" t="s">
        <v>37</v>
      </c>
      <c r="W3452" s="5" t="s">
        <v>28</v>
      </c>
      <c r="X3452" s="5" t="s">
        <v>75</v>
      </c>
      <c r="Y3452" s="5" t="s">
        <v>1645</v>
      </c>
      <c r="Z3452" s="5" t="s">
        <v>43</v>
      </c>
      <c r="AA3452" s="4">
        <v>0.37</v>
      </c>
      <c r="AB3452" s="1">
        <v>39978</v>
      </c>
      <c r="AC3452" s="1">
        <v>24937</v>
      </c>
      <c r="AD3452">
        <f t="shared" si="320"/>
        <v>7</v>
      </c>
      <c r="AE3452">
        <f t="shared" ca="1" si="321"/>
        <v>56</v>
      </c>
      <c r="AF3452" t="str">
        <f t="shared" ca="1" si="322"/>
        <v>18-64</v>
      </c>
      <c r="AG3452" s="3">
        <f t="shared" si="323"/>
        <v>1.6309209696969695</v>
      </c>
      <c r="AH3452" t="str">
        <f>_xlfn.IFNA(VLOOKUP(Sales_Transactions[[#This Row],[Order ID]],Returned_Items[#All],2,FALSE),"Not Returned")</f>
        <v>Not Returned</v>
      </c>
    </row>
    <row r="3453" spans="1:34" x14ac:dyDescent="0.25">
      <c r="A3453">
        <v>40005</v>
      </c>
      <c r="C3453" t="s">
        <v>1293</v>
      </c>
      <c r="D3453" s="2" t="str">
        <f>TEXT(MID(Sales_Transactions[[#This Row],[Order Date]],2,5),"d/m/yyy")</f>
        <v>25/7/2010</v>
      </c>
      <c r="E3453" s="2" t="str">
        <f>TEXT(MID(Sales_Transactions[[#This Row],[Order Date]],2,5),"d")</f>
        <v>25</v>
      </c>
      <c r="F3453" s="2" t="str">
        <f>TEXT(MID(Sales_Transactions[[#This Row],[Order Date]],2,5),"m")</f>
        <v>7</v>
      </c>
      <c r="G3453" s="2" t="str">
        <f>TEXT(MID(Sales_Transactions[[#This Row],[Order Date]],2,5),"yyy")</f>
        <v>2010</v>
      </c>
      <c r="H3453" s="2" t="str">
        <f>TEXT(MID(Sales_Transactions[[#This Row],[Order Date]],2,5),"yyy/m")</f>
        <v>2010/7</v>
      </c>
      <c r="I3453" t="s">
        <v>33</v>
      </c>
      <c r="J3453">
        <f t="shared" si="318"/>
        <v>4</v>
      </c>
      <c r="K3453" s="2">
        <v>9</v>
      </c>
      <c r="L3453" s="3">
        <v>130.43</v>
      </c>
      <c r="M3453" s="4">
        <v>0.03</v>
      </c>
      <c r="N3453" s="5" t="s">
        <v>23</v>
      </c>
      <c r="O3453" s="3">
        <v>-8.6999999999999993</v>
      </c>
      <c r="P3453" s="3">
        <v>13.48</v>
      </c>
      <c r="Q3453" s="3">
        <v>4.51</v>
      </c>
      <c r="R3453" s="5" t="s">
        <v>1583</v>
      </c>
      <c r="S3453" s="5" t="s">
        <v>2733</v>
      </c>
      <c r="T3453" s="5" t="str">
        <f t="shared" si="319"/>
        <v>Mark Packer</v>
      </c>
      <c r="U3453" t="s">
        <v>2828</v>
      </c>
      <c r="V3453" s="5" t="s">
        <v>27</v>
      </c>
      <c r="W3453" s="5" t="s">
        <v>28</v>
      </c>
      <c r="X3453" s="5" t="s">
        <v>29</v>
      </c>
      <c r="Y3453" s="5" t="s">
        <v>134</v>
      </c>
      <c r="Z3453" s="5" t="s">
        <v>43</v>
      </c>
      <c r="AA3453" s="4">
        <v>0.59</v>
      </c>
      <c r="AB3453" s="1">
        <v>40384</v>
      </c>
      <c r="AC3453" s="1">
        <v>24990</v>
      </c>
      <c r="AD3453">
        <f t="shared" si="320"/>
        <v>0</v>
      </c>
      <c r="AE3453">
        <f t="shared" ca="1" si="321"/>
        <v>56</v>
      </c>
      <c r="AF3453" t="str">
        <f t="shared" ca="1" si="322"/>
        <v>18-64</v>
      </c>
      <c r="AG3453" s="3">
        <f t="shared" si="323"/>
        <v>1.9984395555555556</v>
      </c>
      <c r="AH3453" t="str">
        <f>_xlfn.IFNA(VLOOKUP(Sales_Transactions[[#This Row],[Order ID]],Returned_Items[#All],2,FALSE),"Not Returned")</f>
        <v>Not Returned</v>
      </c>
    </row>
    <row r="3454" spans="1:34" x14ac:dyDescent="0.25">
      <c r="A3454">
        <v>41350</v>
      </c>
      <c r="C3454" t="s">
        <v>2047</v>
      </c>
      <c r="D3454" s="2" t="str">
        <f>TEXT(MID(Sales_Transactions[[#This Row],[Order Date]],2,5),"d/m/yyy")</f>
        <v>8/5/2010</v>
      </c>
      <c r="E3454" s="2" t="str">
        <f>TEXT(MID(Sales_Transactions[[#This Row],[Order Date]],2,5),"d")</f>
        <v>8</v>
      </c>
      <c r="F3454" s="2" t="str">
        <f>TEXT(MID(Sales_Transactions[[#This Row],[Order Date]],2,5),"m")</f>
        <v>5</v>
      </c>
      <c r="G3454" s="2" t="str">
        <f>TEXT(MID(Sales_Transactions[[#This Row],[Order Date]],2,5),"yyy")</f>
        <v>2010</v>
      </c>
      <c r="H3454" s="2" t="str">
        <f>TEXT(MID(Sales_Transactions[[#This Row],[Order Date]],2,5),"yyy/m")</f>
        <v>2010/5</v>
      </c>
      <c r="I3454" t="s">
        <v>78</v>
      </c>
      <c r="J3454">
        <f t="shared" si="318"/>
        <v>3</v>
      </c>
      <c r="K3454" s="2">
        <v>1</v>
      </c>
      <c r="L3454" s="3">
        <v>423.3</v>
      </c>
      <c r="M3454" s="4">
        <v>0.01</v>
      </c>
      <c r="N3454" s="5" t="s">
        <v>23</v>
      </c>
      <c r="O3454" s="3">
        <v>-259.01</v>
      </c>
      <c r="P3454" s="3">
        <v>419.19</v>
      </c>
      <c r="Q3454" s="3">
        <v>19.989999999999998</v>
      </c>
      <c r="R3454" s="5" t="s">
        <v>911</v>
      </c>
      <c r="S3454" s="5" t="s">
        <v>1603</v>
      </c>
      <c r="T3454" s="5" t="str">
        <f t="shared" si="319"/>
        <v>Erica Hernandez</v>
      </c>
      <c r="U3454" t="s">
        <v>2828</v>
      </c>
      <c r="V3454" s="5" t="s">
        <v>27</v>
      </c>
      <c r="W3454" s="5" t="s">
        <v>28</v>
      </c>
      <c r="X3454" s="5" t="s">
        <v>29</v>
      </c>
      <c r="Y3454" s="5" t="s">
        <v>2946</v>
      </c>
      <c r="Z3454" s="5" t="s">
        <v>43</v>
      </c>
      <c r="AA3454" s="4">
        <v>0.57999999999999996</v>
      </c>
      <c r="AB3454" s="1">
        <v>40307</v>
      </c>
      <c r="AC3454" s="1">
        <v>22176</v>
      </c>
      <c r="AD3454">
        <f t="shared" si="320"/>
        <v>1</v>
      </c>
      <c r="AE3454">
        <f t="shared" ca="1" si="321"/>
        <v>63</v>
      </c>
      <c r="AF3454" t="str">
        <f t="shared" ca="1" si="322"/>
        <v>18-64</v>
      </c>
      <c r="AG3454" s="3">
        <f t="shared" si="323"/>
        <v>439.138081</v>
      </c>
      <c r="AH3454" t="str">
        <f>_xlfn.IFNA(VLOOKUP(Sales_Transactions[[#This Row],[Order ID]],Returned_Items[#All],2,FALSE),"Not Returned")</f>
        <v>Not Returned</v>
      </c>
    </row>
    <row r="3455" spans="1:34" x14ac:dyDescent="0.25">
      <c r="A3455">
        <v>41383</v>
      </c>
      <c r="C3455" t="s">
        <v>1041</v>
      </c>
      <c r="D3455" s="2" t="str">
        <f>TEXT(MID(Sales_Transactions[[#This Row],[Order Date]],2,5),"d/m/yyy")</f>
        <v>12/5/2010</v>
      </c>
      <c r="E3455" s="2" t="str">
        <f>TEXT(MID(Sales_Transactions[[#This Row],[Order Date]],2,5),"d")</f>
        <v>12</v>
      </c>
      <c r="F3455" s="2" t="str">
        <f>TEXT(MID(Sales_Transactions[[#This Row],[Order Date]],2,5),"m")</f>
        <v>5</v>
      </c>
      <c r="G3455" s="2" t="str">
        <f>TEXT(MID(Sales_Transactions[[#This Row],[Order Date]],2,5),"yyy")</f>
        <v>2010</v>
      </c>
      <c r="H3455" s="2" t="str">
        <f>TEXT(MID(Sales_Transactions[[#This Row],[Order Date]],2,5),"yyy/m")</f>
        <v>2010/5</v>
      </c>
      <c r="I3455" t="s">
        <v>22</v>
      </c>
      <c r="J3455">
        <f t="shared" si="318"/>
        <v>2</v>
      </c>
      <c r="K3455" s="2">
        <v>38</v>
      </c>
      <c r="L3455" s="3">
        <v>2702.3</v>
      </c>
      <c r="M3455" s="4">
        <v>0.03</v>
      </c>
      <c r="N3455" s="5" t="s">
        <v>34</v>
      </c>
      <c r="O3455" s="3">
        <v>-1330.78</v>
      </c>
      <c r="P3455" s="3">
        <v>70.98</v>
      </c>
      <c r="Q3455" s="3">
        <v>59.81</v>
      </c>
      <c r="R3455" s="5" t="s">
        <v>462</v>
      </c>
      <c r="S3455" s="5" t="s">
        <v>2658</v>
      </c>
      <c r="T3455" s="5" t="str">
        <f t="shared" si="319"/>
        <v>Fred McMath</v>
      </c>
      <c r="U3455" t="s">
        <v>2828</v>
      </c>
      <c r="V3455" s="5" t="s">
        <v>27</v>
      </c>
      <c r="W3455" s="5" t="s">
        <v>57</v>
      </c>
      <c r="X3455" s="5" t="s">
        <v>154</v>
      </c>
      <c r="Y3455" s="5" t="s">
        <v>2515</v>
      </c>
      <c r="Z3455" s="5" t="s">
        <v>40</v>
      </c>
      <c r="AA3455" s="4">
        <v>0.6</v>
      </c>
      <c r="AB3455" s="1">
        <v>40314</v>
      </c>
      <c r="AC3455" s="1">
        <v>22140</v>
      </c>
      <c r="AD3455">
        <f t="shared" si="320"/>
        <v>4</v>
      </c>
      <c r="AE3455">
        <f t="shared" ca="1" si="321"/>
        <v>63</v>
      </c>
      <c r="AF3455" t="str">
        <f t="shared" ca="1" si="322"/>
        <v>18-64</v>
      </c>
      <c r="AG3455" s="3">
        <f t="shared" si="323"/>
        <v>3.4412817368421056</v>
      </c>
      <c r="AH3455" t="str">
        <f>_xlfn.IFNA(VLOOKUP(Sales_Transactions[[#This Row],[Order ID]],Returned_Items[#All],2,FALSE),"Not Returned")</f>
        <v>Not Returned</v>
      </c>
    </row>
    <row r="3456" spans="1:34" x14ac:dyDescent="0.25">
      <c r="A3456">
        <v>41826</v>
      </c>
      <c r="C3456" t="s">
        <v>2721</v>
      </c>
      <c r="D3456" s="2" t="str">
        <f>TEXT(MID(Sales_Transactions[[#This Row],[Order Date]],2,5),"d/m/yyy")</f>
        <v>16/10/2010</v>
      </c>
      <c r="E3456" s="2" t="str">
        <f>TEXT(MID(Sales_Transactions[[#This Row],[Order Date]],2,5),"d")</f>
        <v>16</v>
      </c>
      <c r="F3456" s="2" t="str">
        <f>TEXT(MID(Sales_Transactions[[#This Row],[Order Date]],2,5),"m")</f>
        <v>10</v>
      </c>
      <c r="G3456" s="2" t="str">
        <f>TEXT(MID(Sales_Transactions[[#This Row],[Order Date]],2,5),"yyy")</f>
        <v>2010</v>
      </c>
      <c r="H3456" s="2" t="str">
        <f>TEXT(MID(Sales_Transactions[[#This Row],[Order Date]],2,5),"yyy/m")</f>
        <v>2010/10</v>
      </c>
      <c r="I3456" t="s">
        <v>78</v>
      </c>
      <c r="J3456">
        <f t="shared" si="318"/>
        <v>3</v>
      </c>
      <c r="K3456" s="2">
        <v>2</v>
      </c>
      <c r="L3456" s="3">
        <v>570.98</v>
      </c>
      <c r="M3456" s="4">
        <v>0.05</v>
      </c>
      <c r="N3456" s="5" t="s">
        <v>34</v>
      </c>
      <c r="O3456" s="3">
        <v>-340.48</v>
      </c>
      <c r="P3456" s="3">
        <v>258.98</v>
      </c>
      <c r="Q3456" s="3">
        <v>54.31</v>
      </c>
      <c r="R3456" s="5" t="s">
        <v>1001</v>
      </c>
      <c r="S3456" s="5" t="s">
        <v>2629</v>
      </c>
      <c r="T3456" s="5" t="str">
        <f t="shared" si="319"/>
        <v>Chuck Sachs</v>
      </c>
      <c r="U3456" t="s">
        <v>2828</v>
      </c>
      <c r="V3456" s="5" t="s">
        <v>37</v>
      </c>
      <c r="W3456" s="5" t="s">
        <v>57</v>
      </c>
      <c r="X3456" s="5" t="s">
        <v>154</v>
      </c>
      <c r="Y3456" s="5" t="s">
        <v>1596</v>
      </c>
      <c r="Z3456" s="5" t="s">
        <v>40</v>
      </c>
      <c r="AA3456" s="4">
        <v>0.55000000000000004</v>
      </c>
      <c r="AB3456" s="1">
        <v>40469</v>
      </c>
      <c r="AC3456" s="1">
        <v>14202</v>
      </c>
      <c r="AD3456">
        <f t="shared" si="320"/>
        <v>2</v>
      </c>
      <c r="AE3456">
        <f t="shared" ca="1" si="321"/>
        <v>85</v>
      </c>
      <c r="AF3456" t="str">
        <f t="shared" ca="1" si="322"/>
        <v>Over 65</v>
      </c>
      <c r="AG3456" s="3">
        <f t="shared" si="323"/>
        <v>156.58025500000002</v>
      </c>
      <c r="AH3456" t="str">
        <f>_xlfn.IFNA(VLOOKUP(Sales_Transactions[[#This Row],[Order ID]],Returned_Items[#All],2,FALSE),"Not Returned")</f>
        <v>Not Returned</v>
      </c>
    </row>
    <row r="3457" spans="1:34" x14ac:dyDescent="0.25">
      <c r="A3457">
        <v>42471</v>
      </c>
      <c r="C3457" t="s">
        <v>1382</v>
      </c>
      <c r="D3457" s="2" t="str">
        <f>TEXT(MID(Sales_Transactions[[#This Row],[Order Date]],2,5),"d/m/yyy")</f>
        <v>9/3/2012</v>
      </c>
      <c r="E3457" s="2" t="str">
        <f>TEXT(MID(Sales_Transactions[[#This Row],[Order Date]],2,5),"d")</f>
        <v>9</v>
      </c>
      <c r="F3457" s="2" t="str">
        <f>TEXT(MID(Sales_Transactions[[#This Row],[Order Date]],2,5),"m")</f>
        <v>3</v>
      </c>
      <c r="G3457" s="2" t="str">
        <f>TEXT(MID(Sales_Transactions[[#This Row],[Order Date]],2,5),"yyy")</f>
        <v>2012</v>
      </c>
      <c r="H3457" s="2" t="str">
        <f>TEXT(MID(Sales_Transactions[[#This Row],[Order Date]],2,5),"yyy/m")</f>
        <v>2012/3</v>
      </c>
      <c r="I3457" t="s">
        <v>22</v>
      </c>
      <c r="J3457">
        <f t="shared" si="318"/>
        <v>2</v>
      </c>
      <c r="K3457" s="2">
        <v>23</v>
      </c>
      <c r="L3457" s="3">
        <v>44.89</v>
      </c>
      <c r="M3457" s="4">
        <v>0.09</v>
      </c>
      <c r="N3457" s="5" t="s">
        <v>23</v>
      </c>
      <c r="O3457" s="3">
        <v>-17.13</v>
      </c>
      <c r="P3457" s="3">
        <v>1.95</v>
      </c>
      <c r="Q3457" s="3">
        <v>1.63</v>
      </c>
      <c r="R3457" s="5" t="s">
        <v>2765</v>
      </c>
      <c r="S3457" s="5" t="s">
        <v>2111</v>
      </c>
      <c r="T3457" s="5" t="str">
        <f t="shared" si="319"/>
        <v>Darrin Sayre</v>
      </c>
      <c r="U3457" t="s">
        <v>2828</v>
      </c>
      <c r="V3457" s="5" t="s">
        <v>37</v>
      </c>
      <c r="W3457" s="5" t="s">
        <v>28</v>
      </c>
      <c r="X3457" s="5" t="s">
        <v>124</v>
      </c>
      <c r="Y3457" s="5" t="s">
        <v>2680</v>
      </c>
      <c r="Z3457" s="5" t="s">
        <v>84</v>
      </c>
      <c r="AA3457" s="4">
        <v>0.46</v>
      </c>
      <c r="AB3457" s="1">
        <v>40979</v>
      </c>
      <c r="AC3457" s="1">
        <v>24548</v>
      </c>
      <c r="AD3457">
        <f t="shared" si="320"/>
        <v>2</v>
      </c>
      <c r="AE3457">
        <f t="shared" ca="1" si="321"/>
        <v>57</v>
      </c>
      <c r="AF3457" t="str">
        <f t="shared" ca="1" si="322"/>
        <v>18-64</v>
      </c>
      <c r="AG3457" s="3">
        <f t="shared" si="323"/>
        <v>0.15557586956521738</v>
      </c>
      <c r="AH3457" t="str">
        <f>_xlfn.IFNA(VLOOKUP(Sales_Transactions[[#This Row],[Order ID]],Returned_Items[#All],2,FALSE),"Not Returned")</f>
        <v>Not Returned</v>
      </c>
    </row>
    <row r="3458" spans="1:34" x14ac:dyDescent="0.25">
      <c r="A3458">
        <v>42528</v>
      </c>
      <c r="C3458" t="s">
        <v>2677</v>
      </c>
      <c r="D3458" s="2" t="str">
        <f>TEXT(MID(Sales_Transactions[[#This Row],[Order Date]],2,5),"d/m/yyy")</f>
        <v>23/2/2010</v>
      </c>
      <c r="E3458" s="2" t="str">
        <f>TEXT(MID(Sales_Transactions[[#This Row],[Order Date]],2,5),"d")</f>
        <v>23</v>
      </c>
      <c r="F3458" s="2" t="str">
        <f>TEXT(MID(Sales_Transactions[[#This Row],[Order Date]],2,5),"m")</f>
        <v>2</v>
      </c>
      <c r="G3458" s="2" t="str">
        <f>TEXT(MID(Sales_Transactions[[#This Row],[Order Date]],2,5),"yyy")</f>
        <v>2010</v>
      </c>
      <c r="H3458" s="2" t="str">
        <f>TEXT(MID(Sales_Transactions[[#This Row],[Order Date]],2,5),"yyy/m")</f>
        <v>2010/2</v>
      </c>
      <c r="I3458" t="s">
        <v>78</v>
      </c>
      <c r="J3458">
        <f t="shared" ref="J3458:J3521" si="324">IF(I3458="Making Critical",5,IF(I3458="High",4,IF(I3458="Medium",3,IF(I3458="Low",2,1))))</f>
        <v>3</v>
      </c>
      <c r="K3458" s="2">
        <v>29</v>
      </c>
      <c r="L3458" s="3">
        <v>200.7</v>
      </c>
      <c r="M3458" s="4">
        <v>0.02</v>
      </c>
      <c r="N3458" s="5" t="s">
        <v>23</v>
      </c>
      <c r="O3458" s="3">
        <v>-147.72</v>
      </c>
      <c r="P3458" s="3">
        <v>6.48</v>
      </c>
      <c r="Q3458" s="3">
        <v>9.17</v>
      </c>
      <c r="R3458" s="5" t="s">
        <v>1378</v>
      </c>
      <c r="S3458" s="5" t="s">
        <v>2678</v>
      </c>
      <c r="T3458" s="5" t="str">
        <f t="shared" ref="T3458:T3521" si="325">R3458 &amp; " " &amp; S3458</f>
        <v>Alex Grayson</v>
      </c>
      <c r="U3458" t="s">
        <v>2828</v>
      </c>
      <c r="V3458" s="5" t="s">
        <v>37</v>
      </c>
      <c r="W3458" s="5" t="s">
        <v>28</v>
      </c>
      <c r="X3458" s="5" t="s">
        <v>75</v>
      </c>
      <c r="Y3458" s="5" t="s">
        <v>2850</v>
      </c>
      <c r="Z3458" s="5" t="s">
        <v>43</v>
      </c>
      <c r="AA3458" s="4">
        <v>0.37</v>
      </c>
      <c r="AB3458" s="1">
        <v>40233</v>
      </c>
      <c r="AC3458" s="1">
        <v>24542</v>
      </c>
      <c r="AD3458">
        <f t="shared" ref="AD3458:AD3521" si="326">_xlfn.DAYS(AB3458,D3458)</f>
        <v>1</v>
      </c>
      <c r="AE3458">
        <f t="shared" ref="AE3458:AE3521" ca="1" si="327">DATEDIF(AC3458,TODAY(),"Y")</f>
        <v>57</v>
      </c>
      <c r="AF3458" t="str">
        <f t="shared" ref="AF3458:AF3521" ca="1" si="328">IF(AE3458&lt;18,"Under 18",IF(AE3458&lt;65,"18-64","Over 65"))</f>
        <v>18-64</v>
      </c>
      <c r="AG3458" s="3">
        <f t="shared" ref="AG3458:AG3521" si="329" xml:space="preserve"> (P3458 - (M3458 / 100) * P3458 + Q3458) / K3458</f>
        <v>0.53961048275862067</v>
      </c>
      <c r="AH3458" t="str">
        <f>_xlfn.IFNA(VLOOKUP(Sales_Transactions[[#This Row],[Order ID]],Returned_Items[#All],2,FALSE),"Not Returned")</f>
        <v>Not Returned</v>
      </c>
    </row>
    <row r="3459" spans="1:34" x14ac:dyDescent="0.25">
      <c r="A3459">
        <v>42529</v>
      </c>
      <c r="C3459" t="s">
        <v>768</v>
      </c>
      <c r="D3459" s="2" t="str">
        <f>TEXT(MID(Sales_Transactions[[#This Row],[Order Date]],2,5),"d/m/yyy")</f>
        <v>10/10/2010</v>
      </c>
      <c r="E3459" s="2" t="str">
        <f>TEXT(MID(Sales_Transactions[[#This Row],[Order Date]],2,5),"d")</f>
        <v>10</v>
      </c>
      <c r="F3459" s="2" t="str">
        <f>TEXT(MID(Sales_Transactions[[#This Row],[Order Date]],2,5),"m")</f>
        <v>10</v>
      </c>
      <c r="G3459" s="2" t="str">
        <f>TEXT(MID(Sales_Transactions[[#This Row],[Order Date]],2,5),"yyy")</f>
        <v>2010</v>
      </c>
      <c r="H3459" s="2" t="str">
        <f>TEXT(MID(Sales_Transactions[[#This Row],[Order Date]],2,5),"yyy/m")</f>
        <v>2010/10</v>
      </c>
      <c r="I3459" t="s">
        <v>22</v>
      </c>
      <c r="J3459">
        <f t="shared" si="324"/>
        <v>2</v>
      </c>
      <c r="K3459" s="2">
        <v>2</v>
      </c>
      <c r="L3459" s="3">
        <v>6.34</v>
      </c>
      <c r="M3459" s="4">
        <v>0.08</v>
      </c>
      <c r="N3459" s="5" t="s">
        <v>23</v>
      </c>
      <c r="O3459" s="3">
        <v>-4.4400000000000004</v>
      </c>
      <c r="P3459" s="3">
        <v>2.78</v>
      </c>
      <c r="Q3459" s="3">
        <v>0.97</v>
      </c>
      <c r="R3459" s="5" t="s">
        <v>2066</v>
      </c>
      <c r="S3459" s="5" t="s">
        <v>2772</v>
      </c>
      <c r="T3459" s="5" t="str">
        <f t="shared" si="325"/>
        <v>Bobby Elias</v>
      </c>
      <c r="U3459" t="s">
        <v>2828</v>
      </c>
      <c r="V3459" s="5" t="s">
        <v>27</v>
      </c>
      <c r="W3459" s="5" t="s">
        <v>28</v>
      </c>
      <c r="X3459" s="5" t="s">
        <v>124</v>
      </c>
      <c r="Y3459" s="5" t="s">
        <v>2292</v>
      </c>
      <c r="Z3459" s="5" t="s">
        <v>84</v>
      </c>
      <c r="AA3459" s="4">
        <v>0.59</v>
      </c>
      <c r="AB3459" s="1">
        <v>40465</v>
      </c>
      <c r="AC3459" s="1">
        <v>24510</v>
      </c>
      <c r="AD3459">
        <f t="shared" si="326"/>
        <v>4</v>
      </c>
      <c r="AE3459">
        <f t="shared" ca="1" si="327"/>
        <v>57</v>
      </c>
      <c r="AF3459" t="str">
        <f t="shared" ca="1" si="328"/>
        <v>18-64</v>
      </c>
      <c r="AG3459" s="3">
        <f t="shared" si="329"/>
        <v>1.873888</v>
      </c>
      <c r="AH3459" t="str">
        <f>_xlfn.IFNA(VLOOKUP(Sales_Transactions[[#This Row],[Order ID]],Returned_Items[#All],2,FALSE),"Not Returned")</f>
        <v>Not Returned</v>
      </c>
    </row>
    <row r="3460" spans="1:34" x14ac:dyDescent="0.25">
      <c r="A3460">
        <v>42529</v>
      </c>
      <c r="C3460" t="s">
        <v>768</v>
      </c>
      <c r="D3460" s="2" t="str">
        <f>TEXT(MID(Sales_Transactions[[#This Row],[Order Date]],2,5),"d/m/yyy")</f>
        <v>10/10/2010</v>
      </c>
      <c r="E3460" s="2" t="str">
        <f>TEXT(MID(Sales_Transactions[[#This Row],[Order Date]],2,5),"d")</f>
        <v>10</v>
      </c>
      <c r="F3460" s="2" t="str">
        <f>TEXT(MID(Sales_Transactions[[#This Row],[Order Date]],2,5),"m")</f>
        <v>10</v>
      </c>
      <c r="G3460" s="2" t="str">
        <f>TEXT(MID(Sales_Transactions[[#This Row],[Order Date]],2,5),"yyy")</f>
        <v>2010</v>
      </c>
      <c r="H3460" s="2" t="str">
        <f>TEXT(MID(Sales_Transactions[[#This Row],[Order Date]],2,5),"yyy/m")</f>
        <v>2010/10</v>
      </c>
      <c r="I3460" t="s">
        <v>22</v>
      </c>
      <c r="J3460">
        <f t="shared" si="324"/>
        <v>2</v>
      </c>
      <c r="K3460" s="2">
        <v>48</v>
      </c>
      <c r="L3460" s="3">
        <v>2996.93</v>
      </c>
      <c r="M3460" s="4">
        <v>0.04</v>
      </c>
      <c r="N3460" s="5" t="s">
        <v>23</v>
      </c>
      <c r="O3460" s="3">
        <v>1060.8699999999999</v>
      </c>
      <c r="P3460" s="3">
        <v>60.22</v>
      </c>
      <c r="Q3460" s="3">
        <v>3.5</v>
      </c>
      <c r="R3460" s="5" t="s">
        <v>2066</v>
      </c>
      <c r="S3460" s="5" t="s">
        <v>2772</v>
      </c>
      <c r="T3460" s="5" t="str">
        <f t="shared" si="325"/>
        <v>Bobby Elias</v>
      </c>
      <c r="U3460" t="s">
        <v>2828</v>
      </c>
      <c r="V3460" s="5" t="s">
        <v>27</v>
      </c>
      <c r="W3460" s="5" t="s">
        <v>28</v>
      </c>
      <c r="X3460" s="5" t="s">
        <v>38</v>
      </c>
      <c r="Y3460" s="5" t="s">
        <v>1057</v>
      </c>
      <c r="Z3460" s="5" t="s">
        <v>43</v>
      </c>
      <c r="AA3460" s="4">
        <v>0.56999999999999995</v>
      </c>
      <c r="AB3460" s="1">
        <v>40465</v>
      </c>
      <c r="AC3460" s="1">
        <v>24262</v>
      </c>
      <c r="AD3460">
        <f t="shared" si="326"/>
        <v>4</v>
      </c>
      <c r="AE3460">
        <f t="shared" ca="1" si="327"/>
        <v>58</v>
      </c>
      <c r="AF3460" t="str">
        <f t="shared" ca="1" si="328"/>
        <v>18-64</v>
      </c>
      <c r="AG3460" s="3">
        <f t="shared" si="329"/>
        <v>1.3269981666666666</v>
      </c>
      <c r="AH3460" t="str">
        <f>_xlfn.IFNA(VLOOKUP(Sales_Transactions[[#This Row],[Order ID]],Returned_Items[#All],2,FALSE),"Not Returned")</f>
        <v>Not Returned</v>
      </c>
    </row>
    <row r="3461" spans="1:34" x14ac:dyDescent="0.25">
      <c r="A3461">
        <v>43200</v>
      </c>
      <c r="C3461" t="s">
        <v>468</v>
      </c>
      <c r="D3461" s="2" t="str">
        <f>TEXT(MID(Sales_Transactions[[#This Row],[Order Date]],2,5),"d/m/yyy")</f>
        <v>31/7/2010</v>
      </c>
      <c r="E3461" s="2" t="str">
        <f>TEXT(MID(Sales_Transactions[[#This Row],[Order Date]],2,5),"d")</f>
        <v>31</v>
      </c>
      <c r="F3461" s="2" t="str">
        <f>TEXT(MID(Sales_Transactions[[#This Row],[Order Date]],2,5),"m")</f>
        <v>7</v>
      </c>
      <c r="G3461" s="2" t="str">
        <f>TEXT(MID(Sales_Transactions[[#This Row],[Order Date]],2,5),"yyy")</f>
        <v>2010</v>
      </c>
      <c r="H3461" s="2" t="str">
        <f>TEXT(MID(Sales_Transactions[[#This Row],[Order Date]],2,5),"yyy/m")</f>
        <v>2010/7</v>
      </c>
      <c r="I3461" t="s">
        <v>52</v>
      </c>
      <c r="J3461">
        <f t="shared" si="324"/>
        <v>1</v>
      </c>
      <c r="K3461" s="2">
        <v>3</v>
      </c>
      <c r="L3461" s="3">
        <v>554.32000000000005</v>
      </c>
      <c r="M3461" s="4">
        <v>0.01</v>
      </c>
      <c r="N3461" s="5" t="s">
        <v>23</v>
      </c>
      <c r="O3461" s="3">
        <v>-62.13</v>
      </c>
      <c r="P3461" s="3">
        <v>172.99</v>
      </c>
      <c r="Q3461" s="3">
        <v>19.989999999999998</v>
      </c>
      <c r="R3461" s="5" t="s">
        <v>2686</v>
      </c>
      <c r="S3461" s="5" t="s">
        <v>2687</v>
      </c>
      <c r="T3461" s="5" t="str">
        <f t="shared" si="325"/>
        <v>Sara Luxemburg</v>
      </c>
      <c r="U3461" t="s">
        <v>2828</v>
      </c>
      <c r="V3461" s="5" t="s">
        <v>27</v>
      </c>
      <c r="W3461" s="5" t="s">
        <v>28</v>
      </c>
      <c r="X3461" s="5" t="s">
        <v>41</v>
      </c>
      <c r="Y3461" s="5" t="s">
        <v>1040</v>
      </c>
      <c r="Z3461" s="5" t="s">
        <v>43</v>
      </c>
      <c r="AA3461" s="4">
        <v>0.39</v>
      </c>
      <c r="AB3461" s="1">
        <v>40391</v>
      </c>
      <c r="AC3461" s="1">
        <v>24267</v>
      </c>
      <c r="AD3461">
        <f t="shared" si="326"/>
        <v>1</v>
      </c>
      <c r="AE3461">
        <f t="shared" ca="1" si="327"/>
        <v>58</v>
      </c>
      <c r="AF3461" t="str">
        <f t="shared" ca="1" si="328"/>
        <v>18-64</v>
      </c>
      <c r="AG3461" s="3">
        <f t="shared" si="329"/>
        <v>64.320900333333341</v>
      </c>
      <c r="AH3461" t="str">
        <f>_xlfn.IFNA(VLOOKUP(Sales_Transactions[[#This Row],[Order ID]],Returned_Items[#All],2,FALSE),"Not Returned")</f>
        <v>Not Returned</v>
      </c>
    </row>
    <row r="3462" spans="1:34" x14ac:dyDescent="0.25">
      <c r="A3462">
        <v>43200</v>
      </c>
      <c r="C3462" t="s">
        <v>468</v>
      </c>
      <c r="D3462" s="2" t="str">
        <f>TEXT(MID(Sales_Transactions[[#This Row],[Order Date]],2,5),"d/m/yyy")</f>
        <v>31/7/2010</v>
      </c>
      <c r="E3462" s="2" t="str">
        <f>TEXT(MID(Sales_Transactions[[#This Row],[Order Date]],2,5),"d")</f>
        <v>31</v>
      </c>
      <c r="F3462" s="2" t="str">
        <f>TEXT(MID(Sales_Transactions[[#This Row],[Order Date]],2,5),"m")</f>
        <v>7</v>
      </c>
      <c r="G3462" s="2" t="str">
        <f>TEXT(MID(Sales_Transactions[[#This Row],[Order Date]],2,5),"yyy")</f>
        <v>2010</v>
      </c>
      <c r="H3462" s="2" t="str">
        <f>TEXT(MID(Sales_Transactions[[#This Row],[Order Date]],2,5),"yyy/m")</f>
        <v>2010/7</v>
      </c>
      <c r="I3462" t="s">
        <v>52</v>
      </c>
      <c r="J3462">
        <f t="shared" si="324"/>
        <v>1</v>
      </c>
      <c r="K3462" s="2">
        <v>15</v>
      </c>
      <c r="L3462" s="3">
        <v>1073.567</v>
      </c>
      <c r="M3462" s="4">
        <v>0.04</v>
      </c>
      <c r="N3462" s="5" t="s">
        <v>23</v>
      </c>
      <c r="O3462" s="3">
        <v>-305.97000000000003</v>
      </c>
      <c r="P3462" s="3">
        <v>85.99</v>
      </c>
      <c r="Q3462" s="3">
        <v>0.99</v>
      </c>
      <c r="R3462" s="5" t="s">
        <v>2686</v>
      </c>
      <c r="S3462" s="5" t="s">
        <v>2687</v>
      </c>
      <c r="T3462" s="5" t="str">
        <f t="shared" si="325"/>
        <v>Sara Luxemburg</v>
      </c>
      <c r="U3462" t="s">
        <v>2828</v>
      </c>
      <c r="V3462" s="5" t="s">
        <v>27</v>
      </c>
      <c r="W3462" s="5" t="s">
        <v>48</v>
      </c>
      <c r="X3462" s="5" t="s">
        <v>49</v>
      </c>
      <c r="Y3462" s="5" t="s">
        <v>214</v>
      </c>
      <c r="Z3462" s="5" t="s">
        <v>84</v>
      </c>
      <c r="AA3462" s="4">
        <v>0.85</v>
      </c>
      <c r="AB3462" s="1">
        <v>40391</v>
      </c>
      <c r="AC3462" s="1">
        <v>24388</v>
      </c>
      <c r="AD3462">
        <f t="shared" si="326"/>
        <v>1</v>
      </c>
      <c r="AE3462">
        <f t="shared" ca="1" si="327"/>
        <v>57</v>
      </c>
      <c r="AF3462" t="str">
        <f t="shared" ca="1" si="328"/>
        <v>18-64</v>
      </c>
      <c r="AG3462" s="3">
        <f t="shared" si="329"/>
        <v>5.796373599999999</v>
      </c>
      <c r="AH3462" t="str">
        <f>_xlfn.IFNA(VLOOKUP(Sales_Transactions[[#This Row],[Order ID]],Returned_Items[#All],2,FALSE),"Not Returned")</f>
        <v>Not Returned</v>
      </c>
    </row>
    <row r="3463" spans="1:34" x14ac:dyDescent="0.25">
      <c r="A3463">
        <v>43553</v>
      </c>
      <c r="C3463" t="s">
        <v>2753</v>
      </c>
      <c r="D3463" s="2" t="str">
        <f>TEXT(MID(Sales_Transactions[[#This Row],[Order Date]],2,5),"d/m/yyy")</f>
        <v>14/5/2009</v>
      </c>
      <c r="E3463" s="2" t="str">
        <f>TEXT(MID(Sales_Transactions[[#This Row],[Order Date]],2,5),"d")</f>
        <v>14</v>
      </c>
      <c r="F3463" s="2" t="str">
        <f>TEXT(MID(Sales_Transactions[[#This Row],[Order Date]],2,5),"m")</f>
        <v>5</v>
      </c>
      <c r="G3463" s="2" t="str">
        <f>TEXT(MID(Sales_Transactions[[#This Row],[Order Date]],2,5),"yyy")</f>
        <v>2009</v>
      </c>
      <c r="H3463" s="2" t="str">
        <f>TEXT(MID(Sales_Transactions[[#This Row],[Order Date]],2,5),"yyy/m")</f>
        <v>2009/5</v>
      </c>
      <c r="I3463" t="s">
        <v>52</v>
      </c>
      <c r="J3463">
        <f t="shared" si="324"/>
        <v>1</v>
      </c>
      <c r="K3463" s="2">
        <v>29</v>
      </c>
      <c r="L3463" s="3">
        <v>143.29</v>
      </c>
      <c r="M3463" s="4">
        <v>0.05</v>
      </c>
      <c r="N3463" s="5" t="s">
        <v>23</v>
      </c>
      <c r="O3463" s="3">
        <v>-55.54</v>
      </c>
      <c r="P3463" s="3">
        <v>4.9800000000000004</v>
      </c>
      <c r="Q3463" s="3">
        <v>4.72</v>
      </c>
      <c r="R3463" s="5" t="s">
        <v>1866</v>
      </c>
      <c r="S3463" s="5" t="s">
        <v>2944</v>
      </c>
      <c r="T3463" s="5" t="str">
        <f t="shared" si="325"/>
        <v>Bart Folk</v>
      </c>
      <c r="U3463" t="s">
        <v>2828</v>
      </c>
      <c r="V3463" s="5" t="s">
        <v>47</v>
      </c>
      <c r="W3463" s="5" t="s">
        <v>28</v>
      </c>
      <c r="X3463" s="5" t="s">
        <v>75</v>
      </c>
      <c r="Y3463" s="5" t="s">
        <v>1695</v>
      </c>
      <c r="Z3463" s="5" t="s">
        <v>43</v>
      </c>
      <c r="AA3463" s="4">
        <v>0.36</v>
      </c>
      <c r="AB3463" s="1">
        <v>39948</v>
      </c>
      <c r="AC3463" s="1">
        <v>24424</v>
      </c>
      <c r="AD3463">
        <f t="shared" si="326"/>
        <v>1</v>
      </c>
      <c r="AE3463">
        <f t="shared" ca="1" si="327"/>
        <v>57</v>
      </c>
      <c r="AF3463" t="str">
        <f t="shared" ca="1" si="328"/>
        <v>18-64</v>
      </c>
      <c r="AG3463" s="3">
        <f t="shared" si="329"/>
        <v>0.33439689655172417</v>
      </c>
      <c r="AH3463" t="str">
        <f>_xlfn.IFNA(VLOOKUP(Sales_Transactions[[#This Row],[Order ID]],Returned_Items[#All],2,FALSE),"Not Returned")</f>
        <v>Not Returned</v>
      </c>
    </row>
    <row r="3464" spans="1:34" x14ac:dyDescent="0.25">
      <c r="A3464">
        <v>44033</v>
      </c>
      <c r="C3464" t="s">
        <v>2941</v>
      </c>
      <c r="D3464" s="2" t="str">
        <f>TEXT(MID(Sales_Transactions[[#This Row],[Order Date]],2,5),"d/m/yyy")</f>
        <v>10/1/2012</v>
      </c>
      <c r="E3464" s="2" t="str">
        <f>TEXT(MID(Sales_Transactions[[#This Row],[Order Date]],2,5),"d")</f>
        <v>10</v>
      </c>
      <c r="F3464" s="2" t="str">
        <f>TEXT(MID(Sales_Transactions[[#This Row],[Order Date]],2,5),"m")</f>
        <v>1</v>
      </c>
      <c r="G3464" s="2" t="str">
        <f>TEXT(MID(Sales_Transactions[[#This Row],[Order Date]],2,5),"yyy")</f>
        <v>2012</v>
      </c>
      <c r="H3464" s="2" t="str">
        <f>TEXT(MID(Sales_Transactions[[#This Row],[Order Date]],2,5),"yyy/m")</f>
        <v>2012/1</v>
      </c>
      <c r="I3464" t="s">
        <v>101</v>
      </c>
      <c r="J3464">
        <f t="shared" si="324"/>
        <v>1</v>
      </c>
      <c r="K3464" s="2">
        <v>45</v>
      </c>
      <c r="L3464" s="3">
        <v>5811.97</v>
      </c>
      <c r="M3464" s="4">
        <v>0.03</v>
      </c>
      <c r="N3464" s="5" t="s">
        <v>34</v>
      </c>
      <c r="O3464" s="3">
        <v>-434.15</v>
      </c>
      <c r="P3464" s="3">
        <v>124.49</v>
      </c>
      <c r="Q3464" s="3">
        <v>51.94</v>
      </c>
      <c r="R3464" s="5" t="s">
        <v>2611</v>
      </c>
      <c r="S3464" s="5" t="s">
        <v>2612</v>
      </c>
      <c r="T3464" s="5" t="str">
        <f t="shared" si="325"/>
        <v>Keith Herrera</v>
      </c>
      <c r="U3464" t="s">
        <v>2828</v>
      </c>
      <c r="V3464" s="5" t="s">
        <v>47</v>
      </c>
      <c r="W3464" s="5" t="s">
        <v>57</v>
      </c>
      <c r="X3464" s="5" t="s">
        <v>107</v>
      </c>
      <c r="Y3464" s="5" t="s">
        <v>711</v>
      </c>
      <c r="Z3464" s="5" t="s">
        <v>106</v>
      </c>
      <c r="AA3464" s="4">
        <v>0.63</v>
      </c>
      <c r="AB3464" s="1">
        <v>40920</v>
      </c>
      <c r="AC3464" s="1">
        <v>24290</v>
      </c>
      <c r="AD3464">
        <f t="shared" si="326"/>
        <v>2</v>
      </c>
      <c r="AE3464">
        <f t="shared" ca="1" si="327"/>
        <v>58</v>
      </c>
      <c r="AF3464" t="str">
        <f t="shared" ca="1" si="328"/>
        <v>18-64</v>
      </c>
      <c r="AG3464" s="3">
        <f t="shared" si="329"/>
        <v>3.9198367333333333</v>
      </c>
      <c r="AH3464" t="str">
        <f>_xlfn.IFNA(VLOOKUP(Sales_Transactions[[#This Row],[Order ID]],Returned_Items[#All],2,FALSE),"Not Returned")</f>
        <v>Not Returned</v>
      </c>
    </row>
    <row r="3465" spans="1:34" x14ac:dyDescent="0.25">
      <c r="A3465">
        <v>44065</v>
      </c>
      <c r="C3465" t="s">
        <v>452</v>
      </c>
      <c r="D3465" s="2" t="str">
        <f>TEXT(MID(Sales_Transactions[[#This Row],[Order Date]],2,5),"d/m/yyy")</f>
        <v>3/7/2010</v>
      </c>
      <c r="E3465" s="2" t="str">
        <f>TEXT(MID(Sales_Transactions[[#This Row],[Order Date]],2,5),"d")</f>
        <v>3</v>
      </c>
      <c r="F3465" s="2" t="str">
        <f>TEXT(MID(Sales_Transactions[[#This Row],[Order Date]],2,5),"m")</f>
        <v>7</v>
      </c>
      <c r="G3465" s="2" t="str">
        <f>TEXT(MID(Sales_Transactions[[#This Row],[Order Date]],2,5),"yyy")</f>
        <v>2010</v>
      </c>
      <c r="H3465" s="2" t="str">
        <f>TEXT(MID(Sales_Transactions[[#This Row],[Order Date]],2,5),"yyy/m")</f>
        <v>2010/7</v>
      </c>
      <c r="I3465" t="s">
        <v>22</v>
      </c>
      <c r="J3465">
        <f t="shared" si="324"/>
        <v>2</v>
      </c>
      <c r="K3465" s="2">
        <v>23</v>
      </c>
      <c r="L3465" s="3">
        <v>1914.16</v>
      </c>
      <c r="M3465" s="4">
        <v>0.01</v>
      </c>
      <c r="N3465" s="5" t="s">
        <v>34</v>
      </c>
      <c r="O3465" s="3">
        <v>128.43</v>
      </c>
      <c r="P3465" s="3">
        <v>80.97</v>
      </c>
      <c r="Q3465" s="3">
        <v>33.6</v>
      </c>
      <c r="R3465" s="5" t="s">
        <v>2611</v>
      </c>
      <c r="S3465" s="5" t="s">
        <v>2612</v>
      </c>
      <c r="T3465" s="5" t="str">
        <f t="shared" si="325"/>
        <v>Keith Herrera</v>
      </c>
      <c r="U3465" t="s">
        <v>2828</v>
      </c>
      <c r="V3465" s="5" t="s">
        <v>27</v>
      </c>
      <c r="W3465" s="5" t="s">
        <v>48</v>
      </c>
      <c r="X3465" s="5" t="s">
        <v>324</v>
      </c>
      <c r="Y3465" s="5" t="s">
        <v>499</v>
      </c>
      <c r="Z3465" s="5" t="s">
        <v>40</v>
      </c>
      <c r="AA3465" s="4">
        <v>0.37</v>
      </c>
      <c r="AB3465" s="1">
        <v>40369</v>
      </c>
      <c r="AC3465" s="1">
        <v>24390</v>
      </c>
      <c r="AD3465">
        <f t="shared" si="326"/>
        <v>7</v>
      </c>
      <c r="AE3465">
        <f t="shared" ca="1" si="327"/>
        <v>57</v>
      </c>
      <c r="AF3465" t="str">
        <f t="shared" ca="1" si="328"/>
        <v>18-64</v>
      </c>
      <c r="AG3465" s="3">
        <f t="shared" si="329"/>
        <v>4.9809523043478263</v>
      </c>
      <c r="AH3465" t="str">
        <f>_xlfn.IFNA(VLOOKUP(Sales_Transactions[[#This Row],[Order ID]],Returned_Items[#All],2,FALSE),"Not Returned")</f>
        <v>Not Returned</v>
      </c>
    </row>
    <row r="3466" spans="1:34" x14ac:dyDescent="0.25">
      <c r="A3466">
        <v>44583</v>
      </c>
      <c r="C3466" t="s">
        <v>2195</v>
      </c>
      <c r="D3466" s="2" t="str">
        <f>TEXT(MID(Sales_Transactions[[#This Row],[Order Date]],2,5),"d/m/yyy")</f>
        <v>4/10/2009</v>
      </c>
      <c r="E3466" s="2" t="str">
        <f>TEXT(MID(Sales_Transactions[[#This Row],[Order Date]],2,5),"d")</f>
        <v>4</v>
      </c>
      <c r="F3466" s="2" t="str">
        <f>TEXT(MID(Sales_Transactions[[#This Row],[Order Date]],2,5),"m")</f>
        <v>10</v>
      </c>
      <c r="G3466" s="2" t="str">
        <f>TEXT(MID(Sales_Transactions[[#This Row],[Order Date]],2,5),"yyy")</f>
        <v>2009</v>
      </c>
      <c r="H3466" s="2" t="str">
        <f>TEXT(MID(Sales_Transactions[[#This Row],[Order Date]],2,5),"yyy/m")</f>
        <v>2009/10</v>
      </c>
      <c r="I3466" t="s">
        <v>22</v>
      </c>
      <c r="J3466">
        <f t="shared" si="324"/>
        <v>2</v>
      </c>
      <c r="K3466" s="2">
        <v>21</v>
      </c>
      <c r="L3466" s="3">
        <v>315.07</v>
      </c>
      <c r="M3466" s="4">
        <v>0.02</v>
      </c>
      <c r="N3466" s="5" t="s">
        <v>23</v>
      </c>
      <c r="O3466" s="3">
        <v>95</v>
      </c>
      <c r="P3466" s="3">
        <v>14.2</v>
      </c>
      <c r="Q3466" s="3">
        <v>5.3</v>
      </c>
      <c r="R3466" s="5" t="s">
        <v>2727</v>
      </c>
      <c r="S3466" s="5" t="s">
        <v>2728</v>
      </c>
      <c r="T3466" s="5" t="str">
        <f t="shared" si="325"/>
        <v>Deanra Eno</v>
      </c>
      <c r="U3466" t="s">
        <v>2828</v>
      </c>
      <c r="V3466" s="5" t="s">
        <v>47</v>
      </c>
      <c r="W3466" s="5" t="s">
        <v>57</v>
      </c>
      <c r="X3466" s="5" t="s">
        <v>58</v>
      </c>
      <c r="Y3466" s="5" t="s">
        <v>1018</v>
      </c>
      <c r="Z3466" s="5" t="s">
        <v>84</v>
      </c>
      <c r="AA3466" s="4">
        <v>0.46</v>
      </c>
      <c r="AB3466" s="1">
        <v>40092</v>
      </c>
      <c r="AC3466" s="1">
        <v>24285</v>
      </c>
      <c r="AD3466">
        <f t="shared" si="326"/>
        <v>2</v>
      </c>
      <c r="AE3466">
        <f t="shared" ca="1" si="327"/>
        <v>58</v>
      </c>
      <c r="AF3466" t="str">
        <f t="shared" ca="1" si="328"/>
        <v>18-64</v>
      </c>
      <c r="AG3466" s="3">
        <f t="shared" si="329"/>
        <v>0.9284361904761903</v>
      </c>
      <c r="AH3466" t="str">
        <f>_xlfn.IFNA(VLOOKUP(Sales_Transactions[[#This Row],[Order ID]],Returned_Items[#All],2,FALSE),"Not Returned")</f>
        <v>Returned</v>
      </c>
    </row>
    <row r="3467" spans="1:34" x14ac:dyDescent="0.25">
      <c r="A3467">
        <v>45030</v>
      </c>
      <c r="C3467" t="s">
        <v>974</v>
      </c>
      <c r="D3467" s="2" t="str">
        <f>TEXT(MID(Sales_Transactions[[#This Row],[Order Date]],2,5),"d/m/yyy")</f>
        <v>24/7/2010</v>
      </c>
      <c r="E3467" s="2" t="str">
        <f>TEXT(MID(Sales_Transactions[[#This Row],[Order Date]],2,5),"d")</f>
        <v>24</v>
      </c>
      <c r="F3467" s="2" t="str">
        <f>TEXT(MID(Sales_Transactions[[#This Row],[Order Date]],2,5),"m")</f>
        <v>7</v>
      </c>
      <c r="G3467" s="2" t="str">
        <f>TEXT(MID(Sales_Transactions[[#This Row],[Order Date]],2,5),"yyy")</f>
        <v>2010</v>
      </c>
      <c r="H3467" s="2" t="str">
        <f>TEXT(MID(Sales_Transactions[[#This Row],[Order Date]],2,5),"yyy/m")</f>
        <v>2010/7</v>
      </c>
      <c r="I3467" t="s">
        <v>33</v>
      </c>
      <c r="J3467">
        <f t="shared" si="324"/>
        <v>4</v>
      </c>
      <c r="K3467" s="2">
        <v>1</v>
      </c>
      <c r="L3467" s="3">
        <v>18.16</v>
      </c>
      <c r="M3467" s="4">
        <v>0.03</v>
      </c>
      <c r="N3467" s="5" t="s">
        <v>23</v>
      </c>
      <c r="O3467" s="3">
        <v>-7.25</v>
      </c>
      <c r="P3467" s="3">
        <v>12.28</v>
      </c>
      <c r="Q3467" s="3">
        <v>6.13</v>
      </c>
      <c r="R3467" s="5" t="s">
        <v>906</v>
      </c>
      <c r="S3467" s="5" t="s">
        <v>2651</v>
      </c>
      <c r="T3467" s="5" t="str">
        <f t="shared" si="325"/>
        <v>Giulietta Dortch</v>
      </c>
      <c r="U3467" t="s">
        <v>2828</v>
      </c>
      <c r="V3467" s="5" t="s">
        <v>37</v>
      </c>
      <c r="W3467" s="5" t="s">
        <v>28</v>
      </c>
      <c r="X3467" s="5" t="s">
        <v>29</v>
      </c>
      <c r="Y3467" s="5" t="s">
        <v>433</v>
      </c>
      <c r="Z3467" s="5" t="s">
        <v>43</v>
      </c>
      <c r="AA3467" s="4">
        <v>0.56999999999999995</v>
      </c>
      <c r="AB3467" s="1">
        <v>40385</v>
      </c>
      <c r="AC3467" s="1">
        <v>23794</v>
      </c>
      <c r="AD3467">
        <f t="shared" si="326"/>
        <v>2</v>
      </c>
      <c r="AE3467">
        <f t="shared" ca="1" si="327"/>
        <v>59</v>
      </c>
      <c r="AF3467" t="str">
        <f t="shared" ca="1" si="328"/>
        <v>18-64</v>
      </c>
      <c r="AG3467" s="3">
        <f t="shared" si="329"/>
        <v>18.406316</v>
      </c>
      <c r="AH3467" t="str">
        <f>_xlfn.IFNA(VLOOKUP(Sales_Transactions[[#This Row],[Order ID]],Returned_Items[#All],2,FALSE),"Not Returned")</f>
        <v>Not Returned</v>
      </c>
    </row>
    <row r="3468" spans="1:34" x14ac:dyDescent="0.25">
      <c r="A3468">
        <v>46177</v>
      </c>
      <c r="C3468" t="s">
        <v>426</v>
      </c>
      <c r="D3468" s="2" t="str">
        <f>TEXT(MID(Sales_Transactions[[#This Row],[Order Date]],2,5),"d/m/yyy")</f>
        <v>5/12/2010</v>
      </c>
      <c r="E3468" s="2" t="str">
        <f>TEXT(MID(Sales_Transactions[[#This Row],[Order Date]],2,5),"d")</f>
        <v>5</v>
      </c>
      <c r="F3468" s="2" t="str">
        <f>TEXT(MID(Sales_Transactions[[#This Row],[Order Date]],2,5),"m")</f>
        <v>12</v>
      </c>
      <c r="G3468" s="2" t="str">
        <f>TEXT(MID(Sales_Transactions[[#This Row],[Order Date]],2,5),"yyy")</f>
        <v>2010</v>
      </c>
      <c r="H3468" s="2" t="str">
        <f>TEXT(MID(Sales_Transactions[[#This Row],[Order Date]],2,5),"yyy/m")</f>
        <v>2010/12</v>
      </c>
      <c r="I3468" t="s">
        <v>22</v>
      </c>
      <c r="J3468">
        <f t="shared" si="324"/>
        <v>2</v>
      </c>
      <c r="K3468" s="2">
        <v>13</v>
      </c>
      <c r="L3468" s="3">
        <v>11169.95</v>
      </c>
      <c r="M3468" s="4">
        <v>7.0000000000000007E-2</v>
      </c>
      <c r="N3468" s="5" t="s">
        <v>23</v>
      </c>
      <c r="O3468" s="3">
        <v>3982.22</v>
      </c>
      <c r="P3468" s="3">
        <v>896.99</v>
      </c>
      <c r="Q3468" s="3">
        <v>19.989999999999998</v>
      </c>
      <c r="R3468" s="5" t="s">
        <v>454</v>
      </c>
      <c r="S3468" s="5" t="s">
        <v>1411</v>
      </c>
      <c r="T3468" s="5" t="str">
        <f t="shared" si="325"/>
        <v>Rick Duston</v>
      </c>
      <c r="U3468" t="s">
        <v>2828</v>
      </c>
      <c r="V3468" s="5" t="s">
        <v>47</v>
      </c>
      <c r="W3468" s="5" t="s">
        <v>28</v>
      </c>
      <c r="X3468" s="5" t="s">
        <v>41</v>
      </c>
      <c r="Y3468" s="5" t="s">
        <v>733</v>
      </c>
      <c r="Z3468" s="5" t="s">
        <v>43</v>
      </c>
      <c r="AA3468" s="4">
        <v>0.38</v>
      </c>
      <c r="AB3468" s="1">
        <v>40517</v>
      </c>
      <c r="AC3468" s="1">
        <v>23794</v>
      </c>
      <c r="AD3468">
        <f t="shared" si="326"/>
        <v>0</v>
      </c>
      <c r="AE3468">
        <f t="shared" ca="1" si="327"/>
        <v>59</v>
      </c>
      <c r="AF3468" t="str">
        <f t="shared" ca="1" si="328"/>
        <v>18-64</v>
      </c>
      <c r="AG3468" s="3">
        <f t="shared" si="329"/>
        <v>70.488623615384626</v>
      </c>
      <c r="AH3468" t="str">
        <f>_xlfn.IFNA(VLOOKUP(Sales_Transactions[[#This Row],[Order ID]],Returned_Items[#All],2,FALSE),"Not Returned")</f>
        <v>Not Returned</v>
      </c>
    </row>
    <row r="3469" spans="1:34" x14ac:dyDescent="0.25">
      <c r="A3469">
        <v>46341</v>
      </c>
      <c r="C3469" t="s">
        <v>2947</v>
      </c>
      <c r="D3469" s="2" t="str">
        <f>TEXT(MID(Sales_Transactions[[#This Row],[Order Date]],2,5),"d/m/yyy")</f>
        <v>17/12/2009</v>
      </c>
      <c r="E3469" s="2" t="str">
        <f>TEXT(MID(Sales_Transactions[[#This Row],[Order Date]],2,5),"d")</f>
        <v>17</v>
      </c>
      <c r="F3469" s="2" t="str">
        <f>TEXT(MID(Sales_Transactions[[#This Row],[Order Date]],2,5),"m")</f>
        <v>12</v>
      </c>
      <c r="G3469" s="2" t="str">
        <f>TEXT(MID(Sales_Transactions[[#This Row],[Order Date]],2,5),"yyy")</f>
        <v>2009</v>
      </c>
      <c r="H3469" s="2" t="str">
        <f>TEXT(MID(Sales_Transactions[[#This Row],[Order Date]],2,5),"yyy/m")</f>
        <v>2009/12</v>
      </c>
      <c r="I3469" t="s">
        <v>33</v>
      </c>
      <c r="J3469">
        <f t="shared" si="324"/>
        <v>4</v>
      </c>
      <c r="K3469" s="2">
        <v>23</v>
      </c>
      <c r="L3469" s="3">
        <v>39.130000000000003</v>
      </c>
      <c r="M3469" s="4">
        <v>0.1</v>
      </c>
      <c r="N3469" s="5" t="s">
        <v>23</v>
      </c>
      <c r="O3469" s="3">
        <v>-23.14</v>
      </c>
      <c r="P3469" s="3">
        <v>1.68</v>
      </c>
      <c r="Q3469" s="3">
        <v>1.57</v>
      </c>
      <c r="R3469" s="5" t="s">
        <v>2650</v>
      </c>
      <c r="S3469" s="5" t="s">
        <v>191</v>
      </c>
      <c r="T3469" s="5" t="str">
        <f t="shared" si="325"/>
        <v>Astrea Jones</v>
      </c>
      <c r="U3469" t="s">
        <v>2828</v>
      </c>
      <c r="V3469" s="5" t="s">
        <v>47</v>
      </c>
      <c r="W3469" s="5" t="s">
        <v>28</v>
      </c>
      <c r="X3469" s="5" t="s">
        <v>124</v>
      </c>
      <c r="Y3469" s="5" t="s">
        <v>341</v>
      </c>
      <c r="Z3469" s="5" t="s">
        <v>84</v>
      </c>
      <c r="AA3469" s="4">
        <v>0.59</v>
      </c>
      <c r="AB3469" s="1">
        <v>40165</v>
      </c>
      <c r="AC3469" s="1">
        <v>23866</v>
      </c>
      <c r="AD3469">
        <f t="shared" si="326"/>
        <v>1</v>
      </c>
      <c r="AE3469">
        <f t="shared" ca="1" si="327"/>
        <v>59</v>
      </c>
      <c r="AF3469" t="str">
        <f t="shared" ca="1" si="328"/>
        <v>18-64</v>
      </c>
      <c r="AG3469" s="3">
        <f t="shared" si="329"/>
        <v>0.1412313043478261</v>
      </c>
      <c r="AH3469" t="str">
        <f>_xlfn.IFNA(VLOOKUP(Sales_Transactions[[#This Row],[Order ID]],Returned_Items[#All],2,FALSE),"Not Returned")</f>
        <v>Returned</v>
      </c>
    </row>
    <row r="3470" spans="1:34" x14ac:dyDescent="0.25">
      <c r="A3470">
        <v>46368</v>
      </c>
      <c r="C3470" t="s">
        <v>2551</v>
      </c>
      <c r="D3470" s="2" t="str">
        <f>TEXT(MID(Sales_Transactions[[#This Row],[Order Date]],2,5),"d/m/yyy")</f>
        <v>24/4/2012</v>
      </c>
      <c r="E3470" s="2" t="str">
        <f>TEXT(MID(Sales_Transactions[[#This Row],[Order Date]],2,5),"d")</f>
        <v>24</v>
      </c>
      <c r="F3470" s="2" t="str">
        <f>TEXT(MID(Sales_Transactions[[#This Row],[Order Date]],2,5),"m")</f>
        <v>4</v>
      </c>
      <c r="G3470" s="2" t="str">
        <f>TEXT(MID(Sales_Transactions[[#This Row],[Order Date]],2,5),"yyy")</f>
        <v>2012</v>
      </c>
      <c r="H3470" s="2" t="str">
        <f>TEXT(MID(Sales_Transactions[[#This Row],[Order Date]],2,5),"yyy/m")</f>
        <v>2012/4</v>
      </c>
      <c r="I3470" t="s">
        <v>33</v>
      </c>
      <c r="J3470">
        <f t="shared" si="324"/>
        <v>4</v>
      </c>
      <c r="K3470" s="2">
        <v>48</v>
      </c>
      <c r="L3470" s="3">
        <v>166.13</v>
      </c>
      <c r="M3470" s="4">
        <v>0</v>
      </c>
      <c r="N3470" s="5" t="s">
        <v>23</v>
      </c>
      <c r="O3470" s="3">
        <v>-119.16</v>
      </c>
      <c r="P3470" s="3">
        <v>3.28</v>
      </c>
      <c r="Q3470" s="3">
        <v>3.97</v>
      </c>
      <c r="R3470" s="5" t="s">
        <v>2388</v>
      </c>
      <c r="S3470" s="5" t="s">
        <v>2665</v>
      </c>
      <c r="T3470" s="5" t="str">
        <f t="shared" si="325"/>
        <v>Cynthia Voltz</v>
      </c>
      <c r="U3470" t="s">
        <v>2828</v>
      </c>
      <c r="V3470" s="5" t="s">
        <v>47</v>
      </c>
      <c r="W3470" s="5" t="s">
        <v>28</v>
      </c>
      <c r="X3470" s="5" t="s">
        <v>124</v>
      </c>
      <c r="Y3470" s="5" t="s">
        <v>962</v>
      </c>
      <c r="Z3470" s="5" t="s">
        <v>84</v>
      </c>
      <c r="AA3470" s="4">
        <v>0.56000000000000005</v>
      </c>
      <c r="AB3470" s="1">
        <v>41025</v>
      </c>
      <c r="AC3470" s="1">
        <v>23841</v>
      </c>
      <c r="AD3470">
        <f t="shared" si="326"/>
        <v>2</v>
      </c>
      <c r="AE3470">
        <f t="shared" ca="1" si="327"/>
        <v>59</v>
      </c>
      <c r="AF3470" t="str">
        <f t="shared" ca="1" si="328"/>
        <v>18-64</v>
      </c>
      <c r="AG3470" s="3">
        <f t="shared" si="329"/>
        <v>0.15104166666666666</v>
      </c>
      <c r="AH3470" t="str">
        <f>_xlfn.IFNA(VLOOKUP(Sales_Transactions[[#This Row],[Order ID]],Returned_Items[#All],2,FALSE),"Not Returned")</f>
        <v>Not Returned</v>
      </c>
    </row>
    <row r="3471" spans="1:34" x14ac:dyDescent="0.25">
      <c r="A3471">
        <v>46531</v>
      </c>
      <c r="C3471" t="s">
        <v>2758</v>
      </c>
      <c r="D3471" s="2" t="str">
        <f>TEXT(MID(Sales_Transactions[[#This Row],[Order Date]],2,5),"d/m/yyy")</f>
        <v>21/8/2011</v>
      </c>
      <c r="E3471" s="2" t="str">
        <f>TEXT(MID(Sales_Transactions[[#This Row],[Order Date]],2,5),"d")</f>
        <v>21</v>
      </c>
      <c r="F3471" s="2" t="str">
        <f>TEXT(MID(Sales_Transactions[[#This Row],[Order Date]],2,5),"m")</f>
        <v>8</v>
      </c>
      <c r="G3471" s="2" t="str">
        <f>TEXT(MID(Sales_Transactions[[#This Row],[Order Date]],2,5),"yyy")</f>
        <v>2011</v>
      </c>
      <c r="H3471" s="2" t="str">
        <f>TEXT(MID(Sales_Transactions[[#This Row],[Order Date]],2,5),"yyy/m")</f>
        <v>2011/8</v>
      </c>
      <c r="I3471" t="s">
        <v>22</v>
      </c>
      <c r="J3471">
        <f t="shared" si="324"/>
        <v>2</v>
      </c>
      <c r="K3471" s="2">
        <v>17</v>
      </c>
      <c r="L3471" s="3">
        <v>3064.6579999999999</v>
      </c>
      <c r="M3471" s="4">
        <v>0.01</v>
      </c>
      <c r="N3471" s="5" t="s">
        <v>23</v>
      </c>
      <c r="O3471" s="3">
        <v>447.34</v>
      </c>
      <c r="P3471" s="3">
        <v>205.99</v>
      </c>
      <c r="Q3471" s="3">
        <v>2.79</v>
      </c>
      <c r="R3471" s="5" t="s">
        <v>1001</v>
      </c>
      <c r="S3471" s="5" t="s">
        <v>2629</v>
      </c>
      <c r="T3471" s="5" t="str">
        <f t="shared" si="325"/>
        <v>Chuck Sachs</v>
      </c>
      <c r="U3471" t="s">
        <v>2828</v>
      </c>
      <c r="V3471" s="5" t="s">
        <v>37</v>
      </c>
      <c r="W3471" s="5" t="s">
        <v>48</v>
      </c>
      <c r="X3471" s="5" t="s">
        <v>49</v>
      </c>
      <c r="Y3471" s="5" t="s">
        <v>2948</v>
      </c>
      <c r="Z3471" s="5" t="s">
        <v>43</v>
      </c>
      <c r="AA3471" s="4">
        <v>0.57999999999999996</v>
      </c>
      <c r="AB3471" s="1">
        <v>40781</v>
      </c>
      <c r="AC3471" s="1">
        <v>23854</v>
      </c>
      <c r="AD3471">
        <f t="shared" si="326"/>
        <v>5</v>
      </c>
      <c r="AE3471">
        <f t="shared" ca="1" si="327"/>
        <v>59</v>
      </c>
      <c r="AF3471" t="str">
        <f t="shared" ca="1" si="328"/>
        <v>18-64</v>
      </c>
      <c r="AG3471" s="3">
        <f t="shared" si="329"/>
        <v>12.279964764705882</v>
      </c>
      <c r="AH3471" t="str">
        <f>_xlfn.IFNA(VLOOKUP(Sales_Transactions[[#This Row],[Order ID]],Returned_Items[#All],2,FALSE),"Not Returned")</f>
        <v>Not Returned</v>
      </c>
    </row>
    <row r="3472" spans="1:34" x14ac:dyDescent="0.25">
      <c r="A3472">
        <v>47012</v>
      </c>
      <c r="C3472" t="s">
        <v>2928</v>
      </c>
      <c r="D3472" s="2" t="str">
        <f>TEXT(MID(Sales_Transactions[[#This Row],[Order Date]],2,5),"d/m/yyy")</f>
        <v>13/5/2010</v>
      </c>
      <c r="E3472" s="2" t="str">
        <f>TEXT(MID(Sales_Transactions[[#This Row],[Order Date]],2,5),"d")</f>
        <v>13</v>
      </c>
      <c r="F3472" s="2" t="str">
        <f>TEXT(MID(Sales_Transactions[[#This Row],[Order Date]],2,5),"m")</f>
        <v>5</v>
      </c>
      <c r="G3472" s="2" t="str">
        <f>TEXT(MID(Sales_Transactions[[#This Row],[Order Date]],2,5),"yyy")</f>
        <v>2010</v>
      </c>
      <c r="H3472" s="2" t="str">
        <f>TEXT(MID(Sales_Transactions[[#This Row],[Order Date]],2,5),"yyy/m")</f>
        <v>2010/5</v>
      </c>
      <c r="I3472" t="s">
        <v>22</v>
      </c>
      <c r="J3472">
        <f t="shared" si="324"/>
        <v>2</v>
      </c>
      <c r="K3472" s="2">
        <v>35</v>
      </c>
      <c r="L3472" s="3">
        <v>584.41999999999996</v>
      </c>
      <c r="M3472" s="4">
        <v>0.08</v>
      </c>
      <c r="N3472" s="5" t="s">
        <v>67</v>
      </c>
      <c r="O3472" s="3">
        <v>-97.21</v>
      </c>
      <c r="P3472" s="3">
        <v>16.989999999999998</v>
      </c>
      <c r="Q3472" s="3">
        <v>8.99</v>
      </c>
      <c r="R3472" s="5" t="s">
        <v>1775</v>
      </c>
      <c r="S3472" s="5" t="s">
        <v>2759</v>
      </c>
      <c r="T3472" s="5" t="str">
        <f t="shared" si="325"/>
        <v>Michael Oakman</v>
      </c>
      <c r="U3472" t="s">
        <v>2828</v>
      </c>
      <c r="V3472" s="5" t="s">
        <v>27</v>
      </c>
      <c r="W3472" s="5" t="s">
        <v>28</v>
      </c>
      <c r="X3472" s="5" t="s">
        <v>124</v>
      </c>
      <c r="Y3472" s="5" t="s">
        <v>1437</v>
      </c>
      <c r="Z3472" s="5" t="s">
        <v>60</v>
      </c>
      <c r="AA3472" s="4">
        <v>0.56000000000000005</v>
      </c>
      <c r="AB3472" s="1">
        <v>40315</v>
      </c>
      <c r="AC3472" s="1">
        <v>23777</v>
      </c>
      <c r="AD3472">
        <f t="shared" si="326"/>
        <v>4</v>
      </c>
      <c r="AE3472">
        <f t="shared" ca="1" si="327"/>
        <v>59</v>
      </c>
      <c r="AF3472" t="str">
        <f t="shared" ca="1" si="328"/>
        <v>18-64</v>
      </c>
      <c r="AG3472" s="3">
        <f t="shared" si="329"/>
        <v>0.74189737142857148</v>
      </c>
      <c r="AH3472" t="str">
        <f>_xlfn.IFNA(VLOOKUP(Sales_Transactions[[#This Row],[Order ID]],Returned_Items[#All],2,FALSE),"Not Returned")</f>
        <v>Not Returned</v>
      </c>
    </row>
    <row r="3473" spans="1:34" x14ac:dyDescent="0.25">
      <c r="A3473">
        <v>47106</v>
      </c>
      <c r="C3473" t="s">
        <v>2823</v>
      </c>
      <c r="D3473" s="2" t="str">
        <f>TEXT(MID(Sales_Transactions[[#This Row],[Order Date]],2,5),"d/m/yyy")</f>
        <v>25/10/2011</v>
      </c>
      <c r="E3473" s="2" t="str">
        <f>TEXT(MID(Sales_Transactions[[#This Row],[Order Date]],2,5),"d")</f>
        <v>25</v>
      </c>
      <c r="F3473" s="2" t="str">
        <f>TEXT(MID(Sales_Transactions[[#This Row],[Order Date]],2,5),"m")</f>
        <v>10</v>
      </c>
      <c r="G3473" s="2" t="str">
        <f>TEXT(MID(Sales_Transactions[[#This Row],[Order Date]],2,5),"yyy")</f>
        <v>2011</v>
      </c>
      <c r="H3473" s="2" t="str">
        <f>TEXT(MID(Sales_Transactions[[#This Row],[Order Date]],2,5),"yyy/m")</f>
        <v>2011/10</v>
      </c>
      <c r="I3473" t="s">
        <v>78</v>
      </c>
      <c r="J3473">
        <f t="shared" si="324"/>
        <v>3</v>
      </c>
      <c r="K3473" s="2">
        <v>37</v>
      </c>
      <c r="L3473" s="3">
        <v>2192.63</v>
      </c>
      <c r="M3473" s="4">
        <v>0.05</v>
      </c>
      <c r="N3473" s="5" t="s">
        <v>23</v>
      </c>
      <c r="O3473" s="3">
        <v>660.06</v>
      </c>
      <c r="P3473" s="3">
        <v>59.98</v>
      </c>
      <c r="Q3473" s="3">
        <v>3.99</v>
      </c>
      <c r="R3473" s="5" t="s">
        <v>416</v>
      </c>
      <c r="S3473" s="5" t="s">
        <v>2444</v>
      </c>
      <c r="T3473" s="5" t="str">
        <f t="shared" si="325"/>
        <v>Becky Martin</v>
      </c>
      <c r="U3473" t="s">
        <v>2828</v>
      </c>
      <c r="V3473" s="5" t="s">
        <v>74</v>
      </c>
      <c r="W3473" s="5" t="s">
        <v>28</v>
      </c>
      <c r="X3473" s="5" t="s">
        <v>38</v>
      </c>
      <c r="Y3473" s="5" t="s">
        <v>742</v>
      </c>
      <c r="Z3473" s="5" t="s">
        <v>43</v>
      </c>
      <c r="AA3473" s="4">
        <v>0.56999999999999995</v>
      </c>
      <c r="AB3473" s="1">
        <v>40843</v>
      </c>
      <c r="AC3473" s="1">
        <v>23940</v>
      </c>
      <c r="AD3473">
        <f t="shared" si="326"/>
        <v>2</v>
      </c>
      <c r="AE3473">
        <f t="shared" ca="1" si="327"/>
        <v>59</v>
      </c>
      <c r="AF3473" t="str">
        <f t="shared" ca="1" si="328"/>
        <v>18-64</v>
      </c>
      <c r="AG3473" s="3">
        <f t="shared" si="329"/>
        <v>1.7281083783783784</v>
      </c>
      <c r="AH3473" t="str">
        <f>_xlfn.IFNA(VLOOKUP(Sales_Transactions[[#This Row],[Order ID]],Returned_Items[#All],2,FALSE),"Not Returned")</f>
        <v>Not Returned</v>
      </c>
    </row>
    <row r="3474" spans="1:34" x14ac:dyDescent="0.25">
      <c r="A3474">
        <v>47621</v>
      </c>
      <c r="C3474" t="s">
        <v>2949</v>
      </c>
      <c r="D3474" s="2" t="str">
        <f>TEXT(MID(Sales_Transactions[[#This Row],[Order Date]],2,5),"d/m/yyy")</f>
        <v>11/7/2009</v>
      </c>
      <c r="E3474" s="2" t="str">
        <f>TEXT(MID(Sales_Transactions[[#This Row],[Order Date]],2,5),"d")</f>
        <v>11</v>
      </c>
      <c r="F3474" s="2" t="str">
        <f>TEXT(MID(Sales_Transactions[[#This Row],[Order Date]],2,5),"m")</f>
        <v>7</v>
      </c>
      <c r="G3474" s="2" t="str">
        <f>TEXT(MID(Sales_Transactions[[#This Row],[Order Date]],2,5),"yyy")</f>
        <v>2009</v>
      </c>
      <c r="H3474" s="2" t="str">
        <f>TEXT(MID(Sales_Transactions[[#This Row],[Order Date]],2,5),"yyy/m")</f>
        <v>2009/7</v>
      </c>
      <c r="I3474" t="s">
        <v>101</v>
      </c>
      <c r="J3474">
        <f t="shared" si="324"/>
        <v>1</v>
      </c>
      <c r="K3474" s="2">
        <v>16</v>
      </c>
      <c r="L3474" s="3">
        <v>230.74</v>
      </c>
      <c r="M3474" s="4">
        <v>0.08</v>
      </c>
      <c r="N3474" s="5" t="s">
        <v>67</v>
      </c>
      <c r="O3474" s="3">
        <v>27.23</v>
      </c>
      <c r="P3474" s="3">
        <v>14.2</v>
      </c>
      <c r="Q3474" s="3">
        <v>5.3</v>
      </c>
      <c r="R3474" s="5" t="s">
        <v>1789</v>
      </c>
      <c r="S3474" s="5" t="s">
        <v>2822</v>
      </c>
      <c r="T3474" s="5" t="str">
        <f t="shared" si="325"/>
        <v>David Kendrick</v>
      </c>
      <c r="U3474" t="s">
        <v>2828</v>
      </c>
      <c r="V3474" s="5" t="s">
        <v>74</v>
      </c>
      <c r="W3474" s="5" t="s">
        <v>57</v>
      </c>
      <c r="X3474" s="5" t="s">
        <v>58</v>
      </c>
      <c r="Y3474" s="5" t="s">
        <v>1018</v>
      </c>
      <c r="Z3474" s="5" t="s">
        <v>84</v>
      </c>
      <c r="AA3474" s="4">
        <v>0.46</v>
      </c>
      <c r="AB3474" s="1">
        <v>40007</v>
      </c>
      <c r="AC3474" s="1">
        <v>23896</v>
      </c>
      <c r="AD3474">
        <f t="shared" si="326"/>
        <v>2</v>
      </c>
      <c r="AE3474">
        <f t="shared" ca="1" si="327"/>
        <v>59</v>
      </c>
      <c r="AF3474" t="str">
        <f t="shared" ca="1" si="328"/>
        <v>18-64</v>
      </c>
      <c r="AG3474" s="3">
        <f t="shared" si="329"/>
        <v>1.21804</v>
      </c>
      <c r="AH3474" t="str">
        <f>_xlfn.IFNA(VLOOKUP(Sales_Transactions[[#This Row],[Order ID]],Returned_Items[#All],2,FALSE),"Not Returned")</f>
        <v>Returned</v>
      </c>
    </row>
    <row r="3475" spans="1:34" x14ac:dyDescent="0.25">
      <c r="A3475">
        <v>48706</v>
      </c>
      <c r="C3475" t="s">
        <v>1058</v>
      </c>
      <c r="D3475" s="2" t="str">
        <f>TEXT(MID(Sales_Transactions[[#This Row],[Order Date]],2,5),"d/m/yyy")</f>
        <v>30/10/2012</v>
      </c>
      <c r="E3475" s="2" t="str">
        <f>TEXT(MID(Sales_Transactions[[#This Row],[Order Date]],2,5),"d")</f>
        <v>30</v>
      </c>
      <c r="F3475" s="2" t="str">
        <f>TEXT(MID(Sales_Transactions[[#This Row],[Order Date]],2,5),"m")</f>
        <v>10</v>
      </c>
      <c r="G3475" s="2" t="str">
        <f>TEXT(MID(Sales_Transactions[[#This Row],[Order Date]],2,5),"yyy")</f>
        <v>2012</v>
      </c>
      <c r="H3475" s="2" t="str">
        <f>TEXT(MID(Sales_Transactions[[#This Row],[Order Date]],2,5),"yyy/m")</f>
        <v>2012/10</v>
      </c>
      <c r="I3475" t="s">
        <v>22</v>
      </c>
      <c r="J3475">
        <f t="shared" si="324"/>
        <v>2</v>
      </c>
      <c r="K3475" s="2">
        <v>28</v>
      </c>
      <c r="L3475" s="3">
        <v>31.2</v>
      </c>
      <c r="M3475" s="4">
        <v>0.09</v>
      </c>
      <c r="N3475" s="5" t="s">
        <v>23</v>
      </c>
      <c r="O3475" s="3">
        <v>-2.81</v>
      </c>
      <c r="P3475" s="3">
        <v>1.1399999999999999</v>
      </c>
      <c r="Q3475" s="3">
        <v>0.7</v>
      </c>
      <c r="R3475" s="5" t="s">
        <v>911</v>
      </c>
      <c r="S3475" s="5" t="s">
        <v>1603</v>
      </c>
      <c r="T3475" s="5" t="str">
        <f t="shared" si="325"/>
        <v>Erica Hernandez</v>
      </c>
      <c r="U3475" t="s">
        <v>2828</v>
      </c>
      <c r="V3475" s="5" t="s">
        <v>27</v>
      </c>
      <c r="W3475" s="5" t="s">
        <v>28</v>
      </c>
      <c r="X3475" s="5" t="s">
        <v>82</v>
      </c>
      <c r="Y3475" s="5" t="s">
        <v>2950</v>
      </c>
      <c r="Z3475" s="5" t="s">
        <v>84</v>
      </c>
      <c r="AA3475" s="4">
        <v>0.38</v>
      </c>
      <c r="AB3475" s="1">
        <v>41216</v>
      </c>
      <c r="AC3475" s="1">
        <v>23776</v>
      </c>
      <c r="AD3475">
        <f t="shared" si="326"/>
        <v>4</v>
      </c>
      <c r="AE3475">
        <f t="shared" ca="1" si="327"/>
        <v>59</v>
      </c>
      <c r="AF3475" t="str">
        <f t="shared" ca="1" si="328"/>
        <v>18-64</v>
      </c>
      <c r="AG3475" s="3">
        <f t="shared" si="329"/>
        <v>6.5677642857142851E-2</v>
      </c>
      <c r="AH3475" t="str">
        <f>_xlfn.IFNA(VLOOKUP(Sales_Transactions[[#This Row],[Order ID]],Returned_Items[#All],2,FALSE),"Not Returned")</f>
        <v>Not Returned</v>
      </c>
    </row>
    <row r="3476" spans="1:34" x14ac:dyDescent="0.25">
      <c r="A3476">
        <v>49443</v>
      </c>
      <c r="C3476" t="s">
        <v>2951</v>
      </c>
      <c r="D3476" s="2" t="str">
        <f>TEXT(MID(Sales_Transactions[[#This Row],[Order Date]],2,5),"d/m/yyy")</f>
        <v>23/1/2011</v>
      </c>
      <c r="E3476" s="2" t="str">
        <f>TEXT(MID(Sales_Transactions[[#This Row],[Order Date]],2,5),"d")</f>
        <v>23</v>
      </c>
      <c r="F3476" s="2" t="str">
        <f>TEXT(MID(Sales_Transactions[[#This Row],[Order Date]],2,5),"m")</f>
        <v>1</v>
      </c>
      <c r="G3476" s="2" t="str">
        <f>TEXT(MID(Sales_Transactions[[#This Row],[Order Date]],2,5),"yyy")</f>
        <v>2011</v>
      </c>
      <c r="H3476" s="2" t="str">
        <f>TEXT(MID(Sales_Transactions[[#This Row],[Order Date]],2,5),"yyy/m")</f>
        <v>2011/1</v>
      </c>
      <c r="I3476" t="s">
        <v>33</v>
      </c>
      <c r="J3476">
        <f t="shared" si="324"/>
        <v>4</v>
      </c>
      <c r="K3476" s="2">
        <v>41</v>
      </c>
      <c r="L3476" s="3">
        <v>396.15</v>
      </c>
      <c r="M3476" s="4">
        <v>0.05</v>
      </c>
      <c r="N3476" s="5" t="s">
        <v>23</v>
      </c>
      <c r="O3476" s="3">
        <v>-10.98</v>
      </c>
      <c r="P3476" s="3">
        <v>9.85</v>
      </c>
      <c r="Q3476" s="3">
        <v>4.82</v>
      </c>
      <c r="R3476" s="5" t="s">
        <v>171</v>
      </c>
      <c r="S3476" s="5" t="s">
        <v>2692</v>
      </c>
      <c r="T3476" s="5" t="str">
        <f t="shared" si="325"/>
        <v>Nicole Brennan</v>
      </c>
      <c r="U3476" t="s">
        <v>2828</v>
      </c>
      <c r="V3476" s="5" t="s">
        <v>74</v>
      </c>
      <c r="W3476" s="5" t="s">
        <v>28</v>
      </c>
      <c r="X3476" s="5" t="s">
        <v>124</v>
      </c>
      <c r="Y3476" s="5" t="s">
        <v>2876</v>
      </c>
      <c r="Z3476" s="5" t="s">
        <v>84</v>
      </c>
      <c r="AA3476" s="4">
        <v>0.47</v>
      </c>
      <c r="AB3476" s="1">
        <v>40567</v>
      </c>
      <c r="AC3476" s="1">
        <v>21814</v>
      </c>
      <c r="AD3476">
        <f t="shared" si="326"/>
        <v>1</v>
      </c>
      <c r="AE3476">
        <f t="shared" ca="1" si="327"/>
        <v>64</v>
      </c>
      <c r="AF3476" t="str">
        <f t="shared" ca="1" si="328"/>
        <v>18-64</v>
      </c>
      <c r="AG3476" s="3">
        <f t="shared" si="329"/>
        <v>0.35768475609756095</v>
      </c>
      <c r="AH3476" t="str">
        <f>_xlfn.IFNA(VLOOKUP(Sales_Transactions[[#This Row],[Order ID]],Returned_Items[#All],2,FALSE),"Not Returned")</f>
        <v>Not Returned</v>
      </c>
    </row>
    <row r="3477" spans="1:34" x14ac:dyDescent="0.25">
      <c r="A3477">
        <v>49824</v>
      </c>
      <c r="C3477" t="s">
        <v>2952</v>
      </c>
      <c r="D3477" s="2" t="str">
        <f>TEXT(MID(Sales_Transactions[[#This Row],[Order Date]],2,5),"d/m/yyy")</f>
        <v>22/3/2011</v>
      </c>
      <c r="E3477" s="2" t="str">
        <f>TEXT(MID(Sales_Transactions[[#This Row],[Order Date]],2,5),"d")</f>
        <v>22</v>
      </c>
      <c r="F3477" s="2" t="str">
        <f>TEXT(MID(Sales_Transactions[[#This Row],[Order Date]],2,5),"m")</f>
        <v>3</v>
      </c>
      <c r="G3477" s="2" t="str">
        <f>TEXT(MID(Sales_Transactions[[#This Row],[Order Date]],2,5),"yyy")</f>
        <v>2011</v>
      </c>
      <c r="H3477" s="2" t="str">
        <f>TEXT(MID(Sales_Transactions[[#This Row],[Order Date]],2,5),"yyy/m")</f>
        <v>2011/3</v>
      </c>
      <c r="I3477" t="s">
        <v>33</v>
      </c>
      <c r="J3477">
        <f t="shared" si="324"/>
        <v>4</v>
      </c>
      <c r="K3477" s="2">
        <v>33</v>
      </c>
      <c r="L3477" s="3">
        <v>1900.2260000000001</v>
      </c>
      <c r="M3477" s="4">
        <v>0.01</v>
      </c>
      <c r="N3477" s="5" t="s">
        <v>67</v>
      </c>
      <c r="O3477" s="3">
        <v>440.2</v>
      </c>
      <c r="P3477" s="3">
        <v>65.989999999999995</v>
      </c>
      <c r="Q3477" s="3">
        <v>5.31</v>
      </c>
      <c r="R3477" s="5" t="s">
        <v>911</v>
      </c>
      <c r="S3477" s="5" t="s">
        <v>1603</v>
      </c>
      <c r="T3477" s="5" t="str">
        <f t="shared" si="325"/>
        <v>Erica Hernandez</v>
      </c>
      <c r="U3477" t="s">
        <v>2828</v>
      </c>
      <c r="V3477" s="5" t="s">
        <v>27</v>
      </c>
      <c r="W3477" s="5" t="s">
        <v>48</v>
      </c>
      <c r="X3477" s="5" t="s">
        <v>49</v>
      </c>
      <c r="Y3477" s="5" t="s">
        <v>708</v>
      </c>
      <c r="Z3477" s="5" t="s">
        <v>43</v>
      </c>
      <c r="AA3477" s="4">
        <v>0.56999999999999995</v>
      </c>
      <c r="AB3477" s="1">
        <v>40625</v>
      </c>
      <c r="AC3477" s="1">
        <v>21775</v>
      </c>
      <c r="AD3477">
        <f t="shared" si="326"/>
        <v>1</v>
      </c>
      <c r="AE3477">
        <f t="shared" ca="1" si="327"/>
        <v>64</v>
      </c>
      <c r="AF3477" t="str">
        <f t="shared" ca="1" si="328"/>
        <v>18-64</v>
      </c>
      <c r="AG3477" s="3">
        <f t="shared" si="329"/>
        <v>2.160406090909091</v>
      </c>
      <c r="AH3477" t="str">
        <f>_xlfn.IFNA(VLOOKUP(Sales_Transactions[[#This Row],[Order ID]],Returned_Items[#All],2,FALSE),"Not Returned")</f>
        <v>Not Returned</v>
      </c>
    </row>
    <row r="3478" spans="1:34" x14ac:dyDescent="0.25">
      <c r="A3478">
        <v>51047</v>
      </c>
      <c r="C3478" t="s">
        <v>1623</v>
      </c>
      <c r="D3478" s="2" t="str">
        <f>TEXT(MID(Sales_Transactions[[#This Row],[Order Date]],2,5),"d/m/yyy")</f>
        <v>10/4/2009</v>
      </c>
      <c r="E3478" s="2" t="str">
        <f>TEXT(MID(Sales_Transactions[[#This Row],[Order Date]],2,5),"d")</f>
        <v>10</v>
      </c>
      <c r="F3478" s="2" t="str">
        <f>TEXT(MID(Sales_Transactions[[#This Row],[Order Date]],2,5),"m")</f>
        <v>4</v>
      </c>
      <c r="G3478" s="2" t="str">
        <f>TEXT(MID(Sales_Transactions[[#This Row],[Order Date]],2,5),"yyy")</f>
        <v>2009</v>
      </c>
      <c r="H3478" s="2" t="str">
        <f>TEXT(MID(Sales_Transactions[[#This Row],[Order Date]],2,5),"yyy/m")</f>
        <v>2009/4</v>
      </c>
      <c r="I3478" t="s">
        <v>78</v>
      </c>
      <c r="J3478">
        <f t="shared" si="324"/>
        <v>3</v>
      </c>
      <c r="K3478" s="2">
        <v>28</v>
      </c>
      <c r="L3478" s="3">
        <v>65.7</v>
      </c>
      <c r="M3478" s="4">
        <v>0.02</v>
      </c>
      <c r="N3478" s="5" t="s">
        <v>67</v>
      </c>
      <c r="O3478" s="3">
        <v>-83.54</v>
      </c>
      <c r="P3478" s="3">
        <v>1.76</v>
      </c>
      <c r="Q3478" s="3">
        <v>4.8600000000000003</v>
      </c>
      <c r="R3478" s="5" t="s">
        <v>2911</v>
      </c>
      <c r="S3478" s="5" t="s">
        <v>2912</v>
      </c>
      <c r="T3478" s="5" t="str">
        <f t="shared" si="325"/>
        <v>Ellis Ballard</v>
      </c>
      <c r="U3478" t="s">
        <v>2828</v>
      </c>
      <c r="V3478" s="5" t="s">
        <v>47</v>
      </c>
      <c r="W3478" s="5" t="s">
        <v>57</v>
      </c>
      <c r="X3478" s="5" t="s">
        <v>58</v>
      </c>
      <c r="Y3478" s="5" t="s">
        <v>2845</v>
      </c>
      <c r="Z3478" s="5" t="s">
        <v>43</v>
      </c>
      <c r="AA3478" s="4">
        <v>0.41</v>
      </c>
      <c r="AB3478" s="1">
        <v>39914</v>
      </c>
      <c r="AC3478" s="1">
        <v>21568</v>
      </c>
      <c r="AD3478">
        <f t="shared" si="326"/>
        <v>1</v>
      </c>
      <c r="AE3478">
        <f t="shared" ca="1" si="327"/>
        <v>65</v>
      </c>
      <c r="AF3478" t="str">
        <f t="shared" ca="1" si="328"/>
        <v>Over 65</v>
      </c>
      <c r="AG3478" s="3">
        <f t="shared" si="329"/>
        <v>0.23641600000000002</v>
      </c>
      <c r="AH3478" t="str">
        <f>_xlfn.IFNA(VLOOKUP(Sales_Transactions[[#This Row],[Order ID]],Returned_Items[#All],2,FALSE),"Not Returned")</f>
        <v>Not Returned</v>
      </c>
    </row>
    <row r="3479" spans="1:34" x14ac:dyDescent="0.25">
      <c r="A3479">
        <v>51047</v>
      </c>
      <c r="C3479" t="s">
        <v>1623</v>
      </c>
      <c r="D3479" s="2" t="str">
        <f>TEXT(MID(Sales_Transactions[[#This Row],[Order Date]],2,5),"d/m/yyy")</f>
        <v>10/4/2009</v>
      </c>
      <c r="E3479" s="2" t="str">
        <f>TEXT(MID(Sales_Transactions[[#This Row],[Order Date]],2,5),"d")</f>
        <v>10</v>
      </c>
      <c r="F3479" s="2" t="str">
        <f>TEXT(MID(Sales_Transactions[[#This Row],[Order Date]],2,5),"m")</f>
        <v>4</v>
      </c>
      <c r="G3479" s="2" t="str">
        <f>TEXT(MID(Sales_Transactions[[#This Row],[Order Date]],2,5),"yyy")</f>
        <v>2009</v>
      </c>
      <c r="H3479" s="2" t="str">
        <f>TEXT(MID(Sales_Transactions[[#This Row],[Order Date]],2,5),"yyy/m")</f>
        <v>2009/4</v>
      </c>
      <c r="I3479" t="s">
        <v>78</v>
      </c>
      <c r="J3479">
        <f t="shared" si="324"/>
        <v>3</v>
      </c>
      <c r="K3479" s="2">
        <v>38</v>
      </c>
      <c r="L3479" s="3">
        <v>1685.07</v>
      </c>
      <c r="M3479" s="4">
        <v>0.03</v>
      </c>
      <c r="N3479" s="5" t="s">
        <v>23</v>
      </c>
      <c r="O3479" s="3">
        <v>-681.97</v>
      </c>
      <c r="P3479" s="3">
        <v>41.47</v>
      </c>
      <c r="Q3479" s="3">
        <v>34.200000000000003</v>
      </c>
      <c r="R3479" s="5" t="s">
        <v>2911</v>
      </c>
      <c r="S3479" s="5" t="s">
        <v>2912</v>
      </c>
      <c r="T3479" s="5" t="str">
        <f t="shared" si="325"/>
        <v>Ellis Ballard</v>
      </c>
      <c r="U3479" t="s">
        <v>2828</v>
      </c>
      <c r="V3479" s="5" t="s">
        <v>47</v>
      </c>
      <c r="W3479" s="5" t="s">
        <v>57</v>
      </c>
      <c r="X3479" s="5" t="s">
        <v>58</v>
      </c>
      <c r="Y3479" s="5" t="s">
        <v>399</v>
      </c>
      <c r="Z3479" s="5" t="s">
        <v>84</v>
      </c>
      <c r="AA3479" s="4">
        <v>0.73</v>
      </c>
      <c r="AB3479" s="1">
        <v>39914</v>
      </c>
      <c r="AC3479" s="1">
        <v>21769</v>
      </c>
      <c r="AD3479">
        <f t="shared" si="326"/>
        <v>1</v>
      </c>
      <c r="AE3479">
        <f t="shared" ca="1" si="327"/>
        <v>65</v>
      </c>
      <c r="AF3479" t="str">
        <f t="shared" ca="1" si="328"/>
        <v>Over 65</v>
      </c>
      <c r="AG3479" s="3">
        <f t="shared" si="329"/>
        <v>1.9909883947368419</v>
      </c>
      <c r="AH3479" t="str">
        <f>_xlfn.IFNA(VLOOKUP(Sales_Transactions[[#This Row],[Order ID]],Returned_Items[#All],2,FALSE),"Not Returned")</f>
        <v>Not Returned</v>
      </c>
    </row>
    <row r="3480" spans="1:34" x14ac:dyDescent="0.25">
      <c r="A3480">
        <v>51783</v>
      </c>
      <c r="C3480" t="s">
        <v>2826</v>
      </c>
      <c r="D3480" s="2" t="str">
        <f>TEXT(MID(Sales_Transactions[[#This Row],[Order Date]],2,5),"d/m/yyy")</f>
        <v>11/11/2011</v>
      </c>
      <c r="E3480" s="2" t="str">
        <f>TEXT(MID(Sales_Transactions[[#This Row],[Order Date]],2,5),"d")</f>
        <v>11</v>
      </c>
      <c r="F3480" s="2" t="str">
        <f>TEXT(MID(Sales_Transactions[[#This Row],[Order Date]],2,5),"m")</f>
        <v>11</v>
      </c>
      <c r="G3480" s="2" t="str">
        <f>TEXT(MID(Sales_Transactions[[#This Row],[Order Date]],2,5),"yyy")</f>
        <v>2011</v>
      </c>
      <c r="H3480" s="2" t="str">
        <f>TEXT(MID(Sales_Transactions[[#This Row],[Order Date]],2,5),"yyy/m")</f>
        <v>2011/11</v>
      </c>
      <c r="I3480" t="s">
        <v>78</v>
      </c>
      <c r="J3480">
        <f t="shared" si="324"/>
        <v>3</v>
      </c>
      <c r="K3480" s="2">
        <v>47</v>
      </c>
      <c r="L3480" s="3">
        <v>3587.72</v>
      </c>
      <c r="M3480" s="4">
        <v>0</v>
      </c>
      <c r="N3480" s="5" t="s">
        <v>34</v>
      </c>
      <c r="O3480" s="3">
        <v>54.23</v>
      </c>
      <c r="P3480" s="3">
        <v>70.89</v>
      </c>
      <c r="Q3480" s="3">
        <v>89.3</v>
      </c>
      <c r="R3480" s="5" t="s">
        <v>1170</v>
      </c>
      <c r="S3480" s="5" t="s">
        <v>2398</v>
      </c>
      <c r="T3480" s="5" t="str">
        <f t="shared" si="325"/>
        <v>Brian Stugart</v>
      </c>
      <c r="U3480" t="s">
        <v>2828</v>
      </c>
      <c r="V3480" s="5" t="s">
        <v>37</v>
      </c>
      <c r="W3480" s="5" t="s">
        <v>57</v>
      </c>
      <c r="X3480" s="5" t="s">
        <v>107</v>
      </c>
      <c r="Y3480" s="5" t="s">
        <v>1900</v>
      </c>
      <c r="Z3480" s="5" t="s">
        <v>106</v>
      </c>
      <c r="AA3480" s="4">
        <v>0.69</v>
      </c>
      <c r="AB3480" s="1">
        <v>40860</v>
      </c>
      <c r="AC3480" s="1">
        <v>21406</v>
      </c>
      <c r="AD3480">
        <f t="shared" si="326"/>
        <v>2</v>
      </c>
      <c r="AE3480">
        <f t="shared" ca="1" si="327"/>
        <v>65</v>
      </c>
      <c r="AF3480" t="str">
        <f t="shared" ca="1" si="328"/>
        <v>Over 65</v>
      </c>
      <c r="AG3480" s="3">
        <f t="shared" si="329"/>
        <v>3.4082978723404254</v>
      </c>
      <c r="AH3480" t="str">
        <f>_xlfn.IFNA(VLOOKUP(Sales_Transactions[[#This Row],[Order ID]],Returned_Items[#All],2,FALSE),"Not Returned")</f>
        <v>Not Returned</v>
      </c>
    </row>
    <row r="3481" spans="1:34" x14ac:dyDescent="0.25">
      <c r="A3481">
        <v>54053</v>
      </c>
      <c r="C3481" t="s">
        <v>100</v>
      </c>
      <c r="D3481" s="2" t="str">
        <f>TEXT(MID(Sales_Transactions[[#This Row],[Order Date]],2,5),"d/m/yyy")</f>
        <v>14/2/2012</v>
      </c>
      <c r="E3481" s="2" t="str">
        <f>TEXT(MID(Sales_Transactions[[#This Row],[Order Date]],2,5),"d")</f>
        <v>14</v>
      </c>
      <c r="F3481" s="2" t="str">
        <f>TEXT(MID(Sales_Transactions[[#This Row],[Order Date]],2,5),"m")</f>
        <v>2</v>
      </c>
      <c r="G3481" s="2" t="str">
        <f>TEXT(MID(Sales_Transactions[[#This Row],[Order Date]],2,5),"yyy")</f>
        <v>2012</v>
      </c>
      <c r="H3481" s="2" t="str">
        <f>TEXT(MID(Sales_Transactions[[#This Row],[Order Date]],2,5),"yyy/m")</f>
        <v>2012/2</v>
      </c>
      <c r="I3481" t="s">
        <v>33</v>
      </c>
      <c r="J3481">
        <f t="shared" si="324"/>
        <v>4</v>
      </c>
      <c r="K3481" s="2">
        <v>34</v>
      </c>
      <c r="L3481" s="3">
        <v>5634.3525</v>
      </c>
      <c r="M3481" s="4">
        <v>0.03</v>
      </c>
      <c r="N3481" s="5" t="s">
        <v>23</v>
      </c>
      <c r="O3481" s="3">
        <v>1185.4100000000001</v>
      </c>
      <c r="P3481" s="3">
        <v>200.99</v>
      </c>
      <c r="Q3481" s="3">
        <v>8.08</v>
      </c>
      <c r="R3481" s="5" t="s">
        <v>1378</v>
      </c>
      <c r="S3481" s="5" t="s">
        <v>2678</v>
      </c>
      <c r="T3481" s="5" t="str">
        <f t="shared" si="325"/>
        <v>Alex Grayson</v>
      </c>
      <c r="U3481" t="s">
        <v>2828</v>
      </c>
      <c r="V3481" s="5" t="s">
        <v>37</v>
      </c>
      <c r="W3481" s="5" t="s">
        <v>48</v>
      </c>
      <c r="X3481" s="5" t="s">
        <v>49</v>
      </c>
      <c r="Y3481" s="5" t="s">
        <v>321</v>
      </c>
      <c r="Z3481" s="5" t="s">
        <v>43</v>
      </c>
      <c r="AA3481" s="4">
        <v>0.59</v>
      </c>
      <c r="AB3481" s="1">
        <v>40954</v>
      </c>
      <c r="AC3481" s="1">
        <v>14874</v>
      </c>
      <c r="AD3481">
        <f t="shared" si="326"/>
        <v>1</v>
      </c>
      <c r="AE3481">
        <f t="shared" ca="1" si="327"/>
        <v>83</v>
      </c>
      <c r="AF3481" t="str">
        <f t="shared" ca="1" si="328"/>
        <v>Over 65</v>
      </c>
      <c r="AG3481" s="3">
        <f t="shared" si="329"/>
        <v>6.1473442058823542</v>
      </c>
      <c r="AH3481" t="str">
        <f>_xlfn.IFNA(VLOOKUP(Sales_Transactions[[#This Row],[Order ID]],Returned_Items[#All],2,FALSE),"Not Returned")</f>
        <v>Not Returned</v>
      </c>
    </row>
    <row r="3482" spans="1:34" x14ac:dyDescent="0.25">
      <c r="A3482">
        <v>54592</v>
      </c>
      <c r="C3482" t="s">
        <v>2918</v>
      </c>
      <c r="D3482" s="2" t="str">
        <f>TEXT(MID(Sales_Transactions[[#This Row],[Order Date]],2,5),"d/m/yyy")</f>
        <v>12/6/2011</v>
      </c>
      <c r="E3482" s="2" t="str">
        <f>TEXT(MID(Sales_Transactions[[#This Row],[Order Date]],2,5),"d")</f>
        <v>12</v>
      </c>
      <c r="F3482" s="2" t="str">
        <f>TEXT(MID(Sales_Transactions[[#This Row],[Order Date]],2,5),"m")</f>
        <v>6</v>
      </c>
      <c r="G3482" s="2" t="str">
        <f>TEXT(MID(Sales_Transactions[[#This Row],[Order Date]],2,5),"yyy")</f>
        <v>2011</v>
      </c>
      <c r="H3482" s="2" t="str">
        <f>TEXT(MID(Sales_Transactions[[#This Row],[Order Date]],2,5),"yyy/m")</f>
        <v>2011/6</v>
      </c>
      <c r="I3482" t="s">
        <v>22</v>
      </c>
      <c r="J3482">
        <f t="shared" si="324"/>
        <v>2</v>
      </c>
      <c r="K3482" s="2">
        <v>34</v>
      </c>
      <c r="L3482" s="3">
        <v>154.43</v>
      </c>
      <c r="M3482" s="4">
        <v>0.03</v>
      </c>
      <c r="N3482" s="5" t="s">
        <v>23</v>
      </c>
      <c r="O3482" s="3">
        <v>-133.77000000000001</v>
      </c>
      <c r="P3482" s="3">
        <v>4.18</v>
      </c>
      <c r="Q3482" s="3">
        <v>6.92</v>
      </c>
      <c r="R3482" s="5" t="s">
        <v>911</v>
      </c>
      <c r="S3482" s="5" t="s">
        <v>1603</v>
      </c>
      <c r="T3482" s="5" t="str">
        <f t="shared" si="325"/>
        <v>Erica Hernandez</v>
      </c>
      <c r="U3482" t="s">
        <v>2828</v>
      </c>
      <c r="V3482" s="5" t="s">
        <v>27</v>
      </c>
      <c r="W3482" s="5" t="s">
        <v>57</v>
      </c>
      <c r="X3482" s="5" t="s">
        <v>58</v>
      </c>
      <c r="Y3482" s="5" t="s">
        <v>1723</v>
      </c>
      <c r="Z3482" s="5" t="s">
        <v>43</v>
      </c>
      <c r="AA3482" s="4">
        <v>0.49</v>
      </c>
      <c r="AB3482" s="1">
        <v>40708</v>
      </c>
      <c r="AC3482" s="1">
        <v>23502</v>
      </c>
      <c r="AD3482">
        <f t="shared" si="326"/>
        <v>2</v>
      </c>
      <c r="AE3482">
        <f t="shared" ca="1" si="327"/>
        <v>60</v>
      </c>
      <c r="AF3482" t="str">
        <f t="shared" ca="1" si="328"/>
        <v>18-64</v>
      </c>
      <c r="AG3482" s="3">
        <f t="shared" si="329"/>
        <v>0.32643370588235288</v>
      </c>
      <c r="AH3482" t="str">
        <f>_xlfn.IFNA(VLOOKUP(Sales_Transactions[[#This Row],[Order ID]],Returned_Items[#All],2,FALSE),"Not Returned")</f>
        <v>Not Returned</v>
      </c>
    </row>
    <row r="3483" spans="1:34" hidden="1" x14ac:dyDescent="0.25">
      <c r="A3483">
        <v>55425</v>
      </c>
      <c r="C3483" t="s">
        <v>2513</v>
      </c>
      <c r="D3483" s="2" t="str">
        <f>TEXT(MID(Sales_Transactions[[#This Row],[Order Date]],2,5),"d/m/yyy")</f>
        <v>1/11/2011</v>
      </c>
      <c r="E3483" s="2" t="str">
        <f>TEXT(MID(Sales_Transactions[[#This Row],[Order Date]],2,5),"d")</f>
        <v>1</v>
      </c>
      <c r="F3483" s="2" t="str">
        <f>TEXT(MID(Sales_Transactions[[#This Row],[Order Date]],2,5),"m")</f>
        <v>11</v>
      </c>
      <c r="G3483" s="2" t="str">
        <f>TEXT(MID(Sales_Transactions[[#This Row],[Order Date]],2,5),"yyy")</f>
        <v>2011</v>
      </c>
      <c r="H3483" s="2" t="str">
        <f>TEXT(MID(Sales_Transactions[[#This Row],[Order Date]],2,5),"yyy/m")</f>
        <v>2011/11</v>
      </c>
      <c r="I3483" t="s">
        <v>101</v>
      </c>
      <c r="J3483">
        <f t="shared" si="324"/>
        <v>1</v>
      </c>
      <c r="K3483" s="2">
        <v>8</v>
      </c>
      <c r="L3483">
        <v>2302.36</v>
      </c>
      <c r="M3483">
        <v>0.05</v>
      </c>
      <c r="N3483" t="s">
        <v>279</v>
      </c>
      <c r="O3483">
        <v>-114.68</v>
      </c>
      <c r="P3483">
        <v>300.97000000000003</v>
      </c>
      <c r="Q3483">
        <v>7.18</v>
      </c>
      <c r="R3483" t="s">
        <v>980</v>
      </c>
      <c r="S3483" t="s">
        <v>1251</v>
      </c>
      <c r="T3483" t="str">
        <f t="shared" si="325"/>
        <v>Paul Knutson</v>
      </c>
      <c r="U3483" t="s">
        <v>2828</v>
      </c>
      <c r="V3483" t="s">
        <v>47</v>
      </c>
      <c r="W3483" t="s">
        <v>48</v>
      </c>
      <c r="X3483" t="s">
        <v>87</v>
      </c>
      <c r="Y3483" t="s">
        <v>2953</v>
      </c>
      <c r="Z3483" t="s">
        <v>43</v>
      </c>
      <c r="AA3483">
        <v>0.48</v>
      </c>
      <c r="AB3483" s="1">
        <v>40850</v>
      </c>
      <c r="AC3483" s="1">
        <v>23590</v>
      </c>
      <c r="AD3483">
        <f t="shared" si="326"/>
        <v>2</v>
      </c>
      <c r="AE3483">
        <f t="shared" ca="1" si="327"/>
        <v>60</v>
      </c>
      <c r="AF3483" t="str">
        <f t="shared" ca="1" si="328"/>
        <v>18-64</v>
      </c>
      <c r="AG3483">
        <f t="shared" si="329"/>
        <v>38.499939375000004</v>
      </c>
      <c r="AH3483" t="str">
        <f>_xlfn.IFNA(VLOOKUP(Sales_Transactions[[#This Row],[Order ID]],Returned_Items[#All],2,FALSE),"Not Returned")</f>
        <v>Not Returned</v>
      </c>
    </row>
    <row r="3484" spans="1:34" x14ac:dyDescent="0.25">
      <c r="A3484">
        <v>55616</v>
      </c>
      <c r="C3484" t="s">
        <v>571</v>
      </c>
      <c r="D3484" s="2" t="str">
        <f>TEXT(MID(Sales_Transactions[[#This Row],[Order Date]],2,5),"d/m/yyy")</f>
        <v>8/5/2011</v>
      </c>
      <c r="E3484" s="2" t="str">
        <f>TEXT(MID(Sales_Transactions[[#This Row],[Order Date]],2,5),"d")</f>
        <v>8</v>
      </c>
      <c r="F3484" s="2" t="str">
        <f>TEXT(MID(Sales_Transactions[[#This Row],[Order Date]],2,5),"m")</f>
        <v>5</v>
      </c>
      <c r="G3484" s="2" t="str">
        <f>TEXT(MID(Sales_Transactions[[#This Row],[Order Date]],2,5),"yyy")</f>
        <v>2011</v>
      </c>
      <c r="H3484" s="2" t="str">
        <f>TEXT(MID(Sales_Transactions[[#This Row],[Order Date]],2,5),"yyy/m")</f>
        <v>2011/5</v>
      </c>
      <c r="I3484" t="s">
        <v>33</v>
      </c>
      <c r="J3484">
        <f t="shared" si="324"/>
        <v>4</v>
      </c>
      <c r="K3484" s="2">
        <v>24</v>
      </c>
      <c r="L3484" s="3">
        <v>437.47800000000001</v>
      </c>
      <c r="M3484" s="4">
        <v>0.02</v>
      </c>
      <c r="N3484" s="5" t="s">
        <v>23</v>
      </c>
      <c r="O3484" s="3">
        <v>-42.23</v>
      </c>
      <c r="P3484" s="3">
        <v>20.99</v>
      </c>
      <c r="Q3484" s="3">
        <v>1.25</v>
      </c>
      <c r="R3484" s="5" t="s">
        <v>2143</v>
      </c>
      <c r="S3484" s="5" t="s">
        <v>463</v>
      </c>
      <c r="T3484" s="5" t="str">
        <f t="shared" si="325"/>
        <v>Joni Wasserman</v>
      </c>
      <c r="U3484" t="s">
        <v>2828</v>
      </c>
      <c r="V3484" s="5" t="s">
        <v>37</v>
      </c>
      <c r="W3484" s="5" t="s">
        <v>48</v>
      </c>
      <c r="X3484" s="5" t="s">
        <v>49</v>
      </c>
      <c r="Y3484" s="5" t="s">
        <v>451</v>
      </c>
      <c r="Z3484" s="5" t="s">
        <v>60</v>
      </c>
      <c r="AA3484" s="4">
        <v>0.83</v>
      </c>
      <c r="AB3484" s="1">
        <v>40672</v>
      </c>
      <c r="AC3484" s="1">
        <v>23580</v>
      </c>
      <c r="AD3484">
        <f t="shared" si="326"/>
        <v>1</v>
      </c>
      <c r="AE3484">
        <f t="shared" ca="1" si="327"/>
        <v>60</v>
      </c>
      <c r="AF3484" t="str">
        <f t="shared" ca="1" si="328"/>
        <v>18-64</v>
      </c>
      <c r="AG3484" s="3">
        <f t="shared" si="329"/>
        <v>0.92649174999999995</v>
      </c>
      <c r="AH3484" t="str">
        <f>_xlfn.IFNA(VLOOKUP(Sales_Transactions[[#This Row],[Order ID]],Returned_Items[#All],2,FALSE),"Not Returned")</f>
        <v>Returned</v>
      </c>
    </row>
    <row r="3485" spans="1:34" x14ac:dyDescent="0.25">
      <c r="A3485">
        <v>55909</v>
      </c>
      <c r="C3485" t="s">
        <v>2775</v>
      </c>
      <c r="D3485" s="2" t="str">
        <f>TEXT(MID(Sales_Transactions[[#This Row],[Order Date]],2,5),"d/m/yyy")</f>
        <v>19/5/2009</v>
      </c>
      <c r="E3485" s="2" t="str">
        <f>TEXT(MID(Sales_Transactions[[#This Row],[Order Date]],2,5),"d")</f>
        <v>19</v>
      </c>
      <c r="F3485" s="2" t="str">
        <f>TEXT(MID(Sales_Transactions[[#This Row],[Order Date]],2,5),"m")</f>
        <v>5</v>
      </c>
      <c r="G3485" s="2" t="str">
        <f>TEXT(MID(Sales_Transactions[[#This Row],[Order Date]],2,5),"yyy")</f>
        <v>2009</v>
      </c>
      <c r="H3485" s="2" t="str">
        <f>TEXT(MID(Sales_Transactions[[#This Row],[Order Date]],2,5),"yyy/m")</f>
        <v>2009/5</v>
      </c>
      <c r="I3485" t="s">
        <v>22</v>
      </c>
      <c r="J3485">
        <f t="shared" si="324"/>
        <v>2</v>
      </c>
      <c r="K3485" s="2">
        <v>2</v>
      </c>
      <c r="L3485" s="3">
        <v>32.6</v>
      </c>
      <c r="M3485" s="4">
        <v>0.03</v>
      </c>
      <c r="N3485" s="5" t="s">
        <v>23</v>
      </c>
      <c r="O3485" s="3">
        <v>-20.57</v>
      </c>
      <c r="P3485" s="3">
        <v>13.43</v>
      </c>
      <c r="Q3485" s="3">
        <v>5.5</v>
      </c>
      <c r="R3485" s="5" t="s">
        <v>2703</v>
      </c>
      <c r="S3485" s="5" t="s">
        <v>1769</v>
      </c>
      <c r="T3485" s="5" t="str">
        <f t="shared" si="325"/>
        <v>Karen Ferguson</v>
      </c>
      <c r="U3485" t="s">
        <v>2828</v>
      </c>
      <c r="V3485" s="5" t="s">
        <v>74</v>
      </c>
      <c r="W3485" s="5" t="s">
        <v>28</v>
      </c>
      <c r="X3485" s="5" t="s">
        <v>29</v>
      </c>
      <c r="Y3485" s="5" t="s">
        <v>1892</v>
      </c>
      <c r="Z3485" s="5" t="s">
        <v>43</v>
      </c>
      <c r="AA3485" s="4">
        <v>0.56999999999999995</v>
      </c>
      <c r="AB3485" s="1">
        <v>39959</v>
      </c>
      <c r="AC3485" s="1">
        <v>23580</v>
      </c>
      <c r="AD3485">
        <f t="shared" si="326"/>
        <v>7</v>
      </c>
      <c r="AE3485">
        <f t="shared" ca="1" si="327"/>
        <v>60</v>
      </c>
      <c r="AF3485" t="str">
        <f t="shared" ca="1" si="328"/>
        <v>18-64</v>
      </c>
      <c r="AG3485" s="3">
        <f t="shared" si="329"/>
        <v>9.4629855000000003</v>
      </c>
      <c r="AH3485" t="str">
        <f>_xlfn.IFNA(VLOOKUP(Sales_Transactions[[#This Row],[Order ID]],Returned_Items[#All],2,FALSE),"Not Returned")</f>
        <v>Not Returned</v>
      </c>
    </row>
    <row r="3486" spans="1:34" x14ac:dyDescent="0.25">
      <c r="A3486">
        <v>55938</v>
      </c>
      <c r="C3486" t="s">
        <v>2049</v>
      </c>
      <c r="D3486" s="2" t="str">
        <f>TEXT(MID(Sales_Transactions[[#This Row],[Order Date]],2,5),"d/m/yyy")</f>
        <v>2/7/2012</v>
      </c>
      <c r="E3486" s="2" t="str">
        <f>TEXT(MID(Sales_Transactions[[#This Row],[Order Date]],2,5),"d")</f>
        <v>2</v>
      </c>
      <c r="F3486" s="2" t="str">
        <f>TEXT(MID(Sales_Transactions[[#This Row],[Order Date]],2,5),"m")</f>
        <v>7</v>
      </c>
      <c r="G3486" s="2" t="str">
        <f>TEXT(MID(Sales_Transactions[[#This Row],[Order Date]],2,5),"yyy")</f>
        <v>2012</v>
      </c>
      <c r="H3486" s="2" t="str">
        <f>TEXT(MID(Sales_Transactions[[#This Row],[Order Date]],2,5),"yyy/m")</f>
        <v>2012/7</v>
      </c>
      <c r="I3486" t="s">
        <v>52</v>
      </c>
      <c r="J3486">
        <f t="shared" si="324"/>
        <v>1</v>
      </c>
      <c r="K3486" s="2">
        <v>42</v>
      </c>
      <c r="L3486" s="3">
        <v>802.46</v>
      </c>
      <c r="M3486" s="4">
        <v>0.08</v>
      </c>
      <c r="N3486" s="5" t="s">
        <v>67</v>
      </c>
      <c r="O3486" s="3">
        <v>192.88</v>
      </c>
      <c r="P3486" s="3">
        <v>19.98</v>
      </c>
      <c r="Q3486" s="3">
        <v>5.97</v>
      </c>
      <c r="R3486" s="5" t="s">
        <v>1583</v>
      </c>
      <c r="S3486" s="5" t="s">
        <v>1219</v>
      </c>
      <c r="T3486" s="5" t="str">
        <f t="shared" si="325"/>
        <v>Mark Haberlin</v>
      </c>
      <c r="U3486" t="s">
        <v>2828</v>
      </c>
      <c r="V3486" s="5" t="s">
        <v>27</v>
      </c>
      <c r="W3486" s="5" t="s">
        <v>28</v>
      </c>
      <c r="X3486" s="5" t="s">
        <v>75</v>
      </c>
      <c r="Y3486" s="5" t="s">
        <v>254</v>
      </c>
      <c r="Z3486" s="5" t="s">
        <v>43</v>
      </c>
      <c r="AA3486" s="4">
        <v>0.38</v>
      </c>
      <c r="AB3486" s="1">
        <v>41093</v>
      </c>
      <c r="AC3486" s="1">
        <v>23626</v>
      </c>
      <c r="AD3486">
        <f t="shared" si="326"/>
        <v>1</v>
      </c>
      <c r="AE3486">
        <f t="shared" ca="1" si="327"/>
        <v>59</v>
      </c>
      <c r="AF3486" t="str">
        <f t="shared" ca="1" si="328"/>
        <v>18-64</v>
      </c>
      <c r="AG3486" s="3">
        <f t="shared" si="329"/>
        <v>0.61747657142857137</v>
      </c>
      <c r="AH3486" t="str">
        <f>_xlfn.IFNA(VLOOKUP(Sales_Transactions[[#This Row],[Order ID]],Returned_Items[#All],2,FALSE),"Not Returned")</f>
        <v>Not Returned</v>
      </c>
    </row>
    <row r="3487" spans="1:34" x14ac:dyDescent="0.25">
      <c r="A3487">
        <v>56260</v>
      </c>
      <c r="C3487" t="s">
        <v>662</v>
      </c>
      <c r="D3487" s="2" t="str">
        <f>TEXT(MID(Sales_Transactions[[#This Row],[Order Date]],2,5),"d/m/yyy")</f>
        <v>15/8/2009</v>
      </c>
      <c r="E3487" s="2" t="str">
        <f>TEXT(MID(Sales_Transactions[[#This Row],[Order Date]],2,5),"d")</f>
        <v>15</v>
      </c>
      <c r="F3487" s="2" t="str">
        <f>TEXT(MID(Sales_Transactions[[#This Row],[Order Date]],2,5),"m")</f>
        <v>8</v>
      </c>
      <c r="G3487" s="2" t="str">
        <f>TEXT(MID(Sales_Transactions[[#This Row],[Order Date]],2,5),"yyy")</f>
        <v>2009</v>
      </c>
      <c r="H3487" s="2" t="str">
        <f>TEXT(MID(Sales_Transactions[[#This Row],[Order Date]],2,5),"yyy/m")</f>
        <v>2009/8</v>
      </c>
      <c r="I3487" t="s">
        <v>52</v>
      </c>
      <c r="J3487">
        <f t="shared" si="324"/>
        <v>1</v>
      </c>
      <c r="K3487" s="2">
        <v>34</v>
      </c>
      <c r="L3487" s="3">
        <v>223.76</v>
      </c>
      <c r="M3487" s="4">
        <v>0.03</v>
      </c>
      <c r="N3487" s="5" t="s">
        <v>23</v>
      </c>
      <c r="O3487" s="3">
        <v>-139.66</v>
      </c>
      <c r="P3487" s="3">
        <v>6.48</v>
      </c>
      <c r="Q3487" s="3">
        <v>7.91</v>
      </c>
      <c r="R3487" s="5" t="s">
        <v>1203</v>
      </c>
      <c r="S3487" s="5" t="s">
        <v>2817</v>
      </c>
      <c r="T3487" s="5" t="str">
        <f t="shared" si="325"/>
        <v>Julie Kriz</v>
      </c>
      <c r="U3487" t="s">
        <v>2828</v>
      </c>
      <c r="V3487" s="5" t="s">
        <v>47</v>
      </c>
      <c r="W3487" s="5" t="s">
        <v>28</v>
      </c>
      <c r="X3487" s="5" t="s">
        <v>75</v>
      </c>
      <c r="Y3487" s="5" t="s">
        <v>2315</v>
      </c>
      <c r="Z3487" s="5" t="s">
        <v>43</v>
      </c>
      <c r="AA3487" s="4">
        <v>0.37</v>
      </c>
      <c r="AB3487" s="1">
        <v>40041</v>
      </c>
      <c r="AC3487" s="1">
        <v>23539</v>
      </c>
      <c r="AD3487">
        <f t="shared" si="326"/>
        <v>1</v>
      </c>
      <c r="AE3487">
        <f t="shared" ca="1" si="327"/>
        <v>60</v>
      </c>
      <c r="AF3487" t="str">
        <f t="shared" ca="1" si="328"/>
        <v>18-64</v>
      </c>
      <c r="AG3487" s="3">
        <f t="shared" si="329"/>
        <v>0.42317811764705882</v>
      </c>
      <c r="AH3487" t="str">
        <f>_xlfn.IFNA(VLOOKUP(Sales_Transactions[[#This Row],[Order ID]],Returned_Items[#All],2,FALSE),"Not Returned")</f>
        <v>Not Returned</v>
      </c>
    </row>
    <row r="3488" spans="1:34" x14ac:dyDescent="0.25">
      <c r="A3488">
        <v>56768</v>
      </c>
      <c r="C3488" t="s">
        <v>1675</v>
      </c>
      <c r="D3488" s="2" t="str">
        <f>TEXT(MID(Sales_Transactions[[#This Row],[Order Date]],2,5),"d/m/yyy")</f>
        <v>27/7/2011</v>
      </c>
      <c r="E3488" s="2" t="str">
        <f>TEXT(MID(Sales_Transactions[[#This Row],[Order Date]],2,5),"d")</f>
        <v>27</v>
      </c>
      <c r="F3488" s="2" t="str">
        <f>TEXT(MID(Sales_Transactions[[#This Row],[Order Date]],2,5),"m")</f>
        <v>7</v>
      </c>
      <c r="G3488" s="2" t="str">
        <f>TEXT(MID(Sales_Transactions[[#This Row],[Order Date]],2,5),"yyy")</f>
        <v>2011</v>
      </c>
      <c r="H3488" s="2" t="str">
        <f>TEXT(MID(Sales_Transactions[[#This Row],[Order Date]],2,5),"yyy/m")</f>
        <v>2011/7</v>
      </c>
      <c r="I3488" t="s">
        <v>101</v>
      </c>
      <c r="J3488">
        <f t="shared" si="324"/>
        <v>1</v>
      </c>
      <c r="K3488" s="2">
        <v>13</v>
      </c>
      <c r="L3488" s="3">
        <v>1207.02</v>
      </c>
      <c r="M3488" s="4">
        <v>0.03</v>
      </c>
      <c r="N3488" s="5" t="s">
        <v>34</v>
      </c>
      <c r="O3488" s="3">
        <v>235.4</v>
      </c>
      <c r="P3488" s="3">
        <v>90.97</v>
      </c>
      <c r="Q3488" s="3">
        <v>14</v>
      </c>
      <c r="R3488" s="5" t="s">
        <v>906</v>
      </c>
      <c r="S3488" s="5" t="s">
        <v>2651</v>
      </c>
      <c r="T3488" s="5" t="str">
        <f t="shared" si="325"/>
        <v>Giulietta Dortch</v>
      </c>
      <c r="U3488" t="s">
        <v>2828</v>
      </c>
      <c r="V3488" s="5" t="s">
        <v>47</v>
      </c>
      <c r="W3488" s="5" t="s">
        <v>48</v>
      </c>
      <c r="X3488" s="5" t="s">
        <v>324</v>
      </c>
      <c r="Y3488" s="5" t="s">
        <v>1323</v>
      </c>
      <c r="Z3488" s="5" t="s">
        <v>40</v>
      </c>
      <c r="AA3488" s="4">
        <v>0.36</v>
      </c>
      <c r="AB3488" s="1">
        <v>40752</v>
      </c>
      <c r="AC3488" s="1">
        <v>23455</v>
      </c>
      <c r="AD3488">
        <f t="shared" si="326"/>
        <v>1</v>
      </c>
      <c r="AE3488">
        <f t="shared" ca="1" si="327"/>
        <v>60</v>
      </c>
      <c r="AF3488" t="str">
        <f t="shared" ca="1" si="328"/>
        <v>18-64</v>
      </c>
      <c r="AG3488" s="3">
        <f t="shared" si="329"/>
        <v>8.0725160769230762</v>
      </c>
      <c r="AH3488" t="str">
        <f>_xlfn.IFNA(VLOOKUP(Sales_Transactions[[#This Row],[Order ID]],Returned_Items[#All],2,FALSE),"Not Returned")</f>
        <v>Returned</v>
      </c>
    </row>
    <row r="3489" spans="1:34" x14ac:dyDescent="0.25">
      <c r="A3489">
        <v>58337</v>
      </c>
      <c r="C3489" t="s">
        <v>2843</v>
      </c>
      <c r="D3489" s="2" t="str">
        <f>TEXT(MID(Sales_Transactions[[#This Row],[Order Date]],2,5),"d/m/yyy")</f>
        <v>28/5/2009</v>
      </c>
      <c r="E3489" s="2" t="str">
        <f>TEXT(MID(Sales_Transactions[[#This Row],[Order Date]],2,5),"d")</f>
        <v>28</v>
      </c>
      <c r="F3489" s="2" t="str">
        <f>TEXT(MID(Sales_Transactions[[#This Row],[Order Date]],2,5),"m")</f>
        <v>5</v>
      </c>
      <c r="G3489" s="2" t="str">
        <f>TEXT(MID(Sales_Transactions[[#This Row],[Order Date]],2,5),"yyy")</f>
        <v>2009</v>
      </c>
      <c r="H3489" s="2" t="str">
        <f>TEXT(MID(Sales_Transactions[[#This Row],[Order Date]],2,5),"yyy/m")</f>
        <v>2009/5</v>
      </c>
      <c r="I3489" t="s">
        <v>22</v>
      </c>
      <c r="J3489">
        <f t="shared" si="324"/>
        <v>2</v>
      </c>
      <c r="K3489" s="2">
        <v>18</v>
      </c>
      <c r="L3489" s="3">
        <v>106.45</v>
      </c>
      <c r="M3489" s="4">
        <v>0.03</v>
      </c>
      <c r="N3489" s="5" t="s">
        <v>23</v>
      </c>
      <c r="O3489" s="3">
        <v>-5.08</v>
      </c>
      <c r="P3489" s="3">
        <v>5.85</v>
      </c>
      <c r="Q3489" s="3">
        <v>2.27</v>
      </c>
      <c r="R3489" s="5" t="s">
        <v>454</v>
      </c>
      <c r="S3489" s="5" t="s">
        <v>1411</v>
      </c>
      <c r="T3489" s="5" t="str">
        <f t="shared" si="325"/>
        <v>Rick Duston</v>
      </c>
      <c r="U3489" t="s">
        <v>2828</v>
      </c>
      <c r="V3489" s="5" t="s">
        <v>47</v>
      </c>
      <c r="W3489" s="5" t="s">
        <v>28</v>
      </c>
      <c r="X3489" s="5" t="s">
        <v>124</v>
      </c>
      <c r="Y3489" s="5" t="s">
        <v>770</v>
      </c>
      <c r="Z3489" s="5" t="s">
        <v>84</v>
      </c>
      <c r="AA3489" s="4">
        <v>0.56000000000000005</v>
      </c>
      <c r="AB3489" s="1">
        <v>39963</v>
      </c>
      <c r="AC3489" s="1">
        <v>21464</v>
      </c>
      <c r="AD3489">
        <f t="shared" si="326"/>
        <v>2</v>
      </c>
      <c r="AE3489">
        <f t="shared" ca="1" si="327"/>
        <v>65</v>
      </c>
      <c r="AF3489" t="str">
        <f t="shared" ca="1" si="328"/>
        <v>Over 65</v>
      </c>
      <c r="AG3489" s="3">
        <f t="shared" si="329"/>
        <v>0.4510136111111111</v>
      </c>
      <c r="AH3489" t="str">
        <f>_xlfn.IFNA(VLOOKUP(Sales_Transactions[[#This Row],[Order ID]],Returned_Items[#All],2,FALSE),"Not Returned")</f>
        <v>Not Returned</v>
      </c>
    </row>
    <row r="3490" spans="1:34" x14ac:dyDescent="0.25">
      <c r="A3490">
        <v>58343</v>
      </c>
      <c r="C3490" t="s">
        <v>2171</v>
      </c>
      <c r="D3490" s="2" t="str">
        <f>TEXT(MID(Sales_Transactions[[#This Row],[Order Date]],2,5),"d/m/yyy")</f>
        <v>9/1/2009</v>
      </c>
      <c r="E3490" s="2" t="str">
        <f>TEXT(MID(Sales_Transactions[[#This Row],[Order Date]],2,5),"d")</f>
        <v>9</v>
      </c>
      <c r="F3490" s="2" t="str">
        <f>TEXT(MID(Sales_Transactions[[#This Row],[Order Date]],2,5),"m")</f>
        <v>1</v>
      </c>
      <c r="G3490" s="2" t="str">
        <f>TEXT(MID(Sales_Transactions[[#This Row],[Order Date]],2,5),"yyy")</f>
        <v>2009</v>
      </c>
      <c r="H3490" s="2" t="str">
        <f>TEXT(MID(Sales_Transactions[[#This Row],[Order Date]],2,5),"yyy/m")</f>
        <v>2009/1</v>
      </c>
      <c r="I3490" t="s">
        <v>52</v>
      </c>
      <c r="J3490">
        <f t="shared" si="324"/>
        <v>1</v>
      </c>
      <c r="K3490" s="2">
        <v>39</v>
      </c>
      <c r="L3490" s="3">
        <v>121.87</v>
      </c>
      <c r="M3490" s="4">
        <v>7.0000000000000007E-2</v>
      </c>
      <c r="N3490" s="5" t="s">
        <v>23</v>
      </c>
      <c r="O3490" s="3">
        <v>11.32</v>
      </c>
      <c r="P3490" s="3">
        <v>3.29</v>
      </c>
      <c r="Q3490" s="3">
        <v>1.35</v>
      </c>
      <c r="R3490" s="5" t="s">
        <v>2663</v>
      </c>
      <c r="S3490" s="5" t="s">
        <v>2664</v>
      </c>
      <c r="T3490" s="5" t="str">
        <f t="shared" si="325"/>
        <v>Yana Sorensen</v>
      </c>
      <c r="U3490" t="s">
        <v>2828</v>
      </c>
      <c r="V3490" s="5" t="s">
        <v>47</v>
      </c>
      <c r="W3490" s="5" t="s">
        <v>28</v>
      </c>
      <c r="X3490" s="5" t="s">
        <v>82</v>
      </c>
      <c r="Y3490" s="5" t="s">
        <v>771</v>
      </c>
      <c r="Z3490" s="5" t="s">
        <v>84</v>
      </c>
      <c r="AA3490" s="4">
        <v>0.4</v>
      </c>
      <c r="AB3490" s="1">
        <v>39824</v>
      </c>
      <c r="AC3490" s="1">
        <v>21249</v>
      </c>
      <c r="AD3490">
        <f t="shared" si="326"/>
        <v>2</v>
      </c>
      <c r="AE3490">
        <f t="shared" ca="1" si="327"/>
        <v>66</v>
      </c>
      <c r="AF3490" t="str">
        <f t="shared" ca="1" si="328"/>
        <v>Over 65</v>
      </c>
      <c r="AG3490" s="3">
        <f t="shared" si="329"/>
        <v>0.1189153076923077</v>
      </c>
      <c r="AH3490" t="str">
        <f>_xlfn.IFNA(VLOOKUP(Sales_Transactions[[#This Row],[Order ID]],Returned_Items[#All],2,FALSE),"Not Returned")</f>
        <v>Not Returned</v>
      </c>
    </row>
    <row r="3491" spans="1:34" x14ac:dyDescent="0.25">
      <c r="A3491">
        <v>59270</v>
      </c>
      <c r="C3491" t="s">
        <v>2778</v>
      </c>
      <c r="D3491" s="2" t="str">
        <f>TEXT(MID(Sales_Transactions[[#This Row],[Order Date]],2,5),"d/m/yyy")</f>
        <v>11/1/2010</v>
      </c>
      <c r="E3491" s="2" t="str">
        <f>TEXT(MID(Sales_Transactions[[#This Row],[Order Date]],2,5),"d")</f>
        <v>11</v>
      </c>
      <c r="F3491" s="2" t="str">
        <f>TEXT(MID(Sales_Transactions[[#This Row],[Order Date]],2,5),"m")</f>
        <v>1</v>
      </c>
      <c r="G3491" s="2" t="str">
        <f>TEXT(MID(Sales_Transactions[[#This Row],[Order Date]],2,5),"yyy")</f>
        <v>2010</v>
      </c>
      <c r="H3491" s="2" t="str">
        <f>TEXT(MID(Sales_Transactions[[#This Row],[Order Date]],2,5),"yyy/m")</f>
        <v>2010/1</v>
      </c>
      <c r="I3491" t="s">
        <v>33</v>
      </c>
      <c r="J3491">
        <f t="shared" si="324"/>
        <v>4</v>
      </c>
      <c r="K3491" s="2">
        <v>5</v>
      </c>
      <c r="L3491" s="3">
        <v>647.27</v>
      </c>
      <c r="M3491" s="4">
        <v>0.08</v>
      </c>
      <c r="N3491" s="5" t="s">
        <v>34</v>
      </c>
      <c r="O3491" s="3">
        <v>-404.77</v>
      </c>
      <c r="P3491" s="3">
        <v>122.99</v>
      </c>
      <c r="Q3491" s="3">
        <v>70.2</v>
      </c>
      <c r="R3491" s="5" t="s">
        <v>2760</v>
      </c>
      <c r="S3491" s="5" t="s">
        <v>2761</v>
      </c>
      <c r="T3491" s="5" t="str">
        <f t="shared" si="325"/>
        <v>Deborah Brumfield</v>
      </c>
      <c r="U3491" t="s">
        <v>2828</v>
      </c>
      <c r="V3491" s="5" t="s">
        <v>27</v>
      </c>
      <c r="W3491" s="5" t="s">
        <v>57</v>
      </c>
      <c r="X3491" s="5" t="s">
        <v>154</v>
      </c>
      <c r="Y3491" s="5" t="s">
        <v>701</v>
      </c>
      <c r="Z3491" s="5" t="s">
        <v>40</v>
      </c>
      <c r="AA3491" s="4">
        <v>0.74</v>
      </c>
      <c r="AB3491" s="1">
        <v>40189</v>
      </c>
      <c r="AC3491" s="1">
        <v>20985</v>
      </c>
      <c r="AD3491">
        <f t="shared" si="326"/>
        <v>0</v>
      </c>
      <c r="AE3491">
        <f t="shared" ca="1" si="327"/>
        <v>67</v>
      </c>
      <c r="AF3491" t="str">
        <f t="shared" ca="1" si="328"/>
        <v>Over 65</v>
      </c>
      <c r="AG3491" s="3">
        <f t="shared" si="329"/>
        <v>38.618321600000002</v>
      </c>
      <c r="AH3491" t="str">
        <f>_xlfn.IFNA(VLOOKUP(Sales_Transactions[[#This Row],[Order ID]],Returned_Items[#All],2,FALSE),"Not Returned")</f>
        <v>Not Returned</v>
      </c>
    </row>
    <row r="3492" spans="1:34" x14ac:dyDescent="0.25">
      <c r="A3492">
        <v>59619</v>
      </c>
      <c r="C3492" t="s">
        <v>2779</v>
      </c>
      <c r="D3492" s="2" t="str">
        <f>TEXT(MID(Sales_Transactions[[#This Row],[Order Date]],2,5),"d/m/yyy")</f>
        <v>13/2/2010</v>
      </c>
      <c r="E3492" s="2" t="str">
        <f>TEXT(MID(Sales_Transactions[[#This Row],[Order Date]],2,5),"d")</f>
        <v>13</v>
      </c>
      <c r="F3492" s="2" t="str">
        <f>TEXT(MID(Sales_Transactions[[#This Row],[Order Date]],2,5),"m")</f>
        <v>2</v>
      </c>
      <c r="G3492" s="2" t="str">
        <f>TEXT(MID(Sales_Transactions[[#This Row],[Order Date]],2,5),"yyy")</f>
        <v>2010</v>
      </c>
      <c r="H3492" s="2" t="str">
        <f>TEXT(MID(Sales_Transactions[[#This Row],[Order Date]],2,5),"yyy/m")</f>
        <v>2010/2</v>
      </c>
      <c r="I3492" t="s">
        <v>52</v>
      </c>
      <c r="J3492">
        <f t="shared" si="324"/>
        <v>1</v>
      </c>
      <c r="K3492" s="2">
        <v>35</v>
      </c>
      <c r="L3492" s="3">
        <v>225.4</v>
      </c>
      <c r="M3492" s="4">
        <v>0.08</v>
      </c>
      <c r="N3492" s="5" t="s">
        <v>23</v>
      </c>
      <c r="O3492" s="3">
        <v>-165.48</v>
      </c>
      <c r="P3492" s="3">
        <v>6.48</v>
      </c>
      <c r="Q3492" s="3">
        <v>8.4</v>
      </c>
      <c r="R3492" s="5" t="s">
        <v>2674</v>
      </c>
      <c r="S3492" s="5" t="s">
        <v>2675</v>
      </c>
      <c r="T3492" s="5" t="str">
        <f t="shared" si="325"/>
        <v>Maureen Gastineau</v>
      </c>
      <c r="U3492" t="s">
        <v>2828</v>
      </c>
      <c r="V3492" s="5" t="s">
        <v>37</v>
      </c>
      <c r="W3492" s="5" t="s">
        <v>28</v>
      </c>
      <c r="X3492" s="5" t="s">
        <v>75</v>
      </c>
      <c r="Y3492" s="5" t="s">
        <v>1945</v>
      </c>
      <c r="Z3492" s="5" t="s">
        <v>43</v>
      </c>
      <c r="AA3492" s="4">
        <v>0.37</v>
      </c>
      <c r="AB3492" s="1">
        <v>40224</v>
      </c>
      <c r="AC3492" s="1">
        <v>21110</v>
      </c>
      <c r="AD3492">
        <f t="shared" si="326"/>
        <v>2</v>
      </c>
      <c r="AE3492">
        <f t="shared" ca="1" si="327"/>
        <v>66</v>
      </c>
      <c r="AF3492" t="str">
        <f t="shared" ca="1" si="328"/>
        <v>Over 65</v>
      </c>
      <c r="AG3492" s="3">
        <f t="shared" si="329"/>
        <v>0.42499474285714289</v>
      </c>
      <c r="AH3492" t="str">
        <f>_xlfn.IFNA(VLOOKUP(Sales_Transactions[[#This Row],[Order ID]],Returned_Items[#All],2,FALSE),"Not Returned")</f>
        <v>Not Returned</v>
      </c>
    </row>
    <row r="3493" spans="1:34" hidden="1" x14ac:dyDescent="0.25">
      <c r="A3493">
        <v>59714</v>
      </c>
      <c r="C3493" t="s">
        <v>1181</v>
      </c>
      <c r="D3493" s="2" t="str">
        <f>TEXT(MID(Sales_Transactions[[#This Row],[Order Date]],2,5),"d/m/yyy")</f>
        <v>13/12/2010</v>
      </c>
      <c r="E3493" s="2" t="str">
        <f>TEXT(MID(Sales_Transactions[[#This Row],[Order Date]],2,5),"d")</f>
        <v>13</v>
      </c>
      <c r="F3493" s="2" t="str">
        <f>TEXT(MID(Sales_Transactions[[#This Row],[Order Date]],2,5),"m")</f>
        <v>12</v>
      </c>
      <c r="G3493" s="2" t="str">
        <f>TEXT(MID(Sales_Transactions[[#This Row],[Order Date]],2,5),"yyy")</f>
        <v>2010</v>
      </c>
      <c r="H3493" s="2" t="str">
        <f>TEXT(MID(Sales_Transactions[[#This Row],[Order Date]],2,5),"yyy/m")</f>
        <v>2010/12</v>
      </c>
      <c r="I3493" t="s">
        <v>101</v>
      </c>
      <c r="J3493">
        <f t="shared" si="324"/>
        <v>1</v>
      </c>
      <c r="K3493" s="2">
        <v>26</v>
      </c>
      <c r="L3493">
        <v>9225.65</v>
      </c>
      <c r="M3493">
        <v>0.03</v>
      </c>
      <c r="N3493" t="s">
        <v>34</v>
      </c>
      <c r="O3493">
        <v>1656.46</v>
      </c>
      <c r="P3493">
        <v>349.45</v>
      </c>
      <c r="Q3493">
        <v>60</v>
      </c>
      <c r="R3493" t="s">
        <v>152</v>
      </c>
      <c r="S3493" t="s">
        <v>2781</v>
      </c>
      <c r="T3493" t="str">
        <f t="shared" si="325"/>
        <v>Julia Barnett</v>
      </c>
      <c r="U3493" t="s">
        <v>2828</v>
      </c>
      <c r="V3493" t="s">
        <v>47</v>
      </c>
      <c r="W3493" t="s">
        <v>57</v>
      </c>
      <c r="X3493" t="s">
        <v>107</v>
      </c>
      <c r="Y3493" t="s">
        <v>497</v>
      </c>
      <c r="Z3493" t="s">
        <v>40</v>
      </c>
      <c r="AA3493"/>
      <c r="AB3493" s="1">
        <v>40527</v>
      </c>
      <c r="AC3493" s="1">
        <v>21127</v>
      </c>
      <c r="AD3493">
        <f t="shared" si="326"/>
        <v>2</v>
      </c>
      <c r="AE3493">
        <f t="shared" ca="1" si="327"/>
        <v>66</v>
      </c>
      <c r="AF3493" t="str">
        <f t="shared" ca="1" si="328"/>
        <v>Over 65</v>
      </c>
      <c r="AG3493">
        <f t="shared" si="329"/>
        <v>15.744044807692308</v>
      </c>
      <c r="AH3493" t="str">
        <f>_xlfn.IFNA(VLOOKUP(Sales_Transactions[[#This Row],[Order ID]],Returned_Items[#All],2,FALSE),"Not Returned")</f>
        <v>Not Returned</v>
      </c>
    </row>
    <row r="3494" spans="1:34" x14ac:dyDescent="0.25">
      <c r="A3494">
        <v>59781</v>
      </c>
      <c r="C3494" t="s">
        <v>2780</v>
      </c>
      <c r="D3494" s="2" t="str">
        <f>TEXT(MID(Sales_Transactions[[#This Row],[Order Date]],2,5),"d/m/yyy")</f>
        <v>12/12/2012</v>
      </c>
      <c r="E3494" s="2" t="str">
        <f>TEXT(MID(Sales_Transactions[[#This Row],[Order Date]],2,5),"d")</f>
        <v>12</v>
      </c>
      <c r="F3494" s="2" t="str">
        <f>TEXT(MID(Sales_Transactions[[#This Row],[Order Date]],2,5),"m")</f>
        <v>12</v>
      </c>
      <c r="G3494" s="2" t="str">
        <f>TEXT(MID(Sales_Transactions[[#This Row],[Order Date]],2,5),"yyy")</f>
        <v>2012</v>
      </c>
      <c r="H3494" s="2" t="str">
        <f>TEXT(MID(Sales_Transactions[[#This Row],[Order Date]],2,5),"yyy/m")</f>
        <v>2012/12</v>
      </c>
      <c r="I3494" t="s">
        <v>52</v>
      </c>
      <c r="J3494">
        <f t="shared" si="324"/>
        <v>1</v>
      </c>
      <c r="K3494" s="2">
        <v>18</v>
      </c>
      <c r="L3494" s="3">
        <v>1837.94</v>
      </c>
      <c r="M3494" s="4">
        <v>0.02</v>
      </c>
      <c r="N3494" s="5" t="s">
        <v>23</v>
      </c>
      <c r="O3494" s="3">
        <v>1249.43</v>
      </c>
      <c r="P3494" s="3">
        <v>99.23</v>
      </c>
      <c r="Q3494" s="3">
        <v>8.99</v>
      </c>
      <c r="R3494" s="5" t="s">
        <v>152</v>
      </c>
      <c r="S3494" s="5" t="s">
        <v>2781</v>
      </c>
      <c r="T3494" s="5" t="str">
        <f t="shared" si="325"/>
        <v>Julia Barnett</v>
      </c>
      <c r="U3494" t="s">
        <v>2828</v>
      </c>
      <c r="V3494" s="5" t="s">
        <v>47</v>
      </c>
      <c r="W3494" s="5" t="s">
        <v>57</v>
      </c>
      <c r="X3494" s="5" t="s">
        <v>58</v>
      </c>
      <c r="Y3494" s="5" t="s">
        <v>1193</v>
      </c>
      <c r="Z3494" s="5" t="s">
        <v>60</v>
      </c>
      <c r="AA3494" s="4">
        <v>0.35</v>
      </c>
      <c r="AB3494" s="1">
        <v>41257</v>
      </c>
      <c r="AC3494" s="1">
        <v>20966</v>
      </c>
      <c r="AD3494">
        <f t="shared" si="326"/>
        <v>2</v>
      </c>
      <c r="AE3494">
        <f t="shared" ca="1" si="327"/>
        <v>67</v>
      </c>
      <c r="AF3494" t="str">
        <f t="shared" ca="1" si="328"/>
        <v>Over 65</v>
      </c>
      <c r="AG3494" s="3">
        <f t="shared" si="329"/>
        <v>6.0111196666666666</v>
      </c>
      <c r="AH3494" t="str">
        <f>_xlfn.IFNA(VLOOKUP(Sales_Transactions[[#This Row],[Order ID]],Returned_Items[#All],2,FALSE),"Not Returned")</f>
        <v>Not Returned</v>
      </c>
    </row>
    <row r="3495" spans="1:34" x14ac:dyDescent="0.25">
      <c r="A3495">
        <v>59781</v>
      </c>
      <c r="C3495" t="s">
        <v>2780</v>
      </c>
      <c r="D3495" s="2" t="str">
        <f>TEXT(MID(Sales_Transactions[[#This Row],[Order Date]],2,5),"d/m/yyy")</f>
        <v>12/12/2012</v>
      </c>
      <c r="E3495" s="2" t="str">
        <f>TEXT(MID(Sales_Transactions[[#This Row],[Order Date]],2,5),"d")</f>
        <v>12</v>
      </c>
      <c r="F3495" s="2" t="str">
        <f>TEXT(MID(Sales_Transactions[[#This Row],[Order Date]],2,5),"m")</f>
        <v>12</v>
      </c>
      <c r="G3495" s="2" t="str">
        <f>TEXT(MID(Sales_Transactions[[#This Row],[Order Date]],2,5),"yyy")</f>
        <v>2012</v>
      </c>
      <c r="H3495" s="2" t="str">
        <f>TEXT(MID(Sales_Transactions[[#This Row],[Order Date]],2,5),"yyy/m")</f>
        <v>2012/12</v>
      </c>
      <c r="I3495" t="s">
        <v>52</v>
      </c>
      <c r="J3495">
        <f t="shared" si="324"/>
        <v>1</v>
      </c>
      <c r="K3495" s="2">
        <v>28</v>
      </c>
      <c r="L3495" s="3">
        <v>24391.16</v>
      </c>
      <c r="M3495" s="4">
        <v>0.04</v>
      </c>
      <c r="N3495" s="5" t="s">
        <v>34</v>
      </c>
      <c r="O3495" s="3">
        <v>-9611.91</v>
      </c>
      <c r="P3495" s="3">
        <v>880.98</v>
      </c>
      <c r="Q3495" s="3">
        <v>44.55</v>
      </c>
      <c r="R3495" s="5" t="s">
        <v>152</v>
      </c>
      <c r="S3495" s="5" t="s">
        <v>2781</v>
      </c>
      <c r="T3495" s="5" t="str">
        <f t="shared" si="325"/>
        <v>Julia Barnett</v>
      </c>
      <c r="U3495" t="s">
        <v>2828</v>
      </c>
      <c r="V3495" s="5" t="s">
        <v>47</v>
      </c>
      <c r="W3495" s="5" t="s">
        <v>57</v>
      </c>
      <c r="X3495" s="5" t="s">
        <v>104</v>
      </c>
      <c r="Y3495" s="5" t="s">
        <v>481</v>
      </c>
      <c r="Z3495" s="5" t="s">
        <v>106</v>
      </c>
      <c r="AA3495" s="4">
        <v>0.62</v>
      </c>
      <c r="AB3495" s="1">
        <v>41256</v>
      </c>
      <c r="AC3495" s="1">
        <v>21026</v>
      </c>
      <c r="AD3495">
        <f t="shared" si="326"/>
        <v>1</v>
      </c>
      <c r="AE3495">
        <f t="shared" ca="1" si="327"/>
        <v>67</v>
      </c>
      <c r="AF3495" t="str">
        <f t="shared" ca="1" si="328"/>
        <v>Over 65</v>
      </c>
      <c r="AG3495" s="3">
        <f t="shared" si="329"/>
        <v>33.042057428571425</v>
      </c>
      <c r="AH3495" t="str">
        <f>_xlfn.IFNA(VLOOKUP(Sales_Transactions[[#This Row],[Order ID]],Returned_Items[#All],2,FALSE),"Not Returned")</f>
        <v>Not Returned</v>
      </c>
    </row>
    <row r="3496" spans="1:34" x14ac:dyDescent="0.25">
      <c r="A3496">
        <v>70</v>
      </c>
      <c r="C3496" t="s">
        <v>2954</v>
      </c>
      <c r="D3496" s="2" t="str">
        <f>TEXT(MID(Sales_Transactions[[#This Row],[Order Date]],2,5),"d/m/yyy")</f>
        <v>17/12/2010</v>
      </c>
      <c r="E3496" s="2" t="str">
        <f>TEXT(MID(Sales_Transactions[[#This Row],[Order Date]],2,5),"d")</f>
        <v>17</v>
      </c>
      <c r="F3496" s="2" t="str">
        <f>TEXT(MID(Sales_Transactions[[#This Row],[Order Date]],2,5),"m")</f>
        <v>12</v>
      </c>
      <c r="G3496" s="2" t="str">
        <f>TEXT(MID(Sales_Transactions[[#This Row],[Order Date]],2,5),"yyy")</f>
        <v>2010</v>
      </c>
      <c r="H3496" s="2" t="str">
        <f>TEXT(MID(Sales_Transactions[[#This Row],[Order Date]],2,5),"yyy/m")</f>
        <v>2010/12</v>
      </c>
      <c r="I3496" t="s">
        <v>22</v>
      </c>
      <c r="J3496">
        <f t="shared" si="324"/>
        <v>2</v>
      </c>
      <c r="K3496" s="2">
        <v>48</v>
      </c>
      <c r="L3496" s="3">
        <v>90.05</v>
      </c>
      <c r="M3496" s="4">
        <v>0.03</v>
      </c>
      <c r="N3496" s="5" t="s">
        <v>23</v>
      </c>
      <c r="O3496" s="3">
        <v>-107</v>
      </c>
      <c r="P3496" s="3">
        <v>1.86</v>
      </c>
      <c r="Q3496" s="3">
        <v>2.58</v>
      </c>
      <c r="R3496" s="5" t="s">
        <v>894</v>
      </c>
      <c r="S3496" s="5" t="s">
        <v>463</v>
      </c>
      <c r="T3496" s="5" t="str">
        <f t="shared" si="325"/>
        <v>Helen Wasserman</v>
      </c>
      <c r="U3496" t="s">
        <v>2828</v>
      </c>
      <c r="V3496" s="5" t="s">
        <v>74</v>
      </c>
      <c r="W3496" s="5" t="s">
        <v>28</v>
      </c>
      <c r="X3496" s="5" t="s">
        <v>82</v>
      </c>
      <c r="Y3496" s="5" t="s">
        <v>1348</v>
      </c>
      <c r="Z3496" s="5" t="s">
        <v>84</v>
      </c>
      <c r="AA3496" s="4">
        <v>0.82</v>
      </c>
      <c r="AB3496" s="1">
        <v>40534</v>
      </c>
      <c r="AC3496" s="1">
        <v>20957</v>
      </c>
      <c r="AD3496">
        <f t="shared" si="326"/>
        <v>5</v>
      </c>
      <c r="AE3496">
        <f t="shared" ca="1" si="327"/>
        <v>67</v>
      </c>
      <c r="AF3496" t="str">
        <f t="shared" ca="1" si="328"/>
        <v>Over 65</v>
      </c>
      <c r="AG3496" s="3">
        <f t="shared" si="329"/>
        <v>9.2488374999999998E-2</v>
      </c>
      <c r="AH3496" t="str">
        <f>_xlfn.IFNA(VLOOKUP(Sales_Transactions[[#This Row],[Order ID]],Returned_Items[#All],2,FALSE),"Not Returned")</f>
        <v>Not Returned</v>
      </c>
    </row>
    <row r="3497" spans="1:34" x14ac:dyDescent="0.25">
      <c r="A3497">
        <v>70</v>
      </c>
      <c r="C3497" t="s">
        <v>2954</v>
      </c>
      <c r="D3497" s="2" t="str">
        <f>TEXT(MID(Sales_Transactions[[#This Row],[Order Date]],2,5),"d/m/yyy")</f>
        <v>17/12/2010</v>
      </c>
      <c r="E3497" s="2" t="str">
        <f>TEXT(MID(Sales_Transactions[[#This Row],[Order Date]],2,5),"d")</f>
        <v>17</v>
      </c>
      <c r="F3497" s="2" t="str">
        <f>TEXT(MID(Sales_Transactions[[#This Row],[Order Date]],2,5),"m")</f>
        <v>12</v>
      </c>
      <c r="G3497" s="2" t="str">
        <f>TEXT(MID(Sales_Transactions[[#This Row],[Order Date]],2,5),"yyy")</f>
        <v>2010</v>
      </c>
      <c r="H3497" s="2" t="str">
        <f>TEXT(MID(Sales_Transactions[[#This Row],[Order Date]],2,5),"yyy/m")</f>
        <v>2010/12</v>
      </c>
      <c r="I3497" t="s">
        <v>22</v>
      </c>
      <c r="J3497">
        <f t="shared" si="324"/>
        <v>2</v>
      </c>
      <c r="K3497" s="2">
        <v>46</v>
      </c>
      <c r="L3497" s="3">
        <v>7804.53</v>
      </c>
      <c r="M3497" s="4">
        <v>0.05</v>
      </c>
      <c r="N3497" s="5" t="s">
        <v>23</v>
      </c>
      <c r="O3497" s="3">
        <v>2057.17</v>
      </c>
      <c r="P3497" s="3">
        <v>205.99</v>
      </c>
      <c r="Q3497" s="3">
        <v>5.99</v>
      </c>
      <c r="R3497" s="5" t="s">
        <v>894</v>
      </c>
      <c r="S3497" s="5" t="s">
        <v>463</v>
      </c>
      <c r="T3497" s="5" t="str">
        <f t="shared" si="325"/>
        <v>Helen Wasserman</v>
      </c>
      <c r="U3497" t="s">
        <v>2828</v>
      </c>
      <c r="V3497" s="5" t="s">
        <v>74</v>
      </c>
      <c r="W3497" s="5" t="s">
        <v>48</v>
      </c>
      <c r="X3497" s="5" t="s">
        <v>49</v>
      </c>
      <c r="Y3497" s="5" t="s">
        <v>1214</v>
      </c>
      <c r="Z3497" s="5" t="s">
        <v>43</v>
      </c>
      <c r="AA3497" s="4">
        <v>0.59</v>
      </c>
      <c r="AB3497" s="1">
        <v>40534</v>
      </c>
      <c r="AC3497" s="1">
        <v>20629</v>
      </c>
      <c r="AD3497">
        <f t="shared" si="326"/>
        <v>5</v>
      </c>
      <c r="AE3497">
        <f t="shared" ca="1" si="327"/>
        <v>68</v>
      </c>
      <c r="AF3497" t="str">
        <f t="shared" ca="1" si="328"/>
        <v>Over 65</v>
      </c>
      <c r="AG3497" s="3">
        <f t="shared" si="329"/>
        <v>4.6060218478260877</v>
      </c>
      <c r="AH3497" t="str">
        <f>_xlfn.IFNA(VLOOKUP(Sales_Transactions[[#This Row],[Order ID]],Returned_Items[#All],2,FALSE),"Not Returned")</f>
        <v>Not Returned</v>
      </c>
    </row>
    <row r="3498" spans="1:34" x14ac:dyDescent="0.25">
      <c r="A3498">
        <v>135</v>
      </c>
      <c r="C3498" t="s">
        <v>983</v>
      </c>
      <c r="D3498" s="2" t="str">
        <f>TEXT(MID(Sales_Transactions[[#This Row],[Order Date]],2,5),"d/m/yyy")</f>
        <v>20/10/2011</v>
      </c>
      <c r="E3498" s="2" t="str">
        <f>TEXT(MID(Sales_Transactions[[#This Row],[Order Date]],2,5),"d")</f>
        <v>20</v>
      </c>
      <c r="F3498" s="2" t="str">
        <f>TEXT(MID(Sales_Transactions[[#This Row],[Order Date]],2,5),"m")</f>
        <v>10</v>
      </c>
      <c r="G3498" s="2" t="str">
        <f>TEXT(MID(Sales_Transactions[[#This Row],[Order Date]],2,5),"yyy")</f>
        <v>2011</v>
      </c>
      <c r="H3498" s="2" t="str">
        <f>TEXT(MID(Sales_Transactions[[#This Row],[Order Date]],2,5),"yyy/m")</f>
        <v>2011/10</v>
      </c>
      <c r="I3498" t="s">
        <v>52</v>
      </c>
      <c r="J3498">
        <f t="shared" si="324"/>
        <v>1</v>
      </c>
      <c r="K3498" s="2">
        <v>25</v>
      </c>
      <c r="L3498" s="3">
        <v>125.85</v>
      </c>
      <c r="M3498" s="4">
        <v>0.09</v>
      </c>
      <c r="N3498" s="5" t="s">
        <v>23</v>
      </c>
      <c r="O3498" s="3">
        <v>-89.25</v>
      </c>
      <c r="P3498" s="3">
        <v>4.9800000000000004</v>
      </c>
      <c r="Q3498" s="3">
        <v>4.62</v>
      </c>
      <c r="R3498" s="5" t="s">
        <v>2955</v>
      </c>
      <c r="S3498" s="5" t="s">
        <v>2956</v>
      </c>
      <c r="T3498" s="5" t="str">
        <f t="shared" si="325"/>
        <v>Anne Pryor</v>
      </c>
      <c r="U3498" t="s">
        <v>2828</v>
      </c>
      <c r="V3498" s="5" t="s">
        <v>37</v>
      </c>
      <c r="W3498" s="5" t="s">
        <v>48</v>
      </c>
      <c r="X3498" s="5" t="s">
        <v>87</v>
      </c>
      <c r="Y3498" s="5" t="s">
        <v>658</v>
      </c>
      <c r="Z3498" s="5" t="s">
        <v>60</v>
      </c>
      <c r="AA3498" s="4">
        <v>0.64</v>
      </c>
      <c r="AB3498" s="1">
        <v>40838</v>
      </c>
      <c r="AC3498" s="1">
        <v>20746</v>
      </c>
      <c r="AD3498">
        <f t="shared" si="326"/>
        <v>2</v>
      </c>
      <c r="AE3498">
        <f t="shared" ca="1" si="327"/>
        <v>67</v>
      </c>
      <c r="AF3498" t="str">
        <f t="shared" ca="1" si="328"/>
        <v>Over 65</v>
      </c>
      <c r="AG3498" s="3">
        <f t="shared" si="329"/>
        <v>0.38382072</v>
      </c>
      <c r="AH3498" t="str">
        <f>_xlfn.IFNA(VLOOKUP(Sales_Transactions[[#This Row],[Order ID]],Returned_Items[#All],2,FALSE),"Not Returned")</f>
        <v>Returned</v>
      </c>
    </row>
    <row r="3499" spans="1:34" x14ac:dyDescent="0.25">
      <c r="A3499">
        <v>193</v>
      </c>
      <c r="C3499" t="s">
        <v>332</v>
      </c>
      <c r="D3499" s="2" t="str">
        <f>TEXT(MID(Sales_Transactions[[#This Row],[Order Date]],2,5),"d/m/yyy")</f>
        <v>7/8/2010</v>
      </c>
      <c r="E3499" s="2" t="str">
        <f>TEXT(MID(Sales_Transactions[[#This Row],[Order Date]],2,5),"d")</f>
        <v>7</v>
      </c>
      <c r="F3499" s="2" t="str">
        <f>TEXT(MID(Sales_Transactions[[#This Row],[Order Date]],2,5),"m")</f>
        <v>8</v>
      </c>
      <c r="G3499" s="2" t="str">
        <f>TEXT(MID(Sales_Transactions[[#This Row],[Order Date]],2,5),"yyy")</f>
        <v>2010</v>
      </c>
      <c r="H3499" s="2" t="str">
        <f>TEXT(MID(Sales_Transactions[[#This Row],[Order Date]],2,5),"yyy/m")</f>
        <v>2010/8</v>
      </c>
      <c r="I3499" t="s">
        <v>101</v>
      </c>
      <c r="J3499">
        <f t="shared" si="324"/>
        <v>1</v>
      </c>
      <c r="K3499" s="2">
        <v>14</v>
      </c>
      <c r="L3499" s="3">
        <v>174.89</v>
      </c>
      <c r="M3499" s="4">
        <v>0.06</v>
      </c>
      <c r="N3499" s="5" t="s">
        <v>23</v>
      </c>
      <c r="O3499" s="3">
        <v>-37.04</v>
      </c>
      <c r="P3499" s="3">
        <v>12.44</v>
      </c>
      <c r="Q3499" s="3">
        <v>6.27</v>
      </c>
      <c r="R3499" s="5" t="s">
        <v>1216</v>
      </c>
      <c r="S3499" s="5" t="s">
        <v>1622</v>
      </c>
      <c r="T3499" s="5" t="str">
        <f t="shared" si="325"/>
        <v>Justin Hirsh</v>
      </c>
      <c r="U3499" t="s">
        <v>2828</v>
      </c>
      <c r="V3499" s="5" t="s">
        <v>37</v>
      </c>
      <c r="W3499" s="5" t="s">
        <v>28</v>
      </c>
      <c r="X3499" s="5" t="s">
        <v>29</v>
      </c>
      <c r="Y3499" s="5" t="s">
        <v>1290</v>
      </c>
      <c r="Z3499" s="5" t="s">
        <v>56</v>
      </c>
      <c r="AA3499" s="4">
        <v>0.56999999999999995</v>
      </c>
      <c r="AB3499" s="1">
        <v>40399</v>
      </c>
      <c r="AC3499" s="1">
        <v>20731</v>
      </c>
      <c r="AD3499">
        <f t="shared" si="326"/>
        <v>2</v>
      </c>
      <c r="AE3499">
        <f t="shared" ca="1" si="327"/>
        <v>67</v>
      </c>
      <c r="AF3499" t="str">
        <f t="shared" ca="1" si="328"/>
        <v>Over 65</v>
      </c>
      <c r="AG3499" s="3">
        <f t="shared" si="329"/>
        <v>1.3358954285714284</v>
      </c>
      <c r="AH3499" t="str">
        <f>_xlfn.IFNA(VLOOKUP(Sales_Transactions[[#This Row],[Order ID]],Returned_Items[#All],2,FALSE),"Not Returned")</f>
        <v>Not Returned</v>
      </c>
    </row>
    <row r="3500" spans="1:34" x14ac:dyDescent="0.25">
      <c r="A3500">
        <v>225</v>
      </c>
      <c r="C3500" t="s">
        <v>2371</v>
      </c>
      <c r="D3500" s="2" t="str">
        <f>TEXT(MID(Sales_Transactions[[#This Row],[Order Date]],2,5),"d/m/yyy")</f>
        <v>24/5/2011</v>
      </c>
      <c r="E3500" s="2" t="str">
        <f>TEXT(MID(Sales_Transactions[[#This Row],[Order Date]],2,5),"d")</f>
        <v>24</v>
      </c>
      <c r="F3500" s="2" t="str">
        <f>TEXT(MID(Sales_Transactions[[#This Row],[Order Date]],2,5),"m")</f>
        <v>5</v>
      </c>
      <c r="G3500" s="2" t="str">
        <f>TEXT(MID(Sales_Transactions[[#This Row],[Order Date]],2,5),"yyy")</f>
        <v>2011</v>
      </c>
      <c r="H3500" s="2" t="str">
        <f>TEXT(MID(Sales_Transactions[[#This Row],[Order Date]],2,5),"yyy/m")</f>
        <v>2011/5</v>
      </c>
      <c r="I3500" t="s">
        <v>101</v>
      </c>
      <c r="J3500">
        <f t="shared" si="324"/>
        <v>1</v>
      </c>
      <c r="K3500" s="2">
        <v>24</v>
      </c>
      <c r="L3500" s="3">
        <v>126.58</v>
      </c>
      <c r="M3500" s="4">
        <v>0.06</v>
      </c>
      <c r="N3500" s="5" t="s">
        <v>23</v>
      </c>
      <c r="O3500" s="3">
        <v>18.27</v>
      </c>
      <c r="P3500" s="3">
        <v>5.58</v>
      </c>
      <c r="Q3500" s="3">
        <v>0.7</v>
      </c>
      <c r="R3500" s="5" t="s">
        <v>2703</v>
      </c>
      <c r="S3500" s="5" t="s">
        <v>1769</v>
      </c>
      <c r="T3500" s="5" t="str">
        <f t="shared" si="325"/>
        <v>Karen Ferguson</v>
      </c>
      <c r="U3500" t="s">
        <v>2828</v>
      </c>
      <c r="V3500" s="5" t="s">
        <v>74</v>
      </c>
      <c r="W3500" s="5" t="s">
        <v>28</v>
      </c>
      <c r="X3500" s="5" t="s">
        <v>124</v>
      </c>
      <c r="Y3500" s="5" t="s">
        <v>1428</v>
      </c>
      <c r="Z3500" s="5" t="s">
        <v>84</v>
      </c>
      <c r="AA3500" s="4">
        <v>0.6</v>
      </c>
      <c r="AB3500" s="1">
        <v>40688</v>
      </c>
      <c r="AC3500" s="1">
        <v>15239</v>
      </c>
      <c r="AD3500">
        <f t="shared" si="326"/>
        <v>1</v>
      </c>
      <c r="AE3500">
        <f t="shared" ca="1" si="327"/>
        <v>82</v>
      </c>
      <c r="AF3500" t="str">
        <f t="shared" ca="1" si="328"/>
        <v>Over 65</v>
      </c>
      <c r="AG3500" s="3">
        <f t="shared" si="329"/>
        <v>0.2615271666666667</v>
      </c>
      <c r="AH3500" t="str">
        <f>_xlfn.IFNA(VLOOKUP(Sales_Transactions[[#This Row],[Order ID]],Returned_Items[#All],2,FALSE),"Not Returned")</f>
        <v>Not Returned</v>
      </c>
    </row>
    <row r="3501" spans="1:34" x14ac:dyDescent="0.25">
      <c r="A3501">
        <v>225</v>
      </c>
      <c r="C3501" t="s">
        <v>2371</v>
      </c>
      <c r="D3501" s="2" t="str">
        <f>TEXT(MID(Sales_Transactions[[#This Row],[Order Date]],2,5),"d/m/yyy")</f>
        <v>24/5/2011</v>
      </c>
      <c r="E3501" s="2" t="str">
        <f>TEXT(MID(Sales_Transactions[[#This Row],[Order Date]],2,5),"d")</f>
        <v>24</v>
      </c>
      <c r="F3501" s="2" t="str">
        <f>TEXT(MID(Sales_Transactions[[#This Row],[Order Date]],2,5),"m")</f>
        <v>5</v>
      </c>
      <c r="G3501" s="2" t="str">
        <f>TEXT(MID(Sales_Transactions[[#This Row],[Order Date]],2,5),"yyy")</f>
        <v>2011</v>
      </c>
      <c r="H3501" s="2" t="str">
        <f>TEXT(MID(Sales_Transactions[[#This Row],[Order Date]],2,5),"yyy/m")</f>
        <v>2011/5</v>
      </c>
      <c r="I3501" t="s">
        <v>101</v>
      </c>
      <c r="J3501">
        <f t="shared" si="324"/>
        <v>1</v>
      </c>
      <c r="K3501" s="2">
        <v>1</v>
      </c>
      <c r="L3501" s="3">
        <v>23.7</v>
      </c>
      <c r="M3501" s="4">
        <v>0.05</v>
      </c>
      <c r="N3501" s="5" t="s">
        <v>23</v>
      </c>
      <c r="O3501" s="3">
        <v>-8.9700000000000006</v>
      </c>
      <c r="P3501" s="3">
        <v>19.84</v>
      </c>
      <c r="Q3501" s="3">
        <v>4.0999999999999996</v>
      </c>
      <c r="R3501" s="5" t="s">
        <v>2703</v>
      </c>
      <c r="S3501" s="5" t="s">
        <v>1769</v>
      </c>
      <c r="T3501" s="5" t="str">
        <f t="shared" si="325"/>
        <v>Karen Ferguson</v>
      </c>
      <c r="U3501" t="s">
        <v>2828</v>
      </c>
      <c r="V3501" s="5" t="s">
        <v>74</v>
      </c>
      <c r="W3501" s="5" t="s">
        <v>28</v>
      </c>
      <c r="X3501" s="5" t="s">
        <v>124</v>
      </c>
      <c r="Y3501" s="5" t="s">
        <v>296</v>
      </c>
      <c r="Z3501" s="5" t="s">
        <v>84</v>
      </c>
      <c r="AA3501" s="4">
        <v>0.44</v>
      </c>
      <c r="AB3501" s="1">
        <v>40689</v>
      </c>
      <c r="AC3501" s="1">
        <v>15075</v>
      </c>
      <c r="AD3501">
        <f t="shared" si="326"/>
        <v>2</v>
      </c>
      <c r="AE3501">
        <f t="shared" ca="1" si="327"/>
        <v>83</v>
      </c>
      <c r="AF3501" t="str">
        <f t="shared" ca="1" si="328"/>
        <v>Over 65</v>
      </c>
      <c r="AG3501" s="3">
        <f t="shared" si="329"/>
        <v>23.930079999999997</v>
      </c>
      <c r="AH3501" t="str">
        <f>_xlfn.IFNA(VLOOKUP(Sales_Transactions[[#This Row],[Order ID]],Returned_Items[#All],2,FALSE),"Not Returned")</f>
        <v>Not Returned</v>
      </c>
    </row>
    <row r="3502" spans="1:34" x14ac:dyDescent="0.25">
      <c r="A3502">
        <v>290</v>
      </c>
      <c r="C3502" t="s">
        <v>813</v>
      </c>
      <c r="D3502" s="2" t="str">
        <f>TEXT(MID(Sales_Transactions[[#This Row],[Order Date]],2,5),"d/m/yyy")</f>
        <v>5/1/2009</v>
      </c>
      <c r="E3502" s="2" t="str">
        <f>TEXT(MID(Sales_Transactions[[#This Row],[Order Date]],2,5),"d")</f>
        <v>5</v>
      </c>
      <c r="F3502" s="2" t="str">
        <f>TEXT(MID(Sales_Transactions[[#This Row],[Order Date]],2,5),"m")</f>
        <v>1</v>
      </c>
      <c r="G3502" s="2" t="str">
        <f>TEXT(MID(Sales_Transactions[[#This Row],[Order Date]],2,5),"yyy")</f>
        <v>2009</v>
      </c>
      <c r="H3502" s="2" t="str">
        <f>TEXT(MID(Sales_Transactions[[#This Row],[Order Date]],2,5),"yyy/m")</f>
        <v>2009/1</v>
      </c>
      <c r="I3502" t="s">
        <v>52</v>
      </c>
      <c r="J3502">
        <f t="shared" si="324"/>
        <v>1</v>
      </c>
      <c r="K3502" s="2">
        <v>24</v>
      </c>
      <c r="L3502" s="3">
        <v>188.73</v>
      </c>
      <c r="M3502" s="4">
        <v>0.05</v>
      </c>
      <c r="N3502" s="5" t="s">
        <v>23</v>
      </c>
      <c r="O3502" s="3">
        <v>-32.479999999999997</v>
      </c>
      <c r="P3502" s="3">
        <v>7.64</v>
      </c>
      <c r="Q3502" s="3">
        <v>5.83</v>
      </c>
      <c r="R3502" s="5" t="s">
        <v>2957</v>
      </c>
      <c r="S3502" s="5" t="s">
        <v>2958</v>
      </c>
      <c r="T3502" s="5" t="str">
        <f t="shared" si="325"/>
        <v>Dorris Love</v>
      </c>
      <c r="U3502" t="s">
        <v>2828</v>
      </c>
      <c r="V3502" s="5" t="s">
        <v>74</v>
      </c>
      <c r="W3502" s="5" t="s">
        <v>28</v>
      </c>
      <c r="X3502" s="5" t="s">
        <v>75</v>
      </c>
      <c r="Y3502" s="5" t="s">
        <v>606</v>
      </c>
      <c r="Z3502" s="5" t="s">
        <v>84</v>
      </c>
      <c r="AA3502" s="4">
        <v>0.36</v>
      </c>
      <c r="AB3502" s="1">
        <v>39819</v>
      </c>
      <c r="AC3502" s="1">
        <v>15298</v>
      </c>
      <c r="AD3502">
        <f t="shared" si="326"/>
        <v>1</v>
      </c>
      <c r="AE3502">
        <f t="shared" ca="1" si="327"/>
        <v>82</v>
      </c>
      <c r="AF3502" t="str">
        <f t="shared" ca="1" si="328"/>
        <v>Over 65</v>
      </c>
      <c r="AG3502" s="3">
        <f t="shared" si="329"/>
        <v>0.56109083333333332</v>
      </c>
      <c r="AH3502" t="str">
        <f>_xlfn.IFNA(VLOOKUP(Sales_Transactions[[#This Row],[Order ID]],Returned_Items[#All],2,FALSE),"Not Returned")</f>
        <v>Not Returned</v>
      </c>
    </row>
    <row r="3503" spans="1:34" x14ac:dyDescent="0.25">
      <c r="A3503">
        <v>644</v>
      </c>
      <c r="C3503" t="s">
        <v>2534</v>
      </c>
      <c r="D3503" s="2" t="str">
        <f>TEXT(MID(Sales_Transactions[[#This Row],[Order Date]],2,5),"d/m/yyy")</f>
        <v>30/4/2012</v>
      </c>
      <c r="E3503" s="2" t="str">
        <f>TEXT(MID(Sales_Transactions[[#This Row],[Order Date]],2,5),"d")</f>
        <v>30</v>
      </c>
      <c r="F3503" s="2" t="str">
        <f>TEXT(MID(Sales_Transactions[[#This Row],[Order Date]],2,5),"m")</f>
        <v>4</v>
      </c>
      <c r="G3503" s="2" t="str">
        <f>TEXT(MID(Sales_Transactions[[#This Row],[Order Date]],2,5),"yyy")</f>
        <v>2012</v>
      </c>
      <c r="H3503" s="2" t="str">
        <f>TEXT(MID(Sales_Transactions[[#This Row],[Order Date]],2,5),"yyy/m")</f>
        <v>2012/4</v>
      </c>
      <c r="I3503" t="s">
        <v>101</v>
      </c>
      <c r="J3503">
        <f t="shared" si="324"/>
        <v>1</v>
      </c>
      <c r="K3503" s="2">
        <v>5</v>
      </c>
      <c r="L3503" s="3">
        <v>1679.58</v>
      </c>
      <c r="M3503" s="4">
        <v>0.01</v>
      </c>
      <c r="N3503" s="5" t="s">
        <v>34</v>
      </c>
      <c r="O3503" s="3">
        <v>-171.92</v>
      </c>
      <c r="P3503" s="3">
        <v>320.98</v>
      </c>
      <c r="Q3503" s="3">
        <v>58.95</v>
      </c>
      <c r="R3503" s="5" t="s">
        <v>1698</v>
      </c>
      <c r="S3503" s="5" t="s">
        <v>1699</v>
      </c>
      <c r="T3503" s="5" t="str">
        <f t="shared" si="325"/>
        <v>Bill Eplett</v>
      </c>
      <c r="U3503" t="s">
        <v>2828</v>
      </c>
      <c r="V3503" s="5" t="s">
        <v>47</v>
      </c>
      <c r="W3503" s="5" t="s">
        <v>57</v>
      </c>
      <c r="X3503" s="5" t="s">
        <v>154</v>
      </c>
      <c r="Y3503" s="5" t="s">
        <v>271</v>
      </c>
      <c r="Z3503" s="5" t="s">
        <v>40</v>
      </c>
      <c r="AA3503" s="4">
        <v>0.56999999999999995</v>
      </c>
      <c r="AB3503" s="1">
        <v>41030</v>
      </c>
      <c r="AC3503" s="1">
        <v>15474</v>
      </c>
      <c r="AD3503">
        <f t="shared" si="326"/>
        <v>1</v>
      </c>
      <c r="AE3503">
        <f t="shared" ca="1" si="327"/>
        <v>82</v>
      </c>
      <c r="AF3503" t="str">
        <f t="shared" ca="1" si="328"/>
        <v>Over 65</v>
      </c>
      <c r="AG3503" s="3">
        <f t="shared" si="329"/>
        <v>75.979580400000003</v>
      </c>
      <c r="AH3503" t="str">
        <f>_xlfn.IFNA(VLOOKUP(Sales_Transactions[[#This Row],[Order ID]],Returned_Items[#All],2,FALSE),"Not Returned")</f>
        <v>Not Returned</v>
      </c>
    </row>
    <row r="3504" spans="1:34" x14ac:dyDescent="0.25">
      <c r="A3504">
        <v>738</v>
      </c>
      <c r="C3504" t="s">
        <v>2959</v>
      </c>
      <c r="D3504" s="2" t="str">
        <f>TEXT(MID(Sales_Transactions[[#This Row],[Order Date]],2,5),"d/m/yyy")</f>
        <v>1/3/2010</v>
      </c>
      <c r="E3504" s="2" t="str">
        <f>TEXT(MID(Sales_Transactions[[#This Row],[Order Date]],2,5),"d")</f>
        <v>1</v>
      </c>
      <c r="F3504" s="2" t="str">
        <f>TEXT(MID(Sales_Transactions[[#This Row],[Order Date]],2,5),"m")</f>
        <v>3</v>
      </c>
      <c r="G3504" s="2" t="str">
        <f>TEXT(MID(Sales_Transactions[[#This Row],[Order Date]],2,5),"yyy")</f>
        <v>2010</v>
      </c>
      <c r="H3504" s="2" t="str">
        <f>TEXT(MID(Sales_Transactions[[#This Row],[Order Date]],2,5),"yyy/m")</f>
        <v>2010/3</v>
      </c>
      <c r="I3504" t="s">
        <v>52</v>
      </c>
      <c r="J3504">
        <f t="shared" si="324"/>
        <v>1</v>
      </c>
      <c r="K3504" s="2">
        <v>7</v>
      </c>
      <c r="L3504" s="3">
        <v>560.51</v>
      </c>
      <c r="M3504" s="4">
        <v>0.04</v>
      </c>
      <c r="N3504" s="5" t="s">
        <v>23</v>
      </c>
      <c r="O3504" s="3">
        <v>32.6</v>
      </c>
      <c r="P3504" s="3">
        <v>80.98</v>
      </c>
      <c r="Q3504" s="3">
        <v>4.5</v>
      </c>
      <c r="R3504" s="5" t="s">
        <v>2960</v>
      </c>
      <c r="S3504" s="5" t="s">
        <v>2961</v>
      </c>
      <c r="T3504" s="5" t="str">
        <f t="shared" si="325"/>
        <v>Caroline Jumper</v>
      </c>
      <c r="U3504" t="s">
        <v>2828</v>
      </c>
      <c r="V3504" s="5" t="s">
        <v>47</v>
      </c>
      <c r="W3504" s="5" t="s">
        <v>28</v>
      </c>
      <c r="X3504" s="5" t="s">
        <v>38</v>
      </c>
      <c r="Y3504" s="5" t="s">
        <v>2449</v>
      </c>
      <c r="Z3504" s="5" t="s">
        <v>43</v>
      </c>
      <c r="AA3504" s="4">
        <v>0.59</v>
      </c>
      <c r="AB3504" s="1">
        <v>40240</v>
      </c>
      <c r="AC3504" s="1">
        <v>15595</v>
      </c>
      <c r="AD3504">
        <f t="shared" si="326"/>
        <v>2</v>
      </c>
      <c r="AE3504">
        <f t="shared" ca="1" si="327"/>
        <v>81</v>
      </c>
      <c r="AF3504" t="str">
        <f t="shared" ca="1" si="328"/>
        <v>Over 65</v>
      </c>
      <c r="AG3504" s="3">
        <f t="shared" si="329"/>
        <v>12.206801142857143</v>
      </c>
      <c r="AH3504" t="str">
        <f>_xlfn.IFNA(VLOOKUP(Sales_Transactions[[#This Row],[Order ID]],Returned_Items[#All],2,FALSE),"Not Returned")</f>
        <v>Not Returned</v>
      </c>
    </row>
    <row r="3505" spans="1:34" x14ac:dyDescent="0.25">
      <c r="A3505">
        <v>738</v>
      </c>
      <c r="C3505" t="s">
        <v>2959</v>
      </c>
      <c r="D3505" s="2" t="str">
        <f>TEXT(MID(Sales_Transactions[[#This Row],[Order Date]],2,5),"d/m/yyy")</f>
        <v>1/3/2010</v>
      </c>
      <c r="E3505" s="2" t="str">
        <f>TEXT(MID(Sales_Transactions[[#This Row],[Order Date]],2,5),"d")</f>
        <v>1</v>
      </c>
      <c r="F3505" s="2" t="str">
        <f>TEXT(MID(Sales_Transactions[[#This Row],[Order Date]],2,5),"m")</f>
        <v>3</v>
      </c>
      <c r="G3505" s="2" t="str">
        <f>TEXT(MID(Sales_Transactions[[#This Row],[Order Date]],2,5),"yyy")</f>
        <v>2010</v>
      </c>
      <c r="H3505" s="2" t="str">
        <f>TEXT(MID(Sales_Transactions[[#This Row],[Order Date]],2,5),"yyy/m")</f>
        <v>2010/3</v>
      </c>
      <c r="I3505" t="s">
        <v>52</v>
      </c>
      <c r="J3505">
        <f t="shared" si="324"/>
        <v>1</v>
      </c>
      <c r="K3505" s="2">
        <v>31</v>
      </c>
      <c r="L3505" s="3">
        <v>189.95</v>
      </c>
      <c r="M3505" s="4">
        <v>0.08</v>
      </c>
      <c r="N3505" s="5" t="s">
        <v>23</v>
      </c>
      <c r="O3505" s="3">
        <v>-56.68</v>
      </c>
      <c r="P3505" s="3">
        <v>6.48</v>
      </c>
      <c r="Q3505" s="3">
        <v>5.14</v>
      </c>
      <c r="R3505" s="5" t="s">
        <v>2960</v>
      </c>
      <c r="S3505" s="5" t="s">
        <v>2961</v>
      </c>
      <c r="T3505" s="5" t="str">
        <f t="shared" si="325"/>
        <v>Caroline Jumper</v>
      </c>
      <c r="U3505" t="s">
        <v>2828</v>
      </c>
      <c r="V3505" s="5" t="s">
        <v>47</v>
      </c>
      <c r="W3505" s="5" t="s">
        <v>28</v>
      </c>
      <c r="X3505" s="5" t="s">
        <v>75</v>
      </c>
      <c r="Y3505" s="5" t="s">
        <v>2106</v>
      </c>
      <c r="Z3505" s="5" t="s">
        <v>43</v>
      </c>
      <c r="AA3505" s="4">
        <v>0.37</v>
      </c>
      <c r="AB3505" s="1">
        <v>40239</v>
      </c>
      <c r="AC3505" s="1">
        <v>15420</v>
      </c>
      <c r="AD3505">
        <f t="shared" si="326"/>
        <v>1</v>
      </c>
      <c r="AE3505">
        <f t="shared" ca="1" si="327"/>
        <v>82</v>
      </c>
      <c r="AF3505" t="str">
        <f t="shared" ca="1" si="328"/>
        <v>Over 65</v>
      </c>
      <c r="AG3505" s="3">
        <f t="shared" si="329"/>
        <v>0.37467148387096777</v>
      </c>
      <c r="AH3505" t="str">
        <f>_xlfn.IFNA(VLOOKUP(Sales_Transactions[[#This Row],[Order ID]],Returned_Items[#All],2,FALSE),"Not Returned")</f>
        <v>Not Returned</v>
      </c>
    </row>
    <row r="3506" spans="1:34" x14ac:dyDescent="0.25">
      <c r="A3506">
        <v>772</v>
      </c>
      <c r="C3506" t="s">
        <v>1747</v>
      </c>
      <c r="D3506" s="2" t="str">
        <f>TEXT(MID(Sales_Transactions[[#This Row],[Order Date]],2,5),"d/m/yyy")</f>
        <v>16/4/2010</v>
      </c>
      <c r="E3506" s="2" t="str">
        <f>TEXT(MID(Sales_Transactions[[#This Row],[Order Date]],2,5),"d")</f>
        <v>16</v>
      </c>
      <c r="F3506" s="2" t="str">
        <f>TEXT(MID(Sales_Transactions[[#This Row],[Order Date]],2,5),"m")</f>
        <v>4</v>
      </c>
      <c r="G3506" s="2" t="str">
        <f>TEXT(MID(Sales_Transactions[[#This Row],[Order Date]],2,5),"yyy")</f>
        <v>2010</v>
      </c>
      <c r="H3506" s="2" t="str">
        <f>TEXT(MID(Sales_Transactions[[#This Row],[Order Date]],2,5),"yyy/m")</f>
        <v>2010/4</v>
      </c>
      <c r="I3506" t="s">
        <v>33</v>
      </c>
      <c r="J3506">
        <f t="shared" si="324"/>
        <v>4</v>
      </c>
      <c r="K3506" s="2">
        <v>35</v>
      </c>
      <c r="L3506" s="3">
        <v>589.24</v>
      </c>
      <c r="M3506" s="4">
        <v>0.08</v>
      </c>
      <c r="N3506" s="5" t="s">
        <v>23</v>
      </c>
      <c r="O3506" s="3">
        <v>-38.35</v>
      </c>
      <c r="P3506" s="3">
        <v>17.52</v>
      </c>
      <c r="Q3506" s="3">
        <v>8.17</v>
      </c>
      <c r="R3506" s="5" t="s">
        <v>2962</v>
      </c>
      <c r="S3506" s="5" t="s">
        <v>2963</v>
      </c>
      <c r="T3506" s="5" t="str">
        <f t="shared" si="325"/>
        <v>Pamela Stobb</v>
      </c>
      <c r="U3506" t="s">
        <v>2828</v>
      </c>
      <c r="V3506" s="5" t="s">
        <v>37</v>
      </c>
      <c r="W3506" s="5" t="s">
        <v>28</v>
      </c>
      <c r="X3506" s="5" t="s">
        <v>38</v>
      </c>
      <c r="Y3506" s="5" t="s">
        <v>2964</v>
      </c>
      <c r="Z3506" s="5" t="s">
        <v>56</v>
      </c>
      <c r="AA3506" s="4">
        <v>0.5</v>
      </c>
      <c r="AB3506" s="1">
        <v>40286</v>
      </c>
      <c r="AC3506" s="1">
        <v>15574</v>
      </c>
      <c r="AD3506">
        <f t="shared" si="326"/>
        <v>2</v>
      </c>
      <c r="AE3506">
        <f t="shared" ca="1" si="327"/>
        <v>81</v>
      </c>
      <c r="AF3506" t="str">
        <f t="shared" ca="1" si="328"/>
        <v>Over 65</v>
      </c>
      <c r="AG3506" s="3">
        <f t="shared" si="329"/>
        <v>0.73359954285714279</v>
      </c>
      <c r="AH3506" t="str">
        <f>_xlfn.IFNA(VLOOKUP(Sales_Transactions[[#This Row],[Order ID]],Returned_Items[#All],2,FALSE),"Not Returned")</f>
        <v>Not Returned</v>
      </c>
    </row>
    <row r="3507" spans="1:34" x14ac:dyDescent="0.25">
      <c r="A3507">
        <v>772</v>
      </c>
      <c r="C3507" t="s">
        <v>1747</v>
      </c>
      <c r="D3507" s="2" t="str">
        <f>TEXT(MID(Sales_Transactions[[#This Row],[Order Date]],2,5),"d/m/yyy")</f>
        <v>16/4/2010</v>
      </c>
      <c r="E3507" s="2" t="str">
        <f>TEXT(MID(Sales_Transactions[[#This Row],[Order Date]],2,5),"d")</f>
        <v>16</v>
      </c>
      <c r="F3507" s="2" t="str">
        <f>TEXT(MID(Sales_Transactions[[#This Row],[Order Date]],2,5),"m")</f>
        <v>4</v>
      </c>
      <c r="G3507" s="2" t="str">
        <f>TEXT(MID(Sales_Transactions[[#This Row],[Order Date]],2,5),"yyy")</f>
        <v>2010</v>
      </c>
      <c r="H3507" s="2" t="str">
        <f>TEXT(MID(Sales_Transactions[[#This Row],[Order Date]],2,5),"yyy/m")</f>
        <v>2010/4</v>
      </c>
      <c r="I3507" t="s">
        <v>33</v>
      </c>
      <c r="J3507">
        <f t="shared" si="324"/>
        <v>4</v>
      </c>
      <c r="K3507" s="2">
        <v>25</v>
      </c>
      <c r="L3507" s="3">
        <v>233.05</v>
      </c>
      <c r="M3507" s="4">
        <v>0.1</v>
      </c>
      <c r="N3507" s="5" t="s">
        <v>23</v>
      </c>
      <c r="O3507" s="3">
        <v>86.93</v>
      </c>
      <c r="P3507" s="3">
        <v>9.9</v>
      </c>
      <c r="Q3507" s="3">
        <v>1.39</v>
      </c>
      <c r="R3507" s="5" t="s">
        <v>2962</v>
      </c>
      <c r="S3507" s="5" t="s">
        <v>2963</v>
      </c>
      <c r="T3507" s="5" t="str">
        <f t="shared" si="325"/>
        <v>Pamela Stobb</v>
      </c>
      <c r="U3507" t="s">
        <v>2828</v>
      </c>
      <c r="V3507" s="5" t="s">
        <v>37</v>
      </c>
      <c r="W3507" s="5" t="s">
        <v>28</v>
      </c>
      <c r="X3507" s="5" t="s">
        <v>98</v>
      </c>
      <c r="Y3507" s="5" t="s">
        <v>2965</v>
      </c>
      <c r="Z3507" s="5" t="s">
        <v>43</v>
      </c>
      <c r="AA3507" s="4">
        <v>0.37</v>
      </c>
      <c r="AB3507" s="1">
        <v>40286</v>
      </c>
      <c r="AC3507" s="1">
        <v>15486</v>
      </c>
      <c r="AD3507">
        <f t="shared" si="326"/>
        <v>2</v>
      </c>
      <c r="AE3507">
        <f t="shared" ca="1" si="327"/>
        <v>82</v>
      </c>
      <c r="AF3507" t="str">
        <f t="shared" ca="1" si="328"/>
        <v>Over 65</v>
      </c>
      <c r="AG3507" s="3">
        <f t="shared" si="329"/>
        <v>0.45120400000000005</v>
      </c>
      <c r="AH3507" t="str">
        <f>_xlfn.IFNA(VLOOKUP(Sales_Transactions[[#This Row],[Order ID]],Returned_Items[#All],2,FALSE),"Not Returned")</f>
        <v>Not Returned</v>
      </c>
    </row>
    <row r="3508" spans="1:34" x14ac:dyDescent="0.25">
      <c r="A3508">
        <v>1189</v>
      </c>
      <c r="C3508" t="s">
        <v>1855</v>
      </c>
      <c r="D3508" s="2" t="str">
        <f>TEXT(MID(Sales_Transactions[[#This Row],[Order Date]],2,5),"d/m/yyy")</f>
        <v>8/4/2009</v>
      </c>
      <c r="E3508" s="2" t="str">
        <f>TEXT(MID(Sales_Transactions[[#This Row],[Order Date]],2,5),"d")</f>
        <v>8</v>
      </c>
      <c r="F3508" s="2" t="str">
        <f>TEXT(MID(Sales_Transactions[[#This Row],[Order Date]],2,5),"m")</f>
        <v>4</v>
      </c>
      <c r="G3508" s="2" t="str">
        <f>TEXT(MID(Sales_Transactions[[#This Row],[Order Date]],2,5),"yyy")</f>
        <v>2009</v>
      </c>
      <c r="H3508" s="2" t="str">
        <f>TEXT(MID(Sales_Transactions[[#This Row],[Order Date]],2,5),"yyy/m")</f>
        <v>2009/4</v>
      </c>
      <c r="I3508" t="s">
        <v>101</v>
      </c>
      <c r="J3508">
        <f t="shared" si="324"/>
        <v>1</v>
      </c>
      <c r="K3508" s="2">
        <v>27</v>
      </c>
      <c r="L3508" s="3">
        <v>129.1</v>
      </c>
      <c r="M3508" s="4">
        <v>0</v>
      </c>
      <c r="N3508" s="5" t="s">
        <v>23</v>
      </c>
      <c r="O3508" s="3">
        <v>-59.82</v>
      </c>
      <c r="P3508" s="3">
        <v>4.42</v>
      </c>
      <c r="Q3508" s="3">
        <v>4.99</v>
      </c>
      <c r="R3508" s="5" t="s">
        <v>178</v>
      </c>
      <c r="S3508" s="5" t="s">
        <v>1904</v>
      </c>
      <c r="T3508" s="5" t="str">
        <f t="shared" si="325"/>
        <v>Aaron Smayling</v>
      </c>
      <c r="U3508" t="s">
        <v>2828</v>
      </c>
      <c r="V3508" s="5" t="s">
        <v>27</v>
      </c>
      <c r="W3508" s="5" t="s">
        <v>28</v>
      </c>
      <c r="X3508" s="5" t="s">
        <v>98</v>
      </c>
      <c r="Y3508" s="5" t="s">
        <v>2966</v>
      </c>
      <c r="Z3508" s="5" t="s">
        <v>43</v>
      </c>
      <c r="AA3508" s="4">
        <v>0.38</v>
      </c>
      <c r="AB3508" s="1">
        <v>39912</v>
      </c>
      <c r="AC3508" s="1">
        <v>16212</v>
      </c>
      <c r="AD3508">
        <f t="shared" si="326"/>
        <v>1</v>
      </c>
      <c r="AE3508">
        <f t="shared" ca="1" si="327"/>
        <v>80</v>
      </c>
      <c r="AF3508" t="str">
        <f t="shared" ca="1" si="328"/>
        <v>Over 65</v>
      </c>
      <c r="AG3508" s="3">
        <f t="shared" si="329"/>
        <v>0.34851851851851851</v>
      </c>
      <c r="AH3508" t="str">
        <f>_xlfn.IFNA(VLOOKUP(Sales_Transactions[[#This Row],[Order ID]],Returned_Items[#All],2,FALSE),"Not Returned")</f>
        <v>Not Returned</v>
      </c>
    </row>
    <row r="3509" spans="1:34" x14ac:dyDescent="0.25">
      <c r="A3509">
        <v>1825</v>
      </c>
      <c r="C3509" t="s">
        <v>1102</v>
      </c>
      <c r="D3509" s="2" t="str">
        <f>TEXT(MID(Sales_Transactions[[#This Row],[Order Date]],2,5),"d/m/yyy")</f>
        <v>4/12/2010</v>
      </c>
      <c r="E3509" s="2" t="str">
        <f>TEXT(MID(Sales_Transactions[[#This Row],[Order Date]],2,5),"d")</f>
        <v>4</v>
      </c>
      <c r="F3509" s="2" t="str">
        <f>TEXT(MID(Sales_Transactions[[#This Row],[Order Date]],2,5),"m")</f>
        <v>12</v>
      </c>
      <c r="G3509" s="2" t="str">
        <f>TEXT(MID(Sales_Transactions[[#This Row],[Order Date]],2,5),"yyy")</f>
        <v>2010</v>
      </c>
      <c r="H3509" s="2" t="str">
        <f>TEXT(MID(Sales_Transactions[[#This Row],[Order Date]],2,5),"yyy/m")</f>
        <v>2010/12</v>
      </c>
      <c r="I3509" t="s">
        <v>78</v>
      </c>
      <c r="J3509">
        <f t="shared" si="324"/>
        <v>3</v>
      </c>
      <c r="K3509" s="2">
        <v>22</v>
      </c>
      <c r="L3509" s="3">
        <v>38.26</v>
      </c>
      <c r="M3509" s="4">
        <v>0.03</v>
      </c>
      <c r="N3509" s="5" t="s">
        <v>23</v>
      </c>
      <c r="O3509" s="3">
        <v>-2.34</v>
      </c>
      <c r="P3509" s="3">
        <v>1.76</v>
      </c>
      <c r="Q3509" s="3">
        <v>0.7</v>
      </c>
      <c r="R3509" s="5" t="s">
        <v>178</v>
      </c>
      <c r="S3509" s="5" t="s">
        <v>1904</v>
      </c>
      <c r="T3509" s="5" t="str">
        <f t="shared" si="325"/>
        <v>Aaron Smayling</v>
      </c>
      <c r="U3509" t="s">
        <v>2828</v>
      </c>
      <c r="V3509" s="5" t="s">
        <v>27</v>
      </c>
      <c r="W3509" s="5" t="s">
        <v>28</v>
      </c>
      <c r="X3509" s="5" t="s">
        <v>124</v>
      </c>
      <c r="Y3509" s="5" t="s">
        <v>633</v>
      </c>
      <c r="Z3509" s="5" t="s">
        <v>84</v>
      </c>
      <c r="AA3509" s="4">
        <v>0.56000000000000005</v>
      </c>
      <c r="AB3509" s="1">
        <v>40518</v>
      </c>
      <c r="AC3509" s="1">
        <v>16316</v>
      </c>
      <c r="AD3509">
        <f t="shared" si="326"/>
        <v>2</v>
      </c>
      <c r="AE3509">
        <f t="shared" ca="1" si="327"/>
        <v>79</v>
      </c>
      <c r="AF3509" t="str">
        <f t="shared" ca="1" si="328"/>
        <v>Over 65</v>
      </c>
      <c r="AG3509" s="3">
        <f t="shared" si="329"/>
        <v>0.11179418181818181</v>
      </c>
      <c r="AH3509" t="str">
        <f>_xlfn.IFNA(VLOOKUP(Sales_Transactions[[#This Row],[Order ID]],Returned_Items[#All],2,FALSE),"Not Returned")</f>
        <v>Not Returned</v>
      </c>
    </row>
    <row r="3510" spans="1:34" x14ac:dyDescent="0.25">
      <c r="A3510">
        <v>2467</v>
      </c>
      <c r="C3510" t="s">
        <v>2537</v>
      </c>
      <c r="D3510" s="2" t="str">
        <f>TEXT(MID(Sales_Transactions[[#This Row],[Order Date]],2,5),"d/m/yyy")</f>
        <v>15/7/2011</v>
      </c>
      <c r="E3510" s="2" t="str">
        <f>TEXT(MID(Sales_Transactions[[#This Row],[Order Date]],2,5),"d")</f>
        <v>15</v>
      </c>
      <c r="F3510" s="2" t="str">
        <f>TEXT(MID(Sales_Transactions[[#This Row],[Order Date]],2,5),"m")</f>
        <v>7</v>
      </c>
      <c r="G3510" s="2" t="str">
        <f>TEXT(MID(Sales_Transactions[[#This Row],[Order Date]],2,5),"yyy")</f>
        <v>2011</v>
      </c>
      <c r="H3510" s="2" t="str">
        <f>TEXT(MID(Sales_Transactions[[#This Row],[Order Date]],2,5),"yyy/m")</f>
        <v>2011/7</v>
      </c>
      <c r="I3510" t="s">
        <v>52</v>
      </c>
      <c r="J3510">
        <f t="shared" si="324"/>
        <v>1</v>
      </c>
      <c r="K3510" s="2">
        <v>30</v>
      </c>
      <c r="L3510" s="3">
        <v>4147.47</v>
      </c>
      <c r="M3510" s="4">
        <v>0.09</v>
      </c>
      <c r="N3510" s="5" t="s">
        <v>34</v>
      </c>
      <c r="O3510" s="3">
        <v>586.61</v>
      </c>
      <c r="P3510" s="3">
        <v>145.44999999999999</v>
      </c>
      <c r="Q3510" s="3">
        <v>17.850000000000001</v>
      </c>
      <c r="R3510" s="5" t="s">
        <v>2960</v>
      </c>
      <c r="S3510" s="5" t="s">
        <v>2961</v>
      </c>
      <c r="T3510" s="5" t="str">
        <f t="shared" si="325"/>
        <v>Caroline Jumper</v>
      </c>
      <c r="U3510" t="s">
        <v>2828</v>
      </c>
      <c r="V3510" s="5" t="s">
        <v>47</v>
      </c>
      <c r="W3510" s="5" t="s">
        <v>48</v>
      </c>
      <c r="X3510" s="5" t="s">
        <v>324</v>
      </c>
      <c r="Y3510" s="5" t="s">
        <v>365</v>
      </c>
      <c r="Z3510" s="5" t="s">
        <v>40</v>
      </c>
      <c r="AA3510" s="4">
        <v>0.56000000000000005</v>
      </c>
      <c r="AB3510" s="1">
        <v>40740</v>
      </c>
      <c r="AC3510" s="1">
        <v>16348</v>
      </c>
      <c r="AD3510">
        <f t="shared" si="326"/>
        <v>1</v>
      </c>
      <c r="AE3510">
        <f t="shared" ca="1" si="327"/>
        <v>79</v>
      </c>
      <c r="AF3510" t="str">
        <f t="shared" ca="1" si="328"/>
        <v>Over 65</v>
      </c>
      <c r="AG3510" s="3">
        <f t="shared" si="329"/>
        <v>5.4389698333333323</v>
      </c>
      <c r="AH3510" t="str">
        <f>_xlfn.IFNA(VLOOKUP(Sales_Transactions[[#This Row],[Order ID]],Returned_Items[#All],2,FALSE),"Not Returned")</f>
        <v>Not Returned</v>
      </c>
    </row>
    <row r="3511" spans="1:34" x14ac:dyDescent="0.25">
      <c r="A3511">
        <v>3014</v>
      </c>
      <c r="C3511" t="s">
        <v>523</v>
      </c>
      <c r="D3511" s="2" t="str">
        <f>TEXT(MID(Sales_Transactions[[#This Row],[Order Date]],2,5),"d/m/yyy")</f>
        <v>29/10/2012</v>
      </c>
      <c r="E3511" s="2" t="str">
        <f>TEXT(MID(Sales_Transactions[[#This Row],[Order Date]],2,5),"d")</f>
        <v>29</v>
      </c>
      <c r="F3511" s="2" t="str">
        <f>TEXT(MID(Sales_Transactions[[#This Row],[Order Date]],2,5),"m")</f>
        <v>10</v>
      </c>
      <c r="G3511" s="2" t="str">
        <f>TEXT(MID(Sales_Transactions[[#This Row],[Order Date]],2,5),"yyy")</f>
        <v>2012</v>
      </c>
      <c r="H3511" s="2" t="str">
        <f>TEXT(MID(Sales_Transactions[[#This Row],[Order Date]],2,5),"yyy/m")</f>
        <v>2012/10</v>
      </c>
      <c r="I3511" t="s">
        <v>52</v>
      </c>
      <c r="J3511">
        <f t="shared" si="324"/>
        <v>1</v>
      </c>
      <c r="K3511" s="2">
        <v>13</v>
      </c>
      <c r="L3511" s="3">
        <v>4002.14</v>
      </c>
      <c r="M3511" s="4">
        <v>0.02</v>
      </c>
      <c r="N3511" s="5" t="s">
        <v>23</v>
      </c>
      <c r="O3511" s="3">
        <v>1314.39</v>
      </c>
      <c r="P3511" s="3">
        <v>304.99</v>
      </c>
      <c r="Q3511" s="3">
        <v>19.989999999999998</v>
      </c>
      <c r="R3511" s="5" t="s">
        <v>2962</v>
      </c>
      <c r="S3511" s="5" t="s">
        <v>2963</v>
      </c>
      <c r="T3511" s="5" t="str">
        <f t="shared" si="325"/>
        <v>Pamela Stobb</v>
      </c>
      <c r="U3511" t="s">
        <v>2828</v>
      </c>
      <c r="V3511" s="5" t="s">
        <v>37</v>
      </c>
      <c r="W3511" s="5" t="s">
        <v>28</v>
      </c>
      <c r="X3511" s="5" t="s">
        <v>41</v>
      </c>
      <c r="Y3511" s="5" t="s">
        <v>2071</v>
      </c>
      <c r="Z3511" s="5" t="s">
        <v>43</v>
      </c>
      <c r="AA3511" s="4">
        <v>0.4</v>
      </c>
      <c r="AB3511" s="1">
        <v>41213</v>
      </c>
      <c r="AC3511" s="1">
        <v>26360</v>
      </c>
      <c r="AD3511">
        <f t="shared" si="326"/>
        <v>2</v>
      </c>
      <c r="AE3511">
        <f t="shared" ca="1" si="327"/>
        <v>52</v>
      </c>
      <c r="AF3511" t="str">
        <f t="shared" ca="1" si="328"/>
        <v>18-64</v>
      </c>
      <c r="AG3511" s="3">
        <f t="shared" si="329"/>
        <v>24.993769384615387</v>
      </c>
      <c r="AH3511" t="str">
        <f>_xlfn.IFNA(VLOOKUP(Sales_Transactions[[#This Row],[Order ID]],Returned_Items[#All],2,FALSE),"Not Returned")</f>
        <v>Not Returned</v>
      </c>
    </row>
    <row r="3512" spans="1:34" x14ac:dyDescent="0.25">
      <c r="A3512">
        <v>3073</v>
      </c>
      <c r="C3512" t="s">
        <v>2187</v>
      </c>
      <c r="D3512" s="2" t="str">
        <f>TEXT(MID(Sales_Transactions[[#This Row],[Order Date]],2,5),"d/m/yyy")</f>
        <v>7/1/2009</v>
      </c>
      <c r="E3512" s="2" t="str">
        <f>TEXT(MID(Sales_Transactions[[#This Row],[Order Date]],2,5),"d")</f>
        <v>7</v>
      </c>
      <c r="F3512" s="2" t="str">
        <f>TEXT(MID(Sales_Transactions[[#This Row],[Order Date]],2,5),"m")</f>
        <v>1</v>
      </c>
      <c r="G3512" s="2" t="str">
        <f>TEXT(MID(Sales_Transactions[[#This Row],[Order Date]],2,5),"yyy")</f>
        <v>2009</v>
      </c>
      <c r="H3512" s="2" t="str">
        <f>TEXT(MID(Sales_Transactions[[#This Row],[Order Date]],2,5),"yyy/m")</f>
        <v>2009/1</v>
      </c>
      <c r="I3512" t="s">
        <v>78</v>
      </c>
      <c r="J3512">
        <f t="shared" si="324"/>
        <v>3</v>
      </c>
      <c r="K3512" s="2">
        <v>3</v>
      </c>
      <c r="L3512" s="3">
        <v>10.58</v>
      </c>
      <c r="M3512" s="4">
        <v>0.05</v>
      </c>
      <c r="N3512" s="5" t="s">
        <v>23</v>
      </c>
      <c r="O3512" s="3">
        <v>-11.58</v>
      </c>
      <c r="P3512" s="3">
        <v>1.98</v>
      </c>
      <c r="Q3512" s="3">
        <v>4.7699999999999996</v>
      </c>
      <c r="R3512" s="5" t="s">
        <v>2967</v>
      </c>
      <c r="S3512" s="5" t="s">
        <v>1238</v>
      </c>
      <c r="T3512" s="5" t="str">
        <f t="shared" si="325"/>
        <v>Jasper Cacioppo</v>
      </c>
      <c r="U3512" t="s">
        <v>2828</v>
      </c>
      <c r="V3512" s="5" t="s">
        <v>74</v>
      </c>
      <c r="W3512" s="5" t="s">
        <v>28</v>
      </c>
      <c r="X3512" s="5" t="s">
        <v>41</v>
      </c>
      <c r="Y3512" s="5" t="s">
        <v>2968</v>
      </c>
      <c r="Z3512" s="5" t="s">
        <v>43</v>
      </c>
      <c r="AA3512" s="4">
        <v>0.4</v>
      </c>
      <c r="AB3512" s="1">
        <v>39821</v>
      </c>
      <c r="AC3512" s="1">
        <v>26347</v>
      </c>
      <c r="AD3512">
        <f t="shared" si="326"/>
        <v>1</v>
      </c>
      <c r="AE3512">
        <f t="shared" ca="1" si="327"/>
        <v>52</v>
      </c>
      <c r="AF3512" t="str">
        <f t="shared" ca="1" si="328"/>
        <v>18-64</v>
      </c>
      <c r="AG3512" s="3">
        <f t="shared" si="329"/>
        <v>2.2496699999999996</v>
      </c>
      <c r="AH3512" t="str">
        <f>_xlfn.IFNA(VLOOKUP(Sales_Transactions[[#This Row],[Order ID]],Returned_Items[#All],2,FALSE),"Not Returned")</f>
        <v>Not Returned</v>
      </c>
    </row>
    <row r="3513" spans="1:34" x14ac:dyDescent="0.25">
      <c r="A3513">
        <v>3073</v>
      </c>
      <c r="C3513" t="s">
        <v>2187</v>
      </c>
      <c r="D3513" s="2" t="str">
        <f>TEXT(MID(Sales_Transactions[[#This Row],[Order Date]],2,5),"d/m/yyy")</f>
        <v>7/1/2009</v>
      </c>
      <c r="E3513" s="2" t="str">
        <f>TEXT(MID(Sales_Transactions[[#This Row],[Order Date]],2,5),"d")</f>
        <v>7</v>
      </c>
      <c r="F3513" s="2" t="str">
        <f>TEXT(MID(Sales_Transactions[[#This Row],[Order Date]],2,5),"m")</f>
        <v>1</v>
      </c>
      <c r="G3513" s="2" t="str">
        <f>TEXT(MID(Sales_Transactions[[#This Row],[Order Date]],2,5),"yyy")</f>
        <v>2009</v>
      </c>
      <c r="H3513" s="2" t="str">
        <f>TEXT(MID(Sales_Transactions[[#This Row],[Order Date]],2,5),"yyy/m")</f>
        <v>2009/1</v>
      </c>
      <c r="I3513" t="s">
        <v>78</v>
      </c>
      <c r="J3513">
        <f t="shared" si="324"/>
        <v>3</v>
      </c>
      <c r="K3513" s="2">
        <v>3</v>
      </c>
      <c r="L3513" s="3">
        <v>2119.67</v>
      </c>
      <c r="M3513" s="4">
        <v>7.0000000000000007E-2</v>
      </c>
      <c r="N3513" s="5" t="s">
        <v>67</v>
      </c>
      <c r="O3513" s="3">
        <v>-2314.7399999999998</v>
      </c>
      <c r="P3513" s="3">
        <v>699.99</v>
      </c>
      <c r="Q3513" s="3">
        <v>24.49</v>
      </c>
      <c r="R3513" s="5" t="s">
        <v>2967</v>
      </c>
      <c r="S3513" s="5" t="s">
        <v>1238</v>
      </c>
      <c r="T3513" s="5" t="str">
        <f t="shared" si="325"/>
        <v>Jasper Cacioppo</v>
      </c>
      <c r="U3513" t="s">
        <v>2828</v>
      </c>
      <c r="V3513" s="5" t="s">
        <v>74</v>
      </c>
      <c r="W3513" s="5" t="s">
        <v>48</v>
      </c>
      <c r="X3513" s="5" t="s">
        <v>131</v>
      </c>
      <c r="Y3513" s="5" t="s">
        <v>673</v>
      </c>
      <c r="Z3513" s="5" t="s">
        <v>31</v>
      </c>
      <c r="AA3513" s="4">
        <v>0.41</v>
      </c>
      <c r="AB3513" s="1">
        <v>39821</v>
      </c>
      <c r="AC3513" s="1">
        <v>26626</v>
      </c>
      <c r="AD3513">
        <f t="shared" si="326"/>
        <v>1</v>
      </c>
      <c r="AE3513">
        <f t="shared" ca="1" si="327"/>
        <v>51</v>
      </c>
      <c r="AF3513" t="str">
        <f t="shared" ca="1" si="328"/>
        <v>18-64</v>
      </c>
      <c r="AG3513" s="3">
        <f t="shared" si="329"/>
        <v>241.33000233333334</v>
      </c>
      <c r="AH3513" t="str">
        <f>_xlfn.IFNA(VLOOKUP(Sales_Transactions[[#This Row],[Order ID]],Returned_Items[#All],2,FALSE),"Not Returned")</f>
        <v>Not Returned</v>
      </c>
    </row>
    <row r="3514" spans="1:34" x14ac:dyDescent="0.25">
      <c r="A3514">
        <v>3073</v>
      </c>
      <c r="C3514" t="s">
        <v>2187</v>
      </c>
      <c r="D3514" s="2" t="str">
        <f>TEXT(MID(Sales_Transactions[[#This Row],[Order Date]],2,5),"d/m/yyy")</f>
        <v>7/1/2009</v>
      </c>
      <c r="E3514" s="2" t="str">
        <f>TEXT(MID(Sales_Transactions[[#This Row],[Order Date]],2,5),"d")</f>
        <v>7</v>
      </c>
      <c r="F3514" s="2" t="str">
        <f>TEXT(MID(Sales_Transactions[[#This Row],[Order Date]],2,5),"m")</f>
        <v>1</v>
      </c>
      <c r="G3514" s="2" t="str">
        <f>TEXT(MID(Sales_Transactions[[#This Row],[Order Date]],2,5),"yyy")</f>
        <v>2009</v>
      </c>
      <c r="H3514" s="2" t="str">
        <f>TEXT(MID(Sales_Transactions[[#This Row],[Order Date]],2,5),"yyy/m")</f>
        <v>2009/1</v>
      </c>
      <c r="I3514" t="s">
        <v>78</v>
      </c>
      <c r="J3514">
        <f t="shared" si="324"/>
        <v>3</v>
      </c>
      <c r="K3514" s="2">
        <v>7</v>
      </c>
      <c r="L3514" s="3">
        <v>45923.76</v>
      </c>
      <c r="M3514" s="4">
        <v>7.0000000000000007E-2</v>
      </c>
      <c r="N3514" s="5" t="s">
        <v>23</v>
      </c>
      <c r="O3514" s="3">
        <v>102.61</v>
      </c>
      <c r="P3514" s="3">
        <v>6783.02</v>
      </c>
      <c r="Q3514" s="3">
        <v>24.49</v>
      </c>
      <c r="R3514" s="5" t="s">
        <v>2967</v>
      </c>
      <c r="S3514" s="5" t="s">
        <v>1238</v>
      </c>
      <c r="T3514" s="5" t="str">
        <f t="shared" si="325"/>
        <v>Jasper Cacioppo</v>
      </c>
      <c r="U3514" t="s">
        <v>2828</v>
      </c>
      <c r="V3514" s="5" t="s">
        <v>74</v>
      </c>
      <c r="W3514" s="5" t="s">
        <v>48</v>
      </c>
      <c r="X3514" s="5" t="s">
        <v>324</v>
      </c>
      <c r="Y3514" s="5" t="s">
        <v>2969</v>
      </c>
      <c r="Z3514" s="5" t="s">
        <v>31</v>
      </c>
      <c r="AA3514" s="4">
        <v>0.39</v>
      </c>
      <c r="AB3514" s="1">
        <v>39821</v>
      </c>
      <c r="AC3514" s="1">
        <v>26548</v>
      </c>
      <c r="AD3514">
        <f t="shared" si="326"/>
        <v>1</v>
      </c>
      <c r="AE3514">
        <f t="shared" ca="1" si="327"/>
        <v>51</v>
      </c>
      <c r="AF3514" t="str">
        <f t="shared" ca="1" si="328"/>
        <v>18-64</v>
      </c>
      <c r="AG3514" s="3">
        <f t="shared" si="329"/>
        <v>971.82312657142859</v>
      </c>
      <c r="AH3514" t="str">
        <f>_xlfn.IFNA(VLOOKUP(Sales_Transactions[[#This Row],[Order ID]],Returned_Items[#All],2,FALSE),"Not Returned")</f>
        <v>Not Returned</v>
      </c>
    </row>
    <row r="3515" spans="1:34" x14ac:dyDescent="0.25">
      <c r="A3515">
        <v>3168</v>
      </c>
      <c r="C3515" t="s">
        <v>2970</v>
      </c>
      <c r="D3515" s="2" t="str">
        <f>TEXT(MID(Sales_Transactions[[#This Row],[Order Date]],2,5),"d/m/yyy")</f>
        <v>29/1/2012</v>
      </c>
      <c r="E3515" s="2" t="str">
        <f>TEXT(MID(Sales_Transactions[[#This Row],[Order Date]],2,5),"d")</f>
        <v>29</v>
      </c>
      <c r="F3515" s="2" t="str">
        <f>TEXT(MID(Sales_Transactions[[#This Row],[Order Date]],2,5),"m")</f>
        <v>1</v>
      </c>
      <c r="G3515" s="2" t="str">
        <f>TEXT(MID(Sales_Transactions[[#This Row],[Order Date]],2,5),"yyy")</f>
        <v>2012</v>
      </c>
      <c r="H3515" s="2" t="str">
        <f>TEXT(MID(Sales_Transactions[[#This Row],[Order Date]],2,5),"yyy/m")</f>
        <v>2012/1</v>
      </c>
      <c r="I3515" t="s">
        <v>22</v>
      </c>
      <c r="J3515">
        <f t="shared" si="324"/>
        <v>2</v>
      </c>
      <c r="K3515" s="2">
        <v>14</v>
      </c>
      <c r="L3515" s="3">
        <v>80.599999999999994</v>
      </c>
      <c r="M3515" s="4">
        <v>0.04</v>
      </c>
      <c r="N3515" s="5" t="s">
        <v>23</v>
      </c>
      <c r="O3515" s="3">
        <v>-4.2</v>
      </c>
      <c r="P3515" s="3">
        <v>5.28</v>
      </c>
      <c r="Q3515" s="3">
        <v>3.96</v>
      </c>
      <c r="R3515" s="5" t="s">
        <v>2967</v>
      </c>
      <c r="S3515" s="5" t="s">
        <v>1238</v>
      </c>
      <c r="T3515" s="5" t="str">
        <f t="shared" si="325"/>
        <v>Jasper Cacioppo</v>
      </c>
      <c r="U3515" t="s">
        <v>2828</v>
      </c>
      <c r="V3515" s="5" t="s">
        <v>74</v>
      </c>
      <c r="W3515" s="5" t="s">
        <v>57</v>
      </c>
      <c r="X3515" s="5" t="s">
        <v>58</v>
      </c>
      <c r="Y3515" s="5" t="s">
        <v>2971</v>
      </c>
      <c r="Z3515" s="5" t="s">
        <v>84</v>
      </c>
      <c r="AA3515" s="4">
        <v>0.54</v>
      </c>
      <c r="AB3515" s="1">
        <v>40942</v>
      </c>
      <c r="AC3515" s="1">
        <v>26623</v>
      </c>
      <c r="AD3515">
        <f t="shared" si="326"/>
        <v>5</v>
      </c>
      <c r="AE3515">
        <f t="shared" ca="1" si="327"/>
        <v>51</v>
      </c>
      <c r="AF3515" t="str">
        <f t="shared" ca="1" si="328"/>
        <v>18-64</v>
      </c>
      <c r="AG3515" s="3">
        <f t="shared" si="329"/>
        <v>0.6598491428571428</v>
      </c>
      <c r="AH3515" t="str">
        <f>_xlfn.IFNA(VLOOKUP(Sales_Transactions[[#This Row],[Order ID]],Returned_Items[#All],2,FALSE),"Not Returned")</f>
        <v>Not Returned</v>
      </c>
    </row>
    <row r="3516" spans="1:34" x14ac:dyDescent="0.25">
      <c r="A3516">
        <v>3205</v>
      </c>
      <c r="C3516" t="s">
        <v>2169</v>
      </c>
      <c r="D3516" s="2" t="str">
        <f>TEXT(MID(Sales_Transactions[[#This Row],[Order Date]],2,5),"d/m/yyy")</f>
        <v>10/4/2012</v>
      </c>
      <c r="E3516" s="2" t="str">
        <f>TEXT(MID(Sales_Transactions[[#This Row],[Order Date]],2,5),"d")</f>
        <v>10</v>
      </c>
      <c r="F3516" s="2" t="str">
        <f>TEXT(MID(Sales_Transactions[[#This Row],[Order Date]],2,5),"m")</f>
        <v>4</v>
      </c>
      <c r="G3516" s="2" t="str">
        <f>TEXT(MID(Sales_Transactions[[#This Row],[Order Date]],2,5),"yyy")</f>
        <v>2012</v>
      </c>
      <c r="H3516" s="2" t="str">
        <f>TEXT(MID(Sales_Transactions[[#This Row],[Order Date]],2,5),"yyy/m")</f>
        <v>2012/4</v>
      </c>
      <c r="I3516" t="s">
        <v>22</v>
      </c>
      <c r="J3516">
        <f t="shared" si="324"/>
        <v>2</v>
      </c>
      <c r="K3516" s="2">
        <v>8</v>
      </c>
      <c r="L3516" s="3">
        <v>136.61000000000001</v>
      </c>
      <c r="M3516" s="4">
        <v>0.01</v>
      </c>
      <c r="N3516" s="5" t="s">
        <v>23</v>
      </c>
      <c r="O3516" s="3">
        <v>80.430000000000007</v>
      </c>
      <c r="P3516" s="3">
        <v>15.68</v>
      </c>
      <c r="Q3516" s="3">
        <v>3.73</v>
      </c>
      <c r="R3516" s="5" t="s">
        <v>143</v>
      </c>
      <c r="S3516" s="5" t="s">
        <v>2972</v>
      </c>
      <c r="T3516" s="5" t="str">
        <f t="shared" si="325"/>
        <v>Alan Haines</v>
      </c>
      <c r="U3516" t="s">
        <v>2828</v>
      </c>
      <c r="V3516" s="5" t="s">
        <v>37</v>
      </c>
      <c r="W3516" s="5" t="s">
        <v>57</v>
      </c>
      <c r="X3516" s="5" t="s">
        <v>58</v>
      </c>
      <c r="Y3516" s="5" t="s">
        <v>1840</v>
      </c>
      <c r="Z3516" s="5" t="s">
        <v>60</v>
      </c>
      <c r="AA3516" s="4">
        <v>0.46</v>
      </c>
      <c r="AB3516" s="1">
        <v>41009</v>
      </c>
      <c r="AC3516" s="1">
        <v>30570</v>
      </c>
      <c r="AD3516">
        <f t="shared" si="326"/>
        <v>0</v>
      </c>
      <c r="AE3516">
        <f t="shared" ca="1" si="327"/>
        <v>40</v>
      </c>
      <c r="AF3516" t="str">
        <f t="shared" ca="1" si="328"/>
        <v>18-64</v>
      </c>
      <c r="AG3516" s="3">
        <f t="shared" si="329"/>
        <v>2.4260539999999997</v>
      </c>
      <c r="AH3516" t="str">
        <f>_xlfn.IFNA(VLOOKUP(Sales_Transactions[[#This Row],[Order ID]],Returned_Items[#All],2,FALSE),"Not Returned")</f>
        <v>Not Returned</v>
      </c>
    </row>
    <row r="3517" spans="1:34" x14ac:dyDescent="0.25">
      <c r="A3517">
        <v>3205</v>
      </c>
      <c r="C3517" t="s">
        <v>2169</v>
      </c>
      <c r="D3517" s="2" t="str">
        <f>TEXT(MID(Sales_Transactions[[#This Row],[Order Date]],2,5),"d/m/yyy")</f>
        <v>10/4/2012</v>
      </c>
      <c r="E3517" s="2" t="str">
        <f>TEXT(MID(Sales_Transactions[[#This Row],[Order Date]],2,5),"d")</f>
        <v>10</v>
      </c>
      <c r="F3517" s="2" t="str">
        <f>TEXT(MID(Sales_Transactions[[#This Row],[Order Date]],2,5),"m")</f>
        <v>4</v>
      </c>
      <c r="G3517" s="2" t="str">
        <f>TEXT(MID(Sales_Transactions[[#This Row],[Order Date]],2,5),"yyy")</f>
        <v>2012</v>
      </c>
      <c r="H3517" s="2" t="str">
        <f>TEXT(MID(Sales_Transactions[[#This Row],[Order Date]],2,5),"yyy/m")</f>
        <v>2012/4</v>
      </c>
      <c r="I3517" t="s">
        <v>22</v>
      </c>
      <c r="J3517">
        <f t="shared" si="324"/>
        <v>2</v>
      </c>
      <c r="K3517" s="2">
        <v>42</v>
      </c>
      <c r="L3517" s="3">
        <v>2907.63</v>
      </c>
      <c r="M3517" s="4">
        <v>0.04</v>
      </c>
      <c r="N3517" s="5" t="s">
        <v>67</v>
      </c>
      <c r="O3517" s="3">
        <v>54.6</v>
      </c>
      <c r="P3517" s="3">
        <v>71.37</v>
      </c>
      <c r="Q3517" s="3">
        <v>69</v>
      </c>
      <c r="R3517" s="5" t="s">
        <v>143</v>
      </c>
      <c r="S3517" s="5" t="s">
        <v>2972</v>
      </c>
      <c r="T3517" s="5" t="str">
        <f t="shared" si="325"/>
        <v>Alan Haines</v>
      </c>
      <c r="U3517" t="s">
        <v>2828</v>
      </c>
      <c r="V3517" s="5" t="s">
        <v>37</v>
      </c>
      <c r="W3517" s="5" t="s">
        <v>57</v>
      </c>
      <c r="X3517" s="5" t="s">
        <v>107</v>
      </c>
      <c r="Y3517" s="5" t="s">
        <v>108</v>
      </c>
      <c r="Z3517" s="5" t="s">
        <v>31</v>
      </c>
      <c r="AA3517" s="4">
        <v>0.68</v>
      </c>
      <c r="AB3517" s="1">
        <v>41013</v>
      </c>
      <c r="AC3517" s="1">
        <v>30538</v>
      </c>
      <c r="AD3517">
        <f t="shared" si="326"/>
        <v>4</v>
      </c>
      <c r="AE3517">
        <f t="shared" ca="1" si="327"/>
        <v>40</v>
      </c>
      <c r="AF3517" t="str">
        <f t="shared" ca="1" si="328"/>
        <v>18-64</v>
      </c>
      <c r="AG3517" s="3">
        <f t="shared" si="329"/>
        <v>3.3414631428571431</v>
      </c>
      <c r="AH3517" t="str">
        <f>_xlfn.IFNA(VLOOKUP(Sales_Transactions[[#This Row],[Order ID]],Returned_Items[#All],2,FALSE),"Not Returned")</f>
        <v>Not Returned</v>
      </c>
    </row>
    <row r="3518" spans="1:34" x14ac:dyDescent="0.25">
      <c r="A3518">
        <v>3559</v>
      </c>
      <c r="C3518" t="s">
        <v>358</v>
      </c>
      <c r="D3518" s="2" t="str">
        <f>TEXT(MID(Sales_Transactions[[#This Row],[Order Date]],2,5),"d/m/yyy")</f>
        <v>23/10/2012</v>
      </c>
      <c r="E3518" s="2" t="str">
        <f>TEXT(MID(Sales_Transactions[[#This Row],[Order Date]],2,5),"d")</f>
        <v>23</v>
      </c>
      <c r="F3518" s="2" t="str">
        <f>TEXT(MID(Sales_Transactions[[#This Row],[Order Date]],2,5),"m")</f>
        <v>10</v>
      </c>
      <c r="G3518" s="2" t="str">
        <f>TEXT(MID(Sales_Transactions[[#This Row],[Order Date]],2,5),"yyy")</f>
        <v>2012</v>
      </c>
      <c r="H3518" s="2" t="str">
        <f>TEXT(MID(Sales_Transactions[[#This Row],[Order Date]],2,5),"yyy/m")</f>
        <v>2012/10</v>
      </c>
      <c r="I3518" t="s">
        <v>78</v>
      </c>
      <c r="J3518">
        <f t="shared" si="324"/>
        <v>3</v>
      </c>
      <c r="K3518" s="2">
        <v>34</v>
      </c>
      <c r="L3518" s="3">
        <v>136.66999999999999</v>
      </c>
      <c r="M3518" s="4">
        <v>7.0000000000000007E-2</v>
      </c>
      <c r="N3518" s="5" t="s">
        <v>67</v>
      </c>
      <c r="O3518" s="3">
        <v>-117.92</v>
      </c>
      <c r="P3518" s="3">
        <v>3.81</v>
      </c>
      <c r="Q3518" s="3">
        <v>5.44</v>
      </c>
      <c r="R3518" s="5" t="s">
        <v>1115</v>
      </c>
      <c r="S3518" s="5" t="s">
        <v>1116</v>
      </c>
      <c r="T3518" s="5" t="str">
        <f t="shared" si="325"/>
        <v>Logan Haushalter</v>
      </c>
      <c r="U3518" t="s">
        <v>2828</v>
      </c>
      <c r="V3518" s="5" t="s">
        <v>47</v>
      </c>
      <c r="W3518" s="5" t="s">
        <v>28</v>
      </c>
      <c r="X3518" s="5" t="s">
        <v>41</v>
      </c>
      <c r="Y3518" s="5" t="s">
        <v>927</v>
      </c>
      <c r="Z3518" s="5" t="s">
        <v>43</v>
      </c>
      <c r="AA3518" s="4">
        <v>0.36</v>
      </c>
      <c r="AB3518" s="1">
        <v>41206</v>
      </c>
      <c r="AC3518" s="1">
        <v>17862</v>
      </c>
      <c r="AD3518">
        <f t="shared" si="326"/>
        <v>1</v>
      </c>
      <c r="AE3518">
        <f t="shared" ca="1" si="327"/>
        <v>75</v>
      </c>
      <c r="AF3518" t="str">
        <f t="shared" ca="1" si="328"/>
        <v>Over 65</v>
      </c>
      <c r="AG3518" s="3">
        <f t="shared" si="329"/>
        <v>0.2719803823529412</v>
      </c>
      <c r="AH3518" t="str">
        <f>_xlfn.IFNA(VLOOKUP(Sales_Transactions[[#This Row],[Order ID]],Returned_Items[#All],2,FALSE),"Not Returned")</f>
        <v>Not Returned</v>
      </c>
    </row>
    <row r="3519" spans="1:34" x14ac:dyDescent="0.25">
      <c r="A3519">
        <v>3586</v>
      </c>
      <c r="C3519" t="s">
        <v>1102</v>
      </c>
      <c r="D3519" s="2" t="str">
        <f>TEXT(MID(Sales_Transactions[[#This Row],[Order Date]],2,5),"d/m/yyy")</f>
        <v>4/12/2010</v>
      </c>
      <c r="E3519" s="2" t="str">
        <f>TEXT(MID(Sales_Transactions[[#This Row],[Order Date]],2,5),"d")</f>
        <v>4</v>
      </c>
      <c r="F3519" s="2" t="str">
        <f>TEXT(MID(Sales_Transactions[[#This Row],[Order Date]],2,5),"m")</f>
        <v>12</v>
      </c>
      <c r="G3519" s="2" t="str">
        <f>TEXT(MID(Sales_Transactions[[#This Row],[Order Date]],2,5),"yyy")</f>
        <v>2010</v>
      </c>
      <c r="H3519" s="2" t="str">
        <f>TEXT(MID(Sales_Transactions[[#This Row],[Order Date]],2,5),"yyy/m")</f>
        <v>2010/12</v>
      </c>
      <c r="I3519" t="s">
        <v>33</v>
      </c>
      <c r="J3519">
        <f t="shared" si="324"/>
        <v>4</v>
      </c>
      <c r="K3519" s="2">
        <v>32</v>
      </c>
      <c r="L3519" s="3">
        <v>383.57</v>
      </c>
      <c r="M3519" s="4">
        <v>0.06</v>
      </c>
      <c r="N3519" s="5" t="s">
        <v>23</v>
      </c>
      <c r="O3519" s="3">
        <v>70.510000000000005</v>
      </c>
      <c r="P3519" s="3">
        <v>12.58</v>
      </c>
      <c r="Q3519" s="3">
        <v>5.16</v>
      </c>
      <c r="R3519" s="5" t="s">
        <v>1237</v>
      </c>
      <c r="S3519" s="5" t="s">
        <v>1238</v>
      </c>
      <c r="T3519" s="5" t="str">
        <f t="shared" si="325"/>
        <v>Lena Cacioppo</v>
      </c>
      <c r="U3519" t="s">
        <v>2828</v>
      </c>
      <c r="V3519" s="5" t="s">
        <v>74</v>
      </c>
      <c r="W3519" s="5" t="s">
        <v>57</v>
      </c>
      <c r="X3519" s="5" t="s">
        <v>58</v>
      </c>
      <c r="Y3519" s="5" t="s">
        <v>373</v>
      </c>
      <c r="Z3519" s="5" t="s">
        <v>43</v>
      </c>
      <c r="AA3519" s="4">
        <v>0.43</v>
      </c>
      <c r="AB3519" s="1">
        <v>40517</v>
      </c>
      <c r="AC3519" s="1">
        <v>17735</v>
      </c>
      <c r="AD3519">
        <f t="shared" si="326"/>
        <v>1</v>
      </c>
      <c r="AE3519">
        <f t="shared" ca="1" si="327"/>
        <v>76</v>
      </c>
      <c r="AF3519" t="str">
        <f t="shared" ca="1" si="328"/>
        <v>Over 65</v>
      </c>
      <c r="AG3519" s="3">
        <f t="shared" si="329"/>
        <v>0.55413912500000007</v>
      </c>
      <c r="AH3519" t="str">
        <f>_xlfn.IFNA(VLOOKUP(Sales_Transactions[[#This Row],[Order ID]],Returned_Items[#All],2,FALSE),"Not Returned")</f>
        <v>Not Returned</v>
      </c>
    </row>
    <row r="3520" spans="1:34" x14ac:dyDescent="0.25">
      <c r="A3520">
        <v>3586</v>
      </c>
      <c r="C3520" t="s">
        <v>1102</v>
      </c>
      <c r="D3520" s="2" t="str">
        <f>TEXT(MID(Sales_Transactions[[#This Row],[Order Date]],2,5),"d/m/yyy")</f>
        <v>4/12/2010</v>
      </c>
      <c r="E3520" s="2" t="str">
        <f>TEXT(MID(Sales_Transactions[[#This Row],[Order Date]],2,5),"d")</f>
        <v>4</v>
      </c>
      <c r="F3520" s="2" t="str">
        <f>TEXT(MID(Sales_Transactions[[#This Row],[Order Date]],2,5),"m")</f>
        <v>12</v>
      </c>
      <c r="G3520" s="2" t="str">
        <f>TEXT(MID(Sales_Transactions[[#This Row],[Order Date]],2,5),"yyy")</f>
        <v>2010</v>
      </c>
      <c r="H3520" s="2" t="str">
        <f>TEXT(MID(Sales_Transactions[[#This Row],[Order Date]],2,5),"yyy/m")</f>
        <v>2010/12</v>
      </c>
      <c r="I3520" t="s">
        <v>33</v>
      </c>
      <c r="J3520">
        <f t="shared" si="324"/>
        <v>4</v>
      </c>
      <c r="K3520" s="2">
        <v>31</v>
      </c>
      <c r="L3520" s="3">
        <v>461.1</v>
      </c>
      <c r="M3520" s="4">
        <v>0.05</v>
      </c>
      <c r="N3520" s="5" t="s">
        <v>23</v>
      </c>
      <c r="O3520" s="3">
        <v>116.96</v>
      </c>
      <c r="P3520" s="3">
        <v>14.34</v>
      </c>
      <c r="Q3520" s="3">
        <v>5</v>
      </c>
      <c r="R3520" s="5" t="s">
        <v>1237</v>
      </c>
      <c r="S3520" s="5" t="s">
        <v>1238</v>
      </c>
      <c r="T3520" s="5" t="str">
        <f t="shared" si="325"/>
        <v>Lena Cacioppo</v>
      </c>
      <c r="U3520" t="s">
        <v>2828</v>
      </c>
      <c r="V3520" s="5" t="s">
        <v>74</v>
      </c>
      <c r="W3520" s="5" t="s">
        <v>57</v>
      </c>
      <c r="X3520" s="5" t="s">
        <v>58</v>
      </c>
      <c r="Y3520" s="5" t="s">
        <v>1199</v>
      </c>
      <c r="Z3520" s="5" t="s">
        <v>60</v>
      </c>
      <c r="AA3520" s="4">
        <v>0.49</v>
      </c>
      <c r="AB3520" s="1">
        <v>40518</v>
      </c>
      <c r="AC3520" s="1">
        <v>18940</v>
      </c>
      <c r="AD3520">
        <f t="shared" si="326"/>
        <v>2</v>
      </c>
      <c r="AE3520">
        <f t="shared" ca="1" si="327"/>
        <v>72</v>
      </c>
      <c r="AF3520" t="str">
        <f t="shared" ca="1" si="328"/>
        <v>Over 65</v>
      </c>
      <c r="AG3520" s="3">
        <f t="shared" si="329"/>
        <v>0.62363967741935489</v>
      </c>
      <c r="AH3520" t="str">
        <f>_xlfn.IFNA(VLOOKUP(Sales_Transactions[[#This Row],[Order ID]],Returned_Items[#All],2,FALSE),"Not Returned")</f>
        <v>Not Returned</v>
      </c>
    </row>
    <row r="3521" spans="1:34" x14ac:dyDescent="0.25">
      <c r="A3521">
        <v>3750</v>
      </c>
      <c r="C3521" t="s">
        <v>1036</v>
      </c>
      <c r="D3521" s="2" t="str">
        <f>TEXT(MID(Sales_Transactions[[#This Row],[Order Date]],2,5),"d/m/yyy")</f>
        <v>29/4/2011</v>
      </c>
      <c r="E3521" s="2" t="str">
        <f>TEXT(MID(Sales_Transactions[[#This Row],[Order Date]],2,5),"d")</f>
        <v>29</v>
      </c>
      <c r="F3521" s="2" t="str">
        <f>TEXT(MID(Sales_Transactions[[#This Row],[Order Date]],2,5),"m")</f>
        <v>4</v>
      </c>
      <c r="G3521" s="2" t="str">
        <f>TEXT(MID(Sales_Transactions[[#This Row],[Order Date]],2,5),"yyy")</f>
        <v>2011</v>
      </c>
      <c r="H3521" s="2" t="str">
        <f>TEXT(MID(Sales_Transactions[[#This Row],[Order Date]],2,5),"yyy/m")</f>
        <v>2011/4</v>
      </c>
      <c r="I3521" t="s">
        <v>78</v>
      </c>
      <c r="J3521">
        <f t="shared" si="324"/>
        <v>3</v>
      </c>
      <c r="K3521" s="2">
        <v>12</v>
      </c>
      <c r="L3521" s="3">
        <v>76.16</v>
      </c>
      <c r="M3521" s="4">
        <v>0.04</v>
      </c>
      <c r="N3521" s="5" t="s">
        <v>23</v>
      </c>
      <c r="O3521" s="3">
        <v>-24.03</v>
      </c>
      <c r="P3521" s="3">
        <v>5.98</v>
      </c>
      <c r="Q3521" s="3">
        <v>5.2</v>
      </c>
      <c r="R3521" s="5" t="s">
        <v>178</v>
      </c>
      <c r="S3521" s="5" t="s">
        <v>1904</v>
      </c>
      <c r="T3521" s="5" t="str">
        <f t="shared" si="325"/>
        <v>Aaron Smayling</v>
      </c>
      <c r="U3521" t="s">
        <v>2828</v>
      </c>
      <c r="V3521" s="5" t="s">
        <v>27</v>
      </c>
      <c r="W3521" s="5" t="s">
        <v>28</v>
      </c>
      <c r="X3521" s="5" t="s">
        <v>75</v>
      </c>
      <c r="Y3521" s="5" t="s">
        <v>1005</v>
      </c>
      <c r="Z3521" s="5" t="s">
        <v>43</v>
      </c>
      <c r="AA3521" s="4">
        <v>0.36</v>
      </c>
      <c r="AB3521" s="1">
        <v>40664</v>
      </c>
      <c r="AC3521" s="1">
        <v>30274</v>
      </c>
      <c r="AD3521">
        <f t="shared" si="326"/>
        <v>2</v>
      </c>
      <c r="AE3521">
        <f t="shared" ca="1" si="327"/>
        <v>41</v>
      </c>
      <c r="AF3521" t="str">
        <f t="shared" ca="1" si="328"/>
        <v>18-64</v>
      </c>
      <c r="AG3521" s="3">
        <f t="shared" si="329"/>
        <v>0.93146733333333331</v>
      </c>
      <c r="AH3521" t="str">
        <f>_xlfn.IFNA(VLOOKUP(Sales_Transactions[[#This Row],[Order ID]],Returned_Items[#All],2,FALSE),"Not Returned")</f>
        <v>Not Returned</v>
      </c>
    </row>
    <row r="3522" spans="1:34" x14ac:dyDescent="0.25">
      <c r="A3522">
        <v>3778</v>
      </c>
      <c r="C3522" t="s">
        <v>791</v>
      </c>
      <c r="D3522" s="2" t="str">
        <f>TEXT(MID(Sales_Transactions[[#This Row],[Order Date]],2,5),"d/m/yyy")</f>
        <v>25/5/2010</v>
      </c>
      <c r="E3522" s="2" t="str">
        <f>TEXT(MID(Sales_Transactions[[#This Row],[Order Date]],2,5),"d")</f>
        <v>25</v>
      </c>
      <c r="F3522" s="2" t="str">
        <f>TEXT(MID(Sales_Transactions[[#This Row],[Order Date]],2,5),"m")</f>
        <v>5</v>
      </c>
      <c r="G3522" s="2" t="str">
        <f>TEXT(MID(Sales_Transactions[[#This Row],[Order Date]],2,5),"yyy")</f>
        <v>2010</v>
      </c>
      <c r="H3522" s="2" t="str">
        <f>TEXT(MID(Sales_Transactions[[#This Row],[Order Date]],2,5),"yyy/m")</f>
        <v>2010/5</v>
      </c>
      <c r="I3522" t="s">
        <v>101</v>
      </c>
      <c r="J3522">
        <f t="shared" ref="J3522:J3585" si="330">IF(I3522="Making Critical",5,IF(I3522="High",4,IF(I3522="Medium",3,IF(I3522="Low",2,1))))</f>
        <v>1</v>
      </c>
      <c r="K3522" s="2">
        <v>34</v>
      </c>
      <c r="L3522" s="3">
        <v>268.08999999999997</v>
      </c>
      <c r="M3522" s="4">
        <v>7.0000000000000007E-2</v>
      </c>
      <c r="N3522" s="5" t="s">
        <v>23</v>
      </c>
      <c r="O3522" s="3">
        <v>-63.76</v>
      </c>
      <c r="P3522" s="3">
        <v>8.32</v>
      </c>
      <c r="Q3522" s="3">
        <v>2.38</v>
      </c>
      <c r="R3522" s="5" t="s">
        <v>2973</v>
      </c>
      <c r="S3522" s="5" t="s">
        <v>2974</v>
      </c>
      <c r="T3522" s="5" t="str">
        <f t="shared" ref="T3522:T3585" si="331">R3522 &amp; " " &amp; S3522</f>
        <v>Deirdre Greer</v>
      </c>
      <c r="U3522" t="s">
        <v>2828</v>
      </c>
      <c r="V3522" s="5" t="s">
        <v>74</v>
      </c>
      <c r="W3522" s="5" t="s">
        <v>48</v>
      </c>
      <c r="X3522" s="5" t="s">
        <v>87</v>
      </c>
      <c r="Y3522" s="5" t="s">
        <v>2808</v>
      </c>
      <c r="Z3522" s="5" t="s">
        <v>60</v>
      </c>
      <c r="AA3522" s="4">
        <v>0.74</v>
      </c>
      <c r="AB3522" s="1">
        <v>40325</v>
      </c>
      <c r="AC3522" s="1">
        <v>30303</v>
      </c>
      <c r="AD3522">
        <f t="shared" ref="AD3522:AD3585" si="332">_xlfn.DAYS(AB3522,D3522)</f>
        <v>2</v>
      </c>
      <c r="AE3522">
        <f t="shared" ref="AE3522:AE3585" ca="1" si="333">DATEDIF(AC3522,TODAY(),"Y")</f>
        <v>41</v>
      </c>
      <c r="AF3522" t="str">
        <f t="shared" ref="AF3522:AF3585" ca="1" si="334">IF(AE3522&lt;18,"Under 18",IF(AE3522&lt;65,"18-64","Over 65"))</f>
        <v>18-64</v>
      </c>
      <c r="AG3522" s="3">
        <f t="shared" ref="AG3522:AG3585" si="335" xml:space="preserve"> (P3522 - (M3522 / 100) * P3522 + Q3522) / K3522</f>
        <v>0.31453458823529407</v>
      </c>
      <c r="AH3522" t="str">
        <f>_xlfn.IFNA(VLOOKUP(Sales_Transactions[[#This Row],[Order ID]],Returned_Items[#All],2,FALSE),"Not Returned")</f>
        <v>Not Returned</v>
      </c>
    </row>
    <row r="3523" spans="1:34" x14ac:dyDescent="0.25">
      <c r="A3523">
        <v>3778</v>
      </c>
      <c r="C3523" t="s">
        <v>791</v>
      </c>
      <c r="D3523" s="2" t="str">
        <f>TEXT(MID(Sales_Transactions[[#This Row],[Order Date]],2,5),"d/m/yyy")</f>
        <v>25/5/2010</v>
      </c>
      <c r="E3523" s="2" t="str">
        <f>TEXT(MID(Sales_Transactions[[#This Row],[Order Date]],2,5),"d")</f>
        <v>25</v>
      </c>
      <c r="F3523" s="2" t="str">
        <f>TEXT(MID(Sales_Transactions[[#This Row],[Order Date]],2,5),"m")</f>
        <v>5</v>
      </c>
      <c r="G3523" s="2" t="str">
        <f>TEXT(MID(Sales_Transactions[[#This Row],[Order Date]],2,5),"yyy")</f>
        <v>2010</v>
      </c>
      <c r="H3523" s="2" t="str">
        <f>TEXT(MID(Sales_Transactions[[#This Row],[Order Date]],2,5),"yyy/m")</f>
        <v>2010/5</v>
      </c>
      <c r="I3523" t="s">
        <v>101</v>
      </c>
      <c r="J3523">
        <f t="shared" si="330"/>
        <v>1</v>
      </c>
      <c r="K3523" s="2">
        <v>12</v>
      </c>
      <c r="L3523" s="3">
        <v>557.03</v>
      </c>
      <c r="M3523" s="4">
        <v>0.04</v>
      </c>
      <c r="N3523" s="5" t="s">
        <v>23</v>
      </c>
      <c r="O3523" s="3">
        <v>8.9499999999999993</v>
      </c>
      <c r="P3523" s="3">
        <v>45.19</v>
      </c>
      <c r="Q3523" s="3">
        <v>1.99</v>
      </c>
      <c r="R3523" s="5" t="s">
        <v>2973</v>
      </c>
      <c r="S3523" s="5" t="s">
        <v>2974</v>
      </c>
      <c r="T3523" s="5" t="str">
        <f t="shared" si="331"/>
        <v>Deirdre Greer</v>
      </c>
      <c r="U3523" t="s">
        <v>2828</v>
      </c>
      <c r="V3523" s="5" t="s">
        <v>74</v>
      </c>
      <c r="W3523" s="5" t="s">
        <v>48</v>
      </c>
      <c r="X3523" s="5" t="s">
        <v>87</v>
      </c>
      <c r="Y3523" s="5" t="s">
        <v>620</v>
      </c>
      <c r="Z3523" s="5" t="s">
        <v>60</v>
      </c>
      <c r="AA3523" s="4">
        <v>0.55000000000000004</v>
      </c>
      <c r="AB3523" s="1">
        <v>40324</v>
      </c>
      <c r="AC3523" s="1">
        <v>18912</v>
      </c>
      <c r="AD3523">
        <f t="shared" si="332"/>
        <v>1</v>
      </c>
      <c r="AE3523">
        <f t="shared" ca="1" si="333"/>
        <v>72</v>
      </c>
      <c r="AF3523" t="str">
        <f t="shared" ca="1" si="334"/>
        <v>Over 65</v>
      </c>
      <c r="AG3523" s="3">
        <f t="shared" si="335"/>
        <v>3.9301603333333333</v>
      </c>
      <c r="AH3523" t="str">
        <f>_xlfn.IFNA(VLOOKUP(Sales_Transactions[[#This Row],[Order ID]],Returned_Items[#All],2,FALSE),"Not Returned")</f>
        <v>Not Returned</v>
      </c>
    </row>
    <row r="3524" spans="1:34" x14ac:dyDescent="0.25">
      <c r="A3524">
        <v>3778</v>
      </c>
      <c r="C3524" t="s">
        <v>791</v>
      </c>
      <c r="D3524" s="2" t="str">
        <f>TEXT(MID(Sales_Transactions[[#This Row],[Order Date]],2,5),"d/m/yyy")</f>
        <v>25/5/2010</v>
      </c>
      <c r="E3524" s="2" t="str">
        <f>TEXT(MID(Sales_Transactions[[#This Row],[Order Date]],2,5),"d")</f>
        <v>25</v>
      </c>
      <c r="F3524" s="2" t="str">
        <f>TEXT(MID(Sales_Transactions[[#This Row],[Order Date]],2,5),"m")</f>
        <v>5</v>
      </c>
      <c r="G3524" s="2" t="str">
        <f>TEXT(MID(Sales_Transactions[[#This Row],[Order Date]],2,5),"yyy")</f>
        <v>2010</v>
      </c>
      <c r="H3524" s="2" t="str">
        <f>TEXT(MID(Sales_Transactions[[#This Row],[Order Date]],2,5),"yyy/m")</f>
        <v>2010/5</v>
      </c>
      <c r="I3524" t="s">
        <v>101</v>
      </c>
      <c r="J3524">
        <f t="shared" si="330"/>
        <v>1</v>
      </c>
      <c r="K3524" s="2">
        <v>3</v>
      </c>
      <c r="L3524" s="3">
        <v>26.53</v>
      </c>
      <c r="M3524" s="4">
        <v>0.05</v>
      </c>
      <c r="N3524" s="5" t="s">
        <v>23</v>
      </c>
      <c r="O3524" s="3">
        <v>-15</v>
      </c>
      <c r="P3524" s="3">
        <v>6.68</v>
      </c>
      <c r="Q3524" s="3">
        <v>6.92</v>
      </c>
      <c r="R3524" s="5" t="s">
        <v>2973</v>
      </c>
      <c r="S3524" s="5" t="s">
        <v>2974</v>
      </c>
      <c r="T3524" s="5" t="str">
        <f t="shared" si="331"/>
        <v>Deirdre Greer</v>
      </c>
      <c r="U3524" t="s">
        <v>2828</v>
      </c>
      <c r="V3524" s="5" t="s">
        <v>74</v>
      </c>
      <c r="W3524" s="5" t="s">
        <v>28</v>
      </c>
      <c r="X3524" s="5" t="s">
        <v>75</v>
      </c>
      <c r="Y3524" s="5" t="s">
        <v>1153</v>
      </c>
      <c r="Z3524" s="5" t="s">
        <v>43</v>
      </c>
      <c r="AA3524" s="4">
        <v>0.37</v>
      </c>
      <c r="AB3524" s="1">
        <v>40324</v>
      </c>
      <c r="AC3524" s="1">
        <v>18860</v>
      </c>
      <c r="AD3524">
        <f t="shared" si="332"/>
        <v>1</v>
      </c>
      <c r="AE3524">
        <f t="shared" ca="1" si="333"/>
        <v>72</v>
      </c>
      <c r="AF3524" t="str">
        <f t="shared" ca="1" si="334"/>
        <v>Over 65</v>
      </c>
      <c r="AG3524" s="3">
        <f t="shared" si="335"/>
        <v>4.5322199999999997</v>
      </c>
      <c r="AH3524" t="str">
        <f>_xlfn.IFNA(VLOOKUP(Sales_Transactions[[#This Row],[Order ID]],Returned_Items[#All],2,FALSE),"Not Returned")</f>
        <v>Not Returned</v>
      </c>
    </row>
    <row r="3525" spans="1:34" x14ac:dyDescent="0.25">
      <c r="A3525">
        <v>3778</v>
      </c>
      <c r="C3525" t="s">
        <v>791</v>
      </c>
      <c r="D3525" s="2" t="str">
        <f>TEXT(MID(Sales_Transactions[[#This Row],[Order Date]],2,5),"d/m/yyy")</f>
        <v>25/5/2010</v>
      </c>
      <c r="E3525" s="2" t="str">
        <f>TEXT(MID(Sales_Transactions[[#This Row],[Order Date]],2,5),"d")</f>
        <v>25</v>
      </c>
      <c r="F3525" s="2" t="str">
        <f>TEXT(MID(Sales_Transactions[[#This Row],[Order Date]],2,5),"m")</f>
        <v>5</v>
      </c>
      <c r="G3525" s="2" t="str">
        <f>TEXT(MID(Sales_Transactions[[#This Row],[Order Date]],2,5),"yyy")</f>
        <v>2010</v>
      </c>
      <c r="H3525" s="2" t="str">
        <f>TEXT(MID(Sales_Transactions[[#This Row],[Order Date]],2,5),"yyy/m")</f>
        <v>2010/5</v>
      </c>
      <c r="I3525" t="s">
        <v>101</v>
      </c>
      <c r="J3525">
        <f t="shared" si="330"/>
        <v>1</v>
      </c>
      <c r="K3525" s="2">
        <v>34</v>
      </c>
      <c r="L3525" s="3">
        <v>5133.9234999999999</v>
      </c>
      <c r="M3525" s="4">
        <v>0.02</v>
      </c>
      <c r="N3525" s="5" t="s">
        <v>23</v>
      </c>
      <c r="O3525" s="3">
        <v>1313.95</v>
      </c>
      <c r="P3525" s="3">
        <v>175.99</v>
      </c>
      <c r="Q3525" s="3">
        <v>4.99</v>
      </c>
      <c r="R3525" s="5" t="s">
        <v>2973</v>
      </c>
      <c r="S3525" s="5" t="s">
        <v>2974</v>
      </c>
      <c r="T3525" s="5" t="str">
        <f t="shared" si="331"/>
        <v>Deirdre Greer</v>
      </c>
      <c r="U3525" t="s">
        <v>2828</v>
      </c>
      <c r="V3525" s="5" t="s">
        <v>74</v>
      </c>
      <c r="W3525" s="5" t="s">
        <v>48</v>
      </c>
      <c r="X3525" s="5" t="s">
        <v>49</v>
      </c>
      <c r="Y3525" s="5" t="s">
        <v>1321</v>
      </c>
      <c r="Z3525" s="5" t="s">
        <v>43</v>
      </c>
      <c r="AA3525" s="4">
        <v>0.59</v>
      </c>
      <c r="AB3525" s="1">
        <v>40324</v>
      </c>
      <c r="AC3525" s="1">
        <v>18958</v>
      </c>
      <c r="AD3525">
        <f t="shared" si="332"/>
        <v>1</v>
      </c>
      <c r="AE3525">
        <f t="shared" ca="1" si="333"/>
        <v>72</v>
      </c>
      <c r="AF3525" t="str">
        <f t="shared" ca="1" si="334"/>
        <v>Over 65</v>
      </c>
      <c r="AG3525" s="3">
        <f t="shared" si="335"/>
        <v>5.3219059411764711</v>
      </c>
      <c r="AH3525" t="str">
        <f>_xlfn.IFNA(VLOOKUP(Sales_Transactions[[#This Row],[Order ID]],Returned_Items[#All],2,FALSE),"Not Returned")</f>
        <v>Not Returned</v>
      </c>
    </row>
    <row r="3526" spans="1:34" x14ac:dyDescent="0.25">
      <c r="A3526">
        <v>3841</v>
      </c>
      <c r="C3526" t="s">
        <v>2195</v>
      </c>
      <c r="D3526" s="2" t="str">
        <f>TEXT(MID(Sales_Transactions[[#This Row],[Order Date]],2,5),"d/m/yyy")</f>
        <v>4/10/2009</v>
      </c>
      <c r="E3526" s="2" t="str">
        <f>TEXT(MID(Sales_Transactions[[#This Row],[Order Date]],2,5),"d")</f>
        <v>4</v>
      </c>
      <c r="F3526" s="2" t="str">
        <f>TEXT(MID(Sales_Transactions[[#This Row],[Order Date]],2,5),"m")</f>
        <v>10</v>
      </c>
      <c r="G3526" s="2" t="str">
        <f>TEXT(MID(Sales_Transactions[[#This Row],[Order Date]],2,5),"yyy")</f>
        <v>2009</v>
      </c>
      <c r="H3526" s="2" t="str">
        <f>TEXT(MID(Sales_Transactions[[#This Row],[Order Date]],2,5),"yyy/m")</f>
        <v>2009/10</v>
      </c>
      <c r="I3526" t="s">
        <v>52</v>
      </c>
      <c r="J3526">
        <f t="shared" si="330"/>
        <v>1</v>
      </c>
      <c r="K3526" s="2">
        <v>19</v>
      </c>
      <c r="L3526" s="3">
        <v>1184.45</v>
      </c>
      <c r="M3526" s="4">
        <v>0.02</v>
      </c>
      <c r="N3526" s="5" t="s">
        <v>23</v>
      </c>
      <c r="O3526" s="3">
        <v>-552.1</v>
      </c>
      <c r="P3526" s="3">
        <v>60.98</v>
      </c>
      <c r="Q3526" s="3">
        <v>49</v>
      </c>
      <c r="R3526" s="5" t="s">
        <v>1594</v>
      </c>
      <c r="S3526" s="5" t="s">
        <v>2975</v>
      </c>
      <c r="T3526" s="5" t="str">
        <f t="shared" si="331"/>
        <v>John Stevenson</v>
      </c>
      <c r="U3526" t="s">
        <v>2828</v>
      </c>
      <c r="V3526" s="5" t="s">
        <v>27</v>
      </c>
      <c r="W3526" s="5" t="s">
        <v>28</v>
      </c>
      <c r="X3526" s="5" t="s">
        <v>38</v>
      </c>
      <c r="Y3526" s="5" t="s">
        <v>786</v>
      </c>
      <c r="Z3526" s="5" t="s">
        <v>31</v>
      </c>
      <c r="AA3526" s="4">
        <v>0.59</v>
      </c>
      <c r="AB3526" s="1">
        <v>40092</v>
      </c>
      <c r="AC3526" s="1">
        <v>30090</v>
      </c>
      <c r="AD3526">
        <f t="shared" si="332"/>
        <v>2</v>
      </c>
      <c r="AE3526">
        <f t="shared" ca="1" si="333"/>
        <v>42</v>
      </c>
      <c r="AF3526" t="str">
        <f t="shared" ca="1" si="334"/>
        <v>18-64</v>
      </c>
      <c r="AG3526" s="3">
        <f t="shared" si="335"/>
        <v>5.7877791578947368</v>
      </c>
      <c r="AH3526" t="str">
        <f>_xlfn.IFNA(VLOOKUP(Sales_Transactions[[#This Row],[Order ID]],Returned_Items[#All],2,FALSE),"Not Returned")</f>
        <v>Not Returned</v>
      </c>
    </row>
    <row r="3527" spans="1:34" x14ac:dyDescent="0.25">
      <c r="A3527">
        <v>3841</v>
      </c>
      <c r="C3527" t="s">
        <v>2195</v>
      </c>
      <c r="D3527" s="2" t="str">
        <f>TEXT(MID(Sales_Transactions[[#This Row],[Order Date]],2,5),"d/m/yyy")</f>
        <v>4/10/2009</v>
      </c>
      <c r="E3527" s="2" t="str">
        <f>TEXT(MID(Sales_Transactions[[#This Row],[Order Date]],2,5),"d")</f>
        <v>4</v>
      </c>
      <c r="F3527" s="2" t="str">
        <f>TEXT(MID(Sales_Transactions[[#This Row],[Order Date]],2,5),"m")</f>
        <v>10</v>
      </c>
      <c r="G3527" s="2" t="str">
        <f>TEXT(MID(Sales_Transactions[[#This Row],[Order Date]],2,5),"yyy")</f>
        <v>2009</v>
      </c>
      <c r="H3527" s="2" t="str">
        <f>TEXT(MID(Sales_Transactions[[#This Row],[Order Date]],2,5),"yyy/m")</f>
        <v>2009/10</v>
      </c>
      <c r="I3527" t="s">
        <v>52</v>
      </c>
      <c r="J3527">
        <f t="shared" si="330"/>
        <v>1</v>
      </c>
      <c r="K3527" s="2">
        <v>20</v>
      </c>
      <c r="L3527" s="3">
        <v>25409.63</v>
      </c>
      <c r="M3527" s="4">
        <v>0.02</v>
      </c>
      <c r="N3527" s="5" t="s">
        <v>23</v>
      </c>
      <c r="O3527" s="3">
        <v>11535.28</v>
      </c>
      <c r="P3527" s="3">
        <v>1270.99</v>
      </c>
      <c r="Q3527" s="3">
        <v>19.989999999999998</v>
      </c>
      <c r="R3527" s="5" t="s">
        <v>1594</v>
      </c>
      <c r="S3527" s="5" t="s">
        <v>2975</v>
      </c>
      <c r="T3527" s="5" t="str">
        <f t="shared" si="331"/>
        <v>John Stevenson</v>
      </c>
      <c r="U3527" t="s">
        <v>2828</v>
      </c>
      <c r="V3527" s="5" t="s">
        <v>27</v>
      </c>
      <c r="W3527" s="5" t="s">
        <v>28</v>
      </c>
      <c r="X3527" s="5" t="s">
        <v>41</v>
      </c>
      <c r="Y3527" s="5" t="s">
        <v>429</v>
      </c>
      <c r="Z3527" s="5" t="s">
        <v>43</v>
      </c>
      <c r="AA3527" s="4">
        <v>0.35</v>
      </c>
      <c r="AB3527" s="1">
        <v>40092</v>
      </c>
      <c r="AC3527" s="1">
        <v>29744</v>
      </c>
      <c r="AD3527">
        <f t="shared" si="332"/>
        <v>2</v>
      </c>
      <c r="AE3527">
        <f t="shared" ca="1" si="333"/>
        <v>43</v>
      </c>
      <c r="AF3527" t="str">
        <f t="shared" ca="1" si="334"/>
        <v>18-64</v>
      </c>
      <c r="AG3527" s="3">
        <f t="shared" si="335"/>
        <v>64.536290100000002</v>
      </c>
      <c r="AH3527" t="str">
        <f>_xlfn.IFNA(VLOOKUP(Sales_Transactions[[#This Row],[Order ID]],Returned_Items[#All],2,FALSE),"Not Returned")</f>
        <v>Not Returned</v>
      </c>
    </row>
    <row r="3528" spans="1:34" x14ac:dyDescent="0.25">
      <c r="A3528">
        <v>3841</v>
      </c>
      <c r="C3528" t="s">
        <v>2195</v>
      </c>
      <c r="D3528" s="2" t="str">
        <f>TEXT(MID(Sales_Transactions[[#This Row],[Order Date]],2,5),"d/m/yyy")</f>
        <v>4/10/2009</v>
      </c>
      <c r="E3528" s="2" t="str">
        <f>TEXT(MID(Sales_Transactions[[#This Row],[Order Date]],2,5),"d")</f>
        <v>4</v>
      </c>
      <c r="F3528" s="2" t="str">
        <f>TEXT(MID(Sales_Transactions[[#This Row],[Order Date]],2,5),"m")</f>
        <v>10</v>
      </c>
      <c r="G3528" s="2" t="str">
        <f>TEXT(MID(Sales_Transactions[[#This Row],[Order Date]],2,5),"yyy")</f>
        <v>2009</v>
      </c>
      <c r="H3528" s="2" t="str">
        <f>TEXT(MID(Sales_Transactions[[#This Row],[Order Date]],2,5),"yyy/m")</f>
        <v>2009/10</v>
      </c>
      <c r="I3528" t="s">
        <v>52</v>
      </c>
      <c r="J3528">
        <f t="shared" si="330"/>
        <v>1</v>
      </c>
      <c r="K3528" s="2">
        <v>43</v>
      </c>
      <c r="L3528" s="3">
        <v>7308.2830000000004</v>
      </c>
      <c r="M3528" s="4">
        <v>0.05</v>
      </c>
      <c r="N3528" s="5" t="s">
        <v>67</v>
      </c>
      <c r="O3528" s="3">
        <v>1680.23</v>
      </c>
      <c r="P3528" s="3">
        <v>205.99</v>
      </c>
      <c r="Q3528" s="3">
        <v>8.99</v>
      </c>
      <c r="R3528" s="5" t="s">
        <v>1594</v>
      </c>
      <c r="S3528" s="5" t="s">
        <v>2975</v>
      </c>
      <c r="T3528" s="5" t="str">
        <f t="shared" si="331"/>
        <v>John Stevenson</v>
      </c>
      <c r="U3528" t="s">
        <v>2828</v>
      </c>
      <c r="V3528" s="5" t="s">
        <v>27</v>
      </c>
      <c r="W3528" s="5" t="s">
        <v>48</v>
      </c>
      <c r="X3528" s="5" t="s">
        <v>49</v>
      </c>
      <c r="Y3528" s="5" t="s">
        <v>1800</v>
      </c>
      <c r="Z3528" s="5" t="s">
        <v>43</v>
      </c>
      <c r="AA3528" s="4">
        <v>0.6</v>
      </c>
      <c r="AB3528" s="1">
        <v>40092</v>
      </c>
      <c r="AC3528" s="1">
        <v>24116</v>
      </c>
      <c r="AD3528">
        <f t="shared" si="332"/>
        <v>2</v>
      </c>
      <c r="AE3528">
        <f t="shared" ca="1" si="333"/>
        <v>58</v>
      </c>
      <c r="AF3528" t="str">
        <f t="shared" ca="1" si="334"/>
        <v>18-64</v>
      </c>
      <c r="AG3528" s="3">
        <f t="shared" si="335"/>
        <v>4.997139651162791</v>
      </c>
      <c r="AH3528" t="str">
        <f>_xlfn.IFNA(VLOOKUP(Sales_Transactions[[#This Row],[Order ID]],Returned_Items[#All],2,FALSE),"Not Returned")</f>
        <v>Not Returned</v>
      </c>
    </row>
    <row r="3529" spans="1:34" x14ac:dyDescent="0.25">
      <c r="A3529">
        <v>4004</v>
      </c>
      <c r="C3529" t="s">
        <v>498</v>
      </c>
      <c r="D3529" s="2" t="str">
        <f>TEXT(MID(Sales_Transactions[[#This Row],[Order Date]],2,5),"d/m/yyy")</f>
        <v>6/5/2010</v>
      </c>
      <c r="E3529" s="2" t="str">
        <f>TEXT(MID(Sales_Transactions[[#This Row],[Order Date]],2,5),"d")</f>
        <v>6</v>
      </c>
      <c r="F3529" s="2" t="str">
        <f>TEXT(MID(Sales_Transactions[[#This Row],[Order Date]],2,5),"m")</f>
        <v>5</v>
      </c>
      <c r="G3529" s="2" t="str">
        <f>TEXT(MID(Sales_Transactions[[#This Row],[Order Date]],2,5),"yyy")</f>
        <v>2010</v>
      </c>
      <c r="H3529" s="2" t="str">
        <f>TEXT(MID(Sales_Transactions[[#This Row],[Order Date]],2,5),"yyy/m")</f>
        <v>2010/5</v>
      </c>
      <c r="I3529" t="s">
        <v>78</v>
      </c>
      <c r="J3529">
        <f t="shared" si="330"/>
        <v>3</v>
      </c>
      <c r="K3529" s="2">
        <v>14</v>
      </c>
      <c r="L3529" s="3">
        <v>63.52</v>
      </c>
      <c r="M3529" s="4">
        <v>0.1</v>
      </c>
      <c r="N3529" s="5" t="s">
        <v>23</v>
      </c>
      <c r="O3529" s="3">
        <v>8.66</v>
      </c>
      <c r="P3529" s="3">
        <v>4.84</v>
      </c>
      <c r="Q3529" s="3">
        <v>0.71</v>
      </c>
      <c r="R3529" s="5" t="s">
        <v>2976</v>
      </c>
      <c r="S3529" s="5" t="s">
        <v>2977</v>
      </c>
      <c r="T3529" s="5" t="str">
        <f t="shared" si="331"/>
        <v>Sheri Gordon</v>
      </c>
      <c r="U3529" t="s">
        <v>2828</v>
      </c>
      <c r="V3529" s="5" t="s">
        <v>47</v>
      </c>
      <c r="W3529" s="5" t="s">
        <v>28</v>
      </c>
      <c r="X3529" s="5" t="s">
        <v>124</v>
      </c>
      <c r="Y3529" s="5" t="s">
        <v>1072</v>
      </c>
      <c r="Z3529" s="5" t="s">
        <v>84</v>
      </c>
      <c r="AA3529" s="4">
        <v>0.52</v>
      </c>
      <c r="AB3529" s="1">
        <v>40307</v>
      </c>
      <c r="AC3529" s="1">
        <v>24388</v>
      </c>
      <c r="AD3529">
        <f t="shared" si="332"/>
        <v>3</v>
      </c>
      <c r="AE3529">
        <f t="shared" ca="1" si="333"/>
        <v>57</v>
      </c>
      <c r="AF3529" t="str">
        <f t="shared" ca="1" si="334"/>
        <v>18-64</v>
      </c>
      <c r="AG3529" s="3">
        <f t="shared" si="335"/>
        <v>0.39608285714285713</v>
      </c>
      <c r="AH3529" t="str">
        <f>_xlfn.IFNA(VLOOKUP(Sales_Transactions[[#This Row],[Order ID]],Returned_Items[#All],2,FALSE),"Not Returned")</f>
        <v>Not Returned</v>
      </c>
    </row>
    <row r="3530" spans="1:34" x14ac:dyDescent="0.25">
      <c r="A3530">
        <v>4004</v>
      </c>
      <c r="C3530" t="s">
        <v>498</v>
      </c>
      <c r="D3530" s="2" t="str">
        <f>TEXT(MID(Sales_Transactions[[#This Row],[Order Date]],2,5),"d/m/yyy")</f>
        <v>6/5/2010</v>
      </c>
      <c r="E3530" s="2" t="str">
        <f>TEXT(MID(Sales_Transactions[[#This Row],[Order Date]],2,5),"d")</f>
        <v>6</v>
      </c>
      <c r="F3530" s="2" t="str">
        <f>TEXT(MID(Sales_Transactions[[#This Row],[Order Date]],2,5),"m")</f>
        <v>5</v>
      </c>
      <c r="G3530" s="2" t="str">
        <f>TEXT(MID(Sales_Transactions[[#This Row],[Order Date]],2,5),"yyy")</f>
        <v>2010</v>
      </c>
      <c r="H3530" s="2" t="str">
        <f>TEXT(MID(Sales_Transactions[[#This Row],[Order Date]],2,5),"yyy/m")</f>
        <v>2010/5</v>
      </c>
      <c r="I3530" t="s">
        <v>78</v>
      </c>
      <c r="J3530">
        <f t="shared" si="330"/>
        <v>3</v>
      </c>
      <c r="K3530" s="2">
        <v>44</v>
      </c>
      <c r="L3530" s="3">
        <v>1512.25</v>
      </c>
      <c r="M3530" s="4">
        <v>0.05</v>
      </c>
      <c r="N3530" s="5" t="s">
        <v>23</v>
      </c>
      <c r="O3530" s="3">
        <v>195.48</v>
      </c>
      <c r="P3530" s="3">
        <v>34.58</v>
      </c>
      <c r="Q3530" s="3">
        <v>8.99</v>
      </c>
      <c r="R3530" s="5" t="s">
        <v>2976</v>
      </c>
      <c r="S3530" s="5" t="s">
        <v>2977</v>
      </c>
      <c r="T3530" s="5" t="str">
        <f t="shared" si="331"/>
        <v>Sheri Gordon</v>
      </c>
      <c r="U3530" t="s">
        <v>2828</v>
      </c>
      <c r="V3530" s="5" t="s">
        <v>47</v>
      </c>
      <c r="W3530" s="5" t="s">
        <v>28</v>
      </c>
      <c r="X3530" s="5" t="s">
        <v>124</v>
      </c>
      <c r="Y3530" s="5" t="s">
        <v>1213</v>
      </c>
      <c r="Z3530" s="5" t="s">
        <v>60</v>
      </c>
      <c r="AA3530" s="4">
        <v>0.56000000000000005</v>
      </c>
      <c r="AB3530" s="1">
        <v>40305</v>
      </c>
      <c r="AC3530" s="1">
        <v>24444</v>
      </c>
      <c r="AD3530">
        <f t="shared" si="332"/>
        <v>1</v>
      </c>
      <c r="AE3530">
        <f t="shared" ca="1" si="333"/>
        <v>57</v>
      </c>
      <c r="AF3530" t="str">
        <f t="shared" ca="1" si="334"/>
        <v>18-64</v>
      </c>
      <c r="AG3530" s="3">
        <f t="shared" si="335"/>
        <v>0.98983431818181811</v>
      </c>
      <c r="AH3530" t="str">
        <f>_xlfn.IFNA(VLOOKUP(Sales_Transactions[[#This Row],[Order ID]],Returned_Items[#All],2,FALSE),"Not Returned")</f>
        <v>Not Returned</v>
      </c>
    </row>
    <row r="3531" spans="1:34" x14ac:dyDescent="0.25">
      <c r="A3531">
        <v>4096</v>
      </c>
      <c r="C3531" t="s">
        <v>2049</v>
      </c>
      <c r="D3531" s="2" t="str">
        <f>TEXT(MID(Sales_Transactions[[#This Row],[Order Date]],2,5),"d/m/yyy")</f>
        <v>2/7/2012</v>
      </c>
      <c r="E3531" s="2" t="str">
        <f>TEXT(MID(Sales_Transactions[[#This Row],[Order Date]],2,5),"d")</f>
        <v>2</v>
      </c>
      <c r="F3531" s="2" t="str">
        <f>TEXT(MID(Sales_Transactions[[#This Row],[Order Date]],2,5),"m")</f>
        <v>7</v>
      </c>
      <c r="G3531" s="2" t="str">
        <f>TEXT(MID(Sales_Transactions[[#This Row],[Order Date]],2,5),"yyy")</f>
        <v>2012</v>
      </c>
      <c r="H3531" s="2" t="str">
        <f>TEXT(MID(Sales_Transactions[[#This Row],[Order Date]],2,5),"yyy/m")</f>
        <v>2012/7</v>
      </c>
      <c r="I3531" t="s">
        <v>52</v>
      </c>
      <c r="J3531">
        <f t="shared" si="330"/>
        <v>1</v>
      </c>
      <c r="K3531" s="2">
        <v>21</v>
      </c>
      <c r="L3531" s="3">
        <v>128.28</v>
      </c>
      <c r="M3531" s="4">
        <v>0.04</v>
      </c>
      <c r="N3531" s="5" t="s">
        <v>23</v>
      </c>
      <c r="O3531" s="3">
        <v>53.58</v>
      </c>
      <c r="P3531" s="3">
        <v>6.3</v>
      </c>
      <c r="Q3531" s="3">
        <v>0.5</v>
      </c>
      <c r="R3531" s="5" t="s">
        <v>1698</v>
      </c>
      <c r="S3531" s="5" t="s">
        <v>1699</v>
      </c>
      <c r="T3531" s="5" t="str">
        <f t="shared" si="331"/>
        <v>Bill Eplett</v>
      </c>
      <c r="U3531" t="s">
        <v>2828</v>
      </c>
      <c r="V3531" s="5" t="s">
        <v>47</v>
      </c>
      <c r="W3531" s="5" t="s">
        <v>28</v>
      </c>
      <c r="X3531" s="5" t="s">
        <v>115</v>
      </c>
      <c r="Y3531" s="5" t="s">
        <v>767</v>
      </c>
      <c r="Z3531" s="5" t="s">
        <v>43</v>
      </c>
      <c r="AA3531" s="4">
        <v>0.39</v>
      </c>
      <c r="AB3531" s="1">
        <v>41093</v>
      </c>
      <c r="AC3531" s="1">
        <v>24199</v>
      </c>
      <c r="AD3531">
        <f t="shared" si="332"/>
        <v>1</v>
      </c>
      <c r="AE3531">
        <f t="shared" ca="1" si="333"/>
        <v>58</v>
      </c>
      <c r="AF3531" t="str">
        <f t="shared" ca="1" si="334"/>
        <v>18-64</v>
      </c>
      <c r="AG3531" s="3">
        <f t="shared" si="335"/>
        <v>0.32368952380952382</v>
      </c>
      <c r="AH3531" t="str">
        <f>_xlfn.IFNA(VLOOKUP(Sales_Transactions[[#This Row],[Order ID]],Returned_Items[#All],2,FALSE),"Not Returned")</f>
        <v>Not Returned</v>
      </c>
    </row>
    <row r="3532" spans="1:34" x14ac:dyDescent="0.25">
      <c r="A3532">
        <v>4769</v>
      </c>
      <c r="C3532" t="s">
        <v>1472</v>
      </c>
      <c r="D3532" s="2" t="str">
        <f>TEXT(MID(Sales_Transactions[[#This Row],[Order Date]],2,5),"d/m/yyy")</f>
        <v>13/4/2011</v>
      </c>
      <c r="E3532" s="2" t="str">
        <f>TEXT(MID(Sales_Transactions[[#This Row],[Order Date]],2,5),"d")</f>
        <v>13</v>
      </c>
      <c r="F3532" s="2" t="str">
        <f>TEXT(MID(Sales_Transactions[[#This Row],[Order Date]],2,5),"m")</f>
        <v>4</v>
      </c>
      <c r="G3532" s="2" t="str">
        <f>TEXT(MID(Sales_Transactions[[#This Row],[Order Date]],2,5),"yyy")</f>
        <v>2011</v>
      </c>
      <c r="H3532" s="2" t="str">
        <f>TEXT(MID(Sales_Transactions[[#This Row],[Order Date]],2,5),"yyy/m")</f>
        <v>2011/4</v>
      </c>
      <c r="I3532" t="s">
        <v>52</v>
      </c>
      <c r="J3532">
        <f t="shared" si="330"/>
        <v>1</v>
      </c>
      <c r="K3532" s="2">
        <v>41</v>
      </c>
      <c r="L3532" s="3">
        <v>117.4</v>
      </c>
      <c r="M3532" s="4">
        <v>0.01</v>
      </c>
      <c r="N3532" s="5" t="s">
        <v>23</v>
      </c>
      <c r="O3532" s="3">
        <v>48.63</v>
      </c>
      <c r="P3532" s="3">
        <v>2.88</v>
      </c>
      <c r="Q3532" s="3">
        <v>0.5</v>
      </c>
      <c r="R3532" s="5" t="s">
        <v>2667</v>
      </c>
      <c r="S3532" s="5" t="s">
        <v>2978</v>
      </c>
      <c r="T3532" s="5" t="str">
        <f t="shared" si="331"/>
        <v>Ben Wallace</v>
      </c>
      <c r="U3532" t="s">
        <v>2828</v>
      </c>
      <c r="V3532" s="5" t="s">
        <v>74</v>
      </c>
      <c r="W3532" s="5" t="s">
        <v>28</v>
      </c>
      <c r="X3532" s="5" t="s">
        <v>115</v>
      </c>
      <c r="Y3532" s="5" t="s">
        <v>180</v>
      </c>
      <c r="Z3532" s="5" t="s">
        <v>43</v>
      </c>
      <c r="AA3532" s="4">
        <v>0.36</v>
      </c>
      <c r="AB3532" s="1">
        <v>40647</v>
      </c>
      <c r="AC3532" s="1">
        <v>24351</v>
      </c>
      <c r="AD3532">
        <f t="shared" si="332"/>
        <v>1</v>
      </c>
      <c r="AE3532">
        <f t="shared" ca="1" si="333"/>
        <v>57</v>
      </c>
      <c r="AF3532" t="str">
        <f t="shared" ca="1" si="334"/>
        <v>18-64</v>
      </c>
      <c r="AG3532" s="3">
        <f t="shared" si="335"/>
        <v>8.2432000000000005E-2</v>
      </c>
      <c r="AH3532" t="str">
        <f>_xlfn.IFNA(VLOOKUP(Sales_Transactions[[#This Row],[Order ID]],Returned_Items[#All],2,FALSE),"Not Returned")</f>
        <v>Not Returned</v>
      </c>
    </row>
    <row r="3533" spans="1:34" x14ac:dyDescent="0.25">
      <c r="A3533">
        <v>4800</v>
      </c>
      <c r="C3533" t="s">
        <v>1401</v>
      </c>
      <c r="D3533" s="2" t="str">
        <f>TEXT(MID(Sales_Transactions[[#This Row],[Order Date]],2,5),"d/m/yyy")</f>
        <v>5/1/2012</v>
      </c>
      <c r="E3533" s="2" t="str">
        <f>TEXT(MID(Sales_Transactions[[#This Row],[Order Date]],2,5),"d")</f>
        <v>5</v>
      </c>
      <c r="F3533" s="2" t="str">
        <f>TEXT(MID(Sales_Transactions[[#This Row],[Order Date]],2,5),"m")</f>
        <v>1</v>
      </c>
      <c r="G3533" s="2" t="str">
        <f>TEXT(MID(Sales_Transactions[[#This Row],[Order Date]],2,5),"yyy")</f>
        <v>2012</v>
      </c>
      <c r="H3533" s="2" t="str">
        <f>TEXT(MID(Sales_Transactions[[#This Row],[Order Date]],2,5),"yyy/m")</f>
        <v>2012/1</v>
      </c>
      <c r="I3533" t="s">
        <v>22</v>
      </c>
      <c r="J3533">
        <f t="shared" si="330"/>
        <v>2</v>
      </c>
      <c r="K3533" s="2">
        <v>4</v>
      </c>
      <c r="L3533" s="3">
        <v>41.94</v>
      </c>
      <c r="M3533" s="4">
        <v>0.05</v>
      </c>
      <c r="N3533" s="5" t="s">
        <v>23</v>
      </c>
      <c r="O3533" s="3">
        <v>-26.17</v>
      </c>
      <c r="P3533" s="3">
        <v>8.0399999999999991</v>
      </c>
      <c r="Q3533" s="3">
        <v>8.94</v>
      </c>
      <c r="R3533" s="5" t="s">
        <v>2979</v>
      </c>
      <c r="S3533" s="5" t="s">
        <v>891</v>
      </c>
      <c r="T3533" s="5" t="str">
        <f t="shared" si="331"/>
        <v>Max Engle</v>
      </c>
      <c r="U3533" t="s">
        <v>2828</v>
      </c>
      <c r="V3533" s="5" t="s">
        <v>47</v>
      </c>
      <c r="W3533" s="5" t="s">
        <v>28</v>
      </c>
      <c r="X3533" s="5" t="s">
        <v>41</v>
      </c>
      <c r="Y3533" s="5" t="s">
        <v>887</v>
      </c>
      <c r="Z3533" s="5" t="s">
        <v>43</v>
      </c>
      <c r="AA3533" s="4">
        <v>0.4</v>
      </c>
      <c r="AB3533" s="1">
        <v>40920</v>
      </c>
      <c r="AC3533" s="1">
        <v>24128</v>
      </c>
      <c r="AD3533">
        <f t="shared" si="332"/>
        <v>7</v>
      </c>
      <c r="AE3533">
        <f t="shared" ca="1" si="333"/>
        <v>58</v>
      </c>
      <c r="AF3533" t="str">
        <f t="shared" ca="1" si="334"/>
        <v>18-64</v>
      </c>
      <c r="AG3533" s="3">
        <f t="shared" si="335"/>
        <v>4.243995</v>
      </c>
      <c r="AH3533" t="str">
        <f>_xlfn.IFNA(VLOOKUP(Sales_Transactions[[#This Row],[Order ID]],Returned_Items[#All],2,FALSE),"Not Returned")</f>
        <v>Not Returned</v>
      </c>
    </row>
    <row r="3534" spans="1:34" x14ac:dyDescent="0.25">
      <c r="A3534">
        <v>4800</v>
      </c>
      <c r="C3534" t="s">
        <v>1401</v>
      </c>
      <c r="D3534" s="2" t="str">
        <f>TEXT(MID(Sales_Transactions[[#This Row],[Order Date]],2,5),"d/m/yyy")</f>
        <v>5/1/2012</v>
      </c>
      <c r="E3534" s="2" t="str">
        <f>TEXT(MID(Sales_Transactions[[#This Row],[Order Date]],2,5),"d")</f>
        <v>5</v>
      </c>
      <c r="F3534" s="2" t="str">
        <f>TEXT(MID(Sales_Transactions[[#This Row],[Order Date]],2,5),"m")</f>
        <v>1</v>
      </c>
      <c r="G3534" s="2" t="str">
        <f>TEXT(MID(Sales_Transactions[[#This Row],[Order Date]],2,5),"yyy")</f>
        <v>2012</v>
      </c>
      <c r="H3534" s="2" t="str">
        <f>TEXT(MID(Sales_Transactions[[#This Row],[Order Date]],2,5),"yyy/m")</f>
        <v>2012/1</v>
      </c>
      <c r="I3534" t="s">
        <v>22</v>
      </c>
      <c r="J3534">
        <f t="shared" si="330"/>
        <v>2</v>
      </c>
      <c r="K3534" s="2">
        <v>17</v>
      </c>
      <c r="L3534" s="3">
        <v>89.25</v>
      </c>
      <c r="M3534" s="4">
        <v>0.01</v>
      </c>
      <c r="N3534" s="5" t="s">
        <v>23</v>
      </c>
      <c r="O3534" s="3">
        <v>40.880000000000003</v>
      </c>
      <c r="P3534" s="3">
        <v>4.91</v>
      </c>
      <c r="Q3534" s="3">
        <v>0.5</v>
      </c>
      <c r="R3534" s="5" t="s">
        <v>2979</v>
      </c>
      <c r="S3534" s="5" t="s">
        <v>891</v>
      </c>
      <c r="T3534" s="5" t="str">
        <f t="shared" si="331"/>
        <v>Max Engle</v>
      </c>
      <c r="U3534" t="s">
        <v>2828</v>
      </c>
      <c r="V3534" s="5" t="s">
        <v>47</v>
      </c>
      <c r="W3534" s="5" t="s">
        <v>28</v>
      </c>
      <c r="X3534" s="5" t="s">
        <v>115</v>
      </c>
      <c r="Y3534" s="5" t="s">
        <v>852</v>
      </c>
      <c r="Z3534" s="5" t="s">
        <v>43</v>
      </c>
      <c r="AA3534" s="4">
        <v>0.36</v>
      </c>
      <c r="AB3534" s="1">
        <v>40920</v>
      </c>
      <c r="AC3534" s="1">
        <v>24432</v>
      </c>
      <c r="AD3534">
        <f t="shared" si="332"/>
        <v>7</v>
      </c>
      <c r="AE3534">
        <f t="shared" ca="1" si="333"/>
        <v>57</v>
      </c>
      <c r="AF3534" t="str">
        <f t="shared" ca="1" si="334"/>
        <v>18-64</v>
      </c>
      <c r="AG3534" s="3">
        <f t="shared" si="335"/>
        <v>0.31820641176470588</v>
      </c>
      <c r="AH3534" t="str">
        <f>_xlfn.IFNA(VLOOKUP(Sales_Transactions[[#This Row],[Order ID]],Returned_Items[#All],2,FALSE),"Not Returned")</f>
        <v>Not Returned</v>
      </c>
    </row>
    <row r="3535" spans="1:34" x14ac:dyDescent="0.25">
      <c r="A3535">
        <v>4800</v>
      </c>
      <c r="C3535" t="s">
        <v>1401</v>
      </c>
      <c r="D3535" s="2" t="str">
        <f>TEXT(MID(Sales_Transactions[[#This Row],[Order Date]],2,5),"d/m/yyy")</f>
        <v>5/1/2012</v>
      </c>
      <c r="E3535" s="2" t="str">
        <f>TEXT(MID(Sales_Transactions[[#This Row],[Order Date]],2,5),"d")</f>
        <v>5</v>
      </c>
      <c r="F3535" s="2" t="str">
        <f>TEXT(MID(Sales_Transactions[[#This Row],[Order Date]],2,5),"m")</f>
        <v>1</v>
      </c>
      <c r="G3535" s="2" t="str">
        <f>TEXT(MID(Sales_Transactions[[#This Row],[Order Date]],2,5),"yyy")</f>
        <v>2012</v>
      </c>
      <c r="H3535" s="2" t="str">
        <f>TEXT(MID(Sales_Transactions[[#This Row],[Order Date]],2,5),"yyy/m")</f>
        <v>2012/1</v>
      </c>
      <c r="I3535" t="s">
        <v>22</v>
      </c>
      <c r="J3535">
        <f t="shared" si="330"/>
        <v>2</v>
      </c>
      <c r="K3535" s="2">
        <v>7</v>
      </c>
      <c r="L3535" s="3">
        <v>79.81</v>
      </c>
      <c r="M3535" s="4">
        <v>7.0000000000000007E-2</v>
      </c>
      <c r="N3535" s="5" t="s">
        <v>23</v>
      </c>
      <c r="O3535" s="3">
        <v>-4.28</v>
      </c>
      <c r="P3535" s="3">
        <v>11.55</v>
      </c>
      <c r="Q3535" s="3">
        <v>2.36</v>
      </c>
      <c r="R3535" s="5" t="s">
        <v>2979</v>
      </c>
      <c r="S3535" s="5" t="s">
        <v>891</v>
      </c>
      <c r="T3535" s="5" t="str">
        <f t="shared" si="331"/>
        <v>Max Engle</v>
      </c>
      <c r="U3535" t="s">
        <v>2828</v>
      </c>
      <c r="V3535" s="5" t="s">
        <v>47</v>
      </c>
      <c r="W3535" s="5" t="s">
        <v>28</v>
      </c>
      <c r="X3535" s="5" t="s">
        <v>124</v>
      </c>
      <c r="Y3535" s="5" t="s">
        <v>1746</v>
      </c>
      <c r="Z3535" s="5" t="s">
        <v>84</v>
      </c>
      <c r="AA3535" s="4">
        <v>0.55000000000000004</v>
      </c>
      <c r="AB3535" s="1">
        <v>40918</v>
      </c>
      <c r="AC3535" s="1">
        <v>24027</v>
      </c>
      <c r="AD3535">
        <f t="shared" si="332"/>
        <v>5</v>
      </c>
      <c r="AE3535">
        <f t="shared" ca="1" si="333"/>
        <v>58</v>
      </c>
      <c r="AF3535" t="str">
        <f t="shared" ca="1" si="334"/>
        <v>18-64</v>
      </c>
      <c r="AG3535" s="3">
        <f t="shared" si="335"/>
        <v>1.9859878571428573</v>
      </c>
      <c r="AH3535" t="str">
        <f>_xlfn.IFNA(VLOOKUP(Sales_Transactions[[#This Row],[Order ID]],Returned_Items[#All],2,FALSE),"Not Returned")</f>
        <v>Not Returned</v>
      </c>
    </row>
    <row r="3536" spans="1:34" x14ac:dyDescent="0.25">
      <c r="A3536">
        <v>5543</v>
      </c>
      <c r="C3536" t="s">
        <v>849</v>
      </c>
      <c r="D3536" s="2" t="str">
        <f>TEXT(MID(Sales_Transactions[[#This Row],[Order Date]],2,5),"d/m/yyy")</f>
        <v>24/9/2010</v>
      </c>
      <c r="E3536" s="2" t="str">
        <f>TEXT(MID(Sales_Transactions[[#This Row],[Order Date]],2,5),"d")</f>
        <v>24</v>
      </c>
      <c r="F3536" s="2" t="str">
        <f>TEXT(MID(Sales_Transactions[[#This Row],[Order Date]],2,5),"m")</f>
        <v>9</v>
      </c>
      <c r="G3536" s="2" t="str">
        <f>TEXT(MID(Sales_Transactions[[#This Row],[Order Date]],2,5),"yyy")</f>
        <v>2010</v>
      </c>
      <c r="H3536" s="2" t="str">
        <f>TEXT(MID(Sales_Transactions[[#This Row],[Order Date]],2,5),"yyy/m")</f>
        <v>2010/9</v>
      </c>
      <c r="I3536" t="s">
        <v>78</v>
      </c>
      <c r="J3536">
        <f t="shared" si="330"/>
        <v>3</v>
      </c>
      <c r="K3536" s="2">
        <v>15</v>
      </c>
      <c r="L3536" s="3">
        <v>703.54</v>
      </c>
      <c r="M3536" s="4">
        <v>0.04</v>
      </c>
      <c r="N3536" s="5" t="s">
        <v>23</v>
      </c>
      <c r="O3536" s="3">
        <v>138.46</v>
      </c>
      <c r="P3536" s="3">
        <v>48.58</v>
      </c>
      <c r="Q3536" s="3">
        <v>3.99</v>
      </c>
      <c r="R3536" s="5" t="s">
        <v>462</v>
      </c>
      <c r="S3536" s="5" t="s">
        <v>2980</v>
      </c>
      <c r="T3536" s="5" t="str">
        <f t="shared" si="331"/>
        <v>Fred Chung</v>
      </c>
      <c r="U3536" t="s">
        <v>2828</v>
      </c>
      <c r="V3536" s="5" t="s">
        <v>47</v>
      </c>
      <c r="W3536" s="5" t="s">
        <v>28</v>
      </c>
      <c r="X3536" s="5" t="s">
        <v>38</v>
      </c>
      <c r="Y3536" s="5" t="s">
        <v>1742</v>
      </c>
      <c r="Z3536" s="5" t="s">
        <v>43</v>
      </c>
      <c r="AA3536" s="4">
        <v>0.56000000000000005</v>
      </c>
      <c r="AB3536" s="1">
        <v>40447</v>
      </c>
      <c r="AC3536" s="1">
        <v>23856</v>
      </c>
      <c r="AD3536">
        <f t="shared" si="332"/>
        <v>2</v>
      </c>
      <c r="AE3536">
        <f t="shared" ca="1" si="333"/>
        <v>59</v>
      </c>
      <c r="AF3536" t="str">
        <f t="shared" ca="1" si="334"/>
        <v>18-64</v>
      </c>
      <c r="AG3536" s="3">
        <f t="shared" si="335"/>
        <v>3.5033711999999997</v>
      </c>
      <c r="AH3536" t="str">
        <f>_xlfn.IFNA(VLOOKUP(Sales_Transactions[[#This Row],[Order ID]],Returned_Items[#All],2,FALSE),"Not Returned")</f>
        <v>Not Returned</v>
      </c>
    </row>
    <row r="3537" spans="1:34" x14ac:dyDescent="0.25">
      <c r="A3537">
        <v>5543</v>
      </c>
      <c r="C3537" t="s">
        <v>849</v>
      </c>
      <c r="D3537" s="2" t="str">
        <f>TEXT(MID(Sales_Transactions[[#This Row],[Order Date]],2,5),"d/m/yyy")</f>
        <v>24/9/2010</v>
      </c>
      <c r="E3537" s="2" t="str">
        <f>TEXT(MID(Sales_Transactions[[#This Row],[Order Date]],2,5),"d")</f>
        <v>24</v>
      </c>
      <c r="F3537" s="2" t="str">
        <f>TEXT(MID(Sales_Transactions[[#This Row],[Order Date]],2,5),"m")</f>
        <v>9</v>
      </c>
      <c r="G3537" s="2" t="str">
        <f>TEXT(MID(Sales_Transactions[[#This Row],[Order Date]],2,5),"yyy")</f>
        <v>2010</v>
      </c>
      <c r="H3537" s="2" t="str">
        <f>TEXT(MID(Sales_Transactions[[#This Row],[Order Date]],2,5),"yyy/m")</f>
        <v>2010/9</v>
      </c>
      <c r="I3537" t="s">
        <v>78</v>
      </c>
      <c r="J3537">
        <f t="shared" si="330"/>
        <v>3</v>
      </c>
      <c r="K3537" s="2">
        <v>6</v>
      </c>
      <c r="L3537" s="3">
        <v>65.930000000000007</v>
      </c>
      <c r="M3537" s="4">
        <v>0.04</v>
      </c>
      <c r="N3537" s="5" t="s">
        <v>23</v>
      </c>
      <c r="O3537" s="3">
        <v>11.06</v>
      </c>
      <c r="P3537" s="3">
        <v>10.31</v>
      </c>
      <c r="Q3537" s="3">
        <v>1.79</v>
      </c>
      <c r="R3537" s="5" t="s">
        <v>462</v>
      </c>
      <c r="S3537" s="5" t="s">
        <v>2980</v>
      </c>
      <c r="T3537" s="5" t="str">
        <f t="shared" si="331"/>
        <v>Fred Chung</v>
      </c>
      <c r="U3537" t="s">
        <v>2828</v>
      </c>
      <c r="V3537" s="5" t="s">
        <v>47</v>
      </c>
      <c r="W3537" s="5" t="s">
        <v>28</v>
      </c>
      <c r="X3537" s="5" t="s">
        <v>75</v>
      </c>
      <c r="Y3537" s="5" t="s">
        <v>447</v>
      </c>
      <c r="Z3537" s="5" t="s">
        <v>84</v>
      </c>
      <c r="AA3537" s="4">
        <v>0.38</v>
      </c>
      <c r="AB3537" s="1">
        <v>40448</v>
      </c>
      <c r="AC3537" s="1">
        <v>23878</v>
      </c>
      <c r="AD3537">
        <f t="shared" si="332"/>
        <v>3</v>
      </c>
      <c r="AE3537">
        <f t="shared" ca="1" si="333"/>
        <v>59</v>
      </c>
      <c r="AF3537" t="str">
        <f t="shared" ca="1" si="334"/>
        <v>18-64</v>
      </c>
      <c r="AG3537" s="3">
        <f t="shared" si="335"/>
        <v>2.0159793333333336</v>
      </c>
      <c r="AH3537" t="str">
        <f>_xlfn.IFNA(VLOOKUP(Sales_Transactions[[#This Row],[Order ID]],Returned_Items[#All],2,FALSE),"Not Returned")</f>
        <v>Not Returned</v>
      </c>
    </row>
    <row r="3538" spans="1:34" x14ac:dyDescent="0.25">
      <c r="A3538">
        <v>5543</v>
      </c>
      <c r="C3538" t="s">
        <v>849</v>
      </c>
      <c r="D3538" s="2" t="str">
        <f>TEXT(MID(Sales_Transactions[[#This Row],[Order Date]],2,5),"d/m/yyy")</f>
        <v>24/9/2010</v>
      </c>
      <c r="E3538" s="2" t="str">
        <f>TEXT(MID(Sales_Transactions[[#This Row],[Order Date]],2,5),"d")</f>
        <v>24</v>
      </c>
      <c r="F3538" s="2" t="str">
        <f>TEXT(MID(Sales_Transactions[[#This Row],[Order Date]],2,5),"m")</f>
        <v>9</v>
      </c>
      <c r="G3538" s="2" t="str">
        <f>TEXT(MID(Sales_Transactions[[#This Row],[Order Date]],2,5),"yyy")</f>
        <v>2010</v>
      </c>
      <c r="H3538" s="2" t="str">
        <f>TEXT(MID(Sales_Transactions[[#This Row],[Order Date]],2,5),"yyy/m")</f>
        <v>2010/9</v>
      </c>
      <c r="I3538" t="s">
        <v>78</v>
      </c>
      <c r="J3538">
        <f t="shared" si="330"/>
        <v>3</v>
      </c>
      <c r="K3538" s="2">
        <v>27</v>
      </c>
      <c r="L3538" s="3">
        <v>67.3</v>
      </c>
      <c r="M3538" s="4">
        <v>0.02</v>
      </c>
      <c r="N3538" s="5" t="s">
        <v>23</v>
      </c>
      <c r="O3538" s="3">
        <v>-115.38</v>
      </c>
      <c r="P3538" s="3">
        <v>2.1800000000000002</v>
      </c>
      <c r="Q3538" s="3">
        <v>5</v>
      </c>
      <c r="R3538" s="5" t="s">
        <v>462</v>
      </c>
      <c r="S3538" s="5" t="s">
        <v>2980</v>
      </c>
      <c r="T3538" s="5" t="str">
        <f t="shared" si="331"/>
        <v>Fred Chung</v>
      </c>
      <c r="U3538" t="s">
        <v>2828</v>
      </c>
      <c r="V3538" s="5" t="s">
        <v>47</v>
      </c>
      <c r="W3538" s="5" t="s">
        <v>28</v>
      </c>
      <c r="X3538" s="5" t="s">
        <v>221</v>
      </c>
      <c r="Y3538" s="5" t="s">
        <v>949</v>
      </c>
      <c r="Z3538" s="5" t="s">
        <v>84</v>
      </c>
      <c r="AA3538" s="4">
        <v>0.81</v>
      </c>
      <c r="AB3538" s="1">
        <v>40447</v>
      </c>
      <c r="AC3538" s="1">
        <v>23925</v>
      </c>
      <c r="AD3538">
        <f t="shared" si="332"/>
        <v>2</v>
      </c>
      <c r="AE3538">
        <f t="shared" ca="1" si="333"/>
        <v>59</v>
      </c>
      <c r="AF3538" t="str">
        <f t="shared" ca="1" si="334"/>
        <v>18-64</v>
      </c>
      <c r="AG3538" s="3">
        <f t="shared" si="335"/>
        <v>0.2659097777777778</v>
      </c>
      <c r="AH3538" t="str">
        <f>_xlfn.IFNA(VLOOKUP(Sales_Transactions[[#This Row],[Order ID]],Returned_Items[#All],2,FALSE),"Not Returned")</f>
        <v>Not Returned</v>
      </c>
    </row>
    <row r="3539" spans="1:34" x14ac:dyDescent="0.25">
      <c r="A3539">
        <v>5636</v>
      </c>
      <c r="C3539" t="s">
        <v>1714</v>
      </c>
      <c r="D3539" s="2" t="str">
        <f>TEXT(MID(Sales_Transactions[[#This Row],[Order Date]],2,5),"d/m/yyy")</f>
        <v>15/2/2011</v>
      </c>
      <c r="E3539" s="2" t="str">
        <f>TEXT(MID(Sales_Transactions[[#This Row],[Order Date]],2,5),"d")</f>
        <v>15</v>
      </c>
      <c r="F3539" s="2" t="str">
        <f>TEXT(MID(Sales_Transactions[[#This Row],[Order Date]],2,5),"m")</f>
        <v>2</v>
      </c>
      <c r="G3539" s="2" t="str">
        <f>TEXT(MID(Sales_Transactions[[#This Row],[Order Date]],2,5),"yyy")</f>
        <v>2011</v>
      </c>
      <c r="H3539" s="2" t="str">
        <f>TEXT(MID(Sales_Transactions[[#This Row],[Order Date]],2,5),"yyy/m")</f>
        <v>2011/2</v>
      </c>
      <c r="I3539" t="s">
        <v>78</v>
      </c>
      <c r="J3539">
        <f t="shared" si="330"/>
        <v>3</v>
      </c>
      <c r="K3539" s="2">
        <v>23</v>
      </c>
      <c r="L3539" s="3">
        <v>138.16999999999999</v>
      </c>
      <c r="M3539" s="4">
        <v>0</v>
      </c>
      <c r="N3539" s="5" t="s">
        <v>23</v>
      </c>
      <c r="O3539" s="3">
        <v>-1.0900000000000001</v>
      </c>
      <c r="P3539" s="3">
        <v>5.85</v>
      </c>
      <c r="Q3539" s="3">
        <v>2.27</v>
      </c>
      <c r="R3539" s="5" t="s">
        <v>1417</v>
      </c>
      <c r="S3539" s="5" t="s">
        <v>2981</v>
      </c>
      <c r="T3539" s="5" t="str">
        <f t="shared" si="331"/>
        <v>Dennis Kane</v>
      </c>
      <c r="U3539" t="s">
        <v>2828</v>
      </c>
      <c r="V3539" s="5" t="s">
        <v>27</v>
      </c>
      <c r="W3539" s="5" t="s">
        <v>28</v>
      </c>
      <c r="X3539" s="5" t="s">
        <v>124</v>
      </c>
      <c r="Y3539" s="5" t="s">
        <v>770</v>
      </c>
      <c r="Z3539" s="5" t="s">
        <v>84</v>
      </c>
      <c r="AA3539" s="4">
        <v>0.56000000000000005</v>
      </c>
      <c r="AB3539" s="1">
        <v>40591</v>
      </c>
      <c r="AC3539" s="1">
        <v>14500</v>
      </c>
      <c r="AD3539">
        <f t="shared" si="332"/>
        <v>2</v>
      </c>
      <c r="AE3539">
        <f t="shared" ca="1" si="333"/>
        <v>84</v>
      </c>
      <c r="AF3539" t="str">
        <f t="shared" ca="1" si="334"/>
        <v>Over 65</v>
      </c>
      <c r="AG3539" s="3">
        <f t="shared" si="335"/>
        <v>0.35304347826086951</v>
      </c>
      <c r="AH3539" t="str">
        <f>_xlfn.IFNA(VLOOKUP(Sales_Transactions[[#This Row],[Order ID]],Returned_Items[#All],2,FALSE),"Not Returned")</f>
        <v>Not Returned</v>
      </c>
    </row>
    <row r="3540" spans="1:34" x14ac:dyDescent="0.25">
      <c r="A3540">
        <v>6050</v>
      </c>
      <c r="C3540" t="s">
        <v>2982</v>
      </c>
      <c r="D3540" s="2" t="str">
        <f>TEXT(MID(Sales_Transactions[[#This Row],[Order Date]],2,5),"d/m/yyy")</f>
        <v>28/3/2010</v>
      </c>
      <c r="E3540" s="2" t="str">
        <f>TEXT(MID(Sales_Transactions[[#This Row],[Order Date]],2,5),"d")</f>
        <v>28</v>
      </c>
      <c r="F3540" s="2" t="str">
        <f>TEXT(MID(Sales_Transactions[[#This Row],[Order Date]],2,5),"m")</f>
        <v>3</v>
      </c>
      <c r="G3540" s="2" t="str">
        <f>TEXT(MID(Sales_Transactions[[#This Row],[Order Date]],2,5),"yyy")</f>
        <v>2010</v>
      </c>
      <c r="H3540" s="2" t="str">
        <f>TEXT(MID(Sales_Transactions[[#This Row],[Order Date]],2,5),"yyy/m")</f>
        <v>2010/3</v>
      </c>
      <c r="I3540" t="s">
        <v>22</v>
      </c>
      <c r="J3540">
        <f t="shared" si="330"/>
        <v>2</v>
      </c>
      <c r="K3540" s="2">
        <v>3</v>
      </c>
      <c r="L3540" s="3">
        <v>261.94</v>
      </c>
      <c r="M3540" s="4">
        <v>0.06</v>
      </c>
      <c r="N3540" s="5" t="s">
        <v>34</v>
      </c>
      <c r="O3540" s="3">
        <v>-219.78</v>
      </c>
      <c r="P3540" s="3">
        <v>80.97</v>
      </c>
      <c r="Q3540" s="3">
        <v>33.6</v>
      </c>
      <c r="R3540" s="5" t="s">
        <v>2547</v>
      </c>
      <c r="S3540" s="5" t="s">
        <v>2983</v>
      </c>
      <c r="T3540" s="5" t="str">
        <f t="shared" si="331"/>
        <v>Phillip Flathmann</v>
      </c>
      <c r="U3540" t="s">
        <v>2828</v>
      </c>
      <c r="V3540" s="5" t="s">
        <v>27</v>
      </c>
      <c r="W3540" s="5" t="s">
        <v>48</v>
      </c>
      <c r="X3540" s="5" t="s">
        <v>324</v>
      </c>
      <c r="Y3540" s="5" t="s">
        <v>499</v>
      </c>
      <c r="Z3540" s="5" t="s">
        <v>40</v>
      </c>
      <c r="AA3540" s="4">
        <v>0.37</v>
      </c>
      <c r="AB3540" s="1">
        <v>40272</v>
      </c>
      <c r="AC3540" s="1">
        <v>24217</v>
      </c>
      <c r="AD3540">
        <f t="shared" si="332"/>
        <v>7</v>
      </c>
      <c r="AE3540">
        <f t="shared" ca="1" si="333"/>
        <v>58</v>
      </c>
      <c r="AF3540" t="str">
        <f t="shared" ca="1" si="334"/>
        <v>18-64</v>
      </c>
      <c r="AG3540" s="3">
        <f t="shared" si="335"/>
        <v>38.173806000000006</v>
      </c>
      <c r="AH3540" t="str">
        <f>_xlfn.IFNA(VLOOKUP(Sales_Transactions[[#This Row],[Order ID]],Returned_Items[#All],2,FALSE),"Not Returned")</f>
        <v>Not Returned</v>
      </c>
    </row>
    <row r="3541" spans="1:34" x14ac:dyDescent="0.25">
      <c r="A3541">
        <v>6050</v>
      </c>
      <c r="C3541" t="s">
        <v>2982</v>
      </c>
      <c r="D3541" s="2" t="str">
        <f>TEXT(MID(Sales_Transactions[[#This Row],[Order Date]],2,5),"d/m/yyy")</f>
        <v>28/3/2010</v>
      </c>
      <c r="E3541" s="2" t="str">
        <f>TEXT(MID(Sales_Transactions[[#This Row],[Order Date]],2,5),"d")</f>
        <v>28</v>
      </c>
      <c r="F3541" s="2" t="str">
        <f>TEXT(MID(Sales_Transactions[[#This Row],[Order Date]],2,5),"m")</f>
        <v>3</v>
      </c>
      <c r="G3541" s="2" t="str">
        <f>TEXT(MID(Sales_Transactions[[#This Row],[Order Date]],2,5),"yyy")</f>
        <v>2010</v>
      </c>
      <c r="H3541" s="2" t="str">
        <f>TEXT(MID(Sales_Transactions[[#This Row],[Order Date]],2,5),"yyy/m")</f>
        <v>2010/3</v>
      </c>
      <c r="I3541" t="s">
        <v>22</v>
      </c>
      <c r="J3541">
        <f t="shared" si="330"/>
        <v>2</v>
      </c>
      <c r="K3541" s="2">
        <v>47</v>
      </c>
      <c r="L3541" s="3">
        <v>9574.82</v>
      </c>
      <c r="M3541" s="4">
        <v>0.08</v>
      </c>
      <c r="N3541" s="5" t="s">
        <v>23</v>
      </c>
      <c r="O3541" s="3">
        <v>-505.98</v>
      </c>
      <c r="P3541" s="3">
        <v>209.37</v>
      </c>
      <c r="Q3541" s="3">
        <v>69</v>
      </c>
      <c r="R3541" s="5" t="s">
        <v>2547</v>
      </c>
      <c r="S3541" s="5" t="s">
        <v>2983</v>
      </c>
      <c r="T3541" s="5" t="str">
        <f t="shared" si="331"/>
        <v>Phillip Flathmann</v>
      </c>
      <c r="U3541" t="s">
        <v>2828</v>
      </c>
      <c r="V3541" s="5" t="s">
        <v>27</v>
      </c>
      <c r="W3541" s="5" t="s">
        <v>57</v>
      </c>
      <c r="X3541" s="5" t="s">
        <v>107</v>
      </c>
      <c r="Y3541" s="5" t="s">
        <v>1638</v>
      </c>
      <c r="Z3541" s="5" t="s">
        <v>31</v>
      </c>
      <c r="AA3541" s="4">
        <v>0.79</v>
      </c>
      <c r="AB3541" s="1">
        <v>40270</v>
      </c>
      <c r="AC3541" s="1">
        <v>24461</v>
      </c>
      <c r="AD3541">
        <f t="shared" si="332"/>
        <v>5</v>
      </c>
      <c r="AE3541">
        <f t="shared" ca="1" si="333"/>
        <v>57</v>
      </c>
      <c r="AF3541" t="str">
        <f t="shared" ca="1" si="334"/>
        <v>18-64</v>
      </c>
      <c r="AG3541" s="3">
        <f t="shared" si="335"/>
        <v>5.9192022127659571</v>
      </c>
      <c r="AH3541" t="str">
        <f>_xlfn.IFNA(VLOOKUP(Sales_Transactions[[#This Row],[Order ID]],Returned_Items[#All],2,FALSE),"Not Returned")</f>
        <v>Not Returned</v>
      </c>
    </row>
    <row r="3542" spans="1:34" x14ac:dyDescent="0.25">
      <c r="A3542">
        <v>6148</v>
      </c>
      <c r="C3542" t="s">
        <v>323</v>
      </c>
      <c r="D3542" s="2" t="str">
        <f>TEXT(MID(Sales_Transactions[[#This Row],[Order Date]],2,5),"d/m/yyy")</f>
        <v>24/12/2011</v>
      </c>
      <c r="E3542" s="2" t="str">
        <f>TEXT(MID(Sales_Transactions[[#This Row],[Order Date]],2,5),"d")</f>
        <v>24</v>
      </c>
      <c r="F3542" s="2" t="str">
        <f>TEXT(MID(Sales_Transactions[[#This Row],[Order Date]],2,5),"m")</f>
        <v>12</v>
      </c>
      <c r="G3542" s="2" t="str">
        <f>TEXT(MID(Sales_Transactions[[#This Row],[Order Date]],2,5),"yyy")</f>
        <v>2011</v>
      </c>
      <c r="H3542" s="2" t="str">
        <f>TEXT(MID(Sales_Transactions[[#This Row],[Order Date]],2,5),"yyy/m")</f>
        <v>2011/12</v>
      </c>
      <c r="I3542" t="s">
        <v>78</v>
      </c>
      <c r="J3542">
        <f t="shared" si="330"/>
        <v>3</v>
      </c>
      <c r="K3542" s="2">
        <v>50</v>
      </c>
      <c r="L3542" s="3">
        <v>510.56</v>
      </c>
      <c r="M3542" s="4">
        <v>0.05</v>
      </c>
      <c r="N3542" s="5" t="s">
        <v>23</v>
      </c>
      <c r="O3542" s="3">
        <v>-29.4</v>
      </c>
      <c r="P3542" s="3">
        <v>10.64</v>
      </c>
      <c r="Q3542" s="3">
        <v>5.16</v>
      </c>
      <c r="R3542" s="5" t="s">
        <v>2984</v>
      </c>
      <c r="S3542" s="5" t="s">
        <v>2985</v>
      </c>
      <c r="T3542" s="5" t="str">
        <f t="shared" si="331"/>
        <v>Mathew Reese</v>
      </c>
      <c r="U3542" t="s">
        <v>2828</v>
      </c>
      <c r="V3542" s="5" t="s">
        <v>27</v>
      </c>
      <c r="W3542" s="5" t="s">
        <v>57</v>
      </c>
      <c r="X3542" s="5" t="s">
        <v>58</v>
      </c>
      <c r="Y3542" s="5" t="s">
        <v>1003</v>
      </c>
      <c r="Z3542" s="5" t="s">
        <v>43</v>
      </c>
      <c r="AA3542" s="4">
        <v>0.56999999999999995</v>
      </c>
      <c r="AB3542" s="1">
        <v>40902</v>
      </c>
      <c r="AC3542" s="1">
        <v>22754</v>
      </c>
      <c r="AD3542">
        <f t="shared" si="332"/>
        <v>1</v>
      </c>
      <c r="AE3542">
        <f t="shared" ca="1" si="333"/>
        <v>62</v>
      </c>
      <c r="AF3542" t="str">
        <f t="shared" ca="1" si="334"/>
        <v>18-64</v>
      </c>
      <c r="AG3542" s="3">
        <f t="shared" si="335"/>
        <v>0.31589360000000005</v>
      </c>
      <c r="AH3542" t="str">
        <f>_xlfn.IFNA(VLOOKUP(Sales_Transactions[[#This Row],[Order ID]],Returned_Items[#All],2,FALSE),"Not Returned")</f>
        <v>Not Returned</v>
      </c>
    </row>
    <row r="3543" spans="1:34" x14ac:dyDescent="0.25">
      <c r="A3543">
        <v>6148</v>
      </c>
      <c r="C3543" t="s">
        <v>323</v>
      </c>
      <c r="D3543" s="2" t="str">
        <f>TEXT(MID(Sales_Transactions[[#This Row],[Order Date]],2,5),"d/m/yyy")</f>
        <v>24/12/2011</v>
      </c>
      <c r="E3543" s="2" t="str">
        <f>TEXT(MID(Sales_Transactions[[#This Row],[Order Date]],2,5),"d")</f>
        <v>24</v>
      </c>
      <c r="F3543" s="2" t="str">
        <f>TEXT(MID(Sales_Transactions[[#This Row],[Order Date]],2,5),"m")</f>
        <v>12</v>
      </c>
      <c r="G3543" s="2" t="str">
        <f>TEXT(MID(Sales_Transactions[[#This Row],[Order Date]],2,5),"yyy")</f>
        <v>2011</v>
      </c>
      <c r="H3543" s="2" t="str">
        <f>TEXT(MID(Sales_Transactions[[#This Row],[Order Date]],2,5),"yyy/m")</f>
        <v>2011/12</v>
      </c>
      <c r="I3543" t="s">
        <v>78</v>
      </c>
      <c r="J3543">
        <f t="shared" si="330"/>
        <v>3</v>
      </c>
      <c r="K3543" s="2">
        <v>18</v>
      </c>
      <c r="L3543" s="3">
        <v>389.52</v>
      </c>
      <c r="M3543" s="4">
        <v>0.05</v>
      </c>
      <c r="N3543" s="5" t="s">
        <v>67</v>
      </c>
      <c r="O3543" s="3">
        <v>116.37</v>
      </c>
      <c r="P3543" s="3">
        <v>20.28</v>
      </c>
      <c r="Q3543" s="3">
        <v>6.68</v>
      </c>
      <c r="R3543" s="5" t="s">
        <v>2984</v>
      </c>
      <c r="S3543" s="5" t="s">
        <v>2985</v>
      </c>
      <c r="T3543" s="5" t="str">
        <f t="shared" si="331"/>
        <v>Mathew Reese</v>
      </c>
      <c r="U3543" t="s">
        <v>2828</v>
      </c>
      <c r="V3543" s="5" t="s">
        <v>27</v>
      </c>
      <c r="W3543" s="5" t="s">
        <v>57</v>
      </c>
      <c r="X3543" s="5" t="s">
        <v>58</v>
      </c>
      <c r="Y3543" s="5" t="s">
        <v>2871</v>
      </c>
      <c r="Z3543" s="5" t="s">
        <v>43</v>
      </c>
      <c r="AA3543" s="4">
        <v>0.53</v>
      </c>
      <c r="AB3543" s="1">
        <v>40902</v>
      </c>
      <c r="AC3543" s="1">
        <v>22783</v>
      </c>
      <c r="AD3543">
        <f t="shared" si="332"/>
        <v>1</v>
      </c>
      <c r="AE3543">
        <f t="shared" ca="1" si="333"/>
        <v>62</v>
      </c>
      <c r="AF3543" t="str">
        <f t="shared" ca="1" si="334"/>
        <v>18-64</v>
      </c>
      <c r="AG3543" s="3">
        <f t="shared" si="335"/>
        <v>1.4972144444444444</v>
      </c>
      <c r="AH3543" t="str">
        <f>_xlfn.IFNA(VLOOKUP(Sales_Transactions[[#This Row],[Order ID]],Returned_Items[#All],2,FALSE),"Not Returned")</f>
        <v>Not Returned</v>
      </c>
    </row>
    <row r="3544" spans="1:34" x14ac:dyDescent="0.25">
      <c r="A3544">
        <v>6727</v>
      </c>
      <c r="C3544" t="s">
        <v>2986</v>
      </c>
      <c r="D3544" s="2" t="str">
        <f>TEXT(MID(Sales_Transactions[[#This Row],[Order Date]],2,5),"d/m/yyy")</f>
        <v>29/8/2009</v>
      </c>
      <c r="E3544" s="2" t="str">
        <f>TEXT(MID(Sales_Transactions[[#This Row],[Order Date]],2,5),"d")</f>
        <v>29</v>
      </c>
      <c r="F3544" s="2" t="str">
        <f>TEXT(MID(Sales_Transactions[[#This Row],[Order Date]],2,5),"m")</f>
        <v>8</v>
      </c>
      <c r="G3544" s="2" t="str">
        <f>TEXT(MID(Sales_Transactions[[#This Row],[Order Date]],2,5),"yyy")</f>
        <v>2009</v>
      </c>
      <c r="H3544" s="2" t="str">
        <f>TEXT(MID(Sales_Transactions[[#This Row],[Order Date]],2,5),"yyy/m")</f>
        <v>2009/8</v>
      </c>
      <c r="I3544" t="s">
        <v>22</v>
      </c>
      <c r="J3544">
        <f t="shared" si="330"/>
        <v>2</v>
      </c>
      <c r="K3544" s="2">
        <v>12</v>
      </c>
      <c r="L3544" s="3">
        <v>33.43</v>
      </c>
      <c r="M3544" s="4">
        <v>0.06</v>
      </c>
      <c r="N3544" s="5" t="s">
        <v>23</v>
      </c>
      <c r="O3544" s="3">
        <v>8.4700000000000006</v>
      </c>
      <c r="P3544" s="3">
        <v>2.89</v>
      </c>
      <c r="Q3544" s="3">
        <v>0.5</v>
      </c>
      <c r="R3544" s="5" t="s">
        <v>2987</v>
      </c>
      <c r="S3544" s="5" t="s">
        <v>2988</v>
      </c>
      <c r="T3544" s="5" t="str">
        <f t="shared" si="331"/>
        <v>Stuart Van</v>
      </c>
      <c r="U3544" t="s">
        <v>2828</v>
      </c>
      <c r="V3544" s="5" t="s">
        <v>37</v>
      </c>
      <c r="W3544" s="5" t="s">
        <v>28</v>
      </c>
      <c r="X3544" s="5" t="s">
        <v>115</v>
      </c>
      <c r="Y3544" s="5" t="s">
        <v>790</v>
      </c>
      <c r="Z3544" s="5" t="s">
        <v>43</v>
      </c>
      <c r="AA3544" s="4">
        <v>0.38</v>
      </c>
      <c r="AB3544" s="1">
        <v>40054</v>
      </c>
      <c r="AC3544" s="1">
        <v>22412</v>
      </c>
      <c r="AD3544">
        <f t="shared" si="332"/>
        <v>0</v>
      </c>
      <c r="AE3544">
        <f t="shared" ca="1" si="333"/>
        <v>63</v>
      </c>
      <c r="AF3544" t="str">
        <f t="shared" ca="1" si="334"/>
        <v>18-64</v>
      </c>
      <c r="AG3544" s="3">
        <f t="shared" si="335"/>
        <v>0.28235550000000004</v>
      </c>
      <c r="AH3544" t="str">
        <f>_xlfn.IFNA(VLOOKUP(Sales_Transactions[[#This Row],[Order ID]],Returned_Items[#All],2,FALSE),"Not Returned")</f>
        <v>Not Returned</v>
      </c>
    </row>
    <row r="3545" spans="1:34" x14ac:dyDescent="0.25">
      <c r="A3545">
        <v>7079</v>
      </c>
      <c r="C3545" t="s">
        <v>2906</v>
      </c>
      <c r="D3545" s="2" t="str">
        <f>TEXT(MID(Sales_Transactions[[#This Row],[Order Date]],2,5),"d/m/yyy")</f>
        <v>8/2/2010</v>
      </c>
      <c r="E3545" s="2" t="str">
        <f>TEXT(MID(Sales_Transactions[[#This Row],[Order Date]],2,5),"d")</f>
        <v>8</v>
      </c>
      <c r="F3545" s="2" t="str">
        <f>TEXT(MID(Sales_Transactions[[#This Row],[Order Date]],2,5),"m")</f>
        <v>2</v>
      </c>
      <c r="G3545" s="2" t="str">
        <f>TEXT(MID(Sales_Transactions[[#This Row],[Order Date]],2,5),"yyy")</f>
        <v>2010</v>
      </c>
      <c r="H3545" s="2" t="str">
        <f>TEXT(MID(Sales_Transactions[[#This Row],[Order Date]],2,5),"yyy/m")</f>
        <v>2010/2</v>
      </c>
      <c r="I3545" t="s">
        <v>78</v>
      </c>
      <c r="J3545">
        <f t="shared" si="330"/>
        <v>3</v>
      </c>
      <c r="K3545" s="2">
        <v>44</v>
      </c>
      <c r="L3545" s="3">
        <v>12296.49</v>
      </c>
      <c r="M3545" s="4">
        <v>0.01</v>
      </c>
      <c r="N3545" s="5" t="s">
        <v>34</v>
      </c>
      <c r="O3545" s="3">
        <v>-416.7</v>
      </c>
      <c r="P3545" s="3">
        <v>280.98</v>
      </c>
      <c r="Q3545" s="3">
        <v>57</v>
      </c>
      <c r="R3545" s="5" t="s">
        <v>2989</v>
      </c>
      <c r="S3545" s="5" t="s">
        <v>2990</v>
      </c>
      <c r="T3545" s="5" t="str">
        <f t="shared" si="331"/>
        <v>Brenda Bowman</v>
      </c>
      <c r="U3545" t="s">
        <v>2828</v>
      </c>
      <c r="V3545" s="5" t="s">
        <v>27</v>
      </c>
      <c r="W3545" s="5" t="s">
        <v>57</v>
      </c>
      <c r="X3545" s="5" t="s">
        <v>154</v>
      </c>
      <c r="Y3545" s="5" t="s">
        <v>1188</v>
      </c>
      <c r="Z3545" s="5" t="s">
        <v>40</v>
      </c>
      <c r="AA3545" s="4">
        <v>0.78</v>
      </c>
      <c r="AB3545" s="1">
        <v>40218</v>
      </c>
      <c r="AC3545" s="1">
        <v>22504</v>
      </c>
      <c r="AD3545">
        <f t="shared" si="332"/>
        <v>1</v>
      </c>
      <c r="AE3545">
        <f t="shared" ca="1" si="333"/>
        <v>62</v>
      </c>
      <c r="AF3545" t="str">
        <f t="shared" ca="1" si="334"/>
        <v>18-64</v>
      </c>
      <c r="AG3545" s="3">
        <f t="shared" si="335"/>
        <v>7.6807250454545457</v>
      </c>
      <c r="AH3545" t="str">
        <f>_xlfn.IFNA(VLOOKUP(Sales_Transactions[[#This Row],[Order ID]],Returned_Items[#All],2,FALSE),"Not Returned")</f>
        <v>Returned</v>
      </c>
    </row>
    <row r="3546" spans="1:34" x14ac:dyDescent="0.25">
      <c r="A3546">
        <v>7079</v>
      </c>
      <c r="C3546" t="s">
        <v>2906</v>
      </c>
      <c r="D3546" s="2" t="str">
        <f>TEXT(MID(Sales_Transactions[[#This Row],[Order Date]],2,5),"d/m/yyy")</f>
        <v>8/2/2010</v>
      </c>
      <c r="E3546" s="2" t="str">
        <f>TEXT(MID(Sales_Transactions[[#This Row],[Order Date]],2,5),"d")</f>
        <v>8</v>
      </c>
      <c r="F3546" s="2" t="str">
        <f>TEXT(MID(Sales_Transactions[[#This Row],[Order Date]],2,5),"m")</f>
        <v>2</v>
      </c>
      <c r="G3546" s="2" t="str">
        <f>TEXT(MID(Sales_Transactions[[#This Row],[Order Date]],2,5),"yyy")</f>
        <v>2010</v>
      </c>
      <c r="H3546" s="2" t="str">
        <f>TEXT(MID(Sales_Transactions[[#This Row],[Order Date]],2,5),"yyy/m")</f>
        <v>2010/2</v>
      </c>
      <c r="I3546" t="s">
        <v>78</v>
      </c>
      <c r="J3546">
        <f t="shared" si="330"/>
        <v>3</v>
      </c>
      <c r="K3546" s="2">
        <v>18</v>
      </c>
      <c r="L3546" s="3">
        <v>128.13</v>
      </c>
      <c r="M3546" s="4">
        <v>0.03</v>
      </c>
      <c r="N3546" s="5" t="s">
        <v>23</v>
      </c>
      <c r="O3546" s="3">
        <v>-34.909999999999997</v>
      </c>
      <c r="P3546" s="3">
        <v>6.48</v>
      </c>
      <c r="Q3546" s="3">
        <v>5.94</v>
      </c>
      <c r="R3546" s="5" t="s">
        <v>2989</v>
      </c>
      <c r="S3546" s="5" t="s">
        <v>2990</v>
      </c>
      <c r="T3546" s="5" t="str">
        <f t="shared" si="331"/>
        <v>Brenda Bowman</v>
      </c>
      <c r="U3546" t="s">
        <v>2828</v>
      </c>
      <c r="V3546" s="5" t="s">
        <v>27</v>
      </c>
      <c r="W3546" s="5" t="s">
        <v>28</v>
      </c>
      <c r="X3546" s="5" t="s">
        <v>75</v>
      </c>
      <c r="Y3546" s="5" t="s">
        <v>1756</v>
      </c>
      <c r="Z3546" s="5" t="s">
        <v>43</v>
      </c>
      <c r="AA3546" s="4">
        <v>0.37</v>
      </c>
      <c r="AB3546" s="1">
        <v>40219</v>
      </c>
      <c r="AC3546" s="1">
        <v>22354</v>
      </c>
      <c r="AD3546">
        <f t="shared" si="332"/>
        <v>2</v>
      </c>
      <c r="AE3546">
        <f t="shared" ca="1" si="333"/>
        <v>63</v>
      </c>
      <c r="AF3546" t="str">
        <f t="shared" ca="1" si="334"/>
        <v>18-64</v>
      </c>
      <c r="AG3546" s="3">
        <f t="shared" si="335"/>
        <v>0.68989199999999995</v>
      </c>
      <c r="AH3546" t="str">
        <f>_xlfn.IFNA(VLOOKUP(Sales_Transactions[[#This Row],[Order ID]],Returned_Items[#All],2,FALSE),"Not Returned")</f>
        <v>Returned</v>
      </c>
    </row>
    <row r="3547" spans="1:34" x14ac:dyDescent="0.25">
      <c r="A3547">
        <v>7301</v>
      </c>
      <c r="C3547" t="s">
        <v>838</v>
      </c>
      <c r="D3547" s="2" t="str">
        <f>TEXT(MID(Sales_Transactions[[#This Row],[Order Date]],2,5),"d/m/yyy")</f>
        <v>28/12/2010</v>
      </c>
      <c r="E3547" s="2" t="str">
        <f>TEXT(MID(Sales_Transactions[[#This Row],[Order Date]],2,5),"d")</f>
        <v>28</v>
      </c>
      <c r="F3547" s="2" t="str">
        <f>TEXT(MID(Sales_Transactions[[#This Row],[Order Date]],2,5),"m")</f>
        <v>12</v>
      </c>
      <c r="G3547" s="2" t="str">
        <f>TEXT(MID(Sales_Transactions[[#This Row],[Order Date]],2,5),"yyy")</f>
        <v>2010</v>
      </c>
      <c r="H3547" s="2" t="str">
        <f>TEXT(MID(Sales_Transactions[[#This Row],[Order Date]],2,5),"yyy/m")</f>
        <v>2010/12</v>
      </c>
      <c r="I3547" t="s">
        <v>22</v>
      </c>
      <c r="J3547">
        <f t="shared" si="330"/>
        <v>2</v>
      </c>
      <c r="K3547" s="2">
        <v>17</v>
      </c>
      <c r="L3547" s="3">
        <v>959.08900000000006</v>
      </c>
      <c r="M3547" s="4">
        <v>0.06</v>
      </c>
      <c r="N3547" s="5" t="s">
        <v>23</v>
      </c>
      <c r="O3547" s="3">
        <v>124.99</v>
      </c>
      <c r="P3547" s="3">
        <v>65.989999999999995</v>
      </c>
      <c r="Q3547" s="3">
        <v>2.5</v>
      </c>
      <c r="R3547" s="5" t="s">
        <v>1115</v>
      </c>
      <c r="S3547" s="5" t="s">
        <v>1116</v>
      </c>
      <c r="T3547" s="5" t="str">
        <f t="shared" si="331"/>
        <v>Logan Haushalter</v>
      </c>
      <c r="U3547" t="s">
        <v>2828</v>
      </c>
      <c r="V3547" s="5" t="s">
        <v>47</v>
      </c>
      <c r="W3547" s="5" t="s">
        <v>48</v>
      </c>
      <c r="X3547" s="5" t="s">
        <v>49</v>
      </c>
      <c r="Y3547" s="5" t="s">
        <v>2096</v>
      </c>
      <c r="Z3547" s="5" t="s">
        <v>43</v>
      </c>
      <c r="AA3547" s="4">
        <v>0.55000000000000004</v>
      </c>
      <c r="AB3547" s="1">
        <v>40557</v>
      </c>
      <c r="AC3547" s="1">
        <v>22177</v>
      </c>
      <c r="AD3547">
        <f t="shared" si="332"/>
        <v>17</v>
      </c>
      <c r="AE3547">
        <f t="shared" ca="1" si="333"/>
        <v>63</v>
      </c>
      <c r="AF3547" t="str">
        <f t="shared" ca="1" si="334"/>
        <v>18-64</v>
      </c>
      <c r="AG3547" s="3">
        <f t="shared" si="335"/>
        <v>4.0264944705882355</v>
      </c>
      <c r="AH3547" t="str">
        <f>_xlfn.IFNA(VLOOKUP(Sales_Transactions[[#This Row],[Order ID]],Returned_Items[#All],2,FALSE),"Not Returned")</f>
        <v>Not Returned</v>
      </c>
    </row>
    <row r="3548" spans="1:34" x14ac:dyDescent="0.25">
      <c r="A3548">
        <v>7623</v>
      </c>
      <c r="C3548" t="s">
        <v>2590</v>
      </c>
      <c r="D3548" s="2" t="str">
        <f>TEXT(MID(Sales_Transactions[[#This Row],[Order Date]],2,5),"d/m/yyy")</f>
        <v>28/10/2009</v>
      </c>
      <c r="E3548" s="2" t="str">
        <f>TEXT(MID(Sales_Transactions[[#This Row],[Order Date]],2,5),"d")</f>
        <v>28</v>
      </c>
      <c r="F3548" s="2" t="str">
        <f>TEXT(MID(Sales_Transactions[[#This Row],[Order Date]],2,5),"m")</f>
        <v>10</v>
      </c>
      <c r="G3548" s="2" t="str">
        <f>TEXT(MID(Sales_Transactions[[#This Row],[Order Date]],2,5),"yyy")</f>
        <v>2009</v>
      </c>
      <c r="H3548" s="2" t="str">
        <f>TEXT(MID(Sales_Transactions[[#This Row],[Order Date]],2,5),"yyy/m")</f>
        <v>2009/10</v>
      </c>
      <c r="I3548" t="s">
        <v>101</v>
      </c>
      <c r="J3548">
        <f t="shared" si="330"/>
        <v>1</v>
      </c>
      <c r="K3548" s="2">
        <v>18</v>
      </c>
      <c r="L3548" s="3">
        <v>5459.32</v>
      </c>
      <c r="M3548" s="4">
        <v>0.03</v>
      </c>
      <c r="N3548" s="5" t="s">
        <v>23</v>
      </c>
      <c r="O3548" s="3">
        <v>1603.12</v>
      </c>
      <c r="P3548" s="3">
        <v>300.64999999999998</v>
      </c>
      <c r="Q3548" s="3">
        <v>24.49</v>
      </c>
      <c r="R3548" s="5" t="s">
        <v>2976</v>
      </c>
      <c r="S3548" s="5" t="s">
        <v>2977</v>
      </c>
      <c r="T3548" s="5" t="str">
        <f t="shared" si="331"/>
        <v>Sheri Gordon</v>
      </c>
      <c r="U3548" t="s">
        <v>2828</v>
      </c>
      <c r="V3548" s="5" t="s">
        <v>47</v>
      </c>
      <c r="W3548" s="5" t="s">
        <v>28</v>
      </c>
      <c r="X3548" s="5" t="s">
        <v>38</v>
      </c>
      <c r="Y3548" s="5" t="s">
        <v>619</v>
      </c>
      <c r="Z3548" s="5" t="s">
        <v>31</v>
      </c>
      <c r="AA3548" s="4">
        <v>0.52</v>
      </c>
      <c r="AB3548" s="1">
        <v>40116</v>
      </c>
      <c r="AC3548" s="1">
        <v>21985</v>
      </c>
      <c r="AD3548">
        <f t="shared" si="332"/>
        <v>2</v>
      </c>
      <c r="AE3548">
        <f t="shared" ca="1" si="333"/>
        <v>64</v>
      </c>
      <c r="AF3548" t="str">
        <f t="shared" ca="1" si="334"/>
        <v>18-64</v>
      </c>
      <c r="AG3548" s="3">
        <f t="shared" si="335"/>
        <v>18.058322499999999</v>
      </c>
      <c r="AH3548" t="str">
        <f>_xlfn.IFNA(VLOOKUP(Sales_Transactions[[#This Row],[Order ID]],Returned_Items[#All],2,FALSE),"Not Returned")</f>
        <v>Not Returned</v>
      </c>
    </row>
    <row r="3549" spans="1:34" x14ac:dyDescent="0.25">
      <c r="A3549">
        <v>7623</v>
      </c>
      <c r="C3549" t="s">
        <v>2590</v>
      </c>
      <c r="D3549" s="2" t="str">
        <f>TEXT(MID(Sales_Transactions[[#This Row],[Order Date]],2,5),"d/m/yyy")</f>
        <v>28/10/2009</v>
      </c>
      <c r="E3549" s="2" t="str">
        <f>TEXT(MID(Sales_Transactions[[#This Row],[Order Date]],2,5),"d")</f>
        <v>28</v>
      </c>
      <c r="F3549" s="2" t="str">
        <f>TEXT(MID(Sales_Transactions[[#This Row],[Order Date]],2,5),"m")</f>
        <v>10</v>
      </c>
      <c r="G3549" s="2" t="str">
        <f>TEXT(MID(Sales_Transactions[[#This Row],[Order Date]],2,5),"yyy")</f>
        <v>2009</v>
      </c>
      <c r="H3549" s="2" t="str">
        <f>TEXT(MID(Sales_Transactions[[#This Row],[Order Date]],2,5),"yyy/m")</f>
        <v>2009/10</v>
      </c>
      <c r="I3549" t="s">
        <v>101</v>
      </c>
      <c r="J3549">
        <f t="shared" si="330"/>
        <v>1</v>
      </c>
      <c r="K3549" s="2">
        <v>37</v>
      </c>
      <c r="L3549" s="3">
        <v>1793.42</v>
      </c>
      <c r="M3549" s="4">
        <v>0.06</v>
      </c>
      <c r="N3549" s="5" t="s">
        <v>23</v>
      </c>
      <c r="O3549" s="3">
        <v>21.5</v>
      </c>
      <c r="P3549" s="3">
        <v>49.99</v>
      </c>
      <c r="Q3549" s="3">
        <v>19.989999999999998</v>
      </c>
      <c r="R3549" s="5" t="s">
        <v>2976</v>
      </c>
      <c r="S3549" s="5" t="s">
        <v>2977</v>
      </c>
      <c r="T3549" s="5" t="str">
        <f t="shared" si="331"/>
        <v>Sheri Gordon</v>
      </c>
      <c r="U3549" t="s">
        <v>2828</v>
      </c>
      <c r="V3549" s="5" t="s">
        <v>47</v>
      </c>
      <c r="W3549" s="5" t="s">
        <v>48</v>
      </c>
      <c r="X3549" s="5" t="s">
        <v>87</v>
      </c>
      <c r="Y3549" s="5" t="s">
        <v>2991</v>
      </c>
      <c r="Z3549" s="5" t="s">
        <v>43</v>
      </c>
      <c r="AA3549" s="4">
        <v>0.45</v>
      </c>
      <c r="AB3549" s="1">
        <v>40116</v>
      </c>
      <c r="AC3549" s="1">
        <v>21736</v>
      </c>
      <c r="AD3549">
        <f t="shared" si="332"/>
        <v>2</v>
      </c>
      <c r="AE3549">
        <f t="shared" ca="1" si="333"/>
        <v>65</v>
      </c>
      <c r="AF3549" t="str">
        <f t="shared" ca="1" si="334"/>
        <v>Over 65</v>
      </c>
      <c r="AG3549" s="3">
        <f t="shared" si="335"/>
        <v>1.8905407027027028</v>
      </c>
      <c r="AH3549" t="str">
        <f>_xlfn.IFNA(VLOOKUP(Sales_Transactions[[#This Row],[Order ID]],Returned_Items[#All],2,FALSE),"Not Returned")</f>
        <v>Not Returned</v>
      </c>
    </row>
    <row r="3550" spans="1:34" x14ac:dyDescent="0.25">
      <c r="A3550">
        <v>7623</v>
      </c>
      <c r="C3550" t="s">
        <v>2590</v>
      </c>
      <c r="D3550" s="2" t="str">
        <f>TEXT(MID(Sales_Transactions[[#This Row],[Order Date]],2,5),"d/m/yyy")</f>
        <v>28/10/2009</v>
      </c>
      <c r="E3550" s="2" t="str">
        <f>TEXT(MID(Sales_Transactions[[#This Row],[Order Date]],2,5),"d")</f>
        <v>28</v>
      </c>
      <c r="F3550" s="2" t="str">
        <f>TEXT(MID(Sales_Transactions[[#This Row],[Order Date]],2,5),"m")</f>
        <v>10</v>
      </c>
      <c r="G3550" s="2" t="str">
        <f>TEXT(MID(Sales_Transactions[[#This Row],[Order Date]],2,5),"yyy")</f>
        <v>2009</v>
      </c>
      <c r="H3550" s="2" t="str">
        <f>TEXT(MID(Sales_Transactions[[#This Row],[Order Date]],2,5),"yyy/m")</f>
        <v>2009/10</v>
      </c>
      <c r="I3550" t="s">
        <v>101</v>
      </c>
      <c r="J3550">
        <f t="shared" si="330"/>
        <v>1</v>
      </c>
      <c r="K3550" s="2">
        <v>32</v>
      </c>
      <c r="L3550" s="3">
        <v>3080.07</v>
      </c>
      <c r="M3550" s="4">
        <v>0.1</v>
      </c>
      <c r="N3550" s="5" t="s">
        <v>23</v>
      </c>
      <c r="O3550" s="3">
        <v>1480.15</v>
      </c>
      <c r="P3550" s="3">
        <v>104.85</v>
      </c>
      <c r="Q3550" s="3">
        <v>4.6500000000000004</v>
      </c>
      <c r="R3550" s="5" t="s">
        <v>2976</v>
      </c>
      <c r="S3550" s="5" t="s">
        <v>2977</v>
      </c>
      <c r="T3550" s="5" t="str">
        <f t="shared" si="331"/>
        <v>Sheri Gordon</v>
      </c>
      <c r="U3550" t="s">
        <v>2828</v>
      </c>
      <c r="V3550" s="5" t="s">
        <v>47</v>
      </c>
      <c r="W3550" s="5" t="s">
        <v>28</v>
      </c>
      <c r="X3550" s="5" t="s">
        <v>75</v>
      </c>
      <c r="Y3550" s="5" t="s">
        <v>1108</v>
      </c>
      <c r="Z3550" s="5" t="s">
        <v>43</v>
      </c>
      <c r="AA3550" s="4">
        <v>0.37</v>
      </c>
      <c r="AB3550" s="1">
        <v>40115</v>
      </c>
      <c r="AC3550" s="1">
        <v>21721</v>
      </c>
      <c r="AD3550">
        <f t="shared" si="332"/>
        <v>1</v>
      </c>
      <c r="AE3550">
        <f t="shared" ca="1" si="333"/>
        <v>65</v>
      </c>
      <c r="AF3550" t="str">
        <f t="shared" ca="1" si="334"/>
        <v>Over 65</v>
      </c>
      <c r="AG3550" s="3">
        <f t="shared" si="335"/>
        <v>3.4185984375</v>
      </c>
      <c r="AH3550" t="str">
        <f>_xlfn.IFNA(VLOOKUP(Sales_Transactions[[#This Row],[Order ID]],Returned_Items[#All],2,FALSE),"Not Returned")</f>
        <v>Not Returned</v>
      </c>
    </row>
    <row r="3551" spans="1:34" x14ac:dyDescent="0.25">
      <c r="A3551">
        <v>8000</v>
      </c>
      <c r="C3551" t="s">
        <v>181</v>
      </c>
      <c r="D3551" s="2" t="str">
        <f>TEXT(MID(Sales_Transactions[[#This Row],[Order Date]],2,5),"d/m/yyy")</f>
        <v>19/9/2010</v>
      </c>
      <c r="E3551" s="2" t="str">
        <f>TEXT(MID(Sales_Transactions[[#This Row],[Order Date]],2,5),"d")</f>
        <v>19</v>
      </c>
      <c r="F3551" s="2" t="str">
        <f>TEXT(MID(Sales_Transactions[[#This Row],[Order Date]],2,5),"m")</f>
        <v>9</v>
      </c>
      <c r="G3551" s="2" t="str">
        <f>TEXT(MID(Sales_Transactions[[#This Row],[Order Date]],2,5),"yyy")</f>
        <v>2010</v>
      </c>
      <c r="H3551" s="2" t="str">
        <f>TEXT(MID(Sales_Transactions[[#This Row],[Order Date]],2,5),"yyy/m")</f>
        <v>2010/9</v>
      </c>
      <c r="I3551" t="s">
        <v>22</v>
      </c>
      <c r="J3551">
        <f t="shared" si="330"/>
        <v>2</v>
      </c>
      <c r="K3551" s="2">
        <v>10</v>
      </c>
      <c r="L3551" s="3">
        <v>149.25</v>
      </c>
      <c r="M3551" s="4">
        <v>0.08</v>
      </c>
      <c r="N3551" s="5" t="s">
        <v>23</v>
      </c>
      <c r="O3551" s="3">
        <v>-26.81</v>
      </c>
      <c r="P3551" s="3">
        <v>15.01</v>
      </c>
      <c r="Q3551" s="3">
        <v>8.4</v>
      </c>
      <c r="R3551" s="5" t="s">
        <v>1594</v>
      </c>
      <c r="S3551" s="5" t="s">
        <v>2975</v>
      </c>
      <c r="T3551" s="5" t="str">
        <f t="shared" si="331"/>
        <v>John Stevenson</v>
      </c>
      <c r="U3551" t="s">
        <v>2828</v>
      </c>
      <c r="V3551" s="5" t="s">
        <v>27</v>
      </c>
      <c r="W3551" s="5" t="s">
        <v>28</v>
      </c>
      <c r="X3551" s="5" t="s">
        <v>41</v>
      </c>
      <c r="Y3551" s="5" t="s">
        <v>735</v>
      </c>
      <c r="Z3551" s="5" t="s">
        <v>43</v>
      </c>
      <c r="AA3551" s="4">
        <v>0.39</v>
      </c>
      <c r="AB3551" s="1">
        <v>40442</v>
      </c>
      <c r="AC3551" s="1">
        <v>21881</v>
      </c>
      <c r="AD3551">
        <f t="shared" si="332"/>
        <v>2</v>
      </c>
      <c r="AE3551">
        <f t="shared" ca="1" si="333"/>
        <v>64</v>
      </c>
      <c r="AF3551" t="str">
        <f t="shared" ca="1" si="334"/>
        <v>18-64</v>
      </c>
      <c r="AG3551" s="3">
        <f t="shared" si="335"/>
        <v>2.3397992000000003</v>
      </c>
      <c r="AH3551" t="str">
        <f>_xlfn.IFNA(VLOOKUP(Sales_Transactions[[#This Row],[Order ID]],Returned_Items[#All],2,FALSE),"Not Returned")</f>
        <v>Not Returned</v>
      </c>
    </row>
    <row r="3552" spans="1:34" x14ac:dyDescent="0.25">
      <c r="A3552">
        <v>8000</v>
      </c>
      <c r="C3552" t="s">
        <v>181</v>
      </c>
      <c r="D3552" s="2" t="str">
        <f>TEXT(MID(Sales_Transactions[[#This Row],[Order Date]],2,5),"d/m/yyy")</f>
        <v>19/9/2010</v>
      </c>
      <c r="E3552" s="2" t="str">
        <f>TEXT(MID(Sales_Transactions[[#This Row],[Order Date]],2,5),"d")</f>
        <v>19</v>
      </c>
      <c r="F3552" s="2" t="str">
        <f>TEXT(MID(Sales_Transactions[[#This Row],[Order Date]],2,5),"m")</f>
        <v>9</v>
      </c>
      <c r="G3552" s="2" t="str">
        <f>TEXT(MID(Sales_Transactions[[#This Row],[Order Date]],2,5),"yyy")</f>
        <v>2010</v>
      </c>
      <c r="H3552" s="2" t="str">
        <f>TEXT(MID(Sales_Transactions[[#This Row],[Order Date]],2,5),"yyy/m")</f>
        <v>2010/9</v>
      </c>
      <c r="I3552" t="s">
        <v>22</v>
      </c>
      <c r="J3552">
        <f t="shared" si="330"/>
        <v>2</v>
      </c>
      <c r="K3552" s="2">
        <v>1</v>
      </c>
      <c r="L3552" s="3">
        <v>10.14</v>
      </c>
      <c r="M3552" s="4">
        <v>0.04</v>
      </c>
      <c r="N3552" s="5" t="s">
        <v>23</v>
      </c>
      <c r="O3552" s="3">
        <v>-7.61</v>
      </c>
      <c r="P3552" s="3">
        <v>4.82</v>
      </c>
      <c r="Q3552" s="3">
        <v>5.24</v>
      </c>
      <c r="R3552" s="5" t="s">
        <v>1594</v>
      </c>
      <c r="S3552" s="5" t="s">
        <v>2975</v>
      </c>
      <c r="T3552" s="5" t="str">
        <f t="shared" si="331"/>
        <v>John Stevenson</v>
      </c>
      <c r="U3552" t="s">
        <v>2828</v>
      </c>
      <c r="V3552" s="5" t="s">
        <v>27</v>
      </c>
      <c r="W3552" s="5" t="s">
        <v>28</v>
      </c>
      <c r="X3552" s="5" t="s">
        <v>41</v>
      </c>
      <c r="Y3552" s="5" t="s">
        <v>2992</v>
      </c>
      <c r="Z3552" s="5" t="s">
        <v>43</v>
      </c>
      <c r="AA3552" s="4">
        <v>0.39</v>
      </c>
      <c r="AB3552" s="1">
        <v>40442</v>
      </c>
      <c r="AC3552" s="1">
        <v>15077</v>
      </c>
      <c r="AD3552">
        <f t="shared" si="332"/>
        <v>2</v>
      </c>
      <c r="AE3552">
        <f t="shared" ca="1" si="333"/>
        <v>83</v>
      </c>
      <c r="AF3552" t="str">
        <f t="shared" ca="1" si="334"/>
        <v>Over 65</v>
      </c>
      <c r="AG3552" s="3">
        <f t="shared" si="335"/>
        <v>10.058071999999999</v>
      </c>
      <c r="AH3552" t="str">
        <f>_xlfn.IFNA(VLOOKUP(Sales_Transactions[[#This Row],[Order ID]],Returned_Items[#All],2,FALSE),"Not Returned")</f>
        <v>Not Returned</v>
      </c>
    </row>
    <row r="3553" spans="1:34" x14ac:dyDescent="0.25">
      <c r="A3553">
        <v>8039</v>
      </c>
      <c r="C3553" t="s">
        <v>2726</v>
      </c>
      <c r="D3553" s="2" t="str">
        <f>TEXT(MID(Sales_Transactions[[#This Row],[Order Date]],2,5),"d/m/yyy")</f>
        <v>23/8/2012</v>
      </c>
      <c r="E3553" s="2" t="str">
        <f>TEXT(MID(Sales_Transactions[[#This Row],[Order Date]],2,5),"d")</f>
        <v>23</v>
      </c>
      <c r="F3553" s="2" t="str">
        <f>TEXT(MID(Sales_Transactions[[#This Row],[Order Date]],2,5),"m")</f>
        <v>8</v>
      </c>
      <c r="G3553" s="2" t="str">
        <f>TEXT(MID(Sales_Transactions[[#This Row],[Order Date]],2,5),"yyy")</f>
        <v>2012</v>
      </c>
      <c r="H3553" s="2" t="str">
        <f>TEXT(MID(Sales_Transactions[[#This Row],[Order Date]],2,5),"yyy/m")</f>
        <v>2012/8</v>
      </c>
      <c r="I3553" t="s">
        <v>78</v>
      </c>
      <c r="J3553">
        <f t="shared" si="330"/>
        <v>3</v>
      </c>
      <c r="K3553" s="2">
        <v>37</v>
      </c>
      <c r="L3553" s="3">
        <v>1199.7</v>
      </c>
      <c r="M3553" s="4">
        <v>0.01</v>
      </c>
      <c r="N3553" s="5" t="s">
        <v>23</v>
      </c>
      <c r="O3553" s="3">
        <v>3.22</v>
      </c>
      <c r="P3553" s="3">
        <v>30.98</v>
      </c>
      <c r="Q3553" s="3">
        <v>19.510000000000002</v>
      </c>
      <c r="R3553" s="5" t="s">
        <v>2547</v>
      </c>
      <c r="S3553" s="5" t="s">
        <v>2983</v>
      </c>
      <c r="T3553" s="5" t="str">
        <f t="shared" si="331"/>
        <v>Phillip Flathmann</v>
      </c>
      <c r="U3553" t="s">
        <v>2828</v>
      </c>
      <c r="V3553" s="5" t="s">
        <v>27</v>
      </c>
      <c r="W3553" s="5" t="s">
        <v>28</v>
      </c>
      <c r="X3553" s="5" t="s">
        <v>98</v>
      </c>
      <c r="Y3553" s="5" t="s">
        <v>2682</v>
      </c>
      <c r="Z3553" s="5" t="s">
        <v>43</v>
      </c>
      <c r="AA3553" s="4">
        <v>0.36</v>
      </c>
      <c r="AB3553" s="1">
        <v>41145</v>
      </c>
      <c r="AC3553" s="1">
        <v>15273</v>
      </c>
      <c r="AD3553">
        <f t="shared" si="332"/>
        <v>1</v>
      </c>
      <c r="AE3553">
        <f t="shared" ca="1" si="333"/>
        <v>82</v>
      </c>
      <c r="AF3553" t="str">
        <f t="shared" ca="1" si="334"/>
        <v>Over 65</v>
      </c>
      <c r="AG3553" s="3">
        <f t="shared" si="335"/>
        <v>1.3645108648648649</v>
      </c>
      <c r="AH3553" t="str">
        <f>_xlfn.IFNA(VLOOKUP(Sales_Transactions[[#This Row],[Order ID]],Returned_Items[#All],2,FALSE),"Not Returned")</f>
        <v>Not Returned</v>
      </c>
    </row>
    <row r="3554" spans="1:34" x14ac:dyDescent="0.25">
      <c r="A3554">
        <v>8162</v>
      </c>
      <c r="C3554" t="s">
        <v>1717</v>
      </c>
      <c r="D3554" s="2" t="str">
        <f>TEXT(MID(Sales_Transactions[[#This Row],[Order Date]],2,5),"d/m/yyy")</f>
        <v>7/10/2009</v>
      </c>
      <c r="E3554" s="2" t="str">
        <f>TEXT(MID(Sales_Transactions[[#This Row],[Order Date]],2,5),"d")</f>
        <v>7</v>
      </c>
      <c r="F3554" s="2" t="str">
        <f>TEXT(MID(Sales_Transactions[[#This Row],[Order Date]],2,5),"m")</f>
        <v>10</v>
      </c>
      <c r="G3554" s="2" t="str">
        <f>TEXT(MID(Sales_Transactions[[#This Row],[Order Date]],2,5),"yyy")</f>
        <v>2009</v>
      </c>
      <c r="H3554" s="2" t="str">
        <f>TEXT(MID(Sales_Transactions[[#This Row],[Order Date]],2,5),"yyy/m")</f>
        <v>2009/10</v>
      </c>
      <c r="I3554" t="s">
        <v>78</v>
      </c>
      <c r="J3554">
        <f t="shared" si="330"/>
        <v>3</v>
      </c>
      <c r="K3554" s="2">
        <v>25</v>
      </c>
      <c r="L3554" s="3">
        <v>670.39</v>
      </c>
      <c r="M3554" s="4">
        <v>0.03</v>
      </c>
      <c r="N3554" s="5" t="s">
        <v>23</v>
      </c>
      <c r="O3554" s="3">
        <v>-82.26</v>
      </c>
      <c r="P3554" s="3">
        <v>27.48</v>
      </c>
      <c r="Q3554" s="3">
        <v>4</v>
      </c>
      <c r="R3554" s="5" t="s">
        <v>2984</v>
      </c>
      <c r="S3554" s="5" t="s">
        <v>2985</v>
      </c>
      <c r="T3554" s="5" t="str">
        <f t="shared" si="331"/>
        <v>Mathew Reese</v>
      </c>
      <c r="U3554" t="s">
        <v>2828</v>
      </c>
      <c r="V3554" s="5" t="s">
        <v>27</v>
      </c>
      <c r="W3554" s="5" t="s">
        <v>48</v>
      </c>
      <c r="X3554" s="5" t="s">
        <v>87</v>
      </c>
      <c r="Y3554" s="5" t="s">
        <v>1304</v>
      </c>
      <c r="Z3554" s="5" t="s">
        <v>43</v>
      </c>
      <c r="AA3554" s="4">
        <v>0.75</v>
      </c>
      <c r="AB3554" s="1">
        <v>40094</v>
      </c>
      <c r="AC3554" s="1">
        <v>15995</v>
      </c>
      <c r="AD3554">
        <f t="shared" si="332"/>
        <v>1</v>
      </c>
      <c r="AE3554">
        <f t="shared" ca="1" si="333"/>
        <v>80</v>
      </c>
      <c r="AF3554" t="str">
        <f t="shared" ca="1" si="334"/>
        <v>Over 65</v>
      </c>
      <c r="AG3554" s="3">
        <f t="shared" si="335"/>
        <v>1.25887024</v>
      </c>
      <c r="AH3554" t="str">
        <f>_xlfn.IFNA(VLOOKUP(Sales_Transactions[[#This Row],[Order ID]],Returned_Items[#All],2,FALSE),"Not Returned")</f>
        <v>Not Returned</v>
      </c>
    </row>
    <row r="3555" spans="1:34" x14ac:dyDescent="0.25">
      <c r="A3555">
        <v>8162</v>
      </c>
      <c r="C3555" t="s">
        <v>1717</v>
      </c>
      <c r="D3555" s="2" t="str">
        <f>TEXT(MID(Sales_Transactions[[#This Row],[Order Date]],2,5),"d/m/yyy")</f>
        <v>7/10/2009</v>
      </c>
      <c r="E3555" s="2" t="str">
        <f>TEXT(MID(Sales_Transactions[[#This Row],[Order Date]],2,5),"d")</f>
        <v>7</v>
      </c>
      <c r="F3555" s="2" t="str">
        <f>TEXT(MID(Sales_Transactions[[#This Row],[Order Date]],2,5),"m")</f>
        <v>10</v>
      </c>
      <c r="G3555" s="2" t="str">
        <f>TEXT(MID(Sales_Transactions[[#This Row],[Order Date]],2,5),"yyy")</f>
        <v>2009</v>
      </c>
      <c r="H3555" s="2" t="str">
        <f>TEXT(MID(Sales_Transactions[[#This Row],[Order Date]],2,5),"yyy/m")</f>
        <v>2009/10</v>
      </c>
      <c r="I3555" t="s">
        <v>78</v>
      </c>
      <c r="J3555">
        <f t="shared" si="330"/>
        <v>3</v>
      </c>
      <c r="K3555" s="2">
        <v>32</v>
      </c>
      <c r="L3555" s="3">
        <v>5618.4</v>
      </c>
      <c r="M3555" s="4">
        <v>0.1</v>
      </c>
      <c r="N3555" s="5" t="s">
        <v>23</v>
      </c>
      <c r="O3555" s="3">
        <v>1314.12</v>
      </c>
      <c r="P3555" s="3">
        <v>179.99</v>
      </c>
      <c r="Q3555" s="3">
        <v>19.989999999999998</v>
      </c>
      <c r="R3555" s="5" t="s">
        <v>2984</v>
      </c>
      <c r="S3555" s="5" t="s">
        <v>2985</v>
      </c>
      <c r="T3555" s="5" t="str">
        <f t="shared" si="331"/>
        <v>Mathew Reese</v>
      </c>
      <c r="U3555" t="s">
        <v>2828</v>
      </c>
      <c r="V3555" s="5" t="s">
        <v>27</v>
      </c>
      <c r="W3555" s="5" t="s">
        <v>48</v>
      </c>
      <c r="X3555" s="5" t="s">
        <v>87</v>
      </c>
      <c r="Y3555" s="5" t="s">
        <v>1402</v>
      </c>
      <c r="Z3555" s="5" t="s">
        <v>43</v>
      </c>
      <c r="AA3555" s="4">
        <v>0.48</v>
      </c>
      <c r="AB3555" s="1">
        <v>40094</v>
      </c>
      <c r="AC3555" s="1">
        <v>16348</v>
      </c>
      <c r="AD3555">
        <f t="shared" si="332"/>
        <v>1</v>
      </c>
      <c r="AE3555">
        <f t="shared" ca="1" si="333"/>
        <v>79</v>
      </c>
      <c r="AF3555" t="str">
        <f t="shared" ca="1" si="334"/>
        <v>Over 65</v>
      </c>
      <c r="AG3555" s="3">
        <f t="shared" si="335"/>
        <v>6.2437503125000005</v>
      </c>
      <c r="AH3555" t="str">
        <f>_xlfn.IFNA(VLOOKUP(Sales_Transactions[[#This Row],[Order ID]],Returned_Items[#All],2,FALSE),"Not Returned")</f>
        <v>Not Returned</v>
      </c>
    </row>
    <row r="3556" spans="1:34" x14ac:dyDescent="0.25">
      <c r="A3556">
        <v>8162</v>
      </c>
      <c r="C3556" t="s">
        <v>1717</v>
      </c>
      <c r="D3556" s="2" t="str">
        <f>TEXT(MID(Sales_Transactions[[#This Row],[Order Date]],2,5),"d/m/yyy")</f>
        <v>7/10/2009</v>
      </c>
      <c r="E3556" s="2" t="str">
        <f>TEXT(MID(Sales_Transactions[[#This Row],[Order Date]],2,5),"d")</f>
        <v>7</v>
      </c>
      <c r="F3556" s="2" t="str">
        <f>TEXT(MID(Sales_Transactions[[#This Row],[Order Date]],2,5),"m")</f>
        <v>10</v>
      </c>
      <c r="G3556" s="2" t="str">
        <f>TEXT(MID(Sales_Transactions[[#This Row],[Order Date]],2,5),"yyy")</f>
        <v>2009</v>
      </c>
      <c r="H3556" s="2" t="str">
        <f>TEXT(MID(Sales_Transactions[[#This Row],[Order Date]],2,5),"yyy/m")</f>
        <v>2009/10</v>
      </c>
      <c r="I3556" t="s">
        <v>78</v>
      </c>
      <c r="J3556">
        <f t="shared" si="330"/>
        <v>3</v>
      </c>
      <c r="K3556" s="2">
        <v>42</v>
      </c>
      <c r="L3556" s="3">
        <v>5450.6</v>
      </c>
      <c r="M3556" s="4">
        <v>0.1</v>
      </c>
      <c r="N3556" s="5" t="s">
        <v>23</v>
      </c>
      <c r="O3556" s="3">
        <v>10.86</v>
      </c>
      <c r="P3556" s="3">
        <v>140.85</v>
      </c>
      <c r="Q3556" s="3">
        <v>19.989999999999998</v>
      </c>
      <c r="R3556" s="5" t="s">
        <v>2984</v>
      </c>
      <c r="S3556" s="5" t="s">
        <v>2985</v>
      </c>
      <c r="T3556" s="5" t="str">
        <f t="shared" si="331"/>
        <v>Mathew Reese</v>
      </c>
      <c r="U3556" t="s">
        <v>2828</v>
      </c>
      <c r="V3556" s="5" t="s">
        <v>27</v>
      </c>
      <c r="W3556" s="5" t="s">
        <v>28</v>
      </c>
      <c r="X3556" s="5" t="s">
        <v>29</v>
      </c>
      <c r="Y3556" s="5" t="s">
        <v>904</v>
      </c>
      <c r="Z3556" s="5" t="s">
        <v>43</v>
      </c>
      <c r="AA3556" s="4">
        <v>0.73</v>
      </c>
      <c r="AB3556" s="1">
        <v>40095</v>
      </c>
      <c r="AC3556" s="1">
        <v>16259</v>
      </c>
      <c r="AD3556">
        <f t="shared" si="332"/>
        <v>2</v>
      </c>
      <c r="AE3556">
        <f t="shared" ca="1" si="333"/>
        <v>80</v>
      </c>
      <c r="AF3556" t="str">
        <f t="shared" ca="1" si="334"/>
        <v>Over 65</v>
      </c>
      <c r="AG3556" s="3">
        <f t="shared" si="335"/>
        <v>3.826170238095238</v>
      </c>
      <c r="AH3556" t="str">
        <f>_xlfn.IFNA(VLOOKUP(Sales_Transactions[[#This Row],[Order ID]],Returned_Items[#All],2,FALSE),"Not Returned")</f>
        <v>Not Returned</v>
      </c>
    </row>
    <row r="3557" spans="1:34" x14ac:dyDescent="0.25">
      <c r="A3557">
        <v>8870</v>
      </c>
      <c r="C3557" t="s">
        <v>809</v>
      </c>
      <c r="D3557" s="2" t="str">
        <f>TEXT(MID(Sales_Transactions[[#This Row],[Order Date]],2,5),"d/m/yyy")</f>
        <v>5/3/2010</v>
      </c>
      <c r="E3557" s="2" t="str">
        <f>TEXT(MID(Sales_Transactions[[#This Row],[Order Date]],2,5),"d")</f>
        <v>5</v>
      </c>
      <c r="F3557" s="2" t="str">
        <f>TEXT(MID(Sales_Transactions[[#This Row],[Order Date]],2,5),"m")</f>
        <v>3</v>
      </c>
      <c r="G3557" s="2" t="str">
        <f>TEXT(MID(Sales_Transactions[[#This Row],[Order Date]],2,5),"yyy")</f>
        <v>2010</v>
      </c>
      <c r="H3557" s="2" t="str">
        <f>TEXT(MID(Sales_Transactions[[#This Row],[Order Date]],2,5),"yyy/m")</f>
        <v>2010/3</v>
      </c>
      <c r="I3557" t="s">
        <v>52</v>
      </c>
      <c r="J3557">
        <f t="shared" si="330"/>
        <v>1</v>
      </c>
      <c r="K3557" s="2">
        <v>15</v>
      </c>
      <c r="L3557" s="3">
        <v>441.58</v>
      </c>
      <c r="M3557" s="4">
        <v>7.0000000000000007E-2</v>
      </c>
      <c r="N3557" s="5" t="s">
        <v>23</v>
      </c>
      <c r="O3557" s="3">
        <v>117.39</v>
      </c>
      <c r="P3557" s="3">
        <v>30.98</v>
      </c>
      <c r="Q3557" s="3">
        <v>5.09</v>
      </c>
      <c r="R3557" s="5" t="s">
        <v>2984</v>
      </c>
      <c r="S3557" s="5" t="s">
        <v>2985</v>
      </c>
      <c r="T3557" s="5" t="str">
        <f t="shared" si="331"/>
        <v>Mathew Reese</v>
      </c>
      <c r="U3557" t="s">
        <v>2828</v>
      </c>
      <c r="V3557" s="5" t="s">
        <v>27</v>
      </c>
      <c r="W3557" s="5" t="s">
        <v>28</v>
      </c>
      <c r="X3557" s="5" t="s">
        <v>75</v>
      </c>
      <c r="Y3557" s="5" t="s">
        <v>2993</v>
      </c>
      <c r="Z3557" s="5" t="s">
        <v>43</v>
      </c>
      <c r="AA3557" s="4">
        <v>0.4</v>
      </c>
      <c r="AB3557" s="1">
        <v>40243</v>
      </c>
      <c r="AC3557" s="1">
        <v>17120</v>
      </c>
      <c r="AD3557">
        <f t="shared" si="332"/>
        <v>1</v>
      </c>
      <c r="AE3557">
        <f t="shared" ca="1" si="333"/>
        <v>77</v>
      </c>
      <c r="AF3557" t="str">
        <f t="shared" ca="1" si="334"/>
        <v>Over 65</v>
      </c>
      <c r="AG3557" s="3">
        <f t="shared" si="335"/>
        <v>2.4032209333333339</v>
      </c>
      <c r="AH3557" t="str">
        <f>_xlfn.IFNA(VLOOKUP(Sales_Transactions[[#This Row],[Order ID]],Returned_Items[#All],2,FALSE),"Not Returned")</f>
        <v>Not Returned</v>
      </c>
    </row>
    <row r="3558" spans="1:34" x14ac:dyDescent="0.25">
      <c r="A3558">
        <v>9253</v>
      </c>
      <c r="C3558" t="s">
        <v>1807</v>
      </c>
      <c r="D3558" s="2" t="str">
        <f>TEXT(MID(Sales_Transactions[[#This Row],[Order Date]],2,5),"d/m/yyy")</f>
        <v>30/1/2012</v>
      </c>
      <c r="E3558" s="2" t="str">
        <f>TEXT(MID(Sales_Transactions[[#This Row],[Order Date]],2,5),"d")</f>
        <v>30</v>
      </c>
      <c r="F3558" s="2" t="str">
        <f>TEXT(MID(Sales_Transactions[[#This Row],[Order Date]],2,5),"m")</f>
        <v>1</v>
      </c>
      <c r="G3558" s="2" t="str">
        <f>TEXT(MID(Sales_Transactions[[#This Row],[Order Date]],2,5),"yyy")</f>
        <v>2012</v>
      </c>
      <c r="H3558" s="2" t="str">
        <f>TEXT(MID(Sales_Transactions[[#This Row],[Order Date]],2,5),"yyy/m")</f>
        <v>2012/1</v>
      </c>
      <c r="I3558" t="s">
        <v>101</v>
      </c>
      <c r="J3558">
        <f t="shared" si="330"/>
        <v>1</v>
      </c>
      <c r="K3558" s="2">
        <v>36</v>
      </c>
      <c r="L3558" s="3">
        <v>1644.22</v>
      </c>
      <c r="M3558" s="4">
        <v>0.05</v>
      </c>
      <c r="N3558" s="5" t="s">
        <v>23</v>
      </c>
      <c r="O3558" s="3">
        <v>563.09</v>
      </c>
      <c r="P3558" s="3">
        <v>46.94</v>
      </c>
      <c r="Q3558" s="3">
        <v>6.77</v>
      </c>
      <c r="R3558" s="5" t="s">
        <v>1503</v>
      </c>
      <c r="S3558" s="5" t="s">
        <v>1504</v>
      </c>
      <c r="T3558" s="5" t="str">
        <f t="shared" si="331"/>
        <v>Daniel Lacy</v>
      </c>
      <c r="U3558" t="s">
        <v>2828</v>
      </c>
      <c r="V3558" s="5" t="s">
        <v>27</v>
      </c>
      <c r="W3558" s="5" t="s">
        <v>57</v>
      </c>
      <c r="X3558" s="5" t="s">
        <v>58</v>
      </c>
      <c r="Y3558" s="5" t="s">
        <v>1990</v>
      </c>
      <c r="Z3558" s="5" t="s">
        <v>43</v>
      </c>
      <c r="AA3558" s="4">
        <v>0.44</v>
      </c>
      <c r="AB3558" s="1">
        <v>40940</v>
      </c>
      <c r="AC3558" s="1">
        <v>17251</v>
      </c>
      <c r="AD3558">
        <f t="shared" si="332"/>
        <v>2</v>
      </c>
      <c r="AE3558">
        <f t="shared" ca="1" si="333"/>
        <v>77</v>
      </c>
      <c r="AF3558" t="str">
        <f t="shared" ca="1" si="334"/>
        <v>Over 65</v>
      </c>
      <c r="AG3558" s="3">
        <f t="shared" si="335"/>
        <v>1.4912924999999997</v>
      </c>
      <c r="AH3558" t="str">
        <f>_xlfn.IFNA(VLOOKUP(Sales_Transactions[[#This Row],[Order ID]],Returned_Items[#All],2,FALSE),"Not Returned")</f>
        <v>Not Returned</v>
      </c>
    </row>
    <row r="3559" spans="1:34" x14ac:dyDescent="0.25">
      <c r="A3559">
        <v>10722</v>
      </c>
      <c r="C3559" t="s">
        <v>1727</v>
      </c>
      <c r="D3559" s="2" t="str">
        <f>TEXT(MID(Sales_Transactions[[#This Row],[Order Date]],2,5),"d/m/yyy")</f>
        <v>19/1/2011</v>
      </c>
      <c r="E3559" s="2" t="str">
        <f>TEXT(MID(Sales_Transactions[[#This Row],[Order Date]],2,5),"d")</f>
        <v>19</v>
      </c>
      <c r="F3559" s="2" t="str">
        <f>TEXT(MID(Sales_Transactions[[#This Row],[Order Date]],2,5),"m")</f>
        <v>1</v>
      </c>
      <c r="G3559" s="2" t="str">
        <f>TEXT(MID(Sales_Transactions[[#This Row],[Order Date]],2,5),"yyy")</f>
        <v>2011</v>
      </c>
      <c r="H3559" s="2" t="str">
        <f>TEXT(MID(Sales_Transactions[[#This Row],[Order Date]],2,5),"yyy/m")</f>
        <v>2011/1</v>
      </c>
      <c r="I3559" t="s">
        <v>52</v>
      </c>
      <c r="J3559">
        <f t="shared" si="330"/>
        <v>1</v>
      </c>
      <c r="K3559" s="2">
        <v>8</v>
      </c>
      <c r="L3559" s="3">
        <v>40.26</v>
      </c>
      <c r="M3559" s="4">
        <v>0.01</v>
      </c>
      <c r="N3559" s="5" t="s">
        <v>23</v>
      </c>
      <c r="O3559" s="3">
        <v>-27.44</v>
      </c>
      <c r="P3559" s="3">
        <v>4.28</v>
      </c>
      <c r="Q3559" s="3">
        <v>5.68</v>
      </c>
      <c r="R3559" s="5" t="s">
        <v>2957</v>
      </c>
      <c r="S3559" s="5" t="s">
        <v>2958</v>
      </c>
      <c r="T3559" s="5" t="str">
        <f t="shared" si="331"/>
        <v>Dorris Love</v>
      </c>
      <c r="U3559" t="s">
        <v>2828</v>
      </c>
      <c r="V3559" s="5" t="s">
        <v>74</v>
      </c>
      <c r="W3559" s="5" t="s">
        <v>28</v>
      </c>
      <c r="X3559" s="5" t="s">
        <v>75</v>
      </c>
      <c r="Y3559" s="5" t="s">
        <v>1458</v>
      </c>
      <c r="Z3559" s="5" t="s">
        <v>43</v>
      </c>
      <c r="AA3559" s="4">
        <v>0.4</v>
      </c>
      <c r="AB3559" s="1">
        <v>40564</v>
      </c>
      <c r="AC3559" s="1">
        <v>30947</v>
      </c>
      <c r="AD3559">
        <f t="shared" si="332"/>
        <v>2</v>
      </c>
      <c r="AE3559">
        <f t="shared" ca="1" si="333"/>
        <v>39</v>
      </c>
      <c r="AF3559" t="str">
        <f t="shared" ca="1" si="334"/>
        <v>18-64</v>
      </c>
      <c r="AG3559" s="3">
        <f t="shared" si="335"/>
        <v>1.2449465</v>
      </c>
      <c r="AH3559" t="str">
        <f>_xlfn.IFNA(VLOOKUP(Sales_Transactions[[#This Row],[Order ID]],Returned_Items[#All],2,FALSE),"Not Returned")</f>
        <v>Not Returned</v>
      </c>
    </row>
    <row r="3560" spans="1:34" x14ac:dyDescent="0.25">
      <c r="A3560">
        <v>11527</v>
      </c>
      <c r="C3560" t="s">
        <v>590</v>
      </c>
      <c r="D3560" s="2" t="str">
        <f>TEXT(MID(Sales_Transactions[[#This Row],[Order Date]],2,5),"d/m/yyy")</f>
        <v>2/7/2009</v>
      </c>
      <c r="E3560" s="2" t="str">
        <f>TEXT(MID(Sales_Transactions[[#This Row],[Order Date]],2,5),"d")</f>
        <v>2</v>
      </c>
      <c r="F3560" s="2" t="str">
        <f>TEXT(MID(Sales_Transactions[[#This Row],[Order Date]],2,5),"m")</f>
        <v>7</v>
      </c>
      <c r="G3560" s="2" t="str">
        <f>TEXT(MID(Sales_Transactions[[#This Row],[Order Date]],2,5),"yyy")</f>
        <v>2009</v>
      </c>
      <c r="H3560" s="2" t="str">
        <f>TEXT(MID(Sales_Transactions[[#This Row],[Order Date]],2,5),"yyy/m")</f>
        <v>2009/7</v>
      </c>
      <c r="I3560" t="s">
        <v>78</v>
      </c>
      <c r="J3560">
        <f t="shared" si="330"/>
        <v>3</v>
      </c>
      <c r="K3560" s="2">
        <v>45</v>
      </c>
      <c r="L3560" s="3">
        <v>4629.67</v>
      </c>
      <c r="M3560" s="4">
        <v>0.04</v>
      </c>
      <c r="N3560" s="5" t="s">
        <v>23</v>
      </c>
      <c r="O3560" s="3">
        <v>2860.71</v>
      </c>
      <c r="P3560" s="3">
        <v>99.23</v>
      </c>
      <c r="Q3560" s="3">
        <v>8.99</v>
      </c>
      <c r="R3560" s="5" t="s">
        <v>2667</v>
      </c>
      <c r="S3560" s="5" t="s">
        <v>2978</v>
      </c>
      <c r="T3560" s="5" t="str">
        <f t="shared" si="331"/>
        <v>Ben Wallace</v>
      </c>
      <c r="U3560" t="s">
        <v>2828</v>
      </c>
      <c r="V3560" s="5" t="s">
        <v>74</v>
      </c>
      <c r="W3560" s="5" t="s">
        <v>57</v>
      </c>
      <c r="X3560" s="5" t="s">
        <v>58</v>
      </c>
      <c r="Y3560" s="5" t="s">
        <v>1193</v>
      </c>
      <c r="Z3560" s="5" t="s">
        <v>60</v>
      </c>
      <c r="AA3560" s="4">
        <v>0.35</v>
      </c>
      <c r="AB3560" s="1">
        <v>39998</v>
      </c>
      <c r="AC3560" s="1">
        <v>27345</v>
      </c>
      <c r="AD3560">
        <f t="shared" si="332"/>
        <v>2</v>
      </c>
      <c r="AE3560">
        <f t="shared" ca="1" si="333"/>
        <v>49</v>
      </c>
      <c r="AF3560" t="str">
        <f t="shared" ca="1" si="334"/>
        <v>18-64</v>
      </c>
      <c r="AG3560" s="3">
        <f t="shared" si="335"/>
        <v>2.4040068444444445</v>
      </c>
      <c r="AH3560" t="str">
        <f>_xlfn.IFNA(VLOOKUP(Sales_Transactions[[#This Row],[Order ID]],Returned_Items[#All],2,FALSE),"Not Returned")</f>
        <v>Not Returned</v>
      </c>
    </row>
    <row r="3561" spans="1:34" x14ac:dyDescent="0.25">
      <c r="A3561">
        <v>11683</v>
      </c>
      <c r="C3561" t="s">
        <v>566</v>
      </c>
      <c r="D3561" s="2" t="str">
        <f>TEXT(MID(Sales_Transactions[[#This Row],[Order Date]],2,5),"d/m/yyy")</f>
        <v>7/2/2012</v>
      </c>
      <c r="E3561" s="2" t="str">
        <f>TEXT(MID(Sales_Transactions[[#This Row],[Order Date]],2,5),"d")</f>
        <v>7</v>
      </c>
      <c r="F3561" s="2" t="str">
        <f>TEXT(MID(Sales_Transactions[[#This Row],[Order Date]],2,5),"m")</f>
        <v>2</v>
      </c>
      <c r="G3561" s="2" t="str">
        <f>TEXT(MID(Sales_Transactions[[#This Row],[Order Date]],2,5),"yyy")</f>
        <v>2012</v>
      </c>
      <c r="H3561" s="2" t="str">
        <f>TEXT(MID(Sales_Transactions[[#This Row],[Order Date]],2,5),"yyy/m")</f>
        <v>2012/2</v>
      </c>
      <c r="I3561" t="s">
        <v>52</v>
      </c>
      <c r="J3561">
        <f t="shared" si="330"/>
        <v>1</v>
      </c>
      <c r="K3561" s="2">
        <v>28</v>
      </c>
      <c r="L3561" s="3">
        <v>1650.4110000000001</v>
      </c>
      <c r="M3561" s="4">
        <v>0.03</v>
      </c>
      <c r="N3561" s="5" t="s">
        <v>23</v>
      </c>
      <c r="O3561" s="3">
        <v>335.08</v>
      </c>
      <c r="P3561" s="3">
        <v>65.989999999999995</v>
      </c>
      <c r="Q3561" s="3">
        <v>5.99</v>
      </c>
      <c r="R3561" s="5" t="s">
        <v>462</v>
      </c>
      <c r="S3561" s="5" t="s">
        <v>2980</v>
      </c>
      <c r="T3561" s="5" t="str">
        <f t="shared" si="331"/>
        <v>Fred Chung</v>
      </c>
      <c r="U3561" t="s">
        <v>2828</v>
      </c>
      <c r="V3561" s="5" t="s">
        <v>47</v>
      </c>
      <c r="W3561" s="5" t="s">
        <v>48</v>
      </c>
      <c r="X3561" s="5" t="s">
        <v>49</v>
      </c>
      <c r="Y3561" s="5" t="s">
        <v>943</v>
      </c>
      <c r="Z3561" s="5" t="s">
        <v>43</v>
      </c>
      <c r="AA3561" s="4">
        <v>0.57999999999999996</v>
      </c>
      <c r="AB3561" s="1">
        <v>40946</v>
      </c>
      <c r="AC3561" s="1">
        <v>27293</v>
      </c>
      <c r="AD3561">
        <f t="shared" si="332"/>
        <v>0</v>
      </c>
      <c r="AE3561">
        <f t="shared" ca="1" si="333"/>
        <v>49</v>
      </c>
      <c r="AF3561" t="str">
        <f t="shared" ca="1" si="334"/>
        <v>18-64</v>
      </c>
      <c r="AG3561" s="3">
        <f t="shared" si="335"/>
        <v>2.5700072499999997</v>
      </c>
      <c r="AH3561" t="str">
        <f>_xlfn.IFNA(VLOOKUP(Sales_Transactions[[#This Row],[Order ID]],Returned_Items[#All],2,FALSE),"Not Returned")</f>
        <v>Not Returned</v>
      </c>
    </row>
    <row r="3562" spans="1:34" x14ac:dyDescent="0.25">
      <c r="A3562">
        <v>12448</v>
      </c>
      <c r="C3562" t="s">
        <v>2994</v>
      </c>
      <c r="D3562" s="2" t="str">
        <f>TEXT(MID(Sales_Transactions[[#This Row],[Order Date]],2,5),"d/m/yyy")</f>
        <v>8/11/2011</v>
      </c>
      <c r="E3562" s="2" t="str">
        <f>TEXT(MID(Sales_Transactions[[#This Row],[Order Date]],2,5),"d")</f>
        <v>8</v>
      </c>
      <c r="F3562" s="2" t="str">
        <f>TEXT(MID(Sales_Transactions[[#This Row],[Order Date]],2,5),"m")</f>
        <v>11</v>
      </c>
      <c r="G3562" s="2" t="str">
        <f>TEXT(MID(Sales_Transactions[[#This Row],[Order Date]],2,5),"yyy")</f>
        <v>2011</v>
      </c>
      <c r="H3562" s="2" t="str">
        <f>TEXT(MID(Sales_Transactions[[#This Row],[Order Date]],2,5),"yyy/m")</f>
        <v>2011/11</v>
      </c>
      <c r="I3562" t="s">
        <v>101</v>
      </c>
      <c r="J3562">
        <f t="shared" si="330"/>
        <v>1</v>
      </c>
      <c r="K3562" s="2">
        <v>33</v>
      </c>
      <c r="L3562" s="3">
        <v>240.27</v>
      </c>
      <c r="M3562" s="4">
        <v>7.0000000000000007E-2</v>
      </c>
      <c r="N3562" s="5" t="s">
        <v>23</v>
      </c>
      <c r="O3562" s="3">
        <v>-269.8</v>
      </c>
      <c r="P3562" s="3">
        <v>7.38</v>
      </c>
      <c r="Q3562" s="3">
        <v>11.51</v>
      </c>
      <c r="R3562" s="5" t="s">
        <v>1417</v>
      </c>
      <c r="S3562" s="5" t="s">
        <v>2981</v>
      </c>
      <c r="T3562" s="5" t="str">
        <f t="shared" si="331"/>
        <v>Dennis Kane</v>
      </c>
      <c r="U3562" t="s">
        <v>2828</v>
      </c>
      <c r="V3562" s="5" t="s">
        <v>27</v>
      </c>
      <c r="W3562" s="5" t="s">
        <v>28</v>
      </c>
      <c r="X3562" s="5" t="s">
        <v>41</v>
      </c>
      <c r="Y3562" s="5" t="s">
        <v>2995</v>
      </c>
      <c r="Z3562" s="5" t="s">
        <v>43</v>
      </c>
      <c r="AA3562" s="4">
        <v>0.36</v>
      </c>
      <c r="AB3562" s="1">
        <v>40858</v>
      </c>
      <c r="AC3562" s="1">
        <v>27304</v>
      </c>
      <c r="AD3562">
        <f t="shared" si="332"/>
        <v>3</v>
      </c>
      <c r="AE3562">
        <f t="shared" ca="1" si="333"/>
        <v>49</v>
      </c>
      <c r="AF3562" t="str">
        <f t="shared" ca="1" si="334"/>
        <v>18-64</v>
      </c>
      <c r="AG3562" s="3">
        <f t="shared" si="335"/>
        <v>0.57226769696969693</v>
      </c>
      <c r="AH3562" t="str">
        <f>_xlfn.IFNA(VLOOKUP(Sales_Transactions[[#This Row],[Order ID]],Returned_Items[#All],2,FALSE),"Not Returned")</f>
        <v>Not Returned</v>
      </c>
    </row>
    <row r="3563" spans="1:34" x14ac:dyDescent="0.25">
      <c r="A3563">
        <v>12448</v>
      </c>
      <c r="C3563" t="s">
        <v>2994</v>
      </c>
      <c r="D3563" s="2" t="str">
        <f>TEXT(MID(Sales_Transactions[[#This Row],[Order Date]],2,5),"d/m/yyy")</f>
        <v>8/11/2011</v>
      </c>
      <c r="E3563" s="2" t="str">
        <f>TEXT(MID(Sales_Transactions[[#This Row],[Order Date]],2,5),"d")</f>
        <v>8</v>
      </c>
      <c r="F3563" s="2" t="str">
        <f>TEXT(MID(Sales_Transactions[[#This Row],[Order Date]],2,5),"m")</f>
        <v>11</v>
      </c>
      <c r="G3563" s="2" t="str">
        <f>TEXT(MID(Sales_Transactions[[#This Row],[Order Date]],2,5),"yyy")</f>
        <v>2011</v>
      </c>
      <c r="H3563" s="2" t="str">
        <f>TEXT(MID(Sales_Transactions[[#This Row],[Order Date]],2,5),"yyy/m")</f>
        <v>2011/11</v>
      </c>
      <c r="I3563" t="s">
        <v>101</v>
      </c>
      <c r="J3563">
        <f t="shared" si="330"/>
        <v>1</v>
      </c>
      <c r="K3563" s="2">
        <v>24</v>
      </c>
      <c r="L3563" s="3">
        <v>6802.37</v>
      </c>
      <c r="M3563" s="4">
        <v>0.08</v>
      </c>
      <c r="N3563" s="5" t="s">
        <v>34</v>
      </c>
      <c r="O3563" s="3">
        <v>459.5</v>
      </c>
      <c r="P3563" s="3">
        <v>284.98</v>
      </c>
      <c r="Q3563" s="3">
        <v>69.55</v>
      </c>
      <c r="R3563" s="5" t="s">
        <v>1417</v>
      </c>
      <c r="S3563" s="5" t="s">
        <v>2981</v>
      </c>
      <c r="T3563" s="5" t="str">
        <f t="shared" si="331"/>
        <v>Dennis Kane</v>
      </c>
      <c r="U3563" t="s">
        <v>2828</v>
      </c>
      <c r="V3563" s="5" t="s">
        <v>27</v>
      </c>
      <c r="W3563" s="5" t="s">
        <v>57</v>
      </c>
      <c r="X3563" s="5" t="s">
        <v>154</v>
      </c>
      <c r="Y3563" s="5" t="s">
        <v>1452</v>
      </c>
      <c r="Z3563" s="5" t="s">
        <v>40</v>
      </c>
      <c r="AA3563" s="4">
        <v>0.6</v>
      </c>
      <c r="AB3563" s="1">
        <v>40856</v>
      </c>
      <c r="AC3563" s="1">
        <v>27177</v>
      </c>
      <c r="AD3563">
        <f t="shared" si="332"/>
        <v>1</v>
      </c>
      <c r="AE3563">
        <f t="shared" ca="1" si="333"/>
        <v>50</v>
      </c>
      <c r="AF3563" t="str">
        <f t="shared" ca="1" si="334"/>
        <v>18-64</v>
      </c>
      <c r="AG3563" s="3">
        <f t="shared" si="335"/>
        <v>14.762584000000002</v>
      </c>
      <c r="AH3563" t="str">
        <f>_xlfn.IFNA(VLOOKUP(Sales_Transactions[[#This Row],[Order ID]],Returned_Items[#All],2,FALSE),"Not Returned")</f>
        <v>Not Returned</v>
      </c>
    </row>
    <row r="3564" spans="1:34" x14ac:dyDescent="0.25">
      <c r="A3564">
        <v>13028</v>
      </c>
      <c r="C3564" t="s">
        <v>1855</v>
      </c>
      <c r="D3564" s="2" t="str">
        <f>TEXT(MID(Sales_Transactions[[#This Row],[Order Date]],2,5),"d/m/yyy")</f>
        <v>8/4/2009</v>
      </c>
      <c r="E3564" s="2" t="str">
        <f>TEXT(MID(Sales_Transactions[[#This Row],[Order Date]],2,5),"d")</f>
        <v>8</v>
      </c>
      <c r="F3564" s="2" t="str">
        <f>TEXT(MID(Sales_Transactions[[#This Row],[Order Date]],2,5),"m")</f>
        <v>4</v>
      </c>
      <c r="G3564" s="2" t="str">
        <f>TEXT(MID(Sales_Transactions[[#This Row],[Order Date]],2,5),"yyy")</f>
        <v>2009</v>
      </c>
      <c r="H3564" s="2" t="str">
        <f>TEXT(MID(Sales_Transactions[[#This Row],[Order Date]],2,5),"yyy/m")</f>
        <v>2009/4</v>
      </c>
      <c r="I3564" t="s">
        <v>101</v>
      </c>
      <c r="J3564">
        <f t="shared" si="330"/>
        <v>1</v>
      </c>
      <c r="K3564" s="2">
        <v>39</v>
      </c>
      <c r="L3564" s="3">
        <v>1357.53</v>
      </c>
      <c r="M3564" s="4">
        <v>0.05</v>
      </c>
      <c r="N3564" s="5" t="s">
        <v>23</v>
      </c>
      <c r="O3564" s="3">
        <v>562.91999999999996</v>
      </c>
      <c r="P3564" s="3">
        <v>35.44</v>
      </c>
      <c r="Q3564" s="3">
        <v>5.09</v>
      </c>
      <c r="R3564" s="5" t="s">
        <v>2987</v>
      </c>
      <c r="S3564" s="5" t="s">
        <v>2988</v>
      </c>
      <c r="T3564" s="5" t="str">
        <f t="shared" si="331"/>
        <v>Stuart Van</v>
      </c>
      <c r="U3564" t="s">
        <v>2828</v>
      </c>
      <c r="V3564" s="5" t="s">
        <v>37</v>
      </c>
      <c r="W3564" s="5" t="s">
        <v>28</v>
      </c>
      <c r="X3564" s="5" t="s">
        <v>75</v>
      </c>
      <c r="Y3564" s="5" t="s">
        <v>354</v>
      </c>
      <c r="Z3564" s="5" t="s">
        <v>43</v>
      </c>
      <c r="AA3564" s="4">
        <v>0.38</v>
      </c>
      <c r="AB3564" s="1">
        <v>39912</v>
      </c>
      <c r="AC3564" s="1">
        <v>27128</v>
      </c>
      <c r="AD3564">
        <f t="shared" si="332"/>
        <v>1</v>
      </c>
      <c r="AE3564">
        <f t="shared" ca="1" si="333"/>
        <v>50</v>
      </c>
      <c r="AF3564" t="str">
        <f t="shared" ca="1" si="334"/>
        <v>18-64</v>
      </c>
      <c r="AG3564" s="3">
        <f t="shared" si="335"/>
        <v>1.0387764102564103</v>
      </c>
      <c r="AH3564" t="str">
        <f>_xlfn.IFNA(VLOOKUP(Sales_Transactions[[#This Row],[Order ID]],Returned_Items[#All],2,FALSE),"Not Returned")</f>
        <v>Not Returned</v>
      </c>
    </row>
    <row r="3565" spans="1:34" x14ac:dyDescent="0.25">
      <c r="A3565">
        <v>13156</v>
      </c>
      <c r="C3565" t="s">
        <v>2186</v>
      </c>
      <c r="D3565" s="2" t="str">
        <f>TEXT(MID(Sales_Transactions[[#This Row],[Order Date]],2,5),"d/m/yyy")</f>
        <v>5/10/2011</v>
      </c>
      <c r="E3565" s="2" t="str">
        <f>TEXT(MID(Sales_Transactions[[#This Row],[Order Date]],2,5),"d")</f>
        <v>5</v>
      </c>
      <c r="F3565" s="2" t="str">
        <f>TEXT(MID(Sales_Transactions[[#This Row],[Order Date]],2,5),"m")</f>
        <v>10</v>
      </c>
      <c r="G3565" s="2" t="str">
        <f>TEXT(MID(Sales_Transactions[[#This Row],[Order Date]],2,5),"yyy")</f>
        <v>2011</v>
      </c>
      <c r="H3565" s="2" t="str">
        <f>TEXT(MID(Sales_Transactions[[#This Row],[Order Date]],2,5),"yyy/m")</f>
        <v>2011/10</v>
      </c>
      <c r="I3565" t="s">
        <v>22</v>
      </c>
      <c r="J3565">
        <f t="shared" si="330"/>
        <v>2</v>
      </c>
      <c r="K3565" s="2">
        <v>12</v>
      </c>
      <c r="L3565" s="3">
        <v>502.01</v>
      </c>
      <c r="M3565" s="4">
        <v>0.04</v>
      </c>
      <c r="N3565" s="5" t="s">
        <v>23</v>
      </c>
      <c r="O3565" s="3">
        <v>159.72999999999999</v>
      </c>
      <c r="P3565" s="3">
        <v>39.979999999999997</v>
      </c>
      <c r="Q3565" s="3">
        <v>9.1999999999999993</v>
      </c>
      <c r="R3565" s="5" t="s">
        <v>902</v>
      </c>
      <c r="S3565" s="5" t="s">
        <v>1769</v>
      </c>
      <c r="T3565" s="5" t="str">
        <f t="shared" si="331"/>
        <v>Jennifer Ferguson</v>
      </c>
      <c r="U3565" t="s">
        <v>2828</v>
      </c>
      <c r="V3565" s="5" t="s">
        <v>47</v>
      </c>
      <c r="W3565" s="5" t="s">
        <v>57</v>
      </c>
      <c r="X3565" s="5" t="s">
        <v>58</v>
      </c>
      <c r="Y3565" s="5" t="s">
        <v>371</v>
      </c>
      <c r="Z3565" s="5" t="s">
        <v>84</v>
      </c>
      <c r="AA3565" s="4">
        <v>0.65</v>
      </c>
      <c r="AB3565" s="1">
        <v>40826</v>
      </c>
      <c r="AC3565" s="1">
        <v>26931</v>
      </c>
      <c r="AD3565">
        <f t="shared" si="332"/>
        <v>5</v>
      </c>
      <c r="AE3565">
        <f t="shared" ca="1" si="333"/>
        <v>50</v>
      </c>
      <c r="AF3565" t="str">
        <f t="shared" ca="1" si="334"/>
        <v>18-64</v>
      </c>
      <c r="AG3565" s="3">
        <f t="shared" si="335"/>
        <v>4.0970006666666663</v>
      </c>
      <c r="AH3565" t="str">
        <f>_xlfn.IFNA(VLOOKUP(Sales_Transactions[[#This Row],[Order ID]],Returned_Items[#All],2,FALSE),"Not Returned")</f>
        <v>Not Returned</v>
      </c>
    </row>
    <row r="3566" spans="1:34" x14ac:dyDescent="0.25">
      <c r="A3566">
        <v>13252</v>
      </c>
      <c r="C3566" t="s">
        <v>1236</v>
      </c>
      <c r="D3566" s="2" t="str">
        <f>TEXT(MID(Sales_Transactions[[#This Row],[Order Date]],2,5),"d/m/yyy")</f>
        <v>22/3/2009</v>
      </c>
      <c r="E3566" s="2" t="str">
        <f>TEXT(MID(Sales_Transactions[[#This Row],[Order Date]],2,5),"d")</f>
        <v>22</v>
      </c>
      <c r="F3566" s="2" t="str">
        <f>TEXT(MID(Sales_Transactions[[#This Row],[Order Date]],2,5),"m")</f>
        <v>3</v>
      </c>
      <c r="G3566" s="2" t="str">
        <f>TEXT(MID(Sales_Transactions[[#This Row],[Order Date]],2,5),"yyy")</f>
        <v>2009</v>
      </c>
      <c r="H3566" s="2" t="str">
        <f>TEXT(MID(Sales_Transactions[[#This Row],[Order Date]],2,5),"yyy/m")</f>
        <v>2009/3</v>
      </c>
      <c r="I3566" t="s">
        <v>52</v>
      </c>
      <c r="J3566">
        <f t="shared" si="330"/>
        <v>1</v>
      </c>
      <c r="K3566" s="2">
        <v>44</v>
      </c>
      <c r="L3566" s="3">
        <v>7312.86</v>
      </c>
      <c r="M3566" s="4">
        <v>0.03</v>
      </c>
      <c r="N3566" s="5" t="s">
        <v>34</v>
      </c>
      <c r="O3566" s="3">
        <v>1279.3699999999999</v>
      </c>
      <c r="P3566" s="3">
        <v>160.97999999999999</v>
      </c>
      <c r="Q3566" s="3">
        <v>30</v>
      </c>
      <c r="R3566" s="5" t="s">
        <v>2962</v>
      </c>
      <c r="S3566" s="5" t="s">
        <v>2963</v>
      </c>
      <c r="T3566" s="5" t="str">
        <f t="shared" si="331"/>
        <v>Pamela Stobb</v>
      </c>
      <c r="U3566" t="s">
        <v>2828</v>
      </c>
      <c r="V3566" s="5" t="s">
        <v>37</v>
      </c>
      <c r="W3566" s="5" t="s">
        <v>57</v>
      </c>
      <c r="X3566" s="5" t="s">
        <v>154</v>
      </c>
      <c r="Y3566" s="5" t="s">
        <v>1271</v>
      </c>
      <c r="Z3566" s="5" t="s">
        <v>40</v>
      </c>
      <c r="AA3566" s="4">
        <v>0.62</v>
      </c>
      <c r="AB3566" s="1">
        <v>39897</v>
      </c>
      <c r="AC3566" s="1">
        <v>26698</v>
      </c>
      <c r="AD3566">
        <f t="shared" si="332"/>
        <v>3</v>
      </c>
      <c r="AE3566">
        <f t="shared" ca="1" si="333"/>
        <v>51</v>
      </c>
      <c r="AF3566" t="str">
        <f t="shared" ca="1" si="334"/>
        <v>18-64</v>
      </c>
      <c r="AG3566" s="3">
        <f t="shared" si="335"/>
        <v>4.3393569545454547</v>
      </c>
      <c r="AH3566" t="str">
        <f>_xlfn.IFNA(VLOOKUP(Sales_Transactions[[#This Row],[Order ID]],Returned_Items[#All],2,FALSE),"Not Returned")</f>
        <v>Not Returned</v>
      </c>
    </row>
    <row r="3567" spans="1:34" x14ac:dyDescent="0.25">
      <c r="A3567">
        <v>13252</v>
      </c>
      <c r="C3567" t="s">
        <v>1236</v>
      </c>
      <c r="D3567" s="2" t="str">
        <f>TEXT(MID(Sales_Transactions[[#This Row],[Order Date]],2,5),"d/m/yyy")</f>
        <v>22/3/2009</v>
      </c>
      <c r="E3567" s="2" t="str">
        <f>TEXT(MID(Sales_Transactions[[#This Row],[Order Date]],2,5),"d")</f>
        <v>22</v>
      </c>
      <c r="F3567" s="2" t="str">
        <f>TEXT(MID(Sales_Transactions[[#This Row],[Order Date]],2,5),"m")</f>
        <v>3</v>
      </c>
      <c r="G3567" s="2" t="str">
        <f>TEXT(MID(Sales_Transactions[[#This Row],[Order Date]],2,5),"yyy")</f>
        <v>2009</v>
      </c>
      <c r="H3567" s="2" t="str">
        <f>TEXT(MID(Sales_Transactions[[#This Row],[Order Date]],2,5),"yyy/m")</f>
        <v>2009/3</v>
      </c>
      <c r="I3567" t="s">
        <v>52</v>
      </c>
      <c r="J3567">
        <f t="shared" si="330"/>
        <v>1</v>
      </c>
      <c r="K3567" s="2">
        <v>39</v>
      </c>
      <c r="L3567" s="3">
        <v>605.16</v>
      </c>
      <c r="M3567" s="4">
        <v>0.09</v>
      </c>
      <c r="N3567" s="5" t="s">
        <v>23</v>
      </c>
      <c r="O3567" s="3">
        <v>154.65</v>
      </c>
      <c r="P3567" s="3">
        <v>15.98</v>
      </c>
      <c r="Q3567" s="3">
        <v>4</v>
      </c>
      <c r="R3567" s="5" t="s">
        <v>2962</v>
      </c>
      <c r="S3567" s="5" t="s">
        <v>2963</v>
      </c>
      <c r="T3567" s="5" t="str">
        <f t="shared" si="331"/>
        <v>Pamela Stobb</v>
      </c>
      <c r="U3567" t="s">
        <v>2828</v>
      </c>
      <c r="V3567" s="5" t="s">
        <v>37</v>
      </c>
      <c r="W3567" s="5" t="s">
        <v>48</v>
      </c>
      <c r="X3567" s="5" t="s">
        <v>87</v>
      </c>
      <c r="Y3567" s="5" t="s">
        <v>900</v>
      </c>
      <c r="Z3567" s="5" t="s">
        <v>43</v>
      </c>
      <c r="AA3567" s="4">
        <v>0.37</v>
      </c>
      <c r="AB3567" s="1">
        <v>39896</v>
      </c>
      <c r="AC3567" s="1">
        <v>26755</v>
      </c>
      <c r="AD3567">
        <f t="shared" si="332"/>
        <v>2</v>
      </c>
      <c r="AE3567">
        <f t="shared" ca="1" si="333"/>
        <v>51</v>
      </c>
      <c r="AF3567" t="str">
        <f t="shared" ca="1" si="334"/>
        <v>18-64</v>
      </c>
      <c r="AG3567" s="3">
        <f t="shared" si="335"/>
        <v>0.51193892307692301</v>
      </c>
      <c r="AH3567" t="str">
        <f>_xlfn.IFNA(VLOOKUP(Sales_Transactions[[#This Row],[Order ID]],Returned_Items[#All],2,FALSE),"Not Returned")</f>
        <v>Not Returned</v>
      </c>
    </row>
    <row r="3568" spans="1:34" x14ac:dyDescent="0.25">
      <c r="A3568">
        <v>13540</v>
      </c>
      <c r="C3568" t="s">
        <v>2698</v>
      </c>
      <c r="D3568" s="2" t="str">
        <f>TEXT(MID(Sales_Transactions[[#This Row],[Order Date]],2,5),"d/m/yyy")</f>
        <v>23/5/2010</v>
      </c>
      <c r="E3568" s="2" t="str">
        <f>TEXT(MID(Sales_Transactions[[#This Row],[Order Date]],2,5),"d")</f>
        <v>23</v>
      </c>
      <c r="F3568" s="2" t="str">
        <f>TEXT(MID(Sales_Transactions[[#This Row],[Order Date]],2,5),"m")</f>
        <v>5</v>
      </c>
      <c r="G3568" s="2" t="str">
        <f>TEXT(MID(Sales_Transactions[[#This Row],[Order Date]],2,5),"yyy")</f>
        <v>2010</v>
      </c>
      <c r="H3568" s="2" t="str">
        <f>TEXT(MID(Sales_Transactions[[#This Row],[Order Date]],2,5),"yyy/m")</f>
        <v>2010/5</v>
      </c>
      <c r="I3568" t="s">
        <v>33</v>
      </c>
      <c r="J3568">
        <f t="shared" si="330"/>
        <v>4</v>
      </c>
      <c r="K3568" s="2">
        <v>33</v>
      </c>
      <c r="L3568" s="3">
        <v>121</v>
      </c>
      <c r="M3568" s="4">
        <v>0.09</v>
      </c>
      <c r="N3568" s="5" t="s">
        <v>23</v>
      </c>
      <c r="O3568" s="3">
        <v>51.21</v>
      </c>
      <c r="P3568" s="3">
        <v>3.75</v>
      </c>
      <c r="Q3568" s="3">
        <v>0.5</v>
      </c>
      <c r="R3568" s="5" t="s">
        <v>2330</v>
      </c>
      <c r="S3568" s="5" t="s">
        <v>2996</v>
      </c>
      <c r="T3568" s="5" t="str">
        <f t="shared" si="331"/>
        <v>Theresa Swint</v>
      </c>
      <c r="U3568" t="s">
        <v>2828</v>
      </c>
      <c r="V3568" s="5" t="s">
        <v>37</v>
      </c>
      <c r="W3568" s="5" t="s">
        <v>28</v>
      </c>
      <c r="X3568" s="5" t="s">
        <v>115</v>
      </c>
      <c r="Y3568" s="5" t="s">
        <v>185</v>
      </c>
      <c r="Z3568" s="5" t="s">
        <v>43</v>
      </c>
      <c r="AA3568" s="4">
        <v>0.37</v>
      </c>
      <c r="AB3568" s="1">
        <v>40323</v>
      </c>
      <c r="AC3568" s="1">
        <v>27671</v>
      </c>
      <c r="AD3568">
        <f t="shared" si="332"/>
        <v>2</v>
      </c>
      <c r="AE3568">
        <f t="shared" ca="1" si="333"/>
        <v>48</v>
      </c>
      <c r="AF3568" t="str">
        <f t="shared" ca="1" si="334"/>
        <v>18-64</v>
      </c>
      <c r="AG3568" s="3">
        <f t="shared" si="335"/>
        <v>0.12868560606060606</v>
      </c>
      <c r="AH3568" t="str">
        <f>_xlfn.IFNA(VLOOKUP(Sales_Transactions[[#This Row],[Order ID]],Returned_Items[#All],2,FALSE),"Not Returned")</f>
        <v>Not Returned</v>
      </c>
    </row>
    <row r="3569" spans="1:34" x14ac:dyDescent="0.25">
      <c r="A3569">
        <v>13540</v>
      </c>
      <c r="C3569" t="s">
        <v>2698</v>
      </c>
      <c r="D3569" s="2" t="str">
        <f>TEXT(MID(Sales_Transactions[[#This Row],[Order Date]],2,5),"d/m/yyy")</f>
        <v>23/5/2010</v>
      </c>
      <c r="E3569" s="2" t="str">
        <f>TEXT(MID(Sales_Transactions[[#This Row],[Order Date]],2,5),"d")</f>
        <v>23</v>
      </c>
      <c r="F3569" s="2" t="str">
        <f>TEXT(MID(Sales_Transactions[[#This Row],[Order Date]],2,5),"m")</f>
        <v>5</v>
      </c>
      <c r="G3569" s="2" t="str">
        <f>TEXT(MID(Sales_Transactions[[#This Row],[Order Date]],2,5),"yyy")</f>
        <v>2010</v>
      </c>
      <c r="H3569" s="2" t="str">
        <f>TEXT(MID(Sales_Transactions[[#This Row],[Order Date]],2,5),"yyy/m")</f>
        <v>2010/5</v>
      </c>
      <c r="I3569" t="s">
        <v>33</v>
      </c>
      <c r="J3569">
        <f t="shared" si="330"/>
        <v>4</v>
      </c>
      <c r="K3569" s="2">
        <v>27</v>
      </c>
      <c r="L3569" s="3">
        <v>1484.1849999999999</v>
      </c>
      <c r="M3569" s="4">
        <v>0.02</v>
      </c>
      <c r="N3569" s="5" t="s">
        <v>23</v>
      </c>
      <c r="O3569" s="3">
        <v>239.25</v>
      </c>
      <c r="P3569" s="3">
        <v>65.989999999999995</v>
      </c>
      <c r="Q3569" s="3">
        <v>4.99</v>
      </c>
      <c r="R3569" s="5" t="s">
        <v>2330</v>
      </c>
      <c r="S3569" s="5" t="s">
        <v>2996</v>
      </c>
      <c r="T3569" s="5" t="str">
        <f t="shared" si="331"/>
        <v>Theresa Swint</v>
      </c>
      <c r="U3569" t="s">
        <v>2828</v>
      </c>
      <c r="V3569" s="5" t="s">
        <v>37</v>
      </c>
      <c r="W3569" s="5" t="s">
        <v>48</v>
      </c>
      <c r="X3569" s="5" t="s">
        <v>49</v>
      </c>
      <c r="Y3569" s="5" t="s">
        <v>1175</v>
      </c>
      <c r="Z3569" s="5" t="s">
        <v>43</v>
      </c>
      <c r="AA3569" s="4">
        <v>0.56999999999999995</v>
      </c>
      <c r="AB3569" s="1">
        <v>40323</v>
      </c>
      <c r="AC3569" s="1">
        <v>27539</v>
      </c>
      <c r="AD3569">
        <f t="shared" si="332"/>
        <v>2</v>
      </c>
      <c r="AE3569">
        <f t="shared" ca="1" si="333"/>
        <v>49</v>
      </c>
      <c r="AF3569" t="str">
        <f t="shared" ca="1" si="334"/>
        <v>18-64</v>
      </c>
      <c r="AG3569" s="3">
        <f t="shared" si="335"/>
        <v>2.6284000740740736</v>
      </c>
      <c r="AH3569" t="str">
        <f>_xlfn.IFNA(VLOOKUP(Sales_Transactions[[#This Row],[Order ID]],Returned_Items[#All],2,FALSE),"Not Returned")</f>
        <v>Not Returned</v>
      </c>
    </row>
    <row r="3570" spans="1:34" x14ac:dyDescent="0.25">
      <c r="A3570">
        <v>14081</v>
      </c>
      <c r="C3570" t="s">
        <v>1445</v>
      </c>
      <c r="D3570" s="2" t="str">
        <f>TEXT(MID(Sales_Transactions[[#This Row],[Order Date]],2,5),"d/m/yyy")</f>
        <v>6/10/2010</v>
      </c>
      <c r="E3570" s="2" t="str">
        <f>TEXT(MID(Sales_Transactions[[#This Row],[Order Date]],2,5),"d")</f>
        <v>6</v>
      </c>
      <c r="F3570" s="2" t="str">
        <f>TEXT(MID(Sales_Transactions[[#This Row],[Order Date]],2,5),"m")</f>
        <v>10</v>
      </c>
      <c r="G3570" s="2" t="str">
        <f>TEXT(MID(Sales_Transactions[[#This Row],[Order Date]],2,5),"yyy")</f>
        <v>2010</v>
      </c>
      <c r="H3570" s="2" t="str">
        <f>TEXT(MID(Sales_Transactions[[#This Row],[Order Date]],2,5),"yyy/m")</f>
        <v>2010/10</v>
      </c>
      <c r="I3570" t="s">
        <v>33</v>
      </c>
      <c r="J3570">
        <f t="shared" si="330"/>
        <v>4</v>
      </c>
      <c r="K3570" s="2">
        <v>31</v>
      </c>
      <c r="L3570" s="3">
        <v>1476.12</v>
      </c>
      <c r="M3570" s="4">
        <v>0.03</v>
      </c>
      <c r="N3570" s="5" t="s">
        <v>34</v>
      </c>
      <c r="O3570" s="3">
        <v>-1401.17</v>
      </c>
      <c r="P3570" s="3">
        <v>44.43</v>
      </c>
      <c r="Q3570" s="3">
        <v>46.59</v>
      </c>
      <c r="R3570" s="5" t="s">
        <v>143</v>
      </c>
      <c r="S3570" s="5" t="s">
        <v>2972</v>
      </c>
      <c r="T3570" s="5" t="str">
        <f t="shared" si="331"/>
        <v>Alan Haines</v>
      </c>
      <c r="U3570" t="s">
        <v>2828</v>
      </c>
      <c r="V3570" s="5" t="s">
        <v>74</v>
      </c>
      <c r="W3570" s="5" t="s">
        <v>57</v>
      </c>
      <c r="X3570" s="5" t="s">
        <v>107</v>
      </c>
      <c r="Y3570" s="5" t="s">
        <v>2718</v>
      </c>
      <c r="Z3570" s="5" t="s">
        <v>106</v>
      </c>
      <c r="AA3570" s="4">
        <v>0.67</v>
      </c>
      <c r="AB3570" s="1">
        <v>40458</v>
      </c>
      <c r="AC3570" s="1">
        <v>27466</v>
      </c>
      <c r="AD3570">
        <f t="shared" si="332"/>
        <v>1</v>
      </c>
      <c r="AE3570">
        <f t="shared" ca="1" si="333"/>
        <v>49</v>
      </c>
      <c r="AF3570" t="str">
        <f t="shared" ca="1" si="334"/>
        <v>18-64</v>
      </c>
      <c r="AG3570" s="3">
        <f t="shared" si="335"/>
        <v>2.9356990645161294</v>
      </c>
      <c r="AH3570" t="str">
        <f>_xlfn.IFNA(VLOOKUP(Sales_Transactions[[#This Row],[Order ID]],Returned_Items[#All],2,FALSE),"Not Returned")</f>
        <v>Not Returned</v>
      </c>
    </row>
    <row r="3571" spans="1:34" x14ac:dyDescent="0.25">
      <c r="A3571">
        <v>14086</v>
      </c>
      <c r="C3571" t="s">
        <v>630</v>
      </c>
      <c r="D3571" s="2" t="str">
        <f>TEXT(MID(Sales_Transactions[[#This Row],[Order Date]],2,5),"d/m/yyy")</f>
        <v>20/10/2010</v>
      </c>
      <c r="E3571" s="2" t="str">
        <f>TEXT(MID(Sales_Transactions[[#This Row],[Order Date]],2,5),"d")</f>
        <v>20</v>
      </c>
      <c r="F3571" s="2" t="str">
        <f>TEXT(MID(Sales_Transactions[[#This Row],[Order Date]],2,5),"m")</f>
        <v>10</v>
      </c>
      <c r="G3571" s="2" t="str">
        <f>TEXT(MID(Sales_Transactions[[#This Row],[Order Date]],2,5),"yyy")</f>
        <v>2010</v>
      </c>
      <c r="H3571" s="2" t="str">
        <f>TEXT(MID(Sales_Transactions[[#This Row],[Order Date]],2,5),"yyy/m")</f>
        <v>2010/10</v>
      </c>
      <c r="I3571" t="s">
        <v>22</v>
      </c>
      <c r="J3571">
        <f t="shared" si="330"/>
        <v>2</v>
      </c>
      <c r="K3571" s="2">
        <v>13</v>
      </c>
      <c r="L3571" s="3">
        <v>1764.97</v>
      </c>
      <c r="M3571" s="4">
        <v>7.0000000000000007E-2</v>
      </c>
      <c r="N3571" s="5" t="s">
        <v>34</v>
      </c>
      <c r="O3571" s="3">
        <v>-383.5</v>
      </c>
      <c r="P3571" s="3">
        <v>130.97999999999999</v>
      </c>
      <c r="Q3571" s="3">
        <v>54.74</v>
      </c>
      <c r="R3571" s="5" t="s">
        <v>143</v>
      </c>
      <c r="S3571" s="5" t="s">
        <v>2972</v>
      </c>
      <c r="T3571" s="5" t="str">
        <f t="shared" si="331"/>
        <v>Alan Haines</v>
      </c>
      <c r="U3571" t="s">
        <v>2828</v>
      </c>
      <c r="V3571" s="5" t="s">
        <v>37</v>
      </c>
      <c r="W3571" s="5" t="s">
        <v>57</v>
      </c>
      <c r="X3571" s="5" t="s">
        <v>104</v>
      </c>
      <c r="Y3571" s="5" t="s">
        <v>1393</v>
      </c>
      <c r="Z3571" s="5" t="s">
        <v>106</v>
      </c>
      <c r="AA3571" s="4">
        <v>0.69</v>
      </c>
      <c r="AB3571" s="1">
        <v>40476</v>
      </c>
      <c r="AC3571" s="1">
        <v>27561</v>
      </c>
      <c r="AD3571">
        <f t="shared" si="332"/>
        <v>5</v>
      </c>
      <c r="AE3571">
        <f t="shared" ca="1" si="333"/>
        <v>49</v>
      </c>
      <c r="AF3571" t="str">
        <f t="shared" ca="1" si="334"/>
        <v>18-64</v>
      </c>
      <c r="AG3571" s="3">
        <f t="shared" si="335"/>
        <v>14.279101076923077</v>
      </c>
      <c r="AH3571" t="str">
        <f>_xlfn.IFNA(VLOOKUP(Sales_Transactions[[#This Row],[Order ID]],Returned_Items[#All],2,FALSE),"Not Returned")</f>
        <v>Not Returned</v>
      </c>
    </row>
    <row r="3572" spans="1:34" x14ac:dyDescent="0.25">
      <c r="A3572">
        <v>14086</v>
      </c>
      <c r="C3572" t="s">
        <v>630</v>
      </c>
      <c r="D3572" s="2" t="str">
        <f>TEXT(MID(Sales_Transactions[[#This Row],[Order Date]],2,5),"d/m/yyy")</f>
        <v>20/10/2010</v>
      </c>
      <c r="E3572" s="2" t="str">
        <f>TEXT(MID(Sales_Transactions[[#This Row],[Order Date]],2,5),"d")</f>
        <v>20</v>
      </c>
      <c r="F3572" s="2" t="str">
        <f>TEXT(MID(Sales_Transactions[[#This Row],[Order Date]],2,5),"m")</f>
        <v>10</v>
      </c>
      <c r="G3572" s="2" t="str">
        <f>TEXT(MID(Sales_Transactions[[#This Row],[Order Date]],2,5),"yyy")</f>
        <v>2010</v>
      </c>
      <c r="H3572" s="2" t="str">
        <f>TEXT(MID(Sales_Transactions[[#This Row],[Order Date]],2,5),"yyy/m")</f>
        <v>2010/10</v>
      </c>
      <c r="I3572" t="s">
        <v>22</v>
      </c>
      <c r="J3572">
        <f t="shared" si="330"/>
        <v>2</v>
      </c>
      <c r="K3572" s="2">
        <v>50</v>
      </c>
      <c r="L3572" s="3">
        <v>238.34</v>
      </c>
      <c r="M3572" s="4">
        <v>0.04</v>
      </c>
      <c r="N3572" s="5" t="s">
        <v>23</v>
      </c>
      <c r="O3572" s="3">
        <v>-7.36</v>
      </c>
      <c r="P3572" s="3">
        <v>4.76</v>
      </c>
      <c r="Q3572" s="3">
        <v>3.01</v>
      </c>
      <c r="R3572" s="5" t="s">
        <v>143</v>
      </c>
      <c r="S3572" s="5" t="s">
        <v>2972</v>
      </c>
      <c r="T3572" s="5" t="str">
        <f t="shared" si="331"/>
        <v>Alan Haines</v>
      </c>
      <c r="U3572" t="s">
        <v>2828</v>
      </c>
      <c r="V3572" s="5" t="s">
        <v>37</v>
      </c>
      <c r="W3572" s="5" t="s">
        <v>28</v>
      </c>
      <c r="X3572" s="5" t="s">
        <v>75</v>
      </c>
      <c r="Y3572" s="5" t="s">
        <v>1564</v>
      </c>
      <c r="Z3572" s="5" t="s">
        <v>84</v>
      </c>
      <c r="AA3572" s="4">
        <v>0.36</v>
      </c>
      <c r="AB3572" s="1">
        <v>40478</v>
      </c>
      <c r="AC3572" s="1">
        <v>27506</v>
      </c>
      <c r="AD3572">
        <f t="shared" si="332"/>
        <v>7</v>
      </c>
      <c r="AE3572">
        <f t="shared" ca="1" si="333"/>
        <v>49</v>
      </c>
      <c r="AF3572" t="str">
        <f t="shared" ca="1" si="334"/>
        <v>18-64</v>
      </c>
      <c r="AG3572" s="3">
        <f t="shared" si="335"/>
        <v>0.15536191999999999</v>
      </c>
      <c r="AH3572" t="str">
        <f>_xlfn.IFNA(VLOOKUP(Sales_Transactions[[#This Row],[Order ID]],Returned_Items[#All],2,FALSE),"Not Returned")</f>
        <v>Not Returned</v>
      </c>
    </row>
    <row r="3573" spans="1:34" x14ac:dyDescent="0.25">
      <c r="A3573">
        <v>14435</v>
      </c>
      <c r="C3573" t="s">
        <v>2136</v>
      </c>
      <c r="D3573" s="2" t="str">
        <f>TEXT(MID(Sales_Transactions[[#This Row],[Order Date]],2,5),"d/m/yyy")</f>
        <v>1/12/2012</v>
      </c>
      <c r="E3573" s="2" t="str">
        <f>TEXT(MID(Sales_Transactions[[#This Row],[Order Date]],2,5),"d")</f>
        <v>1</v>
      </c>
      <c r="F3573" s="2" t="str">
        <f>TEXT(MID(Sales_Transactions[[#This Row],[Order Date]],2,5),"m")</f>
        <v>12</v>
      </c>
      <c r="G3573" s="2" t="str">
        <f>TEXT(MID(Sales_Transactions[[#This Row],[Order Date]],2,5),"yyy")</f>
        <v>2012</v>
      </c>
      <c r="H3573" s="2" t="str">
        <f>TEXT(MID(Sales_Transactions[[#This Row],[Order Date]],2,5),"yyy/m")</f>
        <v>2012/12</v>
      </c>
      <c r="I3573" t="s">
        <v>52</v>
      </c>
      <c r="J3573">
        <f t="shared" si="330"/>
        <v>1</v>
      </c>
      <c r="K3573" s="2">
        <v>41</v>
      </c>
      <c r="L3573" s="3">
        <v>3731.59</v>
      </c>
      <c r="M3573" s="4">
        <v>0</v>
      </c>
      <c r="N3573" s="5" t="s">
        <v>34</v>
      </c>
      <c r="O3573" s="3">
        <v>-605.52</v>
      </c>
      <c r="P3573" s="3">
        <v>89.99</v>
      </c>
      <c r="Q3573" s="3">
        <v>42</v>
      </c>
      <c r="R3573" s="5" t="s">
        <v>1417</v>
      </c>
      <c r="S3573" s="5" t="s">
        <v>2981</v>
      </c>
      <c r="T3573" s="5" t="str">
        <f t="shared" si="331"/>
        <v>Dennis Kane</v>
      </c>
      <c r="U3573" t="s">
        <v>2828</v>
      </c>
      <c r="V3573" s="5" t="s">
        <v>27</v>
      </c>
      <c r="W3573" s="5" t="s">
        <v>57</v>
      </c>
      <c r="X3573" s="5" t="s">
        <v>154</v>
      </c>
      <c r="Y3573" s="5" t="s">
        <v>1486</v>
      </c>
      <c r="Z3573" s="5" t="s">
        <v>40</v>
      </c>
      <c r="AA3573" s="4">
        <v>0.66</v>
      </c>
      <c r="AB3573" s="1">
        <v>41245</v>
      </c>
      <c r="AC3573" s="1">
        <v>27511</v>
      </c>
      <c r="AD3573">
        <f t="shared" si="332"/>
        <v>1</v>
      </c>
      <c r="AE3573">
        <f t="shared" ca="1" si="333"/>
        <v>49</v>
      </c>
      <c r="AF3573" t="str">
        <f t="shared" ca="1" si="334"/>
        <v>18-64</v>
      </c>
      <c r="AG3573" s="3">
        <f t="shared" si="335"/>
        <v>3.2192682926829272</v>
      </c>
      <c r="AH3573" t="str">
        <f>_xlfn.IFNA(VLOOKUP(Sales_Transactions[[#This Row],[Order ID]],Returned_Items[#All],2,FALSE),"Not Returned")</f>
        <v>Not Returned</v>
      </c>
    </row>
    <row r="3574" spans="1:34" x14ac:dyDescent="0.25">
      <c r="A3574">
        <v>14435</v>
      </c>
      <c r="C3574" t="s">
        <v>2136</v>
      </c>
      <c r="D3574" s="2" t="str">
        <f>TEXT(MID(Sales_Transactions[[#This Row],[Order Date]],2,5),"d/m/yyy")</f>
        <v>1/12/2012</v>
      </c>
      <c r="E3574" s="2" t="str">
        <f>TEXT(MID(Sales_Transactions[[#This Row],[Order Date]],2,5),"d")</f>
        <v>1</v>
      </c>
      <c r="F3574" s="2" t="str">
        <f>TEXT(MID(Sales_Transactions[[#This Row],[Order Date]],2,5),"m")</f>
        <v>12</v>
      </c>
      <c r="G3574" s="2" t="str">
        <f>TEXT(MID(Sales_Transactions[[#This Row],[Order Date]],2,5),"yyy")</f>
        <v>2012</v>
      </c>
      <c r="H3574" s="2" t="str">
        <f>TEXT(MID(Sales_Transactions[[#This Row],[Order Date]],2,5),"yyy/m")</f>
        <v>2012/12</v>
      </c>
      <c r="I3574" t="s">
        <v>52</v>
      </c>
      <c r="J3574">
        <f t="shared" si="330"/>
        <v>1</v>
      </c>
      <c r="K3574" s="2">
        <v>9</v>
      </c>
      <c r="L3574" s="3">
        <v>33367.85</v>
      </c>
      <c r="M3574" s="4">
        <v>0.01</v>
      </c>
      <c r="N3574" s="5" t="s">
        <v>23</v>
      </c>
      <c r="O3574" s="3">
        <v>3992.52</v>
      </c>
      <c r="P3574" s="3">
        <v>3499.99</v>
      </c>
      <c r="Q3574" s="3">
        <v>24.49</v>
      </c>
      <c r="R3574" s="5" t="s">
        <v>1417</v>
      </c>
      <c r="S3574" s="5" t="s">
        <v>2981</v>
      </c>
      <c r="T3574" s="5" t="str">
        <f t="shared" si="331"/>
        <v>Dennis Kane</v>
      </c>
      <c r="U3574" t="s">
        <v>2828</v>
      </c>
      <c r="V3574" s="5" t="s">
        <v>27</v>
      </c>
      <c r="W3574" s="5" t="s">
        <v>48</v>
      </c>
      <c r="X3574" s="5" t="s">
        <v>131</v>
      </c>
      <c r="Y3574" s="5" t="s">
        <v>1062</v>
      </c>
      <c r="Z3574" s="5" t="s">
        <v>31</v>
      </c>
      <c r="AA3574" s="4">
        <v>0.37</v>
      </c>
      <c r="AB3574" s="1">
        <v>41247</v>
      </c>
      <c r="AC3574" s="1">
        <v>27500</v>
      </c>
      <c r="AD3574">
        <f t="shared" si="332"/>
        <v>3</v>
      </c>
      <c r="AE3574">
        <f t="shared" ca="1" si="333"/>
        <v>49</v>
      </c>
      <c r="AF3574" t="str">
        <f t="shared" ca="1" si="334"/>
        <v>18-64</v>
      </c>
      <c r="AG3574" s="3">
        <f t="shared" si="335"/>
        <v>391.57000011111109</v>
      </c>
      <c r="AH3574" t="str">
        <f>_xlfn.IFNA(VLOOKUP(Sales_Transactions[[#This Row],[Order ID]],Returned_Items[#All],2,FALSE),"Not Returned")</f>
        <v>Not Returned</v>
      </c>
    </row>
    <row r="3575" spans="1:34" x14ac:dyDescent="0.25">
      <c r="A3575">
        <v>14435</v>
      </c>
      <c r="C3575" t="s">
        <v>2136</v>
      </c>
      <c r="D3575" s="2" t="str">
        <f>TEXT(MID(Sales_Transactions[[#This Row],[Order Date]],2,5),"d/m/yyy")</f>
        <v>1/12/2012</v>
      </c>
      <c r="E3575" s="2" t="str">
        <f>TEXT(MID(Sales_Transactions[[#This Row],[Order Date]],2,5),"d")</f>
        <v>1</v>
      </c>
      <c r="F3575" s="2" t="str">
        <f>TEXT(MID(Sales_Transactions[[#This Row],[Order Date]],2,5),"m")</f>
        <v>12</v>
      </c>
      <c r="G3575" s="2" t="str">
        <f>TEXT(MID(Sales_Transactions[[#This Row],[Order Date]],2,5),"yyy")</f>
        <v>2012</v>
      </c>
      <c r="H3575" s="2" t="str">
        <f>TEXT(MID(Sales_Transactions[[#This Row],[Order Date]],2,5),"yyy/m")</f>
        <v>2012/12</v>
      </c>
      <c r="I3575" t="s">
        <v>52</v>
      </c>
      <c r="J3575">
        <f t="shared" si="330"/>
        <v>1</v>
      </c>
      <c r="K3575" s="2">
        <v>44</v>
      </c>
      <c r="L3575" s="3">
        <v>1299.9100000000001</v>
      </c>
      <c r="M3575" s="4">
        <v>0.06</v>
      </c>
      <c r="N3575" s="5" t="s">
        <v>23</v>
      </c>
      <c r="O3575" s="3">
        <v>439.26</v>
      </c>
      <c r="P3575" s="3">
        <v>30.98</v>
      </c>
      <c r="Q3575" s="3">
        <v>5.76</v>
      </c>
      <c r="R3575" s="5" t="s">
        <v>1417</v>
      </c>
      <c r="S3575" s="5" t="s">
        <v>2981</v>
      </c>
      <c r="T3575" s="5" t="str">
        <f t="shared" si="331"/>
        <v>Dennis Kane</v>
      </c>
      <c r="U3575" t="s">
        <v>2828</v>
      </c>
      <c r="V3575" s="5" t="s">
        <v>27</v>
      </c>
      <c r="W3575" s="5" t="s">
        <v>28</v>
      </c>
      <c r="X3575" s="5" t="s">
        <v>75</v>
      </c>
      <c r="Y3575" s="5" t="s">
        <v>161</v>
      </c>
      <c r="Z3575" s="5" t="s">
        <v>43</v>
      </c>
      <c r="AA3575" s="4">
        <v>0.4</v>
      </c>
      <c r="AB3575" s="1">
        <v>41244</v>
      </c>
      <c r="AC3575" s="1">
        <v>26700</v>
      </c>
      <c r="AD3575">
        <f t="shared" si="332"/>
        <v>0</v>
      </c>
      <c r="AE3575">
        <f t="shared" ca="1" si="333"/>
        <v>51</v>
      </c>
      <c r="AF3575" t="str">
        <f t="shared" ca="1" si="334"/>
        <v>18-64</v>
      </c>
      <c r="AG3575" s="3">
        <f t="shared" si="335"/>
        <v>0.83457754545454543</v>
      </c>
      <c r="AH3575" t="str">
        <f>_xlfn.IFNA(VLOOKUP(Sales_Transactions[[#This Row],[Order ID]],Returned_Items[#All],2,FALSE),"Not Returned")</f>
        <v>Not Returned</v>
      </c>
    </row>
    <row r="3576" spans="1:34" x14ac:dyDescent="0.25">
      <c r="A3576">
        <v>14784</v>
      </c>
      <c r="C3576" t="s">
        <v>2179</v>
      </c>
      <c r="D3576" s="2" t="str">
        <f>TEXT(MID(Sales_Transactions[[#This Row],[Order Date]],2,5),"d/m/yyy")</f>
        <v>14/3/2012</v>
      </c>
      <c r="E3576" s="2" t="str">
        <f>TEXT(MID(Sales_Transactions[[#This Row],[Order Date]],2,5),"d")</f>
        <v>14</v>
      </c>
      <c r="F3576" s="2" t="str">
        <f>TEXT(MID(Sales_Transactions[[#This Row],[Order Date]],2,5),"m")</f>
        <v>3</v>
      </c>
      <c r="G3576" s="2" t="str">
        <f>TEXT(MID(Sales_Transactions[[#This Row],[Order Date]],2,5),"yyy")</f>
        <v>2012</v>
      </c>
      <c r="H3576" s="2" t="str">
        <f>TEXT(MID(Sales_Transactions[[#This Row],[Order Date]],2,5),"yyy/m")</f>
        <v>2012/3</v>
      </c>
      <c r="I3576" t="s">
        <v>78</v>
      </c>
      <c r="J3576">
        <f t="shared" si="330"/>
        <v>3</v>
      </c>
      <c r="K3576" s="2">
        <v>43</v>
      </c>
      <c r="L3576" s="3">
        <v>2009.05</v>
      </c>
      <c r="M3576" s="4">
        <v>0.04</v>
      </c>
      <c r="N3576" s="5" t="s">
        <v>34</v>
      </c>
      <c r="O3576" s="3">
        <v>33.99</v>
      </c>
      <c r="P3576" s="3">
        <v>44.43</v>
      </c>
      <c r="Q3576" s="3">
        <v>46.59</v>
      </c>
      <c r="R3576" s="5" t="s">
        <v>2989</v>
      </c>
      <c r="S3576" s="5" t="s">
        <v>2990</v>
      </c>
      <c r="T3576" s="5" t="str">
        <f t="shared" si="331"/>
        <v>Brenda Bowman</v>
      </c>
      <c r="U3576" t="s">
        <v>2828</v>
      </c>
      <c r="V3576" s="5" t="s">
        <v>27</v>
      </c>
      <c r="W3576" s="5" t="s">
        <v>57</v>
      </c>
      <c r="X3576" s="5" t="s">
        <v>107</v>
      </c>
      <c r="Y3576" s="5" t="s">
        <v>2718</v>
      </c>
      <c r="Z3576" s="5" t="s">
        <v>106</v>
      </c>
      <c r="AA3576" s="4">
        <v>0.67</v>
      </c>
      <c r="AB3576" s="1">
        <v>40983</v>
      </c>
      <c r="AC3576" s="1">
        <v>26741</v>
      </c>
      <c r="AD3576">
        <f t="shared" si="332"/>
        <v>1</v>
      </c>
      <c r="AE3576">
        <f t="shared" ca="1" si="333"/>
        <v>51</v>
      </c>
      <c r="AF3576" t="str">
        <f t="shared" ca="1" si="334"/>
        <v>18-64</v>
      </c>
      <c r="AG3576" s="3">
        <f t="shared" si="335"/>
        <v>2.1163308837209303</v>
      </c>
      <c r="AH3576" t="str">
        <f>_xlfn.IFNA(VLOOKUP(Sales_Transactions[[#This Row],[Order ID]],Returned_Items[#All],2,FALSE),"Not Returned")</f>
        <v>Not Returned</v>
      </c>
    </row>
    <row r="3577" spans="1:34" x14ac:dyDescent="0.25">
      <c r="A3577">
        <v>15264</v>
      </c>
      <c r="C3577" t="s">
        <v>2997</v>
      </c>
      <c r="D3577" s="2" t="str">
        <f>TEXT(MID(Sales_Transactions[[#This Row],[Order Date]],2,5),"d/m/yyy")</f>
        <v>17/11/2011</v>
      </c>
      <c r="E3577" s="2" t="str">
        <f>TEXT(MID(Sales_Transactions[[#This Row],[Order Date]],2,5),"d")</f>
        <v>17</v>
      </c>
      <c r="F3577" s="2" t="str">
        <f>TEXT(MID(Sales_Transactions[[#This Row],[Order Date]],2,5),"m")</f>
        <v>11</v>
      </c>
      <c r="G3577" s="2" t="str">
        <f>TEXT(MID(Sales_Transactions[[#This Row],[Order Date]],2,5),"yyy")</f>
        <v>2011</v>
      </c>
      <c r="H3577" s="2" t="str">
        <f>TEXT(MID(Sales_Transactions[[#This Row],[Order Date]],2,5),"yyy/m")</f>
        <v>2011/11</v>
      </c>
      <c r="I3577" t="s">
        <v>78</v>
      </c>
      <c r="J3577">
        <f t="shared" si="330"/>
        <v>3</v>
      </c>
      <c r="K3577" s="2">
        <v>3</v>
      </c>
      <c r="L3577" s="3">
        <v>3581.52</v>
      </c>
      <c r="M3577" s="4">
        <v>7.0000000000000007E-2</v>
      </c>
      <c r="N3577" s="5" t="s">
        <v>23</v>
      </c>
      <c r="O3577" s="3">
        <v>-408.22</v>
      </c>
      <c r="P3577" s="3">
        <v>1270.99</v>
      </c>
      <c r="Q3577" s="3">
        <v>19.989999999999998</v>
      </c>
      <c r="R3577" s="5" t="s">
        <v>2667</v>
      </c>
      <c r="S3577" s="5" t="s">
        <v>2978</v>
      </c>
      <c r="T3577" s="5" t="str">
        <f t="shared" si="331"/>
        <v>Ben Wallace</v>
      </c>
      <c r="U3577" t="s">
        <v>2828</v>
      </c>
      <c r="V3577" s="5" t="s">
        <v>74</v>
      </c>
      <c r="W3577" s="5" t="s">
        <v>28</v>
      </c>
      <c r="X3577" s="5" t="s">
        <v>41</v>
      </c>
      <c r="Y3577" s="5" t="s">
        <v>429</v>
      </c>
      <c r="Z3577" s="5" t="s">
        <v>43</v>
      </c>
      <c r="AA3577" s="4">
        <v>0.35</v>
      </c>
      <c r="AB3577" s="1">
        <v>40866</v>
      </c>
      <c r="AC3577" s="1">
        <v>26795</v>
      </c>
      <c r="AD3577">
        <f t="shared" si="332"/>
        <v>2</v>
      </c>
      <c r="AE3577">
        <f t="shared" ca="1" si="333"/>
        <v>51</v>
      </c>
      <c r="AF3577" t="str">
        <f t="shared" ca="1" si="334"/>
        <v>18-64</v>
      </c>
      <c r="AG3577" s="3">
        <f t="shared" si="335"/>
        <v>430.03010233333333</v>
      </c>
      <c r="AH3577" t="str">
        <f>_xlfn.IFNA(VLOOKUP(Sales_Transactions[[#This Row],[Order ID]],Returned_Items[#All],2,FALSE),"Not Returned")</f>
        <v>Not Returned</v>
      </c>
    </row>
    <row r="3578" spans="1:34" x14ac:dyDescent="0.25">
      <c r="A3578">
        <v>15264</v>
      </c>
      <c r="C3578" t="s">
        <v>2997</v>
      </c>
      <c r="D3578" s="2" t="str">
        <f>TEXT(MID(Sales_Transactions[[#This Row],[Order Date]],2,5),"d/m/yyy")</f>
        <v>17/11/2011</v>
      </c>
      <c r="E3578" s="2" t="str">
        <f>TEXT(MID(Sales_Transactions[[#This Row],[Order Date]],2,5),"d")</f>
        <v>17</v>
      </c>
      <c r="F3578" s="2" t="str">
        <f>TEXT(MID(Sales_Transactions[[#This Row],[Order Date]],2,5),"m")</f>
        <v>11</v>
      </c>
      <c r="G3578" s="2" t="str">
        <f>TEXT(MID(Sales_Transactions[[#This Row],[Order Date]],2,5),"yyy")</f>
        <v>2011</v>
      </c>
      <c r="H3578" s="2" t="str">
        <f>TEXT(MID(Sales_Transactions[[#This Row],[Order Date]],2,5),"yyy/m")</f>
        <v>2011/11</v>
      </c>
      <c r="I3578" t="s">
        <v>78</v>
      </c>
      <c r="J3578">
        <f t="shared" si="330"/>
        <v>3</v>
      </c>
      <c r="K3578" s="2">
        <v>13</v>
      </c>
      <c r="L3578" s="3">
        <v>90.15</v>
      </c>
      <c r="M3578" s="4">
        <v>7.0000000000000007E-2</v>
      </c>
      <c r="N3578" s="5" t="s">
        <v>23</v>
      </c>
      <c r="O3578" s="3">
        <v>33.049999999999997</v>
      </c>
      <c r="P3578" s="3">
        <v>7.31</v>
      </c>
      <c r="Q3578" s="3">
        <v>0.49</v>
      </c>
      <c r="R3578" s="5" t="s">
        <v>2667</v>
      </c>
      <c r="S3578" s="5" t="s">
        <v>2978</v>
      </c>
      <c r="T3578" s="5" t="str">
        <f t="shared" si="331"/>
        <v>Ben Wallace</v>
      </c>
      <c r="U3578" t="s">
        <v>2828</v>
      </c>
      <c r="V3578" s="5" t="s">
        <v>74</v>
      </c>
      <c r="W3578" s="5" t="s">
        <v>28</v>
      </c>
      <c r="X3578" s="5" t="s">
        <v>115</v>
      </c>
      <c r="Y3578" s="5" t="s">
        <v>145</v>
      </c>
      <c r="Z3578" s="5" t="s">
        <v>43</v>
      </c>
      <c r="AA3578" s="4">
        <v>0.38</v>
      </c>
      <c r="AB3578" s="1">
        <v>40864</v>
      </c>
      <c r="AC3578" s="1">
        <v>26441</v>
      </c>
      <c r="AD3578">
        <f t="shared" si="332"/>
        <v>0</v>
      </c>
      <c r="AE3578">
        <f t="shared" ca="1" si="333"/>
        <v>52</v>
      </c>
      <c r="AF3578" t="str">
        <f t="shared" ca="1" si="334"/>
        <v>18-64</v>
      </c>
      <c r="AG3578" s="3">
        <f t="shared" si="335"/>
        <v>0.59960638461538462</v>
      </c>
      <c r="AH3578" t="str">
        <f>_xlfn.IFNA(VLOOKUP(Sales_Transactions[[#This Row],[Order ID]],Returned_Items[#All],2,FALSE),"Not Returned")</f>
        <v>Not Returned</v>
      </c>
    </row>
    <row r="3579" spans="1:34" x14ac:dyDescent="0.25">
      <c r="A3579">
        <v>16352</v>
      </c>
      <c r="C3579" t="s">
        <v>2998</v>
      </c>
      <c r="D3579" s="2" t="str">
        <f>TEXT(MID(Sales_Transactions[[#This Row],[Order Date]],2,5),"d/m/yyy")</f>
        <v>30/7/2012</v>
      </c>
      <c r="E3579" s="2" t="str">
        <f>TEXT(MID(Sales_Transactions[[#This Row],[Order Date]],2,5),"d")</f>
        <v>30</v>
      </c>
      <c r="F3579" s="2" t="str">
        <f>TEXT(MID(Sales_Transactions[[#This Row],[Order Date]],2,5),"m")</f>
        <v>7</v>
      </c>
      <c r="G3579" s="2" t="str">
        <f>TEXT(MID(Sales_Transactions[[#This Row],[Order Date]],2,5),"yyy")</f>
        <v>2012</v>
      </c>
      <c r="H3579" s="2" t="str">
        <f>TEXT(MID(Sales_Transactions[[#This Row],[Order Date]],2,5),"yyy/m")</f>
        <v>2012/7</v>
      </c>
      <c r="I3579" t="s">
        <v>78</v>
      </c>
      <c r="J3579">
        <f t="shared" si="330"/>
        <v>3</v>
      </c>
      <c r="K3579" s="2">
        <v>16</v>
      </c>
      <c r="L3579" s="3">
        <v>113.25</v>
      </c>
      <c r="M3579" s="4">
        <v>0.03</v>
      </c>
      <c r="N3579" s="5" t="s">
        <v>23</v>
      </c>
      <c r="O3579" s="3">
        <v>-43.43</v>
      </c>
      <c r="P3579" s="3">
        <v>6.48</v>
      </c>
      <c r="Q3579" s="3">
        <v>6.65</v>
      </c>
      <c r="R3579" s="5" t="s">
        <v>1115</v>
      </c>
      <c r="S3579" s="5" t="s">
        <v>1116</v>
      </c>
      <c r="T3579" s="5" t="str">
        <f t="shared" si="331"/>
        <v>Logan Haushalter</v>
      </c>
      <c r="U3579" t="s">
        <v>2828</v>
      </c>
      <c r="V3579" s="5" t="s">
        <v>47</v>
      </c>
      <c r="W3579" s="5" t="s">
        <v>28</v>
      </c>
      <c r="X3579" s="5" t="s">
        <v>75</v>
      </c>
      <c r="Y3579" s="5" t="s">
        <v>224</v>
      </c>
      <c r="Z3579" s="5" t="s">
        <v>43</v>
      </c>
      <c r="AA3579" s="4">
        <v>0.36</v>
      </c>
      <c r="AB3579" s="1">
        <v>41122</v>
      </c>
      <c r="AC3579" s="1">
        <v>26462</v>
      </c>
      <c r="AD3579">
        <f t="shared" si="332"/>
        <v>2</v>
      </c>
      <c r="AE3579">
        <f t="shared" ca="1" si="333"/>
        <v>52</v>
      </c>
      <c r="AF3579" t="str">
        <f t="shared" ca="1" si="334"/>
        <v>18-64</v>
      </c>
      <c r="AG3579" s="3">
        <f t="shared" si="335"/>
        <v>0.82050350000000005</v>
      </c>
      <c r="AH3579" t="str">
        <f>_xlfn.IFNA(VLOOKUP(Sales_Transactions[[#This Row],[Order ID]],Returned_Items[#All],2,FALSE),"Not Returned")</f>
        <v>Not Returned</v>
      </c>
    </row>
    <row r="3580" spans="1:34" x14ac:dyDescent="0.25">
      <c r="A3580">
        <v>16513</v>
      </c>
      <c r="C3580" t="s">
        <v>2999</v>
      </c>
      <c r="D3580" s="2" t="str">
        <f>TEXT(MID(Sales_Transactions[[#This Row],[Order Date]],2,5),"d/m/yyy")</f>
        <v>3/9/2010</v>
      </c>
      <c r="E3580" s="2" t="str">
        <f>TEXT(MID(Sales_Transactions[[#This Row],[Order Date]],2,5),"d")</f>
        <v>3</v>
      </c>
      <c r="F3580" s="2" t="str">
        <f>TEXT(MID(Sales_Transactions[[#This Row],[Order Date]],2,5),"m")</f>
        <v>9</v>
      </c>
      <c r="G3580" s="2" t="str">
        <f>TEXT(MID(Sales_Transactions[[#This Row],[Order Date]],2,5),"yyy")</f>
        <v>2010</v>
      </c>
      <c r="H3580" s="2" t="str">
        <f>TEXT(MID(Sales_Transactions[[#This Row],[Order Date]],2,5),"yyy/m")</f>
        <v>2010/9</v>
      </c>
      <c r="I3580" t="s">
        <v>101</v>
      </c>
      <c r="J3580">
        <f t="shared" si="330"/>
        <v>1</v>
      </c>
      <c r="K3580" s="2">
        <v>10</v>
      </c>
      <c r="L3580" s="3">
        <v>1642.43</v>
      </c>
      <c r="M3580" s="4">
        <v>0.02</v>
      </c>
      <c r="N3580" s="5" t="s">
        <v>34</v>
      </c>
      <c r="O3580" s="3">
        <v>-423.2</v>
      </c>
      <c r="P3580" s="3">
        <v>150.88999999999999</v>
      </c>
      <c r="Q3580" s="3">
        <v>60.2</v>
      </c>
      <c r="R3580" s="5" t="s">
        <v>1417</v>
      </c>
      <c r="S3580" s="5" t="s">
        <v>2981</v>
      </c>
      <c r="T3580" s="5" t="str">
        <f t="shared" si="331"/>
        <v>Dennis Kane</v>
      </c>
      <c r="U3580" t="s">
        <v>2828</v>
      </c>
      <c r="V3580" s="5" t="s">
        <v>27</v>
      </c>
      <c r="W3580" s="5" t="s">
        <v>57</v>
      </c>
      <c r="X3580" s="5" t="s">
        <v>154</v>
      </c>
      <c r="Y3580" s="5" t="s">
        <v>1632</v>
      </c>
      <c r="Z3580" s="5" t="s">
        <v>40</v>
      </c>
      <c r="AA3580" s="4">
        <v>0.77</v>
      </c>
      <c r="AB3580" s="1">
        <v>40425</v>
      </c>
      <c r="AC3580" s="1">
        <v>26307</v>
      </c>
      <c r="AD3580">
        <f t="shared" si="332"/>
        <v>1</v>
      </c>
      <c r="AE3580">
        <f t="shared" ca="1" si="333"/>
        <v>52</v>
      </c>
      <c r="AF3580" t="str">
        <f t="shared" ca="1" si="334"/>
        <v>18-64</v>
      </c>
      <c r="AG3580" s="3">
        <f t="shared" si="335"/>
        <v>21.1059822</v>
      </c>
      <c r="AH3580" t="str">
        <f>_xlfn.IFNA(VLOOKUP(Sales_Transactions[[#This Row],[Order ID]],Returned_Items[#All],2,FALSE),"Not Returned")</f>
        <v>Not Returned</v>
      </c>
    </row>
    <row r="3581" spans="1:34" x14ac:dyDescent="0.25">
      <c r="A3581">
        <v>16582</v>
      </c>
      <c r="C3581" t="s">
        <v>3000</v>
      </c>
      <c r="D3581" s="2" t="str">
        <f>TEXT(MID(Sales_Transactions[[#This Row],[Order Date]],2,5),"d/m/yyy")</f>
        <v>1/10/2011</v>
      </c>
      <c r="E3581" s="2" t="str">
        <f>TEXT(MID(Sales_Transactions[[#This Row],[Order Date]],2,5),"d")</f>
        <v>1</v>
      </c>
      <c r="F3581" s="2" t="str">
        <f>TEXT(MID(Sales_Transactions[[#This Row],[Order Date]],2,5),"m")</f>
        <v>10</v>
      </c>
      <c r="G3581" s="2" t="str">
        <f>TEXT(MID(Sales_Transactions[[#This Row],[Order Date]],2,5),"yyy")</f>
        <v>2011</v>
      </c>
      <c r="H3581" s="2" t="str">
        <f>TEXT(MID(Sales_Transactions[[#This Row],[Order Date]],2,5),"yyy/m")</f>
        <v>2011/10</v>
      </c>
      <c r="I3581" t="s">
        <v>101</v>
      </c>
      <c r="J3581">
        <f t="shared" si="330"/>
        <v>1</v>
      </c>
      <c r="K3581" s="2">
        <v>26</v>
      </c>
      <c r="L3581" s="3">
        <v>6766.8559999999998</v>
      </c>
      <c r="M3581" s="4">
        <v>0.02</v>
      </c>
      <c r="N3581" s="5" t="s">
        <v>34</v>
      </c>
      <c r="O3581" s="3">
        <v>-774.89</v>
      </c>
      <c r="P3581" s="3">
        <v>320.64</v>
      </c>
      <c r="Q3581" s="3">
        <v>43.57</v>
      </c>
      <c r="R3581" s="5" t="s">
        <v>2717</v>
      </c>
      <c r="S3581" s="5" t="s">
        <v>3001</v>
      </c>
      <c r="T3581" s="5" t="str">
        <f t="shared" si="331"/>
        <v>Katherine Nockton</v>
      </c>
      <c r="U3581" t="s">
        <v>2828</v>
      </c>
      <c r="V3581" s="5" t="s">
        <v>74</v>
      </c>
      <c r="W3581" s="5" t="s">
        <v>57</v>
      </c>
      <c r="X3581" s="5" t="s">
        <v>107</v>
      </c>
      <c r="Y3581" s="5" t="s">
        <v>2869</v>
      </c>
      <c r="Z3581" s="5" t="s">
        <v>106</v>
      </c>
      <c r="AA3581" s="4">
        <v>0.63</v>
      </c>
      <c r="AB3581" s="1">
        <v>40819</v>
      </c>
      <c r="AC3581" s="1">
        <v>26595</v>
      </c>
      <c r="AD3581">
        <f t="shared" si="332"/>
        <v>2</v>
      </c>
      <c r="AE3581">
        <f t="shared" ca="1" si="333"/>
        <v>51</v>
      </c>
      <c r="AF3581" t="str">
        <f t="shared" ca="1" si="334"/>
        <v>18-64</v>
      </c>
      <c r="AG3581" s="3">
        <f t="shared" si="335"/>
        <v>14.005610461538462</v>
      </c>
      <c r="AH3581" t="str">
        <f>_xlfn.IFNA(VLOOKUP(Sales_Transactions[[#This Row],[Order ID]],Returned_Items[#All],2,FALSE),"Not Returned")</f>
        <v>Returned</v>
      </c>
    </row>
    <row r="3582" spans="1:34" x14ac:dyDescent="0.25">
      <c r="A3582">
        <v>16640</v>
      </c>
      <c r="C3582" t="s">
        <v>3002</v>
      </c>
      <c r="D3582" s="2" t="str">
        <f>TEXT(MID(Sales_Transactions[[#This Row],[Order Date]],2,5),"d/m/yyy")</f>
        <v>27/7/2010</v>
      </c>
      <c r="E3582" s="2" t="str">
        <f>TEXT(MID(Sales_Transactions[[#This Row],[Order Date]],2,5),"d")</f>
        <v>27</v>
      </c>
      <c r="F3582" s="2" t="str">
        <f>TEXT(MID(Sales_Transactions[[#This Row],[Order Date]],2,5),"m")</f>
        <v>7</v>
      </c>
      <c r="G3582" s="2" t="str">
        <f>TEXT(MID(Sales_Transactions[[#This Row],[Order Date]],2,5),"yyy")</f>
        <v>2010</v>
      </c>
      <c r="H3582" s="2" t="str">
        <f>TEXT(MID(Sales_Transactions[[#This Row],[Order Date]],2,5),"yyy/m")</f>
        <v>2010/7</v>
      </c>
      <c r="I3582" t="s">
        <v>22</v>
      </c>
      <c r="J3582">
        <f t="shared" si="330"/>
        <v>2</v>
      </c>
      <c r="K3582" s="2">
        <v>6</v>
      </c>
      <c r="L3582" s="3">
        <v>652.33000000000004</v>
      </c>
      <c r="M3582" s="4">
        <v>0.09</v>
      </c>
      <c r="N3582" s="5" t="s">
        <v>34</v>
      </c>
      <c r="O3582" s="3">
        <v>-227.51</v>
      </c>
      <c r="P3582" s="3">
        <v>113.98</v>
      </c>
      <c r="Q3582" s="3">
        <v>30</v>
      </c>
      <c r="R3582" s="5" t="s">
        <v>1419</v>
      </c>
      <c r="S3582" s="5" t="s">
        <v>3003</v>
      </c>
      <c r="T3582" s="5" t="str">
        <f t="shared" si="331"/>
        <v>Stewart Visinsky</v>
      </c>
      <c r="U3582" t="s">
        <v>2828</v>
      </c>
      <c r="V3582" s="5" t="s">
        <v>47</v>
      </c>
      <c r="W3582" s="5" t="s">
        <v>57</v>
      </c>
      <c r="X3582" s="5" t="s">
        <v>154</v>
      </c>
      <c r="Y3582" s="5" t="s">
        <v>1461</v>
      </c>
      <c r="Z3582" s="5" t="s">
        <v>40</v>
      </c>
      <c r="AA3582" s="4">
        <v>0.69</v>
      </c>
      <c r="AB3582" s="1">
        <v>40388</v>
      </c>
      <c r="AC3582" s="1">
        <v>26009</v>
      </c>
      <c r="AD3582">
        <f t="shared" si="332"/>
        <v>2</v>
      </c>
      <c r="AE3582">
        <f t="shared" ca="1" si="333"/>
        <v>53</v>
      </c>
      <c r="AF3582" t="str">
        <f t="shared" ca="1" si="334"/>
        <v>18-64</v>
      </c>
      <c r="AG3582" s="3">
        <f t="shared" si="335"/>
        <v>23.979569666666666</v>
      </c>
      <c r="AH3582" t="str">
        <f>_xlfn.IFNA(VLOOKUP(Sales_Transactions[[#This Row],[Order ID]],Returned_Items[#All],2,FALSE),"Not Returned")</f>
        <v>Not Returned</v>
      </c>
    </row>
    <row r="3583" spans="1:34" x14ac:dyDescent="0.25">
      <c r="A3583">
        <v>16711</v>
      </c>
      <c r="C3583" t="s">
        <v>598</v>
      </c>
      <c r="D3583" s="2" t="str">
        <f>TEXT(MID(Sales_Transactions[[#This Row],[Order Date]],2,5),"d/m/yyy")</f>
        <v>25/4/2012</v>
      </c>
      <c r="E3583" s="2" t="str">
        <f>TEXT(MID(Sales_Transactions[[#This Row],[Order Date]],2,5),"d")</f>
        <v>25</v>
      </c>
      <c r="F3583" s="2" t="str">
        <f>TEXT(MID(Sales_Transactions[[#This Row],[Order Date]],2,5),"m")</f>
        <v>4</v>
      </c>
      <c r="G3583" s="2" t="str">
        <f>TEXT(MID(Sales_Transactions[[#This Row],[Order Date]],2,5),"yyy")</f>
        <v>2012</v>
      </c>
      <c r="H3583" s="2" t="str">
        <f>TEXT(MID(Sales_Transactions[[#This Row],[Order Date]],2,5),"yyy/m")</f>
        <v>2012/4</v>
      </c>
      <c r="I3583" t="s">
        <v>52</v>
      </c>
      <c r="J3583">
        <f t="shared" si="330"/>
        <v>1</v>
      </c>
      <c r="K3583" s="2">
        <v>3</v>
      </c>
      <c r="L3583" s="3">
        <v>3.96</v>
      </c>
      <c r="M3583" s="4">
        <v>0.1</v>
      </c>
      <c r="N3583" s="5" t="s">
        <v>23</v>
      </c>
      <c r="O3583" s="3">
        <v>-1.72</v>
      </c>
      <c r="P3583" s="3">
        <v>1.1399999999999999</v>
      </c>
      <c r="Q3583" s="3">
        <v>0.7</v>
      </c>
      <c r="R3583" s="5" t="s">
        <v>574</v>
      </c>
      <c r="S3583" s="5" t="s">
        <v>3004</v>
      </c>
      <c r="T3583" s="5" t="str">
        <f t="shared" si="331"/>
        <v>Jeremy Farry</v>
      </c>
      <c r="U3583" t="s">
        <v>2828</v>
      </c>
      <c r="V3583" s="5" t="s">
        <v>27</v>
      </c>
      <c r="W3583" s="5" t="s">
        <v>28</v>
      </c>
      <c r="X3583" s="5" t="s">
        <v>82</v>
      </c>
      <c r="Y3583" s="5" t="s">
        <v>2950</v>
      </c>
      <c r="Z3583" s="5" t="s">
        <v>84</v>
      </c>
      <c r="AA3583" s="4">
        <v>0.38</v>
      </c>
      <c r="AB3583" s="1">
        <v>41026</v>
      </c>
      <c r="AC3583" s="1">
        <v>26227</v>
      </c>
      <c r="AD3583">
        <f t="shared" si="332"/>
        <v>2</v>
      </c>
      <c r="AE3583">
        <f t="shared" ca="1" si="333"/>
        <v>52</v>
      </c>
      <c r="AF3583" t="str">
        <f t="shared" ca="1" si="334"/>
        <v>18-64</v>
      </c>
      <c r="AG3583" s="3">
        <f t="shared" si="335"/>
        <v>0.61295333333333335</v>
      </c>
      <c r="AH3583" t="str">
        <f>_xlfn.IFNA(VLOOKUP(Sales_Transactions[[#This Row],[Order ID]],Returned_Items[#All],2,FALSE),"Not Returned")</f>
        <v>Not Returned</v>
      </c>
    </row>
    <row r="3584" spans="1:34" x14ac:dyDescent="0.25">
      <c r="A3584">
        <v>17218</v>
      </c>
      <c r="C3584" t="s">
        <v>3005</v>
      </c>
      <c r="D3584" s="2" t="str">
        <f>TEXT(MID(Sales_Transactions[[#This Row],[Order Date]],2,5),"d/m/yyy")</f>
        <v>23/7/2012</v>
      </c>
      <c r="E3584" s="2" t="str">
        <f>TEXT(MID(Sales_Transactions[[#This Row],[Order Date]],2,5),"d")</f>
        <v>23</v>
      </c>
      <c r="F3584" s="2" t="str">
        <f>TEXT(MID(Sales_Transactions[[#This Row],[Order Date]],2,5),"m")</f>
        <v>7</v>
      </c>
      <c r="G3584" s="2" t="str">
        <f>TEXT(MID(Sales_Transactions[[#This Row],[Order Date]],2,5),"yyy")</f>
        <v>2012</v>
      </c>
      <c r="H3584" s="2" t="str">
        <f>TEXT(MID(Sales_Transactions[[#This Row],[Order Date]],2,5),"yyy/m")</f>
        <v>2012/7</v>
      </c>
      <c r="I3584" t="s">
        <v>101</v>
      </c>
      <c r="J3584">
        <f t="shared" si="330"/>
        <v>1</v>
      </c>
      <c r="K3584" s="2">
        <v>32</v>
      </c>
      <c r="L3584" s="3">
        <v>157.85</v>
      </c>
      <c r="M3584" s="4">
        <v>0.06</v>
      </c>
      <c r="N3584" s="5" t="s">
        <v>23</v>
      </c>
      <c r="O3584" s="3">
        <v>22.54</v>
      </c>
      <c r="P3584" s="3">
        <v>5.18</v>
      </c>
      <c r="Q3584" s="3">
        <v>2.04</v>
      </c>
      <c r="R3584" s="5" t="s">
        <v>45</v>
      </c>
      <c r="S3584" s="5" t="s">
        <v>3006</v>
      </c>
      <c r="T3584" s="5" t="str">
        <f t="shared" si="331"/>
        <v>Clay Ludtke</v>
      </c>
      <c r="U3584" t="s">
        <v>2828</v>
      </c>
      <c r="V3584" s="5" t="s">
        <v>37</v>
      </c>
      <c r="W3584" s="5" t="s">
        <v>28</v>
      </c>
      <c r="X3584" s="5" t="s">
        <v>75</v>
      </c>
      <c r="Y3584" s="5" t="s">
        <v>642</v>
      </c>
      <c r="Z3584" s="5" t="s">
        <v>84</v>
      </c>
      <c r="AA3584" s="4">
        <v>0.36</v>
      </c>
      <c r="AB3584" s="1">
        <v>41115</v>
      </c>
      <c r="AC3584" s="1">
        <v>27063</v>
      </c>
      <c r="AD3584">
        <f t="shared" si="332"/>
        <v>2</v>
      </c>
      <c r="AE3584">
        <f t="shared" ca="1" si="333"/>
        <v>50</v>
      </c>
      <c r="AF3584" t="str">
        <f t="shared" ca="1" si="334"/>
        <v>18-64</v>
      </c>
      <c r="AG3584" s="3">
        <f t="shared" si="335"/>
        <v>0.22552787499999999</v>
      </c>
      <c r="AH3584" t="str">
        <f>_xlfn.IFNA(VLOOKUP(Sales_Transactions[[#This Row],[Order ID]],Returned_Items[#All],2,FALSE),"Not Returned")</f>
        <v>Not Returned</v>
      </c>
    </row>
    <row r="3585" spans="1:34" x14ac:dyDescent="0.25">
      <c r="A3585">
        <v>17255</v>
      </c>
      <c r="C3585" t="s">
        <v>601</v>
      </c>
      <c r="D3585" s="2" t="str">
        <f>TEXT(MID(Sales_Transactions[[#This Row],[Order Date]],2,5),"d/m/yyy")</f>
        <v>14/7/2010</v>
      </c>
      <c r="E3585" s="2" t="str">
        <f>TEXT(MID(Sales_Transactions[[#This Row],[Order Date]],2,5),"d")</f>
        <v>14</v>
      </c>
      <c r="F3585" s="2" t="str">
        <f>TEXT(MID(Sales_Transactions[[#This Row],[Order Date]],2,5),"m")</f>
        <v>7</v>
      </c>
      <c r="G3585" s="2" t="str">
        <f>TEXT(MID(Sales_Transactions[[#This Row],[Order Date]],2,5),"yyy")</f>
        <v>2010</v>
      </c>
      <c r="H3585" s="2" t="str">
        <f>TEXT(MID(Sales_Transactions[[#This Row],[Order Date]],2,5),"yyy/m")</f>
        <v>2010/7</v>
      </c>
      <c r="I3585" t="s">
        <v>52</v>
      </c>
      <c r="J3585">
        <f t="shared" si="330"/>
        <v>1</v>
      </c>
      <c r="K3585" s="2">
        <v>17</v>
      </c>
      <c r="L3585" s="3">
        <v>158.19</v>
      </c>
      <c r="M3585" s="4">
        <v>0.09</v>
      </c>
      <c r="N3585" s="5" t="s">
        <v>23</v>
      </c>
      <c r="O3585" s="3">
        <v>-75.22</v>
      </c>
      <c r="P3585" s="3">
        <v>9.3800000000000008</v>
      </c>
      <c r="Q3585" s="3">
        <v>7.28</v>
      </c>
      <c r="R3585" s="5" t="s">
        <v>2957</v>
      </c>
      <c r="S3585" s="5" t="s">
        <v>2958</v>
      </c>
      <c r="T3585" s="5" t="str">
        <f t="shared" si="331"/>
        <v>Dorris Love</v>
      </c>
      <c r="U3585" t="s">
        <v>2828</v>
      </c>
      <c r="V3585" s="5" t="s">
        <v>74</v>
      </c>
      <c r="W3585" s="5" t="s">
        <v>28</v>
      </c>
      <c r="X3585" s="5" t="s">
        <v>29</v>
      </c>
      <c r="Y3585" s="5" t="s">
        <v>1726</v>
      </c>
      <c r="Z3585" s="5" t="s">
        <v>43</v>
      </c>
      <c r="AA3585" s="4">
        <v>0.56999999999999995</v>
      </c>
      <c r="AB3585" s="1">
        <v>40374</v>
      </c>
      <c r="AC3585" s="1">
        <v>27162</v>
      </c>
      <c r="AD3585">
        <f t="shared" si="332"/>
        <v>1</v>
      </c>
      <c r="AE3585">
        <f t="shared" ca="1" si="333"/>
        <v>50</v>
      </c>
      <c r="AF3585" t="str">
        <f t="shared" ca="1" si="334"/>
        <v>18-64</v>
      </c>
      <c r="AG3585" s="3">
        <f t="shared" si="335"/>
        <v>0.97950341176470601</v>
      </c>
      <c r="AH3585" t="str">
        <f>_xlfn.IFNA(VLOOKUP(Sales_Transactions[[#This Row],[Order ID]],Returned_Items[#All],2,FALSE),"Not Returned")</f>
        <v>Returned</v>
      </c>
    </row>
    <row r="3586" spans="1:34" x14ac:dyDescent="0.25">
      <c r="A3586">
        <v>17317</v>
      </c>
      <c r="C3586" t="s">
        <v>3007</v>
      </c>
      <c r="D3586" s="2" t="str">
        <f>TEXT(MID(Sales_Transactions[[#This Row],[Order Date]],2,5),"d/m/yyy")</f>
        <v>3/12/2009</v>
      </c>
      <c r="E3586" s="2" t="str">
        <f>TEXT(MID(Sales_Transactions[[#This Row],[Order Date]],2,5),"d")</f>
        <v>3</v>
      </c>
      <c r="F3586" s="2" t="str">
        <f>TEXT(MID(Sales_Transactions[[#This Row],[Order Date]],2,5),"m")</f>
        <v>12</v>
      </c>
      <c r="G3586" s="2" t="str">
        <f>TEXT(MID(Sales_Transactions[[#This Row],[Order Date]],2,5),"yyy")</f>
        <v>2009</v>
      </c>
      <c r="H3586" s="2" t="str">
        <f>TEXT(MID(Sales_Transactions[[#This Row],[Order Date]],2,5),"yyy/m")</f>
        <v>2009/12</v>
      </c>
      <c r="I3586" t="s">
        <v>52</v>
      </c>
      <c r="J3586">
        <f t="shared" ref="J3586:J3649" si="336">IF(I3586="Making Critical",5,IF(I3586="High",4,IF(I3586="Medium",3,IF(I3586="Low",2,1))))</f>
        <v>1</v>
      </c>
      <c r="K3586" s="2">
        <v>7</v>
      </c>
      <c r="L3586" s="3">
        <v>34.659999999999997</v>
      </c>
      <c r="M3586" s="4">
        <v>0.06</v>
      </c>
      <c r="N3586" s="5" t="s">
        <v>23</v>
      </c>
      <c r="O3586" s="3">
        <v>-20.87</v>
      </c>
      <c r="P3586" s="3">
        <v>4.42</v>
      </c>
      <c r="Q3586" s="3">
        <v>4.99</v>
      </c>
      <c r="R3586" s="5" t="s">
        <v>3008</v>
      </c>
      <c r="S3586" s="5" t="s">
        <v>3009</v>
      </c>
      <c r="T3586" s="5" t="str">
        <f t="shared" ref="T3586:T3649" si="337">R3586 &amp; " " &amp; S3586</f>
        <v>Laurel Elliston</v>
      </c>
      <c r="U3586" t="s">
        <v>2828</v>
      </c>
      <c r="V3586" s="5" t="s">
        <v>47</v>
      </c>
      <c r="W3586" s="5" t="s">
        <v>28</v>
      </c>
      <c r="X3586" s="5" t="s">
        <v>98</v>
      </c>
      <c r="Y3586" s="5" t="s">
        <v>2966</v>
      </c>
      <c r="Z3586" s="5" t="s">
        <v>43</v>
      </c>
      <c r="AA3586" s="4">
        <v>0.38</v>
      </c>
      <c r="AB3586" s="1">
        <v>40152</v>
      </c>
      <c r="AC3586" s="1">
        <v>27309</v>
      </c>
      <c r="AD3586">
        <f t="shared" ref="AD3586:AD3649" si="338">_xlfn.DAYS(AB3586,D3586)</f>
        <v>2</v>
      </c>
      <c r="AE3586">
        <f t="shared" ref="AE3586:AE3649" ca="1" si="339">DATEDIF(AC3586,TODAY(),"Y")</f>
        <v>49</v>
      </c>
      <c r="AF3586" t="str">
        <f t="shared" ref="AF3586:AF3649" ca="1" si="340">IF(AE3586&lt;18,"Under 18",IF(AE3586&lt;65,"18-64","Over 65"))</f>
        <v>18-64</v>
      </c>
      <c r="AG3586" s="3">
        <f t="shared" ref="AG3586:AG3649" si="341" xml:space="preserve"> (P3586 - (M3586 / 100) * P3586 + Q3586) / K3586</f>
        <v>1.343906857142857</v>
      </c>
      <c r="AH3586" t="str">
        <f>_xlfn.IFNA(VLOOKUP(Sales_Transactions[[#This Row],[Order ID]],Returned_Items[#All],2,FALSE),"Not Returned")</f>
        <v>Not Returned</v>
      </c>
    </row>
    <row r="3587" spans="1:34" x14ac:dyDescent="0.25">
      <c r="A3587">
        <v>17414</v>
      </c>
      <c r="C3587" t="s">
        <v>526</v>
      </c>
      <c r="D3587" s="2" t="str">
        <f>TEXT(MID(Sales_Transactions[[#This Row],[Order Date]],2,5),"d/m/yyy")</f>
        <v>29/6/2012</v>
      </c>
      <c r="E3587" s="2" t="str">
        <f>TEXT(MID(Sales_Transactions[[#This Row],[Order Date]],2,5),"d")</f>
        <v>29</v>
      </c>
      <c r="F3587" s="2" t="str">
        <f>TEXT(MID(Sales_Transactions[[#This Row],[Order Date]],2,5),"m")</f>
        <v>6</v>
      </c>
      <c r="G3587" s="2" t="str">
        <f>TEXT(MID(Sales_Transactions[[#This Row],[Order Date]],2,5),"yyy")</f>
        <v>2012</v>
      </c>
      <c r="H3587" s="2" t="str">
        <f>TEXT(MID(Sales_Transactions[[#This Row],[Order Date]],2,5),"yyy/m")</f>
        <v>2012/6</v>
      </c>
      <c r="I3587" t="s">
        <v>33</v>
      </c>
      <c r="J3587">
        <f t="shared" si="336"/>
        <v>4</v>
      </c>
      <c r="K3587" s="2">
        <v>39</v>
      </c>
      <c r="L3587" s="3">
        <v>3755.43</v>
      </c>
      <c r="M3587" s="4">
        <v>7.0000000000000007E-2</v>
      </c>
      <c r="N3587" s="5" t="s">
        <v>23</v>
      </c>
      <c r="O3587" s="3">
        <v>448.07</v>
      </c>
      <c r="P3587" s="3">
        <v>99.99</v>
      </c>
      <c r="Q3587" s="3">
        <v>19.989999999999998</v>
      </c>
      <c r="R3587" s="5" t="s">
        <v>2717</v>
      </c>
      <c r="S3587" s="5" t="s">
        <v>3001</v>
      </c>
      <c r="T3587" s="5" t="str">
        <f t="shared" si="337"/>
        <v>Katherine Nockton</v>
      </c>
      <c r="U3587" t="s">
        <v>2828</v>
      </c>
      <c r="V3587" s="5" t="s">
        <v>47</v>
      </c>
      <c r="W3587" s="5" t="s">
        <v>48</v>
      </c>
      <c r="X3587" s="5" t="s">
        <v>87</v>
      </c>
      <c r="Y3587" s="5" t="s">
        <v>545</v>
      </c>
      <c r="Z3587" s="5" t="s">
        <v>43</v>
      </c>
      <c r="AA3587" s="4">
        <v>0.52</v>
      </c>
      <c r="AB3587" s="1">
        <v>41091</v>
      </c>
      <c r="AC3587" s="1">
        <v>27142</v>
      </c>
      <c r="AD3587">
        <f t="shared" si="338"/>
        <v>2</v>
      </c>
      <c r="AE3587">
        <f t="shared" ca="1" si="339"/>
        <v>50</v>
      </c>
      <c r="AF3587" t="str">
        <f t="shared" ca="1" si="340"/>
        <v>18-64</v>
      </c>
      <c r="AG3587" s="3">
        <f t="shared" si="341"/>
        <v>3.0746155641025639</v>
      </c>
      <c r="AH3587" t="str">
        <f>_xlfn.IFNA(VLOOKUP(Sales_Transactions[[#This Row],[Order ID]],Returned_Items[#All],2,FALSE),"Not Returned")</f>
        <v>Not Returned</v>
      </c>
    </row>
    <row r="3588" spans="1:34" x14ac:dyDescent="0.25">
      <c r="A3588">
        <v>17414</v>
      </c>
      <c r="C3588" t="s">
        <v>526</v>
      </c>
      <c r="D3588" s="2" t="str">
        <f>TEXT(MID(Sales_Transactions[[#This Row],[Order Date]],2,5),"d/m/yyy")</f>
        <v>29/6/2012</v>
      </c>
      <c r="E3588" s="2" t="str">
        <f>TEXT(MID(Sales_Transactions[[#This Row],[Order Date]],2,5),"d")</f>
        <v>29</v>
      </c>
      <c r="F3588" s="2" t="str">
        <f>TEXT(MID(Sales_Transactions[[#This Row],[Order Date]],2,5),"m")</f>
        <v>6</v>
      </c>
      <c r="G3588" s="2" t="str">
        <f>TEXT(MID(Sales_Transactions[[#This Row],[Order Date]],2,5),"yyy")</f>
        <v>2012</v>
      </c>
      <c r="H3588" s="2" t="str">
        <f>TEXT(MID(Sales_Transactions[[#This Row],[Order Date]],2,5),"yyy/m")</f>
        <v>2012/6</v>
      </c>
      <c r="I3588" t="s">
        <v>33</v>
      </c>
      <c r="J3588">
        <f t="shared" si="336"/>
        <v>4</v>
      </c>
      <c r="K3588" s="2">
        <v>32</v>
      </c>
      <c r="L3588" s="3">
        <v>347.93</v>
      </c>
      <c r="M3588" s="4">
        <v>0.1</v>
      </c>
      <c r="N3588" s="5" t="s">
        <v>23</v>
      </c>
      <c r="O3588" s="3">
        <v>34.29</v>
      </c>
      <c r="P3588" s="3">
        <v>11.34</v>
      </c>
      <c r="Q3588" s="3">
        <v>5.01</v>
      </c>
      <c r="R3588" s="5" t="s">
        <v>2717</v>
      </c>
      <c r="S3588" s="5" t="s">
        <v>3001</v>
      </c>
      <c r="T3588" s="5" t="str">
        <f t="shared" si="337"/>
        <v>Katherine Nockton</v>
      </c>
      <c r="U3588" t="s">
        <v>2828</v>
      </c>
      <c r="V3588" s="5" t="s">
        <v>47</v>
      </c>
      <c r="W3588" s="5" t="s">
        <v>28</v>
      </c>
      <c r="X3588" s="5" t="s">
        <v>75</v>
      </c>
      <c r="Y3588" s="5" t="s">
        <v>353</v>
      </c>
      <c r="Z3588" s="5" t="s">
        <v>43</v>
      </c>
      <c r="AA3588" s="4">
        <v>0.36</v>
      </c>
      <c r="AB3588" s="1">
        <v>41091</v>
      </c>
      <c r="AC3588" s="1">
        <v>26248</v>
      </c>
      <c r="AD3588">
        <f t="shared" si="338"/>
        <v>2</v>
      </c>
      <c r="AE3588">
        <f t="shared" ca="1" si="339"/>
        <v>52</v>
      </c>
      <c r="AF3588" t="str">
        <f t="shared" ca="1" si="340"/>
        <v>18-64</v>
      </c>
      <c r="AG3588" s="3">
        <f t="shared" si="341"/>
        <v>0.51058312499999992</v>
      </c>
      <c r="AH3588" t="str">
        <f>_xlfn.IFNA(VLOOKUP(Sales_Transactions[[#This Row],[Order ID]],Returned_Items[#All],2,FALSE),"Not Returned")</f>
        <v>Not Returned</v>
      </c>
    </row>
    <row r="3589" spans="1:34" x14ac:dyDescent="0.25">
      <c r="A3589">
        <v>17446</v>
      </c>
      <c r="C3589" t="s">
        <v>3010</v>
      </c>
      <c r="D3589" s="2" t="str">
        <f>TEXT(MID(Sales_Transactions[[#This Row],[Order Date]],2,5),"d/m/yyy")</f>
        <v>9/6/2009</v>
      </c>
      <c r="E3589" s="2" t="str">
        <f>TEXT(MID(Sales_Transactions[[#This Row],[Order Date]],2,5),"d")</f>
        <v>9</v>
      </c>
      <c r="F3589" s="2" t="str">
        <f>TEXT(MID(Sales_Transactions[[#This Row],[Order Date]],2,5),"m")</f>
        <v>6</v>
      </c>
      <c r="G3589" s="2" t="str">
        <f>TEXT(MID(Sales_Transactions[[#This Row],[Order Date]],2,5),"yyy")</f>
        <v>2009</v>
      </c>
      <c r="H3589" s="2" t="str">
        <f>TEXT(MID(Sales_Transactions[[#This Row],[Order Date]],2,5),"yyy/m")</f>
        <v>2009/6</v>
      </c>
      <c r="I3589" t="s">
        <v>101</v>
      </c>
      <c r="J3589">
        <f t="shared" si="336"/>
        <v>1</v>
      </c>
      <c r="K3589" s="2">
        <v>15</v>
      </c>
      <c r="L3589" s="3">
        <v>138.84</v>
      </c>
      <c r="M3589" s="4">
        <v>0</v>
      </c>
      <c r="N3589" s="5" t="s">
        <v>67</v>
      </c>
      <c r="O3589" s="3">
        <v>8.75</v>
      </c>
      <c r="P3589" s="3">
        <v>8.34</v>
      </c>
      <c r="Q3589" s="3">
        <v>2.64</v>
      </c>
      <c r="R3589" s="5" t="s">
        <v>2667</v>
      </c>
      <c r="S3589" s="5" t="s">
        <v>2978</v>
      </c>
      <c r="T3589" s="5" t="str">
        <f t="shared" si="337"/>
        <v>Ben Wallace</v>
      </c>
      <c r="U3589" t="s">
        <v>2828</v>
      </c>
      <c r="V3589" s="5" t="s">
        <v>74</v>
      </c>
      <c r="W3589" s="5" t="s">
        <v>28</v>
      </c>
      <c r="X3589" s="5" t="s">
        <v>221</v>
      </c>
      <c r="Y3589" s="5" t="s">
        <v>2477</v>
      </c>
      <c r="Z3589" s="5" t="s">
        <v>60</v>
      </c>
      <c r="AA3589" s="4">
        <v>0.59</v>
      </c>
      <c r="AB3589" s="1">
        <v>39975</v>
      </c>
      <c r="AC3589" s="1">
        <v>26208</v>
      </c>
      <c r="AD3589">
        <f t="shared" si="338"/>
        <v>2</v>
      </c>
      <c r="AE3589">
        <f t="shared" ca="1" si="339"/>
        <v>52</v>
      </c>
      <c r="AF3589" t="str">
        <f t="shared" ca="1" si="340"/>
        <v>18-64</v>
      </c>
      <c r="AG3589" s="3">
        <f t="shared" si="341"/>
        <v>0.73199999999999998</v>
      </c>
      <c r="AH3589" t="str">
        <f>_xlfn.IFNA(VLOOKUP(Sales_Transactions[[#This Row],[Order ID]],Returned_Items[#All],2,FALSE),"Not Returned")</f>
        <v>Not Returned</v>
      </c>
    </row>
    <row r="3590" spans="1:34" x14ac:dyDescent="0.25">
      <c r="A3590">
        <v>17765</v>
      </c>
      <c r="C3590" t="s">
        <v>995</v>
      </c>
      <c r="D3590" s="2" t="str">
        <f>TEXT(MID(Sales_Transactions[[#This Row],[Order Date]],2,5),"d/m/yyy")</f>
        <v>15/9/2011</v>
      </c>
      <c r="E3590" s="2" t="str">
        <f>TEXT(MID(Sales_Transactions[[#This Row],[Order Date]],2,5),"d")</f>
        <v>15</v>
      </c>
      <c r="F3590" s="2" t="str">
        <f>TEXT(MID(Sales_Transactions[[#This Row],[Order Date]],2,5),"m")</f>
        <v>9</v>
      </c>
      <c r="G3590" s="2" t="str">
        <f>TEXT(MID(Sales_Transactions[[#This Row],[Order Date]],2,5),"yyy")</f>
        <v>2011</v>
      </c>
      <c r="H3590" s="2" t="str">
        <f>TEXT(MID(Sales_Transactions[[#This Row],[Order Date]],2,5),"yyy/m")</f>
        <v>2011/9</v>
      </c>
      <c r="I3590" t="s">
        <v>52</v>
      </c>
      <c r="J3590">
        <f t="shared" si="336"/>
        <v>1</v>
      </c>
      <c r="K3590" s="2">
        <v>36</v>
      </c>
      <c r="L3590" s="3">
        <v>79.02</v>
      </c>
      <c r="M3590" s="4">
        <v>0.08</v>
      </c>
      <c r="N3590" s="5" t="s">
        <v>23</v>
      </c>
      <c r="O3590" s="3">
        <v>-192.68</v>
      </c>
      <c r="P3590" s="3">
        <v>2.16</v>
      </c>
      <c r="Q3590" s="3">
        <v>6.05</v>
      </c>
      <c r="R3590" s="5" t="s">
        <v>1417</v>
      </c>
      <c r="S3590" s="5" t="s">
        <v>2981</v>
      </c>
      <c r="T3590" s="5" t="str">
        <f t="shared" si="337"/>
        <v>Dennis Kane</v>
      </c>
      <c r="U3590" t="s">
        <v>2828</v>
      </c>
      <c r="V3590" s="5" t="s">
        <v>27</v>
      </c>
      <c r="W3590" s="5" t="s">
        <v>28</v>
      </c>
      <c r="X3590" s="5" t="s">
        <v>41</v>
      </c>
      <c r="Y3590" s="5" t="s">
        <v>861</v>
      </c>
      <c r="Z3590" s="5" t="s">
        <v>43</v>
      </c>
      <c r="AA3590" s="4">
        <v>0.37</v>
      </c>
      <c r="AB3590" s="1">
        <v>40801</v>
      </c>
      <c r="AC3590" s="1">
        <v>26136</v>
      </c>
      <c r="AD3590">
        <f t="shared" si="338"/>
        <v>0</v>
      </c>
      <c r="AE3590">
        <f t="shared" ca="1" si="339"/>
        <v>53</v>
      </c>
      <c r="AF3590" t="str">
        <f t="shared" ca="1" si="340"/>
        <v>18-64</v>
      </c>
      <c r="AG3590" s="3">
        <f t="shared" si="341"/>
        <v>0.22800755555555557</v>
      </c>
      <c r="AH3590" t="str">
        <f>_xlfn.IFNA(VLOOKUP(Sales_Transactions[[#This Row],[Order ID]],Returned_Items[#All],2,FALSE),"Not Returned")</f>
        <v>Not Returned</v>
      </c>
    </row>
    <row r="3591" spans="1:34" x14ac:dyDescent="0.25">
      <c r="A3591">
        <v>17958</v>
      </c>
      <c r="C3591" t="s">
        <v>3011</v>
      </c>
      <c r="D3591" s="2" t="str">
        <f>TEXT(MID(Sales_Transactions[[#This Row],[Order Date]],2,5),"d/m/yyy")</f>
        <v>11/8/2011</v>
      </c>
      <c r="E3591" s="2" t="str">
        <f>TEXT(MID(Sales_Transactions[[#This Row],[Order Date]],2,5),"d")</f>
        <v>11</v>
      </c>
      <c r="F3591" s="2" t="str">
        <f>TEXT(MID(Sales_Transactions[[#This Row],[Order Date]],2,5),"m")</f>
        <v>8</v>
      </c>
      <c r="G3591" s="2" t="str">
        <f>TEXT(MID(Sales_Transactions[[#This Row],[Order Date]],2,5),"yyy")</f>
        <v>2011</v>
      </c>
      <c r="H3591" s="2" t="str">
        <f>TEXT(MID(Sales_Transactions[[#This Row],[Order Date]],2,5),"yyy/m")</f>
        <v>2011/8</v>
      </c>
      <c r="I3591" t="s">
        <v>22</v>
      </c>
      <c r="J3591">
        <f t="shared" si="336"/>
        <v>2</v>
      </c>
      <c r="K3591" s="2">
        <v>33</v>
      </c>
      <c r="L3591" s="3">
        <v>1053.74</v>
      </c>
      <c r="M3591" s="4">
        <v>7.0000000000000007E-2</v>
      </c>
      <c r="N3591" s="5" t="s">
        <v>23</v>
      </c>
      <c r="O3591" s="3">
        <v>359.53</v>
      </c>
      <c r="P3591" s="3">
        <v>32.479999999999997</v>
      </c>
      <c r="Q3591" s="3">
        <v>7.09</v>
      </c>
      <c r="R3591" s="5" t="s">
        <v>2967</v>
      </c>
      <c r="S3591" s="5" t="s">
        <v>1238</v>
      </c>
      <c r="T3591" s="5" t="str">
        <f t="shared" si="337"/>
        <v>Jasper Cacioppo</v>
      </c>
      <c r="U3591" t="s">
        <v>2828</v>
      </c>
      <c r="V3591" s="5" t="s">
        <v>74</v>
      </c>
      <c r="W3591" s="5" t="s">
        <v>57</v>
      </c>
      <c r="X3591" s="5" t="s">
        <v>58</v>
      </c>
      <c r="Y3591" s="5" t="s">
        <v>3012</v>
      </c>
      <c r="Z3591" s="5" t="s">
        <v>43</v>
      </c>
      <c r="AA3591" s="4">
        <v>0.49</v>
      </c>
      <c r="AB3591" s="1">
        <v>40770</v>
      </c>
      <c r="AC3591" s="1">
        <v>25601</v>
      </c>
      <c r="AD3591">
        <f t="shared" si="338"/>
        <v>4</v>
      </c>
      <c r="AE3591">
        <f t="shared" ca="1" si="339"/>
        <v>54</v>
      </c>
      <c r="AF3591" t="str">
        <f t="shared" ca="1" si="340"/>
        <v>18-64</v>
      </c>
      <c r="AG3591" s="3">
        <f t="shared" si="341"/>
        <v>1.1984019393939394</v>
      </c>
      <c r="AH3591" t="str">
        <f>_xlfn.IFNA(VLOOKUP(Sales_Transactions[[#This Row],[Order ID]],Returned_Items[#All],2,FALSE),"Not Returned")</f>
        <v>Not Returned</v>
      </c>
    </row>
    <row r="3592" spans="1:34" x14ac:dyDescent="0.25">
      <c r="A3592">
        <v>18375</v>
      </c>
      <c r="C3592" t="s">
        <v>723</v>
      </c>
      <c r="D3592" s="2" t="str">
        <f>TEXT(MID(Sales_Transactions[[#This Row],[Order Date]],2,5),"d/m/yyy")</f>
        <v>22/9/2011</v>
      </c>
      <c r="E3592" s="2" t="str">
        <f>TEXT(MID(Sales_Transactions[[#This Row],[Order Date]],2,5),"d")</f>
        <v>22</v>
      </c>
      <c r="F3592" s="2" t="str">
        <f>TEXT(MID(Sales_Transactions[[#This Row],[Order Date]],2,5),"m")</f>
        <v>9</v>
      </c>
      <c r="G3592" s="2" t="str">
        <f>TEXT(MID(Sales_Transactions[[#This Row],[Order Date]],2,5),"yyy")</f>
        <v>2011</v>
      </c>
      <c r="H3592" s="2" t="str">
        <f>TEXT(MID(Sales_Transactions[[#This Row],[Order Date]],2,5),"yyy/m")</f>
        <v>2011/9</v>
      </c>
      <c r="I3592" t="s">
        <v>22</v>
      </c>
      <c r="J3592">
        <f t="shared" si="336"/>
        <v>2</v>
      </c>
      <c r="K3592" s="2">
        <v>20</v>
      </c>
      <c r="L3592" s="3">
        <v>76.89</v>
      </c>
      <c r="M3592" s="4">
        <v>0.03</v>
      </c>
      <c r="N3592" s="5" t="s">
        <v>23</v>
      </c>
      <c r="O3592" s="3">
        <v>31.64</v>
      </c>
      <c r="P3592" s="3">
        <v>3.75</v>
      </c>
      <c r="Q3592" s="3">
        <v>0.5</v>
      </c>
      <c r="R3592" s="5" t="s">
        <v>2330</v>
      </c>
      <c r="S3592" s="5" t="s">
        <v>2996</v>
      </c>
      <c r="T3592" s="5" t="str">
        <f t="shared" si="337"/>
        <v>Theresa Swint</v>
      </c>
      <c r="U3592" t="s">
        <v>2828</v>
      </c>
      <c r="V3592" s="5" t="s">
        <v>27</v>
      </c>
      <c r="W3592" s="5" t="s">
        <v>28</v>
      </c>
      <c r="X3592" s="5" t="s">
        <v>115</v>
      </c>
      <c r="Y3592" s="5" t="s">
        <v>185</v>
      </c>
      <c r="Z3592" s="5" t="s">
        <v>43</v>
      </c>
      <c r="AA3592" s="4">
        <v>0.37</v>
      </c>
      <c r="AB3592" s="1">
        <v>40812</v>
      </c>
      <c r="AC3592" s="1">
        <v>25684</v>
      </c>
      <c r="AD3592">
        <f t="shared" si="338"/>
        <v>4</v>
      </c>
      <c r="AE3592">
        <f t="shared" ca="1" si="339"/>
        <v>54</v>
      </c>
      <c r="AF3592" t="str">
        <f t="shared" ca="1" si="340"/>
        <v>18-64</v>
      </c>
      <c r="AG3592" s="3">
        <f t="shared" si="341"/>
        <v>0.21244374999999999</v>
      </c>
      <c r="AH3592" t="str">
        <f>_xlfn.IFNA(VLOOKUP(Sales_Transactions[[#This Row],[Order ID]],Returned_Items[#All],2,FALSE),"Not Returned")</f>
        <v>Not Returned</v>
      </c>
    </row>
    <row r="3593" spans="1:34" x14ac:dyDescent="0.25">
      <c r="A3593">
        <v>18532</v>
      </c>
      <c r="C3593" t="s">
        <v>983</v>
      </c>
      <c r="D3593" s="2" t="str">
        <f>TEXT(MID(Sales_Transactions[[#This Row],[Order Date]],2,5),"d/m/yyy")</f>
        <v>20/10/2011</v>
      </c>
      <c r="E3593" s="2" t="str">
        <f>TEXT(MID(Sales_Transactions[[#This Row],[Order Date]],2,5),"d")</f>
        <v>20</v>
      </c>
      <c r="F3593" s="2" t="str">
        <f>TEXT(MID(Sales_Transactions[[#This Row],[Order Date]],2,5),"m")</f>
        <v>10</v>
      </c>
      <c r="G3593" s="2" t="str">
        <f>TEXT(MID(Sales_Transactions[[#This Row],[Order Date]],2,5),"yyy")</f>
        <v>2011</v>
      </c>
      <c r="H3593" s="2" t="str">
        <f>TEXT(MID(Sales_Transactions[[#This Row],[Order Date]],2,5),"yyy/m")</f>
        <v>2011/10</v>
      </c>
      <c r="I3593" t="s">
        <v>52</v>
      </c>
      <c r="J3593">
        <f t="shared" si="336"/>
        <v>1</v>
      </c>
      <c r="K3593" s="2">
        <v>29</v>
      </c>
      <c r="L3593" s="3">
        <v>230.77</v>
      </c>
      <c r="M3593" s="4">
        <v>0.09</v>
      </c>
      <c r="N3593" s="5" t="s">
        <v>23</v>
      </c>
      <c r="O3593" s="3">
        <v>-146.24</v>
      </c>
      <c r="P3593" s="3">
        <v>8.4499999999999993</v>
      </c>
      <c r="Q3593" s="3">
        <v>7.77</v>
      </c>
      <c r="R3593" s="5" t="s">
        <v>2967</v>
      </c>
      <c r="S3593" s="5" t="s">
        <v>1238</v>
      </c>
      <c r="T3593" s="5" t="str">
        <f t="shared" si="337"/>
        <v>Jasper Cacioppo</v>
      </c>
      <c r="U3593" t="s">
        <v>2828</v>
      </c>
      <c r="V3593" s="5" t="s">
        <v>74</v>
      </c>
      <c r="W3593" s="5" t="s">
        <v>28</v>
      </c>
      <c r="X3593" s="5" t="s">
        <v>221</v>
      </c>
      <c r="Y3593" s="5" t="s">
        <v>775</v>
      </c>
      <c r="Z3593" s="5" t="s">
        <v>60</v>
      </c>
      <c r="AA3593" s="4">
        <v>0.55000000000000004</v>
      </c>
      <c r="AB3593" s="1">
        <v>40837</v>
      </c>
      <c r="AC3593" s="1">
        <v>25666</v>
      </c>
      <c r="AD3593">
        <f t="shared" si="338"/>
        <v>1</v>
      </c>
      <c r="AE3593">
        <f t="shared" ca="1" si="339"/>
        <v>54</v>
      </c>
      <c r="AF3593" t="str">
        <f t="shared" ca="1" si="340"/>
        <v>18-64</v>
      </c>
      <c r="AG3593" s="3">
        <f t="shared" si="341"/>
        <v>0.55904810344827593</v>
      </c>
      <c r="AH3593" t="str">
        <f>_xlfn.IFNA(VLOOKUP(Sales_Transactions[[#This Row],[Order ID]],Returned_Items[#All],2,FALSE),"Not Returned")</f>
        <v>Not Returned</v>
      </c>
    </row>
    <row r="3594" spans="1:34" x14ac:dyDescent="0.25">
      <c r="A3594">
        <v>18532</v>
      </c>
      <c r="C3594" t="s">
        <v>983</v>
      </c>
      <c r="D3594" s="2" t="str">
        <f>TEXT(MID(Sales_Transactions[[#This Row],[Order Date]],2,5),"d/m/yyy")</f>
        <v>20/10/2011</v>
      </c>
      <c r="E3594" s="2" t="str">
        <f>TEXT(MID(Sales_Transactions[[#This Row],[Order Date]],2,5),"d")</f>
        <v>20</v>
      </c>
      <c r="F3594" s="2" t="str">
        <f>TEXT(MID(Sales_Transactions[[#This Row],[Order Date]],2,5),"m")</f>
        <v>10</v>
      </c>
      <c r="G3594" s="2" t="str">
        <f>TEXT(MID(Sales_Transactions[[#This Row],[Order Date]],2,5),"yyy")</f>
        <v>2011</v>
      </c>
      <c r="H3594" s="2" t="str">
        <f>TEXT(MID(Sales_Transactions[[#This Row],[Order Date]],2,5),"yyy/m")</f>
        <v>2011/10</v>
      </c>
      <c r="I3594" t="s">
        <v>52</v>
      </c>
      <c r="J3594">
        <f t="shared" si="336"/>
        <v>1</v>
      </c>
      <c r="K3594" s="2">
        <v>31</v>
      </c>
      <c r="L3594" s="3">
        <v>507.58</v>
      </c>
      <c r="M3594" s="4">
        <v>0.01</v>
      </c>
      <c r="N3594" s="5" t="s">
        <v>23</v>
      </c>
      <c r="O3594" s="3">
        <v>-131.59</v>
      </c>
      <c r="P3594" s="3">
        <v>15.42</v>
      </c>
      <c r="Q3594" s="3">
        <v>10.68</v>
      </c>
      <c r="R3594" s="5" t="s">
        <v>2967</v>
      </c>
      <c r="S3594" s="5" t="s">
        <v>1238</v>
      </c>
      <c r="T3594" s="5" t="str">
        <f t="shared" si="337"/>
        <v>Jasper Cacioppo</v>
      </c>
      <c r="U3594" t="s">
        <v>2828</v>
      </c>
      <c r="V3594" s="5" t="s">
        <v>74</v>
      </c>
      <c r="W3594" s="5" t="s">
        <v>28</v>
      </c>
      <c r="X3594" s="5" t="s">
        <v>29</v>
      </c>
      <c r="Y3594" s="5" t="s">
        <v>2924</v>
      </c>
      <c r="Z3594" s="5" t="s">
        <v>43</v>
      </c>
      <c r="AA3594" s="4">
        <v>0.57999999999999996</v>
      </c>
      <c r="AB3594" s="1">
        <v>40838</v>
      </c>
      <c r="AC3594" s="1">
        <v>25775</v>
      </c>
      <c r="AD3594">
        <f t="shared" si="338"/>
        <v>2</v>
      </c>
      <c r="AE3594">
        <f t="shared" ca="1" si="339"/>
        <v>54</v>
      </c>
      <c r="AF3594" t="str">
        <f t="shared" ca="1" si="340"/>
        <v>18-64</v>
      </c>
      <c r="AG3594" s="3">
        <f t="shared" si="341"/>
        <v>0.84188574193548393</v>
      </c>
      <c r="AH3594" t="str">
        <f>_xlfn.IFNA(VLOOKUP(Sales_Transactions[[#This Row],[Order ID]],Returned_Items[#All],2,FALSE),"Not Returned")</f>
        <v>Not Returned</v>
      </c>
    </row>
    <row r="3595" spans="1:34" x14ac:dyDescent="0.25">
      <c r="A3595">
        <v>18627</v>
      </c>
      <c r="C3595" t="s">
        <v>2788</v>
      </c>
      <c r="D3595" s="2" t="str">
        <f>TEXT(MID(Sales_Transactions[[#This Row],[Order Date]],2,5),"d/m/yyy")</f>
        <v>20/12/2010</v>
      </c>
      <c r="E3595" s="2" t="str">
        <f>TEXT(MID(Sales_Transactions[[#This Row],[Order Date]],2,5),"d")</f>
        <v>20</v>
      </c>
      <c r="F3595" s="2" t="str">
        <f>TEXT(MID(Sales_Transactions[[#This Row],[Order Date]],2,5),"m")</f>
        <v>12</v>
      </c>
      <c r="G3595" s="2" t="str">
        <f>TEXT(MID(Sales_Transactions[[#This Row],[Order Date]],2,5),"yyy")</f>
        <v>2010</v>
      </c>
      <c r="H3595" s="2" t="str">
        <f>TEXT(MID(Sales_Transactions[[#This Row],[Order Date]],2,5),"yyy/m")</f>
        <v>2010/12</v>
      </c>
      <c r="I3595" t="s">
        <v>78</v>
      </c>
      <c r="J3595">
        <f t="shared" si="336"/>
        <v>3</v>
      </c>
      <c r="K3595" s="2">
        <v>4</v>
      </c>
      <c r="L3595" s="3">
        <v>15.7</v>
      </c>
      <c r="M3595" s="4">
        <v>0.01</v>
      </c>
      <c r="N3595" s="5" t="s">
        <v>23</v>
      </c>
      <c r="O3595" s="3">
        <v>0.71</v>
      </c>
      <c r="P3595" s="3">
        <v>3.69</v>
      </c>
      <c r="Q3595" s="3">
        <v>0.5</v>
      </c>
      <c r="R3595" s="5" t="s">
        <v>2547</v>
      </c>
      <c r="S3595" s="5" t="s">
        <v>2983</v>
      </c>
      <c r="T3595" s="5" t="str">
        <f t="shared" si="337"/>
        <v>Phillip Flathmann</v>
      </c>
      <c r="U3595" t="s">
        <v>2828</v>
      </c>
      <c r="V3595" s="5" t="s">
        <v>27</v>
      </c>
      <c r="W3595" s="5" t="s">
        <v>28</v>
      </c>
      <c r="X3595" s="5" t="s">
        <v>115</v>
      </c>
      <c r="Y3595" s="5" t="s">
        <v>310</v>
      </c>
      <c r="Z3595" s="5" t="s">
        <v>43</v>
      </c>
      <c r="AA3595" s="4">
        <v>0.38</v>
      </c>
      <c r="AB3595" s="1">
        <v>40533</v>
      </c>
      <c r="AC3595" s="1">
        <v>25581</v>
      </c>
      <c r="AD3595">
        <f t="shared" si="338"/>
        <v>1</v>
      </c>
      <c r="AE3595">
        <f t="shared" ca="1" si="339"/>
        <v>54</v>
      </c>
      <c r="AF3595" t="str">
        <f t="shared" ca="1" si="340"/>
        <v>18-64</v>
      </c>
      <c r="AG3595" s="3">
        <f t="shared" si="341"/>
        <v>1.0474077500000001</v>
      </c>
      <c r="AH3595" t="str">
        <f>_xlfn.IFNA(VLOOKUP(Sales_Transactions[[#This Row],[Order ID]],Returned_Items[#All],2,FALSE),"Not Returned")</f>
        <v>Not Returned</v>
      </c>
    </row>
    <row r="3596" spans="1:34" x14ac:dyDescent="0.25">
      <c r="A3596">
        <v>18816</v>
      </c>
      <c r="C3596" t="s">
        <v>2596</v>
      </c>
      <c r="D3596" s="2" t="str">
        <f>TEXT(MID(Sales_Transactions[[#This Row],[Order Date]],2,5),"d/m/yyy")</f>
        <v>24/2/2009</v>
      </c>
      <c r="E3596" s="2" t="str">
        <f>TEXT(MID(Sales_Transactions[[#This Row],[Order Date]],2,5),"d")</f>
        <v>24</v>
      </c>
      <c r="F3596" s="2" t="str">
        <f>TEXT(MID(Sales_Transactions[[#This Row],[Order Date]],2,5),"m")</f>
        <v>2</v>
      </c>
      <c r="G3596" s="2" t="str">
        <f>TEXT(MID(Sales_Transactions[[#This Row],[Order Date]],2,5),"yyy")</f>
        <v>2009</v>
      </c>
      <c r="H3596" s="2" t="str">
        <f>TEXT(MID(Sales_Transactions[[#This Row],[Order Date]],2,5),"yyy/m")</f>
        <v>2009/2</v>
      </c>
      <c r="I3596" t="s">
        <v>101</v>
      </c>
      <c r="J3596">
        <f t="shared" si="336"/>
        <v>1</v>
      </c>
      <c r="K3596" s="2">
        <v>12</v>
      </c>
      <c r="L3596" s="3">
        <v>580.46</v>
      </c>
      <c r="M3596" s="4">
        <v>0.03</v>
      </c>
      <c r="N3596" s="5" t="s">
        <v>67</v>
      </c>
      <c r="O3596" s="3">
        <v>108.96</v>
      </c>
      <c r="P3596" s="3">
        <v>48.58</v>
      </c>
      <c r="Q3596" s="3">
        <v>3.99</v>
      </c>
      <c r="R3596" s="5" t="s">
        <v>574</v>
      </c>
      <c r="S3596" s="5" t="s">
        <v>203</v>
      </c>
      <c r="T3596" s="5" t="str">
        <f t="shared" si="337"/>
        <v>Jeremy Lonsdale</v>
      </c>
      <c r="U3596" t="s">
        <v>2828</v>
      </c>
      <c r="V3596" s="5" t="s">
        <v>47</v>
      </c>
      <c r="W3596" s="5" t="s">
        <v>28</v>
      </c>
      <c r="X3596" s="5" t="s">
        <v>38</v>
      </c>
      <c r="Y3596" s="5" t="s">
        <v>1742</v>
      </c>
      <c r="Z3596" s="5" t="s">
        <v>43</v>
      </c>
      <c r="AA3596" s="4">
        <v>0.56000000000000005</v>
      </c>
      <c r="AB3596" s="1">
        <v>39870</v>
      </c>
      <c r="AC3596" s="1">
        <v>25801</v>
      </c>
      <c r="AD3596">
        <f t="shared" si="338"/>
        <v>2</v>
      </c>
      <c r="AE3596">
        <f t="shared" ca="1" si="339"/>
        <v>53</v>
      </c>
      <c r="AF3596" t="str">
        <f t="shared" ca="1" si="340"/>
        <v>18-64</v>
      </c>
      <c r="AG3596" s="3">
        <f t="shared" si="341"/>
        <v>4.3796188333333328</v>
      </c>
      <c r="AH3596" t="str">
        <f>_xlfn.IFNA(VLOOKUP(Sales_Transactions[[#This Row],[Order ID]],Returned_Items[#All],2,FALSE),"Not Returned")</f>
        <v>Not Returned</v>
      </c>
    </row>
    <row r="3597" spans="1:34" x14ac:dyDescent="0.25">
      <c r="A3597">
        <v>18852</v>
      </c>
      <c r="C3597" t="s">
        <v>2936</v>
      </c>
      <c r="D3597" s="2" t="str">
        <f>TEXT(MID(Sales_Transactions[[#This Row],[Order Date]],2,5),"d/m/yyy")</f>
        <v>19/9/2011</v>
      </c>
      <c r="E3597" s="2" t="str">
        <f>TEXT(MID(Sales_Transactions[[#This Row],[Order Date]],2,5),"d")</f>
        <v>19</v>
      </c>
      <c r="F3597" s="2" t="str">
        <f>TEXT(MID(Sales_Transactions[[#This Row],[Order Date]],2,5),"m")</f>
        <v>9</v>
      </c>
      <c r="G3597" s="2" t="str">
        <f>TEXT(MID(Sales_Transactions[[#This Row],[Order Date]],2,5),"yyy")</f>
        <v>2011</v>
      </c>
      <c r="H3597" s="2" t="str">
        <f>TEXT(MID(Sales_Transactions[[#This Row],[Order Date]],2,5),"yyy/m")</f>
        <v>2011/9</v>
      </c>
      <c r="I3597" t="s">
        <v>33</v>
      </c>
      <c r="J3597">
        <f t="shared" si="336"/>
        <v>4</v>
      </c>
      <c r="K3597" s="2">
        <v>17</v>
      </c>
      <c r="L3597" s="3">
        <v>351.25</v>
      </c>
      <c r="M3597" s="4">
        <v>0.01</v>
      </c>
      <c r="N3597" s="5" t="s">
        <v>67</v>
      </c>
      <c r="O3597" s="3">
        <v>80.73</v>
      </c>
      <c r="P3597" s="3">
        <v>19.98</v>
      </c>
      <c r="Q3597" s="3">
        <v>5.97</v>
      </c>
      <c r="R3597" s="5" t="s">
        <v>2330</v>
      </c>
      <c r="S3597" s="5" t="s">
        <v>2996</v>
      </c>
      <c r="T3597" s="5" t="str">
        <f t="shared" si="337"/>
        <v>Theresa Swint</v>
      </c>
      <c r="U3597" t="s">
        <v>2828</v>
      </c>
      <c r="V3597" s="5" t="s">
        <v>27</v>
      </c>
      <c r="W3597" s="5" t="s">
        <v>28</v>
      </c>
      <c r="X3597" s="5" t="s">
        <v>75</v>
      </c>
      <c r="Y3597" s="5" t="s">
        <v>254</v>
      </c>
      <c r="Z3597" s="5" t="s">
        <v>43</v>
      </c>
      <c r="AA3597" s="4">
        <v>0.38</v>
      </c>
      <c r="AB3597" s="1">
        <v>40807</v>
      </c>
      <c r="AC3597" s="1">
        <v>25668</v>
      </c>
      <c r="AD3597">
        <f t="shared" si="338"/>
        <v>2</v>
      </c>
      <c r="AE3597">
        <f t="shared" ca="1" si="339"/>
        <v>54</v>
      </c>
      <c r="AF3597" t="str">
        <f t="shared" ca="1" si="340"/>
        <v>18-64</v>
      </c>
      <c r="AG3597" s="3">
        <f t="shared" si="341"/>
        <v>1.5263530588235295</v>
      </c>
      <c r="AH3597" t="str">
        <f>_xlfn.IFNA(VLOOKUP(Sales_Transactions[[#This Row],[Order ID]],Returned_Items[#All],2,FALSE),"Not Returned")</f>
        <v>Not Returned</v>
      </c>
    </row>
    <row r="3598" spans="1:34" x14ac:dyDescent="0.25">
      <c r="A3598">
        <v>19329</v>
      </c>
      <c r="C3598" t="s">
        <v>741</v>
      </c>
      <c r="D3598" s="2" t="str">
        <f>TEXT(MID(Sales_Transactions[[#This Row],[Order Date]],2,5),"d/m/yyy")</f>
        <v>7/3/2010</v>
      </c>
      <c r="E3598" s="2" t="str">
        <f>TEXT(MID(Sales_Transactions[[#This Row],[Order Date]],2,5),"d")</f>
        <v>7</v>
      </c>
      <c r="F3598" s="2" t="str">
        <f>TEXT(MID(Sales_Transactions[[#This Row],[Order Date]],2,5),"m")</f>
        <v>3</v>
      </c>
      <c r="G3598" s="2" t="str">
        <f>TEXT(MID(Sales_Transactions[[#This Row],[Order Date]],2,5),"yyy")</f>
        <v>2010</v>
      </c>
      <c r="H3598" s="2" t="str">
        <f>TEXT(MID(Sales_Transactions[[#This Row],[Order Date]],2,5),"yyy/m")</f>
        <v>2010/3</v>
      </c>
      <c r="I3598" t="s">
        <v>52</v>
      </c>
      <c r="J3598">
        <f t="shared" si="336"/>
        <v>1</v>
      </c>
      <c r="K3598" s="2">
        <v>37</v>
      </c>
      <c r="L3598" s="3">
        <v>281.58999999999997</v>
      </c>
      <c r="M3598" s="4">
        <v>7.0000000000000007E-2</v>
      </c>
      <c r="N3598" s="5" t="s">
        <v>23</v>
      </c>
      <c r="O3598" s="3">
        <v>-6.39</v>
      </c>
      <c r="P3598" s="3">
        <v>7.96</v>
      </c>
      <c r="Q3598" s="3">
        <v>4.95</v>
      </c>
      <c r="R3598" s="5" t="s">
        <v>2979</v>
      </c>
      <c r="S3598" s="5" t="s">
        <v>891</v>
      </c>
      <c r="T3598" s="5" t="str">
        <f t="shared" si="337"/>
        <v>Max Engle</v>
      </c>
      <c r="U3598" t="s">
        <v>2828</v>
      </c>
      <c r="V3598" s="5" t="s">
        <v>47</v>
      </c>
      <c r="W3598" s="5" t="s">
        <v>57</v>
      </c>
      <c r="X3598" s="5" t="s">
        <v>58</v>
      </c>
      <c r="Y3598" s="5" t="s">
        <v>1664</v>
      </c>
      <c r="Z3598" s="5" t="s">
        <v>43</v>
      </c>
      <c r="AA3598" s="4">
        <v>0.41</v>
      </c>
      <c r="AB3598" s="1">
        <v>40246</v>
      </c>
      <c r="AC3598" s="1">
        <v>25886</v>
      </c>
      <c r="AD3598">
        <f t="shared" si="338"/>
        <v>2</v>
      </c>
      <c r="AE3598">
        <f t="shared" ca="1" si="339"/>
        <v>53</v>
      </c>
      <c r="AF3598" t="str">
        <f t="shared" ca="1" si="340"/>
        <v>18-64</v>
      </c>
      <c r="AG3598" s="3">
        <f t="shared" si="341"/>
        <v>0.34876832432432431</v>
      </c>
      <c r="AH3598" t="str">
        <f>_xlfn.IFNA(VLOOKUP(Sales_Transactions[[#This Row],[Order ID]],Returned_Items[#All],2,FALSE),"Not Returned")</f>
        <v>Not Returned</v>
      </c>
    </row>
    <row r="3599" spans="1:34" x14ac:dyDescent="0.25">
      <c r="A3599">
        <v>19329</v>
      </c>
      <c r="C3599" t="s">
        <v>741</v>
      </c>
      <c r="D3599" s="2" t="str">
        <f>TEXT(MID(Sales_Transactions[[#This Row],[Order Date]],2,5),"d/m/yyy")</f>
        <v>7/3/2010</v>
      </c>
      <c r="E3599" s="2" t="str">
        <f>TEXT(MID(Sales_Transactions[[#This Row],[Order Date]],2,5),"d")</f>
        <v>7</v>
      </c>
      <c r="F3599" s="2" t="str">
        <f>TEXT(MID(Sales_Transactions[[#This Row],[Order Date]],2,5),"m")</f>
        <v>3</v>
      </c>
      <c r="G3599" s="2" t="str">
        <f>TEXT(MID(Sales_Transactions[[#This Row],[Order Date]],2,5),"yyy")</f>
        <v>2010</v>
      </c>
      <c r="H3599" s="2" t="str">
        <f>TEXT(MID(Sales_Transactions[[#This Row],[Order Date]],2,5),"yyy/m")</f>
        <v>2010/3</v>
      </c>
      <c r="I3599" t="s">
        <v>52</v>
      </c>
      <c r="J3599">
        <f t="shared" si="336"/>
        <v>1</v>
      </c>
      <c r="K3599" s="2">
        <v>6</v>
      </c>
      <c r="L3599" s="3">
        <v>231.7525</v>
      </c>
      <c r="M3599" s="4">
        <v>0.03</v>
      </c>
      <c r="N3599" s="5" t="s">
        <v>23</v>
      </c>
      <c r="O3599" s="3">
        <v>-155.94999999999999</v>
      </c>
      <c r="P3599" s="3">
        <v>45.99</v>
      </c>
      <c r="Q3599" s="3">
        <v>4.99</v>
      </c>
      <c r="R3599" s="5" t="s">
        <v>2979</v>
      </c>
      <c r="S3599" s="5" t="s">
        <v>891</v>
      </c>
      <c r="T3599" s="5" t="str">
        <f t="shared" si="337"/>
        <v>Max Engle</v>
      </c>
      <c r="U3599" t="s">
        <v>2828</v>
      </c>
      <c r="V3599" s="5" t="s">
        <v>47</v>
      </c>
      <c r="W3599" s="5" t="s">
        <v>48</v>
      </c>
      <c r="X3599" s="5" t="s">
        <v>49</v>
      </c>
      <c r="Y3599" s="5" t="s">
        <v>1066</v>
      </c>
      <c r="Z3599" s="5" t="s">
        <v>43</v>
      </c>
      <c r="AA3599" s="4">
        <v>0.56000000000000005</v>
      </c>
      <c r="AB3599" s="1">
        <v>40245</v>
      </c>
      <c r="AC3599" s="1">
        <v>25661</v>
      </c>
      <c r="AD3599">
        <f t="shared" si="338"/>
        <v>1</v>
      </c>
      <c r="AE3599">
        <f t="shared" ca="1" si="339"/>
        <v>54</v>
      </c>
      <c r="AF3599" t="str">
        <f t="shared" ca="1" si="340"/>
        <v>18-64</v>
      </c>
      <c r="AG3599" s="3">
        <f t="shared" si="341"/>
        <v>8.4943671666666685</v>
      </c>
      <c r="AH3599" t="str">
        <f>_xlfn.IFNA(VLOOKUP(Sales_Transactions[[#This Row],[Order ID]],Returned_Items[#All],2,FALSE),"Not Returned")</f>
        <v>Not Returned</v>
      </c>
    </row>
    <row r="3600" spans="1:34" x14ac:dyDescent="0.25">
      <c r="A3600">
        <v>19522</v>
      </c>
      <c r="C3600" t="s">
        <v>2343</v>
      </c>
      <c r="D3600" s="2" t="str">
        <f>TEXT(MID(Sales_Transactions[[#This Row],[Order Date]],2,5),"d/m/yyy")</f>
        <v>20/10/2009</v>
      </c>
      <c r="E3600" s="2" t="str">
        <f>TEXT(MID(Sales_Transactions[[#This Row],[Order Date]],2,5),"d")</f>
        <v>20</v>
      </c>
      <c r="F3600" s="2" t="str">
        <f>TEXT(MID(Sales_Transactions[[#This Row],[Order Date]],2,5),"m")</f>
        <v>10</v>
      </c>
      <c r="G3600" s="2" t="str">
        <f>TEXT(MID(Sales_Transactions[[#This Row],[Order Date]],2,5),"yyy")</f>
        <v>2009</v>
      </c>
      <c r="H3600" s="2" t="str">
        <f>TEXT(MID(Sales_Transactions[[#This Row],[Order Date]],2,5),"yyy/m")</f>
        <v>2009/10</v>
      </c>
      <c r="I3600" t="s">
        <v>78</v>
      </c>
      <c r="J3600">
        <f t="shared" si="336"/>
        <v>3</v>
      </c>
      <c r="K3600" s="2">
        <v>44</v>
      </c>
      <c r="L3600" s="3">
        <v>161.80000000000001</v>
      </c>
      <c r="M3600" s="4">
        <v>0.06</v>
      </c>
      <c r="N3600" s="5" t="s">
        <v>23</v>
      </c>
      <c r="O3600" s="3">
        <v>21.34</v>
      </c>
      <c r="P3600" s="3">
        <v>3.8</v>
      </c>
      <c r="Q3600" s="3">
        <v>1.49</v>
      </c>
      <c r="R3600" s="5" t="s">
        <v>143</v>
      </c>
      <c r="S3600" s="5" t="s">
        <v>2972</v>
      </c>
      <c r="T3600" s="5" t="str">
        <f t="shared" si="337"/>
        <v>Alan Haines</v>
      </c>
      <c r="U3600" t="s">
        <v>2828</v>
      </c>
      <c r="V3600" s="5" t="s">
        <v>37</v>
      </c>
      <c r="W3600" s="5" t="s">
        <v>28</v>
      </c>
      <c r="X3600" s="5" t="s">
        <v>41</v>
      </c>
      <c r="Y3600" s="5" t="s">
        <v>423</v>
      </c>
      <c r="Z3600" s="5" t="s">
        <v>43</v>
      </c>
      <c r="AA3600" s="4">
        <v>0.38</v>
      </c>
      <c r="AB3600" s="1">
        <v>40107</v>
      </c>
      <c r="AC3600" s="1">
        <v>26897</v>
      </c>
      <c r="AD3600">
        <f t="shared" si="338"/>
        <v>1</v>
      </c>
      <c r="AE3600">
        <f t="shared" ca="1" si="339"/>
        <v>50</v>
      </c>
      <c r="AF3600" t="str">
        <f t="shared" ca="1" si="340"/>
        <v>18-64</v>
      </c>
      <c r="AG3600" s="3">
        <f t="shared" si="341"/>
        <v>0.12017545454545454</v>
      </c>
      <c r="AH3600" t="str">
        <f>_xlfn.IFNA(VLOOKUP(Sales_Transactions[[#This Row],[Order ID]],Returned_Items[#All],2,FALSE),"Not Returned")</f>
        <v>Not Returned</v>
      </c>
    </row>
    <row r="3601" spans="1:34" x14ac:dyDescent="0.25">
      <c r="A3601">
        <v>19522</v>
      </c>
      <c r="C3601" t="s">
        <v>2343</v>
      </c>
      <c r="D3601" s="2" t="str">
        <f>TEXT(MID(Sales_Transactions[[#This Row],[Order Date]],2,5),"d/m/yyy")</f>
        <v>20/10/2009</v>
      </c>
      <c r="E3601" s="2" t="str">
        <f>TEXT(MID(Sales_Transactions[[#This Row],[Order Date]],2,5),"d")</f>
        <v>20</v>
      </c>
      <c r="F3601" s="2" t="str">
        <f>TEXT(MID(Sales_Transactions[[#This Row],[Order Date]],2,5),"m")</f>
        <v>10</v>
      </c>
      <c r="G3601" s="2" t="str">
        <f>TEXT(MID(Sales_Transactions[[#This Row],[Order Date]],2,5),"yyy")</f>
        <v>2009</v>
      </c>
      <c r="H3601" s="2" t="str">
        <f>TEXT(MID(Sales_Transactions[[#This Row],[Order Date]],2,5),"yyy/m")</f>
        <v>2009/10</v>
      </c>
      <c r="I3601" t="s">
        <v>78</v>
      </c>
      <c r="J3601">
        <f t="shared" si="336"/>
        <v>3</v>
      </c>
      <c r="K3601" s="2">
        <v>37</v>
      </c>
      <c r="L3601" s="3">
        <v>64.36</v>
      </c>
      <c r="M3601" s="4">
        <v>0.06</v>
      </c>
      <c r="N3601" s="5" t="s">
        <v>23</v>
      </c>
      <c r="O3601" s="3">
        <v>-1.53</v>
      </c>
      <c r="P3601" s="3">
        <v>1.76</v>
      </c>
      <c r="Q3601" s="3">
        <v>0.7</v>
      </c>
      <c r="R3601" s="5" t="s">
        <v>143</v>
      </c>
      <c r="S3601" s="5" t="s">
        <v>2972</v>
      </c>
      <c r="T3601" s="5" t="str">
        <f t="shared" si="337"/>
        <v>Alan Haines</v>
      </c>
      <c r="U3601" t="s">
        <v>2828</v>
      </c>
      <c r="V3601" s="5" t="s">
        <v>37</v>
      </c>
      <c r="W3601" s="5" t="s">
        <v>28</v>
      </c>
      <c r="X3601" s="5" t="s">
        <v>124</v>
      </c>
      <c r="Y3601" s="5" t="s">
        <v>633</v>
      </c>
      <c r="Z3601" s="5" t="s">
        <v>84</v>
      </c>
      <c r="AA3601" s="4">
        <v>0.56000000000000005</v>
      </c>
      <c r="AB3601" s="1">
        <v>40107</v>
      </c>
      <c r="AC3601" s="1">
        <v>26750</v>
      </c>
      <c r="AD3601">
        <f t="shared" si="338"/>
        <v>1</v>
      </c>
      <c r="AE3601">
        <f t="shared" ca="1" si="339"/>
        <v>51</v>
      </c>
      <c r="AF3601" t="str">
        <f t="shared" ca="1" si="340"/>
        <v>18-64</v>
      </c>
      <c r="AG3601" s="3">
        <f t="shared" si="341"/>
        <v>6.6457945945945937E-2</v>
      </c>
      <c r="AH3601" t="str">
        <f>_xlfn.IFNA(VLOOKUP(Sales_Transactions[[#This Row],[Order ID]],Returned_Items[#All],2,FALSE),"Not Returned")</f>
        <v>Not Returned</v>
      </c>
    </row>
    <row r="3602" spans="1:34" x14ac:dyDescent="0.25">
      <c r="A3602">
        <v>19811</v>
      </c>
      <c r="C3602" t="s">
        <v>527</v>
      </c>
      <c r="D3602" s="2" t="str">
        <f>TEXT(MID(Sales_Transactions[[#This Row],[Order Date]],2,5),"d/m/yyy")</f>
        <v>8/8/2011</v>
      </c>
      <c r="E3602" s="2" t="str">
        <f>TEXT(MID(Sales_Transactions[[#This Row],[Order Date]],2,5),"d")</f>
        <v>8</v>
      </c>
      <c r="F3602" s="2" t="str">
        <f>TEXT(MID(Sales_Transactions[[#This Row],[Order Date]],2,5),"m")</f>
        <v>8</v>
      </c>
      <c r="G3602" s="2" t="str">
        <f>TEXT(MID(Sales_Transactions[[#This Row],[Order Date]],2,5),"yyy")</f>
        <v>2011</v>
      </c>
      <c r="H3602" s="2" t="str">
        <f>TEXT(MID(Sales_Transactions[[#This Row],[Order Date]],2,5),"yyy/m")</f>
        <v>2011/8</v>
      </c>
      <c r="I3602" t="s">
        <v>22</v>
      </c>
      <c r="J3602">
        <f t="shared" si="336"/>
        <v>2</v>
      </c>
      <c r="K3602" s="2">
        <v>49</v>
      </c>
      <c r="L3602" s="3">
        <v>450.66</v>
      </c>
      <c r="M3602" s="4">
        <v>0.01</v>
      </c>
      <c r="N3602" s="5" t="s">
        <v>67</v>
      </c>
      <c r="O3602" s="3">
        <v>-115.1</v>
      </c>
      <c r="P3602" s="3">
        <v>8.57</v>
      </c>
      <c r="Q3602" s="3">
        <v>6.14</v>
      </c>
      <c r="R3602" s="5" t="s">
        <v>3013</v>
      </c>
      <c r="S3602" s="5" t="s">
        <v>2620</v>
      </c>
      <c r="T3602" s="5" t="str">
        <f t="shared" si="337"/>
        <v>Mitch Webber</v>
      </c>
      <c r="U3602" t="s">
        <v>2828</v>
      </c>
      <c r="V3602" s="5" t="s">
        <v>47</v>
      </c>
      <c r="W3602" s="5" t="s">
        <v>28</v>
      </c>
      <c r="X3602" s="5" t="s">
        <v>221</v>
      </c>
      <c r="Y3602" s="5" t="s">
        <v>2488</v>
      </c>
      <c r="Z3602" s="5" t="s">
        <v>60</v>
      </c>
      <c r="AA3602" s="4">
        <v>0.59</v>
      </c>
      <c r="AB3602" s="1">
        <v>40768</v>
      </c>
      <c r="AC3602" s="1">
        <v>26955</v>
      </c>
      <c r="AD3602">
        <f t="shared" si="338"/>
        <v>5</v>
      </c>
      <c r="AE3602">
        <f t="shared" ca="1" si="339"/>
        <v>50</v>
      </c>
      <c r="AF3602" t="str">
        <f t="shared" ca="1" si="340"/>
        <v>18-64</v>
      </c>
      <c r="AG3602" s="3">
        <f t="shared" si="341"/>
        <v>0.30018659183673474</v>
      </c>
      <c r="AH3602" t="str">
        <f>_xlfn.IFNA(VLOOKUP(Sales_Transactions[[#This Row],[Order ID]],Returned_Items[#All],2,FALSE),"Not Returned")</f>
        <v>Not Returned</v>
      </c>
    </row>
    <row r="3603" spans="1:34" x14ac:dyDescent="0.25">
      <c r="A3603">
        <v>19841</v>
      </c>
      <c r="C3603" t="s">
        <v>3014</v>
      </c>
      <c r="D3603" s="2" t="str">
        <f>TEXT(MID(Sales_Transactions[[#This Row],[Order Date]],2,5),"d/m/yyy")</f>
        <v>26/12/2010</v>
      </c>
      <c r="E3603" s="2" t="str">
        <f>TEXT(MID(Sales_Transactions[[#This Row],[Order Date]],2,5),"d")</f>
        <v>26</v>
      </c>
      <c r="F3603" s="2" t="str">
        <f>TEXT(MID(Sales_Transactions[[#This Row],[Order Date]],2,5),"m")</f>
        <v>12</v>
      </c>
      <c r="G3603" s="2" t="str">
        <f>TEXT(MID(Sales_Transactions[[#This Row],[Order Date]],2,5),"yyy")</f>
        <v>2010</v>
      </c>
      <c r="H3603" s="2" t="str">
        <f>TEXT(MID(Sales_Transactions[[#This Row],[Order Date]],2,5),"yyy/m")</f>
        <v>2010/12</v>
      </c>
      <c r="I3603" t="s">
        <v>22</v>
      </c>
      <c r="J3603">
        <f t="shared" si="336"/>
        <v>2</v>
      </c>
      <c r="K3603" s="2">
        <v>17</v>
      </c>
      <c r="L3603" s="3">
        <v>213.06</v>
      </c>
      <c r="M3603" s="4">
        <v>0.03</v>
      </c>
      <c r="N3603" s="5" t="s">
        <v>23</v>
      </c>
      <c r="O3603" s="3">
        <v>-31.74</v>
      </c>
      <c r="P3603" s="3">
        <v>11.97</v>
      </c>
      <c r="Q3603" s="3">
        <v>5.81</v>
      </c>
      <c r="R3603" s="5" t="s">
        <v>2662</v>
      </c>
      <c r="S3603" s="5" t="s">
        <v>2884</v>
      </c>
      <c r="T3603" s="5" t="str">
        <f t="shared" si="337"/>
        <v>Tom Stivers</v>
      </c>
      <c r="U3603" t="s">
        <v>2828</v>
      </c>
      <c r="V3603" s="5" t="s">
        <v>47</v>
      </c>
      <c r="W3603" s="5" t="s">
        <v>28</v>
      </c>
      <c r="X3603" s="5" t="s">
        <v>124</v>
      </c>
      <c r="Y3603" s="5" t="s">
        <v>870</v>
      </c>
      <c r="Z3603" s="5" t="s">
        <v>60</v>
      </c>
      <c r="AA3603" s="4">
        <v>0.6</v>
      </c>
      <c r="AB3603" s="1">
        <v>40565</v>
      </c>
      <c r="AC3603" s="1">
        <v>26947</v>
      </c>
      <c r="AD3603">
        <f t="shared" si="338"/>
        <v>27</v>
      </c>
      <c r="AE3603">
        <f t="shared" ca="1" si="339"/>
        <v>50</v>
      </c>
      <c r="AF3603" t="str">
        <f t="shared" ca="1" si="340"/>
        <v>18-64</v>
      </c>
      <c r="AG3603" s="3">
        <f t="shared" si="341"/>
        <v>1.0456711176470588</v>
      </c>
      <c r="AH3603" t="str">
        <f>_xlfn.IFNA(VLOOKUP(Sales_Transactions[[#This Row],[Order ID]],Returned_Items[#All],2,FALSE),"Not Returned")</f>
        <v>Not Returned</v>
      </c>
    </row>
    <row r="3604" spans="1:34" x14ac:dyDescent="0.25">
      <c r="A3604">
        <v>19841</v>
      </c>
      <c r="C3604" t="s">
        <v>3014</v>
      </c>
      <c r="D3604" s="2" t="str">
        <f>TEXT(MID(Sales_Transactions[[#This Row],[Order Date]],2,5),"d/m/yyy")</f>
        <v>26/12/2010</v>
      </c>
      <c r="E3604" s="2" t="str">
        <f>TEXT(MID(Sales_Transactions[[#This Row],[Order Date]],2,5),"d")</f>
        <v>26</v>
      </c>
      <c r="F3604" s="2" t="str">
        <f>TEXT(MID(Sales_Transactions[[#This Row],[Order Date]],2,5),"m")</f>
        <v>12</v>
      </c>
      <c r="G3604" s="2" t="str">
        <f>TEXT(MID(Sales_Transactions[[#This Row],[Order Date]],2,5),"yyy")</f>
        <v>2010</v>
      </c>
      <c r="H3604" s="2" t="str">
        <f>TEXT(MID(Sales_Transactions[[#This Row],[Order Date]],2,5),"yyy/m")</f>
        <v>2010/12</v>
      </c>
      <c r="I3604" t="s">
        <v>22</v>
      </c>
      <c r="J3604">
        <f t="shared" si="336"/>
        <v>2</v>
      </c>
      <c r="K3604" s="2">
        <v>7</v>
      </c>
      <c r="L3604" s="3">
        <v>1126.4880000000001</v>
      </c>
      <c r="M3604" s="4">
        <v>0.08</v>
      </c>
      <c r="N3604" s="5" t="s">
        <v>23</v>
      </c>
      <c r="O3604" s="3">
        <v>-557.95000000000005</v>
      </c>
      <c r="P3604" s="3">
        <v>195.99</v>
      </c>
      <c r="Q3604" s="3">
        <v>4.2</v>
      </c>
      <c r="R3604" s="5" t="s">
        <v>2662</v>
      </c>
      <c r="S3604" s="5" t="s">
        <v>2884</v>
      </c>
      <c r="T3604" s="5" t="str">
        <f t="shared" si="337"/>
        <v>Tom Stivers</v>
      </c>
      <c r="U3604" t="s">
        <v>2828</v>
      </c>
      <c r="V3604" s="5" t="s">
        <v>47</v>
      </c>
      <c r="W3604" s="5" t="s">
        <v>48</v>
      </c>
      <c r="X3604" s="5" t="s">
        <v>49</v>
      </c>
      <c r="Y3604" s="5" t="s">
        <v>1039</v>
      </c>
      <c r="Z3604" s="5" t="s">
        <v>43</v>
      </c>
      <c r="AA3604" s="4">
        <v>0.6</v>
      </c>
      <c r="AB3604" s="1">
        <v>40569</v>
      </c>
      <c r="AC3604" s="1">
        <v>26915</v>
      </c>
      <c r="AD3604">
        <f t="shared" si="338"/>
        <v>31</v>
      </c>
      <c r="AE3604">
        <f t="shared" ca="1" si="339"/>
        <v>50</v>
      </c>
      <c r="AF3604" t="str">
        <f t="shared" ca="1" si="340"/>
        <v>18-64</v>
      </c>
      <c r="AG3604" s="3">
        <f t="shared" si="341"/>
        <v>28.576172571428572</v>
      </c>
      <c r="AH3604" t="str">
        <f>_xlfn.IFNA(VLOOKUP(Sales_Transactions[[#This Row],[Order ID]],Returned_Items[#All],2,FALSE),"Not Returned")</f>
        <v>Not Returned</v>
      </c>
    </row>
    <row r="3605" spans="1:34" x14ac:dyDescent="0.25">
      <c r="A3605">
        <v>19874</v>
      </c>
      <c r="C3605" t="s">
        <v>85</v>
      </c>
      <c r="D3605" s="2" t="str">
        <f>TEXT(MID(Sales_Transactions[[#This Row],[Order Date]],2,5),"d/m/yyy")</f>
        <v>8/6/2012</v>
      </c>
      <c r="E3605" s="2" t="str">
        <f>TEXT(MID(Sales_Transactions[[#This Row],[Order Date]],2,5),"d")</f>
        <v>8</v>
      </c>
      <c r="F3605" s="2" t="str">
        <f>TEXT(MID(Sales_Transactions[[#This Row],[Order Date]],2,5),"m")</f>
        <v>6</v>
      </c>
      <c r="G3605" s="2" t="str">
        <f>TEXT(MID(Sales_Transactions[[#This Row],[Order Date]],2,5),"yyy")</f>
        <v>2012</v>
      </c>
      <c r="H3605" s="2" t="str">
        <f>TEXT(MID(Sales_Transactions[[#This Row],[Order Date]],2,5),"yyy/m")</f>
        <v>2012/6</v>
      </c>
      <c r="I3605" t="s">
        <v>33</v>
      </c>
      <c r="J3605">
        <f t="shared" si="336"/>
        <v>4</v>
      </c>
      <c r="K3605" s="2">
        <v>31</v>
      </c>
      <c r="L3605" s="3">
        <v>310.45999999999998</v>
      </c>
      <c r="M3605" s="4">
        <v>0</v>
      </c>
      <c r="N3605" s="5" t="s">
        <v>23</v>
      </c>
      <c r="O3605" s="3">
        <v>-182.52</v>
      </c>
      <c r="P3605" s="3">
        <v>9.7100000000000009</v>
      </c>
      <c r="Q3605" s="3">
        <v>9.4499999999999993</v>
      </c>
      <c r="R3605" s="5" t="s">
        <v>2984</v>
      </c>
      <c r="S3605" s="5" t="s">
        <v>2985</v>
      </c>
      <c r="T3605" s="5" t="str">
        <f t="shared" si="337"/>
        <v>Mathew Reese</v>
      </c>
      <c r="U3605" t="s">
        <v>2828</v>
      </c>
      <c r="V3605" s="5" t="s">
        <v>27</v>
      </c>
      <c r="W3605" s="5" t="s">
        <v>28</v>
      </c>
      <c r="X3605" s="5" t="s">
        <v>29</v>
      </c>
      <c r="Y3605" s="5" t="s">
        <v>1615</v>
      </c>
      <c r="Z3605" s="5" t="s">
        <v>43</v>
      </c>
      <c r="AA3605" s="4">
        <v>0.6</v>
      </c>
      <c r="AB3605" s="1">
        <v>41069</v>
      </c>
      <c r="AC3605" s="1">
        <v>25301</v>
      </c>
      <c r="AD3605">
        <f t="shared" si="338"/>
        <v>1</v>
      </c>
      <c r="AE3605">
        <f t="shared" ca="1" si="339"/>
        <v>55</v>
      </c>
      <c r="AF3605" t="str">
        <f t="shared" ca="1" si="340"/>
        <v>18-64</v>
      </c>
      <c r="AG3605" s="3">
        <f t="shared" si="341"/>
        <v>0.61806451612903224</v>
      </c>
      <c r="AH3605" t="str">
        <f>_xlfn.IFNA(VLOOKUP(Sales_Transactions[[#This Row],[Order ID]],Returned_Items[#All],2,FALSE),"Not Returned")</f>
        <v>Not Returned</v>
      </c>
    </row>
    <row r="3606" spans="1:34" x14ac:dyDescent="0.25">
      <c r="A3606">
        <v>20003</v>
      </c>
      <c r="C3606" t="s">
        <v>1807</v>
      </c>
      <c r="D3606" s="2" t="str">
        <f>TEXT(MID(Sales_Transactions[[#This Row],[Order Date]],2,5),"d/m/yyy")</f>
        <v>30/1/2012</v>
      </c>
      <c r="E3606" s="2" t="str">
        <f>TEXT(MID(Sales_Transactions[[#This Row],[Order Date]],2,5),"d")</f>
        <v>30</v>
      </c>
      <c r="F3606" s="2" t="str">
        <f>TEXT(MID(Sales_Transactions[[#This Row],[Order Date]],2,5),"m")</f>
        <v>1</v>
      </c>
      <c r="G3606" s="2" t="str">
        <f>TEXT(MID(Sales_Transactions[[#This Row],[Order Date]],2,5),"yyy")</f>
        <v>2012</v>
      </c>
      <c r="H3606" s="2" t="str">
        <f>TEXT(MID(Sales_Transactions[[#This Row],[Order Date]],2,5),"yyy/m")</f>
        <v>2012/1</v>
      </c>
      <c r="I3606" t="s">
        <v>78</v>
      </c>
      <c r="J3606">
        <f t="shared" si="336"/>
        <v>3</v>
      </c>
      <c r="K3606" s="2">
        <v>5</v>
      </c>
      <c r="L3606" s="3">
        <v>141.97550000000001</v>
      </c>
      <c r="M3606" s="4">
        <v>0.09</v>
      </c>
      <c r="N3606" s="5" t="s">
        <v>23</v>
      </c>
      <c r="O3606" s="3">
        <v>-88.94</v>
      </c>
      <c r="P3606" s="3">
        <v>35.99</v>
      </c>
      <c r="Q3606" s="3">
        <v>0.99</v>
      </c>
      <c r="R3606" s="5" t="s">
        <v>2124</v>
      </c>
      <c r="S3606" s="5" t="s">
        <v>1523</v>
      </c>
      <c r="T3606" s="5" t="str">
        <f t="shared" si="337"/>
        <v>Shirley Schmidt</v>
      </c>
      <c r="U3606" t="s">
        <v>2828</v>
      </c>
      <c r="V3606" s="5" t="s">
        <v>47</v>
      </c>
      <c r="W3606" s="5" t="s">
        <v>48</v>
      </c>
      <c r="X3606" s="5" t="s">
        <v>49</v>
      </c>
      <c r="Y3606" s="5" t="s">
        <v>720</v>
      </c>
      <c r="Z3606" s="5" t="s">
        <v>60</v>
      </c>
      <c r="AA3606" s="4">
        <v>0.35</v>
      </c>
      <c r="AB3606" s="1">
        <v>40940</v>
      </c>
      <c r="AC3606" s="1">
        <v>25478</v>
      </c>
      <c r="AD3606">
        <f t="shared" si="338"/>
        <v>2</v>
      </c>
      <c r="AE3606">
        <f t="shared" ca="1" si="339"/>
        <v>54</v>
      </c>
      <c r="AF3606" t="str">
        <f t="shared" ca="1" si="340"/>
        <v>18-64</v>
      </c>
      <c r="AG3606" s="3">
        <f t="shared" si="341"/>
        <v>7.3895218000000016</v>
      </c>
      <c r="AH3606" t="str">
        <f>_xlfn.IFNA(VLOOKUP(Sales_Transactions[[#This Row],[Order ID]],Returned_Items[#All],2,FALSE),"Not Returned")</f>
        <v>Not Returned</v>
      </c>
    </row>
    <row r="3607" spans="1:34" x14ac:dyDescent="0.25">
      <c r="A3607">
        <v>20068</v>
      </c>
      <c r="C3607" t="s">
        <v>3015</v>
      </c>
      <c r="D3607" s="2" t="str">
        <f>TEXT(MID(Sales_Transactions[[#This Row],[Order Date]],2,5),"d/m/yyy")</f>
        <v>28/2/2011</v>
      </c>
      <c r="E3607" s="2" t="str">
        <f>TEXT(MID(Sales_Transactions[[#This Row],[Order Date]],2,5),"d")</f>
        <v>28</v>
      </c>
      <c r="F3607" s="2" t="str">
        <f>TEXT(MID(Sales_Transactions[[#This Row],[Order Date]],2,5),"m")</f>
        <v>2</v>
      </c>
      <c r="G3607" s="2" t="str">
        <f>TEXT(MID(Sales_Transactions[[#This Row],[Order Date]],2,5),"yyy")</f>
        <v>2011</v>
      </c>
      <c r="H3607" s="2" t="str">
        <f>TEXT(MID(Sales_Transactions[[#This Row],[Order Date]],2,5),"yyy/m")</f>
        <v>2011/2</v>
      </c>
      <c r="I3607" t="s">
        <v>101</v>
      </c>
      <c r="J3607">
        <f t="shared" si="336"/>
        <v>1</v>
      </c>
      <c r="K3607" s="2">
        <v>9</v>
      </c>
      <c r="L3607" s="3">
        <v>53.18</v>
      </c>
      <c r="M3607" s="4">
        <v>0.09</v>
      </c>
      <c r="N3607" s="5" t="s">
        <v>23</v>
      </c>
      <c r="O3607" s="3">
        <v>-46.13</v>
      </c>
      <c r="P3607" s="3">
        <v>5.53</v>
      </c>
      <c r="Q3607" s="3">
        <v>6.98</v>
      </c>
      <c r="R3607" s="5" t="s">
        <v>2835</v>
      </c>
      <c r="S3607" s="5" t="s">
        <v>3016</v>
      </c>
      <c r="T3607" s="5" t="str">
        <f t="shared" si="337"/>
        <v>Carol Triggs</v>
      </c>
      <c r="U3607" t="s">
        <v>2828</v>
      </c>
      <c r="V3607" s="5" t="s">
        <v>74</v>
      </c>
      <c r="W3607" s="5" t="s">
        <v>28</v>
      </c>
      <c r="X3607" s="5" t="s">
        <v>41</v>
      </c>
      <c r="Y3607" s="5" t="s">
        <v>1133</v>
      </c>
      <c r="Z3607" s="5" t="s">
        <v>43</v>
      </c>
      <c r="AA3607" s="4">
        <v>0.39</v>
      </c>
      <c r="AB3607" s="1">
        <v>40603</v>
      </c>
      <c r="AC3607" s="1">
        <v>25471</v>
      </c>
      <c r="AD3607">
        <f t="shared" si="338"/>
        <v>1</v>
      </c>
      <c r="AE3607">
        <f t="shared" ca="1" si="339"/>
        <v>54</v>
      </c>
      <c r="AF3607" t="str">
        <f t="shared" ca="1" si="340"/>
        <v>18-64</v>
      </c>
      <c r="AG3607" s="3">
        <f t="shared" si="341"/>
        <v>1.3894470000000001</v>
      </c>
      <c r="AH3607" t="str">
        <f>_xlfn.IFNA(VLOOKUP(Sales_Transactions[[#This Row],[Order ID]],Returned_Items[#All],2,FALSE),"Not Returned")</f>
        <v>Not Returned</v>
      </c>
    </row>
    <row r="3608" spans="1:34" x14ac:dyDescent="0.25">
      <c r="A3608">
        <v>20162</v>
      </c>
      <c r="C3608" t="s">
        <v>2839</v>
      </c>
      <c r="D3608" s="2" t="str">
        <f>TEXT(MID(Sales_Transactions[[#This Row],[Order Date]],2,5),"d/m/yyy")</f>
        <v>8/2/2009</v>
      </c>
      <c r="E3608" s="2" t="str">
        <f>TEXT(MID(Sales_Transactions[[#This Row],[Order Date]],2,5),"d")</f>
        <v>8</v>
      </c>
      <c r="F3608" s="2" t="str">
        <f>TEXT(MID(Sales_Transactions[[#This Row],[Order Date]],2,5),"m")</f>
        <v>2</v>
      </c>
      <c r="G3608" s="2" t="str">
        <f>TEXT(MID(Sales_Transactions[[#This Row],[Order Date]],2,5),"yyy")</f>
        <v>2009</v>
      </c>
      <c r="H3608" s="2" t="str">
        <f>TEXT(MID(Sales_Transactions[[#This Row],[Order Date]],2,5),"yyy/m")</f>
        <v>2009/2</v>
      </c>
      <c r="I3608" t="s">
        <v>78</v>
      </c>
      <c r="J3608">
        <f t="shared" si="336"/>
        <v>3</v>
      </c>
      <c r="K3608" s="2">
        <v>38</v>
      </c>
      <c r="L3608" s="3">
        <v>607.41999999999996</v>
      </c>
      <c r="M3608" s="4">
        <v>0.03</v>
      </c>
      <c r="N3608" s="5" t="s">
        <v>23</v>
      </c>
      <c r="O3608" s="3">
        <v>-254.14</v>
      </c>
      <c r="P3608" s="3">
        <v>15.16</v>
      </c>
      <c r="Q3608" s="3">
        <v>15.09</v>
      </c>
      <c r="R3608" s="5" t="s">
        <v>894</v>
      </c>
      <c r="S3608" s="5" t="s">
        <v>463</v>
      </c>
      <c r="T3608" s="5" t="str">
        <f t="shared" si="337"/>
        <v>Helen Wasserman</v>
      </c>
      <c r="U3608" t="s">
        <v>2828</v>
      </c>
      <c r="V3608" s="5" t="s">
        <v>74</v>
      </c>
      <c r="W3608" s="5" t="s">
        <v>28</v>
      </c>
      <c r="X3608" s="5" t="s">
        <v>41</v>
      </c>
      <c r="Y3608" s="5" t="s">
        <v>3017</v>
      </c>
      <c r="Z3608" s="5" t="s">
        <v>43</v>
      </c>
      <c r="AA3608" s="4">
        <v>0.39</v>
      </c>
      <c r="AB3608" s="1">
        <v>39853</v>
      </c>
      <c r="AC3608" s="1">
        <v>25429</v>
      </c>
      <c r="AD3608">
        <f t="shared" si="338"/>
        <v>1</v>
      </c>
      <c r="AE3608">
        <f t="shared" ca="1" si="339"/>
        <v>54</v>
      </c>
      <c r="AF3608" t="str">
        <f t="shared" ca="1" si="340"/>
        <v>18-64</v>
      </c>
      <c r="AG3608" s="3">
        <f t="shared" si="341"/>
        <v>0.79593294736842102</v>
      </c>
      <c r="AH3608" t="str">
        <f>_xlfn.IFNA(VLOOKUP(Sales_Transactions[[#This Row],[Order ID]],Returned_Items[#All],2,FALSE),"Not Returned")</f>
        <v>Not Returned</v>
      </c>
    </row>
    <row r="3609" spans="1:34" x14ac:dyDescent="0.25">
      <c r="A3609">
        <v>20354</v>
      </c>
      <c r="C3609" t="s">
        <v>320</v>
      </c>
      <c r="D3609" s="2" t="str">
        <f>TEXT(MID(Sales_Transactions[[#This Row],[Order Date]],2,5),"d/m/yyy")</f>
        <v>19/9/2012</v>
      </c>
      <c r="E3609" s="2" t="str">
        <f>TEXT(MID(Sales_Transactions[[#This Row],[Order Date]],2,5),"d")</f>
        <v>19</v>
      </c>
      <c r="F3609" s="2" t="str">
        <f>TEXT(MID(Sales_Transactions[[#This Row],[Order Date]],2,5),"m")</f>
        <v>9</v>
      </c>
      <c r="G3609" s="2" t="str">
        <f>TEXT(MID(Sales_Transactions[[#This Row],[Order Date]],2,5),"yyy")</f>
        <v>2012</v>
      </c>
      <c r="H3609" s="2" t="str">
        <f>TEXT(MID(Sales_Transactions[[#This Row],[Order Date]],2,5),"yyy/m")</f>
        <v>2012/9</v>
      </c>
      <c r="I3609" t="s">
        <v>101</v>
      </c>
      <c r="J3609">
        <f t="shared" si="336"/>
        <v>1</v>
      </c>
      <c r="K3609" s="2">
        <v>24</v>
      </c>
      <c r="L3609" s="3">
        <v>76.06</v>
      </c>
      <c r="M3609" s="4">
        <v>0.02</v>
      </c>
      <c r="N3609" s="5" t="s">
        <v>23</v>
      </c>
      <c r="O3609" s="3">
        <v>30.03</v>
      </c>
      <c r="P3609" s="3">
        <v>3.15</v>
      </c>
      <c r="Q3609" s="3">
        <v>0.49</v>
      </c>
      <c r="R3609" s="5" t="s">
        <v>1115</v>
      </c>
      <c r="S3609" s="5" t="s">
        <v>1116</v>
      </c>
      <c r="T3609" s="5" t="str">
        <f t="shared" si="337"/>
        <v>Logan Haushalter</v>
      </c>
      <c r="U3609" t="s">
        <v>2828</v>
      </c>
      <c r="V3609" s="5" t="s">
        <v>47</v>
      </c>
      <c r="W3609" s="5" t="s">
        <v>28</v>
      </c>
      <c r="X3609" s="5" t="s">
        <v>115</v>
      </c>
      <c r="Y3609" s="5" t="s">
        <v>2207</v>
      </c>
      <c r="Z3609" s="5" t="s">
        <v>43</v>
      </c>
      <c r="AA3609" s="4">
        <v>0.37</v>
      </c>
      <c r="AB3609" s="1">
        <v>41173</v>
      </c>
      <c r="AC3609" s="1">
        <v>24962</v>
      </c>
      <c r="AD3609">
        <f t="shared" si="338"/>
        <v>2</v>
      </c>
      <c r="AE3609">
        <f t="shared" ca="1" si="339"/>
        <v>56</v>
      </c>
      <c r="AF3609" t="str">
        <f t="shared" ca="1" si="340"/>
        <v>18-64</v>
      </c>
      <c r="AG3609" s="3">
        <f t="shared" si="341"/>
        <v>0.15164041666666664</v>
      </c>
      <c r="AH3609" t="str">
        <f>_xlfn.IFNA(VLOOKUP(Sales_Transactions[[#This Row],[Order ID]],Returned_Items[#All],2,FALSE),"Not Returned")</f>
        <v>Not Returned</v>
      </c>
    </row>
    <row r="3610" spans="1:34" x14ac:dyDescent="0.25">
      <c r="A3610">
        <v>20384</v>
      </c>
      <c r="C3610" t="s">
        <v>2823</v>
      </c>
      <c r="D3610" s="2" t="str">
        <f>TEXT(MID(Sales_Transactions[[#This Row],[Order Date]],2,5),"d/m/yyy")</f>
        <v>25/10/2011</v>
      </c>
      <c r="E3610" s="2" t="str">
        <f>TEXT(MID(Sales_Transactions[[#This Row],[Order Date]],2,5),"d")</f>
        <v>25</v>
      </c>
      <c r="F3610" s="2" t="str">
        <f>TEXT(MID(Sales_Transactions[[#This Row],[Order Date]],2,5),"m")</f>
        <v>10</v>
      </c>
      <c r="G3610" s="2" t="str">
        <f>TEXT(MID(Sales_Transactions[[#This Row],[Order Date]],2,5),"yyy")</f>
        <v>2011</v>
      </c>
      <c r="H3610" s="2" t="str">
        <f>TEXT(MID(Sales_Transactions[[#This Row],[Order Date]],2,5),"yyy/m")</f>
        <v>2011/10</v>
      </c>
      <c r="I3610" t="s">
        <v>22</v>
      </c>
      <c r="J3610">
        <f t="shared" si="336"/>
        <v>2</v>
      </c>
      <c r="K3610" s="2">
        <v>30</v>
      </c>
      <c r="L3610" s="3">
        <v>396.6</v>
      </c>
      <c r="M3610" s="4">
        <v>0.08</v>
      </c>
      <c r="N3610" s="5" t="s">
        <v>23</v>
      </c>
      <c r="O3610" s="3">
        <v>-148.26</v>
      </c>
      <c r="P3610" s="3">
        <v>14.03</v>
      </c>
      <c r="Q3610" s="3">
        <v>9.3699999999999992</v>
      </c>
      <c r="R3610" s="5" t="s">
        <v>3013</v>
      </c>
      <c r="S3610" s="5" t="s">
        <v>2620</v>
      </c>
      <c r="T3610" s="5" t="str">
        <f t="shared" si="337"/>
        <v>Mitch Webber</v>
      </c>
      <c r="U3610" t="s">
        <v>2828</v>
      </c>
      <c r="V3610" s="5" t="s">
        <v>47</v>
      </c>
      <c r="W3610" s="5" t="s">
        <v>28</v>
      </c>
      <c r="X3610" s="5" t="s">
        <v>29</v>
      </c>
      <c r="Y3610" s="5" t="s">
        <v>1249</v>
      </c>
      <c r="Z3610" s="5" t="s">
        <v>43</v>
      </c>
      <c r="AA3610" s="4">
        <v>0.56000000000000005</v>
      </c>
      <c r="AB3610" s="1">
        <v>40848</v>
      </c>
      <c r="AC3610" s="1">
        <v>24872</v>
      </c>
      <c r="AD3610">
        <f t="shared" si="338"/>
        <v>7</v>
      </c>
      <c r="AE3610">
        <f t="shared" ca="1" si="339"/>
        <v>56</v>
      </c>
      <c r="AF3610" t="str">
        <f t="shared" ca="1" si="340"/>
        <v>18-64</v>
      </c>
      <c r="AG3610" s="3">
        <f t="shared" si="341"/>
        <v>0.77962586666666667</v>
      </c>
      <c r="AH3610" t="str">
        <f>_xlfn.IFNA(VLOOKUP(Sales_Transactions[[#This Row],[Order ID]],Returned_Items[#All],2,FALSE),"Not Returned")</f>
        <v>Not Returned</v>
      </c>
    </row>
    <row r="3611" spans="1:34" x14ac:dyDescent="0.25">
      <c r="A3611">
        <v>20384</v>
      </c>
      <c r="C3611" t="s">
        <v>2823</v>
      </c>
      <c r="D3611" s="2" t="str">
        <f>TEXT(MID(Sales_Transactions[[#This Row],[Order Date]],2,5),"d/m/yyy")</f>
        <v>25/10/2011</v>
      </c>
      <c r="E3611" s="2" t="str">
        <f>TEXT(MID(Sales_Transactions[[#This Row],[Order Date]],2,5),"d")</f>
        <v>25</v>
      </c>
      <c r="F3611" s="2" t="str">
        <f>TEXT(MID(Sales_Transactions[[#This Row],[Order Date]],2,5),"m")</f>
        <v>10</v>
      </c>
      <c r="G3611" s="2" t="str">
        <f>TEXT(MID(Sales_Transactions[[#This Row],[Order Date]],2,5),"yyy")</f>
        <v>2011</v>
      </c>
      <c r="H3611" s="2" t="str">
        <f>TEXT(MID(Sales_Transactions[[#This Row],[Order Date]],2,5),"yyy/m")</f>
        <v>2011/10</v>
      </c>
      <c r="I3611" t="s">
        <v>22</v>
      </c>
      <c r="J3611">
        <f t="shared" si="336"/>
        <v>2</v>
      </c>
      <c r="K3611" s="2">
        <v>32</v>
      </c>
      <c r="L3611" s="3">
        <v>6902.51</v>
      </c>
      <c r="M3611" s="4">
        <v>0.04</v>
      </c>
      <c r="N3611" s="5" t="s">
        <v>34</v>
      </c>
      <c r="O3611" s="3">
        <v>-513.79</v>
      </c>
      <c r="P3611" s="3">
        <v>212.6</v>
      </c>
      <c r="Q3611" s="3">
        <v>110.2</v>
      </c>
      <c r="R3611" s="5" t="s">
        <v>3013</v>
      </c>
      <c r="S3611" s="5" t="s">
        <v>2620</v>
      </c>
      <c r="T3611" s="5" t="str">
        <f t="shared" si="337"/>
        <v>Mitch Webber</v>
      </c>
      <c r="U3611" t="s">
        <v>2828</v>
      </c>
      <c r="V3611" s="5" t="s">
        <v>47</v>
      </c>
      <c r="W3611" s="5" t="s">
        <v>57</v>
      </c>
      <c r="X3611" s="5" t="s">
        <v>107</v>
      </c>
      <c r="Y3611" s="5" t="s">
        <v>1731</v>
      </c>
      <c r="Z3611" s="5" t="s">
        <v>106</v>
      </c>
      <c r="AA3611" s="4">
        <v>0.73</v>
      </c>
      <c r="AB3611" s="1">
        <v>40845</v>
      </c>
      <c r="AC3611" s="1">
        <v>25025</v>
      </c>
      <c r="AD3611">
        <f t="shared" si="338"/>
        <v>4</v>
      </c>
      <c r="AE3611">
        <f t="shared" ca="1" si="339"/>
        <v>56</v>
      </c>
      <c r="AF3611" t="str">
        <f t="shared" ca="1" si="340"/>
        <v>18-64</v>
      </c>
      <c r="AG3611" s="3">
        <f t="shared" si="341"/>
        <v>10.084842500000001</v>
      </c>
      <c r="AH3611" t="str">
        <f>_xlfn.IFNA(VLOOKUP(Sales_Transactions[[#This Row],[Order ID]],Returned_Items[#All],2,FALSE),"Not Returned")</f>
        <v>Not Returned</v>
      </c>
    </row>
    <row r="3612" spans="1:34" x14ac:dyDescent="0.25">
      <c r="A3612">
        <v>20710</v>
      </c>
      <c r="C3612" t="s">
        <v>686</v>
      </c>
      <c r="D3612" s="2" t="str">
        <f>TEXT(MID(Sales_Transactions[[#This Row],[Order Date]],2,5),"d/m/yyy")</f>
        <v>29/11/2009</v>
      </c>
      <c r="E3612" s="2" t="str">
        <f>TEXT(MID(Sales_Transactions[[#This Row],[Order Date]],2,5),"d")</f>
        <v>29</v>
      </c>
      <c r="F3612" s="2" t="str">
        <f>TEXT(MID(Sales_Transactions[[#This Row],[Order Date]],2,5),"m")</f>
        <v>11</v>
      </c>
      <c r="G3612" s="2" t="str">
        <f>TEXT(MID(Sales_Transactions[[#This Row],[Order Date]],2,5),"yyy")</f>
        <v>2009</v>
      </c>
      <c r="H3612" s="2" t="str">
        <f>TEXT(MID(Sales_Transactions[[#This Row],[Order Date]],2,5),"yyy/m")</f>
        <v>2009/11</v>
      </c>
      <c r="I3612" t="s">
        <v>33</v>
      </c>
      <c r="J3612">
        <f t="shared" si="336"/>
        <v>4</v>
      </c>
      <c r="K3612" s="2">
        <v>31</v>
      </c>
      <c r="L3612" s="3">
        <v>180.7</v>
      </c>
      <c r="M3612" s="4">
        <v>0.1</v>
      </c>
      <c r="N3612" s="5" t="s">
        <v>23</v>
      </c>
      <c r="O3612" s="3">
        <v>-94.61</v>
      </c>
      <c r="P3612" s="3">
        <v>5.98</v>
      </c>
      <c r="Q3612" s="3">
        <v>3.85</v>
      </c>
      <c r="R3612" s="5" t="s">
        <v>1417</v>
      </c>
      <c r="S3612" s="5" t="s">
        <v>2981</v>
      </c>
      <c r="T3612" s="5" t="str">
        <f t="shared" si="337"/>
        <v>Dennis Kane</v>
      </c>
      <c r="U3612" t="s">
        <v>2828</v>
      </c>
      <c r="V3612" s="5" t="s">
        <v>27</v>
      </c>
      <c r="W3612" s="5" t="s">
        <v>48</v>
      </c>
      <c r="X3612" s="5" t="s">
        <v>87</v>
      </c>
      <c r="Y3612" s="5" t="s">
        <v>3018</v>
      </c>
      <c r="Z3612" s="5" t="s">
        <v>60</v>
      </c>
      <c r="AA3612" s="4">
        <v>0.68</v>
      </c>
      <c r="AB3612" s="1">
        <v>40147</v>
      </c>
      <c r="AC3612" s="1">
        <v>24921</v>
      </c>
      <c r="AD3612">
        <f t="shared" si="338"/>
        <v>1</v>
      </c>
      <c r="AE3612">
        <f t="shared" ca="1" si="339"/>
        <v>56</v>
      </c>
      <c r="AF3612" t="str">
        <f t="shared" ca="1" si="340"/>
        <v>18-64</v>
      </c>
      <c r="AG3612" s="3">
        <f t="shared" si="341"/>
        <v>0.31690387096774197</v>
      </c>
      <c r="AH3612" t="str">
        <f>_xlfn.IFNA(VLOOKUP(Sales_Transactions[[#This Row],[Order ID]],Returned_Items[#All],2,FALSE),"Not Returned")</f>
        <v>Not Returned</v>
      </c>
    </row>
    <row r="3613" spans="1:34" x14ac:dyDescent="0.25">
      <c r="A3613">
        <v>20710</v>
      </c>
      <c r="C3613" t="s">
        <v>686</v>
      </c>
      <c r="D3613" s="2" t="str">
        <f>TEXT(MID(Sales_Transactions[[#This Row],[Order Date]],2,5),"d/m/yyy")</f>
        <v>29/11/2009</v>
      </c>
      <c r="E3613" s="2" t="str">
        <f>TEXT(MID(Sales_Transactions[[#This Row],[Order Date]],2,5),"d")</f>
        <v>29</v>
      </c>
      <c r="F3613" s="2" t="str">
        <f>TEXT(MID(Sales_Transactions[[#This Row],[Order Date]],2,5),"m")</f>
        <v>11</v>
      </c>
      <c r="G3613" s="2" t="str">
        <f>TEXT(MID(Sales_Transactions[[#This Row],[Order Date]],2,5),"yyy")</f>
        <v>2009</v>
      </c>
      <c r="H3613" s="2" t="str">
        <f>TEXT(MID(Sales_Transactions[[#This Row],[Order Date]],2,5),"yyy/m")</f>
        <v>2009/11</v>
      </c>
      <c r="I3613" t="s">
        <v>33</v>
      </c>
      <c r="J3613">
        <f t="shared" si="336"/>
        <v>4</v>
      </c>
      <c r="K3613" s="2">
        <v>26</v>
      </c>
      <c r="L3613" s="3">
        <v>67.400000000000006</v>
      </c>
      <c r="M3613" s="4">
        <v>7.0000000000000007E-2</v>
      </c>
      <c r="N3613" s="5" t="s">
        <v>23</v>
      </c>
      <c r="O3613" s="3">
        <v>22.71</v>
      </c>
      <c r="P3613" s="3">
        <v>2.61</v>
      </c>
      <c r="Q3613" s="3">
        <v>0.5</v>
      </c>
      <c r="R3613" s="5" t="s">
        <v>1417</v>
      </c>
      <c r="S3613" s="5" t="s">
        <v>2981</v>
      </c>
      <c r="T3613" s="5" t="str">
        <f t="shared" si="337"/>
        <v>Dennis Kane</v>
      </c>
      <c r="U3613" t="s">
        <v>2828</v>
      </c>
      <c r="V3613" s="5" t="s">
        <v>27</v>
      </c>
      <c r="W3613" s="5" t="s">
        <v>28</v>
      </c>
      <c r="X3613" s="5" t="s">
        <v>115</v>
      </c>
      <c r="Y3613" s="5" t="s">
        <v>665</v>
      </c>
      <c r="Z3613" s="5" t="s">
        <v>43</v>
      </c>
      <c r="AA3613" s="4">
        <v>0.39</v>
      </c>
      <c r="AB3613" s="1">
        <v>40148</v>
      </c>
      <c r="AC3613" s="1">
        <v>24856</v>
      </c>
      <c r="AD3613">
        <f t="shared" si="338"/>
        <v>2</v>
      </c>
      <c r="AE3613">
        <f t="shared" ca="1" si="339"/>
        <v>56</v>
      </c>
      <c r="AF3613" t="str">
        <f t="shared" ca="1" si="340"/>
        <v>18-64</v>
      </c>
      <c r="AG3613" s="3">
        <f t="shared" si="341"/>
        <v>0.11954511538461537</v>
      </c>
      <c r="AH3613" t="str">
        <f>_xlfn.IFNA(VLOOKUP(Sales_Transactions[[#This Row],[Order ID]],Returned_Items[#All],2,FALSE),"Not Returned")</f>
        <v>Not Returned</v>
      </c>
    </row>
    <row r="3614" spans="1:34" x14ac:dyDescent="0.25">
      <c r="A3614">
        <v>20807</v>
      </c>
      <c r="C3614" t="s">
        <v>223</v>
      </c>
      <c r="D3614" s="2" t="str">
        <f>TEXT(MID(Sales_Transactions[[#This Row],[Order Date]],2,5),"d/m/yyy")</f>
        <v>21/7/2012</v>
      </c>
      <c r="E3614" s="2" t="str">
        <f>TEXT(MID(Sales_Transactions[[#This Row],[Order Date]],2,5),"d")</f>
        <v>21</v>
      </c>
      <c r="F3614" s="2" t="str">
        <f>TEXT(MID(Sales_Transactions[[#This Row],[Order Date]],2,5),"m")</f>
        <v>7</v>
      </c>
      <c r="G3614" s="2" t="str">
        <f>TEXT(MID(Sales_Transactions[[#This Row],[Order Date]],2,5),"yyy")</f>
        <v>2012</v>
      </c>
      <c r="H3614" s="2" t="str">
        <f>TEXT(MID(Sales_Transactions[[#This Row],[Order Date]],2,5),"yyy/m")</f>
        <v>2012/7</v>
      </c>
      <c r="I3614" t="s">
        <v>52</v>
      </c>
      <c r="J3614">
        <f t="shared" si="336"/>
        <v>1</v>
      </c>
      <c r="K3614" s="2">
        <v>16</v>
      </c>
      <c r="L3614" s="3">
        <v>466.94749999999999</v>
      </c>
      <c r="M3614" s="4">
        <v>0.1</v>
      </c>
      <c r="N3614" s="5" t="s">
        <v>23</v>
      </c>
      <c r="O3614" s="3">
        <v>82.82</v>
      </c>
      <c r="P3614" s="3">
        <v>35.99</v>
      </c>
      <c r="Q3614" s="3">
        <v>3.3</v>
      </c>
      <c r="R3614" s="5" t="s">
        <v>1216</v>
      </c>
      <c r="S3614" s="5" t="s">
        <v>1622</v>
      </c>
      <c r="T3614" s="5" t="str">
        <f t="shared" si="337"/>
        <v>Justin Hirsh</v>
      </c>
      <c r="U3614" t="s">
        <v>2828</v>
      </c>
      <c r="V3614" s="5" t="s">
        <v>37</v>
      </c>
      <c r="W3614" s="5" t="s">
        <v>48</v>
      </c>
      <c r="X3614" s="5" t="s">
        <v>49</v>
      </c>
      <c r="Y3614" s="5" t="s">
        <v>683</v>
      </c>
      <c r="Z3614" s="5" t="s">
        <v>60</v>
      </c>
      <c r="AA3614" s="4">
        <v>0.39</v>
      </c>
      <c r="AB3614" s="1">
        <v>41112</v>
      </c>
      <c r="AC3614" s="1">
        <v>24673</v>
      </c>
      <c r="AD3614">
        <f t="shared" si="338"/>
        <v>1</v>
      </c>
      <c r="AE3614">
        <f t="shared" ca="1" si="339"/>
        <v>57</v>
      </c>
      <c r="AF3614" t="str">
        <f t="shared" ca="1" si="340"/>
        <v>18-64</v>
      </c>
      <c r="AG3614" s="3">
        <f t="shared" si="341"/>
        <v>2.4533756250000001</v>
      </c>
      <c r="AH3614" t="str">
        <f>_xlfn.IFNA(VLOOKUP(Sales_Transactions[[#This Row],[Order ID]],Returned_Items[#All],2,FALSE),"Not Returned")</f>
        <v>Not Returned</v>
      </c>
    </row>
    <row r="3615" spans="1:34" x14ac:dyDescent="0.25">
      <c r="A3615">
        <v>20934</v>
      </c>
      <c r="C3615" t="s">
        <v>1657</v>
      </c>
      <c r="D3615" s="2" t="str">
        <f>TEXT(MID(Sales_Transactions[[#This Row],[Order Date]],2,5),"d/m/yyy")</f>
        <v>20/1/2010</v>
      </c>
      <c r="E3615" s="2" t="str">
        <f>TEXT(MID(Sales_Transactions[[#This Row],[Order Date]],2,5),"d")</f>
        <v>20</v>
      </c>
      <c r="F3615" s="2" t="str">
        <f>TEXT(MID(Sales_Transactions[[#This Row],[Order Date]],2,5),"m")</f>
        <v>1</v>
      </c>
      <c r="G3615" s="2" t="str">
        <f>TEXT(MID(Sales_Transactions[[#This Row],[Order Date]],2,5),"yyy")</f>
        <v>2010</v>
      </c>
      <c r="H3615" s="2" t="str">
        <f>TEXT(MID(Sales_Transactions[[#This Row],[Order Date]],2,5),"yyy/m")</f>
        <v>2010/1</v>
      </c>
      <c r="I3615" t="s">
        <v>101</v>
      </c>
      <c r="J3615">
        <f t="shared" si="336"/>
        <v>1</v>
      </c>
      <c r="K3615" s="2">
        <v>5</v>
      </c>
      <c r="L3615" s="3">
        <v>1253.8900000000001</v>
      </c>
      <c r="M3615" s="4">
        <v>0.09</v>
      </c>
      <c r="N3615" s="5" t="s">
        <v>34</v>
      </c>
      <c r="O3615" s="3">
        <v>-577.48</v>
      </c>
      <c r="P3615" s="3">
        <v>264.98</v>
      </c>
      <c r="Q3615" s="3">
        <v>17.86</v>
      </c>
      <c r="R3615" s="5" t="s">
        <v>1698</v>
      </c>
      <c r="S3615" s="5" t="s">
        <v>1699</v>
      </c>
      <c r="T3615" s="5" t="str">
        <f t="shared" si="337"/>
        <v>Bill Eplett</v>
      </c>
      <c r="U3615" t="s">
        <v>2828</v>
      </c>
      <c r="V3615" s="5" t="s">
        <v>47</v>
      </c>
      <c r="W3615" s="5" t="s">
        <v>48</v>
      </c>
      <c r="X3615" s="5" t="s">
        <v>324</v>
      </c>
      <c r="Y3615" s="5" t="s">
        <v>2148</v>
      </c>
      <c r="Z3615" s="5" t="s">
        <v>40</v>
      </c>
      <c r="AA3615" s="4">
        <v>0.57999999999999996</v>
      </c>
      <c r="AB3615" s="1">
        <v>40199</v>
      </c>
      <c r="AC3615" s="1">
        <v>24693</v>
      </c>
      <c r="AD3615">
        <f t="shared" si="338"/>
        <v>1</v>
      </c>
      <c r="AE3615">
        <f t="shared" ca="1" si="339"/>
        <v>56</v>
      </c>
      <c r="AF3615" t="str">
        <f t="shared" ca="1" si="340"/>
        <v>18-64</v>
      </c>
      <c r="AG3615" s="3">
        <f t="shared" si="341"/>
        <v>56.520303600000013</v>
      </c>
      <c r="AH3615" t="str">
        <f>_xlfn.IFNA(VLOOKUP(Sales_Transactions[[#This Row],[Order ID]],Returned_Items[#All],2,FALSE),"Not Returned")</f>
        <v>Returned</v>
      </c>
    </row>
    <row r="3616" spans="1:34" x14ac:dyDescent="0.25">
      <c r="A3616">
        <v>21057</v>
      </c>
      <c r="C3616" t="s">
        <v>1712</v>
      </c>
      <c r="D3616" s="2" t="str">
        <f>TEXT(MID(Sales_Transactions[[#This Row],[Order Date]],2,5),"d/m/yyy")</f>
        <v>3/2/2011</v>
      </c>
      <c r="E3616" s="2" t="str">
        <f>TEXT(MID(Sales_Transactions[[#This Row],[Order Date]],2,5),"d")</f>
        <v>3</v>
      </c>
      <c r="F3616" s="2" t="str">
        <f>TEXT(MID(Sales_Transactions[[#This Row],[Order Date]],2,5),"m")</f>
        <v>2</v>
      </c>
      <c r="G3616" s="2" t="str">
        <f>TEXT(MID(Sales_Transactions[[#This Row],[Order Date]],2,5),"yyy")</f>
        <v>2011</v>
      </c>
      <c r="H3616" s="2" t="str">
        <f>TEXT(MID(Sales_Transactions[[#This Row],[Order Date]],2,5),"yyy/m")</f>
        <v>2011/2</v>
      </c>
      <c r="I3616" t="s">
        <v>22</v>
      </c>
      <c r="J3616">
        <f t="shared" si="336"/>
        <v>2</v>
      </c>
      <c r="K3616" s="2">
        <v>28</v>
      </c>
      <c r="L3616" s="3">
        <v>1103.67</v>
      </c>
      <c r="M3616" s="4">
        <v>0.04</v>
      </c>
      <c r="N3616" s="5" t="s">
        <v>23</v>
      </c>
      <c r="O3616" s="3">
        <v>253.61</v>
      </c>
      <c r="P3616" s="3">
        <v>39.479999999999997</v>
      </c>
      <c r="Q3616" s="3">
        <v>1.99</v>
      </c>
      <c r="R3616" s="5" t="s">
        <v>1216</v>
      </c>
      <c r="S3616" s="5" t="s">
        <v>2060</v>
      </c>
      <c r="T3616" s="5" t="str">
        <f t="shared" si="337"/>
        <v>Justin MacKendrick</v>
      </c>
      <c r="U3616" t="s">
        <v>2828</v>
      </c>
      <c r="V3616" s="5" t="s">
        <v>47</v>
      </c>
      <c r="W3616" s="5" t="s">
        <v>48</v>
      </c>
      <c r="X3616" s="5" t="s">
        <v>87</v>
      </c>
      <c r="Y3616" s="5" t="s">
        <v>241</v>
      </c>
      <c r="Z3616" s="5" t="s">
        <v>60</v>
      </c>
      <c r="AA3616" s="4">
        <v>0.54</v>
      </c>
      <c r="AB3616" s="1">
        <v>40584</v>
      </c>
      <c r="AC3616" s="1">
        <v>26340</v>
      </c>
      <c r="AD3616">
        <f t="shared" si="338"/>
        <v>7</v>
      </c>
      <c r="AE3616">
        <f t="shared" ca="1" si="339"/>
        <v>52</v>
      </c>
      <c r="AF3616" t="str">
        <f t="shared" ca="1" si="340"/>
        <v>18-64</v>
      </c>
      <c r="AG3616" s="3">
        <f t="shared" si="341"/>
        <v>1.4805074285714286</v>
      </c>
      <c r="AH3616" t="str">
        <f>_xlfn.IFNA(VLOOKUP(Sales_Transactions[[#This Row],[Order ID]],Returned_Items[#All],2,FALSE),"Not Returned")</f>
        <v>Not Returned</v>
      </c>
    </row>
    <row r="3617" spans="1:34" x14ac:dyDescent="0.25">
      <c r="A3617">
        <v>21190</v>
      </c>
      <c r="C3617" t="s">
        <v>2843</v>
      </c>
      <c r="D3617" s="2" t="str">
        <f>TEXT(MID(Sales_Transactions[[#This Row],[Order Date]],2,5),"d/m/yyy")</f>
        <v>28/5/2009</v>
      </c>
      <c r="E3617" s="2" t="str">
        <f>TEXT(MID(Sales_Transactions[[#This Row],[Order Date]],2,5),"d")</f>
        <v>28</v>
      </c>
      <c r="F3617" s="2" t="str">
        <f>TEXT(MID(Sales_Transactions[[#This Row],[Order Date]],2,5),"m")</f>
        <v>5</v>
      </c>
      <c r="G3617" s="2" t="str">
        <f>TEXT(MID(Sales_Transactions[[#This Row],[Order Date]],2,5),"yyy")</f>
        <v>2009</v>
      </c>
      <c r="H3617" s="2" t="str">
        <f>TEXT(MID(Sales_Transactions[[#This Row],[Order Date]],2,5),"yyy/m")</f>
        <v>2009/5</v>
      </c>
      <c r="I3617" t="s">
        <v>78</v>
      </c>
      <c r="J3617">
        <f t="shared" si="336"/>
        <v>3</v>
      </c>
      <c r="K3617" s="2">
        <v>28</v>
      </c>
      <c r="L3617" s="3">
        <v>1062.69</v>
      </c>
      <c r="M3617" s="4">
        <v>0.01</v>
      </c>
      <c r="N3617" s="5" t="s">
        <v>23</v>
      </c>
      <c r="O3617" s="3">
        <v>401.8</v>
      </c>
      <c r="P3617" s="3">
        <v>35.94</v>
      </c>
      <c r="Q3617" s="3">
        <v>6.66</v>
      </c>
      <c r="R3617" s="5" t="s">
        <v>178</v>
      </c>
      <c r="S3617" s="5" t="s">
        <v>1904</v>
      </c>
      <c r="T3617" s="5" t="str">
        <f t="shared" si="337"/>
        <v>Aaron Smayling</v>
      </c>
      <c r="U3617" t="s">
        <v>2828</v>
      </c>
      <c r="V3617" s="5" t="s">
        <v>27</v>
      </c>
      <c r="W3617" s="5" t="s">
        <v>28</v>
      </c>
      <c r="X3617" s="5" t="s">
        <v>98</v>
      </c>
      <c r="Y3617" s="5" t="s">
        <v>2571</v>
      </c>
      <c r="Z3617" s="5" t="s">
        <v>43</v>
      </c>
      <c r="AA3617" s="4">
        <v>0.4</v>
      </c>
      <c r="AB3617" s="1">
        <v>39961</v>
      </c>
      <c r="AC3617" s="1">
        <v>26493</v>
      </c>
      <c r="AD3617">
        <f t="shared" si="338"/>
        <v>0</v>
      </c>
      <c r="AE3617">
        <f t="shared" ca="1" si="339"/>
        <v>52</v>
      </c>
      <c r="AF3617" t="str">
        <f t="shared" ca="1" si="340"/>
        <v>18-64</v>
      </c>
      <c r="AG3617" s="3">
        <f t="shared" si="341"/>
        <v>1.5213002142857144</v>
      </c>
      <c r="AH3617" t="str">
        <f>_xlfn.IFNA(VLOOKUP(Sales_Transactions[[#This Row],[Order ID]],Returned_Items[#All],2,FALSE),"Not Returned")</f>
        <v>Not Returned</v>
      </c>
    </row>
    <row r="3618" spans="1:34" x14ac:dyDescent="0.25">
      <c r="A3618">
        <v>21505</v>
      </c>
      <c r="C3618" t="s">
        <v>1022</v>
      </c>
      <c r="D3618" s="2" t="str">
        <f>TEXT(MID(Sales_Transactions[[#This Row],[Order Date]],2,5),"d/m/yyy")</f>
        <v>3/12/2012</v>
      </c>
      <c r="E3618" s="2" t="str">
        <f>TEXT(MID(Sales_Transactions[[#This Row],[Order Date]],2,5),"d")</f>
        <v>3</v>
      </c>
      <c r="F3618" s="2" t="str">
        <f>TEXT(MID(Sales_Transactions[[#This Row],[Order Date]],2,5),"m")</f>
        <v>12</v>
      </c>
      <c r="G3618" s="2" t="str">
        <f>TEXT(MID(Sales_Transactions[[#This Row],[Order Date]],2,5),"yyy")</f>
        <v>2012</v>
      </c>
      <c r="H3618" s="2" t="str">
        <f>TEXT(MID(Sales_Transactions[[#This Row],[Order Date]],2,5),"yyy/m")</f>
        <v>2012/12</v>
      </c>
      <c r="I3618" t="s">
        <v>22</v>
      </c>
      <c r="J3618">
        <f t="shared" si="336"/>
        <v>2</v>
      </c>
      <c r="K3618" s="2">
        <v>3</v>
      </c>
      <c r="L3618" s="3">
        <v>912.35</v>
      </c>
      <c r="M3618" s="4">
        <v>7.0000000000000007E-2</v>
      </c>
      <c r="N3618" s="5" t="s">
        <v>34</v>
      </c>
      <c r="O3618" s="3">
        <v>-379.22</v>
      </c>
      <c r="P3618" s="3">
        <v>284.98</v>
      </c>
      <c r="Q3618" s="3">
        <v>69.55</v>
      </c>
      <c r="R3618" s="5" t="s">
        <v>902</v>
      </c>
      <c r="S3618" s="5" t="s">
        <v>1769</v>
      </c>
      <c r="T3618" s="5" t="str">
        <f t="shared" si="337"/>
        <v>Jennifer Ferguson</v>
      </c>
      <c r="U3618" t="s">
        <v>2828</v>
      </c>
      <c r="V3618" s="5" t="s">
        <v>74</v>
      </c>
      <c r="W3618" s="5" t="s">
        <v>57</v>
      </c>
      <c r="X3618" s="5" t="s">
        <v>154</v>
      </c>
      <c r="Y3618" s="5" t="s">
        <v>1452</v>
      </c>
      <c r="Z3618" s="5" t="s">
        <v>40</v>
      </c>
      <c r="AA3618" s="4">
        <v>0.6</v>
      </c>
      <c r="AB3618" s="1">
        <v>41246</v>
      </c>
      <c r="AC3618" s="1">
        <v>26344</v>
      </c>
      <c r="AD3618">
        <f t="shared" si="338"/>
        <v>0</v>
      </c>
      <c r="AE3618">
        <f t="shared" ca="1" si="339"/>
        <v>52</v>
      </c>
      <c r="AF3618" t="str">
        <f t="shared" ca="1" si="340"/>
        <v>18-64</v>
      </c>
      <c r="AG3618" s="3">
        <f t="shared" si="341"/>
        <v>118.11017133333335</v>
      </c>
      <c r="AH3618" t="str">
        <f>_xlfn.IFNA(VLOOKUP(Sales_Transactions[[#This Row],[Order ID]],Returned_Items[#All],2,FALSE),"Not Returned")</f>
        <v>Not Returned</v>
      </c>
    </row>
    <row r="3619" spans="1:34" x14ac:dyDescent="0.25">
      <c r="A3619">
        <v>22055</v>
      </c>
      <c r="C3619" t="s">
        <v>2349</v>
      </c>
      <c r="D3619" s="2" t="str">
        <f>TEXT(MID(Sales_Transactions[[#This Row],[Order Date]],2,5),"d/m/yyy")</f>
        <v>23/9/2012</v>
      </c>
      <c r="E3619" s="2" t="str">
        <f>TEXT(MID(Sales_Transactions[[#This Row],[Order Date]],2,5),"d")</f>
        <v>23</v>
      </c>
      <c r="F3619" s="2" t="str">
        <f>TEXT(MID(Sales_Transactions[[#This Row],[Order Date]],2,5),"m")</f>
        <v>9</v>
      </c>
      <c r="G3619" s="2" t="str">
        <f>TEXT(MID(Sales_Transactions[[#This Row],[Order Date]],2,5),"yyy")</f>
        <v>2012</v>
      </c>
      <c r="H3619" s="2" t="str">
        <f>TEXT(MID(Sales_Transactions[[#This Row],[Order Date]],2,5),"yyy/m")</f>
        <v>2012/9</v>
      </c>
      <c r="I3619" t="s">
        <v>78</v>
      </c>
      <c r="J3619">
        <f t="shared" si="336"/>
        <v>3</v>
      </c>
      <c r="K3619" s="2">
        <v>40</v>
      </c>
      <c r="L3619" s="3">
        <v>6147.24</v>
      </c>
      <c r="M3619" s="4">
        <v>0.05</v>
      </c>
      <c r="N3619" s="5" t="s">
        <v>34</v>
      </c>
      <c r="O3619" s="3">
        <v>632.98</v>
      </c>
      <c r="P3619" s="3">
        <v>160.97999999999999</v>
      </c>
      <c r="Q3619" s="3">
        <v>30</v>
      </c>
      <c r="R3619" s="5" t="s">
        <v>1419</v>
      </c>
      <c r="S3619" s="5" t="s">
        <v>3003</v>
      </c>
      <c r="T3619" s="5" t="str">
        <f t="shared" si="337"/>
        <v>Stewart Visinsky</v>
      </c>
      <c r="U3619" t="s">
        <v>2828</v>
      </c>
      <c r="V3619" s="5" t="s">
        <v>47</v>
      </c>
      <c r="W3619" s="5" t="s">
        <v>57</v>
      </c>
      <c r="X3619" s="5" t="s">
        <v>154</v>
      </c>
      <c r="Y3619" s="5" t="s">
        <v>1271</v>
      </c>
      <c r="Z3619" s="5" t="s">
        <v>40</v>
      </c>
      <c r="AA3619" s="4">
        <v>0.62</v>
      </c>
      <c r="AB3619" s="1">
        <v>41177</v>
      </c>
      <c r="AC3619" s="1">
        <v>24506</v>
      </c>
      <c r="AD3619">
        <f t="shared" si="338"/>
        <v>2</v>
      </c>
      <c r="AE3619">
        <f t="shared" ca="1" si="339"/>
        <v>57</v>
      </c>
      <c r="AF3619" t="str">
        <f t="shared" ca="1" si="340"/>
        <v>18-64</v>
      </c>
      <c r="AG3619" s="3">
        <f t="shared" si="341"/>
        <v>4.7724877499999998</v>
      </c>
      <c r="AH3619" t="str">
        <f>_xlfn.IFNA(VLOOKUP(Sales_Transactions[[#This Row],[Order ID]],Returned_Items[#All],2,FALSE),"Not Returned")</f>
        <v>Not Returned</v>
      </c>
    </row>
    <row r="3620" spans="1:34" x14ac:dyDescent="0.25">
      <c r="A3620">
        <v>22371</v>
      </c>
      <c r="C3620" t="s">
        <v>1300</v>
      </c>
      <c r="D3620" s="2" t="str">
        <f>TEXT(MID(Sales_Transactions[[#This Row],[Order Date]],2,5),"d/m/yyy")</f>
        <v>4/4/2009</v>
      </c>
      <c r="E3620" s="2" t="str">
        <f>TEXT(MID(Sales_Transactions[[#This Row],[Order Date]],2,5),"d")</f>
        <v>4</v>
      </c>
      <c r="F3620" s="2" t="str">
        <f>TEXT(MID(Sales_Transactions[[#This Row],[Order Date]],2,5),"m")</f>
        <v>4</v>
      </c>
      <c r="G3620" s="2" t="str">
        <f>TEXT(MID(Sales_Transactions[[#This Row],[Order Date]],2,5),"yyy")</f>
        <v>2009</v>
      </c>
      <c r="H3620" s="2" t="str">
        <f>TEXT(MID(Sales_Transactions[[#This Row],[Order Date]],2,5),"yyy/m")</f>
        <v>2009/4</v>
      </c>
      <c r="I3620" t="s">
        <v>33</v>
      </c>
      <c r="J3620">
        <f t="shared" si="336"/>
        <v>4</v>
      </c>
      <c r="K3620" s="2">
        <v>8</v>
      </c>
      <c r="L3620" s="3">
        <v>70.55</v>
      </c>
      <c r="M3620" s="4">
        <v>0</v>
      </c>
      <c r="N3620" s="5" t="s">
        <v>23</v>
      </c>
      <c r="O3620" s="3">
        <v>-66.17</v>
      </c>
      <c r="P3620" s="3">
        <v>7.38</v>
      </c>
      <c r="Q3620" s="3">
        <v>11.51</v>
      </c>
      <c r="R3620" s="5" t="s">
        <v>2547</v>
      </c>
      <c r="S3620" s="5" t="s">
        <v>2983</v>
      </c>
      <c r="T3620" s="5" t="str">
        <f t="shared" si="337"/>
        <v>Phillip Flathmann</v>
      </c>
      <c r="U3620" t="s">
        <v>2828</v>
      </c>
      <c r="V3620" s="5" t="s">
        <v>27</v>
      </c>
      <c r="W3620" s="5" t="s">
        <v>28</v>
      </c>
      <c r="X3620" s="5" t="s">
        <v>41</v>
      </c>
      <c r="Y3620" s="5" t="s">
        <v>2995</v>
      </c>
      <c r="Z3620" s="5" t="s">
        <v>43</v>
      </c>
      <c r="AA3620" s="4">
        <v>0.36</v>
      </c>
      <c r="AB3620" s="1">
        <v>39908</v>
      </c>
      <c r="AC3620" s="1">
        <v>24724</v>
      </c>
      <c r="AD3620">
        <f t="shared" si="338"/>
        <v>1</v>
      </c>
      <c r="AE3620">
        <f t="shared" ca="1" si="339"/>
        <v>56</v>
      </c>
      <c r="AF3620" t="str">
        <f t="shared" ca="1" si="340"/>
        <v>18-64</v>
      </c>
      <c r="AG3620" s="3">
        <f t="shared" si="341"/>
        <v>2.3612500000000001</v>
      </c>
      <c r="AH3620" t="str">
        <f>_xlfn.IFNA(VLOOKUP(Sales_Transactions[[#This Row],[Order ID]],Returned_Items[#All],2,FALSE),"Not Returned")</f>
        <v>Not Returned</v>
      </c>
    </row>
    <row r="3621" spans="1:34" x14ac:dyDescent="0.25">
      <c r="A3621">
        <v>22498</v>
      </c>
      <c r="C3621" t="s">
        <v>1703</v>
      </c>
      <c r="D3621" s="2" t="str">
        <f>TEXT(MID(Sales_Transactions[[#This Row],[Order Date]],2,5),"d/m/yyy")</f>
        <v>9/11/2010</v>
      </c>
      <c r="E3621" s="2" t="str">
        <f>TEXT(MID(Sales_Transactions[[#This Row],[Order Date]],2,5),"d")</f>
        <v>9</v>
      </c>
      <c r="F3621" s="2" t="str">
        <f>TEXT(MID(Sales_Transactions[[#This Row],[Order Date]],2,5),"m")</f>
        <v>11</v>
      </c>
      <c r="G3621" s="2" t="str">
        <f>TEXT(MID(Sales_Transactions[[#This Row],[Order Date]],2,5),"yyy")</f>
        <v>2010</v>
      </c>
      <c r="H3621" s="2" t="str">
        <f>TEXT(MID(Sales_Transactions[[#This Row],[Order Date]],2,5),"yyy/m")</f>
        <v>2010/11</v>
      </c>
      <c r="I3621" t="s">
        <v>101</v>
      </c>
      <c r="J3621">
        <f t="shared" si="336"/>
        <v>1</v>
      </c>
      <c r="K3621" s="2">
        <v>20</v>
      </c>
      <c r="L3621" s="3">
        <v>34.94</v>
      </c>
      <c r="M3621" s="4">
        <v>0.05</v>
      </c>
      <c r="N3621" s="5" t="s">
        <v>23</v>
      </c>
      <c r="O3621" s="3">
        <v>-30.7</v>
      </c>
      <c r="P3621" s="3">
        <v>1.7</v>
      </c>
      <c r="Q3621" s="3">
        <v>1.99</v>
      </c>
      <c r="R3621" s="5" t="s">
        <v>1435</v>
      </c>
      <c r="S3621" s="5" t="s">
        <v>1053</v>
      </c>
      <c r="T3621" s="5" t="str">
        <f t="shared" si="337"/>
        <v>Sarah Brown</v>
      </c>
      <c r="U3621" t="s">
        <v>2828</v>
      </c>
      <c r="V3621" s="5" t="s">
        <v>37</v>
      </c>
      <c r="W3621" s="5" t="s">
        <v>48</v>
      </c>
      <c r="X3621" s="5" t="s">
        <v>87</v>
      </c>
      <c r="Y3621" s="5" t="s">
        <v>1652</v>
      </c>
      <c r="Z3621" s="5" t="s">
        <v>60</v>
      </c>
      <c r="AA3621" s="4">
        <v>0.51</v>
      </c>
      <c r="AB3621" s="1">
        <v>40492</v>
      </c>
      <c r="AC3621" s="1">
        <v>24529</v>
      </c>
      <c r="AD3621">
        <f t="shared" si="338"/>
        <v>1</v>
      </c>
      <c r="AE3621">
        <f t="shared" ca="1" si="339"/>
        <v>57</v>
      </c>
      <c r="AF3621" t="str">
        <f t="shared" ca="1" si="340"/>
        <v>18-64</v>
      </c>
      <c r="AG3621" s="3">
        <f t="shared" si="341"/>
        <v>0.1844575</v>
      </c>
      <c r="AH3621" t="str">
        <f>_xlfn.IFNA(VLOOKUP(Sales_Transactions[[#This Row],[Order ID]],Returned_Items[#All],2,FALSE),"Not Returned")</f>
        <v>Not Returned</v>
      </c>
    </row>
    <row r="3622" spans="1:34" x14ac:dyDescent="0.25">
      <c r="A3622">
        <v>22562</v>
      </c>
      <c r="C3622" t="s">
        <v>1067</v>
      </c>
      <c r="D3622" s="2" t="str">
        <f>TEXT(MID(Sales_Transactions[[#This Row],[Order Date]],2,5),"d/m/yyy")</f>
        <v>27/3/2009</v>
      </c>
      <c r="E3622" s="2" t="str">
        <f>TEXT(MID(Sales_Transactions[[#This Row],[Order Date]],2,5),"d")</f>
        <v>27</v>
      </c>
      <c r="F3622" s="2" t="str">
        <f>TEXT(MID(Sales_Transactions[[#This Row],[Order Date]],2,5),"m")</f>
        <v>3</v>
      </c>
      <c r="G3622" s="2" t="str">
        <f>TEXT(MID(Sales_Transactions[[#This Row],[Order Date]],2,5),"yyy")</f>
        <v>2009</v>
      </c>
      <c r="H3622" s="2" t="str">
        <f>TEXT(MID(Sales_Transactions[[#This Row],[Order Date]],2,5),"yyy/m")</f>
        <v>2009/3</v>
      </c>
      <c r="I3622" t="s">
        <v>78</v>
      </c>
      <c r="J3622">
        <f t="shared" si="336"/>
        <v>3</v>
      </c>
      <c r="K3622" s="2">
        <v>46</v>
      </c>
      <c r="L3622" s="3">
        <v>9304.2000000000007</v>
      </c>
      <c r="M3622" s="4">
        <v>0.08</v>
      </c>
      <c r="N3622" s="5" t="s">
        <v>34</v>
      </c>
      <c r="O3622" s="3">
        <v>1981.17</v>
      </c>
      <c r="P3622" s="3">
        <v>213.45</v>
      </c>
      <c r="Q3622" s="3">
        <v>14.7</v>
      </c>
      <c r="R3622" s="5" t="s">
        <v>902</v>
      </c>
      <c r="S3622" s="5" t="s">
        <v>1769</v>
      </c>
      <c r="T3622" s="5" t="str">
        <f t="shared" si="337"/>
        <v>Jennifer Ferguson</v>
      </c>
      <c r="U3622" t="s">
        <v>2828</v>
      </c>
      <c r="V3622" s="5" t="s">
        <v>74</v>
      </c>
      <c r="W3622" s="5" t="s">
        <v>48</v>
      </c>
      <c r="X3622" s="5" t="s">
        <v>324</v>
      </c>
      <c r="Y3622" s="5" t="s">
        <v>3019</v>
      </c>
      <c r="Z3622" s="5" t="s">
        <v>40</v>
      </c>
      <c r="AA3622" s="4">
        <v>0.59</v>
      </c>
      <c r="AB3622" s="1">
        <v>39901</v>
      </c>
      <c r="AC3622" s="1">
        <v>24584</v>
      </c>
      <c r="AD3622">
        <f t="shared" si="338"/>
        <v>2</v>
      </c>
      <c r="AE3622">
        <f t="shared" ca="1" si="339"/>
        <v>57</v>
      </c>
      <c r="AF3622" t="str">
        <f t="shared" ca="1" si="340"/>
        <v>18-64</v>
      </c>
      <c r="AG3622" s="3">
        <f t="shared" si="341"/>
        <v>4.9560704347826086</v>
      </c>
      <c r="AH3622" t="str">
        <f>_xlfn.IFNA(VLOOKUP(Sales_Transactions[[#This Row],[Order ID]],Returned_Items[#All],2,FALSE),"Not Returned")</f>
        <v>Not Returned</v>
      </c>
    </row>
    <row r="3623" spans="1:34" x14ac:dyDescent="0.25">
      <c r="A3623">
        <v>22562</v>
      </c>
      <c r="C3623" t="s">
        <v>1067</v>
      </c>
      <c r="D3623" s="2" t="str">
        <f>TEXT(MID(Sales_Transactions[[#This Row],[Order Date]],2,5),"d/m/yyy")</f>
        <v>27/3/2009</v>
      </c>
      <c r="E3623" s="2" t="str">
        <f>TEXT(MID(Sales_Transactions[[#This Row],[Order Date]],2,5),"d")</f>
        <v>27</v>
      </c>
      <c r="F3623" s="2" t="str">
        <f>TEXT(MID(Sales_Transactions[[#This Row],[Order Date]],2,5),"m")</f>
        <v>3</v>
      </c>
      <c r="G3623" s="2" t="str">
        <f>TEXT(MID(Sales_Transactions[[#This Row],[Order Date]],2,5),"yyy")</f>
        <v>2009</v>
      </c>
      <c r="H3623" s="2" t="str">
        <f>TEXT(MID(Sales_Transactions[[#This Row],[Order Date]],2,5),"yyy/m")</f>
        <v>2009/3</v>
      </c>
      <c r="I3623" t="s">
        <v>78</v>
      </c>
      <c r="J3623">
        <f t="shared" si="336"/>
        <v>3</v>
      </c>
      <c r="K3623" s="2">
        <v>31</v>
      </c>
      <c r="L3623" s="3">
        <v>1685.05</v>
      </c>
      <c r="M3623" s="4">
        <v>0.1</v>
      </c>
      <c r="N3623" s="5" t="s">
        <v>23</v>
      </c>
      <c r="O3623" s="3">
        <v>518.07000000000005</v>
      </c>
      <c r="P3623" s="3">
        <v>55.98</v>
      </c>
      <c r="Q3623" s="3">
        <v>13.88</v>
      </c>
      <c r="R3623" s="5" t="s">
        <v>902</v>
      </c>
      <c r="S3623" s="5" t="s">
        <v>1769</v>
      </c>
      <c r="T3623" s="5" t="str">
        <f t="shared" si="337"/>
        <v>Jennifer Ferguson</v>
      </c>
      <c r="U3623" t="s">
        <v>2828</v>
      </c>
      <c r="V3623" s="5" t="s">
        <v>74</v>
      </c>
      <c r="W3623" s="5" t="s">
        <v>28</v>
      </c>
      <c r="X3623" s="5" t="s">
        <v>75</v>
      </c>
      <c r="Y3623" s="5" t="s">
        <v>690</v>
      </c>
      <c r="Z3623" s="5" t="s">
        <v>43</v>
      </c>
      <c r="AA3623" s="4">
        <v>0.36</v>
      </c>
      <c r="AB3623" s="1">
        <v>39901</v>
      </c>
      <c r="AC3623" s="1">
        <v>24327</v>
      </c>
      <c r="AD3623">
        <f t="shared" si="338"/>
        <v>2</v>
      </c>
      <c r="AE3623">
        <f t="shared" ca="1" si="339"/>
        <v>57</v>
      </c>
      <c r="AF3623" t="str">
        <f t="shared" ca="1" si="340"/>
        <v>18-64</v>
      </c>
      <c r="AG3623" s="3">
        <f t="shared" si="341"/>
        <v>2.251742580645161</v>
      </c>
      <c r="AH3623" t="str">
        <f>_xlfn.IFNA(VLOOKUP(Sales_Transactions[[#This Row],[Order ID]],Returned_Items[#All],2,FALSE),"Not Returned")</f>
        <v>Not Returned</v>
      </c>
    </row>
    <row r="3624" spans="1:34" x14ac:dyDescent="0.25">
      <c r="A3624">
        <v>22562</v>
      </c>
      <c r="C3624" t="s">
        <v>1067</v>
      </c>
      <c r="D3624" s="2" t="str">
        <f>TEXT(MID(Sales_Transactions[[#This Row],[Order Date]],2,5),"d/m/yyy")</f>
        <v>27/3/2009</v>
      </c>
      <c r="E3624" s="2" t="str">
        <f>TEXT(MID(Sales_Transactions[[#This Row],[Order Date]],2,5),"d")</f>
        <v>27</v>
      </c>
      <c r="F3624" s="2" t="str">
        <f>TEXT(MID(Sales_Transactions[[#This Row],[Order Date]],2,5),"m")</f>
        <v>3</v>
      </c>
      <c r="G3624" s="2" t="str">
        <f>TEXT(MID(Sales_Transactions[[#This Row],[Order Date]],2,5),"yyy")</f>
        <v>2009</v>
      </c>
      <c r="H3624" s="2" t="str">
        <f>TEXT(MID(Sales_Transactions[[#This Row],[Order Date]],2,5),"yyy/m")</f>
        <v>2009/3</v>
      </c>
      <c r="I3624" t="s">
        <v>78</v>
      </c>
      <c r="J3624">
        <f t="shared" si="336"/>
        <v>3</v>
      </c>
      <c r="K3624" s="2">
        <v>3</v>
      </c>
      <c r="L3624" s="3">
        <v>57.48</v>
      </c>
      <c r="M3624" s="4">
        <v>0</v>
      </c>
      <c r="N3624" s="5" t="s">
        <v>23</v>
      </c>
      <c r="O3624" s="3">
        <v>-28.09</v>
      </c>
      <c r="P3624" s="3">
        <v>16.059999999999999</v>
      </c>
      <c r="Q3624" s="3">
        <v>8.34</v>
      </c>
      <c r="R3624" s="5" t="s">
        <v>902</v>
      </c>
      <c r="S3624" s="5" t="s">
        <v>1769</v>
      </c>
      <c r="T3624" s="5" t="str">
        <f t="shared" si="337"/>
        <v>Jennifer Ferguson</v>
      </c>
      <c r="U3624" t="s">
        <v>2828</v>
      </c>
      <c r="V3624" s="5" t="s">
        <v>74</v>
      </c>
      <c r="W3624" s="5" t="s">
        <v>28</v>
      </c>
      <c r="X3624" s="5" t="s">
        <v>29</v>
      </c>
      <c r="Y3624" s="5" t="s">
        <v>1693</v>
      </c>
      <c r="Z3624" s="5" t="s">
        <v>43</v>
      </c>
      <c r="AA3624" s="4">
        <v>0.59</v>
      </c>
      <c r="AB3624" s="1">
        <v>39900</v>
      </c>
      <c r="AC3624" s="1">
        <v>24162</v>
      </c>
      <c r="AD3624">
        <f t="shared" si="338"/>
        <v>1</v>
      </c>
      <c r="AE3624">
        <f t="shared" ca="1" si="339"/>
        <v>58</v>
      </c>
      <c r="AF3624" t="str">
        <f t="shared" ca="1" si="340"/>
        <v>18-64</v>
      </c>
      <c r="AG3624" s="3">
        <f t="shared" si="341"/>
        <v>8.1333333333333329</v>
      </c>
      <c r="AH3624" t="str">
        <f>_xlfn.IFNA(VLOOKUP(Sales_Transactions[[#This Row],[Order ID]],Returned_Items[#All],2,FALSE),"Not Returned")</f>
        <v>Not Returned</v>
      </c>
    </row>
    <row r="3625" spans="1:34" x14ac:dyDescent="0.25">
      <c r="A3625">
        <v>23392</v>
      </c>
      <c r="C3625" t="s">
        <v>2295</v>
      </c>
      <c r="D3625" s="2" t="str">
        <f>TEXT(MID(Sales_Transactions[[#This Row],[Order Date]],2,5),"d/m/yyy")</f>
        <v>16/8/2009</v>
      </c>
      <c r="E3625" s="2" t="str">
        <f>TEXT(MID(Sales_Transactions[[#This Row],[Order Date]],2,5),"d")</f>
        <v>16</v>
      </c>
      <c r="F3625" s="2" t="str">
        <f>TEXT(MID(Sales_Transactions[[#This Row],[Order Date]],2,5),"m")</f>
        <v>8</v>
      </c>
      <c r="G3625" s="2" t="str">
        <f>TEXT(MID(Sales_Transactions[[#This Row],[Order Date]],2,5),"yyy")</f>
        <v>2009</v>
      </c>
      <c r="H3625" s="2" t="str">
        <f>TEXT(MID(Sales_Transactions[[#This Row],[Order Date]],2,5),"yyy/m")</f>
        <v>2009/8</v>
      </c>
      <c r="I3625" t="s">
        <v>78</v>
      </c>
      <c r="J3625">
        <f t="shared" si="336"/>
        <v>3</v>
      </c>
      <c r="K3625" s="2">
        <v>24</v>
      </c>
      <c r="L3625" s="3">
        <v>4276.0959999999995</v>
      </c>
      <c r="M3625" s="4">
        <v>0</v>
      </c>
      <c r="N3625" s="5" t="s">
        <v>23</v>
      </c>
      <c r="O3625" s="3">
        <v>-505.98</v>
      </c>
      <c r="P3625" s="3">
        <v>209.37</v>
      </c>
      <c r="Q3625" s="3">
        <v>69</v>
      </c>
      <c r="R3625" s="5" t="s">
        <v>902</v>
      </c>
      <c r="S3625" s="5" t="s">
        <v>1769</v>
      </c>
      <c r="T3625" s="5" t="str">
        <f t="shared" si="337"/>
        <v>Jennifer Ferguson</v>
      </c>
      <c r="U3625" t="s">
        <v>2828</v>
      </c>
      <c r="V3625" s="5" t="s">
        <v>74</v>
      </c>
      <c r="W3625" s="5" t="s">
        <v>57</v>
      </c>
      <c r="X3625" s="5" t="s">
        <v>107</v>
      </c>
      <c r="Y3625" s="5" t="s">
        <v>1638</v>
      </c>
      <c r="Z3625" s="5" t="s">
        <v>31</v>
      </c>
      <c r="AA3625" s="4">
        <v>0.79</v>
      </c>
      <c r="AB3625" s="1">
        <v>40043</v>
      </c>
      <c r="AC3625" s="1">
        <v>24386</v>
      </c>
      <c r="AD3625">
        <f t="shared" si="338"/>
        <v>2</v>
      </c>
      <c r="AE3625">
        <f t="shared" ca="1" si="339"/>
        <v>57</v>
      </c>
      <c r="AF3625" t="str">
        <f t="shared" ca="1" si="340"/>
        <v>18-64</v>
      </c>
      <c r="AG3625" s="3">
        <f t="shared" si="341"/>
        <v>11.598750000000001</v>
      </c>
      <c r="AH3625" t="str">
        <f>_xlfn.IFNA(VLOOKUP(Sales_Transactions[[#This Row],[Order ID]],Returned_Items[#All],2,FALSE),"Not Returned")</f>
        <v>Not Returned</v>
      </c>
    </row>
    <row r="3626" spans="1:34" x14ac:dyDescent="0.25">
      <c r="A3626">
        <v>23782</v>
      </c>
      <c r="C3626" t="s">
        <v>1246</v>
      </c>
      <c r="D3626" s="2" t="str">
        <f>TEXT(MID(Sales_Transactions[[#This Row],[Order Date]],2,5),"d/m/yyy")</f>
        <v>10/1/2010</v>
      </c>
      <c r="E3626" s="2" t="str">
        <f>TEXT(MID(Sales_Transactions[[#This Row],[Order Date]],2,5),"d")</f>
        <v>10</v>
      </c>
      <c r="F3626" s="2" t="str">
        <f>TEXT(MID(Sales_Transactions[[#This Row],[Order Date]],2,5),"m")</f>
        <v>1</v>
      </c>
      <c r="G3626" s="2" t="str">
        <f>TEXT(MID(Sales_Transactions[[#This Row],[Order Date]],2,5),"yyy")</f>
        <v>2010</v>
      </c>
      <c r="H3626" s="2" t="str">
        <f>TEXT(MID(Sales_Transactions[[#This Row],[Order Date]],2,5),"yyy/m")</f>
        <v>2010/1</v>
      </c>
      <c r="I3626" t="s">
        <v>22</v>
      </c>
      <c r="J3626">
        <f t="shared" si="336"/>
        <v>2</v>
      </c>
      <c r="K3626" s="2">
        <v>46</v>
      </c>
      <c r="L3626" s="3">
        <v>21390.44</v>
      </c>
      <c r="M3626" s="4">
        <v>0.09</v>
      </c>
      <c r="N3626" s="5" t="s">
        <v>34</v>
      </c>
      <c r="O3626" s="3">
        <v>5365.43</v>
      </c>
      <c r="P3626" s="3">
        <v>500.98</v>
      </c>
      <c r="Q3626" s="3">
        <v>26</v>
      </c>
      <c r="R3626" s="5" t="s">
        <v>1216</v>
      </c>
      <c r="S3626" s="5" t="s">
        <v>2060</v>
      </c>
      <c r="T3626" s="5" t="str">
        <f t="shared" si="337"/>
        <v>Justin MacKendrick</v>
      </c>
      <c r="U3626" t="s">
        <v>2828</v>
      </c>
      <c r="V3626" s="5" t="s">
        <v>47</v>
      </c>
      <c r="W3626" s="5" t="s">
        <v>57</v>
      </c>
      <c r="X3626" s="5" t="s">
        <v>154</v>
      </c>
      <c r="Y3626" s="5" t="s">
        <v>165</v>
      </c>
      <c r="Z3626" s="5" t="s">
        <v>40</v>
      </c>
      <c r="AA3626" s="4">
        <v>0.6</v>
      </c>
      <c r="AB3626" s="1">
        <v>40188</v>
      </c>
      <c r="AC3626" s="1">
        <v>24237</v>
      </c>
      <c r="AD3626">
        <f t="shared" si="338"/>
        <v>0</v>
      </c>
      <c r="AE3626">
        <f t="shared" ca="1" si="339"/>
        <v>58</v>
      </c>
      <c r="AF3626" t="str">
        <f t="shared" ca="1" si="340"/>
        <v>18-64</v>
      </c>
      <c r="AG3626" s="3">
        <f t="shared" si="341"/>
        <v>11.446285173913044</v>
      </c>
      <c r="AH3626" t="str">
        <f>_xlfn.IFNA(VLOOKUP(Sales_Transactions[[#This Row],[Order ID]],Returned_Items[#All],2,FALSE),"Not Returned")</f>
        <v>Not Returned</v>
      </c>
    </row>
    <row r="3627" spans="1:34" x14ac:dyDescent="0.25">
      <c r="A3627">
        <v>23782</v>
      </c>
      <c r="C3627" t="s">
        <v>1246</v>
      </c>
      <c r="D3627" s="2" t="str">
        <f>TEXT(MID(Sales_Transactions[[#This Row],[Order Date]],2,5),"d/m/yyy")</f>
        <v>10/1/2010</v>
      </c>
      <c r="E3627" s="2" t="str">
        <f>TEXT(MID(Sales_Transactions[[#This Row],[Order Date]],2,5),"d")</f>
        <v>10</v>
      </c>
      <c r="F3627" s="2" t="str">
        <f>TEXT(MID(Sales_Transactions[[#This Row],[Order Date]],2,5),"m")</f>
        <v>1</v>
      </c>
      <c r="G3627" s="2" t="str">
        <f>TEXT(MID(Sales_Transactions[[#This Row],[Order Date]],2,5),"yyy")</f>
        <v>2010</v>
      </c>
      <c r="H3627" s="2" t="str">
        <f>TEXT(MID(Sales_Transactions[[#This Row],[Order Date]],2,5),"yyy/m")</f>
        <v>2010/1</v>
      </c>
      <c r="I3627" t="s">
        <v>22</v>
      </c>
      <c r="J3627">
        <f t="shared" si="336"/>
        <v>2</v>
      </c>
      <c r="K3627" s="2">
        <v>7</v>
      </c>
      <c r="L3627" s="3">
        <v>169.75</v>
      </c>
      <c r="M3627" s="4">
        <v>0.09</v>
      </c>
      <c r="N3627" s="5" t="s">
        <v>23</v>
      </c>
      <c r="O3627" s="3">
        <v>-194.85</v>
      </c>
      <c r="P3627" s="3">
        <v>20.34</v>
      </c>
      <c r="Q3627" s="3">
        <v>35</v>
      </c>
      <c r="R3627" s="5" t="s">
        <v>1216</v>
      </c>
      <c r="S3627" s="5" t="s">
        <v>2060</v>
      </c>
      <c r="T3627" s="5" t="str">
        <f t="shared" si="337"/>
        <v>Justin MacKendrick</v>
      </c>
      <c r="U3627" t="s">
        <v>2828</v>
      </c>
      <c r="V3627" s="5" t="s">
        <v>47</v>
      </c>
      <c r="W3627" s="5" t="s">
        <v>28</v>
      </c>
      <c r="X3627" s="5" t="s">
        <v>29</v>
      </c>
      <c r="Y3627" s="5" t="s">
        <v>1176</v>
      </c>
      <c r="Z3627" s="5" t="s">
        <v>31</v>
      </c>
      <c r="AA3627" s="4">
        <v>0.84</v>
      </c>
      <c r="AB3627" s="1">
        <v>40193</v>
      </c>
      <c r="AC3627" s="1">
        <v>24176</v>
      </c>
      <c r="AD3627">
        <f t="shared" si="338"/>
        <v>5</v>
      </c>
      <c r="AE3627">
        <f t="shared" ca="1" si="339"/>
        <v>58</v>
      </c>
      <c r="AF3627" t="str">
        <f t="shared" ca="1" si="340"/>
        <v>18-64</v>
      </c>
      <c r="AG3627" s="3">
        <f t="shared" si="341"/>
        <v>7.9030991428571431</v>
      </c>
      <c r="AH3627" t="str">
        <f>_xlfn.IFNA(VLOOKUP(Sales_Transactions[[#This Row],[Order ID]],Returned_Items[#All],2,FALSE),"Not Returned")</f>
        <v>Not Returned</v>
      </c>
    </row>
    <row r="3628" spans="1:34" x14ac:dyDescent="0.25">
      <c r="A3628">
        <v>24069</v>
      </c>
      <c r="C3628" t="s">
        <v>1636</v>
      </c>
      <c r="D3628" s="2" t="str">
        <f>TEXT(MID(Sales_Transactions[[#This Row],[Order Date]],2,5),"d/m/yyy")</f>
        <v>16/7/2010</v>
      </c>
      <c r="E3628" s="2" t="str">
        <f>TEXT(MID(Sales_Transactions[[#This Row],[Order Date]],2,5),"d")</f>
        <v>16</v>
      </c>
      <c r="F3628" s="2" t="str">
        <f>TEXT(MID(Sales_Transactions[[#This Row],[Order Date]],2,5),"m")</f>
        <v>7</v>
      </c>
      <c r="G3628" s="2" t="str">
        <f>TEXT(MID(Sales_Transactions[[#This Row],[Order Date]],2,5),"yyy")</f>
        <v>2010</v>
      </c>
      <c r="H3628" s="2" t="str">
        <f>TEXT(MID(Sales_Transactions[[#This Row],[Order Date]],2,5),"yyy/m")</f>
        <v>2010/7</v>
      </c>
      <c r="I3628" t="s">
        <v>22</v>
      </c>
      <c r="J3628">
        <f t="shared" si="336"/>
        <v>2</v>
      </c>
      <c r="K3628" s="2">
        <v>21</v>
      </c>
      <c r="L3628" s="3">
        <v>7981.2</v>
      </c>
      <c r="M3628" s="4">
        <v>0.02</v>
      </c>
      <c r="N3628" s="5" t="s">
        <v>34</v>
      </c>
      <c r="O3628" s="3">
        <v>-592.52</v>
      </c>
      <c r="P3628" s="3">
        <v>376.13</v>
      </c>
      <c r="Q3628" s="3">
        <v>85.63</v>
      </c>
      <c r="R3628" s="5" t="s">
        <v>2955</v>
      </c>
      <c r="S3628" s="5" t="s">
        <v>2956</v>
      </c>
      <c r="T3628" s="5" t="str">
        <f t="shared" si="337"/>
        <v>Anne Pryor</v>
      </c>
      <c r="U3628" t="s">
        <v>2828</v>
      </c>
      <c r="V3628" s="5" t="s">
        <v>74</v>
      </c>
      <c r="W3628" s="5" t="s">
        <v>57</v>
      </c>
      <c r="X3628" s="5" t="s">
        <v>107</v>
      </c>
      <c r="Y3628" s="5" t="s">
        <v>1234</v>
      </c>
      <c r="Z3628" s="5" t="s">
        <v>106</v>
      </c>
      <c r="AA3628" s="4">
        <v>0.74</v>
      </c>
      <c r="AB3628" s="1">
        <v>40382</v>
      </c>
      <c r="AC3628" s="1">
        <v>23886</v>
      </c>
      <c r="AD3628">
        <f t="shared" si="338"/>
        <v>7</v>
      </c>
      <c r="AE3628">
        <f t="shared" ca="1" si="339"/>
        <v>59</v>
      </c>
      <c r="AF3628" t="str">
        <f t="shared" ca="1" si="340"/>
        <v>18-64</v>
      </c>
      <c r="AG3628" s="3">
        <f t="shared" si="341"/>
        <v>21.984989238095238</v>
      </c>
      <c r="AH3628" t="str">
        <f>_xlfn.IFNA(VLOOKUP(Sales_Transactions[[#This Row],[Order ID]],Returned_Items[#All],2,FALSE),"Not Returned")</f>
        <v>Not Returned</v>
      </c>
    </row>
    <row r="3629" spans="1:34" x14ac:dyDescent="0.25">
      <c r="A3629">
        <v>24099</v>
      </c>
      <c r="C3629" t="s">
        <v>2352</v>
      </c>
      <c r="D3629" s="2" t="str">
        <f>TEXT(MID(Sales_Transactions[[#This Row],[Order Date]],2,5),"d/m/yyy")</f>
        <v>20/5/2011</v>
      </c>
      <c r="E3629" s="2" t="str">
        <f>TEXT(MID(Sales_Transactions[[#This Row],[Order Date]],2,5),"d")</f>
        <v>20</v>
      </c>
      <c r="F3629" s="2" t="str">
        <f>TEXT(MID(Sales_Transactions[[#This Row],[Order Date]],2,5),"m")</f>
        <v>5</v>
      </c>
      <c r="G3629" s="2" t="str">
        <f>TEXT(MID(Sales_Transactions[[#This Row],[Order Date]],2,5),"yyy")</f>
        <v>2011</v>
      </c>
      <c r="H3629" s="2" t="str">
        <f>TEXT(MID(Sales_Transactions[[#This Row],[Order Date]],2,5),"yyy/m")</f>
        <v>2011/5</v>
      </c>
      <c r="I3629" t="s">
        <v>52</v>
      </c>
      <c r="J3629">
        <f t="shared" si="336"/>
        <v>1</v>
      </c>
      <c r="K3629" s="2">
        <v>6</v>
      </c>
      <c r="L3629" s="3">
        <v>205.24</v>
      </c>
      <c r="M3629" s="4">
        <v>0.01</v>
      </c>
      <c r="N3629" s="5" t="s">
        <v>23</v>
      </c>
      <c r="O3629" s="3">
        <v>-135.51</v>
      </c>
      <c r="P3629" s="3">
        <v>30.98</v>
      </c>
      <c r="Q3629" s="3">
        <v>6.5</v>
      </c>
      <c r="R3629" s="5" t="s">
        <v>2979</v>
      </c>
      <c r="S3629" s="5" t="s">
        <v>891</v>
      </c>
      <c r="T3629" s="5" t="str">
        <f t="shared" si="337"/>
        <v>Max Engle</v>
      </c>
      <c r="U3629" t="s">
        <v>2828</v>
      </c>
      <c r="V3629" s="5" t="s">
        <v>47</v>
      </c>
      <c r="W3629" s="5" t="s">
        <v>48</v>
      </c>
      <c r="X3629" s="5" t="s">
        <v>87</v>
      </c>
      <c r="Y3629" s="5" t="s">
        <v>1389</v>
      </c>
      <c r="Z3629" s="5" t="s">
        <v>43</v>
      </c>
      <c r="AA3629" s="4">
        <v>0.79</v>
      </c>
      <c r="AB3629" s="1">
        <v>40684</v>
      </c>
      <c r="AC3629" s="1">
        <v>24062</v>
      </c>
      <c r="AD3629">
        <f t="shared" si="338"/>
        <v>1</v>
      </c>
      <c r="AE3629">
        <f t="shared" ca="1" si="339"/>
        <v>58</v>
      </c>
      <c r="AF3629" t="str">
        <f t="shared" ca="1" si="340"/>
        <v>18-64</v>
      </c>
      <c r="AG3629" s="3">
        <f t="shared" si="341"/>
        <v>6.2461503333333326</v>
      </c>
      <c r="AH3629" t="str">
        <f>_xlfn.IFNA(VLOOKUP(Sales_Transactions[[#This Row],[Order ID]],Returned_Items[#All],2,FALSE),"Not Returned")</f>
        <v>Not Returned</v>
      </c>
    </row>
    <row r="3630" spans="1:34" x14ac:dyDescent="0.25">
      <c r="A3630">
        <v>24099</v>
      </c>
      <c r="C3630" t="s">
        <v>2352</v>
      </c>
      <c r="D3630" s="2" t="str">
        <f>TEXT(MID(Sales_Transactions[[#This Row],[Order Date]],2,5),"d/m/yyy")</f>
        <v>20/5/2011</v>
      </c>
      <c r="E3630" s="2" t="str">
        <f>TEXT(MID(Sales_Transactions[[#This Row],[Order Date]],2,5),"d")</f>
        <v>20</v>
      </c>
      <c r="F3630" s="2" t="str">
        <f>TEXT(MID(Sales_Transactions[[#This Row],[Order Date]],2,5),"m")</f>
        <v>5</v>
      </c>
      <c r="G3630" s="2" t="str">
        <f>TEXT(MID(Sales_Transactions[[#This Row],[Order Date]],2,5),"yyy")</f>
        <v>2011</v>
      </c>
      <c r="H3630" s="2" t="str">
        <f>TEXT(MID(Sales_Transactions[[#This Row],[Order Date]],2,5),"yyy/m")</f>
        <v>2011/5</v>
      </c>
      <c r="I3630" t="s">
        <v>52</v>
      </c>
      <c r="J3630">
        <f t="shared" si="336"/>
        <v>1</v>
      </c>
      <c r="K3630" s="2">
        <v>36</v>
      </c>
      <c r="L3630" s="3">
        <v>825.82</v>
      </c>
      <c r="M3630" s="4">
        <v>0</v>
      </c>
      <c r="N3630" s="5" t="s">
        <v>23</v>
      </c>
      <c r="O3630" s="3">
        <v>-1049.26</v>
      </c>
      <c r="P3630" s="3">
        <v>20.34</v>
      </c>
      <c r="Q3630" s="3">
        <v>35</v>
      </c>
      <c r="R3630" s="5" t="s">
        <v>2979</v>
      </c>
      <c r="S3630" s="5" t="s">
        <v>891</v>
      </c>
      <c r="T3630" s="5" t="str">
        <f t="shared" si="337"/>
        <v>Max Engle</v>
      </c>
      <c r="U3630" t="s">
        <v>2828</v>
      </c>
      <c r="V3630" s="5" t="s">
        <v>47</v>
      </c>
      <c r="W3630" s="5" t="s">
        <v>28</v>
      </c>
      <c r="X3630" s="5" t="s">
        <v>29</v>
      </c>
      <c r="Y3630" s="5" t="s">
        <v>1176</v>
      </c>
      <c r="Z3630" s="5" t="s">
        <v>31</v>
      </c>
      <c r="AA3630" s="4">
        <v>0.84</v>
      </c>
      <c r="AB3630" s="1">
        <v>40684</v>
      </c>
      <c r="AC3630" s="1">
        <v>23855</v>
      </c>
      <c r="AD3630">
        <f t="shared" si="338"/>
        <v>1</v>
      </c>
      <c r="AE3630">
        <f t="shared" ca="1" si="339"/>
        <v>59</v>
      </c>
      <c r="AF3630" t="str">
        <f t="shared" ca="1" si="340"/>
        <v>18-64</v>
      </c>
      <c r="AG3630" s="3">
        <f t="shared" si="341"/>
        <v>1.5372222222222223</v>
      </c>
      <c r="AH3630" t="str">
        <f>_xlfn.IFNA(VLOOKUP(Sales_Transactions[[#This Row],[Order ID]],Returned_Items[#All],2,FALSE),"Not Returned")</f>
        <v>Not Returned</v>
      </c>
    </row>
    <row r="3631" spans="1:34" x14ac:dyDescent="0.25">
      <c r="A3631">
        <v>24228</v>
      </c>
      <c r="C3631" t="s">
        <v>2150</v>
      </c>
      <c r="D3631" s="2" t="str">
        <f>TEXT(MID(Sales_Transactions[[#This Row],[Order Date]],2,5),"d/m/yyy")</f>
        <v>17/7/2009</v>
      </c>
      <c r="E3631" s="2" t="str">
        <f>TEXT(MID(Sales_Transactions[[#This Row],[Order Date]],2,5),"d")</f>
        <v>17</v>
      </c>
      <c r="F3631" s="2" t="str">
        <f>TEXT(MID(Sales_Transactions[[#This Row],[Order Date]],2,5),"m")</f>
        <v>7</v>
      </c>
      <c r="G3631" s="2" t="str">
        <f>TEXT(MID(Sales_Transactions[[#This Row],[Order Date]],2,5),"yyy")</f>
        <v>2009</v>
      </c>
      <c r="H3631" s="2" t="str">
        <f>TEXT(MID(Sales_Transactions[[#This Row],[Order Date]],2,5),"yyy/m")</f>
        <v>2009/7</v>
      </c>
      <c r="I3631" t="s">
        <v>22</v>
      </c>
      <c r="J3631">
        <f t="shared" si="336"/>
        <v>2</v>
      </c>
      <c r="K3631" s="2">
        <v>31</v>
      </c>
      <c r="L3631" s="3">
        <v>60.64</v>
      </c>
      <c r="M3631" s="4">
        <v>0.05</v>
      </c>
      <c r="N3631" s="5" t="s">
        <v>23</v>
      </c>
      <c r="O3631" s="3">
        <v>-66.62</v>
      </c>
      <c r="P3631" s="3">
        <v>1.86</v>
      </c>
      <c r="Q3631" s="3">
        <v>2.58</v>
      </c>
      <c r="R3631" s="5" t="s">
        <v>2955</v>
      </c>
      <c r="S3631" s="5" t="s">
        <v>2956</v>
      </c>
      <c r="T3631" s="5" t="str">
        <f t="shared" si="337"/>
        <v>Anne Pryor</v>
      </c>
      <c r="U3631" t="s">
        <v>2828</v>
      </c>
      <c r="V3631" s="5" t="s">
        <v>74</v>
      </c>
      <c r="W3631" s="5" t="s">
        <v>28</v>
      </c>
      <c r="X3631" s="5" t="s">
        <v>82</v>
      </c>
      <c r="Y3631" s="5" t="s">
        <v>1348</v>
      </c>
      <c r="Z3631" s="5" t="s">
        <v>84</v>
      </c>
      <c r="AA3631" s="4">
        <v>0.82</v>
      </c>
      <c r="AB3631" s="1">
        <v>40015</v>
      </c>
      <c r="AC3631" s="1">
        <v>23947</v>
      </c>
      <c r="AD3631">
        <f t="shared" si="338"/>
        <v>4</v>
      </c>
      <c r="AE3631">
        <f t="shared" ca="1" si="339"/>
        <v>59</v>
      </c>
      <c r="AF3631" t="str">
        <f t="shared" ca="1" si="340"/>
        <v>18-64</v>
      </c>
      <c r="AG3631" s="3">
        <f t="shared" si="341"/>
        <v>0.14319580645161289</v>
      </c>
      <c r="AH3631" t="str">
        <f>_xlfn.IFNA(VLOOKUP(Sales_Transactions[[#This Row],[Order ID]],Returned_Items[#All],2,FALSE),"Not Returned")</f>
        <v>Not Returned</v>
      </c>
    </row>
    <row r="3632" spans="1:34" x14ac:dyDescent="0.25">
      <c r="A3632">
        <v>24231</v>
      </c>
      <c r="C3632" t="s">
        <v>1160</v>
      </c>
      <c r="D3632" s="2" t="str">
        <f>TEXT(MID(Sales_Transactions[[#This Row],[Order Date]],2,5),"d/m/yyy")</f>
        <v>7/8/2009</v>
      </c>
      <c r="E3632" s="2" t="str">
        <f>TEXT(MID(Sales_Transactions[[#This Row],[Order Date]],2,5),"d")</f>
        <v>7</v>
      </c>
      <c r="F3632" s="2" t="str">
        <f>TEXT(MID(Sales_Transactions[[#This Row],[Order Date]],2,5),"m")</f>
        <v>8</v>
      </c>
      <c r="G3632" s="2" t="str">
        <f>TEXT(MID(Sales_Transactions[[#This Row],[Order Date]],2,5),"yyy")</f>
        <v>2009</v>
      </c>
      <c r="H3632" s="2" t="str">
        <f>TEXT(MID(Sales_Transactions[[#This Row],[Order Date]],2,5),"yyy/m")</f>
        <v>2009/8</v>
      </c>
      <c r="I3632" t="s">
        <v>52</v>
      </c>
      <c r="J3632">
        <f t="shared" si="336"/>
        <v>1</v>
      </c>
      <c r="K3632" s="2">
        <v>48</v>
      </c>
      <c r="L3632" s="3">
        <v>2482.0340000000001</v>
      </c>
      <c r="M3632" s="4">
        <v>0.08</v>
      </c>
      <c r="N3632" s="5" t="s">
        <v>23</v>
      </c>
      <c r="O3632" s="3">
        <v>421.89</v>
      </c>
      <c r="P3632" s="3">
        <v>65.989999999999995</v>
      </c>
      <c r="Q3632" s="3">
        <v>5.92</v>
      </c>
      <c r="R3632" s="5" t="s">
        <v>1417</v>
      </c>
      <c r="S3632" s="5" t="s">
        <v>2981</v>
      </c>
      <c r="T3632" s="5" t="str">
        <f t="shared" si="337"/>
        <v>Dennis Kane</v>
      </c>
      <c r="U3632" t="s">
        <v>2828</v>
      </c>
      <c r="V3632" s="5" t="s">
        <v>27</v>
      </c>
      <c r="W3632" s="5" t="s">
        <v>48</v>
      </c>
      <c r="X3632" s="5" t="s">
        <v>49</v>
      </c>
      <c r="Y3632" s="5" t="s">
        <v>1581</v>
      </c>
      <c r="Z3632" s="5" t="s">
        <v>43</v>
      </c>
      <c r="AA3632" s="4">
        <v>0.57999999999999996</v>
      </c>
      <c r="AB3632" s="1">
        <v>40032</v>
      </c>
      <c r="AC3632" s="1">
        <v>23961</v>
      </c>
      <c r="AD3632">
        <f t="shared" si="338"/>
        <v>0</v>
      </c>
      <c r="AE3632">
        <f t="shared" ca="1" si="339"/>
        <v>59</v>
      </c>
      <c r="AF3632" t="str">
        <f t="shared" ca="1" si="340"/>
        <v>18-64</v>
      </c>
      <c r="AG3632" s="3">
        <f t="shared" si="341"/>
        <v>1.4970251666666667</v>
      </c>
      <c r="AH3632" t="str">
        <f>_xlfn.IFNA(VLOOKUP(Sales_Transactions[[#This Row],[Order ID]],Returned_Items[#All],2,FALSE),"Not Returned")</f>
        <v>Not Returned</v>
      </c>
    </row>
    <row r="3633" spans="1:34" x14ac:dyDescent="0.25">
      <c r="A3633">
        <v>24613</v>
      </c>
      <c r="C3633" t="s">
        <v>883</v>
      </c>
      <c r="D3633" s="2" t="str">
        <f>TEXT(MID(Sales_Transactions[[#This Row],[Order Date]],2,5),"d/m/yyy")</f>
        <v>16/7/2012</v>
      </c>
      <c r="E3633" s="2" t="str">
        <f>TEXT(MID(Sales_Transactions[[#This Row],[Order Date]],2,5),"d")</f>
        <v>16</v>
      </c>
      <c r="F3633" s="2" t="str">
        <f>TEXT(MID(Sales_Transactions[[#This Row],[Order Date]],2,5),"m")</f>
        <v>7</v>
      </c>
      <c r="G3633" s="2" t="str">
        <f>TEXT(MID(Sales_Transactions[[#This Row],[Order Date]],2,5),"yyy")</f>
        <v>2012</v>
      </c>
      <c r="H3633" s="2" t="str">
        <f>TEXT(MID(Sales_Transactions[[#This Row],[Order Date]],2,5),"yyy/m")</f>
        <v>2012/7</v>
      </c>
      <c r="I3633" t="s">
        <v>22</v>
      </c>
      <c r="J3633">
        <f t="shared" si="336"/>
        <v>2</v>
      </c>
      <c r="K3633" s="2">
        <v>16</v>
      </c>
      <c r="L3633" s="3">
        <v>9695.84</v>
      </c>
      <c r="M3633" s="4">
        <v>0</v>
      </c>
      <c r="N3633" s="5" t="s">
        <v>23</v>
      </c>
      <c r="O3633" s="3">
        <v>2752.11</v>
      </c>
      <c r="P3633" s="3">
        <v>599.99</v>
      </c>
      <c r="Q3633" s="3">
        <v>24.49</v>
      </c>
      <c r="R3633" s="5" t="s">
        <v>2967</v>
      </c>
      <c r="S3633" s="5" t="s">
        <v>1238</v>
      </c>
      <c r="T3633" s="5" t="str">
        <f t="shared" si="337"/>
        <v>Jasper Cacioppo</v>
      </c>
      <c r="U3633" t="s">
        <v>2828</v>
      </c>
      <c r="V3633" s="5" t="s">
        <v>74</v>
      </c>
      <c r="W3633" s="5" t="s">
        <v>48</v>
      </c>
      <c r="X3633" s="5" t="s">
        <v>131</v>
      </c>
      <c r="Y3633" s="5" t="s">
        <v>1772</v>
      </c>
      <c r="Z3633" s="5" t="s">
        <v>31</v>
      </c>
      <c r="AA3633" s="4">
        <v>0.37</v>
      </c>
      <c r="AB3633" s="1">
        <v>41115</v>
      </c>
      <c r="AC3633" s="1">
        <v>23849</v>
      </c>
      <c r="AD3633">
        <f t="shared" si="338"/>
        <v>9</v>
      </c>
      <c r="AE3633">
        <f t="shared" ca="1" si="339"/>
        <v>59</v>
      </c>
      <c r="AF3633" t="str">
        <f t="shared" ca="1" si="340"/>
        <v>18-64</v>
      </c>
      <c r="AG3633" s="3">
        <f t="shared" si="341"/>
        <v>39.03</v>
      </c>
      <c r="AH3633" t="str">
        <f>_xlfn.IFNA(VLOOKUP(Sales_Transactions[[#This Row],[Order ID]],Returned_Items[#All],2,FALSE),"Not Returned")</f>
        <v>Not Returned</v>
      </c>
    </row>
    <row r="3634" spans="1:34" x14ac:dyDescent="0.25">
      <c r="A3634">
        <v>24613</v>
      </c>
      <c r="C3634" t="s">
        <v>883</v>
      </c>
      <c r="D3634" s="2" t="str">
        <f>TEXT(MID(Sales_Transactions[[#This Row],[Order Date]],2,5),"d/m/yyy")</f>
        <v>16/7/2012</v>
      </c>
      <c r="E3634" s="2" t="str">
        <f>TEXT(MID(Sales_Transactions[[#This Row],[Order Date]],2,5),"d")</f>
        <v>16</v>
      </c>
      <c r="F3634" s="2" t="str">
        <f>TEXT(MID(Sales_Transactions[[#This Row],[Order Date]],2,5),"m")</f>
        <v>7</v>
      </c>
      <c r="G3634" s="2" t="str">
        <f>TEXT(MID(Sales_Transactions[[#This Row],[Order Date]],2,5),"yyy")</f>
        <v>2012</v>
      </c>
      <c r="H3634" s="2" t="str">
        <f>TEXT(MID(Sales_Transactions[[#This Row],[Order Date]],2,5),"yyy/m")</f>
        <v>2012/7</v>
      </c>
      <c r="I3634" t="s">
        <v>22</v>
      </c>
      <c r="J3634">
        <f t="shared" si="336"/>
        <v>2</v>
      </c>
      <c r="K3634" s="2">
        <v>36</v>
      </c>
      <c r="L3634" s="3">
        <v>246.79</v>
      </c>
      <c r="M3634" s="4">
        <v>0.01</v>
      </c>
      <c r="N3634" s="5" t="s">
        <v>23</v>
      </c>
      <c r="O3634" s="3">
        <v>-90.08</v>
      </c>
      <c r="P3634" s="3">
        <v>6.48</v>
      </c>
      <c r="Q3634" s="3">
        <v>6.6</v>
      </c>
      <c r="R3634" s="5" t="s">
        <v>2967</v>
      </c>
      <c r="S3634" s="5" t="s">
        <v>1238</v>
      </c>
      <c r="T3634" s="5" t="str">
        <f t="shared" si="337"/>
        <v>Jasper Cacioppo</v>
      </c>
      <c r="U3634" t="s">
        <v>2828</v>
      </c>
      <c r="V3634" s="5" t="s">
        <v>74</v>
      </c>
      <c r="W3634" s="5" t="s">
        <v>28</v>
      </c>
      <c r="X3634" s="5" t="s">
        <v>75</v>
      </c>
      <c r="Y3634" s="5" t="s">
        <v>560</v>
      </c>
      <c r="Z3634" s="5" t="s">
        <v>43</v>
      </c>
      <c r="AA3634" s="4">
        <v>0.37</v>
      </c>
      <c r="AB3634" s="1">
        <v>41115</v>
      </c>
      <c r="AC3634" s="1">
        <v>23816</v>
      </c>
      <c r="AD3634">
        <f t="shared" si="338"/>
        <v>9</v>
      </c>
      <c r="AE3634">
        <f t="shared" ca="1" si="339"/>
        <v>59</v>
      </c>
      <c r="AF3634" t="str">
        <f t="shared" ca="1" si="340"/>
        <v>18-64</v>
      </c>
      <c r="AG3634" s="3">
        <f t="shared" si="341"/>
        <v>0.36331533333333332</v>
      </c>
      <c r="AH3634" t="str">
        <f>_xlfn.IFNA(VLOOKUP(Sales_Transactions[[#This Row],[Order ID]],Returned_Items[#All],2,FALSE),"Not Returned")</f>
        <v>Not Returned</v>
      </c>
    </row>
    <row r="3635" spans="1:34" x14ac:dyDescent="0.25">
      <c r="A3635">
        <v>24613</v>
      </c>
      <c r="C3635" t="s">
        <v>883</v>
      </c>
      <c r="D3635" s="2" t="str">
        <f>TEXT(MID(Sales_Transactions[[#This Row],[Order Date]],2,5),"d/m/yyy")</f>
        <v>16/7/2012</v>
      </c>
      <c r="E3635" s="2" t="str">
        <f>TEXT(MID(Sales_Transactions[[#This Row],[Order Date]],2,5),"d")</f>
        <v>16</v>
      </c>
      <c r="F3635" s="2" t="str">
        <f>TEXT(MID(Sales_Transactions[[#This Row],[Order Date]],2,5),"m")</f>
        <v>7</v>
      </c>
      <c r="G3635" s="2" t="str">
        <f>TEXT(MID(Sales_Transactions[[#This Row],[Order Date]],2,5),"yyy")</f>
        <v>2012</v>
      </c>
      <c r="H3635" s="2" t="str">
        <f>TEXT(MID(Sales_Transactions[[#This Row],[Order Date]],2,5),"yyy/m")</f>
        <v>2012/7</v>
      </c>
      <c r="I3635" t="s">
        <v>22</v>
      </c>
      <c r="J3635">
        <f t="shared" si="336"/>
        <v>2</v>
      </c>
      <c r="K3635" s="2">
        <v>39</v>
      </c>
      <c r="L3635" s="3">
        <v>777.78</v>
      </c>
      <c r="M3635" s="4">
        <v>0.01</v>
      </c>
      <c r="N3635" s="5" t="s">
        <v>23</v>
      </c>
      <c r="O3635" s="3">
        <v>237.75</v>
      </c>
      <c r="P3635" s="3">
        <v>19.84</v>
      </c>
      <c r="Q3635" s="3">
        <v>4.0999999999999996</v>
      </c>
      <c r="R3635" s="5" t="s">
        <v>2967</v>
      </c>
      <c r="S3635" s="5" t="s">
        <v>1238</v>
      </c>
      <c r="T3635" s="5" t="str">
        <f t="shared" si="337"/>
        <v>Jasper Cacioppo</v>
      </c>
      <c r="U3635" t="s">
        <v>2828</v>
      </c>
      <c r="V3635" s="5" t="s">
        <v>74</v>
      </c>
      <c r="W3635" s="5" t="s">
        <v>28</v>
      </c>
      <c r="X3635" s="5" t="s">
        <v>124</v>
      </c>
      <c r="Y3635" s="5" t="s">
        <v>296</v>
      </c>
      <c r="Z3635" s="5" t="s">
        <v>84</v>
      </c>
      <c r="AA3635" s="4">
        <v>0.44</v>
      </c>
      <c r="AB3635" s="1">
        <v>41115</v>
      </c>
      <c r="AC3635" s="1">
        <v>24022</v>
      </c>
      <c r="AD3635">
        <f t="shared" si="338"/>
        <v>9</v>
      </c>
      <c r="AE3635">
        <f t="shared" ca="1" si="339"/>
        <v>58</v>
      </c>
      <c r="AF3635" t="str">
        <f t="shared" ca="1" si="340"/>
        <v>18-64</v>
      </c>
      <c r="AG3635" s="3">
        <f t="shared" si="341"/>
        <v>0.61379528205128198</v>
      </c>
      <c r="AH3635" t="str">
        <f>_xlfn.IFNA(VLOOKUP(Sales_Transactions[[#This Row],[Order ID]],Returned_Items[#All],2,FALSE),"Not Returned")</f>
        <v>Not Returned</v>
      </c>
    </row>
    <row r="3636" spans="1:34" x14ac:dyDescent="0.25">
      <c r="A3636">
        <v>24647</v>
      </c>
      <c r="C3636" t="s">
        <v>3020</v>
      </c>
      <c r="D3636" s="2" t="str">
        <f>TEXT(MID(Sales_Transactions[[#This Row],[Order Date]],2,5),"d/m/yyy")</f>
        <v>4/6/2009</v>
      </c>
      <c r="E3636" s="2" t="str">
        <f>TEXT(MID(Sales_Transactions[[#This Row],[Order Date]],2,5),"d")</f>
        <v>4</v>
      </c>
      <c r="F3636" s="2" t="str">
        <f>TEXT(MID(Sales_Transactions[[#This Row],[Order Date]],2,5),"m")</f>
        <v>6</v>
      </c>
      <c r="G3636" s="2" t="str">
        <f>TEXT(MID(Sales_Transactions[[#This Row],[Order Date]],2,5),"yyy")</f>
        <v>2009</v>
      </c>
      <c r="H3636" s="2" t="str">
        <f>TEXT(MID(Sales_Transactions[[#This Row],[Order Date]],2,5),"yyy/m")</f>
        <v>2009/6</v>
      </c>
      <c r="I3636" t="s">
        <v>52</v>
      </c>
      <c r="J3636">
        <f t="shared" si="336"/>
        <v>1</v>
      </c>
      <c r="K3636" s="2">
        <v>3</v>
      </c>
      <c r="L3636" s="3">
        <v>3029.97</v>
      </c>
      <c r="M3636" s="4">
        <v>0</v>
      </c>
      <c r="N3636" s="5" t="s">
        <v>23</v>
      </c>
      <c r="O3636" s="3">
        <v>-1820</v>
      </c>
      <c r="P3636" s="3">
        <v>999.99</v>
      </c>
      <c r="Q3636" s="3">
        <v>13.99</v>
      </c>
      <c r="R3636" s="5" t="s">
        <v>3013</v>
      </c>
      <c r="S3636" s="5" t="s">
        <v>2620</v>
      </c>
      <c r="T3636" s="5" t="str">
        <f t="shared" si="337"/>
        <v>Mitch Webber</v>
      </c>
      <c r="U3636" t="s">
        <v>2828</v>
      </c>
      <c r="V3636" s="5" t="s">
        <v>47</v>
      </c>
      <c r="W3636" s="5" t="s">
        <v>48</v>
      </c>
      <c r="X3636" s="5" t="s">
        <v>324</v>
      </c>
      <c r="Y3636" s="5" t="s">
        <v>2555</v>
      </c>
      <c r="Z3636" s="5" t="s">
        <v>56</v>
      </c>
      <c r="AA3636" s="4">
        <v>0.36</v>
      </c>
      <c r="AB3636" s="1">
        <v>39970</v>
      </c>
      <c r="AC3636" s="1">
        <v>24065</v>
      </c>
      <c r="AD3636">
        <f t="shared" si="338"/>
        <v>2</v>
      </c>
      <c r="AE3636">
        <f t="shared" ca="1" si="339"/>
        <v>58</v>
      </c>
      <c r="AF3636" t="str">
        <f t="shared" ca="1" si="340"/>
        <v>18-64</v>
      </c>
      <c r="AG3636" s="3">
        <f t="shared" si="341"/>
        <v>337.99333333333334</v>
      </c>
      <c r="AH3636" t="str">
        <f>_xlfn.IFNA(VLOOKUP(Sales_Transactions[[#This Row],[Order ID]],Returned_Items[#All],2,FALSE),"Not Returned")</f>
        <v>Not Returned</v>
      </c>
    </row>
    <row r="3637" spans="1:34" x14ac:dyDescent="0.25">
      <c r="A3637">
        <v>24647</v>
      </c>
      <c r="C3637" t="s">
        <v>3020</v>
      </c>
      <c r="D3637" s="2" t="str">
        <f>TEXT(MID(Sales_Transactions[[#This Row],[Order Date]],2,5),"d/m/yyy")</f>
        <v>4/6/2009</v>
      </c>
      <c r="E3637" s="2" t="str">
        <f>TEXT(MID(Sales_Transactions[[#This Row],[Order Date]],2,5),"d")</f>
        <v>4</v>
      </c>
      <c r="F3637" s="2" t="str">
        <f>TEXT(MID(Sales_Transactions[[#This Row],[Order Date]],2,5),"m")</f>
        <v>6</v>
      </c>
      <c r="G3637" s="2" t="str">
        <f>TEXT(MID(Sales_Transactions[[#This Row],[Order Date]],2,5),"yyy")</f>
        <v>2009</v>
      </c>
      <c r="H3637" s="2" t="str">
        <f>TEXT(MID(Sales_Transactions[[#This Row],[Order Date]],2,5),"yyy/m")</f>
        <v>2009/6</v>
      </c>
      <c r="I3637" t="s">
        <v>52</v>
      </c>
      <c r="J3637">
        <f t="shared" si="336"/>
        <v>1</v>
      </c>
      <c r="K3637" s="2">
        <v>34</v>
      </c>
      <c r="L3637" s="3">
        <v>241.04</v>
      </c>
      <c r="M3637" s="4">
        <v>0.05</v>
      </c>
      <c r="N3637" s="5" t="s">
        <v>67</v>
      </c>
      <c r="O3637" s="3">
        <v>-28.2</v>
      </c>
      <c r="P3637" s="3">
        <v>6.48</v>
      </c>
      <c r="Q3637" s="3">
        <v>5.14</v>
      </c>
      <c r="R3637" s="5" t="s">
        <v>3013</v>
      </c>
      <c r="S3637" s="5" t="s">
        <v>2620</v>
      </c>
      <c r="T3637" s="5" t="str">
        <f t="shared" si="337"/>
        <v>Mitch Webber</v>
      </c>
      <c r="U3637" t="s">
        <v>2828</v>
      </c>
      <c r="V3637" s="5" t="s">
        <v>47</v>
      </c>
      <c r="W3637" s="5" t="s">
        <v>28</v>
      </c>
      <c r="X3637" s="5" t="s">
        <v>75</v>
      </c>
      <c r="Y3637" s="5" t="s">
        <v>2106</v>
      </c>
      <c r="Z3637" s="5" t="s">
        <v>43</v>
      </c>
      <c r="AA3637" s="4">
        <v>0.37</v>
      </c>
      <c r="AB3637" s="1">
        <v>39969</v>
      </c>
      <c r="AC3637" s="1">
        <v>23479</v>
      </c>
      <c r="AD3637">
        <f t="shared" si="338"/>
        <v>1</v>
      </c>
      <c r="AE3637">
        <f t="shared" ca="1" si="339"/>
        <v>60</v>
      </c>
      <c r="AF3637" t="str">
        <f t="shared" ca="1" si="340"/>
        <v>18-64</v>
      </c>
      <c r="AG3637" s="3">
        <f t="shared" si="341"/>
        <v>0.34166941176470589</v>
      </c>
      <c r="AH3637" t="str">
        <f>_xlfn.IFNA(VLOOKUP(Sales_Transactions[[#This Row],[Order ID]],Returned_Items[#All],2,FALSE),"Not Returned")</f>
        <v>Not Returned</v>
      </c>
    </row>
    <row r="3638" spans="1:34" x14ac:dyDescent="0.25">
      <c r="A3638">
        <v>24672</v>
      </c>
      <c r="C3638" t="s">
        <v>305</v>
      </c>
      <c r="D3638" s="2" t="str">
        <f>TEXT(MID(Sales_Transactions[[#This Row],[Order Date]],2,5),"d/m/yyy")</f>
        <v>17/3/2012</v>
      </c>
      <c r="E3638" s="2" t="str">
        <f>TEXT(MID(Sales_Transactions[[#This Row],[Order Date]],2,5),"d")</f>
        <v>17</v>
      </c>
      <c r="F3638" s="2" t="str">
        <f>TEXT(MID(Sales_Transactions[[#This Row],[Order Date]],2,5),"m")</f>
        <v>3</v>
      </c>
      <c r="G3638" s="2" t="str">
        <f>TEXT(MID(Sales_Transactions[[#This Row],[Order Date]],2,5),"yyy")</f>
        <v>2012</v>
      </c>
      <c r="H3638" s="2" t="str">
        <f>TEXT(MID(Sales_Transactions[[#This Row],[Order Date]],2,5),"yyy/m")</f>
        <v>2012/3</v>
      </c>
      <c r="I3638" t="s">
        <v>78</v>
      </c>
      <c r="J3638">
        <f t="shared" si="336"/>
        <v>3</v>
      </c>
      <c r="K3638" s="2">
        <v>5</v>
      </c>
      <c r="L3638" s="3">
        <v>44.17</v>
      </c>
      <c r="M3638" s="4">
        <v>0.02</v>
      </c>
      <c r="N3638" s="5" t="s">
        <v>23</v>
      </c>
      <c r="O3638" s="3">
        <v>23.41</v>
      </c>
      <c r="P3638" s="3">
        <v>7.59</v>
      </c>
      <c r="Q3638" s="3">
        <v>4</v>
      </c>
      <c r="R3638" s="5" t="s">
        <v>2987</v>
      </c>
      <c r="S3638" s="5" t="s">
        <v>2988</v>
      </c>
      <c r="T3638" s="5" t="str">
        <f t="shared" si="337"/>
        <v>Stuart Van</v>
      </c>
      <c r="U3638" t="s">
        <v>2828</v>
      </c>
      <c r="V3638" s="5" t="s">
        <v>37</v>
      </c>
      <c r="W3638" s="5" t="s">
        <v>57</v>
      </c>
      <c r="X3638" s="5" t="s">
        <v>58</v>
      </c>
      <c r="Y3638" s="5" t="s">
        <v>843</v>
      </c>
      <c r="Z3638" s="5" t="s">
        <v>84</v>
      </c>
      <c r="AA3638" s="4">
        <v>0.42</v>
      </c>
      <c r="AB3638" s="1">
        <v>40988</v>
      </c>
      <c r="AC3638" s="1">
        <v>23562</v>
      </c>
      <c r="AD3638">
        <f t="shared" si="338"/>
        <v>3</v>
      </c>
      <c r="AE3638">
        <f t="shared" ca="1" si="339"/>
        <v>60</v>
      </c>
      <c r="AF3638" t="str">
        <f t="shared" ca="1" si="340"/>
        <v>18-64</v>
      </c>
      <c r="AG3638" s="3">
        <f t="shared" si="341"/>
        <v>2.3176964</v>
      </c>
      <c r="AH3638" t="str">
        <f>_xlfn.IFNA(VLOOKUP(Sales_Transactions[[#This Row],[Order ID]],Returned_Items[#All],2,FALSE),"Not Returned")</f>
        <v>Not Returned</v>
      </c>
    </row>
    <row r="3639" spans="1:34" x14ac:dyDescent="0.25">
      <c r="A3639">
        <v>24672</v>
      </c>
      <c r="C3639" t="s">
        <v>305</v>
      </c>
      <c r="D3639" s="2" t="str">
        <f>TEXT(MID(Sales_Transactions[[#This Row],[Order Date]],2,5),"d/m/yyy")</f>
        <v>17/3/2012</v>
      </c>
      <c r="E3639" s="2" t="str">
        <f>TEXT(MID(Sales_Transactions[[#This Row],[Order Date]],2,5),"d")</f>
        <v>17</v>
      </c>
      <c r="F3639" s="2" t="str">
        <f>TEXT(MID(Sales_Transactions[[#This Row],[Order Date]],2,5),"m")</f>
        <v>3</v>
      </c>
      <c r="G3639" s="2" t="str">
        <f>TEXT(MID(Sales_Transactions[[#This Row],[Order Date]],2,5),"yyy")</f>
        <v>2012</v>
      </c>
      <c r="H3639" s="2" t="str">
        <f>TEXT(MID(Sales_Transactions[[#This Row],[Order Date]],2,5),"yyy/m")</f>
        <v>2012/3</v>
      </c>
      <c r="I3639" t="s">
        <v>78</v>
      </c>
      <c r="J3639">
        <f t="shared" si="336"/>
        <v>3</v>
      </c>
      <c r="K3639" s="2">
        <v>37</v>
      </c>
      <c r="L3639" s="3">
        <v>192.92</v>
      </c>
      <c r="M3639" s="4">
        <v>0.09</v>
      </c>
      <c r="N3639" s="5" t="s">
        <v>23</v>
      </c>
      <c r="O3639" s="3">
        <v>74.58</v>
      </c>
      <c r="P3639" s="3">
        <v>5.43</v>
      </c>
      <c r="Q3639" s="3">
        <v>0.95</v>
      </c>
      <c r="R3639" s="5" t="s">
        <v>2987</v>
      </c>
      <c r="S3639" s="5" t="s">
        <v>2988</v>
      </c>
      <c r="T3639" s="5" t="str">
        <f t="shared" si="337"/>
        <v>Stuart Van</v>
      </c>
      <c r="U3639" t="s">
        <v>2828</v>
      </c>
      <c r="V3639" s="5" t="s">
        <v>37</v>
      </c>
      <c r="W3639" s="5" t="s">
        <v>28</v>
      </c>
      <c r="X3639" s="5" t="s">
        <v>75</v>
      </c>
      <c r="Y3639" s="5" t="s">
        <v>991</v>
      </c>
      <c r="Z3639" s="5" t="s">
        <v>84</v>
      </c>
      <c r="AA3639" s="4">
        <v>0.36</v>
      </c>
      <c r="AB3639" s="1">
        <v>40987</v>
      </c>
      <c r="AC3639" s="1">
        <v>23444</v>
      </c>
      <c r="AD3639">
        <f t="shared" si="338"/>
        <v>2</v>
      </c>
      <c r="AE3639">
        <f t="shared" ca="1" si="339"/>
        <v>60</v>
      </c>
      <c r="AF3639" t="str">
        <f t="shared" ca="1" si="340"/>
        <v>18-64</v>
      </c>
      <c r="AG3639" s="3">
        <f t="shared" si="341"/>
        <v>0.17230035135135136</v>
      </c>
      <c r="AH3639" t="str">
        <f>_xlfn.IFNA(VLOOKUP(Sales_Transactions[[#This Row],[Order ID]],Returned_Items[#All],2,FALSE),"Not Returned")</f>
        <v>Not Returned</v>
      </c>
    </row>
    <row r="3640" spans="1:34" x14ac:dyDescent="0.25">
      <c r="A3640">
        <v>24672</v>
      </c>
      <c r="C3640" t="s">
        <v>305</v>
      </c>
      <c r="D3640" s="2" t="str">
        <f>TEXT(MID(Sales_Transactions[[#This Row],[Order Date]],2,5),"d/m/yyy")</f>
        <v>17/3/2012</v>
      </c>
      <c r="E3640" s="2" t="str">
        <f>TEXT(MID(Sales_Transactions[[#This Row],[Order Date]],2,5),"d")</f>
        <v>17</v>
      </c>
      <c r="F3640" s="2" t="str">
        <f>TEXT(MID(Sales_Transactions[[#This Row],[Order Date]],2,5),"m")</f>
        <v>3</v>
      </c>
      <c r="G3640" s="2" t="str">
        <f>TEXT(MID(Sales_Transactions[[#This Row],[Order Date]],2,5),"yyy")</f>
        <v>2012</v>
      </c>
      <c r="H3640" s="2" t="str">
        <f>TEXT(MID(Sales_Transactions[[#This Row],[Order Date]],2,5),"yyy/m")</f>
        <v>2012/3</v>
      </c>
      <c r="I3640" t="s">
        <v>78</v>
      </c>
      <c r="J3640">
        <f t="shared" si="336"/>
        <v>3</v>
      </c>
      <c r="K3640" s="2">
        <v>37</v>
      </c>
      <c r="L3640" s="3">
        <v>10532.94</v>
      </c>
      <c r="M3640" s="4">
        <v>0.06</v>
      </c>
      <c r="N3640" s="5" t="s">
        <v>23</v>
      </c>
      <c r="O3640" s="3">
        <v>406.37</v>
      </c>
      <c r="P3640" s="3">
        <v>279.48</v>
      </c>
      <c r="Q3640" s="3">
        <v>35</v>
      </c>
      <c r="R3640" s="5" t="s">
        <v>2987</v>
      </c>
      <c r="S3640" s="5" t="s">
        <v>2988</v>
      </c>
      <c r="T3640" s="5" t="str">
        <f t="shared" si="337"/>
        <v>Stuart Van</v>
      </c>
      <c r="U3640" t="s">
        <v>2828</v>
      </c>
      <c r="V3640" s="5" t="s">
        <v>37</v>
      </c>
      <c r="W3640" s="5" t="s">
        <v>28</v>
      </c>
      <c r="X3640" s="5" t="s">
        <v>29</v>
      </c>
      <c r="Y3640" s="5" t="s">
        <v>269</v>
      </c>
      <c r="Z3640" s="5" t="s">
        <v>31</v>
      </c>
      <c r="AA3640" s="4">
        <v>0.8</v>
      </c>
      <c r="AB3640" s="1">
        <v>40987</v>
      </c>
      <c r="AC3640" s="1">
        <v>23610</v>
      </c>
      <c r="AD3640">
        <f t="shared" si="338"/>
        <v>2</v>
      </c>
      <c r="AE3640">
        <f t="shared" ca="1" si="339"/>
        <v>59</v>
      </c>
      <c r="AF3640" t="str">
        <f t="shared" ca="1" si="340"/>
        <v>18-64</v>
      </c>
      <c r="AG3640" s="3">
        <f t="shared" si="341"/>
        <v>8.4949273513513521</v>
      </c>
      <c r="AH3640" t="str">
        <f>_xlfn.IFNA(VLOOKUP(Sales_Transactions[[#This Row],[Order ID]],Returned_Items[#All],2,FALSE),"Not Returned")</f>
        <v>Not Returned</v>
      </c>
    </row>
    <row r="3641" spans="1:34" x14ac:dyDescent="0.25">
      <c r="A3641">
        <v>24740</v>
      </c>
      <c r="C3641" t="s">
        <v>1246</v>
      </c>
      <c r="D3641" s="2" t="str">
        <f>TEXT(MID(Sales_Transactions[[#This Row],[Order Date]],2,5),"d/m/yyy")</f>
        <v>10/1/2010</v>
      </c>
      <c r="E3641" s="2" t="str">
        <f>TEXT(MID(Sales_Transactions[[#This Row],[Order Date]],2,5),"d")</f>
        <v>10</v>
      </c>
      <c r="F3641" s="2" t="str">
        <f>TEXT(MID(Sales_Transactions[[#This Row],[Order Date]],2,5),"m")</f>
        <v>1</v>
      </c>
      <c r="G3641" s="2" t="str">
        <f>TEXT(MID(Sales_Transactions[[#This Row],[Order Date]],2,5),"yyy")</f>
        <v>2010</v>
      </c>
      <c r="H3641" s="2" t="str">
        <f>TEXT(MID(Sales_Transactions[[#This Row],[Order Date]],2,5),"yyy/m")</f>
        <v>2010/1</v>
      </c>
      <c r="I3641" t="s">
        <v>78</v>
      </c>
      <c r="J3641">
        <f t="shared" si="336"/>
        <v>3</v>
      </c>
      <c r="K3641" s="2">
        <v>11</v>
      </c>
      <c r="L3641" s="3">
        <v>1091.47</v>
      </c>
      <c r="M3641" s="4">
        <v>0.04</v>
      </c>
      <c r="N3641" s="5" t="s">
        <v>23</v>
      </c>
      <c r="O3641" s="3">
        <v>160.47999999999999</v>
      </c>
      <c r="P3641" s="3">
        <v>92.23</v>
      </c>
      <c r="Q3641" s="3">
        <v>39.61</v>
      </c>
      <c r="R3641" s="5" t="s">
        <v>1115</v>
      </c>
      <c r="S3641" s="5" t="s">
        <v>1116</v>
      </c>
      <c r="T3641" s="5" t="str">
        <f t="shared" si="337"/>
        <v>Logan Haushalter</v>
      </c>
      <c r="U3641" t="s">
        <v>2828</v>
      </c>
      <c r="V3641" s="5" t="s">
        <v>47</v>
      </c>
      <c r="W3641" s="5" t="s">
        <v>57</v>
      </c>
      <c r="X3641" s="5" t="s">
        <v>58</v>
      </c>
      <c r="Y3641" s="5" t="s">
        <v>213</v>
      </c>
      <c r="Z3641" s="5" t="s">
        <v>56</v>
      </c>
      <c r="AA3641" s="4">
        <v>0.67</v>
      </c>
      <c r="AB3641" s="1">
        <v>40189</v>
      </c>
      <c r="AC3641" s="1">
        <v>23613</v>
      </c>
      <c r="AD3641">
        <f t="shared" si="338"/>
        <v>1</v>
      </c>
      <c r="AE3641">
        <f t="shared" ca="1" si="339"/>
        <v>59</v>
      </c>
      <c r="AF3641" t="str">
        <f t="shared" ca="1" si="340"/>
        <v>18-64</v>
      </c>
      <c r="AG3641" s="3">
        <f t="shared" si="341"/>
        <v>11.982100727272728</v>
      </c>
      <c r="AH3641" t="str">
        <f>_xlfn.IFNA(VLOOKUP(Sales_Transactions[[#This Row],[Order ID]],Returned_Items[#All],2,FALSE),"Not Returned")</f>
        <v>Not Returned</v>
      </c>
    </row>
    <row r="3642" spans="1:34" x14ac:dyDescent="0.25">
      <c r="A3642">
        <v>24740</v>
      </c>
      <c r="C3642" t="s">
        <v>1246</v>
      </c>
      <c r="D3642" s="2" t="str">
        <f>TEXT(MID(Sales_Transactions[[#This Row],[Order Date]],2,5),"d/m/yyy")</f>
        <v>10/1/2010</v>
      </c>
      <c r="E3642" s="2" t="str">
        <f>TEXT(MID(Sales_Transactions[[#This Row],[Order Date]],2,5),"d")</f>
        <v>10</v>
      </c>
      <c r="F3642" s="2" t="str">
        <f>TEXT(MID(Sales_Transactions[[#This Row],[Order Date]],2,5),"m")</f>
        <v>1</v>
      </c>
      <c r="G3642" s="2" t="str">
        <f>TEXT(MID(Sales_Transactions[[#This Row],[Order Date]],2,5),"yyy")</f>
        <v>2010</v>
      </c>
      <c r="H3642" s="2" t="str">
        <f>TEXT(MID(Sales_Transactions[[#This Row],[Order Date]],2,5),"yyy/m")</f>
        <v>2010/1</v>
      </c>
      <c r="I3642" t="s">
        <v>78</v>
      </c>
      <c r="J3642">
        <f t="shared" si="336"/>
        <v>3</v>
      </c>
      <c r="K3642" s="2">
        <v>35</v>
      </c>
      <c r="L3642" s="3">
        <v>112.59</v>
      </c>
      <c r="M3642" s="4">
        <v>0.09</v>
      </c>
      <c r="N3642" s="5" t="s">
        <v>67</v>
      </c>
      <c r="O3642" s="3">
        <v>-126.7</v>
      </c>
      <c r="P3642" s="3">
        <v>3.28</v>
      </c>
      <c r="Q3642" s="3">
        <v>5</v>
      </c>
      <c r="R3642" s="5" t="s">
        <v>1115</v>
      </c>
      <c r="S3642" s="5" t="s">
        <v>1116</v>
      </c>
      <c r="T3642" s="5" t="str">
        <f t="shared" si="337"/>
        <v>Logan Haushalter</v>
      </c>
      <c r="U3642" t="s">
        <v>2828</v>
      </c>
      <c r="V3642" s="5" t="s">
        <v>47</v>
      </c>
      <c r="W3642" s="5" t="s">
        <v>28</v>
      </c>
      <c r="X3642" s="5" t="s">
        <v>124</v>
      </c>
      <c r="Y3642" s="5" t="s">
        <v>1527</v>
      </c>
      <c r="Z3642" s="5" t="s">
        <v>84</v>
      </c>
      <c r="AA3642" s="4">
        <v>0.56000000000000005</v>
      </c>
      <c r="AB3642" s="1">
        <v>40188</v>
      </c>
      <c r="AC3642" s="1">
        <v>26180</v>
      </c>
      <c r="AD3642">
        <f t="shared" si="338"/>
        <v>0</v>
      </c>
      <c r="AE3642">
        <f t="shared" ca="1" si="339"/>
        <v>52</v>
      </c>
      <c r="AF3642" t="str">
        <f t="shared" ca="1" si="340"/>
        <v>18-64</v>
      </c>
      <c r="AG3642" s="3">
        <f t="shared" si="341"/>
        <v>0.23648708571428573</v>
      </c>
      <c r="AH3642" t="str">
        <f>_xlfn.IFNA(VLOOKUP(Sales_Transactions[[#This Row],[Order ID]],Returned_Items[#All],2,FALSE),"Not Returned")</f>
        <v>Not Returned</v>
      </c>
    </row>
    <row r="3643" spans="1:34" x14ac:dyDescent="0.25">
      <c r="A3643">
        <v>25479</v>
      </c>
      <c r="C3643" t="s">
        <v>2849</v>
      </c>
      <c r="D3643" s="2" t="str">
        <f>TEXT(MID(Sales_Transactions[[#This Row],[Order Date]],2,5),"d/m/yyy")</f>
        <v>28/4/2011</v>
      </c>
      <c r="E3643" s="2" t="str">
        <f>TEXT(MID(Sales_Transactions[[#This Row],[Order Date]],2,5),"d")</f>
        <v>28</v>
      </c>
      <c r="F3643" s="2" t="str">
        <f>TEXT(MID(Sales_Transactions[[#This Row],[Order Date]],2,5),"m")</f>
        <v>4</v>
      </c>
      <c r="G3643" s="2" t="str">
        <f>TEXT(MID(Sales_Transactions[[#This Row],[Order Date]],2,5),"yyy")</f>
        <v>2011</v>
      </c>
      <c r="H3643" s="2" t="str">
        <f>TEXT(MID(Sales_Transactions[[#This Row],[Order Date]],2,5),"yyy/m")</f>
        <v>2011/4</v>
      </c>
      <c r="I3643" t="s">
        <v>101</v>
      </c>
      <c r="J3643">
        <f t="shared" si="336"/>
        <v>1</v>
      </c>
      <c r="K3643" s="2">
        <v>3</v>
      </c>
      <c r="L3643" s="3">
        <v>210.5025</v>
      </c>
      <c r="M3643" s="4">
        <v>0.04</v>
      </c>
      <c r="N3643" s="5" t="s">
        <v>23</v>
      </c>
      <c r="O3643" s="3">
        <v>-315.33</v>
      </c>
      <c r="P3643" s="3">
        <v>85.99</v>
      </c>
      <c r="Q3643" s="3">
        <v>1.25</v>
      </c>
      <c r="R3643" s="5" t="s">
        <v>1698</v>
      </c>
      <c r="S3643" s="5" t="s">
        <v>1699</v>
      </c>
      <c r="T3643" s="5" t="str">
        <f t="shared" si="337"/>
        <v>Bill Eplett</v>
      </c>
      <c r="U3643" t="s">
        <v>2828</v>
      </c>
      <c r="V3643" s="5" t="s">
        <v>47</v>
      </c>
      <c r="W3643" s="5" t="s">
        <v>48</v>
      </c>
      <c r="X3643" s="5" t="s">
        <v>49</v>
      </c>
      <c r="Y3643" s="5" t="s">
        <v>721</v>
      </c>
      <c r="Z3643" s="5" t="s">
        <v>60</v>
      </c>
      <c r="AA3643" s="4">
        <v>0.39</v>
      </c>
      <c r="AB3643" s="1">
        <v>40661</v>
      </c>
      <c r="AC3643" s="1">
        <v>26133</v>
      </c>
      <c r="AD3643">
        <f t="shared" si="338"/>
        <v>0</v>
      </c>
      <c r="AE3643">
        <f t="shared" ca="1" si="339"/>
        <v>53</v>
      </c>
      <c r="AF3643" t="str">
        <f t="shared" ca="1" si="340"/>
        <v>18-64</v>
      </c>
      <c r="AG3643" s="3">
        <f t="shared" si="341"/>
        <v>29.068534666666665</v>
      </c>
      <c r="AH3643" t="str">
        <f>_xlfn.IFNA(VLOOKUP(Sales_Transactions[[#This Row],[Order ID]],Returned_Items[#All],2,FALSE),"Not Returned")</f>
        <v>Returned</v>
      </c>
    </row>
    <row r="3644" spans="1:34" x14ac:dyDescent="0.25">
      <c r="A3644">
        <v>25985</v>
      </c>
      <c r="C3644" t="s">
        <v>2076</v>
      </c>
      <c r="D3644" s="2" t="str">
        <f>TEXT(MID(Sales_Transactions[[#This Row],[Order Date]],2,5),"d/m/yyy")</f>
        <v>2/9/2012</v>
      </c>
      <c r="E3644" s="2" t="str">
        <f>TEXT(MID(Sales_Transactions[[#This Row],[Order Date]],2,5),"d")</f>
        <v>2</v>
      </c>
      <c r="F3644" s="2" t="str">
        <f>TEXT(MID(Sales_Transactions[[#This Row],[Order Date]],2,5),"m")</f>
        <v>9</v>
      </c>
      <c r="G3644" s="2" t="str">
        <f>TEXT(MID(Sales_Transactions[[#This Row],[Order Date]],2,5),"yyy")</f>
        <v>2012</v>
      </c>
      <c r="H3644" s="2" t="str">
        <f>TEXT(MID(Sales_Transactions[[#This Row],[Order Date]],2,5),"yyy/m")</f>
        <v>2012/9</v>
      </c>
      <c r="I3644" t="s">
        <v>22</v>
      </c>
      <c r="J3644">
        <f t="shared" si="336"/>
        <v>2</v>
      </c>
      <c r="K3644" s="2">
        <v>50</v>
      </c>
      <c r="L3644" s="3">
        <v>230.63</v>
      </c>
      <c r="M3644" s="4">
        <v>0.1</v>
      </c>
      <c r="N3644" s="5" t="s">
        <v>23</v>
      </c>
      <c r="O3644" s="3">
        <v>-39.71</v>
      </c>
      <c r="P3644" s="3">
        <v>4.91</v>
      </c>
      <c r="Q3644" s="3">
        <v>3.05</v>
      </c>
      <c r="R3644" s="5" t="s">
        <v>1576</v>
      </c>
      <c r="S3644" s="5" t="s">
        <v>2111</v>
      </c>
      <c r="T3644" s="5" t="str">
        <f t="shared" si="337"/>
        <v>Tony Sayre</v>
      </c>
      <c r="U3644" t="s">
        <v>2828</v>
      </c>
      <c r="V3644" s="5" t="s">
        <v>27</v>
      </c>
      <c r="W3644" s="5" t="s">
        <v>57</v>
      </c>
      <c r="X3644" s="5" t="s">
        <v>58</v>
      </c>
      <c r="Y3644" s="5" t="s">
        <v>2414</v>
      </c>
      <c r="Z3644" s="5" t="s">
        <v>60</v>
      </c>
      <c r="AA3644" s="4">
        <v>0.52</v>
      </c>
      <c r="AB3644" s="1">
        <v>41156</v>
      </c>
      <c r="AC3644" s="1">
        <v>26067</v>
      </c>
      <c r="AD3644">
        <f t="shared" si="338"/>
        <v>2</v>
      </c>
      <c r="AE3644">
        <f t="shared" ca="1" si="339"/>
        <v>53</v>
      </c>
      <c r="AF3644" t="str">
        <f t="shared" ca="1" si="340"/>
        <v>18-64</v>
      </c>
      <c r="AG3644" s="3">
        <f t="shared" si="341"/>
        <v>0.15910180000000002</v>
      </c>
      <c r="AH3644" t="str">
        <f>_xlfn.IFNA(VLOOKUP(Sales_Transactions[[#This Row],[Order ID]],Returned_Items[#All],2,FALSE),"Not Returned")</f>
        <v>Not Returned</v>
      </c>
    </row>
    <row r="3645" spans="1:34" x14ac:dyDescent="0.25">
      <c r="A3645">
        <v>25985</v>
      </c>
      <c r="C3645" t="s">
        <v>2076</v>
      </c>
      <c r="D3645" s="2" t="str">
        <f>TEXT(MID(Sales_Transactions[[#This Row],[Order Date]],2,5),"d/m/yyy")</f>
        <v>2/9/2012</v>
      </c>
      <c r="E3645" s="2" t="str">
        <f>TEXT(MID(Sales_Transactions[[#This Row],[Order Date]],2,5),"d")</f>
        <v>2</v>
      </c>
      <c r="F3645" s="2" t="str">
        <f>TEXT(MID(Sales_Transactions[[#This Row],[Order Date]],2,5),"m")</f>
        <v>9</v>
      </c>
      <c r="G3645" s="2" t="str">
        <f>TEXT(MID(Sales_Transactions[[#This Row],[Order Date]],2,5),"yyy")</f>
        <v>2012</v>
      </c>
      <c r="H3645" s="2" t="str">
        <f>TEXT(MID(Sales_Transactions[[#This Row],[Order Date]],2,5),"yyy/m")</f>
        <v>2012/9</v>
      </c>
      <c r="I3645" t="s">
        <v>22</v>
      </c>
      <c r="J3645">
        <f t="shared" si="336"/>
        <v>2</v>
      </c>
      <c r="K3645" s="2">
        <v>22</v>
      </c>
      <c r="L3645" s="3">
        <v>80.790000000000006</v>
      </c>
      <c r="M3645" s="4">
        <v>0.1</v>
      </c>
      <c r="N3645" s="5" t="s">
        <v>23</v>
      </c>
      <c r="O3645" s="3">
        <v>25.18</v>
      </c>
      <c r="P3645" s="3">
        <v>3.78</v>
      </c>
      <c r="Q3645" s="3">
        <v>0.71</v>
      </c>
      <c r="R3645" s="5" t="s">
        <v>1576</v>
      </c>
      <c r="S3645" s="5" t="s">
        <v>2111</v>
      </c>
      <c r="T3645" s="5" t="str">
        <f t="shared" si="337"/>
        <v>Tony Sayre</v>
      </c>
      <c r="U3645" t="s">
        <v>2828</v>
      </c>
      <c r="V3645" s="5" t="s">
        <v>27</v>
      </c>
      <c r="W3645" s="5" t="s">
        <v>28</v>
      </c>
      <c r="X3645" s="5" t="s">
        <v>82</v>
      </c>
      <c r="Y3645" s="5" t="s">
        <v>687</v>
      </c>
      <c r="Z3645" s="5" t="s">
        <v>84</v>
      </c>
      <c r="AA3645" s="4">
        <v>0.39</v>
      </c>
      <c r="AB3645" s="1">
        <v>41158</v>
      </c>
      <c r="AC3645" s="1">
        <v>25948</v>
      </c>
      <c r="AD3645">
        <f t="shared" si="338"/>
        <v>4</v>
      </c>
      <c r="AE3645">
        <f t="shared" ca="1" si="339"/>
        <v>53</v>
      </c>
      <c r="AF3645" t="str">
        <f t="shared" ca="1" si="340"/>
        <v>18-64</v>
      </c>
      <c r="AG3645" s="3">
        <f t="shared" si="341"/>
        <v>0.20391909090909088</v>
      </c>
      <c r="AH3645" t="str">
        <f>_xlfn.IFNA(VLOOKUP(Sales_Transactions[[#This Row],[Order ID]],Returned_Items[#All],2,FALSE),"Not Returned")</f>
        <v>Not Returned</v>
      </c>
    </row>
    <row r="3646" spans="1:34" x14ac:dyDescent="0.25">
      <c r="A3646">
        <v>26341</v>
      </c>
      <c r="C3646" t="s">
        <v>3021</v>
      </c>
      <c r="D3646" s="2" t="str">
        <f>TEXT(MID(Sales_Transactions[[#This Row],[Order Date]],2,5),"d/m/yyy")</f>
        <v>28/7/2010</v>
      </c>
      <c r="E3646" s="2" t="str">
        <f>TEXT(MID(Sales_Transactions[[#This Row],[Order Date]],2,5),"d")</f>
        <v>28</v>
      </c>
      <c r="F3646" s="2" t="str">
        <f>TEXT(MID(Sales_Transactions[[#This Row],[Order Date]],2,5),"m")</f>
        <v>7</v>
      </c>
      <c r="G3646" s="2" t="str">
        <f>TEXT(MID(Sales_Transactions[[#This Row],[Order Date]],2,5),"yyy")</f>
        <v>2010</v>
      </c>
      <c r="H3646" s="2" t="str">
        <f>TEXT(MID(Sales_Transactions[[#This Row],[Order Date]],2,5),"yyy/m")</f>
        <v>2010/7</v>
      </c>
      <c r="I3646" t="s">
        <v>101</v>
      </c>
      <c r="J3646">
        <f t="shared" si="336"/>
        <v>1</v>
      </c>
      <c r="K3646" s="2">
        <v>8</v>
      </c>
      <c r="L3646" s="3">
        <v>1095.27</v>
      </c>
      <c r="M3646" s="4">
        <v>0.03</v>
      </c>
      <c r="N3646" s="5" t="s">
        <v>34</v>
      </c>
      <c r="O3646" s="3">
        <v>-281.22000000000003</v>
      </c>
      <c r="P3646" s="3">
        <v>124.49</v>
      </c>
      <c r="Q3646" s="3">
        <v>51.94</v>
      </c>
      <c r="R3646" s="5" t="s">
        <v>2703</v>
      </c>
      <c r="S3646" s="5" t="s">
        <v>1769</v>
      </c>
      <c r="T3646" s="5" t="str">
        <f t="shared" si="337"/>
        <v>Karen Ferguson</v>
      </c>
      <c r="U3646" t="s">
        <v>2828</v>
      </c>
      <c r="V3646" s="5" t="s">
        <v>47</v>
      </c>
      <c r="W3646" s="5" t="s">
        <v>57</v>
      </c>
      <c r="X3646" s="5" t="s">
        <v>107</v>
      </c>
      <c r="Y3646" s="5" t="s">
        <v>711</v>
      </c>
      <c r="Z3646" s="5" t="s">
        <v>106</v>
      </c>
      <c r="AA3646" s="4">
        <v>0.63</v>
      </c>
      <c r="AB3646" s="1">
        <v>40389</v>
      </c>
      <c r="AC3646" s="1">
        <v>26281</v>
      </c>
      <c r="AD3646">
        <f t="shared" si="338"/>
        <v>2</v>
      </c>
      <c r="AE3646">
        <f t="shared" ca="1" si="339"/>
        <v>52</v>
      </c>
      <c r="AF3646" t="str">
        <f t="shared" ca="1" si="340"/>
        <v>18-64</v>
      </c>
      <c r="AG3646" s="3">
        <f t="shared" si="341"/>
        <v>22.049081624999999</v>
      </c>
      <c r="AH3646" t="str">
        <f>_xlfn.IFNA(VLOOKUP(Sales_Transactions[[#This Row],[Order ID]],Returned_Items[#All],2,FALSE),"Not Returned")</f>
        <v>Not Returned</v>
      </c>
    </row>
    <row r="3647" spans="1:34" x14ac:dyDescent="0.25">
      <c r="A3647">
        <v>26407</v>
      </c>
      <c r="C3647" t="s">
        <v>2716</v>
      </c>
      <c r="D3647" s="2" t="str">
        <f>TEXT(MID(Sales_Transactions[[#This Row],[Order Date]],2,5),"d/m/yyy")</f>
        <v>19/6/2012</v>
      </c>
      <c r="E3647" s="2" t="str">
        <f>TEXT(MID(Sales_Transactions[[#This Row],[Order Date]],2,5),"d")</f>
        <v>19</v>
      </c>
      <c r="F3647" s="2" t="str">
        <f>TEXT(MID(Sales_Transactions[[#This Row],[Order Date]],2,5),"m")</f>
        <v>6</v>
      </c>
      <c r="G3647" s="2" t="str">
        <f>TEXT(MID(Sales_Transactions[[#This Row],[Order Date]],2,5),"yyy")</f>
        <v>2012</v>
      </c>
      <c r="H3647" s="2" t="str">
        <f>TEXT(MID(Sales_Transactions[[#This Row],[Order Date]],2,5),"yyy/m")</f>
        <v>2012/6</v>
      </c>
      <c r="I3647" t="s">
        <v>101</v>
      </c>
      <c r="J3647">
        <f t="shared" si="336"/>
        <v>1</v>
      </c>
      <c r="K3647" s="2">
        <v>34</v>
      </c>
      <c r="L3647" s="3">
        <v>9522.1200000000008</v>
      </c>
      <c r="M3647" s="4">
        <v>0.04</v>
      </c>
      <c r="N3647" s="5" t="s">
        <v>23</v>
      </c>
      <c r="O3647" s="3">
        <v>171.3</v>
      </c>
      <c r="P3647" s="3">
        <v>279.48</v>
      </c>
      <c r="Q3647" s="3">
        <v>35</v>
      </c>
      <c r="R3647" s="5" t="s">
        <v>2703</v>
      </c>
      <c r="S3647" s="5" t="s">
        <v>1769</v>
      </c>
      <c r="T3647" s="5" t="str">
        <f t="shared" si="337"/>
        <v>Karen Ferguson</v>
      </c>
      <c r="U3647" t="s">
        <v>2828</v>
      </c>
      <c r="V3647" s="5" t="s">
        <v>74</v>
      </c>
      <c r="W3647" s="5" t="s">
        <v>28</v>
      </c>
      <c r="X3647" s="5" t="s">
        <v>29</v>
      </c>
      <c r="Y3647" s="5" t="s">
        <v>269</v>
      </c>
      <c r="Z3647" s="5" t="s">
        <v>31</v>
      </c>
      <c r="AA3647" s="4">
        <v>0.8</v>
      </c>
      <c r="AB3647" s="1">
        <v>41081</v>
      </c>
      <c r="AC3647" s="1">
        <v>25985</v>
      </c>
      <c r="AD3647">
        <f t="shared" si="338"/>
        <v>2</v>
      </c>
      <c r="AE3647">
        <f t="shared" ca="1" si="339"/>
        <v>53</v>
      </c>
      <c r="AF3647" t="str">
        <f t="shared" ca="1" si="340"/>
        <v>18-64</v>
      </c>
      <c r="AG3647" s="3">
        <f t="shared" si="341"/>
        <v>9.2461237647058834</v>
      </c>
      <c r="AH3647" t="str">
        <f>_xlfn.IFNA(VLOOKUP(Sales_Transactions[[#This Row],[Order ID]],Returned_Items[#All],2,FALSE),"Not Returned")</f>
        <v>Not Returned</v>
      </c>
    </row>
    <row r="3648" spans="1:34" x14ac:dyDescent="0.25">
      <c r="A3648">
        <v>26407</v>
      </c>
      <c r="C3648" t="s">
        <v>2716</v>
      </c>
      <c r="D3648" s="2" t="str">
        <f>TEXT(MID(Sales_Transactions[[#This Row],[Order Date]],2,5),"d/m/yyy")</f>
        <v>19/6/2012</v>
      </c>
      <c r="E3648" s="2" t="str">
        <f>TEXT(MID(Sales_Transactions[[#This Row],[Order Date]],2,5),"d")</f>
        <v>19</v>
      </c>
      <c r="F3648" s="2" t="str">
        <f>TEXT(MID(Sales_Transactions[[#This Row],[Order Date]],2,5),"m")</f>
        <v>6</v>
      </c>
      <c r="G3648" s="2" t="str">
        <f>TEXT(MID(Sales_Transactions[[#This Row],[Order Date]],2,5),"yyy")</f>
        <v>2012</v>
      </c>
      <c r="H3648" s="2" t="str">
        <f>TEXT(MID(Sales_Transactions[[#This Row],[Order Date]],2,5),"yyy/m")</f>
        <v>2012/6</v>
      </c>
      <c r="I3648" t="s">
        <v>101</v>
      </c>
      <c r="J3648">
        <f t="shared" si="336"/>
        <v>1</v>
      </c>
      <c r="K3648" s="2">
        <v>16</v>
      </c>
      <c r="L3648" s="3">
        <v>1985.6935000000001</v>
      </c>
      <c r="M3648" s="4">
        <v>0.1</v>
      </c>
      <c r="N3648" s="5" t="s">
        <v>23</v>
      </c>
      <c r="O3648" s="3">
        <v>35.65</v>
      </c>
      <c r="P3648" s="3">
        <v>155.99</v>
      </c>
      <c r="Q3648" s="3">
        <v>8.99</v>
      </c>
      <c r="R3648" s="5" t="s">
        <v>2703</v>
      </c>
      <c r="S3648" s="5" t="s">
        <v>1769</v>
      </c>
      <c r="T3648" s="5" t="str">
        <f t="shared" si="337"/>
        <v>Karen Ferguson</v>
      </c>
      <c r="U3648" t="s">
        <v>2828</v>
      </c>
      <c r="V3648" s="5" t="s">
        <v>74</v>
      </c>
      <c r="W3648" s="5" t="s">
        <v>48</v>
      </c>
      <c r="X3648" s="5" t="s">
        <v>49</v>
      </c>
      <c r="Y3648" s="5" t="s">
        <v>682</v>
      </c>
      <c r="Z3648" s="5" t="s">
        <v>43</v>
      </c>
      <c r="AA3648" s="4">
        <v>0.55000000000000004</v>
      </c>
      <c r="AB3648" s="1">
        <v>41080</v>
      </c>
      <c r="AC3648" s="1">
        <v>25940</v>
      </c>
      <c r="AD3648">
        <f t="shared" si="338"/>
        <v>1</v>
      </c>
      <c r="AE3648">
        <f t="shared" ca="1" si="339"/>
        <v>53</v>
      </c>
      <c r="AF3648" t="str">
        <f t="shared" ca="1" si="340"/>
        <v>18-64</v>
      </c>
      <c r="AG3648" s="3">
        <f t="shared" si="341"/>
        <v>10.301500625000001</v>
      </c>
      <c r="AH3648" t="str">
        <f>_xlfn.IFNA(VLOOKUP(Sales_Transactions[[#This Row],[Order ID]],Returned_Items[#All],2,FALSE),"Not Returned")</f>
        <v>Not Returned</v>
      </c>
    </row>
    <row r="3649" spans="1:34" x14ac:dyDescent="0.25">
      <c r="A3649">
        <v>26432</v>
      </c>
      <c r="C3649" t="s">
        <v>3022</v>
      </c>
      <c r="D3649" s="2" t="str">
        <f>TEXT(MID(Sales_Transactions[[#This Row],[Order Date]],2,5),"d/m/yyy")</f>
        <v>30/12/2009</v>
      </c>
      <c r="E3649" s="2" t="str">
        <f>TEXT(MID(Sales_Transactions[[#This Row],[Order Date]],2,5),"d")</f>
        <v>30</v>
      </c>
      <c r="F3649" s="2" t="str">
        <f>TEXT(MID(Sales_Transactions[[#This Row],[Order Date]],2,5),"m")</f>
        <v>12</v>
      </c>
      <c r="G3649" s="2" t="str">
        <f>TEXT(MID(Sales_Transactions[[#This Row],[Order Date]],2,5),"yyy")</f>
        <v>2009</v>
      </c>
      <c r="H3649" s="2" t="str">
        <f>TEXT(MID(Sales_Transactions[[#This Row],[Order Date]],2,5),"yyy/m")</f>
        <v>2009/12</v>
      </c>
      <c r="I3649" t="s">
        <v>22</v>
      </c>
      <c r="J3649">
        <f t="shared" si="336"/>
        <v>2</v>
      </c>
      <c r="K3649" s="2">
        <v>37</v>
      </c>
      <c r="L3649" s="3">
        <v>1420.89</v>
      </c>
      <c r="M3649" s="4">
        <v>0.06</v>
      </c>
      <c r="N3649" s="5" t="s">
        <v>23</v>
      </c>
      <c r="O3649" s="3">
        <v>389.67</v>
      </c>
      <c r="P3649" s="3">
        <v>38.06</v>
      </c>
      <c r="Q3649" s="3">
        <v>4.5</v>
      </c>
      <c r="R3649" s="5" t="s">
        <v>1115</v>
      </c>
      <c r="S3649" s="5" t="s">
        <v>1116</v>
      </c>
      <c r="T3649" s="5" t="str">
        <f t="shared" si="337"/>
        <v>Logan Haushalter</v>
      </c>
      <c r="U3649" t="s">
        <v>2828</v>
      </c>
      <c r="V3649" s="5" t="s">
        <v>47</v>
      </c>
      <c r="W3649" s="5" t="s">
        <v>28</v>
      </c>
      <c r="X3649" s="5" t="s">
        <v>38</v>
      </c>
      <c r="Y3649" s="5" t="s">
        <v>2492</v>
      </c>
      <c r="Z3649" s="5" t="s">
        <v>43</v>
      </c>
      <c r="AA3649" s="4">
        <v>0.56000000000000005</v>
      </c>
      <c r="AB3649" s="1">
        <v>40184</v>
      </c>
      <c r="AC3649" s="1">
        <v>26095</v>
      </c>
      <c r="AD3649">
        <f t="shared" si="338"/>
        <v>7</v>
      </c>
      <c r="AE3649">
        <f t="shared" ca="1" si="339"/>
        <v>53</v>
      </c>
      <c r="AF3649" t="str">
        <f t="shared" ca="1" si="340"/>
        <v>18-64</v>
      </c>
      <c r="AG3649" s="3">
        <f t="shared" si="341"/>
        <v>1.1496530810810812</v>
      </c>
      <c r="AH3649" t="str">
        <f>_xlfn.IFNA(VLOOKUP(Sales_Transactions[[#This Row],[Order ID]],Returned_Items[#All],2,FALSE),"Not Returned")</f>
        <v>Not Returned</v>
      </c>
    </row>
    <row r="3650" spans="1:34" x14ac:dyDescent="0.25">
      <c r="A3650">
        <v>26432</v>
      </c>
      <c r="C3650" t="s">
        <v>3022</v>
      </c>
      <c r="D3650" s="2" t="str">
        <f>TEXT(MID(Sales_Transactions[[#This Row],[Order Date]],2,5),"d/m/yyy")</f>
        <v>30/12/2009</v>
      </c>
      <c r="E3650" s="2" t="str">
        <f>TEXT(MID(Sales_Transactions[[#This Row],[Order Date]],2,5),"d")</f>
        <v>30</v>
      </c>
      <c r="F3650" s="2" t="str">
        <f>TEXT(MID(Sales_Transactions[[#This Row],[Order Date]],2,5),"m")</f>
        <v>12</v>
      </c>
      <c r="G3650" s="2" t="str">
        <f>TEXT(MID(Sales_Transactions[[#This Row],[Order Date]],2,5),"yyy")</f>
        <v>2009</v>
      </c>
      <c r="H3650" s="2" t="str">
        <f>TEXT(MID(Sales_Transactions[[#This Row],[Order Date]],2,5),"yyy/m")</f>
        <v>2009/12</v>
      </c>
      <c r="I3650" t="s">
        <v>22</v>
      </c>
      <c r="J3650">
        <f t="shared" ref="J3650:J3713" si="342">IF(I3650="Making Critical",5,IF(I3650="High",4,IF(I3650="Medium",3,IF(I3650="Low",2,1))))</f>
        <v>2</v>
      </c>
      <c r="K3650" s="2">
        <v>48</v>
      </c>
      <c r="L3650" s="3">
        <v>27820.34</v>
      </c>
      <c r="M3650" s="4">
        <v>0.08</v>
      </c>
      <c r="N3650" s="5" t="s">
        <v>23</v>
      </c>
      <c r="O3650" s="3">
        <v>11630.15</v>
      </c>
      <c r="P3650" s="3">
        <v>599.99</v>
      </c>
      <c r="Q3650" s="3">
        <v>24.49</v>
      </c>
      <c r="R3650" s="5" t="s">
        <v>1115</v>
      </c>
      <c r="S3650" s="5" t="s">
        <v>1116</v>
      </c>
      <c r="T3650" s="5" t="str">
        <f t="shared" ref="T3650:T3713" si="343">R3650 &amp; " " &amp; S3650</f>
        <v>Logan Haushalter</v>
      </c>
      <c r="U3650" t="s">
        <v>2828</v>
      </c>
      <c r="V3650" s="5" t="s">
        <v>47</v>
      </c>
      <c r="W3650" s="5" t="s">
        <v>48</v>
      </c>
      <c r="X3650" s="5" t="s">
        <v>131</v>
      </c>
      <c r="Y3650" s="5" t="s">
        <v>1772</v>
      </c>
      <c r="Z3650" s="5" t="s">
        <v>31</v>
      </c>
      <c r="AA3650" s="4">
        <v>0.37</v>
      </c>
      <c r="AB3650" s="1">
        <v>40186</v>
      </c>
      <c r="AC3650" s="1">
        <v>11864</v>
      </c>
      <c r="AD3650">
        <f t="shared" ref="AD3650:AD3713" si="344">_xlfn.DAYS(AB3650,D3650)</f>
        <v>9</v>
      </c>
      <c r="AE3650">
        <f t="shared" ref="AE3650:AE3713" ca="1" si="345">DATEDIF(AC3650,TODAY(),"Y")</f>
        <v>92</v>
      </c>
      <c r="AF3650" t="str">
        <f t="shared" ref="AF3650:AF3713" ca="1" si="346">IF(AE3650&lt;18,"Under 18",IF(AE3650&lt;65,"18-64","Over 65"))</f>
        <v>Over 65</v>
      </c>
      <c r="AG3650" s="3">
        <f t="shared" ref="AG3650:AG3713" si="347" xml:space="preserve"> (P3650 - (M3650 / 100) * P3650 + Q3650) / K3650</f>
        <v>13.000000166666666</v>
      </c>
      <c r="AH3650" t="str">
        <f>_xlfn.IFNA(VLOOKUP(Sales_Transactions[[#This Row],[Order ID]],Returned_Items[#All],2,FALSE),"Not Returned")</f>
        <v>Not Returned</v>
      </c>
    </row>
    <row r="3651" spans="1:34" x14ac:dyDescent="0.25">
      <c r="A3651">
        <v>26432</v>
      </c>
      <c r="C3651" t="s">
        <v>3022</v>
      </c>
      <c r="D3651" s="2" t="str">
        <f>TEXT(MID(Sales_Transactions[[#This Row],[Order Date]],2,5),"d/m/yyy")</f>
        <v>30/12/2009</v>
      </c>
      <c r="E3651" s="2" t="str">
        <f>TEXT(MID(Sales_Transactions[[#This Row],[Order Date]],2,5),"d")</f>
        <v>30</v>
      </c>
      <c r="F3651" s="2" t="str">
        <f>TEXT(MID(Sales_Transactions[[#This Row],[Order Date]],2,5),"m")</f>
        <v>12</v>
      </c>
      <c r="G3651" s="2" t="str">
        <f>TEXT(MID(Sales_Transactions[[#This Row],[Order Date]],2,5),"yyy")</f>
        <v>2009</v>
      </c>
      <c r="H3651" s="2" t="str">
        <f>TEXT(MID(Sales_Transactions[[#This Row],[Order Date]],2,5),"yyy/m")</f>
        <v>2009/12</v>
      </c>
      <c r="I3651" t="s">
        <v>22</v>
      </c>
      <c r="J3651">
        <f t="shared" si="342"/>
        <v>2</v>
      </c>
      <c r="K3651" s="2">
        <v>11</v>
      </c>
      <c r="L3651" s="3">
        <v>45.18</v>
      </c>
      <c r="M3651" s="4">
        <v>0.1</v>
      </c>
      <c r="N3651" s="5" t="s">
        <v>67</v>
      </c>
      <c r="O3651" s="3">
        <v>-10.77</v>
      </c>
      <c r="P3651" s="3">
        <v>3.98</v>
      </c>
      <c r="Q3651" s="3">
        <v>2.97</v>
      </c>
      <c r="R3651" s="5" t="s">
        <v>1115</v>
      </c>
      <c r="S3651" s="5" t="s">
        <v>1116</v>
      </c>
      <c r="T3651" s="5" t="str">
        <f t="shared" si="343"/>
        <v>Logan Haushalter</v>
      </c>
      <c r="U3651" t="s">
        <v>2828</v>
      </c>
      <c r="V3651" s="5" t="s">
        <v>47</v>
      </c>
      <c r="W3651" s="5" t="s">
        <v>28</v>
      </c>
      <c r="X3651" s="5" t="s">
        <v>75</v>
      </c>
      <c r="Y3651" s="5" t="s">
        <v>192</v>
      </c>
      <c r="Z3651" s="5" t="s">
        <v>84</v>
      </c>
      <c r="AA3651" s="4">
        <v>0.35</v>
      </c>
      <c r="AB3651" s="1">
        <v>40182</v>
      </c>
      <c r="AC3651" s="1">
        <v>23705</v>
      </c>
      <c r="AD3651">
        <f t="shared" si="344"/>
        <v>5</v>
      </c>
      <c r="AE3651">
        <f t="shared" ca="1" si="345"/>
        <v>59</v>
      </c>
      <c r="AF3651" t="str">
        <f t="shared" ca="1" si="346"/>
        <v>18-64</v>
      </c>
      <c r="AG3651" s="3">
        <f t="shared" si="347"/>
        <v>0.6314563636363637</v>
      </c>
      <c r="AH3651" t="str">
        <f>_xlfn.IFNA(VLOOKUP(Sales_Transactions[[#This Row],[Order ID]],Returned_Items[#All],2,FALSE),"Not Returned")</f>
        <v>Not Returned</v>
      </c>
    </row>
    <row r="3652" spans="1:34" x14ac:dyDescent="0.25">
      <c r="A3652">
        <v>26630</v>
      </c>
      <c r="C3652" t="s">
        <v>1896</v>
      </c>
      <c r="D3652" s="2" t="str">
        <f>TEXT(MID(Sales_Transactions[[#This Row],[Order Date]],2,5),"d/m/yyy")</f>
        <v>27/11/2010</v>
      </c>
      <c r="E3652" s="2" t="str">
        <f>TEXT(MID(Sales_Transactions[[#This Row],[Order Date]],2,5),"d")</f>
        <v>27</v>
      </c>
      <c r="F3652" s="2" t="str">
        <f>TEXT(MID(Sales_Transactions[[#This Row],[Order Date]],2,5),"m")</f>
        <v>11</v>
      </c>
      <c r="G3652" s="2" t="str">
        <f>TEXT(MID(Sales_Transactions[[#This Row],[Order Date]],2,5),"yyy")</f>
        <v>2010</v>
      </c>
      <c r="H3652" s="2" t="str">
        <f>TEXT(MID(Sales_Transactions[[#This Row],[Order Date]],2,5),"yyy/m")</f>
        <v>2010/11</v>
      </c>
      <c r="I3652" t="s">
        <v>33</v>
      </c>
      <c r="J3652">
        <f t="shared" si="342"/>
        <v>4</v>
      </c>
      <c r="K3652" s="2">
        <v>9</v>
      </c>
      <c r="L3652" s="3">
        <v>65.67</v>
      </c>
      <c r="M3652" s="4">
        <v>0.02</v>
      </c>
      <c r="N3652" s="5" t="s">
        <v>23</v>
      </c>
      <c r="O3652" s="3">
        <v>-35.200000000000003</v>
      </c>
      <c r="P3652" s="3">
        <v>6.48</v>
      </c>
      <c r="Q3652" s="3">
        <v>7.37</v>
      </c>
      <c r="R3652" s="5" t="s">
        <v>1115</v>
      </c>
      <c r="S3652" s="5" t="s">
        <v>1116</v>
      </c>
      <c r="T3652" s="5" t="str">
        <f t="shared" si="343"/>
        <v>Logan Haushalter</v>
      </c>
      <c r="U3652" t="s">
        <v>2828</v>
      </c>
      <c r="V3652" s="5" t="s">
        <v>47</v>
      </c>
      <c r="W3652" s="5" t="s">
        <v>28</v>
      </c>
      <c r="X3652" s="5" t="s">
        <v>75</v>
      </c>
      <c r="Y3652" s="5" t="s">
        <v>1499</v>
      </c>
      <c r="Z3652" s="5" t="s">
        <v>43</v>
      </c>
      <c r="AA3652" s="4">
        <v>0.37</v>
      </c>
      <c r="AB3652" s="1">
        <v>40511</v>
      </c>
      <c r="AC3652" s="1">
        <v>23647</v>
      </c>
      <c r="AD3652">
        <f t="shared" si="344"/>
        <v>2</v>
      </c>
      <c r="AE3652">
        <f t="shared" ca="1" si="345"/>
        <v>59</v>
      </c>
      <c r="AF3652" t="str">
        <f t="shared" ca="1" si="346"/>
        <v>18-64</v>
      </c>
      <c r="AG3652" s="3">
        <f t="shared" si="347"/>
        <v>1.5387448888888891</v>
      </c>
      <c r="AH3652" t="str">
        <f>_xlfn.IFNA(VLOOKUP(Sales_Transactions[[#This Row],[Order ID]],Returned_Items[#All],2,FALSE),"Not Returned")</f>
        <v>Not Returned</v>
      </c>
    </row>
    <row r="3653" spans="1:34" x14ac:dyDescent="0.25">
      <c r="A3653">
        <v>26660</v>
      </c>
      <c r="C3653" t="s">
        <v>1508</v>
      </c>
      <c r="D3653" s="2" t="str">
        <f>TEXT(MID(Sales_Transactions[[#This Row],[Order Date]],2,5),"d/m/yyy")</f>
        <v>18/3/2012</v>
      </c>
      <c r="E3653" s="2" t="str">
        <f>TEXT(MID(Sales_Transactions[[#This Row],[Order Date]],2,5),"d")</f>
        <v>18</v>
      </c>
      <c r="F3653" s="2" t="str">
        <f>TEXT(MID(Sales_Transactions[[#This Row],[Order Date]],2,5),"m")</f>
        <v>3</v>
      </c>
      <c r="G3653" s="2" t="str">
        <f>TEXT(MID(Sales_Transactions[[#This Row],[Order Date]],2,5),"yyy")</f>
        <v>2012</v>
      </c>
      <c r="H3653" s="2" t="str">
        <f>TEXT(MID(Sales_Transactions[[#This Row],[Order Date]],2,5),"yyy/m")</f>
        <v>2012/3</v>
      </c>
      <c r="I3653" t="s">
        <v>78</v>
      </c>
      <c r="J3653">
        <f t="shared" si="342"/>
        <v>3</v>
      </c>
      <c r="K3653" s="2">
        <v>1</v>
      </c>
      <c r="L3653" s="3">
        <v>10.23</v>
      </c>
      <c r="M3653" s="4">
        <v>0.1</v>
      </c>
      <c r="N3653" s="5" t="s">
        <v>23</v>
      </c>
      <c r="O3653" s="3">
        <v>-4.22</v>
      </c>
      <c r="P3653" s="3">
        <v>8.9499999999999993</v>
      </c>
      <c r="Q3653" s="3">
        <v>2.0099999999999998</v>
      </c>
      <c r="R3653" s="5" t="s">
        <v>2835</v>
      </c>
      <c r="S3653" s="5" t="s">
        <v>3016</v>
      </c>
      <c r="T3653" s="5" t="str">
        <f t="shared" si="343"/>
        <v>Carol Triggs</v>
      </c>
      <c r="U3653" t="s">
        <v>2828</v>
      </c>
      <c r="V3653" s="5" t="s">
        <v>74</v>
      </c>
      <c r="W3653" s="5" t="s">
        <v>28</v>
      </c>
      <c r="X3653" s="5" t="s">
        <v>75</v>
      </c>
      <c r="Y3653" s="5" t="s">
        <v>1083</v>
      </c>
      <c r="Z3653" s="5" t="s">
        <v>84</v>
      </c>
      <c r="AA3653" s="4">
        <v>0.39</v>
      </c>
      <c r="AB3653" s="1">
        <v>40986</v>
      </c>
      <c r="AC3653" s="1">
        <v>23511</v>
      </c>
      <c r="AD3653">
        <f t="shared" si="344"/>
        <v>0</v>
      </c>
      <c r="AE3653">
        <f t="shared" ca="1" si="345"/>
        <v>60</v>
      </c>
      <c r="AF3653" t="str">
        <f t="shared" ca="1" si="346"/>
        <v>18-64</v>
      </c>
      <c r="AG3653" s="3">
        <f t="shared" si="347"/>
        <v>10.951049999999999</v>
      </c>
      <c r="AH3653" t="str">
        <f>_xlfn.IFNA(VLOOKUP(Sales_Transactions[[#This Row],[Order ID]],Returned_Items[#All],2,FALSE),"Not Returned")</f>
        <v>Not Returned</v>
      </c>
    </row>
    <row r="3654" spans="1:34" x14ac:dyDescent="0.25">
      <c r="A3654">
        <v>26818</v>
      </c>
      <c r="C3654" t="s">
        <v>190</v>
      </c>
      <c r="D3654" s="2" t="str">
        <f>TEXT(MID(Sales_Transactions[[#This Row],[Order Date]],2,5),"d/m/yyy")</f>
        <v>8/1/2012</v>
      </c>
      <c r="E3654" s="2" t="str">
        <f>TEXT(MID(Sales_Transactions[[#This Row],[Order Date]],2,5),"d")</f>
        <v>8</v>
      </c>
      <c r="F3654" s="2" t="str">
        <f>TEXT(MID(Sales_Transactions[[#This Row],[Order Date]],2,5),"m")</f>
        <v>1</v>
      </c>
      <c r="G3654" s="2" t="str">
        <f>TEXT(MID(Sales_Transactions[[#This Row],[Order Date]],2,5),"yyy")</f>
        <v>2012</v>
      </c>
      <c r="H3654" s="2" t="str">
        <f>TEXT(MID(Sales_Transactions[[#This Row],[Order Date]],2,5),"yyy/m")</f>
        <v>2012/1</v>
      </c>
      <c r="I3654" t="s">
        <v>52</v>
      </c>
      <c r="J3654">
        <f t="shared" si="342"/>
        <v>1</v>
      </c>
      <c r="K3654" s="2">
        <v>23</v>
      </c>
      <c r="L3654" s="3">
        <v>202.84</v>
      </c>
      <c r="M3654" s="4">
        <v>0.05</v>
      </c>
      <c r="N3654" s="5" t="s">
        <v>23</v>
      </c>
      <c r="O3654" s="3">
        <v>-19.48</v>
      </c>
      <c r="P3654" s="3">
        <v>8.85</v>
      </c>
      <c r="Q3654" s="3">
        <v>5.6</v>
      </c>
      <c r="R3654" s="5" t="s">
        <v>3023</v>
      </c>
      <c r="S3654" s="5" t="s">
        <v>3024</v>
      </c>
      <c r="T3654" s="5" t="str">
        <f t="shared" si="343"/>
        <v>Dionis Lloyd</v>
      </c>
      <c r="U3654" t="s">
        <v>2828</v>
      </c>
      <c r="V3654" s="5" t="s">
        <v>27</v>
      </c>
      <c r="W3654" s="5" t="s">
        <v>28</v>
      </c>
      <c r="X3654" s="5" t="s">
        <v>41</v>
      </c>
      <c r="Y3654" s="5" t="s">
        <v>476</v>
      </c>
      <c r="Z3654" s="5" t="s">
        <v>43</v>
      </c>
      <c r="AA3654" s="4">
        <v>0.36</v>
      </c>
      <c r="AB3654" s="1">
        <v>40917</v>
      </c>
      <c r="AC3654" s="1">
        <v>23713</v>
      </c>
      <c r="AD3654">
        <f t="shared" si="344"/>
        <v>1</v>
      </c>
      <c r="AE3654">
        <f t="shared" ca="1" si="345"/>
        <v>59</v>
      </c>
      <c r="AF3654" t="str">
        <f t="shared" ca="1" si="346"/>
        <v>18-64</v>
      </c>
      <c r="AG3654" s="3">
        <f t="shared" si="347"/>
        <v>0.62806847826086953</v>
      </c>
      <c r="AH3654" t="str">
        <f>_xlfn.IFNA(VLOOKUP(Sales_Transactions[[#This Row],[Order ID]],Returned_Items[#All],2,FALSE),"Not Returned")</f>
        <v>Not Returned</v>
      </c>
    </row>
    <row r="3655" spans="1:34" x14ac:dyDescent="0.25">
      <c r="A3655">
        <v>26818</v>
      </c>
      <c r="C3655" t="s">
        <v>190</v>
      </c>
      <c r="D3655" s="2" t="str">
        <f>TEXT(MID(Sales_Transactions[[#This Row],[Order Date]],2,5),"d/m/yyy")</f>
        <v>8/1/2012</v>
      </c>
      <c r="E3655" s="2" t="str">
        <f>TEXT(MID(Sales_Transactions[[#This Row],[Order Date]],2,5),"d")</f>
        <v>8</v>
      </c>
      <c r="F3655" s="2" t="str">
        <f>TEXT(MID(Sales_Transactions[[#This Row],[Order Date]],2,5),"m")</f>
        <v>1</v>
      </c>
      <c r="G3655" s="2" t="str">
        <f>TEXT(MID(Sales_Transactions[[#This Row],[Order Date]],2,5),"yyy")</f>
        <v>2012</v>
      </c>
      <c r="H3655" s="2" t="str">
        <f>TEXT(MID(Sales_Transactions[[#This Row],[Order Date]],2,5),"yyy/m")</f>
        <v>2012/1</v>
      </c>
      <c r="I3655" t="s">
        <v>52</v>
      </c>
      <c r="J3655">
        <f t="shared" si="342"/>
        <v>1</v>
      </c>
      <c r="K3655" s="2">
        <v>5</v>
      </c>
      <c r="L3655" s="3">
        <v>78.39</v>
      </c>
      <c r="M3655" s="4">
        <v>0.01</v>
      </c>
      <c r="N3655" s="5" t="s">
        <v>67</v>
      </c>
      <c r="O3655" s="3">
        <v>-5.16</v>
      </c>
      <c r="P3655" s="3">
        <v>11.97</v>
      </c>
      <c r="Q3655" s="3">
        <v>4.9800000000000004</v>
      </c>
      <c r="R3655" s="5" t="s">
        <v>3023</v>
      </c>
      <c r="S3655" s="5" t="s">
        <v>3024</v>
      </c>
      <c r="T3655" s="5" t="str">
        <f t="shared" si="343"/>
        <v>Dionis Lloyd</v>
      </c>
      <c r="U3655" t="s">
        <v>2828</v>
      </c>
      <c r="V3655" s="5" t="s">
        <v>27</v>
      </c>
      <c r="W3655" s="5" t="s">
        <v>28</v>
      </c>
      <c r="X3655" s="5" t="s">
        <v>38</v>
      </c>
      <c r="Y3655" s="5" t="s">
        <v>431</v>
      </c>
      <c r="Z3655" s="5" t="s">
        <v>43</v>
      </c>
      <c r="AA3655" s="4">
        <v>0.57999999999999996</v>
      </c>
      <c r="AB3655" s="1">
        <v>40918</v>
      </c>
      <c r="AC3655" s="1">
        <v>23018</v>
      </c>
      <c r="AD3655">
        <f t="shared" si="344"/>
        <v>2</v>
      </c>
      <c r="AE3655">
        <f t="shared" ca="1" si="345"/>
        <v>61</v>
      </c>
      <c r="AF3655" t="str">
        <f t="shared" ca="1" si="346"/>
        <v>18-64</v>
      </c>
      <c r="AG3655" s="3">
        <f t="shared" si="347"/>
        <v>3.3897606000000002</v>
      </c>
      <c r="AH3655" t="str">
        <f>_xlfn.IFNA(VLOOKUP(Sales_Transactions[[#This Row],[Order ID]],Returned_Items[#All],2,FALSE),"Not Returned")</f>
        <v>Not Returned</v>
      </c>
    </row>
    <row r="3656" spans="1:34" x14ac:dyDescent="0.25">
      <c r="A3656">
        <v>26818</v>
      </c>
      <c r="C3656" t="s">
        <v>190</v>
      </c>
      <c r="D3656" s="2" t="str">
        <f>TEXT(MID(Sales_Transactions[[#This Row],[Order Date]],2,5),"d/m/yyy")</f>
        <v>8/1/2012</v>
      </c>
      <c r="E3656" s="2" t="str">
        <f>TEXT(MID(Sales_Transactions[[#This Row],[Order Date]],2,5),"d")</f>
        <v>8</v>
      </c>
      <c r="F3656" s="2" t="str">
        <f>TEXT(MID(Sales_Transactions[[#This Row],[Order Date]],2,5),"m")</f>
        <v>1</v>
      </c>
      <c r="G3656" s="2" t="str">
        <f>TEXT(MID(Sales_Transactions[[#This Row],[Order Date]],2,5),"yyy")</f>
        <v>2012</v>
      </c>
      <c r="H3656" s="2" t="str">
        <f>TEXT(MID(Sales_Transactions[[#This Row],[Order Date]],2,5),"yyy/m")</f>
        <v>2012/1</v>
      </c>
      <c r="I3656" t="s">
        <v>52</v>
      </c>
      <c r="J3656">
        <f t="shared" si="342"/>
        <v>1</v>
      </c>
      <c r="K3656" s="2">
        <v>36</v>
      </c>
      <c r="L3656" s="3">
        <v>251.34</v>
      </c>
      <c r="M3656" s="4">
        <v>0.1</v>
      </c>
      <c r="N3656" s="5" t="s">
        <v>23</v>
      </c>
      <c r="O3656" s="3">
        <v>-162.19999999999999</v>
      </c>
      <c r="P3656" s="3">
        <v>7.3</v>
      </c>
      <c r="Q3656" s="3">
        <v>7.72</v>
      </c>
      <c r="R3656" s="5" t="s">
        <v>3023</v>
      </c>
      <c r="S3656" s="5" t="s">
        <v>3024</v>
      </c>
      <c r="T3656" s="5" t="str">
        <f t="shared" si="343"/>
        <v>Dionis Lloyd</v>
      </c>
      <c r="U3656" t="s">
        <v>2828</v>
      </c>
      <c r="V3656" s="5" t="s">
        <v>27</v>
      </c>
      <c r="W3656" s="5" t="s">
        <v>28</v>
      </c>
      <c r="X3656" s="5" t="s">
        <v>41</v>
      </c>
      <c r="Y3656" s="5" t="s">
        <v>64</v>
      </c>
      <c r="Z3656" s="5" t="s">
        <v>43</v>
      </c>
      <c r="AA3656" s="4">
        <v>0.38</v>
      </c>
      <c r="AB3656" s="1">
        <v>40917</v>
      </c>
      <c r="AC3656" s="1">
        <v>23237</v>
      </c>
      <c r="AD3656">
        <f t="shared" si="344"/>
        <v>1</v>
      </c>
      <c r="AE3656">
        <f t="shared" ca="1" si="345"/>
        <v>60</v>
      </c>
      <c r="AF3656" t="str">
        <f t="shared" ca="1" si="346"/>
        <v>18-64</v>
      </c>
      <c r="AG3656" s="3">
        <f t="shared" si="347"/>
        <v>0.41701944444444439</v>
      </c>
      <c r="AH3656" t="str">
        <f>_xlfn.IFNA(VLOOKUP(Sales_Transactions[[#This Row],[Order ID]],Returned_Items[#All],2,FALSE),"Not Returned")</f>
        <v>Not Returned</v>
      </c>
    </row>
    <row r="3657" spans="1:34" x14ac:dyDescent="0.25">
      <c r="A3657">
        <v>27011</v>
      </c>
      <c r="C3657" t="s">
        <v>1086</v>
      </c>
      <c r="D3657" s="2" t="str">
        <f>TEXT(MID(Sales_Transactions[[#This Row],[Order Date]],2,5),"d/m/yyy")</f>
        <v>30/12/2010</v>
      </c>
      <c r="E3657" s="2" t="str">
        <f>TEXT(MID(Sales_Transactions[[#This Row],[Order Date]],2,5),"d")</f>
        <v>30</v>
      </c>
      <c r="F3657" s="2" t="str">
        <f>TEXT(MID(Sales_Transactions[[#This Row],[Order Date]],2,5),"m")</f>
        <v>12</v>
      </c>
      <c r="G3657" s="2" t="str">
        <f>TEXT(MID(Sales_Transactions[[#This Row],[Order Date]],2,5),"yyy")</f>
        <v>2010</v>
      </c>
      <c r="H3657" s="2" t="str">
        <f>TEXT(MID(Sales_Transactions[[#This Row],[Order Date]],2,5),"yyy/m")</f>
        <v>2010/12</v>
      </c>
      <c r="I3657" t="s">
        <v>78</v>
      </c>
      <c r="J3657">
        <f t="shared" si="342"/>
        <v>3</v>
      </c>
      <c r="K3657" s="2">
        <v>5</v>
      </c>
      <c r="L3657" s="3">
        <v>53.66</v>
      </c>
      <c r="M3657" s="4">
        <v>0.09</v>
      </c>
      <c r="N3657" s="5" t="s">
        <v>23</v>
      </c>
      <c r="O3657" s="3">
        <v>5.69</v>
      </c>
      <c r="P3657" s="3">
        <v>10.94</v>
      </c>
      <c r="Q3657" s="3">
        <v>1.39</v>
      </c>
      <c r="R3657" s="5" t="s">
        <v>2955</v>
      </c>
      <c r="S3657" s="5" t="s">
        <v>2956</v>
      </c>
      <c r="T3657" s="5" t="str">
        <f t="shared" si="343"/>
        <v>Anne Pryor</v>
      </c>
      <c r="U3657" t="s">
        <v>2828</v>
      </c>
      <c r="V3657" s="5" t="s">
        <v>74</v>
      </c>
      <c r="W3657" s="5" t="s">
        <v>28</v>
      </c>
      <c r="X3657" s="5" t="s">
        <v>98</v>
      </c>
      <c r="Y3657" s="5" t="s">
        <v>748</v>
      </c>
      <c r="Z3657" s="5" t="s">
        <v>43</v>
      </c>
      <c r="AA3657" s="4">
        <v>0.35</v>
      </c>
      <c r="AB3657" s="1">
        <v>40542</v>
      </c>
      <c r="AC3657" s="1">
        <v>23039</v>
      </c>
      <c r="AD3657">
        <f t="shared" si="344"/>
        <v>0</v>
      </c>
      <c r="AE3657">
        <f t="shared" ca="1" si="345"/>
        <v>61</v>
      </c>
      <c r="AF3657" t="str">
        <f t="shared" ca="1" si="346"/>
        <v>18-64</v>
      </c>
      <c r="AG3657" s="3">
        <f t="shared" si="347"/>
        <v>2.4640308000000002</v>
      </c>
      <c r="AH3657" t="str">
        <f>_xlfn.IFNA(VLOOKUP(Sales_Transactions[[#This Row],[Order ID]],Returned_Items[#All],2,FALSE),"Not Returned")</f>
        <v>Not Returned</v>
      </c>
    </row>
    <row r="3658" spans="1:34" x14ac:dyDescent="0.25">
      <c r="A3658">
        <v>27841</v>
      </c>
      <c r="C3658" t="s">
        <v>623</v>
      </c>
      <c r="D3658" s="2" t="str">
        <f>TEXT(MID(Sales_Transactions[[#This Row],[Order Date]],2,5),"d/m/yyy")</f>
        <v>16/9/2012</v>
      </c>
      <c r="E3658" s="2" t="str">
        <f>TEXT(MID(Sales_Transactions[[#This Row],[Order Date]],2,5),"d")</f>
        <v>16</v>
      </c>
      <c r="F3658" s="2" t="str">
        <f>TEXT(MID(Sales_Transactions[[#This Row],[Order Date]],2,5),"m")</f>
        <v>9</v>
      </c>
      <c r="G3658" s="2" t="str">
        <f>TEXT(MID(Sales_Transactions[[#This Row],[Order Date]],2,5),"yyy")</f>
        <v>2012</v>
      </c>
      <c r="H3658" s="2" t="str">
        <f>TEXT(MID(Sales_Transactions[[#This Row],[Order Date]],2,5),"yyy/m")</f>
        <v>2012/9</v>
      </c>
      <c r="I3658" t="s">
        <v>33</v>
      </c>
      <c r="J3658">
        <f t="shared" si="342"/>
        <v>4</v>
      </c>
      <c r="K3658" s="2">
        <v>33</v>
      </c>
      <c r="L3658" s="3">
        <v>67.849999999999994</v>
      </c>
      <c r="M3658" s="4">
        <v>0.05</v>
      </c>
      <c r="N3658" s="5" t="s">
        <v>23</v>
      </c>
      <c r="O3658" s="3">
        <v>1.05</v>
      </c>
      <c r="P3658" s="3">
        <v>2.1</v>
      </c>
      <c r="Q3658" s="3">
        <v>0.7</v>
      </c>
      <c r="R3658" s="5" t="s">
        <v>2960</v>
      </c>
      <c r="S3658" s="5" t="s">
        <v>2961</v>
      </c>
      <c r="T3658" s="5" t="str">
        <f t="shared" si="343"/>
        <v>Caroline Jumper</v>
      </c>
      <c r="U3658" t="s">
        <v>2828</v>
      </c>
      <c r="V3658" s="5" t="s">
        <v>47</v>
      </c>
      <c r="W3658" s="5" t="s">
        <v>28</v>
      </c>
      <c r="X3658" s="5" t="s">
        <v>124</v>
      </c>
      <c r="Y3658" s="5" t="s">
        <v>3025</v>
      </c>
      <c r="Z3658" s="5" t="s">
        <v>84</v>
      </c>
      <c r="AA3658" s="4">
        <v>0.56999999999999995</v>
      </c>
      <c r="AB3658" s="1">
        <v>41170</v>
      </c>
      <c r="AC3658" s="1">
        <v>23078</v>
      </c>
      <c r="AD3658">
        <f t="shared" si="344"/>
        <v>2</v>
      </c>
      <c r="AE3658">
        <f t="shared" ca="1" si="345"/>
        <v>61</v>
      </c>
      <c r="AF3658" t="str">
        <f t="shared" ca="1" si="346"/>
        <v>18-64</v>
      </c>
      <c r="AG3658" s="3">
        <f t="shared" si="347"/>
        <v>8.4816666666666651E-2</v>
      </c>
      <c r="AH3658" t="str">
        <f>_xlfn.IFNA(VLOOKUP(Sales_Transactions[[#This Row],[Order ID]],Returned_Items[#All],2,FALSE),"Not Returned")</f>
        <v>Not Returned</v>
      </c>
    </row>
    <row r="3659" spans="1:34" x14ac:dyDescent="0.25">
      <c r="A3659">
        <v>28581</v>
      </c>
      <c r="C3659" t="s">
        <v>1100</v>
      </c>
      <c r="D3659" s="2" t="str">
        <f>TEXT(MID(Sales_Transactions[[#This Row],[Order Date]],2,5),"d/m/yyy")</f>
        <v>7/12/2011</v>
      </c>
      <c r="E3659" s="2" t="str">
        <f>TEXT(MID(Sales_Transactions[[#This Row],[Order Date]],2,5),"d")</f>
        <v>7</v>
      </c>
      <c r="F3659" s="2" t="str">
        <f>TEXT(MID(Sales_Transactions[[#This Row],[Order Date]],2,5),"m")</f>
        <v>12</v>
      </c>
      <c r="G3659" s="2" t="str">
        <f>TEXT(MID(Sales_Transactions[[#This Row],[Order Date]],2,5),"yyy")</f>
        <v>2011</v>
      </c>
      <c r="H3659" s="2" t="str">
        <f>TEXT(MID(Sales_Transactions[[#This Row],[Order Date]],2,5),"yyy/m")</f>
        <v>2011/12</v>
      </c>
      <c r="I3659" t="s">
        <v>78</v>
      </c>
      <c r="J3659">
        <f t="shared" si="342"/>
        <v>3</v>
      </c>
      <c r="K3659" s="2">
        <v>1</v>
      </c>
      <c r="L3659" s="3">
        <v>36.4</v>
      </c>
      <c r="M3659" s="4">
        <v>0.06</v>
      </c>
      <c r="N3659" s="5" t="s">
        <v>23</v>
      </c>
      <c r="O3659" s="3">
        <v>-41.56</v>
      </c>
      <c r="P3659" s="3">
        <v>24.92</v>
      </c>
      <c r="Q3659" s="3">
        <v>12.98</v>
      </c>
      <c r="R3659" s="5" t="s">
        <v>2835</v>
      </c>
      <c r="S3659" s="5" t="s">
        <v>3016</v>
      </c>
      <c r="T3659" s="5" t="str">
        <f t="shared" si="343"/>
        <v>Carol Triggs</v>
      </c>
      <c r="U3659" t="s">
        <v>2828</v>
      </c>
      <c r="V3659" s="5" t="s">
        <v>74</v>
      </c>
      <c r="W3659" s="5" t="s">
        <v>28</v>
      </c>
      <c r="X3659" s="5" t="s">
        <v>41</v>
      </c>
      <c r="Y3659" s="5" t="s">
        <v>513</v>
      </c>
      <c r="Z3659" s="5" t="s">
        <v>43</v>
      </c>
      <c r="AA3659" s="4">
        <v>0.39</v>
      </c>
      <c r="AB3659" s="1">
        <v>40886</v>
      </c>
      <c r="AC3659" s="1">
        <v>22961</v>
      </c>
      <c r="AD3659">
        <f t="shared" si="344"/>
        <v>2</v>
      </c>
      <c r="AE3659">
        <f t="shared" ca="1" si="345"/>
        <v>61</v>
      </c>
      <c r="AF3659" t="str">
        <f t="shared" ca="1" si="346"/>
        <v>18-64</v>
      </c>
      <c r="AG3659" s="3">
        <f t="shared" si="347"/>
        <v>37.885047999999998</v>
      </c>
      <c r="AH3659" t="str">
        <f>_xlfn.IFNA(VLOOKUP(Sales_Transactions[[#This Row],[Order ID]],Returned_Items[#All],2,FALSE),"Not Returned")</f>
        <v>Not Returned</v>
      </c>
    </row>
    <row r="3660" spans="1:34" x14ac:dyDescent="0.25">
      <c r="A3660">
        <v>28581</v>
      </c>
      <c r="C3660" t="s">
        <v>1100</v>
      </c>
      <c r="D3660" s="2" t="str">
        <f>TEXT(MID(Sales_Transactions[[#This Row],[Order Date]],2,5),"d/m/yyy")</f>
        <v>7/12/2011</v>
      </c>
      <c r="E3660" s="2" t="str">
        <f>TEXT(MID(Sales_Transactions[[#This Row],[Order Date]],2,5),"d")</f>
        <v>7</v>
      </c>
      <c r="F3660" s="2" t="str">
        <f>TEXT(MID(Sales_Transactions[[#This Row],[Order Date]],2,5),"m")</f>
        <v>12</v>
      </c>
      <c r="G3660" s="2" t="str">
        <f>TEXT(MID(Sales_Transactions[[#This Row],[Order Date]],2,5),"yyy")</f>
        <v>2011</v>
      </c>
      <c r="H3660" s="2" t="str">
        <f>TEXT(MID(Sales_Transactions[[#This Row],[Order Date]],2,5),"yyy/m")</f>
        <v>2011/12</v>
      </c>
      <c r="I3660" t="s">
        <v>78</v>
      </c>
      <c r="J3660">
        <f t="shared" si="342"/>
        <v>3</v>
      </c>
      <c r="K3660" s="2">
        <v>36</v>
      </c>
      <c r="L3660" s="3">
        <v>176.35</v>
      </c>
      <c r="M3660" s="4">
        <v>0.04</v>
      </c>
      <c r="N3660" s="5" t="s">
        <v>23</v>
      </c>
      <c r="O3660" s="3">
        <v>73.05</v>
      </c>
      <c r="P3660" s="3">
        <v>4.9800000000000004</v>
      </c>
      <c r="Q3660" s="3">
        <v>0.8</v>
      </c>
      <c r="R3660" s="5" t="s">
        <v>2835</v>
      </c>
      <c r="S3660" s="5" t="s">
        <v>3016</v>
      </c>
      <c r="T3660" s="5" t="str">
        <f t="shared" si="343"/>
        <v>Carol Triggs</v>
      </c>
      <c r="U3660" t="s">
        <v>2828</v>
      </c>
      <c r="V3660" s="5" t="s">
        <v>74</v>
      </c>
      <c r="W3660" s="5" t="s">
        <v>28</v>
      </c>
      <c r="X3660" s="5" t="s">
        <v>75</v>
      </c>
      <c r="Y3660" s="5" t="s">
        <v>1467</v>
      </c>
      <c r="Z3660" s="5" t="s">
        <v>84</v>
      </c>
      <c r="AA3660" s="4">
        <v>0.36</v>
      </c>
      <c r="AB3660" s="1">
        <v>40886</v>
      </c>
      <c r="AC3660" s="1">
        <v>22792</v>
      </c>
      <c r="AD3660">
        <f t="shared" si="344"/>
        <v>2</v>
      </c>
      <c r="AE3660">
        <f t="shared" ca="1" si="345"/>
        <v>62</v>
      </c>
      <c r="AF3660" t="str">
        <f t="shared" ca="1" si="346"/>
        <v>18-64</v>
      </c>
      <c r="AG3660" s="3">
        <f t="shared" si="347"/>
        <v>0.16050022222222221</v>
      </c>
      <c r="AH3660" t="str">
        <f>_xlfn.IFNA(VLOOKUP(Sales_Transactions[[#This Row],[Order ID]],Returned_Items[#All],2,FALSE),"Not Returned")</f>
        <v>Not Returned</v>
      </c>
    </row>
    <row r="3661" spans="1:34" x14ac:dyDescent="0.25">
      <c r="A3661">
        <v>28611</v>
      </c>
      <c r="C3661" t="s">
        <v>1847</v>
      </c>
      <c r="D3661" s="2" t="str">
        <f>TEXT(MID(Sales_Transactions[[#This Row],[Order Date]],2,5),"d/m/yyy")</f>
        <v>27/12/2012</v>
      </c>
      <c r="E3661" s="2" t="str">
        <f>TEXT(MID(Sales_Transactions[[#This Row],[Order Date]],2,5),"d")</f>
        <v>27</v>
      </c>
      <c r="F3661" s="2" t="str">
        <f>TEXT(MID(Sales_Transactions[[#This Row],[Order Date]],2,5),"m")</f>
        <v>12</v>
      </c>
      <c r="G3661" s="2" t="str">
        <f>TEXT(MID(Sales_Transactions[[#This Row],[Order Date]],2,5),"yyy")</f>
        <v>2012</v>
      </c>
      <c r="H3661" s="2" t="str">
        <f>TEXT(MID(Sales_Transactions[[#This Row],[Order Date]],2,5),"yyy/m")</f>
        <v>2012/12</v>
      </c>
      <c r="I3661" t="s">
        <v>22</v>
      </c>
      <c r="J3661">
        <f t="shared" si="342"/>
        <v>2</v>
      </c>
      <c r="K3661" s="2">
        <v>30</v>
      </c>
      <c r="L3661" s="3">
        <v>15337.58</v>
      </c>
      <c r="M3661" s="4">
        <v>0.1</v>
      </c>
      <c r="N3661" s="5" t="s">
        <v>23</v>
      </c>
      <c r="O3661" s="3">
        <v>6670.41</v>
      </c>
      <c r="P3661" s="3">
        <v>525.98</v>
      </c>
      <c r="Q3661" s="3">
        <v>19.989999999999998</v>
      </c>
      <c r="R3661" s="5" t="s">
        <v>143</v>
      </c>
      <c r="S3661" s="5" t="s">
        <v>2972</v>
      </c>
      <c r="T3661" s="5" t="str">
        <f t="shared" si="343"/>
        <v>Alan Haines</v>
      </c>
      <c r="U3661" t="s">
        <v>2828</v>
      </c>
      <c r="V3661" s="5" t="s">
        <v>37</v>
      </c>
      <c r="W3661" s="5" t="s">
        <v>28</v>
      </c>
      <c r="X3661" s="5" t="s">
        <v>41</v>
      </c>
      <c r="Y3661" s="5" t="s">
        <v>3026</v>
      </c>
      <c r="Z3661" s="5" t="s">
        <v>43</v>
      </c>
      <c r="AA3661" s="4">
        <v>0.37</v>
      </c>
      <c r="AB3661" s="1">
        <v>41273</v>
      </c>
      <c r="AC3661" s="1">
        <v>22666</v>
      </c>
      <c r="AD3661">
        <f t="shared" si="344"/>
        <v>3</v>
      </c>
      <c r="AE3661">
        <f t="shared" ca="1" si="345"/>
        <v>62</v>
      </c>
      <c r="AF3661" t="str">
        <f t="shared" ca="1" si="346"/>
        <v>18-64</v>
      </c>
      <c r="AG3661" s="3">
        <f t="shared" si="347"/>
        <v>18.181467333333334</v>
      </c>
      <c r="AH3661" t="str">
        <f>_xlfn.IFNA(VLOOKUP(Sales_Transactions[[#This Row],[Order ID]],Returned_Items[#All],2,FALSE),"Not Returned")</f>
        <v>Not Returned</v>
      </c>
    </row>
    <row r="3662" spans="1:34" x14ac:dyDescent="0.25">
      <c r="A3662">
        <v>28611</v>
      </c>
      <c r="C3662" t="s">
        <v>1847</v>
      </c>
      <c r="D3662" s="2" t="str">
        <f>TEXT(MID(Sales_Transactions[[#This Row],[Order Date]],2,5),"d/m/yyy")</f>
        <v>27/12/2012</v>
      </c>
      <c r="E3662" s="2" t="str">
        <f>TEXT(MID(Sales_Transactions[[#This Row],[Order Date]],2,5),"d")</f>
        <v>27</v>
      </c>
      <c r="F3662" s="2" t="str">
        <f>TEXT(MID(Sales_Transactions[[#This Row],[Order Date]],2,5),"m")</f>
        <v>12</v>
      </c>
      <c r="G3662" s="2" t="str">
        <f>TEXT(MID(Sales_Transactions[[#This Row],[Order Date]],2,5),"yyy")</f>
        <v>2012</v>
      </c>
      <c r="H3662" s="2" t="str">
        <f>TEXT(MID(Sales_Transactions[[#This Row],[Order Date]],2,5),"yyy/m")</f>
        <v>2012/12</v>
      </c>
      <c r="I3662" t="s">
        <v>22</v>
      </c>
      <c r="J3662">
        <f t="shared" si="342"/>
        <v>2</v>
      </c>
      <c r="K3662" s="2">
        <v>42</v>
      </c>
      <c r="L3662" s="3">
        <v>3883.4715000000001</v>
      </c>
      <c r="M3662" s="4">
        <v>0.1</v>
      </c>
      <c r="N3662" s="5" t="s">
        <v>23</v>
      </c>
      <c r="O3662" s="3">
        <v>707.17</v>
      </c>
      <c r="P3662" s="3">
        <v>115.99</v>
      </c>
      <c r="Q3662" s="3">
        <v>8.99</v>
      </c>
      <c r="R3662" s="5" t="s">
        <v>143</v>
      </c>
      <c r="S3662" s="5" t="s">
        <v>2972</v>
      </c>
      <c r="T3662" s="5" t="str">
        <f t="shared" si="343"/>
        <v>Alan Haines</v>
      </c>
      <c r="U3662" t="s">
        <v>2828</v>
      </c>
      <c r="V3662" s="5" t="s">
        <v>37</v>
      </c>
      <c r="W3662" s="5" t="s">
        <v>48</v>
      </c>
      <c r="X3662" s="5" t="s">
        <v>49</v>
      </c>
      <c r="Y3662" s="5" t="s">
        <v>1476</v>
      </c>
      <c r="Z3662" s="5" t="s">
        <v>43</v>
      </c>
      <c r="AA3662" s="4">
        <v>0.57999999999999996</v>
      </c>
      <c r="AB3662" s="1">
        <v>41272</v>
      </c>
      <c r="AC3662" s="1">
        <v>22711</v>
      </c>
      <c r="AD3662">
        <f t="shared" si="344"/>
        <v>2</v>
      </c>
      <c r="AE3662">
        <f t="shared" ca="1" si="345"/>
        <v>62</v>
      </c>
      <c r="AF3662" t="str">
        <f t="shared" ca="1" si="346"/>
        <v>18-64</v>
      </c>
      <c r="AG3662" s="3">
        <f t="shared" si="347"/>
        <v>2.9729526190476188</v>
      </c>
      <c r="AH3662" t="str">
        <f>_xlfn.IFNA(VLOOKUP(Sales_Transactions[[#This Row],[Order ID]],Returned_Items[#All],2,FALSE),"Not Returned")</f>
        <v>Not Returned</v>
      </c>
    </row>
    <row r="3663" spans="1:34" x14ac:dyDescent="0.25">
      <c r="A3663">
        <v>28647</v>
      </c>
      <c r="C3663" t="s">
        <v>3027</v>
      </c>
      <c r="D3663" s="2" t="str">
        <f>TEXT(MID(Sales_Transactions[[#This Row],[Order Date]],2,5),"d/m/yyy")</f>
        <v>14/3/2009</v>
      </c>
      <c r="E3663" s="2" t="str">
        <f>TEXT(MID(Sales_Transactions[[#This Row],[Order Date]],2,5),"d")</f>
        <v>14</v>
      </c>
      <c r="F3663" s="2" t="str">
        <f>TEXT(MID(Sales_Transactions[[#This Row],[Order Date]],2,5),"m")</f>
        <v>3</v>
      </c>
      <c r="G3663" s="2" t="str">
        <f>TEXT(MID(Sales_Transactions[[#This Row],[Order Date]],2,5),"yyy")</f>
        <v>2009</v>
      </c>
      <c r="H3663" s="2" t="str">
        <f>TEXT(MID(Sales_Transactions[[#This Row],[Order Date]],2,5),"yyy/m")</f>
        <v>2009/3</v>
      </c>
      <c r="I3663" t="s">
        <v>101</v>
      </c>
      <c r="J3663">
        <f t="shared" si="342"/>
        <v>1</v>
      </c>
      <c r="K3663" s="2">
        <v>38</v>
      </c>
      <c r="L3663" s="3">
        <v>5679.59</v>
      </c>
      <c r="M3663" s="4">
        <v>0.09</v>
      </c>
      <c r="N3663" s="5" t="s">
        <v>67</v>
      </c>
      <c r="O3663" s="3">
        <v>-1763.75</v>
      </c>
      <c r="P3663" s="3">
        <v>154.13</v>
      </c>
      <c r="Q3663" s="3">
        <v>69</v>
      </c>
      <c r="R3663" s="5" t="s">
        <v>2835</v>
      </c>
      <c r="S3663" s="5" t="s">
        <v>3016</v>
      </c>
      <c r="T3663" s="5" t="str">
        <f t="shared" si="343"/>
        <v>Carol Triggs</v>
      </c>
      <c r="U3663" t="s">
        <v>2828</v>
      </c>
      <c r="V3663" s="5" t="s">
        <v>47</v>
      </c>
      <c r="W3663" s="5" t="s">
        <v>57</v>
      </c>
      <c r="X3663" s="5" t="s">
        <v>107</v>
      </c>
      <c r="Y3663" s="5" t="s">
        <v>1336</v>
      </c>
      <c r="Z3663" s="5" t="s">
        <v>31</v>
      </c>
      <c r="AA3663" s="4">
        <v>0.68</v>
      </c>
      <c r="AB3663" s="1">
        <v>39887</v>
      </c>
      <c r="AC3663" s="1">
        <v>22742</v>
      </c>
      <c r="AD3663">
        <f t="shared" si="344"/>
        <v>1</v>
      </c>
      <c r="AE3663">
        <f t="shared" ca="1" si="345"/>
        <v>62</v>
      </c>
      <c r="AF3663" t="str">
        <f t="shared" ca="1" si="346"/>
        <v>18-64</v>
      </c>
      <c r="AG3663" s="3">
        <f t="shared" si="347"/>
        <v>5.8681916578947364</v>
      </c>
      <c r="AH3663" t="str">
        <f>_xlfn.IFNA(VLOOKUP(Sales_Transactions[[#This Row],[Order ID]],Returned_Items[#All],2,FALSE),"Not Returned")</f>
        <v>Not Returned</v>
      </c>
    </row>
    <row r="3664" spans="1:34" x14ac:dyDescent="0.25">
      <c r="A3664">
        <v>28736</v>
      </c>
      <c r="C3664" t="s">
        <v>3028</v>
      </c>
      <c r="D3664" s="2" t="str">
        <f>TEXT(MID(Sales_Transactions[[#This Row],[Order Date]],2,5),"d/m/yyy")</f>
        <v>21/4/2009</v>
      </c>
      <c r="E3664" s="2" t="str">
        <f>TEXT(MID(Sales_Transactions[[#This Row],[Order Date]],2,5),"d")</f>
        <v>21</v>
      </c>
      <c r="F3664" s="2" t="str">
        <f>TEXT(MID(Sales_Transactions[[#This Row],[Order Date]],2,5),"m")</f>
        <v>4</v>
      </c>
      <c r="G3664" s="2" t="str">
        <f>TEXT(MID(Sales_Transactions[[#This Row],[Order Date]],2,5),"yyy")</f>
        <v>2009</v>
      </c>
      <c r="H3664" s="2" t="str">
        <f>TEXT(MID(Sales_Transactions[[#This Row],[Order Date]],2,5),"yyy/m")</f>
        <v>2009/4</v>
      </c>
      <c r="I3664" t="s">
        <v>33</v>
      </c>
      <c r="J3664">
        <f t="shared" si="342"/>
        <v>4</v>
      </c>
      <c r="K3664" s="2">
        <v>26</v>
      </c>
      <c r="L3664" s="3">
        <v>1029.29</v>
      </c>
      <c r="M3664" s="4">
        <v>0.06</v>
      </c>
      <c r="N3664" s="5" t="s">
        <v>23</v>
      </c>
      <c r="O3664" s="3">
        <v>109.16</v>
      </c>
      <c r="P3664" s="3">
        <v>40.99</v>
      </c>
      <c r="Q3664" s="3">
        <v>17.48</v>
      </c>
      <c r="R3664" s="5" t="s">
        <v>3029</v>
      </c>
      <c r="S3664" s="5" t="s">
        <v>417</v>
      </c>
      <c r="T3664" s="5" t="str">
        <f t="shared" si="343"/>
        <v>Lindsay Castell</v>
      </c>
      <c r="U3664" t="s">
        <v>2828</v>
      </c>
      <c r="V3664" s="5" t="s">
        <v>27</v>
      </c>
      <c r="W3664" s="5" t="s">
        <v>28</v>
      </c>
      <c r="X3664" s="5" t="s">
        <v>75</v>
      </c>
      <c r="Y3664" s="5" t="s">
        <v>368</v>
      </c>
      <c r="Z3664" s="5" t="s">
        <v>43</v>
      </c>
      <c r="AA3664" s="4">
        <v>0.36</v>
      </c>
      <c r="AB3664" s="1">
        <v>39924</v>
      </c>
      <c r="AC3664" s="1">
        <v>22775</v>
      </c>
      <c r="AD3664">
        <f t="shared" si="344"/>
        <v>0</v>
      </c>
      <c r="AE3664">
        <f t="shared" ca="1" si="345"/>
        <v>62</v>
      </c>
      <c r="AF3664" t="str">
        <f t="shared" ca="1" si="346"/>
        <v>18-64</v>
      </c>
      <c r="AG3664" s="3">
        <f t="shared" si="347"/>
        <v>2.2479002307692308</v>
      </c>
      <c r="AH3664" t="str">
        <f>_xlfn.IFNA(VLOOKUP(Sales_Transactions[[#This Row],[Order ID]],Returned_Items[#All],2,FALSE),"Not Returned")</f>
        <v>Not Returned</v>
      </c>
    </row>
    <row r="3665" spans="1:34" x14ac:dyDescent="0.25">
      <c r="A3665">
        <v>28835</v>
      </c>
      <c r="C3665" t="s">
        <v>1680</v>
      </c>
      <c r="D3665" s="2" t="str">
        <f>TEXT(MID(Sales_Transactions[[#This Row],[Order Date]],2,5),"d/m/yyy")</f>
        <v>31/3/2012</v>
      </c>
      <c r="E3665" s="2" t="str">
        <f>TEXT(MID(Sales_Transactions[[#This Row],[Order Date]],2,5),"d")</f>
        <v>31</v>
      </c>
      <c r="F3665" s="2" t="str">
        <f>TEXT(MID(Sales_Transactions[[#This Row],[Order Date]],2,5),"m")</f>
        <v>3</v>
      </c>
      <c r="G3665" s="2" t="str">
        <f>TEXT(MID(Sales_Transactions[[#This Row],[Order Date]],2,5),"yyy")</f>
        <v>2012</v>
      </c>
      <c r="H3665" s="2" t="str">
        <f>TEXT(MID(Sales_Transactions[[#This Row],[Order Date]],2,5),"yyy/m")</f>
        <v>2012/3</v>
      </c>
      <c r="I3665" t="s">
        <v>52</v>
      </c>
      <c r="J3665">
        <f t="shared" si="342"/>
        <v>1</v>
      </c>
      <c r="K3665" s="2">
        <v>1</v>
      </c>
      <c r="L3665" s="3">
        <v>184.18</v>
      </c>
      <c r="M3665" s="4">
        <v>0.08</v>
      </c>
      <c r="N3665" s="5" t="s">
        <v>23</v>
      </c>
      <c r="O3665" s="3">
        <v>-112.44</v>
      </c>
      <c r="P3665" s="3">
        <v>178.47</v>
      </c>
      <c r="Q3665" s="3">
        <v>19.989999999999998</v>
      </c>
      <c r="R3665" s="5" t="s">
        <v>2547</v>
      </c>
      <c r="S3665" s="5" t="s">
        <v>2983</v>
      </c>
      <c r="T3665" s="5" t="str">
        <f t="shared" si="343"/>
        <v>Phillip Flathmann</v>
      </c>
      <c r="U3665" t="s">
        <v>2828</v>
      </c>
      <c r="V3665" s="5" t="s">
        <v>27</v>
      </c>
      <c r="W3665" s="5" t="s">
        <v>28</v>
      </c>
      <c r="X3665" s="5" t="s">
        <v>29</v>
      </c>
      <c r="Y3665" s="5" t="s">
        <v>2127</v>
      </c>
      <c r="Z3665" s="5" t="s">
        <v>43</v>
      </c>
      <c r="AA3665" s="4">
        <v>0.55000000000000004</v>
      </c>
      <c r="AB3665" s="1">
        <v>41001</v>
      </c>
      <c r="AC3665" s="1">
        <v>22923</v>
      </c>
      <c r="AD3665">
        <f t="shared" si="344"/>
        <v>2</v>
      </c>
      <c r="AE3665">
        <f t="shared" ca="1" si="345"/>
        <v>61</v>
      </c>
      <c r="AF3665" t="str">
        <f t="shared" ca="1" si="346"/>
        <v>18-64</v>
      </c>
      <c r="AG3665" s="3">
        <f t="shared" si="347"/>
        <v>198.31722400000001</v>
      </c>
      <c r="AH3665" t="str">
        <f>_xlfn.IFNA(VLOOKUP(Sales_Transactions[[#This Row],[Order ID]],Returned_Items[#All],2,FALSE),"Not Returned")</f>
        <v>Not Returned</v>
      </c>
    </row>
    <row r="3666" spans="1:34" x14ac:dyDescent="0.25">
      <c r="A3666">
        <v>29220</v>
      </c>
      <c r="C3666" t="s">
        <v>1408</v>
      </c>
      <c r="D3666" s="2" t="str">
        <f>TEXT(MID(Sales_Transactions[[#This Row],[Order Date]],2,5),"d/m/yyy")</f>
        <v>29/12/2012</v>
      </c>
      <c r="E3666" s="2" t="str">
        <f>TEXT(MID(Sales_Transactions[[#This Row],[Order Date]],2,5),"d")</f>
        <v>29</v>
      </c>
      <c r="F3666" s="2" t="str">
        <f>TEXT(MID(Sales_Transactions[[#This Row],[Order Date]],2,5),"m")</f>
        <v>12</v>
      </c>
      <c r="G3666" s="2" t="str">
        <f>TEXT(MID(Sales_Transactions[[#This Row],[Order Date]],2,5),"yyy")</f>
        <v>2012</v>
      </c>
      <c r="H3666" s="2" t="str">
        <f>TEXT(MID(Sales_Transactions[[#This Row],[Order Date]],2,5),"yyy/m")</f>
        <v>2012/12</v>
      </c>
      <c r="I3666" t="s">
        <v>78</v>
      </c>
      <c r="J3666">
        <f t="shared" si="342"/>
        <v>3</v>
      </c>
      <c r="K3666" s="2">
        <v>36</v>
      </c>
      <c r="L3666" s="3">
        <v>12690.33</v>
      </c>
      <c r="M3666" s="4">
        <v>0.08</v>
      </c>
      <c r="N3666" s="5" t="s">
        <v>67</v>
      </c>
      <c r="O3666" s="3">
        <v>5045.3</v>
      </c>
      <c r="P3666" s="3">
        <v>367.99</v>
      </c>
      <c r="Q3666" s="3">
        <v>19.989999999999998</v>
      </c>
      <c r="R3666" s="5" t="s">
        <v>1115</v>
      </c>
      <c r="S3666" s="5" t="s">
        <v>1116</v>
      </c>
      <c r="T3666" s="5" t="str">
        <f t="shared" si="343"/>
        <v>Logan Haushalter</v>
      </c>
      <c r="U3666" t="s">
        <v>2828</v>
      </c>
      <c r="V3666" s="5" t="s">
        <v>47</v>
      </c>
      <c r="W3666" s="5" t="s">
        <v>28</v>
      </c>
      <c r="X3666" s="5" t="s">
        <v>41</v>
      </c>
      <c r="Y3666" s="5" t="s">
        <v>3030</v>
      </c>
      <c r="Z3666" s="5" t="s">
        <v>43</v>
      </c>
      <c r="AA3666" s="4">
        <v>0.4</v>
      </c>
      <c r="AB3666" s="1">
        <v>41272</v>
      </c>
      <c r="AC3666" s="1">
        <v>22799</v>
      </c>
      <c r="AD3666">
        <f t="shared" si="344"/>
        <v>0</v>
      </c>
      <c r="AE3666">
        <f t="shared" ca="1" si="345"/>
        <v>62</v>
      </c>
      <c r="AF3666" t="str">
        <f t="shared" ca="1" si="346"/>
        <v>18-64</v>
      </c>
      <c r="AG3666" s="3">
        <f t="shared" si="347"/>
        <v>10.769044666666666</v>
      </c>
      <c r="AH3666" t="str">
        <f>_xlfn.IFNA(VLOOKUP(Sales_Transactions[[#This Row],[Order ID]],Returned_Items[#All],2,FALSE),"Not Returned")</f>
        <v>Not Returned</v>
      </c>
    </row>
    <row r="3667" spans="1:34" x14ac:dyDescent="0.25">
      <c r="A3667">
        <v>30114</v>
      </c>
      <c r="C3667" t="s">
        <v>2608</v>
      </c>
      <c r="D3667" s="2" t="str">
        <f>TEXT(MID(Sales_Transactions[[#This Row],[Order Date]],2,5),"d/m/yyy")</f>
        <v>16/8/2010</v>
      </c>
      <c r="E3667" s="2" t="str">
        <f>TEXT(MID(Sales_Transactions[[#This Row],[Order Date]],2,5),"d")</f>
        <v>16</v>
      </c>
      <c r="F3667" s="2" t="str">
        <f>TEXT(MID(Sales_Transactions[[#This Row],[Order Date]],2,5),"m")</f>
        <v>8</v>
      </c>
      <c r="G3667" s="2" t="str">
        <f>TEXT(MID(Sales_Transactions[[#This Row],[Order Date]],2,5),"yyy")</f>
        <v>2010</v>
      </c>
      <c r="H3667" s="2" t="str">
        <f>TEXT(MID(Sales_Transactions[[#This Row],[Order Date]],2,5),"yyy/m")</f>
        <v>2010/8</v>
      </c>
      <c r="I3667" t="s">
        <v>22</v>
      </c>
      <c r="J3667">
        <f t="shared" si="342"/>
        <v>2</v>
      </c>
      <c r="K3667" s="2">
        <v>7</v>
      </c>
      <c r="L3667" s="3">
        <v>4667.28</v>
      </c>
      <c r="M3667" s="4">
        <v>0.09</v>
      </c>
      <c r="N3667" s="5" t="s">
        <v>67</v>
      </c>
      <c r="O3667" s="3">
        <v>-362.88</v>
      </c>
      <c r="P3667" s="3">
        <v>699.99</v>
      </c>
      <c r="Q3667" s="3">
        <v>24.49</v>
      </c>
      <c r="R3667" s="5" t="s">
        <v>2960</v>
      </c>
      <c r="S3667" s="5" t="s">
        <v>2961</v>
      </c>
      <c r="T3667" s="5" t="str">
        <f t="shared" si="343"/>
        <v>Caroline Jumper</v>
      </c>
      <c r="U3667" t="s">
        <v>2828</v>
      </c>
      <c r="V3667" s="5" t="s">
        <v>47</v>
      </c>
      <c r="W3667" s="5" t="s">
        <v>48</v>
      </c>
      <c r="X3667" s="5" t="s">
        <v>131</v>
      </c>
      <c r="Y3667" s="5" t="s">
        <v>673</v>
      </c>
      <c r="Z3667" s="5" t="s">
        <v>31</v>
      </c>
      <c r="AA3667" s="4">
        <v>0.41</v>
      </c>
      <c r="AB3667" s="1">
        <v>40413</v>
      </c>
      <c r="AC3667" s="1">
        <v>26862</v>
      </c>
      <c r="AD3667">
        <f t="shared" si="344"/>
        <v>7</v>
      </c>
      <c r="AE3667">
        <f t="shared" ca="1" si="345"/>
        <v>51</v>
      </c>
      <c r="AF3667" t="str">
        <f t="shared" ca="1" si="346"/>
        <v>18-64</v>
      </c>
      <c r="AG3667" s="3">
        <f t="shared" si="347"/>
        <v>103.40714414285715</v>
      </c>
      <c r="AH3667" t="str">
        <f>_xlfn.IFNA(VLOOKUP(Sales_Transactions[[#This Row],[Order ID]],Returned_Items[#All],2,FALSE),"Not Returned")</f>
        <v>Not Returned</v>
      </c>
    </row>
    <row r="3668" spans="1:34" x14ac:dyDescent="0.25">
      <c r="A3668">
        <v>30336</v>
      </c>
      <c r="C3668" t="s">
        <v>3031</v>
      </c>
      <c r="D3668" s="2" t="str">
        <f>TEXT(MID(Sales_Transactions[[#This Row],[Order Date]],2,5),"d/m/yyy")</f>
        <v>29/1/2010</v>
      </c>
      <c r="E3668" s="2" t="str">
        <f>TEXT(MID(Sales_Transactions[[#This Row],[Order Date]],2,5),"d")</f>
        <v>29</v>
      </c>
      <c r="F3668" s="2" t="str">
        <f>TEXT(MID(Sales_Transactions[[#This Row],[Order Date]],2,5),"m")</f>
        <v>1</v>
      </c>
      <c r="G3668" s="2" t="str">
        <f>TEXT(MID(Sales_Transactions[[#This Row],[Order Date]],2,5),"yyy")</f>
        <v>2010</v>
      </c>
      <c r="H3668" s="2" t="str">
        <f>TEXT(MID(Sales_Transactions[[#This Row],[Order Date]],2,5),"yyy/m")</f>
        <v>2010/1</v>
      </c>
      <c r="I3668" t="s">
        <v>78</v>
      </c>
      <c r="J3668">
        <f t="shared" si="342"/>
        <v>3</v>
      </c>
      <c r="K3668" s="2">
        <v>28</v>
      </c>
      <c r="L3668" s="3">
        <v>5155.07</v>
      </c>
      <c r="M3668" s="4">
        <v>0.06</v>
      </c>
      <c r="N3668" s="5" t="s">
        <v>23</v>
      </c>
      <c r="O3668" s="3">
        <v>368.79</v>
      </c>
      <c r="P3668" s="3">
        <v>193.17</v>
      </c>
      <c r="Q3668" s="3">
        <v>19.989999999999998</v>
      </c>
      <c r="R3668" s="5" t="s">
        <v>2960</v>
      </c>
      <c r="S3668" s="5" t="s">
        <v>2961</v>
      </c>
      <c r="T3668" s="5" t="str">
        <f t="shared" si="343"/>
        <v>Caroline Jumper</v>
      </c>
      <c r="U3668" t="s">
        <v>2828</v>
      </c>
      <c r="V3668" s="5" t="s">
        <v>47</v>
      </c>
      <c r="W3668" s="5" t="s">
        <v>28</v>
      </c>
      <c r="X3668" s="5" t="s">
        <v>29</v>
      </c>
      <c r="Y3668" s="5" t="s">
        <v>546</v>
      </c>
      <c r="Z3668" s="5" t="s">
        <v>43</v>
      </c>
      <c r="AA3668" s="4">
        <v>0.71</v>
      </c>
      <c r="AB3668" s="1">
        <v>40209</v>
      </c>
      <c r="AC3668" s="1">
        <v>26705</v>
      </c>
      <c r="AD3668">
        <f t="shared" si="344"/>
        <v>2</v>
      </c>
      <c r="AE3668">
        <f t="shared" ca="1" si="345"/>
        <v>51</v>
      </c>
      <c r="AF3668" t="str">
        <f t="shared" ca="1" si="346"/>
        <v>18-64</v>
      </c>
      <c r="AG3668" s="3">
        <f t="shared" si="347"/>
        <v>7.6087177857142851</v>
      </c>
      <c r="AH3668" t="str">
        <f>_xlfn.IFNA(VLOOKUP(Sales_Transactions[[#This Row],[Order ID]],Returned_Items[#All],2,FALSE),"Not Returned")</f>
        <v>Not Returned</v>
      </c>
    </row>
    <row r="3669" spans="1:34" x14ac:dyDescent="0.25">
      <c r="A3669">
        <v>30725</v>
      </c>
      <c r="C3669" t="s">
        <v>2267</v>
      </c>
      <c r="D3669" s="2" t="str">
        <f>TEXT(MID(Sales_Transactions[[#This Row],[Order Date]],2,5),"d/m/yyy")</f>
        <v>28/12/2009</v>
      </c>
      <c r="E3669" s="2" t="str">
        <f>TEXT(MID(Sales_Transactions[[#This Row],[Order Date]],2,5),"d")</f>
        <v>28</v>
      </c>
      <c r="F3669" s="2" t="str">
        <f>TEXT(MID(Sales_Transactions[[#This Row],[Order Date]],2,5),"m")</f>
        <v>12</v>
      </c>
      <c r="G3669" s="2" t="str">
        <f>TEXT(MID(Sales_Transactions[[#This Row],[Order Date]],2,5),"yyy")</f>
        <v>2009</v>
      </c>
      <c r="H3669" s="2" t="str">
        <f>TEXT(MID(Sales_Transactions[[#This Row],[Order Date]],2,5),"yyy/m")</f>
        <v>2009/12</v>
      </c>
      <c r="I3669" t="s">
        <v>78</v>
      </c>
      <c r="J3669">
        <f t="shared" si="342"/>
        <v>3</v>
      </c>
      <c r="K3669" s="2">
        <v>39</v>
      </c>
      <c r="L3669" s="3">
        <v>16468.55</v>
      </c>
      <c r="M3669" s="4">
        <v>0.08</v>
      </c>
      <c r="N3669" s="5" t="s">
        <v>34</v>
      </c>
      <c r="O3669" s="3">
        <v>5638.75</v>
      </c>
      <c r="P3669" s="3">
        <v>449.99</v>
      </c>
      <c r="Q3669" s="3">
        <v>49</v>
      </c>
      <c r="R3669" s="5" t="s">
        <v>1417</v>
      </c>
      <c r="S3669" s="5" t="s">
        <v>2981</v>
      </c>
      <c r="T3669" s="5" t="str">
        <f t="shared" si="343"/>
        <v>Dennis Kane</v>
      </c>
      <c r="U3669" t="s">
        <v>2828</v>
      </c>
      <c r="V3669" s="5" t="s">
        <v>27</v>
      </c>
      <c r="W3669" s="5" t="s">
        <v>48</v>
      </c>
      <c r="X3669" s="5" t="s">
        <v>131</v>
      </c>
      <c r="Y3669" s="5" t="s">
        <v>132</v>
      </c>
      <c r="Z3669" s="5" t="s">
        <v>40</v>
      </c>
      <c r="AA3669" s="4">
        <v>0.38</v>
      </c>
      <c r="AB3669" s="1">
        <v>40176</v>
      </c>
      <c r="AC3669" s="1">
        <v>27230</v>
      </c>
      <c r="AD3669">
        <f t="shared" si="344"/>
        <v>1</v>
      </c>
      <c r="AE3669">
        <f t="shared" ca="1" si="345"/>
        <v>50</v>
      </c>
      <c r="AF3669" t="str">
        <f t="shared" ca="1" si="346"/>
        <v>18-64</v>
      </c>
      <c r="AG3669" s="3">
        <f t="shared" si="347"/>
        <v>12.785384820512821</v>
      </c>
      <c r="AH3669" t="str">
        <f>_xlfn.IFNA(VLOOKUP(Sales_Transactions[[#This Row],[Order ID]],Returned_Items[#All],2,FALSE),"Not Returned")</f>
        <v>Not Returned</v>
      </c>
    </row>
    <row r="3670" spans="1:34" x14ac:dyDescent="0.25">
      <c r="A3670">
        <v>30784</v>
      </c>
      <c r="C3670" t="s">
        <v>2498</v>
      </c>
      <c r="D3670" s="2" t="str">
        <f>TEXT(MID(Sales_Transactions[[#This Row],[Order Date]],2,5),"d/m/yyy")</f>
        <v>7/5/2012</v>
      </c>
      <c r="E3670" s="2" t="str">
        <f>TEXT(MID(Sales_Transactions[[#This Row],[Order Date]],2,5),"d")</f>
        <v>7</v>
      </c>
      <c r="F3670" s="2" t="str">
        <f>TEXT(MID(Sales_Transactions[[#This Row],[Order Date]],2,5),"m")</f>
        <v>5</v>
      </c>
      <c r="G3670" s="2" t="str">
        <f>TEXT(MID(Sales_Transactions[[#This Row],[Order Date]],2,5),"yyy")</f>
        <v>2012</v>
      </c>
      <c r="H3670" s="2" t="str">
        <f>TEXT(MID(Sales_Transactions[[#This Row],[Order Date]],2,5),"yyy/m")</f>
        <v>2012/5</v>
      </c>
      <c r="I3670" t="s">
        <v>78</v>
      </c>
      <c r="J3670">
        <f t="shared" si="342"/>
        <v>3</v>
      </c>
      <c r="K3670" s="2">
        <v>10</v>
      </c>
      <c r="L3670" s="3">
        <v>707.3</v>
      </c>
      <c r="M3670" s="4">
        <v>0.06</v>
      </c>
      <c r="N3670" s="5" t="s">
        <v>34</v>
      </c>
      <c r="O3670" s="3">
        <v>-127.94</v>
      </c>
      <c r="P3670" s="3">
        <v>70.98</v>
      </c>
      <c r="Q3670" s="3">
        <v>26.74</v>
      </c>
      <c r="R3670" s="5" t="s">
        <v>2662</v>
      </c>
      <c r="S3670" s="5" t="s">
        <v>2884</v>
      </c>
      <c r="T3670" s="5" t="str">
        <f t="shared" si="343"/>
        <v>Tom Stivers</v>
      </c>
      <c r="U3670" t="s">
        <v>2828</v>
      </c>
      <c r="V3670" s="5" t="s">
        <v>27</v>
      </c>
      <c r="W3670" s="5" t="s">
        <v>57</v>
      </c>
      <c r="X3670" s="5" t="s">
        <v>104</v>
      </c>
      <c r="Y3670" s="5" t="s">
        <v>1147</v>
      </c>
      <c r="Z3670" s="5" t="s">
        <v>106</v>
      </c>
      <c r="AA3670" s="4">
        <v>0.6</v>
      </c>
      <c r="AB3670" s="1">
        <v>41038</v>
      </c>
      <c r="AC3670" s="1">
        <v>27092</v>
      </c>
      <c r="AD3670">
        <f t="shared" si="344"/>
        <v>2</v>
      </c>
      <c r="AE3670">
        <f t="shared" ca="1" si="345"/>
        <v>50</v>
      </c>
      <c r="AF3670" t="str">
        <f t="shared" ca="1" si="346"/>
        <v>18-64</v>
      </c>
      <c r="AG3670" s="3">
        <f t="shared" si="347"/>
        <v>9.7677411999999997</v>
      </c>
      <c r="AH3670" t="str">
        <f>_xlfn.IFNA(VLOOKUP(Sales_Transactions[[#This Row],[Order ID]],Returned_Items[#All],2,FALSE),"Not Returned")</f>
        <v>Not Returned</v>
      </c>
    </row>
    <row r="3671" spans="1:34" x14ac:dyDescent="0.25">
      <c r="A3671">
        <v>30784</v>
      </c>
      <c r="C3671" t="s">
        <v>2498</v>
      </c>
      <c r="D3671" s="2" t="str">
        <f>TEXT(MID(Sales_Transactions[[#This Row],[Order Date]],2,5),"d/m/yyy")</f>
        <v>7/5/2012</v>
      </c>
      <c r="E3671" s="2" t="str">
        <f>TEXT(MID(Sales_Transactions[[#This Row],[Order Date]],2,5),"d")</f>
        <v>7</v>
      </c>
      <c r="F3671" s="2" t="str">
        <f>TEXT(MID(Sales_Transactions[[#This Row],[Order Date]],2,5),"m")</f>
        <v>5</v>
      </c>
      <c r="G3671" s="2" t="str">
        <f>TEXT(MID(Sales_Transactions[[#This Row],[Order Date]],2,5),"yyy")</f>
        <v>2012</v>
      </c>
      <c r="H3671" s="2" t="str">
        <f>TEXT(MID(Sales_Transactions[[#This Row],[Order Date]],2,5),"yyy/m")</f>
        <v>2012/5</v>
      </c>
      <c r="I3671" t="s">
        <v>78</v>
      </c>
      <c r="J3671">
        <f t="shared" si="342"/>
        <v>3</v>
      </c>
      <c r="K3671" s="2">
        <v>48</v>
      </c>
      <c r="L3671" s="3">
        <v>335.64</v>
      </c>
      <c r="M3671" s="4">
        <v>0.02</v>
      </c>
      <c r="N3671" s="5" t="s">
        <v>23</v>
      </c>
      <c r="O3671" s="3">
        <v>80.13</v>
      </c>
      <c r="P3671" s="3">
        <v>6.7</v>
      </c>
      <c r="Q3671" s="3">
        <v>1.56</v>
      </c>
      <c r="R3671" s="5" t="s">
        <v>2662</v>
      </c>
      <c r="S3671" s="5" t="s">
        <v>2884</v>
      </c>
      <c r="T3671" s="5" t="str">
        <f t="shared" si="343"/>
        <v>Tom Stivers</v>
      </c>
      <c r="U3671" t="s">
        <v>2828</v>
      </c>
      <c r="V3671" s="5" t="s">
        <v>27</v>
      </c>
      <c r="W3671" s="5" t="s">
        <v>28</v>
      </c>
      <c r="X3671" s="5" t="s">
        <v>124</v>
      </c>
      <c r="Y3671" s="5" t="s">
        <v>406</v>
      </c>
      <c r="Z3671" s="5" t="s">
        <v>84</v>
      </c>
      <c r="AA3671" s="4">
        <v>0.52</v>
      </c>
      <c r="AB3671" s="1">
        <v>41037</v>
      </c>
      <c r="AC3671" s="1">
        <v>27219</v>
      </c>
      <c r="AD3671">
        <f t="shared" si="344"/>
        <v>1</v>
      </c>
      <c r="AE3671">
        <f t="shared" ca="1" si="345"/>
        <v>50</v>
      </c>
      <c r="AF3671" t="str">
        <f t="shared" ca="1" si="346"/>
        <v>18-64</v>
      </c>
      <c r="AG3671" s="3">
        <f t="shared" si="347"/>
        <v>0.17205541666666668</v>
      </c>
      <c r="AH3671" t="str">
        <f>_xlfn.IFNA(VLOOKUP(Sales_Transactions[[#This Row],[Order ID]],Returned_Items[#All],2,FALSE),"Not Returned")</f>
        <v>Not Returned</v>
      </c>
    </row>
    <row r="3672" spans="1:34" x14ac:dyDescent="0.25">
      <c r="A3672">
        <v>31040</v>
      </c>
      <c r="C3672" t="s">
        <v>2010</v>
      </c>
      <c r="D3672" s="2" t="str">
        <f>TEXT(MID(Sales_Transactions[[#This Row],[Order Date]],2,5),"d/m/yyy")</f>
        <v>14/9/2010</v>
      </c>
      <c r="E3672" s="2" t="str">
        <f>TEXT(MID(Sales_Transactions[[#This Row],[Order Date]],2,5),"d")</f>
        <v>14</v>
      </c>
      <c r="F3672" s="2" t="str">
        <f>TEXT(MID(Sales_Transactions[[#This Row],[Order Date]],2,5),"m")</f>
        <v>9</v>
      </c>
      <c r="G3672" s="2" t="str">
        <f>TEXT(MID(Sales_Transactions[[#This Row],[Order Date]],2,5),"yyy")</f>
        <v>2010</v>
      </c>
      <c r="H3672" s="2" t="str">
        <f>TEXT(MID(Sales_Transactions[[#This Row],[Order Date]],2,5),"yyy/m")</f>
        <v>2010/9</v>
      </c>
      <c r="I3672" t="s">
        <v>52</v>
      </c>
      <c r="J3672">
        <f t="shared" si="342"/>
        <v>1</v>
      </c>
      <c r="K3672" s="2">
        <v>23</v>
      </c>
      <c r="L3672" s="3">
        <v>872.97</v>
      </c>
      <c r="M3672" s="4">
        <v>0.1</v>
      </c>
      <c r="N3672" s="5" t="s">
        <v>23</v>
      </c>
      <c r="O3672" s="3">
        <v>-22.63</v>
      </c>
      <c r="P3672" s="3">
        <v>39.979999999999997</v>
      </c>
      <c r="Q3672" s="3">
        <v>4</v>
      </c>
      <c r="R3672" s="5" t="s">
        <v>2960</v>
      </c>
      <c r="S3672" s="5" t="s">
        <v>2961</v>
      </c>
      <c r="T3672" s="5" t="str">
        <f t="shared" si="343"/>
        <v>Caroline Jumper</v>
      </c>
      <c r="U3672" t="s">
        <v>2828</v>
      </c>
      <c r="V3672" s="5" t="s">
        <v>47</v>
      </c>
      <c r="W3672" s="5" t="s">
        <v>48</v>
      </c>
      <c r="X3672" s="5" t="s">
        <v>87</v>
      </c>
      <c r="Y3672" s="5" t="s">
        <v>1578</v>
      </c>
      <c r="Z3672" s="5" t="s">
        <v>43</v>
      </c>
      <c r="AA3672" s="4">
        <v>0.7</v>
      </c>
      <c r="AB3672" s="1">
        <v>40437</v>
      </c>
      <c r="AC3672" s="1">
        <v>26606</v>
      </c>
      <c r="AD3672">
        <f t="shared" si="344"/>
        <v>2</v>
      </c>
      <c r="AE3672">
        <f t="shared" ca="1" si="345"/>
        <v>51</v>
      </c>
      <c r="AF3672" t="str">
        <f t="shared" ca="1" si="346"/>
        <v>18-64</v>
      </c>
      <c r="AG3672" s="3">
        <f t="shared" si="347"/>
        <v>1.910435652173913</v>
      </c>
      <c r="AH3672" t="str">
        <f>_xlfn.IFNA(VLOOKUP(Sales_Transactions[[#This Row],[Order ID]],Returned_Items[#All],2,FALSE),"Not Returned")</f>
        <v>Not Returned</v>
      </c>
    </row>
    <row r="3673" spans="1:34" x14ac:dyDescent="0.25">
      <c r="A3673">
        <v>31040</v>
      </c>
      <c r="C3673" t="s">
        <v>2010</v>
      </c>
      <c r="D3673" s="2" t="str">
        <f>TEXT(MID(Sales_Transactions[[#This Row],[Order Date]],2,5),"d/m/yyy")</f>
        <v>14/9/2010</v>
      </c>
      <c r="E3673" s="2" t="str">
        <f>TEXT(MID(Sales_Transactions[[#This Row],[Order Date]],2,5),"d")</f>
        <v>14</v>
      </c>
      <c r="F3673" s="2" t="str">
        <f>TEXT(MID(Sales_Transactions[[#This Row],[Order Date]],2,5),"m")</f>
        <v>9</v>
      </c>
      <c r="G3673" s="2" t="str">
        <f>TEXT(MID(Sales_Transactions[[#This Row],[Order Date]],2,5),"yyy")</f>
        <v>2010</v>
      </c>
      <c r="H3673" s="2" t="str">
        <f>TEXT(MID(Sales_Transactions[[#This Row],[Order Date]],2,5),"yyy/m")</f>
        <v>2010/9</v>
      </c>
      <c r="I3673" t="s">
        <v>52</v>
      </c>
      <c r="J3673">
        <f t="shared" si="342"/>
        <v>1</v>
      </c>
      <c r="K3673" s="2">
        <v>19</v>
      </c>
      <c r="L3673" s="3">
        <v>545.71</v>
      </c>
      <c r="M3673" s="4">
        <v>0.1</v>
      </c>
      <c r="N3673" s="5" t="s">
        <v>23</v>
      </c>
      <c r="O3673" s="3">
        <v>-35.47</v>
      </c>
      <c r="P3673" s="3">
        <v>29.74</v>
      </c>
      <c r="Q3673" s="3">
        <v>6.64</v>
      </c>
      <c r="R3673" s="5" t="s">
        <v>2960</v>
      </c>
      <c r="S3673" s="5" t="s">
        <v>2961</v>
      </c>
      <c r="T3673" s="5" t="str">
        <f t="shared" si="343"/>
        <v>Caroline Jumper</v>
      </c>
      <c r="U3673" t="s">
        <v>2828</v>
      </c>
      <c r="V3673" s="5" t="s">
        <v>47</v>
      </c>
      <c r="W3673" s="5" t="s">
        <v>28</v>
      </c>
      <c r="X3673" s="5" t="s">
        <v>29</v>
      </c>
      <c r="Y3673" s="5" t="s">
        <v>616</v>
      </c>
      <c r="Z3673" s="5" t="s">
        <v>43</v>
      </c>
      <c r="AA3673" s="4">
        <v>0.7</v>
      </c>
      <c r="AB3673" s="1">
        <v>40437</v>
      </c>
      <c r="AC3673" s="1">
        <v>26154</v>
      </c>
      <c r="AD3673">
        <f t="shared" si="344"/>
        <v>2</v>
      </c>
      <c r="AE3673">
        <f t="shared" ca="1" si="345"/>
        <v>52</v>
      </c>
      <c r="AF3673" t="str">
        <f t="shared" ca="1" si="346"/>
        <v>18-64</v>
      </c>
      <c r="AG3673" s="3">
        <f t="shared" si="347"/>
        <v>1.9131715789473684</v>
      </c>
      <c r="AH3673" t="str">
        <f>_xlfn.IFNA(VLOOKUP(Sales_Transactions[[#This Row],[Order ID]],Returned_Items[#All],2,FALSE),"Not Returned")</f>
        <v>Not Returned</v>
      </c>
    </row>
    <row r="3674" spans="1:34" x14ac:dyDescent="0.25">
      <c r="A3674">
        <v>31846</v>
      </c>
      <c r="C3674" t="s">
        <v>274</v>
      </c>
      <c r="D3674" s="2" t="str">
        <f>TEXT(MID(Sales_Transactions[[#This Row],[Order Date]],2,5),"d/m/yyy")</f>
        <v>13/8/2011</v>
      </c>
      <c r="E3674" s="2" t="str">
        <f>TEXT(MID(Sales_Transactions[[#This Row],[Order Date]],2,5),"d")</f>
        <v>13</v>
      </c>
      <c r="F3674" s="2" t="str">
        <f>TEXT(MID(Sales_Transactions[[#This Row],[Order Date]],2,5),"m")</f>
        <v>8</v>
      </c>
      <c r="G3674" s="2" t="str">
        <f>TEXT(MID(Sales_Transactions[[#This Row],[Order Date]],2,5),"yyy")</f>
        <v>2011</v>
      </c>
      <c r="H3674" s="2" t="str">
        <f>TEXT(MID(Sales_Transactions[[#This Row],[Order Date]],2,5),"yyy/m")</f>
        <v>2011/8</v>
      </c>
      <c r="I3674" t="s">
        <v>101</v>
      </c>
      <c r="J3674">
        <f t="shared" si="342"/>
        <v>1</v>
      </c>
      <c r="K3674" s="2">
        <v>7</v>
      </c>
      <c r="L3674" s="3">
        <v>261.17</v>
      </c>
      <c r="M3674" s="4">
        <v>0.03</v>
      </c>
      <c r="N3674" s="5" t="s">
        <v>34</v>
      </c>
      <c r="O3674" s="3">
        <v>-78.84</v>
      </c>
      <c r="P3674" s="3">
        <v>33.94</v>
      </c>
      <c r="Q3674" s="3">
        <v>19.190000000000001</v>
      </c>
      <c r="R3674" s="5" t="s">
        <v>902</v>
      </c>
      <c r="S3674" s="5" t="s">
        <v>1769</v>
      </c>
      <c r="T3674" s="5" t="str">
        <f t="shared" si="343"/>
        <v>Jennifer Ferguson</v>
      </c>
      <c r="U3674" t="s">
        <v>2828</v>
      </c>
      <c r="V3674" s="5" t="s">
        <v>74</v>
      </c>
      <c r="W3674" s="5" t="s">
        <v>57</v>
      </c>
      <c r="X3674" s="5" t="s">
        <v>154</v>
      </c>
      <c r="Y3674" s="5" t="s">
        <v>521</v>
      </c>
      <c r="Z3674" s="5" t="s">
        <v>40</v>
      </c>
      <c r="AA3674" s="4">
        <v>0.57999999999999996</v>
      </c>
      <c r="AB3674" s="1">
        <v>40770</v>
      </c>
      <c r="AC3674" s="1">
        <v>26763</v>
      </c>
      <c r="AD3674">
        <f t="shared" si="344"/>
        <v>2</v>
      </c>
      <c r="AE3674">
        <f t="shared" ca="1" si="345"/>
        <v>51</v>
      </c>
      <c r="AF3674" t="str">
        <f t="shared" ca="1" si="346"/>
        <v>18-64</v>
      </c>
      <c r="AG3674" s="3">
        <f t="shared" si="347"/>
        <v>7.588545428571428</v>
      </c>
      <c r="AH3674" t="str">
        <f>_xlfn.IFNA(VLOOKUP(Sales_Transactions[[#This Row],[Order ID]],Returned_Items[#All],2,FALSE),"Not Returned")</f>
        <v>Not Returned</v>
      </c>
    </row>
    <row r="3675" spans="1:34" x14ac:dyDescent="0.25">
      <c r="A3675">
        <v>32038</v>
      </c>
      <c r="C3675" t="s">
        <v>1390</v>
      </c>
      <c r="D3675" s="2" t="str">
        <f>TEXT(MID(Sales_Transactions[[#This Row],[Order Date]],2,5),"d/m/yyy")</f>
        <v>17/6/2009</v>
      </c>
      <c r="E3675" s="2" t="str">
        <f>TEXT(MID(Sales_Transactions[[#This Row],[Order Date]],2,5),"d")</f>
        <v>17</v>
      </c>
      <c r="F3675" s="2" t="str">
        <f>TEXT(MID(Sales_Transactions[[#This Row],[Order Date]],2,5),"m")</f>
        <v>6</v>
      </c>
      <c r="G3675" s="2" t="str">
        <f>TEXT(MID(Sales_Transactions[[#This Row],[Order Date]],2,5),"yyy")</f>
        <v>2009</v>
      </c>
      <c r="H3675" s="2" t="str">
        <f>TEXT(MID(Sales_Transactions[[#This Row],[Order Date]],2,5),"yyy/m")</f>
        <v>2009/6</v>
      </c>
      <c r="I3675" t="s">
        <v>22</v>
      </c>
      <c r="J3675">
        <f t="shared" si="342"/>
        <v>2</v>
      </c>
      <c r="K3675" s="2">
        <v>26</v>
      </c>
      <c r="L3675" s="3">
        <v>342.4</v>
      </c>
      <c r="M3675" s="4">
        <v>0</v>
      </c>
      <c r="N3675" s="5" t="s">
        <v>67</v>
      </c>
      <c r="O3675" s="3">
        <v>-14.06</v>
      </c>
      <c r="P3675" s="3">
        <v>11.7</v>
      </c>
      <c r="Q3675" s="3">
        <v>6.96</v>
      </c>
      <c r="R3675" s="5" t="s">
        <v>2987</v>
      </c>
      <c r="S3675" s="5" t="s">
        <v>2988</v>
      </c>
      <c r="T3675" s="5" t="str">
        <f t="shared" si="343"/>
        <v>Stuart Van</v>
      </c>
      <c r="U3675" t="s">
        <v>2828</v>
      </c>
      <c r="V3675" s="5" t="s">
        <v>37</v>
      </c>
      <c r="W3675" s="5" t="s">
        <v>28</v>
      </c>
      <c r="X3675" s="5" t="s">
        <v>38</v>
      </c>
      <c r="Y3675" s="5" t="s">
        <v>2139</v>
      </c>
      <c r="Z3675" s="5" t="s">
        <v>56</v>
      </c>
      <c r="AA3675" s="4">
        <v>0.5</v>
      </c>
      <c r="AB3675" s="1">
        <v>39983</v>
      </c>
      <c r="AC3675" s="1">
        <v>26838</v>
      </c>
      <c r="AD3675">
        <f t="shared" si="344"/>
        <v>2</v>
      </c>
      <c r="AE3675">
        <f t="shared" ca="1" si="345"/>
        <v>51</v>
      </c>
      <c r="AF3675" t="str">
        <f t="shared" ca="1" si="346"/>
        <v>18-64</v>
      </c>
      <c r="AG3675" s="3">
        <f t="shared" si="347"/>
        <v>0.71769230769230774</v>
      </c>
      <c r="AH3675" t="str">
        <f>_xlfn.IFNA(VLOOKUP(Sales_Transactions[[#This Row],[Order ID]],Returned_Items[#All],2,FALSE),"Not Returned")</f>
        <v>Not Returned</v>
      </c>
    </row>
    <row r="3676" spans="1:34" x14ac:dyDescent="0.25">
      <c r="A3676">
        <v>32065</v>
      </c>
      <c r="C3676" t="s">
        <v>2892</v>
      </c>
      <c r="D3676" s="2" t="str">
        <f>TEXT(MID(Sales_Transactions[[#This Row],[Order Date]],2,5),"d/m/yyy")</f>
        <v>2/12/2011</v>
      </c>
      <c r="E3676" s="2" t="str">
        <f>TEXT(MID(Sales_Transactions[[#This Row],[Order Date]],2,5),"d")</f>
        <v>2</v>
      </c>
      <c r="F3676" s="2" t="str">
        <f>TEXT(MID(Sales_Transactions[[#This Row],[Order Date]],2,5),"m")</f>
        <v>12</v>
      </c>
      <c r="G3676" s="2" t="str">
        <f>TEXT(MID(Sales_Transactions[[#This Row],[Order Date]],2,5),"yyy")</f>
        <v>2011</v>
      </c>
      <c r="H3676" s="2" t="str">
        <f>TEXT(MID(Sales_Transactions[[#This Row],[Order Date]],2,5),"yyy/m")</f>
        <v>2011/12</v>
      </c>
      <c r="I3676" t="s">
        <v>78</v>
      </c>
      <c r="J3676">
        <f t="shared" si="342"/>
        <v>3</v>
      </c>
      <c r="K3676" s="2">
        <v>25</v>
      </c>
      <c r="L3676" s="3">
        <v>450.28</v>
      </c>
      <c r="M3676" s="4">
        <v>0.09</v>
      </c>
      <c r="N3676" s="5" t="s">
        <v>23</v>
      </c>
      <c r="O3676" s="3">
        <v>-12.35</v>
      </c>
      <c r="P3676" s="3">
        <v>17.98</v>
      </c>
      <c r="Q3676" s="3">
        <v>8.51</v>
      </c>
      <c r="R3676" s="5" t="s">
        <v>3008</v>
      </c>
      <c r="S3676" s="5" t="s">
        <v>3009</v>
      </c>
      <c r="T3676" s="5" t="str">
        <f t="shared" si="343"/>
        <v>Laurel Elliston</v>
      </c>
      <c r="U3676" t="s">
        <v>2828</v>
      </c>
      <c r="V3676" s="5" t="s">
        <v>47</v>
      </c>
      <c r="W3676" s="5" t="s">
        <v>48</v>
      </c>
      <c r="X3676" s="5" t="s">
        <v>324</v>
      </c>
      <c r="Y3676" s="5" t="s">
        <v>437</v>
      </c>
      <c r="Z3676" s="5" t="s">
        <v>56</v>
      </c>
      <c r="AA3676" s="4">
        <v>0.4</v>
      </c>
      <c r="AB3676" s="1">
        <v>40880</v>
      </c>
      <c r="AC3676" s="1">
        <v>26207</v>
      </c>
      <c r="AD3676">
        <f t="shared" si="344"/>
        <v>1</v>
      </c>
      <c r="AE3676">
        <f t="shared" ca="1" si="345"/>
        <v>52</v>
      </c>
      <c r="AF3676" t="str">
        <f t="shared" ca="1" si="346"/>
        <v>18-64</v>
      </c>
      <c r="AG3676" s="3">
        <f t="shared" si="347"/>
        <v>1.05895272</v>
      </c>
      <c r="AH3676" t="str">
        <f>_xlfn.IFNA(VLOOKUP(Sales_Transactions[[#This Row],[Order ID]],Returned_Items[#All],2,FALSE),"Not Returned")</f>
        <v>Not Returned</v>
      </c>
    </row>
    <row r="3677" spans="1:34" x14ac:dyDescent="0.25">
      <c r="A3677">
        <v>32326</v>
      </c>
      <c r="C3677" t="s">
        <v>2746</v>
      </c>
      <c r="D3677" s="2" t="str">
        <f>TEXT(MID(Sales_Transactions[[#This Row],[Order Date]],2,5),"d/m/yyy")</f>
        <v>31/10/2010</v>
      </c>
      <c r="E3677" s="2" t="str">
        <f>TEXT(MID(Sales_Transactions[[#This Row],[Order Date]],2,5),"d")</f>
        <v>31</v>
      </c>
      <c r="F3677" s="2" t="str">
        <f>TEXT(MID(Sales_Transactions[[#This Row],[Order Date]],2,5),"m")</f>
        <v>10</v>
      </c>
      <c r="G3677" s="2" t="str">
        <f>TEXT(MID(Sales_Transactions[[#This Row],[Order Date]],2,5),"yyy")</f>
        <v>2010</v>
      </c>
      <c r="H3677" s="2" t="str">
        <f>TEXT(MID(Sales_Transactions[[#This Row],[Order Date]],2,5),"yyy/m")</f>
        <v>2010/10</v>
      </c>
      <c r="I3677" t="s">
        <v>33</v>
      </c>
      <c r="J3677">
        <f t="shared" si="342"/>
        <v>4</v>
      </c>
      <c r="K3677" s="2">
        <v>50</v>
      </c>
      <c r="L3677" s="3">
        <v>929.81</v>
      </c>
      <c r="M3677" s="4">
        <v>0.09</v>
      </c>
      <c r="N3677" s="5" t="s">
        <v>23</v>
      </c>
      <c r="O3677" s="3">
        <v>-188.41</v>
      </c>
      <c r="P3677" s="3">
        <v>19.989999999999998</v>
      </c>
      <c r="Q3677" s="3">
        <v>11.17</v>
      </c>
      <c r="R3677" s="5" t="s">
        <v>1973</v>
      </c>
      <c r="S3677" s="5" t="s">
        <v>2847</v>
      </c>
      <c r="T3677" s="5" t="str">
        <f t="shared" si="343"/>
        <v>Jason Klamczynski</v>
      </c>
      <c r="U3677" t="s">
        <v>2828</v>
      </c>
      <c r="V3677" s="5" t="s">
        <v>27</v>
      </c>
      <c r="W3677" s="5" t="s">
        <v>57</v>
      </c>
      <c r="X3677" s="5" t="s">
        <v>58</v>
      </c>
      <c r="Y3677" s="5" t="s">
        <v>550</v>
      </c>
      <c r="Z3677" s="5" t="s">
        <v>31</v>
      </c>
      <c r="AA3677" s="4">
        <v>0.6</v>
      </c>
      <c r="AB3677" s="1">
        <v>40483</v>
      </c>
      <c r="AC3677" s="1">
        <v>26151</v>
      </c>
      <c r="AD3677">
        <f t="shared" si="344"/>
        <v>1</v>
      </c>
      <c r="AE3677">
        <f t="shared" ca="1" si="345"/>
        <v>53</v>
      </c>
      <c r="AF3677" t="str">
        <f t="shared" ca="1" si="346"/>
        <v>18-64</v>
      </c>
      <c r="AG3677" s="3">
        <f t="shared" si="347"/>
        <v>0.62284018000000008</v>
      </c>
      <c r="AH3677" t="str">
        <f>_xlfn.IFNA(VLOOKUP(Sales_Transactions[[#This Row],[Order ID]],Returned_Items[#All],2,FALSE),"Not Returned")</f>
        <v>Not Returned</v>
      </c>
    </row>
    <row r="3678" spans="1:34" x14ac:dyDescent="0.25">
      <c r="A3678">
        <v>32613</v>
      </c>
      <c r="C3678" t="s">
        <v>797</v>
      </c>
      <c r="D3678" s="2" t="str">
        <f>TEXT(MID(Sales_Transactions[[#This Row],[Order Date]],2,5),"d/m/yyy")</f>
        <v>16/12/2011</v>
      </c>
      <c r="E3678" s="2" t="str">
        <f>TEXT(MID(Sales_Transactions[[#This Row],[Order Date]],2,5),"d")</f>
        <v>16</v>
      </c>
      <c r="F3678" s="2" t="str">
        <f>TEXT(MID(Sales_Transactions[[#This Row],[Order Date]],2,5),"m")</f>
        <v>12</v>
      </c>
      <c r="G3678" s="2" t="str">
        <f>TEXT(MID(Sales_Transactions[[#This Row],[Order Date]],2,5),"yyy")</f>
        <v>2011</v>
      </c>
      <c r="H3678" s="2" t="str">
        <f>TEXT(MID(Sales_Transactions[[#This Row],[Order Date]],2,5),"yyy/m")</f>
        <v>2011/12</v>
      </c>
      <c r="I3678" t="s">
        <v>22</v>
      </c>
      <c r="J3678">
        <f t="shared" si="342"/>
        <v>2</v>
      </c>
      <c r="K3678" s="2">
        <v>31</v>
      </c>
      <c r="L3678" s="3">
        <v>1359.74</v>
      </c>
      <c r="M3678" s="4">
        <v>0.01</v>
      </c>
      <c r="N3678" s="5" t="s">
        <v>67</v>
      </c>
      <c r="O3678" s="3">
        <v>202.33</v>
      </c>
      <c r="P3678" s="3">
        <v>43.98</v>
      </c>
      <c r="Q3678" s="3">
        <v>8.99</v>
      </c>
      <c r="R3678" s="5" t="s">
        <v>1775</v>
      </c>
      <c r="S3678" s="5" t="s">
        <v>3032</v>
      </c>
      <c r="T3678" s="5" t="str">
        <f t="shared" si="343"/>
        <v>Michael Chen</v>
      </c>
      <c r="U3678" t="s">
        <v>2828</v>
      </c>
      <c r="V3678" s="5" t="s">
        <v>37</v>
      </c>
      <c r="W3678" s="5" t="s">
        <v>28</v>
      </c>
      <c r="X3678" s="5" t="s">
        <v>124</v>
      </c>
      <c r="Y3678" s="5" t="s">
        <v>1497</v>
      </c>
      <c r="Z3678" s="5" t="s">
        <v>60</v>
      </c>
      <c r="AA3678" s="4">
        <v>0.57999999999999996</v>
      </c>
      <c r="AB3678" s="1">
        <v>40900</v>
      </c>
      <c r="AC3678" s="1">
        <v>25959</v>
      </c>
      <c r="AD3678">
        <f t="shared" si="344"/>
        <v>7</v>
      </c>
      <c r="AE3678">
        <f t="shared" ca="1" si="345"/>
        <v>53</v>
      </c>
      <c r="AF3678" t="str">
        <f t="shared" ca="1" si="346"/>
        <v>18-64</v>
      </c>
      <c r="AG3678" s="3">
        <f t="shared" si="347"/>
        <v>1.7085678064516128</v>
      </c>
      <c r="AH3678" t="str">
        <f>_xlfn.IFNA(VLOOKUP(Sales_Transactions[[#This Row],[Order ID]],Returned_Items[#All],2,FALSE),"Not Returned")</f>
        <v>Not Returned</v>
      </c>
    </row>
    <row r="3679" spans="1:34" x14ac:dyDescent="0.25">
      <c r="A3679">
        <v>32613</v>
      </c>
      <c r="C3679" t="s">
        <v>797</v>
      </c>
      <c r="D3679" s="2" t="str">
        <f>TEXT(MID(Sales_Transactions[[#This Row],[Order Date]],2,5),"d/m/yyy")</f>
        <v>16/12/2011</v>
      </c>
      <c r="E3679" s="2" t="str">
        <f>TEXT(MID(Sales_Transactions[[#This Row],[Order Date]],2,5),"d")</f>
        <v>16</v>
      </c>
      <c r="F3679" s="2" t="str">
        <f>TEXT(MID(Sales_Transactions[[#This Row],[Order Date]],2,5),"m")</f>
        <v>12</v>
      </c>
      <c r="G3679" s="2" t="str">
        <f>TEXT(MID(Sales_Transactions[[#This Row],[Order Date]],2,5),"yyy")</f>
        <v>2011</v>
      </c>
      <c r="H3679" s="2" t="str">
        <f>TEXT(MID(Sales_Transactions[[#This Row],[Order Date]],2,5),"yyy/m")</f>
        <v>2011/12</v>
      </c>
      <c r="I3679" t="s">
        <v>22</v>
      </c>
      <c r="J3679">
        <f t="shared" si="342"/>
        <v>2</v>
      </c>
      <c r="K3679" s="2">
        <v>38</v>
      </c>
      <c r="L3679" s="3">
        <v>5228.2</v>
      </c>
      <c r="M3679" s="4">
        <v>0</v>
      </c>
      <c r="N3679" s="5" t="s">
        <v>23</v>
      </c>
      <c r="O3679" s="3">
        <v>-691.52</v>
      </c>
      <c r="P3679" s="3">
        <v>135.31</v>
      </c>
      <c r="Q3679" s="3">
        <v>35</v>
      </c>
      <c r="R3679" s="5" t="s">
        <v>1775</v>
      </c>
      <c r="S3679" s="5" t="s">
        <v>3032</v>
      </c>
      <c r="T3679" s="5" t="str">
        <f t="shared" si="343"/>
        <v>Michael Chen</v>
      </c>
      <c r="U3679" t="s">
        <v>2828</v>
      </c>
      <c r="V3679" s="5" t="s">
        <v>37</v>
      </c>
      <c r="W3679" s="5" t="s">
        <v>28</v>
      </c>
      <c r="X3679" s="5" t="s">
        <v>29</v>
      </c>
      <c r="Y3679" s="5" t="s">
        <v>2594</v>
      </c>
      <c r="Z3679" s="5" t="s">
        <v>31</v>
      </c>
      <c r="AA3679" s="4">
        <v>0.84</v>
      </c>
      <c r="AB3679" s="1">
        <v>40895</v>
      </c>
      <c r="AC3679" s="1">
        <v>25851</v>
      </c>
      <c r="AD3679">
        <f t="shared" si="344"/>
        <v>2</v>
      </c>
      <c r="AE3679">
        <f t="shared" ca="1" si="345"/>
        <v>53</v>
      </c>
      <c r="AF3679" t="str">
        <f t="shared" ca="1" si="346"/>
        <v>18-64</v>
      </c>
      <c r="AG3679" s="3">
        <f t="shared" si="347"/>
        <v>4.4818421052631576</v>
      </c>
      <c r="AH3679" t="str">
        <f>_xlfn.IFNA(VLOOKUP(Sales_Transactions[[#This Row],[Order ID]],Returned_Items[#All],2,FALSE),"Not Returned")</f>
        <v>Not Returned</v>
      </c>
    </row>
    <row r="3680" spans="1:34" x14ac:dyDescent="0.25">
      <c r="A3680">
        <v>32613</v>
      </c>
      <c r="C3680" t="s">
        <v>797</v>
      </c>
      <c r="D3680" s="2" t="str">
        <f>TEXT(MID(Sales_Transactions[[#This Row],[Order Date]],2,5),"d/m/yyy")</f>
        <v>16/12/2011</v>
      </c>
      <c r="E3680" s="2" t="str">
        <f>TEXT(MID(Sales_Transactions[[#This Row],[Order Date]],2,5),"d")</f>
        <v>16</v>
      </c>
      <c r="F3680" s="2" t="str">
        <f>TEXT(MID(Sales_Transactions[[#This Row],[Order Date]],2,5),"m")</f>
        <v>12</v>
      </c>
      <c r="G3680" s="2" t="str">
        <f>TEXT(MID(Sales_Transactions[[#This Row],[Order Date]],2,5),"yyy")</f>
        <v>2011</v>
      </c>
      <c r="H3680" s="2" t="str">
        <f>TEXT(MID(Sales_Transactions[[#This Row],[Order Date]],2,5),"yyy/m")</f>
        <v>2011/12</v>
      </c>
      <c r="I3680" t="s">
        <v>22</v>
      </c>
      <c r="J3680">
        <f t="shared" si="342"/>
        <v>2</v>
      </c>
      <c r="K3680" s="2">
        <v>41</v>
      </c>
      <c r="L3680" s="3">
        <v>7174.9435000000003</v>
      </c>
      <c r="M3680" s="4">
        <v>0.02</v>
      </c>
      <c r="N3680" s="5" t="s">
        <v>67</v>
      </c>
      <c r="O3680" s="3">
        <v>2373.2399999999998</v>
      </c>
      <c r="P3680" s="3">
        <v>195.99</v>
      </c>
      <c r="Q3680" s="3">
        <v>3.99</v>
      </c>
      <c r="R3680" s="5" t="s">
        <v>1775</v>
      </c>
      <c r="S3680" s="5" t="s">
        <v>3032</v>
      </c>
      <c r="T3680" s="5" t="str">
        <f t="shared" si="343"/>
        <v>Michael Chen</v>
      </c>
      <c r="U3680" t="s">
        <v>2828</v>
      </c>
      <c r="V3680" s="5" t="s">
        <v>37</v>
      </c>
      <c r="W3680" s="5" t="s">
        <v>48</v>
      </c>
      <c r="X3680" s="5" t="s">
        <v>49</v>
      </c>
      <c r="Y3680" s="5" t="s">
        <v>50</v>
      </c>
      <c r="Z3680" s="5" t="s">
        <v>43</v>
      </c>
      <c r="AA3680" s="4">
        <v>0.57999999999999996</v>
      </c>
      <c r="AB3680" s="1">
        <v>40895</v>
      </c>
      <c r="AC3680" s="1">
        <v>25750</v>
      </c>
      <c r="AD3680">
        <f t="shared" si="344"/>
        <v>2</v>
      </c>
      <c r="AE3680">
        <f t="shared" ca="1" si="345"/>
        <v>54</v>
      </c>
      <c r="AF3680" t="str">
        <f t="shared" ca="1" si="346"/>
        <v>18-64</v>
      </c>
      <c r="AG3680" s="3">
        <f t="shared" si="347"/>
        <v>4.8766049268292688</v>
      </c>
      <c r="AH3680" t="str">
        <f>_xlfn.IFNA(VLOOKUP(Sales_Transactions[[#This Row],[Order ID]],Returned_Items[#All],2,FALSE),"Not Returned")</f>
        <v>Not Returned</v>
      </c>
    </row>
    <row r="3681" spans="1:34" x14ac:dyDescent="0.25">
      <c r="A3681">
        <v>32741</v>
      </c>
      <c r="C3681" t="s">
        <v>1127</v>
      </c>
      <c r="D3681" s="2" t="str">
        <f>TEXT(MID(Sales_Transactions[[#This Row],[Order Date]],2,5),"d/m/yyy")</f>
        <v>15/2/2009</v>
      </c>
      <c r="E3681" s="2" t="str">
        <f>TEXT(MID(Sales_Transactions[[#This Row],[Order Date]],2,5),"d")</f>
        <v>15</v>
      </c>
      <c r="F3681" s="2" t="str">
        <f>TEXT(MID(Sales_Transactions[[#This Row],[Order Date]],2,5),"m")</f>
        <v>2</v>
      </c>
      <c r="G3681" s="2" t="str">
        <f>TEXT(MID(Sales_Transactions[[#This Row],[Order Date]],2,5),"yyy")</f>
        <v>2009</v>
      </c>
      <c r="H3681" s="2" t="str">
        <f>TEXT(MID(Sales_Transactions[[#This Row],[Order Date]],2,5),"yyy/m")</f>
        <v>2009/2</v>
      </c>
      <c r="I3681" t="s">
        <v>22</v>
      </c>
      <c r="J3681">
        <f t="shared" si="342"/>
        <v>2</v>
      </c>
      <c r="K3681" s="2">
        <v>13</v>
      </c>
      <c r="L3681" s="3">
        <v>136.24</v>
      </c>
      <c r="M3681" s="4">
        <v>7.0000000000000007E-2</v>
      </c>
      <c r="N3681" s="5" t="s">
        <v>23</v>
      </c>
      <c r="O3681" s="3">
        <v>-81.77</v>
      </c>
      <c r="P3681" s="3">
        <v>9.7100000000000009</v>
      </c>
      <c r="Q3681" s="3">
        <v>9.4499999999999993</v>
      </c>
      <c r="R3681" s="5" t="s">
        <v>1698</v>
      </c>
      <c r="S3681" s="5" t="s">
        <v>1699</v>
      </c>
      <c r="T3681" s="5" t="str">
        <f t="shared" si="343"/>
        <v>Bill Eplett</v>
      </c>
      <c r="U3681" t="s">
        <v>2828</v>
      </c>
      <c r="V3681" s="5" t="s">
        <v>47</v>
      </c>
      <c r="W3681" s="5" t="s">
        <v>28</v>
      </c>
      <c r="X3681" s="5" t="s">
        <v>29</v>
      </c>
      <c r="Y3681" s="5" t="s">
        <v>1615</v>
      </c>
      <c r="Z3681" s="5" t="s">
        <v>43</v>
      </c>
      <c r="AA3681" s="4">
        <v>0.6</v>
      </c>
      <c r="AB3681" s="1">
        <v>39866</v>
      </c>
      <c r="AC3681" s="1">
        <v>25857</v>
      </c>
      <c r="AD3681">
        <f t="shared" si="344"/>
        <v>7</v>
      </c>
      <c r="AE3681">
        <f t="shared" ca="1" si="345"/>
        <v>53</v>
      </c>
      <c r="AF3681" t="str">
        <f t="shared" ca="1" si="346"/>
        <v>18-64</v>
      </c>
      <c r="AG3681" s="3">
        <f t="shared" si="347"/>
        <v>1.4733233076923076</v>
      </c>
      <c r="AH3681" t="str">
        <f>_xlfn.IFNA(VLOOKUP(Sales_Transactions[[#This Row],[Order ID]],Returned_Items[#All],2,FALSE),"Not Returned")</f>
        <v>Not Returned</v>
      </c>
    </row>
    <row r="3682" spans="1:34" x14ac:dyDescent="0.25">
      <c r="A3682">
        <v>32903</v>
      </c>
      <c r="C3682" t="s">
        <v>2584</v>
      </c>
      <c r="D3682" s="2" t="str">
        <f>TEXT(MID(Sales_Transactions[[#This Row],[Order Date]],2,5),"d/m/yyy")</f>
        <v>26/7/2012</v>
      </c>
      <c r="E3682" s="2" t="str">
        <f>TEXT(MID(Sales_Transactions[[#This Row],[Order Date]],2,5),"d")</f>
        <v>26</v>
      </c>
      <c r="F3682" s="2" t="str">
        <f>TEXT(MID(Sales_Transactions[[#This Row],[Order Date]],2,5),"m")</f>
        <v>7</v>
      </c>
      <c r="G3682" s="2" t="str">
        <f>TEXT(MID(Sales_Transactions[[#This Row],[Order Date]],2,5),"yyy")</f>
        <v>2012</v>
      </c>
      <c r="H3682" s="2" t="str">
        <f>TEXT(MID(Sales_Transactions[[#This Row],[Order Date]],2,5),"yyy/m")</f>
        <v>2012/7</v>
      </c>
      <c r="I3682" t="s">
        <v>22</v>
      </c>
      <c r="J3682">
        <f t="shared" si="342"/>
        <v>2</v>
      </c>
      <c r="K3682" s="2">
        <v>31</v>
      </c>
      <c r="L3682" s="3">
        <v>454.58</v>
      </c>
      <c r="M3682" s="4">
        <v>7.0000000000000007E-2</v>
      </c>
      <c r="N3682" s="5" t="s">
        <v>23</v>
      </c>
      <c r="O3682" s="3">
        <v>-118.75</v>
      </c>
      <c r="P3682" s="3">
        <v>15.31</v>
      </c>
      <c r="Q3682" s="3">
        <v>8.7799999999999994</v>
      </c>
      <c r="R3682" s="5" t="s">
        <v>1503</v>
      </c>
      <c r="S3682" s="5" t="s">
        <v>1504</v>
      </c>
      <c r="T3682" s="5" t="str">
        <f t="shared" si="343"/>
        <v>Daniel Lacy</v>
      </c>
      <c r="U3682" t="s">
        <v>2828</v>
      </c>
      <c r="V3682" s="5" t="s">
        <v>27</v>
      </c>
      <c r="W3682" s="5" t="s">
        <v>28</v>
      </c>
      <c r="X3682" s="5" t="s">
        <v>29</v>
      </c>
      <c r="Y3682" s="5" t="s">
        <v>1274</v>
      </c>
      <c r="Z3682" s="5" t="s">
        <v>43</v>
      </c>
      <c r="AA3682" s="4">
        <v>0.56999999999999995</v>
      </c>
      <c r="AB3682" s="1">
        <v>41123</v>
      </c>
      <c r="AC3682" s="1">
        <v>25891</v>
      </c>
      <c r="AD3682">
        <f t="shared" si="344"/>
        <v>7</v>
      </c>
      <c r="AE3682">
        <f t="shared" ca="1" si="345"/>
        <v>53</v>
      </c>
      <c r="AF3682" t="str">
        <f t="shared" ca="1" si="346"/>
        <v>18-64</v>
      </c>
      <c r="AG3682" s="3">
        <f t="shared" si="347"/>
        <v>0.77675106451612907</v>
      </c>
      <c r="AH3682" t="str">
        <f>_xlfn.IFNA(VLOOKUP(Sales_Transactions[[#This Row],[Order ID]],Returned_Items[#All],2,FALSE),"Not Returned")</f>
        <v>Not Returned</v>
      </c>
    </row>
    <row r="3683" spans="1:34" x14ac:dyDescent="0.25">
      <c r="A3683">
        <v>33031</v>
      </c>
      <c r="C3683" t="s">
        <v>3033</v>
      </c>
      <c r="D3683" s="2" t="str">
        <f>TEXT(MID(Sales_Transactions[[#This Row],[Order Date]],2,5),"d/m/yyy")</f>
        <v>24/8/2012</v>
      </c>
      <c r="E3683" s="2" t="str">
        <f>TEXT(MID(Sales_Transactions[[#This Row],[Order Date]],2,5),"d")</f>
        <v>24</v>
      </c>
      <c r="F3683" s="2" t="str">
        <f>TEXT(MID(Sales_Transactions[[#This Row],[Order Date]],2,5),"m")</f>
        <v>8</v>
      </c>
      <c r="G3683" s="2" t="str">
        <f>TEXT(MID(Sales_Transactions[[#This Row],[Order Date]],2,5),"yyy")</f>
        <v>2012</v>
      </c>
      <c r="H3683" s="2" t="str">
        <f>TEXT(MID(Sales_Transactions[[#This Row],[Order Date]],2,5),"yyy/m")</f>
        <v>2012/8</v>
      </c>
      <c r="I3683" t="s">
        <v>33</v>
      </c>
      <c r="J3683">
        <f t="shared" si="342"/>
        <v>4</v>
      </c>
      <c r="K3683" s="2">
        <v>24</v>
      </c>
      <c r="L3683" s="3">
        <v>550.67999999999995</v>
      </c>
      <c r="M3683" s="4">
        <v>0.08</v>
      </c>
      <c r="N3683" s="5" t="s">
        <v>34</v>
      </c>
      <c r="O3683" s="3">
        <v>-134.63</v>
      </c>
      <c r="P3683" s="3">
        <v>23.99</v>
      </c>
      <c r="Q3683" s="3">
        <v>15.68</v>
      </c>
      <c r="R3683" s="5" t="s">
        <v>1576</v>
      </c>
      <c r="S3683" s="5" t="s">
        <v>2111</v>
      </c>
      <c r="T3683" s="5" t="str">
        <f t="shared" si="343"/>
        <v>Tony Sayre</v>
      </c>
      <c r="U3683" t="s">
        <v>2828</v>
      </c>
      <c r="V3683" s="5" t="s">
        <v>74</v>
      </c>
      <c r="W3683" s="5" t="s">
        <v>57</v>
      </c>
      <c r="X3683" s="5" t="s">
        <v>58</v>
      </c>
      <c r="Y3683" s="5" t="s">
        <v>2458</v>
      </c>
      <c r="Z3683" s="5" t="s">
        <v>40</v>
      </c>
      <c r="AA3683" s="4">
        <v>0.62</v>
      </c>
      <c r="AB3683" s="1">
        <v>41147</v>
      </c>
      <c r="AC3683" s="1">
        <v>26575</v>
      </c>
      <c r="AD3683">
        <f t="shared" si="344"/>
        <v>2</v>
      </c>
      <c r="AE3683">
        <f t="shared" ca="1" si="345"/>
        <v>51</v>
      </c>
      <c r="AF3683" t="str">
        <f t="shared" ca="1" si="346"/>
        <v>18-64</v>
      </c>
      <c r="AG3683" s="3">
        <f t="shared" si="347"/>
        <v>1.6521169999999998</v>
      </c>
      <c r="AH3683" t="str">
        <f>_xlfn.IFNA(VLOOKUP(Sales_Transactions[[#This Row],[Order ID]],Returned_Items[#All],2,FALSE),"Not Returned")</f>
        <v>Not Returned</v>
      </c>
    </row>
    <row r="3684" spans="1:34" x14ac:dyDescent="0.25">
      <c r="A3684">
        <v>33031</v>
      </c>
      <c r="C3684" t="s">
        <v>3033</v>
      </c>
      <c r="D3684" s="2" t="str">
        <f>TEXT(MID(Sales_Transactions[[#This Row],[Order Date]],2,5),"d/m/yyy")</f>
        <v>24/8/2012</v>
      </c>
      <c r="E3684" s="2" t="str">
        <f>TEXT(MID(Sales_Transactions[[#This Row],[Order Date]],2,5),"d")</f>
        <v>24</v>
      </c>
      <c r="F3684" s="2" t="str">
        <f>TEXT(MID(Sales_Transactions[[#This Row],[Order Date]],2,5),"m")</f>
        <v>8</v>
      </c>
      <c r="G3684" s="2" t="str">
        <f>TEXT(MID(Sales_Transactions[[#This Row],[Order Date]],2,5),"yyy")</f>
        <v>2012</v>
      </c>
      <c r="H3684" s="2" t="str">
        <f>TEXT(MID(Sales_Transactions[[#This Row],[Order Date]],2,5),"yyy/m")</f>
        <v>2012/8</v>
      </c>
      <c r="I3684" t="s">
        <v>33</v>
      </c>
      <c r="J3684">
        <f t="shared" si="342"/>
        <v>4</v>
      </c>
      <c r="K3684" s="2">
        <v>18</v>
      </c>
      <c r="L3684" s="3">
        <v>120.96</v>
      </c>
      <c r="M3684" s="4">
        <v>0.02</v>
      </c>
      <c r="N3684" s="5" t="s">
        <v>23</v>
      </c>
      <c r="O3684" s="3">
        <v>-53.69</v>
      </c>
      <c r="P3684" s="3">
        <v>6.48</v>
      </c>
      <c r="Q3684" s="3">
        <v>6.65</v>
      </c>
      <c r="R3684" s="5" t="s">
        <v>1576</v>
      </c>
      <c r="S3684" s="5" t="s">
        <v>2111</v>
      </c>
      <c r="T3684" s="5" t="str">
        <f t="shared" si="343"/>
        <v>Tony Sayre</v>
      </c>
      <c r="U3684" t="s">
        <v>2828</v>
      </c>
      <c r="V3684" s="5" t="s">
        <v>74</v>
      </c>
      <c r="W3684" s="5" t="s">
        <v>28</v>
      </c>
      <c r="X3684" s="5" t="s">
        <v>75</v>
      </c>
      <c r="Y3684" s="5" t="s">
        <v>224</v>
      </c>
      <c r="Z3684" s="5" t="s">
        <v>43</v>
      </c>
      <c r="AA3684" s="4">
        <v>0.36</v>
      </c>
      <c r="AB3684" s="1">
        <v>41146</v>
      </c>
      <c r="AC3684" s="1">
        <v>26523</v>
      </c>
      <c r="AD3684">
        <f t="shared" si="344"/>
        <v>1</v>
      </c>
      <c r="AE3684">
        <f t="shared" ca="1" si="345"/>
        <v>51</v>
      </c>
      <c r="AF3684" t="str">
        <f t="shared" ca="1" si="346"/>
        <v>18-64</v>
      </c>
      <c r="AG3684" s="3">
        <f t="shared" si="347"/>
        <v>0.72937244444444449</v>
      </c>
      <c r="AH3684" t="str">
        <f>_xlfn.IFNA(VLOOKUP(Sales_Transactions[[#This Row],[Order ID]],Returned_Items[#All],2,FALSE),"Not Returned")</f>
        <v>Not Returned</v>
      </c>
    </row>
    <row r="3685" spans="1:34" x14ac:dyDescent="0.25">
      <c r="A3685">
        <v>33152</v>
      </c>
      <c r="C3685" t="s">
        <v>1231</v>
      </c>
      <c r="D3685" s="2" t="str">
        <f>TEXT(MID(Sales_Transactions[[#This Row],[Order Date]],2,5),"d/m/yyy")</f>
        <v>21/11/2010</v>
      </c>
      <c r="E3685" s="2" t="str">
        <f>TEXT(MID(Sales_Transactions[[#This Row],[Order Date]],2,5),"d")</f>
        <v>21</v>
      </c>
      <c r="F3685" s="2" t="str">
        <f>TEXT(MID(Sales_Transactions[[#This Row],[Order Date]],2,5),"m")</f>
        <v>11</v>
      </c>
      <c r="G3685" s="2" t="str">
        <f>TEXT(MID(Sales_Transactions[[#This Row],[Order Date]],2,5),"yyy")</f>
        <v>2010</v>
      </c>
      <c r="H3685" s="2" t="str">
        <f>TEXT(MID(Sales_Transactions[[#This Row],[Order Date]],2,5),"yyy/m")</f>
        <v>2010/11</v>
      </c>
      <c r="I3685" t="s">
        <v>101</v>
      </c>
      <c r="J3685">
        <f t="shared" si="342"/>
        <v>1</v>
      </c>
      <c r="K3685" s="2">
        <v>19</v>
      </c>
      <c r="L3685" s="3">
        <v>2569.6264999999999</v>
      </c>
      <c r="M3685" s="4">
        <v>0</v>
      </c>
      <c r="N3685" s="5" t="s">
        <v>23</v>
      </c>
      <c r="O3685" s="3">
        <v>398.01</v>
      </c>
      <c r="P3685" s="3">
        <v>155.99</v>
      </c>
      <c r="Q3685" s="3">
        <v>8.99</v>
      </c>
      <c r="R3685" s="5" t="s">
        <v>2960</v>
      </c>
      <c r="S3685" s="5" t="s">
        <v>2961</v>
      </c>
      <c r="T3685" s="5" t="str">
        <f t="shared" si="343"/>
        <v>Caroline Jumper</v>
      </c>
      <c r="U3685" t="s">
        <v>2828</v>
      </c>
      <c r="V3685" s="5" t="s">
        <v>47</v>
      </c>
      <c r="W3685" s="5" t="s">
        <v>48</v>
      </c>
      <c r="X3685" s="5" t="s">
        <v>49</v>
      </c>
      <c r="Y3685" s="5" t="s">
        <v>682</v>
      </c>
      <c r="Z3685" s="5" t="s">
        <v>43</v>
      </c>
      <c r="AA3685" s="4">
        <v>0.55000000000000004</v>
      </c>
      <c r="AB3685" s="1">
        <v>40505</v>
      </c>
      <c r="AC3685" s="1">
        <v>25168</v>
      </c>
      <c r="AD3685">
        <f t="shared" si="344"/>
        <v>2</v>
      </c>
      <c r="AE3685">
        <f t="shared" ca="1" si="345"/>
        <v>55</v>
      </c>
      <c r="AF3685" t="str">
        <f t="shared" ca="1" si="346"/>
        <v>18-64</v>
      </c>
      <c r="AG3685" s="3">
        <f t="shared" si="347"/>
        <v>8.6831578947368424</v>
      </c>
      <c r="AH3685" t="str">
        <f>_xlfn.IFNA(VLOOKUP(Sales_Transactions[[#This Row],[Order ID]],Returned_Items[#All],2,FALSE),"Not Returned")</f>
        <v>Not Returned</v>
      </c>
    </row>
    <row r="3686" spans="1:34" x14ac:dyDescent="0.25">
      <c r="A3686">
        <v>33217</v>
      </c>
      <c r="C3686" t="s">
        <v>3034</v>
      </c>
      <c r="D3686" s="2" t="str">
        <f>TEXT(MID(Sales_Transactions[[#This Row],[Order Date]],2,5),"d/m/yyy")</f>
        <v>12/3/2009</v>
      </c>
      <c r="E3686" s="2" t="str">
        <f>TEXT(MID(Sales_Transactions[[#This Row],[Order Date]],2,5),"d")</f>
        <v>12</v>
      </c>
      <c r="F3686" s="2" t="str">
        <f>TEXT(MID(Sales_Transactions[[#This Row],[Order Date]],2,5),"m")</f>
        <v>3</v>
      </c>
      <c r="G3686" s="2" t="str">
        <f>TEXT(MID(Sales_Transactions[[#This Row],[Order Date]],2,5),"yyy")</f>
        <v>2009</v>
      </c>
      <c r="H3686" s="2" t="str">
        <f>TEXT(MID(Sales_Transactions[[#This Row],[Order Date]],2,5),"yyy/m")</f>
        <v>2009/3</v>
      </c>
      <c r="I3686" t="s">
        <v>33</v>
      </c>
      <c r="J3686">
        <f t="shared" si="342"/>
        <v>4</v>
      </c>
      <c r="K3686" s="2">
        <v>20</v>
      </c>
      <c r="L3686" s="3">
        <v>1388.91</v>
      </c>
      <c r="M3686" s="4">
        <v>0.1</v>
      </c>
      <c r="N3686" s="5" t="s">
        <v>23</v>
      </c>
      <c r="O3686" s="3">
        <v>-229.87</v>
      </c>
      <c r="P3686" s="3">
        <v>73.98</v>
      </c>
      <c r="Q3686" s="3">
        <v>4</v>
      </c>
      <c r="R3686" s="5" t="s">
        <v>1417</v>
      </c>
      <c r="S3686" s="5" t="s">
        <v>2981</v>
      </c>
      <c r="T3686" s="5" t="str">
        <f t="shared" si="343"/>
        <v>Dennis Kane</v>
      </c>
      <c r="U3686" t="s">
        <v>2828</v>
      </c>
      <c r="V3686" s="5" t="s">
        <v>27</v>
      </c>
      <c r="W3686" s="5" t="s">
        <v>48</v>
      </c>
      <c r="X3686" s="5" t="s">
        <v>87</v>
      </c>
      <c r="Y3686" s="5" t="s">
        <v>1426</v>
      </c>
      <c r="Z3686" s="5" t="s">
        <v>43</v>
      </c>
      <c r="AA3686" s="4">
        <v>0.79</v>
      </c>
      <c r="AB3686" s="1">
        <v>39885</v>
      </c>
      <c r="AC3686" s="1">
        <v>25186</v>
      </c>
      <c r="AD3686">
        <f t="shared" si="344"/>
        <v>1</v>
      </c>
      <c r="AE3686">
        <f t="shared" ca="1" si="345"/>
        <v>55</v>
      </c>
      <c r="AF3686" t="str">
        <f t="shared" ca="1" si="346"/>
        <v>18-64</v>
      </c>
      <c r="AG3686" s="3">
        <f t="shared" si="347"/>
        <v>3.8953009999999999</v>
      </c>
      <c r="AH3686" t="str">
        <f>_xlfn.IFNA(VLOOKUP(Sales_Transactions[[#This Row],[Order ID]],Returned_Items[#All],2,FALSE),"Not Returned")</f>
        <v>Not Returned</v>
      </c>
    </row>
    <row r="3687" spans="1:34" x14ac:dyDescent="0.25">
      <c r="A3687">
        <v>33217</v>
      </c>
      <c r="C3687" t="s">
        <v>3034</v>
      </c>
      <c r="D3687" s="2" t="str">
        <f>TEXT(MID(Sales_Transactions[[#This Row],[Order Date]],2,5),"d/m/yyy")</f>
        <v>12/3/2009</v>
      </c>
      <c r="E3687" s="2" t="str">
        <f>TEXT(MID(Sales_Transactions[[#This Row],[Order Date]],2,5),"d")</f>
        <v>12</v>
      </c>
      <c r="F3687" s="2" t="str">
        <f>TEXT(MID(Sales_Transactions[[#This Row],[Order Date]],2,5),"m")</f>
        <v>3</v>
      </c>
      <c r="G3687" s="2" t="str">
        <f>TEXT(MID(Sales_Transactions[[#This Row],[Order Date]],2,5),"yyy")</f>
        <v>2009</v>
      </c>
      <c r="H3687" s="2" t="str">
        <f>TEXT(MID(Sales_Transactions[[#This Row],[Order Date]],2,5),"yyy/m")</f>
        <v>2009/3</v>
      </c>
      <c r="I3687" t="s">
        <v>33</v>
      </c>
      <c r="J3687">
        <f t="shared" si="342"/>
        <v>4</v>
      </c>
      <c r="K3687" s="2">
        <v>34</v>
      </c>
      <c r="L3687" s="3">
        <v>1806.65</v>
      </c>
      <c r="M3687" s="4">
        <v>0.05</v>
      </c>
      <c r="N3687" s="5" t="s">
        <v>23</v>
      </c>
      <c r="O3687" s="3">
        <v>599.04</v>
      </c>
      <c r="P3687" s="3">
        <v>51.98</v>
      </c>
      <c r="Q3687" s="3">
        <v>10.17</v>
      </c>
      <c r="R3687" s="5" t="s">
        <v>1417</v>
      </c>
      <c r="S3687" s="5" t="s">
        <v>2981</v>
      </c>
      <c r="T3687" s="5" t="str">
        <f t="shared" si="343"/>
        <v>Dennis Kane</v>
      </c>
      <c r="U3687" t="s">
        <v>2828</v>
      </c>
      <c r="V3687" s="5" t="s">
        <v>27</v>
      </c>
      <c r="W3687" s="5" t="s">
        <v>48</v>
      </c>
      <c r="X3687" s="5" t="s">
        <v>324</v>
      </c>
      <c r="Y3687" s="5" t="s">
        <v>2163</v>
      </c>
      <c r="Z3687" s="5" t="s">
        <v>56</v>
      </c>
      <c r="AA3687" s="4">
        <v>0.37</v>
      </c>
      <c r="AB3687" s="1">
        <v>39885</v>
      </c>
      <c r="AC3687" s="1">
        <v>24732</v>
      </c>
      <c r="AD3687">
        <f t="shared" si="344"/>
        <v>1</v>
      </c>
      <c r="AE3687">
        <f t="shared" ca="1" si="345"/>
        <v>56</v>
      </c>
      <c r="AF3687" t="str">
        <f t="shared" ca="1" si="346"/>
        <v>18-64</v>
      </c>
      <c r="AG3687" s="3">
        <f t="shared" si="347"/>
        <v>1.8271767647058823</v>
      </c>
      <c r="AH3687" t="str">
        <f>_xlfn.IFNA(VLOOKUP(Sales_Transactions[[#This Row],[Order ID]],Returned_Items[#All],2,FALSE),"Not Returned")</f>
        <v>Not Returned</v>
      </c>
    </row>
    <row r="3688" spans="1:34" x14ac:dyDescent="0.25">
      <c r="A3688">
        <v>33606</v>
      </c>
      <c r="C3688" t="s">
        <v>1715</v>
      </c>
      <c r="D3688" s="2" t="str">
        <f>TEXT(MID(Sales_Transactions[[#This Row],[Order Date]],2,5),"d/m/yyy")</f>
        <v>1/3/2012</v>
      </c>
      <c r="E3688" s="2" t="str">
        <f>TEXT(MID(Sales_Transactions[[#This Row],[Order Date]],2,5),"d")</f>
        <v>1</v>
      </c>
      <c r="F3688" s="2" t="str">
        <f>TEXT(MID(Sales_Transactions[[#This Row],[Order Date]],2,5),"m")</f>
        <v>3</v>
      </c>
      <c r="G3688" s="2" t="str">
        <f>TEXT(MID(Sales_Transactions[[#This Row],[Order Date]],2,5),"yyy")</f>
        <v>2012</v>
      </c>
      <c r="H3688" s="2" t="str">
        <f>TEXT(MID(Sales_Transactions[[#This Row],[Order Date]],2,5),"yyy/m")</f>
        <v>2012/3</v>
      </c>
      <c r="I3688" t="s">
        <v>33</v>
      </c>
      <c r="J3688">
        <f t="shared" si="342"/>
        <v>4</v>
      </c>
      <c r="K3688" s="2">
        <v>46</v>
      </c>
      <c r="L3688" s="3">
        <v>410.03</v>
      </c>
      <c r="M3688" s="4">
        <v>0.05</v>
      </c>
      <c r="N3688" s="5" t="s">
        <v>23</v>
      </c>
      <c r="O3688" s="3">
        <v>-138.38999999999999</v>
      </c>
      <c r="P3688" s="3">
        <v>8.75</v>
      </c>
      <c r="Q3688" s="3">
        <v>8.5399999999999991</v>
      </c>
      <c r="R3688" s="5" t="s">
        <v>2330</v>
      </c>
      <c r="S3688" s="5" t="s">
        <v>2996</v>
      </c>
      <c r="T3688" s="5" t="str">
        <f t="shared" si="343"/>
        <v>Theresa Swint</v>
      </c>
      <c r="U3688" t="s">
        <v>2828</v>
      </c>
      <c r="V3688" s="5" t="s">
        <v>27</v>
      </c>
      <c r="W3688" s="5" t="s">
        <v>57</v>
      </c>
      <c r="X3688" s="5" t="s">
        <v>58</v>
      </c>
      <c r="Y3688" s="5" t="s">
        <v>1126</v>
      </c>
      <c r="Z3688" s="5" t="s">
        <v>60</v>
      </c>
      <c r="AA3688" s="4">
        <v>0.43</v>
      </c>
      <c r="AB3688" s="1">
        <v>40971</v>
      </c>
      <c r="AC3688" s="1">
        <v>24820</v>
      </c>
      <c r="AD3688">
        <f t="shared" si="344"/>
        <v>2</v>
      </c>
      <c r="AE3688">
        <f t="shared" ca="1" si="345"/>
        <v>56</v>
      </c>
      <c r="AF3688" t="str">
        <f t="shared" ca="1" si="346"/>
        <v>18-64</v>
      </c>
      <c r="AG3688" s="3">
        <f t="shared" si="347"/>
        <v>0.37577445652173913</v>
      </c>
      <c r="AH3688" t="str">
        <f>_xlfn.IFNA(VLOOKUP(Sales_Transactions[[#This Row],[Order ID]],Returned_Items[#All],2,FALSE),"Not Returned")</f>
        <v>Not Returned</v>
      </c>
    </row>
    <row r="3689" spans="1:34" x14ac:dyDescent="0.25">
      <c r="A3689">
        <v>33666</v>
      </c>
      <c r="C3689" t="s">
        <v>883</v>
      </c>
      <c r="D3689" s="2" t="str">
        <f>TEXT(MID(Sales_Transactions[[#This Row],[Order Date]],2,5),"d/m/yyy")</f>
        <v>16/7/2012</v>
      </c>
      <c r="E3689" s="2" t="str">
        <f>TEXT(MID(Sales_Transactions[[#This Row],[Order Date]],2,5),"d")</f>
        <v>16</v>
      </c>
      <c r="F3689" s="2" t="str">
        <f>TEXT(MID(Sales_Transactions[[#This Row],[Order Date]],2,5),"m")</f>
        <v>7</v>
      </c>
      <c r="G3689" s="2" t="str">
        <f>TEXT(MID(Sales_Transactions[[#This Row],[Order Date]],2,5),"yyy")</f>
        <v>2012</v>
      </c>
      <c r="H3689" s="2" t="str">
        <f>TEXT(MID(Sales_Transactions[[#This Row],[Order Date]],2,5),"yyy/m")</f>
        <v>2012/7</v>
      </c>
      <c r="I3689" t="s">
        <v>52</v>
      </c>
      <c r="J3689">
        <f t="shared" si="342"/>
        <v>1</v>
      </c>
      <c r="K3689" s="2">
        <v>17</v>
      </c>
      <c r="L3689" s="3">
        <v>3801.27</v>
      </c>
      <c r="M3689" s="4">
        <v>0.02</v>
      </c>
      <c r="N3689" s="5" t="s">
        <v>23</v>
      </c>
      <c r="O3689" s="3">
        <v>-861.3</v>
      </c>
      <c r="P3689" s="3">
        <v>209.37</v>
      </c>
      <c r="Q3689" s="3">
        <v>69</v>
      </c>
      <c r="R3689" s="5" t="s">
        <v>2330</v>
      </c>
      <c r="S3689" s="5" t="s">
        <v>2996</v>
      </c>
      <c r="T3689" s="5" t="str">
        <f t="shared" si="343"/>
        <v>Theresa Swint</v>
      </c>
      <c r="U3689" t="s">
        <v>2828</v>
      </c>
      <c r="V3689" s="5" t="s">
        <v>74</v>
      </c>
      <c r="W3689" s="5" t="s">
        <v>57</v>
      </c>
      <c r="X3689" s="5" t="s">
        <v>107</v>
      </c>
      <c r="Y3689" s="5" t="s">
        <v>1638</v>
      </c>
      <c r="Z3689" s="5" t="s">
        <v>31</v>
      </c>
      <c r="AA3689" s="4">
        <v>0.79</v>
      </c>
      <c r="AB3689" s="1">
        <v>41108</v>
      </c>
      <c r="AC3689" s="1">
        <v>28543</v>
      </c>
      <c r="AD3689">
        <f t="shared" si="344"/>
        <v>2</v>
      </c>
      <c r="AE3689">
        <f t="shared" ca="1" si="345"/>
        <v>46</v>
      </c>
      <c r="AF3689" t="str">
        <f t="shared" ca="1" si="346"/>
        <v>18-64</v>
      </c>
      <c r="AG3689" s="3">
        <f t="shared" si="347"/>
        <v>16.372242705882353</v>
      </c>
      <c r="AH3689" t="str">
        <f>_xlfn.IFNA(VLOOKUP(Sales_Transactions[[#This Row],[Order ID]],Returned_Items[#All],2,FALSE),"Not Returned")</f>
        <v>Not Returned</v>
      </c>
    </row>
    <row r="3690" spans="1:34" x14ac:dyDescent="0.25">
      <c r="A3690">
        <v>33764</v>
      </c>
      <c r="C3690" t="s">
        <v>1152</v>
      </c>
      <c r="D3690" s="2" t="str">
        <f>TEXT(MID(Sales_Transactions[[#This Row],[Order Date]],2,5),"d/m/yyy")</f>
        <v>10/2/2011</v>
      </c>
      <c r="E3690" s="2" t="str">
        <f>TEXT(MID(Sales_Transactions[[#This Row],[Order Date]],2,5),"d")</f>
        <v>10</v>
      </c>
      <c r="F3690" s="2" t="str">
        <f>TEXT(MID(Sales_Transactions[[#This Row],[Order Date]],2,5),"m")</f>
        <v>2</v>
      </c>
      <c r="G3690" s="2" t="str">
        <f>TEXT(MID(Sales_Transactions[[#This Row],[Order Date]],2,5),"yyy")</f>
        <v>2011</v>
      </c>
      <c r="H3690" s="2" t="str">
        <f>TEXT(MID(Sales_Transactions[[#This Row],[Order Date]],2,5),"yyy/m")</f>
        <v>2011/2</v>
      </c>
      <c r="I3690" t="s">
        <v>101</v>
      </c>
      <c r="J3690">
        <f t="shared" si="342"/>
        <v>1</v>
      </c>
      <c r="K3690" s="2">
        <v>31</v>
      </c>
      <c r="L3690" s="3">
        <v>226.15</v>
      </c>
      <c r="M3690" s="4">
        <v>0.01</v>
      </c>
      <c r="N3690" s="5" t="s">
        <v>23</v>
      </c>
      <c r="O3690" s="3">
        <v>35.979999999999997</v>
      </c>
      <c r="P3690" s="3">
        <v>7.08</v>
      </c>
      <c r="Q3690" s="3">
        <v>2.35</v>
      </c>
      <c r="R3690" s="5" t="s">
        <v>1576</v>
      </c>
      <c r="S3690" s="5" t="s">
        <v>2111</v>
      </c>
      <c r="T3690" s="5" t="str">
        <f t="shared" si="343"/>
        <v>Tony Sayre</v>
      </c>
      <c r="U3690" t="s">
        <v>2828</v>
      </c>
      <c r="V3690" s="5" t="s">
        <v>27</v>
      </c>
      <c r="W3690" s="5" t="s">
        <v>28</v>
      </c>
      <c r="X3690" s="5" t="s">
        <v>124</v>
      </c>
      <c r="Y3690" s="5" t="s">
        <v>453</v>
      </c>
      <c r="Z3690" s="5" t="s">
        <v>84</v>
      </c>
      <c r="AA3690" s="4">
        <v>0.47</v>
      </c>
      <c r="AB3690" s="1">
        <v>40585</v>
      </c>
      <c r="AC3690" s="1">
        <v>30968</v>
      </c>
      <c r="AD3690">
        <f t="shared" si="344"/>
        <v>1</v>
      </c>
      <c r="AE3690">
        <f t="shared" ca="1" si="345"/>
        <v>39</v>
      </c>
      <c r="AF3690" t="str">
        <f t="shared" ca="1" si="346"/>
        <v>18-64</v>
      </c>
      <c r="AG3690" s="3">
        <f t="shared" si="347"/>
        <v>0.30417070967741938</v>
      </c>
      <c r="AH3690" t="str">
        <f>_xlfn.IFNA(VLOOKUP(Sales_Transactions[[#This Row],[Order ID]],Returned_Items[#All],2,FALSE),"Not Returned")</f>
        <v>Not Returned</v>
      </c>
    </row>
    <row r="3691" spans="1:34" x14ac:dyDescent="0.25">
      <c r="A3691">
        <v>33921</v>
      </c>
      <c r="C3691" t="s">
        <v>2192</v>
      </c>
      <c r="D3691" s="2" t="str">
        <f>TEXT(MID(Sales_Transactions[[#This Row],[Order Date]],2,5),"d/m/yyy")</f>
        <v>30/3/2010</v>
      </c>
      <c r="E3691" s="2" t="str">
        <f>TEXT(MID(Sales_Transactions[[#This Row],[Order Date]],2,5),"d")</f>
        <v>30</v>
      </c>
      <c r="F3691" s="2" t="str">
        <f>TEXT(MID(Sales_Transactions[[#This Row],[Order Date]],2,5),"m")</f>
        <v>3</v>
      </c>
      <c r="G3691" s="2" t="str">
        <f>TEXT(MID(Sales_Transactions[[#This Row],[Order Date]],2,5),"yyy")</f>
        <v>2010</v>
      </c>
      <c r="H3691" s="2" t="str">
        <f>TEXT(MID(Sales_Transactions[[#This Row],[Order Date]],2,5),"yyy/m")</f>
        <v>2010/3</v>
      </c>
      <c r="I3691" t="s">
        <v>22</v>
      </c>
      <c r="J3691">
        <f t="shared" si="342"/>
        <v>2</v>
      </c>
      <c r="K3691" s="2">
        <v>35</v>
      </c>
      <c r="L3691" s="3">
        <v>1794.03</v>
      </c>
      <c r="M3691" s="4">
        <v>0.05</v>
      </c>
      <c r="N3691" s="5" t="s">
        <v>34</v>
      </c>
      <c r="O3691" s="3">
        <v>196.21</v>
      </c>
      <c r="P3691" s="3">
        <v>50.98</v>
      </c>
      <c r="Q3691" s="3">
        <v>14.19</v>
      </c>
      <c r="R3691" s="5" t="s">
        <v>1503</v>
      </c>
      <c r="S3691" s="5" t="s">
        <v>1504</v>
      </c>
      <c r="T3691" s="5" t="str">
        <f t="shared" si="343"/>
        <v>Daniel Lacy</v>
      </c>
      <c r="U3691" t="s">
        <v>2828</v>
      </c>
      <c r="V3691" s="5" t="s">
        <v>27</v>
      </c>
      <c r="W3691" s="5" t="s">
        <v>57</v>
      </c>
      <c r="X3691" s="5" t="s">
        <v>154</v>
      </c>
      <c r="Y3691" s="5" t="s">
        <v>710</v>
      </c>
      <c r="Z3691" s="5" t="s">
        <v>40</v>
      </c>
      <c r="AA3691" s="4">
        <v>0.56000000000000005</v>
      </c>
      <c r="AB3691" s="1">
        <v>40276</v>
      </c>
      <c r="AC3691" s="1">
        <v>31012</v>
      </c>
      <c r="AD3691">
        <f t="shared" si="344"/>
        <v>9</v>
      </c>
      <c r="AE3691">
        <f t="shared" ca="1" si="345"/>
        <v>39</v>
      </c>
      <c r="AF3691" t="str">
        <f t="shared" ca="1" si="346"/>
        <v>18-64</v>
      </c>
      <c r="AG3691" s="3">
        <f t="shared" si="347"/>
        <v>1.8612717142857143</v>
      </c>
      <c r="AH3691" t="str">
        <f>_xlfn.IFNA(VLOOKUP(Sales_Transactions[[#This Row],[Order ID]],Returned_Items[#All],2,FALSE),"Not Returned")</f>
        <v>Returned</v>
      </c>
    </row>
    <row r="3692" spans="1:34" x14ac:dyDescent="0.25">
      <c r="A3692">
        <v>33956</v>
      </c>
      <c r="C3692" t="s">
        <v>1810</v>
      </c>
      <c r="D3692" s="2" t="str">
        <f>TEXT(MID(Sales_Transactions[[#This Row],[Order Date]],2,5),"d/m/yyy")</f>
        <v>19/1/2012</v>
      </c>
      <c r="E3692" s="2" t="str">
        <f>TEXT(MID(Sales_Transactions[[#This Row],[Order Date]],2,5),"d")</f>
        <v>19</v>
      </c>
      <c r="F3692" s="2" t="str">
        <f>TEXT(MID(Sales_Transactions[[#This Row],[Order Date]],2,5),"m")</f>
        <v>1</v>
      </c>
      <c r="G3692" s="2" t="str">
        <f>TEXT(MID(Sales_Transactions[[#This Row],[Order Date]],2,5),"yyy")</f>
        <v>2012</v>
      </c>
      <c r="H3692" s="2" t="str">
        <f>TEXT(MID(Sales_Transactions[[#This Row],[Order Date]],2,5),"yyy/m")</f>
        <v>2012/1</v>
      </c>
      <c r="I3692" t="s">
        <v>22</v>
      </c>
      <c r="J3692">
        <f t="shared" si="342"/>
        <v>2</v>
      </c>
      <c r="K3692" s="2">
        <v>13</v>
      </c>
      <c r="L3692" s="3">
        <v>109.58</v>
      </c>
      <c r="M3692" s="4">
        <v>0</v>
      </c>
      <c r="N3692" s="5" t="s">
        <v>23</v>
      </c>
      <c r="O3692" s="3">
        <v>31.32</v>
      </c>
      <c r="P3692" s="3">
        <v>7.59</v>
      </c>
      <c r="Q3692" s="3">
        <v>4</v>
      </c>
      <c r="R3692" s="5" t="s">
        <v>178</v>
      </c>
      <c r="S3692" s="5" t="s">
        <v>1904</v>
      </c>
      <c r="T3692" s="5" t="str">
        <f t="shared" si="343"/>
        <v>Aaron Smayling</v>
      </c>
      <c r="U3692" t="s">
        <v>2828</v>
      </c>
      <c r="V3692" s="5" t="s">
        <v>27</v>
      </c>
      <c r="W3692" s="5" t="s">
        <v>57</v>
      </c>
      <c r="X3692" s="5" t="s">
        <v>58</v>
      </c>
      <c r="Y3692" s="5" t="s">
        <v>843</v>
      </c>
      <c r="Z3692" s="5" t="s">
        <v>84</v>
      </c>
      <c r="AA3692" s="4">
        <v>0.42</v>
      </c>
      <c r="AB3692" s="1">
        <v>40929</v>
      </c>
      <c r="AC3692" s="1">
        <v>30702</v>
      </c>
      <c r="AD3692">
        <f t="shared" si="344"/>
        <v>2</v>
      </c>
      <c r="AE3692">
        <f t="shared" ca="1" si="345"/>
        <v>40</v>
      </c>
      <c r="AF3692" t="str">
        <f t="shared" ca="1" si="346"/>
        <v>18-64</v>
      </c>
      <c r="AG3692" s="3">
        <f t="shared" si="347"/>
        <v>0.8915384615384615</v>
      </c>
      <c r="AH3692" t="str">
        <f>_xlfn.IFNA(VLOOKUP(Sales_Transactions[[#This Row],[Order ID]],Returned_Items[#All],2,FALSE),"Not Returned")</f>
        <v>Not Returned</v>
      </c>
    </row>
    <row r="3693" spans="1:34" x14ac:dyDescent="0.25">
      <c r="A3693">
        <v>34022</v>
      </c>
      <c r="C3693" t="s">
        <v>1788</v>
      </c>
      <c r="D3693" s="2" t="str">
        <f>TEXT(MID(Sales_Transactions[[#This Row],[Order Date]],2,5),"d/m/yyy")</f>
        <v>3/11/2012</v>
      </c>
      <c r="E3693" s="2" t="str">
        <f>TEXT(MID(Sales_Transactions[[#This Row],[Order Date]],2,5),"d")</f>
        <v>3</v>
      </c>
      <c r="F3693" s="2" t="str">
        <f>TEXT(MID(Sales_Transactions[[#This Row],[Order Date]],2,5),"m")</f>
        <v>11</v>
      </c>
      <c r="G3693" s="2" t="str">
        <f>TEXT(MID(Sales_Transactions[[#This Row],[Order Date]],2,5),"yyy")</f>
        <v>2012</v>
      </c>
      <c r="H3693" s="2" t="str">
        <f>TEXT(MID(Sales_Transactions[[#This Row],[Order Date]],2,5),"yyy/m")</f>
        <v>2012/11</v>
      </c>
      <c r="I3693" t="s">
        <v>52</v>
      </c>
      <c r="J3693">
        <f t="shared" si="342"/>
        <v>1</v>
      </c>
      <c r="K3693" s="2">
        <v>6</v>
      </c>
      <c r="L3693" s="3">
        <v>43.9</v>
      </c>
      <c r="M3693" s="4">
        <v>0.06</v>
      </c>
      <c r="N3693" s="5" t="s">
        <v>23</v>
      </c>
      <c r="O3693" s="3">
        <v>12.74</v>
      </c>
      <c r="P3693" s="3">
        <v>6.64</v>
      </c>
      <c r="Q3693" s="3">
        <v>4.95</v>
      </c>
      <c r="R3693" s="5" t="s">
        <v>1973</v>
      </c>
      <c r="S3693" s="5" t="s">
        <v>2847</v>
      </c>
      <c r="T3693" s="5" t="str">
        <f t="shared" si="343"/>
        <v>Jason Klamczynski</v>
      </c>
      <c r="U3693" t="s">
        <v>2828</v>
      </c>
      <c r="V3693" s="5" t="s">
        <v>27</v>
      </c>
      <c r="W3693" s="5" t="s">
        <v>57</v>
      </c>
      <c r="X3693" s="5" t="s">
        <v>58</v>
      </c>
      <c r="Y3693" s="5" t="s">
        <v>59</v>
      </c>
      <c r="Z3693" s="5" t="s">
        <v>60</v>
      </c>
      <c r="AA3693" s="4">
        <v>0.37</v>
      </c>
      <c r="AB3693" s="1">
        <v>41218</v>
      </c>
      <c r="AC3693" s="1">
        <v>30633</v>
      </c>
      <c r="AD3693">
        <f t="shared" si="344"/>
        <v>2</v>
      </c>
      <c r="AE3693">
        <f t="shared" ca="1" si="345"/>
        <v>40</v>
      </c>
      <c r="AF3693" t="str">
        <f t="shared" ca="1" si="346"/>
        <v>18-64</v>
      </c>
      <c r="AG3693" s="3">
        <f t="shared" si="347"/>
        <v>1.9310026666666669</v>
      </c>
      <c r="AH3693" t="str">
        <f>_xlfn.IFNA(VLOOKUP(Sales_Transactions[[#This Row],[Order ID]],Returned_Items[#All],2,FALSE),"Not Returned")</f>
        <v>Not Returned</v>
      </c>
    </row>
    <row r="3694" spans="1:34" x14ac:dyDescent="0.25">
      <c r="A3694">
        <v>34022</v>
      </c>
      <c r="C3694" t="s">
        <v>1788</v>
      </c>
      <c r="D3694" s="2" t="str">
        <f>TEXT(MID(Sales_Transactions[[#This Row],[Order Date]],2,5),"d/m/yyy")</f>
        <v>3/11/2012</v>
      </c>
      <c r="E3694" s="2" t="str">
        <f>TEXT(MID(Sales_Transactions[[#This Row],[Order Date]],2,5),"d")</f>
        <v>3</v>
      </c>
      <c r="F3694" s="2" t="str">
        <f>TEXT(MID(Sales_Transactions[[#This Row],[Order Date]],2,5),"m")</f>
        <v>11</v>
      </c>
      <c r="G3694" s="2" t="str">
        <f>TEXT(MID(Sales_Transactions[[#This Row],[Order Date]],2,5),"yyy")</f>
        <v>2012</v>
      </c>
      <c r="H3694" s="2" t="str">
        <f>TEXT(MID(Sales_Transactions[[#This Row],[Order Date]],2,5),"yyy/m")</f>
        <v>2012/11</v>
      </c>
      <c r="I3694" t="s">
        <v>52</v>
      </c>
      <c r="J3694">
        <f t="shared" si="342"/>
        <v>1</v>
      </c>
      <c r="K3694" s="2">
        <v>50</v>
      </c>
      <c r="L3694" s="3">
        <v>236.28</v>
      </c>
      <c r="M3694" s="4">
        <v>0.05</v>
      </c>
      <c r="N3694" s="5" t="s">
        <v>23</v>
      </c>
      <c r="O3694" s="3">
        <v>-34.06</v>
      </c>
      <c r="P3694" s="3">
        <v>4.91</v>
      </c>
      <c r="Q3694" s="3">
        <v>3.05</v>
      </c>
      <c r="R3694" s="5" t="s">
        <v>1973</v>
      </c>
      <c r="S3694" s="5" t="s">
        <v>2847</v>
      </c>
      <c r="T3694" s="5" t="str">
        <f t="shared" si="343"/>
        <v>Jason Klamczynski</v>
      </c>
      <c r="U3694" t="s">
        <v>2828</v>
      </c>
      <c r="V3694" s="5" t="s">
        <v>27</v>
      </c>
      <c r="W3694" s="5" t="s">
        <v>57</v>
      </c>
      <c r="X3694" s="5" t="s">
        <v>58</v>
      </c>
      <c r="Y3694" s="5" t="s">
        <v>2414</v>
      </c>
      <c r="Z3694" s="5" t="s">
        <v>60</v>
      </c>
      <c r="AA3694" s="4">
        <v>0.52</v>
      </c>
      <c r="AB3694" s="1">
        <v>41216</v>
      </c>
      <c r="AC3694" s="1">
        <v>30022</v>
      </c>
      <c r="AD3694">
        <f t="shared" si="344"/>
        <v>0</v>
      </c>
      <c r="AE3694">
        <f t="shared" ca="1" si="345"/>
        <v>42</v>
      </c>
      <c r="AF3694" t="str">
        <f t="shared" ca="1" si="346"/>
        <v>18-64</v>
      </c>
      <c r="AG3694" s="3">
        <f t="shared" si="347"/>
        <v>0.15915089999999998</v>
      </c>
      <c r="AH3694" t="str">
        <f>_xlfn.IFNA(VLOOKUP(Sales_Transactions[[#This Row],[Order ID]],Returned_Items[#All],2,FALSE),"Not Returned")</f>
        <v>Not Returned</v>
      </c>
    </row>
    <row r="3695" spans="1:34" x14ac:dyDescent="0.25">
      <c r="A3695">
        <v>34148</v>
      </c>
      <c r="C3695" t="s">
        <v>2714</v>
      </c>
      <c r="D3695" s="2" t="str">
        <f>TEXT(MID(Sales_Transactions[[#This Row],[Order Date]],2,5),"d/m/yyy")</f>
        <v>21/8/2012</v>
      </c>
      <c r="E3695" s="2" t="str">
        <f>TEXT(MID(Sales_Transactions[[#This Row],[Order Date]],2,5),"d")</f>
        <v>21</v>
      </c>
      <c r="F3695" s="2" t="str">
        <f>TEXT(MID(Sales_Transactions[[#This Row],[Order Date]],2,5),"m")</f>
        <v>8</v>
      </c>
      <c r="G3695" s="2" t="str">
        <f>TEXT(MID(Sales_Transactions[[#This Row],[Order Date]],2,5),"yyy")</f>
        <v>2012</v>
      </c>
      <c r="H3695" s="2" t="str">
        <f>TEXT(MID(Sales_Transactions[[#This Row],[Order Date]],2,5),"yyy/m")</f>
        <v>2012/8</v>
      </c>
      <c r="I3695" t="s">
        <v>101</v>
      </c>
      <c r="J3695">
        <f t="shared" si="342"/>
        <v>1</v>
      </c>
      <c r="K3695" s="2">
        <v>33</v>
      </c>
      <c r="L3695" s="3">
        <v>136.79</v>
      </c>
      <c r="M3695" s="4">
        <v>0.06</v>
      </c>
      <c r="N3695" s="5" t="s">
        <v>23</v>
      </c>
      <c r="O3695" s="3">
        <v>42.71</v>
      </c>
      <c r="P3695" s="3">
        <v>4.13</v>
      </c>
      <c r="Q3695" s="3">
        <v>0.99</v>
      </c>
      <c r="R3695" s="5" t="s">
        <v>2330</v>
      </c>
      <c r="S3695" s="5" t="s">
        <v>2996</v>
      </c>
      <c r="T3695" s="5" t="str">
        <f t="shared" si="343"/>
        <v>Theresa Swint</v>
      </c>
      <c r="U3695" t="s">
        <v>2828</v>
      </c>
      <c r="V3695" s="5" t="s">
        <v>27</v>
      </c>
      <c r="W3695" s="5" t="s">
        <v>28</v>
      </c>
      <c r="X3695" s="5" t="s">
        <v>115</v>
      </c>
      <c r="Y3695" s="5" t="s">
        <v>823</v>
      </c>
      <c r="Z3695" s="5" t="s">
        <v>43</v>
      </c>
      <c r="AA3695" s="4">
        <v>0.39</v>
      </c>
      <c r="AB3695" s="1">
        <v>41143</v>
      </c>
      <c r="AC3695" s="1">
        <v>28181</v>
      </c>
      <c r="AD3695">
        <f t="shared" si="344"/>
        <v>1</v>
      </c>
      <c r="AE3695">
        <f t="shared" ca="1" si="345"/>
        <v>47</v>
      </c>
      <c r="AF3695" t="str">
        <f t="shared" ca="1" si="346"/>
        <v>18-64</v>
      </c>
      <c r="AG3695" s="3">
        <f t="shared" si="347"/>
        <v>0.15507642424242424</v>
      </c>
      <c r="AH3695" t="str">
        <f>_xlfn.IFNA(VLOOKUP(Sales_Transactions[[#This Row],[Order ID]],Returned_Items[#All],2,FALSE),"Not Returned")</f>
        <v>Not Returned</v>
      </c>
    </row>
    <row r="3696" spans="1:34" x14ac:dyDescent="0.25">
      <c r="A3696">
        <v>34182</v>
      </c>
      <c r="C3696" t="s">
        <v>2042</v>
      </c>
      <c r="D3696" s="2" t="str">
        <f>TEXT(MID(Sales_Transactions[[#This Row],[Order Date]],2,5),"d/m/yyy")</f>
        <v>17/10/2012</v>
      </c>
      <c r="E3696" s="2" t="str">
        <f>TEXT(MID(Sales_Transactions[[#This Row],[Order Date]],2,5),"d")</f>
        <v>17</v>
      </c>
      <c r="F3696" s="2" t="str">
        <f>TEXT(MID(Sales_Transactions[[#This Row],[Order Date]],2,5),"m")</f>
        <v>10</v>
      </c>
      <c r="G3696" s="2" t="str">
        <f>TEXT(MID(Sales_Transactions[[#This Row],[Order Date]],2,5),"yyy")</f>
        <v>2012</v>
      </c>
      <c r="H3696" s="2" t="str">
        <f>TEXT(MID(Sales_Transactions[[#This Row],[Order Date]],2,5),"yyy/m")</f>
        <v>2012/10</v>
      </c>
      <c r="I3696" t="s">
        <v>101</v>
      </c>
      <c r="J3696">
        <f t="shared" si="342"/>
        <v>1</v>
      </c>
      <c r="K3696" s="2">
        <v>31</v>
      </c>
      <c r="L3696" s="3">
        <v>336.34</v>
      </c>
      <c r="M3696" s="4">
        <v>0.05</v>
      </c>
      <c r="N3696" s="5" t="s">
        <v>23</v>
      </c>
      <c r="O3696" s="3">
        <v>-89.9</v>
      </c>
      <c r="P3696" s="3">
        <v>10.52</v>
      </c>
      <c r="Q3696" s="3">
        <v>7.94</v>
      </c>
      <c r="R3696" s="5" t="s">
        <v>2703</v>
      </c>
      <c r="S3696" s="5" t="s">
        <v>1769</v>
      </c>
      <c r="T3696" s="5" t="str">
        <f t="shared" si="343"/>
        <v>Karen Ferguson</v>
      </c>
      <c r="U3696" t="s">
        <v>2828</v>
      </c>
      <c r="V3696" s="5" t="s">
        <v>74</v>
      </c>
      <c r="W3696" s="5" t="s">
        <v>57</v>
      </c>
      <c r="X3696" s="5" t="s">
        <v>58</v>
      </c>
      <c r="Y3696" s="5" t="s">
        <v>1620</v>
      </c>
      <c r="Z3696" s="5" t="s">
        <v>60</v>
      </c>
      <c r="AA3696" s="4">
        <v>0.52</v>
      </c>
      <c r="AB3696" s="1">
        <v>41201</v>
      </c>
      <c r="AC3696" s="1">
        <v>28212</v>
      </c>
      <c r="AD3696">
        <f t="shared" si="344"/>
        <v>2</v>
      </c>
      <c r="AE3696">
        <f t="shared" ca="1" si="345"/>
        <v>47</v>
      </c>
      <c r="AF3696" t="str">
        <f t="shared" ca="1" si="346"/>
        <v>18-64</v>
      </c>
      <c r="AG3696" s="3">
        <f t="shared" si="347"/>
        <v>0.59531419354838711</v>
      </c>
      <c r="AH3696" t="str">
        <f>_xlfn.IFNA(VLOOKUP(Sales_Transactions[[#This Row],[Order ID]],Returned_Items[#All],2,FALSE),"Not Returned")</f>
        <v>Not Returned</v>
      </c>
    </row>
    <row r="3697" spans="1:34" x14ac:dyDescent="0.25">
      <c r="A3697">
        <v>34337</v>
      </c>
      <c r="C3697" t="s">
        <v>1351</v>
      </c>
      <c r="D3697" s="2" t="str">
        <f>TEXT(MID(Sales_Transactions[[#This Row],[Order Date]],2,5),"d/m/yyy")</f>
        <v>14/5/2010</v>
      </c>
      <c r="E3697" s="2" t="str">
        <f>TEXT(MID(Sales_Transactions[[#This Row],[Order Date]],2,5),"d")</f>
        <v>14</v>
      </c>
      <c r="F3697" s="2" t="str">
        <f>TEXT(MID(Sales_Transactions[[#This Row],[Order Date]],2,5),"m")</f>
        <v>5</v>
      </c>
      <c r="G3697" s="2" t="str">
        <f>TEXT(MID(Sales_Transactions[[#This Row],[Order Date]],2,5),"yyy")</f>
        <v>2010</v>
      </c>
      <c r="H3697" s="2" t="str">
        <f>TEXT(MID(Sales_Transactions[[#This Row],[Order Date]],2,5),"yyy/m")</f>
        <v>2010/5</v>
      </c>
      <c r="I3697" t="s">
        <v>78</v>
      </c>
      <c r="J3697">
        <f t="shared" si="342"/>
        <v>3</v>
      </c>
      <c r="K3697" s="2">
        <v>36</v>
      </c>
      <c r="L3697" s="3">
        <v>3610.85</v>
      </c>
      <c r="M3697" s="4">
        <v>0.04</v>
      </c>
      <c r="N3697" s="5" t="s">
        <v>67</v>
      </c>
      <c r="O3697" s="3">
        <v>2235.37</v>
      </c>
      <c r="P3697" s="3">
        <v>99.23</v>
      </c>
      <c r="Q3697" s="3">
        <v>8.99</v>
      </c>
      <c r="R3697" s="5" t="s">
        <v>1698</v>
      </c>
      <c r="S3697" s="5" t="s">
        <v>1699</v>
      </c>
      <c r="T3697" s="5" t="str">
        <f t="shared" si="343"/>
        <v>Bill Eplett</v>
      </c>
      <c r="U3697" t="s">
        <v>2828</v>
      </c>
      <c r="V3697" s="5" t="s">
        <v>47</v>
      </c>
      <c r="W3697" s="5" t="s">
        <v>57</v>
      </c>
      <c r="X3697" s="5" t="s">
        <v>58</v>
      </c>
      <c r="Y3697" s="5" t="s">
        <v>1193</v>
      </c>
      <c r="Z3697" s="5" t="s">
        <v>60</v>
      </c>
      <c r="AA3697" s="4">
        <v>0.35</v>
      </c>
      <c r="AB3697" s="1">
        <v>40313</v>
      </c>
      <c r="AC3697" s="1">
        <v>28022</v>
      </c>
      <c r="AD3697">
        <f t="shared" si="344"/>
        <v>1</v>
      </c>
      <c r="AE3697">
        <f t="shared" ca="1" si="345"/>
        <v>47</v>
      </c>
      <c r="AF3697" t="str">
        <f t="shared" ca="1" si="346"/>
        <v>18-64</v>
      </c>
      <c r="AG3697" s="3">
        <f t="shared" si="347"/>
        <v>3.0050085555555555</v>
      </c>
      <c r="AH3697" t="str">
        <f>_xlfn.IFNA(VLOOKUP(Sales_Transactions[[#This Row],[Order ID]],Returned_Items[#All],2,FALSE),"Not Returned")</f>
        <v>Not Returned</v>
      </c>
    </row>
    <row r="3698" spans="1:34" x14ac:dyDescent="0.25">
      <c r="A3698">
        <v>34657</v>
      </c>
      <c r="C3698" t="s">
        <v>1056</v>
      </c>
      <c r="D3698" s="2" t="str">
        <f>TEXT(MID(Sales_Transactions[[#This Row],[Order Date]],2,5),"d/m/yyy")</f>
        <v>5/5/2010</v>
      </c>
      <c r="E3698" s="2" t="str">
        <f>TEXT(MID(Sales_Transactions[[#This Row],[Order Date]],2,5),"d")</f>
        <v>5</v>
      </c>
      <c r="F3698" s="2" t="str">
        <f>TEXT(MID(Sales_Transactions[[#This Row],[Order Date]],2,5),"m")</f>
        <v>5</v>
      </c>
      <c r="G3698" s="2" t="str">
        <f>TEXT(MID(Sales_Transactions[[#This Row],[Order Date]],2,5),"yyy")</f>
        <v>2010</v>
      </c>
      <c r="H3698" s="2" t="str">
        <f>TEXT(MID(Sales_Transactions[[#This Row],[Order Date]],2,5),"yyy/m")</f>
        <v>2010/5</v>
      </c>
      <c r="I3698" t="s">
        <v>22</v>
      </c>
      <c r="J3698">
        <f t="shared" si="342"/>
        <v>2</v>
      </c>
      <c r="K3698" s="2">
        <v>46</v>
      </c>
      <c r="L3698" s="3">
        <v>1396.75</v>
      </c>
      <c r="M3698" s="4">
        <v>0.04</v>
      </c>
      <c r="N3698" s="5" t="s">
        <v>67</v>
      </c>
      <c r="O3698" s="3">
        <v>-75.7</v>
      </c>
      <c r="P3698" s="3">
        <v>30.98</v>
      </c>
      <c r="Q3698" s="3">
        <v>19.510000000000002</v>
      </c>
      <c r="R3698" s="5" t="s">
        <v>462</v>
      </c>
      <c r="S3698" s="5" t="s">
        <v>2980</v>
      </c>
      <c r="T3698" s="5" t="str">
        <f t="shared" si="343"/>
        <v>Fred Chung</v>
      </c>
      <c r="U3698" t="s">
        <v>2828</v>
      </c>
      <c r="V3698" s="5" t="s">
        <v>47</v>
      </c>
      <c r="W3698" s="5" t="s">
        <v>28</v>
      </c>
      <c r="X3698" s="5" t="s">
        <v>98</v>
      </c>
      <c r="Y3698" s="5" t="s">
        <v>2682</v>
      </c>
      <c r="Z3698" s="5" t="s">
        <v>43</v>
      </c>
      <c r="AA3698" s="4">
        <v>0.36</v>
      </c>
      <c r="AB3698" s="1">
        <v>40312</v>
      </c>
      <c r="AC3698" s="1">
        <v>27890</v>
      </c>
      <c r="AD3698">
        <f t="shared" si="344"/>
        <v>9</v>
      </c>
      <c r="AE3698">
        <f t="shared" ca="1" si="345"/>
        <v>48</v>
      </c>
      <c r="AF3698" t="str">
        <f t="shared" ca="1" si="346"/>
        <v>18-64</v>
      </c>
      <c r="AG3698" s="3">
        <f t="shared" si="347"/>
        <v>1.0973393043478261</v>
      </c>
      <c r="AH3698" t="str">
        <f>_xlfn.IFNA(VLOOKUP(Sales_Transactions[[#This Row],[Order ID]],Returned_Items[#All],2,FALSE),"Not Returned")</f>
        <v>Not Returned</v>
      </c>
    </row>
    <row r="3699" spans="1:34" x14ac:dyDescent="0.25">
      <c r="A3699">
        <v>34727</v>
      </c>
      <c r="C3699" t="s">
        <v>2483</v>
      </c>
      <c r="D3699" s="2" t="str">
        <f>TEXT(MID(Sales_Transactions[[#This Row],[Order Date]],2,5),"d/m/yyy")</f>
        <v>13/3/2011</v>
      </c>
      <c r="E3699" s="2" t="str">
        <f>TEXT(MID(Sales_Transactions[[#This Row],[Order Date]],2,5),"d")</f>
        <v>13</v>
      </c>
      <c r="F3699" s="2" t="str">
        <f>TEXT(MID(Sales_Transactions[[#This Row],[Order Date]],2,5),"m")</f>
        <v>3</v>
      </c>
      <c r="G3699" s="2" t="str">
        <f>TEXT(MID(Sales_Transactions[[#This Row],[Order Date]],2,5),"yyy")</f>
        <v>2011</v>
      </c>
      <c r="H3699" s="2" t="str">
        <f>TEXT(MID(Sales_Transactions[[#This Row],[Order Date]],2,5),"yyy/m")</f>
        <v>2011/3</v>
      </c>
      <c r="I3699" t="s">
        <v>22</v>
      </c>
      <c r="J3699">
        <f t="shared" si="342"/>
        <v>2</v>
      </c>
      <c r="K3699" s="2">
        <v>20</v>
      </c>
      <c r="L3699" s="3">
        <v>159.71</v>
      </c>
      <c r="M3699" s="4">
        <v>0.1</v>
      </c>
      <c r="N3699" s="5" t="s">
        <v>67</v>
      </c>
      <c r="O3699" s="3">
        <v>-114.41</v>
      </c>
      <c r="P3699" s="3">
        <v>8.0399999999999991</v>
      </c>
      <c r="Q3699" s="3">
        <v>8.94</v>
      </c>
      <c r="R3699" s="5" t="s">
        <v>2957</v>
      </c>
      <c r="S3699" s="5" t="s">
        <v>2958</v>
      </c>
      <c r="T3699" s="5" t="str">
        <f t="shared" si="343"/>
        <v>Dorris Love</v>
      </c>
      <c r="U3699" t="s">
        <v>2828</v>
      </c>
      <c r="V3699" s="5" t="s">
        <v>47</v>
      </c>
      <c r="W3699" s="5" t="s">
        <v>28</v>
      </c>
      <c r="X3699" s="5" t="s">
        <v>41</v>
      </c>
      <c r="Y3699" s="5" t="s">
        <v>887</v>
      </c>
      <c r="Z3699" s="5" t="s">
        <v>43</v>
      </c>
      <c r="AA3699" s="4">
        <v>0.4</v>
      </c>
      <c r="AB3699" s="1">
        <v>40619</v>
      </c>
      <c r="AC3699" s="1">
        <v>27800</v>
      </c>
      <c r="AD3699">
        <f t="shared" si="344"/>
        <v>4</v>
      </c>
      <c r="AE3699">
        <f t="shared" ca="1" si="345"/>
        <v>48</v>
      </c>
      <c r="AF3699" t="str">
        <f t="shared" ca="1" si="346"/>
        <v>18-64</v>
      </c>
      <c r="AG3699" s="3">
        <f t="shared" si="347"/>
        <v>0.84859799999999996</v>
      </c>
      <c r="AH3699" t="str">
        <f>_xlfn.IFNA(VLOOKUP(Sales_Transactions[[#This Row],[Order ID]],Returned_Items[#All],2,FALSE),"Not Returned")</f>
        <v>Not Returned</v>
      </c>
    </row>
    <row r="3700" spans="1:34" x14ac:dyDescent="0.25">
      <c r="A3700">
        <v>34881</v>
      </c>
      <c r="C3700" t="s">
        <v>1991</v>
      </c>
      <c r="D3700" s="2" t="str">
        <f>TEXT(MID(Sales_Transactions[[#This Row],[Order Date]],2,5),"d/m/yyy")</f>
        <v>7/2/2011</v>
      </c>
      <c r="E3700" s="2" t="str">
        <f>TEXT(MID(Sales_Transactions[[#This Row],[Order Date]],2,5),"d")</f>
        <v>7</v>
      </c>
      <c r="F3700" s="2" t="str">
        <f>TEXT(MID(Sales_Transactions[[#This Row],[Order Date]],2,5),"m")</f>
        <v>2</v>
      </c>
      <c r="G3700" s="2" t="str">
        <f>TEXT(MID(Sales_Transactions[[#This Row],[Order Date]],2,5),"yyy")</f>
        <v>2011</v>
      </c>
      <c r="H3700" s="2" t="str">
        <f>TEXT(MID(Sales_Transactions[[#This Row],[Order Date]],2,5),"yyy/m")</f>
        <v>2011/2</v>
      </c>
      <c r="I3700" t="s">
        <v>78</v>
      </c>
      <c r="J3700">
        <f t="shared" si="342"/>
        <v>3</v>
      </c>
      <c r="K3700" s="2">
        <v>37</v>
      </c>
      <c r="L3700" s="3">
        <v>187.37</v>
      </c>
      <c r="M3700" s="4">
        <v>0.01</v>
      </c>
      <c r="N3700" s="5" t="s">
        <v>23</v>
      </c>
      <c r="O3700" s="3">
        <v>-85.01</v>
      </c>
      <c r="P3700" s="3">
        <v>4.9800000000000004</v>
      </c>
      <c r="Q3700" s="3">
        <v>4.95</v>
      </c>
      <c r="R3700" s="5" t="s">
        <v>2960</v>
      </c>
      <c r="S3700" s="5" t="s">
        <v>2961</v>
      </c>
      <c r="T3700" s="5" t="str">
        <f t="shared" si="343"/>
        <v>Caroline Jumper</v>
      </c>
      <c r="U3700" t="s">
        <v>2828</v>
      </c>
      <c r="V3700" s="5" t="s">
        <v>47</v>
      </c>
      <c r="W3700" s="5" t="s">
        <v>28</v>
      </c>
      <c r="X3700" s="5" t="s">
        <v>41</v>
      </c>
      <c r="Y3700" s="5" t="s">
        <v>1173</v>
      </c>
      <c r="Z3700" s="5" t="s">
        <v>43</v>
      </c>
      <c r="AA3700" s="4">
        <v>0.37</v>
      </c>
      <c r="AB3700" s="1">
        <v>40583</v>
      </c>
      <c r="AC3700" s="1">
        <v>28411</v>
      </c>
      <c r="AD3700">
        <f t="shared" si="344"/>
        <v>2</v>
      </c>
      <c r="AE3700">
        <f t="shared" ca="1" si="345"/>
        <v>46</v>
      </c>
      <c r="AF3700" t="str">
        <f t="shared" ca="1" si="346"/>
        <v>18-64</v>
      </c>
      <c r="AG3700" s="3">
        <f t="shared" si="347"/>
        <v>0.26836491891891889</v>
      </c>
      <c r="AH3700" t="str">
        <f>_xlfn.IFNA(VLOOKUP(Sales_Transactions[[#This Row],[Order ID]],Returned_Items[#All],2,FALSE),"Not Returned")</f>
        <v>Not Returned</v>
      </c>
    </row>
    <row r="3701" spans="1:34" x14ac:dyDescent="0.25">
      <c r="A3701">
        <v>34882</v>
      </c>
      <c r="C3701" t="s">
        <v>1422</v>
      </c>
      <c r="D3701" s="2" t="str">
        <f>TEXT(MID(Sales_Transactions[[#This Row],[Order Date]],2,5),"d/m/yyy")</f>
        <v>24/7/2009</v>
      </c>
      <c r="E3701" s="2" t="str">
        <f>TEXT(MID(Sales_Transactions[[#This Row],[Order Date]],2,5),"d")</f>
        <v>24</v>
      </c>
      <c r="F3701" s="2" t="str">
        <f>TEXT(MID(Sales_Transactions[[#This Row],[Order Date]],2,5),"m")</f>
        <v>7</v>
      </c>
      <c r="G3701" s="2" t="str">
        <f>TEXT(MID(Sales_Transactions[[#This Row],[Order Date]],2,5),"yyy")</f>
        <v>2009</v>
      </c>
      <c r="H3701" s="2" t="str">
        <f>TEXT(MID(Sales_Transactions[[#This Row],[Order Date]],2,5),"yyy/m")</f>
        <v>2009/7</v>
      </c>
      <c r="I3701" t="s">
        <v>101</v>
      </c>
      <c r="J3701">
        <f t="shared" si="342"/>
        <v>1</v>
      </c>
      <c r="K3701" s="2">
        <v>43</v>
      </c>
      <c r="L3701" s="3">
        <v>84.61</v>
      </c>
      <c r="M3701" s="4">
        <v>0.03</v>
      </c>
      <c r="N3701" s="5" t="s">
        <v>23</v>
      </c>
      <c r="O3701" s="3">
        <v>-15.1</v>
      </c>
      <c r="P3701" s="3">
        <v>1.88</v>
      </c>
      <c r="Q3701" s="3">
        <v>1.49</v>
      </c>
      <c r="R3701" s="5" t="s">
        <v>2835</v>
      </c>
      <c r="S3701" s="5" t="s">
        <v>3016</v>
      </c>
      <c r="T3701" s="5" t="str">
        <f t="shared" si="343"/>
        <v>Carol Triggs</v>
      </c>
      <c r="U3701" t="s">
        <v>2828</v>
      </c>
      <c r="V3701" s="5" t="s">
        <v>74</v>
      </c>
      <c r="W3701" s="5" t="s">
        <v>28</v>
      </c>
      <c r="X3701" s="5" t="s">
        <v>41</v>
      </c>
      <c r="Y3701" s="5" t="s">
        <v>259</v>
      </c>
      <c r="Z3701" s="5" t="s">
        <v>43</v>
      </c>
      <c r="AA3701" s="4">
        <v>0.37</v>
      </c>
      <c r="AB3701" s="1">
        <v>40019</v>
      </c>
      <c r="AC3701" s="1">
        <v>28416</v>
      </c>
      <c r="AD3701">
        <f t="shared" si="344"/>
        <v>1</v>
      </c>
      <c r="AE3701">
        <f t="shared" ca="1" si="345"/>
        <v>46</v>
      </c>
      <c r="AF3701" t="str">
        <f t="shared" ca="1" si="346"/>
        <v>18-64</v>
      </c>
      <c r="AG3701" s="3">
        <f t="shared" si="347"/>
        <v>7.8358976744186043E-2</v>
      </c>
      <c r="AH3701" t="str">
        <f>_xlfn.IFNA(VLOOKUP(Sales_Transactions[[#This Row],[Order ID]],Returned_Items[#All],2,FALSE),"Not Returned")</f>
        <v>Not Returned</v>
      </c>
    </row>
    <row r="3702" spans="1:34" x14ac:dyDescent="0.25">
      <c r="A3702">
        <v>34916</v>
      </c>
      <c r="C3702" t="s">
        <v>1897</v>
      </c>
      <c r="D3702" s="2" t="str">
        <f>TEXT(MID(Sales_Transactions[[#This Row],[Order Date]],2,5),"d/m/yyy")</f>
        <v>9/8/2010</v>
      </c>
      <c r="E3702" s="2" t="str">
        <f>TEXT(MID(Sales_Transactions[[#This Row],[Order Date]],2,5),"d")</f>
        <v>9</v>
      </c>
      <c r="F3702" s="2" t="str">
        <f>TEXT(MID(Sales_Transactions[[#This Row],[Order Date]],2,5),"m")</f>
        <v>8</v>
      </c>
      <c r="G3702" s="2" t="str">
        <f>TEXT(MID(Sales_Transactions[[#This Row],[Order Date]],2,5),"yyy")</f>
        <v>2010</v>
      </c>
      <c r="H3702" s="2" t="str">
        <f>TEXT(MID(Sales_Transactions[[#This Row],[Order Date]],2,5),"yyy/m")</f>
        <v>2010/8</v>
      </c>
      <c r="I3702" t="s">
        <v>33</v>
      </c>
      <c r="J3702">
        <f t="shared" si="342"/>
        <v>4</v>
      </c>
      <c r="K3702" s="2">
        <v>3</v>
      </c>
      <c r="L3702" s="3">
        <v>24.36</v>
      </c>
      <c r="M3702" s="4">
        <v>0.08</v>
      </c>
      <c r="N3702" s="5" t="s">
        <v>67</v>
      </c>
      <c r="O3702" s="3">
        <v>10.039999999999999</v>
      </c>
      <c r="P3702" s="3">
        <v>4.82</v>
      </c>
      <c r="Q3702" s="3">
        <v>5.72</v>
      </c>
      <c r="R3702" s="5" t="s">
        <v>2330</v>
      </c>
      <c r="S3702" s="5" t="s">
        <v>2996</v>
      </c>
      <c r="T3702" s="5" t="str">
        <f t="shared" si="343"/>
        <v>Theresa Swint</v>
      </c>
      <c r="U3702" t="s">
        <v>2828</v>
      </c>
      <c r="V3702" s="5" t="s">
        <v>37</v>
      </c>
      <c r="W3702" s="5" t="s">
        <v>57</v>
      </c>
      <c r="X3702" s="5" t="s">
        <v>58</v>
      </c>
      <c r="Y3702" s="5" t="s">
        <v>982</v>
      </c>
      <c r="Z3702" s="5" t="s">
        <v>60</v>
      </c>
      <c r="AA3702" s="4">
        <v>0.47</v>
      </c>
      <c r="AB3702" s="1">
        <v>40401</v>
      </c>
      <c r="AC3702" s="1">
        <v>28450</v>
      </c>
      <c r="AD3702">
        <f t="shared" si="344"/>
        <v>2</v>
      </c>
      <c r="AE3702">
        <f t="shared" ca="1" si="345"/>
        <v>46</v>
      </c>
      <c r="AF3702" t="str">
        <f t="shared" ca="1" si="346"/>
        <v>18-64</v>
      </c>
      <c r="AG3702" s="3">
        <f t="shared" si="347"/>
        <v>3.5120480000000001</v>
      </c>
      <c r="AH3702" t="str">
        <f>_xlfn.IFNA(VLOOKUP(Sales_Transactions[[#This Row],[Order ID]],Returned_Items[#All],2,FALSE),"Not Returned")</f>
        <v>Returned</v>
      </c>
    </row>
    <row r="3703" spans="1:34" x14ac:dyDescent="0.25">
      <c r="A3703">
        <v>35041</v>
      </c>
      <c r="C3703" t="s">
        <v>3035</v>
      </c>
      <c r="D3703" s="2" t="str">
        <f>TEXT(MID(Sales_Transactions[[#This Row],[Order Date]],2,5),"d/m/yyy")</f>
        <v>15/4/2009</v>
      </c>
      <c r="E3703" s="2" t="str">
        <f>TEXT(MID(Sales_Transactions[[#This Row],[Order Date]],2,5),"d")</f>
        <v>15</v>
      </c>
      <c r="F3703" s="2" t="str">
        <f>TEXT(MID(Sales_Transactions[[#This Row],[Order Date]],2,5),"m")</f>
        <v>4</v>
      </c>
      <c r="G3703" s="2" t="str">
        <f>TEXT(MID(Sales_Transactions[[#This Row],[Order Date]],2,5),"yyy")</f>
        <v>2009</v>
      </c>
      <c r="H3703" s="2" t="str">
        <f>TEXT(MID(Sales_Transactions[[#This Row],[Order Date]],2,5),"yyy/m")</f>
        <v>2009/4</v>
      </c>
      <c r="I3703" t="s">
        <v>52</v>
      </c>
      <c r="J3703">
        <f t="shared" si="342"/>
        <v>1</v>
      </c>
      <c r="K3703" s="2">
        <v>28</v>
      </c>
      <c r="L3703" s="3">
        <v>443.73</v>
      </c>
      <c r="M3703" s="4">
        <v>0.01</v>
      </c>
      <c r="N3703" s="5" t="s">
        <v>23</v>
      </c>
      <c r="O3703" s="3">
        <v>-200.86</v>
      </c>
      <c r="P3703" s="3">
        <v>15.16</v>
      </c>
      <c r="Q3703" s="3">
        <v>15.09</v>
      </c>
      <c r="R3703" s="5" t="s">
        <v>2967</v>
      </c>
      <c r="S3703" s="5" t="s">
        <v>1238</v>
      </c>
      <c r="T3703" s="5" t="str">
        <f t="shared" si="343"/>
        <v>Jasper Cacioppo</v>
      </c>
      <c r="U3703" t="s">
        <v>2828</v>
      </c>
      <c r="V3703" s="5" t="s">
        <v>74</v>
      </c>
      <c r="W3703" s="5" t="s">
        <v>28</v>
      </c>
      <c r="X3703" s="5" t="s">
        <v>41</v>
      </c>
      <c r="Y3703" s="5" t="s">
        <v>3017</v>
      </c>
      <c r="Z3703" s="5" t="s">
        <v>43</v>
      </c>
      <c r="AA3703" s="4">
        <v>0.39</v>
      </c>
      <c r="AB3703" s="1">
        <v>39918</v>
      </c>
      <c r="AC3703" s="1">
        <v>27840</v>
      </c>
      <c r="AD3703">
        <f t="shared" si="344"/>
        <v>0</v>
      </c>
      <c r="AE3703">
        <f t="shared" ca="1" si="345"/>
        <v>48</v>
      </c>
      <c r="AF3703" t="str">
        <f t="shared" ca="1" si="346"/>
        <v>18-64</v>
      </c>
      <c r="AG3703" s="3">
        <f t="shared" si="347"/>
        <v>1.080303</v>
      </c>
      <c r="AH3703" t="str">
        <f>_xlfn.IFNA(VLOOKUP(Sales_Transactions[[#This Row],[Order ID]],Returned_Items[#All],2,FALSE),"Not Returned")</f>
        <v>Not Returned</v>
      </c>
    </row>
    <row r="3704" spans="1:34" x14ac:dyDescent="0.25">
      <c r="A3704">
        <v>35302</v>
      </c>
      <c r="C3704" t="s">
        <v>705</v>
      </c>
      <c r="D3704" s="2" t="str">
        <f>TEXT(MID(Sales_Transactions[[#This Row],[Order Date]],2,5),"d/m/yyy")</f>
        <v>7/6/2010</v>
      </c>
      <c r="E3704" s="2" t="str">
        <f>TEXT(MID(Sales_Transactions[[#This Row],[Order Date]],2,5),"d")</f>
        <v>7</v>
      </c>
      <c r="F3704" s="2" t="str">
        <f>TEXT(MID(Sales_Transactions[[#This Row],[Order Date]],2,5),"m")</f>
        <v>6</v>
      </c>
      <c r="G3704" s="2" t="str">
        <f>TEXT(MID(Sales_Transactions[[#This Row],[Order Date]],2,5),"yyy")</f>
        <v>2010</v>
      </c>
      <c r="H3704" s="2" t="str">
        <f>TEXT(MID(Sales_Transactions[[#This Row],[Order Date]],2,5),"yyy/m")</f>
        <v>2010/6</v>
      </c>
      <c r="I3704" t="s">
        <v>78</v>
      </c>
      <c r="J3704">
        <f t="shared" si="342"/>
        <v>3</v>
      </c>
      <c r="K3704" s="2">
        <v>6</v>
      </c>
      <c r="L3704" s="3">
        <v>188.44</v>
      </c>
      <c r="M3704" s="4">
        <v>0.09</v>
      </c>
      <c r="N3704" s="5" t="s">
        <v>23</v>
      </c>
      <c r="O3704" s="3">
        <v>17.57</v>
      </c>
      <c r="P3704" s="3">
        <v>30.98</v>
      </c>
      <c r="Q3704" s="3">
        <v>5.76</v>
      </c>
      <c r="R3704" s="5" t="s">
        <v>1417</v>
      </c>
      <c r="S3704" s="5" t="s">
        <v>2981</v>
      </c>
      <c r="T3704" s="5" t="str">
        <f t="shared" si="343"/>
        <v>Dennis Kane</v>
      </c>
      <c r="U3704" t="s">
        <v>2828</v>
      </c>
      <c r="V3704" s="5" t="s">
        <v>27</v>
      </c>
      <c r="W3704" s="5" t="s">
        <v>28</v>
      </c>
      <c r="X3704" s="5" t="s">
        <v>75</v>
      </c>
      <c r="Y3704" s="5" t="s">
        <v>161</v>
      </c>
      <c r="Z3704" s="5" t="s">
        <v>43</v>
      </c>
      <c r="AA3704" s="4">
        <v>0.4</v>
      </c>
      <c r="AB3704" s="1">
        <v>40336</v>
      </c>
      <c r="AC3704" s="1">
        <v>28101</v>
      </c>
      <c r="AD3704">
        <f t="shared" si="344"/>
        <v>0</v>
      </c>
      <c r="AE3704">
        <f t="shared" ca="1" si="345"/>
        <v>47</v>
      </c>
      <c r="AF3704" t="str">
        <f t="shared" ca="1" si="346"/>
        <v>18-64</v>
      </c>
      <c r="AG3704" s="3">
        <f t="shared" si="347"/>
        <v>6.1186863333333328</v>
      </c>
      <c r="AH3704" t="str">
        <f>_xlfn.IFNA(VLOOKUP(Sales_Transactions[[#This Row],[Order ID]],Returned_Items[#All],2,FALSE),"Not Returned")</f>
        <v>Not Returned</v>
      </c>
    </row>
    <row r="3705" spans="1:34" x14ac:dyDescent="0.25">
      <c r="A3705">
        <v>35302</v>
      </c>
      <c r="C3705" t="s">
        <v>705</v>
      </c>
      <c r="D3705" s="2" t="str">
        <f>TEXT(MID(Sales_Transactions[[#This Row],[Order Date]],2,5),"d/m/yyy")</f>
        <v>7/6/2010</v>
      </c>
      <c r="E3705" s="2" t="str">
        <f>TEXT(MID(Sales_Transactions[[#This Row],[Order Date]],2,5),"d")</f>
        <v>7</v>
      </c>
      <c r="F3705" s="2" t="str">
        <f>TEXT(MID(Sales_Transactions[[#This Row],[Order Date]],2,5),"m")</f>
        <v>6</v>
      </c>
      <c r="G3705" s="2" t="str">
        <f>TEXT(MID(Sales_Transactions[[#This Row],[Order Date]],2,5),"yyy")</f>
        <v>2010</v>
      </c>
      <c r="H3705" s="2" t="str">
        <f>TEXT(MID(Sales_Transactions[[#This Row],[Order Date]],2,5),"yyy/m")</f>
        <v>2010/6</v>
      </c>
      <c r="I3705" t="s">
        <v>78</v>
      </c>
      <c r="J3705">
        <f t="shared" si="342"/>
        <v>3</v>
      </c>
      <c r="K3705" s="2">
        <v>13</v>
      </c>
      <c r="L3705" s="3">
        <v>1265.4970000000001</v>
      </c>
      <c r="M3705" s="4">
        <v>0.1</v>
      </c>
      <c r="N3705" s="5" t="s">
        <v>23</v>
      </c>
      <c r="O3705" s="3">
        <v>-228.18</v>
      </c>
      <c r="P3705" s="3">
        <v>125.99</v>
      </c>
      <c r="Q3705" s="3">
        <v>7.69</v>
      </c>
      <c r="R3705" s="5" t="s">
        <v>1417</v>
      </c>
      <c r="S3705" s="5" t="s">
        <v>2981</v>
      </c>
      <c r="T3705" s="5" t="str">
        <f t="shared" si="343"/>
        <v>Dennis Kane</v>
      </c>
      <c r="U3705" t="s">
        <v>2828</v>
      </c>
      <c r="V3705" s="5" t="s">
        <v>27</v>
      </c>
      <c r="W3705" s="5" t="s">
        <v>48</v>
      </c>
      <c r="X3705" s="5" t="s">
        <v>49</v>
      </c>
      <c r="Y3705" s="5" t="s">
        <v>1468</v>
      </c>
      <c r="Z3705" s="5" t="s">
        <v>43</v>
      </c>
      <c r="AA3705" s="4">
        <v>0.59</v>
      </c>
      <c r="AB3705" s="1">
        <v>40337</v>
      </c>
      <c r="AC3705" s="1">
        <v>27913</v>
      </c>
      <c r="AD3705">
        <f t="shared" si="344"/>
        <v>1</v>
      </c>
      <c r="AE3705">
        <f t="shared" ca="1" si="345"/>
        <v>48</v>
      </c>
      <c r="AF3705" t="str">
        <f t="shared" ca="1" si="346"/>
        <v>18-64</v>
      </c>
      <c r="AG3705" s="3">
        <f t="shared" si="347"/>
        <v>10.273385384615384</v>
      </c>
      <c r="AH3705" t="str">
        <f>_xlfn.IFNA(VLOOKUP(Sales_Transactions[[#This Row],[Order ID]],Returned_Items[#All],2,FALSE),"Not Returned")</f>
        <v>Not Returned</v>
      </c>
    </row>
    <row r="3706" spans="1:34" x14ac:dyDescent="0.25">
      <c r="A3706">
        <v>35841</v>
      </c>
      <c r="C3706" t="s">
        <v>571</v>
      </c>
      <c r="D3706" s="2" t="str">
        <f>TEXT(MID(Sales_Transactions[[#This Row],[Order Date]],2,5),"d/m/yyy")</f>
        <v>8/5/2011</v>
      </c>
      <c r="E3706" s="2" t="str">
        <f>TEXT(MID(Sales_Transactions[[#This Row],[Order Date]],2,5),"d")</f>
        <v>8</v>
      </c>
      <c r="F3706" s="2" t="str">
        <f>TEXT(MID(Sales_Transactions[[#This Row],[Order Date]],2,5),"m")</f>
        <v>5</v>
      </c>
      <c r="G3706" s="2" t="str">
        <f>TEXT(MID(Sales_Transactions[[#This Row],[Order Date]],2,5),"yyy")</f>
        <v>2011</v>
      </c>
      <c r="H3706" s="2" t="str">
        <f>TEXT(MID(Sales_Transactions[[#This Row],[Order Date]],2,5),"yyy/m")</f>
        <v>2011/5</v>
      </c>
      <c r="I3706" t="s">
        <v>78</v>
      </c>
      <c r="J3706">
        <f t="shared" si="342"/>
        <v>3</v>
      </c>
      <c r="K3706" s="2">
        <v>23</v>
      </c>
      <c r="L3706" s="3">
        <v>230.41</v>
      </c>
      <c r="M3706" s="4">
        <v>0.06</v>
      </c>
      <c r="N3706" s="5" t="s">
        <v>23</v>
      </c>
      <c r="O3706" s="3">
        <v>94.39</v>
      </c>
      <c r="P3706" s="3">
        <v>9.9</v>
      </c>
      <c r="Q3706" s="3">
        <v>1.39</v>
      </c>
      <c r="R3706" s="5" t="s">
        <v>2984</v>
      </c>
      <c r="S3706" s="5" t="s">
        <v>2985</v>
      </c>
      <c r="T3706" s="5" t="str">
        <f t="shared" si="343"/>
        <v>Mathew Reese</v>
      </c>
      <c r="U3706" t="s">
        <v>2828</v>
      </c>
      <c r="V3706" s="5" t="s">
        <v>27</v>
      </c>
      <c r="W3706" s="5" t="s">
        <v>28</v>
      </c>
      <c r="X3706" s="5" t="s">
        <v>98</v>
      </c>
      <c r="Y3706" s="5" t="s">
        <v>2965</v>
      </c>
      <c r="Z3706" s="5" t="s">
        <v>43</v>
      </c>
      <c r="AA3706" s="4">
        <v>0.37</v>
      </c>
      <c r="AB3706" s="1">
        <v>40672</v>
      </c>
      <c r="AC3706" s="1">
        <v>27596</v>
      </c>
      <c r="AD3706">
        <f t="shared" si="344"/>
        <v>1</v>
      </c>
      <c r="AE3706">
        <f t="shared" ca="1" si="345"/>
        <v>49</v>
      </c>
      <c r="AF3706" t="str">
        <f t="shared" ca="1" si="346"/>
        <v>18-64</v>
      </c>
      <c r="AG3706" s="3">
        <f t="shared" si="347"/>
        <v>0.49061130434782607</v>
      </c>
      <c r="AH3706" t="str">
        <f>_xlfn.IFNA(VLOOKUP(Sales_Transactions[[#This Row],[Order ID]],Returned_Items[#All],2,FALSE),"Not Returned")</f>
        <v>Not Returned</v>
      </c>
    </row>
    <row r="3707" spans="1:34" x14ac:dyDescent="0.25">
      <c r="A3707">
        <v>35841</v>
      </c>
      <c r="C3707" t="s">
        <v>571</v>
      </c>
      <c r="D3707" s="2" t="str">
        <f>TEXT(MID(Sales_Transactions[[#This Row],[Order Date]],2,5),"d/m/yyy")</f>
        <v>8/5/2011</v>
      </c>
      <c r="E3707" s="2" t="str">
        <f>TEXT(MID(Sales_Transactions[[#This Row],[Order Date]],2,5),"d")</f>
        <v>8</v>
      </c>
      <c r="F3707" s="2" t="str">
        <f>TEXT(MID(Sales_Transactions[[#This Row],[Order Date]],2,5),"m")</f>
        <v>5</v>
      </c>
      <c r="G3707" s="2" t="str">
        <f>TEXT(MID(Sales_Transactions[[#This Row],[Order Date]],2,5),"yyy")</f>
        <v>2011</v>
      </c>
      <c r="H3707" s="2" t="str">
        <f>TEXT(MID(Sales_Transactions[[#This Row],[Order Date]],2,5),"yyy/m")</f>
        <v>2011/5</v>
      </c>
      <c r="I3707" t="s">
        <v>78</v>
      </c>
      <c r="J3707">
        <f t="shared" si="342"/>
        <v>3</v>
      </c>
      <c r="K3707" s="2">
        <v>48</v>
      </c>
      <c r="L3707" s="3">
        <v>5163.0105000000003</v>
      </c>
      <c r="M3707" s="4">
        <v>7.0000000000000007E-2</v>
      </c>
      <c r="N3707" s="5" t="s">
        <v>23</v>
      </c>
      <c r="O3707" s="3">
        <v>1448.33</v>
      </c>
      <c r="P3707" s="3">
        <v>125.99</v>
      </c>
      <c r="Q3707" s="3">
        <v>8.08</v>
      </c>
      <c r="R3707" s="5" t="s">
        <v>2984</v>
      </c>
      <c r="S3707" s="5" t="s">
        <v>2985</v>
      </c>
      <c r="T3707" s="5" t="str">
        <f t="shared" si="343"/>
        <v>Mathew Reese</v>
      </c>
      <c r="U3707" t="s">
        <v>2828</v>
      </c>
      <c r="V3707" s="5" t="s">
        <v>27</v>
      </c>
      <c r="W3707" s="5" t="s">
        <v>48</v>
      </c>
      <c r="X3707" s="5" t="s">
        <v>49</v>
      </c>
      <c r="Y3707" s="5" t="s">
        <v>986</v>
      </c>
      <c r="Z3707" s="5" t="s">
        <v>43</v>
      </c>
      <c r="AA3707" s="4">
        <v>0.56999999999999995</v>
      </c>
      <c r="AB3707" s="1">
        <v>40672</v>
      </c>
      <c r="AC3707" s="1">
        <v>27774</v>
      </c>
      <c r="AD3707">
        <f t="shared" si="344"/>
        <v>1</v>
      </c>
      <c r="AE3707">
        <f t="shared" ca="1" si="345"/>
        <v>48</v>
      </c>
      <c r="AF3707" t="str">
        <f t="shared" ca="1" si="346"/>
        <v>18-64</v>
      </c>
      <c r="AG3707" s="3">
        <f t="shared" si="347"/>
        <v>2.7912876458333336</v>
      </c>
      <c r="AH3707" t="str">
        <f>_xlfn.IFNA(VLOOKUP(Sales_Transactions[[#This Row],[Order ID]],Returned_Items[#All],2,FALSE),"Not Returned")</f>
        <v>Not Returned</v>
      </c>
    </row>
    <row r="3708" spans="1:34" x14ac:dyDescent="0.25">
      <c r="A3708">
        <v>36034</v>
      </c>
      <c r="C3708" t="s">
        <v>1749</v>
      </c>
      <c r="D3708" s="2" t="str">
        <f>TEXT(MID(Sales_Transactions[[#This Row],[Order Date]],2,5),"d/m/yyy")</f>
        <v>16/10/2012</v>
      </c>
      <c r="E3708" s="2" t="str">
        <f>TEXT(MID(Sales_Transactions[[#This Row],[Order Date]],2,5),"d")</f>
        <v>16</v>
      </c>
      <c r="F3708" s="2" t="str">
        <f>TEXT(MID(Sales_Transactions[[#This Row],[Order Date]],2,5),"m")</f>
        <v>10</v>
      </c>
      <c r="G3708" s="2" t="str">
        <f>TEXT(MID(Sales_Transactions[[#This Row],[Order Date]],2,5),"yyy")</f>
        <v>2012</v>
      </c>
      <c r="H3708" s="2" t="str">
        <f>TEXT(MID(Sales_Transactions[[#This Row],[Order Date]],2,5),"yyy/m")</f>
        <v>2012/10</v>
      </c>
      <c r="I3708" t="s">
        <v>33</v>
      </c>
      <c r="J3708">
        <f t="shared" si="342"/>
        <v>4</v>
      </c>
      <c r="K3708" s="2">
        <v>10</v>
      </c>
      <c r="L3708" s="3">
        <v>19.36</v>
      </c>
      <c r="M3708" s="4">
        <v>0</v>
      </c>
      <c r="N3708" s="5" t="s">
        <v>23</v>
      </c>
      <c r="O3708" s="3">
        <v>-1.02</v>
      </c>
      <c r="P3708" s="3">
        <v>1.76</v>
      </c>
      <c r="Q3708" s="3">
        <v>0.7</v>
      </c>
      <c r="R3708" s="5" t="s">
        <v>45</v>
      </c>
      <c r="S3708" s="5" t="s">
        <v>3006</v>
      </c>
      <c r="T3708" s="5" t="str">
        <f t="shared" si="343"/>
        <v>Clay Ludtke</v>
      </c>
      <c r="U3708" t="s">
        <v>2828</v>
      </c>
      <c r="V3708" s="5" t="s">
        <v>37</v>
      </c>
      <c r="W3708" s="5" t="s">
        <v>28</v>
      </c>
      <c r="X3708" s="5" t="s">
        <v>124</v>
      </c>
      <c r="Y3708" s="5" t="s">
        <v>292</v>
      </c>
      <c r="Z3708" s="5" t="s">
        <v>84</v>
      </c>
      <c r="AA3708" s="4">
        <v>0.56000000000000005</v>
      </c>
      <c r="AB3708" s="1">
        <v>41200</v>
      </c>
      <c r="AC3708" s="1">
        <v>27906</v>
      </c>
      <c r="AD3708">
        <f t="shared" si="344"/>
        <v>2</v>
      </c>
      <c r="AE3708">
        <f t="shared" ca="1" si="345"/>
        <v>48</v>
      </c>
      <c r="AF3708" t="str">
        <f t="shared" ca="1" si="346"/>
        <v>18-64</v>
      </c>
      <c r="AG3708" s="3">
        <f t="shared" si="347"/>
        <v>0.246</v>
      </c>
      <c r="AH3708" t="str">
        <f>_xlfn.IFNA(VLOOKUP(Sales_Transactions[[#This Row],[Order ID]],Returned_Items[#All],2,FALSE),"Not Returned")</f>
        <v>Not Returned</v>
      </c>
    </row>
    <row r="3709" spans="1:34" x14ac:dyDescent="0.25">
      <c r="A3709">
        <v>36065</v>
      </c>
      <c r="C3709" t="s">
        <v>1741</v>
      </c>
      <c r="D3709" s="2" t="str">
        <f>TEXT(MID(Sales_Transactions[[#This Row],[Order Date]],2,5),"d/m/yyy")</f>
        <v>17/2/2010</v>
      </c>
      <c r="E3709" s="2" t="str">
        <f>TEXT(MID(Sales_Transactions[[#This Row],[Order Date]],2,5),"d")</f>
        <v>17</v>
      </c>
      <c r="F3709" s="2" t="str">
        <f>TEXT(MID(Sales_Transactions[[#This Row],[Order Date]],2,5),"m")</f>
        <v>2</v>
      </c>
      <c r="G3709" s="2" t="str">
        <f>TEXT(MID(Sales_Transactions[[#This Row],[Order Date]],2,5),"yyy")</f>
        <v>2010</v>
      </c>
      <c r="H3709" s="2" t="str">
        <f>TEXT(MID(Sales_Transactions[[#This Row],[Order Date]],2,5),"yyy/m")</f>
        <v>2010/2</v>
      </c>
      <c r="I3709" t="s">
        <v>33</v>
      </c>
      <c r="J3709">
        <f t="shared" si="342"/>
        <v>4</v>
      </c>
      <c r="K3709" s="2">
        <v>31</v>
      </c>
      <c r="L3709" s="3">
        <v>538.29999999999995</v>
      </c>
      <c r="M3709" s="4">
        <v>0.03</v>
      </c>
      <c r="N3709" s="5" t="s">
        <v>23</v>
      </c>
      <c r="O3709" s="3">
        <v>-63.98</v>
      </c>
      <c r="P3709" s="3">
        <v>16.98</v>
      </c>
      <c r="Q3709" s="3">
        <v>12.39</v>
      </c>
      <c r="R3709" s="5" t="s">
        <v>3023</v>
      </c>
      <c r="S3709" s="5" t="s">
        <v>3024</v>
      </c>
      <c r="T3709" s="5" t="str">
        <f t="shared" si="343"/>
        <v>Dionis Lloyd</v>
      </c>
      <c r="U3709" t="s">
        <v>2828</v>
      </c>
      <c r="V3709" s="5" t="s">
        <v>27</v>
      </c>
      <c r="W3709" s="5" t="s">
        <v>28</v>
      </c>
      <c r="X3709" s="5" t="s">
        <v>98</v>
      </c>
      <c r="Y3709" s="5" t="s">
        <v>796</v>
      </c>
      <c r="Z3709" s="5" t="s">
        <v>43</v>
      </c>
      <c r="AA3709" s="4">
        <v>0.35</v>
      </c>
      <c r="AB3709" s="1">
        <v>40226</v>
      </c>
      <c r="AC3709" s="1">
        <v>27694</v>
      </c>
      <c r="AD3709">
        <f t="shared" si="344"/>
        <v>0</v>
      </c>
      <c r="AE3709">
        <f t="shared" ca="1" si="345"/>
        <v>48</v>
      </c>
      <c r="AF3709" t="str">
        <f t="shared" ca="1" si="346"/>
        <v>18-64</v>
      </c>
      <c r="AG3709" s="3">
        <f t="shared" si="347"/>
        <v>0.94725503225806451</v>
      </c>
      <c r="AH3709" t="str">
        <f>_xlfn.IFNA(VLOOKUP(Sales_Transactions[[#This Row],[Order ID]],Returned_Items[#All],2,FALSE),"Not Returned")</f>
        <v>Not Returned</v>
      </c>
    </row>
    <row r="3710" spans="1:34" x14ac:dyDescent="0.25">
      <c r="A3710">
        <v>36355</v>
      </c>
      <c r="C3710" t="s">
        <v>889</v>
      </c>
      <c r="D3710" s="2" t="str">
        <f>TEXT(MID(Sales_Transactions[[#This Row],[Order Date]],2,5),"d/m/yyy")</f>
        <v>2/12/2009</v>
      </c>
      <c r="E3710" s="2" t="str">
        <f>TEXT(MID(Sales_Transactions[[#This Row],[Order Date]],2,5),"d")</f>
        <v>2</v>
      </c>
      <c r="F3710" s="2" t="str">
        <f>TEXT(MID(Sales_Transactions[[#This Row],[Order Date]],2,5),"m")</f>
        <v>12</v>
      </c>
      <c r="G3710" s="2" t="str">
        <f>TEXT(MID(Sales_Transactions[[#This Row],[Order Date]],2,5),"yyy")</f>
        <v>2009</v>
      </c>
      <c r="H3710" s="2" t="str">
        <f>TEXT(MID(Sales_Transactions[[#This Row],[Order Date]],2,5),"yyy/m")</f>
        <v>2009/12</v>
      </c>
      <c r="I3710" t="s">
        <v>78</v>
      </c>
      <c r="J3710">
        <f t="shared" si="342"/>
        <v>3</v>
      </c>
      <c r="K3710" s="2">
        <v>9</v>
      </c>
      <c r="L3710" s="3">
        <v>61.43</v>
      </c>
      <c r="M3710" s="4">
        <v>0.09</v>
      </c>
      <c r="N3710" s="5" t="s">
        <v>67</v>
      </c>
      <c r="O3710" s="3">
        <v>-42.98</v>
      </c>
      <c r="P3710" s="3">
        <v>5.4</v>
      </c>
      <c r="Q3710" s="3">
        <v>7.78</v>
      </c>
      <c r="R3710" s="5" t="s">
        <v>2955</v>
      </c>
      <c r="S3710" s="5" t="s">
        <v>2956</v>
      </c>
      <c r="T3710" s="5" t="str">
        <f t="shared" si="343"/>
        <v>Anne Pryor</v>
      </c>
      <c r="U3710" t="s">
        <v>2828</v>
      </c>
      <c r="V3710" s="5" t="s">
        <v>74</v>
      </c>
      <c r="W3710" s="5" t="s">
        <v>28</v>
      </c>
      <c r="X3710" s="5" t="s">
        <v>41</v>
      </c>
      <c r="Y3710" s="5" t="s">
        <v>534</v>
      </c>
      <c r="Z3710" s="5" t="s">
        <v>43</v>
      </c>
      <c r="AA3710" s="4">
        <v>0.37</v>
      </c>
      <c r="AB3710" s="1">
        <v>40149</v>
      </c>
      <c r="AC3710" s="1">
        <v>27489</v>
      </c>
      <c r="AD3710">
        <f t="shared" si="344"/>
        <v>0</v>
      </c>
      <c r="AE3710">
        <f t="shared" ca="1" si="345"/>
        <v>49</v>
      </c>
      <c r="AF3710" t="str">
        <f t="shared" ca="1" si="346"/>
        <v>18-64</v>
      </c>
      <c r="AG3710" s="3">
        <f t="shared" si="347"/>
        <v>1.4639044444444445</v>
      </c>
      <c r="AH3710" t="str">
        <f>_xlfn.IFNA(VLOOKUP(Sales_Transactions[[#This Row],[Order ID]],Returned_Items[#All],2,FALSE),"Not Returned")</f>
        <v>Not Returned</v>
      </c>
    </row>
    <row r="3711" spans="1:34" x14ac:dyDescent="0.25">
      <c r="A3711">
        <v>36355</v>
      </c>
      <c r="C3711" t="s">
        <v>889</v>
      </c>
      <c r="D3711" s="2" t="str">
        <f>TEXT(MID(Sales_Transactions[[#This Row],[Order Date]],2,5),"d/m/yyy")</f>
        <v>2/12/2009</v>
      </c>
      <c r="E3711" s="2" t="str">
        <f>TEXT(MID(Sales_Transactions[[#This Row],[Order Date]],2,5),"d")</f>
        <v>2</v>
      </c>
      <c r="F3711" s="2" t="str">
        <f>TEXT(MID(Sales_Transactions[[#This Row],[Order Date]],2,5),"m")</f>
        <v>12</v>
      </c>
      <c r="G3711" s="2" t="str">
        <f>TEXT(MID(Sales_Transactions[[#This Row],[Order Date]],2,5),"yyy")</f>
        <v>2009</v>
      </c>
      <c r="H3711" s="2" t="str">
        <f>TEXT(MID(Sales_Transactions[[#This Row],[Order Date]],2,5),"yyy/m")</f>
        <v>2009/12</v>
      </c>
      <c r="I3711" t="s">
        <v>78</v>
      </c>
      <c r="J3711">
        <f t="shared" si="342"/>
        <v>3</v>
      </c>
      <c r="K3711" s="2">
        <v>6</v>
      </c>
      <c r="L3711" s="3">
        <v>129.5</v>
      </c>
      <c r="M3711" s="4">
        <v>0.02</v>
      </c>
      <c r="N3711" s="5" t="s">
        <v>23</v>
      </c>
      <c r="O3711" s="3">
        <v>65.489999999999995</v>
      </c>
      <c r="P3711" s="3">
        <v>20.28</v>
      </c>
      <c r="Q3711" s="3">
        <v>6.68</v>
      </c>
      <c r="R3711" s="5" t="s">
        <v>2955</v>
      </c>
      <c r="S3711" s="5" t="s">
        <v>2956</v>
      </c>
      <c r="T3711" s="5" t="str">
        <f t="shared" si="343"/>
        <v>Anne Pryor</v>
      </c>
      <c r="U3711" t="s">
        <v>2828</v>
      </c>
      <c r="V3711" s="5" t="s">
        <v>74</v>
      </c>
      <c r="W3711" s="5" t="s">
        <v>57</v>
      </c>
      <c r="X3711" s="5" t="s">
        <v>58</v>
      </c>
      <c r="Y3711" s="5" t="s">
        <v>2871</v>
      </c>
      <c r="Z3711" s="5" t="s">
        <v>43</v>
      </c>
      <c r="AA3711" s="4">
        <v>0.53</v>
      </c>
      <c r="AB3711" s="1">
        <v>40149</v>
      </c>
      <c r="AC3711" s="1">
        <v>27467</v>
      </c>
      <c r="AD3711">
        <f t="shared" si="344"/>
        <v>0</v>
      </c>
      <c r="AE3711">
        <f t="shared" ca="1" si="345"/>
        <v>49</v>
      </c>
      <c r="AF3711" t="str">
        <f t="shared" ca="1" si="346"/>
        <v>18-64</v>
      </c>
      <c r="AG3711" s="3">
        <f t="shared" si="347"/>
        <v>4.4926573333333337</v>
      </c>
      <c r="AH3711" t="str">
        <f>_xlfn.IFNA(VLOOKUP(Sales_Transactions[[#This Row],[Order ID]],Returned_Items[#All],2,FALSE),"Not Returned")</f>
        <v>Not Returned</v>
      </c>
    </row>
    <row r="3712" spans="1:34" x14ac:dyDescent="0.25">
      <c r="A3712">
        <v>36355</v>
      </c>
      <c r="C3712" t="s">
        <v>889</v>
      </c>
      <c r="D3712" s="2" t="str">
        <f>TEXT(MID(Sales_Transactions[[#This Row],[Order Date]],2,5),"d/m/yyy")</f>
        <v>2/12/2009</v>
      </c>
      <c r="E3712" s="2" t="str">
        <f>TEXT(MID(Sales_Transactions[[#This Row],[Order Date]],2,5),"d")</f>
        <v>2</v>
      </c>
      <c r="F3712" s="2" t="str">
        <f>TEXT(MID(Sales_Transactions[[#This Row],[Order Date]],2,5),"m")</f>
        <v>12</v>
      </c>
      <c r="G3712" s="2" t="str">
        <f>TEXT(MID(Sales_Transactions[[#This Row],[Order Date]],2,5),"yyy")</f>
        <v>2009</v>
      </c>
      <c r="H3712" s="2" t="str">
        <f>TEXT(MID(Sales_Transactions[[#This Row],[Order Date]],2,5),"yyy/m")</f>
        <v>2009/12</v>
      </c>
      <c r="I3712" t="s">
        <v>78</v>
      </c>
      <c r="J3712">
        <f t="shared" si="342"/>
        <v>3</v>
      </c>
      <c r="K3712" s="2">
        <v>10</v>
      </c>
      <c r="L3712" s="3">
        <v>125.95</v>
      </c>
      <c r="M3712" s="4">
        <v>0</v>
      </c>
      <c r="N3712" s="5" t="s">
        <v>23</v>
      </c>
      <c r="O3712" s="3">
        <v>15.73</v>
      </c>
      <c r="P3712" s="3">
        <v>11.55</v>
      </c>
      <c r="Q3712" s="3">
        <v>2.36</v>
      </c>
      <c r="R3712" s="5" t="s">
        <v>2955</v>
      </c>
      <c r="S3712" s="5" t="s">
        <v>2956</v>
      </c>
      <c r="T3712" s="5" t="str">
        <f t="shared" si="343"/>
        <v>Anne Pryor</v>
      </c>
      <c r="U3712" t="s">
        <v>2828</v>
      </c>
      <c r="V3712" s="5" t="s">
        <v>74</v>
      </c>
      <c r="W3712" s="5" t="s">
        <v>28</v>
      </c>
      <c r="X3712" s="5" t="s">
        <v>124</v>
      </c>
      <c r="Y3712" s="5" t="s">
        <v>1746</v>
      </c>
      <c r="Z3712" s="5" t="s">
        <v>84</v>
      </c>
      <c r="AA3712" s="4">
        <v>0.55000000000000004</v>
      </c>
      <c r="AB3712" s="1">
        <v>40150</v>
      </c>
      <c r="AC3712" s="1">
        <v>27449</v>
      </c>
      <c r="AD3712">
        <f t="shared" si="344"/>
        <v>1</v>
      </c>
      <c r="AE3712">
        <f t="shared" ca="1" si="345"/>
        <v>49</v>
      </c>
      <c r="AF3712" t="str">
        <f t="shared" ca="1" si="346"/>
        <v>18-64</v>
      </c>
      <c r="AG3712" s="3">
        <f t="shared" si="347"/>
        <v>1.391</v>
      </c>
      <c r="AH3712" t="str">
        <f>_xlfn.IFNA(VLOOKUP(Sales_Transactions[[#This Row],[Order ID]],Returned_Items[#All],2,FALSE),"Not Returned")</f>
        <v>Not Returned</v>
      </c>
    </row>
    <row r="3713" spans="1:34" x14ac:dyDescent="0.25">
      <c r="A3713">
        <v>36355</v>
      </c>
      <c r="C3713" t="s">
        <v>889</v>
      </c>
      <c r="D3713" s="2" t="str">
        <f>TEXT(MID(Sales_Transactions[[#This Row],[Order Date]],2,5),"d/m/yyy")</f>
        <v>2/12/2009</v>
      </c>
      <c r="E3713" s="2" t="str">
        <f>TEXT(MID(Sales_Transactions[[#This Row],[Order Date]],2,5),"d")</f>
        <v>2</v>
      </c>
      <c r="F3713" s="2" t="str">
        <f>TEXT(MID(Sales_Transactions[[#This Row],[Order Date]],2,5),"m")</f>
        <v>12</v>
      </c>
      <c r="G3713" s="2" t="str">
        <f>TEXT(MID(Sales_Transactions[[#This Row],[Order Date]],2,5),"yyy")</f>
        <v>2009</v>
      </c>
      <c r="H3713" s="2" t="str">
        <f>TEXT(MID(Sales_Transactions[[#This Row],[Order Date]],2,5),"yyy/m")</f>
        <v>2009/12</v>
      </c>
      <c r="I3713" t="s">
        <v>78</v>
      </c>
      <c r="J3713">
        <f t="shared" si="342"/>
        <v>3</v>
      </c>
      <c r="K3713" s="2">
        <v>43</v>
      </c>
      <c r="L3713" s="3">
        <v>90.93</v>
      </c>
      <c r="M3713" s="4">
        <v>0.05</v>
      </c>
      <c r="N3713" s="5" t="s">
        <v>23</v>
      </c>
      <c r="O3713" s="3">
        <v>-72.5</v>
      </c>
      <c r="P3713" s="3">
        <v>2.08</v>
      </c>
      <c r="Q3713" s="3">
        <v>2.56</v>
      </c>
      <c r="R3713" s="5" t="s">
        <v>2955</v>
      </c>
      <c r="S3713" s="5" t="s">
        <v>2956</v>
      </c>
      <c r="T3713" s="5" t="str">
        <f t="shared" si="343"/>
        <v>Anne Pryor</v>
      </c>
      <c r="U3713" t="s">
        <v>2828</v>
      </c>
      <c r="V3713" s="5" t="s">
        <v>74</v>
      </c>
      <c r="W3713" s="5" t="s">
        <v>28</v>
      </c>
      <c r="X3713" s="5" t="s">
        <v>221</v>
      </c>
      <c r="Y3713" s="5" t="s">
        <v>1278</v>
      </c>
      <c r="Z3713" s="5" t="s">
        <v>60</v>
      </c>
      <c r="AA3713" s="4">
        <v>0.55000000000000004</v>
      </c>
      <c r="AB3713" s="1">
        <v>40150</v>
      </c>
      <c r="AC3713" s="1">
        <v>27699</v>
      </c>
      <c r="AD3713">
        <f t="shared" si="344"/>
        <v>1</v>
      </c>
      <c r="AE3713">
        <f t="shared" ca="1" si="345"/>
        <v>48</v>
      </c>
      <c r="AF3713" t="str">
        <f t="shared" ca="1" si="346"/>
        <v>18-64</v>
      </c>
      <c r="AG3713" s="3">
        <f t="shared" si="347"/>
        <v>0.10788279069767442</v>
      </c>
      <c r="AH3713" t="str">
        <f>_xlfn.IFNA(VLOOKUP(Sales_Transactions[[#This Row],[Order ID]],Returned_Items[#All],2,FALSE),"Not Returned")</f>
        <v>Not Returned</v>
      </c>
    </row>
    <row r="3714" spans="1:34" x14ac:dyDescent="0.25">
      <c r="A3714">
        <v>36358</v>
      </c>
      <c r="C3714" t="s">
        <v>2613</v>
      </c>
      <c r="D3714" s="2" t="str">
        <f>TEXT(MID(Sales_Transactions[[#This Row],[Order Date]],2,5),"d/m/yyy")</f>
        <v>13/5/2009</v>
      </c>
      <c r="E3714" s="2" t="str">
        <f>TEXT(MID(Sales_Transactions[[#This Row],[Order Date]],2,5),"d")</f>
        <v>13</v>
      </c>
      <c r="F3714" s="2" t="str">
        <f>TEXT(MID(Sales_Transactions[[#This Row],[Order Date]],2,5),"m")</f>
        <v>5</v>
      </c>
      <c r="G3714" s="2" t="str">
        <f>TEXT(MID(Sales_Transactions[[#This Row],[Order Date]],2,5),"yyy")</f>
        <v>2009</v>
      </c>
      <c r="H3714" s="2" t="str">
        <f>TEXT(MID(Sales_Transactions[[#This Row],[Order Date]],2,5),"yyy/m")</f>
        <v>2009/5</v>
      </c>
      <c r="I3714" t="s">
        <v>52</v>
      </c>
      <c r="J3714">
        <f t="shared" ref="J3714:J3777" si="348">IF(I3714="Making Critical",5,IF(I3714="High",4,IF(I3714="Medium",3,IF(I3714="Low",2,1))))</f>
        <v>1</v>
      </c>
      <c r="K3714" s="2">
        <v>28</v>
      </c>
      <c r="L3714" s="3">
        <v>865.35</v>
      </c>
      <c r="M3714" s="4">
        <v>0.06</v>
      </c>
      <c r="N3714" s="5" t="s">
        <v>23</v>
      </c>
      <c r="O3714" s="3">
        <v>-159.25</v>
      </c>
      <c r="P3714" s="3">
        <v>30.42</v>
      </c>
      <c r="Q3714" s="3">
        <v>8.65</v>
      </c>
      <c r="R3714" s="5" t="s">
        <v>2957</v>
      </c>
      <c r="S3714" s="5" t="s">
        <v>2958</v>
      </c>
      <c r="T3714" s="5" t="str">
        <f t="shared" ref="T3714:T3777" si="349">R3714 &amp; " " &amp; S3714</f>
        <v>Dorris Love</v>
      </c>
      <c r="U3714" t="s">
        <v>2828</v>
      </c>
      <c r="V3714" s="5" t="s">
        <v>47</v>
      </c>
      <c r="W3714" s="5" t="s">
        <v>48</v>
      </c>
      <c r="X3714" s="5" t="s">
        <v>87</v>
      </c>
      <c r="Y3714" s="5" t="s">
        <v>611</v>
      </c>
      <c r="Z3714" s="5" t="s">
        <v>43</v>
      </c>
      <c r="AA3714" s="4">
        <v>0.74</v>
      </c>
      <c r="AB3714" s="1">
        <v>39948</v>
      </c>
      <c r="AC3714" s="1">
        <v>27720</v>
      </c>
      <c r="AD3714">
        <f t="shared" ref="AD3714:AD3777" si="350">_xlfn.DAYS(AB3714,D3714)</f>
        <v>2</v>
      </c>
      <c r="AE3714">
        <f t="shared" ref="AE3714:AE3777" ca="1" si="351">DATEDIF(AC3714,TODAY(),"Y")</f>
        <v>48</v>
      </c>
      <c r="AF3714" t="str">
        <f t="shared" ref="AF3714:AF3777" ca="1" si="352">IF(AE3714&lt;18,"Under 18",IF(AE3714&lt;65,"18-64","Over 65"))</f>
        <v>18-64</v>
      </c>
      <c r="AG3714" s="3">
        <f t="shared" ref="AG3714:AG3777" si="353" xml:space="preserve"> (P3714 - (M3714 / 100) * P3714 + Q3714) / K3714</f>
        <v>1.3947052857142859</v>
      </c>
      <c r="AH3714" t="str">
        <f>_xlfn.IFNA(VLOOKUP(Sales_Transactions[[#This Row],[Order ID]],Returned_Items[#All],2,FALSE),"Not Returned")</f>
        <v>Not Returned</v>
      </c>
    </row>
    <row r="3715" spans="1:34" x14ac:dyDescent="0.25">
      <c r="A3715">
        <v>36358</v>
      </c>
      <c r="C3715" t="s">
        <v>2613</v>
      </c>
      <c r="D3715" s="2" t="str">
        <f>TEXT(MID(Sales_Transactions[[#This Row],[Order Date]],2,5),"d/m/yyy")</f>
        <v>13/5/2009</v>
      </c>
      <c r="E3715" s="2" t="str">
        <f>TEXT(MID(Sales_Transactions[[#This Row],[Order Date]],2,5),"d")</f>
        <v>13</v>
      </c>
      <c r="F3715" s="2" t="str">
        <f>TEXT(MID(Sales_Transactions[[#This Row],[Order Date]],2,5),"m")</f>
        <v>5</v>
      </c>
      <c r="G3715" s="2" t="str">
        <f>TEXT(MID(Sales_Transactions[[#This Row],[Order Date]],2,5),"yyy")</f>
        <v>2009</v>
      </c>
      <c r="H3715" s="2" t="str">
        <f>TEXT(MID(Sales_Transactions[[#This Row],[Order Date]],2,5),"yyy/m")</f>
        <v>2009/5</v>
      </c>
      <c r="I3715" t="s">
        <v>52</v>
      </c>
      <c r="J3715">
        <f t="shared" si="348"/>
        <v>1</v>
      </c>
      <c r="K3715" s="2">
        <v>22</v>
      </c>
      <c r="L3715" s="3">
        <v>823.07</v>
      </c>
      <c r="M3715" s="4">
        <v>0.02</v>
      </c>
      <c r="N3715" s="5" t="s">
        <v>23</v>
      </c>
      <c r="O3715" s="3">
        <v>318.25</v>
      </c>
      <c r="P3715" s="3">
        <v>37.94</v>
      </c>
      <c r="Q3715" s="3">
        <v>5.08</v>
      </c>
      <c r="R3715" s="5" t="s">
        <v>2957</v>
      </c>
      <c r="S3715" s="5" t="s">
        <v>2958</v>
      </c>
      <c r="T3715" s="5" t="str">
        <f t="shared" si="349"/>
        <v>Dorris Love</v>
      </c>
      <c r="U3715" t="s">
        <v>2828</v>
      </c>
      <c r="V3715" s="5" t="s">
        <v>47</v>
      </c>
      <c r="W3715" s="5" t="s">
        <v>28</v>
      </c>
      <c r="X3715" s="5" t="s">
        <v>75</v>
      </c>
      <c r="Y3715" s="5" t="s">
        <v>1163</v>
      </c>
      <c r="Z3715" s="5" t="s">
        <v>84</v>
      </c>
      <c r="AA3715" s="4">
        <v>0.38</v>
      </c>
      <c r="AB3715" s="1">
        <v>39947</v>
      </c>
      <c r="AC3715" s="1">
        <v>27218</v>
      </c>
      <c r="AD3715">
        <f t="shared" si="350"/>
        <v>1</v>
      </c>
      <c r="AE3715">
        <f t="shared" ca="1" si="351"/>
        <v>50</v>
      </c>
      <c r="AF3715" t="str">
        <f t="shared" ca="1" si="352"/>
        <v>18-64</v>
      </c>
      <c r="AG3715" s="3">
        <f t="shared" si="353"/>
        <v>1.9551096363636362</v>
      </c>
      <c r="AH3715" t="str">
        <f>_xlfn.IFNA(VLOOKUP(Sales_Transactions[[#This Row],[Order ID]],Returned_Items[#All],2,FALSE),"Not Returned")</f>
        <v>Not Returned</v>
      </c>
    </row>
    <row r="3716" spans="1:34" x14ac:dyDescent="0.25">
      <c r="A3716">
        <v>36739</v>
      </c>
      <c r="C3716" t="s">
        <v>582</v>
      </c>
      <c r="D3716" s="2" t="str">
        <f>TEXT(MID(Sales_Transactions[[#This Row],[Order Date]],2,5),"d/m/yyy")</f>
        <v>8/10/2009</v>
      </c>
      <c r="E3716" s="2" t="str">
        <f>TEXT(MID(Sales_Transactions[[#This Row],[Order Date]],2,5),"d")</f>
        <v>8</v>
      </c>
      <c r="F3716" s="2" t="str">
        <f>TEXT(MID(Sales_Transactions[[#This Row],[Order Date]],2,5),"m")</f>
        <v>10</v>
      </c>
      <c r="G3716" s="2" t="str">
        <f>TEXT(MID(Sales_Transactions[[#This Row],[Order Date]],2,5),"yyy")</f>
        <v>2009</v>
      </c>
      <c r="H3716" s="2" t="str">
        <f>TEXT(MID(Sales_Transactions[[#This Row],[Order Date]],2,5),"yyy/m")</f>
        <v>2009/10</v>
      </c>
      <c r="I3716" t="s">
        <v>52</v>
      </c>
      <c r="J3716">
        <f t="shared" si="348"/>
        <v>1</v>
      </c>
      <c r="K3716" s="2">
        <v>16</v>
      </c>
      <c r="L3716" s="3">
        <v>68.040000000000006</v>
      </c>
      <c r="M3716" s="4">
        <v>7.0000000000000007E-2</v>
      </c>
      <c r="N3716" s="5" t="s">
        <v>23</v>
      </c>
      <c r="O3716" s="3">
        <v>-55.52</v>
      </c>
      <c r="P3716" s="3">
        <v>3.98</v>
      </c>
      <c r="Q3716" s="3">
        <v>5.26</v>
      </c>
      <c r="R3716" s="5" t="s">
        <v>2962</v>
      </c>
      <c r="S3716" s="5" t="s">
        <v>2963</v>
      </c>
      <c r="T3716" s="5" t="str">
        <f t="shared" si="349"/>
        <v>Pamela Stobb</v>
      </c>
      <c r="U3716" t="s">
        <v>2828</v>
      </c>
      <c r="V3716" s="5" t="s">
        <v>37</v>
      </c>
      <c r="W3716" s="5" t="s">
        <v>28</v>
      </c>
      <c r="X3716" s="5" t="s">
        <v>41</v>
      </c>
      <c r="Y3716" s="5" t="s">
        <v>2406</v>
      </c>
      <c r="Z3716" s="5" t="s">
        <v>43</v>
      </c>
      <c r="AA3716" s="4">
        <v>0.38</v>
      </c>
      <c r="AB3716" s="1">
        <v>40096</v>
      </c>
      <c r="AC3716" s="1">
        <v>27252</v>
      </c>
      <c r="AD3716">
        <f t="shared" si="350"/>
        <v>2</v>
      </c>
      <c r="AE3716">
        <f t="shared" ca="1" si="351"/>
        <v>49</v>
      </c>
      <c r="AF3716" t="str">
        <f t="shared" ca="1" si="352"/>
        <v>18-64</v>
      </c>
      <c r="AG3716" s="3">
        <f t="shared" si="353"/>
        <v>0.57732587499999999</v>
      </c>
      <c r="AH3716" t="str">
        <f>_xlfn.IFNA(VLOOKUP(Sales_Transactions[[#This Row],[Order ID]],Returned_Items[#All],2,FALSE),"Not Returned")</f>
        <v>Not Returned</v>
      </c>
    </row>
    <row r="3717" spans="1:34" x14ac:dyDescent="0.25">
      <c r="A3717">
        <v>36739</v>
      </c>
      <c r="C3717" t="s">
        <v>582</v>
      </c>
      <c r="D3717" s="2" t="str">
        <f>TEXT(MID(Sales_Transactions[[#This Row],[Order Date]],2,5),"d/m/yyy")</f>
        <v>8/10/2009</v>
      </c>
      <c r="E3717" s="2" t="str">
        <f>TEXT(MID(Sales_Transactions[[#This Row],[Order Date]],2,5),"d")</f>
        <v>8</v>
      </c>
      <c r="F3717" s="2" t="str">
        <f>TEXT(MID(Sales_Transactions[[#This Row],[Order Date]],2,5),"m")</f>
        <v>10</v>
      </c>
      <c r="G3717" s="2" t="str">
        <f>TEXT(MID(Sales_Transactions[[#This Row],[Order Date]],2,5),"yyy")</f>
        <v>2009</v>
      </c>
      <c r="H3717" s="2" t="str">
        <f>TEXT(MID(Sales_Transactions[[#This Row],[Order Date]],2,5),"yyy/m")</f>
        <v>2009/10</v>
      </c>
      <c r="I3717" t="s">
        <v>52</v>
      </c>
      <c r="J3717">
        <f t="shared" si="348"/>
        <v>1</v>
      </c>
      <c r="K3717" s="2">
        <v>27</v>
      </c>
      <c r="L3717" s="3">
        <v>331.17</v>
      </c>
      <c r="M3717" s="4">
        <v>7.0000000000000007E-2</v>
      </c>
      <c r="N3717" s="5" t="s">
        <v>23</v>
      </c>
      <c r="O3717" s="3">
        <v>97.19</v>
      </c>
      <c r="P3717" s="3">
        <v>12.22</v>
      </c>
      <c r="Q3717" s="3">
        <v>2.85</v>
      </c>
      <c r="R3717" s="5" t="s">
        <v>2962</v>
      </c>
      <c r="S3717" s="5" t="s">
        <v>2963</v>
      </c>
      <c r="T3717" s="5" t="str">
        <f t="shared" si="349"/>
        <v>Pamela Stobb</v>
      </c>
      <c r="U3717" t="s">
        <v>2828</v>
      </c>
      <c r="V3717" s="5" t="s">
        <v>37</v>
      </c>
      <c r="W3717" s="5" t="s">
        <v>57</v>
      </c>
      <c r="X3717" s="5" t="s">
        <v>58</v>
      </c>
      <c r="Y3717" s="5" t="s">
        <v>382</v>
      </c>
      <c r="Z3717" s="5" t="s">
        <v>60</v>
      </c>
      <c r="AA3717" s="4">
        <v>0.55000000000000004</v>
      </c>
      <c r="AB3717" s="1">
        <v>40094</v>
      </c>
      <c r="AC3717" s="1">
        <v>27353</v>
      </c>
      <c r="AD3717">
        <f t="shared" si="350"/>
        <v>0</v>
      </c>
      <c r="AE3717">
        <f t="shared" ca="1" si="351"/>
        <v>49</v>
      </c>
      <c r="AF3717" t="str">
        <f t="shared" ca="1" si="352"/>
        <v>18-64</v>
      </c>
      <c r="AG3717" s="3">
        <f t="shared" si="353"/>
        <v>0.55783133333333335</v>
      </c>
      <c r="AH3717" t="str">
        <f>_xlfn.IFNA(VLOOKUP(Sales_Transactions[[#This Row],[Order ID]],Returned_Items[#All],2,FALSE),"Not Returned")</f>
        <v>Not Returned</v>
      </c>
    </row>
    <row r="3718" spans="1:34" x14ac:dyDescent="0.25">
      <c r="A3718">
        <v>36743</v>
      </c>
      <c r="C3718" t="s">
        <v>876</v>
      </c>
      <c r="D3718" s="2" t="str">
        <f>TEXT(MID(Sales_Transactions[[#This Row],[Order Date]],2,5),"d/m/yyy")</f>
        <v>8/9/2012</v>
      </c>
      <c r="E3718" s="2" t="str">
        <f>TEXT(MID(Sales_Transactions[[#This Row],[Order Date]],2,5),"d")</f>
        <v>8</v>
      </c>
      <c r="F3718" s="2" t="str">
        <f>TEXT(MID(Sales_Transactions[[#This Row],[Order Date]],2,5),"m")</f>
        <v>9</v>
      </c>
      <c r="G3718" s="2" t="str">
        <f>TEXT(MID(Sales_Transactions[[#This Row],[Order Date]],2,5),"yyy")</f>
        <v>2012</v>
      </c>
      <c r="H3718" s="2" t="str">
        <f>TEXT(MID(Sales_Transactions[[#This Row],[Order Date]],2,5),"yyy/m")</f>
        <v>2012/9</v>
      </c>
      <c r="I3718" t="s">
        <v>101</v>
      </c>
      <c r="J3718">
        <f t="shared" si="348"/>
        <v>1</v>
      </c>
      <c r="K3718" s="2">
        <v>3</v>
      </c>
      <c r="L3718" s="3">
        <v>26.13</v>
      </c>
      <c r="M3718" s="4">
        <v>0.1</v>
      </c>
      <c r="N3718" s="5" t="s">
        <v>23</v>
      </c>
      <c r="O3718" s="3">
        <v>-10.61</v>
      </c>
      <c r="P3718" s="3">
        <v>7.59</v>
      </c>
      <c r="Q3718" s="3">
        <v>4</v>
      </c>
      <c r="R3718" s="5" t="s">
        <v>3008</v>
      </c>
      <c r="S3718" s="5" t="s">
        <v>3009</v>
      </c>
      <c r="T3718" s="5" t="str">
        <f t="shared" si="349"/>
        <v>Laurel Elliston</v>
      </c>
      <c r="U3718" t="s">
        <v>2828</v>
      </c>
      <c r="V3718" s="5" t="s">
        <v>74</v>
      </c>
      <c r="W3718" s="5" t="s">
        <v>57</v>
      </c>
      <c r="X3718" s="5" t="s">
        <v>58</v>
      </c>
      <c r="Y3718" s="5" t="s">
        <v>843</v>
      </c>
      <c r="Z3718" s="5" t="s">
        <v>84</v>
      </c>
      <c r="AA3718" s="4">
        <v>0.42</v>
      </c>
      <c r="AB3718" s="1">
        <v>41161</v>
      </c>
      <c r="AC3718" s="1">
        <v>27546</v>
      </c>
      <c r="AD3718">
        <f t="shared" si="350"/>
        <v>1</v>
      </c>
      <c r="AE3718">
        <f t="shared" ca="1" si="351"/>
        <v>49</v>
      </c>
      <c r="AF3718" t="str">
        <f t="shared" ca="1" si="352"/>
        <v>18-64</v>
      </c>
      <c r="AG3718" s="3">
        <f t="shared" si="353"/>
        <v>3.8608033333333331</v>
      </c>
      <c r="AH3718" t="str">
        <f>_xlfn.IFNA(VLOOKUP(Sales_Transactions[[#This Row],[Order ID]],Returned_Items[#All],2,FALSE),"Not Returned")</f>
        <v>Returned</v>
      </c>
    </row>
    <row r="3719" spans="1:34" x14ac:dyDescent="0.25">
      <c r="A3719">
        <v>36864</v>
      </c>
      <c r="C3719" t="s">
        <v>880</v>
      </c>
      <c r="D3719" s="2" t="str">
        <f>TEXT(MID(Sales_Transactions[[#This Row],[Order Date]],2,5),"d/m/yyy")</f>
        <v>29/7/2012</v>
      </c>
      <c r="E3719" s="2" t="str">
        <f>TEXT(MID(Sales_Transactions[[#This Row],[Order Date]],2,5),"d")</f>
        <v>29</v>
      </c>
      <c r="F3719" s="2" t="str">
        <f>TEXT(MID(Sales_Transactions[[#This Row],[Order Date]],2,5),"m")</f>
        <v>7</v>
      </c>
      <c r="G3719" s="2" t="str">
        <f>TEXT(MID(Sales_Transactions[[#This Row],[Order Date]],2,5),"yyy")</f>
        <v>2012</v>
      </c>
      <c r="H3719" s="2" t="str">
        <f>TEXT(MID(Sales_Transactions[[#This Row],[Order Date]],2,5),"yyy/m")</f>
        <v>2012/7</v>
      </c>
      <c r="I3719" t="s">
        <v>22</v>
      </c>
      <c r="J3719">
        <f t="shared" si="348"/>
        <v>2</v>
      </c>
      <c r="K3719" s="2">
        <v>9</v>
      </c>
      <c r="L3719" s="3">
        <v>55.49</v>
      </c>
      <c r="M3719" s="4">
        <v>0.05</v>
      </c>
      <c r="N3719" s="5" t="s">
        <v>23</v>
      </c>
      <c r="O3719" s="3">
        <v>7.23</v>
      </c>
      <c r="P3719" s="3">
        <v>6.08</v>
      </c>
      <c r="Q3719" s="3">
        <v>0.91</v>
      </c>
      <c r="R3719" s="5" t="s">
        <v>663</v>
      </c>
      <c r="S3719" s="5" t="s">
        <v>2274</v>
      </c>
      <c r="T3719" s="5" t="str">
        <f t="shared" si="349"/>
        <v>Toby Carlisle</v>
      </c>
      <c r="U3719" t="s">
        <v>2828</v>
      </c>
      <c r="V3719" s="5" t="s">
        <v>74</v>
      </c>
      <c r="W3719" s="5" t="s">
        <v>28</v>
      </c>
      <c r="X3719" s="5" t="s">
        <v>124</v>
      </c>
      <c r="Y3719" s="5" t="s">
        <v>2441</v>
      </c>
      <c r="Z3719" s="5" t="s">
        <v>84</v>
      </c>
      <c r="AA3719" s="4">
        <v>0.51</v>
      </c>
      <c r="AB3719" s="1">
        <v>41121</v>
      </c>
      <c r="AC3719" s="1">
        <v>27458</v>
      </c>
      <c r="AD3719">
        <f t="shared" si="350"/>
        <v>2</v>
      </c>
      <c r="AE3719">
        <f t="shared" ca="1" si="351"/>
        <v>49</v>
      </c>
      <c r="AF3719" t="str">
        <f t="shared" ca="1" si="352"/>
        <v>18-64</v>
      </c>
      <c r="AG3719" s="3">
        <f t="shared" si="353"/>
        <v>0.77632888888888885</v>
      </c>
      <c r="AH3719" t="str">
        <f>_xlfn.IFNA(VLOOKUP(Sales_Transactions[[#This Row],[Order ID]],Returned_Items[#All],2,FALSE),"Not Returned")</f>
        <v>Not Returned</v>
      </c>
    </row>
    <row r="3720" spans="1:34" x14ac:dyDescent="0.25">
      <c r="A3720">
        <v>37188</v>
      </c>
      <c r="C3720" t="s">
        <v>1381</v>
      </c>
      <c r="D3720" s="2" t="str">
        <f>TEXT(MID(Sales_Transactions[[#This Row],[Order Date]],2,5),"d/m/yyy")</f>
        <v>4/3/2012</v>
      </c>
      <c r="E3720" s="2" t="str">
        <f>TEXT(MID(Sales_Transactions[[#This Row],[Order Date]],2,5),"d")</f>
        <v>4</v>
      </c>
      <c r="F3720" s="2" t="str">
        <f>TEXT(MID(Sales_Transactions[[#This Row],[Order Date]],2,5),"m")</f>
        <v>3</v>
      </c>
      <c r="G3720" s="2" t="str">
        <f>TEXT(MID(Sales_Transactions[[#This Row],[Order Date]],2,5),"yyy")</f>
        <v>2012</v>
      </c>
      <c r="H3720" s="2" t="str">
        <f>TEXT(MID(Sales_Transactions[[#This Row],[Order Date]],2,5),"yyy/m")</f>
        <v>2012/3</v>
      </c>
      <c r="I3720" t="s">
        <v>101</v>
      </c>
      <c r="J3720">
        <f t="shared" si="348"/>
        <v>1</v>
      </c>
      <c r="K3720" s="2">
        <v>24</v>
      </c>
      <c r="L3720" s="3">
        <v>132.02000000000001</v>
      </c>
      <c r="M3720" s="4">
        <v>0.04</v>
      </c>
      <c r="N3720" s="5" t="s">
        <v>67</v>
      </c>
      <c r="O3720" s="3">
        <v>-123.28</v>
      </c>
      <c r="P3720" s="3">
        <v>4.9800000000000004</v>
      </c>
      <c r="Q3720" s="3">
        <v>8.33</v>
      </c>
      <c r="R3720" s="5" t="s">
        <v>2835</v>
      </c>
      <c r="S3720" s="5" t="s">
        <v>3016</v>
      </c>
      <c r="T3720" s="5" t="str">
        <f t="shared" si="349"/>
        <v>Carol Triggs</v>
      </c>
      <c r="U3720" t="s">
        <v>2828</v>
      </c>
      <c r="V3720" s="5" t="s">
        <v>74</v>
      </c>
      <c r="W3720" s="5" t="s">
        <v>28</v>
      </c>
      <c r="X3720" s="5" t="s">
        <v>75</v>
      </c>
      <c r="Y3720" s="5" t="s">
        <v>76</v>
      </c>
      <c r="Z3720" s="5" t="s">
        <v>43</v>
      </c>
      <c r="AA3720" s="4">
        <v>0.38</v>
      </c>
      <c r="AB3720" s="1">
        <v>40973</v>
      </c>
      <c r="AC3720" s="1">
        <v>27682</v>
      </c>
      <c r="AD3720">
        <f t="shared" si="350"/>
        <v>1</v>
      </c>
      <c r="AE3720">
        <f t="shared" ca="1" si="351"/>
        <v>48</v>
      </c>
      <c r="AF3720" t="str">
        <f t="shared" ca="1" si="352"/>
        <v>18-64</v>
      </c>
      <c r="AG3720" s="3">
        <f t="shared" si="353"/>
        <v>0.55450033333333337</v>
      </c>
      <c r="AH3720" t="str">
        <f>_xlfn.IFNA(VLOOKUP(Sales_Transactions[[#This Row],[Order ID]],Returned_Items[#All],2,FALSE),"Not Returned")</f>
        <v>Not Returned</v>
      </c>
    </row>
    <row r="3721" spans="1:34" x14ac:dyDescent="0.25">
      <c r="A3721">
        <v>37414</v>
      </c>
      <c r="C3721" t="s">
        <v>2900</v>
      </c>
      <c r="D3721" s="2" t="str">
        <f>TEXT(MID(Sales_Transactions[[#This Row],[Order Date]],2,5),"d/m/yyy")</f>
        <v>9/9/2011</v>
      </c>
      <c r="E3721" s="2" t="str">
        <f>TEXT(MID(Sales_Transactions[[#This Row],[Order Date]],2,5),"d")</f>
        <v>9</v>
      </c>
      <c r="F3721" s="2" t="str">
        <f>TEXT(MID(Sales_Transactions[[#This Row],[Order Date]],2,5),"m")</f>
        <v>9</v>
      </c>
      <c r="G3721" s="2" t="str">
        <f>TEXT(MID(Sales_Transactions[[#This Row],[Order Date]],2,5),"yyy")</f>
        <v>2011</v>
      </c>
      <c r="H3721" s="2" t="str">
        <f>TEXT(MID(Sales_Transactions[[#This Row],[Order Date]],2,5),"yyy/m")</f>
        <v>2011/9</v>
      </c>
      <c r="I3721" t="s">
        <v>22</v>
      </c>
      <c r="J3721">
        <f t="shared" si="348"/>
        <v>2</v>
      </c>
      <c r="K3721" s="2">
        <v>39</v>
      </c>
      <c r="L3721" s="3">
        <v>20596.580000000002</v>
      </c>
      <c r="M3721" s="4">
        <v>0.09</v>
      </c>
      <c r="N3721" s="5" t="s">
        <v>34</v>
      </c>
      <c r="O3721" s="3">
        <v>-1331.55</v>
      </c>
      <c r="P3721" s="3">
        <v>550.98</v>
      </c>
      <c r="Q3721" s="3">
        <v>64.59</v>
      </c>
      <c r="R3721" s="5" t="s">
        <v>2667</v>
      </c>
      <c r="S3721" s="5" t="s">
        <v>2978</v>
      </c>
      <c r="T3721" s="5" t="str">
        <f t="shared" si="349"/>
        <v>Ben Wallace</v>
      </c>
      <c r="U3721" t="s">
        <v>2828</v>
      </c>
      <c r="V3721" s="5" t="s">
        <v>74</v>
      </c>
      <c r="W3721" s="5" t="s">
        <v>57</v>
      </c>
      <c r="X3721" s="5" t="s">
        <v>107</v>
      </c>
      <c r="Y3721" s="5" t="s">
        <v>1064</v>
      </c>
      <c r="Z3721" s="5" t="s">
        <v>106</v>
      </c>
      <c r="AA3721" s="4">
        <v>0.66</v>
      </c>
      <c r="AB3721" s="1">
        <v>40797</v>
      </c>
      <c r="AC3721" s="1">
        <v>27127</v>
      </c>
      <c r="AD3721">
        <f t="shared" si="350"/>
        <v>2</v>
      </c>
      <c r="AE3721">
        <f t="shared" ca="1" si="351"/>
        <v>50</v>
      </c>
      <c r="AF3721" t="str">
        <f t="shared" ca="1" si="352"/>
        <v>18-64</v>
      </c>
      <c r="AG3721" s="3">
        <f t="shared" si="353"/>
        <v>15.77113123076923</v>
      </c>
      <c r="AH3721" t="str">
        <f>_xlfn.IFNA(VLOOKUP(Sales_Transactions[[#This Row],[Order ID]],Returned_Items[#All],2,FALSE),"Not Returned")</f>
        <v>Returned</v>
      </c>
    </row>
    <row r="3722" spans="1:34" x14ac:dyDescent="0.25">
      <c r="A3722">
        <v>37638</v>
      </c>
      <c r="C3722" t="s">
        <v>1324</v>
      </c>
      <c r="D3722" s="2" t="str">
        <f>TEXT(MID(Sales_Transactions[[#This Row],[Order Date]],2,5),"d/m/yyy")</f>
        <v>21/1/2009</v>
      </c>
      <c r="E3722" s="2" t="str">
        <f>TEXT(MID(Sales_Transactions[[#This Row],[Order Date]],2,5),"d")</f>
        <v>21</v>
      </c>
      <c r="F3722" s="2" t="str">
        <f>TEXT(MID(Sales_Transactions[[#This Row],[Order Date]],2,5),"m")</f>
        <v>1</v>
      </c>
      <c r="G3722" s="2" t="str">
        <f>TEXT(MID(Sales_Transactions[[#This Row],[Order Date]],2,5),"yyy")</f>
        <v>2009</v>
      </c>
      <c r="H3722" s="2" t="str">
        <f>TEXT(MID(Sales_Transactions[[#This Row],[Order Date]],2,5),"yyy/m")</f>
        <v>2009/1</v>
      </c>
      <c r="I3722" t="s">
        <v>22</v>
      </c>
      <c r="J3722">
        <f t="shared" si="348"/>
        <v>2</v>
      </c>
      <c r="K3722" s="2">
        <v>33</v>
      </c>
      <c r="L3722" s="3">
        <v>139.97999999999999</v>
      </c>
      <c r="M3722" s="4">
        <v>7.0000000000000007E-2</v>
      </c>
      <c r="N3722" s="5" t="s">
        <v>23</v>
      </c>
      <c r="O3722" s="3">
        <v>-140.54</v>
      </c>
      <c r="P3722" s="3">
        <v>4.13</v>
      </c>
      <c r="Q3722" s="3">
        <v>6.89</v>
      </c>
      <c r="R3722" s="5" t="s">
        <v>178</v>
      </c>
      <c r="S3722" s="5" t="s">
        <v>1904</v>
      </c>
      <c r="T3722" s="5" t="str">
        <f t="shared" si="349"/>
        <v>Aaron Smayling</v>
      </c>
      <c r="U3722" t="s">
        <v>2828</v>
      </c>
      <c r="V3722" s="5" t="s">
        <v>27</v>
      </c>
      <c r="W3722" s="5" t="s">
        <v>28</v>
      </c>
      <c r="X3722" s="5" t="s">
        <v>115</v>
      </c>
      <c r="Y3722" s="5" t="s">
        <v>2172</v>
      </c>
      <c r="Z3722" s="5" t="s">
        <v>43</v>
      </c>
      <c r="AA3722" s="4">
        <v>0.39</v>
      </c>
      <c r="AB3722" s="1">
        <v>39836</v>
      </c>
      <c r="AC3722" s="1">
        <v>27214</v>
      </c>
      <c r="AD3722">
        <f t="shared" si="350"/>
        <v>2</v>
      </c>
      <c r="AE3722">
        <f t="shared" ca="1" si="351"/>
        <v>50</v>
      </c>
      <c r="AF3722" t="str">
        <f t="shared" ca="1" si="352"/>
        <v>18-64</v>
      </c>
      <c r="AG3722" s="3">
        <f t="shared" si="353"/>
        <v>0.33385178787878789</v>
      </c>
      <c r="AH3722" t="str">
        <f>_xlfn.IFNA(VLOOKUP(Sales_Transactions[[#This Row],[Order ID]],Returned_Items[#All],2,FALSE),"Not Returned")</f>
        <v>Not Returned</v>
      </c>
    </row>
    <row r="3723" spans="1:34" x14ac:dyDescent="0.25">
      <c r="A3723">
        <v>37734</v>
      </c>
      <c r="C3723" t="s">
        <v>2579</v>
      </c>
      <c r="D3723" s="2" t="str">
        <f>TEXT(MID(Sales_Transactions[[#This Row],[Order Date]],2,5),"d/m/yyy")</f>
        <v>26/12/2009</v>
      </c>
      <c r="E3723" s="2" t="str">
        <f>TEXT(MID(Sales_Transactions[[#This Row],[Order Date]],2,5),"d")</f>
        <v>26</v>
      </c>
      <c r="F3723" s="2" t="str">
        <f>TEXT(MID(Sales_Transactions[[#This Row],[Order Date]],2,5),"m")</f>
        <v>12</v>
      </c>
      <c r="G3723" s="2" t="str">
        <f>TEXT(MID(Sales_Transactions[[#This Row],[Order Date]],2,5),"yyy")</f>
        <v>2009</v>
      </c>
      <c r="H3723" s="2" t="str">
        <f>TEXT(MID(Sales_Transactions[[#This Row],[Order Date]],2,5),"yyy/m")</f>
        <v>2009/12</v>
      </c>
      <c r="I3723" t="s">
        <v>101</v>
      </c>
      <c r="J3723">
        <f t="shared" si="348"/>
        <v>1</v>
      </c>
      <c r="K3723" s="2">
        <v>15</v>
      </c>
      <c r="L3723" s="3">
        <v>1393.39</v>
      </c>
      <c r="M3723" s="4">
        <v>0.08</v>
      </c>
      <c r="N3723" s="5" t="s">
        <v>23</v>
      </c>
      <c r="O3723" s="3">
        <v>84.15</v>
      </c>
      <c r="P3723" s="3">
        <v>100.97</v>
      </c>
      <c r="Q3723" s="3">
        <v>7.18</v>
      </c>
      <c r="R3723" s="5" t="s">
        <v>2984</v>
      </c>
      <c r="S3723" s="5" t="s">
        <v>2985</v>
      </c>
      <c r="T3723" s="5" t="str">
        <f t="shared" si="349"/>
        <v>Mathew Reese</v>
      </c>
      <c r="U3723" t="s">
        <v>2828</v>
      </c>
      <c r="V3723" s="5" t="s">
        <v>27</v>
      </c>
      <c r="W3723" s="5" t="s">
        <v>48</v>
      </c>
      <c r="X3723" s="5" t="s">
        <v>87</v>
      </c>
      <c r="Y3723" s="5" t="s">
        <v>1916</v>
      </c>
      <c r="Z3723" s="5" t="s">
        <v>43</v>
      </c>
      <c r="AA3723" s="4">
        <v>0.46</v>
      </c>
      <c r="AB3723" s="1">
        <v>40174</v>
      </c>
      <c r="AC3723" s="1">
        <v>28687</v>
      </c>
      <c r="AD3723">
        <f t="shared" si="350"/>
        <v>1</v>
      </c>
      <c r="AE3723">
        <f t="shared" ca="1" si="351"/>
        <v>46</v>
      </c>
      <c r="AF3723" t="str">
        <f t="shared" ca="1" si="352"/>
        <v>18-64</v>
      </c>
      <c r="AG3723" s="3">
        <f t="shared" si="353"/>
        <v>7.2046149333333327</v>
      </c>
      <c r="AH3723" t="str">
        <f>_xlfn.IFNA(VLOOKUP(Sales_Transactions[[#This Row],[Order ID]],Returned_Items[#All],2,FALSE),"Not Returned")</f>
        <v>Not Returned</v>
      </c>
    </row>
    <row r="3724" spans="1:34" x14ac:dyDescent="0.25">
      <c r="A3724">
        <v>37734</v>
      </c>
      <c r="C3724" t="s">
        <v>2579</v>
      </c>
      <c r="D3724" s="2" t="str">
        <f>TEXT(MID(Sales_Transactions[[#This Row],[Order Date]],2,5),"d/m/yyy")</f>
        <v>26/12/2009</v>
      </c>
      <c r="E3724" s="2" t="str">
        <f>TEXT(MID(Sales_Transactions[[#This Row],[Order Date]],2,5),"d")</f>
        <v>26</v>
      </c>
      <c r="F3724" s="2" t="str">
        <f>TEXT(MID(Sales_Transactions[[#This Row],[Order Date]],2,5),"m")</f>
        <v>12</v>
      </c>
      <c r="G3724" s="2" t="str">
        <f>TEXT(MID(Sales_Transactions[[#This Row],[Order Date]],2,5),"yyy")</f>
        <v>2009</v>
      </c>
      <c r="H3724" s="2" t="str">
        <f>TEXT(MID(Sales_Transactions[[#This Row],[Order Date]],2,5),"yyy/m")</f>
        <v>2009/12</v>
      </c>
      <c r="I3724" t="s">
        <v>101</v>
      </c>
      <c r="J3724">
        <f t="shared" si="348"/>
        <v>1</v>
      </c>
      <c r="K3724" s="2">
        <v>42</v>
      </c>
      <c r="L3724" s="3">
        <v>601.52</v>
      </c>
      <c r="M3724" s="4">
        <v>0</v>
      </c>
      <c r="N3724" s="5" t="s">
        <v>23</v>
      </c>
      <c r="O3724" s="3">
        <v>171.98</v>
      </c>
      <c r="P3724" s="3">
        <v>13.4</v>
      </c>
      <c r="Q3724" s="3">
        <v>4.95</v>
      </c>
      <c r="R3724" s="5" t="s">
        <v>2984</v>
      </c>
      <c r="S3724" s="5" t="s">
        <v>2985</v>
      </c>
      <c r="T3724" s="5" t="str">
        <f t="shared" si="349"/>
        <v>Mathew Reese</v>
      </c>
      <c r="U3724" t="s">
        <v>2828</v>
      </c>
      <c r="V3724" s="5" t="s">
        <v>27</v>
      </c>
      <c r="W3724" s="5" t="s">
        <v>57</v>
      </c>
      <c r="X3724" s="5" t="s">
        <v>58</v>
      </c>
      <c r="Y3724" s="5" t="s">
        <v>3036</v>
      </c>
      <c r="Z3724" s="5" t="s">
        <v>60</v>
      </c>
      <c r="AA3724" s="4">
        <v>0.37</v>
      </c>
      <c r="AB3724" s="1">
        <v>40174</v>
      </c>
      <c r="AC3724" s="1">
        <v>28851</v>
      </c>
      <c r="AD3724">
        <f t="shared" si="350"/>
        <v>1</v>
      </c>
      <c r="AE3724">
        <f t="shared" ca="1" si="351"/>
        <v>45</v>
      </c>
      <c r="AF3724" t="str">
        <f t="shared" ca="1" si="352"/>
        <v>18-64</v>
      </c>
      <c r="AG3724" s="3">
        <f t="shared" si="353"/>
        <v>0.43690476190476196</v>
      </c>
      <c r="AH3724" t="str">
        <f>_xlfn.IFNA(VLOOKUP(Sales_Transactions[[#This Row],[Order ID]],Returned_Items[#All],2,FALSE),"Not Returned")</f>
        <v>Not Returned</v>
      </c>
    </row>
    <row r="3725" spans="1:34" x14ac:dyDescent="0.25">
      <c r="A3725">
        <v>37763</v>
      </c>
      <c r="C3725" t="s">
        <v>542</v>
      </c>
      <c r="D3725" s="2" t="str">
        <f>TEXT(MID(Sales_Transactions[[#This Row],[Order Date]],2,5),"d/m/yyy")</f>
        <v>8/2/2012</v>
      </c>
      <c r="E3725" s="2" t="str">
        <f>TEXT(MID(Sales_Transactions[[#This Row],[Order Date]],2,5),"d")</f>
        <v>8</v>
      </c>
      <c r="F3725" s="2" t="str">
        <f>TEXT(MID(Sales_Transactions[[#This Row],[Order Date]],2,5),"m")</f>
        <v>2</v>
      </c>
      <c r="G3725" s="2" t="str">
        <f>TEXT(MID(Sales_Transactions[[#This Row],[Order Date]],2,5),"yyy")</f>
        <v>2012</v>
      </c>
      <c r="H3725" s="2" t="str">
        <f>TEXT(MID(Sales_Transactions[[#This Row],[Order Date]],2,5),"yyy/m")</f>
        <v>2012/2</v>
      </c>
      <c r="I3725" t="s">
        <v>52</v>
      </c>
      <c r="J3725">
        <f t="shared" si="348"/>
        <v>1</v>
      </c>
      <c r="K3725" s="2">
        <v>29</v>
      </c>
      <c r="L3725" s="3">
        <v>169.61</v>
      </c>
      <c r="M3725" s="4">
        <v>0.1</v>
      </c>
      <c r="N3725" s="5" t="s">
        <v>23</v>
      </c>
      <c r="O3725" s="3">
        <v>-211.06</v>
      </c>
      <c r="P3725" s="3">
        <v>5.94</v>
      </c>
      <c r="Q3725" s="3">
        <v>9.92</v>
      </c>
      <c r="R3725" s="5" t="s">
        <v>143</v>
      </c>
      <c r="S3725" s="5" t="s">
        <v>2972</v>
      </c>
      <c r="T3725" s="5" t="str">
        <f t="shared" si="349"/>
        <v>Alan Haines</v>
      </c>
      <c r="U3725" t="s">
        <v>2828</v>
      </c>
      <c r="V3725" s="5" t="s">
        <v>37</v>
      </c>
      <c r="W3725" s="5" t="s">
        <v>28</v>
      </c>
      <c r="X3725" s="5" t="s">
        <v>41</v>
      </c>
      <c r="Y3725" s="5" t="s">
        <v>2575</v>
      </c>
      <c r="Z3725" s="5" t="s">
        <v>43</v>
      </c>
      <c r="AA3725" s="4">
        <v>0.38</v>
      </c>
      <c r="AB3725" s="1">
        <v>40948</v>
      </c>
      <c r="AC3725" s="1">
        <v>28971</v>
      </c>
      <c r="AD3725">
        <f t="shared" si="350"/>
        <v>1</v>
      </c>
      <c r="AE3725">
        <f t="shared" ca="1" si="351"/>
        <v>45</v>
      </c>
      <c r="AF3725" t="str">
        <f t="shared" ca="1" si="352"/>
        <v>18-64</v>
      </c>
      <c r="AG3725" s="3">
        <f t="shared" si="353"/>
        <v>0.5466917241379311</v>
      </c>
      <c r="AH3725" t="str">
        <f>_xlfn.IFNA(VLOOKUP(Sales_Transactions[[#This Row],[Order ID]],Returned_Items[#All],2,FALSE),"Not Returned")</f>
        <v>Not Returned</v>
      </c>
    </row>
    <row r="3726" spans="1:34" x14ac:dyDescent="0.25">
      <c r="A3726">
        <v>37763</v>
      </c>
      <c r="C3726" t="s">
        <v>542</v>
      </c>
      <c r="D3726" s="2" t="str">
        <f>TEXT(MID(Sales_Transactions[[#This Row],[Order Date]],2,5),"d/m/yyy")</f>
        <v>8/2/2012</v>
      </c>
      <c r="E3726" s="2" t="str">
        <f>TEXT(MID(Sales_Transactions[[#This Row],[Order Date]],2,5),"d")</f>
        <v>8</v>
      </c>
      <c r="F3726" s="2" t="str">
        <f>TEXT(MID(Sales_Transactions[[#This Row],[Order Date]],2,5),"m")</f>
        <v>2</v>
      </c>
      <c r="G3726" s="2" t="str">
        <f>TEXT(MID(Sales_Transactions[[#This Row],[Order Date]],2,5),"yyy")</f>
        <v>2012</v>
      </c>
      <c r="H3726" s="2" t="str">
        <f>TEXT(MID(Sales_Transactions[[#This Row],[Order Date]],2,5),"yyy/m")</f>
        <v>2012/2</v>
      </c>
      <c r="I3726" t="s">
        <v>52</v>
      </c>
      <c r="J3726">
        <f t="shared" si="348"/>
        <v>1</v>
      </c>
      <c r="K3726" s="2">
        <v>24</v>
      </c>
      <c r="L3726" s="3">
        <v>1247.9275</v>
      </c>
      <c r="M3726" s="4">
        <v>0.1</v>
      </c>
      <c r="N3726" s="5" t="s">
        <v>23</v>
      </c>
      <c r="O3726" s="3">
        <v>186.42</v>
      </c>
      <c r="P3726" s="3">
        <v>65.989999999999995</v>
      </c>
      <c r="Q3726" s="3">
        <v>2.5</v>
      </c>
      <c r="R3726" s="5" t="s">
        <v>143</v>
      </c>
      <c r="S3726" s="5" t="s">
        <v>2972</v>
      </c>
      <c r="T3726" s="5" t="str">
        <f t="shared" si="349"/>
        <v>Alan Haines</v>
      </c>
      <c r="U3726" t="s">
        <v>2828</v>
      </c>
      <c r="V3726" s="5" t="s">
        <v>37</v>
      </c>
      <c r="W3726" s="5" t="s">
        <v>48</v>
      </c>
      <c r="X3726" s="5" t="s">
        <v>49</v>
      </c>
      <c r="Y3726" s="5" t="s">
        <v>1292</v>
      </c>
      <c r="Z3726" s="5" t="s">
        <v>43</v>
      </c>
      <c r="AA3726" s="4">
        <v>0.55000000000000004</v>
      </c>
      <c r="AB3726" s="1">
        <v>40948</v>
      </c>
      <c r="AC3726" s="1">
        <v>25761</v>
      </c>
      <c r="AD3726">
        <f t="shared" si="350"/>
        <v>1</v>
      </c>
      <c r="AE3726">
        <f t="shared" ca="1" si="351"/>
        <v>54</v>
      </c>
      <c r="AF3726" t="str">
        <f t="shared" ca="1" si="352"/>
        <v>18-64</v>
      </c>
      <c r="AG3726" s="3">
        <f t="shared" si="353"/>
        <v>2.8510004166666665</v>
      </c>
      <c r="AH3726" t="str">
        <f>_xlfn.IFNA(VLOOKUP(Sales_Transactions[[#This Row],[Order ID]],Returned_Items[#All],2,FALSE),"Not Returned")</f>
        <v>Not Returned</v>
      </c>
    </row>
    <row r="3727" spans="1:34" x14ac:dyDescent="0.25">
      <c r="A3727">
        <v>37859</v>
      </c>
      <c r="C3727" t="s">
        <v>3037</v>
      </c>
      <c r="D3727" s="2" t="str">
        <f>TEXT(MID(Sales_Transactions[[#This Row],[Order Date]],2,5),"d/m/yyy")</f>
        <v>30/3/2009</v>
      </c>
      <c r="E3727" s="2" t="str">
        <f>TEXT(MID(Sales_Transactions[[#This Row],[Order Date]],2,5),"d")</f>
        <v>30</v>
      </c>
      <c r="F3727" s="2" t="str">
        <f>TEXT(MID(Sales_Transactions[[#This Row],[Order Date]],2,5),"m")</f>
        <v>3</v>
      </c>
      <c r="G3727" s="2" t="str">
        <f>TEXT(MID(Sales_Transactions[[#This Row],[Order Date]],2,5),"yyy")</f>
        <v>2009</v>
      </c>
      <c r="H3727" s="2" t="str">
        <f>TEXT(MID(Sales_Transactions[[#This Row],[Order Date]],2,5),"yyy/m")</f>
        <v>2009/3</v>
      </c>
      <c r="I3727" t="s">
        <v>101</v>
      </c>
      <c r="J3727">
        <f t="shared" si="348"/>
        <v>1</v>
      </c>
      <c r="K3727" s="2">
        <v>2</v>
      </c>
      <c r="L3727" s="3">
        <v>29.03</v>
      </c>
      <c r="M3727" s="4">
        <v>0.01</v>
      </c>
      <c r="N3727" s="5" t="s">
        <v>23</v>
      </c>
      <c r="O3727" s="3">
        <v>-11.83</v>
      </c>
      <c r="P3727" s="3">
        <v>11.34</v>
      </c>
      <c r="Q3727" s="3">
        <v>5.01</v>
      </c>
      <c r="R3727" s="5" t="s">
        <v>2662</v>
      </c>
      <c r="S3727" s="5" t="s">
        <v>2884</v>
      </c>
      <c r="T3727" s="5" t="str">
        <f t="shared" si="349"/>
        <v>Tom Stivers</v>
      </c>
      <c r="U3727" t="s">
        <v>2828</v>
      </c>
      <c r="V3727" s="5" t="s">
        <v>27</v>
      </c>
      <c r="W3727" s="5" t="s">
        <v>28</v>
      </c>
      <c r="X3727" s="5" t="s">
        <v>75</v>
      </c>
      <c r="Y3727" s="5" t="s">
        <v>353</v>
      </c>
      <c r="Z3727" s="5" t="s">
        <v>43</v>
      </c>
      <c r="AA3727" s="4">
        <v>0.36</v>
      </c>
      <c r="AB3727" s="1">
        <v>39904</v>
      </c>
      <c r="AC3727" s="1">
        <v>25899</v>
      </c>
      <c r="AD3727">
        <f t="shared" si="350"/>
        <v>2</v>
      </c>
      <c r="AE3727">
        <f t="shared" ca="1" si="351"/>
        <v>53</v>
      </c>
      <c r="AF3727" t="str">
        <f t="shared" ca="1" si="352"/>
        <v>18-64</v>
      </c>
      <c r="AG3727" s="3">
        <f t="shared" si="353"/>
        <v>8.1744330000000005</v>
      </c>
      <c r="AH3727" t="str">
        <f>_xlfn.IFNA(VLOOKUP(Sales_Transactions[[#This Row],[Order ID]],Returned_Items[#All],2,FALSE),"Not Returned")</f>
        <v>Not Returned</v>
      </c>
    </row>
    <row r="3728" spans="1:34" x14ac:dyDescent="0.25">
      <c r="A3728">
        <v>38048</v>
      </c>
      <c r="C3728" t="s">
        <v>3038</v>
      </c>
      <c r="D3728" s="2" t="str">
        <f>TEXT(MID(Sales_Transactions[[#This Row],[Order Date]],2,5),"d/m/yyy")</f>
        <v>24/1/2010</v>
      </c>
      <c r="E3728" s="2" t="str">
        <f>TEXT(MID(Sales_Transactions[[#This Row],[Order Date]],2,5),"d")</f>
        <v>24</v>
      </c>
      <c r="F3728" s="2" t="str">
        <f>TEXT(MID(Sales_Transactions[[#This Row],[Order Date]],2,5),"m")</f>
        <v>1</v>
      </c>
      <c r="G3728" s="2" t="str">
        <f>TEXT(MID(Sales_Transactions[[#This Row],[Order Date]],2,5),"yyy")</f>
        <v>2010</v>
      </c>
      <c r="H3728" s="2" t="str">
        <f>TEXT(MID(Sales_Transactions[[#This Row],[Order Date]],2,5),"yyy/m")</f>
        <v>2010/1</v>
      </c>
      <c r="I3728" t="s">
        <v>33</v>
      </c>
      <c r="J3728">
        <f t="shared" si="348"/>
        <v>4</v>
      </c>
      <c r="K3728" s="2">
        <v>42</v>
      </c>
      <c r="L3728" s="3">
        <v>2252.2620000000002</v>
      </c>
      <c r="M3728" s="4">
        <v>0.1</v>
      </c>
      <c r="N3728" s="5" t="s">
        <v>23</v>
      </c>
      <c r="O3728" s="3">
        <v>478.11</v>
      </c>
      <c r="P3728" s="3">
        <v>65.989999999999995</v>
      </c>
      <c r="Q3728" s="3">
        <v>5.63</v>
      </c>
      <c r="R3728" s="5" t="s">
        <v>2241</v>
      </c>
      <c r="S3728" s="5" t="s">
        <v>3039</v>
      </c>
      <c r="T3728" s="5" t="str">
        <f t="shared" si="349"/>
        <v>Ted Butterfield</v>
      </c>
      <c r="U3728" t="s">
        <v>2828</v>
      </c>
      <c r="V3728" s="5" t="s">
        <v>47</v>
      </c>
      <c r="W3728" s="5" t="s">
        <v>48</v>
      </c>
      <c r="X3728" s="5" t="s">
        <v>49</v>
      </c>
      <c r="Y3728" s="5" t="s">
        <v>2546</v>
      </c>
      <c r="Z3728" s="5" t="s">
        <v>43</v>
      </c>
      <c r="AA3728" s="4">
        <v>0.56000000000000005</v>
      </c>
      <c r="AB3728" s="1">
        <v>40202</v>
      </c>
      <c r="AC3728" s="1">
        <v>25752</v>
      </c>
      <c r="AD3728">
        <f t="shared" si="350"/>
        <v>0</v>
      </c>
      <c r="AE3728">
        <f t="shared" ca="1" si="351"/>
        <v>54</v>
      </c>
      <c r="AF3728" t="str">
        <f t="shared" ca="1" si="352"/>
        <v>18-64</v>
      </c>
      <c r="AG3728" s="3">
        <f t="shared" si="353"/>
        <v>1.7036669047619046</v>
      </c>
      <c r="AH3728" t="str">
        <f>_xlfn.IFNA(VLOOKUP(Sales_Transactions[[#This Row],[Order ID]],Returned_Items[#All],2,FALSE),"Not Returned")</f>
        <v>Not Returned</v>
      </c>
    </row>
    <row r="3729" spans="1:34" x14ac:dyDescent="0.25">
      <c r="A3729">
        <v>38048</v>
      </c>
      <c r="C3729" t="s">
        <v>3038</v>
      </c>
      <c r="D3729" s="2" t="str">
        <f>TEXT(MID(Sales_Transactions[[#This Row],[Order Date]],2,5),"d/m/yyy")</f>
        <v>24/1/2010</v>
      </c>
      <c r="E3729" s="2" t="str">
        <f>TEXT(MID(Sales_Transactions[[#This Row],[Order Date]],2,5),"d")</f>
        <v>24</v>
      </c>
      <c r="F3729" s="2" t="str">
        <f>TEXT(MID(Sales_Transactions[[#This Row],[Order Date]],2,5),"m")</f>
        <v>1</v>
      </c>
      <c r="G3729" s="2" t="str">
        <f>TEXT(MID(Sales_Transactions[[#This Row],[Order Date]],2,5),"yyy")</f>
        <v>2010</v>
      </c>
      <c r="H3729" s="2" t="str">
        <f>TEXT(MID(Sales_Transactions[[#This Row],[Order Date]],2,5),"yyy/m")</f>
        <v>2010/1</v>
      </c>
      <c r="I3729" t="s">
        <v>33</v>
      </c>
      <c r="J3729">
        <f t="shared" si="348"/>
        <v>4</v>
      </c>
      <c r="K3729" s="2">
        <v>47</v>
      </c>
      <c r="L3729" s="3">
        <v>279.01</v>
      </c>
      <c r="M3729" s="4">
        <v>0.05</v>
      </c>
      <c r="N3729" s="5" t="s">
        <v>23</v>
      </c>
      <c r="O3729" s="3">
        <v>-136.84</v>
      </c>
      <c r="P3729" s="3">
        <v>5.77</v>
      </c>
      <c r="Q3729" s="3">
        <v>5.92</v>
      </c>
      <c r="R3729" s="5" t="s">
        <v>2241</v>
      </c>
      <c r="S3729" s="5" t="s">
        <v>3039</v>
      </c>
      <c r="T3729" s="5" t="str">
        <f t="shared" si="349"/>
        <v>Ted Butterfield</v>
      </c>
      <c r="U3729" t="s">
        <v>2828</v>
      </c>
      <c r="V3729" s="5" t="s">
        <v>47</v>
      </c>
      <c r="W3729" s="5" t="s">
        <v>57</v>
      </c>
      <c r="X3729" s="5" t="s">
        <v>58</v>
      </c>
      <c r="Y3729" s="5" t="s">
        <v>2930</v>
      </c>
      <c r="Z3729" s="5" t="s">
        <v>56</v>
      </c>
      <c r="AA3729" s="4">
        <v>0.55000000000000004</v>
      </c>
      <c r="AB3729" s="1">
        <v>40203</v>
      </c>
      <c r="AC3729" s="1">
        <v>25755</v>
      </c>
      <c r="AD3729">
        <f t="shared" si="350"/>
        <v>1</v>
      </c>
      <c r="AE3729">
        <f t="shared" ca="1" si="351"/>
        <v>54</v>
      </c>
      <c r="AF3729" t="str">
        <f t="shared" ca="1" si="352"/>
        <v>18-64</v>
      </c>
      <c r="AG3729" s="3">
        <f t="shared" si="353"/>
        <v>0.2486620212765957</v>
      </c>
      <c r="AH3729" t="str">
        <f>_xlfn.IFNA(VLOOKUP(Sales_Transactions[[#This Row],[Order ID]],Returned_Items[#All],2,FALSE),"Not Returned")</f>
        <v>Not Returned</v>
      </c>
    </row>
    <row r="3730" spans="1:34" x14ac:dyDescent="0.25">
      <c r="A3730">
        <v>38305</v>
      </c>
      <c r="C3730" t="s">
        <v>1770</v>
      </c>
      <c r="D3730" s="2" t="str">
        <f>TEXT(MID(Sales_Transactions[[#This Row],[Order Date]],2,5),"d/m/yyy")</f>
        <v>30/4/2011</v>
      </c>
      <c r="E3730" s="2" t="str">
        <f>TEXT(MID(Sales_Transactions[[#This Row],[Order Date]],2,5),"d")</f>
        <v>30</v>
      </c>
      <c r="F3730" s="2" t="str">
        <f>TEXT(MID(Sales_Transactions[[#This Row],[Order Date]],2,5),"m")</f>
        <v>4</v>
      </c>
      <c r="G3730" s="2" t="str">
        <f>TEXT(MID(Sales_Transactions[[#This Row],[Order Date]],2,5),"yyy")</f>
        <v>2011</v>
      </c>
      <c r="H3730" s="2" t="str">
        <f>TEXT(MID(Sales_Transactions[[#This Row],[Order Date]],2,5),"yyy/m")</f>
        <v>2011/4</v>
      </c>
      <c r="I3730" t="s">
        <v>101</v>
      </c>
      <c r="J3730">
        <f t="shared" si="348"/>
        <v>1</v>
      </c>
      <c r="K3730" s="2">
        <v>21</v>
      </c>
      <c r="L3730" s="3">
        <v>2561.6705000000002</v>
      </c>
      <c r="M3730" s="4">
        <v>0.08</v>
      </c>
      <c r="N3730" s="5" t="s">
        <v>23</v>
      </c>
      <c r="O3730" s="3">
        <v>88.77</v>
      </c>
      <c r="P3730" s="3">
        <v>155.99</v>
      </c>
      <c r="Q3730" s="3">
        <v>8.08</v>
      </c>
      <c r="R3730" s="5" t="s">
        <v>1775</v>
      </c>
      <c r="S3730" s="5" t="s">
        <v>3032</v>
      </c>
      <c r="T3730" s="5" t="str">
        <f t="shared" si="349"/>
        <v>Michael Chen</v>
      </c>
      <c r="U3730" t="s">
        <v>2828</v>
      </c>
      <c r="V3730" s="5" t="s">
        <v>37</v>
      </c>
      <c r="W3730" s="5" t="s">
        <v>48</v>
      </c>
      <c r="X3730" s="5" t="s">
        <v>49</v>
      </c>
      <c r="Y3730" s="5" t="s">
        <v>537</v>
      </c>
      <c r="Z3730" s="5" t="s">
        <v>43</v>
      </c>
      <c r="AA3730" s="4">
        <v>0.6</v>
      </c>
      <c r="AB3730" s="1">
        <v>40665</v>
      </c>
      <c r="AC3730" s="1">
        <v>25710</v>
      </c>
      <c r="AD3730">
        <f t="shared" si="350"/>
        <v>2</v>
      </c>
      <c r="AE3730">
        <f t="shared" ca="1" si="351"/>
        <v>54</v>
      </c>
      <c r="AF3730" t="str">
        <f t="shared" ca="1" si="352"/>
        <v>18-64</v>
      </c>
      <c r="AG3730" s="3">
        <f t="shared" si="353"/>
        <v>7.8069146666666667</v>
      </c>
      <c r="AH3730" t="str">
        <f>_xlfn.IFNA(VLOOKUP(Sales_Transactions[[#This Row],[Order ID]],Returned_Items[#All],2,FALSE),"Not Returned")</f>
        <v>Not Returned</v>
      </c>
    </row>
    <row r="3731" spans="1:34" x14ac:dyDescent="0.25">
      <c r="A3731">
        <v>38371</v>
      </c>
      <c r="C3731" t="s">
        <v>692</v>
      </c>
      <c r="D3731" s="2" t="str">
        <f>TEXT(MID(Sales_Transactions[[#This Row],[Order Date]],2,5),"d/m/yyy")</f>
        <v>8/11/2009</v>
      </c>
      <c r="E3731" s="2" t="str">
        <f>TEXT(MID(Sales_Transactions[[#This Row],[Order Date]],2,5),"d")</f>
        <v>8</v>
      </c>
      <c r="F3731" s="2" t="str">
        <f>TEXT(MID(Sales_Transactions[[#This Row],[Order Date]],2,5),"m")</f>
        <v>11</v>
      </c>
      <c r="G3731" s="2" t="str">
        <f>TEXT(MID(Sales_Transactions[[#This Row],[Order Date]],2,5),"yyy")</f>
        <v>2009</v>
      </c>
      <c r="H3731" s="2" t="str">
        <f>TEXT(MID(Sales_Transactions[[#This Row],[Order Date]],2,5),"yyy/m")</f>
        <v>2009/11</v>
      </c>
      <c r="I3731" t="s">
        <v>52</v>
      </c>
      <c r="J3731">
        <f t="shared" si="348"/>
        <v>1</v>
      </c>
      <c r="K3731" s="2">
        <v>24</v>
      </c>
      <c r="L3731" s="3">
        <v>2004.4</v>
      </c>
      <c r="M3731" s="4">
        <v>0.05</v>
      </c>
      <c r="N3731" s="5" t="s">
        <v>67</v>
      </c>
      <c r="O3731" s="3">
        <v>544.29999999999995</v>
      </c>
      <c r="P3731" s="3">
        <v>83.1</v>
      </c>
      <c r="Q3731" s="3">
        <v>6.13</v>
      </c>
      <c r="R3731" s="5" t="s">
        <v>1417</v>
      </c>
      <c r="S3731" s="5" t="s">
        <v>2981</v>
      </c>
      <c r="T3731" s="5" t="str">
        <f t="shared" si="349"/>
        <v>Dennis Kane</v>
      </c>
      <c r="U3731" t="s">
        <v>2828</v>
      </c>
      <c r="V3731" s="5" t="s">
        <v>27</v>
      </c>
      <c r="W3731" s="5" t="s">
        <v>48</v>
      </c>
      <c r="X3731" s="5" t="s">
        <v>87</v>
      </c>
      <c r="Y3731" s="5" t="s">
        <v>965</v>
      </c>
      <c r="Z3731" s="5" t="s">
        <v>43</v>
      </c>
      <c r="AA3731" s="4">
        <v>0.45</v>
      </c>
      <c r="AB3731" s="1">
        <v>40126</v>
      </c>
      <c r="AC3731" s="1">
        <v>25757</v>
      </c>
      <c r="AD3731">
        <f t="shared" si="350"/>
        <v>1</v>
      </c>
      <c r="AE3731">
        <f t="shared" ca="1" si="351"/>
        <v>54</v>
      </c>
      <c r="AF3731" t="str">
        <f t="shared" ca="1" si="352"/>
        <v>18-64</v>
      </c>
      <c r="AG3731" s="3">
        <f t="shared" si="353"/>
        <v>3.7161854166666664</v>
      </c>
      <c r="AH3731" t="str">
        <f>_xlfn.IFNA(VLOOKUP(Sales_Transactions[[#This Row],[Order ID]],Returned_Items[#All],2,FALSE),"Not Returned")</f>
        <v>Not Returned</v>
      </c>
    </row>
    <row r="3732" spans="1:34" x14ac:dyDescent="0.25">
      <c r="A3732">
        <v>38789</v>
      </c>
      <c r="C3732" t="s">
        <v>2902</v>
      </c>
      <c r="D3732" s="2" t="str">
        <f>TEXT(MID(Sales_Transactions[[#This Row],[Order Date]],2,5),"d/m/yyy")</f>
        <v>14/11/2010</v>
      </c>
      <c r="E3732" s="2" t="str">
        <f>TEXT(MID(Sales_Transactions[[#This Row],[Order Date]],2,5),"d")</f>
        <v>14</v>
      </c>
      <c r="F3732" s="2" t="str">
        <f>TEXT(MID(Sales_Transactions[[#This Row],[Order Date]],2,5),"m")</f>
        <v>11</v>
      </c>
      <c r="G3732" s="2" t="str">
        <f>TEXT(MID(Sales_Transactions[[#This Row],[Order Date]],2,5),"yyy")</f>
        <v>2010</v>
      </c>
      <c r="H3732" s="2" t="str">
        <f>TEXT(MID(Sales_Transactions[[#This Row],[Order Date]],2,5),"yyy/m")</f>
        <v>2010/11</v>
      </c>
      <c r="I3732" t="s">
        <v>33</v>
      </c>
      <c r="J3732">
        <f t="shared" si="348"/>
        <v>4</v>
      </c>
      <c r="K3732" s="2">
        <v>9</v>
      </c>
      <c r="L3732" s="3">
        <v>96.52</v>
      </c>
      <c r="M3732" s="4">
        <v>0.1</v>
      </c>
      <c r="N3732" s="5" t="s">
        <v>23</v>
      </c>
      <c r="O3732" s="3">
        <v>16.78</v>
      </c>
      <c r="P3732" s="3">
        <v>10.64</v>
      </c>
      <c r="Q3732" s="3">
        <v>5.16</v>
      </c>
      <c r="R3732" s="5" t="s">
        <v>2984</v>
      </c>
      <c r="S3732" s="5" t="s">
        <v>2985</v>
      </c>
      <c r="T3732" s="5" t="str">
        <f t="shared" si="349"/>
        <v>Mathew Reese</v>
      </c>
      <c r="U3732" t="s">
        <v>2828</v>
      </c>
      <c r="V3732" s="5" t="s">
        <v>27</v>
      </c>
      <c r="W3732" s="5" t="s">
        <v>57</v>
      </c>
      <c r="X3732" s="5" t="s">
        <v>58</v>
      </c>
      <c r="Y3732" s="5" t="s">
        <v>1003</v>
      </c>
      <c r="Z3732" s="5" t="s">
        <v>43</v>
      </c>
      <c r="AA3732" s="4">
        <v>0.56999999999999995</v>
      </c>
      <c r="AB3732" s="1">
        <v>40497</v>
      </c>
      <c r="AC3732" s="1">
        <v>20868</v>
      </c>
      <c r="AD3732">
        <f t="shared" si="350"/>
        <v>1</v>
      </c>
      <c r="AE3732">
        <f t="shared" ca="1" si="351"/>
        <v>67</v>
      </c>
      <c r="AF3732" t="str">
        <f t="shared" ca="1" si="352"/>
        <v>Over 65</v>
      </c>
      <c r="AG3732" s="3">
        <f t="shared" si="353"/>
        <v>1.7543733333333333</v>
      </c>
      <c r="AH3732" t="str">
        <f>_xlfn.IFNA(VLOOKUP(Sales_Transactions[[#This Row],[Order ID]],Returned_Items[#All],2,FALSE),"Not Returned")</f>
        <v>Not Returned</v>
      </c>
    </row>
    <row r="3733" spans="1:34" x14ac:dyDescent="0.25">
      <c r="A3733">
        <v>38789</v>
      </c>
      <c r="C3733" t="s">
        <v>2902</v>
      </c>
      <c r="D3733" s="2" t="str">
        <f>TEXT(MID(Sales_Transactions[[#This Row],[Order Date]],2,5),"d/m/yyy")</f>
        <v>14/11/2010</v>
      </c>
      <c r="E3733" s="2" t="str">
        <f>TEXT(MID(Sales_Transactions[[#This Row],[Order Date]],2,5),"d")</f>
        <v>14</v>
      </c>
      <c r="F3733" s="2" t="str">
        <f>TEXT(MID(Sales_Transactions[[#This Row],[Order Date]],2,5),"m")</f>
        <v>11</v>
      </c>
      <c r="G3733" s="2" t="str">
        <f>TEXT(MID(Sales_Transactions[[#This Row],[Order Date]],2,5),"yyy")</f>
        <v>2010</v>
      </c>
      <c r="H3733" s="2" t="str">
        <f>TEXT(MID(Sales_Transactions[[#This Row],[Order Date]],2,5),"yyy/m")</f>
        <v>2010/11</v>
      </c>
      <c r="I3733" t="s">
        <v>33</v>
      </c>
      <c r="J3733">
        <f t="shared" si="348"/>
        <v>4</v>
      </c>
      <c r="K3733" s="2">
        <v>4</v>
      </c>
      <c r="L3733" s="3">
        <v>115.17</v>
      </c>
      <c r="M3733" s="4">
        <v>0.04</v>
      </c>
      <c r="N3733" s="5" t="s">
        <v>34</v>
      </c>
      <c r="O3733" s="3">
        <v>40.93</v>
      </c>
      <c r="P3733" s="3">
        <v>23.99</v>
      </c>
      <c r="Q3733" s="3">
        <v>15.68</v>
      </c>
      <c r="R3733" s="5" t="s">
        <v>2984</v>
      </c>
      <c r="S3733" s="5" t="s">
        <v>2985</v>
      </c>
      <c r="T3733" s="5" t="str">
        <f t="shared" si="349"/>
        <v>Mathew Reese</v>
      </c>
      <c r="U3733" t="s">
        <v>2828</v>
      </c>
      <c r="V3733" s="5" t="s">
        <v>27</v>
      </c>
      <c r="W3733" s="5" t="s">
        <v>57</v>
      </c>
      <c r="X3733" s="5" t="s">
        <v>58</v>
      </c>
      <c r="Y3733" s="5" t="s">
        <v>2458</v>
      </c>
      <c r="Z3733" s="5" t="s">
        <v>40</v>
      </c>
      <c r="AA3733" s="4">
        <v>0.62</v>
      </c>
      <c r="AB3733" s="1">
        <v>40497</v>
      </c>
      <c r="AC3733" s="1">
        <v>20965</v>
      </c>
      <c r="AD3733">
        <f t="shared" si="350"/>
        <v>1</v>
      </c>
      <c r="AE3733">
        <f t="shared" ca="1" si="351"/>
        <v>67</v>
      </c>
      <c r="AF3733" t="str">
        <f t="shared" ca="1" si="352"/>
        <v>Over 65</v>
      </c>
      <c r="AG3733" s="3">
        <f t="shared" si="353"/>
        <v>9.9151009999999999</v>
      </c>
      <c r="AH3733" t="str">
        <f>_xlfn.IFNA(VLOOKUP(Sales_Transactions[[#This Row],[Order ID]],Returned_Items[#All],2,FALSE),"Not Returned")</f>
        <v>Not Returned</v>
      </c>
    </row>
    <row r="3734" spans="1:34" x14ac:dyDescent="0.25">
      <c r="A3734">
        <v>39076</v>
      </c>
      <c r="C3734" t="s">
        <v>1908</v>
      </c>
      <c r="D3734" s="2" t="str">
        <f>TEXT(MID(Sales_Transactions[[#This Row],[Order Date]],2,5),"d/m/yyy")</f>
        <v>11/12/2009</v>
      </c>
      <c r="E3734" s="2" t="str">
        <f>TEXT(MID(Sales_Transactions[[#This Row],[Order Date]],2,5),"d")</f>
        <v>11</v>
      </c>
      <c r="F3734" s="2" t="str">
        <f>TEXT(MID(Sales_Transactions[[#This Row],[Order Date]],2,5),"m")</f>
        <v>12</v>
      </c>
      <c r="G3734" s="2" t="str">
        <f>TEXT(MID(Sales_Transactions[[#This Row],[Order Date]],2,5),"yyy")</f>
        <v>2009</v>
      </c>
      <c r="H3734" s="2" t="str">
        <f>TEXT(MID(Sales_Transactions[[#This Row],[Order Date]],2,5),"yyy/m")</f>
        <v>2009/12</v>
      </c>
      <c r="I3734" t="s">
        <v>101</v>
      </c>
      <c r="J3734">
        <f t="shared" si="348"/>
        <v>1</v>
      </c>
      <c r="K3734" s="2">
        <v>41</v>
      </c>
      <c r="L3734" s="3">
        <v>222.65</v>
      </c>
      <c r="M3734" s="4">
        <v>0.02</v>
      </c>
      <c r="N3734" s="5" t="s">
        <v>23</v>
      </c>
      <c r="O3734" s="3">
        <v>-131.16</v>
      </c>
      <c r="P3734" s="3">
        <v>5.28</v>
      </c>
      <c r="Q3734" s="3">
        <v>6.26</v>
      </c>
      <c r="R3734" s="5" t="s">
        <v>2662</v>
      </c>
      <c r="S3734" s="5" t="s">
        <v>2884</v>
      </c>
      <c r="T3734" s="5" t="str">
        <f t="shared" si="349"/>
        <v>Tom Stivers</v>
      </c>
      <c r="U3734" t="s">
        <v>2828</v>
      </c>
      <c r="V3734" s="5" t="s">
        <v>47</v>
      </c>
      <c r="W3734" s="5" t="s">
        <v>28</v>
      </c>
      <c r="X3734" s="5" t="s">
        <v>75</v>
      </c>
      <c r="Y3734" s="5" t="s">
        <v>976</v>
      </c>
      <c r="Z3734" s="5" t="s">
        <v>43</v>
      </c>
      <c r="AA3734" s="4">
        <v>0.4</v>
      </c>
      <c r="AB3734" s="1">
        <v>40159</v>
      </c>
      <c r="AC3734" s="1">
        <v>21148</v>
      </c>
      <c r="AD3734">
        <f t="shared" si="350"/>
        <v>1</v>
      </c>
      <c r="AE3734">
        <f t="shared" ca="1" si="351"/>
        <v>66</v>
      </c>
      <c r="AF3734" t="str">
        <f t="shared" ca="1" si="352"/>
        <v>Over 65</v>
      </c>
      <c r="AG3734" s="3">
        <f t="shared" si="353"/>
        <v>0.28143765853658537</v>
      </c>
      <c r="AH3734" t="str">
        <f>_xlfn.IFNA(VLOOKUP(Sales_Transactions[[#This Row],[Order ID]],Returned_Items[#All],2,FALSE),"Not Returned")</f>
        <v>Not Returned</v>
      </c>
    </row>
    <row r="3735" spans="1:34" x14ac:dyDescent="0.25">
      <c r="A3735">
        <v>39173</v>
      </c>
      <c r="C3735" t="s">
        <v>628</v>
      </c>
      <c r="D3735" s="2" t="str">
        <f>TEXT(MID(Sales_Transactions[[#This Row],[Order Date]],2,5),"d/m/yyy")</f>
        <v>16/1/2009</v>
      </c>
      <c r="E3735" s="2" t="str">
        <f>TEXT(MID(Sales_Transactions[[#This Row],[Order Date]],2,5),"d")</f>
        <v>16</v>
      </c>
      <c r="F3735" s="2" t="str">
        <f>TEXT(MID(Sales_Transactions[[#This Row],[Order Date]],2,5),"m")</f>
        <v>1</v>
      </c>
      <c r="G3735" s="2" t="str">
        <f>TEXT(MID(Sales_Transactions[[#This Row],[Order Date]],2,5),"yyy")</f>
        <v>2009</v>
      </c>
      <c r="H3735" s="2" t="str">
        <f>TEXT(MID(Sales_Transactions[[#This Row],[Order Date]],2,5),"yyy/m")</f>
        <v>2009/1</v>
      </c>
      <c r="I3735" t="s">
        <v>101</v>
      </c>
      <c r="J3735">
        <f t="shared" si="348"/>
        <v>1</v>
      </c>
      <c r="K3735" s="2">
        <v>36</v>
      </c>
      <c r="L3735" s="3">
        <v>76.48</v>
      </c>
      <c r="M3735" s="4">
        <v>0.09</v>
      </c>
      <c r="N3735" s="5" t="s">
        <v>23</v>
      </c>
      <c r="O3735" s="3">
        <v>3.23</v>
      </c>
      <c r="P3735" s="3">
        <v>2.1800000000000002</v>
      </c>
      <c r="Q3735" s="3">
        <v>0.78</v>
      </c>
      <c r="R3735" s="5" t="s">
        <v>1973</v>
      </c>
      <c r="S3735" s="5" t="s">
        <v>2847</v>
      </c>
      <c r="T3735" s="5" t="str">
        <f t="shared" si="349"/>
        <v>Jason Klamczynski</v>
      </c>
      <c r="U3735" t="s">
        <v>2828</v>
      </c>
      <c r="V3735" s="5" t="s">
        <v>27</v>
      </c>
      <c r="W3735" s="5" t="s">
        <v>28</v>
      </c>
      <c r="X3735" s="5" t="s">
        <v>82</v>
      </c>
      <c r="Y3735" s="5" t="s">
        <v>703</v>
      </c>
      <c r="Z3735" s="5" t="s">
        <v>84</v>
      </c>
      <c r="AA3735" s="4">
        <v>0.52</v>
      </c>
      <c r="AB3735" s="1">
        <v>39831</v>
      </c>
      <c r="AC3735" s="1">
        <v>20877</v>
      </c>
      <c r="AD3735">
        <f t="shared" si="350"/>
        <v>2</v>
      </c>
      <c r="AE3735">
        <f t="shared" ca="1" si="351"/>
        <v>67</v>
      </c>
      <c r="AF3735" t="str">
        <f t="shared" ca="1" si="352"/>
        <v>Over 65</v>
      </c>
      <c r="AG3735" s="3">
        <f t="shared" si="353"/>
        <v>8.2167722222222225E-2</v>
      </c>
      <c r="AH3735" t="str">
        <f>_xlfn.IFNA(VLOOKUP(Sales_Transactions[[#This Row],[Order ID]],Returned_Items[#All],2,FALSE),"Not Returned")</f>
        <v>Not Returned</v>
      </c>
    </row>
    <row r="3736" spans="1:34" x14ac:dyDescent="0.25">
      <c r="A3736">
        <v>39173</v>
      </c>
      <c r="C3736" t="s">
        <v>628</v>
      </c>
      <c r="D3736" s="2" t="str">
        <f>TEXT(MID(Sales_Transactions[[#This Row],[Order Date]],2,5),"d/m/yyy")</f>
        <v>16/1/2009</v>
      </c>
      <c r="E3736" s="2" t="str">
        <f>TEXT(MID(Sales_Transactions[[#This Row],[Order Date]],2,5),"d")</f>
        <v>16</v>
      </c>
      <c r="F3736" s="2" t="str">
        <f>TEXT(MID(Sales_Transactions[[#This Row],[Order Date]],2,5),"m")</f>
        <v>1</v>
      </c>
      <c r="G3736" s="2" t="str">
        <f>TEXT(MID(Sales_Transactions[[#This Row],[Order Date]],2,5),"yyy")</f>
        <v>2009</v>
      </c>
      <c r="H3736" s="2" t="str">
        <f>TEXT(MID(Sales_Transactions[[#This Row],[Order Date]],2,5),"yyy/m")</f>
        <v>2009/1</v>
      </c>
      <c r="I3736" t="s">
        <v>101</v>
      </c>
      <c r="J3736">
        <f t="shared" si="348"/>
        <v>1</v>
      </c>
      <c r="K3736" s="2">
        <v>2</v>
      </c>
      <c r="L3736" s="3">
        <v>373.27</v>
      </c>
      <c r="M3736" s="4">
        <v>0.05</v>
      </c>
      <c r="N3736" s="5" t="s">
        <v>34</v>
      </c>
      <c r="O3736" s="3">
        <v>-433.29</v>
      </c>
      <c r="P3736" s="3">
        <v>179.29</v>
      </c>
      <c r="Q3736" s="3">
        <v>29.21</v>
      </c>
      <c r="R3736" s="5" t="s">
        <v>1973</v>
      </c>
      <c r="S3736" s="5" t="s">
        <v>2847</v>
      </c>
      <c r="T3736" s="5" t="str">
        <f t="shared" si="349"/>
        <v>Jason Klamczynski</v>
      </c>
      <c r="U3736" t="s">
        <v>2828</v>
      </c>
      <c r="V3736" s="5" t="s">
        <v>27</v>
      </c>
      <c r="W3736" s="5" t="s">
        <v>57</v>
      </c>
      <c r="X3736" s="5" t="s">
        <v>107</v>
      </c>
      <c r="Y3736" s="5" t="s">
        <v>319</v>
      </c>
      <c r="Z3736" s="5" t="s">
        <v>106</v>
      </c>
      <c r="AA3736" s="4">
        <v>0.76</v>
      </c>
      <c r="AB3736" s="1">
        <v>39831</v>
      </c>
      <c r="AC3736" s="1">
        <v>21135</v>
      </c>
      <c r="AD3736">
        <f t="shared" si="350"/>
        <v>2</v>
      </c>
      <c r="AE3736">
        <f t="shared" ca="1" si="351"/>
        <v>66</v>
      </c>
      <c r="AF3736" t="str">
        <f t="shared" ca="1" si="352"/>
        <v>Over 65</v>
      </c>
      <c r="AG3736" s="3">
        <f t="shared" si="353"/>
        <v>104.2051775</v>
      </c>
      <c r="AH3736" t="str">
        <f>_xlfn.IFNA(VLOOKUP(Sales_Transactions[[#This Row],[Order ID]],Returned_Items[#All],2,FALSE),"Not Returned")</f>
        <v>Not Returned</v>
      </c>
    </row>
    <row r="3737" spans="1:34" x14ac:dyDescent="0.25">
      <c r="A3737">
        <v>39335</v>
      </c>
      <c r="C3737" t="s">
        <v>2785</v>
      </c>
      <c r="D3737" s="2" t="str">
        <f>TEXT(MID(Sales_Transactions[[#This Row],[Order Date]],2,5),"d/m/yyy")</f>
        <v>25/5/2009</v>
      </c>
      <c r="E3737" s="2" t="str">
        <f>TEXT(MID(Sales_Transactions[[#This Row],[Order Date]],2,5),"d")</f>
        <v>25</v>
      </c>
      <c r="F3737" s="2" t="str">
        <f>TEXT(MID(Sales_Transactions[[#This Row],[Order Date]],2,5),"m")</f>
        <v>5</v>
      </c>
      <c r="G3737" s="2" t="str">
        <f>TEXT(MID(Sales_Transactions[[#This Row],[Order Date]],2,5),"yyy")</f>
        <v>2009</v>
      </c>
      <c r="H3737" s="2" t="str">
        <f>TEXT(MID(Sales_Transactions[[#This Row],[Order Date]],2,5),"yyy/m")</f>
        <v>2009/5</v>
      </c>
      <c r="I3737" t="s">
        <v>52</v>
      </c>
      <c r="J3737">
        <f t="shared" si="348"/>
        <v>1</v>
      </c>
      <c r="K3737" s="2">
        <v>24</v>
      </c>
      <c r="L3737" s="3">
        <v>113.23</v>
      </c>
      <c r="M3737" s="4">
        <v>0.06</v>
      </c>
      <c r="N3737" s="5" t="s">
        <v>23</v>
      </c>
      <c r="O3737" s="3">
        <v>-45.64</v>
      </c>
      <c r="P3737" s="3">
        <v>4.7699999999999996</v>
      </c>
      <c r="Q3737" s="3">
        <v>2.39</v>
      </c>
      <c r="R3737" s="5" t="s">
        <v>3013</v>
      </c>
      <c r="S3737" s="5" t="s">
        <v>2620</v>
      </c>
      <c r="T3737" s="5" t="str">
        <f t="shared" si="349"/>
        <v>Mitch Webber</v>
      </c>
      <c r="U3737" t="s">
        <v>2828</v>
      </c>
      <c r="V3737" s="5" t="s">
        <v>47</v>
      </c>
      <c r="W3737" s="5" t="s">
        <v>48</v>
      </c>
      <c r="X3737" s="5" t="s">
        <v>87</v>
      </c>
      <c r="Y3737" s="5" t="s">
        <v>1247</v>
      </c>
      <c r="Z3737" s="5" t="s">
        <v>60</v>
      </c>
      <c r="AA3737" s="4">
        <v>0.72</v>
      </c>
      <c r="AB3737" s="1">
        <v>39959</v>
      </c>
      <c r="AC3737" s="1">
        <v>21103</v>
      </c>
      <c r="AD3737">
        <f t="shared" si="350"/>
        <v>1</v>
      </c>
      <c r="AE3737">
        <f t="shared" ca="1" si="351"/>
        <v>66</v>
      </c>
      <c r="AF3737" t="str">
        <f t="shared" ca="1" si="352"/>
        <v>Over 65</v>
      </c>
      <c r="AG3737" s="3">
        <f t="shared" si="353"/>
        <v>0.29821408333333332</v>
      </c>
      <c r="AH3737" t="str">
        <f>_xlfn.IFNA(VLOOKUP(Sales_Transactions[[#This Row],[Order ID]],Returned_Items[#All],2,FALSE),"Not Returned")</f>
        <v>Not Returned</v>
      </c>
    </row>
    <row r="3738" spans="1:34" hidden="1" x14ac:dyDescent="0.25">
      <c r="A3738">
        <v>39335</v>
      </c>
      <c r="C3738" t="s">
        <v>2785</v>
      </c>
      <c r="D3738" s="2" t="str">
        <f>TEXT(MID(Sales_Transactions[[#This Row],[Order Date]],2,5),"d/m/yyy")</f>
        <v>25/5/2009</v>
      </c>
      <c r="E3738" s="2" t="str">
        <f>TEXT(MID(Sales_Transactions[[#This Row],[Order Date]],2,5),"d")</f>
        <v>25</v>
      </c>
      <c r="F3738" s="2" t="str">
        <f>TEXT(MID(Sales_Transactions[[#This Row],[Order Date]],2,5),"m")</f>
        <v>5</v>
      </c>
      <c r="G3738" s="2" t="str">
        <f>TEXT(MID(Sales_Transactions[[#This Row],[Order Date]],2,5),"yyy")</f>
        <v>2009</v>
      </c>
      <c r="H3738" s="2" t="str">
        <f>TEXT(MID(Sales_Transactions[[#This Row],[Order Date]],2,5),"yyy/m")</f>
        <v>2009/5</v>
      </c>
      <c r="I3738" t="s">
        <v>52</v>
      </c>
      <c r="J3738">
        <f t="shared" si="348"/>
        <v>1</v>
      </c>
      <c r="K3738" s="2">
        <v>34</v>
      </c>
      <c r="L3738">
        <v>889.84</v>
      </c>
      <c r="M3738">
        <v>0.1</v>
      </c>
      <c r="N3738" t="s">
        <v>23</v>
      </c>
      <c r="O3738">
        <v>204.49</v>
      </c>
      <c r="P3738">
        <v>27.18</v>
      </c>
      <c r="Q3738">
        <v>8.23</v>
      </c>
      <c r="R3738" t="s">
        <v>3013</v>
      </c>
      <c r="S3738" t="s">
        <v>2620</v>
      </c>
      <c r="T3738" t="str">
        <f t="shared" si="349"/>
        <v>Mitch Webber</v>
      </c>
      <c r="U3738" t="s">
        <v>2828</v>
      </c>
      <c r="V3738" t="s">
        <v>47</v>
      </c>
      <c r="W3738" t="s">
        <v>28</v>
      </c>
      <c r="X3738" t="s">
        <v>98</v>
      </c>
      <c r="Y3738" t="s">
        <v>1397</v>
      </c>
      <c r="Z3738" t="s">
        <v>43</v>
      </c>
      <c r="AA3738">
        <v>0.38</v>
      </c>
      <c r="AB3738" s="1">
        <v>39960</v>
      </c>
      <c r="AC3738" s="1"/>
      <c r="AD3738">
        <f t="shared" si="350"/>
        <v>2</v>
      </c>
      <c r="AE3738">
        <f t="shared" ca="1" si="351"/>
        <v>124</v>
      </c>
      <c r="AF3738" t="str">
        <f t="shared" ca="1" si="352"/>
        <v>Over 65</v>
      </c>
      <c r="AG3738">
        <f t="shared" si="353"/>
        <v>1.040671176470588</v>
      </c>
      <c r="AH3738" t="str">
        <f>_xlfn.IFNA(VLOOKUP(Sales_Transactions[[#This Row],[Order ID]],Returned_Items[#All],2,FALSE),"Not Returned")</f>
        <v>Not Returned</v>
      </c>
    </row>
    <row r="3739" spans="1:34" x14ac:dyDescent="0.25">
      <c r="A3739">
        <v>39744</v>
      </c>
      <c r="C3739" t="s">
        <v>1295</v>
      </c>
      <c r="D3739" s="2" t="str">
        <f>TEXT(MID(Sales_Transactions[[#This Row],[Order Date]],2,5),"d/m/yyy")</f>
        <v>6/7/2009</v>
      </c>
      <c r="E3739" s="2" t="str">
        <f>TEXT(MID(Sales_Transactions[[#This Row],[Order Date]],2,5),"d")</f>
        <v>6</v>
      </c>
      <c r="F3739" s="2" t="str">
        <f>TEXT(MID(Sales_Transactions[[#This Row],[Order Date]],2,5),"m")</f>
        <v>7</v>
      </c>
      <c r="G3739" s="2" t="str">
        <f>TEXT(MID(Sales_Transactions[[#This Row],[Order Date]],2,5),"yyy")</f>
        <v>2009</v>
      </c>
      <c r="H3739" s="2" t="str">
        <f>TEXT(MID(Sales_Transactions[[#This Row],[Order Date]],2,5),"yyy/m")</f>
        <v>2009/7</v>
      </c>
      <c r="I3739" t="s">
        <v>78</v>
      </c>
      <c r="J3739">
        <f t="shared" si="348"/>
        <v>3</v>
      </c>
      <c r="K3739" s="2">
        <v>6</v>
      </c>
      <c r="L3739" s="3">
        <v>63.61</v>
      </c>
      <c r="M3739" s="4">
        <v>0.01</v>
      </c>
      <c r="N3739" s="5" t="s">
        <v>23</v>
      </c>
      <c r="O3739" s="3">
        <v>7.59</v>
      </c>
      <c r="P3739" s="3">
        <v>10.06</v>
      </c>
      <c r="Q3739" s="3">
        <v>2.06</v>
      </c>
      <c r="R3739" s="5" t="s">
        <v>2955</v>
      </c>
      <c r="S3739" s="5" t="s">
        <v>2956</v>
      </c>
      <c r="T3739" s="5" t="str">
        <f t="shared" si="349"/>
        <v>Anne Pryor</v>
      </c>
      <c r="U3739" t="s">
        <v>2828</v>
      </c>
      <c r="V3739" s="5" t="s">
        <v>37</v>
      </c>
      <c r="W3739" s="5" t="s">
        <v>28</v>
      </c>
      <c r="X3739" s="5" t="s">
        <v>75</v>
      </c>
      <c r="Y3739" s="5" t="s">
        <v>1016</v>
      </c>
      <c r="Z3739" s="5" t="s">
        <v>84</v>
      </c>
      <c r="AA3739" s="4">
        <v>0.39</v>
      </c>
      <c r="AB3739" s="1">
        <v>40002</v>
      </c>
      <c r="AC3739" s="1">
        <v>21325</v>
      </c>
      <c r="AD3739">
        <f t="shared" si="350"/>
        <v>2</v>
      </c>
      <c r="AE3739">
        <f t="shared" ca="1" si="351"/>
        <v>66</v>
      </c>
      <c r="AF3739" t="str">
        <f t="shared" ca="1" si="352"/>
        <v>Over 65</v>
      </c>
      <c r="AG3739" s="3">
        <f t="shared" si="353"/>
        <v>2.0198323333333335</v>
      </c>
      <c r="AH3739" t="str">
        <f>_xlfn.IFNA(VLOOKUP(Sales_Transactions[[#This Row],[Order ID]],Returned_Items[#All],2,FALSE),"Not Returned")</f>
        <v>Not Returned</v>
      </c>
    </row>
    <row r="3740" spans="1:34" x14ac:dyDescent="0.25">
      <c r="A3740">
        <v>39744</v>
      </c>
      <c r="C3740" t="s">
        <v>1295</v>
      </c>
      <c r="D3740" s="2" t="str">
        <f>TEXT(MID(Sales_Transactions[[#This Row],[Order Date]],2,5),"d/m/yyy")</f>
        <v>6/7/2009</v>
      </c>
      <c r="E3740" s="2" t="str">
        <f>TEXT(MID(Sales_Transactions[[#This Row],[Order Date]],2,5),"d")</f>
        <v>6</v>
      </c>
      <c r="F3740" s="2" t="str">
        <f>TEXT(MID(Sales_Transactions[[#This Row],[Order Date]],2,5),"m")</f>
        <v>7</v>
      </c>
      <c r="G3740" s="2" t="str">
        <f>TEXT(MID(Sales_Transactions[[#This Row],[Order Date]],2,5),"yyy")</f>
        <v>2009</v>
      </c>
      <c r="H3740" s="2" t="str">
        <f>TEXT(MID(Sales_Transactions[[#This Row],[Order Date]],2,5),"yyy/m")</f>
        <v>2009/7</v>
      </c>
      <c r="I3740" t="s">
        <v>78</v>
      </c>
      <c r="J3740">
        <f t="shared" si="348"/>
        <v>3</v>
      </c>
      <c r="K3740" s="2">
        <v>9</v>
      </c>
      <c r="L3740" s="3">
        <v>519.95349999999996</v>
      </c>
      <c r="M3740" s="4">
        <v>0</v>
      </c>
      <c r="N3740" s="5" t="s">
        <v>23</v>
      </c>
      <c r="O3740" s="3">
        <v>-107.99</v>
      </c>
      <c r="P3740" s="3">
        <v>65.989999999999995</v>
      </c>
      <c r="Q3740" s="3">
        <v>5.92</v>
      </c>
      <c r="R3740" s="5" t="s">
        <v>2955</v>
      </c>
      <c r="S3740" s="5" t="s">
        <v>2956</v>
      </c>
      <c r="T3740" s="5" t="str">
        <f t="shared" si="349"/>
        <v>Anne Pryor</v>
      </c>
      <c r="U3740" t="s">
        <v>2828</v>
      </c>
      <c r="V3740" s="5" t="s">
        <v>37</v>
      </c>
      <c r="W3740" s="5" t="s">
        <v>48</v>
      </c>
      <c r="X3740" s="5" t="s">
        <v>49</v>
      </c>
      <c r="Y3740" s="5" t="s">
        <v>583</v>
      </c>
      <c r="Z3740" s="5" t="s">
        <v>43</v>
      </c>
      <c r="AA3740" s="4">
        <v>0.55000000000000004</v>
      </c>
      <c r="AB3740" s="1">
        <v>40002</v>
      </c>
      <c r="AC3740" s="1">
        <v>21259</v>
      </c>
      <c r="AD3740">
        <f t="shared" si="350"/>
        <v>2</v>
      </c>
      <c r="AE3740">
        <f t="shared" ca="1" si="351"/>
        <v>66</v>
      </c>
      <c r="AF3740" t="str">
        <f t="shared" ca="1" si="352"/>
        <v>Over 65</v>
      </c>
      <c r="AG3740" s="3">
        <f t="shared" si="353"/>
        <v>7.9899999999999993</v>
      </c>
      <c r="AH3740" t="str">
        <f>_xlfn.IFNA(VLOOKUP(Sales_Transactions[[#This Row],[Order ID]],Returned_Items[#All],2,FALSE),"Not Returned")</f>
        <v>Not Returned</v>
      </c>
    </row>
    <row r="3741" spans="1:34" x14ac:dyDescent="0.25">
      <c r="A3741">
        <v>39744</v>
      </c>
      <c r="C3741" t="s">
        <v>1295</v>
      </c>
      <c r="D3741" s="2" t="str">
        <f>TEXT(MID(Sales_Transactions[[#This Row],[Order Date]],2,5),"d/m/yyy")</f>
        <v>6/7/2009</v>
      </c>
      <c r="E3741" s="2" t="str">
        <f>TEXT(MID(Sales_Transactions[[#This Row],[Order Date]],2,5),"d")</f>
        <v>6</v>
      </c>
      <c r="F3741" s="2" t="str">
        <f>TEXT(MID(Sales_Transactions[[#This Row],[Order Date]],2,5),"m")</f>
        <v>7</v>
      </c>
      <c r="G3741" s="2" t="str">
        <f>TEXT(MID(Sales_Transactions[[#This Row],[Order Date]],2,5),"yyy")</f>
        <v>2009</v>
      </c>
      <c r="H3741" s="2" t="str">
        <f>TEXT(MID(Sales_Transactions[[#This Row],[Order Date]],2,5),"yyy/m")</f>
        <v>2009/7</v>
      </c>
      <c r="I3741" t="s">
        <v>78</v>
      </c>
      <c r="J3741">
        <f t="shared" si="348"/>
        <v>3</v>
      </c>
      <c r="K3741" s="2">
        <v>41</v>
      </c>
      <c r="L3741" s="3">
        <v>5636.3074999999999</v>
      </c>
      <c r="M3741" s="4">
        <v>0.04</v>
      </c>
      <c r="N3741" s="5" t="s">
        <v>23</v>
      </c>
      <c r="O3741" s="3">
        <v>1595.67</v>
      </c>
      <c r="P3741" s="3">
        <v>155.99</v>
      </c>
      <c r="Q3741" s="3">
        <v>8.99</v>
      </c>
      <c r="R3741" s="5" t="s">
        <v>2955</v>
      </c>
      <c r="S3741" s="5" t="s">
        <v>2956</v>
      </c>
      <c r="T3741" s="5" t="str">
        <f t="shared" si="349"/>
        <v>Anne Pryor</v>
      </c>
      <c r="U3741" t="s">
        <v>2828</v>
      </c>
      <c r="V3741" s="5" t="s">
        <v>37</v>
      </c>
      <c r="W3741" s="5" t="s">
        <v>48</v>
      </c>
      <c r="X3741" s="5" t="s">
        <v>49</v>
      </c>
      <c r="Y3741" s="5" t="s">
        <v>1206</v>
      </c>
      <c r="Z3741" s="5" t="s">
        <v>43</v>
      </c>
      <c r="AA3741" s="4">
        <v>0.57999999999999996</v>
      </c>
      <c r="AB3741" s="1">
        <v>40001</v>
      </c>
      <c r="AC3741" s="1">
        <v>21454</v>
      </c>
      <c r="AD3741">
        <f t="shared" si="350"/>
        <v>1</v>
      </c>
      <c r="AE3741">
        <f t="shared" ca="1" si="351"/>
        <v>65</v>
      </c>
      <c r="AF3741" t="str">
        <f t="shared" ca="1" si="352"/>
        <v>Over 65</v>
      </c>
      <c r="AG3741" s="3">
        <f t="shared" si="353"/>
        <v>4.0223805853658536</v>
      </c>
      <c r="AH3741" t="str">
        <f>_xlfn.IFNA(VLOOKUP(Sales_Transactions[[#This Row],[Order ID]],Returned_Items[#All],2,FALSE),"Not Returned")</f>
        <v>Not Returned</v>
      </c>
    </row>
    <row r="3742" spans="1:34" x14ac:dyDescent="0.25">
      <c r="A3742">
        <v>39878</v>
      </c>
      <c r="C3742" t="s">
        <v>3040</v>
      </c>
      <c r="D3742" s="2" t="str">
        <f>TEXT(MID(Sales_Transactions[[#This Row],[Order Date]],2,5),"d/m/yyy")</f>
        <v>5/3/2011</v>
      </c>
      <c r="E3742" s="2" t="str">
        <f>TEXT(MID(Sales_Transactions[[#This Row],[Order Date]],2,5),"d")</f>
        <v>5</v>
      </c>
      <c r="F3742" s="2" t="str">
        <f>TEXT(MID(Sales_Transactions[[#This Row],[Order Date]],2,5),"m")</f>
        <v>3</v>
      </c>
      <c r="G3742" s="2" t="str">
        <f>TEXT(MID(Sales_Transactions[[#This Row],[Order Date]],2,5),"yyy")</f>
        <v>2011</v>
      </c>
      <c r="H3742" s="2" t="str">
        <f>TEXT(MID(Sales_Transactions[[#This Row],[Order Date]],2,5),"yyy/m")</f>
        <v>2011/3</v>
      </c>
      <c r="I3742" t="s">
        <v>52</v>
      </c>
      <c r="J3742">
        <f t="shared" si="348"/>
        <v>1</v>
      </c>
      <c r="K3742" s="2">
        <v>50</v>
      </c>
      <c r="L3742" s="3">
        <v>7663.74</v>
      </c>
      <c r="M3742" s="4">
        <v>0</v>
      </c>
      <c r="N3742" s="5" t="s">
        <v>34</v>
      </c>
      <c r="O3742" s="3">
        <v>-375.33</v>
      </c>
      <c r="P3742" s="3">
        <v>150.97999999999999</v>
      </c>
      <c r="Q3742" s="3">
        <v>39.25</v>
      </c>
      <c r="R3742" s="5" t="s">
        <v>2976</v>
      </c>
      <c r="S3742" s="5" t="s">
        <v>2977</v>
      </c>
      <c r="T3742" s="5" t="str">
        <f t="shared" si="349"/>
        <v>Sheri Gordon</v>
      </c>
      <c r="U3742" t="s">
        <v>2828</v>
      </c>
      <c r="V3742" s="5" t="s">
        <v>47</v>
      </c>
      <c r="W3742" s="5" t="s">
        <v>57</v>
      </c>
      <c r="X3742" s="5" t="s">
        <v>107</v>
      </c>
      <c r="Y3742" s="5" t="s">
        <v>2525</v>
      </c>
      <c r="Z3742" s="5" t="s">
        <v>106</v>
      </c>
      <c r="AA3742" s="4">
        <v>0.75</v>
      </c>
      <c r="AB3742" s="1">
        <v>40609</v>
      </c>
      <c r="AC3742" s="1">
        <v>21267</v>
      </c>
      <c r="AD3742">
        <f t="shared" si="350"/>
        <v>2</v>
      </c>
      <c r="AE3742">
        <f t="shared" ca="1" si="351"/>
        <v>66</v>
      </c>
      <c r="AF3742" t="str">
        <f t="shared" ca="1" si="352"/>
        <v>Over 65</v>
      </c>
      <c r="AG3742" s="3">
        <f t="shared" si="353"/>
        <v>3.8045999999999998</v>
      </c>
      <c r="AH3742" t="str">
        <f>_xlfn.IFNA(VLOOKUP(Sales_Transactions[[#This Row],[Order ID]],Returned_Items[#All],2,FALSE),"Not Returned")</f>
        <v>Not Returned</v>
      </c>
    </row>
    <row r="3743" spans="1:34" x14ac:dyDescent="0.25">
      <c r="A3743">
        <v>39972</v>
      </c>
      <c r="C3743" t="s">
        <v>2825</v>
      </c>
      <c r="D3743" s="2" t="str">
        <f>TEXT(MID(Sales_Transactions[[#This Row],[Order Date]],2,5),"d/m/yyy")</f>
        <v>25/9/2012</v>
      </c>
      <c r="E3743" s="2" t="str">
        <f>TEXT(MID(Sales_Transactions[[#This Row],[Order Date]],2,5),"d")</f>
        <v>25</v>
      </c>
      <c r="F3743" s="2" t="str">
        <f>TEXT(MID(Sales_Transactions[[#This Row],[Order Date]],2,5),"m")</f>
        <v>9</v>
      </c>
      <c r="G3743" s="2" t="str">
        <f>TEXT(MID(Sales_Transactions[[#This Row],[Order Date]],2,5),"yyy")</f>
        <v>2012</v>
      </c>
      <c r="H3743" s="2" t="str">
        <f>TEXT(MID(Sales_Transactions[[#This Row],[Order Date]],2,5),"yyy/m")</f>
        <v>2012/9</v>
      </c>
      <c r="I3743" t="s">
        <v>52</v>
      </c>
      <c r="J3743">
        <f t="shared" si="348"/>
        <v>1</v>
      </c>
      <c r="K3743" s="2">
        <v>35</v>
      </c>
      <c r="L3743" s="3">
        <v>224.58</v>
      </c>
      <c r="M3743" s="4">
        <v>0.03</v>
      </c>
      <c r="N3743" s="5" t="s">
        <v>23</v>
      </c>
      <c r="O3743" s="3">
        <v>108.49</v>
      </c>
      <c r="P3743" s="3">
        <v>6.3</v>
      </c>
      <c r="Q3743" s="3">
        <v>0.5</v>
      </c>
      <c r="R3743" s="5" t="s">
        <v>2976</v>
      </c>
      <c r="S3743" s="5" t="s">
        <v>2977</v>
      </c>
      <c r="T3743" s="5" t="str">
        <f t="shared" si="349"/>
        <v>Sheri Gordon</v>
      </c>
      <c r="U3743" t="s">
        <v>2828</v>
      </c>
      <c r="V3743" s="5" t="s">
        <v>47</v>
      </c>
      <c r="W3743" s="5" t="s">
        <v>28</v>
      </c>
      <c r="X3743" s="5" t="s">
        <v>115</v>
      </c>
      <c r="Y3743" s="5" t="s">
        <v>1565</v>
      </c>
      <c r="Z3743" s="5" t="s">
        <v>43</v>
      </c>
      <c r="AA3743" s="4">
        <v>0.39</v>
      </c>
      <c r="AB3743" s="1">
        <v>41178</v>
      </c>
      <c r="AC3743" s="1">
        <v>21400</v>
      </c>
      <c r="AD3743">
        <f t="shared" si="350"/>
        <v>1</v>
      </c>
      <c r="AE3743">
        <f t="shared" ca="1" si="351"/>
        <v>66</v>
      </c>
      <c r="AF3743" t="str">
        <f t="shared" ca="1" si="352"/>
        <v>Over 65</v>
      </c>
      <c r="AG3743" s="3">
        <f t="shared" si="353"/>
        <v>0.19423171428571426</v>
      </c>
      <c r="AH3743" t="str">
        <f>_xlfn.IFNA(VLOOKUP(Sales_Transactions[[#This Row],[Order ID]],Returned_Items[#All],2,FALSE),"Not Returned")</f>
        <v>Not Returned</v>
      </c>
    </row>
    <row r="3744" spans="1:34" x14ac:dyDescent="0.25">
      <c r="A3744">
        <v>39972</v>
      </c>
      <c r="C3744" t="s">
        <v>2825</v>
      </c>
      <c r="D3744" s="2" t="str">
        <f>TEXT(MID(Sales_Transactions[[#This Row],[Order Date]],2,5),"d/m/yyy")</f>
        <v>25/9/2012</v>
      </c>
      <c r="E3744" s="2" t="str">
        <f>TEXT(MID(Sales_Transactions[[#This Row],[Order Date]],2,5),"d")</f>
        <v>25</v>
      </c>
      <c r="F3744" s="2" t="str">
        <f>TEXT(MID(Sales_Transactions[[#This Row],[Order Date]],2,5),"m")</f>
        <v>9</v>
      </c>
      <c r="G3744" s="2" t="str">
        <f>TEXT(MID(Sales_Transactions[[#This Row],[Order Date]],2,5),"yyy")</f>
        <v>2012</v>
      </c>
      <c r="H3744" s="2" t="str">
        <f>TEXT(MID(Sales_Transactions[[#This Row],[Order Date]],2,5),"yyy/m")</f>
        <v>2012/9</v>
      </c>
      <c r="I3744" t="s">
        <v>52</v>
      </c>
      <c r="J3744">
        <f t="shared" si="348"/>
        <v>1</v>
      </c>
      <c r="K3744" s="2">
        <v>36</v>
      </c>
      <c r="L3744" s="3">
        <v>138.59</v>
      </c>
      <c r="M3744" s="4">
        <v>0.01</v>
      </c>
      <c r="N3744" s="5" t="s">
        <v>23</v>
      </c>
      <c r="O3744" s="3">
        <v>62.73</v>
      </c>
      <c r="P3744" s="3">
        <v>3.69</v>
      </c>
      <c r="Q3744" s="3">
        <v>0.5</v>
      </c>
      <c r="R3744" s="5" t="s">
        <v>2976</v>
      </c>
      <c r="S3744" s="5" t="s">
        <v>2977</v>
      </c>
      <c r="T3744" s="5" t="str">
        <f t="shared" si="349"/>
        <v>Sheri Gordon</v>
      </c>
      <c r="U3744" t="s">
        <v>2828</v>
      </c>
      <c r="V3744" s="5" t="s">
        <v>47</v>
      </c>
      <c r="W3744" s="5" t="s">
        <v>28</v>
      </c>
      <c r="X3744" s="5" t="s">
        <v>115</v>
      </c>
      <c r="Y3744" s="5" t="s">
        <v>2592</v>
      </c>
      <c r="Z3744" s="5" t="s">
        <v>43</v>
      </c>
      <c r="AA3744" s="4">
        <v>0.38</v>
      </c>
      <c r="AB3744" s="1">
        <v>41179</v>
      </c>
      <c r="AC3744" s="1">
        <v>21750</v>
      </c>
      <c r="AD3744">
        <f t="shared" si="350"/>
        <v>2</v>
      </c>
      <c r="AE3744">
        <f t="shared" ca="1" si="351"/>
        <v>65</v>
      </c>
      <c r="AF3744" t="str">
        <f t="shared" ca="1" si="352"/>
        <v>Over 65</v>
      </c>
      <c r="AG3744" s="3">
        <f t="shared" si="353"/>
        <v>0.1163786388888889</v>
      </c>
      <c r="AH3744" t="str">
        <f>_xlfn.IFNA(VLOOKUP(Sales_Transactions[[#This Row],[Order ID]],Returned_Items[#All],2,FALSE),"Not Returned")</f>
        <v>Not Returned</v>
      </c>
    </row>
    <row r="3745" spans="1:34" x14ac:dyDescent="0.25">
      <c r="A3745">
        <v>39972</v>
      </c>
      <c r="C3745" t="s">
        <v>2825</v>
      </c>
      <c r="D3745" s="2" t="str">
        <f>TEXT(MID(Sales_Transactions[[#This Row],[Order Date]],2,5),"d/m/yyy")</f>
        <v>25/9/2012</v>
      </c>
      <c r="E3745" s="2" t="str">
        <f>TEXT(MID(Sales_Transactions[[#This Row],[Order Date]],2,5),"d")</f>
        <v>25</v>
      </c>
      <c r="F3745" s="2" t="str">
        <f>TEXT(MID(Sales_Transactions[[#This Row],[Order Date]],2,5),"m")</f>
        <v>9</v>
      </c>
      <c r="G3745" s="2" t="str">
        <f>TEXT(MID(Sales_Transactions[[#This Row],[Order Date]],2,5),"yyy")</f>
        <v>2012</v>
      </c>
      <c r="H3745" s="2" t="str">
        <f>TEXT(MID(Sales_Transactions[[#This Row],[Order Date]],2,5),"yyy/m")</f>
        <v>2012/9</v>
      </c>
      <c r="I3745" t="s">
        <v>52</v>
      </c>
      <c r="J3745">
        <f t="shared" si="348"/>
        <v>1</v>
      </c>
      <c r="K3745" s="2">
        <v>19</v>
      </c>
      <c r="L3745" s="3">
        <v>97.06</v>
      </c>
      <c r="M3745" s="4">
        <v>0.05</v>
      </c>
      <c r="N3745" s="5" t="s">
        <v>23</v>
      </c>
      <c r="O3745" s="3">
        <v>-7.36</v>
      </c>
      <c r="P3745" s="3">
        <v>5.0599999999999996</v>
      </c>
      <c r="Q3745" s="3">
        <v>2.99</v>
      </c>
      <c r="R3745" s="5" t="s">
        <v>2976</v>
      </c>
      <c r="S3745" s="5" t="s">
        <v>2977</v>
      </c>
      <c r="T3745" s="5" t="str">
        <f t="shared" si="349"/>
        <v>Sheri Gordon</v>
      </c>
      <c r="U3745" t="s">
        <v>2828</v>
      </c>
      <c r="V3745" s="5" t="s">
        <v>47</v>
      </c>
      <c r="W3745" s="5" t="s">
        <v>28</v>
      </c>
      <c r="X3745" s="5" t="s">
        <v>41</v>
      </c>
      <c r="Y3745" s="5" t="s">
        <v>3041</v>
      </c>
      <c r="Z3745" s="5" t="s">
        <v>43</v>
      </c>
      <c r="AA3745" s="4">
        <v>0.38</v>
      </c>
      <c r="AB3745" s="1">
        <v>41180</v>
      </c>
      <c r="AC3745" s="1">
        <v>21606</v>
      </c>
      <c r="AD3745">
        <f t="shared" si="350"/>
        <v>3</v>
      </c>
      <c r="AE3745">
        <f t="shared" ca="1" si="351"/>
        <v>65</v>
      </c>
      <c r="AF3745" t="str">
        <f t="shared" ca="1" si="352"/>
        <v>Over 65</v>
      </c>
      <c r="AG3745" s="3">
        <f t="shared" si="353"/>
        <v>0.42355105263157899</v>
      </c>
      <c r="AH3745" t="str">
        <f>_xlfn.IFNA(VLOOKUP(Sales_Transactions[[#This Row],[Order ID]],Returned_Items[#All],2,FALSE),"Not Returned")</f>
        <v>Not Returned</v>
      </c>
    </row>
    <row r="3746" spans="1:34" x14ac:dyDescent="0.25">
      <c r="A3746">
        <v>40643</v>
      </c>
      <c r="C3746" t="s">
        <v>1692</v>
      </c>
      <c r="D3746" s="2" t="str">
        <f>TEXT(MID(Sales_Transactions[[#This Row],[Order Date]],2,5),"d/m/yyy")</f>
        <v>5/4/2011</v>
      </c>
      <c r="E3746" s="2" t="str">
        <f>TEXT(MID(Sales_Transactions[[#This Row],[Order Date]],2,5),"d")</f>
        <v>5</v>
      </c>
      <c r="F3746" s="2" t="str">
        <f>TEXT(MID(Sales_Transactions[[#This Row],[Order Date]],2,5),"m")</f>
        <v>4</v>
      </c>
      <c r="G3746" s="2" t="str">
        <f>TEXT(MID(Sales_Transactions[[#This Row],[Order Date]],2,5),"yyy")</f>
        <v>2011</v>
      </c>
      <c r="H3746" s="2" t="str">
        <f>TEXT(MID(Sales_Transactions[[#This Row],[Order Date]],2,5),"yyy/m")</f>
        <v>2011/4</v>
      </c>
      <c r="I3746" t="s">
        <v>101</v>
      </c>
      <c r="J3746">
        <f t="shared" si="348"/>
        <v>1</v>
      </c>
      <c r="K3746" s="2">
        <v>23</v>
      </c>
      <c r="L3746" s="3">
        <v>258.74</v>
      </c>
      <c r="M3746" s="4">
        <v>0.05</v>
      </c>
      <c r="N3746" s="5" t="s">
        <v>23</v>
      </c>
      <c r="O3746" s="3">
        <v>10.8</v>
      </c>
      <c r="P3746" s="3">
        <v>11.58</v>
      </c>
      <c r="Q3746" s="3">
        <v>5.72</v>
      </c>
      <c r="R3746" s="5" t="s">
        <v>2667</v>
      </c>
      <c r="S3746" s="5" t="s">
        <v>2978</v>
      </c>
      <c r="T3746" s="5" t="str">
        <f t="shared" si="349"/>
        <v>Ben Wallace</v>
      </c>
      <c r="U3746" t="s">
        <v>2828</v>
      </c>
      <c r="V3746" s="5" t="s">
        <v>74</v>
      </c>
      <c r="W3746" s="5" t="s">
        <v>28</v>
      </c>
      <c r="X3746" s="5" t="s">
        <v>98</v>
      </c>
      <c r="Y3746" s="5" t="s">
        <v>486</v>
      </c>
      <c r="Z3746" s="5" t="s">
        <v>43</v>
      </c>
      <c r="AA3746" s="4">
        <v>0.35</v>
      </c>
      <c r="AB3746" s="1">
        <v>40640</v>
      </c>
      <c r="AC3746" s="1">
        <v>21788</v>
      </c>
      <c r="AD3746">
        <f t="shared" si="350"/>
        <v>2</v>
      </c>
      <c r="AE3746">
        <f t="shared" ca="1" si="351"/>
        <v>64</v>
      </c>
      <c r="AF3746" t="str">
        <f t="shared" ca="1" si="352"/>
        <v>18-64</v>
      </c>
      <c r="AG3746" s="3">
        <f t="shared" si="353"/>
        <v>0.7519221739130435</v>
      </c>
      <c r="AH3746" t="str">
        <f>_xlfn.IFNA(VLOOKUP(Sales_Transactions[[#This Row],[Order ID]],Returned_Items[#All],2,FALSE),"Not Returned")</f>
        <v>Not Returned</v>
      </c>
    </row>
    <row r="3747" spans="1:34" x14ac:dyDescent="0.25">
      <c r="A3747">
        <v>40870</v>
      </c>
      <c r="C3747" t="s">
        <v>3042</v>
      </c>
      <c r="D3747" s="2" t="str">
        <f>TEXT(MID(Sales_Transactions[[#This Row],[Order Date]],2,5),"d/m/yyy")</f>
        <v>11/12/2011</v>
      </c>
      <c r="E3747" s="2" t="str">
        <f>TEXT(MID(Sales_Transactions[[#This Row],[Order Date]],2,5),"d")</f>
        <v>11</v>
      </c>
      <c r="F3747" s="2" t="str">
        <f>TEXT(MID(Sales_Transactions[[#This Row],[Order Date]],2,5),"m")</f>
        <v>12</v>
      </c>
      <c r="G3747" s="2" t="str">
        <f>TEXT(MID(Sales_Transactions[[#This Row],[Order Date]],2,5),"yyy")</f>
        <v>2011</v>
      </c>
      <c r="H3747" s="2" t="str">
        <f>TEXT(MID(Sales_Transactions[[#This Row],[Order Date]],2,5),"yyy/m")</f>
        <v>2011/12</v>
      </c>
      <c r="I3747" t="s">
        <v>101</v>
      </c>
      <c r="J3747">
        <f t="shared" si="348"/>
        <v>1</v>
      </c>
      <c r="K3747" s="2">
        <v>43</v>
      </c>
      <c r="L3747" s="3">
        <v>12858.88</v>
      </c>
      <c r="M3747" s="4">
        <v>0.08</v>
      </c>
      <c r="N3747" s="5" t="s">
        <v>23</v>
      </c>
      <c r="O3747" s="3">
        <v>4833.2700000000004</v>
      </c>
      <c r="P3747" s="3">
        <v>300.97000000000003</v>
      </c>
      <c r="Q3747" s="3">
        <v>7.18</v>
      </c>
      <c r="R3747" s="5" t="s">
        <v>1216</v>
      </c>
      <c r="S3747" s="5" t="s">
        <v>2060</v>
      </c>
      <c r="T3747" s="5" t="str">
        <f t="shared" si="349"/>
        <v>Justin MacKendrick</v>
      </c>
      <c r="U3747" t="s">
        <v>2828</v>
      </c>
      <c r="V3747" s="5" t="s">
        <v>47</v>
      </c>
      <c r="W3747" s="5" t="s">
        <v>48</v>
      </c>
      <c r="X3747" s="5" t="s">
        <v>87</v>
      </c>
      <c r="Y3747" s="5" t="s">
        <v>2953</v>
      </c>
      <c r="Z3747" s="5" t="s">
        <v>43</v>
      </c>
      <c r="AA3747" s="4">
        <v>0.48</v>
      </c>
      <c r="AB3747" s="1">
        <v>40888</v>
      </c>
      <c r="AC3747" s="1">
        <v>21630</v>
      </c>
      <c r="AD3747">
        <f t="shared" si="350"/>
        <v>0</v>
      </c>
      <c r="AE3747">
        <f t="shared" ca="1" si="351"/>
        <v>65</v>
      </c>
      <c r="AF3747" t="str">
        <f t="shared" ca="1" si="352"/>
        <v>Over 65</v>
      </c>
      <c r="AG3747" s="3">
        <f t="shared" si="353"/>
        <v>7.160679627906978</v>
      </c>
      <c r="AH3747" t="str">
        <f>_xlfn.IFNA(VLOOKUP(Sales_Transactions[[#This Row],[Order ID]],Returned_Items[#All],2,FALSE),"Not Returned")</f>
        <v>Not Returned</v>
      </c>
    </row>
    <row r="3748" spans="1:34" x14ac:dyDescent="0.25">
      <c r="A3748">
        <v>40870</v>
      </c>
      <c r="C3748" t="s">
        <v>3042</v>
      </c>
      <c r="D3748" s="2" t="str">
        <f>TEXT(MID(Sales_Transactions[[#This Row],[Order Date]],2,5),"d/m/yyy")</f>
        <v>11/12/2011</v>
      </c>
      <c r="E3748" s="2" t="str">
        <f>TEXT(MID(Sales_Transactions[[#This Row],[Order Date]],2,5),"d")</f>
        <v>11</v>
      </c>
      <c r="F3748" s="2" t="str">
        <f>TEXT(MID(Sales_Transactions[[#This Row],[Order Date]],2,5),"m")</f>
        <v>12</v>
      </c>
      <c r="G3748" s="2" t="str">
        <f>TEXT(MID(Sales_Transactions[[#This Row],[Order Date]],2,5),"yyy")</f>
        <v>2011</v>
      </c>
      <c r="H3748" s="2" t="str">
        <f>TEXT(MID(Sales_Transactions[[#This Row],[Order Date]],2,5),"yyy/m")</f>
        <v>2011/12</v>
      </c>
      <c r="I3748" t="s">
        <v>101</v>
      </c>
      <c r="J3748">
        <f t="shared" si="348"/>
        <v>1</v>
      </c>
      <c r="K3748" s="2">
        <v>28</v>
      </c>
      <c r="L3748" s="3">
        <v>146.69</v>
      </c>
      <c r="M3748" s="4">
        <v>0</v>
      </c>
      <c r="N3748" s="5" t="s">
        <v>23</v>
      </c>
      <c r="O3748" s="3">
        <v>-64.05</v>
      </c>
      <c r="P3748" s="3">
        <v>4.95</v>
      </c>
      <c r="Q3748" s="3">
        <v>5.32</v>
      </c>
      <c r="R3748" s="5" t="s">
        <v>1216</v>
      </c>
      <c r="S3748" s="5" t="s">
        <v>2060</v>
      </c>
      <c r="T3748" s="5" t="str">
        <f t="shared" si="349"/>
        <v>Justin MacKendrick</v>
      </c>
      <c r="U3748" t="s">
        <v>2828</v>
      </c>
      <c r="V3748" s="5" t="s">
        <v>47</v>
      </c>
      <c r="W3748" s="5" t="s">
        <v>57</v>
      </c>
      <c r="X3748" s="5" t="s">
        <v>58</v>
      </c>
      <c r="Y3748" s="5" t="s">
        <v>3043</v>
      </c>
      <c r="Z3748" s="5" t="s">
        <v>43</v>
      </c>
      <c r="AA3748" s="4">
        <v>0.41</v>
      </c>
      <c r="AB3748" s="1">
        <v>40890</v>
      </c>
      <c r="AC3748" s="1">
        <v>21645</v>
      </c>
      <c r="AD3748">
        <f t="shared" si="350"/>
        <v>2</v>
      </c>
      <c r="AE3748">
        <f t="shared" ca="1" si="351"/>
        <v>65</v>
      </c>
      <c r="AF3748" t="str">
        <f t="shared" ca="1" si="352"/>
        <v>Over 65</v>
      </c>
      <c r="AG3748" s="3">
        <f t="shared" si="353"/>
        <v>0.36678571428571427</v>
      </c>
      <c r="AH3748" t="str">
        <f>_xlfn.IFNA(VLOOKUP(Sales_Transactions[[#This Row],[Order ID]],Returned_Items[#All],2,FALSE),"Not Returned")</f>
        <v>Not Returned</v>
      </c>
    </row>
    <row r="3749" spans="1:34" x14ac:dyDescent="0.25">
      <c r="A3749">
        <v>40934</v>
      </c>
      <c r="C3749" t="s">
        <v>3044</v>
      </c>
      <c r="D3749" s="2" t="str">
        <f>TEXT(MID(Sales_Transactions[[#This Row],[Order Date]],2,5),"d/m/yyy")</f>
        <v>13/11/2011</v>
      </c>
      <c r="E3749" s="2" t="str">
        <f>TEXT(MID(Sales_Transactions[[#This Row],[Order Date]],2,5),"d")</f>
        <v>13</v>
      </c>
      <c r="F3749" s="2" t="str">
        <f>TEXT(MID(Sales_Transactions[[#This Row],[Order Date]],2,5),"m")</f>
        <v>11</v>
      </c>
      <c r="G3749" s="2" t="str">
        <f>TEXT(MID(Sales_Transactions[[#This Row],[Order Date]],2,5),"yyy")</f>
        <v>2011</v>
      </c>
      <c r="H3749" s="2" t="str">
        <f>TEXT(MID(Sales_Transactions[[#This Row],[Order Date]],2,5),"yyy/m")</f>
        <v>2011/11</v>
      </c>
      <c r="I3749" t="s">
        <v>52</v>
      </c>
      <c r="J3749">
        <f t="shared" si="348"/>
        <v>1</v>
      </c>
      <c r="K3749" s="2">
        <v>28</v>
      </c>
      <c r="L3749" s="3">
        <v>49.49</v>
      </c>
      <c r="M3749" s="4">
        <v>0.01</v>
      </c>
      <c r="N3749" s="5" t="s">
        <v>23</v>
      </c>
      <c r="O3749" s="3">
        <v>-1.23</v>
      </c>
      <c r="P3749" s="3">
        <v>1.76</v>
      </c>
      <c r="Q3749" s="3">
        <v>0.7</v>
      </c>
      <c r="R3749" s="5" t="s">
        <v>2835</v>
      </c>
      <c r="S3749" s="5" t="s">
        <v>3016</v>
      </c>
      <c r="T3749" s="5" t="str">
        <f t="shared" si="349"/>
        <v>Carol Triggs</v>
      </c>
      <c r="U3749" t="s">
        <v>2828</v>
      </c>
      <c r="V3749" s="5" t="s">
        <v>74</v>
      </c>
      <c r="W3749" s="5" t="s">
        <v>28</v>
      </c>
      <c r="X3749" s="5" t="s">
        <v>124</v>
      </c>
      <c r="Y3749" s="5" t="s">
        <v>292</v>
      </c>
      <c r="Z3749" s="5" t="s">
        <v>84</v>
      </c>
      <c r="AA3749" s="4">
        <v>0.56000000000000005</v>
      </c>
      <c r="AB3749" s="1">
        <v>40861</v>
      </c>
      <c r="AC3749" s="1">
        <v>21870</v>
      </c>
      <c r="AD3749">
        <f t="shared" si="350"/>
        <v>1</v>
      </c>
      <c r="AE3749">
        <f t="shared" ca="1" si="351"/>
        <v>64</v>
      </c>
      <c r="AF3749" t="str">
        <f t="shared" ca="1" si="352"/>
        <v>18-64</v>
      </c>
      <c r="AG3749" s="3">
        <f t="shared" si="353"/>
        <v>8.7850857142857147E-2</v>
      </c>
      <c r="AH3749" t="str">
        <f>_xlfn.IFNA(VLOOKUP(Sales_Transactions[[#This Row],[Order ID]],Returned_Items[#All],2,FALSE),"Not Returned")</f>
        <v>Not Returned</v>
      </c>
    </row>
    <row r="3750" spans="1:34" x14ac:dyDescent="0.25">
      <c r="A3750">
        <v>40934</v>
      </c>
      <c r="C3750" t="s">
        <v>3044</v>
      </c>
      <c r="D3750" s="2" t="str">
        <f>TEXT(MID(Sales_Transactions[[#This Row],[Order Date]],2,5),"d/m/yyy")</f>
        <v>13/11/2011</v>
      </c>
      <c r="E3750" s="2" t="str">
        <f>TEXT(MID(Sales_Transactions[[#This Row],[Order Date]],2,5),"d")</f>
        <v>13</v>
      </c>
      <c r="F3750" s="2" t="str">
        <f>TEXT(MID(Sales_Transactions[[#This Row],[Order Date]],2,5),"m")</f>
        <v>11</v>
      </c>
      <c r="G3750" s="2" t="str">
        <f>TEXT(MID(Sales_Transactions[[#This Row],[Order Date]],2,5),"yyy")</f>
        <v>2011</v>
      </c>
      <c r="H3750" s="2" t="str">
        <f>TEXT(MID(Sales_Transactions[[#This Row],[Order Date]],2,5),"yyy/m")</f>
        <v>2011/11</v>
      </c>
      <c r="I3750" t="s">
        <v>52</v>
      </c>
      <c r="J3750">
        <f t="shared" si="348"/>
        <v>1</v>
      </c>
      <c r="K3750" s="2">
        <v>11</v>
      </c>
      <c r="L3750" s="3">
        <v>404.14949999999999</v>
      </c>
      <c r="M3750" s="4">
        <v>7.0000000000000007E-2</v>
      </c>
      <c r="N3750" s="5" t="s">
        <v>23</v>
      </c>
      <c r="O3750" s="3">
        <v>-107.5</v>
      </c>
      <c r="P3750" s="3">
        <v>45.99</v>
      </c>
      <c r="Q3750" s="3">
        <v>4.99</v>
      </c>
      <c r="R3750" s="5" t="s">
        <v>2835</v>
      </c>
      <c r="S3750" s="5" t="s">
        <v>3016</v>
      </c>
      <c r="T3750" s="5" t="str">
        <f t="shared" si="349"/>
        <v>Carol Triggs</v>
      </c>
      <c r="U3750" t="s">
        <v>2828</v>
      </c>
      <c r="V3750" s="5" t="s">
        <v>74</v>
      </c>
      <c r="W3750" s="5" t="s">
        <v>48</v>
      </c>
      <c r="X3750" s="5" t="s">
        <v>49</v>
      </c>
      <c r="Y3750" s="5" t="s">
        <v>2370</v>
      </c>
      <c r="Z3750" s="5" t="s">
        <v>43</v>
      </c>
      <c r="AA3750" s="4">
        <v>0.56999999999999995</v>
      </c>
      <c r="AB3750" s="1">
        <v>40862</v>
      </c>
      <c r="AC3750" s="1">
        <v>21984</v>
      </c>
      <c r="AD3750">
        <f t="shared" si="350"/>
        <v>2</v>
      </c>
      <c r="AE3750">
        <f t="shared" ca="1" si="351"/>
        <v>64</v>
      </c>
      <c r="AF3750" t="str">
        <f t="shared" ca="1" si="352"/>
        <v>18-64</v>
      </c>
      <c r="AG3750" s="3">
        <f t="shared" si="353"/>
        <v>4.6316188181818188</v>
      </c>
      <c r="AH3750" t="str">
        <f>_xlfn.IFNA(VLOOKUP(Sales_Transactions[[#This Row],[Order ID]],Returned_Items[#All],2,FALSE),"Not Returned")</f>
        <v>Not Returned</v>
      </c>
    </row>
    <row r="3751" spans="1:34" x14ac:dyDescent="0.25">
      <c r="A3751">
        <v>41254</v>
      </c>
      <c r="C3751" t="s">
        <v>676</v>
      </c>
      <c r="D3751" s="2" t="str">
        <f>TEXT(MID(Sales_Transactions[[#This Row],[Order Date]],2,5),"d/m/yyy")</f>
        <v>10/1/2011</v>
      </c>
      <c r="E3751" s="2" t="str">
        <f>TEXT(MID(Sales_Transactions[[#This Row],[Order Date]],2,5),"d")</f>
        <v>10</v>
      </c>
      <c r="F3751" s="2" t="str">
        <f>TEXT(MID(Sales_Transactions[[#This Row],[Order Date]],2,5),"m")</f>
        <v>1</v>
      </c>
      <c r="G3751" s="2" t="str">
        <f>TEXT(MID(Sales_Transactions[[#This Row],[Order Date]],2,5),"yyy")</f>
        <v>2011</v>
      </c>
      <c r="H3751" s="2" t="str">
        <f>TEXT(MID(Sales_Transactions[[#This Row],[Order Date]],2,5),"yyy/m")</f>
        <v>2011/1</v>
      </c>
      <c r="I3751" t="s">
        <v>101</v>
      </c>
      <c r="J3751">
        <f t="shared" si="348"/>
        <v>1</v>
      </c>
      <c r="K3751" s="2">
        <v>17</v>
      </c>
      <c r="L3751" s="3">
        <v>1782.68</v>
      </c>
      <c r="M3751" s="4">
        <v>0.08</v>
      </c>
      <c r="N3751" s="5" t="s">
        <v>23</v>
      </c>
      <c r="O3751" s="3">
        <v>280.64</v>
      </c>
      <c r="P3751" s="3">
        <v>107.53</v>
      </c>
      <c r="Q3751" s="3">
        <v>5.81</v>
      </c>
      <c r="R3751" s="5" t="s">
        <v>3013</v>
      </c>
      <c r="S3751" s="5" t="s">
        <v>2620</v>
      </c>
      <c r="T3751" s="5" t="str">
        <f t="shared" si="349"/>
        <v>Mitch Webber</v>
      </c>
      <c r="U3751" t="s">
        <v>2828</v>
      </c>
      <c r="V3751" s="5" t="s">
        <v>47</v>
      </c>
      <c r="W3751" s="5" t="s">
        <v>57</v>
      </c>
      <c r="X3751" s="5" t="s">
        <v>58</v>
      </c>
      <c r="Y3751" s="5" t="s">
        <v>788</v>
      </c>
      <c r="Z3751" s="5" t="s">
        <v>56</v>
      </c>
      <c r="AA3751" s="4">
        <v>0.65</v>
      </c>
      <c r="AB3751" s="1">
        <v>40555</v>
      </c>
      <c r="AC3751" s="1">
        <v>22033</v>
      </c>
      <c r="AD3751">
        <f t="shared" si="350"/>
        <v>2</v>
      </c>
      <c r="AE3751">
        <f t="shared" ca="1" si="351"/>
        <v>64</v>
      </c>
      <c r="AF3751" t="str">
        <f t="shared" ca="1" si="352"/>
        <v>18-64</v>
      </c>
      <c r="AG3751" s="3">
        <f t="shared" si="353"/>
        <v>6.6619985882352948</v>
      </c>
      <c r="AH3751" t="str">
        <f>_xlfn.IFNA(VLOOKUP(Sales_Transactions[[#This Row],[Order ID]],Returned_Items[#All],2,FALSE),"Not Returned")</f>
        <v>Not Returned</v>
      </c>
    </row>
    <row r="3752" spans="1:34" hidden="1" x14ac:dyDescent="0.25">
      <c r="A3752">
        <v>41472</v>
      </c>
      <c r="C3752" t="s">
        <v>3045</v>
      </c>
      <c r="D3752" s="2" t="str">
        <f>TEXT(MID(Sales_Transactions[[#This Row],[Order Date]],2,5),"d/m/yyy")</f>
        <v>23/1/2010</v>
      </c>
      <c r="E3752" s="2" t="str">
        <f>TEXT(MID(Sales_Transactions[[#This Row],[Order Date]],2,5),"d")</f>
        <v>23</v>
      </c>
      <c r="F3752" s="2" t="str">
        <f>TEXT(MID(Sales_Transactions[[#This Row],[Order Date]],2,5),"m")</f>
        <v>1</v>
      </c>
      <c r="G3752" s="2" t="str">
        <f>TEXT(MID(Sales_Transactions[[#This Row],[Order Date]],2,5),"yyy")</f>
        <v>2010</v>
      </c>
      <c r="H3752" s="2" t="str">
        <f>TEXT(MID(Sales_Transactions[[#This Row],[Order Date]],2,5),"yyy/m")</f>
        <v>2010/1</v>
      </c>
      <c r="I3752" t="s">
        <v>22</v>
      </c>
      <c r="J3752">
        <f t="shared" si="348"/>
        <v>2</v>
      </c>
      <c r="K3752" s="2">
        <v>48</v>
      </c>
      <c r="L3752">
        <v>280.87</v>
      </c>
      <c r="M3752">
        <v>0.01</v>
      </c>
      <c r="N3752" t="s">
        <v>279</v>
      </c>
      <c r="O3752">
        <v>-214.15</v>
      </c>
      <c r="P3752">
        <v>5.38</v>
      </c>
      <c r="Q3752">
        <v>7.57</v>
      </c>
      <c r="R3752" t="s">
        <v>894</v>
      </c>
      <c r="S3752" t="s">
        <v>463</v>
      </c>
      <c r="T3752" t="str">
        <f t="shared" si="349"/>
        <v>Helen Wasserman</v>
      </c>
      <c r="U3752" t="s">
        <v>2828</v>
      </c>
      <c r="V3752" t="s">
        <v>74</v>
      </c>
      <c r="W3752" t="s">
        <v>28</v>
      </c>
      <c r="X3752" t="s">
        <v>41</v>
      </c>
      <c r="Y3752" t="s">
        <v>2894</v>
      </c>
      <c r="Z3752" t="s">
        <v>43</v>
      </c>
      <c r="AA3752">
        <v>0.36</v>
      </c>
      <c r="AB3752" s="1">
        <v>40208</v>
      </c>
      <c r="AC3752" s="1">
        <v>22225</v>
      </c>
      <c r="AD3752">
        <f t="shared" si="350"/>
        <v>7</v>
      </c>
      <c r="AE3752">
        <f t="shared" ca="1" si="351"/>
        <v>63</v>
      </c>
      <c r="AF3752" t="str">
        <f t="shared" ca="1" si="352"/>
        <v>18-64</v>
      </c>
      <c r="AG3752">
        <f t="shared" si="353"/>
        <v>0.26978045833333336</v>
      </c>
      <c r="AH3752" t="str">
        <f>_xlfn.IFNA(VLOOKUP(Sales_Transactions[[#This Row],[Order ID]],Returned_Items[#All],2,FALSE),"Not Returned")</f>
        <v>Not Returned</v>
      </c>
    </row>
    <row r="3753" spans="1:34" x14ac:dyDescent="0.25">
      <c r="A3753">
        <v>41830</v>
      </c>
      <c r="C3753" t="s">
        <v>707</v>
      </c>
      <c r="D3753" s="2" t="str">
        <f>TEXT(MID(Sales_Transactions[[#This Row],[Order Date]],2,5),"d/m/yyy")</f>
        <v>17/2/2012</v>
      </c>
      <c r="E3753" s="2" t="str">
        <f>TEXT(MID(Sales_Transactions[[#This Row],[Order Date]],2,5),"d")</f>
        <v>17</v>
      </c>
      <c r="F3753" s="2" t="str">
        <f>TEXT(MID(Sales_Transactions[[#This Row],[Order Date]],2,5),"m")</f>
        <v>2</v>
      </c>
      <c r="G3753" s="2" t="str">
        <f>TEXT(MID(Sales_Transactions[[#This Row],[Order Date]],2,5),"yyy")</f>
        <v>2012</v>
      </c>
      <c r="H3753" s="2" t="str">
        <f>TEXT(MID(Sales_Transactions[[#This Row],[Order Date]],2,5),"yyy/m")</f>
        <v>2012/2</v>
      </c>
      <c r="I3753" t="s">
        <v>22</v>
      </c>
      <c r="J3753">
        <f t="shared" si="348"/>
        <v>2</v>
      </c>
      <c r="K3753" s="2">
        <v>42</v>
      </c>
      <c r="L3753" s="3">
        <v>5361.08</v>
      </c>
      <c r="M3753" s="4">
        <v>0</v>
      </c>
      <c r="N3753" s="5" t="s">
        <v>34</v>
      </c>
      <c r="O3753" s="3">
        <v>1841.92</v>
      </c>
      <c r="P3753" s="3">
        <v>120.97</v>
      </c>
      <c r="Q3753" s="3">
        <v>26.3</v>
      </c>
      <c r="R3753" s="5" t="s">
        <v>2973</v>
      </c>
      <c r="S3753" s="5" t="s">
        <v>2974</v>
      </c>
      <c r="T3753" s="5" t="str">
        <f t="shared" si="349"/>
        <v>Deirdre Greer</v>
      </c>
      <c r="U3753" t="s">
        <v>2828</v>
      </c>
      <c r="V3753" s="5" t="s">
        <v>74</v>
      </c>
      <c r="W3753" s="5" t="s">
        <v>48</v>
      </c>
      <c r="X3753" s="5" t="s">
        <v>324</v>
      </c>
      <c r="Y3753" s="5" t="s">
        <v>814</v>
      </c>
      <c r="Z3753" s="5" t="s">
        <v>40</v>
      </c>
      <c r="AA3753" s="4">
        <v>0.38</v>
      </c>
      <c r="AB3753" s="1">
        <v>40963</v>
      </c>
      <c r="AC3753" s="1">
        <v>22044</v>
      </c>
      <c r="AD3753">
        <f t="shared" si="350"/>
        <v>7</v>
      </c>
      <c r="AE3753">
        <f t="shared" ca="1" si="351"/>
        <v>64</v>
      </c>
      <c r="AF3753" t="str">
        <f t="shared" ca="1" si="352"/>
        <v>18-64</v>
      </c>
      <c r="AG3753" s="3">
        <f t="shared" si="353"/>
        <v>3.5064285714285717</v>
      </c>
      <c r="AH3753" t="str">
        <f>_xlfn.IFNA(VLOOKUP(Sales_Transactions[[#This Row],[Order ID]],Returned_Items[#All],2,FALSE),"Not Returned")</f>
        <v>Not Returned</v>
      </c>
    </row>
    <row r="3754" spans="1:34" x14ac:dyDescent="0.25">
      <c r="A3754">
        <v>42144</v>
      </c>
      <c r="C3754" t="s">
        <v>3046</v>
      </c>
      <c r="D3754" s="2" t="str">
        <f>TEXT(MID(Sales_Transactions[[#This Row],[Order Date]],2,5),"d/m/yyy")</f>
        <v>12/11/2009</v>
      </c>
      <c r="E3754" s="2" t="str">
        <f>TEXT(MID(Sales_Transactions[[#This Row],[Order Date]],2,5),"d")</f>
        <v>12</v>
      </c>
      <c r="F3754" s="2" t="str">
        <f>TEXT(MID(Sales_Transactions[[#This Row],[Order Date]],2,5),"m")</f>
        <v>11</v>
      </c>
      <c r="G3754" s="2" t="str">
        <f>TEXT(MID(Sales_Transactions[[#This Row],[Order Date]],2,5),"yyy")</f>
        <v>2009</v>
      </c>
      <c r="H3754" s="2" t="str">
        <f>TEXT(MID(Sales_Transactions[[#This Row],[Order Date]],2,5),"yyy/m")</f>
        <v>2009/11</v>
      </c>
      <c r="I3754" t="s">
        <v>78</v>
      </c>
      <c r="J3754">
        <f t="shared" si="348"/>
        <v>3</v>
      </c>
      <c r="K3754" s="2">
        <v>10</v>
      </c>
      <c r="L3754" s="3">
        <v>670.03</v>
      </c>
      <c r="M3754" s="4">
        <v>0.01</v>
      </c>
      <c r="N3754" s="5" t="s">
        <v>67</v>
      </c>
      <c r="O3754" s="3">
        <v>-326.47000000000003</v>
      </c>
      <c r="P3754" s="3">
        <v>64.650000000000006</v>
      </c>
      <c r="Q3754" s="3">
        <v>35</v>
      </c>
      <c r="R3754" s="5" t="s">
        <v>2955</v>
      </c>
      <c r="S3754" s="5" t="s">
        <v>2956</v>
      </c>
      <c r="T3754" s="5" t="str">
        <f t="shared" si="349"/>
        <v>Anne Pryor</v>
      </c>
      <c r="U3754" t="s">
        <v>2828</v>
      </c>
      <c r="V3754" s="5" t="s">
        <v>37</v>
      </c>
      <c r="W3754" s="5" t="s">
        <v>28</v>
      </c>
      <c r="X3754" s="5" t="s">
        <v>29</v>
      </c>
      <c r="Y3754" s="5" t="s">
        <v>1879</v>
      </c>
      <c r="Z3754" s="5" t="s">
        <v>31</v>
      </c>
      <c r="AA3754" s="4">
        <v>0.8</v>
      </c>
      <c r="AB3754" s="1">
        <v>40131</v>
      </c>
      <c r="AC3754" s="1">
        <v>22596</v>
      </c>
      <c r="AD3754">
        <f t="shared" si="350"/>
        <v>2</v>
      </c>
      <c r="AE3754">
        <f t="shared" ca="1" si="351"/>
        <v>62</v>
      </c>
      <c r="AF3754" t="str">
        <f t="shared" ca="1" si="352"/>
        <v>18-64</v>
      </c>
      <c r="AG3754" s="3">
        <f t="shared" si="353"/>
        <v>9.9643534999999996</v>
      </c>
      <c r="AH3754" t="str">
        <f>_xlfn.IFNA(VLOOKUP(Sales_Transactions[[#This Row],[Order ID]],Returned_Items[#All],2,FALSE),"Not Returned")</f>
        <v>Not Returned</v>
      </c>
    </row>
    <row r="3755" spans="1:34" x14ac:dyDescent="0.25">
      <c r="A3755">
        <v>42439</v>
      </c>
      <c r="C3755" t="s">
        <v>1861</v>
      </c>
      <c r="D3755" s="2" t="str">
        <f>TEXT(MID(Sales_Transactions[[#This Row],[Order Date]],2,5),"d/m/yyy")</f>
        <v>19/6/2010</v>
      </c>
      <c r="E3755" s="2" t="str">
        <f>TEXT(MID(Sales_Transactions[[#This Row],[Order Date]],2,5),"d")</f>
        <v>19</v>
      </c>
      <c r="F3755" s="2" t="str">
        <f>TEXT(MID(Sales_Transactions[[#This Row],[Order Date]],2,5),"m")</f>
        <v>6</v>
      </c>
      <c r="G3755" s="2" t="str">
        <f>TEXT(MID(Sales_Transactions[[#This Row],[Order Date]],2,5),"yyy")</f>
        <v>2010</v>
      </c>
      <c r="H3755" s="2" t="str">
        <f>TEXT(MID(Sales_Transactions[[#This Row],[Order Date]],2,5),"yyy/m")</f>
        <v>2010/6</v>
      </c>
      <c r="I3755" t="s">
        <v>52</v>
      </c>
      <c r="J3755">
        <f t="shared" si="348"/>
        <v>1</v>
      </c>
      <c r="K3755" s="2">
        <v>28</v>
      </c>
      <c r="L3755" s="3">
        <v>164.5</v>
      </c>
      <c r="M3755" s="4">
        <v>0.01</v>
      </c>
      <c r="N3755" s="5" t="s">
        <v>23</v>
      </c>
      <c r="O3755" s="3">
        <v>62.68</v>
      </c>
      <c r="P3755" s="3">
        <v>5.84</v>
      </c>
      <c r="Q3755" s="3">
        <v>1</v>
      </c>
      <c r="R3755" s="5" t="s">
        <v>2962</v>
      </c>
      <c r="S3755" s="5" t="s">
        <v>2963</v>
      </c>
      <c r="T3755" s="5" t="str">
        <f t="shared" si="349"/>
        <v>Pamela Stobb</v>
      </c>
      <c r="U3755" t="s">
        <v>2828</v>
      </c>
      <c r="V3755" s="5" t="s">
        <v>37</v>
      </c>
      <c r="W3755" s="5" t="s">
        <v>28</v>
      </c>
      <c r="X3755" s="5" t="s">
        <v>124</v>
      </c>
      <c r="Y3755" s="5" t="s">
        <v>2026</v>
      </c>
      <c r="Z3755" s="5" t="s">
        <v>84</v>
      </c>
      <c r="AA3755" s="4">
        <v>0.38</v>
      </c>
      <c r="AB3755" s="1">
        <v>40349</v>
      </c>
      <c r="AC3755" s="1">
        <v>22551</v>
      </c>
      <c r="AD3755">
        <f t="shared" si="350"/>
        <v>1</v>
      </c>
      <c r="AE3755">
        <f t="shared" ca="1" si="351"/>
        <v>62</v>
      </c>
      <c r="AF3755" t="str">
        <f t="shared" ca="1" si="352"/>
        <v>18-64</v>
      </c>
      <c r="AG3755" s="3">
        <f t="shared" si="353"/>
        <v>0.24426485714285714</v>
      </c>
      <c r="AH3755" t="str">
        <f>_xlfn.IFNA(VLOOKUP(Sales_Transactions[[#This Row],[Order ID]],Returned_Items[#All],2,FALSE),"Not Returned")</f>
        <v>Not Returned</v>
      </c>
    </row>
    <row r="3756" spans="1:34" x14ac:dyDescent="0.25">
      <c r="A3756">
        <v>42758</v>
      </c>
      <c r="C3756" t="s">
        <v>1498</v>
      </c>
      <c r="D3756" s="2" t="str">
        <f>TEXT(MID(Sales_Transactions[[#This Row],[Order Date]],2,5),"d/m/yyy")</f>
        <v>10/11/2012</v>
      </c>
      <c r="E3756" s="2" t="str">
        <f>TEXT(MID(Sales_Transactions[[#This Row],[Order Date]],2,5),"d")</f>
        <v>10</v>
      </c>
      <c r="F3756" s="2" t="str">
        <f>TEXT(MID(Sales_Transactions[[#This Row],[Order Date]],2,5),"m")</f>
        <v>11</v>
      </c>
      <c r="G3756" s="2" t="str">
        <f>TEXT(MID(Sales_Transactions[[#This Row],[Order Date]],2,5),"yyy")</f>
        <v>2012</v>
      </c>
      <c r="H3756" s="2" t="str">
        <f>TEXT(MID(Sales_Transactions[[#This Row],[Order Date]],2,5),"yyy/m")</f>
        <v>2012/11</v>
      </c>
      <c r="I3756" t="s">
        <v>101</v>
      </c>
      <c r="J3756">
        <f t="shared" si="348"/>
        <v>1</v>
      </c>
      <c r="K3756" s="2">
        <v>12</v>
      </c>
      <c r="L3756" s="3">
        <v>1769.74</v>
      </c>
      <c r="M3756" s="4">
        <v>7.0000000000000007E-2</v>
      </c>
      <c r="N3756" s="5" t="s">
        <v>23</v>
      </c>
      <c r="O3756" s="3">
        <v>-333.69</v>
      </c>
      <c r="P3756" s="3">
        <v>152.47999999999999</v>
      </c>
      <c r="Q3756" s="3">
        <v>4</v>
      </c>
      <c r="R3756" s="5" t="s">
        <v>2636</v>
      </c>
      <c r="S3756" s="5" t="s">
        <v>199</v>
      </c>
      <c r="T3756" s="5" t="str">
        <f t="shared" si="349"/>
        <v>Nora Price</v>
      </c>
      <c r="U3756" t="s">
        <v>2828</v>
      </c>
      <c r="V3756" s="5" t="s">
        <v>74</v>
      </c>
      <c r="W3756" s="5" t="s">
        <v>48</v>
      </c>
      <c r="X3756" s="5" t="s">
        <v>87</v>
      </c>
      <c r="Y3756" s="5" t="s">
        <v>1470</v>
      </c>
      <c r="Z3756" s="5" t="s">
        <v>43</v>
      </c>
      <c r="AA3756" s="4">
        <v>0.79</v>
      </c>
      <c r="AB3756" s="1">
        <v>41225</v>
      </c>
      <c r="AC3756" s="1">
        <v>22602</v>
      </c>
      <c r="AD3756">
        <f t="shared" si="350"/>
        <v>2</v>
      </c>
      <c r="AE3756">
        <f t="shared" ca="1" si="351"/>
        <v>62</v>
      </c>
      <c r="AF3756" t="str">
        <f t="shared" ca="1" si="352"/>
        <v>18-64</v>
      </c>
      <c r="AG3756" s="3">
        <f t="shared" si="353"/>
        <v>13.031105333333331</v>
      </c>
      <c r="AH3756" t="str">
        <f>_xlfn.IFNA(VLOOKUP(Sales_Transactions[[#This Row],[Order ID]],Returned_Items[#All],2,FALSE),"Not Returned")</f>
        <v>Not Returned</v>
      </c>
    </row>
    <row r="3757" spans="1:34" x14ac:dyDescent="0.25">
      <c r="A3757">
        <v>42758</v>
      </c>
      <c r="C3757" t="s">
        <v>1498</v>
      </c>
      <c r="D3757" s="2" t="str">
        <f>TEXT(MID(Sales_Transactions[[#This Row],[Order Date]],2,5),"d/m/yyy")</f>
        <v>10/11/2012</v>
      </c>
      <c r="E3757" s="2" t="str">
        <f>TEXT(MID(Sales_Transactions[[#This Row],[Order Date]],2,5),"d")</f>
        <v>10</v>
      </c>
      <c r="F3757" s="2" t="str">
        <f>TEXT(MID(Sales_Transactions[[#This Row],[Order Date]],2,5),"m")</f>
        <v>11</v>
      </c>
      <c r="G3757" s="2" t="str">
        <f>TEXT(MID(Sales_Transactions[[#This Row],[Order Date]],2,5),"yyy")</f>
        <v>2012</v>
      </c>
      <c r="H3757" s="2" t="str">
        <f>TEXT(MID(Sales_Transactions[[#This Row],[Order Date]],2,5),"yyy/m")</f>
        <v>2012/11</v>
      </c>
      <c r="I3757" t="s">
        <v>101</v>
      </c>
      <c r="J3757">
        <f t="shared" si="348"/>
        <v>1</v>
      </c>
      <c r="K3757" s="2">
        <v>42</v>
      </c>
      <c r="L3757" s="3">
        <v>638.07000000000005</v>
      </c>
      <c r="M3757" s="4">
        <v>0.05</v>
      </c>
      <c r="N3757" s="5" t="s">
        <v>23</v>
      </c>
      <c r="O3757" s="3">
        <v>278.89</v>
      </c>
      <c r="P3757" s="3">
        <v>15.04</v>
      </c>
      <c r="Q3757" s="3">
        <v>1.97</v>
      </c>
      <c r="R3757" s="5" t="s">
        <v>2636</v>
      </c>
      <c r="S3757" s="5" t="s">
        <v>199</v>
      </c>
      <c r="T3757" s="5" t="str">
        <f t="shared" si="349"/>
        <v>Nora Price</v>
      </c>
      <c r="U3757" t="s">
        <v>2828</v>
      </c>
      <c r="V3757" s="5" t="s">
        <v>74</v>
      </c>
      <c r="W3757" s="5" t="s">
        <v>28</v>
      </c>
      <c r="X3757" s="5" t="s">
        <v>75</v>
      </c>
      <c r="Y3757" s="5" t="s">
        <v>1168</v>
      </c>
      <c r="Z3757" s="5" t="s">
        <v>84</v>
      </c>
      <c r="AA3757" s="4">
        <v>0.39</v>
      </c>
      <c r="AB3757" s="1">
        <v>41224</v>
      </c>
      <c r="AC3757" s="1">
        <v>22606</v>
      </c>
      <c r="AD3757">
        <f t="shared" si="350"/>
        <v>1</v>
      </c>
      <c r="AE3757">
        <f t="shared" ca="1" si="351"/>
        <v>62</v>
      </c>
      <c r="AF3757" t="str">
        <f t="shared" ca="1" si="352"/>
        <v>18-64</v>
      </c>
      <c r="AG3757" s="3">
        <f t="shared" si="353"/>
        <v>0.40482095238095234</v>
      </c>
      <c r="AH3757" t="str">
        <f>_xlfn.IFNA(VLOOKUP(Sales_Transactions[[#This Row],[Order ID]],Returned_Items[#All],2,FALSE),"Not Returned")</f>
        <v>Not Returned</v>
      </c>
    </row>
    <row r="3758" spans="1:34" x14ac:dyDescent="0.25">
      <c r="A3758">
        <v>42918</v>
      </c>
      <c r="C3758" t="s">
        <v>1114</v>
      </c>
      <c r="D3758" s="2" t="str">
        <f>TEXT(MID(Sales_Transactions[[#This Row],[Order Date]],2,5),"d/m/yyy")</f>
        <v>22/5/2011</v>
      </c>
      <c r="E3758" s="2" t="str">
        <f>TEXT(MID(Sales_Transactions[[#This Row],[Order Date]],2,5),"d")</f>
        <v>22</v>
      </c>
      <c r="F3758" s="2" t="str">
        <f>TEXT(MID(Sales_Transactions[[#This Row],[Order Date]],2,5),"m")</f>
        <v>5</v>
      </c>
      <c r="G3758" s="2" t="str">
        <f>TEXT(MID(Sales_Transactions[[#This Row],[Order Date]],2,5),"yyy")</f>
        <v>2011</v>
      </c>
      <c r="H3758" s="2" t="str">
        <f>TEXT(MID(Sales_Transactions[[#This Row],[Order Date]],2,5),"yyy/m")</f>
        <v>2011/5</v>
      </c>
      <c r="I3758" t="s">
        <v>33</v>
      </c>
      <c r="J3758">
        <f t="shared" si="348"/>
        <v>4</v>
      </c>
      <c r="K3758" s="2">
        <v>38</v>
      </c>
      <c r="L3758" s="3">
        <v>468.95</v>
      </c>
      <c r="M3758" s="4">
        <v>0.02</v>
      </c>
      <c r="N3758" s="5" t="s">
        <v>67</v>
      </c>
      <c r="O3758" s="3">
        <v>-2.38</v>
      </c>
      <c r="P3758" s="3">
        <v>11.5</v>
      </c>
      <c r="Q3758" s="3">
        <v>7.19</v>
      </c>
      <c r="R3758" s="5" t="s">
        <v>1115</v>
      </c>
      <c r="S3758" s="5" t="s">
        <v>1116</v>
      </c>
      <c r="T3758" s="5" t="str">
        <f t="shared" si="349"/>
        <v>Logan Haushalter</v>
      </c>
      <c r="U3758" t="s">
        <v>2828</v>
      </c>
      <c r="V3758" s="5" t="s">
        <v>47</v>
      </c>
      <c r="W3758" s="5" t="s">
        <v>28</v>
      </c>
      <c r="X3758" s="5" t="s">
        <v>41</v>
      </c>
      <c r="Y3758" s="5" t="s">
        <v>653</v>
      </c>
      <c r="Z3758" s="5" t="s">
        <v>43</v>
      </c>
      <c r="AA3758" s="4">
        <v>0.4</v>
      </c>
      <c r="AB3758" s="1">
        <v>40687</v>
      </c>
      <c r="AC3758" s="1">
        <v>22416</v>
      </c>
      <c r="AD3758">
        <f t="shared" si="350"/>
        <v>2</v>
      </c>
      <c r="AE3758">
        <f t="shared" ca="1" si="351"/>
        <v>63</v>
      </c>
      <c r="AF3758" t="str">
        <f t="shared" ca="1" si="352"/>
        <v>18-64</v>
      </c>
      <c r="AG3758" s="3">
        <f t="shared" si="353"/>
        <v>0.4917815789473684</v>
      </c>
      <c r="AH3758" t="str">
        <f>_xlfn.IFNA(VLOOKUP(Sales_Transactions[[#This Row],[Order ID]],Returned_Items[#All],2,FALSE),"Not Returned")</f>
        <v>Not Returned</v>
      </c>
    </row>
    <row r="3759" spans="1:34" x14ac:dyDescent="0.25">
      <c r="A3759">
        <v>42950</v>
      </c>
      <c r="C3759" t="s">
        <v>1684</v>
      </c>
      <c r="D3759" s="2" t="str">
        <f>TEXT(MID(Sales_Transactions[[#This Row],[Order Date]],2,5),"d/m/yyy")</f>
        <v>22/8/2010</v>
      </c>
      <c r="E3759" s="2" t="str">
        <f>TEXT(MID(Sales_Transactions[[#This Row],[Order Date]],2,5),"d")</f>
        <v>22</v>
      </c>
      <c r="F3759" s="2" t="str">
        <f>TEXT(MID(Sales_Transactions[[#This Row],[Order Date]],2,5),"m")</f>
        <v>8</v>
      </c>
      <c r="G3759" s="2" t="str">
        <f>TEXT(MID(Sales_Transactions[[#This Row],[Order Date]],2,5),"yyy")</f>
        <v>2010</v>
      </c>
      <c r="H3759" s="2" t="str">
        <f>TEXT(MID(Sales_Transactions[[#This Row],[Order Date]],2,5),"yyy/m")</f>
        <v>2010/8</v>
      </c>
      <c r="I3759" t="s">
        <v>33</v>
      </c>
      <c r="J3759">
        <f t="shared" si="348"/>
        <v>4</v>
      </c>
      <c r="K3759" s="2">
        <v>38</v>
      </c>
      <c r="L3759" s="3">
        <v>1142.4849999999999</v>
      </c>
      <c r="M3759" s="4">
        <v>0.09</v>
      </c>
      <c r="N3759" s="5" t="s">
        <v>23</v>
      </c>
      <c r="O3759" s="3">
        <v>303.39999999999998</v>
      </c>
      <c r="P3759" s="3">
        <v>35.99</v>
      </c>
      <c r="Q3759" s="3">
        <v>1.25</v>
      </c>
      <c r="R3759" s="5" t="s">
        <v>2330</v>
      </c>
      <c r="S3759" s="5" t="s">
        <v>2996</v>
      </c>
      <c r="T3759" s="5" t="str">
        <f t="shared" si="349"/>
        <v>Theresa Swint</v>
      </c>
      <c r="U3759" t="s">
        <v>2828</v>
      </c>
      <c r="V3759" s="5" t="s">
        <v>27</v>
      </c>
      <c r="W3759" s="5" t="s">
        <v>48</v>
      </c>
      <c r="X3759" s="5" t="s">
        <v>49</v>
      </c>
      <c r="Y3759" s="5" t="s">
        <v>1183</v>
      </c>
      <c r="Z3759" s="5" t="s">
        <v>60</v>
      </c>
      <c r="AA3759" s="4">
        <v>0.56999999999999995</v>
      </c>
      <c r="AB3759" s="1">
        <v>40413</v>
      </c>
      <c r="AC3759" s="1">
        <v>22283</v>
      </c>
      <c r="AD3759">
        <f t="shared" si="350"/>
        <v>1</v>
      </c>
      <c r="AE3759">
        <f t="shared" ca="1" si="351"/>
        <v>63</v>
      </c>
      <c r="AF3759" t="str">
        <f t="shared" ca="1" si="352"/>
        <v>18-64</v>
      </c>
      <c r="AG3759" s="3">
        <f t="shared" si="353"/>
        <v>0.97914760526315803</v>
      </c>
      <c r="AH3759" t="str">
        <f>_xlfn.IFNA(VLOOKUP(Sales_Transactions[[#This Row],[Order ID]],Returned_Items[#All],2,FALSE),"Not Returned")</f>
        <v>Not Returned</v>
      </c>
    </row>
    <row r="3760" spans="1:34" x14ac:dyDescent="0.25">
      <c r="A3760">
        <v>42951</v>
      </c>
      <c r="C3760" t="s">
        <v>623</v>
      </c>
      <c r="D3760" s="2" t="str">
        <f>TEXT(MID(Sales_Transactions[[#This Row],[Order Date]],2,5),"d/m/yyy")</f>
        <v>16/9/2012</v>
      </c>
      <c r="E3760" s="2" t="str">
        <f>TEXT(MID(Sales_Transactions[[#This Row],[Order Date]],2,5),"d")</f>
        <v>16</v>
      </c>
      <c r="F3760" s="2" t="str">
        <f>TEXT(MID(Sales_Transactions[[#This Row],[Order Date]],2,5),"m")</f>
        <v>9</v>
      </c>
      <c r="G3760" s="2" t="str">
        <f>TEXT(MID(Sales_Transactions[[#This Row],[Order Date]],2,5),"yyy")</f>
        <v>2012</v>
      </c>
      <c r="H3760" s="2" t="str">
        <f>TEXT(MID(Sales_Transactions[[#This Row],[Order Date]],2,5),"yyy/m")</f>
        <v>2012/9</v>
      </c>
      <c r="I3760" t="s">
        <v>101</v>
      </c>
      <c r="J3760">
        <f t="shared" si="348"/>
        <v>1</v>
      </c>
      <c r="K3760" s="2">
        <v>20</v>
      </c>
      <c r="L3760" s="3">
        <v>2104.991</v>
      </c>
      <c r="M3760" s="4">
        <v>0.09</v>
      </c>
      <c r="N3760" s="5" t="s">
        <v>23</v>
      </c>
      <c r="O3760" s="3">
        <v>165.45</v>
      </c>
      <c r="P3760" s="3">
        <v>125.99</v>
      </c>
      <c r="Q3760" s="3">
        <v>8.8000000000000007</v>
      </c>
      <c r="R3760" s="5" t="s">
        <v>663</v>
      </c>
      <c r="S3760" s="5" t="s">
        <v>2274</v>
      </c>
      <c r="T3760" s="5" t="str">
        <f t="shared" si="349"/>
        <v>Toby Carlisle</v>
      </c>
      <c r="U3760" t="s">
        <v>2828</v>
      </c>
      <c r="V3760" s="5" t="s">
        <v>74</v>
      </c>
      <c r="W3760" s="5" t="s">
        <v>48</v>
      </c>
      <c r="X3760" s="5" t="s">
        <v>49</v>
      </c>
      <c r="Y3760" s="5" t="s">
        <v>1380</v>
      </c>
      <c r="Z3760" s="5" t="s">
        <v>43</v>
      </c>
      <c r="AA3760" s="4">
        <v>0.59</v>
      </c>
      <c r="AB3760" s="1">
        <v>41170</v>
      </c>
      <c r="AC3760" s="1">
        <v>22792</v>
      </c>
      <c r="AD3760">
        <f t="shared" si="350"/>
        <v>2</v>
      </c>
      <c r="AE3760">
        <f t="shared" ca="1" si="351"/>
        <v>62</v>
      </c>
      <c r="AF3760" t="str">
        <f t="shared" ca="1" si="352"/>
        <v>18-64</v>
      </c>
      <c r="AG3760" s="3">
        <f t="shared" si="353"/>
        <v>6.733830450000001</v>
      </c>
      <c r="AH3760" t="str">
        <f>_xlfn.IFNA(VLOOKUP(Sales_Transactions[[#This Row],[Order ID]],Returned_Items[#All],2,FALSE),"Not Returned")</f>
        <v>Not Returned</v>
      </c>
    </row>
    <row r="3761" spans="1:34" x14ac:dyDescent="0.25">
      <c r="A3761">
        <v>43172</v>
      </c>
      <c r="C3761" t="s">
        <v>1015</v>
      </c>
      <c r="D3761" s="2" t="str">
        <f>TEXT(MID(Sales_Transactions[[#This Row],[Order Date]],2,5),"d/m/yyy")</f>
        <v>3/7/2009</v>
      </c>
      <c r="E3761" s="2" t="str">
        <f>TEXT(MID(Sales_Transactions[[#This Row],[Order Date]],2,5),"d")</f>
        <v>3</v>
      </c>
      <c r="F3761" s="2" t="str">
        <f>TEXT(MID(Sales_Transactions[[#This Row],[Order Date]],2,5),"m")</f>
        <v>7</v>
      </c>
      <c r="G3761" s="2" t="str">
        <f>TEXT(MID(Sales_Transactions[[#This Row],[Order Date]],2,5),"yyy")</f>
        <v>2009</v>
      </c>
      <c r="H3761" s="2" t="str">
        <f>TEXT(MID(Sales_Transactions[[#This Row],[Order Date]],2,5),"yyy/m")</f>
        <v>2009/7</v>
      </c>
      <c r="I3761" t="s">
        <v>22</v>
      </c>
      <c r="J3761">
        <f t="shared" si="348"/>
        <v>2</v>
      </c>
      <c r="K3761" s="2">
        <v>19</v>
      </c>
      <c r="L3761" s="3">
        <v>28.34</v>
      </c>
      <c r="M3761" s="4">
        <v>0.09</v>
      </c>
      <c r="N3761" s="5" t="s">
        <v>23</v>
      </c>
      <c r="O3761" s="3">
        <v>1.68</v>
      </c>
      <c r="P3761" s="3">
        <v>1.48</v>
      </c>
      <c r="Q3761" s="3">
        <v>0.7</v>
      </c>
      <c r="R3761" s="5" t="s">
        <v>1531</v>
      </c>
      <c r="S3761" s="5" t="s">
        <v>2783</v>
      </c>
      <c r="T3761" s="5" t="str">
        <f t="shared" si="349"/>
        <v>Liz Willingham</v>
      </c>
      <c r="U3761" t="s">
        <v>2828</v>
      </c>
      <c r="V3761" s="5" t="s">
        <v>47</v>
      </c>
      <c r="W3761" s="5" t="s">
        <v>28</v>
      </c>
      <c r="X3761" s="5" t="s">
        <v>82</v>
      </c>
      <c r="Y3761" s="5" t="s">
        <v>1054</v>
      </c>
      <c r="Z3761" s="5" t="s">
        <v>84</v>
      </c>
      <c r="AA3761" s="4">
        <v>0.37</v>
      </c>
      <c r="AB3761" s="1">
        <v>39999</v>
      </c>
      <c r="AC3761" s="1">
        <v>22717</v>
      </c>
      <c r="AD3761">
        <f t="shared" si="350"/>
        <v>2</v>
      </c>
      <c r="AE3761">
        <f t="shared" ca="1" si="351"/>
        <v>62</v>
      </c>
      <c r="AF3761" t="str">
        <f t="shared" ca="1" si="352"/>
        <v>18-64</v>
      </c>
      <c r="AG3761" s="3">
        <f t="shared" si="353"/>
        <v>0.11466673684210527</v>
      </c>
      <c r="AH3761" t="str">
        <f>_xlfn.IFNA(VLOOKUP(Sales_Transactions[[#This Row],[Order ID]],Returned_Items[#All],2,FALSE),"Not Returned")</f>
        <v>Not Returned</v>
      </c>
    </row>
    <row r="3762" spans="1:34" x14ac:dyDescent="0.25">
      <c r="A3762">
        <v>43270</v>
      </c>
      <c r="C3762" t="s">
        <v>688</v>
      </c>
      <c r="D3762" s="2" t="str">
        <f>TEXT(MID(Sales_Transactions[[#This Row],[Order Date]],2,5),"d/m/yyy")</f>
        <v>1/9/2012</v>
      </c>
      <c r="E3762" s="2" t="str">
        <f>TEXT(MID(Sales_Transactions[[#This Row],[Order Date]],2,5),"d")</f>
        <v>1</v>
      </c>
      <c r="F3762" s="2" t="str">
        <f>TEXT(MID(Sales_Transactions[[#This Row],[Order Date]],2,5),"m")</f>
        <v>9</v>
      </c>
      <c r="G3762" s="2" t="str">
        <f>TEXT(MID(Sales_Transactions[[#This Row],[Order Date]],2,5),"yyy")</f>
        <v>2012</v>
      </c>
      <c r="H3762" s="2" t="str">
        <f>TEXT(MID(Sales_Transactions[[#This Row],[Order Date]],2,5),"yyy/m")</f>
        <v>2012/9</v>
      </c>
      <c r="I3762" t="s">
        <v>101</v>
      </c>
      <c r="J3762">
        <f t="shared" si="348"/>
        <v>1</v>
      </c>
      <c r="K3762" s="2">
        <v>35</v>
      </c>
      <c r="L3762" s="3">
        <v>343.92</v>
      </c>
      <c r="M3762" s="4">
        <v>0.06</v>
      </c>
      <c r="N3762" s="5" t="s">
        <v>23</v>
      </c>
      <c r="O3762" s="3">
        <v>154.54</v>
      </c>
      <c r="P3762" s="3">
        <v>10.35</v>
      </c>
      <c r="Q3762" s="3">
        <v>0.99</v>
      </c>
      <c r="R3762" s="5" t="s">
        <v>1435</v>
      </c>
      <c r="S3762" s="5" t="s">
        <v>1053</v>
      </c>
      <c r="T3762" s="5" t="str">
        <f t="shared" si="349"/>
        <v>Sarah Brown</v>
      </c>
      <c r="U3762" t="s">
        <v>2828</v>
      </c>
      <c r="V3762" s="5" t="s">
        <v>37</v>
      </c>
      <c r="W3762" s="5" t="s">
        <v>28</v>
      </c>
      <c r="X3762" s="5" t="s">
        <v>115</v>
      </c>
      <c r="Y3762" s="5" t="s">
        <v>2429</v>
      </c>
      <c r="Z3762" s="5" t="s">
        <v>43</v>
      </c>
      <c r="AA3762" s="4">
        <v>0.37</v>
      </c>
      <c r="AB3762" s="1">
        <v>41155</v>
      </c>
      <c r="AC3762" s="1">
        <v>22992</v>
      </c>
      <c r="AD3762">
        <f t="shared" si="350"/>
        <v>2</v>
      </c>
      <c r="AE3762">
        <f t="shared" ca="1" si="351"/>
        <v>61</v>
      </c>
      <c r="AF3762" t="str">
        <f t="shared" ca="1" si="352"/>
        <v>18-64</v>
      </c>
      <c r="AG3762" s="3">
        <f t="shared" si="353"/>
        <v>0.32382257142857146</v>
      </c>
      <c r="AH3762" t="str">
        <f>_xlfn.IFNA(VLOOKUP(Sales_Transactions[[#This Row],[Order ID]],Returned_Items[#All],2,FALSE),"Not Returned")</f>
        <v>Not Returned</v>
      </c>
    </row>
    <row r="3763" spans="1:34" x14ac:dyDescent="0.25">
      <c r="A3763">
        <v>43271</v>
      </c>
      <c r="C3763" t="s">
        <v>1863</v>
      </c>
      <c r="D3763" s="2" t="str">
        <f>TEXT(MID(Sales_Transactions[[#This Row],[Order Date]],2,5),"d/m/yyy")</f>
        <v>3/3/2010</v>
      </c>
      <c r="E3763" s="2" t="str">
        <f>TEXT(MID(Sales_Transactions[[#This Row],[Order Date]],2,5),"d")</f>
        <v>3</v>
      </c>
      <c r="F3763" s="2" t="str">
        <f>TEXT(MID(Sales_Transactions[[#This Row],[Order Date]],2,5),"m")</f>
        <v>3</v>
      </c>
      <c r="G3763" s="2" t="str">
        <f>TEXT(MID(Sales_Transactions[[#This Row],[Order Date]],2,5),"yyy")</f>
        <v>2010</v>
      </c>
      <c r="H3763" s="2" t="str">
        <f>TEXT(MID(Sales_Transactions[[#This Row],[Order Date]],2,5),"yyy/m")</f>
        <v>2010/3</v>
      </c>
      <c r="I3763" t="s">
        <v>78</v>
      </c>
      <c r="J3763">
        <f t="shared" si="348"/>
        <v>3</v>
      </c>
      <c r="K3763" s="2">
        <v>2</v>
      </c>
      <c r="L3763" s="3">
        <v>7.75</v>
      </c>
      <c r="M3763" s="4">
        <v>0.03</v>
      </c>
      <c r="N3763" s="5" t="s">
        <v>23</v>
      </c>
      <c r="O3763" s="3">
        <v>-5.27</v>
      </c>
      <c r="P3763" s="3">
        <v>2.6</v>
      </c>
      <c r="Q3763" s="3">
        <v>2.4</v>
      </c>
      <c r="R3763" s="5" t="s">
        <v>2989</v>
      </c>
      <c r="S3763" s="5" t="s">
        <v>2990</v>
      </c>
      <c r="T3763" s="5" t="str">
        <f t="shared" si="349"/>
        <v>Brenda Bowman</v>
      </c>
      <c r="U3763" t="s">
        <v>2828</v>
      </c>
      <c r="V3763" s="5" t="s">
        <v>27</v>
      </c>
      <c r="W3763" s="5" t="s">
        <v>28</v>
      </c>
      <c r="X3763" s="5" t="s">
        <v>124</v>
      </c>
      <c r="Y3763" s="5" t="s">
        <v>645</v>
      </c>
      <c r="Z3763" s="5" t="s">
        <v>84</v>
      </c>
      <c r="AA3763" s="4">
        <v>0.57999999999999996</v>
      </c>
      <c r="AB3763" s="1">
        <v>40241</v>
      </c>
      <c r="AC3763" s="1">
        <v>22914</v>
      </c>
      <c r="AD3763">
        <f t="shared" si="350"/>
        <v>1</v>
      </c>
      <c r="AE3763">
        <f t="shared" ca="1" si="351"/>
        <v>61</v>
      </c>
      <c r="AF3763" t="str">
        <f t="shared" ca="1" si="352"/>
        <v>18-64</v>
      </c>
      <c r="AG3763" s="3">
        <f t="shared" si="353"/>
        <v>2.4996100000000001</v>
      </c>
      <c r="AH3763" t="str">
        <f>_xlfn.IFNA(VLOOKUP(Sales_Transactions[[#This Row],[Order ID]],Returned_Items[#All],2,FALSE),"Not Returned")</f>
        <v>Not Returned</v>
      </c>
    </row>
    <row r="3764" spans="1:34" x14ac:dyDescent="0.25">
      <c r="A3764">
        <v>43745</v>
      </c>
      <c r="C3764" t="s">
        <v>1865</v>
      </c>
      <c r="D3764" s="2" t="str">
        <f>TEXT(MID(Sales_Transactions[[#This Row],[Order Date]],2,5),"d/m/yyy")</f>
        <v>1/11/2010</v>
      </c>
      <c r="E3764" s="2" t="str">
        <f>TEXT(MID(Sales_Transactions[[#This Row],[Order Date]],2,5),"d")</f>
        <v>1</v>
      </c>
      <c r="F3764" s="2" t="str">
        <f>TEXT(MID(Sales_Transactions[[#This Row],[Order Date]],2,5),"m")</f>
        <v>11</v>
      </c>
      <c r="G3764" s="2" t="str">
        <f>TEXT(MID(Sales_Transactions[[#This Row],[Order Date]],2,5),"yyy")</f>
        <v>2010</v>
      </c>
      <c r="H3764" s="2" t="str">
        <f>TEXT(MID(Sales_Transactions[[#This Row],[Order Date]],2,5),"yyy/m")</f>
        <v>2010/11</v>
      </c>
      <c r="I3764" t="s">
        <v>22</v>
      </c>
      <c r="J3764">
        <f t="shared" si="348"/>
        <v>2</v>
      </c>
      <c r="K3764" s="2">
        <v>43</v>
      </c>
      <c r="L3764" s="3">
        <v>2433.5300000000002</v>
      </c>
      <c r="M3764" s="4">
        <v>0.02</v>
      </c>
      <c r="N3764" s="5" t="s">
        <v>23</v>
      </c>
      <c r="O3764" s="3">
        <v>946.7</v>
      </c>
      <c r="P3764" s="3">
        <v>54.48</v>
      </c>
      <c r="Q3764" s="3">
        <v>0.99</v>
      </c>
      <c r="R3764" s="5" t="s">
        <v>3008</v>
      </c>
      <c r="S3764" s="5" t="s">
        <v>3009</v>
      </c>
      <c r="T3764" s="5" t="str">
        <f t="shared" si="349"/>
        <v>Laurel Elliston</v>
      </c>
      <c r="U3764" t="s">
        <v>2828</v>
      </c>
      <c r="V3764" s="5" t="s">
        <v>47</v>
      </c>
      <c r="W3764" s="5" t="s">
        <v>28</v>
      </c>
      <c r="X3764" s="5" t="s">
        <v>38</v>
      </c>
      <c r="Y3764" s="5" t="s">
        <v>2009</v>
      </c>
      <c r="Z3764" s="5" t="s">
        <v>43</v>
      </c>
      <c r="AA3764" s="4">
        <v>0.56999999999999995</v>
      </c>
      <c r="AB3764" s="1">
        <v>40483</v>
      </c>
      <c r="AC3764" s="1">
        <v>22868</v>
      </c>
      <c r="AD3764">
        <f t="shared" si="350"/>
        <v>0</v>
      </c>
      <c r="AE3764">
        <f t="shared" ca="1" si="351"/>
        <v>61</v>
      </c>
      <c r="AF3764" t="str">
        <f t="shared" ca="1" si="352"/>
        <v>18-64</v>
      </c>
      <c r="AG3764" s="3">
        <f t="shared" si="353"/>
        <v>1.2897466046511628</v>
      </c>
      <c r="AH3764" t="str">
        <f>_xlfn.IFNA(VLOOKUP(Sales_Transactions[[#This Row],[Order ID]],Returned_Items[#All],2,FALSE),"Not Returned")</f>
        <v>Not Returned</v>
      </c>
    </row>
    <row r="3765" spans="1:34" x14ac:dyDescent="0.25">
      <c r="A3765">
        <v>43745</v>
      </c>
      <c r="C3765" t="s">
        <v>1865</v>
      </c>
      <c r="D3765" s="2" t="str">
        <f>TEXT(MID(Sales_Transactions[[#This Row],[Order Date]],2,5),"d/m/yyy")</f>
        <v>1/11/2010</v>
      </c>
      <c r="E3765" s="2" t="str">
        <f>TEXT(MID(Sales_Transactions[[#This Row],[Order Date]],2,5),"d")</f>
        <v>1</v>
      </c>
      <c r="F3765" s="2" t="str">
        <f>TEXT(MID(Sales_Transactions[[#This Row],[Order Date]],2,5),"m")</f>
        <v>11</v>
      </c>
      <c r="G3765" s="2" t="str">
        <f>TEXT(MID(Sales_Transactions[[#This Row],[Order Date]],2,5),"yyy")</f>
        <v>2010</v>
      </c>
      <c r="H3765" s="2" t="str">
        <f>TEXT(MID(Sales_Transactions[[#This Row],[Order Date]],2,5),"yyy/m")</f>
        <v>2010/11</v>
      </c>
      <c r="I3765" t="s">
        <v>22</v>
      </c>
      <c r="J3765">
        <f t="shared" si="348"/>
        <v>2</v>
      </c>
      <c r="K3765" s="2">
        <v>26</v>
      </c>
      <c r="L3765" s="3">
        <v>1368.03</v>
      </c>
      <c r="M3765" s="4">
        <v>0.04</v>
      </c>
      <c r="N3765" s="5" t="s">
        <v>23</v>
      </c>
      <c r="O3765" s="3">
        <v>27.51</v>
      </c>
      <c r="P3765" s="3">
        <v>50.98</v>
      </c>
      <c r="Q3765" s="3">
        <v>6.5</v>
      </c>
      <c r="R3765" s="5" t="s">
        <v>3008</v>
      </c>
      <c r="S3765" s="5" t="s">
        <v>3009</v>
      </c>
      <c r="T3765" s="5" t="str">
        <f t="shared" si="349"/>
        <v>Laurel Elliston</v>
      </c>
      <c r="U3765" t="s">
        <v>2828</v>
      </c>
      <c r="V3765" s="5" t="s">
        <v>47</v>
      </c>
      <c r="W3765" s="5" t="s">
        <v>48</v>
      </c>
      <c r="X3765" s="5" t="s">
        <v>87</v>
      </c>
      <c r="Y3765" s="5" t="s">
        <v>280</v>
      </c>
      <c r="Z3765" s="5" t="s">
        <v>43</v>
      </c>
      <c r="AA3765" s="4">
        <v>0.73</v>
      </c>
      <c r="AB3765" s="1">
        <v>40485</v>
      </c>
      <c r="AC3765" s="1">
        <v>22961</v>
      </c>
      <c r="AD3765">
        <f t="shared" si="350"/>
        <v>2</v>
      </c>
      <c r="AE3765">
        <f t="shared" ca="1" si="351"/>
        <v>61</v>
      </c>
      <c r="AF3765" t="str">
        <f t="shared" ca="1" si="352"/>
        <v>18-64</v>
      </c>
      <c r="AG3765" s="3">
        <f t="shared" si="353"/>
        <v>2.2099849230769228</v>
      </c>
      <c r="AH3765" t="str">
        <f>_xlfn.IFNA(VLOOKUP(Sales_Transactions[[#This Row],[Order ID]],Returned_Items[#All],2,FALSE),"Not Returned")</f>
        <v>Not Returned</v>
      </c>
    </row>
    <row r="3766" spans="1:34" x14ac:dyDescent="0.25">
      <c r="A3766">
        <v>43745</v>
      </c>
      <c r="C3766" t="s">
        <v>1865</v>
      </c>
      <c r="D3766" s="2" t="str">
        <f>TEXT(MID(Sales_Transactions[[#This Row],[Order Date]],2,5),"d/m/yyy")</f>
        <v>1/11/2010</v>
      </c>
      <c r="E3766" s="2" t="str">
        <f>TEXT(MID(Sales_Transactions[[#This Row],[Order Date]],2,5),"d")</f>
        <v>1</v>
      </c>
      <c r="F3766" s="2" t="str">
        <f>TEXT(MID(Sales_Transactions[[#This Row],[Order Date]],2,5),"m")</f>
        <v>11</v>
      </c>
      <c r="G3766" s="2" t="str">
        <f>TEXT(MID(Sales_Transactions[[#This Row],[Order Date]],2,5),"yyy")</f>
        <v>2010</v>
      </c>
      <c r="H3766" s="2" t="str">
        <f>TEXT(MID(Sales_Transactions[[#This Row],[Order Date]],2,5),"yyy/m")</f>
        <v>2010/11</v>
      </c>
      <c r="I3766" t="s">
        <v>22</v>
      </c>
      <c r="J3766">
        <f t="shared" si="348"/>
        <v>2</v>
      </c>
      <c r="K3766" s="2">
        <v>41</v>
      </c>
      <c r="L3766" s="3">
        <v>260.64</v>
      </c>
      <c r="M3766" s="4">
        <v>0.08</v>
      </c>
      <c r="N3766" s="5" t="s">
        <v>23</v>
      </c>
      <c r="O3766" s="3">
        <v>-106.21</v>
      </c>
      <c r="P3766" s="3">
        <v>6.68</v>
      </c>
      <c r="Q3766" s="3">
        <v>6.15</v>
      </c>
      <c r="R3766" s="5" t="s">
        <v>3008</v>
      </c>
      <c r="S3766" s="5" t="s">
        <v>3009</v>
      </c>
      <c r="T3766" s="5" t="str">
        <f t="shared" si="349"/>
        <v>Laurel Elliston</v>
      </c>
      <c r="U3766" t="s">
        <v>2828</v>
      </c>
      <c r="V3766" s="5" t="s">
        <v>47</v>
      </c>
      <c r="W3766" s="5" t="s">
        <v>28</v>
      </c>
      <c r="X3766" s="5" t="s">
        <v>75</v>
      </c>
      <c r="Y3766" s="5" t="s">
        <v>3047</v>
      </c>
      <c r="Z3766" s="5" t="s">
        <v>43</v>
      </c>
      <c r="AA3766" s="4">
        <v>0.37</v>
      </c>
      <c r="AB3766" s="1">
        <v>40485</v>
      </c>
      <c r="AC3766" s="1">
        <v>23257</v>
      </c>
      <c r="AD3766">
        <f t="shared" si="350"/>
        <v>2</v>
      </c>
      <c r="AE3766">
        <f t="shared" ca="1" si="351"/>
        <v>60</v>
      </c>
      <c r="AF3766" t="str">
        <f t="shared" ca="1" si="352"/>
        <v>18-64</v>
      </c>
      <c r="AG3766" s="3">
        <f t="shared" si="353"/>
        <v>0.31279648780487807</v>
      </c>
      <c r="AH3766" t="str">
        <f>_xlfn.IFNA(VLOOKUP(Sales_Transactions[[#This Row],[Order ID]],Returned_Items[#All],2,FALSE),"Not Returned")</f>
        <v>Not Returned</v>
      </c>
    </row>
    <row r="3767" spans="1:34" x14ac:dyDescent="0.25">
      <c r="A3767">
        <v>43745</v>
      </c>
      <c r="C3767" t="s">
        <v>1865</v>
      </c>
      <c r="D3767" s="2" t="str">
        <f>TEXT(MID(Sales_Transactions[[#This Row],[Order Date]],2,5),"d/m/yyy")</f>
        <v>1/11/2010</v>
      </c>
      <c r="E3767" s="2" t="str">
        <f>TEXT(MID(Sales_Transactions[[#This Row],[Order Date]],2,5),"d")</f>
        <v>1</v>
      </c>
      <c r="F3767" s="2" t="str">
        <f>TEXT(MID(Sales_Transactions[[#This Row],[Order Date]],2,5),"m")</f>
        <v>11</v>
      </c>
      <c r="G3767" s="2" t="str">
        <f>TEXT(MID(Sales_Transactions[[#This Row],[Order Date]],2,5),"yyy")</f>
        <v>2010</v>
      </c>
      <c r="H3767" s="2" t="str">
        <f>TEXT(MID(Sales_Transactions[[#This Row],[Order Date]],2,5),"yyy/m")</f>
        <v>2010/11</v>
      </c>
      <c r="I3767" t="s">
        <v>22</v>
      </c>
      <c r="J3767">
        <f t="shared" si="348"/>
        <v>2</v>
      </c>
      <c r="K3767" s="2">
        <v>32</v>
      </c>
      <c r="L3767" s="3">
        <v>1250.4265</v>
      </c>
      <c r="M3767" s="4">
        <v>0.02</v>
      </c>
      <c r="N3767" s="5" t="s">
        <v>23</v>
      </c>
      <c r="O3767" s="3">
        <v>303.3</v>
      </c>
      <c r="P3767" s="3">
        <v>45.99</v>
      </c>
      <c r="Q3767" s="3">
        <v>2.5</v>
      </c>
      <c r="R3767" s="5" t="s">
        <v>3008</v>
      </c>
      <c r="S3767" s="5" t="s">
        <v>3009</v>
      </c>
      <c r="T3767" s="5" t="str">
        <f t="shared" si="349"/>
        <v>Laurel Elliston</v>
      </c>
      <c r="U3767" t="s">
        <v>2828</v>
      </c>
      <c r="V3767" s="5" t="s">
        <v>47</v>
      </c>
      <c r="W3767" s="5" t="s">
        <v>48</v>
      </c>
      <c r="X3767" s="5" t="s">
        <v>49</v>
      </c>
      <c r="Y3767" s="5" t="s">
        <v>1280</v>
      </c>
      <c r="Z3767" s="5" t="s">
        <v>43</v>
      </c>
      <c r="AA3767" s="4">
        <v>0.56000000000000005</v>
      </c>
      <c r="AB3767" s="1">
        <v>40483</v>
      </c>
      <c r="AC3767" s="1">
        <v>23058</v>
      </c>
      <c r="AD3767">
        <f t="shared" si="350"/>
        <v>0</v>
      </c>
      <c r="AE3767">
        <f t="shared" ca="1" si="351"/>
        <v>61</v>
      </c>
      <c r="AF3767" t="str">
        <f t="shared" ca="1" si="352"/>
        <v>18-64</v>
      </c>
      <c r="AG3767" s="3">
        <f t="shared" si="353"/>
        <v>1.5150250625000001</v>
      </c>
      <c r="AH3767" t="str">
        <f>_xlfn.IFNA(VLOOKUP(Sales_Transactions[[#This Row],[Order ID]],Returned_Items[#All],2,FALSE),"Not Returned")</f>
        <v>Not Returned</v>
      </c>
    </row>
    <row r="3768" spans="1:34" x14ac:dyDescent="0.25">
      <c r="A3768">
        <v>43779</v>
      </c>
      <c r="C3768" t="s">
        <v>3048</v>
      </c>
      <c r="D3768" s="2" t="str">
        <f>TEXT(MID(Sales_Transactions[[#This Row],[Order Date]],2,5),"d/m/yyy")</f>
        <v>21/8/2009</v>
      </c>
      <c r="E3768" s="2" t="str">
        <f>TEXT(MID(Sales_Transactions[[#This Row],[Order Date]],2,5),"d")</f>
        <v>21</v>
      </c>
      <c r="F3768" s="2" t="str">
        <f>TEXT(MID(Sales_Transactions[[#This Row],[Order Date]],2,5),"m")</f>
        <v>8</v>
      </c>
      <c r="G3768" s="2" t="str">
        <f>TEXT(MID(Sales_Transactions[[#This Row],[Order Date]],2,5),"yyy")</f>
        <v>2009</v>
      </c>
      <c r="H3768" s="2" t="str">
        <f>TEXT(MID(Sales_Transactions[[#This Row],[Order Date]],2,5),"yyy/m")</f>
        <v>2009/8</v>
      </c>
      <c r="I3768" t="s">
        <v>33</v>
      </c>
      <c r="J3768">
        <f t="shared" si="348"/>
        <v>4</v>
      </c>
      <c r="K3768" s="2">
        <v>20</v>
      </c>
      <c r="L3768" s="3">
        <v>3878.49</v>
      </c>
      <c r="M3768" s="4">
        <v>0.09</v>
      </c>
      <c r="N3768" s="5" t="s">
        <v>23</v>
      </c>
      <c r="O3768" s="3">
        <v>1397.86</v>
      </c>
      <c r="P3768" s="3">
        <v>209.84</v>
      </c>
      <c r="Q3768" s="3">
        <v>21.21</v>
      </c>
      <c r="R3768" s="5" t="s">
        <v>3029</v>
      </c>
      <c r="S3768" s="5" t="s">
        <v>417</v>
      </c>
      <c r="T3768" s="5" t="str">
        <f t="shared" si="349"/>
        <v>Lindsay Castell</v>
      </c>
      <c r="U3768" t="s">
        <v>2828</v>
      </c>
      <c r="V3768" s="5" t="s">
        <v>47</v>
      </c>
      <c r="W3768" s="5" t="s">
        <v>57</v>
      </c>
      <c r="X3768" s="5" t="s">
        <v>58</v>
      </c>
      <c r="Y3768" s="5" t="s">
        <v>2183</v>
      </c>
      <c r="Z3768" s="5" t="s">
        <v>31</v>
      </c>
      <c r="AA3768" s="4">
        <v>0.59</v>
      </c>
      <c r="AB3768" s="1">
        <v>40049</v>
      </c>
      <c r="AC3768" s="1">
        <v>26351</v>
      </c>
      <c r="AD3768">
        <f t="shared" si="350"/>
        <v>3</v>
      </c>
      <c r="AE3768">
        <f t="shared" ca="1" si="351"/>
        <v>52</v>
      </c>
      <c r="AF3768" t="str">
        <f t="shared" ca="1" si="352"/>
        <v>18-64</v>
      </c>
      <c r="AG3768" s="3">
        <f t="shared" si="353"/>
        <v>11.543057200000002</v>
      </c>
      <c r="AH3768" t="str">
        <f>_xlfn.IFNA(VLOOKUP(Sales_Transactions[[#This Row],[Order ID]],Returned_Items[#All],2,FALSE),"Not Returned")</f>
        <v>Not Returned</v>
      </c>
    </row>
    <row r="3769" spans="1:34" x14ac:dyDescent="0.25">
      <c r="A3769">
        <v>43877</v>
      </c>
      <c r="C3769" t="s">
        <v>2409</v>
      </c>
      <c r="D3769" s="2" t="str">
        <f>TEXT(MID(Sales_Transactions[[#This Row],[Order Date]],2,5),"d/m/yyy")</f>
        <v>15/3/2010</v>
      </c>
      <c r="E3769" s="2" t="str">
        <f>TEXT(MID(Sales_Transactions[[#This Row],[Order Date]],2,5),"d")</f>
        <v>15</v>
      </c>
      <c r="F3769" s="2" t="str">
        <f>TEXT(MID(Sales_Transactions[[#This Row],[Order Date]],2,5),"m")</f>
        <v>3</v>
      </c>
      <c r="G3769" s="2" t="str">
        <f>TEXT(MID(Sales_Transactions[[#This Row],[Order Date]],2,5),"yyy")</f>
        <v>2010</v>
      </c>
      <c r="H3769" s="2" t="str">
        <f>TEXT(MID(Sales_Transactions[[#This Row],[Order Date]],2,5),"yyy/m")</f>
        <v>2010/3</v>
      </c>
      <c r="I3769" t="s">
        <v>22</v>
      </c>
      <c r="J3769">
        <f t="shared" si="348"/>
        <v>2</v>
      </c>
      <c r="K3769" s="2">
        <v>36</v>
      </c>
      <c r="L3769" s="3">
        <v>580.04</v>
      </c>
      <c r="M3769" s="4">
        <v>0.09</v>
      </c>
      <c r="N3769" s="5" t="s">
        <v>67</v>
      </c>
      <c r="O3769" s="3">
        <v>-31.86</v>
      </c>
      <c r="P3769" s="3">
        <v>16.91</v>
      </c>
      <c r="Q3769" s="3">
        <v>6.25</v>
      </c>
      <c r="R3769" s="5" t="s">
        <v>2957</v>
      </c>
      <c r="S3769" s="5" t="s">
        <v>2958</v>
      </c>
      <c r="T3769" s="5" t="str">
        <f t="shared" si="349"/>
        <v>Dorris Love</v>
      </c>
      <c r="U3769" t="s">
        <v>2828</v>
      </c>
      <c r="V3769" s="5" t="s">
        <v>47</v>
      </c>
      <c r="W3769" s="5" t="s">
        <v>28</v>
      </c>
      <c r="X3769" s="5" t="s">
        <v>29</v>
      </c>
      <c r="Y3769" s="5" t="s">
        <v>1365</v>
      </c>
      <c r="Z3769" s="5" t="s">
        <v>43</v>
      </c>
      <c r="AA3769" s="4">
        <v>0.57999999999999996</v>
      </c>
      <c r="AB3769" s="1">
        <v>40252</v>
      </c>
      <c r="AC3769" s="1">
        <v>26529</v>
      </c>
      <c r="AD3769">
        <f t="shared" si="350"/>
        <v>0</v>
      </c>
      <c r="AE3769">
        <f t="shared" ca="1" si="351"/>
        <v>51</v>
      </c>
      <c r="AF3769" t="str">
        <f t="shared" ca="1" si="352"/>
        <v>18-64</v>
      </c>
      <c r="AG3769" s="3">
        <f t="shared" si="353"/>
        <v>0.6429105833333334</v>
      </c>
      <c r="AH3769" t="str">
        <f>_xlfn.IFNA(VLOOKUP(Sales_Transactions[[#This Row],[Order ID]],Returned_Items[#All],2,FALSE),"Not Returned")</f>
        <v>Not Returned</v>
      </c>
    </row>
    <row r="3770" spans="1:34" x14ac:dyDescent="0.25">
      <c r="A3770">
        <v>43907</v>
      </c>
      <c r="C3770" t="s">
        <v>3049</v>
      </c>
      <c r="D3770" s="2" t="str">
        <f>TEXT(MID(Sales_Transactions[[#This Row],[Order Date]],2,5),"d/m/yyy")</f>
        <v>18/7/2012</v>
      </c>
      <c r="E3770" s="2" t="str">
        <f>TEXT(MID(Sales_Transactions[[#This Row],[Order Date]],2,5),"d")</f>
        <v>18</v>
      </c>
      <c r="F3770" s="2" t="str">
        <f>TEXT(MID(Sales_Transactions[[#This Row],[Order Date]],2,5),"m")</f>
        <v>7</v>
      </c>
      <c r="G3770" s="2" t="str">
        <f>TEXT(MID(Sales_Transactions[[#This Row],[Order Date]],2,5),"yyy")</f>
        <v>2012</v>
      </c>
      <c r="H3770" s="2" t="str">
        <f>TEXT(MID(Sales_Transactions[[#This Row],[Order Date]],2,5),"yyy/m")</f>
        <v>2012/7</v>
      </c>
      <c r="I3770" t="s">
        <v>101</v>
      </c>
      <c r="J3770">
        <f t="shared" si="348"/>
        <v>1</v>
      </c>
      <c r="K3770" s="2">
        <v>42</v>
      </c>
      <c r="L3770" s="3">
        <v>1392.77</v>
      </c>
      <c r="M3770" s="4">
        <v>0</v>
      </c>
      <c r="N3770" s="5" t="s">
        <v>34</v>
      </c>
      <c r="O3770" s="3">
        <v>-1981.55</v>
      </c>
      <c r="P3770" s="3">
        <v>31.76</v>
      </c>
      <c r="Q3770" s="3">
        <v>45.51</v>
      </c>
      <c r="R3770" s="5" t="s">
        <v>2955</v>
      </c>
      <c r="S3770" s="5" t="s">
        <v>2956</v>
      </c>
      <c r="T3770" s="5" t="str">
        <f t="shared" si="349"/>
        <v>Anne Pryor</v>
      </c>
      <c r="U3770" t="s">
        <v>2828</v>
      </c>
      <c r="V3770" s="5" t="s">
        <v>47</v>
      </c>
      <c r="W3770" s="5" t="s">
        <v>57</v>
      </c>
      <c r="X3770" s="5" t="s">
        <v>107</v>
      </c>
      <c r="Y3770" s="5" t="s">
        <v>1032</v>
      </c>
      <c r="Z3770" s="5" t="s">
        <v>106</v>
      </c>
      <c r="AA3770" s="4">
        <v>0.65</v>
      </c>
      <c r="AB3770" s="1">
        <v>41110</v>
      </c>
      <c r="AC3770" s="1">
        <v>10399</v>
      </c>
      <c r="AD3770">
        <f t="shared" si="350"/>
        <v>2</v>
      </c>
      <c r="AE3770">
        <f t="shared" ca="1" si="351"/>
        <v>96</v>
      </c>
      <c r="AF3770" t="str">
        <f t="shared" ca="1" si="352"/>
        <v>Over 65</v>
      </c>
      <c r="AG3770" s="3">
        <f t="shared" si="353"/>
        <v>1.8397619047619047</v>
      </c>
      <c r="AH3770" t="str">
        <f>_xlfn.IFNA(VLOOKUP(Sales_Transactions[[#This Row],[Order ID]],Returned_Items[#All],2,FALSE),"Not Returned")</f>
        <v>Not Returned</v>
      </c>
    </row>
    <row r="3771" spans="1:34" x14ac:dyDescent="0.25">
      <c r="A3771">
        <v>43940</v>
      </c>
      <c r="C3771" t="s">
        <v>530</v>
      </c>
      <c r="D3771" s="2" t="str">
        <f>TEXT(MID(Sales_Transactions[[#This Row],[Order Date]],2,5),"d/m/yyy")</f>
        <v>21/2/2010</v>
      </c>
      <c r="E3771" s="2" t="str">
        <f>TEXT(MID(Sales_Transactions[[#This Row],[Order Date]],2,5),"d")</f>
        <v>21</v>
      </c>
      <c r="F3771" s="2" t="str">
        <f>TEXT(MID(Sales_Transactions[[#This Row],[Order Date]],2,5),"m")</f>
        <v>2</v>
      </c>
      <c r="G3771" s="2" t="str">
        <f>TEXT(MID(Sales_Transactions[[#This Row],[Order Date]],2,5),"yyy")</f>
        <v>2010</v>
      </c>
      <c r="H3771" s="2" t="str">
        <f>TEXT(MID(Sales_Transactions[[#This Row],[Order Date]],2,5),"yyy/m")</f>
        <v>2010/2</v>
      </c>
      <c r="I3771" t="s">
        <v>101</v>
      </c>
      <c r="J3771">
        <f t="shared" si="348"/>
        <v>1</v>
      </c>
      <c r="K3771" s="2">
        <v>12</v>
      </c>
      <c r="L3771" s="3">
        <v>1940.21</v>
      </c>
      <c r="M3771" s="4">
        <v>0.09</v>
      </c>
      <c r="N3771" s="5" t="s">
        <v>23</v>
      </c>
      <c r="O3771" s="3">
        <v>-215.34</v>
      </c>
      <c r="P3771" s="3">
        <v>200.99</v>
      </c>
      <c r="Q3771" s="3">
        <v>4.2</v>
      </c>
      <c r="R3771" s="5" t="s">
        <v>2955</v>
      </c>
      <c r="S3771" s="5" t="s">
        <v>2956</v>
      </c>
      <c r="T3771" s="5" t="str">
        <f t="shared" si="349"/>
        <v>Anne Pryor</v>
      </c>
      <c r="U3771" t="s">
        <v>2828</v>
      </c>
      <c r="V3771" s="5" t="s">
        <v>37</v>
      </c>
      <c r="W3771" s="5" t="s">
        <v>48</v>
      </c>
      <c r="X3771" s="5" t="s">
        <v>49</v>
      </c>
      <c r="Y3771" s="5" t="s">
        <v>759</v>
      </c>
      <c r="Z3771" s="5" t="s">
        <v>43</v>
      </c>
      <c r="AA3771" s="4">
        <v>0.59</v>
      </c>
      <c r="AB3771" s="1">
        <v>40231</v>
      </c>
      <c r="AC3771" s="1">
        <v>26557</v>
      </c>
      <c r="AD3771">
        <f t="shared" si="350"/>
        <v>1</v>
      </c>
      <c r="AE3771">
        <f t="shared" ca="1" si="351"/>
        <v>51</v>
      </c>
      <c r="AF3771" t="str">
        <f t="shared" ca="1" si="352"/>
        <v>18-64</v>
      </c>
      <c r="AG3771" s="3">
        <f t="shared" si="353"/>
        <v>17.084092416666667</v>
      </c>
      <c r="AH3771" t="str">
        <f>_xlfn.IFNA(VLOOKUP(Sales_Transactions[[#This Row],[Order ID]],Returned_Items[#All],2,FALSE),"Not Returned")</f>
        <v>Not Returned</v>
      </c>
    </row>
    <row r="3772" spans="1:34" x14ac:dyDescent="0.25">
      <c r="A3772">
        <v>43940</v>
      </c>
      <c r="C3772" t="s">
        <v>530</v>
      </c>
      <c r="D3772" s="2" t="str">
        <f>TEXT(MID(Sales_Transactions[[#This Row],[Order Date]],2,5),"d/m/yyy")</f>
        <v>21/2/2010</v>
      </c>
      <c r="E3772" s="2" t="str">
        <f>TEXT(MID(Sales_Transactions[[#This Row],[Order Date]],2,5),"d")</f>
        <v>21</v>
      </c>
      <c r="F3772" s="2" t="str">
        <f>TEXT(MID(Sales_Transactions[[#This Row],[Order Date]],2,5),"m")</f>
        <v>2</v>
      </c>
      <c r="G3772" s="2" t="str">
        <f>TEXT(MID(Sales_Transactions[[#This Row],[Order Date]],2,5),"yyy")</f>
        <v>2010</v>
      </c>
      <c r="H3772" s="2" t="str">
        <f>TEXT(MID(Sales_Transactions[[#This Row],[Order Date]],2,5),"yyy/m")</f>
        <v>2010/2</v>
      </c>
      <c r="I3772" t="s">
        <v>101</v>
      </c>
      <c r="J3772">
        <f t="shared" si="348"/>
        <v>1</v>
      </c>
      <c r="K3772" s="2">
        <v>44</v>
      </c>
      <c r="L3772" s="3">
        <v>1717.21</v>
      </c>
      <c r="M3772" s="4">
        <v>0.08</v>
      </c>
      <c r="N3772" s="5" t="s">
        <v>23</v>
      </c>
      <c r="O3772" s="3">
        <v>176.13</v>
      </c>
      <c r="P3772" s="3">
        <v>40.97</v>
      </c>
      <c r="Q3772" s="3">
        <v>8.99</v>
      </c>
      <c r="R3772" s="5" t="s">
        <v>2955</v>
      </c>
      <c r="S3772" s="5" t="s">
        <v>2956</v>
      </c>
      <c r="T3772" s="5" t="str">
        <f t="shared" si="349"/>
        <v>Anne Pryor</v>
      </c>
      <c r="U3772" t="s">
        <v>2828</v>
      </c>
      <c r="V3772" s="5" t="s">
        <v>37</v>
      </c>
      <c r="W3772" s="5" t="s">
        <v>28</v>
      </c>
      <c r="X3772" s="5" t="s">
        <v>124</v>
      </c>
      <c r="Y3772" s="5" t="s">
        <v>1334</v>
      </c>
      <c r="Z3772" s="5" t="s">
        <v>60</v>
      </c>
      <c r="AA3772" s="4">
        <v>0.59</v>
      </c>
      <c r="AB3772" s="1">
        <v>40231</v>
      </c>
      <c r="AC3772" s="1">
        <v>26455</v>
      </c>
      <c r="AD3772">
        <f t="shared" si="350"/>
        <v>1</v>
      </c>
      <c r="AE3772">
        <f t="shared" ca="1" si="351"/>
        <v>52</v>
      </c>
      <c r="AF3772" t="str">
        <f t="shared" ca="1" si="352"/>
        <v>18-64</v>
      </c>
      <c r="AG3772" s="3">
        <f t="shared" si="353"/>
        <v>1.1347096363636364</v>
      </c>
      <c r="AH3772" t="str">
        <f>_xlfn.IFNA(VLOOKUP(Sales_Transactions[[#This Row],[Order ID]],Returned_Items[#All],2,FALSE),"Not Returned")</f>
        <v>Not Returned</v>
      </c>
    </row>
    <row r="3773" spans="1:34" x14ac:dyDescent="0.25">
      <c r="A3773">
        <v>44036</v>
      </c>
      <c r="C3773" t="s">
        <v>804</v>
      </c>
      <c r="D3773" s="2" t="str">
        <f>TEXT(MID(Sales_Transactions[[#This Row],[Order Date]],2,5),"d/m/yyy")</f>
        <v>11/1/2012</v>
      </c>
      <c r="E3773" s="2" t="str">
        <f>TEXT(MID(Sales_Transactions[[#This Row],[Order Date]],2,5),"d")</f>
        <v>11</v>
      </c>
      <c r="F3773" s="2" t="str">
        <f>TEXT(MID(Sales_Transactions[[#This Row],[Order Date]],2,5),"m")</f>
        <v>1</v>
      </c>
      <c r="G3773" s="2" t="str">
        <f>TEXT(MID(Sales_Transactions[[#This Row],[Order Date]],2,5),"yyy")</f>
        <v>2012</v>
      </c>
      <c r="H3773" s="2" t="str">
        <f>TEXT(MID(Sales_Transactions[[#This Row],[Order Date]],2,5),"yyy/m")</f>
        <v>2012/1</v>
      </c>
      <c r="I3773" t="s">
        <v>33</v>
      </c>
      <c r="J3773">
        <f t="shared" si="348"/>
        <v>4</v>
      </c>
      <c r="K3773" s="2">
        <v>40</v>
      </c>
      <c r="L3773" s="3">
        <v>250.13</v>
      </c>
      <c r="M3773" s="4">
        <v>0.01</v>
      </c>
      <c r="N3773" s="5" t="s">
        <v>67</v>
      </c>
      <c r="O3773" s="3">
        <v>61.97</v>
      </c>
      <c r="P3773" s="3">
        <v>5.84</v>
      </c>
      <c r="Q3773" s="3">
        <v>1.2</v>
      </c>
      <c r="R3773" s="5" t="s">
        <v>143</v>
      </c>
      <c r="S3773" s="5" t="s">
        <v>2972</v>
      </c>
      <c r="T3773" s="5" t="str">
        <f t="shared" si="349"/>
        <v>Alan Haines</v>
      </c>
      <c r="U3773" t="s">
        <v>2828</v>
      </c>
      <c r="V3773" s="5" t="s">
        <v>37</v>
      </c>
      <c r="W3773" s="5" t="s">
        <v>28</v>
      </c>
      <c r="X3773" s="5" t="s">
        <v>124</v>
      </c>
      <c r="Y3773" s="5" t="s">
        <v>677</v>
      </c>
      <c r="Z3773" s="5" t="s">
        <v>84</v>
      </c>
      <c r="AA3773" s="4">
        <v>0.55000000000000004</v>
      </c>
      <c r="AB3773" s="1">
        <v>40921</v>
      </c>
      <c r="AC3773" s="1">
        <v>26534</v>
      </c>
      <c r="AD3773">
        <f t="shared" si="350"/>
        <v>2</v>
      </c>
      <c r="AE3773">
        <f t="shared" ca="1" si="351"/>
        <v>51</v>
      </c>
      <c r="AF3773" t="str">
        <f t="shared" ca="1" si="352"/>
        <v>18-64</v>
      </c>
      <c r="AG3773" s="3">
        <f t="shared" si="353"/>
        <v>0.17598540000000001</v>
      </c>
      <c r="AH3773" t="str">
        <f>_xlfn.IFNA(VLOOKUP(Sales_Transactions[[#This Row],[Order ID]],Returned_Items[#All],2,FALSE),"Not Returned")</f>
        <v>Not Returned</v>
      </c>
    </row>
    <row r="3774" spans="1:34" x14ac:dyDescent="0.25">
      <c r="A3774">
        <v>44225</v>
      </c>
      <c r="C3774" t="s">
        <v>3050</v>
      </c>
      <c r="D3774" s="2" t="str">
        <f>TEXT(MID(Sales_Transactions[[#This Row],[Order Date]],2,5),"d/m/yyy")</f>
        <v>3/4/2009</v>
      </c>
      <c r="E3774" s="2" t="str">
        <f>TEXT(MID(Sales_Transactions[[#This Row],[Order Date]],2,5),"d")</f>
        <v>3</v>
      </c>
      <c r="F3774" s="2" t="str">
        <f>TEXT(MID(Sales_Transactions[[#This Row],[Order Date]],2,5),"m")</f>
        <v>4</v>
      </c>
      <c r="G3774" s="2" t="str">
        <f>TEXT(MID(Sales_Transactions[[#This Row],[Order Date]],2,5),"yyy")</f>
        <v>2009</v>
      </c>
      <c r="H3774" s="2" t="str">
        <f>TEXT(MID(Sales_Transactions[[#This Row],[Order Date]],2,5),"yyy/m")</f>
        <v>2009/4</v>
      </c>
      <c r="I3774" t="s">
        <v>33</v>
      </c>
      <c r="J3774">
        <f t="shared" si="348"/>
        <v>4</v>
      </c>
      <c r="K3774" s="2">
        <v>29</v>
      </c>
      <c r="L3774" s="3">
        <v>1958.32</v>
      </c>
      <c r="M3774" s="4">
        <v>0</v>
      </c>
      <c r="N3774" s="5" t="s">
        <v>23</v>
      </c>
      <c r="O3774" s="3">
        <v>632.29</v>
      </c>
      <c r="P3774" s="3">
        <v>62.18</v>
      </c>
      <c r="Q3774" s="3">
        <v>10.84</v>
      </c>
      <c r="R3774" s="5" t="s">
        <v>2636</v>
      </c>
      <c r="S3774" s="5" t="s">
        <v>199</v>
      </c>
      <c r="T3774" s="5" t="str">
        <f t="shared" si="349"/>
        <v>Nora Price</v>
      </c>
      <c r="U3774" t="s">
        <v>2828</v>
      </c>
      <c r="V3774" s="5" t="s">
        <v>27</v>
      </c>
      <c r="W3774" s="5" t="s">
        <v>57</v>
      </c>
      <c r="X3774" s="5" t="s">
        <v>58</v>
      </c>
      <c r="Y3774" s="5" t="s">
        <v>1971</v>
      </c>
      <c r="Z3774" s="5" t="s">
        <v>56</v>
      </c>
      <c r="AA3774" s="4">
        <v>0.63</v>
      </c>
      <c r="AB3774" s="1">
        <v>39908</v>
      </c>
      <c r="AC3774" s="1">
        <v>26595</v>
      </c>
      <c r="AD3774">
        <f t="shared" si="350"/>
        <v>2</v>
      </c>
      <c r="AE3774">
        <f t="shared" ca="1" si="351"/>
        <v>51</v>
      </c>
      <c r="AF3774" t="str">
        <f t="shared" ca="1" si="352"/>
        <v>18-64</v>
      </c>
      <c r="AG3774" s="3">
        <f t="shared" si="353"/>
        <v>2.5179310344827583</v>
      </c>
      <c r="AH3774" t="str">
        <f>_xlfn.IFNA(VLOOKUP(Sales_Transactions[[#This Row],[Order ID]],Returned_Items[#All],2,FALSE),"Not Returned")</f>
        <v>Not Returned</v>
      </c>
    </row>
    <row r="3775" spans="1:34" x14ac:dyDescent="0.25">
      <c r="A3775">
        <v>44352</v>
      </c>
      <c r="C3775" t="s">
        <v>1084</v>
      </c>
      <c r="D3775" s="2" t="str">
        <f>TEXT(MID(Sales_Transactions[[#This Row],[Order Date]],2,5),"d/m/yyy")</f>
        <v>15/9/2009</v>
      </c>
      <c r="E3775" s="2" t="str">
        <f>TEXT(MID(Sales_Transactions[[#This Row],[Order Date]],2,5),"d")</f>
        <v>15</v>
      </c>
      <c r="F3775" s="2" t="str">
        <f>TEXT(MID(Sales_Transactions[[#This Row],[Order Date]],2,5),"m")</f>
        <v>9</v>
      </c>
      <c r="G3775" s="2" t="str">
        <f>TEXT(MID(Sales_Transactions[[#This Row],[Order Date]],2,5),"yyy")</f>
        <v>2009</v>
      </c>
      <c r="H3775" s="2" t="str">
        <f>TEXT(MID(Sales_Transactions[[#This Row],[Order Date]],2,5),"yyy/m")</f>
        <v>2009/9</v>
      </c>
      <c r="I3775" t="s">
        <v>52</v>
      </c>
      <c r="J3775">
        <f t="shared" si="348"/>
        <v>1</v>
      </c>
      <c r="K3775" s="2">
        <v>25</v>
      </c>
      <c r="L3775" s="3">
        <v>81.760000000000005</v>
      </c>
      <c r="M3775" s="4">
        <v>0.06</v>
      </c>
      <c r="N3775" s="5" t="s">
        <v>23</v>
      </c>
      <c r="O3775" s="3">
        <v>8.5299999999999994</v>
      </c>
      <c r="P3775" s="3">
        <v>3.29</v>
      </c>
      <c r="Q3775" s="3">
        <v>1.35</v>
      </c>
      <c r="R3775" s="5" t="s">
        <v>574</v>
      </c>
      <c r="S3775" s="5" t="s">
        <v>3004</v>
      </c>
      <c r="T3775" s="5" t="str">
        <f t="shared" si="349"/>
        <v>Jeremy Farry</v>
      </c>
      <c r="U3775" t="s">
        <v>2828</v>
      </c>
      <c r="V3775" s="5" t="s">
        <v>27</v>
      </c>
      <c r="W3775" s="5" t="s">
        <v>28</v>
      </c>
      <c r="X3775" s="5" t="s">
        <v>82</v>
      </c>
      <c r="Y3775" s="5" t="s">
        <v>771</v>
      </c>
      <c r="Z3775" s="5" t="s">
        <v>84</v>
      </c>
      <c r="AA3775" s="4">
        <v>0.4</v>
      </c>
      <c r="AB3775" s="1">
        <v>40073</v>
      </c>
      <c r="AC3775" s="1">
        <v>26416</v>
      </c>
      <c r="AD3775">
        <f t="shared" si="350"/>
        <v>2</v>
      </c>
      <c r="AE3775">
        <f t="shared" ca="1" si="351"/>
        <v>52</v>
      </c>
      <c r="AF3775" t="str">
        <f t="shared" ca="1" si="352"/>
        <v>18-64</v>
      </c>
      <c r="AG3775" s="3">
        <f t="shared" si="353"/>
        <v>0.18552104</v>
      </c>
      <c r="AH3775" t="str">
        <f>_xlfn.IFNA(VLOOKUP(Sales_Transactions[[#This Row],[Order ID]],Returned_Items[#All],2,FALSE),"Not Returned")</f>
        <v>Not Returned</v>
      </c>
    </row>
    <row r="3776" spans="1:34" x14ac:dyDescent="0.25">
      <c r="A3776">
        <v>44487</v>
      </c>
      <c r="C3776" t="s">
        <v>345</v>
      </c>
      <c r="D3776" s="2" t="str">
        <f>TEXT(MID(Sales_Transactions[[#This Row],[Order Date]],2,5),"d/m/yyy")</f>
        <v>11/9/2009</v>
      </c>
      <c r="E3776" s="2" t="str">
        <f>TEXT(MID(Sales_Transactions[[#This Row],[Order Date]],2,5),"d")</f>
        <v>11</v>
      </c>
      <c r="F3776" s="2" t="str">
        <f>TEXT(MID(Sales_Transactions[[#This Row],[Order Date]],2,5),"m")</f>
        <v>9</v>
      </c>
      <c r="G3776" s="2" t="str">
        <f>TEXT(MID(Sales_Transactions[[#This Row],[Order Date]],2,5),"yyy")</f>
        <v>2009</v>
      </c>
      <c r="H3776" s="2" t="str">
        <f>TEXT(MID(Sales_Transactions[[#This Row],[Order Date]],2,5),"yyy/m")</f>
        <v>2009/9</v>
      </c>
      <c r="I3776" t="s">
        <v>101</v>
      </c>
      <c r="J3776">
        <f t="shared" si="348"/>
        <v>1</v>
      </c>
      <c r="K3776" s="2">
        <v>4</v>
      </c>
      <c r="L3776" s="3">
        <v>28.15</v>
      </c>
      <c r="M3776" s="4">
        <v>0.09</v>
      </c>
      <c r="N3776" s="5" t="s">
        <v>23</v>
      </c>
      <c r="O3776" s="3">
        <v>-10.09</v>
      </c>
      <c r="P3776" s="3">
        <v>6.28</v>
      </c>
      <c r="Q3776" s="3">
        <v>5.29</v>
      </c>
      <c r="R3776" s="5" t="s">
        <v>894</v>
      </c>
      <c r="S3776" s="5" t="s">
        <v>463</v>
      </c>
      <c r="T3776" s="5" t="str">
        <f t="shared" si="349"/>
        <v>Helen Wasserman</v>
      </c>
      <c r="U3776" t="s">
        <v>2828</v>
      </c>
      <c r="V3776" s="5" t="s">
        <v>47</v>
      </c>
      <c r="W3776" s="5" t="s">
        <v>57</v>
      </c>
      <c r="X3776" s="5" t="s">
        <v>58</v>
      </c>
      <c r="Y3776" s="5" t="s">
        <v>1033</v>
      </c>
      <c r="Z3776" s="5" t="s">
        <v>43</v>
      </c>
      <c r="AA3776" s="4">
        <v>0.43</v>
      </c>
      <c r="AB3776" s="1">
        <v>40068</v>
      </c>
      <c r="AC3776" s="1">
        <v>26375</v>
      </c>
      <c r="AD3776">
        <f t="shared" si="350"/>
        <v>1</v>
      </c>
      <c r="AE3776">
        <f t="shared" ca="1" si="351"/>
        <v>52</v>
      </c>
      <c r="AF3776" t="str">
        <f t="shared" ca="1" si="352"/>
        <v>18-64</v>
      </c>
      <c r="AG3776" s="3">
        <f t="shared" si="353"/>
        <v>2.8910869999999997</v>
      </c>
      <c r="AH3776" t="str">
        <f>_xlfn.IFNA(VLOOKUP(Sales_Transactions[[#This Row],[Order ID]],Returned_Items[#All],2,FALSE),"Not Returned")</f>
        <v>Not Returned</v>
      </c>
    </row>
    <row r="3777" spans="1:34" x14ac:dyDescent="0.25">
      <c r="A3777">
        <v>44487</v>
      </c>
      <c r="C3777" t="s">
        <v>345</v>
      </c>
      <c r="D3777" s="2" t="str">
        <f>TEXT(MID(Sales_Transactions[[#This Row],[Order Date]],2,5),"d/m/yyy")</f>
        <v>11/9/2009</v>
      </c>
      <c r="E3777" s="2" t="str">
        <f>TEXT(MID(Sales_Transactions[[#This Row],[Order Date]],2,5),"d")</f>
        <v>11</v>
      </c>
      <c r="F3777" s="2" t="str">
        <f>TEXT(MID(Sales_Transactions[[#This Row],[Order Date]],2,5),"m")</f>
        <v>9</v>
      </c>
      <c r="G3777" s="2" t="str">
        <f>TEXT(MID(Sales_Transactions[[#This Row],[Order Date]],2,5),"yyy")</f>
        <v>2009</v>
      </c>
      <c r="H3777" s="2" t="str">
        <f>TEXT(MID(Sales_Transactions[[#This Row],[Order Date]],2,5),"yyy/m")</f>
        <v>2009/9</v>
      </c>
      <c r="I3777" t="s">
        <v>101</v>
      </c>
      <c r="J3777">
        <f t="shared" si="348"/>
        <v>1</v>
      </c>
      <c r="K3777" s="2">
        <v>37</v>
      </c>
      <c r="L3777" s="3">
        <v>558.77</v>
      </c>
      <c r="M3777" s="4">
        <v>0.03</v>
      </c>
      <c r="N3777" s="5" t="s">
        <v>23</v>
      </c>
      <c r="O3777" s="3">
        <v>-92.87</v>
      </c>
      <c r="P3777" s="3">
        <v>15.14</v>
      </c>
      <c r="Q3777" s="3">
        <v>4.53</v>
      </c>
      <c r="R3777" s="5" t="s">
        <v>894</v>
      </c>
      <c r="S3777" s="5" t="s">
        <v>463</v>
      </c>
      <c r="T3777" s="5" t="str">
        <f t="shared" si="349"/>
        <v>Helen Wasserman</v>
      </c>
      <c r="U3777" t="s">
        <v>2828</v>
      </c>
      <c r="V3777" s="5" t="s">
        <v>47</v>
      </c>
      <c r="W3777" s="5" t="s">
        <v>28</v>
      </c>
      <c r="X3777" s="5" t="s">
        <v>29</v>
      </c>
      <c r="Y3777" s="5" t="s">
        <v>1228</v>
      </c>
      <c r="Z3777" s="5" t="s">
        <v>43</v>
      </c>
      <c r="AA3777" s="4">
        <v>0.81</v>
      </c>
      <c r="AB3777" s="1">
        <v>40069</v>
      </c>
      <c r="AC3777" s="1">
        <v>26618</v>
      </c>
      <c r="AD3777">
        <f t="shared" si="350"/>
        <v>2</v>
      </c>
      <c r="AE3777">
        <f t="shared" ca="1" si="351"/>
        <v>51</v>
      </c>
      <c r="AF3777" t="str">
        <f t="shared" ca="1" si="352"/>
        <v>18-64</v>
      </c>
      <c r="AG3777" s="3">
        <f t="shared" si="353"/>
        <v>0.53149886486486486</v>
      </c>
      <c r="AH3777" t="str">
        <f>_xlfn.IFNA(VLOOKUP(Sales_Transactions[[#This Row],[Order ID]],Returned_Items[#All],2,FALSE),"Not Returned")</f>
        <v>Not Returned</v>
      </c>
    </row>
    <row r="3778" spans="1:34" x14ac:dyDescent="0.25">
      <c r="A3778">
        <v>44775</v>
      </c>
      <c r="C3778" t="s">
        <v>2266</v>
      </c>
      <c r="D3778" s="2" t="str">
        <f>TEXT(MID(Sales_Transactions[[#This Row],[Order Date]],2,5),"d/m/yyy")</f>
        <v>29/9/2009</v>
      </c>
      <c r="E3778" s="2" t="str">
        <f>TEXT(MID(Sales_Transactions[[#This Row],[Order Date]],2,5),"d")</f>
        <v>29</v>
      </c>
      <c r="F3778" s="2" t="str">
        <f>TEXT(MID(Sales_Transactions[[#This Row],[Order Date]],2,5),"m")</f>
        <v>9</v>
      </c>
      <c r="G3778" s="2" t="str">
        <f>TEXT(MID(Sales_Transactions[[#This Row],[Order Date]],2,5),"yyy")</f>
        <v>2009</v>
      </c>
      <c r="H3778" s="2" t="str">
        <f>TEXT(MID(Sales_Transactions[[#This Row],[Order Date]],2,5),"yyy/m")</f>
        <v>2009/9</v>
      </c>
      <c r="I3778" t="s">
        <v>78</v>
      </c>
      <c r="J3778">
        <f t="shared" ref="J3778:J3841" si="354">IF(I3778="Making Critical",5,IF(I3778="High",4,IF(I3778="Medium",3,IF(I3778="Low",2,1))))</f>
        <v>3</v>
      </c>
      <c r="K3778" s="2">
        <v>29</v>
      </c>
      <c r="L3778" s="3">
        <v>209.3</v>
      </c>
      <c r="M3778" s="4">
        <v>7.0000000000000007E-2</v>
      </c>
      <c r="N3778" s="5" t="s">
        <v>67</v>
      </c>
      <c r="O3778" s="3">
        <v>30.49</v>
      </c>
      <c r="P3778" s="3">
        <v>7.08</v>
      </c>
      <c r="Q3778" s="3">
        <v>2.35</v>
      </c>
      <c r="R3778" s="5" t="s">
        <v>1417</v>
      </c>
      <c r="S3778" s="5" t="s">
        <v>2981</v>
      </c>
      <c r="T3778" s="5" t="str">
        <f t="shared" ref="T3778:T3841" si="355">R3778 &amp; " " &amp; S3778</f>
        <v>Dennis Kane</v>
      </c>
      <c r="U3778" t="s">
        <v>2828</v>
      </c>
      <c r="V3778" s="5" t="s">
        <v>27</v>
      </c>
      <c r="W3778" s="5" t="s">
        <v>28</v>
      </c>
      <c r="X3778" s="5" t="s">
        <v>124</v>
      </c>
      <c r="Y3778" s="5" t="s">
        <v>453</v>
      </c>
      <c r="Z3778" s="5" t="s">
        <v>84</v>
      </c>
      <c r="AA3778" s="4">
        <v>0.47</v>
      </c>
      <c r="AB3778" s="1">
        <v>40086</v>
      </c>
      <c r="AC3778" s="1">
        <v>26323</v>
      </c>
      <c r="AD3778">
        <f t="shared" ref="AD3778:AD3841" si="356">_xlfn.DAYS(AB3778,D3778)</f>
        <v>1</v>
      </c>
      <c r="AE3778">
        <f t="shared" ref="AE3778:AE3841" ca="1" si="357">DATEDIF(AC3778,TODAY(),"Y")</f>
        <v>52</v>
      </c>
      <c r="AF3778" t="str">
        <f t="shared" ref="AF3778:AF3841" ca="1" si="358">IF(AE3778&lt;18,"Under 18",IF(AE3778&lt;65,"18-64","Over 65"))</f>
        <v>18-64</v>
      </c>
      <c r="AG3778" s="3">
        <f t="shared" ref="AG3778:AG3841" si="359" xml:space="preserve"> (P3778 - (M3778 / 100) * P3778 + Q3778) / K3778</f>
        <v>0.32500151724137932</v>
      </c>
      <c r="AH3778" t="str">
        <f>_xlfn.IFNA(VLOOKUP(Sales_Transactions[[#This Row],[Order ID]],Returned_Items[#All],2,FALSE),"Not Returned")</f>
        <v>Not Returned</v>
      </c>
    </row>
    <row r="3779" spans="1:34" x14ac:dyDescent="0.25">
      <c r="A3779">
        <v>46337</v>
      </c>
      <c r="C3779" t="s">
        <v>639</v>
      </c>
      <c r="D3779" s="2" t="str">
        <f>TEXT(MID(Sales_Transactions[[#This Row],[Order Date]],2,5),"d/m/yyy")</f>
        <v>27/4/2012</v>
      </c>
      <c r="E3779" s="2" t="str">
        <f>TEXT(MID(Sales_Transactions[[#This Row],[Order Date]],2,5),"d")</f>
        <v>27</v>
      </c>
      <c r="F3779" s="2" t="str">
        <f>TEXT(MID(Sales_Transactions[[#This Row],[Order Date]],2,5),"m")</f>
        <v>4</v>
      </c>
      <c r="G3779" s="2" t="str">
        <f>TEXT(MID(Sales_Transactions[[#This Row],[Order Date]],2,5),"yyy")</f>
        <v>2012</v>
      </c>
      <c r="H3779" s="2" t="str">
        <f>TEXT(MID(Sales_Transactions[[#This Row],[Order Date]],2,5),"yyy/m")</f>
        <v>2012/4</v>
      </c>
      <c r="I3779" t="s">
        <v>22</v>
      </c>
      <c r="J3779">
        <f t="shared" si="354"/>
        <v>2</v>
      </c>
      <c r="K3779" s="2">
        <v>34</v>
      </c>
      <c r="L3779" s="3">
        <v>61.45</v>
      </c>
      <c r="M3779" s="4">
        <v>0.06</v>
      </c>
      <c r="N3779" s="5" t="s">
        <v>23</v>
      </c>
      <c r="O3779" s="3">
        <v>0.62</v>
      </c>
      <c r="P3779" s="3">
        <v>1.76</v>
      </c>
      <c r="Q3779" s="3">
        <v>0.7</v>
      </c>
      <c r="R3779" s="5" t="s">
        <v>1531</v>
      </c>
      <c r="S3779" s="5" t="s">
        <v>2783</v>
      </c>
      <c r="T3779" s="5" t="str">
        <f t="shared" si="355"/>
        <v>Liz Willingham</v>
      </c>
      <c r="U3779" t="s">
        <v>2828</v>
      </c>
      <c r="V3779" s="5" t="s">
        <v>47</v>
      </c>
      <c r="W3779" s="5" t="s">
        <v>28</v>
      </c>
      <c r="X3779" s="5" t="s">
        <v>124</v>
      </c>
      <c r="Y3779" s="5" t="s">
        <v>292</v>
      </c>
      <c r="Z3779" s="5" t="s">
        <v>84</v>
      </c>
      <c r="AA3779" s="4">
        <v>0.56000000000000005</v>
      </c>
      <c r="AB3779" s="1">
        <v>41031</v>
      </c>
      <c r="AC3779" s="1">
        <v>26398</v>
      </c>
      <c r="AD3779">
        <f t="shared" si="356"/>
        <v>5</v>
      </c>
      <c r="AE3779">
        <f t="shared" ca="1" si="357"/>
        <v>52</v>
      </c>
      <c r="AF3779" t="str">
        <f t="shared" ca="1" si="358"/>
        <v>18-64</v>
      </c>
      <c r="AG3779" s="3">
        <f t="shared" si="359"/>
        <v>7.2321882352941166E-2</v>
      </c>
      <c r="AH3779" t="str">
        <f>_xlfn.IFNA(VLOOKUP(Sales_Transactions[[#This Row],[Order ID]],Returned_Items[#All],2,FALSE),"Not Returned")</f>
        <v>Not Returned</v>
      </c>
    </row>
    <row r="3780" spans="1:34" x14ac:dyDescent="0.25">
      <c r="A3780">
        <v>46562</v>
      </c>
      <c r="C3780" t="s">
        <v>3051</v>
      </c>
      <c r="D3780" s="2" t="str">
        <f>TEXT(MID(Sales_Transactions[[#This Row],[Order Date]],2,5),"d/m/yyy")</f>
        <v>12/2/2011</v>
      </c>
      <c r="E3780" s="2" t="str">
        <f>TEXT(MID(Sales_Transactions[[#This Row],[Order Date]],2,5),"d")</f>
        <v>12</v>
      </c>
      <c r="F3780" s="2" t="str">
        <f>TEXT(MID(Sales_Transactions[[#This Row],[Order Date]],2,5),"m")</f>
        <v>2</v>
      </c>
      <c r="G3780" s="2" t="str">
        <f>TEXT(MID(Sales_Transactions[[#This Row],[Order Date]],2,5),"yyy")</f>
        <v>2011</v>
      </c>
      <c r="H3780" s="2" t="str">
        <f>TEXT(MID(Sales_Transactions[[#This Row],[Order Date]],2,5),"yyy/m")</f>
        <v>2011/2</v>
      </c>
      <c r="I3780" t="s">
        <v>52</v>
      </c>
      <c r="J3780">
        <f t="shared" si="354"/>
        <v>1</v>
      </c>
      <c r="K3780" s="2">
        <v>35</v>
      </c>
      <c r="L3780" s="3">
        <v>5407.9</v>
      </c>
      <c r="M3780" s="4">
        <v>0.01</v>
      </c>
      <c r="N3780" s="5" t="s">
        <v>34</v>
      </c>
      <c r="O3780" s="3">
        <v>-352.79</v>
      </c>
      <c r="P3780" s="3">
        <v>145.97999999999999</v>
      </c>
      <c r="Q3780" s="3">
        <v>46.2</v>
      </c>
      <c r="R3780" s="5" t="s">
        <v>2955</v>
      </c>
      <c r="S3780" s="5" t="s">
        <v>2956</v>
      </c>
      <c r="T3780" s="5" t="str">
        <f t="shared" si="355"/>
        <v>Anne Pryor</v>
      </c>
      <c r="U3780" t="s">
        <v>2828</v>
      </c>
      <c r="V3780" s="5" t="s">
        <v>74</v>
      </c>
      <c r="W3780" s="5" t="s">
        <v>57</v>
      </c>
      <c r="X3780" s="5" t="s">
        <v>107</v>
      </c>
      <c r="Y3780" s="5" t="s">
        <v>1641</v>
      </c>
      <c r="Z3780" s="5" t="s">
        <v>106</v>
      </c>
      <c r="AA3780" s="4">
        <v>0.69</v>
      </c>
      <c r="AB3780" s="1">
        <v>40588</v>
      </c>
      <c r="AC3780" s="1">
        <v>26105</v>
      </c>
      <c r="AD3780">
        <f t="shared" si="356"/>
        <v>2</v>
      </c>
      <c r="AE3780">
        <f t="shared" ca="1" si="357"/>
        <v>53</v>
      </c>
      <c r="AF3780" t="str">
        <f t="shared" ca="1" si="358"/>
        <v>18-64</v>
      </c>
      <c r="AG3780" s="3">
        <f t="shared" si="359"/>
        <v>5.4904400571428562</v>
      </c>
      <c r="AH3780" t="str">
        <f>_xlfn.IFNA(VLOOKUP(Sales_Transactions[[#This Row],[Order ID]],Returned_Items[#All],2,FALSE),"Not Returned")</f>
        <v>Not Returned</v>
      </c>
    </row>
    <row r="3781" spans="1:34" x14ac:dyDescent="0.25">
      <c r="A3781">
        <v>46597</v>
      </c>
      <c r="C3781" t="s">
        <v>3052</v>
      </c>
      <c r="D3781" s="2" t="str">
        <f>TEXT(MID(Sales_Transactions[[#This Row],[Order Date]],2,5),"d/m/yyy")</f>
        <v>31/12/2009</v>
      </c>
      <c r="E3781" s="2" t="str">
        <f>TEXT(MID(Sales_Transactions[[#This Row],[Order Date]],2,5),"d")</f>
        <v>31</v>
      </c>
      <c r="F3781" s="2" t="str">
        <f>TEXT(MID(Sales_Transactions[[#This Row],[Order Date]],2,5),"m")</f>
        <v>12</v>
      </c>
      <c r="G3781" s="2" t="str">
        <f>TEXT(MID(Sales_Transactions[[#This Row],[Order Date]],2,5),"yyy")</f>
        <v>2009</v>
      </c>
      <c r="H3781" s="2" t="str">
        <f>TEXT(MID(Sales_Transactions[[#This Row],[Order Date]],2,5),"yyy/m")</f>
        <v>2009/12</v>
      </c>
      <c r="I3781" t="s">
        <v>52</v>
      </c>
      <c r="J3781">
        <f t="shared" si="354"/>
        <v>1</v>
      </c>
      <c r="K3781" s="2">
        <v>47</v>
      </c>
      <c r="L3781" s="3">
        <v>8216.5930000000008</v>
      </c>
      <c r="M3781" s="4">
        <v>0.01</v>
      </c>
      <c r="N3781" s="5" t="s">
        <v>23</v>
      </c>
      <c r="O3781" s="3">
        <v>2463.46</v>
      </c>
      <c r="P3781" s="3">
        <v>195.99</v>
      </c>
      <c r="Q3781" s="3">
        <v>8.99</v>
      </c>
      <c r="R3781" s="5" t="s">
        <v>1775</v>
      </c>
      <c r="S3781" s="5" t="s">
        <v>3032</v>
      </c>
      <c r="T3781" s="5" t="str">
        <f t="shared" si="355"/>
        <v>Michael Chen</v>
      </c>
      <c r="U3781" t="s">
        <v>2828</v>
      </c>
      <c r="V3781" s="5" t="s">
        <v>37</v>
      </c>
      <c r="W3781" s="5" t="s">
        <v>48</v>
      </c>
      <c r="X3781" s="5" t="s">
        <v>49</v>
      </c>
      <c r="Y3781" s="5" t="s">
        <v>1137</v>
      </c>
      <c r="Z3781" s="5" t="s">
        <v>43</v>
      </c>
      <c r="AA3781" s="4">
        <v>0.6</v>
      </c>
      <c r="AB3781" s="1">
        <v>40178</v>
      </c>
      <c r="AC3781" s="1">
        <v>26004</v>
      </c>
      <c r="AD3781">
        <f t="shared" si="356"/>
        <v>0</v>
      </c>
      <c r="AE3781">
        <f t="shared" ca="1" si="357"/>
        <v>53</v>
      </c>
      <c r="AF3781" t="str">
        <f t="shared" ca="1" si="358"/>
        <v>18-64</v>
      </c>
      <c r="AG3781" s="3">
        <f t="shared" si="359"/>
        <v>4.3608595957446816</v>
      </c>
      <c r="AH3781" t="str">
        <f>_xlfn.IFNA(VLOOKUP(Sales_Transactions[[#This Row],[Order ID]],Returned_Items[#All],2,FALSE),"Not Returned")</f>
        <v>Not Returned</v>
      </c>
    </row>
    <row r="3782" spans="1:34" x14ac:dyDescent="0.25">
      <c r="A3782">
        <v>46597</v>
      </c>
      <c r="C3782" t="s">
        <v>3052</v>
      </c>
      <c r="D3782" s="2" t="str">
        <f>TEXT(MID(Sales_Transactions[[#This Row],[Order Date]],2,5),"d/m/yyy")</f>
        <v>31/12/2009</v>
      </c>
      <c r="E3782" s="2" t="str">
        <f>TEXT(MID(Sales_Transactions[[#This Row],[Order Date]],2,5),"d")</f>
        <v>31</v>
      </c>
      <c r="F3782" s="2" t="str">
        <f>TEXT(MID(Sales_Transactions[[#This Row],[Order Date]],2,5),"m")</f>
        <v>12</v>
      </c>
      <c r="G3782" s="2" t="str">
        <f>TEXT(MID(Sales_Transactions[[#This Row],[Order Date]],2,5),"yyy")</f>
        <v>2009</v>
      </c>
      <c r="H3782" s="2" t="str">
        <f>TEXT(MID(Sales_Transactions[[#This Row],[Order Date]],2,5),"yyy/m")</f>
        <v>2009/12</v>
      </c>
      <c r="I3782" t="s">
        <v>52</v>
      </c>
      <c r="J3782">
        <f t="shared" si="354"/>
        <v>1</v>
      </c>
      <c r="K3782" s="2">
        <v>10</v>
      </c>
      <c r="L3782" s="3">
        <v>130.36000000000001</v>
      </c>
      <c r="M3782" s="4">
        <v>0.06</v>
      </c>
      <c r="N3782" s="5" t="s">
        <v>23</v>
      </c>
      <c r="O3782" s="3">
        <v>2.4300000000000002</v>
      </c>
      <c r="P3782" s="3">
        <v>12.95</v>
      </c>
      <c r="Q3782" s="3">
        <v>4.9800000000000004</v>
      </c>
      <c r="R3782" s="5" t="s">
        <v>1775</v>
      </c>
      <c r="S3782" s="5" t="s">
        <v>3032</v>
      </c>
      <c r="T3782" s="5" t="str">
        <f t="shared" si="355"/>
        <v>Michael Chen</v>
      </c>
      <c r="U3782" t="s">
        <v>2828</v>
      </c>
      <c r="V3782" s="5" t="s">
        <v>37</v>
      </c>
      <c r="W3782" s="5" t="s">
        <v>28</v>
      </c>
      <c r="X3782" s="5" t="s">
        <v>41</v>
      </c>
      <c r="Y3782" s="5" t="s">
        <v>438</v>
      </c>
      <c r="Z3782" s="5" t="s">
        <v>43</v>
      </c>
      <c r="AA3782" s="4">
        <v>0.4</v>
      </c>
      <c r="AB3782" s="1">
        <v>40180</v>
      </c>
      <c r="AC3782" s="1">
        <v>26148</v>
      </c>
      <c r="AD3782">
        <f t="shared" si="356"/>
        <v>2</v>
      </c>
      <c r="AE3782">
        <f t="shared" ca="1" si="357"/>
        <v>53</v>
      </c>
      <c r="AF3782" t="str">
        <f t="shared" ca="1" si="358"/>
        <v>18-64</v>
      </c>
      <c r="AG3782" s="3">
        <f t="shared" si="359"/>
        <v>1.7922229999999999</v>
      </c>
      <c r="AH3782" t="str">
        <f>_xlfn.IFNA(VLOOKUP(Sales_Transactions[[#This Row],[Order ID]],Returned_Items[#All],2,FALSE),"Not Returned")</f>
        <v>Not Returned</v>
      </c>
    </row>
    <row r="3783" spans="1:34" x14ac:dyDescent="0.25">
      <c r="A3783">
        <v>46597</v>
      </c>
      <c r="C3783" t="s">
        <v>3052</v>
      </c>
      <c r="D3783" s="2" t="str">
        <f>TEXT(MID(Sales_Transactions[[#This Row],[Order Date]],2,5),"d/m/yyy")</f>
        <v>31/12/2009</v>
      </c>
      <c r="E3783" s="2" t="str">
        <f>TEXT(MID(Sales_Transactions[[#This Row],[Order Date]],2,5),"d")</f>
        <v>31</v>
      </c>
      <c r="F3783" s="2" t="str">
        <f>TEXT(MID(Sales_Transactions[[#This Row],[Order Date]],2,5),"m")</f>
        <v>12</v>
      </c>
      <c r="G3783" s="2" t="str">
        <f>TEXT(MID(Sales_Transactions[[#This Row],[Order Date]],2,5),"yyy")</f>
        <v>2009</v>
      </c>
      <c r="H3783" s="2" t="str">
        <f>TEXT(MID(Sales_Transactions[[#This Row],[Order Date]],2,5),"yyy/m")</f>
        <v>2009/12</v>
      </c>
      <c r="I3783" t="s">
        <v>52</v>
      </c>
      <c r="J3783">
        <f t="shared" si="354"/>
        <v>1</v>
      </c>
      <c r="K3783" s="2">
        <v>1</v>
      </c>
      <c r="L3783" s="3">
        <v>200.57</v>
      </c>
      <c r="M3783" s="4">
        <v>0</v>
      </c>
      <c r="N3783" s="5" t="s">
        <v>34</v>
      </c>
      <c r="O3783" s="3">
        <v>-83.63</v>
      </c>
      <c r="P3783" s="3">
        <v>122.99</v>
      </c>
      <c r="Q3783" s="3">
        <v>70.2</v>
      </c>
      <c r="R3783" s="5" t="s">
        <v>1775</v>
      </c>
      <c r="S3783" s="5" t="s">
        <v>3032</v>
      </c>
      <c r="T3783" s="5" t="str">
        <f t="shared" si="355"/>
        <v>Michael Chen</v>
      </c>
      <c r="U3783" t="s">
        <v>2828</v>
      </c>
      <c r="V3783" s="5" t="s">
        <v>37</v>
      </c>
      <c r="W3783" s="5" t="s">
        <v>57</v>
      </c>
      <c r="X3783" s="5" t="s">
        <v>154</v>
      </c>
      <c r="Y3783" s="5" t="s">
        <v>701</v>
      </c>
      <c r="Z3783" s="5" t="s">
        <v>40</v>
      </c>
      <c r="AA3783" s="4">
        <v>0.74</v>
      </c>
      <c r="AB3783" s="1">
        <v>40180</v>
      </c>
      <c r="AC3783" s="1">
        <v>26057</v>
      </c>
      <c r="AD3783">
        <f t="shared" si="356"/>
        <v>2</v>
      </c>
      <c r="AE3783">
        <f t="shared" ca="1" si="357"/>
        <v>53</v>
      </c>
      <c r="AF3783" t="str">
        <f t="shared" ca="1" si="358"/>
        <v>18-64</v>
      </c>
      <c r="AG3783" s="3">
        <f t="shared" si="359"/>
        <v>193.19</v>
      </c>
      <c r="AH3783" t="str">
        <f>_xlfn.IFNA(VLOOKUP(Sales_Transactions[[#This Row],[Order ID]],Returned_Items[#All],2,FALSE),"Not Returned")</f>
        <v>Not Returned</v>
      </c>
    </row>
    <row r="3784" spans="1:34" x14ac:dyDescent="0.25">
      <c r="A3784">
        <v>46725</v>
      </c>
      <c r="C3784" t="s">
        <v>1602</v>
      </c>
      <c r="D3784" s="2" t="str">
        <f>TEXT(MID(Sales_Transactions[[#This Row],[Order Date]],2,5),"d/m/yyy")</f>
        <v>20/9/2010</v>
      </c>
      <c r="E3784" s="2" t="str">
        <f>TEXT(MID(Sales_Transactions[[#This Row],[Order Date]],2,5),"d")</f>
        <v>20</v>
      </c>
      <c r="F3784" s="2" t="str">
        <f>TEXT(MID(Sales_Transactions[[#This Row],[Order Date]],2,5),"m")</f>
        <v>9</v>
      </c>
      <c r="G3784" s="2" t="str">
        <f>TEXT(MID(Sales_Transactions[[#This Row],[Order Date]],2,5),"yyy")</f>
        <v>2010</v>
      </c>
      <c r="H3784" s="2" t="str">
        <f>TEXT(MID(Sales_Transactions[[#This Row],[Order Date]],2,5),"yyy/m")</f>
        <v>2010/9</v>
      </c>
      <c r="I3784" t="s">
        <v>52</v>
      </c>
      <c r="J3784">
        <f t="shared" si="354"/>
        <v>1</v>
      </c>
      <c r="K3784" s="2">
        <v>13</v>
      </c>
      <c r="L3784" s="3">
        <v>80</v>
      </c>
      <c r="M3784" s="4">
        <v>0.03</v>
      </c>
      <c r="N3784" s="5" t="s">
        <v>23</v>
      </c>
      <c r="O3784" s="3">
        <v>10.96</v>
      </c>
      <c r="P3784" s="3">
        <v>5.84</v>
      </c>
      <c r="Q3784" s="3">
        <v>1.2</v>
      </c>
      <c r="R3784" s="5" t="s">
        <v>2955</v>
      </c>
      <c r="S3784" s="5" t="s">
        <v>2956</v>
      </c>
      <c r="T3784" s="5" t="str">
        <f t="shared" si="355"/>
        <v>Anne Pryor</v>
      </c>
      <c r="U3784" t="s">
        <v>2828</v>
      </c>
      <c r="V3784" s="5" t="s">
        <v>37</v>
      </c>
      <c r="W3784" s="5" t="s">
        <v>28</v>
      </c>
      <c r="X3784" s="5" t="s">
        <v>124</v>
      </c>
      <c r="Y3784" s="5" t="s">
        <v>677</v>
      </c>
      <c r="Z3784" s="5" t="s">
        <v>84</v>
      </c>
      <c r="AA3784" s="4">
        <v>0.55000000000000004</v>
      </c>
      <c r="AB3784" s="1">
        <v>40443</v>
      </c>
      <c r="AC3784" s="1">
        <v>26223</v>
      </c>
      <c r="AD3784">
        <f t="shared" si="356"/>
        <v>2</v>
      </c>
      <c r="AE3784">
        <f t="shared" ca="1" si="357"/>
        <v>52</v>
      </c>
      <c r="AF3784" t="str">
        <f t="shared" ca="1" si="358"/>
        <v>18-64</v>
      </c>
      <c r="AG3784" s="3">
        <f t="shared" si="359"/>
        <v>0.54140369230769236</v>
      </c>
      <c r="AH3784" t="str">
        <f>_xlfn.IFNA(VLOOKUP(Sales_Transactions[[#This Row],[Order ID]],Returned_Items[#All],2,FALSE),"Not Returned")</f>
        <v>Not Returned</v>
      </c>
    </row>
    <row r="3785" spans="1:34" x14ac:dyDescent="0.25">
      <c r="A3785">
        <v>46725</v>
      </c>
      <c r="C3785" t="s">
        <v>1602</v>
      </c>
      <c r="D3785" s="2" t="str">
        <f>TEXT(MID(Sales_Transactions[[#This Row],[Order Date]],2,5),"d/m/yyy")</f>
        <v>20/9/2010</v>
      </c>
      <c r="E3785" s="2" t="str">
        <f>TEXT(MID(Sales_Transactions[[#This Row],[Order Date]],2,5),"d")</f>
        <v>20</v>
      </c>
      <c r="F3785" s="2" t="str">
        <f>TEXT(MID(Sales_Transactions[[#This Row],[Order Date]],2,5),"m")</f>
        <v>9</v>
      </c>
      <c r="G3785" s="2" t="str">
        <f>TEXT(MID(Sales_Transactions[[#This Row],[Order Date]],2,5),"yyy")</f>
        <v>2010</v>
      </c>
      <c r="H3785" s="2" t="str">
        <f>TEXT(MID(Sales_Transactions[[#This Row],[Order Date]],2,5),"yyy/m")</f>
        <v>2010/9</v>
      </c>
      <c r="I3785" t="s">
        <v>52</v>
      </c>
      <c r="J3785">
        <f t="shared" si="354"/>
        <v>1</v>
      </c>
      <c r="K3785" s="2">
        <v>8</v>
      </c>
      <c r="L3785" s="3">
        <v>137.41999999999999</v>
      </c>
      <c r="M3785" s="4">
        <v>0.04</v>
      </c>
      <c r="N3785" s="5" t="s">
        <v>23</v>
      </c>
      <c r="O3785" s="3">
        <v>-24.86</v>
      </c>
      <c r="P3785" s="3">
        <v>16.91</v>
      </c>
      <c r="Q3785" s="3">
        <v>6.25</v>
      </c>
      <c r="R3785" s="5" t="s">
        <v>2955</v>
      </c>
      <c r="S3785" s="5" t="s">
        <v>2956</v>
      </c>
      <c r="T3785" s="5" t="str">
        <f t="shared" si="355"/>
        <v>Anne Pryor</v>
      </c>
      <c r="U3785" t="s">
        <v>2828</v>
      </c>
      <c r="V3785" s="5" t="s">
        <v>37</v>
      </c>
      <c r="W3785" s="5" t="s">
        <v>28</v>
      </c>
      <c r="X3785" s="5" t="s">
        <v>29</v>
      </c>
      <c r="Y3785" s="5" t="s">
        <v>1365</v>
      </c>
      <c r="Z3785" s="5" t="s">
        <v>43</v>
      </c>
      <c r="AA3785" s="4">
        <v>0.57999999999999996</v>
      </c>
      <c r="AB3785" s="1">
        <v>40442</v>
      </c>
      <c r="AC3785" s="1">
        <v>26140</v>
      </c>
      <c r="AD3785">
        <f t="shared" si="356"/>
        <v>1</v>
      </c>
      <c r="AE3785">
        <f t="shared" ca="1" si="357"/>
        <v>53</v>
      </c>
      <c r="AF3785" t="str">
        <f t="shared" ca="1" si="358"/>
        <v>18-64</v>
      </c>
      <c r="AG3785" s="3">
        <f t="shared" si="359"/>
        <v>2.8941545</v>
      </c>
      <c r="AH3785" t="str">
        <f>_xlfn.IFNA(VLOOKUP(Sales_Transactions[[#This Row],[Order ID]],Returned_Items[#All],2,FALSE),"Not Returned")</f>
        <v>Not Returned</v>
      </c>
    </row>
    <row r="3786" spans="1:34" x14ac:dyDescent="0.25">
      <c r="A3786">
        <v>46787</v>
      </c>
      <c r="C3786" t="s">
        <v>2427</v>
      </c>
      <c r="D3786" s="2" t="str">
        <f>TEXT(MID(Sales_Transactions[[#This Row],[Order Date]],2,5),"d/m/yyy")</f>
        <v>29/3/2012</v>
      </c>
      <c r="E3786" s="2" t="str">
        <f>TEXT(MID(Sales_Transactions[[#This Row],[Order Date]],2,5),"d")</f>
        <v>29</v>
      </c>
      <c r="F3786" s="2" t="str">
        <f>TEXT(MID(Sales_Transactions[[#This Row],[Order Date]],2,5),"m")</f>
        <v>3</v>
      </c>
      <c r="G3786" s="2" t="str">
        <f>TEXT(MID(Sales_Transactions[[#This Row],[Order Date]],2,5),"yyy")</f>
        <v>2012</v>
      </c>
      <c r="H3786" s="2" t="str">
        <f>TEXT(MID(Sales_Transactions[[#This Row],[Order Date]],2,5),"yyy/m")</f>
        <v>2012/3</v>
      </c>
      <c r="I3786" t="s">
        <v>78</v>
      </c>
      <c r="J3786">
        <f t="shared" si="354"/>
        <v>3</v>
      </c>
      <c r="K3786" s="2">
        <v>28</v>
      </c>
      <c r="L3786" s="3">
        <v>174.1</v>
      </c>
      <c r="M3786" s="4">
        <v>0.1</v>
      </c>
      <c r="N3786" s="5" t="s">
        <v>23</v>
      </c>
      <c r="O3786" s="3">
        <v>-162.75</v>
      </c>
      <c r="P3786" s="3">
        <v>6.48</v>
      </c>
      <c r="Q3786" s="3">
        <v>9.17</v>
      </c>
      <c r="R3786" s="5" t="s">
        <v>2960</v>
      </c>
      <c r="S3786" s="5" t="s">
        <v>2961</v>
      </c>
      <c r="T3786" s="5" t="str">
        <f t="shared" si="355"/>
        <v>Caroline Jumper</v>
      </c>
      <c r="U3786" t="s">
        <v>2828</v>
      </c>
      <c r="V3786" s="5" t="s">
        <v>47</v>
      </c>
      <c r="W3786" s="5" t="s">
        <v>28</v>
      </c>
      <c r="X3786" s="5" t="s">
        <v>75</v>
      </c>
      <c r="Y3786" s="5" t="s">
        <v>2850</v>
      </c>
      <c r="Z3786" s="5" t="s">
        <v>43</v>
      </c>
      <c r="AA3786" s="4">
        <v>0.37</v>
      </c>
      <c r="AB3786" s="1">
        <v>40999</v>
      </c>
      <c r="AC3786" s="1">
        <v>26272</v>
      </c>
      <c r="AD3786">
        <f t="shared" si="356"/>
        <v>2</v>
      </c>
      <c r="AE3786">
        <f t="shared" ca="1" si="357"/>
        <v>52</v>
      </c>
      <c r="AF3786" t="str">
        <f t="shared" ca="1" si="358"/>
        <v>18-64</v>
      </c>
      <c r="AG3786" s="3">
        <f t="shared" si="359"/>
        <v>0.55869714285714289</v>
      </c>
      <c r="AH3786" t="str">
        <f>_xlfn.IFNA(VLOOKUP(Sales_Transactions[[#This Row],[Order ID]],Returned_Items[#All],2,FALSE),"Not Returned")</f>
        <v>Not Returned</v>
      </c>
    </row>
    <row r="3787" spans="1:34" x14ac:dyDescent="0.25">
      <c r="A3787">
        <v>46787</v>
      </c>
      <c r="C3787" t="s">
        <v>2427</v>
      </c>
      <c r="D3787" s="2" t="str">
        <f>TEXT(MID(Sales_Transactions[[#This Row],[Order Date]],2,5),"d/m/yyy")</f>
        <v>29/3/2012</v>
      </c>
      <c r="E3787" s="2" t="str">
        <f>TEXT(MID(Sales_Transactions[[#This Row],[Order Date]],2,5),"d")</f>
        <v>29</v>
      </c>
      <c r="F3787" s="2" t="str">
        <f>TEXT(MID(Sales_Transactions[[#This Row],[Order Date]],2,5),"m")</f>
        <v>3</v>
      </c>
      <c r="G3787" s="2" t="str">
        <f>TEXT(MID(Sales_Transactions[[#This Row],[Order Date]],2,5),"yyy")</f>
        <v>2012</v>
      </c>
      <c r="H3787" s="2" t="str">
        <f>TEXT(MID(Sales_Transactions[[#This Row],[Order Date]],2,5),"yyy/m")</f>
        <v>2012/3</v>
      </c>
      <c r="I3787" t="s">
        <v>78</v>
      </c>
      <c r="J3787">
        <f t="shared" si="354"/>
        <v>3</v>
      </c>
      <c r="K3787" s="2">
        <v>32</v>
      </c>
      <c r="L3787" s="3">
        <v>693.17</v>
      </c>
      <c r="M3787" s="4">
        <v>7.0000000000000007E-2</v>
      </c>
      <c r="N3787" s="5" t="s">
        <v>23</v>
      </c>
      <c r="O3787" s="3">
        <v>-59.83</v>
      </c>
      <c r="P3787" s="3">
        <v>22.99</v>
      </c>
      <c r="Q3787" s="3">
        <v>8.99</v>
      </c>
      <c r="R3787" s="5" t="s">
        <v>2960</v>
      </c>
      <c r="S3787" s="5" t="s">
        <v>2961</v>
      </c>
      <c r="T3787" s="5" t="str">
        <f t="shared" si="355"/>
        <v>Caroline Jumper</v>
      </c>
      <c r="U3787" t="s">
        <v>2828</v>
      </c>
      <c r="V3787" s="5" t="s">
        <v>47</v>
      </c>
      <c r="W3787" s="5" t="s">
        <v>28</v>
      </c>
      <c r="X3787" s="5" t="s">
        <v>124</v>
      </c>
      <c r="Y3787" s="5" t="s">
        <v>933</v>
      </c>
      <c r="Z3787" s="5" t="s">
        <v>60</v>
      </c>
      <c r="AA3787" s="4">
        <v>0.56999999999999995</v>
      </c>
      <c r="AB3787" s="1">
        <v>40999</v>
      </c>
      <c r="AC3787" s="1">
        <v>26003</v>
      </c>
      <c r="AD3787">
        <f t="shared" si="356"/>
        <v>2</v>
      </c>
      <c r="AE3787">
        <f t="shared" ca="1" si="357"/>
        <v>53</v>
      </c>
      <c r="AF3787" t="str">
        <f t="shared" ca="1" si="358"/>
        <v>18-64</v>
      </c>
      <c r="AG3787" s="3">
        <f t="shared" si="359"/>
        <v>0.99887209374999997</v>
      </c>
      <c r="AH3787" t="str">
        <f>_xlfn.IFNA(VLOOKUP(Sales_Transactions[[#This Row],[Order ID]],Returned_Items[#All],2,FALSE),"Not Returned")</f>
        <v>Not Returned</v>
      </c>
    </row>
    <row r="3788" spans="1:34" x14ac:dyDescent="0.25">
      <c r="A3788">
        <v>46916</v>
      </c>
      <c r="C3788" t="s">
        <v>806</v>
      </c>
      <c r="D3788" s="2" t="str">
        <f>TEXT(MID(Sales_Transactions[[#This Row],[Order Date]],2,5),"d/m/yyy")</f>
        <v>3/10/2011</v>
      </c>
      <c r="E3788" s="2" t="str">
        <f>TEXT(MID(Sales_Transactions[[#This Row],[Order Date]],2,5),"d")</f>
        <v>3</v>
      </c>
      <c r="F3788" s="2" t="str">
        <f>TEXT(MID(Sales_Transactions[[#This Row],[Order Date]],2,5),"m")</f>
        <v>10</v>
      </c>
      <c r="G3788" s="2" t="str">
        <f>TEXT(MID(Sales_Transactions[[#This Row],[Order Date]],2,5),"yyy")</f>
        <v>2011</v>
      </c>
      <c r="H3788" s="2" t="str">
        <f>TEXT(MID(Sales_Transactions[[#This Row],[Order Date]],2,5),"yyy/m")</f>
        <v>2011/10</v>
      </c>
      <c r="I3788" t="s">
        <v>33</v>
      </c>
      <c r="J3788">
        <f t="shared" si="354"/>
        <v>4</v>
      </c>
      <c r="K3788" s="2">
        <v>40</v>
      </c>
      <c r="L3788" s="3">
        <v>115.51</v>
      </c>
      <c r="M3788" s="4">
        <v>0</v>
      </c>
      <c r="N3788" s="5" t="s">
        <v>23</v>
      </c>
      <c r="O3788" s="3">
        <v>5.54</v>
      </c>
      <c r="P3788" s="3">
        <v>2.78</v>
      </c>
      <c r="Q3788" s="3">
        <v>0.97</v>
      </c>
      <c r="R3788" s="5" t="s">
        <v>2636</v>
      </c>
      <c r="S3788" s="5" t="s">
        <v>199</v>
      </c>
      <c r="T3788" s="5" t="str">
        <f t="shared" si="355"/>
        <v>Nora Price</v>
      </c>
      <c r="U3788" t="s">
        <v>2828</v>
      </c>
      <c r="V3788" s="5" t="s">
        <v>74</v>
      </c>
      <c r="W3788" s="5" t="s">
        <v>28</v>
      </c>
      <c r="X3788" s="5" t="s">
        <v>124</v>
      </c>
      <c r="Y3788" s="5" t="s">
        <v>2292</v>
      </c>
      <c r="Z3788" s="5" t="s">
        <v>84</v>
      </c>
      <c r="AA3788" s="4">
        <v>0.59</v>
      </c>
      <c r="AB3788" s="1">
        <v>40821</v>
      </c>
      <c r="AC3788" s="1">
        <v>26157</v>
      </c>
      <c r="AD3788">
        <f t="shared" si="356"/>
        <v>2</v>
      </c>
      <c r="AE3788">
        <f t="shared" ca="1" si="357"/>
        <v>52</v>
      </c>
      <c r="AF3788" t="str">
        <f t="shared" ca="1" si="358"/>
        <v>18-64</v>
      </c>
      <c r="AG3788" s="3">
        <f t="shared" si="359"/>
        <v>9.375E-2</v>
      </c>
      <c r="AH3788" t="str">
        <f>_xlfn.IFNA(VLOOKUP(Sales_Transactions[[#This Row],[Order ID]],Returned_Items[#All],2,FALSE),"Not Returned")</f>
        <v>Not Returned</v>
      </c>
    </row>
    <row r="3789" spans="1:34" x14ac:dyDescent="0.25">
      <c r="A3789">
        <v>47265</v>
      </c>
      <c r="C3789" t="s">
        <v>2428</v>
      </c>
      <c r="D3789" s="2" t="str">
        <f>TEXT(MID(Sales_Transactions[[#This Row],[Order Date]],2,5),"d/m/yyy")</f>
        <v>10/12/2011</v>
      </c>
      <c r="E3789" s="2" t="str">
        <f>TEXT(MID(Sales_Transactions[[#This Row],[Order Date]],2,5),"d")</f>
        <v>10</v>
      </c>
      <c r="F3789" s="2" t="str">
        <f>TEXT(MID(Sales_Transactions[[#This Row],[Order Date]],2,5),"m")</f>
        <v>12</v>
      </c>
      <c r="G3789" s="2" t="str">
        <f>TEXT(MID(Sales_Transactions[[#This Row],[Order Date]],2,5),"yyy")</f>
        <v>2011</v>
      </c>
      <c r="H3789" s="2" t="str">
        <f>TEXT(MID(Sales_Transactions[[#This Row],[Order Date]],2,5),"yyy/m")</f>
        <v>2011/12</v>
      </c>
      <c r="I3789" t="s">
        <v>101</v>
      </c>
      <c r="J3789">
        <f t="shared" si="354"/>
        <v>1</v>
      </c>
      <c r="K3789" s="2">
        <v>31</v>
      </c>
      <c r="L3789" s="3">
        <v>187.13</v>
      </c>
      <c r="M3789" s="4">
        <v>0.02</v>
      </c>
      <c r="N3789" s="5" t="s">
        <v>23</v>
      </c>
      <c r="O3789" s="3">
        <v>-60.83</v>
      </c>
      <c r="P3789" s="3">
        <v>5.98</v>
      </c>
      <c r="Q3789" s="3">
        <v>5.46</v>
      </c>
      <c r="R3789" s="5" t="s">
        <v>2667</v>
      </c>
      <c r="S3789" s="5" t="s">
        <v>2978</v>
      </c>
      <c r="T3789" s="5" t="str">
        <f t="shared" si="355"/>
        <v>Ben Wallace</v>
      </c>
      <c r="U3789" t="s">
        <v>2828</v>
      </c>
      <c r="V3789" s="5" t="s">
        <v>74</v>
      </c>
      <c r="W3789" s="5" t="s">
        <v>28</v>
      </c>
      <c r="X3789" s="5" t="s">
        <v>75</v>
      </c>
      <c r="Y3789" s="5" t="s">
        <v>1279</v>
      </c>
      <c r="Z3789" s="5" t="s">
        <v>43</v>
      </c>
      <c r="AA3789" s="4">
        <v>0.36</v>
      </c>
      <c r="AB3789" s="1">
        <v>40888</v>
      </c>
      <c r="AC3789" s="1">
        <v>25739</v>
      </c>
      <c r="AD3789">
        <f t="shared" si="356"/>
        <v>1</v>
      </c>
      <c r="AE3789">
        <f t="shared" ca="1" si="357"/>
        <v>54</v>
      </c>
      <c r="AF3789" t="str">
        <f t="shared" ca="1" si="358"/>
        <v>18-64</v>
      </c>
      <c r="AG3789" s="3">
        <f t="shared" si="359"/>
        <v>0.36899367741935485</v>
      </c>
      <c r="AH3789" t="str">
        <f>_xlfn.IFNA(VLOOKUP(Sales_Transactions[[#This Row],[Order ID]],Returned_Items[#All],2,FALSE),"Not Returned")</f>
        <v>Returned</v>
      </c>
    </row>
    <row r="3790" spans="1:34" x14ac:dyDescent="0.25">
      <c r="A3790">
        <v>48487</v>
      </c>
      <c r="C3790" t="s">
        <v>2778</v>
      </c>
      <c r="D3790" s="2" t="str">
        <f>TEXT(MID(Sales_Transactions[[#This Row],[Order Date]],2,5),"d/m/yyy")</f>
        <v>11/1/2010</v>
      </c>
      <c r="E3790" s="2" t="str">
        <f>TEXT(MID(Sales_Transactions[[#This Row],[Order Date]],2,5),"d")</f>
        <v>11</v>
      </c>
      <c r="F3790" s="2" t="str">
        <f>TEXT(MID(Sales_Transactions[[#This Row],[Order Date]],2,5),"m")</f>
        <v>1</v>
      </c>
      <c r="G3790" s="2" t="str">
        <f>TEXT(MID(Sales_Transactions[[#This Row],[Order Date]],2,5),"yyy")</f>
        <v>2010</v>
      </c>
      <c r="H3790" s="2" t="str">
        <f>TEXT(MID(Sales_Transactions[[#This Row],[Order Date]],2,5),"yyy/m")</f>
        <v>2010/1</v>
      </c>
      <c r="I3790" t="s">
        <v>22</v>
      </c>
      <c r="J3790">
        <f t="shared" si="354"/>
        <v>2</v>
      </c>
      <c r="K3790" s="2">
        <v>27</v>
      </c>
      <c r="L3790" s="3">
        <v>360.7</v>
      </c>
      <c r="M3790" s="4">
        <v>0</v>
      </c>
      <c r="N3790" s="5" t="s">
        <v>23</v>
      </c>
      <c r="O3790" s="3">
        <v>146.16999999999999</v>
      </c>
      <c r="P3790" s="3">
        <v>12.97</v>
      </c>
      <c r="Q3790" s="3">
        <v>1.49</v>
      </c>
      <c r="R3790" s="5" t="s">
        <v>2835</v>
      </c>
      <c r="S3790" s="5" t="s">
        <v>3016</v>
      </c>
      <c r="T3790" s="5" t="str">
        <f t="shared" si="355"/>
        <v>Carol Triggs</v>
      </c>
      <c r="U3790" t="s">
        <v>2828</v>
      </c>
      <c r="V3790" s="5" t="s">
        <v>74</v>
      </c>
      <c r="W3790" s="5" t="s">
        <v>28</v>
      </c>
      <c r="X3790" s="5" t="s">
        <v>41</v>
      </c>
      <c r="Y3790" s="5" t="s">
        <v>2269</v>
      </c>
      <c r="Z3790" s="5" t="s">
        <v>43</v>
      </c>
      <c r="AA3790" s="4">
        <v>0.35</v>
      </c>
      <c r="AB3790" s="1">
        <v>40191</v>
      </c>
      <c r="AC3790" s="1">
        <v>25921</v>
      </c>
      <c r="AD3790">
        <f t="shared" si="356"/>
        <v>2</v>
      </c>
      <c r="AE3790">
        <f t="shared" ca="1" si="357"/>
        <v>53</v>
      </c>
      <c r="AF3790" t="str">
        <f t="shared" ca="1" si="358"/>
        <v>18-64</v>
      </c>
      <c r="AG3790" s="3">
        <f t="shared" si="359"/>
        <v>0.53555555555555556</v>
      </c>
      <c r="AH3790" t="str">
        <f>_xlfn.IFNA(VLOOKUP(Sales_Transactions[[#This Row],[Order ID]],Returned_Items[#All],2,FALSE),"Not Returned")</f>
        <v>Returned</v>
      </c>
    </row>
    <row r="3791" spans="1:34" x14ac:dyDescent="0.25">
      <c r="A3791">
        <v>48774</v>
      </c>
      <c r="C3791" t="s">
        <v>760</v>
      </c>
      <c r="D3791" s="2" t="str">
        <f>TEXT(MID(Sales_Transactions[[#This Row],[Order Date]],2,5),"d/m/yyy")</f>
        <v>9/8/2012</v>
      </c>
      <c r="E3791" s="2" t="str">
        <f>TEXT(MID(Sales_Transactions[[#This Row],[Order Date]],2,5),"d")</f>
        <v>9</v>
      </c>
      <c r="F3791" s="2" t="str">
        <f>TEXT(MID(Sales_Transactions[[#This Row],[Order Date]],2,5),"m")</f>
        <v>8</v>
      </c>
      <c r="G3791" s="2" t="str">
        <f>TEXT(MID(Sales_Transactions[[#This Row],[Order Date]],2,5),"yyy")</f>
        <v>2012</v>
      </c>
      <c r="H3791" s="2" t="str">
        <f>TEXT(MID(Sales_Transactions[[#This Row],[Order Date]],2,5),"yyy/m")</f>
        <v>2012/8</v>
      </c>
      <c r="I3791" t="s">
        <v>33</v>
      </c>
      <c r="J3791">
        <f t="shared" si="354"/>
        <v>4</v>
      </c>
      <c r="K3791" s="2">
        <v>31</v>
      </c>
      <c r="L3791" s="3">
        <v>7323.78</v>
      </c>
      <c r="M3791" s="4">
        <v>0.04</v>
      </c>
      <c r="N3791" s="5" t="s">
        <v>34</v>
      </c>
      <c r="O3791" s="3">
        <v>573.54999999999995</v>
      </c>
      <c r="P3791" s="3">
        <v>243.98</v>
      </c>
      <c r="Q3791" s="3">
        <v>62.94</v>
      </c>
      <c r="R3791" s="5" t="s">
        <v>3023</v>
      </c>
      <c r="S3791" s="5" t="s">
        <v>3024</v>
      </c>
      <c r="T3791" s="5" t="str">
        <f t="shared" si="355"/>
        <v>Dionis Lloyd</v>
      </c>
      <c r="U3791" t="s">
        <v>2828</v>
      </c>
      <c r="V3791" s="5" t="s">
        <v>27</v>
      </c>
      <c r="W3791" s="5" t="s">
        <v>57</v>
      </c>
      <c r="X3791" s="5" t="s">
        <v>154</v>
      </c>
      <c r="Y3791" s="5" t="s">
        <v>3053</v>
      </c>
      <c r="Z3791" s="5" t="s">
        <v>40</v>
      </c>
      <c r="AA3791" s="4">
        <v>0.56999999999999995</v>
      </c>
      <c r="AB3791" s="1">
        <v>41132</v>
      </c>
      <c r="AC3791" s="1">
        <v>25844</v>
      </c>
      <c r="AD3791">
        <f t="shared" si="356"/>
        <v>2</v>
      </c>
      <c r="AE3791">
        <f t="shared" ca="1" si="357"/>
        <v>53</v>
      </c>
      <c r="AF3791" t="str">
        <f t="shared" ca="1" si="358"/>
        <v>18-64</v>
      </c>
      <c r="AG3791" s="3">
        <f t="shared" si="359"/>
        <v>9.8974970322580642</v>
      </c>
      <c r="AH3791" t="str">
        <f>_xlfn.IFNA(VLOOKUP(Sales_Transactions[[#This Row],[Order ID]],Returned_Items[#All],2,FALSE),"Not Returned")</f>
        <v>Not Returned</v>
      </c>
    </row>
    <row r="3792" spans="1:34" x14ac:dyDescent="0.25">
      <c r="A3792">
        <v>49381</v>
      </c>
      <c r="C3792" t="s">
        <v>3054</v>
      </c>
      <c r="D3792" s="2" t="str">
        <f>TEXT(MID(Sales_Transactions[[#This Row],[Order Date]],2,5),"d/m/yyy")</f>
        <v>13/12/2012</v>
      </c>
      <c r="E3792" s="2" t="str">
        <f>TEXT(MID(Sales_Transactions[[#This Row],[Order Date]],2,5),"d")</f>
        <v>13</v>
      </c>
      <c r="F3792" s="2" t="str">
        <f>TEXT(MID(Sales_Transactions[[#This Row],[Order Date]],2,5),"m")</f>
        <v>12</v>
      </c>
      <c r="G3792" s="2" t="str">
        <f>TEXT(MID(Sales_Transactions[[#This Row],[Order Date]],2,5),"yyy")</f>
        <v>2012</v>
      </c>
      <c r="H3792" s="2" t="str">
        <f>TEXT(MID(Sales_Transactions[[#This Row],[Order Date]],2,5),"yyy/m")</f>
        <v>2012/12</v>
      </c>
      <c r="I3792" t="s">
        <v>52</v>
      </c>
      <c r="J3792">
        <f t="shared" si="354"/>
        <v>1</v>
      </c>
      <c r="K3792" s="2">
        <v>21</v>
      </c>
      <c r="L3792" s="3">
        <v>1537.5</v>
      </c>
      <c r="M3792" s="4">
        <v>0.04</v>
      </c>
      <c r="N3792" s="5" t="s">
        <v>23</v>
      </c>
      <c r="O3792" s="3">
        <v>-531.91999999999996</v>
      </c>
      <c r="P3792" s="3">
        <v>70.98</v>
      </c>
      <c r="Q3792" s="3">
        <v>35</v>
      </c>
      <c r="R3792" s="5" t="s">
        <v>2987</v>
      </c>
      <c r="S3792" s="5" t="s">
        <v>2988</v>
      </c>
      <c r="T3792" s="5" t="str">
        <f t="shared" si="355"/>
        <v>Stuart Van</v>
      </c>
      <c r="U3792" t="s">
        <v>2828</v>
      </c>
      <c r="V3792" s="5" t="s">
        <v>37</v>
      </c>
      <c r="W3792" s="5" t="s">
        <v>28</v>
      </c>
      <c r="X3792" s="5" t="s">
        <v>29</v>
      </c>
      <c r="Y3792" s="5" t="s">
        <v>2501</v>
      </c>
      <c r="Z3792" s="5" t="s">
        <v>31</v>
      </c>
      <c r="AA3792" s="4">
        <v>0.8</v>
      </c>
      <c r="AB3792" s="1">
        <v>41257</v>
      </c>
      <c r="AC3792" s="1">
        <v>25973</v>
      </c>
      <c r="AD3792">
        <f t="shared" si="356"/>
        <v>1</v>
      </c>
      <c r="AE3792">
        <f t="shared" ca="1" si="357"/>
        <v>53</v>
      </c>
      <c r="AF3792" t="str">
        <f t="shared" ca="1" si="358"/>
        <v>18-64</v>
      </c>
      <c r="AG3792" s="3">
        <f t="shared" si="359"/>
        <v>5.0453146666666671</v>
      </c>
      <c r="AH3792" t="str">
        <f>_xlfn.IFNA(VLOOKUP(Sales_Transactions[[#This Row],[Order ID]],Returned_Items[#All],2,FALSE),"Not Returned")</f>
        <v>Not Returned</v>
      </c>
    </row>
    <row r="3793" spans="1:34" x14ac:dyDescent="0.25">
      <c r="A3793">
        <v>49666</v>
      </c>
      <c r="C3793" t="s">
        <v>1310</v>
      </c>
      <c r="D3793" s="2" t="str">
        <f>TEXT(MID(Sales_Transactions[[#This Row],[Order Date]],2,5),"d/m/yyy")</f>
        <v>6/8/2009</v>
      </c>
      <c r="E3793" s="2" t="str">
        <f>TEXT(MID(Sales_Transactions[[#This Row],[Order Date]],2,5),"d")</f>
        <v>6</v>
      </c>
      <c r="F3793" s="2" t="str">
        <f>TEXT(MID(Sales_Transactions[[#This Row],[Order Date]],2,5),"m")</f>
        <v>8</v>
      </c>
      <c r="G3793" s="2" t="str">
        <f>TEXT(MID(Sales_Transactions[[#This Row],[Order Date]],2,5),"yyy")</f>
        <v>2009</v>
      </c>
      <c r="H3793" s="2" t="str">
        <f>TEXT(MID(Sales_Transactions[[#This Row],[Order Date]],2,5),"yyy/m")</f>
        <v>2009/8</v>
      </c>
      <c r="I3793" t="s">
        <v>22</v>
      </c>
      <c r="J3793">
        <f t="shared" si="354"/>
        <v>2</v>
      </c>
      <c r="K3793" s="2">
        <v>46</v>
      </c>
      <c r="L3793" s="3">
        <v>259.25</v>
      </c>
      <c r="M3793" s="4">
        <v>0.1</v>
      </c>
      <c r="N3793" s="5" t="s">
        <v>67</v>
      </c>
      <c r="O3793" s="3">
        <v>-64.03</v>
      </c>
      <c r="P3793" s="3">
        <v>5.68</v>
      </c>
      <c r="Q3793" s="3">
        <v>3.6</v>
      </c>
      <c r="R3793" s="5" t="s">
        <v>2967</v>
      </c>
      <c r="S3793" s="5" t="s">
        <v>1238</v>
      </c>
      <c r="T3793" s="5" t="str">
        <f t="shared" si="355"/>
        <v>Jasper Cacioppo</v>
      </c>
      <c r="U3793" t="s">
        <v>2828</v>
      </c>
      <c r="V3793" s="5" t="s">
        <v>74</v>
      </c>
      <c r="W3793" s="5" t="s">
        <v>28</v>
      </c>
      <c r="X3793" s="5" t="s">
        <v>221</v>
      </c>
      <c r="Y3793" s="5" t="s">
        <v>3055</v>
      </c>
      <c r="Z3793" s="5" t="s">
        <v>60</v>
      </c>
      <c r="AA3793" s="4">
        <v>0.56000000000000005</v>
      </c>
      <c r="AB3793" s="1">
        <v>40035</v>
      </c>
      <c r="AC3793" s="1">
        <v>26055</v>
      </c>
      <c r="AD3793">
        <f t="shared" si="356"/>
        <v>4</v>
      </c>
      <c r="AE3793">
        <f t="shared" ca="1" si="357"/>
        <v>53</v>
      </c>
      <c r="AF3793" t="str">
        <f t="shared" ca="1" si="358"/>
        <v>18-64</v>
      </c>
      <c r="AG3793" s="3">
        <f t="shared" si="359"/>
        <v>0.20161565217391303</v>
      </c>
      <c r="AH3793" t="str">
        <f>_xlfn.IFNA(VLOOKUP(Sales_Transactions[[#This Row],[Order ID]],Returned_Items[#All],2,FALSE),"Not Returned")</f>
        <v>Not Returned</v>
      </c>
    </row>
    <row r="3794" spans="1:34" x14ac:dyDescent="0.25">
      <c r="A3794">
        <v>49762</v>
      </c>
      <c r="C3794" t="s">
        <v>3056</v>
      </c>
      <c r="D3794" s="2" t="str">
        <f>TEXT(MID(Sales_Transactions[[#This Row],[Order Date]],2,5),"d/m/yyy")</f>
        <v>15/6/2011</v>
      </c>
      <c r="E3794" s="2" t="str">
        <f>TEXT(MID(Sales_Transactions[[#This Row],[Order Date]],2,5),"d")</f>
        <v>15</v>
      </c>
      <c r="F3794" s="2" t="str">
        <f>TEXT(MID(Sales_Transactions[[#This Row],[Order Date]],2,5),"m")</f>
        <v>6</v>
      </c>
      <c r="G3794" s="2" t="str">
        <f>TEXT(MID(Sales_Transactions[[#This Row],[Order Date]],2,5),"yyy")</f>
        <v>2011</v>
      </c>
      <c r="H3794" s="2" t="str">
        <f>TEXT(MID(Sales_Transactions[[#This Row],[Order Date]],2,5),"yyy/m")</f>
        <v>2011/6</v>
      </c>
      <c r="I3794" t="s">
        <v>33</v>
      </c>
      <c r="J3794">
        <f t="shared" si="354"/>
        <v>4</v>
      </c>
      <c r="K3794" s="2">
        <v>35</v>
      </c>
      <c r="L3794" s="3">
        <v>99.13</v>
      </c>
      <c r="M3794" s="4">
        <v>0.09</v>
      </c>
      <c r="N3794" s="5" t="s">
        <v>23</v>
      </c>
      <c r="O3794" s="3">
        <v>23.74</v>
      </c>
      <c r="P3794" s="3">
        <v>2.94</v>
      </c>
      <c r="Q3794" s="3">
        <v>0.81</v>
      </c>
      <c r="R3794" s="5" t="s">
        <v>462</v>
      </c>
      <c r="S3794" s="5" t="s">
        <v>2980</v>
      </c>
      <c r="T3794" s="5" t="str">
        <f t="shared" si="355"/>
        <v>Fred Chung</v>
      </c>
      <c r="U3794" t="s">
        <v>2828</v>
      </c>
      <c r="V3794" s="5" t="s">
        <v>47</v>
      </c>
      <c r="W3794" s="5" t="s">
        <v>28</v>
      </c>
      <c r="X3794" s="5" t="s">
        <v>124</v>
      </c>
      <c r="Y3794" s="5" t="s">
        <v>2002</v>
      </c>
      <c r="Z3794" s="5" t="s">
        <v>84</v>
      </c>
      <c r="AA3794" s="4">
        <v>0.4</v>
      </c>
      <c r="AB3794" s="1">
        <v>40711</v>
      </c>
      <c r="AC3794" s="1">
        <v>26161</v>
      </c>
      <c r="AD3794">
        <f t="shared" si="356"/>
        <v>2</v>
      </c>
      <c r="AE3794">
        <f t="shared" ca="1" si="357"/>
        <v>52</v>
      </c>
      <c r="AF3794" t="str">
        <f t="shared" ca="1" si="358"/>
        <v>18-64</v>
      </c>
      <c r="AG3794" s="3">
        <f t="shared" si="359"/>
        <v>0.10706725714285714</v>
      </c>
      <c r="AH3794" t="str">
        <f>_xlfn.IFNA(VLOOKUP(Sales_Transactions[[#This Row],[Order ID]],Returned_Items[#All],2,FALSE),"Not Returned")</f>
        <v>Returned</v>
      </c>
    </row>
    <row r="3795" spans="1:34" x14ac:dyDescent="0.25">
      <c r="A3795">
        <v>49831</v>
      </c>
      <c r="C3795" t="s">
        <v>293</v>
      </c>
      <c r="D3795" s="2" t="str">
        <f>TEXT(MID(Sales_Transactions[[#This Row],[Order Date]],2,5),"d/m/yyy")</f>
        <v>23/8/2010</v>
      </c>
      <c r="E3795" s="2" t="str">
        <f>TEXT(MID(Sales_Transactions[[#This Row],[Order Date]],2,5),"d")</f>
        <v>23</v>
      </c>
      <c r="F3795" s="2" t="str">
        <f>TEXT(MID(Sales_Transactions[[#This Row],[Order Date]],2,5),"m")</f>
        <v>8</v>
      </c>
      <c r="G3795" s="2" t="str">
        <f>TEXT(MID(Sales_Transactions[[#This Row],[Order Date]],2,5),"yyy")</f>
        <v>2010</v>
      </c>
      <c r="H3795" s="2" t="str">
        <f>TEXT(MID(Sales_Transactions[[#This Row],[Order Date]],2,5),"yyy/m")</f>
        <v>2010/8</v>
      </c>
      <c r="I3795" t="s">
        <v>101</v>
      </c>
      <c r="J3795">
        <f t="shared" si="354"/>
        <v>1</v>
      </c>
      <c r="K3795" s="2">
        <v>18</v>
      </c>
      <c r="L3795" s="3">
        <v>274.32</v>
      </c>
      <c r="M3795" s="4">
        <v>0.01</v>
      </c>
      <c r="N3795" s="5" t="s">
        <v>23</v>
      </c>
      <c r="O3795" s="3">
        <v>-58.24</v>
      </c>
      <c r="P3795" s="3">
        <v>15.14</v>
      </c>
      <c r="Q3795" s="3">
        <v>4.53</v>
      </c>
      <c r="R3795" s="5" t="s">
        <v>2989</v>
      </c>
      <c r="S3795" s="5" t="s">
        <v>2990</v>
      </c>
      <c r="T3795" s="5" t="str">
        <f t="shared" si="355"/>
        <v>Brenda Bowman</v>
      </c>
      <c r="U3795" t="s">
        <v>2828</v>
      </c>
      <c r="V3795" s="5" t="s">
        <v>27</v>
      </c>
      <c r="W3795" s="5" t="s">
        <v>28</v>
      </c>
      <c r="X3795" s="5" t="s">
        <v>29</v>
      </c>
      <c r="Y3795" s="5" t="s">
        <v>1228</v>
      </c>
      <c r="Z3795" s="5" t="s">
        <v>43</v>
      </c>
      <c r="AA3795" s="4">
        <v>0.81</v>
      </c>
      <c r="AB3795" s="1">
        <v>40415</v>
      </c>
      <c r="AC3795" s="1">
        <v>26105</v>
      </c>
      <c r="AD3795">
        <f t="shared" si="356"/>
        <v>2</v>
      </c>
      <c r="AE3795">
        <f t="shared" ca="1" si="357"/>
        <v>53</v>
      </c>
      <c r="AF3795" t="str">
        <f t="shared" ca="1" si="358"/>
        <v>18-64</v>
      </c>
      <c r="AG3795" s="3">
        <f t="shared" si="359"/>
        <v>1.0926936666666667</v>
      </c>
      <c r="AH3795" t="str">
        <f>_xlfn.IFNA(VLOOKUP(Sales_Transactions[[#This Row],[Order ID]],Returned_Items[#All],2,FALSE),"Not Returned")</f>
        <v>Not Returned</v>
      </c>
    </row>
    <row r="3796" spans="1:34" x14ac:dyDescent="0.25">
      <c r="A3796">
        <v>49892</v>
      </c>
      <c r="C3796" t="s">
        <v>1152</v>
      </c>
      <c r="D3796" s="2" t="str">
        <f>TEXT(MID(Sales_Transactions[[#This Row],[Order Date]],2,5),"d/m/yyy")</f>
        <v>10/2/2011</v>
      </c>
      <c r="E3796" s="2" t="str">
        <f>TEXT(MID(Sales_Transactions[[#This Row],[Order Date]],2,5),"d")</f>
        <v>10</v>
      </c>
      <c r="F3796" s="2" t="str">
        <f>TEXT(MID(Sales_Transactions[[#This Row],[Order Date]],2,5),"m")</f>
        <v>2</v>
      </c>
      <c r="G3796" s="2" t="str">
        <f>TEXT(MID(Sales_Transactions[[#This Row],[Order Date]],2,5),"yyy")</f>
        <v>2011</v>
      </c>
      <c r="H3796" s="2" t="str">
        <f>TEXT(MID(Sales_Transactions[[#This Row],[Order Date]],2,5),"yyy/m")</f>
        <v>2011/2</v>
      </c>
      <c r="I3796" t="s">
        <v>22</v>
      </c>
      <c r="J3796">
        <f t="shared" si="354"/>
        <v>2</v>
      </c>
      <c r="K3796" s="2">
        <v>26</v>
      </c>
      <c r="L3796" s="3">
        <v>171.14</v>
      </c>
      <c r="M3796" s="4">
        <v>0.02</v>
      </c>
      <c r="N3796" s="5" t="s">
        <v>23</v>
      </c>
      <c r="O3796" s="3">
        <v>-1172.75</v>
      </c>
      <c r="P3796" s="3">
        <v>4.4800000000000004</v>
      </c>
      <c r="Q3796" s="3">
        <v>49</v>
      </c>
      <c r="R3796" s="5" t="s">
        <v>1698</v>
      </c>
      <c r="S3796" s="5" t="s">
        <v>1699</v>
      </c>
      <c r="T3796" s="5" t="str">
        <f t="shared" si="355"/>
        <v>Bill Eplett</v>
      </c>
      <c r="U3796" t="s">
        <v>2828</v>
      </c>
      <c r="V3796" s="5" t="s">
        <v>47</v>
      </c>
      <c r="W3796" s="5" t="s">
        <v>28</v>
      </c>
      <c r="X3796" s="5" t="s">
        <v>38</v>
      </c>
      <c r="Y3796" s="5" t="s">
        <v>182</v>
      </c>
      <c r="Z3796" s="5" t="s">
        <v>31</v>
      </c>
      <c r="AA3796" s="4">
        <v>0.6</v>
      </c>
      <c r="AB3796" s="1">
        <v>40584</v>
      </c>
      <c r="AC3796" s="1">
        <v>26158</v>
      </c>
      <c r="AD3796">
        <f t="shared" si="356"/>
        <v>0</v>
      </c>
      <c r="AE3796">
        <f t="shared" ca="1" si="357"/>
        <v>52</v>
      </c>
      <c r="AF3796" t="str">
        <f t="shared" ca="1" si="358"/>
        <v>18-64</v>
      </c>
      <c r="AG3796" s="3">
        <f t="shared" si="359"/>
        <v>2.0568886153846155</v>
      </c>
      <c r="AH3796" t="str">
        <f>_xlfn.IFNA(VLOOKUP(Sales_Transactions[[#This Row],[Order ID]],Returned_Items[#All],2,FALSE),"Not Returned")</f>
        <v>Not Returned</v>
      </c>
    </row>
    <row r="3797" spans="1:34" x14ac:dyDescent="0.25">
      <c r="A3797">
        <v>49988</v>
      </c>
      <c r="C3797" t="s">
        <v>2788</v>
      </c>
      <c r="D3797" s="2" t="str">
        <f>TEXT(MID(Sales_Transactions[[#This Row],[Order Date]],2,5),"d/m/yyy")</f>
        <v>20/12/2010</v>
      </c>
      <c r="E3797" s="2" t="str">
        <f>TEXT(MID(Sales_Transactions[[#This Row],[Order Date]],2,5),"d")</f>
        <v>20</v>
      </c>
      <c r="F3797" s="2" t="str">
        <f>TEXT(MID(Sales_Transactions[[#This Row],[Order Date]],2,5),"m")</f>
        <v>12</v>
      </c>
      <c r="G3797" s="2" t="str">
        <f>TEXT(MID(Sales_Transactions[[#This Row],[Order Date]],2,5),"yyy")</f>
        <v>2010</v>
      </c>
      <c r="H3797" s="2" t="str">
        <f>TEXT(MID(Sales_Transactions[[#This Row],[Order Date]],2,5),"yyy/m")</f>
        <v>2010/12</v>
      </c>
      <c r="I3797" t="s">
        <v>33</v>
      </c>
      <c r="J3797">
        <f t="shared" si="354"/>
        <v>4</v>
      </c>
      <c r="K3797" s="2">
        <v>43</v>
      </c>
      <c r="L3797" s="3">
        <v>7731.09</v>
      </c>
      <c r="M3797" s="4">
        <v>0</v>
      </c>
      <c r="N3797" s="5" t="s">
        <v>23</v>
      </c>
      <c r="O3797" s="3">
        <v>-222.17</v>
      </c>
      <c r="P3797" s="3">
        <v>167.27</v>
      </c>
      <c r="Q3797" s="3">
        <v>35</v>
      </c>
      <c r="R3797" s="5" t="s">
        <v>894</v>
      </c>
      <c r="S3797" s="5" t="s">
        <v>463</v>
      </c>
      <c r="T3797" s="5" t="str">
        <f t="shared" si="355"/>
        <v>Helen Wasserman</v>
      </c>
      <c r="U3797" t="s">
        <v>2828</v>
      </c>
      <c r="V3797" s="5" t="s">
        <v>74</v>
      </c>
      <c r="W3797" s="5" t="s">
        <v>28</v>
      </c>
      <c r="X3797" s="5" t="s">
        <v>29</v>
      </c>
      <c r="Y3797" s="5" t="s">
        <v>1720</v>
      </c>
      <c r="Z3797" s="5" t="s">
        <v>31</v>
      </c>
      <c r="AA3797" s="4">
        <v>0.85</v>
      </c>
      <c r="AB3797" s="1">
        <v>40535</v>
      </c>
      <c r="AC3797" s="1">
        <v>25633</v>
      </c>
      <c r="AD3797">
        <f t="shared" si="356"/>
        <v>3</v>
      </c>
      <c r="AE3797">
        <f t="shared" ca="1" si="357"/>
        <v>54</v>
      </c>
      <c r="AF3797" t="str">
        <f t="shared" ca="1" si="358"/>
        <v>18-64</v>
      </c>
      <c r="AG3797" s="3">
        <f t="shared" si="359"/>
        <v>4.7039534883720933</v>
      </c>
      <c r="AH3797" t="str">
        <f>_xlfn.IFNA(VLOOKUP(Sales_Transactions[[#This Row],[Order ID]],Returned_Items[#All],2,FALSE),"Not Returned")</f>
        <v>Returned</v>
      </c>
    </row>
    <row r="3798" spans="1:34" x14ac:dyDescent="0.25">
      <c r="A3798">
        <v>49988</v>
      </c>
      <c r="C3798" t="s">
        <v>2788</v>
      </c>
      <c r="D3798" s="2" t="str">
        <f>TEXT(MID(Sales_Transactions[[#This Row],[Order Date]],2,5),"d/m/yyy")</f>
        <v>20/12/2010</v>
      </c>
      <c r="E3798" s="2" t="str">
        <f>TEXT(MID(Sales_Transactions[[#This Row],[Order Date]],2,5),"d")</f>
        <v>20</v>
      </c>
      <c r="F3798" s="2" t="str">
        <f>TEXT(MID(Sales_Transactions[[#This Row],[Order Date]],2,5),"m")</f>
        <v>12</v>
      </c>
      <c r="G3798" s="2" t="str">
        <f>TEXT(MID(Sales_Transactions[[#This Row],[Order Date]],2,5),"yyy")</f>
        <v>2010</v>
      </c>
      <c r="H3798" s="2" t="str">
        <f>TEXT(MID(Sales_Transactions[[#This Row],[Order Date]],2,5),"yyy/m")</f>
        <v>2010/12</v>
      </c>
      <c r="I3798" t="s">
        <v>33</v>
      </c>
      <c r="J3798">
        <f t="shared" si="354"/>
        <v>4</v>
      </c>
      <c r="K3798" s="2">
        <v>33</v>
      </c>
      <c r="L3798" s="3">
        <v>10162.575999999999</v>
      </c>
      <c r="M3798" s="4">
        <v>0.08</v>
      </c>
      <c r="N3798" s="5" t="s">
        <v>34</v>
      </c>
      <c r="O3798" s="3">
        <v>-969.05</v>
      </c>
      <c r="P3798" s="3">
        <v>400.98</v>
      </c>
      <c r="Q3798" s="3">
        <v>42.52</v>
      </c>
      <c r="R3798" s="5" t="s">
        <v>894</v>
      </c>
      <c r="S3798" s="5" t="s">
        <v>463</v>
      </c>
      <c r="T3798" s="5" t="str">
        <f t="shared" si="355"/>
        <v>Helen Wasserman</v>
      </c>
      <c r="U3798" t="s">
        <v>2828</v>
      </c>
      <c r="V3798" s="5" t="s">
        <v>74</v>
      </c>
      <c r="W3798" s="5" t="s">
        <v>57</v>
      </c>
      <c r="X3798" s="5" t="s">
        <v>107</v>
      </c>
      <c r="Y3798" s="5" t="s">
        <v>2012</v>
      </c>
      <c r="Z3798" s="5" t="s">
        <v>106</v>
      </c>
      <c r="AA3798" s="4">
        <v>0.71</v>
      </c>
      <c r="AB3798" s="1">
        <v>40534</v>
      </c>
      <c r="AC3798" s="1">
        <v>25211</v>
      </c>
      <c r="AD3798">
        <f t="shared" si="356"/>
        <v>2</v>
      </c>
      <c r="AE3798">
        <f t="shared" ca="1" si="357"/>
        <v>55</v>
      </c>
      <c r="AF3798" t="str">
        <f t="shared" ca="1" si="358"/>
        <v>18-64</v>
      </c>
      <c r="AG3798" s="3">
        <f t="shared" si="359"/>
        <v>13.429673212121212</v>
      </c>
      <c r="AH3798" t="str">
        <f>_xlfn.IFNA(VLOOKUP(Sales_Transactions[[#This Row],[Order ID]],Returned_Items[#All],2,FALSE),"Not Returned")</f>
        <v>Returned</v>
      </c>
    </row>
    <row r="3799" spans="1:34" x14ac:dyDescent="0.25">
      <c r="A3799">
        <v>49988</v>
      </c>
      <c r="C3799" t="s">
        <v>2788</v>
      </c>
      <c r="D3799" s="2" t="str">
        <f>TEXT(MID(Sales_Transactions[[#This Row],[Order Date]],2,5),"d/m/yyy")</f>
        <v>20/12/2010</v>
      </c>
      <c r="E3799" s="2" t="str">
        <f>TEXT(MID(Sales_Transactions[[#This Row],[Order Date]],2,5),"d")</f>
        <v>20</v>
      </c>
      <c r="F3799" s="2" t="str">
        <f>TEXT(MID(Sales_Transactions[[#This Row],[Order Date]],2,5),"m")</f>
        <v>12</v>
      </c>
      <c r="G3799" s="2" t="str">
        <f>TEXT(MID(Sales_Transactions[[#This Row],[Order Date]],2,5),"yyy")</f>
        <v>2010</v>
      </c>
      <c r="H3799" s="2" t="str">
        <f>TEXT(MID(Sales_Transactions[[#This Row],[Order Date]],2,5),"yyy/m")</f>
        <v>2010/12</v>
      </c>
      <c r="I3799" t="s">
        <v>33</v>
      </c>
      <c r="J3799">
        <f t="shared" si="354"/>
        <v>4</v>
      </c>
      <c r="K3799" s="2">
        <v>33</v>
      </c>
      <c r="L3799" s="3">
        <v>5834.6464999999998</v>
      </c>
      <c r="M3799" s="4">
        <v>0.01</v>
      </c>
      <c r="N3799" s="5" t="s">
        <v>23</v>
      </c>
      <c r="O3799" s="3">
        <v>1619.66</v>
      </c>
      <c r="P3799" s="3">
        <v>205.99</v>
      </c>
      <c r="Q3799" s="3">
        <v>2.79</v>
      </c>
      <c r="R3799" s="5" t="s">
        <v>894</v>
      </c>
      <c r="S3799" s="5" t="s">
        <v>463</v>
      </c>
      <c r="T3799" s="5" t="str">
        <f t="shared" si="355"/>
        <v>Helen Wasserman</v>
      </c>
      <c r="U3799" t="s">
        <v>2828</v>
      </c>
      <c r="V3799" s="5" t="s">
        <v>74</v>
      </c>
      <c r="W3799" s="5" t="s">
        <v>48</v>
      </c>
      <c r="X3799" s="5" t="s">
        <v>49</v>
      </c>
      <c r="Y3799" s="5" t="s">
        <v>2948</v>
      </c>
      <c r="Z3799" s="5" t="s">
        <v>43</v>
      </c>
      <c r="AA3799" s="4">
        <v>0.57999999999999996</v>
      </c>
      <c r="AB3799" s="1">
        <v>40535</v>
      </c>
      <c r="AC3799" s="1">
        <v>25211</v>
      </c>
      <c r="AD3799">
        <f t="shared" si="356"/>
        <v>3</v>
      </c>
      <c r="AE3799">
        <f t="shared" ca="1" si="357"/>
        <v>55</v>
      </c>
      <c r="AF3799" t="str">
        <f t="shared" ca="1" si="358"/>
        <v>18-64</v>
      </c>
      <c r="AG3799" s="3">
        <f t="shared" si="359"/>
        <v>6.3260424545454548</v>
      </c>
      <c r="AH3799" t="str">
        <f>_xlfn.IFNA(VLOOKUP(Sales_Transactions[[#This Row],[Order ID]],Returned_Items[#All],2,FALSE),"Not Returned")</f>
        <v>Returned</v>
      </c>
    </row>
    <row r="3800" spans="1:34" x14ac:dyDescent="0.25">
      <c r="A3800">
        <v>50308</v>
      </c>
      <c r="C3800" t="s">
        <v>2159</v>
      </c>
      <c r="D3800" s="2" t="str">
        <f>TEXT(MID(Sales_Transactions[[#This Row],[Order Date]],2,5),"d/m/yyy")</f>
        <v>18/10/2012</v>
      </c>
      <c r="E3800" s="2" t="str">
        <f>TEXT(MID(Sales_Transactions[[#This Row],[Order Date]],2,5),"d")</f>
        <v>18</v>
      </c>
      <c r="F3800" s="2" t="str">
        <f>TEXT(MID(Sales_Transactions[[#This Row],[Order Date]],2,5),"m")</f>
        <v>10</v>
      </c>
      <c r="G3800" s="2" t="str">
        <f>TEXT(MID(Sales_Transactions[[#This Row],[Order Date]],2,5),"yyy")</f>
        <v>2012</v>
      </c>
      <c r="H3800" s="2" t="str">
        <f>TEXT(MID(Sales_Transactions[[#This Row],[Order Date]],2,5),"yyy/m")</f>
        <v>2012/10</v>
      </c>
      <c r="I3800" t="s">
        <v>22</v>
      </c>
      <c r="J3800">
        <f t="shared" si="354"/>
        <v>2</v>
      </c>
      <c r="K3800" s="2">
        <v>19</v>
      </c>
      <c r="L3800" s="3">
        <v>86.48</v>
      </c>
      <c r="M3800" s="4">
        <v>0.1</v>
      </c>
      <c r="N3800" s="5" t="s">
        <v>23</v>
      </c>
      <c r="O3800" s="3">
        <v>33.58</v>
      </c>
      <c r="P3800" s="3">
        <v>4.91</v>
      </c>
      <c r="Q3800" s="3">
        <v>0.5</v>
      </c>
      <c r="R3800" s="5" t="s">
        <v>1531</v>
      </c>
      <c r="S3800" s="5" t="s">
        <v>2783</v>
      </c>
      <c r="T3800" s="5" t="str">
        <f t="shared" si="355"/>
        <v>Liz Willingham</v>
      </c>
      <c r="U3800" t="s">
        <v>2828</v>
      </c>
      <c r="V3800" s="5" t="s">
        <v>74</v>
      </c>
      <c r="W3800" s="5" t="s">
        <v>28</v>
      </c>
      <c r="X3800" s="5" t="s">
        <v>115</v>
      </c>
      <c r="Y3800" s="5" t="s">
        <v>2453</v>
      </c>
      <c r="Z3800" s="5" t="s">
        <v>43</v>
      </c>
      <c r="AA3800" s="4">
        <v>0.36</v>
      </c>
      <c r="AB3800" s="1">
        <v>41207</v>
      </c>
      <c r="AC3800" s="1">
        <v>25433</v>
      </c>
      <c r="AD3800">
        <f t="shared" si="356"/>
        <v>7</v>
      </c>
      <c r="AE3800">
        <f t="shared" ca="1" si="357"/>
        <v>54</v>
      </c>
      <c r="AF3800" t="str">
        <f t="shared" ca="1" si="358"/>
        <v>18-64</v>
      </c>
      <c r="AG3800" s="3">
        <f t="shared" si="359"/>
        <v>0.2844784210526316</v>
      </c>
      <c r="AH3800" t="str">
        <f>_xlfn.IFNA(VLOOKUP(Sales_Transactions[[#This Row],[Order ID]],Returned_Items[#All],2,FALSE),"Not Returned")</f>
        <v>Not Returned</v>
      </c>
    </row>
    <row r="3801" spans="1:34" x14ac:dyDescent="0.25">
      <c r="A3801">
        <v>50692</v>
      </c>
      <c r="C3801" t="s">
        <v>1718</v>
      </c>
      <c r="D3801" s="2" t="str">
        <f>TEXT(MID(Sales_Transactions[[#This Row],[Order Date]],2,5),"d/m/yyy")</f>
        <v>17/9/2010</v>
      </c>
      <c r="E3801" s="2" t="str">
        <f>TEXT(MID(Sales_Transactions[[#This Row],[Order Date]],2,5),"d")</f>
        <v>17</v>
      </c>
      <c r="F3801" s="2" t="str">
        <f>TEXT(MID(Sales_Transactions[[#This Row],[Order Date]],2,5),"m")</f>
        <v>9</v>
      </c>
      <c r="G3801" s="2" t="str">
        <f>TEXT(MID(Sales_Transactions[[#This Row],[Order Date]],2,5),"yyy")</f>
        <v>2010</v>
      </c>
      <c r="H3801" s="2" t="str">
        <f>TEXT(MID(Sales_Transactions[[#This Row],[Order Date]],2,5),"yyy/m")</f>
        <v>2010/9</v>
      </c>
      <c r="I3801" t="s">
        <v>33</v>
      </c>
      <c r="J3801">
        <f t="shared" si="354"/>
        <v>4</v>
      </c>
      <c r="K3801" s="2">
        <v>28</v>
      </c>
      <c r="L3801" s="3">
        <v>327.95</v>
      </c>
      <c r="M3801" s="4">
        <v>0</v>
      </c>
      <c r="N3801" s="5" t="s">
        <v>23</v>
      </c>
      <c r="O3801" s="3">
        <v>43.68</v>
      </c>
      <c r="P3801" s="3">
        <v>10.98</v>
      </c>
      <c r="Q3801" s="3">
        <v>5.14</v>
      </c>
      <c r="R3801" s="5" t="s">
        <v>2124</v>
      </c>
      <c r="S3801" s="5" t="s">
        <v>1523</v>
      </c>
      <c r="T3801" s="5" t="str">
        <f t="shared" si="355"/>
        <v>Shirley Schmidt</v>
      </c>
      <c r="U3801" t="s">
        <v>2828</v>
      </c>
      <c r="V3801" s="5" t="s">
        <v>47</v>
      </c>
      <c r="W3801" s="5" t="s">
        <v>28</v>
      </c>
      <c r="X3801" s="5" t="s">
        <v>41</v>
      </c>
      <c r="Y3801" s="5" t="s">
        <v>1113</v>
      </c>
      <c r="Z3801" s="5" t="s">
        <v>43</v>
      </c>
      <c r="AA3801" s="4">
        <v>0.36</v>
      </c>
      <c r="AB3801" s="1">
        <v>40440</v>
      </c>
      <c r="AC3801" s="1">
        <v>25430</v>
      </c>
      <c r="AD3801">
        <f t="shared" si="356"/>
        <v>2</v>
      </c>
      <c r="AE3801">
        <f t="shared" ca="1" si="357"/>
        <v>54</v>
      </c>
      <c r="AF3801" t="str">
        <f t="shared" ca="1" si="358"/>
        <v>18-64</v>
      </c>
      <c r="AG3801" s="3">
        <f t="shared" si="359"/>
        <v>0.57571428571428573</v>
      </c>
      <c r="AH3801" t="str">
        <f>_xlfn.IFNA(VLOOKUP(Sales_Transactions[[#This Row],[Order ID]],Returned_Items[#All],2,FALSE),"Not Returned")</f>
        <v>Not Returned</v>
      </c>
    </row>
    <row r="3802" spans="1:34" x14ac:dyDescent="0.25">
      <c r="A3802">
        <v>50692</v>
      </c>
      <c r="C3802" t="s">
        <v>1718</v>
      </c>
      <c r="D3802" s="2" t="str">
        <f>TEXT(MID(Sales_Transactions[[#This Row],[Order Date]],2,5),"d/m/yyy")</f>
        <v>17/9/2010</v>
      </c>
      <c r="E3802" s="2" t="str">
        <f>TEXT(MID(Sales_Transactions[[#This Row],[Order Date]],2,5),"d")</f>
        <v>17</v>
      </c>
      <c r="F3802" s="2" t="str">
        <f>TEXT(MID(Sales_Transactions[[#This Row],[Order Date]],2,5),"m")</f>
        <v>9</v>
      </c>
      <c r="G3802" s="2" t="str">
        <f>TEXT(MID(Sales_Transactions[[#This Row],[Order Date]],2,5),"yyy")</f>
        <v>2010</v>
      </c>
      <c r="H3802" s="2" t="str">
        <f>TEXT(MID(Sales_Transactions[[#This Row],[Order Date]],2,5),"yyy/m")</f>
        <v>2010/9</v>
      </c>
      <c r="I3802" t="s">
        <v>33</v>
      </c>
      <c r="J3802">
        <f t="shared" si="354"/>
        <v>4</v>
      </c>
      <c r="K3802" s="2">
        <v>47</v>
      </c>
      <c r="L3802" s="3">
        <v>5606.91</v>
      </c>
      <c r="M3802" s="4">
        <v>0.06</v>
      </c>
      <c r="N3802" s="5" t="s">
        <v>34</v>
      </c>
      <c r="O3802" s="3">
        <v>-300.85000000000002</v>
      </c>
      <c r="P3802" s="3">
        <v>124.49</v>
      </c>
      <c r="Q3802" s="3">
        <v>51.94</v>
      </c>
      <c r="R3802" s="5" t="s">
        <v>2124</v>
      </c>
      <c r="S3802" s="5" t="s">
        <v>1523</v>
      </c>
      <c r="T3802" s="5" t="str">
        <f t="shared" si="355"/>
        <v>Shirley Schmidt</v>
      </c>
      <c r="U3802" t="s">
        <v>2828</v>
      </c>
      <c r="V3802" s="5" t="s">
        <v>47</v>
      </c>
      <c r="W3802" s="5" t="s">
        <v>57</v>
      </c>
      <c r="X3802" s="5" t="s">
        <v>107</v>
      </c>
      <c r="Y3802" s="5" t="s">
        <v>711</v>
      </c>
      <c r="Z3802" s="5" t="s">
        <v>106</v>
      </c>
      <c r="AA3802" s="4">
        <v>0.63</v>
      </c>
      <c r="AB3802" s="1">
        <v>40440</v>
      </c>
      <c r="AC3802" s="1">
        <v>25206</v>
      </c>
      <c r="AD3802">
        <f t="shared" si="356"/>
        <v>2</v>
      </c>
      <c r="AE3802">
        <f t="shared" ca="1" si="357"/>
        <v>55</v>
      </c>
      <c r="AF3802" t="str">
        <f t="shared" ca="1" si="358"/>
        <v>18-64</v>
      </c>
      <c r="AG3802" s="3">
        <f t="shared" si="359"/>
        <v>3.7522405531914891</v>
      </c>
      <c r="AH3802" t="str">
        <f>_xlfn.IFNA(VLOOKUP(Sales_Transactions[[#This Row],[Order ID]],Returned_Items[#All],2,FALSE),"Not Returned")</f>
        <v>Not Returned</v>
      </c>
    </row>
    <row r="3803" spans="1:34" x14ac:dyDescent="0.25">
      <c r="A3803">
        <v>50725</v>
      </c>
      <c r="C3803" t="s">
        <v>77</v>
      </c>
      <c r="D3803" s="2" t="str">
        <f>TEXT(MID(Sales_Transactions[[#This Row],[Order Date]],2,5),"d/m/yyy")</f>
        <v>23/11/2010</v>
      </c>
      <c r="E3803" s="2" t="str">
        <f>TEXT(MID(Sales_Transactions[[#This Row],[Order Date]],2,5),"d")</f>
        <v>23</v>
      </c>
      <c r="F3803" s="2" t="str">
        <f>TEXT(MID(Sales_Transactions[[#This Row],[Order Date]],2,5),"m")</f>
        <v>11</v>
      </c>
      <c r="G3803" s="2" t="str">
        <f>TEXT(MID(Sales_Transactions[[#This Row],[Order Date]],2,5),"yyy")</f>
        <v>2010</v>
      </c>
      <c r="H3803" s="2" t="str">
        <f>TEXT(MID(Sales_Transactions[[#This Row],[Order Date]],2,5),"yyy/m")</f>
        <v>2010/11</v>
      </c>
      <c r="I3803" t="s">
        <v>78</v>
      </c>
      <c r="J3803">
        <f t="shared" si="354"/>
        <v>3</v>
      </c>
      <c r="K3803" s="2">
        <v>1</v>
      </c>
      <c r="L3803" s="3">
        <v>129.88</v>
      </c>
      <c r="M3803" s="4">
        <v>0.1</v>
      </c>
      <c r="N3803" s="5" t="s">
        <v>34</v>
      </c>
      <c r="O3803" s="3">
        <v>-89.9</v>
      </c>
      <c r="P3803" s="3">
        <v>110.98</v>
      </c>
      <c r="Q3803" s="3">
        <v>30</v>
      </c>
      <c r="R3803" s="5" t="s">
        <v>24</v>
      </c>
      <c r="S3803" s="5" t="s">
        <v>2628</v>
      </c>
      <c r="T3803" s="5" t="str">
        <f t="shared" si="355"/>
        <v>Muhammed Yedwab</v>
      </c>
      <c r="U3803" t="s">
        <v>2828</v>
      </c>
      <c r="V3803" s="5" t="s">
        <v>37</v>
      </c>
      <c r="W3803" s="5" t="s">
        <v>57</v>
      </c>
      <c r="X3803" s="5" t="s">
        <v>154</v>
      </c>
      <c r="Y3803" s="5" t="s">
        <v>1106</v>
      </c>
      <c r="Z3803" s="5" t="s">
        <v>40</v>
      </c>
      <c r="AA3803" s="4">
        <v>0.71</v>
      </c>
      <c r="AB3803" s="1">
        <v>40506</v>
      </c>
      <c r="AC3803" s="1">
        <v>24883</v>
      </c>
      <c r="AD3803">
        <f t="shared" si="356"/>
        <v>1</v>
      </c>
      <c r="AE3803">
        <f t="shared" ca="1" si="357"/>
        <v>56</v>
      </c>
      <c r="AF3803" t="str">
        <f t="shared" ca="1" si="358"/>
        <v>18-64</v>
      </c>
      <c r="AG3803" s="3">
        <f t="shared" si="359"/>
        <v>140.86902000000001</v>
      </c>
      <c r="AH3803" t="str">
        <f>_xlfn.IFNA(VLOOKUP(Sales_Transactions[[#This Row],[Order ID]],Returned_Items[#All],2,FALSE),"Not Returned")</f>
        <v>Not Returned</v>
      </c>
    </row>
    <row r="3804" spans="1:34" x14ac:dyDescent="0.25">
      <c r="A3804">
        <v>50982</v>
      </c>
      <c r="C3804" t="s">
        <v>3057</v>
      </c>
      <c r="D3804" s="2" t="str">
        <f>TEXT(MID(Sales_Transactions[[#This Row],[Order Date]],2,5),"d/m/yyy")</f>
        <v>16/4/2012</v>
      </c>
      <c r="E3804" s="2" t="str">
        <f>TEXT(MID(Sales_Transactions[[#This Row],[Order Date]],2,5),"d")</f>
        <v>16</v>
      </c>
      <c r="F3804" s="2" t="str">
        <f>TEXT(MID(Sales_Transactions[[#This Row],[Order Date]],2,5),"m")</f>
        <v>4</v>
      </c>
      <c r="G3804" s="2" t="str">
        <f>TEXT(MID(Sales_Transactions[[#This Row],[Order Date]],2,5),"yyy")</f>
        <v>2012</v>
      </c>
      <c r="H3804" s="2" t="str">
        <f>TEXT(MID(Sales_Transactions[[#This Row],[Order Date]],2,5),"yyy/m")</f>
        <v>2012/4</v>
      </c>
      <c r="I3804" t="s">
        <v>33</v>
      </c>
      <c r="J3804">
        <f t="shared" si="354"/>
        <v>4</v>
      </c>
      <c r="K3804" s="2">
        <v>23</v>
      </c>
      <c r="L3804" s="3">
        <v>86.53</v>
      </c>
      <c r="M3804" s="4">
        <v>0.05</v>
      </c>
      <c r="N3804" s="5" t="s">
        <v>23</v>
      </c>
      <c r="O3804" s="3">
        <v>35.619999999999997</v>
      </c>
      <c r="P3804" s="3">
        <v>3.75</v>
      </c>
      <c r="Q3804" s="3">
        <v>0.5</v>
      </c>
      <c r="R3804" s="5" t="s">
        <v>45</v>
      </c>
      <c r="S3804" s="5" t="s">
        <v>3006</v>
      </c>
      <c r="T3804" s="5" t="str">
        <f t="shared" si="355"/>
        <v>Clay Ludtke</v>
      </c>
      <c r="U3804" t="s">
        <v>2828</v>
      </c>
      <c r="V3804" s="5" t="s">
        <v>37</v>
      </c>
      <c r="W3804" s="5" t="s">
        <v>28</v>
      </c>
      <c r="X3804" s="5" t="s">
        <v>115</v>
      </c>
      <c r="Y3804" s="5" t="s">
        <v>185</v>
      </c>
      <c r="Z3804" s="5" t="s">
        <v>43</v>
      </c>
      <c r="AA3804" s="4">
        <v>0.37</v>
      </c>
      <c r="AB3804" s="1">
        <v>41016</v>
      </c>
      <c r="AC3804" s="1">
        <v>25100</v>
      </c>
      <c r="AD3804">
        <f t="shared" si="356"/>
        <v>1</v>
      </c>
      <c r="AE3804">
        <f t="shared" ca="1" si="357"/>
        <v>55</v>
      </c>
      <c r="AF3804" t="str">
        <f t="shared" ca="1" si="358"/>
        <v>18-64</v>
      </c>
      <c r="AG3804" s="3">
        <f t="shared" si="359"/>
        <v>0.18470108695652174</v>
      </c>
      <c r="AH3804" t="str">
        <f>_xlfn.IFNA(VLOOKUP(Sales_Transactions[[#This Row],[Order ID]],Returned_Items[#All],2,FALSE),"Not Returned")</f>
        <v>Not Returned</v>
      </c>
    </row>
    <row r="3805" spans="1:34" x14ac:dyDescent="0.25">
      <c r="A3805">
        <v>51008</v>
      </c>
      <c r="C3805" t="s">
        <v>1984</v>
      </c>
      <c r="D3805" s="2" t="str">
        <f>TEXT(MID(Sales_Transactions[[#This Row],[Order Date]],2,5),"d/m/yyy")</f>
        <v>20/8/2011</v>
      </c>
      <c r="E3805" s="2" t="str">
        <f>TEXT(MID(Sales_Transactions[[#This Row],[Order Date]],2,5),"d")</f>
        <v>20</v>
      </c>
      <c r="F3805" s="2" t="str">
        <f>TEXT(MID(Sales_Transactions[[#This Row],[Order Date]],2,5),"m")</f>
        <v>8</v>
      </c>
      <c r="G3805" s="2" t="str">
        <f>TEXT(MID(Sales_Transactions[[#This Row],[Order Date]],2,5),"yyy")</f>
        <v>2011</v>
      </c>
      <c r="H3805" s="2" t="str">
        <f>TEXT(MID(Sales_Transactions[[#This Row],[Order Date]],2,5),"yyy/m")</f>
        <v>2011/8</v>
      </c>
      <c r="I3805" t="s">
        <v>33</v>
      </c>
      <c r="J3805">
        <f t="shared" si="354"/>
        <v>4</v>
      </c>
      <c r="K3805" s="2">
        <v>20</v>
      </c>
      <c r="L3805" s="3">
        <v>269.66000000000003</v>
      </c>
      <c r="M3805" s="4">
        <v>0.02</v>
      </c>
      <c r="N3805" s="5" t="s">
        <v>23</v>
      </c>
      <c r="O3805" s="3">
        <v>-59.13</v>
      </c>
      <c r="P3805" s="3">
        <v>12.88</v>
      </c>
      <c r="Q3805" s="3">
        <v>4.59</v>
      </c>
      <c r="R3805" s="5" t="s">
        <v>1775</v>
      </c>
      <c r="S3805" s="5" t="s">
        <v>3032</v>
      </c>
      <c r="T3805" s="5" t="str">
        <f t="shared" si="355"/>
        <v>Michael Chen</v>
      </c>
      <c r="U3805" t="s">
        <v>2828</v>
      </c>
      <c r="V3805" s="5" t="s">
        <v>37</v>
      </c>
      <c r="W3805" s="5" t="s">
        <v>28</v>
      </c>
      <c r="X3805" s="5" t="s">
        <v>221</v>
      </c>
      <c r="Y3805" s="5" t="s">
        <v>938</v>
      </c>
      <c r="Z3805" s="5" t="s">
        <v>84</v>
      </c>
      <c r="AA3805" s="4">
        <v>0.82</v>
      </c>
      <c r="AB3805" s="1">
        <v>40777</v>
      </c>
      <c r="AC3805" s="1">
        <v>24996</v>
      </c>
      <c r="AD3805">
        <f t="shared" si="356"/>
        <v>2</v>
      </c>
      <c r="AE3805">
        <f t="shared" ca="1" si="357"/>
        <v>56</v>
      </c>
      <c r="AF3805" t="str">
        <f t="shared" ca="1" si="358"/>
        <v>18-64</v>
      </c>
      <c r="AG3805" s="3">
        <f t="shared" si="359"/>
        <v>0.87337120000000001</v>
      </c>
      <c r="AH3805" t="str">
        <f>_xlfn.IFNA(VLOOKUP(Sales_Transactions[[#This Row],[Order ID]],Returned_Items[#All],2,FALSE),"Not Returned")</f>
        <v>Not Returned</v>
      </c>
    </row>
    <row r="3806" spans="1:34" x14ac:dyDescent="0.25">
      <c r="A3806">
        <v>51463</v>
      </c>
      <c r="C3806" t="s">
        <v>2508</v>
      </c>
      <c r="D3806" s="2" t="str">
        <f>TEXT(MID(Sales_Transactions[[#This Row],[Order Date]],2,5),"d/m/yyy")</f>
        <v>17/12/2011</v>
      </c>
      <c r="E3806" s="2" t="str">
        <f>TEXT(MID(Sales_Transactions[[#This Row],[Order Date]],2,5),"d")</f>
        <v>17</v>
      </c>
      <c r="F3806" s="2" t="str">
        <f>TEXT(MID(Sales_Transactions[[#This Row],[Order Date]],2,5),"m")</f>
        <v>12</v>
      </c>
      <c r="G3806" s="2" t="str">
        <f>TEXT(MID(Sales_Transactions[[#This Row],[Order Date]],2,5),"yyy")</f>
        <v>2011</v>
      </c>
      <c r="H3806" s="2" t="str">
        <f>TEXT(MID(Sales_Transactions[[#This Row],[Order Date]],2,5),"yyy/m")</f>
        <v>2011/12</v>
      </c>
      <c r="I3806" t="s">
        <v>22</v>
      </c>
      <c r="J3806">
        <f t="shared" si="354"/>
        <v>2</v>
      </c>
      <c r="K3806" s="2">
        <v>4</v>
      </c>
      <c r="L3806" s="3">
        <v>28.34</v>
      </c>
      <c r="M3806" s="4">
        <v>0.01</v>
      </c>
      <c r="N3806" s="5" t="s">
        <v>23</v>
      </c>
      <c r="O3806" s="3">
        <v>-18.55</v>
      </c>
      <c r="P3806" s="3">
        <v>4.9800000000000004</v>
      </c>
      <c r="Q3806" s="3">
        <v>7.44</v>
      </c>
      <c r="R3806" s="5" t="s">
        <v>1531</v>
      </c>
      <c r="S3806" s="5" t="s">
        <v>2783</v>
      </c>
      <c r="T3806" s="5" t="str">
        <f t="shared" si="355"/>
        <v>Liz Willingham</v>
      </c>
      <c r="U3806" t="s">
        <v>2828</v>
      </c>
      <c r="V3806" s="5" t="s">
        <v>47</v>
      </c>
      <c r="W3806" s="5" t="s">
        <v>28</v>
      </c>
      <c r="X3806" s="5" t="s">
        <v>75</v>
      </c>
      <c r="Y3806" s="5" t="s">
        <v>2061</v>
      </c>
      <c r="Z3806" s="5" t="s">
        <v>43</v>
      </c>
      <c r="AA3806" s="4">
        <v>0.36</v>
      </c>
      <c r="AB3806" s="1">
        <v>40903</v>
      </c>
      <c r="AC3806" s="1">
        <v>24569</v>
      </c>
      <c r="AD3806">
        <f t="shared" si="356"/>
        <v>9</v>
      </c>
      <c r="AE3806">
        <f t="shared" ca="1" si="357"/>
        <v>57</v>
      </c>
      <c r="AF3806" t="str">
        <f t="shared" ca="1" si="358"/>
        <v>18-64</v>
      </c>
      <c r="AG3806" s="3">
        <f t="shared" si="359"/>
        <v>3.1048755000000003</v>
      </c>
      <c r="AH3806" t="str">
        <f>_xlfn.IFNA(VLOOKUP(Sales_Transactions[[#This Row],[Order ID]],Returned_Items[#All],2,FALSE),"Not Returned")</f>
        <v>Not Returned</v>
      </c>
    </row>
    <row r="3807" spans="1:34" x14ac:dyDescent="0.25">
      <c r="A3807">
        <v>51463</v>
      </c>
      <c r="C3807" t="s">
        <v>2508</v>
      </c>
      <c r="D3807" s="2" t="str">
        <f>TEXT(MID(Sales_Transactions[[#This Row],[Order Date]],2,5),"d/m/yyy")</f>
        <v>17/12/2011</v>
      </c>
      <c r="E3807" s="2" t="str">
        <f>TEXT(MID(Sales_Transactions[[#This Row],[Order Date]],2,5),"d")</f>
        <v>17</v>
      </c>
      <c r="F3807" s="2" t="str">
        <f>TEXT(MID(Sales_Transactions[[#This Row],[Order Date]],2,5),"m")</f>
        <v>12</v>
      </c>
      <c r="G3807" s="2" t="str">
        <f>TEXT(MID(Sales_Transactions[[#This Row],[Order Date]],2,5),"yyy")</f>
        <v>2011</v>
      </c>
      <c r="H3807" s="2" t="str">
        <f>TEXT(MID(Sales_Transactions[[#This Row],[Order Date]],2,5),"yyy/m")</f>
        <v>2011/12</v>
      </c>
      <c r="I3807" t="s">
        <v>22</v>
      </c>
      <c r="J3807">
        <f t="shared" si="354"/>
        <v>2</v>
      </c>
      <c r="K3807" s="2">
        <v>7</v>
      </c>
      <c r="L3807" s="3">
        <v>405.33949999999999</v>
      </c>
      <c r="M3807" s="4">
        <v>0.01</v>
      </c>
      <c r="N3807" s="5" t="s">
        <v>67</v>
      </c>
      <c r="O3807" s="3">
        <v>-147.88</v>
      </c>
      <c r="P3807" s="3">
        <v>65.989999999999995</v>
      </c>
      <c r="Q3807" s="3">
        <v>3.9</v>
      </c>
      <c r="R3807" s="5" t="s">
        <v>1531</v>
      </c>
      <c r="S3807" s="5" t="s">
        <v>2783</v>
      </c>
      <c r="T3807" s="5" t="str">
        <f t="shared" si="355"/>
        <v>Liz Willingham</v>
      </c>
      <c r="U3807" t="s">
        <v>2828</v>
      </c>
      <c r="V3807" s="5" t="s">
        <v>47</v>
      </c>
      <c r="W3807" s="5" t="s">
        <v>48</v>
      </c>
      <c r="X3807" s="5" t="s">
        <v>49</v>
      </c>
      <c r="Y3807" s="5" t="s">
        <v>604</v>
      </c>
      <c r="Z3807" s="5" t="s">
        <v>43</v>
      </c>
      <c r="AA3807" s="4">
        <v>0.55000000000000004</v>
      </c>
      <c r="AB3807" s="1">
        <v>40894</v>
      </c>
      <c r="AC3807" s="1">
        <v>24645</v>
      </c>
      <c r="AD3807">
        <f t="shared" si="356"/>
        <v>0</v>
      </c>
      <c r="AE3807">
        <f t="shared" ca="1" si="357"/>
        <v>57</v>
      </c>
      <c r="AF3807" t="str">
        <f t="shared" ca="1" si="358"/>
        <v>18-64</v>
      </c>
      <c r="AG3807" s="3">
        <f t="shared" si="359"/>
        <v>9.9833430000000014</v>
      </c>
      <c r="AH3807" t="str">
        <f>_xlfn.IFNA(VLOOKUP(Sales_Transactions[[#This Row],[Order ID]],Returned_Items[#All],2,FALSE),"Not Returned")</f>
        <v>Not Returned</v>
      </c>
    </row>
    <row r="3808" spans="1:34" x14ac:dyDescent="0.25">
      <c r="A3808">
        <v>51943</v>
      </c>
      <c r="C3808" t="s">
        <v>3058</v>
      </c>
      <c r="D3808" s="2" t="str">
        <f>TEXT(MID(Sales_Transactions[[#This Row],[Order Date]],2,5),"d/m/yyy")</f>
        <v>24/4/2009</v>
      </c>
      <c r="E3808" s="2" t="str">
        <f>TEXT(MID(Sales_Transactions[[#This Row],[Order Date]],2,5),"d")</f>
        <v>24</v>
      </c>
      <c r="F3808" s="2" t="str">
        <f>TEXT(MID(Sales_Transactions[[#This Row],[Order Date]],2,5),"m")</f>
        <v>4</v>
      </c>
      <c r="G3808" s="2" t="str">
        <f>TEXT(MID(Sales_Transactions[[#This Row],[Order Date]],2,5),"yyy")</f>
        <v>2009</v>
      </c>
      <c r="H3808" s="2" t="str">
        <f>TEXT(MID(Sales_Transactions[[#This Row],[Order Date]],2,5),"yyy/m")</f>
        <v>2009/4</v>
      </c>
      <c r="I3808" t="s">
        <v>33</v>
      </c>
      <c r="J3808">
        <f t="shared" si="354"/>
        <v>4</v>
      </c>
      <c r="K3808" s="2">
        <v>11</v>
      </c>
      <c r="L3808" s="3">
        <v>113.19</v>
      </c>
      <c r="M3808" s="4">
        <v>0.04</v>
      </c>
      <c r="N3808" s="5" t="s">
        <v>23</v>
      </c>
      <c r="O3808" s="3">
        <v>-53.25</v>
      </c>
      <c r="P3808" s="3">
        <v>9.06</v>
      </c>
      <c r="Q3808" s="3">
        <v>9.86</v>
      </c>
      <c r="R3808" s="5" t="s">
        <v>2957</v>
      </c>
      <c r="S3808" s="5" t="s">
        <v>2958</v>
      </c>
      <c r="T3808" s="5" t="str">
        <f t="shared" si="355"/>
        <v>Dorris Love</v>
      </c>
      <c r="U3808" t="s">
        <v>2828</v>
      </c>
      <c r="V3808" s="5" t="s">
        <v>74</v>
      </c>
      <c r="W3808" s="5" t="s">
        <v>28</v>
      </c>
      <c r="X3808" s="5" t="s">
        <v>75</v>
      </c>
      <c r="Y3808" s="5" t="s">
        <v>1626</v>
      </c>
      <c r="Z3808" s="5" t="s">
        <v>43</v>
      </c>
      <c r="AA3808" s="4">
        <v>0.4</v>
      </c>
      <c r="AB3808" s="1">
        <v>39928</v>
      </c>
      <c r="AC3808" s="1">
        <v>24599</v>
      </c>
      <c r="AD3808">
        <f t="shared" si="356"/>
        <v>1</v>
      </c>
      <c r="AE3808">
        <f t="shared" ca="1" si="357"/>
        <v>57</v>
      </c>
      <c r="AF3808" t="str">
        <f t="shared" ca="1" si="358"/>
        <v>18-64</v>
      </c>
      <c r="AG3808" s="3">
        <f t="shared" si="359"/>
        <v>1.7196705454545453</v>
      </c>
      <c r="AH3808" t="str">
        <f>_xlfn.IFNA(VLOOKUP(Sales_Transactions[[#This Row],[Order ID]],Returned_Items[#All],2,FALSE),"Not Returned")</f>
        <v>Not Returned</v>
      </c>
    </row>
    <row r="3809" spans="1:34" x14ac:dyDescent="0.25">
      <c r="A3809">
        <v>51943</v>
      </c>
      <c r="C3809" t="s">
        <v>3058</v>
      </c>
      <c r="D3809" s="2" t="str">
        <f>TEXT(MID(Sales_Transactions[[#This Row],[Order Date]],2,5),"d/m/yyy")</f>
        <v>24/4/2009</v>
      </c>
      <c r="E3809" s="2" t="str">
        <f>TEXT(MID(Sales_Transactions[[#This Row],[Order Date]],2,5),"d")</f>
        <v>24</v>
      </c>
      <c r="F3809" s="2" t="str">
        <f>TEXT(MID(Sales_Transactions[[#This Row],[Order Date]],2,5),"m")</f>
        <v>4</v>
      </c>
      <c r="G3809" s="2" t="str">
        <f>TEXT(MID(Sales_Transactions[[#This Row],[Order Date]],2,5),"yyy")</f>
        <v>2009</v>
      </c>
      <c r="H3809" s="2" t="str">
        <f>TEXT(MID(Sales_Transactions[[#This Row],[Order Date]],2,5),"yyy/m")</f>
        <v>2009/4</v>
      </c>
      <c r="I3809" t="s">
        <v>33</v>
      </c>
      <c r="J3809">
        <f t="shared" si="354"/>
        <v>4</v>
      </c>
      <c r="K3809" s="2">
        <v>13</v>
      </c>
      <c r="L3809" s="3">
        <v>196.04</v>
      </c>
      <c r="M3809" s="4">
        <v>0.04</v>
      </c>
      <c r="N3809" s="5" t="s">
        <v>23</v>
      </c>
      <c r="O3809" s="3">
        <v>2.13</v>
      </c>
      <c r="P3809" s="3">
        <v>14.27</v>
      </c>
      <c r="Q3809" s="3">
        <v>7.27</v>
      </c>
      <c r="R3809" s="5" t="s">
        <v>2957</v>
      </c>
      <c r="S3809" s="5" t="s">
        <v>2958</v>
      </c>
      <c r="T3809" s="5" t="str">
        <f t="shared" si="355"/>
        <v>Dorris Love</v>
      </c>
      <c r="U3809" t="s">
        <v>2828</v>
      </c>
      <c r="V3809" s="5" t="s">
        <v>74</v>
      </c>
      <c r="W3809" s="5" t="s">
        <v>28</v>
      </c>
      <c r="X3809" s="5" t="s">
        <v>41</v>
      </c>
      <c r="Y3809" s="5" t="s">
        <v>1117</v>
      </c>
      <c r="Z3809" s="5" t="s">
        <v>43</v>
      </c>
      <c r="AA3809" s="4">
        <v>0.38</v>
      </c>
      <c r="AB3809" s="1">
        <v>39928</v>
      </c>
      <c r="AC3809" s="1">
        <v>24508</v>
      </c>
      <c r="AD3809">
        <f t="shared" si="356"/>
        <v>1</v>
      </c>
      <c r="AE3809">
        <f t="shared" ca="1" si="357"/>
        <v>57</v>
      </c>
      <c r="AF3809" t="str">
        <f t="shared" ca="1" si="358"/>
        <v>18-64</v>
      </c>
      <c r="AG3809" s="3">
        <f t="shared" si="359"/>
        <v>1.6564840000000001</v>
      </c>
      <c r="AH3809" t="str">
        <f>_xlfn.IFNA(VLOOKUP(Sales_Transactions[[#This Row],[Order ID]],Returned_Items[#All],2,FALSE),"Not Returned")</f>
        <v>Not Returned</v>
      </c>
    </row>
    <row r="3810" spans="1:34" x14ac:dyDescent="0.25">
      <c r="A3810">
        <v>51943</v>
      </c>
      <c r="C3810" t="s">
        <v>3058</v>
      </c>
      <c r="D3810" s="2" t="str">
        <f>TEXT(MID(Sales_Transactions[[#This Row],[Order Date]],2,5),"d/m/yyy")</f>
        <v>24/4/2009</v>
      </c>
      <c r="E3810" s="2" t="str">
        <f>TEXT(MID(Sales_Transactions[[#This Row],[Order Date]],2,5),"d")</f>
        <v>24</v>
      </c>
      <c r="F3810" s="2" t="str">
        <f>TEXT(MID(Sales_Transactions[[#This Row],[Order Date]],2,5),"m")</f>
        <v>4</v>
      </c>
      <c r="G3810" s="2" t="str">
        <f>TEXT(MID(Sales_Transactions[[#This Row],[Order Date]],2,5),"yyy")</f>
        <v>2009</v>
      </c>
      <c r="H3810" s="2" t="str">
        <f>TEXT(MID(Sales_Transactions[[#This Row],[Order Date]],2,5),"yyy/m")</f>
        <v>2009/4</v>
      </c>
      <c r="I3810" t="s">
        <v>33</v>
      </c>
      <c r="J3810">
        <f t="shared" si="354"/>
        <v>4</v>
      </c>
      <c r="K3810" s="2">
        <v>28</v>
      </c>
      <c r="L3810" s="3">
        <v>140.02000000000001</v>
      </c>
      <c r="M3810" s="4">
        <v>0.03</v>
      </c>
      <c r="N3810" s="5" t="s">
        <v>23</v>
      </c>
      <c r="O3810" s="3">
        <v>66.709999999999994</v>
      </c>
      <c r="P3810" s="3">
        <v>4.91</v>
      </c>
      <c r="Q3810" s="3">
        <v>0.5</v>
      </c>
      <c r="R3810" s="5" t="s">
        <v>2957</v>
      </c>
      <c r="S3810" s="5" t="s">
        <v>2958</v>
      </c>
      <c r="T3810" s="5" t="str">
        <f t="shared" si="355"/>
        <v>Dorris Love</v>
      </c>
      <c r="U3810" t="s">
        <v>2828</v>
      </c>
      <c r="V3810" s="5" t="s">
        <v>74</v>
      </c>
      <c r="W3810" s="5" t="s">
        <v>28</v>
      </c>
      <c r="X3810" s="5" t="s">
        <v>115</v>
      </c>
      <c r="Y3810" s="5" t="s">
        <v>2453</v>
      </c>
      <c r="Z3810" s="5" t="s">
        <v>43</v>
      </c>
      <c r="AA3810" s="4">
        <v>0.36</v>
      </c>
      <c r="AB3810" s="1">
        <v>39930</v>
      </c>
      <c r="AC3810" s="1">
        <v>24735</v>
      </c>
      <c r="AD3810">
        <f t="shared" si="356"/>
        <v>3</v>
      </c>
      <c r="AE3810">
        <f t="shared" ca="1" si="357"/>
        <v>56</v>
      </c>
      <c r="AF3810" t="str">
        <f t="shared" ca="1" si="358"/>
        <v>18-64</v>
      </c>
      <c r="AG3810" s="3">
        <f t="shared" si="359"/>
        <v>0.19316167857142857</v>
      </c>
      <c r="AH3810" t="str">
        <f>_xlfn.IFNA(VLOOKUP(Sales_Transactions[[#This Row],[Order ID]],Returned_Items[#All],2,FALSE),"Not Returned")</f>
        <v>Not Returned</v>
      </c>
    </row>
    <row r="3811" spans="1:34" x14ac:dyDescent="0.25">
      <c r="A3811">
        <v>52039</v>
      </c>
      <c r="C3811" t="s">
        <v>3059</v>
      </c>
      <c r="D3811" s="2" t="str">
        <f>TEXT(MID(Sales_Transactions[[#This Row],[Order Date]],2,5),"d/m/yyy")</f>
        <v>2/8/2012</v>
      </c>
      <c r="E3811" s="2" t="str">
        <f>TEXT(MID(Sales_Transactions[[#This Row],[Order Date]],2,5),"d")</f>
        <v>2</v>
      </c>
      <c r="F3811" s="2" t="str">
        <f>TEXT(MID(Sales_Transactions[[#This Row],[Order Date]],2,5),"m")</f>
        <v>8</v>
      </c>
      <c r="G3811" s="2" t="str">
        <f>TEXT(MID(Sales_Transactions[[#This Row],[Order Date]],2,5),"yyy")</f>
        <v>2012</v>
      </c>
      <c r="H3811" s="2" t="str">
        <f>TEXT(MID(Sales_Transactions[[#This Row],[Order Date]],2,5),"yyy/m")</f>
        <v>2012/8</v>
      </c>
      <c r="I3811" t="s">
        <v>101</v>
      </c>
      <c r="J3811">
        <f t="shared" si="354"/>
        <v>1</v>
      </c>
      <c r="K3811" s="2">
        <v>48</v>
      </c>
      <c r="L3811" s="3">
        <v>2006.38</v>
      </c>
      <c r="M3811" s="4">
        <v>0</v>
      </c>
      <c r="N3811" s="5" t="s">
        <v>23</v>
      </c>
      <c r="O3811" s="3">
        <v>840.46</v>
      </c>
      <c r="P3811" s="3">
        <v>40.98</v>
      </c>
      <c r="Q3811" s="3">
        <v>1.99</v>
      </c>
      <c r="R3811" s="5" t="s">
        <v>1216</v>
      </c>
      <c r="S3811" s="5" t="s">
        <v>2060</v>
      </c>
      <c r="T3811" s="5" t="str">
        <f t="shared" si="355"/>
        <v>Justin MacKendrick</v>
      </c>
      <c r="U3811" t="s">
        <v>2828</v>
      </c>
      <c r="V3811" s="5" t="s">
        <v>47</v>
      </c>
      <c r="W3811" s="5" t="s">
        <v>48</v>
      </c>
      <c r="X3811" s="5" t="s">
        <v>87</v>
      </c>
      <c r="Y3811" s="5" t="s">
        <v>1227</v>
      </c>
      <c r="Z3811" s="5" t="s">
        <v>60</v>
      </c>
      <c r="AA3811" s="4">
        <v>0.44</v>
      </c>
      <c r="AB3811" s="1">
        <v>41125</v>
      </c>
      <c r="AC3811" s="1">
        <v>24569</v>
      </c>
      <c r="AD3811">
        <f t="shared" si="356"/>
        <v>2</v>
      </c>
      <c r="AE3811">
        <f t="shared" ca="1" si="357"/>
        <v>57</v>
      </c>
      <c r="AF3811" t="str">
        <f t="shared" ca="1" si="358"/>
        <v>18-64</v>
      </c>
      <c r="AG3811" s="3">
        <f t="shared" si="359"/>
        <v>0.89520833333333327</v>
      </c>
      <c r="AH3811" t="str">
        <f>_xlfn.IFNA(VLOOKUP(Sales_Transactions[[#This Row],[Order ID]],Returned_Items[#All],2,FALSE),"Not Returned")</f>
        <v>Not Returned</v>
      </c>
    </row>
    <row r="3812" spans="1:34" x14ac:dyDescent="0.25">
      <c r="A3812">
        <v>52290</v>
      </c>
      <c r="C3812" t="s">
        <v>691</v>
      </c>
      <c r="D3812" s="2" t="str">
        <f>TEXT(MID(Sales_Transactions[[#This Row],[Order Date]],2,5),"d/m/yyy")</f>
        <v>21/5/2012</v>
      </c>
      <c r="E3812" s="2" t="str">
        <f>TEXT(MID(Sales_Transactions[[#This Row],[Order Date]],2,5),"d")</f>
        <v>21</v>
      </c>
      <c r="F3812" s="2" t="str">
        <f>TEXT(MID(Sales_Transactions[[#This Row],[Order Date]],2,5),"m")</f>
        <v>5</v>
      </c>
      <c r="G3812" s="2" t="str">
        <f>TEXT(MID(Sales_Transactions[[#This Row],[Order Date]],2,5),"yyy")</f>
        <v>2012</v>
      </c>
      <c r="H3812" s="2" t="str">
        <f>TEXT(MID(Sales_Transactions[[#This Row],[Order Date]],2,5),"yyy/m")</f>
        <v>2012/5</v>
      </c>
      <c r="I3812" t="s">
        <v>22</v>
      </c>
      <c r="J3812">
        <f t="shared" si="354"/>
        <v>2</v>
      </c>
      <c r="K3812" s="2">
        <v>7</v>
      </c>
      <c r="L3812" s="3">
        <v>1134.05</v>
      </c>
      <c r="M3812" s="4">
        <v>0.08</v>
      </c>
      <c r="N3812" s="5" t="s">
        <v>23</v>
      </c>
      <c r="O3812" s="3">
        <v>149.5</v>
      </c>
      <c r="P3812" s="3">
        <v>172.99</v>
      </c>
      <c r="Q3812" s="3">
        <v>19.989999999999998</v>
      </c>
      <c r="R3812" s="5" t="s">
        <v>1417</v>
      </c>
      <c r="S3812" s="5" t="s">
        <v>2981</v>
      </c>
      <c r="T3812" s="5" t="str">
        <f t="shared" si="355"/>
        <v>Dennis Kane</v>
      </c>
      <c r="U3812" t="s">
        <v>2828</v>
      </c>
      <c r="V3812" s="5" t="s">
        <v>27</v>
      </c>
      <c r="W3812" s="5" t="s">
        <v>28</v>
      </c>
      <c r="X3812" s="5" t="s">
        <v>41</v>
      </c>
      <c r="Y3812" s="5" t="s">
        <v>1040</v>
      </c>
      <c r="Z3812" s="5" t="s">
        <v>43</v>
      </c>
      <c r="AA3812" s="4">
        <v>0.39</v>
      </c>
      <c r="AB3812" s="1">
        <v>41054</v>
      </c>
      <c r="AC3812" s="1">
        <v>25898</v>
      </c>
      <c r="AD3812">
        <f t="shared" si="356"/>
        <v>4</v>
      </c>
      <c r="AE3812">
        <f t="shared" ca="1" si="357"/>
        <v>53</v>
      </c>
      <c r="AF3812" t="str">
        <f t="shared" ca="1" si="358"/>
        <v>18-64</v>
      </c>
      <c r="AG3812" s="3">
        <f t="shared" si="359"/>
        <v>27.548801142857144</v>
      </c>
      <c r="AH3812" t="str">
        <f>_xlfn.IFNA(VLOOKUP(Sales_Transactions[[#This Row],[Order ID]],Returned_Items[#All],2,FALSE),"Not Returned")</f>
        <v>Not Returned</v>
      </c>
    </row>
    <row r="3813" spans="1:34" x14ac:dyDescent="0.25">
      <c r="A3813">
        <v>52290</v>
      </c>
      <c r="C3813" t="s">
        <v>691</v>
      </c>
      <c r="D3813" s="2" t="str">
        <f>TEXT(MID(Sales_Transactions[[#This Row],[Order Date]],2,5),"d/m/yyy")</f>
        <v>21/5/2012</v>
      </c>
      <c r="E3813" s="2" t="str">
        <f>TEXT(MID(Sales_Transactions[[#This Row],[Order Date]],2,5),"d")</f>
        <v>21</v>
      </c>
      <c r="F3813" s="2" t="str">
        <f>TEXT(MID(Sales_Transactions[[#This Row],[Order Date]],2,5),"m")</f>
        <v>5</v>
      </c>
      <c r="G3813" s="2" t="str">
        <f>TEXT(MID(Sales_Transactions[[#This Row],[Order Date]],2,5),"yyy")</f>
        <v>2012</v>
      </c>
      <c r="H3813" s="2" t="str">
        <f>TEXT(MID(Sales_Transactions[[#This Row],[Order Date]],2,5),"yyy/m")</f>
        <v>2012/5</v>
      </c>
      <c r="I3813" t="s">
        <v>22</v>
      </c>
      <c r="J3813">
        <f t="shared" si="354"/>
        <v>2</v>
      </c>
      <c r="K3813" s="2">
        <v>28</v>
      </c>
      <c r="L3813" s="3">
        <v>1470.0495000000001</v>
      </c>
      <c r="M3813" s="4">
        <v>0.1</v>
      </c>
      <c r="N3813" s="5" t="s">
        <v>23</v>
      </c>
      <c r="O3813" s="3">
        <v>185.94</v>
      </c>
      <c r="P3813" s="3">
        <v>65.989999999999995</v>
      </c>
      <c r="Q3813" s="3">
        <v>4.99</v>
      </c>
      <c r="R3813" s="5" t="s">
        <v>1417</v>
      </c>
      <c r="S3813" s="5" t="s">
        <v>2981</v>
      </c>
      <c r="T3813" s="5" t="str">
        <f t="shared" si="355"/>
        <v>Dennis Kane</v>
      </c>
      <c r="U3813" t="s">
        <v>2828</v>
      </c>
      <c r="V3813" s="5" t="s">
        <v>27</v>
      </c>
      <c r="W3813" s="5" t="s">
        <v>48</v>
      </c>
      <c r="X3813" s="5" t="s">
        <v>49</v>
      </c>
      <c r="Y3813" s="5" t="s">
        <v>1175</v>
      </c>
      <c r="Z3813" s="5" t="s">
        <v>43</v>
      </c>
      <c r="AA3813" s="4">
        <v>0.56999999999999995</v>
      </c>
      <c r="AB3813" s="1">
        <v>41059</v>
      </c>
      <c r="AC3813" s="1">
        <v>25802</v>
      </c>
      <c r="AD3813">
        <f t="shared" si="356"/>
        <v>9</v>
      </c>
      <c r="AE3813">
        <f t="shared" ca="1" si="357"/>
        <v>53</v>
      </c>
      <c r="AF3813" t="str">
        <f t="shared" ca="1" si="358"/>
        <v>18-64</v>
      </c>
      <c r="AG3813" s="3">
        <f t="shared" si="359"/>
        <v>2.5326432142857138</v>
      </c>
      <c r="AH3813" t="str">
        <f>_xlfn.IFNA(VLOOKUP(Sales_Transactions[[#This Row],[Order ID]],Returned_Items[#All],2,FALSE),"Not Returned")</f>
        <v>Not Returned</v>
      </c>
    </row>
    <row r="3814" spans="1:34" x14ac:dyDescent="0.25">
      <c r="A3814">
        <v>52480</v>
      </c>
      <c r="C3814" t="s">
        <v>3002</v>
      </c>
      <c r="D3814" s="2" t="str">
        <f>TEXT(MID(Sales_Transactions[[#This Row],[Order Date]],2,5),"d/m/yyy")</f>
        <v>27/7/2010</v>
      </c>
      <c r="E3814" s="2" t="str">
        <f>TEXT(MID(Sales_Transactions[[#This Row],[Order Date]],2,5),"d")</f>
        <v>27</v>
      </c>
      <c r="F3814" s="2" t="str">
        <f>TEXT(MID(Sales_Transactions[[#This Row],[Order Date]],2,5),"m")</f>
        <v>7</v>
      </c>
      <c r="G3814" s="2" t="str">
        <f>TEXT(MID(Sales_Transactions[[#This Row],[Order Date]],2,5),"yyy")</f>
        <v>2010</v>
      </c>
      <c r="H3814" s="2" t="str">
        <f>TEXT(MID(Sales_Transactions[[#This Row],[Order Date]],2,5),"yyy/m")</f>
        <v>2010/7</v>
      </c>
      <c r="I3814" t="s">
        <v>52</v>
      </c>
      <c r="J3814">
        <f t="shared" si="354"/>
        <v>1</v>
      </c>
      <c r="K3814" s="2">
        <v>47</v>
      </c>
      <c r="L3814" s="3">
        <v>1020.88</v>
      </c>
      <c r="M3814" s="4">
        <v>0.08</v>
      </c>
      <c r="N3814" s="5" t="s">
        <v>23</v>
      </c>
      <c r="O3814" s="3">
        <v>173.94</v>
      </c>
      <c r="P3814" s="3">
        <v>22.72</v>
      </c>
      <c r="Q3814" s="3">
        <v>8.99</v>
      </c>
      <c r="R3814" s="5" t="s">
        <v>2955</v>
      </c>
      <c r="S3814" s="5" t="s">
        <v>2956</v>
      </c>
      <c r="T3814" s="5" t="str">
        <f t="shared" si="355"/>
        <v>Anne Pryor</v>
      </c>
      <c r="U3814" t="s">
        <v>2828</v>
      </c>
      <c r="V3814" s="5" t="s">
        <v>74</v>
      </c>
      <c r="W3814" s="5" t="s">
        <v>57</v>
      </c>
      <c r="X3814" s="5" t="s">
        <v>58</v>
      </c>
      <c r="Y3814" s="5" t="s">
        <v>504</v>
      </c>
      <c r="Z3814" s="5" t="s">
        <v>60</v>
      </c>
      <c r="AA3814" s="4">
        <v>0.44</v>
      </c>
      <c r="AB3814" s="1">
        <v>40388</v>
      </c>
      <c r="AC3814" s="1">
        <v>25705</v>
      </c>
      <c r="AD3814">
        <f t="shared" si="356"/>
        <v>2</v>
      </c>
      <c r="AE3814">
        <f t="shared" ca="1" si="357"/>
        <v>54</v>
      </c>
      <c r="AF3814" t="str">
        <f t="shared" ca="1" si="358"/>
        <v>18-64</v>
      </c>
      <c r="AG3814" s="3">
        <f t="shared" si="359"/>
        <v>0.67429412765957442</v>
      </c>
      <c r="AH3814" t="str">
        <f>_xlfn.IFNA(VLOOKUP(Sales_Transactions[[#This Row],[Order ID]],Returned_Items[#All],2,FALSE),"Not Returned")</f>
        <v>Not Returned</v>
      </c>
    </row>
    <row r="3815" spans="1:34" x14ac:dyDescent="0.25">
      <c r="A3815">
        <v>52486</v>
      </c>
      <c r="C3815" t="s">
        <v>831</v>
      </c>
      <c r="D3815" s="2" t="str">
        <f>TEXT(MID(Sales_Transactions[[#This Row],[Order Date]],2,5),"d/m/yyy")</f>
        <v>4/1/2011</v>
      </c>
      <c r="E3815" s="2" t="str">
        <f>TEXT(MID(Sales_Transactions[[#This Row],[Order Date]],2,5),"d")</f>
        <v>4</v>
      </c>
      <c r="F3815" s="2" t="str">
        <f>TEXT(MID(Sales_Transactions[[#This Row],[Order Date]],2,5),"m")</f>
        <v>1</v>
      </c>
      <c r="G3815" s="2" t="str">
        <f>TEXT(MID(Sales_Transactions[[#This Row],[Order Date]],2,5),"yyy")</f>
        <v>2011</v>
      </c>
      <c r="H3815" s="2" t="str">
        <f>TEXT(MID(Sales_Transactions[[#This Row],[Order Date]],2,5),"yyy/m")</f>
        <v>2011/1</v>
      </c>
      <c r="I3815" t="s">
        <v>52</v>
      </c>
      <c r="J3815">
        <f t="shared" si="354"/>
        <v>1</v>
      </c>
      <c r="K3815" s="2">
        <v>41</v>
      </c>
      <c r="L3815" s="3">
        <v>11883.2</v>
      </c>
      <c r="M3815" s="4">
        <v>0.1</v>
      </c>
      <c r="N3815" s="5" t="s">
        <v>23</v>
      </c>
      <c r="O3815" s="3">
        <v>4160.88</v>
      </c>
      <c r="P3815" s="3">
        <v>300.97000000000003</v>
      </c>
      <c r="Q3815" s="3">
        <v>7.18</v>
      </c>
      <c r="R3815" s="5" t="s">
        <v>2957</v>
      </c>
      <c r="S3815" s="5" t="s">
        <v>2958</v>
      </c>
      <c r="T3815" s="5" t="str">
        <f t="shared" si="355"/>
        <v>Dorris Love</v>
      </c>
      <c r="U3815" t="s">
        <v>2828</v>
      </c>
      <c r="V3815" s="5" t="s">
        <v>74</v>
      </c>
      <c r="W3815" s="5" t="s">
        <v>48</v>
      </c>
      <c r="X3815" s="5" t="s">
        <v>87</v>
      </c>
      <c r="Y3815" s="5" t="s">
        <v>2953</v>
      </c>
      <c r="Z3815" s="5" t="s">
        <v>43</v>
      </c>
      <c r="AA3815" s="4">
        <v>0.48</v>
      </c>
      <c r="AB3815" s="1">
        <v>40548</v>
      </c>
      <c r="AC3815" s="1">
        <v>24594</v>
      </c>
      <c r="AD3815">
        <f t="shared" si="356"/>
        <v>1</v>
      </c>
      <c r="AE3815">
        <f t="shared" ca="1" si="357"/>
        <v>57</v>
      </c>
      <c r="AF3815" t="str">
        <f t="shared" ca="1" si="358"/>
        <v>18-64</v>
      </c>
      <c r="AG3815" s="3">
        <f t="shared" si="359"/>
        <v>7.508512926829269</v>
      </c>
      <c r="AH3815" t="str">
        <f>_xlfn.IFNA(VLOOKUP(Sales_Transactions[[#This Row],[Order ID]],Returned_Items[#All],2,FALSE),"Not Returned")</f>
        <v>Not Returned</v>
      </c>
    </row>
    <row r="3816" spans="1:34" x14ac:dyDescent="0.25">
      <c r="A3816">
        <v>52519</v>
      </c>
      <c r="C3816" t="s">
        <v>2188</v>
      </c>
      <c r="D3816" s="2" t="str">
        <f>TEXT(MID(Sales_Transactions[[#This Row],[Order Date]],2,5),"d/m/yyy")</f>
        <v>29/4/2012</v>
      </c>
      <c r="E3816" s="2" t="str">
        <f>TEXT(MID(Sales_Transactions[[#This Row],[Order Date]],2,5),"d")</f>
        <v>29</v>
      </c>
      <c r="F3816" s="2" t="str">
        <f>TEXT(MID(Sales_Transactions[[#This Row],[Order Date]],2,5),"m")</f>
        <v>4</v>
      </c>
      <c r="G3816" s="2" t="str">
        <f>TEXT(MID(Sales_Transactions[[#This Row],[Order Date]],2,5),"yyy")</f>
        <v>2012</v>
      </c>
      <c r="H3816" s="2" t="str">
        <f>TEXT(MID(Sales_Transactions[[#This Row],[Order Date]],2,5),"yyy/m")</f>
        <v>2012/4</v>
      </c>
      <c r="I3816" t="s">
        <v>33</v>
      </c>
      <c r="J3816">
        <f t="shared" si="354"/>
        <v>4</v>
      </c>
      <c r="K3816" s="2">
        <v>6</v>
      </c>
      <c r="L3816" s="3">
        <v>120.38</v>
      </c>
      <c r="M3816" s="4">
        <v>0.09</v>
      </c>
      <c r="N3816" s="5" t="s">
        <v>23</v>
      </c>
      <c r="O3816" s="3">
        <v>-29.77</v>
      </c>
      <c r="P3816" s="3">
        <v>20.48</v>
      </c>
      <c r="Q3816" s="3">
        <v>6.32</v>
      </c>
      <c r="R3816" s="5" t="s">
        <v>1698</v>
      </c>
      <c r="S3816" s="5" t="s">
        <v>1699</v>
      </c>
      <c r="T3816" s="5" t="str">
        <f t="shared" si="355"/>
        <v>Bill Eplett</v>
      </c>
      <c r="U3816" t="s">
        <v>2828</v>
      </c>
      <c r="V3816" s="5" t="s">
        <v>47</v>
      </c>
      <c r="W3816" s="5" t="s">
        <v>28</v>
      </c>
      <c r="X3816" s="5" t="s">
        <v>38</v>
      </c>
      <c r="Y3816" s="5" t="s">
        <v>1551</v>
      </c>
      <c r="Z3816" s="5" t="s">
        <v>43</v>
      </c>
      <c r="AA3816" s="4">
        <v>0.57999999999999996</v>
      </c>
      <c r="AB3816" s="1">
        <v>41030</v>
      </c>
      <c r="AC3816" s="1">
        <v>24675</v>
      </c>
      <c r="AD3816">
        <f t="shared" si="356"/>
        <v>2</v>
      </c>
      <c r="AE3816">
        <f t="shared" ca="1" si="357"/>
        <v>57</v>
      </c>
      <c r="AF3816" t="str">
        <f t="shared" ca="1" si="358"/>
        <v>18-64</v>
      </c>
      <c r="AG3816" s="3">
        <f t="shared" si="359"/>
        <v>4.4635946666666664</v>
      </c>
      <c r="AH3816" t="str">
        <f>_xlfn.IFNA(VLOOKUP(Sales_Transactions[[#This Row],[Order ID]],Returned_Items[#All],2,FALSE),"Not Returned")</f>
        <v>Not Returned</v>
      </c>
    </row>
    <row r="3817" spans="1:34" x14ac:dyDescent="0.25">
      <c r="A3817">
        <v>53152</v>
      </c>
      <c r="C3817" t="s">
        <v>960</v>
      </c>
      <c r="D3817" s="2" t="str">
        <f>TEXT(MID(Sales_Transactions[[#This Row],[Order Date]],2,5),"d/m/yyy")</f>
        <v>5/3/2009</v>
      </c>
      <c r="E3817" s="2" t="str">
        <f>TEXT(MID(Sales_Transactions[[#This Row],[Order Date]],2,5),"d")</f>
        <v>5</v>
      </c>
      <c r="F3817" s="2" t="str">
        <f>TEXT(MID(Sales_Transactions[[#This Row],[Order Date]],2,5),"m")</f>
        <v>3</v>
      </c>
      <c r="G3817" s="2" t="str">
        <f>TEXT(MID(Sales_Transactions[[#This Row],[Order Date]],2,5),"yyy")</f>
        <v>2009</v>
      </c>
      <c r="H3817" s="2" t="str">
        <f>TEXT(MID(Sales_Transactions[[#This Row],[Order Date]],2,5),"yyy/m")</f>
        <v>2009/3</v>
      </c>
      <c r="I3817" t="s">
        <v>78</v>
      </c>
      <c r="J3817">
        <f t="shared" si="354"/>
        <v>3</v>
      </c>
      <c r="K3817" s="2">
        <v>36</v>
      </c>
      <c r="L3817" s="3">
        <v>2051.8235</v>
      </c>
      <c r="M3817" s="4">
        <v>0.01</v>
      </c>
      <c r="N3817" s="5" t="s">
        <v>67</v>
      </c>
      <c r="O3817" s="3">
        <v>350.36</v>
      </c>
      <c r="P3817" s="3">
        <v>65.989999999999995</v>
      </c>
      <c r="Q3817" s="3">
        <v>8.8000000000000007</v>
      </c>
      <c r="R3817" s="5" t="s">
        <v>1698</v>
      </c>
      <c r="S3817" s="5" t="s">
        <v>1699</v>
      </c>
      <c r="T3817" s="5" t="str">
        <f t="shared" si="355"/>
        <v>Bill Eplett</v>
      </c>
      <c r="U3817" t="s">
        <v>2828</v>
      </c>
      <c r="V3817" s="5" t="s">
        <v>47</v>
      </c>
      <c r="W3817" s="5" t="s">
        <v>48</v>
      </c>
      <c r="X3817" s="5" t="s">
        <v>49</v>
      </c>
      <c r="Y3817" s="5" t="s">
        <v>2007</v>
      </c>
      <c r="Z3817" s="5" t="s">
        <v>43</v>
      </c>
      <c r="AA3817" s="4">
        <v>0.57999999999999996</v>
      </c>
      <c r="AB3817" s="1">
        <v>39877</v>
      </c>
      <c r="AC3817" s="1">
        <v>25555</v>
      </c>
      <c r="AD3817">
        <f t="shared" si="356"/>
        <v>0</v>
      </c>
      <c r="AE3817">
        <f t="shared" ca="1" si="357"/>
        <v>54</v>
      </c>
      <c r="AF3817" t="str">
        <f t="shared" ca="1" si="358"/>
        <v>18-64</v>
      </c>
      <c r="AG3817" s="3">
        <f t="shared" si="359"/>
        <v>2.0773166944444443</v>
      </c>
      <c r="AH3817" t="str">
        <f>_xlfn.IFNA(VLOOKUP(Sales_Transactions[[#This Row],[Order ID]],Returned_Items[#All],2,FALSE),"Not Returned")</f>
        <v>Not Returned</v>
      </c>
    </row>
    <row r="3818" spans="1:34" x14ac:dyDescent="0.25">
      <c r="A3818">
        <v>53188</v>
      </c>
      <c r="C3818" t="s">
        <v>1999</v>
      </c>
      <c r="D3818" s="2" t="str">
        <f>TEXT(MID(Sales_Transactions[[#This Row],[Order Date]],2,5),"d/m/yyy")</f>
        <v>5/11/2012</v>
      </c>
      <c r="E3818" s="2" t="str">
        <f>TEXT(MID(Sales_Transactions[[#This Row],[Order Date]],2,5),"d")</f>
        <v>5</v>
      </c>
      <c r="F3818" s="2" t="str">
        <f>TEXT(MID(Sales_Transactions[[#This Row],[Order Date]],2,5),"m")</f>
        <v>11</v>
      </c>
      <c r="G3818" s="2" t="str">
        <f>TEXT(MID(Sales_Transactions[[#This Row],[Order Date]],2,5),"yyy")</f>
        <v>2012</v>
      </c>
      <c r="H3818" s="2" t="str">
        <f>TEXT(MID(Sales_Transactions[[#This Row],[Order Date]],2,5),"yyy/m")</f>
        <v>2012/11</v>
      </c>
      <c r="I3818" t="s">
        <v>33</v>
      </c>
      <c r="J3818">
        <f t="shared" si="354"/>
        <v>4</v>
      </c>
      <c r="K3818" s="2">
        <v>22</v>
      </c>
      <c r="L3818" s="3">
        <v>621.21</v>
      </c>
      <c r="M3818" s="4">
        <v>7.0000000000000007E-2</v>
      </c>
      <c r="N3818" s="5" t="s">
        <v>23</v>
      </c>
      <c r="O3818" s="3">
        <v>-42.35</v>
      </c>
      <c r="P3818" s="3">
        <v>29.74</v>
      </c>
      <c r="Q3818" s="3">
        <v>6.64</v>
      </c>
      <c r="R3818" s="5" t="s">
        <v>2957</v>
      </c>
      <c r="S3818" s="5" t="s">
        <v>2958</v>
      </c>
      <c r="T3818" s="5" t="str">
        <f t="shared" si="355"/>
        <v>Dorris Love</v>
      </c>
      <c r="U3818" t="s">
        <v>2828</v>
      </c>
      <c r="V3818" s="5" t="s">
        <v>74</v>
      </c>
      <c r="W3818" s="5" t="s">
        <v>28</v>
      </c>
      <c r="X3818" s="5" t="s">
        <v>29</v>
      </c>
      <c r="Y3818" s="5" t="s">
        <v>616</v>
      </c>
      <c r="Z3818" s="5" t="s">
        <v>43</v>
      </c>
      <c r="AA3818" s="4">
        <v>0.7</v>
      </c>
      <c r="AB3818" s="1">
        <v>41219</v>
      </c>
      <c r="AC3818" s="1">
        <v>25500</v>
      </c>
      <c r="AD3818">
        <f t="shared" si="356"/>
        <v>1</v>
      </c>
      <c r="AE3818">
        <f t="shared" ca="1" si="357"/>
        <v>54</v>
      </c>
      <c r="AF3818" t="str">
        <f t="shared" ca="1" si="358"/>
        <v>18-64</v>
      </c>
      <c r="AG3818" s="3">
        <f t="shared" si="359"/>
        <v>1.6526900909090907</v>
      </c>
      <c r="AH3818" t="str">
        <f>_xlfn.IFNA(VLOOKUP(Sales_Transactions[[#This Row],[Order ID]],Returned_Items[#All],2,FALSE),"Not Returned")</f>
        <v>Not Returned</v>
      </c>
    </row>
    <row r="3819" spans="1:34" x14ac:dyDescent="0.25">
      <c r="A3819">
        <v>53223</v>
      </c>
      <c r="C3819" t="s">
        <v>2221</v>
      </c>
      <c r="D3819" s="2" t="str">
        <f>TEXT(MID(Sales_Transactions[[#This Row],[Order Date]],2,5),"d/m/yyy")</f>
        <v>14/7/2012</v>
      </c>
      <c r="E3819" s="2" t="str">
        <f>TEXT(MID(Sales_Transactions[[#This Row],[Order Date]],2,5),"d")</f>
        <v>14</v>
      </c>
      <c r="F3819" s="2" t="str">
        <f>TEXT(MID(Sales_Transactions[[#This Row],[Order Date]],2,5),"m")</f>
        <v>7</v>
      </c>
      <c r="G3819" s="2" t="str">
        <f>TEXT(MID(Sales_Transactions[[#This Row],[Order Date]],2,5),"yyy")</f>
        <v>2012</v>
      </c>
      <c r="H3819" s="2" t="str">
        <f>TEXT(MID(Sales_Transactions[[#This Row],[Order Date]],2,5),"yyy/m")</f>
        <v>2012/7</v>
      </c>
      <c r="I3819" t="s">
        <v>22</v>
      </c>
      <c r="J3819">
        <f t="shared" si="354"/>
        <v>2</v>
      </c>
      <c r="K3819" s="2">
        <v>2</v>
      </c>
      <c r="L3819" s="3">
        <v>13.29</v>
      </c>
      <c r="M3819" s="4">
        <v>0.08</v>
      </c>
      <c r="N3819" s="5" t="s">
        <v>23</v>
      </c>
      <c r="O3819" s="3">
        <v>-10.33</v>
      </c>
      <c r="P3819" s="3">
        <v>4.24</v>
      </c>
      <c r="Q3819" s="3">
        <v>5.41</v>
      </c>
      <c r="R3819" s="5" t="s">
        <v>1419</v>
      </c>
      <c r="S3819" s="5" t="s">
        <v>3003</v>
      </c>
      <c r="T3819" s="5" t="str">
        <f t="shared" si="355"/>
        <v>Stewart Visinsky</v>
      </c>
      <c r="U3819" t="s">
        <v>2828</v>
      </c>
      <c r="V3819" s="5" t="s">
        <v>47</v>
      </c>
      <c r="W3819" s="5" t="s">
        <v>28</v>
      </c>
      <c r="X3819" s="5" t="s">
        <v>41</v>
      </c>
      <c r="Y3819" s="5" t="s">
        <v>1518</v>
      </c>
      <c r="Z3819" s="5" t="s">
        <v>43</v>
      </c>
      <c r="AA3819" s="4">
        <v>0.35</v>
      </c>
      <c r="AB3819" s="1">
        <v>41111</v>
      </c>
      <c r="AC3819" s="1">
        <v>25462</v>
      </c>
      <c r="AD3819">
        <f t="shared" si="356"/>
        <v>7</v>
      </c>
      <c r="AE3819">
        <f t="shared" ca="1" si="357"/>
        <v>54</v>
      </c>
      <c r="AF3819" t="str">
        <f t="shared" ca="1" si="358"/>
        <v>18-64</v>
      </c>
      <c r="AG3819" s="3">
        <f t="shared" si="359"/>
        <v>4.8233040000000003</v>
      </c>
      <c r="AH3819" t="str">
        <f>_xlfn.IFNA(VLOOKUP(Sales_Transactions[[#This Row],[Order ID]],Returned_Items[#All],2,FALSE),"Not Returned")</f>
        <v>Not Returned</v>
      </c>
    </row>
    <row r="3820" spans="1:34" x14ac:dyDescent="0.25">
      <c r="A3820">
        <v>53248</v>
      </c>
      <c r="C3820" t="s">
        <v>1589</v>
      </c>
      <c r="D3820" s="2" t="str">
        <f>TEXT(MID(Sales_Transactions[[#This Row],[Order Date]],2,5),"d/m/yyy")</f>
        <v>29/10/2010</v>
      </c>
      <c r="E3820" s="2" t="str">
        <f>TEXT(MID(Sales_Transactions[[#This Row],[Order Date]],2,5),"d")</f>
        <v>29</v>
      </c>
      <c r="F3820" s="2" t="str">
        <f>TEXT(MID(Sales_Transactions[[#This Row],[Order Date]],2,5),"m")</f>
        <v>10</v>
      </c>
      <c r="G3820" s="2" t="str">
        <f>TEXT(MID(Sales_Transactions[[#This Row],[Order Date]],2,5),"yyy")</f>
        <v>2010</v>
      </c>
      <c r="H3820" s="2" t="str">
        <f>TEXT(MID(Sales_Transactions[[#This Row],[Order Date]],2,5),"yyy/m")</f>
        <v>2010/10</v>
      </c>
      <c r="I3820" t="s">
        <v>101</v>
      </c>
      <c r="J3820">
        <f t="shared" si="354"/>
        <v>1</v>
      </c>
      <c r="K3820" s="2">
        <v>7</v>
      </c>
      <c r="L3820" s="3">
        <v>2423.06</v>
      </c>
      <c r="M3820" s="4">
        <v>0.06</v>
      </c>
      <c r="N3820" s="5" t="s">
        <v>34</v>
      </c>
      <c r="O3820" s="3">
        <v>-94.27</v>
      </c>
      <c r="P3820" s="3">
        <v>348.21</v>
      </c>
      <c r="Q3820" s="3">
        <v>40.19</v>
      </c>
      <c r="R3820" s="5" t="s">
        <v>2989</v>
      </c>
      <c r="S3820" s="5" t="s">
        <v>2990</v>
      </c>
      <c r="T3820" s="5" t="str">
        <f t="shared" si="355"/>
        <v>Brenda Bowman</v>
      </c>
      <c r="U3820" t="s">
        <v>2828</v>
      </c>
      <c r="V3820" s="5" t="s">
        <v>74</v>
      </c>
      <c r="W3820" s="5" t="s">
        <v>57</v>
      </c>
      <c r="X3820" s="5" t="s">
        <v>107</v>
      </c>
      <c r="Y3820" s="5" t="s">
        <v>1012</v>
      </c>
      <c r="Z3820" s="5" t="s">
        <v>106</v>
      </c>
      <c r="AA3820" s="4">
        <v>0.62</v>
      </c>
      <c r="AB3820" s="1">
        <v>40481</v>
      </c>
      <c r="AC3820" s="1">
        <v>24984</v>
      </c>
      <c r="AD3820">
        <f t="shared" si="356"/>
        <v>1</v>
      </c>
      <c r="AE3820">
        <f t="shared" ca="1" si="357"/>
        <v>56</v>
      </c>
      <c r="AF3820" t="str">
        <f t="shared" ca="1" si="358"/>
        <v>18-64</v>
      </c>
      <c r="AG3820" s="3">
        <f t="shared" si="359"/>
        <v>55.455867714285709</v>
      </c>
      <c r="AH3820" t="str">
        <f>_xlfn.IFNA(VLOOKUP(Sales_Transactions[[#This Row],[Order ID]],Returned_Items[#All],2,FALSE),"Not Returned")</f>
        <v>Not Returned</v>
      </c>
    </row>
    <row r="3821" spans="1:34" x14ac:dyDescent="0.25">
      <c r="A3821">
        <v>53411</v>
      </c>
      <c r="C3821" t="s">
        <v>3060</v>
      </c>
      <c r="D3821" s="2" t="str">
        <f>TEXT(MID(Sales_Transactions[[#This Row],[Order Date]],2,5),"d/m/yyy")</f>
        <v>29/11/2011</v>
      </c>
      <c r="E3821" s="2" t="str">
        <f>TEXT(MID(Sales_Transactions[[#This Row],[Order Date]],2,5),"d")</f>
        <v>29</v>
      </c>
      <c r="F3821" s="2" t="str">
        <f>TEXT(MID(Sales_Transactions[[#This Row],[Order Date]],2,5),"m")</f>
        <v>11</v>
      </c>
      <c r="G3821" s="2" t="str">
        <f>TEXT(MID(Sales_Transactions[[#This Row],[Order Date]],2,5),"yyy")</f>
        <v>2011</v>
      </c>
      <c r="H3821" s="2" t="str">
        <f>TEXT(MID(Sales_Transactions[[#This Row],[Order Date]],2,5),"yyy/m")</f>
        <v>2011/11</v>
      </c>
      <c r="I3821" t="s">
        <v>101</v>
      </c>
      <c r="J3821">
        <f t="shared" si="354"/>
        <v>1</v>
      </c>
      <c r="K3821" s="2">
        <v>25</v>
      </c>
      <c r="L3821" s="3">
        <v>667.64</v>
      </c>
      <c r="M3821" s="4">
        <v>0.08</v>
      </c>
      <c r="N3821" s="5" t="s">
        <v>23</v>
      </c>
      <c r="O3821" s="3">
        <v>-57.53</v>
      </c>
      <c r="P3821" s="3">
        <v>27.48</v>
      </c>
      <c r="Q3821" s="3">
        <v>4</v>
      </c>
      <c r="R3821" s="5" t="s">
        <v>2989</v>
      </c>
      <c r="S3821" s="5" t="s">
        <v>2990</v>
      </c>
      <c r="T3821" s="5" t="str">
        <f t="shared" si="355"/>
        <v>Brenda Bowman</v>
      </c>
      <c r="U3821" t="s">
        <v>2828</v>
      </c>
      <c r="V3821" s="5" t="s">
        <v>27</v>
      </c>
      <c r="W3821" s="5" t="s">
        <v>48</v>
      </c>
      <c r="X3821" s="5" t="s">
        <v>87</v>
      </c>
      <c r="Y3821" s="5" t="s">
        <v>1304</v>
      </c>
      <c r="Z3821" s="5" t="s">
        <v>43</v>
      </c>
      <c r="AA3821" s="4">
        <v>0.75</v>
      </c>
      <c r="AB3821" s="1">
        <v>40877</v>
      </c>
      <c r="AC3821" s="1">
        <v>24998</v>
      </c>
      <c r="AD3821">
        <f t="shared" si="356"/>
        <v>1</v>
      </c>
      <c r="AE3821">
        <f t="shared" ca="1" si="357"/>
        <v>56</v>
      </c>
      <c r="AF3821" t="str">
        <f t="shared" ca="1" si="358"/>
        <v>18-64</v>
      </c>
      <c r="AG3821" s="3">
        <f t="shared" si="359"/>
        <v>1.25832064</v>
      </c>
      <c r="AH3821" t="str">
        <f>_xlfn.IFNA(VLOOKUP(Sales_Transactions[[#This Row],[Order ID]],Returned_Items[#All],2,FALSE),"Not Returned")</f>
        <v>Not Returned</v>
      </c>
    </row>
    <row r="3822" spans="1:34" x14ac:dyDescent="0.25">
      <c r="A3822">
        <v>53668</v>
      </c>
      <c r="C3822" t="s">
        <v>821</v>
      </c>
      <c r="D3822" s="2" t="str">
        <f>TEXT(MID(Sales_Transactions[[#This Row],[Order Date]],2,5),"d/m/yyy")</f>
        <v>31/3/2010</v>
      </c>
      <c r="E3822" s="2" t="str">
        <f>TEXT(MID(Sales_Transactions[[#This Row],[Order Date]],2,5),"d")</f>
        <v>31</v>
      </c>
      <c r="F3822" s="2" t="str">
        <f>TEXT(MID(Sales_Transactions[[#This Row],[Order Date]],2,5),"m")</f>
        <v>3</v>
      </c>
      <c r="G3822" s="2" t="str">
        <f>TEXT(MID(Sales_Transactions[[#This Row],[Order Date]],2,5),"yyy")</f>
        <v>2010</v>
      </c>
      <c r="H3822" s="2" t="str">
        <f>TEXT(MID(Sales_Transactions[[#This Row],[Order Date]],2,5),"yyy/m")</f>
        <v>2010/3</v>
      </c>
      <c r="I3822" t="s">
        <v>52</v>
      </c>
      <c r="J3822">
        <f t="shared" si="354"/>
        <v>1</v>
      </c>
      <c r="K3822" s="2">
        <v>9</v>
      </c>
      <c r="L3822" s="3">
        <v>98.24</v>
      </c>
      <c r="M3822" s="4">
        <v>0.04</v>
      </c>
      <c r="N3822" s="5" t="s">
        <v>23</v>
      </c>
      <c r="O3822" s="3">
        <v>-10.38</v>
      </c>
      <c r="P3822" s="3">
        <v>10.98</v>
      </c>
      <c r="Q3822" s="3">
        <v>3.37</v>
      </c>
      <c r="R3822" s="5" t="s">
        <v>2957</v>
      </c>
      <c r="S3822" s="5" t="s">
        <v>2958</v>
      </c>
      <c r="T3822" s="5" t="str">
        <f t="shared" si="355"/>
        <v>Dorris Love</v>
      </c>
      <c r="U3822" t="s">
        <v>2828</v>
      </c>
      <c r="V3822" s="5" t="s">
        <v>47</v>
      </c>
      <c r="W3822" s="5" t="s">
        <v>28</v>
      </c>
      <c r="X3822" s="5" t="s">
        <v>221</v>
      </c>
      <c r="Y3822" s="5" t="s">
        <v>773</v>
      </c>
      <c r="Z3822" s="5" t="s">
        <v>60</v>
      </c>
      <c r="AA3822" s="4">
        <v>0.56999999999999995</v>
      </c>
      <c r="AB3822" s="1">
        <v>40269</v>
      </c>
      <c r="AC3822" s="1">
        <v>25084</v>
      </c>
      <c r="AD3822">
        <f t="shared" si="356"/>
        <v>1</v>
      </c>
      <c r="AE3822">
        <f t="shared" ca="1" si="357"/>
        <v>55</v>
      </c>
      <c r="AF3822" t="str">
        <f t="shared" ca="1" si="358"/>
        <v>18-64</v>
      </c>
      <c r="AG3822" s="3">
        <f t="shared" si="359"/>
        <v>1.5939564444444447</v>
      </c>
      <c r="AH3822" t="str">
        <f>_xlfn.IFNA(VLOOKUP(Sales_Transactions[[#This Row],[Order ID]],Returned_Items[#All],2,FALSE),"Not Returned")</f>
        <v>Not Returned</v>
      </c>
    </row>
    <row r="3823" spans="1:34" x14ac:dyDescent="0.25">
      <c r="A3823">
        <v>53730</v>
      </c>
      <c r="C3823" t="s">
        <v>1408</v>
      </c>
      <c r="D3823" s="2" t="str">
        <f>TEXT(MID(Sales_Transactions[[#This Row],[Order Date]],2,5),"d/m/yyy")</f>
        <v>29/12/2012</v>
      </c>
      <c r="E3823" s="2" t="str">
        <f>TEXT(MID(Sales_Transactions[[#This Row],[Order Date]],2,5),"d")</f>
        <v>29</v>
      </c>
      <c r="F3823" s="2" t="str">
        <f>TEXT(MID(Sales_Transactions[[#This Row],[Order Date]],2,5),"m")</f>
        <v>12</v>
      </c>
      <c r="G3823" s="2" t="str">
        <f>TEXT(MID(Sales_Transactions[[#This Row],[Order Date]],2,5),"yyy")</f>
        <v>2012</v>
      </c>
      <c r="H3823" s="2" t="str">
        <f>TEXT(MID(Sales_Transactions[[#This Row],[Order Date]],2,5),"yyy/m")</f>
        <v>2012/12</v>
      </c>
      <c r="I3823" t="s">
        <v>33</v>
      </c>
      <c r="J3823">
        <f t="shared" si="354"/>
        <v>4</v>
      </c>
      <c r="K3823" s="2">
        <v>40</v>
      </c>
      <c r="L3823" s="3">
        <v>181.8</v>
      </c>
      <c r="M3823" s="4">
        <v>0.05</v>
      </c>
      <c r="N3823" s="5" t="s">
        <v>23</v>
      </c>
      <c r="O3823" s="3">
        <v>-144.74</v>
      </c>
      <c r="P3823" s="3">
        <v>4.54</v>
      </c>
      <c r="Q3823" s="3">
        <v>5.83</v>
      </c>
      <c r="R3823" s="5" t="s">
        <v>2124</v>
      </c>
      <c r="S3823" s="5" t="s">
        <v>1523</v>
      </c>
      <c r="T3823" s="5" t="str">
        <f t="shared" si="355"/>
        <v>Shirley Schmidt</v>
      </c>
      <c r="U3823" t="s">
        <v>2828</v>
      </c>
      <c r="V3823" s="5" t="s">
        <v>47</v>
      </c>
      <c r="W3823" s="5" t="s">
        <v>28</v>
      </c>
      <c r="X3823" s="5" t="s">
        <v>41</v>
      </c>
      <c r="Y3823" s="5" t="s">
        <v>2381</v>
      </c>
      <c r="Z3823" s="5" t="s">
        <v>43</v>
      </c>
      <c r="AA3823" s="4">
        <v>0.36</v>
      </c>
      <c r="AB3823" s="1">
        <v>41273</v>
      </c>
      <c r="AC3823" s="1">
        <v>24936</v>
      </c>
      <c r="AD3823">
        <f t="shared" si="356"/>
        <v>1</v>
      </c>
      <c r="AE3823">
        <f t="shared" ca="1" si="357"/>
        <v>56</v>
      </c>
      <c r="AF3823" t="str">
        <f t="shared" ca="1" si="358"/>
        <v>18-64</v>
      </c>
      <c r="AG3823" s="3">
        <f t="shared" si="359"/>
        <v>0.25919324999999999</v>
      </c>
      <c r="AH3823" t="str">
        <f>_xlfn.IFNA(VLOOKUP(Sales_Transactions[[#This Row],[Order ID]],Returned_Items[#All],2,FALSE),"Not Returned")</f>
        <v>Not Returned</v>
      </c>
    </row>
    <row r="3824" spans="1:34" x14ac:dyDescent="0.25">
      <c r="A3824">
        <v>54020</v>
      </c>
      <c r="C3824" t="s">
        <v>1831</v>
      </c>
      <c r="D3824" s="2" t="str">
        <f>TEXT(MID(Sales_Transactions[[#This Row],[Order Date]],2,5),"d/m/yyy")</f>
        <v>31/1/2012</v>
      </c>
      <c r="E3824" s="2" t="str">
        <f>TEXT(MID(Sales_Transactions[[#This Row],[Order Date]],2,5),"d")</f>
        <v>31</v>
      </c>
      <c r="F3824" s="2" t="str">
        <f>TEXT(MID(Sales_Transactions[[#This Row],[Order Date]],2,5),"m")</f>
        <v>1</v>
      </c>
      <c r="G3824" s="2" t="str">
        <f>TEXT(MID(Sales_Transactions[[#This Row],[Order Date]],2,5),"yyy")</f>
        <v>2012</v>
      </c>
      <c r="H3824" s="2" t="str">
        <f>TEXT(MID(Sales_Transactions[[#This Row],[Order Date]],2,5),"yyy/m")</f>
        <v>2012/1</v>
      </c>
      <c r="I3824" t="s">
        <v>22</v>
      </c>
      <c r="J3824">
        <f t="shared" si="354"/>
        <v>2</v>
      </c>
      <c r="K3824" s="2">
        <v>35</v>
      </c>
      <c r="L3824" s="3">
        <v>648.58000000000004</v>
      </c>
      <c r="M3824" s="4">
        <v>0.05</v>
      </c>
      <c r="N3824" s="5" t="s">
        <v>23</v>
      </c>
      <c r="O3824" s="3">
        <v>182.63</v>
      </c>
      <c r="P3824" s="3">
        <v>18.97</v>
      </c>
      <c r="Q3824" s="3">
        <v>5.21</v>
      </c>
      <c r="R3824" s="5" t="s">
        <v>902</v>
      </c>
      <c r="S3824" s="5" t="s">
        <v>1769</v>
      </c>
      <c r="T3824" s="5" t="str">
        <f t="shared" si="355"/>
        <v>Jennifer Ferguson</v>
      </c>
      <c r="U3824" t="s">
        <v>2828</v>
      </c>
      <c r="V3824" s="5" t="s">
        <v>47</v>
      </c>
      <c r="W3824" s="5" t="s">
        <v>28</v>
      </c>
      <c r="X3824" s="5" t="s">
        <v>75</v>
      </c>
      <c r="Y3824" s="5" t="s">
        <v>272</v>
      </c>
      <c r="Z3824" s="5" t="s">
        <v>43</v>
      </c>
      <c r="AA3824" s="4">
        <v>0.37</v>
      </c>
      <c r="AB3824" s="1">
        <v>40943</v>
      </c>
      <c r="AC3824" s="1">
        <v>24740</v>
      </c>
      <c r="AD3824">
        <f t="shared" si="356"/>
        <v>4</v>
      </c>
      <c r="AE3824">
        <f t="shared" ca="1" si="357"/>
        <v>56</v>
      </c>
      <c r="AF3824" t="str">
        <f t="shared" ca="1" si="358"/>
        <v>18-64</v>
      </c>
      <c r="AG3824" s="3">
        <f t="shared" si="359"/>
        <v>0.69058614285714282</v>
      </c>
      <c r="AH3824" t="str">
        <f>_xlfn.IFNA(VLOOKUP(Sales_Transactions[[#This Row],[Order ID]],Returned_Items[#All],2,FALSE),"Not Returned")</f>
        <v>Not Returned</v>
      </c>
    </row>
    <row r="3825" spans="1:34" x14ac:dyDescent="0.25">
      <c r="A3825">
        <v>54020</v>
      </c>
      <c r="C3825" t="s">
        <v>1831</v>
      </c>
      <c r="D3825" s="2" t="str">
        <f>TEXT(MID(Sales_Transactions[[#This Row],[Order Date]],2,5),"d/m/yyy")</f>
        <v>31/1/2012</v>
      </c>
      <c r="E3825" s="2" t="str">
        <f>TEXT(MID(Sales_Transactions[[#This Row],[Order Date]],2,5),"d")</f>
        <v>31</v>
      </c>
      <c r="F3825" s="2" t="str">
        <f>TEXT(MID(Sales_Transactions[[#This Row],[Order Date]],2,5),"m")</f>
        <v>1</v>
      </c>
      <c r="G3825" s="2" t="str">
        <f>TEXT(MID(Sales_Transactions[[#This Row],[Order Date]],2,5),"yyy")</f>
        <v>2012</v>
      </c>
      <c r="H3825" s="2" t="str">
        <f>TEXT(MID(Sales_Transactions[[#This Row],[Order Date]],2,5),"yyy/m")</f>
        <v>2012/1</v>
      </c>
      <c r="I3825" t="s">
        <v>22</v>
      </c>
      <c r="J3825">
        <f t="shared" si="354"/>
        <v>2</v>
      </c>
      <c r="K3825" s="2">
        <v>43</v>
      </c>
      <c r="L3825" s="3">
        <v>270.56</v>
      </c>
      <c r="M3825" s="4">
        <v>0.09</v>
      </c>
      <c r="N3825" s="5" t="s">
        <v>23</v>
      </c>
      <c r="O3825" s="3">
        <v>-140.47999999999999</v>
      </c>
      <c r="P3825" s="3">
        <v>6.48</v>
      </c>
      <c r="Q3825" s="3">
        <v>6.86</v>
      </c>
      <c r="R3825" s="5" t="s">
        <v>902</v>
      </c>
      <c r="S3825" s="5" t="s">
        <v>1769</v>
      </c>
      <c r="T3825" s="5" t="str">
        <f t="shared" si="355"/>
        <v>Jennifer Ferguson</v>
      </c>
      <c r="U3825" t="s">
        <v>2828</v>
      </c>
      <c r="V3825" s="5" t="s">
        <v>47</v>
      </c>
      <c r="W3825" s="5" t="s">
        <v>28</v>
      </c>
      <c r="X3825" s="5" t="s">
        <v>75</v>
      </c>
      <c r="Y3825" s="5" t="s">
        <v>1524</v>
      </c>
      <c r="Z3825" s="5" t="s">
        <v>43</v>
      </c>
      <c r="AA3825" s="4">
        <v>0.37</v>
      </c>
      <c r="AB3825" s="1">
        <v>40944</v>
      </c>
      <c r="AC3825" s="1">
        <v>24834</v>
      </c>
      <c r="AD3825">
        <f t="shared" si="356"/>
        <v>5</v>
      </c>
      <c r="AE3825">
        <f t="shared" ca="1" si="357"/>
        <v>56</v>
      </c>
      <c r="AF3825" t="str">
        <f t="shared" ca="1" si="358"/>
        <v>18-64</v>
      </c>
      <c r="AG3825" s="3">
        <f t="shared" si="359"/>
        <v>0.31009693023255819</v>
      </c>
      <c r="AH3825" t="str">
        <f>_xlfn.IFNA(VLOOKUP(Sales_Transactions[[#This Row],[Order ID]],Returned_Items[#All],2,FALSE),"Not Returned")</f>
        <v>Not Returned</v>
      </c>
    </row>
    <row r="3826" spans="1:34" x14ac:dyDescent="0.25">
      <c r="A3826">
        <v>54368</v>
      </c>
      <c r="C3826" t="s">
        <v>2513</v>
      </c>
      <c r="D3826" s="2" t="str">
        <f>TEXT(MID(Sales_Transactions[[#This Row],[Order Date]],2,5),"d/m/yyy")</f>
        <v>1/11/2011</v>
      </c>
      <c r="E3826" s="2" t="str">
        <f>TEXT(MID(Sales_Transactions[[#This Row],[Order Date]],2,5),"d")</f>
        <v>1</v>
      </c>
      <c r="F3826" s="2" t="str">
        <f>TEXT(MID(Sales_Transactions[[#This Row],[Order Date]],2,5),"m")</f>
        <v>11</v>
      </c>
      <c r="G3826" s="2" t="str">
        <f>TEXT(MID(Sales_Transactions[[#This Row],[Order Date]],2,5),"yyy")</f>
        <v>2011</v>
      </c>
      <c r="H3826" s="2" t="str">
        <f>TEXT(MID(Sales_Transactions[[#This Row],[Order Date]],2,5),"yyy/m")</f>
        <v>2011/11</v>
      </c>
      <c r="I3826" t="s">
        <v>52</v>
      </c>
      <c r="J3826">
        <f t="shared" si="354"/>
        <v>1</v>
      </c>
      <c r="K3826" s="2">
        <v>31</v>
      </c>
      <c r="L3826" s="3">
        <v>233.2</v>
      </c>
      <c r="M3826" s="4">
        <v>0.04</v>
      </c>
      <c r="N3826" s="5" t="s">
        <v>23</v>
      </c>
      <c r="O3826" s="3">
        <v>-48.07</v>
      </c>
      <c r="P3826" s="3">
        <v>7.64</v>
      </c>
      <c r="Q3826" s="3">
        <v>5.83</v>
      </c>
      <c r="R3826" s="5" t="s">
        <v>1239</v>
      </c>
      <c r="S3826" s="5" t="s">
        <v>1240</v>
      </c>
      <c r="T3826" s="5" t="str">
        <f t="shared" si="355"/>
        <v>Kimberly Carter</v>
      </c>
      <c r="U3826" t="s">
        <v>2828</v>
      </c>
      <c r="V3826" s="5" t="s">
        <v>27</v>
      </c>
      <c r="W3826" s="5" t="s">
        <v>28</v>
      </c>
      <c r="X3826" s="5" t="s">
        <v>75</v>
      </c>
      <c r="Y3826" s="5" t="s">
        <v>606</v>
      </c>
      <c r="Z3826" s="5" t="s">
        <v>84</v>
      </c>
      <c r="AA3826" s="4">
        <v>0.36</v>
      </c>
      <c r="AB3826" s="1">
        <v>40850</v>
      </c>
      <c r="AC3826" s="1">
        <v>24793</v>
      </c>
      <c r="AD3826">
        <f t="shared" si="356"/>
        <v>2</v>
      </c>
      <c r="AE3826">
        <f t="shared" ca="1" si="357"/>
        <v>56</v>
      </c>
      <c r="AF3826" t="str">
        <f t="shared" ca="1" si="358"/>
        <v>18-64</v>
      </c>
      <c r="AG3826" s="3">
        <f t="shared" si="359"/>
        <v>0.43441754838709679</v>
      </c>
      <c r="AH3826" t="str">
        <f>_xlfn.IFNA(VLOOKUP(Sales_Transactions[[#This Row],[Order ID]],Returned_Items[#All],2,FALSE),"Not Returned")</f>
        <v>Returned</v>
      </c>
    </row>
    <row r="3827" spans="1:34" x14ac:dyDescent="0.25">
      <c r="A3827">
        <v>54368</v>
      </c>
      <c r="C3827" t="s">
        <v>2513</v>
      </c>
      <c r="D3827" s="2" t="str">
        <f>TEXT(MID(Sales_Transactions[[#This Row],[Order Date]],2,5),"d/m/yyy")</f>
        <v>1/11/2011</v>
      </c>
      <c r="E3827" s="2" t="str">
        <f>TEXT(MID(Sales_Transactions[[#This Row],[Order Date]],2,5),"d")</f>
        <v>1</v>
      </c>
      <c r="F3827" s="2" t="str">
        <f>TEXT(MID(Sales_Transactions[[#This Row],[Order Date]],2,5),"m")</f>
        <v>11</v>
      </c>
      <c r="G3827" s="2" t="str">
        <f>TEXT(MID(Sales_Transactions[[#This Row],[Order Date]],2,5),"yyy")</f>
        <v>2011</v>
      </c>
      <c r="H3827" s="2" t="str">
        <f>TEXT(MID(Sales_Transactions[[#This Row],[Order Date]],2,5),"yyy/m")</f>
        <v>2011/11</v>
      </c>
      <c r="I3827" t="s">
        <v>52</v>
      </c>
      <c r="J3827">
        <f t="shared" si="354"/>
        <v>1</v>
      </c>
      <c r="K3827" s="2">
        <v>16</v>
      </c>
      <c r="L3827" s="3">
        <v>79.53</v>
      </c>
      <c r="M3827" s="4">
        <v>0.08</v>
      </c>
      <c r="N3827" s="5" t="s">
        <v>23</v>
      </c>
      <c r="O3827" s="3">
        <v>-48.55</v>
      </c>
      <c r="P3827" s="3">
        <v>4.9800000000000004</v>
      </c>
      <c r="Q3827" s="3">
        <v>5.49</v>
      </c>
      <c r="R3827" s="5" t="s">
        <v>1239</v>
      </c>
      <c r="S3827" s="5" t="s">
        <v>1240</v>
      </c>
      <c r="T3827" s="5" t="str">
        <f t="shared" si="355"/>
        <v>Kimberly Carter</v>
      </c>
      <c r="U3827" t="s">
        <v>2828</v>
      </c>
      <c r="V3827" s="5" t="s">
        <v>27</v>
      </c>
      <c r="W3827" s="5" t="s">
        <v>28</v>
      </c>
      <c r="X3827" s="5" t="s">
        <v>75</v>
      </c>
      <c r="Y3827" s="5" t="s">
        <v>2182</v>
      </c>
      <c r="Z3827" s="5" t="s">
        <v>43</v>
      </c>
      <c r="AA3827" s="4">
        <v>0.38</v>
      </c>
      <c r="AB3827" s="1">
        <v>40849</v>
      </c>
      <c r="AC3827" s="1">
        <v>29648</v>
      </c>
      <c r="AD3827">
        <f t="shared" si="356"/>
        <v>1</v>
      </c>
      <c r="AE3827">
        <f t="shared" ca="1" si="357"/>
        <v>43</v>
      </c>
      <c r="AF3827" t="str">
        <f t="shared" ca="1" si="358"/>
        <v>18-64</v>
      </c>
      <c r="AG3827" s="3">
        <f t="shared" si="359"/>
        <v>0.65412599999999999</v>
      </c>
      <c r="AH3827" t="str">
        <f>_xlfn.IFNA(VLOOKUP(Sales_Transactions[[#This Row],[Order ID]],Returned_Items[#All],2,FALSE),"Not Returned")</f>
        <v>Returned</v>
      </c>
    </row>
    <row r="3828" spans="1:34" x14ac:dyDescent="0.25">
      <c r="A3828">
        <v>54368</v>
      </c>
      <c r="C3828" t="s">
        <v>2513</v>
      </c>
      <c r="D3828" s="2" t="str">
        <f>TEXT(MID(Sales_Transactions[[#This Row],[Order Date]],2,5),"d/m/yyy")</f>
        <v>1/11/2011</v>
      </c>
      <c r="E3828" s="2" t="str">
        <f>TEXT(MID(Sales_Transactions[[#This Row],[Order Date]],2,5),"d")</f>
        <v>1</v>
      </c>
      <c r="F3828" s="2" t="str">
        <f>TEXT(MID(Sales_Transactions[[#This Row],[Order Date]],2,5),"m")</f>
        <v>11</v>
      </c>
      <c r="G3828" s="2" t="str">
        <f>TEXT(MID(Sales_Transactions[[#This Row],[Order Date]],2,5),"yyy")</f>
        <v>2011</v>
      </c>
      <c r="H3828" s="2" t="str">
        <f>TEXT(MID(Sales_Transactions[[#This Row],[Order Date]],2,5),"yyy/m")</f>
        <v>2011/11</v>
      </c>
      <c r="I3828" t="s">
        <v>52</v>
      </c>
      <c r="J3828">
        <f t="shared" si="354"/>
        <v>1</v>
      </c>
      <c r="K3828" s="2">
        <v>43</v>
      </c>
      <c r="L3828" s="3">
        <v>1680.9770000000001</v>
      </c>
      <c r="M3828" s="4">
        <v>0.05</v>
      </c>
      <c r="N3828" s="5" t="s">
        <v>23</v>
      </c>
      <c r="O3828" s="3">
        <v>383.09</v>
      </c>
      <c r="P3828" s="3">
        <v>45.99</v>
      </c>
      <c r="Q3828" s="3">
        <v>4.99</v>
      </c>
      <c r="R3828" s="5" t="s">
        <v>1239</v>
      </c>
      <c r="S3828" s="5" t="s">
        <v>1240</v>
      </c>
      <c r="T3828" s="5" t="str">
        <f t="shared" si="355"/>
        <v>Kimberly Carter</v>
      </c>
      <c r="U3828" t="s">
        <v>2828</v>
      </c>
      <c r="V3828" s="5" t="s">
        <v>27</v>
      </c>
      <c r="W3828" s="5" t="s">
        <v>48</v>
      </c>
      <c r="X3828" s="5" t="s">
        <v>49</v>
      </c>
      <c r="Y3828" s="5" t="s">
        <v>1066</v>
      </c>
      <c r="Z3828" s="5" t="s">
        <v>43</v>
      </c>
      <c r="AA3828" s="4">
        <v>0.56000000000000005</v>
      </c>
      <c r="AB3828" s="1">
        <v>40849</v>
      </c>
      <c r="AC3828" s="1">
        <v>30545</v>
      </c>
      <c r="AD3828">
        <f t="shared" si="356"/>
        <v>1</v>
      </c>
      <c r="AE3828">
        <f t="shared" ca="1" si="357"/>
        <v>40</v>
      </c>
      <c r="AF3828" t="str">
        <f t="shared" ca="1" si="358"/>
        <v>18-64</v>
      </c>
      <c r="AG3828" s="3">
        <f t="shared" si="359"/>
        <v>1.1850466279069769</v>
      </c>
      <c r="AH3828" t="str">
        <f>_xlfn.IFNA(VLOOKUP(Sales_Transactions[[#This Row],[Order ID]],Returned_Items[#All],2,FALSE),"Not Returned")</f>
        <v>Returned</v>
      </c>
    </row>
    <row r="3829" spans="1:34" x14ac:dyDescent="0.25">
      <c r="A3829">
        <v>54721</v>
      </c>
      <c r="C3829" t="s">
        <v>2159</v>
      </c>
      <c r="D3829" s="2" t="str">
        <f>TEXT(MID(Sales_Transactions[[#This Row],[Order Date]],2,5),"d/m/yyy")</f>
        <v>18/10/2012</v>
      </c>
      <c r="E3829" s="2" t="str">
        <f>TEXT(MID(Sales_Transactions[[#This Row],[Order Date]],2,5),"d")</f>
        <v>18</v>
      </c>
      <c r="F3829" s="2" t="str">
        <f>TEXT(MID(Sales_Transactions[[#This Row],[Order Date]],2,5),"m")</f>
        <v>10</v>
      </c>
      <c r="G3829" s="2" t="str">
        <f>TEXT(MID(Sales_Transactions[[#This Row],[Order Date]],2,5),"yyy")</f>
        <v>2012</v>
      </c>
      <c r="H3829" s="2" t="str">
        <f>TEXT(MID(Sales_Transactions[[#This Row],[Order Date]],2,5),"yyy/m")</f>
        <v>2012/10</v>
      </c>
      <c r="I3829" t="s">
        <v>52</v>
      </c>
      <c r="J3829">
        <f t="shared" si="354"/>
        <v>1</v>
      </c>
      <c r="K3829" s="2">
        <v>19</v>
      </c>
      <c r="L3829" s="3">
        <v>2002.4</v>
      </c>
      <c r="M3829" s="4">
        <v>0</v>
      </c>
      <c r="N3829" s="5" t="s">
        <v>34</v>
      </c>
      <c r="O3829" s="3">
        <v>151.09</v>
      </c>
      <c r="P3829" s="3">
        <v>100.98</v>
      </c>
      <c r="Q3829" s="3">
        <v>26.22</v>
      </c>
      <c r="R3829" s="5" t="s">
        <v>1531</v>
      </c>
      <c r="S3829" s="5" t="s">
        <v>2783</v>
      </c>
      <c r="T3829" s="5" t="str">
        <f t="shared" si="355"/>
        <v>Liz Willingham</v>
      </c>
      <c r="U3829" t="s">
        <v>2828</v>
      </c>
      <c r="V3829" s="5" t="s">
        <v>47</v>
      </c>
      <c r="W3829" s="5" t="s">
        <v>57</v>
      </c>
      <c r="X3829" s="5" t="s">
        <v>104</v>
      </c>
      <c r="Y3829" s="5" t="s">
        <v>105</v>
      </c>
      <c r="Z3829" s="5" t="s">
        <v>106</v>
      </c>
      <c r="AA3829" s="4">
        <v>0.6</v>
      </c>
      <c r="AB3829" s="1">
        <v>41201</v>
      </c>
      <c r="AC3829" s="1">
        <v>30410</v>
      </c>
      <c r="AD3829">
        <f t="shared" si="356"/>
        <v>1</v>
      </c>
      <c r="AE3829">
        <f t="shared" ca="1" si="357"/>
        <v>41</v>
      </c>
      <c r="AF3829" t="str">
        <f t="shared" ca="1" si="358"/>
        <v>18-64</v>
      </c>
      <c r="AG3829" s="3">
        <f t="shared" si="359"/>
        <v>6.6947368421052635</v>
      </c>
      <c r="AH3829" t="str">
        <f>_xlfn.IFNA(VLOOKUP(Sales_Transactions[[#This Row],[Order ID]],Returned_Items[#All],2,FALSE),"Not Returned")</f>
        <v>Returned</v>
      </c>
    </row>
    <row r="3830" spans="1:34" x14ac:dyDescent="0.25">
      <c r="A3830">
        <v>55013</v>
      </c>
      <c r="C3830" t="s">
        <v>2591</v>
      </c>
      <c r="D3830" s="2" t="str">
        <f>TEXT(MID(Sales_Transactions[[#This Row],[Order Date]],2,5),"d/m/yyy")</f>
        <v>12/7/2011</v>
      </c>
      <c r="E3830" s="2" t="str">
        <f>TEXT(MID(Sales_Transactions[[#This Row],[Order Date]],2,5),"d")</f>
        <v>12</v>
      </c>
      <c r="F3830" s="2" t="str">
        <f>TEXT(MID(Sales_Transactions[[#This Row],[Order Date]],2,5),"m")</f>
        <v>7</v>
      </c>
      <c r="G3830" s="2" t="str">
        <f>TEXT(MID(Sales_Transactions[[#This Row],[Order Date]],2,5),"yyy")</f>
        <v>2011</v>
      </c>
      <c r="H3830" s="2" t="str">
        <f>TEXT(MID(Sales_Transactions[[#This Row],[Order Date]],2,5),"yyy/m")</f>
        <v>2011/7</v>
      </c>
      <c r="I3830" t="s">
        <v>22</v>
      </c>
      <c r="J3830">
        <f t="shared" si="354"/>
        <v>2</v>
      </c>
      <c r="K3830" s="2">
        <v>5</v>
      </c>
      <c r="L3830" s="3">
        <v>24.3</v>
      </c>
      <c r="M3830" s="4">
        <v>0.02</v>
      </c>
      <c r="N3830" s="5" t="s">
        <v>23</v>
      </c>
      <c r="O3830" s="3">
        <v>3.14</v>
      </c>
      <c r="P3830" s="3">
        <v>4.91</v>
      </c>
      <c r="Q3830" s="3">
        <v>0.5</v>
      </c>
      <c r="R3830" s="5" t="s">
        <v>1170</v>
      </c>
      <c r="S3830" s="5" t="s">
        <v>195</v>
      </c>
      <c r="T3830" s="5" t="str">
        <f t="shared" si="355"/>
        <v>Brian Thompson</v>
      </c>
      <c r="U3830" t="s">
        <v>2828</v>
      </c>
      <c r="V3830" s="5" t="s">
        <v>74</v>
      </c>
      <c r="W3830" s="5" t="s">
        <v>28</v>
      </c>
      <c r="X3830" s="5" t="s">
        <v>115</v>
      </c>
      <c r="Y3830" s="5" t="s">
        <v>2453</v>
      </c>
      <c r="Z3830" s="5" t="s">
        <v>43</v>
      </c>
      <c r="AA3830" s="4">
        <v>0.36</v>
      </c>
      <c r="AB3830" s="1">
        <v>40743</v>
      </c>
      <c r="AC3830" s="1">
        <v>30568</v>
      </c>
      <c r="AD3830">
        <f t="shared" si="356"/>
        <v>7</v>
      </c>
      <c r="AE3830">
        <f t="shared" ca="1" si="357"/>
        <v>40</v>
      </c>
      <c r="AF3830" t="str">
        <f t="shared" ca="1" si="358"/>
        <v>18-64</v>
      </c>
      <c r="AG3830" s="3">
        <f t="shared" si="359"/>
        <v>1.0818036000000002</v>
      </c>
      <c r="AH3830" t="str">
        <f>_xlfn.IFNA(VLOOKUP(Sales_Transactions[[#This Row],[Order ID]],Returned_Items[#All],2,FALSE),"Not Returned")</f>
        <v>Not Returned</v>
      </c>
    </row>
    <row r="3831" spans="1:34" x14ac:dyDescent="0.25">
      <c r="A3831">
        <v>55013</v>
      </c>
      <c r="C3831" t="s">
        <v>2591</v>
      </c>
      <c r="D3831" s="2" t="str">
        <f>TEXT(MID(Sales_Transactions[[#This Row],[Order Date]],2,5),"d/m/yyy")</f>
        <v>12/7/2011</v>
      </c>
      <c r="E3831" s="2" t="str">
        <f>TEXT(MID(Sales_Transactions[[#This Row],[Order Date]],2,5),"d")</f>
        <v>12</v>
      </c>
      <c r="F3831" s="2" t="str">
        <f>TEXT(MID(Sales_Transactions[[#This Row],[Order Date]],2,5),"m")</f>
        <v>7</v>
      </c>
      <c r="G3831" s="2" t="str">
        <f>TEXT(MID(Sales_Transactions[[#This Row],[Order Date]],2,5),"yyy")</f>
        <v>2011</v>
      </c>
      <c r="H3831" s="2" t="str">
        <f>TEXT(MID(Sales_Transactions[[#This Row],[Order Date]],2,5),"yyy/m")</f>
        <v>2011/7</v>
      </c>
      <c r="I3831" t="s">
        <v>22</v>
      </c>
      <c r="J3831">
        <f t="shared" si="354"/>
        <v>2</v>
      </c>
      <c r="K3831" s="2">
        <v>14</v>
      </c>
      <c r="L3831" s="3">
        <v>322.61</v>
      </c>
      <c r="M3831" s="4">
        <v>0.02</v>
      </c>
      <c r="N3831" s="5" t="s">
        <v>23</v>
      </c>
      <c r="O3831" s="3">
        <v>19.37</v>
      </c>
      <c r="P3831" s="3">
        <v>22.01</v>
      </c>
      <c r="Q3831" s="3">
        <v>5.53</v>
      </c>
      <c r="R3831" s="5" t="s">
        <v>1170</v>
      </c>
      <c r="S3831" s="5" t="s">
        <v>195</v>
      </c>
      <c r="T3831" s="5" t="str">
        <f t="shared" si="355"/>
        <v>Brian Thompson</v>
      </c>
      <c r="U3831" t="s">
        <v>2828</v>
      </c>
      <c r="V3831" s="5" t="s">
        <v>74</v>
      </c>
      <c r="W3831" s="5" t="s">
        <v>28</v>
      </c>
      <c r="X3831" s="5" t="s">
        <v>124</v>
      </c>
      <c r="Y3831" s="5" t="s">
        <v>2029</v>
      </c>
      <c r="Z3831" s="5" t="s">
        <v>60</v>
      </c>
      <c r="AA3831" s="4">
        <v>0.59</v>
      </c>
      <c r="AB3831" s="1">
        <v>40741</v>
      </c>
      <c r="AC3831" s="1">
        <v>29966</v>
      </c>
      <c r="AD3831">
        <f t="shared" si="356"/>
        <v>5</v>
      </c>
      <c r="AE3831">
        <f t="shared" ca="1" si="357"/>
        <v>42</v>
      </c>
      <c r="AF3831" t="str">
        <f t="shared" ca="1" si="358"/>
        <v>18-64</v>
      </c>
      <c r="AG3831" s="3">
        <f t="shared" si="359"/>
        <v>1.9668284285714288</v>
      </c>
      <c r="AH3831" t="str">
        <f>_xlfn.IFNA(VLOOKUP(Sales_Transactions[[#This Row],[Order ID]],Returned_Items[#All],2,FALSE),"Not Returned")</f>
        <v>Not Returned</v>
      </c>
    </row>
    <row r="3832" spans="1:34" x14ac:dyDescent="0.25">
      <c r="A3832">
        <v>55077</v>
      </c>
      <c r="C3832" t="s">
        <v>3061</v>
      </c>
      <c r="D3832" s="2" t="str">
        <f>TEXT(MID(Sales_Transactions[[#This Row],[Order Date]],2,5),"d/m/yyy")</f>
        <v>4/10/2011</v>
      </c>
      <c r="E3832" s="2" t="str">
        <f>TEXT(MID(Sales_Transactions[[#This Row],[Order Date]],2,5),"d")</f>
        <v>4</v>
      </c>
      <c r="F3832" s="2" t="str">
        <f>TEXT(MID(Sales_Transactions[[#This Row],[Order Date]],2,5),"m")</f>
        <v>10</v>
      </c>
      <c r="G3832" s="2" t="str">
        <f>TEXT(MID(Sales_Transactions[[#This Row],[Order Date]],2,5),"yyy")</f>
        <v>2011</v>
      </c>
      <c r="H3832" s="2" t="str">
        <f>TEXT(MID(Sales_Transactions[[#This Row],[Order Date]],2,5),"yyy/m")</f>
        <v>2011/10</v>
      </c>
      <c r="I3832" t="s">
        <v>101</v>
      </c>
      <c r="J3832">
        <f t="shared" si="354"/>
        <v>1</v>
      </c>
      <c r="K3832" s="2">
        <v>2</v>
      </c>
      <c r="L3832" s="3">
        <v>31.7</v>
      </c>
      <c r="M3832" s="4">
        <v>0.05</v>
      </c>
      <c r="N3832" s="5" t="s">
        <v>23</v>
      </c>
      <c r="O3832" s="3">
        <v>-44.39</v>
      </c>
      <c r="P3832" s="3">
        <v>14.48</v>
      </c>
      <c r="Q3832" s="3">
        <v>1.99</v>
      </c>
      <c r="R3832" s="5" t="s">
        <v>1419</v>
      </c>
      <c r="S3832" s="5" t="s">
        <v>3003</v>
      </c>
      <c r="T3832" s="5" t="str">
        <f t="shared" si="355"/>
        <v>Stewart Visinsky</v>
      </c>
      <c r="U3832" t="s">
        <v>2828</v>
      </c>
      <c r="V3832" s="5" t="s">
        <v>47</v>
      </c>
      <c r="W3832" s="5" t="s">
        <v>48</v>
      </c>
      <c r="X3832" s="5" t="s">
        <v>87</v>
      </c>
      <c r="Y3832" s="5" t="s">
        <v>489</v>
      </c>
      <c r="Z3832" s="5" t="s">
        <v>60</v>
      </c>
      <c r="AA3832" s="4">
        <v>0.49</v>
      </c>
      <c r="AB3832" s="1">
        <v>40822</v>
      </c>
      <c r="AC3832" s="1">
        <v>24697</v>
      </c>
      <c r="AD3832">
        <f t="shared" si="356"/>
        <v>2</v>
      </c>
      <c r="AE3832">
        <f t="shared" ca="1" si="357"/>
        <v>56</v>
      </c>
      <c r="AF3832" t="str">
        <f t="shared" ca="1" si="358"/>
        <v>18-64</v>
      </c>
      <c r="AG3832" s="3">
        <f t="shared" si="359"/>
        <v>8.2313799999999997</v>
      </c>
      <c r="AH3832" t="str">
        <f>_xlfn.IFNA(VLOOKUP(Sales_Transactions[[#This Row],[Order ID]],Returned_Items[#All],2,FALSE),"Not Returned")</f>
        <v>Not Returned</v>
      </c>
    </row>
    <row r="3833" spans="1:34" x14ac:dyDescent="0.25">
      <c r="A3833">
        <v>55077</v>
      </c>
      <c r="C3833" t="s">
        <v>3061</v>
      </c>
      <c r="D3833" s="2" t="str">
        <f>TEXT(MID(Sales_Transactions[[#This Row],[Order Date]],2,5),"d/m/yyy")</f>
        <v>4/10/2011</v>
      </c>
      <c r="E3833" s="2" t="str">
        <f>TEXT(MID(Sales_Transactions[[#This Row],[Order Date]],2,5),"d")</f>
        <v>4</v>
      </c>
      <c r="F3833" s="2" t="str">
        <f>TEXT(MID(Sales_Transactions[[#This Row],[Order Date]],2,5),"m")</f>
        <v>10</v>
      </c>
      <c r="G3833" s="2" t="str">
        <f>TEXT(MID(Sales_Transactions[[#This Row],[Order Date]],2,5),"yyy")</f>
        <v>2011</v>
      </c>
      <c r="H3833" s="2" t="str">
        <f>TEXT(MID(Sales_Transactions[[#This Row],[Order Date]],2,5),"yyy/m")</f>
        <v>2011/10</v>
      </c>
      <c r="I3833" t="s">
        <v>101</v>
      </c>
      <c r="J3833">
        <f t="shared" si="354"/>
        <v>1</v>
      </c>
      <c r="K3833" s="2">
        <v>3</v>
      </c>
      <c r="L3833" s="3">
        <v>143.98150000000001</v>
      </c>
      <c r="M3833" s="4">
        <v>0.08</v>
      </c>
      <c r="N3833" s="5" t="s">
        <v>23</v>
      </c>
      <c r="O3833" s="3">
        <v>-283.23</v>
      </c>
      <c r="P3833" s="3">
        <v>55.99</v>
      </c>
      <c r="Q3833" s="3">
        <v>2.5</v>
      </c>
      <c r="R3833" s="5" t="s">
        <v>1419</v>
      </c>
      <c r="S3833" s="5" t="s">
        <v>3003</v>
      </c>
      <c r="T3833" s="5" t="str">
        <f t="shared" si="355"/>
        <v>Stewart Visinsky</v>
      </c>
      <c r="U3833" t="s">
        <v>2828</v>
      </c>
      <c r="V3833" s="5" t="s">
        <v>47</v>
      </c>
      <c r="W3833" s="5" t="s">
        <v>48</v>
      </c>
      <c r="X3833" s="5" t="s">
        <v>49</v>
      </c>
      <c r="Y3833" s="5" t="s">
        <v>2364</v>
      </c>
      <c r="Z3833" s="5" t="s">
        <v>60</v>
      </c>
      <c r="AA3833" s="4">
        <v>0.83</v>
      </c>
      <c r="AB3833" s="1">
        <v>40822</v>
      </c>
      <c r="AC3833" s="1">
        <v>24509</v>
      </c>
      <c r="AD3833">
        <f t="shared" si="356"/>
        <v>2</v>
      </c>
      <c r="AE3833">
        <f t="shared" ca="1" si="357"/>
        <v>57</v>
      </c>
      <c r="AF3833" t="str">
        <f t="shared" ca="1" si="358"/>
        <v>18-64</v>
      </c>
      <c r="AG3833" s="3">
        <f t="shared" si="359"/>
        <v>19.481736000000001</v>
      </c>
      <c r="AH3833" t="str">
        <f>_xlfn.IFNA(VLOOKUP(Sales_Transactions[[#This Row],[Order ID]],Returned_Items[#All],2,FALSE),"Not Returned")</f>
        <v>Not Returned</v>
      </c>
    </row>
    <row r="3834" spans="1:34" x14ac:dyDescent="0.25">
      <c r="A3834">
        <v>55206</v>
      </c>
      <c r="C3834" t="s">
        <v>3062</v>
      </c>
      <c r="D3834" s="2" t="str">
        <f>TEXT(MID(Sales_Transactions[[#This Row],[Order Date]],2,5),"d/m/yyy")</f>
        <v>2/11/2011</v>
      </c>
      <c r="E3834" s="2" t="str">
        <f>TEXT(MID(Sales_Transactions[[#This Row],[Order Date]],2,5),"d")</f>
        <v>2</v>
      </c>
      <c r="F3834" s="2" t="str">
        <f>TEXT(MID(Sales_Transactions[[#This Row],[Order Date]],2,5),"m")</f>
        <v>11</v>
      </c>
      <c r="G3834" s="2" t="str">
        <f>TEXT(MID(Sales_Transactions[[#This Row],[Order Date]],2,5),"yyy")</f>
        <v>2011</v>
      </c>
      <c r="H3834" s="2" t="str">
        <f>TEXT(MID(Sales_Transactions[[#This Row],[Order Date]],2,5),"yyy/m")</f>
        <v>2011/11</v>
      </c>
      <c r="I3834" t="s">
        <v>78</v>
      </c>
      <c r="J3834">
        <f t="shared" si="354"/>
        <v>3</v>
      </c>
      <c r="K3834" s="2">
        <v>20</v>
      </c>
      <c r="L3834" s="3">
        <v>52.7</v>
      </c>
      <c r="M3834" s="4">
        <v>0.03</v>
      </c>
      <c r="N3834" s="5" t="s">
        <v>67</v>
      </c>
      <c r="O3834" s="3">
        <v>-64.88</v>
      </c>
      <c r="P3834" s="3">
        <v>1.8</v>
      </c>
      <c r="Q3834" s="3">
        <v>4.79</v>
      </c>
      <c r="R3834" s="5" t="s">
        <v>1239</v>
      </c>
      <c r="S3834" s="5" t="s">
        <v>1240</v>
      </c>
      <c r="T3834" s="5" t="str">
        <f t="shared" si="355"/>
        <v>Kimberly Carter</v>
      </c>
      <c r="U3834" t="s">
        <v>2828</v>
      </c>
      <c r="V3834" s="5" t="s">
        <v>74</v>
      </c>
      <c r="W3834" s="5" t="s">
        <v>28</v>
      </c>
      <c r="X3834" s="5" t="s">
        <v>41</v>
      </c>
      <c r="Y3834" s="5" t="s">
        <v>1454</v>
      </c>
      <c r="Z3834" s="5" t="s">
        <v>43</v>
      </c>
      <c r="AA3834" s="4">
        <v>0.37</v>
      </c>
      <c r="AB3834" s="1">
        <v>40850</v>
      </c>
      <c r="AC3834" s="1">
        <v>24781</v>
      </c>
      <c r="AD3834">
        <f t="shared" si="356"/>
        <v>1</v>
      </c>
      <c r="AE3834">
        <f t="shared" ca="1" si="357"/>
        <v>56</v>
      </c>
      <c r="AF3834" t="str">
        <f t="shared" ca="1" si="358"/>
        <v>18-64</v>
      </c>
      <c r="AG3834" s="3">
        <f t="shared" si="359"/>
        <v>0.32947300000000002</v>
      </c>
      <c r="AH3834" t="str">
        <f>_xlfn.IFNA(VLOOKUP(Sales_Transactions[[#This Row],[Order ID]],Returned_Items[#All],2,FALSE),"Not Returned")</f>
        <v>Not Returned</v>
      </c>
    </row>
    <row r="3835" spans="1:34" x14ac:dyDescent="0.25">
      <c r="A3835">
        <v>55492</v>
      </c>
      <c r="C3835" t="s">
        <v>2936</v>
      </c>
      <c r="D3835" s="2" t="str">
        <f>TEXT(MID(Sales_Transactions[[#This Row],[Order Date]],2,5),"d/m/yyy")</f>
        <v>19/9/2011</v>
      </c>
      <c r="E3835" s="2" t="str">
        <f>TEXT(MID(Sales_Transactions[[#This Row],[Order Date]],2,5),"d")</f>
        <v>19</v>
      </c>
      <c r="F3835" s="2" t="str">
        <f>TEXT(MID(Sales_Transactions[[#This Row],[Order Date]],2,5),"m")</f>
        <v>9</v>
      </c>
      <c r="G3835" s="2" t="str">
        <f>TEXT(MID(Sales_Transactions[[#This Row],[Order Date]],2,5),"yyy")</f>
        <v>2011</v>
      </c>
      <c r="H3835" s="2" t="str">
        <f>TEXT(MID(Sales_Transactions[[#This Row],[Order Date]],2,5),"yyy/m")</f>
        <v>2011/9</v>
      </c>
      <c r="I3835" t="s">
        <v>101</v>
      </c>
      <c r="J3835">
        <f t="shared" si="354"/>
        <v>1</v>
      </c>
      <c r="K3835" s="2">
        <v>10</v>
      </c>
      <c r="L3835" s="3">
        <v>1124.2439999999999</v>
      </c>
      <c r="M3835" s="4">
        <v>0.03</v>
      </c>
      <c r="N3835" s="5" t="s">
        <v>67</v>
      </c>
      <c r="O3835" s="3">
        <v>-126.45</v>
      </c>
      <c r="P3835" s="3">
        <v>125.99</v>
      </c>
      <c r="Q3835" s="3">
        <v>7.69</v>
      </c>
      <c r="R3835" s="5" t="s">
        <v>1419</v>
      </c>
      <c r="S3835" s="5" t="s">
        <v>3003</v>
      </c>
      <c r="T3835" s="5" t="str">
        <f t="shared" si="355"/>
        <v>Stewart Visinsky</v>
      </c>
      <c r="U3835" t="s">
        <v>2828</v>
      </c>
      <c r="V3835" s="5" t="s">
        <v>47</v>
      </c>
      <c r="W3835" s="5" t="s">
        <v>48</v>
      </c>
      <c r="X3835" s="5" t="s">
        <v>49</v>
      </c>
      <c r="Y3835" s="5" t="s">
        <v>184</v>
      </c>
      <c r="Z3835" s="5" t="s">
        <v>43</v>
      </c>
      <c r="AA3835" s="4">
        <v>0.57999999999999996</v>
      </c>
      <c r="AB3835" s="1">
        <v>40807</v>
      </c>
      <c r="AC3835" s="1">
        <v>24271</v>
      </c>
      <c r="AD3835">
        <f t="shared" si="356"/>
        <v>2</v>
      </c>
      <c r="AE3835">
        <f t="shared" ca="1" si="357"/>
        <v>58</v>
      </c>
      <c r="AF3835" t="str">
        <f t="shared" ca="1" si="358"/>
        <v>18-64</v>
      </c>
      <c r="AG3835" s="3">
        <f t="shared" si="359"/>
        <v>13.364220299999999</v>
      </c>
      <c r="AH3835" t="str">
        <f>_xlfn.IFNA(VLOOKUP(Sales_Transactions[[#This Row],[Order ID]],Returned_Items[#All],2,FALSE),"Not Returned")</f>
        <v>Not Returned</v>
      </c>
    </row>
    <row r="3836" spans="1:34" x14ac:dyDescent="0.25">
      <c r="A3836">
        <v>55744</v>
      </c>
      <c r="C3836" t="s">
        <v>983</v>
      </c>
      <c r="D3836" s="2" t="str">
        <f>TEXT(MID(Sales_Transactions[[#This Row],[Order Date]],2,5),"d/m/yyy")</f>
        <v>20/10/2011</v>
      </c>
      <c r="E3836" s="2" t="str">
        <f>TEXT(MID(Sales_Transactions[[#This Row],[Order Date]],2,5),"d")</f>
        <v>20</v>
      </c>
      <c r="F3836" s="2" t="str">
        <f>TEXT(MID(Sales_Transactions[[#This Row],[Order Date]],2,5),"m")</f>
        <v>10</v>
      </c>
      <c r="G3836" s="2" t="str">
        <f>TEXT(MID(Sales_Transactions[[#This Row],[Order Date]],2,5),"yyy")</f>
        <v>2011</v>
      </c>
      <c r="H3836" s="2" t="str">
        <f>TEXT(MID(Sales_Transactions[[#This Row],[Order Date]],2,5),"yyy/m")</f>
        <v>2011/10</v>
      </c>
      <c r="I3836" t="s">
        <v>101</v>
      </c>
      <c r="J3836">
        <f t="shared" si="354"/>
        <v>1</v>
      </c>
      <c r="K3836" s="2">
        <v>23</v>
      </c>
      <c r="L3836" s="3">
        <v>415.05500000000001</v>
      </c>
      <c r="M3836" s="4">
        <v>0.02</v>
      </c>
      <c r="N3836" s="5" t="s">
        <v>23</v>
      </c>
      <c r="O3836" s="3">
        <v>-44.13</v>
      </c>
      <c r="P3836" s="3">
        <v>20.99</v>
      </c>
      <c r="Q3836" s="3">
        <v>0.99</v>
      </c>
      <c r="R3836" s="5" t="s">
        <v>1435</v>
      </c>
      <c r="S3836" s="5" t="s">
        <v>1053</v>
      </c>
      <c r="T3836" s="5" t="str">
        <f t="shared" si="355"/>
        <v>Sarah Brown</v>
      </c>
      <c r="U3836" t="s">
        <v>2828</v>
      </c>
      <c r="V3836" s="5" t="s">
        <v>37</v>
      </c>
      <c r="W3836" s="5" t="s">
        <v>48</v>
      </c>
      <c r="X3836" s="5" t="s">
        <v>49</v>
      </c>
      <c r="Y3836" s="5" t="s">
        <v>2200</v>
      </c>
      <c r="Z3836" s="5" t="s">
        <v>60</v>
      </c>
      <c r="AA3836" s="4">
        <v>0.83</v>
      </c>
      <c r="AB3836" s="1">
        <v>40837</v>
      </c>
      <c r="AC3836" s="1">
        <v>30020</v>
      </c>
      <c r="AD3836">
        <f t="shared" si="356"/>
        <v>1</v>
      </c>
      <c r="AE3836">
        <f t="shared" ca="1" si="357"/>
        <v>42</v>
      </c>
      <c r="AF3836" t="str">
        <f t="shared" ca="1" si="358"/>
        <v>18-64</v>
      </c>
      <c r="AG3836" s="3">
        <f t="shared" si="359"/>
        <v>0.955469652173913</v>
      </c>
      <c r="AH3836" t="str">
        <f>_xlfn.IFNA(VLOOKUP(Sales_Transactions[[#This Row],[Order ID]],Returned_Items[#All],2,FALSE),"Not Returned")</f>
        <v>Not Returned</v>
      </c>
    </row>
    <row r="3837" spans="1:34" x14ac:dyDescent="0.25">
      <c r="A3837">
        <v>55968</v>
      </c>
      <c r="C3837" t="s">
        <v>3063</v>
      </c>
      <c r="D3837" s="2" t="str">
        <f>TEXT(MID(Sales_Transactions[[#This Row],[Order Date]],2,5),"d/m/yyy")</f>
        <v>30/9/2012</v>
      </c>
      <c r="E3837" s="2" t="str">
        <f>TEXT(MID(Sales_Transactions[[#This Row],[Order Date]],2,5),"d")</f>
        <v>30</v>
      </c>
      <c r="F3837" s="2" t="str">
        <f>TEXT(MID(Sales_Transactions[[#This Row],[Order Date]],2,5),"m")</f>
        <v>9</v>
      </c>
      <c r="G3837" s="2" t="str">
        <f>TEXT(MID(Sales_Transactions[[#This Row],[Order Date]],2,5),"yyy")</f>
        <v>2012</v>
      </c>
      <c r="H3837" s="2" t="str">
        <f>TEXT(MID(Sales_Transactions[[#This Row],[Order Date]],2,5),"yyy/m")</f>
        <v>2012/9</v>
      </c>
      <c r="I3837" t="s">
        <v>22</v>
      </c>
      <c r="J3837">
        <f t="shared" si="354"/>
        <v>2</v>
      </c>
      <c r="K3837" s="2">
        <v>40</v>
      </c>
      <c r="L3837" s="3">
        <v>73.62</v>
      </c>
      <c r="M3837" s="4">
        <v>0.05</v>
      </c>
      <c r="N3837" s="5" t="s">
        <v>23</v>
      </c>
      <c r="O3837" s="3">
        <v>0.86</v>
      </c>
      <c r="P3837" s="3">
        <v>1.82</v>
      </c>
      <c r="Q3837" s="3">
        <v>1</v>
      </c>
      <c r="R3837" s="5" t="s">
        <v>2835</v>
      </c>
      <c r="S3837" s="5" t="s">
        <v>3016</v>
      </c>
      <c r="T3837" s="5" t="str">
        <f t="shared" si="355"/>
        <v>Carol Triggs</v>
      </c>
      <c r="U3837" t="s">
        <v>2828</v>
      </c>
      <c r="V3837" s="5" t="s">
        <v>74</v>
      </c>
      <c r="W3837" s="5" t="s">
        <v>28</v>
      </c>
      <c r="X3837" s="5" t="s">
        <v>124</v>
      </c>
      <c r="Y3837" s="5" t="s">
        <v>2648</v>
      </c>
      <c r="Z3837" s="5" t="s">
        <v>84</v>
      </c>
      <c r="AA3837" s="4">
        <v>0.4</v>
      </c>
      <c r="AB3837" s="1">
        <v>41184</v>
      </c>
      <c r="AC3837" s="1">
        <v>30196</v>
      </c>
      <c r="AD3837">
        <f t="shared" si="356"/>
        <v>2</v>
      </c>
      <c r="AE3837">
        <f t="shared" ca="1" si="357"/>
        <v>41</v>
      </c>
      <c r="AF3837" t="str">
        <f t="shared" ca="1" si="358"/>
        <v>18-64</v>
      </c>
      <c r="AG3837" s="3">
        <f t="shared" si="359"/>
        <v>7.0477250000000005E-2</v>
      </c>
      <c r="AH3837" t="str">
        <f>_xlfn.IFNA(VLOOKUP(Sales_Transactions[[#This Row],[Order ID]],Returned_Items[#All],2,FALSE),"Not Returned")</f>
        <v>Returned</v>
      </c>
    </row>
    <row r="3838" spans="1:34" x14ac:dyDescent="0.25">
      <c r="A3838">
        <v>56288</v>
      </c>
      <c r="C3838" t="s">
        <v>2649</v>
      </c>
      <c r="D3838" s="2" t="str">
        <f>TEXT(MID(Sales_Transactions[[#This Row],[Order Date]],2,5),"d/m/yyy")</f>
        <v>30/6/2010</v>
      </c>
      <c r="E3838" s="2" t="str">
        <f>TEXT(MID(Sales_Transactions[[#This Row],[Order Date]],2,5),"d")</f>
        <v>30</v>
      </c>
      <c r="F3838" s="2" t="str">
        <f>TEXT(MID(Sales_Transactions[[#This Row],[Order Date]],2,5),"m")</f>
        <v>6</v>
      </c>
      <c r="G3838" s="2" t="str">
        <f>TEXT(MID(Sales_Transactions[[#This Row],[Order Date]],2,5),"yyy")</f>
        <v>2010</v>
      </c>
      <c r="H3838" s="2" t="str">
        <f>TEXT(MID(Sales_Transactions[[#This Row],[Order Date]],2,5),"yyy/m")</f>
        <v>2010/6</v>
      </c>
      <c r="I3838" t="s">
        <v>52</v>
      </c>
      <c r="J3838">
        <f t="shared" si="354"/>
        <v>1</v>
      </c>
      <c r="K3838" s="2">
        <v>37</v>
      </c>
      <c r="L3838" s="3">
        <v>1287.94</v>
      </c>
      <c r="M3838" s="4">
        <v>0.06</v>
      </c>
      <c r="N3838" s="5" t="s">
        <v>23</v>
      </c>
      <c r="O3838" s="3">
        <v>140.35</v>
      </c>
      <c r="P3838" s="3">
        <v>35.89</v>
      </c>
      <c r="Q3838" s="3">
        <v>14.72</v>
      </c>
      <c r="R3838" s="5" t="s">
        <v>2984</v>
      </c>
      <c r="S3838" s="5" t="s">
        <v>2985</v>
      </c>
      <c r="T3838" s="5" t="str">
        <f t="shared" si="355"/>
        <v>Mathew Reese</v>
      </c>
      <c r="U3838" t="s">
        <v>2828</v>
      </c>
      <c r="V3838" s="5" t="s">
        <v>27</v>
      </c>
      <c r="W3838" s="5" t="s">
        <v>28</v>
      </c>
      <c r="X3838" s="5" t="s">
        <v>98</v>
      </c>
      <c r="Y3838" s="5" t="s">
        <v>1406</v>
      </c>
      <c r="Z3838" s="5" t="s">
        <v>43</v>
      </c>
      <c r="AA3838" s="4">
        <v>0.4</v>
      </c>
      <c r="AB3838" s="1">
        <v>40359</v>
      </c>
      <c r="AC3838" s="1">
        <v>30047</v>
      </c>
      <c r="AD3838">
        <f t="shared" si="356"/>
        <v>0</v>
      </c>
      <c r="AE3838">
        <f t="shared" ca="1" si="357"/>
        <v>42</v>
      </c>
      <c r="AF3838" t="str">
        <f t="shared" ca="1" si="358"/>
        <v>18-64</v>
      </c>
      <c r="AG3838" s="3">
        <f t="shared" si="359"/>
        <v>1.3672558378378377</v>
      </c>
      <c r="AH3838" t="str">
        <f>_xlfn.IFNA(VLOOKUP(Sales_Transactions[[#This Row],[Order ID]],Returned_Items[#All],2,FALSE),"Not Returned")</f>
        <v>Not Returned</v>
      </c>
    </row>
    <row r="3839" spans="1:34" x14ac:dyDescent="0.25">
      <c r="A3839">
        <v>56288</v>
      </c>
      <c r="C3839" t="s">
        <v>2649</v>
      </c>
      <c r="D3839" s="2" t="str">
        <f>TEXT(MID(Sales_Transactions[[#This Row],[Order Date]],2,5),"d/m/yyy")</f>
        <v>30/6/2010</v>
      </c>
      <c r="E3839" s="2" t="str">
        <f>TEXT(MID(Sales_Transactions[[#This Row],[Order Date]],2,5),"d")</f>
        <v>30</v>
      </c>
      <c r="F3839" s="2" t="str">
        <f>TEXT(MID(Sales_Transactions[[#This Row],[Order Date]],2,5),"m")</f>
        <v>6</v>
      </c>
      <c r="G3839" s="2" t="str">
        <f>TEXT(MID(Sales_Transactions[[#This Row],[Order Date]],2,5),"yyy")</f>
        <v>2010</v>
      </c>
      <c r="H3839" s="2" t="str">
        <f>TEXT(MID(Sales_Transactions[[#This Row],[Order Date]],2,5),"yyy/m")</f>
        <v>2010/6</v>
      </c>
      <c r="I3839" t="s">
        <v>52</v>
      </c>
      <c r="J3839">
        <f t="shared" si="354"/>
        <v>1</v>
      </c>
      <c r="K3839" s="2">
        <v>39</v>
      </c>
      <c r="L3839" s="3">
        <v>585.36</v>
      </c>
      <c r="M3839" s="4">
        <v>7.0000000000000007E-2</v>
      </c>
      <c r="N3839" s="5" t="s">
        <v>67</v>
      </c>
      <c r="O3839" s="3">
        <v>269.26</v>
      </c>
      <c r="P3839" s="3">
        <v>15.57</v>
      </c>
      <c r="Q3839" s="3">
        <v>1.39</v>
      </c>
      <c r="R3839" s="5" t="s">
        <v>2984</v>
      </c>
      <c r="S3839" s="5" t="s">
        <v>2985</v>
      </c>
      <c r="T3839" s="5" t="str">
        <f t="shared" si="355"/>
        <v>Mathew Reese</v>
      </c>
      <c r="U3839" t="s">
        <v>2828</v>
      </c>
      <c r="V3839" s="5" t="s">
        <v>27</v>
      </c>
      <c r="W3839" s="5" t="s">
        <v>28</v>
      </c>
      <c r="X3839" s="5" t="s">
        <v>98</v>
      </c>
      <c r="Y3839" s="5" t="s">
        <v>2088</v>
      </c>
      <c r="Z3839" s="5" t="s">
        <v>43</v>
      </c>
      <c r="AA3839" s="4">
        <v>0.38</v>
      </c>
      <c r="AB3839" s="1">
        <v>40361</v>
      </c>
      <c r="AC3839" s="1">
        <v>29784</v>
      </c>
      <c r="AD3839">
        <f t="shared" si="356"/>
        <v>2</v>
      </c>
      <c r="AE3839">
        <f t="shared" ca="1" si="357"/>
        <v>43</v>
      </c>
      <c r="AF3839" t="str">
        <f t="shared" ca="1" si="358"/>
        <v>18-64</v>
      </c>
      <c r="AG3839" s="3">
        <f t="shared" si="359"/>
        <v>0.4345923333333333</v>
      </c>
      <c r="AH3839" t="str">
        <f>_xlfn.IFNA(VLOOKUP(Sales_Transactions[[#This Row],[Order ID]],Returned_Items[#All],2,FALSE),"Not Returned")</f>
        <v>Not Returned</v>
      </c>
    </row>
    <row r="3840" spans="1:34" x14ac:dyDescent="0.25">
      <c r="A3840">
        <v>56291</v>
      </c>
      <c r="C3840" t="s">
        <v>3064</v>
      </c>
      <c r="D3840" s="2" t="str">
        <f>TEXT(MID(Sales_Transactions[[#This Row],[Order Date]],2,5),"d/m/yyy")</f>
        <v>17/9/2012</v>
      </c>
      <c r="E3840" s="2" t="str">
        <f>TEXT(MID(Sales_Transactions[[#This Row],[Order Date]],2,5),"d")</f>
        <v>17</v>
      </c>
      <c r="F3840" s="2" t="str">
        <f>TEXT(MID(Sales_Transactions[[#This Row],[Order Date]],2,5),"m")</f>
        <v>9</v>
      </c>
      <c r="G3840" s="2" t="str">
        <f>TEXT(MID(Sales_Transactions[[#This Row],[Order Date]],2,5),"yyy")</f>
        <v>2012</v>
      </c>
      <c r="H3840" s="2" t="str">
        <f>TEXT(MID(Sales_Transactions[[#This Row],[Order Date]],2,5),"yyy/m")</f>
        <v>2012/9</v>
      </c>
      <c r="I3840" t="s">
        <v>52</v>
      </c>
      <c r="J3840">
        <f t="shared" si="354"/>
        <v>1</v>
      </c>
      <c r="K3840" s="2">
        <v>22</v>
      </c>
      <c r="L3840" s="3">
        <v>11022.53</v>
      </c>
      <c r="M3840" s="4">
        <v>0.06</v>
      </c>
      <c r="N3840" s="5" t="s">
        <v>34</v>
      </c>
      <c r="O3840" s="3">
        <v>1869.86</v>
      </c>
      <c r="P3840" s="3">
        <v>517.48</v>
      </c>
      <c r="Q3840" s="3">
        <v>16.63</v>
      </c>
      <c r="R3840" s="5" t="s">
        <v>2124</v>
      </c>
      <c r="S3840" s="5" t="s">
        <v>3065</v>
      </c>
      <c r="T3840" s="5" t="str">
        <f t="shared" si="355"/>
        <v>Shirley Daniels</v>
      </c>
      <c r="U3840" t="s">
        <v>2828</v>
      </c>
      <c r="V3840" s="5" t="s">
        <v>47</v>
      </c>
      <c r="W3840" s="5" t="s">
        <v>48</v>
      </c>
      <c r="X3840" s="5" t="s">
        <v>324</v>
      </c>
      <c r="Y3840" s="5" t="s">
        <v>1483</v>
      </c>
      <c r="Z3840" s="5" t="s">
        <v>106</v>
      </c>
      <c r="AA3840" s="4">
        <v>0.59</v>
      </c>
      <c r="AB3840" s="1">
        <v>41171</v>
      </c>
      <c r="AC3840" s="1">
        <v>29793</v>
      </c>
      <c r="AD3840">
        <f t="shared" si="356"/>
        <v>2</v>
      </c>
      <c r="AE3840">
        <f t="shared" ca="1" si="357"/>
        <v>43</v>
      </c>
      <c r="AF3840" t="str">
        <f t="shared" ca="1" si="358"/>
        <v>18-64</v>
      </c>
      <c r="AG3840" s="3">
        <f t="shared" si="359"/>
        <v>24.263614181818184</v>
      </c>
      <c r="AH3840" t="str">
        <f>_xlfn.IFNA(VLOOKUP(Sales_Transactions[[#This Row],[Order ID]],Returned_Items[#All],2,FALSE),"Not Returned")</f>
        <v>Not Returned</v>
      </c>
    </row>
    <row r="3841" spans="1:34" x14ac:dyDescent="0.25">
      <c r="A3841">
        <v>56291</v>
      </c>
      <c r="C3841" t="s">
        <v>3064</v>
      </c>
      <c r="D3841" s="2" t="str">
        <f>TEXT(MID(Sales_Transactions[[#This Row],[Order Date]],2,5),"d/m/yyy")</f>
        <v>17/9/2012</v>
      </c>
      <c r="E3841" s="2" t="str">
        <f>TEXT(MID(Sales_Transactions[[#This Row],[Order Date]],2,5),"d")</f>
        <v>17</v>
      </c>
      <c r="F3841" s="2" t="str">
        <f>TEXT(MID(Sales_Transactions[[#This Row],[Order Date]],2,5),"m")</f>
        <v>9</v>
      </c>
      <c r="G3841" s="2" t="str">
        <f>TEXT(MID(Sales_Transactions[[#This Row],[Order Date]],2,5),"yyy")</f>
        <v>2012</v>
      </c>
      <c r="H3841" s="2" t="str">
        <f>TEXT(MID(Sales_Transactions[[#This Row],[Order Date]],2,5),"yyy/m")</f>
        <v>2012/9</v>
      </c>
      <c r="I3841" t="s">
        <v>52</v>
      </c>
      <c r="J3841">
        <f t="shared" si="354"/>
        <v>1</v>
      </c>
      <c r="K3841" s="2">
        <v>25</v>
      </c>
      <c r="L3841" s="3">
        <v>377.37</v>
      </c>
      <c r="M3841" s="4">
        <v>0.04</v>
      </c>
      <c r="N3841" s="5" t="s">
        <v>23</v>
      </c>
      <c r="O3841" s="3">
        <v>151.4</v>
      </c>
      <c r="P3841" s="3">
        <v>15.04</v>
      </c>
      <c r="Q3841" s="3">
        <v>1.97</v>
      </c>
      <c r="R3841" s="5" t="s">
        <v>2124</v>
      </c>
      <c r="S3841" s="5" t="s">
        <v>3065</v>
      </c>
      <c r="T3841" s="5" t="str">
        <f t="shared" si="355"/>
        <v>Shirley Daniels</v>
      </c>
      <c r="U3841" t="s">
        <v>2828</v>
      </c>
      <c r="V3841" s="5" t="s">
        <v>47</v>
      </c>
      <c r="W3841" s="5" t="s">
        <v>28</v>
      </c>
      <c r="X3841" s="5" t="s">
        <v>75</v>
      </c>
      <c r="Y3841" s="5" t="s">
        <v>1168</v>
      </c>
      <c r="Z3841" s="5" t="s">
        <v>84</v>
      </c>
      <c r="AA3841" s="4">
        <v>0.39</v>
      </c>
      <c r="AB3841" s="1">
        <v>41169</v>
      </c>
      <c r="AC3841" s="1">
        <v>29724</v>
      </c>
      <c r="AD3841">
        <f t="shared" si="356"/>
        <v>0</v>
      </c>
      <c r="AE3841">
        <f t="shared" ca="1" si="357"/>
        <v>43</v>
      </c>
      <c r="AF3841" t="str">
        <f t="shared" ca="1" si="358"/>
        <v>18-64</v>
      </c>
      <c r="AG3841" s="3">
        <f t="shared" si="359"/>
        <v>0.68015935999999999</v>
      </c>
      <c r="AH3841" t="str">
        <f>_xlfn.IFNA(VLOOKUP(Sales_Transactions[[#This Row],[Order ID]],Returned_Items[#All],2,FALSE),"Not Returned")</f>
        <v>Not Returned</v>
      </c>
    </row>
    <row r="3842" spans="1:34" x14ac:dyDescent="0.25">
      <c r="A3842">
        <v>56291</v>
      </c>
      <c r="C3842" t="s">
        <v>3064</v>
      </c>
      <c r="D3842" s="2" t="str">
        <f>TEXT(MID(Sales_Transactions[[#This Row],[Order Date]],2,5),"d/m/yyy")</f>
        <v>17/9/2012</v>
      </c>
      <c r="E3842" s="2" t="str">
        <f>TEXT(MID(Sales_Transactions[[#This Row],[Order Date]],2,5),"d")</f>
        <v>17</v>
      </c>
      <c r="F3842" s="2" t="str">
        <f>TEXT(MID(Sales_Transactions[[#This Row],[Order Date]],2,5),"m")</f>
        <v>9</v>
      </c>
      <c r="G3842" s="2" t="str">
        <f>TEXT(MID(Sales_Transactions[[#This Row],[Order Date]],2,5),"yyy")</f>
        <v>2012</v>
      </c>
      <c r="H3842" s="2" t="str">
        <f>TEXT(MID(Sales_Transactions[[#This Row],[Order Date]],2,5),"yyy/m")</f>
        <v>2012/9</v>
      </c>
      <c r="I3842" t="s">
        <v>52</v>
      </c>
      <c r="J3842">
        <f t="shared" ref="J3842:J3905" si="360">IF(I3842="Making Critical",5,IF(I3842="High",4,IF(I3842="Medium",3,IF(I3842="Low",2,1))))</f>
        <v>1</v>
      </c>
      <c r="K3842" s="2">
        <v>47</v>
      </c>
      <c r="L3842" s="3">
        <v>1200.7</v>
      </c>
      <c r="M3842" s="4">
        <v>0.06</v>
      </c>
      <c r="N3842" s="5" t="s">
        <v>23</v>
      </c>
      <c r="O3842" s="3">
        <v>-37.270000000000003</v>
      </c>
      <c r="P3842" s="3">
        <v>24.98</v>
      </c>
      <c r="Q3842" s="3">
        <v>8.7899999999999991</v>
      </c>
      <c r="R3842" s="5" t="s">
        <v>2124</v>
      </c>
      <c r="S3842" s="5" t="s">
        <v>3065</v>
      </c>
      <c r="T3842" s="5" t="str">
        <f t="shared" ref="T3842:T3905" si="361">R3842 &amp; " " &amp; S3842</f>
        <v>Shirley Daniels</v>
      </c>
      <c r="U3842" t="s">
        <v>2828</v>
      </c>
      <c r="V3842" s="5" t="s">
        <v>47</v>
      </c>
      <c r="W3842" s="5" t="s">
        <v>28</v>
      </c>
      <c r="X3842" s="5" t="s">
        <v>29</v>
      </c>
      <c r="Y3842" s="5" t="s">
        <v>2642</v>
      </c>
      <c r="Z3842" s="5" t="s">
        <v>43</v>
      </c>
      <c r="AA3842" s="4">
        <v>0.66</v>
      </c>
      <c r="AB3842" s="1">
        <v>41170</v>
      </c>
      <c r="AC3842" s="1">
        <v>29882</v>
      </c>
      <c r="AD3842">
        <f t="shared" ref="AD3842:AD3905" si="362">_xlfn.DAYS(AB3842,D3842)</f>
        <v>1</v>
      </c>
      <c r="AE3842">
        <f t="shared" ref="AE3842:AE3905" ca="1" si="363">DATEDIF(AC3842,TODAY(),"Y")</f>
        <v>42</v>
      </c>
      <c r="AF3842" t="str">
        <f t="shared" ref="AF3842:AF3905" ca="1" si="364">IF(AE3842&lt;18,"Under 18",IF(AE3842&lt;65,"18-64","Over 65"))</f>
        <v>18-64</v>
      </c>
      <c r="AG3842" s="3">
        <f t="shared" ref="AG3842:AG3905" si="365" xml:space="preserve"> (P3842 - (M3842 / 100) * P3842 + Q3842) / K3842</f>
        <v>0.71819174468085112</v>
      </c>
      <c r="AH3842" t="str">
        <f>_xlfn.IFNA(VLOOKUP(Sales_Transactions[[#This Row],[Order ID]],Returned_Items[#All],2,FALSE),"Not Returned")</f>
        <v>Not Returned</v>
      </c>
    </row>
    <row r="3843" spans="1:34" x14ac:dyDescent="0.25">
      <c r="A3843">
        <v>56486</v>
      </c>
      <c r="C3843" t="s">
        <v>2843</v>
      </c>
      <c r="D3843" s="2" t="str">
        <f>TEXT(MID(Sales_Transactions[[#This Row],[Order Date]],2,5),"d/m/yyy")</f>
        <v>28/5/2009</v>
      </c>
      <c r="E3843" s="2" t="str">
        <f>TEXT(MID(Sales_Transactions[[#This Row],[Order Date]],2,5),"d")</f>
        <v>28</v>
      </c>
      <c r="F3843" s="2" t="str">
        <f>TEXT(MID(Sales_Transactions[[#This Row],[Order Date]],2,5),"m")</f>
        <v>5</v>
      </c>
      <c r="G3843" s="2" t="str">
        <f>TEXT(MID(Sales_Transactions[[#This Row],[Order Date]],2,5),"yyy")</f>
        <v>2009</v>
      </c>
      <c r="H3843" s="2" t="str">
        <f>TEXT(MID(Sales_Transactions[[#This Row],[Order Date]],2,5),"yyy/m")</f>
        <v>2009/5</v>
      </c>
      <c r="I3843" t="s">
        <v>101</v>
      </c>
      <c r="J3843">
        <f t="shared" si="360"/>
        <v>1</v>
      </c>
      <c r="K3843" s="2">
        <v>11</v>
      </c>
      <c r="L3843" s="3">
        <v>73.62</v>
      </c>
      <c r="M3843" s="4">
        <v>0.03</v>
      </c>
      <c r="N3843" s="5" t="s">
        <v>23</v>
      </c>
      <c r="O3843" s="3">
        <v>-23.5</v>
      </c>
      <c r="P3843" s="3">
        <v>5.98</v>
      </c>
      <c r="Q3843" s="3">
        <v>5.35</v>
      </c>
      <c r="R3843" s="5" t="s">
        <v>2976</v>
      </c>
      <c r="S3843" s="5" t="s">
        <v>2977</v>
      </c>
      <c r="T3843" s="5" t="str">
        <f t="shared" si="361"/>
        <v>Sheri Gordon</v>
      </c>
      <c r="U3843" t="s">
        <v>2828</v>
      </c>
      <c r="V3843" s="5" t="s">
        <v>47</v>
      </c>
      <c r="W3843" s="5" t="s">
        <v>28</v>
      </c>
      <c r="X3843" s="5" t="s">
        <v>75</v>
      </c>
      <c r="Y3843" s="5" t="s">
        <v>1534</v>
      </c>
      <c r="Z3843" s="5" t="s">
        <v>43</v>
      </c>
      <c r="AA3843" s="4">
        <v>0.4</v>
      </c>
      <c r="AB3843" s="1">
        <v>39962</v>
      </c>
      <c r="AC3843" s="1">
        <v>5820</v>
      </c>
      <c r="AD3843">
        <f t="shared" si="362"/>
        <v>1</v>
      </c>
      <c r="AE3843">
        <f t="shared" ca="1" si="363"/>
        <v>108</v>
      </c>
      <c r="AF3843" t="str">
        <f t="shared" ca="1" si="364"/>
        <v>Over 65</v>
      </c>
      <c r="AG3843" s="3">
        <f t="shared" si="365"/>
        <v>1.029836909090909</v>
      </c>
      <c r="AH3843" t="str">
        <f>_xlfn.IFNA(VLOOKUP(Sales_Transactions[[#This Row],[Order ID]],Returned_Items[#All],2,FALSE),"Not Returned")</f>
        <v>Not Returned</v>
      </c>
    </row>
    <row r="3844" spans="1:34" x14ac:dyDescent="0.25">
      <c r="A3844">
        <v>56514</v>
      </c>
      <c r="C3844" t="s">
        <v>1797</v>
      </c>
      <c r="D3844" s="2" t="str">
        <f>TEXT(MID(Sales_Transactions[[#This Row],[Order Date]],2,5),"d/m/yyy")</f>
        <v>11/2/2012</v>
      </c>
      <c r="E3844" s="2" t="str">
        <f>TEXT(MID(Sales_Transactions[[#This Row],[Order Date]],2,5),"d")</f>
        <v>11</v>
      </c>
      <c r="F3844" s="2" t="str">
        <f>TEXT(MID(Sales_Transactions[[#This Row],[Order Date]],2,5),"m")</f>
        <v>2</v>
      </c>
      <c r="G3844" s="2" t="str">
        <f>TEXT(MID(Sales_Transactions[[#This Row],[Order Date]],2,5),"yyy")</f>
        <v>2012</v>
      </c>
      <c r="H3844" s="2" t="str">
        <f>TEXT(MID(Sales_Transactions[[#This Row],[Order Date]],2,5),"yyy/m")</f>
        <v>2012/2</v>
      </c>
      <c r="I3844" t="s">
        <v>22</v>
      </c>
      <c r="J3844">
        <f t="shared" si="360"/>
        <v>2</v>
      </c>
      <c r="K3844" s="2">
        <v>3</v>
      </c>
      <c r="L3844" s="3">
        <v>110</v>
      </c>
      <c r="M3844" s="4">
        <v>0.02</v>
      </c>
      <c r="N3844" s="5" t="s">
        <v>23</v>
      </c>
      <c r="O3844" s="3">
        <v>-24.43</v>
      </c>
      <c r="P3844" s="3">
        <v>30.98</v>
      </c>
      <c r="Q3844" s="3">
        <v>11.63</v>
      </c>
      <c r="R3844" s="5" t="s">
        <v>2124</v>
      </c>
      <c r="S3844" s="5" t="s">
        <v>3065</v>
      </c>
      <c r="T3844" s="5" t="str">
        <f t="shared" si="361"/>
        <v>Shirley Daniels</v>
      </c>
      <c r="U3844" t="s">
        <v>2828</v>
      </c>
      <c r="V3844" s="5" t="s">
        <v>47</v>
      </c>
      <c r="W3844" s="5" t="s">
        <v>28</v>
      </c>
      <c r="X3844" s="5" t="s">
        <v>41</v>
      </c>
      <c r="Y3844" s="5" t="s">
        <v>356</v>
      </c>
      <c r="Z3844" s="5" t="s">
        <v>43</v>
      </c>
      <c r="AA3844" s="4">
        <v>0.37</v>
      </c>
      <c r="AB3844" s="1">
        <v>40957</v>
      </c>
      <c r="AC3844" s="1">
        <v>29077</v>
      </c>
      <c r="AD3844">
        <f t="shared" si="362"/>
        <v>7</v>
      </c>
      <c r="AE3844">
        <f t="shared" ca="1" si="363"/>
        <v>44</v>
      </c>
      <c r="AF3844" t="str">
        <f t="shared" ca="1" si="364"/>
        <v>18-64</v>
      </c>
      <c r="AG3844" s="3">
        <f t="shared" si="365"/>
        <v>14.201268000000001</v>
      </c>
      <c r="AH3844" t="str">
        <f>_xlfn.IFNA(VLOOKUP(Sales_Transactions[[#This Row],[Order ID]],Returned_Items[#All],2,FALSE),"Not Returned")</f>
        <v>Returned</v>
      </c>
    </row>
    <row r="3845" spans="1:34" x14ac:dyDescent="0.25">
      <c r="A3845">
        <v>56514</v>
      </c>
      <c r="C3845" t="s">
        <v>1797</v>
      </c>
      <c r="D3845" s="2" t="str">
        <f>TEXT(MID(Sales_Transactions[[#This Row],[Order Date]],2,5),"d/m/yyy")</f>
        <v>11/2/2012</v>
      </c>
      <c r="E3845" s="2" t="str">
        <f>TEXT(MID(Sales_Transactions[[#This Row],[Order Date]],2,5),"d")</f>
        <v>11</v>
      </c>
      <c r="F3845" s="2" t="str">
        <f>TEXT(MID(Sales_Transactions[[#This Row],[Order Date]],2,5),"m")</f>
        <v>2</v>
      </c>
      <c r="G3845" s="2" t="str">
        <f>TEXT(MID(Sales_Transactions[[#This Row],[Order Date]],2,5),"yyy")</f>
        <v>2012</v>
      </c>
      <c r="H3845" s="2" t="str">
        <f>TEXT(MID(Sales_Transactions[[#This Row],[Order Date]],2,5),"yyy/m")</f>
        <v>2012/2</v>
      </c>
      <c r="I3845" t="s">
        <v>22</v>
      </c>
      <c r="J3845">
        <f t="shared" si="360"/>
        <v>2</v>
      </c>
      <c r="K3845" s="2">
        <v>35</v>
      </c>
      <c r="L3845" s="3">
        <v>186.89</v>
      </c>
      <c r="M3845" s="4">
        <v>0.02</v>
      </c>
      <c r="N3845" s="5" t="s">
        <v>23</v>
      </c>
      <c r="O3845" s="3">
        <v>-153.19999999999999</v>
      </c>
      <c r="P3845" s="3">
        <v>4.9800000000000004</v>
      </c>
      <c r="Q3845" s="3">
        <v>7.54</v>
      </c>
      <c r="R3845" s="5" t="s">
        <v>2124</v>
      </c>
      <c r="S3845" s="5" t="s">
        <v>3065</v>
      </c>
      <c r="T3845" s="5" t="str">
        <f t="shared" si="361"/>
        <v>Shirley Daniels</v>
      </c>
      <c r="U3845" t="s">
        <v>2828</v>
      </c>
      <c r="V3845" s="5" t="s">
        <v>47</v>
      </c>
      <c r="W3845" s="5" t="s">
        <v>28</v>
      </c>
      <c r="X3845" s="5" t="s">
        <v>75</v>
      </c>
      <c r="Y3845" s="5" t="s">
        <v>2763</v>
      </c>
      <c r="Z3845" s="5" t="s">
        <v>43</v>
      </c>
      <c r="AA3845" s="4">
        <v>0.38</v>
      </c>
      <c r="AB3845" s="1">
        <v>40957</v>
      </c>
      <c r="AC3845" s="1">
        <v>29043</v>
      </c>
      <c r="AD3845">
        <f t="shared" si="362"/>
        <v>7</v>
      </c>
      <c r="AE3845">
        <f t="shared" ca="1" si="363"/>
        <v>45</v>
      </c>
      <c r="AF3845" t="str">
        <f t="shared" ca="1" si="364"/>
        <v>18-64</v>
      </c>
      <c r="AG3845" s="3">
        <f t="shared" si="365"/>
        <v>0.35768582857142861</v>
      </c>
      <c r="AH3845" t="str">
        <f>_xlfn.IFNA(VLOOKUP(Sales_Transactions[[#This Row],[Order ID]],Returned_Items[#All],2,FALSE),"Not Returned")</f>
        <v>Returned</v>
      </c>
    </row>
    <row r="3846" spans="1:34" x14ac:dyDescent="0.25">
      <c r="A3846">
        <v>56672</v>
      </c>
      <c r="C3846" t="s">
        <v>512</v>
      </c>
      <c r="D3846" s="2" t="str">
        <f>TEXT(MID(Sales_Transactions[[#This Row],[Order Date]],2,5),"d/m/yyy")</f>
        <v>12/5/2012</v>
      </c>
      <c r="E3846" s="2" t="str">
        <f>TEXT(MID(Sales_Transactions[[#This Row],[Order Date]],2,5),"d")</f>
        <v>12</v>
      </c>
      <c r="F3846" s="2" t="str">
        <f>TEXT(MID(Sales_Transactions[[#This Row],[Order Date]],2,5),"m")</f>
        <v>5</v>
      </c>
      <c r="G3846" s="2" t="str">
        <f>TEXT(MID(Sales_Transactions[[#This Row],[Order Date]],2,5),"yyy")</f>
        <v>2012</v>
      </c>
      <c r="H3846" s="2" t="str">
        <f>TEXT(MID(Sales_Transactions[[#This Row],[Order Date]],2,5),"yyy/m")</f>
        <v>2012/5</v>
      </c>
      <c r="I3846" t="s">
        <v>33</v>
      </c>
      <c r="J3846">
        <f t="shared" si="360"/>
        <v>4</v>
      </c>
      <c r="K3846" s="2">
        <v>34</v>
      </c>
      <c r="L3846" s="3">
        <v>1132.32</v>
      </c>
      <c r="M3846" s="4">
        <v>0.1</v>
      </c>
      <c r="N3846" s="5" t="s">
        <v>23</v>
      </c>
      <c r="O3846" s="3">
        <v>77.45</v>
      </c>
      <c r="P3846" s="3">
        <v>36.549999999999997</v>
      </c>
      <c r="Q3846" s="3">
        <v>13.89</v>
      </c>
      <c r="R3846" s="5" t="s">
        <v>45</v>
      </c>
      <c r="S3846" s="5" t="s">
        <v>3006</v>
      </c>
      <c r="T3846" s="5" t="str">
        <f t="shared" si="361"/>
        <v>Clay Ludtke</v>
      </c>
      <c r="U3846" t="s">
        <v>2828</v>
      </c>
      <c r="V3846" s="5" t="s">
        <v>37</v>
      </c>
      <c r="W3846" s="5" t="s">
        <v>28</v>
      </c>
      <c r="X3846" s="5" t="s">
        <v>124</v>
      </c>
      <c r="Y3846" s="5" t="s">
        <v>460</v>
      </c>
      <c r="Z3846" s="5" t="s">
        <v>84</v>
      </c>
      <c r="AA3846" s="4">
        <v>0.41</v>
      </c>
      <c r="AB3846" s="1">
        <v>41042</v>
      </c>
      <c r="AC3846" s="1">
        <v>28915</v>
      </c>
      <c r="AD3846">
        <f t="shared" si="362"/>
        <v>1</v>
      </c>
      <c r="AE3846">
        <f t="shared" ca="1" si="363"/>
        <v>45</v>
      </c>
      <c r="AF3846" t="str">
        <f t="shared" ca="1" si="364"/>
        <v>18-64</v>
      </c>
      <c r="AG3846" s="3">
        <f t="shared" si="365"/>
        <v>1.4824544117647058</v>
      </c>
      <c r="AH3846" t="str">
        <f>_xlfn.IFNA(VLOOKUP(Sales_Transactions[[#This Row],[Order ID]],Returned_Items[#All],2,FALSE),"Not Returned")</f>
        <v>Not Returned</v>
      </c>
    </row>
    <row r="3847" spans="1:34" x14ac:dyDescent="0.25">
      <c r="A3847">
        <v>56672</v>
      </c>
      <c r="C3847" t="s">
        <v>512</v>
      </c>
      <c r="D3847" s="2" t="str">
        <f>TEXT(MID(Sales_Transactions[[#This Row],[Order Date]],2,5),"d/m/yyy")</f>
        <v>12/5/2012</v>
      </c>
      <c r="E3847" s="2" t="str">
        <f>TEXT(MID(Sales_Transactions[[#This Row],[Order Date]],2,5),"d")</f>
        <v>12</v>
      </c>
      <c r="F3847" s="2" t="str">
        <f>TEXT(MID(Sales_Transactions[[#This Row],[Order Date]],2,5),"m")</f>
        <v>5</v>
      </c>
      <c r="G3847" s="2" t="str">
        <f>TEXT(MID(Sales_Transactions[[#This Row],[Order Date]],2,5),"yyy")</f>
        <v>2012</v>
      </c>
      <c r="H3847" s="2" t="str">
        <f>TEXT(MID(Sales_Transactions[[#This Row],[Order Date]],2,5),"yyy/m")</f>
        <v>2012/5</v>
      </c>
      <c r="I3847" t="s">
        <v>33</v>
      </c>
      <c r="J3847">
        <f t="shared" si="360"/>
        <v>4</v>
      </c>
      <c r="K3847" s="2">
        <v>8</v>
      </c>
      <c r="L3847" s="3">
        <v>593.64</v>
      </c>
      <c r="M3847" s="4">
        <v>0.02</v>
      </c>
      <c r="N3847" s="5" t="s">
        <v>34</v>
      </c>
      <c r="O3847" s="3">
        <v>65.25</v>
      </c>
      <c r="P3847" s="3">
        <v>85.29</v>
      </c>
      <c r="Q3847" s="3">
        <v>60</v>
      </c>
      <c r="R3847" s="5" t="s">
        <v>45</v>
      </c>
      <c r="S3847" s="5" t="s">
        <v>3006</v>
      </c>
      <c r="T3847" s="5" t="str">
        <f t="shared" si="361"/>
        <v>Clay Ludtke</v>
      </c>
      <c r="U3847" t="s">
        <v>2828</v>
      </c>
      <c r="V3847" s="5" t="s">
        <v>37</v>
      </c>
      <c r="W3847" s="5" t="s">
        <v>57</v>
      </c>
      <c r="X3847" s="5" t="s">
        <v>107</v>
      </c>
      <c r="Y3847" s="5" t="s">
        <v>1154</v>
      </c>
      <c r="Z3847" s="5" t="s">
        <v>40</v>
      </c>
      <c r="AA3847" s="4">
        <v>0.56000000000000005</v>
      </c>
      <c r="AB3847" s="1">
        <v>41043</v>
      </c>
      <c r="AC3847" s="1">
        <v>28719</v>
      </c>
      <c r="AD3847">
        <f t="shared" si="362"/>
        <v>2</v>
      </c>
      <c r="AE3847">
        <f t="shared" ca="1" si="363"/>
        <v>45</v>
      </c>
      <c r="AF3847" t="str">
        <f t="shared" ca="1" si="364"/>
        <v>18-64</v>
      </c>
      <c r="AG3847" s="3">
        <f t="shared" si="365"/>
        <v>18.15911775</v>
      </c>
      <c r="AH3847" t="str">
        <f>_xlfn.IFNA(VLOOKUP(Sales_Transactions[[#This Row],[Order ID]],Returned_Items[#All],2,FALSE),"Not Returned")</f>
        <v>Not Returned</v>
      </c>
    </row>
    <row r="3848" spans="1:34" x14ac:dyDescent="0.25">
      <c r="A3848">
        <v>56672</v>
      </c>
      <c r="C3848" t="s">
        <v>512</v>
      </c>
      <c r="D3848" s="2" t="str">
        <f>TEXT(MID(Sales_Transactions[[#This Row],[Order Date]],2,5),"d/m/yyy")</f>
        <v>12/5/2012</v>
      </c>
      <c r="E3848" s="2" t="str">
        <f>TEXT(MID(Sales_Transactions[[#This Row],[Order Date]],2,5),"d")</f>
        <v>12</v>
      </c>
      <c r="F3848" s="2" t="str">
        <f>TEXT(MID(Sales_Transactions[[#This Row],[Order Date]],2,5),"m")</f>
        <v>5</v>
      </c>
      <c r="G3848" s="2" t="str">
        <f>TEXT(MID(Sales_Transactions[[#This Row],[Order Date]],2,5),"yyy")</f>
        <v>2012</v>
      </c>
      <c r="H3848" s="2" t="str">
        <f>TEXT(MID(Sales_Transactions[[#This Row],[Order Date]],2,5),"yyy/m")</f>
        <v>2012/5</v>
      </c>
      <c r="I3848" t="s">
        <v>33</v>
      </c>
      <c r="J3848">
        <f t="shared" si="360"/>
        <v>4</v>
      </c>
      <c r="K3848" s="2">
        <v>45</v>
      </c>
      <c r="L3848" s="3">
        <v>2438.3694999999998</v>
      </c>
      <c r="M3848" s="4">
        <v>0.1</v>
      </c>
      <c r="N3848" s="5" t="s">
        <v>23</v>
      </c>
      <c r="O3848" s="3">
        <v>317.2</v>
      </c>
      <c r="P3848" s="3">
        <v>65.989999999999995</v>
      </c>
      <c r="Q3848" s="3">
        <v>8.99</v>
      </c>
      <c r="R3848" s="5" t="s">
        <v>45</v>
      </c>
      <c r="S3848" s="5" t="s">
        <v>3006</v>
      </c>
      <c r="T3848" s="5" t="str">
        <f t="shared" si="361"/>
        <v>Clay Ludtke</v>
      </c>
      <c r="U3848" t="s">
        <v>2828</v>
      </c>
      <c r="V3848" s="5" t="s">
        <v>37</v>
      </c>
      <c r="W3848" s="5" t="s">
        <v>48</v>
      </c>
      <c r="X3848" s="5" t="s">
        <v>49</v>
      </c>
      <c r="Y3848" s="5" t="s">
        <v>1895</v>
      </c>
      <c r="Z3848" s="5" t="s">
        <v>43</v>
      </c>
      <c r="AA3848" s="4">
        <v>0.6</v>
      </c>
      <c r="AB3848" s="1">
        <v>41043</v>
      </c>
      <c r="AC3848" s="1">
        <v>28807</v>
      </c>
      <c r="AD3848">
        <f t="shared" si="362"/>
        <v>2</v>
      </c>
      <c r="AE3848">
        <f t="shared" ca="1" si="363"/>
        <v>45</v>
      </c>
      <c r="AF3848" t="str">
        <f t="shared" ca="1" si="364"/>
        <v>18-64</v>
      </c>
      <c r="AG3848" s="3">
        <f t="shared" si="365"/>
        <v>1.6647557777777775</v>
      </c>
      <c r="AH3848" t="str">
        <f>_xlfn.IFNA(VLOOKUP(Sales_Transactions[[#This Row],[Order ID]],Returned_Items[#All],2,FALSE),"Not Returned")</f>
        <v>Not Returned</v>
      </c>
    </row>
    <row r="3849" spans="1:34" x14ac:dyDescent="0.25">
      <c r="A3849">
        <v>56931</v>
      </c>
      <c r="C3849" t="s">
        <v>2392</v>
      </c>
      <c r="D3849" s="2" t="str">
        <f>TEXT(MID(Sales_Transactions[[#This Row],[Order Date]],2,5),"d/m/yyy")</f>
        <v>3/2/2010</v>
      </c>
      <c r="E3849" s="2" t="str">
        <f>TEXT(MID(Sales_Transactions[[#This Row],[Order Date]],2,5),"d")</f>
        <v>3</v>
      </c>
      <c r="F3849" s="2" t="str">
        <f>TEXT(MID(Sales_Transactions[[#This Row],[Order Date]],2,5),"m")</f>
        <v>2</v>
      </c>
      <c r="G3849" s="2" t="str">
        <f>TEXT(MID(Sales_Transactions[[#This Row],[Order Date]],2,5),"yyy")</f>
        <v>2010</v>
      </c>
      <c r="H3849" s="2" t="str">
        <f>TEXT(MID(Sales_Transactions[[#This Row],[Order Date]],2,5),"yyy/m")</f>
        <v>2010/2</v>
      </c>
      <c r="I3849" t="s">
        <v>33</v>
      </c>
      <c r="J3849">
        <f t="shared" si="360"/>
        <v>4</v>
      </c>
      <c r="K3849" s="2">
        <v>34</v>
      </c>
      <c r="L3849" s="3">
        <v>232.41550000000001</v>
      </c>
      <c r="M3849" s="4">
        <v>0.05</v>
      </c>
      <c r="N3849" s="5" t="s">
        <v>23</v>
      </c>
      <c r="O3849" s="3">
        <v>-110.59</v>
      </c>
      <c r="P3849" s="3">
        <v>7.99</v>
      </c>
      <c r="Q3849" s="3">
        <v>5.03</v>
      </c>
      <c r="R3849" s="5" t="s">
        <v>3023</v>
      </c>
      <c r="S3849" s="5" t="s">
        <v>3024</v>
      </c>
      <c r="T3849" s="5" t="str">
        <f t="shared" si="361"/>
        <v>Dionis Lloyd</v>
      </c>
      <c r="U3849" t="s">
        <v>2828</v>
      </c>
      <c r="V3849" s="5" t="s">
        <v>27</v>
      </c>
      <c r="W3849" s="5" t="s">
        <v>48</v>
      </c>
      <c r="X3849" s="5" t="s">
        <v>49</v>
      </c>
      <c r="Y3849" s="5" t="s">
        <v>204</v>
      </c>
      <c r="Z3849" s="5" t="s">
        <v>56</v>
      </c>
      <c r="AA3849" s="4">
        <v>0.6</v>
      </c>
      <c r="AB3849" s="1">
        <v>40214</v>
      </c>
      <c r="AC3849" s="1">
        <v>28561</v>
      </c>
      <c r="AD3849">
        <f t="shared" si="362"/>
        <v>2</v>
      </c>
      <c r="AE3849">
        <f t="shared" ca="1" si="363"/>
        <v>46</v>
      </c>
      <c r="AF3849" t="str">
        <f t="shared" ca="1" si="364"/>
        <v>18-64</v>
      </c>
      <c r="AG3849" s="3">
        <f t="shared" si="365"/>
        <v>0.38282367647058824</v>
      </c>
      <c r="AH3849" t="str">
        <f>_xlfn.IFNA(VLOOKUP(Sales_Transactions[[#This Row],[Order ID]],Returned_Items[#All],2,FALSE),"Not Returned")</f>
        <v>Returned</v>
      </c>
    </row>
    <row r="3850" spans="1:34" x14ac:dyDescent="0.25">
      <c r="A3850">
        <v>57025</v>
      </c>
      <c r="C3850" t="s">
        <v>772</v>
      </c>
      <c r="D3850" s="2" t="str">
        <f>TEXT(MID(Sales_Transactions[[#This Row],[Order Date]],2,5),"d/m/yyy")</f>
        <v>26/6/2012</v>
      </c>
      <c r="E3850" s="2" t="str">
        <f>TEXT(MID(Sales_Transactions[[#This Row],[Order Date]],2,5),"d")</f>
        <v>26</v>
      </c>
      <c r="F3850" s="2" t="str">
        <f>TEXT(MID(Sales_Transactions[[#This Row],[Order Date]],2,5),"m")</f>
        <v>6</v>
      </c>
      <c r="G3850" s="2" t="str">
        <f>TEXT(MID(Sales_Transactions[[#This Row],[Order Date]],2,5),"yyy")</f>
        <v>2012</v>
      </c>
      <c r="H3850" s="2" t="str">
        <f>TEXT(MID(Sales_Transactions[[#This Row],[Order Date]],2,5),"yyy/m")</f>
        <v>2012/6</v>
      </c>
      <c r="I3850" t="s">
        <v>78</v>
      </c>
      <c r="J3850">
        <f t="shared" si="360"/>
        <v>3</v>
      </c>
      <c r="K3850" s="2">
        <v>8</v>
      </c>
      <c r="L3850" s="3">
        <v>71.099999999999994</v>
      </c>
      <c r="M3850" s="4">
        <v>0.03</v>
      </c>
      <c r="N3850" s="5" t="s">
        <v>23</v>
      </c>
      <c r="O3850" s="3">
        <v>2.29</v>
      </c>
      <c r="P3850" s="3">
        <v>8.69</v>
      </c>
      <c r="Q3850" s="3">
        <v>2.99</v>
      </c>
      <c r="R3850" s="5" t="s">
        <v>462</v>
      </c>
      <c r="S3850" s="5" t="s">
        <v>2980</v>
      </c>
      <c r="T3850" s="5" t="str">
        <f t="shared" si="361"/>
        <v>Fred Chung</v>
      </c>
      <c r="U3850" t="s">
        <v>2828</v>
      </c>
      <c r="V3850" s="5" t="s">
        <v>47</v>
      </c>
      <c r="W3850" s="5" t="s">
        <v>28</v>
      </c>
      <c r="X3850" s="5" t="s">
        <v>41</v>
      </c>
      <c r="Y3850" s="5" t="s">
        <v>42</v>
      </c>
      <c r="Z3850" s="5" t="s">
        <v>43</v>
      </c>
      <c r="AA3850" s="4">
        <v>0.39</v>
      </c>
      <c r="AB3850" s="1">
        <v>41088</v>
      </c>
      <c r="AC3850" s="1">
        <v>29108</v>
      </c>
      <c r="AD3850">
        <f t="shared" si="362"/>
        <v>2</v>
      </c>
      <c r="AE3850">
        <f t="shared" ca="1" si="363"/>
        <v>44</v>
      </c>
      <c r="AF3850" t="str">
        <f t="shared" ca="1" si="364"/>
        <v>18-64</v>
      </c>
      <c r="AG3850" s="3">
        <f t="shared" si="365"/>
        <v>1.459674125</v>
      </c>
      <c r="AH3850" t="str">
        <f>_xlfn.IFNA(VLOOKUP(Sales_Transactions[[#This Row],[Order ID]],Returned_Items[#All],2,FALSE),"Not Returned")</f>
        <v>Not Returned</v>
      </c>
    </row>
    <row r="3851" spans="1:34" x14ac:dyDescent="0.25">
      <c r="A3851">
        <v>57061</v>
      </c>
      <c r="C3851" t="s">
        <v>2308</v>
      </c>
      <c r="D3851" s="2" t="str">
        <f>TEXT(MID(Sales_Transactions[[#This Row],[Order Date]],2,5),"d/m/yyy")</f>
        <v>30/11/2009</v>
      </c>
      <c r="E3851" s="2" t="str">
        <f>TEXT(MID(Sales_Transactions[[#This Row],[Order Date]],2,5),"d")</f>
        <v>30</v>
      </c>
      <c r="F3851" s="2" t="str">
        <f>TEXT(MID(Sales_Transactions[[#This Row],[Order Date]],2,5),"m")</f>
        <v>11</v>
      </c>
      <c r="G3851" s="2" t="str">
        <f>TEXT(MID(Sales_Transactions[[#This Row],[Order Date]],2,5),"yyy")</f>
        <v>2009</v>
      </c>
      <c r="H3851" s="2" t="str">
        <f>TEXT(MID(Sales_Transactions[[#This Row],[Order Date]],2,5),"yyy/m")</f>
        <v>2009/11</v>
      </c>
      <c r="I3851" t="s">
        <v>22</v>
      </c>
      <c r="J3851">
        <f t="shared" si="360"/>
        <v>2</v>
      </c>
      <c r="K3851" s="2">
        <v>21</v>
      </c>
      <c r="L3851" s="3">
        <v>470.79</v>
      </c>
      <c r="M3851" s="4">
        <v>0.04</v>
      </c>
      <c r="N3851" s="5" t="s">
        <v>23</v>
      </c>
      <c r="O3851" s="3">
        <v>-80.11</v>
      </c>
      <c r="P3851" s="3">
        <v>22.38</v>
      </c>
      <c r="Q3851" s="3">
        <v>15.1</v>
      </c>
      <c r="R3851" s="5" t="s">
        <v>3023</v>
      </c>
      <c r="S3851" s="5" t="s">
        <v>3024</v>
      </c>
      <c r="T3851" s="5" t="str">
        <f t="shared" si="361"/>
        <v>Dionis Lloyd</v>
      </c>
      <c r="U3851" t="s">
        <v>2828</v>
      </c>
      <c r="V3851" s="5" t="s">
        <v>27</v>
      </c>
      <c r="W3851" s="5" t="s">
        <v>28</v>
      </c>
      <c r="X3851" s="5" t="s">
        <v>41</v>
      </c>
      <c r="Y3851" s="5" t="s">
        <v>680</v>
      </c>
      <c r="Z3851" s="5" t="s">
        <v>43</v>
      </c>
      <c r="AA3851" s="4">
        <v>0.38</v>
      </c>
      <c r="AB3851" s="1">
        <v>40154</v>
      </c>
      <c r="AC3851" s="1">
        <v>29140</v>
      </c>
      <c r="AD3851">
        <f t="shared" si="362"/>
        <v>7</v>
      </c>
      <c r="AE3851">
        <f t="shared" ca="1" si="363"/>
        <v>44</v>
      </c>
      <c r="AF3851" t="str">
        <f t="shared" ca="1" si="364"/>
        <v>18-64</v>
      </c>
      <c r="AG3851" s="3">
        <f t="shared" si="365"/>
        <v>1.7843356190476189</v>
      </c>
      <c r="AH3851" t="str">
        <f>_xlfn.IFNA(VLOOKUP(Sales_Transactions[[#This Row],[Order ID]],Returned_Items[#All],2,FALSE),"Not Returned")</f>
        <v>Not Returned</v>
      </c>
    </row>
    <row r="3852" spans="1:34" x14ac:dyDescent="0.25">
      <c r="A3852">
        <v>57061</v>
      </c>
      <c r="C3852" t="s">
        <v>2308</v>
      </c>
      <c r="D3852" s="2" t="str">
        <f>TEXT(MID(Sales_Transactions[[#This Row],[Order Date]],2,5),"d/m/yyy")</f>
        <v>30/11/2009</v>
      </c>
      <c r="E3852" s="2" t="str">
        <f>TEXT(MID(Sales_Transactions[[#This Row],[Order Date]],2,5),"d")</f>
        <v>30</v>
      </c>
      <c r="F3852" s="2" t="str">
        <f>TEXT(MID(Sales_Transactions[[#This Row],[Order Date]],2,5),"m")</f>
        <v>11</v>
      </c>
      <c r="G3852" s="2" t="str">
        <f>TEXT(MID(Sales_Transactions[[#This Row],[Order Date]],2,5),"yyy")</f>
        <v>2009</v>
      </c>
      <c r="H3852" s="2" t="str">
        <f>TEXT(MID(Sales_Transactions[[#This Row],[Order Date]],2,5),"yyy/m")</f>
        <v>2009/11</v>
      </c>
      <c r="I3852" t="s">
        <v>22</v>
      </c>
      <c r="J3852">
        <f t="shared" si="360"/>
        <v>2</v>
      </c>
      <c r="K3852" s="2">
        <v>6</v>
      </c>
      <c r="L3852" s="3">
        <v>36.56</v>
      </c>
      <c r="M3852" s="4">
        <v>7.0000000000000007E-2</v>
      </c>
      <c r="N3852" s="5" t="s">
        <v>23</v>
      </c>
      <c r="O3852" s="3">
        <v>6.22</v>
      </c>
      <c r="P3852" s="3">
        <v>6.3</v>
      </c>
      <c r="Q3852" s="3">
        <v>0.5</v>
      </c>
      <c r="R3852" s="5" t="s">
        <v>3023</v>
      </c>
      <c r="S3852" s="5" t="s">
        <v>3024</v>
      </c>
      <c r="T3852" s="5" t="str">
        <f t="shared" si="361"/>
        <v>Dionis Lloyd</v>
      </c>
      <c r="U3852" t="s">
        <v>2828</v>
      </c>
      <c r="V3852" s="5" t="s">
        <v>27</v>
      </c>
      <c r="W3852" s="5" t="s">
        <v>28</v>
      </c>
      <c r="X3852" s="5" t="s">
        <v>115</v>
      </c>
      <c r="Y3852" s="5" t="s">
        <v>767</v>
      </c>
      <c r="Z3852" s="5" t="s">
        <v>43</v>
      </c>
      <c r="AA3852" s="4">
        <v>0.39</v>
      </c>
      <c r="AB3852" s="1">
        <v>40147</v>
      </c>
      <c r="AC3852" s="1">
        <v>28210</v>
      </c>
      <c r="AD3852">
        <f t="shared" si="362"/>
        <v>0</v>
      </c>
      <c r="AE3852">
        <f t="shared" ca="1" si="363"/>
        <v>47</v>
      </c>
      <c r="AF3852" t="str">
        <f t="shared" ca="1" si="364"/>
        <v>18-64</v>
      </c>
      <c r="AG3852" s="3">
        <f t="shared" si="365"/>
        <v>1.1325983333333334</v>
      </c>
      <c r="AH3852" t="str">
        <f>_xlfn.IFNA(VLOOKUP(Sales_Transactions[[#This Row],[Order ID]],Returned_Items[#All],2,FALSE),"Not Returned")</f>
        <v>Not Returned</v>
      </c>
    </row>
    <row r="3853" spans="1:34" x14ac:dyDescent="0.25">
      <c r="A3853">
        <v>57061</v>
      </c>
      <c r="C3853" t="s">
        <v>2308</v>
      </c>
      <c r="D3853" s="2" t="str">
        <f>TEXT(MID(Sales_Transactions[[#This Row],[Order Date]],2,5),"d/m/yyy")</f>
        <v>30/11/2009</v>
      </c>
      <c r="E3853" s="2" t="str">
        <f>TEXT(MID(Sales_Transactions[[#This Row],[Order Date]],2,5),"d")</f>
        <v>30</v>
      </c>
      <c r="F3853" s="2" t="str">
        <f>TEXT(MID(Sales_Transactions[[#This Row],[Order Date]],2,5),"m")</f>
        <v>11</v>
      </c>
      <c r="G3853" s="2" t="str">
        <f>TEXT(MID(Sales_Transactions[[#This Row],[Order Date]],2,5),"yyy")</f>
        <v>2009</v>
      </c>
      <c r="H3853" s="2" t="str">
        <f>TEXT(MID(Sales_Transactions[[#This Row],[Order Date]],2,5),"yyy/m")</f>
        <v>2009/11</v>
      </c>
      <c r="I3853" t="s">
        <v>22</v>
      </c>
      <c r="J3853">
        <f t="shared" si="360"/>
        <v>2</v>
      </c>
      <c r="K3853" s="2">
        <v>3</v>
      </c>
      <c r="L3853" s="3">
        <v>55.17</v>
      </c>
      <c r="M3853" s="4">
        <v>0.06</v>
      </c>
      <c r="N3853" s="5" t="s">
        <v>23</v>
      </c>
      <c r="O3853" s="3">
        <v>46.84</v>
      </c>
      <c r="P3853" s="3">
        <v>17.78</v>
      </c>
      <c r="Q3853" s="3">
        <v>5.03</v>
      </c>
      <c r="R3853" s="5" t="s">
        <v>3023</v>
      </c>
      <c r="S3853" s="5" t="s">
        <v>3024</v>
      </c>
      <c r="T3853" s="5" t="str">
        <f t="shared" si="361"/>
        <v>Dionis Lloyd</v>
      </c>
      <c r="U3853" t="s">
        <v>2828</v>
      </c>
      <c r="V3853" s="5" t="s">
        <v>27</v>
      </c>
      <c r="W3853" s="5" t="s">
        <v>57</v>
      </c>
      <c r="X3853" s="5" t="s">
        <v>58</v>
      </c>
      <c r="Y3853" s="5" t="s">
        <v>1232</v>
      </c>
      <c r="Z3853" s="5" t="s">
        <v>43</v>
      </c>
      <c r="AA3853" s="4">
        <v>0.54</v>
      </c>
      <c r="AB3853" s="1">
        <v>40149</v>
      </c>
      <c r="AC3853" s="1">
        <v>28158</v>
      </c>
      <c r="AD3853">
        <f t="shared" si="362"/>
        <v>2</v>
      </c>
      <c r="AE3853">
        <f t="shared" ca="1" si="363"/>
        <v>47</v>
      </c>
      <c r="AF3853" t="str">
        <f t="shared" ca="1" si="364"/>
        <v>18-64</v>
      </c>
      <c r="AG3853" s="3">
        <f t="shared" si="365"/>
        <v>7.5997773333333347</v>
      </c>
      <c r="AH3853" t="str">
        <f>_xlfn.IFNA(VLOOKUP(Sales_Transactions[[#This Row],[Order ID]],Returned_Items[#All],2,FALSE),"Not Returned")</f>
        <v>Not Returned</v>
      </c>
    </row>
    <row r="3854" spans="1:34" x14ac:dyDescent="0.25">
      <c r="A3854">
        <v>57217</v>
      </c>
      <c r="C3854" t="s">
        <v>3066</v>
      </c>
      <c r="D3854" s="2" t="str">
        <f>TEXT(MID(Sales_Transactions[[#This Row],[Order Date]],2,5),"d/m/yyy")</f>
        <v>21/1/2011</v>
      </c>
      <c r="E3854" s="2" t="str">
        <f>TEXT(MID(Sales_Transactions[[#This Row],[Order Date]],2,5),"d")</f>
        <v>21</v>
      </c>
      <c r="F3854" s="2" t="str">
        <f>TEXT(MID(Sales_Transactions[[#This Row],[Order Date]],2,5),"m")</f>
        <v>1</v>
      </c>
      <c r="G3854" s="2" t="str">
        <f>TEXT(MID(Sales_Transactions[[#This Row],[Order Date]],2,5),"yyy")</f>
        <v>2011</v>
      </c>
      <c r="H3854" s="2" t="str">
        <f>TEXT(MID(Sales_Transactions[[#This Row],[Order Date]],2,5),"yyy/m")</f>
        <v>2011/1</v>
      </c>
      <c r="I3854" t="s">
        <v>78</v>
      </c>
      <c r="J3854">
        <f t="shared" si="360"/>
        <v>3</v>
      </c>
      <c r="K3854" s="2">
        <v>35</v>
      </c>
      <c r="L3854" s="3">
        <v>422.25</v>
      </c>
      <c r="M3854" s="4">
        <v>0.06</v>
      </c>
      <c r="N3854" s="5" t="s">
        <v>23</v>
      </c>
      <c r="O3854" s="3">
        <v>-116.02</v>
      </c>
      <c r="P3854" s="3">
        <v>11.66</v>
      </c>
      <c r="Q3854" s="3">
        <v>7.95</v>
      </c>
      <c r="R3854" s="5" t="s">
        <v>143</v>
      </c>
      <c r="S3854" s="5" t="s">
        <v>2972</v>
      </c>
      <c r="T3854" s="5" t="str">
        <f t="shared" si="361"/>
        <v>Alan Haines</v>
      </c>
      <c r="U3854" t="s">
        <v>2828</v>
      </c>
      <c r="V3854" s="5" t="s">
        <v>37</v>
      </c>
      <c r="W3854" s="5" t="s">
        <v>28</v>
      </c>
      <c r="X3854" s="5" t="s">
        <v>124</v>
      </c>
      <c r="Y3854" s="5" t="s">
        <v>934</v>
      </c>
      <c r="Z3854" s="5" t="s">
        <v>60</v>
      </c>
      <c r="AA3854" s="4">
        <v>0.57999999999999996</v>
      </c>
      <c r="AB3854" s="1">
        <v>40566</v>
      </c>
      <c r="AC3854" s="1">
        <v>30268</v>
      </c>
      <c r="AD3854">
        <f t="shared" si="362"/>
        <v>2</v>
      </c>
      <c r="AE3854">
        <f t="shared" ca="1" si="363"/>
        <v>41</v>
      </c>
      <c r="AF3854" t="str">
        <f t="shared" ca="1" si="364"/>
        <v>18-64</v>
      </c>
      <c r="AG3854" s="3">
        <f t="shared" si="365"/>
        <v>0.56008582857142863</v>
      </c>
      <c r="AH3854" t="str">
        <f>_xlfn.IFNA(VLOOKUP(Sales_Transactions[[#This Row],[Order ID]],Returned_Items[#All],2,FALSE),"Not Returned")</f>
        <v>Not Returned</v>
      </c>
    </row>
    <row r="3855" spans="1:34" x14ac:dyDescent="0.25">
      <c r="A3855">
        <v>57504</v>
      </c>
      <c r="C3855" t="s">
        <v>987</v>
      </c>
      <c r="D3855" s="2" t="str">
        <f>TEXT(MID(Sales_Transactions[[#This Row],[Order Date]],2,5),"d/m/yyy")</f>
        <v>4/8/2009</v>
      </c>
      <c r="E3855" s="2" t="str">
        <f>TEXT(MID(Sales_Transactions[[#This Row],[Order Date]],2,5),"d")</f>
        <v>4</v>
      </c>
      <c r="F3855" s="2" t="str">
        <f>TEXT(MID(Sales_Transactions[[#This Row],[Order Date]],2,5),"m")</f>
        <v>8</v>
      </c>
      <c r="G3855" s="2" t="str">
        <f>TEXT(MID(Sales_Transactions[[#This Row],[Order Date]],2,5),"yyy")</f>
        <v>2009</v>
      </c>
      <c r="H3855" s="2" t="str">
        <f>TEXT(MID(Sales_Transactions[[#This Row],[Order Date]],2,5),"yyy/m")</f>
        <v>2009/8</v>
      </c>
      <c r="I3855" t="s">
        <v>52</v>
      </c>
      <c r="J3855">
        <f t="shared" si="360"/>
        <v>1</v>
      </c>
      <c r="K3855" s="2">
        <v>44</v>
      </c>
      <c r="L3855" s="3">
        <v>357.48</v>
      </c>
      <c r="M3855" s="4">
        <v>0.01</v>
      </c>
      <c r="N3855" s="5" t="s">
        <v>23</v>
      </c>
      <c r="O3855" s="3">
        <v>160.02000000000001</v>
      </c>
      <c r="P3855" s="3">
        <v>7.64</v>
      </c>
      <c r="Q3855" s="3">
        <v>1.39</v>
      </c>
      <c r="R3855" s="5" t="s">
        <v>1435</v>
      </c>
      <c r="S3855" s="5" t="s">
        <v>1053</v>
      </c>
      <c r="T3855" s="5" t="str">
        <f t="shared" si="361"/>
        <v>Sarah Brown</v>
      </c>
      <c r="U3855" t="s">
        <v>2828</v>
      </c>
      <c r="V3855" s="5" t="s">
        <v>37</v>
      </c>
      <c r="W3855" s="5" t="s">
        <v>28</v>
      </c>
      <c r="X3855" s="5" t="s">
        <v>98</v>
      </c>
      <c r="Y3855" s="5" t="s">
        <v>2037</v>
      </c>
      <c r="Z3855" s="5" t="s">
        <v>43</v>
      </c>
      <c r="AA3855" s="4">
        <v>0.36</v>
      </c>
      <c r="AB3855" s="1">
        <v>40032</v>
      </c>
      <c r="AC3855" s="1">
        <v>19037</v>
      </c>
      <c r="AD3855">
        <f t="shared" si="362"/>
        <v>3</v>
      </c>
      <c r="AE3855">
        <f t="shared" ca="1" si="363"/>
        <v>72</v>
      </c>
      <c r="AF3855" t="str">
        <f t="shared" ca="1" si="364"/>
        <v>Over 65</v>
      </c>
      <c r="AG3855" s="3">
        <f t="shared" si="365"/>
        <v>0.20520990909090908</v>
      </c>
      <c r="AH3855" t="str">
        <f>_xlfn.IFNA(VLOOKUP(Sales_Transactions[[#This Row],[Order ID]],Returned_Items[#All],2,FALSE),"Not Returned")</f>
        <v>Not Returned</v>
      </c>
    </row>
    <row r="3856" spans="1:34" x14ac:dyDescent="0.25">
      <c r="A3856">
        <v>57666</v>
      </c>
      <c r="C3856" t="s">
        <v>2497</v>
      </c>
      <c r="D3856" s="2" t="str">
        <f>TEXT(MID(Sales_Transactions[[#This Row],[Order Date]],2,5),"d/m/yyy")</f>
        <v>22/5/2009</v>
      </c>
      <c r="E3856" s="2" t="str">
        <f>TEXT(MID(Sales_Transactions[[#This Row],[Order Date]],2,5),"d")</f>
        <v>22</v>
      </c>
      <c r="F3856" s="2" t="str">
        <f>TEXT(MID(Sales_Transactions[[#This Row],[Order Date]],2,5),"m")</f>
        <v>5</v>
      </c>
      <c r="G3856" s="2" t="str">
        <f>TEXT(MID(Sales_Transactions[[#This Row],[Order Date]],2,5),"yyy")</f>
        <v>2009</v>
      </c>
      <c r="H3856" s="2" t="str">
        <f>TEXT(MID(Sales_Transactions[[#This Row],[Order Date]],2,5),"yyy/m")</f>
        <v>2009/5</v>
      </c>
      <c r="I3856" t="s">
        <v>52</v>
      </c>
      <c r="J3856">
        <f t="shared" si="360"/>
        <v>1</v>
      </c>
      <c r="K3856" s="2">
        <v>45</v>
      </c>
      <c r="L3856" s="3">
        <v>1206.1500000000001</v>
      </c>
      <c r="M3856" s="4">
        <v>0.03</v>
      </c>
      <c r="N3856" s="5" t="s">
        <v>23</v>
      </c>
      <c r="O3856" s="3">
        <v>304.2</v>
      </c>
      <c r="P3856" s="3">
        <v>25.98</v>
      </c>
      <c r="Q3856" s="3">
        <v>4.08</v>
      </c>
      <c r="R3856" s="5" t="s">
        <v>2984</v>
      </c>
      <c r="S3856" s="5" t="s">
        <v>2985</v>
      </c>
      <c r="T3856" s="5" t="str">
        <f t="shared" si="361"/>
        <v>Mathew Reese</v>
      </c>
      <c r="U3856" t="s">
        <v>2828</v>
      </c>
      <c r="V3856" s="5" t="s">
        <v>27</v>
      </c>
      <c r="W3856" s="5" t="s">
        <v>28</v>
      </c>
      <c r="X3856" s="5" t="s">
        <v>124</v>
      </c>
      <c r="Y3856" s="5" t="s">
        <v>2015</v>
      </c>
      <c r="Z3856" s="5" t="s">
        <v>60</v>
      </c>
      <c r="AA3856" s="4">
        <v>0.56999999999999995</v>
      </c>
      <c r="AB3856" s="1">
        <v>39958</v>
      </c>
      <c r="AC3856" s="1">
        <v>19310</v>
      </c>
      <c r="AD3856">
        <f t="shared" si="362"/>
        <v>3</v>
      </c>
      <c r="AE3856">
        <f t="shared" ca="1" si="363"/>
        <v>71</v>
      </c>
      <c r="AF3856" t="str">
        <f t="shared" ca="1" si="364"/>
        <v>Over 65</v>
      </c>
      <c r="AG3856" s="3">
        <f t="shared" si="365"/>
        <v>0.66782679999999994</v>
      </c>
      <c r="AH3856" t="str">
        <f>_xlfn.IFNA(VLOOKUP(Sales_Transactions[[#This Row],[Order ID]],Returned_Items[#All],2,FALSE),"Not Returned")</f>
        <v>Not Returned</v>
      </c>
    </row>
    <row r="3857" spans="1:34" x14ac:dyDescent="0.25">
      <c r="A3857">
        <v>57666</v>
      </c>
      <c r="C3857" t="s">
        <v>2497</v>
      </c>
      <c r="D3857" s="2" t="str">
        <f>TEXT(MID(Sales_Transactions[[#This Row],[Order Date]],2,5),"d/m/yyy")</f>
        <v>22/5/2009</v>
      </c>
      <c r="E3857" s="2" t="str">
        <f>TEXT(MID(Sales_Transactions[[#This Row],[Order Date]],2,5),"d")</f>
        <v>22</v>
      </c>
      <c r="F3857" s="2" t="str">
        <f>TEXT(MID(Sales_Transactions[[#This Row],[Order Date]],2,5),"m")</f>
        <v>5</v>
      </c>
      <c r="G3857" s="2" t="str">
        <f>TEXT(MID(Sales_Transactions[[#This Row],[Order Date]],2,5),"yyy")</f>
        <v>2009</v>
      </c>
      <c r="H3857" s="2" t="str">
        <f>TEXT(MID(Sales_Transactions[[#This Row],[Order Date]],2,5),"yyy/m")</f>
        <v>2009/5</v>
      </c>
      <c r="I3857" t="s">
        <v>52</v>
      </c>
      <c r="J3857">
        <f t="shared" si="360"/>
        <v>1</v>
      </c>
      <c r="K3857" s="2">
        <v>44</v>
      </c>
      <c r="L3857" s="3">
        <v>941.99</v>
      </c>
      <c r="M3857" s="4">
        <v>0.1</v>
      </c>
      <c r="N3857" s="5" t="s">
        <v>34</v>
      </c>
      <c r="O3857" s="3">
        <v>-2111.36</v>
      </c>
      <c r="P3857" s="3">
        <v>20.98</v>
      </c>
      <c r="Q3857" s="3">
        <v>53.03</v>
      </c>
      <c r="R3857" s="5" t="s">
        <v>2984</v>
      </c>
      <c r="S3857" s="5" t="s">
        <v>2985</v>
      </c>
      <c r="T3857" s="5" t="str">
        <f t="shared" si="361"/>
        <v>Mathew Reese</v>
      </c>
      <c r="U3857" t="s">
        <v>2828</v>
      </c>
      <c r="V3857" s="5" t="s">
        <v>27</v>
      </c>
      <c r="W3857" s="5" t="s">
        <v>28</v>
      </c>
      <c r="X3857" s="5" t="s">
        <v>29</v>
      </c>
      <c r="Y3857" s="5" t="s">
        <v>338</v>
      </c>
      <c r="Z3857" s="5" t="s">
        <v>40</v>
      </c>
      <c r="AA3857" s="4">
        <v>0.78</v>
      </c>
      <c r="AB3857" s="1">
        <v>39955</v>
      </c>
      <c r="AC3857" s="1">
        <v>19352</v>
      </c>
      <c r="AD3857">
        <f t="shared" si="362"/>
        <v>0</v>
      </c>
      <c r="AE3857">
        <f t="shared" ca="1" si="363"/>
        <v>71</v>
      </c>
      <c r="AF3857" t="str">
        <f t="shared" ca="1" si="364"/>
        <v>Over 65</v>
      </c>
      <c r="AG3857" s="3">
        <f t="shared" si="365"/>
        <v>1.6815686363636362</v>
      </c>
      <c r="AH3857" t="str">
        <f>_xlfn.IFNA(VLOOKUP(Sales_Transactions[[#This Row],[Order ID]],Returned_Items[#All],2,FALSE),"Not Returned")</f>
        <v>Not Returned</v>
      </c>
    </row>
    <row r="3858" spans="1:34" x14ac:dyDescent="0.25">
      <c r="A3858">
        <v>58496</v>
      </c>
      <c r="C3858" t="s">
        <v>2393</v>
      </c>
      <c r="D3858" s="2" t="str">
        <f>TEXT(MID(Sales_Transactions[[#This Row],[Order Date]],2,5),"d/m/yyy")</f>
        <v>11/6/2011</v>
      </c>
      <c r="E3858" s="2" t="str">
        <f>TEXT(MID(Sales_Transactions[[#This Row],[Order Date]],2,5),"d")</f>
        <v>11</v>
      </c>
      <c r="F3858" s="2" t="str">
        <f>TEXT(MID(Sales_Transactions[[#This Row],[Order Date]],2,5),"m")</f>
        <v>6</v>
      </c>
      <c r="G3858" s="2" t="str">
        <f>TEXT(MID(Sales_Transactions[[#This Row],[Order Date]],2,5),"yyy")</f>
        <v>2011</v>
      </c>
      <c r="H3858" s="2" t="str">
        <f>TEXT(MID(Sales_Transactions[[#This Row],[Order Date]],2,5),"yyy/m")</f>
        <v>2011/6</v>
      </c>
      <c r="I3858" t="s">
        <v>52</v>
      </c>
      <c r="J3858">
        <f t="shared" si="360"/>
        <v>1</v>
      </c>
      <c r="K3858" s="2">
        <v>20</v>
      </c>
      <c r="L3858" s="3">
        <v>137.97</v>
      </c>
      <c r="M3858" s="4">
        <v>0.06</v>
      </c>
      <c r="N3858" s="5" t="s">
        <v>23</v>
      </c>
      <c r="O3858" s="3">
        <v>-123.94</v>
      </c>
      <c r="P3858" s="3">
        <v>6.48</v>
      </c>
      <c r="Q3858" s="3">
        <v>10.050000000000001</v>
      </c>
      <c r="R3858" s="5" t="s">
        <v>3023</v>
      </c>
      <c r="S3858" s="5" t="s">
        <v>3024</v>
      </c>
      <c r="T3858" s="5" t="str">
        <f t="shared" si="361"/>
        <v>Dionis Lloyd</v>
      </c>
      <c r="U3858" t="s">
        <v>2828</v>
      </c>
      <c r="V3858" s="5" t="s">
        <v>27</v>
      </c>
      <c r="W3858" s="5" t="s">
        <v>28</v>
      </c>
      <c r="X3858" s="5" t="s">
        <v>75</v>
      </c>
      <c r="Y3858" s="5" t="s">
        <v>1511</v>
      </c>
      <c r="Z3858" s="5" t="s">
        <v>43</v>
      </c>
      <c r="AA3858" s="4">
        <v>0.37</v>
      </c>
      <c r="AB3858" s="1">
        <v>40707</v>
      </c>
      <c r="AC3858" s="1">
        <v>29802</v>
      </c>
      <c r="AD3858">
        <f t="shared" si="362"/>
        <v>2</v>
      </c>
      <c r="AE3858">
        <f t="shared" ca="1" si="363"/>
        <v>43</v>
      </c>
      <c r="AF3858" t="str">
        <f t="shared" ca="1" si="364"/>
        <v>18-64</v>
      </c>
      <c r="AG3858" s="3">
        <f t="shared" si="365"/>
        <v>0.82630560000000008</v>
      </c>
      <c r="AH3858" t="str">
        <f>_xlfn.IFNA(VLOOKUP(Sales_Transactions[[#This Row],[Order ID]],Returned_Items[#All],2,FALSE),"Not Returned")</f>
        <v>Not Returned</v>
      </c>
    </row>
    <row r="3859" spans="1:34" x14ac:dyDescent="0.25">
      <c r="A3859">
        <v>58628</v>
      </c>
      <c r="C3859" t="s">
        <v>2425</v>
      </c>
      <c r="D3859" s="2" t="str">
        <f>TEXT(MID(Sales_Transactions[[#This Row],[Order Date]],2,5),"d/m/yyy")</f>
        <v>24/3/2009</v>
      </c>
      <c r="E3859" s="2" t="str">
        <f>TEXT(MID(Sales_Transactions[[#This Row],[Order Date]],2,5),"d")</f>
        <v>24</v>
      </c>
      <c r="F3859" s="2" t="str">
        <f>TEXT(MID(Sales_Transactions[[#This Row],[Order Date]],2,5),"m")</f>
        <v>3</v>
      </c>
      <c r="G3859" s="2" t="str">
        <f>TEXT(MID(Sales_Transactions[[#This Row],[Order Date]],2,5),"yyy")</f>
        <v>2009</v>
      </c>
      <c r="H3859" s="2" t="str">
        <f>TEXT(MID(Sales_Transactions[[#This Row],[Order Date]],2,5),"yyy/m")</f>
        <v>2009/3</v>
      </c>
      <c r="I3859" t="s">
        <v>78</v>
      </c>
      <c r="J3859">
        <f t="shared" si="360"/>
        <v>3</v>
      </c>
      <c r="K3859" s="2">
        <v>23</v>
      </c>
      <c r="L3859" s="3">
        <v>2527.7919999999999</v>
      </c>
      <c r="M3859" s="4">
        <v>0.09</v>
      </c>
      <c r="N3859" s="5" t="s">
        <v>34</v>
      </c>
      <c r="O3859" s="3">
        <v>-335.32</v>
      </c>
      <c r="P3859" s="3">
        <v>138.75</v>
      </c>
      <c r="Q3859" s="3">
        <v>52.42</v>
      </c>
      <c r="R3859" s="5" t="s">
        <v>3023</v>
      </c>
      <c r="S3859" s="5" t="s">
        <v>3024</v>
      </c>
      <c r="T3859" s="5" t="str">
        <f t="shared" si="361"/>
        <v>Dionis Lloyd</v>
      </c>
      <c r="U3859" t="s">
        <v>2828</v>
      </c>
      <c r="V3859" s="5" t="s">
        <v>27</v>
      </c>
      <c r="W3859" s="5" t="s">
        <v>57</v>
      </c>
      <c r="X3859" s="5" t="s">
        <v>107</v>
      </c>
      <c r="Y3859" s="5" t="s">
        <v>2830</v>
      </c>
      <c r="Z3859" s="5" t="s">
        <v>106</v>
      </c>
      <c r="AA3859" s="4">
        <v>0.74</v>
      </c>
      <c r="AB3859" s="1">
        <v>39897</v>
      </c>
      <c r="AC3859" s="1">
        <v>19386</v>
      </c>
      <c r="AD3859">
        <f t="shared" si="362"/>
        <v>1</v>
      </c>
      <c r="AE3859">
        <f t="shared" ca="1" si="363"/>
        <v>71</v>
      </c>
      <c r="AF3859" t="str">
        <f t="shared" ca="1" si="364"/>
        <v>Over 65</v>
      </c>
      <c r="AG3859" s="3">
        <f t="shared" si="365"/>
        <v>8.3063097826086949</v>
      </c>
      <c r="AH3859" t="str">
        <f>_xlfn.IFNA(VLOOKUP(Sales_Transactions[[#This Row],[Order ID]],Returned_Items[#All],2,FALSE),"Not Returned")</f>
        <v>Not Returned</v>
      </c>
    </row>
    <row r="3860" spans="1:34" x14ac:dyDescent="0.25">
      <c r="A3860">
        <v>58854</v>
      </c>
      <c r="C3860" t="s">
        <v>3067</v>
      </c>
      <c r="D3860" s="2" t="str">
        <f>TEXT(MID(Sales_Transactions[[#This Row],[Order Date]],2,5),"d/m/yyy")</f>
        <v>24/4/2010</v>
      </c>
      <c r="E3860" s="2" t="str">
        <f>TEXT(MID(Sales_Transactions[[#This Row],[Order Date]],2,5),"d")</f>
        <v>24</v>
      </c>
      <c r="F3860" s="2" t="str">
        <f>TEXT(MID(Sales_Transactions[[#This Row],[Order Date]],2,5),"m")</f>
        <v>4</v>
      </c>
      <c r="G3860" s="2" t="str">
        <f>TEXT(MID(Sales_Transactions[[#This Row],[Order Date]],2,5),"yyy")</f>
        <v>2010</v>
      </c>
      <c r="H3860" s="2" t="str">
        <f>TEXT(MID(Sales_Transactions[[#This Row],[Order Date]],2,5),"yyy/m")</f>
        <v>2010/4</v>
      </c>
      <c r="I3860" t="s">
        <v>101</v>
      </c>
      <c r="J3860">
        <f t="shared" si="360"/>
        <v>1</v>
      </c>
      <c r="K3860" s="2">
        <v>35</v>
      </c>
      <c r="L3860" s="3">
        <v>6130.9</v>
      </c>
      <c r="M3860" s="4">
        <v>0.03</v>
      </c>
      <c r="N3860" s="5" t="s">
        <v>34</v>
      </c>
      <c r="O3860" s="3">
        <v>583.15</v>
      </c>
      <c r="P3860" s="3">
        <v>170.98</v>
      </c>
      <c r="Q3860" s="3">
        <v>35.89</v>
      </c>
      <c r="R3860" s="5" t="s">
        <v>2317</v>
      </c>
      <c r="S3860" s="5" t="s">
        <v>3068</v>
      </c>
      <c r="T3860" s="5" t="str">
        <f t="shared" si="361"/>
        <v>Arthur Gainer</v>
      </c>
      <c r="U3860" t="s">
        <v>2828</v>
      </c>
      <c r="V3860" s="5" t="s">
        <v>47</v>
      </c>
      <c r="W3860" s="5" t="s">
        <v>57</v>
      </c>
      <c r="X3860" s="5" t="s">
        <v>104</v>
      </c>
      <c r="Y3860" s="5" t="s">
        <v>1688</v>
      </c>
      <c r="Z3860" s="5" t="s">
        <v>106</v>
      </c>
      <c r="AA3860" s="4">
        <v>0.66</v>
      </c>
      <c r="AB3860" s="1">
        <v>40293</v>
      </c>
      <c r="AC3860" s="1">
        <v>20261</v>
      </c>
      <c r="AD3860">
        <f t="shared" si="362"/>
        <v>1</v>
      </c>
      <c r="AE3860">
        <f t="shared" ca="1" si="363"/>
        <v>69</v>
      </c>
      <c r="AF3860" t="str">
        <f t="shared" ca="1" si="364"/>
        <v>Over 65</v>
      </c>
      <c r="AG3860" s="3">
        <f t="shared" si="365"/>
        <v>5.9091058857142844</v>
      </c>
      <c r="AH3860" t="str">
        <f>_xlfn.IFNA(VLOOKUP(Sales_Transactions[[#This Row],[Order ID]],Returned_Items[#All],2,FALSE),"Not Returned")</f>
        <v>Not Returned</v>
      </c>
    </row>
    <row r="3861" spans="1:34" x14ac:dyDescent="0.25">
      <c r="A3861">
        <v>58854</v>
      </c>
      <c r="C3861" t="s">
        <v>3067</v>
      </c>
      <c r="D3861" s="2" t="str">
        <f>TEXT(MID(Sales_Transactions[[#This Row],[Order Date]],2,5),"d/m/yyy")</f>
        <v>24/4/2010</v>
      </c>
      <c r="E3861" s="2" t="str">
        <f>TEXT(MID(Sales_Transactions[[#This Row],[Order Date]],2,5),"d")</f>
        <v>24</v>
      </c>
      <c r="F3861" s="2" t="str">
        <f>TEXT(MID(Sales_Transactions[[#This Row],[Order Date]],2,5),"m")</f>
        <v>4</v>
      </c>
      <c r="G3861" s="2" t="str">
        <f>TEXT(MID(Sales_Transactions[[#This Row],[Order Date]],2,5),"yyy")</f>
        <v>2010</v>
      </c>
      <c r="H3861" s="2" t="str">
        <f>TEXT(MID(Sales_Transactions[[#This Row],[Order Date]],2,5),"yyy/m")</f>
        <v>2010/4</v>
      </c>
      <c r="I3861" t="s">
        <v>101</v>
      </c>
      <c r="J3861">
        <f t="shared" si="360"/>
        <v>1</v>
      </c>
      <c r="K3861" s="2">
        <v>10</v>
      </c>
      <c r="L3861" s="3">
        <v>193.20500000000001</v>
      </c>
      <c r="M3861" s="4">
        <v>0</v>
      </c>
      <c r="N3861" s="5" t="s">
        <v>23</v>
      </c>
      <c r="O3861" s="3">
        <v>-52.24</v>
      </c>
      <c r="P3861" s="3">
        <v>20.99</v>
      </c>
      <c r="Q3861" s="3">
        <v>4.8099999999999996</v>
      </c>
      <c r="R3861" s="5" t="s">
        <v>2317</v>
      </c>
      <c r="S3861" s="5" t="s">
        <v>3068</v>
      </c>
      <c r="T3861" s="5" t="str">
        <f t="shared" si="361"/>
        <v>Arthur Gainer</v>
      </c>
      <c r="U3861" t="s">
        <v>2828</v>
      </c>
      <c r="V3861" s="5" t="s">
        <v>47</v>
      </c>
      <c r="W3861" s="5" t="s">
        <v>48</v>
      </c>
      <c r="X3861" s="5" t="s">
        <v>49</v>
      </c>
      <c r="Y3861" s="5" t="s">
        <v>1298</v>
      </c>
      <c r="Z3861" s="5" t="s">
        <v>56</v>
      </c>
      <c r="AA3861" s="4">
        <v>0.57999999999999996</v>
      </c>
      <c r="AB3861" s="1">
        <v>40294</v>
      </c>
      <c r="AC3861" s="1">
        <v>20519</v>
      </c>
      <c r="AD3861">
        <f t="shared" si="362"/>
        <v>2</v>
      </c>
      <c r="AE3861">
        <f t="shared" ca="1" si="363"/>
        <v>68</v>
      </c>
      <c r="AF3861" t="str">
        <f t="shared" ca="1" si="364"/>
        <v>Over 65</v>
      </c>
      <c r="AG3861" s="3">
        <f t="shared" si="365"/>
        <v>2.5799999999999996</v>
      </c>
      <c r="AH3861" t="str">
        <f>_xlfn.IFNA(VLOOKUP(Sales_Transactions[[#This Row],[Order ID]],Returned_Items[#All],2,FALSE),"Not Returned")</f>
        <v>Not Returned</v>
      </c>
    </row>
    <row r="3862" spans="1:34" x14ac:dyDescent="0.25">
      <c r="A3862">
        <v>58917</v>
      </c>
      <c r="C3862" t="s">
        <v>551</v>
      </c>
      <c r="D3862" s="2" t="str">
        <f>TEXT(MID(Sales_Transactions[[#This Row],[Order Date]],2,5),"d/m/yyy")</f>
        <v>2/3/2012</v>
      </c>
      <c r="E3862" s="2" t="str">
        <f>TEXT(MID(Sales_Transactions[[#This Row],[Order Date]],2,5),"d")</f>
        <v>2</v>
      </c>
      <c r="F3862" s="2" t="str">
        <f>TEXT(MID(Sales_Transactions[[#This Row],[Order Date]],2,5),"m")</f>
        <v>3</v>
      </c>
      <c r="G3862" s="2" t="str">
        <f>TEXT(MID(Sales_Transactions[[#This Row],[Order Date]],2,5),"yyy")</f>
        <v>2012</v>
      </c>
      <c r="H3862" s="2" t="str">
        <f>TEXT(MID(Sales_Transactions[[#This Row],[Order Date]],2,5),"yyy/m")</f>
        <v>2012/3</v>
      </c>
      <c r="I3862" t="s">
        <v>33</v>
      </c>
      <c r="J3862">
        <f t="shared" si="360"/>
        <v>4</v>
      </c>
      <c r="K3862" s="2">
        <v>27</v>
      </c>
      <c r="L3862" s="3">
        <v>14300.26</v>
      </c>
      <c r="M3862" s="4">
        <v>0.01</v>
      </c>
      <c r="N3862" s="5" t="s">
        <v>23</v>
      </c>
      <c r="O3862" s="3">
        <v>6279.18</v>
      </c>
      <c r="P3862" s="3">
        <v>499.99</v>
      </c>
      <c r="Q3862" s="3">
        <v>24.49</v>
      </c>
      <c r="R3862" s="5" t="s">
        <v>1594</v>
      </c>
      <c r="S3862" s="5" t="s">
        <v>2975</v>
      </c>
      <c r="T3862" s="5" t="str">
        <f t="shared" si="361"/>
        <v>John Stevenson</v>
      </c>
      <c r="U3862" t="s">
        <v>2828</v>
      </c>
      <c r="V3862" s="5" t="s">
        <v>27</v>
      </c>
      <c r="W3862" s="5" t="s">
        <v>48</v>
      </c>
      <c r="X3862" s="5" t="s">
        <v>131</v>
      </c>
      <c r="Y3862" s="5" t="s">
        <v>337</v>
      </c>
      <c r="Z3862" s="5" t="s">
        <v>31</v>
      </c>
      <c r="AA3862" s="4">
        <v>0.36</v>
      </c>
      <c r="AB3862" s="1">
        <v>40971</v>
      </c>
      <c r="AC3862" s="1">
        <v>20623</v>
      </c>
      <c r="AD3862">
        <f t="shared" si="362"/>
        <v>1</v>
      </c>
      <c r="AE3862">
        <f t="shared" ca="1" si="363"/>
        <v>68</v>
      </c>
      <c r="AF3862" t="str">
        <f t="shared" ca="1" si="364"/>
        <v>Over 65</v>
      </c>
      <c r="AG3862" s="3">
        <f t="shared" si="365"/>
        <v>19.423333370370369</v>
      </c>
      <c r="AH3862" t="str">
        <f>_xlfn.IFNA(VLOOKUP(Sales_Transactions[[#This Row],[Order ID]],Returned_Items[#All],2,FALSE),"Not Returned")</f>
        <v>Not Returned</v>
      </c>
    </row>
    <row r="3863" spans="1:34" x14ac:dyDescent="0.25">
      <c r="A3863">
        <v>58917</v>
      </c>
      <c r="C3863" t="s">
        <v>551</v>
      </c>
      <c r="D3863" s="2" t="str">
        <f>TEXT(MID(Sales_Transactions[[#This Row],[Order Date]],2,5),"d/m/yyy")</f>
        <v>2/3/2012</v>
      </c>
      <c r="E3863" s="2" t="str">
        <f>TEXT(MID(Sales_Transactions[[#This Row],[Order Date]],2,5),"d")</f>
        <v>2</v>
      </c>
      <c r="F3863" s="2" t="str">
        <f>TEXT(MID(Sales_Transactions[[#This Row],[Order Date]],2,5),"m")</f>
        <v>3</v>
      </c>
      <c r="G3863" s="2" t="str">
        <f>TEXT(MID(Sales_Transactions[[#This Row],[Order Date]],2,5),"yyy")</f>
        <v>2012</v>
      </c>
      <c r="H3863" s="2" t="str">
        <f>TEXT(MID(Sales_Transactions[[#This Row],[Order Date]],2,5),"yyy/m")</f>
        <v>2012/3</v>
      </c>
      <c r="I3863" t="s">
        <v>33</v>
      </c>
      <c r="J3863">
        <f t="shared" si="360"/>
        <v>4</v>
      </c>
      <c r="K3863" s="2">
        <v>3</v>
      </c>
      <c r="L3863" s="3">
        <v>62.88</v>
      </c>
      <c r="M3863" s="4">
        <v>0.09</v>
      </c>
      <c r="N3863" s="5" t="s">
        <v>23</v>
      </c>
      <c r="O3863" s="3">
        <v>-25.96</v>
      </c>
      <c r="P3863" s="3">
        <v>21.98</v>
      </c>
      <c r="Q3863" s="3">
        <v>2.87</v>
      </c>
      <c r="R3863" s="5" t="s">
        <v>1594</v>
      </c>
      <c r="S3863" s="5" t="s">
        <v>2975</v>
      </c>
      <c r="T3863" s="5" t="str">
        <f t="shared" si="361"/>
        <v>John Stevenson</v>
      </c>
      <c r="U3863" t="s">
        <v>2828</v>
      </c>
      <c r="V3863" s="5" t="s">
        <v>27</v>
      </c>
      <c r="W3863" s="5" t="s">
        <v>28</v>
      </c>
      <c r="X3863" s="5" t="s">
        <v>124</v>
      </c>
      <c r="Y3863" s="5" t="s">
        <v>816</v>
      </c>
      <c r="Z3863" s="5" t="s">
        <v>60</v>
      </c>
      <c r="AA3863" s="4">
        <v>0.55000000000000004</v>
      </c>
      <c r="AB3863" s="1">
        <v>40970</v>
      </c>
      <c r="AC3863" s="1">
        <v>27494</v>
      </c>
      <c r="AD3863">
        <f t="shared" si="362"/>
        <v>0</v>
      </c>
      <c r="AE3863">
        <f t="shared" ca="1" si="363"/>
        <v>49</v>
      </c>
      <c r="AF3863" t="str">
        <f t="shared" ca="1" si="364"/>
        <v>18-64</v>
      </c>
      <c r="AG3863" s="3">
        <f t="shared" si="365"/>
        <v>8.2767393333333334</v>
      </c>
      <c r="AH3863" t="str">
        <f>_xlfn.IFNA(VLOOKUP(Sales_Transactions[[#This Row],[Order ID]],Returned_Items[#All],2,FALSE),"Not Returned")</f>
        <v>Not Returned</v>
      </c>
    </row>
    <row r="3864" spans="1:34" x14ac:dyDescent="0.25">
      <c r="A3864">
        <v>59104</v>
      </c>
      <c r="C3864" t="s">
        <v>1705</v>
      </c>
      <c r="D3864" s="2" t="str">
        <f>TEXT(MID(Sales_Transactions[[#This Row],[Order Date]],2,5),"d/m/yyy")</f>
        <v>12/2/2009</v>
      </c>
      <c r="E3864" s="2" t="str">
        <f>TEXT(MID(Sales_Transactions[[#This Row],[Order Date]],2,5),"d")</f>
        <v>12</v>
      </c>
      <c r="F3864" s="2" t="str">
        <f>TEXT(MID(Sales_Transactions[[#This Row],[Order Date]],2,5),"m")</f>
        <v>2</v>
      </c>
      <c r="G3864" s="2" t="str">
        <f>TEXT(MID(Sales_Transactions[[#This Row],[Order Date]],2,5),"yyy")</f>
        <v>2009</v>
      </c>
      <c r="H3864" s="2" t="str">
        <f>TEXT(MID(Sales_Transactions[[#This Row],[Order Date]],2,5),"yyy/m")</f>
        <v>2009/2</v>
      </c>
      <c r="I3864" t="s">
        <v>33</v>
      </c>
      <c r="J3864">
        <f t="shared" si="360"/>
        <v>4</v>
      </c>
      <c r="K3864" s="2">
        <v>13</v>
      </c>
      <c r="L3864" s="3">
        <v>197.61</v>
      </c>
      <c r="M3864" s="4">
        <v>0.08</v>
      </c>
      <c r="N3864" s="5" t="s">
        <v>67</v>
      </c>
      <c r="O3864" s="3">
        <v>3.46</v>
      </c>
      <c r="P3864" s="3">
        <v>14.27</v>
      </c>
      <c r="Q3864" s="3">
        <v>7.27</v>
      </c>
      <c r="R3864" s="5" t="s">
        <v>178</v>
      </c>
      <c r="S3864" s="5" t="s">
        <v>1904</v>
      </c>
      <c r="T3864" s="5" t="str">
        <f t="shared" si="361"/>
        <v>Aaron Smayling</v>
      </c>
      <c r="U3864" t="s">
        <v>2828</v>
      </c>
      <c r="V3864" s="5" t="s">
        <v>27</v>
      </c>
      <c r="W3864" s="5" t="s">
        <v>28</v>
      </c>
      <c r="X3864" s="5" t="s">
        <v>41</v>
      </c>
      <c r="Y3864" s="5" t="s">
        <v>1117</v>
      </c>
      <c r="Z3864" s="5" t="s">
        <v>43</v>
      </c>
      <c r="AA3864" s="4">
        <v>0.38</v>
      </c>
      <c r="AB3864" s="1">
        <v>39859</v>
      </c>
      <c r="AC3864" s="1">
        <v>27627</v>
      </c>
      <c r="AD3864">
        <f t="shared" si="362"/>
        <v>3</v>
      </c>
      <c r="AE3864">
        <f t="shared" ca="1" si="363"/>
        <v>48</v>
      </c>
      <c r="AF3864" t="str">
        <f t="shared" ca="1" si="364"/>
        <v>18-64</v>
      </c>
      <c r="AG3864" s="3">
        <f t="shared" si="365"/>
        <v>1.656044923076923</v>
      </c>
      <c r="AH3864" t="str">
        <f>_xlfn.IFNA(VLOOKUP(Sales_Transactions[[#This Row],[Order ID]],Returned_Items[#All],2,FALSE),"Not Returned")</f>
        <v>Not Returned</v>
      </c>
    </row>
    <row r="3865" spans="1:34" x14ac:dyDescent="0.25">
      <c r="A3865">
        <v>59104</v>
      </c>
      <c r="C3865" t="s">
        <v>1705</v>
      </c>
      <c r="D3865" s="2" t="str">
        <f>TEXT(MID(Sales_Transactions[[#This Row],[Order Date]],2,5),"d/m/yyy")</f>
        <v>12/2/2009</v>
      </c>
      <c r="E3865" s="2" t="str">
        <f>TEXT(MID(Sales_Transactions[[#This Row],[Order Date]],2,5),"d")</f>
        <v>12</v>
      </c>
      <c r="F3865" s="2" t="str">
        <f>TEXT(MID(Sales_Transactions[[#This Row],[Order Date]],2,5),"m")</f>
        <v>2</v>
      </c>
      <c r="G3865" s="2" t="str">
        <f>TEXT(MID(Sales_Transactions[[#This Row],[Order Date]],2,5),"yyy")</f>
        <v>2009</v>
      </c>
      <c r="H3865" s="2" t="str">
        <f>TEXT(MID(Sales_Transactions[[#This Row],[Order Date]],2,5),"yyy/m")</f>
        <v>2009/2</v>
      </c>
      <c r="I3865" t="s">
        <v>33</v>
      </c>
      <c r="J3865">
        <f t="shared" si="360"/>
        <v>4</v>
      </c>
      <c r="K3865" s="2">
        <v>22</v>
      </c>
      <c r="L3865" s="3">
        <v>68.92</v>
      </c>
      <c r="M3865" s="4">
        <v>0.04</v>
      </c>
      <c r="N3865" s="5" t="s">
        <v>23</v>
      </c>
      <c r="O3865" s="3">
        <v>2.63</v>
      </c>
      <c r="P3865" s="3">
        <v>2.98</v>
      </c>
      <c r="Q3865" s="3">
        <v>1.58</v>
      </c>
      <c r="R3865" s="5" t="s">
        <v>178</v>
      </c>
      <c r="S3865" s="5" t="s">
        <v>1904</v>
      </c>
      <c r="T3865" s="5" t="str">
        <f t="shared" si="361"/>
        <v>Aaron Smayling</v>
      </c>
      <c r="U3865" t="s">
        <v>2828</v>
      </c>
      <c r="V3865" s="5" t="s">
        <v>27</v>
      </c>
      <c r="W3865" s="5" t="s">
        <v>28</v>
      </c>
      <c r="X3865" s="5" t="s">
        <v>82</v>
      </c>
      <c r="Y3865" s="5" t="s">
        <v>2338</v>
      </c>
      <c r="Z3865" s="5" t="s">
        <v>84</v>
      </c>
      <c r="AA3865" s="4">
        <v>0.39</v>
      </c>
      <c r="AB3865" s="1">
        <v>39859</v>
      </c>
      <c r="AC3865" s="1">
        <v>27690</v>
      </c>
      <c r="AD3865">
        <f t="shared" si="362"/>
        <v>3</v>
      </c>
      <c r="AE3865">
        <f t="shared" ca="1" si="363"/>
        <v>48</v>
      </c>
      <c r="AF3865" t="str">
        <f t="shared" ca="1" si="364"/>
        <v>18-64</v>
      </c>
      <c r="AG3865" s="3">
        <f t="shared" si="365"/>
        <v>0.20721854545454546</v>
      </c>
      <c r="AH3865" t="str">
        <f>_xlfn.IFNA(VLOOKUP(Sales_Transactions[[#This Row],[Order ID]],Returned_Items[#All],2,FALSE),"Not Returned")</f>
        <v>Not Returned</v>
      </c>
    </row>
    <row r="3866" spans="1:34" x14ac:dyDescent="0.25">
      <c r="A3866">
        <v>59104</v>
      </c>
      <c r="C3866" t="s">
        <v>1705</v>
      </c>
      <c r="D3866" s="2" t="str">
        <f>TEXT(MID(Sales_Transactions[[#This Row],[Order Date]],2,5),"d/m/yyy")</f>
        <v>12/2/2009</v>
      </c>
      <c r="E3866" s="2" t="str">
        <f>TEXT(MID(Sales_Transactions[[#This Row],[Order Date]],2,5),"d")</f>
        <v>12</v>
      </c>
      <c r="F3866" s="2" t="str">
        <f>TEXT(MID(Sales_Transactions[[#This Row],[Order Date]],2,5),"m")</f>
        <v>2</v>
      </c>
      <c r="G3866" s="2" t="str">
        <f>TEXT(MID(Sales_Transactions[[#This Row],[Order Date]],2,5),"yyy")</f>
        <v>2009</v>
      </c>
      <c r="H3866" s="2" t="str">
        <f>TEXT(MID(Sales_Transactions[[#This Row],[Order Date]],2,5),"yyy/m")</f>
        <v>2009/2</v>
      </c>
      <c r="I3866" t="s">
        <v>33</v>
      </c>
      <c r="J3866">
        <f t="shared" si="360"/>
        <v>4</v>
      </c>
      <c r="K3866" s="2">
        <v>38</v>
      </c>
      <c r="L3866" s="3">
        <v>3594.7435</v>
      </c>
      <c r="M3866" s="4">
        <v>0.05</v>
      </c>
      <c r="N3866" s="5" t="s">
        <v>23</v>
      </c>
      <c r="O3866" s="3">
        <v>1016.97</v>
      </c>
      <c r="P3866" s="3">
        <v>115.99</v>
      </c>
      <c r="Q3866" s="3">
        <v>2.5</v>
      </c>
      <c r="R3866" s="5" t="s">
        <v>178</v>
      </c>
      <c r="S3866" s="5" t="s">
        <v>1904</v>
      </c>
      <c r="T3866" s="5" t="str">
        <f t="shared" si="361"/>
        <v>Aaron Smayling</v>
      </c>
      <c r="U3866" t="s">
        <v>2828</v>
      </c>
      <c r="V3866" s="5" t="s">
        <v>27</v>
      </c>
      <c r="W3866" s="5" t="s">
        <v>48</v>
      </c>
      <c r="X3866" s="5" t="s">
        <v>49</v>
      </c>
      <c r="Y3866" s="5" t="s">
        <v>3069</v>
      </c>
      <c r="Z3866" s="5" t="s">
        <v>43</v>
      </c>
      <c r="AA3866" s="4">
        <v>0.55000000000000004</v>
      </c>
      <c r="AB3866" s="1">
        <v>39858</v>
      </c>
      <c r="AC3866" s="1">
        <v>27570</v>
      </c>
      <c r="AD3866">
        <f t="shared" si="362"/>
        <v>2</v>
      </c>
      <c r="AE3866">
        <f t="shared" ca="1" si="363"/>
        <v>49</v>
      </c>
      <c r="AF3866" t="str">
        <f t="shared" ca="1" si="364"/>
        <v>18-64</v>
      </c>
      <c r="AG3866" s="3">
        <f t="shared" si="365"/>
        <v>3.1166317105263155</v>
      </c>
      <c r="AH3866" t="str">
        <f>_xlfn.IFNA(VLOOKUP(Sales_Transactions[[#This Row],[Order ID]],Returned_Items[#All],2,FALSE),"Not Returned")</f>
        <v>Not Returned</v>
      </c>
    </row>
    <row r="3867" spans="1:34" x14ac:dyDescent="0.25">
      <c r="A3867">
        <v>59937</v>
      </c>
      <c r="C3867" t="s">
        <v>2267</v>
      </c>
      <c r="D3867" s="2" t="str">
        <f>TEXT(MID(Sales_Transactions[[#This Row],[Order Date]],2,5),"d/m/yyy")</f>
        <v>28/12/2009</v>
      </c>
      <c r="E3867" s="2" t="str">
        <f>TEXT(MID(Sales_Transactions[[#This Row],[Order Date]],2,5),"d")</f>
        <v>28</v>
      </c>
      <c r="F3867" s="2" t="str">
        <f>TEXT(MID(Sales_Transactions[[#This Row],[Order Date]],2,5),"m")</f>
        <v>12</v>
      </c>
      <c r="G3867" s="2" t="str">
        <f>TEXT(MID(Sales_Transactions[[#This Row],[Order Date]],2,5),"yyy")</f>
        <v>2009</v>
      </c>
      <c r="H3867" s="2" t="str">
        <f>TEXT(MID(Sales_Transactions[[#This Row],[Order Date]],2,5),"yyy/m")</f>
        <v>2009/12</v>
      </c>
      <c r="I3867" t="s">
        <v>33</v>
      </c>
      <c r="J3867">
        <f t="shared" si="360"/>
        <v>4</v>
      </c>
      <c r="K3867" s="2">
        <v>7</v>
      </c>
      <c r="L3867" s="3">
        <v>235.98</v>
      </c>
      <c r="M3867" s="4">
        <v>0.02</v>
      </c>
      <c r="N3867" s="5" t="s">
        <v>23</v>
      </c>
      <c r="O3867" s="3">
        <v>-32.28</v>
      </c>
      <c r="P3867" s="3">
        <v>30.98</v>
      </c>
      <c r="Q3867" s="3">
        <v>17.079999999999998</v>
      </c>
      <c r="R3867" s="5" t="s">
        <v>1594</v>
      </c>
      <c r="S3867" s="5" t="s">
        <v>2975</v>
      </c>
      <c r="T3867" s="5" t="str">
        <f t="shared" si="361"/>
        <v>John Stevenson</v>
      </c>
      <c r="U3867" t="s">
        <v>2828</v>
      </c>
      <c r="V3867" s="5" t="s">
        <v>27</v>
      </c>
      <c r="W3867" s="5" t="s">
        <v>28</v>
      </c>
      <c r="X3867" s="5" t="s">
        <v>75</v>
      </c>
      <c r="Y3867" s="5" t="s">
        <v>856</v>
      </c>
      <c r="Z3867" s="5" t="s">
        <v>43</v>
      </c>
      <c r="AA3867" s="4">
        <v>0.4</v>
      </c>
      <c r="AB3867" s="1">
        <v>40176</v>
      </c>
      <c r="AC3867" s="1">
        <v>27225</v>
      </c>
      <c r="AD3867">
        <f t="shared" si="362"/>
        <v>1</v>
      </c>
      <c r="AE3867">
        <f t="shared" ca="1" si="363"/>
        <v>50</v>
      </c>
      <c r="AF3867" t="str">
        <f t="shared" ca="1" si="364"/>
        <v>18-64</v>
      </c>
      <c r="AG3867" s="3">
        <f t="shared" si="365"/>
        <v>6.8648291428571424</v>
      </c>
      <c r="AH3867" t="str">
        <f>_xlfn.IFNA(VLOOKUP(Sales_Transactions[[#This Row],[Order ID]],Returned_Items[#All],2,FALSE),"Not Returned")</f>
        <v>Returned</v>
      </c>
    </row>
    <row r="3868" spans="1:34" x14ac:dyDescent="0.25">
      <c r="A3868">
        <v>386</v>
      </c>
      <c r="C3868" t="s">
        <v>1484</v>
      </c>
      <c r="D3868" s="2" t="str">
        <f>TEXT(MID(Sales_Transactions[[#This Row],[Order Date]],2,5),"d/m/yyy")</f>
        <v>24/1/2011</v>
      </c>
      <c r="E3868" s="2" t="str">
        <f>TEXT(MID(Sales_Transactions[[#This Row],[Order Date]],2,5),"d")</f>
        <v>24</v>
      </c>
      <c r="F3868" s="2" t="str">
        <f>TEXT(MID(Sales_Transactions[[#This Row],[Order Date]],2,5),"m")</f>
        <v>1</v>
      </c>
      <c r="G3868" s="2" t="str">
        <f>TEXT(MID(Sales_Transactions[[#This Row],[Order Date]],2,5),"yyy")</f>
        <v>2011</v>
      </c>
      <c r="H3868" s="2" t="str">
        <f>TEXT(MID(Sales_Transactions[[#This Row],[Order Date]],2,5),"yyy/m")</f>
        <v>2011/1</v>
      </c>
      <c r="I3868" t="s">
        <v>33</v>
      </c>
      <c r="J3868">
        <f t="shared" si="360"/>
        <v>4</v>
      </c>
      <c r="K3868" s="2">
        <v>4</v>
      </c>
      <c r="L3868" s="3">
        <v>14.96</v>
      </c>
      <c r="M3868" s="4">
        <v>0.02</v>
      </c>
      <c r="N3868" s="5" t="s">
        <v>23</v>
      </c>
      <c r="O3868" s="3">
        <v>-0.03</v>
      </c>
      <c r="P3868" s="3">
        <v>3.69</v>
      </c>
      <c r="Q3868" s="3">
        <v>0.5</v>
      </c>
      <c r="R3868" s="5" t="s">
        <v>2669</v>
      </c>
      <c r="S3868" s="5" t="s">
        <v>2670</v>
      </c>
      <c r="T3868" s="5" t="str">
        <f t="shared" si="361"/>
        <v>Tracy Poddar</v>
      </c>
      <c r="U3868" t="s">
        <v>1988</v>
      </c>
      <c r="V3868" s="5" t="s">
        <v>47</v>
      </c>
      <c r="W3868" s="5" t="s">
        <v>28</v>
      </c>
      <c r="X3868" s="5" t="s">
        <v>115</v>
      </c>
      <c r="Y3868" s="5" t="s">
        <v>2592</v>
      </c>
      <c r="Z3868" s="5" t="s">
        <v>43</v>
      </c>
      <c r="AA3868" s="4">
        <v>0.38</v>
      </c>
      <c r="AB3868" s="1">
        <v>40569</v>
      </c>
      <c r="AC3868" s="1">
        <v>27323</v>
      </c>
      <c r="AD3868">
        <f t="shared" si="362"/>
        <v>2</v>
      </c>
      <c r="AE3868">
        <f t="shared" ca="1" si="363"/>
        <v>49</v>
      </c>
      <c r="AF3868" t="str">
        <f t="shared" ca="1" si="364"/>
        <v>18-64</v>
      </c>
      <c r="AG3868" s="3">
        <f t="shared" si="365"/>
        <v>1.0473154999999998</v>
      </c>
      <c r="AH3868" t="str">
        <f>_xlfn.IFNA(VLOOKUP(Sales_Transactions[[#This Row],[Order ID]],Returned_Items[#All],2,FALSE),"Not Returned")</f>
        <v>Not Returned</v>
      </c>
    </row>
    <row r="3869" spans="1:34" x14ac:dyDescent="0.25">
      <c r="A3869">
        <v>386</v>
      </c>
      <c r="C3869" t="s">
        <v>1484</v>
      </c>
      <c r="D3869" s="2" t="str">
        <f>TEXT(MID(Sales_Transactions[[#This Row],[Order Date]],2,5),"d/m/yyy")</f>
        <v>24/1/2011</v>
      </c>
      <c r="E3869" s="2" t="str">
        <f>TEXT(MID(Sales_Transactions[[#This Row],[Order Date]],2,5),"d")</f>
        <v>24</v>
      </c>
      <c r="F3869" s="2" t="str">
        <f>TEXT(MID(Sales_Transactions[[#This Row],[Order Date]],2,5),"m")</f>
        <v>1</v>
      </c>
      <c r="G3869" s="2" t="str">
        <f>TEXT(MID(Sales_Transactions[[#This Row],[Order Date]],2,5),"yyy")</f>
        <v>2011</v>
      </c>
      <c r="H3869" s="2" t="str">
        <f>TEXT(MID(Sales_Transactions[[#This Row],[Order Date]],2,5),"yyy/m")</f>
        <v>2011/1</v>
      </c>
      <c r="I3869" t="s">
        <v>33</v>
      </c>
      <c r="J3869">
        <f t="shared" si="360"/>
        <v>4</v>
      </c>
      <c r="K3869" s="2">
        <v>4</v>
      </c>
      <c r="L3869" s="3">
        <v>15.69</v>
      </c>
      <c r="M3869" s="4">
        <v>0.09</v>
      </c>
      <c r="N3869" s="5" t="s">
        <v>23</v>
      </c>
      <c r="O3869" s="3">
        <v>-1.59</v>
      </c>
      <c r="P3869" s="3">
        <v>3.85</v>
      </c>
      <c r="Q3869" s="3">
        <v>0.7</v>
      </c>
      <c r="R3869" s="5" t="s">
        <v>2669</v>
      </c>
      <c r="S3869" s="5" t="s">
        <v>2670</v>
      </c>
      <c r="T3869" s="5" t="str">
        <f t="shared" si="361"/>
        <v>Tracy Poddar</v>
      </c>
      <c r="U3869" t="s">
        <v>1988</v>
      </c>
      <c r="V3869" s="5" t="s">
        <v>47</v>
      </c>
      <c r="W3869" s="5" t="s">
        <v>28</v>
      </c>
      <c r="X3869" s="5" t="s">
        <v>124</v>
      </c>
      <c r="Y3869" s="5" t="s">
        <v>2125</v>
      </c>
      <c r="Z3869" s="5" t="s">
        <v>84</v>
      </c>
      <c r="AA3869" s="4">
        <v>0.44</v>
      </c>
      <c r="AB3869" s="1">
        <v>40569</v>
      </c>
      <c r="AC3869" s="1">
        <v>29044</v>
      </c>
      <c r="AD3869">
        <f t="shared" si="362"/>
        <v>2</v>
      </c>
      <c r="AE3869">
        <f t="shared" ca="1" si="363"/>
        <v>45</v>
      </c>
      <c r="AF3869" t="str">
        <f t="shared" ca="1" si="364"/>
        <v>18-64</v>
      </c>
      <c r="AG3869" s="3">
        <f t="shared" si="365"/>
        <v>1.1366337500000001</v>
      </c>
      <c r="AH3869" t="str">
        <f>_xlfn.IFNA(VLOOKUP(Sales_Transactions[[#This Row],[Order ID]],Returned_Items[#All],2,FALSE),"Not Returned")</f>
        <v>Not Returned</v>
      </c>
    </row>
    <row r="3870" spans="1:34" x14ac:dyDescent="0.25">
      <c r="A3870">
        <v>416</v>
      </c>
      <c r="C3870" t="s">
        <v>1322</v>
      </c>
      <c r="D3870" s="2" t="str">
        <f>TEXT(MID(Sales_Transactions[[#This Row],[Order Date]],2,5),"d/m/yyy")</f>
        <v>26/9/2010</v>
      </c>
      <c r="E3870" s="2" t="str">
        <f>TEXT(MID(Sales_Transactions[[#This Row],[Order Date]],2,5),"d")</f>
        <v>26</v>
      </c>
      <c r="F3870" s="2" t="str">
        <f>TEXT(MID(Sales_Transactions[[#This Row],[Order Date]],2,5),"m")</f>
        <v>9</v>
      </c>
      <c r="G3870" s="2" t="str">
        <f>TEXT(MID(Sales_Transactions[[#This Row],[Order Date]],2,5),"yyy")</f>
        <v>2010</v>
      </c>
      <c r="H3870" s="2" t="str">
        <f>TEXT(MID(Sales_Transactions[[#This Row],[Order Date]],2,5),"yyy/m")</f>
        <v>2010/9</v>
      </c>
      <c r="I3870" t="s">
        <v>22</v>
      </c>
      <c r="J3870">
        <f t="shared" si="360"/>
        <v>2</v>
      </c>
      <c r="K3870" s="2">
        <v>20</v>
      </c>
      <c r="L3870" s="3">
        <v>1156.6714999999999</v>
      </c>
      <c r="M3870" s="4">
        <v>0.01</v>
      </c>
      <c r="N3870" s="5" t="s">
        <v>67</v>
      </c>
      <c r="O3870" s="3">
        <v>88.52</v>
      </c>
      <c r="P3870" s="3">
        <v>65.989999999999995</v>
      </c>
      <c r="Q3870" s="3">
        <v>7.69</v>
      </c>
      <c r="R3870" s="5" t="s">
        <v>2987</v>
      </c>
      <c r="S3870" s="5" t="s">
        <v>3070</v>
      </c>
      <c r="T3870" s="5" t="str">
        <f t="shared" si="361"/>
        <v>Stuart Calhoun</v>
      </c>
      <c r="U3870" t="s">
        <v>1988</v>
      </c>
      <c r="V3870" s="5" t="s">
        <v>37</v>
      </c>
      <c r="W3870" s="5" t="s">
        <v>48</v>
      </c>
      <c r="X3870" s="5" t="s">
        <v>49</v>
      </c>
      <c r="Y3870" s="5" t="s">
        <v>1609</v>
      </c>
      <c r="Z3870" s="5" t="s">
        <v>43</v>
      </c>
      <c r="AA3870" s="4">
        <v>0.59</v>
      </c>
      <c r="AB3870" s="1">
        <v>40452</v>
      </c>
      <c r="AC3870" s="1">
        <v>29087</v>
      </c>
      <c r="AD3870">
        <f t="shared" si="362"/>
        <v>5</v>
      </c>
      <c r="AE3870">
        <f t="shared" ca="1" si="363"/>
        <v>44</v>
      </c>
      <c r="AF3870" t="str">
        <f t="shared" ca="1" si="364"/>
        <v>18-64</v>
      </c>
      <c r="AG3870" s="3">
        <f t="shared" si="365"/>
        <v>3.6836700499999999</v>
      </c>
      <c r="AH3870" t="str">
        <f>_xlfn.IFNA(VLOOKUP(Sales_Transactions[[#This Row],[Order ID]],Returned_Items[#All],2,FALSE),"Not Returned")</f>
        <v>Not Returned</v>
      </c>
    </row>
    <row r="3871" spans="1:34" x14ac:dyDescent="0.25">
      <c r="A3871">
        <v>513</v>
      </c>
      <c r="C3871" t="s">
        <v>1770</v>
      </c>
      <c r="D3871" s="2" t="str">
        <f>TEXT(MID(Sales_Transactions[[#This Row],[Order Date]],2,5),"d/m/yyy")</f>
        <v>30/4/2011</v>
      </c>
      <c r="E3871" s="2" t="str">
        <f>TEXT(MID(Sales_Transactions[[#This Row],[Order Date]],2,5),"d")</f>
        <v>30</v>
      </c>
      <c r="F3871" s="2" t="str">
        <f>TEXT(MID(Sales_Transactions[[#This Row],[Order Date]],2,5),"m")</f>
        <v>4</v>
      </c>
      <c r="G3871" s="2" t="str">
        <f>TEXT(MID(Sales_Transactions[[#This Row],[Order Date]],2,5),"yyy")</f>
        <v>2011</v>
      </c>
      <c r="H3871" s="2" t="str">
        <f>TEXT(MID(Sales_Transactions[[#This Row],[Order Date]],2,5),"yyy/m")</f>
        <v>2011/4</v>
      </c>
      <c r="I3871" t="s">
        <v>33</v>
      </c>
      <c r="J3871">
        <f t="shared" si="360"/>
        <v>4</v>
      </c>
      <c r="K3871" s="2">
        <v>33</v>
      </c>
      <c r="L3871" s="3">
        <v>5437.92</v>
      </c>
      <c r="M3871" s="4">
        <v>0</v>
      </c>
      <c r="N3871" s="5" t="s">
        <v>34</v>
      </c>
      <c r="O3871" s="3">
        <v>-684.57</v>
      </c>
      <c r="P3871" s="3">
        <v>150.88999999999999</v>
      </c>
      <c r="Q3871" s="3">
        <v>60.2</v>
      </c>
      <c r="R3871" s="5" t="s">
        <v>2317</v>
      </c>
      <c r="S3871" s="5" t="s">
        <v>3071</v>
      </c>
      <c r="T3871" s="5" t="str">
        <f t="shared" si="361"/>
        <v>Arthur Prichep</v>
      </c>
      <c r="U3871" t="s">
        <v>1988</v>
      </c>
      <c r="V3871" s="5" t="s">
        <v>74</v>
      </c>
      <c r="W3871" s="5" t="s">
        <v>57</v>
      </c>
      <c r="X3871" s="5" t="s">
        <v>154</v>
      </c>
      <c r="Y3871" s="5" t="s">
        <v>1632</v>
      </c>
      <c r="Z3871" s="5" t="s">
        <v>40</v>
      </c>
      <c r="AA3871" s="4">
        <v>0.77</v>
      </c>
      <c r="AB3871" s="1">
        <v>40663</v>
      </c>
      <c r="AC3871" s="1">
        <v>29093</v>
      </c>
      <c r="AD3871">
        <f t="shared" si="362"/>
        <v>0</v>
      </c>
      <c r="AE3871">
        <f t="shared" ca="1" si="363"/>
        <v>44</v>
      </c>
      <c r="AF3871" t="str">
        <f t="shared" ca="1" si="364"/>
        <v>18-64</v>
      </c>
      <c r="AG3871" s="3">
        <f t="shared" si="365"/>
        <v>6.3966666666666656</v>
      </c>
      <c r="AH3871" t="str">
        <f>_xlfn.IFNA(VLOOKUP(Sales_Transactions[[#This Row],[Order ID]],Returned_Items[#All],2,FALSE),"Not Returned")</f>
        <v>Not Returned</v>
      </c>
    </row>
    <row r="3872" spans="1:34" x14ac:dyDescent="0.25">
      <c r="A3872">
        <v>611</v>
      </c>
      <c r="C3872" t="s">
        <v>558</v>
      </c>
      <c r="D3872" s="2" t="str">
        <f>TEXT(MID(Sales_Transactions[[#This Row],[Order Date]],2,5),"d/m/yyy")</f>
        <v>26/1/2010</v>
      </c>
      <c r="E3872" s="2" t="str">
        <f>TEXT(MID(Sales_Transactions[[#This Row],[Order Date]],2,5),"d")</f>
        <v>26</v>
      </c>
      <c r="F3872" s="2" t="str">
        <f>TEXT(MID(Sales_Transactions[[#This Row],[Order Date]],2,5),"m")</f>
        <v>1</v>
      </c>
      <c r="G3872" s="2" t="str">
        <f>TEXT(MID(Sales_Transactions[[#This Row],[Order Date]],2,5),"yyy")</f>
        <v>2010</v>
      </c>
      <c r="H3872" s="2" t="str">
        <f>TEXT(MID(Sales_Transactions[[#This Row],[Order Date]],2,5),"yyy/m")</f>
        <v>2010/1</v>
      </c>
      <c r="I3872" t="s">
        <v>101</v>
      </c>
      <c r="J3872">
        <f t="shared" si="360"/>
        <v>1</v>
      </c>
      <c r="K3872" s="2">
        <v>47</v>
      </c>
      <c r="L3872" s="3">
        <v>840.04</v>
      </c>
      <c r="M3872" s="4">
        <v>0.04</v>
      </c>
      <c r="N3872" s="5" t="s">
        <v>23</v>
      </c>
      <c r="O3872" s="3">
        <v>-131.27000000000001</v>
      </c>
      <c r="P3872" s="3">
        <v>17.7</v>
      </c>
      <c r="Q3872" s="3">
        <v>9.4700000000000006</v>
      </c>
      <c r="R3872" s="5" t="s">
        <v>2317</v>
      </c>
      <c r="S3872" s="5" t="s">
        <v>3071</v>
      </c>
      <c r="T3872" s="5" t="str">
        <f t="shared" si="361"/>
        <v>Arthur Prichep</v>
      </c>
      <c r="U3872" t="s">
        <v>1988</v>
      </c>
      <c r="V3872" s="5" t="s">
        <v>74</v>
      </c>
      <c r="W3872" s="5" t="s">
        <v>28</v>
      </c>
      <c r="X3872" s="5" t="s">
        <v>29</v>
      </c>
      <c r="Y3872" s="5" t="s">
        <v>2593</v>
      </c>
      <c r="Z3872" s="5" t="s">
        <v>43</v>
      </c>
      <c r="AA3872" s="4">
        <v>0.59</v>
      </c>
      <c r="AB3872" s="1">
        <v>40206</v>
      </c>
      <c r="AC3872" s="1">
        <v>28501</v>
      </c>
      <c r="AD3872">
        <f t="shared" si="362"/>
        <v>2</v>
      </c>
      <c r="AE3872">
        <f t="shared" ca="1" si="363"/>
        <v>46</v>
      </c>
      <c r="AF3872" t="str">
        <f t="shared" ca="1" si="364"/>
        <v>18-64</v>
      </c>
      <c r="AG3872" s="3">
        <f t="shared" si="365"/>
        <v>0.5779344680851064</v>
      </c>
      <c r="AH3872" t="str">
        <f>_xlfn.IFNA(VLOOKUP(Sales_Transactions[[#This Row],[Order ID]],Returned_Items[#All],2,FALSE),"Not Returned")</f>
        <v>Not Returned</v>
      </c>
    </row>
    <row r="3873" spans="1:34" x14ac:dyDescent="0.25">
      <c r="A3873">
        <v>802</v>
      </c>
      <c r="C3873" t="s">
        <v>831</v>
      </c>
      <c r="D3873" s="2" t="str">
        <f>TEXT(MID(Sales_Transactions[[#This Row],[Order Date]],2,5),"d/m/yyy")</f>
        <v>4/1/2011</v>
      </c>
      <c r="E3873" s="2" t="str">
        <f>TEXT(MID(Sales_Transactions[[#This Row],[Order Date]],2,5),"d")</f>
        <v>4</v>
      </c>
      <c r="F3873" s="2" t="str">
        <f>TEXT(MID(Sales_Transactions[[#This Row],[Order Date]],2,5),"m")</f>
        <v>1</v>
      </c>
      <c r="G3873" s="2" t="str">
        <f>TEXT(MID(Sales_Transactions[[#This Row],[Order Date]],2,5),"yyy")</f>
        <v>2011</v>
      </c>
      <c r="H3873" s="2" t="str">
        <f>TEXT(MID(Sales_Transactions[[#This Row],[Order Date]],2,5),"yyy/m")</f>
        <v>2011/1</v>
      </c>
      <c r="I3873" t="s">
        <v>101</v>
      </c>
      <c r="J3873">
        <f t="shared" si="360"/>
        <v>1</v>
      </c>
      <c r="K3873" s="2">
        <v>33</v>
      </c>
      <c r="L3873" s="3">
        <v>378.6</v>
      </c>
      <c r="M3873" s="4">
        <v>0.08</v>
      </c>
      <c r="N3873" s="5" t="s">
        <v>23</v>
      </c>
      <c r="O3873" s="3">
        <v>12.72</v>
      </c>
      <c r="P3873" s="3">
        <v>11.7</v>
      </c>
      <c r="Q3873" s="3">
        <v>5.63</v>
      </c>
      <c r="R3873" s="5" t="s">
        <v>3072</v>
      </c>
      <c r="S3873" s="5" t="s">
        <v>2210</v>
      </c>
      <c r="T3873" s="5" t="str">
        <f t="shared" si="361"/>
        <v>Kean Nguyen</v>
      </c>
      <c r="U3873" t="s">
        <v>1988</v>
      </c>
      <c r="V3873" s="5" t="s">
        <v>47</v>
      </c>
      <c r="W3873" s="5" t="s">
        <v>28</v>
      </c>
      <c r="X3873" s="5" t="s">
        <v>41</v>
      </c>
      <c r="Y3873" s="5" t="s">
        <v>2382</v>
      </c>
      <c r="Z3873" s="5" t="s">
        <v>43</v>
      </c>
      <c r="AA3873" s="4">
        <v>0.4</v>
      </c>
      <c r="AB3873" s="1">
        <v>40549</v>
      </c>
      <c r="AC3873" s="1">
        <v>28591</v>
      </c>
      <c r="AD3873">
        <f t="shared" si="362"/>
        <v>2</v>
      </c>
      <c r="AE3873">
        <f t="shared" ca="1" si="363"/>
        <v>46</v>
      </c>
      <c r="AF3873" t="str">
        <f t="shared" ca="1" si="364"/>
        <v>18-64</v>
      </c>
      <c r="AG3873" s="3">
        <f t="shared" si="365"/>
        <v>0.52486787878787877</v>
      </c>
      <c r="AH3873" t="str">
        <f>_xlfn.IFNA(VLOOKUP(Sales_Transactions[[#This Row],[Order ID]],Returned_Items[#All],2,FALSE),"Not Returned")</f>
        <v>Not Returned</v>
      </c>
    </row>
    <row r="3874" spans="1:34" x14ac:dyDescent="0.25">
      <c r="A3874">
        <v>802</v>
      </c>
      <c r="C3874" t="s">
        <v>831</v>
      </c>
      <c r="D3874" s="2" t="str">
        <f>TEXT(MID(Sales_Transactions[[#This Row],[Order Date]],2,5),"d/m/yyy")</f>
        <v>4/1/2011</v>
      </c>
      <c r="E3874" s="2" t="str">
        <f>TEXT(MID(Sales_Transactions[[#This Row],[Order Date]],2,5),"d")</f>
        <v>4</v>
      </c>
      <c r="F3874" s="2" t="str">
        <f>TEXT(MID(Sales_Transactions[[#This Row],[Order Date]],2,5),"m")</f>
        <v>1</v>
      </c>
      <c r="G3874" s="2" t="str">
        <f>TEXT(MID(Sales_Transactions[[#This Row],[Order Date]],2,5),"yyy")</f>
        <v>2011</v>
      </c>
      <c r="H3874" s="2" t="str">
        <f>TEXT(MID(Sales_Transactions[[#This Row],[Order Date]],2,5),"yyy/m")</f>
        <v>2011/1</v>
      </c>
      <c r="I3874" t="s">
        <v>101</v>
      </c>
      <c r="J3874">
        <f t="shared" si="360"/>
        <v>1</v>
      </c>
      <c r="K3874" s="2">
        <v>2</v>
      </c>
      <c r="L3874" s="3">
        <v>38.5</v>
      </c>
      <c r="M3874" s="4">
        <v>0.09</v>
      </c>
      <c r="N3874" s="5" t="s">
        <v>23</v>
      </c>
      <c r="O3874" s="3">
        <v>-52.14</v>
      </c>
      <c r="P3874" s="3">
        <v>15.99</v>
      </c>
      <c r="Q3874" s="3">
        <v>9.4</v>
      </c>
      <c r="R3874" s="5" t="s">
        <v>3072</v>
      </c>
      <c r="S3874" s="5" t="s">
        <v>2210</v>
      </c>
      <c r="T3874" s="5" t="str">
        <f t="shared" si="361"/>
        <v>Kean Nguyen</v>
      </c>
      <c r="U3874" t="s">
        <v>1988</v>
      </c>
      <c r="V3874" s="5" t="s">
        <v>47</v>
      </c>
      <c r="W3874" s="5" t="s">
        <v>48</v>
      </c>
      <c r="X3874" s="5" t="s">
        <v>324</v>
      </c>
      <c r="Y3874" s="5" t="s">
        <v>818</v>
      </c>
      <c r="Z3874" s="5" t="s">
        <v>43</v>
      </c>
      <c r="AA3874" s="4">
        <v>0.49</v>
      </c>
      <c r="AB3874" s="1">
        <v>40547</v>
      </c>
      <c r="AC3874" s="1">
        <v>28548</v>
      </c>
      <c r="AD3874">
        <f t="shared" si="362"/>
        <v>0</v>
      </c>
      <c r="AE3874">
        <f t="shared" ca="1" si="363"/>
        <v>46</v>
      </c>
      <c r="AF3874" t="str">
        <f t="shared" ca="1" si="364"/>
        <v>18-64</v>
      </c>
      <c r="AG3874" s="3">
        <f t="shared" si="365"/>
        <v>12.6878045</v>
      </c>
      <c r="AH3874" t="str">
        <f>_xlfn.IFNA(VLOOKUP(Sales_Transactions[[#This Row],[Order ID]],Returned_Items[#All],2,FALSE),"Not Returned")</f>
        <v>Not Returned</v>
      </c>
    </row>
    <row r="3875" spans="1:34" x14ac:dyDescent="0.25">
      <c r="A3875">
        <v>960</v>
      </c>
      <c r="C3875" t="s">
        <v>1342</v>
      </c>
      <c r="D3875" s="2" t="str">
        <f>TEXT(MID(Sales_Transactions[[#This Row],[Order Date]],2,5),"d/m/yyy")</f>
        <v>20/9/2009</v>
      </c>
      <c r="E3875" s="2" t="str">
        <f>TEXT(MID(Sales_Transactions[[#This Row],[Order Date]],2,5),"d")</f>
        <v>20</v>
      </c>
      <c r="F3875" s="2" t="str">
        <f>TEXT(MID(Sales_Transactions[[#This Row],[Order Date]],2,5),"m")</f>
        <v>9</v>
      </c>
      <c r="G3875" s="2" t="str">
        <f>TEXT(MID(Sales_Transactions[[#This Row],[Order Date]],2,5),"yyy")</f>
        <v>2009</v>
      </c>
      <c r="H3875" s="2" t="str">
        <f>TEXT(MID(Sales_Transactions[[#This Row],[Order Date]],2,5),"yyy/m")</f>
        <v>2009/9</v>
      </c>
      <c r="I3875" t="s">
        <v>78</v>
      </c>
      <c r="J3875">
        <f t="shared" si="360"/>
        <v>3</v>
      </c>
      <c r="K3875" s="2">
        <v>46</v>
      </c>
      <c r="L3875" s="3">
        <v>605.97</v>
      </c>
      <c r="M3875" s="4">
        <v>7.0000000000000007E-2</v>
      </c>
      <c r="N3875" s="5" t="s">
        <v>23</v>
      </c>
      <c r="O3875" s="3">
        <v>-22.72</v>
      </c>
      <c r="P3875" s="3">
        <v>13.73</v>
      </c>
      <c r="Q3875" s="3">
        <v>6.85</v>
      </c>
      <c r="R3875" s="5" t="s">
        <v>110</v>
      </c>
      <c r="S3875" s="5" t="s">
        <v>2817</v>
      </c>
      <c r="T3875" s="5" t="str">
        <f t="shared" si="361"/>
        <v>Jim Kriz</v>
      </c>
      <c r="U3875" t="s">
        <v>1988</v>
      </c>
      <c r="V3875" s="5" t="s">
        <v>37</v>
      </c>
      <c r="W3875" s="5" t="s">
        <v>57</v>
      </c>
      <c r="X3875" s="5" t="s">
        <v>58</v>
      </c>
      <c r="Y3875" s="5" t="s">
        <v>1876</v>
      </c>
      <c r="Z3875" s="5" t="s">
        <v>84</v>
      </c>
      <c r="AA3875" s="4">
        <v>0.54</v>
      </c>
      <c r="AB3875" s="1">
        <v>40077</v>
      </c>
      <c r="AC3875" s="1">
        <v>28531</v>
      </c>
      <c r="AD3875">
        <f t="shared" si="362"/>
        <v>1</v>
      </c>
      <c r="AE3875">
        <f t="shared" ca="1" si="363"/>
        <v>46</v>
      </c>
      <c r="AF3875" t="str">
        <f t="shared" ca="1" si="364"/>
        <v>18-64</v>
      </c>
      <c r="AG3875" s="3">
        <f t="shared" si="365"/>
        <v>0.44718236956521734</v>
      </c>
      <c r="AH3875" t="str">
        <f>_xlfn.IFNA(VLOOKUP(Sales_Transactions[[#This Row],[Order ID]],Returned_Items[#All],2,FALSE),"Not Returned")</f>
        <v>Not Returned</v>
      </c>
    </row>
    <row r="3876" spans="1:34" x14ac:dyDescent="0.25">
      <c r="A3876">
        <v>965</v>
      </c>
      <c r="C3876" t="s">
        <v>666</v>
      </c>
      <c r="D3876" s="2" t="str">
        <f>TEXT(MID(Sales_Transactions[[#This Row],[Order Date]],2,5),"d/m/yyy")</f>
        <v>14/5/2011</v>
      </c>
      <c r="E3876" s="2" t="str">
        <f>TEXT(MID(Sales_Transactions[[#This Row],[Order Date]],2,5),"d")</f>
        <v>14</v>
      </c>
      <c r="F3876" s="2" t="str">
        <f>TEXT(MID(Sales_Transactions[[#This Row],[Order Date]],2,5),"m")</f>
        <v>5</v>
      </c>
      <c r="G3876" s="2" t="str">
        <f>TEXT(MID(Sales_Transactions[[#This Row],[Order Date]],2,5),"yyy")</f>
        <v>2011</v>
      </c>
      <c r="H3876" s="2" t="str">
        <f>TEXT(MID(Sales_Transactions[[#This Row],[Order Date]],2,5),"yyy/m")</f>
        <v>2011/5</v>
      </c>
      <c r="I3876" t="s">
        <v>22</v>
      </c>
      <c r="J3876">
        <f t="shared" si="360"/>
        <v>2</v>
      </c>
      <c r="K3876" s="2">
        <v>42</v>
      </c>
      <c r="L3876" s="3">
        <v>11230.25</v>
      </c>
      <c r="M3876" s="4">
        <v>7.0000000000000007E-2</v>
      </c>
      <c r="N3876" s="5" t="s">
        <v>34</v>
      </c>
      <c r="O3876" s="3">
        <v>-679.04</v>
      </c>
      <c r="P3876" s="3">
        <v>280.98</v>
      </c>
      <c r="Q3876" s="3">
        <v>35.67</v>
      </c>
      <c r="R3876" s="5" t="s">
        <v>1651</v>
      </c>
      <c r="S3876" s="5" t="s">
        <v>2196</v>
      </c>
      <c r="T3876" s="5" t="str">
        <f t="shared" si="361"/>
        <v>Jas O'Carroll</v>
      </c>
      <c r="U3876" t="s">
        <v>1988</v>
      </c>
      <c r="V3876" s="5" t="s">
        <v>47</v>
      </c>
      <c r="W3876" s="5" t="s">
        <v>57</v>
      </c>
      <c r="X3876" s="5" t="s">
        <v>107</v>
      </c>
      <c r="Y3876" s="5" t="s">
        <v>879</v>
      </c>
      <c r="Z3876" s="5" t="s">
        <v>106</v>
      </c>
      <c r="AA3876" s="4">
        <v>0.66</v>
      </c>
      <c r="AB3876" s="1">
        <v>40684</v>
      </c>
      <c r="AC3876" s="1">
        <v>29094</v>
      </c>
      <c r="AD3876">
        <f t="shared" si="362"/>
        <v>7</v>
      </c>
      <c r="AE3876">
        <f t="shared" ca="1" si="363"/>
        <v>44</v>
      </c>
      <c r="AF3876" t="str">
        <f t="shared" ca="1" si="364"/>
        <v>18-64</v>
      </c>
      <c r="AG3876" s="3">
        <f t="shared" si="365"/>
        <v>7.5346027142857155</v>
      </c>
      <c r="AH3876" t="str">
        <f>_xlfn.IFNA(VLOOKUP(Sales_Transactions[[#This Row],[Order ID]],Returned_Items[#All],2,FALSE),"Not Returned")</f>
        <v>Not Returned</v>
      </c>
    </row>
    <row r="3877" spans="1:34" x14ac:dyDescent="0.25">
      <c r="A3877">
        <v>1127</v>
      </c>
      <c r="C3877" t="s">
        <v>3073</v>
      </c>
      <c r="D3877" s="2" t="str">
        <f>TEXT(MID(Sales_Transactions[[#This Row],[Order Date]],2,5),"d/m/yyy")</f>
        <v>18/9/2011</v>
      </c>
      <c r="E3877" s="2" t="str">
        <f>TEXT(MID(Sales_Transactions[[#This Row],[Order Date]],2,5),"d")</f>
        <v>18</v>
      </c>
      <c r="F3877" s="2" t="str">
        <f>TEXT(MID(Sales_Transactions[[#This Row],[Order Date]],2,5),"m")</f>
        <v>9</v>
      </c>
      <c r="G3877" s="2" t="str">
        <f>TEXT(MID(Sales_Transactions[[#This Row],[Order Date]],2,5),"yyy")</f>
        <v>2011</v>
      </c>
      <c r="H3877" s="2" t="str">
        <f>TEXT(MID(Sales_Transactions[[#This Row],[Order Date]],2,5),"yyy/m")</f>
        <v>2011/9</v>
      </c>
      <c r="I3877" t="s">
        <v>52</v>
      </c>
      <c r="J3877">
        <f t="shared" si="360"/>
        <v>1</v>
      </c>
      <c r="K3877" s="2">
        <v>48</v>
      </c>
      <c r="L3877" s="3">
        <v>5340.5</v>
      </c>
      <c r="M3877" s="4">
        <v>0.01</v>
      </c>
      <c r="N3877" s="5" t="s">
        <v>23</v>
      </c>
      <c r="O3877" s="3">
        <v>1215.28</v>
      </c>
      <c r="P3877" s="3">
        <v>110.98</v>
      </c>
      <c r="Q3877" s="3">
        <v>13.99</v>
      </c>
      <c r="R3877" s="5" t="s">
        <v>2987</v>
      </c>
      <c r="S3877" s="5" t="s">
        <v>3070</v>
      </c>
      <c r="T3877" s="5" t="str">
        <f t="shared" si="361"/>
        <v>Stuart Calhoun</v>
      </c>
      <c r="U3877" t="s">
        <v>1988</v>
      </c>
      <c r="V3877" s="5" t="s">
        <v>37</v>
      </c>
      <c r="W3877" s="5" t="s">
        <v>57</v>
      </c>
      <c r="X3877" s="5" t="s">
        <v>58</v>
      </c>
      <c r="Y3877" s="5" t="s">
        <v>948</v>
      </c>
      <c r="Z3877" s="5" t="s">
        <v>56</v>
      </c>
      <c r="AA3877" s="4">
        <v>0.69</v>
      </c>
      <c r="AB3877" s="1">
        <v>40805</v>
      </c>
      <c r="AC3877" s="1">
        <v>29217</v>
      </c>
      <c r="AD3877">
        <f t="shared" si="362"/>
        <v>1</v>
      </c>
      <c r="AE3877">
        <f t="shared" ca="1" si="363"/>
        <v>44</v>
      </c>
      <c r="AF3877" t="str">
        <f t="shared" ca="1" si="364"/>
        <v>18-64</v>
      </c>
      <c r="AG3877" s="3">
        <f t="shared" si="365"/>
        <v>2.6033104583333331</v>
      </c>
      <c r="AH3877" t="str">
        <f>_xlfn.IFNA(VLOOKUP(Sales_Transactions[[#This Row],[Order ID]],Returned_Items[#All],2,FALSE),"Not Returned")</f>
        <v>Returned</v>
      </c>
    </row>
    <row r="3878" spans="1:34" x14ac:dyDescent="0.25">
      <c r="A3878">
        <v>1507</v>
      </c>
      <c r="C3878" t="s">
        <v>21</v>
      </c>
      <c r="D3878" s="2" t="str">
        <f>TEXT(MID(Sales_Transactions[[#This Row],[Order Date]],2,5),"d/m/yyy")</f>
        <v>13/10/2010</v>
      </c>
      <c r="E3878" s="2" t="str">
        <f>TEXT(MID(Sales_Transactions[[#This Row],[Order Date]],2,5),"d")</f>
        <v>13</v>
      </c>
      <c r="F3878" s="2" t="str">
        <f>TEXT(MID(Sales_Transactions[[#This Row],[Order Date]],2,5),"m")</f>
        <v>10</v>
      </c>
      <c r="G3878" s="2" t="str">
        <f>TEXT(MID(Sales_Transactions[[#This Row],[Order Date]],2,5),"yyy")</f>
        <v>2010</v>
      </c>
      <c r="H3878" s="2" t="str">
        <f>TEXT(MID(Sales_Transactions[[#This Row],[Order Date]],2,5),"yyy/m")</f>
        <v>2010/10</v>
      </c>
      <c r="I3878" t="s">
        <v>78</v>
      </c>
      <c r="J3878">
        <f t="shared" si="360"/>
        <v>3</v>
      </c>
      <c r="K3878" s="2">
        <v>29</v>
      </c>
      <c r="L3878" s="3">
        <v>4345.8599999999997</v>
      </c>
      <c r="M3878" s="4">
        <v>0.09</v>
      </c>
      <c r="N3878" s="5" t="s">
        <v>23</v>
      </c>
      <c r="O3878" s="3">
        <v>126.62</v>
      </c>
      <c r="P3878" s="3">
        <v>152.47999999999999</v>
      </c>
      <c r="Q3878" s="3">
        <v>4</v>
      </c>
      <c r="R3878" s="5" t="s">
        <v>890</v>
      </c>
      <c r="S3878" s="5" t="s">
        <v>3074</v>
      </c>
      <c r="T3878" s="5" t="str">
        <f t="shared" si="361"/>
        <v>Harold Ryan</v>
      </c>
      <c r="U3878" t="s">
        <v>1988</v>
      </c>
      <c r="V3878" s="5" t="s">
        <v>74</v>
      </c>
      <c r="W3878" s="5" t="s">
        <v>48</v>
      </c>
      <c r="X3878" s="5" t="s">
        <v>87</v>
      </c>
      <c r="Y3878" s="5" t="s">
        <v>1470</v>
      </c>
      <c r="Z3878" s="5" t="s">
        <v>43</v>
      </c>
      <c r="AA3878" s="4">
        <v>0.79</v>
      </c>
      <c r="AB3878" s="1">
        <v>40466</v>
      </c>
      <c r="AC3878" s="1">
        <v>12852</v>
      </c>
      <c r="AD3878">
        <f t="shared" si="362"/>
        <v>2</v>
      </c>
      <c r="AE3878">
        <f t="shared" ca="1" si="363"/>
        <v>89</v>
      </c>
      <c r="AF3878" t="str">
        <f t="shared" ca="1" si="364"/>
        <v>Over 65</v>
      </c>
      <c r="AG3878" s="3">
        <f t="shared" si="365"/>
        <v>5.3911299310344818</v>
      </c>
      <c r="AH3878" t="str">
        <f>_xlfn.IFNA(VLOOKUP(Sales_Transactions[[#This Row],[Order ID]],Returned_Items[#All],2,FALSE),"Not Returned")</f>
        <v>Not Returned</v>
      </c>
    </row>
    <row r="3879" spans="1:34" x14ac:dyDescent="0.25">
      <c r="A3879">
        <v>1665</v>
      </c>
      <c r="C3879" t="s">
        <v>3075</v>
      </c>
      <c r="D3879" s="2" t="str">
        <f>TEXT(MID(Sales_Transactions[[#This Row],[Order Date]],2,5),"d/m/yyy")</f>
        <v>7/5/2009</v>
      </c>
      <c r="E3879" s="2" t="str">
        <f>TEXT(MID(Sales_Transactions[[#This Row],[Order Date]],2,5),"d")</f>
        <v>7</v>
      </c>
      <c r="F3879" s="2" t="str">
        <f>TEXT(MID(Sales_Transactions[[#This Row],[Order Date]],2,5),"m")</f>
        <v>5</v>
      </c>
      <c r="G3879" s="2" t="str">
        <f>TEXT(MID(Sales_Transactions[[#This Row],[Order Date]],2,5),"yyy")</f>
        <v>2009</v>
      </c>
      <c r="H3879" s="2" t="str">
        <f>TEXT(MID(Sales_Transactions[[#This Row],[Order Date]],2,5),"yyy/m")</f>
        <v>2009/5</v>
      </c>
      <c r="I3879" t="s">
        <v>33</v>
      </c>
      <c r="J3879">
        <f t="shared" si="360"/>
        <v>4</v>
      </c>
      <c r="K3879" s="2">
        <v>26</v>
      </c>
      <c r="L3879" s="3">
        <v>755.60749999999996</v>
      </c>
      <c r="M3879" s="4">
        <v>0.05</v>
      </c>
      <c r="N3879" s="5" t="s">
        <v>23</v>
      </c>
      <c r="O3879" s="3">
        <v>149.16999999999999</v>
      </c>
      <c r="P3879" s="3">
        <v>35.99</v>
      </c>
      <c r="Q3879" s="3">
        <v>1.1000000000000001</v>
      </c>
      <c r="R3879" s="5" t="s">
        <v>1594</v>
      </c>
      <c r="S3879" s="5" t="s">
        <v>2709</v>
      </c>
      <c r="T3879" s="5" t="str">
        <f t="shared" si="361"/>
        <v>John Lucas</v>
      </c>
      <c r="U3879" t="s">
        <v>1988</v>
      </c>
      <c r="V3879" s="5" t="s">
        <v>47</v>
      </c>
      <c r="W3879" s="5" t="s">
        <v>48</v>
      </c>
      <c r="X3879" s="5" t="s">
        <v>49</v>
      </c>
      <c r="Y3879" s="5" t="s">
        <v>1922</v>
      </c>
      <c r="Z3879" s="5" t="s">
        <v>43</v>
      </c>
      <c r="AA3879" s="4">
        <v>0.55000000000000004</v>
      </c>
      <c r="AB3879" s="1">
        <v>39942</v>
      </c>
      <c r="AC3879" s="1">
        <v>25763</v>
      </c>
      <c r="AD3879">
        <f t="shared" si="362"/>
        <v>2</v>
      </c>
      <c r="AE3879">
        <f t="shared" ca="1" si="363"/>
        <v>54</v>
      </c>
      <c r="AF3879" t="str">
        <f t="shared" ca="1" si="364"/>
        <v>18-64</v>
      </c>
      <c r="AG3879" s="3">
        <f t="shared" si="365"/>
        <v>1.4258463461538464</v>
      </c>
      <c r="AH3879" t="str">
        <f>_xlfn.IFNA(VLOOKUP(Sales_Transactions[[#This Row],[Order ID]],Returned_Items[#All],2,FALSE),"Not Returned")</f>
        <v>Returned</v>
      </c>
    </row>
    <row r="3880" spans="1:34" x14ac:dyDescent="0.25">
      <c r="A3880">
        <v>1952</v>
      </c>
      <c r="C3880" t="s">
        <v>1850</v>
      </c>
      <c r="D3880" s="2" t="str">
        <f>TEXT(MID(Sales_Transactions[[#This Row],[Order Date]],2,5),"d/m/yyy")</f>
        <v>15/3/2009</v>
      </c>
      <c r="E3880" s="2" t="str">
        <f>TEXT(MID(Sales_Transactions[[#This Row],[Order Date]],2,5),"d")</f>
        <v>15</v>
      </c>
      <c r="F3880" s="2" t="str">
        <f>TEXT(MID(Sales_Transactions[[#This Row],[Order Date]],2,5),"m")</f>
        <v>3</v>
      </c>
      <c r="G3880" s="2" t="str">
        <f>TEXT(MID(Sales_Transactions[[#This Row],[Order Date]],2,5),"yyy")</f>
        <v>2009</v>
      </c>
      <c r="H3880" s="2" t="str">
        <f>TEXT(MID(Sales_Transactions[[#This Row],[Order Date]],2,5),"yyy/m")</f>
        <v>2009/3</v>
      </c>
      <c r="I3880" t="s">
        <v>33</v>
      </c>
      <c r="J3880">
        <f t="shared" si="360"/>
        <v>4</v>
      </c>
      <c r="K3880" s="2">
        <v>24</v>
      </c>
      <c r="L3880" s="3">
        <v>7287.55</v>
      </c>
      <c r="M3880" s="4">
        <v>0.04</v>
      </c>
      <c r="N3880" s="5" t="s">
        <v>34</v>
      </c>
      <c r="O3880" s="3">
        <v>-715.78</v>
      </c>
      <c r="P3880" s="3">
        <v>296.18</v>
      </c>
      <c r="Q3880" s="3">
        <v>54.12</v>
      </c>
      <c r="R3880" s="5" t="s">
        <v>3076</v>
      </c>
      <c r="S3880" s="5" t="s">
        <v>3077</v>
      </c>
      <c r="T3880" s="5" t="str">
        <f t="shared" si="361"/>
        <v>Alejandro Grove</v>
      </c>
      <c r="U3880" t="s">
        <v>1988</v>
      </c>
      <c r="V3880" s="5" t="s">
        <v>47</v>
      </c>
      <c r="W3880" s="5" t="s">
        <v>57</v>
      </c>
      <c r="X3880" s="5" t="s">
        <v>107</v>
      </c>
      <c r="Y3880" s="5" t="s">
        <v>698</v>
      </c>
      <c r="Z3880" s="5" t="s">
        <v>106</v>
      </c>
      <c r="AA3880" s="4">
        <v>0.76</v>
      </c>
      <c r="AB3880" s="1">
        <v>39887</v>
      </c>
      <c r="AC3880" s="1">
        <v>25630</v>
      </c>
      <c r="AD3880">
        <f t="shared" si="362"/>
        <v>0</v>
      </c>
      <c r="AE3880">
        <f t="shared" ca="1" si="363"/>
        <v>54</v>
      </c>
      <c r="AF3880" t="str">
        <f t="shared" ca="1" si="364"/>
        <v>18-64</v>
      </c>
      <c r="AG3880" s="3">
        <f t="shared" si="365"/>
        <v>14.590897</v>
      </c>
      <c r="AH3880" t="str">
        <f>_xlfn.IFNA(VLOOKUP(Sales_Transactions[[#This Row],[Order ID]],Returned_Items[#All],2,FALSE),"Not Returned")</f>
        <v>Not Returned</v>
      </c>
    </row>
    <row r="3881" spans="1:34" x14ac:dyDescent="0.25">
      <c r="A3881">
        <v>1953</v>
      </c>
      <c r="C3881" t="s">
        <v>2626</v>
      </c>
      <c r="D3881" s="2" t="str">
        <f>TEXT(MID(Sales_Transactions[[#This Row],[Order Date]],2,5),"d/m/yyy")</f>
        <v>29/11/2010</v>
      </c>
      <c r="E3881" s="2" t="str">
        <f>TEXT(MID(Sales_Transactions[[#This Row],[Order Date]],2,5),"d")</f>
        <v>29</v>
      </c>
      <c r="F3881" s="2" t="str">
        <f>TEXT(MID(Sales_Transactions[[#This Row],[Order Date]],2,5),"m")</f>
        <v>11</v>
      </c>
      <c r="G3881" s="2" t="str">
        <f>TEXT(MID(Sales_Transactions[[#This Row],[Order Date]],2,5),"yyy")</f>
        <v>2010</v>
      </c>
      <c r="H3881" s="2" t="str">
        <f>TEXT(MID(Sales_Transactions[[#This Row],[Order Date]],2,5),"yyy/m")</f>
        <v>2010/11</v>
      </c>
      <c r="I3881" t="s">
        <v>78</v>
      </c>
      <c r="J3881">
        <f t="shared" si="360"/>
        <v>3</v>
      </c>
      <c r="K3881" s="2">
        <v>13</v>
      </c>
      <c r="L3881" s="3">
        <v>137.63999999999999</v>
      </c>
      <c r="M3881" s="4">
        <v>0.06</v>
      </c>
      <c r="N3881" s="5" t="s">
        <v>23</v>
      </c>
      <c r="O3881" s="3">
        <v>19.59</v>
      </c>
      <c r="P3881" s="3">
        <v>10.91</v>
      </c>
      <c r="Q3881" s="3">
        <v>2.99</v>
      </c>
      <c r="R3881" s="5" t="s">
        <v>3078</v>
      </c>
      <c r="S3881" s="5" t="s">
        <v>3079</v>
      </c>
      <c r="T3881" s="5" t="str">
        <f t="shared" si="361"/>
        <v>Sam Zeldin</v>
      </c>
      <c r="U3881" t="s">
        <v>1988</v>
      </c>
      <c r="V3881" s="5" t="s">
        <v>27</v>
      </c>
      <c r="W3881" s="5" t="s">
        <v>28</v>
      </c>
      <c r="X3881" s="5" t="s">
        <v>41</v>
      </c>
      <c r="Y3881" s="5" t="s">
        <v>578</v>
      </c>
      <c r="Z3881" s="5" t="s">
        <v>43</v>
      </c>
      <c r="AA3881" s="4">
        <v>0.38</v>
      </c>
      <c r="AB3881" s="1">
        <v>40511</v>
      </c>
      <c r="AC3881" s="1">
        <v>25898</v>
      </c>
      <c r="AD3881">
        <f t="shared" si="362"/>
        <v>0</v>
      </c>
      <c r="AE3881">
        <f t="shared" ca="1" si="363"/>
        <v>53</v>
      </c>
      <c r="AF3881" t="str">
        <f t="shared" ca="1" si="364"/>
        <v>18-64</v>
      </c>
      <c r="AG3881" s="3">
        <f t="shared" si="365"/>
        <v>1.0687272307692308</v>
      </c>
      <c r="AH3881" t="str">
        <f>_xlfn.IFNA(VLOOKUP(Sales_Transactions[[#This Row],[Order ID]],Returned_Items[#All],2,FALSE),"Not Returned")</f>
        <v>Not Returned</v>
      </c>
    </row>
    <row r="3882" spans="1:34" x14ac:dyDescent="0.25">
      <c r="A3882">
        <v>2213</v>
      </c>
      <c r="C3882" t="s">
        <v>579</v>
      </c>
      <c r="D3882" s="2" t="str">
        <f>TEXT(MID(Sales_Transactions[[#This Row],[Order Date]],2,5),"d/m/yyy")</f>
        <v>14/1/2010</v>
      </c>
      <c r="E3882" s="2" t="str">
        <f>TEXT(MID(Sales_Transactions[[#This Row],[Order Date]],2,5),"d")</f>
        <v>14</v>
      </c>
      <c r="F3882" s="2" t="str">
        <f>TEXT(MID(Sales_Transactions[[#This Row],[Order Date]],2,5),"m")</f>
        <v>1</v>
      </c>
      <c r="G3882" s="2" t="str">
        <f>TEXT(MID(Sales_Transactions[[#This Row],[Order Date]],2,5),"yyy")</f>
        <v>2010</v>
      </c>
      <c r="H3882" s="2" t="str">
        <f>TEXT(MID(Sales_Transactions[[#This Row],[Order Date]],2,5),"yyy/m")</f>
        <v>2010/1</v>
      </c>
      <c r="I3882" t="s">
        <v>52</v>
      </c>
      <c r="J3882">
        <f t="shared" si="360"/>
        <v>1</v>
      </c>
      <c r="K3882" s="2">
        <v>6</v>
      </c>
      <c r="L3882" s="3">
        <v>40.31</v>
      </c>
      <c r="M3882" s="4">
        <v>0.08</v>
      </c>
      <c r="N3882" s="5" t="s">
        <v>23</v>
      </c>
      <c r="O3882" s="3">
        <v>-32.270000000000003</v>
      </c>
      <c r="P3882" s="3">
        <v>5.78</v>
      </c>
      <c r="Q3882" s="3">
        <v>8.09</v>
      </c>
      <c r="R3882" s="5" t="s">
        <v>3078</v>
      </c>
      <c r="S3882" s="5" t="s">
        <v>3079</v>
      </c>
      <c r="T3882" s="5" t="str">
        <f t="shared" si="361"/>
        <v>Sam Zeldin</v>
      </c>
      <c r="U3882" t="s">
        <v>1988</v>
      </c>
      <c r="V3882" s="5" t="s">
        <v>27</v>
      </c>
      <c r="W3882" s="5" t="s">
        <v>28</v>
      </c>
      <c r="X3882" s="5" t="s">
        <v>75</v>
      </c>
      <c r="Y3882" s="5" t="s">
        <v>405</v>
      </c>
      <c r="Z3882" s="5" t="s">
        <v>43</v>
      </c>
      <c r="AA3882" s="4">
        <v>0.36</v>
      </c>
      <c r="AB3882" s="1">
        <v>40193</v>
      </c>
      <c r="AC3882" s="1">
        <v>20920</v>
      </c>
      <c r="AD3882">
        <f t="shared" si="362"/>
        <v>1</v>
      </c>
      <c r="AE3882">
        <f t="shared" ca="1" si="363"/>
        <v>67</v>
      </c>
      <c r="AF3882" t="str">
        <f t="shared" ca="1" si="364"/>
        <v>Over 65</v>
      </c>
      <c r="AG3882" s="3">
        <f t="shared" si="365"/>
        <v>2.3108960000000001</v>
      </c>
      <c r="AH3882" t="str">
        <f>_xlfn.IFNA(VLOOKUP(Sales_Transactions[[#This Row],[Order ID]],Returned_Items[#All],2,FALSE),"Not Returned")</f>
        <v>Returned</v>
      </c>
    </row>
    <row r="3883" spans="1:34" x14ac:dyDescent="0.25">
      <c r="A3883">
        <v>2368</v>
      </c>
      <c r="C3883" t="s">
        <v>3080</v>
      </c>
      <c r="D3883" s="2" t="str">
        <f>TEXT(MID(Sales_Transactions[[#This Row],[Order Date]],2,5),"d/m/yyy")</f>
        <v>19/8/2010</v>
      </c>
      <c r="E3883" s="2" t="str">
        <f>TEXT(MID(Sales_Transactions[[#This Row],[Order Date]],2,5),"d")</f>
        <v>19</v>
      </c>
      <c r="F3883" s="2" t="str">
        <f>TEXT(MID(Sales_Transactions[[#This Row],[Order Date]],2,5),"m")</f>
        <v>8</v>
      </c>
      <c r="G3883" s="2" t="str">
        <f>TEXT(MID(Sales_Transactions[[#This Row],[Order Date]],2,5),"yyy")</f>
        <v>2010</v>
      </c>
      <c r="H3883" s="2" t="str">
        <f>TEXT(MID(Sales_Transactions[[#This Row],[Order Date]],2,5),"yyy/m")</f>
        <v>2010/8</v>
      </c>
      <c r="I3883" t="s">
        <v>101</v>
      </c>
      <c r="J3883">
        <f t="shared" si="360"/>
        <v>1</v>
      </c>
      <c r="K3883" s="2">
        <v>36</v>
      </c>
      <c r="L3883" s="3">
        <v>508.73</v>
      </c>
      <c r="M3883" s="4">
        <v>0.08</v>
      </c>
      <c r="N3883" s="5" t="s">
        <v>23</v>
      </c>
      <c r="O3883" s="3">
        <v>-229.67</v>
      </c>
      <c r="P3883" s="3">
        <v>14.81</v>
      </c>
      <c r="Q3883" s="3">
        <v>13.32</v>
      </c>
      <c r="R3883" s="5" t="s">
        <v>1250</v>
      </c>
      <c r="S3883" s="5" t="s">
        <v>3081</v>
      </c>
      <c r="T3883" s="5" t="str">
        <f t="shared" si="361"/>
        <v>Sally Hughsby</v>
      </c>
      <c r="U3883" t="s">
        <v>1988</v>
      </c>
      <c r="V3883" s="5" t="s">
        <v>37</v>
      </c>
      <c r="W3883" s="5" t="s">
        <v>28</v>
      </c>
      <c r="X3883" s="5" t="s">
        <v>38</v>
      </c>
      <c r="Y3883" s="5" t="s">
        <v>1161</v>
      </c>
      <c r="Z3883" s="5" t="s">
        <v>43</v>
      </c>
      <c r="AA3883" s="4">
        <v>0.43</v>
      </c>
      <c r="AB3883" s="1">
        <v>40411</v>
      </c>
      <c r="AC3883" s="1">
        <v>21134</v>
      </c>
      <c r="AD3883">
        <f t="shared" si="362"/>
        <v>2</v>
      </c>
      <c r="AE3883">
        <f t="shared" ca="1" si="363"/>
        <v>66</v>
      </c>
      <c r="AF3883" t="str">
        <f t="shared" ca="1" si="364"/>
        <v>Over 65</v>
      </c>
      <c r="AG3883" s="3">
        <f t="shared" si="365"/>
        <v>0.7810597777777778</v>
      </c>
      <c r="AH3883" t="str">
        <f>_xlfn.IFNA(VLOOKUP(Sales_Transactions[[#This Row],[Order ID]],Returned_Items[#All],2,FALSE),"Not Returned")</f>
        <v>Not Returned</v>
      </c>
    </row>
    <row r="3884" spans="1:34" x14ac:dyDescent="0.25">
      <c r="A3884">
        <v>2560</v>
      </c>
      <c r="C3884" t="s">
        <v>2464</v>
      </c>
      <c r="D3884" s="2" t="str">
        <f>TEXT(MID(Sales_Transactions[[#This Row],[Order Date]],2,5),"d/m/yyy")</f>
        <v>4/9/2012</v>
      </c>
      <c r="E3884" s="2" t="str">
        <f>TEXT(MID(Sales_Transactions[[#This Row],[Order Date]],2,5),"d")</f>
        <v>4</v>
      </c>
      <c r="F3884" s="2" t="str">
        <f>TEXT(MID(Sales_Transactions[[#This Row],[Order Date]],2,5),"m")</f>
        <v>9</v>
      </c>
      <c r="G3884" s="2" t="str">
        <f>TEXT(MID(Sales_Transactions[[#This Row],[Order Date]],2,5),"yyy")</f>
        <v>2012</v>
      </c>
      <c r="H3884" s="2" t="str">
        <f>TEXT(MID(Sales_Transactions[[#This Row],[Order Date]],2,5),"yyy/m")</f>
        <v>2012/9</v>
      </c>
      <c r="I3884" t="s">
        <v>101</v>
      </c>
      <c r="J3884">
        <f t="shared" si="360"/>
        <v>1</v>
      </c>
      <c r="K3884" s="2">
        <v>32</v>
      </c>
      <c r="L3884" s="3">
        <v>731.22</v>
      </c>
      <c r="M3884" s="4">
        <v>0</v>
      </c>
      <c r="N3884" s="5" t="s">
        <v>23</v>
      </c>
      <c r="O3884" s="3">
        <v>-84.07</v>
      </c>
      <c r="P3884" s="3">
        <v>20.97</v>
      </c>
      <c r="Q3884" s="3">
        <v>6.5</v>
      </c>
      <c r="R3884" s="5" t="s">
        <v>890</v>
      </c>
      <c r="S3884" s="5" t="s">
        <v>3074</v>
      </c>
      <c r="T3884" s="5" t="str">
        <f t="shared" si="361"/>
        <v>Harold Ryan</v>
      </c>
      <c r="U3884" t="s">
        <v>1988</v>
      </c>
      <c r="V3884" s="5" t="s">
        <v>74</v>
      </c>
      <c r="W3884" s="5" t="s">
        <v>48</v>
      </c>
      <c r="X3884" s="5" t="s">
        <v>87</v>
      </c>
      <c r="Y3884" s="5" t="s">
        <v>411</v>
      </c>
      <c r="Z3884" s="5" t="s">
        <v>43</v>
      </c>
      <c r="AA3884" s="4">
        <v>0.78</v>
      </c>
      <c r="AB3884" s="1">
        <v>41157</v>
      </c>
      <c r="AC3884" s="1">
        <v>21114</v>
      </c>
      <c r="AD3884">
        <f t="shared" si="362"/>
        <v>1</v>
      </c>
      <c r="AE3884">
        <f t="shared" ca="1" si="363"/>
        <v>66</v>
      </c>
      <c r="AF3884" t="str">
        <f t="shared" ca="1" si="364"/>
        <v>Over 65</v>
      </c>
      <c r="AG3884" s="3">
        <f t="shared" si="365"/>
        <v>0.85843749999999996</v>
      </c>
      <c r="AH3884" t="str">
        <f>_xlfn.IFNA(VLOOKUP(Sales_Transactions[[#This Row],[Order ID]],Returned_Items[#All],2,FALSE),"Not Returned")</f>
        <v>Not Returned</v>
      </c>
    </row>
    <row r="3885" spans="1:34" x14ac:dyDescent="0.25">
      <c r="A3885">
        <v>2560</v>
      </c>
      <c r="C3885" t="s">
        <v>2464</v>
      </c>
      <c r="D3885" s="2" t="str">
        <f>TEXT(MID(Sales_Transactions[[#This Row],[Order Date]],2,5),"d/m/yyy")</f>
        <v>4/9/2012</v>
      </c>
      <c r="E3885" s="2" t="str">
        <f>TEXT(MID(Sales_Transactions[[#This Row],[Order Date]],2,5),"d")</f>
        <v>4</v>
      </c>
      <c r="F3885" s="2" t="str">
        <f>TEXT(MID(Sales_Transactions[[#This Row],[Order Date]],2,5),"m")</f>
        <v>9</v>
      </c>
      <c r="G3885" s="2" t="str">
        <f>TEXT(MID(Sales_Transactions[[#This Row],[Order Date]],2,5),"yyy")</f>
        <v>2012</v>
      </c>
      <c r="H3885" s="2" t="str">
        <f>TEXT(MID(Sales_Transactions[[#This Row],[Order Date]],2,5),"yyy/m")</f>
        <v>2012/9</v>
      </c>
      <c r="I3885" t="s">
        <v>101</v>
      </c>
      <c r="J3885">
        <f t="shared" si="360"/>
        <v>1</v>
      </c>
      <c r="K3885" s="2">
        <v>23</v>
      </c>
      <c r="L3885" s="3">
        <v>114.14</v>
      </c>
      <c r="M3885" s="4">
        <v>7.0000000000000007E-2</v>
      </c>
      <c r="N3885" s="5" t="s">
        <v>23</v>
      </c>
      <c r="O3885" s="3">
        <v>-65.62</v>
      </c>
      <c r="P3885" s="3">
        <v>4.9800000000000004</v>
      </c>
      <c r="Q3885" s="3">
        <v>5.49</v>
      </c>
      <c r="R3885" s="5" t="s">
        <v>890</v>
      </c>
      <c r="S3885" s="5" t="s">
        <v>3074</v>
      </c>
      <c r="T3885" s="5" t="str">
        <f t="shared" si="361"/>
        <v>Harold Ryan</v>
      </c>
      <c r="U3885" t="s">
        <v>1988</v>
      </c>
      <c r="V3885" s="5" t="s">
        <v>74</v>
      </c>
      <c r="W3885" s="5" t="s">
        <v>28</v>
      </c>
      <c r="X3885" s="5" t="s">
        <v>75</v>
      </c>
      <c r="Y3885" s="5" t="s">
        <v>2182</v>
      </c>
      <c r="Z3885" s="5" t="s">
        <v>43</v>
      </c>
      <c r="AA3885" s="4">
        <v>0.38</v>
      </c>
      <c r="AB3885" s="1">
        <v>41158</v>
      </c>
      <c r="AC3885" s="1">
        <v>20902</v>
      </c>
      <c r="AD3885">
        <f t="shared" si="362"/>
        <v>2</v>
      </c>
      <c r="AE3885">
        <f t="shared" ca="1" si="363"/>
        <v>67</v>
      </c>
      <c r="AF3885" t="str">
        <f t="shared" ca="1" si="364"/>
        <v>Over 65</v>
      </c>
      <c r="AG3885" s="3">
        <f t="shared" si="365"/>
        <v>0.4550658260869565</v>
      </c>
      <c r="AH3885" t="str">
        <f>_xlfn.IFNA(VLOOKUP(Sales_Transactions[[#This Row],[Order ID]],Returned_Items[#All],2,FALSE),"Not Returned")</f>
        <v>Not Returned</v>
      </c>
    </row>
    <row r="3886" spans="1:34" x14ac:dyDescent="0.25">
      <c r="A3886">
        <v>2754</v>
      </c>
      <c r="C3886" t="s">
        <v>2520</v>
      </c>
      <c r="D3886" s="2" t="str">
        <f>TEXT(MID(Sales_Transactions[[#This Row],[Order Date]],2,5),"d/m/yyy")</f>
        <v>2/4/2009</v>
      </c>
      <c r="E3886" s="2" t="str">
        <f>TEXT(MID(Sales_Transactions[[#This Row],[Order Date]],2,5),"d")</f>
        <v>2</v>
      </c>
      <c r="F3886" s="2" t="str">
        <f>TEXT(MID(Sales_Transactions[[#This Row],[Order Date]],2,5),"m")</f>
        <v>4</v>
      </c>
      <c r="G3886" s="2" t="str">
        <f>TEXT(MID(Sales_Transactions[[#This Row],[Order Date]],2,5),"yyy")</f>
        <v>2009</v>
      </c>
      <c r="H3886" s="2" t="str">
        <f>TEXT(MID(Sales_Transactions[[#This Row],[Order Date]],2,5),"yyy/m")</f>
        <v>2009/4</v>
      </c>
      <c r="I3886" t="s">
        <v>33</v>
      </c>
      <c r="J3886">
        <f t="shared" si="360"/>
        <v>4</v>
      </c>
      <c r="K3886" s="2">
        <v>16</v>
      </c>
      <c r="L3886" s="3">
        <v>1427.67</v>
      </c>
      <c r="M3886" s="4">
        <v>0.04</v>
      </c>
      <c r="N3886" s="5" t="s">
        <v>23</v>
      </c>
      <c r="O3886" s="3">
        <v>422.8</v>
      </c>
      <c r="P3886" s="3">
        <v>90.24</v>
      </c>
      <c r="Q3886" s="3">
        <v>0.99</v>
      </c>
      <c r="R3886" s="5" t="s">
        <v>1052</v>
      </c>
      <c r="S3886" s="5" t="s">
        <v>1053</v>
      </c>
      <c r="T3886" s="5" t="str">
        <f t="shared" si="361"/>
        <v>Philip Brown</v>
      </c>
      <c r="U3886" t="s">
        <v>1988</v>
      </c>
      <c r="V3886" s="5" t="s">
        <v>74</v>
      </c>
      <c r="W3886" s="5" t="s">
        <v>28</v>
      </c>
      <c r="X3886" s="5" t="s">
        <v>38</v>
      </c>
      <c r="Y3886" s="5" t="s">
        <v>3082</v>
      </c>
      <c r="Z3886" s="5" t="s">
        <v>43</v>
      </c>
      <c r="AA3886" s="4">
        <v>0.56000000000000005</v>
      </c>
      <c r="AB3886" s="1">
        <v>39907</v>
      </c>
      <c r="AC3886" s="1">
        <v>20915</v>
      </c>
      <c r="AD3886">
        <f t="shared" si="362"/>
        <v>2</v>
      </c>
      <c r="AE3886">
        <f t="shared" ca="1" si="363"/>
        <v>67</v>
      </c>
      <c r="AF3886" t="str">
        <f t="shared" ca="1" si="364"/>
        <v>Over 65</v>
      </c>
      <c r="AG3886" s="3">
        <f t="shared" si="365"/>
        <v>5.6996189999999993</v>
      </c>
      <c r="AH3886" t="str">
        <f>_xlfn.IFNA(VLOOKUP(Sales_Transactions[[#This Row],[Order ID]],Returned_Items[#All],2,FALSE),"Not Returned")</f>
        <v>Not Returned</v>
      </c>
    </row>
    <row r="3887" spans="1:34" x14ac:dyDescent="0.25">
      <c r="A3887">
        <v>2754</v>
      </c>
      <c r="C3887" t="s">
        <v>2520</v>
      </c>
      <c r="D3887" s="2" t="str">
        <f>TEXT(MID(Sales_Transactions[[#This Row],[Order Date]],2,5),"d/m/yyy")</f>
        <v>2/4/2009</v>
      </c>
      <c r="E3887" s="2" t="str">
        <f>TEXT(MID(Sales_Transactions[[#This Row],[Order Date]],2,5),"d")</f>
        <v>2</v>
      </c>
      <c r="F3887" s="2" t="str">
        <f>TEXT(MID(Sales_Transactions[[#This Row],[Order Date]],2,5),"m")</f>
        <v>4</v>
      </c>
      <c r="G3887" s="2" t="str">
        <f>TEXT(MID(Sales_Transactions[[#This Row],[Order Date]],2,5),"yyy")</f>
        <v>2009</v>
      </c>
      <c r="H3887" s="2" t="str">
        <f>TEXT(MID(Sales_Transactions[[#This Row],[Order Date]],2,5),"yyy/m")</f>
        <v>2009/4</v>
      </c>
      <c r="I3887" t="s">
        <v>33</v>
      </c>
      <c r="J3887">
        <f t="shared" si="360"/>
        <v>4</v>
      </c>
      <c r="K3887" s="2">
        <v>11</v>
      </c>
      <c r="L3887" s="3">
        <v>499.26</v>
      </c>
      <c r="M3887" s="4">
        <v>0.09</v>
      </c>
      <c r="N3887" s="5" t="s">
        <v>67</v>
      </c>
      <c r="O3887" s="3">
        <v>144.05000000000001</v>
      </c>
      <c r="P3887" s="3">
        <v>47.9</v>
      </c>
      <c r="Q3887" s="3">
        <v>5.86</v>
      </c>
      <c r="R3887" s="5" t="s">
        <v>1052</v>
      </c>
      <c r="S3887" s="5" t="s">
        <v>1053</v>
      </c>
      <c r="T3887" s="5" t="str">
        <f t="shared" si="361"/>
        <v>Philip Brown</v>
      </c>
      <c r="U3887" t="s">
        <v>1988</v>
      </c>
      <c r="V3887" s="5" t="s">
        <v>74</v>
      </c>
      <c r="W3887" s="5" t="s">
        <v>28</v>
      </c>
      <c r="X3887" s="5" t="s">
        <v>75</v>
      </c>
      <c r="Y3887" s="5" t="s">
        <v>1462</v>
      </c>
      <c r="Z3887" s="5" t="s">
        <v>43</v>
      </c>
      <c r="AA3887" s="4">
        <v>0.37</v>
      </c>
      <c r="AB3887" s="1">
        <v>39907</v>
      </c>
      <c r="AC3887" s="1">
        <v>21224</v>
      </c>
      <c r="AD3887">
        <f t="shared" si="362"/>
        <v>2</v>
      </c>
      <c r="AE3887">
        <f t="shared" ca="1" si="363"/>
        <v>66</v>
      </c>
      <c r="AF3887" t="str">
        <f t="shared" ca="1" si="364"/>
        <v>Over 65</v>
      </c>
      <c r="AG3887" s="3">
        <f t="shared" si="365"/>
        <v>4.8833536363636361</v>
      </c>
      <c r="AH3887" t="str">
        <f>_xlfn.IFNA(VLOOKUP(Sales_Transactions[[#This Row],[Order ID]],Returned_Items[#All],2,FALSE),"Not Returned")</f>
        <v>Not Returned</v>
      </c>
    </row>
    <row r="3888" spans="1:34" x14ac:dyDescent="0.25">
      <c r="A3888">
        <v>2755</v>
      </c>
      <c r="C3888" t="s">
        <v>1757</v>
      </c>
      <c r="D3888" s="2" t="str">
        <f>TEXT(MID(Sales_Transactions[[#This Row],[Order Date]],2,5),"d/m/yyy")</f>
        <v>6/2/2012</v>
      </c>
      <c r="E3888" s="2" t="str">
        <f>TEXT(MID(Sales_Transactions[[#This Row],[Order Date]],2,5),"d")</f>
        <v>6</v>
      </c>
      <c r="F3888" s="2" t="str">
        <f>TEXT(MID(Sales_Transactions[[#This Row],[Order Date]],2,5),"m")</f>
        <v>2</v>
      </c>
      <c r="G3888" s="2" t="str">
        <f>TEXT(MID(Sales_Transactions[[#This Row],[Order Date]],2,5),"yyy")</f>
        <v>2012</v>
      </c>
      <c r="H3888" s="2" t="str">
        <f>TEXT(MID(Sales_Transactions[[#This Row],[Order Date]],2,5),"yyy/m")</f>
        <v>2012/2</v>
      </c>
      <c r="I3888" t="s">
        <v>52</v>
      </c>
      <c r="J3888">
        <f t="shared" si="360"/>
        <v>1</v>
      </c>
      <c r="K3888" s="2">
        <v>30</v>
      </c>
      <c r="L3888" s="3">
        <v>736.3</v>
      </c>
      <c r="M3888" s="4">
        <v>0.03</v>
      </c>
      <c r="N3888" s="5" t="s">
        <v>23</v>
      </c>
      <c r="O3888" s="3">
        <v>259.07</v>
      </c>
      <c r="P3888" s="3">
        <v>24.95</v>
      </c>
      <c r="Q3888" s="3">
        <v>2.99</v>
      </c>
      <c r="R3888" s="5" t="s">
        <v>3083</v>
      </c>
      <c r="S3888" s="5" t="s">
        <v>3084</v>
      </c>
      <c r="T3888" s="5" t="str">
        <f t="shared" si="361"/>
        <v>Jane Waco</v>
      </c>
      <c r="U3888" t="s">
        <v>1988</v>
      </c>
      <c r="V3888" s="5" t="s">
        <v>47</v>
      </c>
      <c r="W3888" s="5" t="s">
        <v>28</v>
      </c>
      <c r="X3888" s="5" t="s">
        <v>41</v>
      </c>
      <c r="Y3888" s="5" t="s">
        <v>2494</v>
      </c>
      <c r="Z3888" s="5" t="s">
        <v>43</v>
      </c>
      <c r="AA3888" s="4">
        <v>0.39</v>
      </c>
      <c r="AB3888" s="1">
        <v>40945</v>
      </c>
      <c r="AC3888" s="1">
        <v>21344</v>
      </c>
      <c r="AD3888">
        <f t="shared" si="362"/>
        <v>0</v>
      </c>
      <c r="AE3888">
        <f t="shared" ca="1" si="363"/>
        <v>66</v>
      </c>
      <c r="AF3888" t="str">
        <f t="shared" ca="1" si="364"/>
        <v>Over 65</v>
      </c>
      <c r="AG3888" s="3">
        <f t="shared" si="365"/>
        <v>0.93108383333333344</v>
      </c>
      <c r="AH3888" t="str">
        <f>_xlfn.IFNA(VLOOKUP(Sales_Transactions[[#This Row],[Order ID]],Returned_Items[#All],2,FALSE),"Not Returned")</f>
        <v>Not Returned</v>
      </c>
    </row>
    <row r="3889" spans="1:34" x14ac:dyDescent="0.25">
      <c r="A3889">
        <v>2755</v>
      </c>
      <c r="C3889" t="s">
        <v>1757</v>
      </c>
      <c r="D3889" s="2" t="str">
        <f>TEXT(MID(Sales_Transactions[[#This Row],[Order Date]],2,5),"d/m/yyy")</f>
        <v>6/2/2012</v>
      </c>
      <c r="E3889" s="2" t="str">
        <f>TEXT(MID(Sales_Transactions[[#This Row],[Order Date]],2,5),"d")</f>
        <v>6</v>
      </c>
      <c r="F3889" s="2" t="str">
        <f>TEXT(MID(Sales_Transactions[[#This Row],[Order Date]],2,5),"m")</f>
        <v>2</v>
      </c>
      <c r="G3889" s="2" t="str">
        <f>TEXT(MID(Sales_Transactions[[#This Row],[Order Date]],2,5),"yyy")</f>
        <v>2012</v>
      </c>
      <c r="H3889" s="2" t="str">
        <f>TEXT(MID(Sales_Transactions[[#This Row],[Order Date]],2,5),"yyy/m")</f>
        <v>2012/2</v>
      </c>
      <c r="I3889" t="s">
        <v>52</v>
      </c>
      <c r="J3889">
        <f t="shared" si="360"/>
        <v>1</v>
      </c>
      <c r="K3889" s="2">
        <v>50</v>
      </c>
      <c r="L3889" s="3">
        <v>346.06</v>
      </c>
      <c r="M3889" s="4">
        <v>0</v>
      </c>
      <c r="N3889" s="5" t="s">
        <v>23</v>
      </c>
      <c r="O3889" s="3">
        <v>-76.540000000000006</v>
      </c>
      <c r="P3889" s="3">
        <v>6.48</v>
      </c>
      <c r="Q3889" s="3">
        <v>5.86</v>
      </c>
      <c r="R3889" s="5" t="s">
        <v>3083</v>
      </c>
      <c r="S3889" s="5" t="s">
        <v>3084</v>
      </c>
      <c r="T3889" s="5" t="str">
        <f t="shared" si="361"/>
        <v>Jane Waco</v>
      </c>
      <c r="U3889" t="s">
        <v>1988</v>
      </c>
      <c r="V3889" s="5" t="s">
        <v>47</v>
      </c>
      <c r="W3889" s="5" t="s">
        <v>28</v>
      </c>
      <c r="X3889" s="5" t="s">
        <v>75</v>
      </c>
      <c r="Y3889" s="5" t="s">
        <v>261</v>
      </c>
      <c r="Z3889" s="5" t="s">
        <v>43</v>
      </c>
      <c r="AA3889" s="4">
        <v>0.36</v>
      </c>
      <c r="AB3889" s="1">
        <v>40945</v>
      </c>
      <c r="AC3889" s="1">
        <v>21247</v>
      </c>
      <c r="AD3889">
        <f t="shared" si="362"/>
        <v>0</v>
      </c>
      <c r="AE3889">
        <f t="shared" ca="1" si="363"/>
        <v>66</v>
      </c>
      <c r="AF3889" t="str">
        <f t="shared" ca="1" si="364"/>
        <v>Over 65</v>
      </c>
      <c r="AG3889" s="3">
        <f t="shared" si="365"/>
        <v>0.24679999999999999</v>
      </c>
      <c r="AH3889" t="str">
        <f>_xlfn.IFNA(VLOOKUP(Sales_Transactions[[#This Row],[Order ID]],Returned_Items[#All],2,FALSE),"Not Returned")</f>
        <v>Not Returned</v>
      </c>
    </row>
    <row r="3890" spans="1:34" x14ac:dyDescent="0.25">
      <c r="A3890">
        <v>3333</v>
      </c>
      <c r="C3890" t="s">
        <v>1674</v>
      </c>
      <c r="D3890" s="2" t="str">
        <f>TEXT(MID(Sales_Transactions[[#This Row],[Order Date]],2,5),"d/m/yyy")</f>
        <v>15/9/2012</v>
      </c>
      <c r="E3890" s="2" t="str">
        <f>TEXT(MID(Sales_Transactions[[#This Row],[Order Date]],2,5),"d")</f>
        <v>15</v>
      </c>
      <c r="F3890" s="2" t="str">
        <f>TEXT(MID(Sales_Transactions[[#This Row],[Order Date]],2,5),"m")</f>
        <v>9</v>
      </c>
      <c r="G3890" s="2" t="str">
        <f>TEXT(MID(Sales_Transactions[[#This Row],[Order Date]],2,5),"yyy")</f>
        <v>2012</v>
      </c>
      <c r="H3890" s="2" t="str">
        <f>TEXT(MID(Sales_Transactions[[#This Row],[Order Date]],2,5),"yyy/m")</f>
        <v>2012/9</v>
      </c>
      <c r="I3890" t="s">
        <v>52</v>
      </c>
      <c r="J3890">
        <f t="shared" si="360"/>
        <v>1</v>
      </c>
      <c r="K3890" s="2">
        <v>42</v>
      </c>
      <c r="L3890" s="3">
        <v>927.97</v>
      </c>
      <c r="M3890" s="4">
        <v>0.08</v>
      </c>
      <c r="N3890" s="5" t="s">
        <v>23</v>
      </c>
      <c r="O3890" s="3">
        <v>162.16999999999999</v>
      </c>
      <c r="P3890" s="3">
        <v>22.98</v>
      </c>
      <c r="Q3890" s="3">
        <v>4.5</v>
      </c>
      <c r="R3890" s="5" t="s">
        <v>2118</v>
      </c>
      <c r="S3890" s="5" t="s">
        <v>3085</v>
      </c>
      <c r="T3890" s="5" t="str">
        <f t="shared" si="361"/>
        <v>Sandra Flanagan</v>
      </c>
      <c r="U3890" t="s">
        <v>1988</v>
      </c>
      <c r="V3890" s="5" t="s">
        <v>74</v>
      </c>
      <c r="W3890" s="5" t="s">
        <v>28</v>
      </c>
      <c r="X3890" s="5" t="s">
        <v>38</v>
      </c>
      <c r="Y3890" s="5" t="s">
        <v>2017</v>
      </c>
      <c r="Z3890" s="5" t="s">
        <v>43</v>
      </c>
      <c r="AA3890" s="4">
        <v>0.55000000000000004</v>
      </c>
      <c r="AB3890" s="1">
        <v>41169</v>
      </c>
      <c r="AC3890" s="1">
        <v>21508</v>
      </c>
      <c r="AD3890">
        <f t="shared" si="362"/>
        <v>2</v>
      </c>
      <c r="AE3890">
        <f t="shared" ca="1" si="363"/>
        <v>65</v>
      </c>
      <c r="AF3890" t="str">
        <f t="shared" ca="1" si="364"/>
        <v>Over 65</v>
      </c>
      <c r="AG3890" s="3">
        <f t="shared" si="365"/>
        <v>0.65384799999999998</v>
      </c>
      <c r="AH3890" t="str">
        <f>_xlfn.IFNA(VLOOKUP(Sales_Transactions[[#This Row],[Order ID]],Returned_Items[#All],2,FALSE),"Not Returned")</f>
        <v>Not Returned</v>
      </c>
    </row>
    <row r="3891" spans="1:34" x14ac:dyDescent="0.25">
      <c r="A3891">
        <v>3333</v>
      </c>
      <c r="C3891" t="s">
        <v>1674</v>
      </c>
      <c r="D3891" s="2" t="str">
        <f>TEXT(MID(Sales_Transactions[[#This Row],[Order Date]],2,5),"d/m/yyy")</f>
        <v>15/9/2012</v>
      </c>
      <c r="E3891" s="2" t="str">
        <f>TEXT(MID(Sales_Transactions[[#This Row],[Order Date]],2,5),"d")</f>
        <v>15</v>
      </c>
      <c r="F3891" s="2" t="str">
        <f>TEXT(MID(Sales_Transactions[[#This Row],[Order Date]],2,5),"m")</f>
        <v>9</v>
      </c>
      <c r="G3891" s="2" t="str">
        <f>TEXT(MID(Sales_Transactions[[#This Row],[Order Date]],2,5),"yyy")</f>
        <v>2012</v>
      </c>
      <c r="H3891" s="2" t="str">
        <f>TEXT(MID(Sales_Transactions[[#This Row],[Order Date]],2,5),"yyy/m")</f>
        <v>2012/9</v>
      </c>
      <c r="I3891" t="s">
        <v>52</v>
      </c>
      <c r="J3891">
        <f t="shared" si="360"/>
        <v>1</v>
      </c>
      <c r="K3891" s="2">
        <v>9</v>
      </c>
      <c r="L3891" s="3">
        <v>59.05</v>
      </c>
      <c r="M3891" s="4">
        <v>0.08</v>
      </c>
      <c r="N3891" s="5" t="s">
        <v>23</v>
      </c>
      <c r="O3891" s="3">
        <v>-24.09</v>
      </c>
      <c r="P3891" s="3">
        <v>6.48</v>
      </c>
      <c r="Q3891" s="3">
        <v>5.4</v>
      </c>
      <c r="R3891" s="5" t="s">
        <v>2118</v>
      </c>
      <c r="S3891" s="5" t="s">
        <v>3085</v>
      </c>
      <c r="T3891" s="5" t="str">
        <f t="shared" si="361"/>
        <v>Sandra Flanagan</v>
      </c>
      <c r="U3891" t="s">
        <v>1988</v>
      </c>
      <c r="V3891" s="5" t="s">
        <v>74</v>
      </c>
      <c r="W3891" s="5" t="s">
        <v>28</v>
      </c>
      <c r="X3891" s="5" t="s">
        <v>75</v>
      </c>
      <c r="Y3891" s="5" t="s">
        <v>3086</v>
      </c>
      <c r="Z3891" s="5" t="s">
        <v>43</v>
      </c>
      <c r="AA3891" s="4">
        <v>0.37</v>
      </c>
      <c r="AB3891" s="1">
        <v>41167</v>
      </c>
      <c r="AC3891" s="1">
        <v>21467</v>
      </c>
      <c r="AD3891">
        <f t="shared" si="362"/>
        <v>0</v>
      </c>
      <c r="AE3891">
        <f t="shared" ca="1" si="363"/>
        <v>65</v>
      </c>
      <c r="AF3891" t="str">
        <f t="shared" ca="1" si="364"/>
        <v>Over 65</v>
      </c>
      <c r="AG3891" s="3">
        <f t="shared" si="365"/>
        <v>1.3194240000000002</v>
      </c>
      <c r="AH3891" t="str">
        <f>_xlfn.IFNA(VLOOKUP(Sales_Transactions[[#This Row],[Order ID]],Returned_Items[#All],2,FALSE),"Not Returned")</f>
        <v>Not Returned</v>
      </c>
    </row>
    <row r="3892" spans="1:34" x14ac:dyDescent="0.25">
      <c r="A3892">
        <v>3460</v>
      </c>
      <c r="C3892" t="s">
        <v>1725</v>
      </c>
      <c r="D3892" s="2" t="str">
        <f>TEXT(MID(Sales_Transactions[[#This Row],[Order Date]],2,5),"d/m/yyy")</f>
        <v>2/10/2011</v>
      </c>
      <c r="E3892" s="2" t="str">
        <f>TEXT(MID(Sales_Transactions[[#This Row],[Order Date]],2,5),"d")</f>
        <v>2</v>
      </c>
      <c r="F3892" s="2" t="str">
        <f>TEXT(MID(Sales_Transactions[[#This Row],[Order Date]],2,5),"m")</f>
        <v>10</v>
      </c>
      <c r="G3892" s="2" t="str">
        <f>TEXT(MID(Sales_Transactions[[#This Row],[Order Date]],2,5),"yyy")</f>
        <v>2011</v>
      </c>
      <c r="H3892" s="2" t="str">
        <f>TEXT(MID(Sales_Transactions[[#This Row],[Order Date]],2,5),"yyy/m")</f>
        <v>2011/10</v>
      </c>
      <c r="I3892" t="s">
        <v>33</v>
      </c>
      <c r="J3892">
        <f t="shared" si="360"/>
        <v>4</v>
      </c>
      <c r="K3892" s="2">
        <v>27</v>
      </c>
      <c r="L3892" s="3">
        <v>153.22999999999999</v>
      </c>
      <c r="M3892" s="4">
        <v>0.08</v>
      </c>
      <c r="N3892" s="5" t="s">
        <v>23</v>
      </c>
      <c r="O3892" s="3">
        <v>-95.15</v>
      </c>
      <c r="P3892" s="3">
        <v>5.98</v>
      </c>
      <c r="Q3892" s="3">
        <v>4.6900000000000004</v>
      </c>
      <c r="R3892" s="5" t="s">
        <v>1778</v>
      </c>
      <c r="S3892" s="5" t="s">
        <v>2210</v>
      </c>
      <c r="T3892" s="5" t="str">
        <f t="shared" si="361"/>
        <v>Steve Nguyen</v>
      </c>
      <c r="U3892" t="s">
        <v>1988</v>
      </c>
      <c r="V3892" s="5" t="s">
        <v>37</v>
      </c>
      <c r="W3892" s="5" t="s">
        <v>28</v>
      </c>
      <c r="X3892" s="5" t="s">
        <v>29</v>
      </c>
      <c r="Y3892" s="5" t="s">
        <v>844</v>
      </c>
      <c r="Z3892" s="5" t="s">
        <v>43</v>
      </c>
      <c r="AA3892" s="4">
        <v>0.68</v>
      </c>
      <c r="AB3892" s="1">
        <v>40820</v>
      </c>
      <c r="AC3892" s="1">
        <v>21392</v>
      </c>
      <c r="AD3892">
        <f t="shared" si="362"/>
        <v>2</v>
      </c>
      <c r="AE3892">
        <f t="shared" ca="1" si="363"/>
        <v>66</v>
      </c>
      <c r="AF3892" t="str">
        <f t="shared" ca="1" si="364"/>
        <v>Over 65</v>
      </c>
      <c r="AG3892" s="3">
        <f t="shared" si="365"/>
        <v>0.39500800000000003</v>
      </c>
      <c r="AH3892" t="str">
        <f>_xlfn.IFNA(VLOOKUP(Sales_Transactions[[#This Row],[Order ID]],Returned_Items[#All],2,FALSE),"Not Returned")</f>
        <v>Not Returned</v>
      </c>
    </row>
    <row r="3893" spans="1:34" x14ac:dyDescent="0.25">
      <c r="A3893">
        <v>3591</v>
      </c>
      <c r="C3893" t="s">
        <v>477</v>
      </c>
      <c r="D3893" s="2" t="str">
        <f>TEXT(MID(Sales_Transactions[[#This Row],[Order Date]],2,5),"d/m/yyy")</f>
        <v>7/12/2010</v>
      </c>
      <c r="E3893" s="2" t="str">
        <f>TEXT(MID(Sales_Transactions[[#This Row],[Order Date]],2,5),"d")</f>
        <v>7</v>
      </c>
      <c r="F3893" s="2" t="str">
        <f>TEXT(MID(Sales_Transactions[[#This Row],[Order Date]],2,5),"m")</f>
        <v>12</v>
      </c>
      <c r="G3893" s="2" t="str">
        <f>TEXT(MID(Sales_Transactions[[#This Row],[Order Date]],2,5),"yyy")</f>
        <v>2010</v>
      </c>
      <c r="H3893" s="2" t="str">
        <f>TEXT(MID(Sales_Transactions[[#This Row],[Order Date]],2,5),"yyy/m")</f>
        <v>2010/12</v>
      </c>
      <c r="I3893" t="s">
        <v>78</v>
      </c>
      <c r="J3893">
        <f t="shared" si="360"/>
        <v>3</v>
      </c>
      <c r="K3893" s="2">
        <v>3</v>
      </c>
      <c r="L3893" s="3">
        <v>321.57</v>
      </c>
      <c r="M3893" s="4">
        <v>0.01</v>
      </c>
      <c r="N3893" s="5" t="s">
        <v>34</v>
      </c>
      <c r="O3893" s="3">
        <v>-100.05</v>
      </c>
      <c r="P3893" s="3">
        <v>100.98</v>
      </c>
      <c r="Q3893" s="3">
        <v>15.66</v>
      </c>
      <c r="R3893" s="5" t="s">
        <v>3087</v>
      </c>
      <c r="S3893" s="5" t="s">
        <v>3088</v>
      </c>
      <c r="T3893" s="5" t="str">
        <f t="shared" si="361"/>
        <v>Herbert Flentye</v>
      </c>
      <c r="U3893" t="s">
        <v>1988</v>
      </c>
      <c r="V3893" s="5" t="s">
        <v>27</v>
      </c>
      <c r="W3893" s="5" t="s">
        <v>28</v>
      </c>
      <c r="X3893" s="5" t="s">
        <v>38</v>
      </c>
      <c r="Y3893" s="5" t="s">
        <v>1912</v>
      </c>
      <c r="Z3893" s="5" t="s">
        <v>40</v>
      </c>
      <c r="AA3893" s="4">
        <v>0.56999999999999995</v>
      </c>
      <c r="AB3893" s="1">
        <v>40521</v>
      </c>
      <c r="AC3893" s="1">
        <v>21315</v>
      </c>
      <c r="AD3893">
        <f t="shared" si="362"/>
        <v>2</v>
      </c>
      <c r="AE3893">
        <f t="shared" ca="1" si="363"/>
        <v>66</v>
      </c>
      <c r="AF3893" t="str">
        <f t="shared" ca="1" si="364"/>
        <v>Over 65</v>
      </c>
      <c r="AG3893" s="3">
        <f t="shared" si="365"/>
        <v>38.876634000000003</v>
      </c>
      <c r="AH3893" t="str">
        <f>_xlfn.IFNA(VLOOKUP(Sales_Transactions[[#This Row],[Order ID]],Returned_Items[#All],2,FALSE),"Not Returned")</f>
        <v>Not Returned</v>
      </c>
    </row>
    <row r="3894" spans="1:34" x14ac:dyDescent="0.25">
      <c r="A3894">
        <v>3591</v>
      </c>
      <c r="C3894" t="s">
        <v>477</v>
      </c>
      <c r="D3894" s="2" t="str">
        <f>TEXT(MID(Sales_Transactions[[#This Row],[Order Date]],2,5),"d/m/yyy")</f>
        <v>7/12/2010</v>
      </c>
      <c r="E3894" s="2" t="str">
        <f>TEXT(MID(Sales_Transactions[[#This Row],[Order Date]],2,5),"d")</f>
        <v>7</v>
      </c>
      <c r="F3894" s="2" t="str">
        <f>TEXT(MID(Sales_Transactions[[#This Row],[Order Date]],2,5),"m")</f>
        <v>12</v>
      </c>
      <c r="G3894" s="2" t="str">
        <f>TEXT(MID(Sales_Transactions[[#This Row],[Order Date]],2,5),"yyy")</f>
        <v>2010</v>
      </c>
      <c r="H3894" s="2" t="str">
        <f>TEXT(MID(Sales_Transactions[[#This Row],[Order Date]],2,5),"yyy/m")</f>
        <v>2010/12</v>
      </c>
      <c r="I3894" t="s">
        <v>78</v>
      </c>
      <c r="J3894">
        <f t="shared" si="360"/>
        <v>3</v>
      </c>
      <c r="K3894" s="2">
        <v>12</v>
      </c>
      <c r="L3894" s="3">
        <v>1085.1600000000001</v>
      </c>
      <c r="M3894" s="4">
        <v>0.08</v>
      </c>
      <c r="N3894" s="5" t="s">
        <v>34</v>
      </c>
      <c r="O3894" s="3">
        <v>-311.54000000000002</v>
      </c>
      <c r="P3894" s="3">
        <v>89.99</v>
      </c>
      <c r="Q3894" s="3">
        <v>42</v>
      </c>
      <c r="R3894" s="5" t="s">
        <v>3087</v>
      </c>
      <c r="S3894" s="5" t="s">
        <v>3088</v>
      </c>
      <c r="T3894" s="5" t="str">
        <f t="shared" si="361"/>
        <v>Herbert Flentye</v>
      </c>
      <c r="U3894" t="s">
        <v>1988</v>
      </c>
      <c r="V3894" s="5" t="s">
        <v>27</v>
      </c>
      <c r="W3894" s="5" t="s">
        <v>57</v>
      </c>
      <c r="X3894" s="5" t="s">
        <v>154</v>
      </c>
      <c r="Y3894" s="5" t="s">
        <v>1486</v>
      </c>
      <c r="Z3894" s="5" t="s">
        <v>40</v>
      </c>
      <c r="AA3894" s="4">
        <v>0.66</v>
      </c>
      <c r="AB3894" s="1">
        <v>40520</v>
      </c>
      <c r="AC3894" s="1">
        <v>21586</v>
      </c>
      <c r="AD3894">
        <f t="shared" si="362"/>
        <v>1</v>
      </c>
      <c r="AE3894">
        <f t="shared" ca="1" si="363"/>
        <v>65</v>
      </c>
      <c r="AF3894" t="str">
        <f t="shared" ca="1" si="364"/>
        <v>Over 65</v>
      </c>
      <c r="AG3894" s="3">
        <f t="shared" si="365"/>
        <v>10.993167333333332</v>
      </c>
      <c r="AH3894" t="str">
        <f>_xlfn.IFNA(VLOOKUP(Sales_Transactions[[#This Row],[Order ID]],Returned_Items[#All],2,FALSE),"Not Returned")</f>
        <v>Not Returned</v>
      </c>
    </row>
    <row r="3895" spans="1:34" x14ac:dyDescent="0.25">
      <c r="A3895">
        <v>4006</v>
      </c>
      <c r="C3895" t="s">
        <v>2867</v>
      </c>
      <c r="D3895" s="2" t="str">
        <f>TEXT(MID(Sales_Transactions[[#This Row],[Order Date]],2,5),"d/m/yyy")</f>
        <v>3/1/2011</v>
      </c>
      <c r="E3895" s="2" t="str">
        <f>TEXT(MID(Sales_Transactions[[#This Row],[Order Date]],2,5),"d")</f>
        <v>3</v>
      </c>
      <c r="F3895" s="2" t="str">
        <f>TEXT(MID(Sales_Transactions[[#This Row],[Order Date]],2,5),"m")</f>
        <v>1</v>
      </c>
      <c r="G3895" s="2" t="str">
        <f>TEXT(MID(Sales_Transactions[[#This Row],[Order Date]],2,5),"yyy")</f>
        <v>2011</v>
      </c>
      <c r="H3895" s="2" t="str">
        <f>TEXT(MID(Sales_Transactions[[#This Row],[Order Date]],2,5),"yyy/m")</f>
        <v>2011/1</v>
      </c>
      <c r="I3895" t="s">
        <v>78</v>
      </c>
      <c r="J3895">
        <f t="shared" si="360"/>
        <v>3</v>
      </c>
      <c r="K3895" s="2">
        <v>38</v>
      </c>
      <c r="L3895" s="3">
        <v>1441.61</v>
      </c>
      <c r="M3895" s="4">
        <v>0.06</v>
      </c>
      <c r="N3895" s="5" t="s">
        <v>23</v>
      </c>
      <c r="O3895" s="3">
        <v>624.84</v>
      </c>
      <c r="P3895" s="3">
        <v>37.94</v>
      </c>
      <c r="Q3895" s="3">
        <v>5.08</v>
      </c>
      <c r="R3895" s="5" t="s">
        <v>1651</v>
      </c>
      <c r="S3895" s="5" t="s">
        <v>2196</v>
      </c>
      <c r="T3895" s="5" t="str">
        <f t="shared" si="361"/>
        <v>Jas O'Carroll</v>
      </c>
      <c r="U3895" t="s">
        <v>1988</v>
      </c>
      <c r="V3895" s="5" t="s">
        <v>47</v>
      </c>
      <c r="W3895" s="5" t="s">
        <v>28</v>
      </c>
      <c r="X3895" s="5" t="s">
        <v>75</v>
      </c>
      <c r="Y3895" s="5" t="s">
        <v>1163</v>
      </c>
      <c r="Z3895" s="5" t="s">
        <v>84</v>
      </c>
      <c r="AA3895" s="4">
        <v>0.38</v>
      </c>
      <c r="AB3895" s="1">
        <v>40547</v>
      </c>
      <c r="AC3895" s="1">
        <v>21589</v>
      </c>
      <c r="AD3895">
        <f t="shared" si="362"/>
        <v>1</v>
      </c>
      <c r="AE3895">
        <f t="shared" ca="1" si="363"/>
        <v>65</v>
      </c>
      <c r="AF3895" t="str">
        <f t="shared" ca="1" si="364"/>
        <v>Over 65</v>
      </c>
      <c r="AG3895" s="3">
        <f t="shared" si="365"/>
        <v>1.1315062105263156</v>
      </c>
      <c r="AH3895" t="str">
        <f>_xlfn.IFNA(VLOOKUP(Sales_Transactions[[#This Row],[Order ID]],Returned_Items[#All],2,FALSE),"Not Returned")</f>
        <v>Returned</v>
      </c>
    </row>
    <row r="3896" spans="1:34" x14ac:dyDescent="0.25">
      <c r="A3896">
        <v>4193</v>
      </c>
      <c r="C3896" t="s">
        <v>3089</v>
      </c>
      <c r="D3896" s="2" t="str">
        <f>TEXT(MID(Sales_Transactions[[#This Row],[Order Date]],2,5),"d/m/yyy")</f>
        <v>8/1/2009</v>
      </c>
      <c r="E3896" s="2" t="str">
        <f>TEXT(MID(Sales_Transactions[[#This Row],[Order Date]],2,5),"d")</f>
        <v>8</v>
      </c>
      <c r="F3896" s="2" t="str">
        <f>TEXT(MID(Sales_Transactions[[#This Row],[Order Date]],2,5),"m")</f>
        <v>1</v>
      </c>
      <c r="G3896" s="2" t="str">
        <f>TEXT(MID(Sales_Transactions[[#This Row],[Order Date]],2,5),"yyy")</f>
        <v>2009</v>
      </c>
      <c r="H3896" s="2" t="str">
        <f>TEXT(MID(Sales_Transactions[[#This Row],[Order Date]],2,5),"yyy/m")</f>
        <v>2009/1</v>
      </c>
      <c r="I3896" t="s">
        <v>33</v>
      </c>
      <c r="J3896">
        <f t="shared" si="360"/>
        <v>4</v>
      </c>
      <c r="K3896" s="2">
        <v>16</v>
      </c>
      <c r="L3896" s="3">
        <v>64.290000000000006</v>
      </c>
      <c r="M3896" s="4">
        <v>7.0000000000000007E-2</v>
      </c>
      <c r="N3896" s="5" t="s">
        <v>23</v>
      </c>
      <c r="O3896" s="3">
        <v>14.42</v>
      </c>
      <c r="P3896" s="3">
        <v>4.13</v>
      </c>
      <c r="Q3896" s="3">
        <v>0.99</v>
      </c>
      <c r="R3896" s="5" t="s">
        <v>2118</v>
      </c>
      <c r="S3896" s="5" t="s">
        <v>3085</v>
      </c>
      <c r="T3896" s="5" t="str">
        <f t="shared" si="361"/>
        <v>Sandra Flanagan</v>
      </c>
      <c r="U3896" t="s">
        <v>1988</v>
      </c>
      <c r="V3896" s="5" t="s">
        <v>74</v>
      </c>
      <c r="W3896" s="5" t="s">
        <v>28</v>
      </c>
      <c r="X3896" s="5" t="s">
        <v>115</v>
      </c>
      <c r="Y3896" s="5" t="s">
        <v>823</v>
      </c>
      <c r="Z3896" s="5" t="s">
        <v>43</v>
      </c>
      <c r="AA3896" s="4">
        <v>0.39</v>
      </c>
      <c r="AB3896" s="1">
        <v>39821</v>
      </c>
      <c r="AC3896" s="1">
        <v>21873</v>
      </c>
      <c r="AD3896">
        <f t="shared" si="362"/>
        <v>0</v>
      </c>
      <c r="AE3896">
        <f t="shared" ca="1" si="363"/>
        <v>64</v>
      </c>
      <c r="AF3896" t="str">
        <f t="shared" ca="1" si="364"/>
        <v>18-64</v>
      </c>
      <c r="AG3896" s="3">
        <f t="shared" si="365"/>
        <v>0.31981931250000001</v>
      </c>
      <c r="AH3896" t="str">
        <f>_xlfn.IFNA(VLOOKUP(Sales_Transactions[[#This Row],[Order ID]],Returned_Items[#All],2,FALSE),"Not Returned")</f>
        <v>Not Returned</v>
      </c>
    </row>
    <row r="3897" spans="1:34" x14ac:dyDescent="0.25">
      <c r="A3897">
        <v>4193</v>
      </c>
      <c r="C3897" t="s">
        <v>3089</v>
      </c>
      <c r="D3897" s="2" t="str">
        <f>TEXT(MID(Sales_Transactions[[#This Row],[Order Date]],2,5),"d/m/yyy")</f>
        <v>8/1/2009</v>
      </c>
      <c r="E3897" s="2" t="str">
        <f>TEXT(MID(Sales_Transactions[[#This Row],[Order Date]],2,5),"d")</f>
        <v>8</v>
      </c>
      <c r="F3897" s="2" t="str">
        <f>TEXT(MID(Sales_Transactions[[#This Row],[Order Date]],2,5),"m")</f>
        <v>1</v>
      </c>
      <c r="G3897" s="2" t="str">
        <f>TEXT(MID(Sales_Transactions[[#This Row],[Order Date]],2,5),"yyy")</f>
        <v>2009</v>
      </c>
      <c r="H3897" s="2" t="str">
        <f>TEXT(MID(Sales_Transactions[[#This Row],[Order Date]],2,5),"yyy/m")</f>
        <v>2009/1</v>
      </c>
      <c r="I3897" t="s">
        <v>33</v>
      </c>
      <c r="J3897">
        <f t="shared" si="360"/>
        <v>4</v>
      </c>
      <c r="K3897" s="2">
        <v>3</v>
      </c>
      <c r="L3897" s="3">
        <v>75.77</v>
      </c>
      <c r="M3897" s="4">
        <v>0.03</v>
      </c>
      <c r="N3897" s="5" t="s">
        <v>23</v>
      </c>
      <c r="O3897" s="3">
        <v>64.25</v>
      </c>
      <c r="P3897" s="3">
        <v>22.72</v>
      </c>
      <c r="Q3897" s="3">
        <v>8.99</v>
      </c>
      <c r="R3897" s="5" t="s">
        <v>2118</v>
      </c>
      <c r="S3897" s="5" t="s">
        <v>3085</v>
      </c>
      <c r="T3897" s="5" t="str">
        <f t="shared" si="361"/>
        <v>Sandra Flanagan</v>
      </c>
      <c r="U3897" t="s">
        <v>1988</v>
      </c>
      <c r="V3897" s="5" t="s">
        <v>74</v>
      </c>
      <c r="W3897" s="5" t="s">
        <v>57</v>
      </c>
      <c r="X3897" s="5" t="s">
        <v>58</v>
      </c>
      <c r="Y3897" s="5" t="s">
        <v>504</v>
      </c>
      <c r="Z3897" s="5" t="s">
        <v>60</v>
      </c>
      <c r="AA3897" s="4">
        <v>0.44</v>
      </c>
      <c r="AB3897" s="1">
        <v>39821</v>
      </c>
      <c r="AC3897" s="1">
        <v>21830</v>
      </c>
      <c r="AD3897">
        <f t="shared" si="362"/>
        <v>0</v>
      </c>
      <c r="AE3897">
        <f t="shared" ca="1" si="363"/>
        <v>64</v>
      </c>
      <c r="AF3897" t="str">
        <f t="shared" ca="1" si="364"/>
        <v>18-64</v>
      </c>
      <c r="AG3897" s="3">
        <f t="shared" si="365"/>
        <v>10.567728000000001</v>
      </c>
      <c r="AH3897" t="str">
        <f>_xlfn.IFNA(VLOOKUP(Sales_Transactions[[#This Row],[Order ID]],Returned_Items[#All],2,FALSE),"Not Returned")</f>
        <v>Not Returned</v>
      </c>
    </row>
    <row r="3898" spans="1:34" x14ac:dyDescent="0.25">
      <c r="A3898">
        <v>4387</v>
      </c>
      <c r="C3898" t="s">
        <v>444</v>
      </c>
      <c r="D3898" s="2" t="str">
        <f>TEXT(MID(Sales_Transactions[[#This Row],[Order Date]],2,5),"d/m/yyy")</f>
        <v>22/10/2011</v>
      </c>
      <c r="E3898" s="2" t="str">
        <f>TEXT(MID(Sales_Transactions[[#This Row],[Order Date]],2,5),"d")</f>
        <v>22</v>
      </c>
      <c r="F3898" s="2" t="str">
        <f>TEXT(MID(Sales_Transactions[[#This Row],[Order Date]],2,5),"m")</f>
        <v>10</v>
      </c>
      <c r="G3898" s="2" t="str">
        <f>TEXT(MID(Sales_Transactions[[#This Row],[Order Date]],2,5),"yyy")</f>
        <v>2011</v>
      </c>
      <c r="H3898" s="2" t="str">
        <f>TEXT(MID(Sales_Transactions[[#This Row],[Order Date]],2,5),"yyy/m")</f>
        <v>2011/10</v>
      </c>
      <c r="I3898" t="s">
        <v>101</v>
      </c>
      <c r="J3898">
        <f t="shared" si="360"/>
        <v>1</v>
      </c>
      <c r="K3898" s="2">
        <v>4</v>
      </c>
      <c r="L3898" s="3">
        <v>640.21</v>
      </c>
      <c r="M3898" s="4">
        <v>7.0000000000000007E-2</v>
      </c>
      <c r="N3898" s="5" t="s">
        <v>34</v>
      </c>
      <c r="O3898" s="3">
        <v>-388.52</v>
      </c>
      <c r="P3898" s="3">
        <v>150.97999999999999</v>
      </c>
      <c r="Q3898" s="3">
        <v>39.25</v>
      </c>
      <c r="R3898" s="5" t="s">
        <v>2118</v>
      </c>
      <c r="S3898" s="5" t="s">
        <v>3085</v>
      </c>
      <c r="T3898" s="5" t="str">
        <f t="shared" si="361"/>
        <v>Sandra Flanagan</v>
      </c>
      <c r="U3898" t="s">
        <v>1988</v>
      </c>
      <c r="V3898" s="5" t="s">
        <v>47</v>
      </c>
      <c r="W3898" s="5" t="s">
        <v>57</v>
      </c>
      <c r="X3898" s="5" t="s">
        <v>107</v>
      </c>
      <c r="Y3898" s="5" t="s">
        <v>2525</v>
      </c>
      <c r="Z3898" s="5" t="s">
        <v>106</v>
      </c>
      <c r="AA3898" s="4">
        <v>0.75</v>
      </c>
      <c r="AB3898" s="1">
        <v>40839</v>
      </c>
      <c r="AC3898" s="1">
        <v>21681</v>
      </c>
      <c r="AD3898">
        <f t="shared" si="362"/>
        <v>1</v>
      </c>
      <c r="AE3898">
        <f t="shared" ca="1" si="363"/>
        <v>65</v>
      </c>
      <c r="AF3898" t="str">
        <f t="shared" ca="1" si="364"/>
        <v>Over 65</v>
      </c>
      <c r="AG3898" s="3">
        <f t="shared" si="365"/>
        <v>47.5310785</v>
      </c>
      <c r="AH3898" t="str">
        <f>_xlfn.IFNA(VLOOKUP(Sales_Transactions[[#This Row],[Order ID]],Returned_Items[#All],2,FALSE),"Not Returned")</f>
        <v>Not Returned</v>
      </c>
    </row>
    <row r="3899" spans="1:34" x14ac:dyDescent="0.25">
      <c r="A3899">
        <v>4512</v>
      </c>
      <c r="C3899" t="s">
        <v>2376</v>
      </c>
      <c r="D3899" s="2" t="str">
        <f>TEXT(MID(Sales_Transactions[[#This Row],[Order Date]],2,5),"d/m/yyy")</f>
        <v>24/10/2011</v>
      </c>
      <c r="E3899" s="2" t="str">
        <f>TEXT(MID(Sales_Transactions[[#This Row],[Order Date]],2,5),"d")</f>
        <v>24</v>
      </c>
      <c r="F3899" s="2" t="str">
        <f>TEXT(MID(Sales_Transactions[[#This Row],[Order Date]],2,5),"m")</f>
        <v>10</v>
      </c>
      <c r="G3899" s="2" t="str">
        <f>TEXT(MID(Sales_Transactions[[#This Row],[Order Date]],2,5),"yyy")</f>
        <v>2011</v>
      </c>
      <c r="H3899" s="2" t="str">
        <f>TEXT(MID(Sales_Transactions[[#This Row],[Order Date]],2,5),"yyy/m")</f>
        <v>2011/10</v>
      </c>
      <c r="I3899" t="s">
        <v>22</v>
      </c>
      <c r="J3899">
        <f t="shared" si="360"/>
        <v>2</v>
      </c>
      <c r="K3899" s="2">
        <v>43</v>
      </c>
      <c r="L3899" s="3">
        <v>6077.11</v>
      </c>
      <c r="M3899" s="4">
        <v>0.06</v>
      </c>
      <c r="N3899" s="5" t="s">
        <v>34</v>
      </c>
      <c r="O3899" s="3">
        <v>-353.66</v>
      </c>
      <c r="P3899" s="3">
        <v>146.34</v>
      </c>
      <c r="Q3899" s="3">
        <v>43.75</v>
      </c>
      <c r="R3899" s="5" t="s">
        <v>2118</v>
      </c>
      <c r="S3899" s="5" t="s">
        <v>3085</v>
      </c>
      <c r="T3899" s="5" t="str">
        <f t="shared" si="361"/>
        <v>Sandra Flanagan</v>
      </c>
      <c r="U3899" t="s">
        <v>1988</v>
      </c>
      <c r="V3899" s="5" t="s">
        <v>74</v>
      </c>
      <c r="W3899" s="5" t="s">
        <v>57</v>
      </c>
      <c r="X3899" s="5" t="s">
        <v>107</v>
      </c>
      <c r="Y3899" s="5" t="s">
        <v>314</v>
      </c>
      <c r="Z3899" s="5" t="s">
        <v>106</v>
      </c>
      <c r="AA3899" s="4">
        <v>0.64</v>
      </c>
      <c r="AB3899" s="1">
        <v>40845</v>
      </c>
      <c r="AC3899" s="1">
        <v>22100</v>
      </c>
      <c r="AD3899">
        <f t="shared" si="362"/>
        <v>5</v>
      </c>
      <c r="AE3899">
        <f t="shared" ca="1" si="363"/>
        <v>64</v>
      </c>
      <c r="AF3899" t="str">
        <f t="shared" ca="1" si="364"/>
        <v>18-64</v>
      </c>
      <c r="AG3899" s="3">
        <f t="shared" si="365"/>
        <v>4.4186557209302322</v>
      </c>
      <c r="AH3899" t="str">
        <f>_xlfn.IFNA(VLOOKUP(Sales_Transactions[[#This Row],[Order ID]],Returned_Items[#All],2,FALSE),"Not Returned")</f>
        <v>Not Returned</v>
      </c>
    </row>
    <row r="3900" spans="1:34" x14ac:dyDescent="0.25">
      <c r="A3900">
        <v>4773</v>
      </c>
      <c r="C3900" t="s">
        <v>2791</v>
      </c>
      <c r="D3900" s="2" t="str">
        <f>TEXT(MID(Sales_Transactions[[#This Row],[Order Date]],2,5),"d/m/yyy")</f>
        <v>22/12/2011</v>
      </c>
      <c r="E3900" s="2" t="str">
        <f>TEXT(MID(Sales_Transactions[[#This Row],[Order Date]],2,5),"d")</f>
        <v>22</v>
      </c>
      <c r="F3900" s="2" t="str">
        <f>TEXT(MID(Sales_Transactions[[#This Row],[Order Date]],2,5),"m")</f>
        <v>12</v>
      </c>
      <c r="G3900" s="2" t="str">
        <f>TEXT(MID(Sales_Transactions[[#This Row],[Order Date]],2,5),"yyy")</f>
        <v>2011</v>
      </c>
      <c r="H3900" s="2" t="str">
        <f>TEXT(MID(Sales_Transactions[[#This Row],[Order Date]],2,5),"yyy/m")</f>
        <v>2011/12</v>
      </c>
      <c r="I3900" t="s">
        <v>101</v>
      </c>
      <c r="J3900">
        <f t="shared" si="360"/>
        <v>1</v>
      </c>
      <c r="K3900" s="2">
        <v>48</v>
      </c>
      <c r="L3900" s="3">
        <v>6746.3119999999999</v>
      </c>
      <c r="M3900" s="4">
        <v>7.0000000000000007E-2</v>
      </c>
      <c r="N3900" s="5" t="s">
        <v>34</v>
      </c>
      <c r="O3900" s="3">
        <v>-433.29</v>
      </c>
      <c r="P3900" s="3">
        <v>179.29</v>
      </c>
      <c r="Q3900" s="3">
        <v>29.21</v>
      </c>
      <c r="R3900" s="5" t="s">
        <v>1531</v>
      </c>
      <c r="S3900" s="5" t="s">
        <v>2783</v>
      </c>
      <c r="T3900" s="5" t="str">
        <f t="shared" si="361"/>
        <v>Liz Willingham</v>
      </c>
      <c r="U3900" t="s">
        <v>1988</v>
      </c>
      <c r="V3900" s="5" t="s">
        <v>74</v>
      </c>
      <c r="W3900" s="5" t="s">
        <v>57</v>
      </c>
      <c r="X3900" s="5" t="s">
        <v>107</v>
      </c>
      <c r="Y3900" s="5" t="s">
        <v>319</v>
      </c>
      <c r="Z3900" s="5" t="s">
        <v>106</v>
      </c>
      <c r="AA3900" s="4">
        <v>0.76</v>
      </c>
      <c r="AB3900" s="1">
        <v>40901</v>
      </c>
      <c r="AC3900" s="1">
        <v>22009</v>
      </c>
      <c r="AD3900">
        <f t="shared" si="362"/>
        <v>2</v>
      </c>
      <c r="AE3900">
        <f t="shared" ca="1" si="363"/>
        <v>64</v>
      </c>
      <c r="AF3900" t="str">
        <f t="shared" ca="1" si="364"/>
        <v>18-64</v>
      </c>
      <c r="AG3900" s="3">
        <f t="shared" si="365"/>
        <v>4.3411353541666662</v>
      </c>
      <c r="AH3900" t="str">
        <f>_xlfn.IFNA(VLOOKUP(Sales_Transactions[[#This Row],[Order ID]],Returned_Items[#All],2,FALSE),"Not Returned")</f>
        <v>Not Returned</v>
      </c>
    </row>
    <row r="3901" spans="1:34" x14ac:dyDescent="0.25">
      <c r="A3901">
        <v>4839</v>
      </c>
      <c r="C3901" t="s">
        <v>3090</v>
      </c>
      <c r="D3901" s="2" t="str">
        <f>TEXT(MID(Sales_Transactions[[#This Row],[Order Date]],2,5),"d/m/yyy")</f>
        <v>9/5/2009</v>
      </c>
      <c r="E3901" s="2" t="str">
        <f>TEXT(MID(Sales_Transactions[[#This Row],[Order Date]],2,5),"d")</f>
        <v>9</v>
      </c>
      <c r="F3901" s="2" t="str">
        <f>TEXT(MID(Sales_Transactions[[#This Row],[Order Date]],2,5),"m")</f>
        <v>5</v>
      </c>
      <c r="G3901" s="2" t="str">
        <f>TEXT(MID(Sales_Transactions[[#This Row],[Order Date]],2,5),"yyy")</f>
        <v>2009</v>
      </c>
      <c r="H3901" s="2" t="str">
        <f>TEXT(MID(Sales_Transactions[[#This Row],[Order Date]],2,5),"yyy/m")</f>
        <v>2009/5</v>
      </c>
      <c r="I3901" t="s">
        <v>101</v>
      </c>
      <c r="J3901">
        <f t="shared" si="360"/>
        <v>1</v>
      </c>
      <c r="K3901" s="2">
        <v>24</v>
      </c>
      <c r="L3901" s="3">
        <v>159.43</v>
      </c>
      <c r="M3901" s="4">
        <v>0.05</v>
      </c>
      <c r="N3901" s="5" t="s">
        <v>23</v>
      </c>
      <c r="O3901" s="3">
        <v>-120.59</v>
      </c>
      <c r="P3901" s="3">
        <v>6.48</v>
      </c>
      <c r="Q3901" s="3">
        <v>8.73</v>
      </c>
      <c r="R3901" s="5" t="s">
        <v>1250</v>
      </c>
      <c r="S3901" s="5" t="s">
        <v>3081</v>
      </c>
      <c r="T3901" s="5" t="str">
        <f t="shared" si="361"/>
        <v>Sally Hughsby</v>
      </c>
      <c r="U3901" t="s">
        <v>1988</v>
      </c>
      <c r="V3901" s="5" t="s">
        <v>37</v>
      </c>
      <c r="W3901" s="5" t="s">
        <v>28</v>
      </c>
      <c r="X3901" s="5" t="s">
        <v>75</v>
      </c>
      <c r="Y3901" s="5" t="s">
        <v>1439</v>
      </c>
      <c r="Z3901" s="5" t="s">
        <v>43</v>
      </c>
      <c r="AA3901" s="4">
        <v>0.37</v>
      </c>
      <c r="AB3901" s="1">
        <v>39942</v>
      </c>
      <c r="AC3901" s="1">
        <v>22184</v>
      </c>
      <c r="AD3901">
        <f t="shared" si="362"/>
        <v>0</v>
      </c>
      <c r="AE3901">
        <f t="shared" ca="1" si="363"/>
        <v>63</v>
      </c>
      <c r="AF3901" t="str">
        <f t="shared" ca="1" si="364"/>
        <v>18-64</v>
      </c>
      <c r="AG3901" s="3">
        <f t="shared" si="365"/>
        <v>0.63361500000000004</v>
      </c>
      <c r="AH3901" t="str">
        <f>_xlfn.IFNA(VLOOKUP(Sales_Transactions[[#This Row],[Order ID]],Returned_Items[#All],2,FALSE),"Not Returned")</f>
        <v>Not Returned</v>
      </c>
    </row>
    <row r="3902" spans="1:34" x14ac:dyDescent="0.25">
      <c r="A3902">
        <v>4935</v>
      </c>
      <c r="C3902" t="s">
        <v>3091</v>
      </c>
      <c r="D3902" s="2" t="str">
        <f>TEXT(MID(Sales_Transactions[[#This Row],[Order Date]],2,5),"d/m/yyy")</f>
        <v>24/5/2010</v>
      </c>
      <c r="E3902" s="2" t="str">
        <f>TEXT(MID(Sales_Transactions[[#This Row],[Order Date]],2,5),"d")</f>
        <v>24</v>
      </c>
      <c r="F3902" s="2" t="str">
        <f>TEXT(MID(Sales_Transactions[[#This Row],[Order Date]],2,5),"m")</f>
        <v>5</v>
      </c>
      <c r="G3902" s="2" t="str">
        <f>TEXT(MID(Sales_Transactions[[#This Row],[Order Date]],2,5),"yyy")</f>
        <v>2010</v>
      </c>
      <c r="H3902" s="2" t="str">
        <f>TEXT(MID(Sales_Transactions[[#This Row],[Order Date]],2,5),"yyy/m")</f>
        <v>2010/5</v>
      </c>
      <c r="I3902" t="s">
        <v>52</v>
      </c>
      <c r="J3902">
        <f t="shared" si="360"/>
        <v>1</v>
      </c>
      <c r="K3902" s="2">
        <v>30</v>
      </c>
      <c r="L3902" s="3">
        <v>106.64</v>
      </c>
      <c r="M3902" s="4">
        <v>0.1</v>
      </c>
      <c r="N3902" s="5" t="s">
        <v>23</v>
      </c>
      <c r="O3902" s="3">
        <v>-31.95</v>
      </c>
      <c r="P3902" s="3">
        <v>3.68</v>
      </c>
      <c r="Q3902" s="3">
        <v>1.32</v>
      </c>
      <c r="R3902" s="5" t="s">
        <v>3092</v>
      </c>
      <c r="S3902" s="5" t="s">
        <v>199</v>
      </c>
      <c r="T3902" s="5" t="str">
        <f t="shared" si="361"/>
        <v>Xylona Price</v>
      </c>
      <c r="U3902" t="s">
        <v>1988</v>
      </c>
      <c r="V3902" s="5" t="s">
        <v>47</v>
      </c>
      <c r="W3902" s="5" t="s">
        <v>28</v>
      </c>
      <c r="X3902" s="5" t="s">
        <v>221</v>
      </c>
      <c r="Y3902" s="5" t="s">
        <v>394</v>
      </c>
      <c r="Z3902" s="5" t="s">
        <v>84</v>
      </c>
      <c r="AA3902" s="4">
        <v>0.83</v>
      </c>
      <c r="AB3902" s="1">
        <v>40325</v>
      </c>
      <c r="AC3902" s="1">
        <v>22213</v>
      </c>
      <c r="AD3902">
        <f t="shared" si="362"/>
        <v>3</v>
      </c>
      <c r="AE3902">
        <f t="shared" ca="1" si="363"/>
        <v>63</v>
      </c>
      <c r="AF3902" t="str">
        <f t="shared" ca="1" si="364"/>
        <v>18-64</v>
      </c>
      <c r="AG3902" s="3">
        <f t="shared" si="365"/>
        <v>0.166544</v>
      </c>
      <c r="AH3902" t="str">
        <f>_xlfn.IFNA(VLOOKUP(Sales_Transactions[[#This Row],[Order ID]],Returned_Items[#All],2,FALSE),"Not Returned")</f>
        <v>Not Returned</v>
      </c>
    </row>
    <row r="3903" spans="1:34" x14ac:dyDescent="0.25">
      <c r="A3903">
        <v>6403</v>
      </c>
      <c r="C3903" t="s">
        <v>3093</v>
      </c>
      <c r="D3903" s="2" t="str">
        <f>TEXT(MID(Sales_Transactions[[#This Row],[Order Date]],2,5),"d/m/yyy")</f>
        <v>11/2/2011</v>
      </c>
      <c r="E3903" s="2" t="str">
        <f>TEXT(MID(Sales_Transactions[[#This Row],[Order Date]],2,5),"d")</f>
        <v>11</v>
      </c>
      <c r="F3903" s="2" t="str">
        <f>TEXT(MID(Sales_Transactions[[#This Row],[Order Date]],2,5),"m")</f>
        <v>2</v>
      </c>
      <c r="G3903" s="2" t="str">
        <f>TEXT(MID(Sales_Transactions[[#This Row],[Order Date]],2,5),"yyy")</f>
        <v>2011</v>
      </c>
      <c r="H3903" s="2" t="str">
        <f>TEXT(MID(Sales_Transactions[[#This Row],[Order Date]],2,5),"yyy/m")</f>
        <v>2011/2</v>
      </c>
      <c r="I3903" t="s">
        <v>22</v>
      </c>
      <c r="J3903">
        <f t="shared" si="360"/>
        <v>2</v>
      </c>
      <c r="K3903" s="2">
        <v>41</v>
      </c>
      <c r="L3903" s="3">
        <v>17874.259999999998</v>
      </c>
      <c r="M3903" s="4">
        <v>0</v>
      </c>
      <c r="N3903" s="5" t="s">
        <v>23</v>
      </c>
      <c r="O3903" s="3">
        <v>6247.95</v>
      </c>
      <c r="P3903" s="3">
        <v>419.19</v>
      </c>
      <c r="Q3903" s="3">
        <v>19.989999999999998</v>
      </c>
      <c r="R3903" s="5" t="s">
        <v>1594</v>
      </c>
      <c r="S3903" s="5" t="s">
        <v>2709</v>
      </c>
      <c r="T3903" s="5" t="str">
        <f t="shared" si="361"/>
        <v>John Lucas</v>
      </c>
      <c r="U3903" t="s">
        <v>1988</v>
      </c>
      <c r="V3903" s="5" t="s">
        <v>27</v>
      </c>
      <c r="W3903" s="5" t="s">
        <v>28</v>
      </c>
      <c r="X3903" s="5" t="s">
        <v>29</v>
      </c>
      <c r="Y3903" s="5" t="s">
        <v>2946</v>
      </c>
      <c r="Z3903" s="5" t="s">
        <v>43</v>
      </c>
      <c r="AA3903" s="4">
        <v>0.57999999999999996</v>
      </c>
      <c r="AB3903" s="1">
        <v>40587</v>
      </c>
      <c r="AC3903" s="1">
        <v>22120</v>
      </c>
      <c r="AD3903">
        <f t="shared" si="362"/>
        <v>2</v>
      </c>
      <c r="AE3903">
        <f t="shared" ca="1" si="363"/>
        <v>64</v>
      </c>
      <c r="AF3903" t="str">
        <f t="shared" ca="1" si="364"/>
        <v>18-64</v>
      </c>
      <c r="AG3903" s="3">
        <f t="shared" si="365"/>
        <v>10.71170731707317</v>
      </c>
      <c r="AH3903" t="str">
        <f>_xlfn.IFNA(VLOOKUP(Sales_Transactions[[#This Row],[Order ID]],Returned_Items[#All],2,FALSE),"Not Returned")</f>
        <v>Not Returned</v>
      </c>
    </row>
    <row r="3904" spans="1:34" x14ac:dyDescent="0.25">
      <c r="A3904">
        <v>6754</v>
      </c>
      <c r="C3904" t="s">
        <v>3011</v>
      </c>
      <c r="D3904" s="2" t="str">
        <f>TEXT(MID(Sales_Transactions[[#This Row],[Order Date]],2,5),"d/m/yyy")</f>
        <v>11/8/2011</v>
      </c>
      <c r="E3904" s="2" t="str">
        <f>TEXT(MID(Sales_Transactions[[#This Row],[Order Date]],2,5),"d")</f>
        <v>11</v>
      </c>
      <c r="F3904" s="2" t="str">
        <f>TEXT(MID(Sales_Transactions[[#This Row],[Order Date]],2,5),"m")</f>
        <v>8</v>
      </c>
      <c r="G3904" s="2" t="str">
        <f>TEXT(MID(Sales_Transactions[[#This Row],[Order Date]],2,5),"yyy")</f>
        <v>2011</v>
      </c>
      <c r="H3904" s="2" t="str">
        <f>TEXT(MID(Sales_Transactions[[#This Row],[Order Date]],2,5),"yyy/m")</f>
        <v>2011/8</v>
      </c>
      <c r="I3904" t="s">
        <v>33</v>
      </c>
      <c r="J3904">
        <f t="shared" si="360"/>
        <v>4</v>
      </c>
      <c r="K3904" s="2">
        <v>13</v>
      </c>
      <c r="L3904" s="3">
        <v>2388.636</v>
      </c>
      <c r="M3904" s="4">
        <v>0.01</v>
      </c>
      <c r="N3904" s="5" t="s">
        <v>23</v>
      </c>
      <c r="O3904" s="3">
        <v>191</v>
      </c>
      <c r="P3904" s="3">
        <v>205.99</v>
      </c>
      <c r="Q3904" s="3">
        <v>5.26</v>
      </c>
      <c r="R3904" s="5" t="s">
        <v>1698</v>
      </c>
      <c r="S3904" s="5" t="s">
        <v>3094</v>
      </c>
      <c r="T3904" s="5" t="str">
        <f t="shared" si="361"/>
        <v>Bill Overfelt</v>
      </c>
      <c r="U3904" t="s">
        <v>1988</v>
      </c>
      <c r="V3904" s="5" t="s">
        <v>47</v>
      </c>
      <c r="W3904" s="5" t="s">
        <v>48</v>
      </c>
      <c r="X3904" s="5" t="s">
        <v>49</v>
      </c>
      <c r="Y3904" s="5" t="s">
        <v>532</v>
      </c>
      <c r="Z3904" s="5" t="s">
        <v>43</v>
      </c>
      <c r="AA3904" s="4">
        <v>0.56000000000000005</v>
      </c>
      <c r="AB3904" s="1">
        <v>40768</v>
      </c>
      <c r="AC3904" s="1">
        <v>22183</v>
      </c>
      <c r="AD3904">
        <f t="shared" si="362"/>
        <v>2</v>
      </c>
      <c r="AE3904">
        <f t="shared" ca="1" si="363"/>
        <v>63</v>
      </c>
      <c r="AF3904" t="str">
        <f t="shared" ca="1" si="364"/>
        <v>18-64</v>
      </c>
      <c r="AG3904" s="3">
        <f t="shared" si="365"/>
        <v>16.24841546153846</v>
      </c>
      <c r="AH3904" t="str">
        <f>_xlfn.IFNA(VLOOKUP(Sales_Transactions[[#This Row],[Order ID]],Returned_Items[#All],2,FALSE),"Not Returned")</f>
        <v>Not Returned</v>
      </c>
    </row>
    <row r="3905" spans="1:34" x14ac:dyDescent="0.25">
      <c r="A3905">
        <v>7619</v>
      </c>
      <c r="C3905" t="s">
        <v>3095</v>
      </c>
      <c r="D3905" s="2" t="str">
        <f>TEXT(MID(Sales_Transactions[[#This Row],[Order Date]],2,5),"d/m/yyy")</f>
        <v>8/10/2010</v>
      </c>
      <c r="E3905" s="2" t="str">
        <f>TEXT(MID(Sales_Transactions[[#This Row],[Order Date]],2,5),"d")</f>
        <v>8</v>
      </c>
      <c r="F3905" s="2" t="str">
        <f>TEXT(MID(Sales_Transactions[[#This Row],[Order Date]],2,5),"m")</f>
        <v>10</v>
      </c>
      <c r="G3905" s="2" t="str">
        <f>TEXT(MID(Sales_Transactions[[#This Row],[Order Date]],2,5),"yyy")</f>
        <v>2010</v>
      </c>
      <c r="H3905" s="2" t="str">
        <f>TEXT(MID(Sales_Transactions[[#This Row],[Order Date]],2,5),"yyy/m")</f>
        <v>2010/10</v>
      </c>
      <c r="I3905" t="s">
        <v>52</v>
      </c>
      <c r="J3905">
        <f t="shared" si="360"/>
        <v>1</v>
      </c>
      <c r="K3905" s="2">
        <v>8</v>
      </c>
      <c r="L3905" s="3">
        <v>141.77000000000001</v>
      </c>
      <c r="M3905" s="4">
        <v>0.02</v>
      </c>
      <c r="N3905" s="5" t="s">
        <v>23</v>
      </c>
      <c r="O3905" s="3">
        <v>-24.48</v>
      </c>
      <c r="P3905" s="3">
        <v>17.48</v>
      </c>
      <c r="Q3905" s="3">
        <v>1.99</v>
      </c>
      <c r="R3905" s="5" t="s">
        <v>1250</v>
      </c>
      <c r="S3905" s="5" t="s">
        <v>3081</v>
      </c>
      <c r="T3905" s="5" t="str">
        <f t="shared" si="361"/>
        <v>Sally Hughsby</v>
      </c>
      <c r="U3905" t="s">
        <v>1988</v>
      </c>
      <c r="V3905" s="5" t="s">
        <v>37</v>
      </c>
      <c r="W3905" s="5" t="s">
        <v>48</v>
      </c>
      <c r="X3905" s="5" t="s">
        <v>87</v>
      </c>
      <c r="Y3905" s="5" t="s">
        <v>1894</v>
      </c>
      <c r="Z3905" s="5" t="s">
        <v>60</v>
      </c>
      <c r="AA3905" s="4">
        <v>0.45</v>
      </c>
      <c r="AB3905" s="1">
        <v>40460</v>
      </c>
      <c r="AC3905" s="1">
        <v>21979</v>
      </c>
      <c r="AD3905">
        <f t="shared" si="362"/>
        <v>1</v>
      </c>
      <c r="AE3905">
        <f t="shared" ca="1" si="363"/>
        <v>64</v>
      </c>
      <c r="AF3905" t="str">
        <f t="shared" ca="1" si="364"/>
        <v>18-64</v>
      </c>
      <c r="AG3905" s="3">
        <f t="shared" si="365"/>
        <v>2.4333130000000001</v>
      </c>
      <c r="AH3905" t="str">
        <f>_xlfn.IFNA(VLOOKUP(Sales_Transactions[[#This Row],[Order ID]],Returned_Items[#All],2,FALSE),"Not Returned")</f>
        <v>Not Returned</v>
      </c>
    </row>
    <row r="3906" spans="1:34" x14ac:dyDescent="0.25">
      <c r="A3906">
        <v>7744</v>
      </c>
      <c r="C3906" t="s">
        <v>265</v>
      </c>
      <c r="D3906" s="2" t="str">
        <f>TEXT(MID(Sales_Transactions[[#This Row],[Order Date]],2,5),"d/m/yyy")</f>
        <v>17/11/2009</v>
      </c>
      <c r="E3906" s="2" t="str">
        <f>TEXT(MID(Sales_Transactions[[#This Row],[Order Date]],2,5),"d")</f>
        <v>17</v>
      </c>
      <c r="F3906" s="2" t="str">
        <f>TEXT(MID(Sales_Transactions[[#This Row],[Order Date]],2,5),"m")</f>
        <v>11</v>
      </c>
      <c r="G3906" s="2" t="str">
        <f>TEXT(MID(Sales_Transactions[[#This Row],[Order Date]],2,5),"yyy")</f>
        <v>2009</v>
      </c>
      <c r="H3906" s="2" t="str">
        <f>TEXT(MID(Sales_Transactions[[#This Row],[Order Date]],2,5),"yyy/m")</f>
        <v>2009/11</v>
      </c>
      <c r="I3906" t="s">
        <v>22</v>
      </c>
      <c r="J3906">
        <f t="shared" ref="J3906:J3969" si="366">IF(I3906="Making Critical",5,IF(I3906="High",4,IF(I3906="Medium",3,IF(I3906="Low",2,1))))</f>
        <v>2</v>
      </c>
      <c r="K3906" s="2">
        <v>26</v>
      </c>
      <c r="L3906" s="3">
        <v>4286.55</v>
      </c>
      <c r="M3906" s="4">
        <v>7.0000000000000007E-2</v>
      </c>
      <c r="N3906" s="5" t="s">
        <v>23</v>
      </c>
      <c r="O3906" s="3">
        <v>1416.7</v>
      </c>
      <c r="P3906" s="3">
        <v>172.99</v>
      </c>
      <c r="Q3906" s="3">
        <v>19.989999999999998</v>
      </c>
      <c r="R3906" s="5" t="s">
        <v>3072</v>
      </c>
      <c r="S3906" s="5" t="s">
        <v>2210</v>
      </c>
      <c r="T3906" s="5" t="str">
        <f t="shared" ref="T3906:T3969" si="367">R3906 &amp; " " &amp; S3906</f>
        <v>Kean Nguyen</v>
      </c>
      <c r="U3906" t="s">
        <v>1988</v>
      </c>
      <c r="V3906" s="5" t="s">
        <v>47</v>
      </c>
      <c r="W3906" s="5" t="s">
        <v>28</v>
      </c>
      <c r="X3906" s="5" t="s">
        <v>41</v>
      </c>
      <c r="Y3906" s="5" t="s">
        <v>1040</v>
      </c>
      <c r="Z3906" s="5" t="s">
        <v>43</v>
      </c>
      <c r="AA3906" s="4">
        <v>0.39</v>
      </c>
      <c r="AB3906" s="1">
        <v>40134</v>
      </c>
      <c r="AC3906" s="1">
        <v>22038</v>
      </c>
      <c r="AD3906">
        <f t="shared" ref="AD3906:AD3969" si="368">_xlfn.DAYS(AB3906,D3906)</f>
        <v>0</v>
      </c>
      <c r="AE3906">
        <f t="shared" ref="AE3906:AE3969" ca="1" si="369">DATEDIF(AC3906,TODAY(),"Y")</f>
        <v>64</v>
      </c>
      <c r="AF3906" t="str">
        <f t="shared" ref="AF3906:AF3969" ca="1" si="370">IF(AE3906&lt;18,"Under 18",IF(AE3906&lt;65,"18-64","Over 65"))</f>
        <v>18-64</v>
      </c>
      <c r="AG3906" s="3">
        <f t="shared" ref="AG3906:AG3969" si="371" xml:space="preserve"> (P3906 - (M3906 / 100) * P3906 + Q3906) / K3906</f>
        <v>7.4176502692307702</v>
      </c>
      <c r="AH3906" t="str">
        <f>_xlfn.IFNA(VLOOKUP(Sales_Transactions[[#This Row],[Order ID]],Returned_Items[#All],2,FALSE),"Not Returned")</f>
        <v>Returned</v>
      </c>
    </row>
    <row r="3907" spans="1:34" x14ac:dyDescent="0.25">
      <c r="A3907">
        <v>7744</v>
      </c>
      <c r="C3907" t="s">
        <v>265</v>
      </c>
      <c r="D3907" s="2" t="str">
        <f>TEXT(MID(Sales_Transactions[[#This Row],[Order Date]],2,5),"d/m/yyy")</f>
        <v>17/11/2009</v>
      </c>
      <c r="E3907" s="2" t="str">
        <f>TEXT(MID(Sales_Transactions[[#This Row],[Order Date]],2,5),"d")</f>
        <v>17</v>
      </c>
      <c r="F3907" s="2" t="str">
        <f>TEXT(MID(Sales_Transactions[[#This Row],[Order Date]],2,5),"m")</f>
        <v>11</v>
      </c>
      <c r="G3907" s="2" t="str">
        <f>TEXT(MID(Sales_Transactions[[#This Row],[Order Date]],2,5),"yyy")</f>
        <v>2009</v>
      </c>
      <c r="H3907" s="2" t="str">
        <f>TEXT(MID(Sales_Transactions[[#This Row],[Order Date]],2,5),"yyy/m")</f>
        <v>2009/11</v>
      </c>
      <c r="I3907" t="s">
        <v>22</v>
      </c>
      <c r="J3907">
        <f t="shared" si="366"/>
        <v>2</v>
      </c>
      <c r="K3907" s="2">
        <v>1</v>
      </c>
      <c r="L3907" s="3">
        <v>8.34</v>
      </c>
      <c r="M3907" s="4">
        <v>0.09</v>
      </c>
      <c r="N3907" s="5" t="s">
        <v>23</v>
      </c>
      <c r="O3907" s="3">
        <v>-3.44</v>
      </c>
      <c r="P3907" s="3">
        <v>7.64</v>
      </c>
      <c r="Q3907" s="3">
        <v>1.39</v>
      </c>
      <c r="R3907" s="5" t="s">
        <v>3072</v>
      </c>
      <c r="S3907" s="5" t="s">
        <v>2210</v>
      </c>
      <c r="T3907" s="5" t="str">
        <f t="shared" si="367"/>
        <v>Kean Nguyen</v>
      </c>
      <c r="U3907" t="s">
        <v>1988</v>
      </c>
      <c r="V3907" s="5" t="s">
        <v>47</v>
      </c>
      <c r="W3907" s="5" t="s">
        <v>28</v>
      </c>
      <c r="X3907" s="5" t="s">
        <v>98</v>
      </c>
      <c r="Y3907" s="5" t="s">
        <v>474</v>
      </c>
      <c r="Z3907" s="5" t="s">
        <v>43</v>
      </c>
      <c r="AA3907" s="4">
        <v>0.36</v>
      </c>
      <c r="AB3907" s="1">
        <v>40143</v>
      </c>
      <c r="AC3907" s="1">
        <v>22008</v>
      </c>
      <c r="AD3907">
        <f t="shared" si="368"/>
        <v>9</v>
      </c>
      <c r="AE3907">
        <f t="shared" ca="1" si="369"/>
        <v>64</v>
      </c>
      <c r="AF3907" t="str">
        <f t="shared" ca="1" si="370"/>
        <v>18-64</v>
      </c>
      <c r="AG3907" s="3">
        <f t="shared" si="371"/>
        <v>9.0231239999999993</v>
      </c>
      <c r="AH3907" t="str">
        <f>_xlfn.IFNA(VLOOKUP(Sales_Transactions[[#This Row],[Order ID]],Returned_Items[#All],2,FALSE),"Not Returned")</f>
        <v>Returned</v>
      </c>
    </row>
    <row r="3908" spans="1:34" x14ac:dyDescent="0.25">
      <c r="A3908">
        <v>8006</v>
      </c>
      <c r="C3908" t="s">
        <v>789</v>
      </c>
      <c r="D3908" s="2" t="str">
        <f>TEXT(MID(Sales_Transactions[[#This Row],[Order Date]],2,5),"d/m/yyy")</f>
        <v>3/6/2011</v>
      </c>
      <c r="E3908" s="2" t="str">
        <f>TEXT(MID(Sales_Transactions[[#This Row],[Order Date]],2,5),"d")</f>
        <v>3</v>
      </c>
      <c r="F3908" s="2" t="str">
        <f>TEXT(MID(Sales_Transactions[[#This Row],[Order Date]],2,5),"m")</f>
        <v>6</v>
      </c>
      <c r="G3908" s="2" t="str">
        <f>TEXT(MID(Sales_Transactions[[#This Row],[Order Date]],2,5),"yyy")</f>
        <v>2011</v>
      </c>
      <c r="H3908" s="2" t="str">
        <f>TEXT(MID(Sales_Transactions[[#This Row],[Order Date]],2,5),"yyy/m")</f>
        <v>2011/6</v>
      </c>
      <c r="I3908" t="s">
        <v>78</v>
      </c>
      <c r="J3908">
        <f t="shared" si="366"/>
        <v>3</v>
      </c>
      <c r="K3908" s="2">
        <v>27</v>
      </c>
      <c r="L3908" s="3">
        <v>197.15</v>
      </c>
      <c r="M3908" s="4">
        <v>0</v>
      </c>
      <c r="N3908" s="5" t="s">
        <v>67</v>
      </c>
      <c r="O3908" s="3">
        <v>-23.34</v>
      </c>
      <c r="P3908" s="3">
        <v>6.68</v>
      </c>
      <c r="Q3908" s="3">
        <v>5.2</v>
      </c>
      <c r="R3908" s="5" t="s">
        <v>2987</v>
      </c>
      <c r="S3908" s="5" t="s">
        <v>3070</v>
      </c>
      <c r="T3908" s="5" t="str">
        <f t="shared" si="367"/>
        <v>Stuart Calhoun</v>
      </c>
      <c r="U3908" t="s">
        <v>1988</v>
      </c>
      <c r="V3908" s="5" t="s">
        <v>37</v>
      </c>
      <c r="W3908" s="5" t="s">
        <v>28</v>
      </c>
      <c r="X3908" s="5" t="s">
        <v>75</v>
      </c>
      <c r="Y3908" s="5" t="s">
        <v>737</v>
      </c>
      <c r="Z3908" s="5" t="s">
        <v>43</v>
      </c>
      <c r="AA3908" s="4">
        <v>0.37</v>
      </c>
      <c r="AB3908" s="1">
        <v>40699</v>
      </c>
      <c r="AC3908" s="1">
        <v>22236</v>
      </c>
      <c r="AD3908">
        <f t="shared" si="368"/>
        <v>2</v>
      </c>
      <c r="AE3908">
        <f t="shared" ca="1" si="369"/>
        <v>63</v>
      </c>
      <c r="AF3908" t="str">
        <f t="shared" ca="1" si="370"/>
        <v>18-64</v>
      </c>
      <c r="AG3908" s="3">
        <f t="shared" si="371"/>
        <v>0.43999999999999995</v>
      </c>
      <c r="AH3908" t="str">
        <f>_xlfn.IFNA(VLOOKUP(Sales_Transactions[[#This Row],[Order ID]],Returned_Items[#All],2,FALSE),"Not Returned")</f>
        <v>Not Returned</v>
      </c>
    </row>
    <row r="3909" spans="1:34" x14ac:dyDescent="0.25">
      <c r="A3909">
        <v>8224</v>
      </c>
      <c r="C3909" t="s">
        <v>566</v>
      </c>
      <c r="D3909" s="2" t="str">
        <f>TEXT(MID(Sales_Transactions[[#This Row],[Order Date]],2,5),"d/m/yyy")</f>
        <v>7/2/2012</v>
      </c>
      <c r="E3909" s="2" t="str">
        <f>TEXT(MID(Sales_Transactions[[#This Row],[Order Date]],2,5),"d")</f>
        <v>7</v>
      </c>
      <c r="F3909" s="2" t="str">
        <f>TEXT(MID(Sales_Transactions[[#This Row],[Order Date]],2,5),"m")</f>
        <v>2</v>
      </c>
      <c r="G3909" s="2" t="str">
        <f>TEXT(MID(Sales_Transactions[[#This Row],[Order Date]],2,5),"yyy")</f>
        <v>2012</v>
      </c>
      <c r="H3909" s="2" t="str">
        <f>TEXT(MID(Sales_Transactions[[#This Row],[Order Date]],2,5),"yyy/m")</f>
        <v>2012/2</v>
      </c>
      <c r="I3909" t="s">
        <v>52</v>
      </c>
      <c r="J3909">
        <f t="shared" si="366"/>
        <v>1</v>
      </c>
      <c r="K3909" s="2">
        <v>41</v>
      </c>
      <c r="L3909" s="3">
        <v>89.77</v>
      </c>
      <c r="M3909" s="4">
        <v>0.03</v>
      </c>
      <c r="N3909" s="5" t="s">
        <v>23</v>
      </c>
      <c r="O3909" s="3">
        <v>9.92</v>
      </c>
      <c r="P3909" s="3">
        <v>2.21</v>
      </c>
      <c r="Q3909" s="3">
        <v>1</v>
      </c>
      <c r="R3909" s="5" t="s">
        <v>1594</v>
      </c>
      <c r="S3909" s="5" t="s">
        <v>1376</v>
      </c>
      <c r="T3909" s="5" t="str">
        <f t="shared" si="367"/>
        <v>John Grady</v>
      </c>
      <c r="U3909" t="s">
        <v>1988</v>
      </c>
      <c r="V3909" s="5" t="s">
        <v>47</v>
      </c>
      <c r="W3909" s="5" t="s">
        <v>28</v>
      </c>
      <c r="X3909" s="5" t="s">
        <v>124</v>
      </c>
      <c r="Y3909" s="5" t="s">
        <v>3096</v>
      </c>
      <c r="Z3909" s="5" t="s">
        <v>84</v>
      </c>
      <c r="AA3909" s="4">
        <v>0.38</v>
      </c>
      <c r="AB3909" s="1">
        <v>40948</v>
      </c>
      <c r="AC3909" s="1">
        <v>21979</v>
      </c>
      <c r="AD3909">
        <f t="shared" si="368"/>
        <v>2</v>
      </c>
      <c r="AE3909">
        <f t="shared" ca="1" si="369"/>
        <v>64</v>
      </c>
      <c r="AF3909" t="str">
        <f t="shared" ca="1" si="370"/>
        <v>18-64</v>
      </c>
      <c r="AG3909" s="3">
        <f t="shared" si="371"/>
        <v>7.8276512195121953E-2</v>
      </c>
      <c r="AH3909" t="str">
        <f>_xlfn.IFNA(VLOOKUP(Sales_Transactions[[#This Row],[Order ID]],Returned_Items[#All],2,FALSE),"Not Returned")</f>
        <v>Not Returned</v>
      </c>
    </row>
    <row r="3910" spans="1:34" x14ac:dyDescent="0.25">
      <c r="A3910">
        <v>8323</v>
      </c>
      <c r="C3910" t="s">
        <v>1473</v>
      </c>
      <c r="D3910" s="2" t="str">
        <f>TEXT(MID(Sales_Transactions[[#This Row],[Order Date]],2,5),"d/m/yyy")</f>
        <v>6/9/2011</v>
      </c>
      <c r="E3910" s="2" t="str">
        <f>TEXT(MID(Sales_Transactions[[#This Row],[Order Date]],2,5),"d")</f>
        <v>6</v>
      </c>
      <c r="F3910" s="2" t="str">
        <f>TEXT(MID(Sales_Transactions[[#This Row],[Order Date]],2,5),"m")</f>
        <v>9</v>
      </c>
      <c r="G3910" s="2" t="str">
        <f>TEXT(MID(Sales_Transactions[[#This Row],[Order Date]],2,5),"yyy")</f>
        <v>2011</v>
      </c>
      <c r="H3910" s="2" t="str">
        <f>TEXT(MID(Sales_Transactions[[#This Row],[Order Date]],2,5),"yyy/m")</f>
        <v>2011/9</v>
      </c>
      <c r="I3910" t="s">
        <v>33</v>
      </c>
      <c r="J3910">
        <f t="shared" si="366"/>
        <v>4</v>
      </c>
      <c r="K3910" s="2">
        <v>45</v>
      </c>
      <c r="L3910" s="3">
        <v>766.96349999999995</v>
      </c>
      <c r="M3910" s="4">
        <v>0.05</v>
      </c>
      <c r="N3910" s="5" t="s">
        <v>67</v>
      </c>
      <c r="O3910" s="3">
        <v>-88.25</v>
      </c>
      <c r="P3910" s="3">
        <v>20.99</v>
      </c>
      <c r="Q3910" s="3">
        <v>2.5</v>
      </c>
      <c r="R3910" s="5" t="s">
        <v>1651</v>
      </c>
      <c r="S3910" s="5" t="s">
        <v>2196</v>
      </c>
      <c r="T3910" s="5" t="str">
        <f t="shared" si="367"/>
        <v>Jas O'Carroll</v>
      </c>
      <c r="U3910" t="s">
        <v>1988</v>
      </c>
      <c r="V3910" s="5" t="s">
        <v>74</v>
      </c>
      <c r="W3910" s="5" t="s">
        <v>48</v>
      </c>
      <c r="X3910" s="5" t="s">
        <v>49</v>
      </c>
      <c r="Y3910" s="5" t="s">
        <v>146</v>
      </c>
      <c r="Z3910" s="5" t="s">
        <v>84</v>
      </c>
      <c r="AA3910" s="4">
        <v>0.81</v>
      </c>
      <c r="AB3910" s="1">
        <v>40793</v>
      </c>
      <c r="AC3910" s="1">
        <v>22106</v>
      </c>
      <c r="AD3910">
        <f t="shared" si="368"/>
        <v>1</v>
      </c>
      <c r="AE3910">
        <f t="shared" ca="1" si="369"/>
        <v>64</v>
      </c>
      <c r="AF3910" t="str">
        <f t="shared" ca="1" si="370"/>
        <v>18-64</v>
      </c>
      <c r="AG3910" s="3">
        <f t="shared" si="371"/>
        <v>0.5217667777777778</v>
      </c>
      <c r="AH3910" t="str">
        <f>_xlfn.IFNA(VLOOKUP(Sales_Transactions[[#This Row],[Order ID]],Returned_Items[#All],2,FALSE),"Not Returned")</f>
        <v>Not Returned</v>
      </c>
    </row>
    <row r="3911" spans="1:34" x14ac:dyDescent="0.25">
      <c r="A3911">
        <v>8480</v>
      </c>
      <c r="C3911" t="s">
        <v>2586</v>
      </c>
      <c r="D3911" s="2" t="str">
        <f>TEXT(MID(Sales_Transactions[[#This Row],[Order Date]],2,5),"d/m/yyy")</f>
        <v>29/1/2011</v>
      </c>
      <c r="E3911" s="2" t="str">
        <f>TEXT(MID(Sales_Transactions[[#This Row],[Order Date]],2,5),"d")</f>
        <v>29</v>
      </c>
      <c r="F3911" s="2" t="str">
        <f>TEXT(MID(Sales_Transactions[[#This Row],[Order Date]],2,5),"m")</f>
        <v>1</v>
      </c>
      <c r="G3911" s="2" t="str">
        <f>TEXT(MID(Sales_Transactions[[#This Row],[Order Date]],2,5),"yyy")</f>
        <v>2011</v>
      </c>
      <c r="H3911" s="2" t="str">
        <f>TEXT(MID(Sales_Transactions[[#This Row],[Order Date]],2,5),"yyy/m")</f>
        <v>2011/1</v>
      </c>
      <c r="I3911" t="s">
        <v>33</v>
      </c>
      <c r="J3911">
        <f t="shared" si="366"/>
        <v>4</v>
      </c>
      <c r="K3911" s="2">
        <v>11</v>
      </c>
      <c r="L3911" s="3">
        <v>76.36</v>
      </c>
      <c r="M3911" s="4">
        <v>7.0000000000000007E-2</v>
      </c>
      <c r="N3911" s="5" t="s">
        <v>23</v>
      </c>
      <c r="O3911" s="3">
        <v>-58.4</v>
      </c>
      <c r="P3911" s="3">
        <v>6.48</v>
      </c>
      <c r="Q3911" s="3">
        <v>8.74</v>
      </c>
      <c r="R3911" s="5" t="s">
        <v>1940</v>
      </c>
      <c r="S3911" s="5" t="s">
        <v>3097</v>
      </c>
      <c r="T3911" s="5" t="str">
        <f t="shared" si="367"/>
        <v>Robert Marley</v>
      </c>
      <c r="U3911" t="s">
        <v>1988</v>
      </c>
      <c r="V3911" s="5" t="s">
        <v>47</v>
      </c>
      <c r="W3911" s="5" t="s">
        <v>28</v>
      </c>
      <c r="X3911" s="5" t="s">
        <v>75</v>
      </c>
      <c r="Y3911" s="5" t="s">
        <v>2152</v>
      </c>
      <c r="Z3911" s="5" t="s">
        <v>43</v>
      </c>
      <c r="AA3911" s="4">
        <v>0.36</v>
      </c>
      <c r="AB3911" s="1">
        <v>40574</v>
      </c>
      <c r="AC3911" s="1">
        <v>22181</v>
      </c>
      <c r="AD3911">
        <f t="shared" si="368"/>
        <v>2</v>
      </c>
      <c r="AE3911">
        <f t="shared" ca="1" si="369"/>
        <v>63</v>
      </c>
      <c r="AF3911" t="str">
        <f t="shared" ca="1" si="370"/>
        <v>18-64</v>
      </c>
      <c r="AG3911" s="3">
        <f t="shared" si="371"/>
        <v>1.383224</v>
      </c>
      <c r="AH3911" t="str">
        <f>_xlfn.IFNA(VLOOKUP(Sales_Transactions[[#This Row],[Order ID]],Returned_Items[#All],2,FALSE),"Not Returned")</f>
        <v>Not Returned</v>
      </c>
    </row>
    <row r="3912" spans="1:34" x14ac:dyDescent="0.25">
      <c r="A3912">
        <v>8480</v>
      </c>
      <c r="C3912" t="s">
        <v>2586</v>
      </c>
      <c r="D3912" s="2" t="str">
        <f>TEXT(MID(Sales_Transactions[[#This Row],[Order Date]],2,5),"d/m/yyy")</f>
        <v>29/1/2011</v>
      </c>
      <c r="E3912" s="2" t="str">
        <f>TEXT(MID(Sales_Transactions[[#This Row],[Order Date]],2,5),"d")</f>
        <v>29</v>
      </c>
      <c r="F3912" s="2" t="str">
        <f>TEXT(MID(Sales_Transactions[[#This Row],[Order Date]],2,5),"m")</f>
        <v>1</v>
      </c>
      <c r="G3912" s="2" t="str">
        <f>TEXT(MID(Sales_Transactions[[#This Row],[Order Date]],2,5),"yyy")</f>
        <v>2011</v>
      </c>
      <c r="H3912" s="2" t="str">
        <f>TEXT(MID(Sales_Transactions[[#This Row],[Order Date]],2,5),"yyy/m")</f>
        <v>2011/1</v>
      </c>
      <c r="I3912" t="s">
        <v>33</v>
      </c>
      <c r="J3912">
        <f t="shared" si="366"/>
        <v>4</v>
      </c>
      <c r="K3912" s="2">
        <v>3</v>
      </c>
      <c r="L3912" s="3">
        <v>309.9015</v>
      </c>
      <c r="M3912" s="4">
        <v>0.09</v>
      </c>
      <c r="N3912" s="5" t="s">
        <v>23</v>
      </c>
      <c r="O3912" s="3">
        <v>-558.41999999999996</v>
      </c>
      <c r="P3912" s="3">
        <v>125.99</v>
      </c>
      <c r="Q3912" s="3">
        <v>7.69</v>
      </c>
      <c r="R3912" s="5" t="s">
        <v>1940</v>
      </c>
      <c r="S3912" s="5" t="s">
        <v>3097</v>
      </c>
      <c r="T3912" s="5" t="str">
        <f t="shared" si="367"/>
        <v>Robert Marley</v>
      </c>
      <c r="U3912" t="s">
        <v>1988</v>
      </c>
      <c r="V3912" s="5" t="s">
        <v>47</v>
      </c>
      <c r="W3912" s="5" t="s">
        <v>48</v>
      </c>
      <c r="X3912" s="5" t="s">
        <v>49</v>
      </c>
      <c r="Y3912" s="5" t="s">
        <v>184</v>
      </c>
      <c r="Z3912" s="5" t="s">
        <v>43</v>
      </c>
      <c r="AA3912" s="4">
        <v>0.57999999999999996</v>
      </c>
      <c r="AB3912" s="1">
        <v>40574</v>
      </c>
      <c r="AC3912" s="1">
        <v>22609</v>
      </c>
      <c r="AD3912">
        <f t="shared" si="368"/>
        <v>2</v>
      </c>
      <c r="AE3912">
        <f t="shared" ca="1" si="369"/>
        <v>62</v>
      </c>
      <c r="AF3912" t="str">
        <f t="shared" ca="1" si="370"/>
        <v>18-64</v>
      </c>
      <c r="AG3912" s="3">
        <f t="shared" si="371"/>
        <v>44.522202999999998</v>
      </c>
      <c r="AH3912" t="str">
        <f>_xlfn.IFNA(VLOOKUP(Sales_Transactions[[#This Row],[Order ID]],Returned_Items[#All],2,FALSE),"Not Returned")</f>
        <v>Not Returned</v>
      </c>
    </row>
    <row r="3913" spans="1:34" x14ac:dyDescent="0.25">
      <c r="A3913">
        <v>9568</v>
      </c>
      <c r="C3913" t="s">
        <v>741</v>
      </c>
      <c r="D3913" s="2" t="str">
        <f>TEXT(MID(Sales_Transactions[[#This Row],[Order Date]],2,5),"d/m/yyy")</f>
        <v>7/3/2010</v>
      </c>
      <c r="E3913" s="2" t="str">
        <f>TEXT(MID(Sales_Transactions[[#This Row],[Order Date]],2,5),"d")</f>
        <v>7</v>
      </c>
      <c r="F3913" s="2" t="str">
        <f>TEXT(MID(Sales_Transactions[[#This Row],[Order Date]],2,5),"m")</f>
        <v>3</v>
      </c>
      <c r="G3913" s="2" t="str">
        <f>TEXT(MID(Sales_Transactions[[#This Row],[Order Date]],2,5),"yyy")</f>
        <v>2010</v>
      </c>
      <c r="H3913" s="2" t="str">
        <f>TEXT(MID(Sales_Transactions[[#This Row],[Order Date]],2,5),"yyy/m")</f>
        <v>2010/3</v>
      </c>
      <c r="I3913" t="s">
        <v>52</v>
      </c>
      <c r="J3913">
        <f t="shared" si="366"/>
        <v>1</v>
      </c>
      <c r="K3913" s="2">
        <v>46</v>
      </c>
      <c r="L3913" s="3">
        <v>3725.53</v>
      </c>
      <c r="M3913" s="4">
        <v>0</v>
      </c>
      <c r="N3913" s="5" t="s">
        <v>23</v>
      </c>
      <c r="O3913" s="3">
        <v>748.67</v>
      </c>
      <c r="P3913" s="3">
        <v>76.72</v>
      </c>
      <c r="Q3913" s="3">
        <v>19.95</v>
      </c>
      <c r="R3913" s="5" t="s">
        <v>1594</v>
      </c>
      <c r="S3913" s="5" t="s">
        <v>2709</v>
      </c>
      <c r="T3913" s="5" t="str">
        <f t="shared" si="367"/>
        <v>John Lucas</v>
      </c>
      <c r="U3913" t="s">
        <v>1988</v>
      </c>
      <c r="V3913" s="5" t="s">
        <v>47</v>
      </c>
      <c r="W3913" s="5" t="s">
        <v>28</v>
      </c>
      <c r="X3913" s="5" t="s">
        <v>38</v>
      </c>
      <c r="Y3913" s="5" t="s">
        <v>740</v>
      </c>
      <c r="Z3913" s="5" t="s">
        <v>31</v>
      </c>
      <c r="AA3913" s="4">
        <v>0.54</v>
      </c>
      <c r="AB3913" s="1">
        <v>40246</v>
      </c>
      <c r="AC3913" s="1">
        <v>22331</v>
      </c>
      <c r="AD3913">
        <f t="shared" si="368"/>
        <v>2</v>
      </c>
      <c r="AE3913">
        <f t="shared" ca="1" si="369"/>
        <v>63</v>
      </c>
      <c r="AF3913" t="str">
        <f t="shared" ca="1" si="370"/>
        <v>18-64</v>
      </c>
      <c r="AG3913" s="3">
        <f t="shared" si="371"/>
        <v>2.1015217391304346</v>
      </c>
      <c r="AH3913" t="str">
        <f>_xlfn.IFNA(VLOOKUP(Sales_Transactions[[#This Row],[Order ID]],Returned_Items[#All],2,FALSE),"Not Returned")</f>
        <v>Not Returned</v>
      </c>
    </row>
    <row r="3914" spans="1:34" x14ac:dyDescent="0.25">
      <c r="A3914">
        <v>9701</v>
      </c>
      <c r="C3914" t="s">
        <v>660</v>
      </c>
      <c r="D3914" s="2" t="str">
        <f>TEXT(MID(Sales_Transactions[[#This Row],[Order Date]],2,5),"d/m/yyy")</f>
        <v>27/2/2010</v>
      </c>
      <c r="E3914" s="2" t="str">
        <f>TEXT(MID(Sales_Transactions[[#This Row],[Order Date]],2,5),"d")</f>
        <v>27</v>
      </c>
      <c r="F3914" s="2" t="str">
        <f>TEXT(MID(Sales_Transactions[[#This Row],[Order Date]],2,5),"m")</f>
        <v>2</v>
      </c>
      <c r="G3914" s="2" t="str">
        <f>TEXT(MID(Sales_Transactions[[#This Row],[Order Date]],2,5),"yyy")</f>
        <v>2010</v>
      </c>
      <c r="H3914" s="2" t="str">
        <f>TEXT(MID(Sales_Transactions[[#This Row],[Order Date]],2,5),"yyy/m")</f>
        <v>2010/2</v>
      </c>
      <c r="I3914" t="s">
        <v>22</v>
      </c>
      <c r="J3914">
        <f t="shared" si="366"/>
        <v>2</v>
      </c>
      <c r="K3914" s="2">
        <v>8</v>
      </c>
      <c r="L3914" s="3">
        <v>103.75</v>
      </c>
      <c r="M3914" s="4">
        <v>0.01</v>
      </c>
      <c r="N3914" s="5" t="s">
        <v>23</v>
      </c>
      <c r="O3914" s="3">
        <v>25.13</v>
      </c>
      <c r="P3914" s="3">
        <v>12.97</v>
      </c>
      <c r="Q3914" s="3">
        <v>1.49</v>
      </c>
      <c r="R3914" s="5" t="s">
        <v>3087</v>
      </c>
      <c r="S3914" s="5" t="s">
        <v>3088</v>
      </c>
      <c r="T3914" s="5" t="str">
        <f t="shared" si="367"/>
        <v>Herbert Flentye</v>
      </c>
      <c r="U3914" t="s">
        <v>1988</v>
      </c>
      <c r="V3914" s="5" t="s">
        <v>27</v>
      </c>
      <c r="W3914" s="5" t="s">
        <v>28</v>
      </c>
      <c r="X3914" s="5" t="s">
        <v>41</v>
      </c>
      <c r="Y3914" s="5" t="s">
        <v>2269</v>
      </c>
      <c r="Z3914" s="5" t="s">
        <v>43</v>
      </c>
      <c r="AA3914" s="4">
        <v>0.35</v>
      </c>
      <c r="AB3914" s="1">
        <v>40241</v>
      </c>
      <c r="AC3914" s="1">
        <v>22514</v>
      </c>
      <c r="AD3914">
        <f t="shared" si="368"/>
        <v>5</v>
      </c>
      <c r="AE3914">
        <f t="shared" ca="1" si="369"/>
        <v>62</v>
      </c>
      <c r="AF3914" t="str">
        <f t="shared" ca="1" si="370"/>
        <v>18-64</v>
      </c>
      <c r="AG3914" s="3">
        <f t="shared" si="371"/>
        <v>1.8073378750000002</v>
      </c>
      <c r="AH3914" t="str">
        <f>_xlfn.IFNA(VLOOKUP(Sales_Transactions[[#This Row],[Order ID]],Returned_Items[#All],2,FALSE),"Not Returned")</f>
        <v>Returned</v>
      </c>
    </row>
    <row r="3915" spans="1:34" x14ac:dyDescent="0.25">
      <c r="A3915">
        <v>9701</v>
      </c>
      <c r="C3915" t="s">
        <v>660</v>
      </c>
      <c r="D3915" s="2" t="str">
        <f>TEXT(MID(Sales_Transactions[[#This Row],[Order Date]],2,5),"d/m/yyy")</f>
        <v>27/2/2010</v>
      </c>
      <c r="E3915" s="2" t="str">
        <f>TEXT(MID(Sales_Transactions[[#This Row],[Order Date]],2,5),"d")</f>
        <v>27</v>
      </c>
      <c r="F3915" s="2" t="str">
        <f>TEXT(MID(Sales_Transactions[[#This Row],[Order Date]],2,5),"m")</f>
        <v>2</v>
      </c>
      <c r="G3915" s="2" t="str">
        <f>TEXT(MID(Sales_Transactions[[#This Row],[Order Date]],2,5),"yyy")</f>
        <v>2010</v>
      </c>
      <c r="H3915" s="2" t="str">
        <f>TEXT(MID(Sales_Transactions[[#This Row],[Order Date]],2,5),"yyy/m")</f>
        <v>2010/2</v>
      </c>
      <c r="I3915" t="s">
        <v>22</v>
      </c>
      <c r="J3915">
        <f t="shared" si="366"/>
        <v>2</v>
      </c>
      <c r="K3915" s="2">
        <v>9</v>
      </c>
      <c r="L3915" s="3">
        <v>855.86500000000001</v>
      </c>
      <c r="M3915" s="4">
        <v>0.04</v>
      </c>
      <c r="N3915" s="5" t="s">
        <v>23</v>
      </c>
      <c r="O3915" s="3">
        <v>-153.91999999999999</v>
      </c>
      <c r="P3915" s="3">
        <v>110.99</v>
      </c>
      <c r="Q3915" s="3">
        <v>2.5</v>
      </c>
      <c r="R3915" s="5" t="s">
        <v>3087</v>
      </c>
      <c r="S3915" s="5" t="s">
        <v>3088</v>
      </c>
      <c r="T3915" s="5" t="str">
        <f t="shared" si="367"/>
        <v>Herbert Flentye</v>
      </c>
      <c r="U3915" t="s">
        <v>1988</v>
      </c>
      <c r="V3915" s="5" t="s">
        <v>27</v>
      </c>
      <c r="W3915" s="5" t="s">
        <v>48</v>
      </c>
      <c r="X3915" s="5" t="s">
        <v>49</v>
      </c>
      <c r="Y3915" s="5" t="s">
        <v>827</v>
      </c>
      <c r="Z3915" s="5" t="s">
        <v>43</v>
      </c>
      <c r="AA3915" s="4">
        <v>0.56999999999999995</v>
      </c>
      <c r="AB3915" s="1">
        <v>40240</v>
      </c>
      <c r="AC3915" s="1">
        <v>22572</v>
      </c>
      <c r="AD3915">
        <f t="shared" si="368"/>
        <v>4</v>
      </c>
      <c r="AE3915">
        <f t="shared" ca="1" si="369"/>
        <v>62</v>
      </c>
      <c r="AF3915" t="str">
        <f t="shared" ca="1" si="370"/>
        <v>18-64</v>
      </c>
      <c r="AG3915" s="3">
        <f t="shared" si="371"/>
        <v>12.60506711111111</v>
      </c>
      <c r="AH3915" t="str">
        <f>_xlfn.IFNA(VLOOKUP(Sales_Transactions[[#This Row],[Order ID]],Returned_Items[#All],2,FALSE),"Not Returned")</f>
        <v>Returned</v>
      </c>
    </row>
    <row r="3916" spans="1:34" x14ac:dyDescent="0.25">
      <c r="A3916">
        <v>9926</v>
      </c>
      <c r="C3916" t="s">
        <v>1130</v>
      </c>
      <c r="D3916" s="2" t="str">
        <f>TEXT(MID(Sales_Transactions[[#This Row],[Order Date]],2,5),"d/m/yyy")</f>
        <v>11/10/2009</v>
      </c>
      <c r="E3916" s="2" t="str">
        <f>TEXT(MID(Sales_Transactions[[#This Row],[Order Date]],2,5),"d")</f>
        <v>11</v>
      </c>
      <c r="F3916" s="2" t="str">
        <f>TEXT(MID(Sales_Transactions[[#This Row],[Order Date]],2,5),"m")</f>
        <v>10</v>
      </c>
      <c r="G3916" s="2" t="str">
        <f>TEXT(MID(Sales_Transactions[[#This Row],[Order Date]],2,5),"yyy")</f>
        <v>2009</v>
      </c>
      <c r="H3916" s="2" t="str">
        <f>TEXT(MID(Sales_Transactions[[#This Row],[Order Date]],2,5),"yyy/m")</f>
        <v>2009/10</v>
      </c>
      <c r="I3916" t="s">
        <v>33</v>
      </c>
      <c r="J3916">
        <f t="shared" si="366"/>
        <v>4</v>
      </c>
      <c r="K3916" s="2">
        <v>25</v>
      </c>
      <c r="L3916" s="3">
        <v>158.83000000000001</v>
      </c>
      <c r="M3916" s="4">
        <v>0</v>
      </c>
      <c r="N3916" s="5" t="s">
        <v>23</v>
      </c>
      <c r="O3916" s="3">
        <v>-56.97</v>
      </c>
      <c r="P3916" s="3">
        <v>5.77</v>
      </c>
      <c r="Q3916" s="3">
        <v>5.92</v>
      </c>
      <c r="R3916" s="5" t="s">
        <v>3098</v>
      </c>
      <c r="S3916" s="5" t="s">
        <v>1603</v>
      </c>
      <c r="T3916" s="5" t="str">
        <f t="shared" si="367"/>
        <v>Mick Hernandez</v>
      </c>
      <c r="U3916" t="s">
        <v>1988</v>
      </c>
      <c r="V3916" s="5" t="s">
        <v>74</v>
      </c>
      <c r="W3916" s="5" t="s">
        <v>57</v>
      </c>
      <c r="X3916" s="5" t="s">
        <v>58</v>
      </c>
      <c r="Y3916" s="5" t="s">
        <v>2930</v>
      </c>
      <c r="Z3916" s="5" t="s">
        <v>56</v>
      </c>
      <c r="AA3916" s="4">
        <v>0.55000000000000004</v>
      </c>
      <c r="AB3916" s="1">
        <v>40099</v>
      </c>
      <c r="AC3916" s="1">
        <v>22511</v>
      </c>
      <c r="AD3916">
        <f t="shared" si="368"/>
        <v>2</v>
      </c>
      <c r="AE3916">
        <f t="shared" ca="1" si="369"/>
        <v>62</v>
      </c>
      <c r="AF3916" t="str">
        <f t="shared" ca="1" si="370"/>
        <v>18-64</v>
      </c>
      <c r="AG3916" s="3">
        <f t="shared" si="371"/>
        <v>0.46759999999999996</v>
      </c>
      <c r="AH3916" t="str">
        <f>_xlfn.IFNA(VLOOKUP(Sales_Transactions[[#This Row],[Order ID]],Returned_Items[#All],2,FALSE),"Not Returned")</f>
        <v>Not Returned</v>
      </c>
    </row>
    <row r="3917" spans="1:34" x14ac:dyDescent="0.25">
      <c r="A3917">
        <v>10373</v>
      </c>
      <c r="C3917" t="s">
        <v>1301</v>
      </c>
      <c r="D3917" s="2" t="str">
        <f>TEXT(MID(Sales_Transactions[[#This Row],[Order Date]],2,5),"d/m/yyy")</f>
        <v>25/6/2010</v>
      </c>
      <c r="E3917" s="2" t="str">
        <f>TEXT(MID(Sales_Transactions[[#This Row],[Order Date]],2,5),"d")</f>
        <v>25</v>
      </c>
      <c r="F3917" s="2" t="str">
        <f>TEXT(MID(Sales_Transactions[[#This Row],[Order Date]],2,5),"m")</f>
        <v>6</v>
      </c>
      <c r="G3917" s="2" t="str">
        <f>TEXT(MID(Sales_Transactions[[#This Row],[Order Date]],2,5),"yyy")</f>
        <v>2010</v>
      </c>
      <c r="H3917" s="2" t="str">
        <f>TEXT(MID(Sales_Transactions[[#This Row],[Order Date]],2,5),"yyy/m")</f>
        <v>2010/6</v>
      </c>
      <c r="I3917" t="s">
        <v>101</v>
      </c>
      <c r="J3917">
        <f t="shared" si="366"/>
        <v>1</v>
      </c>
      <c r="K3917" s="2">
        <v>28</v>
      </c>
      <c r="L3917" s="3">
        <v>193.16</v>
      </c>
      <c r="M3917" s="4">
        <v>0.03</v>
      </c>
      <c r="N3917" s="5" t="s">
        <v>23</v>
      </c>
      <c r="O3917" s="3">
        <v>-71.73</v>
      </c>
      <c r="P3917" s="3">
        <v>6.48</v>
      </c>
      <c r="Q3917" s="3">
        <v>6.6</v>
      </c>
      <c r="R3917" s="5" t="s">
        <v>1250</v>
      </c>
      <c r="S3917" s="5" t="s">
        <v>3081</v>
      </c>
      <c r="T3917" s="5" t="str">
        <f t="shared" si="367"/>
        <v>Sally Hughsby</v>
      </c>
      <c r="U3917" t="s">
        <v>1988</v>
      </c>
      <c r="V3917" s="5" t="s">
        <v>37</v>
      </c>
      <c r="W3917" s="5" t="s">
        <v>28</v>
      </c>
      <c r="X3917" s="5" t="s">
        <v>75</v>
      </c>
      <c r="Y3917" s="5" t="s">
        <v>560</v>
      </c>
      <c r="Z3917" s="5" t="s">
        <v>43</v>
      </c>
      <c r="AA3917" s="4">
        <v>0.37</v>
      </c>
      <c r="AB3917" s="1">
        <v>40356</v>
      </c>
      <c r="AC3917" s="1">
        <v>22565</v>
      </c>
      <c r="AD3917">
        <f t="shared" si="368"/>
        <v>2</v>
      </c>
      <c r="AE3917">
        <f t="shared" ca="1" si="369"/>
        <v>62</v>
      </c>
      <c r="AF3917" t="str">
        <f t="shared" ca="1" si="370"/>
        <v>18-64</v>
      </c>
      <c r="AG3917" s="3">
        <f t="shared" si="371"/>
        <v>0.46707342857142858</v>
      </c>
      <c r="AH3917" t="str">
        <f>_xlfn.IFNA(VLOOKUP(Sales_Transactions[[#This Row],[Order ID]],Returned_Items[#All],2,FALSE),"Not Returned")</f>
        <v>Not Returned</v>
      </c>
    </row>
    <row r="3918" spans="1:34" x14ac:dyDescent="0.25">
      <c r="A3918">
        <v>10470</v>
      </c>
      <c r="C3918" t="s">
        <v>256</v>
      </c>
      <c r="D3918" s="2" t="str">
        <f>TEXT(MID(Sales_Transactions[[#This Row],[Order Date]],2,5),"d/m/yyy")</f>
        <v>4/5/2012</v>
      </c>
      <c r="E3918" s="2" t="str">
        <f>TEXT(MID(Sales_Transactions[[#This Row],[Order Date]],2,5),"d")</f>
        <v>4</v>
      </c>
      <c r="F3918" s="2" t="str">
        <f>TEXT(MID(Sales_Transactions[[#This Row],[Order Date]],2,5),"m")</f>
        <v>5</v>
      </c>
      <c r="G3918" s="2" t="str">
        <f>TEXT(MID(Sales_Transactions[[#This Row],[Order Date]],2,5),"yyy")</f>
        <v>2012</v>
      </c>
      <c r="H3918" s="2" t="str">
        <f>TEXT(MID(Sales_Transactions[[#This Row],[Order Date]],2,5),"yyy/m")</f>
        <v>2012/5</v>
      </c>
      <c r="I3918" t="s">
        <v>22</v>
      </c>
      <c r="J3918">
        <f t="shared" si="366"/>
        <v>2</v>
      </c>
      <c r="K3918" s="2">
        <v>40</v>
      </c>
      <c r="L3918" s="3">
        <v>1757.43</v>
      </c>
      <c r="M3918" s="4">
        <v>0.02</v>
      </c>
      <c r="N3918" s="5" t="s">
        <v>67</v>
      </c>
      <c r="O3918" s="3">
        <v>490.77</v>
      </c>
      <c r="P3918" s="3">
        <v>44.01</v>
      </c>
      <c r="Q3918" s="3">
        <v>3.5</v>
      </c>
      <c r="R3918" s="5" t="s">
        <v>898</v>
      </c>
      <c r="S3918" s="5" t="s">
        <v>3099</v>
      </c>
      <c r="T3918" s="5" t="str">
        <f t="shared" si="367"/>
        <v>Guy Phonely</v>
      </c>
      <c r="U3918" t="s">
        <v>1988</v>
      </c>
      <c r="V3918" s="5" t="s">
        <v>47</v>
      </c>
      <c r="W3918" s="5" t="s">
        <v>28</v>
      </c>
      <c r="X3918" s="5" t="s">
        <v>38</v>
      </c>
      <c r="Y3918" s="5" t="s">
        <v>2932</v>
      </c>
      <c r="Z3918" s="5" t="s">
        <v>43</v>
      </c>
      <c r="AA3918" s="4">
        <v>0.59</v>
      </c>
      <c r="AB3918" s="1">
        <v>41035</v>
      </c>
      <c r="AC3918" s="1">
        <v>22906</v>
      </c>
      <c r="AD3918">
        <f t="shared" si="368"/>
        <v>2</v>
      </c>
      <c r="AE3918">
        <f t="shared" ca="1" si="369"/>
        <v>61</v>
      </c>
      <c r="AF3918" t="str">
        <f t="shared" ca="1" si="370"/>
        <v>18-64</v>
      </c>
      <c r="AG3918" s="3">
        <f t="shared" si="371"/>
        <v>1.1875299499999998</v>
      </c>
      <c r="AH3918" t="str">
        <f>_xlfn.IFNA(VLOOKUP(Sales_Transactions[[#This Row],[Order ID]],Returned_Items[#All],2,FALSE),"Not Returned")</f>
        <v>Not Returned</v>
      </c>
    </row>
    <row r="3919" spans="1:34" x14ac:dyDescent="0.25">
      <c r="A3919">
        <v>10470</v>
      </c>
      <c r="C3919" t="s">
        <v>256</v>
      </c>
      <c r="D3919" s="2" t="str">
        <f>TEXT(MID(Sales_Transactions[[#This Row],[Order Date]],2,5),"d/m/yyy")</f>
        <v>4/5/2012</v>
      </c>
      <c r="E3919" s="2" t="str">
        <f>TEXT(MID(Sales_Transactions[[#This Row],[Order Date]],2,5),"d")</f>
        <v>4</v>
      </c>
      <c r="F3919" s="2" t="str">
        <f>TEXT(MID(Sales_Transactions[[#This Row],[Order Date]],2,5),"m")</f>
        <v>5</v>
      </c>
      <c r="G3919" s="2" t="str">
        <f>TEXT(MID(Sales_Transactions[[#This Row],[Order Date]],2,5),"yyy")</f>
        <v>2012</v>
      </c>
      <c r="H3919" s="2" t="str">
        <f>TEXT(MID(Sales_Transactions[[#This Row],[Order Date]],2,5),"yyy/m")</f>
        <v>2012/5</v>
      </c>
      <c r="I3919" t="s">
        <v>22</v>
      </c>
      <c r="J3919">
        <f t="shared" si="366"/>
        <v>2</v>
      </c>
      <c r="K3919" s="2">
        <v>8</v>
      </c>
      <c r="L3919" s="3">
        <v>137.26</v>
      </c>
      <c r="M3919" s="4">
        <v>0.03</v>
      </c>
      <c r="N3919" s="5" t="s">
        <v>23</v>
      </c>
      <c r="O3919" s="3">
        <v>-54.61</v>
      </c>
      <c r="P3919" s="3">
        <v>15.99</v>
      </c>
      <c r="Q3919" s="3">
        <v>13.18</v>
      </c>
      <c r="R3919" s="5" t="s">
        <v>898</v>
      </c>
      <c r="S3919" s="5" t="s">
        <v>3099</v>
      </c>
      <c r="T3919" s="5" t="str">
        <f t="shared" si="367"/>
        <v>Guy Phonely</v>
      </c>
      <c r="U3919" t="s">
        <v>1988</v>
      </c>
      <c r="V3919" s="5" t="s">
        <v>47</v>
      </c>
      <c r="W3919" s="5" t="s">
        <v>28</v>
      </c>
      <c r="X3919" s="5" t="s">
        <v>41</v>
      </c>
      <c r="Y3919" s="5" t="s">
        <v>120</v>
      </c>
      <c r="Z3919" s="5" t="s">
        <v>43</v>
      </c>
      <c r="AA3919" s="4">
        <v>0.37</v>
      </c>
      <c r="AB3919" s="1">
        <v>41040</v>
      </c>
      <c r="AC3919" s="1">
        <v>22668</v>
      </c>
      <c r="AD3919">
        <f t="shared" si="368"/>
        <v>7</v>
      </c>
      <c r="AE3919">
        <f t="shared" ca="1" si="369"/>
        <v>62</v>
      </c>
      <c r="AF3919" t="str">
        <f t="shared" ca="1" si="370"/>
        <v>18-64</v>
      </c>
      <c r="AG3919" s="3">
        <f t="shared" si="371"/>
        <v>3.6456503749999998</v>
      </c>
      <c r="AH3919" t="str">
        <f>_xlfn.IFNA(VLOOKUP(Sales_Transactions[[#This Row],[Order ID]],Returned_Items[#All],2,FALSE),"Not Returned")</f>
        <v>Not Returned</v>
      </c>
    </row>
    <row r="3920" spans="1:34" x14ac:dyDescent="0.25">
      <c r="A3920">
        <v>10470</v>
      </c>
      <c r="C3920" t="s">
        <v>256</v>
      </c>
      <c r="D3920" s="2" t="str">
        <f>TEXT(MID(Sales_Transactions[[#This Row],[Order Date]],2,5),"d/m/yyy")</f>
        <v>4/5/2012</v>
      </c>
      <c r="E3920" s="2" t="str">
        <f>TEXT(MID(Sales_Transactions[[#This Row],[Order Date]],2,5),"d")</f>
        <v>4</v>
      </c>
      <c r="F3920" s="2" t="str">
        <f>TEXT(MID(Sales_Transactions[[#This Row],[Order Date]],2,5),"m")</f>
        <v>5</v>
      </c>
      <c r="G3920" s="2" t="str">
        <f>TEXT(MID(Sales_Transactions[[#This Row],[Order Date]],2,5),"yyy")</f>
        <v>2012</v>
      </c>
      <c r="H3920" s="2" t="str">
        <f>TEXT(MID(Sales_Transactions[[#This Row],[Order Date]],2,5),"yyy/m")</f>
        <v>2012/5</v>
      </c>
      <c r="I3920" t="s">
        <v>22</v>
      </c>
      <c r="J3920">
        <f t="shared" si="366"/>
        <v>2</v>
      </c>
      <c r="K3920" s="2">
        <v>20</v>
      </c>
      <c r="L3920" s="3">
        <v>2913.1455000000001</v>
      </c>
      <c r="M3920" s="4">
        <v>0.09</v>
      </c>
      <c r="N3920" s="5" t="s">
        <v>23</v>
      </c>
      <c r="O3920" s="3">
        <v>333.72</v>
      </c>
      <c r="P3920" s="3">
        <v>175.99</v>
      </c>
      <c r="Q3920" s="3">
        <v>4.99</v>
      </c>
      <c r="R3920" s="5" t="s">
        <v>898</v>
      </c>
      <c r="S3920" s="5" t="s">
        <v>3099</v>
      </c>
      <c r="T3920" s="5" t="str">
        <f t="shared" si="367"/>
        <v>Guy Phonely</v>
      </c>
      <c r="U3920" t="s">
        <v>1988</v>
      </c>
      <c r="V3920" s="5" t="s">
        <v>47</v>
      </c>
      <c r="W3920" s="5" t="s">
        <v>48</v>
      </c>
      <c r="X3920" s="5" t="s">
        <v>49</v>
      </c>
      <c r="Y3920" s="5" t="s">
        <v>1321</v>
      </c>
      <c r="Z3920" s="5" t="s">
        <v>43</v>
      </c>
      <c r="AA3920" s="4">
        <v>0.59</v>
      </c>
      <c r="AB3920" s="1">
        <v>41035</v>
      </c>
      <c r="AC3920" s="1">
        <v>22956</v>
      </c>
      <c r="AD3920">
        <f t="shared" si="368"/>
        <v>2</v>
      </c>
      <c r="AE3920">
        <f t="shared" ca="1" si="369"/>
        <v>61</v>
      </c>
      <c r="AF3920" t="str">
        <f t="shared" ca="1" si="370"/>
        <v>18-64</v>
      </c>
      <c r="AG3920" s="3">
        <f t="shared" si="371"/>
        <v>9.0410804500000008</v>
      </c>
      <c r="AH3920" t="str">
        <f>_xlfn.IFNA(VLOOKUP(Sales_Transactions[[#This Row],[Order ID]],Returned_Items[#All],2,FALSE),"Not Returned")</f>
        <v>Not Returned</v>
      </c>
    </row>
    <row r="3921" spans="1:34" x14ac:dyDescent="0.25">
      <c r="A3921">
        <v>11111</v>
      </c>
      <c r="C3921" t="s">
        <v>766</v>
      </c>
      <c r="D3921" s="2" t="str">
        <f>TEXT(MID(Sales_Transactions[[#This Row],[Order Date]],2,5),"d/m/yyy")</f>
        <v>17/1/2011</v>
      </c>
      <c r="E3921" s="2" t="str">
        <f>TEXT(MID(Sales_Transactions[[#This Row],[Order Date]],2,5),"d")</f>
        <v>17</v>
      </c>
      <c r="F3921" s="2" t="str">
        <f>TEXT(MID(Sales_Transactions[[#This Row],[Order Date]],2,5),"m")</f>
        <v>1</v>
      </c>
      <c r="G3921" s="2" t="str">
        <f>TEXT(MID(Sales_Transactions[[#This Row],[Order Date]],2,5),"yyy")</f>
        <v>2011</v>
      </c>
      <c r="H3921" s="2" t="str">
        <f>TEXT(MID(Sales_Transactions[[#This Row],[Order Date]],2,5),"yyy/m")</f>
        <v>2011/1</v>
      </c>
      <c r="I3921" t="s">
        <v>78</v>
      </c>
      <c r="J3921">
        <f t="shared" si="366"/>
        <v>3</v>
      </c>
      <c r="K3921" s="2">
        <v>7</v>
      </c>
      <c r="L3921" s="3">
        <v>308.52</v>
      </c>
      <c r="M3921" s="4">
        <v>0.1</v>
      </c>
      <c r="N3921" s="5" t="s">
        <v>23</v>
      </c>
      <c r="O3921" s="3">
        <v>-59.85</v>
      </c>
      <c r="P3921" s="3">
        <v>41.47</v>
      </c>
      <c r="Q3921" s="3">
        <v>34.200000000000003</v>
      </c>
      <c r="R3921" s="5" t="s">
        <v>898</v>
      </c>
      <c r="S3921" s="5" t="s">
        <v>3099</v>
      </c>
      <c r="T3921" s="5" t="str">
        <f t="shared" si="367"/>
        <v>Guy Phonely</v>
      </c>
      <c r="U3921" t="s">
        <v>1988</v>
      </c>
      <c r="V3921" s="5" t="s">
        <v>47</v>
      </c>
      <c r="W3921" s="5" t="s">
        <v>57</v>
      </c>
      <c r="X3921" s="5" t="s">
        <v>58</v>
      </c>
      <c r="Y3921" s="5" t="s">
        <v>399</v>
      </c>
      <c r="Z3921" s="5" t="s">
        <v>84</v>
      </c>
      <c r="AA3921" s="4">
        <v>0.73</v>
      </c>
      <c r="AB3921" s="1">
        <v>40562</v>
      </c>
      <c r="AC3921" s="1">
        <v>22945</v>
      </c>
      <c r="AD3921">
        <f t="shared" si="368"/>
        <v>2</v>
      </c>
      <c r="AE3921">
        <f t="shared" ca="1" si="369"/>
        <v>61</v>
      </c>
      <c r="AF3921" t="str">
        <f t="shared" ca="1" si="370"/>
        <v>18-64</v>
      </c>
      <c r="AG3921" s="3">
        <f t="shared" si="371"/>
        <v>10.804075714285716</v>
      </c>
      <c r="AH3921" t="str">
        <f>_xlfn.IFNA(VLOOKUP(Sales_Transactions[[#This Row],[Order ID]],Returned_Items[#All],2,FALSE),"Not Returned")</f>
        <v>Not Returned</v>
      </c>
    </row>
    <row r="3922" spans="1:34" x14ac:dyDescent="0.25">
      <c r="A3922">
        <v>11111</v>
      </c>
      <c r="C3922" t="s">
        <v>766</v>
      </c>
      <c r="D3922" s="2" t="str">
        <f>TEXT(MID(Sales_Transactions[[#This Row],[Order Date]],2,5),"d/m/yyy")</f>
        <v>17/1/2011</v>
      </c>
      <c r="E3922" s="2" t="str">
        <f>TEXT(MID(Sales_Transactions[[#This Row],[Order Date]],2,5),"d")</f>
        <v>17</v>
      </c>
      <c r="F3922" s="2" t="str">
        <f>TEXT(MID(Sales_Transactions[[#This Row],[Order Date]],2,5),"m")</f>
        <v>1</v>
      </c>
      <c r="G3922" s="2" t="str">
        <f>TEXT(MID(Sales_Transactions[[#This Row],[Order Date]],2,5),"yyy")</f>
        <v>2011</v>
      </c>
      <c r="H3922" s="2" t="str">
        <f>TEXT(MID(Sales_Transactions[[#This Row],[Order Date]],2,5),"yyy/m")</f>
        <v>2011/1</v>
      </c>
      <c r="I3922" t="s">
        <v>78</v>
      </c>
      <c r="J3922">
        <f t="shared" si="366"/>
        <v>3</v>
      </c>
      <c r="K3922" s="2">
        <v>29</v>
      </c>
      <c r="L3922" s="3">
        <v>176.5</v>
      </c>
      <c r="M3922" s="4">
        <v>0.1</v>
      </c>
      <c r="N3922" s="5" t="s">
        <v>23</v>
      </c>
      <c r="O3922" s="3">
        <v>-119.72</v>
      </c>
      <c r="P3922" s="3">
        <v>6.48</v>
      </c>
      <c r="Q3922" s="3">
        <v>7.37</v>
      </c>
      <c r="R3922" s="5" t="s">
        <v>898</v>
      </c>
      <c r="S3922" s="5" t="s">
        <v>3099</v>
      </c>
      <c r="T3922" s="5" t="str">
        <f t="shared" si="367"/>
        <v>Guy Phonely</v>
      </c>
      <c r="U3922" t="s">
        <v>1988</v>
      </c>
      <c r="V3922" s="5" t="s">
        <v>47</v>
      </c>
      <c r="W3922" s="5" t="s">
        <v>28</v>
      </c>
      <c r="X3922" s="5" t="s">
        <v>75</v>
      </c>
      <c r="Y3922" s="5" t="s">
        <v>1499</v>
      </c>
      <c r="Z3922" s="5" t="s">
        <v>43</v>
      </c>
      <c r="AA3922" s="4">
        <v>0.37</v>
      </c>
      <c r="AB3922" s="1">
        <v>40562</v>
      </c>
      <c r="AC3922" s="1">
        <v>23155</v>
      </c>
      <c r="AD3922">
        <f t="shared" si="368"/>
        <v>2</v>
      </c>
      <c r="AE3922">
        <f t="shared" ca="1" si="369"/>
        <v>61</v>
      </c>
      <c r="AF3922" t="str">
        <f t="shared" ca="1" si="370"/>
        <v>18-64</v>
      </c>
      <c r="AG3922" s="3">
        <f t="shared" si="371"/>
        <v>0.47736275862068972</v>
      </c>
      <c r="AH3922" t="str">
        <f>_xlfn.IFNA(VLOOKUP(Sales_Transactions[[#This Row],[Order ID]],Returned_Items[#All],2,FALSE),"Not Returned")</f>
        <v>Not Returned</v>
      </c>
    </row>
    <row r="3923" spans="1:34" x14ac:dyDescent="0.25">
      <c r="A3923">
        <v>11173</v>
      </c>
      <c r="C3923" t="s">
        <v>2878</v>
      </c>
      <c r="D3923" s="2" t="str">
        <f>TEXT(MID(Sales_Transactions[[#This Row],[Order Date]],2,5),"d/m/yyy")</f>
        <v>30/3/2012</v>
      </c>
      <c r="E3923" s="2" t="str">
        <f>TEXT(MID(Sales_Transactions[[#This Row],[Order Date]],2,5),"d")</f>
        <v>30</v>
      </c>
      <c r="F3923" s="2" t="str">
        <f>TEXT(MID(Sales_Transactions[[#This Row],[Order Date]],2,5),"m")</f>
        <v>3</v>
      </c>
      <c r="G3923" s="2" t="str">
        <f>TEXT(MID(Sales_Transactions[[#This Row],[Order Date]],2,5),"yyy")</f>
        <v>2012</v>
      </c>
      <c r="H3923" s="2" t="str">
        <f>TEXT(MID(Sales_Transactions[[#This Row],[Order Date]],2,5),"yyy/m")</f>
        <v>2012/3</v>
      </c>
      <c r="I3923" t="s">
        <v>101</v>
      </c>
      <c r="J3923">
        <f t="shared" si="366"/>
        <v>1</v>
      </c>
      <c r="K3923" s="2">
        <v>37</v>
      </c>
      <c r="L3923" s="3">
        <v>221.66</v>
      </c>
      <c r="M3923" s="4">
        <v>0.08</v>
      </c>
      <c r="N3923" s="5" t="s">
        <v>23</v>
      </c>
      <c r="O3923" s="3">
        <v>-95.17</v>
      </c>
      <c r="P3923" s="3">
        <v>5.98</v>
      </c>
      <c r="Q3923" s="3">
        <v>3.85</v>
      </c>
      <c r="R3923" s="5" t="s">
        <v>2013</v>
      </c>
      <c r="S3923" s="5" t="s">
        <v>2014</v>
      </c>
      <c r="T3923" s="5" t="str">
        <f t="shared" si="367"/>
        <v>Janet Molinari</v>
      </c>
      <c r="U3923" t="s">
        <v>1988</v>
      </c>
      <c r="V3923" s="5" t="s">
        <v>47</v>
      </c>
      <c r="W3923" s="5" t="s">
        <v>48</v>
      </c>
      <c r="X3923" s="5" t="s">
        <v>87</v>
      </c>
      <c r="Y3923" s="5" t="s">
        <v>3018</v>
      </c>
      <c r="Z3923" s="5" t="s">
        <v>60</v>
      </c>
      <c r="AA3923" s="4">
        <v>0.68</v>
      </c>
      <c r="AB3923" s="1">
        <v>41000</v>
      </c>
      <c r="AC3923" s="1">
        <v>23278</v>
      </c>
      <c r="AD3923">
        <f t="shared" si="368"/>
        <v>2</v>
      </c>
      <c r="AE3923">
        <f t="shared" ca="1" si="369"/>
        <v>60</v>
      </c>
      <c r="AF3923" t="str">
        <f t="shared" ca="1" si="370"/>
        <v>18-64</v>
      </c>
      <c r="AG3923" s="3">
        <f t="shared" si="371"/>
        <v>0.26554637837837841</v>
      </c>
      <c r="AH3923" t="str">
        <f>_xlfn.IFNA(VLOOKUP(Sales_Transactions[[#This Row],[Order ID]],Returned_Items[#All],2,FALSE),"Not Returned")</f>
        <v>Not Returned</v>
      </c>
    </row>
    <row r="3924" spans="1:34" x14ac:dyDescent="0.25">
      <c r="A3924">
        <v>11239</v>
      </c>
      <c r="C3924" t="s">
        <v>2689</v>
      </c>
      <c r="D3924" s="2" t="str">
        <f>TEXT(MID(Sales_Transactions[[#This Row],[Order Date]],2,5),"d/m/yyy")</f>
        <v>9/2/2012</v>
      </c>
      <c r="E3924" s="2" t="str">
        <f>TEXT(MID(Sales_Transactions[[#This Row],[Order Date]],2,5),"d")</f>
        <v>9</v>
      </c>
      <c r="F3924" s="2" t="str">
        <f>TEXT(MID(Sales_Transactions[[#This Row],[Order Date]],2,5),"m")</f>
        <v>2</v>
      </c>
      <c r="G3924" s="2" t="str">
        <f>TEXT(MID(Sales_Transactions[[#This Row],[Order Date]],2,5),"yyy")</f>
        <v>2012</v>
      </c>
      <c r="H3924" s="2" t="str">
        <f>TEXT(MID(Sales_Transactions[[#This Row],[Order Date]],2,5),"yyy/m")</f>
        <v>2012/2</v>
      </c>
      <c r="I3924" t="s">
        <v>101</v>
      </c>
      <c r="J3924">
        <f t="shared" si="366"/>
        <v>1</v>
      </c>
      <c r="K3924" s="2">
        <v>33</v>
      </c>
      <c r="L3924" s="3">
        <v>6170.02</v>
      </c>
      <c r="M3924" s="4">
        <v>0.03</v>
      </c>
      <c r="N3924" s="5" t="s">
        <v>34</v>
      </c>
      <c r="O3924" s="3">
        <v>-433.29</v>
      </c>
      <c r="P3924" s="3">
        <v>179.29</v>
      </c>
      <c r="Q3924" s="3">
        <v>29.21</v>
      </c>
      <c r="R3924" s="5" t="s">
        <v>2638</v>
      </c>
      <c r="S3924" s="5" t="s">
        <v>3100</v>
      </c>
      <c r="T3924" s="5" t="str">
        <f t="shared" si="367"/>
        <v>Jay Kimmel</v>
      </c>
      <c r="U3924" t="s">
        <v>1988</v>
      </c>
      <c r="V3924" s="5" t="s">
        <v>27</v>
      </c>
      <c r="W3924" s="5" t="s">
        <v>57</v>
      </c>
      <c r="X3924" s="5" t="s">
        <v>107</v>
      </c>
      <c r="Y3924" s="5" t="s">
        <v>319</v>
      </c>
      <c r="Z3924" s="5" t="s">
        <v>106</v>
      </c>
      <c r="AA3924" s="4">
        <v>0.74</v>
      </c>
      <c r="AB3924" s="1">
        <v>40950</v>
      </c>
      <c r="AC3924" s="1">
        <v>23268</v>
      </c>
      <c r="AD3924">
        <f t="shared" si="368"/>
        <v>2</v>
      </c>
      <c r="AE3924">
        <f t="shared" ca="1" si="369"/>
        <v>60</v>
      </c>
      <c r="AF3924" t="str">
        <f t="shared" ca="1" si="370"/>
        <v>18-64</v>
      </c>
      <c r="AG3924" s="3">
        <f t="shared" si="371"/>
        <v>6.3165519090909088</v>
      </c>
      <c r="AH3924" t="str">
        <f>_xlfn.IFNA(VLOOKUP(Sales_Transactions[[#This Row],[Order ID]],Returned_Items[#All],2,FALSE),"Not Returned")</f>
        <v>Not Returned</v>
      </c>
    </row>
    <row r="3925" spans="1:34" x14ac:dyDescent="0.25">
      <c r="A3925">
        <v>11396</v>
      </c>
      <c r="C3925" t="s">
        <v>223</v>
      </c>
      <c r="D3925" s="2" t="str">
        <f>TEXT(MID(Sales_Transactions[[#This Row],[Order Date]],2,5),"d/m/yyy")</f>
        <v>21/7/2012</v>
      </c>
      <c r="E3925" s="2" t="str">
        <f>TEXT(MID(Sales_Transactions[[#This Row],[Order Date]],2,5),"d")</f>
        <v>21</v>
      </c>
      <c r="F3925" s="2" t="str">
        <f>TEXT(MID(Sales_Transactions[[#This Row],[Order Date]],2,5),"m")</f>
        <v>7</v>
      </c>
      <c r="G3925" s="2" t="str">
        <f>TEXT(MID(Sales_Transactions[[#This Row],[Order Date]],2,5),"yyy")</f>
        <v>2012</v>
      </c>
      <c r="H3925" s="2" t="str">
        <f>TEXT(MID(Sales_Transactions[[#This Row],[Order Date]],2,5),"yyy/m")</f>
        <v>2012/7</v>
      </c>
      <c r="I3925" t="s">
        <v>101</v>
      </c>
      <c r="J3925">
        <f t="shared" si="366"/>
        <v>1</v>
      </c>
      <c r="K3925" s="2">
        <v>42</v>
      </c>
      <c r="L3925" s="3">
        <v>12270.3</v>
      </c>
      <c r="M3925" s="4">
        <v>7.0000000000000007E-2</v>
      </c>
      <c r="N3925" s="5" t="s">
        <v>23</v>
      </c>
      <c r="O3925" s="3">
        <v>4842.37</v>
      </c>
      <c r="P3925" s="3">
        <v>304.99</v>
      </c>
      <c r="Q3925" s="3">
        <v>19.989999999999998</v>
      </c>
      <c r="R3925" s="5" t="s">
        <v>1211</v>
      </c>
      <c r="S3925" s="5" t="s">
        <v>3101</v>
      </c>
      <c r="T3925" s="5" t="str">
        <f t="shared" si="367"/>
        <v>Matt Connell</v>
      </c>
      <c r="U3925" t="s">
        <v>1988</v>
      </c>
      <c r="V3925" s="5" t="s">
        <v>47</v>
      </c>
      <c r="W3925" s="5" t="s">
        <v>28</v>
      </c>
      <c r="X3925" s="5" t="s">
        <v>41</v>
      </c>
      <c r="Y3925" s="5" t="s">
        <v>2071</v>
      </c>
      <c r="Z3925" s="5" t="s">
        <v>43</v>
      </c>
      <c r="AA3925" s="4">
        <v>0.4</v>
      </c>
      <c r="AB3925" s="1">
        <v>41112</v>
      </c>
      <c r="AC3925" s="1">
        <v>26331</v>
      </c>
      <c r="AD3925">
        <f t="shared" si="368"/>
        <v>1</v>
      </c>
      <c r="AE3925">
        <f t="shared" ca="1" si="369"/>
        <v>52</v>
      </c>
      <c r="AF3925" t="str">
        <f t="shared" ca="1" si="370"/>
        <v>18-64</v>
      </c>
      <c r="AG3925" s="3">
        <f t="shared" si="371"/>
        <v>7.7325358809523808</v>
      </c>
      <c r="AH3925" t="str">
        <f>_xlfn.IFNA(VLOOKUP(Sales_Transactions[[#This Row],[Order ID]],Returned_Items[#All],2,FALSE),"Not Returned")</f>
        <v>Returned</v>
      </c>
    </row>
    <row r="3926" spans="1:34" x14ac:dyDescent="0.25">
      <c r="A3926">
        <v>11808</v>
      </c>
      <c r="C3926" t="s">
        <v>3102</v>
      </c>
      <c r="D3926" s="2" t="str">
        <f>TEXT(MID(Sales_Transactions[[#This Row],[Order Date]],2,5),"d/m/yyy")</f>
        <v>31/7/2012</v>
      </c>
      <c r="E3926" s="2" t="str">
        <f>TEXT(MID(Sales_Transactions[[#This Row],[Order Date]],2,5),"d")</f>
        <v>31</v>
      </c>
      <c r="F3926" s="2" t="str">
        <f>TEXT(MID(Sales_Transactions[[#This Row],[Order Date]],2,5),"m")</f>
        <v>7</v>
      </c>
      <c r="G3926" s="2" t="str">
        <f>TEXT(MID(Sales_Transactions[[#This Row],[Order Date]],2,5),"yyy")</f>
        <v>2012</v>
      </c>
      <c r="H3926" s="2" t="str">
        <f>TEXT(MID(Sales_Transactions[[#This Row],[Order Date]],2,5),"yyy/m")</f>
        <v>2012/7</v>
      </c>
      <c r="I3926" t="s">
        <v>52</v>
      </c>
      <c r="J3926">
        <f t="shared" si="366"/>
        <v>1</v>
      </c>
      <c r="K3926" s="2">
        <v>1</v>
      </c>
      <c r="L3926" s="3">
        <v>148.34399999999999</v>
      </c>
      <c r="M3926" s="4">
        <v>0.06</v>
      </c>
      <c r="N3926" s="5" t="s">
        <v>34</v>
      </c>
      <c r="O3926" s="3">
        <v>25.21</v>
      </c>
      <c r="P3926" s="3">
        <v>150.97999999999999</v>
      </c>
      <c r="Q3926" s="3">
        <v>39.25</v>
      </c>
      <c r="R3926" s="5" t="s">
        <v>2669</v>
      </c>
      <c r="S3926" s="5" t="s">
        <v>2670</v>
      </c>
      <c r="T3926" s="5" t="str">
        <f t="shared" si="367"/>
        <v>Tracy Poddar</v>
      </c>
      <c r="U3926" t="s">
        <v>1988</v>
      </c>
      <c r="V3926" s="5" t="s">
        <v>47</v>
      </c>
      <c r="W3926" s="5" t="s">
        <v>57</v>
      </c>
      <c r="X3926" s="5" t="s">
        <v>107</v>
      </c>
      <c r="Y3926" s="5" t="s">
        <v>2525</v>
      </c>
      <c r="Z3926" s="5" t="s">
        <v>106</v>
      </c>
      <c r="AA3926" s="4">
        <v>0.75</v>
      </c>
      <c r="AB3926" s="1">
        <v>41122</v>
      </c>
      <c r="AC3926" s="1">
        <v>26650</v>
      </c>
      <c r="AD3926">
        <f t="shared" si="368"/>
        <v>1</v>
      </c>
      <c r="AE3926">
        <f t="shared" ca="1" si="369"/>
        <v>51</v>
      </c>
      <c r="AF3926" t="str">
        <f t="shared" ca="1" si="370"/>
        <v>18-64</v>
      </c>
      <c r="AG3926" s="3">
        <f t="shared" si="371"/>
        <v>190.13941199999999</v>
      </c>
      <c r="AH3926" t="str">
        <f>_xlfn.IFNA(VLOOKUP(Sales_Transactions[[#This Row],[Order ID]],Returned_Items[#All],2,FALSE),"Not Returned")</f>
        <v>Not Returned</v>
      </c>
    </row>
    <row r="3927" spans="1:34" x14ac:dyDescent="0.25">
      <c r="A3927">
        <v>11874</v>
      </c>
      <c r="C3927" t="s">
        <v>2933</v>
      </c>
      <c r="D3927" s="2" t="str">
        <f>TEXT(MID(Sales_Transactions[[#This Row],[Order Date]],2,5),"d/m/yyy")</f>
        <v>9/9/2012</v>
      </c>
      <c r="E3927" s="2" t="str">
        <f>TEXT(MID(Sales_Transactions[[#This Row],[Order Date]],2,5),"d")</f>
        <v>9</v>
      </c>
      <c r="F3927" s="2" t="str">
        <f>TEXT(MID(Sales_Transactions[[#This Row],[Order Date]],2,5),"m")</f>
        <v>9</v>
      </c>
      <c r="G3927" s="2" t="str">
        <f>TEXT(MID(Sales_Transactions[[#This Row],[Order Date]],2,5),"yyy")</f>
        <v>2012</v>
      </c>
      <c r="H3927" s="2" t="str">
        <f>TEXT(MID(Sales_Transactions[[#This Row],[Order Date]],2,5),"yyy/m")</f>
        <v>2012/9</v>
      </c>
      <c r="I3927" t="s">
        <v>78</v>
      </c>
      <c r="J3927">
        <f t="shared" si="366"/>
        <v>3</v>
      </c>
      <c r="K3927" s="2">
        <v>1</v>
      </c>
      <c r="L3927" s="3">
        <v>40.29</v>
      </c>
      <c r="M3927" s="4">
        <v>0</v>
      </c>
      <c r="N3927" s="5" t="s">
        <v>23</v>
      </c>
      <c r="O3927" s="3">
        <v>-82.13</v>
      </c>
      <c r="P3927" s="3">
        <v>30.42</v>
      </c>
      <c r="Q3927" s="3">
        <v>8.65</v>
      </c>
      <c r="R3927" s="5" t="s">
        <v>2669</v>
      </c>
      <c r="S3927" s="5" t="s">
        <v>2670</v>
      </c>
      <c r="T3927" s="5" t="str">
        <f t="shared" si="367"/>
        <v>Tracy Poddar</v>
      </c>
      <c r="U3927" t="s">
        <v>1988</v>
      </c>
      <c r="V3927" s="5" t="s">
        <v>47</v>
      </c>
      <c r="W3927" s="5" t="s">
        <v>48</v>
      </c>
      <c r="X3927" s="5" t="s">
        <v>87</v>
      </c>
      <c r="Y3927" s="5" t="s">
        <v>611</v>
      </c>
      <c r="Z3927" s="5" t="s">
        <v>43</v>
      </c>
      <c r="AA3927" s="4">
        <v>0.74</v>
      </c>
      <c r="AB3927" s="1">
        <v>41163</v>
      </c>
      <c r="AC3927" s="1">
        <v>26600</v>
      </c>
      <c r="AD3927">
        <f t="shared" si="368"/>
        <v>2</v>
      </c>
      <c r="AE3927">
        <f t="shared" ca="1" si="369"/>
        <v>51</v>
      </c>
      <c r="AF3927" t="str">
        <f t="shared" ca="1" si="370"/>
        <v>18-64</v>
      </c>
      <c r="AG3927" s="3">
        <f t="shared" si="371"/>
        <v>39.07</v>
      </c>
      <c r="AH3927" t="str">
        <f>_xlfn.IFNA(VLOOKUP(Sales_Transactions[[#This Row],[Order ID]],Returned_Items[#All],2,FALSE),"Not Returned")</f>
        <v>Not Returned</v>
      </c>
    </row>
    <row r="3928" spans="1:34" x14ac:dyDescent="0.25">
      <c r="A3928">
        <v>11874</v>
      </c>
      <c r="C3928" t="s">
        <v>2933</v>
      </c>
      <c r="D3928" s="2" t="str">
        <f>TEXT(MID(Sales_Transactions[[#This Row],[Order Date]],2,5),"d/m/yyy")</f>
        <v>9/9/2012</v>
      </c>
      <c r="E3928" s="2" t="str">
        <f>TEXT(MID(Sales_Transactions[[#This Row],[Order Date]],2,5),"d")</f>
        <v>9</v>
      </c>
      <c r="F3928" s="2" t="str">
        <f>TEXT(MID(Sales_Transactions[[#This Row],[Order Date]],2,5),"m")</f>
        <v>9</v>
      </c>
      <c r="G3928" s="2" t="str">
        <f>TEXT(MID(Sales_Transactions[[#This Row],[Order Date]],2,5),"yyy")</f>
        <v>2012</v>
      </c>
      <c r="H3928" s="2" t="str">
        <f>TEXT(MID(Sales_Transactions[[#This Row],[Order Date]],2,5),"yyy/m")</f>
        <v>2012/9</v>
      </c>
      <c r="I3928" t="s">
        <v>78</v>
      </c>
      <c r="J3928">
        <f t="shared" si="366"/>
        <v>3</v>
      </c>
      <c r="K3928" s="2">
        <v>20</v>
      </c>
      <c r="L3928" s="3">
        <v>775.77</v>
      </c>
      <c r="M3928" s="4">
        <v>7.0000000000000007E-2</v>
      </c>
      <c r="N3928" s="5" t="s">
        <v>23</v>
      </c>
      <c r="O3928" s="3">
        <v>179.37</v>
      </c>
      <c r="P3928" s="3">
        <v>39.979999999999997</v>
      </c>
      <c r="Q3928" s="3">
        <v>9.83</v>
      </c>
      <c r="R3928" s="5" t="s">
        <v>2669</v>
      </c>
      <c r="S3928" s="5" t="s">
        <v>2670</v>
      </c>
      <c r="T3928" s="5" t="str">
        <f t="shared" si="367"/>
        <v>Tracy Poddar</v>
      </c>
      <c r="U3928" t="s">
        <v>1988</v>
      </c>
      <c r="V3928" s="5" t="s">
        <v>47</v>
      </c>
      <c r="W3928" s="5" t="s">
        <v>28</v>
      </c>
      <c r="X3928" s="5" t="s">
        <v>98</v>
      </c>
      <c r="Y3928" s="5" t="s">
        <v>1996</v>
      </c>
      <c r="Z3928" s="5" t="s">
        <v>43</v>
      </c>
      <c r="AA3928" s="4">
        <v>0.4</v>
      </c>
      <c r="AB3928" s="1">
        <v>41161</v>
      </c>
      <c r="AC3928" s="1">
        <v>26379</v>
      </c>
      <c r="AD3928">
        <f t="shared" si="368"/>
        <v>0</v>
      </c>
      <c r="AE3928">
        <f t="shared" ca="1" si="369"/>
        <v>52</v>
      </c>
      <c r="AF3928" t="str">
        <f t="shared" ca="1" si="370"/>
        <v>18-64</v>
      </c>
      <c r="AG3928" s="3">
        <f t="shared" si="371"/>
        <v>2.4891006999999998</v>
      </c>
      <c r="AH3928" t="str">
        <f>_xlfn.IFNA(VLOOKUP(Sales_Transactions[[#This Row],[Order ID]],Returned_Items[#All],2,FALSE),"Not Returned")</f>
        <v>Not Returned</v>
      </c>
    </row>
    <row r="3929" spans="1:34" x14ac:dyDescent="0.25">
      <c r="A3929">
        <v>12322</v>
      </c>
      <c r="C3929" t="s">
        <v>3103</v>
      </c>
      <c r="D3929" s="2" t="str">
        <f>TEXT(MID(Sales_Transactions[[#This Row],[Order Date]],2,5),"d/m/yyy")</f>
        <v>11/5/2011</v>
      </c>
      <c r="E3929" s="2" t="str">
        <f>TEXT(MID(Sales_Transactions[[#This Row],[Order Date]],2,5),"d")</f>
        <v>11</v>
      </c>
      <c r="F3929" s="2" t="str">
        <f>TEXT(MID(Sales_Transactions[[#This Row],[Order Date]],2,5),"m")</f>
        <v>5</v>
      </c>
      <c r="G3929" s="2" t="str">
        <f>TEXT(MID(Sales_Transactions[[#This Row],[Order Date]],2,5),"yyy")</f>
        <v>2011</v>
      </c>
      <c r="H3929" s="2" t="str">
        <f>TEXT(MID(Sales_Transactions[[#This Row],[Order Date]],2,5),"yyy/m")</f>
        <v>2011/5</v>
      </c>
      <c r="I3929" t="s">
        <v>101</v>
      </c>
      <c r="J3929">
        <f t="shared" si="366"/>
        <v>1</v>
      </c>
      <c r="K3929" s="2">
        <v>36</v>
      </c>
      <c r="L3929" s="3">
        <v>3436.9</v>
      </c>
      <c r="M3929" s="4">
        <v>0.03</v>
      </c>
      <c r="N3929" s="5" t="s">
        <v>67</v>
      </c>
      <c r="O3929" s="3">
        <v>-398.11</v>
      </c>
      <c r="P3929" s="3">
        <v>92.23</v>
      </c>
      <c r="Q3929" s="3">
        <v>39.61</v>
      </c>
      <c r="R3929" s="5" t="s">
        <v>2638</v>
      </c>
      <c r="S3929" s="5" t="s">
        <v>3100</v>
      </c>
      <c r="T3929" s="5" t="str">
        <f t="shared" si="367"/>
        <v>Jay Kimmel</v>
      </c>
      <c r="U3929" t="s">
        <v>1988</v>
      </c>
      <c r="V3929" s="5" t="s">
        <v>27</v>
      </c>
      <c r="W3929" s="5" t="s">
        <v>57</v>
      </c>
      <c r="X3929" s="5" t="s">
        <v>58</v>
      </c>
      <c r="Y3929" s="5" t="s">
        <v>213</v>
      </c>
      <c r="Z3929" s="5" t="s">
        <v>56</v>
      </c>
      <c r="AA3929" s="4">
        <v>0.67</v>
      </c>
      <c r="AB3929" s="1">
        <v>40676</v>
      </c>
      <c r="AC3929" s="1">
        <v>26568</v>
      </c>
      <c r="AD3929">
        <f t="shared" si="368"/>
        <v>2</v>
      </c>
      <c r="AE3929">
        <f t="shared" ca="1" si="369"/>
        <v>51</v>
      </c>
      <c r="AF3929" t="str">
        <f t="shared" ca="1" si="370"/>
        <v>18-64</v>
      </c>
      <c r="AG3929" s="3">
        <f t="shared" si="371"/>
        <v>3.6614536388888888</v>
      </c>
      <c r="AH3929" t="str">
        <f>_xlfn.IFNA(VLOOKUP(Sales_Transactions[[#This Row],[Order ID]],Returned_Items[#All],2,FALSE),"Not Returned")</f>
        <v>Not Returned</v>
      </c>
    </row>
    <row r="3930" spans="1:34" x14ac:dyDescent="0.25">
      <c r="A3930">
        <v>12480</v>
      </c>
      <c r="C3930" t="s">
        <v>716</v>
      </c>
      <c r="D3930" s="2" t="str">
        <f>TEXT(MID(Sales_Transactions[[#This Row],[Order Date]],2,5),"d/m/yyy")</f>
        <v>7/7/2009</v>
      </c>
      <c r="E3930" s="2" t="str">
        <f>TEXT(MID(Sales_Transactions[[#This Row],[Order Date]],2,5),"d")</f>
        <v>7</v>
      </c>
      <c r="F3930" s="2" t="str">
        <f>TEXT(MID(Sales_Transactions[[#This Row],[Order Date]],2,5),"m")</f>
        <v>7</v>
      </c>
      <c r="G3930" s="2" t="str">
        <f>TEXT(MID(Sales_Transactions[[#This Row],[Order Date]],2,5),"yyy")</f>
        <v>2009</v>
      </c>
      <c r="H3930" s="2" t="str">
        <f>TEXT(MID(Sales_Transactions[[#This Row],[Order Date]],2,5),"yyy/m")</f>
        <v>2009/7</v>
      </c>
      <c r="I3930" t="s">
        <v>78</v>
      </c>
      <c r="J3930">
        <f t="shared" si="366"/>
        <v>3</v>
      </c>
      <c r="K3930" s="2">
        <v>8</v>
      </c>
      <c r="L3930" s="3">
        <v>1187.01</v>
      </c>
      <c r="M3930" s="4">
        <v>0</v>
      </c>
      <c r="N3930" s="5" t="s">
        <v>34</v>
      </c>
      <c r="O3930" s="3">
        <v>-203.27</v>
      </c>
      <c r="P3930" s="3">
        <v>137.47999999999999</v>
      </c>
      <c r="Q3930" s="3">
        <v>32.18</v>
      </c>
      <c r="R3930" s="5" t="s">
        <v>1778</v>
      </c>
      <c r="S3930" s="5" t="s">
        <v>2210</v>
      </c>
      <c r="T3930" s="5" t="str">
        <f t="shared" si="367"/>
        <v>Steve Nguyen</v>
      </c>
      <c r="U3930" t="s">
        <v>1988</v>
      </c>
      <c r="V3930" s="5" t="s">
        <v>27</v>
      </c>
      <c r="W3930" s="5" t="s">
        <v>57</v>
      </c>
      <c r="X3930" s="5" t="s">
        <v>104</v>
      </c>
      <c r="Y3930" s="5" t="s">
        <v>3104</v>
      </c>
      <c r="Z3930" s="5" t="s">
        <v>106</v>
      </c>
      <c r="AA3930" s="4">
        <v>0.78</v>
      </c>
      <c r="AB3930" s="1">
        <v>40002</v>
      </c>
      <c r="AC3930" s="1">
        <v>26379</v>
      </c>
      <c r="AD3930">
        <f t="shared" si="368"/>
        <v>1</v>
      </c>
      <c r="AE3930">
        <f t="shared" ca="1" si="369"/>
        <v>52</v>
      </c>
      <c r="AF3930" t="str">
        <f t="shared" ca="1" si="370"/>
        <v>18-64</v>
      </c>
      <c r="AG3930" s="3">
        <f t="shared" si="371"/>
        <v>21.2075</v>
      </c>
      <c r="AH3930" t="str">
        <f>_xlfn.IFNA(VLOOKUP(Sales_Transactions[[#This Row],[Order ID]],Returned_Items[#All],2,FALSE),"Not Returned")</f>
        <v>Not Returned</v>
      </c>
    </row>
    <row r="3931" spans="1:34" x14ac:dyDescent="0.25">
      <c r="A3931">
        <v>12516</v>
      </c>
      <c r="C3931" t="s">
        <v>2275</v>
      </c>
      <c r="D3931" s="2" t="str">
        <f>TEXT(MID(Sales_Transactions[[#This Row],[Order Date]],2,5),"d/m/yyy")</f>
        <v>24/5/2009</v>
      </c>
      <c r="E3931" s="2" t="str">
        <f>TEXT(MID(Sales_Transactions[[#This Row],[Order Date]],2,5),"d")</f>
        <v>24</v>
      </c>
      <c r="F3931" s="2" t="str">
        <f>TEXT(MID(Sales_Transactions[[#This Row],[Order Date]],2,5),"m")</f>
        <v>5</v>
      </c>
      <c r="G3931" s="2" t="str">
        <f>TEXT(MID(Sales_Transactions[[#This Row],[Order Date]],2,5),"yyy")</f>
        <v>2009</v>
      </c>
      <c r="H3931" s="2" t="str">
        <f>TEXT(MID(Sales_Transactions[[#This Row],[Order Date]],2,5),"yyy/m")</f>
        <v>2009/5</v>
      </c>
      <c r="I3931" t="s">
        <v>22</v>
      </c>
      <c r="J3931">
        <f t="shared" si="366"/>
        <v>2</v>
      </c>
      <c r="K3931" s="2">
        <v>31</v>
      </c>
      <c r="L3931" s="3">
        <v>2360.4299999999998</v>
      </c>
      <c r="M3931" s="4">
        <v>0.1</v>
      </c>
      <c r="N3931" s="5" t="s">
        <v>34</v>
      </c>
      <c r="O3931" s="3">
        <v>66.22</v>
      </c>
      <c r="P3931" s="3">
        <v>80.97</v>
      </c>
      <c r="Q3931" s="3">
        <v>33.6</v>
      </c>
      <c r="R3931" s="5" t="s">
        <v>2838</v>
      </c>
      <c r="S3931" s="5" t="s">
        <v>1376</v>
      </c>
      <c r="T3931" s="5" t="str">
        <f t="shared" si="367"/>
        <v>Vivek Grady</v>
      </c>
      <c r="U3931" t="s">
        <v>1988</v>
      </c>
      <c r="V3931" s="5" t="s">
        <v>74</v>
      </c>
      <c r="W3931" s="5" t="s">
        <v>48</v>
      </c>
      <c r="X3931" s="5" t="s">
        <v>324</v>
      </c>
      <c r="Y3931" s="5" t="s">
        <v>499</v>
      </c>
      <c r="Z3931" s="5" t="s">
        <v>40</v>
      </c>
      <c r="AA3931" s="4">
        <v>0.37</v>
      </c>
      <c r="AB3931" s="1">
        <v>39962</v>
      </c>
      <c r="AC3931" s="1">
        <v>26575</v>
      </c>
      <c r="AD3931">
        <f t="shared" si="368"/>
        <v>5</v>
      </c>
      <c r="AE3931">
        <f t="shared" ca="1" si="369"/>
        <v>51</v>
      </c>
      <c r="AF3931" t="str">
        <f t="shared" ca="1" si="370"/>
        <v>18-64</v>
      </c>
      <c r="AG3931" s="3">
        <f t="shared" si="371"/>
        <v>3.6931945161290325</v>
      </c>
      <c r="AH3931" t="str">
        <f>_xlfn.IFNA(VLOOKUP(Sales_Transactions[[#This Row],[Order ID]],Returned_Items[#All],2,FALSE),"Not Returned")</f>
        <v>Not Returned</v>
      </c>
    </row>
    <row r="3932" spans="1:34" x14ac:dyDescent="0.25">
      <c r="A3932">
        <v>12516</v>
      </c>
      <c r="C3932" t="s">
        <v>2275</v>
      </c>
      <c r="D3932" s="2" t="str">
        <f>TEXT(MID(Sales_Transactions[[#This Row],[Order Date]],2,5),"d/m/yyy")</f>
        <v>24/5/2009</v>
      </c>
      <c r="E3932" s="2" t="str">
        <f>TEXT(MID(Sales_Transactions[[#This Row],[Order Date]],2,5),"d")</f>
        <v>24</v>
      </c>
      <c r="F3932" s="2" t="str">
        <f>TEXT(MID(Sales_Transactions[[#This Row],[Order Date]],2,5),"m")</f>
        <v>5</v>
      </c>
      <c r="G3932" s="2" t="str">
        <f>TEXT(MID(Sales_Transactions[[#This Row],[Order Date]],2,5),"yyy")</f>
        <v>2009</v>
      </c>
      <c r="H3932" s="2" t="str">
        <f>TEXT(MID(Sales_Transactions[[#This Row],[Order Date]],2,5),"yyy/m")</f>
        <v>2009/5</v>
      </c>
      <c r="I3932" t="s">
        <v>22</v>
      </c>
      <c r="J3932">
        <f t="shared" si="366"/>
        <v>2</v>
      </c>
      <c r="K3932" s="2">
        <v>22</v>
      </c>
      <c r="L3932" s="3">
        <v>154.6</v>
      </c>
      <c r="M3932" s="4">
        <v>0.02</v>
      </c>
      <c r="N3932" s="5" t="s">
        <v>23</v>
      </c>
      <c r="O3932" s="3">
        <v>-23.53</v>
      </c>
      <c r="P3932" s="3">
        <v>6.48</v>
      </c>
      <c r="Q3932" s="3">
        <v>5.1100000000000003</v>
      </c>
      <c r="R3932" s="5" t="s">
        <v>2838</v>
      </c>
      <c r="S3932" s="5" t="s">
        <v>1376</v>
      </c>
      <c r="T3932" s="5" t="str">
        <f t="shared" si="367"/>
        <v>Vivek Grady</v>
      </c>
      <c r="U3932" t="s">
        <v>1988</v>
      </c>
      <c r="V3932" s="5" t="s">
        <v>74</v>
      </c>
      <c r="W3932" s="5" t="s">
        <v>28</v>
      </c>
      <c r="X3932" s="5" t="s">
        <v>75</v>
      </c>
      <c r="Y3932" s="5" t="s">
        <v>3105</v>
      </c>
      <c r="Z3932" s="5" t="s">
        <v>43</v>
      </c>
      <c r="AA3932" s="4">
        <v>0.37</v>
      </c>
      <c r="AB3932" s="1">
        <v>39961</v>
      </c>
      <c r="AC3932" s="1">
        <v>26481</v>
      </c>
      <c r="AD3932">
        <f t="shared" si="368"/>
        <v>4</v>
      </c>
      <c r="AE3932">
        <f t="shared" ca="1" si="369"/>
        <v>52</v>
      </c>
      <c r="AF3932" t="str">
        <f t="shared" ca="1" si="370"/>
        <v>18-64</v>
      </c>
      <c r="AG3932" s="3">
        <f t="shared" si="371"/>
        <v>0.52675927272727274</v>
      </c>
      <c r="AH3932" t="str">
        <f>_xlfn.IFNA(VLOOKUP(Sales_Transactions[[#This Row],[Order ID]],Returned_Items[#All],2,FALSE),"Not Returned")</f>
        <v>Not Returned</v>
      </c>
    </row>
    <row r="3933" spans="1:34" x14ac:dyDescent="0.25">
      <c r="A3933">
        <v>13088</v>
      </c>
      <c r="C3933" t="s">
        <v>2092</v>
      </c>
      <c r="D3933" s="2" t="str">
        <f>TEXT(MID(Sales_Transactions[[#This Row],[Order Date]],2,5),"d/m/yyy")</f>
        <v>22/4/2010</v>
      </c>
      <c r="E3933" s="2" t="str">
        <f>TEXT(MID(Sales_Transactions[[#This Row],[Order Date]],2,5),"d")</f>
        <v>22</v>
      </c>
      <c r="F3933" s="2" t="str">
        <f>TEXT(MID(Sales_Transactions[[#This Row],[Order Date]],2,5),"m")</f>
        <v>4</v>
      </c>
      <c r="G3933" s="2" t="str">
        <f>TEXT(MID(Sales_Transactions[[#This Row],[Order Date]],2,5),"yyy")</f>
        <v>2010</v>
      </c>
      <c r="H3933" s="2" t="str">
        <f>TEXT(MID(Sales_Transactions[[#This Row],[Order Date]],2,5),"yyy/m")</f>
        <v>2010/4</v>
      </c>
      <c r="I3933" t="s">
        <v>52</v>
      </c>
      <c r="J3933">
        <f t="shared" si="366"/>
        <v>1</v>
      </c>
      <c r="K3933" s="2">
        <v>46</v>
      </c>
      <c r="L3933" s="3">
        <v>187.92</v>
      </c>
      <c r="M3933" s="4">
        <v>0.08</v>
      </c>
      <c r="N3933" s="5" t="s">
        <v>23</v>
      </c>
      <c r="O3933" s="3">
        <v>-2149.8000000000002</v>
      </c>
      <c r="P3933" s="3">
        <v>3.25</v>
      </c>
      <c r="Q3933" s="3">
        <v>49</v>
      </c>
      <c r="R3933" s="5" t="s">
        <v>2667</v>
      </c>
      <c r="S3933" s="5" t="s">
        <v>3106</v>
      </c>
      <c r="T3933" s="5" t="str">
        <f t="shared" si="367"/>
        <v>Ben Ferrer</v>
      </c>
      <c r="U3933" t="s">
        <v>1988</v>
      </c>
      <c r="V3933" s="5" t="s">
        <v>47</v>
      </c>
      <c r="W3933" s="5" t="s">
        <v>28</v>
      </c>
      <c r="X3933" s="5" t="s">
        <v>38</v>
      </c>
      <c r="Y3933" s="5" t="s">
        <v>2223</v>
      </c>
      <c r="Z3933" s="5" t="s">
        <v>31</v>
      </c>
      <c r="AA3933" s="4">
        <v>0.56000000000000005</v>
      </c>
      <c r="AB3933" s="1">
        <v>40292</v>
      </c>
      <c r="AC3933" s="1">
        <v>26605</v>
      </c>
      <c r="AD3933">
        <f t="shared" si="368"/>
        <v>2</v>
      </c>
      <c r="AE3933">
        <f t="shared" ca="1" si="369"/>
        <v>51</v>
      </c>
      <c r="AF3933" t="str">
        <f t="shared" ca="1" si="370"/>
        <v>18-64</v>
      </c>
      <c r="AG3933" s="3">
        <f t="shared" si="371"/>
        <v>1.135813043478261</v>
      </c>
      <c r="AH3933" t="str">
        <f>_xlfn.IFNA(VLOOKUP(Sales_Transactions[[#This Row],[Order ID]],Returned_Items[#All],2,FALSE),"Not Returned")</f>
        <v>Not Returned</v>
      </c>
    </row>
    <row r="3934" spans="1:34" x14ac:dyDescent="0.25">
      <c r="A3934">
        <v>13121</v>
      </c>
      <c r="C3934" t="s">
        <v>741</v>
      </c>
      <c r="D3934" s="2" t="str">
        <f>TEXT(MID(Sales_Transactions[[#This Row],[Order Date]],2,5),"d/m/yyy")</f>
        <v>7/3/2010</v>
      </c>
      <c r="E3934" s="2" t="str">
        <f>TEXT(MID(Sales_Transactions[[#This Row],[Order Date]],2,5),"d")</f>
        <v>7</v>
      </c>
      <c r="F3934" s="2" t="str">
        <f>TEXT(MID(Sales_Transactions[[#This Row],[Order Date]],2,5),"m")</f>
        <v>3</v>
      </c>
      <c r="G3934" s="2" t="str">
        <f>TEXT(MID(Sales_Transactions[[#This Row],[Order Date]],2,5),"yyy")</f>
        <v>2010</v>
      </c>
      <c r="H3934" s="2" t="str">
        <f>TEXT(MID(Sales_Transactions[[#This Row],[Order Date]],2,5),"yyy/m")</f>
        <v>2010/3</v>
      </c>
      <c r="I3934" t="s">
        <v>33</v>
      </c>
      <c r="J3934">
        <f t="shared" si="366"/>
        <v>4</v>
      </c>
      <c r="K3934" s="2">
        <v>36</v>
      </c>
      <c r="L3934" s="3">
        <v>1211</v>
      </c>
      <c r="M3934" s="4">
        <v>0</v>
      </c>
      <c r="N3934" s="5" t="s">
        <v>23</v>
      </c>
      <c r="O3934" s="3">
        <v>-27.99</v>
      </c>
      <c r="P3934" s="3">
        <v>30.98</v>
      </c>
      <c r="Q3934" s="3">
        <v>6.5</v>
      </c>
      <c r="R3934" s="5" t="s">
        <v>3092</v>
      </c>
      <c r="S3934" s="5" t="s">
        <v>199</v>
      </c>
      <c r="T3934" s="5" t="str">
        <f t="shared" si="367"/>
        <v>Xylona Price</v>
      </c>
      <c r="U3934" t="s">
        <v>1988</v>
      </c>
      <c r="V3934" s="5" t="s">
        <v>47</v>
      </c>
      <c r="W3934" s="5" t="s">
        <v>48</v>
      </c>
      <c r="X3934" s="5" t="s">
        <v>87</v>
      </c>
      <c r="Y3934" s="5" t="s">
        <v>1389</v>
      </c>
      <c r="Z3934" s="5" t="s">
        <v>43</v>
      </c>
      <c r="AA3934" s="4">
        <v>0.79</v>
      </c>
      <c r="AB3934" s="1">
        <v>40245</v>
      </c>
      <c r="AC3934" s="1">
        <v>26044</v>
      </c>
      <c r="AD3934">
        <f t="shared" si="368"/>
        <v>1</v>
      </c>
      <c r="AE3934">
        <f t="shared" ca="1" si="369"/>
        <v>53</v>
      </c>
      <c r="AF3934" t="str">
        <f t="shared" ca="1" si="370"/>
        <v>18-64</v>
      </c>
      <c r="AG3934" s="3">
        <f t="shared" si="371"/>
        <v>1.0411111111111113</v>
      </c>
      <c r="AH3934" t="str">
        <f>_xlfn.IFNA(VLOOKUP(Sales_Transactions[[#This Row],[Order ID]],Returned_Items[#All],2,FALSE),"Not Returned")</f>
        <v>Not Returned</v>
      </c>
    </row>
    <row r="3935" spans="1:34" x14ac:dyDescent="0.25">
      <c r="A3935">
        <v>13121</v>
      </c>
      <c r="C3935" t="s">
        <v>741</v>
      </c>
      <c r="D3935" s="2" t="str">
        <f>TEXT(MID(Sales_Transactions[[#This Row],[Order Date]],2,5),"d/m/yyy")</f>
        <v>7/3/2010</v>
      </c>
      <c r="E3935" s="2" t="str">
        <f>TEXT(MID(Sales_Transactions[[#This Row],[Order Date]],2,5),"d")</f>
        <v>7</v>
      </c>
      <c r="F3935" s="2" t="str">
        <f>TEXT(MID(Sales_Transactions[[#This Row],[Order Date]],2,5),"m")</f>
        <v>3</v>
      </c>
      <c r="G3935" s="2" t="str">
        <f>TEXT(MID(Sales_Transactions[[#This Row],[Order Date]],2,5),"yyy")</f>
        <v>2010</v>
      </c>
      <c r="H3935" s="2" t="str">
        <f>TEXT(MID(Sales_Transactions[[#This Row],[Order Date]],2,5),"yyy/m")</f>
        <v>2010/3</v>
      </c>
      <c r="I3935" t="s">
        <v>33</v>
      </c>
      <c r="J3935">
        <f t="shared" si="366"/>
        <v>4</v>
      </c>
      <c r="K3935" s="2">
        <v>28</v>
      </c>
      <c r="L3935" s="3">
        <v>4924.1350000000002</v>
      </c>
      <c r="M3935" s="4">
        <v>7.0000000000000007E-2</v>
      </c>
      <c r="N3935" s="5" t="s">
        <v>23</v>
      </c>
      <c r="O3935" s="3">
        <v>1049.54</v>
      </c>
      <c r="P3935" s="3">
        <v>205.99</v>
      </c>
      <c r="Q3935" s="3">
        <v>8.99</v>
      </c>
      <c r="R3935" s="5" t="s">
        <v>3092</v>
      </c>
      <c r="S3935" s="5" t="s">
        <v>199</v>
      </c>
      <c r="T3935" s="5" t="str">
        <f t="shared" si="367"/>
        <v>Xylona Price</v>
      </c>
      <c r="U3935" t="s">
        <v>1988</v>
      </c>
      <c r="V3935" s="5" t="s">
        <v>47</v>
      </c>
      <c r="W3935" s="5" t="s">
        <v>48</v>
      </c>
      <c r="X3935" s="5" t="s">
        <v>49</v>
      </c>
      <c r="Y3935" s="5" t="s">
        <v>2065</v>
      </c>
      <c r="Z3935" s="5" t="s">
        <v>43</v>
      </c>
      <c r="AA3935" s="4">
        <v>0.57999999999999996</v>
      </c>
      <c r="AB3935" s="1">
        <v>40247</v>
      </c>
      <c r="AC3935" s="1">
        <v>25951</v>
      </c>
      <c r="AD3935">
        <f t="shared" si="368"/>
        <v>3</v>
      </c>
      <c r="AE3935">
        <f t="shared" ca="1" si="369"/>
        <v>53</v>
      </c>
      <c r="AF3935" t="str">
        <f t="shared" ca="1" si="370"/>
        <v>18-64</v>
      </c>
      <c r="AG3935" s="3">
        <f t="shared" si="371"/>
        <v>7.6727073928571432</v>
      </c>
      <c r="AH3935" t="str">
        <f>_xlfn.IFNA(VLOOKUP(Sales_Transactions[[#This Row],[Order ID]],Returned_Items[#All],2,FALSE),"Not Returned")</f>
        <v>Not Returned</v>
      </c>
    </row>
    <row r="3936" spans="1:34" x14ac:dyDescent="0.25">
      <c r="A3936">
        <v>13348</v>
      </c>
      <c r="C3936" t="s">
        <v>193</v>
      </c>
      <c r="D3936" s="2" t="str">
        <f>TEXT(MID(Sales_Transactions[[#This Row],[Order Date]],2,5),"d/m/yyy")</f>
        <v>7/11/2010</v>
      </c>
      <c r="E3936" s="2" t="str">
        <f>TEXT(MID(Sales_Transactions[[#This Row],[Order Date]],2,5),"d")</f>
        <v>7</v>
      </c>
      <c r="F3936" s="2" t="str">
        <f>TEXT(MID(Sales_Transactions[[#This Row],[Order Date]],2,5),"m")</f>
        <v>11</v>
      </c>
      <c r="G3936" s="2" t="str">
        <f>TEXT(MID(Sales_Transactions[[#This Row],[Order Date]],2,5),"yyy")</f>
        <v>2010</v>
      </c>
      <c r="H3936" s="2" t="str">
        <f>TEXT(MID(Sales_Transactions[[#This Row],[Order Date]],2,5),"yyy/m")</f>
        <v>2010/11</v>
      </c>
      <c r="I3936" t="s">
        <v>78</v>
      </c>
      <c r="J3936">
        <f t="shared" si="366"/>
        <v>3</v>
      </c>
      <c r="K3936" s="2">
        <v>35</v>
      </c>
      <c r="L3936" s="3">
        <v>4890.58</v>
      </c>
      <c r="M3936" s="4">
        <v>0.05</v>
      </c>
      <c r="N3936" s="5" t="s">
        <v>23</v>
      </c>
      <c r="O3936" s="3">
        <v>310.51</v>
      </c>
      <c r="P3936" s="3">
        <v>140.85</v>
      </c>
      <c r="Q3936" s="3">
        <v>19.989999999999998</v>
      </c>
      <c r="R3936" s="5" t="s">
        <v>110</v>
      </c>
      <c r="S3936" s="5" t="s">
        <v>2817</v>
      </c>
      <c r="T3936" s="5" t="str">
        <f t="shared" si="367"/>
        <v>Jim Kriz</v>
      </c>
      <c r="U3936" t="s">
        <v>1988</v>
      </c>
      <c r="V3936" s="5" t="s">
        <v>37</v>
      </c>
      <c r="W3936" s="5" t="s">
        <v>28</v>
      </c>
      <c r="X3936" s="5" t="s">
        <v>29</v>
      </c>
      <c r="Y3936" s="5" t="s">
        <v>904</v>
      </c>
      <c r="Z3936" s="5" t="s">
        <v>43</v>
      </c>
      <c r="AA3936" s="4">
        <v>0.73</v>
      </c>
      <c r="AB3936" s="1">
        <v>40490</v>
      </c>
      <c r="AC3936" s="1">
        <v>26016</v>
      </c>
      <c r="AD3936">
        <f t="shared" si="368"/>
        <v>1</v>
      </c>
      <c r="AE3936">
        <f t="shared" ca="1" si="369"/>
        <v>53</v>
      </c>
      <c r="AF3936" t="str">
        <f t="shared" ca="1" si="370"/>
        <v>18-64</v>
      </c>
      <c r="AG3936" s="3">
        <f t="shared" si="371"/>
        <v>4.5934164285714285</v>
      </c>
      <c r="AH3936" t="str">
        <f>_xlfn.IFNA(VLOOKUP(Sales_Transactions[[#This Row],[Order ID]],Returned_Items[#All],2,FALSE),"Not Returned")</f>
        <v>Not Returned</v>
      </c>
    </row>
    <row r="3937" spans="1:34" x14ac:dyDescent="0.25">
      <c r="A3937">
        <v>13413</v>
      </c>
      <c r="C3937" t="s">
        <v>3031</v>
      </c>
      <c r="D3937" s="2" t="str">
        <f>TEXT(MID(Sales_Transactions[[#This Row],[Order Date]],2,5),"d/m/yyy")</f>
        <v>29/1/2010</v>
      </c>
      <c r="E3937" s="2" t="str">
        <f>TEXT(MID(Sales_Transactions[[#This Row],[Order Date]],2,5),"d")</f>
        <v>29</v>
      </c>
      <c r="F3937" s="2" t="str">
        <f>TEXT(MID(Sales_Transactions[[#This Row],[Order Date]],2,5),"m")</f>
        <v>1</v>
      </c>
      <c r="G3937" s="2" t="str">
        <f>TEXT(MID(Sales_Transactions[[#This Row],[Order Date]],2,5),"yyy")</f>
        <v>2010</v>
      </c>
      <c r="H3937" s="2" t="str">
        <f>TEXT(MID(Sales_Transactions[[#This Row],[Order Date]],2,5),"yyy/m")</f>
        <v>2010/1</v>
      </c>
      <c r="I3937" t="s">
        <v>101</v>
      </c>
      <c r="J3937">
        <f t="shared" si="366"/>
        <v>1</v>
      </c>
      <c r="K3937" s="2">
        <v>29</v>
      </c>
      <c r="L3937" s="3">
        <v>150.28</v>
      </c>
      <c r="M3937" s="4">
        <v>0.04</v>
      </c>
      <c r="N3937" s="5" t="s">
        <v>23</v>
      </c>
      <c r="O3937" s="3">
        <v>-50.86</v>
      </c>
      <c r="P3937" s="3">
        <v>4.9800000000000004</v>
      </c>
      <c r="Q3937" s="3">
        <v>4.7</v>
      </c>
      <c r="R3937" s="5" t="s">
        <v>2703</v>
      </c>
      <c r="S3937" s="5" t="s">
        <v>3065</v>
      </c>
      <c r="T3937" s="5" t="str">
        <f t="shared" si="367"/>
        <v>Karen Daniels</v>
      </c>
      <c r="U3937" t="s">
        <v>1988</v>
      </c>
      <c r="V3937" s="5" t="s">
        <v>37</v>
      </c>
      <c r="W3937" s="5" t="s">
        <v>28</v>
      </c>
      <c r="X3937" s="5" t="s">
        <v>75</v>
      </c>
      <c r="Y3937" s="5" t="s">
        <v>1639</v>
      </c>
      <c r="Z3937" s="5" t="s">
        <v>43</v>
      </c>
      <c r="AA3937" s="4">
        <v>0.38</v>
      </c>
      <c r="AB3937" s="1">
        <v>40209</v>
      </c>
      <c r="AC3937" s="1">
        <v>26095</v>
      </c>
      <c r="AD3937">
        <f t="shared" si="368"/>
        <v>2</v>
      </c>
      <c r="AE3937">
        <f t="shared" ca="1" si="369"/>
        <v>53</v>
      </c>
      <c r="AF3937" t="str">
        <f t="shared" ca="1" si="370"/>
        <v>18-64</v>
      </c>
      <c r="AG3937" s="3">
        <f t="shared" si="371"/>
        <v>0.33372441379310347</v>
      </c>
      <c r="AH3937" t="str">
        <f>_xlfn.IFNA(VLOOKUP(Sales_Transactions[[#This Row],[Order ID]],Returned_Items[#All],2,FALSE),"Not Returned")</f>
        <v>Not Returned</v>
      </c>
    </row>
    <row r="3938" spans="1:34" x14ac:dyDescent="0.25">
      <c r="A3938">
        <v>13447</v>
      </c>
      <c r="C3938" t="s">
        <v>2694</v>
      </c>
      <c r="D3938" s="2" t="str">
        <f>TEXT(MID(Sales_Transactions[[#This Row],[Order Date]],2,5),"d/m/yyy")</f>
        <v>8/1/2010</v>
      </c>
      <c r="E3938" s="2" t="str">
        <f>TEXT(MID(Sales_Transactions[[#This Row],[Order Date]],2,5),"d")</f>
        <v>8</v>
      </c>
      <c r="F3938" s="2" t="str">
        <f>TEXT(MID(Sales_Transactions[[#This Row],[Order Date]],2,5),"m")</f>
        <v>1</v>
      </c>
      <c r="G3938" s="2" t="str">
        <f>TEXT(MID(Sales_Transactions[[#This Row],[Order Date]],2,5),"yyy")</f>
        <v>2010</v>
      </c>
      <c r="H3938" s="2" t="str">
        <f>TEXT(MID(Sales_Transactions[[#This Row],[Order Date]],2,5),"yyy/m")</f>
        <v>2010/1</v>
      </c>
      <c r="I3938" t="s">
        <v>33</v>
      </c>
      <c r="J3938">
        <f t="shared" si="366"/>
        <v>4</v>
      </c>
      <c r="K3938" s="2">
        <v>24</v>
      </c>
      <c r="L3938" s="3">
        <v>436.48349999999999</v>
      </c>
      <c r="M3938" s="4">
        <v>0.01</v>
      </c>
      <c r="N3938" s="5" t="s">
        <v>23</v>
      </c>
      <c r="O3938" s="3">
        <v>0.85</v>
      </c>
      <c r="P3938" s="3">
        <v>20.99</v>
      </c>
      <c r="Q3938" s="3">
        <v>4.8099999999999996</v>
      </c>
      <c r="R3938" s="5" t="s">
        <v>2962</v>
      </c>
      <c r="S3938" s="5" t="s">
        <v>3107</v>
      </c>
      <c r="T3938" s="5" t="str">
        <f t="shared" si="367"/>
        <v>Pamela Coakley</v>
      </c>
      <c r="U3938" t="s">
        <v>1988</v>
      </c>
      <c r="V3938" s="5" t="s">
        <v>47</v>
      </c>
      <c r="W3938" s="5" t="s">
        <v>48</v>
      </c>
      <c r="X3938" s="5" t="s">
        <v>49</v>
      </c>
      <c r="Y3938" s="5" t="s">
        <v>1298</v>
      </c>
      <c r="Z3938" s="5" t="s">
        <v>56</v>
      </c>
      <c r="AA3938" s="4">
        <v>0.57999999999999996</v>
      </c>
      <c r="AB3938" s="1">
        <v>40188</v>
      </c>
      <c r="AC3938" s="1">
        <v>25984</v>
      </c>
      <c r="AD3938">
        <f t="shared" si="368"/>
        <v>2</v>
      </c>
      <c r="AE3938">
        <f t="shared" ca="1" si="369"/>
        <v>53</v>
      </c>
      <c r="AF3938" t="str">
        <f t="shared" ca="1" si="370"/>
        <v>18-64</v>
      </c>
      <c r="AG3938" s="3">
        <f t="shared" si="371"/>
        <v>1.0749125416666665</v>
      </c>
      <c r="AH3938" t="str">
        <f>_xlfn.IFNA(VLOOKUP(Sales_Transactions[[#This Row],[Order ID]],Returned_Items[#All],2,FALSE),"Not Returned")</f>
        <v>Not Returned</v>
      </c>
    </row>
    <row r="3939" spans="1:34" x14ac:dyDescent="0.25">
      <c r="A3939">
        <v>13638</v>
      </c>
      <c r="C3939" t="s">
        <v>3108</v>
      </c>
      <c r="D3939" s="2" t="str">
        <f>TEXT(MID(Sales_Transactions[[#This Row],[Order Date]],2,5),"d/m/yyy")</f>
        <v>30/9/2011</v>
      </c>
      <c r="E3939" s="2" t="str">
        <f>TEXT(MID(Sales_Transactions[[#This Row],[Order Date]],2,5),"d")</f>
        <v>30</v>
      </c>
      <c r="F3939" s="2" t="str">
        <f>TEXT(MID(Sales_Transactions[[#This Row],[Order Date]],2,5),"m")</f>
        <v>9</v>
      </c>
      <c r="G3939" s="2" t="str">
        <f>TEXT(MID(Sales_Transactions[[#This Row],[Order Date]],2,5),"yyy")</f>
        <v>2011</v>
      </c>
      <c r="H3939" s="2" t="str">
        <f>TEXT(MID(Sales_Transactions[[#This Row],[Order Date]],2,5),"yyy/m")</f>
        <v>2011/9</v>
      </c>
      <c r="I3939" t="s">
        <v>33</v>
      </c>
      <c r="J3939">
        <f t="shared" si="366"/>
        <v>4</v>
      </c>
      <c r="K3939" s="2">
        <v>49</v>
      </c>
      <c r="L3939" s="3">
        <v>682.77</v>
      </c>
      <c r="M3939" s="4">
        <v>0.05</v>
      </c>
      <c r="N3939" s="5" t="s">
        <v>23</v>
      </c>
      <c r="O3939" s="3">
        <v>165.2</v>
      </c>
      <c r="P3939" s="3">
        <v>14.48</v>
      </c>
      <c r="Q3939" s="3">
        <v>1.99</v>
      </c>
      <c r="R3939" s="5" t="s">
        <v>1778</v>
      </c>
      <c r="S3939" s="5" t="s">
        <v>2210</v>
      </c>
      <c r="T3939" s="5" t="str">
        <f t="shared" si="367"/>
        <v>Steve Nguyen</v>
      </c>
      <c r="U3939" t="s">
        <v>1988</v>
      </c>
      <c r="V3939" s="5" t="s">
        <v>37</v>
      </c>
      <c r="W3939" s="5" t="s">
        <v>48</v>
      </c>
      <c r="X3939" s="5" t="s">
        <v>87</v>
      </c>
      <c r="Y3939" s="5" t="s">
        <v>489</v>
      </c>
      <c r="Z3939" s="5" t="s">
        <v>60</v>
      </c>
      <c r="AA3939" s="4">
        <v>0.49</v>
      </c>
      <c r="AB3939" s="1">
        <v>40818</v>
      </c>
      <c r="AC3939" s="1">
        <v>25895</v>
      </c>
      <c r="AD3939">
        <f t="shared" si="368"/>
        <v>2</v>
      </c>
      <c r="AE3939">
        <f t="shared" ca="1" si="369"/>
        <v>53</v>
      </c>
      <c r="AF3939" t="str">
        <f t="shared" ca="1" si="370"/>
        <v>18-64</v>
      </c>
      <c r="AG3939" s="3">
        <f t="shared" si="371"/>
        <v>0.33597469387755102</v>
      </c>
      <c r="AH3939" t="str">
        <f>_xlfn.IFNA(VLOOKUP(Sales_Transactions[[#This Row],[Order ID]],Returned_Items[#All],2,FALSE),"Not Returned")</f>
        <v>Returned</v>
      </c>
    </row>
    <row r="3940" spans="1:34" x14ac:dyDescent="0.25">
      <c r="A3940">
        <v>13761</v>
      </c>
      <c r="C3940" t="s">
        <v>248</v>
      </c>
      <c r="D3940" s="2" t="str">
        <f>TEXT(MID(Sales_Transactions[[#This Row],[Order Date]],2,5),"d/m/yyy")</f>
        <v>17/10/2009</v>
      </c>
      <c r="E3940" s="2" t="str">
        <f>TEXT(MID(Sales_Transactions[[#This Row],[Order Date]],2,5),"d")</f>
        <v>17</v>
      </c>
      <c r="F3940" s="2" t="str">
        <f>TEXT(MID(Sales_Transactions[[#This Row],[Order Date]],2,5),"m")</f>
        <v>10</v>
      </c>
      <c r="G3940" s="2" t="str">
        <f>TEXT(MID(Sales_Transactions[[#This Row],[Order Date]],2,5),"yyy")</f>
        <v>2009</v>
      </c>
      <c r="H3940" s="2" t="str">
        <f>TEXT(MID(Sales_Transactions[[#This Row],[Order Date]],2,5),"yyy/m")</f>
        <v>2009/10</v>
      </c>
      <c r="I3940" t="s">
        <v>22</v>
      </c>
      <c r="J3940">
        <f t="shared" si="366"/>
        <v>2</v>
      </c>
      <c r="K3940" s="2">
        <v>32</v>
      </c>
      <c r="L3940" s="3">
        <v>2421.44</v>
      </c>
      <c r="M3940" s="4">
        <v>0.09</v>
      </c>
      <c r="N3940" s="5" t="s">
        <v>23</v>
      </c>
      <c r="O3940" s="3">
        <v>-949.09</v>
      </c>
      <c r="P3940" s="3">
        <v>78.8</v>
      </c>
      <c r="Q3940" s="3">
        <v>35</v>
      </c>
      <c r="R3940" s="5" t="s">
        <v>2717</v>
      </c>
      <c r="S3940" s="5" t="s">
        <v>3001</v>
      </c>
      <c r="T3940" s="5" t="str">
        <f t="shared" si="367"/>
        <v>Katherine Nockton</v>
      </c>
      <c r="U3940" t="s">
        <v>1988</v>
      </c>
      <c r="V3940" s="5" t="s">
        <v>74</v>
      </c>
      <c r="W3940" s="5" t="s">
        <v>28</v>
      </c>
      <c r="X3940" s="5" t="s">
        <v>29</v>
      </c>
      <c r="Y3940" s="5" t="s">
        <v>3109</v>
      </c>
      <c r="Z3940" s="5" t="s">
        <v>31</v>
      </c>
      <c r="AA3940" s="4">
        <v>0.83</v>
      </c>
      <c r="AB3940" s="1">
        <v>40107</v>
      </c>
      <c r="AC3940" s="1">
        <v>25735</v>
      </c>
      <c r="AD3940">
        <f t="shared" si="368"/>
        <v>4</v>
      </c>
      <c r="AE3940">
        <f t="shared" ca="1" si="369"/>
        <v>54</v>
      </c>
      <c r="AF3940" t="str">
        <f t="shared" ca="1" si="370"/>
        <v>18-64</v>
      </c>
      <c r="AG3940" s="3">
        <f t="shared" si="371"/>
        <v>3.5540337499999999</v>
      </c>
      <c r="AH3940" t="str">
        <f>_xlfn.IFNA(VLOOKUP(Sales_Transactions[[#This Row],[Order ID]],Returned_Items[#All],2,FALSE),"Not Returned")</f>
        <v>Not Returned</v>
      </c>
    </row>
    <row r="3941" spans="1:34" x14ac:dyDescent="0.25">
      <c r="A3941">
        <v>14247</v>
      </c>
      <c r="C3941" t="s">
        <v>276</v>
      </c>
      <c r="D3941" s="2" t="str">
        <f>TEXT(MID(Sales_Transactions[[#This Row],[Order Date]],2,5),"d/m/yyy")</f>
        <v>16/8/2011</v>
      </c>
      <c r="E3941" s="2" t="str">
        <f>TEXT(MID(Sales_Transactions[[#This Row],[Order Date]],2,5),"d")</f>
        <v>16</v>
      </c>
      <c r="F3941" s="2" t="str">
        <f>TEXT(MID(Sales_Transactions[[#This Row],[Order Date]],2,5),"m")</f>
        <v>8</v>
      </c>
      <c r="G3941" s="2" t="str">
        <f>TEXT(MID(Sales_Transactions[[#This Row],[Order Date]],2,5),"yyy")</f>
        <v>2011</v>
      </c>
      <c r="H3941" s="2" t="str">
        <f>TEXT(MID(Sales_Transactions[[#This Row],[Order Date]],2,5),"yyy/m")</f>
        <v>2011/8</v>
      </c>
      <c r="I3941" t="s">
        <v>101</v>
      </c>
      <c r="J3941">
        <f t="shared" si="366"/>
        <v>1</v>
      </c>
      <c r="K3941" s="2">
        <v>4</v>
      </c>
      <c r="L3941" s="3">
        <v>14.75</v>
      </c>
      <c r="M3941" s="4">
        <v>0.03</v>
      </c>
      <c r="N3941" s="5" t="s">
        <v>23</v>
      </c>
      <c r="O3941" s="3">
        <v>-2.4900000000000002</v>
      </c>
      <c r="P3941" s="3">
        <v>3.29</v>
      </c>
      <c r="Q3941" s="3">
        <v>1.35</v>
      </c>
      <c r="R3941" s="5" t="s">
        <v>3110</v>
      </c>
      <c r="S3941" s="5" t="s">
        <v>3111</v>
      </c>
      <c r="T3941" s="5" t="str">
        <f t="shared" si="367"/>
        <v>Denny Blanton</v>
      </c>
      <c r="U3941" t="s">
        <v>1988</v>
      </c>
      <c r="V3941" s="5" t="s">
        <v>74</v>
      </c>
      <c r="W3941" s="5" t="s">
        <v>28</v>
      </c>
      <c r="X3941" s="5" t="s">
        <v>82</v>
      </c>
      <c r="Y3941" s="5" t="s">
        <v>771</v>
      </c>
      <c r="Z3941" s="5" t="s">
        <v>84</v>
      </c>
      <c r="AA3941" s="4">
        <v>0.4</v>
      </c>
      <c r="AB3941" s="1">
        <v>40773</v>
      </c>
      <c r="AC3941" s="1">
        <v>26041</v>
      </c>
      <c r="AD3941">
        <f t="shared" si="368"/>
        <v>2</v>
      </c>
      <c r="AE3941">
        <f t="shared" ca="1" si="369"/>
        <v>53</v>
      </c>
      <c r="AF3941" t="str">
        <f t="shared" ca="1" si="370"/>
        <v>18-64</v>
      </c>
      <c r="AG3941" s="3">
        <f t="shared" si="371"/>
        <v>1.1597532500000001</v>
      </c>
      <c r="AH3941" t="str">
        <f>_xlfn.IFNA(VLOOKUP(Sales_Transactions[[#This Row],[Order ID]],Returned_Items[#All],2,FALSE),"Not Returned")</f>
        <v>Not Returned</v>
      </c>
    </row>
    <row r="3942" spans="1:34" x14ac:dyDescent="0.25">
      <c r="A3942">
        <v>14755</v>
      </c>
      <c r="C3942" t="s">
        <v>1364</v>
      </c>
      <c r="D3942" s="2" t="str">
        <f>TEXT(MID(Sales_Transactions[[#This Row],[Order Date]],2,5),"d/m/yyy")</f>
        <v>5/1/2010</v>
      </c>
      <c r="E3942" s="2" t="str">
        <f>TEXT(MID(Sales_Transactions[[#This Row],[Order Date]],2,5),"d")</f>
        <v>5</v>
      </c>
      <c r="F3942" s="2" t="str">
        <f>TEXT(MID(Sales_Transactions[[#This Row],[Order Date]],2,5),"m")</f>
        <v>1</v>
      </c>
      <c r="G3942" s="2" t="str">
        <f>TEXT(MID(Sales_Transactions[[#This Row],[Order Date]],2,5),"yyy")</f>
        <v>2010</v>
      </c>
      <c r="H3942" s="2" t="str">
        <f>TEXT(MID(Sales_Transactions[[#This Row],[Order Date]],2,5),"yyy/m")</f>
        <v>2010/1</v>
      </c>
      <c r="I3942" t="s">
        <v>33</v>
      </c>
      <c r="J3942">
        <f t="shared" si="366"/>
        <v>4</v>
      </c>
      <c r="K3942" s="2">
        <v>31</v>
      </c>
      <c r="L3942" s="3">
        <v>111.48</v>
      </c>
      <c r="M3942" s="4">
        <v>0.09</v>
      </c>
      <c r="N3942" s="5" t="s">
        <v>23</v>
      </c>
      <c r="O3942" s="3">
        <v>29.57</v>
      </c>
      <c r="P3942" s="3">
        <v>3.85</v>
      </c>
      <c r="Q3942" s="3">
        <v>0.7</v>
      </c>
      <c r="R3942" s="5" t="s">
        <v>1778</v>
      </c>
      <c r="S3942" s="5" t="s">
        <v>2210</v>
      </c>
      <c r="T3942" s="5" t="str">
        <f t="shared" si="367"/>
        <v>Steve Nguyen</v>
      </c>
      <c r="U3942" t="s">
        <v>1988</v>
      </c>
      <c r="V3942" s="5" t="s">
        <v>37</v>
      </c>
      <c r="W3942" s="5" t="s">
        <v>28</v>
      </c>
      <c r="X3942" s="5" t="s">
        <v>124</v>
      </c>
      <c r="Y3942" s="5" t="s">
        <v>2125</v>
      </c>
      <c r="Z3942" s="5" t="s">
        <v>84</v>
      </c>
      <c r="AA3942" s="4">
        <v>0.44</v>
      </c>
      <c r="AB3942" s="1">
        <v>40183</v>
      </c>
      <c r="AC3942" s="1">
        <v>25987</v>
      </c>
      <c r="AD3942">
        <f t="shared" si="368"/>
        <v>0</v>
      </c>
      <c r="AE3942">
        <f t="shared" ca="1" si="369"/>
        <v>53</v>
      </c>
      <c r="AF3942" t="str">
        <f t="shared" ca="1" si="370"/>
        <v>18-64</v>
      </c>
      <c r="AG3942" s="3">
        <f t="shared" si="371"/>
        <v>0.14666241935483873</v>
      </c>
      <c r="AH3942" t="str">
        <f>_xlfn.IFNA(VLOOKUP(Sales_Transactions[[#This Row],[Order ID]],Returned_Items[#All],2,FALSE),"Not Returned")</f>
        <v>Not Returned</v>
      </c>
    </row>
    <row r="3943" spans="1:34" x14ac:dyDescent="0.25">
      <c r="A3943">
        <v>14755</v>
      </c>
      <c r="C3943" t="s">
        <v>1364</v>
      </c>
      <c r="D3943" s="2" t="str">
        <f>TEXT(MID(Sales_Transactions[[#This Row],[Order Date]],2,5),"d/m/yyy")</f>
        <v>5/1/2010</v>
      </c>
      <c r="E3943" s="2" t="str">
        <f>TEXT(MID(Sales_Transactions[[#This Row],[Order Date]],2,5),"d")</f>
        <v>5</v>
      </c>
      <c r="F3943" s="2" t="str">
        <f>TEXT(MID(Sales_Transactions[[#This Row],[Order Date]],2,5),"m")</f>
        <v>1</v>
      </c>
      <c r="G3943" s="2" t="str">
        <f>TEXT(MID(Sales_Transactions[[#This Row],[Order Date]],2,5),"yyy")</f>
        <v>2010</v>
      </c>
      <c r="H3943" s="2" t="str">
        <f>TEXT(MID(Sales_Transactions[[#This Row],[Order Date]],2,5),"yyy/m")</f>
        <v>2010/1</v>
      </c>
      <c r="I3943" t="s">
        <v>33</v>
      </c>
      <c r="J3943">
        <f t="shared" si="366"/>
        <v>4</v>
      </c>
      <c r="K3943" s="2">
        <v>44</v>
      </c>
      <c r="L3943" s="3">
        <v>2322.8119999999999</v>
      </c>
      <c r="M3943" s="4">
        <v>0.1</v>
      </c>
      <c r="N3943" s="5" t="s">
        <v>67</v>
      </c>
      <c r="O3943" s="3">
        <v>454.38</v>
      </c>
      <c r="P3943" s="3">
        <v>65.989999999999995</v>
      </c>
      <c r="Q3943" s="3">
        <v>4.2</v>
      </c>
      <c r="R3943" s="5" t="s">
        <v>1778</v>
      </c>
      <c r="S3943" s="5" t="s">
        <v>2210</v>
      </c>
      <c r="T3943" s="5" t="str">
        <f t="shared" si="367"/>
        <v>Steve Nguyen</v>
      </c>
      <c r="U3943" t="s">
        <v>1988</v>
      </c>
      <c r="V3943" s="5" t="s">
        <v>37</v>
      </c>
      <c r="W3943" s="5" t="s">
        <v>48</v>
      </c>
      <c r="X3943" s="5" t="s">
        <v>49</v>
      </c>
      <c r="Y3943" s="5" t="s">
        <v>2514</v>
      </c>
      <c r="Z3943" s="5" t="s">
        <v>43</v>
      </c>
      <c r="AA3943" s="4">
        <v>0.59</v>
      </c>
      <c r="AB3943" s="1">
        <v>40185</v>
      </c>
      <c r="AC3943" s="1">
        <v>25776</v>
      </c>
      <c r="AD3943">
        <f t="shared" si="368"/>
        <v>2</v>
      </c>
      <c r="AE3943">
        <f t="shared" ca="1" si="369"/>
        <v>54</v>
      </c>
      <c r="AF3943" t="str">
        <f t="shared" ca="1" si="370"/>
        <v>18-64</v>
      </c>
      <c r="AG3943" s="3">
        <f t="shared" si="371"/>
        <v>1.5937275</v>
      </c>
      <c r="AH3943" t="str">
        <f>_xlfn.IFNA(VLOOKUP(Sales_Transactions[[#This Row],[Order ID]],Returned_Items[#All],2,FALSE),"Not Returned")</f>
        <v>Not Returned</v>
      </c>
    </row>
    <row r="3944" spans="1:34" x14ac:dyDescent="0.25">
      <c r="A3944">
        <v>14854</v>
      </c>
      <c r="C3944" t="s">
        <v>989</v>
      </c>
      <c r="D3944" s="2" t="str">
        <f>TEXT(MID(Sales_Transactions[[#This Row],[Order Date]],2,5),"d/m/yyy")</f>
        <v>28/4/2010</v>
      </c>
      <c r="E3944" s="2" t="str">
        <f>TEXT(MID(Sales_Transactions[[#This Row],[Order Date]],2,5),"d")</f>
        <v>28</v>
      </c>
      <c r="F3944" s="2" t="str">
        <f>TEXT(MID(Sales_Transactions[[#This Row],[Order Date]],2,5),"m")</f>
        <v>4</v>
      </c>
      <c r="G3944" s="2" t="str">
        <f>TEXT(MID(Sales_Transactions[[#This Row],[Order Date]],2,5),"yyy")</f>
        <v>2010</v>
      </c>
      <c r="H3944" s="2" t="str">
        <f>TEXT(MID(Sales_Transactions[[#This Row],[Order Date]],2,5),"yyy/m")</f>
        <v>2010/4</v>
      </c>
      <c r="I3944" t="s">
        <v>22</v>
      </c>
      <c r="J3944">
        <f t="shared" si="366"/>
        <v>2</v>
      </c>
      <c r="K3944" s="2">
        <v>24</v>
      </c>
      <c r="L3944" s="3">
        <v>391.23</v>
      </c>
      <c r="M3944" s="4">
        <v>7.0000000000000007E-2</v>
      </c>
      <c r="N3944" s="5" t="s">
        <v>23</v>
      </c>
      <c r="O3944" s="3">
        <v>-27.98</v>
      </c>
      <c r="P3944" s="3">
        <v>16.91</v>
      </c>
      <c r="Q3944" s="3">
        <v>6.25</v>
      </c>
      <c r="R3944" s="5" t="s">
        <v>1940</v>
      </c>
      <c r="S3944" s="5" t="s">
        <v>3097</v>
      </c>
      <c r="T3944" s="5" t="str">
        <f t="shared" si="367"/>
        <v>Robert Marley</v>
      </c>
      <c r="U3944" t="s">
        <v>1988</v>
      </c>
      <c r="V3944" s="5" t="s">
        <v>47</v>
      </c>
      <c r="W3944" s="5" t="s">
        <v>28</v>
      </c>
      <c r="X3944" s="5" t="s">
        <v>29</v>
      </c>
      <c r="Y3944" s="5" t="s">
        <v>1365</v>
      </c>
      <c r="Z3944" s="5" t="s">
        <v>43</v>
      </c>
      <c r="AA3944" s="4">
        <v>0.57999999999999996</v>
      </c>
      <c r="AB3944" s="1">
        <v>40300</v>
      </c>
      <c r="AC3944" s="1">
        <v>25612</v>
      </c>
      <c r="AD3944">
        <f t="shared" si="368"/>
        <v>4</v>
      </c>
      <c r="AE3944">
        <f t="shared" ca="1" si="369"/>
        <v>54</v>
      </c>
      <c r="AF3944" t="str">
        <f t="shared" ca="1" si="370"/>
        <v>18-64</v>
      </c>
      <c r="AG3944" s="3">
        <f t="shared" si="371"/>
        <v>0.96450679166666664</v>
      </c>
      <c r="AH3944" t="str">
        <f>_xlfn.IFNA(VLOOKUP(Sales_Transactions[[#This Row],[Order ID]],Returned_Items[#All],2,FALSE),"Not Returned")</f>
        <v>Not Returned</v>
      </c>
    </row>
    <row r="3945" spans="1:34" x14ac:dyDescent="0.25">
      <c r="A3945">
        <v>15078</v>
      </c>
      <c r="C3945" t="s">
        <v>1703</v>
      </c>
      <c r="D3945" s="2" t="str">
        <f>TEXT(MID(Sales_Transactions[[#This Row],[Order Date]],2,5),"d/m/yyy")</f>
        <v>9/11/2010</v>
      </c>
      <c r="E3945" s="2" t="str">
        <f>TEXT(MID(Sales_Transactions[[#This Row],[Order Date]],2,5),"d")</f>
        <v>9</v>
      </c>
      <c r="F3945" s="2" t="str">
        <f>TEXT(MID(Sales_Transactions[[#This Row],[Order Date]],2,5),"m")</f>
        <v>11</v>
      </c>
      <c r="G3945" s="2" t="str">
        <f>TEXT(MID(Sales_Transactions[[#This Row],[Order Date]],2,5),"yyy")</f>
        <v>2010</v>
      </c>
      <c r="H3945" s="2" t="str">
        <f>TEXT(MID(Sales_Transactions[[#This Row],[Order Date]],2,5),"yyy/m")</f>
        <v>2010/11</v>
      </c>
      <c r="I3945" t="s">
        <v>33</v>
      </c>
      <c r="J3945">
        <f t="shared" si="366"/>
        <v>4</v>
      </c>
      <c r="K3945" s="2">
        <v>33</v>
      </c>
      <c r="L3945" s="3">
        <v>207.01</v>
      </c>
      <c r="M3945" s="4">
        <v>0.01</v>
      </c>
      <c r="N3945" s="5" t="s">
        <v>23</v>
      </c>
      <c r="O3945" s="3">
        <v>-36.9</v>
      </c>
      <c r="P3945" s="3">
        <v>5.78</v>
      </c>
      <c r="Q3945" s="3">
        <v>4.96</v>
      </c>
      <c r="R3945" s="5" t="s">
        <v>2717</v>
      </c>
      <c r="S3945" s="5" t="s">
        <v>3001</v>
      </c>
      <c r="T3945" s="5" t="str">
        <f t="shared" si="367"/>
        <v>Katherine Nockton</v>
      </c>
      <c r="U3945" t="s">
        <v>1988</v>
      </c>
      <c r="V3945" s="5" t="s">
        <v>47</v>
      </c>
      <c r="W3945" s="5" t="s">
        <v>28</v>
      </c>
      <c r="X3945" s="5" t="s">
        <v>75</v>
      </c>
      <c r="Y3945" s="5" t="s">
        <v>1256</v>
      </c>
      <c r="Z3945" s="5" t="s">
        <v>43</v>
      </c>
      <c r="AA3945" s="4">
        <v>0.36</v>
      </c>
      <c r="AB3945" s="1">
        <v>40492</v>
      </c>
      <c r="AC3945" s="1">
        <v>25792</v>
      </c>
      <c r="AD3945">
        <f t="shared" si="368"/>
        <v>1</v>
      </c>
      <c r="AE3945">
        <f t="shared" ca="1" si="369"/>
        <v>53</v>
      </c>
      <c r="AF3945" t="str">
        <f t="shared" ca="1" si="370"/>
        <v>18-64</v>
      </c>
      <c r="AG3945" s="3">
        <f t="shared" si="371"/>
        <v>0.32543703030303034</v>
      </c>
      <c r="AH3945" t="str">
        <f>_xlfn.IFNA(VLOOKUP(Sales_Transactions[[#This Row],[Order ID]],Returned_Items[#All],2,FALSE),"Not Returned")</f>
        <v>Not Returned</v>
      </c>
    </row>
    <row r="3946" spans="1:34" x14ac:dyDescent="0.25">
      <c r="A3946">
        <v>15718</v>
      </c>
      <c r="C3946" t="s">
        <v>2122</v>
      </c>
      <c r="D3946" s="2" t="str">
        <f>TEXT(MID(Sales_Transactions[[#This Row],[Order Date]],2,5),"d/m/yyy")</f>
        <v>27/1/2009</v>
      </c>
      <c r="E3946" s="2" t="str">
        <f>TEXT(MID(Sales_Transactions[[#This Row],[Order Date]],2,5),"d")</f>
        <v>27</v>
      </c>
      <c r="F3946" s="2" t="str">
        <f>TEXT(MID(Sales_Transactions[[#This Row],[Order Date]],2,5),"m")</f>
        <v>1</v>
      </c>
      <c r="G3946" s="2" t="str">
        <f>TEXT(MID(Sales_Transactions[[#This Row],[Order Date]],2,5),"yyy")</f>
        <v>2009</v>
      </c>
      <c r="H3946" s="2" t="str">
        <f>TEXT(MID(Sales_Transactions[[#This Row],[Order Date]],2,5),"yyy/m")</f>
        <v>2009/1</v>
      </c>
      <c r="I3946" t="s">
        <v>101</v>
      </c>
      <c r="J3946">
        <f t="shared" si="366"/>
        <v>1</v>
      </c>
      <c r="K3946" s="2">
        <v>41</v>
      </c>
      <c r="L3946" s="3">
        <v>1863.02</v>
      </c>
      <c r="M3946" s="4">
        <v>0.03</v>
      </c>
      <c r="N3946" s="5" t="s">
        <v>23</v>
      </c>
      <c r="O3946" s="3">
        <v>360.63</v>
      </c>
      <c r="P3946" s="3">
        <v>43.98</v>
      </c>
      <c r="Q3946" s="3">
        <v>8.99</v>
      </c>
      <c r="R3946" s="5" t="s">
        <v>1783</v>
      </c>
      <c r="S3946" s="5" t="s">
        <v>1373</v>
      </c>
      <c r="T3946" s="5" t="str">
        <f t="shared" si="367"/>
        <v>Sean O'Donnell</v>
      </c>
      <c r="U3946" t="s">
        <v>1988</v>
      </c>
      <c r="V3946" s="5" t="s">
        <v>47</v>
      </c>
      <c r="W3946" s="5" t="s">
        <v>28</v>
      </c>
      <c r="X3946" s="5" t="s">
        <v>124</v>
      </c>
      <c r="Y3946" s="5" t="s">
        <v>1497</v>
      </c>
      <c r="Z3946" s="5" t="s">
        <v>60</v>
      </c>
      <c r="AA3946" s="4">
        <v>0.57999999999999996</v>
      </c>
      <c r="AB3946" s="1">
        <v>39842</v>
      </c>
      <c r="AC3946" s="1">
        <v>25425</v>
      </c>
      <c r="AD3946">
        <f t="shared" si="368"/>
        <v>2</v>
      </c>
      <c r="AE3946">
        <f t="shared" ca="1" si="369"/>
        <v>54</v>
      </c>
      <c r="AF3946" t="str">
        <f t="shared" ca="1" si="370"/>
        <v>18-64</v>
      </c>
      <c r="AG3946" s="3">
        <f t="shared" si="371"/>
        <v>1.2916294146341463</v>
      </c>
      <c r="AH3946" t="str">
        <f>_xlfn.IFNA(VLOOKUP(Sales_Transactions[[#This Row],[Order ID]],Returned_Items[#All],2,FALSE),"Not Returned")</f>
        <v>Returned</v>
      </c>
    </row>
    <row r="3947" spans="1:34" x14ac:dyDescent="0.25">
      <c r="A3947">
        <v>15718</v>
      </c>
      <c r="C3947" t="s">
        <v>2122</v>
      </c>
      <c r="D3947" s="2" t="str">
        <f>TEXT(MID(Sales_Transactions[[#This Row],[Order Date]],2,5),"d/m/yyy")</f>
        <v>27/1/2009</v>
      </c>
      <c r="E3947" s="2" t="str">
        <f>TEXT(MID(Sales_Transactions[[#This Row],[Order Date]],2,5),"d")</f>
        <v>27</v>
      </c>
      <c r="F3947" s="2" t="str">
        <f>TEXT(MID(Sales_Transactions[[#This Row],[Order Date]],2,5),"m")</f>
        <v>1</v>
      </c>
      <c r="G3947" s="2" t="str">
        <f>TEXT(MID(Sales_Transactions[[#This Row],[Order Date]],2,5),"yyy")</f>
        <v>2009</v>
      </c>
      <c r="H3947" s="2" t="str">
        <f>TEXT(MID(Sales_Transactions[[#This Row],[Order Date]],2,5),"yyy/m")</f>
        <v>2009/1</v>
      </c>
      <c r="I3947" t="s">
        <v>101</v>
      </c>
      <c r="J3947">
        <f t="shared" si="366"/>
        <v>1</v>
      </c>
      <c r="K3947" s="2">
        <v>50</v>
      </c>
      <c r="L3947" s="3">
        <v>55.89</v>
      </c>
      <c r="M3947" s="4">
        <v>0.06</v>
      </c>
      <c r="N3947" s="5" t="s">
        <v>23</v>
      </c>
      <c r="O3947" s="3">
        <v>-3.05</v>
      </c>
      <c r="P3947" s="3">
        <v>1.1399999999999999</v>
      </c>
      <c r="Q3947" s="3">
        <v>0.7</v>
      </c>
      <c r="R3947" s="5" t="s">
        <v>1783</v>
      </c>
      <c r="S3947" s="5" t="s">
        <v>1373</v>
      </c>
      <c r="T3947" s="5" t="str">
        <f t="shared" si="367"/>
        <v>Sean O'Donnell</v>
      </c>
      <c r="U3947" t="s">
        <v>1988</v>
      </c>
      <c r="V3947" s="5" t="s">
        <v>47</v>
      </c>
      <c r="W3947" s="5" t="s">
        <v>28</v>
      </c>
      <c r="X3947" s="5" t="s">
        <v>82</v>
      </c>
      <c r="Y3947" s="5" t="s">
        <v>2950</v>
      </c>
      <c r="Z3947" s="5" t="s">
        <v>84</v>
      </c>
      <c r="AA3947" s="4">
        <v>0.38</v>
      </c>
      <c r="AB3947" s="1">
        <v>39843</v>
      </c>
      <c r="AC3947" s="1">
        <v>25545</v>
      </c>
      <c r="AD3947">
        <f t="shared" si="368"/>
        <v>3</v>
      </c>
      <c r="AE3947">
        <f t="shared" ca="1" si="369"/>
        <v>54</v>
      </c>
      <c r="AF3947" t="str">
        <f t="shared" ca="1" si="370"/>
        <v>18-64</v>
      </c>
      <c r="AG3947" s="3">
        <f t="shared" si="371"/>
        <v>3.6786319999999997E-2</v>
      </c>
      <c r="AH3947" t="str">
        <f>_xlfn.IFNA(VLOOKUP(Sales_Transactions[[#This Row],[Order ID]],Returned_Items[#All],2,FALSE),"Not Returned")</f>
        <v>Returned</v>
      </c>
    </row>
    <row r="3948" spans="1:34" x14ac:dyDescent="0.25">
      <c r="A3948">
        <v>15744</v>
      </c>
      <c r="C3948" t="s">
        <v>2417</v>
      </c>
      <c r="D3948" s="2" t="str">
        <f>TEXT(MID(Sales_Transactions[[#This Row],[Order Date]],2,5),"d/m/yyy")</f>
        <v>21/3/2010</v>
      </c>
      <c r="E3948" s="2" t="str">
        <f>TEXT(MID(Sales_Transactions[[#This Row],[Order Date]],2,5),"d")</f>
        <v>21</v>
      </c>
      <c r="F3948" s="2" t="str">
        <f>TEXT(MID(Sales_Transactions[[#This Row],[Order Date]],2,5),"m")</f>
        <v>3</v>
      </c>
      <c r="G3948" s="2" t="str">
        <f>TEXT(MID(Sales_Transactions[[#This Row],[Order Date]],2,5),"yyy")</f>
        <v>2010</v>
      </c>
      <c r="H3948" s="2" t="str">
        <f>TEXT(MID(Sales_Transactions[[#This Row],[Order Date]],2,5),"yyy/m")</f>
        <v>2010/3</v>
      </c>
      <c r="I3948" t="s">
        <v>101</v>
      </c>
      <c r="J3948">
        <f t="shared" si="366"/>
        <v>1</v>
      </c>
      <c r="K3948" s="2">
        <v>16</v>
      </c>
      <c r="L3948" s="3">
        <v>838.81</v>
      </c>
      <c r="M3948" s="4">
        <v>0.09</v>
      </c>
      <c r="N3948" s="5" t="s">
        <v>23</v>
      </c>
      <c r="O3948" s="3">
        <v>290.77</v>
      </c>
      <c r="P3948" s="3">
        <v>55.48</v>
      </c>
      <c r="Q3948" s="3">
        <v>6.79</v>
      </c>
      <c r="R3948" s="5" t="s">
        <v>1651</v>
      </c>
      <c r="S3948" s="5" t="s">
        <v>2196</v>
      </c>
      <c r="T3948" s="5" t="str">
        <f t="shared" si="367"/>
        <v>Jas O'Carroll</v>
      </c>
      <c r="U3948" t="s">
        <v>1988</v>
      </c>
      <c r="V3948" s="5" t="s">
        <v>47</v>
      </c>
      <c r="W3948" s="5" t="s">
        <v>28</v>
      </c>
      <c r="X3948" s="5" t="s">
        <v>75</v>
      </c>
      <c r="Y3948" s="5" t="s">
        <v>1890</v>
      </c>
      <c r="Z3948" s="5" t="s">
        <v>43</v>
      </c>
      <c r="AA3948" s="4">
        <v>0.37</v>
      </c>
      <c r="AB3948" s="1">
        <v>40259</v>
      </c>
      <c r="AC3948" s="1">
        <v>25450</v>
      </c>
      <c r="AD3948">
        <f t="shared" si="368"/>
        <v>1</v>
      </c>
      <c r="AE3948">
        <f t="shared" ca="1" si="369"/>
        <v>54</v>
      </c>
      <c r="AF3948" t="str">
        <f t="shared" ca="1" si="370"/>
        <v>18-64</v>
      </c>
      <c r="AG3948" s="3">
        <f t="shared" si="371"/>
        <v>3.8887542499999999</v>
      </c>
      <c r="AH3948" t="str">
        <f>_xlfn.IFNA(VLOOKUP(Sales_Transactions[[#This Row],[Order ID]],Returned_Items[#All],2,FALSE),"Not Returned")</f>
        <v>Not Returned</v>
      </c>
    </row>
    <row r="3949" spans="1:34" x14ac:dyDescent="0.25">
      <c r="A3949">
        <v>16454</v>
      </c>
      <c r="C3949" t="s">
        <v>613</v>
      </c>
      <c r="D3949" s="2" t="str">
        <f>TEXT(MID(Sales_Transactions[[#This Row],[Order Date]],2,5),"d/m/yyy")</f>
        <v>11/5/2012</v>
      </c>
      <c r="E3949" s="2" t="str">
        <f>TEXT(MID(Sales_Transactions[[#This Row],[Order Date]],2,5),"d")</f>
        <v>11</v>
      </c>
      <c r="F3949" s="2" t="str">
        <f>TEXT(MID(Sales_Transactions[[#This Row],[Order Date]],2,5),"m")</f>
        <v>5</v>
      </c>
      <c r="G3949" s="2" t="str">
        <f>TEXT(MID(Sales_Transactions[[#This Row],[Order Date]],2,5),"yyy")</f>
        <v>2012</v>
      </c>
      <c r="H3949" s="2" t="str">
        <f>TEXT(MID(Sales_Transactions[[#This Row],[Order Date]],2,5),"yyy/m")</f>
        <v>2012/5</v>
      </c>
      <c r="I3949" t="s">
        <v>78</v>
      </c>
      <c r="J3949">
        <f t="shared" si="366"/>
        <v>3</v>
      </c>
      <c r="K3949" s="2">
        <v>12</v>
      </c>
      <c r="L3949" s="3">
        <v>94.39</v>
      </c>
      <c r="M3949" s="4">
        <v>0.04</v>
      </c>
      <c r="N3949" s="5" t="s">
        <v>23</v>
      </c>
      <c r="O3949" s="3">
        <v>-29.49</v>
      </c>
      <c r="P3949" s="3">
        <v>7.1</v>
      </c>
      <c r="Q3949" s="3">
        <v>6.05</v>
      </c>
      <c r="R3949" s="5" t="s">
        <v>2479</v>
      </c>
      <c r="S3949" s="5" t="s">
        <v>2480</v>
      </c>
      <c r="T3949" s="5" t="str">
        <f t="shared" si="367"/>
        <v>Chris Selesnick</v>
      </c>
      <c r="U3949" t="s">
        <v>1988</v>
      </c>
      <c r="V3949" s="5" t="s">
        <v>74</v>
      </c>
      <c r="W3949" s="5" t="s">
        <v>28</v>
      </c>
      <c r="X3949" s="5" t="s">
        <v>41</v>
      </c>
      <c r="Y3949" s="5" t="s">
        <v>717</v>
      </c>
      <c r="Z3949" s="5" t="s">
        <v>43</v>
      </c>
      <c r="AA3949" s="4">
        <v>0.39</v>
      </c>
      <c r="AB3949" s="1">
        <v>41040</v>
      </c>
      <c r="AC3949" s="1">
        <v>25214</v>
      </c>
      <c r="AD3949">
        <f t="shared" si="368"/>
        <v>0</v>
      </c>
      <c r="AE3949">
        <f t="shared" ca="1" si="369"/>
        <v>55</v>
      </c>
      <c r="AF3949" t="str">
        <f t="shared" ca="1" si="370"/>
        <v>18-64</v>
      </c>
      <c r="AG3949" s="3">
        <f t="shared" si="371"/>
        <v>1.0955966666666666</v>
      </c>
      <c r="AH3949" t="str">
        <f>_xlfn.IFNA(VLOOKUP(Sales_Transactions[[#This Row],[Order ID]],Returned_Items[#All],2,FALSE),"Not Returned")</f>
        <v>Not Returned</v>
      </c>
    </row>
    <row r="3950" spans="1:34" x14ac:dyDescent="0.25">
      <c r="A3950">
        <v>16676</v>
      </c>
      <c r="C3950" t="s">
        <v>1140</v>
      </c>
      <c r="D3950" s="2" t="str">
        <f>TEXT(MID(Sales_Transactions[[#This Row],[Order Date]],2,5),"d/m/yyy")</f>
        <v>19/3/2009</v>
      </c>
      <c r="E3950" s="2" t="str">
        <f>TEXT(MID(Sales_Transactions[[#This Row],[Order Date]],2,5),"d")</f>
        <v>19</v>
      </c>
      <c r="F3950" s="2" t="str">
        <f>TEXT(MID(Sales_Transactions[[#This Row],[Order Date]],2,5),"m")</f>
        <v>3</v>
      </c>
      <c r="G3950" s="2" t="str">
        <f>TEXT(MID(Sales_Transactions[[#This Row],[Order Date]],2,5),"yyy")</f>
        <v>2009</v>
      </c>
      <c r="H3950" s="2" t="str">
        <f>TEXT(MID(Sales_Transactions[[#This Row],[Order Date]],2,5),"yyy/m")</f>
        <v>2009/3</v>
      </c>
      <c r="I3950" t="s">
        <v>33</v>
      </c>
      <c r="J3950">
        <f t="shared" si="366"/>
        <v>4</v>
      </c>
      <c r="K3950" s="2">
        <v>39</v>
      </c>
      <c r="L3950" s="3">
        <v>936.80200000000002</v>
      </c>
      <c r="M3950" s="4">
        <v>7.0000000000000007E-2</v>
      </c>
      <c r="N3950" s="5" t="s">
        <v>23</v>
      </c>
      <c r="O3950" s="3">
        <v>-12.08</v>
      </c>
      <c r="P3950" s="3">
        <v>28.99</v>
      </c>
      <c r="Q3950" s="3">
        <v>8.59</v>
      </c>
      <c r="R3950" s="5" t="s">
        <v>1250</v>
      </c>
      <c r="S3950" s="5" t="s">
        <v>3081</v>
      </c>
      <c r="T3950" s="5" t="str">
        <f t="shared" si="367"/>
        <v>Sally Hughsby</v>
      </c>
      <c r="U3950" t="s">
        <v>1988</v>
      </c>
      <c r="V3950" s="5" t="s">
        <v>37</v>
      </c>
      <c r="W3950" s="5" t="s">
        <v>48</v>
      </c>
      <c r="X3950" s="5" t="s">
        <v>49</v>
      </c>
      <c r="Y3950" s="5" t="s">
        <v>850</v>
      </c>
      <c r="Z3950" s="5" t="s">
        <v>56</v>
      </c>
      <c r="AA3950" s="4">
        <v>0.56000000000000005</v>
      </c>
      <c r="AB3950" s="1">
        <v>39891</v>
      </c>
      <c r="AC3950" s="1">
        <v>25304</v>
      </c>
      <c r="AD3950">
        <f t="shared" si="368"/>
        <v>0</v>
      </c>
      <c r="AE3950">
        <f t="shared" ca="1" si="369"/>
        <v>55</v>
      </c>
      <c r="AF3950" t="str">
        <f t="shared" ca="1" si="370"/>
        <v>18-64</v>
      </c>
      <c r="AG3950" s="3">
        <f t="shared" si="371"/>
        <v>0.96306941025641035</v>
      </c>
      <c r="AH3950" t="str">
        <f>_xlfn.IFNA(VLOOKUP(Sales_Transactions[[#This Row],[Order ID]],Returned_Items[#All],2,FALSE),"Not Returned")</f>
        <v>Not Returned</v>
      </c>
    </row>
    <row r="3951" spans="1:34" x14ac:dyDescent="0.25">
      <c r="A3951">
        <v>16897</v>
      </c>
      <c r="C3951" t="s">
        <v>2319</v>
      </c>
      <c r="D3951" s="2" t="str">
        <f>TEXT(MID(Sales_Transactions[[#This Row],[Order Date]],2,5),"d/m/yyy")</f>
        <v>15/6/2012</v>
      </c>
      <c r="E3951" s="2" t="str">
        <f>TEXT(MID(Sales_Transactions[[#This Row],[Order Date]],2,5),"d")</f>
        <v>15</v>
      </c>
      <c r="F3951" s="2" t="str">
        <f>TEXT(MID(Sales_Transactions[[#This Row],[Order Date]],2,5),"m")</f>
        <v>6</v>
      </c>
      <c r="G3951" s="2" t="str">
        <f>TEXT(MID(Sales_Transactions[[#This Row],[Order Date]],2,5),"yyy")</f>
        <v>2012</v>
      </c>
      <c r="H3951" s="2" t="str">
        <f>TEXT(MID(Sales_Transactions[[#This Row],[Order Date]],2,5),"yyy/m")</f>
        <v>2012/6</v>
      </c>
      <c r="I3951" t="s">
        <v>52</v>
      </c>
      <c r="J3951">
        <f t="shared" si="366"/>
        <v>1</v>
      </c>
      <c r="K3951" s="2">
        <v>1</v>
      </c>
      <c r="L3951" s="3">
        <v>379.8</v>
      </c>
      <c r="M3951" s="4">
        <v>0.02</v>
      </c>
      <c r="N3951" s="5" t="s">
        <v>34</v>
      </c>
      <c r="O3951" s="3">
        <v>-183.09</v>
      </c>
      <c r="P3951" s="3">
        <v>320.98</v>
      </c>
      <c r="Q3951" s="3">
        <v>58.95</v>
      </c>
      <c r="R3951" s="5" t="s">
        <v>1250</v>
      </c>
      <c r="S3951" s="5" t="s">
        <v>3081</v>
      </c>
      <c r="T3951" s="5" t="str">
        <f t="shared" si="367"/>
        <v>Sally Hughsby</v>
      </c>
      <c r="U3951" t="s">
        <v>1988</v>
      </c>
      <c r="V3951" s="5" t="s">
        <v>37</v>
      </c>
      <c r="W3951" s="5" t="s">
        <v>57</v>
      </c>
      <c r="X3951" s="5" t="s">
        <v>154</v>
      </c>
      <c r="Y3951" s="5" t="s">
        <v>271</v>
      </c>
      <c r="Z3951" s="5" t="s">
        <v>40</v>
      </c>
      <c r="AA3951" s="4">
        <v>0.56999999999999995</v>
      </c>
      <c r="AB3951" s="1">
        <v>41077</v>
      </c>
      <c r="AC3951" s="1">
        <v>25307</v>
      </c>
      <c r="AD3951">
        <f t="shared" si="368"/>
        <v>2</v>
      </c>
      <c r="AE3951">
        <f t="shared" ca="1" si="369"/>
        <v>55</v>
      </c>
      <c r="AF3951" t="str">
        <f t="shared" ca="1" si="370"/>
        <v>18-64</v>
      </c>
      <c r="AG3951" s="3">
        <f t="shared" si="371"/>
        <v>379.86580400000003</v>
      </c>
      <c r="AH3951" t="str">
        <f>_xlfn.IFNA(VLOOKUP(Sales_Transactions[[#This Row],[Order ID]],Returned_Items[#All],2,FALSE),"Not Returned")</f>
        <v>Not Returned</v>
      </c>
    </row>
    <row r="3952" spans="1:34" x14ac:dyDescent="0.25">
      <c r="A3952">
        <v>16897</v>
      </c>
      <c r="C3952" t="s">
        <v>2319</v>
      </c>
      <c r="D3952" s="2" t="str">
        <f>TEXT(MID(Sales_Transactions[[#This Row],[Order Date]],2,5),"d/m/yyy")</f>
        <v>15/6/2012</v>
      </c>
      <c r="E3952" s="2" t="str">
        <f>TEXT(MID(Sales_Transactions[[#This Row],[Order Date]],2,5),"d")</f>
        <v>15</v>
      </c>
      <c r="F3952" s="2" t="str">
        <f>TEXT(MID(Sales_Transactions[[#This Row],[Order Date]],2,5),"m")</f>
        <v>6</v>
      </c>
      <c r="G3952" s="2" t="str">
        <f>TEXT(MID(Sales_Transactions[[#This Row],[Order Date]],2,5),"yyy")</f>
        <v>2012</v>
      </c>
      <c r="H3952" s="2" t="str">
        <f>TEXT(MID(Sales_Transactions[[#This Row],[Order Date]],2,5),"yyy/m")</f>
        <v>2012/6</v>
      </c>
      <c r="I3952" t="s">
        <v>52</v>
      </c>
      <c r="J3952">
        <f t="shared" si="366"/>
        <v>1</v>
      </c>
      <c r="K3952" s="2">
        <v>48</v>
      </c>
      <c r="L3952" s="3">
        <v>107.7</v>
      </c>
      <c r="M3952" s="4">
        <v>0.06</v>
      </c>
      <c r="N3952" s="5" t="s">
        <v>23</v>
      </c>
      <c r="O3952" s="3">
        <v>14.97</v>
      </c>
      <c r="P3952" s="3">
        <v>2.21</v>
      </c>
      <c r="Q3952" s="3">
        <v>1</v>
      </c>
      <c r="R3952" s="5" t="s">
        <v>1250</v>
      </c>
      <c r="S3952" s="5" t="s">
        <v>3081</v>
      </c>
      <c r="T3952" s="5" t="str">
        <f t="shared" si="367"/>
        <v>Sally Hughsby</v>
      </c>
      <c r="U3952" t="s">
        <v>1988</v>
      </c>
      <c r="V3952" s="5" t="s">
        <v>37</v>
      </c>
      <c r="W3952" s="5" t="s">
        <v>28</v>
      </c>
      <c r="X3952" s="5" t="s">
        <v>124</v>
      </c>
      <c r="Y3952" s="5" t="s">
        <v>3096</v>
      </c>
      <c r="Z3952" s="5" t="s">
        <v>84</v>
      </c>
      <c r="AA3952" s="4">
        <v>0.38</v>
      </c>
      <c r="AB3952" s="1">
        <v>41077</v>
      </c>
      <c r="AC3952" s="1">
        <v>25077</v>
      </c>
      <c r="AD3952">
        <f t="shared" si="368"/>
        <v>2</v>
      </c>
      <c r="AE3952">
        <f t="shared" ca="1" si="369"/>
        <v>55</v>
      </c>
      <c r="AF3952" t="str">
        <f t="shared" ca="1" si="370"/>
        <v>18-64</v>
      </c>
      <c r="AG3952" s="3">
        <f t="shared" si="371"/>
        <v>6.6847375000000001E-2</v>
      </c>
      <c r="AH3952" t="str">
        <f>_xlfn.IFNA(VLOOKUP(Sales_Transactions[[#This Row],[Order ID]],Returned_Items[#All],2,FALSE),"Not Returned")</f>
        <v>Not Returned</v>
      </c>
    </row>
    <row r="3953" spans="1:34" x14ac:dyDescent="0.25">
      <c r="A3953">
        <v>16999</v>
      </c>
      <c r="C3953" t="s">
        <v>2731</v>
      </c>
      <c r="D3953" s="2" t="str">
        <f>TEXT(MID(Sales_Transactions[[#This Row],[Order Date]],2,5),"d/m/yyy")</f>
        <v>19/1/2009</v>
      </c>
      <c r="E3953" s="2" t="str">
        <f>TEXT(MID(Sales_Transactions[[#This Row],[Order Date]],2,5),"d")</f>
        <v>19</v>
      </c>
      <c r="F3953" s="2" t="str">
        <f>TEXT(MID(Sales_Transactions[[#This Row],[Order Date]],2,5),"m")</f>
        <v>1</v>
      </c>
      <c r="G3953" s="2" t="str">
        <f>TEXT(MID(Sales_Transactions[[#This Row],[Order Date]],2,5),"yyy")</f>
        <v>2009</v>
      </c>
      <c r="H3953" s="2" t="str">
        <f>TEXT(MID(Sales_Transactions[[#This Row],[Order Date]],2,5),"yyy/m")</f>
        <v>2009/1</v>
      </c>
      <c r="I3953" t="s">
        <v>101</v>
      </c>
      <c r="J3953">
        <f t="shared" si="366"/>
        <v>1</v>
      </c>
      <c r="K3953" s="2">
        <v>18</v>
      </c>
      <c r="L3953" s="3">
        <v>3568.45</v>
      </c>
      <c r="M3953" s="4">
        <v>0.09</v>
      </c>
      <c r="N3953" s="5" t="s">
        <v>23</v>
      </c>
      <c r="O3953" s="3">
        <v>1081.6199999999999</v>
      </c>
      <c r="P3953" s="3">
        <v>207.48</v>
      </c>
      <c r="Q3953" s="3">
        <v>0.99</v>
      </c>
      <c r="R3953" s="5" t="s">
        <v>2987</v>
      </c>
      <c r="S3953" s="5" t="s">
        <v>3070</v>
      </c>
      <c r="T3953" s="5" t="str">
        <f t="shared" si="367"/>
        <v>Stuart Calhoun</v>
      </c>
      <c r="U3953" t="s">
        <v>1988</v>
      </c>
      <c r="V3953" s="5" t="s">
        <v>37</v>
      </c>
      <c r="W3953" s="5" t="s">
        <v>28</v>
      </c>
      <c r="X3953" s="5" t="s">
        <v>38</v>
      </c>
      <c r="Y3953" s="5" t="s">
        <v>362</v>
      </c>
      <c r="Z3953" s="5" t="s">
        <v>43</v>
      </c>
      <c r="AA3953" s="4">
        <v>0.55000000000000004</v>
      </c>
      <c r="AB3953" s="1">
        <v>39834</v>
      </c>
      <c r="AC3953" s="1">
        <v>25107</v>
      </c>
      <c r="AD3953">
        <f t="shared" si="368"/>
        <v>2</v>
      </c>
      <c r="AE3953">
        <f t="shared" ca="1" si="369"/>
        <v>55</v>
      </c>
      <c r="AF3953" t="str">
        <f t="shared" ca="1" si="370"/>
        <v>18-64</v>
      </c>
      <c r="AG3953" s="3">
        <f t="shared" si="371"/>
        <v>11.571292666666666</v>
      </c>
      <c r="AH3953" t="str">
        <f>_xlfn.IFNA(VLOOKUP(Sales_Transactions[[#This Row],[Order ID]],Returned_Items[#All],2,FALSE),"Not Returned")</f>
        <v>Not Returned</v>
      </c>
    </row>
    <row r="3954" spans="1:34" x14ac:dyDescent="0.25">
      <c r="A3954">
        <v>17091</v>
      </c>
      <c r="C3954" t="s">
        <v>223</v>
      </c>
      <c r="D3954" s="2" t="str">
        <f>TEXT(MID(Sales_Transactions[[#This Row],[Order Date]],2,5),"d/m/yyy")</f>
        <v>21/7/2012</v>
      </c>
      <c r="E3954" s="2" t="str">
        <f>TEXT(MID(Sales_Transactions[[#This Row],[Order Date]],2,5),"d")</f>
        <v>21</v>
      </c>
      <c r="F3954" s="2" t="str">
        <f>TEXT(MID(Sales_Transactions[[#This Row],[Order Date]],2,5),"m")</f>
        <v>7</v>
      </c>
      <c r="G3954" s="2" t="str">
        <f>TEXT(MID(Sales_Transactions[[#This Row],[Order Date]],2,5),"yyy")</f>
        <v>2012</v>
      </c>
      <c r="H3954" s="2" t="str">
        <f>TEXT(MID(Sales_Transactions[[#This Row],[Order Date]],2,5),"yyy/m")</f>
        <v>2012/7</v>
      </c>
      <c r="I3954" t="s">
        <v>78</v>
      </c>
      <c r="J3954">
        <f t="shared" si="366"/>
        <v>3</v>
      </c>
      <c r="K3954" s="2">
        <v>45</v>
      </c>
      <c r="L3954" s="3">
        <v>2604.3150000000001</v>
      </c>
      <c r="M3954" s="4">
        <v>0</v>
      </c>
      <c r="N3954" s="5" t="s">
        <v>23</v>
      </c>
      <c r="O3954" s="3">
        <v>750.87</v>
      </c>
      <c r="P3954" s="3">
        <v>65.989999999999995</v>
      </c>
      <c r="Q3954" s="3">
        <v>5.26</v>
      </c>
      <c r="R3954" s="5" t="s">
        <v>3072</v>
      </c>
      <c r="S3954" s="5" t="s">
        <v>2210</v>
      </c>
      <c r="T3954" s="5" t="str">
        <f t="shared" si="367"/>
        <v>Kean Nguyen</v>
      </c>
      <c r="U3954" t="s">
        <v>1988</v>
      </c>
      <c r="V3954" s="5" t="s">
        <v>27</v>
      </c>
      <c r="W3954" s="5" t="s">
        <v>48</v>
      </c>
      <c r="X3954" s="5" t="s">
        <v>49</v>
      </c>
      <c r="Y3954" s="5" t="s">
        <v>640</v>
      </c>
      <c r="Z3954" s="5" t="s">
        <v>43</v>
      </c>
      <c r="AA3954" s="4">
        <v>0.56000000000000005</v>
      </c>
      <c r="AB3954" s="1">
        <v>41112</v>
      </c>
      <c r="AC3954" s="1">
        <v>25164</v>
      </c>
      <c r="AD3954">
        <f t="shared" si="368"/>
        <v>1</v>
      </c>
      <c r="AE3954">
        <f t="shared" ca="1" si="369"/>
        <v>55</v>
      </c>
      <c r="AF3954" t="str">
        <f t="shared" ca="1" si="370"/>
        <v>18-64</v>
      </c>
      <c r="AG3954" s="3">
        <f t="shared" si="371"/>
        <v>1.5833333333333333</v>
      </c>
      <c r="AH3954" t="str">
        <f>_xlfn.IFNA(VLOOKUP(Sales_Transactions[[#This Row],[Order ID]],Returned_Items[#All],2,FALSE),"Not Returned")</f>
        <v>Not Returned</v>
      </c>
    </row>
    <row r="3955" spans="1:34" x14ac:dyDescent="0.25">
      <c r="A3955">
        <v>17249</v>
      </c>
      <c r="C3955" t="s">
        <v>893</v>
      </c>
      <c r="D3955" s="2" t="str">
        <f>TEXT(MID(Sales_Transactions[[#This Row],[Order Date]],2,5),"d/m/yyy")</f>
        <v>25/9/2010</v>
      </c>
      <c r="E3955" s="2" t="str">
        <f>TEXT(MID(Sales_Transactions[[#This Row],[Order Date]],2,5),"d")</f>
        <v>25</v>
      </c>
      <c r="F3955" s="2" t="str">
        <f>TEXT(MID(Sales_Transactions[[#This Row],[Order Date]],2,5),"m")</f>
        <v>9</v>
      </c>
      <c r="G3955" s="2" t="str">
        <f>TEXT(MID(Sales_Transactions[[#This Row],[Order Date]],2,5),"yyy")</f>
        <v>2010</v>
      </c>
      <c r="H3955" s="2" t="str">
        <f>TEXT(MID(Sales_Transactions[[#This Row],[Order Date]],2,5),"yyy/m")</f>
        <v>2010/9</v>
      </c>
      <c r="I3955" t="s">
        <v>22</v>
      </c>
      <c r="J3955">
        <f t="shared" si="366"/>
        <v>2</v>
      </c>
      <c r="K3955" s="2">
        <v>37</v>
      </c>
      <c r="L3955" s="3">
        <v>2911.64</v>
      </c>
      <c r="M3955" s="4">
        <v>0.02</v>
      </c>
      <c r="N3955" s="5" t="s">
        <v>23</v>
      </c>
      <c r="O3955" s="3">
        <v>225.28</v>
      </c>
      <c r="P3955" s="3">
        <v>73.98</v>
      </c>
      <c r="Q3955" s="3">
        <v>14.52</v>
      </c>
      <c r="R3955" s="5" t="s">
        <v>1211</v>
      </c>
      <c r="S3955" s="5" t="s">
        <v>3101</v>
      </c>
      <c r="T3955" s="5" t="str">
        <f t="shared" si="367"/>
        <v>Matt Connell</v>
      </c>
      <c r="U3955" t="s">
        <v>1988</v>
      </c>
      <c r="V3955" s="5" t="s">
        <v>47</v>
      </c>
      <c r="W3955" s="5" t="s">
        <v>48</v>
      </c>
      <c r="X3955" s="5" t="s">
        <v>87</v>
      </c>
      <c r="Y3955" s="5" t="s">
        <v>1426</v>
      </c>
      <c r="Z3955" s="5" t="s">
        <v>43</v>
      </c>
      <c r="AA3955" s="4">
        <v>0.65</v>
      </c>
      <c r="AB3955" s="1">
        <v>40448</v>
      </c>
      <c r="AC3955" s="1">
        <v>24637</v>
      </c>
      <c r="AD3955">
        <f t="shared" si="368"/>
        <v>2</v>
      </c>
      <c r="AE3955">
        <f t="shared" ca="1" si="369"/>
        <v>57</v>
      </c>
      <c r="AF3955" t="str">
        <f t="shared" ca="1" si="370"/>
        <v>18-64</v>
      </c>
      <c r="AG3955" s="3">
        <f t="shared" si="371"/>
        <v>2.391492</v>
      </c>
      <c r="AH3955" t="str">
        <f>_xlfn.IFNA(VLOOKUP(Sales_Transactions[[#This Row],[Order ID]],Returned_Items[#All],2,FALSE),"Not Returned")</f>
        <v>Not Returned</v>
      </c>
    </row>
    <row r="3956" spans="1:34" x14ac:dyDescent="0.25">
      <c r="A3956">
        <v>17670</v>
      </c>
      <c r="C3956" t="s">
        <v>2913</v>
      </c>
      <c r="D3956" s="2" t="str">
        <f>TEXT(MID(Sales_Transactions[[#This Row],[Order Date]],2,5),"d/m/yyy")</f>
        <v>25/8/2009</v>
      </c>
      <c r="E3956" s="2" t="str">
        <f>TEXT(MID(Sales_Transactions[[#This Row],[Order Date]],2,5),"d")</f>
        <v>25</v>
      </c>
      <c r="F3956" s="2" t="str">
        <f>TEXT(MID(Sales_Transactions[[#This Row],[Order Date]],2,5),"m")</f>
        <v>8</v>
      </c>
      <c r="G3956" s="2" t="str">
        <f>TEXT(MID(Sales_Transactions[[#This Row],[Order Date]],2,5),"yyy")</f>
        <v>2009</v>
      </c>
      <c r="H3956" s="2" t="str">
        <f>TEXT(MID(Sales_Transactions[[#This Row],[Order Date]],2,5),"yyy/m")</f>
        <v>2009/8</v>
      </c>
      <c r="I3956" t="s">
        <v>78</v>
      </c>
      <c r="J3956">
        <f t="shared" si="366"/>
        <v>3</v>
      </c>
      <c r="K3956" s="2">
        <v>14</v>
      </c>
      <c r="L3956" s="3">
        <v>36.520000000000003</v>
      </c>
      <c r="M3956" s="4">
        <v>7.0000000000000007E-2</v>
      </c>
      <c r="N3956" s="5" t="s">
        <v>23</v>
      </c>
      <c r="O3956" s="3">
        <v>10.050000000000001</v>
      </c>
      <c r="P3956" s="3">
        <v>2.61</v>
      </c>
      <c r="Q3956" s="3">
        <v>0.5</v>
      </c>
      <c r="R3956" s="5" t="s">
        <v>1783</v>
      </c>
      <c r="S3956" s="5" t="s">
        <v>1373</v>
      </c>
      <c r="T3956" s="5" t="str">
        <f t="shared" si="367"/>
        <v>Sean O'Donnell</v>
      </c>
      <c r="U3956" t="s">
        <v>1988</v>
      </c>
      <c r="V3956" s="5" t="s">
        <v>47</v>
      </c>
      <c r="W3956" s="5" t="s">
        <v>28</v>
      </c>
      <c r="X3956" s="5" t="s">
        <v>115</v>
      </c>
      <c r="Y3956" s="5" t="s">
        <v>665</v>
      </c>
      <c r="Z3956" s="5" t="s">
        <v>43</v>
      </c>
      <c r="AA3956" s="4">
        <v>0.39</v>
      </c>
      <c r="AB3956" s="1">
        <v>40052</v>
      </c>
      <c r="AC3956" s="1">
        <v>24556</v>
      </c>
      <c r="AD3956">
        <f t="shared" si="368"/>
        <v>2</v>
      </c>
      <c r="AE3956">
        <f t="shared" ca="1" si="369"/>
        <v>57</v>
      </c>
      <c r="AF3956" t="str">
        <f t="shared" ca="1" si="370"/>
        <v>18-64</v>
      </c>
      <c r="AG3956" s="3">
        <f t="shared" si="371"/>
        <v>0.22201235714285714</v>
      </c>
      <c r="AH3956" t="str">
        <f>_xlfn.IFNA(VLOOKUP(Sales_Transactions[[#This Row],[Order ID]],Returned_Items[#All],2,FALSE),"Not Returned")</f>
        <v>Not Returned</v>
      </c>
    </row>
    <row r="3957" spans="1:34" x14ac:dyDescent="0.25">
      <c r="A3957">
        <v>17797</v>
      </c>
      <c r="C3957" t="s">
        <v>1875</v>
      </c>
      <c r="D3957" s="2" t="str">
        <f>TEXT(MID(Sales_Transactions[[#This Row],[Order Date]],2,5),"d/m/yyy")</f>
        <v>10/7/2012</v>
      </c>
      <c r="E3957" s="2" t="str">
        <f>TEXT(MID(Sales_Transactions[[#This Row],[Order Date]],2,5),"d")</f>
        <v>10</v>
      </c>
      <c r="F3957" s="2" t="str">
        <f>TEXT(MID(Sales_Transactions[[#This Row],[Order Date]],2,5),"m")</f>
        <v>7</v>
      </c>
      <c r="G3957" s="2" t="str">
        <f>TEXT(MID(Sales_Transactions[[#This Row],[Order Date]],2,5),"yyy")</f>
        <v>2012</v>
      </c>
      <c r="H3957" s="2" t="str">
        <f>TEXT(MID(Sales_Transactions[[#This Row],[Order Date]],2,5),"yyy/m")</f>
        <v>2012/7</v>
      </c>
      <c r="I3957" t="s">
        <v>22</v>
      </c>
      <c r="J3957">
        <f t="shared" si="366"/>
        <v>2</v>
      </c>
      <c r="K3957" s="2">
        <v>10</v>
      </c>
      <c r="L3957" s="3">
        <v>1077.28</v>
      </c>
      <c r="M3957" s="4">
        <v>0</v>
      </c>
      <c r="N3957" s="5" t="s">
        <v>34</v>
      </c>
      <c r="O3957" s="3">
        <v>-486.12</v>
      </c>
      <c r="P3957" s="3">
        <v>100.98</v>
      </c>
      <c r="Q3957" s="3">
        <v>57.38</v>
      </c>
      <c r="R3957" s="5" t="s">
        <v>2838</v>
      </c>
      <c r="S3957" s="5" t="s">
        <v>1376</v>
      </c>
      <c r="T3957" s="5" t="str">
        <f t="shared" si="367"/>
        <v>Vivek Grady</v>
      </c>
      <c r="U3957" t="s">
        <v>1988</v>
      </c>
      <c r="V3957" s="5" t="s">
        <v>74</v>
      </c>
      <c r="W3957" s="5" t="s">
        <v>57</v>
      </c>
      <c r="X3957" s="5" t="s">
        <v>104</v>
      </c>
      <c r="Y3957" s="5" t="s">
        <v>242</v>
      </c>
      <c r="Z3957" s="5" t="s">
        <v>106</v>
      </c>
      <c r="AA3957" s="4">
        <v>0.78</v>
      </c>
      <c r="AB3957" s="1">
        <v>41102</v>
      </c>
      <c r="AC3957" s="1">
        <v>24534</v>
      </c>
      <c r="AD3957">
        <f t="shared" si="368"/>
        <v>2</v>
      </c>
      <c r="AE3957">
        <f t="shared" ca="1" si="369"/>
        <v>57</v>
      </c>
      <c r="AF3957" t="str">
        <f t="shared" ca="1" si="370"/>
        <v>18-64</v>
      </c>
      <c r="AG3957" s="3">
        <f t="shared" si="371"/>
        <v>15.836000000000002</v>
      </c>
      <c r="AH3957" t="str">
        <f>_xlfn.IFNA(VLOOKUP(Sales_Transactions[[#This Row],[Order ID]],Returned_Items[#All],2,FALSE),"Not Returned")</f>
        <v>Not Returned</v>
      </c>
    </row>
    <row r="3958" spans="1:34" x14ac:dyDescent="0.25">
      <c r="A3958">
        <v>17797</v>
      </c>
      <c r="C3958" t="s">
        <v>1875</v>
      </c>
      <c r="D3958" s="2" t="str">
        <f>TEXT(MID(Sales_Transactions[[#This Row],[Order Date]],2,5),"d/m/yyy")</f>
        <v>10/7/2012</v>
      </c>
      <c r="E3958" s="2" t="str">
        <f>TEXT(MID(Sales_Transactions[[#This Row],[Order Date]],2,5),"d")</f>
        <v>10</v>
      </c>
      <c r="F3958" s="2" t="str">
        <f>TEXT(MID(Sales_Transactions[[#This Row],[Order Date]],2,5),"m")</f>
        <v>7</v>
      </c>
      <c r="G3958" s="2" t="str">
        <f>TEXT(MID(Sales_Transactions[[#This Row],[Order Date]],2,5),"yyy")</f>
        <v>2012</v>
      </c>
      <c r="H3958" s="2" t="str">
        <f>TEXT(MID(Sales_Transactions[[#This Row],[Order Date]],2,5),"yyy/m")</f>
        <v>2012/7</v>
      </c>
      <c r="I3958" t="s">
        <v>22</v>
      </c>
      <c r="J3958">
        <f t="shared" si="366"/>
        <v>2</v>
      </c>
      <c r="K3958" s="2">
        <v>16</v>
      </c>
      <c r="L3958" s="3">
        <v>61.52</v>
      </c>
      <c r="M3958" s="4">
        <v>0.02</v>
      </c>
      <c r="N3958" s="5" t="s">
        <v>23</v>
      </c>
      <c r="O3958" s="3">
        <v>-8.89</v>
      </c>
      <c r="P3958" s="3">
        <v>3.69</v>
      </c>
      <c r="Q3958" s="3">
        <v>2.5</v>
      </c>
      <c r="R3958" s="5" t="s">
        <v>2838</v>
      </c>
      <c r="S3958" s="5" t="s">
        <v>1376</v>
      </c>
      <c r="T3958" s="5" t="str">
        <f t="shared" si="367"/>
        <v>Vivek Grady</v>
      </c>
      <c r="U3958" t="s">
        <v>1988</v>
      </c>
      <c r="V3958" s="5" t="s">
        <v>74</v>
      </c>
      <c r="W3958" s="5" t="s">
        <v>28</v>
      </c>
      <c r="X3958" s="5" t="s">
        <v>98</v>
      </c>
      <c r="Y3958" s="5" t="s">
        <v>1098</v>
      </c>
      <c r="Z3958" s="5" t="s">
        <v>43</v>
      </c>
      <c r="AA3958" s="4">
        <v>0.39</v>
      </c>
      <c r="AB3958" s="1">
        <v>41104</v>
      </c>
      <c r="AC3958" s="1">
        <v>24573</v>
      </c>
      <c r="AD3958">
        <f t="shared" si="368"/>
        <v>4</v>
      </c>
      <c r="AE3958">
        <f t="shared" ca="1" si="369"/>
        <v>57</v>
      </c>
      <c r="AF3958" t="str">
        <f t="shared" ca="1" si="370"/>
        <v>18-64</v>
      </c>
      <c r="AG3958" s="3">
        <f t="shared" si="371"/>
        <v>0.38682887499999996</v>
      </c>
      <c r="AH3958" t="str">
        <f>_xlfn.IFNA(VLOOKUP(Sales_Transactions[[#This Row],[Order ID]],Returned_Items[#All],2,FALSE),"Not Returned")</f>
        <v>Not Returned</v>
      </c>
    </row>
    <row r="3959" spans="1:34" x14ac:dyDescent="0.25">
      <c r="A3959">
        <v>18213</v>
      </c>
      <c r="C3959" t="s">
        <v>2440</v>
      </c>
      <c r="D3959" s="2" t="str">
        <f>TEXT(MID(Sales_Transactions[[#This Row],[Order Date]],2,5),"d/m/yyy")</f>
        <v>10/9/2010</v>
      </c>
      <c r="E3959" s="2" t="str">
        <f>TEXT(MID(Sales_Transactions[[#This Row],[Order Date]],2,5),"d")</f>
        <v>10</v>
      </c>
      <c r="F3959" s="2" t="str">
        <f>TEXT(MID(Sales_Transactions[[#This Row],[Order Date]],2,5),"m")</f>
        <v>9</v>
      </c>
      <c r="G3959" s="2" t="str">
        <f>TEXT(MID(Sales_Transactions[[#This Row],[Order Date]],2,5),"yyy")</f>
        <v>2010</v>
      </c>
      <c r="H3959" s="2" t="str">
        <f>TEXT(MID(Sales_Transactions[[#This Row],[Order Date]],2,5),"yyy/m")</f>
        <v>2010/9</v>
      </c>
      <c r="I3959" t="s">
        <v>78</v>
      </c>
      <c r="J3959">
        <f t="shared" si="366"/>
        <v>3</v>
      </c>
      <c r="K3959" s="2">
        <v>29</v>
      </c>
      <c r="L3959" s="3">
        <v>1111.23</v>
      </c>
      <c r="M3959" s="4">
        <v>0.1</v>
      </c>
      <c r="N3959" s="5" t="s">
        <v>23</v>
      </c>
      <c r="O3959" s="3">
        <v>21.6</v>
      </c>
      <c r="P3959" s="3">
        <v>40.99</v>
      </c>
      <c r="Q3959" s="3">
        <v>19.989999999999998</v>
      </c>
      <c r="R3959" s="5" t="s">
        <v>898</v>
      </c>
      <c r="S3959" s="5" t="s">
        <v>3099</v>
      </c>
      <c r="T3959" s="5" t="str">
        <f t="shared" si="367"/>
        <v>Guy Phonely</v>
      </c>
      <c r="U3959" t="s">
        <v>1988</v>
      </c>
      <c r="V3959" s="5" t="s">
        <v>47</v>
      </c>
      <c r="W3959" s="5" t="s">
        <v>28</v>
      </c>
      <c r="X3959" s="5" t="s">
        <v>75</v>
      </c>
      <c r="Y3959" s="5" t="s">
        <v>141</v>
      </c>
      <c r="Z3959" s="5" t="s">
        <v>43</v>
      </c>
      <c r="AA3959" s="4">
        <v>0.36</v>
      </c>
      <c r="AB3959" s="1">
        <v>40433</v>
      </c>
      <c r="AC3959" s="1">
        <v>24624</v>
      </c>
      <c r="AD3959">
        <f t="shared" si="368"/>
        <v>2</v>
      </c>
      <c r="AE3959">
        <f t="shared" ca="1" si="369"/>
        <v>57</v>
      </c>
      <c r="AF3959" t="str">
        <f t="shared" ca="1" si="370"/>
        <v>18-64</v>
      </c>
      <c r="AG3959" s="3">
        <f t="shared" si="371"/>
        <v>2.1013451724137928</v>
      </c>
      <c r="AH3959" t="str">
        <f>_xlfn.IFNA(VLOOKUP(Sales_Transactions[[#This Row],[Order ID]],Returned_Items[#All],2,FALSE),"Not Returned")</f>
        <v>Not Returned</v>
      </c>
    </row>
    <row r="3960" spans="1:34" x14ac:dyDescent="0.25">
      <c r="A3960">
        <v>18241</v>
      </c>
      <c r="C3960" t="s">
        <v>3002</v>
      </c>
      <c r="D3960" s="2" t="str">
        <f>TEXT(MID(Sales_Transactions[[#This Row],[Order Date]],2,5),"d/m/yyy")</f>
        <v>27/7/2010</v>
      </c>
      <c r="E3960" s="2" t="str">
        <f>TEXT(MID(Sales_Transactions[[#This Row],[Order Date]],2,5),"d")</f>
        <v>27</v>
      </c>
      <c r="F3960" s="2" t="str">
        <f>TEXT(MID(Sales_Transactions[[#This Row],[Order Date]],2,5),"m")</f>
        <v>7</v>
      </c>
      <c r="G3960" s="2" t="str">
        <f>TEXT(MID(Sales_Transactions[[#This Row],[Order Date]],2,5),"yyy")</f>
        <v>2010</v>
      </c>
      <c r="H3960" s="2" t="str">
        <f>TEXT(MID(Sales_Transactions[[#This Row],[Order Date]],2,5),"yyy/m")</f>
        <v>2010/7</v>
      </c>
      <c r="I3960" t="s">
        <v>22</v>
      </c>
      <c r="J3960">
        <f t="shared" si="366"/>
        <v>2</v>
      </c>
      <c r="K3960" s="2">
        <v>3</v>
      </c>
      <c r="L3960" s="3">
        <v>64.5</v>
      </c>
      <c r="M3960" s="4">
        <v>0.05</v>
      </c>
      <c r="N3960" s="5" t="s">
        <v>23</v>
      </c>
      <c r="O3960" s="3">
        <v>-55.11</v>
      </c>
      <c r="P3960" s="3">
        <v>20.89</v>
      </c>
      <c r="Q3960" s="3">
        <v>1.99</v>
      </c>
      <c r="R3960" s="5" t="s">
        <v>3110</v>
      </c>
      <c r="S3960" s="5" t="s">
        <v>3111</v>
      </c>
      <c r="T3960" s="5" t="str">
        <f t="shared" si="367"/>
        <v>Denny Blanton</v>
      </c>
      <c r="U3960" t="s">
        <v>1988</v>
      </c>
      <c r="V3960" s="5" t="s">
        <v>74</v>
      </c>
      <c r="W3960" s="5" t="s">
        <v>48</v>
      </c>
      <c r="X3960" s="5" t="s">
        <v>87</v>
      </c>
      <c r="Y3960" s="5" t="s">
        <v>485</v>
      </c>
      <c r="Z3960" s="5" t="s">
        <v>60</v>
      </c>
      <c r="AA3960" s="4">
        <v>0.48</v>
      </c>
      <c r="AB3960" s="1">
        <v>40388</v>
      </c>
      <c r="AC3960" s="1">
        <v>25847</v>
      </c>
      <c r="AD3960">
        <f t="shared" si="368"/>
        <v>2</v>
      </c>
      <c r="AE3960">
        <f t="shared" ca="1" si="369"/>
        <v>53</v>
      </c>
      <c r="AF3960" t="str">
        <f t="shared" ca="1" si="370"/>
        <v>18-64</v>
      </c>
      <c r="AG3960" s="3">
        <f t="shared" si="371"/>
        <v>7.6231849999999994</v>
      </c>
      <c r="AH3960" t="str">
        <f>_xlfn.IFNA(VLOOKUP(Sales_Transactions[[#This Row],[Order ID]],Returned_Items[#All],2,FALSE),"Not Returned")</f>
        <v>Not Returned</v>
      </c>
    </row>
    <row r="3961" spans="1:34" x14ac:dyDescent="0.25">
      <c r="A3961">
        <v>18241</v>
      </c>
      <c r="C3961" t="s">
        <v>3002</v>
      </c>
      <c r="D3961" s="2" t="str">
        <f>TEXT(MID(Sales_Transactions[[#This Row],[Order Date]],2,5),"d/m/yyy")</f>
        <v>27/7/2010</v>
      </c>
      <c r="E3961" s="2" t="str">
        <f>TEXT(MID(Sales_Transactions[[#This Row],[Order Date]],2,5),"d")</f>
        <v>27</v>
      </c>
      <c r="F3961" s="2" t="str">
        <f>TEXT(MID(Sales_Transactions[[#This Row],[Order Date]],2,5),"m")</f>
        <v>7</v>
      </c>
      <c r="G3961" s="2" t="str">
        <f>TEXT(MID(Sales_Transactions[[#This Row],[Order Date]],2,5),"yyy")</f>
        <v>2010</v>
      </c>
      <c r="H3961" s="2" t="str">
        <f>TEXT(MID(Sales_Transactions[[#This Row],[Order Date]],2,5),"yyy/m")</f>
        <v>2010/7</v>
      </c>
      <c r="I3961" t="s">
        <v>22</v>
      </c>
      <c r="J3961">
        <f t="shared" si="366"/>
        <v>2</v>
      </c>
      <c r="K3961" s="2">
        <v>25</v>
      </c>
      <c r="L3961" s="3">
        <v>9944.49</v>
      </c>
      <c r="M3961" s="4">
        <v>0.08</v>
      </c>
      <c r="N3961" s="5" t="s">
        <v>34</v>
      </c>
      <c r="O3961" s="3">
        <v>-969.05</v>
      </c>
      <c r="P3961" s="3">
        <v>400.98</v>
      </c>
      <c r="Q3961" s="3">
        <v>76.37</v>
      </c>
      <c r="R3961" s="5" t="s">
        <v>3110</v>
      </c>
      <c r="S3961" s="5" t="s">
        <v>3111</v>
      </c>
      <c r="T3961" s="5" t="str">
        <f t="shared" si="367"/>
        <v>Denny Blanton</v>
      </c>
      <c r="U3961" t="s">
        <v>1988</v>
      </c>
      <c r="V3961" s="5" t="s">
        <v>74</v>
      </c>
      <c r="W3961" s="5" t="s">
        <v>57</v>
      </c>
      <c r="X3961" s="5" t="s">
        <v>107</v>
      </c>
      <c r="Y3961" s="5" t="s">
        <v>2012</v>
      </c>
      <c r="Z3961" s="5" t="s">
        <v>106</v>
      </c>
      <c r="AA3961" s="4">
        <v>0.6</v>
      </c>
      <c r="AB3961" s="1">
        <v>40388</v>
      </c>
      <c r="AC3961" s="1">
        <v>24487</v>
      </c>
      <c r="AD3961">
        <f t="shared" si="368"/>
        <v>2</v>
      </c>
      <c r="AE3961">
        <f t="shared" ca="1" si="369"/>
        <v>57</v>
      </c>
      <c r="AF3961" t="str">
        <f t="shared" ca="1" si="370"/>
        <v>18-64</v>
      </c>
      <c r="AG3961" s="3">
        <f t="shared" si="371"/>
        <v>19.081168640000001</v>
      </c>
      <c r="AH3961" t="str">
        <f>_xlfn.IFNA(VLOOKUP(Sales_Transactions[[#This Row],[Order ID]],Returned_Items[#All],2,FALSE),"Not Returned")</f>
        <v>Not Returned</v>
      </c>
    </row>
    <row r="3962" spans="1:34" x14ac:dyDescent="0.25">
      <c r="A3962">
        <v>18244</v>
      </c>
      <c r="C3962" t="s">
        <v>3093</v>
      </c>
      <c r="D3962" s="2" t="str">
        <f>TEXT(MID(Sales_Transactions[[#This Row],[Order Date]],2,5),"d/m/yyy")</f>
        <v>11/2/2011</v>
      </c>
      <c r="E3962" s="2" t="str">
        <f>TEXT(MID(Sales_Transactions[[#This Row],[Order Date]],2,5),"d")</f>
        <v>11</v>
      </c>
      <c r="F3962" s="2" t="str">
        <f>TEXT(MID(Sales_Transactions[[#This Row],[Order Date]],2,5),"m")</f>
        <v>2</v>
      </c>
      <c r="G3962" s="2" t="str">
        <f>TEXT(MID(Sales_Transactions[[#This Row],[Order Date]],2,5),"yyy")</f>
        <v>2011</v>
      </c>
      <c r="H3962" s="2" t="str">
        <f>TEXT(MID(Sales_Transactions[[#This Row],[Order Date]],2,5),"yyy/m")</f>
        <v>2011/2</v>
      </c>
      <c r="I3962" t="s">
        <v>101</v>
      </c>
      <c r="J3962">
        <f t="shared" si="366"/>
        <v>1</v>
      </c>
      <c r="K3962" s="2">
        <v>1</v>
      </c>
      <c r="L3962" s="3">
        <v>172.34</v>
      </c>
      <c r="M3962" s="4">
        <v>0</v>
      </c>
      <c r="N3962" s="5" t="s">
        <v>23</v>
      </c>
      <c r="O3962" s="3">
        <v>-73.22</v>
      </c>
      <c r="P3962" s="3">
        <v>140.81</v>
      </c>
      <c r="Q3962" s="3">
        <v>24.49</v>
      </c>
      <c r="R3962" s="5" t="s">
        <v>2479</v>
      </c>
      <c r="S3962" s="5" t="s">
        <v>2480</v>
      </c>
      <c r="T3962" s="5" t="str">
        <f t="shared" si="367"/>
        <v>Chris Selesnick</v>
      </c>
      <c r="U3962" t="s">
        <v>1988</v>
      </c>
      <c r="V3962" s="5" t="s">
        <v>74</v>
      </c>
      <c r="W3962" s="5" t="s">
        <v>57</v>
      </c>
      <c r="X3962" s="5" t="s">
        <v>154</v>
      </c>
      <c r="Y3962" s="5" t="s">
        <v>502</v>
      </c>
      <c r="Z3962" s="5" t="s">
        <v>31</v>
      </c>
      <c r="AA3962" s="4">
        <v>0.56999999999999995</v>
      </c>
      <c r="AB3962" s="1">
        <v>40587</v>
      </c>
      <c r="AC3962" s="1">
        <v>25522</v>
      </c>
      <c r="AD3962">
        <f t="shared" si="368"/>
        <v>2</v>
      </c>
      <c r="AE3962">
        <f t="shared" ca="1" si="369"/>
        <v>54</v>
      </c>
      <c r="AF3962" t="str">
        <f t="shared" ca="1" si="370"/>
        <v>18-64</v>
      </c>
      <c r="AG3962" s="3">
        <f t="shared" si="371"/>
        <v>165.3</v>
      </c>
      <c r="AH3962" t="str">
        <f>_xlfn.IFNA(VLOOKUP(Sales_Transactions[[#This Row],[Order ID]],Returned_Items[#All],2,FALSE),"Not Returned")</f>
        <v>Not Returned</v>
      </c>
    </row>
    <row r="3963" spans="1:34" x14ac:dyDescent="0.25">
      <c r="A3963">
        <v>18465</v>
      </c>
      <c r="C3963" t="s">
        <v>404</v>
      </c>
      <c r="D3963" s="2" t="str">
        <f>TEXT(MID(Sales_Transactions[[#This Row],[Order Date]],2,5),"d/m/yyy")</f>
        <v>15/4/2010</v>
      </c>
      <c r="E3963" s="2" t="str">
        <f>TEXT(MID(Sales_Transactions[[#This Row],[Order Date]],2,5),"d")</f>
        <v>15</v>
      </c>
      <c r="F3963" s="2" t="str">
        <f>TEXT(MID(Sales_Transactions[[#This Row],[Order Date]],2,5),"m")</f>
        <v>4</v>
      </c>
      <c r="G3963" s="2" t="str">
        <f>TEXT(MID(Sales_Transactions[[#This Row],[Order Date]],2,5),"yyy")</f>
        <v>2010</v>
      </c>
      <c r="H3963" s="2" t="str">
        <f>TEXT(MID(Sales_Transactions[[#This Row],[Order Date]],2,5),"yyy/m")</f>
        <v>2010/4</v>
      </c>
      <c r="I3963" t="s">
        <v>33</v>
      </c>
      <c r="J3963">
        <f t="shared" si="366"/>
        <v>4</v>
      </c>
      <c r="K3963" s="2">
        <v>12</v>
      </c>
      <c r="L3963" s="3">
        <v>816.23</v>
      </c>
      <c r="M3963" s="4">
        <v>0.05</v>
      </c>
      <c r="N3963" s="5" t="s">
        <v>23</v>
      </c>
      <c r="O3963" s="3">
        <v>-353.71</v>
      </c>
      <c r="P3963" s="3">
        <v>64.650000000000006</v>
      </c>
      <c r="Q3963" s="3">
        <v>35</v>
      </c>
      <c r="R3963" s="5" t="s">
        <v>3112</v>
      </c>
      <c r="S3963" s="5" t="s">
        <v>899</v>
      </c>
      <c r="T3963" s="5" t="str">
        <f t="shared" si="367"/>
        <v>Laura Armstrong</v>
      </c>
      <c r="U3963" t="s">
        <v>1988</v>
      </c>
      <c r="V3963" s="5" t="s">
        <v>27</v>
      </c>
      <c r="W3963" s="5" t="s">
        <v>28</v>
      </c>
      <c r="X3963" s="5" t="s">
        <v>29</v>
      </c>
      <c r="Y3963" s="5" t="s">
        <v>1879</v>
      </c>
      <c r="Z3963" s="5" t="s">
        <v>31</v>
      </c>
      <c r="AA3963" s="4">
        <v>0.8</v>
      </c>
      <c r="AB3963" s="1">
        <v>40285</v>
      </c>
      <c r="AC3963" s="1">
        <v>25309</v>
      </c>
      <c r="AD3963">
        <f t="shared" si="368"/>
        <v>2</v>
      </c>
      <c r="AE3963">
        <f t="shared" ca="1" si="369"/>
        <v>55</v>
      </c>
      <c r="AF3963" t="str">
        <f t="shared" ca="1" si="370"/>
        <v>18-64</v>
      </c>
      <c r="AG3963" s="3">
        <f t="shared" si="371"/>
        <v>8.3014729166666665</v>
      </c>
      <c r="AH3963" t="str">
        <f>_xlfn.IFNA(VLOOKUP(Sales_Transactions[[#This Row],[Order ID]],Returned_Items[#All],2,FALSE),"Not Returned")</f>
        <v>Not Returned</v>
      </c>
    </row>
    <row r="3964" spans="1:34" x14ac:dyDescent="0.25">
      <c r="A3964">
        <v>18528</v>
      </c>
      <c r="C3964" t="s">
        <v>1770</v>
      </c>
      <c r="D3964" s="2" t="str">
        <f>TEXT(MID(Sales_Transactions[[#This Row],[Order Date]],2,5),"d/m/yyy")</f>
        <v>30/4/2011</v>
      </c>
      <c r="E3964" s="2" t="str">
        <f>TEXT(MID(Sales_Transactions[[#This Row],[Order Date]],2,5),"d")</f>
        <v>30</v>
      </c>
      <c r="F3964" s="2" t="str">
        <f>TEXT(MID(Sales_Transactions[[#This Row],[Order Date]],2,5),"m")</f>
        <v>4</v>
      </c>
      <c r="G3964" s="2" t="str">
        <f>TEXT(MID(Sales_Transactions[[#This Row],[Order Date]],2,5),"yyy")</f>
        <v>2011</v>
      </c>
      <c r="H3964" s="2" t="str">
        <f>TEXT(MID(Sales_Transactions[[#This Row],[Order Date]],2,5),"yyy/m")</f>
        <v>2011/4</v>
      </c>
      <c r="I3964" t="s">
        <v>101</v>
      </c>
      <c r="J3964">
        <f t="shared" si="366"/>
        <v>1</v>
      </c>
      <c r="K3964" s="2">
        <v>33</v>
      </c>
      <c r="L3964" s="3">
        <v>340.97</v>
      </c>
      <c r="M3964" s="4">
        <v>7.0000000000000007E-2</v>
      </c>
      <c r="N3964" s="5" t="s">
        <v>23</v>
      </c>
      <c r="O3964" s="3">
        <v>-22.82</v>
      </c>
      <c r="P3964" s="3">
        <v>10.98</v>
      </c>
      <c r="Q3964" s="3">
        <v>3.99</v>
      </c>
      <c r="R3964" s="5" t="s">
        <v>1651</v>
      </c>
      <c r="S3964" s="5" t="s">
        <v>2196</v>
      </c>
      <c r="T3964" s="5" t="str">
        <f t="shared" si="367"/>
        <v>Jas O'Carroll</v>
      </c>
      <c r="U3964" t="s">
        <v>1988</v>
      </c>
      <c r="V3964" s="5" t="s">
        <v>47</v>
      </c>
      <c r="W3964" s="5" t="s">
        <v>28</v>
      </c>
      <c r="X3964" s="5" t="s">
        <v>38</v>
      </c>
      <c r="Y3964" s="5" t="s">
        <v>3113</v>
      </c>
      <c r="Z3964" s="5" t="s">
        <v>43</v>
      </c>
      <c r="AA3964" s="4">
        <v>0.57999999999999996</v>
      </c>
      <c r="AB3964" s="1">
        <v>40664</v>
      </c>
      <c r="AC3964" s="1">
        <v>25489</v>
      </c>
      <c r="AD3964">
        <f t="shared" si="368"/>
        <v>1</v>
      </c>
      <c r="AE3964">
        <f t="shared" ca="1" si="369"/>
        <v>54</v>
      </c>
      <c r="AF3964" t="str">
        <f t="shared" ca="1" si="370"/>
        <v>18-64</v>
      </c>
      <c r="AG3964" s="3">
        <f t="shared" si="371"/>
        <v>0.45340345454545455</v>
      </c>
      <c r="AH3964" t="str">
        <f>_xlfn.IFNA(VLOOKUP(Sales_Transactions[[#This Row],[Order ID]],Returned_Items[#All],2,FALSE),"Not Returned")</f>
        <v>Not Returned</v>
      </c>
    </row>
    <row r="3965" spans="1:34" x14ac:dyDescent="0.25">
      <c r="A3965">
        <v>18528</v>
      </c>
      <c r="C3965" t="s">
        <v>1770</v>
      </c>
      <c r="D3965" s="2" t="str">
        <f>TEXT(MID(Sales_Transactions[[#This Row],[Order Date]],2,5),"d/m/yyy")</f>
        <v>30/4/2011</v>
      </c>
      <c r="E3965" s="2" t="str">
        <f>TEXT(MID(Sales_Transactions[[#This Row],[Order Date]],2,5),"d")</f>
        <v>30</v>
      </c>
      <c r="F3965" s="2" t="str">
        <f>TEXT(MID(Sales_Transactions[[#This Row],[Order Date]],2,5),"m")</f>
        <v>4</v>
      </c>
      <c r="G3965" s="2" t="str">
        <f>TEXT(MID(Sales_Transactions[[#This Row],[Order Date]],2,5),"yyy")</f>
        <v>2011</v>
      </c>
      <c r="H3965" s="2" t="str">
        <f>TEXT(MID(Sales_Transactions[[#This Row],[Order Date]],2,5),"yyy/m")</f>
        <v>2011/4</v>
      </c>
      <c r="I3965" t="s">
        <v>101</v>
      </c>
      <c r="J3965">
        <f t="shared" si="366"/>
        <v>1</v>
      </c>
      <c r="K3965" s="2">
        <v>22</v>
      </c>
      <c r="L3965" s="3">
        <v>136.24</v>
      </c>
      <c r="M3965" s="4">
        <v>0.03</v>
      </c>
      <c r="N3965" s="5" t="s">
        <v>23</v>
      </c>
      <c r="O3965" s="3">
        <v>-96.22</v>
      </c>
      <c r="P3965" s="3">
        <v>5.78</v>
      </c>
      <c r="Q3965" s="3">
        <v>7.96</v>
      </c>
      <c r="R3965" s="5" t="s">
        <v>1651</v>
      </c>
      <c r="S3965" s="5" t="s">
        <v>2196</v>
      </c>
      <c r="T3965" s="5" t="str">
        <f t="shared" si="367"/>
        <v>Jas O'Carroll</v>
      </c>
      <c r="U3965" t="s">
        <v>1988</v>
      </c>
      <c r="V3965" s="5" t="s">
        <v>47</v>
      </c>
      <c r="W3965" s="5" t="s">
        <v>28</v>
      </c>
      <c r="X3965" s="5" t="s">
        <v>75</v>
      </c>
      <c r="Y3965" s="5" t="s">
        <v>1284</v>
      </c>
      <c r="Z3965" s="5" t="s">
        <v>43</v>
      </c>
      <c r="AA3965" s="4">
        <v>0.36</v>
      </c>
      <c r="AB3965" s="1">
        <v>40665</v>
      </c>
      <c r="AC3965" s="1">
        <v>25285</v>
      </c>
      <c r="AD3965">
        <f t="shared" si="368"/>
        <v>2</v>
      </c>
      <c r="AE3965">
        <f t="shared" ca="1" si="369"/>
        <v>55</v>
      </c>
      <c r="AF3965" t="str">
        <f t="shared" ca="1" si="370"/>
        <v>18-64</v>
      </c>
      <c r="AG3965" s="3">
        <f t="shared" si="371"/>
        <v>0.62446663636363631</v>
      </c>
      <c r="AH3965" t="str">
        <f>_xlfn.IFNA(VLOOKUP(Sales_Transactions[[#This Row],[Order ID]],Returned_Items[#All],2,FALSE),"Not Returned")</f>
        <v>Not Returned</v>
      </c>
    </row>
    <row r="3966" spans="1:34" x14ac:dyDescent="0.25">
      <c r="A3966">
        <v>18917</v>
      </c>
      <c r="C3966" t="s">
        <v>1927</v>
      </c>
      <c r="D3966" s="2" t="str">
        <f>TEXT(MID(Sales_Transactions[[#This Row],[Order Date]],2,5),"d/m/yyy")</f>
        <v>3/5/2012</v>
      </c>
      <c r="E3966" s="2" t="str">
        <f>TEXT(MID(Sales_Transactions[[#This Row],[Order Date]],2,5),"d")</f>
        <v>3</v>
      </c>
      <c r="F3966" s="2" t="str">
        <f>TEXT(MID(Sales_Transactions[[#This Row],[Order Date]],2,5),"m")</f>
        <v>5</v>
      </c>
      <c r="G3966" s="2" t="str">
        <f>TEXT(MID(Sales_Transactions[[#This Row],[Order Date]],2,5),"yyy")</f>
        <v>2012</v>
      </c>
      <c r="H3966" s="2" t="str">
        <f>TEXT(MID(Sales_Transactions[[#This Row],[Order Date]],2,5),"yyy/m")</f>
        <v>2012/5</v>
      </c>
      <c r="I3966" t="s">
        <v>101</v>
      </c>
      <c r="J3966">
        <f t="shared" si="366"/>
        <v>1</v>
      </c>
      <c r="K3966" s="2">
        <v>14</v>
      </c>
      <c r="L3966" s="3">
        <v>28.82</v>
      </c>
      <c r="M3966" s="4">
        <v>0.08</v>
      </c>
      <c r="N3966" s="5" t="s">
        <v>23</v>
      </c>
      <c r="O3966" s="3">
        <v>-8.36</v>
      </c>
      <c r="P3966" s="3">
        <v>2.08</v>
      </c>
      <c r="Q3966" s="3">
        <v>1.49</v>
      </c>
      <c r="R3966" s="5" t="s">
        <v>1778</v>
      </c>
      <c r="S3966" s="5" t="s">
        <v>2210</v>
      </c>
      <c r="T3966" s="5" t="str">
        <f t="shared" si="367"/>
        <v>Steve Nguyen</v>
      </c>
      <c r="U3966" t="s">
        <v>1988</v>
      </c>
      <c r="V3966" s="5" t="s">
        <v>27</v>
      </c>
      <c r="W3966" s="5" t="s">
        <v>28</v>
      </c>
      <c r="X3966" s="5" t="s">
        <v>41</v>
      </c>
      <c r="Y3966" s="5" t="s">
        <v>1338</v>
      </c>
      <c r="Z3966" s="5" t="s">
        <v>43</v>
      </c>
      <c r="AA3966" s="4">
        <v>0.38</v>
      </c>
      <c r="AB3966" s="1">
        <v>41034</v>
      </c>
      <c r="AC3966" s="1">
        <v>25357</v>
      </c>
      <c r="AD3966">
        <f t="shared" si="368"/>
        <v>2</v>
      </c>
      <c r="AE3966">
        <f t="shared" ca="1" si="369"/>
        <v>55</v>
      </c>
      <c r="AF3966" t="str">
        <f t="shared" ca="1" si="370"/>
        <v>18-64</v>
      </c>
      <c r="AG3966" s="3">
        <f t="shared" si="371"/>
        <v>0.25488114285714286</v>
      </c>
      <c r="AH3966" t="str">
        <f>_xlfn.IFNA(VLOOKUP(Sales_Transactions[[#This Row],[Order ID]],Returned_Items[#All],2,FALSE),"Not Returned")</f>
        <v>Not Returned</v>
      </c>
    </row>
    <row r="3967" spans="1:34" x14ac:dyDescent="0.25">
      <c r="A3967">
        <v>19493</v>
      </c>
      <c r="C3967" t="s">
        <v>964</v>
      </c>
      <c r="D3967" s="2" t="str">
        <f>TEXT(MID(Sales_Transactions[[#This Row],[Order Date]],2,5),"d/m/yyy")</f>
        <v>2/2/2009</v>
      </c>
      <c r="E3967" s="2" t="str">
        <f>TEXT(MID(Sales_Transactions[[#This Row],[Order Date]],2,5),"d")</f>
        <v>2</v>
      </c>
      <c r="F3967" s="2" t="str">
        <f>TEXT(MID(Sales_Transactions[[#This Row],[Order Date]],2,5),"m")</f>
        <v>2</v>
      </c>
      <c r="G3967" s="2" t="str">
        <f>TEXT(MID(Sales_Transactions[[#This Row],[Order Date]],2,5),"yyy")</f>
        <v>2009</v>
      </c>
      <c r="H3967" s="2" t="str">
        <f>TEXT(MID(Sales_Transactions[[#This Row],[Order Date]],2,5),"yyy/m")</f>
        <v>2009/2</v>
      </c>
      <c r="I3967" t="s">
        <v>101</v>
      </c>
      <c r="J3967">
        <f t="shared" si="366"/>
        <v>1</v>
      </c>
      <c r="K3967" s="2">
        <v>31</v>
      </c>
      <c r="L3967" s="3">
        <v>4713.25</v>
      </c>
      <c r="M3967" s="4">
        <v>0.1</v>
      </c>
      <c r="N3967" s="5" t="s">
        <v>23</v>
      </c>
      <c r="O3967" s="3">
        <v>-372.49</v>
      </c>
      <c r="P3967" s="3">
        <v>154.13</v>
      </c>
      <c r="Q3967" s="3">
        <v>69</v>
      </c>
      <c r="R3967" s="5" t="s">
        <v>1698</v>
      </c>
      <c r="S3967" s="5" t="s">
        <v>3094</v>
      </c>
      <c r="T3967" s="5" t="str">
        <f t="shared" si="367"/>
        <v>Bill Overfelt</v>
      </c>
      <c r="U3967" t="s">
        <v>1988</v>
      </c>
      <c r="V3967" s="5" t="s">
        <v>47</v>
      </c>
      <c r="W3967" s="5" t="s">
        <v>57</v>
      </c>
      <c r="X3967" s="5" t="s">
        <v>107</v>
      </c>
      <c r="Y3967" s="5" t="s">
        <v>1336</v>
      </c>
      <c r="Z3967" s="5" t="s">
        <v>31</v>
      </c>
      <c r="AA3967" s="4">
        <v>0.68</v>
      </c>
      <c r="AB3967" s="1">
        <v>39847</v>
      </c>
      <c r="AC3967" s="1">
        <v>25028</v>
      </c>
      <c r="AD3967">
        <f t="shared" si="368"/>
        <v>1</v>
      </c>
      <c r="AE3967">
        <f t="shared" ca="1" si="369"/>
        <v>56</v>
      </c>
      <c r="AF3967" t="str">
        <f t="shared" ca="1" si="370"/>
        <v>18-64</v>
      </c>
      <c r="AG3967" s="3">
        <f t="shared" si="371"/>
        <v>7.1927699999999994</v>
      </c>
      <c r="AH3967" t="str">
        <f>_xlfn.IFNA(VLOOKUP(Sales_Transactions[[#This Row],[Order ID]],Returned_Items[#All],2,FALSE),"Not Returned")</f>
        <v>Not Returned</v>
      </c>
    </row>
    <row r="3968" spans="1:34" x14ac:dyDescent="0.25">
      <c r="A3968">
        <v>19616</v>
      </c>
      <c r="C3968" t="s">
        <v>2791</v>
      </c>
      <c r="D3968" s="2" t="str">
        <f>TEXT(MID(Sales_Transactions[[#This Row],[Order Date]],2,5),"d/m/yyy")</f>
        <v>22/12/2011</v>
      </c>
      <c r="E3968" s="2" t="str">
        <f>TEXT(MID(Sales_Transactions[[#This Row],[Order Date]],2,5),"d")</f>
        <v>22</v>
      </c>
      <c r="F3968" s="2" t="str">
        <f>TEXT(MID(Sales_Transactions[[#This Row],[Order Date]],2,5),"m")</f>
        <v>12</v>
      </c>
      <c r="G3968" s="2" t="str">
        <f>TEXT(MID(Sales_Transactions[[#This Row],[Order Date]],2,5),"yyy")</f>
        <v>2011</v>
      </c>
      <c r="H3968" s="2" t="str">
        <f>TEXT(MID(Sales_Transactions[[#This Row],[Order Date]],2,5),"yyy/m")</f>
        <v>2011/12</v>
      </c>
      <c r="I3968" t="s">
        <v>33</v>
      </c>
      <c r="J3968">
        <f t="shared" si="366"/>
        <v>4</v>
      </c>
      <c r="K3968" s="2">
        <v>3</v>
      </c>
      <c r="L3968" s="3">
        <v>92.31</v>
      </c>
      <c r="M3968" s="4">
        <v>0</v>
      </c>
      <c r="N3968" s="5" t="s">
        <v>23</v>
      </c>
      <c r="O3968" s="3">
        <v>-28.95</v>
      </c>
      <c r="P3968" s="3">
        <v>28.15</v>
      </c>
      <c r="Q3968" s="3">
        <v>6.17</v>
      </c>
      <c r="R3968" s="5" t="s">
        <v>2717</v>
      </c>
      <c r="S3968" s="5" t="s">
        <v>3001</v>
      </c>
      <c r="T3968" s="5" t="str">
        <f t="shared" si="367"/>
        <v>Katherine Nockton</v>
      </c>
      <c r="U3968" t="s">
        <v>1988</v>
      </c>
      <c r="V3968" s="5" t="s">
        <v>47</v>
      </c>
      <c r="W3968" s="5" t="s">
        <v>28</v>
      </c>
      <c r="X3968" s="5" t="s">
        <v>124</v>
      </c>
      <c r="Y3968" s="5" t="s">
        <v>3114</v>
      </c>
      <c r="Z3968" s="5" t="s">
        <v>60</v>
      </c>
      <c r="AA3968" s="4">
        <v>0.55000000000000004</v>
      </c>
      <c r="AB3968" s="1">
        <v>40900</v>
      </c>
      <c r="AC3968" s="1">
        <v>24963</v>
      </c>
      <c r="AD3968">
        <f t="shared" si="368"/>
        <v>1</v>
      </c>
      <c r="AE3968">
        <f t="shared" ca="1" si="369"/>
        <v>56</v>
      </c>
      <c r="AF3968" t="str">
        <f t="shared" ca="1" si="370"/>
        <v>18-64</v>
      </c>
      <c r="AG3968" s="3">
        <f t="shared" si="371"/>
        <v>11.44</v>
      </c>
      <c r="AH3968" t="str">
        <f>_xlfn.IFNA(VLOOKUP(Sales_Transactions[[#This Row],[Order ID]],Returned_Items[#All],2,FALSE),"Not Returned")</f>
        <v>Returned</v>
      </c>
    </row>
    <row r="3969" spans="1:34" x14ac:dyDescent="0.25">
      <c r="A3969">
        <v>19616</v>
      </c>
      <c r="C3969" t="s">
        <v>2791</v>
      </c>
      <c r="D3969" s="2" t="str">
        <f>TEXT(MID(Sales_Transactions[[#This Row],[Order Date]],2,5),"d/m/yyy")</f>
        <v>22/12/2011</v>
      </c>
      <c r="E3969" s="2" t="str">
        <f>TEXT(MID(Sales_Transactions[[#This Row],[Order Date]],2,5),"d")</f>
        <v>22</v>
      </c>
      <c r="F3969" s="2" t="str">
        <f>TEXT(MID(Sales_Transactions[[#This Row],[Order Date]],2,5),"m")</f>
        <v>12</v>
      </c>
      <c r="G3969" s="2" t="str">
        <f>TEXT(MID(Sales_Transactions[[#This Row],[Order Date]],2,5),"yyy")</f>
        <v>2011</v>
      </c>
      <c r="H3969" s="2" t="str">
        <f>TEXT(MID(Sales_Transactions[[#This Row],[Order Date]],2,5),"yyy/m")</f>
        <v>2011/12</v>
      </c>
      <c r="I3969" t="s">
        <v>33</v>
      </c>
      <c r="J3969">
        <f t="shared" si="366"/>
        <v>4</v>
      </c>
      <c r="K3969" s="2">
        <v>42</v>
      </c>
      <c r="L3969" s="3">
        <v>116.94</v>
      </c>
      <c r="M3969" s="4">
        <v>0.06</v>
      </c>
      <c r="N3969" s="5" t="s">
        <v>67</v>
      </c>
      <c r="O3969" s="3">
        <v>-10.01</v>
      </c>
      <c r="P3969" s="3">
        <v>2.78</v>
      </c>
      <c r="Q3969" s="3">
        <v>1.25</v>
      </c>
      <c r="R3969" s="5" t="s">
        <v>2717</v>
      </c>
      <c r="S3969" s="5" t="s">
        <v>3001</v>
      </c>
      <c r="T3969" s="5" t="str">
        <f t="shared" si="367"/>
        <v>Katherine Nockton</v>
      </c>
      <c r="U3969" t="s">
        <v>1988</v>
      </c>
      <c r="V3969" s="5" t="s">
        <v>47</v>
      </c>
      <c r="W3969" s="5" t="s">
        <v>28</v>
      </c>
      <c r="X3969" s="5" t="s">
        <v>124</v>
      </c>
      <c r="Y3969" s="5" t="s">
        <v>819</v>
      </c>
      <c r="Z3969" s="5" t="s">
        <v>84</v>
      </c>
      <c r="AA3969" s="4">
        <v>0.59</v>
      </c>
      <c r="AB3969" s="1">
        <v>40900</v>
      </c>
      <c r="AC3969" s="1">
        <v>24973</v>
      </c>
      <c r="AD3969">
        <f t="shared" si="368"/>
        <v>1</v>
      </c>
      <c r="AE3969">
        <f t="shared" ca="1" si="369"/>
        <v>56</v>
      </c>
      <c r="AF3969" t="str">
        <f t="shared" ca="1" si="370"/>
        <v>18-64</v>
      </c>
      <c r="AG3969" s="3">
        <f t="shared" si="371"/>
        <v>9.591266666666666E-2</v>
      </c>
      <c r="AH3969" t="str">
        <f>_xlfn.IFNA(VLOOKUP(Sales_Transactions[[#This Row],[Order ID]],Returned_Items[#All],2,FALSE),"Not Returned")</f>
        <v>Returned</v>
      </c>
    </row>
    <row r="3970" spans="1:34" x14ac:dyDescent="0.25">
      <c r="A3970">
        <v>20390</v>
      </c>
      <c r="C3970" t="s">
        <v>2769</v>
      </c>
      <c r="D3970" s="2" t="str">
        <f>TEXT(MID(Sales_Transactions[[#This Row],[Order Date]],2,5),"d/m/yyy")</f>
        <v>31/8/2009</v>
      </c>
      <c r="E3970" s="2" t="str">
        <f>TEXT(MID(Sales_Transactions[[#This Row],[Order Date]],2,5),"d")</f>
        <v>31</v>
      </c>
      <c r="F3970" s="2" t="str">
        <f>TEXT(MID(Sales_Transactions[[#This Row],[Order Date]],2,5),"m")</f>
        <v>8</v>
      </c>
      <c r="G3970" s="2" t="str">
        <f>TEXT(MID(Sales_Transactions[[#This Row],[Order Date]],2,5),"yyy")</f>
        <v>2009</v>
      </c>
      <c r="H3970" s="2" t="str">
        <f>TEXT(MID(Sales_Transactions[[#This Row],[Order Date]],2,5),"yyy/m")</f>
        <v>2009/8</v>
      </c>
      <c r="I3970" t="s">
        <v>52</v>
      </c>
      <c r="J3970">
        <f t="shared" ref="J3970:J4033" si="372">IF(I3970="Making Critical",5,IF(I3970="High",4,IF(I3970="Medium",3,IF(I3970="Low",2,1))))</f>
        <v>1</v>
      </c>
      <c r="K3970" s="2">
        <v>35</v>
      </c>
      <c r="L3970" s="3">
        <v>1271.1199999999999</v>
      </c>
      <c r="M3970" s="4">
        <v>0.05</v>
      </c>
      <c r="N3970" s="5" t="s">
        <v>67</v>
      </c>
      <c r="O3970" s="3">
        <v>-62.82</v>
      </c>
      <c r="P3970" s="3">
        <v>34.979999999999997</v>
      </c>
      <c r="Q3970" s="3">
        <v>7.53</v>
      </c>
      <c r="R3970" s="5" t="s">
        <v>2118</v>
      </c>
      <c r="S3970" s="5" t="s">
        <v>3085</v>
      </c>
      <c r="T3970" s="5" t="str">
        <f t="shared" ref="T3970:T4033" si="373">R3970 &amp; " " &amp; S3970</f>
        <v>Sandra Flanagan</v>
      </c>
      <c r="U3970" t="s">
        <v>1988</v>
      </c>
      <c r="V3970" s="5" t="s">
        <v>74</v>
      </c>
      <c r="W3970" s="5" t="s">
        <v>48</v>
      </c>
      <c r="X3970" s="5" t="s">
        <v>87</v>
      </c>
      <c r="Y3970" s="5" t="s">
        <v>2044</v>
      </c>
      <c r="Z3970" s="5" t="s">
        <v>43</v>
      </c>
      <c r="AA3970" s="4">
        <v>0.76</v>
      </c>
      <c r="AB3970" s="1">
        <v>40059</v>
      </c>
      <c r="AC3970" s="1">
        <v>25025</v>
      </c>
      <c r="AD3970">
        <f t="shared" ref="AD3970:AD4033" si="374">_xlfn.DAYS(AB3970,D3970)</f>
        <v>3</v>
      </c>
      <c r="AE3970">
        <f t="shared" ref="AE3970:AE4033" ca="1" si="375">DATEDIF(AC3970,TODAY(),"Y")</f>
        <v>56</v>
      </c>
      <c r="AF3970" t="str">
        <f t="shared" ref="AF3970:AF4033" ca="1" si="376">IF(AE3970&lt;18,"Under 18",IF(AE3970&lt;65,"18-64","Over 65"))</f>
        <v>18-64</v>
      </c>
      <c r="AG3970" s="3">
        <f t="shared" ref="AG3970:AG4033" si="377" xml:space="preserve"> (P3970 - (M3970 / 100) * P3970 + Q3970) / K3970</f>
        <v>1.2140717142857143</v>
      </c>
      <c r="AH3970" t="str">
        <f>_xlfn.IFNA(VLOOKUP(Sales_Transactions[[#This Row],[Order ID]],Returned_Items[#All],2,FALSE),"Not Returned")</f>
        <v>Not Returned</v>
      </c>
    </row>
    <row r="3971" spans="1:34" x14ac:dyDescent="0.25">
      <c r="A3971">
        <v>20390</v>
      </c>
      <c r="C3971" t="s">
        <v>2769</v>
      </c>
      <c r="D3971" s="2" t="str">
        <f>TEXT(MID(Sales_Transactions[[#This Row],[Order Date]],2,5),"d/m/yyy")</f>
        <v>31/8/2009</v>
      </c>
      <c r="E3971" s="2" t="str">
        <f>TEXT(MID(Sales_Transactions[[#This Row],[Order Date]],2,5),"d")</f>
        <v>31</v>
      </c>
      <c r="F3971" s="2" t="str">
        <f>TEXT(MID(Sales_Transactions[[#This Row],[Order Date]],2,5),"m")</f>
        <v>8</v>
      </c>
      <c r="G3971" s="2" t="str">
        <f>TEXT(MID(Sales_Transactions[[#This Row],[Order Date]],2,5),"yyy")</f>
        <v>2009</v>
      </c>
      <c r="H3971" s="2" t="str">
        <f>TEXT(MID(Sales_Transactions[[#This Row],[Order Date]],2,5),"yyy/m")</f>
        <v>2009/8</v>
      </c>
      <c r="I3971" t="s">
        <v>52</v>
      </c>
      <c r="J3971">
        <f t="shared" si="372"/>
        <v>1</v>
      </c>
      <c r="K3971" s="2">
        <v>17</v>
      </c>
      <c r="L3971" s="3">
        <v>58.5</v>
      </c>
      <c r="M3971" s="4">
        <v>0</v>
      </c>
      <c r="N3971" s="5" t="s">
        <v>23</v>
      </c>
      <c r="O3971" s="3">
        <v>-25.26</v>
      </c>
      <c r="P3971" s="3">
        <v>3.14</v>
      </c>
      <c r="Q3971" s="3">
        <v>1.92</v>
      </c>
      <c r="R3971" s="5" t="s">
        <v>2118</v>
      </c>
      <c r="S3971" s="5" t="s">
        <v>3085</v>
      </c>
      <c r="T3971" s="5" t="str">
        <f t="shared" si="373"/>
        <v>Sandra Flanagan</v>
      </c>
      <c r="U3971" t="s">
        <v>1988</v>
      </c>
      <c r="V3971" s="5" t="s">
        <v>74</v>
      </c>
      <c r="W3971" s="5" t="s">
        <v>28</v>
      </c>
      <c r="X3971" s="5" t="s">
        <v>221</v>
      </c>
      <c r="Y3971" s="5" t="s">
        <v>1192</v>
      </c>
      <c r="Z3971" s="5" t="s">
        <v>84</v>
      </c>
      <c r="AA3971" s="4">
        <v>0.84</v>
      </c>
      <c r="AB3971" s="1">
        <v>40058</v>
      </c>
      <c r="AC3971" s="1">
        <v>24568</v>
      </c>
      <c r="AD3971">
        <f t="shared" si="374"/>
        <v>2</v>
      </c>
      <c r="AE3971">
        <f t="shared" ca="1" si="375"/>
        <v>57</v>
      </c>
      <c r="AF3971" t="str">
        <f t="shared" ca="1" si="376"/>
        <v>18-64</v>
      </c>
      <c r="AG3971" s="3">
        <f t="shared" si="377"/>
        <v>0.29764705882352943</v>
      </c>
      <c r="AH3971" t="str">
        <f>_xlfn.IFNA(VLOOKUP(Sales_Transactions[[#This Row],[Order ID]],Returned_Items[#All],2,FALSE),"Not Returned")</f>
        <v>Not Returned</v>
      </c>
    </row>
    <row r="3972" spans="1:34" x14ac:dyDescent="0.25">
      <c r="A3972">
        <v>20451</v>
      </c>
      <c r="C3972" t="s">
        <v>2448</v>
      </c>
      <c r="D3972" s="2" t="str">
        <f>TEXT(MID(Sales_Transactions[[#This Row],[Order Date]],2,5),"d/m/yyy")</f>
        <v>25/5/2012</v>
      </c>
      <c r="E3972" s="2" t="str">
        <f>TEXT(MID(Sales_Transactions[[#This Row],[Order Date]],2,5),"d")</f>
        <v>25</v>
      </c>
      <c r="F3972" s="2" t="str">
        <f>TEXT(MID(Sales_Transactions[[#This Row],[Order Date]],2,5),"m")</f>
        <v>5</v>
      </c>
      <c r="G3972" s="2" t="str">
        <f>TEXT(MID(Sales_Transactions[[#This Row],[Order Date]],2,5),"yyy")</f>
        <v>2012</v>
      </c>
      <c r="H3972" s="2" t="str">
        <f>TEXT(MID(Sales_Transactions[[#This Row],[Order Date]],2,5),"yyy/m")</f>
        <v>2012/5</v>
      </c>
      <c r="I3972" t="s">
        <v>101</v>
      </c>
      <c r="J3972">
        <f t="shared" si="372"/>
        <v>1</v>
      </c>
      <c r="K3972" s="2">
        <v>6</v>
      </c>
      <c r="L3972" s="3">
        <v>53.72</v>
      </c>
      <c r="M3972" s="4">
        <v>0.1</v>
      </c>
      <c r="N3972" s="5" t="s">
        <v>23</v>
      </c>
      <c r="O3972" s="3">
        <v>2.82</v>
      </c>
      <c r="P3972" s="3">
        <v>8.9499999999999993</v>
      </c>
      <c r="Q3972" s="3">
        <v>2.0099999999999998</v>
      </c>
      <c r="R3972" s="5" t="s">
        <v>1698</v>
      </c>
      <c r="S3972" s="5" t="s">
        <v>3094</v>
      </c>
      <c r="T3972" s="5" t="str">
        <f t="shared" si="373"/>
        <v>Bill Overfelt</v>
      </c>
      <c r="U3972" t="s">
        <v>1988</v>
      </c>
      <c r="V3972" s="5" t="s">
        <v>47</v>
      </c>
      <c r="W3972" s="5" t="s">
        <v>28</v>
      </c>
      <c r="X3972" s="5" t="s">
        <v>75</v>
      </c>
      <c r="Y3972" s="5" t="s">
        <v>1083</v>
      </c>
      <c r="Z3972" s="5" t="s">
        <v>84</v>
      </c>
      <c r="AA3972" s="4">
        <v>0.39</v>
      </c>
      <c r="AB3972" s="1">
        <v>41056</v>
      </c>
      <c r="AC3972" s="1">
        <v>29647</v>
      </c>
      <c r="AD3972">
        <f t="shared" si="374"/>
        <v>2</v>
      </c>
      <c r="AE3972">
        <f t="shared" ca="1" si="375"/>
        <v>43</v>
      </c>
      <c r="AF3972" t="str">
        <f t="shared" ca="1" si="376"/>
        <v>18-64</v>
      </c>
      <c r="AG3972" s="3">
        <f t="shared" si="377"/>
        <v>1.8251749999999998</v>
      </c>
      <c r="AH3972" t="str">
        <f>_xlfn.IFNA(VLOOKUP(Sales_Transactions[[#This Row],[Order ID]],Returned_Items[#All],2,FALSE),"Not Returned")</f>
        <v>Not Returned</v>
      </c>
    </row>
    <row r="3973" spans="1:34" x14ac:dyDescent="0.25">
      <c r="A3973">
        <v>20451</v>
      </c>
      <c r="C3973" t="s">
        <v>2448</v>
      </c>
      <c r="D3973" s="2" t="str">
        <f>TEXT(MID(Sales_Transactions[[#This Row],[Order Date]],2,5),"d/m/yyy")</f>
        <v>25/5/2012</v>
      </c>
      <c r="E3973" s="2" t="str">
        <f>TEXT(MID(Sales_Transactions[[#This Row],[Order Date]],2,5),"d")</f>
        <v>25</v>
      </c>
      <c r="F3973" s="2" t="str">
        <f>TEXT(MID(Sales_Transactions[[#This Row],[Order Date]],2,5),"m")</f>
        <v>5</v>
      </c>
      <c r="G3973" s="2" t="str">
        <f>TEXT(MID(Sales_Transactions[[#This Row],[Order Date]],2,5),"yyy")</f>
        <v>2012</v>
      </c>
      <c r="H3973" s="2" t="str">
        <f>TEXT(MID(Sales_Transactions[[#This Row],[Order Date]],2,5),"yyy/m")</f>
        <v>2012/5</v>
      </c>
      <c r="I3973" t="s">
        <v>101</v>
      </c>
      <c r="J3973">
        <f t="shared" si="372"/>
        <v>1</v>
      </c>
      <c r="K3973" s="2">
        <v>33</v>
      </c>
      <c r="L3973" s="3">
        <v>1809.21</v>
      </c>
      <c r="M3973" s="4">
        <v>0.04</v>
      </c>
      <c r="N3973" s="5" t="s">
        <v>23</v>
      </c>
      <c r="O3973" s="3">
        <v>454.49</v>
      </c>
      <c r="P3973" s="3">
        <v>55.29</v>
      </c>
      <c r="Q3973" s="3">
        <v>5.08</v>
      </c>
      <c r="R3973" s="5" t="s">
        <v>1698</v>
      </c>
      <c r="S3973" s="5" t="s">
        <v>3094</v>
      </c>
      <c r="T3973" s="5" t="str">
        <f t="shared" si="373"/>
        <v>Bill Overfelt</v>
      </c>
      <c r="U3973" t="s">
        <v>1988</v>
      </c>
      <c r="V3973" s="5" t="s">
        <v>47</v>
      </c>
      <c r="W3973" s="5" t="s">
        <v>28</v>
      </c>
      <c r="X3973" s="5" t="s">
        <v>29</v>
      </c>
      <c r="Y3973" s="5" t="s">
        <v>467</v>
      </c>
      <c r="Z3973" s="5" t="s">
        <v>43</v>
      </c>
      <c r="AA3973" s="4">
        <v>0.59</v>
      </c>
      <c r="AB3973" s="1">
        <v>41056</v>
      </c>
      <c r="AC3973" s="1">
        <v>30340</v>
      </c>
      <c r="AD3973">
        <f t="shared" si="374"/>
        <v>2</v>
      </c>
      <c r="AE3973">
        <f t="shared" ca="1" si="375"/>
        <v>41</v>
      </c>
      <c r="AF3973" t="str">
        <f t="shared" ca="1" si="376"/>
        <v>18-64</v>
      </c>
      <c r="AG3973" s="3">
        <f t="shared" si="377"/>
        <v>1.8287237575757576</v>
      </c>
      <c r="AH3973" t="str">
        <f>_xlfn.IFNA(VLOOKUP(Sales_Transactions[[#This Row],[Order ID]],Returned_Items[#All],2,FALSE),"Not Returned")</f>
        <v>Not Returned</v>
      </c>
    </row>
    <row r="3974" spans="1:34" x14ac:dyDescent="0.25">
      <c r="A3974">
        <v>20451</v>
      </c>
      <c r="C3974" t="s">
        <v>2448</v>
      </c>
      <c r="D3974" s="2" t="str">
        <f>TEXT(MID(Sales_Transactions[[#This Row],[Order Date]],2,5),"d/m/yyy")</f>
        <v>25/5/2012</v>
      </c>
      <c r="E3974" s="2" t="str">
        <f>TEXT(MID(Sales_Transactions[[#This Row],[Order Date]],2,5),"d")</f>
        <v>25</v>
      </c>
      <c r="F3974" s="2" t="str">
        <f>TEXT(MID(Sales_Transactions[[#This Row],[Order Date]],2,5),"m")</f>
        <v>5</v>
      </c>
      <c r="G3974" s="2" t="str">
        <f>TEXT(MID(Sales_Transactions[[#This Row],[Order Date]],2,5),"yyy")</f>
        <v>2012</v>
      </c>
      <c r="H3974" s="2" t="str">
        <f>TEXT(MID(Sales_Transactions[[#This Row],[Order Date]],2,5),"yyy/m")</f>
        <v>2012/5</v>
      </c>
      <c r="I3974" t="s">
        <v>101</v>
      </c>
      <c r="J3974">
        <f t="shared" si="372"/>
        <v>1</v>
      </c>
      <c r="K3974" s="2">
        <v>17</v>
      </c>
      <c r="L3974" s="3">
        <v>9150.09</v>
      </c>
      <c r="M3974" s="4">
        <v>0.1</v>
      </c>
      <c r="N3974" s="5" t="s">
        <v>34</v>
      </c>
      <c r="O3974" s="3">
        <v>-1331.55</v>
      </c>
      <c r="P3974" s="3">
        <v>550.98</v>
      </c>
      <c r="Q3974" s="3">
        <v>45.7</v>
      </c>
      <c r="R3974" s="5" t="s">
        <v>1698</v>
      </c>
      <c r="S3974" s="5" t="s">
        <v>3094</v>
      </c>
      <c r="T3974" s="5" t="str">
        <f t="shared" si="373"/>
        <v>Bill Overfelt</v>
      </c>
      <c r="U3974" t="s">
        <v>1988</v>
      </c>
      <c r="V3974" s="5" t="s">
        <v>47</v>
      </c>
      <c r="W3974" s="5" t="s">
        <v>57</v>
      </c>
      <c r="X3974" s="5" t="s">
        <v>107</v>
      </c>
      <c r="Y3974" s="5" t="s">
        <v>2767</v>
      </c>
      <c r="Z3974" s="5" t="s">
        <v>106</v>
      </c>
      <c r="AA3974" s="4">
        <v>0.71</v>
      </c>
      <c r="AB3974" s="1">
        <v>41056</v>
      </c>
      <c r="AC3974" s="1">
        <v>30594</v>
      </c>
      <c r="AD3974">
        <f t="shared" si="374"/>
        <v>2</v>
      </c>
      <c r="AE3974">
        <f t="shared" ca="1" si="375"/>
        <v>40</v>
      </c>
      <c r="AF3974" t="str">
        <f t="shared" ca="1" si="376"/>
        <v>18-64</v>
      </c>
      <c r="AG3974" s="3">
        <f t="shared" si="377"/>
        <v>35.066412941176473</v>
      </c>
      <c r="AH3974" t="str">
        <f>_xlfn.IFNA(VLOOKUP(Sales_Transactions[[#This Row],[Order ID]],Returned_Items[#All],2,FALSE),"Not Returned")</f>
        <v>Not Returned</v>
      </c>
    </row>
    <row r="3975" spans="1:34" x14ac:dyDescent="0.25">
      <c r="A3975">
        <v>20486</v>
      </c>
      <c r="C3975" t="s">
        <v>3040</v>
      </c>
      <c r="D3975" s="2" t="str">
        <f>TEXT(MID(Sales_Transactions[[#This Row],[Order Date]],2,5),"d/m/yyy")</f>
        <v>5/3/2011</v>
      </c>
      <c r="E3975" s="2" t="str">
        <f>TEXT(MID(Sales_Transactions[[#This Row],[Order Date]],2,5),"d")</f>
        <v>5</v>
      </c>
      <c r="F3975" s="2" t="str">
        <f>TEXT(MID(Sales_Transactions[[#This Row],[Order Date]],2,5),"m")</f>
        <v>3</v>
      </c>
      <c r="G3975" s="2" t="str">
        <f>TEXT(MID(Sales_Transactions[[#This Row],[Order Date]],2,5),"yyy")</f>
        <v>2011</v>
      </c>
      <c r="H3975" s="2" t="str">
        <f>TEXT(MID(Sales_Transactions[[#This Row],[Order Date]],2,5),"yyy/m")</f>
        <v>2011/3</v>
      </c>
      <c r="I3975" t="s">
        <v>33</v>
      </c>
      <c r="J3975">
        <f t="shared" si="372"/>
        <v>4</v>
      </c>
      <c r="K3975" s="2">
        <v>34</v>
      </c>
      <c r="L3975" s="3">
        <v>306.3</v>
      </c>
      <c r="M3975" s="4">
        <v>7.0000000000000007E-2</v>
      </c>
      <c r="N3975" s="5" t="s">
        <v>23</v>
      </c>
      <c r="O3975" s="3">
        <v>18.73</v>
      </c>
      <c r="P3975" s="3">
        <v>9.27</v>
      </c>
      <c r="Q3975" s="3">
        <v>4.3899999999999997</v>
      </c>
      <c r="R3975" s="5" t="s">
        <v>3076</v>
      </c>
      <c r="S3975" s="5" t="s">
        <v>3077</v>
      </c>
      <c r="T3975" s="5" t="str">
        <f t="shared" si="373"/>
        <v>Alejandro Grove</v>
      </c>
      <c r="U3975" t="s">
        <v>1988</v>
      </c>
      <c r="V3975" s="5" t="s">
        <v>47</v>
      </c>
      <c r="W3975" s="5" t="s">
        <v>28</v>
      </c>
      <c r="X3975" s="5" t="s">
        <v>75</v>
      </c>
      <c r="Y3975" s="5" t="s">
        <v>656</v>
      </c>
      <c r="Z3975" s="5" t="s">
        <v>84</v>
      </c>
      <c r="AA3975" s="4">
        <v>0.38</v>
      </c>
      <c r="AB3975" s="1">
        <v>40608</v>
      </c>
      <c r="AC3975" s="1">
        <v>30519</v>
      </c>
      <c r="AD3975">
        <f t="shared" si="374"/>
        <v>1</v>
      </c>
      <c r="AE3975">
        <f t="shared" ca="1" si="375"/>
        <v>41</v>
      </c>
      <c r="AF3975" t="str">
        <f t="shared" ca="1" si="376"/>
        <v>18-64</v>
      </c>
      <c r="AG3975" s="3">
        <f t="shared" si="377"/>
        <v>0.40157385294117642</v>
      </c>
      <c r="AH3975" t="str">
        <f>_xlfn.IFNA(VLOOKUP(Sales_Transactions[[#This Row],[Order ID]],Returned_Items[#All],2,FALSE),"Not Returned")</f>
        <v>Returned</v>
      </c>
    </row>
    <row r="3976" spans="1:34" x14ac:dyDescent="0.25">
      <c r="A3976">
        <v>20486</v>
      </c>
      <c r="C3976" t="s">
        <v>3040</v>
      </c>
      <c r="D3976" s="2" t="str">
        <f>TEXT(MID(Sales_Transactions[[#This Row],[Order Date]],2,5),"d/m/yyy")</f>
        <v>5/3/2011</v>
      </c>
      <c r="E3976" s="2" t="str">
        <f>TEXT(MID(Sales_Transactions[[#This Row],[Order Date]],2,5),"d")</f>
        <v>5</v>
      </c>
      <c r="F3976" s="2" t="str">
        <f>TEXT(MID(Sales_Transactions[[#This Row],[Order Date]],2,5),"m")</f>
        <v>3</v>
      </c>
      <c r="G3976" s="2" t="str">
        <f>TEXT(MID(Sales_Transactions[[#This Row],[Order Date]],2,5),"yyy")</f>
        <v>2011</v>
      </c>
      <c r="H3976" s="2" t="str">
        <f>TEXT(MID(Sales_Transactions[[#This Row],[Order Date]],2,5),"yyy/m")</f>
        <v>2011/3</v>
      </c>
      <c r="I3976" t="s">
        <v>33</v>
      </c>
      <c r="J3976">
        <f t="shared" si="372"/>
        <v>4</v>
      </c>
      <c r="K3976" s="2">
        <v>42</v>
      </c>
      <c r="L3976" s="3">
        <v>163.98</v>
      </c>
      <c r="M3976" s="4">
        <v>0.01</v>
      </c>
      <c r="N3976" s="5" t="s">
        <v>23</v>
      </c>
      <c r="O3976" s="3">
        <v>55.73</v>
      </c>
      <c r="P3976" s="3">
        <v>3.85</v>
      </c>
      <c r="Q3976" s="3">
        <v>0.7</v>
      </c>
      <c r="R3976" s="5" t="s">
        <v>3076</v>
      </c>
      <c r="S3976" s="5" t="s">
        <v>3077</v>
      </c>
      <c r="T3976" s="5" t="str">
        <f t="shared" si="373"/>
        <v>Alejandro Grove</v>
      </c>
      <c r="U3976" t="s">
        <v>1988</v>
      </c>
      <c r="V3976" s="5" t="s">
        <v>47</v>
      </c>
      <c r="W3976" s="5" t="s">
        <v>28</v>
      </c>
      <c r="X3976" s="5" t="s">
        <v>124</v>
      </c>
      <c r="Y3976" s="5" t="s">
        <v>2125</v>
      </c>
      <c r="Z3976" s="5" t="s">
        <v>84</v>
      </c>
      <c r="AA3976" s="4">
        <v>0.44</v>
      </c>
      <c r="AB3976" s="1">
        <v>40608</v>
      </c>
      <c r="AC3976" s="1">
        <v>30499</v>
      </c>
      <c r="AD3976">
        <f t="shared" si="374"/>
        <v>1</v>
      </c>
      <c r="AE3976">
        <f t="shared" ca="1" si="375"/>
        <v>41</v>
      </c>
      <c r="AF3976" t="str">
        <f t="shared" ca="1" si="376"/>
        <v>18-64</v>
      </c>
      <c r="AG3976" s="3">
        <f t="shared" si="377"/>
        <v>0.10832416666666667</v>
      </c>
      <c r="AH3976" t="str">
        <f>_xlfn.IFNA(VLOOKUP(Sales_Transactions[[#This Row],[Order ID]],Returned_Items[#All],2,FALSE),"Not Returned")</f>
        <v>Returned</v>
      </c>
    </row>
    <row r="3977" spans="1:34" x14ac:dyDescent="0.25">
      <c r="A3977">
        <v>20899</v>
      </c>
      <c r="C3977" t="s">
        <v>307</v>
      </c>
      <c r="D3977" s="2" t="str">
        <f>TEXT(MID(Sales_Transactions[[#This Row],[Order Date]],2,5),"d/m/yyy")</f>
        <v>12/4/2010</v>
      </c>
      <c r="E3977" s="2" t="str">
        <f>TEXT(MID(Sales_Transactions[[#This Row],[Order Date]],2,5),"d")</f>
        <v>12</v>
      </c>
      <c r="F3977" s="2" t="str">
        <f>TEXT(MID(Sales_Transactions[[#This Row],[Order Date]],2,5),"m")</f>
        <v>4</v>
      </c>
      <c r="G3977" s="2" t="str">
        <f>TEXT(MID(Sales_Transactions[[#This Row],[Order Date]],2,5),"yyy")</f>
        <v>2010</v>
      </c>
      <c r="H3977" s="2" t="str">
        <f>TEXT(MID(Sales_Transactions[[#This Row],[Order Date]],2,5),"yyy/m")</f>
        <v>2010/4</v>
      </c>
      <c r="I3977" t="s">
        <v>22</v>
      </c>
      <c r="J3977">
        <f t="shared" si="372"/>
        <v>2</v>
      </c>
      <c r="K3977" s="2">
        <v>9</v>
      </c>
      <c r="L3977" s="3">
        <v>495.1</v>
      </c>
      <c r="M3977" s="4">
        <v>0.04</v>
      </c>
      <c r="N3977" s="5" t="s">
        <v>23</v>
      </c>
      <c r="O3977" s="3">
        <v>110.36</v>
      </c>
      <c r="P3977" s="3">
        <v>54.96</v>
      </c>
      <c r="Q3977" s="3">
        <v>10.75</v>
      </c>
      <c r="R3977" s="5" t="s">
        <v>2317</v>
      </c>
      <c r="S3977" s="5" t="s">
        <v>3071</v>
      </c>
      <c r="T3977" s="5" t="str">
        <f t="shared" si="373"/>
        <v>Arthur Prichep</v>
      </c>
      <c r="U3977" t="s">
        <v>1988</v>
      </c>
      <c r="V3977" s="5" t="s">
        <v>74</v>
      </c>
      <c r="W3977" s="5" t="s">
        <v>28</v>
      </c>
      <c r="X3977" s="5" t="s">
        <v>75</v>
      </c>
      <c r="Y3977" s="5" t="s">
        <v>567</v>
      </c>
      <c r="Z3977" s="5" t="s">
        <v>43</v>
      </c>
      <c r="AA3977" s="4">
        <v>0.36</v>
      </c>
      <c r="AB3977" s="1">
        <v>40289</v>
      </c>
      <c r="AC3977" s="1">
        <v>24656</v>
      </c>
      <c r="AD3977">
        <f t="shared" si="374"/>
        <v>9</v>
      </c>
      <c r="AE3977">
        <f t="shared" ca="1" si="375"/>
        <v>57</v>
      </c>
      <c r="AF3977" t="str">
        <f t="shared" ca="1" si="376"/>
        <v>18-64</v>
      </c>
      <c r="AG3977" s="3">
        <f t="shared" si="377"/>
        <v>7.298668444444445</v>
      </c>
      <c r="AH3977" t="str">
        <f>_xlfn.IFNA(VLOOKUP(Sales_Transactions[[#This Row],[Order ID]],Returned_Items[#All],2,FALSE),"Not Returned")</f>
        <v>Returned</v>
      </c>
    </row>
    <row r="3978" spans="1:34" x14ac:dyDescent="0.25">
      <c r="A3978">
        <v>21089</v>
      </c>
      <c r="C3978" t="s">
        <v>1224</v>
      </c>
      <c r="D3978" s="2" t="str">
        <f>TEXT(MID(Sales_Transactions[[#This Row],[Order Date]],2,5),"d/m/yyy")</f>
        <v>28/7/2011</v>
      </c>
      <c r="E3978" s="2" t="str">
        <f>TEXT(MID(Sales_Transactions[[#This Row],[Order Date]],2,5),"d")</f>
        <v>28</v>
      </c>
      <c r="F3978" s="2" t="str">
        <f>TEXT(MID(Sales_Transactions[[#This Row],[Order Date]],2,5),"m")</f>
        <v>7</v>
      </c>
      <c r="G3978" s="2" t="str">
        <f>TEXT(MID(Sales_Transactions[[#This Row],[Order Date]],2,5),"yyy")</f>
        <v>2011</v>
      </c>
      <c r="H3978" s="2" t="str">
        <f>TEXT(MID(Sales_Transactions[[#This Row],[Order Date]],2,5),"yyy/m")</f>
        <v>2011/7</v>
      </c>
      <c r="I3978" t="s">
        <v>78</v>
      </c>
      <c r="J3978">
        <f t="shared" si="372"/>
        <v>3</v>
      </c>
      <c r="K3978" s="2">
        <v>4</v>
      </c>
      <c r="L3978" s="3">
        <v>559.75</v>
      </c>
      <c r="M3978" s="4">
        <v>7.0000000000000007E-2</v>
      </c>
      <c r="N3978" s="5" t="s">
        <v>34</v>
      </c>
      <c r="O3978" s="3">
        <v>-331.08</v>
      </c>
      <c r="P3978" s="3">
        <v>122.99</v>
      </c>
      <c r="Q3978" s="3">
        <v>70.2</v>
      </c>
      <c r="R3978" s="5" t="s">
        <v>2838</v>
      </c>
      <c r="S3978" s="5" t="s">
        <v>1376</v>
      </c>
      <c r="T3978" s="5" t="str">
        <f t="shared" si="373"/>
        <v>Vivek Grady</v>
      </c>
      <c r="U3978" t="s">
        <v>1988</v>
      </c>
      <c r="V3978" s="5" t="s">
        <v>47</v>
      </c>
      <c r="W3978" s="5" t="s">
        <v>57</v>
      </c>
      <c r="X3978" s="5" t="s">
        <v>154</v>
      </c>
      <c r="Y3978" s="5" t="s">
        <v>701</v>
      </c>
      <c r="Z3978" s="5" t="s">
        <v>40</v>
      </c>
      <c r="AA3978" s="4">
        <v>0.74</v>
      </c>
      <c r="AB3978" s="1">
        <v>40754</v>
      </c>
      <c r="AC3978" s="1">
        <v>24269</v>
      </c>
      <c r="AD3978">
        <f t="shared" si="374"/>
        <v>2</v>
      </c>
      <c r="AE3978">
        <f t="shared" ca="1" si="375"/>
        <v>58</v>
      </c>
      <c r="AF3978" t="str">
        <f t="shared" ca="1" si="376"/>
        <v>18-64</v>
      </c>
      <c r="AG3978" s="3">
        <f t="shared" si="377"/>
        <v>48.275976749999998</v>
      </c>
      <c r="AH3978" t="str">
        <f>_xlfn.IFNA(VLOOKUP(Sales_Transactions[[#This Row],[Order ID]],Returned_Items[#All],2,FALSE),"Not Returned")</f>
        <v>Not Returned</v>
      </c>
    </row>
    <row r="3979" spans="1:34" x14ac:dyDescent="0.25">
      <c r="A3979">
        <v>21634</v>
      </c>
      <c r="C3979" t="s">
        <v>1805</v>
      </c>
      <c r="D3979" s="2" t="str">
        <f>TEXT(MID(Sales_Transactions[[#This Row],[Order Date]],2,5),"d/m/yyy")</f>
        <v>28/10/2012</v>
      </c>
      <c r="E3979" s="2" t="str">
        <f>TEXT(MID(Sales_Transactions[[#This Row],[Order Date]],2,5),"d")</f>
        <v>28</v>
      </c>
      <c r="F3979" s="2" t="str">
        <f>TEXT(MID(Sales_Transactions[[#This Row],[Order Date]],2,5),"m")</f>
        <v>10</v>
      </c>
      <c r="G3979" s="2" t="str">
        <f>TEXT(MID(Sales_Transactions[[#This Row],[Order Date]],2,5),"yyy")</f>
        <v>2012</v>
      </c>
      <c r="H3979" s="2" t="str">
        <f>TEXT(MID(Sales_Transactions[[#This Row],[Order Date]],2,5),"yyy/m")</f>
        <v>2012/10</v>
      </c>
      <c r="I3979" t="s">
        <v>52</v>
      </c>
      <c r="J3979">
        <f t="shared" si="372"/>
        <v>1</v>
      </c>
      <c r="K3979" s="2">
        <v>8</v>
      </c>
      <c r="L3979" s="3">
        <v>1611.73</v>
      </c>
      <c r="M3979" s="4">
        <v>0.1</v>
      </c>
      <c r="N3979" s="5" t="s">
        <v>34</v>
      </c>
      <c r="O3979" s="3">
        <v>-314.61</v>
      </c>
      <c r="P3979" s="3">
        <v>208.16</v>
      </c>
      <c r="Q3979" s="3">
        <v>68.02</v>
      </c>
      <c r="R3979" s="5" t="s">
        <v>3029</v>
      </c>
      <c r="S3979" s="5" t="s">
        <v>3115</v>
      </c>
      <c r="T3979" s="5" t="str">
        <f t="shared" si="373"/>
        <v>Lindsay Shagiari</v>
      </c>
      <c r="U3979" t="s">
        <v>1988</v>
      </c>
      <c r="V3979" s="5" t="s">
        <v>74</v>
      </c>
      <c r="W3979" s="5" t="s">
        <v>28</v>
      </c>
      <c r="X3979" s="5" t="s">
        <v>38</v>
      </c>
      <c r="Y3979" s="5" t="s">
        <v>39</v>
      </c>
      <c r="Z3979" s="5" t="s">
        <v>40</v>
      </c>
      <c r="AA3979" s="4">
        <v>0.57999999999999996</v>
      </c>
      <c r="AB3979" s="1">
        <v>41211</v>
      </c>
      <c r="AC3979" s="1">
        <v>30000</v>
      </c>
      <c r="AD3979">
        <f t="shared" si="374"/>
        <v>1</v>
      </c>
      <c r="AE3979">
        <f t="shared" ca="1" si="375"/>
        <v>42</v>
      </c>
      <c r="AF3979" t="str">
        <f t="shared" ca="1" si="376"/>
        <v>18-64</v>
      </c>
      <c r="AG3979" s="3">
        <f t="shared" si="377"/>
        <v>34.496479999999998</v>
      </c>
      <c r="AH3979" t="str">
        <f>_xlfn.IFNA(VLOOKUP(Sales_Transactions[[#This Row],[Order ID]],Returned_Items[#All],2,FALSE),"Not Returned")</f>
        <v>Not Returned</v>
      </c>
    </row>
    <row r="3980" spans="1:34" x14ac:dyDescent="0.25">
      <c r="A3980">
        <v>21634</v>
      </c>
      <c r="C3980" t="s">
        <v>1805</v>
      </c>
      <c r="D3980" s="2" t="str">
        <f>TEXT(MID(Sales_Transactions[[#This Row],[Order Date]],2,5),"d/m/yyy")</f>
        <v>28/10/2012</v>
      </c>
      <c r="E3980" s="2" t="str">
        <f>TEXT(MID(Sales_Transactions[[#This Row],[Order Date]],2,5),"d")</f>
        <v>28</v>
      </c>
      <c r="F3980" s="2" t="str">
        <f>TEXT(MID(Sales_Transactions[[#This Row],[Order Date]],2,5),"m")</f>
        <v>10</v>
      </c>
      <c r="G3980" s="2" t="str">
        <f>TEXT(MID(Sales_Transactions[[#This Row],[Order Date]],2,5),"yyy")</f>
        <v>2012</v>
      </c>
      <c r="H3980" s="2" t="str">
        <f>TEXT(MID(Sales_Transactions[[#This Row],[Order Date]],2,5),"yyy/m")</f>
        <v>2012/10</v>
      </c>
      <c r="I3980" t="s">
        <v>52</v>
      </c>
      <c r="J3980">
        <f t="shared" si="372"/>
        <v>1</v>
      </c>
      <c r="K3980" s="2">
        <v>1</v>
      </c>
      <c r="L3980" s="3">
        <v>1946.55</v>
      </c>
      <c r="M3980" s="4">
        <v>7.0000000000000007E-2</v>
      </c>
      <c r="N3980" s="5" t="s">
        <v>23</v>
      </c>
      <c r="O3980" s="3">
        <v>-4017.62</v>
      </c>
      <c r="P3980" s="3">
        <v>1938.02</v>
      </c>
      <c r="Q3980" s="3">
        <v>13.99</v>
      </c>
      <c r="R3980" s="5" t="s">
        <v>3029</v>
      </c>
      <c r="S3980" s="5" t="s">
        <v>3115</v>
      </c>
      <c r="T3980" s="5" t="str">
        <f t="shared" si="373"/>
        <v>Lindsay Shagiari</v>
      </c>
      <c r="U3980" t="s">
        <v>1988</v>
      </c>
      <c r="V3980" s="5" t="s">
        <v>74</v>
      </c>
      <c r="W3980" s="5" t="s">
        <v>48</v>
      </c>
      <c r="X3980" s="5" t="s">
        <v>324</v>
      </c>
      <c r="Y3980" s="5" t="s">
        <v>331</v>
      </c>
      <c r="Z3980" s="5" t="s">
        <v>56</v>
      </c>
      <c r="AA3980" s="4">
        <v>0.38</v>
      </c>
      <c r="AB3980" s="1">
        <v>41213</v>
      </c>
      <c r="AC3980" s="1">
        <v>30042</v>
      </c>
      <c r="AD3980">
        <f t="shared" si="374"/>
        <v>3</v>
      </c>
      <c r="AE3980">
        <f t="shared" ca="1" si="375"/>
        <v>42</v>
      </c>
      <c r="AF3980" t="str">
        <f t="shared" ca="1" si="376"/>
        <v>18-64</v>
      </c>
      <c r="AG3980" s="3">
        <f t="shared" si="377"/>
        <v>1950.653386</v>
      </c>
      <c r="AH3980" t="str">
        <f>_xlfn.IFNA(VLOOKUP(Sales_Transactions[[#This Row],[Order ID]],Returned_Items[#All],2,FALSE),"Not Returned")</f>
        <v>Not Returned</v>
      </c>
    </row>
    <row r="3981" spans="1:34" x14ac:dyDescent="0.25">
      <c r="A3981">
        <v>21665</v>
      </c>
      <c r="C3981" t="s">
        <v>3116</v>
      </c>
      <c r="D3981" s="2" t="str">
        <f>TEXT(MID(Sales_Transactions[[#This Row],[Order Date]],2,5),"d/m/yyy")</f>
        <v>15/10/2012</v>
      </c>
      <c r="E3981" s="2" t="str">
        <f>TEXT(MID(Sales_Transactions[[#This Row],[Order Date]],2,5),"d")</f>
        <v>15</v>
      </c>
      <c r="F3981" s="2" t="str">
        <f>TEXT(MID(Sales_Transactions[[#This Row],[Order Date]],2,5),"m")</f>
        <v>10</v>
      </c>
      <c r="G3981" s="2" t="str">
        <f>TEXT(MID(Sales_Transactions[[#This Row],[Order Date]],2,5),"yyy")</f>
        <v>2012</v>
      </c>
      <c r="H3981" s="2" t="str">
        <f>TEXT(MID(Sales_Transactions[[#This Row],[Order Date]],2,5),"yyy/m")</f>
        <v>2012/10</v>
      </c>
      <c r="I3981" t="s">
        <v>33</v>
      </c>
      <c r="J3981">
        <f t="shared" si="372"/>
        <v>4</v>
      </c>
      <c r="K3981" s="2">
        <v>5</v>
      </c>
      <c r="L3981" s="3">
        <v>474.79300000000001</v>
      </c>
      <c r="M3981" s="4">
        <v>0.09</v>
      </c>
      <c r="N3981" s="5" t="s">
        <v>67</v>
      </c>
      <c r="O3981" s="3">
        <v>-407.26</v>
      </c>
      <c r="P3981" s="3">
        <v>115.99</v>
      </c>
      <c r="Q3981" s="3">
        <v>2.5</v>
      </c>
      <c r="R3981" s="5" t="s">
        <v>2317</v>
      </c>
      <c r="S3981" s="5" t="s">
        <v>3071</v>
      </c>
      <c r="T3981" s="5" t="str">
        <f t="shared" si="373"/>
        <v>Arthur Prichep</v>
      </c>
      <c r="U3981" t="s">
        <v>1988</v>
      </c>
      <c r="V3981" s="5" t="s">
        <v>74</v>
      </c>
      <c r="W3981" s="5" t="s">
        <v>48</v>
      </c>
      <c r="X3981" s="5" t="s">
        <v>49</v>
      </c>
      <c r="Y3981" s="5" t="s">
        <v>1917</v>
      </c>
      <c r="Z3981" s="5" t="s">
        <v>43</v>
      </c>
      <c r="AA3981" s="4">
        <v>0.57999999999999996</v>
      </c>
      <c r="AB3981" s="1">
        <v>41198</v>
      </c>
      <c r="AC3981" s="1">
        <v>30017</v>
      </c>
      <c r="AD3981">
        <f t="shared" si="374"/>
        <v>1</v>
      </c>
      <c r="AE3981">
        <f t="shared" ca="1" si="375"/>
        <v>42</v>
      </c>
      <c r="AF3981" t="str">
        <f t="shared" ca="1" si="376"/>
        <v>18-64</v>
      </c>
      <c r="AG3981" s="3">
        <f t="shared" si="377"/>
        <v>23.677121799999998</v>
      </c>
      <c r="AH3981" t="str">
        <f>_xlfn.IFNA(VLOOKUP(Sales_Transactions[[#This Row],[Order ID]],Returned_Items[#All],2,FALSE),"Not Returned")</f>
        <v>Not Returned</v>
      </c>
    </row>
    <row r="3982" spans="1:34" x14ac:dyDescent="0.25">
      <c r="A3982">
        <v>21729</v>
      </c>
      <c r="C3982" t="s">
        <v>2605</v>
      </c>
      <c r="D3982" s="2" t="str">
        <f>TEXT(MID(Sales_Transactions[[#This Row],[Order Date]],2,5),"d/m/yyy")</f>
        <v>6/12/2012</v>
      </c>
      <c r="E3982" s="2" t="str">
        <f>TEXT(MID(Sales_Transactions[[#This Row],[Order Date]],2,5),"d")</f>
        <v>6</v>
      </c>
      <c r="F3982" s="2" t="str">
        <f>TEXT(MID(Sales_Transactions[[#This Row],[Order Date]],2,5),"m")</f>
        <v>12</v>
      </c>
      <c r="G3982" s="2" t="str">
        <f>TEXT(MID(Sales_Transactions[[#This Row],[Order Date]],2,5),"yyy")</f>
        <v>2012</v>
      </c>
      <c r="H3982" s="2" t="str">
        <f>TEXT(MID(Sales_Transactions[[#This Row],[Order Date]],2,5),"yyy/m")</f>
        <v>2012/12</v>
      </c>
      <c r="I3982" t="s">
        <v>22</v>
      </c>
      <c r="J3982">
        <f t="shared" si="372"/>
        <v>2</v>
      </c>
      <c r="K3982" s="2">
        <v>28</v>
      </c>
      <c r="L3982" s="3">
        <v>120.98</v>
      </c>
      <c r="M3982" s="4">
        <v>0</v>
      </c>
      <c r="N3982" s="5" t="s">
        <v>23</v>
      </c>
      <c r="O3982" s="3">
        <v>-92.85</v>
      </c>
      <c r="P3982" s="3">
        <v>4.13</v>
      </c>
      <c r="Q3982" s="3">
        <v>5.34</v>
      </c>
      <c r="R3982" s="5" t="s">
        <v>3092</v>
      </c>
      <c r="S3982" s="5" t="s">
        <v>199</v>
      </c>
      <c r="T3982" s="5" t="str">
        <f t="shared" si="373"/>
        <v>Xylona Price</v>
      </c>
      <c r="U3982" t="s">
        <v>1988</v>
      </c>
      <c r="V3982" s="5" t="s">
        <v>47</v>
      </c>
      <c r="W3982" s="5" t="s">
        <v>28</v>
      </c>
      <c r="X3982" s="5" t="s">
        <v>41</v>
      </c>
      <c r="Y3982" s="5" t="s">
        <v>1156</v>
      </c>
      <c r="Z3982" s="5" t="s">
        <v>43</v>
      </c>
      <c r="AA3982" s="4">
        <v>0.38</v>
      </c>
      <c r="AB3982" s="1">
        <v>41253</v>
      </c>
      <c r="AC3982" s="1">
        <v>30197</v>
      </c>
      <c r="AD3982">
        <f t="shared" si="374"/>
        <v>4</v>
      </c>
      <c r="AE3982">
        <f t="shared" ca="1" si="375"/>
        <v>41</v>
      </c>
      <c r="AF3982" t="str">
        <f t="shared" ca="1" si="376"/>
        <v>18-64</v>
      </c>
      <c r="AG3982" s="3">
        <f t="shared" si="377"/>
        <v>0.33821428571428569</v>
      </c>
      <c r="AH3982" t="str">
        <f>_xlfn.IFNA(VLOOKUP(Sales_Transactions[[#This Row],[Order ID]],Returned_Items[#All],2,FALSE),"Not Returned")</f>
        <v>Returned</v>
      </c>
    </row>
    <row r="3983" spans="1:34" x14ac:dyDescent="0.25">
      <c r="A3983">
        <v>21729</v>
      </c>
      <c r="C3983" t="s">
        <v>2605</v>
      </c>
      <c r="D3983" s="2" t="str">
        <f>TEXT(MID(Sales_Transactions[[#This Row],[Order Date]],2,5),"d/m/yyy")</f>
        <v>6/12/2012</v>
      </c>
      <c r="E3983" s="2" t="str">
        <f>TEXT(MID(Sales_Transactions[[#This Row],[Order Date]],2,5),"d")</f>
        <v>6</v>
      </c>
      <c r="F3983" s="2" t="str">
        <f>TEXT(MID(Sales_Transactions[[#This Row],[Order Date]],2,5),"m")</f>
        <v>12</v>
      </c>
      <c r="G3983" s="2" t="str">
        <f>TEXT(MID(Sales_Transactions[[#This Row],[Order Date]],2,5),"yyy")</f>
        <v>2012</v>
      </c>
      <c r="H3983" s="2" t="str">
        <f>TEXT(MID(Sales_Transactions[[#This Row],[Order Date]],2,5),"yyy/m")</f>
        <v>2012/12</v>
      </c>
      <c r="I3983" t="s">
        <v>22</v>
      </c>
      <c r="J3983">
        <f t="shared" si="372"/>
        <v>2</v>
      </c>
      <c r="K3983" s="2">
        <v>14</v>
      </c>
      <c r="L3983" s="3">
        <v>1082.6600000000001</v>
      </c>
      <c r="M3983" s="4">
        <v>0.08</v>
      </c>
      <c r="N3983" s="5" t="s">
        <v>23</v>
      </c>
      <c r="O3983" s="3">
        <v>-256.93</v>
      </c>
      <c r="P3983" s="3">
        <v>79.52</v>
      </c>
      <c r="Q3983" s="3">
        <v>48.2</v>
      </c>
      <c r="R3983" s="5" t="s">
        <v>3092</v>
      </c>
      <c r="S3983" s="5" t="s">
        <v>199</v>
      </c>
      <c r="T3983" s="5" t="str">
        <f t="shared" si="373"/>
        <v>Xylona Price</v>
      </c>
      <c r="U3983" t="s">
        <v>1988</v>
      </c>
      <c r="V3983" s="5" t="s">
        <v>47</v>
      </c>
      <c r="W3983" s="5" t="s">
        <v>57</v>
      </c>
      <c r="X3983" s="5" t="s">
        <v>58</v>
      </c>
      <c r="Y3983" s="5" t="s">
        <v>1569</v>
      </c>
      <c r="Z3983" s="5" t="s">
        <v>56</v>
      </c>
      <c r="AA3983" s="4">
        <v>0.74</v>
      </c>
      <c r="AB3983" s="1">
        <v>41256</v>
      </c>
      <c r="AC3983" s="1">
        <v>30018</v>
      </c>
      <c r="AD3983">
        <f t="shared" si="374"/>
        <v>7</v>
      </c>
      <c r="AE3983">
        <f t="shared" ca="1" si="375"/>
        <v>42</v>
      </c>
      <c r="AF3983" t="str">
        <f t="shared" ca="1" si="376"/>
        <v>18-64</v>
      </c>
      <c r="AG3983" s="3">
        <f t="shared" si="377"/>
        <v>9.1183131428571436</v>
      </c>
      <c r="AH3983" t="str">
        <f>_xlfn.IFNA(VLOOKUP(Sales_Transactions[[#This Row],[Order ID]],Returned_Items[#All],2,FALSE),"Not Returned")</f>
        <v>Returned</v>
      </c>
    </row>
    <row r="3984" spans="1:34" x14ac:dyDescent="0.25">
      <c r="A3984">
        <v>21796</v>
      </c>
      <c r="C3984" t="s">
        <v>2379</v>
      </c>
      <c r="D3984" s="2" t="str">
        <f>TEXT(MID(Sales_Transactions[[#This Row],[Order Date]],2,5),"d/m/yyy")</f>
        <v>6/5/2012</v>
      </c>
      <c r="E3984" s="2" t="str">
        <f>TEXT(MID(Sales_Transactions[[#This Row],[Order Date]],2,5),"d")</f>
        <v>6</v>
      </c>
      <c r="F3984" s="2" t="str">
        <f>TEXT(MID(Sales_Transactions[[#This Row],[Order Date]],2,5),"m")</f>
        <v>5</v>
      </c>
      <c r="G3984" s="2" t="str">
        <f>TEXT(MID(Sales_Transactions[[#This Row],[Order Date]],2,5),"yyy")</f>
        <v>2012</v>
      </c>
      <c r="H3984" s="2" t="str">
        <f>TEXT(MID(Sales_Transactions[[#This Row],[Order Date]],2,5),"yyy/m")</f>
        <v>2012/5</v>
      </c>
      <c r="I3984" t="s">
        <v>22</v>
      </c>
      <c r="J3984">
        <f t="shared" si="372"/>
        <v>2</v>
      </c>
      <c r="K3984" s="2">
        <v>46</v>
      </c>
      <c r="L3984" s="3">
        <v>4744.6400000000003</v>
      </c>
      <c r="M3984" s="4">
        <v>0.04</v>
      </c>
      <c r="N3984" s="5" t="s">
        <v>23</v>
      </c>
      <c r="O3984" s="3">
        <v>1033.3800000000001</v>
      </c>
      <c r="P3984" s="3">
        <v>99.99</v>
      </c>
      <c r="Q3984" s="3">
        <v>19.989999999999998</v>
      </c>
      <c r="R3984" s="5" t="s">
        <v>2838</v>
      </c>
      <c r="S3984" s="5" t="s">
        <v>1376</v>
      </c>
      <c r="T3984" s="5" t="str">
        <f t="shared" si="373"/>
        <v>Vivek Grady</v>
      </c>
      <c r="U3984" t="s">
        <v>1988</v>
      </c>
      <c r="V3984" s="5" t="s">
        <v>74</v>
      </c>
      <c r="W3984" s="5" t="s">
        <v>48</v>
      </c>
      <c r="X3984" s="5" t="s">
        <v>87</v>
      </c>
      <c r="Y3984" s="5" t="s">
        <v>545</v>
      </c>
      <c r="Z3984" s="5" t="s">
        <v>43</v>
      </c>
      <c r="AA3984" s="4">
        <v>0.52</v>
      </c>
      <c r="AB3984" s="1">
        <v>41039</v>
      </c>
      <c r="AC3984" s="1">
        <v>30232</v>
      </c>
      <c r="AD3984">
        <f t="shared" si="374"/>
        <v>4</v>
      </c>
      <c r="AE3984">
        <f t="shared" ca="1" si="375"/>
        <v>41</v>
      </c>
      <c r="AF3984" t="str">
        <f t="shared" ca="1" si="376"/>
        <v>18-64</v>
      </c>
      <c r="AG3984" s="3">
        <f t="shared" si="377"/>
        <v>2.6073913913043474</v>
      </c>
      <c r="AH3984" t="str">
        <f>_xlfn.IFNA(VLOOKUP(Sales_Transactions[[#This Row],[Order ID]],Returned_Items[#All],2,FALSE),"Not Returned")</f>
        <v>Not Returned</v>
      </c>
    </row>
    <row r="3985" spans="1:34" x14ac:dyDescent="0.25">
      <c r="A3985">
        <v>21796</v>
      </c>
      <c r="C3985" t="s">
        <v>2379</v>
      </c>
      <c r="D3985" s="2" t="str">
        <f>TEXT(MID(Sales_Transactions[[#This Row],[Order Date]],2,5),"d/m/yyy")</f>
        <v>6/5/2012</v>
      </c>
      <c r="E3985" s="2" t="str">
        <f>TEXT(MID(Sales_Transactions[[#This Row],[Order Date]],2,5),"d")</f>
        <v>6</v>
      </c>
      <c r="F3985" s="2" t="str">
        <f>TEXT(MID(Sales_Transactions[[#This Row],[Order Date]],2,5),"m")</f>
        <v>5</v>
      </c>
      <c r="G3985" s="2" t="str">
        <f>TEXT(MID(Sales_Transactions[[#This Row],[Order Date]],2,5),"yyy")</f>
        <v>2012</v>
      </c>
      <c r="H3985" s="2" t="str">
        <f>TEXT(MID(Sales_Transactions[[#This Row],[Order Date]],2,5),"yyy/m")</f>
        <v>2012/5</v>
      </c>
      <c r="I3985" t="s">
        <v>22</v>
      </c>
      <c r="J3985">
        <f t="shared" si="372"/>
        <v>2</v>
      </c>
      <c r="K3985" s="2">
        <v>2</v>
      </c>
      <c r="L3985" s="3">
        <v>40.825499999999998</v>
      </c>
      <c r="M3985" s="4">
        <v>0.01</v>
      </c>
      <c r="N3985" s="5" t="s">
        <v>23</v>
      </c>
      <c r="O3985" s="3">
        <v>-99.98</v>
      </c>
      <c r="P3985" s="3">
        <v>20.99</v>
      </c>
      <c r="Q3985" s="3">
        <v>4.8099999999999996</v>
      </c>
      <c r="R3985" s="5" t="s">
        <v>2838</v>
      </c>
      <c r="S3985" s="5" t="s">
        <v>1376</v>
      </c>
      <c r="T3985" s="5" t="str">
        <f t="shared" si="373"/>
        <v>Vivek Grady</v>
      </c>
      <c r="U3985" t="s">
        <v>1988</v>
      </c>
      <c r="V3985" s="5" t="s">
        <v>74</v>
      </c>
      <c r="W3985" s="5" t="s">
        <v>48</v>
      </c>
      <c r="X3985" s="5" t="s">
        <v>49</v>
      </c>
      <c r="Y3985" s="5" t="s">
        <v>1298</v>
      </c>
      <c r="Z3985" s="5" t="s">
        <v>56</v>
      </c>
      <c r="AA3985" s="4">
        <v>0.57999999999999996</v>
      </c>
      <c r="AB3985" s="1">
        <v>41035</v>
      </c>
      <c r="AC3985" s="1">
        <v>30187</v>
      </c>
      <c r="AD3985">
        <f t="shared" si="374"/>
        <v>0</v>
      </c>
      <c r="AE3985">
        <f t="shared" ca="1" si="375"/>
        <v>41</v>
      </c>
      <c r="AF3985" t="str">
        <f t="shared" ca="1" si="376"/>
        <v>18-64</v>
      </c>
      <c r="AG3985" s="3">
        <f t="shared" si="377"/>
        <v>12.898950499999998</v>
      </c>
      <c r="AH3985" t="str">
        <f>_xlfn.IFNA(VLOOKUP(Sales_Transactions[[#This Row],[Order ID]],Returned_Items[#All],2,FALSE),"Not Returned")</f>
        <v>Not Returned</v>
      </c>
    </row>
    <row r="3986" spans="1:34" x14ac:dyDescent="0.25">
      <c r="A3986">
        <v>21796</v>
      </c>
      <c r="C3986" t="s">
        <v>2379</v>
      </c>
      <c r="D3986" s="2" t="str">
        <f>TEXT(MID(Sales_Transactions[[#This Row],[Order Date]],2,5),"d/m/yyy")</f>
        <v>6/5/2012</v>
      </c>
      <c r="E3986" s="2" t="str">
        <f>TEXT(MID(Sales_Transactions[[#This Row],[Order Date]],2,5),"d")</f>
        <v>6</v>
      </c>
      <c r="F3986" s="2" t="str">
        <f>TEXT(MID(Sales_Transactions[[#This Row],[Order Date]],2,5),"m")</f>
        <v>5</v>
      </c>
      <c r="G3986" s="2" t="str">
        <f>TEXT(MID(Sales_Transactions[[#This Row],[Order Date]],2,5),"yyy")</f>
        <v>2012</v>
      </c>
      <c r="H3986" s="2" t="str">
        <f>TEXT(MID(Sales_Transactions[[#This Row],[Order Date]],2,5),"yyy/m")</f>
        <v>2012/5</v>
      </c>
      <c r="I3986" t="s">
        <v>22</v>
      </c>
      <c r="J3986">
        <f t="shared" si="372"/>
        <v>2</v>
      </c>
      <c r="K3986" s="2">
        <v>41</v>
      </c>
      <c r="L3986" s="3">
        <v>607.13</v>
      </c>
      <c r="M3986" s="4">
        <v>0.1</v>
      </c>
      <c r="N3986" s="5" t="s">
        <v>23</v>
      </c>
      <c r="O3986" s="3">
        <v>274.66000000000003</v>
      </c>
      <c r="P3986" s="3">
        <v>15.67</v>
      </c>
      <c r="Q3986" s="3">
        <v>1.39</v>
      </c>
      <c r="R3986" s="5" t="s">
        <v>2838</v>
      </c>
      <c r="S3986" s="5" t="s">
        <v>1376</v>
      </c>
      <c r="T3986" s="5" t="str">
        <f t="shared" si="373"/>
        <v>Vivek Grady</v>
      </c>
      <c r="U3986" t="s">
        <v>1988</v>
      </c>
      <c r="V3986" s="5" t="s">
        <v>74</v>
      </c>
      <c r="W3986" s="5" t="s">
        <v>28</v>
      </c>
      <c r="X3986" s="5" t="s">
        <v>98</v>
      </c>
      <c r="Y3986" s="5" t="s">
        <v>247</v>
      </c>
      <c r="Z3986" s="5" t="s">
        <v>43</v>
      </c>
      <c r="AA3986" s="4">
        <v>0.38</v>
      </c>
      <c r="AB3986" s="1">
        <v>41042</v>
      </c>
      <c r="AC3986" s="1">
        <v>30268</v>
      </c>
      <c r="AD3986">
        <f t="shared" si="374"/>
        <v>7</v>
      </c>
      <c r="AE3986">
        <f t="shared" ca="1" si="375"/>
        <v>41</v>
      </c>
      <c r="AF3986" t="str">
        <f t="shared" ca="1" si="376"/>
        <v>18-64</v>
      </c>
      <c r="AG3986" s="3">
        <f t="shared" si="377"/>
        <v>0.41571536585365848</v>
      </c>
      <c r="AH3986" t="str">
        <f>_xlfn.IFNA(VLOOKUP(Sales_Transactions[[#This Row],[Order ID]],Returned_Items[#All],2,FALSE),"Not Returned")</f>
        <v>Not Returned</v>
      </c>
    </row>
    <row r="3987" spans="1:34" x14ac:dyDescent="0.25">
      <c r="A3987">
        <v>21796</v>
      </c>
      <c r="C3987" t="s">
        <v>2379</v>
      </c>
      <c r="D3987" s="2" t="str">
        <f>TEXT(MID(Sales_Transactions[[#This Row],[Order Date]],2,5),"d/m/yyy")</f>
        <v>6/5/2012</v>
      </c>
      <c r="E3987" s="2" t="str">
        <f>TEXT(MID(Sales_Transactions[[#This Row],[Order Date]],2,5),"d")</f>
        <v>6</v>
      </c>
      <c r="F3987" s="2" t="str">
        <f>TEXT(MID(Sales_Transactions[[#This Row],[Order Date]],2,5),"m")</f>
        <v>5</v>
      </c>
      <c r="G3987" s="2" t="str">
        <f>TEXT(MID(Sales_Transactions[[#This Row],[Order Date]],2,5),"yyy")</f>
        <v>2012</v>
      </c>
      <c r="H3987" s="2" t="str">
        <f>TEXT(MID(Sales_Transactions[[#This Row],[Order Date]],2,5),"yyy/m")</f>
        <v>2012/5</v>
      </c>
      <c r="I3987" t="s">
        <v>22</v>
      </c>
      <c r="J3987">
        <f t="shared" si="372"/>
        <v>2</v>
      </c>
      <c r="K3987" s="2">
        <v>31</v>
      </c>
      <c r="L3987" s="3">
        <v>34.22</v>
      </c>
      <c r="M3987" s="4">
        <v>7.0000000000000007E-2</v>
      </c>
      <c r="N3987" s="5" t="s">
        <v>23</v>
      </c>
      <c r="O3987" s="3">
        <v>-3.19</v>
      </c>
      <c r="P3987" s="3">
        <v>1.1399999999999999</v>
      </c>
      <c r="Q3987" s="3">
        <v>0.7</v>
      </c>
      <c r="R3987" s="5" t="s">
        <v>2838</v>
      </c>
      <c r="S3987" s="5" t="s">
        <v>1376</v>
      </c>
      <c r="T3987" s="5" t="str">
        <f t="shared" si="373"/>
        <v>Vivek Grady</v>
      </c>
      <c r="U3987" t="s">
        <v>1988</v>
      </c>
      <c r="V3987" s="5" t="s">
        <v>74</v>
      </c>
      <c r="W3987" s="5" t="s">
        <v>28</v>
      </c>
      <c r="X3987" s="5" t="s">
        <v>82</v>
      </c>
      <c r="Y3987" s="5" t="s">
        <v>2950</v>
      </c>
      <c r="Z3987" s="5" t="s">
        <v>84</v>
      </c>
      <c r="AA3987" s="4">
        <v>0.38</v>
      </c>
      <c r="AB3987" s="1">
        <v>41040</v>
      </c>
      <c r="AC3987" s="1">
        <v>29733</v>
      </c>
      <c r="AD3987">
        <f t="shared" si="374"/>
        <v>5</v>
      </c>
      <c r="AE3987">
        <f t="shared" ca="1" si="375"/>
        <v>43</v>
      </c>
      <c r="AF3987" t="str">
        <f t="shared" ca="1" si="376"/>
        <v>18-64</v>
      </c>
      <c r="AG3987" s="3">
        <f t="shared" si="377"/>
        <v>5.932909677419354E-2</v>
      </c>
      <c r="AH3987" t="str">
        <f>_xlfn.IFNA(VLOOKUP(Sales_Transactions[[#This Row],[Order ID]],Returned_Items[#All],2,FALSE),"Not Returned")</f>
        <v>Not Returned</v>
      </c>
    </row>
    <row r="3988" spans="1:34" x14ac:dyDescent="0.25">
      <c r="A3988">
        <v>21958</v>
      </c>
      <c r="C3988" t="s">
        <v>3117</v>
      </c>
      <c r="D3988" s="2" t="str">
        <f>TEXT(MID(Sales_Transactions[[#This Row],[Order Date]],2,5),"d/m/yyy")</f>
        <v>5/6/2009</v>
      </c>
      <c r="E3988" s="2" t="str">
        <f>TEXT(MID(Sales_Transactions[[#This Row],[Order Date]],2,5),"d")</f>
        <v>5</v>
      </c>
      <c r="F3988" s="2" t="str">
        <f>TEXT(MID(Sales_Transactions[[#This Row],[Order Date]],2,5),"m")</f>
        <v>6</v>
      </c>
      <c r="G3988" s="2" t="str">
        <f>TEXT(MID(Sales_Transactions[[#This Row],[Order Date]],2,5),"yyy")</f>
        <v>2009</v>
      </c>
      <c r="H3988" s="2" t="str">
        <f>TEXT(MID(Sales_Transactions[[#This Row],[Order Date]],2,5),"yyy/m")</f>
        <v>2009/6</v>
      </c>
      <c r="I3988" t="s">
        <v>33</v>
      </c>
      <c r="J3988">
        <f t="shared" si="372"/>
        <v>4</v>
      </c>
      <c r="K3988" s="2">
        <v>14</v>
      </c>
      <c r="L3988" s="3">
        <v>4998.03</v>
      </c>
      <c r="M3988" s="4">
        <v>0.09</v>
      </c>
      <c r="N3988" s="5" t="s">
        <v>23</v>
      </c>
      <c r="O3988" s="3">
        <v>1092.94</v>
      </c>
      <c r="P3988" s="3">
        <v>363.25</v>
      </c>
      <c r="Q3988" s="3">
        <v>19.989999999999998</v>
      </c>
      <c r="R3988" s="5" t="s">
        <v>1250</v>
      </c>
      <c r="S3988" s="5" t="s">
        <v>3081</v>
      </c>
      <c r="T3988" s="5" t="str">
        <f t="shared" si="373"/>
        <v>Sally Hughsby</v>
      </c>
      <c r="U3988" t="s">
        <v>1988</v>
      </c>
      <c r="V3988" s="5" t="s">
        <v>37</v>
      </c>
      <c r="W3988" s="5" t="s">
        <v>28</v>
      </c>
      <c r="X3988" s="5" t="s">
        <v>38</v>
      </c>
      <c r="Y3988" s="5" t="s">
        <v>994</v>
      </c>
      <c r="Z3988" s="5" t="s">
        <v>43</v>
      </c>
      <c r="AA3988" s="4">
        <v>0.56999999999999995</v>
      </c>
      <c r="AB3988" s="1">
        <v>39970</v>
      </c>
      <c r="AC3988" s="1">
        <v>29438</v>
      </c>
      <c r="AD3988">
        <f t="shared" si="374"/>
        <v>1</v>
      </c>
      <c r="AE3988">
        <f t="shared" ca="1" si="375"/>
        <v>44</v>
      </c>
      <c r="AF3988" t="str">
        <f t="shared" ca="1" si="376"/>
        <v>18-64</v>
      </c>
      <c r="AG3988" s="3">
        <f t="shared" si="377"/>
        <v>27.350933928571429</v>
      </c>
      <c r="AH3988" t="str">
        <f>_xlfn.IFNA(VLOOKUP(Sales_Transactions[[#This Row],[Order ID]],Returned_Items[#All],2,FALSE),"Not Returned")</f>
        <v>Not Returned</v>
      </c>
    </row>
    <row r="3989" spans="1:34" x14ac:dyDescent="0.25">
      <c r="A3989">
        <v>22468</v>
      </c>
      <c r="C3989" t="s">
        <v>2782</v>
      </c>
      <c r="D3989" s="2" t="str">
        <f>TEXT(MID(Sales_Transactions[[#This Row],[Order Date]],2,5),"d/m/yyy")</f>
        <v>10/6/2010</v>
      </c>
      <c r="E3989" s="2" t="str">
        <f>TEXT(MID(Sales_Transactions[[#This Row],[Order Date]],2,5),"d")</f>
        <v>10</v>
      </c>
      <c r="F3989" s="2" t="str">
        <f>TEXT(MID(Sales_Transactions[[#This Row],[Order Date]],2,5),"m")</f>
        <v>6</v>
      </c>
      <c r="G3989" s="2" t="str">
        <f>TEXT(MID(Sales_Transactions[[#This Row],[Order Date]],2,5),"yyy")</f>
        <v>2010</v>
      </c>
      <c r="H3989" s="2" t="str">
        <f>TEXT(MID(Sales_Transactions[[#This Row],[Order Date]],2,5),"yyy/m")</f>
        <v>2010/6</v>
      </c>
      <c r="I3989" t="s">
        <v>52</v>
      </c>
      <c r="J3989">
        <f t="shared" si="372"/>
        <v>1</v>
      </c>
      <c r="K3989" s="2">
        <v>14</v>
      </c>
      <c r="L3989" s="3">
        <v>323.11</v>
      </c>
      <c r="M3989" s="4">
        <v>0</v>
      </c>
      <c r="N3989" s="5" t="s">
        <v>23</v>
      </c>
      <c r="O3989" s="3">
        <v>41.52</v>
      </c>
      <c r="P3989" s="3">
        <v>20.98</v>
      </c>
      <c r="Q3989" s="3">
        <v>8.83</v>
      </c>
      <c r="R3989" s="5" t="s">
        <v>1778</v>
      </c>
      <c r="S3989" s="5" t="s">
        <v>2210</v>
      </c>
      <c r="T3989" s="5" t="str">
        <f t="shared" si="373"/>
        <v>Steve Nguyen</v>
      </c>
      <c r="U3989" t="s">
        <v>1988</v>
      </c>
      <c r="V3989" s="5" t="s">
        <v>27</v>
      </c>
      <c r="W3989" s="5" t="s">
        <v>28</v>
      </c>
      <c r="X3989" s="5" t="s">
        <v>41</v>
      </c>
      <c r="Y3989" s="5" t="s">
        <v>792</v>
      </c>
      <c r="Z3989" s="5" t="s">
        <v>43</v>
      </c>
      <c r="AA3989" s="4">
        <v>0.37</v>
      </c>
      <c r="AB3989" s="1">
        <v>40339</v>
      </c>
      <c r="AC3989" s="1">
        <v>29558</v>
      </c>
      <c r="AD3989">
        <f t="shared" si="374"/>
        <v>0</v>
      </c>
      <c r="AE3989">
        <f t="shared" ca="1" si="375"/>
        <v>43</v>
      </c>
      <c r="AF3989" t="str">
        <f t="shared" ca="1" si="376"/>
        <v>18-64</v>
      </c>
      <c r="AG3989" s="3">
        <f t="shared" si="377"/>
        <v>2.1292857142857144</v>
      </c>
      <c r="AH3989" t="str">
        <f>_xlfn.IFNA(VLOOKUP(Sales_Transactions[[#This Row],[Order ID]],Returned_Items[#All],2,FALSE),"Not Returned")</f>
        <v>Not Returned</v>
      </c>
    </row>
    <row r="3990" spans="1:34" x14ac:dyDescent="0.25">
      <c r="A3990">
        <v>22468</v>
      </c>
      <c r="C3990" t="s">
        <v>2782</v>
      </c>
      <c r="D3990" s="2" t="str">
        <f>TEXT(MID(Sales_Transactions[[#This Row],[Order Date]],2,5),"d/m/yyy")</f>
        <v>10/6/2010</v>
      </c>
      <c r="E3990" s="2" t="str">
        <f>TEXT(MID(Sales_Transactions[[#This Row],[Order Date]],2,5),"d")</f>
        <v>10</v>
      </c>
      <c r="F3990" s="2" t="str">
        <f>TEXT(MID(Sales_Transactions[[#This Row],[Order Date]],2,5),"m")</f>
        <v>6</v>
      </c>
      <c r="G3990" s="2" t="str">
        <f>TEXT(MID(Sales_Transactions[[#This Row],[Order Date]],2,5),"yyy")</f>
        <v>2010</v>
      </c>
      <c r="H3990" s="2" t="str">
        <f>TEXT(MID(Sales_Transactions[[#This Row],[Order Date]],2,5),"yyy/m")</f>
        <v>2010/6</v>
      </c>
      <c r="I3990" t="s">
        <v>52</v>
      </c>
      <c r="J3990">
        <f t="shared" si="372"/>
        <v>1</v>
      </c>
      <c r="K3990" s="2">
        <v>11</v>
      </c>
      <c r="L3990" s="3">
        <v>65.099999999999994</v>
      </c>
      <c r="M3990" s="4">
        <v>0.03</v>
      </c>
      <c r="N3990" s="5" t="s">
        <v>23</v>
      </c>
      <c r="O3990" s="3">
        <v>13.31</v>
      </c>
      <c r="P3990" s="3">
        <v>5.68</v>
      </c>
      <c r="Q3990" s="3">
        <v>1.46</v>
      </c>
      <c r="R3990" s="5" t="s">
        <v>1778</v>
      </c>
      <c r="S3990" s="5" t="s">
        <v>2210</v>
      </c>
      <c r="T3990" s="5" t="str">
        <f t="shared" si="373"/>
        <v>Steve Nguyen</v>
      </c>
      <c r="U3990" t="s">
        <v>1988</v>
      </c>
      <c r="V3990" s="5" t="s">
        <v>27</v>
      </c>
      <c r="W3990" s="5" t="s">
        <v>28</v>
      </c>
      <c r="X3990" s="5" t="s">
        <v>75</v>
      </c>
      <c r="Y3990" s="5" t="s">
        <v>626</v>
      </c>
      <c r="Z3990" s="5" t="s">
        <v>84</v>
      </c>
      <c r="AA3990" s="4">
        <v>0.39</v>
      </c>
      <c r="AB3990" s="1">
        <v>40340</v>
      </c>
      <c r="AC3990" s="1">
        <v>28879</v>
      </c>
      <c r="AD3990">
        <f t="shared" si="374"/>
        <v>1</v>
      </c>
      <c r="AE3990">
        <f t="shared" ca="1" si="375"/>
        <v>45</v>
      </c>
      <c r="AF3990" t="str">
        <f t="shared" ca="1" si="376"/>
        <v>18-64</v>
      </c>
      <c r="AG3990" s="3">
        <f t="shared" si="377"/>
        <v>0.64893599999999996</v>
      </c>
      <c r="AH3990" t="str">
        <f>_xlfn.IFNA(VLOOKUP(Sales_Transactions[[#This Row],[Order ID]],Returned_Items[#All],2,FALSE),"Not Returned")</f>
        <v>Not Returned</v>
      </c>
    </row>
    <row r="3991" spans="1:34" x14ac:dyDescent="0.25">
      <c r="A3991">
        <v>22468</v>
      </c>
      <c r="C3991" t="s">
        <v>2782</v>
      </c>
      <c r="D3991" s="2" t="str">
        <f>TEXT(MID(Sales_Transactions[[#This Row],[Order Date]],2,5),"d/m/yyy")</f>
        <v>10/6/2010</v>
      </c>
      <c r="E3991" s="2" t="str">
        <f>TEXT(MID(Sales_Transactions[[#This Row],[Order Date]],2,5),"d")</f>
        <v>10</v>
      </c>
      <c r="F3991" s="2" t="str">
        <f>TEXT(MID(Sales_Transactions[[#This Row],[Order Date]],2,5),"m")</f>
        <v>6</v>
      </c>
      <c r="G3991" s="2" t="str">
        <f>TEXT(MID(Sales_Transactions[[#This Row],[Order Date]],2,5),"yyy")</f>
        <v>2010</v>
      </c>
      <c r="H3991" s="2" t="str">
        <f>TEXT(MID(Sales_Transactions[[#This Row],[Order Date]],2,5),"yyy/m")</f>
        <v>2010/6</v>
      </c>
      <c r="I3991" t="s">
        <v>52</v>
      </c>
      <c r="J3991">
        <f t="shared" si="372"/>
        <v>1</v>
      </c>
      <c r="K3991" s="2">
        <v>19</v>
      </c>
      <c r="L3991" s="3">
        <v>163.75</v>
      </c>
      <c r="M3991" s="4">
        <v>0</v>
      </c>
      <c r="N3991" s="5" t="s">
        <v>23</v>
      </c>
      <c r="O3991" s="3">
        <v>23.61</v>
      </c>
      <c r="P3991" s="3">
        <v>7.96</v>
      </c>
      <c r="Q3991" s="3">
        <v>4.95</v>
      </c>
      <c r="R3991" s="5" t="s">
        <v>1778</v>
      </c>
      <c r="S3991" s="5" t="s">
        <v>2210</v>
      </c>
      <c r="T3991" s="5" t="str">
        <f t="shared" si="373"/>
        <v>Steve Nguyen</v>
      </c>
      <c r="U3991" t="s">
        <v>1988</v>
      </c>
      <c r="V3991" s="5" t="s">
        <v>27</v>
      </c>
      <c r="W3991" s="5" t="s">
        <v>57</v>
      </c>
      <c r="X3991" s="5" t="s">
        <v>58</v>
      </c>
      <c r="Y3991" s="5" t="s">
        <v>1664</v>
      </c>
      <c r="Z3991" s="5" t="s">
        <v>43</v>
      </c>
      <c r="AA3991" s="4">
        <v>0.41</v>
      </c>
      <c r="AB3991" s="1">
        <v>40341</v>
      </c>
      <c r="AC3991" s="1">
        <v>29395</v>
      </c>
      <c r="AD3991">
        <f t="shared" si="374"/>
        <v>2</v>
      </c>
      <c r="AE3991">
        <f t="shared" ca="1" si="375"/>
        <v>44</v>
      </c>
      <c r="AF3991" t="str">
        <f t="shared" ca="1" si="376"/>
        <v>18-64</v>
      </c>
      <c r="AG3991" s="3">
        <f t="shared" si="377"/>
        <v>0.67947368421052634</v>
      </c>
      <c r="AH3991" t="str">
        <f>_xlfn.IFNA(VLOOKUP(Sales_Transactions[[#This Row],[Order ID]],Returned_Items[#All],2,FALSE),"Not Returned")</f>
        <v>Not Returned</v>
      </c>
    </row>
    <row r="3992" spans="1:34" x14ac:dyDescent="0.25">
      <c r="A3992">
        <v>22626</v>
      </c>
      <c r="C3992" t="s">
        <v>2927</v>
      </c>
      <c r="D3992" s="2" t="str">
        <f>TEXT(MID(Sales_Transactions[[#This Row],[Order Date]],2,5),"d/m/yyy")</f>
        <v>29/6/2010</v>
      </c>
      <c r="E3992" s="2" t="str">
        <f>TEXT(MID(Sales_Transactions[[#This Row],[Order Date]],2,5),"d")</f>
        <v>29</v>
      </c>
      <c r="F3992" s="2" t="str">
        <f>TEXT(MID(Sales_Transactions[[#This Row],[Order Date]],2,5),"m")</f>
        <v>6</v>
      </c>
      <c r="G3992" s="2" t="str">
        <f>TEXT(MID(Sales_Transactions[[#This Row],[Order Date]],2,5),"yyy")</f>
        <v>2010</v>
      </c>
      <c r="H3992" s="2" t="str">
        <f>TEXT(MID(Sales_Transactions[[#This Row],[Order Date]],2,5),"yyy/m")</f>
        <v>2010/6</v>
      </c>
      <c r="I3992" t="s">
        <v>101</v>
      </c>
      <c r="J3992">
        <f t="shared" si="372"/>
        <v>1</v>
      </c>
      <c r="K3992" s="2">
        <v>17</v>
      </c>
      <c r="L3992" s="3">
        <v>90.93</v>
      </c>
      <c r="M3992" s="4">
        <v>0.02</v>
      </c>
      <c r="N3992" s="5" t="s">
        <v>23</v>
      </c>
      <c r="O3992" s="3">
        <v>14.19</v>
      </c>
      <c r="P3992" s="3">
        <v>5.18</v>
      </c>
      <c r="Q3992" s="3">
        <v>2.04</v>
      </c>
      <c r="R3992" s="5" t="s">
        <v>1594</v>
      </c>
      <c r="S3992" s="5" t="s">
        <v>2709</v>
      </c>
      <c r="T3992" s="5" t="str">
        <f t="shared" si="373"/>
        <v>John Lucas</v>
      </c>
      <c r="U3992" t="s">
        <v>1988</v>
      </c>
      <c r="V3992" s="5" t="s">
        <v>27</v>
      </c>
      <c r="W3992" s="5" t="s">
        <v>28</v>
      </c>
      <c r="X3992" s="5" t="s">
        <v>75</v>
      </c>
      <c r="Y3992" s="5" t="s">
        <v>642</v>
      </c>
      <c r="Z3992" s="5" t="s">
        <v>84</v>
      </c>
      <c r="AA3992" s="4">
        <v>0.36</v>
      </c>
      <c r="AB3992" s="1">
        <v>40360</v>
      </c>
      <c r="AC3992" s="1">
        <v>29246</v>
      </c>
      <c r="AD3992">
        <f t="shared" si="374"/>
        <v>2</v>
      </c>
      <c r="AE3992">
        <f t="shared" ca="1" si="375"/>
        <v>44</v>
      </c>
      <c r="AF3992" t="str">
        <f t="shared" ca="1" si="376"/>
        <v>18-64</v>
      </c>
      <c r="AG3992" s="3">
        <f t="shared" si="377"/>
        <v>0.42464494117647056</v>
      </c>
      <c r="AH3992" t="str">
        <f>_xlfn.IFNA(VLOOKUP(Sales_Transactions[[#This Row],[Order ID]],Returned_Items[#All],2,FALSE),"Not Returned")</f>
        <v>Not Returned</v>
      </c>
    </row>
    <row r="3993" spans="1:34" x14ac:dyDescent="0.25">
      <c r="A3993">
        <v>22626</v>
      </c>
      <c r="C3993" t="s">
        <v>2927</v>
      </c>
      <c r="D3993" s="2" t="str">
        <f>TEXT(MID(Sales_Transactions[[#This Row],[Order Date]],2,5),"d/m/yyy")</f>
        <v>29/6/2010</v>
      </c>
      <c r="E3993" s="2" t="str">
        <f>TEXT(MID(Sales_Transactions[[#This Row],[Order Date]],2,5),"d")</f>
        <v>29</v>
      </c>
      <c r="F3993" s="2" t="str">
        <f>TEXT(MID(Sales_Transactions[[#This Row],[Order Date]],2,5),"m")</f>
        <v>6</v>
      </c>
      <c r="G3993" s="2" t="str">
        <f>TEXT(MID(Sales_Transactions[[#This Row],[Order Date]],2,5),"yyy")</f>
        <v>2010</v>
      </c>
      <c r="H3993" s="2" t="str">
        <f>TEXT(MID(Sales_Transactions[[#This Row],[Order Date]],2,5),"yyy/m")</f>
        <v>2010/6</v>
      </c>
      <c r="I3993" t="s">
        <v>101</v>
      </c>
      <c r="J3993">
        <f t="shared" si="372"/>
        <v>1</v>
      </c>
      <c r="K3993" s="2">
        <v>35</v>
      </c>
      <c r="L3993" s="3">
        <v>6170.9120000000003</v>
      </c>
      <c r="M3993" s="4">
        <v>0.04</v>
      </c>
      <c r="N3993" s="5" t="s">
        <v>34</v>
      </c>
      <c r="O3993" s="3">
        <v>-528.65</v>
      </c>
      <c r="P3993" s="3">
        <v>218.75</v>
      </c>
      <c r="Q3993" s="3">
        <v>69.64</v>
      </c>
      <c r="R3993" s="5" t="s">
        <v>1594</v>
      </c>
      <c r="S3993" s="5" t="s">
        <v>2709</v>
      </c>
      <c r="T3993" s="5" t="str">
        <f t="shared" si="373"/>
        <v>John Lucas</v>
      </c>
      <c r="U3993" t="s">
        <v>1988</v>
      </c>
      <c r="V3993" s="5" t="s">
        <v>27</v>
      </c>
      <c r="W3993" s="5" t="s">
        <v>57</v>
      </c>
      <c r="X3993" s="5" t="s">
        <v>107</v>
      </c>
      <c r="Y3993" s="5" t="s">
        <v>397</v>
      </c>
      <c r="Z3993" s="5" t="s">
        <v>106</v>
      </c>
      <c r="AA3993" s="4">
        <v>0.77</v>
      </c>
      <c r="AB3993" s="1">
        <v>40360</v>
      </c>
      <c r="AC3993" s="1">
        <v>29277</v>
      </c>
      <c r="AD3993">
        <f t="shared" si="374"/>
        <v>2</v>
      </c>
      <c r="AE3993">
        <f t="shared" ca="1" si="375"/>
        <v>44</v>
      </c>
      <c r="AF3993" t="str">
        <f t="shared" ca="1" si="376"/>
        <v>18-64</v>
      </c>
      <c r="AG3993" s="3">
        <f t="shared" si="377"/>
        <v>8.2372142857142858</v>
      </c>
      <c r="AH3993" t="str">
        <f>_xlfn.IFNA(VLOOKUP(Sales_Transactions[[#This Row],[Order ID]],Returned_Items[#All],2,FALSE),"Not Returned")</f>
        <v>Not Returned</v>
      </c>
    </row>
    <row r="3994" spans="1:34" x14ac:dyDescent="0.25">
      <c r="A3994">
        <v>23205</v>
      </c>
      <c r="C3994" t="s">
        <v>2275</v>
      </c>
      <c r="D3994" s="2" t="str">
        <f>TEXT(MID(Sales_Transactions[[#This Row],[Order Date]],2,5),"d/m/yyy")</f>
        <v>24/5/2009</v>
      </c>
      <c r="E3994" s="2" t="str">
        <f>TEXT(MID(Sales_Transactions[[#This Row],[Order Date]],2,5),"d")</f>
        <v>24</v>
      </c>
      <c r="F3994" s="2" t="str">
        <f>TEXT(MID(Sales_Transactions[[#This Row],[Order Date]],2,5),"m")</f>
        <v>5</v>
      </c>
      <c r="G3994" s="2" t="str">
        <f>TEXT(MID(Sales_Transactions[[#This Row],[Order Date]],2,5),"yyy")</f>
        <v>2009</v>
      </c>
      <c r="H3994" s="2" t="str">
        <f>TEXT(MID(Sales_Transactions[[#This Row],[Order Date]],2,5),"yyy/m")</f>
        <v>2009/5</v>
      </c>
      <c r="I3994" t="s">
        <v>33</v>
      </c>
      <c r="J3994">
        <f t="shared" si="372"/>
        <v>4</v>
      </c>
      <c r="K3994" s="2">
        <v>8</v>
      </c>
      <c r="L3994" s="3">
        <v>319.62</v>
      </c>
      <c r="M3994" s="4">
        <v>0.08</v>
      </c>
      <c r="N3994" s="5" t="s">
        <v>67</v>
      </c>
      <c r="O3994" s="3">
        <v>-16.64</v>
      </c>
      <c r="P3994" s="3">
        <v>40.98</v>
      </c>
      <c r="Q3994" s="3">
        <v>7.2</v>
      </c>
      <c r="R3994" s="5" t="s">
        <v>2987</v>
      </c>
      <c r="S3994" s="5" t="s">
        <v>3070</v>
      </c>
      <c r="T3994" s="5" t="str">
        <f t="shared" si="373"/>
        <v>Stuart Calhoun</v>
      </c>
      <c r="U3994" t="s">
        <v>1988</v>
      </c>
      <c r="V3994" s="5" t="s">
        <v>37</v>
      </c>
      <c r="W3994" s="5" t="s">
        <v>28</v>
      </c>
      <c r="X3994" s="5" t="s">
        <v>38</v>
      </c>
      <c r="Y3994" s="5" t="s">
        <v>3118</v>
      </c>
      <c r="Z3994" s="5" t="s">
        <v>43</v>
      </c>
      <c r="AA3994" s="4">
        <v>0.6</v>
      </c>
      <c r="AB3994" s="1">
        <v>39958</v>
      </c>
      <c r="AC3994" s="1">
        <v>6071</v>
      </c>
      <c r="AD3994">
        <f t="shared" si="374"/>
        <v>1</v>
      </c>
      <c r="AE3994">
        <f t="shared" ca="1" si="375"/>
        <v>107</v>
      </c>
      <c r="AF3994" t="str">
        <f t="shared" ca="1" si="376"/>
        <v>Over 65</v>
      </c>
      <c r="AG3994" s="3">
        <f t="shared" si="377"/>
        <v>6.018402</v>
      </c>
      <c r="AH3994" t="str">
        <f>_xlfn.IFNA(VLOOKUP(Sales_Transactions[[#This Row],[Order ID]],Returned_Items[#All],2,FALSE),"Not Returned")</f>
        <v>Not Returned</v>
      </c>
    </row>
    <row r="3995" spans="1:34" x14ac:dyDescent="0.25">
      <c r="A3995">
        <v>23205</v>
      </c>
      <c r="C3995" t="s">
        <v>2275</v>
      </c>
      <c r="D3995" s="2" t="str">
        <f>TEXT(MID(Sales_Transactions[[#This Row],[Order Date]],2,5),"d/m/yyy")</f>
        <v>24/5/2009</v>
      </c>
      <c r="E3995" s="2" t="str">
        <f>TEXT(MID(Sales_Transactions[[#This Row],[Order Date]],2,5),"d")</f>
        <v>24</v>
      </c>
      <c r="F3995" s="2" t="str">
        <f>TEXT(MID(Sales_Transactions[[#This Row],[Order Date]],2,5),"m")</f>
        <v>5</v>
      </c>
      <c r="G3995" s="2" t="str">
        <f>TEXT(MID(Sales_Transactions[[#This Row],[Order Date]],2,5),"yyy")</f>
        <v>2009</v>
      </c>
      <c r="H3995" s="2" t="str">
        <f>TEXT(MID(Sales_Transactions[[#This Row],[Order Date]],2,5),"yyy/m")</f>
        <v>2009/5</v>
      </c>
      <c r="I3995" t="s">
        <v>33</v>
      </c>
      <c r="J3995">
        <f t="shared" si="372"/>
        <v>4</v>
      </c>
      <c r="K3995" s="2">
        <v>32</v>
      </c>
      <c r="L3995" s="3">
        <v>263.39</v>
      </c>
      <c r="M3995" s="4">
        <v>0.08</v>
      </c>
      <c r="N3995" s="5" t="s">
        <v>67</v>
      </c>
      <c r="O3995" s="3">
        <v>-59.73</v>
      </c>
      <c r="P3995" s="3">
        <v>8.1199999999999992</v>
      </c>
      <c r="Q3995" s="3">
        <v>2.83</v>
      </c>
      <c r="R3995" s="5" t="s">
        <v>2987</v>
      </c>
      <c r="S3995" s="5" t="s">
        <v>3070</v>
      </c>
      <c r="T3995" s="5" t="str">
        <f t="shared" si="373"/>
        <v>Stuart Calhoun</v>
      </c>
      <c r="U3995" t="s">
        <v>1988</v>
      </c>
      <c r="V3995" s="5" t="s">
        <v>37</v>
      </c>
      <c r="W3995" s="5" t="s">
        <v>48</v>
      </c>
      <c r="X3995" s="5" t="s">
        <v>87</v>
      </c>
      <c r="Y3995" s="5" t="s">
        <v>1068</v>
      </c>
      <c r="Z3995" s="5" t="s">
        <v>60</v>
      </c>
      <c r="AA3995" s="4">
        <v>0.77</v>
      </c>
      <c r="AB3995" s="1">
        <v>39958</v>
      </c>
      <c r="AC3995" s="1">
        <v>29017</v>
      </c>
      <c r="AD3995">
        <f t="shared" si="374"/>
        <v>1</v>
      </c>
      <c r="AE3995">
        <f t="shared" ca="1" si="375"/>
        <v>45</v>
      </c>
      <c r="AF3995" t="str">
        <f t="shared" ca="1" si="376"/>
        <v>18-64</v>
      </c>
      <c r="AG3995" s="3">
        <f t="shared" si="377"/>
        <v>0.34198449999999997</v>
      </c>
      <c r="AH3995" t="str">
        <f>_xlfn.IFNA(VLOOKUP(Sales_Transactions[[#This Row],[Order ID]],Returned_Items[#All],2,FALSE),"Not Returned")</f>
        <v>Not Returned</v>
      </c>
    </row>
    <row r="3996" spans="1:34" x14ac:dyDescent="0.25">
      <c r="A3996">
        <v>23205</v>
      </c>
      <c r="C3996" t="s">
        <v>2275</v>
      </c>
      <c r="D3996" s="2" t="str">
        <f>TEXT(MID(Sales_Transactions[[#This Row],[Order Date]],2,5),"d/m/yyy")</f>
        <v>24/5/2009</v>
      </c>
      <c r="E3996" s="2" t="str">
        <f>TEXT(MID(Sales_Transactions[[#This Row],[Order Date]],2,5),"d")</f>
        <v>24</v>
      </c>
      <c r="F3996" s="2" t="str">
        <f>TEXT(MID(Sales_Transactions[[#This Row],[Order Date]],2,5),"m")</f>
        <v>5</v>
      </c>
      <c r="G3996" s="2" t="str">
        <f>TEXT(MID(Sales_Transactions[[#This Row],[Order Date]],2,5),"yyy")</f>
        <v>2009</v>
      </c>
      <c r="H3996" s="2" t="str">
        <f>TEXT(MID(Sales_Transactions[[#This Row],[Order Date]],2,5),"yyy/m")</f>
        <v>2009/5</v>
      </c>
      <c r="I3996" t="s">
        <v>33</v>
      </c>
      <c r="J3996">
        <f t="shared" si="372"/>
        <v>4</v>
      </c>
      <c r="K3996" s="2">
        <v>26</v>
      </c>
      <c r="L3996" s="3">
        <v>7208.8</v>
      </c>
      <c r="M3996" s="4">
        <v>0.02</v>
      </c>
      <c r="N3996" s="5" t="s">
        <v>34</v>
      </c>
      <c r="O3996" s="3">
        <v>-633.44000000000005</v>
      </c>
      <c r="P3996" s="3">
        <v>262.11</v>
      </c>
      <c r="Q3996" s="3">
        <v>62.74</v>
      </c>
      <c r="R3996" s="5" t="s">
        <v>2987</v>
      </c>
      <c r="S3996" s="5" t="s">
        <v>3070</v>
      </c>
      <c r="T3996" s="5" t="str">
        <f t="shared" si="373"/>
        <v>Stuart Calhoun</v>
      </c>
      <c r="U3996" t="s">
        <v>1988</v>
      </c>
      <c r="V3996" s="5" t="s">
        <v>37</v>
      </c>
      <c r="W3996" s="5" t="s">
        <v>57</v>
      </c>
      <c r="X3996" s="5" t="s">
        <v>107</v>
      </c>
      <c r="Y3996" s="5" t="s">
        <v>289</v>
      </c>
      <c r="Z3996" s="5" t="s">
        <v>106</v>
      </c>
      <c r="AA3996" s="4">
        <v>0.75</v>
      </c>
      <c r="AB3996" s="1">
        <v>39958</v>
      </c>
      <c r="AC3996" s="1">
        <v>29216</v>
      </c>
      <c r="AD3996">
        <f t="shared" si="374"/>
        <v>1</v>
      </c>
      <c r="AE3996">
        <f t="shared" ca="1" si="375"/>
        <v>44</v>
      </c>
      <c r="AF3996" t="str">
        <f t="shared" ca="1" si="376"/>
        <v>18-64</v>
      </c>
      <c r="AG3996" s="3">
        <f t="shared" si="377"/>
        <v>12.492214538461541</v>
      </c>
      <c r="AH3996" t="str">
        <f>_xlfn.IFNA(VLOOKUP(Sales_Transactions[[#This Row],[Order ID]],Returned_Items[#All],2,FALSE),"Not Returned")</f>
        <v>Not Returned</v>
      </c>
    </row>
    <row r="3997" spans="1:34" x14ac:dyDescent="0.25">
      <c r="A3997">
        <v>23394</v>
      </c>
      <c r="C3997" t="s">
        <v>197</v>
      </c>
      <c r="D3997" s="2" t="str">
        <f>TEXT(MID(Sales_Transactions[[#This Row],[Order Date]],2,5),"d/m/yyy")</f>
        <v>29/4/2010</v>
      </c>
      <c r="E3997" s="2" t="str">
        <f>TEXT(MID(Sales_Transactions[[#This Row],[Order Date]],2,5),"d")</f>
        <v>29</v>
      </c>
      <c r="F3997" s="2" t="str">
        <f>TEXT(MID(Sales_Transactions[[#This Row],[Order Date]],2,5),"m")</f>
        <v>4</v>
      </c>
      <c r="G3997" s="2" t="str">
        <f>TEXT(MID(Sales_Transactions[[#This Row],[Order Date]],2,5),"yyy")</f>
        <v>2010</v>
      </c>
      <c r="H3997" s="2" t="str">
        <f>TEXT(MID(Sales_Transactions[[#This Row],[Order Date]],2,5),"yyy/m")</f>
        <v>2010/4</v>
      </c>
      <c r="I3997" t="s">
        <v>33</v>
      </c>
      <c r="J3997">
        <f t="shared" si="372"/>
        <v>4</v>
      </c>
      <c r="K3997" s="2">
        <v>45</v>
      </c>
      <c r="L3997" s="3">
        <v>101.57</v>
      </c>
      <c r="M3997" s="4">
        <v>0.01</v>
      </c>
      <c r="N3997" s="5" t="s">
        <v>23</v>
      </c>
      <c r="O3997" s="3">
        <v>-5.99</v>
      </c>
      <c r="P3997" s="3">
        <v>2.08</v>
      </c>
      <c r="Q3997" s="3">
        <v>1.49</v>
      </c>
      <c r="R3997" s="5" t="s">
        <v>3072</v>
      </c>
      <c r="S3997" s="5" t="s">
        <v>2210</v>
      </c>
      <c r="T3997" s="5" t="str">
        <f t="shared" si="373"/>
        <v>Kean Nguyen</v>
      </c>
      <c r="U3997" t="s">
        <v>1988</v>
      </c>
      <c r="V3997" s="5" t="s">
        <v>27</v>
      </c>
      <c r="W3997" s="5" t="s">
        <v>28</v>
      </c>
      <c r="X3997" s="5" t="s">
        <v>41</v>
      </c>
      <c r="Y3997" s="5" t="s">
        <v>1338</v>
      </c>
      <c r="Z3997" s="5" t="s">
        <v>43</v>
      </c>
      <c r="AA3997" s="4">
        <v>0.38</v>
      </c>
      <c r="AB3997" s="1">
        <v>40298</v>
      </c>
      <c r="AC3997" s="1">
        <v>28619</v>
      </c>
      <c r="AD3997">
        <f t="shared" si="374"/>
        <v>1</v>
      </c>
      <c r="AE3997">
        <f t="shared" ca="1" si="375"/>
        <v>46</v>
      </c>
      <c r="AF3997" t="str">
        <f t="shared" ca="1" si="376"/>
        <v>18-64</v>
      </c>
      <c r="AG3997" s="3">
        <f t="shared" si="377"/>
        <v>7.9328711111111103E-2</v>
      </c>
      <c r="AH3997" t="str">
        <f>_xlfn.IFNA(VLOOKUP(Sales_Transactions[[#This Row],[Order ID]],Returned_Items[#All],2,FALSE),"Not Returned")</f>
        <v>Not Returned</v>
      </c>
    </row>
    <row r="3998" spans="1:34" x14ac:dyDescent="0.25">
      <c r="A3998">
        <v>24390</v>
      </c>
      <c r="C3998" t="s">
        <v>372</v>
      </c>
      <c r="D3998" s="2" t="str">
        <f>TEXT(MID(Sales_Transactions[[#This Row],[Order Date]],2,5),"d/m/yyy")</f>
        <v>6/6/2012</v>
      </c>
      <c r="E3998" s="2" t="str">
        <f>TEXT(MID(Sales_Transactions[[#This Row],[Order Date]],2,5),"d")</f>
        <v>6</v>
      </c>
      <c r="F3998" s="2" t="str">
        <f>TEXT(MID(Sales_Transactions[[#This Row],[Order Date]],2,5),"m")</f>
        <v>6</v>
      </c>
      <c r="G3998" s="2" t="str">
        <f>TEXT(MID(Sales_Transactions[[#This Row],[Order Date]],2,5),"yyy")</f>
        <v>2012</v>
      </c>
      <c r="H3998" s="2" t="str">
        <f>TEXT(MID(Sales_Transactions[[#This Row],[Order Date]],2,5),"yyy/m")</f>
        <v>2012/6</v>
      </c>
      <c r="I3998" t="s">
        <v>22</v>
      </c>
      <c r="J3998">
        <f t="shared" si="372"/>
        <v>2</v>
      </c>
      <c r="K3998" s="2">
        <v>2</v>
      </c>
      <c r="L3998" s="3">
        <v>107.67</v>
      </c>
      <c r="M3998" s="4">
        <v>0.1</v>
      </c>
      <c r="N3998" s="5" t="s">
        <v>67</v>
      </c>
      <c r="O3998" s="3">
        <v>-234.66</v>
      </c>
      <c r="P3998" s="3">
        <v>50.98</v>
      </c>
      <c r="Q3998" s="3">
        <v>6.5</v>
      </c>
      <c r="R3998" s="5" t="s">
        <v>2717</v>
      </c>
      <c r="S3998" s="5" t="s">
        <v>3001</v>
      </c>
      <c r="T3998" s="5" t="str">
        <f t="shared" si="373"/>
        <v>Katherine Nockton</v>
      </c>
      <c r="U3998" t="s">
        <v>1988</v>
      </c>
      <c r="V3998" s="5" t="s">
        <v>74</v>
      </c>
      <c r="W3998" s="5" t="s">
        <v>48</v>
      </c>
      <c r="X3998" s="5" t="s">
        <v>87</v>
      </c>
      <c r="Y3998" s="5" t="s">
        <v>280</v>
      </c>
      <c r="Z3998" s="5" t="s">
        <v>43</v>
      </c>
      <c r="AA3998" s="4">
        <v>0.73</v>
      </c>
      <c r="AB3998" s="1">
        <v>41068</v>
      </c>
      <c r="AC3998" s="1">
        <v>29142</v>
      </c>
      <c r="AD3998">
        <f t="shared" si="374"/>
        <v>2</v>
      </c>
      <c r="AE3998">
        <f t="shared" ca="1" si="375"/>
        <v>44</v>
      </c>
      <c r="AF3998" t="str">
        <f t="shared" ca="1" si="376"/>
        <v>18-64</v>
      </c>
      <c r="AG3998" s="3">
        <f t="shared" si="377"/>
        <v>28.714509999999997</v>
      </c>
      <c r="AH3998" t="str">
        <f>_xlfn.IFNA(VLOOKUP(Sales_Transactions[[#This Row],[Order ID]],Returned_Items[#All],2,FALSE),"Not Returned")</f>
        <v>Not Returned</v>
      </c>
    </row>
    <row r="3999" spans="1:34" x14ac:dyDescent="0.25">
      <c r="A3999">
        <v>24643</v>
      </c>
      <c r="C3999" t="s">
        <v>2188</v>
      </c>
      <c r="D3999" s="2" t="str">
        <f>TEXT(MID(Sales_Transactions[[#This Row],[Order Date]],2,5),"d/m/yyy")</f>
        <v>29/4/2012</v>
      </c>
      <c r="E3999" s="2" t="str">
        <f>TEXT(MID(Sales_Transactions[[#This Row],[Order Date]],2,5),"d")</f>
        <v>29</v>
      </c>
      <c r="F3999" s="2" t="str">
        <f>TEXT(MID(Sales_Transactions[[#This Row],[Order Date]],2,5),"m")</f>
        <v>4</v>
      </c>
      <c r="G3999" s="2" t="str">
        <f>TEXT(MID(Sales_Transactions[[#This Row],[Order Date]],2,5),"yyy")</f>
        <v>2012</v>
      </c>
      <c r="H3999" s="2" t="str">
        <f>TEXT(MID(Sales_Transactions[[#This Row],[Order Date]],2,5),"yyy/m")</f>
        <v>2012/4</v>
      </c>
      <c r="I3999" t="s">
        <v>78</v>
      </c>
      <c r="J3999">
        <f t="shared" si="372"/>
        <v>3</v>
      </c>
      <c r="K3999" s="2">
        <v>30</v>
      </c>
      <c r="L3999" s="3">
        <v>2368.1680000000001</v>
      </c>
      <c r="M3999" s="4">
        <v>0</v>
      </c>
      <c r="N3999" s="5" t="s">
        <v>23</v>
      </c>
      <c r="O3999" s="3">
        <v>1181.3</v>
      </c>
      <c r="P3999" s="3">
        <v>85.99</v>
      </c>
      <c r="Q3999" s="3">
        <v>1.25</v>
      </c>
      <c r="R3999" s="5" t="s">
        <v>2667</v>
      </c>
      <c r="S3999" s="5" t="s">
        <v>3106</v>
      </c>
      <c r="T3999" s="5" t="str">
        <f t="shared" si="373"/>
        <v>Ben Ferrer</v>
      </c>
      <c r="U3999" t="s">
        <v>1988</v>
      </c>
      <c r="V3999" s="5" t="s">
        <v>47</v>
      </c>
      <c r="W3999" s="5" t="s">
        <v>48</v>
      </c>
      <c r="X3999" s="5" t="s">
        <v>49</v>
      </c>
      <c r="Y3999" s="5" t="s">
        <v>721</v>
      </c>
      <c r="Z3999" s="5" t="s">
        <v>60</v>
      </c>
      <c r="AA3999" s="4">
        <v>0.39</v>
      </c>
      <c r="AB3999" s="1">
        <v>41030</v>
      </c>
      <c r="AC3999" s="1">
        <v>29011</v>
      </c>
      <c r="AD3999">
        <f t="shared" si="374"/>
        <v>2</v>
      </c>
      <c r="AE3999">
        <f t="shared" ca="1" si="375"/>
        <v>45</v>
      </c>
      <c r="AF3999" t="str">
        <f t="shared" ca="1" si="376"/>
        <v>18-64</v>
      </c>
      <c r="AG3999" s="3">
        <f t="shared" si="377"/>
        <v>2.9079999999999999</v>
      </c>
      <c r="AH3999" t="str">
        <f>_xlfn.IFNA(VLOOKUP(Sales_Transactions[[#This Row],[Order ID]],Returned_Items[#All],2,FALSE),"Not Returned")</f>
        <v>Not Returned</v>
      </c>
    </row>
    <row r="4000" spans="1:34" x14ac:dyDescent="0.25">
      <c r="A4000">
        <v>24679</v>
      </c>
      <c r="C4000" t="s">
        <v>1871</v>
      </c>
      <c r="D4000" s="2" t="str">
        <f>TEXT(MID(Sales_Transactions[[#This Row],[Order Date]],2,5),"d/m/yyy")</f>
        <v>7/5/2011</v>
      </c>
      <c r="E4000" s="2" t="str">
        <f>TEXT(MID(Sales_Transactions[[#This Row],[Order Date]],2,5),"d")</f>
        <v>7</v>
      </c>
      <c r="F4000" s="2" t="str">
        <f>TEXT(MID(Sales_Transactions[[#This Row],[Order Date]],2,5),"m")</f>
        <v>5</v>
      </c>
      <c r="G4000" s="2" t="str">
        <f>TEXT(MID(Sales_Transactions[[#This Row],[Order Date]],2,5),"yyy")</f>
        <v>2011</v>
      </c>
      <c r="H4000" s="2" t="str">
        <f>TEXT(MID(Sales_Transactions[[#This Row],[Order Date]],2,5),"yyy/m")</f>
        <v>2011/5</v>
      </c>
      <c r="I4000" t="s">
        <v>52</v>
      </c>
      <c r="J4000">
        <f t="shared" si="372"/>
        <v>1</v>
      </c>
      <c r="K4000" s="2">
        <v>7</v>
      </c>
      <c r="L4000" s="3">
        <v>33.99</v>
      </c>
      <c r="M4000" s="4">
        <v>0.09</v>
      </c>
      <c r="N4000" s="5" t="s">
        <v>23</v>
      </c>
      <c r="O4000" s="3">
        <v>-25.86</v>
      </c>
      <c r="P4000" s="3">
        <v>4.7699999999999996</v>
      </c>
      <c r="Q4000" s="3">
        <v>2.39</v>
      </c>
      <c r="R4000" s="5" t="s">
        <v>2013</v>
      </c>
      <c r="S4000" s="5" t="s">
        <v>2014</v>
      </c>
      <c r="T4000" s="5" t="str">
        <f t="shared" si="373"/>
        <v>Janet Molinari</v>
      </c>
      <c r="U4000" t="s">
        <v>1988</v>
      </c>
      <c r="V4000" s="5" t="s">
        <v>47</v>
      </c>
      <c r="W4000" s="5" t="s">
        <v>48</v>
      </c>
      <c r="X4000" s="5" t="s">
        <v>87</v>
      </c>
      <c r="Y4000" s="5" t="s">
        <v>1247</v>
      </c>
      <c r="Z4000" s="5" t="s">
        <v>60</v>
      </c>
      <c r="AA4000" s="4">
        <v>0.72</v>
      </c>
      <c r="AB4000" s="1">
        <v>40671</v>
      </c>
      <c r="AC4000" s="1">
        <v>28596</v>
      </c>
      <c r="AD4000">
        <f t="shared" si="374"/>
        <v>1</v>
      </c>
      <c r="AE4000">
        <f t="shared" ca="1" si="375"/>
        <v>46</v>
      </c>
      <c r="AF4000" t="str">
        <f t="shared" ca="1" si="376"/>
        <v>18-64</v>
      </c>
      <c r="AG4000" s="3">
        <f t="shared" si="377"/>
        <v>1.0222438571428571</v>
      </c>
      <c r="AH4000" t="str">
        <f>_xlfn.IFNA(VLOOKUP(Sales_Transactions[[#This Row],[Order ID]],Returned_Items[#All],2,FALSE),"Not Returned")</f>
        <v>Not Returned</v>
      </c>
    </row>
    <row r="4001" spans="1:34" x14ac:dyDescent="0.25">
      <c r="A4001">
        <v>25062</v>
      </c>
      <c r="C4001" t="s">
        <v>2907</v>
      </c>
      <c r="D4001" s="2" t="str">
        <f>TEXT(MID(Sales_Transactions[[#This Row],[Order Date]],2,5),"d/m/yyy")</f>
        <v>30/10/2010</v>
      </c>
      <c r="E4001" s="2" t="str">
        <f>TEXT(MID(Sales_Transactions[[#This Row],[Order Date]],2,5),"d")</f>
        <v>30</v>
      </c>
      <c r="F4001" s="2" t="str">
        <f>TEXT(MID(Sales_Transactions[[#This Row],[Order Date]],2,5),"m")</f>
        <v>10</v>
      </c>
      <c r="G4001" s="2" t="str">
        <f>TEXT(MID(Sales_Transactions[[#This Row],[Order Date]],2,5),"yyy")</f>
        <v>2010</v>
      </c>
      <c r="H4001" s="2" t="str">
        <f>TEXT(MID(Sales_Transactions[[#This Row],[Order Date]],2,5),"yyy/m")</f>
        <v>2010/10</v>
      </c>
      <c r="I4001" t="s">
        <v>101</v>
      </c>
      <c r="J4001">
        <f t="shared" si="372"/>
        <v>1</v>
      </c>
      <c r="K4001" s="2">
        <v>5</v>
      </c>
      <c r="L4001" s="3">
        <v>78.790000000000006</v>
      </c>
      <c r="M4001" s="4">
        <v>0.03</v>
      </c>
      <c r="N4001" s="5" t="s">
        <v>23</v>
      </c>
      <c r="O4001" s="3">
        <v>-21.29</v>
      </c>
      <c r="P4001" s="3">
        <v>14.42</v>
      </c>
      <c r="Q4001" s="3">
        <v>6.75</v>
      </c>
      <c r="R4001" s="5" t="s">
        <v>1250</v>
      </c>
      <c r="S4001" s="5" t="s">
        <v>3081</v>
      </c>
      <c r="T4001" s="5" t="str">
        <f t="shared" si="373"/>
        <v>Sally Hughsby</v>
      </c>
      <c r="U4001" t="s">
        <v>1988</v>
      </c>
      <c r="V4001" s="5" t="s">
        <v>37</v>
      </c>
      <c r="W4001" s="5" t="s">
        <v>28</v>
      </c>
      <c r="X4001" s="5" t="s">
        <v>38</v>
      </c>
      <c r="Y4001" s="5" t="s">
        <v>1823</v>
      </c>
      <c r="Z4001" s="5" t="s">
        <v>56</v>
      </c>
      <c r="AA4001" s="4">
        <v>0.52</v>
      </c>
      <c r="AB4001" s="1">
        <v>40483</v>
      </c>
      <c r="AC4001" s="1">
        <v>28251</v>
      </c>
      <c r="AD4001">
        <f t="shared" si="374"/>
        <v>2</v>
      </c>
      <c r="AE4001">
        <f t="shared" ca="1" si="375"/>
        <v>47</v>
      </c>
      <c r="AF4001" t="str">
        <f t="shared" ca="1" si="376"/>
        <v>18-64</v>
      </c>
      <c r="AG4001" s="3">
        <f t="shared" si="377"/>
        <v>4.2331348000000002</v>
      </c>
      <c r="AH4001" t="str">
        <f>_xlfn.IFNA(VLOOKUP(Sales_Transactions[[#This Row],[Order ID]],Returned_Items[#All],2,FALSE),"Not Returned")</f>
        <v>Not Returned</v>
      </c>
    </row>
    <row r="4002" spans="1:34" x14ac:dyDescent="0.25">
      <c r="A4002">
        <v>25062</v>
      </c>
      <c r="C4002" t="s">
        <v>2907</v>
      </c>
      <c r="D4002" s="2" t="str">
        <f>TEXT(MID(Sales_Transactions[[#This Row],[Order Date]],2,5),"d/m/yyy")</f>
        <v>30/10/2010</v>
      </c>
      <c r="E4002" s="2" t="str">
        <f>TEXT(MID(Sales_Transactions[[#This Row],[Order Date]],2,5),"d")</f>
        <v>30</v>
      </c>
      <c r="F4002" s="2" t="str">
        <f>TEXT(MID(Sales_Transactions[[#This Row],[Order Date]],2,5),"m")</f>
        <v>10</v>
      </c>
      <c r="G4002" s="2" t="str">
        <f>TEXT(MID(Sales_Transactions[[#This Row],[Order Date]],2,5),"yyy")</f>
        <v>2010</v>
      </c>
      <c r="H4002" s="2" t="str">
        <f>TEXT(MID(Sales_Transactions[[#This Row],[Order Date]],2,5),"yyy/m")</f>
        <v>2010/10</v>
      </c>
      <c r="I4002" t="s">
        <v>101</v>
      </c>
      <c r="J4002">
        <f t="shared" si="372"/>
        <v>1</v>
      </c>
      <c r="K4002" s="2">
        <v>9</v>
      </c>
      <c r="L4002" s="3">
        <v>3928.25</v>
      </c>
      <c r="M4002" s="4">
        <v>0.04</v>
      </c>
      <c r="N4002" s="5" t="s">
        <v>23</v>
      </c>
      <c r="O4002" s="3">
        <v>1343.25</v>
      </c>
      <c r="P4002" s="3">
        <v>420.98</v>
      </c>
      <c r="Q4002" s="3">
        <v>19.989999999999998</v>
      </c>
      <c r="R4002" s="5" t="s">
        <v>1250</v>
      </c>
      <c r="S4002" s="5" t="s">
        <v>3081</v>
      </c>
      <c r="T4002" s="5" t="str">
        <f t="shared" si="373"/>
        <v>Sally Hughsby</v>
      </c>
      <c r="U4002" t="s">
        <v>1988</v>
      </c>
      <c r="V4002" s="5" t="s">
        <v>37</v>
      </c>
      <c r="W4002" s="5" t="s">
        <v>28</v>
      </c>
      <c r="X4002" s="5" t="s">
        <v>41</v>
      </c>
      <c r="Y4002" s="5" t="s">
        <v>1027</v>
      </c>
      <c r="Z4002" s="5" t="s">
        <v>43</v>
      </c>
      <c r="AA4002" s="4">
        <v>0.35</v>
      </c>
      <c r="AB4002" s="1">
        <v>40483</v>
      </c>
      <c r="AC4002" s="1">
        <v>28267</v>
      </c>
      <c r="AD4002">
        <f t="shared" si="374"/>
        <v>2</v>
      </c>
      <c r="AE4002">
        <f t="shared" ca="1" si="375"/>
        <v>47</v>
      </c>
      <c r="AF4002" t="str">
        <f t="shared" ca="1" si="376"/>
        <v>18-64</v>
      </c>
      <c r="AG4002" s="3">
        <f t="shared" si="377"/>
        <v>48.977956444444452</v>
      </c>
      <c r="AH4002" t="str">
        <f>_xlfn.IFNA(VLOOKUP(Sales_Transactions[[#This Row],[Order ID]],Returned_Items[#All],2,FALSE),"Not Returned")</f>
        <v>Not Returned</v>
      </c>
    </row>
    <row r="4003" spans="1:34" x14ac:dyDescent="0.25">
      <c r="A4003">
        <v>25152</v>
      </c>
      <c r="C4003" t="s">
        <v>3116</v>
      </c>
      <c r="D4003" s="2" t="str">
        <f>TEXT(MID(Sales_Transactions[[#This Row],[Order Date]],2,5),"d/m/yyy")</f>
        <v>15/10/2012</v>
      </c>
      <c r="E4003" s="2" t="str">
        <f>TEXT(MID(Sales_Transactions[[#This Row],[Order Date]],2,5),"d")</f>
        <v>15</v>
      </c>
      <c r="F4003" s="2" t="str">
        <f>TEXT(MID(Sales_Transactions[[#This Row],[Order Date]],2,5),"m")</f>
        <v>10</v>
      </c>
      <c r="G4003" s="2" t="str">
        <f>TEXT(MID(Sales_Transactions[[#This Row],[Order Date]],2,5),"yyy")</f>
        <v>2012</v>
      </c>
      <c r="H4003" s="2" t="str">
        <f>TEXT(MID(Sales_Transactions[[#This Row],[Order Date]],2,5),"yyy/m")</f>
        <v>2012/10</v>
      </c>
      <c r="I4003" t="s">
        <v>101</v>
      </c>
      <c r="J4003">
        <f t="shared" si="372"/>
        <v>1</v>
      </c>
      <c r="K4003" s="2">
        <v>29</v>
      </c>
      <c r="L4003" s="3">
        <v>195.21</v>
      </c>
      <c r="M4003" s="4">
        <v>7.0000000000000007E-2</v>
      </c>
      <c r="N4003" s="5" t="s">
        <v>23</v>
      </c>
      <c r="O4003" s="3">
        <v>16.399999999999999</v>
      </c>
      <c r="P4003" s="3">
        <v>7.08</v>
      </c>
      <c r="Q4003" s="3">
        <v>2.35</v>
      </c>
      <c r="R4003" s="5" t="s">
        <v>1211</v>
      </c>
      <c r="S4003" s="5" t="s">
        <v>3101</v>
      </c>
      <c r="T4003" s="5" t="str">
        <f t="shared" si="373"/>
        <v>Matt Connell</v>
      </c>
      <c r="U4003" t="s">
        <v>1988</v>
      </c>
      <c r="V4003" s="5" t="s">
        <v>47</v>
      </c>
      <c r="W4003" s="5" t="s">
        <v>28</v>
      </c>
      <c r="X4003" s="5" t="s">
        <v>124</v>
      </c>
      <c r="Y4003" s="5" t="s">
        <v>453</v>
      </c>
      <c r="Z4003" s="5" t="s">
        <v>84</v>
      </c>
      <c r="AA4003" s="4">
        <v>0.47</v>
      </c>
      <c r="AB4003" s="1">
        <v>41199</v>
      </c>
      <c r="AC4003" s="1">
        <v>28187</v>
      </c>
      <c r="AD4003">
        <f t="shared" si="374"/>
        <v>2</v>
      </c>
      <c r="AE4003">
        <f t="shared" ca="1" si="375"/>
        <v>47</v>
      </c>
      <c r="AF4003" t="str">
        <f t="shared" ca="1" si="376"/>
        <v>18-64</v>
      </c>
      <c r="AG4003" s="3">
        <f t="shared" si="377"/>
        <v>0.32500151724137932</v>
      </c>
      <c r="AH4003" t="str">
        <f>_xlfn.IFNA(VLOOKUP(Sales_Transactions[[#This Row],[Order ID]],Returned_Items[#All],2,FALSE),"Not Returned")</f>
        <v>Returned</v>
      </c>
    </row>
    <row r="4004" spans="1:34" x14ac:dyDescent="0.25">
      <c r="A4004">
        <v>25478</v>
      </c>
      <c r="C4004" t="s">
        <v>2551</v>
      </c>
      <c r="D4004" s="2" t="str">
        <f>TEXT(MID(Sales_Transactions[[#This Row],[Order Date]],2,5),"d/m/yyy")</f>
        <v>24/4/2012</v>
      </c>
      <c r="E4004" s="2" t="str">
        <f>TEXT(MID(Sales_Transactions[[#This Row],[Order Date]],2,5),"d")</f>
        <v>24</v>
      </c>
      <c r="F4004" s="2" t="str">
        <f>TEXT(MID(Sales_Transactions[[#This Row],[Order Date]],2,5),"m")</f>
        <v>4</v>
      </c>
      <c r="G4004" s="2" t="str">
        <f>TEXT(MID(Sales_Transactions[[#This Row],[Order Date]],2,5),"yyy")</f>
        <v>2012</v>
      </c>
      <c r="H4004" s="2" t="str">
        <f>TEXT(MID(Sales_Transactions[[#This Row],[Order Date]],2,5),"yyy/m")</f>
        <v>2012/4</v>
      </c>
      <c r="I4004" t="s">
        <v>101</v>
      </c>
      <c r="J4004">
        <f t="shared" si="372"/>
        <v>1</v>
      </c>
      <c r="K4004" s="2">
        <v>47</v>
      </c>
      <c r="L4004" s="3">
        <v>4725.0905000000002</v>
      </c>
      <c r="M4004" s="4">
        <v>0.01</v>
      </c>
      <c r="N4004" s="5" t="s">
        <v>23</v>
      </c>
      <c r="O4004" s="3">
        <v>1578.7</v>
      </c>
      <c r="P4004" s="3">
        <v>115.99</v>
      </c>
      <c r="Q4004" s="3">
        <v>2.5</v>
      </c>
      <c r="R4004" s="5" t="s">
        <v>110</v>
      </c>
      <c r="S4004" s="5" t="s">
        <v>2817</v>
      </c>
      <c r="T4004" s="5" t="str">
        <f t="shared" si="373"/>
        <v>Jim Kriz</v>
      </c>
      <c r="U4004" t="s">
        <v>1988</v>
      </c>
      <c r="V4004" s="5" t="s">
        <v>37</v>
      </c>
      <c r="W4004" s="5" t="s">
        <v>48</v>
      </c>
      <c r="X4004" s="5" t="s">
        <v>49</v>
      </c>
      <c r="Y4004" s="5" t="s">
        <v>2504</v>
      </c>
      <c r="Z4004" s="5" t="s">
        <v>43</v>
      </c>
      <c r="AA4004" s="4">
        <v>0.56999999999999995</v>
      </c>
      <c r="AB4004" s="1">
        <v>41023</v>
      </c>
      <c r="AC4004" s="1">
        <v>28221</v>
      </c>
      <c r="AD4004">
        <f t="shared" si="374"/>
        <v>0</v>
      </c>
      <c r="AE4004">
        <f t="shared" ca="1" si="375"/>
        <v>47</v>
      </c>
      <c r="AF4004" t="str">
        <f t="shared" ca="1" si="376"/>
        <v>18-64</v>
      </c>
      <c r="AG4004" s="3">
        <f t="shared" si="377"/>
        <v>2.5208170425531913</v>
      </c>
      <c r="AH4004" t="str">
        <f>_xlfn.IFNA(VLOOKUP(Sales_Transactions[[#This Row],[Order ID]],Returned_Items[#All],2,FALSE),"Not Returned")</f>
        <v>Returned</v>
      </c>
    </row>
    <row r="4005" spans="1:34" x14ac:dyDescent="0.25">
      <c r="A4005">
        <v>25478</v>
      </c>
      <c r="C4005" t="s">
        <v>2551</v>
      </c>
      <c r="D4005" s="2" t="str">
        <f>TEXT(MID(Sales_Transactions[[#This Row],[Order Date]],2,5),"d/m/yyy")</f>
        <v>24/4/2012</v>
      </c>
      <c r="E4005" s="2" t="str">
        <f>TEXT(MID(Sales_Transactions[[#This Row],[Order Date]],2,5),"d")</f>
        <v>24</v>
      </c>
      <c r="F4005" s="2" t="str">
        <f>TEXT(MID(Sales_Transactions[[#This Row],[Order Date]],2,5),"m")</f>
        <v>4</v>
      </c>
      <c r="G4005" s="2" t="str">
        <f>TEXT(MID(Sales_Transactions[[#This Row],[Order Date]],2,5),"yyy")</f>
        <v>2012</v>
      </c>
      <c r="H4005" s="2" t="str">
        <f>TEXT(MID(Sales_Transactions[[#This Row],[Order Date]],2,5),"yyy/m")</f>
        <v>2012/4</v>
      </c>
      <c r="I4005" t="s">
        <v>101</v>
      </c>
      <c r="J4005">
        <f t="shared" si="372"/>
        <v>1</v>
      </c>
      <c r="K4005" s="2">
        <v>50</v>
      </c>
      <c r="L4005" s="3">
        <v>286.76</v>
      </c>
      <c r="M4005" s="4">
        <v>0.09</v>
      </c>
      <c r="N4005" s="5" t="s">
        <v>23</v>
      </c>
      <c r="O4005" s="3">
        <v>77.2</v>
      </c>
      <c r="P4005" s="3">
        <v>6.08</v>
      </c>
      <c r="Q4005" s="3">
        <v>1.82</v>
      </c>
      <c r="R4005" s="5" t="s">
        <v>110</v>
      </c>
      <c r="S4005" s="5" t="s">
        <v>2817</v>
      </c>
      <c r="T4005" s="5" t="str">
        <f t="shared" si="373"/>
        <v>Jim Kriz</v>
      </c>
      <c r="U4005" t="s">
        <v>1988</v>
      </c>
      <c r="V4005" s="5" t="s">
        <v>37</v>
      </c>
      <c r="W4005" s="5" t="s">
        <v>28</v>
      </c>
      <c r="X4005" s="5" t="s">
        <v>82</v>
      </c>
      <c r="Y4005" s="5" t="s">
        <v>2378</v>
      </c>
      <c r="Z4005" s="5" t="s">
        <v>84</v>
      </c>
      <c r="AA4005" s="4">
        <v>0.35</v>
      </c>
      <c r="AB4005" s="1">
        <v>41025</v>
      </c>
      <c r="AC4005" s="1">
        <v>28389</v>
      </c>
      <c r="AD4005">
        <f t="shared" si="374"/>
        <v>2</v>
      </c>
      <c r="AE4005">
        <f t="shared" ca="1" si="375"/>
        <v>46</v>
      </c>
      <c r="AF4005" t="str">
        <f t="shared" ca="1" si="376"/>
        <v>18-64</v>
      </c>
      <c r="AG4005" s="3">
        <f t="shared" si="377"/>
        <v>0.15789056000000001</v>
      </c>
      <c r="AH4005" t="str">
        <f>_xlfn.IFNA(VLOOKUP(Sales_Transactions[[#This Row],[Order ID]],Returned_Items[#All],2,FALSE),"Not Returned")</f>
        <v>Returned</v>
      </c>
    </row>
    <row r="4006" spans="1:34" x14ac:dyDescent="0.25">
      <c r="A4006">
        <v>26469</v>
      </c>
      <c r="C4006" t="s">
        <v>2998</v>
      </c>
      <c r="D4006" s="2" t="str">
        <f>TEXT(MID(Sales_Transactions[[#This Row],[Order Date]],2,5),"d/m/yyy")</f>
        <v>30/7/2012</v>
      </c>
      <c r="E4006" s="2" t="str">
        <f>TEXT(MID(Sales_Transactions[[#This Row],[Order Date]],2,5),"d")</f>
        <v>30</v>
      </c>
      <c r="F4006" s="2" t="str">
        <f>TEXT(MID(Sales_Transactions[[#This Row],[Order Date]],2,5),"m")</f>
        <v>7</v>
      </c>
      <c r="G4006" s="2" t="str">
        <f>TEXT(MID(Sales_Transactions[[#This Row],[Order Date]],2,5),"yyy")</f>
        <v>2012</v>
      </c>
      <c r="H4006" s="2" t="str">
        <f>TEXT(MID(Sales_Transactions[[#This Row],[Order Date]],2,5),"yyy/m")</f>
        <v>2012/7</v>
      </c>
      <c r="I4006" t="s">
        <v>78</v>
      </c>
      <c r="J4006">
        <f t="shared" si="372"/>
        <v>3</v>
      </c>
      <c r="K4006" s="2">
        <v>4</v>
      </c>
      <c r="L4006" s="3">
        <v>7406.49</v>
      </c>
      <c r="M4006" s="4">
        <v>0.03</v>
      </c>
      <c r="N4006" s="5" t="s">
        <v>23</v>
      </c>
      <c r="O4006" s="3">
        <v>701.22</v>
      </c>
      <c r="P4006" s="3">
        <v>1889.99</v>
      </c>
      <c r="Q4006" s="3">
        <v>19.989999999999998</v>
      </c>
      <c r="R4006" s="5" t="s">
        <v>2317</v>
      </c>
      <c r="S4006" s="5" t="s">
        <v>3071</v>
      </c>
      <c r="T4006" s="5" t="str">
        <f t="shared" si="373"/>
        <v>Arthur Prichep</v>
      </c>
      <c r="U4006" t="s">
        <v>1988</v>
      </c>
      <c r="V4006" s="5" t="s">
        <v>74</v>
      </c>
      <c r="W4006" s="5" t="s">
        <v>28</v>
      </c>
      <c r="X4006" s="5" t="s">
        <v>41</v>
      </c>
      <c r="Y4006" s="5" t="s">
        <v>3119</v>
      </c>
      <c r="Z4006" s="5" t="s">
        <v>43</v>
      </c>
      <c r="AA4006" s="4">
        <v>0.36</v>
      </c>
      <c r="AB4006" s="1">
        <v>41122</v>
      </c>
      <c r="AC4006" s="1">
        <v>28464</v>
      </c>
      <c r="AD4006">
        <f t="shared" si="374"/>
        <v>2</v>
      </c>
      <c r="AE4006">
        <f t="shared" ca="1" si="375"/>
        <v>46</v>
      </c>
      <c r="AF4006" t="str">
        <f t="shared" ca="1" si="376"/>
        <v>18-64</v>
      </c>
      <c r="AG4006" s="3">
        <f t="shared" si="377"/>
        <v>477.35325075000003</v>
      </c>
      <c r="AH4006" t="str">
        <f>_xlfn.IFNA(VLOOKUP(Sales_Transactions[[#This Row],[Order ID]],Returned_Items[#All],2,FALSE),"Not Returned")</f>
        <v>Not Returned</v>
      </c>
    </row>
    <row r="4007" spans="1:34" x14ac:dyDescent="0.25">
      <c r="A4007">
        <v>26469</v>
      </c>
      <c r="C4007" t="s">
        <v>2998</v>
      </c>
      <c r="D4007" s="2" t="str">
        <f>TEXT(MID(Sales_Transactions[[#This Row],[Order Date]],2,5),"d/m/yyy")</f>
        <v>30/7/2012</v>
      </c>
      <c r="E4007" s="2" t="str">
        <f>TEXT(MID(Sales_Transactions[[#This Row],[Order Date]],2,5),"d")</f>
        <v>30</v>
      </c>
      <c r="F4007" s="2" t="str">
        <f>TEXT(MID(Sales_Transactions[[#This Row],[Order Date]],2,5),"m")</f>
        <v>7</v>
      </c>
      <c r="G4007" s="2" t="str">
        <f>TEXT(MID(Sales_Transactions[[#This Row],[Order Date]],2,5),"yyy")</f>
        <v>2012</v>
      </c>
      <c r="H4007" s="2" t="str">
        <f>TEXT(MID(Sales_Transactions[[#This Row],[Order Date]],2,5),"yyy/m")</f>
        <v>2012/7</v>
      </c>
      <c r="I4007" t="s">
        <v>78</v>
      </c>
      <c r="J4007">
        <f t="shared" si="372"/>
        <v>3</v>
      </c>
      <c r="K4007" s="2">
        <v>50</v>
      </c>
      <c r="L4007" s="3">
        <v>350.01</v>
      </c>
      <c r="M4007" s="4">
        <v>0.04</v>
      </c>
      <c r="N4007" s="5" t="s">
        <v>23</v>
      </c>
      <c r="O4007" s="3">
        <v>-133.43</v>
      </c>
      <c r="P4007" s="3">
        <v>6.68</v>
      </c>
      <c r="Q4007" s="3">
        <v>6.93</v>
      </c>
      <c r="R4007" s="5" t="s">
        <v>2317</v>
      </c>
      <c r="S4007" s="5" t="s">
        <v>3071</v>
      </c>
      <c r="T4007" s="5" t="str">
        <f t="shared" si="373"/>
        <v>Arthur Prichep</v>
      </c>
      <c r="U4007" t="s">
        <v>1988</v>
      </c>
      <c r="V4007" s="5" t="s">
        <v>74</v>
      </c>
      <c r="W4007" s="5" t="s">
        <v>28</v>
      </c>
      <c r="X4007" s="5" t="s">
        <v>75</v>
      </c>
      <c r="Y4007" s="5" t="s">
        <v>631</v>
      </c>
      <c r="Z4007" s="5" t="s">
        <v>43</v>
      </c>
      <c r="AA4007" s="4">
        <v>0.37</v>
      </c>
      <c r="AB4007" s="1">
        <v>41121</v>
      </c>
      <c r="AC4007" s="1">
        <v>30214</v>
      </c>
      <c r="AD4007">
        <f t="shared" si="374"/>
        <v>1</v>
      </c>
      <c r="AE4007">
        <f t="shared" ca="1" si="375"/>
        <v>41</v>
      </c>
      <c r="AF4007" t="str">
        <f t="shared" ca="1" si="376"/>
        <v>18-64</v>
      </c>
      <c r="AG4007" s="3">
        <f t="shared" si="377"/>
        <v>0.27214655999999998</v>
      </c>
      <c r="AH4007" t="str">
        <f>_xlfn.IFNA(VLOOKUP(Sales_Transactions[[#This Row],[Order ID]],Returned_Items[#All],2,FALSE),"Not Returned")</f>
        <v>Not Returned</v>
      </c>
    </row>
    <row r="4008" spans="1:34" x14ac:dyDescent="0.25">
      <c r="A4008">
        <v>26470</v>
      </c>
      <c r="C4008" t="s">
        <v>3120</v>
      </c>
      <c r="D4008" s="2" t="str">
        <f>TEXT(MID(Sales_Transactions[[#This Row],[Order Date]],2,5),"d/m/yyy")</f>
        <v>21/3/2009</v>
      </c>
      <c r="E4008" s="2" t="str">
        <f>TEXT(MID(Sales_Transactions[[#This Row],[Order Date]],2,5),"d")</f>
        <v>21</v>
      </c>
      <c r="F4008" s="2" t="str">
        <f>TEXT(MID(Sales_Transactions[[#This Row],[Order Date]],2,5),"m")</f>
        <v>3</v>
      </c>
      <c r="G4008" s="2" t="str">
        <f>TEXT(MID(Sales_Transactions[[#This Row],[Order Date]],2,5),"yyy")</f>
        <v>2009</v>
      </c>
      <c r="H4008" s="2" t="str">
        <f>TEXT(MID(Sales_Transactions[[#This Row],[Order Date]],2,5),"yyy/m")</f>
        <v>2009/3</v>
      </c>
      <c r="I4008" t="s">
        <v>33</v>
      </c>
      <c r="J4008">
        <f t="shared" si="372"/>
        <v>4</v>
      </c>
      <c r="K4008" s="2">
        <v>41</v>
      </c>
      <c r="L4008" s="3">
        <v>18081.759999999998</v>
      </c>
      <c r="M4008" s="4">
        <v>0.03</v>
      </c>
      <c r="N4008" s="5" t="s">
        <v>23</v>
      </c>
      <c r="O4008" s="3">
        <v>8822.2800000000007</v>
      </c>
      <c r="P4008" s="3">
        <v>420.98</v>
      </c>
      <c r="Q4008" s="3">
        <v>19.989999999999998</v>
      </c>
      <c r="R4008" s="5" t="s">
        <v>890</v>
      </c>
      <c r="S4008" s="5" t="s">
        <v>3074</v>
      </c>
      <c r="T4008" s="5" t="str">
        <f t="shared" si="373"/>
        <v>Harold Ryan</v>
      </c>
      <c r="U4008" t="s">
        <v>1988</v>
      </c>
      <c r="V4008" s="5" t="s">
        <v>74</v>
      </c>
      <c r="W4008" s="5" t="s">
        <v>28</v>
      </c>
      <c r="X4008" s="5" t="s">
        <v>41</v>
      </c>
      <c r="Y4008" s="5" t="s">
        <v>1027</v>
      </c>
      <c r="Z4008" s="5" t="s">
        <v>43</v>
      </c>
      <c r="AA4008" s="4">
        <v>0.35</v>
      </c>
      <c r="AB4008" s="1">
        <v>39894</v>
      </c>
      <c r="AC4008" s="1">
        <v>30276</v>
      </c>
      <c r="AD4008">
        <f t="shared" si="374"/>
        <v>1</v>
      </c>
      <c r="AE4008">
        <f t="shared" ca="1" si="375"/>
        <v>41</v>
      </c>
      <c r="AF4008" t="str">
        <f t="shared" ca="1" si="376"/>
        <v>18-64</v>
      </c>
      <c r="AG4008" s="3">
        <f t="shared" si="377"/>
        <v>10.752285512195122</v>
      </c>
      <c r="AH4008" t="str">
        <f>_xlfn.IFNA(VLOOKUP(Sales_Transactions[[#This Row],[Order ID]],Returned_Items[#All],2,FALSE),"Not Returned")</f>
        <v>Not Returned</v>
      </c>
    </row>
    <row r="4009" spans="1:34" x14ac:dyDescent="0.25">
      <c r="A4009">
        <v>26565</v>
      </c>
      <c r="C4009" t="s">
        <v>2209</v>
      </c>
      <c r="D4009" s="2" t="str">
        <f>TEXT(MID(Sales_Transactions[[#This Row],[Order Date]],2,5),"d/m/yyy")</f>
        <v>21/10/2009</v>
      </c>
      <c r="E4009" s="2" t="str">
        <f>TEXT(MID(Sales_Transactions[[#This Row],[Order Date]],2,5),"d")</f>
        <v>21</v>
      </c>
      <c r="F4009" s="2" t="str">
        <f>TEXT(MID(Sales_Transactions[[#This Row],[Order Date]],2,5),"m")</f>
        <v>10</v>
      </c>
      <c r="G4009" s="2" t="str">
        <f>TEXT(MID(Sales_Transactions[[#This Row],[Order Date]],2,5),"yyy")</f>
        <v>2009</v>
      </c>
      <c r="H4009" s="2" t="str">
        <f>TEXT(MID(Sales_Transactions[[#This Row],[Order Date]],2,5),"yyy/m")</f>
        <v>2009/10</v>
      </c>
      <c r="I4009" t="s">
        <v>78</v>
      </c>
      <c r="J4009">
        <f t="shared" si="372"/>
        <v>3</v>
      </c>
      <c r="K4009" s="2">
        <v>49</v>
      </c>
      <c r="L4009" s="3">
        <v>21337.27</v>
      </c>
      <c r="M4009" s="4">
        <v>0.02</v>
      </c>
      <c r="N4009" s="5" t="s">
        <v>23</v>
      </c>
      <c r="O4009" s="3">
        <v>7606</v>
      </c>
      <c r="P4009" s="3">
        <v>419.19</v>
      </c>
      <c r="Q4009" s="3">
        <v>19.989999999999998</v>
      </c>
      <c r="R4009" s="5" t="s">
        <v>1668</v>
      </c>
      <c r="S4009" s="5" t="s">
        <v>2023</v>
      </c>
      <c r="T4009" s="5" t="str">
        <f t="shared" si="373"/>
        <v>Cathy Prescott</v>
      </c>
      <c r="U4009" t="s">
        <v>1988</v>
      </c>
      <c r="V4009" s="5" t="s">
        <v>47</v>
      </c>
      <c r="W4009" s="5" t="s">
        <v>28</v>
      </c>
      <c r="X4009" s="5" t="s">
        <v>29</v>
      </c>
      <c r="Y4009" s="5" t="s">
        <v>2946</v>
      </c>
      <c r="Z4009" s="5" t="s">
        <v>43</v>
      </c>
      <c r="AA4009" s="4">
        <v>0.57999999999999996</v>
      </c>
      <c r="AB4009" s="1">
        <v>40108</v>
      </c>
      <c r="AC4009" s="1">
        <v>29819</v>
      </c>
      <c r="AD4009">
        <f t="shared" si="374"/>
        <v>1</v>
      </c>
      <c r="AE4009">
        <f t="shared" ca="1" si="375"/>
        <v>42</v>
      </c>
      <c r="AF4009" t="str">
        <f t="shared" ca="1" si="376"/>
        <v>18-64</v>
      </c>
      <c r="AG4009" s="3">
        <f t="shared" si="377"/>
        <v>8.9611461632653064</v>
      </c>
      <c r="AH4009" t="str">
        <f>_xlfn.IFNA(VLOOKUP(Sales_Transactions[[#This Row],[Order ID]],Returned_Items[#All],2,FALSE),"Not Returned")</f>
        <v>Not Returned</v>
      </c>
    </row>
    <row r="4010" spans="1:34" x14ac:dyDescent="0.25">
      <c r="A4010">
        <v>26852</v>
      </c>
      <c r="C4010" t="s">
        <v>3121</v>
      </c>
      <c r="D4010" s="2" t="str">
        <f>TEXT(MID(Sales_Transactions[[#This Row],[Order Date]],2,5),"d/m/yyy")</f>
        <v>6/3/2010</v>
      </c>
      <c r="E4010" s="2" t="str">
        <f>TEXT(MID(Sales_Transactions[[#This Row],[Order Date]],2,5),"d")</f>
        <v>6</v>
      </c>
      <c r="F4010" s="2" t="str">
        <f>TEXT(MID(Sales_Transactions[[#This Row],[Order Date]],2,5),"m")</f>
        <v>3</v>
      </c>
      <c r="G4010" s="2" t="str">
        <f>TEXT(MID(Sales_Transactions[[#This Row],[Order Date]],2,5),"yyy")</f>
        <v>2010</v>
      </c>
      <c r="H4010" s="2" t="str">
        <f>TEXT(MID(Sales_Transactions[[#This Row],[Order Date]],2,5),"yyy/m")</f>
        <v>2010/3</v>
      </c>
      <c r="I4010" t="s">
        <v>101</v>
      </c>
      <c r="J4010">
        <f t="shared" si="372"/>
        <v>1</v>
      </c>
      <c r="K4010" s="2">
        <v>2</v>
      </c>
      <c r="L4010" s="3">
        <v>15.81</v>
      </c>
      <c r="M4010" s="4">
        <v>0.06</v>
      </c>
      <c r="N4010" s="5" t="s">
        <v>23</v>
      </c>
      <c r="O4010" s="3">
        <v>-9.8800000000000008</v>
      </c>
      <c r="P4010" s="3">
        <v>4.9800000000000004</v>
      </c>
      <c r="Q4010" s="3">
        <v>6.07</v>
      </c>
      <c r="R4010" s="5" t="s">
        <v>110</v>
      </c>
      <c r="S4010" s="5" t="s">
        <v>2817</v>
      </c>
      <c r="T4010" s="5" t="str">
        <f t="shared" si="373"/>
        <v>Jim Kriz</v>
      </c>
      <c r="U4010" t="s">
        <v>1988</v>
      </c>
      <c r="V4010" s="5" t="s">
        <v>37</v>
      </c>
      <c r="W4010" s="5" t="s">
        <v>28</v>
      </c>
      <c r="X4010" s="5" t="s">
        <v>75</v>
      </c>
      <c r="Y4010" s="5" t="s">
        <v>570</v>
      </c>
      <c r="Z4010" s="5" t="s">
        <v>43</v>
      </c>
      <c r="AA4010" s="4">
        <v>0.36</v>
      </c>
      <c r="AB4010" s="1">
        <v>40245</v>
      </c>
      <c r="AC4010" s="1">
        <v>29917</v>
      </c>
      <c r="AD4010">
        <f t="shared" si="374"/>
        <v>2</v>
      </c>
      <c r="AE4010">
        <f t="shared" ca="1" si="375"/>
        <v>42</v>
      </c>
      <c r="AF4010" t="str">
        <f t="shared" ca="1" si="376"/>
        <v>18-64</v>
      </c>
      <c r="AG4010" s="3">
        <f t="shared" si="377"/>
        <v>5.5235060000000002</v>
      </c>
      <c r="AH4010" t="str">
        <f>_xlfn.IFNA(VLOOKUP(Sales_Transactions[[#This Row],[Order ID]],Returned_Items[#All],2,FALSE),"Not Returned")</f>
        <v>Returned</v>
      </c>
    </row>
    <row r="4011" spans="1:34" x14ac:dyDescent="0.25">
      <c r="A4011">
        <v>27299</v>
      </c>
      <c r="C4011" t="s">
        <v>388</v>
      </c>
      <c r="D4011" s="2" t="str">
        <f>TEXT(MID(Sales_Transactions[[#This Row],[Order Date]],2,5),"d/m/yyy")</f>
        <v>5/8/2012</v>
      </c>
      <c r="E4011" s="2" t="str">
        <f>TEXT(MID(Sales_Transactions[[#This Row],[Order Date]],2,5),"d")</f>
        <v>5</v>
      </c>
      <c r="F4011" s="2" t="str">
        <f>TEXT(MID(Sales_Transactions[[#This Row],[Order Date]],2,5),"m")</f>
        <v>8</v>
      </c>
      <c r="G4011" s="2" t="str">
        <f>TEXT(MID(Sales_Transactions[[#This Row],[Order Date]],2,5),"yyy")</f>
        <v>2012</v>
      </c>
      <c r="H4011" s="2" t="str">
        <f>TEXT(MID(Sales_Transactions[[#This Row],[Order Date]],2,5),"yyy/m")</f>
        <v>2012/8</v>
      </c>
      <c r="I4011" t="s">
        <v>101</v>
      </c>
      <c r="J4011">
        <f t="shared" si="372"/>
        <v>1</v>
      </c>
      <c r="K4011" s="2">
        <v>41</v>
      </c>
      <c r="L4011" s="3">
        <v>802.16</v>
      </c>
      <c r="M4011" s="4">
        <v>0.1</v>
      </c>
      <c r="N4011" s="5" t="s">
        <v>23</v>
      </c>
      <c r="O4011" s="3">
        <v>-293.45</v>
      </c>
      <c r="P4011" s="3">
        <v>19.940000000000001</v>
      </c>
      <c r="Q4011" s="3">
        <v>14.87</v>
      </c>
      <c r="R4011" s="5" t="s">
        <v>1531</v>
      </c>
      <c r="S4011" s="5" t="s">
        <v>2783</v>
      </c>
      <c r="T4011" s="5" t="str">
        <f t="shared" si="373"/>
        <v>Liz Willingham</v>
      </c>
      <c r="U4011" t="s">
        <v>1988</v>
      </c>
      <c r="V4011" s="5" t="s">
        <v>47</v>
      </c>
      <c r="W4011" s="5" t="s">
        <v>57</v>
      </c>
      <c r="X4011" s="5" t="s">
        <v>58</v>
      </c>
      <c r="Y4011" s="5" t="s">
        <v>614</v>
      </c>
      <c r="Z4011" s="5" t="s">
        <v>31</v>
      </c>
      <c r="AA4011" s="4">
        <v>0.56999999999999995</v>
      </c>
      <c r="AB4011" s="1">
        <v>41128</v>
      </c>
      <c r="AC4011" s="1">
        <v>29747</v>
      </c>
      <c r="AD4011">
        <f t="shared" si="374"/>
        <v>2</v>
      </c>
      <c r="AE4011">
        <f t="shared" ca="1" si="375"/>
        <v>43</v>
      </c>
      <c r="AF4011" t="str">
        <f t="shared" ca="1" si="376"/>
        <v>18-64</v>
      </c>
      <c r="AG4011" s="3">
        <f t="shared" si="377"/>
        <v>0.84853804878048789</v>
      </c>
      <c r="AH4011" t="str">
        <f>_xlfn.IFNA(VLOOKUP(Sales_Transactions[[#This Row],[Order ID]],Returned_Items[#All],2,FALSE),"Not Returned")</f>
        <v>Not Returned</v>
      </c>
    </row>
    <row r="4012" spans="1:34" x14ac:dyDescent="0.25">
      <c r="A4012">
        <v>27300</v>
      </c>
      <c r="C4012" t="s">
        <v>3063</v>
      </c>
      <c r="D4012" s="2" t="str">
        <f>TEXT(MID(Sales_Transactions[[#This Row],[Order Date]],2,5),"d/m/yyy")</f>
        <v>30/9/2012</v>
      </c>
      <c r="E4012" s="2" t="str">
        <f>TEXT(MID(Sales_Transactions[[#This Row],[Order Date]],2,5),"d")</f>
        <v>30</v>
      </c>
      <c r="F4012" s="2" t="str">
        <f>TEXT(MID(Sales_Transactions[[#This Row],[Order Date]],2,5),"m")</f>
        <v>9</v>
      </c>
      <c r="G4012" s="2" t="str">
        <f>TEXT(MID(Sales_Transactions[[#This Row],[Order Date]],2,5),"yyy")</f>
        <v>2012</v>
      </c>
      <c r="H4012" s="2" t="str">
        <f>TEXT(MID(Sales_Transactions[[#This Row],[Order Date]],2,5),"yyy/m")</f>
        <v>2012/9</v>
      </c>
      <c r="I4012" t="s">
        <v>52</v>
      </c>
      <c r="J4012">
        <f t="shared" si="372"/>
        <v>1</v>
      </c>
      <c r="K4012" s="2">
        <v>50</v>
      </c>
      <c r="L4012" s="3">
        <v>3333.1</v>
      </c>
      <c r="M4012" s="4">
        <v>0.1</v>
      </c>
      <c r="N4012" s="5" t="s">
        <v>23</v>
      </c>
      <c r="O4012" s="3">
        <v>-85.03</v>
      </c>
      <c r="P4012" s="3">
        <v>73.98</v>
      </c>
      <c r="Q4012" s="3">
        <v>4</v>
      </c>
      <c r="R4012" s="5" t="s">
        <v>3122</v>
      </c>
      <c r="S4012" s="5" t="s">
        <v>3123</v>
      </c>
      <c r="T4012" s="5" t="str">
        <f t="shared" si="373"/>
        <v>Stephanie Ulpright</v>
      </c>
      <c r="U4012" t="s">
        <v>1988</v>
      </c>
      <c r="V4012" s="5" t="s">
        <v>37</v>
      </c>
      <c r="W4012" s="5" t="s">
        <v>48</v>
      </c>
      <c r="X4012" s="5" t="s">
        <v>87</v>
      </c>
      <c r="Y4012" s="5" t="s">
        <v>1426</v>
      </c>
      <c r="Z4012" s="5" t="s">
        <v>43</v>
      </c>
      <c r="AA4012" s="4">
        <v>0.79</v>
      </c>
      <c r="AB4012" s="1">
        <v>41183</v>
      </c>
      <c r="AC4012" s="1">
        <v>29841</v>
      </c>
      <c r="AD4012">
        <f t="shared" si="374"/>
        <v>1</v>
      </c>
      <c r="AE4012">
        <f t="shared" ca="1" si="375"/>
        <v>42</v>
      </c>
      <c r="AF4012" t="str">
        <f t="shared" ca="1" si="376"/>
        <v>18-64</v>
      </c>
      <c r="AG4012" s="3">
        <f t="shared" si="377"/>
        <v>1.5581204</v>
      </c>
      <c r="AH4012" t="str">
        <f>_xlfn.IFNA(VLOOKUP(Sales_Transactions[[#This Row],[Order ID]],Returned_Items[#All],2,FALSE),"Not Returned")</f>
        <v>Not Returned</v>
      </c>
    </row>
    <row r="4013" spans="1:34" x14ac:dyDescent="0.25">
      <c r="A4013">
        <v>27300</v>
      </c>
      <c r="C4013" t="s">
        <v>3063</v>
      </c>
      <c r="D4013" s="2" t="str">
        <f>TEXT(MID(Sales_Transactions[[#This Row],[Order Date]],2,5),"d/m/yyy")</f>
        <v>30/9/2012</v>
      </c>
      <c r="E4013" s="2" t="str">
        <f>TEXT(MID(Sales_Transactions[[#This Row],[Order Date]],2,5),"d")</f>
        <v>30</v>
      </c>
      <c r="F4013" s="2" t="str">
        <f>TEXT(MID(Sales_Transactions[[#This Row],[Order Date]],2,5),"m")</f>
        <v>9</v>
      </c>
      <c r="G4013" s="2" t="str">
        <f>TEXT(MID(Sales_Transactions[[#This Row],[Order Date]],2,5),"yyy")</f>
        <v>2012</v>
      </c>
      <c r="H4013" s="2" t="str">
        <f>TEXT(MID(Sales_Transactions[[#This Row],[Order Date]],2,5),"yyy/m")</f>
        <v>2012/9</v>
      </c>
      <c r="I4013" t="s">
        <v>52</v>
      </c>
      <c r="J4013">
        <f t="shared" si="372"/>
        <v>1</v>
      </c>
      <c r="K4013" s="2">
        <v>27</v>
      </c>
      <c r="L4013" s="3">
        <v>55.68</v>
      </c>
      <c r="M4013" s="4">
        <v>0.04</v>
      </c>
      <c r="N4013" s="5" t="s">
        <v>23</v>
      </c>
      <c r="O4013" s="3">
        <v>0.26</v>
      </c>
      <c r="P4013" s="3">
        <v>2.1</v>
      </c>
      <c r="Q4013" s="3">
        <v>0.7</v>
      </c>
      <c r="R4013" s="5" t="s">
        <v>3122</v>
      </c>
      <c r="S4013" s="5" t="s">
        <v>3123</v>
      </c>
      <c r="T4013" s="5" t="str">
        <f t="shared" si="373"/>
        <v>Stephanie Ulpright</v>
      </c>
      <c r="U4013" t="s">
        <v>1988</v>
      </c>
      <c r="V4013" s="5" t="s">
        <v>37</v>
      </c>
      <c r="W4013" s="5" t="s">
        <v>28</v>
      </c>
      <c r="X4013" s="5" t="s">
        <v>124</v>
      </c>
      <c r="Y4013" s="5" t="s">
        <v>3025</v>
      </c>
      <c r="Z4013" s="5" t="s">
        <v>84</v>
      </c>
      <c r="AA4013" s="4">
        <v>0.56999999999999995</v>
      </c>
      <c r="AB4013" s="1">
        <v>41182</v>
      </c>
      <c r="AC4013" s="1">
        <v>29903</v>
      </c>
      <c r="AD4013">
        <f t="shared" si="374"/>
        <v>0</v>
      </c>
      <c r="AE4013">
        <f t="shared" ca="1" si="375"/>
        <v>42</v>
      </c>
      <c r="AF4013" t="str">
        <f t="shared" ca="1" si="376"/>
        <v>18-64</v>
      </c>
      <c r="AG4013" s="3">
        <f t="shared" si="377"/>
        <v>0.10367259259259258</v>
      </c>
      <c r="AH4013" t="str">
        <f>_xlfn.IFNA(VLOOKUP(Sales_Transactions[[#This Row],[Order ID]],Returned_Items[#All],2,FALSE),"Not Returned")</f>
        <v>Not Returned</v>
      </c>
    </row>
    <row r="4014" spans="1:34" x14ac:dyDescent="0.25">
      <c r="A4014">
        <v>27557</v>
      </c>
      <c r="C4014" t="s">
        <v>542</v>
      </c>
      <c r="D4014" s="2" t="str">
        <f>TEXT(MID(Sales_Transactions[[#This Row],[Order Date]],2,5),"d/m/yyy")</f>
        <v>8/2/2012</v>
      </c>
      <c r="E4014" s="2" t="str">
        <f>TEXT(MID(Sales_Transactions[[#This Row],[Order Date]],2,5),"d")</f>
        <v>8</v>
      </c>
      <c r="F4014" s="2" t="str">
        <f>TEXT(MID(Sales_Transactions[[#This Row],[Order Date]],2,5),"m")</f>
        <v>2</v>
      </c>
      <c r="G4014" s="2" t="str">
        <f>TEXT(MID(Sales_Transactions[[#This Row],[Order Date]],2,5),"yyy")</f>
        <v>2012</v>
      </c>
      <c r="H4014" s="2" t="str">
        <f>TEXT(MID(Sales_Transactions[[#This Row],[Order Date]],2,5),"yyy/m")</f>
        <v>2012/2</v>
      </c>
      <c r="I4014" t="s">
        <v>22</v>
      </c>
      <c r="J4014">
        <f t="shared" si="372"/>
        <v>2</v>
      </c>
      <c r="K4014" s="2">
        <v>18</v>
      </c>
      <c r="L4014" s="3">
        <v>56.13</v>
      </c>
      <c r="M4014" s="4">
        <v>0.02</v>
      </c>
      <c r="N4014" s="5" t="s">
        <v>23</v>
      </c>
      <c r="O4014" s="3">
        <v>-58.47</v>
      </c>
      <c r="P4014" s="3">
        <v>2.88</v>
      </c>
      <c r="Q4014" s="3">
        <v>5.33</v>
      </c>
      <c r="R4014" s="5" t="s">
        <v>1940</v>
      </c>
      <c r="S4014" s="5" t="s">
        <v>3097</v>
      </c>
      <c r="T4014" s="5" t="str">
        <f t="shared" si="373"/>
        <v>Robert Marley</v>
      </c>
      <c r="U4014" t="s">
        <v>1988</v>
      </c>
      <c r="V4014" s="5" t="s">
        <v>47</v>
      </c>
      <c r="W4014" s="5" t="s">
        <v>28</v>
      </c>
      <c r="X4014" s="5" t="s">
        <v>115</v>
      </c>
      <c r="Y4014" s="5" t="s">
        <v>2820</v>
      </c>
      <c r="Z4014" s="5" t="s">
        <v>43</v>
      </c>
      <c r="AA4014" s="4">
        <v>0.36</v>
      </c>
      <c r="AB4014" s="1">
        <v>40952</v>
      </c>
      <c r="AC4014" s="1">
        <v>29467</v>
      </c>
      <c r="AD4014">
        <f t="shared" si="374"/>
        <v>5</v>
      </c>
      <c r="AE4014">
        <f t="shared" ca="1" si="375"/>
        <v>43</v>
      </c>
      <c r="AF4014" t="str">
        <f t="shared" ca="1" si="376"/>
        <v>18-64</v>
      </c>
      <c r="AG4014" s="3">
        <f t="shared" si="377"/>
        <v>0.4560791111111111</v>
      </c>
      <c r="AH4014" t="str">
        <f>_xlfn.IFNA(VLOOKUP(Sales_Transactions[[#This Row],[Order ID]],Returned_Items[#All],2,FALSE),"Not Returned")</f>
        <v>Not Returned</v>
      </c>
    </row>
    <row r="4015" spans="1:34" x14ac:dyDescent="0.25">
      <c r="A4015">
        <v>27654</v>
      </c>
      <c r="C4015" t="s">
        <v>849</v>
      </c>
      <c r="D4015" s="2" t="str">
        <f>TEXT(MID(Sales_Transactions[[#This Row],[Order Date]],2,5),"d/m/yyy")</f>
        <v>24/9/2010</v>
      </c>
      <c r="E4015" s="2" t="str">
        <f>TEXT(MID(Sales_Transactions[[#This Row],[Order Date]],2,5),"d")</f>
        <v>24</v>
      </c>
      <c r="F4015" s="2" t="str">
        <f>TEXT(MID(Sales_Transactions[[#This Row],[Order Date]],2,5),"m")</f>
        <v>9</v>
      </c>
      <c r="G4015" s="2" t="str">
        <f>TEXT(MID(Sales_Transactions[[#This Row],[Order Date]],2,5),"yyy")</f>
        <v>2010</v>
      </c>
      <c r="H4015" s="2" t="str">
        <f>TEXT(MID(Sales_Transactions[[#This Row],[Order Date]],2,5),"yyy/m")</f>
        <v>2010/9</v>
      </c>
      <c r="I4015" t="s">
        <v>33</v>
      </c>
      <c r="J4015">
        <f t="shared" si="372"/>
        <v>4</v>
      </c>
      <c r="K4015" s="2">
        <v>12</v>
      </c>
      <c r="L4015" s="3">
        <v>94.83</v>
      </c>
      <c r="M4015" s="4">
        <v>0.02</v>
      </c>
      <c r="N4015" s="5" t="s">
        <v>23</v>
      </c>
      <c r="O4015" s="3">
        <v>29.87</v>
      </c>
      <c r="P4015" s="3">
        <v>7.64</v>
      </c>
      <c r="Q4015" s="3">
        <v>1.39</v>
      </c>
      <c r="R4015" s="5" t="s">
        <v>3029</v>
      </c>
      <c r="S4015" s="5" t="s">
        <v>3115</v>
      </c>
      <c r="T4015" s="5" t="str">
        <f t="shared" si="373"/>
        <v>Lindsay Shagiari</v>
      </c>
      <c r="U4015" t="s">
        <v>1988</v>
      </c>
      <c r="V4015" s="5" t="s">
        <v>74</v>
      </c>
      <c r="W4015" s="5" t="s">
        <v>28</v>
      </c>
      <c r="X4015" s="5" t="s">
        <v>98</v>
      </c>
      <c r="Y4015" s="5" t="s">
        <v>2037</v>
      </c>
      <c r="Z4015" s="5" t="s">
        <v>43</v>
      </c>
      <c r="AA4015" s="4">
        <v>0.36</v>
      </c>
      <c r="AB4015" s="1">
        <v>40447</v>
      </c>
      <c r="AC4015" s="1">
        <v>29538</v>
      </c>
      <c r="AD4015">
        <f t="shared" si="374"/>
        <v>2</v>
      </c>
      <c r="AE4015">
        <f t="shared" ca="1" si="375"/>
        <v>43</v>
      </c>
      <c r="AF4015" t="str">
        <f t="shared" ca="1" si="376"/>
        <v>18-64</v>
      </c>
      <c r="AG4015" s="3">
        <f t="shared" si="377"/>
        <v>0.75237266666666658</v>
      </c>
      <c r="AH4015" t="str">
        <f>_xlfn.IFNA(VLOOKUP(Sales_Transactions[[#This Row],[Order ID]],Returned_Items[#All],2,FALSE),"Not Returned")</f>
        <v>Not Returned</v>
      </c>
    </row>
    <row r="4016" spans="1:34" x14ac:dyDescent="0.25">
      <c r="A4016">
        <v>27684</v>
      </c>
      <c r="C4016" t="s">
        <v>432</v>
      </c>
      <c r="D4016" s="2" t="str">
        <f>TEXT(MID(Sales_Transactions[[#This Row],[Order Date]],2,5),"d/m/yyy")</f>
        <v>5/9/2011</v>
      </c>
      <c r="E4016" s="2" t="str">
        <f>TEXT(MID(Sales_Transactions[[#This Row],[Order Date]],2,5),"d")</f>
        <v>5</v>
      </c>
      <c r="F4016" s="2" t="str">
        <f>TEXT(MID(Sales_Transactions[[#This Row],[Order Date]],2,5),"m")</f>
        <v>9</v>
      </c>
      <c r="G4016" s="2" t="str">
        <f>TEXT(MID(Sales_Transactions[[#This Row],[Order Date]],2,5),"yyy")</f>
        <v>2011</v>
      </c>
      <c r="H4016" s="2" t="str">
        <f>TEXT(MID(Sales_Transactions[[#This Row],[Order Date]],2,5),"yyy/m")</f>
        <v>2011/9</v>
      </c>
      <c r="I4016" t="s">
        <v>22</v>
      </c>
      <c r="J4016">
        <f t="shared" si="372"/>
        <v>2</v>
      </c>
      <c r="K4016" s="2">
        <v>1</v>
      </c>
      <c r="L4016" s="3">
        <v>13.04</v>
      </c>
      <c r="M4016" s="4">
        <v>0.06</v>
      </c>
      <c r="N4016" s="5" t="s">
        <v>23</v>
      </c>
      <c r="O4016" s="3">
        <v>-6.62</v>
      </c>
      <c r="P4016" s="3">
        <v>10.48</v>
      </c>
      <c r="Q4016" s="3">
        <v>2.89</v>
      </c>
      <c r="R4016" s="5" t="s">
        <v>1594</v>
      </c>
      <c r="S4016" s="5" t="s">
        <v>2709</v>
      </c>
      <c r="T4016" s="5" t="str">
        <f t="shared" si="373"/>
        <v>John Lucas</v>
      </c>
      <c r="U4016" t="s">
        <v>1988</v>
      </c>
      <c r="V4016" s="5" t="s">
        <v>47</v>
      </c>
      <c r="W4016" s="5" t="s">
        <v>28</v>
      </c>
      <c r="X4016" s="5" t="s">
        <v>124</v>
      </c>
      <c r="Y4016" s="5" t="s">
        <v>834</v>
      </c>
      <c r="Z4016" s="5" t="s">
        <v>60</v>
      </c>
      <c r="AA4016" s="4">
        <v>0.6</v>
      </c>
      <c r="AB4016" s="1">
        <v>40793</v>
      </c>
      <c r="AC4016" s="1">
        <v>19559</v>
      </c>
      <c r="AD4016">
        <f t="shared" si="374"/>
        <v>2</v>
      </c>
      <c r="AE4016">
        <f t="shared" ca="1" si="375"/>
        <v>71</v>
      </c>
      <c r="AF4016" t="str">
        <f t="shared" ca="1" si="376"/>
        <v>Over 65</v>
      </c>
      <c r="AG4016" s="3">
        <f t="shared" si="377"/>
        <v>13.363712000000001</v>
      </c>
      <c r="AH4016" t="str">
        <f>_xlfn.IFNA(VLOOKUP(Sales_Transactions[[#This Row],[Order ID]],Returned_Items[#All],2,FALSE),"Not Returned")</f>
        <v>Not Returned</v>
      </c>
    </row>
    <row r="4017" spans="1:34" x14ac:dyDescent="0.25">
      <c r="A4017">
        <v>27811</v>
      </c>
      <c r="C4017" t="s">
        <v>1210</v>
      </c>
      <c r="D4017" s="2" t="str">
        <f>TEXT(MID(Sales_Transactions[[#This Row],[Order Date]],2,5),"d/m/yyy")</f>
        <v>4/3/2011</v>
      </c>
      <c r="E4017" s="2" t="str">
        <f>TEXT(MID(Sales_Transactions[[#This Row],[Order Date]],2,5),"d")</f>
        <v>4</v>
      </c>
      <c r="F4017" s="2" t="str">
        <f>TEXT(MID(Sales_Transactions[[#This Row],[Order Date]],2,5),"m")</f>
        <v>3</v>
      </c>
      <c r="G4017" s="2" t="str">
        <f>TEXT(MID(Sales_Transactions[[#This Row],[Order Date]],2,5),"yyy")</f>
        <v>2011</v>
      </c>
      <c r="H4017" s="2" t="str">
        <f>TEXT(MID(Sales_Transactions[[#This Row],[Order Date]],2,5),"yyy/m")</f>
        <v>2011/3</v>
      </c>
      <c r="I4017" t="s">
        <v>52</v>
      </c>
      <c r="J4017">
        <f t="shared" si="372"/>
        <v>1</v>
      </c>
      <c r="K4017" s="2">
        <v>31</v>
      </c>
      <c r="L4017" s="3">
        <v>197.59</v>
      </c>
      <c r="M4017" s="4">
        <v>0.09</v>
      </c>
      <c r="N4017" s="5" t="s">
        <v>23</v>
      </c>
      <c r="O4017" s="3">
        <v>-73.62</v>
      </c>
      <c r="P4017" s="3">
        <v>6.81</v>
      </c>
      <c r="Q4017" s="3">
        <v>5.48</v>
      </c>
      <c r="R4017" s="5" t="s">
        <v>3124</v>
      </c>
      <c r="S4017" s="5" t="s">
        <v>3125</v>
      </c>
      <c r="T4017" s="5" t="str">
        <f t="shared" si="373"/>
        <v>Odella Nelson</v>
      </c>
      <c r="U4017" t="s">
        <v>1988</v>
      </c>
      <c r="V4017" s="5" t="s">
        <v>27</v>
      </c>
      <c r="W4017" s="5" t="s">
        <v>28</v>
      </c>
      <c r="X4017" s="5" t="s">
        <v>41</v>
      </c>
      <c r="Y4017" s="5" t="s">
        <v>2356</v>
      </c>
      <c r="Z4017" s="5" t="s">
        <v>43</v>
      </c>
      <c r="AA4017" s="4">
        <v>0.37</v>
      </c>
      <c r="AB4017" s="1">
        <v>40608</v>
      </c>
      <c r="AC4017" s="1">
        <v>19850</v>
      </c>
      <c r="AD4017">
        <f t="shared" si="374"/>
        <v>2</v>
      </c>
      <c r="AE4017">
        <f t="shared" ca="1" si="375"/>
        <v>70</v>
      </c>
      <c r="AF4017" t="str">
        <f t="shared" ca="1" si="376"/>
        <v>Over 65</v>
      </c>
      <c r="AG4017" s="3">
        <f t="shared" si="377"/>
        <v>0.3962539032258065</v>
      </c>
      <c r="AH4017" t="str">
        <f>_xlfn.IFNA(VLOOKUP(Sales_Transactions[[#This Row],[Order ID]],Returned_Items[#All],2,FALSE),"Not Returned")</f>
        <v>Not Returned</v>
      </c>
    </row>
    <row r="4018" spans="1:34" x14ac:dyDescent="0.25">
      <c r="A4018">
        <v>28064</v>
      </c>
      <c r="C4018" t="s">
        <v>3126</v>
      </c>
      <c r="D4018" s="2" t="str">
        <f>TEXT(MID(Sales_Transactions[[#This Row],[Order Date]],2,5),"d/m/yyy")</f>
        <v>2/9/2010</v>
      </c>
      <c r="E4018" s="2" t="str">
        <f>TEXT(MID(Sales_Transactions[[#This Row],[Order Date]],2,5),"d")</f>
        <v>2</v>
      </c>
      <c r="F4018" s="2" t="str">
        <f>TEXT(MID(Sales_Transactions[[#This Row],[Order Date]],2,5),"m")</f>
        <v>9</v>
      </c>
      <c r="G4018" s="2" t="str">
        <f>TEXT(MID(Sales_Transactions[[#This Row],[Order Date]],2,5),"yyy")</f>
        <v>2010</v>
      </c>
      <c r="H4018" s="2" t="str">
        <f>TEXT(MID(Sales_Transactions[[#This Row],[Order Date]],2,5),"yyy/m")</f>
        <v>2010/9</v>
      </c>
      <c r="I4018" t="s">
        <v>78</v>
      </c>
      <c r="J4018">
        <f t="shared" si="372"/>
        <v>3</v>
      </c>
      <c r="K4018" s="2">
        <v>43</v>
      </c>
      <c r="L4018" s="3">
        <v>856.45</v>
      </c>
      <c r="M4018" s="4">
        <v>0.03</v>
      </c>
      <c r="N4018" s="5" t="s">
        <v>23</v>
      </c>
      <c r="O4018" s="3">
        <v>265.10000000000002</v>
      </c>
      <c r="P4018" s="3">
        <v>19.84</v>
      </c>
      <c r="Q4018" s="3">
        <v>4.0999999999999996</v>
      </c>
      <c r="R4018" s="5" t="s">
        <v>2317</v>
      </c>
      <c r="S4018" s="5" t="s">
        <v>3071</v>
      </c>
      <c r="T4018" s="5" t="str">
        <f t="shared" si="373"/>
        <v>Arthur Prichep</v>
      </c>
      <c r="U4018" t="s">
        <v>1988</v>
      </c>
      <c r="V4018" s="5" t="s">
        <v>74</v>
      </c>
      <c r="W4018" s="5" t="s">
        <v>28</v>
      </c>
      <c r="X4018" s="5" t="s">
        <v>124</v>
      </c>
      <c r="Y4018" s="5" t="s">
        <v>296</v>
      </c>
      <c r="Z4018" s="5" t="s">
        <v>84</v>
      </c>
      <c r="AA4018" s="4">
        <v>0.44</v>
      </c>
      <c r="AB4018" s="1">
        <v>40423</v>
      </c>
      <c r="AC4018" s="1">
        <v>30725</v>
      </c>
      <c r="AD4018">
        <f t="shared" si="374"/>
        <v>0</v>
      </c>
      <c r="AE4018">
        <f t="shared" ca="1" si="375"/>
        <v>40</v>
      </c>
      <c r="AF4018" t="str">
        <f t="shared" ca="1" si="376"/>
        <v>18-64</v>
      </c>
      <c r="AG4018" s="3">
        <f t="shared" si="377"/>
        <v>0.55660576744186041</v>
      </c>
      <c r="AH4018" t="str">
        <f>_xlfn.IFNA(VLOOKUP(Sales_Transactions[[#This Row],[Order ID]],Returned_Items[#All],2,FALSE),"Not Returned")</f>
        <v>Not Returned</v>
      </c>
    </row>
    <row r="4019" spans="1:34" x14ac:dyDescent="0.25">
      <c r="A4019">
        <v>28064</v>
      </c>
      <c r="C4019" t="s">
        <v>3126</v>
      </c>
      <c r="D4019" s="2" t="str">
        <f>TEXT(MID(Sales_Transactions[[#This Row],[Order Date]],2,5),"d/m/yyy")</f>
        <v>2/9/2010</v>
      </c>
      <c r="E4019" s="2" t="str">
        <f>TEXT(MID(Sales_Transactions[[#This Row],[Order Date]],2,5),"d")</f>
        <v>2</v>
      </c>
      <c r="F4019" s="2" t="str">
        <f>TEXT(MID(Sales_Transactions[[#This Row],[Order Date]],2,5),"m")</f>
        <v>9</v>
      </c>
      <c r="G4019" s="2" t="str">
        <f>TEXT(MID(Sales_Transactions[[#This Row],[Order Date]],2,5),"yyy")</f>
        <v>2010</v>
      </c>
      <c r="H4019" s="2" t="str">
        <f>TEXT(MID(Sales_Transactions[[#This Row],[Order Date]],2,5),"yyy/m")</f>
        <v>2010/9</v>
      </c>
      <c r="I4019" t="s">
        <v>78</v>
      </c>
      <c r="J4019">
        <f t="shared" si="372"/>
        <v>3</v>
      </c>
      <c r="K4019" s="2">
        <v>1</v>
      </c>
      <c r="L4019" s="3">
        <v>6.75</v>
      </c>
      <c r="M4019" s="4">
        <v>0.08</v>
      </c>
      <c r="N4019" s="5" t="s">
        <v>23</v>
      </c>
      <c r="O4019" s="3">
        <v>-2.31</v>
      </c>
      <c r="P4019" s="3">
        <v>5.84</v>
      </c>
      <c r="Q4019" s="3">
        <v>1</v>
      </c>
      <c r="R4019" s="5" t="s">
        <v>2317</v>
      </c>
      <c r="S4019" s="5" t="s">
        <v>3071</v>
      </c>
      <c r="T4019" s="5" t="str">
        <f t="shared" si="373"/>
        <v>Arthur Prichep</v>
      </c>
      <c r="U4019" t="s">
        <v>1988</v>
      </c>
      <c r="V4019" s="5" t="s">
        <v>74</v>
      </c>
      <c r="W4019" s="5" t="s">
        <v>28</v>
      </c>
      <c r="X4019" s="5" t="s">
        <v>124</v>
      </c>
      <c r="Y4019" s="5" t="s">
        <v>2026</v>
      </c>
      <c r="Z4019" s="5" t="s">
        <v>84</v>
      </c>
      <c r="AA4019" s="4">
        <v>0.38</v>
      </c>
      <c r="AB4019" s="1">
        <v>40423</v>
      </c>
      <c r="AC4019" s="1">
        <v>30977</v>
      </c>
      <c r="AD4019">
        <f t="shared" si="374"/>
        <v>0</v>
      </c>
      <c r="AE4019">
        <f t="shared" ca="1" si="375"/>
        <v>39</v>
      </c>
      <c r="AF4019" t="str">
        <f t="shared" ca="1" si="376"/>
        <v>18-64</v>
      </c>
      <c r="AG4019" s="3">
        <f t="shared" si="377"/>
        <v>6.8353279999999996</v>
      </c>
      <c r="AH4019" t="str">
        <f>_xlfn.IFNA(VLOOKUP(Sales_Transactions[[#This Row],[Order ID]],Returned_Items[#All],2,FALSE),"Not Returned")</f>
        <v>Not Returned</v>
      </c>
    </row>
    <row r="4020" spans="1:34" x14ac:dyDescent="0.25">
      <c r="A4020">
        <v>28225</v>
      </c>
      <c r="C4020" t="s">
        <v>1656</v>
      </c>
      <c r="D4020" s="2" t="str">
        <f>TEXT(MID(Sales_Transactions[[#This Row],[Order Date]],2,5),"d/m/yyy")</f>
        <v>22/1/2009</v>
      </c>
      <c r="E4020" s="2" t="str">
        <f>TEXT(MID(Sales_Transactions[[#This Row],[Order Date]],2,5),"d")</f>
        <v>22</v>
      </c>
      <c r="F4020" s="2" t="str">
        <f>TEXT(MID(Sales_Transactions[[#This Row],[Order Date]],2,5),"m")</f>
        <v>1</v>
      </c>
      <c r="G4020" s="2" t="str">
        <f>TEXT(MID(Sales_Transactions[[#This Row],[Order Date]],2,5),"yyy")</f>
        <v>2009</v>
      </c>
      <c r="H4020" s="2" t="str">
        <f>TEXT(MID(Sales_Transactions[[#This Row],[Order Date]],2,5),"yyy/m")</f>
        <v>2009/1</v>
      </c>
      <c r="I4020" t="s">
        <v>101</v>
      </c>
      <c r="J4020">
        <f t="shared" si="372"/>
        <v>1</v>
      </c>
      <c r="K4020" s="2">
        <v>13</v>
      </c>
      <c r="L4020" s="3">
        <v>1160.5899999999999</v>
      </c>
      <c r="M4020" s="4">
        <v>0.01</v>
      </c>
      <c r="N4020" s="5" t="s">
        <v>23</v>
      </c>
      <c r="O4020" s="3">
        <v>-330.14</v>
      </c>
      <c r="P4020" s="3">
        <v>80.98</v>
      </c>
      <c r="Q4020" s="3">
        <v>35</v>
      </c>
      <c r="R4020" s="5" t="s">
        <v>898</v>
      </c>
      <c r="S4020" s="5" t="s">
        <v>3099</v>
      </c>
      <c r="T4020" s="5" t="str">
        <f t="shared" si="373"/>
        <v>Guy Phonely</v>
      </c>
      <c r="U4020" t="s">
        <v>1988</v>
      </c>
      <c r="V4020" s="5" t="s">
        <v>47</v>
      </c>
      <c r="W4020" s="5" t="s">
        <v>28</v>
      </c>
      <c r="X4020" s="5" t="s">
        <v>29</v>
      </c>
      <c r="Y4020" s="5" t="s">
        <v>1842</v>
      </c>
      <c r="Z4020" s="5" t="s">
        <v>31</v>
      </c>
      <c r="AA4020" s="4">
        <v>0.83</v>
      </c>
      <c r="AB4020" s="1">
        <v>39837</v>
      </c>
      <c r="AC4020" s="1">
        <v>20386</v>
      </c>
      <c r="AD4020">
        <f t="shared" si="374"/>
        <v>2</v>
      </c>
      <c r="AE4020">
        <f t="shared" ca="1" si="375"/>
        <v>68</v>
      </c>
      <c r="AF4020" t="str">
        <f t="shared" ca="1" si="376"/>
        <v>Over 65</v>
      </c>
      <c r="AG4020" s="3">
        <f t="shared" si="377"/>
        <v>8.9209155384615393</v>
      </c>
      <c r="AH4020" t="str">
        <f>_xlfn.IFNA(VLOOKUP(Sales_Transactions[[#This Row],[Order ID]],Returned_Items[#All],2,FALSE),"Not Returned")</f>
        <v>Not Returned</v>
      </c>
    </row>
    <row r="4021" spans="1:34" x14ac:dyDescent="0.25">
      <c r="A4021">
        <v>28258</v>
      </c>
      <c r="C4021" t="s">
        <v>714</v>
      </c>
      <c r="D4021" s="2" t="str">
        <f>TEXT(MID(Sales_Transactions[[#This Row],[Order Date]],2,5),"d/m/yyy")</f>
        <v>13/3/2009</v>
      </c>
      <c r="E4021" s="2" t="str">
        <f>TEXT(MID(Sales_Transactions[[#This Row],[Order Date]],2,5),"d")</f>
        <v>13</v>
      </c>
      <c r="F4021" s="2" t="str">
        <f>TEXT(MID(Sales_Transactions[[#This Row],[Order Date]],2,5),"m")</f>
        <v>3</v>
      </c>
      <c r="G4021" s="2" t="str">
        <f>TEXT(MID(Sales_Transactions[[#This Row],[Order Date]],2,5),"yyy")</f>
        <v>2009</v>
      </c>
      <c r="H4021" s="2" t="str">
        <f>TEXT(MID(Sales_Transactions[[#This Row],[Order Date]],2,5),"yyy/m")</f>
        <v>2009/3</v>
      </c>
      <c r="I4021" t="s">
        <v>101</v>
      </c>
      <c r="J4021">
        <f t="shared" si="372"/>
        <v>1</v>
      </c>
      <c r="K4021" s="2">
        <v>2</v>
      </c>
      <c r="L4021" s="3">
        <v>201.178</v>
      </c>
      <c r="M4021" s="4">
        <v>7.0000000000000007E-2</v>
      </c>
      <c r="N4021" s="5" t="s">
        <v>23</v>
      </c>
      <c r="O4021" s="3">
        <v>-604.41</v>
      </c>
      <c r="P4021" s="3">
        <v>125.99</v>
      </c>
      <c r="Q4021" s="3">
        <v>2.5</v>
      </c>
      <c r="R4021" s="5" t="s">
        <v>3110</v>
      </c>
      <c r="S4021" s="5" t="s">
        <v>3111</v>
      </c>
      <c r="T4021" s="5" t="str">
        <f t="shared" si="373"/>
        <v>Denny Blanton</v>
      </c>
      <c r="U4021" t="s">
        <v>1988</v>
      </c>
      <c r="V4021" s="5" t="s">
        <v>74</v>
      </c>
      <c r="W4021" s="5" t="s">
        <v>48</v>
      </c>
      <c r="X4021" s="5" t="s">
        <v>49</v>
      </c>
      <c r="Y4021" s="5" t="s">
        <v>1671</v>
      </c>
      <c r="Z4021" s="5" t="s">
        <v>43</v>
      </c>
      <c r="AA4021" s="4">
        <v>0.6</v>
      </c>
      <c r="AB4021" s="1">
        <v>39885</v>
      </c>
      <c r="AC4021" s="1">
        <v>20176</v>
      </c>
      <c r="AD4021">
        <f t="shared" si="374"/>
        <v>0</v>
      </c>
      <c r="AE4021">
        <f t="shared" ca="1" si="375"/>
        <v>69</v>
      </c>
      <c r="AF4021" t="str">
        <f t="shared" ca="1" si="376"/>
        <v>Over 65</v>
      </c>
      <c r="AG4021" s="3">
        <f t="shared" si="377"/>
        <v>64.200903499999995</v>
      </c>
      <c r="AH4021" t="str">
        <f>_xlfn.IFNA(VLOOKUP(Sales_Transactions[[#This Row],[Order ID]],Returned_Items[#All],2,FALSE),"Not Returned")</f>
        <v>Not Returned</v>
      </c>
    </row>
    <row r="4022" spans="1:34" x14ac:dyDescent="0.25">
      <c r="A4022">
        <v>28258</v>
      </c>
      <c r="C4022" t="s">
        <v>714</v>
      </c>
      <c r="D4022" s="2" t="str">
        <f>TEXT(MID(Sales_Transactions[[#This Row],[Order Date]],2,5),"d/m/yyy")</f>
        <v>13/3/2009</v>
      </c>
      <c r="E4022" s="2" t="str">
        <f>TEXT(MID(Sales_Transactions[[#This Row],[Order Date]],2,5),"d")</f>
        <v>13</v>
      </c>
      <c r="F4022" s="2" t="str">
        <f>TEXT(MID(Sales_Transactions[[#This Row],[Order Date]],2,5),"m")</f>
        <v>3</v>
      </c>
      <c r="G4022" s="2" t="str">
        <f>TEXT(MID(Sales_Transactions[[#This Row],[Order Date]],2,5),"yyy")</f>
        <v>2009</v>
      </c>
      <c r="H4022" s="2" t="str">
        <f>TEXT(MID(Sales_Transactions[[#This Row],[Order Date]],2,5),"yyy/m")</f>
        <v>2009/3</v>
      </c>
      <c r="I4022" t="s">
        <v>101</v>
      </c>
      <c r="J4022">
        <f t="shared" si="372"/>
        <v>1</v>
      </c>
      <c r="K4022" s="2">
        <v>25</v>
      </c>
      <c r="L4022" s="3">
        <v>2493.2399999999998</v>
      </c>
      <c r="M4022" s="4">
        <v>0.03</v>
      </c>
      <c r="N4022" s="5" t="s">
        <v>23</v>
      </c>
      <c r="O4022" s="3">
        <v>293.66000000000003</v>
      </c>
      <c r="P4022" s="3">
        <v>99.99</v>
      </c>
      <c r="Q4022" s="3">
        <v>19.989999999999998</v>
      </c>
      <c r="R4022" s="5" t="s">
        <v>3110</v>
      </c>
      <c r="S4022" s="5" t="s">
        <v>3111</v>
      </c>
      <c r="T4022" s="5" t="str">
        <f t="shared" si="373"/>
        <v>Denny Blanton</v>
      </c>
      <c r="U4022" t="s">
        <v>1988</v>
      </c>
      <c r="V4022" s="5" t="s">
        <v>74</v>
      </c>
      <c r="W4022" s="5" t="s">
        <v>48</v>
      </c>
      <c r="X4022" s="5" t="s">
        <v>87</v>
      </c>
      <c r="Y4022" s="5" t="s">
        <v>545</v>
      </c>
      <c r="Z4022" s="5" t="s">
        <v>43</v>
      </c>
      <c r="AA4022" s="4">
        <v>0.52</v>
      </c>
      <c r="AB4022" s="1">
        <v>39886</v>
      </c>
      <c r="AC4022" s="1">
        <v>20386</v>
      </c>
      <c r="AD4022">
        <f t="shared" si="374"/>
        <v>1</v>
      </c>
      <c r="AE4022">
        <f t="shared" ca="1" si="375"/>
        <v>68</v>
      </c>
      <c r="AF4022" t="str">
        <f t="shared" ca="1" si="376"/>
        <v>Over 65</v>
      </c>
      <c r="AG4022" s="3">
        <f t="shared" si="377"/>
        <v>4.7980001200000002</v>
      </c>
      <c r="AH4022" t="str">
        <f>_xlfn.IFNA(VLOOKUP(Sales_Transactions[[#This Row],[Order ID]],Returned_Items[#All],2,FALSE),"Not Returned")</f>
        <v>Not Returned</v>
      </c>
    </row>
    <row r="4023" spans="1:34" x14ac:dyDescent="0.25">
      <c r="A4023">
        <v>28321</v>
      </c>
      <c r="C4023" t="s">
        <v>3127</v>
      </c>
      <c r="D4023" s="2" t="str">
        <f>TEXT(MID(Sales_Transactions[[#This Row],[Order Date]],2,5),"d/m/yyy")</f>
        <v>1/8/2010</v>
      </c>
      <c r="E4023" s="2" t="str">
        <f>TEXT(MID(Sales_Transactions[[#This Row],[Order Date]],2,5),"d")</f>
        <v>1</v>
      </c>
      <c r="F4023" s="2" t="str">
        <f>TEXT(MID(Sales_Transactions[[#This Row],[Order Date]],2,5),"m")</f>
        <v>8</v>
      </c>
      <c r="G4023" s="2" t="str">
        <f>TEXT(MID(Sales_Transactions[[#This Row],[Order Date]],2,5),"yyy")</f>
        <v>2010</v>
      </c>
      <c r="H4023" s="2" t="str">
        <f>TEXT(MID(Sales_Transactions[[#This Row],[Order Date]],2,5),"yyy/m")</f>
        <v>2010/8</v>
      </c>
      <c r="I4023" t="s">
        <v>78</v>
      </c>
      <c r="J4023">
        <f t="shared" si="372"/>
        <v>3</v>
      </c>
      <c r="K4023" s="2">
        <v>28</v>
      </c>
      <c r="L4023" s="3">
        <v>90.5</v>
      </c>
      <c r="M4023" s="4">
        <v>0.03</v>
      </c>
      <c r="N4023" s="5" t="s">
        <v>23</v>
      </c>
      <c r="O4023" s="3">
        <v>24.71</v>
      </c>
      <c r="P4023" s="3">
        <v>3.08</v>
      </c>
      <c r="Q4023" s="3">
        <v>0.99</v>
      </c>
      <c r="R4023" s="5" t="s">
        <v>1778</v>
      </c>
      <c r="S4023" s="5" t="s">
        <v>2210</v>
      </c>
      <c r="T4023" s="5" t="str">
        <f t="shared" si="373"/>
        <v>Steve Nguyen</v>
      </c>
      <c r="U4023" t="s">
        <v>1988</v>
      </c>
      <c r="V4023" s="5" t="s">
        <v>37</v>
      </c>
      <c r="W4023" s="5" t="s">
        <v>28</v>
      </c>
      <c r="X4023" s="5" t="s">
        <v>115</v>
      </c>
      <c r="Y4023" s="5" t="s">
        <v>3128</v>
      </c>
      <c r="Z4023" s="5" t="s">
        <v>43</v>
      </c>
      <c r="AA4023" s="4">
        <v>0.37</v>
      </c>
      <c r="AB4023" s="1">
        <v>40391</v>
      </c>
      <c r="AC4023" s="1">
        <v>20191</v>
      </c>
      <c r="AD4023">
        <f t="shared" si="374"/>
        <v>0</v>
      </c>
      <c r="AE4023">
        <f t="shared" ca="1" si="375"/>
        <v>69</v>
      </c>
      <c r="AF4023" t="str">
        <f t="shared" ca="1" si="376"/>
        <v>Over 65</v>
      </c>
      <c r="AG4023" s="3">
        <f t="shared" si="377"/>
        <v>0.14532414285714285</v>
      </c>
      <c r="AH4023" t="str">
        <f>_xlfn.IFNA(VLOOKUP(Sales_Transactions[[#This Row],[Order ID]],Returned_Items[#All],2,FALSE),"Not Returned")</f>
        <v>Not Returned</v>
      </c>
    </row>
    <row r="4024" spans="1:34" x14ac:dyDescent="0.25">
      <c r="A4024">
        <v>28454</v>
      </c>
      <c r="C4024" t="s">
        <v>2561</v>
      </c>
      <c r="D4024" s="2" t="str">
        <f>TEXT(MID(Sales_Transactions[[#This Row],[Order Date]],2,5),"d/m/yyy")</f>
        <v>6/8/2012</v>
      </c>
      <c r="E4024" s="2" t="str">
        <f>TEXT(MID(Sales_Transactions[[#This Row],[Order Date]],2,5),"d")</f>
        <v>6</v>
      </c>
      <c r="F4024" s="2" t="str">
        <f>TEXT(MID(Sales_Transactions[[#This Row],[Order Date]],2,5),"m")</f>
        <v>8</v>
      </c>
      <c r="G4024" s="2" t="str">
        <f>TEXT(MID(Sales_Transactions[[#This Row],[Order Date]],2,5),"yyy")</f>
        <v>2012</v>
      </c>
      <c r="H4024" s="2" t="str">
        <f>TEXT(MID(Sales_Transactions[[#This Row],[Order Date]],2,5),"yyy/m")</f>
        <v>2012/8</v>
      </c>
      <c r="I4024" t="s">
        <v>78</v>
      </c>
      <c r="J4024">
        <f t="shared" si="372"/>
        <v>3</v>
      </c>
      <c r="K4024" s="2">
        <v>25</v>
      </c>
      <c r="L4024" s="3">
        <v>157.4</v>
      </c>
      <c r="M4024" s="4">
        <v>7.0000000000000007E-2</v>
      </c>
      <c r="N4024" s="5" t="s">
        <v>23</v>
      </c>
      <c r="O4024" s="3">
        <v>-84</v>
      </c>
      <c r="P4024" s="3">
        <v>6.48</v>
      </c>
      <c r="Q4024" s="3">
        <v>6.74</v>
      </c>
      <c r="R4024" s="5" t="s">
        <v>1783</v>
      </c>
      <c r="S4024" s="5" t="s">
        <v>1373</v>
      </c>
      <c r="T4024" s="5" t="str">
        <f t="shared" si="373"/>
        <v>Sean O'Donnell</v>
      </c>
      <c r="U4024" t="s">
        <v>1988</v>
      </c>
      <c r="V4024" s="5" t="s">
        <v>47</v>
      </c>
      <c r="W4024" s="5" t="s">
        <v>28</v>
      </c>
      <c r="X4024" s="5" t="s">
        <v>75</v>
      </c>
      <c r="Y4024" s="5" t="s">
        <v>3129</v>
      </c>
      <c r="Z4024" s="5" t="s">
        <v>43</v>
      </c>
      <c r="AA4024" s="4">
        <v>0.37</v>
      </c>
      <c r="AB4024" s="1">
        <v>41128</v>
      </c>
      <c r="AC4024" s="1">
        <v>20409</v>
      </c>
      <c r="AD4024">
        <f t="shared" si="374"/>
        <v>1</v>
      </c>
      <c r="AE4024">
        <f t="shared" ca="1" si="375"/>
        <v>68</v>
      </c>
      <c r="AF4024" t="str">
        <f t="shared" ca="1" si="376"/>
        <v>Over 65</v>
      </c>
      <c r="AG4024" s="3">
        <f t="shared" si="377"/>
        <v>0.52861856000000007</v>
      </c>
      <c r="AH4024" t="str">
        <f>_xlfn.IFNA(VLOOKUP(Sales_Transactions[[#This Row],[Order ID]],Returned_Items[#All],2,FALSE),"Not Returned")</f>
        <v>Not Returned</v>
      </c>
    </row>
    <row r="4025" spans="1:34" x14ac:dyDescent="0.25">
      <c r="A4025">
        <v>29255</v>
      </c>
      <c r="C4025" t="s">
        <v>3130</v>
      </c>
      <c r="D4025" s="2" t="str">
        <f>TEXT(MID(Sales_Transactions[[#This Row],[Order Date]],2,5),"d/m/yyy")</f>
        <v>3/12/2011</v>
      </c>
      <c r="E4025" s="2" t="str">
        <f>TEXT(MID(Sales_Transactions[[#This Row],[Order Date]],2,5),"d")</f>
        <v>3</v>
      </c>
      <c r="F4025" s="2" t="str">
        <f>TEXT(MID(Sales_Transactions[[#This Row],[Order Date]],2,5),"m")</f>
        <v>12</v>
      </c>
      <c r="G4025" s="2" t="str">
        <f>TEXT(MID(Sales_Transactions[[#This Row],[Order Date]],2,5),"yyy")</f>
        <v>2011</v>
      </c>
      <c r="H4025" s="2" t="str">
        <f>TEXT(MID(Sales_Transactions[[#This Row],[Order Date]],2,5),"yyy/m")</f>
        <v>2011/12</v>
      </c>
      <c r="I4025" t="s">
        <v>22</v>
      </c>
      <c r="J4025">
        <f t="shared" si="372"/>
        <v>2</v>
      </c>
      <c r="K4025" s="2">
        <v>11</v>
      </c>
      <c r="L4025" s="3">
        <v>617.21900000000005</v>
      </c>
      <c r="M4025" s="4">
        <v>0.03</v>
      </c>
      <c r="N4025" s="5" t="s">
        <v>67</v>
      </c>
      <c r="O4025" s="3">
        <v>-136.09</v>
      </c>
      <c r="P4025" s="3">
        <v>65.989999999999995</v>
      </c>
      <c r="Q4025" s="3">
        <v>8.99</v>
      </c>
      <c r="R4025" s="5" t="s">
        <v>1250</v>
      </c>
      <c r="S4025" s="5" t="s">
        <v>3081</v>
      </c>
      <c r="T4025" s="5" t="str">
        <f t="shared" si="373"/>
        <v>Sally Hughsby</v>
      </c>
      <c r="U4025" t="s">
        <v>1988</v>
      </c>
      <c r="V4025" s="5" t="s">
        <v>37</v>
      </c>
      <c r="W4025" s="5" t="s">
        <v>48</v>
      </c>
      <c r="X4025" s="5" t="s">
        <v>49</v>
      </c>
      <c r="Y4025" s="5" t="s">
        <v>706</v>
      </c>
      <c r="Z4025" s="5" t="s">
        <v>43</v>
      </c>
      <c r="AA4025" s="4">
        <v>0.57999999999999996</v>
      </c>
      <c r="AB4025" s="1">
        <v>40884</v>
      </c>
      <c r="AC4025" s="1">
        <v>30500</v>
      </c>
      <c r="AD4025">
        <f t="shared" si="374"/>
        <v>4</v>
      </c>
      <c r="AE4025">
        <f t="shared" ca="1" si="375"/>
        <v>41</v>
      </c>
      <c r="AF4025" t="str">
        <f t="shared" ca="1" si="376"/>
        <v>18-64</v>
      </c>
      <c r="AG4025" s="3">
        <f t="shared" si="377"/>
        <v>6.814563909090908</v>
      </c>
      <c r="AH4025" t="str">
        <f>_xlfn.IFNA(VLOOKUP(Sales_Transactions[[#This Row],[Order ID]],Returned_Items[#All],2,FALSE),"Not Returned")</f>
        <v>Not Returned</v>
      </c>
    </row>
    <row r="4026" spans="1:34" x14ac:dyDescent="0.25">
      <c r="A4026">
        <v>29383</v>
      </c>
      <c r="C4026" t="s">
        <v>1624</v>
      </c>
      <c r="D4026" s="2" t="str">
        <f>TEXT(MID(Sales_Transactions[[#This Row],[Order Date]],2,5),"d/m/yyy")</f>
        <v>18/11/2011</v>
      </c>
      <c r="E4026" s="2" t="str">
        <f>TEXT(MID(Sales_Transactions[[#This Row],[Order Date]],2,5),"d")</f>
        <v>18</v>
      </c>
      <c r="F4026" s="2" t="str">
        <f>TEXT(MID(Sales_Transactions[[#This Row],[Order Date]],2,5),"m")</f>
        <v>11</v>
      </c>
      <c r="G4026" s="2" t="str">
        <f>TEXT(MID(Sales_Transactions[[#This Row],[Order Date]],2,5),"yyy")</f>
        <v>2011</v>
      </c>
      <c r="H4026" s="2" t="str">
        <f>TEXT(MID(Sales_Transactions[[#This Row],[Order Date]],2,5),"yyy/m")</f>
        <v>2011/11</v>
      </c>
      <c r="I4026" t="s">
        <v>78</v>
      </c>
      <c r="J4026">
        <f t="shared" si="372"/>
        <v>3</v>
      </c>
      <c r="K4026" s="2">
        <v>20</v>
      </c>
      <c r="L4026" s="3">
        <v>157.13</v>
      </c>
      <c r="M4026" s="4">
        <v>7.0000000000000007E-2</v>
      </c>
      <c r="N4026" s="5" t="s">
        <v>23</v>
      </c>
      <c r="O4026" s="3">
        <v>-46.89</v>
      </c>
      <c r="P4026" s="3">
        <v>8.32</v>
      </c>
      <c r="Q4026" s="3">
        <v>2.38</v>
      </c>
      <c r="R4026" s="5" t="s">
        <v>1651</v>
      </c>
      <c r="S4026" s="5" t="s">
        <v>2196</v>
      </c>
      <c r="T4026" s="5" t="str">
        <f t="shared" si="373"/>
        <v>Jas O'Carroll</v>
      </c>
      <c r="U4026" t="s">
        <v>1988</v>
      </c>
      <c r="V4026" s="5" t="s">
        <v>47</v>
      </c>
      <c r="W4026" s="5" t="s">
        <v>48</v>
      </c>
      <c r="X4026" s="5" t="s">
        <v>87</v>
      </c>
      <c r="Y4026" s="5" t="s">
        <v>2808</v>
      </c>
      <c r="Z4026" s="5" t="s">
        <v>60</v>
      </c>
      <c r="AA4026" s="4">
        <v>0.74</v>
      </c>
      <c r="AB4026" s="1">
        <v>40867</v>
      </c>
      <c r="AC4026" s="1">
        <v>20772</v>
      </c>
      <c r="AD4026">
        <f t="shared" si="374"/>
        <v>2</v>
      </c>
      <c r="AE4026">
        <f t="shared" ca="1" si="375"/>
        <v>67</v>
      </c>
      <c r="AF4026" t="str">
        <f t="shared" ca="1" si="376"/>
        <v>Over 65</v>
      </c>
      <c r="AG4026" s="3">
        <f t="shared" si="377"/>
        <v>0.53470879999999998</v>
      </c>
      <c r="AH4026" t="str">
        <f>_xlfn.IFNA(VLOOKUP(Sales_Transactions[[#This Row],[Order ID]],Returned_Items[#All],2,FALSE),"Not Returned")</f>
        <v>Not Returned</v>
      </c>
    </row>
    <row r="4027" spans="1:34" x14ac:dyDescent="0.25">
      <c r="A4027">
        <v>29383</v>
      </c>
      <c r="C4027" t="s">
        <v>1624</v>
      </c>
      <c r="D4027" s="2" t="str">
        <f>TEXT(MID(Sales_Transactions[[#This Row],[Order Date]],2,5),"d/m/yyy")</f>
        <v>18/11/2011</v>
      </c>
      <c r="E4027" s="2" t="str">
        <f>TEXT(MID(Sales_Transactions[[#This Row],[Order Date]],2,5),"d")</f>
        <v>18</v>
      </c>
      <c r="F4027" s="2" t="str">
        <f>TEXT(MID(Sales_Transactions[[#This Row],[Order Date]],2,5),"m")</f>
        <v>11</v>
      </c>
      <c r="G4027" s="2" t="str">
        <f>TEXT(MID(Sales_Transactions[[#This Row],[Order Date]],2,5),"yyy")</f>
        <v>2011</v>
      </c>
      <c r="H4027" s="2" t="str">
        <f>TEXT(MID(Sales_Transactions[[#This Row],[Order Date]],2,5),"yyy/m")</f>
        <v>2011/11</v>
      </c>
      <c r="I4027" t="s">
        <v>78</v>
      </c>
      <c r="J4027">
        <f t="shared" si="372"/>
        <v>3</v>
      </c>
      <c r="K4027" s="2">
        <v>28</v>
      </c>
      <c r="L4027" s="3">
        <v>195.11</v>
      </c>
      <c r="M4027" s="4">
        <v>0.04</v>
      </c>
      <c r="N4027" s="5" t="s">
        <v>23</v>
      </c>
      <c r="O4027" s="3">
        <v>-129.41999999999999</v>
      </c>
      <c r="P4027" s="3">
        <v>6.48</v>
      </c>
      <c r="Q4027" s="3">
        <v>8.73</v>
      </c>
      <c r="R4027" s="5" t="s">
        <v>1651</v>
      </c>
      <c r="S4027" s="5" t="s">
        <v>2196</v>
      </c>
      <c r="T4027" s="5" t="str">
        <f t="shared" si="373"/>
        <v>Jas O'Carroll</v>
      </c>
      <c r="U4027" t="s">
        <v>1988</v>
      </c>
      <c r="V4027" s="5" t="s">
        <v>47</v>
      </c>
      <c r="W4027" s="5" t="s">
        <v>28</v>
      </c>
      <c r="X4027" s="5" t="s">
        <v>75</v>
      </c>
      <c r="Y4027" s="5" t="s">
        <v>1439</v>
      </c>
      <c r="Z4027" s="5" t="s">
        <v>43</v>
      </c>
      <c r="AA4027" s="4">
        <v>0.37</v>
      </c>
      <c r="AB4027" s="1">
        <v>40866</v>
      </c>
      <c r="AC4027" s="1">
        <v>20654</v>
      </c>
      <c r="AD4027">
        <f t="shared" si="374"/>
        <v>1</v>
      </c>
      <c r="AE4027">
        <f t="shared" ca="1" si="375"/>
        <v>68</v>
      </c>
      <c r="AF4027" t="str">
        <f t="shared" ca="1" si="376"/>
        <v>Over 65</v>
      </c>
      <c r="AG4027" s="3">
        <f t="shared" si="377"/>
        <v>0.54312171428571432</v>
      </c>
      <c r="AH4027" t="str">
        <f>_xlfn.IFNA(VLOOKUP(Sales_Transactions[[#This Row],[Order ID]],Returned_Items[#All],2,FALSE),"Not Returned")</f>
        <v>Not Returned</v>
      </c>
    </row>
    <row r="4028" spans="1:34" x14ac:dyDescent="0.25">
      <c r="A4028">
        <v>29383</v>
      </c>
      <c r="C4028" t="s">
        <v>1624</v>
      </c>
      <c r="D4028" s="2" t="str">
        <f>TEXT(MID(Sales_Transactions[[#This Row],[Order Date]],2,5),"d/m/yyy")</f>
        <v>18/11/2011</v>
      </c>
      <c r="E4028" s="2" t="str">
        <f>TEXT(MID(Sales_Transactions[[#This Row],[Order Date]],2,5),"d")</f>
        <v>18</v>
      </c>
      <c r="F4028" s="2" t="str">
        <f>TEXT(MID(Sales_Transactions[[#This Row],[Order Date]],2,5),"m")</f>
        <v>11</v>
      </c>
      <c r="G4028" s="2" t="str">
        <f>TEXT(MID(Sales_Transactions[[#This Row],[Order Date]],2,5),"yyy")</f>
        <v>2011</v>
      </c>
      <c r="H4028" s="2" t="str">
        <f>TEXT(MID(Sales_Transactions[[#This Row],[Order Date]],2,5),"yyy/m")</f>
        <v>2011/11</v>
      </c>
      <c r="I4028" t="s">
        <v>78</v>
      </c>
      <c r="J4028">
        <f t="shared" si="372"/>
        <v>3</v>
      </c>
      <c r="K4028" s="2">
        <v>29</v>
      </c>
      <c r="L4028" s="3">
        <v>2738.7849999999999</v>
      </c>
      <c r="M4028" s="4">
        <v>7.0000000000000007E-2</v>
      </c>
      <c r="N4028" s="5" t="s">
        <v>23</v>
      </c>
      <c r="O4028" s="3">
        <v>556.83000000000004</v>
      </c>
      <c r="P4028" s="3">
        <v>115.99</v>
      </c>
      <c r="Q4028" s="3">
        <v>2.5</v>
      </c>
      <c r="R4028" s="5" t="s">
        <v>1651</v>
      </c>
      <c r="S4028" s="5" t="s">
        <v>2196</v>
      </c>
      <c r="T4028" s="5" t="str">
        <f t="shared" si="373"/>
        <v>Jas O'Carroll</v>
      </c>
      <c r="U4028" t="s">
        <v>1988</v>
      </c>
      <c r="V4028" s="5" t="s">
        <v>47</v>
      </c>
      <c r="W4028" s="5" t="s">
        <v>48</v>
      </c>
      <c r="X4028" s="5" t="s">
        <v>49</v>
      </c>
      <c r="Y4028" s="5" t="s">
        <v>1917</v>
      </c>
      <c r="Z4028" s="5" t="s">
        <v>43</v>
      </c>
      <c r="AA4028" s="4">
        <v>0.57999999999999996</v>
      </c>
      <c r="AB4028" s="1">
        <v>40867</v>
      </c>
      <c r="AC4028" s="1">
        <v>20645</v>
      </c>
      <c r="AD4028">
        <f t="shared" si="374"/>
        <v>2</v>
      </c>
      <c r="AE4028">
        <f t="shared" ca="1" si="375"/>
        <v>68</v>
      </c>
      <c r="AF4028" t="str">
        <f t="shared" ca="1" si="376"/>
        <v>Over 65</v>
      </c>
      <c r="AG4028" s="3">
        <f t="shared" si="377"/>
        <v>4.0830623103448271</v>
      </c>
      <c r="AH4028" t="str">
        <f>_xlfn.IFNA(VLOOKUP(Sales_Transactions[[#This Row],[Order ID]],Returned_Items[#All],2,FALSE),"Not Returned")</f>
        <v>Not Returned</v>
      </c>
    </row>
    <row r="4029" spans="1:34" x14ac:dyDescent="0.25">
      <c r="A4029">
        <v>29383</v>
      </c>
      <c r="C4029" t="s">
        <v>1624</v>
      </c>
      <c r="D4029" s="2" t="str">
        <f>TEXT(MID(Sales_Transactions[[#This Row],[Order Date]],2,5),"d/m/yyy")</f>
        <v>18/11/2011</v>
      </c>
      <c r="E4029" s="2" t="str">
        <f>TEXT(MID(Sales_Transactions[[#This Row],[Order Date]],2,5),"d")</f>
        <v>18</v>
      </c>
      <c r="F4029" s="2" t="str">
        <f>TEXT(MID(Sales_Transactions[[#This Row],[Order Date]],2,5),"m")</f>
        <v>11</v>
      </c>
      <c r="G4029" s="2" t="str">
        <f>TEXT(MID(Sales_Transactions[[#This Row],[Order Date]],2,5),"yyy")</f>
        <v>2011</v>
      </c>
      <c r="H4029" s="2" t="str">
        <f>TEXT(MID(Sales_Transactions[[#This Row],[Order Date]],2,5),"yyy/m")</f>
        <v>2011/11</v>
      </c>
      <c r="I4029" t="s">
        <v>78</v>
      </c>
      <c r="J4029">
        <f t="shared" si="372"/>
        <v>3</v>
      </c>
      <c r="K4029" s="2">
        <v>30</v>
      </c>
      <c r="L4029" s="3">
        <v>217.42</v>
      </c>
      <c r="M4029" s="4">
        <v>0.09</v>
      </c>
      <c r="N4029" s="5" t="s">
        <v>23</v>
      </c>
      <c r="O4029" s="3">
        <v>16.97</v>
      </c>
      <c r="P4029" s="3">
        <v>7.59</v>
      </c>
      <c r="Q4029" s="3">
        <v>4</v>
      </c>
      <c r="R4029" s="5" t="s">
        <v>1651</v>
      </c>
      <c r="S4029" s="5" t="s">
        <v>2196</v>
      </c>
      <c r="T4029" s="5" t="str">
        <f t="shared" si="373"/>
        <v>Jas O'Carroll</v>
      </c>
      <c r="U4029" t="s">
        <v>1988</v>
      </c>
      <c r="V4029" s="5" t="s">
        <v>47</v>
      </c>
      <c r="W4029" s="5" t="s">
        <v>57</v>
      </c>
      <c r="X4029" s="5" t="s">
        <v>58</v>
      </c>
      <c r="Y4029" s="5" t="s">
        <v>843</v>
      </c>
      <c r="Z4029" s="5" t="s">
        <v>84</v>
      </c>
      <c r="AA4029" s="4">
        <v>0.42</v>
      </c>
      <c r="AB4029" s="1">
        <v>40866</v>
      </c>
      <c r="AC4029" s="1">
        <v>21112</v>
      </c>
      <c r="AD4029">
        <f t="shared" si="374"/>
        <v>1</v>
      </c>
      <c r="AE4029">
        <f t="shared" ca="1" si="375"/>
        <v>66</v>
      </c>
      <c r="AF4029" t="str">
        <f t="shared" ca="1" si="376"/>
        <v>Over 65</v>
      </c>
      <c r="AG4029" s="3">
        <f t="shared" si="377"/>
        <v>0.38610563333333331</v>
      </c>
      <c r="AH4029" t="str">
        <f>_xlfn.IFNA(VLOOKUP(Sales_Transactions[[#This Row],[Order ID]],Returned_Items[#All],2,FALSE),"Not Returned")</f>
        <v>Not Returned</v>
      </c>
    </row>
    <row r="4030" spans="1:34" x14ac:dyDescent="0.25">
      <c r="A4030">
        <v>29507</v>
      </c>
      <c r="C4030" t="s">
        <v>2689</v>
      </c>
      <c r="D4030" s="2" t="str">
        <f>TEXT(MID(Sales_Transactions[[#This Row],[Order Date]],2,5),"d/m/yyy")</f>
        <v>9/2/2012</v>
      </c>
      <c r="E4030" s="2" t="str">
        <f>TEXT(MID(Sales_Transactions[[#This Row],[Order Date]],2,5),"d")</f>
        <v>9</v>
      </c>
      <c r="F4030" s="2" t="str">
        <f>TEXT(MID(Sales_Transactions[[#This Row],[Order Date]],2,5),"m")</f>
        <v>2</v>
      </c>
      <c r="G4030" s="2" t="str">
        <f>TEXT(MID(Sales_Transactions[[#This Row],[Order Date]],2,5),"yyy")</f>
        <v>2012</v>
      </c>
      <c r="H4030" s="2" t="str">
        <f>TEXT(MID(Sales_Transactions[[#This Row],[Order Date]],2,5),"yyy/m")</f>
        <v>2012/2</v>
      </c>
      <c r="I4030" t="s">
        <v>22</v>
      </c>
      <c r="J4030">
        <f t="shared" si="372"/>
        <v>2</v>
      </c>
      <c r="K4030" s="2">
        <v>14</v>
      </c>
      <c r="L4030" s="3">
        <v>3049.6320000000001</v>
      </c>
      <c r="M4030" s="4">
        <v>0.04</v>
      </c>
      <c r="N4030" s="5" t="s">
        <v>34</v>
      </c>
      <c r="O4030" s="3">
        <v>-679.04</v>
      </c>
      <c r="P4030" s="3">
        <v>280.98</v>
      </c>
      <c r="Q4030" s="3">
        <v>35.67</v>
      </c>
      <c r="R4030" s="5" t="s">
        <v>1250</v>
      </c>
      <c r="S4030" s="5" t="s">
        <v>3081</v>
      </c>
      <c r="T4030" s="5" t="str">
        <f t="shared" si="373"/>
        <v>Sally Hughsby</v>
      </c>
      <c r="U4030" t="s">
        <v>1988</v>
      </c>
      <c r="V4030" s="5" t="s">
        <v>37</v>
      </c>
      <c r="W4030" s="5" t="s">
        <v>57</v>
      </c>
      <c r="X4030" s="5" t="s">
        <v>107</v>
      </c>
      <c r="Y4030" s="5" t="s">
        <v>879</v>
      </c>
      <c r="Z4030" s="5" t="s">
        <v>106</v>
      </c>
      <c r="AA4030" s="4">
        <v>0.66</v>
      </c>
      <c r="AB4030" s="1">
        <v>40950</v>
      </c>
      <c r="AC4030" s="1">
        <v>30751</v>
      </c>
      <c r="AD4030">
        <f t="shared" si="374"/>
        <v>2</v>
      </c>
      <c r="AE4030">
        <f t="shared" ca="1" si="375"/>
        <v>40</v>
      </c>
      <c r="AF4030" t="str">
        <f t="shared" ca="1" si="376"/>
        <v>18-64</v>
      </c>
      <c r="AG4030" s="3">
        <f t="shared" si="377"/>
        <v>22.609829142857144</v>
      </c>
      <c r="AH4030" t="str">
        <f>_xlfn.IFNA(VLOOKUP(Sales_Transactions[[#This Row],[Order ID]],Returned_Items[#All],2,FALSE),"Not Returned")</f>
        <v>Not Returned</v>
      </c>
    </row>
    <row r="4031" spans="1:34" x14ac:dyDescent="0.25">
      <c r="A4031">
        <v>29507</v>
      </c>
      <c r="C4031" t="s">
        <v>2689</v>
      </c>
      <c r="D4031" s="2" t="str">
        <f>TEXT(MID(Sales_Transactions[[#This Row],[Order Date]],2,5),"d/m/yyy")</f>
        <v>9/2/2012</v>
      </c>
      <c r="E4031" s="2" t="str">
        <f>TEXT(MID(Sales_Transactions[[#This Row],[Order Date]],2,5),"d")</f>
        <v>9</v>
      </c>
      <c r="F4031" s="2" t="str">
        <f>TEXT(MID(Sales_Transactions[[#This Row],[Order Date]],2,5),"m")</f>
        <v>2</v>
      </c>
      <c r="G4031" s="2" t="str">
        <f>TEXT(MID(Sales_Transactions[[#This Row],[Order Date]],2,5),"yyy")</f>
        <v>2012</v>
      </c>
      <c r="H4031" s="2" t="str">
        <f>TEXT(MID(Sales_Transactions[[#This Row],[Order Date]],2,5),"yyy/m")</f>
        <v>2012/2</v>
      </c>
      <c r="I4031" t="s">
        <v>22</v>
      </c>
      <c r="J4031">
        <f t="shared" si="372"/>
        <v>2</v>
      </c>
      <c r="K4031" s="2">
        <v>41</v>
      </c>
      <c r="L4031" s="3">
        <v>1274.9490000000001</v>
      </c>
      <c r="M4031" s="4">
        <v>0.05</v>
      </c>
      <c r="N4031" s="5" t="s">
        <v>23</v>
      </c>
      <c r="O4031" s="3">
        <v>416.99</v>
      </c>
      <c r="P4031" s="3">
        <v>35.99</v>
      </c>
      <c r="Q4031" s="3">
        <v>1.1000000000000001</v>
      </c>
      <c r="R4031" s="5" t="s">
        <v>1250</v>
      </c>
      <c r="S4031" s="5" t="s">
        <v>3081</v>
      </c>
      <c r="T4031" s="5" t="str">
        <f t="shared" si="373"/>
        <v>Sally Hughsby</v>
      </c>
      <c r="U4031" t="s">
        <v>1988</v>
      </c>
      <c r="V4031" s="5" t="s">
        <v>37</v>
      </c>
      <c r="W4031" s="5" t="s">
        <v>48</v>
      </c>
      <c r="X4031" s="5" t="s">
        <v>49</v>
      </c>
      <c r="Y4031" s="5" t="s">
        <v>1922</v>
      </c>
      <c r="Z4031" s="5" t="s">
        <v>43</v>
      </c>
      <c r="AA4031" s="4">
        <v>0.55000000000000004</v>
      </c>
      <c r="AB4031" s="1">
        <v>40953</v>
      </c>
      <c r="AC4031" s="1">
        <v>30471</v>
      </c>
      <c r="AD4031">
        <f t="shared" si="374"/>
        <v>5</v>
      </c>
      <c r="AE4031">
        <f t="shared" ca="1" si="375"/>
        <v>41</v>
      </c>
      <c r="AF4031" t="str">
        <f t="shared" ca="1" si="376"/>
        <v>18-64</v>
      </c>
      <c r="AG4031" s="3">
        <f t="shared" si="377"/>
        <v>0.90419524390243911</v>
      </c>
      <c r="AH4031" t="str">
        <f>_xlfn.IFNA(VLOOKUP(Sales_Transactions[[#This Row],[Order ID]],Returned_Items[#All],2,FALSE),"Not Returned")</f>
        <v>Not Returned</v>
      </c>
    </row>
    <row r="4032" spans="1:34" x14ac:dyDescent="0.25">
      <c r="A4032">
        <v>29572</v>
      </c>
      <c r="C4032" t="s">
        <v>1360</v>
      </c>
      <c r="D4032" s="2" t="str">
        <f>TEXT(MID(Sales_Transactions[[#This Row],[Order Date]],2,5),"d/m/yyy")</f>
        <v>3/6/2010</v>
      </c>
      <c r="E4032" s="2" t="str">
        <f>TEXT(MID(Sales_Transactions[[#This Row],[Order Date]],2,5),"d")</f>
        <v>3</v>
      </c>
      <c r="F4032" s="2" t="str">
        <f>TEXT(MID(Sales_Transactions[[#This Row],[Order Date]],2,5),"m")</f>
        <v>6</v>
      </c>
      <c r="G4032" s="2" t="str">
        <f>TEXT(MID(Sales_Transactions[[#This Row],[Order Date]],2,5),"yyy")</f>
        <v>2010</v>
      </c>
      <c r="H4032" s="2" t="str">
        <f>TEXT(MID(Sales_Transactions[[#This Row],[Order Date]],2,5),"yyy/m")</f>
        <v>2010/6</v>
      </c>
      <c r="I4032" t="s">
        <v>52</v>
      </c>
      <c r="J4032">
        <f t="shared" si="372"/>
        <v>1</v>
      </c>
      <c r="K4032" s="2">
        <v>18</v>
      </c>
      <c r="L4032" s="3">
        <v>2657.56</v>
      </c>
      <c r="M4032" s="4">
        <v>0.1</v>
      </c>
      <c r="N4032" s="5" t="s">
        <v>34</v>
      </c>
      <c r="O4032" s="3">
        <v>126.28</v>
      </c>
      <c r="P4032" s="3">
        <v>150.97999999999999</v>
      </c>
      <c r="Q4032" s="3">
        <v>16.010000000000002</v>
      </c>
      <c r="R4032" s="5" t="s">
        <v>1250</v>
      </c>
      <c r="S4032" s="5" t="s">
        <v>3081</v>
      </c>
      <c r="T4032" s="5" t="str">
        <f t="shared" si="373"/>
        <v>Sally Hughsby</v>
      </c>
      <c r="U4032" t="s">
        <v>1988</v>
      </c>
      <c r="V4032" s="5" t="s">
        <v>74</v>
      </c>
      <c r="W4032" s="5" t="s">
        <v>57</v>
      </c>
      <c r="X4032" s="5" t="s">
        <v>107</v>
      </c>
      <c r="Y4032" s="5" t="s">
        <v>2525</v>
      </c>
      <c r="Z4032" s="5" t="s">
        <v>106</v>
      </c>
      <c r="AA4032" s="4">
        <v>0.7</v>
      </c>
      <c r="AB4032" s="1">
        <v>40333</v>
      </c>
      <c r="AC4032" s="1">
        <v>30875</v>
      </c>
      <c r="AD4032">
        <f t="shared" si="374"/>
        <v>1</v>
      </c>
      <c r="AE4032">
        <f t="shared" ca="1" si="375"/>
        <v>40</v>
      </c>
      <c r="AF4032" t="str">
        <f t="shared" ca="1" si="376"/>
        <v>18-64</v>
      </c>
      <c r="AG4032" s="3">
        <f t="shared" si="377"/>
        <v>9.2688344444444439</v>
      </c>
      <c r="AH4032" t="str">
        <f>_xlfn.IFNA(VLOOKUP(Sales_Transactions[[#This Row],[Order ID]],Returned_Items[#All],2,FALSE),"Not Returned")</f>
        <v>Not Returned</v>
      </c>
    </row>
    <row r="4033" spans="1:34" x14ac:dyDescent="0.25">
      <c r="A4033">
        <v>29889</v>
      </c>
      <c r="C4033" t="s">
        <v>2321</v>
      </c>
      <c r="D4033" s="2" t="str">
        <f>TEXT(MID(Sales_Transactions[[#This Row],[Order Date]],2,5),"d/m/yyy")</f>
        <v>4/12/2009</v>
      </c>
      <c r="E4033" s="2" t="str">
        <f>TEXT(MID(Sales_Transactions[[#This Row],[Order Date]],2,5),"d")</f>
        <v>4</v>
      </c>
      <c r="F4033" s="2" t="str">
        <f>TEXT(MID(Sales_Transactions[[#This Row],[Order Date]],2,5),"m")</f>
        <v>12</v>
      </c>
      <c r="G4033" s="2" t="str">
        <f>TEXT(MID(Sales_Transactions[[#This Row],[Order Date]],2,5),"yyy")</f>
        <v>2009</v>
      </c>
      <c r="H4033" s="2" t="str">
        <f>TEXT(MID(Sales_Transactions[[#This Row],[Order Date]],2,5),"yyy/m")</f>
        <v>2009/12</v>
      </c>
      <c r="I4033" t="s">
        <v>52</v>
      </c>
      <c r="J4033">
        <f t="shared" si="372"/>
        <v>1</v>
      </c>
      <c r="K4033" s="2">
        <v>44</v>
      </c>
      <c r="L4033" s="3">
        <v>243.5</v>
      </c>
      <c r="M4033" s="4">
        <v>0.09</v>
      </c>
      <c r="N4033" s="5" t="s">
        <v>23</v>
      </c>
      <c r="O4033" s="3">
        <v>23.87</v>
      </c>
      <c r="P4033" s="3">
        <v>5.98</v>
      </c>
      <c r="Q4033" s="3">
        <v>1.67</v>
      </c>
      <c r="R4033" s="5" t="s">
        <v>3124</v>
      </c>
      <c r="S4033" s="5" t="s">
        <v>3125</v>
      </c>
      <c r="T4033" s="5" t="str">
        <f t="shared" si="373"/>
        <v>Odella Nelson</v>
      </c>
      <c r="U4033" t="s">
        <v>1988</v>
      </c>
      <c r="V4033" s="5" t="s">
        <v>27</v>
      </c>
      <c r="W4033" s="5" t="s">
        <v>28</v>
      </c>
      <c r="X4033" s="5" t="s">
        <v>124</v>
      </c>
      <c r="Y4033" s="5" t="s">
        <v>3131</v>
      </c>
      <c r="Z4033" s="5" t="s">
        <v>84</v>
      </c>
      <c r="AA4033" s="4">
        <v>0.51</v>
      </c>
      <c r="AB4033" s="1">
        <v>40154</v>
      </c>
      <c r="AC4033" s="1">
        <v>29644</v>
      </c>
      <c r="AD4033">
        <f t="shared" si="374"/>
        <v>3</v>
      </c>
      <c r="AE4033">
        <f t="shared" ca="1" si="375"/>
        <v>43</v>
      </c>
      <c r="AF4033" t="str">
        <f t="shared" ca="1" si="376"/>
        <v>18-64</v>
      </c>
      <c r="AG4033" s="3">
        <f t="shared" si="377"/>
        <v>0.17374131818181818</v>
      </c>
      <c r="AH4033" t="str">
        <f>_xlfn.IFNA(VLOOKUP(Sales_Transactions[[#This Row],[Order ID]],Returned_Items[#All],2,FALSE),"Not Returned")</f>
        <v>Not Returned</v>
      </c>
    </row>
    <row r="4034" spans="1:34" x14ac:dyDescent="0.25">
      <c r="A4034">
        <v>29894</v>
      </c>
      <c r="C4034" t="s">
        <v>1434</v>
      </c>
      <c r="D4034" s="2" t="str">
        <f>TEXT(MID(Sales_Transactions[[#This Row],[Order Date]],2,5),"d/m/yyy")</f>
        <v>7/9/2010</v>
      </c>
      <c r="E4034" s="2" t="str">
        <f>TEXT(MID(Sales_Transactions[[#This Row],[Order Date]],2,5),"d")</f>
        <v>7</v>
      </c>
      <c r="F4034" s="2" t="str">
        <f>TEXT(MID(Sales_Transactions[[#This Row],[Order Date]],2,5),"m")</f>
        <v>9</v>
      </c>
      <c r="G4034" s="2" t="str">
        <f>TEXT(MID(Sales_Transactions[[#This Row],[Order Date]],2,5),"yyy")</f>
        <v>2010</v>
      </c>
      <c r="H4034" s="2" t="str">
        <f>TEXT(MID(Sales_Transactions[[#This Row],[Order Date]],2,5),"yyy/m")</f>
        <v>2010/9</v>
      </c>
      <c r="I4034" t="s">
        <v>22</v>
      </c>
      <c r="J4034">
        <f t="shared" ref="J4034:J4097" si="378">IF(I4034="Making Critical",5,IF(I4034="High",4,IF(I4034="Medium",3,IF(I4034="Low",2,1))))</f>
        <v>2</v>
      </c>
      <c r="K4034" s="2">
        <v>43</v>
      </c>
      <c r="L4034" s="3">
        <v>606.98</v>
      </c>
      <c r="M4034" s="4">
        <v>0.05</v>
      </c>
      <c r="N4034" s="5" t="s">
        <v>23</v>
      </c>
      <c r="O4034" s="3">
        <v>21.08</v>
      </c>
      <c r="P4034" s="3">
        <v>13.73</v>
      </c>
      <c r="Q4034" s="3">
        <v>6.85</v>
      </c>
      <c r="R4034" s="5" t="s">
        <v>1211</v>
      </c>
      <c r="S4034" s="5" t="s">
        <v>3101</v>
      </c>
      <c r="T4034" s="5" t="str">
        <f t="shared" ref="T4034:T4097" si="379">R4034 &amp; " " &amp; S4034</f>
        <v>Matt Connell</v>
      </c>
      <c r="U4034" t="s">
        <v>1988</v>
      </c>
      <c r="V4034" s="5" t="s">
        <v>47</v>
      </c>
      <c r="W4034" s="5" t="s">
        <v>57</v>
      </c>
      <c r="X4034" s="5" t="s">
        <v>58</v>
      </c>
      <c r="Y4034" s="5" t="s">
        <v>1876</v>
      </c>
      <c r="Z4034" s="5" t="s">
        <v>84</v>
      </c>
      <c r="AA4034" s="4">
        <v>0.54</v>
      </c>
      <c r="AB4034" s="1">
        <v>40437</v>
      </c>
      <c r="AC4034" s="1">
        <v>29383</v>
      </c>
      <c r="AD4034">
        <f t="shared" ref="AD4034:AD4097" si="380">_xlfn.DAYS(AB4034,D4034)</f>
        <v>9</v>
      </c>
      <c r="AE4034">
        <f t="shared" ref="AE4034:AE4097" ca="1" si="381">DATEDIF(AC4034,TODAY(),"Y")</f>
        <v>44</v>
      </c>
      <c r="AF4034" t="str">
        <f t="shared" ref="AF4034:AF4097" ca="1" si="382">IF(AE4034&lt;18,"Under 18",IF(AE4034&lt;65,"18-64","Over 65"))</f>
        <v>18-64</v>
      </c>
      <c r="AG4034" s="3">
        <f t="shared" ref="AG4034:AG4097" si="383" xml:space="preserve"> (P4034 - (M4034 / 100) * P4034 + Q4034) / K4034</f>
        <v>0.47844500000000001</v>
      </c>
      <c r="AH4034" t="str">
        <f>_xlfn.IFNA(VLOOKUP(Sales_Transactions[[#This Row],[Order ID]],Returned_Items[#All],2,FALSE),"Not Returned")</f>
        <v>Not Returned</v>
      </c>
    </row>
    <row r="4035" spans="1:34" x14ac:dyDescent="0.25">
      <c r="A4035">
        <v>29894</v>
      </c>
      <c r="C4035" t="s">
        <v>1434</v>
      </c>
      <c r="D4035" s="2" t="str">
        <f>TEXT(MID(Sales_Transactions[[#This Row],[Order Date]],2,5),"d/m/yyy")</f>
        <v>7/9/2010</v>
      </c>
      <c r="E4035" s="2" t="str">
        <f>TEXT(MID(Sales_Transactions[[#This Row],[Order Date]],2,5),"d")</f>
        <v>7</v>
      </c>
      <c r="F4035" s="2" t="str">
        <f>TEXT(MID(Sales_Transactions[[#This Row],[Order Date]],2,5),"m")</f>
        <v>9</v>
      </c>
      <c r="G4035" s="2" t="str">
        <f>TEXT(MID(Sales_Transactions[[#This Row],[Order Date]],2,5),"yyy")</f>
        <v>2010</v>
      </c>
      <c r="H4035" s="2" t="str">
        <f>TEXT(MID(Sales_Transactions[[#This Row],[Order Date]],2,5),"yyy/m")</f>
        <v>2010/9</v>
      </c>
      <c r="I4035" t="s">
        <v>22</v>
      </c>
      <c r="J4035">
        <f t="shared" si="378"/>
        <v>2</v>
      </c>
      <c r="K4035" s="2">
        <v>48</v>
      </c>
      <c r="L4035" s="3">
        <v>301.62</v>
      </c>
      <c r="M4035" s="4">
        <v>0.09</v>
      </c>
      <c r="N4035" s="5" t="s">
        <v>23</v>
      </c>
      <c r="O4035" s="3">
        <v>-162.54</v>
      </c>
      <c r="P4035" s="3">
        <v>6.68</v>
      </c>
      <c r="Q4035" s="3">
        <v>6.92</v>
      </c>
      <c r="R4035" s="5" t="s">
        <v>1211</v>
      </c>
      <c r="S4035" s="5" t="s">
        <v>3101</v>
      </c>
      <c r="T4035" s="5" t="str">
        <f t="shared" si="379"/>
        <v>Matt Connell</v>
      </c>
      <c r="U4035" t="s">
        <v>1988</v>
      </c>
      <c r="V4035" s="5" t="s">
        <v>47</v>
      </c>
      <c r="W4035" s="5" t="s">
        <v>28</v>
      </c>
      <c r="X4035" s="5" t="s">
        <v>75</v>
      </c>
      <c r="Y4035" s="5" t="s">
        <v>1153</v>
      </c>
      <c r="Z4035" s="5" t="s">
        <v>43</v>
      </c>
      <c r="AA4035" s="4">
        <v>0.37</v>
      </c>
      <c r="AB4035" s="1">
        <v>40437</v>
      </c>
      <c r="AC4035" s="1">
        <v>29404</v>
      </c>
      <c r="AD4035">
        <f t="shared" si="380"/>
        <v>9</v>
      </c>
      <c r="AE4035">
        <f t="shared" ca="1" si="381"/>
        <v>44</v>
      </c>
      <c r="AF4035" t="str">
        <f t="shared" ca="1" si="382"/>
        <v>18-64</v>
      </c>
      <c r="AG4035" s="3">
        <f t="shared" si="383"/>
        <v>0.2832080833333333</v>
      </c>
      <c r="AH4035" t="str">
        <f>_xlfn.IFNA(VLOOKUP(Sales_Transactions[[#This Row],[Order ID]],Returned_Items[#All],2,FALSE),"Not Returned")</f>
        <v>Not Returned</v>
      </c>
    </row>
    <row r="4036" spans="1:34" x14ac:dyDescent="0.25">
      <c r="A4036">
        <v>29985</v>
      </c>
      <c r="C4036" t="s">
        <v>1663</v>
      </c>
      <c r="D4036" s="2" t="str">
        <f>TEXT(MID(Sales_Transactions[[#This Row],[Order Date]],2,5),"d/m/yyy")</f>
        <v>11/7/2012</v>
      </c>
      <c r="E4036" s="2" t="str">
        <f>TEXT(MID(Sales_Transactions[[#This Row],[Order Date]],2,5),"d")</f>
        <v>11</v>
      </c>
      <c r="F4036" s="2" t="str">
        <f>TEXT(MID(Sales_Transactions[[#This Row],[Order Date]],2,5),"m")</f>
        <v>7</v>
      </c>
      <c r="G4036" s="2" t="str">
        <f>TEXT(MID(Sales_Transactions[[#This Row],[Order Date]],2,5),"yyy")</f>
        <v>2012</v>
      </c>
      <c r="H4036" s="2" t="str">
        <f>TEXT(MID(Sales_Transactions[[#This Row],[Order Date]],2,5),"yyy/m")</f>
        <v>2012/7</v>
      </c>
      <c r="I4036" t="s">
        <v>101</v>
      </c>
      <c r="J4036">
        <f t="shared" si="378"/>
        <v>1</v>
      </c>
      <c r="K4036" s="2">
        <v>2</v>
      </c>
      <c r="L4036" s="3">
        <v>24.51</v>
      </c>
      <c r="M4036" s="4">
        <v>0.06</v>
      </c>
      <c r="N4036" s="5" t="s">
        <v>23</v>
      </c>
      <c r="O4036" s="3">
        <v>-18.260000000000002</v>
      </c>
      <c r="P4036" s="3">
        <v>8.0399999999999991</v>
      </c>
      <c r="Q4036" s="3">
        <v>8.94</v>
      </c>
      <c r="R4036" s="5" t="s">
        <v>898</v>
      </c>
      <c r="S4036" s="5" t="s">
        <v>3099</v>
      </c>
      <c r="T4036" s="5" t="str">
        <f t="shared" si="379"/>
        <v>Guy Phonely</v>
      </c>
      <c r="U4036" t="s">
        <v>1988</v>
      </c>
      <c r="V4036" s="5" t="s">
        <v>47</v>
      </c>
      <c r="W4036" s="5" t="s">
        <v>28</v>
      </c>
      <c r="X4036" s="5" t="s">
        <v>41</v>
      </c>
      <c r="Y4036" s="5" t="s">
        <v>887</v>
      </c>
      <c r="Z4036" s="5" t="s">
        <v>43</v>
      </c>
      <c r="AA4036" s="4">
        <v>0.4</v>
      </c>
      <c r="AB4036" s="1">
        <v>41103</v>
      </c>
      <c r="AC4036" s="1">
        <v>30554</v>
      </c>
      <c r="AD4036">
        <f t="shared" si="380"/>
        <v>2</v>
      </c>
      <c r="AE4036">
        <f t="shared" ca="1" si="381"/>
        <v>40</v>
      </c>
      <c r="AF4036" t="str">
        <f t="shared" ca="1" si="382"/>
        <v>18-64</v>
      </c>
      <c r="AG4036" s="3">
        <f t="shared" si="383"/>
        <v>8.4875879999999988</v>
      </c>
      <c r="AH4036" t="str">
        <f>_xlfn.IFNA(VLOOKUP(Sales_Transactions[[#This Row],[Order ID]],Returned_Items[#All],2,FALSE),"Not Returned")</f>
        <v>Not Returned</v>
      </c>
    </row>
    <row r="4037" spans="1:34" x14ac:dyDescent="0.25">
      <c r="A4037">
        <v>30054</v>
      </c>
      <c r="C4037" t="s">
        <v>688</v>
      </c>
      <c r="D4037" s="2" t="str">
        <f>TEXT(MID(Sales_Transactions[[#This Row],[Order Date]],2,5),"d/m/yyy")</f>
        <v>1/9/2012</v>
      </c>
      <c r="E4037" s="2" t="str">
        <f>TEXT(MID(Sales_Transactions[[#This Row],[Order Date]],2,5),"d")</f>
        <v>1</v>
      </c>
      <c r="F4037" s="2" t="str">
        <f>TEXT(MID(Sales_Transactions[[#This Row],[Order Date]],2,5),"m")</f>
        <v>9</v>
      </c>
      <c r="G4037" s="2" t="str">
        <f>TEXT(MID(Sales_Transactions[[#This Row],[Order Date]],2,5),"yyy")</f>
        <v>2012</v>
      </c>
      <c r="H4037" s="2" t="str">
        <f>TEXT(MID(Sales_Transactions[[#This Row],[Order Date]],2,5),"yyy/m")</f>
        <v>2012/9</v>
      </c>
      <c r="I4037" t="s">
        <v>52</v>
      </c>
      <c r="J4037">
        <f t="shared" si="378"/>
        <v>1</v>
      </c>
      <c r="K4037" s="2">
        <v>33</v>
      </c>
      <c r="L4037" s="3">
        <v>311.19</v>
      </c>
      <c r="M4037" s="4">
        <v>0.03</v>
      </c>
      <c r="N4037" s="5" t="s">
        <v>23</v>
      </c>
      <c r="O4037" s="3">
        <v>-9.18</v>
      </c>
      <c r="P4037" s="3">
        <v>9.3800000000000008</v>
      </c>
      <c r="Q4037" s="3">
        <v>4.93</v>
      </c>
      <c r="R4037" s="5" t="s">
        <v>3076</v>
      </c>
      <c r="S4037" s="5" t="s">
        <v>3077</v>
      </c>
      <c r="T4037" s="5" t="str">
        <f t="shared" si="379"/>
        <v>Alejandro Grove</v>
      </c>
      <c r="U4037" t="s">
        <v>1988</v>
      </c>
      <c r="V4037" s="5" t="s">
        <v>47</v>
      </c>
      <c r="W4037" s="5" t="s">
        <v>57</v>
      </c>
      <c r="X4037" s="5" t="s">
        <v>58</v>
      </c>
      <c r="Y4037" s="5" t="s">
        <v>2130</v>
      </c>
      <c r="Z4037" s="5" t="s">
        <v>43</v>
      </c>
      <c r="AA4037" s="4">
        <v>0.56999999999999995</v>
      </c>
      <c r="AB4037" s="1">
        <v>41155</v>
      </c>
      <c r="AC4037" s="1">
        <v>30358</v>
      </c>
      <c r="AD4037">
        <f t="shared" si="380"/>
        <v>2</v>
      </c>
      <c r="AE4037">
        <f t="shared" ca="1" si="381"/>
        <v>41</v>
      </c>
      <c r="AF4037" t="str">
        <f t="shared" ca="1" si="382"/>
        <v>18-64</v>
      </c>
      <c r="AG4037" s="3">
        <f t="shared" si="383"/>
        <v>0.43355109090909089</v>
      </c>
      <c r="AH4037" t="str">
        <f>_xlfn.IFNA(VLOOKUP(Sales_Transactions[[#This Row],[Order ID]],Returned_Items[#All],2,FALSE),"Not Returned")</f>
        <v>Not Returned</v>
      </c>
    </row>
    <row r="4038" spans="1:34" x14ac:dyDescent="0.25">
      <c r="A4038">
        <v>30208</v>
      </c>
      <c r="C4038" t="s">
        <v>883</v>
      </c>
      <c r="D4038" s="2" t="str">
        <f>TEXT(MID(Sales_Transactions[[#This Row],[Order Date]],2,5),"d/m/yyy")</f>
        <v>16/7/2012</v>
      </c>
      <c r="E4038" s="2" t="str">
        <f>TEXT(MID(Sales_Transactions[[#This Row],[Order Date]],2,5),"d")</f>
        <v>16</v>
      </c>
      <c r="F4038" s="2" t="str">
        <f>TEXT(MID(Sales_Transactions[[#This Row],[Order Date]],2,5),"m")</f>
        <v>7</v>
      </c>
      <c r="G4038" s="2" t="str">
        <f>TEXT(MID(Sales_Transactions[[#This Row],[Order Date]],2,5),"yyy")</f>
        <v>2012</v>
      </c>
      <c r="H4038" s="2" t="str">
        <f>TEXT(MID(Sales_Transactions[[#This Row],[Order Date]],2,5),"yyy/m")</f>
        <v>2012/7</v>
      </c>
      <c r="I4038" t="s">
        <v>22</v>
      </c>
      <c r="J4038">
        <f t="shared" si="378"/>
        <v>2</v>
      </c>
      <c r="K4038" s="2">
        <v>46</v>
      </c>
      <c r="L4038" s="3">
        <v>1752.0965000000001</v>
      </c>
      <c r="M4038" s="4">
        <v>0.1</v>
      </c>
      <c r="N4038" s="5" t="s">
        <v>23</v>
      </c>
      <c r="O4038" s="3">
        <v>356.35</v>
      </c>
      <c r="P4038" s="3">
        <v>45.99</v>
      </c>
      <c r="Q4038" s="3">
        <v>4.99</v>
      </c>
      <c r="R4038" s="5" t="s">
        <v>3029</v>
      </c>
      <c r="S4038" s="5" t="s">
        <v>3115</v>
      </c>
      <c r="T4038" s="5" t="str">
        <f t="shared" si="379"/>
        <v>Lindsay Shagiari</v>
      </c>
      <c r="U4038" t="s">
        <v>1988</v>
      </c>
      <c r="V4038" s="5" t="s">
        <v>74</v>
      </c>
      <c r="W4038" s="5" t="s">
        <v>48</v>
      </c>
      <c r="X4038" s="5" t="s">
        <v>49</v>
      </c>
      <c r="Y4038" s="5" t="s">
        <v>2370</v>
      </c>
      <c r="Z4038" s="5" t="s">
        <v>43</v>
      </c>
      <c r="AA4038" s="4">
        <v>0.56999999999999995</v>
      </c>
      <c r="AB4038" s="1">
        <v>41106</v>
      </c>
      <c r="AC4038" s="1">
        <v>30551</v>
      </c>
      <c r="AD4038">
        <f t="shared" si="380"/>
        <v>0</v>
      </c>
      <c r="AE4038">
        <f t="shared" ca="1" si="381"/>
        <v>40</v>
      </c>
      <c r="AF4038" t="str">
        <f t="shared" ca="1" si="382"/>
        <v>18-64</v>
      </c>
      <c r="AG4038" s="3">
        <f t="shared" si="383"/>
        <v>1.1072610869565218</v>
      </c>
      <c r="AH4038" t="str">
        <f>_xlfn.IFNA(VLOOKUP(Sales_Transactions[[#This Row],[Order ID]],Returned_Items[#All],2,FALSE),"Not Returned")</f>
        <v>Not Returned</v>
      </c>
    </row>
    <row r="4039" spans="1:34" x14ac:dyDescent="0.25">
      <c r="A4039">
        <v>30369</v>
      </c>
      <c r="C4039" t="s">
        <v>66</v>
      </c>
      <c r="D4039" s="2" t="str">
        <f>TEXT(MID(Sales_Transactions[[#This Row],[Order Date]],2,5),"d/m/yyy")</f>
        <v>24/3/2011</v>
      </c>
      <c r="E4039" s="2" t="str">
        <f>TEXT(MID(Sales_Transactions[[#This Row],[Order Date]],2,5),"d")</f>
        <v>24</v>
      </c>
      <c r="F4039" s="2" t="str">
        <f>TEXT(MID(Sales_Transactions[[#This Row],[Order Date]],2,5),"m")</f>
        <v>3</v>
      </c>
      <c r="G4039" s="2" t="str">
        <f>TEXT(MID(Sales_Transactions[[#This Row],[Order Date]],2,5),"yyy")</f>
        <v>2011</v>
      </c>
      <c r="H4039" s="2" t="str">
        <f>TEXT(MID(Sales_Transactions[[#This Row],[Order Date]],2,5),"yyy/m")</f>
        <v>2011/3</v>
      </c>
      <c r="I4039" t="s">
        <v>101</v>
      </c>
      <c r="J4039">
        <f t="shared" si="378"/>
        <v>1</v>
      </c>
      <c r="K4039" s="2">
        <v>13</v>
      </c>
      <c r="L4039" s="3">
        <v>76.81</v>
      </c>
      <c r="M4039" s="4">
        <v>0</v>
      </c>
      <c r="N4039" s="5" t="s">
        <v>23</v>
      </c>
      <c r="O4039" s="3">
        <v>-55.77</v>
      </c>
      <c r="P4039" s="3">
        <v>4.9800000000000004</v>
      </c>
      <c r="Q4039" s="3">
        <v>7.54</v>
      </c>
      <c r="R4039" s="5" t="s">
        <v>3110</v>
      </c>
      <c r="S4039" s="5" t="s">
        <v>3111</v>
      </c>
      <c r="T4039" s="5" t="str">
        <f t="shared" si="379"/>
        <v>Denny Blanton</v>
      </c>
      <c r="U4039" t="s">
        <v>1988</v>
      </c>
      <c r="V4039" s="5" t="s">
        <v>74</v>
      </c>
      <c r="W4039" s="5" t="s">
        <v>28</v>
      </c>
      <c r="X4039" s="5" t="s">
        <v>75</v>
      </c>
      <c r="Y4039" s="5" t="s">
        <v>2763</v>
      </c>
      <c r="Z4039" s="5" t="s">
        <v>43</v>
      </c>
      <c r="AA4039" s="4">
        <v>0.38</v>
      </c>
      <c r="AB4039" s="1">
        <v>40627</v>
      </c>
      <c r="AC4039" s="1">
        <v>30551</v>
      </c>
      <c r="AD4039">
        <f t="shared" si="380"/>
        <v>1</v>
      </c>
      <c r="AE4039">
        <f t="shared" ca="1" si="381"/>
        <v>40</v>
      </c>
      <c r="AF4039" t="str">
        <f t="shared" ca="1" si="382"/>
        <v>18-64</v>
      </c>
      <c r="AG4039" s="3">
        <f t="shared" si="383"/>
        <v>0.96307692307692305</v>
      </c>
      <c r="AH4039" t="str">
        <f>_xlfn.IFNA(VLOOKUP(Sales_Transactions[[#This Row],[Order ID]],Returned_Items[#All],2,FALSE),"Not Returned")</f>
        <v>Not Returned</v>
      </c>
    </row>
    <row r="4040" spans="1:34" x14ac:dyDescent="0.25">
      <c r="A4040">
        <v>30369</v>
      </c>
      <c r="C4040" t="s">
        <v>66</v>
      </c>
      <c r="D4040" s="2" t="str">
        <f>TEXT(MID(Sales_Transactions[[#This Row],[Order Date]],2,5),"d/m/yyy")</f>
        <v>24/3/2011</v>
      </c>
      <c r="E4040" s="2" t="str">
        <f>TEXT(MID(Sales_Transactions[[#This Row],[Order Date]],2,5),"d")</f>
        <v>24</v>
      </c>
      <c r="F4040" s="2" t="str">
        <f>TEXT(MID(Sales_Transactions[[#This Row],[Order Date]],2,5),"m")</f>
        <v>3</v>
      </c>
      <c r="G4040" s="2" t="str">
        <f>TEXT(MID(Sales_Transactions[[#This Row],[Order Date]],2,5),"yyy")</f>
        <v>2011</v>
      </c>
      <c r="H4040" s="2" t="str">
        <f>TEXT(MID(Sales_Transactions[[#This Row],[Order Date]],2,5),"yyy/m")</f>
        <v>2011/3</v>
      </c>
      <c r="I4040" t="s">
        <v>101</v>
      </c>
      <c r="J4040">
        <f t="shared" si="378"/>
        <v>1</v>
      </c>
      <c r="K4040" s="2">
        <v>21</v>
      </c>
      <c r="L4040" s="3">
        <v>174.22</v>
      </c>
      <c r="M4040" s="4">
        <v>0.03</v>
      </c>
      <c r="N4040" s="5" t="s">
        <v>23</v>
      </c>
      <c r="O4040" s="3">
        <v>-1.23</v>
      </c>
      <c r="P4040" s="3">
        <v>8.34</v>
      </c>
      <c r="Q4040" s="3">
        <v>2.64</v>
      </c>
      <c r="R4040" s="5" t="s">
        <v>3110</v>
      </c>
      <c r="S4040" s="5" t="s">
        <v>3111</v>
      </c>
      <c r="T4040" s="5" t="str">
        <f t="shared" si="379"/>
        <v>Denny Blanton</v>
      </c>
      <c r="U4040" t="s">
        <v>1988</v>
      </c>
      <c r="V4040" s="5" t="s">
        <v>74</v>
      </c>
      <c r="W4040" s="5" t="s">
        <v>28</v>
      </c>
      <c r="X4040" s="5" t="s">
        <v>221</v>
      </c>
      <c r="Y4040" s="5" t="s">
        <v>2477</v>
      </c>
      <c r="Z4040" s="5" t="s">
        <v>60</v>
      </c>
      <c r="AA4040" s="4">
        <v>0.59</v>
      </c>
      <c r="AB4040" s="1">
        <v>40627</v>
      </c>
      <c r="AC4040" s="1">
        <v>30144</v>
      </c>
      <c r="AD4040">
        <f t="shared" si="380"/>
        <v>1</v>
      </c>
      <c r="AE4040">
        <f t="shared" ca="1" si="381"/>
        <v>42</v>
      </c>
      <c r="AF4040" t="str">
        <f t="shared" ca="1" si="382"/>
        <v>18-64</v>
      </c>
      <c r="AG4040" s="3">
        <f t="shared" si="383"/>
        <v>0.52273800000000004</v>
      </c>
      <c r="AH4040" t="str">
        <f>_xlfn.IFNA(VLOOKUP(Sales_Transactions[[#This Row],[Order ID]],Returned_Items[#All],2,FALSE),"Not Returned")</f>
        <v>Not Returned</v>
      </c>
    </row>
    <row r="4041" spans="1:34" x14ac:dyDescent="0.25">
      <c r="A4041">
        <v>30726</v>
      </c>
      <c r="C4041" t="s">
        <v>95</v>
      </c>
      <c r="D4041" s="2" t="str">
        <f>TEXT(MID(Sales_Transactions[[#This Row],[Order Date]],2,5),"d/m/yyy")</f>
        <v>25/11/2009</v>
      </c>
      <c r="E4041" s="2" t="str">
        <f>TEXT(MID(Sales_Transactions[[#This Row],[Order Date]],2,5),"d")</f>
        <v>25</v>
      </c>
      <c r="F4041" s="2" t="str">
        <f>TEXT(MID(Sales_Transactions[[#This Row],[Order Date]],2,5),"m")</f>
        <v>11</v>
      </c>
      <c r="G4041" s="2" t="str">
        <f>TEXT(MID(Sales_Transactions[[#This Row],[Order Date]],2,5),"yyy")</f>
        <v>2009</v>
      </c>
      <c r="H4041" s="2" t="str">
        <f>TEXT(MID(Sales_Transactions[[#This Row],[Order Date]],2,5),"yyy/m")</f>
        <v>2009/11</v>
      </c>
      <c r="I4041" t="s">
        <v>78</v>
      </c>
      <c r="J4041">
        <f t="shared" si="378"/>
        <v>3</v>
      </c>
      <c r="K4041" s="2">
        <v>35</v>
      </c>
      <c r="L4041" s="3">
        <v>725.15</v>
      </c>
      <c r="M4041" s="4">
        <v>0.05</v>
      </c>
      <c r="N4041" s="5" t="s">
        <v>23</v>
      </c>
      <c r="O4041" s="3">
        <v>140.57</v>
      </c>
      <c r="P4041" s="3">
        <v>20.27</v>
      </c>
      <c r="Q4041" s="3">
        <v>3.99</v>
      </c>
      <c r="R4041" s="5" t="s">
        <v>890</v>
      </c>
      <c r="S4041" s="5" t="s">
        <v>3074</v>
      </c>
      <c r="T4041" s="5" t="str">
        <f t="shared" si="379"/>
        <v>Harold Ryan</v>
      </c>
      <c r="U4041" t="s">
        <v>1988</v>
      </c>
      <c r="V4041" s="5" t="s">
        <v>74</v>
      </c>
      <c r="W4041" s="5" t="s">
        <v>28</v>
      </c>
      <c r="X4041" s="5" t="s">
        <v>38</v>
      </c>
      <c r="Y4041" s="5" t="s">
        <v>3132</v>
      </c>
      <c r="Z4041" s="5" t="s">
        <v>43</v>
      </c>
      <c r="AA4041" s="4">
        <v>0.56999999999999995</v>
      </c>
      <c r="AB4041" s="1">
        <v>40143</v>
      </c>
      <c r="AC4041" s="1">
        <v>29681</v>
      </c>
      <c r="AD4041">
        <f t="shared" si="380"/>
        <v>1</v>
      </c>
      <c r="AE4041">
        <f t="shared" ca="1" si="381"/>
        <v>43</v>
      </c>
      <c r="AF4041" t="str">
        <f t="shared" ca="1" si="382"/>
        <v>18-64</v>
      </c>
      <c r="AG4041" s="3">
        <f t="shared" si="383"/>
        <v>0.69285328571428573</v>
      </c>
      <c r="AH4041" t="str">
        <f>_xlfn.IFNA(VLOOKUP(Sales_Transactions[[#This Row],[Order ID]],Returned_Items[#All],2,FALSE),"Not Returned")</f>
        <v>Not Returned</v>
      </c>
    </row>
    <row r="4042" spans="1:34" x14ac:dyDescent="0.25">
      <c r="A4042">
        <v>30727</v>
      </c>
      <c r="C4042" t="s">
        <v>2587</v>
      </c>
      <c r="D4042" s="2" t="str">
        <f>TEXT(MID(Sales_Transactions[[#This Row],[Order Date]],2,5),"d/m/yyy")</f>
        <v>25/7/2012</v>
      </c>
      <c r="E4042" s="2" t="str">
        <f>TEXT(MID(Sales_Transactions[[#This Row],[Order Date]],2,5),"d")</f>
        <v>25</v>
      </c>
      <c r="F4042" s="2" t="str">
        <f>TEXT(MID(Sales_Transactions[[#This Row],[Order Date]],2,5),"m")</f>
        <v>7</v>
      </c>
      <c r="G4042" s="2" t="str">
        <f>TEXT(MID(Sales_Transactions[[#This Row],[Order Date]],2,5),"yyy")</f>
        <v>2012</v>
      </c>
      <c r="H4042" s="2" t="str">
        <f>TEXT(MID(Sales_Transactions[[#This Row],[Order Date]],2,5),"yyy/m")</f>
        <v>2012/7</v>
      </c>
      <c r="I4042" t="s">
        <v>78</v>
      </c>
      <c r="J4042">
        <f t="shared" si="378"/>
        <v>3</v>
      </c>
      <c r="K4042" s="2">
        <v>28</v>
      </c>
      <c r="L4042" s="3">
        <v>1166.29</v>
      </c>
      <c r="M4042" s="4">
        <v>7.0000000000000007E-2</v>
      </c>
      <c r="N4042" s="5" t="s">
        <v>67</v>
      </c>
      <c r="O4042" s="3">
        <v>302.86</v>
      </c>
      <c r="P4042" s="3">
        <v>41.71</v>
      </c>
      <c r="Q4042" s="3">
        <v>4.5</v>
      </c>
      <c r="R4042" s="5" t="s">
        <v>3072</v>
      </c>
      <c r="S4042" s="5" t="s">
        <v>2210</v>
      </c>
      <c r="T4042" s="5" t="str">
        <f t="shared" si="379"/>
        <v>Kean Nguyen</v>
      </c>
      <c r="U4042" t="s">
        <v>1988</v>
      </c>
      <c r="V4042" s="5" t="s">
        <v>27</v>
      </c>
      <c r="W4042" s="5" t="s">
        <v>28</v>
      </c>
      <c r="X4042" s="5" t="s">
        <v>38</v>
      </c>
      <c r="Y4042" s="5" t="s">
        <v>1315</v>
      </c>
      <c r="Z4042" s="5" t="s">
        <v>43</v>
      </c>
      <c r="AA4042" s="4">
        <v>0.56000000000000005</v>
      </c>
      <c r="AB4042" s="1">
        <v>41117</v>
      </c>
      <c r="AC4042" s="1">
        <v>29747</v>
      </c>
      <c r="AD4042">
        <f t="shared" si="380"/>
        <v>2</v>
      </c>
      <c r="AE4042">
        <f t="shared" ca="1" si="381"/>
        <v>43</v>
      </c>
      <c r="AF4042" t="str">
        <f t="shared" ca="1" si="382"/>
        <v>18-64</v>
      </c>
      <c r="AG4042" s="3">
        <f t="shared" si="383"/>
        <v>1.6493143928571428</v>
      </c>
      <c r="AH4042" t="str">
        <f>_xlfn.IFNA(VLOOKUP(Sales_Transactions[[#This Row],[Order ID]],Returned_Items[#All],2,FALSE),"Not Returned")</f>
        <v>Not Returned</v>
      </c>
    </row>
    <row r="4043" spans="1:34" x14ac:dyDescent="0.25">
      <c r="A4043">
        <v>30915</v>
      </c>
      <c r="C4043" t="s">
        <v>628</v>
      </c>
      <c r="D4043" s="2" t="str">
        <f>TEXT(MID(Sales_Transactions[[#This Row],[Order Date]],2,5),"d/m/yyy")</f>
        <v>16/1/2009</v>
      </c>
      <c r="E4043" s="2" t="str">
        <f>TEXT(MID(Sales_Transactions[[#This Row],[Order Date]],2,5),"d")</f>
        <v>16</v>
      </c>
      <c r="F4043" s="2" t="str">
        <f>TEXT(MID(Sales_Transactions[[#This Row],[Order Date]],2,5),"m")</f>
        <v>1</v>
      </c>
      <c r="G4043" s="2" t="str">
        <f>TEXT(MID(Sales_Transactions[[#This Row],[Order Date]],2,5),"yyy")</f>
        <v>2009</v>
      </c>
      <c r="H4043" s="2" t="str">
        <f>TEXT(MID(Sales_Transactions[[#This Row],[Order Date]],2,5),"yyy/m")</f>
        <v>2009/1</v>
      </c>
      <c r="I4043" t="s">
        <v>22</v>
      </c>
      <c r="J4043">
        <f t="shared" si="378"/>
        <v>2</v>
      </c>
      <c r="K4043" s="2">
        <v>20</v>
      </c>
      <c r="L4043" s="3">
        <v>62.78</v>
      </c>
      <c r="M4043" s="4">
        <v>0.04</v>
      </c>
      <c r="N4043" s="5" t="s">
        <v>67</v>
      </c>
      <c r="O4043" s="3">
        <v>-17.75</v>
      </c>
      <c r="P4043" s="3">
        <v>2.98</v>
      </c>
      <c r="Q4043" s="3">
        <v>2.0299999999999998</v>
      </c>
      <c r="R4043" s="5" t="s">
        <v>3092</v>
      </c>
      <c r="S4043" s="5" t="s">
        <v>199</v>
      </c>
      <c r="T4043" s="5" t="str">
        <f t="shared" si="379"/>
        <v>Xylona Price</v>
      </c>
      <c r="U4043" t="s">
        <v>1988</v>
      </c>
      <c r="V4043" s="5" t="s">
        <v>47</v>
      </c>
      <c r="W4043" s="5" t="s">
        <v>28</v>
      </c>
      <c r="X4043" s="5" t="s">
        <v>124</v>
      </c>
      <c r="Y4043" s="5" t="s">
        <v>3133</v>
      </c>
      <c r="Z4043" s="5" t="s">
        <v>84</v>
      </c>
      <c r="AA4043" s="4">
        <v>0.56999999999999995</v>
      </c>
      <c r="AB4043" s="1">
        <v>39829</v>
      </c>
      <c r="AC4043" s="1">
        <v>29837</v>
      </c>
      <c r="AD4043">
        <f t="shared" si="380"/>
        <v>0</v>
      </c>
      <c r="AE4043">
        <f t="shared" ca="1" si="381"/>
        <v>42</v>
      </c>
      <c r="AF4043" t="str">
        <f t="shared" ca="1" si="382"/>
        <v>18-64</v>
      </c>
      <c r="AG4043" s="3">
        <f t="shared" si="383"/>
        <v>0.25044040000000001</v>
      </c>
      <c r="AH4043" t="str">
        <f>_xlfn.IFNA(VLOOKUP(Sales_Transactions[[#This Row],[Order ID]],Returned_Items[#All],2,FALSE),"Not Returned")</f>
        <v>Not Returned</v>
      </c>
    </row>
    <row r="4044" spans="1:34" x14ac:dyDescent="0.25">
      <c r="A4044">
        <v>30915</v>
      </c>
      <c r="C4044" t="s">
        <v>628</v>
      </c>
      <c r="D4044" s="2" t="str">
        <f>TEXT(MID(Sales_Transactions[[#This Row],[Order Date]],2,5),"d/m/yyy")</f>
        <v>16/1/2009</v>
      </c>
      <c r="E4044" s="2" t="str">
        <f>TEXT(MID(Sales_Transactions[[#This Row],[Order Date]],2,5),"d")</f>
        <v>16</v>
      </c>
      <c r="F4044" s="2" t="str">
        <f>TEXT(MID(Sales_Transactions[[#This Row],[Order Date]],2,5),"m")</f>
        <v>1</v>
      </c>
      <c r="G4044" s="2" t="str">
        <f>TEXT(MID(Sales_Transactions[[#This Row],[Order Date]],2,5),"yyy")</f>
        <v>2009</v>
      </c>
      <c r="H4044" s="2" t="str">
        <f>TEXT(MID(Sales_Transactions[[#This Row],[Order Date]],2,5),"yyy/m")</f>
        <v>2009/1</v>
      </c>
      <c r="I4044" t="s">
        <v>22</v>
      </c>
      <c r="J4044">
        <f t="shared" si="378"/>
        <v>2</v>
      </c>
      <c r="K4044" s="2">
        <v>25</v>
      </c>
      <c r="L4044" s="3">
        <v>2836.0504999999998</v>
      </c>
      <c r="M4044" s="4">
        <v>0.01</v>
      </c>
      <c r="N4044" s="5" t="s">
        <v>23</v>
      </c>
      <c r="O4044" s="3">
        <v>561.13</v>
      </c>
      <c r="P4044" s="3">
        <v>125.99</v>
      </c>
      <c r="Q4044" s="3">
        <v>8.99</v>
      </c>
      <c r="R4044" s="5" t="s">
        <v>3092</v>
      </c>
      <c r="S4044" s="5" t="s">
        <v>199</v>
      </c>
      <c r="T4044" s="5" t="str">
        <f t="shared" si="379"/>
        <v>Xylona Price</v>
      </c>
      <c r="U4044" t="s">
        <v>1988</v>
      </c>
      <c r="V4044" s="5" t="s">
        <v>47</v>
      </c>
      <c r="W4044" s="5" t="s">
        <v>48</v>
      </c>
      <c r="X4044" s="5" t="s">
        <v>49</v>
      </c>
      <c r="Y4044" s="5" t="s">
        <v>1610</v>
      </c>
      <c r="Z4044" s="5" t="s">
        <v>43</v>
      </c>
      <c r="AA4044" s="4">
        <v>0.59</v>
      </c>
      <c r="AB4044" s="1">
        <v>39834</v>
      </c>
      <c r="AC4044" s="1">
        <v>29607</v>
      </c>
      <c r="AD4044">
        <f t="shared" si="380"/>
        <v>5</v>
      </c>
      <c r="AE4044">
        <f t="shared" ca="1" si="381"/>
        <v>43</v>
      </c>
      <c r="AF4044" t="str">
        <f t="shared" ca="1" si="382"/>
        <v>18-64</v>
      </c>
      <c r="AG4044" s="3">
        <f t="shared" si="383"/>
        <v>5.3986960399999999</v>
      </c>
      <c r="AH4044" t="str">
        <f>_xlfn.IFNA(VLOOKUP(Sales_Transactions[[#This Row],[Order ID]],Returned_Items[#All],2,FALSE),"Not Returned")</f>
        <v>Not Returned</v>
      </c>
    </row>
    <row r="4045" spans="1:34" x14ac:dyDescent="0.25">
      <c r="A4045">
        <v>31072</v>
      </c>
      <c r="C4045" t="s">
        <v>2626</v>
      </c>
      <c r="D4045" s="2" t="str">
        <f>TEXT(MID(Sales_Transactions[[#This Row],[Order Date]],2,5),"d/m/yyy")</f>
        <v>29/11/2010</v>
      </c>
      <c r="E4045" s="2" t="str">
        <f>TEXT(MID(Sales_Transactions[[#This Row],[Order Date]],2,5),"d")</f>
        <v>29</v>
      </c>
      <c r="F4045" s="2" t="str">
        <f>TEXT(MID(Sales_Transactions[[#This Row],[Order Date]],2,5),"m")</f>
        <v>11</v>
      </c>
      <c r="G4045" s="2" t="str">
        <f>TEXT(MID(Sales_Transactions[[#This Row],[Order Date]],2,5),"yyy")</f>
        <v>2010</v>
      </c>
      <c r="H4045" s="2" t="str">
        <f>TEXT(MID(Sales_Transactions[[#This Row],[Order Date]],2,5),"yyy/m")</f>
        <v>2010/11</v>
      </c>
      <c r="I4045" t="s">
        <v>22</v>
      </c>
      <c r="J4045">
        <f t="shared" si="378"/>
        <v>2</v>
      </c>
      <c r="K4045" s="2">
        <v>4</v>
      </c>
      <c r="L4045" s="3">
        <v>701.16</v>
      </c>
      <c r="M4045" s="4">
        <v>0.08</v>
      </c>
      <c r="N4045" s="5" t="s">
        <v>23</v>
      </c>
      <c r="O4045" s="3">
        <v>4.5599999999999996</v>
      </c>
      <c r="P4045" s="3">
        <v>172.99</v>
      </c>
      <c r="Q4045" s="3">
        <v>19.989999999999998</v>
      </c>
      <c r="R4045" s="5" t="s">
        <v>1783</v>
      </c>
      <c r="S4045" s="5" t="s">
        <v>1373</v>
      </c>
      <c r="T4045" s="5" t="str">
        <f t="shared" si="379"/>
        <v>Sean O'Donnell</v>
      </c>
      <c r="U4045" t="s">
        <v>1988</v>
      </c>
      <c r="V4045" s="5" t="s">
        <v>47</v>
      </c>
      <c r="W4045" s="5" t="s">
        <v>28</v>
      </c>
      <c r="X4045" s="5" t="s">
        <v>41</v>
      </c>
      <c r="Y4045" s="5" t="s">
        <v>1040</v>
      </c>
      <c r="Z4045" s="5" t="s">
        <v>43</v>
      </c>
      <c r="AA4045" s="4">
        <v>0.39</v>
      </c>
      <c r="AB4045" s="1">
        <v>40516</v>
      </c>
      <c r="AC4045" s="1">
        <v>29716</v>
      </c>
      <c r="AD4045">
        <f t="shared" si="380"/>
        <v>5</v>
      </c>
      <c r="AE4045">
        <f t="shared" ca="1" si="381"/>
        <v>43</v>
      </c>
      <c r="AF4045" t="str">
        <f t="shared" ca="1" si="382"/>
        <v>18-64</v>
      </c>
      <c r="AG4045" s="3">
        <f t="shared" si="383"/>
        <v>48.210402000000002</v>
      </c>
      <c r="AH4045" t="str">
        <f>_xlfn.IFNA(VLOOKUP(Sales_Transactions[[#This Row],[Order ID]],Returned_Items[#All],2,FALSE),"Not Returned")</f>
        <v>Not Returned</v>
      </c>
    </row>
    <row r="4046" spans="1:34" x14ac:dyDescent="0.25">
      <c r="A4046">
        <v>31073</v>
      </c>
      <c r="C4046" t="s">
        <v>1293</v>
      </c>
      <c r="D4046" s="2" t="str">
        <f>TEXT(MID(Sales_Transactions[[#This Row],[Order Date]],2,5),"d/m/yyy")</f>
        <v>25/7/2010</v>
      </c>
      <c r="E4046" s="2" t="str">
        <f>TEXT(MID(Sales_Transactions[[#This Row],[Order Date]],2,5),"d")</f>
        <v>25</v>
      </c>
      <c r="F4046" s="2" t="str">
        <f>TEXT(MID(Sales_Transactions[[#This Row],[Order Date]],2,5),"m")</f>
        <v>7</v>
      </c>
      <c r="G4046" s="2" t="str">
        <f>TEXT(MID(Sales_Transactions[[#This Row],[Order Date]],2,5),"yyy")</f>
        <v>2010</v>
      </c>
      <c r="H4046" s="2" t="str">
        <f>TEXT(MID(Sales_Transactions[[#This Row],[Order Date]],2,5),"yyy/m")</f>
        <v>2010/7</v>
      </c>
      <c r="I4046" t="s">
        <v>78</v>
      </c>
      <c r="J4046">
        <f t="shared" si="378"/>
        <v>3</v>
      </c>
      <c r="K4046" s="2">
        <v>39</v>
      </c>
      <c r="L4046" s="3">
        <v>1818.76</v>
      </c>
      <c r="M4046" s="4">
        <v>0.02</v>
      </c>
      <c r="N4046" s="5" t="s">
        <v>23</v>
      </c>
      <c r="O4046" s="3">
        <v>843.12</v>
      </c>
      <c r="P4046" s="3">
        <v>46.94</v>
      </c>
      <c r="Q4046" s="3">
        <v>6.77</v>
      </c>
      <c r="R4046" s="5" t="s">
        <v>2317</v>
      </c>
      <c r="S4046" s="5" t="s">
        <v>3071</v>
      </c>
      <c r="T4046" s="5" t="str">
        <f t="shared" si="379"/>
        <v>Arthur Prichep</v>
      </c>
      <c r="U4046" t="s">
        <v>1988</v>
      </c>
      <c r="V4046" s="5" t="s">
        <v>74</v>
      </c>
      <c r="W4046" s="5" t="s">
        <v>57</v>
      </c>
      <c r="X4046" s="5" t="s">
        <v>58</v>
      </c>
      <c r="Y4046" s="5" t="s">
        <v>1990</v>
      </c>
      <c r="Z4046" s="5" t="s">
        <v>43</v>
      </c>
      <c r="AA4046" s="4">
        <v>0.44</v>
      </c>
      <c r="AB4046" s="1">
        <v>40387</v>
      </c>
      <c r="AC4046" s="1">
        <v>29808</v>
      </c>
      <c r="AD4046">
        <f t="shared" si="380"/>
        <v>3</v>
      </c>
      <c r="AE4046">
        <f t="shared" ca="1" si="381"/>
        <v>42</v>
      </c>
      <c r="AF4046" t="str">
        <f t="shared" ca="1" si="382"/>
        <v>18-64</v>
      </c>
      <c r="AG4046" s="3">
        <f t="shared" si="383"/>
        <v>1.3769387692307691</v>
      </c>
      <c r="AH4046" t="str">
        <f>_xlfn.IFNA(VLOOKUP(Sales_Transactions[[#This Row],[Order ID]],Returned_Items[#All],2,FALSE),"Not Returned")</f>
        <v>Returned</v>
      </c>
    </row>
    <row r="4047" spans="1:34" x14ac:dyDescent="0.25">
      <c r="A4047">
        <v>31073</v>
      </c>
      <c r="C4047" t="s">
        <v>1293</v>
      </c>
      <c r="D4047" s="2" t="str">
        <f>TEXT(MID(Sales_Transactions[[#This Row],[Order Date]],2,5),"d/m/yyy")</f>
        <v>25/7/2010</v>
      </c>
      <c r="E4047" s="2" t="str">
        <f>TEXT(MID(Sales_Transactions[[#This Row],[Order Date]],2,5),"d")</f>
        <v>25</v>
      </c>
      <c r="F4047" s="2" t="str">
        <f>TEXT(MID(Sales_Transactions[[#This Row],[Order Date]],2,5),"m")</f>
        <v>7</v>
      </c>
      <c r="G4047" s="2" t="str">
        <f>TEXT(MID(Sales_Transactions[[#This Row],[Order Date]],2,5),"yyy")</f>
        <v>2010</v>
      </c>
      <c r="H4047" s="2" t="str">
        <f>TEXT(MID(Sales_Transactions[[#This Row],[Order Date]],2,5),"yyy/m")</f>
        <v>2010/7</v>
      </c>
      <c r="I4047" t="s">
        <v>78</v>
      </c>
      <c r="J4047">
        <f t="shared" si="378"/>
        <v>3</v>
      </c>
      <c r="K4047" s="2">
        <v>26</v>
      </c>
      <c r="L4047" s="3">
        <v>4322.26</v>
      </c>
      <c r="M4047" s="4">
        <v>7.0000000000000007E-2</v>
      </c>
      <c r="N4047" s="5" t="s">
        <v>23</v>
      </c>
      <c r="O4047" s="3">
        <v>-618.95000000000005</v>
      </c>
      <c r="P4047" s="3">
        <v>167.27</v>
      </c>
      <c r="Q4047" s="3">
        <v>35</v>
      </c>
      <c r="R4047" s="5" t="s">
        <v>2317</v>
      </c>
      <c r="S4047" s="5" t="s">
        <v>3071</v>
      </c>
      <c r="T4047" s="5" t="str">
        <f t="shared" si="379"/>
        <v>Arthur Prichep</v>
      </c>
      <c r="U4047" t="s">
        <v>1988</v>
      </c>
      <c r="V4047" s="5" t="s">
        <v>74</v>
      </c>
      <c r="W4047" s="5" t="s">
        <v>28</v>
      </c>
      <c r="X4047" s="5" t="s">
        <v>29</v>
      </c>
      <c r="Y4047" s="5" t="s">
        <v>1720</v>
      </c>
      <c r="Z4047" s="5" t="s">
        <v>31</v>
      </c>
      <c r="AA4047" s="4">
        <v>0.85</v>
      </c>
      <c r="AB4047" s="1">
        <v>40384</v>
      </c>
      <c r="AC4047" s="1">
        <v>17277</v>
      </c>
      <c r="AD4047">
        <f t="shared" si="380"/>
        <v>0</v>
      </c>
      <c r="AE4047">
        <f t="shared" ca="1" si="381"/>
        <v>77</v>
      </c>
      <c r="AF4047" t="str">
        <f t="shared" ca="1" si="382"/>
        <v>Over 65</v>
      </c>
      <c r="AG4047" s="3">
        <f t="shared" si="383"/>
        <v>7.7751119615384621</v>
      </c>
      <c r="AH4047" t="str">
        <f>_xlfn.IFNA(VLOOKUP(Sales_Transactions[[#This Row],[Order ID]],Returned_Items[#All],2,FALSE),"Not Returned")</f>
        <v>Returned</v>
      </c>
    </row>
    <row r="4048" spans="1:34" x14ac:dyDescent="0.25">
      <c r="A4048">
        <v>31138</v>
      </c>
      <c r="C4048" t="s">
        <v>1324</v>
      </c>
      <c r="D4048" s="2" t="str">
        <f>TEXT(MID(Sales_Transactions[[#This Row],[Order Date]],2,5),"d/m/yyy")</f>
        <v>21/1/2009</v>
      </c>
      <c r="E4048" s="2" t="str">
        <f>TEXT(MID(Sales_Transactions[[#This Row],[Order Date]],2,5),"d")</f>
        <v>21</v>
      </c>
      <c r="F4048" s="2" t="str">
        <f>TEXT(MID(Sales_Transactions[[#This Row],[Order Date]],2,5),"m")</f>
        <v>1</v>
      </c>
      <c r="G4048" s="2" t="str">
        <f>TEXT(MID(Sales_Transactions[[#This Row],[Order Date]],2,5),"yyy")</f>
        <v>2009</v>
      </c>
      <c r="H4048" s="2" t="str">
        <f>TEXT(MID(Sales_Transactions[[#This Row],[Order Date]],2,5),"yyy/m")</f>
        <v>2009/1</v>
      </c>
      <c r="I4048" t="s">
        <v>33</v>
      </c>
      <c r="J4048">
        <f t="shared" si="378"/>
        <v>4</v>
      </c>
      <c r="K4048" s="2">
        <v>37</v>
      </c>
      <c r="L4048" s="3">
        <v>1251.18</v>
      </c>
      <c r="M4048" s="4">
        <v>0.05</v>
      </c>
      <c r="N4048" s="5" t="s">
        <v>34</v>
      </c>
      <c r="O4048" s="3">
        <v>-1756.44</v>
      </c>
      <c r="P4048" s="3">
        <v>31.76</v>
      </c>
      <c r="Q4048" s="3">
        <v>45.51</v>
      </c>
      <c r="R4048" s="5" t="s">
        <v>2317</v>
      </c>
      <c r="S4048" s="5" t="s">
        <v>3071</v>
      </c>
      <c r="T4048" s="5" t="str">
        <f t="shared" si="379"/>
        <v>Arthur Prichep</v>
      </c>
      <c r="U4048" t="s">
        <v>1988</v>
      </c>
      <c r="V4048" s="5" t="s">
        <v>27</v>
      </c>
      <c r="W4048" s="5" t="s">
        <v>57</v>
      </c>
      <c r="X4048" s="5" t="s">
        <v>107</v>
      </c>
      <c r="Y4048" s="5" t="s">
        <v>1032</v>
      </c>
      <c r="Z4048" s="5" t="s">
        <v>106</v>
      </c>
      <c r="AA4048" s="4">
        <v>0.65</v>
      </c>
      <c r="AB4048" s="1">
        <v>39836</v>
      </c>
      <c r="AC4048" s="1">
        <v>17489</v>
      </c>
      <c r="AD4048">
        <f t="shared" si="380"/>
        <v>2</v>
      </c>
      <c r="AE4048">
        <f t="shared" ca="1" si="381"/>
        <v>76</v>
      </c>
      <c r="AF4048" t="str">
        <f t="shared" ca="1" si="382"/>
        <v>Over 65</v>
      </c>
      <c r="AG4048" s="3">
        <f t="shared" si="383"/>
        <v>2.0879491891891893</v>
      </c>
      <c r="AH4048" t="str">
        <f>_xlfn.IFNA(VLOOKUP(Sales_Transactions[[#This Row],[Order ID]],Returned_Items[#All],2,FALSE),"Not Returned")</f>
        <v>Not Returned</v>
      </c>
    </row>
    <row r="4049" spans="1:34" x14ac:dyDescent="0.25">
      <c r="A4049">
        <v>31173</v>
      </c>
      <c r="C4049" t="s">
        <v>1530</v>
      </c>
      <c r="D4049" s="2" t="str">
        <f>TEXT(MID(Sales_Transactions[[#This Row],[Order Date]],2,5),"d/m/yyy")</f>
        <v>18/8/2012</v>
      </c>
      <c r="E4049" s="2" t="str">
        <f>TEXT(MID(Sales_Transactions[[#This Row],[Order Date]],2,5),"d")</f>
        <v>18</v>
      </c>
      <c r="F4049" s="2" t="str">
        <f>TEXT(MID(Sales_Transactions[[#This Row],[Order Date]],2,5),"m")</f>
        <v>8</v>
      </c>
      <c r="G4049" s="2" t="str">
        <f>TEXT(MID(Sales_Transactions[[#This Row],[Order Date]],2,5),"yyy")</f>
        <v>2012</v>
      </c>
      <c r="H4049" s="2" t="str">
        <f>TEXT(MID(Sales_Transactions[[#This Row],[Order Date]],2,5),"yyy/m")</f>
        <v>2012/8</v>
      </c>
      <c r="I4049" t="s">
        <v>22</v>
      </c>
      <c r="J4049">
        <f t="shared" si="378"/>
        <v>2</v>
      </c>
      <c r="K4049" s="2">
        <v>24</v>
      </c>
      <c r="L4049" s="3">
        <v>169.35400000000001</v>
      </c>
      <c r="M4049" s="4">
        <v>0.09</v>
      </c>
      <c r="N4049" s="5" t="s">
        <v>67</v>
      </c>
      <c r="O4049" s="3">
        <v>-84.14</v>
      </c>
      <c r="P4049" s="3">
        <v>7.99</v>
      </c>
      <c r="Q4049" s="3">
        <v>5.03</v>
      </c>
      <c r="R4049" s="5" t="s">
        <v>1250</v>
      </c>
      <c r="S4049" s="5" t="s">
        <v>3081</v>
      </c>
      <c r="T4049" s="5" t="str">
        <f t="shared" si="379"/>
        <v>Sally Hughsby</v>
      </c>
      <c r="U4049" t="s">
        <v>1988</v>
      </c>
      <c r="V4049" s="5" t="s">
        <v>37</v>
      </c>
      <c r="W4049" s="5" t="s">
        <v>48</v>
      </c>
      <c r="X4049" s="5" t="s">
        <v>49</v>
      </c>
      <c r="Y4049" s="5" t="s">
        <v>204</v>
      </c>
      <c r="Z4049" s="5" t="s">
        <v>56</v>
      </c>
      <c r="AA4049" s="4">
        <v>0.6</v>
      </c>
      <c r="AB4049" s="1">
        <v>41146</v>
      </c>
      <c r="AC4049" s="1">
        <v>23965</v>
      </c>
      <c r="AD4049">
        <f t="shared" si="380"/>
        <v>7</v>
      </c>
      <c r="AE4049">
        <f t="shared" ca="1" si="381"/>
        <v>58</v>
      </c>
      <c r="AF4049" t="str">
        <f t="shared" ca="1" si="382"/>
        <v>18-64</v>
      </c>
      <c r="AG4049" s="3">
        <f t="shared" si="383"/>
        <v>0.54220037500000007</v>
      </c>
      <c r="AH4049" t="str">
        <f>_xlfn.IFNA(VLOOKUP(Sales_Transactions[[#This Row],[Order ID]],Returned_Items[#All],2,FALSE),"Not Returned")</f>
        <v>Not Returned</v>
      </c>
    </row>
    <row r="4050" spans="1:34" x14ac:dyDescent="0.25">
      <c r="A4050">
        <v>31812</v>
      </c>
      <c r="C4050" t="s">
        <v>641</v>
      </c>
      <c r="D4050" s="2" t="str">
        <f>TEXT(MID(Sales_Transactions[[#This Row],[Order Date]],2,5),"d/m/yyy")</f>
        <v>31/7/2011</v>
      </c>
      <c r="E4050" s="2" t="str">
        <f>TEXT(MID(Sales_Transactions[[#This Row],[Order Date]],2,5),"d")</f>
        <v>31</v>
      </c>
      <c r="F4050" s="2" t="str">
        <f>TEXT(MID(Sales_Transactions[[#This Row],[Order Date]],2,5),"m")</f>
        <v>7</v>
      </c>
      <c r="G4050" s="2" t="str">
        <f>TEXT(MID(Sales_Transactions[[#This Row],[Order Date]],2,5),"yyy")</f>
        <v>2011</v>
      </c>
      <c r="H4050" s="2" t="str">
        <f>TEXT(MID(Sales_Transactions[[#This Row],[Order Date]],2,5),"yyy/m")</f>
        <v>2011/7</v>
      </c>
      <c r="I4050" t="s">
        <v>33</v>
      </c>
      <c r="J4050">
        <f t="shared" si="378"/>
        <v>4</v>
      </c>
      <c r="K4050" s="2">
        <v>14</v>
      </c>
      <c r="L4050" s="3">
        <v>593.62</v>
      </c>
      <c r="M4050" s="4">
        <v>0.02</v>
      </c>
      <c r="N4050" s="5" t="s">
        <v>23</v>
      </c>
      <c r="O4050" s="3">
        <v>25.19</v>
      </c>
      <c r="P4050" s="3">
        <v>40.99</v>
      </c>
      <c r="Q4050" s="3">
        <v>19.989999999999998</v>
      </c>
      <c r="R4050" s="5" t="s">
        <v>3112</v>
      </c>
      <c r="S4050" s="5" t="s">
        <v>899</v>
      </c>
      <c r="T4050" s="5" t="str">
        <f t="shared" si="379"/>
        <v>Laura Armstrong</v>
      </c>
      <c r="U4050" t="s">
        <v>1988</v>
      </c>
      <c r="V4050" s="5" t="s">
        <v>27</v>
      </c>
      <c r="W4050" s="5" t="s">
        <v>28</v>
      </c>
      <c r="X4050" s="5" t="s">
        <v>75</v>
      </c>
      <c r="Y4050" s="5" t="s">
        <v>141</v>
      </c>
      <c r="Z4050" s="5" t="s">
        <v>43</v>
      </c>
      <c r="AA4050" s="4">
        <v>0.36</v>
      </c>
      <c r="AB4050" s="1">
        <v>40757</v>
      </c>
      <c r="AC4050" s="1">
        <v>23912</v>
      </c>
      <c r="AD4050">
        <f t="shared" si="380"/>
        <v>2</v>
      </c>
      <c r="AE4050">
        <f t="shared" ca="1" si="381"/>
        <v>59</v>
      </c>
      <c r="AF4050" t="str">
        <f t="shared" ca="1" si="382"/>
        <v>18-64</v>
      </c>
      <c r="AG4050" s="3">
        <f t="shared" si="383"/>
        <v>4.3551287142857138</v>
      </c>
      <c r="AH4050" t="str">
        <f>_xlfn.IFNA(VLOOKUP(Sales_Transactions[[#This Row],[Order ID]],Returned_Items[#All],2,FALSE),"Not Returned")</f>
        <v>Not Returned</v>
      </c>
    </row>
    <row r="4051" spans="1:34" x14ac:dyDescent="0.25">
      <c r="A4051">
        <v>31812</v>
      </c>
      <c r="C4051" t="s">
        <v>641</v>
      </c>
      <c r="D4051" s="2" t="str">
        <f>TEXT(MID(Sales_Transactions[[#This Row],[Order Date]],2,5),"d/m/yyy")</f>
        <v>31/7/2011</v>
      </c>
      <c r="E4051" s="2" t="str">
        <f>TEXT(MID(Sales_Transactions[[#This Row],[Order Date]],2,5),"d")</f>
        <v>31</v>
      </c>
      <c r="F4051" s="2" t="str">
        <f>TEXT(MID(Sales_Transactions[[#This Row],[Order Date]],2,5),"m")</f>
        <v>7</v>
      </c>
      <c r="G4051" s="2" t="str">
        <f>TEXT(MID(Sales_Transactions[[#This Row],[Order Date]],2,5),"yyy")</f>
        <v>2011</v>
      </c>
      <c r="H4051" s="2" t="str">
        <f>TEXT(MID(Sales_Transactions[[#This Row],[Order Date]],2,5),"yyy/m")</f>
        <v>2011/7</v>
      </c>
      <c r="I4051" t="s">
        <v>33</v>
      </c>
      <c r="J4051">
        <f t="shared" si="378"/>
        <v>4</v>
      </c>
      <c r="K4051" s="2">
        <v>31</v>
      </c>
      <c r="L4051" s="3">
        <v>38.520000000000003</v>
      </c>
      <c r="M4051" s="4">
        <v>0.06</v>
      </c>
      <c r="N4051" s="5" t="s">
        <v>23</v>
      </c>
      <c r="O4051" s="3">
        <v>-17.34</v>
      </c>
      <c r="P4051" s="3">
        <v>1.26</v>
      </c>
      <c r="Q4051" s="3">
        <v>0.7</v>
      </c>
      <c r="R4051" s="5" t="s">
        <v>3112</v>
      </c>
      <c r="S4051" s="5" t="s">
        <v>899</v>
      </c>
      <c r="T4051" s="5" t="str">
        <f t="shared" si="379"/>
        <v>Laura Armstrong</v>
      </c>
      <c r="U4051" t="s">
        <v>1988</v>
      </c>
      <c r="V4051" s="5" t="s">
        <v>27</v>
      </c>
      <c r="W4051" s="5" t="s">
        <v>28</v>
      </c>
      <c r="X4051" s="5" t="s">
        <v>82</v>
      </c>
      <c r="Y4051" s="5" t="s">
        <v>568</v>
      </c>
      <c r="Z4051" s="5" t="s">
        <v>84</v>
      </c>
      <c r="AA4051" s="4">
        <v>0.81</v>
      </c>
      <c r="AB4051" s="1">
        <v>40757</v>
      </c>
      <c r="AC4051" s="1">
        <v>23460</v>
      </c>
      <c r="AD4051">
        <f t="shared" si="380"/>
        <v>2</v>
      </c>
      <c r="AE4051">
        <f t="shared" ca="1" si="381"/>
        <v>60</v>
      </c>
      <c r="AF4051" t="str">
        <f t="shared" ca="1" si="382"/>
        <v>18-64</v>
      </c>
      <c r="AG4051" s="3">
        <f t="shared" si="383"/>
        <v>6.3201419354838709E-2</v>
      </c>
      <c r="AH4051" t="str">
        <f>_xlfn.IFNA(VLOOKUP(Sales_Transactions[[#This Row],[Order ID]],Returned_Items[#All],2,FALSE),"Not Returned")</f>
        <v>Not Returned</v>
      </c>
    </row>
    <row r="4052" spans="1:34" x14ac:dyDescent="0.25">
      <c r="A4052">
        <v>32002</v>
      </c>
      <c r="C4052" t="s">
        <v>1466</v>
      </c>
      <c r="D4052" s="2" t="str">
        <f>TEXT(MID(Sales_Transactions[[#This Row],[Order Date]],2,5),"d/m/yyy")</f>
        <v>20/7/2010</v>
      </c>
      <c r="E4052" s="2" t="str">
        <f>TEXT(MID(Sales_Transactions[[#This Row],[Order Date]],2,5),"d")</f>
        <v>20</v>
      </c>
      <c r="F4052" s="2" t="str">
        <f>TEXT(MID(Sales_Transactions[[#This Row],[Order Date]],2,5),"m")</f>
        <v>7</v>
      </c>
      <c r="G4052" s="2" t="str">
        <f>TEXT(MID(Sales_Transactions[[#This Row],[Order Date]],2,5),"yyy")</f>
        <v>2010</v>
      </c>
      <c r="H4052" s="2" t="str">
        <f>TEXT(MID(Sales_Transactions[[#This Row],[Order Date]],2,5),"yyy/m")</f>
        <v>2010/7</v>
      </c>
      <c r="I4052" t="s">
        <v>22</v>
      </c>
      <c r="J4052">
        <f t="shared" si="378"/>
        <v>2</v>
      </c>
      <c r="K4052" s="2">
        <v>37</v>
      </c>
      <c r="L4052" s="3">
        <v>1196.2</v>
      </c>
      <c r="M4052" s="4">
        <v>0.03</v>
      </c>
      <c r="N4052" s="5" t="s">
        <v>23</v>
      </c>
      <c r="O4052" s="3">
        <v>-73.77</v>
      </c>
      <c r="P4052" s="3">
        <v>30.98</v>
      </c>
      <c r="Q4052" s="3">
        <v>6.5</v>
      </c>
      <c r="R4052" s="5" t="s">
        <v>110</v>
      </c>
      <c r="S4052" s="5" t="s">
        <v>2817</v>
      </c>
      <c r="T4052" s="5" t="str">
        <f t="shared" si="379"/>
        <v>Jim Kriz</v>
      </c>
      <c r="U4052" t="s">
        <v>1988</v>
      </c>
      <c r="V4052" s="5" t="s">
        <v>37</v>
      </c>
      <c r="W4052" s="5" t="s">
        <v>48</v>
      </c>
      <c r="X4052" s="5" t="s">
        <v>87</v>
      </c>
      <c r="Y4052" s="5" t="s">
        <v>1389</v>
      </c>
      <c r="Z4052" s="5" t="s">
        <v>43</v>
      </c>
      <c r="AA4052" s="4">
        <v>0.79</v>
      </c>
      <c r="AB4052" s="1">
        <v>40383</v>
      </c>
      <c r="AC4052" s="1">
        <v>23721</v>
      </c>
      <c r="AD4052">
        <f t="shared" si="380"/>
        <v>4</v>
      </c>
      <c r="AE4052">
        <f t="shared" ca="1" si="381"/>
        <v>59</v>
      </c>
      <c r="AF4052" t="str">
        <f t="shared" ca="1" si="382"/>
        <v>18-64</v>
      </c>
      <c r="AG4052" s="3">
        <f t="shared" si="383"/>
        <v>1.0127217837837839</v>
      </c>
      <c r="AH4052" t="str">
        <f>_xlfn.IFNA(VLOOKUP(Sales_Transactions[[#This Row],[Order ID]],Returned_Items[#All],2,FALSE),"Not Returned")</f>
        <v>Not Returned</v>
      </c>
    </row>
    <row r="4053" spans="1:34" x14ac:dyDescent="0.25">
      <c r="A4053">
        <v>32002</v>
      </c>
      <c r="C4053" t="s">
        <v>1466</v>
      </c>
      <c r="D4053" s="2" t="str">
        <f>TEXT(MID(Sales_Transactions[[#This Row],[Order Date]],2,5),"d/m/yyy")</f>
        <v>20/7/2010</v>
      </c>
      <c r="E4053" s="2" t="str">
        <f>TEXT(MID(Sales_Transactions[[#This Row],[Order Date]],2,5),"d")</f>
        <v>20</v>
      </c>
      <c r="F4053" s="2" t="str">
        <f>TEXT(MID(Sales_Transactions[[#This Row],[Order Date]],2,5),"m")</f>
        <v>7</v>
      </c>
      <c r="G4053" s="2" t="str">
        <f>TEXT(MID(Sales_Transactions[[#This Row],[Order Date]],2,5),"yyy")</f>
        <v>2010</v>
      </c>
      <c r="H4053" s="2" t="str">
        <f>TEXT(MID(Sales_Transactions[[#This Row],[Order Date]],2,5),"yyy/m")</f>
        <v>2010/7</v>
      </c>
      <c r="I4053" t="s">
        <v>22</v>
      </c>
      <c r="J4053">
        <f t="shared" si="378"/>
        <v>2</v>
      </c>
      <c r="K4053" s="2">
        <v>7</v>
      </c>
      <c r="L4053" s="3">
        <v>98.55</v>
      </c>
      <c r="M4053" s="4">
        <v>7.0000000000000007E-2</v>
      </c>
      <c r="N4053" s="5" t="s">
        <v>23</v>
      </c>
      <c r="O4053" s="3">
        <v>23.16</v>
      </c>
      <c r="P4053" s="3">
        <v>13.79</v>
      </c>
      <c r="Q4053" s="3">
        <v>8.7799999999999994</v>
      </c>
      <c r="R4053" s="5" t="s">
        <v>110</v>
      </c>
      <c r="S4053" s="5" t="s">
        <v>2817</v>
      </c>
      <c r="T4053" s="5" t="str">
        <f t="shared" si="379"/>
        <v>Jim Kriz</v>
      </c>
      <c r="U4053" t="s">
        <v>1988</v>
      </c>
      <c r="V4053" s="5" t="s">
        <v>37</v>
      </c>
      <c r="W4053" s="5" t="s">
        <v>57</v>
      </c>
      <c r="X4053" s="5" t="s">
        <v>58</v>
      </c>
      <c r="Y4053" s="5" t="s">
        <v>1085</v>
      </c>
      <c r="Z4053" s="5" t="s">
        <v>43</v>
      </c>
      <c r="AA4053" s="4">
        <v>0.43</v>
      </c>
      <c r="AB4053" s="1">
        <v>40379</v>
      </c>
      <c r="AC4053" s="1">
        <v>23520</v>
      </c>
      <c r="AD4053">
        <f t="shared" si="380"/>
        <v>0</v>
      </c>
      <c r="AE4053">
        <f t="shared" ca="1" si="381"/>
        <v>60</v>
      </c>
      <c r="AF4053" t="str">
        <f t="shared" ca="1" si="382"/>
        <v>18-64</v>
      </c>
      <c r="AG4053" s="3">
        <f t="shared" si="383"/>
        <v>3.2229067142857142</v>
      </c>
      <c r="AH4053" t="str">
        <f>_xlfn.IFNA(VLOOKUP(Sales_Transactions[[#This Row],[Order ID]],Returned_Items[#All],2,FALSE),"Not Returned")</f>
        <v>Not Returned</v>
      </c>
    </row>
    <row r="4054" spans="1:34" x14ac:dyDescent="0.25">
      <c r="A4054">
        <v>32323</v>
      </c>
      <c r="C4054" t="s">
        <v>2064</v>
      </c>
      <c r="D4054" s="2" t="str">
        <f>TEXT(MID(Sales_Transactions[[#This Row],[Order Date]],2,5),"d/m/yyy")</f>
        <v>23/7/2010</v>
      </c>
      <c r="E4054" s="2" t="str">
        <f>TEXT(MID(Sales_Transactions[[#This Row],[Order Date]],2,5),"d")</f>
        <v>23</v>
      </c>
      <c r="F4054" s="2" t="str">
        <f>TEXT(MID(Sales_Transactions[[#This Row],[Order Date]],2,5),"m")</f>
        <v>7</v>
      </c>
      <c r="G4054" s="2" t="str">
        <f>TEXT(MID(Sales_Transactions[[#This Row],[Order Date]],2,5),"yyy")</f>
        <v>2010</v>
      </c>
      <c r="H4054" s="2" t="str">
        <f>TEXT(MID(Sales_Transactions[[#This Row],[Order Date]],2,5),"yyy/m")</f>
        <v>2010/7</v>
      </c>
      <c r="I4054" t="s">
        <v>33</v>
      </c>
      <c r="J4054">
        <f t="shared" si="378"/>
        <v>4</v>
      </c>
      <c r="K4054" s="2">
        <v>3</v>
      </c>
      <c r="L4054" s="3">
        <v>28.75</v>
      </c>
      <c r="M4054" s="4">
        <v>0.01</v>
      </c>
      <c r="N4054" s="5" t="s">
        <v>23</v>
      </c>
      <c r="O4054" s="3">
        <v>-31.43</v>
      </c>
      <c r="P4054" s="3">
        <v>8.4600000000000009</v>
      </c>
      <c r="Q4054" s="3">
        <v>3.62</v>
      </c>
      <c r="R4054" s="5" t="s">
        <v>1237</v>
      </c>
      <c r="S4054" s="5" t="s">
        <v>111</v>
      </c>
      <c r="T4054" s="5" t="str">
        <f t="shared" si="379"/>
        <v>Lena Radford</v>
      </c>
      <c r="U4054" t="s">
        <v>1988</v>
      </c>
      <c r="V4054" s="5" t="s">
        <v>27</v>
      </c>
      <c r="W4054" s="5" t="s">
        <v>48</v>
      </c>
      <c r="X4054" s="5" t="s">
        <v>87</v>
      </c>
      <c r="Y4054" s="5" t="s">
        <v>2178</v>
      </c>
      <c r="Z4054" s="5" t="s">
        <v>60</v>
      </c>
      <c r="AA4054" s="4">
        <v>0.61</v>
      </c>
      <c r="AB4054" s="1">
        <v>40383</v>
      </c>
      <c r="AC4054" s="1">
        <v>23502</v>
      </c>
      <c r="AD4054">
        <f t="shared" si="380"/>
        <v>1</v>
      </c>
      <c r="AE4054">
        <f t="shared" ca="1" si="381"/>
        <v>60</v>
      </c>
      <c r="AF4054" t="str">
        <f t="shared" ca="1" si="382"/>
        <v>18-64</v>
      </c>
      <c r="AG4054" s="3">
        <f t="shared" si="383"/>
        <v>4.0263846666666678</v>
      </c>
      <c r="AH4054" t="str">
        <f>_xlfn.IFNA(VLOOKUP(Sales_Transactions[[#This Row],[Order ID]],Returned_Items[#All],2,FALSE),"Not Returned")</f>
        <v>Not Returned</v>
      </c>
    </row>
    <row r="4055" spans="1:34" x14ac:dyDescent="0.25">
      <c r="A4055">
        <v>32323</v>
      </c>
      <c r="C4055" t="s">
        <v>2064</v>
      </c>
      <c r="D4055" s="2" t="str">
        <f>TEXT(MID(Sales_Transactions[[#This Row],[Order Date]],2,5),"d/m/yyy")</f>
        <v>23/7/2010</v>
      </c>
      <c r="E4055" s="2" t="str">
        <f>TEXT(MID(Sales_Transactions[[#This Row],[Order Date]],2,5),"d")</f>
        <v>23</v>
      </c>
      <c r="F4055" s="2" t="str">
        <f>TEXT(MID(Sales_Transactions[[#This Row],[Order Date]],2,5),"m")</f>
        <v>7</v>
      </c>
      <c r="G4055" s="2" t="str">
        <f>TEXT(MID(Sales_Transactions[[#This Row],[Order Date]],2,5),"yyy")</f>
        <v>2010</v>
      </c>
      <c r="H4055" s="2" t="str">
        <f>TEXT(MID(Sales_Transactions[[#This Row],[Order Date]],2,5),"yyy/m")</f>
        <v>2010/7</v>
      </c>
      <c r="I4055" t="s">
        <v>33</v>
      </c>
      <c r="J4055">
        <f t="shared" si="378"/>
        <v>4</v>
      </c>
      <c r="K4055" s="2">
        <v>3</v>
      </c>
      <c r="L4055" s="3">
        <v>75.81</v>
      </c>
      <c r="M4055" s="4">
        <v>0.06</v>
      </c>
      <c r="N4055" s="5" t="s">
        <v>23</v>
      </c>
      <c r="O4055" s="3">
        <v>-21.13</v>
      </c>
      <c r="P4055" s="3">
        <v>22.84</v>
      </c>
      <c r="Q4055" s="3">
        <v>8.18</v>
      </c>
      <c r="R4055" s="5" t="s">
        <v>1237</v>
      </c>
      <c r="S4055" s="5" t="s">
        <v>111</v>
      </c>
      <c r="T4055" s="5" t="str">
        <f t="shared" si="379"/>
        <v>Lena Radford</v>
      </c>
      <c r="U4055" t="s">
        <v>1988</v>
      </c>
      <c r="V4055" s="5" t="s">
        <v>27</v>
      </c>
      <c r="W4055" s="5" t="s">
        <v>28</v>
      </c>
      <c r="X4055" s="5" t="s">
        <v>75</v>
      </c>
      <c r="Y4055" s="5" t="s">
        <v>2738</v>
      </c>
      <c r="Z4055" s="5" t="s">
        <v>43</v>
      </c>
      <c r="AA4055" s="4">
        <v>0.39</v>
      </c>
      <c r="AB4055" s="1">
        <v>40382</v>
      </c>
      <c r="AC4055" s="1">
        <v>23324</v>
      </c>
      <c r="AD4055">
        <f t="shared" si="380"/>
        <v>0</v>
      </c>
      <c r="AE4055">
        <f t="shared" ca="1" si="381"/>
        <v>60</v>
      </c>
      <c r="AF4055" t="str">
        <f t="shared" ca="1" si="382"/>
        <v>18-64</v>
      </c>
      <c r="AG4055" s="3">
        <f t="shared" si="383"/>
        <v>10.335431999999999</v>
      </c>
      <c r="AH4055" t="str">
        <f>_xlfn.IFNA(VLOOKUP(Sales_Transactions[[#This Row],[Order ID]],Returned_Items[#All],2,FALSE),"Not Returned")</f>
        <v>Not Returned</v>
      </c>
    </row>
    <row r="4056" spans="1:34" x14ac:dyDescent="0.25">
      <c r="A4056">
        <v>32323</v>
      </c>
      <c r="C4056" t="s">
        <v>2064</v>
      </c>
      <c r="D4056" s="2" t="str">
        <f>TEXT(MID(Sales_Transactions[[#This Row],[Order Date]],2,5),"d/m/yyy")</f>
        <v>23/7/2010</v>
      </c>
      <c r="E4056" s="2" t="str">
        <f>TEXT(MID(Sales_Transactions[[#This Row],[Order Date]],2,5),"d")</f>
        <v>23</v>
      </c>
      <c r="F4056" s="2" t="str">
        <f>TEXT(MID(Sales_Transactions[[#This Row],[Order Date]],2,5),"m")</f>
        <v>7</v>
      </c>
      <c r="G4056" s="2" t="str">
        <f>TEXT(MID(Sales_Transactions[[#This Row],[Order Date]],2,5),"yyy")</f>
        <v>2010</v>
      </c>
      <c r="H4056" s="2" t="str">
        <f>TEXT(MID(Sales_Transactions[[#This Row],[Order Date]],2,5),"yyy/m")</f>
        <v>2010/7</v>
      </c>
      <c r="I4056" t="s">
        <v>33</v>
      </c>
      <c r="J4056">
        <f t="shared" si="378"/>
        <v>4</v>
      </c>
      <c r="K4056" s="2">
        <v>38</v>
      </c>
      <c r="L4056" s="3">
        <v>259.71749999999997</v>
      </c>
      <c r="M4056" s="4">
        <v>0.02</v>
      </c>
      <c r="N4056" s="5" t="s">
        <v>23</v>
      </c>
      <c r="O4056" s="3">
        <v>-118.48</v>
      </c>
      <c r="P4056" s="3">
        <v>7.99</v>
      </c>
      <c r="Q4056" s="3">
        <v>5.03</v>
      </c>
      <c r="R4056" s="5" t="s">
        <v>1237</v>
      </c>
      <c r="S4056" s="5" t="s">
        <v>111</v>
      </c>
      <c r="T4056" s="5" t="str">
        <f t="shared" si="379"/>
        <v>Lena Radford</v>
      </c>
      <c r="U4056" t="s">
        <v>1988</v>
      </c>
      <c r="V4056" s="5" t="s">
        <v>27</v>
      </c>
      <c r="W4056" s="5" t="s">
        <v>48</v>
      </c>
      <c r="X4056" s="5" t="s">
        <v>49</v>
      </c>
      <c r="Y4056" s="5" t="s">
        <v>204</v>
      </c>
      <c r="Z4056" s="5" t="s">
        <v>56</v>
      </c>
      <c r="AA4056" s="4">
        <v>0.6</v>
      </c>
      <c r="AB4056" s="1">
        <v>40384</v>
      </c>
      <c r="AC4056" s="1">
        <v>23056</v>
      </c>
      <c r="AD4056">
        <f t="shared" si="380"/>
        <v>2</v>
      </c>
      <c r="AE4056">
        <f t="shared" ca="1" si="381"/>
        <v>61</v>
      </c>
      <c r="AF4056" t="str">
        <f t="shared" ca="1" si="382"/>
        <v>18-64</v>
      </c>
      <c r="AG4056" s="3">
        <f t="shared" si="383"/>
        <v>0.34258952631578948</v>
      </c>
      <c r="AH4056" t="str">
        <f>_xlfn.IFNA(VLOOKUP(Sales_Transactions[[#This Row],[Order ID]],Returned_Items[#All],2,FALSE),"Not Returned")</f>
        <v>Not Returned</v>
      </c>
    </row>
    <row r="4057" spans="1:34" x14ac:dyDescent="0.25">
      <c r="A4057">
        <v>32454</v>
      </c>
      <c r="C4057" t="s">
        <v>3134</v>
      </c>
      <c r="D4057" s="2" t="str">
        <f>TEXT(MID(Sales_Transactions[[#This Row],[Order Date]],2,5),"d/m/yyy")</f>
        <v>31/3/2011</v>
      </c>
      <c r="E4057" s="2" t="str">
        <f>TEXT(MID(Sales_Transactions[[#This Row],[Order Date]],2,5),"d")</f>
        <v>31</v>
      </c>
      <c r="F4057" s="2" t="str">
        <f>TEXT(MID(Sales_Transactions[[#This Row],[Order Date]],2,5),"m")</f>
        <v>3</v>
      </c>
      <c r="G4057" s="2" t="str">
        <f>TEXT(MID(Sales_Transactions[[#This Row],[Order Date]],2,5),"yyy")</f>
        <v>2011</v>
      </c>
      <c r="H4057" s="2" t="str">
        <f>TEXT(MID(Sales_Transactions[[#This Row],[Order Date]],2,5),"yyy/m")</f>
        <v>2011/3</v>
      </c>
      <c r="I4057" t="s">
        <v>101</v>
      </c>
      <c r="J4057">
        <f t="shared" si="378"/>
        <v>1</v>
      </c>
      <c r="K4057" s="2">
        <v>12</v>
      </c>
      <c r="L4057" s="3">
        <v>83.89</v>
      </c>
      <c r="M4057" s="4">
        <v>0.05</v>
      </c>
      <c r="N4057" s="5" t="s">
        <v>23</v>
      </c>
      <c r="O4057" s="3">
        <v>-29.59</v>
      </c>
      <c r="P4057" s="3">
        <v>6.81</v>
      </c>
      <c r="Q4057" s="3">
        <v>5.48</v>
      </c>
      <c r="R4057" s="5" t="s">
        <v>3074</v>
      </c>
      <c r="S4057" s="5" t="s">
        <v>3135</v>
      </c>
      <c r="T4057" s="5" t="str">
        <f t="shared" si="379"/>
        <v>Ryan Akin</v>
      </c>
      <c r="U4057" t="s">
        <v>1988</v>
      </c>
      <c r="V4057" s="5" t="s">
        <v>37</v>
      </c>
      <c r="W4057" s="5" t="s">
        <v>28</v>
      </c>
      <c r="X4057" s="5" t="s">
        <v>41</v>
      </c>
      <c r="Y4057" s="5" t="s">
        <v>2356</v>
      </c>
      <c r="Z4057" s="5" t="s">
        <v>43</v>
      </c>
      <c r="AA4057" s="4">
        <v>0.37</v>
      </c>
      <c r="AB4057" s="1">
        <v>40634</v>
      </c>
      <c r="AC4057" s="1">
        <v>23214</v>
      </c>
      <c r="AD4057">
        <f t="shared" si="380"/>
        <v>1</v>
      </c>
      <c r="AE4057">
        <f t="shared" ca="1" si="381"/>
        <v>61</v>
      </c>
      <c r="AF4057" t="str">
        <f t="shared" ca="1" si="382"/>
        <v>18-64</v>
      </c>
      <c r="AG4057" s="3">
        <f t="shared" si="383"/>
        <v>1.0238829166666668</v>
      </c>
      <c r="AH4057" t="str">
        <f>_xlfn.IFNA(VLOOKUP(Sales_Transactions[[#This Row],[Order ID]],Returned_Items[#All],2,FALSE),"Not Returned")</f>
        <v>Not Returned</v>
      </c>
    </row>
    <row r="4058" spans="1:34" x14ac:dyDescent="0.25">
      <c r="A4058">
        <v>32516</v>
      </c>
      <c r="C4058" t="s">
        <v>1038</v>
      </c>
      <c r="D4058" s="2" t="str">
        <f>TEXT(MID(Sales_Transactions[[#This Row],[Order Date]],2,5),"d/m/yyy")</f>
        <v>24/10/2010</v>
      </c>
      <c r="E4058" s="2" t="str">
        <f>TEXT(MID(Sales_Transactions[[#This Row],[Order Date]],2,5),"d")</f>
        <v>24</v>
      </c>
      <c r="F4058" s="2" t="str">
        <f>TEXT(MID(Sales_Transactions[[#This Row],[Order Date]],2,5),"m")</f>
        <v>10</v>
      </c>
      <c r="G4058" s="2" t="str">
        <f>TEXT(MID(Sales_Transactions[[#This Row],[Order Date]],2,5),"yyy")</f>
        <v>2010</v>
      </c>
      <c r="H4058" s="2" t="str">
        <f>TEXT(MID(Sales_Transactions[[#This Row],[Order Date]],2,5),"yyy/m")</f>
        <v>2010/10</v>
      </c>
      <c r="I4058" t="s">
        <v>101</v>
      </c>
      <c r="J4058">
        <f t="shared" si="378"/>
        <v>1</v>
      </c>
      <c r="K4058" s="2">
        <v>15</v>
      </c>
      <c r="L4058" s="3">
        <v>43.96</v>
      </c>
      <c r="M4058" s="4">
        <v>0.03</v>
      </c>
      <c r="N4058" s="5" t="s">
        <v>23</v>
      </c>
      <c r="O4058" s="3">
        <v>-0.24</v>
      </c>
      <c r="P4058" s="3">
        <v>2.78</v>
      </c>
      <c r="Q4058" s="3">
        <v>1.49</v>
      </c>
      <c r="R4058" s="5" t="s">
        <v>1940</v>
      </c>
      <c r="S4058" s="5" t="s">
        <v>3097</v>
      </c>
      <c r="T4058" s="5" t="str">
        <f t="shared" si="379"/>
        <v>Robert Marley</v>
      </c>
      <c r="U4058" t="s">
        <v>1988</v>
      </c>
      <c r="V4058" s="5" t="s">
        <v>47</v>
      </c>
      <c r="W4058" s="5" t="s">
        <v>28</v>
      </c>
      <c r="X4058" s="5" t="s">
        <v>41</v>
      </c>
      <c r="Y4058" s="5" t="s">
        <v>958</v>
      </c>
      <c r="Z4058" s="5" t="s">
        <v>43</v>
      </c>
      <c r="AA4058" s="4">
        <v>0.39</v>
      </c>
      <c r="AB4058" s="1">
        <v>40477</v>
      </c>
      <c r="AC4058" s="1">
        <v>23103</v>
      </c>
      <c r="AD4058">
        <f t="shared" si="380"/>
        <v>2</v>
      </c>
      <c r="AE4058">
        <f t="shared" ca="1" si="381"/>
        <v>61</v>
      </c>
      <c r="AF4058" t="str">
        <f t="shared" ca="1" si="382"/>
        <v>18-64</v>
      </c>
      <c r="AG4058" s="3">
        <f t="shared" si="383"/>
        <v>0.28461106666666669</v>
      </c>
      <c r="AH4058" t="str">
        <f>_xlfn.IFNA(VLOOKUP(Sales_Transactions[[#This Row],[Order ID]],Returned_Items[#All],2,FALSE),"Not Returned")</f>
        <v>Not Returned</v>
      </c>
    </row>
    <row r="4059" spans="1:34" x14ac:dyDescent="0.25">
      <c r="A4059">
        <v>32516</v>
      </c>
      <c r="C4059" t="s">
        <v>1038</v>
      </c>
      <c r="D4059" s="2" t="str">
        <f>TEXT(MID(Sales_Transactions[[#This Row],[Order Date]],2,5),"d/m/yyy")</f>
        <v>24/10/2010</v>
      </c>
      <c r="E4059" s="2" t="str">
        <f>TEXT(MID(Sales_Transactions[[#This Row],[Order Date]],2,5),"d")</f>
        <v>24</v>
      </c>
      <c r="F4059" s="2" t="str">
        <f>TEXT(MID(Sales_Transactions[[#This Row],[Order Date]],2,5),"m")</f>
        <v>10</v>
      </c>
      <c r="G4059" s="2" t="str">
        <f>TEXT(MID(Sales_Transactions[[#This Row],[Order Date]],2,5),"yyy")</f>
        <v>2010</v>
      </c>
      <c r="H4059" s="2" t="str">
        <f>TEXT(MID(Sales_Transactions[[#This Row],[Order Date]],2,5),"yyy/m")</f>
        <v>2010/10</v>
      </c>
      <c r="I4059" t="s">
        <v>101</v>
      </c>
      <c r="J4059">
        <f t="shared" si="378"/>
        <v>1</v>
      </c>
      <c r="K4059" s="2">
        <v>7</v>
      </c>
      <c r="L4059" s="3">
        <v>60.19</v>
      </c>
      <c r="M4059" s="4">
        <v>0.01</v>
      </c>
      <c r="N4059" s="5" t="s">
        <v>23</v>
      </c>
      <c r="O4059" s="3">
        <v>6.44</v>
      </c>
      <c r="P4059" s="3">
        <v>7.78</v>
      </c>
      <c r="Q4059" s="3">
        <v>2.5</v>
      </c>
      <c r="R4059" s="5" t="s">
        <v>1940</v>
      </c>
      <c r="S4059" s="5" t="s">
        <v>3097</v>
      </c>
      <c r="T4059" s="5" t="str">
        <f t="shared" si="379"/>
        <v>Robert Marley</v>
      </c>
      <c r="U4059" t="s">
        <v>1988</v>
      </c>
      <c r="V4059" s="5" t="s">
        <v>47</v>
      </c>
      <c r="W4059" s="5" t="s">
        <v>28</v>
      </c>
      <c r="X4059" s="5" t="s">
        <v>98</v>
      </c>
      <c r="Y4059" s="5" t="s">
        <v>1919</v>
      </c>
      <c r="Z4059" s="5" t="s">
        <v>43</v>
      </c>
      <c r="AA4059" s="4">
        <v>0.38</v>
      </c>
      <c r="AB4059" s="1">
        <v>40477</v>
      </c>
      <c r="AC4059" s="1">
        <v>23189</v>
      </c>
      <c r="AD4059">
        <f t="shared" si="380"/>
        <v>2</v>
      </c>
      <c r="AE4059">
        <f t="shared" ca="1" si="381"/>
        <v>61</v>
      </c>
      <c r="AF4059" t="str">
        <f t="shared" ca="1" si="382"/>
        <v>18-64</v>
      </c>
      <c r="AG4059" s="3">
        <f t="shared" si="383"/>
        <v>1.4684602857142859</v>
      </c>
      <c r="AH4059" t="str">
        <f>_xlfn.IFNA(VLOOKUP(Sales_Transactions[[#This Row],[Order ID]],Returned_Items[#All],2,FALSE),"Not Returned")</f>
        <v>Not Returned</v>
      </c>
    </row>
    <row r="4060" spans="1:34" x14ac:dyDescent="0.25">
      <c r="A4060">
        <v>32608</v>
      </c>
      <c r="C4060" t="s">
        <v>2572</v>
      </c>
      <c r="D4060" s="2" t="str">
        <f>TEXT(MID(Sales_Transactions[[#This Row],[Order Date]],2,5),"d/m/yyy")</f>
        <v>22/5/2012</v>
      </c>
      <c r="E4060" s="2" t="str">
        <f>TEXT(MID(Sales_Transactions[[#This Row],[Order Date]],2,5),"d")</f>
        <v>22</v>
      </c>
      <c r="F4060" s="2" t="str">
        <f>TEXT(MID(Sales_Transactions[[#This Row],[Order Date]],2,5),"m")</f>
        <v>5</v>
      </c>
      <c r="G4060" s="2" t="str">
        <f>TEXT(MID(Sales_Transactions[[#This Row],[Order Date]],2,5),"yyy")</f>
        <v>2012</v>
      </c>
      <c r="H4060" s="2" t="str">
        <f>TEXT(MID(Sales_Transactions[[#This Row],[Order Date]],2,5),"yyy/m")</f>
        <v>2012/5</v>
      </c>
      <c r="I4060" t="s">
        <v>33</v>
      </c>
      <c r="J4060">
        <f t="shared" si="378"/>
        <v>4</v>
      </c>
      <c r="K4060" s="2">
        <v>20</v>
      </c>
      <c r="L4060" s="3">
        <v>1361.91</v>
      </c>
      <c r="M4060" s="4">
        <v>0.05</v>
      </c>
      <c r="N4060" s="5" t="s">
        <v>23</v>
      </c>
      <c r="O4060" s="3">
        <v>312.52</v>
      </c>
      <c r="P4060" s="3">
        <v>70.97</v>
      </c>
      <c r="Q4060" s="3">
        <v>3.5</v>
      </c>
      <c r="R4060" s="5" t="s">
        <v>3092</v>
      </c>
      <c r="S4060" s="5" t="s">
        <v>199</v>
      </c>
      <c r="T4060" s="5" t="str">
        <f t="shared" si="379"/>
        <v>Xylona Price</v>
      </c>
      <c r="U4060" t="s">
        <v>1988</v>
      </c>
      <c r="V4060" s="5" t="s">
        <v>47</v>
      </c>
      <c r="W4060" s="5" t="s">
        <v>28</v>
      </c>
      <c r="X4060" s="5" t="s">
        <v>38</v>
      </c>
      <c r="Y4060" s="5" t="s">
        <v>2517</v>
      </c>
      <c r="Z4060" s="5" t="s">
        <v>43</v>
      </c>
      <c r="AA4060" s="4">
        <v>0.59</v>
      </c>
      <c r="AB4060" s="1">
        <v>41053</v>
      </c>
      <c r="AC4060" s="1">
        <v>23342</v>
      </c>
      <c r="AD4060">
        <f t="shared" si="380"/>
        <v>2</v>
      </c>
      <c r="AE4060">
        <f t="shared" ca="1" si="381"/>
        <v>60</v>
      </c>
      <c r="AF4060" t="str">
        <f t="shared" ca="1" si="382"/>
        <v>18-64</v>
      </c>
      <c r="AG4060" s="3">
        <f t="shared" si="383"/>
        <v>3.7217257500000001</v>
      </c>
      <c r="AH4060" t="str">
        <f>_xlfn.IFNA(VLOOKUP(Sales_Transactions[[#This Row],[Order ID]],Returned_Items[#All],2,FALSE),"Not Returned")</f>
        <v>Not Returned</v>
      </c>
    </row>
    <row r="4061" spans="1:34" x14ac:dyDescent="0.25">
      <c r="A4061">
        <v>33510</v>
      </c>
      <c r="C4061" t="s">
        <v>2892</v>
      </c>
      <c r="D4061" s="2" t="str">
        <f>TEXT(MID(Sales_Transactions[[#This Row],[Order Date]],2,5),"d/m/yyy")</f>
        <v>2/12/2011</v>
      </c>
      <c r="E4061" s="2" t="str">
        <f>TEXT(MID(Sales_Transactions[[#This Row],[Order Date]],2,5),"d")</f>
        <v>2</v>
      </c>
      <c r="F4061" s="2" t="str">
        <f>TEXT(MID(Sales_Transactions[[#This Row],[Order Date]],2,5),"m")</f>
        <v>12</v>
      </c>
      <c r="G4061" s="2" t="str">
        <f>TEXT(MID(Sales_Transactions[[#This Row],[Order Date]],2,5),"yyy")</f>
        <v>2011</v>
      </c>
      <c r="H4061" s="2" t="str">
        <f>TEXT(MID(Sales_Transactions[[#This Row],[Order Date]],2,5),"yyy/m")</f>
        <v>2011/12</v>
      </c>
      <c r="I4061" t="s">
        <v>33</v>
      </c>
      <c r="J4061">
        <f t="shared" si="378"/>
        <v>4</v>
      </c>
      <c r="K4061" s="2">
        <v>42</v>
      </c>
      <c r="L4061" s="3">
        <v>267.06</v>
      </c>
      <c r="M4061" s="4">
        <v>0.03</v>
      </c>
      <c r="N4061" s="5" t="s">
        <v>23</v>
      </c>
      <c r="O4061" s="3">
        <v>-96.95</v>
      </c>
      <c r="P4061" s="3">
        <v>6.24</v>
      </c>
      <c r="Q4061" s="3">
        <v>5.22</v>
      </c>
      <c r="R4061" s="5" t="s">
        <v>2838</v>
      </c>
      <c r="S4061" s="5" t="s">
        <v>1376</v>
      </c>
      <c r="T4061" s="5" t="str">
        <f t="shared" si="379"/>
        <v>Vivek Grady</v>
      </c>
      <c r="U4061" t="s">
        <v>1988</v>
      </c>
      <c r="V4061" s="5" t="s">
        <v>47</v>
      </c>
      <c r="W4061" s="5" t="s">
        <v>57</v>
      </c>
      <c r="X4061" s="5" t="s">
        <v>58</v>
      </c>
      <c r="Y4061" s="5" t="s">
        <v>2019</v>
      </c>
      <c r="Z4061" s="5" t="s">
        <v>43</v>
      </c>
      <c r="AA4061" s="4">
        <v>0.6</v>
      </c>
      <c r="AB4061" s="1">
        <v>40880</v>
      </c>
      <c r="AC4061" s="1">
        <v>23268</v>
      </c>
      <c r="AD4061">
        <f t="shared" si="380"/>
        <v>1</v>
      </c>
      <c r="AE4061">
        <f t="shared" ca="1" si="381"/>
        <v>60</v>
      </c>
      <c r="AF4061" t="str">
        <f t="shared" ca="1" si="382"/>
        <v>18-64</v>
      </c>
      <c r="AG4061" s="3">
        <f t="shared" si="383"/>
        <v>0.27281257142857146</v>
      </c>
      <c r="AH4061" t="str">
        <f>_xlfn.IFNA(VLOOKUP(Sales_Transactions[[#This Row],[Order ID]],Returned_Items[#All],2,FALSE),"Not Returned")</f>
        <v>Returned</v>
      </c>
    </row>
    <row r="4062" spans="1:34" x14ac:dyDescent="0.25">
      <c r="A4062">
        <v>33510</v>
      </c>
      <c r="C4062" t="s">
        <v>2892</v>
      </c>
      <c r="D4062" s="2" t="str">
        <f>TEXT(MID(Sales_Transactions[[#This Row],[Order Date]],2,5),"d/m/yyy")</f>
        <v>2/12/2011</v>
      </c>
      <c r="E4062" s="2" t="str">
        <f>TEXT(MID(Sales_Transactions[[#This Row],[Order Date]],2,5),"d")</f>
        <v>2</v>
      </c>
      <c r="F4062" s="2" t="str">
        <f>TEXT(MID(Sales_Transactions[[#This Row],[Order Date]],2,5),"m")</f>
        <v>12</v>
      </c>
      <c r="G4062" s="2" t="str">
        <f>TEXT(MID(Sales_Transactions[[#This Row],[Order Date]],2,5),"yyy")</f>
        <v>2011</v>
      </c>
      <c r="H4062" s="2" t="str">
        <f>TEXT(MID(Sales_Transactions[[#This Row],[Order Date]],2,5),"yyy/m")</f>
        <v>2011/12</v>
      </c>
      <c r="I4062" t="s">
        <v>33</v>
      </c>
      <c r="J4062">
        <f t="shared" si="378"/>
        <v>4</v>
      </c>
      <c r="K4062" s="2">
        <v>11</v>
      </c>
      <c r="L4062" s="3">
        <v>449.79</v>
      </c>
      <c r="M4062" s="4">
        <v>0.06</v>
      </c>
      <c r="N4062" s="5" t="s">
        <v>23</v>
      </c>
      <c r="O4062" s="3">
        <v>13.21</v>
      </c>
      <c r="P4062" s="3">
        <v>40.99</v>
      </c>
      <c r="Q4062" s="3">
        <v>17.48</v>
      </c>
      <c r="R4062" s="5" t="s">
        <v>2838</v>
      </c>
      <c r="S4062" s="5" t="s">
        <v>1376</v>
      </c>
      <c r="T4062" s="5" t="str">
        <f t="shared" si="379"/>
        <v>Vivek Grady</v>
      </c>
      <c r="U4062" t="s">
        <v>1988</v>
      </c>
      <c r="V4062" s="5" t="s">
        <v>47</v>
      </c>
      <c r="W4062" s="5" t="s">
        <v>28</v>
      </c>
      <c r="X4062" s="5" t="s">
        <v>75</v>
      </c>
      <c r="Y4062" s="5" t="s">
        <v>368</v>
      </c>
      <c r="Z4062" s="5" t="s">
        <v>43</v>
      </c>
      <c r="AA4062" s="4">
        <v>0.36</v>
      </c>
      <c r="AB4062" s="1">
        <v>40879</v>
      </c>
      <c r="AC4062" s="1">
        <v>23004</v>
      </c>
      <c r="AD4062">
        <f t="shared" si="380"/>
        <v>0</v>
      </c>
      <c r="AE4062">
        <f t="shared" ca="1" si="381"/>
        <v>61</v>
      </c>
      <c r="AF4062" t="str">
        <f t="shared" ca="1" si="382"/>
        <v>18-64</v>
      </c>
      <c r="AG4062" s="3">
        <f t="shared" si="383"/>
        <v>5.3132187272727274</v>
      </c>
      <c r="AH4062" t="str">
        <f>_xlfn.IFNA(VLOOKUP(Sales_Transactions[[#This Row],[Order ID]],Returned_Items[#All],2,FALSE),"Not Returned")</f>
        <v>Returned</v>
      </c>
    </row>
    <row r="4063" spans="1:34" x14ac:dyDescent="0.25">
      <c r="A4063">
        <v>33541</v>
      </c>
      <c r="C4063" t="s">
        <v>2716</v>
      </c>
      <c r="D4063" s="2" t="str">
        <f>TEXT(MID(Sales_Transactions[[#This Row],[Order Date]],2,5),"d/m/yyy")</f>
        <v>19/6/2012</v>
      </c>
      <c r="E4063" s="2" t="str">
        <f>TEXT(MID(Sales_Transactions[[#This Row],[Order Date]],2,5),"d")</f>
        <v>19</v>
      </c>
      <c r="F4063" s="2" t="str">
        <f>TEXT(MID(Sales_Transactions[[#This Row],[Order Date]],2,5),"m")</f>
        <v>6</v>
      </c>
      <c r="G4063" s="2" t="str">
        <f>TEXT(MID(Sales_Transactions[[#This Row],[Order Date]],2,5),"yyy")</f>
        <v>2012</v>
      </c>
      <c r="H4063" s="2" t="str">
        <f>TEXT(MID(Sales_Transactions[[#This Row],[Order Date]],2,5),"yyy/m")</f>
        <v>2012/6</v>
      </c>
      <c r="I4063" t="s">
        <v>101</v>
      </c>
      <c r="J4063">
        <f t="shared" si="378"/>
        <v>1</v>
      </c>
      <c r="K4063" s="2">
        <v>43</v>
      </c>
      <c r="L4063" s="3">
        <v>512.78</v>
      </c>
      <c r="M4063" s="4">
        <v>0.08</v>
      </c>
      <c r="N4063" s="5" t="s">
        <v>23</v>
      </c>
      <c r="O4063" s="3">
        <v>16.14</v>
      </c>
      <c r="P4063" s="3">
        <v>12.2</v>
      </c>
      <c r="Q4063" s="3">
        <v>6.02</v>
      </c>
      <c r="R4063" s="5" t="s">
        <v>1594</v>
      </c>
      <c r="S4063" s="5" t="s">
        <v>2709</v>
      </c>
      <c r="T4063" s="5" t="str">
        <f t="shared" si="379"/>
        <v>John Lucas</v>
      </c>
      <c r="U4063" t="s">
        <v>1988</v>
      </c>
      <c r="V4063" s="5" t="s">
        <v>27</v>
      </c>
      <c r="W4063" s="5" t="s">
        <v>57</v>
      </c>
      <c r="X4063" s="5" t="s">
        <v>58</v>
      </c>
      <c r="Y4063" s="5" t="s">
        <v>2291</v>
      </c>
      <c r="Z4063" s="5" t="s">
        <v>60</v>
      </c>
      <c r="AA4063" s="4">
        <v>0.43</v>
      </c>
      <c r="AB4063" s="1">
        <v>41079</v>
      </c>
      <c r="AC4063" s="1">
        <v>23525</v>
      </c>
      <c r="AD4063">
        <f t="shared" si="380"/>
        <v>0</v>
      </c>
      <c r="AE4063">
        <f t="shared" ca="1" si="381"/>
        <v>60</v>
      </c>
      <c r="AF4063" t="str">
        <f t="shared" ca="1" si="382"/>
        <v>18-64</v>
      </c>
      <c r="AG4063" s="3">
        <f t="shared" si="383"/>
        <v>0.42349395348837204</v>
      </c>
      <c r="AH4063" t="str">
        <f>_xlfn.IFNA(VLOOKUP(Sales_Transactions[[#This Row],[Order ID]],Returned_Items[#All],2,FALSE),"Not Returned")</f>
        <v>Returned</v>
      </c>
    </row>
    <row r="4064" spans="1:34" x14ac:dyDescent="0.25">
      <c r="A4064">
        <v>33573</v>
      </c>
      <c r="C4064" t="s">
        <v>2050</v>
      </c>
      <c r="D4064" s="2" t="str">
        <f>TEXT(MID(Sales_Transactions[[#This Row],[Order Date]],2,5),"d/m/yyy")</f>
        <v>4/10/2010</v>
      </c>
      <c r="E4064" s="2" t="str">
        <f>TEXT(MID(Sales_Transactions[[#This Row],[Order Date]],2,5),"d")</f>
        <v>4</v>
      </c>
      <c r="F4064" s="2" t="str">
        <f>TEXT(MID(Sales_Transactions[[#This Row],[Order Date]],2,5),"m")</f>
        <v>10</v>
      </c>
      <c r="G4064" s="2" t="str">
        <f>TEXT(MID(Sales_Transactions[[#This Row],[Order Date]],2,5),"yyy")</f>
        <v>2010</v>
      </c>
      <c r="H4064" s="2" t="str">
        <f>TEXT(MID(Sales_Transactions[[#This Row],[Order Date]],2,5),"yyy/m")</f>
        <v>2010/10</v>
      </c>
      <c r="I4064" t="s">
        <v>101</v>
      </c>
      <c r="J4064">
        <f t="shared" si="378"/>
        <v>1</v>
      </c>
      <c r="K4064" s="2">
        <v>15</v>
      </c>
      <c r="L4064" s="3">
        <v>2272.56</v>
      </c>
      <c r="M4064" s="4">
        <v>0.06</v>
      </c>
      <c r="N4064" s="5" t="s">
        <v>34</v>
      </c>
      <c r="O4064" s="3">
        <v>111.05</v>
      </c>
      <c r="P4064" s="3">
        <v>150.97999999999999</v>
      </c>
      <c r="Q4064" s="3">
        <v>16.010000000000002</v>
      </c>
      <c r="R4064" s="5" t="s">
        <v>2838</v>
      </c>
      <c r="S4064" s="5" t="s">
        <v>1376</v>
      </c>
      <c r="T4064" s="5" t="str">
        <f t="shared" si="379"/>
        <v>Vivek Grady</v>
      </c>
      <c r="U4064" t="s">
        <v>1988</v>
      </c>
      <c r="V4064" s="5" t="s">
        <v>47</v>
      </c>
      <c r="W4064" s="5" t="s">
        <v>57</v>
      </c>
      <c r="X4064" s="5" t="s">
        <v>107</v>
      </c>
      <c r="Y4064" s="5" t="s">
        <v>2525</v>
      </c>
      <c r="Z4064" s="5" t="s">
        <v>106</v>
      </c>
      <c r="AA4064" s="4">
        <v>0.7</v>
      </c>
      <c r="AB4064" s="1">
        <v>40455</v>
      </c>
      <c r="AC4064" s="1">
        <v>23642</v>
      </c>
      <c r="AD4064">
        <f t="shared" si="380"/>
        <v>0</v>
      </c>
      <c r="AE4064">
        <f t="shared" ca="1" si="381"/>
        <v>59</v>
      </c>
      <c r="AF4064" t="str">
        <f t="shared" ca="1" si="382"/>
        <v>18-64</v>
      </c>
      <c r="AG4064" s="3">
        <f t="shared" si="383"/>
        <v>11.126627466666665</v>
      </c>
      <c r="AH4064" t="str">
        <f>_xlfn.IFNA(VLOOKUP(Sales_Transactions[[#This Row],[Order ID]],Returned_Items[#All],2,FALSE),"Not Returned")</f>
        <v>Not Returned</v>
      </c>
    </row>
    <row r="4065" spans="1:34" x14ac:dyDescent="0.25">
      <c r="A4065">
        <v>34371</v>
      </c>
      <c r="C4065" t="s">
        <v>465</v>
      </c>
      <c r="D4065" s="2" t="str">
        <f>TEXT(MID(Sales_Transactions[[#This Row],[Order Date]],2,5),"d/m/yyy")</f>
        <v>1/4/2010</v>
      </c>
      <c r="E4065" s="2" t="str">
        <f>TEXT(MID(Sales_Transactions[[#This Row],[Order Date]],2,5),"d")</f>
        <v>1</v>
      </c>
      <c r="F4065" s="2" t="str">
        <f>TEXT(MID(Sales_Transactions[[#This Row],[Order Date]],2,5),"m")</f>
        <v>4</v>
      </c>
      <c r="G4065" s="2" t="str">
        <f>TEXT(MID(Sales_Transactions[[#This Row],[Order Date]],2,5),"yyy")</f>
        <v>2010</v>
      </c>
      <c r="H4065" s="2" t="str">
        <f>TEXT(MID(Sales_Transactions[[#This Row],[Order Date]],2,5),"yyy/m")</f>
        <v>2010/4</v>
      </c>
      <c r="I4065" t="s">
        <v>78</v>
      </c>
      <c r="J4065">
        <f t="shared" si="378"/>
        <v>3</v>
      </c>
      <c r="K4065" s="2">
        <v>18</v>
      </c>
      <c r="L4065" s="3">
        <v>8334.0300000000007</v>
      </c>
      <c r="M4065" s="4">
        <v>0.05</v>
      </c>
      <c r="N4065" s="5" t="s">
        <v>34</v>
      </c>
      <c r="O4065" s="3">
        <v>1886.66</v>
      </c>
      <c r="P4065" s="3">
        <v>510.14</v>
      </c>
      <c r="Q4065" s="3">
        <v>14.7</v>
      </c>
      <c r="R4065" s="5" t="s">
        <v>1779</v>
      </c>
      <c r="S4065" s="5" t="s">
        <v>2872</v>
      </c>
      <c r="T4065" s="5" t="str">
        <f t="shared" si="379"/>
        <v>Scott Cohen</v>
      </c>
      <c r="U4065" t="s">
        <v>1988</v>
      </c>
      <c r="V4065" s="5" t="s">
        <v>37</v>
      </c>
      <c r="W4065" s="5" t="s">
        <v>48</v>
      </c>
      <c r="X4065" s="5" t="s">
        <v>324</v>
      </c>
      <c r="Y4065" s="5" t="s">
        <v>1563</v>
      </c>
      <c r="Z4065" s="5" t="s">
        <v>40</v>
      </c>
      <c r="AA4065" s="4">
        <v>0.56000000000000005</v>
      </c>
      <c r="AB4065" s="1">
        <v>40271</v>
      </c>
      <c r="AC4065" s="1">
        <v>23547</v>
      </c>
      <c r="AD4065">
        <f t="shared" si="380"/>
        <v>2</v>
      </c>
      <c r="AE4065">
        <f t="shared" ca="1" si="381"/>
        <v>60</v>
      </c>
      <c r="AF4065" t="str">
        <f t="shared" ca="1" si="382"/>
        <v>18-64</v>
      </c>
      <c r="AG4065" s="3">
        <f t="shared" si="383"/>
        <v>29.143607222222222</v>
      </c>
      <c r="AH4065" t="str">
        <f>_xlfn.IFNA(VLOOKUP(Sales_Transactions[[#This Row],[Order ID]],Returned_Items[#All],2,FALSE),"Not Returned")</f>
        <v>Not Returned</v>
      </c>
    </row>
    <row r="4066" spans="1:34" x14ac:dyDescent="0.25">
      <c r="A4066">
        <v>34530</v>
      </c>
      <c r="C4066" t="s">
        <v>342</v>
      </c>
      <c r="D4066" s="2" t="str">
        <f>TEXT(MID(Sales_Transactions[[#This Row],[Order Date]],2,5),"d/m/yyy")</f>
        <v>30/8/2010</v>
      </c>
      <c r="E4066" s="2" t="str">
        <f>TEXT(MID(Sales_Transactions[[#This Row],[Order Date]],2,5),"d")</f>
        <v>30</v>
      </c>
      <c r="F4066" s="2" t="str">
        <f>TEXT(MID(Sales_Transactions[[#This Row],[Order Date]],2,5),"m")</f>
        <v>8</v>
      </c>
      <c r="G4066" s="2" t="str">
        <f>TEXT(MID(Sales_Transactions[[#This Row],[Order Date]],2,5),"yyy")</f>
        <v>2010</v>
      </c>
      <c r="H4066" s="2" t="str">
        <f>TEXT(MID(Sales_Transactions[[#This Row],[Order Date]],2,5),"yyy/m")</f>
        <v>2010/8</v>
      </c>
      <c r="I4066" t="s">
        <v>22</v>
      </c>
      <c r="J4066">
        <f t="shared" si="378"/>
        <v>2</v>
      </c>
      <c r="K4066" s="2">
        <v>22</v>
      </c>
      <c r="L4066" s="3">
        <v>1516.13</v>
      </c>
      <c r="M4066" s="4">
        <v>0.06</v>
      </c>
      <c r="N4066" s="5" t="s">
        <v>67</v>
      </c>
      <c r="O4066" s="3">
        <v>493.03</v>
      </c>
      <c r="P4066" s="3">
        <v>67.84</v>
      </c>
      <c r="Q4066" s="3">
        <v>0.99</v>
      </c>
      <c r="R4066" s="5" t="s">
        <v>2703</v>
      </c>
      <c r="S4066" s="5" t="s">
        <v>3065</v>
      </c>
      <c r="T4066" s="5" t="str">
        <f t="shared" si="379"/>
        <v>Karen Daniels</v>
      </c>
      <c r="U4066" t="s">
        <v>1988</v>
      </c>
      <c r="V4066" s="5" t="s">
        <v>37</v>
      </c>
      <c r="W4066" s="5" t="s">
        <v>28</v>
      </c>
      <c r="X4066" s="5" t="s">
        <v>38</v>
      </c>
      <c r="Y4066" s="5" t="s">
        <v>727</v>
      </c>
      <c r="Z4066" s="5" t="s">
        <v>43</v>
      </c>
      <c r="AA4066" s="4">
        <v>0.57999999999999996</v>
      </c>
      <c r="AB4066" s="1">
        <v>40422</v>
      </c>
      <c r="AC4066" s="1">
        <v>23592</v>
      </c>
      <c r="AD4066">
        <f t="shared" si="380"/>
        <v>2</v>
      </c>
      <c r="AE4066">
        <f t="shared" ca="1" si="381"/>
        <v>60</v>
      </c>
      <c r="AF4066" t="str">
        <f t="shared" ca="1" si="382"/>
        <v>18-64</v>
      </c>
      <c r="AG4066" s="3">
        <f t="shared" si="383"/>
        <v>3.1267861818181815</v>
      </c>
      <c r="AH4066" t="str">
        <f>_xlfn.IFNA(VLOOKUP(Sales_Transactions[[#This Row],[Order ID]],Returned_Items[#All],2,FALSE),"Not Returned")</f>
        <v>Not Returned</v>
      </c>
    </row>
    <row r="4067" spans="1:34" x14ac:dyDescent="0.25">
      <c r="A4067">
        <v>34530</v>
      </c>
      <c r="C4067" t="s">
        <v>342</v>
      </c>
      <c r="D4067" s="2" t="str">
        <f>TEXT(MID(Sales_Transactions[[#This Row],[Order Date]],2,5),"d/m/yyy")</f>
        <v>30/8/2010</v>
      </c>
      <c r="E4067" s="2" t="str">
        <f>TEXT(MID(Sales_Transactions[[#This Row],[Order Date]],2,5),"d")</f>
        <v>30</v>
      </c>
      <c r="F4067" s="2" t="str">
        <f>TEXT(MID(Sales_Transactions[[#This Row],[Order Date]],2,5),"m")</f>
        <v>8</v>
      </c>
      <c r="G4067" s="2" t="str">
        <f>TEXT(MID(Sales_Transactions[[#This Row],[Order Date]],2,5),"yyy")</f>
        <v>2010</v>
      </c>
      <c r="H4067" s="2" t="str">
        <f>TEXT(MID(Sales_Transactions[[#This Row],[Order Date]],2,5),"yyy/m")</f>
        <v>2010/8</v>
      </c>
      <c r="I4067" t="s">
        <v>22</v>
      </c>
      <c r="J4067">
        <f t="shared" si="378"/>
        <v>2</v>
      </c>
      <c r="K4067" s="2">
        <v>38</v>
      </c>
      <c r="L4067" s="3">
        <v>612.49</v>
      </c>
      <c r="M4067" s="4">
        <v>0.09</v>
      </c>
      <c r="N4067" s="5" t="s">
        <v>23</v>
      </c>
      <c r="O4067" s="3">
        <v>168.04</v>
      </c>
      <c r="P4067" s="3">
        <v>17.48</v>
      </c>
      <c r="Q4067" s="3">
        <v>1.99</v>
      </c>
      <c r="R4067" s="5" t="s">
        <v>2703</v>
      </c>
      <c r="S4067" s="5" t="s">
        <v>3065</v>
      </c>
      <c r="T4067" s="5" t="str">
        <f t="shared" si="379"/>
        <v>Karen Daniels</v>
      </c>
      <c r="U4067" t="s">
        <v>1988</v>
      </c>
      <c r="V4067" s="5" t="s">
        <v>37</v>
      </c>
      <c r="W4067" s="5" t="s">
        <v>48</v>
      </c>
      <c r="X4067" s="5" t="s">
        <v>87</v>
      </c>
      <c r="Y4067" s="5" t="s">
        <v>1894</v>
      </c>
      <c r="Z4067" s="5" t="s">
        <v>60</v>
      </c>
      <c r="AA4067" s="4">
        <v>0.45</v>
      </c>
      <c r="AB4067" s="1">
        <v>40425</v>
      </c>
      <c r="AC4067" s="1">
        <v>27164</v>
      </c>
      <c r="AD4067">
        <f t="shared" si="380"/>
        <v>5</v>
      </c>
      <c r="AE4067">
        <f t="shared" ca="1" si="381"/>
        <v>50</v>
      </c>
      <c r="AF4067" t="str">
        <f t="shared" ca="1" si="382"/>
        <v>18-64</v>
      </c>
      <c r="AG4067" s="3">
        <f t="shared" si="383"/>
        <v>0.51195442105263156</v>
      </c>
      <c r="AH4067" t="str">
        <f>_xlfn.IFNA(VLOOKUP(Sales_Transactions[[#This Row],[Order ID]],Returned_Items[#All],2,FALSE),"Not Returned")</f>
        <v>Not Returned</v>
      </c>
    </row>
    <row r="4068" spans="1:34" x14ac:dyDescent="0.25">
      <c r="A4068">
        <v>34530</v>
      </c>
      <c r="C4068" t="s">
        <v>342</v>
      </c>
      <c r="D4068" s="2" t="str">
        <f>TEXT(MID(Sales_Transactions[[#This Row],[Order Date]],2,5),"d/m/yyy")</f>
        <v>30/8/2010</v>
      </c>
      <c r="E4068" s="2" t="str">
        <f>TEXT(MID(Sales_Transactions[[#This Row],[Order Date]],2,5),"d")</f>
        <v>30</v>
      </c>
      <c r="F4068" s="2" t="str">
        <f>TEXT(MID(Sales_Transactions[[#This Row],[Order Date]],2,5),"m")</f>
        <v>8</v>
      </c>
      <c r="G4068" s="2" t="str">
        <f>TEXT(MID(Sales_Transactions[[#This Row],[Order Date]],2,5),"yyy")</f>
        <v>2010</v>
      </c>
      <c r="H4068" s="2" t="str">
        <f>TEXT(MID(Sales_Transactions[[#This Row],[Order Date]],2,5),"yyy/m")</f>
        <v>2010/8</v>
      </c>
      <c r="I4068" t="s">
        <v>22</v>
      </c>
      <c r="J4068">
        <f t="shared" si="378"/>
        <v>2</v>
      </c>
      <c r="K4068" s="2">
        <v>7</v>
      </c>
      <c r="L4068" s="3">
        <v>1092.42</v>
      </c>
      <c r="M4068" s="4">
        <v>0.03</v>
      </c>
      <c r="N4068" s="5" t="s">
        <v>34</v>
      </c>
      <c r="O4068" s="3">
        <v>-364.87</v>
      </c>
      <c r="P4068" s="3">
        <v>150.97999999999999</v>
      </c>
      <c r="Q4068" s="3">
        <v>16.010000000000002</v>
      </c>
      <c r="R4068" s="5" t="s">
        <v>2703</v>
      </c>
      <c r="S4068" s="5" t="s">
        <v>3065</v>
      </c>
      <c r="T4068" s="5" t="str">
        <f t="shared" si="379"/>
        <v>Karen Daniels</v>
      </c>
      <c r="U4068" t="s">
        <v>1988</v>
      </c>
      <c r="V4068" s="5" t="s">
        <v>37</v>
      </c>
      <c r="W4068" s="5" t="s">
        <v>57</v>
      </c>
      <c r="X4068" s="5" t="s">
        <v>107</v>
      </c>
      <c r="Y4068" s="5" t="s">
        <v>2525</v>
      </c>
      <c r="Z4068" s="5" t="s">
        <v>106</v>
      </c>
      <c r="AA4068" s="4">
        <v>0.7</v>
      </c>
      <c r="AB4068" s="1">
        <v>40425</v>
      </c>
      <c r="AC4068" s="1">
        <v>27093</v>
      </c>
      <c r="AD4068">
        <f t="shared" si="380"/>
        <v>5</v>
      </c>
      <c r="AE4068">
        <f t="shared" ca="1" si="381"/>
        <v>50</v>
      </c>
      <c r="AF4068" t="str">
        <f t="shared" ca="1" si="382"/>
        <v>18-64</v>
      </c>
      <c r="AG4068" s="3">
        <f t="shared" si="383"/>
        <v>23.849243714285709</v>
      </c>
      <c r="AH4068" t="str">
        <f>_xlfn.IFNA(VLOOKUP(Sales_Transactions[[#This Row],[Order ID]],Returned_Items[#All],2,FALSE),"Not Returned")</f>
        <v>Not Returned</v>
      </c>
    </row>
    <row r="4069" spans="1:34" x14ac:dyDescent="0.25">
      <c r="A4069">
        <v>34562</v>
      </c>
      <c r="C4069" t="s">
        <v>309</v>
      </c>
      <c r="D4069" s="2" t="str">
        <f>TEXT(MID(Sales_Transactions[[#This Row],[Order Date]],2,5),"d/m/yyy")</f>
        <v>24/8/2010</v>
      </c>
      <c r="E4069" s="2" t="str">
        <f>TEXT(MID(Sales_Transactions[[#This Row],[Order Date]],2,5),"d")</f>
        <v>24</v>
      </c>
      <c r="F4069" s="2" t="str">
        <f>TEXT(MID(Sales_Transactions[[#This Row],[Order Date]],2,5),"m")</f>
        <v>8</v>
      </c>
      <c r="G4069" s="2" t="str">
        <f>TEXT(MID(Sales_Transactions[[#This Row],[Order Date]],2,5),"yyy")</f>
        <v>2010</v>
      </c>
      <c r="H4069" s="2" t="str">
        <f>TEXT(MID(Sales_Transactions[[#This Row],[Order Date]],2,5),"yyy/m")</f>
        <v>2010/8</v>
      </c>
      <c r="I4069" t="s">
        <v>22</v>
      </c>
      <c r="J4069">
        <f t="shared" si="378"/>
        <v>2</v>
      </c>
      <c r="K4069" s="2">
        <v>22</v>
      </c>
      <c r="L4069" s="3">
        <v>561.91999999999996</v>
      </c>
      <c r="M4069" s="4">
        <v>0.1</v>
      </c>
      <c r="N4069" s="5" t="s">
        <v>23</v>
      </c>
      <c r="O4069" s="3">
        <v>57.82</v>
      </c>
      <c r="P4069" s="3">
        <v>28.38</v>
      </c>
      <c r="Q4069" s="3">
        <v>1.99</v>
      </c>
      <c r="R4069" s="5" t="s">
        <v>1594</v>
      </c>
      <c r="S4069" s="5" t="s">
        <v>2709</v>
      </c>
      <c r="T4069" s="5" t="str">
        <f t="shared" si="379"/>
        <v>John Lucas</v>
      </c>
      <c r="U4069" t="s">
        <v>1988</v>
      </c>
      <c r="V4069" s="5" t="s">
        <v>27</v>
      </c>
      <c r="W4069" s="5" t="s">
        <v>48</v>
      </c>
      <c r="X4069" s="5" t="s">
        <v>87</v>
      </c>
      <c r="Y4069" s="5" t="s">
        <v>2809</v>
      </c>
      <c r="Z4069" s="5" t="s">
        <v>60</v>
      </c>
      <c r="AA4069" s="4">
        <v>0.51</v>
      </c>
      <c r="AB4069" s="1">
        <v>40416</v>
      </c>
      <c r="AC4069" s="1">
        <v>27065</v>
      </c>
      <c r="AD4069">
        <f t="shared" si="380"/>
        <v>2</v>
      </c>
      <c r="AE4069">
        <f t="shared" ca="1" si="381"/>
        <v>50</v>
      </c>
      <c r="AF4069" t="str">
        <f t="shared" ca="1" si="382"/>
        <v>18-64</v>
      </c>
      <c r="AG4069" s="3">
        <f t="shared" si="383"/>
        <v>1.3791645454545454</v>
      </c>
      <c r="AH4069" t="str">
        <f>_xlfn.IFNA(VLOOKUP(Sales_Transactions[[#This Row],[Order ID]],Returned_Items[#All],2,FALSE),"Not Returned")</f>
        <v>Not Returned</v>
      </c>
    </row>
    <row r="4070" spans="1:34" x14ac:dyDescent="0.25">
      <c r="A4070">
        <v>34562</v>
      </c>
      <c r="C4070" t="s">
        <v>309</v>
      </c>
      <c r="D4070" s="2" t="str">
        <f>TEXT(MID(Sales_Transactions[[#This Row],[Order Date]],2,5),"d/m/yyy")</f>
        <v>24/8/2010</v>
      </c>
      <c r="E4070" s="2" t="str">
        <f>TEXT(MID(Sales_Transactions[[#This Row],[Order Date]],2,5),"d")</f>
        <v>24</v>
      </c>
      <c r="F4070" s="2" t="str">
        <f>TEXT(MID(Sales_Transactions[[#This Row],[Order Date]],2,5),"m")</f>
        <v>8</v>
      </c>
      <c r="G4070" s="2" t="str">
        <f>TEXT(MID(Sales_Transactions[[#This Row],[Order Date]],2,5),"yyy")</f>
        <v>2010</v>
      </c>
      <c r="H4070" s="2" t="str">
        <f>TEXT(MID(Sales_Transactions[[#This Row],[Order Date]],2,5),"yyy/m")</f>
        <v>2010/8</v>
      </c>
      <c r="I4070" t="s">
        <v>22</v>
      </c>
      <c r="J4070">
        <f t="shared" si="378"/>
        <v>2</v>
      </c>
      <c r="K4070" s="2">
        <v>19</v>
      </c>
      <c r="L4070" s="3">
        <v>365.64</v>
      </c>
      <c r="M4070" s="4">
        <v>0.03</v>
      </c>
      <c r="N4070" s="5" t="s">
        <v>23</v>
      </c>
      <c r="O4070" s="3">
        <v>22.77</v>
      </c>
      <c r="P4070" s="3">
        <v>18.97</v>
      </c>
      <c r="Q4070" s="3">
        <v>9.0299999999999994</v>
      </c>
      <c r="R4070" s="5" t="s">
        <v>1594</v>
      </c>
      <c r="S4070" s="5" t="s">
        <v>2709</v>
      </c>
      <c r="T4070" s="5" t="str">
        <f t="shared" si="379"/>
        <v>John Lucas</v>
      </c>
      <c r="U4070" t="s">
        <v>1988</v>
      </c>
      <c r="V4070" s="5" t="s">
        <v>27</v>
      </c>
      <c r="W4070" s="5" t="s">
        <v>28</v>
      </c>
      <c r="X4070" s="5" t="s">
        <v>75</v>
      </c>
      <c r="Y4070" s="5" t="s">
        <v>173</v>
      </c>
      <c r="Z4070" s="5" t="s">
        <v>43</v>
      </c>
      <c r="AA4070" s="4">
        <v>0.37</v>
      </c>
      <c r="AB4070" s="1">
        <v>40418</v>
      </c>
      <c r="AC4070" s="1">
        <v>27077</v>
      </c>
      <c r="AD4070">
        <f t="shared" si="380"/>
        <v>4</v>
      </c>
      <c r="AE4070">
        <f t="shared" ca="1" si="381"/>
        <v>50</v>
      </c>
      <c r="AF4070" t="str">
        <f t="shared" ca="1" si="382"/>
        <v>18-64</v>
      </c>
      <c r="AG4070" s="3">
        <f t="shared" si="383"/>
        <v>1.4733846842105265</v>
      </c>
      <c r="AH4070" t="str">
        <f>_xlfn.IFNA(VLOOKUP(Sales_Transactions[[#This Row],[Order ID]],Returned_Items[#All],2,FALSE),"Not Returned")</f>
        <v>Not Returned</v>
      </c>
    </row>
    <row r="4071" spans="1:34" x14ac:dyDescent="0.25">
      <c r="A4071">
        <v>35430</v>
      </c>
      <c r="C4071" t="s">
        <v>2220</v>
      </c>
      <c r="D4071" s="2" t="str">
        <f>TEXT(MID(Sales_Transactions[[#This Row],[Order Date]],2,5),"d/m/yyy")</f>
        <v>25/3/2010</v>
      </c>
      <c r="E4071" s="2" t="str">
        <f>TEXT(MID(Sales_Transactions[[#This Row],[Order Date]],2,5),"d")</f>
        <v>25</v>
      </c>
      <c r="F4071" s="2" t="str">
        <f>TEXT(MID(Sales_Transactions[[#This Row],[Order Date]],2,5),"m")</f>
        <v>3</v>
      </c>
      <c r="G4071" s="2" t="str">
        <f>TEXT(MID(Sales_Transactions[[#This Row],[Order Date]],2,5),"yyy")</f>
        <v>2010</v>
      </c>
      <c r="H4071" s="2" t="str">
        <f>TEXT(MID(Sales_Transactions[[#This Row],[Order Date]],2,5),"yyy/m")</f>
        <v>2010/3</v>
      </c>
      <c r="I4071" t="s">
        <v>22</v>
      </c>
      <c r="J4071">
        <f t="shared" si="378"/>
        <v>2</v>
      </c>
      <c r="K4071" s="2">
        <v>16</v>
      </c>
      <c r="L4071" s="3">
        <v>1835.84</v>
      </c>
      <c r="M4071" s="4">
        <v>0.05</v>
      </c>
      <c r="N4071" s="5" t="s">
        <v>23</v>
      </c>
      <c r="O4071" s="3">
        <v>608.74</v>
      </c>
      <c r="P4071" s="3">
        <v>110.98</v>
      </c>
      <c r="Q4071" s="3">
        <v>13.99</v>
      </c>
      <c r="R4071" s="5" t="s">
        <v>1531</v>
      </c>
      <c r="S4071" s="5" t="s">
        <v>2783</v>
      </c>
      <c r="T4071" s="5" t="str">
        <f t="shared" si="379"/>
        <v>Liz Willingham</v>
      </c>
      <c r="U4071" t="s">
        <v>1988</v>
      </c>
      <c r="V4071" s="5" t="s">
        <v>74</v>
      </c>
      <c r="W4071" s="5" t="s">
        <v>57</v>
      </c>
      <c r="X4071" s="5" t="s">
        <v>58</v>
      </c>
      <c r="Y4071" s="5" t="s">
        <v>948</v>
      </c>
      <c r="Z4071" s="5" t="s">
        <v>56</v>
      </c>
      <c r="AA4071" s="4">
        <v>0.69</v>
      </c>
      <c r="AB4071" s="1">
        <v>40269</v>
      </c>
      <c r="AC4071" s="1">
        <v>27111</v>
      </c>
      <c r="AD4071">
        <f t="shared" si="380"/>
        <v>7</v>
      </c>
      <c r="AE4071">
        <f t="shared" ca="1" si="381"/>
        <v>50</v>
      </c>
      <c r="AF4071" t="str">
        <f t="shared" ca="1" si="382"/>
        <v>18-64</v>
      </c>
      <c r="AG4071" s="3">
        <f t="shared" si="383"/>
        <v>7.8071568749999996</v>
      </c>
      <c r="AH4071" t="str">
        <f>_xlfn.IFNA(VLOOKUP(Sales_Transactions[[#This Row],[Order ID]],Returned_Items[#All],2,FALSE),"Not Returned")</f>
        <v>Not Returned</v>
      </c>
    </row>
    <row r="4072" spans="1:34" x14ac:dyDescent="0.25">
      <c r="A4072">
        <v>35430</v>
      </c>
      <c r="C4072" t="s">
        <v>2220</v>
      </c>
      <c r="D4072" s="2" t="str">
        <f>TEXT(MID(Sales_Transactions[[#This Row],[Order Date]],2,5),"d/m/yyy")</f>
        <v>25/3/2010</v>
      </c>
      <c r="E4072" s="2" t="str">
        <f>TEXT(MID(Sales_Transactions[[#This Row],[Order Date]],2,5),"d")</f>
        <v>25</v>
      </c>
      <c r="F4072" s="2" t="str">
        <f>TEXT(MID(Sales_Transactions[[#This Row],[Order Date]],2,5),"m")</f>
        <v>3</v>
      </c>
      <c r="G4072" s="2" t="str">
        <f>TEXT(MID(Sales_Transactions[[#This Row],[Order Date]],2,5),"yyy")</f>
        <v>2010</v>
      </c>
      <c r="H4072" s="2" t="str">
        <f>TEXT(MID(Sales_Transactions[[#This Row],[Order Date]],2,5),"yyy/m")</f>
        <v>2010/3</v>
      </c>
      <c r="I4072" t="s">
        <v>22</v>
      </c>
      <c r="J4072">
        <f t="shared" si="378"/>
        <v>2</v>
      </c>
      <c r="K4072" s="2">
        <v>48</v>
      </c>
      <c r="L4072" s="3">
        <v>133.43</v>
      </c>
      <c r="M4072" s="4">
        <v>0.1</v>
      </c>
      <c r="N4072" s="5" t="s">
        <v>23</v>
      </c>
      <c r="O4072" s="3">
        <v>9.5</v>
      </c>
      <c r="P4072" s="3">
        <v>2.84</v>
      </c>
      <c r="Q4072" s="3">
        <v>0.93</v>
      </c>
      <c r="R4072" s="5" t="s">
        <v>1531</v>
      </c>
      <c r="S4072" s="5" t="s">
        <v>2783</v>
      </c>
      <c r="T4072" s="5" t="str">
        <f t="shared" si="379"/>
        <v>Liz Willingham</v>
      </c>
      <c r="U4072" t="s">
        <v>1988</v>
      </c>
      <c r="V4072" s="5" t="s">
        <v>74</v>
      </c>
      <c r="W4072" s="5" t="s">
        <v>28</v>
      </c>
      <c r="X4072" s="5" t="s">
        <v>124</v>
      </c>
      <c r="Y4072" s="5" t="s">
        <v>129</v>
      </c>
      <c r="Z4072" s="5" t="s">
        <v>84</v>
      </c>
      <c r="AA4072" s="4">
        <v>0.54</v>
      </c>
      <c r="AB4072" s="1">
        <v>40266</v>
      </c>
      <c r="AC4072" s="1">
        <v>26763</v>
      </c>
      <c r="AD4072">
        <f t="shared" si="380"/>
        <v>4</v>
      </c>
      <c r="AE4072">
        <f t="shared" ca="1" si="381"/>
        <v>51</v>
      </c>
      <c r="AF4072" t="str">
        <f t="shared" ca="1" si="382"/>
        <v>18-64</v>
      </c>
      <c r="AG4072" s="3">
        <f t="shared" si="383"/>
        <v>7.8482499999999997E-2</v>
      </c>
      <c r="AH4072" t="str">
        <f>_xlfn.IFNA(VLOOKUP(Sales_Transactions[[#This Row],[Order ID]],Returned_Items[#All],2,FALSE),"Not Returned")</f>
        <v>Not Returned</v>
      </c>
    </row>
    <row r="4073" spans="1:34" x14ac:dyDescent="0.25">
      <c r="A4073">
        <v>35430</v>
      </c>
      <c r="C4073" t="s">
        <v>2220</v>
      </c>
      <c r="D4073" s="2" t="str">
        <f>TEXT(MID(Sales_Transactions[[#This Row],[Order Date]],2,5),"d/m/yyy")</f>
        <v>25/3/2010</v>
      </c>
      <c r="E4073" s="2" t="str">
        <f>TEXT(MID(Sales_Transactions[[#This Row],[Order Date]],2,5),"d")</f>
        <v>25</v>
      </c>
      <c r="F4073" s="2" t="str">
        <f>TEXT(MID(Sales_Transactions[[#This Row],[Order Date]],2,5),"m")</f>
        <v>3</v>
      </c>
      <c r="G4073" s="2" t="str">
        <f>TEXT(MID(Sales_Transactions[[#This Row],[Order Date]],2,5),"yyy")</f>
        <v>2010</v>
      </c>
      <c r="H4073" s="2" t="str">
        <f>TEXT(MID(Sales_Transactions[[#This Row],[Order Date]],2,5),"yyy/m")</f>
        <v>2010/3</v>
      </c>
      <c r="I4073" t="s">
        <v>22</v>
      </c>
      <c r="J4073">
        <f t="shared" si="378"/>
        <v>2</v>
      </c>
      <c r="K4073" s="2">
        <v>31</v>
      </c>
      <c r="L4073" s="3">
        <v>1655.3665000000001</v>
      </c>
      <c r="M4073" s="4">
        <v>0.08</v>
      </c>
      <c r="N4073" s="5" t="s">
        <v>23</v>
      </c>
      <c r="O4073" s="3">
        <v>173.93</v>
      </c>
      <c r="P4073" s="3">
        <v>65.989999999999995</v>
      </c>
      <c r="Q4073" s="3">
        <v>8.99</v>
      </c>
      <c r="R4073" s="5" t="s">
        <v>1531</v>
      </c>
      <c r="S4073" s="5" t="s">
        <v>2783</v>
      </c>
      <c r="T4073" s="5" t="str">
        <f t="shared" si="379"/>
        <v>Liz Willingham</v>
      </c>
      <c r="U4073" t="s">
        <v>1988</v>
      </c>
      <c r="V4073" s="5" t="s">
        <v>74</v>
      </c>
      <c r="W4073" s="5" t="s">
        <v>48</v>
      </c>
      <c r="X4073" s="5" t="s">
        <v>49</v>
      </c>
      <c r="Y4073" s="5" t="s">
        <v>2099</v>
      </c>
      <c r="Z4073" s="5" t="s">
        <v>43</v>
      </c>
      <c r="AA4073" s="4">
        <v>0.56000000000000005</v>
      </c>
      <c r="AB4073" s="1">
        <v>40264</v>
      </c>
      <c r="AC4073" s="1">
        <v>27380</v>
      </c>
      <c r="AD4073">
        <f t="shared" si="380"/>
        <v>2</v>
      </c>
      <c r="AE4073">
        <f t="shared" ca="1" si="381"/>
        <v>49</v>
      </c>
      <c r="AF4073" t="str">
        <f t="shared" ca="1" si="382"/>
        <v>18-64</v>
      </c>
      <c r="AG4073" s="3">
        <f t="shared" si="383"/>
        <v>2.4170067096774193</v>
      </c>
      <c r="AH4073" t="str">
        <f>_xlfn.IFNA(VLOOKUP(Sales_Transactions[[#This Row],[Order ID]],Returned_Items[#All],2,FALSE),"Not Returned")</f>
        <v>Not Returned</v>
      </c>
    </row>
    <row r="4074" spans="1:34" x14ac:dyDescent="0.25">
      <c r="A4074">
        <v>35588</v>
      </c>
      <c r="C4074" t="s">
        <v>1269</v>
      </c>
      <c r="D4074" s="2" t="str">
        <f>TEXT(MID(Sales_Transactions[[#This Row],[Order Date]],2,5),"d/m/yyy")</f>
        <v>13/6/2010</v>
      </c>
      <c r="E4074" s="2" t="str">
        <f>TEXT(MID(Sales_Transactions[[#This Row],[Order Date]],2,5),"d")</f>
        <v>13</v>
      </c>
      <c r="F4074" s="2" t="str">
        <f>TEXT(MID(Sales_Transactions[[#This Row],[Order Date]],2,5),"m")</f>
        <v>6</v>
      </c>
      <c r="G4074" s="2" t="str">
        <f>TEXT(MID(Sales_Transactions[[#This Row],[Order Date]],2,5),"yyy")</f>
        <v>2010</v>
      </c>
      <c r="H4074" s="2" t="str">
        <f>TEXT(MID(Sales_Transactions[[#This Row],[Order Date]],2,5),"yyy/m")</f>
        <v>2010/6</v>
      </c>
      <c r="I4074" t="s">
        <v>22</v>
      </c>
      <c r="J4074">
        <f t="shared" si="378"/>
        <v>2</v>
      </c>
      <c r="K4074" s="2">
        <v>32</v>
      </c>
      <c r="L4074" s="3">
        <v>1727.79</v>
      </c>
      <c r="M4074" s="4">
        <v>0.1</v>
      </c>
      <c r="N4074" s="5" t="s">
        <v>34</v>
      </c>
      <c r="O4074" s="3">
        <v>-694.9</v>
      </c>
      <c r="P4074" s="3">
        <v>58.14</v>
      </c>
      <c r="Q4074" s="3">
        <v>36.61</v>
      </c>
      <c r="R4074" s="5" t="s">
        <v>1668</v>
      </c>
      <c r="S4074" s="5" t="s">
        <v>2023</v>
      </c>
      <c r="T4074" s="5" t="str">
        <f t="shared" si="379"/>
        <v>Cathy Prescott</v>
      </c>
      <c r="U4074" t="s">
        <v>1988</v>
      </c>
      <c r="V4074" s="5" t="s">
        <v>47</v>
      </c>
      <c r="W4074" s="5" t="s">
        <v>57</v>
      </c>
      <c r="X4074" s="5" t="s">
        <v>104</v>
      </c>
      <c r="Y4074" s="5" t="s">
        <v>363</v>
      </c>
      <c r="Z4074" s="5" t="s">
        <v>106</v>
      </c>
      <c r="AA4074" s="4">
        <v>0.61</v>
      </c>
      <c r="AB4074" s="1">
        <v>40344</v>
      </c>
      <c r="AC4074" s="1">
        <v>27214</v>
      </c>
      <c r="AD4074">
        <f t="shared" si="380"/>
        <v>2</v>
      </c>
      <c r="AE4074">
        <f t="shared" ca="1" si="381"/>
        <v>50</v>
      </c>
      <c r="AF4074" t="str">
        <f t="shared" ca="1" si="382"/>
        <v>18-64</v>
      </c>
      <c r="AG4074" s="3">
        <f t="shared" si="383"/>
        <v>2.9591206249999997</v>
      </c>
      <c r="AH4074" t="str">
        <f>_xlfn.IFNA(VLOOKUP(Sales_Transactions[[#This Row],[Order ID]],Returned_Items[#All],2,FALSE),"Not Returned")</f>
        <v>Returned</v>
      </c>
    </row>
    <row r="4075" spans="1:34" x14ac:dyDescent="0.25">
      <c r="A4075">
        <v>35712</v>
      </c>
      <c r="C4075" t="s">
        <v>358</v>
      </c>
      <c r="D4075" s="2" t="str">
        <f>TEXT(MID(Sales_Transactions[[#This Row],[Order Date]],2,5),"d/m/yyy")</f>
        <v>23/10/2012</v>
      </c>
      <c r="E4075" s="2" t="str">
        <f>TEXT(MID(Sales_Transactions[[#This Row],[Order Date]],2,5),"d")</f>
        <v>23</v>
      </c>
      <c r="F4075" s="2" t="str">
        <f>TEXT(MID(Sales_Transactions[[#This Row],[Order Date]],2,5),"m")</f>
        <v>10</v>
      </c>
      <c r="G4075" s="2" t="str">
        <f>TEXT(MID(Sales_Transactions[[#This Row],[Order Date]],2,5),"yyy")</f>
        <v>2012</v>
      </c>
      <c r="H4075" s="2" t="str">
        <f>TEXT(MID(Sales_Transactions[[#This Row],[Order Date]],2,5),"yyy/m")</f>
        <v>2012/10</v>
      </c>
      <c r="I4075" t="s">
        <v>33</v>
      </c>
      <c r="J4075">
        <f t="shared" si="378"/>
        <v>4</v>
      </c>
      <c r="K4075" s="2">
        <v>42</v>
      </c>
      <c r="L4075" s="3">
        <v>3931.17</v>
      </c>
      <c r="M4075" s="4">
        <v>0.1</v>
      </c>
      <c r="N4075" s="5" t="s">
        <v>23</v>
      </c>
      <c r="O4075" s="3">
        <v>1174.02</v>
      </c>
      <c r="P4075" s="3">
        <v>100.97</v>
      </c>
      <c r="Q4075" s="3">
        <v>7.18</v>
      </c>
      <c r="R4075" s="5" t="s">
        <v>1778</v>
      </c>
      <c r="S4075" s="5" t="s">
        <v>2210</v>
      </c>
      <c r="T4075" s="5" t="str">
        <f t="shared" si="379"/>
        <v>Steve Nguyen</v>
      </c>
      <c r="U4075" t="s">
        <v>1988</v>
      </c>
      <c r="V4075" s="5" t="s">
        <v>37</v>
      </c>
      <c r="W4075" s="5" t="s">
        <v>48</v>
      </c>
      <c r="X4075" s="5" t="s">
        <v>87</v>
      </c>
      <c r="Y4075" s="5" t="s">
        <v>1916</v>
      </c>
      <c r="Z4075" s="5" t="s">
        <v>43</v>
      </c>
      <c r="AA4075" s="4">
        <v>0.46</v>
      </c>
      <c r="AB4075" s="1">
        <v>41206</v>
      </c>
      <c r="AC4075" s="1">
        <v>27156</v>
      </c>
      <c r="AD4075">
        <f t="shared" si="380"/>
        <v>1</v>
      </c>
      <c r="AE4075">
        <f t="shared" ca="1" si="381"/>
        <v>50</v>
      </c>
      <c r="AF4075" t="str">
        <f t="shared" ca="1" si="382"/>
        <v>18-64</v>
      </c>
      <c r="AG4075" s="3">
        <f t="shared" si="383"/>
        <v>2.5725959523809521</v>
      </c>
      <c r="AH4075" t="str">
        <f>_xlfn.IFNA(VLOOKUP(Sales_Transactions[[#This Row],[Order ID]],Returned_Items[#All],2,FALSE),"Not Returned")</f>
        <v>Not Returned</v>
      </c>
    </row>
    <row r="4076" spans="1:34" x14ac:dyDescent="0.25">
      <c r="A4076">
        <v>35712</v>
      </c>
      <c r="C4076" t="s">
        <v>358</v>
      </c>
      <c r="D4076" s="2" t="str">
        <f>TEXT(MID(Sales_Transactions[[#This Row],[Order Date]],2,5),"d/m/yyy")</f>
        <v>23/10/2012</v>
      </c>
      <c r="E4076" s="2" t="str">
        <f>TEXT(MID(Sales_Transactions[[#This Row],[Order Date]],2,5),"d")</f>
        <v>23</v>
      </c>
      <c r="F4076" s="2" t="str">
        <f>TEXT(MID(Sales_Transactions[[#This Row],[Order Date]],2,5),"m")</f>
        <v>10</v>
      </c>
      <c r="G4076" s="2" t="str">
        <f>TEXT(MID(Sales_Transactions[[#This Row],[Order Date]],2,5),"yyy")</f>
        <v>2012</v>
      </c>
      <c r="H4076" s="2" t="str">
        <f>TEXT(MID(Sales_Transactions[[#This Row],[Order Date]],2,5),"yyy/m")</f>
        <v>2012/10</v>
      </c>
      <c r="I4076" t="s">
        <v>33</v>
      </c>
      <c r="J4076">
        <f t="shared" si="378"/>
        <v>4</v>
      </c>
      <c r="K4076" s="2">
        <v>24</v>
      </c>
      <c r="L4076" s="3">
        <v>134.88</v>
      </c>
      <c r="M4076" s="4">
        <v>0</v>
      </c>
      <c r="N4076" s="5" t="s">
        <v>23</v>
      </c>
      <c r="O4076" s="3">
        <v>-122.21</v>
      </c>
      <c r="P4076" s="3">
        <v>5.28</v>
      </c>
      <c r="Q4076" s="3">
        <v>8.16</v>
      </c>
      <c r="R4076" s="5" t="s">
        <v>1778</v>
      </c>
      <c r="S4076" s="5" t="s">
        <v>2210</v>
      </c>
      <c r="T4076" s="5" t="str">
        <f t="shared" si="379"/>
        <v>Steve Nguyen</v>
      </c>
      <c r="U4076" t="s">
        <v>1988</v>
      </c>
      <c r="V4076" s="5" t="s">
        <v>37</v>
      </c>
      <c r="W4076" s="5" t="s">
        <v>28</v>
      </c>
      <c r="X4076" s="5" t="s">
        <v>75</v>
      </c>
      <c r="Y4076" s="5" t="s">
        <v>2914</v>
      </c>
      <c r="Z4076" s="5" t="s">
        <v>43</v>
      </c>
      <c r="AA4076" s="4">
        <v>0.4</v>
      </c>
      <c r="AB4076" s="1">
        <v>41205</v>
      </c>
      <c r="AC4076" s="1">
        <v>8823</v>
      </c>
      <c r="AD4076">
        <f t="shared" si="380"/>
        <v>0</v>
      </c>
      <c r="AE4076">
        <f t="shared" ca="1" si="381"/>
        <v>100</v>
      </c>
      <c r="AF4076" t="str">
        <f t="shared" ca="1" si="382"/>
        <v>Over 65</v>
      </c>
      <c r="AG4076" s="3">
        <f t="shared" si="383"/>
        <v>0.56000000000000005</v>
      </c>
      <c r="AH4076" t="str">
        <f>_xlfn.IFNA(VLOOKUP(Sales_Transactions[[#This Row],[Order ID]],Returned_Items[#All],2,FALSE),"Not Returned")</f>
        <v>Not Returned</v>
      </c>
    </row>
    <row r="4077" spans="1:34" x14ac:dyDescent="0.25">
      <c r="A4077">
        <v>36130</v>
      </c>
      <c r="C4077" t="s">
        <v>1540</v>
      </c>
      <c r="D4077" s="2" t="str">
        <f>TEXT(MID(Sales_Transactions[[#This Row],[Order Date]],2,5),"d/m/yyy")</f>
        <v>13/9/2012</v>
      </c>
      <c r="E4077" s="2" t="str">
        <f>TEXT(MID(Sales_Transactions[[#This Row],[Order Date]],2,5),"d")</f>
        <v>13</v>
      </c>
      <c r="F4077" s="2" t="str">
        <f>TEXT(MID(Sales_Transactions[[#This Row],[Order Date]],2,5),"m")</f>
        <v>9</v>
      </c>
      <c r="G4077" s="2" t="str">
        <f>TEXT(MID(Sales_Transactions[[#This Row],[Order Date]],2,5),"yyy")</f>
        <v>2012</v>
      </c>
      <c r="H4077" s="2" t="str">
        <f>TEXT(MID(Sales_Transactions[[#This Row],[Order Date]],2,5),"yyy/m")</f>
        <v>2012/9</v>
      </c>
      <c r="I4077" t="s">
        <v>101</v>
      </c>
      <c r="J4077">
        <f t="shared" si="378"/>
        <v>1</v>
      </c>
      <c r="K4077" s="2">
        <v>23</v>
      </c>
      <c r="L4077" s="3">
        <v>394.8</v>
      </c>
      <c r="M4077" s="4">
        <v>0.1</v>
      </c>
      <c r="N4077" s="5" t="s">
        <v>23</v>
      </c>
      <c r="O4077" s="3">
        <v>-113.8</v>
      </c>
      <c r="P4077" s="3">
        <v>17.98</v>
      </c>
      <c r="Q4077" s="3">
        <v>4</v>
      </c>
      <c r="R4077" s="5" t="s">
        <v>3029</v>
      </c>
      <c r="S4077" s="5" t="s">
        <v>3115</v>
      </c>
      <c r="T4077" s="5" t="str">
        <f t="shared" si="379"/>
        <v>Lindsay Shagiari</v>
      </c>
      <c r="U4077" t="s">
        <v>1988</v>
      </c>
      <c r="V4077" s="5" t="s">
        <v>74</v>
      </c>
      <c r="W4077" s="5" t="s">
        <v>48</v>
      </c>
      <c r="X4077" s="5" t="s">
        <v>87</v>
      </c>
      <c r="Y4077" s="5" t="s">
        <v>1475</v>
      </c>
      <c r="Z4077" s="5" t="s">
        <v>43</v>
      </c>
      <c r="AA4077" s="4">
        <v>0.79</v>
      </c>
      <c r="AB4077" s="1">
        <v>41166</v>
      </c>
      <c r="AC4077" s="1">
        <v>9025</v>
      </c>
      <c r="AD4077">
        <f t="shared" si="380"/>
        <v>1</v>
      </c>
      <c r="AE4077">
        <f t="shared" ca="1" si="381"/>
        <v>99</v>
      </c>
      <c r="AF4077" t="str">
        <f t="shared" ca="1" si="382"/>
        <v>Over 65</v>
      </c>
      <c r="AG4077" s="3">
        <f t="shared" si="383"/>
        <v>0.95487043478260869</v>
      </c>
      <c r="AH4077" t="str">
        <f>_xlfn.IFNA(VLOOKUP(Sales_Transactions[[#This Row],[Order ID]],Returned_Items[#All],2,FALSE),"Not Returned")</f>
        <v>Not Returned</v>
      </c>
    </row>
    <row r="4078" spans="1:34" x14ac:dyDescent="0.25">
      <c r="A4078">
        <v>36416</v>
      </c>
      <c r="C4078" t="s">
        <v>2308</v>
      </c>
      <c r="D4078" s="2" t="str">
        <f>TEXT(MID(Sales_Transactions[[#This Row],[Order Date]],2,5),"d/m/yyy")</f>
        <v>30/11/2009</v>
      </c>
      <c r="E4078" s="2" t="str">
        <f>TEXT(MID(Sales_Transactions[[#This Row],[Order Date]],2,5),"d")</f>
        <v>30</v>
      </c>
      <c r="F4078" s="2" t="str">
        <f>TEXT(MID(Sales_Transactions[[#This Row],[Order Date]],2,5),"m")</f>
        <v>11</v>
      </c>
      <c r="G4078" s="2" t="str">
        <f>TEXT(MID(Sales_Transactions[[#This Row],[Order Date]],2,5),"yyy")</f>
        <v>2009</v>
      </c>
      <c r="H4078" s="2" t="str">
        <f>TEXT(MID(Sales_Transactions[[#This Row],[Order Date]],2,5),"yyy/m")</f>
        <v>2009/11</v>
      </c>
      <c r="I4078" t="s">
        <v>22</v>
      </c>
      <c r="J4078">
        <f t="shared" si="378"/>
        <v>2</v>
      </c>
      <c r="K4078" s="2">
        <v>44</v>
      </c>
      <c r="L4078" s="3">
        <v>276</v>
      </c>
      <c r="M4078" s="4">
        <v>0.08</v>
      </c>
      <c r="N4078" s="5" t="s">
        <v>23</v>
      </c>
      <c r="O4078" s="3">
        <v>-98.53</v>
      </c>
      <c r="P4078" s="3">
        <v>6.48</v>
      </c>
      <c r="Q4078" s="3">
        <v>5.82</v>
      </c>
      <c r="R4078" s="5" t="s">
        <v>1783</v>
      </c>
      <c r="S4078" s="5" t="s">
        <v>1373</v>
      </c>
      <c r="T4078" s="5" t="str">
        <f t="shared" si="379"/>
        <v>Sean O'Donnell</v>
      </c>
      <c r="U4078" t="s">
        <v>1988</v>
      </c>
      <c r="V4078" s="5" t="s">
        <v>47</v>
      </c>
      <c r="W4078" s="5" t="s">
        <v>28</v>
      </c>
      <c r="X4078" s="5" t="s">
        <v>75</v>
      </c>
      <c r="Y4078" s="5" t="s">
        <v>3136</v>
      </c>
      <c r="Z4078" s="5" t="s">
        <v>43</v>
      </c>
      <c r="AA4078" s="4">
        <v>0.37</v>
      </c>
      <c r="AB4078" s="1">
        <v>40151</v>
      </c>
      <c r="AC4078" s="1">
        <v>26835</v>
      </c>
      <c r="AD4078">
        <f t="shared" si="380"/>
        <v>4</v>
      </c>
      <c r="AE4078">
        <f t="shared" ca="1" si="381"/>
        <v>51</v>
      </c>
      <c r="AF4078" t="str">
        <f t="shared" ca="1" si="382"/>
        <v>18-64</v>
      </c>
      <c r="AG4078" s="3">
        <f t="shared" si="383"/>
        <v>0.27942763636363638</v>
      </c>
      <c r="AH4078" t="str">
        <f>_xlfn.IFNA(VLOOKUP(Sales_Transactions[[#This Row],[Order ID]],Returned_Items[#All],2,FALSE),"Not Returned")</f>
        <v>Not Returned</v>
      </c>
    </row>
    <row r="4079" spans="1:34" x14ac:dyDescent="0.25">
      <c r="A4079">
        <v>36416</v>
      </c>
      <c r="C4079" t="s">
        <v>2308</v>
      </c>
      <c r="D4079" s="2" t="str">
        <f>TEXT(MID(Sales_Transactions[[#This Row],[Order Date]],2,5),"d/m/yyy")</f>
        <v>30/11/2009</v>
      </c>
      <c r="E4079" s="2" t="str">
        <f>TEXT(MID(Sales_Transactions[[#This Row],[Order Date]],2,5),"d")</f>
        <v>30</v>
      </c>
      <c r="F4079" s="2" t="str">
        <f>TEXT(MID(Sales_Transactions[[#This Row],[Order Date]],2,5),"m")</f>
        <v>11</v>
      </c>
      <c r="G4079" s="2" t="str">
        <f>TEXT(MID(Sales_Transactions[[#This Row],[Order Date]],2,5),"yyy")</f>
        <v>2009</v>
      </c>
      <c r="H4079" s="2" t="str">
        <f>TEXT(MID(Sales_Transactions[[#This Row],[Order Date]],2,5),"yyy/m")</f>
        <v>2009/11</v>
      </c>
      <c r="I4079" t="s">
        <v>22</v>
      </c>
      <c r="J4079">
        <f t="shared" si="378"/>
        <v>2</v>
      </c>
      <c r="K4079" s="2">
        <v>46</v>
      </c>
      <c r="L4079" s="3">
        <v>132.01</v>
      </c>
      <c r="M4079" s="4">
        <v>0.04</v>
      </c>
      <c r="N4079" s="5" t="s">
        <v>23</v>
      </c>
      <c r="O4079" s="3">
        <v>6.93</v>
      </c>
      <c r="P4079" s="3">
        <v>2.88</v>
      </c>
      <c r="Q4079" s="3">
        <v>1.01</v>
      </c>
      <c r="R4079" s="5" t="s">
        <v>1783</v>
      </c>
      <c r="S4079" s="5" t="s">
        <v>1373</v>
      </c>
      <c r="T4079" s="5" t="str">
        <f t="shared" si="379"/>
        <v>Sean O'Donnell</v>
      </c>
      <c r="U4079" t="s">
        <v>1988</v>
      </c>
      <c r="V4079" s="5" t="s">
        <v>47</v>
      </c>
      <c r="W4079" s="5" t="s">
        <v>28</v>
      </c>
      <c r="X4079" s="5" t="s">
        <v>124</v>
      </c>
      <c r="Y4079" s="5" t="s">
        <v>1254</v>
      </c>
      <c r="Z4079" s="5" t="s">
        <v>84</v>
      </c>
      <c r="AA4079" s="4">
        <v>0.55000000000000004</v>
      </c>
      <c r="AB4079" s="1">
        <v>40151</v>
      </c>
      <c r="AC4079" s="1">
        <v>26800</v>
      </c>
      <c r="AD4079">
        <f t="shared" si="380"/>
        <v>4</v>
      </c>
      <c r="AE4079">
        <f t="shared" ca="1" si="381"/>
        <v>51</v>
      </c>
      <c r="AF4079" t="str">
        <f t="shared" ca="1" si="382"/>
        <v>18-64</v>
      </c>
      <c r="AG4079" s="3">
        <f t="shared" si="383"/>
        <v>8.4540173913043484E-2</v>
      </c>
      <c r="AH4079" t="str">
        <f>_xlfn.IFNA(VLOOKUP(Sales_Transactions[[#This Row],[Order ID]],Returned_Items[#All],2,FALSE),"Not Returned")</f>
        <v>Not Returned</v>
      </c>
    </row>
    <row r="4080" spans="1:34" x14ac:dyDescent="0.25">
      <c r="A4080">
        <v>36418</v>
      </c>
      <c r="C4080" t="s">
        <v>2821</v>
      </c>
      <c r="D4080" s="2" t="str">
        <f>TEXT(MID(Sales_Transactions[[#This Row],[Order Date]],2,5),"d/m/yyy")</f>
        <v>27/1/2012</v>
      </c>
      <c r="E4080" s="2" t="str">
        <f>TEXT(MID(Sales_Transactions[[#This Row],[Order Date]],2,5),"d")</f>
        <v>27</v>
      </c>
      <c r="F4080" s="2" t="str">
        <f>TEXT(MID(Sales_Transactions[[#This Row],[Order Date]],2,5),"m")</f>
        <v>1</v>
      </c>
      <c r="G4080" s="2" t="str">
        <f>TEXT(MID(Sales_Transactions[[#This Row],[Order Date]],2,5),"yyy")</f>
        <v>2012</v>
      </c>
      <c r="H4080" s="2" t="str">
        <f>TEXT(MID(Sales_Transactions[[#This Row],[Order Date]],2,5),"yyy/m")</f>
        <v>2012/1</v>
      </c>
      <c r="I4080" t="s">
        <v>52</v>
      </c>
      <c r="J4080">
        <f t="shared" si="378"/>
        <v>1</v>
      </c>
      <c r="K4080" s="2">
        <v>33</v>
      </c>
      <c r="L4080" s="3">
        <v>207.92</v>
      </c>
      <c r="M4080" s="4">
        <v>0.08</v>
      </c>
      <c r="N4080" s="5" t="s">
        <v>67</v>
      </c>
      <c r="O4080" s="3">
        <v>-124.84</v>
      </c>
      <c r="P4080" s="3">
        <v>6.23</v>
      </c>
      <c r="Q4080" s="3">
        <v>6.97</v>
      </c>
      <c r="R4080" s="5" t="s">
        <v>1940</v>
      </c>
      <c r="S4080" s="5" t="s">
        <v>3097</v>
      </c>
      <c r="T4080" s="5" t="str">
        <f t="shared" si="379"/>
        <v>Robert Marley</v>
      </c>
      <c r="U4080" t="s">
        <v>1988</v>
      </c>
      <c r="V4080" s="5" t="s">
        <v>47</v>
      </c>
      <c r="W4080" s="5" t="s">
        <v>28</v>
      </c>
      <c r="X4080" s="5" t="s">
        <v>41</v>
      </c>
      <c r="Y4080" s="5" t="s">
        <v>1732</v>
      </c>
      <c r="Z4080" s="5" t="s">
        <v>43</v>
      </c>
      <c r="AA4080" s="4">
        <v>0.36</v>
      </c>
      <c r="AB4080" s="1">
        <v>40936</v>
      </c>
      <c r="AC4080" s="1">
        <v>26886</v>
      </c>
      <c r="AD4080">
        <f t="shared" si="380"/>
        <v>1</v>
      </c>
      <c r="AE4080">
        <f t="shared" ca="1" si="381"/>
        <v>50</v>
      </c>
      <c r="AF4080" t="str">
        <f t="shared" ca="1" si="382"/>
        <v>18-64</v>
      </c>
      <c r="AG4080" s="3">
        <f t="shared" si="383"/>
        <v>0.39984896969696965</v>
      </c>
      <c r="AH4080" t="str">
        <f>_xlfn.IFNA(VLOOKUP(Sales_Transactions[[#This Row],[Order ID]],Returned_Items[#All],2,FALSE),"Not Returned")</f>
        <v>Not Returned</v>
      </c>
    </row>
    <row r="4081" spans="1:34" x14ac:dyDescent="0.25">
      <c r="A4081">
        <v>36517</v>
      </c>
      <c r="C4081" t="s">
        <v>2959</v>
      </c>
      <c r="D4081" s="2" t="str">
        <f>TEXT(MID(Sales_Transactions[[#This Row],[Order Date]],2,5),"d/m/yyy")</f>
        <v>1/3/2010</v>
      </c>
      <c r="E4081" s="2" t="str">
        <f>TEXT(MID(Sales_Transactions[[#This Row],[Order Date]],2,5),"d")</f>
        <v>1</v>
      </c>
      <c r="F4081" s="2" t="str">
        <f>TEXT(MID(Sales_Transactions[[#This Row],[Order Date]],2,5),"m")</f>
        <v>3</v>
      </c>
      <c r="G4081" s="2" t="str">
        <f>TEXT(MID(Sales_Transactions[[#This Row],[Order Date]],2,5),"yyy")</f>
        <v>2010</v>
      </c>
      <c r="H4081" s="2" t="str">
        <f>TEXT(MID(Sales_Transactions[[#This Row],[Order Date]],2,5),"yyy/m")</f>
        <v>2010/3</v>
      </c>
      <c r="I4081" t="s">
        <v>52</v>
      </c>
      <c r="J4081">
        <f t="shared" si="378"/>
        <v>1</v>
      </c>
      <c r="K4081" s="2">
        <v>18</v>
      </c>
      <c r="L4081" s="3">
        <v>877.64</v>
      </c>
      <c r="M4081" s="4">
        <v>0.03</v>
      </c>
      <c r="N4081" s="5" t="s">
        <v>23</v>
      </c>
      <c r="O4081" s="3">
        <v>218.97</v>
      </c>
      <c r="P4081" s="3">
        <v>48.58</v>
      </c>
      <c r="Q4081" s="3">
        <v>3.99</v>
      </c>
      <c r="R4081" s="5" t="s">
        <v>2717</v>
      </c>
      <c r="S4081" s="5" t="s">
        <v>3001</v>
      </c>
      <c r="T4081" s="5" t="str">
        <f t="shared" si="379"/>
        <v>Katherine Nockton</v>
      </c>
      <c r="U4081" t="s">
        <v>1988</v>
      </c>
      <c r="V4081" s="5" t="s">
        <v>47</v>
      </c>
      <c r="W4081" s="5" t="s">
        <v>28</v>
      </c>
      <c r="X4081" s="5" t="s">
        <v>38</v>
      </c>
      <c r="Y4081" s="5" t="s">
        <v>1742</v>
      </c>
      <c r="Z4081" s="5" t="s">
        <v>43</v>
      </c>
      <c r="AA4081" s="4">
        <v>0.56000000000000005</v>
      </c>
      <c r="AB4081" s="1">
        <v>40239</v>
      </c>
      <c r="AC4081" s="1">
        <v>26819</v>
      </c>
      <c r="AD4081">
        <f t="shared" si="380"/>
        <v>1</v>
      </c>
      <c r="AE4081">
        <f t="shared" ca="1" si="381"/>
        <v>51</v>
      </c>
      <c r="AF4081" t="str">
        <f t="shared" ca="1" si="382"/>
        <v>18-64</v>
      </c>
      <c r="AG4081" s="3">
        <f t="shared" si="383"/>
        <v>2.9197458888888885</v>
      </c>
      <c r="AH4081" t="str">
        <f>_xlfn.IFNA(VLOOKUP(Sales_Transactions[[#This Row],[Order ID]],Returned_Items[#All],2,FALSE),"Not Returned")</f>
        <v>Not Returned</v>
      </c>
    </row>
    <row r="4082" spans="1:34" x14ac:dyDescent="0.25">
      <c r="A4082">
        <v>36517</v>
      </c>
      <c r="C4082" t="s">
        <v>2959</v>
      </c>
      <c r="D4082" s="2" t="str">
        <f>TEXT(MID(Sales_Transactions[[#This Row],[Order Date]],2,5),"d/m/yyy")</f>
        <v>1/3/2010</v>
      </c>
      <c r="E4082" s="2" t="str">
        <f>TEXT(MID(Sales_Transactions[[#This Row],[Order Date]],2,5),"d")</f>
        <v>1</v>
      </c>
      <c r="F4082" s="2" t="str">
        <f>TEXT(MID(Sales_Transactions[[#This Row],[Order Date]],2,5),"m")</f>
        <v>3</v>
      </c>
      <c r="G4082" s="2" t="str">
        <f>TEXT(MID(Sales_Transactions[[#This Row],[Order Date]],2,5),"yyy")</f>
        <v>2010</v>
      </c>
      <c r="H4082" s="2" t="str">
        <f>TEXT(MID(Sales_Transactions[[#This Row],[Order Date]],2,5),"yyy/m")</f>
        <v>2010/3</v>
      </c>
      <c r="I4082" t="s">
        <v>52</v>
      </c>
      <c r="J4082">
        <f t="shared" si="378"/>
        <v>1</v>
      </c>
      <c r="K4082" s="2">
        <v>9</v>
      </c>
      <c r="L4082" s="3">
        <v>190.1</v>
      </c>
      <c r="M4082" s="4">
        <v>0.06</v>
      </c>
      <c r="N4082" s="5" t="s">
        <v>23</v>
      </c>
      <c r="O4082" s="3">
        <v>-63.78</v>
      </c>
      <c r="P4082" s="3">
        <v>20.95</v>
      </c>
      <c r="Q4082" s="3">
        <v>4</v>
      </c>
      <c r="R4082" s="5" t="s">
        <v>2717</v>
      </c>
      <c r="S4082" s="5" t="s">
        <v>3001</v>
      </c>
      <c r="T4082" s="5" t="str">
        <f t="shared" si="379"/>
        <v>Katherine Nockton</v>
      </c>
      <c r="U4082" t="s">
        <v>1988</v>
      </c>
      <c r="V4082" s="5" t="s">
        <v>47</v>
      </c>
      <c r="W4082" s="5" t="s">
        <v>48</v>
      </c>
      <c r="X4082" s="5" t="s">
        <v>87</v>
      </c>
      <c r="Y4082" s="5" t="s">
        <v>360</v>
      </c>
      <c r="Z4082" s="5" t="s">
        <v>43</v>
      </c>
      <c r="AA4082" s="4">
        <v>0.6</v>
      </c>
      <c r="AB4082" s="1">
        <v>40240</v>
      </c>
      <c r="AC4082" s="1">
        <v>26977</v>
      </c>
      <c r="AD4082">
        <f t="shared" si="380"/>
        <v>2</v>
      </c>
      <c r="AE4082">
        <f t="shared" ca="1" si="381"/>
        <v>50</v>
      </c>
      <c r="AF4082" t="str">
        <f t="shared" ca="1" si="382"/>
        <v>18-64</v>
      </c>
      <c r="AG4082" s="3">
        <f t="shared" si="383"/>
        <v>2.7708255555555557</v>
      </c>
      <c r="AH4082" t="str">
        <f>_xlfn.IFNA(VLOOKUP(Sales_Transactions[[#This Row],[Order ID]],Returned_Items[#All],2,FALSE),"Not Returned")</f>
        <v>Not Returned</v>
      </c>
    </row>
    <row r="4083" spans="1:34" x14ac:dyDescent="0.25">
      <c r="A4083">
        <v>36705</v>
      </c>
      <c r="C4083" t="s">
        <v>1676</v>
      </c>
      <c r="D4083" s="2" t="str">
        <f>TEXT(MID(Sales_Transactions[[#This Row],[Order Date]],2,5),"d/m/yyy")</f>
        <v>25/6/2009</v>
      </c>
      <c r="E4083" s="2" t="str">
        <f>TEXT(MID(Sales_Transactions[[#This Row],[Order Date]],2,5),"d")</f>
        <v>25</v>
      </c>
      <c r="F4083" s="2" t="str">
        <f>TEXT(MID(Sales_Transactions[[#This Row],[Order Date]],2,5),"m")</f>
        <v>6</v>
      </c>
      <c r="G4083" s="2" t="str">
        <f>TEXT(MID(Sales_Transactions[[#This Row],[Order Date]],2,5),"yyy")</f>
        <v>2009</v>
      </c>
      <c r="H4083" s="2" t="str">
        <f>TEXT(MID(Sales_Transactions[[#This Row],[Order Date]],2,5),"yyy/m")</f>
        <v>2009/6</v>
      </c>
      <c r="I4083" t="s">
        <v>52</v>
      </c>
      <c r="J4083">
        <f t="shared" si="378"/>
        <v>1</v>
      </c>
      <c r="K4083" s="2">
        <v>17</v>
      </c>
      <c r="L4083" s="3">
        <v>1032.0719999999999</v>
      </c>
      <c r="M4083" s="4">
        <v>0.06</v>
      </c>
      <c r="N4083" s="5" t="s">
        <v>34</v>
      </c>
      <c r="O4083" s="3">
        <v>54.23</v>
      </c>
      <c r="P4083" s="3">
        <v>70.89</v>
      </c>
      <c r="Q4083" s="3">
        <v>89.3</v>
      </c>
      <c r="R4083" s="5" t="s">
        <v>3078</v>
      </c>
      <c r="S4083" s="5" t="s">
        <v>3079</v>
      </c>
      <c r="T4083" s="5" t="str">
        <f t="shared" si="379"/>
        <v>Sam Zeldin</v>
      </c>
      <c r="U4083" t="s">
        <v>1988</v>
      </c>
      <c r="V4083" s="5" t="s">
        <v>27</v>
      </c>
      <c r="W4083" s="5" t="s">
        <v>57</v>
      </c>
      <c r="X4083" s="5" t="s">
        <v>107</v>
      </c>
      <c r="Y4083" s="5" t="s">
        <v>1900</v>
      </c>
      <c r="Z4083" s="5" t="s">
        <v>106</v>
      </c>
      <c r="AA4083" s="4">
        <v>0.72</v>
      </c>
      <c r="AB4083" s="1">
        <v>39989</v>
      </c>
      <c r="AC4083" s="1">
        <v>27018</v>
      </c>
      <c r="AD4083">
        <f t="shared" si="380"/>
        <v>0</v>
      </c>
      <c r="AE4083">
        <f t="shared" ca="1" si="381"/>
        <v>50</v>
      </c>
      <c r="AF4083" t="str">
        <f t="shared" ca="1" si="382"/>
        <v>18-64</v>
      </c>
      <c r="AG4083" s="3">
        <f t="shared" si="383"/>
        <v>9.4204391764705893</v>
      </c>
      <c r="AH4083" t="str">
        <f>_xlfn.IFNA(VLOOKUP(Sales_Transactions[[#This Row],[Order ID]],Returned_Items[#All],2,FALSE),"Not Returned")</f>
        <v>Returned</v>
      </c>
    </row>
    <row r="4084" spans="1:34" x14ac:dyDescent="0.25">
      <c r="A4084">
        <v>36833</v>
      </c>
      <c r="C4084" t="s">
        <v>1663</v>
      </c>
      <c r="D4084" s="2" t="str">
        <f>TEXT(MID(Sales_Transactions[[#This Row],[Order Date]],2,5),"d/m/yyy")</f>
        <v>11/7/2012</v>
      </c>
      <c r="E4084" s="2" t="str">
        <f>TEXT(MID(Sales_Transactions[[#This Row],[Order Date]],2,5),"d")</f>
        <v>11</v>
      </c>
      <c r="F4084" s="2" t="str">
        <f>TEXT(MID(Sales_Transactions[[#This Row],[Order Date]],2,5),"m")</f>
        <v>7</v>
      </c>
      <c r="G4084" s="2" t="str">
        <f>TEXT(MID(Sales_Transactions[[#This Row],[Order Date]],2,5),"yyy")</f>
        <v>2012</v>
      </c>
      <c r="H4084" s="2" t="str">
        <f>TEXT(MID(Sales_Transactions[[#This Row],[Order Date]],2,5),"yyy/m")</f>
        <v>2012/7</v>
      </c>
      <c r="I4084" t="s">
        <v>22</v>
      </c>
      <c r="J4084">
        <f t="shared" si="378"/>
        <v>2</v>
      </c>
      <c r="K4084" s="2">
        <v>25</v>
      </c>
      <c r="L4084" s="3">
        <v>184.32</v>
      </c>
      <c r="M4084" s="4">
        <v>0</v>
      </c>
      <c r="N4084" s="5" t="s">
        <v>23</v>
      </c>
      <c r="O4084" s="3">
        <v>-73.33</v>
      </c>
      <c r="P4084" s="3">
        <v>6.68</v>
      </c>
      <c r="Q4084" s="3">
        <v>7.3</v>
      </c>
      <c r="R4084" s="5" t="s">
        <v>890</v>
      </c>
      <c r="S4084" s="5" t="s">
        <v>3074</v>
      </c>
      <c r="T4084" s="5" t="str">
        <f t="shared" si="379"/>
        <v>Harold Ryan</v>
      </c>
      <c r="U4084" t="s">
        <v>1988</v>
      </c>
      <c r="V4084" s="5" t="s">
        <v>74</v>
      </c>
      <c r="W4084" s="5" t="s">
        <v>28</v>
      </c>
      <c r="X4084" s="5" t="s">
        <v>75</v>
      </c>
      <c r="Y4084" s="5" t="s">
        <v>2353</v>
      </c>
      <c r="Z4084" s="5" t="s">
        <v>43</v>
      </c>
      <c r="AA4084" s="4">
        <v>0.37</v>
      </c>
      <c r="AB4084" s="1">
        <v>41108</v>
      </c>
      <c r="AC4084" s="1">
        <v>26828</v>
      </c>
      <c r="AD4084">
        <f t="shared" si="380"/>
        <v>7</v>
      </c>
      <c r="AE4084">
        <f t="shared" ca="1" si="381"/>
        <v>51</v>
      </c>
      <c r="AF4084" t="str">
        <f t="shared" ca="1" si="382"/>
        <v>18-64</v>
      </c>
      <c r="AG4084" s="3">
        <f t="shared" si="383"/>
        <v>0.55920000000000003</v>
      </c>
      <c r="AH4084" t="str">
        <f>_xlfn.IFNA(VLOOKUP(Sales_Transactions[[#This Row],[Order ID]],Returned_Items[#All],2,FALSE),"Not Returned")</f>
        <v>Not Returned</v>
      </c>
    </row>
    <row r="4085" spans="1:34" x14ac:dyDescent="0.25">
      <c r="A4085">
        <v>36896</v>
      </c>
      <c r="C4085" t="s">
        <v>1146</v>
      </c>
      <c r="D4085" s="2" t="str">
        <f>TEXT(MID(Sales_Transactions[[#This Row],[Order Date]],2,5),"d/m/yyy")</f>
        <v>3/11/2009</v>
      </c>
      <c r="E4085" s="2" t="str">
        <f>TEXT(MID(Sales_Transactions[[#This Row],[Order Date]],2,5),"d")</f>
        <v>3</v>
      </c>
      <c r="F4085" s="2" t="str">
        <f>TEXT(MID(Sales_Transactions[[#This Row],[Order Date]],2,5),"m")</f>
        <v>11</v>
      </c>
      <c r="G4085" s="2" t="str">
        <f>TEXT(MID(Sales_Transactions[[#This Row],[Order Date]],2,5),"yyy")</f>
        <v>2009</v>
      </c>
      <c r="H4085" s="2" t="str">
        <f>TEXT(MID(Sales_Transactions[[#This Row],[Order Date]],2,5),"yyy/m")</f>
        <v>2009/11</v>
      </c>
      <c r="I4085" t="s">
        <v>101</v>
      </c>
      <c r="J4085">
        <f t="shared" si="378"/>
        <v>1</v>
      </c>
      <c r="K4085" s="2">
        <v>12</v>
      </c>
      <c r="L4085" s="3">
        <v>34.01</v>
      </c>
      <c r="M4085" s="4">
        <v>0</v>
      </c>
      <c r="N4085" s="5" t="s">
        <v>23</v>
      </c>
      <c r="O4085" s="3">
        <v>10.58</v>
      </c>
      <c r="P4085" s="3">
        <v>2.61</v>
      </c>
      <c r="Q4085" s="3">
        <v>0.5</v>
      </c>
      <c r="R4085" s="5" t="s">
        <v>3092</v>
      </c>
      <c r="S4085" s="5" t="s">
        <v>199</v>
      </c>
      <c r="T4085" s="5" t="str">
        <f t="shared" si="379"/>
        <v>Xylona Price</v>
      </c>
      <c r="U4085" t="s">
        <v>1988</v>
      </c>
      <c r="V4085" s="5" t="s">
        <v>47</v>
      </c>
      <c r="W4085" s="5" t="s">
        <v>28</v>
      </c>
      <c r="X4085" s="5" t="s">
        <v>115</v>
      </c>
      <c r="Y4085" s="5" t="s">
        <v>665</v>
      </c>
      <c r="Z4085" s="5" t="s">
        <v>43</v>
      </c>
      <c r="AA4085" s="4">
        <v>0.39</v>
      </c>
      <c r="AB4085" s="1">
        <v>40122</v>
      </c>
      <c r="AC4085" s="1">
        <v>26850</v>
      </c>
      <c r="AD4085">
        <f t="shared" si="380"/>
        <v>2</v>
      </c>
      <c r="AE4085">
        <f t="shared" ca="1" si="381"/>
        <v>51</v>
      </c>
      <c r="AF4085" t="str">
        <f t="shared" ca="1" si="382"/>
        <v>18-64</v>
      </c>
      <c r="AG4085" s="3">
        <f t="shared" si="383"/>
        <v>0.25916666666666666</v>
      </c>
      <c r="AH4085" t="str">
        <f>_xlfn.IFNA(VLOOKUP(Sales_Transactions[[#This Row],[Order ID]],Returned_Items[#All],2,FALSE),"Not Returned")</f>
        <v>Not Returned</v>
      </c>
    </row>
    <row r="4086" spans="1:34" hidden="1" x14ac:dyDescent="0.25">
      <c r="A4086">
        <v>36896</v>
      </c>
      <c r="C4086" t="s">
        <v>1146</v>
      </c>
      <c r="D4086" s="2" t="str">
        <f>TEXT(MID(Sales_Transactions[[#This Row],[Order Date]],2,5),"d/m/yyy")</f>
        <v>3/11/2009</v>
      </c>
      <c r="E4086" s="2" t="str">
        <f>TEXT(MID(Sales_Transactions[[#This Row],[Order Date]],2,5),"d")</f>
        <v>3</v>
      </c>
      <c r="F4086" s="2" t="str">
        <f>TEXT(MID(Sales_Transactions[[#This Row],[Order Date]],2,5),"m")</f>
        <v>11</v>
      </c>
      <c r="G4086" s="2" t="str">
        <f>TEXT(MID(Sales_Transactions[[#This Row],[Order Date]],2,5),"yyy")</f>
        <v>2009</v>
      </c>
      <c r="H4086" s="2" t="str">
        <f>TEXT(MID(Sales_Transactions[[#This Row],[Order Date]],2,5),"yyy/m")</f>
        <v>2009/11</v>
      </c>
      <c r="I4086" t="s">
        <v>101</v>
      </c>
      <c r="J4086">
        <f t="shared" si="378"/>
        <v>1</v>
      </c>
      <c r="K4086" s="2">
        <v>41</v>
      </c>
      <c r="L4086">
        <v>1008.95</v>
      </c>
      <c r="M4086">
        <v>0.04</v>
      </c>
      <c r="N4086" t="s">
        <v>279</v>
      </c>
      <c r="O4086">
        <v>69.31</v>
      </c>
      <c r="P4086">
        <v>25.38</v>
      </c>
      <c r="Q4086">
        <v>8.99</v>
      </c>
      <c r="R4086" t="s">
        <v>3092</v>
      </c>
      <c r="S4086" t="s">
        <v>199</v>
      </c>
      <c r="T4086" t="str">
        <f t="shared" si="379"/>
        <v>Xylona Price</v>
      </c>
      <c r="U4086" t="s">
        <v>1988</v>
      </c>
      <c r="V4086" t="s">
        <v>47</v>
      </c>
      <c r="W4086" t="s">
        <v>57</v>
      </c>
      <c r="X4086" t="s">
        <v>58</v>
      </c>
      <c r="Y4086" t="s">
        <v>541</v>
      </c>
      <c r="Z4086" t="s">
        <v>60</v>
      </c>
      <c r="AA4086">
        <v>0.5</v>
      </c>
      <c r="AB4086" s="1">
        <v>40123</v>
      </c>
      <c r="AC4086" s="1">
        <v>26927</v>
      </c>
      <c r="AD4086">
        <f t="shared" si="380"/>
        <v>3</v>
      </c>
      <c r="AE4086">
        <f t="shared" ca="1" si="381"/>
        <v>50</v>
      </c>
      <c r="AF4086" t="str">
        <f t="shared" ca="1" si="382"/>
        <v>18-64</v>
      </c>
      <c r="AG4086">
        <f t="shared" si="383"/>
        <v>0.83804507317073174</v>
      </c>
      <c r="AH4086" t="str">
        <f>_xlfn.IFNA(VLOOKUP(Sales_Transactions[[#This Row],[Order ID]],Returned_Items[#All],2,FALSE),"Not Returned")</f>
        <v>Not Returned</v>
      </c>
    </row>
    <row r="4087" spans="1:34" x14ac:dyDescent="0.25">
      <c r="A4087">
        <v>36896</v>
      </c>
      <c r="C4087" t="s">
        <v>1146</v>
      </c>
      <c r="D4087" s="2" t="str">
        <f>TEXT(MID(Sales_Transactions[[#This Row],[Order Date]],2,5),"d/m/yyy")</f>
        <v>3/11/2009</v>
      </c>
      <c r="E4087" s="2" t="str">
        <f>TEXT(MID(Sales_Transactions[[#This Row],[Order Date]],2,5),"d")</f>
        <v>3</v>
      </c>
      <c r="F4087" s="2" t="str">
        <f>TEXT(MID(Sales_Transactions[[#This Row],[Order Date]],2,5),"m")</f>
        <v>11</v>
      </c>
      <c r="G4087" s="2" t="str">
        <f>TEXT(MID(Sales_Transactions[[#This Row],[Order Date]],2,5),"yyy")</f>
        <v>2009</v>
      </c>
      <c r="H4087" s="2" t="str">
        <f>TEXT(MID(Sales_Transactions[[#This Row],[Order Date]],2,5),"yyy/m")</f>
        <v>2009/11</v>
      </c>
      <c r="I4087" t="s">
        <v>101</v>
      </c>
      <c r="J4087">
        <f t="shared" si="378"/>
        <v>1</v>
      </c>
      <c r="K4087" s="2">
        <v>21</v>
      </c>
      <c r="L4087" s="3">
        <v>3508.33</v>
      </c>
      <c r="M4087" s="4">
        <v>0.04</v>
      </c>
      <c r="N4087" s="5" t="s">
        <v>23</v>
      </c>
      <c r="O4087" s="3">
        <v>-546.98</v>
      </c>
      <c r="P4087" s="3">
        <v>167.27</v>
      </c>
      <c r="Q4087" s="3">
        <v>35</v>
      </c>
      <c r="R4087" s="5" t="s">
        <v>3092</v>
      </c>
      <c r="S4087" s="5" t="s">
        <v>199</v>
      </c>
      <c r="T4087" s="5" t="str">
        <f t="shared" si="379"/>
        <v>Xylona Price</v>
      </c>
      <c r="U4087" t="s">
        <v>1988</v>
      </c>
      <c r="V4087" s="5" t="s">
        <v>47</v>
      </c>
      <c r="W4087" s="5" t="s">
        <v>28</v>
      </c>
      <c r="X4087" s="5" t="s">
        <v>29</v>
      </c>
      <c r="Y4087" s="5" t="s">
        <v>1720</v>
      </c>
      <c r="Z4087" s="5" t="s">
        <v>31</v>
      </c>
      <c r="AA4087" s="4">
        <v>0.85</v>
      </c>
      <c r="AB4087" s="1">
        <v>40120</v>
      </c>
      <c r="AC4087" s="1">
        <v>26847</v>
      </c>
      <c r="AD4087">
        <f t="shared" si="380"/>
        <v>0</v>
      </c>
      <c r="AE4087">
        <f t="shared" ca="1" si="381"/>
        <v>51</v>
      </c>
      <c r="AF4087" t="str">
        <f t="shared" ca="1" si="382"/>
        <v>18-64</v>
      </c>
      <c r="AG4087" s="3">
        <f t="shared" si="383"/>
        <v>9.628718666666666</v>
      </c>
      <c r="AH4087" t="str">
        <f>_xlfn.IFNA(VLOOKUP(Sales_Transactions[[#This Row],[Order ID]],Returned_Items[#All],2,FALSE),"Not Returned")</f>
        <v>Not Returned</v>
      </c>
    </row>
    <row r="4088" spans="1:34" x14ac:dyDescent="0.25">
      <c r="A4088">
        <v>37123</v>
      </c>
      <c r="C4088" t="s">
        <v>3137</v>
      </c>
      <c r="D4088" s="2" t="str">
        <f>TEXT(MID(Sales_Transactions[[#This Row],[Order Date]],2,5),"d/m/yyy")</f>
        <v>18/2/2012</v>
      </c>
      <c r="E4088" s="2" t="str">
        <f>TEXT(MID(Sales_Transactions[[#This Row],[Order Date]],2,5),"d")</f>
        <v>18</v>
      </c>
      <c r="F4088" s="2" t="str">
        <f>TEXT(MID(Sales_Transactions[[#This Row],[Order Date]],2,5),"m")</f>
        <v>2</v>
      </c>
      <c r="G4088" s="2" t="str">
        <f>TEXT(MID(Sales_Transactions[[#This Row],[Order Date]],2,5),"yyy")</f>
        <v>2012</v>
      </c>
      <c r="H4088" s="2" t="str">
        <f>TEXT(MID(Sales_Transactions[[#This Row],[Order Date]],2,5),"yyy/m")</f>
        <v>2012/2</v>
      </c>
      <c r="I4088" t="s">
        <v>33</v>
      </c>
      <c r="J4088">
        <f t="shared" si="378"/>
        <v>4</v>
      </c>
      <c r="K4088" s="2">
        <v>50</v>
      </c>
      <c r="L4088" s="3">
        <v>794.58</v>
      </c>
      <c r="M4088" s="4">
        <v>0.05</v>
      </c>
      <c r="N4088" s="5" t="s">
        <v>34</v>
      </c>
      <c r="O4088" s="3">
        <v>11.65</v>
      </c>
      <c r="P4088" s="3">
        <v>15.23</v>
      </c>
      <c r="Q4088" s="3">
        <v>27.75</v>
      </c>
      <c r="R4088" s="5" t="s">
        <v>1237</v>
      </c>
      <c r="S4088" s="5" t="s">
        <v>111</v>
      </c>
      <c r="T4088" s="5" t="str">
        <f t="shared" si="379"/>
        <v>Lena Radford</v>
      </c>
      <c r="U4088" t="s">
        <v>1988</v>
      </c>
      <c r="V4088" s="5" t="s">
        <v>27</v>
      </c>
      <c r="W4088" s="5" t="s">
        <v>57</v>
      </c>
      <c r="X4088" s="5" t="s">
        <v>107</v>
      </c>
      <c r="Y4088" s="5" t="s">
        <v>2110</v>
      </c>
      <c r="Z4088" s="5" t="s">
        <v>106</v>
      </c>
      <c r="AA4088" s="4">
        <v>0.76</v>
      </c>
      <c r="AB4088" s="1">
        <v>40958</v>
      </c>
      <c r="AC4088" s="1">
        <v>26714</v>
      </c>
      <c r="AD4088">
        <f t="shared" si="380"/>
        <v>1</v>
      </c>
      <c r="AE4088">
        <f t="shared" ca="1" si="381"/>
        <v>51</v>
      </c>
      <c r="AF4088" t="str">
        <f t="shared" ca="1" si="382"/>
        <v>18-64</v>
      </c>
      <c r="AG4088" s="3">
        <f t="shared" si="383"/>
        <v>0.85944770000000004</v>
      </c>
      <c r="AH4088" t="str">
        <f>_xlfn.IFNA(VLOOKUP(Sales_Transactions[[#This Row],[Order ID]],Returned_Items[#All],2,FALSE),"Not Returned")</f>
        <v>Not Returned</v>
      </c>
    </row>
    <row r="4089" spans="1:34" x14ac:dyDescent="0.25">
      <c r="A4089">
        <v>37572</v>
      </c>
      <c r="C4089" t="s">
        <v>1051</v>
      </c>
      <c r="D4089" s="2" t="str">
        <f>TEXT(MID(Sales_Transactions[[#This Row],[Order Date]],2,5),"d/m/yyy")</f>
        <v>3/8/2010</v>
      </c>
      <c r="E4089" s="2" t="str">
        <f>TEXT(MID(Sales_Transactions[[#This Row],[Order Date]],2,5),"d")</f>
        <v>3</v>
      </c>
      <c r="F4089" s="2" t="str">
        <f>TEXT(MID(Sales_Transactions[[#This Row],[Order Date]],2,5),"m")</f>
        <v>8</v>
      </c>
      <c r="G4089" s="2" t="str">
        <f>TEXT(MID(Sales_Transactions[[#This Row],[Order Date]],2,5),"yyy")</f>
        <v>2010</v>
      </c>
      <c r="H4089" s="2" t="str">
        <f>TEXT(MID(Sales_Transactions[[#This Row],[Order Date]],2,5),"yyy/m")</f>
        <v>2010/8</v>
      </c>
      <c r="I4089" t="s">
        <v>33</v>
      </c>
      <c r="J4089">
        <f t="shared" si="378"/>
        <v>4</v>
      </c>
      <c r="K4089" s="2">
        <v>22</v>
      </c>
      <c r="L4089" s="3">
        <v>123.95</v>
      </c>
      <c r="M4089" s="4">
        <v>0.01</v>
      </c>
      <c r="N4089" s="5" t="s">
        <v>23</v>
      </c>
      <c r="O4089" s="3">
        <v>2.42</v>
      </c>
      <c r="P4089" s="3">
        <v>5.34</v>
      </c>
      <c r="Q4089" s="3">
        <v>2.99</v>
      </c>
      <c r="R4089" s="5" t="s">
        <v>1651</v>
      </c>
      <c r="S4089" s="5" t="s">
        <v>2196</v>
      </c>
      <c r="T4089" s="5" t="str">
        <f t="shared" si="379"/>
        <v>Jas O'Carroll</v>
      </c>
      <c r="U4089" t="s">
        <v>1988</v>
      </c>
      <c r="V4089" s="5" t="s">
        <v>47</v>
      </c>
      <c r="W4089" s="5" t="s">
        <v>28</v>
      </c>
      <c r="X4089" s="5" t="s">
        <v>41</v>
      </c>
      <c r="Y4089" s="5" t="s">
        <v>667</v>
      </c>
      <c r="Z4089" s="5" t="s">
        <v>43</v>
      </c>
      <c r="AA4089" s="4">
        <v>0.38</v>
      </c>
      <c r="AB4089" s="1">
        <v>40395</v>
      </c>
      <c r="AC4089" s="1">
        <v>26788</v>
      </c>
      <c r="AD4089">
        <f t="shared" si="380"/>
        <v>2</v>
      </c>
      <c r="AE4089">
        <f t="shared" ca="1" si="381"/>
        <v>51</v>
      </c>
      <c r="AF4089" t="str">
        <f t="shared" ca="1" si="382"/>
        <v>18-64</v>
      </c>
      <c r="AG4089" s="3">
        <f t="shared" si="383"/>
        <v>0.37861209090909093</v>
      </c>
      <c r="AH4089" t="str">
        <f>_xlfn.IFNA(VLOOKUP(Sales_Transactions[[#This Row],[Order ID]],Returned_Items[#All],2,FALSE),"Not Returned")</f>
        <v>Returned</v>
      </c>
    </row>
    <row r="4090" spans="1:34" x14ac:dyDescent="0.25">
      <c r="A4090">
        <v>37669</v>
      </c>
      <c r="C4090" t="s">
        <v>1589</v>
      </c>
      <c r="D4090" s="2" t="str">
        <f>TEXT(MID(Sales_Transactions[[#This Row],[Order Date]],2,5),"d/m/yyy")</f>
        <v>29/10/2010</v>
      </c>
      <c r="E4090" s="2" t="str">
        <f>TEXT(MID(Sales_Transactions[[#This Row],[Order Date]],2,5),"d")</f>
        <v>29</v>
      </c>
      <c r="F4090" s="2" t="str">
        <f>TEXT(MID(Sales_Transactions[[#This Row],[Order Date]],2,5),"m")</f>
        <v>10</v>
      </c>
      <c r="G4090" s="2" t="str">
        <f>TEXT(MID(Sales_Transactions[[#This Row],[Order Date]],2,5),"yyy")</f>
        <v>2010</v>
      </c>
      <c r="H4090" s="2" t="str">
        <f>TEXT(MID(Sales_Transactions[[#This Row],[Order Date]],2,5),"yyy/m")</f>
        <v>2010/10</v>
      </c>
      <c r="I4090" t="s">
        <v>52</v>
      </c>
      <c r="J4090">
        <f t="shared" si="378"/>
        <v>1</v>
      </c>
      <c r="K4090" s="2">
        <v>39</v>
      </c>
      <c r="L4090" s="3">
        <v>9081.98</v>
      </c>
      <c r="M4090" s="4">
        <v>0.02</v>
      </c>
      <c r="N4090" s="5" t="s">
        <v>67</v>
      </c>
      <c r="O4090" s="3">
        <v>2485.54</v>
      </c>
      <c r="P4090" s="3">
        <v>232.58</v>
      </c>
      <c r="Q4090" s="3">
        <v>19.989999999999998</v>
      </c>
      <c r="R4090" s="5" t="s">
        <v>3076</v>
      </c>
      <c r="S4090" s="5" t="s">
        <v>3077</v>
      </c>
      <c r="T4090" s="5" t="str">
        <f t="shared" si="379"/>
        <v>Alejandro Grove</v>
      </c>
      <c r="U4090" t="s">
        <v>1988</v>
      </c>
      <c r="V4090" s="5" t="s">
        <v>47</v>
      </c>
      <c r="W4090" s="5" t="s">
        <v>28</v>
      </c>
      <c r="X4090" s="5" t="s">
        <v>38</v>
      </c>
      <c r="Y4090" s="5" t="s">
        <v>2459</v>
      </c>
      <c r="Z4090" s="5" t="s">
        <v>43</v>
      </c>
      <c r="AA4090" s="4">
        <v>0.59</v>
      </c>
      <c r="AB4090" s="1">
        <v>40482</v>
      </c>
      <c r="AC4090" s="1">
        <v>26732</v>
      </c>
      <c r="AD4090">
        <f t="shared" si="380"/>
        <v>2</v>
      </c>
      <c r="AE4090">
        <f t="shared" ca="1" si="381"/>
        <v>51</v>
      </c>
      <c r="AF4090" t="str">
        <f t="shared" ca="1" si="382"/>
        <v>18-64</v>
      </c>
      <c r="AG4090" s="3">
        <f t="shared" si="383"/>
        <v>6.4749611282051287</v>
      </c>
      <c r="AH4090" t="str">
        <f>_xlfn.IFNA(VLOOKUP(Sales_Transactions[[#This Row],[Order ID]],Returned_Items[#All],2,FALSE),"Not Returned")</f>
        <v>Not Returned</v>
      </c>
    </row>
    <row r="4091" spans="1:34" x14ac:dyDescent="0.25">
      <c r="A4091">
        <v>37669</v>
      </c>
      <c r="C4091" t="s">
        <v>1589</v>
      </c>
      <c r="D4091" s="2" t="str">
        <f>TEXT(MID(Sales_Transactions[[#This Row],[Order Date]],2,5),"d/m/yyy")</f>
        <v>29/10/2010</v>
      </c>
      <c r="E4091" s="2" t="str">
        <f>TEXT(MID(Sales_Transactions[[#This Row],[Order Date]],2,5),"d")</f>
        <v>29</v>
      </c>
      <c r="F4091" s="2" t="str">
        <f>TEXT(MID(Sales_Transactions[[#This Row],[Order Date]],2,5),"m")</f>
        <v>10</v>
      </c>
      <c r="G4091" s="2" t="str">
        <f>TEXT(MID(Sales_Transactions[[#This Row],[Order Date]],2,5),"yyy")</f>
        <v>2010</v>
      </c>
      <c r="H4091" s="2" t="str">
        <f>TEXT(MID(Sales_Transactions[[#This Row],[Order Date]],2,5),"yyy/m")</f>
        <v>2010/10</v>
      </c>
      <c r="I4091" t="s">
        <v>52</v>
      </c>
      <c r="J4091">
        <f t="shared" si="378"/>
        <v>1</v>
      </c>
      <c r="K4091" s="2">
        <v>31</v>
      </c>
      <c r="L4091" s="3">
        <v>806.08</v>
      </c>
      <c r="M4091" s="4">
        <v>0.08</v>
      </c>
      <c r="N4091" s="5" t="s">
        <v>23</v>
      </c>
      <c r="O4091" s="3">
        <v>402.37</v>
      </c>
      <c r="P4091" s="3">
        <v>26.17</v>
      </c>
      <c r="Q4091" s="3">
        <v>1.39</v>
      </c>
      <c r="R4091" s="5" t="s">
        <v>3076</v>
      </c>
      <c r="S4091" s="5" t="s">
        <v>3077</v>
      </c>
      <c r="T4091" s="5" t="str">
        <f t="shared" si="379"/>
        <v>Alejandro Grove</v>
      </c>
      <c r="U4091" t="s">
        <v>1988</v>
      </c>
      <c r="V4091" s="5" t="s">
        <v>47</v>
      </c>
      <c r="W4091" s="5" t="s">
        <v>28</v>
      </c>
      <c r="X4091" s="5" t="s">
        <v>98</v>
      </c>
      <c r="Y4091" s="5" t="s">
        <v>2595</v>
      </c>
      <c r="Z4091" s="5" t="s">
        <v>43</v>
      </c>
      <c r="AA4091" s="4">
        <v>0.38</v>
      </c>
      <c r="AB4091" s="1">
        <v>40482</v>
      </c>
      <c r="AC4091" s="1">
        <v>26970</v>
      </c>
      <c r="AD4091">
        <f t="shared" si="380"/>
        <v>2</v>
      </c>
      <c r="AE4091">
        <f t="shared" ca="1" si="381"/>
        <v>50</v>
      </c>
      <c r="AF4091" t="str">
        <f t="shared" ca="1" si="382"/>
        <v>18-64</v>
      </c>
      <c r="AG4091" s="3">
        <f t="shared" si="383"/>
        <v>0.88835690322580652</v>
      </c>
      <c r="AH4091" t="str">
        <f>_xlfn.IFNA(VLOOKUP(Sales_Transactions[[#This Row],[Order ID]],Returned_Items[#All],2,FALSE),"Not Returned")</f>
        <v>Not Returned</v>
      </c>
    </row>
    <row r="4092" spans="1:34" x14ac:dyDescent="0.25">
      <c r="A4092">
        <v>37669</v>
      </c>
      <c r="C4092" t="s">
        <v>1589</v>
      </c>
      <c r="D4092" s="2" t="str">
        <f>TEXT(MID(Sales_Transactions[[#This Row],[Order Date]],2,5),"d/m/yyy")</f>
        <v>29/10/2010</v>
      </c>
      <c r="E4092" s="2" t="str">
        <f>TEXT(MID(Sales_Transactions[[#This Row],[Order Date]],2,5),"d")</f>
        <v>29</v>
      </c>
      <c r="F4092" s="2" t="str">
        <f>TEXT(MID(Sales_Transactions[[#This Row],[Order Date]],2,5),"m")</f>
        <v>10</v>
      </c>
      <c r="G4092" s="2" t="str">
        <f>TEXT(MID(Sales_Transactions[[#This Row],[Order Date]],2,5),"yyy")</f>
        <v>2010</v>
      </c>
      <c r="H4092" s="2" t="str">
        <f>TEXT(MID(Sales_Transactions[[#This Row],[Order Date]],2,5),"yyy/m")</f>
        <v>2010/10</v>
      </c>
      <c r="I4092" t="s">
        <v>52</v>
      </c>
      <c r="J4092">
        <f t="shared" si="378"/>
        <v>1</v>
      </c>
      <c r="K4092" s="2">
        <v>4</v>
      </c>
      <c r="L4092" s="3">
        <v>70.02</v>
      </c>
      <c r="M4092" s="4">
        <v>0</v>
      </c>
      <c r="N4092" s="5" t="s">
        <v>23</v>
      </c>
      <c r="O4092" s="3">
        <v>-30.63</v>
      </c>
      <c r="P4092" s="3">
        <v>15.31</v>
      </c>
      <c r="Q4092" s="3">
        <v>8.7799999999999994</v>
      </c>
      <c r="R4092" s="5" t="s">
        <v>3076</v>
      </c>
      <c r="S4092" s="5" t="s">
        <v>3077</v>
      </c>
      <c r="T4092" s="5" t="str">
        <f t="shared" si="379"/>
        <v>Alejandro Grove</v>
      </c>
      <c r="U4092" t="s">
        <v>1988</v>
      </c>
      <c r="V4092" s="5" t="s">
        <v>47</v>
      </c>
      <c r="W4092" s="5" t="s">
        <v>28</v>
      </c>
      <c r="X4092" s="5" t="s">
        <v>29</v>
      </c>
      <c r="Y4092" s="5" t="s">
        <v>1274</v>
      </c>
      <c r="Z4092" s="5" t="s">
        <v>43</v>
      </c>
      <c r="AA4092" s="4">
        <v>0.56999999999999995</v>
      </c>
      <c r="AB4092" s="1">
        <v>40483</v>
      </c>
      <c r="AC4092" s="1">
        <v>20995</v>
      </c>
      <c r="AD4092">
        <f t="shared" si="380"/>
        <v>3</v>
      </c>
      <c r="AE4092">
        <f t="shared" ca="1" si="381"/>
        <v>67</v>
      </c>
      <c r="AF4092" t="str">
        <f t="shared" ca="1" si="382"/>
        <v>Over 65</v>
      </c>
      <c r="AG4092" s="3">
        <f t="shared" si="383"/>
        <v>6.0225</v>
      </c>
      <c r="AH4092" t="str">
        <f>_xlfn.IFNA(VLOOKUP(Sales_Transactions[[#This Row],[Order ID]],Returned_Items[#All],2,FALSE),"Not Returned")</f>
        <v>Not Returned</v>
      </c>
    </row>
    <row r="4093" spans="1:34" x14ac:dyDescent="0.25">
      <c r="A4093">
        <v>38117</v>
      </c>
      <c r="C4093" t="s">
        <v>2304</v>
      </c>
      <c r="D4093" s="2" t="str">
        <f>TEXT(MID(Sales_Transactions[[#This Row],[Order Date]],2,5),"d/m/yyy")</f>
        <v>20/4/2010</v>
      </c>
      <c r="E4093" s="2" t="str">
        <f>TEXT(MID(Sales_Transactions[[#This Row],[Order Date]],2,5),"d")</f>
        <v>20</v>
      </c>
      <c r="F4093" s="2" t="str">
        <f>TEXT(MID(Sales_Transactions[[#This Row],[Order Date]],2,5),"m")</f>
        <v>4</v>
      </c>
      <c r="G4093" s="2" t="str">
        <f>TEXT(MID(Sales_Transactions[[#This Row],[Order Date]],2,5),"yyy")</f>
        <v>2010</v>
      </c>
      <c r="H4093" s="2" t="str">
        <f>TEXT(MID(Sales_Transactions[[#This Row],[Order Date]],2,5),"yyy/m")</f>
        <v>2010/4</v>
      </c>
      <c r="I4093" t="s">
        <v>22</v>
      </c>
      <c r="J4093">
        <f t="shared" si="378"/>
        <v>2</v>
      </c>
      <c r="K4093" s="2">
        <v>28</v>
      </c>
      <c r="L4093" s="3">
        <v>481.27</v>
      </c>
      <c r="M4093" s="4">
        <v>0.01</v>
      </c>
      <c r="N4093" s="5" t="s">
        <v>23</v>
      </c>
      <c r="O4093" s="3">
        <v>-128.88999999999999</v>
      </c>
      <c r="P4093" s="3">
        <v>15.7</v>
      </c>
      <c r="Q4093" s="3">
        <v>11.25</v>
      </c>
      <c r="R4093" s="5" t="s">
        <v>3098</v>
      </c>
      <c r="S4093" s="5" t="s">
        <v>1603</v>
      </c>
      <c r="T4093" s="5" t="str">
        <f t="shared" si="379"/>
        <v>Mick Hernandez</v>
      </c>
      <c r="U4093" t="s">
        <v>1988</v>
      </c>
      <c r="V4093" s="5" t="s">
        <v>74</v>
      </c>
      <c r="W4093" s="5" t="s">
        <v>28</v>
      </c>
      <c r="X4093" s="5" t="s">
        <v>29</v>
      </c>
      <c r="Y4093" s="5" t="s">
        <v>318</v>
      </c>
      <c r="Z4093" s="5" t="s">
        <v>43</v>
      </c>
      <c r="AA4093" s="4">
        <v>0.6</v>
      </c>
      <c r="AB4093" s="1">
        <v>40293</v>
      </c>
      <c r="AC4093" s="1">
        <v>26378</v>
      </c>
      <c r="AD4093">
        <f t="shared" si="380"/>
        <v>5</v>
      </c>
      <c r="AE4093">
        <f t="shared" ca="1" si="381"/>
        <v>52</v>
      </c>
      <c r="AF4093" t="str">
        <f t="shared" ca="1" si="382"/>
        <v>18-64</v>
      </c>
      <c r="AG4093" s="3">
        <f t="shared" si="383"/>
        <v>0.96244392857142869</v>
      </c>
      <c r="AH4093" t="str">
        <f>_xlfn.IFNA(VLOOKUP(Sales_Transactions[[#This Row],[Order ID]],Returned_Items[#All],2,FALSE),"Not Returned")</f>
        <v>Not Returned</v>
      </c>
    </row>
    <row r="4094" spans="1:34" x14ac:dyDescent="0.25">
      <c r="A4094">
        <v>38210</v>
      </c>
      <c r="C4094" t="s">
        <v>1669</v>
      </c>
      <c r="D4094" s="2" t="str">
        <f>TEXT(MID(Sales_Transactions[[#This Row],[Order Date]],2,5),"d/m/yyy")</f>
        <v>12/12/2010</v>
      </c>
      <c r="E4094" s="2" t="str">
        <f>TEXT(MID(Sales_Transactions[[#This Row],[Order Date]],2,5),"d")</f>
        <v>12</v>
      </c>
      <c r="F4094" s="2" t="str">
        <f>TEXT(MID(Sales_Transactions[[#This Row],[Order Date]],2,5),"m")</f>
        <v>12</v>
      </c>
      <c r="G4094" s="2" t="str">
        <f>TEXT(MID(Sales_Transactions[[#This Row],[Order Date]],2,5),"yyy")</f>
        <v>2010</v>
      </c>
      <c r="H4094" s="2" t="str">
        <f>TEXT(MID(Sales_Transactions[[#This Row],[Order Date]],2,5),"yyy/m")</f>
        <v>2010/12</v>
      </c>
      <c r="I4094" t="s">
        <v>22</v>
      </c>
      <c r="J4094">
        <f t="shared" si="378"/>
        <v>2</v>
      </c>
      <c r="K4094" s="2">
        <v>10</v>
      </c>
      <c r="L4094" s="3">
        <v>52.76</v>
      </c>
      <c r="M4094" s="4">
        <v>0.09</v>
      </c>
      <c r="N4094" s="5" t="s">
        <v>23</v>
      </c>
      <c r="O4094" s="3">
        <v>-49.53</v>
      </c>
      <c r="P4094" s="3">
        <v>4.9800000000000004</v>
      </c>
      <c r="Q4094" s="3">
        <v>7.44</v>
      </c>
      <c r="R4094" s="5" t="s">
        <v>2667</v>
      </c>
      <c r="S4094" s="5" t="s">
        <v>3106</v>
      </c>
      <c r="T4094" s="5" t="str">
        <f t="shared" si="379"/>
        <v>Ben Ferrer</v>
      </c>
      <c r="U4094" t="s">
        <v>1988</v>
      </c>
      <c r="V4094" s="5" t="s">
        <v>47</v>
      </c>
      <c r="W4094" s="5" t="s">
        <v>28</v>
      </c>
      <c r="X4094" s="5" t="s">
        <v>75</v>
      </c>
      <c r="Y4094" s="5" t="s">
        <v>2061</v>
      </c>
      <c r="Z4094" s="5" t="s">
        <v>43</v>
      </c>
      <c r="AA4094" s="4">
        <v>0.36</v>
      </c>
      <c r="AB4094" s="1">
        <v>40524</v>
      </c>
      <c r="AC4094" s="1">
        <v>21415</v>
      </c>
      <c r="AD4094">
        <f t="shared" si="380"/>
        <v>0</v>
      </c>
      <c r="AE4094">
        <f t="shared" ca="1" si="381"/>
        <v>65</v>
      </c>
      <c r="AF4094" t="str">
        <f t="shared" ca="1" si="382"/>
        <v>Over 65</v>
      </c>
      <c r="AG4094" s="3">
        <f t="shared" si="383"/>
        <v>1.2415518000000001</v>
      </c>
      <c r="AH4094" t="str">
        <f>_xlfn.IFNA(VLOOKUP(Sales_Transactions[[#This Row],[Order ID]],Returned_Items[#All],2,FALSE),"Not Returned")</f>
        <v>Returned</v>
      </c>
    </row>
    <row r="4095" spans="1:34" x14ac:dyDescent="0.25">
      <c r="A4095">
        <v>38274</v>
      </c>
      <c r="C4095" t="s">
        <v>2346</v>
      </c>
      <c r="D4095" s="2" t="str">
        <f>TEXT(MID(Sales_Transactions[[#This Row],[Order Date]],2,5),"d/m/yyy")</f>
        <v>10/6/2011</v>
      </c>
      <c r="E4095" s="2" t="str">
        <f>TEXT(MID(Sales_Transactions[[#This Row],[Order Date]],2,5),"d")</f>
        <v>10</v>
      </c>
      <c r="F4095" s="2" t="str">
        <f>TEXT(MID(Sales_Transactions[[#This Row],[Order Date]],2,5),"m")</f>
        <v>6</v>
      </c>
      <c r="G4095" s="2" t="str">
        <f>TEXT(MID(Sales_Transactions[[#This Row],[Order Date]],2,5),"yyy")</f>
        <v>2011</v>
      </c>
      <c r="H4095" s="2" t="str">
        <f>TEXT(MID(Sales_Transactions[[#This Row],[Order Date]],2,5),"yyy/m")</f>
        <v>2011/6</v>
      </c>
      <c r="I4095" t="s">
        <v>33</v>
      </c>
      <c r="J4095">
        <f t="shared" si="378"/>
        <v>4</v>
      </c>
      <c r="K4095" s="2">
        <v>9</v>
      </c>
      <c r="L4095" s="3">
        <v>1225.3699999999999</v>
      </c>
      <c r="M4095" s="4">
        <v>0.08</v>
      </c>
      <c r="N4095" s="5" t="s">
        <v>23</v>
      </c>
      <c r="O4095" s="3">
        <v>0.98</v>
      </c>
      <c r="P4095" s="3">
        <v>140.81</v>
      </c>
      <c r="Q4095" s="3">
        <v>24.49</v>
      </c>
      <c r="R4095" s="5" t="s">
        <v>2544</v>
      </c>
      <c r="S4095" s="5" t="s">
        <v>3138</v>
      </c>
      <c r="T4095" s="5" t="str">
        <f t="shared" si="379"/>
        <v>Todd Sumrall</v>
      </c>
      <c r="U4095" t="s">
        <v>1988</v>
      </c>
      <c r="V4095" s="5" t="s">
        <v>37</v>
      </c>
      <c r="W4095" s="5" t="s">
        <v>57</v>
      </c>
      <c r="X4095" s="5" t="s">
        <v>154</v>
      </c>
      <c r="Y4095" s="5" t="s">
        <v>502</v>
      </c>
      <c r="Z4095" s="5" t="s">
        <v>31</v>
      </c>
      <c r="AA4095" s="4">
        <v>0.56999999999999995</v>
      </c>
      <c r="AB4095" s="1">
        <v>40706</v>
      </c>
      <c r="AC4095" s="1">
        <v>17580</v>
      </c>
      <c r="AD4095">
        <f t="shared" si="380"/>
        <v>2</v>
      </c>
      <c r="AE4095">
        <f t="shared" ca="1" si="381"/>
        <v>76</v>
      </c>
      <c r="AF4095" t="str">
        <f t="shared" ca="1" si="382"/>
        <v>Over 65</v>
      </c>
      <c r="AG4095" s="3">
        <f t="shared" si="383"/>
        <v>18.354150222222223</v>
      </c>
      <c r="AH4095" t="str">
        <f>_xlfn.IFNA(VLOOKUP(Sales_Transactions[[#This Row],[Order ID]],Returned_Items[#All],2,FALSE),"Not Returned")</f>
        <v>Not Returned</v>
      </c>
    </row>
    <row r="4096" spans="1:34" x14ac:dyDescent="0.25">
      <c r="A4096">
        <v>38274</v>
      </c>
      <c r="C4096" t="s">
        <v>2346</v>
      </c>
      <c r="D4096" s="2" t="str">
        <f>TEXT(MID(Sales_Transactions[[#This Row],[Order Date]],2,5),"d/m/yyy")</f>
        <v>10/6/2011</v>
      </c>
      <c r="E4096" s="2" t="str">
        <f>TEXT(MID(Sales_Transactions[[#This Row],[Order Date]],2,5),"d")</f>
        <v>10</v>
      </c>
      <c r="F4096" s="2" t="str">
        <f>TEXT(MID(Sales_Transactions[[#This Row],[Order Date]],2,5),"m")</f>
        <v>6</v>
      </c>
      <c r="G4096" s="2" t="str">
        <f>TEXT(MID(Sales_Transactions[[#This Row],[Order Date]],2,5),"yyy")</f>
        <v>2011</v>
      </c>
      <c r="H4096" s="2" t="str">
        <f>TEXT(MID(Sales_Transactions[[#This Row],[Order Date]],2,5),"yyy/m")</f>
        <v>2011/6</v>
      </c>
      <c r="I4096" t="s">
        <v>33</v>
      </c>
      <c r="J4096">
        <f t="shared" si="378"/>
        <v>4</v>
      </c>
      <c r="K4096" s="2">
        <v>27</v>
      </c>
      <c r="L4096" s="3">
        <v>1199.57</v>
      </c>
      <c r="M4096" s="4">
        <v>0.06</v>
      </c>
      <c r="N4096" s="5" t="s">
        <v>23</v>
      </c>
      <c r="O4096" s="3">
        <v>23.7</v>
      </c>
      <c r="P4096" s="3">
        <v>43.57</v>
      </c>
      <c r="Q4096" s="3">
        <v>16.36</v>
      </c>
      <c r="R4096" s="5" t="s">
        <v>2544</v>
      </c>
      <c r="S4096" s="5" t="s">
        <v>3138</v>
      </c>
      <c r="T4096" s="5" t="str">
        <f t="shared" si="379"/>
        <v>Todd Sumrall</v>
      </c>
      <c r="U4096" t="s">
        <v>1988</v>
      </c>
      <c r="V4096" s="5" t="s">
        <v>37</v>
      </c>
      <c r="W4096" s="5" t="s">
        <v>28</v>
      </c>
      <c r="X4096" s="5" t="s">
        <v>29</v>
      </c>
      <c r="Y4096" s="5" t="s">
        <v>2391</v>
      </c>
      <c r="Z4096" s="5" t="s">
        <v>43</v>
      </c>
      <c r="AA4096" s="4">
        <v>0.55000000000000004</v>
      </c>
      <c r="AB4096" s="1">
        <v>40706</v>
      </c>
      <c r="AC4096" s="1">
        <v>17611</v>
      </c>
      <c r="AD4096">
        <f t="shared" si="380"/>
        <v>2</v>
      </c>
      <c r="AE4096">
        <f t="shared" ca="1" si="381"/>
        <v>76</v>
      </c>
      <c r="AF4096" t="str">
        <f t="shared" ca="1" si="382"/>
        <v>Over 65</v>
      </c>
      <c r="AG4096" s="3">
        <f t="shared" si="383"/>
        <v>2.2186614074074074</v>
      </c>
      <c r="AH4096" t="str">
        <f>_xlfn.IFNA(VLOOKUP(Sales_Transactions[[#This Row],[Order ID]],Returned_Items[#All],2,FALSE),"Not Returned")</f>
        <v>Not Returned</v>
      </c>
    </row>
    <row r="4097" spans="1:34" x14ac:dyDescent="0.25">
      <c r="A4097">
        <v>38274</v>
      </c>
      <c r="C4097" t="s">
        <v>2346</v>
      </c>
      <c r="D4097" s="2" t="str">
        <f>TEXT(MID(Sales_Transactions[[#This Row],[Order Date]],2,5),"d/m/yyy")</f>
        <v>10/6/2011</v>
      </c>
      <c r="E4097" s="2" t="str">
        <f>TEXT(MID(Sales_Transactions[[#This Row],[Order Date]],2,5),"d")</f>
        <v>10</v>
      </c>
      <c r="F4097" s="2" t="str">
        <f>TEXT(MID(Sales_Transactions[[#This Row],[Order Date]],2,5),"m")</f>
        <v>6</v>
      </c>
      <c r="G4097" s="2" t="str">
        <f>TEXT(MID(Sales_Transactions[[#This Row],[Order Date]],2,5),"yyy")</f>
        <v>2011</v>
      </c>
      <c r="H4097" s="2" t="str">
        <f>TEXT(MID(Sales_Transactions[[#This Row],[Order Date]],2,5),"yyy/m")</f>
        <v>2011/6</v>
      </c>
      <c r="I4097" t="s">
        <v>33</v>
      </c>
      <c r="J4097">
        <f t="shared" si="378"/>
        <v>4</v>
      </c>
      <c r="K4097" s="2">
        <v>10</v>
      </c>
      <c r="L4097" s="3">
        <v>484.21949999999998</v>
      </c>
      <c r="M4097" s="4">
        <v>0.02</v>
      </c>
      <c r="N4097" s="5" t="s">
        <v>67</v>
      </c>
      <c r="O4097" s="3">
        <v>-33.79</v>
      </c>
      <c r="P4097" s="3">
        <v>55.99</v>
      </c>
      <c r="Q4097" s="3">
        <v>1.25</v>
      </c>
      <c r="R4097" s="5" t="s">
        <v>2544</v>
      </c>
      <c r="S4097" s="5" t="s">
        <v>3138</v>
      </c>
      <c r="T4097" s="5" t="str">
        <f t="shared" si="379"/>
        <v>Todd Sumrall</v>
      </c>
      <c r="U4097" t="s">
        <v>1988</v>
      </c>
      <c r="V4097" s="5" t="s">
        <v>37</v>
      </c>
      <c r="W4097" s="5" t="s">
        <v>48</v>
      </c>
      <c r="X4097" s="5" t="s">
        <v>49</v>
      </c>
      <c r="Y4097" s="5" t="s">
        <v>1121</v>
      </c>
      <c r="Z4097" s="5" t="s">
        <v>60</v>
      </c>
      <c r="AA4097" s="4">
        <v>0.55000000000000004</v>
      </c>
      <c r="AB4097" s="1">
        <v>40705</v>
      </c>
      <c r="AC4097" s="1">
        <v>17903</v>
      </c>
      <c r="AD4097">
        <f t="shared" si="380"/>
        <v>1</v>
      </c>
      <c r="AE4097">
        <f t="shared" ca="1" si="381"/>
        <v>75</v>
      </c>
      <c r="AF4097" t="str">
        <f t="shared" ca="1" si="382"/>
        <v>Over 65</v>
      </c>
      <c r="AG4097" s="3">
        <f t="shared" si="383"/>
        <v>5.7228802000000005</v>
      </c>
      <c r="AH4097" t="str">
        <f>_xlfn.IFNA(VLOOKUP(Sales_Transactions[[#This Row],[Order ID]],Returned_Items[#All],2,FALSE),"Not Returned")</f>
        <v>Not Returned</v>
      </c>
    </row>
    <row r="4098" spans="1:34" x14ac:dyDescent="0.25">
      <c r="A4098">
        <v>38370</v>
      </c>
      <c r="C4098" t="s">
        <v>1337</v>
      </c>
      <c r="D4098" s="2" t="str">
        <f>TEXT(MID(Sales_Transactions[[#This Row],[Order Date]],2,5),"d/m/yyy")</f>
        <v>3/4/2011</v>
      </c>
      <c r="E4098" s="2" t="str">
        <f>TEXT(MID(Sales_Transactions[[#This Row],[Order Date]],2,5),"d")</f>
        <v>3</v>
      </c>
      <c r="F4098" s="2" t="str">
        <f>TEXT(MID(Sales_Transactions[[#This Row],[Order Date]],2,5),"m")</f>
        <v>4</v>
      </c>
      <c r="G4098" s="2" t="str">
        <f>TEXT(MID(Sales_Transactions[[#This Row],[Order Date]],2,5),"yyy")</f>
        <v>2011</v>
      </c>
      <c r="H4098" s="2" t="str">
        <f>TEXT(MID(Sales_Transactions[[#This Row],[Order Date]],2,5),"yyy/m")</f>
        <v>2011/4</v>
      </c>
      <c r="I4098" t="s">
        <v>33</v>
      </c>
      <c r="J4098">
        <f t="shared" ref="J4098:J4161" si="384">IF(I4098="Making Critical",5,IF(I4098="High",4,IF(I4098="Medium",3,IF(I4098="Low",2,1))))</f>
        <v>4</v>
      </c>
      <c r="K4098" s="2">
        <v>50</v>
      </c>
      <c r="L4098" s="3">
        <v>169.13</v>
      </c>
      <c r="M4098" s="4">
        <v>0</v>
      </c>
      <c r="N4098" s="5" t="s">
        <v>23</v>
      </c>
      <c r="O4098" s="3">
        <v>43.05</v>
      </c>
      <c r="P4098" s="3">
        <v>3.14</v>
      </c>
      <c r="Q4098" s="3">
        <v>1.1399999999999999</v>
      </c>
      <c r="R4098" s="5" t="s">
        <v>1783</v>
      </c>
      <c r="S4098" s="5" t="s">
        <v>1373</v>
      </c>
      <c r="T4098" s="5" t="str">
        <f t="shared" ref="T4098:T4161" si="385">R4098 &amp; " " &amp; S4098</f>
        <v>Sean O'Donnell</v>
      </c>
      <c r="U4098" t="s">
        <v>1988</v>
      </c>
      <c r="V4098" s="5" t="s">
        <v>47</v>
      </c>
      <c r="W4098" s="5" t="s">
        <v>28</v>
      </c>
      <c r="X4098" s="5" t="s">
        <v>75</v>
      </c>
      <c r="Y4098" s="5" t="s">
        <v>3139</v>
      </c>
      <c r="Z4098" s="5" t="s">
        <v>84</v>
      </c>
      <c r="AA4098" s="4">
        <v>0.4</v>
      </c>
      <c r="AB4098" s="1">
        <v>40638</v>
      </c>
      <c r="AC4098" s="1">
        <v>18096</v>
      </c>
      <c r="AD4098">
        <f t="shared" ref="AD4098:AD4161" si="386">_xlfn.DAYS(AB4098,D4098)</f>
        <v>2</v>
      </c>
      <c r="AE4098">
        <f t="shared" ref="AE4098:AE4161" ca="1" si="387">DATEDIF(AC4098,TODAY(),"Y")</f>
        <v>75</v>
      </c>
      <c r="AF4098" t="str">
        <f t="shared" ref="AF4098:AF4161" ca="1" si="388">IF(AE4098&lt;18,"Under 18",IF(AE4098&lt;65,"18-64","Over 65"))</f>
        <v>Over 65</v>
      </c>
      <c r="AG4098" s="3">
        <f t="shared" ref="AG4098:AG4161" si="389" xml:space="preserve"> (P4098 - (M4098 / 100) * P4098 + Q4098) / K4098</f>
        <v>8.5600000000000009E-2</v>
      </c>
      <c r="AH4098" t="str">
        <f>_xlfn.IFNA(VLOOKUP(Sales_Transactions[[#This Row],[Order ID]],Returned_Items[#All],2,FALSE),"Not Returned")</f>
        <v>Not Returned</v>
      </c>
    </row>
    <row r="4099" spans="1:34" x14ac:dyDescent="0.25">
      <c r="A4099">
        <v>38405</v>
      </c>
      <c r="C4099" t="s">
        <v>1207</v>
      </c>
      <c r="D4099" s="2" t="str">
        <f>TEXT(MID(Sales_Transactions[[#This Row],[Order Date]],2,5),"d/m/yyy")</f>
        <v>15/7/2010</v>
      </c>
      <c r="E4099" s="2" t="str">
        <f>TEXT(MID(Sales_Transactions[[#This Row],[Order Date]],2,5),"d")</f>
        <v>15</v>
      </c>
      <c r="F4099" s="2" t="str">
        <f>TEXT(MID(Sales_Transactions[[#This Row],[Order Date]],2,5),"m")</f>
        <v>7</v>
      </c>
      <c r="G4099" s="2" t="str">
        <f>TEXT(MID(Sales_Transactions[[#This Row],[Order Date]],2,5),"yyy")</f>
        <v>2010</v>
      </c>
      <c r="H4099" s="2" t="str">
        <f>TEXT(MID(Sales_Transactions[[#This Row],[Order Date]],2,5),"yyy/m")</f>
        <v>2010/7</v>
      </c>
      <c r="I4099" t="s">
        <v>78</v>
      </c>
      <c r="J4099">
        <f t="shared" si="384"/>
        <v>3</v>
      </c>
      <c r="K4099" s="2">
        <v>29</v>
      </c>
      <c r="L4099" s="3">
        <v>208.04</v>
      </c>
      <c r="M4099" s="4">
        <v>0.1</v>
      </c>
      <c r="N4099" s="5" t="s">
        <v>23</v>
      </c>
      <c r="O4099" s="3">
        <v>14.77</v>
      </c>
      <c r="P4099" s="3">
        <v>7.59</v>
      </c>
      <c r="Q4099" s="3">
        <v>4</v>
      </c>
      <c r="R4099" s="5" t="s">
        <v>3112</v>
      </c>
      <c r="S4099" s="5" t="s">
        <v>899</v>
      </c>
      <c r="T4099" s="5" t="str">
        <f t="shared" si="385"/>
        <v>Laura Armstrong</v>
      </c>
      <c r="U4099" t="s">
        <v>1988</v>
      </c>
      <c r="V4099" s="5" t="s">
        <v>27</v>
      </c>
      <c r="W4099" s="5" t="s">
        <v>57</v>
      </c>
      <c r="X4099" s="5" t="s">
        <v>58</v>
      </c>
      <c r="Y4099" s="5" t="s">
        <v>843</v>
      </c>
      <c r="Z4099" s="5" t="s">
        <v>84</v>
      </c>
      <c r="AA4099" s="4">
        <v>0.42</v>
      </c>
      <c r="AB4099" s="1">
        <v>40377</v>
      </c>
      <c r="AC4099" s="1">
        <v>18011</v>
      </c>
      <c r="AD4099">
        <f t="shared" si="386"/>
        <v>3</v>
      </c>
      <c r="AE4099">
        <f t="shared" ca="1" si="387"/>
        <v>75</v>
      </c>
      <c r="AF4099" t="str">
        <f t="shared" ca="1" si="388"/>
        <v>Over 65</v>
      </c>
      <c r="AG4099" s="3">
        <f t="shared" si="389"/>
        <v>0.39939344827586204</v>
      </c>
      <c r="AH4099" t="str">
        <f>_xlfn.IFNA(VLOOKUP(Sales_Transactions[[#This Row],[Order ID]],Returned_Items[#All],2,FALSE),"Not Returned")</f>
        <v>Not Returned</v>
      </c>
    </row>
    <row r="4100" spans="1:34" x14ac:dyDescent="0.25">
      <c r="A4100">
        <v>38466</v>
      </c>
      <c r="C4100" t="s">
        <v>2857</v>
      </c>
      <c r="D4100" s="2" t="str">
        <f>TEXT(MID(Sales_Transactions[[#This Row],[Order Date]],2,5),"d/m/yyy")</f>
        <v>17/8/2011</v>
      </c>
      <c r="E4100" s="2" t="str">
        <f>TEXT(MID(Sales_Transactions[[#This Row],[Order Date]],2,5),"d")</f>
        <v>17</v>
      </c>
      <c r="F4100" s="2" t="str">
        <f>TEXT(MID(Sales_Transactions[[#This Row],[Order Date]],2,5),"m")</f>
        <v>8</v>
      </c>
      <c r="G4100" s="2" t="str">
        <f>TEXT(MID(Sales_Transactions[[#This Row],[Order Date]],2,5),"yyy")</f>
        <v>2011</v>
      </c>
      <c r="H4100" s="2" t="str">
        <f>TEXT(MID(Sales_Transactions[[#This Row],[Order Date]],2,5),"yyy/m")</f>
        <v>2011/8</v>
      </c>
      <c r="I4100" t="s">
        <v>101</v>
      </c>
      <c r="J4100">
        <f t="shared" si="384"/>
        <v>1</v>
      </c>
      <c r="K4100" s="2">
        <v>22</v>
      </c>
      <c r="L4100" s="3">
        <v>136.18</v>
      </c>
      <c r="M4100" s="4">
        <v>0.08</v>
      </c>
      <c r="N4100" s="5" t="s">
        <v>23</v>
      </c>
      <c r="O4100" s="3">
        <v>-43.26</v>
      </c>
      <c r="P4100" s="3">
        <v>5.98</v>
      </c>
      <c r="Q4100" s="3">
        <v>5.46</v>
      </c>
      <c r="R4100" s="5" t="s">
        <v>3083</v>
      </c>
      <c r="S4100" s="5" t="s">
        <v>3084</v>
      </c>
      <c r="T4100" s="5" t="str">
        <f t="shared" si="385"/>
        <v>Jane Waco</v>
      </c>
      <c r="U4100" t="s">
        <v>1988</v>
      </c>
      <c r="V4100" s="5" t="s">
        <v>47</v>
      </c>
      <c r="W4100" s="5" t="s">
        <v>28</v>
      </c>
      <c r="X4100" s="5" t="s">
        <v>75</v>
      </c>
      <c r="Y4100" s="5" t="s">
        <v>1279</v>
      </c>
      <c r="Z4100" s="5" t="s">
        <v>43</v>
      </c>
      <c r="AA4100" s="4">
        <v>0.36</v>
      </c>
      <c r="AB4100" s="1">
        <v>40773</v>
      </c>
      <c r="AC4100" s="1">
        <v>18322</v>
      </c>
      <c r="AD4100">
        <f t="shared" si="386"/>
        <v>1</v>
      </c>
      <c r="AE4100">
        <f t="shared" ca="1" si="387"/>
        <v>74</v>
      </c>
      <c r="AF4100" t="str">
        <f t="shared" ca="1" si="388"/>
        <v>Over 65</v>
      </c>
      <c r="AG4100" s="3">
        <f t="shared" si="389"/>
        <v>0.5197825454545455</v>
      </c>
      <c r="AH4100" t="str">
        <f>_xlfn.IFNA(VLOOKUP(Sales_Transactions[[#This Row],[Order ID]],Returned_Items[#All],2,FALSE),"Not Returned")</f>
        <v>Not Returned</v>
      </c>
    </row>
    <row r="4101" spans="1:34" x14ac:dyDescent="0.25">
      <c r="A4101">
        <v>38466</v>
      </c>
      <c r="C4101" t="s">
        <v>2857</v>
      </c>
      <c r="D4101" s="2" t="str">
        <f>TEXT(MID(Sales_Transactions[[#This Row],[Order Date]],2,5),"d/m/yyy")</f>
        <v>17/8/2011</v>
      </c>
      <c r="E4101" s="2" t="str">
        <f>TEXT(MID(Sales_Transactions[[#This Row],[Order Date]],2,5),"d")</f>
        <v>17</v>
      </c>
      <c r="F4101" s="2" t="str">
        <f>TEXT(MID(Sales_Transactions[[#This Row],[Order Date]],2,5),"m")</f>
        <v>8</v>
      </c>
      <c r="G4101" s="2" t="str">
        <f>TEXT(MID(Sales_Transactions[[#This Row],[Order Date]],2,5),"yyy")</f>
        <v>2011</v>
      </c>
      <c r="H4101" s="2" t="str">
        <f>TEXT(MID(Sales_Transactions[[#This Row],[Order Date]],2,5),"yyy/m")</f>
        <v>2011/8</v>
      </c>
      <c r="I4101" t="s">
        <v>101</v>
      </c>
      <c r="J4101">
        <f t="shared" si="384"/>
        <v>1</v>
      </c>
      <c r="K4101" s="2">
        <v>37</v>
      </c>
      <c r="L4101" s="3">
        <v>111.37</v>
      </c>
      <c r="M4101" s="4">
        <v>0.04</v>
      </c>
      <c r="N4101" s="5" t="s">
        <v>23</v>
      </c>
      <c r="O4101" s="3">
        <v>46.46</v>
      </c>
      <c r="P4101" s="3">
        <v>2.89</v>
      </c>
      <c r="Q4101" s="3">
        <v>0.5</v>
      </c>
      <c r="R4101" s="5" t="s">
        <v>3083</v>
      </c>
      <c r="S4101" s="5" t="s">
        <v>3084</v>
      </c>
      <c r="T4101" s="5" t="str">
        <f t="shared" si="385"/>
        <v>Jane Waco</v>
      </c>
      <c r="U4101" t="s">
        <v>1988</v>
      </c>
      <c r="V4101" s="5" t="s">
        <v>47</v>
      </c>
      <c r="W4101" s="5" t="s">
        <v>28</v>
      </c>
      <c r="X4101" s="5" t="s">
        <v>115</v>
      </c>
      <c r="Y4101" s="5" t="s">
        <v>790</v>
      </c>
      <c r="Z4101" s="5" t="s">
        <v>43</v>
      </c>
      <c r="AA4101" s="4">
        <v>0.38</v>
      </c>
      <c r="AB4101" s="1">
        <v>40774</v>
      </c>
      <c r="AC4101" s="1">
        <v>18423</v>
      </c>
      <c r="AD4101">
        <f t="shared" si="386"/>
        <v>2</v>
      </c>
      <c r="AE4101">
        <f t="shared" ca="1" si="387"/>
        <v>74</v>
      </c>
      <c r="AF4101" t="str">
        <f t="shared" ca="1" si="388"/>
        <v>Over 65</v>
      </c>
      <c r="AG4101" s="3">
        <f t="shared" si="389"/>
        <v>9.1590378378378384E-2</v>
      </c>
      <c r="AH4101" t="str">
        <f>_xlfn.IFNA(VLOOKUP(Sales_Transactions[[#This Row],[Order ID]],Returned_Items[#All],2,FALSE),"Not Returned")</f>
        <v>Not Returned</v>
      </c>
    </row>
    <row r="4102" spans="1:34" x14ac:dyDescent="0.25">
      <c r="A4102">
        <v>38466</v>
      </c>
      <c r="C4102" t="s">
        <v>2857</v>
      </c>
      <c r="D4102" s="2" t="str">
        <f>TEXT(MID(Sales_Transactions[[#This Row],[Order Date]],2,5),"d/m/yyy")</f>
        <v>17/8/2011</v>
      </c>
      <c r="E4102" s="2" t="str">
        <f>TEXT(MID(Sales_Transactions[[#This Row],[Order Date]],2,5),"d")</f>
        <v>17</v>
      </c>
      <c r="F4102" s="2" t="str">
        <f>TEXT(MID(Sales_Transactions[[#This Row],[Order Date]],2,5),"m")</f>
        <v>8</v>
      </c>
      <c r="G4102" s="2" t="str">
        <f>TEXT(MID(Sales_Transactions[[#This Row],[Order Date]],2,5),"yyy")</f>
        <v>2011</v>
      </c>
      <c r="H4102" s="2" t="str">
        <f>TEXT(MID(Sales_Transactions[[#This Row],[Order Date]],2,5),"yyy/m")</f>
        <v>2011/8</v>
      </c>
      <c r="I4102" t="s">
        <v>101</v>
      </c>
      <c r="J4102">
        <f t="shared" si="384"/>
        <v>1</v>
      </c>
      <c r="K4102" s="2">
        <v>15</v>
      </c>
      <c r="L4102" s="3">
        <v>105.48</v>
      </c>
      <c r="M4102" s="4">
        <v>0.02</v>
      </c>
      <c r="N4102" s="5" t="s">
        <v>23</v>
      </c>
      <c r="O4102" s="3">
        <v>-53.99</v>
      </c>
      <c r="P4102" s="3">
        <v>6.48</v>
      </c>
      <c r="Q4102" s="3">
        <v>7.37</v>
      </c>
      <c r="R4102" s="5" t="s">
        <v>3083</v>
      </c>
      <c r="S4102" s="5" t="s">
        <v>3084</v>
      </c>
      <c r="T4102" s="5" t="str">
        <f t="shared" si="385"/>
        <v>Jane Waco</v>
      </c>
      <c r="U4102" t="s">
        <v>1988</v>
      </c>
      <c r="V4102" s="5" t="s">
        <v>47</v>
      </c>
      <c r="W4102" s="5" t="s">
        <v>28</v>
      </c>
      <c r="X4102" s="5" t="s">
        <v>75</v>
      </c>
      <c r="Y4102" s="5" t="s">
        <v>1499</v>
      </c>
      <c r="Z4102" s="5" t="s">
        <v>43</v>
      </c>
      <c r="AA4102" s="4">
        <v>0.37</v>
      </c>
      <c r="AB4102" s="1">
        <v>40773</v>
      </c>
      <c r="AC4102" s="1">
        <v>18590</v>
      </c>
      <c r="AD4102">
        <f t="shared" si="386"/>
        <v>1</v>
      </c>
      <c r="AE4102">
        <f t="shared" ca="1" si="387"/>
        <v>73</v>
      </c>
      <c r="AF4102" t="str">
        <f t="shared" ca="1" si="388"/>
        <v>Over 65</v>
      </c>
      <c r="AG4102" s="3">
        <f t="shared" si="389"/>
        <v>0.92324693333333341</v>
      </c>
      <c r="AH4102" t="str">
        <f>_xlfn.IFNA(VLOOKUP(Sales_Transactions[[#This Row],[Order ID]],Returned_Items[#All],2,FALSE),"Not Returned")</f>
        <v>Not Returned</v>
      </c>
    </row>
    <row r="4103" spans="1:34" x14ac:dyDescent="0.25">
      <c r="A4103">
        <v>38501</v>
      </c>
      <c r="C4103" t="s">
        <v>1308</v>
      </c>
      <c r="D4103" s="2" t="str">
        <f>TEXT(MID(Sales_Transactions[[#This Row],[Order Date]],2,5),"d/m/yyy")</f>
        <v>28/4/2009</v>
      </c>
      <c r="E4103" s="2" t="str">
        <f>TEXT(MID(Sales_Transactions[[#This Row],[Order Date]],2,5),"d")</f>
        <v>28</v>
      </c>
      <c r="F4103" s="2" t="str">
        <f>TEXT(MID(Sales_Transactions[[#This Row],[Order Date]],2,5),"m")</f>
        <v>4</v>
      </c>
      <c r="G4103" s="2" t="str">
        <f>TEXT(MID(Sales_Transactions[[#This Row],[Order Date]],2,5),"yyy")</f>
        <v>2009</v>
      </c>
      <c r="H4103" s="2" t="str">
        <f>TEXT(MID(Sales_Transactions[[#This Row],[Order Date]],2,5),"yyy/m")</f>
        <v>2009/4</v>
      </c>
      <c r="I4103" t="s">
        <v>101</v>
      </c>
      <c r="J4103">
        <f t="shared" si="384"/>
        <v>1</v>
      </c>
      <c r="K4103" s="2">
        <v>11</v>
      </c>
      <c r="L4103" s="3">
        <v>78.680000000000007</v>
      </c>
      <c r="M4103" s="4">
        <v>0.05</v>
      </c>
      <c r="N4103" s="5" t="s">
        <v>23</v>
      </c>
      <c r="O4103" s="3">
        <v>-29.07</v>
      </c>
      <c r="P4103" s="3">
        <v>6.48</v>
      </c>
      <c r="Q4103" s="3">
        <v>6.22</v>
      </c>
      <c r="R4103" s="5" t="s">
        <v>898</v>
      </c>
      <c r="S4103" s="5" t="s">
        <v>3099</v>
      </c>
      <c r="T4103" s="5" t="str">
        <f t="shared" si="385"/>
        <v>Guy Phonely</v>
      </c>
      <c r="U4103" t="s">
        <v>1988</v>
      </c>
      <c r="V4103" s="5" t="s">
        <v>47</v>
      </c>
      <c r="W4103" s="5" t="s">
        <v>28</v>
      </c>
      <c r="X4103" s="5" t="s">
        <v>75</v>
      </c>
      <c r="Y4103" s="5" t="s">
        <v>1649</v>
      </c>
      <c r="Z4103" s="5" t="s">
        <v>43</v>
      </c>
      <c r="AA4103" s="4">
        <v>0.37</v>
      </c>
      <c r="AB4103" s="1">
        <v>39932</v>
      </c>
      <c r="AC4103" s="1">
        <v>18553</v>
      </c>
      <c r="AD4103">
        <f t="shared" si="386"/>
        <v>1</v>
      </c>
      <c r="AE4103">
        <f t="shared" ca="1" si="387"/>
        <v>73</v>
      </c>
      <c r="AF4103" t="str">
        <f t="shared" ca="1" si="388"/>
        <v>Over 65</v>
      </c>
      <c r="AG4103" s="3">
        <f t="shared" si="389"/>
        <v>1.1542509090909092</v>
      </c>
      <c r="AH4103" t="str">
        <f>_xlfn.IFNA(VLOOKUP(Sales_Transactions[[#This Row],[Order ID]],Returned_Items[#All],2,FALSE),"Not Returned")</f>
        <v>Not Returned</v>
      </c>
    </row>
    <row r="4104" spans="1:34" x14ac:dyDescent="0.25">
      <c r="A4104">
        <v>38532</v>
      </c>
      <c r="C4104" t="s">
        <v>1845</v>
      </c>
      <c r="D4104" s="2" t="str">
        <f>TEXT(MID(Sales_Transactions[[#This Row],[Order Date]],2,5),"d/m/yyy")</f>
        <v>17/7/2012</v>
      </c>
      <c r="E4104" s="2" t="str">
        <f>TEXT(MID(Sales_Transactions[[#This Row],[Order Date]],2,5),"d")</f>
        <v>17</v>
      </c>
      <c r="F4104" s="2" t="str">
        <f>TEXT(MID(Sales_Transactions[[#This Row],[Order Date]],2,5),"m")</f>
        <v>7</v>
      </c>
      <c r="G4104" s="2" t="str">
        <f>TEXT(MID(Sales_Transactions[[#This Row],[Order Date]],2,5),"yyy")</f>
        <v>2012</v>
      </c>
      <c r="H4104" s="2" t="str">
        <f>TEXT(MID(Sales_Transactions[[#This Row],[Order Date]],2,5),"yyy/m")</f>
        <v>2012/7</v>
      </c>
      <c r="I4104" t="s">
        <v>33</v>
      </c>
      <c r="J4104">
        <f t="shared" si="384"/>
        <v>4</v>
      </c>
      <c r="K4104" s="2">
        <v>44</v>
      </c>
      <c r="L4104" s="3">
        <v>128.22</v>
      </c>
      <c r="M4104" s="4">
        <v>7.0000000000000007E-2</v>
      </c>
      <c r="N4104" s="5" t="s">
        <v>23</v>
      </c>
      <c r="O4104" s="3">
        <v>16.510000000000002</v>
      </c>
      <c r="P4104" s="3">
        <v>2.94</v>
      </c>
      <c r="Q4104" s="3">
        <v>0.7</v>
      </c>
      <c r="R4104" s="5" t="s">
        <v>2962</v>
      </c>
      <c r="S4104" s="5" t="s">
        <v>3107</v>
      </c>
      <c r="T4104" s="5" t="str">
        <f t="shared" si="385"/>
        <v>Pamela Coakley</v>
      </c>
      <c r="U4104" t="s">
        <v>1988</v>
      </c>
      <c r="V4104" s="5" t="s">
        <v>47</v>
      </c>
      <c r="W4104" s="5" t="s">
        <v>28</v>
      </c>
      <c r="X4104" s="5" t="s">
        <v>124</v>
      </c>
      <c r="Y4104" s="5" t="s">
        <v>2123</v>
      </c>
      <c r="Z4104" s="5" t="s">
        <v>84</v>
      </c>
      <c r="AA4104" s="4">
        <v>0.57999999999999996</v>
      </c>
      <c r="AB4104" s="1">
        <v>41109</v>
      </c>
      <c r="AC4104" s="1">
        <v>18489</v>
      </c>
      <c r="AD4104">
        <f t="shared" si="386"/>
        <v>2</v>
      </c>
      <c r="AE4104">
        <f t="shared" ca="1" si="387"/>
        <v>73</v>
      </c>
      <c r="AF4104" t="str">
        <f t="shared" ca="1" si="388"/>
        <v>Over 65</v>
      </c>
      <c r="AG4104" s="3">
        <f t="shared" si="389"/>
        <v>8.268049999999999E-2</v>
      </c>
      <c r="AH4104" t="str">
        <f>_xlfn.IFNA(VLOOKUP(Sales_Transactions[[#This Row],[Order ID]],Returned_Items[#All],2,FALSE),"Not Returned")</f>
        <v>Not Returned</v>
      </c>
    </row>
    <row r="4105" spans="1:34" x14ac:dyDescent="0.25">
      <c r="A4105">
        <v>38564</v>
      </c>
      <c r="C4105" t="s">
        <v>2285</v>
      </c>
      <c r="D4105" s="2" t="str">
        <f>TEXT(MID(Sales_Transactions[[#This Row],[Order Date]],2,5),"d/m/yyy")</f>
        <v>2/11/2009</v>
      </c>
      <c r="E4105" s="2" t="str">
        <f>TEXT(MID(Sales_Transactions[[#This Row],[Order Date]],2,5),"d")</f>
        <v>2</v>
      </c>
      <c r="F4105" s="2" t="str">
        <f>TEXT(MID(Sales_Transactions[[#This Row],[Order Date]],2,5),"m")</f>
        <v>11</v>
      </c>
      <c r="G4105" s="2" t="str">
        <f>TEXT(MID(Sales_Transactions[[#This Row],[Order Date]],2,5),"yyy")</f>
        <v>2009</v>
      </c>
      <c r="H4105" s="2" t="str">
        <f>TEXT(MID(Sales_Transactions[[#This Row],[Order Date]],2,5),"yyy/m")</f>
        <v>2009/11</v>
      </c>
      <c r="I4105" t="s">
        <v>101</v>
      </c>
      <c r="J4105">
        <f t="shared" si="384"/>
        <v>1</v>
      </c>
      <c r="K4105" s="2">
        <v>31</v>
      </c>
      <c r="L4105" s="3">
        <v>904.93</v>
      </c>
      <c r="M4105" s="4">
        <v>0.08</v>
      </c>
      <c r="N4105" s="5" t="s">
        <v>23</v>
      </c>
      <c r="O4105" s="3">
        <v>-53.4</v>
      </c>
      <c r="P4105" s="3">
        <v>30.97</v>
      </c>
      <c r="Q4105" s="3">
        <v>4</v>
      </c>
      <c r="R4105" s="5" t="s">
        <v>2838</v>
      </c>
      <c r="S4105" s="5" t="s">
        <v>1376</v>
      </c>
      <c r="T4105" s="5" t="str">
        <f t="shared" si="385"/>
        <v>Vivek Grady</v>
      </c>
      <c r="U4105" t="s">
        <v>1988</v>
      </c>
      <c r="V4105" s="5" t="s">
        <v>74</v>
      </c>
      <c r="W4105" s="5" t="s">
        <v>48</v>
      </c>
      <c r="X4105" s="5" t="s">
        <v>87</v>
      </c>
      <c r="Y4105" s="5" t="s">
        <v>1648</v>
      </c>
      <c r="Z4105" s="5" t="s">
        <v>43</v>
      </c>
      <c r="AA4105" s="4">
        <v>0.74</v>
      </c>
      <c r="AB4105" s="1">
        <v>40120</v>
      </c>
      <c r="AC4105" s="1">
        <v>20887</v>
      </c>
      <c r="AD4105">
        <f t="shared" si="386"/>
        <v>1</v>
      </c>
      <c r="AE4105">
        <f t="shared" ca="1" si="387"/>
        <v>67</v>
      </c>
      <c r="AF4105" t="str">
        <f t="shared" ca="1" si="388"/>
        <v>Over 65</v>
      </c>
      <c r="AG4105" s="3">
        <f t="shared" si="389"/>
        <v>1.1272652903225806</v>
      </c>
      <c r="AH4105" t="str">
        <f>_xlfn.IFNA(VLOOKUP(Sales_Transactions[[#This Row],[Order ID]],Returned_Items[#All],2,FALSE),"Not Returned")</f>
        <v>Not Returned</v>
      </c>
    </row>
    <row r="4106" spans="1:34" x14ac:dyDescent="0.25">
      <c r="A4106">
        <v>38564</v>
      </c>
      <c r="C4106" t="s">
        <v>2285</v>
      </c>
      <c r="D4106" s="2" t="str">
        <f>TEXT(MID(Sales_Transactions[[#This Row],[Order Date]],2,5),"d/m/yyy")</f>
        <v>2/11/2009</v>
      </c>
      <c r="E4106" s="2" t="str">
        <f>TEXT(MID(Sales_Transactions[[#This Row],[Order Date]],2,5),"d")</f>
        <v>2</v>
      </c>
      <c r="F4106" s="2" t="str">
        <f>TEXT(MID(Sales_Transactions[[#This Row],[Order Date]],2,5),"m")</f>
        <v>11</v>
      </c>
      <c r="G4106" s="2" t="str">
        <f>TEXT(MID(Sales_Transactions[[#This Row],[Order Date]],2,5),"yyy")</f>
        <v>2009</v>
      </c>
      <c r="H4106" s="2" t="str">
        <f>TEXT(MID(Sales_Transactions[[#This Row],[Order Date]],2,5),"yyy/m")</f>
        <v>2009/11</v>
      </c>
      <c r="I4106" t="s">
        <v>101</v>
      </c>
      <c r="J4106">
        <f t="shared" si="384"/>
        <v>1</v>
      </c>
      <c r="K4106" s="2">
        <v>21</v>
      </c>
      <c r="L4106" s="3">
        <v>98.51</v>
      </c>
      <c r="M4106" s="4">
        <v>0.1</v>
      </c>
      <c r="N4106" s="5" t="s">
        <v>67</v>
      </c>
      <c r="O4106" s="3">
        <v>45.93</v>
      </c>
      <c r="P4106" s="3">
        <v>4.13</v>
      </c>
      <c r="Q4106" s="3">
        <v>0.5</v>
      </c>
      <c r="R4106" s="5" t="s">
        <v>2838</v>
      </c>
      <c r="S4106" s="5" t="s">
        <v>1376</v>
      </c>
      <c r="T4106" s="5" t="str">
        <f t="shared" si="385"/>
        <v>Vivek Grady</v>
      </c>
      <c r="U4106" t="s">
        <v>1988</v>
      </c>
      <c r="V4106" s="5" t="s">
        <v>74</v>
      </c>
      <c r="W4106" s="5" t="s">
        <v>28</v>
      </c>
      <c r="X4106" s="5" t="s">
        <v>115</v>
      </c>
      <c r="Y4106" s="5" t="s">
        <v>275</v>
      </c>
      <c r="Z4106" s="5" t="s">
        <v>43</v>
      </c>
      <c r="AA4106" s="4">
        <v>0.39</v>
      </c>
      <c r="AB4106" s="1">
        <v>40121</v>
      </c>
      <c r="AC4106" s="1">
        <v>20855</v>
      </c>
      <c r="AD4106">
        <f t="shared" si="386"/>
        <v>2</v>
      </c>
      <c r="AE4106">
        <f t="shared" ca="1" si="387"/>
        <v>67</v>
      </c>
      <c r="AF4106" t="str">
        <f t="shared" ca="1" si="388"/>
        <v>Over 65</v>
      </c>
      <c r="AG4106" s="3">
        <f t="shared" si="389"/>
        <v>0.22027952380952381</v>
      </c>
      <c r="AH4106" t="str">
        <f>_xlfn.IFNA(VLOOKUP(Sales_Transactions[[#This Row],[Order ID]],Returned_Items[#All],2,FALSE),"Not Returned")</f>
        <v>Not Returned</v>
      </c>
    </row>
    <row r="4107" spans="1:34" x14ac:dyDescent="0.25">
      <c r="A4107">
        <v>38915</v>
      </c>
      <c r="C4107" t="s">
        <v>1702</v>
      </c>
      <c r="D4107" s="2" t="str">
        <f>TEXT(MID(Sales_Transactions[[#This Row],[Order Date]],2,5),"d/m/yyy")</f>
        <v>17/9/2009</v>
      </c>
      <c r="E4107" s="2" t="str">
        <f>TEXT(MID(Sales_Transactions[[#This Row],[Order Date]],2,5),"d")</f>
        <v>17</v>
      </c>
      <c r="F4107" s="2" t="str">
        <f>TEXT(MID(Sales_Transactions[[#This Row],[Order Date]],2,5),"m")</f>
        <v>9</v>
      </c>
      <c r="G4107" s="2" t="str">
        <f>TEXT(MID(Sales_Transactions[[#This Row],[Order Date]],2,5),"yyy")</f>
        <v>2009</v>
      </c>
      <c r="H4107" s="2" t="str">
        <f>TEXT(MID(Sales_Transactions[[#This Row],[Order Date]],2,5),"yyy/m")</f>
        <v>2009/9</v>
      </c>
      <c r="I4107" t="s">
        <v>78</v>
      </c>
      <c r="J4107">
        <f t="shared" si="384"/>
        <v>3</v>
      </c>
      <c r="K4107" s="2">
        <v>12</v>
      </c>
      <c r="L4107" s="3">
        <v>96.73</v>
      </c>
      <c r="M4107" s="4">
        <v>0.08</v>
      </c>
      <c r="N4107" s="5" t="s">
        <v>23</v>
      </c>
      <c r="O4107" s="3">
        <v>-83.65</v>
      </c>
      <c r="P4107" s="3">
        <v>7.77</v>
      </c>
      <c r="Q4107" s="3">
        <v>9.23</v>
      </c>
      <c r="R4107" s="5" t="s">
        <v>2667</v>
      </c>
      <c r="S4107" s="5" t="s">
        <v>3106</v>
      </c>
      <c r="T4107" s="5" t="str">
        <f t="shared" si="385"/>
        <v>Ben Ferrer</v>
      </c>
      <c r="U4107" t="s">
        <v>1988</v>
      </c>
      <c r="V4107" s="5" t="s">
        <v>47</v>
      </c>
      <c r="W4107" s="5" t="s">
        <v>28</v>
      </c>
      <c r="X4107" s="5" t="s">
        <v>38</v>
      </c>
      <c r="Y4107" s="5" t="s">
        <v>2486</v>
      </c>
      <c r="Z4107" s="5" t="s">
        <v>43</v>
      </c>
      <c r="AA4107" s="4">
        <v>0.57999999999999996</v>
      </c>
      <c r="AB4107" s="1">
        <v>40074</v>
      </c>
      <c r="AC4107" s="1">
        <v>21467</v>
      </c>
      <c r="AD4107">
        <f t="shared" si="386"/>
        <v>1</v>
      </c>
      <c r="AE4107">
        <f t="shared" ca="1" si="387"/>
        <v>65</v>
      </c>
      <c r="AF4107" t="str">
        <f t="shared" ca="1" si="388"/>
        <v>Over 65</v>
      </c>
      <c r="AG4107" s="3">
        <f t="shared" si="389"/>
        <v>1.4161486666666665</v>
      </c>
      <c r="AH4107" t="str">
        <f>_xlfn.IFNA(VLOOKUP(Sales_Transactions[[#This Row],[Order ID]],Returned_Items[#All],2,FALSE),"Not Returned")</f>
        <v>Not Returned</v>
      </c>
    </row>
    <row r="4108" spans="1:34" x14ac:dyDescent="0.25">
      <c r="A4108">
        <v>38915</v>
      </c>
      <c r="C4108" t="s">
        <v>1702</v>
      </c>
      <c r="D4108" s="2" t="str">
        <f>TEXT(MID(Sales_Transactions[[#This Row],[Order Date]],2,5),"d/m/yyy")</f>
        <v>17/9/2009</v>
      </c>
      <c r="E4108" s="2" t="str">
        <f>TEXT(MID(Sales_Transactions[[#This Row],[Order Date]],2,5),"d")</f>
        <v>17</v>
      </c>
      <c r="F4108" s="2" t="str">
        <f>TEXT(MID(Sales_Transactions[[#This Row],[Order Date]],2,5),"m")</f>
        <v>9</v>
      </c>
      <c r="G4108" s="2" t="str">
        <f>TEXT(MID(Sales_Transactions[[#This Row],[Order Date]],2,5),"yyy")</f>
        <v>2009</v>
      </c>
      <c r="H4108" s="2" t="str">
        <f>TEXT(MID(Sales_Transactions[[#This Row],[Order Date]],2,5),"yyy/m")</f>
        <v>2009/9</v>
      </c>
      <c r="I4108" t="s">
        <v>78</v>
      </c>
      <c r="J4108">
        <f t="shared" si="384"/>
        <v>3</v>
      </c>
      <c r="K4108" s="2">
        <v>34</v>
      </c>
      <c r="L4108" s="3">
        <v>253.6</v>
      </c>
      <c r="M4108" s="4">
        <v>7.0000000000000007E-2</v>
      </c>
      <c r="N4108" s="5" t="s">
        <v>23</v>
      </c>
      <c r="O4108" s="3">
        <v>24.39</v>
      </c>
      <c r="P4108" s="3">
        <v>7.59</v>
      </c>
      <c r="Q4108" s="3">
        <v>4</v>
      </c>
      <c r="R4108" s="5" t="s">
        <v>2667</v>
      </c>
      <c r="S4108" s="5" t="s">
        <v>3106</v>
      </c>
      <c r="T4108" s="5" t="str">
        <f t="shared" si="385"/>
        <v>Ben Ferrer</v>
      </c>
      <c r="U4108" t="s">
        <v>1988</v>
      </c>
      <c r="V4108" s="5" t="s">
        <v>47</v>
      </c>
      <c r="W4108" s="5" t="s">
        <v>57</v>
      </c>
      <c r="X4108" s="5" t="s">
        <v>58</v>
      </c>
      <c r="Y4108" s="5" t="s">
        <v>843</v>
      </c>
      <c r="Z4108" s="5" t="s">
        <v>84</v>
      </c>
      <c r="AA4108" s="4">
        <v>0.42</v>
      </c>
      <c r="AB4108" s="1">
        <v>40075</v>
      </c>
      <c r="AC4108" s="1">
        <v>21496</v>
      </c>
      <c r="AD4108">
        <f t="shared" si="386"/>
        <v>2</v>
      </c>
      <c r="AE4108">
        <f t="shared" ca="1" si="387"/>
        <v>65</v>
      </c>
      <c r="AF4108" t="str">
        <f t="shared" ca="1" si="388"/>
        <v>Over 65</v>
      </c>
      <c r="AG4108" s="3">
        <f t="shared" si="389"/>
        <v>0.3407260882352941</v>
      </c>
      <c r="AH4108" t="str">
        <f>_xlfn.IFNA(VLOOKUP(Sales_Transactions[[#This Row],[Order ID]],Returned_Items[#All],2,FALSE),"Not Returned")</f>
        <v>Not Returned</v>
      </c>
    </row>
    <row r="4109" spans="1:34" x14ac:dyDescent="0.25">
      <c r="A4109">
        <v>38947</v>
      </c>
      <c r="C4109" t="s">
        <v>686</v>
      </c>
      <c r="D4109" s="2" t="str">
        <f>TEXT(MID(Sales_Transactions[[#This Row],[Order Date]],2,5),"d/m/yyy")</f>
        <v>29/11/2009</v>
      </c>
      <c r="E4109" s="2" t="str">
        <f>TEXT(MID(Sales_Transactions[[#This Row],[Order Date]],2,5),"d")</f>
        <v>29</v>
      </c>
      <c r="F4109" s="2" t="str">
        <f>TEXT(MID(Sales_Transactions[[#This Row],[Order Date]],2,5),"m")</f>
        <v>11</v>
      </c>
      <c r="G4109" s="2" t="str">
        <f>TEXT(MID(Sales_Transactions[[#This Row],[Order Date]],2,5),"yyy")</f>
        <v>2009</v>
      </c>
      <c r="H4109" s="2" t="str">
        <f>TEXT(MID(Sales_Transactions[[#This Row],[Order Date]],2,5),"yyy/m")</f>
        <v>2009/11</v>
      </c>
      <c r="I4109" t="s">
        <v>101</v>
      </c>
      <c r="J4109">
        <f t="shared" si="384"/>
        <v>1</v>
      </c>
      <c r="K4109" s="2">
        <v>20</v>
      </c>
      <c r="L4109" s="3">
        <v>307.45999999999998</v>
      </c>
      <c r="M4109" s="4">
        <v>0.02</v>
      </c>
      <c r="N4109" s="5" t="s">
        <v>23</v>
      </c>
      <c r="O4109" s="3">
        <v>4.91</v>
      </c>
      <c r="P4109" s="3">
        <v>14.58</v>
      </c>
      <c r="Q4109" s="3">
        <v>7.4</v>
      </c>
      <c r="R4109" s="5" t="s">
        <v>2479</v>
      </c>
      <c r="S4109" s="5" t="s">
        <v>2480</v>
      </c>
      <c r="T4109" s="5" t="str">
        <f t="shared" si="385"/>
        <v>Chris Selesnick</v>
      </c>
      <c r="U4109" t="s">
        <v>1988</v>
      </c>
      <c r="V4109" s="5" t="s">
        <v>74</v>
      </c>
      <c r="W4109" s="5" t="s">
        <v>57</v>
      </c>
      <c r="X4109" s="5" t="s">
        <v>58</v>
      </c>
      <c r="Y4109" s="5" t="s">
        <v>1110</v>
      </c>
      <c r="Z4109" s="5" t="s">
        <v>43</v>
      </c>
      <c r="AA4109" s="4">
        <v>0.48</v>
      </c>
      <c r="AB4109" s="1">
        <v>40148</v>
      </c>
      <c r="AC4109" s="1">
        <v>21021</v>
      </c>
      <c r="AD4109">
        <f t="shared" si="386"/>
        <v>2</v>
      </c>
      <c r="AE4109">
        <f t="shared" ca="1" si="387"/>
        <v>67</v>
      </c>
      <c r="AF4109" t="str">
        <f t="shared" ca="1" si="388"/>
        <v>Over 65</v>
      </c>
      <c r="AG4109" s="3">
        <f t="shared" si="389"/>
        <v>1.0988541999999999</v>
      </c>
      <c r="AH4109" t="str">
        <f>_xlfn.IFNA(VLOOKUP(Sales_Transactions[[#This Row],[Order ID]],Returned_Items[#All],2,FALSE),"Not Returned")</f>
        <v>Not Returned</v>
      </c>
    </row>
    <row r="4110" spans="1:34" x14ac:dyDescent="0.25">
      <c r="A4110">
        <v>39078</v>
      </c>
      <c r="C4110" t="s">
        <v>2103</v>
      </c>
      <c r="D4110" s="2" t="str">
        <f>TEXT(MID(Sales_Transactions[[#This Row],[Order Date]],2,5),"d/m/yyy")</f>
        <v>23/6/2009</v>
      </c>
      <c r="E4110" s="2" t="str">
        <f>TEXT(MID(Sales_Transactions[[#This Row],[Order Date]],2,5),"d")</f>
        <v>23</v>
      </c>
      <c r="F4110" s="2" t="str">
        <f>TEXT(MID(Sales_Transactions[[#This Row],[Order Date]],2,5),"m")</f>
        <v>6</v>
      </c>
      <c r="G4110" s="2" t="str">
        <f>TEXT(MID(Sales_Transactions[[#This Row],[Order Date]],2,5),"yyy")</f>
        <v>2009</v>
      </c>
      <c r="H4110" s="2" t="str">
        <f>TEXT(MID(Sales_Transactions[[#This Row],[Order Date]],2,5),"yyy/m")</f>
        <v>2009/6</v>
      </c>
      <c r="I4110" t="s">
        <v>22</v>
      </c>
      <c r="J4110">
        <f t="shared" si="384"/>
        <v>2</v>
      </c>
      <c r="K4110" s="2">
        <v>10</v>
      </c>
      <c r="L4110" s="3">
        <v>36.909999999999997</v>
      </c>
      <c r="M4110" s="4">
        <v>7.0000000000000007E-2</v>
      </c>
      <c r="N4110" s="5" t="s">
        <v>23</v>
      </c>
      <c r="O4110" s="3">
        <v>-27.72</v>
      </c>
      <c r="P4110" s="3">
        <v>3.28</v>
      </c>
      <c r="Q4110" s="3">
        <v>3.97</v>
      </c>
      <c r="R4110" s="5" t="s">
        <v>1211</v>
      </c>
      <c r="S4110" s="5" t="s">
        <v>3101</v>
      </c>
      <c r="T4110" s="5" t="str">
        <f t="shared" si="385"/>
        <v>Matt Connell</v>
      </c>
      <c r="U4110" t="s">
        <v>1988</v>
      </c>
      <c r="V4110" s="5" t="s">
        <v>47</v>
      </c>
      <c r="W4110" s="5" t="s">
        <v>28</v>
      </c>
      <c r="X4110" s="5" t="s">
        <v>124</v>
      </c>
      <c r="Y4110" s="5" t="s">
        <v>962</v>
      </c>
      <c r="Z4110" s="5" t="s">
        <v>84</v>
      </c>
      <c r="AA4110" s="4">
        <v>0.56000000000000005</v>
      </c>
      <c r="AB4110" s="1">
        <v>39987</v>
      </c>
      <c r="AC4110" s="1">
        <v>21007</v>
      </c>
      <c r="AD4110">
        <f t="shared" si="386"/>
        <v>0</v>
      </c>
      <c r="AE4110">
        <f t="shared" ca="1" si="387"/>
        <v>67</v>
      </c>
      <c r="AF4110" t="str">
        <f t="shared" ca="1" si="388"/>
        <v>Over 65</v>
      </c>
      <c r="AG4110" s="3">
        <f t="shared" si="389"/>
        <v>0.72477040000000004</v>
      </c>
      <c r="AH4110" t="str">
        <f>_xlfn.IFNA(VLOOKUP(Sales_Transactions[[#This Row],[Order ID]],Returned_Items[#All],2,FALSE),"Not Returned")</f>
        <v>Not Returned</v>
      </c>
    </row>
    <row r="4111" spans="1:34" x14ac:dyDescent="0.25">
      <c r="A4111">
        <v>39078</v>
      </c>
      <c r="C4111" t="s">
        <v>2103</v>
      </c>
      <c r="D4111" s="2" t="str">
        <f>TEXT(MID(Sales_Transactions[[#This Row],[Order Date]],2,5),"d/m/yyy")</f>
        <v>23/6/2009</v>
      </c>
      <c r="E4111" s="2" t="str">
        <f>TEXT(MID(Sales_Transactions[[#This Row],[Order Date]],2,5),"d")</f>
        <v>23</v>
      </c>
      <c r="F4111" s="2" t="str">
        <f>TEXT(MID(Sales_Transactions[[#This Row],[Order Date]],2,5),"m")</f>
        <v>6</v>
      </c>
      <c r="G4111" s="2" t="str">
        <f>TEXT(MID(Sales_Transactions[[#This Row],[Order Date]],2,5),"yyy")</f>
        <v>2009</v>
      </c>
      <c r="H4111" s="2" t="str">
        <f>TEXT(MID(Sales_Transactions[[#This Row],[Order Date]],2,5),"yyy/m")</f>
        <v>2009/6</v>
      </c>
      <c r="I4111" t="s">
        <v>22</v>
      </c>
      <c r="J4111">
        <f t="shared" si="384"/>
        <v>2</v>
      </c>
      <c r="K4111" s="2">
        <v>8</v>
      </c>
      <c r="L4111" s="3">
        <v>2155.84</v>
      </c>
      <c r="M4111" s="4">
        <v>0.02</v>
      </c>
      <c r="N4111" s="5" t="s">
        <v>23</v>
      </c>
      <c r="O4111" s="3">
        <v>-267.63</v>
      </c>
      <c r="P4111" s="3">
        <v>256.99</v>
      </c>
      <c r="Q4111" s="3">
        <v>11.25</v>
      </c>
      <c r="R4111" s="5" t="s">
        <v>1211</v>
      </c>
      <c r="S4111" s="5" t="s">
        <v>3101</v>
      </c>
      <c r="T4111" s="5" t="str">
        <f t="shared" si="385"/>
        <v>Matt Connell</v>
      </c>
      <c r="U4111" t="s">
        <v>1988</v>
      </c>
      <c r="V4111" s="5" t="s">
        <v>47</v>
      </c>
      <c r="W4111" s="5" t="s">
        <v>48</v>
      </c>
      <c r="X4111" s="5" t="s">
        <v>87</v>
      </c>
      <c r="Y4111" s="5" t="s">
        <v>1629</v>
      </c>
      <c r="Z4111" s="5" t="s">
        <v>43</v>
      </c>
      <c r="AA4111" s="4">
        <v>0.51</v>
      </c>
      <c r="AB4111" s="1">
        <v>39994</v>
      </c>
      <c r="AC4111" s="1">
        <v>20616</v>
      </c>
      <c r="AD4111">
        <f t="shared" si="386"/>
        <v>7</v>
      </c>
      <c r="AE4111">
        <f t="shared" ca="1" si="387"/>
        <v>68</v>
      </c>
      <c r="AF4111" t="str">
        <f t="shared" ca="1" si="388"/>
        <v>Over 65</v>
      </c>
      <c r="AG4111" s="3">
        <f t="shared" si="389"/>
        <v>33.52357525</v>
      </c>
      <c r="AH4111" t="str">
        <f>_xlfn.IFNA(VLOOKUP(Sales_Transactions[[#This Row],[Order ID]],Returned_Items[#All],2,FALSE),"Not Returned")</f>
        <v>Not Returned</v>
      </c>
    </row>
    <row r="4112" spans="1:34" x14ac:dyDescent="0.25">
      <c r="A4112">
        <v>39078</v>
      </c>
      <c r="C4112" t="s">
        <v>2103</v>
      </c>
      <c r="D4112" s="2" t="str">
        <f>TEXT(MID(Sales_Transactions[[#This Row],[Order Date]],2,5),"d/m/yyy")</f>
        <v>23/6/2009</v>
      </c>
      <c r="E4112" s="2" t="str">
        <f>TEXT(MID(Sales_Transactions[[#This Row],[Order Date]],2,5),"d")</f>
        <v>23</v>
      </c>
      <c r="F4112" s="2" t="str">
        <f>TEXT(MID(Sales_Transactions[[#This Row],[Order Date]],2,5),"m")</f>
        <v>6</v>
      </c>
      <c r="G4112" s="2" t="str">
        <f>TEXT(MID(Sales_Transactions[[#This Row],[Order Date]],2,5),"yyy")</f>
        <v>2009</v>
      </c>
      <c r="H4112" s="2" t="str">
        <f>TEXT(MID(Sales_Transactions[[#This Row],[Order Date]],2,5),"yyy/m")</f>
        <v>2009/6</v>
      </c>
      <c r="I4112" t="s">
        <v>22</v>
      </c>
      <c r="J4112">
        <f t="shared" si="384"/>
        <v>2</v>
      </c>
      <c r="K4112" s="2">
        <v>26</v>
      </c>
      <c r="L4112" s="3">
        <v>175.27</v>
      </c>
      <c r="M4112" s="4">
        <v>0.01</v>
      </c>
      <c r="N4112" s="5" t="s">
        <v>23</v>
      </c>
      <c r="O4112" s="3">
        <v>-33.67</v>
      </c>
      <c r="P4112" s="3">
        <v>6.48</v>
      </c>
      <c r="Q4112" s="3">
        <v>5.14</v>
      </c>
      <c r="R4112" s="5" t="s">
        <v>1211</v>
      </c>
      <c r="S4112" s="5" t="s">
        <v>3101</v>
      </c>
      <c r="T4112" s="5" t="str">
        <f t="shared" si="385"/>
        <v>Matt Connell</v>
      </c>
      <c r="U4112" t="s">
        <v>1988</v>
      </c>
      <c r="V4112" s="5" t="s">
        <v>47</v>
      </c>
      <c r="W4112" s="5" t="s">
        <v>28</v>
      </c>
      <c r="X4112" s="5" t="s">
        <v>75</v>
      </c>
      <c r="Y4112" s="5" t="s">
        <v>2106</v>
      </c>
      <c r="Z4112" s="5" t="s">
        <v>43</v>
      </c>
      <c r="AA4112" s="4">
        <v>0.37</v>
      </c>
      <c r="AB4112" s="1">
        <v>39989</v>
      </c>
      <c r="AC4112" s="1">
        <v>20511</v>
      </c>
      <c r="AD4112">
        <f t="shared" si="386"/>
        <v>2</v>
      </c>
      <c r="AE4112">
        <f t="shared" ca="1" si="387"/>
        <v>68</v>
      </c>
      <c r="AF4112" t="str">
        <f t="shared" ca="1" si="388"/>
        <v>Over 65</v>
      </c>
      <c r="AG4112" s="3">
        <f t="shared" si="389"/>
        <v>0.44689815384615383</v>
      </c>
      <c r="AH4112" t="str">
        <f>_xlfn.IFNA(VLOOKUP(Sales_Transactions[[#This Row],[Order ID]],Returned_Items[#All],2,FALSE),"Not Returned")</f>
        <v>Not Returned</v>
      </c>
    </row>
    <row r="4113" spans="1:34" x14ac:dyDescent="0.25">
      <c r="A4113">
        <v>39141</v>
      </c>
      <c r="C4113" t="s">
        <v>3140</v>
      </c>
      <c r="D4113" s="2" t="str">
        <f>TEXT(MID(Sales_Transactions[[#This Row],[Order Date]],2,5),"d/m/yyy")</f>
        <v>3/5/2009</v>
      </c>
      <c r="E4113" s="2" t="str">
        <f>TEXT(MID(Sales_Transactions[[#This Row],[Order Date]],2,5),"d")</f>
        <v>3</v>
      </c>
      <c r="F4113" s="2" t="str">
        <f>TEXT(MID(Sales_Transactions[[#This Row],[Order Date]],2,5),"m")</f>
        <v>5</v>
      </c>
      <c r="G4113" s="2" t="str">
        <f>TEXT(MID(Sales_Transactions[[#This Row],[Order Date]],2,5),"yyy")</f>
        <v>2009</v>
      </c>
      <c r="H4113" s="2" t="str">
        <f>TEXT(MID(Sales_Transactions[[#This Row],[Order Date]],2,5),"yyy/m")</f>
        <v>2009/5</v>
      </c>
      <c r="I4113" t="s">
        <v>22</v>
      </c>
      <c r="J4113">
        <f t="shared" si="384"/>
        <v>2</v>
      </c>
      <c r="K4113" s="2">
        <v>49</v>
      </c>
      <c r="L4113" s="3">
        <v>1400.91</v>
      </c>
      <c r="M4113" s="4">
        <v>0.09</v>
      </c>
      <c r="N4113" s="5" t="s">
        <v>23</v>
      </c>
      <c r="O4113" s="3">
        <v>-163.53</v>
      </c>
      <c r="P4113" s="3">
        <v>30.98</v>
      </c>
      <c r="Q4113" s="3">
        <v>19.510000000000002</v>
      </c>
      <c r="R4113" s="5" t="s">
        <v>110</v>
      </c>
      <c r="S4113" s="5" t="s">
        <v>2817</v>
      </c>
      <c r="T4113" s="5" t="str">
        <f t="shared" si="385"/>
        <v>Jim Kriz</v>
      </c>
      <c r="U4113" t="s">
        <v>1988</v>
      </c>
      <c r="V4113" s="5" t="s">
        <v>37</v>
      </c>
      <c r="W4113" s="5" t="s">
        <v>28</v>
      </c>
      <c r="X4113" s="5" t="s">
        <v>98</v>
      </c>
      <c r="Y4113" s="5" t="s">
        <v>2682</v>
      </c>
      <c r="Z4113" s="5" t="s">
        <v>43</v>
      </c>
      <c r="AA4113" s="4">
        <v>0.36</v>
      </c>
      <c r="AB4113" s="1">
        <v>39938</v>
      </c>
      <c r="AC4113" s="1">
        <v>20341</v>
      </c>
      <c r="AD4113">
        <f t="shared" si="386"/>
        <v>2</v>
      </c>
      <c r="AE4113">
        <f t="shared" ca="1" si="387"/>
        <v>68</v>
      </c>
      <c r="AF4113" t="str">
        <f t="shared" ca="1" si="388"/>
        <v>Over 65</v>
      </c>
      <c r="AG4113" s="3">
        <f t="shared" si="389"/>
        <v>1.029839142857143</v>
      </c>
      <c r="AH4113" t="str">
        <f>_xlfn.IFNA(VLOOKUP(Sales_Transactions[[#This Row],[Order ID]],Returned_Items[#All],2,FALSE),"Not Returned")</f>
        <v>Not Returned</v>
      </c>
    </row>
    <row r="4114" spans="1:34" x14ac:dyDescent="0.25">
      <c r="A4114">
        <v>39141</v>
      </c>
      <c r="C4114" t="s">
        <v>3140</v>
      </c>
      <c r="D4114" s="2" t="str">
        <f>TEXT(MID(Sales_Transactions[[#This Row],[Order Date]],2,5),"d/m/yyy")</f>
        <v>3/5/2009</v>
      </c>
      <c r="E4114" s="2" t="str">
        <f>TEXT(MID(Sales_Transactions[[#This Row],[Order Date]],2,5),"d")</f>
        <v>3</v>
      </c>
      <c r="F4114" s="2" t="str">
        <f>TEXT(MID(Sales_Transactions[[#This Row],[Order Date]],2,5),"m")</f>
        <v>5</v>
      </c>
      <c r="G4114" s="2" t="str">
        <f>TEXT(MID(Sales_Transactions[[#This Row],[Order Date]],2,5),"yyy")</f>
        <v>2009</v>
      </c>
      <c r="H4114" s="2" t="str">
        <f>TEXT(MID(Sales_Transactions[[#This Row],[Order Date]],2,5),"yyy/m")</f>
        <v>2009/5</v>
      </c>
      <c r="I4114" t="s">
        <v>22</v>
      </c>
      <c r="J4114">
        <f t="shared" si="384"/>
        <v>2</v>
      </c>
      <c r="K4114" s="2">
        <v>47</v>
      </c>
      <c r="L4114" s="3">
        <v>2259.66</v>
      </c>
      <c r="M4114" s="4">
        <v>0.03</v>
      </c>
      <c r="N4114" s="5" t="s">
        <v>23</v>
      </c>
      <c r="O4114" s="3">
        <v>554.77</v>
      </c>
      <c r="P4114" s="3">
        <v>49.34</v>
      </c>
      <c r="Q4114" s="3">
        <v>10.25</v>
      </c>
      <c r="R4114" s="5" t="s">
        <v>110</v>
      </c>
      <c r="S4114" s="5" t="s">
        <v>2817</v>
      </c>
      <c r="T4114" s="5" t="str">
        <f t="shared" si="385"/>
        <v>Jim Kriz</v>
      </c>
      <c r="U4114" t="s">
        <v>1988</v>
      </c>
      <c r="V4114" s="5" t="s">
        <v>37</v>
      </c>
      <c r="W4114" s="5" t="s">
        <v>57</v>
      </c>
      <c r="X4114" s="5" t="s">
        <v>58</v>
      </c>
      <c r="Y4114" s="5" t="s">
        <v>2284</v>
      </c>
      <c r="Z4114" s="5" t="s">
        <v>31</v>
      </c>
      <c r="AA4114" s="4">
        <v>0.56999999999999995</v>
      </c>
      <c r="AB4114" s="1">
        <v>39938</v>
      </c>
      <c r="AC4114" s="1">
        <v>20411</v>
      </c>
      <c r="AD4114">
        <f t="shared" si="386"/>
        <v>2</v>
      </c>
      <c r="AE4114">
        <f t="shared" ca="1" si="387"/>
        <v>68</v>
      </c>
      <c r="AF4114" t="str">
        <f t="shared" ca="1" si="388"/>
        <v>Over 65</v>
      </c>
      <c r="AG4114" s="3">
        <f t="shared" si="389"/>
        <v>1.2675574042553193</v>
      </c>
      <c r="AH4114" t="str">
        <f>_xlfn.IFNA(VLOOKUP(Sales_Transactions[[#This Row],[Order ID]],Returned_Items[#All],2,FALSE),"Not Returned")</f>
        <v>Not Returned</v>
      </c>
    </row>
    <row r="4115" spans="1:34" x14ac:dyDescent="0.25">
      <c r="A4115">
        <v>39460</v>
      </c>
      <c r="C4115" t="s">
        <v>3141</v>
      </c>
      <c r="D4115" s="2" t="str">
        <f>TEXT(MID(Sales_Transactions[[#This Row],[Order Date]],2,5),"d/m/yyy")</f>
        <v>2/5/2009</v>
      </c>
      <c r="E4115" s="2" t="str">
        <f>TEXT(MID(Sales_Transactions[[#This Row],[Order Date]],2,5),"d")</f>
        <v>2</v>
      </c>
      <c r="F4115" s="2" t="str">
        <f>TEXT(MID(Sales_Transactions[[#This Row],[Order Date]],2,5),"m")</f>
        <v>5</v>
      </c>
      <c r="G4115" s="2" t="str">
        <f>TEXT(MID(Sales_Transactions[[#This Row],[Order Date]],2,5),"yyy")</f>
        <v>2009</v>
      </c>
      <c r="H4115" s="2" t="str">
        <f>TEXT(MID(Sales_Transactions[[#This Row],[Order Date]],2,5),"yyy/m")</f>
        <v>2009/5</v>
      </c>
      <c r="I4115" t="s">
        <v>52</v>
      </c>
      <c r="J4115">
        <f t="shared" si="384"/>
        <v>1</v>
      </c>
      <c r="K4115" s="2">
        <v>25</v>
      </c>
      <c r="L4115" s="3">
        <v>172.42</v>
      </c>
      <c r="M4115" s="4">
        <v>0.09</v>
      </c>
      <c r="N4115" s="5" t="s">
        <v>23</v>
      </c>
      <c r="O4115" s="3">
        <v>-71.599999999999994</v>
      </c>
      <c r="P4115" s="3">
        <v>7.1</v>
      </c>
      <c r="Q4115" s="3">
        <v>6.05</v>
      </c>
      <c r="R4115" s="5" t="s">
        <v>3122</v>
      </c>
      <c r="S4115" s="5" t="s">
        <v>3123</v>
      </c>
      <c r="T4115" s="5" t="str">
        <f t="shared" si="385"/>
        <v>Stephanie Ulpright</v>
      </c>
      <c r="U4115" t="s">
        <v>1988</v>
      </c>
      <c r="V4115" s="5" t="s">
        <v>37</v>
      </c>
      <c r="W4115" s="5" t="s">
        <v>28</v>
      </c>
      <c r="X4115" s="5" t="s">
        <v>41</v>
      </c>
      <c r="Y4115" s="5" t="s">
        <v>717</v>
      </c>
      <c r="Z4115" s="5" t="s">
        <v>43</v>
      </c>
      <c r="AA4115" s="4">
        <v>0.39</v>
      </c>
      <c r="AB4115" s="1">
        <v>39937</v>
      </c>
      <c r="AC4115" s="1">
        <v>20244</v>
      </c>
      <c r="AD4115">
        <f t="shared" si="386"/>
        <v>2</v>
      </c>
      <c r="AE4115">
        <f t="shared" ca="1" si="387"/>
        <v>69</v>
      </c>
      <c r="AF4115" t="str">
        <f t="shared" ca="1" si="388"/>
        <v>Over 65</v>
      </c>
      <c r="AG4115" s="3">
        <f t="shared" si="389"/>
        <v>0.5257444</v>
      </c>
      <c r="AH4115" t="str">
        <f>_xlfn.IFNA(VLOOKUP(Sales_Transactions[[#This Row],[Order ID]],Returned_Items[#All],2,FALSE),"Not Returned")</f>
        <v>Not Returned</v>
      </c>
    </row>
    <row r="4116" spans="1:34" x14ac:dyDescent="0.25">
      <c r="A4116">
        <v>39460</v>
      </c>
      <c r="C4116" t="s">
        <v>3141</v>
      </c>
      <c r="D4116" s="2" t="str">
        <f>TEXT(MID(Sales_Transactions[[#This Row],[Order Date]],2,5),"d/m/yyy")</f>
        <v>2/5/2009</v>
      </c>
      <c r="E4116" s="2" t="str">
        <f>TEXT(MID(Sales_Transactions[[#This Row],[Order Date]],2,5),"d")</f>
        <v>2</v>
      </c>
      <c r="F4116" s="2" t="str">
        <f>TEXT(MID(Sales_Transactions[[#This Row],[Order Date]],2,5),"m")</f>
        <v>5</v>
      </c>
      <c r="G4116" s="2" t="str">
        <f>TEXT(MID(Sales_Transactions[[#This Row],[Order Date]],2,5),"yyy")</f>
        <v>2009</v>
      </c>
      <c r="H4116" s="2" t="str">
        <f>TEXT(MID(Sales_Transactions[[#This Row],[Order Date]],2,5),"yyy/m")</f>
        <v>2009/5</v>
      </c>
      <c r="I4116" t="s">
        <v>52</v>
      </c>
      <c r="J4116">
        <f t="shared" si="384"/>
        <v>1</v>
      </c>
      <c r="K4116" s="2">
        <v>19</v>
      </c>
      <c r="L4116" s="3">
        <v>2033.9224999999999</v>
      </c>
      <c r="M4116" s="4">
        <v>0.02</v>
      </c>
      <c r="N4116" s="5" t="s">
        <v>23</v>
      </c>
      <c r="O4116" s="3">
        <v>251.2</v>
      </c>
      <c r="P4116" s="3">
        <v>125.99</v>
      </c>
      <c r="Q4116" s="3">
        <v>2.5</v>
      </c>
      <c r="R4116" s="5" t="s">
        <v>3122</v>
      </c>
      <c r="S4116" s="5" t="s">
        <v>3123</v>
      </c>
      <c r="T4116" s="5" t="str">
        <f t="shared" si="385"/>
        <v>Stephanie Ulpright</v>
      </c>
      <c r="U4116" t="s">
        <v>1988</v>
      </c>
      <c r="V4116" s="5" t="s">
        <v>37</v>
      </c>
      <c r="W4116" s="5" t="s">
        <v>48</v>
      </c>
      <c r="X4116" s="5" t="s">
        <v>49</v>
      </c>
      <c r="Y4116" s="5" t="s">
        <v>1671</v>
      </c>
      <c r="Z4116" s="5" t="s">
        <v>43</v>
      </c>
      <c r="AA4116" s="4">
        <v>0.6</v>
      </c>
      <c r="AB4116" s="1">
        <v>39936</v>
      </c>
      <c r="AC4116" s="1">
        <v>20389</v>
      </c>
      <c r="AD4116">
        <f t="shared" si="386"/>
        <v>1</v>
      </c>
      <c r="AE4116">
        <f t="shared" ca="1" si="387"/>
        <v>68</v>
      </c>
      <c r="AF4116" t="str">
        <f t="shared" ca="1" si="388"/>
        <v>Over 65</v>
      </c>
      <c r="AG4116" s="3">
        <f t="shared" si="389"/>
        <v>6.761305368421052</v>
      </c>
      <c r="AH4116" t="str">
        <f>_xlfn.IFNA(VLOOKUP(Sales_Transactions[[#This Row],[Order ID]],Returned_Items[#All],2,FALSE),"Not Returned")</f>
        <v>Not Returned</v>
      </c>
    </row>
    <row r="4117" spans="1:34" x14ac:dyDescent="0.25">
      <c r="A4117">
        <v>39904</v>
      </c>
      <c r="C4117" t="s">
        <v>964</v>
      </c>
      <c r="D4117" s="2" t="str">
        <f>TEXT(MID(Sales_Transactions[[#This Row],[Order Date]],2,5),"d/m/yyy")</f>
        <v>2/2/2009</v>
      </c>
      <c r="E4117" s="2" t="str">
        <f>TEXT(MID(Sales_Transactions[[#This Row],[Order Date]],2,5),"d")</f>
        <v>2</v>
      </c>
      <c r="F4117" s="2" t="str">
        <f>TEXT(MID(Sales_Transactions[[#This Row],[Order Date]],2,5),"m")</f>
        <v>2</v>
      </c>
      <c r="G4117" s="2" t="str">
        <f>TEXT(MID(Sales_Transactions[[#This Row],[Order Date]],2,5),"yyy")</f>
        <v>2009</v>
      </c>
      <c r="H4117" s="2" t="str">
        <f>TEXT(MID(Sales_Transactions[[#This Row],[Order Date]],2,5),"yyy/m")</f>
        <v>2009/2</v>
      </c>
      <c r="I4117" t="s">
        <v>52</v>
      </c>
      <c r="J4117">
        <f t="shared" si="384"/>
        <v>1</v>
      </c>
      <c r="K4117" s="2">
        <v>44</v>
      </c>
      <c r="L4117" s="3">
        <v>363.92</v>
      </c>
      <c r="M4117" s="4">
        <v>0</v>
      </c>
      <c r="N4117" s="5" t="s">
        <v>23</v>
      </c>
      <c r="O4117" s="3">
        <v>-144.56</v>
      </c>
      <c r="P4117" s="3">
        <v>8.09</v>
      </c>
      <c r="Q4117" s="3">
        <v>7.96</v>
      </c>
      <c r="R4117" s="5" t="s">
        <v>3076</v>
      </c>
      <c r="S4117" s="5" t="s">
        <v>3077</v>
      </c>
      <c r="T4117" s="5" t="str">
        <f t="shared" si="385"/>
        <v>Alejandro Grove</v>
      </c>
      <c r="U4117" t="s">
        <v>1988</v>
      </c>
      <c r="V4117" s="5" t="s">
        <v>37</v>
      </c>
      <c r="W4117" s="5" t="s">
        <v>57</v>
      </c>
      <c r="X4117" s="5" t="s">
        <v>58</v>
      </c>
      <c r="Y4117" s="5" t="s">
        <v>3142</v>
      </c>
      <c r="Z4117" s="5" t="s">
        <v>43</v>
      </c>
      <c r="AA4117" s="4">
        <v>0.49</v>
      </c>
      <c r="AB4117" s="1">
        <v>39847</v>
      </c>
      <c r="AC4117" s="1">
        <v>19888</v>
      </c>
      <c r="AD4117">
        <f t="shared" si="386"/>
        <v>1</v>
      </c>
      <c r="AE4117">
        <f t="shared" ca="1" si="387"/>
        <v>70</v>
      </c>
      <c r="AF4117" t="str">
        <f t="shared" ca="1" si="388"/>
        <v>Over 65</v>
      </c>
      <c r="AG4117" s="3">
        <f t="shared" si="389"/>
        <v>0.3647727272727273</v>
      </c>
      <c r="AH4117" t="str">
        <f>_xlfn.IFNA(VLOOKUP(Sales_Transactions[[#This Row],[Order ID]],Returned_Items[#All],2,FALSE),"Not Returned")</f>
        <v>Returned</v>
      </c>
    </row>
    <row r="4118" spans="1:34" x14ac:dyDescent="0.25">
      <c r="A4118">
        <v>39909</v>
      </c>
      <c r="C4118" t="s">
        <v>1625</v>
      </c>
      <c r="D4118" s="2" t="str">
        <f>TEXT(MID(Sales_Transactions[[#This Row],[Order Date]],2,5),"d/m/yyy")</f>
        <v>24/2/2011</v>
      </c>
      <c r="E4118" s="2" t="str">
        <f>TEXT(MID(Sales_Transactions[[#This Row],[Order Date]],2,5),"d")</f>
        <v>24</v>
      </c>
      <c r="F4118" s="2" t="str">
        <f>TEXT(MID(Sales_Transactions[[#This Row],[Order Date]],2,5),"m")</f>
        <v>2</v>
      </c>
      <c r="G4118" s="2" t="str">
        <f>TEXT(MID(Sales_Transactions[[#This Row],[Order Date]],2,5),"yyy")</f>
        <v>2011</v>
      </c>
      <c r="H4118" s="2" t="str">
        <f>TEXT(MID(Sales_Transactions[[#This Row],[Order Date]],2,5),"yyy/m")</f>
        <v>2011/2</v>
      </c>
      <c r="I4118" t="s">
        <v>22</v>
      </c>
      <c r="J4118">
        <f t="shared" si="384"/>
        <v>2</v>
      </c>
      <c r="K4118" s="2">
        <v>50</v>
      </c>
      <c r="L4118" s="3">
        <v>7778.7579999999998</v>
      </c>
      <c r="M4118" s="4">
        <v>0</v>
      </c>
      <c r="N4118" s="5" t="s">
        <v>23</v>
      </c>
      <c r="O4118" s="3">
        <v>2547.3000000000002</v>
      </c>
      <c r="P4118" s="3">
        <v>175.99</v>
      </c>
      <c r="Q4118" s="3">
        <v>4.99</v>
      </c>
      <c r="R4118" s="5" t="s">
        <v>2479</v>
      </c>
      <c r="S4118" s="5" t="s">
        <v>2480</v>
      </c>
      <c r="T4118" s="5" t="str">
        <f t="shared" si="385"/>
        <v>Chris Selesnick</v>
      </c>
      <c r="U4118" t="s">
        <v>1988</v>
      </c>
      <c r="V4118" s="5" t="s">
        <v>74</v>
      </c>
      <c r="W4118" s="5" t="s">
        <v>48</v>
      </c>
      <c r="X4118" s="5" t="s">
        <v>49</v>
      </c>
      <c r="Y4118" s="5" t="s">
        <v>1321</v>
      </c>
      <c r="Z4118" s="5" t="s">
        <v>43</v>
      </c>
      <c r="AA4118" s="4">
        <v>0.59</v>
      </c>
      <c r="AB4118" s="1">
        <v>40606</v>
      </c>
      <c r="AC4118" s="1">
        <v>19840</v>
      </c>
      <c r="AD4118">
        <f t="shared" si="386"/>
        <v>8</v>
      </c>
      <c r="AE4118">
        <f t="shared" ca="1" si="387"/>
        <v>70</v>
      </c>
      <c r="AF4118" t="str">
        <f t="shared" ca="1" si="388"/>
        <v>Over 65</v>
      </c>
      <c r="AG4118" s="3">
        <f t="shared" si="389"/>
        <v>3.6196000000000002</v>
      </c>
      <c r="AH4118" t="str">
        <f>_xlfn.IFNA(VLOOKUP(Sales_Transactions[[#This Row],[Order ID]],Returned_Items[#All],2,FALSE),"Not Returned")</f>
        <v>Not Returned</v>
      </c>
    </row>
    <row r="4119" spans="1:34" x14ac:dyDescent="0.25">
      <c r="A4119">
        <v>40100</v>
      </c>
      <c r="C4119" t="s">
        <v>3143</v>
      </c>
      <c r="D4119" s="2" t="str">
        <f>TEXT(MID(Sales_Transactions[[#This Row],[Order Date]],2,5),"d/m/yyy")</f>
        <v>4/2/2012</v>
      </c>
      <c r="E4119" s="2" t="str">
        <f>TEXT(MID(Sales_Transactions[[#This Row],[Order Date]],2,5),"d")</f>
        <v>4</v>
      </c>
      <c r="F4119" s="2" t="str">
        <f>TEXT(MID(Sales_Transactions[[#This Row],[Order Date]],2,5),"m")</f>
        <v>2</v>
      </c>
      <c r="G4119" s="2" t="str">
        <f>TEXT(MID(Sales_Transactions[[#This Row],[Order Date]],2,5),"yyy")</f>
        <v>2012</v>
      </c>
      <c r="H4119" s="2" t="str">
        <f>TEXT(MID(Sales_Transactions[[#This Row],[Order Date]],2,5),"yyy/m")</f>
        <v>2012/2</v>
      </c>
      <c r="I4119" t="s">
        <v>22</v>
      </c>
      <c r="J4119">
        <f t="shared" si="384"/>
        <v>2</v>
      </c>
      <c r="K4119" s="2">
        <v>47</v>
      </c>
      <c r="L4119" s="3">
        <v>1001.17</v>
      </c>
      <c r="M4119" s="4">
        <v>0</v>
      </c>
      <c r="N4119" s="5" t="s">
        <v>23</v>
      </c>
      <c r="O4119" s="3">
        <v>333.18</v>
      </c>
      <c r="P4119" s="3">
        <v>19.98</v>
      </c>
      <c r="Q4119" s="3">
        <v>5.77</v>
      </c>
      <c r="R4119" s="5" t="s">
        <v>2118</v>
      </c>
      <c r="S4119" s="5" t="s">
        <v>3085</v>
      </c>
      <c r="T4119" s="5" t="str">
        <f t="shared" si="385"/>
        <v>Sandra Flanagan</v>
      </c>
      <c r="U4119" t="s">
        <v>1988</v>
      </c>
      <c r="V4119" s="5" t="s">
        <v>74</v>
      </c>
      <c r="W4119" s="5" t="s">
        <v>28</v>
      </c>
      <c r="X4119" s="5" t="s">
        <v>75</v>
      </c>
      <c r="Y4119" s="5" t="s">
        <v>300</v>
      </c>
      <c r="Z4119" s="5" t="s">
        <v>43</v>
      </c>
      <c r="AA4119" s="4">
        <v>0.38</v>
      </c>
      <c r="AB4119" s="1">
        <v>40947</v>
      </c>
      <c r="AC4119" s="1">
        <v>19493</v>
      </c>
      <c r="AD4119">
        <f t="shared" si="386"/>
        <v>4</v>
      </c>
      <c r="AE4119">
        <f t="shared" ca="1" si="387"/>
        <v>71</v>
      </c>
      <c r="AF4119" t="str">
        <f t="shared" ca="1" si="388"/>
        <v>Over 65</v>
      </c>
      <c r="AG4119" s="3">
        <f t="shared" si="389"/>
        <v>0.5478723404255319</v>
      </c>
      <c r="AH4119" t="str">
        <f>_xlfn.IFNA(VLOOKUP(Sales_Transactions[[#This Row],[Order ID]],Returned_Items[#All],2,FALSE),"Not Returned")</f>
        <v>Not Returned</v>
      </c>
    </row>
    <row r="4120" spans="1:34" x14ac:dyDescent="0.25">
      <c r="A4120">
        <v>40224</v>
      </c>
      <c r="C4120" t="s">
        <v>3144</v>
      </c>
      <c r="D4120" s="2" t="str">
        <f>TEXT(MID(Sales_Transactions[[#This Row],[Order Date]],2,5),"d/m/yyy")</f>
        <v>30/6/2009</v>
      </c>
      <c r="E4120" s="2" t="str">
        <f>TEXT(MID(Sales_Transactions[[#This Row],[Order Date]],2,5),"d")</f>
        <v>30</v>
      </c>
      <c r="F4120" s="2" t="str">
        <f>TEXT(MID(Sales_Transactions[[#This Row],[Order Date]],2,5),"m")</f>
        <v>6</v>
      </c>
      <c r="G4120" s="2" t="str">
        <f>TEXT(MID(Sales_Transactions[[#This Row],[Order Date]],2,5),"yyy")</f>
        <v>2009</v>
      </c>
      <c r="H4120" s="2" t="str">
        <f>TEXT(MID(Sales_Transactions[[#This Row],[Order Date]],2,5),"yyy/m")</f>
        <v>2009/6</v>
      </c>
      <c r="I4120" t="s">
        <v>22</v>
      </c>
      <c r="J4120">
        <f t="shared" si="384"/>
        <v>2</v>
      </c>
      <c r="K4120" s="2">
        <v>14</v>
      </c>
      <c r="L4120" s="3">
        <v>890.9</v>
      </c>
      <c r="M4120" s="4">
        <v>0.05</v>
      </c>
      <c r="N4120" s="5" t="s">
        <v>67</v>
      </c>
      <c r="O4120" s="3">
        <v>404.29</v>
      </c>
      <c r="P4120" s="3">
        <v>63.94</v>
      </c>
      <c r="Q4120" s="3">
        <v>14.48</v>
      </c>
      <c r="R4120" s="5" t="s">
        <v>1250</v>
      </c>
      <c r="S4120" s="5" t="s">
        <v>3081</v>
      </c>
      <c r="T4120" s="5" t="str">
        <f t="shared" si="385"/>
        <v>Sally Hughsby</v>
      </c>
      <c r="U4120" t="s">
        <v>1988</v>
      </c>
      <c r="V4120" s="5" t="s">
        <v>37</v>
      </c>
      <c r="W4120" s="5" t="s">
        <v>57</v>
      </c>
      <c r="X4120" s="5" t="s">
        <v>58</v>
      </c>
      <c r="Y4120" s="5" t="s">
        <v>713</v>
      </c>
      <c r="Z4120" s="5" t="s">
        <v>43</v>
      </c>
      <c r="AA4120" s="4">
        <v>0.46</v>
      </c>
      <c r="AB4120" s="1">
        <v>40001</v>
      </c>
      <c r="AC4120" s="1">
        <v>19549</v>
      </c>
      <c r="AD4120">
        <f t="shared" si="386"/>
        <v>7</v>
      </c>
      <c r="AE4120">
        <f t="shared" ca="1" si="387"/>
        <v>71</v>
      </c>
      <c r="AF4120" t="str">
        <f t="shared" ca="1" si="388"/>
        <v>Over 65</v>
      </c>
      <c r="AG4120" s="3">
        <f t="shared" si="389"/>
        <v>5.599145</v>
      </c>
      <c r="AH4120" t="str">
        <f>_xlfn.IFNA(VLOOKUP(Sales_Transactions[[#This Row],[Order ID]],Returned_Items[#All],2,FALSE),"Not Returned")</f>
        <v>Not Returned</v>
      </c>
    </row>
    <row r="4121" spans="1:34" x14ac:dyDescent="0.25">
      <c r="A4121">
        <v>40422</v>
      </c>
      <c r="C4121" t="s">
        <v>1424</v>
      </c>
      <c r="D4121" s="2" t="str">
        <f>TEXT(MID(Sales_Transactions[[#This Row],[Order Date]],2,5),"d/m/yyy")</f>
        <v>18/7/2011</v>
      </c>
      <c r="E4121" s="2" t="str">
        <f>TEXT(MID(Sales_Transactions[[#This Row],[Order Date]],2,5),"d")</f>
        <v>18</v>
      </c>
      <c r="F4121" s="2" t="str">
        <f>TEXT(MID(Sales_Transactions[[#This Row],[Order Date]],2,5),"m")</f>
        <v>7</v>
      </c>
      <c r="G4121" s="2" t="str">
        <f>TEXT(MID(Sales_Transactions[[#This Row],[Order Date]],2,5),"yyy")</f>
        <v>2011</v>
      </c>
      <c r="H4121" s="2" t="str">
        <f>TEXT(MID(Sales_Transactions[[#This Row],[Order Date]],2,5),"yyy/m")</f>
        <v>2011/7</v>
      </c>
      <c r="I4121" t="s">
        <v>101</v>
      </c>
      <c r="J4121">
        <f t="shared" si="384"/>
        <v>1</v>
      </c>
      <c r="K4121" s="2">
        <v>39</v>
      </c>
      <c r="L4121" s="3">
        <v>2192.4389999999999</v>
      </c>
      <c r="M4121" s="4">
        <v>0.06</v>
      </c>
      <c r="N4121" s="5" t="s">
        <v>67</v>
      </c>
      <c r="O4121" s="3">
        <v>517.82000000000005</v>
      </c>
      <c r="P4121" s="3">
        <v>65.989999999999995</v>
      </c>
      <c r="Q4121" s="3">
        <v>3.99</v>
      </c>
      <c r="R4121" s="5" t="s">
        <v>110</v>
      </c>
      <c r="S4121" s="5" t="s">
        <v>2817</v>
      </c>
      <c r="T4121" s="5" t="str">
        <f t="shared" si="385"/>
        <v>Jim Kriz</v>
      </c>
      <c r="U4121" t="s">
        <v>1988</v>
      </c>
      <c r="V4121" s="5" t="s">
        <v>37</v>
      </c>
      <c r="W4121" s="5" t="s">
        <v>48</v>
      </c>
      <c r="X4121" s="5" t="s">
        <v>49</v>
      </c>
      <c r="Y4121" s="5" t="s">
        <v>978</v>
      </c>
      <c r="Z4121" s="5" t="s">
        <v>43</v>
      </c>
      <c r="AA4121" s="4">
        <v>0.59</v>
      </c>
      <c r="AB4121" s="1">
        <v>40744</v>
      </c>
      <c r="AC4121" s="1">
        <v>18908</v>
      </c>
      <c r="AD4121">
        <f t="shared" si="386"/>
        <v>2</v>
      </c>
      <c r="AE4121">
        <f t="shared" ca="1" si="387"/>
        <v>72</v>
      </c>
      <c r="AF4121" t="str">
        <f t="shared" ca="1" si="388"/>
        <v>Over 65</v>
      </c>
      <c r="AG4121" s="3">
        <f t="shared" si="389"/>
        <v>1.7933437435897435</v>
      </c>
      <c r="AH4121" t="str">
        <f>_xlfn.IFNA(VLOOKUP(Sales_Transactions[[#This Row],[Order ID]],Returned_Items[#All],2,FALSE),"Not Returned")</f>
        <v>Not Returned</v>
      </c>
    </row>
    <row r="4122" spans="1:34" x14ac:dyDescent="0.25">
      <c r="A4122">
        <v>40802</v>
      </c>
      <c r="C4122" t="s">
        <v>2506</v>
      </c>
      <c r="D4122" s="2" t="str">
        <f>TEXT(MID(Sales_Transactions[[#This Row],[Order Date]],2,5),"d/m/yyy")</f>
        <v>3/9/2012</v>
      </c>
      <c r="E4122" s="2" t="str">
        <f>TEXT(MID(Sales_Transactions[[#This Row],[Order Date]],2,5),"d")</f>
        <v>3</v>
      </c>
      <c r="F4122" s="2" t="str">
        <f>TEXT(MID(Sales_Transactions[[#This Row],[Order Date]],2,5),"m")</f>
        <v>9</v>
      </c>
      <c r="G4122" s="2" t="str">
        <f>TEXT(MID(Sales_Transactions[[#This Row],[Order Date]],2,5),"yyy")</f>
        <v>2012</v>
      </c>
      <c r="H4122" s="2" t="str">
        <f>TEXT(MID(Sales_Transactions[[#This Row],[Order Date]],2,5),"yyy/m")</f>
        <v>2012/9</v>
      </c>
      <c r="I4122" t="s">
        <v>33</v>
      </c>
      <c r="J4122">
        <f t="shared" si="384"/>
        <v>4</v>
      </c>
      <c r="K4122" s="2">
        <v>28</v>
      </c>
      <c r="L4122" s="3">
        <v>3361.02</v>
      </c>
      <c r="M4122" s="4">
        <v>0.04</v>
      </c>
      <c r="N4122" s="5" t="s">
        <v>34</v>
      </c>
      <c r="O4122" s="3">
        <v>26.05</v>
      </c>
      <c r="P4122" s="3">
        <v>115.99</v>
      </c>
      <c r="Q4122" s="3">
        <v>56.14</v>
      </c>
      <c r="R4122" s="5" t="s">
        <v>1779</v>
      </c>
      <c r="S4122" s="5" t="s">
        <v>2872</v>
      </c>
      <c r="T4122" s="5" t="str">
        <f t="shared" si="385"/>
        <v>Scott Cohen</v>
      </c>
      <c r="U4122" t="s">
        <v>1988</v>
      </c>
      <c r="V4122" s="5" t="s">
        <v>37</v>
      </c>
      <c r="W4122" s="5" t="s">
        <v>48</v>
      </c>
      <c r="X4122" s="5" t="s">
        <v>324</v>
      </c>
      <c r="Y4122" s="5" t="s">
        <v>805</v>
      </c>
      <c r="Z4122" s="5" t="s">
        <v>40</v>
      </c>
      <c r="AA4122" s="4">
        <v>0.4</v>
      </c>
      <c r="AB4122" s="1">
        <v>41156</v>
      </c>
      <c r="AC4122" s="1">
        <v>29268</v>
      </c>
      <c r="AD4122">
        <f t="shared" si="386"/>
        <v>1</v>
      </c>
      <c r="AE4122">
        <f t="shared" ca="1" si="387"/>
        <v>44</v>
      </c>
      <c r="AF4122" t="str">
        <f t="shared" ca="1" si="388"/>
        <v>18-64</v>
      </c>
      <c r="AG4122" s="3">
        <f t="shared" si="389"/>
        <v>6.1458429999999993</v>
      </c>
      <c r="AH4122" t="str">
        <f>_xlfn.IFNA(VLOOKUP(Sales_Transactions[[#This Row],[Order ID]],Returned_Items[#All],2,FALSE),"Not Returned")</f>
        <v>Returned</v>
      </c>
    </row>
    <row r="4123" spans="1:34" x14ac:dyDescent="0.25">
      <c r="A4123">
        <v>40839</v>
      </c>
      <c r="C4123" t="s">
        <v>1680</v>
      </c>
      <c r="D4123" s="2" t="str">
        <f>TEXT(MID(Sales_Transactions[[#This Row],[Order Date]],2,5),"d/m/yyy")</f>
        <v>31/3/2012</v>
      </c>
      <c r="E4123" s="2" t="str">
        <f>TEXT(MID(Sales_Transactions[[#This Row],[Order Date]],2,5),"d")</f>
        <v>31</v>
      </c>
      <c r="F4123" s="2" t="str">
        <f>TEXT(MID(Sales_Transactions[[#This Row],[Order Date]],2,5),"m")</f>
        <v>3</v>
      </c>
      <c r="G4123" s="2" t="str">
        <f>TEXT(MID(Sales_Transactions[[#This Row],[Order Date]],2,5),"yyy")</f>
        <v>2012</v>
      </c>
      <c r="H4123" s="2" t="str">
        <f>TEXT(MID(Sales_Transactions[[#This Row],[Order Date]],2,5),"yyy/m")</f>
        <v>2012/3</v>
      </c>
      <c r="I4123" t="s">
        <v>78</v>
      </c>
      <c r="J4123">
        <f t="shared" si="384"/>
        <v>3</v>
      </c>
      <c r="K4123" s="2">
        <v>23</v>
      </c>
      <c r="L4123" s="3">
        <v>2732.01</v>
      </c>
      <c r="M4123" s="4">
        <v>0.04</v>
      </c>
      <c r="N4123" s="5" t="s">
        <v>34</v>
      </c>
      <c r="O4123" s="3">
        <v>-100.47</v>
      </c>
      <c r="P4123" s="3">
        <v>119.99</v>
      </c>
      <c r="Q4123" s="3">
        <v>56.14</v>
      </c>
      <c r="R4123" s="5" t="s">
        <v>898</v>
      </c>
      <c r="S4123" s="5" t="s">
        <v>3099</v>
      </c>
      <c r="T4123" s="5" t="str">
        <f t="shared" si="385"/>
        <v>Guy Phonely</v>
      </c>
      <c r="U4123" t="s">
        <v>1988</v>
      </c>
      <c r="V4123" s="5" t="s">
        <v>47</v>
      </c>
      <c r="W4123" s="5" t="s">
        <v>48</v>
      </c>
      <c r="X4123" s="5" t="s">
        <v>324</v>
      </c>
      <c r="Y4123" s="5" t="s">
        <v>1662</v>
      </c>
      <c r="Z4123" s="5" t="s">
        <v>106</v>
      </c>
      <c r="AA4123" s="4">
        <v>0.39</v>
      </c>
      <c r="AB4123" s="1">
        <v>41000</v>
      </c>
      <c r="AC4123" s="1">
        <v>29389</v>
      </c>
      <c r="AD4123">
        <f t="shared" si="386"/>
        <v>1</v>
      </c>
      <c r="AE4123">
        <f t="shared" ca="1" si="387"/>
        <v>44</v>
      </c>
      <c r="AF4123" t="str">
        <f t="shared" ca="1" si="388"/>
        <v>18-64</v>
      </c>
      <c r="AG4123" s="3">
        <f t="shared" si="389"/>
        <v>7.6557393043478257</v>
      </c>
      <c r="AH4123" t="str">
        <f>_xlfn.IFNA(VLOOKUP(Sales_Transactions[[#This Row],[Order ID]],Returned_Items[#All],2,FALSE),"Not Returned")</f>
        <v>Not Returned</v>
      </c>
    </row>
    <row r="4124" spans="1:34" x14ac:dyDescent="0.25">
      <c r="A4124">
        <v>40997</v>
      </c>
      <c r="C4124" t="s">
        <v>3028</v>
      </c>
      <c r="D4124" s="2" t="str">
        <f>TEXT(MID(Sales_Transactions[[#This Row],[Order Date]],2,5),"d/m/yyy")</f>
        <v>21/4/2009</v>
      </c>
      <c r="E4124" s="2" t="str">
        <f>TEXT(MID(Sales_Transactions[[#This Row],[Order Date]],2,5),"d")</f>
        <v>21</v>
      </c>
      <c r="F4124" s="2" t="str">
        <f>TEXT(MID(Sales_Transactions[[#This Row],[Order Date]],2,5),"m")</f>
        <v>4</v>
      </c>
      <c r="G4124" s="2" t="str">
        <f>TEXT(MID(Sales_Transactions[[#This Row],[Order Date]],2,5),"yyy")</f>
        <v>2009</v>
      </c>
      <c r="H4124" s="2" t="str">
        <f>TEXT(MID(Sales_Transactions[[#This Row],[Order Date]],2,5),"yyy/m")</f>
        <v>2009/4</v>
      </c>
      <c r="I4124" t="s">
        <v>22</v>
      </c>
      <c r="J4124">
        <f t="shared" si="384"/>
        <v>2</v>
      </c>
      <c r="K4124" s="2">
        <v>12</v>
      </c>
      <c r="L4124" s="3">
        <v>382.29</v>
      </c>
      <c r="M4124" s="4">
        <v>0.05</v>
      </c>
      <c r="N4124" s="5" t="s">
        <v>67</v>
      </c>
      <c r="O4124" s="3">
        <v>61.47</v>
      </c>
      <c r="P4124" s="3">
        <v>30.98</v>
      </c>
      <c r="Q4124" s="3">
        <v>9.18</v>
      </c>
      <c r="R4124" s="5" t="s">
        <v>3124</v>
      </c>
      <c r="S4124" s="5" t="s">
        <v>3125</v>
      </c>
      <c r="T4124" s="5" t="str">
        <f t="shared" si="385"/>
        <v>Odella Nelson</v>
      </c>
      <c r="U4124" t="s">
        <v>1988</v>
      </c>
      <c r="V4124" s="5" t="s">
        <v>27</v>
      </c>
      <c r="W4124" s="5" t="s">
        <v>28</v>
      </c>
      <c r="X4124" s="5" t="s">
        <v>75</v>
      </c>
      <c r="Y4124" s="5" t="s">
        <v>2807</v>
      </c>
      <c r="Z4124" s="5" t="s">
        <v>43</v>
      </c>
      <c r="AA4124" s="4">
        <v>0.4</v>
      </c>
      <c r="AB4124" s="1">
        <v>39924</v>
      </c>
      <c r="AC4124" s="1">
        <v>29566</v>
      </c>
      <c r="AD4124">
        <f t="shared" si="386"/>
        <v>0</v>
      </c>
      <c r="AE4124">
        <f t="shared" ca="1" si="387"/>
        <v>43</v>
      </c>
      <c r="AF4124" t="str">
        <f t="shared" ca="1" si="388"/>
        <v>18-64</v>
      </c>
      <c r="AG4124" s="3">
        <f t="shared" si="389"/>
        <v>3.3453758333333332</v>
      </c>
      <c r="AH4124" t="str">
        <f>_xlfn.IFNA(VLOOKUP(Sales_Transactions[[#This Row],[Order ID]],Returned_Items[#All],2,FALSE),"Not Returned")</f>
        <v>Not Returned</v>
      </c>
    </row>
    <row r="4125" spans="1:34" x14ac:dyDescent="0.25">
      <c r="A4125">
        <v>40997</v>
      </c>
      <c r="C4125" t="s">
        <v>3028</v>
      </c>
      <c r="D4125" s="2" t="str">
        <f>TEXT(MID(Sales_Transactions[[#This Row],[Order Date]],2,5),"d/m/yyy")</f>
        <v>21/4/2009</v>
      </c>
      <c r="E4125" s="2" t="str">
        <f>TEXT(MID(Sales_Transactions[[#This Row],[Order Date]],2,5),"d")</f>
        <v>21</v>
      </c>
      <c r="F4125" s="2" t="str">
        <f>TEXT(MID(Sales_Transactions[[#This Row],[Order Date]],2,5),"m")</f>
        <v>4</v>
      </c>
      <c r="G4125" s="2" t="str">
        <f>TEXT(MID(Sales_Transactions[[#This Row],[Order Date]],2,5),"yyy")</f>
        <v>2009</v>
      </c>
      <c r="H4125" s="2" t="str">
        <f>TEXT(MID(Sales_Transactions[[#This Row],[Order Date]],2,5),"yyy/m")</f>
        <v>2009/4</v>
      </c>
      <c r="I4125" t="s">
        <v>22</v>
      </c>
      <c r="J4125">
        <f t="shared" si="384"/>
        <v>2</v>
      </c>
      <c r="K4125" s="2">
        <v>37</v>
      </c>
      <c r="L4125" s="3">
        <v>881.74</v>
      </c>
      <c r="M4125" s="4">
        <v>0.05</v>
      </c>
      <c r="N4125" s="5" t="s">
        <v>23</v>
      </c>
      <c r="O4125" s="3">
        <v>18.27</v>
      </c>
      <c r="P4125" s="3">
        <v>22.99</v>
      </c>
      <c r="Q4125" s="3">
        <v>8.99</v>
      </c>
      <c r="R4125" s="5" t="s">
        <v>3124</v>
      </c>
      <c r="S4125" s="5" t="s">
        <v>3125</v>
      </c>
      <c r="T4125" s="5" t="str">
        <f t="shared" si="385"/>
        <v>Odella Nelson</v>
      </c>
      <c r="U4125" t="s">
        <v>1988</v>
      </c>
      <c r="V4125" s="5" t="s">
        <v>27</v>
      </c>
      <c r="W4125" s="5" t="s">
        <v>28</v>
      </c>
      <c r="X4125" s="5" t="s">
        <v>124</v>
      </c>
      <c r="Y4125" s="5" t="s">
        <v>933</v>
      </c>
      <c r="Z4125" s="5" t="s">
        <v>60</v>
      </c>
      <c r="AA4125" s="4">
        <v>0.56999999999999995</v>
      </c>
      <c r="AB4125" s="1">
        <v>39931</v>
      </c>
      <c r="AC4125" s="1">
        <v>29124</v>
      </c>
      <c r="AD4125">
        <f t="shared" si="386"/>
        <v>7</v>
      </c>
      <c r="AE4125">
        <f t="shared" ca="1" si="387"/>
        <v>44</v>
      </c>
      <c r="AF4125" t="str">
        <f t="shared" ca="1" si="388"/>
        <v>18-64</v>
      </c>
      <c r="AG4125" s="3">
        <f t="shared" si="389"/>
        <v>0.86401364864864871</v>
      </c>
      <c r="AH4125" t="str">
        <f>_xlfn.IFNA(VLOOKUP(Sales_Transactions[[#This Row],[Order ID]],Returned_Items[#All],2,FALSE),"Not Returned")</f>
        <v>Not Returned</v>
      </c>
    </row>
    <row r="4126" spans="1:34" x14ac:dyDescent="0.25">
      <c r="A4126">
        <v>40997</v>
      </c>
      <c r="C4126" t="s">
        <v>3028</v>
      </c>
      <c r="D4126" s="2" t="str">
        <f>TEXT(MID(Sales_Transactions[[#This Row],[Order Date]],2,5),"d/m/yyy")</f>
        <v>21/4/2009</v>
      </c>
      <c r="E4126" s="2" t="str">
        <f>TEXT(MID(Sales_Transactions[[#This Row],[Order Date]],2,5),"d")</f>
        <v>21</v>
      </c>
      <c r="F4126" s="2" t="str">
        <f>TEXT(MID(Sales_Transactions[[#This Row],[Order Date]],2,5),"m")</f>
        <v>4</v>
      </c>
      <c r="G4126" s="2" t="str">
        <f>TEXT(MID(Sales_Transactions[[#This Row],[Order Date]],2,5),"yyy")</f>
        <v>2009</v>
      </c>
      <c r="H4126" s="2" t="str">
        <f>TEXT(MID(Sales_Transactions[[#This Row],[Order Date]],2,5),"yyy/m")</f>
        <v>2009/4</v>
      </c>
      <c r="I4126" t="s">
        <v>22</v>
      </c>
      <c r="J4126">
        <f t="shared" si="384"/>
        <v>2</v>
      </c>
      <c r="K4126" s="2">
        <v>1</v>
      </c>
      <c r="L4126" s="3">
        <v>22.61</v>
      </c>
      <c r="M4126" s="4">
        <v>0.03</v>
      </c>
      <c r="N4126" s="5" t="s">
        <v>23</v>
      </c>
      <c r="O4126" s="3">
        <v>-8.4</v>
      </c>
      <c r="P4126" s="3">
        <v>14.97</v>
      </c>
      <c r="Q4126" s="3">
        <v>7.51</v>
      </c>
      <c r="R4126" s="5" t="s">
        <v>3124</v>
      </c>
      <c r="S4126" s="5" t="s">
        <v>3125</v>
      </c>
      <c r="T4126" s="5" t="str">
        <f t="shared" si="385"/>
        <v>Odella Nelson</v>
      </c>
      <c r="U4126" t="s">
        <v>1988</v>
      </c>
      <c r="V4126" s="5" t="s">
        <v>27</v>
      </c>
      <c r="W4126" s="5" t="s">
        <v>28</v>
      </c>
      <c r="X4126" s="5" t="s">
        <v>29</v>
      </c>
      <c r="Y4126" s="5" t="s">
        <v>646</v>
      </c>
      <c r="Z4126" s="5" t="s">
        <v>43</v>
      </c>
      <c r="AA4126" s="4">
        <v>0.56999999999999995</v>
      </c>
      <c r="AB4126" s="1">
        <v>39926</v>
      </c>
      <c r="AC4126" s="1">
        <v>28812</v>
      </c>
      <c r="AD4126">
        <f t="shared" si="386"/>
        <v>2</v>
      </c>
      <c r="AE4126">
        <f t="shared" ca="1" si="387"/>
        <v>45</v>
      </c>
      <c r="AF4126" t="str">
        <f t="shared" ca="1" si="388"/>
        <v>18-64</v>
      </c>
      <c r="AG4126" s="3">
        <f t="shared" si="389"/>
        <v>22.475509000000002</v>
      </c>
      <c r="AH4126" t="str">
        <f>_xlfn.IFNA(VLOOKUP(Sales_Transactions[[#This Row],[Order ID]],Returned_Items[#All],2,FALSE),"Not Returned")</f>
        <v>Not Returned</v>
      </c>
    </row>
    <row r="4127" spans="1:34" x14ac:dyDescent="0.25">
      <c r="A4127">
        <v>40997</v>
      </c>
      <c r="C4127" t="s">
        <v>3028</v>
      </c>
      <c r="D4127" s="2" t="str">
        <f>TEXT(MID(Sales_Transactions[[#This Row],[Order Date]],2,5),"d/m/yyy")</f>
        <v>21/4/2009</v>
      </c>
      <c r="E4127" s="2" t="str">
        <f>TEXT(MID(Sales_Transactions[[#This Row],[Order Date]],2,5),"d")</f>
        <v>21</v>
      </c>
      <c r="F4127" s="2" t="str">
        <f>TEXT(MID(Sales_Transactions[[#This Row],[Order Date]],2,5),"m")</f>
        <v>4</v>
      </c>
      <c r="G4127" s="2" t="str">
        <f>TEXT(MID(Sales_Transactions[[#This Row],[Order Date]],2,5),"yyy")</f>
        <v>2009</v>
      </c>
      <c r="H4127" s="2" t="str">
        <f>TEXT(MID(Sales_Transactions[[#This Row],[Order Date]],2,5),"yyy/m")</f>
        <v>2009/4</v>
      </c>
      <c r="I4127" t="s">
        <v>22</v>
      </c>
      <c r="J4127">
        <f t="shared" si="384"/>
        <v>2</v>
      </c>
      <c r="K4127" s="2">
        <v>33</v>
      </c>
      <c r="L4127" s="3">
        <v>7384.18</v>
      </c>
      <c r="M4127" s="4">
        <v>0.04</v>
      </c>
      <c r="N4127" s="5" t="s">
        <v>34</v>
      </c>
      <c r="O4127" s="3">
        <v>-513.79</v>
      </c>
      <c r="P4127" s="3">
        <v>212.6</v>
      </c>
      <c r="Q4127" s="3">
        <v>110.2</v>
      </c>
      <c r="R4127" s="5" t="s">
        <v>3124</v>
      </c>
      <c r="S4127" s="5" t="s">
        <v>3125</v>
      </c>
      <c r="T4127" s="5" t="str">
        <f t="shared" si="385"/>
        <v>Odella Nelson</v>
      </c>
      <c r="U4127" t="s">
        <v>1988</v>
      </c>
      <c r="V4127" s="5" t="s">
        <v>27</v>
      </c>
      <c r="W4127" s="5" t="s">
        <v>57</v>
      </c>
      <c r="X4127" s="5" t="s">
        <v>107</v>
      </c>
      <c r="Y4127" s="5" t="s">
        <v>1731</v>
      </c>
      <c r="Z4127" s="5" t="s">
        <v>106</v>
      </c>
      <c r="AA4127" s="4">
        <v>0.73</v>
      </c>
      <c r="AB4127" s="1">
        <v>39928</v>
      </c>
      <c r="AC4127" s="1">
        <v>28893</v>
      </c>
      <c r="AD4127">
        <f t="shared" si="386"/>
        <v>4</v>
      </c>
      <c r="AE4127">
        <f t="shared" ca="1" si="387"/>
        <v>45</v>
      </c>
      <c r="AF4127" t="str">
        <f t="shared" ca="1" si="388"/>
        <v>18-64</v>
      </c>
      <c r="AG4127" s="3">
        <f t="shared" si="389"/>
        <v>9.779241212121212</v>
      </c>
      <c r="AH4127" t="str">
        <f>_xlfn.IFNA(VLOOKUP(Sales_Transactions[[#This Row],[Order ID]],Returned_Items[#All],2,FALSE),"Not Returned")</f>
        <v>Not Returned</v>
      </c>
    </row>
    <row r="4128" spans="1:34" x14ac:dyDescent="0.25">
      <c r="A4128">
        <v>41185</v>
      </c>
      <c r="C4128" t="s">
        <v>1429</v>
      </c>
      <c r="D4128" s="2" t="str">
        <f>TEXT(MID(Sales_Transactions[[#This Row],[Order Date]],2,5),"d/m/yyy")</f>
        <v>6/12/2009</v>
      </c>
      <c r="E4128" s="2" t="str">
        <f>TEXT(MID(Sales_Transactions[[#This Row],[Order Date]],2,5),"d")</f>
        <v>6</v>
      </c>
      <c r="F4128" s="2" t="str">
        <f>TEXT(MID(Sales_Transactions[[#This Row],[Order Date]],2,5),"m")</f>
        <v>12</v>
      </c>
      <c r="G4128" s="2" t="str">
        <f>TEXT(MID(Sales_Transactions[[#This Row],[Order Date]],2,5),"yyy")</f>
        <v>2009</v>
      </c>
      <c r="H4128" s="2" t="str">
        <f>TEXT(MID(Sales_Transactions[[#This Row],[Order Date]],2,5),"yyy/m")</f>
        <v>2009/12</v>
      </c>
      <c r="I4128" t="s">
        <v>101</v>
      </c>
      <c r="J4128">
        <f t="shared" si="384"/>
        <v>1</v>
      </c>
      <c r="K4128" s="2">
        <v>2</v>
      </c>
      <c r="L4128" s="3">
        <v>18.809999999999999</v>
      </c>
      <c r="M4128" s="4">
        <v>0.08</v>
      </c>
      <c r="N4128" s="5" t="s">
        <v>23</v>
      </c>
      <c r="O4128" s="3">
        <v>-12.83</v>
      </c>
      <c r="P4128" s="3">
        <v>5.78</v>
      </c>
      <c r="Q4128" s="3">
        <v>7.96</v>
      </c>
      <c r="R4128" s="5" t="s">
        <v>2667</v>
      </c>
      <c r="S4128" s="5" t="s">
        <v>3106</v>
      </c>
      <c r="T4128" s="5" t="str">
        <f t="shared" si="385"/>
        <v>Ben Ferrer</v>
      </c>
      <c r="U4128" t="s">
        <v>1988</v>
      </c>
      <c r="V4128" s="5" t="s">
        <v>47</v>
      </c>
      <c r="W4128" s="5" t="s">
        <v>28</v>
      </c>
      <c r="X4128" s="5" t="s">
        <v>75</v>
      </c>
      <c r="Y4128" s="5" t="s">
        <v>1284</v>
      </c>
      <c r="Z4128" s="5" t="s">
        <v>43</v>
      </c>
      <c r="AA4128" s="4">
        <v>0.36</v>
      </c>
      <c r="AB4128" s="1">
        <v>40154</v>
      </c>
      <c r="AC4128" s="1">
        <v>28907</v>
      </c>
      <c r="AD4128">
        <f t="shared" si="386"/>
        <v>1</v>
      </c>
      <c r="AE4128">
        <f t="shared" ca="1" si="387"/>
        <v>45</v>
      </c>
      <c r="AF4128" t="str">
        <f t="shared" ca="1" si="388"/>
        <v>18-64</v>
      </c>
      <c r="AG4128" s="3">
        <f t="shared" si="389"/>
        <v>6.8676880000000002</v>
      </c>
      <c r="AH4128" t="str">
        <f>_xlfn.IFNA(VLOOKUP(Sales_Transactions[[#This Row],[Order ID]],Returned_Items[#All],2,FALSE),"Not Returned")</f>
        <v>Not Returned</v>
      </c>
    </row>
    <row r="4129" spans="1:34" x14ac:dyDescent="0.25">
      <c r="A4129">
        <v>41253</v>
      </c>
      <c r="C4129" t="s">
        <v>3075</v>
      </c>
      <c r="D4129" s="2" t="str">
        <f>TEXT(MID(Sales_Transactions[[#This Row],[Order Date]],2,5),"d/m/yyy")</f>
        <v>7/5/2009</v>
      </c>
      <c r="E4129" s="2" t="str">
        <f>TEXT(MID(Sales_Transactions[[#This Row],[Order Date]],2,5),"d")</f>
        <v>7</v>
      </c>
      <c r="F4129" s="2" t="str">
        <f>TEXT(MID(Sales_Transactions[[#This Row],[Order Date]],2,5),"m")</f>
        <v>5</v>
      </c>
      <c r="G4129" s="2" t="str">
        <f>TEXT(MID(Sales_Transactions[[#This Row],[Order Date]],2,5),"yyy")</f>
        <v>2009</v>
      </c>
      <c r="H4129" s="2" t="str">
        <f>TEXT(MID(Sales_Transactions[[#This Row],[Order Date]],2,5),"yyy/m")</f>
        <v>2009/5</v>
      </c>
      <c r="I4129" t="s">
        <v>78</v>
      </c>
      <c r="J4129">
        <f t="shared" si="384"/>
        <v>3</v>
      </c>
      <c r="K4129" s="2">
        <v>5</v>
      </c>
      <c r="L4129" s="3">
        <v>1455.49</v>
      </c>
      <c r="M4129" s="4">
        <v>7.0000000000000007E-2</v>
      </c>
      <c r="N4129" s="5" t="s">
        <v>23</v>
      </c>
      <c r="O4129" s="3">
        <v>-807.59</v>
      </c>
      <c r="P4129" s="3">
        <v>300.97000000000003</v>
      </c>
      <c r="Q4129" s="3">
        <v>7.18</v>
      </c>
      <c r="R4129" s="5" t="s">
        <v>1778</v>
      </c>
      <c r="S4129" s="5" t="s">
        <v>2210</v>
      </c>
      <c r="T4129" s="5" t="str">
        <f t="shared" si="385"/>
        <v>Steve Nguyen</v>
      </c>
      <c r="U4129" t="s">
        <v>1988</v>
      </c>
      <c r="V4129" s="5" t="s">
        <v>27</v>
      </c>
      <c r="W4129" s="5" t="s">
        <v>48</v>
      </c>
      <c r="X4129" s="5" t="s">
        <v>87</v>
      </c>
      <c r="Y4129" s="5" t="s">
        <v>2953</v>
      </c>
      <c r="Z4129" s="5" t="s">
        <v>43</v>
      </c>
      <c r="AA4129" s="4">
        <v>0.48</v>
      </c>
      <c r="AB4129" s="1">
        <v>39942</v>
      </c>
      <c r="AC4129" s="1">
        <v>28900</v>
      </c>
      <c r="AD4129">
        <f t="shared" si="386"/>
        <v>2</v>
      </c>
      <c r="AE4129">
        <f t="shared" ca="1" si="387"/>
        <v>45</v>
      </c>
      <c r="AF4129" t="str">
        <f t="shared" ca="1" si="388"/>
        <v>18-64</v>
      </c>
      <c r="AG4129" s="3">
        <f t="shared" si="389"/>
        <v>61.587864199999999</v>
      </c>
      <c r="AH4129" t="str">
        <f>_xlfn.IFNA(VLOOKUP(Sales_Transactions[[#This Row],[Order ID]],Returned_Items[#All],2,FALSE),"Not Returned")</f>
        <v>Not Returned</v>
      </c>
    </row>
    <row r="4130" spans="1:34" x14ac:dyDescent="0.25">
      <c r="A4130">
        <v>41378</v>
      </c>
      <c r="C4130" t="s">
        <v>523</v>
      </c>
      <c r="D4130" s="2" t="str">
        <f>TEXT(MID(Sales_Transactions[[#This Row],[Order Date]],2,5),"d/m/yyy")</f>
        <v>29/10/2012</v>
      </c>
      <c r="E4130" s="2" t="str">
        <f>TEXT(MID(Sales_Transactions[[#This Row],[Order Date]],2,5),"d")</f>
        <v>29</v>
      </c>
      <c r="F4130" s="2" t="str">
        <f>TEXT(MID(Sales_Transactions[[#This Row],[Order Date]],2,5),"m")</f>
        <v>10</v>
      </c>
      <c r="G4130" s="2" t="str">
        <f>TEXT(MID(Sales_Transactions[[#This Row],[Order Date]],2,5),"yyy")</f>
        <v>2012</v>
      </c>
      <c r="H4130" s="2" t="str">
        <f>TEXT(MID(Sales_Transactions[[#This Row],[Order Date]],2,5),"yyy/m")</f>
        <v>2012/10</v>
      </c>
      <c r="I4130" t="s">
        <v>52</v>
      </c>
      <c r="J4130">
        <f t="shared" si="384"/>
        <v>1</v>
      </c>
      <c r="K4130" s="2">
        <v>30</v>
      </c>
      <c r="L4130" s="3">
        <v>5454.51</v>
      </c>
      <c r="M4130" s="4">
        <v>0.03</v>
      </c>
      <c r="N4130" s="5" t="s">
        <v>34</v>
      </c>
      <c r="O4130" s="3">
        <v>446.26</v>
      </c>
      <c r="P4130" s="3">
        <v>180.98</v>
      </c>
      <c r="Q4130" s="3">
        <v>30</v>
      </c>
      <c r="R4130" s="5" t="s">
        <v>890</v>
      </c>
      <c r="S4130" s="5" t="s">
        <v>3074</v>
      </c>
      <c r="T4130" s="5" t="str">
        <f t="shared" si="385"/>
        <v>Harold Ryan</v>
      </c>
      <c r="U4130" t="s">
        <v>1988</v>
      </c>
      <c r="V4130" s="5" t="s">
        <v>74</v>
      </c>
      <c r="W4130" s="5" t="s">
        <v>57</v>
      </c>
      <c r="X4130" s="5" t="s">
        <v>154</v>
      </c>
      <c r="Y4130" s="5" t="s">
        <v>1677</v>
      </c>
      <c r="Z4130" s="5" t="s">
        <v>40</v>
      </c>
      <c r="AA4130" s="4">
        <v>0.69</v>
      </c>
      <c r="AB4130" s="1">
        <v>41214</v>
      </c>
      <c r="AC4130" s="1">
        <v>28632</v>
      </c>
      <c r="AD4130">
        <f t="shared" si="386"/>
        <v>3</v>
      </c>
      <c r="AE4130">
        <f t="shared" ca="1" si="387"/>
        <v>46</v>
      </c>
      <c r="AF4130" t="str">
        <f t="shared" ca="1" si="388"/>
        <v>18-64</v>
      </c>
      <c r="AG4130" s="3">
        <f t="shared" si="389"/>
        <v>7.0308568666666664</v>
      </c>
      <c r="AH4130" t="str">
        <f>_xlfn.IFNA(VLOOKUP(Sales_Transactions[[#This Row],[Order ID]],Returned_Items[#All],2,FALSE),"Not Returned")</f>
        <v>Not Returned</v>
      </c>
    </row>
    <row r="4131" spans="1:34" x14ac:dyDescent="0.25">
      <c r="A4131">
        <v>41378</v>
      </c>
      <c r="C4131" t="s">
        <v>523</v>
      </c>
      <c r="D4131" s="2" t="str">
        <f>TEXT(MID(Sales_Transactions[[#This Row],[Order Date]],2,5),"d/m/yyy")</f>
        <v>29/10/2012</v>
      </c>
      <c r="E4131" s="2" t="str">
        <f>TEXT(MID(Sales_Transactions[[#This Row],[Order Date]],2,5),"d")</f>
        <v>29</v>
      </c>
      <c r="F4131" s="2" t="str">
        <f>TEXT(MID(Sales_Transactions[[#This Row],[Order Date]],2,5),"m")</f>
        <v>10</v>
      </c>
      <c r="G4131" s="2" t="str">
        <f>TEXT(MID(Sales_Transactions[[#This Row],[Order Date]],2,5),"yyy")</f>
        <v>2012</v>
      </c>
      <c r="H4131" s="2" t="str">
        <f>TEXT(MID(Sales_Transactions[[#This Row],[Order Date]],2,5),"yyy/m")</f>
        <v>2012/10</v>
      </c>
      <c r="I4131" t="s">
        <v>52</v>
      </c>
      <c r="J4131">
        <f t="shared" si="384"/>
        <v>1</v>
      </c>
      <c r="K4131" s="2">
        <v>42</v>
      </c>
      <c r="L4131" s="3">
        <v>1264.17</v>
      </c>
      <c r="M4131" s="4">
        <v>0.05</v>
      </c>
      <c r="N4131" s="5" t="s">
        <v>23</v>
      </c>
      <c r="O4131" s="3">
        <v>433.34</v>
      </c>
      <c r="P4131" s="3">
        <v>29.89</v>
      </c>
      <c r="Q4131" s="3">
        <v>1.99</v>
      </c>
      <c r="R4131" s="5" t="s">
        <v>890</v>
      </c>
      <c r="S4131" s="5" t="s">
        <v>3074</v>
      </c>
      <c r="T4131" s="5" t="str">
        <f t="shared" si="385"/>
        <v>Harold Ryan</v>
      </c>
      <c r="U4131" t="s">
        <v>1988</v>
      </c>
      <c r="V4131" s="5" t="s">
        <v>74</v>
      </c>
      <c r="W4131" s="5" t="s">
        <v>48</v>
      </c>
      <c r="X4131" s="5" t="s">
        <v>87</v>
      </c>
      <c r="Y4131" s="5" t="s">
        <v>920</v>
      </c>
      <c r="Z4131" s="5" t="s">
        <v>60</v>
      </c>
      <c r="AA4131" s="4">
        <v>0.5</v>
      </c>
      <c r="AB4131" s="1">
        <v>41213</v>
      </c>
      <c r="AC4131" s="1">
        <v>28404</v>
      </c>
      <c r="AD4131">
        <f t="shared" si="386"/>
        <v>2</v>
      </c>
      <c r="AE4131">
        <f t="shared" ca="1" si="387"/>
        <v>46</v>
      </c>
      <c r="AF4131" t="str">
        <f t="shared" ca="1" si="388"/>
        <v>18-64</v>
      </c>
      <c r="AG4131" s="3">
        <f t="shared" si="389"/>
        <v>0.75869178571428564</v>
      </c>
      <c r="AH4131" t="str">
        <f>_xlfn.IFNA(VLOOKUP(Sales_Transactions[[#This Row],[Order ID]],Returned_Items[#All],2,FALSE),"Not Returned")</f>
        <v>Not Returned</v>
      </c>
    </row>
    <row r="4132" spans="1:34" x14ac:dyDescent="0.25">
      <c r="A4132">
        <v>41474</v>
      </c>
      <c r="C4132" t="s">
        <v>3145</v>
      </c>
      <c r="D4132" s="2" t="str">
        <f>TEXT(MID(Sales_Transactions[[#This Row],[Order Date]],2,5),"d/m/yyy")</f>
        <v>20/4/2009</v>
      </c>
      <c r="E4132" s="2" t="str">
        <f>TEXT(MID(Sales_Transactions[[#This Row],[Order Date]],2,5),"d")</f>
        <v>20</v>
      </c>
      <c r="F4132" s="2" t="str">
        <f>TEXT(MID(Sales_Transactions[[#This Row],[Order Date]],2,5),"m")</f>
        <v>4</v>
      </c>
      <c r="G4132" s="2" t="str">
        <f>TEXT(MID(Sales_Transactions[[#This Row],[Order Date]],2,5),"yyy")</f>
        <v>2009</v>
      </c>
      <c r="H4132" s="2" t="str">
        <f>TEXT(MID(Sales_Transactions[[#This Row],[Order Date]],2,5),"yyy/m")</f>
        <v>2009/4</v>
      </c>
      <c r="I4132" t="s">
        <v>52</v>
      </c>
      <c r="J4132">
        <f t="shared" si="384"/>
        <v>1</v>
      </c>
      <c r="K4132" s="2">
        <v>35</v>
      </c>
      <c r="L4132" s="3">
        <v>3640.83</v>
      </c>
      <c r="M4132" s="4">
        <v>0</v>
      </c>
      <c r="N4132" s="5" t="s">
        <v>34</v>
      </c>
      <c r="O4132" s="3">
        <v>-6.8</v>
      </c>
      <c r="P4132" s="3">
        <v>100.98</v>
      </c>
      <c r="Q4132" s="3">
        <v>35.840000000000003</v>
      </c>
      <c r="R4132" s="5" t="s">
        <v>1211</v>
      </c>
      <c r="S4132" s="5" t="s">
        <v>3101</v>
      </c>
      <c r="T4132" s="5" t="str">
        <f t="shared" si="385"/>
        <v>Matt Connell</v>
      </c>
      <c r="U4132" t="s">
        <v>1988</v>
      </c>
      <c r="V4132" s="5" t="s">
        <v>47</v>
      </c>
      <c r="W4132" s="5" t="s">
        <v>57</v>
      </c>
      <c r="X4132" s="5" t="s">
        <v>104</v>
      </c>
      <c r="Y4132" s="5" t="s">
        <v>1198</v>
      </c>
      <c r="Z4132" s="5" t="s">
        <v>106</v>
      </c>
      <c r="AA4132" s="4">
        <v>0.62</v>
      </c>
      <c r="AB4132" s="1">
        <v>39925</v>
      </c>
      <c r="AC4132" s="1">
        <v>28382</v>
      </c>
      <c r="AD4132">
        <f t="shared" si="386"/>
        <v>2</v>
      </c>
      <c r="AE4132">
        <f t="shared" ca="1" si="387"/>
        <v>46</v>
      </c>
      <c r="AF4132" t="str">
        <f t="shared" ca="1" si="388"/>
        <v>18-64</v>
      </c>
      <c r="AG4132" s="3">
        <f t="shared" si="389"/>
        <v>3.9091428571428568</v>
      </c>
      <c r="AH4132" t="str">
        <f>_xlfn.IFNA(VLOOKUP(Sales_Transactions[[#This Row],[Order ID]],Returned_Items[#All],2,FALSE),"Not Returned")</f>
        <v>Not Returned</v>
      </c>
    </row>
    <row r="4133" spans="1:34" x14ac:dyDescent="0.25">
      <c r="A4133">
        <v>41474</v>
      </c>
      <c r="C4133" t="s">
        <v>3145</v>
      </c>
      <c r="D4133" s="2" t="str">
        <f>TEXT(MID(Sales_Transactions[[#This Row],[Order Date]],2,5),"d/m/yyy")</f>
        <v>20/4/2009</v>
      </c>
      <c r="E4133" s="2" t="str">
        <f>TEXT(MID(Sales_Transactions[[#This Row],[Order Date]],2,5),"d")</f>
        <v>20</v>
      </c>
      <c r="F4133" s="2" t="str">
        <f>TEXT(MID(Sales_Transactions[[#This Row],[Order Date]],2,5),"m")</f>
        <v>4</v>
      </c>
      <c r="G4133" s="2" t="str">
        <f>TEXT(MID(Sales_Transactions[[#This Row],[Order Date]],2,5),"yyy")</f>
        <v>2009</v>
      </c>
      <c r="H4133" s="2" t="str">
        <f>TEXT(MID(Sales_Transactions[[#This Row],[Order Date]],2,5),"yyy/m")</f>
        <v>2009/4</v>
      </c>
      <c r="I4133" t="s">
        <v>52</v>
      </c>
      <c r="J4133">
        <f t="shared" si="384"/>
        <v>1</v>
      </c>
      <c r="K4133" s="2">
        <v>50</v>
      </c>
      <c r="L4133" s="3">
        <v>225.94</v>
      </c>
      <c r="M4133" s="4">
        <v>0.09</v>
      </c>
      <c r="N4133" s="5" t="s">
        <v>23</v>
      </c>
      <c r="O4133" s="3">
        <v>-89.13</v>
      </c>
      <c r="P4133" s="3">
        <v>4.7699999999999996</v>
      </c>
      <c r="Q4133" s="3">
        <v>2.39</v>
      </c>
      <c r="R4133" s="5" t="s">
        <v>1211</v>
      </c>
      <c r="S4133" s="5" t="s">
        <v>3101</v>
      </c>
      <c r="T4133" s="5" t="str">
        <f t="shared" si="385"/>
        <v>Matt Connell</v>
      </c>
      <c r="U4133" t="s">
        <v>1988</v>
      </c>
      <c r="V4133" s="5" t="s">
        <v>47</v>
      </c>
      <c r="W4133" s="5" t="s">
        <v>48</v>
      </c>
      <c r="X4133" s="5" t="s">
        <v>87</v>
      </c>
      <c r="Y4133" s="5" t="s">
        <v>1247</v>
      </c>
      <c r="Z4133" s="5" t="s">
        <v>60</v>
      </c>
      <c r="AA4133" s="4">
        <v>0.72</v>
      </c>
      <c r="AB4133" s="1">
        <v>39925</v>
      </c>
      <c r="AC4133" s="1">
        <v>27814</v>
      </c>
      <c r="AD4133">
        <f t="shared" si="386"/>
        <v>2</v>
      </c>
      <c r="AE4133">
        <f t="shared" ca="1" si="387"/>
        <v>48</v>
      </c>
      <c r="AF4133" t="str">
        <f t="shared" ca="1" si="388"/>
        <v>18-64</v>
      </c>
      <c r="AG4133" s="3">
        <f t="shared" si="389"/>
        <v>0.14311414</v>
      </c>
      <c r="AH4133" t="str">
        <f>_xlfn.IFNA(VLOOKUP(Sales_Transactions[[#This Row],[Order ID]],Returned_Items[#All],2,FALSE),"Not Returned")</f>
        <v>Not Returned</v>
      </c>
    </row>
    <row r="4134" spans="1:34" x14ac:dyDescent="0.25">
      <c r="A4134">
        <v>41508</v>
      </c>
      <c r="C4134" t="s">
        <v>849</v>
      </c>
      <c r="D4134" s="2" t="str">
        <f>TEXT(MID(Sales_Transactions[[#This Row],[Order Date]],2,5),"d/m/yyy")</f>
        <v>24/9/2010</v>
      </c>
      <c r="E4134" s="2" t="str">
        <f>TEXT(MID(Sales_Transactions[[#This Row],[Order Date]],2,5),"d")</f>
        <v>24</v>
      </c>
      <c r="F4134" s="2" t="str">
        <f>TEXT(MID(Sales_Transactions[[#This Row],[Order Date]],2,5),"m")</f>
        <v>9</v>
      </c>
      <c r="G4134" s="2" t="str">
        <f>TEXT(MID(Sales_Transactions[[#This Row],[Order Date]],2,5),"yyy")</f>
        <v>2010</v>
      </c>
      <c r="H4134" s="2" t="str">
        <f>TEXT(MID(Sales_Transactions[[#This Row],[Order Date]],2,5),"yyy/m")</f>
        <v>2010/9</v>
      </c>
      <c r="I4134" t="s">
        <v>33</v>
      </c>
      <c r="J4134">
        <f t="shared" si="384"/>
        <v>4</v>
      </c>
      <c r="K4134" s="2">
        <v>39</v>
      </c>
      <c r="L4134" s="3">
        <v>18561.310000000001</v>
      </c>
      <c r="M4134" s="4">
        <v>0.05</v>
      </c>
      <c r="N4134" s="5" t="s">
        <v>34</v>
      </c>
      <c r="O4134" s="3">
        <v>4822.42</v>
      </c>
      <c r="P4134" s="3">
        <v>500.98</v>
      </c>
      <c r="Q4134" s="3">
        <v>26</v>
      </c>
      <c r="R4134" s="5" t="s">
        <v>1531</v>
      </c>
      <c r="S4134" s="5" t="s">
        <v>2783</v>
      </c>
      <c r="T4134" s="5" t="str">
        <f t="shared" si="385"/>
        <v>Liz Willingham</v>
      </c>
      <c r="U4134" t="s">
        <v>1988</v>
      </c>
      <c r="V4134" s="5" t="s">
        <v>74</v>
      </c>
      <c r="W4134" s="5" t="s">
        <v>57</v>
      </c>
      <c r="X4134" s="5" t="s">
        <v>154</v>
      </c>
      <c r="Y4134" s="5" t="s">
        <v>165</v>
      </c>
      <c r="Z4134" s="5" t="s">
        <v>40</v>
      </c>
      <c r="AA4134" s="4">
        <v>0.6</v>
      </c>
      <c r="AB4134" s="1">
        <v>40447</v>
      </c>
      <c r="AC4134" s="1">
        <v>28206</v>
      </c>
      <c r="AD4134">
        <f t="shared" si="386"/>
        <v>2</v>
      </c>
      <c r="AE4134">
        <f t="shared" ca="1" si="387"/>
        <v>47</v>
      </c>
      <c r="AF4134" t="str">
        <f t="shared" ca="1" si="388"/>
        <v>18-64</v>
      </c>
      <c r="AG4134" s="3">
        <f t="shared" si="389"/>
        <v>13.505884871794873</v>
      </c>
      <c r="AH4134" t="str">
        <f>_xlfn.IFNA(VLOOKUP(Sales_Transactions[[#This Row],[Order ID]],Returned_Items[#All],2,FALSE),"Not Returned")</f>
        <v>Returned</v>
      </c>
    </row>
    <row r="4135" spans="1:34" x14ac:dyDescent="0.25">
      <c r="A4135">
        <v>41569</v>
      </c>
      <c r="C4135" t="s">
        <v>1574</v>
      </c>
      <c r="D4135" s="2" t="str">
        <f>TEXT(MID(Sales_Transactions[[#This Row],[Order Date]],2,5),"d/m/yyy")</f>
        <v>21/7/2010</v>
      </c>
      <c r="E4135" s="2" t="str">
        <f>TEXT(MID(Sales_Transactions[[#This Row],[Order Date]],2,5),"d")</f>
        <v>21</v>
      </c>
      <c r="F4135" s="2" t="str">
        <f>TEXT(MID(Sales_Transactions[[#This Row],[Order Date]],2,5),"m")</f>
        <v>7</v>
      </c>
      <c r="G4135" s="2" t="str">
        <f>TEXT(MID(Sales_Transactions[[#This Row],[Order Date]],2,5),"yyy")</f>
        <v>2010</v>
      </c>
      <c r="H4135" s="2" t="str">
        <f>TEXT(MID(Sales_Transactions[[#This Row],[Order Date]],2,5),"yyy/m")</f>
        <v>2010/7</v>
      </c>
      <c r="I4135" t="s">
        <v>101</v>
      </c>
      <c r="J4135">
        <f t="shared" si="384"/>
        <v>1</v>
      </c>
      <c r="K4135" s="2">
        <v>49</v>
      </c>
      <c r="L4135" s="3">
        <v>617.34</v>
      </c>
      <c r="M4135" s="4">
        <v>0.06</v>
      </c>
      <c r="N4135" s="5" t="s">
        <v>23</v>
      </c>
      <c r="O4135" s="3">
        <v>47.1</v>
      </c>
      <c r="P4135" s="3">
        <v>12.28</v>
      </c>
      <c r="Q4135" s="3">
        <v>6.47</v>
      </c>
      <c r="R4135" s="5" t="s">
        <v>3072</v>
      </c>
      <c r="S4135" s="5" t="s">
        <v>2210</v>
      </c>
      <c r="T4135" s="5" t="str">
        <f t="shared" si="385"/>
        <v>Kean Nguyen</v>
      </c>
      <c r="U4135" t="s">
        <v>1988</v>
      </c>
      <c r="V4135" s="5" t="s">
        <v>47</v>
      </c>
      <c r="W4135" s="5" t="s">
        <v>28</v>
      </c>
      <c r="X4135" s="5" t="s">
        <v>75</v>
      </c>
      <c r="Y4135" s="5" t="s">
        <v>186</v>
      </c>
      <c r="Z4135" s="5" t="s">
        <v>43</v>
      </c>
      <c r="AA4135" s="4">
        <v>0.38</v>
      </c>
      <c r="AB4135" s="1">
        <v>40381</v>
      </c>
      <c r="AC4135" s="1">
        <v>28313</v>
      </c>
      <c r="AD4135">
        <f t="shared" si="386"/>
        <v>1</v>
      </c>
      <c r="AE4135">
        <f t="shared" ca="1" si="387"/>
        <v>47</v>
      </c>
      <c r="AF4135" t="str">
        <f t="shared" ca="1" si="388"/>
        <v>18-64</v>
      </c>
      <c r="AG4135" s="3">
        <f t="shared" si="389"/>
        <v>0.38250269387755104</v>
      </c>
      <c r="AH4135" t="str">
        <f>_xlfn.IFNA(VLOOKUP(Sales_Transactions[[#This Row],[Order ID]],Returned_Items[#All],2,FALSE),"Not Returned")</f>
        <v>Not Returned</v>
      </c>
    </row>
    <row r="4136" spans="1:34" x14ac:dyDescent="0.25">
      <c r="A4136">
        <v>41571</v>
      </c>
      <c r="C4136" t="s">
        <v>2875</v>
      </c>
      <c r="D4136" s="2" t="str">
        <f>TEXT(MID(Sales_Transactions[[#This Row],[Order Date]],2,5),"d/m/yyy")</f>
        <v>6/6/2011</v>
      </c>
      <c r="E4136" s="2" t="str">
        <f>TEXT(MID(Sales_Transactions[[#This Row],[Order Date]],2,5),"d")</f>
        <v>6</v>
      </c>
      <c r="F4136" s="2" t="str">
        <f>TEXT(MID(Sales_Transactions[[#This Row],[Order Date]],2,5),"m")</f>
        <v>6</v>
      </c>
      <c r="G4136" s="2" t="str">
        <f>TEXT(MID(Sales_Transactions[[#This Row],[Order Date]],2,5),"yyy")</f>
        <v>2011</v>
      </c>
      <c r="H4136" s="2" t="str">
        <f>TEXT(MID(Sales_Transactions[[#This Row],[Order Date]],2,5),"yyy/m")</f>
        <v>2011/6</v>
      </c>
      <c r="I4136" t="s">
        <v>22</v>
      </c>
      <c r="J4136">
        <f t="shared" si="384"/>
        <v>2</v>
      </c>
      <c r="K4136" s="2">
        <v>42</v>
      </c>
      <c r="L4136" s="3">
        <v>906.07</v>
      </c>
      <c r="M4136" s="4">
        <v>0</v>
      </c>
      <c r="N4136" s="5" t="s">
        <v>23</v>
      </c>
      <c r="O4136" s="3">
        <v>-2.66</v>
      </c>
      <c r="P4136" s="3">
        <v>20.149999999999999</v>
      </c>
      <c r="Q4136" s="3">
        <v>8.99</v>
      </c>
      <c r="R4136" s="5" t="s">
        <v>2717</v>
      </c>
      <c r="S4136" s="5" t="s">
        <v>3001</v>
      </c>
      <c r="T4136" s="5" t="str">
        <f t="shared" si="385"/>
        <v>Katherine Nockton</v>
      </c>
      <c r="U4136" t="s">
        <v>1988</v>
      </c>
      <c r="V4136" s="5" t="s">
        <v>47</v>
      </c>
      <c r="W4136" s="5" t="s">
        <v>28</v>
      </c>
      <c r="X4136" s="5" t="s">
        <v>124</v>
      </c>
      <c r="Y4136" s="5" t="s">
        <v>1074</v>
      </c>
      <c r="Z4136" s="5" t="s">
        <v>60</v>
      </c>
      <c r="AA4136" s="4">
        <v>0.57999999999999996</v>
      </c>
      <c r="AB4136" s="1">
        <v>40709</v>
      </c>
      <c r="AC4136" s="1">
        <v>28085</v>
      </c>
      <c r="AD4136">
        <f t="shared" si="386"/>
        <v>9</v>
      </c>
      <c r="AE4136">
        <f t="shared" ca="1" si="387"/>
        <v>47</v>
      </c>
      <c r="AF4136" t="str">
        <f t="shared" ca="1" si="388"/>
        <v>18-64</v>
      </c>
      <c r="AG4136" s="3">
        <f t="shared" si="389"/>
        <v>0.69380952380952388</v>
      </c>
      <c r="AH4136" t="str">
        <f>_xlfn.IFNA(VLOOKUP(Sales_Transactions[[#This Row],[Order ID]],Returned_Items[#All],2,FALSE),"Not Returned")</f>
        <v>Not Returned</v>
      </c>
    </row>
    <row r="4137" spans="1:34" x14ac:dyDescent="0.25">
      <c r="A4137">
        <v>41728</v>
      </c>
      <c r="C4137" t="s">
        <v>2702</v>
      </c>
      <c r="D4137" s="2" t="str">
        <f>TEXT(MID(Sales_Transactions[[#This Row],[Order Date]],2,5),"d/m/yyy")</f>
        <v>30/9/2009</v>
      </c>
      <c r="E4137" s="2" t="str">
        <f>TEXT(MID(Sales_Transactions[[#This Row],[Order Date]],2,5),"d")</f>
        <v>30</v>
      </c>
      <c r="F4137" s="2" t="str">
        <f>TEXT(MID(Sales_Transactions[[#This Row],[Order Date]],2,5),"m")</f>
        <v>9</v>
      </c>
      <c r="G4137" s="2" t="str">
        <f>TEXT(MID(Sales_Transactions[[#This Row],[Order Date]],2,5),"yyy")</f>
        <v>2009</v>
      </c>
      <c r="H4137" s="2" t="str">
        <f>TEXT(MID(Sales_Transactions[[#This Row],[Order Date]],2,5),"yyy/m")</f>
        <v>2009/9</v>
      </c>
      <c r="I4137" t="s">
        <v>33</v>
      </c>
      <c r="J4137">
        <f t="shared" si="384"/>
        <v>4</v>
      </c>
      <c r="K4137" s="2">
        <v>28</v>
      </c>
      <c r="L4137" s="3">
        <v>23106.46</v>
      </c>
      <c r="M4137" s="4">
        <v>0.08</v>
      </c>
      <c r="N4137" s="5" t="s">
        <v>23</v>
      </c>
      <c r="O4137" s="3">
        <v>9527.4699999999993</v>
      </c>
      <c r="P4137" s="3">
        <v>896.99</v>
      </c>
      <c r="Q4137" s="3">
        <v>19.989999999999998</v>
      </c>
      <c r="R4137" s="5" t="s">
        <v>3076</v>
      </c>
      <c r="S4137" s="5" t="s">
        <v>3077</v>
      </c>
      <c r="T4137" s="5" t="str">
        <f t="shared" si="385"/>
        <v>Alejandro Grove</v>
      </c>
      <c r="U4137" t="s">
        <v>1988</v>
      </c>
      <c r="V4137" s="5" t="s">
        <v>47</v>
      </c>
      <c r="W4137" s="5" t="s">
        <v>28</v>
      </c>
      <c r="X4137" s="5" t="s">
        <v>41</v>
      </c>
      <c r="Y4137" s="5" t="s">
        <v>733</v>
      </c>
      <c r="Z4137" s="5" t="s">
        <v>43</v>
      </c>
      <c r="AA4137" s="4">
        <v>0.38</v>
      </c>
      <c r="AB4137" s="1">
        <v>40088</v>
      </c>
      <c r="AC4137" s="1">
        <v>27805</v>
      </c>
      <c r="AD4137">
        <f t="shared" si="386"/>
        <v>2</v>
      </c>
      <c r="AE4137">
        <f t="shared" ca="1" si="387"/>
        <v>48</v>
      </c>
      <c r="AF4137" t="str">
        <f t="shared" ca="1" si="388"/>
        <v>18-64</v>
      </c>
      <c r="AG4137" s="3">
        <f t="shared" si="389"/>
        <v>32.723657428571428</v>
      </c>
      <c r="AH4137" t="str">
        <f>_xlfn.IFNA(VLOOKUP(Sales_Transactions[[#This Row],[Order ID]],Returned_Items[#All],2,FALSE),"Not Returned")</f>
        <v>Not Returned</v>
      </c>
    </row>
    <row r="4138" spans="1:34" x14ac:dyDescent="0.25">
      <c r="A4138">
        <v>41728</v>
      </c>
      <c r="C4138" t="s">
        <v>2702</v>
      </c>
      <c r="D4138" s="2" t="str">
        <f>TEXT(MID(Sales_Transactions[[#This Row],[Order Date]],2,5),"d/m/yyy")</f>
        <v>30/9/2009</v>
      </c>
      <c r="E4138" s="2" t="str">
        <f>TEXT(MID(Sales_Transactions[[#This Row],[Order Date]],2,5),"d")</f>
        <v>30</v>
      </c>
      <c r="F4138" s="2" t="str">
        <f>TEXT(MID(Sales_Transactions[[#This Row],[Order Date]],2,5),"m")</f>
        <v>9</v>
      </c>
      <c r="G4138" s="2" t="str">
        <f>TEXT(MID(Sales_Transactions[[#This Row],[Order Date]],2,5),"yyy")</f>
        <v>2009</v>
      </c>
      <c r="H4138" s="2" t="str">
        <f>TEXT(MID(Sales_Transactions[[#This Row],[Order Date]],2,5),"yyy/m")</f>
        <v>2009/9</v>
      </c>
      <c r="I4138" t="s">
        <v>33</v>
      </c>
      <c r="J4138">
        <f t="shared" si="384"/>
        <v>4</v>
      </c>
      <c r="K4138" s="2">
        <v>10</v>
      </c>
      <c r="L4138" s="3">
        <v>2549.58</v>
      </c>
      <c r="M4138" s="4">
        <v>0.02</v>
      </c>
      <c r="N4138" s="5" t="s">
        <v>34</v>
      </c>
      <c r="O4138" s="3">
        <v>41.53</v>
      </c>
      <c r="P4138" s="3">
        <v>243.98</v>
      </c>
      <c r="Q4138" s="3">
        <v>62.94</v>
      </c>
      <c r="R4138" s="5" t="s">
        <v>3076</v>
      </c>
      <c r="S4138" s="5" t="s">
        <v>3077</v>
      </c>
      <c r="T4138" s="5" t="str">
        <f t="shared" si="385"/>
        <v>Alejandro Grove</v>
      </c>
      <c r="U4138" t="s">
        <v>1988</v>
      </c>
      <c r="V4138" s="5" t="s">
        <v>47</v>
      </c>
      <c r="W4138" s="5" t="s">
        <v>57</v>
      </c>
      <c r="X4138" s="5" t="s">
        <v>154</v>
      </c>
      <c r="Y4138" s="5" t="s">
        <v>3053</v>
      </c>
      <c r="Z4138" s="5" t="s">
        <v>40</v>
      </c>
      <c r="AA4138" s="4">
        <v>0.56999999999999995</v>
      </c>
      <c r="AB4138" s="1">
        <v>40087</v>
      </c>
      <c r="AC4138" s="1">
        <v>27882</v>
      </c>
      <c r="AD4138">
        <f t="shared" si="386"/>
        <v>1</v>
      </c>
      <c r="AE4138">
        <f t="shared" ca="1" si="387"/>
        <v>48</v>
      </c>
      <c r="AF4138" t="str">
        <f t="shared" ca="1" si="388"/>
        <v>18-64</v>
      </c>
      <c r="AG4138" s="3">
        <f t="shared" si="389"/>
        <v>30.687120399999998</v>
      </c>
      <c r="AH4138" t="str">
        <f>_xlfn.IFNA(VLOOKUP(Sales_Transactions[[#This Row],[Order ID]],Returned_Items[#All],2,FALSE),"Not Returned")</f>
        <v>Not Returned</v>
      </c>
    </row>
    <row r="4139" spans="1:34" x14ac:dyDescent="0.25">
      <c r="A4139">
        <v>41764</v>
      </c>
      <c r="C4139" t="s">
        <v>1806</v>
      </c>
      <c r="D4139" s="2" t="str">
        <f>TEXT(MID(Sales_Transactions[[#This Row],[Order Date]],2,5),"d/m/yyy")</f>
        <v>5/10/2009</v>
      </c>
      <c r="E4139" s="2" t="str">
        <f>TEXT(MID(Sales_Transactions[[#This Row],[Order Date]],2,5),"d")</f>
        <v>5</v>
      </c>
      <c r="F4139" s="2" t="str">
        <f>TEXT(MID(Sales_Transactions[[#This Row],[Order Date]],2,5),"m")</f>
        <v>10</v>
      </c>
      <c r="G4139" s="2" t="str">
        <f>TEXT(MID(Sales_Transactions[[#This Row],[Order Date]],2,5),"yyy")</f>
        <v>2009</v>
      </c>
      <c r="H4139" s="2" t="str">
        <f>TEXT(MID(Sales_Transactions[[#This Row],[Order Date]],2,5),"yyy/m")</f>
        <v>2009/10</v>
      </c>
      <c r="I4139" t="s">
        <v>52</v>
      </c>
      <c r="J4139">
        <f t="shared" si="384"/>
        <v>1</v>
      </c>
      <c r="K4139" s="2">
        <v>16</v>
      </c>
      <c r="L4139" s="3">
        <v>5105.0600000000004</v>
      </c>
      <c r="M4139" s="4">
        <v>0.03</v>
      </c>
      <c r="N4139" s="5" t="s">
        <v>34</v>
      </c>
      <c r="O4139" s="3">
        <v>467.12</v>
      </c>
      <c r="P4139" s="3">
        <v>320.64</v>
      </c>
      <c r="Q4139" s="3">
        <v>29.2</v>
      </c>
      <c r="R4139" s="5" t="s">
        <v>2717</v>
      </c>
      <c r="S4139" s="5" t="s">
        <v>3001</v>
      </c>
      <c r="T4139" s="5" t="str">
        <f t="shared" si="385"/>
        <v>Katherine Nockton</v>
      </c>
      <c r="U4139" t="s">
        <v>1988</v>
      </c>
      <c r="V4139" s="5" t="s">
        <v>74</v>
      </c>
      <c r="W4139" s="5" t="s">
        <v>57</v>
      </c>
      <c r="X4139" s="5" t="s">
        <v>107</v>
      </c>
      <c r="Y4139" s="5" t="s">
        <v>2869</v>
      </c>
      <c r="Z4139" s="5" t="s">
        <v>106</v>
      </c>
      <c r="AA4139" s="4">
        <v>0.66</v>
      </c>
      <c r="AB4139" s="1">
        <v>40093</v>
      </c>
      <c r="AC4139" s="1">
        <v>27985</v>
      </c>
      <c r="AD4139">
        <f t="shared" si="386"/>
        <v>2</v>
      </c>
      <c r="AE4139">
        <f t="shared" ca="1" si="387"/>
        <v>47</v>
      </c>
      <c r="AF4139" t="str">
        <f t="shared" ca="1" si="388"/>
        <v>18-64</v>
      </c>
      <c r="AG4139" s="3">
        <f t="shared" si="389"/>
        <v>21.858988</v>
      </c>
      <c r="AH4139" t="str">
        <f>_xlfn.IFNA(VLOOKUP(Sales_Transactions[[#This Row],[Order ID]],Returned_Items[#All],2,FALSE),"Not Returned")</f>
        <v>Not Returned</v>
      </c>
    </row>
    <row r="4140" spans="1:34" x14ac:dyDescent="0.25">
      <c r="A4140">
        <v>42082</v>
      </c>
      <c r="C4140" t="s">
        <v>1109</v>
      </c>
      <c r="D4140" s="2" t="str">
        <f>TEXT(MID(Sales_Transactions[[#This Row],[Order Date]],2,5),"d/m/yyy")</f>
        <v>18/12/2011</v>
      </c>
      <c r="E4140" s="2" t="str">
        <f>TEXT(MID(Sales_Transactions[[#This Row],[Order Date]],2,5),"d")</f>
        <v>18</v>
      </c>
      <c r="F4140" s="2" t="str">
        <f>TEXT(MID(Sales_Transactions[[#This Row],[Order Date]],2,5),"m")</f>
        <v>12</v>
      </c>
      <c r="G4140" s="2" t="str">
        <f>TEXT(MID(Sales_Transactions[[#This Row],[Order Date]],2,5),"yyy")</f>
        <v>2011</v>
      </c>
      <c r="H4140" s="2" t="str">
        <f>TEXT(MID(Sales_Transactions[[#This Row],[Order Date]],2,5),"yyy/m")</f>
        <v>2011/12</v>
      </c>
      <c r="I4140" t="s">
        <v>101</v>
      </c>
      <c r="J4140">
        <f t="shared" si="384"/>
        <v>1</v>
      </c>
      <c r="K4140" s="2">
        <v>15</v>
      </c>
      <c r="L4140" s="3">
        <v>76.42</v>
      </c>
      <c r="M4140" s="4">
        <v>0.03</v>
      </c>
      <c r="N4140" s="5" t="s">
        <v>23</v>
      </c>
      <c r="O4140" s="3">
        <v>-3.95</v>
      </c>
      <c r="P4140" s="3">
        <v>4.76</v>
      </c>
      <c r="Q4140" s="3">
        <v>3.01</v>
      </c>
      <c r="R4140" s="5" t="s">
        <v>3072</v>
      </c>
      <c r="S4140" s="5" t="s">
        <v>2210</v>
      </c>
      <c r="T4140" s="5" t="str">
        <f t="shared" si="385"/>
        <v>Kean Nguyen</v>
      </c>
      <c r="U4140" t="s">
        <v>1988</v>
      </c>
      <c r="V4140" s="5" t="s">
        <v>27</v>
      </c>
      <c r="W4140" s="5" t="s">
        <v>28</v>
      </c>
      <c r="X4140" s="5" t="s">
        <v>75</v>
      </c>
      <c r="Y4140" s="5" t="s">
        <v>1564</v>
      </c>
      <c r="Z4140" s="5" t="s">
        <v>84</v>
      </c>
      <c r="AA4140" s="4">
        <v>0.36</v>
      </c>
      <c r="AB4140" s="1">
        <v>40897</v>
      </c>
      <c r="AC4140" s="1">
        <v>27931</v>
      </c>
      <c r="AD4140">
        <f t="shared" si="386"/>
        <v>2</v>
      </c>
      <c r="AE4140">
        <f t="shared" ca="1" si="387"/>
        <v>48</v>
      </c>
      <c r="AF4140" t="str">
        <f t="shared" ca="1" si="388"/>
        <v>18-64</v>
      </c>
      <c r="AG4140" s="3">
        <f t="shared" si="389"/>
        <v>0.51790479999999994</v>
      </c>
      <c r="AH4140" t="str">
        <f>_xlfn.IFNA(VLOOKUP(Sales_Transactions[[#This Row],[Order ID]],Returned_Items[#All],2,FALSE),"Not Returned")</f>
        <v>Not Returned</v>
      </c>
    </row>
    <row r="4141" spans="1:34" x14ac:dyDescent="0.25">
      <c r="A4141">
        <v>42279</v>
      </c>
      <c r="C4141" t="s">
        <v>3144</v>
      </c>
      <c r="D4141" s="2" t="str">
        <f>TEXT(MID(Sales_Transactions[[#This Row],[Order Date]],2,5),"d/m/yyy")</f>
        <v>30/6/2009</v>
      </c>
      <c r="E4141" s="2" t="str">
        <f>TEXT(MID(Sales_Transactions[[#This Row],[Order Date]],2,5),"d")</f>
        <v>30</v>
      </c>
      <c r="F4141" s="2" t="str">
        <f>TEXT(MID(Sales_Transactions[[#This Row],[Order Date]],2,5),"m")</f>
        <v>6</v>
      </c>
      <c r="G4141" s="2" t="str">
        <f>TEXT(MID(Sales_Transactions[[#This Row],[Order Date]],2,5),"yyy")</f>
        <v>2009</v>
      </c>
      <c r="H4141" s="2" t="str">
        <f>TEXT(MID(Sales_Transactions[[#This Row],[Order Date]],2,5),"yyy/m")</f>
        <v>2009/6</v>
      </c>
      <c r="I4141" t="s">
        <v>52</v>
      </c>
      <c r="J4141">
        <f t="shared" si="384"/>
        <v>1</v>
      </c>
      <c r="K4141" s="2">
        <v>44</v>
      </c>
      <c r="L4141" s="3">
        <v>1431</v>
      </c>
      <c r="M4141" s="4">
        <v>0.02</v>
      </c>
      <c r="N4141" s="5" t="s">
        <v>67</v>
      </c>
      <c r="O4141" s="3">
        <v>-55.78</v>
      </c>
      <c r="P4141" s="3">
        <v>30.98</v>
      </c>
      <c r="Q4141" s="3">
        <v>6.5</v>
      </c>
      <c r="R4141" s="5" t="s">
        <v>890</v>
      </c>
      <c r="S4141" s="5" t="s">
        <v>3074</v>
      </c>
      <c r="T4141" s="5" t="str">
        <f t="shared" si="385"/>
        <v>Harold Ryan</v>
      </c>
      <c r="U4141" t="s">
        <v>1988</v>
      </c>
      <c r="V4141" s="5" t="s">
        <v>74</v>
      </c>
      <c r="W4141" s="5" t="s">
        <v>48</v>
      </c>
      <c r="X4141" s="5" t="s">
        <v>87</v>
      </c>
      <c r="Y4141" s="5" t="s">
        <v>1389</v>
      </c>
      <c r="Z4141" s="5" t="s">
        <v>43</v>
      </c>
      <c r="AA4141" s="4">
        <v>0.79</v>
      </c>
      <c r="AB4141" s="1">
        <v>39995</v>
      </c>
      <c r="AC4141" s="1">
        <v>27516</v>
      </c>
      <c r="AD4141">
        <f t="shared" si="386"/>
        <v>1</v>
      </c>
      <c r="AE4141">
        <f t="shared" ca="1" si="387"/>
        <v>49</v>
      </c>
      <c r="AF4141" t="str">
        <f t="shared" ca="1" si="388"/>
        <v>18-64</v>
      </c>
      <c r="AG4141" s="3">
        <f t="shared" si="389"/>
        <v>0.8516773636363637</v>
      </c>
      <c r="AH4141" t="str">
        <f>_xlfn.IFNA(VLOOKUP(Sales_Transactions[[#This Row],[Order ID]],Returned_Items[#All],2,FALSE),"Not Returned")</f>
        <v>Not Returned</v>
      </c>
    </row>
    <row r="4142" spans="1:34" x14ac:dyDescent="0.25">
      <c r="A4142">
        <v>42308</v>
      </c>
      <c r="C4142" t="s">
        <v>1846</v>
      </c>
      <c r="D4142" s="2" t="str">
        <f>TEXT(MID(Sales_Transactions[[#This Row],[Order Date]],2,5),"d/m/yyy")</f>
        <v>12/6/2009</v>
      </c>
      <c r="E4142" s="2" t="str">
        <f>TEXT(MID(Sales_Transactions[[#This Row],[Order Date]],2,5),"d")</f>
        <v>12</v>
      </c>
      <c r="F4142" s="2" t="str">
        <f>TEXT(MID(Sales_Transactions[[#This Row],[Order Date]],2,5),"m")</f>
        <v>6</v>
      </c>
      <c r="G4142" s="2" t="str">
        <f>TEXT(MID(Sales_Transactions[[#This Row],[Order Date]],2,5),"yyy")</f>
        <v>2009</v>
      </c>
      <c r="H4142" s="2" t="str">
        <f>TEXT(MID(Sales_Transactions[[#This Row],[Order Date]],2,5),"yyy/m")</f>
        <v>2009/6</v>
      </c>
      <c r="I4142" t="s">
        <v>78</v>
      </c>
      <c r="J4142">
        <f t="shared" si="384"/>
        <v>3</v>
      </c>
      <c r="K4142" s="2">
        <v>16</v>
      </c>
      <c r="L4142" s="3">
        <v>79.98</v>
      </c>
      <c r="M4142" s="4">
        <v>0.09</v>
      </c>
      <c r="N4142" s="5" t="s">
        <v>23</v>
      </c>
      <c r="O4142" s="3">
        <v>-56.56</v>
      </c>
      <c r="P4142" s="3">
        <v>4.8600000000000003</v>
      </c>
      <c r="Q4142" s="3">
        <v>7.1</v>
      </c>
      <c r="R4142" s="5" t="s">
        <v>3078</v>
      </c>
      <c r="S4142" s="5" t="s">
        <v>3079</v>
      </c>
      <c r="T4142" s="5" t="str">
        <f t="shared" si="385"/>
        <v>Sam Zeldin</v>
      </c>
      <c r="U4142" t="s">
        <v>1988</v>
      </c>
      <c r="V4142" s="5" t="s">
        <v>27</v>
      </c>
      <c r="W4142" s="5" t="s">
        <v>57</v>
      </c>
      <c r="X4142" s="5" t="s">
        <v>58</v>
      </c>
      <c r="Y4142" s="5" t="s">
        <v>3146</v>
      </c>
      <c r="Z4142" s="5" t="s">
        <v>43</v>
      </c>
      <c r="AA4142" s="4">
        <v>0.42</v>
      </c>
      <c r="AB4142" s="1">
        <v>39979</v>
      </c>
      <c r="AC4142" s="1">
        <v>27643</v>
      </c>
      <c r="AD4142">
        <f t="shared" si="386"/>
        <v>3</v>
      </c>
      <c r="AE4142">
        <f t="shared" ca="1" si="387"/>
        <v>48</v>
      </c>
      <c r="AF4142" t="str">
        <f t="shared" ca="1" si="388"/>
        <v>18-64</v>
      </c>
      <c r="AG4142" s="3">
        <f t="shared" si="389"/>
        <v>0.74722662499999992</v>
      </c>
      <c r="AH4142" t="str">
        <f>_xlfn.IFNA(VLOOKUP(Sales_Transactions[[#This Row],[Order ID]],Returned_Items[#All],2,FALSE),"Not Returned")</f>
        <v>Not Returned</v>
      </c>
    </row>
    <row r="4143" spans="1:34" x14ac:dyDescent="0.25">
      <c r="A4143">
        <v>42375</v>
      </c>
      <c r="C4143" t="s">
        <v>1272</v>
      </c>
      <c r="D4143" s="2" t="str">
        <f>TEXT(MID(Sales_Transactions[[#This Row],[Order Date]],2,5),"d/m/yyy")</f>
        <v>1/10/2010</v>
      </c>
      <c r="E4143" s="2" t="str">
        <f>TEXT(MID(Sales_Transactions[[#This Row],[Order Date]],2,5),"d")</f>
        <v>1</v>
      </c>
      <c r="F4143" s="2" t="str">
        <f>TEXT(MID(Sales_Transactions[[#This Row],[Order Date]],2,5),"m")</f>
        <v>10</v>
      </c>
      <c r="G4143" s="2" t="str">
        <f>TEXT(MID(Sales_Transactions[[#This Row],[Order Date]],2,5),"yyy")</f>
        <v>2010</v>
      </c>
      <c r="H4143" s="2" t="str">
        <f>TEXT(MID(Sales_Transactions[[#This Row],[Order Date]],2,5),"yyy/m")</f>
        <v>2010/10</v>
      </c>
      <c r="I4143" t="s">
        <v>33</v>
      </c>
      <c r="J4143">
        <f t="shared" si="384"/>
        <v>4</v>
      </c>
      <c r="K4143" s="2">
        <v>45</v>
      </c>
      <c r="L4143" s="3">
        <v>138.44999999999999</v>
      </c>
      <c r="M4143" s="4">
        <v>0.03</v>
      </c>
      <c r="N4143" s="5" t="s">
        <v>67</v>
      </c>
      <c r="O4143" s="3">
        <v>24.34</v>
      </c>
      <c r="P4143" s="3">
        <v>2.94</v>
      </c>
      <c r="Q4143" s="3">
        <v>0.7</v>
      </c>
      <c r="R4143" s="5" t="s">
        <v>1651</v>
      </c>
      <c r="S4143" s="5" t="s">
        <v>2196</v>
      </c>
      <c r="T4143" s="5" t="str">
        <f t="shared" si="385"/>
        <v>Jas O'Carroll</v>
      </c>
      <c r="U4143" t="s">
        <v>1988</v>
      </c>
      <c r="V4143" s="5" t="s">
        <v>74</v>
      </c>
      <c r="W4143" s="5" t="s">
        <v>28</v>
      </c>
      <c r="X4143" s="5" t="s">
        <v>124</v>
      </c>
      <c r="Y4143" s="5" t="s">
        <v>2123</v>
      </c>
      <c r="Z4143" s="5" t="s">
        <v>84</v>
      </c>
      <c r="AA4143" s="4">
        <v>0.57999999999999996</v>
      </c>
      <c r="AB4143" s="1">
        <v>40453</v>
      </c>
      <c r="AC4143" s="1">
        <v>27689</v>
      </c>
      <c r="AD4143">
        <f t="shared" si="386"/>
        <v>1</v>
      </c>
      <c r="AE4143">
        <f t="shared" ca="1" si="387"/>
        <v>48</v>
      </c>
      <c r="AF4143" t="str">
        <f t="shared" ca="1" si="388"/>
        <v>18-64</v>
      </c>
      <c r="AG4143" s="3">
        <f t="shared" si="389"/>
        <v>8.0869288888888891E-2</v>
      </c>
      <c r="AH4143" t="str">
        <f>_xlfn.IFNA(VLOOKUP(Sales_Transactions[[#This Row],[Order ID]],Returned_Items[#All],2,FALSE),"Not Returned")</f>
        <v>Returned</v>
      </c>
    </row>
    <row r="4144" spans="1:34" x14ac:dyDescent="0.25">
      <c r="A4144">
        <v>42851</v>
      </c>
      <c r="C4144" t="s">
        <v>1839</v>
      </c>
      <c r="D4144" s="2" t="str">
        <f>TEXT(MID(Sales_Transactions[[#This Row],[Order Date]],2,5),"d/m/yyy")</f>
        <v>1/6/2009</v>
      </c>
      <c r="E4144" s="2" t="str">
        <f>TEXT(MID(Sales_Transactions[[#This Row],[Order Date]],2,5),"d")</f>
        <v>1</v>
      </c>
      <c r="F4144" s="2" t="str">
        <f>TEXT(MID(Sales_Transactions[[#This Row],[Order Date]],2,5),"m")</f>
        <v>6</v>
      </c>
      <c r="G4144" s="2" t="str">
        <f>TEXT(MID(Sales_Transactions[[#This Row],[Order Date]],2,5),"yyy")</f>
        <v>2009</v>
      </c>
      <c r="H4144" s="2" t="str">
        <f>TEXT(MID(Sales_Transactions[[#This Row],[Order Date]],2,5),"yyy/m")</f>
        <v>2009/6</v>
      </c>
      <c r="I4144" t="s">
        <v>33</v>
      </c>
      <c r="J4144">
        <f t="shared" si="384"/>
        <v>4</v>
      </c>
      <c r="K4144" s="2">
        <v>4</v>
      </c>
      <c r="L4144" s="3">
        <v>24.32</v>
      </c>
      <c r="M4144" s="4">
        <v>0.05</v>
      </c>
      <c r="N4144" s="5" t="s">
        <v>67</v>
      </c>
      <c r="O4144" s="3">
        <v>-2.97</v>
      </c>
      <c r="P4144" s="3">
        <v>4.71</v>
      </c>
      <c r="Q4144" s="3">
        <v>0.7</v>
      </c>
      <c r="R4144" s="5" t="s">
        <v>1940</v>
      </c>
      <c r="S4144" s="5" t="s">
        <v>3097</v>
      </c>
      <c r="T4144" s="5" t="str">
        <f t="shared" si="385"/>
        <v>Robert Marley</v>
      </c>
      <c r="U4144" t="s">
        <v>1988</v>
      </c>
      <c r="V4144" s="5" t="s">
        <v>47</v>
      </c>
      <c r="W4144" s="5" t="s">
        <v>28</v>
      </c>
      <c r="X4144" s="5" t="s">
        <v>82</v>
      </c>
      <c r="Y4144" s="5" t="s">
        <v>117</v>
      </c>
      <c r="Z4144" s="5" t="s">
        <v>84</v>
      </c>
      <c r="AA4144" s="4">
        <v>0.8</v>
      </c>
      <c r="AB4144" s="1">
        <v>39966</v>
      </c>
      <c r="AC4144" s="1">
        <v>27892</v>
      </c>
      <c r="AD4144">
        <f t="shared" si="386"/>
        <v>1</v>
      </c>
      <c r="AE4144">
        <f t="shared" ca="1" si="387"/>
        <v>48</v>
      </c>
      <c r="AF4144" t="str">
        <f t="shared" ca="1" si="388"/>
        <v>18-64</v>
      </c>
      <c r="AG4144" s="3">
        <f t="shared" si="389"/>
        <v>1.3519112500000001</v>
      </c>
      <c r="AH4144" t="str">
        <f>_xlfn.IFNA(VLOOKUP(Sales_Transactions[[#This Row],[Order ID]],Returned_Items[#All],2,FALSE),"Not Returned")</f>
        <v>Not Returned</v>
      </c>
    </row>
    <row r="4145" spans="1:34" x14ac:dyDescent="0.25">
      <c r="A4145">
        <v>42851</v>
      </c>
      <c r="C4145" t="s">
        <v>1839</v>
      </c>
      <c r="D4145" s="2" t="str">
        <f>TEXT(MID(Sales_Transactions[[#This Row],[Order Date]],2,5),"d/m/yyy")</f>
        <v>1/6/2009</v>
      </c>
      <c r="E4145" s="2" t="str">
        <f>TEXT(MID(Sales_Transactions[[#This Row],[Order Date]],2,5),"d")</f>
        <v>1</v>
      </c>
      <c r="F4145" s="2" t="str">
        <f>TEXT(MID(Sales_Transactions[[#This Row],[Order Date]],2,5),"m")</f>
        <v>6</v>
      </c>
      <c r="G4145" s="2" t="str">
        <f>TEXT(MID(Sales_Transactions[[#This Row],[Order Date]],2,5),"yyy")</f>
        <v>2009</v>
      </c>
      <c r="H4145" s="2" t="str">
        <f>TEXT(MID(Sales_Transactions[[#This Row],[Order Date]],2,5),"yyy/m")</f>
        <v>2009/6</v>
      </c>
      <c r="I4145" t="s">
        <v>33</v>
      </c>
      <c r="J4145">
        <f t="shared" si="384"/>
        <v>4</v>
      </c>
      <c r="K4145" s="2">
        <v>7</v>
      </c>
      <c r="L4145" s="3">
        <v>344.30099999999999</v>
      </c>
      <c r="M4145" s="4">
        <v>0.04</v>
      </c>
      <c r="N4145" s="5" t="s">
        <v>67</v>
      </c>
      <c r="O4145" s="3">
        <v>-22.9</v>
      </c>
      <c r="P4145" s="3">
        <v>55.99</v>
      </c>
      <c r="Q4145" s="3">
        <v>1.25</v>
      </c>
      <c r="R4145" s="5" t="s">
        <v>1940</v>
      </c>
      <c r="S4145" s="5" t="s">
        <v>3097</v>
      </c>
      <c r="T4145" s="5" t="str">
        <f t="shared" si="385"/>
        <v>Robert Marley</v>
      </c>
      <c r="U4145" t="s">
        <v>1988</v>
      </c>
      <c r="V4145" s="5" t="s">
        <v>47</v>
      </c>
      <c r="W4145" s="5" t="s">
        <v>48</v>
      </c>
      <c r="X4145" s="5" t="s">
        <v>49</v>
      </c>
      <c r="Y4145" s="5" t="s">
        <v>1653</v>
      </c>
      <c r="Z4145" s="5" t="s">
        <v>60</v>
      </c>
      <c r="AA4145" s="4">
        <v>0.35</v>
      </c>
      <c r="AB4145" s="1">
        <v>39966</v>
      </c>
      <c r="AC4145" s="1">
        <v>27562</v>
      </c>
      <c r="AD4145">
        <f t="shared" si="386"/>
        <v>1</v>
      </c>
      <c r="AE4145">
        <f t="shared" ca="1" si="387"/>
        <v>49</v>
      </c>
      <c r="AF4145" t="str">
        <f t="shared" ca="1" si="388"/>
        <v>18-64</v>
      </c>
      <c r="AG4145" s="3">
        <f t="shared" si="389"/>
        <v>8.1739434285714285</v>
      </c>
      <c r="AH4145" t="str">
        <f>_xlfn.IFNA(VLOOKUP(Sales_Transactions[[#This Row],[Order ID]],Returned_Items[#All],2,FALSE),"Not Returned")</f>
        <v>Not Returned</v>
      </c>
    </row>
    <row r="4146" spans="1:34" x14ac:dyDescent="0.25">
      <c r="A4146">
        <v>43585</v>
      </c>
      <c r="C4146" t="s">
        <v>315</v>
      </c>
      <c r="D4146" s="2" t="str">
        <f>TEXT(MID(Sales_Transactions[[#This Row],[Order Date]],2,5),"d/m/yyy")</f>
        <v>10/11/2010</v>
      </c>
      <c r="E4146" s="2" t="str">
        <f>TEXT(MID(Sales_Transactions[[#This Row],[Order Date]],2,5),"d")</f>
        <v>10</v>
      </c>
      <c r="F4146" s="2" t="str">
        <f>TEXT(MID(Sales_Transactions[[#This Row],[Order Date]],2,5),"m")</f>
        <v>11</v>
      </c>
      <c r="G4146" s="2" t="str">
        <f>TEXT(MID(Sales_Transactions[[#This Row],[Order Date]],2,5),"yyy")</f>
        <v>2010</v>
      </c>
      <c r="H4146" s="2" t="str">
        <f>TEXT(MID(Sales_Transactions[[#This Row],[Order Date]],2,5),"yyy/m")</f>
        <v>2010/11</v>
      </c>
      <c r="I4146" t="s">
        <v>101</v>
      </c>
      <c r="J4146">
        <f t="shared" si="384"/>
        <v>1</v>
      </c>
      <c r="K4146" s="2">
        <v>19</v>
      </c>
      <c r="L4146" s="3">
        <v>1004.18</v>
      </c>
      <c r="M4146" s="4">
        <v>0.08</v>
      </c>
      <c r="N4146" s="5" t="s">
        <v>67</v>
      </c>
      <c r="O4146" s="3">
        <v>374.19</v>
      </c>
      <c r="P4146" s="3">
        <v>55.48</v>
      </c>
      <c r="Q4146" s="3">
        <v>6.79</v>
      </c>
      <c r="R4146" s="5" t="s">
        <v>3122</v>
      </c>
      <c r="S4146" s="5" t="s">
        <v>3123</v>
      </c>
      <c r="T4146" s="5" t="str">
        <f t="shared" si="385"/>
        <v>Stephanie Ulpright</v>
      </c>
      <c r="U4146" t="s">
        <v>1988</v>
      </c>
      <c r="V4146" s="5" t="s">
        <v>37</v>
      </c>
      <c r="W4146" s="5" t="s">
        <v>28</v>
      </c>
      <c r="X4146" s="5" t="s">
        <v>75</v>
      </c>
      <c r="Y4146" s="5" t="s">
        <v>1890</v>
      </c>
      <c r="Z4146" s="5" t="s">
        <v>43</v>
      </c>
      <c r="AA4146" s="4">
        <v>0.37</v>
      </c>
      <c r="AB4146" s="1">
        <v>40494</v>
      </c>
      <c r="AC4146" s="1">
        <v>27488</v>
      </c>
      <c r="AD4146">
        <f t="shared" si="386"/>
        <v>2</v>
      </c>
      <c r="AE4146">
        <f t="shared" ca="1" si="387"/>
        <v>49</v>
      </c>
      <c r="AF4146" t="str">
        <f t="shared" ca="1" si="388"/>
        <v>18-64</v>
      </c>
      <c r="AG4146" s="3">
        <f t="shared" si="389"/>
        <v>3.2750324210526314</v>
      </c>
      <c r="AH4146" t="str">
        <f>_xlfn.IFNA(VLOOKUP(Sales_Transactions[[#This Row],[Order ID]],Returned_Items[#All],2,FALSE),"Not Returned")</f>
        <v>Returned</v>
      </c>
    </row>
    <row r="4147" spans="1:34" hidden="1" x14ac:dyDescent="0.25">
      <c r="A4147">
        <v>43590</v>
      </c>
      <c r="C4147" t="s">
        <v>3147</v>
      </c>
      <c r="D4147" s="2" t="str">
        <f>TEXT(MID(Sales_Transactions[[#This Row],[Order Date]],2,5),"d/m/yyy")</f>
        <v>10/9/2009</v>
      </c>
      <c r="E4147" s="2" t="str">
        <f>TEXT(MID(Sales_Transactions[[#This Row],[Order Date]],2,5),"d")</f>
        <v>10</v>
      </c>
      <c r="F4147" s="2" t="str">
        <f>TEXT(MID(Sales_Transactions[[#This Row],[Order Date]],2,5),"m")</f>
        <v>9</v>
      </c>
      <c r="G4147" s="2" t="str">
        <f>TEXT(MID(Sales_Transactions[[#This Row],[Order Date]],2,5),"yyy")</f>
        <v>2009</v>
      </c>
      <c r="H4147" s="2" t="str">
        <f>TEXT(MID(Sales_Transactions[[#This Row],[Order Date]],2,5),"yyy/m")</f>
        <v>2009/9</v>
      </c>
      <c r="I4147" t="s">
        <v>101</v>
      </c>
      <c r="J4147">
        <f t="shared" si="384"/>
        <v>1</v>
      </c>
      <c r="K4147" s="2">
        <v>24</v>
      </c>
      <c r="L4147">
        <v>3118.6</v>
      </c>
      <c r="M4147">
        <v>0.06</v>
      </c>
      <c r="N4147" t="s">
        <v>67</v>
      </c>
      <c r="O4147">
        <v>804.2</v>
      </c>
      <c r="P4147">
        <v>128.24</v>
      </c>
      <c r="Q4147">
        <v>12.65</v>
      </c>
      <c r="R4147" t="s">
        <v>890</v>
      </c>
      <c r="S4147" t="s">
        <v>3074</v>
      </c>
      <c r="T4147" t="str">
        <f t="shared" si="385"/>
        <v>Harold Ryan</v>
      </c>
      <c r="U4147" t="s">
        <v>1988</v>
      </c>
      <c r="V4147" t="s">
        <v>74</v>
      </c>
      <c r="W4147" t="s">
        <v>57</v>
      </c>
      <c r="X4147" t="s">
        <v>154</v>
      </c>
      <c r="Y4147" t="s">
        <v>916</v>
      </c>
      <c r="Z4147" t="s">
        <v>56</v>
      </c>
      <c r="AA4147"/>
      <c r="AB4147" s="1">
        <v>40068</v>
      </c>
      <c r="AC4147" s="1">
        <v>27594</v>
      </c>
      <c r="AD4147">
        <f t="shared" si="386"/>
        <v>2</v>
      </c>
      <c r="AE4147">
        <f t="shared" ca="1" si="387"/>
        <v>49</v>
      </c>
      <c r="AF4147" t="str">
        <f t="shared" ca="1" si="388"/>
        <v>18-64</v>
      </c>
      <c r="AG4147">
        <f t="shared" si="389"/>
        <v>5.8672106666666677</v>
      </c>
      <c r="AH4147" t="str">
        <f>_xlfn.IFNA(VLOOKUP(Sales_Transactions[[#This Row],[Order ID]],Returned_Items[#All],2,FALSE),"Not Returned")</f>
        <v>Not Returned</v>
      </c>
    </row>
    <row r="4148" spans="1:34" x14ac:dyDescent="0.25">
      <c r="A4148">
        <v>43874</v>
      </c>
      <c r="C4148" t="s">
        <v>2814</v>
      </c>
      <c r="D4148" s="2" t="str">
        <f>TEXT(MID(Sales_Transactions[[#This Row],[Order Date]],2,5),"d/m/yyy")</f>
        <v>10/6/2012</v>
      </c>
      <c r="E4148" s="2" t="str">
        <f>TEXT(MID(Sales_Transactions[[#This Row],[Order Date]],2,5),"d")</f>
        <v>10</v>
      </c>
      <c r="F4148" s="2" t="str">
        <f>TEXT(MID(Sales_Transactions[[#This Row],[Order Date]],2,5),"m")</f>
        <v>6</v>
      </c>
      <c r="G4148" s="2" t="str">
        <f>TEXT(MID(Sales_Transactions[[#This Row],[Order Date]],2,5),"yyy")</f>
        <v>2012</v>
      </c>
      <c r="H4148" s="2" t="str">
        <f>TEXT(MID(Sales_Transactions[[#This Row],[Order Date]],2,5),"yyy/m")</f>
        <v>2012/6</v>
      </c>
      <c r="I4148" t="s">
        <v>33</v>
      </c>
      <c r="J4148">
        <f t="shared" si="384"/>
        <v>4</v>
      </c>
      <c r="K4148" s="2">
        <v>46</v>
      </c>
      <c r="L4148" s="3">
        <v>153.28</v>
      </c>
      <c r="M4148" s="4">
        <v>0.09</v>
      </c>
      <c r="N4148" s="5" t="s">
        <v>23</v>
      </c>
      <c r="O4148" s="3">
        <v>-161.21</v>
      </c>
      <c r="P4148" s="3">
        <v>3.28</v>
      </c>
      <c r="Q4148" s="3">
        <v>5</v>
      </c>
      <c r="R4148" s="5" t="s">
        <v>3098</v>
      </c>
      <c r="S4148" s="5" t="s">
        <v>1603</v>
      </c>
      <c r="T4148" s="5" t="str">
        <f t="shared" si="385"/>
        <v>Mick Hernandez</v>
      </c>
      <c r="U4148" t="s">
        <v>1988</v>
      </c>
      <c r="V4148" s="5" t="s">
        <v>74</v>
      </c>
      <c r="W4148" s="5" t="s">
        <v>28</v>
      </c>
      <c r="X4148" s="5" t="s">
        <v>124</v>
      </c>
      <c r="Y4148" s="5" t="s">
        <v>1527</v>
      </c>
      <c r="Z4148" s="5" t="s">
        <v>84</v>
      </c>
      <c r="AA4148" s="4">
        <v>0.56000000000000005</v>
      </c>
      <c r="AB4148" s="1">
        <v>41071</v>
      </c>
      <c r="AC4148" s="1">
        <v>27557</v>
      </c>
      <c r="AD4148">
        <f t="shared" si="386"/>
        <v>1</v>
      </c>
      <c r="AE4148">
        <f t="shared" ca="1" si="387"/>
        <v>49</v>
      </c>
      <c r="AF4148" t="str">
        <f t="shared" ca="1" si="388"/>
        <v>18-64</v>
      </c>
      <c r="AG4148" s="3">
        <f t="shared" si="389"/>
        <v>0.17993582608695655</v>
      </c>
      <c r="AH4148" t="str">
        <f>_xlfn.IFNA(VLOOKUP(Sales_Transactions[[#This Row],[Order ID]],Returned_Items[#All],2,FALSE),"Not Returned")</f>
        <v>Not Returned</v>
      </c>
    </row>
    <row r="4149" spans="1:34" x14ac:dyDescent="0.25">
      <c r="A4149">
        <v>45059</v>
      </c>
      <c r="C4149" t="s">
        <v>1712</v>
      </c>
      <c r="D4149" s="2" t="str">
        <f>TEXT(MID(Sales_Transactions[[#This Row],[Order Date]],2,5),"d/m/yyy")</f>
        <v>3/2/2011</v>
      </c>
      <c r="E4149" s="2" t="str">
        <f>TEXT(MID(Sales_Transactions[[#This Row],[Order Date]],2,5),"d")</f>
        <v>3</v>
      </c>
      <c r="F4149" s="2" t="str">
        <f>TEXT(MID(Sales_Transactions[[#This Row],[Order Date]],2,5),"m")</f>
        <v>2</v>
      </c>
      <c r="G4149" s="2" t="str">
        <f>TEXT(MID(Sales_Transactions[[#This Row],[Order Date]],2,5),"yyy")</f>
        <v>2011</v>
      </c>
      <c r="H4149" s="2" t="str">
        <f>TEXT(MID(Sales_Transactions[[#This Row],[Order Date]],2,5),"yyy/m")</f>
        <v>2011/2</v>
      </c>
      <c r="I4149" t="s">
        <v>52</v>
      </c>
      <c r="J4149">
        <f t="shared" si="384"/>
        <v>1</v>
      </c>
      <c r="K4149" s="2">
        <v>4</v>
      </c>
      <c r="L4149" s="3">
        <v>130.13999999999999</v>
      </c>
      <c r="M4149" s="4">
        <v>0.04</v>
      </c>
      <c r="N4149" s="5" t="s">
        <v>23</v>
      </c>
      <c r="O4149" s="3">
        <v>-116.18</v>
      </c>
      <c r="P4149" s="3">
        <v>30.42</v>
      </c>
      <c r="Q4149" s="3">
        <v>8.65</v>
      </c>
      <c r="R4149" s="5" t="s">
        <v>1576</v>
      </c>
      <c r="S4149" s="5" t="s">
        <v>1577</v>
      </c>
      <c r="T4149" s="5" t="str">
        <f t="shared" si="385"/>
        <v>Tony Chapman</v>
      </c>
      <c r="U4149" t="s">
        <v>1988</v>
      </c>
      <c r="V4149" s="5" t="s">
        <v>37</v>
      </c>
      <c r="W4149" s="5" t="s">
        <v>48</v>
      </c>
      <c r="X4149" s="5" t="s">
        <v>87</v>
      </c>
      <c r="Y4149" s="5" t="s">
        <v>611</v>
      </c>
      <c r="Z4149" s="5" t="s">
        <v>43</v>
      </c>
      <c r="AA4149" s="4">
        <v>0.74</v>
      </c>
      <c r="AB4149" s="1">
        <v>40579</v>
      </c>
      <c r="AC4149" s="1">
        <v>27469</v>
      </c>
      <c r="AD4149">
        <f t="shared" si="386"/>
        <v>2</v>
      </c>
      <c r="AE4149">
        <f t="shared" ca="1" si="387"/>
        <v>49</v>
      </c>
      <c r="AF4149" t="str">
        <f t="shared" ca="1" si="388"/>
        <v>18-64</v>
      </c>
      <c r="AG4149" s="3">
        <f t="shared" si="389"/>
        <v>9.7644580000000012</v>
      </c>
      <c r="AH4149" t="str">
        <f>_xlfn.IFNA(VLOOKUP(Sales_Transactions[[#This Row],[Order ID]],Returned_Items[#All],2,FALSE),"Not Returned")</f>
        <v>Not Returned</v>
      </c>
    </row>
    <row r="4150" spans="1:34" x14ac:dyDescent="0.25">
      <c r="A4150">
        <v>45542</v>
      </c>
      <c r="C4150" t="s">
        <v>1953</v>
      </c>
      <c r="D4150" s="2" t="str">
        <f>TEXT(MID(Sales_Transactions[[#This Row],[Order Date]],2,5),"d/m/yyy")</f>
        <v>7/2/2010</v>
      </c>
      <c r="E4150" s="2" t="str">
        <f>TEXT(MID(Sales_Transactions[[#This Row],[Order Date]],2,5),"d")</f>
        <v>7</v>
      </c>
      <c r="F4150" s="2" t="str">
        <f>TEXT(MID(Sales_Transactions[[#This Row],[Order Date]],2,5),"m")</f>
        <v>2</v>
      </c>
      <c r="G4150" s="2" t="str">
        <f>TEXT(MID(Sales_Transactions[[#This Row],[Order Date]],2,5),"yyy")</f>
        <v>2010</v>
      </c>
      <c r="H4150" s="2" t="str">
        <f>TEXT(MID(Sales_Transactions[[#This Row],[Order Date]],2,5),"yyy/m")</f>
        <v>2010/2</v>
      </c>
      <c r="I4150" t="s">
        <v>33</v>
      </c>
      <c r="J4150">
        <f t="shared" si="384"/>
        <v>4</v>
      </c>
      <c r="K4150" s="2">
        <v>37</v>
      </c>
      <c r="L4150" s="3">
        <v>281.79000000000002</v>
      </c>
      <c r="M4150" s="4">
        <v>0.04</v>
      </c>
      <c r="N4150" s="5" t="s">
        <v>67</v>
      </c>
      <c r="O4150" s="3">
        <v>-50.96</v>
      </c>
      <c r="P4150" s="3">
        <v>7.64</v>
      </c>
      <c r="Q4150" s="3">
        <v>5.83</v>
      </c>
      <c r="R4150" s="5" t="s">
        <v>1940</v>
      </c>
      <c r="S4150" s="5" t="s">
        <v>3097</v>
      </c>
      <c r="T4150" s="5" t="str">
        <f t="shared" si="385"/>
        <v>Robert Marley</v>
      </c>
      <c r="U4150" t="s">
        <v>1988</v>
      </c>
      <c r="V4150" s="5" t="s">
        <v>47</v>
      </c>
      <c r="W4150" s="5" t="s">
        <v>28</v>
      </c>
      <c r="X4150" s="5" t="s">
        <v>75</v>
      </c>
      <c r="Y4150" s="5" t="s">
        <v>606</v>
      </c>
      <c r="Z4150" s="5" t="s">
        <v>84</v>
      </c>
      <c r="AA4150" s="4">
        <v>0.36</v>
      </c>
      <c r="AB4150" s="1">
        <v>40219</v>
      </c>
      <c r="AC4150" s="1">
        <v>27219</v>
      </c>
      <c r="AD4150">
        <f t="shared" si="386"/>
        <v>3</v>
      </c>
      <c r="AE4150">
        <f t="shared" ca="1" si="387"/>
        <v>50</v>
      </c>
      <c r="AF4150" t="str">
        <f t="shared" ca="1" si="388"/>
        <v>18-64</v>
      </c>
      <c r="AG4150" s="3">
        <f t="shared" si="389"/>
        <v>0.36397145945945947</v>
      </c>
      <c r="AH4150" t="str">
        <f>_xlfn.IFNA(VLOOKUP(Sales_Transactions[[#This Row],[Order ID]],Returned_Items[#All],2,FALSE),"Not Returned")</f>
        <v>Not Returned</v>
      </c>
    </row>
    <row r="4151" spans="1:34" x14ac:dyDescent="0.25">
      <c r="A4151">
        <v>45542</v>
      </c>
      <c r="C4151" t="s">
        <v>1953</v>
      </c>
      <c r="D4151" s="2" t="str">
        <f>TEXT(MID(Sales_Transactions[[#This Row],[Order Date]],2,5),"d/m/yyy")</f>
        <v>7/2/2010</v>
      </c>
      <c r="E4151" s="2" t="str">
        <f>TEXT(MID(Sales_Transactions[[#This Row],[Order Date]],2,5),"d")</f>
        <v>7</v>
      </c>
      <c r="F4151" s="2" t="str">
        <f>TEXT(MID(Sales_Transactions[[#This Row],[Order Date]],2,5),"m")</f>
        <v>2</v>
      </c>
      <c r="G4151" s="2" t="str">
        <f>TEXT(MID(Sales_Transactions[[#This Row],[Order Date]],2,5),"yyy")</f>
        <v>2010</v>
      </c>
      <c r="H4151" s="2" t="str">
        <f>TEXT(MID(Sales_Transactions[[#This Row],[Order Date]],2,5),"yyy/m")</f>
        <v>2010/2</v>
      </c>
      <c r="I4151" t="s">
        <v>33</v>
      </c>
      <c r="J4151">
        <f t="shared" si="384"/>
        <v>4</v>
      </c>
      <c r="K4151" s="2">
        <v>40</v>
      </c>
      <c r="L4151" s="3">
        <v>4064.2719999999999</v>
      </c>
      <c r="M4151" s="4">
        <v>0.01</v>
      </c>
      <c r="N4151" s="5" t="s">
        <v>34</v>
      </c>
      <c r="O4151" s="3">
        <v>-300.85000000000002</v>
      </c>
      <c r="P4151" s="3">
        <v>124.49</v>
      </c>
      <c r="Q4151" s="3">
        <v>51.94</v>
      </c>
      <c r="R4151" s="5" t="s">
        <v>1940</v>
      </c>
      <c r="S4151" s="5" t="s">
        <v>3097</v>
      </c>
      <c r="T4151" s="5" t="str">
        <f t="shared" si="385"/>
        <v>Robert Marley</v>
      </c>
      <c r="U4151" t="s">
        <v>1988</v>
      </c>
      <c r="V4151" s="5" t="s">
        <v>47</v>
      </c>
      <c r="W4151" s="5" t="s">
        <v>57</v>
      </c>
      <c r="X4151" s="5" t="s">
        <v>107</v>
      </c>
      <c r="Y4151" s="5" t="s">
        <v>711</v>
      </c>
      <c r="Z4151" s="5" t="s">
        <v>106</v>
      </c>
      <c r="AA4151" s="4">
        <v>0.63</v>
      </c>
      <c r="AB4151" s="1">
        <v>40217</v>
      </c>
      <c r="AC4151" s="1">
        <v>27268</v>
      </c>
      <c r="AD4151">
        <f t="shared" si="386"/>
        <v>1</v>
      </c>
      <c r="AE4151">
        <f t="shared" ca="1" si="387"/>
        <v>49</v>
      </c>
      <c r="AF4151" t="str">
        <f t="shared" ca="1" si="388"/>
        <v>18-64</v>
      </c>
      <c r="AG4151" s="3">
        <f t="shared" si="389"/>
        <v>4.4104387750000003</v>
      </c>
      <c r="AH4151" t="str">
        <f>_xlfn.IFNA(VLOOKUP(Sales_Transactions[[#This Row],[Order ID]],Returned_Items[#All],2,FALSE),"Not Returned")</f>
        <v>Not Returned</v>
      </c>
    </row>
    <row r="4152" spans="1:34" x14ac:dyDescent="0.25">
      <c r="A4152">
        <v>45698</v>
      </c>
      <c r="C4152" t="s">
        <v>2934</v>
      </c>
      <c r="D4152" s="2" t="str">
        <f>TEXT(MID(Sales_Transactions[[#This Row],[Order Date]],2,5),"d/m/yyy")</f>
        <v>23/4/2012</v>
      </c>
      <c r="E4152" s="2" t="str">
        <f>TEXT(MID(Sales_Transactions[[#This Row],[Order Date]],2,5),"d")</f>
        <v>23</v>
      </c>
      <c r="F4152" s="2" t="str">
        <f>TEXT(MID(Sales_Transactions[[#This Row],[Order Date]],2,5),"m")</f>
        <v>4</v>
      </c>
      <c r="G4152" s="2" t="str">
        <f>TEXT(MID(Sales_Transactions[[#This Row],[Order Date]],2,5),"yyy")</f>
        <v>2012</v>
      </c>
      <c r="H4152" s="2" t="str">
        <f>TEXT(MID(Sales_Transactions[[#This Row],[Order Date]],2,5),"yyy/m")</f>
        <v>2012/4</v>
      </c>
      <c r="I4152" t="s">
        <v>33</v>
      </c>
      <c r="J4152">
        <f t="shared" si="384"/>
        <v>4</v>
      </c>
      <c r="K4152" s="2">
        <v>40</v>
      </c>
      <c r="L4152" s="3">
        <v>6559.01</v>
      </c>
      <c r="M4152" s="4">
        <v>0.1</v>
      </c>
      <c r="N4152" s="5" t="s">
        <v>23</v>
      </c>
      <c r="O4152" s="3">
        <v>2307.5700000000002</v>
      </c>
      <c r="P4152" s="3">
        <v>172.99</v>
      </c>
      <c r="Q4152" s="3">
        <v>19.989999999999998</v>
      </c>
      <c r="R4152" s="5" t="s">
        <v>2638</v>
      </c>
      <c r="S4152" s="5" t="s">
        <v>3100</v>
      </c>
      <c r="T4152" s="5" t="str">
        <f t="shared" si="385"/>
        <v>Jay Kimmel</v>
      </c>
      <c r="U4152" t="s">
        <v>1988</v>
      </c>
      <c r="V4152" s="5" t="s">
        <v>27</v>
      </c>
      <c r="W4152" s="5" t="s">
        <v>28</v>
      </c>
      <c r="X4152" s="5" t="s">
        <v>41</v>
      </c>
      <c r="Y4152" s="5" t="s">
        <v>1040</v>
      </c>
      <c r="Z4152" s="5" t="s">
        <v>43</v>
      </c>
      <c r="AA4152" s="4">
        <v>0.39</v>
      </c>
      <c r="AB4152" s="1">
        <v>41024</v>
      </c>
      <c r="AC4152" s="1">
        <v>27173</v>
      </c>
      <c r="AD4152">
        <f t="shared" si="386"/>
        <v>2</v>
      </c>
      <c r="AE4152">
        <f t="shared" ca="1" si="387"/>
        <v>50</v>
      </c>
      <c r="AF4152" t="str">
        <f t="shared" ca="1" si="388"/>
        <v>18-64</v>
      </c>
      <c r="AG4152" s="3">
        <f t="shared" si="389"/>
        <v>4.8201752500000001</v>
      </c>
      <c r="AH4152" t="str">
        <f>_xlfn.IFNA(VLOOKUP(Sales_Transactions[[#This Row],[Order ID]],Returned_Items[#All],2,FALSE),"Not Returned")</f>
        <v>Returned</v>
      </c>
    </row>
    <row r="4153" spans="1:34" x14ac:dyDescent="0.25">
      <c r="A4153">
        <v>45698</v>
      </c>
      <c r="C4153" t="s">
        <v>2934</v>
      </c>
      <c r="D4153" s="2" t="str">
        <f>TEXT(MID(Sales_Transactions[[#This Row],[Order Date]],2,5),"d/m/yyy")</f>
        <v>23/4/2012</v>
      </c>
      <c r="E4153" s="2" t="str">
        <f>TEXT(MID(Sales_Transactions[[#This Row],[Order Date]],2,5),"d")</f>
        <v>23</v>
      </c>
      <c r="F4153" s="2" t="str">
        <f>TEXT(MID(Sales_Transactions[[#This Row],[Order Date]],2,5),"m")</f>
        <v>4</v>
      </c>
      <c r="G4153" s="2" t="str">
        <f>TEXT(MID(Sales_Transactions[[#This Row],[Order Date]],2,5),"yyy")</f>
        <v>2012</v>
      </c>
      <c r="H4153" s="2" t="str">
        <f>TEXT(MID(Sales_Transactions[[#This Row],[Order Date]],2,5),"yyy/m")</f>
        <v>2012/4</v>
      </c>
      <c r="I4153" t="s">
        <v>33</v>
      </c>
      <c r="J4153">
        <f t="shared" si="384"/>
        <v>4</v>
      </c>
      <c r="K4153" s="2">
        <v>36</v>
      </c>
      <c r="L4153" s="3">
        <v>263.37</v>
      </c>
      <c r="M4153" s="4">
        <v>0.04</v>
      </c>
      <c r="N4153" s="5" t="s">
        <v>23</v>
      </c>
      <c r="O4153" s="3">
        <v>-5.68</v>
      </c>
      <c r="P4153" s="3">
        <v>7.28</v>
      </c>
      <c r="Q4153" s="3">
        <v>4.2300000000000004</v>
      </c>
      <c r="R4153" s="5" t="s">
        <v>2638</v>
      </c>
      <c r="S4153" s="5" t="s">
        <v>3100</v>
      </c>
      <c r="T4153" s="5" t="str">
        <f t="shared" si="385"/>
        <v>Jay Kimmel</v>
      </c>
      <c r="U4153" t="s">
        <v>1988</v>
      </c>
      <c r="V4153" s="5" t="s">
        <v>27</v>
      </c>
      <c r="W4153" s="5" t="s">
        <v>28</v>
      </c>
      <c r="X4153" s="5" t="s">
        <v>75</v>
      </c>
      <c r="Y4153" s="5" t="s">
        <v>2400</v>
      </c>
      <c r="Z4153" s="5" t="s">
        <v>84</v>
      </c>
      <c r="AA4153" s="4">
        <v>0.39</v>
      </c>
      <c r="AB4153" s="1">
        <v>41025</v>
      </c>
      <c r="AC4153" s="1">
        <v>27742</v>
      </c>
      <c r="AD4153">
        <f t="shared" si="386"/>
        <v>3</v>
      </c>
      <c r="AE4153">
        <f t="shared" ca="1" si="387"/>
        <v>48</v>
      </c>
      <c r="AF4153" t="str">
        <f t="shared" ca="1" si="388"/>
        <v>18-64</v>
      </c>
      <c r="AG4153" s="3">
        <f t="shared" si="389"/>
        <v>0.31964133333333333</v>
      </c>
      <c r="AH4153" t="str">
        <f>_xlfn.IFNA(VLOOKUP(Sales_Transactions[[#This Row],[Order ID]],Returned_Items[#All],2,FALSE),"Not Returned")</f>
        <v>Returned</v>
      </c>
    </row>
    <row r="4154" spans="1:34" x14ac:dyDescent="0.25">
      <c r="A4154">
        <v>45987</v>
      </c>
      <c r="C4154" t="s">
        <v>3034</v>
      </c>
      <c r="D4154" s="2" t="str">
        <f>TEXT(MID(Sales_Transactions[[#This Row],[Order Date]],2,5),"d/m/yyy")</f>
        <v>12/3/2009</v>
      </c>
      <c r="E4154" s="2" t="str">
        <f>TEXT(MID(Sales_Transactions[[#This Row],[Order Date]],2,5),"d")</f>
        <v>12</v>
      </c>
      <c r="F4154" s="2" t="str">
        <f>TEXT(MID(Sales_Transactions[[#This Row],[Order Date]],2,5),"m")</f>
        <v>3</v>
      </c>
      <c r="G4154" s="2" t="str">
        <f>TEXT(MID(Sales_Transactions[[#This Row],[Order Date]],2,5),"yyy")</f>
        <v>2009</v>
      </c>
      <c r="H4154" s="2" t="str">
        <f>TEXT(MID(Sales_Transactions[[#This Row],[Order Date]],2,5),"yyy/m")</f>
        <v>2009/3</v>
      </c>
      <c r="I4154" t="s">
        <v>52</v>
      </c>
      <c r="J4154">
        <f t="shared" si="384"/>
        <v>1</v>
      </c>
      <c r="K4154" s="2">
        <v>31</v>
      </c>
      <c r="L4154" s="3">
        <v>131.43</v>
      </c>
      <c r="M4154" s="4">
        <v>0.01</v>
      </c>
      <c r="N4154" s="5" t="s">
        <v>23</v>
      </c>
      <c r="O4154" s="3">
        <v>37.25</v>
      </c>
      <c r="P4154" s="3">
        <v>4</v>
      </c>
      <c r="Q4154" s="3">
        <v>1.3</v>
      </c>
      <c r="R4154" s="5" t="s">
        <v>3112</v>
      </c>
      <c r="S4154" s="5" t="s">
        <v>899</v>
      </c>
      <c r="T4154" s="5" t="str">
        <f t="shared" si="385"/>
        <v>Laura Armstrong</v>
      </c>
      <c r="U4154" t="s">
        <v>1988</v>
      </c>
      <c r="V4154" s="5" t="s">
        <v>27</v>
      </c>
      <c r="W4154" s="5" t="s">
        <v>28</v>
      </c>
      <c r="X4154" s="5" t="s">
        <v>75</v>
      </c>
      <c r="Y4154" s="5" t="s">
        <v>2151</v>
      </c>
      <c r="Z4154" s="5" t="s">
        <v>84</v>
      </c>
      <c r="AA4154" s="4">
        <v>0.37</v>
      </c>
      <c r="AB4154" s="1">
        <v>39886</v>
      </c>
      <c r="AC4154" s="1">
        <v>27560</v>
      </c>
      <c r="AD4154">
        <f t="shared" si="386"/>
        <v>2</v>
      </c>
      <c r="AE4154">
        <f t="shared" ca="1" si="387"/>
        <v>49</v>
      </c>
      <c r="AF4154" t="str">
        <f t="shared" ca="1" si="388"/>
        <v>18-64</v>
      </c>
      <c r="AG4154" s="3">
        <f t="shared" si="389"/>
        <v>0.17095483870967743</v>
      </c>
      <c r="AH4154" t="str">
        <f>_xlfn.IFNA(VLOOKUP(Sales_Transactions[[#This Row],[Order ID]],Returned_Items[#All],2,FALSE),"Not Returned")</f>
        <v>Not Returned</v>
      </c>
    </row>
    <row r="4155" spans="1:34" x14ac:dyDescent="0.25">
      <c r="A4155">
        <v>46052</v>
      </c>
      <c r="C4155" t="s">
        <v>781</v>
      </c>
      <c r="D4155" s="2" t="str">
        <f>TEXT(MID(Sales_Transactions[[#This Row],[Order Date]],2,5),"d/m/yyy")</f>
        <v>23/11/2009</v>
      </c>
      <c r="E4155" s="2" t="str">
        <f>TEXT(MID(Sales_Transactions[[#This Row],[Order Date]],2,5),"d")</f>
        <v>23</v>
      </c>
      <c r="F4155" s="2" t="str">
        <f>TEXT(MID(Sales_Transactions[[#This Row],[Order Date]],2,5),"m")</f>
        <v>11</v>
      </c>
      <c r="G4155" s="2" t="str">
        <f>TEXT(MID(Sales_Transactions[[#This Row],[Order Date]],2,5),"yyy")</f>
        <v>2009</v>
      </c>
      <c r="H4155" s="2" t="str">
        <f>TEXT(MID(Sales_Transactions[[#This Row],[Order Date]],2,5),"yyy/m")</f>
        <v>2009/11</v>
      </c>
      <c r="I4155" t="s">
        <v>78</v>
      </c>
      <c r="J4155">
        <f t="shared" si="384"/>
        <v>3</v>
      </c>
      <c r="K4155" s="2">
        <v>37</v>
      </c>
      <c r="L4155" s="3">
        <v>2374.35</v>
      </c>
      <c r="M4155" s="4">
        <v>0.05</v>
      </c>
      <c r="N4155" s="5" t="s">
        <v>23</v>
      </c>
      <c r="O4155" s="3">
        <v>878.21</v>
      </c>
      <c r="P4155" s="3">
        <v>63.94</v>
      </c>
      <c r="Q4155" s="3">
        <v>14.48</v>
      </c>
      <c r="R4155" s="5" t="s">
        <v>1698</v>
      </c>
      <c r="S4155" s="5" t="s">
        <v>3094</v>
      </c>
      <c r="T4155" s="5" t="str">
        <f t="shared" si="385"/>
        <v>Bill Overfelt</v>
      </c>
      <c r="U4155" t="s">
        <v>1988</v>
      </c>
      <c r="V4155" s="5" t="s">
        <v>47</v>
      </c>
      <c r="W4155" s="5" t="s">
        <v>57</v>
      </c>
      <c r="X4155" s="5" t="s">
        <v>58</v>
      </c>
      <c r="Y4155" s="5" t="s">
        <v>713</v>
      </c>
      <c r="Z4155" s="5" t="s">
        <v>43</v>
      </c>
      <c r="AA4155" s="4">
        <v>0.46</v>
      </c>
      <c r="AB4155" s="1">
        <v>40142</v>
      </c>
      <c r="AC4155" s="1">
        <v>27671</v>
      </c>
      <c r="AD4155">
        <f t="shared" si="386"/>
        <v>2</v>
      </c>
      <c r="AE4155">
        <f t="shared" ca="1" si="387"/>
        <v>48</v>
      </c>
      <c r="AF4155" t="str">
        <f t="shared" ca="1" si="388"/>
        <v>18-64</v>
      </c>
      <c r="AG4155" s="3">
        <f t="shared" si="389"/>
        <v>2.1185954054054053</v>
      </c>
      <c r="AH4155" t="str">
        <f>_xlfn.IFNA(VLOOKUP(Sales_Transactions[[#This Row],[Order ID]],Returned_Items[#All],2,FALSE),"Not Returned")</f>
        <v>Returned</v>
      </c>
    </row>
    <row r="4156" spans="1:34" x14ac:dyDescent="0.25">
      <c r="A4156">
        <v>46052</v>
      </c>
      <c r="C4156" t="s">
        <v>781</v>
      </c>
      <c r="D4156" s="2" t="str">
        <f>TEXT(MID(Sales_Transactions[[#This Row],[Order Date]],2,5),"d/m/yyy")</f>
        <v>23/11/2009</v>
      </c>
      <c r="E4156" s="2" t="str">
        <f>TEXT(MID(Sales_Transactions[[#This Row],[Order Date]],2,5),"d")</f>
        <v>23</v>
      </c>
      <c r="F4156" s="2" t="str">
        <f>TEXT(MID(Sales_Transactions[[#This Row],[Order Date]],2,5),"m")</f>
        <v>11</v>
      </c>
      <c r="G4156" s="2" t="str">
        <f>TEXT(MID(Sales_Transactions[[#This Row],[Order Date]],2,5),"yyy")</f>
        <v>2009</v>
      </c>
      <c r="H4156" s="2" t="str">
        <f>TEXT(MID(Sales_Transactions[[#This Row],[Order Date]],2,5),"yyy/m")</f>
        <v>2009/11</v>
      </c>
      <c r="I4156" t="s">
        <v>78</v>
      </c>
      <c r="J4156">
        <f t="shared" si="384"/>
        <v>3</v>
      </c>
      <c r="K4156" s="2">
        <v>39</v>
      </c>
      <c r="L4156" s="3">
        <v>729.21</v>
      </c>
      <c r="M4156" s="4">
        <v>0</v>
      </c>
      <c r="N4156" s="5" t="s">
        <v>67</v>
      </c>
      <c r="O4156" s="3">
        <v>194.15</v>
      </c>
      <c r="P4156" s="3">
        <v>17.78</v>
      </c>
      <c r="Q4156" s="3">
        <v>5.03</v>
      </c>
      <c r="R4156" s="5" t="s">
        <v>1698</v>
      </c>
      <c r="S4156" s="5" t="s">
        <v>3094</v>
      </c>
      <c r="T4156" s="5" t="str">
        <f t="shared" si="385"/>
        <v>Bill Overfelt</v>
      </c>
      <c r="U4156" t="s">
        <v>1988</v>
      </c>
      <c r="V4156" s="5" t="s">
        <v>47</v>
      </c>
      <c r="W4156" s="5" t="s">
        <v>57</v>
      </c>
      <c r="X4156" s="5" t="s">
        <v>58</v>
      </c>
      <c r="Y4156" s="5" t="s">
        <v>1232</v>
      </c>
      <c r="Z4156" s="5" t="s">
        <v>43</v>
      </c>
      <c r="AA4156" s="4">
        <v>0.54</v>
      </c>
      <c r="AB4156" s="1">
        <v>40142</v>
      </c>
      <c r="AC4156" s="1">
        <v>27644</v>
      </c>
      <c r="AD4156">
        <f t="shared" si="386"/>
        <v>2</v>
      </c>
      <c r="AE4156">
        <f t="shared" ca="1" si="387"/>
        <v>48</v>
      </c>
      <c r="AF4156" t="str">
        <f t="shared" ca="1" si="388"/>
        <v>18-64</v>
      </c>
      <c r="AG4156" s="3">
        <f t="shared" si="389"/>
        <v>0.58487179487179497</v>
      </c>
      <c r="AH4156" t="str">
        <f>_xlfn.IFNA(VLOOKUP(Sales_Transactions[[#This Row],[Order ID]],Returned_Items[#All],2,FALSE),"Not Returned")</f>
        <v>Returned</v>
      </c>
    </row>
    <row r="4157" spans="1:34" x14ac:dyDescent="0.25">
      <c r="A4157">
        <v>46374</v>
      </c>
      <c r="C4157" t="s">
        <v>1477</v>
      </c>
      <c r="D4157" s="2" t="str">
        <f>TEXT(MID(Sales_Transactions[[#This Row],[Order Date]],2,5),"d/m/yyy")</f>
        <v>7/7/2010</v>
      </c>
      <c r="E4157" s="2" t="str">
        <f>TEXT(MID(Sales_Transactions[[#This Row],[Order Date]],2,5),"d")</f>
        <v>7</v>
      </c>
      <c r="F4157" s="2" t="str">
        <f>TEXT(MID(Sales_Transactions[[#This Row],[Order Date]],2,5),"m")</f>
        <v>7</v>
      </c>
      <c r="G4157" s="2" t="str">
        <f>TEXT(MID(Sales_Transactions[[#This Row],[Order Date]],2,5),"yyy")</f>
        <v>2010</v>
      </c>
      <c r="H4157" s="2" t="str">
        <f>TEXT(MID(Sales_Transactions[[#This Row],[Order Date]],2,5),"yyy/m")</f>
        <v>2010/7</v>
      </c>
      <c r="I4157" t="s">
        <v>33</v>
      </c>
      <c r="J4157">
        <f t="shared" si="384"/>
        <v>4</v>
      </c>
      <c r="K4157" s="2">
        <v>7</v>
      </c>
      <c r="L4157" s="3">
        <v>1822.83</v>
      </c>
      <c r="M4157" s="4">
        <v>0.08</v>
      </c>
      <c r="N4157" s="5" t="s">
        <v>34</v>
      </c>
      <c r="O4157" s="3">
        <v>-627.64</v>
      </c>
      <c r="P4157" s="3">
        <v>259.70999999999998</v>
      </c>
      <c r="Q4157" s="3">
        <v>66.67</v>
      </c>
      <c r="R4157" s="5" t="s">
        <v>3087</v>
      </c>
      <c r="S4157" s="5" t="s">
        <v>3088</v>
      </c>
      <c r="T4157" s="5" t="str">
        <f t="shared" si="385"/>
        <v>Herbert Flentye</v>
      </c>
      <c r="U4157" t="s">
        <v>1988</v>
      </c>
      <c r="V4157" s="5" t="s">
        <v>27</v>
      </c>
      <c r="W4157" s="5" t="s">
        <v>57</v>
      </c>
      <c r="X4157" s="5" t="s">
        <v>107</v>
      </c>
      <c r="Y4157" s="5" t="s">
        <v>853</v>
      </c>
      <c r="Z4157" s="5" t="s">
        <v>106</v>
      </c>
      <c r="AA4157" s="4">
        <v>0.65</v>
      </c>
      <c r="AB4157" s="1">
        <v>40368</v>
      </c>
      <c r="AC4157" s="1">
        <v>16688</v>
      </c>
      <c r="AD4157">
        <f t="shared" si="386"/>
        <v>2</v>
      </c>
      <c r="AE4157">
        <f t="shared" ca="1" si="387"/>
        <v>78</v>
      </c>
      <c r="AF4157" t="str">
        <f t="shared" ca="1" si="388"/>
        <v>Over 65</v>
      </c>
      <c r="AG4157" s="3">
        <f t="shared" si="389"/>
        <v>46.596033142857145</v>
      </c>
      <c r="AH4157" t="str">
        <f>_xlfn.IFNA(VLOOKUP(Sales_Transactions[[#This Row],[Order ID]],Returned_Items[#All],2,FALSE),"Not Returned")</f>
        <v>Not Returned</v>
      </c>
    </row>
    <row r="4158" spans="1:34" x14ac:dyDescent="0.25">
      <c r="A4158">
        <v>46402</v>
      </c>
      <c r="C4158" t="s">
        <v>862</v>
      </c>
      <c r="D4158" s="2" t="str">
        <f>TEXT(MID(Sales_Transactions[[#This Row],[Order Date]],2,5),"d/m/yyy")</f>
        <v>8/1/2011</v>
      </c>
      <c r="E4158" s="2" t="str">
        <f>TEXT(MID(Sales_Transactions[[#This Row],[Order Date]],2,5),"d")</f>
        <v>8</v>
      </c>
      <c r="F4158" s="2" t="str">
        <f>TEXT(MID(Sales_Transactions[[#This Row],[Order Date]],2,5),"m")</f>
        <v>1</v>
      </c>
      <c r="G4158" s="2" t="str">
        <f>TEXT(MID(Sales_Transactions[[#This Row],[Order Date]],2,5),"yyy")</f>
        <v>2011</v>
      </c>
      <c r="H4158" s="2" t="str">
        <f>TEXT(MID(Sales_Transactions[[#This Row],[Order Date]],2,5),"yyy/m")</f>
        <v>2011/1</v>
      </c>
      <c r="I4158" t="s">
        <v>78</v>
      </c>
      <c r="J4158">
        <f t="shared" si="384"/>
        <v>3</v>
      </c>
      <c r="K4158" s="2">
        <v>27</v>
      </c>
      <c r="L4158" s="3">
        <v>826.27</v>
      </c>
      <c r="M4158" s="4">
        <v>0.03</v>
      </c>
      <c r="N4158" s="5" t="s">
        <v>23</v>
      </c>
      <c r="O4158" s="3">
        <v>322.88</v>
      </c>
      <c r="P4158" s="3">
        <v>29.18</v>
      </c>
      <c r="Q4158" s="3">
        <v>8.5500000000000007</v>
      </c>
      <c r="R4158" s="5" t="s">
        <v>3074</v>
      </c>
      <c r="S4158" s="5" t="s">
        <v>3135</v>
      </c>
      <c r="T4158" s="5" t="str">
        <f t="shared" si="385"/>
        <v>Ryan Akin</v>
      </c>
      <c r="U4158" t="s">
        <v>1988</v>
      </c>
      <c r="V4158" s="5" t="s">
        <v>37</v>
      </c>
      <c r="W4158" s="5" t="s">
        <v>57</v>
      </c>
      <c r="X4158" s="5" t="s">
        <v>58</v>
      </c>
      <c r="Y4158" s="5" t="s">
        <v>1028</v>
      </c>
      <c r="Z4158" s="5" t="s">
        <v>43</v>
      </c>
      <c r="AA4158" s="4">
        <v>0.42</v>
      </c>
      <c r="AB4158" s="1">
        <v>40553</v>
      </c>
      <c r="AC4158" s="1">
        <v>16490</v>
      </c>
      <c r="AD4158">
        <f t="shared" si="386"/>
        <v>2</v>
      </c>
      <c r="AE4158">
        <f t="shared" ca="1" si="387"/>
        <v>79</v>
      </c>
      <c r="AF4158" t="str">
        <f t="shared" ca="1" si="388"/>
        <v>Over 65</v>
      </c>
      <c r="AG4158" s="3">
        <f t="shared" si="389"/>
        <v>1.3970831851851853</v>
      </c>
      <c r="AH4158" t="str">
        <f>_xlfn.IFNA(VLOOKUP(Sales_Transactions[[#This Row],[Order ID]],Returned_Items[#All],2,FALSE),"Not Returned")</f>
        <v>Not Returned</v>
      </c>
    </row>
    <row r="4159" spans="1:34" x14ac:dyDescent="0.25">
      <c r="A4159">
        <v>46402</v>
      </c>
      <c r="C4159" t="s">
        <v>862</v>
      </c>
      <c r="D4159" s="2" t="str">
        <f>TEXT(MID(Sales_Transactions[[#This Row],[Order Date]],2,5),"d/m/yyy")</f>
        <v>8/1/2011</v>
      </c>
      <c r="E4159" s="2" t="str">
        <f>TEXT(MID(Sales_Transactions[[#This Row],[Order Date]],2,5),"d")</f>
        <v>8</v>
      </c>
      <c r="F4159" s="2" t="str">
        <f>TEXT(MID(Sales_Transactions[[#This Row],[Order Date]],2,5),"m")</f>
        <v>1</v>
      </c>
      <c r="G4159" s="2" t="str">
        <f>TEXT(MID(Sales_Transactions[[#This Row],[Order Date]],2,5),"yyy")</f>
        <v>2011</v>
      </c>
      <c r="H4159" s="2" t="str">
        <f>TEXT(MID(Sales_Transactions[[#This Row],[Order Date]],2,5),"yyy/m")</f>
        <v>2011/1</v>
      </c>
      <c r="I4159" t="s">
        <v>78</v>
      </c>
      <c r="J4159">
        <f t="shared" si="384"/>
        <v>3</v>
      </c>
      <c r="K4159" s="2">
        <v>29</v>
      </c>
      <c r="L4159" s="3">
        <v>1777.4690000000001</v>
      </c>
      <c r="M4159" s="4">
        <v>0.01</v>
      </c>
      <c r="N4159" s="5" t="s">
        <v>23</v>
      </c>
      <c r="O4159" s="3">
        <v>166.37</v>
      </c>
      <c r="P4159" s="3">
        <v>66.989999999999995</v>
      </c>
      <c r="Q4159" s="3">
        <v>13.99</v>
      </c>
      <c r="R4159" s="5" t="s">
        <v>3074</v>
      </c>
      <c r="S4159" s="5" t="s">
        <v>3135</v>
      </c>
      <c r="T4159" s="5" t="str">
        <f t="shared" si="385"/>
        <v>Ryan Akin</v>
      </c>
      <c r="U4159" t="s">
        <v>1988</v>
      </c>
      <c r="V4159" s="5" t="s">
        <v>37</v>
      </c>
      <c r="W4159" s="5" t="s">
        <v>48</v>
      </c>
      <c r="X4159" s="5" t="s">
        <v>49</v>
      </c>
      <c r="Y4159" s="5" t="s">
        <v>1266</v>
      </c>
      <c r="Z4159" s="5" t="s">
        <v>56</v>
      </c>
      <c r="AA4159" s="4">
        <v>0.6</v>
      </c>
      <c r="AB4159" s="1">
        <v>40552</v>
      </c>
      <c r="AC4159" s="1">
        <v>16448</v>
      </c>
      <c r="AD4159">
        <f t="shared" si="386"/>
        <v>1</v>
      </c>
      <c r="AE4159">
        <f t="shared" ca="1" si="387"/>
        <v>79</v>
      </c>
      <c r="AF4159" t="str">
        <f t="shared" ca="1" si="388"/>
        <v>Over 65</v>
      </c>
      <c r="AG4159" s="3">
        <f t="shared" si="389"/>
        <v>2.7921827931034482</v>
      </c>
      <c r="AH4159" t="str">
        <f>_xlfn.IFNA(VLOOKUP(Sales_Transactions[[#This Row],[Order ID]],Returned_Items[#All],2,FALSE),"Not Returned")</f>
        <v>Not Returned</v>
      </c>
    </row>
    <row r="4160" spans="1:34" x14ac:dyDescent="0.25">
      <c r="A4160">
        <v>46402</v>
      </c>
      <c r="C4160" t="s">
        <v>862</v>
      </c>
      <c r="D4160" s="2" t="str">
        <f>TEXT(MID(Sales_Transactions[[#This Row],[Order Date]],2,5),"d/m/yyy")</f>
        <v>8/1/2011</v>
      </c>
      <c r="E4160" s="2" t="str">
        <f>TEXT(MID(Sales_Transactions[[#This Row],[Order Date]],2,5),"d")</f>
        <v>8</v>
      </c>
      <c r="F4160" s="2" t="str">
        <f>TEXT(MID(Sales_Transactions[[#This Row],[Order Date]],2,5),"m")</f>
        <v>1</v>
      </c>
      <c r="G4160" s="2" t="str">
        <f>TEXT(MID(Sales_Transactions[[#This Row],[Order Date]],2,5),"yyy")</f>
        <v>2011</v>
      </c>
      <c r="H4160" s="2" t="str">
        <f>TEXT(MID(Sales_Transactions[[#This Row],[Order Date]],2,5),"yyy/m")</f>
        <v>2011/1</v>
      </c>
      <c r="I4160" t="s">
        <v>78</v>
      </c>
      <c r="J4160">
        <f t="shared" si="384"/>
        <v>3</v>
      </c>
      <c r="K4160" s="2">
        <v>12</v>
      </c>
      <c r="L4160" s="3">
        <v>1219.1465000000001</v>
      </c>
      <c r="M4160" s="4">
        <v>0.01</v>
      </c>
      <c r="N4160" s="5" t="s">
        <v>67</v>
      </c>
      <c r="O4160" s="3">
        <v>52.93</v>
      </c>
      <c r="P4160" s="3">
        <v>115.99</v>
      </c>
      <c r="Q4160" s="3">
        <v>2.5</v>
      </c>
      <c r="R4160" s="5" t="s">
        <v>3074</v>
      </c>
      <c r="S4160" s="5" t="s">
        <v>3135</v>
      </c>
      <c r="T4160" s="5" t="str">
        <f t="shared" si="385"/>
        <v>Ryan Akin</v>
      </c>
      <c r="U4160" t="s">
        <v>1988</v>
      </c>
      <c r="V4160" s="5" t="s">
        <v>37</v>
      </c>
      <c r="W4160" s="5" t="s">
        <v>48</v>
      </c>
      <c r="X4160" s="5" t="s">
        <v>49</v>
      </c>
      <c r="Y4160" s="5" t="s">
        <v>3069</v>
      </c>
      <c r="Z4160" s="5" t="s">
        <v>43</v>
      </c>
      <c r="AA4160" s="4">
        <v>0.55000000000000004</v>
      </c>
      <c r="AB4160" s="1">
        <v>40552</v>
      </c>
      <c r="AC4160" s="1">
        <v>16601</v>
      </c>
      <c r="AD4160">
        <f t="shared" si="386"/>
        <v>1</v>
      </c>
      <c r="AE4160">
        <f t="shared" ca="1" si="387"/>
        <v>79</v>
      </c>
      <c r="AF4160" t="str">
        <f t="shared" ca="1" si="388"/>
        <v>Over 65</v>
      </c>
      <c r="AG4160" s="3">
        <f t="shared" si="389"/>
        <v>9.873200083333332</v>
      </c>
      <c r="AH4160" t="str">
        <f>_xlfn.IFNA(VLOOKUP(Sales_Transactions[[#This Row],[Order ID]],Returned_Items[#All],2,FALSE),"Not Returned")</f>
        <v>Not Returned</v>
      </c>
    </row>
    <row r="4161" spans="1:34" x14ac:dyDescent="0.25">
      <c r="A4161">
        <v>46404</v>
      </c>
      <c r="C4161" t="s">
        <v>1381</v>
      </c>
      <c r="D4161" s="2" t="str">
        <f>TEXT(MID(Sales_Transactions[[#This Row],[Order Date]],2,5),"d/m/yyy")</f>
        <v>4/3/2012</v>
      </c>
      <c r="E4161" s="2" t="str">
        <f>TEXT(MID(Sales_Transactions[[#This Row],[Order Date]],2,5),"d")</f>
        <v>4</v>
      </c>
      <c r="F4161" s="2" t="str">
        <f>TEXT(MID(Sales_Transactions[[#This Row],[Order Date]],2,5),"m")</f>
        <v>3</v>
      </c>
      <c r="G4161" s="2" t="str">
        <f>TEXT(MID(Sales_Transactions[[#This Row],[Order Date]],2,5),"yyy")</f>
        <v>2012</v>
      </c>
      <c r="H4161" s="2" t="str">
        <f>TEXT(MID(Sales_Transactions[[#This Row],[Order Date]],2,5),"yyy/m")</f>
        <v>2012/3</v>
      </c>
      <c r="I4161" t="s">
        <v>101</v>
      </c>
      <c r="J4161">
        <f t="shared" si="384"/>
        <v>1</v>
      </c>
      <c r="K4161" s="2">
        <v>50</v>
      </c>
      <c r="L4161" s="3">
        <v>1875.4145000000001</v>
      </c>
      <c r="M4161" s="4">
        <v>0.05</v>
      </c>
      <c r="N4161" s="5" t="s">
        <v>23</v>
      </c>
      <c r="O4161" s="3">
        <v>507.33</v>
      </c>
      <c r="P4161" s="3">
        <v>45.99</v>
      </c>
      <c r="Q4161" s="3">
        <v>2.5</v>
      </c>
      <c r="R4161" s="5" t="s">
        <v>1594</v>
      </c>
      <c r="S4161" s="5" t="s">
        <v>2709</v>
      </c>
      <c r="T4161" s="5" t="str">
        <f t="shared" si="385"/>
        <v>John Lucas</v>
      </c>
      <c r="U4161" t="s">
        <v>1988</v>
      </c>
      <c r="V4161" s="5" t="s">
        <v>27</v>
      </c>
      <c r="W4161" s="5" t="s">
        <v>48</v>
      </c>
      <c r="X4161" s="5" t="s">
        <v>49</v>
      </c>
      <c r="Y4161" s="5" t="s">
        <v>1280</v>
      </c>
      <c r="Z4161" s="5" t="s">
        <v>43</v>
      </c>
      <c r="AA4161" s="4">
        <v>0.56000000000000005</v>
      </c>
      <c r="AB4161" s="1">
        <v>40973</v>
      </c>
      <c r="AC4161" s="1">
        <v>16664</v>
      </c>
      <c r="AD4161">
        <f t="shared" si="386"/>
        <v>1</v>
      </c>
      <c r="AE4161">
        <f t="shared" ca="1" si="387"/>
        <v>78</v>
      </c>
      <c r="AF4161" t="str">
        <f t="shared" ca="1" si="388"/>
        <v>Over 65</v>
      </c>
      <c r="AG4161" s="3">
        <f t="shared" si="389"/>
        <v>0.96934010000000004</v>
      </c>
      <c r="AH4161" t="str">
        <f>_xlfn.IFNA(VLOOKUP(Sales_Transactions[[#This Row],[Order ID]],Returned_Items[#All],2,FALSE),"Not Returned")</f>
        <v>Not Returned</v>
      </c>
    </row>
    <row r="4162" spans="1:34" x14ac:dyDescent="0.25">
      <c r="A4162">
        <v>46468</v>
      </c>
      <c r="C4162" t="s">
        <v>955</v>
      </c>
      <c r="D4162" s="2" t="str">
        <f>TEXT(MID(Sales_Transactions[[#This Row],[Order Date]],2,5),"d/m/yyy")</f>
        <v>11/1/2011</v>
      </c>
      <c r="E4162" s="2" t="str">
        <f>TEXT(MID(Sales_Transactions[[#This Row],[Order Date]],2,5),"d")</f>
        <v>11</v>
      </c>
      <c r="F4162" s="2" t="str">
        <f>TEXT(MID(Sales_Transactions[[#This Row],[Order Date]],2,5),"m")</f>
        <v>1</v>
      </c>
      <c r="G4162" s="2" t="str">
        <f>TEXT(MID(Sales_Transactions[[#This Row],[Order Date]],2,5),"yyy")</f>
        <v>2011</v>
      </c>
      <c r="H4162" s="2" t="str">
        <f>TEXT(MID(Sales_Transactions[[#This Row],[Order Date]],2,5),"yyy/m")</f>
        <v>2011/1</v>
      </c>
      <c r="I4162" t="s">
        <v>101</v>
      </c>
      <c r="J4162">
        <f t="shared" ref="J4162:J4225" si="390">IF(I4162="Making Critical",5,IF(I4162="High",4,IF(I4162="Medium",3,IF(I4162="Low",2,1))))</f>
        <v>1</v>
      </c>
      <c r="K4162" s="2">
        <v>46</v>
      </c>
      <c r="L4162" s="3">
        <v>7535.96</v>
      </c>
      <c r="M4162" s="4">
        <v>0.08</v>
      </c>
      <c r="N4162" s="5" t="s">
        <v>23</v>
      </c>
      <c r="O4162" s="3">
        <v>2745.87</v>
      </c>
      <c r="P4162" s="3">
        <v>165.98</v>
      </c>
      <c r="Q4162" s="3">
        <v>19.989999999999998</v>
      </c>
      <c r="R4162" s="5" t="s">
        <v>2838</v>
      </c>
      <c r="S4162" s="5" t="s">
        <v>1376</v>
      </c>
      <c r="T4162" s="5" t="str">
        <f t="shared" ref="T4162:T4225" si="391">R4162 &amp; " " &amp; S4162</f>
        <v>Vivek Grady</v>
      </c>
      <c r="U4162" t="s">
        <v>1988</v>
      </c>
      <c r="V4162" s="5" t="s">
        <v>74</v>
      </c>
      <c r="W4162" s="5" t="s">
        <v>28</v>
      </c>
      <c r="X4162" s="5" t="s">
        <v>41</v>
      </c>
      <c r="Y4162" s="5" t="s">
        <v>913</v>
      </c>
      <c r="Z4162" s="5" t="s">
        <v>43</v>
      </c>
      <c r="AA4162" s="4">
        <v>0.4</v>
      </c>
      <c r="AB4162" s="1">
        <v>40555</v>
      </c>
      <c r="AC4162" s="1">
        <v>16822</v>
      </c>
      <c r="AD4162">
        <f t="shared" ref="AD4162:AD4225" si="392">_xlfn.DAYS(AB4162,D4162)</f>
        <v>1</v>
      </c>
      <c r="AE4162">
        <f t="shared" ref="AE4162:AE4225" ca="1" si="393">DATEDIF(AC4162,TODAY(),"Y")</f>
        <v>78</v>
      </c>
      <c r="AF4162" t="str">
        <f t="shared" ref="AF4162:AF4225" ca="1" si="394">IF(AE4162&lt;18,"Under 18",IF(AE4162&lt;65,"18-64","Over 65"))</f>
        <v>Over 65</v>
      </c>
      <c r="AG4162" s="3">
        <f t="shared" ref="AG4162:AG4225" si="395" xml:space="preserve"> (P4162 - (M4162 / 100) * P4162 + Q4162) / K4162</f>
        <v>4.0399394782608695</v>
      </c>
      <c r="AH4162" t="str">
        <f>_xlfn.IFNA(VLOOKUP(Sales_Transactions[[#This Row],[Order ID]],Returned_Items[#All],2,FALSE),"Not Returned")</f>
        <v>Not Returned</v>
      </c>
    </row>
    <row r="4163" spans="1:34" x14ac:dyDescent="0.25">
      <c r="A4163">
        <v>46468</v>
      </c>
      <c r="C4163" t="s">
        <v>955</v>
      </c>
      <c r="D4163" s="2" t="str">
        <f>TEXT(MID(Sales_Transactions[[#This Row],[Order Date]],2,5),"d/m/yyy")</f>
        <v>11/1/2011</v>
      </c>
      <c r="E4163" s="2" t="str">
        <f>TEXT(MID(Sales_Transactions[[#This Row],[Order Date]],2,5),"d")</f>
        <v>11</v>
      </c>
      <c r="F4163" s="2" t="str">
        <f>TEXT(MID(Sales_Transactions[[#This Row],[Order Date]],2,5),"m")</f>
        <v>1</v>
      </c>
      <c r="G4163" s="2" t="str">
        <f>TEXT(MID(Sales_Transactions[[#This Row],[Order Date]],2,5),"yyy")</f>
        <v>2011</v>
      </c>
      <c r="H4163" s="2" t="str">
        <f>TEXT(MID(Sales_Transactions[[#This Row],[Order Date]],2,5),"yyy/m")</f>
        <v>2011/1</v>
      </c>
      <c r="I4163" t="s">
        <v>101</v>
      </c>
      <c r="J4163">
        <f t="shared" si="390"/>
        <v>1</v>
      </c>
      <c r="K4163" s="2">
        <v>41</v>
      </c>
      <c r="L4163" s="3">
        <v>1618.31</v>
      </c>
      <c r="M4163" s="4">
        <v>0.08</v>
      </c>
      <c r="N4163" s="5" t="s">
        <v>67</v>
      </c>
      <c r="O4163" s="3">
        <v>504.71</v>
      </c>
      <c r="P4163" s="3">
        <v>39.479999999999997</v>
      </c>
      <c r="Q4163" s="3">
        <v>1.99</v>
      </c>
      <c r="R4163" s="5" t="s">
        <v>2838</v>
      </c>
      <c r="S4163" s="5" t="s">
        <v>1376</v>
      </c>
      <c r="T4163" s="5" t="str">
        <f t="shared" si="391"/>
        <v>Vivek Grady</v>
      </c>
      <c r="U4163" t="s">
        <v>1988</v>
      </c>
      <c r="V4163" s="5" t="s">
        <v>74</v>
      </c>
      <c r="W4163" s="5" t="s">
        <v>48</v>
      </c>
      <c r="X4163" s="5" t="s">
        <v>87</v>
      </c>
      <c r="Y4163" s="5" t="s">
        <v>241</v>
      </c>
      <c r="Z4163" s="5" t="s">
        <v>60</v>
      </c>
      <c r="AA4163" s="4">
        <v>0.54</v>
      </c>
      <c r="AB4163" s="1">
        <v>40556</v>
      </c>
      <c r="AC4163" s="1">
        <v>17030</v>
      </c>
      <c r="AD4163">
        <f t="shared" si="392"/>
        <v>2</v>
      </c>
      <c r="AE4163">
        <f t="shared" ca="1" si="393"/>
        <v>77</v>
      </c>
      <c r="AF4163" t="str">
        <f t="shared" ca="1" si="394"/>
        <v>Over 65</v>
      </c>
      <c r="AG4163" s="3">
        <f t="shared" si="395"/>
        <v>1.0106930731707315</v>
      </c>
      <c r="AH4163" t="str">
        <f>_xlfn.IFNA(VLOOKUP(Sales_Transactions[[#This Row],[Order ID]],Returned_Items[#All],2,FALSE),"Not Returned")</f>
        <v>Not Returned</v>
      </c>
    </row>
    <row r="4164" spans="1:34" x14ac:dyDescent="0.25">
      <c r="A4164">
        <v>46468</v>
      </c>
      <c r="C4164" t="s">
        <v>955</v>
      </c>
      <c r="D4164" s="2" t="str">
        <f>TEXT(MID(Sales_Transactions[[#This Row],[Order Date]],2,5),"d/m/yyy")</f>
        <v>11/1/2011</v>
      </c>
      <c r="E4164" s="2" t="str">
        <f>TEXT(MID(Sales_Transactions[[#This Row],[Order Date]],2,5),"d")</f>
        <v>11</v>
      </c>
      <c r="F4164" s="2" t="str">
        <f>TEXT(MID(Sales_Transactions[[#This Row],[Order Date]],2,5),"m")</f>
        <v>1</v>
      </c>
      <c r="G4164" s="2" t="str">
        <f>TEXT(MID(Sales_Transactions[[#This Row],[Order Date]],2,5),"yyy")</f>
        <v>2011</v>
      </c>
      <c r="H4164" s="2" t="str">
        <f>TEXT(MID(Sales_Transactions[[#This Row],[Order Date]],2,5),"yyy/m")</f>
        <v>2011/1</v>
      </c>
      <c r="I4164" t="s">
        <v>101</v>
      </c>
      <c r="J4164">
        <f t="shared" si="390"/>
        <v>1</v>
      </c>
      <c r="K4164" s="2">
        <v>1</v>
      </c>
      <c r="L4164" s="3">
        <v>11.87</v>
      </c>
      <c r="M4164" s="4">
        <v>0.04</v>
      </c>
      <c r="N4164" s="5" t="s">
        <v>23</v>
      </c>
      <c r="O4164" s="3">
        <v>-8.89</v>
      </c>
      <c r="P4164" s="3">
        <v>6.48</v>
      </c>
      <c r="Q4164" s="3">
        <v>5.4</v>
      </c>
      <c r="R4164" s="5" t="s">
        <v>2838</v>
      </c>
      <c r="S4164" s="5" t="s">
        <v>1376</v>
      </c>
      <c r="T4164" s="5" t="str">
        <f t="shared" si="391"/>
        <v>Vivek Grady</v>
      </c>
      <c r="U4164" t="s">
        <v>1988</v>
      </c>
      <c r="V4164" s="5" t="s">
        <v>74</v>
      </c>
      <c r="W4164" s="5" t="s">
        <v>28</v>
      </c>
      <c r="X4164" s="5" t="s">
        <v>75</v>
      </c>
      <c r="Y4164" s="5" t="s">
        <v>3086</v>
      </c>
      <c r="Z4164" s="5" t="s">
        <v>43</v>
      </c>
      <c r="AA4164" s="4">
        <v>0.37</v>
      </c>
      <c r="AB4164" s="1">
        <v>40556</v>
      </c>
      <c r="AC4164" s="1">
        <v>17078</v>
      </c>
      <c r="AD4164">
        <f t="shared" si="392"/>
        <v>2</v>
      </c>
      <c r="AE4164">
        <f t="shared" ca="1" si="393"/>
        <v>77</v>
      </c>
      <c r="AF4164" t="str">
        <f t="shared" ca="1" si="394"/>
        <v>Over 65</v>
      </c>
      <c r="AG4164" s="3">
        <f t="shared" si="395"/>
        <v>11.877408000000001</v>
      </c>
      <c r="AH4164" t="str">
        <f>_xlfn.IFNA(VLOOKUP(Sales_Transactions[[#This Row],[Order ID]],Returned_Items[#All],2,FALSE),"Not Returned")</f>
        <v>Not Returned</v>
      </c>
    </row>
    <row r="4165" spans="1:34" x14ac:dyDescent="0.25">
      <c r="A4165">
        <v>46497</v>
      </c>
      <c r="C4165" t="s">
        <v>2716</v>
      </c>
      <c r="D4165" s="2" t="str">
        <f>TEXT(MID(Sales_Transactions[[#This Row],[Order Date]],2,5),"d/m/yyy")</f>
        <v>19/6/2012</v>
      </c>
      <c r="E4165" s="2" t="str">
        <f>TEXT(MID(Sales_Transactions[[#This Row],[Order Date]],2,5),"d")</f>
        <v>19</v>
      </c>
      <c r="F4165" s="2" t="str">
        <f>TEXT(MID(Sales_Transactions[[#This Row],[Order Date]],2,5),"m")</f>
        <v>6</v>
      </c>
      <c r="G4165" s="2" t="str">
        <f>TEXT(MID(Sales_Transactions[[#This Row],[Order Date]],2,5),"yyy")</f>
        <v>2012</v>
      </c>
      <c r="H4165" s="2" t="str">
        <f>TEXT(MID(Sales_Transactions[[#This Row],[Order Date]],2,5),"yyy/m")</f>
        <v>2012/6</v>
      </c>
      <c r="I4165" t="s">
        <v>33</v>
      </c>
      <c r="J4165">
        <f t="shared" si="390"/>
        <v>4</v>
      </c>
      <c r="K4165" s="2">
        <v>30</v>
      </c>
      <c r="L4165" s="3">
        <v>630.54</v>
      </c>
      <c r="M4165" s="4">
        <v>0.03</v>
      </c>
      <c r="N4165" s="5" t="s">
        <v>23</v>
      </c>
      <c r="O4165" s="3">
        <v>-30.07</v>
      </c>
      <c r="P4165" s="3">
        <v>20.149999999999999</v>
      </c>
      <c r="Q4165" s="3">
        <v>8.99</v>
      </c>
      <c r="R4165" s="5" t="s">
        <v>3083</v>
      </c>
      <c r="S4165" s="5" t="s">
        <v>3084</v>
      </c>
      <c r="T4165" s="5" t="str">
        <f t="shared" si="391"/>
        <v>Jane Waco</v>
      </c>
      <c r="U4165" t="s">
        <v>1988</v>
      </c>
      <c r="V4165" s="5" t="s">
        <v>47</v>
      </c>
      <c r="W4165" s="5" t="s">
        <v>28</v>
      </c>
      <c r="X4165" s="5" t="s">
        <v>124</v>
      </c>
      <c r="Y4165" s="5" t="s">
        <v>1074</v>
      </c>
      <c r="Z4165" s="5" t="s">
        <v>60</v>
      </c>
      <c r="AA4165" s="4">
        <v>0.57999999999999996</v>
      </c>
      <c r="AB4165" s="1">
        <v>41080</v>
      </c>
      <c r="AC4165" s="1">
        <v>16989</v>
      </c>
      <c r="AD4165">
        <f t="shared" si="392"/>
        <v>1</v>
      </c>
      <c r="AE4165">
        <f t="shared" ca="1" si="393"/>
        <v>78</v>
      </c>
      <c r="AF4165" t="str">
        <f t="shared" ca="1" si="394"/>
        <v>Over 65</v>
      </c>
      <c r="AG4165" s="3">
        <f t="shared" si="395"/>
        <v>0.97113183333333331</v>
      </c>
      <c r="AH4165" t="str">
        <f>_xlfn.IFNA(VLOOKUP(Sales_Transactions[[#This Row],[Order ID]],Returned_Items[#All],2,FALSE),"Not Returned")</f>
        <v>Returned</v>
      </c>
    </row>
    <row r="4166" spans="1:34" x14ac:dyDescent="0.25">
      <c r="A4166">
        <v>47303</v>
      </c>
      <c r="C4166" t="s">
        <v>3148</v>
      </c>
      <c r="D4166" s="2" t="str">
        <f>TEXT(MID(Sales_Transactions[[#This Row],[Order Date]],2,5),"d/m/yyy")</f>
        <v>5/12/2011</v>
      </c>
      <c r="E4166" s="2" t="str">
        <f>TEXT(MID(Sales_Transactions[[#This Row],[Order Date]],2,5),"d")</f>
        <v>5</v>
      </c>
      <c r="F4166" s="2" t="str">
        <f>TEXT(MID(Sales_Transactions[[#This Row],[Order Date]],2,5),"m")</f>
        <v>12</v>
      </c>
      <c r="G4166" s="2" t="str">
        <f>TEXT(MID(Sales_Transactions[[#This Row],[Order Date]],2,5),"yyy")</f>
        <v>2011</v>
      </c>
      <c r="H4166" s="2" t="str">
        <f>TEXT(MID(Sales_Transactions[[#This Row],[Order Date]],2,5),"yyy/m")</f>
        <v>2011/12</v>
      </c>
      <c r="I4166" t="s">
        <v>78</v>
      </c>
      <c r="J4166">
        <f t="shared" si="390"/>
        <v>3</v>
      </c>
      <c r="K4166" s="2">
        <v>47</v>
      </c>
      <c r="L4166" s="3">
        <v>1413.82</v>
      </c>
      <c r="M4166" s="4">
        <v>0.1</v>
      </c>
      <c r="N4166" s="5" t="s">
        <v>23</v>
      </c>
      <c r="O4166" s="3">
        <v>226.53</v>
      </c>
      <c r="P4166" s="3">
        <v>30.98</v>
      </c>
      <c r="Q4166" s="3">
        <v>11.63</v>
      </c>
      <c r="R4166" s="5" t="s">
        <v>3092</v>
      </c>
      <c r="S4166" s="5" t="s">
        <v>199</v>
      </c>
      <c r="T4166" s="5" t="str">
        <f t="shared" si="391"/>
        <v>Xylona Price</v>
      </c>
      <c r="U4166" t="s">
        <v>1988</v>
      </c>
      <c r="V4166" s="5" t="s">
        <v>47</v>
      </c>
      <c r="W4166" s="5" t="s">
        <v>28</v>
      </c>
      <c r="X4166" s="5" t="s">
        <v>41</v>
      </c>
      <c r="Y4166" s="5" t="s">
        <v>356</v>
      </c>
      <c r="Z4166" s="5" t="s">
        <v>43</v>
      </c>
      <c r="AA4166" s="4">
        <v>0.37</v>
      </c>
      <c r="AB4166" s="1">
        <v>40883</v>
      </c>
      <c r="AC4166" s="1">
        <v>17497</v>
      </c>
      <c r="AD4166">
        <f t="shared" si="392"/>
        <v>1</v>
      </c>
      <c r="AE4166">
        <f t="shared" ca="1" si="393"/>
        <v>76</v>
      </c>
      <c r="AF4166" t="str">
        <f t="shared" ca="1" si="394"/>
        <v>Over 65</v>
      </c>
      <c r="AG4166" s="3">
        <f t="shared" si="395"/>
        <v>0.90593659574468088</v>
      </c>
      <c r="AH4166" t="str">
        <f>_xlfn.IFNA(VLOOKUP(Sales_Transactions[[#This Row],[Order ID]],Returned_Items[#All],2,FALSE),"Not Returned")</f>
        <v>Not Returned</v>
      </c>
    </row>
    <row r="4167" spans="1:34" x14ac:dyDescent="0.25">
      <c r="A4167">
        <v>47303</v>
      </c>
      <c r="C4167" t="s">
        <v>3148</v>
      </c>
      <c r="D4167" s="2" t="str">
        <f>TEXT(MID(Sales_Transactions[[#This Row],[Order Date]],2,5),"d/m/yyy")</f>
        <v>5/12/2011</v>
      </c>
      <c r="E4167" s="2" t="str">
        <f>TEXT(MID(Sales_Transactions[[#This Row],[Order Date]],2,5),"d")</f>
        <v>5</v>
      </c>
      <c r="F4167" s="2" t="str">
        <f>TEXT(MID(Sales_Transactions[[#This Row],[Order Date]],2,5),"m")</f>
        <v>12</v>
      </c>
      <c r="G4167" s="2" t="str">
        <f>TEXT(MID(Sales_Transactions[[#This Row],[Order Date]],2,5),"yyy")</f>
        <v>2011</v>
      </c>
      <c r="H4167" s="2" t="str">
        <f>TEXT(MID(Sales_Transactions[[#This Row],[Order Date]],2,5),"yyy/m")</f>
        <v>2011/12</v>
      </c>
      <c r="I4167" t="s">
        <v>78</v>
      </c>
      <c r="J4167">
        <f t="shared" si="390"/>
        <v>3</v>
      </c>
      <c r="K4167" s="2">
        <v>7</v>
      </c>
      <c r="L4167" s="3">
        <v>56.9</v>
      </c>
      <c r="M4167" s="4">
        <v>0.03</v>
      </c>
      <c r="N4167" s="5" t="s">
        <v>23</v>
      </c>
      <c r="O4167" s="3">
        <v>12.64</v>
      </c>
      <c r="P4167" s="3">
        <v>7.64</v>
      </c>
      <c r="Q4167" s="3">
        <v>1.39</v>
      </c>
      <c r="R4167" s="5" t="s">
        <v>3092</v>
      </c>
      <c r="S4167" s="5" t="s">
        <v>199</v>
      </c>
      <c r="T4167" s="5" t="str">
        <f t="shared" si="391"/>
        <v>Xylona Price</v>
      </c>
      <c r="U4167" t="s">
        <v>1988</v>
      </c>
      <c r="V4167" s="5" t="s">
        <v>47</v>
      </c>
      <c r="W4167" s="5" t="s">
        <v>28</v>
      </c>
      <c r="X4167" s="5" t="s">
        <v>98</v>
      </c>
      <c r="Y4167" s="5" t="s">
        <v>474</v>
      </c>
      <c r="Z4167" s="5" t="s">
        <v>43</v>
      </c>
      <c r="AA4167" s="4">
        <v>0.36</v>
      </c>
      <c r="AB4167" s="1">
        <v>40883</v>
      </c>
      <c r="AC4167" s="1">
        <v>17360</v>
      </c>
      <c r="AD4167">
        <f t="shared" si="392"/>
        <v>1</v>
      </c>
      <c r="AE4167">
        <f t="shared" ca="1" si="393"/>
        <v>77</v>
      </c>
      <c r="AF4167" t="str">
        <f t="shared" ca="1" si="394"/>
        <v>Over 65</v>
      </c>
      <c r="AG4167" s="3">
        <f t="shared" si="395"/>
        <v>1.2896725714285715</v>
      </c>
      <c r="AH4167" t="str">
        <f>_xlfn.IFNA(VLOOKUP(Sales_Transactions[[#This Row],[Order ID]],Returned_Items[#All],2,FALSE),"Not Returned")</f>
        <v>Not Returned</v>
      </c>
    </row>
    <row r="4168" spans="1:34" x14ac:dyDescent="0.25">
      <c r="A4168">
        <v>47303</v>
      </c>
      <c r="C4168" t="s">
        <v>3148</v>
      </c>
      <c r="D4168" s="2" t="str">
        <f>TEXT(MID(Sales_Transactions[[#This Row],[Order Date]],2,5),"d/m/yyy")</f>
        <v>5/12/2011</v>
      </c>
      <c r="E4168" s="2" t="str">
        <f>TEXT(MID(Sales_Transactions[[#This Row],[Order Date]],2,5),"d")</f>
        <v>5</v>
      </c>
      <c r="F4168" s="2" t="str">
        <f>TEXT(MID(Sales_Transactions[[#This Row],[Order Date]],2,5),"m")</f>
        <v>12</v>
      </c>
      <c r="G4168" s="2" t="str">
        <f>TEXT(MID(Sales_Transactions[[#This Row],[Order Date]],2,5),"yyy")</f>
        <v>2011</v>
      </c>
      <c r="H4168" s="2" t="str">
        <f>TEXT(MID(Sales_Transactions[[#This Row],[Order Date]],2,5),"yyy/m")</f>
        <v>2011/12</v>
      </c>
      <c r="I4168" t="s">
        <v>78</v>
      </c>
      <c r="J4168">
        <f t="shared" si="390"/>
        <v>3</v>
      </c>
      <c r="K4168" s="2">
        <v>45</v>
      </c>
      <c r="L4168" s="3">
        <v>308.92</v>
      </c>
      <c r="M4168" s="4">
        <v>0.04</v>
      </c>
      <c r="N4168" s="5" t="s">
        <v>67</v>
      </c>
      <c r="O4168" s="3">
        <v>-143.58000000000001</v>
      </c>
      <c r="P4168" s="3">
        <v>6.48</v>
      </c>
      <c r="Q4168" s="3">
        <v>7.37</v>
      </c>
      <c r="R4168" s="5" t="s">
        <v>3092</v>
      </c>
      <c r="S4168" s="5" t="s">
        <v>199</v>
      </c>
      <c r="T4168" s="5" t="str">
        <f t="shared" si="391"/>
        <v>Xylona Price</v>
      </c>
      <c r="U4168" t="s">
        <v>1988</v>
      </c>
      <c r="V4168" s="5" t="s">
        <v>47</v>
      </c>
      <c r="W4168" s="5" t="s">
        <v>28</v>
      </c>
      <c r="X4168" s="5" t="s">
        <v>75</v>
      </c>
      <c r="Y4168" s="5" t="s">
        <v>1499</v>
      </c>
      <c r="Z4168" s="5" t="s">
        <v>43</v>
      </c>
      <c r="AA4168" s="4">
        <v>0.37</v>
      </c>
      <c r="AB4168" s="1">
        <v>40884</v>
      </c>
      <c r="AC4168" s="1">
        <v>17421</v>
      </c>
      <c r="AD4168">
        <f t="shared" si="392"/>
        <v>2</v>
      </c>
      <c r="AE4168">
        <f t="shared" ca="1" si="393"/>
        <v>76</v>
      </c>
      <c r="AF4168" t="str">
        <f t="shared" ca="1" si="394"/>
        <v>Over 65</v>
      </c>
      <c r="AG4168" s="3">
        <f t="shared" si="395"/>
        <v>0.30772017777777783</v>
      </c>
      <c r="AH4168" t="str">
        <f>_xlfn.IFNA(VLOOKUP(Sales_Transactions[[#This Row],[Order ID]],Returned_Items[#All],2,FALSE),"Not Returned")</f>
        <v>Not Returned</v>
      </c>
    </row>
    <row r="4169" spans="1:34" x14ac:dyDescent="0.25">
      <c r="A4169">
        <v>47492</v>
      </c>
      <c r="C4169" t="s">
        <v>618</v>
      </c>
      <c r="D4169" s="2" t="str">
        <f>TEXT(MID(Sales_Transactions[[#This Row],[Order Date]],2,5),"d/m/yyy")</f>
        <v>23/7/2011</v>
      </c>
      <c r="E4169" s="2" t="str">
        <f>TEXT(MID(Sales_Transactions[[#This Row],[Order Date]],2,5),"d")</f>
        <v>23</v>
      </c>
      <c r="F4169" s="2" t="str">
        <f>TEXT(MID(Sales_Transactions[[#This Row],[Order Date]],2,5),"m")</f>
        <v>7</v>
      </c>
      <c r="G4169" s="2" t="str">
        <f>TEXT(MID(Sales_Transactions[[#This Row],[Order Date]],2,5),"yyy")</f>
        <v>2011</v>
      </c>
      <c r="H4169" s="2" t="str">
        <f>TEXT(MID(Sales_Transactions[[#This Row],[Order Date]],2,5),"yyy/m")</f>
        <v>2011/7</v>
      </c>
      <c r="I4169" t="s">
        <v>33</v>
      </c>
      <c r="J4169">
        <f t="shared" si="390"/>
        <v>4</v>
      </c>
      <c r="K4169" s="2">
        <v>22</v>
      </c>
      <c r="L4169" s="3">
        <v>649.71</v>
      </c>
      <c r="M4169" s="4">
        <v>7.0000000000000007E-2</v>
      </c>
      <c r="N4169" s="5" t="s">
        <v>23</v>
      </c>
      <c r="O4169" s="3">
        <v>-157.51</v>
      </c>
      <c r="P4169" s="3">
        <v>30.42</v>
      </c>
      <c r="Q4169" s="3">
        <v>8.65</v>
      </c>
      <c r="R4169" s="5" t="s">
        <v>1698</v>
      </c>
      <c r="S4169" s="5" t="s">
        <v>3094</v>
      </c>
      <c r="T4169" s="5" t="str">
        <f t="shared" si="391"/>
        <v>Bill Overfelt</v>
      </c>
      <c r="U4169" t="s">
        <v>1988</v>
      </c>
      <c r="V4169" s="5" t="s">
        <v>47</v>
      </c>
      <c r="W4169" s="5" t="s">
        <v>48</v>
      </c>
      <c r="X4169" s="5" t="s">
        <v>87</v>
      </c>
      <c r="Y4169" s="5" t="s">
        <v>611</v>
      </c>
      <c r="Z4169" s="5" t="s">
        <v>43</v>
      </c>
      <c r="AA4169" s="4">
        <v>0.74</v>
      </c>
      <c r="AB4169" s="1">
        <v>40749</v>
      </c>
      <c r="AC4169" s="1">
        <v>17250</v>
      </c>
      <c r="AD4169">
        <f t="shared" si="392"/>
        <v>2</v>
      </c>
      <c r="AE4169">
        <f t="shared" ca="1" si="393"/>
        <v>77</v>
      </c>
      <c r="AF4169" t="str">
        <f t="shared" ca="1" si="394"/>
        <v>Over 65</v>
      </c>
      <c r="AG4169" s="3">
        <f t="shared" si="395"/>
        <v>1.7749411818181819</v>
      </c>
      <c r="AH4169" t="str">
        <f>_xlfn.IFNA(VLOOKUP(Sales_Transactions[[#This Row],[Order ID]],Returned_Items[#All],2,FALSE),"Not Returned")</f>
        <v>Not Returned</v>
      </c>
    </row>
    <row r="4170" spans="1:34" x14ac:dyDescent="0.25">
      <c r="A4170">
        <v>47682</v>
      </c>
      <c r="C4170" t="s">
        <v>3149</v>
      </c>
      <c r="D4170" s="2" t="str">
        <f>TEXT(MID(Sales_Transactions[[#This Row],[Order Date]],2,5),"d/m/yyy")</f>
        <v>16/11/2012</v>
      </c>
      <c r="E4170" s="2" t="str">
        <f>TEXT(MID(Sales_Transactions[[#This Row],[Order Date]],2,5),"d")</f>
        <v>16</v>
      </c>
      <c r="F4170" s="2" t="str">
        <f>TEXT(MID(Sales_Transactions[[#This Row],[Order Date]],2,5),"m")</f>
        <v>11</v>
      </c>
      <c r="G4170" s="2" t="str">
        <f>TEXT(MID(Sales_Transactions[[#This Row],[Order Date]],2,5),"yyy")</f>
        <v>2012</v>
      </c>
      <c r="H4170" s="2" t="str">
        <f>TEXT(MID(Sales_Transactions[[#This Row],[Order Date]],2,5),"yyy/m")</f>
        <v>2012/11</v>
      </c>
      <c r="I4170" t="s">
        <v>52</v>
      </c>
      <c r="J4170">
        <f t="shared" si="390"/>
        <v>1</v>
      </c>
      <c r="K4170" s="2">
        <v>38</v>
      </c>
      <c r="L4170" s="3">
        <v>3191.24</v>
      </c>
      <c r="M4170" s="4">
        <v>0</v>
      </c>
      <c r="N4170" s="5" t="s">
        <v>23</v>
      </c>
      <c r="O4170" s="3">
        <v>1620.23</v>
      </c>
      <c r="P4170" s="3">
        <v>83.98</v>
      </c>
      <c r="Q4170" s="3">
        <v>5.01</v>
      </c>
      <c r="R4170" s="5" t="s">
        <v>1778</v>
      </c>
      <c r="S4170" s="5" t="s">
        <v>2210</v>
      </c>
      <c r="T4170" s="5" t="str">
        <f t="shared" si="391"/>
        <v>Steve Nguyen</v>
      </c>
      <c r="U4170" t="s">
        <v>1988</v>
      </c>
      <c r="V4170" s="5" t="s">
        <v>27</v>
      </c>
      <c r="W4170" s="5" t="s">
        <v>28</v>
      </c>
      <c r="X4170" s="5" t="s">
        <v>98</v>
      </c>
      <c r="Y4170" s="5" t="s">
        <v>1672</v>
      </c>
      <c r="Z4170" s="5" t="s">
        <v>43</v>
      </c>
      <c r="AA4170" s="4">
        <v>0.38</v>
      </c>
      <c r="AB4170" s="1">
        <v>41230</v>
      </c>
      <c r="AC4170" s="1">
        <v>17874</v>
      </c>
      <c r="AD4170">
        <f t="shared" si="392"/>
        <v>1</v>
      </c>
      <c r="AE4170">
        <f t="shared" ca="1" si="393"/>
        <v>75</v>
      </c>
      <c r="AF4170" t="str">
        <f t="shared" ca="1" si="394"/>
        <v>Over 65</v>
      </c>
      <c r="AG4170" s="3">
        <f t="shared" si="395"/>
        <v>2.3418421052631579</v>
      </c>
      <c r="AH4170" t="str">
        <f>_xlfn.IFNA(VLOOKUP(Sales_Transactions[[#This Row],[Order ID]],Returned_Items[#All],2,FALSE),"Not Returned")</f>
        <v>Not Returned</v>
      </c>
    </row>
    <row r="4171" spans="1:34" x14ac:dyDescent="0.25">
      <c r="A4171">
        <v>48483</v>
      </c>
      <c r="C4171" t="s">
        <v>1185</v>
      </c>
      <c r="D4171" s="2" t="str">
        <f>TEXT(MID(Sales_Transactions[[#This Row],[Order Date]],2,5),"d/m/yyy")</f>
        <v>10/12/2009</v>
      </c>
      <c r="E4171" s="2" t="str">
        <f>TEXT(MID(Sales_Transactions[[#This Row],[Order Date]],2,5),"d")</f>
        <v>10</v>
      </c>
      <c r="F4171" s="2" t="str">
        <f>TEXT(MID(Sales_Transactions[[#This Row],[Order Date]],2,5),"m")</f>
        <v>12</v>
      </c>
      <c r="G4171" s="2" t="str">
        <f>TEXT(MID(Sales_Transactions[[#This Row],[Order Date]],2,5),"yyy")</f>
        <v>2009</v>
      </c>
      <c r="H4171" s="2" t="str">
        <f>TEXT(MID(Sales_Transactions[[#This Row],[Order Date]],2,5),"yyy/m")</f>
        <v>2009/12</v>
      </c>
      <c r="I4171" t="s">
        <v>101</v>
      </c>
      <c r="J4171">
        <f t="shared" si="390"/>
        <v>1</v>
      </c>
      <c r="K4171" s="2">
        <v>18</v>
      </c>
      <c r="L4171" s="3">
        <v>47.55</v>
      </c>
      <c r="M4171" s="4">
        <v>0</v>
      </c>
      <c r="N4171" s="5" t="s">
        <v>67</v>
      </c>
      <c r="O4171" s="3">
        <v>10.01</v>
      </c>
      <c r="P4171" s="3">
        <v>2.21</v>
      </c>
      <c r="Q4171" s="3">
        <v>1</v>
      </c>
      <c r="R4171" s="5" t="s">
        <v>1778</v>
      </c>
      <c r="S4171" s="5" t="s">
        <v>2210</v>
      </c>
      <c r="T4171" s="5" t="str">
        <f t="shared" si="391"/>
        <v>Steve Nguyen</v>
      </c>
      <c r="U4171" t="s">
        <v>1988</v>
      </c>
      <c r="V4171" s="5" t="s">
        <v>27</v>
      </c>
      <c r="W4171" s="5" t="s">
        <v>28</v>
      </c>
      <c r="X4171" s="5" t="s">
        <v>124</v>
      </c>
      <c r="Y4171" s="5" t="s">
        <v>3096</v>
      </c>
      <c r="Z4171" s="5" t="s">
        <v>84</v>
      </c>
      <c r="AA4171" s="4">
        <v>0.38</v>
      </c>
      <c r="AB4171" s="1">
        <v>40158</v>
      </c>
      <c r="AC4171" s="1">
        <v>20915</v>
      </c>
      <c r="AD4171">
        <f t="shared" si="392"/>
        <v>1</v>
      </c>
      <c r="AE4171">
        <f t="shared" ca="1" si="393"/>
        <v>67</v>
      </c>
      <c r="AF4171" t="str">
        <f t="shared" ca="1" si="394"/>
        <v>Over 65</v>
      </c>
      <c r="AG4171" s="3">
        <f t="shared" si="395"/>
        <v>0.17833333333333334</v>
      </c>
      <c r="AH4171" t="str">
        <f>_xlfn.IFNA(VLOOKUP(Sales_Transactions[[#This Row],[Order ID]],Returned_Items[#All],2,FALSE),"Not Returned")</f>
        <v>Not Returned</v>
      </c>
    </row>
    <row r="4172" spans="1:34" x14ac:dyDescent="0.25">
      <c r="A4172">
        <v>48961</v>
      </c>
      <c r="C4172" t="s">
        <v>1708</v>
      </c>
      <c r="D4172" s="2" t="str">
        <f>TEXT(MID(Sales_Transactions[[#This Row],[Order Date]],2,5),"d/m/yyy")</f>
        <v>21/7/2009</v>
      </c>
      <c r="E4172" s="2" t="str">
        <f>TEXT(MID(Sales_Transactions[[#This Row],[Order Date]],2,5),"d")</f>
        <v>21</v>
      </c>
      <c r="F4172" s="2" t="str">
        <f>TEXT(MID(Sales_Transactions[[#This Row],[Order Date]],2,5),"m")</f>
        <v>7</v>
      </c>
      <c r="G4172" s="2" t="str">
        <f>TEXT(MID(Sales_Transactions[[#This Row],[Order Date]],2,5),"yyy")</f>
        <v>2009</v>
      </c>
      <c r="H4172" s="2" t="str">
        <f>TEXT(MID(Sales_Transactions[[#This Row],[Order Date]],2,5),"yyy/m")</f>
        <v>2009/7</v>
      </c>
      <c r="I4172" t="s">
        <v>52</v>
      </c>
      <c r="J4172">
        <f t="shared" si="390"/>
        <v>1</v>
      </c>
      <c r="K4172" s="2">
        <v>24</v>
      </c>
      <c r="L4172" s="3">
        <v>520.67999999999995</v>
      </c>
      <c r="M4172" s="4">
        <v>0.09</v>
      </c>
      <c r="N4172" s="5" t="s">
        <v>23</v>
      </c>
      <c r="O4172" s="3">
        <v>-143.66</v>
      </c>
      <c r="P4172" s="3">
        <v>22.84</v>
      </c>
      <c r="Q4172" s="3">
        <v>16.87</v>
      </c>
      <c r="R4172" s="5" t="s">
        <v>1594</v>
      </c>
      <c r="S4172" s="5" t="s">
        <v>2709</v>
      </c>
      <c r="T4172" s="5" t="str">
        <f t="shared" si="391"/>
        <v>John Lucas</v>
      </c>
      <c r="U4172" t="s">
        <v>1988</v>
      </c>
      <c r="V4172" s="5" t="s">
        <v>27</v>
      </c>
      <c r="W4172" s="5" t="s">
        <v>28</v>
      </c>
      <c r="X4172" s="5" t="s">
        <v>75</v>
      </c>
      <c r="Y4172" s="5" t="s">
        <v>403</v>
      </c>
      <c r="Z4172" s="5" t="s">
        <v>43</v>
      </c>
      <c r="AA4172" s="4">
        <v>0.39</v>
      </c>
      <c r="AB4172" s="1">
        <v>40017</v>
      </c>
      <c r="AC4172" s="1">
        <v>21479</v>
      </c>
      <c r="AD4172">
        <f t="shared" si="392"/>
        <v>2</v>
      </c>
      <c r="AE4172">
        <f t="shared" ca="1" si="393"/>
        <v>65</v>
      </c>
      <c r="AF4172" t="str">
        <f t="shared" ca="1" si="394"/>
        <v>Over 65</v>
      </c>
      <c r="AG4172" s="3">
        <f t="shared" si="395"/>
        <v>1.6537268333333335</v>
      </c>
      <c r="AH4172" t="str">
        <f>_xlfn.IFNA(VLOOKUP(Sales_Transactions[[#This Row],[Order ID]],Returned_Items[#All],2,FALSE),"Not Returned")</f>
        <v>Not Returned</v>
      </c>
    </row>
    <row r="4173" spans="1:34" x14ac:dyDescent="0.25">
      <c r="A4173">
        <v>48961</v>
      </c>
      <c r="C4173" t="s">
        <v>1708</v>
      </c>
      <c r="D4173" s="2" t="str">
        <f>TEXT(MID(Sales_Transactions[[#This Row],[Order Date]],2,5),"d/m/yyy")</f>
        <v>21/7/2009</v>
      </c>
      <c r="E4173" s="2" t="str">
        <f>TEXT(MID(Sales_Transactions[[#This Row],[Order Date]],2,5),"d")</f>
        <v>21</v>
      </c>
      <c r="F4173" s="2" t="str">
        <f>TEXT(MID(Sales_Transactions[[#This Row],[Order Date]],2,5),"m")</f>
        <v>7</v>
      </c>
      <c r="G4173" s="2" t="str">
        <f>TEXT(MID(Sales_Transactions[[#This Row],[Order Date]],2,5),"yyy")</f>
        <v>2009</v>
      </c>
      <c r="H4173" s="2" t="str">
        <f>TEXT(MID(Sales_Transactions[[#This Row],[Order Date]],2,5),"yyy/m")</f>
        <v>2009/7</v>
      </c>
      <c r="I4173" t="s">
        <v>52</v>
      </c>
      <c r="J4173">
        <f t="shared" si="390"/>
        <v>1</v>
      </c>
      <c r="K4173" s="2">
        <v>25</v>
      </c>
      <c r="L4173" s="3">
        <v>358.78</v>
      </c>
      <c r="M4173" s="4">
        <v>0.1</v>
      </c>
      <c r="N4173" s="5" t="s">
        <v>67</v>
      </c>
      <c r="O4173" s="3">
        <v>-76.900000000000006</v>
      </c>
      <c r="P4173" s="3">
        <v>14.98</v>
      </c>
      <c r="Q4173" s="3">
        <v>7.69</v>
      </c>
      <c r="R4173" s="5" t="s">
        <v>1594</v>
      </c>
      <c r="S4173" s="5" t="s">
        <v>2709</v>
      </c>
      <c r="T4173" s="5" t="str">
        <f t="shared" si="391"/>
        <v>John Lucas</v>
      </c>
      <c r="U4173" t="s">
        <v>1988</v>
      </c>
      <c r="V4173" s="5" t="s">
        <v>27</v>
      </c>
      <c r="W4173" s="5" t="s">
        <v>28</v>
      </c>
      <c r="X4173" s="5" t="s">
        <v>29</v>
      </c>
      <c r="Y4173" s="5" t="s">
        <v>2219</v>
      </c>
      <c r="Z4173" s="5" t="s">
        <v>43</v>
      </c>
      <c r="AA4173" s="4">
        <v>0.56999999999999995</v>
      </c>
      <c r="AB4173" s="1">
        <v>40017</v>
      </c>
      <c r="AC4173" s="1">
        <v>21316</v>
      </c>
      <c r="AD4173">
        <f t="shared" si="392"/>
        <v>2</v>
      </c>
      <c r="AE4173">
        <f t="shared" ca="1" si="393"/>
        <v>66</v>
      </c>
      <c r="AF4173" t="str">
        <f t="shared" ca="1" si="394"/>
        <v>Over 65</v>
      </c>
      <c r="AG4173" s="3">
        <f t="shared" si="395"/>
        <v>0.90620080000000003</v>
      </c>
      <c r="AH4173" t="str">
        <f>_xlfn.IFNA(VLOOKUP(Sales_Transactions[[#This Row],[Order ID]],Returned_Items[#All],2,FALSE),"Not Returned")</f>
        <v>Not Returned</v>
      </c>
    </row>
    <row r="4174" spans="1:34" x14ac:dyDescent="0.25">
      <c r="A4174">
        <v>49350</v>
      </c>
      <c r="C4174" t="s">
        <v>1019</v>
      </c>
      <c r="D4174" s="2" t="str">
        <f>TEXT(MID(Sales_Transactions[[#This Row],[Order Date]],2,5),"d/m/yyy")</f>
        <v>22/8/2012</v>
      </c>
      <c r="E4174" s="2" t="str">
        <f>TEXT(MID(Sales_Transactions[[#This Row],[Order Date]],2,5),"d")</f>
        <v>22</v>
      </c>
      <c r="F4174" s="2" t="str">
        <f>TEXT(MID(Sales_Transactions[[#This Row],[Order Date]],2,5),"m")</f>
        <v>8</v>
      </c>
      <c r="G4174" s="2" t="str">
        <f>TEXT(MID(Sales_Transactions[[#This Row],[Order Date]],2,5),"yyy")</f>
        <v>2012</v>
      </c>
      <c r="H4174" s="2" t="str">
        <f>TEXT(MID(Sales_Transactions[[#This Row],[Order Date]],2,5),"yyy/m")</f>
        <v>2012/8</v>
      </c>
      <c r="I4174" t="s">
        <v>33</v>
      </c>
      <c r="J4174">
        <f t="shared" si="390"/>
        <v>4</v>
      </c>
      <c r="K4174" s="2">
        <v>50</v>
      </c>
      <c r="L4174" s="3">
        <v>375.11</v>
      </c>
      <c r="M4174" s="4">
        <v>0.01</v>
      </c>
      <c r="N4174" s="5" t="s">
        <v>23</v>
      </c>
      <c r="O4174" s="3">
        <v>-331.63</v>
      </c>
      <c r="P4174" s="3">
        <v>7.28</v>
      </c>
      <c r="Q4174" s="3">
        <v>11.15</v>
      </c>
      <c r="R4174" s="5" t="s">
        <v>3112</v>
      </c>
      <c r="S4174" s="5" t="s">
        <v>899</v>
      </c>
      <c r="T4174" s="5" t="str">
        <f t="shared" si="391"/>
        <v>Laura Armstrong</v>
      </c>
      <c r="U4174" t="s">
        <v>1988</v>
      </c>
      <c r="V4174" s="5" t="s">
        <v>27</v>
      </c>
      <c r="W4174" s="5" t="s">
        <v>28</v>
      </c>
      <c r="X4174" s="5" t="s">
        <v>75</v>
      </c>
      <c r="Y4174" s="5" t="s">
        <v>1131</v>
      </c>
      <c r="Z4174" s="5" t="s">
        <v>43</v>
      </c>
      <c r="AA4174" s="4">
        <v>0.37</v>
      </c>
      <c r="AB4174" s="1">
        <v>41145</v>
      </c>
      <c r="AC4174" s="1">
        <v>28900</v>
      </c>
      <c r="AD4174">
        <f t="shared" si="392"/>
        <v>2</v>
      </c>
      <c r="AE4174">
        <f t="shared" ca="1" si="393"/>
        <v>45</v>
      </c>
      <c r="AF4174" t="str">
        <f t="shared" ca="1" si="394"/>
        <v>18-64</v>
      </c>
      <c r="AG4174" s="3">
        <f t="shared" si="395"/>
        <v>0.36858544000000004</v>
      </c>
      <c r="AH4174" t="str">
        <f>_xlfn.IFNA(VLOOKUP(Sales_Transactions[[#This Row],[Order ID]],Returned_Items[#All],2,FALSE),"Not Returned")</f>
        <v>Not Returned</v>
      </c>
    </row>
    <row r="4175" spans="1:34" x14ac:dyDescent="0.25">
      <c r="A4175">
        <v>49505</v>
      </c>
      <c r="C4175" t="s">
        <v>1324</v>
      </c>
      <c r="D4175" s="2" t="str">
        <f>TEXT(MID(Sales_Transactions[[#This Row],[Order Date]],2,5),"d/m/yyy")</f>
        <v>21/1/2009</v>
      </c>
      <c r="E4175" s="2" t="str">
        <f>TEXT(MID(Sales_Transactions[[#This Row],[Order Date]],2,5),"d")</f>
        <v>21</v>
      </c>
      <c r="F4175" s="2" t="str">
        <f>TEXT(MID(Sales_Transactions[[#This Row],[Order Date]],2,5),"m")</f>
        <v>1</v>
      </c>
      <c r="G4175" s="2" t="str">
        <f>TEXT(MID(Sales_Transactions[[#This Row],[Order Date]],2,5),"yyy")</f>
        <v>2009</v>
      </c>
      <c r="H4175" s="2" t="str">
        <f>TEXT(MID(Sales_Transactions[[#This Row],[Order Date]],2,5),"yyy/m")</f>
        <v>2009/1</v>
      </c>
      <c r="I4175" t="s">
        <v>101</v>
      </c>
      <c r="J4175">
        <f t="shared" si="390"/>
        <v>1</v>
      </c>
      <c r="K4175" s="2">
        <v>12</v>
      </c>
      <c r="L4175" s="3">
        <v>97.74</v>
      </c>
      <c r="M4175" s="4">
        <v>0.04</v>
      </c>
      <c r="N4175" s="5" t="s">
        <v>23</v>
      </c>
      <c r="O4175" s="3">
        <v>-8.5</v>
      </c>
      <c r="P4175" s="3">
        <v>7.84</v>
      </c>
      <c r="Q4175" s="3">
        <v>4.71</v>
      </c>
      <c r="R4175" s="5" t="s">
        <v>890</v>
      </c>
      <c r="S4175" s="5" t="s">
        <v>3074</v>
      </c>
      <c r="T4175" s="5" t="str">
        <f t="shared" si="391"/>
        <v>Harold Ryan</v>
      </c>
      <c r="U4175" t="s">
        <v>1988</v>
      </c>
      <c r="V4175" s="5" t="s">
        <v>74</v>
      </c>
      <c r="W4175" s="5" t="s">
        <v>28</v>
      </c>
      <c r="X4175" s="5" t="s">
        <v>41</v>
      </c>
      <c r="Y4175" s="5" t="s">
        <v>169</v>
      </c>
      <c r="Z4175" s="5" t="s">
        <v>43</v>
      </c>
      <c r="AA4175" s="4">
        <v>0.35</v>
      </c>
      <c r="AB4175" s="1">
        <v>39836</v>
      </c>
      <c r="AC4175" s="1">
        <v>29143</v>
      </c>
      <c r="AD4175">
        <f t="shared" si="392"/>
        <v>2</v>
      </c>
      <c r="AE4175">
        <f t="shared" ca="1" si="393"/>
        <v>44</v>
      </c>
      <c r="AF4175" t="str">
        <f t="shared" ca="1" si="394"/>
        <v>18-64</v>
      </c>
      <c r="AG4175" s="3">
        <f t="shared" si="395"/>
        <v>1.0455719999999999</v>
      </c>
      <c r="AH4175" t="str">
        <f>_xlfn.IFNA(VLOOKUP(Sales_Transactions[[#This Row],[Order ID]],Returned_Items[#All],2,FALSE),"Not Returned")</f>
        <v>Not Returned</v>
      </c>
    </row>
    <row r="4176" spans="1:34" x14ac:dyDescent="0.25">
      <c r="A4176">
        <v>49505</v>
      </c>
      <c r="C4176" t="s">
        <v>1324</v>
      </c>
      <c r="D4176" s="2" t="str">
        <f>TEXT(MID(Sales_Transactions[[#This Row],[Order Date]],2,5),"d/m/yyy")</f>
        <v>21/1/2009</v>
      </c>
      <c r="E4176" s="2" t="str">
        <f>TEXT(MID(Sales_Transactions[[#This Row],[Order Date]],2,5),"d")</f>
        <v>21</v>
      </c>
      <c r="F4176" s="2" t="str">
        <f>TEXT(MID(Sales_Transactions[[#This Row],[Order Date]],2,5),"m")</f>
        <v>1</v>
      </c>
      <c r="G4176" s="2" t="str">
        <f>TEXT(MID(Sales_Transactions[[#This Row],[Order Date]],2,5),"yyy")</f>
        <v>2009</v>
      </c>
      <c r="H4176" s="2" t="str">
        <f>TEXT(MID(Sales_Transactions[[#This Row],[Order Date]],2,5),"yyy/m")</f>
        <v>2009/1</v>
      </c>
      <c r="I4176" t="s">
        <v>101</v>
      </c>
      <c r="J4176">
        <f t="shared" si="390"/>
        <v>1</v>
      </c>
      <c r="K4176" s="2">
        <v>34</v>
      </c>
      <c r="L4176" s="3">
        <v>335.59</v>
      </c>
      <c r="M4176" s="4">
        <v>0.04</v>
      </c>
      <c r="N4176" s="5" t="s">
        <v>67</v>
      </c>
      <c r="O4176" s="3">
        <v>85.83</v>
      </c>
      <c r="P4176" s="3">
        <v>9.7799999999999994</v>
      </c>
      <c r="Q4176" s="3">
        <v>1.99</v>
      </c>
      <c r="R4176" s="5" t="s">
        <v>890</v>
      </c>
      <c r="S4176" s="5" t="s">
        <v>3074</v>
      </c>
      <c r="T4176" s="5" t="str">
        <f t="shared" si="391"/>
        <v>Harold Ryan</v>
      </c>
      <c r="U4176" t="s">
        <v>1988</v>
      </c>
      <c r="V4176" s="5" t="s">
        <v>74</v>
      </c>
      <c r="W4176" s="5" t="s">
        <v>48</v>
      </c>
      <c r="X4176" s="5" t="s">
        <v>87</v>
      </c>
      <c r="Y4176" s="5" t="s">
        <v>381</v>
      </c>
      <c r="Z4176" s="5" t="s">
        <v>60</v>
      </c>
      <c r="AA4176" s="4">
        <v>0.43</v>
      </c>
      <c r="AB4176" s="1">
        <v>39835</v>
      </c>
      <c r="AC4176" s="1">
        <v>28923</v>
      </c>
      <c r="AD4176">
        <f t="shared" si="392"/>
        <v>1</v>
      </c>
      <c r="AE4176">
        <f t="shared" ca="1" si="393"/>
        <v>45</v>
      </c>
      <c r="AF4176" t="str">
        <f t="shared" ca="1" si="394"/>
        <v>18-64</v>
      </c>
      <c r="AG4176" s="3">
        <f t="shared" si="395"/>
        <v>0.3460614117647059</v>
      </c>
      <c r="AH4176" t="str">
        <f>_xlfn.IFNA(VLOOKUP(Sales_Transactions[[#This Row],[Order ID]],Returned_Items[#All],2,FALSE),"Not Returned")</f>
        <v>Not Returned</v>
      </c>
    </row>
    <row r="4177" spans="1:34" x14ac:dyDescent="0.25">
      <c r="A4177">
        <v>49797</v>
      </c>
      <c r="C4177" t="s">
        <v>588</v>
      </c>
      <c r="D4177" s="2" t="str">
        <f>TEXT(MID(Sales_Transactions[[#This Row],[Order Date]],2,5),"d/m/yyy")</f>
        <v>8/3/2011</v>
      </c>
      <c r="E4177" s="2" t="str">
        <f>TEXT(MID(Sales_Transactions[[#This Row],[Order Date]],2,5),"d")</f>
        <v>8</v>
      </c>
      <c r="F4177" s="2" t="str">
        <f>TEXT(MID(Sales_Transactions[[#This Row],[Order Date]],2,5),"m")</f>
        <v>3</v>
      </c>
      <c r="G4177" s="2" t="str">
        <f>TEXT(MID(Sales_Transactions[[#This Row],[Order Date]],2,5),"yyy")</f>
        <v>2011</v>
      </c>
      <c r="H4177" s="2" t="str">
        <f>TEXT(MID(Sales_Transactions[[#This Row],[Order Date]],2,5),"yyy/m")</f>
        <v>2011/3</v>
      </c>
      <c r="I4177" t="s">
        <v>52</v>
      </c>
      <c r="J4177">
        <f t="shared" si="390"/>
        <v>1</v>
      </c>
      <c r="K4177" s="2">
        <v>27</v>
      </c>
      <c r="L4177" s="3">
        <v>341.1</v>
      </c>
      <c r="M4177" s="4">
        <v>0</v>
      </c>
      <c r="N4177" s="5" t="s">
        <v>23</v>
      </c>
      <c r="O4177" s="3">
        <v>-4.75</v>
      </c>
      <c r="P4177" s="3">
        <v>11.97</v>
      </c>
      <c r="Q4177" s="3">
        <v>4.9800000000000004</v>
      </c>
      <c r="R4177" s="5" t="s">
        <v>1237</v>
      </c>
      <c r="S4177" s="5" t="s">
        <v>111</v>
      </c>
      <c r="T4177" s="5" t="str">
        <f t="shared" si="391"/>
        <v>Lena Radford</v>
      </c>
      <c r="U4177" t="s">
        <v>1988</v>
      </c>
      <c r="V4177" s="5" t="s">
        <v>27</v>
      </c>
      <c r="W4177" s="5" t="s">
        <v>28</v>
      </c>
      <c r="X4177" s="5" t="s">
        <v>38</v>
      </c>
      <c r="Y4177" s="5" t="s">
        <v>431</v>
      </c>
      <c r="Z4177" s="5" t="s">
        <v>43</v>
      </c>
      <c r="AA4177" s="4">
        <v>0.57999999999999996</v>
      </c>
      <c r="AB4177" s="1">
        <v>40611</v>
      </c>
      <c r="AC4177" s="1">
        <v>28454</v>
      </c>
      <c r="AD4177">
        <f t="shared" si="392"/>
        <v>1</v>
      </c>
      <c r="AE4177">
        <f t="shared" ca="1" si="393"/>
        <v>46</v>
      </c>
      <c r="AF4177" t="str">
        <f t="shared" ca="1" si="394"/>
        <v>18-64</v>
      </c>
      <c r="AG4177" s="3">
        <f t="shared" si="395"/>
        <v>0.62777777777777788</v>
      </c>
      <c r="AH4177" t="str">
        <f>_xlfn.IFNA(VLOOKUP(Sales_Transactions[[#This Row],[Order ID]],Returned_Items[#All],2,FALSE),"Not Returned")</f>
        <v>Returned</v>
      </c>
    </row>
    <row r="4178" spans="1:34" x14ac:dyDescent="0.25">
      <c r="A4178">
        <v>49797</v>
      </c>
      <c r="C4178" t="s">
        <v>588</v>
      </c>
      <c r="D4178" s="2" t="str">
        <f>TEXT(MID(Sales_Transactions[[#This Row],[Order Date]],2,5),"d/m/yyy")</f>
        <v>8/3/2011</v>
      </c>
      <c r="E4178" s="2" t="str">
        <f>TEXT(MID(Sales_Transactions[[#This Row],[Order Date]],2,5),"d")</f>
        <v>8</v>
      </c>
      <c r="F4178" s="2" t="str">
        <f>TEXT(MID(Sales_Transactions[[#This Row],[Order Date]],2,5),"m")</f>
        <v>3</v>
      </c>
      <c r="G4178" s="2" t="str">
        <f>TEXT(MID(Sales_Transactions[[#This Row],[Order Date]],2,5),"yyy")</f>
        <v>2011</v>
      </c>
      <c r="H4178" s="2" t="str">
        <f>TEXT(MID(Sales_Transactions[[#This Row],[Order Date]],2,5),"yyy/m")</f>
        <v>2011/3</v>
      </c>
      <c r="I4178" t="s">
        <v>52</v>
      </c>
      <c r="J4178">
        <f t="shared" si="390"/>
        <v>1</v>
      </c>
      <c r="K4178" s="2">
        <v>26</v>
      </c>
      <c r="L4178" s="3">
        <v>171.68</v>
      </c>
      <c r="M4178" s="4">
        <v>7.0000000000000007E-2</v>
      </c>
      <c r="N4178" s="5" t="s">
        <v>67</v>
      </c>
      <c r="O4178" s="3">
        <v>-116.56</v>
      </c>
      <c r="P4178" s="3">
        <v>6.48</v>
      </c>
      <c r="Q4178" s="3">
        <v>8.19</v>
      </c>
      <c r="R4178" s="5" t="s">
        <v>1237</v>
      </c>
      <c r="S4178" s="5" t="s">
        <v>111</v>
      </c>
      <c r="T4178" s="5" t="str">
        <f t="shared" si="391"/>
        <v>Lena Radford</v>
      </c>
      <c r="U4178" t="s">
        <v>1988</v>
      </c>
      <c r="V4178" s="5" t="s">
        <v>27</v>
      </c>
      <c r="W4178" s="5" t="s">
        <v>28</v>
      </c>
      <c r="X4178" s="5" t="s">
        <v>75</v>
      </c>
      <c r="Y4178" s="5" t="s">
        <v>263</v>
      </c>
      <c r="Z4178" s="5" t="s">
        <v>43</v>
      </c>
      <c r="AA4178" s="4">
        <v>0.37</v>
      </c>
      <c r="AB4178" s="1">
        <v>40611</v>
      </c>
      <c r="AC4178" s="1">
        <v>28185</v>
      </c>
      <c r="AD4178">
        <f t="shared" si="392"/>
        <v>1</v>
      </c>
      <c r="AE4178">
        <f t="shared" ca="1" si="393"/>
        <v>47</v>
      </c>
      <c r="AF4178" t="str">
        <f t="shared" ca="1" si="394"/>
        <v>18-64</v>
      </c>
      <c r="AG4178" s="3">
        <f t="shared" si="395"/>
        <v>0.56405630769230775</v>
      </c>
      <c r="AH4178" t="str">
        <f>_xlfn.IFNA(VLOOKUP(Sales_Transactions[[#This Row],[Order ID]],Returned_Items[#All],2,FALSE),"Not Returned")</f>
        <v>Returned</v>
      </c>
    </row>
    <row r="4179" spans="1:34" x14ac:dyDescent="0.25">
      <c r="A4179">
        <v>50017</v>
      </c>
      <c r="C4179" t="s">
        <v>1407</v>
      </c>
      <c r="D4179" s="2" t="str">
        <f>TEXT(MID(Sales_Transactions[[#This Row],[Order Date]],2,5),"d/m/yyy")</f>
        <v>20/11/2012</v>
      </c>
      <c r="E4179" s="2" t="str">
        <f>TEXT(MID(Sales_Transactions[[#This Row],[Order Date]],2,5),"d")</f>
        <v>20</v>
      </c>
      <c r="F4179" s="2" t="str">
        <f>TEXT(MID(Sales_Transactions[[#This Row],[Order Date]],2,5),"m")</f>
        <v>11</v>
      </c>
      <c r="G4179" s="2" t="str">
        <f>TEXT(MID(Sales_Transactions[[#This Row],[Order Date]],2,5),"yyy")</f>
        <v>2012</v>
      </c>
      <c r="H4179" s="2" t="str">
        <f>TEXT(MID(Sales_Transactions[[#This Row],[Order Date]],2,5),"yyy/m")</f>
        <v>2012/11</v>
      </c>
      <c r="I4179" t="s">
        <v>22</v>
      </c>
      <c r="J4179">
        <f t="shared" si="390"/>
        <v>2</v>
      </c>
      <c r="K4179" s="2">
        <v>43</v>
      </c>
      <c r="L4179" s="3">
        <v>1502.47</v>
      </c>
      <c r="M4179" s="4">
        <v>7.0000000000000007E-2</v>
      </c>
      <c r="N4179" s="5" t="s">
        <v>23</v>
      </c>
      <c r="O4179" s="3">
        <v>214.05</v>
      </c>
      <c r="P4179" s="3">
        <v>34.58</v>
      </c>
      <c r="Q4179" s="3">
        <v>8.99</v>
      </c>
      <c r="R4179" s="5" t="s">
        <v>2838</v>
      </c>
      <c r="S4179" s="5" t="s">
        <v>1376</v>
      </c>
      <c r="T4179" s="5" t="str">
        <f t="shared" si="391"/>
        <v>Vivek Grady</v>
      </c>
      <c r="U4179" t="s">
        <v>1988</v>
      </c>
      <c r="V4179" s="5" t="s">
        <v>74</v>
      </c>
      <c r="W4179" s="5" t="s">
        <v>28</v>
      </c>
      <c r="X4179" s="5" t="s">
        <v>124</v>
      </c>
      <c r="Y4179" s="5" t="s">
        <v>1213</v>
      </c>
      <c r="Z4179" s="5" t="s">
        <v>60</v>
      </c>
      <c r="AA4179" s="4">
        <v>0.56000000000000005</v>
      </c>
      <c r="AB4179" s="1">
        <v>41235</v>
      </c>
      <c r="AC4179" s="1">
        <v>28356</v>
      </c>
      <c r="AD4179">
        <f t="shared" si="392"/>
        <v>2</v>
      </c>
      <c r="AE4179">
        <f t="shared" ca="1" si="393"/>
        <v>46</v>
      </c>
      <c r="AF4179" t="str">
        <f t="shared" ca="1" si="394"/>
        <v>18-64</v>
      </c>
      <c r="AG4179" s="3">
        <f t="shared" si="395"/>
        <v>1.0126928837209304</v>
      </c>
      <c r="AH4179" t="str">
        <f>_xlfn.IFNA(VLOOKUP(Sales_Transactions[[#This Row],[Order ID]],Returned_Items[#All],2,FALSE),"Not Returned")</f>
        <v>Not Returned</v>
      </c>
    </row>
    <row r="4180" spans="1:34" x14ac:dyDescent="0.25">
      <c r="A4180">
        <v>50017</v>
      </c>
      <c r="C4180" t="s">
        <v>1407</v>
      </c>
      <c r="D4180" s="2" t="str">
        <f>TEXT(MID(Sales_Transactions[[#This Row],[Order Date]],2,5),"d/m/yyy")</f>
        <v>20/11/2012</v>
      </c>
      <c r="E4180" s="2" t="str">
        <f>TEXT(MID(Sales_Transactions[[#This Row],[Order Date]],2,5),"d")</f>
        <v>20</v>
      </c>
      <c r="F4180" s="2" t="str">
        <f>TEXT(MID(Sales_Transactions[[#This Row],[Order Date]],2,5),"m")</f>
        <v>11</v>
      </c>
      <c r="G4180" s="2" t="str">
        <f>TEXT(MID(Sales_Transactions[[#This Row],[Order Date]],2,5),"yyy")</f>
        <v>2012</v>
      </c>
      <c r="H4180" s="2" t="str">
        <f>TEXT(MID(Sales_Transactions[[#This Row],[Order Date]],2,5),"yyy/m")</f>
        <v>2012/11</v>
      </c>
      <c r="I4180" t="s">
        <v>22</v>
      </c>
      <c r="J4180">
        <f t="shared" si="390"/>
        <v>2</v>
      </c>
      <c r="K4180" s="2">
        <v>24</v>
      </c>
      <c r="L4180" s="3">
        <v>2014.13</v>
      </c>
      <c r="M4180" s="4">
        <v>0.1</v>
      </c>
      <c r="N4180" s="5" t="s">
        <v>23</v>
      </c>
      <c r="O4180" s="3">
        <v>-794.94</v>
      </c>
      <c r="P4180" s="3">
        <v>89.83</v>
      </c>
      <c r="Q4180" s="3">
        <v>35</v>
      </c>
      <c r="R4180" s="5" t="s">
        <v>2838</v>
      </c>
      <c r="S4180" s="5" t="s">
        <v>1376</v>
      </c>
      <c r="T4180" s="5" t="str">
        <f t="shared" si="391"/>
        <v>Vivek Grady</v>
      </c>
      <c r="U4180" t="s">
        <v>1988</v>
      </c>
      <c r="V4180" s="5" t="s">
        <v>74</v>
      </c>
      <c r="W4180" s="5" t="s">
        <v>28</v>
      </c>
      <c r="X4180" s="5" t="s">
        <v>29</v>
      </c>
      <c r="Y4180" s="5" t="s">
        <v>3150</v>
      </c>
      <c r="Z4180" s="5" t="s">
        <v>31</v>
      </c>
      <c r="AA4180" s="4">
        <v>0.83</v>
      </c>
      <c r="AB4180" s="1">
        <v>41233</v>
      </c>
      <c r="AC4180" s="1">
        <v>21750</v>
      </c>
      <c r="AD4180">
        <f t="shared" si="392"/>
        <v>0</v>
      </c>
      <c r="AE4180">
        <f t="shared" ca="1" si="393"/>
        <v>65</v>
      </c>
      <c r="AF4180" t="str">
        <f t="shared" ca="1" si="394"/>
        <v>Over 65</v>
      </c>
      <c r="AG4180" s="3">
        <f t="shared" si="395"/>
        <v>5.197507083333333</v>
      </c>
      <c r="AH4180" t="str">
        <f>_xlfn.IFNA(VLOOKUP(Sales_Transactions[[#This Row],[Order ID]],Returned_Items[#All],2,FALSE),"Not Returned")</f>
        <v>Not Returned</v>
      </c>
    </row>
    <row r="4181" spans="1:34" x14ac:dyDescent="0.25">
      <c r="A4181">
        <v>50051</v>
      </c>
      <c r="C4181" t="s">
        <v>2195</v>
      </c>
      <c r="D4181" s="2" t="str">
        <f>TEXT(MID(Sales_Transactions[[#This Row],[Order Date]],2,5),"d/m/yyy")</f>
        <v>4/10/2009</v>
      </c>
      <c r="E4181" s="2" t="str">
        <f>TEXT(MID(Sales_Transactions[[#This Row],[Order Date]],2,5),"d")</f>
        <v>4</v>
      </c>
      <c r="F4181" s="2" t="str">
        <f>TEXT(MID(Sales_Transactions[[#This Row],[Order Date]],2,5),"m")</f>
        <v>10</v>
      </c>
      <c r="G4181" s="2" t="str">
        <f>TEXT(MID(Sales_Transactions[[#This Row],[Order Date]],2,5),"yyy")</f>
        <v>2009</v>
      </c>
      <c r="H4181" s="2" t="str">
        <f>TEXT(MID(Sales_Transactions[[#This Row],[Order Date]],2,5),"yyy/m")</f>
        <v>2009/10</v>
      </c>
      <c r="I4181" t="s">
        <v>78</v>
      </c>
      <c r="J4181">
        <f t="shared" si="390"/>
        <v>3</v>
      </c>
      <c r="K4181" s="2">
        <v>15</v>
      </c>
      <c r="L4181" s="3">
        <v>308.64</v>
      </c>
      <c r="M4181" s="4">
        <v>0.03</v>
      </c>
      <c r="N4181" s="5" t="s">
        <v>67</v>
      </c>
      <c r="O4181" s="3">
        <v>91.08</v>
      </c>
      <c r="P4181" s="3">
        <v>19.04</v>
      </c>
      <c r="Q4181" s="3">
        <v>6.38</v>
      </c>
      <c r="R4181" s="5" t="s">
        <v>1651</v>
      </c>
      <c r="S4181" s="5" t="s">
        <v>2196</v>
      </c>
      <c r="T4181" s="5" t="str">
        <f t="shared" si="391"/>
        <v>Jas O'Carroll</v>
      </c>
      <c r="U4181" t="s">
        <v>1988</v>
      </c>
      <c r="V4181" s="5" t="s">
        <v>47</v>
      </c>
      <c r="W4181" s="5" t="s">
        <v>57</v>
      </c>
      <c r="X4181" s="5" t="s">
        <v>58</v>
      </c>
      <c r="Y4181" s="5" t="s">
        <v>3151</v>
      </c>
      <c r="Z4181" s="5" t="s">
        <v>43</v>
      </c>
      <c r="AA4181" s="4">
        <v>0.56000000000000005</v>
      </c>
      <c r="AB4181" s="1">
        <v>40090</v>
      </c>
      <c r="AC4181" s="1">
        <v>21922</v>
      </c>
      <c r="AD4181">
        <f t="shared" si="392"/>
        <v>0</v>
      </c>
      <c r="AE4181">
        <f t="shared" ca="1" si="393"/>
        <v>64</v>
      </c>
      <c r="AF4181" t="str">
        <f t="shared" ca="1" si="394"/>
        <v>18-64</v>
      </c>
      <c r="AG4181" s="3">
        <f t="shared" si="395"/>
        <v>1.6942858666666667</v>
      </c>
      <c r="AH4181" t="str">
        <f>_xlfn.IFNA(VLOOKUP(Sales_Transactions[[#This Row],[Order ID]],Returned_Items[#All],2,FALSE),"Not Returned")</f>
        <v>Not Returned</v>
      </c>
    </row>
    <row r="4182" spans="1:34" x14ac:dyDescent="0.25">
      <c r="A4182">
        <v>50083</v>
      </c>
      <c r="C4182" t="s">
        <v>817</v>
      </c>
      <c r="D4182" s="2" t="str">
        <f>TEXT(MID(Sales_Transactions[[#This Row],[Order Date]],2,5),"d/m/yyy")</f>
        <v>8/4/2011</v>
      </c>
      <c r="E4182" s="2" t="str">
        <f>TEXT(MID(Sales_Transactions[[#This Row],[Order Date]],2,5),"d")</f>
        <v>8</v>
      </c>
      <c r="F4182" s="2" t="str">
        <f>TEXT(MID(Sales_Transactions[[#This Row],[Order Date]],2,5),"m")</f>
        <v>4</v>
      </c>
      <c r="G4182" s="2" t="str">
        <f>TEXT(MID(Sales_Transactions[[#This Row],[Order Date]],2,5),"yyy")</f>
        <v>2011</v>
      </c>
      <c r="H4182" s="2" t="str">
        <f>TEXT(MID(Sales_Transactions[[#This Row],[Order Date]],2,5),"yyy/m")</f>
        <v>2011/4</v>
      </c>
      <c r="I4182" t="s">
        <v>52</v>
      </c>
      <c r="J4182">
        <f t="shared" si="390"/>
        <v>1</v>
      </c>
      <c r="K4182" s="2">
        <v>33</v>
      </c>
      <c r="L4182" s="3">
        <v>13671.94</v>
      </c>
      <c r="M4182" s="4">
        <v>0.01</v>
      </c>
      <c r="N4182" s="5" t="s">
        <v>34</v>
      </c>
      <c r="O4182" s="3">
        <v>5711.96</v>
      </c>
      <c r="P4182" s="3">
        <v>400.97</v>
      </c>
      <c r="Q4182" s="3">
        <v>48.26</v>
      </c>
      <c r="R4182" s="5" t="s">
        <v>1594</v>
      </c>
      <c r="S4182" s="5" t="s">
        <v>417</v>
      </c>
      <c r="T4182" s="5" t="str">
        <f t="shared" si="391"/>
        <v>John Castell</v>
      </c>
      <c r="U4182" t="s">
        <v>1988</v>
      </c>
      <c r="V4182" s="5" t="s">
        <v>27</v>
      </c>
      <c r="W4182" s="5" t="s">
        <v>48</v>
      </c>
      <c r="X4182" s="5" t="s">
        <v>324</v>
      </c>
      <c r="Y4182" s="5" t="s">
        <v>1691</v>
      </c>
      <c r="Z4182" s="5" t="s">
        <v>106</v>
      </c>
      <c r="AA4182" s="4">
        <v>0.36</v>
      </c>
      <c r="AB4182" s="1">
        <v>40643</v>
      </c>
      <c r="AC4182" s="1">
        <v>21938</v>
      </c>
      <c r="AD4182">
        <f t="shared" si="392"/>
        <v>2</v>
      </c>
      <c r="AE4182">
        <f t="shared" ca="1" si="393"/>
        <v>64</v>
      </c>
      <c r="AF4182" t="str">
        <f t="shared" ca="1" si="394"/>
        <v>18-64</v>
      </c>
      <c r="AG4182" s="3">
        <f t="shared" si="395"/>
        <v>13.611815242424242</v>
      </c>
      <c r="AH4182" t="str">
        <f>_xlfn.IFNA(VLOOKUP(Sales_Transactions[[#This Row],[Order ID]],Returned_Items[#All],2,FALSE),"Not Returned")</f>
        <v>Returned</v>
      </c>
    </row>
    <row r="4183" spans="1:34" x14ac:dyDescent="0.25">
      <c r="A4183">
        <v>50307</v>
      </c>
      <c r="C4183" t="s">
        <v>615</v>
      </c>
      <c r="D4183" s="2" t="str">
        <f>TEXT(MID(Sales_Transactions[[#This Row],[Order Date]],2,5),"d/m/yyy")</f>
        <v>15/10/2010</v>
      </c>
      <c r="E4183" s="2" t="str">
        <f>TEXT(MID(Sales_Transactions[[#This Row],[Order Date]],2,5),"d")</f>
        <v>15</v>
      </c>
      <c r="F4183" s="2" t="str">
        <f>TEXT(MID(Sales_Transactions[[#This Row],[Order Date]],2,5),"m")</f>
        <v>10</v>
      </c>
      <c r="G4183" s="2" t="str">
        <f>TEXT(MID(Sales_Transactions[[#This Row],[Order Date]],2,5),"yyy")</f>
        <v>2010</v>
      </c>
      <c r="H4183" s="2" t="str">
        <f>TEXT(MID(Sales_Transactions[[#This Row],[Order Date]],2,5),"yyy/m")</f>
        <v>2010/10</v>
      </c>
      <c r="I4183" t="s">
        <v>22</v>
      </c>
      <c r="J4183">
        <f t="shared" si="390"/>
        <v>2</v>
      </c>
      <c r="K4183" s="2">
        <v>31</v>
      </c>
      <c r="L4183" s="3">
        <v>536.83000000000004</v>
      </c>
      <c r="M4183" s="4">
        <v>0.06</v>
      </c>
      <c r="N4183" s="5" t="s">
        <v>23</v>
      </c>
      <c r="O4183" s="3">
        <v>161.37</v>
      </c>
      <c r="P4183" s="3">
        <v>17.48</v>
      </c>
      <c r="Q4183" s="3">
        <v>1.99</v>
      </c>
      <c r="R4183" s="5" t="s">
        <v>1698</v>
      </c>
      <c r="S4183" s="5" t="s">
        <v>3094</v>
      </c>
      <c r="T4183" s="5" t="str">
        <f t="shared" si="391"/>
        <v>Bill Overfelt</v>
      </c>
      <c r="U4183" t="s">
        <v>1988</v>
      </c>
      <c r="V4183" s="5" t="s">
        <v>47</v>
      </c>
      <c r="W4183" s="5" t="s">
        <v>48</v>
      </c>
      <c r="X4183" s="5" t="s">
        <v>87</v>
      </c>
      <c r="Y4183" s="5" t="s">
        <v>1894</v>
      </c>
      <c r="Z4183" s="5" t="s">
        <v>60</v>
      </c>
      <c r="AA4183" s="4">
        <v>0.45</v>
      </c>
      <c r="AB4183" s="1">
        <v>40466</v>
      </c>
      <c r="AC4183" s="1">
        <v>22134</v>
      </c>
      <c r="AD4183">
        <f t="shared" si="392"/>
        <v>0</v>
      </c>
      <c r="AE4183">
        <f t="shared" ca="1" si="393"/>
        <v>64</v>
      </c>
      <c r="AF4183" t="str">
        <f t="shared" ca="1" si="394"/>
        <v>18-64</v>
      </c>
      <c r="AG4183" s="3">
        <f t="shared" si="395"/>
        <v>0.6277261935483871</v>
      </c>
      <c r="AH4183" t="str">
        <f>_xlfn.IFNA(VLOOKUP(Sales_Transactions[[#This Row],[Order ID]],Returned_Items[#All],2,FALSE),"Not Returned")</f>
        <v>Returned</v>
      </c>
    </row>
    <row r="4184" spans="1:34" x14ac:dyDescent="0.25">
      <c r="A4184">
        <v>50307</v>
      </c>
      <c r="C4184" t="s">
        <v>615</v>
      </c>
      <c r="D4184" s="2" t="str">
        <f>TEXT(MID(Sales_Transactions[[#This Row],[Order Date]],2,5),"d/m/yyy")</f>
        <v>15/10/2010</v>
      </c>
      <c r="E4184" s="2" t="str">
        <f>TEXT(MID(Sales_Transactions[[#This Row],[Order Date]],2,5),"d")</f>
        <v>15</v>
      </c>
      <c r="F4184" s="2" t="str">
        <f>TEXT(MID(Sales_Transactions[[#This Row],[Order Date]],2,5),"m")</f>
        <v>10</v>
      </c>
      <c r="G4184" s="2" t="str">
        <f>TEXT(MID(Sales_Transactions[[#This Row],[Order Date]],2,5),"yyy")</f>
        <v>2010</v>
      </c>
      <c r="H4184" s="2" t="str">
        <f>TEXT(MID(Sales_Transactions[[#This Row],[Order Date]],2,5),"yyy/m")</f>
        <v>2010/10</v>
      </c>
      <c r="I4184" t="s">
        <v>22</v>
      </c>
      <c r="J4184">
        <f t="shared" si="390"/>
        <v>2</v>
      </c>
      <c r="K4184" s="2">
        <v>32</v>
      </c>
      <c r="L4184" s="3">
        <v>1734.31</v>
      </c>
      <c r="M4184" s="4">
        <v>0.06</v>
      </c>
      <c r="N4184" s="5" t="s">
        <v>67</v>
      </c>
      <c r="O4184" s="3">
        <v>647.25</v>
      </c>
      <c r="P4184" s="3">
        <v>54.96</v>
      </c>
      <c r="Q4184" s="3">
        <v>10.75</v>
      </c>
      <c r="R4184" s="5" t="s">
        <v>1698</v>
      </c>
      <c r="S4184" s="5" t="s">
        <v>3094</v>
      </c>
      <c r="T4184" s="5" t="str">
        <f t="shared" si="391"/>
        <v>Bill Overfelt</v>
      </c>
      <c r="U4184" t="s">
        <v>1988</v>
      </c>
      <c r="V4184" s="5" t="s">
        <v>47</v>
      </c>
      <c r="W4184" s="5" t="s">
        <v>28</v>
      </c>
      <c r="X4184" s="5" t="s">
        <v>75</v>
      </c>
      <c r="Y4184" s="5" t="s">
        <v>567</v>
      </c>
      <c r="Z4184" s="5" t="s">
        <v>43</v>
      </c>
      <c r="AA4184" s="4">
        <v>0.36</v>
      </c>
      <c r="AB4184" s="1">
        <v>40468</v>
      </c>
      <c r="AC4184" s="1">
        <v>22154</v>
      </c>
      <c r="AD4184">
        <f t="shared" si="392"/>
        <v>2</v>
      </c>
      <c r="AE4184">
        <f t="shared" ca="1" si="393"/>
        <v>63</v>
      </c>
      <c r="AF4184" t="str">
        <f t="shared" ca="1" si="394"/>
        <v>18-64</v>
      </c>
      <c r="AG4184" s="3">
        <f t="shared" si="395"/>
        <v>2.0524070000000001</v>
      </c>
      <c r="AH4184" t="str">
        <f>_xlfn.IFNA(VLOOKUP(Sales_Transactions[[#This Row],[Order ID]],Returned_Items[#All],2,FALSE),"Not Returned")</f>
        <v>Returned</v>
      </c>
    </row>
    <row r="4185" spans="1:34" x14ac:dyDescent="0.25">
      <c r="A4185">
        <v>50663</v>
      </c>
      <c r="C4185" t="s">
        <v>1703</v>
      </c>
      <c r="D4185" s="2" t="str">
        <f>TEXT(MID(Sales_Transactions[[#This Row],[Order Date]],2,5),"d/m/yyy")</f>
        <v>9/11/2010</v>
      </c>
      <c r="E4185" s="2" t="str">
        <f>TEXT(MID(Sales_Transactions[[#This Row],[Order Date]],2,5),"d")</f>
        <v>9</v>
      </c>
      <c r="F4185" s="2" t="str">
        <f>TEXT(MID(Sales_Transactions[[#This Row],[Order Date]],2,5),"m")</f>
        <v>11</v>
      </c>
      <c r="G4185" s="2" t="str">
        <f>TEXT(MID(Sales_Transactions[[#This Row],[Order Date]],2,5),"yyy")</f>
        <v>2010</v>
      </c>
      <c r="H4185" s="2" t="str">
        <f>TEXT(MID(Sales_Transactions[[#This Row],[Order Date]],2,5),"yyy/m")</f>
        <v>2010/11</v>
      </c>
      <c r="I4185" t="s">
        <v>101</v>
      </c>
      <c r="J4185">
        <f t="shared" si="390"/>
        <v>1</v>
      </c>
      <c r="K4185" s="2">
        <v>26</v>
      </c>
      <c r="L4185" s="3">
        <v>1614.84</v>
      </c>
      <c r="M4185" s="4">
        <v>0.02</v>
      </c>
      <c r="N4185" s="5" t="s">
        <v>67</v>
      </c>
      <c r="O4185" s="3">
        <v>-716.55</v>
      </c>
      <c r="P4185" s="3">
        <v>60.98</v>
      </c>
      <c r="Q4185" s="3">
        <v>49</v>
      </c>
      <c r="R4185" s="5" t="s">
        <v>110</v>
      </c>
      <c r="S4185" s="5" t="s">
        <v>2817</v>
      </c>
      <c r="T4185" s="5" t="str">
        <f t="shared" si="391"/>
        <v>Jim Kriz</v>
      </c>
      <c r="U4185" t="s">
        <v>1988</v>
      </c>
      <c r="V4185" s="5" t="s">
        <v>37</v>
      </c>
      <c r="W4185" s="5" t="s">
        <v>28</v>
      </c>
      <c r="X4185" s="5" t="s">
        <v>38</v>
      </c>
      <c r="Y4185" s="5" t="s">
        <v>786</v>
      </c>
      <c r="Z4185" s="5" t="s">
        <v>31</v>
      </c>
      <c r="AA4185" s="4">
        <v>0.59</v>
      </c>
      <c r="AB4185" s="1">
        <v>40492</v>
      </c>
      <c r="AC4185" s="1">
        <v>22301</v>
      </c>
      <c r="AD4185">
        <f t="shared" si="392"/>
        <v>1</v>
      </c>
      <c r="AE4185">
        <f t="shared" ca="1" si="393"/>
        <v>63</v>
      </c>
      <c r="AF4185" t="str">
        <f t="shared" ca="1" si="394"/>
        <v>18-64</v>
      </c>
      <c r="AG4185" s="3">
        <f t="shared" si="395"/>
        <v>4.2295309230769229</v>
      </c>
      <c r="AH4185" t="str">
        <f>_xlfn.IFNA(VLOOKUP(Sales_Transactions[[#This Row],[Order ID]],Returned_Items[#All],2,FALSE),"Not Returned")</f>
        <v>Returned</v>
      </c>
    </row>
    <row r="4186" spans="1:34" x14ac:dyDescent="0.25">
      <c r="A4186">
        <v>50917</v>
      </c>
      <c r="C4186" t="s">
        <v>1708</v>
      </c>
      <c r="D4186" s="2" t="str">
        <f>TEXT(MID(Sales_Transactions[[#This Row],[Order Date]],2,5),"d/m/yyy")</f>
        <v>21/7/2009</v>
      </c>
      <c r="E4186" s="2" t="str">
        <f>TEXT(MID(Sales_Transactions[[#This Row],[Order Date]],2,5),"d")</f>
        <v>21</v>
      </c>
      <c r="F4186" s="2" t="str">
        <f>TEXT(MID(Sales_Transactions[[#This Row],[Order Date]],2,5),"m")</f>
        <v>7</v>
      </c>
      <c r="G4186" s="2" t="str">
        <f>TEXT(MID(Sales_Transactions[[#This Row],[Order Date]],2,5),"yyy")</f>
        <v>2009</v>
      </c>
      <c r="H4186" s="2" t="str">
        <f>TEXT(MID(Sales_Transactions[[#This Row],[Order Date]],2,5),"yyy/m")</f>
        <v>2009/7</v>
      </c>
      <c r="I4186" t="s">
        <v>22</v>
      </c>
      <c r="J4186">
        <f t="shared" si="390"/>
        <v>2</v>
      </c>
      <c r="K4186" s="2">
        <v>33</v>
      </c>
      <c r="L4186" s="3">
        <v>1422.31</v>
      </c>
      <c r="M4186" s="4">
        <v>0.02</v>
      </c>
      <c r="N4186" s="5" t="s">
        <v>23</v>
      </c>
      <c r="O4186" s="3">
        <v>498.15</v>
      </c>
      <c r="P4186" s="3">
        <v>43.98</v>
      </c>
      <c r="Q4186" s="3">
        <v>1.99</v>
      </c>
      <c r="R4186" s="5" t="s">
        <v>1250</v>
      </c>
      <c r="S4186" s="5" t="s">
        <v>3081</v>
      </c>
      <c r="T4186" s="5" t="str">
        <f t="shared" si="391"/>
        <v>Sally Hughsby</v>
      </c>
      <c r="U4186" t="s">
        <v>1988</v>
      </c>
      <c r="V4186" s="5" t="s">
        <v>37</v>
      </c>
      <c r="W4186" s="5" t="s">
        <v>48</v>
      </c>
      <c r="X4186" s="5" t="s">
        <v>87</v>
      </c>
      <c r="Y4186" s="5" t="s">
        <v>384</v>
      </c>
      <c r="Z4186" s="5" t="s">
        <v>60</v>
      </c>
      <c r="AA4186" s="4">
        <v>0.44</v>
      </c>
      <c r="AB4186" s="1">
        <v>40019</v>
      </c>
      <c r="AC4186" s="1">
        <v>22763</v>
      </c>
      <c r="AD4186">
        <f t="shared" si="392"/>
        <v>4</v>
      </c>
      <c r="AE4186">
        <f t="shared" ca="1" si="393"/>
        <v>62</v>
      </c>
      <c r="AF4186" t="str">
        <f t="shared" ca="1" si="394"/>
        <v>18-64</v>
      </c>
      <c r="AG4186" s="3">
        <f t="shared" si="395"/>
        <v>1.3927637575757577</v>
      </c>
      <c r="AH4186" t="str">
        <f>_xlfn.IFNA(VLOOKUP(Sales_Transactions[[#This Row],[Order ID]],Returned_Items[#All],2,FALSE),"Not Returned")</f>
        <v>Not Returned</v>
      </c>
    </row>
    <row r="4187" spans="1:34" x14ac:dyDescent="0.25">
      <c r="A4187">
        <v>50981</v>
      </c>
      <c r="C4187" t="s">
        <v>987</v>
      </c>
      <c r="D4187" s="2" t="str">
        <f>TEXT(MID(Sales_Transactions[[#This Row],[Order Date]],2,5),"d/m/yyy")</f>
        <v>4/8/2009</v>
      </c>
      <c r="E4187" s="2" t="str">
        <f>TEXT(MID(Sales_Transactions[[#This Row],[Order Date]],2,5),"d")</f>
        <v>4</v>
      </c>
      <c r="F4187" s="2" t="str">
        <f>TEXT(MID(Sales_Transactions[[#This Row],[Order Date]],2,5),"m")</f>
        <v>8</v>
      </c>
      <c r="G4187" s="2" t="str">
        <f>TEXT(MID(Sales_Transactions[[#This Row],[Order Date]],2,5),"yyy")</f>
        <v>2009</v>
      </c>
      <c r="H4187" s="2" t="str">
        <f>TEXT(MID(Sales_Transactions[[#This Row],[Order Date]],2,5),"yyy/m")</f>
        <v>2009/8</v>
      </c>
      <c r="I4187" t="s">
        <v>101</v>
      </c>
      <c r="J4187">
        <f t="shared" si="390"/>
        <v>1</v>
      </c>
      <c r="K4187" s="2">
        <v>42</v>
      </c>
      <c r="L4187" s="3">
        <v>5678.5524999999998</v>
      </c>
      <c r="M4187" s="4">
        <v>0.01</v>
      </c>
      <c r="N4187" s="5" t="s">
        <v>23</v>
      </c>
      <c r="O4187" s="3">
        <v>1550.88</v>
      </c>
      <c r="P4187" s="3">
        <v>155.99</v>
      </c>
      <c r="Q4187" s="3">
        <v>8.99</v>
      </c>
      <c r="R4187" s="5" t="s">
        <v>1783</v>
      </c>
      <c r="S4187" s="5" t="s">
        <v>1373</v>
      </c>
      <c r="T4187" s="5" t="str">
        <f t="shared" si="391"/>
        <v>Sean O'Donnell</v>
      </c>
      <c r="U4187" t="s">
        <v>1988</v>
      </c>
      <c r="V4187" s="5" t="s">
        <v>47</v>
      </c>
      <c r="W4187" s="5" t="s">
        <v>48</v>
      </c>
      <c r="X4187" s="5" t="s">
        <v>49</v>
      </c>
      <c r="Y4187" s="5" t="s">
        <v>1206</v>
      </c>
      <c r="Z4187" s="5" t="s">
        <v>43</v>
      </c>
      <c r="AA4187" s="4">
        <v>0.57999999999999996</v>
      </c>
      <c r="AB4187" s="1">
        <v>40029</v>
      </c>
      <c r="AC4187" s="1">
        <v>22868</v>
      </c>
      <c r="AD4187">
        <f t="shared" si="392"/>
        <v>0</v>
      </c>
      <c r="AE4187">
        <f t="shared" ca="1" si="393"/>
        <v>61</v>
      </c>
      <c r="AF4187" t="str">
        <f t="shared" ca="1" si="394"/>
        <v>18-64</v>
      </c>
      <c r="AG4187" s="3">
        <f t="shared" si="395"/>
        <v>3.9277238333333337</v>
      </c>
      <c r="AH4187" t="str">
        <f>_xlfn.IFNA(VLOOKUP(Sales_Transactions[[#This Row],[Order ID]],Returned_Items[#All],2,FALSE),"Not Returned")</f>
        <v>Not Returned</v>
      </c>
    </row>
    <row r="4188" spans="1:34" x14ac:dyDescent="0.25">
      <c r="A4188">
        <v>51140</v>
      </c>
      <c r="C4188" t="s">
        <v>2673</v>
      </c>
      <c r="D4188" s="2" t="str">
        <f>TEXT(MID(Sales_Transactions[[#This Row],[Order Date]],2,5),"d/m/yyy")</f>
        <v>14/9/2012</v>
      </c>
      <c r="E4188" s="2" t="str">
        <f>TEXT(MID(Sales_Transactions[[#This Row],[Order Date]],2,5),"d")</f>
        <v>14</v>
      </c>
      <c r="F4188" s="2" t="str">
        <f>TEXT(MID(Sales_Transactions[[#This Row],[Order Date]],2,5),"m")</f>
        <v>9</v>
      </c>
      <c r="G4188" s="2" t="str">
        <f>TEXT(MID(Sales_Transactions[[#This Row],[Order Date]],2,5),"yyy")</f>
        <v>2012</v>
      </c>
      <c r="H4188" s="2" t="str">
        <f>TEXT(MID(Sales_Transactions[[#This Row],[Order Date]],2,5),"yyy/m")</f>
        <v>2012/9</v>
      </c>
      <c r="I4188" t="s">
        <v>22</v>
      </c>
      <c r="J4188">
        <f t="shared" si="390"/>
        <v>2</v>
      </c>
      <c r="K4188" s="2">
        <v>28</v>
      </c>
      <c r="L4188" s="3">
        <v>132.01</v>
      </c>
      <c r="M4188" s="4">
        <v>0.04</v>
      </c>
      <c r="N4188" s="5" t="s">
        <v>23</v>
      </c>
      <c r="O4188" s="3">
        <v>-93.12</v>
      </c>
      <c r="P4188" s="3">
        <v>4.37</v>
      </c>
      <c r="Q4188" s="3">
        <v>5.15</v>
      </c>
      <c r="R4188" s="5" t="s">
        <v>1783</v>
      </c>
      <c r="S4188" s="5" t="s">
        <v>1373</v>
      </c>
      <c r="T4188" s="5" t="str">
        <f t="shared" si="391"/>
        <v>Sean O'Donnell</v>
      </c>
      <c r="U4188" t="s">
        <v>1988</v>
      </c>
      <c r="V4188" s="5" t="s">
        <v>47</v>
      </c>
      <c r="W4188" s="5" t="s">
        <v>28</v>
      </c>
      <c r="X4188" s="5" t="s">
        <v>38</v>
      </c>
      <c r="Y4188" s="5" t="s">
        <v>1172</v>
      </c>
      <c r="Z4188" s="5" t="s">
        <v>43</v>
      </c>
      <c r="AA4188" s="4">
        <v>0.59</v>
      </c>
      <c r="AB4188" s="1">
        <v>41166</v>
      </c>
      <c r="AC4188" s="1">
        <v>22848</v>
      </c>
      <c r="AD4188">
        <f t="shared" si="392"/>
        <v>0</v>
      </c>
      <c r="AE4188">
        <f t="shared" ca="1" si="393"/>
        <v>62</v>
      </c>
      <c r="AF4188" t="str">
        <f t="shared" ca="1" si="394"/>
        <v>18-64</v>
      </c>
      <c r="AG4188" s="3">
        <f t="shared" si="395"/>
        <v>0.33993757142857145</v>
      </c>
      <c r="AH4188" t="str">
        <f>_xlfn.IFNA(VLOOKUP(Sales_Transactions[[#This Row],[Order ID]],Returned_Items[#All],2,FALSE),"Not Returned")</f>
        <v>Not Returned</v>
      </c>
    </row>
    <row r="4189" spans="1:34" x14ac:dyDescent="0.25">
      <c r="A4189">
        <v>51140</v>
      </c>
      <c r="C4189" t="s">
        <v>2673</v>
      </c>
      <c r="D4189" s="2" t="str">
        <f>TEXT(MID(Sales_Transactions[[#This Row],[Order Date]],2,5),"d/m/yyy")</f>
        <v>14/9/2012</v>
      </c>
      <c r="E4189" s="2" t="str">
        <f>TEXT(MID(Sales_Transactions[[#This Row],[Order Date]],2,5),"d")</f>
        <v>14</v>
      </c>
      <c r="F4189" s="2" t="str">
        <f>TEXT(MID(Sales_Transactions[[#This Row],[Order Date]],2,5),"m")</f>
        <v>9</v>
      </c>
      <c r="G4189" s="2" t="str">
        <f>TEXT(MID(Sales_Transactions[[#This Row],[Order Date]],2,5),"yyy")</f>
        <v>2012</v>
      </c>
      <c r="H4189" s="2" t="str">
        <f>TEXT(MID(Sales_Transactions[[#This Row],[Order Date]],2,5),"yyy/m")</f>
        <v>2012/9</v>
      </c>
      <c r="I4189" t="s">
        <v>22</v>
      </c>
      <c r="J4189">
        <f t="shared" si="390"/>
        <v>2</v>
      </c>
      <c r="K4189" s="2">
        <v>14</v>
      </c>
      <c r="L4189" s="3">
        <v>626.33000000000004</v>
      </c>
      <c r="M4189" s="4">
        <v>0.01</v>
      </c>
      <c r="N4189" s="5" t="s">
        <v>23</v>
      </c>
      <c r="O4189" s="3">
        <v>24.56</v>
      </c>
      <c r="P4189" s="3">
        <v>45.19</v>
      </c>
      <c r="Q4189" s="3">
        <v>1.99</v>
      </c>
      <c r="R4189" s="5" t="s">
        <v>1783</v>
      </c>
      <c r="S4189" s="5" t="s">
        <v>1373</v>
      </c>
      <c r="T4189" s="5" t="str">
        <f t="shared" si="391"/>
        <v>Sean O'Donnell</v>
      </c>
      <c r="U4189" t="s">
        <v>1988</v>
      </c>
      <c r="V4189" s="5" t="s">
        <v>47</v>
      </c>
      <c r="W4189" s="5" t="s">
        <v>48</v>
      </c>
      <c r="X4189" s="5" t="s">
        <v>87</v>
      </c>
      <c r="Y4189" s="5" t="s">
        <v>620</v>
      </c>
      <c r="Z4189" s="5" t="s">
        <v>60</v>
      </c>
      <c r="AA4189" s="4">
        <v>0.55000000000000004</v>
      </c>
      <c r="AB4189" s="1">
        <v>41170</v>
      </c>
      <c r="AC4189" s="1">
        <v>28432</v>
      </c>
      <c r="AD4189">
        <f t="shared" si="392"/>
        <v>4</v>
      </c>
      <c r="AE4189">
        <f t="shared" ca="1" si="393"/>
        <v>46</v>
      </c>
      <c r="AF4189" t="str">
        <f t="shared" ca="1" si="394"/>
        <v>18-64</v>
      </c>
      <c r="AG4189" s="3">
        <f t="shared" si="395"/>
        <v>3.3696772142857143</v>
      </c>
      <c r="AH4189" t="str">
        <f>_xlfn.IFNA(VLOOKUP(Sales_Transactions[[#This Row],[Order ID]],Returned_Items[#All],2,FALSE),"Not Returned")</f>
        <v>Not Returned</v>
      </c>
    </row>
    <row r="4190" spans="1:34" x14ac:dyDescent="0.25">
      <c r="A4190">
        <v>51140</v>
      </c>
      <c r="C4190" t="s">
        <v>2673</v>
      </c>
      <c r="D4190" s="2" t="str">
        <f>TEXT(MID(Sales_Transactions[[#This Row],[Order Date]],2,5),"d/m/yyy")</f>
        <v>14/9/2012</v>
      </c>
      <c r="E4190" s="2" t="str">
        <f>TEXT(MID(Sales_Transactions[[#This Row],[Order Date]],2,5),"d")</f>
        <v>14</v>
      </c>
      <c r="F4190" s="2" t="str">
        <f>TEXT(MID(Sales_Transactions[[#This Row],[Order Date]],2,5),"m")</f>
        <v>9</v>
      </c>
      <c r="G4190" s="2" t="str">
        <f>TEXT(MID(Sales_Transactions[[#This Row],[Order Date]],2,5),"yyy")</f>
        <v>2012</v>
      </c>
      <c r="H4190" s="2" t="str">
        <f>TEXT(MID(Sales_Transactions[[#This Row],[Order Date]],2,5),"yyy/m")</f>
        <v>2012/9</v>
      </c>
      <c r="I4190" t="s">
        <v>22</v>
      </c>
      <c r="J4190">
        <f t="shared" si="390"/>
        <v>2</v>
      </c>
      <c r="K4190" s="2">
        <v>3</v>
      </c>
      <c r="L4190" s="3">
        <v>394.34</v>
      </c>
      <c r="M4190" s="4">
        <v>0.1</v>
      </c>
      <c r="N4190" s="5" t="s">
        <v>23</v>
      </c>
      <c r="O4190" s="3">
        <v>352.38</v>
      </c>
      <c r="P4190" s="3">
        <v>136.97999999999999</v>
      </c>
      <c r="Q4190" s="3">
        <v>24.49</v>
      </c>
      <c r="R4190" s="5" t="s">
        <v>1783</v>
      </c>
      <c r="S4190" s="5" t="s">
        <v>1373</v>
      </c>
      <c r="T4190" s="5" t="str">
        <f t="shared" si="391"/>
        <v>Sean O'Donnell</v>
      </c>
      <c r="U4190" t="s">
        <v>1988</v>
      </c>
      <c r="V4190" s="5" t="s">
        <v>47</v>
      </c>
      <c r="W4190" s="5" t="s">
        <v>57</v>
      </c>
      <c r="X4190" s="5" t="s">
        <v>58</v>
      </c>
      <c r="Y4190" s="5" t="s">
        <v>802</v>
      </c>
      <c r="Z4190" s="5" t="s">
        <v>31</v>
      </c>
      <c r="AA4190" s="4">
        <v>0.59</v>
      </c>
      <c r="AB4190" s="1">
        <v>41173</v>
      </c>
      <c r="AC4190" s="1">
        <v>28559</v>
      </c>
      <c r="AD4190">
        <f t="shared" si="392"/>
        <v>7</v>
      </c>
      <c r="AE4190">
        <f t="shared" ca="1" si="393"/>
        <v>46</v>
      </c>
      <c r="AF4190" t="str">
        <f t="shared" ca="1" si="394"/>
        <v>18-64</v>
      </c>
      <c r="AG4190" s="3">
        <f t="shared" si="395"/>
        <v>53.777673333333333</v>
      </c>
      <c r="AH4190" t="str">
        <f>_xlfn.IFNA(VLOOKUP(Sales_Transactions[[#This Row],[Order ID]],Returned_Items[#All],2,FALSE),"Not Returned")</f>
        <v>Not Returned</v>
      </c>
    </row>
    <row r="4191" spans="1:34" x14ac:dyDescent="0.25">
      <c r="A4191">
        <v>51205</v>
      </c>
      <c r="C4191" t="s">
        <v>1317</v>
      </c>
      <c r="D4191" s="2" t="str">
        <f>TEXT(MID(Sales_Transactions[[#This Row],[Order Date]],2,5),"d/m/yyy")</f>
        <v>10/12/2012</v>
      </c>
      <c r="E4191" s="2" t="str">
        <f>TEXT(MID(Sales_Transactions[[#This Row],[Order Date]],2,5),"d")</f>
        <v>10</v>
      </c>
      <c r="F4191" s="2" t="str">
        <f>TEXT(MID(Sales_Transactions[[#This Row],[Order Date]],2,5),"m")</f>
        <v>12</v>
      </c>
      <c r="G4191" s="2" t="str">
        <f>TEXT(MID(Sales_Transactions[[#This Row],[Order Date]],2,5),"yyy")</f>
        <v>2012</v>
      </c>
      <c r="H4191" s="2" t="str">
        <f>TEXT(MID(Sales_Transactions[[#This Row],[Order Date]],2,5),"yyy/m")</f>
        <v>2012/12</v>
      </c>
      <c r="I4191" t="s">
        <v>33</v>
      </c>
      <c r="J4191">
        <f t="shared" si="390"/>
        <v>4</v>
      </c>
      <c r="K4191" s="2">
        <v>17</v>
      </c>
      <c r="L4191" s="3">
        <v>233.01</v>
      </c>
      <c r="M4191" s="4">
        <v>0.04</v>
      </c>
      <c r="N4191" s="5" t="s">
        <v>67</v>
      </c>
      <c r="O4191" s="3">
        <v>88.88</v>
      </c>
      <c r="P4191" s="3">
        <v>12.97</v>
      </c>
      <c r="Q4191" s="3">
        <v>1.49</v>
      </c>
      <c r="R4191" s="5" t="s">
        <v>2155</v>
      </c>
      <c r="S4191" s="5" t="s">
        <v>137</v>
      </c>
      <c r="T4191" s="5" t="str">
        <f t="shared" si="391"/>
        <v>Nat Carroll</v>
      </c>
      <c r="U4191" t="s">
        <v>1988</v>
      </c>
      <c r="V4191" s="5" t="s">
        <v>74</v>
      </c>
      <c r="W4191" s="5" t="s">
        <v>28</v>
      </c>
      <c r="X4191" s="5" t="s">
        <v>41</v>
      </c>
      <c r="Y4191" s="5" t="s">
        <v>2269</v>
      </c>
      <c r="Z4191" s="5" t="s">
        <v>43</v>
      </c>
      <c r="AA4191" s="4">
        <v>0.35</v>
      </c>
      <c r="AB4191" s="1">
        <v>41254</v>
      </c>
      <c r="AC4191" s="1">
        <v>28717</v>
      </c>
      <c r="AD4191">
        <f t="shared" si="392"/>
        <v>1</v>
      </c>
      <c r="AE4191">
        <f t="shared" ca="1" si="393"/>
        <v>45</v>
      </c>
      <c r="AF4191" t="str">
        <f t="shared" ca="1" si="394"/>
        <v>18-64</v>
      </c>
      <c r="AG4191" s="3">
        <f t="shared" si="395"/>
        <v>0.85028305882352939</v>
      </c>
      <c r="AH4191" t="str">
        <f>_xlfn.IFNA(VLOOKUP(Sales_Transactions[[#This Row],[Order ID]],Returned_Items[#All],2,FALSE),"Not Returned")</f>
        <v>Not Returned</v>
      </c>
    </row>
    <row r="4192" spans="1:34" x14ac:dyDescent="0.25">
      <c r="A4192">
        <v>51205</v>
      </c>
      <c r="C4192" t="s">
        <v>1317</v>
      </c>
      <c r="D4192" s="2" t="str">
        <f>TEXT(MID(Sales_Transactions[[#This Row],[Order Date]],2,5),"d/m/yyy")</f>
        <v>10/12/2012</v>
      </c>
      <c r="E4192" s="2" t="str">
        <f>TEXT(MID(Sales_Transactions[[#This Row],[Order Date]],2,5),"d")</f>
        <v>10</v>
      </c>
      <c r="F4192" s="2" t="str">
        <f>TEXT(MID(Sales_Transactions[[#This Row],[Order Date]],2,5),"m")</f>
        <v>12</v>
      </c>
      <c r="G4192" s="2" t="str">
        <f>TEXT(MID(Sales_Transactions[[#This Row],[Order Date]],2,5),"yyy")</f>
        <v>2012</v>
      </c>
      <c r="H4192" s="2" t="str">
        <f>TEXT(MID(Sales_Transactions[[#This Row],[Order Date]],2,5),"yyy/m")</f>
        <v>2012/12</v>
      </c>
      <c r="I4192" t="s">
        <v>33</v>
      </c>
      <c r="J4192">
        <f t="shared" si="390"/>
        <v>4</v>
      </c>
      <c r="K4192" s="2">
        <v>5</v>
      </c>
      <c r="L4192" s="3">
        <v>225.72</v>
      </c>
      <c r="M4192" s="4">
        <v>0</v>
      </c>
      <c r="N4192" s="5" t="s">
        <v>23</v>
      </c>
      <c r="O4192" s="3">
        <v>16.649999999999999</v>
      </c>
      <c r="P4192" s="3">
        <v>39.979999999999997</v>
      </c>
      <c r="Q4192" s="3">
        <v>9.83</v>
      </c>
      <c r="R4192" s="5" t="s">
        <v>2155</v>
      </c>
      <c r="S4192" s="5" t="s">
        <v>137</v>
      </c>
      <c r="T4192" s="5" t="str">
        <f t="shared" si="391"/>
        <v>Nat Carroll</v>
      </c>
      <c r="U4192" t="s">
        <v>1988</v>
      </c>
      <c r="V4192" s="5" t="s">
        <v>74</v>
      </c>
      <c r="W4192" s="5" t="s">
        <v>28</v>
      </c>
      <c r="X4192" s="5" t="s">
        <v>98</v>
      </c>
      <c r="Y4192" s="5" t="s">
        <v>1996</v>
      </c>
      <c r="Z4192" s="5" t="s">
        <v>43</v>
      </c>
      <c r="AA4192" s="4">
        <v>0.4</v>
      </c>
      <c r="AB4192" s="1">
        <v>41254</v>
      </c>
      <c r="AC4192" s="1">
        <v>28721</v>
      </c>
      <c r="AD4192">
        <f t="shared" si="392"/>
        <v>1</v>
      </c>
      <c r="AE4192">
        <f t="shared" ca="1" si="393"/>
        <v>45</v>
      </c>
      <c r="AF4192" t="str">
        <f t="shared" ca="1" si="394"/>
        <v>18-64</v>
      </c>
      <c r="AG4192" s="3">
        <f t="shared" si="395"/>
        <v>9.9619999999999997</v>
      </c>
      <c r="AH4192" t="str">
        <f>_xlfn.IFNA(VLOOKUP(Sales_Transactions[[#This Row],[Order ID]],Returned_Items[#All],2,FALSE),"Not Returned")</f>
        <v>Not Returned</v>
      </c>
    </row>
    <row r="4193" spans="1:34" x14ac:dyDescent="0.25">
      <c r="A4193">
        <v>51237</v>
      </c>
      <c r="C4193" t="s">
        <v>822</v>
      </c>
      <c r="D4193" s="2" t="str">
        <f>TEXT(MID(Sales_Transactions[[#This Row],[Order Date]],2,5),"d/m/yyy")</f>
        <v>10/3/2012</v>
      </c>
      <c r="E4193" s="2" t="str">
        <f>TEXT(MID(Sales_Transactions[[#This Row],[Order Date]],2,5),"d")</f>
        <v>10</v>
      </c>
      <c r="F4193" s="2" t="str">
        <f>TEXT(MID(Sales_Transactions[[#This Row],[Order Date]],2,5),"m")</f>
        <v>3</v>
      </c>
      <c r="G4193" s="2" t="str">
        <f>TEXT(MID(Sales_Transactions[[#This Row],[Order Date]],2,5),"yyy")</f>
        <v>2012</v>
      </c>
      <c r="H4193" s="2" t="str">
        <f>TEXT(MID(Sales_Transactions[[#This Row],[Order Date]],2,5),"yyy/m")</f>
        <v>2012/3</v>
      </c>
      <c r="I4193" t="s">
        <v>78</v>
      </c>
      <c r="J4193">
        <f t="shared" si="390"/>
        <v>3</v>
      </c>
      <c r="K4193" s="2">
        <v>26</v>
      </c>
      <c r="L4193" s="3">
        <v>4769.0694999999996</v>
      </c>
      <c r="M4193" s="4">
        <v>0.03</v>
      </c>
      <c r="N4193" s="5" t="s">
        <v>23</v>
      </c>
      <c r="O4193" s="3">
        <v>1138.58</v>
      </c>
      <c r="P4193" s="3">
        <v>205.99</v>
      </c>
      <c r="Q4193" s="3">
        <v>5.99</v>
      </c>
      <c r="R4193" s="5" t="s">
        <v>1594</v>
      </c>
      <c r="S4193" s="5" t="s">
        <v>2709</v>
      </c>
      <c r="T4193" s="5" t="str">
        <f t="shared" si="391"/>
        <v>John Lucas</v>
      </c>
      <c r="U4193" t="s">
        <v>1988</v>
      </c>
      <c r="V4193" s="5" t="s">
        <v>27</v>
      </c>
      <c r="W4193" s="5" t="s">
        <v>48</v>
      </c>
      <c r="X4193" s="5" t="s">
        <v>49</v>
      </c>
      <c r="Y4193" s="5" t="s">
        <v>1214</v>
      </c>
      <c r="Z4193" s="5" t="s">
        <v>43</v>
      </c>
      <c r="AA4193" s="4">
        <v>0.59</v>
      </c>
      <c r="AB4193" s="1">
        <v>40980</v>
      </c>
      <c r="AC4193" s="1">
        <v>28721</v>
      </c>
      <c r="AD4193">
        <f t="shared" si="392"/>
        <v>2</v>
      </c>
      <c r="AE4193">
        <f t="shared" ca="1" si="393"/>
        <v>45</v>
      </c>
      <c r="AF4193" t="str">
        <f t="shared" ca="1" si="394"/>
        <v>18-64</v>
      </c>
      <c r="AG4193" s="3">
        <f t="shared" si="395"/>
        <v>8.1507001153846161</v>
      </c>
      <c r="AH4193" t="str">
        <f>_xlfn.IFNA(VLOOKUP(Sales_Transactions[[#This Row],[Order ID]],Returned_Items[#All],2,FALSE),"Not Returned")</f>
        <v>Not Returned</v>
      </c>
    </row>
    <row r="4194" spans="1:34" x14ac:dyDescent="0.25">
      <c r="A4194">
        <v>51619</v>
      </c>
      <c r="C4194" t="s">
        <v>3152</v>
      </c>
      <c r="D4194" s="2" t="str">
        <f>TEXT(MID(Sales_Transactions[[#This Row],[Order Date]],2,5),"d/m/yyy")</f>
        <v>2/9/2009</v>
      </c>
      <c r="E4194" s="2" t="str">
        <f>TEXT(MID(Sales_Transactions[[#This Row],[Order Date]],2,5),"d")</f>
        <v>2</v>
      </c>
      <c r="F4194" s="2" t="str">
        <f>TEXT(MID(Sales_Transactions[[#This Row],[Order Date]],2,5),"m")</f>
        <v>9</v>
      </c>
      <c r="G4194" s="2" t="str">
        <f>TEXT(MID(Sales_Transactions[[#This Row],[Order Date]],2,5),"yyy")</f>
        <v>2009</v>
      </c>
      <c r="H4194" s="2" t="str">
        <f>TEXT(MID(Sales_Transactions[[#This Row],[Order Date]],2,5),"yyy/m")</f>
        <v>2009/9</v>
      </c>
      <c r="I4194" t="s">
        <v>52</v>
      </c>
      <c r="J4194">
        <f t="shared" si="390"/>
        <v>1</v>
      </c>
      <c r="K4194" s="2">
        <v>46</v>
      </c>
      <c r="L4194" s="3">
        <v>100.6</v>
      </c>
      <c r="M4194" s="4">
        <v>0.03</v>
      </c>
      <c r="N4194" s="5" t="s">
        <v>23</v>
      </c>
      <c r="O4194" s="3">
        <v>11.55</v>
      </c>
      <c r="P4194" s="3">
        <v>2.21</v>
      </c>
      <c r="Q4194" s="3">
        <v>1</v>
      </c>
      <c r="R4194" s="5" t="s">
        <v>3122</v>
      </c>
      <c r="S4194" s="5" t="s">
        <v>3123</v>
      </c>
      <c r="T4194" s="5" t="str">
        <f t="shared" si="391"/>
        <v>Stephanie Ulpright</v>
      </c>
      <c r="U4194" t="s">
        <v>1988</v>
      </c>
      <c r="V4194" s="5" t="s">
        <v>37</v>
      </c>
      <c r="W4194" s="5" t="s">
        <v>28</v>
      </c>
      <c r="X4194" s="5" t="s">
        <v>124</v>
      </c>
      <c r="Y4194" s="5" t="s">
        <v>3096</v>
      </c>
      <c r="Z4194" s="5" t="s">
        <v>84</v>
      </c>
      <c r="AA4194" s="4">
        <v>0.38</v>
      </c>
      <c r="AB4194" s="1">
        <v>40059</v>
      </c>
      <c r="AC4194" s="1">
        <v>23309</v>
      </c>
      <c r="AD4194">
        <f t="shared" si="392"/>
        <v>1</v>
      </c>
      <c r="AE4194">
        <f t="shared" ca="1" si="393"/>
        <v>60</v>
      </c>
      <c r="AF4194" t="str">
        <f t="shared" ca="1" si="394"/>
        <v>18-64</v>
      </c>
      <c r="AG4194" s="3">
        <f t="shared" si="395"/>
        <v>6.9768195652173917E-2</v>
      </c>
      <c r="AH4194" t="str">
        <f>_xlfn.IFNA(VLOOKUP(Sales_Transactions[[#This Row],[Order ID]],Returned_Items[#All],2,FALSE),"Not Returned")</f>
        <v>Not Returned</v>
      </c>
    </row>
    <row r="4195" spans="1:34" x14ac:dyDescent="0.25">
      <c r="A4195">
        <v>51619</v>
      </c>
      <c r="C4195" t="s">
        <v>3152</v>
      </c>
      <c r="D4195" s="2" t="str">
        <f>TEXT(MID(Sales_Transactions[[#This Row],[Order Date]],2,5),"d/m/yyy")</f>
        <v>2/9/2009</v>
      </c>
      <c r="E4195" s="2" t="str">
        <f>TEXT(MID(Sales_Transactions[[#This Row],[Order Date]],2,5),"d")</f>
        <v>2</v>
      </c>
      <c r="F4195" s="2" t="str">
        <f>TEXT(MID(Sales_Transactions[[#This Row],[Order Date]],2,5),"m")</f>
        <v>9</v>
      </c>
      <c r="G4195" s="2" t="str">
        <f>TEXT(MID(Sales_Transactions[[#This Row],[Order Date]],2,5),"yyy")</f>
        <v>2009</v>
      </c>
      <c r="H4195" s="2" t="str">
        <f>TEXT(MID(Sales_Transactions[[#This Row],[Order Date]],2,5),"yyy/m")</f>
        <v>2009/9</v>
      </c>
      <c r="I4195" t="s">
        <v>52</v>
      </c>
      <c r="J4195">
        <f t="shared" si="390"/>
        <v>1</v>
      </c>
      <c r="K4195" s="2">
        <v>6</v>
      </c>
      <c r="L4195" s="3">
        <v>958.06</v>
      </c>
      <c r="M4195" s="4">
        <v>0.09</v>
      </c>
      <c r="N4195" s="5" t="s">
        <v>23</v>
      </c>
      <c r="O4195" s="3">
        <v>-77.09</v>
      </c>
      <c r="P4195" s="3">
        <v>165.2</v>
      </c>
      <c r="Q4195" s="3">
        <v>19.989999999999998</v>
      </c>
      <c r="R4195" s="5" t="s">
        <v>3122</v>
      </c>
      <c r="S4195" s="5" t="s">
        <v>3123</v>
      </c>
      <c r="T4195" s="5" t="str">
        <f t="shared" si="391"/>
        <v>Stephanie Ulpright</v>
      </c>
      <c r="U4195" t="s">
        <v>1988</v>
      </c>
      <c r="V4195" s="5" t="s">
        <v>37</v>
      </c>
      <c r="W4195" s="5" t="s">
        <v>28</v>
      </c>
      <c r="X4195" s="5" t="s">
        <v>29</v>
      </c>
      <c r="Y4195" s="5" t="s">
        <v>3153</v>
      </c>
      <c r="Z4195" s="5" t="s">
        <v>43</v>
      </c>
      <c r="AA4195" s="4">
        <v>0.59</v>
      </c>
      <c r="AB4195" s="1">
        <v>40059</v>
      </c>
      <c r="AC4195" s="1">
        <v>25645</v>
      </c>
      <c r="AD4195">
        <f t="shared" si="392"/>
        <v>1</v>
      </c>
      <c r="AE4195">
        <f t="shared" ca="1" si="393"/>
        <v>54</v>
      </c>
      <c r="AF4195" t="str">
        <f t="shared" ca="1" si="394"/>
        <v>18-64</v>
      </c>
      <c r="AG4195" s="3">
        <f t="shared" si="395"/>
        <v>30.840219999999999</v>
      </c>
      <c r="AH4195" t="str">
        <f>_xlfn.IFNA(VLOOKUP(Sales_Transactions[[#This Row],[Order ID]],Returned_Items[#All],2,FALSE),"Not Returned")</f>
        <v>Not Returned</v>
      </c>
    </row>
    <row r="4196" spans="1:34" x14ac:dyDescent="0.25">
      <c r="A4196">
        <v>51619</v>
      </c>
      <c r="C4196" t="s">
        <v>3152</v>
      </c>
      <c r="D4196" s="2" t="str">
        <f>TEXT(MID(Sales_Transactions[[#This Row],[Order Date]],2,5),"d/m/yyy")</f>
        <v>2/9/2009</v>
      </c>
      <c r="E4196" s="2" t="str">
        <f>TEXT(MID(Sales_Transactions[[#This Row],[Order Date]],2,5),"d")</f>
        <v>2</v>
      </c>
      <c r="F4196" s="2" t="str">
        <f>TEXT(MID(Sales_Transactions[[#This Row],[Order Date]],2,5),"m")</f>
        <v>9</v>
      </c>
      <c r="G4196" s="2" t="str">
        <f>TEXT(MID(Sales_Transactions[[#This Row],[Order Date]],2,5),"yyy")</f>
        <v>2009</v>
      </c>
      <c r="H4196" s="2" t="str">
        <f>TEXT(MID(Sales_Transactions[[#This Row],[Order Date]],2,5),"yyy/m")</f>
        <v>2009/9</v>
      </c>
      <c r="I4196" t="s">
        <v>52</v>
      </c>
      <c r="J4196">
        <f t="shared" si="390"/>
        <v>1</v>
      </c>
      <c r="K4196" s="2">
        <v>2</v>
      </c>
      <c r="L4196" s="3">
        <v>14.75</v>
      </c>
      <c r="M4196" s="4">
        <v>7.0000000000000007E-2</v>
      </c>
      <c r="N4196" s="5" t="s">
        <v>23</v>
      </c>
      <c r="O4196" s="3">
        <v>-11.42</v>
      </c>
      <c r="P4196" s="3">
        <v>3.89</v>
      </c>
      <c r="Q4196" s="3">
        <v>7.01</v>
      </c>
      <c r="R4196" s="5" t="s">
        <v>3122</v>
      </c>
      <c r="S4196" s="5" t="s">
        <v>3123</v>
      </c>
      <c r="T4196" s="5" t="str">
        <f t="shared" si="391"/>
        <v>Stephanie Ulpright</v>
      </c>
      <c r="U4196" t="s">
        <v>1988</v>
      </c>
      <c r="V4196" s="5" t="s">
        <v>37</v>
      </c>
      <c r="W4196" s="5" t="s">
        <v>28</v>
      </c>
      <c r="X4196" s="5" t="s">
        <v>41</v>
      </c>
      <c r="Y4196" s="5" t="s">
        <v>159</v>
      </c>
      <c r="Z4196" s="5" t="s">
        <v>43</v>
      </c>
      <c r="AA4196" s="4">
        <v>0.37</v>
      </c>
      <c r="AB4196" s="1">
        <v>40060</v>
      </c>
      <c r="AC4196" s="1">
        <v>25896</v>
      </c>
      <c r="AD4196">
        <f t="shared" si="392"/>
        <v>2</v>
      </c>
      <c r="AE4196">
        <f t="shared" ca="1" si="393"/>
        <v>53</v>
      </c>
      <c r="AF4196" t="str">
        <f t="shared" ca="1" si="394"/>
        <v>18-64</v>
      </c>
      <c r="AG4196" s="3">
        <f t="shared" si="395"/>
        <v>5.4486384999999995</v>
      </c>
      <c r="AH4196" t="str">
        <f>_xlfn.IFNA(VLOOKUP(Sales_Transactions[[#This Row],[Order ID]],Returned_Items[#All],2,FALSE),"Not Returned")</f>
        <v>Not Returned</v>
      </c>
    </row>
    <row r="4197" spans="1:34" x14ac:dyDescent="0.25">
      <c r="A4197">
        <v>51619</v>
      </c>
      <c r="C4197" t="s">
        <v>3152</v>
      </c>
      <c r="D4197" s="2" t="str">
        <f>TEXT(MID(Sales_Transactions[[#This Row],[Order Date]],2,5),"d/m/yyy")</f>
        <v>2/9/2009</v>
      </c>
      <c r="E4197" s="2" t="str">
        <f>TEXT(MID(Sales_Transactions[[#This Row],[Order Date]],2,5),"d")</f>
        <v>2</v>
      </c>
      <c r="F4197" s="2" t="str">
        <f>TEXT(MID(Sales_Transactions[[#This Row],[Order Date]],2,5),"m")</f>
        <v>9</v>
      </c>
      <c r="G4197" s="2" t="str">
        <f>TEXT(MID(Sales_Transactions[[#This Row],[Order Date]],2,5),"yyy")</f>
        <v>2009</v>
      </c>
      <c r="H4197" s="2" t="str">
        <f>TEXT(MID(Sales_Transactions[[#This Row],[Order Date]],2,5),"yyy/m")</f>
        <v>2009/9</v>
      </c>
      <c r="I4197" t="s">
        <v>52</v>
      </c>
      <c r="J4197">
        <f t="shared" si="390"/>
        <v>1</v>
      </c>
      <c r="K4197" s="2">
        <v>31</v>
      </c>
      <c r="L4197" s="3">
        <v>11262.04</v>
      </c>
      <c r="M4197" s="4">
        <v>0.06</v>
      </c>
      <c r="N4197" s="5" t="s">
        <v>34</v>
      </c>
      <c r="O4197" s="3">
        <v>1660.92</v>
      </c>
      <c r="P4197" s="3">
        <v>355.98</v>
      </c>
      <c r="Q4197" s="3">
        <v>58.92</v>
      </c>
      <c r="R4197" s="5" t="s">
        <v>3122</v>
      </c>
      <c r="S4197" s="5" t="s">
        <v>3123</v>
      </c>
      <c r="T4197" s="5" t="str">
        <f t="shared" si="391"/>
        <v>Stephanie Ulpright</v>
      </c>
      <c r="U4197" t="s">
        <v>1988</v>
      </c>
      <c r="V4197" s="5" t="s">
        <v>37</v>
      </c>
      <c r="W4197" s="5" t="s">
        <v>57</v>
      </c>
      <c r="X4197" s="5" t="s">
        <v>154</v>
      </c>
      <c r="Y4197" s="5" t="s">
        <v>396</v>
      </c>
      <c r="Z4197" s="5" t="s">
        <v>40</v>
      </c>
      <c r="AA4197" s="4">
        <v>0.64</v>
      </c>
      <c r="AB4197" s="1">
        <v>40059</v>
      </c>
      <c r="AC4197" s="1">
        <v>25818</v>
      </c>
      <c r="AD4197">
        <f t="shared" si="392"/>
        <v>1</v>
      </c>
      <c r="AE4197">
        <f t="shared" ca="1" si="393"/>
        <v>53</v>
      </c>
      <c r="AF4197" t="str">
        <f t="shared" ca="1" si="394"/>
        <v>18-64</v>
      </c>
      <c r="AG4197" s="3">
        <f t="shared" si="395"/>
        <v>13.376981032258065</v>
      </c>
      <c r="AH4197" t="str">
        <f>_xlfn.IFNA(VLOOKUP(Sales_Transactions[[#This Row],[Order ID]],Returned_Items[#All],2,FALSE),"Not Returned")</f>
        <v>Not Returned</v>
      </c>
    </row>
    <row r="4198" spans="1:34" x14ac:dyDescent="0.25">
      <c r="A4198">
        <v>51713</v>
      </c>
      <c r="C4198" t="s">
        <v>569</v>
      </c>
      <c r="D4198" s="2" t="str">
        <f>TEXT(MID(Sales_Transactions[[#This Row],[Order Date]],2,5),"d/m/yyy")</f>
        <v>19/3/2011</v>
      </c>
      <c r="E4198" s="2" t="str">
        <f>TEXT(MID(Sales_Transactions[[#This Row],[Order Date]],2,5),"d")</f>
        <v>19</v>
      </c>
      <c r="F4198" s="2" t="str">
        <f>TEXT(MID(Sales_Transactions[[#This Row],[Order Date]],2,5),"m")</f>
        <v>3</v>
      </c>
      <c r="G4198" s="2" t="str">
        <f>TEXT(MID(Sales_Transactions[[#This Row],[Order Date]],2,5),"yyy")</f>
        <v>2011</v>
      </c>
      <c r="H4198" s="2" t="str">
        <f>TEXT(MID(Sales_Transactions[[#This Row],[Order Date]],2,5),"yyy/m")</f>
        <v>2011/3</v>
      </c>
      <c r="I4198" t="s">
        <v>52</v>
      </c>
      <c r="J4198">
        <f t="shared" si="390"/>
        <v>1</v>
      </c>
      <c r="K4198" s="2">
        <v>35</v>
      </c>
      <c r="L4198" s="3">
        <v>133.07</v>
      </c>
      <c r="M4198" s="4">
        <v>0.02</v>
      </c>
      <c r="N4198" s="5" t="s">
        <v>23</v>
      </c>
      <c r="O4198" s="3">
        <v>-15.96</v>
      </c>
      <c r="P4198" s="3">
        <v>3.74</v>
      </c>
      <c r="Q4198" s="3">
        <v>0.94</v>
      </c>
      <c r="R4198" s="5" t="s">
        <v>1698</v>
      </c>
      <c r="S4198" s="5" t="s">
        <v>3094</v>
      </c>
      <c r="T4198" s="5" t="str">
        <f t="shared" si="391"/>
        <v>Bill Overfelt</v>
      </c>
      <c r="U4198" t="s">
        <v>1988</v>
      </c>
      <c r="V4198" s="5" t="s">
        <v>47</v>
      </c>
      <c r="W4198" s="5" t="s">
        <v>28</v>
      </c>
      <c r="X4198" s="5" t="s">
        <v>82</v>
      </c>
      <c r="Y4198" s="5" t="s">
        <v>2601</v>
      </c>
      <c r="Z4198" s="5" t="s">
        <v>84</v>
      </c>
      <c r="AA4198" s="4">
        <v>0.83</v>
      </c>
      <c r="AB4198" s="1">
        <v>40622</v>
      </c>
      <c r="AC4198" s="1">
        <v>25745</v>
      </c>
      <c r="AD4198">
        <f t="shared" si="392"/>
        <v>1</v>
      </c>
      <c r="AE4198">
        <f t="shared" ca="1" si="393"/>
        <v>54</v>
      </c>
      <c r="AF4198" t="str">
        <f t="shared" ca="1" si="394"/>
        <v>18-64</v>
      </c>
      <c r="AG4198" s="3">
        <f t="shared" si="395"/>
        <v>0.13369291428571428</v>
      </c>
      <c r="AH4198" t="str">
        <f>_xlfn.IFNA(VLOOKUP(Sales_Transactions[[#This Row],[Order ID]],Returned_Items[#All],2,FALSE),"Not Returned")</f>
        <v>Not Returned</v>
      </c>
    </row>
    <row r="4199" spans="1:34" x14ac:dyDescent="0.25">
      <c r="A4199">
        <v>52007</v>
      </c>
      <c r="C4199" t="s">
        <v>1095</v>
      </c>
      <c r="D4199" s="2" t="str">
        <f>TEXT(MID(Sales_Transactions[[#This Row],[Order Date]],2,5),"d/m/yyy")</f>
        <v>14/4/2012</v>
      </c>
      <c r="E4199" s="2" t="str">
        <f>TEXT(MID(Sales_Transactions[[#This Row],[Order Date]],2,5),"d")</f>
        <v>14</v>
      </c>
      <c r="F4199" s="2" t="str">
        <f>TEXT(MID(Sales_Transactions[[#This Row],[Order Date]],2,5),"m")</f>
        <v>4</v>
      </c>
      <c r="G4199" s="2" t="str">
        <f>TEXT(MID(Sales_Transactions[[#This Row],[Order Date]],2,5),"yyy")</f>
        <v>2012</v>
      </c>
      <c r="H4199" s="2" t="str">
        <f>TEXT(MID(Sales_Transactions[[#This Row],[Order Date]],2,5),"yyy/m")</f>
        <v>2012/4</v>
      </c>
      <c r="I4199" t="s">
        <v>78</v>
      </c>
      <c r="J4199">
        <f t="shared" si="390"/>
        <v>3</v>
      </c>
      <c r="K4199" s="2">
        <v>25</v>
      </c>
      <c r="L4199" s="3">
        <v>68.540000000000006</v>
      </c>
      <c r="M4199" s="4">
        <v>0.1</v>
      </c>
      <c r="N4199" s="5" t="s">
        <v>23</v>
      </c>
      <c r="O4199" s="3">
        <v>22.2</v>
      </c>
      <c r="P4199" s="3">
        <v>2.88</v>
      </c>
      <c r="Q4199" s="3">
        <v>0.5</v>
      </c>
      <c r="R4199" s="5" t="s">
        <v>3076</v>
      </c>
      <c r="S4199" s="5" t="s">
        <v>3077</v>
      </c>
      <c r="T4199" s="5" t="str">
        <f t="shared" si="391"/>
        <v>Alejandro Grove</v>
      </c>
      <c r="U4199" t="s">
        <v>1988</v>
      </c>
      <c r="V4199" s="5" t="s">
        <v>37</v>
      </c>
      <c r="W4199" s="5" t="s">
        <v>28</v>
      </c>
      <c r="X4199" s="5" t="s">
        <v>115</v>
      </c>
      <c r="Y4199" s="5" t="s">
        <v>531</v>
      </c>
      <c r="Z4199" s="5" t="s">
        <v>43</v>
      </c>
      <c r="AA4199" s="4">
        <v>0.39</v>
      </c>
      <c r="AB4199" s="1">
        <v>41013</v>
      </c>
      <c r="AC4199" s="1">
        <v>22543</v>
      </c>
      <c r="AD4199">
        <f t="shared" si="392"/>
        <v>0</v>
      </c>
      <c r="AE4199">
        <f t="shared" ca="1" si="393"/>
        <v>62</v>
      </c>
      <c r="AF4199" t="str">
        <f t="shared" ca="1" si="394"/>
        <v>18-64</v>
      </c>
      <c r="AG4199" s="3">
        <f t="shared" si="395"/>
        <v>0.13508479999999998</v>
      </c>
      <c r="AH4199" t="str">
        <f>_xlfn.IFNA(VLOOKUP(Sales_Transactions[[#This Row],[Order ID]],Returned_Items[#All],2,FALSE),"Not Returned")</f>
        <v>Not Returned</v>
      </c>
    </row>
    <row r="4200" spans="1:34" x14ac:dyDescent="0.25">
      <c r="A4200">
        <v>52007</v>
      </c>
      <c r="C4200" t="s">
        <v>1095</v>
      </c>
      <c r="D4200" s="2" t="str">
        <f>TEXT(MID(Sales_Transactions[[#This Row],[Order Date]],2,5),"d/m/yyy")</f>
        <v>14/4/2012</v>
      </c>
      <c r="E4200" s="2" t="str">
        <f>TEXT(MID(Sales_Transactions[[#This Row],[Order Date]],2,5),"d")</f>
        <v>14</v>
      </c>
      <c r="F4200" s="2" t="str">
        <f>TEXT(MID(Sales_Transactions[[#This Row],[Order Date]],2,5),"m")</f>
        <v>4</v>
      </c>
      <c r="G4200" s="2" t="str">
        <f>TEXT(MID(Sales_Transactions[[#This Row],[Order Date]],2,5),"yyy")</f>
        <v>2012</v>
      </c>
      <c r="H4200" s="2" t="str">
        <f>TEXT(MID(Sales_Transactions[[#This Row],[Order Date]],2,5),"yyy/m")</f>
        <v>2012/4</v>
      </c>
      <c r="I4200" t="s">
        <v>78</v>
      </c>
      <c r="J4200">
        <f t="shared" si="390"/>
        <v>3</v>
      </c>
      <c r="K4200" s="2">
        <v>19</v>
      </c>
      <c r="L4200" s="3">
        <v>10351.01</v>
      </c>
      <c r="M4200" s="4">
        <v>0.08</v>
      </c>
      <c r="N4200" s="5" t="s">
        <v>34</v>
      </c>
      <c r="O4200" s="3">
        <v>-1331.55</v>
      </c>
      <c r="P4200" s="3">
        <v>550.98</v>
      </c>
      <c r="Q4200" s="3">
        <v>45.7</v>
      </c>
      <c r="R4200" s="5" t="s">
        <v>3076</v>
      </c>
      <c r="S4200" s="5" t="s">
        <v>3077</v>
      </c>
      <c r="T4200" s="5" t="str">
        <f t="shared" si="391"/>
        <v>Alejandro Grove</v>
      </c>
      <c r="U4200" t="s">
        <v>1988</v>
      </c>
      <c r="V4200" s="5" t="s">
        <v>37</v>
      </c>
      <c r="W4200" s="5" t="s">
        <v>57</v>
      </c>
      <c r="X4200" s="5" t="s">
        <v>107</v>
      </c>
      <c r="Y4200" s="5" t="s">
        <v>2767</v>
      </c>
      <c r="Z4200" s="5" t="s">
        <v>106</v>
      </c>
      <c r="AA4200" s="4">
        <v>0.71</v>
      </c>
      <c r="AB4200" s="1">
        <v>41014</v>
      </c>
      <c r="AC4200" s="1">
        <v>22556</v>
      </c>
      <c r="AD4200">
        <f t="shared" si="392"/>
        <v>1</v>
      </c>
      <c r="AE4200">
        <f t="shared" ca="1" si="393"/>
        <v>62</v>
      </c>
      <c r="AF4200" t="str">
        <f t="shared" ca="1" si="394"/>
        <v>18-64</v>
      </c>
      <c r="AG4200" s="3">
        <f t="shared" si="395"/>
        <v>31.381011368421056</v>
      </c>
      <c r="AH4200" t="str">
        <f>_xlfn.IFNA(VLOOKUP(Sales_Transactions[[#This Row],[Order ID]],Returned_Items[#All],2,FALSE),"Not Returned")</f>
        <v>Not Returned</v>
      </c>
    </row>
    <row r="4201" spans="1:34" x14ac:dyDescent="0.25">
      <c r="A4201">
        <v>52164</v>
      </c>
      <c r="C4201" t="s">
        <v>1612</v>
      </c>
      <c r="D4201" s="2" t="str">
        <f>TEXT(MID(Sales_Transactions[[#This Row],[Order Date]],2,5),"d/m/yyy")</f>
        <v>13/4/2012</v>
      </c>
      <c r="E4201" s="2" t="str">
        <f>TEXT(MID(Sales_Transactions[[#This Row],[Order Date]],2,5),"d")</f>
        <v>13</v>
      </c>
      <c r="F4201" s="2" t="str">
        <f>TEXT(MID(Sales_Transactions[[#This Row],[Order Date]],2,5),"m")</f>
        <v>4</v>
      </c>
      <c r="G4201" s="2" t="str">
        <f>TEXT(MID(Sales_Transactions[[#This Row],[Order Date]],2,5),"yyy")</f>
        <v>2012</v>
      </c>
      <c r="H4201" s="2" t="str">
        <f>TEXT(MID(Sales_Transactions[[#This Row],[Order Date]],2,5),"yyy/m")</f>
        <v>2012/4</v>
      </c>
      <c r="I4201" t="s">
        <v>52</v>
      </c>
      <c r="J4201">
        <f t="shared" si="390"/>
        <v>1</v>
      </c>
      <c r="K4201" s="2">
        <v>30</v>
      </c>
      <c r="L4201" s="3">
        <v>1824.848</v>
      </c>
      <c r="M4201" s="4">
        <v>0</v>
      </c>
      <c r="N4201" s="5" t="s">
        <v>23</v>
      </c>
      <c r="O4201" s="3">
        <v>364.23</v>
      </c>
      <c r="P4201" s="3">
        <v>65.989999999999995</v>
      </c>
      <c r="Q4201" s="3">
        <v>8.8000000000000007</v>
      </c>
      <c r="R4201" s="5" t="s">
        <v>1594</v>
      </c>
      <c r="S4201" s="5" t="s">
        <v>2709</v>
      </c>
      <c r="T4201" s="5" t="str">
        <f t="shared" si="391"/>
        <v>John Lucas</v>
      </c>
      <c r="U4201" t="s">
        <v>1988</v>
      </c>
      <c r="V4201" s="5" t="s">
        <v>27</v>
      </c>
      <c r="W4201" s="5" t="s">
        <v>48</v>
      </c>
      <c r="X4201" s="5" t="s">
        <v>49</v>
      </c>
      <c r="Y4201" s="5" t="s">
        <v>2007</v>
      </c>
      <c r="Z4201" s="5" t="s">
        <v>43</v>
      </c>
      <c r="AA4201" s="4">
        <v>0.57999999999999996</v>
      </c>
      <c r="AB4201" s="1">
        <v>41014</v>
      </c>
      <c r="AC4201" s="1">
        <v>22351</v>
      </c>
      <c r="AD4201">
        <f t="shared" si="392"/>
        <v>2</v>
      </c>
      <c r="AE4201">
        <f t="shared" ca="1" si="393"/>
        <v>63</v>
      </c>
      <c r="AF4201" t="str">
        <f t="shared" ca="1" si="394"/>
        <v>18-64</v>
      </c>
      <c r="AG4201" s="3">
        <f t="shared" si="395"/>
        <v>2.4929999999999999</v>
      </c>
      <c r="AH4201" t="str">
        <f>_xlfn.IFNA(VLOOKUP(Sales_Transactions[[#This Row],[Order ID]],Returned_Items[#All],2,FALSE),"Not Returned")</f>
        <v>Not Returned</v>
      </c>
    </row>
    <row r="4202" spans="1:34" x14ac:dyDescent="0.25">
      <c r="A4202">
        <v>52512</v>
      </c>
      <c r="C4202" t="s">
        <v>3154</v>
      </c>
      <c r="D4202" s="2" t="str">
        <f>TEXT(MID(Sales_Transactions[[#This Row],[Order Date]],2,5),"d/m/yyy")</f>
        <v>7/7/2011</v>
      </c>
      <c r="E4202" s="2" t="str">
        <f>TEXT(MID(Sales_Transactions[[#This Row],[Order Date]],2,5),"d")</f>
        <v>7</v>
      </c>
      <c r="F4202" s="2" t="str">
        <f>TEXT(MID(Sales_Transactions[[#This Row],[Order Date]],2,5),"m")</f>
        <v>7</v>
      </c>
      <c r="G4202" s="2" t="str">
        <f>TEXT(MID(Sales_Transactions[[#This Row],[Order Date]],2,5),"yyy")</f>
        <v>2011</v>
      </c>
      <c r="H4202" s="2" t="str">
        <f>TEXT(MID(Sales_Transactions[[#This Row],[Order Date]],2,5),"yyy/m")</f>
        <v>2011/7</v>
      </c>
      <c r="I4202" t="s">
        <v>33</v>
      </c>
      <c r="J4202">
        <f t="shared" si="390"/>
        <v>4</v>
      </c>
      <c r="K4202" s="2">
        <v>4</v>
      </c>
      <c r="L4202" s="3">
        <v>49.86</v>
      </c>
      <c r="M4202" s="4">
        <v>0.09</v>
      </c>
      <c r="N4202" s="5" t="s">
        <v>23</v>
      </c>
      <c r="O4202" s="3">
        <v>-21.77</v>
      </c>
      <c r="P4202" s="3">
        <v>11.97</v>
      </c>
      <c r="Q4202" s="3">
        <v>4.9800000000000004</v>
      </c>
      <c r="R4202" s="5" t="s">
        <v>110</v>
      </c>
      <c r="S4202" s="5" t="s">
        <v>2817</v>
      </c>
      <c r="T4202" s="5" t="str">
        <f t="shared" si="391"/>
        <v>Jim Kriz</v>
      </c>
      <c r="U4202" t="s">
        <v>1988</v>
      </c>
      <c r="V4202" s="5" t="s">
        <v>37</v>
      </c>
      <c r="W4202" s="5" t="s">
        <v>28</v>
      </c>
      <c r="X4202" s="5" t="s">
        <v>38</v>
      </c>
      <c r="Y4202" s="5" t="s">
        <v>431</v>
      </c>
      <c r="Z4202" s="5" t="s">
        <v>43</v>
      </c>
      <c r="AA4202" s="4">
        <v>0.57999999999999996</v>
      </c>
      <c r="AB4202" s="1">
        <v>40733</v>
      </c>
      <c r="AC4202" s="1">
        <v>22322</v>
      </c>
      <c r="AD4202">
        <f t="shared" si="392"/>
        <v>2</v>
      </c>
      <c r="AE4202">
        <f t="shared" ca="1" si="393"/>
        <v>63</v>
      </c>
      <c r="AF4202" t="str">
        <f t="shared" ca="1" si="394"/>
        <v>18-64</v>
      </c>
      <c r="AG4202" s="3">
        <f t="shared" si="395"/>
        <v>4.2348067500000006</v>
      </c>
      <c r="AH4202" t="str">
        <f>_xlfn.IFNA(VLOOKUP(Sales_Transactions[[#This Row],[Order ID]],Returned_Items[#All],2,FALSE),"Not Returned")</f>
        <v>Not Returned</v>
      </c>
    </row>
    <row r="4203" spans="1:34" x14ac:dyDescent="0.25">
      <c r="A4203">
        <v>52512</v>
      </c>
      <c r="C4203" t="s">
        <v>3154</v>
      </c>
      <c r="D4203" s="2" t="str">
        <f>TEXT(MID(Sales_Transactions[[#This Row],[Order Date]],2,5),"d/m/yyy")</f>
        <v>7/7/2011</v>
      </c>
      <c r="E4203" s="2" t="str">
        <f>TEXT(MID(Sales_Transactions[[#This Row],[Order Date]],2,5),"d")</f>
        <v>7</v>
      </c>
      <c r="F4203" s="2" t="str">
        <f>TEXT(MID(Sales_Transactions[[#This Row],[Order Date]],2,5),"m")</f>
        <v>7</v>
      </c>
      <c r="G4203" s="2" t="str">
        <f>TEXT(MID(Sales_Transactions[[#This Row],[Order Date]],2,5),"yyy")</f>
        <v>2011</v>
      </c>
      <c r="H4203" s="2" t="str">
        <f>TEXT(MID(Sales_Transactions[[#This Row],[Order Date]],2,5),"yyy/m")</f>
        <v>2011/7</v>
      </c>
      <c r="I4203" t="s">
        <v>33</v>
      </c>
      <c r="J4203">
        <f t="shared" si="390"/>
        <v>4</v>
      </c>
      <c r="K4203" s="2">
        <v>32</v>
      </c>
      <c r="L4203" s="3">
        <v>197.49</v>
      </c>
      <c r="M4203" s="4">
        <v>0.08</v>
      </c>
      <c r="N4203" s="5" t="s">
        <v>67</v>
      </c>
      <c r="O4203" s="3">
        <v>-52.84</v>
      </c>
      <c r="P4203" s="3">
        <v>5.74</v>
      </c>
      <c r="Q4203" s="3">
        <v>5.01</v>
      </c>
      <c r="R4203" s="5" t="s">
        <v>110</v>
      </c>
      <c r="S4203" s="5" t="s">
        <v>2817</v>
      </c>
      <c r="T4203" s="5" t="str">
        <f t="shared" si="391"/>
        <v>Jim Kriz</v>
      </c>
      <c r="U4203" t="s">
        <v>1988</v>
      </c>
      <c r="V4203" s="5" t="s">
        <v>37</v>
      </c>
      <c r="W4203" s="5" t="s">
        <v>28</v>
      </c>
      <c r="X4203" s="5" t="s">
        <v>41</v>
      </c>
      <c r="Y4203" s="5" t="s">
        <v>591</v>
      </c>
      <c r="Z4203" s="5" t="s">
        <v>43</v>
      </c>
      <c r="AA4203" s="4">
        <v>0.39</v>
      </c>
      <c r="AB4203" s="1">
        <v>40733</v>
      </c>
      <c r="AC4203" s="1">
        <v>22348</v>
      </c>
      <c r="AD4203">
        <f t="shared" si="392"/>
        <v>2</v>
      </c>
      <c r="AE4203">
        <f t="shared" ca="1" si="393"/>
        <v>63</v>
      </c>
      <c r="AF4203" t="str">
        <f t="shared" ca="1" si="394"/>
        <v>18-64</v>
      </c>
      <c r="AG4203" s="3">
        <f t="shared" si="395"/>
        <v>0.33579400000000004</v>
      </c>
      <c r="AH4203" t="str">
        <f>_xlfn.IFNA(VLOOKUP(Sales_Transactions[[#This Row],[Order ID]],Returned_Items[#All],2,FALSE),"Not Returned")</f>
        <v>Not Returned</v>
      </c>
    </row>
    <row r="4204" spans="1:34" x14ac:dyDescent="0.25">
      <c r="A4204">
        <v>52611</v>
      </c>
      <c r="C4204" t="s">
        <v>2147</v>
      </c>
      <c r="D4204" s="2" t="str">
        <f>TEXT(MID(Sales_Transactions[[#This Row],[Order Date]],2,5),"d/m/yyy")</f>
        <v>25/4/2011</v>
      </c>
      <c r="E4204" s="2" t="str">
        <f>TEXT(MID(Sales_Transactions[[#This Row],[Order Date]],2,5),"d")</f>
        <v>25</v>
      </c>
      <c r="F4204" s="2" t="str">
        <f>TEXT(MID(Sales_Transactions[[#This Row],[Order Date]],2,5),"m")</f>
        <v>4</v>
      </c>
      <c r="G4204" s="2" t="str">
        <f>TEXT(MID(Sales_Transactions[[#This Row],[Order Date]],2,5),"yyy")</f>
        <v>2011</v>
      </c>
      <c r="H4204" s="2" t="str">
        <f>TEXT(MID(Sales_Transactions[[#This Row],[Order Date]],2,5),"yyy/m")</f>
        <v>2011/4</v>
      </c>
      <c r="I4204" t="s">
        <v>78</v>
      </c>
      <c r="J4204">
        <f t="shared" si="390"/>
        <v>3</v>
      </c>
      <c r="K4204" s="2">
        <v>11</v>
      </c>
      <c r="L4204" s="3">
        <v>24.95</v>
      </c>
      <c r="M4204" s="4">
        <v>0.09</v>
      </c>
      <c r="N4204" s="5" t="s">
        <v>23</v>
      </c>
      <c r="O4204" s="3">
        <v>-5.14</v>
      </c>
      <c r="P4204" s="3">
        <v>2.1800000000000002</v>
      </c>
      <c r="Q4204" s="3">
        <v>1.38</v>
      </c>
      <c r="R4204" s="5" t="s">
        <v>1668</v>
      </c>
      <c r="S4204" s="5" t="s">
        <v>2023</v>
      </c>
      <c r="T4204" s="5" t="str">
        <f t="shared" si="391"/>
        <v>Cathy Prescott</v>
      </c>
      <c r="U4204" t="s">
        <v>1988</v>
      </c>
      <c r="V4204" s="5" t="s">
        <v>47</v>
      </c>
      <c r="W4204" s="5" t="s">
        <v>28</v>
      </c>
      <c r="X4204" s="5" t="s">
        <v>82</v>
      </c>
      <c r="Y4204" s="5" t="s">
        <v>2798</v>
      </c>
      <c r="Z4204" s="5" t="s">
        <v>84</v>
      </c>
      <c r="AA4204" s="4">
        <v>0.44</v>
      </c>
      <c r="AB4204" s="1">
        <v>40658</v>
      </c>
      <c r="AC4204" s="1">
        <v>22580</v>
      </c>
      <c r="AD4204">
        <f t="shared" si="392"/>
        <v>0</v>
      </c>
      <c r="AE4204">
        <f t="shared" ca="1" si="393"/>
        <v>62</v>
      </c>
      <c r="AF4204" t="str">
        <f t="shared" ca="1" si="394"/>
        <v>18-64</v>
      </c>
      <c r="AG4204" s="3">
        <f t="shared" si="395"/>
        <v>0.32345800000000002</v>
      </c>
      <c r="AH4204" t="str">
        <f>_xlfn.IFNA(VLOOKUP(Sales_Transactions[[#This Row],[Order ID]],Returned_Items[#All],2,FALSE),"Not Returned")</f>
        <v>Returned</v>
      </c>
    </row>
    <row r="4205" spans="1:34" x14ac:dyDescent="0.25">
      <c r="A4205">
        <v>52805</v>
      </c>
      <c r="C4205" t="s">
        <v>1318</v>
      </c>
      <c r="D4205" s="2" t="str">
        <f>TEXT(MID(Sales_Transactions[[#This Row],[Order Date]],2,5),"d/m/yyy")</f>
        <v>28/9/2011</v>
      </c>
      <c r="E4205" s="2" t="str">
        <f>TEXT(MID(Sales_Transactions[[#This Row],[Order Date]],2,5),"d")</f>
        <v>28</v>
      </c>
      <c r="F4205" s="2" t="str">
        <f>TEXT(MID(Sales_Transactions[[#This Row],[Order Date]],2,5),"m")</f>
        <v>9</v>
      </c>
      <c r="G4205" s="2" t="str">
        <f>TEXT(MID(Sales_Transactions[[#This Row],[Order Date]],2,5),"yyy")</f>
        <v>2011</v>
      </c>
      <c r="H4205" s="2" t="str">
        <f>TEXT(MID(Sales_Transactions[[#This Row],[Order Date]],2,5),"yyy/m")</f>
        <v>2011/9</v>
      </c>
      <c r="I4205" t="s">
        <v>33</v>
      </c>
      <c r="J4205">
        <f t="shared" si="390"/>
        <v>4</v>
      </c>
      <c r="K4205" s="2">
        <v>20</v>
      </c>
      <c r="L4205" s="3">
        <v>596.55999999999995</v>
      </c>
      <c r="M4205" s="4">
        <v>0.04</v>
      </c>
      <c r="N4205" s="5" t="s">
        <v>67</v>
      </c>
      <c r="O4205" s="3">
        <v>60.7</v>
      </c>
      <c r="P4205" s="3">
        <v>29.99</v>
      </c>
      <c r="Q4205" s="3">
        <v>5.5</v>
      </c>
      <c r="R4205" s="5" t="s">
        <v>2838</v>
      </c>
      <c r="S4205" s="5" t="s">
        <v>1376</v>
      </c>
      <c r="T4205" s="5" t="str">
        <f t="shared" si="391"/>
        <v>Vivek Grady</v>
      </c>
      <c r="U4205" t="s">
        <v>1988</v>
      </c>
      <c r="V4205" s="5" t="s">
        <v>47</v>
      </c>
      <c r="W4205" s="5" t="s">
        <v>48</v>
      </c>
      <c r="X4205" s="5" t="s">
        <v>87</v>
      </c>
      <c r="Y4205" s="5" t="s">
        <v>2091</v>
      </c>
      <c r="Z4205" s="5" t="s">
        <v>43</v>
      </c>
      <c r="AA4205" s="4">
        <v>0.51</v>
      </c>
      <c r="AB4205" s="1">
        <v>40814</v>
      </c>
      <c r="AC4205" s="1">
        <v>22541</v>
      </c>
      <c r="AD4205">
        <f t="shared" si="392"/>
        <v>0</v>
      </c>
      <c r="AE4205">
        <f t="shared" ca="1" si="393"/>
        <v>62</v>
      </c>
      <c r="AF4205" t="str">
        <f t="shared" ca="1" si="394"/>
        <v>18-64</v>
      </c>
      <c r="AG4205" s="3">
        <f t="shared" si="395"/>
        <v>1.7739001999999999</v>
      </c>
      <c r="AH4205" t="str">
        <f>_xlfn.IFNA(VLOOKUP(Sales_Transactions[[#This Row],[Order ID]],Returned_Items[#All],2,FALSE),"Not Returned")</f>
        <v>Returned</v>
      </c>
    </row>
    <row r="4206" spans="1:34" x14ac:dyDescent="0.25">
      <c r="A4206">
        <v>52833</v>
      </c>
      <c r="C4206" t="s">
        <v>323</v>
      </c>
      <c r="D4206" s="2" t="str">
        <f>TEXT(MID(Sales_Transactions[[#This Row],[Order Date]],2,5),"d/m/yyy")</f>
        <v>24/12/2011</v>
      </c>
      <c r="E4206" s="2" t="str">
        <f>TEXT(MID(Sales_Transactions[[#This Row],[Order Date]],2,5),"d")</f>
        <v>24</v>
      </c>
      <c r="F4206" s="2" t="str">
        <f>TEXT(MID(Sales_Transactions[[#This Row],[Order Date]],2,5),"m")</f>
        <v>12</v>
      </c>
      <c r="G4206" s="2" t="str">
        <f>TEXT(MID(Sales_Transactions[[#This Row],[Order Date]],2,5),"yyy")</f>
        <v>2011</v>
      </c>
      <c r="H4206" s="2" t="str">
        <f>TEXT(MID(Sales_Transactions[[#This Row],[Order Date]],2,5),"yyy/m")</f>
        <v>2011/12</v>
      </c>
      <c r="I4206" t="s">
        <v>78</v>
      </c>
      <c r="J4206">
        <f t="shared" si="390"/>
        <v>3</v>
      </c>
      <c r="K4206" s="2">
        <v>8</v>
      </c>
      <c r="L4206" s="3">
        <v>317.82</v>
      </c>
      <c r="M4206" s="4">
        <v>0.02</v>
      </c>
      <c r="N4206" s="5" t="s">
        <v>23</v>
      </c>
      <c r="O4206" s="3">
        <v>-33.090000000000003</v>
      </c>
      <c r="P4206" s="3">
        <v>37.76</v>
      </c>
      <c r="Q4206" s="3">
        <v>12.9</v>
      </c>
      <c r="R4206" s="5" t="s">
        <v>2544</v>
      </c>
      <c r="S4206" s="5" t="s">
        <v>3138</v>
      </c>
      <c r="T4206" s="5" t="str">
        <f t="shared" si="391"/>
        <v>Todd Sumrall</v>
      </c>
      <c r="U4206" t="s">
        <v>1988</v>
      </c>
      <c r="V4206" s="5" t="s">
        <v>37</v>
      </c>
      <c r="W4206" s="5" t="s">
        <v>28</v>
      </c>
      <c r="X4206" s="5" t="s">
        <v>29</v>
      </c>
      <c r="Y4206" s="5" t="s">
        <v>1932</v>
      </c>
      <c r="Z4206" s="5" t="s">
        <v>43</v>
      </c>
      <c r="AA4206" s="4">
        <v>0.56999999999999995</v>
      </c>
      <c r="AB4206" s="1">
        <v>40902</v>
      </c>
      <c r="AC4206" s="1">
        <v>26136</v>
      </c>
      <c r="AD4206">
        <f t="shared" si="392"/>
        <v>1</v>
      </c>
      <c r="AE4206">
        <f t="shared" ca="1" si="393"/>
        <v>53</v>
      </c>
      <c r="AF4206" t="str">
        <f t="shared" ca="1" si="394"/>
        <v>18-64</v>
      </c>
      <c r="AG4206" s="3">
        <f t="shared" si="395"/>
        <v>6.331556</v>
      </c>
      <c r="AH4206" t="str">
        <f>_xlfn.IFNA(VLOOKUP(Sales_Transactions[[#This Row],[Order ID]],Returned_Items[#All],2,FALSE),"Not Returned")</f>
        <v>Not Returned</v>
      </c>
    </row>
    <row r="4207" spans="1:34" x14ac:dyDescent="0.25">
      <c r="A4207">
        <v>52930</v>
      </c>
      <c r="C4207" t="s">
        <v>2994</v>
      </c>
      <c r="D4207" s="2" t="str">
        <f>TEXT(MID(Sales_Transactions[[#This Row],[Order Date]],2,5),"d/m/yyy")</f>
        <v>8/11/2011</v>
      </c>
      <c r="E4207" s="2" t="str">
        <f>TEXT(MID(Sales_Transactions[[#This Row],[Order Date]],2,5),"d")</f>
        <v>8</v>
      </c>
      <c r="F4207" s="2" t="str">
        <f>TEXT(MID(Sales_Transactions[[#This Row],[Order Date]],2,5),"m")</f>
        <v>11</v>
      </c>
      <c r="G4207" s="2" t="str">
        <f>TEXT(MID(Sales_Transactions[[#This Row],[Order Date]],2,5),"yyy")</f>
        <v>2011</v>
      </c>
      <c r="H4207" s="2" t="str">
        <f>TEXT(MID(Sales_Transactions[[#This Row],[Order Date]],2,5),"yyy/m")</f>
        <v>2011/11</v>
      </c>
      <c r="I4207" t="s">
        <v>22</v>
      </c>
      <c r="J4207">
        <f t="shared" si="390"/>
        <v>2</v>
      </c>
      <c r="K4207" s="2">
        <v>16</v>
      </c>
      <c r="L4207" s="3">
        <v>136.97999999999999</v>
      </c>
      <c r="M4207" s="4">
        <v>0.04</v>
      </c>
      <c r="N4207" s="5" t="s">
        <v>23</v>
      </c>
      <c r="O4207" s="3">
        <v>44.12</v>
      </c>
      <c r="P4207" s="3">
        <v>8.74</v>
      </c>
      <c r="Q4207" s="3">
        <v>1.39</v>
      </c>
      <c r="R4207" s="5" t="s">
        <v>1435</v>
      </c>
      <c r="S4207" s="5" t="s">
        <v>1436</v>
      </c>
      <c r="T4207" s="5" t="str">
        <f t="shared" si="391"/>
        <v>Sarah Foster</v>
      </c>
      <c r="U4207" t="s">
        <v>1988</v>
      </c>
      <c r="V4207" s="5" t="s">
        <v>47</v>
      </c>
      <c r="W4207" s="5" t="s">
        <v>28</v>
      </c>
      <c r="X4207" s="5" t="s">
        <v>98</v>
      </c>
      <c r="Y4207" s="5" t="s">
        <v>954</v>
      </c>
      <c r="Z4207" s="5" t="s">
        <v>43</v>
      </c>
      <c r="AA4207" s="4">
        <v>0.38</v>
      </c>
      <c r="AB4207" s="1">
        <v>40859</v>
      </c>
      <c r="AC4207" s="1">
        <v>26289</v>
      </c>
      <c r="AD4207">
        <f t="shared" si="392"/>
        <v>4</v>
      </c>
      <c r="AE4207">
        <f t="shared" ca="1" si="393"/>
        <v>52</v>
      </c>
      <c r="AF4207" t="str">
        <f t="shared" ca="1" si="394"/>
        <v>18-64</v>
      </c>
      <c r="AG4207" s="3">
        <f t="shared" si="395"/>
        <v>0.63290650000000004</v>
      </c>
      <c r="AH4207" t="str">
        <f>_xlfn.IFNA(VLOOKUP(Sales_Transactions[[#This Row],[Order ID]],Returned_Items[#All],2,FALSE),"Not Returned")</f>
        <v>Not Returned</v>
      </c>
    </row>
    <row r="4208" spans="1:34" x14ac:dyDescent="0.25">
      <c r="A4208">
        <v>52930</v>
      </c>
      <c r="C4208" t="s">
        <v>2994</v>
      </c>
      <c r="D4208" s="2" t="str">
        <f>TEXT(MID(Sales_Transactions[[#This Row],[Order Date]],2,5),"d/m/yyy")</f>
        <v>8/11/2011</v>
      </c>
      <c r="E4208" s="2" t="str">
        <f>TEXT(MID(Sales_Transactions[[#This Row],[Order Date]],2,5),"d")</f>
        <v>8</v>
      </c>
      <c r="F4208" s="2" t="str">
        <f>TEXT(MID(Sales_Transactions[[#This Row],[Order Date]],2,5),"m")</f>
        <v>11</v>
      </c>
      <c r="G4208" s="2" t="str">
        <f>TEXT(MID(Sales_Transactions[[#This Row],[Order Date]],2,5),"yyy")</f>
        <v>2011</v>
      </c>
      <c r="H4208" s="2" t="str">
        <f>TEXT(MID(Sales_Transactions[[#This Row],[Order Date]],2,5),"yyy/m")</f>
        <v>2011/11</v>
      </c>
      <c r="I4208" t="s">
        <v>22</v>
      </c>
      <c r="J4208">
        <f t="shared" si="390"/>
        <v>2</v>
      </c>
      <c r="K4208" s="2">
        <v>39</v>
      </c>
      <c r="L4208" s="3">
        <v>225.17</v>
      </c>
      <c r="M4208" s="4">
        <v>0.1</v>
      </c>
      <c r="N4208" s="5" t="s">
        <v>23</v>
      </c>
      <c r="O4208" s="3">
        <v>-183.05</v>
      </c>
      <c r="P4208" s="3">
        <v>5.78</v>
      </c>
      <c r="Q4208" s="3">
        <v>8.09</v>
      </c>
      <c r="R4208" s="5" t="s">
        <v>1435</v>
      </c>
      <c r="S4208" s="5" t="s">
        <v>1436</v>
      </c>
      <c r="T4208" s="5" t="str">
        <f t="shared" si="391"/>
        <v>Sarah Foster</v>
      </c>
      <c r="U4208" t="s">
        <v>1988</v>
      </c>
      <c r="V4208" s="5" t="s">
        <v>47</v>
      </c>
      <c r="W4208" s="5" t="s">
        <v>28</v>
      </c>
      <c r="X4208" s="5" t="s">
        <v>75</v>
      </c>
      <c r="Y4208" s="5" t="s">
        <v>405</v>
      </c>
      <c r="Z4208" s="5" t="s">
        <v>43</v>
      </c>
      <c r="AA4208" s="4">
        <v>0.36</v>
      </c>
      <c r="AB4208" s="1">
        <v>40860</v>
      </c>
      <c r="AC4208" s="1">
        <v>26035</v>
      </c>
      <c r="AD4208">
        <f t="shared" si="392"/>
        <v>5</v>
      </c>
      <c r="AE4208">
        <f t="shared" ca="1" si="393"/>
        <v>53</v>
      </c>
      <c r="AF4208" t="str">
        <f t="shared" ca="1" si="394"/>
        <v>18-64</v>
      </c>
      <c r="AG4208" s="3">
        <f t="shared" si="395"/>
        <v>0.3554928205128205</v>
      </c>
      <c r="AH4208" t="str">
        <f>_xlfn.IFNA(VLOOKUP(Sales_Transactions[[#This Row],[Order ID]],Returned_Items[#All],2,FALSE),"Not Returned")</f>
        <v>Not Returned</v>
      </c>
    </row>
    <row r="4209" spans="1:34" x14ac:dyDescent="0.25">
      <c r="A4209">
        <v>52930</v>
      </c>
      <c r="C4209" t="s">
        <v>2994</v>
      </c>
      <c r="D4209" s="2" t="str">
        <f>TEXT(MID(Sales_Transactions[[#This Row],[Order Date]],2,5),"d/m/yyy")</f>
        <v>8/11/2011</v>
      </c>
      <c r="E4209" s="2" t="str">
        <f>TEXT(MID(Sales_Transactions[[#This Row],[Order Date]],2,5),"d")</f>
        <v>8</v>
      </c>
      <c r="F4209" s="2" t="str">
        <f>TEXT(MID(Sales_Transactions[[#This Row],[Order Date]],2,5),"m")</f>
        <v>11</v>
      </c>
      <c r="G4209" s="2" t="str">
        <f>TEXT(MID(Sales_Transactions[[#This Row],[Order Date]],2,5),"yyy")</f>
        <v>2011</v>
      </c>
      <c r="H4209" s="2" t="str">
        <f>TEXT(MID(Sales_Transactions[[#This Row],[Order Date]],2,5),"yyy/m")</f>
        <v>2011/11</v>
      </c>
      <c r="I4209" t="s">
        <v>22</v>
      </c>
      <c r="J4209">
        <f t="shared" si="390"/>
        <v>2</v>
      </c>
      <c r="K4209" s="2">
        <v>24</v>
      </c>
      <c r="L4209" s="3">
        <v>1112.1569999999999</v>
      </c>
      <c r="M4209" s="4">
        <v>0.09</v>
      </c>
      <c r="N4209" s="5" t="s">
        <v>23</v>
      </c>
      <c r="O4209" s="3">
        <v>140.81</v>
      </c>
      <c r="P4209" s="3">
        <v>55.99</v>
      </c>
      <c r="Q4209" s="3">
        <v>3.3</v>
      </c>
      <c r="R4209" s="5" t="s">
        <v>1435</v>
      </c>
      <c r="S4209" s="5" t="s">
        <v>1436</v>
      </c>
      <c r="T4209" s="5" t="str">
        <f t="shared" si="391"/>
        <v>Sarah Foster</v>
      </c>
      <c r="U4209" t="s">
        <v>1988</v>
      </c>
      <c r="V4209" s="5" t="s">
        <v>47</v>
      </c>
      <c r="W4209" s="5" t="s">
        <v>48</v>
      </c>
      <c r="X4209" s="5" t="s">
        <v>49</v>
      </c>
      <c r="Y4209" s="5" t="s">
        <v>464</v>
      </c>
      <c r="Z4209" s="5" t="s">
        <v>60</v>
      </c>
      <c r="AA4209" s="4">
        <v>0.59</v>
      </c>
      <c r="AB4209" s="1">
        <v>40855</v>
      </c>
      <c r="AC4209" s="1">
        <v>26281</v>
      </c>
      <c r="AD4209">
        <f t="shared" si="392"/>
        <v>0</v>
      </c>
      <c r="AE4209">
        <f t="shared" ca="1" si="393"/>
        <v>52</v>
      </c>
      <c r="AF4209" t="str">
        <f t="shared" ca="1" si="394"/>
        <v>18-64</v>
      </c>
      <c r="AG4209" s="3">
        <f t="shared" si="395"/>
        <v>2.4683170416666669</v>
      </c>
      <c r="AH4209" t="str">
        <f>_xlfn.IFNA(VLOOKUP(Sales_Transactions[[#This Row],[Order ID]],Returned_Items[#All],2,FALSE),"Not Returned")</f>
        <v>Not Returned</v>
      </c>
    </row>
    <row r="4210" spans="1:34" x14ac:dyDescent="0.25">
      <c r="A4210">
        <v>52930</v>
      </c>
      <c r="C4210" t="s">
        <v>2994</v>
      </c>
      <c r="D4210" s="2" t="str">
        <f>TEXT(MID(Sales_Transactions[[#This Row],[Order Date]],2,5),"d/m/yyy")</f>
        <v>8/11/2011</v>
      </c>
      <c r="E4210" s="2" t="str">
        <f>TEXT(MID(Sales_Transactions[[#This Row],[Order Date]],2,5),"d")</f>
        <v>8</v>
      </c>
      <c r="F4210" s="2" t="str">
        <f>TEXT(MID(Sales_Transactions[[#This Row],[Order Date]],2,5),"m")</f>
        <v>11</v>
      </c>
      <c r="G4210" s="2" t="str">
        <f>TEXT(MID(Sales_Transactions[[#This Row],[Order Date]],2,5),"yyy")</f>
        <v>2011</v>
      </c>
      <c r="H4210" s="2" t="str">
        <f>TEXT(MID(Sales_Transactions[[#This Row],[Order Date]],2,5),"yyy/m")</f>
        <v>2011/11</v>
      </c>
      <c r="I4210" t="s">
        <v>22</v>
      </c>
      <c r="J4210">
        <f t="shared" si="390"/>
        <v>2</v>
      </c>
      <c r="K4210" s="2">
        <v>40</v>
      </c>
      <c r="L4210" s="3">
        <v>1865.5885000000001</v>
      </c>
      <c r="M4210" s="4">
        <v>0.02</v>
      </c>
      <c r="N4210" s="5" t="s">
        <v>23</v>
      </c>
      <c r="O4210" s="3">
        <v>972.9</v>
      </c>
      <c r="P4210" s="3">
        <v>55.99</v>
      </c>
      <c r="Q4210" s="3">
        <v>1.25</v>
      </c>
      <c r="R4210" s="5" t="s">
        <v>1435</v>
      </c>
      <c r="S4210" s="5" t="s">
        <v>1436</v>
      </c>
      <c r="T4210" s="5" t="str">
        <f t="shared" si="391"/>
        <v>Sarah Foster</v>
      </c>
      <c r="U4210" t="s">
        <v>1988</v>
      </c>
      <c r="V4210" s="5" t="s">
        <v>47</v>
      </c>
      <c r="W4210" s="5" t="s">
        <v>48</v>
      </c>
      <c r="X4210" s="5" t="s">
        <v>49</v>
      </c>
      <c r="Y4210" s="5" t="s">
        <v>1653</v>
      </c>
      <c r="Z4210" s="5" t="s">
        <v>60</v>
      </c>
      <c r="AA4210" s="4">
        <v>0.35</v>
      </c>
      <c r="AB4210" s="1">
        <v>40855</v>
      </c>
      <c r="AC4210" s="1">
        <v>24385</v>
      </c>
      <c r="AD4210">
        <f t="shared" si="392"/>
        <v>0</v>
      </c>
      <c r="AE4210">
        <f t="shared" ca="1" si="393"/>
        <v>57</v>
      </c>
      <c r="AF4210" t="str">
        <f t="shared" ca="1" si="394"/>
        <v>18-64</v>
      </c>
      <c r="AG4210" s="3">
        <f t="shared" si="395"/>
        <v>1.4307200500000001</v>
      </c>
      <c r="AH4210" t="str">
        <f>_xlfn.IFNA(VLOOKUP(Sales_Transactions[[#This Row],[Order ID]],Returned_Items[#All],2,FALSE),"Not Returned")</f>
        <v>Not Returned</v>
      </c>
    </row>
    <row r="4211" spans="1:34" x14ac:dyDescent="0.25">
      <c r="A4211">
        <v>53127</v>
      </c>
      <c r="C4211" t="s">
        <v>3103</v>
      </c>
      <c r="D4211" s="2" t="str">
        <f>TEXT(MID(Sales_Transactions[[#This Row],[Order Date]],2,5),"d/m/yyy")</f>
        <v>11/5/2011</v>
      </c>
      <c r="E4211" s="2" t="str">
        <f>TEXT(MID(Sales_Transactions[[#This Row],[Order Date]],2,5),"d")</f>
        <v>11</v>
      </c>
      <c r="F4211" s="2" t="str">
        <f>TEXT(MID(Sales_Transactions[[#This Row],[Order Date]],2,5),"m")</f>
        <v>5</v>
      </c>
      <c r="G4211" s="2" t="str">
        <f>TEXT(MID(Sales_Transactions[[#This Row],[Order Date]],2,5),"yyy")</f>
        <v>2011</v>
      </c>
      <c r="H4211" s="2" t="str">
        <f>TEXT(MID(Sales_Transactions[[#This Row],[Order Date]],2,5),"yyy/m")</f>
        <v>2011/5</v>
      </c>
      <c r="I4211" t="s">
        <v>33</v>
      </c>
      <c r="J4211">
        <f t="shared" si="390"/>
        <v>4</v>
      </c>
      <c r="K4211" s="2">
        <v>50</v>
      </c>
      <c r="L4211" s="3">
        <v>1893.29</v>
      </c>
      <c r="M4211" s="4">
        <v>7.0000000000000007E-2</v>
      </c>
      <c r="N4211" s="5" t="s">
        <v>23</v>
      </c>
      <c r="O4211" s="3">
        <v>857.34</v>
      </c>
      <c r="P4211" s="3">
        <v>37.700000000000003</v>
      </c>
      <c r="Q4211" s="3">
        <v>2.99</v>
      </c>
      <c r="R4211" s="5" t="s">
        <v>1576</v>
      </c>
      <c r="S4211" s="5" t="s">
        <v>1577</v>
      </c>
      <c r="T4211" s="5" t="str">
        <f t="shared" si="391"/>
        <v>Tony Chapman</v>
      </c>
      <c r="U4211" t="s">
        <v>1988</v>
      </c>
      <c r="V4211" s="5" t="s">
        <v>37</v>
      </c>
      <c r="W4211" s="5" t="s">
        <v>28</v>
      </c>
      <c r="X4211" s="5" t="s">
        <v>41</v>
      </c>
      <c r="Y4211" s="5" t="s">
        <v>1666</v>
      </c>
      <c r="Z4211" s="5" t="s">
        <v>43</v>
      </c>
      <c r="AA4211" s="4">
        <v>0.35</v>
      </c>
      <c r="AB4211" s="1">
        <v>40675</v>
      </c>
      <c r="AC4211" s="1">
        <v>24308</v>
      </c>
      <c r="AD4211">
        <f t="shared" si="392"/>
        <v>1</v>
      </c>
      <c r="AE4211">
        <f t="shared" ca="1" si="393"/>
        <v>58</v>
      </c>
      <c r="AF4211" t="str">
        <f t="shared" ca="1" si="394"/>
        <v>18-64</v>
      </c>
      <c r="AG4211" s="3">
        <f t="shared" si="395"/>
        <v>0.81327220000000011</v>
      </c>
      <c r="AH4211" t="str">
        <f>_xlfn.IFNA(VLOOKUP(Sales_Transactions[[#This Row],[Order ID]],Returned_Items[#All],2,FALSE),"Not Returned")</f>
        <v>Not Returned</v>
      </c>
    </row>
    <row r="4212" spans="1:34" x14ac:dyDescent="0.25">
      <c r="A4212">
        <v>53127</v>
      </c>
      <c r="C4212" t="s">
        <v>3103</v>
      </c>
      <c r="D4212" s="2" t="str">
        <f>TEXT(MID(Sales_Transactions[[#This Row],[Order Date]],2,5),"d/m/yyy")</f>
        <v>11/5/2011</v>
      </c>
      <c r="E4212" s="2" t="str">
        <f>TEXT(MID(Sales_Transactions[[#This Row],[Order Date]],2,5),"d")</f>
        <v>11</v>
      </c>
      <c r="F4212" s="2" t="str">
        <f>TEXT(MID(Sales_Transactions[[#This Row],[Order Date]],2,5),"m")</f>
        <v>5</v>
      </c>
      <c r="G4212" s="2" t="str">
        <f>TEXT(MID(Sales_Transactions[[#This Row],[Order Date]],2,5),"yyy")</f>
        <v>2011</v>
      </c>
      <c r="H4212" s="2" t="str">
        <f>TEXT(MID(Sales_Transactions[[#This Row],[Order Date]],2,5),"yyy/m")</f>
        <v>2011/5</v>
      </c>
      <c r="I4212" t="s">
        <v>33</v>
      </c>
      <c r="J4212">
        <f t="shared" si="390"/>
        <v>4</v>
      </c>
      <c r="K4212" s="2">
        <v>49</v>
      </c>
      <c r="L4212" s="3">
        <v>2628.047</v>
      </c>
      <c r="M4212" s="4">
        <v>0.05</v>
      </c>
      <c r="N4212" s="5" t="s">
        <v>23</v>
      </c>
      <c r="O4212" s="3">
        <v>-137.94999999999999</v>
      </c>
      <c r="P4212" s="3">
        <v>65.989999999999995</v>
      </c>
      <c r="Q4212" s="3">
        <v>19.989999999999998</v>
      </c>
      <c r="R4212" s="5" t="s">
        <v>1576</v>
      </c>
      <c r="S4212" s="5" t="s">
        <v>1577</v>
      </c>
      <c r="T4212" s="5" t="str">
        <f t="shared" si="391"/>
        <v>Tony Chapman</v>
      </c>
      <c r="U4212" t="s">
        <v>1988</v>
      </c>
      <c r="V4212" s="5" t="s">
        <v>37</v>
      </c>
      <c r="W4212" s="5" t="s">
        <v>48</v>
      </c>
      <c r="X4212" s="5" t="s">
        <v>49</v>
      </c>
      <c r="Y4212" s="5" t="s">
        <v>1349</v>
      </c>
      <c r="Z4212" s="5" t="s">
        <v>43</v>
      </c>
      <c r="AA4212" s="4">
        <v>0.59</v>
      </c>
      <c r="AB4212" s="1">
        <v>40676</v>
      </c>
      <c r="AC4212" s="1">
        <v>24467</v>
      </c>
      <c r="AD4212">
        <f t="shared" si="392"/>
        <v>2</v>
      </c>
      <c r="AE4212">
        <f t="shared" ca="1" si="393"/>
        <v>57</v>
      </c>
      <c r="AF4212" t="str">
        <f t="shared" ca="1" si="394"/>
        <v>18-64</v>
      </c>
      <c r="AG4212" s="3">
        <f t="shared" si="395"/>
        <v>1.7540205102040813</v>
      </c>
      <c r="AH4212" t="str">
        <f>_xlfn.IFNA(VLOOKUP(Sales_Transactions[[#This Row],[Order ID]],Returned_Items[#All],2,FALSE),"Not Returned")</f>
        <v>Not Returned</v>
      </c>
    </row>
    <row r="4213" spans="1:34" x14ac:dyDescent="0.25">
      <c r="A4213">
        <v>53349</v>
      </c>
      <c r="C4213" t="s">
        <v>1696</v>
      </c>
      <c r="D4213" s="2" t="str">
        <f>TEXT(MID(Sales_Transactions[[#This Row],[Order Date]],2,5),"d/m/yyy")</f>
        <v>10/4/2010</v>
      </c>
      <c r="E4213" s="2" t="str">
        <f>TEXT(MID(Sales_Transactions[[#This Row],[Order Date]],2,5),"d")</f>
        <v>10</v>
      </c>
      <c r="F4213" s="2" t="str">
        <f>TEXT(MID(Sales_Transactions[[#This Row],[Order Date]],2,5),"m")</f>
        <v>4</v>
      </c>
      <c r="G4213" s="2" t="str">
        <f>TEXT(MID(Sales_Transactions[[#This Row],[Order Date]],2,5),"yyy")</f>
        <v>2010</v>
      </c>
      <c r="H4213" s="2" t="str">
        <f>TEXT(MID(Sales_Transactions[[#This Row],[Order Date]],2,5),"yyy/m")</f>
        <v>2010/4</v>
      </c>
      <c r="I4213" t="s">
        <v>22</v>
      </c>
      <c r="J4213">
        <f t="shared" si="390"/>
        <v>2</v>
      </c>
      <c r="K4213" s="2">
        <v>46</v>
      </c>
      <c r="L4213" s="3">
        <v>11002.66</v>
      </c>
      <c r="M4213" s="4">
        <v>7.0000000000000007E-2</v>
      </c>
      <c r="N4213" s="5" t="s">
        <v>34</v>
      </c>
      <c r="O4213" s="3">
        <v>2349.29</v>
      </c>
      <c r="P4213" s="3">
        <v>243.98</v>
      </c>
      <c r="Q4213" s="3">
        <v>43.32</v>
      </c>
      <c r="R4213" s="5" t="s">
        <v>3076</v>
      </c>
      <c r="S4213" s="5" t="s">
        <v>3077</v>
      </c>
      <c r="T4213" s="5" t="str">
        <f t="shared" si="391"/>
        <v>Alejandro Grove</v>
      </c>
      <c r="U4213" t="s">
        <v>1988</v>
      </c>
      <c r="V4213" s="5" t="s">
        <v>47</v>
      </c>
      <c r="W4213" s="5" t="s">
        <v>57</v>
      </c>
      <c r="X4213" s="5" t="s">
        <v>154</v>
      </c>
      <c r="Y4213" s="5" t="s">
        <v>370</v>
      </c>
      <c r="Z4213" s="5" t="s">
        <v>40</v>
      </c>
      <c r="AA4213" s="4">
        <v>0.55000000000000004</v>
      </c>
      <c r="AB4213" s="1">
        <v>40287</v>
      </c>
      <c r="AC4213" s="1">
        <v>23807</v>
      </c>
      <c r="AD4213">
        <f t="shared" si="392"/>
        <v>9</v>
      </c>
      <c r="AE4213">
        <f t="shared" ca="1" si="393"/>
        <v>59</v>
      </c>
      <c r="AF4213" t="str">
        <f t="shared" ca="1" si="394"/>
        <v>18-64</v>
      </c>
      <c r="AG4213" s="3">
        <f t="shared" si="395"/>
        <v>6.2419394347826085</v>
      </c>
      <c r="AH4213" t="str">
        <f>_xlfn.IFNA(VLOOKUP(Sales_Transactions[[#This Row],[Order ID]],Returned_Items[#All],2,FALSE),"Not Returned")</f>
        <v>Not Returned</v>
      </c>
    </row>
    <row r="4214" spans="1:34" x14ac:dyDescent="0.25">
      <c r="A4214">
        <v>53476</v>
      </c>
      <c r="C4214" t="s">
        <v>2097</v>
      </c>
      <c r="D4214" s="2" t="str">
        <f>TEXT(MID(Sales_Transactions[[#This Row],[Order Date]],2,5),"d/m/yyy")</f>
        <v>11/6/2009</v>
      </c>
      <c r="E4214" s="2" t="str">
        <f>TEXT(MID(Sales_Transactions[[#This Row],[Order Date]],2,5),"d")</f>
        <v>11</v>
      </c>
      <c r="F4214" s="2" t="str">
        <f>TEXT(MID(Sales_Transactions[[#This Row],[Order Date]],2,5),"m")</f>
        <v>6</v>
      </c>
      <c r="G4214" s="2" t="str">
        <f>TEXT(MID(Sales_Transactions[[#This Row],[Order Date]],2,5),"yyy")</f>
        <v>2009</v>
      </c>
      <c r="H4214" s="2" t="str">
        <f>TEXT(MID(Sales_Transactions[[#This Row],[Order Date]],2,5),"yyy/m")</f>
        <v>2009/6</v>
      </c>
      <c r="I4214" t="s">
        <v>52</v>
      </c>
      <c r="J4214">
        <f t="shared" si="390"/>
        <v>1</v>
      </c>
      <c r="K4214" s="2">
        <v>14</v>
      </c>
      <c r="L4214" s="3">
        <v>481.4</v>
      </c>
      <c r="M4214" s="4">
        <v>0.04</v>
      </c>
      <c r="N4214" s="5" t="s">
        <v>23</v>
      </c>
      <c r="O4214" s="3">
        <v>150.72</v>
      </c>
      <c r="P4214" s="3">
        <v>35.44</v>
      </c>
      <c r="Q4214" s="3">
        <v>5.09</v>
      </c>
      <c r="R4214" s="5" t="s">
        <v>1778</v>
      </c>
      <c r="S4214" s="5" t="s">
        <v>2210</v>
      </c>
      <c r="T4214" s="5" t="str">
        <f t="shared" si="391"/>
        <v>Steve Nguyen</v>
      </c>
      <c r="U4214" t="s">
        <v>1988</v>
      </c>
      <c r="V4214" s="5" t="s">
        <v>27</v>
      </c>
      <c r="W4214" s="5" t="s">
        <v>28</v>
      </c>
      <c r="X4214" s="5" t="s">
        <v>75</v>
      </c>
      <c r="Y4214" s="5" t="s">
        <v>354</v>
      </c>
      <c r="Z4214" s="5" t="s">
        <v>43</v>
      </c>
      <c r="AA4214" s="4">
        <v>0.38</v>
      </c>
      <c r="AB4214" s="1">
        <v>39975</v>
      </c>
      <c r="AC4214" s="1">
        <v>23937</v>
      </c>
      <c r="AD4214">
        <f t="shared" si="392"/>
        <v>0</v>
      </c>
      <c r="AE4214">
        <f t="shared" ca="1" si="393"/>
        <v>59</v>
      </c>
      <c r="AF4214" t="str">
        <f t="shared" ca="1" si="394"/>
        <v>18-64</v>
      </c>
      <c r="AG4214" s="3">
        <f t="shared" si="395"/>
        <v>2.8939874285714282</v>
      </c>
      <c r="AH4214" t="str">
        <f>_xlfn.IFNA(VLOOKUP(Sales_Transactions[[#This Row],[Order ID]],Returned_Items[#All],2,FALSE),"Not Returned")</f>
        <v>Not Returned</v>
      </c>
    </row>
    <row r="4215" spans="1:34" x14ac:dyDescent="0.25">
      <c r="A4215">
        <v>53476</v>
      </c>
      <c r="C4215" t="s">
        <v>2097</v>
      </c>
      <c r="D4215" s="2" t="str">
        <f>TEXT(MID(Sales_Transactions[[#This Row],[Order Date]],2,5),"d/m/yyy")</f>
        <v>11/6/2009</v>
      </c>
      <c r="E4215" s="2" t="str">
        <f>TEXT(MID(Sales_Transactions[[#This Row],[Order Date]],2,5),"d")</f>
        <v>11</v>
      </c>
      <c r="F4215" s="2" t="str">
        <f>TEXT(MID(Sales_Transactions[[#This Row],[Order Date]],2,5),"m")</f>
        <v>6</v>
      </c>
      <c r="G4215" s="2" t="str">
        <f>TEXT(MID(Sales_Transactions[[#This Row],[Order Date]],2,5),"yyy")</f>
        <v>2009</v>
      </c>
      <c r="H4215" s="2" t="str">
        <f>TEXT(MID(Sales_Transactions[[#This Row],[Order Date]],2,5),"yyy/m")</f>
        <v>2009/6</v>
      </c>
      <c r="I4215" t="s">
        <v>52</v>
      </c>
      <c r="J4215">
        <f t="shared" si="390"/>
        <v>1</v>
      </c>
      <c r="K4215" s="2">
        <v>24</v>
      </c>
      <c r="L4215" s="3">
        <v>93.85</v>
      </c>
      <c r="M4215" s="4">
        <v>0.08</v>
      </c>
      <c r="N4215" s="5" t="s">
        <v>23</v>
      </c>
      <c r="O4215" s="3">
        <v>19.420000000000002</v>
      </c>
      <c r="P4215" s="3">
        <v>3.98</v>
      </c>
      <c r="Q4215" s="3">
        <v>0.7</v>
      </c>
      <c r="R4215" s="5" t="s">
        <v>1778</v>
      </c>
      <c r="S4215" s="5" t="s">
        <v>2210</v>
      </c>
      <c r="T4215" s="5" t="str">
        <f t="shared" si="391"/>
        <v>Steve Nguyen</v>
      </c>
      <c r="U4215" t="s">
        <v>1988</v>
      </c>
      <c r="V4215" s="5" t="s">
        <v>27</v>
      </c>
      <c r="W4215" s="5" t="s">
        <v>28</v>
      </c>
      <c r="X4215" s="5" t="s">
        <v>124</v>
      </c>
      <c r="Y4215" s="5" t="s">
        <v>2777</v>
      </c>
      <c r="Z4215" s="5" t="s">
        <v>84</v>
      </c>
      <c r="AA4215" s="4">
        <v>0.52</v>
      </c>
      <c r="AB4215" s="1">
        <v>39978</v>
      </c>
      <c r="AC4215" s="1">
        <v>23929</v>
      </c>
      <c r="AD4215">
        <f t="shared" si="392"/>
        <v>3</v>
      </c>
      <c r="AE4215">
        <f t="shared" ca="1" si="393"/>
        <v>59</v>
      </c>
      <c r="AF4215" t="str">
        <f t="shared" ca="1" si="394"/>
        <v>18-64</v>
      </c>
      <c r="AG4215" s="3">
        <f t="shared" si="395"/>
        <v>0.19486733333333331</v>
      </c>
      <c r="AH4215" t="str">
        <f>_xlfn.IFNA(VLOOKUP(Sales_Transactions[[#This Row],[Order ID]],Returned_Items[#All],2,FALSE),"Not Returned")</f>
        <v>Not Returned</v>
      </c>
    </row>
    <row r="4216" spans="1:34" x14ac:dyDescent="0.25">
      <c r="A4216">
        <v>53476</v>
      </c>
      <c r="C4216" t="s">
        <v>2097</v>
      </c>
      <c r="D4216" s="2" t="str">
        <f>TEXT(MID(Sales_Transactions[[#This Row],[Order Date]],2,5),"d/m/yyy")</f>
        <v>11/6/2009</v>
      </c>
      <c r="E4216" s="2" t="str">
        <f>TEXT(MID(Sales_Transactions[[#This Row],[Order Date]],2,5),"d")</f>
        <v>11</v>
      </c>
      <c r="F4216" s="2" t="str">
        <f>TEXT(MID(Sales_Transactions[[#This Row],[Order Date]],2,5),"m")</f>
        <v>6</v>
      </c>
      <c r="G4216" s="2" t="str">
        <f>TEXT(MID(Sales_Transactions[[#This Row],[Order Date]],2,5),"yyy")</f>
        <v>2009</v>
      </c>
      <c r="H4216" s="2" t="str">
        <f>TEXT(MID(Sales_Transactions[[#This Row],[Order Date]],2,5),"yyy/m")</f>
        <v>2009/6</v>
      </c>
      <c r="I4216" t="s">
        <v>52</v>
      </c>
      <c r="J4216">
        <f t="shared" si="390"/>
        <v>1</v>
      </c>
      <c r="K4216" s="2">
        <v>47</v>
      </c>
      <c r="L4216" s="3">
        <v>85.87</v>
      </c>
      <c r="M4216" s="4">
        <v>0.01</v>
      </c>
      <c r="N4216" s="5" t="s">
        <v>23</v>
      </c>
      <c r="O4216" s="3">
        <v>3.13</v>
      </c>
      <c r="P4216" s="3">
        <v>1.76</v>
      </c>
      <c r="Q4216" s="3">
        <v>0.7</v>
      </c>
      <c r="R4216" s="5" t="s">
        <v>1778</v>
      </c>
      <c r="S4216" s="5" t="s">
        <v>2210</v>
      </c>
      <c r="T4216" s="5" t="str">
        <f t="shared" si="391"/>
        <v>Steve Nguyen</v>
      </c>
      <c r="U4216" t="s">
        <v>1988</v>
      </c>
      <c r="V4216" s="5" t="s">
        <v>27</v>
      </c>
      <c r="W4216" s="5" t="s">
        <v>28</v>
      </c>
      <c r="X4216" s="5" t="s">
        <v>124</v>
      </c>
      <c r="Y4216" s="5" t="s">
        <v>633</v>
      </c>
      <c r="Z4216" s="5" t="s">
        <v>84</v>
      </c>
      <c r="AA4216" s="4">
        <v>0.56000000000000005</v>
      </c>
      <c r="AB4216" s="1">
        <v>39976</v>
      </c>
      <c r="AC4216" s="1">
        <v>25888</v>
      </c>
      <c r="AD4216">
        <f t="shared" si="392"/>
        <v>1</v>
      </c>
      <c r="AE4216">
        <f t="shared" ca="1" si="393"/>
        <v>53</v>
      </c>
      <c r="AF4216" t="str">
        <f t="shared" ca="1" si="394"/>
        <v>18-64</v>
      </c>
      <c r="AG4216" s="3">
        <f t="shared" si="395"/>
        <v>5.2336680851063834E-2</v>
      </c>
      <c r="AH4216" t="str">
        <f>_xlfn.IFNA(VLOOKUP(Sales_Transactions[[#This Row],[Order ID]],Returned_Items[#All],2,FALSE),"Not Returned")</f>
        <v>Not Returned</v>
      </c>
    </row>
    <row r="4217" spans="1:34" x14ac:dyDescent="0.25">
      <c r="A4217">
        <v>53476</v>
      </c>
      <c r="C4217" t="s">
        <v>2097</v>
      </c>
      <c r="D4217" s="2" t="str">
        <f>TEXT(MID(Sales_Transactions[[#This Row],[Order Date]],2,5),"d/m/yyy")</f>
        <v>11/6/2009</v>
      </c>
      <c r="E4217" s="2" t="str">
        <f>TEXT(MID(Sales_Transactions[[#This Row],[Order Date]],2,5),"d")</f>
        <v>11</v>
      </c>
      <c r="F4217" s="2" t="str">
        <f>TEXT(MID(Sales_Transactions[[#This Row],[Order Date]],2,5),"m")</f>
        <v>6</v>
      </c>
      <c r="G4217" s="2" t="str">
        <f>TEXT(MID(Sales_Transactions[[#This Row],[Order Date]],2,5),"yyy")</f>
        <v>2009</v>
      </c>
      <c r="H4217" s="2" t="str">
        <f>TEXT(MID(Sales_Transactions[[#This Row],[Order Date]],2,5),"yyy/m")</f>
        <v>2009/6</v>
      </c>
      <c r="I4217" t="s">
        <v>52</v>
      </c>
      <c r="J4217">
        <f t="shared" si="390"/>
        <v>1</v>
      </c>
      <c r="K4217" s="2">
        <v>42</v>
      </c>
      <c r="L4217" s="3">
        <v>8127.32</v>
      </c>
      <c r="M4217" s="4">
        <v>0.01</v>
      </c>
      <c r="N4217" s="5" t="s">
        <v>67</v>
      </c>
      <c r="O4217" s="3">
        <v>1141.07</v>
      </c>
      <c r="P4217" s="3">
        <v>193.17</v>
      </c>
      <c r="Q4217" s="3">
        <v>19.989999999999998</v>
      </c>
      <c r="R4217" s="5" t="s">
        <v>1778</v>
      </c>
      <c r="S4217" s="5" t="s">
        <v>2210</v>
      </c>
      <c r="T4217" s="5" t="str">
        <f t="shared" si="391"/>
        <v>Steve Nguyen</v>
      </c>
      <c r="U4217" t="s">
        <v>1988</v>
      </c>
      <c r="V4217" s="5" t="s">
        <v>27</v>
      </c>
      <c r="W4217" s="5" t="s">
        <v>28</v>
      </c>
      <c r="X4217" s="5" t="s">
        <v>29</v>
      </c>
      <c r="Y4217" s="5" t="s">
        <v>546</v>
      </c>
      <c r="Z4217" s="5" t="s">
        <v>43</v>
      </c>
      <c r="AA4217" s="4">
        <v>0.71</v>
      </c>
      <c r="AB4217" s="1">
        <v>39975</v>
      </c>
      <c r="AC4217" s="1">
        <v>25836</v>
      </c>
      <c r="AD4217">
        <f t="shared" si="392"/>
        <v>0</v>
      </c>
      <c r="AE4217">
        <f t="shared" ca="1" si="393"/>
        <v>53</v>
      </c>
      <c r="AF4217" t="str">
        <f t="shared" ca="1" si="394"/>
        <v>18-64</v>
      </c>
      <c r="AG4217" s="3">
        <f t="shared" si="395"/>
        <v>5.0747781666666665</v>
      </c>
      <c r="AH4217" t="str">
        <f>_xlfn.IFNA(VLOOKUP(Sales_Transactions[[#This Row],[Order ID]],Returned_Items[#All],2,FALSE),"Not Returned")</f>
        <v>Not Returned</v>
      </c>
    </row>
    <row r="4218" spans="1:34" x14ac:dyDescent="0.25">
      <c r="A4218">
        <v>53671</v>
      </c>
      <c r="C4218" t="s">
        <v>2346</v>
      </c>
      <c r="D4218" s="2" t="str">
        <f>TEXT(MID(Sales_Transactions[[#This Row],[Order Date]],2,5),"d/m/yyy")</f>
        <v>10/6/2011</v>
      </c>
      <c r="E4218" s="2" t="str">
        <f>TEXT(MID(Sales_Transactions[[#This Row],[Order Date]],2,5),"d")</f>
        <v>10</v>
      </c>
      <c r="F4218" s="2" t="str">
        <f>TEXT(MID(Sales_Transactions[[#This Row],[Order Date]],2,5),"m")</f>
        <v>6</v>
      </c>
      <c r="G4218" s="2" t="str">
        <f>TEXT(MID(Sales_Transactions[[#This Row],[Order Date]],2,5),"yyy")</f>
        <v>2011</v>
      </c>
      <c r="H4218" s="2" t="str">
        <f>TEXT(MID(Sales_Transactions[[#This Row],[Order Date]],2,5),"yyy/m")</f>
        <v>2011/6</v>
      </c>
      <c r="I4218" t="s">
        <v>78</v>
      </c>
      <c r="J4218">
        <f t="shared" si="390"/>
        <v>3</v>
      </c>
      <c r="K4218" s="2">
        <v>41</v>
      </c>
      <c r="L4218" s="3">
        <v>236.68</v>
      </c>
      <c r="M4218" s="4">
        <v>0.08</v>
      </c>
      <c r="N4218" s="5" t="s">
        <v>23</v>
      </c>
      <c r="O4218" s="3">
        <v>-82.79</v>
      </c>
      <c r="P4218" s="3">
        <v>5.74</v>
      </c>
      <c r="Q4218" s="3">
        <v>5.01</v>
      </c>
      <c r="R4218" s="5" t="s">
        <v>3112</v>
      </c>
      <c r="S4218" s="5" t="s">
        <v>899</v>
      </c>
      <c r="T4218" s="5" t="str">
        <f t="shared" si="391"/>
        <v>Laura Armstrong</v>
      </c>
      <c r="U4218" t="s">
        <v>1988</v>
      </c>
      <c r="V4218" s="5" t="s">
        <v>27</v>
      </c>
      <c r="W4218" s="5" t="s">
        <v>28</v>
      </c>
      <c r="X4218" s="5" t="s">
        <v>41</v>
      </c>
      <c r="Y4218" s="5" t="s">
        <v>591</v>
      </c>
      <c r="Z4218" s="5" t="s">
        <v>43</v>
      </c>
      <c r="AA4218" s="4">
        <v>0.39</v>
      </c>
      <c r="AB4218" s="1">
        <v>40705</v>
      </c>
      <c r="AC4218" s="1">
        <v>23544</v>
      </c>
      <c r="AD4218">
        <f t="shared" si="392"/>
        <v>1</v>
      </c>
      <c r="AE4218">
        <f t="shared" ca="1" si="393"/>
        <v>60</v>
      </c>
      <c r="AF4218" t="str">
        <f t="shared" ca="1" si="394"/>
        <v>18-64</v>
      </c>
      <c r="AG4218" s="3">
        <f t="shared" si="395"/>
        <v>0.26208312195121952</v>
      </c>
      <c r="AH4218" t="str">
        <f>_xlfn.IFNA(VLOOKUP(Sales_Transactions[[#This Row],[Order ID]],Returned_Items[#All],2,FALSE),"Not Returned")</f>
        <v>Not Returned</v>
      </c>
    </row>
    <row r="4219" spans="1:34" x14ac:dyDescent="0.25">
      <c r="A4219">
        <v>53671</v>
      </c>
      <c r="C4219" t="s">
        <v>2346</v>
      </c>
      <c r="D4219" s="2" t="str">
        <f>TEXT(MID(Sales_Transactions[[#This Row],[Order Date]],2,5),"d/m/yyy")</f>
        <v>10/6/2011</v>
      </c>
      <c r="E4219" s="2" t="str">
        <f>TEXT(MID(Sales_Transactions[[#This Row],[Order Date]],2,5),"d")</f>
        <v>10</v>
      </c>
      <c r="F4219" s="2" t="str">
        <f>TEXT(MID(Sales_Transactions[[#This Row],[Order Date]],2,5),"m")</f>
        <v>6</v>
      </c>
      <c r="G4219" s="2" t="str">
        <f>TEXT(MID(Sales_Transactions[[#This Row],[Order Date]],2,5),"yyy")</f>
        <v>2011</v>
      </c>
      <c r="H4219" s="2" t="str">
        <f>TEXT(MID(Sales_Transactions[[#This Row],[Order Date]],2,5),"yyy/m")</f>
        <v>2011/6</v>
      </c>
      <c r="I4219" t="s">
        <v>78</v>
      </c>
      <c r="J4219">
        <f t="shared" si="390"/>
        <v>3</v>
      </c>
      <c r="K4219" s="2">
        <v>43</v>
      </c>
      <c r="L4219" s="3">
        <v>6255.81</v>
      </c>
      <c r="M4219" s="4">
        <v>0.01</v>
      </c>
      <c r="N4219" s="5" t="s">
        <v>23</v>
      </c>
      <c r="O4219" s="3">
        <v>693.26</v>
      </c>
      <c r="P4219" s="3">
        <v>140.85</v>
      </c>
      <c r="Q4219" s="3">
        <v>19.989999999999998</v>
      </c>
      <c r="R4219" s="5" t="s">
        <v>3112</v>
      </c>
      <c r="S4219" s="5" t="s">
        <v>899</v>
      </c>
      <c r="T4219" s="5" t="str">
        <f t="shared" si="391"/>
        <v>Laura Armstrong</v>
      </c>
      <c r="U4219" t="s">
        <v>1988</v>
      </c>
      <c r="V4219" s="5" t="s">
        <v>27</v>
      </c>
      <c r="W4219" s="5" t="s">
        <v>28</v>
      </c>
      <c r="X4219" s="5" t="s">
        <v>29</v>
      </c>
      <c r="Y4219" s="5" t="s">
        <v>904</v>
      </c>
      <c r="Z4219" s="5" t="s">
        <v>43</v>
      </c>
      <c r="AA4219" s="4">
        <v>0.73</v>
      </c>
      <c r="AB4219" s="1">
        <v>40705</v>
      </c>
      <c r="AC4219" s="1">
        <v>23426</v>
      </c>
      <c r="AD4219">
        <f t="shared" si="392"/>
        <v>1</v>
      </c>
      <c r="AE4219">
        <f t="shared" ca="1" si="393"/>
        <v>60</v>
      </c>
      <c r="AF4219" t="str">
        <f t="shared" ca="1" si="394"/>
        <v>18-64</v>
      </c>
      <c r="AG4219" s="3">
        <f t="shared" si="395"/>
        <v>3.7401375581395353</v>
      </c>
      <c r="AH4219" t="str">
        <f>_xlfn.IFNA(VLOOKUP(Sales_Transactions[[#This Row],[Order ID]],Returned_Items[#All],2,FALSE),"Not Returned")</f>
        <v>Not Returned</v>
      </c>
    </row>
    <row r="4220" spans="1:34" x14ac:dyDescent="0.25">
      <c r="A4220">
        <v>53671</v>
      </c>
      <c r="C4220" t="s">
        <v>2346</v>
      </c>
      <c r="D4220" s="2" t="str">
        <f>TEXT(MID(Sales_Transactions[[#This Row],[Order Date]],2,5),"d/m/yyy")</f>
        <v>10/6/2011</v>
      </c>
      <c r="E4220" s="2" t="str">
        <f>TEXT(MID(Sales_Transactions[[#This Row],[Order Date]],2,5),"d")</f>
        <v>10</v>
      </c>
      <c r="F4220" s="2" t="str">
        <f>TEXT(MID(Sales_Transactions[[#This Row],[Order Date]],2,5),"m")</f>
        <v>6</v>
      </c>
      <c r="G4220" s="2" t="str">
        <f>TEXT(MID(Sales_Transactions[[#This Row],[Order Date]],2,5),"yyy")</f>
        <v>2011</v>
      </c>
      <c r="H4220" s="2" t="str">
        <f>TEXT(MID(Sales_Transactions[[#This Row],[Order Date]],2,5),"yyy/m")</f>
        <v>2011/6</v>
      </c>
      <c r="I4220" t="s">
        <v>78</v>
      </c>
      <c r="J4220">
        <f t="shared" si="390"/>
        <v>3</v>
      </c>
      <c r="K4220" s="2">
        <v>39</v>
      </c>
      <c r="L4220" s="3">
        <v>616.5</v>
      </c>
      <c r="M4220" s="4">
        <v>0.02</v>
      </c>
      <c r="N4220" s="5" t="s">
        <v>23</v>
      </c>
      <c r="O4220" s="3">
        <v>25.99</v>
      </c>
      <c r="P4220" s="3">
        <v>15.01</v>
      </c>
      <c r="Q4220" s="3">
        <v>8.4</v>
      </c>
      <c r="R4220" s="5" t="s">
        <v>3112</v>
      </c>
      <c r="S4220" s="5" t="s">
        <v>899</v>
      </c>
      <c r="T4220" s="5" t="str">
        <f t="shared" si="391"/>
        <v>Laura Armstrong</v>
      </c>
      <c r="U4220" t="s">
        <v>1988</v>
      </c>
      <c r="V4220" s="5" t="s">
        <v>27</v>
      </c>
      <c r="W4220" s="5" t="s">
        <v>28</v>
      </c>
      <c r="X4220" s="5" t="s">
        <v>41</v>
      </c>
      <c r="Y4220" s="5" t="s">
        <v>735</v>
      </c>
      <c r="Z4220" s="5" t="s">
        <v>43</v>
      </c>
      <c r="AA4220" s="4">
        <v>0.39</v>
      </c>
      <c r="AB4220" s="1">
        <v>40705</v>
      </c>
      <c r="AC4220" s="1">
        <v>25452</v>
      </c>
      <c r="AD4220">
        <f t="shared" si="392"/>
        <v>1</v>
      </c>
      <c r="AE4220">
        <f t="shared" ca="1" si="393"/>
        <v>54</v>
      </c>
      <c r="AF4220" t="str">
        <f t="shared" ca="1" si="394"/>
        <v>18-64</v>
      </c>
      <c r="AG4220" s="3">
        <f t="shared" si="395"/>
        <v>0.60017943589743594</v>
      </c>
      <c r="AH4220" t="str">
        <f>_xlfn.IFNA(VLOOKUP(Sales_Transactions[[#This Row],[Order ID]],Returned_Items[#All],2,FALSE),"Not Returned")</f>
        <v>Not Returned</v>
      </c>
    </row>
    <row r="4221" spans="1:34" x14ac:dyDescent="0.25">
      <c r="A4221">
        <v>53766</v>
      </c>
      <c r="C4221" t="s">
        <v>2290</v>
      </c>
      <c r="D4221" s="2" t="str">
        <f>TEXT(MID(Sales_Transactions[[#This Row],[Order Date]],2,5),"d/m/yyy")</f>
        <v>13/10/2009</v>
      </c>
      <c r="E4221" s="2" t="str">
        <f>TEXT(MID(Sales_Transactions[[#This Row],[Order Date]],2,5),"d")</f>
        <v>13</v>
      </c>
      <c r="F4221" s="2" t="str">
        <f>TEXT(MID(Sales_Transactions[[#This Row],[Order Date]],2,5),"m")</f>
        <v>10</v>
      </c>
      <c r="G4221" s="2" t="str">
        <f>TEXT(MID(Sales_Transactions[[#This Row],[Order Date]],2,5),"yyy")</f>
        <v>2009</v>
      </c>
      <c r="H4221" s="2" t="str">
        <f>TEXT(MID(Sales_Transactions[[#This Row],[Order Date]],2,5),"yyy/m")</f>
        <v>2009/10</v>
      </c>
      <c r="I4221" t="s">
        <v>52</v>
      </c>
      <c r="J4221">
        <f t="shared" si="390"/>
        <v>1</v>
      </c>
      <c r="K4221" s="2">
        <v>22</v>
      </c>
      <c r="L4221" s="3">
        <v>3122.55</v>
      </c>
      <c r="M4221" s="4">
        <v>7.0000000000000007E-2</v>
      </c>
      <c r="N4221" s="5" t="s">
        <v>34</v>
      </c>
      <c r="O4221" s="3">
        <v>-574.55999999999995</v>
      </c>
      <c r="P4221" s="3">
        <v>145.97999999999999</v>
      </c>
      <c r="Q4221" s="3">
        <v>46.2</v>
      </c>
      <c r="R4221" s="5" t="s">
        <v>3112</v>
      </c>
      <c r="S4221" s="5" t="s">
        <v>899</v>
      </c>
      <c r="T4221" s="5" t="str">
        <f t="shared" si="391"/>
        <v>Laura Armstrong</v>
      </c>
      <c r="U4221" t="s">
        <v>1988</v>
      </c>
      <c r="V4221" s="5" t="s">
        <v>47</v>
      </c>
      <c r="W4221" s="5" t="s">
        <v>57</v>
      </c>
      <c r="X4221" s="5" t="s">
        <v>107</v>
      </c>
      <c r="Y4221" s="5" t="s">
        <v>1641</v>
      </c>
      <c r="Z4221" s="5" t="s">
        <v>106</v>
      </c>
      <c r="AA4221" s="4">
        <v>0.69</v>
      </c>
      <c r="AB4221" s="1">
        <v>40100</v>
      </c>
      <c r="AC4221" s="1">
        <v>25256</v>
      </c>
      <c r="AD4221">
        <f t="shared" si="392"/>
        <v>1</v>
      </c>
      <c r="AE4221">
        <f t="shared" ca="1" si="393"/>
        <v>55</v>
      </c>
      <c r="AF4221" t="str">
        <f t="shared" ca="1" si="394"/>
        <v>18-64</v>
      </c>
      <c r="AG4221" s="3">
        <f t="shared" si="395"/>
        <v>8.7308097272727263</v>
      </c>
      <c r="AH4221" t="str">
        <f>_xlfn.IFNA(VLOOKUP(Sales_Transactions[[#This Row],[Order ID]],Returned_Items[#All],2,FALSE),"Not Returned")</f>
        <v>Not Returned</v>
      </c>
    </row>
    <row r="4222" spans="1:34" x14ac:dyDescent="0.25">
      <c r="A4222">
        <v>53795</v>
      </c>
      <c r="C4222" t="s">
        <v>1807</v>
      </c>
      <c r="D4222" s="2" t="str">
        <f>TEXT(MID(Sales_Transactions[[#This Row],[Order Date]],2,5),"d/m/yyy")</f>
        <v>30/1/2012</v>
      </c>
      <c r="E4222" s="2" t="str">
        <f>TEXT(MID(Sales_Transactions[[#This Row],[Order Date]],2,5),"d")</f>
        <v>30</v>
      </c>
      <c r="F4222" s="2" t="str">
        <f>TEXT(MID(Sales_Transactions[[#This Row],[Order Date]],2,5),"m")</f>
        <v>1</v>
      </c>
      <c r="G4222" s="2" t="str">
        <f>TEXT(MID(Sales_Transactions[[#This Row],[Order Date]],2,5),"yyy")</f>
        <v>2012</v>
      </c>
      <c r="H4222" s="2" t="str">
        <f>TEXT(MID(Sales_Transactions[[#This Row],[Order Date]],2,5),"yyy/m")</f>
        <v>2012/1</v>
      </c>
      <c r="I4222" t="s">
        <v>33</v>
      </c>
      <c r="J4222">
        <f t="shared" si="390"/>
        <v>4</v>
      </c>
      <c r="K4222" s="2">
        <v>40</v>
      </c>
      <c r="L4222" s="3">
        <v>264.60000000000002</v>
      </c>
      <c r="M4222" s="4">
        <v>0.1</v>
      </c>
      <c r="N4222" s="5" t="s">
        <v>67</v>
      </c>
      <c r="O4222" s="3">
        <v>-93.06</v>
      </c>
      <c r="P4222" s="3">
        <v>6.48</v>
      </c>
      <c r="Q4222" s="3">
        <v>6.22</v>
      </c>
      <c r="R4222" s="5" t="s">
        <v>2118</v>
      </c>
      <c r="S4222" s="5" t="s">
        <v>3085</v>
      </c>
      <c r="T4222" s="5" t="str">
        <f t="shared" si="391"/>
        <v>Sandra Flanagan</v>
      </c>
      <c r="U4222" t="s">
        <v>1988</v>
      </c>
      <c r="V4222" s="5" t="s">
        <v>74</v>
      </c>
      <c r="W4222" s="5" t="s">
        <v>28</v>
      </c>
      <c r="X4222" s="5" t="s">
        <v>75</v>
      </c>
      <c r="Y4222" s="5" t="s">
        <v>1649</v>
      </c>
      <c r="Z4222" s="5" t="s">
        <v>43</v>
      </c>
      <c r="AA4222" s="4">
        <v>0.37</v>
      </c>
      <c r="AB4222" s="1">
        <v>40939</v>
      </c>
      <c r="AC4222" s="1">
        <v>25091</v>
      </c>
      <c r="AD4222">
        <f t="shared" si="392"/>
        <v>1</v>
      </c>
      <c r="AE4222">
        <f t="shared" ca="1" si="393"/>
        <v>55</v>
      </c>
      <c r="AF4222" t="str">
        <f t="shared" ca="1" si="394"/>
        <v>18-64</v>
      </c>
      <c r="AG4222" s="3">
        <f t="shared" si="395"/>
        <v>0.31733800000000001</v>
      </c>
      <c r="AH4222" t="str">
        <f>_xlfn.IFNA(VLOOKUP(Sales_Transactions[[#This Row],[Order ID]],Returned_Items[#All],2,FALSE),"Not Returned")</f>
        <v>Not Returned</v>
      </c>
    </row>
    <row r="4223" spans="1:34" x14ac:dyDescent="0.25">
      <c r="A4223">
        <v>53795</v>
      </c>
      <c r="C4223" t="s">
        <v>1807</v>
      </c>
      <c r="D4223" s="2" t="str">
        <f>TEXT(MID(Sales_Transactions[[#This Row],[Order Date]],2,5),"d/m/yyy")</f>
        <v>30/1/2012</v>
      </c>
      <c r="E4223" s="2" t="str">
        <f>TEXT(MID(Sales_Transactions[[#This Row],[Order Date]],2,5),"d")</f>
        <v>30</v>
      </c>
      <c r="F4223" s="2" t="str">
        <f>TEXT(MID(Sales_Transactions[[#This Row],[Order Date]],2,5),"m")</f>
        <v>1</v>
      </c>
      <c r="G4223" s="2" t="str">
        <f>TEXT(MID(Sales_Transactions[[#This Row],[Order Date]],2,5),"yyy")</f>
        <v>2012</v>
      </c>
      <c r="H4223" s="2" t="str">
        <f>TEXT(MID(Sales_Transactions[[#This Row],[Order Date]],2,5),"yyy/m")</f>
        <v>2012/1</v>
      </c>
      <c r="I4223" t="s">
        <v>33</v>
      </c>
      <c r="J4223">
        <f t="shared" si="390"/>
        <v>4</v>
      </c>
      <c r="K4223" s="2">
        <v>21</v>
      </c>
      <c r="L4223" s="3">
        <v>3356.7350000000001</v>
      </c>
      <c r="M4223" s="4">
        <v>0.05</v>
      </c>
      <c r="N4223" s="5" t="s">
        <v>23</v>
      </c>
      <c r="O4223" s="3">
        <v>370.33</v>
      </c>
      <c r="P4223" s="3">
        <v>195.99</v>
      </c>
      <c r="Q4223" s="3">
        <v>4.2</v>
      </c>
      <c r="R4223" s="5" t="s">
        <v>2118</v>
      </c>
      <c r="S4223" s="5" t="s">
        <v>3085</v>
      </c>
      <c r="T4223" s="5" t="str">
        <f t="shared" si="391"/>
        <v>Sandra Flanagan</v>
      </c>
      <c r="U4223" t="s">
        <v>1988</v>
      </c>
      <c r="V4223" s="5" t="s">
        <v>74</v>
      </c>
      <c r="W4223" s="5" t="s">
        <v>48</v>
      </c>
      <c r="X4223" s="5" t="s">
        <v>49</v>
      </c>
      <c r="Y4223" s="5" t="s">
        <v>1039</v>
      </c>
      <c r="Z4223" s="5" t="s">
        <v>43</v>
      </c>
      <c r="AA4223" s="4">
        <v>0.6</v>
      </c>
      <c r="AB4223" s="1">
        <v>40940</v>
      </c>
      <c r="AC4223" s="1">
        <v>24908</v>
      </c>
      <c r="AD4223">
        <f t="shared" si="392"/>
        <v>2</v>
      </c>
      <c r="AE4223">
        <f t="shared" ca="1" si="393"/>
        <v>56</v>
      </c>
      <c r="AF4223" t="str">
        <f t="shared" ca="1" si="394"/>
        <v>18-64</v>
      </c>
      <c r="AG4223" s="3">
        <f t="shared" si="395"/>
        <v>9.5281907142857136</v>
      </c>
      <c r="AH4223" t="str">
        <f>_xlfn.IFNA(VLOOKUP(Sales_Transactions[[#This Row],[Order ID]],Returned_Items[#All],2,FALSE),"Not Returned")</f>
        <v>Not Returned</v>
      </c>
    </row>
    <row r="4224" spans="1:34" x14ac:dyDescent="0.25">
      <c r="A4224">
        <v>54209</v>
      </c>
      <c r="C4224" t="s">
        <v>2287</v>
      </c>
      <c r="D4224" s="2" t="str">
        <f>TEXT(MID(Sales_Transactions[[#This Row],[Order Date]],2,5),"d/m/yyy")</f>
        <v>15/8/2012</v>
      </c>
      <c r="E4224" s="2" t="str">
        <f>TEXT(MID(Sales_Transactions[[#This Row],[Order Date]],2,5),"d")</f>
        <v>15</v>
      </c>
      <c r="F4224" s="2" t="str">
        <f>TEXT(MID(Sales_Transactions[[#This Row],[Order Date]],2,5),"m")</f>
        <v>8</v>
      </c>
      <c r="G4224" s="2" t="str">
        <f>TEXT(MID(Sales_Transactions[[#This Row],[Order Date]],2,5),"yyy")</f>
        <v>2012</v>
      </c>
      <c r="H4224" s="2" t="str">
        <f>TEXT(MID(Sales_Transactions[[#This Row],[Order Date]],2,5),"yyy/m")</f>
        <v>2012/8</v>
      </c>
      <c r="I4224" t="s">
        <v>78</v>
      </c>
      <c r="J4224">
        <f t="shared" si="390"/>
        <v>3</v>
      </c>
      <c r="K4224" s="2">
        <v>21</v>
      </c>
      <c r="L4224" s="3">
        <v>664.98900000000003</v>
      </c>
      <c r="M4224" s="4">
        <v>0.04</v>
      </c>
      <c r="N4224" s="5" t="s">
        <v>23</v>
      </c>
      <c r="O4224" s="3">
        <v>170.46</v>
      </c>
      <c r="P4224" s="3">
        <v>35.99</v>
      </c>
      <c r="Q4224" s="3">
        <v>5.99</v>
      </c>
      <c r="R4224" s="5" t="s">
        <v>2317</v>
      </c>
      <c r="S4224" s="5" t="s">
        <v>3071</v>
      </c>
      <c r="T4224" s="5" t="str">
        <f t="shared" si="391"/>
        <v>Arthur Prichep</v>
      </c>
      <c r="U4224" t="s">
        <v>1988</v>
      </c>
      <c r="V4224" s="5" t="s">
        <v>74</v>
      </c>
      <c r="W4224" s="5" t="s">
        <v>48</v>
      </c>
      <c r="X4224" s="5" t="s">
        <v>49</v>
      </c>
      <c r="Y4224" s="5" t="s">
        <v>1580</v>
      </c>
      <c r="Z4224" s="5" t="s">
        <v>84</v>
      </c>
      <c r="AA4224" s="4">
        <v>0.38</v>
      </c>
      <c r="AB4224" s="1">
        <v>41138</v>
      </c>
      <c r="AC4224" s="1">
        <v>25096</v>
      </c>
      <c r="AD4224">
        <f t="shared" si="392"/>
        <v>2</v>
      </c>
      <c r="AE4224">
        <f t="shared" ca="1" si="393"/>
        <v>55</v>
      </c>
      <c r="AF4224" t="str">
        <f t="shared" ca="1" si="394"/>
        <v>18-64</v>
      </c>
      <c r="AG4224" s="3">
        <f t="shared" si="395"/>
        <v>1.9983620952380956</v>
      </c>
      <c r="AH4224" t="str">
        <f>_xlfn.IFNA(VLOOKUP(Sales_Transactions[[#This Row],[Order ID]],Returned_Items[#All],2,FALSE),"Not Returned")</f>
        <v>Not Returned</v>
      </c>
    </row>
    <row r="4225" spans="1:34" x14ac:dyDescent="0.25">
      <c r="A4225">
        <v>54369</v>
      </c>
      <c r="C4225" t="s">
        <v>722</v>
      </c>
      <c r="D4225" s="2" t="str">
        <f>TEXT(MID(Sales_Transactions[[#This Row],[Order Date]],2,5),"d/m/yyy")</f>
        <v>2/3/2009</v>
      </c>
      <c r="E4225" s="2" t="str">
        <f>TEXT(MID(Sales_Transactions[[#This Row],[Order Date]],2,5),"d")</f>
        <v>2</v>
      </c>
      <c r="F4225" s="2" t="str">
        <f>TEXT(MID(Sales_Transactions[[#This Row],[Order Date]],2,5),"m")</f>
        <v>3</v>
      </c>
      <c r="G4225" s="2" t="str">
        <f>TEXT(MID(Sales_Transactions[[#This Row],[Order Date]],2,5),"yyy")</f>
        <v>2009</v>
      </c>
      <c r="H4225" s="2" t="str">
        <f>TEXT(MID(Sales_Transactions[[#This Row],[Order Date]],2,5),"yyy/m")</f>
        <v>2009/3</v>
      </c>
      <c r="I4225" t="s">
        <v>52</v>
      </c>
      <c r="J4225">
        <f t="shared" si="390"/>
        <v>1</v>
      </c>
      <c r="K4225" s="2">
        <v>47</v>
      </c>
      <c r="L4225" s="3">
        <v>421.08</v>
      </c>
      <c r="M4225" s="4">
        <v>0</v>
      </c>
      <c r="N4225" s="5" t="s">
        <v>67</v>
      </c>
      <c r="O4225" s="3">
        <v>82.31</v>
      </c>
      <c r="P4225" s="3">
        <v>8.33</v>
      </c>
      <c r="Q4225" s="3">
        <v>1.99</v>
      </c>
      <c r="R4225" s="5" t="s">
        <v>3074</v>
      </c>
      <c r="S4225" s="5" t="s">
        <v>3135</v>
      </c>
      <c r="T4225" s="5" t="str">
        <f t="shared" si="391"/>
        <v>Ryan Akin</v>
      </c>
      <c r="U4225" t="s">
        <v>1988</v>
      </c>
      <c r="V4225" s="5" t="s">
        <v>37</v>
      </c>
      <c r="W4225" s="5" t="s">
        <v>48</v>
      </c>
      <c r="X4225" s="5" t="s">
        <v>87</v>
      </c>
      <c r="Y4225" s="5" t="s">
        <v>522</v>
      </c>
      <c r="Z4225" s="5" t="s">
        <v>60</v>
      </c>
      <c r="AA4225" s="4">
        <v>0.52</v>
      </c>
      <c r="AB4225" s="1">
        <v>39876</v>
      </c>
      <c r="AC4225" s="1">
        <v>25169</v>
      </c>
      <c r="AD4225">
        <f t="shared" si="392"/>
        <v>2</v>
      </c>
      <c r="AE4225">
        <f t="shared" ca="1" si="393"/>
        <v>55</v>
      </c>
      <c r="AF4225" t="str">
        <f t="shared" ca="1" si="394"/>
        <v>18-64</v>
      </c>
      <c r="AG4225" s="3">
        <f t="shared" si="395"/>
        <v>0.21957446808510639</v>
      </c>
      <c r="AH4225" t="str">
        <f>_xlfn.IFNA(VLOOKUP(Sales_Transactions[[#This Row],[Order ID]],Returned_Items[#All],2,FALSE),"Not Returned")</f>
        <v>Not Returned</v>
      </c>
    </row>
    <row r="4226" spans="1:34" x14ac:dyDescent="0.25">
      <c r="A4226">
        <v>54850</v>
      </c>
      <c r="C4226" t="s">
        <v>801</v>
      </c>
      <c r="D4226" s="2" t="str">
        <f>TEXT(MID(Sales_Transactions[[#This Row],[Order Date]],2,5),"d/m/yyy")</f>
        <v>24/12/2010</v>
      </c>
      <c r="E4226" s="2" t="str">
        <f>TEXT(MID(Sales_Transactions[[#This Row],[Order Date]],2,5),"d")</f>
        <v>24</v>
      </c>
      <c r="F4226" s="2" t="str">
        <f>TEXT(MID(Sales_Transactions[[#This Row],[Order Date]],2,5),"m")</f>
        <v>12</v>
      </c>
      <c r="G4226" s="2" t="str">
        <f>TEXT(MID(Sales_Transactions[[#This Row],[Order Date]],2,5),"yyy")</f>
        <v>2010</v>
      </c>
      <c r="H4226" s="2" t="str">
        <f>TEXT(MID(Sales_Transactions[[#This Row],[Order Date]],2,5),"yyy/m")</f>
        <v>2010/12</v>
      </c>
      <c r="I4226" t="s">
        <v>52</v>
      </c>
      <c r="J4226">
        <f t="shared" ref="J4226:J4289" si="396">IF(I4226="Making Critical",5,IF(I4226="High",4,IF(I4226="Medium",3,IF(I4226="Low",2,1))))</f>
        <v>1</v>
      </c>
      <c r="K4226" s="2">
        <v>16</v>
      </c>
      <c r="L4226" s="3">
        <v>2834.96</v>
      </c>
      <c r="M4226" s="4">
        <v>7.0000000000000007E-2</v>
      </c>
      <c r="N4226" s="5" t="s">
        <v>23</v>
      </c>
      <c r="O4226" s="3">
        <v>587.64</v>
      </c>
      <c r="P4226" s="3">
        <v>178.47</v>
      </c>
      <c r="Q4226" s="3">
        <v>19.989999999999998</v>
      </c>
      <c r="R4226" s="5" t="s">
        <v>2155</v>
      </c>
      <c r="S4226" s="5" t="s">
        <v>137</v>
      </c>
      <c r="T4226" s="5" t="str">
        <f t="shared" ref="T4226:T4289" si="397">R4226 &amp; " " &amp; S4226</f>
        <v>Nat Carroll</v>
      </c>
      <c r="U4226" t="s">
        <v>1988</v>
      </c>
      <c r="V4226" s="5" t="s">
        <v>74</v>
      </c>
      <c r="W4226" s="5" t="s">
        <v>28</v>
      </c>
      <c r="X4226" s="5" t="s">
        <v>29</v>
      </c>
      <c r="Y4226" s="5" t="s">
        <v>2127</v>
      </c>
      <c r="Z4226" s="5" t="s">
        <v>43</v>
      </c>
      <c r="AA4226" s="4">
        <v>0.55000000000000004</v>
      </c>
      <c r="AB4226" s="1">
        <v>40536</v>
      </c>
      <c r="AC4226" s="1">
        <v>24877</v>
      </c>
      <c r="AD4226">
        <f t="shared" ref="AD4226:AD4289" si="398">_xlfn.DAYS(AB4226,D4226)</f>
        <v>0</v>
      </c>
      <c r="AE4226">
        <f t="shared" ref="AE4226:AE4289" ca="1" si="399">DATEDIF(AC4226,TODAY(),"Y")</f>
        <v>56</v>
      </c>
      <c r="AF4226" t="str">
        <f t="shared" ref="AF4226:AF4289" ca="1" si="400">IF(AE4226&lt;18,"Under 18",IF(AE4226&lt;65,"18-64","Over 65"))</f>
        <v>18-64</v>
      </c>
      <c r="AG4226" s="3">
        <f t="shared" ref="AG4226:AG4289" si="401" xml:space="preserve"> (P4226 - (M4226 / 100) * P4226 + Q4226) / K4226</f>
        <v>12.3959419375</v>
      </c>
      <c r="AH4226" t="str">
        <f>_xlfn.IFNA(VLOOKUP(Sales_Transactions[[#This Row],[Order ID]],Returned_Items[#All],2,FALSE),"Not Returned")</f>
        <v>Not Returned</v>
      </c>
    </row>
    <row r="4227" spans="1:34" x14ac:dyDescent="0.25">
      <c r="A4227">
        <v>54850</v>
      </c>
      <c r="C4227" t="s">
        <v>801</v>
      </c>
      <c r="D4227" s="2" t="str">
        <f>TEXT(MID(Sales_Transactions[[#This Row],[Order Date]],2,5),"d/m/yyy")</f>
        <v>24/12/2010</v>
      </c>
      <c r="E4227" s="2" t="str">
        <f>TEXT(MID(Sales_Transactions[[#This Row],[Order Date]],2,5),"d")</f>
        <v>24</v>
      </c>
      <c r="F4227" s="2" t="str">
        <f>TEXT(MID(Sales_Transactions[[#This Row],[Order Date]],2,5),"m")</f>
        <v>12</v>
      </c>
      <c r="G4227" s="2" t="str">
        <f>TEXT(MID(Sales_Transactions[[#This Row],[Order Date]],2,5),"yyy")</f>
        <v>2010</v>
      </c>
      <c r="H4227" s="2" t="str">
        <f>TEXT(MID(Sales_Transactions[[#This Row],[Order Date]],2,5),"yyy/m")</f>
        <v>2010/12</v>
      </c>
      <c r="I4227" t="s">
        <v>52</v>
      </c>
      <c r="J4227">
        <f t="shared" si="396"/>
        <v>1</v>
      </c>
      <c r="K4227" s="2">
        <v>9</v>
      </c>
      <c r="L4227" s="3">
        <v>953.98900000000003</v>
      </c>
      <c r="M4227" s="4">
        <v>0.02</v>
      </c>
      <c r="N4227" s="5" t="s">
        <v>23</v>
      </c>
      <c r="O4227" s="3">
        <v>-249.33</v>
      </c>
      <c r="P4227" s="3">
        <v>125.99</v>
      </c>
      <c r="Q4227" s="3">
        <v>8.08</v>
      </c>
      <c r="R4227" s="5" t="s">
        <v>2155</v>
      </c>
      <c r="S4227" s="5" t="s">
        <v>137</v>
      </c>
      <c r="T4227" s="5" t="str">
        <f t="shared" si="397"/>
        <v>Nat Carroll</v>
      </c>
      <c r="U4227" t="s">
        <v>1988</v>
      </c>
      <c r="V4227" s="5" t="s">
        <v>74</v>
      </c>
      <c r="W4227" s="5" t="s">
        <v>48</v>
      </c>
      <c r="X4227" s="5" t="s">
        <v>49</v>
      </c>
      <c r="Y4227" s="5" t="s">
        <v>425</v>
      </c>
      <c r="Z4227" s="5" t="s">
        <v>43</v>
      </c>
      <c r="AA4227" s="4">
        <v>0.56999999999999995</v>
      </c>
      <c r="AB4227" s="1">
        <v>40537</v>
      </c>
      <c r="AC4227" s="1">
        <v>23355</v>
      </c>
      <c r="AD4227">
        <f t="shared" si="398"/>
        <v>1</v>
      </c>
      <c r="AE4227">
        <f t="shared" ca="1" si="399"/>
        <v>60</v>
      </c>
      <c r="AF4227" t="str">
        <f t="shared" ca="1" si="400"/>
        <v>18-64</v>
      </c>
      <c r="AG4227" s="3">
        <f t="shared" si="401"/>
        <v>14.893866888888889</v>
      </c>
      <c r="AH4227" t="str">
        <f>_xlfn.IFNA(VLOOKUP(Sales_Transactions[[#This Row],[Order ID]],Returned_Items[#All],2,FALSE),"Not Returned")</f>
        <v>Not Returned</v>
      </c>
    </row>
    <row r="4228" spans="1:34" x14ac:dyDescent="0.25">
      <c r="A4228">
        <v>54950</v>
      </c>
      <c r="C4228" t="s">
        <v>426</v>
      </c>
      <c r="D4228" s="2" t="str">
        <f>TEXT(MID(Sales_Transactions[[#This Row],[Order Date]],2,5),"d/m/yyy")</f>
        <v>5/12/2010</v>
      </c>
      <c r="E4228" s="2" t="str">
        <f>TEXT(MID(Sales_Transactions[[#This Row],[Order Date]],2,5),"d")</f>
        <v>5</v>
      </c>
      <c r="F4228" s="2" t="str">
        <f>TEXT(MID(Sales_Transactions[[#This Row],[Order Date]],2,5),"m")</f>
        <v>12</v>
      </c>
      <c r="G4228" s="2" t="str">
        <f>TEXT(MID(Sales_Transactions[[#This Row],[Order Date]],2,5),"yyy")</f>
        <v>2010</v>
      </c>
      <c r="H4228" s="2" t="str">
        <f>TEXT(MID(Sales_Transactions[[#This Row],[Order Date]],2,5),"yyy/m")</f>
        <v>2010/12</v>
      </c>
      <c r="I4228" t="s">
        <v>33</v>
      </c>
      <c r="J4228">
        <f t="shared" si="396"/>
        <v>4</v>
      </c>
      <c r="K4228" s="2">
        <v>26</v>
      </c>
      <c r="L4228" s="3">
        <v>174.58</v>
      </c>
      <c r="M4228" s="4">
        <v>0.08</v>
      </c>
      <c r="N4228" s="5" t="s">
        <v>23</v>
      </c>
      <c r="O4228" s="3">
        <v>-57.17</v>
      </c>
      <c r="P4228" s="3">
        <v>6.84</v>
      </c>
      <c r="Q4228" s="3">
        <v>4.42</v>
      </c>
      <c r="R4228" s="5" t="s">
        <v>3122</v>
      </c>
      <c r="S4228" s="5" t="s">
        <v>3123</v>
      </c>
      <c r="T4228" s="5" t="str">
        <f t="shared" si="397"/>
        <v>Stephanie Ulpright</v>
      </c>
      <c r="U4228" t="s">
        <v>1988</v>
      </c>
      <c r="V4228" s="5" t="s">
        <v>37</v>
      </c>
      <c r="W4228" s="5" t="s">
        <v>28</v>
      </c>
      <c r="X4228" s="5" t="s">
        <v>221</v>
      </c>
      <c r="Y4228" s="5" t="s">
        <v>2418</v>
      </c>
      <c r="Z4228" s="5" t="s">
        <v>60</v>
      </c>
      <c r="AA4228" s="4">
        <v>0.57999999999999996</v>
      </c>
      <c r="AB4228" s="1">
        <v>40518</v>
      </c>
      <c r="AC4228" s="1">
        <v>24781</v>
      </c>
      <c r="AD4228">
        <f t="shared" si="398"/>
        <v>1</v>
      </c>
      <c r="AE4228">
        <f t="shared" ca="1" si="399"/>
        <v>56</v>
      </c>
      <c r="AF4228" t="str">
        <f t="shared" ca="1" si="400"/>
        <v>18-64</v>
      </c>
      <c r="AG4228" s="3">
        <f t="shared" si="401"/>
        <v>0.43286646153846153</v>
      </c>
      <c r="AH4228" t="str">
        <f>_xlfn.IFNA(VLOOKUP(Sales_Transactions[[#This Row],[Order ID]],Returned_Items[#All],2,FALSE),"Not Returned")</f>
        <v>Not Returned</v>
      </c>
    </row>
    <row r="4229" spans="1:34" x14ac:dyDescent="0.25">
      <c r="A4229">
        <v>54950</v>
      </c>
      <c r="C4229" t="s">
        <v>426</v>
      </c>
      <c r="D4229" s="2" t="str">
        <f>TEXT(MID(Sales_Transactions[[#This Row],[Order Date]],2,5),"d/m/yyy")</f>
        <v>5/12/2010</v>
      </c>
      <c r="E4229" s="2" t="str">
        <f>TEXT(MID(Sales_Transactions[[#This Row],[Order Date]],2,5),"d")</f>
        <v>5</v>
      </c>
      <c r="F4229" s="2" t="str">
        <f>TEXT(MID(Sales_Transactions[[#This Row],[Order Date]],2,5),"m")</f>
        <v>12</v>
      </c>
      <c r="G4229" s="2" t="str">
        <f>TEXT(MID(Sales_Transactions[[#This Row],[Order Date]],2,5),"yyy")</f>
        <v>2010</v>
      </c>
      <c r="H4229" s="2" t="str">
        <f>TEXT(MID(Sales_Transactions[[#This Row],[Order Date]],2,5),"yyy/m")</f>
        <v>2010/12</v>
      </c>
      <c r="I4229" t="s">
        <v>33</v>
      </c>
      <c r="J4229">
        <f t="shared" si="396"/>
        <v>4</v>
      </c>
      <c r="K4229" s="2">
        <v>22</v>
      </c>
      <c r="L4229" s="3">
        <v>8789.5400000000009</v>
      </c>
      <c r="M4229" s="4">
        <v>7.0000000000000007E-2</v>
      </c>
      <c r="N4229" s="5" t="s">
        <v>34</v>
      </c>
      <c r="O4229" s="3">
        <v>-1025.19</v>
      </c>
      <c r="P4229" s="3">
        <v>424.21</v>
      </c>
      <c r="Q4229" s="3">
        <v>110.2</v>
      </c>
      <c r="R4229" s="5" t="s">
        <v>3122</v>
      </c>
      <c r="S4229" s="5" t="s">
        <v>3123</v>
      </c>
      <c r="T4229" s="5" t="str">
        <f t="shared" si="397"/>
        <v>Stephanie Ulpright</v>
      </c>
      <c r="U4229" t="s">
        <v>1988</v>
      </c>
      <c r="V4229" s="5" t="s">
        <v>37</v>
      </c>
      <c r="W4229" s="5" t="s">
        <v>57</v>
      </c>
      <c r="X4229" s="5" t="s">
        <v>107</v>
      </c>
      <c r="Y4229" s="5" t="s">
        <v>1459</v>
      </c>
      <c r="Z4229" s="5" t="s">
        <v>106</v>
      </c>
      <c r="AA4229" s="4">
        <v>0.67</v>
      </c>
      <c r="AB4229" s="1">
        <v>40518</v>
      </c>
      <c r="AC4229" s="1">
        <v>24638</v>
      </c>
      <c r="AD4229">
        <f t="shared" si="398"/>
        <v>1</v>
      </c>
      <c r="AE4229">
        <f t="shared" ca="1" si="399"/>
        <v>57</v>
      </c>
      <c r="AF4229" t="str">
        <f t="shared" ca="1" si="400"/>
        <v>18-64</v>
      </c>
      <c r="AG4229" s="3">
        <f t="shared" si="401"/>
        <v>24.277866045454548</v>
      </c>
      <c r="AH4229" t="str">
        <f>_xlfn.IFNA(VLOOKUP(Sales_Transactions[[#This Row],[Order ID]],Returned_Items[#All],2,FALSE),"Not Returned")</f>
        <v>Not Returned</v>
      </c>
    </row>
    <row r="4230" spans="1:34" x14ac:dyDescent="0.25">
      <c r="A4230">
        <v>55172</v>
      </c>
      <c r="C4230" t="s">
        <v>1107</v>
      </c>
      <c r="D4230" s="2" t="str">
        <f>TEXT(MID(Sales_Transactions[[#This Row],[Order Date]],2,5),"d/m/yyy")</f>
        <v>3/12/2010</v>
      </c>
      <c r="E4230" s="2" t="str">
        <f>TEXT(MID(Sales_Transactions[[#This Row],[Order Date]],2,5),"d")</f>
        <v>3</v>
      </c>
      <c r="F4230" s="2" t="str">
        <f>TEXT(MID(Sales_Transactions[[#This Row],[Order Date]],2,5),"m")</f>
        <v>12</v>
      </c>
      <c r="G4230" s="2" t="str">
        <f>TEXT(MID(Sales_Transactions[[#This Row],[Order Date]],2,5),"yyy")</f>
        <v>2010</v>
      </c>
      <c r="H4230" s="2" t="str">
        <f>TEXT(MID(Sales_Transactions[[#This Row],[Order Date]],2,5),"yyy/m")</f>
        <v>2010/12</v>
      </c>
      <c r="I4230" t="s">
        <v>52</v>
      </c>
      <c r="J4230">
        <f t="shared" si="396"/>
        <v>1</v>
      </c>
      <c r="K4230" s="2">
        <v>1</v>
      </c>
      <c r="L4230" s="3">
        <v>37.89</v>
      </c>
      <c r="M4230" s="4">
        <v>0</v>
      </c>
      <c r="N4230" s="5" t="s">
        <v>23</v>
      </c>
      <c r="O4230" s="3">
        <v>-120.97</v>
      </c>
      <c r="P4230" s="3">
        <v>35.409999999999997</v>
      </c>
      <c r="Q4230" s="3">
        <v>1.99</v>
      </c>
      <c r="R4230" s="5" t="s">
        <v>2717</v>
      </c>
      <c r="S4230" s="5" t="s">
        <v>3001</v>
      </c>
      <c r="T4230" s="5" t="str">
        <f t="shared" si="397"/>
        <v>Katherine Nockton</v>
      </c>
      <c r="U4230" t="s">
        <v>1988</v>
      </c>
      <c r="V4230" s="5" t="s">
        <v>47</v>
      </c>
      <c r="W4230" s="5" t="s">
        <v>48</v>
      </c>
      <c r="X4230" s="5" t="s">
        <v>87</v>
      </c>
      <c r="Y4230" s="5" t="s">
        <v>1707</v>
      </c>
      <c r="Z4230" s="5" t="s">
        <v>60</v>
      </c>
      <c r="AA4230" s="4">
        <v>0.43</v>
      </c>
      <c r="AB4230" s="1">
        <v>40516</v>
      </c>
      <c r="AC4230" s="1">
        <v>24778</v>
      </c>
      <c r="AD4230">
        <f t="shared" si="398"/>
        <v>1</v>
      </c>
      <c r="AE4230">
        <f t="shared" ca="1" si="399"/>
        <v>56</v>
      </c>
      <c r="AF4230" t="str">
        <f t="shared" ca="1" si="400"/>
        <v>18-64</v>
      </c>
      <c r="AG4230" s="3">
        <f t="shared" si="401"/>
        <v>37.4</v>
      </c>
      <c r="AH4230" t="str">
        <f>_xlfn.IFNA(VLOOKUP(Sales_Transactions[[#This Row],[Order ID]],Returned_Items[#All],2,FALSE),"Not Returned")</f>
        <v>Returned</v>
      </c>
    </row>
    <row r="4231" spans="1:34" x14ac:dyDescent="0.25">
      <c r="A4231">
        <v>55235</v>
      </c>
      <c r="C4231" t="s">
        <v>1445</v>
      </c>
      <c r="D4231" s="2" t="str">
        <f>TEXT(MID(Sales_Transactions[[#This Row],[Order Date]],2,5),"d/m/yyy")</f>
        <v>6/10/2010</v>
      </c>
      <c r="E4231" s="2" t="str">
        <f>TEXT(MID(Sales_Transactions[[#This Row],[Order Date]],2,5),"d")</f>
        <v>6</v>
      </c>
      <c r="F4231" s="2" t="str">
        <f>TEXT(MID(Sales_Transactions[[#This Row],[Order Date]],2,5),"m")</f>
        <v>10</v>
      </c>
      <c r="G4231" s="2" t="str">
        <f>TEXT(MID(Sales_Transactions[[#This Row],[Order Date]],2,5),"yyy")</f>
        <v>2010</v>
      </c>
      <c r="H4231" s="2" t="str">
        <f>TEXT(MID(Sales_Transactions[[#This Row],[Order Date]],2,5),"yyy/m")</f>
        <v>2010/10</v>
      </c>
      <c r="I4231" t="s">
        <v>22</v>
      </c>
      <c r="J4231">
        <f t="shared" si="396"/>
        <v>2</v>
      </c>
      <c r="K4231" s="2">
        <v>33</v>
      </c>
      <c r="L4231" s="3">
        <v>2532.6174999999998</v>
      </c>
      <c r="M4231" s="4">
        <v>0</v>
      </c>
      <c r="N4231" s="5" t="s">
        <v>23</v>
      </c>
      <c r="O4231" s="3">
        <v>730.51</v>
      </c>
      <c r="P4231" s="3">
        <v>85.99</v>
      </c>
      <c r="Q4231" s="3">
        <v>2.79</v>
      </c>
      <c r="R4231" s="5" t="s">
        <v>3083</v>
      </c>
      <c r="S4231" s="5" t="s">
        <v>3084</v>
      </c>
      <c r="T4231" s="5" t="str">
        <f t="shared" si="397"/>
        <v>Jane Waco</v>
      </c>
      <c r="U4231" t="s">
        <v>1988</v>
      </c>
      <c r="V4231" s="5" t="s">
        <v>47</v>
      </c>
      <c r="W4231" s="5" t="s">
        <v>48</v>
      </c>
      <c r="X4231" s="5" t="s">
        <v>49</v>
      </c>
      <c r="Y4231" s="5" t="s">
        <v>1571</v>
      </c>
      <c r="Z4231" s="5" t="s">
        <v>43</v>
      </c>
      <c r="AA4231" s="4">
        <v>0.57999999999999996</v>
      </c>
      <c r="AB4231" s="1">
        <v>40459</v>
      </c>
      <c r="AC4231" s="1">
        <v>24351</v>
      </c>
      <c r="AD4231">
        <f t="shared" si="398"/>
        <v>2</v>
      </c>
      <c r="AE4231">
        <f t="shared" ca="1" si="399"/>
        <v>57</v>
      </c>
      <c r="AF4231" t="str">
        <f t="shared" ca="1" si="400"/>
        <v>18-64</v>
      </c>
      <c r="AG4231" s="3">
        <f t="shared" si="401"/>
        <v>2.6903030303030304</v>
      </c>
      <c r="AH4231" t="str">
        <f>_xlfn.IFNA(VLOOKUP(Sales_Transactions[[#This Row],[Order ID]],Returned_Items[#All],2,FALSE),"Not Returned")</f>
        <v>Returned</v>
      </c>
    </row>
    <row r="4232" spans="1:34" x14ac:dyDescent="0.25">
      <c r="A4232">
        <v>55300</v>
      </c>
      <c r="C4232" t="s">
        <v>824</v>
      </c>
      <c r="D4232" s="2" t="str">
        <f>TEXT(MID(Sales_Transactions[[#This Row],[Order Date]],2,5),"d/m/yyy")</f>
        <v>20/2/2009</v>
      </c>
      <c r="E4232" s="2" t="str">
        <f>TEXT(MID(Sales_Transactions[[#This Row],[Order Date]],2,5),"d")</f>
        <v>20</v>
      </c>
      <c r="F4232" s="2" t="str">
        <f>TEXT(MID(Sales_Transactions[[#This Row],[Order Date]],2,5),"m")</f>
        <v>2</v>
      </c>
      <c r="G4232" s="2" t="str">
        <f>TEXT(MID(Sales_Transactions[[#This Row],[Order Date]],2,5),"yyy")</f>
        <v>2009</v>
      </c>
      <c r="H4232" s="2" t="str">
        <f>TEXT(MID(Sales_Transactions[[#This Row],[Order Date]],2,5),"yyy/m")</f>
        <v>2009/2</v>
      </c>
      <c r="I4232" t="s">
        <v>33</v>
      </c>
      <c r="J4232">
        <f t="shared" si="396"/>
        <v>4</v>
      </c>
      <c r="K4232" s="2">
        <v>37</v>
      </c>
      <c r="L4232" s="3">
        <v>159.88999999999999</v>
      </c>
      <c r="M4232" s="4">
        <v>0.03</v>
      </c>
      <c r="N4232" s="5" t="s">
        <v>23</v>
      </c>
      <c r="O4232" s="3">
        <v>-185.17</v>
      </c>
      <c r="P4232" s="3">
        <v>4.0599999999999996</v>
      </c>
      <c r="Q4232" s="3">
        <v>6.89</v>
      </c>
      <c r="R4232" s="5" t="s">
        <v>1250</v>
      </c>
      <c r="S4232" s="5" t="s">
        <v>3081</v>
      </c>
      <c r="T4232" s="5" t="str">
        <f t="shared" si="397"/>
        <v>Sally Hughsby</v>
      </c>
      <c r="U4232" t="s">
        <v>1988</v>
      </c>
      <c r="V4232" s="5" t="s">
        <v>37</v>
      </c>
      <c r="W4232" s="5" t="s">
        <v>28</v>
      </c>
      <c r="X4232" s="5" t="s">
        <v>38</v>
      </c>
      <c r="Y4232" s="5" t="s">
        <v>669</v>
      </c>
      <c r="Z4232" s="5" t="s">
        <v>43</v>
      </c>
      <c r="AA4232" s="4">
        <v>0.6</v>
      </c>
      <c r="AB4232" s="1">
        <v>39866</v>
      </c>
      <c r="AC4232" s="1">
        <v>24459</v>
      </c>
      <c r="AD4232">
        <f t="shared" si="398"/>
        <v>2</v>
      </c>
      <c r="AE4232">
        <f t="shared" ca="1" si="399"/>
        <v>57</v>
      </c>
      <c r="AF4232" t="str">
        <f t="shared" ca="1" si="400"/>
        <v>18-64</v>
      </c>
      <c r="AG4232" s="3">
        <f t="shared" si="401"/>
        <v>0.29591302702702704</v>
      </c>
      <c r="AH4232" t="str">
        <f>_xlfn.IFNA(VLOOKUP(Sales_Transactions[[#This Row],[Order ID]],Returned_Items[#All],2,FALSE),"Not Returned")</f>
        <v>Not Returned</v>
      </c>
    </row>
    <row r="4233" spans="1:34" x14ac:dyDescent="0.25">
      <c r="A4233">
        <v>55300</v>
      </c>
      <c r="C4233" t="s">
        <v>824</v>
      </c>
      <c r="D4233" s="2" t="str">
        <f>TEXT(MID(Sales_Transactions[[#This Row],[Order Date]],2,5),"d/m/yyy")</f>
        <v>20/2/2009</v>
      </c>
      <c r="E4233" s="2" t="str">
        <f>TEXT(MID(Sales_Transactions[[#This Row],[Order Date]],2,5),"d")</f>
        <v>20</v>
      </c>
      <c r="F4233" s="2" t="str">
        <f>TEXT(MID(Sales_Transactions[[#This Row],[Order Date]],2,5),"m")</f>
        <v>2</v>
      </c>
      <c r="G4233" s="2" t="str">
        <f>TEXT(MID(Sales_Transactions[[#This Row],[Order Date]],2,5),"yyy")</f>
        <v>2009</v>
      </c>
      <c r="H4233" s="2" t="str">
        <f>TEXT(MID(Sales_Transactions[[#This Row],[Order Date]],2,5),"yyy/m")</f>
        <v>2009/2</v>
      </c>
      <c r="I4233" t="s">
        <v>33</v>
      </c>
      <c r="J4233">
        <f t="shared" si="396"/>
        <v>4</v>
      </c>
      <c r="K4233" s="2">
        <v>48</v>
      </c>
      <c r="L4233" s="3">
        <v>180.48</v>
      </c>
      <c r="M4233" s="4">
        <v>0.01</v>
      </c>
      <c r="N4233" s="5" t="s">
        <v>23</v>
      </c>
      <c r="O4233" s="3">
        <v>82.38</v>
      </c>
      <c r="P4233" s="3">
        <v>3.75</v>
      </c>
      <c r="Q4233" s="3">
        <v>0.5</v>
      </c>
      <c r="R4233" s="5" t="s">
        <v>1250</v>
      </c>
      <c r="S4233" s="5" t="s">
        <v>3081</v>
      </c>
      <c r="T4233" s="5" t="str">
        <f t="shared" si="397"/>
        <v>Sally Hughsby</v>
      </c>
      <c r="U4233" t="s">
        <v>1988</v>
      </c>
      <c r="V4233" s="5" t="s">
        <v>37</v>
      </c>
      <c r="W4233" s="5" t="s">
        <v>28</v>
      </c>
      <c r="X4233" s="5" t="s">
        <v>115</v>
      </c>
      <c r="Y4233" s="5" t="s">
        <v>185</v>
      </c>
      <c r="Z4233" s="5" t="s">
        <v>43</v>
      </c>
      <c r="AA4233" s="4">
        <v>0.37</v>
      </c>
      <c r="AB4233" s="1">
        <v>39865</v>
      </c>
      <c r="AC4233" s="1">
        <v>24207</v>
      </c>
      <c r="AD4233">
        <f t="shared" si="398"/>
        <v>1</v>
      </c>
      <c r="AE4233">
        <f t="shared" ca="1" si="399"/>
        <v>58</v>
      </c>
      <c r="AF4233" t="str">
        <f t="shared" ca="1" si="400"/>
        <v>18-64</v>
      </c>
      <c r="AG4233" s="3">
        <f t="shared" si="401"/>
        <v>8.8533854166666662E-2</v>
      </c>
      <c r="AH4233" t="str">
        <f>_xlfn.IFNA(VLOOKUP(Sales_Transactions[[#This Row],[Order ID]],Returned_Items[#All],2,FALSE),"Not Returned")</f>
        <v>Not Returned</v>
      </c>
    </row>
    <row r="4234" spans="1:34" x14ac:dyDescent="0.25">
      <c r="A4234">
        <v>55300</v>
      </c>
      <c r="C4234" t="s">
        <v>824</v>
      </c>
      <c r="D4234" s="2" t="str">
        <f>TEXT(MID(Sales_Transactions[[#This Row],[Order Date]],2,5),"d/m/yyy")</f>
        <v>20/2/2009</v>
      </c>
      <c r="E4234" s="2" t="str">
        <f>TEXT(MID(Sales_Transactions[[#This Row],[Order Date]],2,5),"d")</f>
        <v>20</v>
      </c>
      <c r="F4234" s="2" t="str">
        <f>TEXT(MID(Sales_Transactions[[#This Row],[Order Date]],2,5),"m")</f>
        <v>2</v>
      </c>
      <c r="G4234" s="2" t="str">
        <f>TEXT(MID(Sales_Transactions[[#This Row],[Order Date]],2,5),"yyy")</f>
        <v>2009</v>
      </c>
      <c r="H4234" s="2" t="str">
        <f>TEXT(MID(Sales_Transactions[[#This Row],[Order Date]],2,5),"yyy/m")</f>
        <v>2009/2</v>
      </c>
      <c r="I4234" t="s">
        <v>33</v>
      </c>
      <c r="J4234">
        <f t="shared" si="396"/>
        <v>4</v>
      </c>
      <c r="K4234" s="2">
        <v>31</v>
      </c>
      <c r="L4234" s="3">
        <v>350.48</v>
      </c>
      <c r="M4234" s="4">
        <v>0.02</v>
      </c>
      <c r="N4234" s="5" t="s">
        <v>23</v>
      </c>
      <c r="O4234" s="3">
        <v>-231.05</v>
      </c>
      <c r="P4234" s="3">
        <v>10.68</v>
      </c>
      <c r="Q4234" s="3">
        <v>13.04</v>
      </c>
      <c r="R4234" s="5" t="s">
        <v>1250</v>
      </c>
      <c r="S4234" s="5" t="s">
        <v>3081</v>
      </c>
      <c r="T4234" s="5" t="str">
        <f t="shared" si="397"/>
        <v>Sally Hughsby</v>
      </c>
      <c r="U4234" t="s">
        <v>1988</v>
      </c>
      <c r="V4234" s="5" t="s">
        <v>37</v>
      </c>
      <c r="W4234" s="5" t="s">
        <v>57</v>
      </c>
      <c r="X4234" s="5" t="s">
        <v>58</v>
      </c>
      <c r="Y4234" s="5" t="s">
        <v>1135</v>
      </c>
      <c r="Z4234" s="5" t="s">
        <v>31</v>
      </c>
      <c r="AA4234" s="4">
        <v>0.6</v>
      </c>
      <c r="AB4234" s="1">
        <v>39866</v>
      </c>
      <c r="AC4234" s="1">
        <v>23941</v>
      </c>
      <c r="AD4234">
        <f t="shared" si="398"/>
        <v>2</v>
      </c>
      <c r="AE4234">
        <f t="shared" ca="1" si="399"/>
        <v>59</v>
      </c>
      <c r="AF4234" t="str">
        <f t="shared" ca="1" si="400"/>
        <v>18-64</v>
      </c>
      <c r="AG4234" s="3">
        <f t="shared" si="401"/>
        <v>0.76509238709677418</v>
      </c>
      <c r="AH4234" t="str">
        <f>_xlfn.IFNA(VLOOKUP(Sales_Transactions[[#This Row],[Order ID]],Returned_Items[#All],2,FALSE),"Not Returned")</f>
        <v>Not Returned</v>
      </c>
    </row>
    <row r="4235" spans="1:34" x14ac:dyDescent="0.25">
      <c r="A4235">
        <v>55398</v>
      </c>
      <c r="C4235" t="s">
        <v>1657</v>
      </c>
      <c r="D4235" s="2" t="str">
        <f>TEXT(MID(Sales_Transactions[[#This Row],[Order Date]],2,5),"d/m/yyy")</f>
        <v>20/1/2010</v>
      </c>
      <c r="E4235" s="2" t="str">
        <f>TEXT(MID(Sales_Transactions[[#This Row],[Order Date]],2,5),"d")</f>
        <v>20</v>
      </c>
      <c r="F4235" s="2" t="str">
        <f>TEXT(MID(Sales_Transactions[[#This Row],[Order Date]],2,5),"m")</f>
        <v>1</v>
      </c>
      <c r="G4235" s="2" t="str">
        <f>TEXT(MID(Sales_Transactions[[#This Row],[Order Date]],2,5),"yyy")</f>
        <v>2010</v>
      </c>
      <c r="H4235" s="2" t="str">
        <f>TEXT(MID(Sales_Transactions[[#This Row],[Order Date]],2,5),"yyy/m")</f>
        <v>2010/1</v>
      </c>
      <c r="I4235" t="s">
        <v>78</v>
      </c>
      <c r="J4235">
        <f t="shared" si="396"/>
        <v>3</v>
      </c>
      <c r="K4235" s="2">
        <v>21</v>
      </c>
      <c r="L4235" s="3">
        <v>46.42</v>
      </c>
      <c r="M4235" s="4">
        <v>0.04</v>
      </c>
      <c r="N4235" s="5" t="s">
        <v>23</v>
      </c>
      <c r="O4235" s="3">
        <v>2.38</v>
      </c>
      <c r="P4235" s="3">
        <v>2.1</v>
      </c>
      <c r="Q4235" s="3">
        <v>0.7</v>
      </c>
      <c r="R4235" s="5" t="s">
        <v>1237</v>
      </c>
      <c r="S4235" s="5" t="s">
        <v>111</v>
      </c>
      <c r="T4235" s="5" t="str">
        <f t="shared" si="397"/>
        <v>Lena Radford</v>
      </c>
      <c r="U4235" t="s">
        <v>1988</v>
      </c>
      <c r="V4235" s="5" t="s">
        <v>27</v>
      </c>
      <c r="W4235" s="5" t="s">
        <v>28</v>
      </c>
      <c r="X4235" s="5" t="s">
        <v>124</v>
      </c>
      <c r="Y4235" s="5" t="s">
        <v>3025</v>
      </c>
      <c r="Z4235" s="5" t="s">
        <v>84</v>
      </c>
      <c r="AA4235" s="4">
        <v>0.56999999999999995</v>
      </c>
      <c r="AB4235" s="1">
        <v>40199</v>
      </c>
      <c r="AC4235" s="1">
        <v>23811</v>
      </c>
      <c r="AD4235">
        <f t="shared" si="398"/>
        <v>1</v>
      </c>
      <c r="AE4235">
        <f t="shared" ca="1" si="399"/>
        <v>59</v>
      </c>
      <c r="AF4235" t="str">
        <f t="shared" ca="1" si="400"/>
        <v>18-64</v>
      </c>
      <c r="AG4235" s="3">
        <f t="shared" si="401"/>
        <v>0.13329333333333332</v>
      </c>
      <c r="AH4235" t="str">
        <f>_xlfn.IFNA(VLOOKUP(Sales_Transactions[[#This Row],[Order ID]],Returned_Items[#All],2,FALSE),"Not Returned")</f>
        <v>Not Returned</v>
      </c>
    </row>
    <row r="4236" spans="1:34" x14ac:dyDescent="0.25">
      <c r="A4236">
        <v>55553</v>
      </c>
      <c r="C4236" t="s">
        <v>2150</v>
      </c>
      <c r="D4236" s="2" t="str">
        <f>TEXT(MID(Sales_Transactions[[#This Row],[Order Date]],2,5),"d/m/yyy")</f>
        <v>17/7/2009</v>
      </c>
      <c r="E4236" s="2" t="str">
        <f>TEXT(MID(Sales_Transactions[[#This Row],[Order Date]],2,5),"d")</f>
        <v>17</v>
      </c>
      <c r="F4236" s="2" t="str">
        <f>TEXT(MID(Sales_Transactions[[#This Row],[Order Date]],2,5),"m")</f>
        <v>7</v>
      </c>
      <c r="G4236" s="2" t="str">
        <f>TEXT(MID(Sales_Transactions[[#This Row],[Order Date]],2,5),"yyy")</f>
        <v>2009</v>
      </c>
      <c r="H4236" s="2" t="str">
        <f>TEXT(MID(Sales_Transactions[[#This Row],[Order Date]],2,5),"yyy/m")</f>
        <v>2009/7</v>
      </c>
      <c r="I4236" t="s">
        <v>78</v>
      </c>
      <c r="J4236">
        <f t="shared" si="396"/>
        <v>3</v>
      </c>
      <c r="K4236" s="2">
        <v>32</v>
      </c>
      <c r="L4236" s="3">
        <v>177.52</v>
      </c>
      <c r="M4236" s="4">
        <v>0.05</v>
      </c>
      <c r="N4236" s="5" t="s">
        <v>23</v>
      </c>
      <c r="O4236" s="3">
        <v>52.61</v>
      </c>
      <c r="P4236" s="3">
        <v>5.68</v>
      </c>
      <c r="Q4236" s="3">
        <v>1.39</v>
      </c>
      <c r="R4236" s="5" t="s">
        <v>1594</v>
      </c>
      <c r="S4236" s="5" t="s">
        <v>417</v>
      </c>
      <c r="T4236" s="5" t="str">
        <f t="shared" si="397"/>
        <v>John Castell</v>
      </c>
      <c r="U4236" t="s">
        <v>1988</v>
      </c>
      <c r="V4236" s="5" t="s">
        <v>27</v>
      </c>
      <c r="W4236" s="5" t="s">
        <v>28</v>
      </c>
      <c r="X4236" s="5" t="s">
        <v>98</v>
      </c>
      <c r="Y4236" s="5" t="s">
        <v>1048</v>
      </c>
      <c r="Z4236" s="5" t="s">
        <v>43</v>
      </c>
      <c r="AA4236" s="4">
        <v>0.38</v>
      </c>
      <c r="AB4236" s="1">
        <v>40012</v>
      </c>
      <c r="AC4236" s="1">
        <v>22852</v>
      </c>
      <c r="AD4236">
        <f t="shared" si="398"/>
        <v>1</v>
      </c>
      <c r="AE4236">
        <f t="shared" ca="1" si="399"/>
        <v>62</v>
      </c>
      <c r="AF4236" t="str">
        <f t="shared" ca="1" si="400"/>
        <v>18-64</v>
      </c>
      <c r="AG4236" s="3">
        <f t="shared" si="401"/>
        <v>0.22084874999999998</v>
      </c>
      <c r="AH4236" t="str">
        <f>_xlfn.IFNA(VLOOKUP(Sales_Transactions[[#This Row],[Order ID]],Returned_Items[#All],2,FALSE),"Not Returned")</f>
        <v>Not Returned</v>
      </c>
    </row>
    <row r="4237" spans="1:34" x14ac:dyDescent="0.25">
      <c r="A4237">
        <v>55747</v>
      </c>
      <c r="C4237" t="s">
        <v>1929</v>
      </c>
      <c r="D4237" s="2" t="str">
        <f>TEXT(MID(Sales_Transactions[[#This Row],[Order Date]],2,5),"d/m/yyy")</f>
        <v>2/12/2012</v>
      </c>
      <c r="E4237" s="2" t="str">
        <f>TEXT(MID(Sales_Transactions[[#This Row],[Order Date]],2,5),"d")</f>
        <v>2</v>
      </c>
      <c r="F4237" s="2" t="str">
        <f>TEXT(MID(Sales_Transactions[[#This Row],[Order Date]],2,5),"m")</f>
        <v>12</v>
      </c>
      <c r="G4237" s="2" t="str">
        <f>TEXT(MID(Sales_Transactions[[#This Row],[Order Date]],2,5),"yyy")</f>
        <v>2012</v>
      </c>
      <c r="H4237" s="2" t="str">
        <f>TEXT(MID(Sales_Transactions[[#This Row],[Order Date]],2,5),"yyy/m")</f>
        <v>2012/12</v>
      </c>
      <c r="I4237" t="s">
        <v>33</v>
      </c>
      <c r="J4237">
        <f t="shared" si="396"/>
        <v>4</v>
      </c>
      <c r="K4237" s="2">
        <v>36</v>
      </c>
      <c r="L4237" s="3">
        <v>17560.95</v>
      </c>
      <c r="M4237" s="4">
        <v>0.09</v>
      </c>
      <c r="N4237" s="5" t="s">
        <v>34</v>
      </c>
      <c r="O4237" s="3">
        <v>4801.82</v>
      </c>
      <c r="P4237" s="3">
        <v>500.98</v>
      </c>
      <c r="Q4237" s="3">
        <v>26</v>
      </c>
      <c r="R4237" s="5" t="s">
        <v>1594</v>
      </c>
      <c r="S4237" s="5" t="s">
        <v>2709</v>
      </c>
      <c r="T4237" s="5" t="str">
        <f t="shared" si="397"/>
        <v>John Lucas</v>
      </c>
      <c r="U4237" t="s">
        <v>1988</v>
      </c>
      <c r="V4237" s="5" t="s">
        <v>27</v>
      </c>
      <c r="W4237" s="5" t="s">
        <v>57</v>
      </c>
      <c r="X4237" s="5" t="s">
        <v>154</v>
      </c>
      <c r="Y4237" s="5" t="s">
        <v>165</v>
      </c>
      <c r="Z4237" s="5" t="s">
        <v>40</v>
      </c>
      <c r="AA4237" s="4">
        <v>0.6</v>
      </c>
      <c r="AB4237" s="1">
        <v>41246</v>
      </c>
      <c r="AC4237" s="1">
        <v>23553</v>
      </c>
      <c r="AD4237">
        <f t="shared" si="398"/>
        <v>1</v>
      </c>
      <c r="AE4237">
        <f t="shared" ca="1" si="399"/>
        <v>60</v>
      </c>
      <c r="AF4237" t="str">
        <f t="shared" ca="1" si="400"/>
        <v>18-64</v>
      </c>
      <c r="AG4237" s="3">
        <f t="shared" si="401"/>
        <v>14.625808833333334</v>
      </c>
      <c r="AH4237" t="str">
        <f>_xlfn.IFNA(VLOOKUP(Sales_Transactions[[#This Row],[Order ID]],Returned_Items[#All],2,FALSE),"Not Returned")</f>
        <v>Returned</v>
      </c>
    </row>
    <row r="4238" spans="1:34" x14ac:dyDescent="0.25">
      <c r="A4238">
        <v>55747</v>
      </c>
      <c r="C4238" t="s">
        <v>1929</v>
      </c>
      <c r="D4238" s="2" t="str">
        <f>TEXT(MID(Sales_Transactions[[#This Row],[Order Date]],2,5),"d/m/yyy")</f>
        <v>2/12/2012</v>
      </c>
      <c r="E4238" s="2" t="str">
        <f>TEXT(MID(Sales_Transactions[[#This Row],[Order Date]],2,5),"d")</f>
        <v>2</v>
      </c>
      <c r="F4238" s="2" t="str">
        <f>TEXT(MID(Sales_Transactions[[#This Row],[Order Date]],2,5),"m")</f>
        <v>12</v>
      </c>
      <c r="G4238" s="2" t="str">
        <f>TEXT(MID(Sales_Transactions[[#This Row],[Order Date]],2,5),"yyy")</f>
        <v>2012</v>
      </c>
      <c r="H4238" s="2" t="str">
        <f>TEXT(MID(Sales_Transactions[[#This Row],[Order Date]],2,5),"yyy/m")</f>
        <v>2012/12</v>
      </c>
      <c r="I4238" t="s">
        <v>33</v>
      </c>
      <c r="J4238">
        <f t="shared" si="396"/>
        <v>4</v>
      </c>
      <c r="K4238" s="2">
        <v>42</v>
      </c>
      <c r="L4238" s="3">
        <v>19845.696</v>
      </c>
      <c r="M4238" s="4">
        <v>0.01</v>
      </c>
      <c r="N4238" s="5" t="s">
        <v>34</v>
      </c>
      <c r="O4238" s="3">
        <v>-1331.55</v>
      </c>
      <c r="P4238" s="3">
        <v>550.98</v>
      </c>
      <c r="Q4238" s="3">
        <v>64.59</v>
      </c>
      <c r="R4238" s="5" t="s">
        <v>1594</v>
      </c>
      <c r="S4238" s="5" t="s">
        <v>2709</v>
      </c>
      <c r="T4238" s="5" t="str">
        <f t="shared" si="397"/>
        <v>John Lucas</v>
      </c>
      <c r="U4238" t="s">
        <v>1988</v>
      </c>
      <c r="V4238" s="5" t="s">
        <v>27</v>
      </c>
      <c r="W4238" s="5" t="s">
        <v>57</v>
      </c>
      <c r="X4238" s="5" t="s">
        <v>107</v>
      </c>
      <c r="Y4238" s="5" t="s">
        <v>1064</v>
      </c>
      <c r="Z4238" s="5" t="s">
        <v>106</v>
      </c>
      <c r="AA4238" s="4">
        <v>0.66</v>
      </c>
      <c r="AB4238" s="1">
        <v>41247</v>
      </c>
      <c r="AC4238" s="1">
        <v>23504</v>
      </c>
      <c r="AD4238">
        <f t="shared" si="398"/>
        <v>2</v>
      </c>
      <c r="AE4238">
        <f t="shared" ca="1" si="399"/>
        <v>60</v>
      </c>
      <c r="AF4238" t="str">
        <f t="shared" ca="1" si="400"/>
        <v>18-64</v>
      </c>
      <c r="AG4238" s="3">
        <f t="shared" si="401"/>
        <v>14.655116714285715</v>
      </c>
      <c r="AH4238" t="str">
        <f>_xlfn.IFNA(VLOOKUP(Sales_Transactions[[#This Row],[Order ID]],Returned_Items[#All],2,FALSE),"Not Returned")</f>
        <v>Returned</v>
      </c>
    </row>
    <row r="4239" spans="1:34" x14ac:dyDescent="0.25">
      <c r="A4239">
        <v>55779</v>
      </c>
      <c r="C4239" t="s">
        <v>822</v>
      </c>
      <c r="D4239" s="2" t="str">
        <f>TEXT(MID(Sales_Transactions[[#This Row],[Order Date]],2,5),"d/m/yyy")</f>
        <v>10/3/2012</v>
      </c>
      <c r="E4239" s="2" t="str">
        <f>TEXT(MID(Sales_Transactions[[#This Row],[Order Date]],2,5),"d")</f>
        <v>10</v>
      </c>
      <c r="F4239" s="2" t="str">
        <f>TEXT(MID(Sales_Transactions[[#This Row],[Order Date]],2,5),"m")</f>
        <v>3</v>
      </c>
      <c r="G4239" s="2" t="str">
        <f>TEXT(MID(Sales_Transactions[[#This Row],[Order Date]],2,5),"yyy")</f>
        <v>2012</v>
      </c>
      <c r="H4239" s="2" t="str">
        <f>TEXT(MID(Sales_Transactions[[#This Row],[Order Date]],2,5),"yyy/m")</f>
        <v>2012/3</v>
      </c>
      <c r="I4239" t="s">
        <v>101</v>
      </c>
      <c r="J4239">
        <f t="shared" si="396"/>
        <v>1</v>
      </c>
      <c r="K4239" s="2">
        <v>26</v>
      </c>
      <c r="L4239" s="3">
        <v>4073.17</v>
      </c>
      <c r="M4239" s="4">
        <v>0.08</v>
      </c>
      <c r="N4239" s="5" t="s">
        <v>34</v>
      </c>
      <c r="O4239" s="3">
        <v>376.21</v>
      </c>
      <c r="P4239" s="3">
        <v>160.97999999999999</v>
      </c>
      <c r="Q4239" s="3">
        <v>30</v>
      </c>
      <c r="R4239" s="5" t="s">
        <v>2717</v>
      </c>
      <c r="S4239" s="5" t="s">
        <v>3001</v>
      </c>
      <c r="T4239" s="5" t="str">
        <f t="shared" si="397"/>
        <v>Katherine Nockton</v>
      </c>
      <c r="U4239" t="s">
        <v>1988</v>
      </c>
      <c r="V4239" s="5" t="s">
        <v>74</v>
      </c>
      <c r="W4239" s="5" t="s">
        <v>57</v>
      </c>
      <c r="X4239" s="5" t="s">
        <v>154</v>
      </c>
      <c r="Y4239" s="5" t="s">
        <v>1271</v>
      </c>
      <c r="Z4239" s="5" t="s">
        <v>40</v>
      </c>
      <c r="AA4239" s="4">
        <v>0.62</v>
      </c>
      <c r="AB4239" s="1">
        <v>40979</v>
      </c>
      <c r="AC4239" s="1">
        <v>23484</v>
      </c>
      <c r="AD4239">
        <f t="shared" si="398"/>
        <v>1</v>
      </c>
      <c r="AE4239">
        <f t="shared" ca="1" si="399"/>
        <v>60</v>
      </c>
      <c r="AF4239" t="str">
        <f t="shared" ca="1" si="400"/>
        <v>18-64</v>
      </c>
      <c r="AG4239" s="3">
        <f t="shared" si="401"/>
        <v>7.3404313846153846</v>
      </c>
      <c r="AH4239" t="str">
        <f>_xlfn.IFNA(VLOOKUP(Sales_Transactions[[#This Row],[Order ID]],Returned_Items[#All],2,FALSE),"Not Returned")</f>
        <v>Not Returned</v>
      </c>
    </row>
    <row r="4240" spans="1:34" x14ac:dyDescent="0.25">
      <c r="A4240">
        <v>56418</v>
      </c>
      <c r="C4240" t="s">
        <v>1918</v>
      </c>
      <c r="D4240" s="2" t="str">
        <f>TEXT(MID(Sales_Transactions[[#This Row],[Order Date]],2,5),"d/m/yyy")</f>
        <v>12/4/2012</v>
      </c>
      <c r="E4240" s="2" t="str">
        <f>TEXT(MID(Sales_Transactions[[#This Row],[Order Date]],2,5),"d")</f>
        <v>12</v>
      </c>
      <c r="F4240" s="2" t="str">
        <f>TEXT(MID(Sales_Transactions[[#This Row],[Order Date]],2,5),"m")</f>
        <v>4</v>
      </c>
      <c r="G4240" s="2" t="str">
        <f>TEXT(MID(Sales_Transactions[[#This Row],[Order Date]],2,5),"yyy")</f>
        <v>2012</v>
      </c>
      <c r="H4240" s="2" t="str">
        <f>TEXT(MID(Sales_Transactions[[#This Row],[Order Date]],2,5),"yyy/m")</f>
        <v>2012/4</v>
      </c>
      <c r="I4240" t="s">
        <v>101</v>
      </c>
      <c r="J4240">
        <f t="shared" si="396"/>
        <v>1</v>
      </c>
      <c r="K4240" s="2">
        <v>47</v>
      </c>
      <c r="L4240" s="3">
        <v>1613.84</v>
      </c>
      <c r="M4240" s="4">
        <v>0.09</v>
      </c>
      <c r="N4240" s="5" t="s">
        <v>23</v>
      </c>
      <c r="O4240" s="3">
        <v>226.76</v>
      </c>
      <c r="P4240" s="3">
        <v>34.76</v>
      </c>
      <c r="Q4240" s="3">
        <v>8.2200000000000006</v>
      </c>
      <c r="R4240" s="5" t="s">
        <v>1594</v>
      </c>
      <c r="S4240" s="5" t="s">
        <v>2709</v>
      </c>
      <c r="T4240" s="5" t="str">
        <f t="shared" si="397"/>
        <v>John Lucas</v>
      </c>
      <c r="U4240" t="s">
        <v>1988</v>
      </c>
      <c r="V4240" s="5" t="s">
        <v>47</v>
      </c>
      <c r="W4240" s="5" t="s">
        <v>28</v>
      </c>
      <c r="X4240" s="5" t="s">
        <v>29</v>
      </c>
      <c r="Y4240" s="5" t="s">
        <v>386</v>
      </c>
      <c r="Z4240" s="5" t="s">
        <v>43</v>
      </c>
      <c r="AA4240" s="4">
        <v>0.56999999999999995</v>
      </c>
      <c r="AB4240" s="1">
        <v>41012</v>
      </c>
      <c r="AC4240" s="1">
        <v>22205</v>
      </c>
      <c r="AD4240">
        <f t="shared" si="398"/>
        <v>1</v>
      </c>
      <c r="AE4240">
        <f t="shared" ca="1" si="399"/>
        <v>63</v>
      </c>
      <c r="AF4240" t="str">
        <f t="shared" ca="1" si="400"/>
        <v>18-64</v>
      </c>
      <c r="AG4240" s="3">
        <f t="shared" si="401"/>
        <v>0.91380246808510635</v>
      </c>
      <c r="AH4240" t="str">
        <f>_xlfn.IFNA(VLOOKUP(Sales_Transactions[[#This Row],[Order ID]],Returned_Items[#All],2,FALSE),"Not Returned")</f>
        <v>Not Returned</v>
      </c>
    </row>
    <row r="4241" spans="1:34" x14ac:dyDescent="0.25">
      <c r="A4241">
        <v>56580</v>
      </c>
      <c r="C4241" t="s">
        <v>3155</v>
      </c>
      <c r="D4241" s="2" t="str">
        <f>TEXT(MID(Sales_Transactions[[#This Row],[Order Date]],2,5),"d/m/yyy")</f>
        <v>14/8/2011</v>
      </c>
      <c r="E4241" s="2" t="str">
        <f>TEXT(MID(Sales_Transactions[[#This Row],[Order Date]],2,5),"d")</f>
        <v>14</v>
      </c>
      <c r="F4241" s="2" t="str">
        <f>TEXT(MID(Sales_Transactions[[#This Row],[Order Date]],2,5),"m")</f>
        <v>8</v>
      </c>
      <c r="G4241" s="2" t="str">
        <f>TEXT(MID(Sales_Transactions[[#This Row],[Order Date]],2,5),"yyy")</f>
        <v>2011</v>
      </c>
      <c r="H4241" s="2" t="str">
        <f>TEXT(MID(Sales_Transactions[[#This Row],[Order Date]],2,5),"yyy/m")</f>
        <v>2011/8</v>
      </c>
      <c r="I4241" t="s">
        <v>52</v>
      </c>
      <c r="J4241">
        <f t="shared" si="396"/>
        <v>1</v>
      </c>
      <c r="K4241" s="2">
        <v>9</v>
      </c>
      <c r="L4241" s="3">
        <v>73.05</v>
      </c>
      <c r="M4241" s="4">
        <v>0.1</v>
      </c>
      <c r="N4241" s="5" t="s">
        <v>23</v>
      </c>
      <c r="O4241" s="3">
        <v>-17.03</v>
      </c>
      <c r="P4241" s="3">
        <v>8.34</v>
      </c>
      <c r="Q4241" s="3">
        <v>4.82</v>
      </c>
      <c r="R4241" s="5" t="s">
        <v>2703</v>
      </c>
      <c r="S4241" s="5" t="s">
        <v>3065</v>
      </c>
      <c r="T4241" s="5" t="str">
        <f t="shared" si="397"/>
        <v>Karen Daniels</v>
      </c>
      <c r="U4241" t="s">
        <v>1988</v>
      </c>
      <c r="V4241" s="5" t="s">
        <v>37</v>
      </c>
      <c r="W4241" s="5" t="s">
        <v>28</v>
      </c>
      <c r="X4241" s="5" t="s">
        <v>75</v>
      </c>
      <c r="Y4241" s="5" t="s">
        <v>1123</v>
      </c>
      <c r="Z4241" s="5" t="s">
        <v>43</v>
      </c>
      <c r="AA4241" s="4">
        <v>0.4</v>
      </c>
      <c r="AB4241" s="1">
        <v>40769</v>
      </c>
      <c r="AC4241" s="1">
        <v>22166</v>
      </c>
      <c r="AD4241">
        <f t="shared" si="398"/>
        <v>0</v>
      </c>
      <c r="AE4241">
        <f t="shared" ca="1" si="399"/>
        <v>63</v>
      </c>
      <c r="AF4241" t="str">
        <f t="shared" ca="1" si="400"/>
        <v>18-64</v>
      </c>
      <c r="AG4241" s="3">
        <f t="shared" si="401"/>
        <v>1.4612955555555556</v>
      </c>
      <c r="AH4241" t="str">
        <f>_xlfn.IFNA(VLOOKUP(Sales_Transactions[[#This Row],[Order ID]],Returned_Items[#All],2,FALSE),"Not Returned")</f>
        <v>Not Returned</v>
      </c>
    </row>
    <row r="4242" spans="1:34" x14ac:dyDescent="0.25">
      <c r="A4242">
        <v>56580</v>
      </c>
      <c r="C4242" t="s">
        <v>3155</v>
      </c>
      <c r="D4242" s="2" t="str">
        <f>TEXT(MID(Sales_Transactions[[#This Row],[Order Date]],2,5),"d/m/yyy")</f>
        <v>14/8/2011</v>
      </c>
      <c r="E4242" s="2" t="str">
        <f>TEXT(MID(Sales_Transactions[[#This Row],[Order Date]],2,5),"d")</f>
        <v>14</v>
      </c>
      <c r="F4242" s="2" t="str">
        <f>TEXT(MID(Sales_Transactions[[#This Row],[Order Date]],2,5),"m")</f>
        <v>8</v>
      </c>
      <c r="G4242" s="2" t="str">
        <f>TEXT(MID(Sales_Transactions[[#This Row],[Order Date]],2,5),"yyy")</f>
        <v>2011</v>
      </c>
      <c r="H4242" s="2" t="str">
        <f>TEXT(MID(Sales_Transactions[[#This Row],[Order Date]],2,5),"yyy/m")</f>
        <v>2011/8</v>
      </c>
      <c r="I4242" t="s">
        <v>52</v>
      </c>
      <c r="J4242">
        <f t="shared" si="396"/>
        <v>1</v>
      </c>
      <c r="K4242" s="2">
        <v>44</v>
      </c>
      <c r="L4242" s="3">
        <v>950.3</v>
      </c>
      <c r="M4242" s="4">
        <v>0.1</v>
      </c>
      <c r="N4242" s="5" t="s">
        <v>34</v>
      </c>
      <c r="O4242" s="3">
        <v>-2103.0500000000002</v>
      </c>
      <c r="P4242" s="3">
        <v>20.98</v>
      </c>
      <c r="Q4242" s="3">
        <v>53.03</v>
      </c>
      <c r="R4242" s="5" t="s">
        <v>2703</v>
      </c>
      <c r="S4242" s="5" t="s">
        <v>3065</v>
      </c>
      <c r="T4242" s="5" t="str">
        <f t="shared" si="397"/>
        <v>Karen Daniels</v>
      </c>
      <c r="U4242" t="s">
        <v>1988</v>
      </c>
      <c r="V4242" s="5" t="s">
        <v>37</v>
      </c>
      <c r="W4242" s="5" t="s">
        <v>28</v>
      </c>
      <c r="X4242" s="5" t="s">
        <v>29</v>
      </c>
      <c r="Y4242" s="5" t="s">
        <v>338</v>
      </c>
      <c r="Z4242" s="5" t="s">
        <v>40</v>
      </c>
      <c r="AA4242" s="4">
        <v>0.78</v>
      </c>
      <c r="AB4242" s="1">
        <v>40771</v>
      </c>
      <c r="AC4242" s="1">
        <v>21100</v>
      </c>
      <c r="AD4242">
        <f t="shared" si="398"/>
        <v>2</v>
      </c>
      <c r="AE4242">
        <f t="shared" ca="1" si="399"/>
        <v>66</v>
      </c>
      <c r="AF4242" t="str">
        <f t="shared" ca="1" si="400"/>
        <v>Over 65</v>
      </c>
      <c r="AG4242" s="3">
        <f t="shared" si="401"/>
        <v>1.6815686363636362</v>
      </c>
      <c r="AH4242" t="str">
        <f>_xlfn.IFNA(VLOOKUP(Sales_Transactions[[#This Row],[Order ID]],Returned_Items[#All],2,FALSE),"Not Returned")</f>
        <v>Not Returned</v>
      </c>
    </row>
    <row r="4243" spans="1:34" x14ac:dyDescent="0.25">
      <c r="A4243">
        <v>56580</v>
      </c>
      <c r="C4243" t="s">
        <v>3155</v>
      </c>
      <c r="D4243" s="2" t="str">
        <f>TEXT(MID(Sales_Transactions[[#This Row],[Order Date]],2,5),"d/m/yyy")</f>
        <v>14/8/2011</v>
      </c>
      <c r="E4243" s="2" t="str">
        <f>TEXT(MID(Sales_Transactions[[#This Row],[Order Date]],2,5),"d")</f>
        <v>14</v>
      </c>
      <c r="F4243" s="2" t="str">
        <f>TEXT(MID(Sales_Transactions[[#This Row],[Order Date]],2,5),"m")</f>
        <v>8</v>
      </c>
      <c r="G4243" s="2" t="str">
        <f>TEXT(MID(Sales_Transactions[[#This Row],[Order Date]],2,5),"yyy")</f>
        <v>2011</v>
      </c>
      <c r="H4243" s="2" t="str">
        <f>TEXT(MID(Sales_Transactions[[#This Row],[Order Date]],2,5),"yyy/m")</f>
        <v>2011/8</v>
      </c>
      <c r="I4243" t="s">
        <v>52</v>
      </c>
      <c r="J4243">
        <f t="shared" si="396"/>
        <v>1</v>
      </c>
      <c r="K4243" s="2">
        <v>29</v>
      </c>
      <c r="L4243" s="3">
        <v>8122.53</v>
      </c>
      <c r="M4243" s="4">
        <v>0.05</v>
      </c>
      <c r="N4243" s="5" t="s">
        <v>34</v>
      </c>
      <c r="O4243" s="3">
        <v>-693.23</v>
      </c>
      <c r="P4243" s="3">
        <v>286.85000000000002</v>
      </c>
      <c r="Q4243" s="3">
        <v>61.76</v>
      </c>
      <c r="R4243" s="5" t="s">
        <v>2703</v>
      </c>
      <c r="S4243" s="5" t="s">
        <v>3065</v>
      </c>
      <c r="T4243" s="5" t="str">
        <f t="shared" si="397"/>
        <v>Karen Daniels</v>
      </c>
      <c r="U4243" t="s">
        <v>1988</v>
      </c>
      <c r="V4243" s="5" t="s">
        <v>37</v>
      </c>
      <c r="W4243" s="5" t="s">
        <v>57</v>
      </c>
      <c r="X4243" s="5" t="s">
        <v>107</v>
      </c>
      <c r="Y4243" s="5" t="s">
        <v>1930</v>
      </c>
      <c r="Z4243" s="5" t="s">
        <v>106</v>
      </c>
      <c r="AA4243" s="4">
        <v>0.78</v>
      </c>
      <c r="AB4243" s="1">
        <v>40771</v>
      </c>
      <c r="AC4243" s="1">
        <v>20967</v>
      </c>
      <c r="AD4243">
        <f t="shared" si="398"/>
        <v>2</v>
      </c>
      <c r="AE4243">
        <f t="shared" ca="1" si="399"/>
        <v>67</v>
      </c>
      <c r="AF4243" t="str">
        <f t="shared" ca="1" si="400"/>
        <v>Over 65</v>
      </c>
      <c r="AG4243" s="3">
        <f t="shared" si="401"/>
        <v>12.016088793103449</v>
      </c>
      <c r="AH4243" t="str">
        <f>_xlfn.IFNA(VLOOKUP(Sales_Transactions[[#This Row],[Order ID]],Returned_Items[#All],2,FALSE),"Not Returned")</f>
        <v>Not Returned</v>
      </c>
    </row>
    <row r="4244" spans="1:34" x14ac:dyDescent="0.25">
      <c r="A4244">
        <v>56807</v>
      </c>
      <c r="C4244" t="s">
        <v>3028</v>
      </c>
      <c r="D4244" s="2" t="str">
        <f>TEXT(MID(Sales_Transactions[[#This Row],[Order Date]],2,5),"d/m/yyy")</f>
        <v>21/4/2009</v>
      </c>
      <c r="E4244" s="2" t="str">
        <f>TEXT(MID(Sales_Transactions[[#This Row],[Order Date]],2,5),"d")</f>
        <v>21</v>
      </c>
      <c r="F4244" s="2" t="str">
        <f>TEXT(MID(Sales_Transactions[[#This Row],[Order Date]],2,5),"m")</f>
        <v>4</v>
      </c>
      <c r="G4244" s="2" t="str">
        <f>TEXT(MID(Sales_Transactions[[#This Row],[Order Date]],2,5),"yyy")</f>
        <v>2009</v>
      </c>
      <c r="H4244" s="2" t="str">
        <f>TEXT(MID(Sales_Transactions[[#This Row],[Order Date]],2,5),"yyy/m")</f>
        <v>2009/4</v>
      </c>
      <c r="I4244" t="s">
        <v>33</v>
      </c>
      <c r="J4244">
        <f t="shared" si="396"/>
        <v>4</v>
      </c>
      <c r="K4244" s="2">
        <v>1</v>
      </c>
      <c r="L4244" s="3">
        <v>47.04</v>
      </c>
      <c r="M4244" s="4">
        <v>0.06</v>
      </c>
      <c r="N4244" s="5" t="s">
        <v>23</v>
      </c>
      <c r="O4244" s="3">
        <v>-24.63</v>
      </c>
      <c r="P4244" s="3">
        <v>42.98</v>
      </c>
      <c r="Q4244" s="3">
        <v>4.62</v>
      </c>
      <c r="R4244" s="5" t="s">
        <v>1779</v>
      </c>
      <c r="S4244" s="5" t="s">
        <v>2872</v>
      </c>
      <c r="T4244" s="5" t="str">
        <f t="shared" si="397"/>
        <v>Scott Cohen</v>
      </c>
      <c r="U4244" t="s">
        <v>1988</v>
      </c>
      <c r="V4244" s="5" t="s">
        <v>37</v>
      </c>
      <c r="W4244" s="5" t="s">
        <v>28</v>
      </c>
      <c r="X4244" s="5" t="s">
        <v>38</v>
      </c>
      <c r="Y4244" s="5" t="s">
        <v>1485</v>
      </c>
      <c r="Z4244" s="5" t="s">
        <v>43</v>
      </c>
      <c r="AA4244" s="4">
        <v>0.56000000000000005</v>
      </c>
      <c r="AB4244" s="1">
        <v>39926</v>
      </c>
      <c r="AC4244" s="1">
        <v>21054</v>
      </c>
      <c r="AD4244">
        <f t="shared" si="398"/>
        <v>2</v>
      </c>
      <c r="AE4244">
        <f t="shared" ca="1" si="399"/>
        <v>66</v>
      </c>
      <c r="AF4244" t="str">
        <f t="shared" ca="1" si="400"/>
        <v>Over 65</v>
      </c>
      <c r="AG4244" s="3">
        <f t="shared" si="401"/>
        <v>47.574211999999996</v>
      </c>
      <c r="AH4244" t="str">
        <f>_xlfn.IFNA(VLOOKUP(Sales_Transactions[[#This Row],[Order ID]],Returned_Items[#All],2,FALSE),"Not Returned")</f>
        <v>Not Returned</v>
      </c>
    </row>
    <row r="4245" spans="1:34" x14ac:dyDescent="0.25">
      <c r="A4245">
        <v>56837</v>
      </c>
      <c r="C4245" t="s">
        <v>901</v>
      </c>
      <c r="D4245" s="2" t="str">
        <f>TEXT(MID(Sales_Transactions[[#This Row],[Order Date]],2,5),"d/m/yyy")</f>
        <v>14/12/2010</v>
      </c>
      <c r="E4245" s="2" t="str">
        <f>TEXT(MID(Sales_Transactions[[#This Row],[Order Date]],2,5),"d")</f>
        <v>14</v>
      </c>
      <c r="F4245" s="2" t="str">
        <f>TEXT(MID(Sales_Transactions[[#This Row],[Order Date]],2,5),"m")</f>
        <v>12</v>
      </c>
      <c r="G4245" s="2" t="str">
        <f>TEXT(MID(Sales_Transactions[[#This Row],[Order Date]],2,5),"yyy")</f>
        <v>2010</v>
      </c>
      <c r="H4245" s="2" t="str">
        <f>TEXT(MID(Sales_Transactions[[#This Row],[Order Date]],2,5),"yyy/m")</f>
        <v>2010/12</v>
      </c>
      <c r="I4245" t="s">
        <v>22</v>
      </c>
      <c r="J4245">
        <f t="shared" si="396"/>
        <v>2</v>
      </c>
      <c r="K4245" s="2">
        <v>10</v>
      </c>
      <c r="L4245" s="3">
        <v>965.46</v>
      </c>
      <c r="M4245" s="4">
        <v>0.03</v>
      </c>
      <c r="N4245" s="5" t="s">
        <v>34</v>
      </c>
      <c r="O4245" s="3">
        <v>-71.48</v>
      </c>
      <c r="P4245" s="3">
        <v>90.98</v>
      </c>
      <c r="Q4245" s="3">
        <v>30</v>
      </c>
      <c r="R4245" s="5" t="s">
        <v>1778</v>
      </c>
      <c r="S4245" s="5" t="s">
        <v>2210</v>
      </c>
      <c r="T4245" s="5" t="str">
        <f t="shared" si="397"/>
        <v>Steve Nguyen</v>
      </c>
      <c r="U4245" t="s">
        <v>1988</v>
      </c>
      <c r="V4245" s="5" t="s">
        <v>37</v>
      </c>
      <c r="W4245" s="5" t="s">
        <v>57</v>
      </c>
      <c r="X4245" s="5" t="s">
        <v>154</v>
      </c>
      <c r="Y4245" s="5" t="s">
        <v>1220</v>
      </c>
      <c r="Z4245" s="5" t="s">
        <v>40</v>
      </c>
      <c r="AA4245" s="4">
        <v>0.61</v>
      </c>
      <c r="AB4245" s="1">
        <v>40530</v>
      </c>
      <c r="AC4245" s="1">
        <v>29374</v>
      </c>
      <c r="AD4245">
        <f t="shared" si="398"/>
        <v>4</v>
      </c>
      <c r="AE4245">
        <f t="shared" ca="1" si="399"/>
        <v>44</v>
      </c>
      <c r="AF4245" t="str">
        <f t="shared" ca="1" si="400"/>
        <v>18-64</v>
      </c>
      <c r="AG4245" s="3">
        <f t="shared" si="401"/>
        <v>12.095270600000001</v>
      </c>
      <c r="AH4245" t="str">
        <f>_xlfn.IFNA(VLOOKUP(Sales_Transactions[[#This Row],[Order ID]],Returned_Items[#All],2,FALSE),"Not Returned")</f>
        <v>Not Returned</v>
      </c>
    </row>
    <row r="4246" spans="1:34" x14ac:dyDescent="0.25">
      <c r="A4246">
        <v>56995</v>
      </c>
      <c r="C4246" t="s">
        <v>712</v>
      </c>
      <c r="D4246" s="2" t="str">
        <f>TEXT(MID(Sales_Transactions[[#This Row],[Order Date]],2,5),"d/m/yyy")</f>
        <v>15/10/2009</v>
      </c>
      <c r="E4246" s="2" t="str">
        <f>TEXT(MID(Sales_Transactions[[#This Row],[Order Date]],2,5),"d")</f>
        <v>15</v>
      </c>
      <c r="F4246" s="2" t="str">
        <f>TEXT(MID(Sales_Transactions[[#This Row],[Order Date]],2,5),"m")</f>
        <v>10</v>
      </c>
      <c r="G4246" s="2" t="str">
        <f>TEXT(MID(Sales_Transactions[[#This Row],[Order Date]],2,5),"yyy")</f>
        <v>2009</v>
      </c>
      <c r="H4246" s="2" t="str">
        <f>TEXT(MID(Sales_Transactions[[#This Row],[Order Date]],2,5),"yyy/m")</f>
        <v>2009/10</v>
      </c>
      <c r="I4246" t="s">
        <v>78</v>
      </c>
      <c r="J4246">
        <f t="shared" si="396"/>
        <v>3</v>
      </c>
      <c r="K4246" s="2">
        <v>27</v>
      </c>
      <c r="L4246" s="3">
        <v>157.57</v>
      </c>
      <c r="M4246" s="4">
        <v>0.08</v>
      </c>
      <c r="N4246" s="5" t="s">
        <v>67</v>
      </c>
      <c r="O4246" s="3">
        <v>-57.06</v>
      </c>
      <c r="P4246" s="3">
        <v>5.74</v>
      </c>
      <c r="Q4246" s="3">
        <v>5.01</v>
      </c>
      <c r="R4246" s="5" t="s">
        <v>1435</v>
      </c>
      <c r="S4246" s="5" t="s">
        <v>1436</v>
      </c>
      <c r="T4246" s="5" t="str">
        <f t="shared" si="397"/>
        <v>Sarah Foster</v>
      </c>
      <c r="U4246" t="s">
        <v>1988</v>
      </c>
      <c r="V4246" s="5" t="s">
        <v>47</v>
      </c>
      <c r="W4246" s="5" t="s">
        <v>28</v>
      </c>
      <c r="X4246" s="5" t="s">
        <v>41</v>
      </c>
      <c r="Y4246" s="5" t="s">
        <v>591</v>
      </c>
      <c r="Z4246" s="5" t="s">
        <v>43</v>
      </c>
      <c r="AA4246" s="4">
        <v>0.39</v>
      </c>
      <c r="AB4246" s="1">
        <v>40103</v>
      </c>
      <c r="AC4246" s="1">
        <v>29377</v>
      </c>
      <c r="AD4246">
        <f t="shared" si="398"/>
        <v>2</v>
      </c>
      <c r="AE4246">
        <f t="shared" ca="1" si="399"/>
        <v>44</v>
      </c>
      <c r="AF4246" t="str">
        <f t="shared" ca="1" si="400"/>
        <v>18-64</v>
      </c>
      <c r="AG4246" s="3">
        <f t="shared" si="401"/>
        <v>0.3979780740740741</v>
      </c>
      <c r="AH4246" t="str">
        <f>_xlfn.IFNA(VLOOKUP(Sales_Transactions[[#This Row],[Order ID]],Returned_Items[#All],2,FALSE),"Not Returned")</f>
        <v>Not Returned</v>
      </c>
    </row>
    <row r="4247" spans="1:34" x14ac:dyDescent="0.25">
      <c r="A4247">
        <v>57091</v>
      </c>
      <c r="C4247" t="s">
        <v>3156</v>
      </c>
      <c r="D4247" s="2" t="str">
        <f>TEXT(MID(Sales_Transactions[[#This Row],[Order Date]],2,5),"d/m/yyy")</f>
        <v>31/10/2011</v>
      </c>
      <c r="E4247" s="2" t="str">
        <f>TEXT(MID(Sales_Transactions[[#This Row],[Order Date]],2,5),"d")</f>
        <v>31</v>
      </c>
      <c r="F4247" s="2" t="str">
        <f>TEXT(MID(Sales_Transactions[[#This Row],[Order Date]],2,5),"m")</f>
        <v>10</v>
      </c>
      <c r="G4247" s="2" t="str">
        <f>TEXT(MID(Sales_Transactions[[#This Row],[Order Date]],2,5),"yyy")</f>
        <v>2011</v>
      </c>
      <c r="H4247" s="2" t="str">
        <f>TEXT(MID(Sales_Transactions[[#This Row],[Order Date]],2,5),"yyy/m")</f>
        <v>2011/10</v>
      </c>
      <c r="I4247" t="s">
        <v>78</v>
      </c>
      <c r="J4247">
        <f t="shared" si="396"/>
        <v>3</v>
      </c>
      <c r="K4247" s="2">
        <v>6</v>
      </c>
      <c r="L4247" s="3">
        <v>14.85</v>
      </c>
      <c r="M4247" s="4">
        <v>0.05</v>
      </c>
      <c r="N4247" s="5" t="s">
        <v>67</v>
      </c>
      <c r="O4247" s="3">
        <v>-2.79</v>
      </c>
      <c r="P4247" s="3">
        <v>1.68</v>
      </c>
      <c r="Q4247" s="3">
        <v>1.02</v>
      </c>
      <c r="R4247" s="5" t="s">
        <v>2838</v>
      </c>
      <c r="S4247" s="5" t="s">
        <v>1376</v>
      </c>
      <c r="T4247" s="5" t="str">
        <f t="shared" si="397"/>
        <v>Vivek Grady</v>
      </c>
      <c r="U4247" t="s">
        <v>1988</v>
      </c>
      <c r="V4247" s="5" t="s">
        <v>74</v>
      </c>
      <c r="W4247" s="5" t="s">
        <v>28</v>
      </c>
      <c r="X4247" s="5" t="s">
        <v>82</v>
      </c>
      <c r="Y4247" s="5" t="s">
        <v>3157</v>
      </c>
      <c r="Z4247" s="5" t="s">
        <v>84</v>
      </c>
      <c r="AA4247" s="4">
        <v>0.81</v>
      </c>
      <c r="AB4247" s="1">
        <v>40848</v>
      </c>
      <c r="AC4247" s="1">
        <v>29369</v>
      </c>
      <c r="AD4247">
        <f t="shared" si="398"/>
        <v>1</v>
      </c>
      <c r="AE4247">
        <f t="shared" ca="1" si="399"/>
        <v>44</v>
      </c>
      <c r="AF4247" t="str">
        <f t="shared" ca="1" si="400"/>
        <v>18-64</v>
      </c>
      <c r="AG4247" s="3">
        <f t="shared" si="401"/>
        <v>0.44985999999999998</v>
      </c>
      <c r="AH4247" t="str">
        <f>_xlfn.IFNA(VLOOKUP(Sales_Transactions[[#This Row],[Order ID]],Returned_Items[#All],2,FALSE),"Not Returned")</f>
        <v>Not Returned</v>
      </c>
    </row>
    <row r="4248" spans="1:34" x14ac:dyDescent="0.25">
      <c r="A4248">
        <v>57155</v>
      </c>
      <c r="C4248" t="s">
        <v>1390</v>
      </c>
      <c r="D4248" s="2" t="str">
        <f>TEXT(MID(Sales_Transactions[[#This Row],[Order Date]],2,5),"d/m/yyy")</f>
        <v>17/6/2009</v>
      </c>
      <c r="E4248" s="2" t="str">
        <f>TEXT(MID(Sales_Transactions[[#This Row],[Order Date]],2,5),"d")</f>
        <v>17</v>
      </c>
      <c r="F4248" s="2" t="str">
        <f>TEXT(MID(Sales_Transactions[[#This Row],[Order Date]],2,5),"m")</f>
        <v>6</v>
      </c>
      <c r="G4248" s="2" t="str">
        <f>TEXT(MID(Sales_Transactions[[#This Row],[Order Date]],2,5),"yyy")</f>
        <v>2009</v>
      </c>
      <c r="H4248" s="2" t="str">
        <f>TEXT(MID(Sales_Transactions[[#This Row],[Order Date]],2,5),"yyy/m")</f>
        <v>2009/6</v>
      </c>
      <c r="I4248" t="s">
        <v>101</v>
      </c>
      <c r="J4248">
        <f t="shared" si="396"/>
        <v>1</v>
      </c>
      <c r="K4248" s="2">
        <v>23</v>
      </c>
      <c r="L4248" s="3">
        <v>155.52000000000001</v>
      </c>
      <c r="M4248" s="4">
        <v>0.05</v>
      </c>
      <c r="N4248" s="5" t="s">
        <v>23</v>
      </c>
      <c r="O4248" s="3">
        <v>-133.72999999999999</v>
      </c>
      <c r="P4248" s="3">
        <v>6.48</v>
      </c>
      <c r="Q4248" s="3">
        <v>9.68</v>
      </c>
      <c r="R4248" s="5" t="s">
        <v>2987</v>
      </c>
      <c r="S4248" s="5" t="s">
        <v>3070</v>
      </c>
      <c r="T4248" s="5" t="str">
        <f t="shared" si="397"/>
        <v>Stuart Calhoun</v>
      </c>
      <c r="U4248" t="s">
        <v>1988</v>
      </c>
      <c r="V4248" s="5" t="s">
        <v>37</v>
      </c>
      <c r="W4248" s="5" t="s">
        <v>28</v>
      </c>
      <c r="X4248" s="5" t="s">
        <v>75</v>
      </c>
      <c r="Y4248" s="5" t="s">
        <v>1312</v>
      </c>
      <c r="Z4248" s="5" t="s">
        <v>43</v>
      </c>
      <c r="AA4248" s="4">
        <v>0.36</v>
      </c>
      <c r="AB4248" s="1">
        <v>39982</v>
      </c>
      <c r="AC4248" s="1">
        <v>29318</v>
      </c>
      <c r="AD4248">
        <f t="shared" si="398"/>
        <v>1</v>
      </c>
      <c r="AE4248">
        <f t="shared" ca="1" si="399"/>
        <v>44</v>
      </c>
      <c r="AF4248" t="str">
        <f t="shared" ca="1" si="400"/>
        <v>18-64</v>
      </c>
      <c r="AG4248" s="3">
        <f t="shared" si="401"/>
        <v>0.70246782608695646</v>
      </c>
      <c r="AH4248" t="str">
        <f>_xlfn.IFNA(VLOOKUP(Sales_Transactions[[#This Row],[Order ID]],Returned_Items[#All],2,FALSE),"Not Returned")</f>
        <v>Not Returned</v>
      </c>
    </row>
    <row r="4249" spans="1:34" x14ac:dyDescent="0.25">
      <c r="A4249">
        <v>57155</v>
      </c>
      <c r="C4249" t="s">
        <v>1390</v>
      </c>
      <c r="D4249" s="2" t="str">
        <f>TEXT(MID(Sales_Transactions[[#This Row],[Order Date]],2,5),"d/m/yyy")</f>
        <v>17/6/2009</v>
      </c>
      <c r="E4249" s="2" t="str">
        <f>TEXT(MID(Sales_Transactions[[#This Row],[Order Date]],2,5),"d")</f>
        <v>17</v>
      </c>
      <c r="F4249" s="2" t="str">
        <f>TEXT(MID(Sales_Transactions[[#This Row],[Order Date]],2,5),"m")</f>
        <v>6</v>
      </c>
      <c r="G4249" s="2" t="str">
        <f>TEXT(MID(Sales_Transactions[[#This Row],[Order Date]],2,5),"yyy")</f>
        <v>2009</v>
      </c>
      <c r="H4249" s="2" t="str">
        <f>TEXT(MID(Sales_Transactions[[#This Row],[Order Date]],2,5),"yyy/m")</f>
        <v>2009/6</v>
      </c>
      <c r="I4249" t="s">
        <v>101</v>
      </c>
      <c r="J4249">
        <f t="shared" si="396"/>
        <v>1</v>
      </c>
      <c r="K4249" s="2">
        <v>16</v>
      </c>
      <c r="L4249" s="3">
        <v>535.54</v>
      </c>
      <c r="M4249" s="4">
        <v>0.04</v>
      </c>
      <c r="N4249" s="5" t="s">
        <v>67</v>
      </c>
      <c r="O4249" s="3">
        <v>60.82</v>
      </c>
      <c r="P4249" s="3">
        <v>33.89</v>
      </c>
      <c r="Q4249" s="3">
        <v>5.0999999999999996</v>
      </c>
      <c r="R4249" s="5" t="s">
        <v>2987</v>
      </c>
      <c r="S4249" s="5" t="s">
        <v>3070</v>
      </c>
      <c r="T4249" s="5" t="str">
        <f t="shared" si="397"/>
        <v>Stuart Calhoun</v>
      </c>
      <c r="U4249" t="s">
        <v>1988</v>
      </c>
      <c r="V4249" s="5" t="s">
        <v>37</v>
      </c>
      <c r="W4249" s="5" t="s">
        <v>28</v>
      </c>
      <c r="X4249" s="5" t="s">
        <v>29</v>
      </c>
      <c r="Y4249" s="5" t="s">
        <v>3158</v>
      </c>
      <c r="Z4249" s="5" t="s">
        <v>43</v>
      </c>
      <c r="AA4249" s="4">
        <v>0.6</v>
      </c>
      <c r="AB4249" s="1">
        <v>39982</v>
      </c>
      <c r="AC4249" s="1">
        <v>29170</v>
      </c>
      <c r="AD4249">
        <f t="shared" si="398"/>
        <v>1</v>
      </c>
      <c r="AE4249">
        <f t="shared" ca="1" si="399"/>
        <v>44</v>
      </c>
      <c r="AF4249" t="str">
        <f t="shared" ca="1" si="400"/>
        <v>18-64</v>
      </c>
      <c r="AG4249" s="3">
        <f t="shared" si="401"/>
        <v>2.43602775</v>
      </c>
      <c r="AH4249" t="str">
        <f>_xlfn.IFNA(VLOOKUP(Sales_Transactions[[#This Row],[Order ID]],Returned_Items[#All],2,FALSE),"Not Returned")</f>
        <v>Not Returned</v>
      </c>
    </row>
    <row r="4250" spans="1:34" x14ac:dyDescent="0.25">
      <c r="A4250">
        <v>57185</v>
      </c>
      <c r="C4250" t="s">
        <v>2895</v>
      </c>
      <c r="D4250" s="2" t="str">
        <f>TEXT(MID(Sales_Transactions[[#This Row],[Order Date]],2,5),"d/m/yyy")</f>
        <v>23/5/2011</v>
      </c>
      <c r="E4250" s="2" t="str">
        <f>TEXT(MID(Sales_Transactions[[#This Row],[Order Date]],2,5),"d")</f>
        <v>23</v>
      </c>
      <c r="F4250" s="2" t="str">
        <f>TEXT(MID(Sales_Transactions[[#This Row],[Order Date]],2,5),"m")</f>
        <v>5</v>
      </c>
      <c r="G4250" s="2" t="str">
        <f>TEXT(MID(Sales_Transactions[[#This Row],[Order Date]],2,5),"yyy")</f>
        <v>2011</v>
      </c>
      <c r="H4250" s="2" t="str">
        <f>TEXT(MID(Sales_Transactions[[#This Row],[Order Date]],2,5),"yyy/m")</f>
        <v>2011/5</v>
      </c>
      <c r="I4250" t="s">
        <v>78</v>
      </c>
      <c r="J4250">
        <f t="shared" si="396"/>
        <v>3</v>
      </c>
      <c r="K4250" s="2">
        <v>28</v>
      </c>
      <c r="L4250" s="3">
        <v>1360.82</v>
      </c>
      <c r="M4250" s="4">
        <v>0.06</v>
      </c>
      <c r="N4250" s="5" t="s">
        <v>23</v>
      </c>
      <c r="O4250" s="3">
        <v>385.03</v>
      </c>
      <c r="P4250" s="3">
        <v>49.34</v>
      </c>
      <c r="Q4250" s="3">
        <v>10.25</v>
      </c>
      <c r="R4250" s="5" t="s">
        <v>1211</v>
      </c>
      <c r="S4250" s="5" t="s">
        <v>3101</v>
      </c>
      <c r="T4250" s="5" t="str">
        <f t="shared" si="397"/>
        <v>Matt Connell</v>
      </c>
      <c r="U4250" t="s">
        <v>1988</v>
      </c>
      <c r="V4250" s="5" t="s">
        <v>47</v>
      </c>
      <c r="W4250" s="5" t="s">
        <v>57</v>
      </c>
      <c r="X4250" s="5" t="s">
        <v>58</v>
      </c>
      <c r="Y4250" s="5" t="s">
        <v>2284</v>
      </c>
      <c r="Z4250" s="5" t="s">
        <v>31</v>
      </c>
      <c r="AA4250" s="4">
        <v>0.56999999999999995</v>
      </c>
      <c r="AB4250" s="1">
        <v>40688</v>
      </c>
      <c r="AC4250" s="1">
        <v>29583</v>
      </c>
      <c r="AD4250">
        <f t="shared" si="398"/>
        <v>2</v>
      </c>
      <c r="AE4250">
        <f t="shared" ca="1" si="399"/>
        <v>43</v>
      </c>
      <c r="AF4250" t="str">
        <f t="shared" ca="1" si="400"/>
        <v>18-64</v>
      </c>
      <c r="AG4250" s="3">
        <f t="shared" si="401"/>
        <v>2.127157</v>
      </c>
      <c r="AH4250" t="str">
        <f>_xlfn.IFNA(VLOOKUP(Sales_Transactions[[#This Row],[Order ID]],Returned_Items[#All],2,FALSE),"Not Returned")</f>
        <v>Not Returned</v>
      </c>
    </row>
    <row r="4251" spans="1:34" x14ac:dyDescent="0.25">
      <c r="A4251">
        <v>57409</v>
      </c>
      <c r="C4251" t="s">
        <v>1701</v>
      </c>
      <c r="D4251" s="2" t="str">
        <f>TEXT(MID(Sales_Transactions[[#This Row],[Order Date]],2,5),"d/m/yyy")</f>
        <v>20/11/2009</v>
      </c>
      <c r="E4251" s="2" t="str">
        <f>TEXT(MID(Sales_Transactions[[#This Row],[Order Date]],2,5),"d")</f>
        <v>20</v>
      </c>
      <c r="F4251" s="2" t="str">
        <f>TEXT(MID(Sales_Transactions[[#This Row],[Order Date]],2,5),"m")</f>
        <v>11</v>
      </c>
      <c r="G4251" s="2" t="str">
        <f>TEXT(MID(Sales_Transactions[[#This Row],[Order Date]],2,5),"yyy")</f>
        <v>2009</v>
      </c>
      <c r="H4251" s="2" t="str">
        <f>TEXT(MID(Sales_Transactions[[#This Row],[Order Date]],2,5),"yyy/m")</f>
        <v>2009/11</v>
      </c>
      <c r="I4251" t="s">
        <v>52</v>
      </c>
      <c r="J4251">
        <f t="shared" si="396"/>
        <v>1</v>
      </c>
      <c r="K4251" s="2">
        <v>1</v>
      </c>
      <c r="L4251" s="3">
        <v>90.88</v>
      </c>
      <c r="M4251" s="4">
        <v>0.1</v>
      </c>
      <c r="N4251" s="5" t="s">
        <v>23</v>
      </c>
      <c r="O4251" s="3">
        <v>-259.63</v>
      </c>
      <c r="P4251" s="3">
        <v>100.98</v>
      </c>
      <c r="Q4251" s="3">
        <v>7.18</v>
      </c>
      <c r="R4251" s="5" t="s">
        <v>1594</v>
      </c>
      <c r="S4251" s="5" t="s">
        <v>417</v>
      </c>
      <c r="T4251" s="5" t="str">
        <f t="shared" si="397"/>
        <v>John Castell</v>
      </c>
      <c r="U4251" t="s">
        <v>1988</v>
      </c>
      <c r="V4251" s="5" t="s">
        <v>27</v>
      </c>
      <c r="W4251" s="5" t="s">
        <v>48</v>
      </c>
      <c r="X4251" s="5" t="s">
        <v>87</v>
      </c>
      <c r="Y4251" s="5" t="s">
        <v>1087</v>
      </c>
      <c r="Z4251" s="5" t="s">
        <v>43</v>
      </c>
      <c r="AA4251" s="4">
        <v>0.4</v>
      </c>
      <c r="AB4251" s="1">
        <v>40138</v>
      </c>
      <c r="AC4251" s="1">
        <v>30724</v>
      </c>
      <c r="AD4251">
        <f t="shared" si="398"/>
        <v>1</v>
      </c>
      <c r="AE4251">
        <f t="shared" ca="1" si="399"/>
        <v>40</v>
      </c>
      <c r="AF4251" t="str">
        <f t="shared" ca="1" si="400"/>
        <v>18-64</v>
      </c>
      <c r="AG4251" s="3">
        <f t="shared" si="401"/>
        <v>108.05902</v>
      </c>
      <c r="AH4251" t="str">
        <f>_xlfn.IFNA(VLOOKUP(Sales_Transactions[[#This Row],[Order ID]],Returned_Items[#All],2,FALSE),"Not Returned")</f>
        <v>Not Returned</v>
      </c>
    </row>
    <row r="4252" spans="1:34" x14ac:dyDescent="0.25">
      <c r="A4252">
        <v>57409</v>
      </c>
      <c r="C4252" t="s">
        <v>1701</v>
      </c>
      <c r="D4252" s="2" t="str">
        <f>TEXT(MID(Sales_Transactions[[#This Row],[Order Date]],2,5),"d/m/yyy")</f>
        <v>20/11/2009</v>
      </c>
      <c r="E4252" s="2" t="str">
        <f>TEXT(MID(Sales_Transactions[[#This Row],[Order Date]],2,5),"d")</f>
        <v>20</v>
      </c>
      <c r="F4252" s="2" t="str">
        <f>TEXT(MID(Sales_Transactions[[#This Row],[Order Date]],2,5),"m")</f>
        <v>11</v>
      </c>
      <c r="G4252" s="2" t="str">
        <f>TEXT(MID(Sales_Transactions[[#This Row],[Order Date]],2,5),"yyy")</f>
        <v>2009</v>
      </c>
      <c r="H4252" s="2" t="str">
        <f>TEXT(MID(Sales_Transactions[[#This Row],[Order Date]],2,5),"yyy/m")</f>
        <v>2009/11</v>
      </c>
      <c r="I4252" t="s">
        <v>52</v>
      </c>
      <c r="J4252">
        <f t="shared" si="396"/>
        <v>1</v>
      </c>
      <c r="K4252" s="2">
        <v>34</v>
      </c>
      <c r="L4252" s="3">
        <v>6236.4754999999996</v>
      </c>
      <c r="M4252" s="4">
        <v>0.03</v>
      </c>
      <c r="N4252" s="5" t="s">
        <v>23</v>
      </c>
      <c r="O4252" s="3">
        <v>1928.66</v>
      </c>
      <c r="P4252" s="3">
        <v>205.99</v>
      </c>
      <c r="Q4252" s="3">
        <v>3</v>
      </c>
      <c r="R4252" s="5" t="s">
        <v>1594</v>
      </c>
      <c r="S4252" s="5" t="s">
        <v>417</v>
      </c>
      <c r="T4252" s="5" t="str">
        <f t="shared" si="397"/>
        <v>John Castell</v>
      </c>
      <c r="U4252" t="s">
        <v>1988</v>
      </c>
      <c r="V4252" s="5" t="s">
        <v>27</v>
      </c>
      <c r="W4252" s="5" t="s">
        <v>48</v>
      </c>
      <c r="X4252" s="5" t="s">
        <v>49</v>
      </c>
      <c r="Y4252" s="5" t="s">
        <v>1307</v>
      </c>
      <c r="Z4252" s="5" t="s">
        <v>43</v>
      </c>
      <c r="AA4252" s="4">
        <v>0.57999999999999996</v>
      </c>
      <c r="AB4252" s="1">
        <v>40138</v>
      </c>
      <c r="AC4252" s="1">
        <v>30999</v>
      </c>
      <c r="AD4252">
        <f t="shared" si="398"/>
        <v>1</v>
      </c>
      <c r="AE4252">
        <f t="shared" ca="1" si="399"/>
        <v>39</v>
      </c>
      <c r="AF4252" t="str">
        <f t="shared" ca="1" si="400"/>
        <v>18-64</v>
      </c>
      <c r="AG4252" s="3">
        <f t="shared" si="401"/>
        <v>6.1449471470588231</v>
      </c>
      <c r="AH4252" t="str">
        <f>_xlfn.IFNA(VLOOKUP(Sales_Transactions[[#This Row],[Order ID]],Returned_Items[#All],2,FALSE),"Not Returned")</f>
        <v>Not Returned</v>
      </c>
    </row>
    <row r="4253" spans="1:34" x14ac:dyDescent="0.25">
      <c r="A4253">
        <v>57542</v>
      </c>
      <c r="C4253" t="s">
        <v>2818</v>
      </c>
      <c r="D4253" s="2" t="str">
        <f>TEXT(MID(Sales_Transactions[[#This Row],[Order Date]],2,5),"d/m/yyy")</f>
        <v>22/8/2009</v>
      </c>
      <c r="E4253" s="2" t="str">
        <f>TEXT(MID(Sales_Transactions[[#This Row],[Order Date]],2,5),"d")</f>
        <v>22</v>
      </c>
      <c r="F4253" s="2" t="str">
        <f>TEXT(MID(Sales_Transactions[[#This Row],[Order Date]],2,5),"m")</f>
        <v>8</v>
      </c>
      <c r="G4253" s="2" t="str">
        <f>TEXT(MID(Sales_Transactions[[#This Row],[Order Date]],2,5),"yyy")</f>
        <v>2009</v>
      </c>
      <c r="H4253" s="2" t="str">
        <f>TEXT(MID(Sales_Transactions[[#This Row],[Order Date]],2,5),"yyy/m")</f>
        <v>2009/8</v>
      </c>
      <c r="I4253" t="s">
        <v>33</v>
      </c>
      <c r="J4253">
        <f t="shared" si="396"/>
        <v>4</v>
      </c>
      <c r="K4253" s="2">
        <v>23</v>
      </c>
      <c r="L4253" s="3">
        <v>1256.29</v>
      </c>
      <c r="M4253" s="4">
        <v>0.04</v>
      </c>
      <c r="N4253" s="5" t="s">
        <v>23</v>
      </c>
      <c r="O4253" s="3">
        <v>517.03</v>
      </c>
      <c r="P4253" s="3">
        <v>55.48</v>
      </c>
      <c r="Q4253" s="3">
        <v>6.79</v>
      </c>
      <c r="R4253" s="5" t="s">
        <v>1594</v>
      </c>
      <c r="S4253" s="5" t="s">
        <v>2709</v>
      </c>
      <c r="T4253" s="5" t="str">
        <f t="shared" si="397"/>
        <v>John Lucas</v>
      </c>
      <c r="U4253" t="s">
        <v>1988</v>
      </c>
      <c r="V4253" s="5" t="s">
        <v>47</v>
      </c>
      <c r="W4253" s="5" t="s">
        <v>28</v>
      </c>
      <c r="X4253" s="5" t="s">
        <v>75</v>
      </c>
      <c r="Y4253" s="5" t="s">
        <v>1890</v>
      </c>
      <c r="Z4253" s="5" t="s">
        <v>43</v>
      </c>
      <c r="AA4253" s="4">
        <v>0.37</v>
      </c>
      <c r="AB4253" s="1">
        <v>40049</v>
      </c>
      <c r="AC4253" s="1">
        <v>30734</v>
      </c>
      <c r="AD4253">
        <f t="shared" si="398"/>
        <v>2</v>
      </c>
      <c r="AE4253">
        <f t="shared" ca="1" si="399"/>
        <v>40</v>
      </c>
      <c r="AF4253" t="str">
        <f t="shared" ca="1" si="400"/>
        <v>18-64</v>
      </c>
      <c r="AG4253" s="3">
        <f t="shared" si="401"/>
        <v>2.7064264347826086</v>
      </c>
      <c r="AH4253" t="str">
        <f>_xlfn.IFNA(VLOOKUP(Sales_Transactions[[#This Row],[Order ID]],Returned_Items[#All],2,FALSE),"Not Returned")</f>
        <v>Not Returned</v>
      </c>
    </row>
    <row r="4254" spans="1:34" x14ac:dyDescent="0.25">
      <c r="A4254">
        <v>57639</v>
      </c>
      <c r="C4254" t="s">
        <v>1574</v>
      </c>
      <c r="D4254" s="2" t="str">
        <f>TEXT(MID(Sales_Transactions[[#This Row],[Order Date]],2,5),"d/m/yyy")</f>
        <v>21/7/2010</v>
      </c>
      <c r="E4254" s="2" t="str">
        <f>TEXT(MID(Sales_Transactions[[#This Row],[Order Date]],2,5),"d")</f>
        <v>21</v>
      </c>
      <c r="F4254" s="2" t="str">
        <f>TEXT(MID(Sales_Transactions[[#This Row],[Order Date]],2,5),"m")</f>
        <v>7</v>
      </c>
      <c r="G4254" s="2" t="str">
        <f>TEXT(MID(Sales_Transactions[[#This Row],[Order Date]],2,5),"yyy")</f>
        <v>2010</v>
      </c>
      <c r="H4254" s="2" t="str">
        <f>TEXT(MID(Sales_Transactions[[#This Row],[Order Date]],2,5),"yyy/m")</f>
        <v>2010/7</v>
      </c>
      <c r="I4254" t="s">
        <v>101</v>
      </c>
      <c r="J4254">
        <f t="shared" si="396"/>
        <v>1</v>
      </c>
      <c r="K4254" s="2">
        <v>24</v>
      </c>
      <c r="L4254" s="3">
        <v>2239.52</v>
      </c>
      <c r="M4254" s="4">
        <v>0.04</v>
      </c>
      <c r="N4254" s="5" t="s">
        <v>23</v>
      </c>
      <c r="O4254" s="3">
        <v>330.5</v>
      </c>
      <c r="P4254" s="3">
        <v>95.46</v>
      </c>
      <c r="Q4254" s="3">
        <v>18.13</v>
      </c>
      <c r="R4254" s="5" t="s">
        <v>1594</v>
      </c>
      <c r="S4254" s="5" t="s">
        <v>417</v>
      </c>
      <c r="T4254" s="5" t="str">
        <f t="shared" si="397"/>
        <v>John Castell</v>
      </c>
      <c r="U4254" t="s">
        <v>1988</v>
      </c>
      <c r="V4254" s="5" t="s">
        <v>37</v>
      </c>
      <c r="W4254" s="5" t="s">
        <v>57</v>
      </c>
      <c r="X4254" s="5" t="s">
        <v>58</v>
      </c>
      <c r="Y4254" s="5" t="s">
        <v>2811</v>
      </c>
      <c r="Z4254" s="5" t="s">
        <v>31</v>
      </c>
      <c r="AA4254" s="4">
        <v>0.56000000000000005</v>
      </c>
      <c r="AB4254" s="1">
        <v>40380</v>
      </c>
      <c r="AC4254" s="1">
        <v>30726</v>
      </c>
      <c r="AD4254">
        <f t="shared" si="398"/>
        <v>0</v>
      </c>
      <c r="AE4254">
        <f t="shared" ca="1" si="399"/>
        <v>40</v>
      </c>
      <c r="AF4254" t="str">
        <f t="shared" ca="1" si="400"/>
        <v>18-64</v>
      </c>
      <c r="AG4254" s="3">
        <f t="shared" si="401"/>
        <v>4.7313256666666659</v>
      </c>
      <c r="AH4254" t="str">
        <f>_xlfn.IFNA(VLOOKUP(Sales_Transactions[[#This Row],[Order ID]],Returned_Items[#All],2,FALSE),"Not Returned")</f>
        <v>Not Returned</v>
      </c>
    </row>
    <row r="4255" spans="1:34" x14ac:dyDescent="0.25">
      <c r="A4255">
        <v>57856</v>
      </c>
      <c r="C4255" t="s">
        <v>1705</v>
      </c>
      <c r="D4255" s="2" t="str">
        <f>TEXT(MID(Sales_Transactions[[#This Row],[Order Date]],2,5),"d/m/yyy")</f>
        <v>12/2/2009</v>
      </c>
      <c r="E4255" s="2" t="str">
        <f>TEXT(MID(Sales_Transactions[[#This Row],[Order Date]],2,5),"d")</f>
        <v>12</v>
      </c>
      <c r="F4255" s="2" t="str">
        <f>TEXT(MID(Sales_Transactions[[#This Row],[Order Date]],2,5),"m")</f>
        <v>2</v>
      </c>
      <c r="G4255" s="2" t="str">
        <f>TEXT(MID(Sales_Transactions[[#This Row],[Order Date]],2,5),"yyy")</f>
        <v>2009</v>
      </c>
      <c r="H4255" s="2" t="str">
        <f>TEXT(MID(Sales_Transactions[[#This Row],[Order Date]],2,5),"yyy/m")</f>
        <v>2009/2</v>
      </c>
      <c r="I4255" t="s">
        <v>78</v>
      </c>
      <c r="J4255">
        <f t="shared" si="396"/>
        <v>3</v>
      </c>
      <c r="K4255" s="2">
        <v>17</v>
      </c>
      <c r="L4255" s="3">
        <v>127.45</v>
      </c>
      <c r="M4255" s="4">
        <v>0.06</v>
      </c>
      <c r="N4255" s="5" t="s">
        <v>23</v>
      </c>
      <c r="O4255" s="3">
        <v>-42.17</v>
      </c>
      <c r="P4255" s="3">
        <v>7.1</v>
      </c>
      <c r="Q4255" s="3">
        <v>6.05</v>
      </c>
      <c r="R4255" s="5" t="s">
        <v>2838</v>
      </c>
      <c r="S4255" s="5" t="s">
        <v>1376</v>
      </c>
      <c r="T4255" s="5" t="str">
        <f t="shared" si="397"/>
        <v>Vivek Grady</v>
      </c>
      <c r="U4255" t="s">
        <v>1988</v>
      </c>
      <c r="V4255" s="5" t="s">
        <v>74</v>
      </c>
      <c r="W4255" s="5" t="s">
        <v>28</v>
      </c>
      <c r="X4255" s="5" t="s">
        <v>41</v>
      </c>
      <c r="Y4255" s="5" t="s">
        <v>717</v>
      </c>
      <c r="Z4255" s="5" t="s">
        <v>43</v>
      </c>
      <c r="AA4255" s="4">
        <v>0.39</v>
      </c>
      <c r="AB4255" s="1">
        <v>39857</v>
      </c>
      <c r="AC4255" s="1">
        <v>18461</v>
      </c>
      <c r="AD4255">
        <f t="shared" si="398"/>
        <v>1</v>
      </c>
      <c r="AE4255">
        <f t="shared" ca="1" si="399"/>
        <v>74</v>
      </c>
      <c r="AF4255" t="str">
        <f t="shared" ca="1" si="400"/>
        <v>Over 65</v>
      </c>
      <c r="AG4255" s="3">
        <f t="shared" si="401"/>
        <v>0.7732788235294118</v>
      </c>
      <c r="AH4255" t="str">
        <f>_xlfn.IFNA(VLOOKUP(Sales_Transactions[[#This Row],[Order ID]],Returned_Items[#All],2,FALSE),"Not Returned")</f>
        <v>Not Returned</v>
      </c>
    </row>
    <row r="4256" spans="1:34" x14ac:dyDescent="0.25">
      <c r="A4256">
        <v>57856</v>
      </c>
      <c r="C4256" t="s">
        <v>1705</v>
      </c>
      <c r="D4256" s="2" t="str">
        <f>TEXT(MID(Sales_Transactions[[#This Row],[Order Date]],2,5),"d/m/yyy")</f>
        <v>12/2/2009</v>
      </c>
      <c r="E4256" s="2" t="str">
        <f>TEXT(MID(Sales_Transactions[[#This Row],[Order Date]],2,5),"d")</f>
        <v>12</v>
      </c>
      <c r="F4256" s="2" t="str">
        <f>TEXT(MID(Sales_Transactions[[#This Row],[Order Date]],2,5),"m")</f>
        <v>2</v>
      </c>
      <c r="G4256" s="2" t="str">
        <f>TEXT(MID(Sales_Transactions[[#This Row],[Order Date]],2,5),"yyy")</f>
        <v>2009</v>
      </c>
      <c r="H4256" s="2" t="str">
        <f>TEXT(MID(Sales_Transactions[[#This Row],[Order Date]],2,5),"yyy/m")</f>
        <v>2009/2</v>
      </c>
      <c r="I4256" t="s">
        <v>78</v>
      </c>
      <c r="J4256">
        <f t="shared" si="396"/>
        <v>3</v>
      </c>
      <c r="K4256" s="2">
        <v>31</v>
      </c>
      <c r="L4256" s="3">
        <v>92.18</v>
      </c>
      <c r="M4256" s="4">
        <v>0.02</v>
      </c>
      <c r="N4256" s="5" t="s">
        <v>23</v>
      </c>
      <c r="O4256" s="3">
        <v>5.7</v>
      </c>
      <c r="P4256" s="3">
        <v>2.78</v>
      </c>
      <c r="Q4256" s="3">
        <v>0.97</v>
      </c>
      <c r="R4256" s="5" t="s">
        <v>2838</v>
      </c>
      <c r="S4256" s="5" t="s">
        <v>1376</v>
      </c>
      <c r="T4256" s="5" t="str">
        <f t="shared" si="397"/>
        <v>Vivek Grady</v>
      </c>
      <c r="U4256" t="s">
        <v>1988</v>
      </c>
      <c r="V4256" s="5" t="s">
        <v>74</v>
      </c>
      <c r="W4256" s="5" t="s">
        <v>28</v>
      </c>
      <c r="X4256" s="5" t="s">
        <v>124</v>
      </c>
      <c r="Y4256" s="5" t="s">
        <v>2292</v>
      </c>
      <c r="Z4256" s="5" t="s">
        <v>84</v>
      </c>
      <c r="AA4256" s="4">
        <v>0.59</v>
      </c>
      <c r="AB4256" s="1">
        <v>39857</v>
      </c>
      <c r="AC4256" s="1">
        <v>30736</v>
      </c>
      <c r="AD4256">
        <f t="shared" si="398"/>
        <v>1</v>
      </c>
      <c r="AE4256">
        <f t="shared" ca="1" si="399"/>
        <v>40</v>
      </c>
      <c r="AF4256" t="str">
        <f t="shared" ca="1" si="400"/>
        <v>18-64</v>
      </c>
      <c r="AG4256" s="3">
        <f t="shared" si="401"/>
        <v>0.12094980645161289</v>
      </c>
      <c r="AH4256" t="str">
        <f>_xlfn.IFNA(VLOOKUP(Sales_Transactions[[#This Row],[Order ID]],Returned_Items[#All],2,FALSE),"Not Returned")</f>
        <v>Not Returned</v>
      </c>
    </row>
    <row r="4257" spans="1:34" x14ac:dyDescent="0.25">
      <c r="A4257">
        <v>58435</v>
      </c>
      <c r="C4257" t="s">
        <v>2498</v>
      </c>
      <c r="D4257" s="2" t="str">
        <f>TEXT(MID(Sales_Transactions[[#This Row],[Order Date]],2,5),"d/m/yyy")</f>
        <v>7/5/2012</v>
      </c>
      <c r="E4257" s="2" t="str">
        <f>TEXT(MID(Sales_Transactions[[#This Row],[Order Date]],2,5),"d")</f>
        <v>7</v>
      </c>
      <c r="F4257" s="2" t="str">
        <f>TEXT(MID(Sales_Transactions[[#This Row],[Order Date]],2,5),"m")</f>
        <v>5</v>
      </c>
      <c r="G4257" s="2" t="str">
        <f>TEXT(MID(Sales_Transactions[[#This Row],[Order Date]],2,5),"yyy")</f>
        <v>2012</v>
      </c>
      <c r="H4257" s="2" t="str">
        <f>TEXT(MID(Sales_Transactions[[#This Row],[Order Date]],2,5),"yyy/m")</f>
        <v>2012/5</v>
      </c>
      <c r="I4257" t="s">
        <v>22</v>
      </c>
      <c r="J4257">
        <f t="shared" si="396"/>
        <v>2</v>
      </c>
      <c r="K4257" s="2">
        <v>11</v>
      </c>
      <c r="L4257" s="3">
        <v>273.44</v>
      </c>
      <c r="M4257" s="4">
        <v>0.01</v>
      </c>
      <c r="N4257" s="5" t="s">
        <v>23</v>
      </c>
      <c r="O4257" s="3">
        <v>-35.619999999999997</v>
      </c>
      <c r="P4257" s="3">
        <v>22.38</v>
      </c>
      <c r="Q4257" s="3">
        <v>15.1</v>
      </c>
      <c r="R4257" s="5" t="s">
        <v>2317</v>
      </c>
      <c r="S4257" s="5" t="s">
        <v>3071</v>
      </c>
      <c r="T4257" s="5" t="str">
        <f t="shared" si="397"/>
        <v>Arthur Prichep</v>
      </c>
      <c r="U4257" t="s">
        <v>1988</v>
      </c>
      <c r="V4257" s="5" t="s">
        <v>74</v>
      </c>
      <c r="W4257" s="5" t="s">
        <v>28</v>
      </c>
      <c r="X4257" s="5" t="s">
        <v>41</v>
      </c>
      <c r="Y4257" s="5" t="s">
        <v>680</v>
      </c>
      <c r="Z4257" s="5" t="s">
        <v>43</v>
      </c>
      <c r="AA4257" s="4">
        <v>0.38</v>
      </c>
      <c r="AB4257" s="1">
        <v>41038</v>
      </c>
      <c r="AC4257" s="1">
        <v>30106</v>
      </c>
      <c r="AD4257">
        <f t="shared" si="398"/>
        <v>2</v>
      </c>
      <c r="AE4257">
        <f t="shared" ca="1" si="399"/>
        <v>42</v>
      </c>
      <c r="AF4257" t="str">
        <f t="shared" ca="1" si="400"/>
        <v>18-64</v>
      </c>
      <c r="AG4257" s="3">
        <f t="shared" si="401"/>
        <v>3.4070692727272727</v>
      </c>
      <c r="AH4257" t="str">
        <f>_xlfn.IFNA(VLOOKUP(Sales_Transactions[[#This Row],[Order ID]],Returned_Items[#All],2,FALSE),"Not Returned")</f>
        <v>Not Returned</v>
      </c>
    </row>
    <row r="4258" spans="1:34" x14ac:dyDescent="0.25">
      <c r="A4258">
        <v>59009</v>
      </c>
      <c r="C4258" t="s">
        <v>1624</v>
      </c>
      <c r="D4258" s="2" t="str">
        <f>TEXT(MID(Sales_Transactions[[#This Row],[Order Date]],2,5),"d/m/yyy")</f>
        <v>18/11/2011</v>
      </c>
      <c r="E4258" s="2" t="str">
        <f>TEXT(MID(Sales_Transactions[[#This Row],[Order Date]],2,5),"d")</f>
        <v>18</v>
      </c>
      <c r="F4258" s="2" t="str">
        <f>TEXT(MID(Sales_Transactions[[#This Row],[Order Date]],2,5),"m")</f>
        <v>11</v>
      </c>
      <c r="G4258" s="2" t="str">
        <f>TEXT(MID(Sales_Transactions[[#This Row],[Order Date]],2,5),"yyy")</f>
        <v>2011</v>
      </c>
      <c r="H4258" s="2" t="str">
        <f>TEXT(MID(Sales_Transactions[[#This Row],[Order Date]],2,5),"yyy/m")</f>
        <v>2011/11</v>
      </c>
      <c r="I4258" t="s">
        <v>101</v>
      </c>
      <c r="J4258">
        <f t="shared" si="396"/>
        <v>1</v>
      </c>
      <c r="K4258" s="2">
        <v>19</v>
      </c>
      <c r="L4258" s="3">
        <v>614.91</v>
      </c>
      <c r="M4258" s="4">
        <v>0.02</v>
      </c>
      <c r="N4258" s="5" t="s">
        <v>67</v>
      </c>
      <c r="O4258" s="3">
        <v>-7.02</v>
      </c>
      <c r="P4258" s="3">
        <v>30.98</v>
      </c>
      <c r="Q4258" s="3">
        <v>17.079999999999998</v>
      </c>
      <c r="R4258" s="5" t="s">
        <v>1250</v>
      </c>
      <c r="S4258" s="5" t="s">
        <v>3081</v>
      </c>
      <c r="T4258" s="5" t="str">
        <f t="shared" si="397"/>
        <v>Sally Hughsby</v>
      </c>
      <c r="U4258" t="s">
        <v>1988</v>
      </c>
      <c r="V4258" s="5" t="s">
        <v>37</v>
      </c>
      <c r="W4258" s="5" t="s">
        <v>28</v>
      </c>
      <c r="X4258" s="5" t="s">
        <v>75</v>
      </c>
      <c r="Y4258" s="5" t="s">
        <v>856</v>
      </c>
      <c r="Z4258" s="5" t="s">
        <v>43</v>
      </c>
      <c r="AA4258" s="4">
        <v>0.4</v>
      </c>
      <c r="AB4258" s="1">
        <v>40867</v>
      </c>
      <c r="AC4258" s="1">
        <v>30005</v>
      </c>
      <c r="AD4258">
        <f t="shared" si="398"/>
        <v>2</v>
      </c>
      <c r="AE4258">
        <f t="shared" ca="1" si="399"/>
        <v>42</v>
      </c>
      <c r="AF4258" t="str">
        <f t="shared" ca="1" si="400"/>
        <v>18-64</v>
      </c>
      <c r="AG4258" s="3">
        <f t="shared" si="401"/>
        <v>2.5291475789473683</v>
      </c>
      <c r="AH4258" t="str">
        <f>_xlfn.IFNA(VLOOKUP(Sales_Transactions[[#This Row],[Order ID]],Returned_Items[#All],2,FALSE),"Not Returned")</f>
        <v>Returned</v>
      </c>
    </row>
    <row r="4259" spans="1:34" x14ac:dyDescent="0.25">
      <c r="A4259">
        <v>59491</v>
      </c>
      <c r="C4259" t="s">
        <v>1546</v>
      </c>
      <c r="D4259" s="2" t="str">
        <f>TEXT(MID(Sales_Transactions[[#This Row],[Order Date]],2,5),"d/m/yyy")</f>
        <v>24/3/2012</v>
      </c>
      <c r="E4259" s="2" t="str">
        <f>TEXT(MID(Sales_Transactions[[#This Row],[Order Date]],2,5),"d")</f>
        <v>24</v>
      </c>
      <c r="F4259" s="2" t="str">
        <f>TEXT(MID(Sales_Transactions[[#This Row],[Order Date]],2,5),"m")</f>
        <v>3</v>
      </c>
      <c r="G4259" s="2" t="str">
        <f>TEXT(MID(Sales_Transactions[[#This Row],[Order Date]],2,5),"yyy")</f>
        <v>2012</v>
      </c>
      <c r="H4259" s="2" t="str">
        <f>TEXT(MID(Sales_Transactions[[#This Row],[Order Date]],2,5),"yyy/m")</f>
        <v>2012/3</v>
      </c>
      <c r="I4259" t="s">
        <v>33</v>
      </c>
      <c r="J4259">
        <f t="shared" si="396"/>
        <v>4</v>
      </c>
      <c r="K4259" s="2">
        <v>31</v>
      </c>
      <c r="L4259" s="3">
        <v>12470.31</v>
      </c>
      <c r="M4259" s="4">
        <v>0.04</v>
      </c>
      <c r="N4259" s="5" t="s">
        <v>23</v>
      </c>
      <c r="O4259" s="3">
        <v>5528.5</v>
      </c>
      <c r="P4259" s="3">
        <v>387.99</v>
      </c>
      <c r="Q4259" s="3">
        <v>19.989999999999998</v>
      </c>
      <c r="R4259" s="5" t="s">
        <v>956</v>
      </c>
      <c r="S4259" s="5" t="s">
        <v>172</v>
      </c>
      <c r="T4259" s="5" t="str">
        <f t="shared" si="397"/>
        <v>Greg Hansen</v>
      </c>
      <c r="U4259" t="s">
        <v>1988</v>
      </c>
      <c r="V4259" s="5" t="s">
        <v>74</v>
      </c>
      <c r="W4259" s="5" t="s">
        <v>28</v>
      </c>
      <c r="X4259" s="5" t="s">
        <v>41</v>
      </c>
      <c r="Y4259" s="5" t="s">
        <v>596</v>
      </c>
      <c r="Z4259" s="5" t="s">
        <v>43</v>
      </c>
      <c r="AA4259" s="4">
        <v>0.38</v>
      </c>
      <c r="AB4259" s="1">
        <v>40995</v>
      </c>
      <c r="AC4259" s="1">
        <v>30035</v>
      </c>
      <c r="AD4259">
        <f t="shared" si="398"/>
        <v>3</v>
      </c>
      <c r="AE4259">
        <f t="shared" ca="1" si="399"/>
        <v>42</v>
      </c>
      <c r="AF4259" t="str">
        <f t="shared" ca="1" si="400"/>
        <v>18-64</v>
      </c>
      <c r="AG4259" s="3">
        <f t="shared" si="401"/>
        <v>13.155638838709679</v>
      </c>
      <c r="AH4259" t="str">
        <f>_xlfn.IFNA(VLOOKUP(Sales_Transactions[[#This Row],[Order ID]],Returned_Items[#All],2,FALSE),"Not Returned")</f>
        <v>Not Returned</v>
      </c>
    </row>
    <row r="4260" spans="1:34" x14ac:dyDescent="0.25">
      <c r="A4260">
        <v>59554</v>
      </c>
      <c r="C4260" t="s">
        <v>1469</v>
      </c>
      <c r="D4260" s="2" t="str">
        <f>TEXT(MID(Sales_Transactions[[#This Row],[Order Date]],2,5),"d/m/yyy")</f>
        <v>15/11/2011</v>
      </c>
      <c r="E4260" s="2" t="str">
        <f>TEXT(MID(Sales_Transactions[[#This Row],[Order Date]],2,5),"d")</f>
        <v>15</v>
      </c>
      <c r="F4260" s="2" t="str">
        <f>TEXT(MID(Sales_Transactions[[#This Row],[Order Date]],2,5),"m")</f>
        <v>11</v>
      </c>
      <c r="G4260" s="2" t="str">
        <f>TEXT(MID(Sales_Transactions[[#This Row],[Order Date]],2,5),"yyy")</f>
        <v>2011</v>
      </c>
      <c r="H4260" s="2" t="str">
        <f>TEXT(MID(Sales_Transactions[[#This Row],[Order Date]],2,5),"yyy/m")</f>
        <v>2011/11</v>
      </c>
      <c r="I4260" t="s">
        <v>101</v>
      </c>
      <c r="J4260">
        <f t="shared" si="396"/>
        <v>1</v>
      </c>
      <c r="K4260" s="2">
        <v>40</v>
      </c>
      <c r="L4260" s="3">
        <v>718.6</v>
      </c>
      <c r="M4260" s="4">
        <v>0.08</v>
      </c>
      <c r="N4260" s="5" t="s">
        <v>23</v>
      </c>
      <c r="O4260" s="3">
        <v>-81.489999999999995</v>
      </c>
      <c r="P4260" s="3">
        <v>17.98</v>
      </c>
      <c r="Q4260" s="3">
        <v>4</v>
      </c>
      <c r="R4260" s="5" t="s">
        <v>2703</v>
      </c>
      <c r="S4260" s="5" t="s">
        <v>3065</v>
      </c>
      <c r="T4260" s="5" t="str">
        <f t="shared" si="397"/>
        <v>Karen Daniels</v>
      </c>
      <c r="U4260" t="s">
        <v>1988</v>
      </c>
      <c r="V4260" s="5" t="s">
        <v>37</v>
      </c>
      <c r="W4260" s="5" t="s">
        <v>48</v>
      </c>
      <c r="X4260" s="5" t="s">
        <v>87</v>
      </c>
      <c r="Y4260" s="5" t="s">
        <v>1475</v>
      </c>
      <c r="Z4260" s="5" t="s">
        <v>43</v>
      </c>
      <c r="AA4260" s="4">
        <v>0.79</v>
      </c>
      <c r="AB4260" s="1">
        <v>40863</v>
      </c>
      <c r="AC4260" s="1">
        <v>30078</v>
      </c>
      <c r="AD4260">
        <f t="shared" si="398"/>
        <v>1</v>
      </c>
      <c r="AE4260">
        <f t="shared" ca="1" si="399"/>
        <v>42</v>
      </c>
      <c r="AF4260" t="str">
        <f t="shared" ca="1" si="400"/>
        <v>18-64</v>
      </c>
      <c r="AG4260" s="3">
        <f t="shared" si="401"/>
        <v>0.54914039999999997</v>
      </c>
      <c r="AH4260" t="str">
        <f>_xlfn.IFNA(VLOOKUP(Sales_Transactions[[#This Row],[Order ID]],Returned_Items[#All],2,FALSE),"Not Returned")</f>
        <v>Not Returned</v>
      </c>
    </row>
    <row r="4261" spans="1:34" x14ac:dyDescent="0.25">
      <c r="A4261">
        <v>59559</v>
      </c>
      <c r="C4261" t="s">
        <v>1718</v>
      </c>
      <c r="D4261" s="2" t="str">
        <f>TEXT(MID(Sales_Transactions[[#This Row],[Order Date]],2,5),"d/m/yyy")</f>
        <v>17/9/2010</v>
      </c>
      <c r="E4261" s="2" t="str">
        <f>TEXT(MID(Sales_Transactions[[#This Row],[Order Date]],2,5),"d")</f>
        <v>17</v>
      </c>
      <c r="F4261" s="2" t="str">
        <f>TEXT(MID(Sales_Transactions[[#This Row],[Order Date]],2,5),"m")</f>
        <v>9</v>
      </c>
      <c r="G4261" s="2" t="str">
        <f>TEXT(MID(Sales_Transactions[[#This Row],[Order Date]],2,5),"yyy")</f>
        <v>2010</v>
      </c>
      <c r="H4261" s="2" t="str">
        <f>TEXT(MID(Sales_Transactions[[#This Row],[Order Date]],2,5),"yyy/m")</f>
        <v>2010/9</v>
      </c>
      <c r="I4261" t="s">
        <v>101</v>
      </c>
      <c r="J4261">
        <f t="shared" si="396"/>
        <v>1</v>
      </c>
      <c r="K4261" s="2">
        <v>30</v>
      </c>
      <c r="L4261" s="3">
        <v>397.17</v>
      </c>
      <c r="M4261" s="4">
        <v>0.1</v>
      </c>
      <c r="N4261" s="5" t="s">
        <v>67</v>
      </c>
      <c r="O4261" s="3">
        <v>7.69</v>
      </c>
      <c r="P4261" s="3">
        <v>14.34</v>
      </c>
      <c r="Q4261" s="3">
        <v>5</v>
      </c>
      <c r="R4261" s="5" t="s">
        <v>956</v>
      </c>
      <c r="S4261" s="5" t="s">
        <v>172</v>
      </c>
      <c r="T4261" s="5" t="str">
        <f t="shared" si="397"/>
        <v>Greg Hansen</v>
      </c>
      <c r="U4261" t="s">
        <v>1988</v>
      </c>
      <c r="V4261" s="5" t="s">
        <v>74</v>
      </c>
      <c r="W4261" s="5" t="s">
        <v>57</v>
      </c>
      <c r="X4261" s="5" t="s">
        <v>58</v>
      </c>
      <c r="Y4261" s="5" t="s">
        <v>1199</v>
      </c>
      <c r="Z4261" s="5" t="s">
        <v>60</v>
      </c>
      <c r="AA4261" s="4">
        <v>0.49</v>
      </c>
      <c r="AB4261" s="1">
        <v>40438</v>
      </c>
      <c r="AC4261" s="1">
        <v>29863</v>
      </c>
      <c r="AD4261">
        <f t="shared" si="398"/>
        <v>0</v>
      </c>
      <c r="AE4261">
        <f t="shared" ca="1" si="399"/>
        <v>42</v>
      </c>
      <c r="AF4261" t="str">
        <f t="shared" ca="1" si="400"/>
        <v>18-64</v>
      </c>
      <c r="AG4261" s="3">
        <f t="shared" si="401"/>
        <v>0.64418866666666663</v>
      </c>
      <c r="AH4261" t="str">
        <f>_xlfn.IFNA(VLOOKUP(Sales_Transactions[[#This Row],[Order ID]],Returned_Items[#All],2,FALSE),"Not Returned")</f>
        <v>Not Returned</v>
      </c>
    </row>
    <row r="4262" spans="1:34" x14ac:dyDescent="0.25">
      <c r="A4262">
        <v>59745</v>
      </c>
      <c r="C4262" t="s">
        <v>2237</v>
      </c>
      <c r="D4262" s="2" t="str">
        <f>TEXT(MID(Sales_Transactions[[#This Row],[Order Date]],2,5),"d/m/yyy")</f>
        <v>19/4/2009</v>
      </c>
      <c r="E4262" s="2" t="str">
        <f>TEXT(MID(Sales_Transactions[[#This Row],[Order Date]],2,5),"d")</f>
        <v>19</v>
      </c>
      <c r="F4262" s="2" t="str">
        <f>TEXT(MID(Sales_Transactions[[#This Row],[Order Date]],2,5),"m")</f>
        <v>4</v>
      </c>
      <c r="G4262" s="2" t="str">
        <f>TEXT(MID(Sales_Transactions[[#This Row],[Order Date]],2,5),"yyy")</f>
        <v>2009</v>
      </c>
      <c r="H4262" s="2" t="str">
        <f>TEXT(MID(Sales_Transactions[[#This Row],[Order Date]],2,5),"yyy/m")</f>
        <v>2009/4</v>
      </c>
      <c r="I4262" t="s">
        <v>52</v>
      </c>
      <c r="J4262">
        <f t="shared" si="396"/>
        <v>1</v>
      </c>
      <c r="K4262" s="2">
        <v>36</v>
      </c>
      <c r="L4262" s="3">
        <v>18092.66</v>
      </c>
      <c r="M4262" s="4">
        <v>0.09</v>
      </c>
      <c r="N4262" s="5" t="s">
        <v>23</v>
      </c>
      <c r="O4262" s="3">
        <v>7917.76</v>
      </c>
      <c r="P4262" s="3">
        <v>525.98</v>
      </c>
      <c r="Q4262" s="3">
        <v>19.989999999999998</v>
      </c>
      <c r="R4262" s="5" t="s">
        <v>3076</v>
      </c>
      <c r="S4262" s="5" t="s">
        <v>3077</v>
      </c>
      <c r="T4262" s="5" t="str">
        <f t="shared" si="397"/>
        <v>Alejandro Grove</v>
      </c>
      <c r="U4262" t="s">
        <v>1988</v>
      </c>
      <c r="V4262" s="5" t="s">
        <v>37</v>
      </c>
      <c r="W4262" s="5" t="s">
        <v>28</v>
      </c>
      <c r="X4262" s="5" t="s">
        <v>41</v>
      </c>
      <c r="Y4262" s="5" t="s">
        <v>3026</v>
      </c>
      <c r="Z4262" s="5" t="s">
        <v>43</v>
      </c>
      <c r="AA4262" s="4">
        <v>0.37</v>
      </c>
      <c r="AB4262" s="1">
        <v>39924</v>
      </c>
      <c r="AC4262" s="1">
        <v>29819</v>
      </c>
      <c r="AD4262">
        <f t="shared" si="398"/>
        <v>2</v>
      </c>
      <c r="AE4262">
        <f t="shared" ca="1" si="399"/>
        <v>42</v>
      </c>
      <c r="AF4262" t="str">
        <f t="shared" ca="1" si="400"/>
        <v>18-64</v>
      </c>
      <c r="AG4262" s="3">
        <f t="shared" si="401"/>
        <v>15.152683833333334</v>
      </c>
      <c r="AH4262" t="str">
        <f>_xlfn.IFNA(VLOOKUP(Sales_Transactions[[#This Row],[Order ID]],Returned_Items[#All],2,FALSE),"Not Returned")</f>
        <v>Not Returned</v>
      </c>
    </row>
    <row r="4263" spans="1:34" x14ac:dyDescent="0.25">
      <c r="A4263">
        <v>59906</v>
      </c>
      <c r="C4263" t="s">
        <v>886</v>
      </c>
      <c r="D4263" s="2" t="str">
        <f>TEXT(MID(Sales_Transactions[[#This Row],[Order Date]],2,5),"d/m/yyy")</f>
        <v>20/5/2010</v>
      </c>
      <c r="E4263" s="2" t="str">
        <f>TEXT(MID(Sales_Transactions[[#This Row],[Order Date]],2,5),"d")</f>
        <v>20</v>
      </c>
      <c r="F4263" s="2" t="str">
        <f>TEXT(MID(Sales_Transactions[[#This Row],[Order Date]],2,5),"m")</f>
        <v>5</v>
      </c>
      <c r="G4263" s="2" t="str">
        <f>TEXT(MID(Sales_Transactions[[#This Row],[Order Date]],2,5),"yyy")</f>
        <v>2010</v>
      </c>
      <c r="H4263" s="2" t="str">
        <f>TEXT(MID(Sales_Transactions[[#This Row],[Order Date]],2,5),"yyy/m")</f>
        <v>2010/5</v>
      </c>
      <c r="I4263" t="s">
        <v>33</v>
      </c>
      <c r="J4263">
        <f t="shared" si="396"/>
        <v>4</v>
      </c>
      <c r="K4263" s="2">
        <v>32</v>
      </c>
      <c r="L4263" s="3">
        <v>284.92</v>
      </c>
      <c r="M4263" s="4">
        <v>0.03</v>
      </c>
      <c r="N4263" s="5" t="s">
        <v>23</v>
      </c>
      <c r="O4263" s="3">
        <v>81.290000000000006</v>
      </c>
      <c r="P4263" s="3">
        <v>9.11</v>
      </c>
      <c r="Q4263" s="3">
        <v>2.15</v>
      </c>
      <c r="R4263" s="5" t="s">
        <v>3029</v>
      </c>
      <c r="S4263" s="5" t="s">
        <v>3115</v>
      </c>
      <c r="T4263" s="5" t="str">
        <f t="shared" si="397"/>
        <v>Lindsay Shagiari</v>
      </c>
      <c r="U4263" t="s">
        <v>1988</v>
      </c>
      <c r="V4263" s="5" t="s">
        <v>74</v>
      </c>
      <c r="W4263" s="5" t="s">
        <v>28</v>
      </c>
      <c r="X4263" s="5" t="s">
        <v>75</v>
      </c>
      <c r="Y4263" s="5" t="s">
        <v>2519</v>
      </c>
      <c r="Z4263" s="5" t="s">
        <v>84</v>
      </c>
      <c r="AA4263" s="4">
        <v>0.4</v>
      </c>
      <c r="AB4263" s="1">
        <v>40320</v>
      </c>
      <c r="AC4263" s="1">
        <v>16061</v>
      </c>
      <c r="AD4263">
        <f t="shared" si="398"/>
        <v>2</v>
      </c>
      <c r="AE4263">
        <f t="shared" ca="1" si="399"/>
        <v>80</v>
      </c>
      <c r="AF4263" t="str">
        <f t="shared" ca="1" si="400"/>
        <v>Over 65</v>
      </c>
      <c r="AG4263" s="3">
        <f t="shared" si="401"/>
        <v>0.35178959375000002</v>
      </c>
      <c r="AH4263" t="str">
        <f>_xlfn.IFNA(VLOOKUP(Sales_Transactions[[#This Row],[Order ID]],Returned_Items[#All],2,FALSE),"Not Returned")</f>
        <v>Not Returned</v>
      </c>
    </row>
    <row r="4264" spans="1:34" x14ac:dyDescent="0.25">
      <c r="A4264">
        <v>454</v>
      </c>
      <c r="C4264" t="s">
        <v>3159</v>
      </c>
      <c r="D4264" s="2" t="str">
        <f>TEXT(MID(Sales_Transactions[[#This Row],[Order Date]],2,5),"d/m/yyy")</f>
        <v>26/12/2011</v>
      </c>
      <c r="E4264" s="2" t="str">
        <f>TEXT(MID(Sales_Transactions[[#This Row],[Order Date]],2,5),"d")</f>
        <v>26</v>
      </c>
      <c r="F4264" s="2" t="str">
        <f>TEXT(MID(Sales_Transactions[[#This Row],[Order Date]],2,5),"m")</f>
        <v>12</v>
      </c>
      <c r="G4264" s="2" t="str">
        <f>TEXT(MID(Sales_Transactions[[#This Row],[Order Date]],2,5),"yyy")</f>
        <v>2011</v>
      </c>
      <c r="H4264" s="2" t="str">
        <f>TEXT(MID(Sales_Transactions[[#This Row],[Order Date]],2,5),"yyy/m")</f>
        <v>2011/12</v>
      </c>
      <c r="I4264" t="s">
        <v>22</v>
      </c>
      <c r="J4264">
        <f t="shared" si="396"/>
        <v>2</v>
      </c>
      <c r="K4264" s="2">
        <v>42</v>
      </c>
      <c r="L4264" s="3">
        <v>234.2</v>
      </c>
      <c r="M4264" s="4">
        <v>0.09</v>
      </c>
      <c r="N4264" s="5" t="s">
        <v>23</v>
      </c>
      <c r="O4264" s="3">
        <v>56.22</v>
      </c>
      <c r="P4264" s="3">
        <v>6.08</v>
      </c>
      <c r="Q4264" s="3">
        <v>1.82</v>
      </c>
      <c r="R4264" s="5" t="s">
        <v>2765</v>
      </c>
      <c r="S4264" s="5" t="s">
        <v>2444</v>
      </c>
      <c r="T4264" s="5" t="str">
        <f t="shared" si="397"/>
        <v>Darrin Martin</v>
      </c>
      <c r="U4264" t="s">
        <v>1988</v>
      </c>
      <c r="V4264" s="5" t="s">
        <v>27</v>
      </c>
      <c r="W4264" s="5" t="s">
        <v>28</v>
      </c>
      <c r="X4264" s="5" t="s">
        <v>82</v>
      </c>
      <c r="Y4264" s="5" t="s">
        <v>2378</v>
      </c>
      <c r="Z4264" s="5" t="s">
        <v>84</v>
      </c>
      <c r="AA4264" s="4">
        <v>0.35</v>
      </c>
      <c r="AB4264" s="1">
        <v>40905</v>
      </c>
      <c r="AC4264" s="1">
        <v>16212</v>
      </c>
      <c r="AD4264">
        <f t="shared" si="398"/>
        <v>2</v>
      </c>
      <c r="AE4264">
        <f t="shared" ca="1" si="399"/>
        <v>80</v>
      </c>
      <c r="AF4264" t="str">
        <f t="shared" ca="1" si="400"/>
        <v>Over 65</v>
      </c>
      <c r="AG4264" s="3">
        <f t="shared" si="401"/>
        <v>0.1879649523809524</v>
      </c>
      <c r="AH4264" t="str">
        <f>_xlfn.IFNA(VLOOKUP(Sales_Transactions[[#This Row],[Order ID]],Returned_Items[#All],2,FALSE),"Not Returned")</f>
        <v>Not Returned</v>
      </c>
    </row>
    <row r="4265" spans="1:34" x14ac:dyDescent="0.25">
      <c r="A4265">
        <v>549</v>
      </c>
      <c r="C4265" t="s">
        <v>2197</v>
      </c>
      <c r="D4265" s="2" t="str">
        <f>TEXT(MID(Sales_Transactions[[#This Row],[Order Date]],2,5),"d/m/yyy")</f>
        <v>12/7/2012</v>
      </c>
      <c r="E4265" s="2" t="str">
        <f>TEXT(MID(Sales_Transactions[[#This Row],[Order Date]],2,5),"d")</f>
        <v>12</v>
      </c>
      <c r="F4265" s="2" t="str">
        <f>TEXT(MID(Sales_Transactions[[#This Row],[Order Date]],2,5),"m")</f>
        <v>7</v>
      </c>
      <c r="G4265" s="2" t="str">
        <f>TEXT(MID(Sales_Transactions[[#This Row],[Order Date]],2,5),"yyy")</f>
        <v>2012</v>
      </c>
      <c r="H4265" s="2" t="str">
        <f>TEXT(MID(Sales_Transactions[[#This Row],[Order Date]],2,5),"yyy/m")</f>
        <v>2012/7</v>
      </c>
      <c r="I4265" t="s">
        <v>101</v>
      </c>
      <c r="J4265">
        <f t="shared" si="396"/>
        <v>1</v>
      </c>
      <c r="K4265" s="2">
        <v>13</v>
      </c>
      <c r="L4265" s="3">
        <v>70.239999999999995</v>
      </c>
      <c r="M4265" s="4">
        <v>0.03</v>
      </c>
      <c r="N4265" s="5" t="s">
        <v>23</v>
      </c>
      <c r="O4265" s="3">
        <v>-59.75</v>
      </c>
      <c r="P4265" s="3">
        <v>4.9800000000000004</v>
      </c>
      <c r="Q4265" s="3">
        <v>7.44</v>
      </c>
      <c r="R4265" s="5" t="s">
        <v>1814</v>
      </c>
      <c r="S4265" s="5" t="s">
        <v>2692</v>
      </c>
      <c r="T4265" s="5" t="str">
        <f t="shared" si="397"/>
        <v>Ken Brennan</v>
      </c>
      <c r="U4265" t="s">
        <v>1988</v>
      </c>
      <c r="V4265" s="5" t="s">
        <v>37</v>
      </c>
      <c r="W4265" s="5" t="s">
        <v>28</v>
      </c>
      <c r="X4265" s="5" t="s">
        <v>75</v>
      </c>
      <c r="Y4265" s="5" t="s">
        <v>2061</v>
      </c>
      <c r="Z4265" s="5" t="s">
        <v>43</v>
      </c>
      <c r="AA4265" s="4">
        <v>0.36</v>
      </c>
      <c r="AB4265" s="1">
        <v>41103</v>
      </c>
      <c r="AC4265" s="1">
        <v>16426</v>
      </c>
      <c r="AD4265">
        <f t="shared" si="398"/>
        <v>1</v>
      </c>
      <c r="AE4265">
        <f t="shared" ca="1" si="399"/>
        <v>79</v>
      </c>
      <c r="AF4265" t="str">
        <f t="shared" ca="1" si="400"/>
        <v>Over 65</v>
      </c>
      <c r="AG4265" s="3">
        <f t="shared" si="401"/>
        <v>0.95526969230769232</v>
      </c>
      <c r="AH4265" t="str">
        <f>_xlfn.IFNA(VLOOKUP(Sales_Transactions[[#This Row],[Order ID]],Returned_Items[#All],2,FALSE),"Not Returned")</f>
        <v>Not Returned</v>
      </c>
    </row>
    <row r="4266" spans="1:34" x14ac:dyDescent="0.25">
      <c r="A4266">
        <v>549</v>
      </c>
      <c r="C4266" t="s">
        <v>2197</v>
      </c>
      <c r="D4266" s="2" t="str">
        <f>TEXT(MID(Sales_Transactions[[#This Row],[Order Date]],2,5),"d/m/yyy")</f>
        <v>12/7/2012</v>
      </c>
      <c r="E4266" s="2" t="str">
        <f>TEXT(MID(Sales_Transactions[[#This Row],[Order Date]],2,5),"d")</f>
        <v>12</v>
      </c>
      <c r="F4266" s="2" t="str">
        <f>TEXT(MID(Sales_Transactions[[#This Row],[Order Date]],2,5),"m")</f>
        <v>7</v>
      </c>
      <c r="G4266" s="2" t="str">
        <f>TEXT(MID(Sales_Transactions[[#This Row],[Order Date]],2,5),"yyy")</f>
        <v>2012</v>
      </c>
      <c r="H4266" s="2" t="str">
        <f>TEXT(MID(Sales_Transactions[[#This Row],[Order Date]],2,5),"yyy/m")</f>
        <v>2012/7</v>
      </c>
      <c r="I4266" t="s">
        <v>101</v>
      </c>
      <c r="J4266">
        <f t="shared" si="396"/>
        <v>1</v>
      </c>
      <c r="K4266" s="2">
        <v>5</v>
      </c>
      <c r="L4266" s="3">
        <v>40.75</v>
      </c>
      <c r="M4266" s="4">
        <v>0.05</v>
      </c>
      <c r="N4266" s="5" t="s">
        <v>23</v>
      </c>
      <c r="O4266" s="3">
        <v>-27.57</v>
      </c>
      <c r="P4266" s="3">
        <v>6.48</v>
      </c>
      <c r="Q4266" s="3">
        <v>8.74</v>
      </c>
      <c r="R4266" s="5" t="s">
        <v>1814</v>
      </c>
      <c r="S4266" s="5" t="s">
        <v>2692</v>
      </c>
      <c r="T4266" s="5" t="str">
        <f t="shared" si="397"/>
        <v>Ken Brennan</v>
      </c>
      <c r="U4266" t="s">
        <v>1988</v>
      </c>
      <c r="V4266" s="5" t="s">
        <v>37</v>
      </c>
      <c r="W4266" s="5" t="s">
        <v>28</v>
      </c>
      <c r="X4266" s="5" t="s">
        <v>75</v>
      </c>
      <c r="Y4266" s="5" t="s">
        <v>2152</v>
      </c>
      <c r="Z4266" s="5" t="s">
        <v>43</v>
      </c>
      <c r="AA4266" s="4">
        <v>0.36</v>
      </c>
      <c r="AB4266" s="1">
        <v>41103</v>
      </c>
      <c r="AC4266" s="1">
        <v>16426</v>
      </c>
      <c r="AD4266">
        <f t="shared" si="398"/>
        <v>1</v>
      </c>
      <c r="AE4266">
        <f t="shared" ca="1" si="399"/>
        <v>79</v>
      </c>
      <c r="AF4266" t="str">
        <f t="shared" ca="1" si="400"/>
        <v>Over 65</v>
      </c>
      <c r="AG4266" s="3">
        <f t="shared" si="401"/>
        <v>3.0433520000000001</v>
      </c>
      <c r="AH4266" t="str">
        <f>_xlfn.IFNA(VLOOKUP(Sales_Transactions[[#This Row],[Order ID]],Returned_Items[#All],2,FALSE),"Not Returned")</f>
        <v>Not Returned</v>
      </c>
    </row>
    <row r="4267" spans="1:34" hidden="1" x14ac:dyDescent="0.25">
      <c r="A4267">
        <v>549</v>
      </c>
      <c r="C4267" t="s">
        <v>2197</v>
      </c>
      <c r="D4267" s="2" t="str">
        <f>TEXT(MID(Sales_Transactions[[#This Row],[Order Date]],2,5),"d/m/yyy")</f>
        <v>12/7/2012</v>
      </c>
      <c r="E4267" s="2" t="str">
        <f>TEXT(MID(Sales_Transactions[[#This Row],[Order Date]],2,5),"d")</f>
        <v>12</v>
      </c>
      <c r="F4267" s="2" t="str">
        <f>TEXT(MID(Sales_Transactions[[#This Row],[Order Date]],2,5),"m")</f>
        <v>7</v>
      </c>
      <c r="G4267" s="2" t="str">
        <f>TEXT(MID(Sales_Transactions[[#This Row],[Order Date]],2,5),"yyy")</f>
        <v>2012</v>
      </c>
      <c r="H4267" s="2" t="str">
        <f>TEXT(MID(Sales_Transactions[[#This Row],[Order Date]],2,5),"yyy/m")</f>
        <v>2012/7</v>
      </c>
      <c r="I4267" t="s">
        <v>101</v>
      </c>
      <c r="J4267">
        <f t="shared" si="396"/>
        <v>1</v>
      </c>
      <c r="K4267" s="2">
        <v>30</v>
      </c>
      <c r="L4267">
        <v>1150.8800000000001</v>
      </c>
      <c r="M4267">
        <v>0.05</v>
      </c>
      <c r="N4267" t="s">
        <v>279</v>
      </c>
      <c r="O4267">
        <v>-911.56</v>
      </c>
      <c r="P4267">
        <v>38.94</v>
      </c>
      <c r="Q4267">
        <v>35</v>
      </c>
      <c r="R4267" t="s">
        <v>1814</v>
      </c>
      <c r="S4267" t="s">
        <v>2692</v>
      </c>
      <c r="T4267" t="str">
        <f t="shared" si="397"/>
        <v>Ken Brennan</v>
      </c>
      <c r="U4267" t="s">
        <v>1988</v>
      </c>
      <c r="V4267" t="s">
        <v>37</v>
      </c>
      <c r="W4267" t="s">
        <v>28</v>
      </c>
      <c r="X4267" t="s">
        <v>29</v>
      </c>
      <c r="Y4267" t="s">
        <v>30</v>
      </c>
      <c r="Z4267" t="s">
        <v>31</v>
      </c>
      <c r="AA4267">
        <v>0.8</v>
      </c>
      <c r="AB4267" s="1">
        <v>41102</v>
      </c>
      <c r="AC4267" s="1">
        <v>16302</v>
      </c>
      <c r="AD4267">
        <f t="shared" si="398"/>
        <v>0</v>
      </c>
      <c r="AE4267">
        <f t="shared" ca="1" si="399"/>
        <v>79</v>
      </c>
      <c r="AF4267" t="str">
        <f t="shared" ca="1" si="400"/>
        <v>Over 65</v>
      </c>
      <c r="AG4267">
        <f t="shared" si="401"/>
        <v>2.4640176666666664</v>
      </c>
      <c r="AH4267" t="str">
        <f>_xlfn.IFNA(VLOOKUP(Sales_Transactions[[#This Row],[Order ID]],Returned_Items[#All],2,FALSE),"Not Returned")</f>
        <v>Not Returned</v>
      </c>
    </row>
    <row r="4268" spans="1:34" x14ac:dyDescent="0.25">
      <c r="A4268">
        <v>999</v>
      </c>
      <c r="C4268" t="s">
        <v>3160</v>
      </c>
      <c r="D4268" s="2" t="str">
        <f>TEXT(MID(Sales_Transactions[[#This Row],[Order Date]],2,5),"d/m/yyy")</f>
        <v>4/9/2010</v>
      </c>
      <c r="E4268" s="2" t="str">
        <f>TEXT(MID(Sales_Transactions[[#This Row],[Order Date]],2,5),"d")</f>
        <v>4</v>
      </c>
      <c r="F4268" s="2" t="str">
        <f>TEXT(MID(Sales_Transactions[[#This Row],[Order Date]],2,5),"m")</f>
        <v>9</v>
      </c>
      <c r="G4268" s="2" t="str">
        <f>TEXT(MID(Sales_Transactions[[#This Row],[Order Date]],2,5),"yyy")</f>
        <v>2010</v>
      </c>
      <c r="H4268" s="2" t="str">
        <f>TEXT(MID(Sales_Transactions[[#This Row],[Order Date]],2,5),"yyy/m")</f>
        <v>2010/9</v>
      </c>
      <c r="I4268" t="s">
        <v>22</v>
      </c>
      <c r="J4268">
        <f t="shared" si="396"/>
        <v>2</v>
      </c>
      <c r="K4268" s="2">
        <v>6</v>
      </c>
      <c r="L4268" s="3">
        <v>583.64</v>
      </c>
      <c r="M4268" s="4">
        <v>0.08</v>
      </c>
      <c r="N4268" s="5" t="s">
        <v>23</v>
      </c>
      <c r="O4268" s="3">
        <v>-179.5</v>
      </c>
      <c r="P4268" s="3">
        <v>95.43</v>
      </c>
      <c r="Q4268" s="3">
        <v>19.989999999999998</v>
      </c>
      <c r="R4268" s="5" t="s">
        <v>2979</v>
      </c>
      <c r="S4268" s="5" t="s">
        <v>191</v>
      </c>
      <c r="T4268" s="5" t="str">
        <f t="shared" si="397"/>
        <v>Max Jones</v>
      </c>
      <c r="U4268" t="s">
        <v>1988</v>
      </c>
      <c r="V4268" s="5" t="s">
        <v>74</v>
      </c>
      <c r="W4268" s="5" t="s">
        <v>28</v>
      </c>
      <c r="X4268" s="5" t="s">
        <v>29</v>
      </c>
      <c r="Y4268" s="5" t="s">
        <v>617</v>
      </c>
      <c r="Z4268" s="5" t="s">
        <v>43</v>
      </c>
      <c r="AA4268" s="4">
        <v>0.79</v>
      </c>
      <c r="AB4268" s="1">
        <v>40432</v>
      </c>
      <c r="AC4268" s="1">
        <v>16537</v>
      </c>
      <c r="AD4268">
        <f t="shared" si="398"/>
        <v>7</v>
      </c>
      <c r="AE4268">
        <f t="shared" ca="1" si="399"/>
        <v>79</v>
      </c>
      <c r="AF4268" t="str">
        <f t="shared" ca="1" si="400"/>
        <v>Over 65</v>
      </c>
      <c r="AG4268" s="3">
        <f t="shared" si="401"/>
        <v>19.223942666666666</v>
      </c>
      <c r="AH4268" t="str">
        <f>_xlfn.IFNA(VLOOKUP(Sales_Transactions[[#This Row],[Order ID]],Returned_Items[#All],2,FALSE),"Not Returned")</f>
        <v>Not Returned</v>
      </c>
    </row>
    <row r="4269" spans="1:34" x14ac:dyDescent="0.25">
      <c r="A4269">
        <v>1286</v>
      </c>
      <c r="C4269" t="s">
        <v>2928</v>
      </c>
      <c r="D4269" s="2" t="str">
        <f>TEXT(MID(Sales_Transactions[[#This Row],[Order Date]],2,5),"d/m/yyy")</f>
        <v>13/5/2010</v>
      </c>
      <c r="E4269" s="2" t="str">
        <f>TEXT(MID(Sales_Transactions[[#This Row],[Order Date]],2,5),"d")</f>
        <v>13</v>
      </c>
      <c r="F4269" s="2" t="str">
        <f>TEXT(MID(Sales_Transactions[[#This Row],[Order Date]],2,5),"m")</f>
        <v>5</v>
      </c>
      <c r="G4269" s="2" t="str">
        <f>TEXT(MID(Sales_Transactions[[#This Row],[Order Date]],2,5),"yyy")</f>
        <v>2010</v>
      </c>
      <c r="H4269" s="2" t="str">
        <f>TEXT(MID(Sales_Transactions[[#This Row],[Order Date]],2,5),"yyy/m")</f>
        <v>2010/5</v>
      </c>
      <c r="I4269" t="s">
        <v>52</v>
      </c>
      <c r="J4269">
        <f t="shared" si="396"/>
        <v>1</v>
      </c>
      <c r="K4269" s="2">
        <v>46</v>
      </c>
      <c r="L4269" s="3">
        <v>234.37</v>
      </c>
      <c r="M4269" s="4">
        <v>0.05</v>
      </c>
      <c r="N4269" s="5" t="s">
        <v>23</v>
      </c>
      <c r="O4269" s="3">
        <v>-144.68</v>
      </c>
      <c r="P4269" s="3">
        <v>5.18</v>
      </c>
      <c r="Q4269" s="3">
        <v>5.74</v>
      </c>
      <c r="R4269" s="5" t="s">
        <v>1237</v>
      </c>
      <c r="S4269" s="5" t="s">
        <v>1204</v>
      </c>
      <c r="T4269" s="5" t="str">
        <f t="shared" si="397"/>
        <v>Lena Creighton</v>
      </c>
      <c r="U4269" t="s">
        <v>1988</v>
      </c>
      <c r="V4269" s="5" t="s">
        <v>74</v>
      </c>
      <c r="W4269" s="5" t="s">
        <v>28</v>
      </c>
      <c r="X4269" s="5" t="s">
        <v>41</v>
      </c>
      <c r="Y4269" s="5" t="s">
        <v>1025</v>
      </c>
      <c r="Z4269" s="5" t="s">
        <v>43</v>
      </c>
      <c r="AA4269" s="4">
        <v>0.36</v>
      </c>
      <c r="AB4269" s="1">
        <v>40312</v>
      </c>
      <c r="AC4269" s="1">
        <v>17080</v>
      </c>
      <c r="AD4269">
        <f t="shared" si="398"/>
        <v>1</v>
      </c>
      <c r="AE4269">
        <f t="shared" ca="1" si="399"/>
        <v>77</v>
      </c>
      <c r="AF4269" t="str">
        <f t="shared" ca="1" si="400"/>
        <v>Over 65</v>
      </c>
      <c r="AG4269" s="3">
        <f t="shared" si="401"/>
        <v>0.23733500000000002</v>
      </c>
      <c r="AH4269" t="str">
        <f>_xlfn.IFNA(VLOOKUP(Sales_Transactions[[#This Row],[Order ID]],Returned_Items[#All],2,FALSE),"Not Returned")</f>
        <v>Not Returned</v>
      </c>
    </row>
    <row r="4270" spans="1:34" x14ac:dyDescent="0.25">
      <c r="A4270">
        <v>1286</v>
      </c>
      <c r="C4270" t="s">
        <v>2928</v>
      </c>
      <c r="D4270" s="2" t="str">
        <f>TEXT(MID(Sales_Transactions[[#This Row],[Order Date]],2,5),"d/m/yyy")</f>
        <v>13/5/2010</v>
      </c>
      <c r="E4270" s="2" t="str">
        <f>TEXT(MID(Sales_Transactions[[#This Row],[Order Date]],2,5),"d")</f>
        <v>13</v>
      </c>
      <c r="F4270" s="2" t="str">
        <f>TEXT(MID(Sales_Transactions[[#This Row],[Order Date]],2,5),"m")</f>
        <v>5</v>
      </c>
      <c r="G4270" s="2" t="str">
        <f>TEXT(MID(Sales_Transactions[[#This Row],[Order Date]],2,5),"yyy")</f>
        <v>2010</v>
      </c>
      <c r="H4270" s="2" t="str">
        <f>TEXT(MID(Sales_Transactions[[#This Row],[Order Date]],2,5),"yyy/m")</f>
        <v>2010/5</v>
      </c>
      <c r="I4270" t="s">
        <v>52</v>
      </c>
      <c r="J4270">
        <f t="shared" si="396"/>
        <v>1</v>
      </c>
      <c r="K4270" s="2">
        <v>14</v>
      </c>
      <c r="L4270" s="3">
        <v>1000.3565</v>
      </c>
      <c r="M4270" s="4">
        <v>0.06</v>
      </c>
      <c r="N4270" s="5" t="s">
        <v>23</v>
      </c>
      <c r="O4270" s="3">
        <v>229.78</v>
      </c>
      <c r="P4270" s="3">
        <v>85.99</v>
      </c>
      <c r="Q4270" s="3">
        <v>3.3</v>
      </c>
      <c r="R4270" s="5" t="s">
        <v>1237</v>
      </c>
      <c r="S4270" s="5" t="s">
        <v>1204</v>
      </c>
      <c r="T4270" s="5" t="str">
        <f t="shared" si="397"/>
        <v>Lena Creighton</v>
      </c>
      <c r="U4270" t="s">
        <v>1988</v>
      </c>
      <c r="V4270" s="5" t="s">
        <v>74</v>
      </c>
      <c r="W4270" s="5" t="s">
        <v>48</v>
      </c>
      <c r="X4270" s="5" t="s">
        <v>49</v>
      </c>
      <c r="Y4270" s="5" t="s">
        <v>1319</v>
      </c>
      <c r="Z4270" s="5" t="s">
        <v>60</v>
      </c>
      <c r="AA4270" s="4">
        <v>0.37</v>
      </c>
      <c r="AB4270" s="1">
        <v>40313</v>
      </c>
      <c r="AC4270" s="1">
        <v>17083</v>
      </c>
      <c r="AD4270">
        <f t="shared" si="398"/>
        <v>2</v>
      </c>
      <c r="AE4270">
        <f t="shared" ca="1" si="399"/>
        <v>77</v>
      </c>
      <c r="AF4270" t="str">
        <f t="shared" ca="1" si="400"/>
        <v>Over 65</v>
      </c>
      <c r="AG4270" s="3">
        <f t="shared" si="401"/>
        <v>6.3741718571428567</v>
      </c>
      <c r="AH4270" t="str">
        <f>_xlfn.IFNA(VLOOKUP(Sales_Transactions[[#This Row],[Order ID]],Returned_Items[#All],2,FALSE),"Not Returned")</f>
        <v>Not Returned</v>
      </c>
    </row>
    <row r="4271" spans="1:34" x14ac:dyDescent="0.25">
      <c r="A4271">
        <v>1831</v>
      </c>
      <c r="C4271" t="s">
        <v>2739</v>
      </c>
      <c r="D4271" s="2" t="str">
        <f>TEXT(MID(Sales_Transactions[[#This Row],[Order Date]],2,5),"d/m/yyy")</f>
        <v>1/12/2010</v>
      </c>
      <c r="E4271" s="2" t="str">
        <f>TEXT(MID(Sales_Transactions[[#This Row],[Order Date]],2,5),"d")</f>
        <v>1</v>
      </c>
      <c r="F4271" s="2" t="str">
        <f>TEXT(MID(Sales_Transactions[[#This Row],[Order Date]],2,5),"m")</f>
        <v>12</v>
      </c>
      <c r="G4271" s="2" t="str">
        <f>TEXT(MID(Sales_Transactions[[#This Row],[Order Date]],2,5),"yyy")</f>
        <v>2010</v>
      </c>
      <c r="H4271" s="2" t="str">
        <f>TEXT(MID(Sales_Transactions[[#This Row],[Order Date]],2,5),"yyy/m")</f>
        <v>2010/12</v>
      </c>
      <c r="I4271" t="s">
        <v>101</v>
      </c>
      <c r="J4271">
        <f t="shared" si="396"/>
        <v>1</v>
      </c>
      <c r="K4271" s="2">
        <v>33</v>
      </c>
      <c r="L4271" s="3">
        <v>12586.19</v>
      </c>
      <c r="M4271" s="4">
        <v>0</v>
      </c>
      <c r="N4271" s="5" t="s">
        <v>34</v>
      </c>
      <c r="O4271" s="3">
        <v>619.71</v>
      </c>
      <c r="P4271" s="3">
        <v>370.98</v>
      </c>
      <c r="Q4271" s="3">
        <v>99</v>
      </c>
      <c r="R4271" s="5" t="s">
        <v>1814</v>
      </c>
      <c r="S4271" s="5" t="s">
        <v>2692</v>
      </c>
      <c r="T4271" s="5" t="str">
        <f t="shared" si="397"/>
        <v>Ken Brennan</v>
      </c>
      <c r="U4271" t="s">
        <v>1988</v>
      </c>
      <c r="V4271" s="5" t="s">
        <v>74</v>
      </c>
      <c r="W4271" s="5" t="s">
        <v>28</v>
      </c>
      <c r="X4271" s="5" t="s">
        <v>29</v>
      </c>
      <c r="Y4271" s="5" t="s">
        <v>554</v>
      </c>
      <c r="Z4271" s="5" t="s">
        <v>40</v>
      </c>
      <c r="AA4271" s="4">
        <v>0.65</v>
      </c>
      <c r="AB4271" s="1">
        <v>40514</v>
      </c>
      <c r="AC4271" s="1">
        <v>29361</v>
      </c>
      <c r="AD4271">
        <f t="shared" si="398"/>
        <v>1</v>
      </c>
      <c r="AE4271">
        <f t="shared" ca="1" si="399"/>
        <v>44</v>
      </c>
      <c r="AF4271" t="str">
        <f t="shared" ca="1" si="400"/>
        <v>18-64</v>
      </c>
      <c r="AG4271" s="3">
        <f t="shared" si="401"/>
        <v>14.241818181818182</v>
      </c>
      <c r="AH4271" t="str">
        <f>_xlfn.IFNA(VLOOKUP(Sales_Transactions[[#This Row],[Order ID]],Returned_Items[#All],2,FALSE),"Not Returned")</f>
        <v>Not Returned</v>
      </c>
    </row>
    <row r="4272" spans="1:34" x14ac:dyDescent="0.25">
      <c r="A4272">
        <v>1892</v>
      </c>
      <c r="C4272" t="s">
        <v>1327</v>
      </c>
      <c r="D4272" s="2" t="str">
        <f>TEXT(MID(Sales_Transactions[[#This Row],[Order Date]],2,5),"d/m/yyy")</f>
        <v>25/3/2009</v>
      </c>
      <c r="E4272" s="2" t="str">
        <f>TEXT(MID(Sales_Transactions[[#This Row],[Order Date]],2,5),"d")</f>
        <v>25</v>
      </c>
      <c r="F4272" s="2" t="str">
        <f>TEXT(MID(Sales_Transactions[[#This Row],[Order Date]],2,5),"m")</f>
        <v>3</v>
      </c>
      <c r="G4272" s="2" t="str">
        <f>TEXT(MID(Sales_Transactions[[#This Row],[Order Date]],2,5),"yyy")</f>
        <v>2009</v>
      </c>
      <c r="H4272" s="2" t="str">
        <f>TEXT(MID(Sales_Transactions[[#This Row],[Order Date]],2,5),"yyy/m")</f>
        <v>2009/3</v>
      </c>
      <c r="I4272" t="s">
        <v>22</v>
      </c>
      <c r="J4272">
        <f t="shared" si="396"/>
        <v>2</v>
      </c>
      <c r="K4272" s="2">
        <v>47</v>
      </c>
      <c r="L4272" s="3">
        <v>193.63</v>
      </c>
      <c r="M4272" s="4">
        <v>0.05</v>
      </c>
      <c r="N4272" s="5" t="s">
        <v>23</v>
      </c>
      <c r="O4272" s="3">
        <v>-152.52000000000001</v>
      </c>
      <c r="P4272" s="3">
        <v>3.98</v>
      </c>
      <c r="Q4272" s="3">
        <v>5.26</v>
      </c>
      <c r="R4272" s="5" t="s">
        <v>3161</v>
      </c>
      <c r="S4272" s="5" t="s">
        <v>3162</v>
      </c>
      <c r="T4272" s="5" t="str">
        <f t="shared" si="397"/>
        <v>Joe Kamberova</v>
      </c>
      <c r="U4272" t="s">
        <v>1988</v>
      </c>
      <c r="V4272" s="5" t="s">
        <v>27</v>
      </c>
      <c r="W4272" s="5" t="s">
        <v>28</v>
      </c>
      <c r="X4272" s="5" t="s">
        <v>41</v>
      </c>
      <c r="Y4272" s="5" t="s">
        <v>2406</v>
      </c>
      <c r="Z4272" s="5" t="s">
        <v>43</v>
      </c>
      <c r="AA4272" s="4">
        <v>0.38</v>
      </c>
      <c r="AB4272" s="1">
        <v>39901</v>
      </c>
      <c r="AC4272" s="1">
        <v>29439</v>
      </c>
      <c r="AD4272">
        <f t="shared" si="398"/>
        <v>4</v>
      </c>
      <c r="AE4272">
        <f t="shared" ca="1" si="399"/>
        <v>44</v>
      </c>
      <c r="AF4272" t="str">
        <f t="shared" ca="1" si="400"/>
        <v>18-64</v>
      </c>
      <c r="AG4272" s="3">
        <f t="shared" si="401"/>
        <v>0.19655340425531914</v>
      </c>
      <c r="AH4272" t="str">
        <f>_xlfn.IFNA(VLOOKUP(Sales_Transactions[[#This Row],[Order ID]],Returned_Items[#All],2,FALSE),"Not Returned")</f>
        <v>Not Returned</v>
      </c>
    </row>
    <row r="4273" spans="1:34" x14ac:dyDescent="0.25">
      <c r="A4273">
        <v>1892</v>
      </c>
      <c r="C4273" t="s">
        <v>1327</v>
      </c>
      <c r="D4273" s="2" t="str">
        <f>TEXT(MID(Sales_Transactions[[#This Row],[Order Date]],2,5),"d/m/yyy")</f>
        <v>25/3/2009</v>
      </c>
      <c r="E4273" s="2" t="str">
        <f>TEXT(MID(Sales_Transactions[[#This Row],[Order Date]],2,5),"d")</f>
        <v>25</v>
      </c>
      <c r="F4273" s="2" t="str">
        <f>TEXT(MID(Sales_Transactions[[#This Row],[Order Date]],2,5),"m")</f>
        <v>3</v>
      </c>
      <c r="G4273" s="2" t="str">
        <f>TEXT(MID(Sales_Transactions[[#This Row],[Order Date]],2,5),"yyy")</f>
        <v>2009</v>
      </c>
      <c r="H4273" s="2" t="str">
        <f>TEXT(MID(Sales_Transactions[[#This Row],[Order Date]],2,5),"yyy/m")</f>
        <v>2009/3</v>
      </c>
      <c r="I4273" t="s">
        <v>22</v>
      </c>
      <c r="J4273">
        <f t="shared" si="396"/>
        <v>2</v>
      </c>
      <c r="K4273" s="2">
        <v>9</v>
      </c>
      <c r="L4273" s="3">
        <v>64.290000000000006</v>
      </c>
      <c r="M4273" s="4">
        <v>0.01</v>
      </c>
      <c r="N4273" s="5" t="s">
        <v>23</v>
      </c>
      <c r="O4273" s="3">
        <v>-18.850000000000001</v>
      </c>
      <c r="P4273" s="3">
        <v>6.48</v>
      </c>
      <c r="Q4273" s="3">
        <v>5.4</v>
      </c>
      <c r="R4273" s="5" t="s">
        <v>3161</v>
      </c>
      <c r="S4273" s="5" t="s">
        <v>3162</v>
      </c>
      <c r="T4273" s="5" t="str">
        <f t="shared" si="397"/>
        <v>Joe Kamberova</v>
      </c>
      <c r="U4273" t="s">
        <v>1988</v>
      </c>
      <c r="V4273" s="5" t="s">
        <v>27</v>
      </c>
      <c r="W4273" s="5" t="s">
        <v>28</v>
      </c>
      <c r="X4273" s="5" t="s">
        <v>75</v>
      </c>
      <c r="Y4273" s="5" t="s">
        <v>3086</v>
      </c>
      <c r="Z4273" s="5" t="s">
        <v>43</v>
      </c>
      <c r="AA4273" s="4">
        <v>0.37</v>
      </c>
      <c r="AB4273" s="1">
        <v>39897</v>
      </c>
      <c r="AC4273" s="1">
        <v>29375</v>
      </c>
      <c r="AD4273">
        <f t="shared" si="398"/>
        <v>0</v>
      </c>
      <c r="AE4273">
        <f t="shared" ca="1" si="399"/>
        <v>44</v>
      </c>
      <c r="AF4273" t="str">
        <f t="shared" ca="1" si="400"/>
        <v>18-64</v>
      </c>
      <c r="AG4273" s="3">
        <f t="shared" si="401"/>
        <v>1.319928</v>
      </c>
      <c r="AH4273" t="str">
        <f>_xlfn.IFNA(VLOOKUP(Sales_Transactions[[#This Row],[Order ID]],Returned_Items[#All],2,FALSE),"Not Returned")</f>
        <v>Not Returned</v>
      </c>
    </row>
    <row r="4274" spans="1:34" x14ac:dyDescent="0.25">
      <c r="A4274">
        <v>1991</v>
      </c>
      <c r="C4274" t="s">
        <v>2940</v>
      </c>
      <c r="D4274" s="2" t="str">
        <f>TEXT(MID(Sales_Transactions[[#This Row],[Order Date]],2,5),"d/m/yyy")</f>
        <v>6/9/2012</v>
      </c>
      <c r="E4274" s="2" t="str">
        <f>TEXT(MID(Sales_Transactions[[#This Row],[Order Date]],2,5),"d")</f>
        <v>6</v>
      </c>
      <c r="F4274" s="2" t="str">
        <f>TEXT(MID(Sales_Transactions[[#This Row],[Order Date]],2,5),"m")</f>
        <v>9</v>
      </c>
      <c r="G4274" s="2" t="str">
        <f>TEXT(MID(Sales_Transactions[[#This Row],[Order Date]],2,5),"yyy")</f>
        <v>2012</v>
      </c>
      <c r="H4274" s="2" t="str">
        <f>TEXT(MID(Sales_Transactions[[#This Row],[Order Date]],2,5),"yyy/m")</f>
        <v>2012/9</v>
      </c>
      <c r="I4274" t="s">
        <v>52</v>
      </c>
      <c r="J4274">
        <f t="shared" si="396"/>
        <v>1</v>
      </c>
      <c r="K4274" s="2">
        <v>27</v>
      </c>
      <c r="L4274" s="3">
        <v>3491.06</v>
      </c>
      <c r="M4274" s="4">
        <v>0.09</v>
      </c>
      <c r="N4274" s="5" t="s">
        <v>23</v>
      </c>
      <c r="O4274" s="3">
        <v>921.7</v>
      </c>
      <c r="P4274" s="3">
        <v>136.97999999999999</v>
      </c>
      <c r="Q4274" s="3">
        <v>24.49</v>
      </c>
      <c r="R4274" s="5" t="s">
        <v>35</v>
      </c>
      <c r="S4274" s="5" t="s">
        <v>2627</v>
      </c>
      <c r="T4274" s="5" t="str">
        <f t="shared" si="397"/>
        <v>Barry Franz</v>
      </c>
      <c r="U4274" t="s">
        <v>1988</v>
      </c>
      <c r="V4274" s="5" t="s">
        <v>47</v>
      </c>
      <c r="W4274" s="5" t="s">
        <v>57</v>
      </c>
      <c r="X4274" s="5" t="s">
        <v>58</v>
      </c>
      <c r="Y4274" s="5" t="s">
        <v>802</v>
      </c>
      <c r="Z4274" s="5" t="s">
        <v>31</v>
      </c>
      <c r="AA4274" s="4">
        <v>0.59</v>
      </c>
      <c r="AB4274" s="1">
        <v>41158</v>
      </c>
      <c r="AC4274" s="1">
        <v>29404</v>
      </c>
      <c r="AD4274">
        <f t="shared" si="398"/>
        <v>0</v>
      </c>
      <c r="AE4274">
        <f t="shared" ca="1" si="399"/>
        <v>44</v>
      </c>
      <c r="AF4274" t="str">
        <f t="shared" ca="1" si="400"/>
        <v>18-64</v>
      </c>
      <c r="AG4274" s="3">
        <f t="shared" si="401"/>
        <v>5.9758043703703709</v>
      </c>
      <c r="AH4274" t="str">
        <f>_xlfn.IFNA(VLOOKUP(Sales_Transactions[[#This Row],[Order ID]],Returned_Items[#All],2,FALSE),"Not Returned")</f>
        <v>Not Returned</v>
      </c>
    </row>
    <row r="4275" spans="1:34" x14ac:dyDescent="0.25">
      <c r="A4275">
        <v>1991</v>
      </c>
      <c r="C4275" t="s">
        <v>2940</v>
      </c>
      <c r="D4275" s="2" t="str">
        <f>TEXT(MID(Sales_Transactions[[#This Row],[Order Date]],2,5),"d/m/yyy")</f>
        <v>6/9/2012</v>
      </c>
      <c r="E4275" s="2" t="str">
        <f>TEXT(MID(Sales_Transactions[[#This Row],[Order Date]],2,5),"d")</f>
        <v>6</v>
      </c>
      <c r="F4275" s="2" t="str">
        <f>TEXT(MID(Sales_Transactions[[#This Row],[Order Date]],2,5),"m")</f>
        <v>9</v>
      </c>
      <c r="G4275" s="2" t="str">
        <f>TEXT(MID(Sales_Transactions[[#This Row],[Order Date]],2,5),"yyy")</f>
        <v>2012</v>
      </c>
      <c r="H4275" s="2" t="str">
        <f>TEXT(MID(Sales_Transactions[[#This Row],[Order Date]],2,5),"yyy/m")</f>
        <v>2012/9</v>
      </c>
      <c r="I4275" t="s">
        <v>52</v>
      </c>
      <c r="J4275">
        <f t="shared" si="396"/>
        <v>1</v>
      </c>
      <c r="K4275" s="2">
        <v>37</v>
      </c>
      <c r="L4275" s="3">
        <v>14383.83</v>
      </c>
      <c r="M4275" s="4">
        <v>0.01</v>
      </c>
      <c r="N4275" s="5" t="s">
        <v>34</v>
      </c>
      <c r="O4275" s="3">
        <v>5050.1000000000004</v>
      </c>
      <c r="P4275" s="3">
        <v>399.98</v>
      </c>
      <c r="Q4275" s="3">
        <v>12.06</v>
      </c>
      <c r="R4275" s="5" t="s">
        <v>35</v>
      </c>
      <c r="S4275" s="5" t="s">
        <v>2627</v>
      </c>
      <c r="T4275" s="5" t="str">
        <f t="shared" si="397"/>
        <v>Barry Franz</v>
      </c>
      <c r="U4275" t="s">
        <v>1988</v>
      </c>
      <c r="V4275" s="5" t="s">
        <v>47</v>
      </c>
      <c r="W4275" s="5" t="s">
        <v>48</v>
      </c>
      <c r="X4275" s="5" t="s">
        <v>324</v>
      </c>
      <c r="Y4275" s="5" t="s">
        <v>1860</v>
      </c>
      <c r="Z4275" s="5" t="s">
        <v>106</v>
      </c>
      <c r="AA4275" s="4">
        <v>0.56000000000000005</v>
      </c>
      <c r="AB4275" s="1">
        <v>41159</v>
      </c>
      <c r="AC4275" s="1">
        <v>29355</v>
      </c>
      <c r="AD4275">
        <f t="shared" si="398"/>
        <v>1</v>
      </c>
      <c r="AE4275">
        <f t="shared" ca="1" si="399"/>
        <v>44</v>
      </c>
      <c r="AF4275" t="str">
        <f t="shared" ca="1" si="400"/>
        <v>18-64</v>
      </c>
      <c r="AG4275" s="3">
        <f t="shared" si="401"/>
        <v>11.135135189189189</v>
      </c>
      <c r="AH4275" t="str">
        <f>_xlfn.IFNA(VLOOKUP(Sales_Transactions[[#This Row],[Order ID]],Returned_Items[#All],2,FALSE),"Not Returned")</f>
        <v>Not Returned</v>
      </c>
    </row>
    <row r="4276" spans="1:34" x14ac:dyDescent="0.25">
      <c r="A4276">
        <v>4610</v>
      </c>
      <c r="C4276" t="s">
        <v>909</v>
      </c>
      <c r="D4276" s="2" t="str">
        <f>TEXT(MID(Sales_Transactions[[#This Row],[Order Date]],2,5),"d/m/yyy")</f>
        <v>17/6/2010</v>
      </c>
      <c r="E4276" s="2" t="str">
        <f>TEXT(MID(Sales_Transactions[[#This Row],[Order Date]],2,5),"d")</f>
        <v>17</v>
      </c>
      <c r="F4276" s="2" t="str">
        <f>TEXT(MID(Sales_Transactions[[#This Row],[Order Date]],2,5),"m")</f>
        <v>6</v>
      </c>
      <c r="G4276" s="2" t="str">
        <f>TEXT(MID(Sales_Transactions[[#This Row],[Order Date]],2,5),"yyy")</f>
        <v>2010</v>
      </c>
      <c r="H4276" s="2" t="str">
        <f>TEXT(MID(Sales_Transactions[[#This Row],[Order Date]],2,5),"yyy/m")</f>
        <v>2010/6</v>
      </c>
      <c r="I4276" t="s">
        <v>22</v>
      </c>
      <c r="J4276">
        <f t="shared" si="396"/>
        <v>2</v>
      </c>
      <c r="K4276" s="2">
        <v>8</v>
      </c>
      <c r="L4276" s="3">
        <v>66.88</v>
      </c>
      <c r="M4276" s="4">
        <v>0.09</v>
      </c>
      <c r="N4276" s="5" t="s">
        <v>23</v>
      </c>
      <c r="O4276" s="3">
        <v>-17.010000000000002</v>
      </c>
      <c r="P4276" s="3">
        <v>8.33</v>
      </c>
      <c r="Q4276" s="3">
        <v>1.99</v>
      </c>
      <c r="R4276" s="5" t="s">
        <v>3124</v>
      </c>
      <c r="S4276" s="5" t="s">
        <v>3125</v>
      </c>
      <c r="T4276" s="5" t="str">
        <f t="shared" si="397"/>
        <v>Odella Nelson</v>
      </c>
      <c r="U4276" t="s">
        <v>1988</v>
      </c>
      <c r="V4276" s="5" t="s">
        <v>27</v>
      </c>
      <c r="W4276" s="5" t="s">
        <v>48</v>
      </c>
      <c r="X4276" s="5" t="s">
        <v>87</v>
      </c>
      <c r="Y4276" s="5" t="s">
        <v>522</v>
      </c>
      <c r="Z4276" s="5" t="s">
        <v>60</v>
      </c>
      <c r="AA4276" s="4">
        <v>0.52</v>
      </c>
      <c r="AB4276" s="1">
        <v>40348</v>
      </c>
      <c r="AC4276" s="1">
        <v>29427</v>
      </c>
      <c r="AD4276">
        <f t="shared" si="398"/>
        <v>2</v>
      </c>
      <c r="AE4276">
        <f t="shared" ca="1" si="399"/>
        <v>44</v>
      </c>
      <c r="AF4276" t="str">
        <f t="shared" ca="1" si="400"/>
        <v>18-64</v>
      </c>
      <c r="AG4276" s="3">
        <f t="shared" si="401"/>
        <v>1.2890628749999999</v>
      </c>
      <c r="AH4276" t="str">
        <f>_xlfn.IFNA(VLOOKUP(Sales_Transactions[[#This Row],[Order ID]],Returned_Items[#All],2,FALSE),"Not Returned")</f>
        <v>Returned</v>
      </c>
    </row>
    <row r="4277" spans="1:34" x14ac:dyDescent="0.25">
      <c r="A4277">
        <v>4610</v>
      </c>
      <c r="C4277" t="s">
        <v>909</v>
      </c>
      <c r="D4277" s="2" t="str">
        <f>TEXT(MID(Sales_Transactions[[#This Row],[Order Date]],2,5),"d/m/yyy")</f>
        <v>17/6/2010</v>
      </c>
      <c r="E4277" s="2" t="str">
        <f>TEXT(MID(Sales_Transactions[[#This Row],[Order Date]],2,5),"d")</f>
        <v>17</v>
      </c>
      <c r="F4277" s="2" t="str">
        <f>TEXT(MID(Sales_Transactions[[#This Row],[Order Date]],2,5),"m")</f>
        <v>6</v>
      </c>
      <c r="G4277" s="2" t="str">
        <f>TEXT(MID(Sales_Transactions[[#This Row],[Order Date]],2,5),"yyy")</f>
        <v>2010</v>
      </c>
      <c r="H4277" s="2" t="str">
        <f>TEXT(MID(Sales_Transactions[[#This Row],[Order Date]],2,5),"yyy/m")</f>
        <v>2010/6</v>
      </c>
      <c r="I4277" t="s">
        <v>22</v>
      </c>
      <c r="J4277">
        <f t="shared" si="396"/>
        <v>2</v>
      </c>
      <c r="K4277" s="2">
        <v>29</v>
      </c>
      <c r="L4277" s="3">
        <v>447.34</v>
      </c>
      <c r="M4277" s="4">
        <v>0.08</v>
      </c>
      <c r="N4277" s="5" t="s">
        <v>23</v>
      </c>
      <c r="O4277" s="3">
        <v>203.01</v>
      </c>
      <c r="P4277" s="3">
        <v>15.67</v>
      </c>
      <c r="Q4277" s="3">
        <v>1.39</v>
      </c>
      <c r="R4277" s="5" t="s">
        <v>3124</v>
      </c>
      <c r="S4277" s="5" t="s">
        <v>3125</v>
      </c>
      <c r="T4277" s="5" t="str">
        <f t="shared" si="397"/>
        <v>Odella Nelson</v>
      </c>
      <c r="U4277" t="s">
        <v>1988</v>
      </c>
      <c r="V4277" s="5" t="s">
        <v>27</v>
      </c>
      <c r="W4277" s="5" t="s">
        <v>28</v>
      </c>
      <c r="X4277" s="5" t="s">
        <v>98</v>
      </c>
      <c r="Y4277" s="5" t="s">
        <v>247</v>
      </c>
      <c r="Z4277" s="5" t="s">
        <v>43</v>
      </c>
      <c r="AA4277" s="4">
        <v>0.38</v>
      </c>
      <c r="AB4277" s="1">
        <v>40350</v>
      </c>
      <c r="AC4277" s="1">
        <v>29517</v>
      </c>
      <c r="AD4277">
        <f t="shared" si="398"/>
        <v>4</v>
      </c>
      <c r="AE4277">
        <f t="shared" ca="1" si="399"/>
        <v>43</v>
      </c>
      <c r="AF4277" t="str">
        <f t="shared" ca="1" si="400"/>
        <v>18-64</v>
      </c>
      <c r="AG4277" s="3">
        <f t="shared" si="401"/>
        <v>0.58784358620689647</v>
      </c>
      <c r="AH4277" t="str">
        <f>_xlfn.IFNA(VLOOKUP(Sales_Transactions[[#This Row],[Order ID]],Returned_Items[#All],2,FALSE),"Not Returned")</f>
        <v>Returned</v>
      </c>
    </row>
    <row r="4278" spans="1:34" x14ac:dyDescent="0.25">
      <c r="A4278">
        <v>5697</v>
      </c>
      <c r="C4278" t="s">
        <v>1914</v>
      </c>
      <c r="D4278" s="2" t="str">
        <f>TEXT(MID(Sales_Transactions[[#This Row],[Order Date]],2,5),"d/m/yyy")</f>
        <v>4/10/2012</v>
      </c>
      <c r="E4278" s="2" t="str">
        <f>TEXT(MID(Sales_Transactions[[#This Row],[Order Date]],2,5),"d")</f>
        <v>4</v>
      </c>
      <c r="F4278" s="2" t="str">
        <f>TEXT(MID(Sales_Transactions[[#This Row],[Order Date]],2,5),"m")</f>
        <v>10</v>
      </c>
      <c r="G4278" s="2" t="str">
        <f>TEXT(MID(Sales_Transactions[[#This Row],[Order Date]],2,5),"yyy")</f>
        <v>2012</v>
      </c>
      <c r="H4278" s="2" t="str">
        <f>TEXT(MID(Sales_Transactions[[#This Row],[Order Date]],2,5),"yyy/m")</f>
        <v>2012/10</v>
      </c>
      <c r="I4278" t="s">
        <v>101</v>
      </c>
      <c r="J4278">
        <f t="shared" si="396"/>
        <v>1</v>
      </c>
      <c r="K4278" s="2">
        <v>31</v>
      </c>
      <c r="L4278" s="3">
        <v>371.68</v>
      </c>
      <c r="M4278" s="4">
        <v>0.03</v>
      </c>
      <c r="N4278" s="5" t="s">
        <v>23</v>
      </c>
      <c r="O4278" s="3">
        <v>-13.32</v>
      </c>
      <c r="P4278" s="3">
        <v>11.29</v>
      </c>
      <c r="Q4278" s="3">
        <v>5.03</v>
      </c>
      <c r="R4278" s="5" t="s">
        <v>2979</v>
      </c>
      <c r="S4278" s="5" t="s">
        <v>191</v>
      </c>
      <c r="T4278" s="5" t="str">
        <f t="shared" si="397"/>
        <v>Max Jones</v>
      </c>
      <c r="U4278" t="s">
        <v>1988</v>
      </c>
      <c r="V4278" s="5" t="s">
        <v>74</v>
      </c>
      <c r="W4278" s="5" t="s">
        <v>28</v>
      </c>
      <c r="X4278" s="5" t="s">
        <v>29</v>
      </c>
      <c r="Y4278" s="5" t="s">
        <v>1037</v>
      </c>
      <c r="Z4278" s="5" t="s">
        <v>43</v>
      </c>
      <c r="AA4278" s="4">
        <v>0.59</v>
      </c>
      <c r="AB4278" s="1">
        <v>41188</v>
      </c>
      <c r="AC4278" s="1">
        <v>28647</v>
      </c>
      <c r="AD4278">
        <f t="shared" si="398"/>
        <v>2</v>
      </c>
      <c r="AE4278">
        <f t="shared" ca="1" si="399"/>
        <v>46</v>
      </c>
      <c r="AF4278" t="str">
        <f t="shared" ca="1" si="400"/>
        <v>18-64</v>
      </c>
      <c r="AG4278" s="3">
        <f t="shared" si="401"/>
        <v>0.52634235483870973</v>
      </c>
      <c r="AH4278" t="str">
        <f>_xlfn.IFNA(VLOOKUP(Sales_Transactions[[#This Row],[Order ID]],Returned_Items[#All],2,FALSE),"Not Returned")</f>
        <v>Not Returned</v>
      </c>
    </row>
    <row r="4279" spans="1:34" x14ac:dyDescent="0.25">
      <c r="A4279">
        <v>5986</v>
      </c>
      <c r="C4279" t="s">
        <v>1388</v>
      </c>
      <c r="D4279" s="2" t="str">
        <f>TEXT(MID(Sales_Transactions[[#This Row],[Order Date]],2,5),"d/m/yyy")</f>
        <v>21/4/2012</v>
      </c>
      <c r="E4279" s="2" t="str">
        <f>TEXT(MID(Sales_Transactions[[#This Row],[Order Date]],2,5),"d")</f>
        <v>21</v>
      </c>
      <c r="F4279" s="2" t="str">
        <f>TEXT(MID(Sales_Transactions[[#This Row],[Order Date]],2,5),"m")</f>
        <v>4</v>
      </c>
      <c r="G4279" s="2" t="str">
        <f>TEXT(MID(Sales_Transactions[[#This Row],[Order Date]],2,5),"yyy")</f>
        <v>2012</v>
      </c>
      <c r="H4279" s="2" t="str">
        <f>TEXT(MID(Sales_Transactions[[#This Row],[Order Date]],2,5),"yyy/m")</f>
        <v>2012/4</v>
      </c>
      <c r="I4279" t="s">
        <v>33</v>
      </c>
      <c r="J4279">
        <f t="shared" si="396"/>
        <v>4</v>
      </c>
      <c r="K4279" s="2">
        <v>48</v>
      </c>
      <c r="L4279" s="3">
        <v>5556.18</v>
      </c>
      <c r="M4279" s="4">
        <v>0.08</v>
      </c>
      <c r="N4279" s="5" t="s">
        <v>23</v>
      </c>
      <c r="O4279" s="3">
        <v>1638.48</v>
      </c>
      <c r="P4279" s="3">
        <v>120.98</v>
      </c>
      <c r="Q4279" s="3">
        <v>3.99</v>
      </c>
      <c r="R4279" s="5" t="s">
        <v>984</v>
      </c>
      <c r="S4279" s="5" t="s">
        <v>985</v>
      </c>
      <c r="T4279" s="5" t="str">
        <f t="shared" si="397"/>
        <v>Filia McAdams</v>
      </c>
      <c r="U4279" t="s">
        <v>1988</v>
      </c>
      <c r="V4279" s="5" t="s">
        <v>27</v>
      </c>
      <c r="W4279" s="5" t="s">
        <v>28</v>
      </c>
      <c r="X4279" s="5" t="s">
        <v>38</v>
      </c>
      <c r="Y4279" s="5" t="s">
        <v>2457</v>
      </c>
      <c r="Z4279" s="5" t="s">
        <v>43</v>
      </c>
      <c r="AA4279" s="4">
        <v>0.6</v>
      </c>
      <c r="AB4279" s="1">
        <v>41020</v>
      </c>
      <c r="AC4279" s="1">
        <v>28645</v>
      </c>
      <c r="AD4279">
        <f t="shared" si="398"/>
        <v>0</v>
      </c>
      <c r="AE4279">
        <f t="shared" ca="1" si="399"/>
        <v>46</v>
      </c>
      <c r="AF4279" t="str">
        <f t="shared" ca="1" si="400"/>
        <v>18-64</v>
      </c>
      <c r="AG4279" s="3">
        <f t="shared" si="401"/>
        <v>2.6015253333333335</v>
      </c>
      <c r="AH4279" t="str">
        <f>_xlfn.IFNA(VLOOKUP(Sales_Transactions[[#This Row],[Order ID]],Returned_Items[#All],2,FALSE),"Not Returned")</f>
        <v>Not Returned</v>
      </c>
    </row>
    <row r="4280" spans="1:34" x14ac:dyDescent="0.25">
      <c r="A4280">
        <v>5986</v>
      </c>
      <c r="C4280" t="s">
        <v>1388</v>
      </c>
      <c r="D4280" s="2" t="str">
        <f>TEXT(MID(Sales_Transactions[[#This Row],[Order Date]],2,5),"d/m/yyy")</f>
        <v>21/4/2012</v>
      </c>
      <c r="E4280" s="2" t="str">
        <f>TEXT(MID(Sales_Transactions[[#This Row],[Order Date]],2,5),"d")</f>
        <v>21</v>
      </c>
      <c r="F4280" s="2" t="str">
        <f>TEXT(MID(Sales_Transactions[[#This Row],[Order Date]],2,5),"m")</f>
        <v>4</v>
      </c>
      <c r="G4280" s="2" t="str">
        <f>TEXT(MID(Sales_Transactions[[#This Row],[Order Date]],2,5),"yyy")</f>
        <v>2012</v>
      </c>
      <c r="H4280" s="2" t="str">
        <f>TEXT(MID(Sales_Transactions[[#This Row],[Order Date]],2,5),"yyy/m")</f>
        <v>2012/4</v>
      </c>
      <c r="I4280" t="s">
        <v>33</v>
      </c>
      <c r="J4280">
        <f t="shared" si="396"/>
        <v>4</v>
      </c>
      <c r="K4280" s="2">
        <v>20</v>
      </c>
      <c r="L4280" s="3">
        <v>1021.55</v>
      </c>
      <c r="M4280" s="4">
        <v>0.05</v>
      </c>
      <c r="N4280" s="5" t="s">
        <v>34</v>
      </c>
      <c r="O4280" s="3">
        <v>64.81</v>
      </c>
      <c r="P4280" s="3">
        <v>50.98</v>
      </c>
      <c r="Q4280" s="3">
        <v>14.19</v>
      </c>
      <c r="R4280" s="5" t="s">
        <v>984</v>
      </c>
      <c r="S4280" s="5" t="s">
        <v>985</v>
      </c>
      <c r="T4280" s="5" t="str">
        <f t="shared" si="397"/>
        <v>Filia McAdams</v>
      </c>
      <c r="U4280" t="s">
        <v>1988</v>
      </c>
      <c r="V4280" s="5" t="s">
        <v>27</v>
      </c>
      <c r="W4280" s="5" t="s">
        <v>57</v>
      </c>
      <c r="X4280" s="5" t="s">
        <v>154</v>
      </c>
      <c r="Y4280" s="5" t="s">
        <v>710</v>
      </c>
      <c r="Z4280" s="5" t="s">
        <v>40</v>
      </c>
      <c r="AA4280" s="4">
        <v>0.56000000000000005</v>
      </c>
      <c r="AB4280" s="1">
        <v>41021</v>
      </c>
      <c r="AC4280" s="1">
        <v>28736</v>
      </c>
      <c r="AD4280">
        <f t="shared" si="398"/>
        <v>1</v>
      </c>
      <c r="AE4280">
        <f t="shared" ca="1" si="399"/>
        <v>45</v>
      </c>
      <c r="AF4280" t="str">
        <f t="shared" ca="1" si="400"/>
        <v>18-64</v>
      </c>
      <c r="AG4280" s="3">
        <f t="shared" si="401"/>
        <v>3.2572254999999997</v>
      </c>
      <c r="AH4280" t="str">
        <f>_xlfn.IFNA(VLOOKUP(Sales_Transactions[[#This Row],[Order ID]],Returned_Items[#All],2,FALSE),"Not Returned")</f>
        <v>Not Returned</v>
      </c>
    </row>
    <row r="4281" spans="1:34" x14ac:dyDescent="0.25">
      <c r="A4281">
        <v>5986</v>
      </c>
      <c r="C4281" t="s">
        <v>1388</v>
      </c>
      <c r="D4281" s="2" t="str">
        <f>TEXT(MID(Sales_Transactions[[#This Row],[Order Date]],2,5),"d/m/yyy")</f>
        <v>21/4/2012</v>
      </c>
      <c r="E4281" s="2" t="str">
        <f>TEXT(MID(Sales_Transactions[[#This Row],[Order Date]],2,5),"d")</f>
        <v>21</v>
      </c>
      <c r="F4281" s="2" t="str">
        <f>TEXT(MID(Sales_Transactions[[#This Row],[Order Date]],2,5),"m")</f>
        <v>4</v>
      </c>
      <c r="G4281" s="2" t="str">
        <f>TEXT(MID(Sales_Transactions[[#This Row],[Order Date]],2,5),"yyy")</f>
        <v>2012</v>
      </c>
      <c r="H4281" s="2" t="str">
        <f>TEXT(MID(Sales_Transactions[[#This Row],[Order Date]],2,5),"yyy/m")</f>
        <v>2012/4</v>
      </c>
      <c r="I4281" t="s">
        <v>33</v>
      </c>
      <c r="J4281">
        <f t="shared" si="396"/>
        <v>4</v>
      </c>
      <c r="K4281" s="2">
        <v>41</v>
      </c>
      <c r="L4281" s="3">
        <v>205.24</v>
      </c>
      <c r="M4281" s="4">
        <v>0.03</v>
      </c>
      <c r="N4281" s="5" t="s">
        <v>23</v>
      </c>
      <c r="O4281" s="3">
        <v>-148.77000000000001</v>
      </c>
      <c r="P4281" s="3">
        <v>4.8899999999999997</v>
      </c>
      <c r="Q4281" s="3">
        <v>4.93</v>
      </c>
      <c r="R4281" s="5" t="s">
        <v>984</v>
      </c>
      <c r="S4281" s="5" t="s">
        <v>985</v>
      </c>
      <c r="T4281" s="5" t="str">
        <f t="shared" si="397"/>
        <v>Filia McAdams</v>
      </c>
      <c r="U4281" t="s">
        <v>1988</v>
      </c>
      <c r="V4281" s="5" t="s">
        <v>27</v>
      </c>
      <c r="W4281" s="5" t="s">
        <v>48</v>
      </c>
      <c r="X4281" s="5" t="s">
        <v>87</v>
      </c>
      <c r="Y4281" s="5" t="s">
        <v>121</v>
      </c>
      <c r="Z4281" s="5" t="s">
        <v>60</v>
      </c>
      <c r="AA4281" s="4">
        <v>0.66</v>
      </c>
      <c r="AB4281" s="1">
        <v>41021</v>
      </c>
      <c r="AC4281" s="1">
        <v>28851</v>
      </c>
      <c r="AD4281">
        <f t="shared" si="398"/>
        <v>1</v>
      </c>
      <c r="AE4281">
        <f t="shared" ca="1" si="399"/>
        <v>45</v>
      </c>
      <c r="AF4281" t="str">
        <f t="shared" ca="1" si="400"/>
        <v>18-64</v>
      </c>
      <c r="AG4281" s="3">
        <f t="shared" si="401"/>
        <v>0.23947641463414632</v>
      </c>
      <c r="AH4281" t="str">
        <f>_xlfn.IFNA(VLOOKUP(Sales_Transactions[[#This Row],[Order ID]],Returned_Items[#All],2,FALSE),"Not Returned")</f>
        <v>Not Returned</v>
      </c>
    </row>
    <row r="4282" spans="1:34" x14ac:dyDescent="0.25">
      <c r="A4282">
        <v>6053</v>
      </c>
      <c r="C4282" t="s">
        <v>1073</v>
      </c>
      <c r="D4282" s="2" t="str">
        <f>TEXT(MID(Sales_Transactions[[#This Row],[Order Date]],2,5),"d/m/yyy")</f>
        <v>11/12/2010</v>
      </c>
      <c r="E4282" s="2" t="str">
        <f>TEXT(MID(Sales_Transactions[[#This Row],[Order Date]],2,5),"d")</f>
        <v>11</v>
      </c>
      <c r="F4282" s="2" t="str">
        <f>TEXT(MID(Sales_Transactions[[#This Row],[Order Date]],2,5),"m")</f>
        <v>12</v>
      </c>
      <c r="G4282" s="2" t="str">
        <f>TEXT(MID(Sales_Transactions[[#This Row],[Order Date]],2,5),"yyy")</f>
        <v>2010</v>
      </c>
      <c r="H4282" s="2" t="str">
        <f>TEXT(MID(Sales_Transactions[[#This Row],[Order Date]],2,5),"yyy/m")</f>
        <v>2010/12</v>
      </c>
      <c r="I4282" t="s">
        <v>78</v>
      </c>
      <c r="J4282">
        <f t="shared" si="396"/>
        <v>3</v>
      </c>
      <c r="K4282" s="2">
        <v>4</v>
      </c>
      <c r="L4282" s="3">
        <v>16.079999999999998</v>
      </c>
      <c r="M4282" s="4">
        <v>0.04</v>
      </c>
      <c r="N4282" s="5" t="s">
        <v>23</v>
      </c>
      <c r="O4282" s="3">
        <v>-3.75</v>
      </c>
      <c r="P4282" s="3">
        <v>3.8</v>
      </c>
      <c r="Q4282" s="3">
        <v>1.49</v>
      </c>
      <c r="R4282" s="5" t="s">
        <v>2674</v>
      </c>
      <c r="S4282" s="5" t="s">
        <v>2560</v>
      </c>
      <c r="T4282" s="5" t="str">
        <f t="shared" si="397"/>
        <v>Maureen Fritzler</v>
      </c>
      <c r="U4282" t="s">
        <v>1988</v>
      </c>
      <c r="V4282" s="5" t="s">
        <v>47</v>
      </c>
      <c r="W4282" s="5" t="s">
        <v>28</v>
      </c>
      <c r="X4282" s="5" t="s">
        <v>41</v>
      </c>
      <c r="Y4282" s="5" t="s">
        <v>423</v>
      </c>
      <c r="Z4282" s="5" t="s">
        <v>43</v>
      </c>
      <c r="AA4282" s="4">
        <v>0.38</v>
      </c>
      <c r="AB4282" s="1">
        <v>40525</v>
      </c>
      <c r="AC4282" s="1">
        <v>26463</v>
      </c>
      <c r="AD4282">
        <f t="shared" si="398"/>
        <v>2</v>
      </c>
      <c r="AE4282">
        <f t="shared" ca="1" si="399"/>
        <v>52</v>
      </c>
      <c r="AF4282" t="str">
        <f t="shared" ca="1" si="400"/>
        <v>18-64</v>
      </c>
      <c r="AG4282" s="3">
        <f t="shared" si="401"/>
        <v>1.32212</v>
      </c>
      <c r="AH4282" t="str">
        <f>_xlfn.IFNA(VLOOKUP(Sales_Transactions[[#This Row],[Order ID]],Returned_Items[#All],2,FALSE),"Not Returned")</f>
        <v>Not Returned</v>
      </c>
    </row>
    <row r="4283" spans="1:34" x14ac:dyDescent="0.25">
      <c r="A4283">
        <v>6432</v>
      </c>
      <c r="C4283" t="s">
        <v>584</v>
      </c>
      <c r="D4283" s="2" t="str">
        <f>TEXT(MID(Sales_Transactions[[#This Row],[Order Date]],2,5),"d/m/yyy")</f>
        <v>10/11/2011</v>
      </c>
      <c r="E4283" s="2" t="str">
        <f>TEXT(MID(Sales_Transactions[[#This Row],[Order Date]],2,5),"d")</f>
        <v>10</v>
      </c>
      <c r="F4283" s="2" t="str">
        <f>TEXT(MID(Sales_Transactions[[#This Row],[Order Date]],2,5),"m")</f>
        <v>11</v>
      </c>
      <c r="G4283" s="2" t="str">
        <f>TEXT(MID(Sales_Transactions[[#This Row],[Order Date]],2,5),"yyy")</f>
        <v>2011</v>
      </c>
      <c r="H4283" s="2" t="str">
        <f>TEXT(MID(Sales_Transactions[[#This Row],[Order Date]],2,5),"yyy/m")</f>
        <v>2011/11</v>
      </c>
      <c r="I4283" t="s">
        <v>101</v>
      </c>
      <c r="J4283">
        <f t="shared" si="396"/>
        <v>1</v>
      </c>
      <c r="K4283" s="2">
        <v>30</v>
      </c>
      <c r="L4283" s="3">
        <v>311.08</v>
      </c>
      <c r="M4283" s="4">
        <v>0.08</v>
      </c>
      <c r="N4283" s="5" t="s">
        <v>23</v>
      </c>
      <c r="O4283" s="3">
        <v>-38.450000000000003</v>
      </c>
      <c r="P4283" s="3">
        <v>10.89</v>
      </c>
      <c r="Q4283" s="3">
        <v>4.5</v>
      </c>
      <c r="R4283" s="5" t="s">
        <v>1237</v>
      </c>
      <c r="S4283" s="5" t="s">
        <v>1204</v>
      </c>
      <c r="T4283" s="5" t="str">
        <f t="shared" si="397"/>
        <v>Lena Creighton</v>
      </c>
      <c r="U4283" t="s">
        <v>1988</v>
      </c>
      <c r="V4283" s="5" t="s">
        <v>47</v>
      </c>
      <c r="W4283" s="5" t="s">
        <v>28</v>
      </c>
      <c r="X4283" s="5" t="s">
        <v>38</v>
      </c>
      <c r="Y4283" s="5" t="s">
        <v>559</v>
      </c>
      <c r="Z4283" s="5" t="s">
        <v>43</v>
      </c>
      <c r="AA4283" s="4">
        <v>0.59</v>
      </c>
      <c r="AB4283" s="1">
        <v>40859</v>
      </c>
      <c r="AC4283" s="1">
        <v>26045</v>
      </c>
      <c r="AD4283">
        <f t="shared" si="398"/>
        <v>2</v>
      </c>
      <c r="AE4283">
        <f t="shared" ca="1" si="399"/>
        <v>53</v>
      </c>
      <c r="AF4283" t="str">
        <f t="shared" ca="1" si="400"/>
        <v>18-64</v>
      </c>
      <c r="AG4283" s="3">
        <f t="shared" si="401"/>
        <v>0.5127096000000001</v>
      </c>
      <c r="AH4283" t="str">
        <f>_xlfn.IFNA(VLOOKUP(Sales_Transactions[[#This Row],[Order ID]],Returned_Items[#All],2,FALSE),"Not Returned")</f>
        <v>Not Returned</v>
      </c>
    </row>
    <row r="4284" spans="1:34" x14ac:dyDescent="0.25">
      <c r="A4284">
        <v>6502</v>
      </c>
      <c r="C4284" t="s">
        <v>1984</v>
      </c>
      <c r="D4284" s="2" t="str">
        <f>TEXT(MID(Sales_Transactions[[#This Row],[Order Date]],2,5),"d/m/yyy")</f>
        <v>20/8/2011</v>
      </c>
      <c r="E4284" s="2" t="str">
        <f>TEXT(MID(Sales_Transactions[[#This Row],[Order Date]],2,5),"d")</f>
        <v>20</v>
      </c>
      <c r="F4284" s="2" t="str">
        <f>TEXT(MID(Sales_Transactions[[#This Row],[Order Date]],2,5),"m")</f>
        <v>8</v>
      </c>
      <c r="G4284" s="2" t="str">
        <f>TEXT(MID(Sales_Transactions[[#This Row],[Order Date]],2,5),"yyy")</f>
        <v>2011</v>
      </c>
      <c r="H4284" s="2" t="str">
        <f>TEXT(MID(Sales_Transactions[[#This Row],[Order Date]],2,5),"yyy/m")</f>
        <v>2011/8</v>
      </c>
      <c r="I4284" t="s">
        <v>78</v>
      </c>
      <c r="J4284">
        <f t="shared" si="396"/>
        <v>3</v>
      </c>
      <c r="K4284" s="2">
        <v>16</v>
      </c>
      <c r="L4284" s="3">
        <v>116.11</v>
      </c>
      <c r="M4284" s="4">
        <v>0.1</v>
      </c>
      <c r="N4284" s="5" t="s">
        <v>67</v>
      </c>
      <c r="O4284" s="3">
        <v>-36.46</v>
      </c>
      <c r="P4284" s="3">
        <v>7.64</v>
      </c>
      <c r="Q4284" s="3">
        <v>5.83</v>
      </c>
      <c r="R4284" s="5" t="s">
        <v>2979</v>
      </c>
      <c r="S4284" s="5" t="s">
        <v>191</v>
      </c>
      <c r="T4284" s="5" t="str">
        <f t="shared" si="397"/>
        <v>Max Jones</v>
      </c>
      <c r="U4284" t="s">
        <v>1988</v>
      </c>
      <c r="V4284" s="5" t="s">
        <v>74</v>
      </c>
      <c r="W4284" s="5" t="s">
        <v>28</v>
      </c>
      <c r="X4284" s="5" t="s">
        <v>75</v>
      </c>
      <c r="Y4284" s="5" t="s">
        <v>606</v>
      </c>
      <c r="Z4284" s="5" t="s">
        <v>84</v>
      </c>
      <c r="AA4284" s="4">
        <v>0.36</v>
      </c>
      <c r="AB4284" s="1">
        <v>40775</v>
      </c>
      <c r="AC4284" s="1">
        <v>24674</v>
      </c>
      <c r="AD4284">
        <f t="shared" si="398"/>
        <v>0</v>
      </c>
      <c r="AE4284">
        <f t="shared" ca="1" si="399"/>
        <v>57</v>
      </c>
      <c r="AF4284" t="str">
        <f t="shared" ca="1" si="400"/>
        <v>18-64</v>
      </c>
      <c r="AG4284" s="3">
        <f t="shared" si="401"/>
        <v>0.84139750000000002</v>
      </c>
      <c r="AH4284" t="str">
        <f>_xlfn.IFNA(VLOOKUP(Sales_Transactions[[#This Row],[Order ID]],Returned_Items[#All],2,FALSE),"Not Returned")</f>
        <v>Returned</v>
      </c>
    </row>
    <row r="4285" spans="1:34" x14ac:dyDescent="0.25">
      <c r="A4285">
        <v>6502</v>
      </c>
      <c r="C4285" t="s">
        <v>1984</v>
      </c>
      <c r="D4285" s="2" t="str">
        <f>TEXT(MID(Sales_Transactions[[#This Row],[Order Date]],2,5),"d/m/yyy")</f>
        <v>20/8/2011</v>
      </c>
      <c r="E4285" s="2" t="str">
        <f>TEXT(MID(Sales_Transactions[[#This Row],[Order Date]],2,5),"d")</f>
        <v>20</v>
      </c>
      <c r="F4285" s="2" t="str">
        <f>TEXT(MID(Sales_Transactions[[#This Row],[Order Date]],2,5),"m")</f>
        <v>8</v>
      </c>
      <c r="G4285" s="2" t="str">
        <f>TEXT(MID(Sales_Transactions[[#This Row],[Order Date]],2,5),"yyy")</f>
        <v>2011</v>
      </c>
      <c r="H4285" s="2" t="str">
        <f>TEXT(MID(Sales_Transactions[[#This Row],[Order Date]],2,5),"yyy/m")</f>
        <v>2011/8</v>
      </c>
      <c r="I4285" t="s">
        <v>78</v>
      </c>
      <c r="J4285">
        <f t="shared" si="396"/>
        <v>3</v>
      </c>
      <c r="K4285" s="2">
        <v>30</v>
      </c>
      <c r="L4285" s="3">
        <v>306.92</v>
      </c>
      <c r="M4285" s="4">
        <v>0.05</v>
      </c>
      <c r="N4285" s="5" t="s">
        <v>23</v>
      </c>
      <c r="O4285" s="3">
        <v>13.46</v>
      </c>
      <c r="P4285" s="3">
        <v>9.99</v>
      </c>
      <c r="Q4285" s="3">
        <v>5.12</v>
      </c>
      <c r="R4285" s="5" t="s">
        <v>2979</v>
      </c>
      <c r="S4285" s="5" t="s">
        <v>191</v>
      </c>
      <c r="T4285" s="5" t="str">
        <f t="shared" si="397"/>
        <v>Max Jones</v>
      </c>
      <c r="U4285" t="s">
        <v>1988</v>
      </c>
      <c r="V4285" s="5" t="s">
        <v>74</v>
      </c>
      <c r="W4285" s="5" t="s">
        <v>28</v>
      </c>
      <c r="X4285" s="5" t="s">
        <v>75</v>
      </c>
      <c r="Y4285" s="5" t="s">
        <v>2265</v>
      </c>
      <c r="Z4285" s="5" t="s">
        <v>43</v>
      </c>
      <c r="AA4285" s="4">
        <v>0.4</v>
      </c>
      <c r="AB4285" s="1">
        <v>40778</v>
      </c>
      <c r="AC4285" s="1">
        <v>28086</v>
      </c>
      <c r="AD4285">
        <f t="shared" si="398"/>
        <v>3</v>
      </c>
      <c r="AE4285">
        <f t="shared" ca="1" si="399"/>
        <v>47</v>
      </c>
      <c r="AF4285" t="str">
        <f t="shared" ca="1" si="400"/>
        <v>18-64</v>
      </c>
      <c r="AG4285" s="3">
        <f t="shared" si="401"/>
        <v>0.50350016666666675</v>
      </c>
      <c r="AH4285" t="str">
        <f>_xlfn.IFNA(VLOOKUP(Sales_Transactions[[#This Row],[Order ID]],Returned_Items[#All],2,FALSE),"Not Returned")</f>
        <v>Returned</v>
      </c>
    </row>
    <row r="4286" spans="1:34" x14ac:dyDescent="0.25">
      <c r="A4286">
        <v>6656</v>
      </c>
      <c r="C4286" t="s">
        <v>1398</v>
      </c>
      <c r="D4286" s="2" t="str">
        <f>TEXT(MID(Sales_Transactions[[#This Row],[Order Date]],2,5),"d/m/yyy")</f>
        <v>15/5/2009</v>
      </c>
      <c r="E4286" s="2" t="str">
        <f>TEXT(MID(Sales_Transactions[[#This Row],[Order Date]],2,5),"d")</f>
        <v>15</v>
      </c>
      <c r="F4286" s="2" t="str">
        <f>TEXT(MID(Sales_Transactions[[#This Row],[Order Date]],2,5),"m")</f>
        <v>5</v>
      </c>
      <c r="G4286" s="2" t="str">
        <f>TEXT(MID(Sales_Transactions[[#This Row],[Order Date]],2,5),"yyy")</f>
        <v>2009</v>
      </c>
      <c r="H4286" s="2" t="str">
        <f>TEXT(MID(Sales_Transactions[[#This Row],[Order Date]],2,5),"yyy/m")</f>
        <v>2009/5</v>
      </c>
      <c r="I4286" t="s">
        <v>101</v>
      </c>
      <c r="J4286">
        <f t="shared" si="396"/>
        <v>1</v>
      </c>
      <c r="K4286" s="2">
        <v>45</v>
      </c>
      <c r="L4286" s="3">
        <v>1802</v>
      </c>
      <c r="M4286" s="4">
        <v>0.02</v>
      </c>
      <c r="N4286" s="5" t="s">
        <v>23</v>
      </c>
      <c r="O4286" s="3">
        <v>508.96</v>
      </c>
      <c r="P4286" s="3">
        <v>39.06</v>
      </c>
      <c r="Q4286" s="3">
        <v>10.55</v>
      </c>
      <c r="R4286" s="5" t="s">
        <v>1417</v>
      </c>
      <c r="S4286" s="5" t="s">
        <v>1418</v>
      </c>
      <c r="T4286" s="5" t="str">
        <f t="shared" si="397"/>
        <v>Dennis Bolton</v>
      </c>
      <c r="U4286" t="s">
        <v>1988</v>
      </c>
      <c r="V4286" s="5" t="s">
        <v>27</v>
      </c>
      <c r="W4286" s="5" t="s">
        <v>28</v>
      </c>
      <c r="X4286" s="5" t="s">
        <v>41</v>
      </c>
      <c r="Y4286" s="5" t="s">
        <v>1296</v>
      </c>
      <c r="Z4286" s="5" t="s">
        <v>43</v>
      </c>
      <c r="AA4286" s="4">
        <v>0.37</v>
      </c>
      <c r="AB4286" s="1">
        <v>39948</v>
      </c>
      <c r="AC4286" s="1">
        <v>27832</v>
      </c>
      <c r="AD4286">
        <f t="shared" si="398"/>
        <v>0</v>
      </c>
      <c r="AE4286">
        <f t="shared" ca="1" si="399"/>
        <v>48</v>
      </c>
      <c r="AF4286" t="str">
        <f t="shared" ca="1" si="400"/>
        <v>18-64</v>
      </c>
      <c r="AG4286" s="3">
        <f t="shared" si="401"/>
        <v>1.1022708444444445</v>
      </c>
      <c r="AH4286" t="str">
        <f>_xlfn.IFNA(VLOOKUP(Sales_Transactions[[#This Row],[Order ID]],Returned_Items[#All],2,FALSE),"Not Returned")</f>
        <v>Not Returned</v>
      </c>
    </row>
    <row r="4287" spans="1:34" x14ac:dyDescent="0.25">
      <c r="A4287">
        <v>6656</v>
      </c>
      <c r="C4287" t="s">
        <v>1398</v>
      </c>
      <c r="D4287" s="2" t="str">
        <f>TEXT(MID(Sales_Transactions[[#This Row],[Order Date]],2,5),"d/m/yyy")</f>
        <v>15/5/2009</v>
      </c>
      <c r="E4287" s="2" t="str">
        <f>TEXT(MID(Sales_Transactions[[#This Row],[Order Date]],2,5),"d")</f>
        <v>15</v>
      </c>
      <c r="F4287" s="2" t="str">
        <f>TEXT(MID(Sales_Transactions[[#This Row],[Order Date]],2,5),"m")</f>
        <v>5</v>
      </c>
      <c r="G4287" s="2" t="str">
        <f>TEXT(MID(Sales_Transactions[[#This Row],[Order Date]],2,5),"yyy")</f>
        <v>2009</v>
      </c>
      <c r="H4287" s="2" t="str">
        <f>TEXT(MID(Sales_Transactions[[#This Row],[Order Date]],2,5),"yyy/m")</f>
        <v>2009/5</v>
      </c>
      <c r="I4287" t="s">
        <v>101</v>
      </c>
      <c r="J4287">
        <f t="shared" si="396"/>
        <v>1</v>
      </c>
      <c r="K4287" s="2">
        <v>50</v>
      </c>
      <c r="L4287" s="3">
        <v>1832.22</v>
      </c>
      <c r="M4287" s="4">
        <v>0.1</v>
      </c>
      <c r="N4287" s="5" t="s">
        <v>23</v>
      </c>
      <c r="O4287" s="3">
        <v>805.43</v>
      </c>
      <c r="P4287" s="3">
        <v>37.700000000000003</v>
      </c>
      <c r="Q4287" s="3">
        <v>2.99</v>
      </c>
      <c r="R4287" s="5" t="s">
        <v>1417</v>
      </c>
      <c r="S4287" s="5" t="s">
        <v>1418</v>
      </c>
      <c r="T4287" s="5" t="str">
        <f t="shared" si="397"/>
        <v>Dennis Bolton</v>
      </c>
      <c r="U4287" t="s">
        <v>1988</v>
      </c>
      <c r="V4287" s="5" t="s">
        <v>27</v>
      </c>
      <c r="W4287" s="5" t="s">
        <v>28</v>
      </c>
      <c r="X4287" s="5" t="s">
        <v>41</v>
      </c>
      <c r="Y4287" s="5" t="s">
        <v>1666</v>
      </c>
      <c r="Z4287" s="5" t="s">
        <v>43</v>
      </c>
      <c r="AA4287" s="4">
        <v>0.35</v>
      </c>
      <c r="AB4287" s="1">
        <v>39949</v>
      </c>
      <c r="AC4287" s="1">
        <v>27801</v>
      </c>
      <c r="AD4287">
        <f t="shared" si="398"/>
        <v>1</v>
      </c>
      <c r="AE4287">
        <f t="shared" ca="1" si="399"/>
        <v>48</v>
      </c>
      <c r="AF4287" t="str">
        <f t="shared" ca="1" si="400"/>
        <v>18-64</v>
      </c>
      <c r="AG4287" s="3">
        <f t="shared" si="401"/>
        <v>0.81304600000000005</v>
      </c>
      <c r="AH4287" t="str">
        <f>_xlfn.IFNA(VLOOKUP(Sales_Transactions[[#This Row],[Order ID]],Returned_Items[#All],2,FALSE),"Not Returned")</f>
        <v>Not Returned</v>
      </c>
    </row>
    <row r="4288" spans="1:34" x14ac:dyDescent="0.25">
      <c r="A4288">
        <v>7072</v>
      </c>
      <c r="C4288" t="s">
        <v>3143</v>
      </c>
      <c r="D4288" s="2" t="str">
        <f>TEXT(MID(Sales_Transactions[[#This Row],[Order Date]],2,5),"d/m/yyy")</f>
        <v>4/2/2012</v>
      </c>
      <c r="E4288" s="2" t="str">
        <f>TEXT(MID(Sales_Transactions[[#This Row],[Order Date]],2,5),"d")</f>
        <v>4</v>
      </c>
      <c r="F4288" s="2" t="str">
        <f>TEXT(MID(Sales_Transactions[[#This Row],[Order Date]],2,5),"m")</f>
        <v>2</v>
      </c>
      <c r="G4288" s="2" t="str">
        <f>TEXT(MID(Sales_Transactions[[#This Row],[Order Date]],2,5),"yyy")</f>
        <v>2012</v>
      </c>
      <c r="H4288" s="2" t="str">
        <f>TEXT(MID(Sales_Transactions[[#This Row],[Order Date]],2,5),"yyy/m")</f>
        <v>2012/2</v>
      </c>
      <c r="I4288" t="s">
        <v>101</v>
      </c>
      <c r="J4288">
        <f t="shared" si="396"/>
        <v>1</v>
      </c>
      <c r="K4288" s="2">
        <v>29</v>
      </c>
      <c r="L4288" s="3">
        <v>258.61</v>
      </c>
      <c r="M4288" s="4">
        <v>7.0000000000000007E-2</v>
      </c>
      <c r="N4288" s="5" t="s">
        <v>23</v>
      </c>
      <c r="O4288" s="3">
        <v>-15.96</v>
      </c>
      <c r="P4288" s="3">
        <v>8.85</v>
      </c>
      <c r="Q4288" s="3">
        <v>5.6</v>
      </c>
      <c r="R4288" s="5" t="s">
        <v>2674</v>
      </c>
      <c r="S4288" s="5" t="s">
        <v>2560</v>
      </c>
      <c r="T4288" s="5" t="str">
        <f t="shared" si="397"/>
        <v>Maureen Fritzler</v>
      </c>
      <c r="U4288" t="s">
        <v>1988</v>
      </c>
      <c r="V4288" s="5" t="s">
        <v>47</v>
      </c>
      <c r="W4288" s="5" t="s">
        <v>28</v>
      </c>
      <c r="X4288" s="5" t="s">
        <v>41</v>
      </c>
      <c r="Y4288" s="5" t="s">
        <v>476</v>
      </c>
      <c r="Z4288" s="5" t="s">
        <v>43</v>
      </c>
      <c r="AA4288" s="4">
        <v>0.36</v>
      </c>
      <c r="AB4288" s="1">
        <v>40943</v>
      </c>
      <c r="AC4288" s="1">
        <v>28399</v>
      </c>
      <c r="AD4288">
        <f t="shared" si="398"/>
        <v>0</v>
      </c>
      <c r="AE4288">
        <f t="shared" ca="1" si="399"/>
        <v>46</v>
      </c>
      <c r="AF4288" t="str">
        <f t="shared" ca="1" si="400"/>
        <v>18-64</v>
      </c>
      <c r="AG4288" s="3">
        <f t="shared" si="401"/>
        <v>0.49806224137931032</v>
      </c>
      <c r="AH4288" t="str">
        <f>_xlfn.IFNA(VLOOKUP(Sales_Transactions[[#This Row],[Order ID]],Returned_Items[#All],2,FALSE),"Not Returned")</f>
        <v>Not Returned</v>
      </c>
    </row>
    <row r="4289" spans="1:34" x14ac:dyDescent="0.25">
      <c r="A4289">
        <v>7429</v>
      </c>
      <c r="C4289" t="s">
        <v>2888</v>
      </c>
      <c r="D4289" s="2" t="str">
        <f>TEXT(MID(Sales_Transactions[[#This Row],[Order Date]],2,5),"d/m/yyy")</f>
        <v>26/5/2010</v>
      </c>
      <c r="E4289" s="2" t="str">
        <f>TEXT(MID(Sales_Transactions[[#This Row],[Order Date]],2,5),"d")</f>
        <v>26</v>
      </c>
      <c r="F4289" s="2" t="str">
        <f>TEXT(MID(Sales_Transactions[[#This Row],[Order Date]],2,5),"m")</f>
        <v>5</v>
      </c>
      <c r="G4289" s="2" t="str">
        <f>TEXT(MID(Sales_Transactions[[#This Row],[Order Date]],2,5),"yyy")</f>
        <v>2010</v>
      </c>
      <c r="H4289" s="2" t="str">
        <f>TEXT(MID(Sales_Transactions[[#This Row],[Order Date]],2,5),"yyy/m")</f>
        <v>2010/5</v>
      </c>
      <c r="I4289" t="s">
        <v>52</v>
      </c>
      <c r="J4289">
        <f t="shared" si="396"/>
        <v>1</v>
      </c>
      <c r="K4289" s="2">
        <v>33</v>
      </c>
      <c r="L4289" s="3">
        <v>1379.34</v>
      </c>
      <c r="M4289" s="4">
        <v>0.04</v>
      </c>
      <c r="N4289" s="5" t="s">
        <v>23</v>
      </c>
      <c r="O4289" s="3">
        <v>-470.85</v>
      </c>
      <c r="P4289" s="3">
        <v>40.479999999999997</v>
      </c>
      <c r="Q4289" s="3">
        <v>19.989999999999998</v>
      </c>
      <c r="R4289" s="5" t="s">
        <v>1768</v>
      </c>
      <c r="S4289" s="5" t="s">
        <v>1436</v>
      </c>
      <c r="T4289" s="5" t="str">
        <f t="shared" si="397"/>
        <v>Art Foster</v>
      </c>
      <c r="U4289" t="s">
        <v>1988</v>
      </c>
      <c r="V4289" s="5" t="s">
        <v>74</v>
      </c>
      <c r="W4289" s="5" t="s">
        <v>48</v>
      </c>
      <c r="X4289" s="5" t="s">
        <v>87</v>
      </c>
      <c r="Y4289" s="5" t="s">
        <v>924</v>
      </c>
      <c r="Z4289" s="5" t="s">
        <v>43</v>
      </c>
      <c r="AA4289" s="4">
        <v>0.77</v>
      </c>
      <c r="AB4289" s="1">
        <v>40325</v>
      </c>
      <c r="AC4289" s="1">
        <v>28238</v>
      </c>
      <c r="AD4289">
        <f t="shared" si="398"/>
        <v>1</v>
      </c>
      <c r="AE4289">
        <f t="shared" ca="1" si="399"/>
        <v>47</v>
      </c>
      <c r="AF4289" t="str">
        <f t="shared" ca="1" si="400"/>
        <v>18-64</v>
      </c>
      <c r="AG4289" s="3">
        <f t="shared" si="401"/>
        <v>1.8319335757575756</v>
      </c>
      <c r="AH4289" t="str">
        <f>_xlfn.IFNA(VLOOKUP(Sales_Transactions[[#This Row],[Order ID]],Returned_Items[#All],2,FALSE),"Not Returned")</f>
        <v>Not Returned</v>
      </c>
    </row>
    <row r="4290" spans="1:34" x14ac:dyDescent="0.25">
      <c r="A4290">
        <v>7429</v>
      </c>
      <c r="C4290" t="s">
        <v>2888</v>
      </c>
      <c r="D4290" s="2" t="str">
        <f>TEXT(MID(Sales_Transactions[[#This Row],[Order Date]],2,5),"d/m/yyy")</f>
        <v>26/5/2010</v>
      </c>
      <c r="E4290" s="2" t="str">
        <f>TEXT(MID(Sales_Transactions[[#This Row],[Order Date]],2,5),"d")</f>
        <v>26</v>
      </c>
      <c r="F4290" s="2" t="str">
        <f>TEXT(MID(Sales_Transactions[[#This Row],[Order Date]],2,5),"m")</f>
        <v>5</v>
      </c>
      <c r="G4290" s="2" t="str">
        <f>TEXT(MID(Sales_Transactions[[#This Row],[Order Date]],2,5),"yyy")</f>
        <v>2010</v>
      </c>
      <c r="H4290" s="2" t="str">
        <f>TEXT(MID(Sales_Transactions[[#This Row],[Order Date]],2,5),"yyy/m")</f>
        <v>2010/5</v>
      </c>
      <c r="I4290" t="s">
        <v>52</v>
      </c>
      <c r="J4290">
        <f t="shared" ref="J4290:J4353" si="402">IF(I4290="Making Critical",5,IF(I4290="High",4,IF(I4290="Medium",3,IF(I4290="Low",2,1))))</f>
        <v>1</v>
      </c>
      <c r="K4290" s="2">
        <v>6</v>
      </c>
      <c r="L4290" s="3">
        <v>168.25</v>
      </c>
      <c r="M4290" s="4">
        <v>0.09</v>
      </c>
      <c r="N4290" s="5" t="s">
        <v>67</v>
      </c>
      <c r="O4290" s="3">
        <v>101.78</v>
      </c>
      <c r="P4290" s="3">
        <v>26.48</v>
      </c>
      <c r="Q4290" s="3">
        <v>6.93</v>
      </c>
      <c r="R4290" s="5" t="s">
        <v>1768</v>
      </c>
      <c r="S4290" s="5" t="s">
        <v>1436</v>
      </c>
      <c r="T4290" s="5" t="str">
        <f t="shared" ref="T4290:T4353" si="403">R4290 &amp; " " &amp; S4290</f>
        <v>Art Foster</v>
      </c>
      <c r="U4290" t="s">
        <v>1988</v>
      </c>
      <c r="V4290" s="5" t="s">
        <v>74</v>
      </c>
      <c r="W4290" s="5" t="s">
        <v>57</v>
      </c>
      <c r="X4290" s="5" t="s">
        <v>58</v>
      </c>
      <c r="Y4290" s="5" t="s">
        <v>1101</v>
      </c>
      <c r="Z4290" s="5" t="s">
        <v>43</v>
      </c>
      <c r="AA4290" s="4">
        <v>0.49</v>
      </c>
      <c r="AB4290" s="1">
        <v>40325</v>
      </c>
      <c r="AC4290" s="1">
        <v>28212</v>
      </c>
      <c r="AD4290">
        <f t="shared" ref="AD4290:AD4353" si="404">_xlfn.DAYS(AB4290,D4290)</f>
        <v>1</v>
      </c>
      <c r="AE4290">
        <f t="shared" ref="AE4290:AE4353" ca="1" si="405">DATEDIF(AC4290,TODAY(),"Y")</f>
        <v>47</v>
      </c>
      <c r="AF4290" t="str">
        <f t="shared" ref="AF4290:AF4353" ca="1" si="406">IF(AE4290&lt;18,"Under 18",IF(AE4290&lt;65,"18-64","Over 65"))</f>
        <v>18-64</v>
      </c>
      <c r="AG4290" s="3">
        <f t="shared" ref="AG4290:AG4353" si="407" xml:space="preserve"> (P4290 - (M4290 / 100) * P4290 + Q4290) / K4290</f>
        <v>5.5643613333333333</v>
      </c>
      <c r="AH4290" t="str">
        <f>_xlfn.IFNA(VLOOKUP(Sales_Transactions[[#This Row],[Order ID]],Returned_Items[#All],2,FALSE),"Not Returned")</f>
        <v>Not Returned</v>
      </c>
    </row>
    <row r="4291" spans="1:34" x14ac:dyDescent="0.25">
      <c r="A4291">
        <v>7910</v>
      </c>
      <c r="C4291" t="s">
        <v>2304</v>
      </c>
      <c r="D4291" s="2" t="str">
        <f>TEXT(MID(Sales_Transactions[[#This Row],[Order Date]],2,5),"d/m/yyy")</f>
        <v>20/4/2010</v>
      </c>
      <c r="E4291" s="2" t="str">
        <f>TEXT(MID(Sales_Transactions[[#This Row],[Order Date]],2,5),"d")</f>
        <v>20</v>
      </c>
      <c r="F4291" s="2" t="str">
        <f>TEXT(MID(Sales_Transactions[[#This Row],[Order Date]],2,5),"m")</f>
        <v>4</v>
      </c>
      <c r="G4291" s="2" t="str">
        <f>TEXT(MID(Sales_Transactions[[#This Row],[Order Date]],2,5),"yyy")</f>
        <v>2010</v>
      </c>
      <c r="H4291" s="2" t="str">
        <f>TEXT(MID(Sales_Transactions[[#This Row],[Order Date]],2,5),"yyy/m")</f>
        <v>2010/4</v>
      </c>
      <c r="I4291" t="s">
        <v>101</v>
      </c>
      <c r="J4291">
        <f t="shared" si="402"/>
        <v>1</v>
      </c>
      <c r="K4291" s="2">
        <v>41</v>
      </c>
      <c r="L4291" s="3">
        <v>1871.13</v>
      </c>
      <c r="M4291" s="4">
        <v>0.01</v>
      </c>
      <c r="N4291" s="5" t="s">
        <v>23</v>
      </c>
      <c r="O4291" s="3">
        <v>346.43</v>
      </c>
      <c r="P4291" s="3">
        <v>45.98</v>
      </c>
      <c r="Q4291" s="3">
        <v>4.8</v>
      </c>
      <c r="R4291" s="5" t="s">
        <v>911</v>
      </c>
      <c r="S4291" s="5" t="s">
        <v>3163</v>
      </c>
      <c r="T4291" s="5" t="str">
        <f t="shared" si="403"/>
        <v>Erica Hackney</v>
      </c>
      <c r="U4291" t="s">
        <v>1988</v>
      </c>
      <c r="V4291" s="5" t="s">
        <v>27</v>
      </c>
      <c r="W4291" s="5" t="s">
        <v>57</v>
      </c>
      <c r="X4291" s="5" t="s">
        <v>58</v>
      </c>
      <c r="Y4291" s="5" t="s">
        <v>1111</v>
      </c>
      <c r="Z4291" s="5" t="s">
        <v>84</v>
      </c>
      <c r="AA4291" s="4">
        <v>0.68</v>
      </c>
      <c r="AB4291" s="1">
        <v>40291</v>
      </c>
      <c r="AC4291" s="1">
        <v>27804</v>
      </c>
      <c r="AD4291">
        <f t="shared" si="404"/>
        <v>3</v>
      </c>
      <c r="AE4291">
        <f t="shared" ca="1" si="405"/>
        <v>48</v>
      </c>
      <c r="AF4291" t="str">
        <f t="shared" ca="1" si="406"/>
        <v>18-64</v>
      </c>
      <c r="AG4291" s="3">
        <f t="shared" si="407"/>
        <v>1.2384244390243901</v>
      </c>
      <c r="AH4291" t="str">
        <f>_xlfn.IFNA(VLOOKUP(Sales_Transactions[[#This Row],[Order ID]],Returned_Items[#All],2,FALSE),"Not Returned")</f>
        <v>Not Returned</v>
      </c>
    </row>
    <row r="4292" spans="1:34" x14ac:dyDescent="0.25">
      <c r="A4292">
        <v>7910</v>
      </c>
      <c r="C4292" t="s">
        <v>2304</v>
      </c>
      <c r="D4292" s="2" t="str">
        <f>TEXT(MID(Sales_Transactions[[#This Row],[Order Date]],2,5),"d/m/yyy")</f>
        <v>20/4/2010</v>
      </c>
      <c r="E4292" s="2" t="str">
        <f>TEXT(MID(Sales_Transactions[[#This Row],[Order Date]],2,5),"d")</f>
        <v>20</v>
      </c>
      <c r="F4292" s="2" t="str">
        <f>TEXT(MID(Sales_Transactions[[#This Row],[Order Date]],2,5),"m")</f>
        <v>4</v>
      </c>
      <c r="G4292" s="2" t="str">
        <f>TEXT(MID(Sales_Transactions[[#This Row],[Order Date]],2,5),"yyy")</f>
        <v>2010</v>
      </c>
      <c r="H4292" s="2" t="str">
        <f>TEXT(MID(Sales_Transactions[[#This Row],[Order Date]],2,5),"yyy/m")</f>
        <v>2010/4</v>
      </c>
      <c r="I4292" t="s">
        <v>101</v>
      </c>
      <c r="J4292">
        <f t="shared" si="402"/>
        <v>1</v>
      </c>
      <c r="K4292" s="2">
        <v>22</v>
      </c>
      <c r="L4292" s="3">
        <v>729.57</v>
      </c>
      <c r="M4292" s="4">
        <v>0.08</v>
      </c>
      <c r="N4292" s="5" t="s">
        <v>23</v>
      </c>
      <c r="O4292" s="3">
        <v>250.43</v>
      </c>
      <c r="P4292" s="3">
        <v>35.44</v>
      </c>
      <c r="Q4292" s="3">
        <v>5.09</v>
      </c>
      <c r="R4292" s="5" t="s">
        <v>911</v>
      </c>
      <c r="S4292" s="5" t="s">
        <v>3163</v>
      </c>
      <c r="T4292" s="5" t="str">
        <f t="shared" si="403"/>
        <v>Erica Hackney</v>
      </c>
      <c r="U4292" t="s">
        <v>1988</v>
      </c>
      <c r="V4292" s="5" t="s">
        <v>27</v>
      </c>
      <c r="W4292" s="5" t="s">
        <v>28</v>
      </c>
      <c r="X4292" s="5" t="s">
        <v>75</v>
      </c>
      <c r="Y4292" s="5" t="s">
        <v>354</v>
      </c>
      <c r="Z4292" s="5" t="s">
        <v>43</v>
      </c>
      <c r="AA4292" s="4">
        <v>0.38</v>
      </c>
      <c r="AB4292" s="1">
        <v>40288</v>
      </c>
      <c r="AC4292" s="1">
        <v>27968</v>
      </c>
      <c r="AD4292">
        <f t="shared" si="404"/>
        <v>0</v>
      </c>
      <c r="AE4292">
        <f t="shared" ca="1" si="405"/>
        <v>48</v>
      </c>
      <c r="AF4292" t="str">
        <f t="shared" ca="1" si="406"/>
        <v>18-64</v>
      </c>
      <c r="AG4292" s="3">
        <f t="shared" si="407"/>
        <v>1.8409840000000002</v>
      </c>
      <c r="AH4292" t="str">
        <f>_xlfn.IFNA(VLOOKUP(Sales_Transactions[[#This Row],[Order ID]],Returned_Items[#All],2,FALSE),"Not Returned")</f>
        <v>Not Returned</v>
      </c>
    </row>
    <row r="4293" spans="1:34" x14ac:dyDescent="0.25">
      <c r="A4293">
        <v>8035</v>
      </c>
      <c r="C4293" t="s">
        <v>1715</v>
      </c>
      <c r="D4293" s="2" t="str">
        <f>TEXT(MID(Sales_Transactions[[#This Row],[Order Date]],2,5),"d/m/yyy")</f>
        <v>1/3/2012</v>
      </c>
      <c r="E4293" s="2" t="str">
        <f>TEXT(MID(Sales_Transactions[[#This Row],[Order Date]],2,5),"d")</f>
        <v>1</v>
      </c>
      <c r="F4293" s="2" t="str">
        <f>TEXT(MID(Sales_Transactions[[#This Row],[Order Date]],2,5),"m")</f>
        <v>3</v>
      </c>
      <c r="G4293" s="2" t="str">
        <f>TEXT(MID(Sales_Transactions[[#This Row],[Order Date]],2,5),"yyy")</f>
        <v>2012</v>
      </c>
      <c r="H4293" s="2" t="str">
        <f>TEXT(MID(Sales_Transactions[[#This Row],[Order Date]],2,5),"yyy/m")</f>
        <v>2012/3</v>
      </c>
      <c r="I4293" t="s">
        <v>78</v>
      </c>
      <c r="J4293">
        <f t="shared" si="402"/>
        <v>3</v>
      </c>
      <c r="K4293" s="2">
        <v>7</v>
      </c>
      <c r="L4293" s="3">
        <v>104.38</v>
      </c>
      <c r="M4293" s="4">
        <v>7.0000000000000007E-2</v>
      </c>
      <c r="N4293" s="5" t="s">
        <v>23</v>
      </c>
      <c r="O4293" s="3">
        <v>-24.2</v>
      </c>
      <c r="P4293" s="3">
        <v>14.42</v>
      </c>
      <c r="Q4293" s="3">
        <v>6.75</v>
      </c>
      <c r="R4293" s="5" t="s">
        <v>122</v>
      </c>
      <c r="S4293" s="5" t="s">
        <v>1288</v>
      </c>
      <c r="T4293" s="5" t="str">
        <f t="shared" si="403"/>
        <v>Don Weiss</v>
      </c>
      <c r="U4293" t="s">
        <v>1988</v>
      </c>
      <c r="V4293" s="5" t="s">
        <v>47</v>
      </c>
      <c r="W4293" s="5" t="s">
        <v>28</v>
      </c>
      <c r="X4293" s="5" t="s">
        <v>38</v>
      </c>
      <c r="Y4293" s="5" t="s">
        <v>1823</v>
      </c>
      <c r="Z4293" s="5" t="s">
        <v>56</v>
      </c>
      <c r="AA4293" s="4">
        <v>0.52</v>
      </c>
      <c r="AB4293" s="1">
        <v>40971</v>
      </c>
      <c r="AC4293" s="1">
        <v>27690</v>
      </c>
      <c r="AD4293">
        <f t="shared" si="404"/>
        <v>2</v>
      </c>
      <c r="AE4293">
        <f t="shared" ca="1" si="405"/>
        <v>48</v>
      </c>
      <c r="AF4293" t="str">
        <f t="shared" ca="1" si="406"/>
        <v>18-64</v>
      </c>
      <c r="AG4293" s="3">
        <f t="shared" si="407"/>
        <v>3.0228437142857141</v>
      </c>
      <c r="AH4293" t="str">
        <f>_xlfn.IFNA(VLOOKUP(Sales_Transactions[[#This Row],[Order ID]],Returned_Items[#All],2,FALSE),"Not Returned")</f>
        <v>Not Returned</v>
      </c>
    </row>
    <row r="4294" spans="1:34" x14ac:dyDescent="0.25">
      <c r="A4294">
        <v>8961</v>
      </c>
      <c r="C4294" t="s">
        <v>2723</v>
      </c>
      <c r="D4294" s="2" t="str">
        <f>TEXT(MID(Sales_Transactions[[#This Row],[Order Date]],2,5),"d/m/yyy")</f>
        <v>28/6/2011</v>
      </c>
      <c r="E4294" s="2" t="str">
        <f>TEXT(MID(Sales_Transactions[[#This Row],[Order Date]],2,5),"d")</f>
        <v>28</v>
      </c>
      <c r="F4294" s="2" t="str">
        <f>TEXT(MID(Sales_Transactions[[#This Row],[Order Date]],2,5),"m")</f>
        <v>6</v>
      </c>
      <c r="G4294" s="2" t="str">
        <f>TEXT(MID(Sales_Transactions[[#This Row],[Order Date]],2,5),"yyy")</f>
        <v>2011</v>
      </c>
      <c r="H4294" s="2" t="str">
        <f>TEXT(MID(Sales_Transactions[[#This Row],[Order Date]],2,5),"yyy/m")</f>
        <v>2011/6</v>
      </c>
      <c r="I4294" t="s">
        <v>22</v>
      </c>
      <c r="J4294">
        <f t="shared" si="402"/>
        <v>2</v>
      </c>
      <c r="K4294" s="2">
        <v>15</v>
      </c>
      <c r="L4294" s="3">
        <v>627.69000000000005</v>
      </c>
      <c r="M4294" s="4">
        <v>0</v>
      </c>
      <c r="N4294" s="5" t="s">
        <v>23</v>
      </c>
      <c r="O4294" s="3">
        <v>-12.02</v>
      </c>
      <c r="P4294" s="3">
        <v>39.979999999999997</v>
      </c>
      <c r="Q4294" s="3">
        <v>4</v>
      </c>
      <c r="R4294" s="5" t="s">
        <v>3164</v>
      </c>
      <c r="S4294" s="5" t="s">
        <v>3165</v>
      </c>
      <c r="T4294" s="5" t="str">
        <f t="shared" si="403"/>
        <v>Jessica Myrick</v>
      </c>
      <c r="U4294" t="s">
        <v>1988</v>
      </c>
      <c r="V4294" s="5" t="s">
        <v>27</v>
      </c>
      <c r="W4294" s="5" t="s">
        <v>48</v>
      </c>
      <c r="X4294" s="5" t="s">
        <v>87</v>
      </c>
      <c r="Y4294" s="5" t="s">
        <v>1578</v>
      </c>
      <c r="Z4294" s="5" t="s">
        <v>43</v>
      </c>
      <c r="AA4294" s="4">
        <v>0.7</v>
      </c>
      <c r="AB4294" s="1">
        <v>40727</v>
      </c>
      <c r="AC4294" s="1">
        <v>27562</v>
      </c>
      <c r="AD4294">
        <f t="shared" si="404"/>
        <v>5</v>
      </c>
      <c r="AE4294">
        <f t="shared" ca="1" si="405"/>
        <v>49</v>
      </c>
      <c r="AF4294" t="str">
        <f t="shared" ca="1" si="406"/>
        <v>18-64</v>
      </c>
      <c r="AG4294" s="3">
        <f t="shared" si="407"/>
        <v>2.9319999999999999</v>
      </c>
      <c r="AH4294" t="str">
        <f>_xlfn.IFNA(VLOOKUP(Sales_Transactions[[#This Row],[Order ID]],Returned_Items[#All],2,FALSE),"Not Returned")</f>
        <v>Returned</v>
      </c>
    </row>
    <row r="4295" spans="1:34" x14ac:dyDescent="0.25">
      <c r="A4295">
        <v>9606</v>
      </c>
      <c r="C4295" t="s">
        <v>430</v>
      </c>
      <c r="D4295" s="2" t="str">
        <f>TEXT(MID(Sales_Transactions[[#This Row],[Order Date]],2,5),"d/m/yyy")</f>
        <v>27/7/2009</v>
      </c>
      <c r="E4295" s="2" t="str">
        <f>TEXT(MID(Sales_Transactions[[#This Row],[Order Date]],2,5),"d")</f>
        <v>27</v>
      </c>
      <c r="F4295" s="2" t="str">
        <f>TEXT(MID(Sales_Transactions[[#This Row],[Order Date]],2,5),"m")</f>
        <v>7</v>
      </c>
      <c r="G4295" s="2" t="str">
        <f>TEXT(MID(Sales_Transactions[[#This Row],[Order Date]],2,5),"yyy")</f>
        <v>2009</v>
      </c>
      <c r="H4295" s="2" t="str">
        <f>TEXT(MID(Sales_Transactions[[#This Row],[Order Date]],2,5),"yyy/m")</f>
        <v>2009/7</v>
      </c>
      <c r="I4295" t="s">
        <v>52</v>
      </c>
      <c r="J4295">
        <f t="shared" si="402"/>
        <v>1</v>
      </c>
      <c r="K4295" s="2">
        <v>39</v>
      </c>
      <c r="L4295" s="3">
        <v>493.26</v>
      </c>
      <c r="M4295" s="4">
        <v>0.02</v>
      </c>
      <c r="N4295" s="5" t="s">
        <v>23</v>
      </c>
      <c r="O4295" s="3">
        <v>263.39999999999998</v>
      </c>
      <c r="P4295" s="3">
        <v>12.53</v>
      </c>
      <c r="Q4295" s="3">
        <v>0.49</v>
      </c>
      <c r="R4295" s="5" t="s">
        <v>2765</v>
      </c>
      <c r="S4295" s="5" t="s">
        <v>2444</v>
      </c>
      <c r="T4295" s="5" t="str">
        <f t="shared" si="403"/>
        <v>Darrin Martin</v>
      </c>
      <c r="U4295" t="s">
        <v>1988</v>
      </c>
      <c r="V4295" s="5" t="s">
        <v>27</v>
      </c>
      <c r="W4295" s="5" t="s">
        <v>28</v>
      </c>
      <c r="X4295" s="5" t="s">
        <v>115</v>
      </c>
      <c r="Y4295" s="5" t="s">
        <v>3166</v>
      </c>
      <c r="Z4295" s="5" t="s">
        <v>43</v>
      </c>
      <c r="AA4295" s="4">
        <v>0.38</v>
      </c>
      <c r="AB4295" s="1">
        <v>40021</v>
      </c>
      <c r="AC4295" s="1">
        <v>27464</v>
      </c>
      <c r="AD4295">
        <f t="shared" si="404"/>
        <v>0</v>
      </c>
      <c r="AE4295">
        <f t="shared" ca="1" si="405"/>
        <v>49</v>
      </c>
      <c r="AF4295" t="str">
        <f t="shared" ca="1" si="406"/>
        <v>18-64</v>
      </c>
      <c r="AG4295" s="3">
        <f t="shared" si="407"/>
        <v>0.33378189743589742</v>
      </c>
      <c r="AH4295" t="str">
        <f>_xlfn.IFNA(VLOOKUP(Sales_Transactions[[#This Row],[Order ID]],Returned_Items[#All],2,FALSE),"Not Returned")</f>
        <v>Not Returned</v>
      </c>
    </row>
    <row r="4296" spans="1:34" x14ac:dyDescent="0.25">
      <c r="A4296">
        <v>9606</v>
      </c>
      <c r="C4296" t="s">
        <v>430</v>
      </c>
      <c r="D4296" s="2" t="str">
        <f>TEXT(MID(Sales_Transactions[[#This Row],[Order Date]],2,5),"d/m/yyy")</f>
        <v>27/7/2009</v>
      </c>
      <c r="E4296" s="2" t="str">
        <f>TEXT(MID(Sales_Transactions[[#This Row],[Order Date]],2,5),"d")</f>
        <v>27</v>
      </c>
      <c r="F4296" s="2" t="str">
        <f>TEXT(MID(Sales_Transactions[[#This Row],[Order Date]],2,5),"m")</f>
        <v>7</v>
      </c>
      <c r="G4296" s="2" t="str">
        <f>TEXT(MID(Sales_Transactions[[#This Row],[Order Date]],2,5),"yyy")</f>
        <v>2009</v>
      </c>
      <c r="H4296" s="2" t="str">
        <f>TEXT(MID(Sales_Transactions[[#This Row],[Order Date]],2,5),"yyy/m")</f>
        <v>2009/7</v>
      </c>
      <c r="I4296" t="s">
        <v>52</v>
      </c>
      <c r="J4296">
        <f t="shared" si="402"/>
        <v>1</v>
      </c>
      <c r="K4296" s="2">
        <v>37</v>
      </c>
      <c r="L4296" s="3">
        <v>192.15</v>
      </c>
      <c r="M4296" s="4">
        <v>7.0000000000000007E-2</v>
      </c>
      <c r="N4296" s="5" t="s">
        <v>67</v>
      </c>
      <c r="O4296" s="3">
        <v>37.31</v>
      </c>
      <c r="P4296" s="3">
        <v>5.18</v>
      </c>
      <c r="Q4296" s="3">
        <v>2.04</v>
      </c>
      <c r="R4296" s="5" t="s">
        <v>2765</v>
      </c>
      <c r="S4296" s="5" t="s">
        <v>2444</v>
      </c>
      <c r="T4296" s="5" t="str">
        <f t="shared" si="403"/>
        <v>Darrin Martin</v>
      </c>
      <c r="U4296" t="s">
        <v>1988</v>
      </c>
      <c r="V4296" s="5" t="s">
        <v>27</v>
      </c>
      <c r="W4296" s="5" t="s">
        <v>28</v>
      </c>
      <c r="X4296" s="5" t="s">
        <v>75</v>
      </c>
      <c r="Y4296" s="5" t="s">
        <v>642</v>
      </c>
      <c r="Z4296" s="5" t="s">
        <v>84</v>
      </c>
      <c r="AA4296" s="4">
        <v>0.36</v>
      </c>
      <c r="AB4296" s="1">
        <v>40023</v>
      </c>
      <c r="AC4296" s="1">
        <v>27615</v>
      </c>
      <c r="AD4296">
        <f t="shared" si="404"/>
        <v>2</v>
      </c>
      <c r="AE4296">
        <f t="shared" ca="1" si="405"/>
        <v>48</v>
      </c>
      <c r="AF4296" t="str">
        <f t="shared" ca="1" si="406"/>
        <v>18-64</v>
      </c>
      <c r="AG4296" s="3">
        <f t="shared" si="407"/>
        <v>0.19503713513513513</v>
      </c>
      <c r="AH4296" t="str">
        <f>_xlfn.IFNA(VLOOKUP(Sales_Transactions[[#This Row],[Order ID]],Returned_Items[#All],2,FALSE),"Not Returned")</f>
        <v>Not Returned</v>
      </c>
    </row>
    <row r="4297" spans="1:34" x14ac:dyDescent="0.25">
      <c r="A4297">
        <v>9857</v>
      </c>
      <c r="C4297" t="s">
        <v>1755</v>
      </c>
      <c r="D4297" s="2" t="str">
        <f>TEXT(MID(Sales_Transactions[[#This Row],[Order Date]],2,5),"d/m/yyy")</f>
        <v>11/5/2010</v>
      </c>
      <c r="E4297" s="2" t="str">
        <f>TEXT(MID(Sales_Transactions[[#This Row],[Order Date]],2,5),"d")</f>
        <v>11</v>
      </c>
      <c r="F4297" s="2" t="str">
        <f>TEXT(MID(Sales_Transactions[[#This Row],[Order Date]],2,5),"m")</f>
        <v>5</v>
      </c>
      <c r="G4297" s="2" t="str">
        <f>TEXT(MID(Sales_Transactions[[#This Row],[Order Date]],2,5),"yyy")</f>
        <v>2010</v>
      </c>
      <c r="H4297" s="2" t="str">
        <f>TEXT(MID(Sales_Transactions[[#This Row],[Order Date]],2,5),"yyy/m")</f>
        <v>2010/5</v>
      </c>
      <c r="I4297" t="s">
        <v>33</v>
      </c>
      <c r="J4297">
        <f t="shared" si="402"/>
        <v>4</v>
      </c>
      <c r="K4297" s="2">
        <v>16</v>
      </c>
      <c r="L4297" s="3">
        <v>2366.1799999999998</v>
      </c>
      <c r="M4297" s="4">
        <v>0.1</v>
      </c>
      <c r="N4297" s="5" t="s">
        <v>23</v>
      </c>
      <c r="O4297" s="3">
        <v>703.8</v>
      </c>
      <c r="P4297" s="3">
        <v>162.93</v>
      </c>
      <c r="Q4297" s="3">
        <v>19.989999999999998</v>
      </c>
      <c r="R4297" s="5" t="s">
        <v>1949</v>
      </c>
      <c r="S4297" s="5" t="s">
        <v>3167</v>
      </c>
      <c r="T4297" s="5" t="str">
        <f t="shared" si="403"/>
        <v>Bruce Degenhardt</v>
      </c>
      <c r="U4297" t="s">
        <v>1988</v>
      </c>
      <c r="V4297" s="5" t="s">
        <v>74</v>
      </c>
      <c r="W4297" s="5" t="s">
        <v>28</v>
      </c>
      <c r="X4297" s="5" t="s">
        <v>98</v>
      </c>
      <c r="Y4297" s="5" t="s">
        <v>746</v>
      </c>
      <c r="Z4297" s="5" t="s">
        <v>43</v>
      </c>
      <c r="AA4297" s="4">
        <v>0.39</v>
      </c>
      <c r="AB4297" s="1">
        <v>40311</v>
      </c>
      <c r="AC4297" s="1">
        <v>27477</v>
      </c>
      <c r="AD4297">
        <f t="shared" si="404"/>
        <v>2</v>
      </c>
      <c r="AE4297">
        <f t="shared" ca="1" si="405"/>
        <v>49</v>
      </c>
      <c r="AF4297" t="str">
        <f t="shared" ca="1" si="406"/>
        <v>18-64</v>
      </c>
      <c r="AG4297" s="3">
        <f t="shared" si="407"/>
        <v>11.422316875000002</v>
      </c>
      <c r="AH4297" t="str">
        <f>_xlfn.IFNA(VLOOKUP(Sales_Transactions[[#This Row],[Order ID]],Returned_Items[#All],2,FALSE),"Not Returned")</f>
        <v>Not Returned</v>
      </c>
    </row>
    <row r="4298" spans="1:34" x14ac:dyDescent="0.25">
      <c r="A4298">
        <v>9857</v>
      </c>
      <c r="C4298" t="s">
        <v>1755</v>
      </c>
      <c r="D4298" s="2" t="str">
        <f>TEXT(MID(Sales_Transactions[[#This Row],[Order Date]],2,5),"d/m/yyy")</f>
        <v>11/5/2010</v>
      </c>
      <c r="E4298" s="2" t="str">
        <f>TEXT(MID(Sales_Transactions[[#This Row],[Order Date]],2,5),"d")</f>
        <v>11</v>
      </c>
      <c r="F4298" s="2" t="str">
        <f>TEXT(MID(Sales_Transactions[[#This Row],[Order Date]],2,5),"m")</f>
        <v>5</v>
      </c>
      <c r="G4298" s="2" t="str">
        <f>TEXT(MID(Sales_Transactions[[#This Row],[Order Date]],2,5),"yyy")</f>
        <v>2010</v>
      </c>
      <c r="H4298" s="2" t="str">
        <f>TEXT(MID(Sales_Transactions[[#This Row],[Order Date]],2,5),"yyy/m")</f>
        <v>2010/5</v>
      </c>
      <c r="I4298" t="s">
        <v>33</v>
      </c>
      <c r="J4298">
        <f t="shared" si="402"/>
        <v>4</v>
      </c>
      <c r="K4298" s="2">
        <v>49</v>
      </c>
      <c r="L4298" s="3">
        <v>675.71</v>
      </c>
      <c r="M4298" s="4">
        <v>0.06</v>
      </c>
      <c r="N4298" s="5" t="s">
        <v>23</v>
      </c>
      <c r="O4298" s="3">
        <v>-17.489999999999998</v>
      </c>
      <c r="P4298" s="3">
        <v>13.79</v>
      </c>
      <c r="Q4298" s="3">
        <v>8.7799999999999994</v>
      </c>
      <c r="R4298" s="5" t="s">
        <v>1949</v>
      </c>
      <c r="S4298" s="5" t="s">
        <v>3167</v>
      </c>
      <c r="T4298" s="5" t="str">
        <f t="shared" si="403"/>
        <v>Bruce Degenhardt</v>
      </c>
      <c r="U4298" t="s">
        <v>1988</v>
      </c>
      <c r="V4298" s="5" t="s">
        <v>74</v>
      </c>
      <c r="W4298" s="5" t="s">
        <v>57</v>
      </c>
      <c r="X4298" s="5" t="s">
        <v>58</v>
      </c>
      <c r="Y4298" s="5" t="s">
        <v>1085</v>
      </c>
      <c r="Z4298" s="5" t="s">
        <v>43</v>
      </c>
      <c r="AA4298" s="4">
        <v>0.43</v>
      </c>
      <c r="AB4298" s="1">
        <v>40309</v>
      </c>
      <c r="AC4298" s="1">
        <v>27558</v>
      </c>
      <c r="AD4298">
        <f t="shared" si="404"/>
        <v>0</v>
      </c>
      <c r="AE4298">
        <f t="shared" ca="1" si="405"/>
        <v>49</v>
      </c>
      <c r="AF4298" t="str">
        <f t="shared" ca="1" si="406"/>
        <v>18-64</v>
      </c>
      <c r="AG4298" s="3">
        <f t="shared" si="407"/>
        <v>0.46044338775510202</v>
      </c>
      <c r="AH4298" t="str">
        <f>_xlfn.IFNA(VLOOKUP(Sales_Transactions[[#This Row],[Order ID]],Returned_Items[#All],2,FALSE),"Not Returned")</f>
        <v>Not Returned</v>
      </c>
    </row>
    <row r="4299" spans="1:34" x14ac:dyDescent="0.25">
      <c r="A4299">
        <v>9857</v>
      </c>
      <c r="C4299" t="s">
        <v>1755</v>
      </c>
      <c r="D4299" s="2" t="str">
        <f>TEXT(MID(Sales_Transactions[[#This Row],[Order Date]],2,5),"d/m/yyy")</f>
        <v>11/5/2010</v>
      </c>
      <c r="E4299" s="2" t="str">
        <f>TEXT(MID(Sales_Transactions[[#This Row],[Order Date]],2,5),"d")</f>
        <v>11</v>
      </c>
      <c r="F4299" s="2" t="str">
        <f>TEXT(MID(Sales_Transactions[[#This Row],[Order Date]],2,5),"m")</f>
        <v>5</v>
      </c>
      <c r="G4299" s="2" t="str">
        <f>TEXT(MID(Sales_Transactions[[#This Row],[Order Date]],2,5),"yyy")</f>
        <v>2010</v>
      </c>
      <c r="H4299" s="2" t="str">
        <f>TEXT(MID(Sales_Transactions[[#This Row],[Order Date]],2,5),"yyy/m")</f>
        <v>2010/5</v>
      </c>
      <c r="I4299" t="s">
        <v>33</v>
      </c>
      <c r="J4299">
        <f t="shared" si="402"/>
        <v>4</v>
      </c>
      <c r="K4299" s="2">
        <v>16</v>
      </c>
      <c r="L4299" s="3">
        <v>292.97800000000001</v>
      </c>
      <c r="M4299" s="4">
        <v>0.05</v>
      </c>
      <c r="N4299" s="5" t="s">
        <v>23</v>
      </c>
      <c r="O4299" s="3">
        <v>-93.61</v>
      </c>
      <c r="P4299" s="3">
        <v>20.99</v>
      </c>
      <c r="Q4299" s="3">
        <v>3.3</v>
      </c>
      <c r="R4299" s="5" t="s">
        <v>1949</v>
      </c>
      <c r="S4299" s="5" t="s">
        <v>3167</v>
      </c>
      <c r="T4299" s="5" t="str">
        <f t="shared" si="403"/>
        <v>Bruce Degenhardt</v>
      </c>
      <c r="U4299" t="s">
        <v>1988</v>
      </c>
      <c r="V4299" s="5" t="s">
        <v>74</v>
      </c>
      <c r="W4299" s="5" t="s">
        <v>48</v>
      </c>
      <c r="X4299" s="5" t="s">
        <v>49</v>
      </c>
      <c r="Y4299" s="5" t="s">
        <v>470</v>
      </c>
      <c r="Z4299" s="5" t="s">
        <v>60</v>
      </c>
      <c r="AA4299" s="4">
        <v>0.81</v>
      </c>
      <c r="AB4299" s="1">
        <v>40311</v>
      </c>
      <c r="AC4299" s="1">
        <v>27529</v>
      </c>
      <c r="AD4299">
        <f t="shared" si="404"/>
        <v>2</v>
      </c>
      <c r="AE4299">
        <f t="shared" ca="1" si="405"/>
        <v>49</v>
      </c>
      <c r="AF4299" t="str">
        <f t="shared" ca="1" si="406"/>
        <v>18-64</v>
      </c>
      <c r="AG4299" s="3">
        <f t="shared" si="407"/>
        <v>1.5174690625</v>
      </c>
      <c r="AH4299" t="str">
        <f>_xlfn.IFNA(VLOOKUP(Sales_Transactions[[#This Row],[Order ID]],Returned_Items[#All],2,FALSE),"Not Returned")</f>
        <v>Not Returned</v>
      </c>
    </row>
    <row r="4300" spans="1:34" x14ac:dyDescent="0.25">
      <c r="A4300">
        <v>10851</v>
      </c>
      <c r="C4300" t="s">
        <v>935</v>
      </c>
      <c r="D4300" s="2" t="str">
        <f>TEXT(MID(Sales_Transactions[[#This Row],[Order Date]],2,5),"d/m/yyy")</f>
        <v>6/4/2009</v>
      </c>
      <c r="E4300" s="2" t="str">
        <f>TEXT(MID(Sales_Transactions[[#This Row],[Order Date]],2,5),"d")</f>
        <v>6</v>
      </c>
      <c r="F4300" s="2" t="str">
        <f>TEXT(MID(Sales_Transactions[[#This Row],[Order Date]],2,5),"m")</f>
        <v>4</v>
      </c>
      <c r="G4300" s="2" t="str">
        <f>TEXT(MID(Sales_Transactions[[#This Row],[Order Date]],2,5),"yyy")</f>
        <v>2009</v>
      </c>
      <c r="H4300" s="2" t="str">
        <f>TEXT(MID(Sales_Transactions[[#This Row],[Order Date]],2,5),"yyy/m")</f>
        <v>2009/4</v>
      </c>
      <c r="I4300" t="s">
        <v>33</v>
      </c>
      <c r="J4300">
        <f t="shared" si="402"/>
        <v>4</v>
      </c>
      <c r="K4300" s="2">
        <v>14</v>
      </c>
      <c r="L4300" s="3">
        <v>570.52850000000001</v>
      </c>
      <c r="M4300" s="4">
        <v>0.02</v>
      </c>
      <c r="N4300" s="5" t="s">
        <v>67</v>
      </c>
      <c r="O4300" s="3">
        <v>3.96</v>
      </c>
      <c r="P4300" s="3">
        <v>45.99</v>
      </c>
      <c r="Q4300" s="3">
        <v>4.99</v>
      </c>
      <c r="R4300" s="5" t="s">
        <v>936</v>
      </c>
      <c r="S4300" s="5" t="s">
        <v>937</v>
      </c>
      <c r="T4300" s="5" t="str">
        <f t="shared" si="403"/>
        <v>Jenna Caffey</v>
      </c>
      <c r="U4300" t="s">
        <v>1988</v>
      </c>
      <c r="V4300" s="5" t="s">
        <v>37</v>
      </c>
      <c r="W4300" s="5" t="s">
        <v>48</v>
      </c>
      <c r="X4300" s="5" t="s">
        <v>49</v>
      </c>
      <c r="Y4300" s="5" t="s">
        <v>2370</v>
      </c>
      <c r="Z4300" s="5" t="s">
        <v>43</v>
      </c>
      <c r="AA4300" s="4">
        <v>0.56999999999999995</v>
      </c>
      <c r="AB4300" s="1">
        <v>39910</v>
      </c>
      <c r="AC4300" s="1">
        <v>28014</v>
      </c>
      <c r="AD4300">
        <f t="shared" si="404"/>
        <v>1</v>
      </c>
      <c r="AE4300">
        <f t="shared" ca="1" si="405"/>
        <v>47</v>
      </c>
      <c r="AF4300" t="str">
        <f t="shared" ca="1" si="406"/>
        <v>18-64</v>
      </c>
      <c r="AG4300" s="3">
        <f t="shared" si="407"/>
        <v>3.640771571428572</v>
      </c>
      <c r="AH4300" t="str">
        <f>_xlfn.IFNA(VLOOKUP(Sales_Transactions[[#This Row],[Order ID]],Returned_Items[#All],2,FALSE),"Not Returned")</f>
        <v>Not Returned</v>
      </c>
    </row>
    <row r="4301" spans="1:34" x14ac:dyDescent="0.25">
      <c r="A4301">
        <v>11233</v>
      </c>
      <c r="C4301" t="s">
        <v>2446</v>
      </c>
      <c r="D4301" s="2" t="str">
        <f>TEXT(MID(Sales_Transactions[[#This Row],[Order Date]],2,5),"d/m/yyy")</f>
        <v>30/8/2011</v>
      </c>
      <c r="E4301" s="2" t="str">
        <f>TEXT(MID(Sales_Transactions[[#This Row],[Order Date]],2,5),"d")</f>
        <v>30</v>
      </c>
      <c r="F4301" s="2" t="str">
        <f>TEXT(MID(Sales_Transactions[[#This Row],[Order Date]],2,5),"m")</f>
        <v>8</v>
      </c>
      <c r="G4301" s="2" t="str">
        <f>TEXT(MID(Sales_Transactions[[#This Row],[Order Date]],2,5),"yyy")</f>
        <v>2011</v>
      </c>
      <c r="H4301" s="2" t="str">
        <f>TEXT(MID(Sales_Transactions[[#This Row],[Order Date]],2,5),"yyy/m")</f>
        <v>2011/8</v>
      </c>
      <c r="I4301" t="s">
        <v>52</v>
      </c>
      <c r="J4301">
        <f t="shared" si="402"/>
        <v>1</v>
      </c>
      <c r="K4301" s="2">
        <v>25</v>
      </c>
      <c r="L4301" s="3">
        <v>276.5</v>
      </c>
      <c r="M4301" s="4">
        <v>0.02</v>
      </c>
      <c r="N4301" s="5" t="s">
        <v>23</v>
      </c>
      <c r="O4301" s="3">
        <v>35.72</v>
      </c>
      <c r="P4301" s="3">
        <v>10.98</v>
      </c>
      <c r="Q4301" s="3">
        <v>4.8</v>
      </c>
      <c r="R4301" s="5" t="s">
        <v>3168</v>
      </c>
      <c r="S4301" s="5" t="s">
        <v>3169</v>
      </c>
      <c r="T4301" s="5" t="str">
        <f t="shared" si="403"/>
        <v>Kalyca Meade</v>
      </c>
      <c r="U4301" t="s">
        <v>1988</v>
      </c>
      <c r="V4301" s="5" t="s">
        <v>47</v>
      </c>
      <c r="W4301" s="5" t="s">
        <v>28</v>
      </c>
      <c r="X4301" s="5" t="s">
        <v>98</v>
      </c>
      <c r="Y4301" s="5" t="s">
        <v>918</v>
      </c>
      <c r="Z4301" s="5" t="s">
        <v>43</v>
      </c>
      <c r="AA4301" s="4">
        <v>0.36</v>
      </c>
      <c r="AB4301" s="1">
        <v>40787</v>
      </c>
      <c r="AC4301" s="1">
        <v>28055</v>
      </c>
      <c r="AD4301">
        <f t="shared" si="404"/>
        <v>2</v>
      </c>
      <c r="AE4301">
        <f t="shared" ca="1" si="405"/>
        <v>47</v>
      </c>
      <c r="AF4301" t="str">
        <f t="shared" ca="1" si="406"/>
        <v>18-64</v>
      </c>
      <c r="AG4301" s="3">
        <f t="shared" si="407"/>
        <v>0.63111216000000003</v>
      </c>
      <c r="AH4301" t="str">
        <f>_xlfn.IFNA(VLOOKUP(Sales_Transactions[[#This Row],[Order ID]],Returned_Items[#All],2,FALSE),"Not Returned")</f>
        <v>Not Returned</v>
      </c>
    </row>
    <row r="4302" spans="1:34" x14ac:dyDescent="0.25">
      <c r="A4302">
        <v>11493</v>
      </c>
      <c r="C4302" t="s">
        <v>983</v>
      </c>
      <c r="D4302" s="2" t="str">
        <f>TEXT(MID(Sales_Transactions[[#This Row],[Order Date]],2,5),"d/m/yyy")</f>
        <v>20/10/2011</v>
      </c>
      <c r="E4302" s="2" t="str">
        <f>TEXT(MID(Sales_Transactions[[#This Row],[Order Date]],2,5),"d")</f>
        <v>20</v>
      </c>
      <c r="F4302" s="2" t="str">
        <f>TEXT(MID(Sales_Transactions[[#This Row],[Order Date]],2,5),"m")</f>
        <v>10</v>
      </c>
      <c r="G4302" s="2" t="str">
        <f>TEXT(MID(Sales_Transactions[[#This Row],[Order Date]],2,5),"yyy")</f>
        <v>2011</v>
      </c>
      <c r="H4302" s="2" t="str">
        <f>TEXT(MID(Sales_Transactions[[#This Row],[Order Date]],2,5),"yyy/m")</f>
        <v>2011/10</v>
      </c>
      <c r="I4302" t="s">
        <v>101</v>
      </c>
      <c r="J4302">
        <f t="shared" si="402"/>
        <v>1</v>
      </c>
      <c r="K4302" s="2">
        <v>16</v>
      </c>
      <c r="L4302" s="3">
        <v>111.9</v>
      </c>
      <c r="M4302" s="4">
        <v>0.01</v>
      </c>
      <c r="N4302" s="5" t="s">
        <v>23</v>
      </c>
      <c r="O4302" s="3">
        <v>38.03</v>
      </c>
      <c r="P4302" s="3">
        <v>6.47</v>
      </c>
      <c r="Q4302" s="3">
        <v>1.22</v>
      </c>
      <c r="R4302" s="5" t="s">
        <v>1417</v>
      </c>
      <c r="S4302" s="5" t="s">
        <v>1418</v>
      </c>
      <c r="T4302" s="5" t="str">
        <f t="shared" si="403"/>
        <v>Dennis Bolton</v>
      </c>
      <c r="U4302" t="s">
        <v>1988</v>
      </c>
      <c r="V4302" s="5" t="s">
        <v>27</v>
      </c>
      <c r="W4302" s="5" t="s">
        <v>28</v>
      </c>
      <c r="X4302" s="5" t="s">
        <v>124</v>
      </c>
      <c r="Y4302" s="5" t="s">
        <v>820</v>
      </c>
      <c r="Z4302" s="5" t="s">
        <v>84</v>
      </c>
      <c r="AA4302" s="4">
        <v>0.4</v>
      </c>
      <c r="AB4302" s="1">
        <v>40838</v>
      </c>
      <c r="AC4302" s="1">
        <v>28073</v>
      </c>
      <c r="AD4302">
        <f t="shared" si="404"/>
        <v>2</v>
      </c>
      <c r="AE4302">
        <f t="shared" ca="1" si="405"/>
        <v>47</v>
      </c>
      <c r="AF4302" t="str">
        <f t="shared" ca="1" si="406"/>
        <v>18-64</v>
      </c>
      <c r="AG4302" s="3">
        <f t="shared" si="407"/>
        <v>0.48058456249999998</v>
      </c>
      <c r="AH4302" t="str">
        <f>_xlfn.IFNA(VLOOKUP(Sales_Transactions[[#This Row],[Order ID]],Returned_Items[#All],2,FALSE),"Not Returned")</f>
        <v>Not Returned</v>
      </c>
    </row>
    <row r="4303" spans="1:34" x14ac:dyDescent="0.25">
      <c r="A4303">
        <v>11684</v>
      </c>
      <c r="C4303" t="s">
        <v>3170</v>
      </c>
      <c r="D4303" s="2" t="str">
        <f>TEXT(MID(Sales_Transactions[[#This Row],[Order Date]],2,5),"d/m/yyy")</f>
        <v>27/7/2012</v>
      </c>
      <c r="E4303" s="2" t="str">
        <f>TEXT(MID(Sales_Transactions[[#This Row],[Order Date]],2,5),"d")</f>
        <v>27</v>
      </c>
      <c r="F4303" s="2" t="str">
        <f>TEXT(MID(Sales_Transactions[[#This Row],[Order Date]],2,5),"m")</f>
        <v>7</v>
      </c>
      <c r="G4303" s="2" t="str">
        <f>TEXT(MID(Sales_Transactions[[#This Row],[Order Date]],2,5),"yyy")</f>
        <v>2012</v>
      </c>
      <c r="H4303" s="2" t="str">
        <f>TEXT(MID(Sales_Transactions[[#This Row],[Order Date]],2,5),"yyy/m")</f>
        <v>2012/7</v>
      </c>
      <c r="I4303" t="s">
        <v>33</v>
      </c>
      <c r="J4303">
        <f t="shared" si="402"/>
        <v>4</v>
      </c>
      <c r="K4303" s="2">
        <v>8</v>
      </c>
      <c r="L4303" s="3">
        <v>1173.5</v>
      </c>
      <c r="M4303" s="4">
        <v>0</v>
      </c>
      <c r="N4303" s="5" t="s">
        <v>23</v>
      </c>
      <c r="O4303" s="3">
        <v>53.87</v>
      </c>
      <c r="P4303" s="3">
        <v>140.81</v>
      </c>
      <c r="Q4303" s="3">
        <v>24.49</v>
      </c>
      <c r="R4303" s="5" t="s">
        <v>936</v>
      </c>
      <c r="S4303" s="5" t="s">
        <v>937</v>
      </c>
      <c r="T4303" s="5" t="str">
        <f t="shared" si="403"/>
        <v>Jenna Caffey</v>
      </c>
      <c r="U4303" t="s">
        <v>1988</v>
      </c>
      <c r="V4303" s="5" t="s">
        <v>37</v>
      </c>
      <c r="W4303" s="5" t="s">
        <v>57</v>
      </c>
      <c r="X4303" s="5" t="s">
        <v>154</v>
      </c>
      <c r="Y4303" s="5" t="s">
        <v>502</v>
      </c>
      <c r="Z4303" s="5" t="s">
        <v>31</v>
      </c>
      <c r="AA4303" s="4">
        <v>0.56999999999999995</v>
      </c>
      <c r="AB4303" s="1">
        <v>41119</v>
      </c>
      <c r="AC4303" s="1">
        <v>27809</v>
      </c>
      <c r="AD4303">
        <f t="shared" si="404"/>
        <v>2</v>
      </c>
      <c r="AE4303">
        <f t="shared" ca="1" si="405"/>
        <v>48</v>
      </c>
      <c r="AF4303" t="str">
        <f t="shared" ca="1" si="406"/>
        <v>18-64</v>
      </c>
      <c r="AG4303" s="3">
        <f t="shared" si="407"/>
        <v>20.662500000000001</v>
      </c>
      <c r="AH4303" t="str">
        <f>_xlfn.IFNA(VLOOKUP(Sales_Transactions[[#This Row],[Order ID]],Returned_Items[#All],2,FALSE),"Not Returned")</f>
        <v>Not Returned</v>
      </c>
    </row>
    <row r="4304" spans="1:34" x14ac:dyDescent="0.25">
      <c r="A4304">
        <v>11975</v>
      </c>
      <c r="C4304" t="s">
        <v>1472</v>
      </c>
      <c r="D4304" s="2" t="str">
        <f>TEXT(MID(Sales_Transactions[[#This Row],[Order Date]],2,5),"d/m/yyy")</f>
        <v>13/4/2011</v>
      </c>
      <c r="E4304" s="2" t="str">
        <f>TEXT(MID(Sales_Transactions[[#This Row],[Order Date]],2,5),"d")</f>
        <v>13</v>
      </c>
      <c r="F4304" s="2" t="str">
        <f>TEXT(MID(Sales_Transactions[[#This Row],[Order Date]],2,5),"m")</f>
        <v>4</v>
      </c>
      <c r="G4304" s="2" t="str">
        <f>TEXT(MID(Sales_Transactions[[#This Row],[Order Date]],2,5),"yyy")</f>
        <v>2011</v>
      </c>
      <c r="H4304" s="2" t="str">
        <f>TEXT(MID(Sales_Transactions[[#This Row],[Order Date]],2,5),"yyy/m")</f>
        <v>2011/4</v>
      </c>
      <c r="I4304" t="s">
        <v>101</v>
      </c>
      <c r="J4304">
        <f t="shared" si="402"/>
        <v>1</v>
      </c>
      <c r="K4304" s="2">
        <v>43</v>
      </c>
      <c r="L4304" s="3">
        <v>210.66</v>
      </c>
      <c r="M4304" s="4">
        <v>0.08</v>
      </c>
      <c r="N4304" s="5" t="s">
        <v>23</v>
      </c>
      <c r="O4304" s="3">
        <v>-145.72</v>
      </c>
      <c r="P4304" s="3">
        <v>5.18</v>
      </c>
      <c r="Q4304" s="3">
        <v>5.74</v>
      </c>
      <c r="R4304" s="5" t="s">
        <v>2979</v>
      </c>
      <c r="S4304" s="5" t="s">
        <v>191</v>
      </c>
      <c r="T4304" s="5" t="str">
        <f t="shared" si="403"/>
        <v>Max Jones</v>
      </c>
      <c r="U4304" t="s">
        <v>1988</v>
      </c>
      <c r="V4304" s="5" t="s">
        <v>74</v>
      </c>
      <c r="W4304" s="5" t="s">
        <v>28</v>
      </c>
      <c r="X4304" s="5" t="s">
        <v>41</v>
      </c>
      <c r="Y4304" s="5" t="s">
        <v>1025</v>
      </c>
      <c r="Z4304" s="5" t="s">
        <v>43</v>
      </c>
      <c r="AA4304" s="4">
        <v>0.36</v>
      </c>
      <c r="AB4304" s="1">
        <v>40648</v>
      </c>
      <c r="AC4304" s="1">
        <v>27953</v>
      </c>
      <c r="AD4304">
        <f t="shared" si="404"/>
        <v>2</v>
      </c>
      <c r="AE4304">
        <f t="shared" ca="1" si="405"/>
        <v>48</v>
      </c>
      <c r="AF4304" t="str">
        <f t="shared" ca="1" si="406"/>
        <v>18-64</v>
      </c>
      <c r="AG4304" s="3">
        <f t="shared" si="407"/>
        <v>0.25385711627906976</v>
      </c>
      <c r="AH4304" t="str">
        <f>_xlfn.IFNA(VLOOKUP(Sales_Transactions[[#This Row],[Order ID]],Returned_Items[#All],2,FALSE),"Not Returned")</f>
        <v>Not Returned</v>
      </c>
    </row>
    <row r="4305" spans="1:34" x14ac:dyDescent="0.25">
      <c r="A4305">
        <v>13537</v>
      </c>
      <c r="C4305" t="s">
        <v>1967</v>
      </c>
      <c r="D4305" s="2" t="str">
        <f>TEXT(MID(Sales_Transactions[[#This Row],[Order Date]],2,5),"d/m/yyy")</f>
        <v>30/5/2010</v>
      </c>
      <c r="E4305" s="2" t="str">
        <f>TEXT(MID(Sales_Transactions[[#This Row],[Order Date]],2,5),"d")</f>
        <v>30</v>
      </c>
      <c r="F4305" s="2" t="str">
        <f>TEXT(MID(Sales_Transactions[[#This Row],[Order Date]],2,5),"m")</f>
        <v>5</v>
      </c>
      <c r="G4305" s="2" t="str">
        <f>TEXT(MID(Sales_Transactions[[#This Row],[Order Date]],2,5),"yyy")</f>
        <v>2010</v>
      </c>
      <c r="H4305" s="2" t="str">
        <f>TEXT(MID(Sales_Transactions[[#This Row],[Order Date]],2,5),"yyy/m")</f>
        <v>2010/5</v>
      </c>
      <c r="I4305" t="s">
        <v>22</v>
      </c>
      <c r="J4305">
        <f t="shared" si="402"/>
        <v>2</v>
      </c>
      <c r="K4305" s="2">
        <v>41</v>
      </c>
      <c r="L4305" s="3">
        <v>316.61</v>
      </c>
      <c r="M4305" s="4">
        <v>0.03</v>
      </c>
      <c r="N4305" s="5" t="s">
        <v>23</v>
      </c>
      <c r="O4305" s="3">
        <v>110.34</v>
      </c>
      <c r="P4305" s="3">
        <v>7.4</v>
      </c>
      <c r="Q4305" s="3">
        <v>1.71</v>
      </c>
      <c r="R4305" s="5" t="s">
        <v>1237</v>
      </c>
      <c r="S4305" s="5" t="s">
        <v>1204</v>
      </c>
      <c r="T4305" s="5" t="str">
        <f t="shared" si="403"/>
        <v>Lena Creighton</v>
      </c>
      <c r="U4305" t="s">
        <v>1988</v>
      </c>
      <c r="V4305" s="5" t="s">
        <v>74</v>
      </c>
      <c r="W4305" s="5" t="s">
        <v>28</v>
      </c>
      <c r="X4305" s="5" t="s">
        <v>75</v>
      </c>
      <c r="Y4305" s="5" t="s">
        <v>1506</v>
      </c>
      <c r="Z4305" s="5" t="s">
        <v>84</v>
      </c>
      <c r="AA4305" s="4">
        <v>0.4</v>
      </c>
      <c r="AB4305" s="1">
        <v>40330</v>
      </c>
      <c r="AC4305" s="1">
        <v>17829</v>
      </c>
      <c r="AD4305">
        <f t="shared" si="404"/>
        <v>2</v>
      </c>
      <c r="AE4305">
        <f t="shared" ca="1" si="405"/>
        <v>75</v>
      </c>
      <c r="AF4305" t="str">
        <f t="shared" ca="1" si="406"/>
        <v>Over 65</v>
      </c>
      <c r="AG4305" s="3">
        <f t="shared" si="407"/>
        <v>0.2221409756097561</v>
      </c>
      <c r="AH4305" t="str">
        <f>_xlfn.IFNA(VLOOKUP(Sales_Transactions[[#This Row],[Order ID]],Returned_Items[#All],2,FALSE),"Not Returned")</f>
        <v>Not Returned</v>
      </c>
    </row>
    <row r="4306" spans="1:34" x14ac:dyDescent="0.25">
      <c r="A4306">
        <v>13670</v>
      </c>
      <c r="C4306" t="s">
        <v>1474</v>
      </c>
      <c r="D4306" s="2" t="str">
        <f>TEXT(MID(Sales_Transactions[[#This Row],[Order Date]],2,5),"d/m/yyy")</f>
        <v>23/5/2012</v>
      </c>
      <c r="E4306" s="2" t="str">
        <f>TEXT(MID(Sales_Transactions[[#This Row],[Order Date]],2,5),"d")</f>
        <v>23</v>
      </c>
      <c r="F4306" s="2" t="str">
        <f>TEXT(MID(Sales_Transactions[[#This Row],[Order Date]],2,5),"m")</f>
        <v>5</v>
      </c>
      <c r="G4306" s="2" t="str">
        <f>TEXT(MID(Sales_Transactions[[#This Row],[Order Date]],2,5),"yyy")</f>
        <v>2012</v>
      </c>
      <c r="H4306" s="2" t="str">
        <f>TEXT(MID(Sales_Transactions[[#This Row],[Order Date]],2,5),"yyy/m")</f>
        <v>2012/5</v>
      </c>
      <c r="I4306" t="s">
        <v>101</v>
      </c>
      <c r="J4306">
        <f t="shared" si="402"/>
        <v>1</v>
      </c>
      <c r="K4306" s="2">
        <v>27</v>
      </c>
      <c r="L4306" s="3">
        <v>116.37</v>
      </c>
      <c r="M4306" s="4">
        <v>0.04</v>
      </c>
      <c r="N4306" s="5" t="s">
        <v>67</v>
      </c>
      <c r="O4306" s="3">
        <v>57.63</v>
      </c>
      <c r="P4306" s="3">
        <v>3.69</v>
      </c>
      <c r="Q4306" s="3">
        <v>0.5</v>
      </c>
      <c r="R4306" s="5" t="s">
        <v>1768</v>
      </c>
      <c r="S4306" s="5" t="s">
        <v>1436</v>
      </c>
      <c r="T4306" s="5" t="str">
        <f t="shared" si="403"/>
        <v>Art Foster</v>
      </c>
      <c r="U4306" t="s">
        <v>1988</v>
      </c>
      <c r="V4306" s="5" t="s">
        <v>74</v>
      </c>
      <c r="W4306" s="5" t="s">
        <v>28</v>
      </c>
      <c r="X4306" s="5" t="s">
        <v>115</v>
      </c>
      <c r="Y4306" s="5" t="s">
        <v>2592</v>
      </c>
      <c r="Z4306" s="5" t="s">
        <v>43</v>
      </c>
      <c r="AA4306" s="4">
        <v>0.38</v>
      </c>
      <c r="AB4306" s="1">
        <v>41055</v>
      </c>
      <c r="AC4306" s="1">
        <v>17860</v>
      </c>
      <c r="AD4306">
        <f t="shared" si="404"/>
        <v>3</v>
      </c>
      <c r="AE4306">
        <f t="shared" ca="1" si="405"/>
        <v>75</v>
      </c>
      <c r="AF4306" t="str">
        <f t="shared" ca="1" si="406"/>
        <v>Over 65</v>
      </c>
      <c r="AG4306" s="3">
        <f t="shared" si="407"/>
        <v>0.15513051851851853</v>
      </c>
      <c r="AH4306" t="str">
        <f>_xlfn.IFNA(VLOOKUP(Sales_Transactions[[#This Row],[Order ID]],Returned_Items[#All],2,FALSE),"Not Returned")</f>
        <v>Not Returned</v>
      </c>
    </row>
    <row r="4307" spans="1:34" x14ac:dyDescent="0.25">
      <c r="A4307">
        <v>13764</v>
      </c>
      <c r="C4307" t="s">
        <v>1889</v>
      </c>
      <c r="D4307" s="2" t="str">
        <f>TEXT(MID(Sales_Transactions[[#This Row],[Order Date]],2,5),"d/m/yyy")</f>
        <v>13/7/2011</v>
      </c>
      <c r="E4307" s="2" t="str">
        <f>TEXT(MID(Sales_Transactions[[#This Row],[Order Date]],2,5),"d")</f>
        <v>13</v>
      </c>
      <c r="F4307" s="2" t="str">
        <f>TEXT(MID(Sales_Transactions[[#This Row],[Order Date]],2,5),"m")</f>
        <v>7</v>
      </c>
      <c r="G4307" s="2" t="str">
        <f>TEXT(MID(Sales_Transactions[[#This Row],[Order Date]],2,5),"yyy")</f>
        <v>2011</v>
      </c>
      <c r="H4307" s="2" t="str">
        <f>TEXT(MID(Sales_Transactions[[#This Row],[Order Date]],2,5),"yyy/m")</f>
        <v>2011/7</v>
      </c>
      <c r="I4307" t="s">
        <v>78</v>
      </c>
      <c r="J4307">
        <f t="shared" si="402"/>
        <v>3</v>
      </c>
      <c r="K4307" s="2">
        <v>31</v>
      </c>
      <c r="L4307" s="3">
        <v>123.93</v>
      </c>
      <c r="M4307" s="4">
        <v>0.1</v>
      </c>
      <c r="N4307" s="5" t="s">
        <v>23</v>
      </c>
      <c r="O4307" s="3">
        <v>11.93</v>
      </c>
      <c r="P4307" s="3">
        <v>4.28</v>
      </c>
      <c r="Q4307" s="3">
        <v>0.94</v>
      </c>
      <c r="R4307" s="5" t="s">
        <v>1814</v>
      </c>
      <c r="S4307" s="5" t="s">
        <v>2692</v>
      </c>
      <c r="T4307" s="5" t="str">
        <f t="shared" si="403"/>
        <v>Ken Brennan</v>
      </c>
      <c r="U4307" t="s">
        <v>1988</v>
      </c>
      <c r="V4307" s="5" t="s">
        <v>74</v>
      </c>
      <c r="W4307" s="5" t="s">
        <v>28</v>
      </c>
      <c r="X4307" s="5" t="s">
        <v>124</v>
      </c>
      <c r="Y4307" s="5" t="s">
        <v>908</v>
      </c>
      <c r="Z4307" s="5" t="s">
        <v>84</v>
      </c>
      <c r="AA4307" s="4">
        <v>0.56000000000000005</v>
      </c>
      <c r="AB4307" s="1">
        <v>40738</v>
      </c>
      <c r="AC4307" s="1">
        <v>18190</v>
      </c>
      <c r="AD4307">
        <f t="shared" si="404"/>
        <v>1</v>
      </c>
      <c r="AE4307">
        <f t="shared" ca="1" si="405"/>
        <v>74</v>
      </c>
      <c r="AF4307" t="str">
        <f t="shared" ca="1" si="406"/>
        <v>Over 65</v>
      </c>
      <c r="AG4307" s="3">
        <f t="shared" si="407"/>
        <v>0.16824903225806456</v>
      </c>
      <c r="AH4307" t="str">
        <f>_xlfn.IFNA(VLOOKUP(Sales_Transactions[[#This Row],[Order ID]],Returned_Items[#All],2,FALSE),"Not Returned")</f>
        <v>Not Returned</v>
      </c>
    </row>
    <row r="4308" spans="1:34" x14ac:dyDescent="0.25">
      <c r="A4308">
        <v>13953</v>
      </c>
      <c r="C4308" t="s">
        <v>2107</v>
      </c>
      <c r="D4308" s="2" t="str">
        <f>TEXT(MID(Sales_Transactions[[#This Row],[Order Date]],2,5),"d/m/yyy")</f>
        <v>31/5/2011</v>
      </c>
      <c r="E4308" s="2" t="str">
        <f>TEXT(MID(Sales_Transactions[[#This Row],[Order Date]],2,5),"d")</f>
        <v>31</v>
      </c>
      <c r="F4308" s="2" t="str">
        <f>TEXT(MID(Sales_Transactions[[#This Row],[Order Date]],2,5),"m")</f>
        <v>5</v>
      </c>
      <c r="G4308" s="2" t="str">
        <f>TEXT(MID(Sales_Transactions[[#This Row],[Order Date]],2,5),"yyy")</f>
        <v>2011</v>
      </c>
      <c r="H4308" s="2" t="str">
        <f>TEXT(MID(Sales_Transactions[[#This Row],[Order Date]],2,5),"yyy/m")</f>
        <v>2011/5</v>
      </c>
      <c r="I4308" t="s">
        <v>101</v>
      </c>
      <c r="J4308">
        <f t="shared" si="402"/>
        <v>1</v>
      </c>
      <c r="K4308" s="2">
        <v>32</v>
      </c>
      <c r="L4308" s="3">
        <v>381.24</v>
      </c>
      <c r="M4308" s="4">
        <v>0.04</v>
      </c>
      <c r="N4308" s="5" t="s">
        <v>23</v>
      </c>
      <c r="O4308" s="3">
        <v>67.599999999999994</v>
      </c>
      <c r="P4308" s="3">
        <v>11.34</v>
      </c>
      <c r="Q4308" s="3">
        <v>5.01</v>
      </c>
      <c r="R4308" s="5" t="s">
        <v>936</v>
      </c>
      <c r="S4308" s="5" t="s">
        <v>937</v>
      </c>
      <c r="T4308" s="5" t="str">
        <f t="shared" si="403"/>
        <v>Jenna Caffey</v>
      </c>
      <c r="U4308" t="s">
        <v>1988</v>
      </c>
      <c r="V4308" s="5" t="s">
        <v>37</v>
      </c>
      <c r="W4308" s="5" t="s">
        <v>28</v>
      </c>
      <c r="X4308" s="5" t="s">
        <v>75</v>
      </c>
      <c r="Y4308" s="5" t="s">
        <v>353</v>
      </c>
      <c r="Z4308" s="5" t="s">
        <v>43</v>
      </c>
      <c r="AA4308" s="4">
        <v>0.36</v>
      </c>
      <c r="AB4308" s="1">
        <v>40696</v>
      </c>
      <c r="AC4308" s="1">
        <v>18160</v>
      </c>
      <c r="AD4308">
        <f t="shared" si="404"/>
        <v>2</v>
      </c>
      <c r="AE4308">
        <f t="shared" ca="1" si="405"/>
        <v>74</v>
      </c>
      <c r="AF4308" t="str">
        <f t="shared" ca="1" si="406"/>
        <v>Over 65</v>
      </c>
      <c r="AG4308" s="3">
        <f t="shared" si="407"/>
        <v>0.51079574999999999</v>
      </c>
      <c r="AH4308" t="str">
        <f>_xlfn.IFNA(VLOOKUP(Sales_Transactions[[#This Row],[Order ID]],Returned_Items[#All],2,FALSE),"Not Returned")</f>
        <v>Not Returned</v>
      </c>
    </row>
    <row r="4309" spans="1:34" x14ac:dyDescent="0.25">
      <c r="A4309">
        <v>14119</v>
      </c>
      <c r="C4309" t="s">
        <v>2710</v>
      </c>
      <c r="D4309" s="2" t="str">
        <f>TEXT(MID(Sales_Transactions[[#This Row],[Order Date]],2,5),"d/m/yyy")</f>
        <v>31/5/2010</v>
      </c>
      <c r="E4309" s="2" t="str">
        <f>TEXT(MID(Sales_Transactions[[#This Row],[Order Date]],2,5),"d")</f>
        <v>31</v>
      </c>
      <c r="F4309" s="2" t="str">
        <f>TEXT(MID(Sales_Transactions[[#This Row],[Order Date]],2,5),"m")</f>
        <v>5</v>
      </c>
      <c r="G4309" s="2" t="str">
        <f>TEXT(MID(Sales_Transactions[[#This Row],[Order Date]],2,5),"yyy")</f>
        <v>2010</v>
      </c>
      <c r="H4309" s="2" t="str">
        <f>TEXT(MID(Sales_Transactions[[#This Row],[Order Date]],2,5),"yyy/m")</f>
        <v>2010/5</v>
      </c>
      <c r="I4309" t="s">
        <v>22</v>
      </c>
      <c r="J4309">
        <f t="shared" si="402"/>
        <v>2</v>
      </c>
      <c r="K4309" s="2">
        <v>24</v>
      </c>
      <c r="L4309" s="3">
        <v>103.11</v>
      </c>
      <c r="M4309" s="4">
        <v>0.06</v>
      </c>
      <c r="N4309" s="5" t="s">
        <v>23</v>
      </c>
      <c r="O4309" s="3">
        <v>-95.41</v>
      </c>
      <c r="P4309" s="3">
        <v>4.18</v>
      </c>
      <c r="Q4309" s="3">
        <v>6.92</v>
      </c>
      <c r="R4309" s="5" t="s">
        <v>2634</v>
      </c>
      <c r="S4309" s="5" t="s">
        <v>3171</v>
      </c>
      <c r="T4309" s="5" t="str">
        <f t="shared" si="403"/>
        <v>Troy Blackwell</v>
      </c>
      <c r="U4309" t="s">
        <v>1988</v>
      </c>
      <c r="V4309" s="5" t="s">
        <v>74</v>
      </c>
      <c r="W4309" s="5" t="s">
        <v>57</v>
      </c>
      <c r="X4309" s="5" t="s">
        <v>58</v>
      </c>
      <c r="Y4309" s="5" t="s">
        <v>1723</v>
      </c>
      <c r="Z4309" s="5" t="s">
        <v>43</v>
      </c>
      <c r="AA4309" s="4">
        <v>0.49</v>
      </c>
      <c r="AB4309" s="1">
        <v>40333</v>
      </c>
      <c r="AC4309" s="1">
        <v>18013</v>
      </c>
      <c r="AD4309">
        <f t="shared" si="404"/>
        <v>4</v>
      </c>
      <c r="AE4309">
        <f t="shared" ca="1" si="405"/>
        <v>75</v>
      </c>
      <c r="AF4309" t="str">
        <f t="shared" ca="1" si="406"/>
        <v>Over 65</v>
      </c>
      <c r="AG4309" s="3">
        <f t="shared" si="407"/>
        <v>0.46239549999999996</v>
      </c>
      <c r="AH4309" t="str">
        <f>_xlfn.IFNA(VLOOKUP(Sales_Transactions[[#This Row],[Order ID]],Returned_Items[#All],2,FALSE),"Not Returned")</f>
        <v>Not Returned</v>
      </c>
    </row>
    <row r="4310" spans="1:34" x14ac:dyDescent="0.25">
      <c r="A4310">
        <v>14119</v>
      </c>
      <c r="C4310" t="s">
        <v>2710</v>
      </c>
      <c r="D4310" s="2" t="str">
        <f>TEXT(MID(Sales_Transactions[[#This Row],[Order Date]],2,5),"d/m/yyy")</f>
        <v>31/5/2010</v>
      </c>
      <c r="E4310" s="2" t="str">
        <f>TEXT(MID(Sales_Transactions[[#This Row],[Order Date]],2,5),"d")</f>
        <v>31</v>
      </c>
      <c r="F4310" s="2" t="str">
        <f>TEXT(MID(Sales_Transactions[[#This Row],[Order Date]],2,5),"m")</f>
        <v>5</v>
      </c>
      <c r="G4310" s="2" t="str">
        <f>TEXT(MID(Sales_Transactions[[#This Row],[Order Date]],2,5),"yyy")</f>
        <v>2010</v>
      </c>
      <c r="H4310" s="2" t="str">
        <f>TEXT(MID(Sales_Transactions[[#This Row],[Order Date]],2,5),"yyy/m")</f>
        <v>2010/5</v>
      </c>
      <c r="I4310" t="s">
        <v>22</v>
      </c>
      <c r="J4310">
        <f t="shared" si="402"/>
        <v>2</v>
      </c>
      <c r="K4310" s="2">
        <v>35</v>
      </c>
      <c r="L4310" s="3">
        <v>1599.0709999999999</v>
      </c>
      <c r="M4310" s="4">
        <v>0.04</v>
      </c>
      <c r="N4310" s="5" t="s">
        <v>23</v>
      </c>
      <c r="O4310" s="3">
        <v>296.66000000000003</v>
      </c>
      <c r="P4310" s="3">
        <v>55.99</v>
      </c>
      <c r="Q4310" s="3">
        <v>3.3</v>
      </c>
      <c r="R4310" s="5" t="s">
        <v>2634</v>
      </c>
      <c r="S4310" s="5" t="s">
        <v>3171</v>
      </c>
      <c r="T4310" s="5" t="str">
        <f t="shared" si="403"/>
        <v>Troy Blackwell</v>
      </c>
      <c r="U4310" t="s">
        <v>1988</v>
      </c>
      <c r="V4310" s="5" t="s">
        <v>74</v>
      </c>
      <c r="W4310" s="5" t="s">
        <v>48</v>
      </c>
      <c r="X4310" s="5" t="s">
        <v>49</v>
      </c>
      <c r="Y4310" s="5" t="s">
        <v>464</v>
      </c>
      <c r="Z4310" s="5" t="s">
        <v>60</v>
      </c>
      <c r="AA4310" s="4">
        <v>0.59</v>
      </c>
      <c r="AB4310" s="1">
        <v>40334</v>
      </c>
      <c r="AC4310" s="1">
        <v>17999</v>
      </c>
      <c r="AD4310">
        <f t="shared" si="404"/>
        <v>5</v>
      </c>
      <c r="AE4310">
        <f t="shared" ca="1" si="405"/>
        <v>75</v>
      </c>
      <c r="AF4310" t="str">
        <f t="shared" ca="1" si="406"/>
        <v>Over 65</v>
      </c>
      <c r="AG4310" s="3">
        <f t="shared" si="407"/>
        <v>1.6933601142857142</v>
      </c>
      <c r="AH4310" t="str">
        <f>_xlfn.IFNA(VLOOKUP(Sales_Transactions[[#This Row],[Order ID]],Returned_Items[#All],2,FALSE),"Not Returned")</f>
        <v>Not Returned</v>
      </c>
    </row>
    <row r="4311" spans="1:34" x14ac:dyDescent="0.25">
      <c r="A4311">
        <v>14119</v>
      </c>
      <c r="C4311" t="s">
        <v>2710</v>
      </c>
      <c r="D4311" s="2" t="str">
        <f>TEXT(MID(Sales_Transactions[[#This Row],[Order Date]],2,5),"d/m/yyy")</f>
        <v>31/5/2010</v>
      </c>
      <c r="E4311" s="2" t="str">
        <f>TEXT(MID(Sales_Transactions[[#This Row],[Order Date]],2,5),"d")</f>
        <v>31</v>
      </c>
      <c r="F4311" s="2" t="str">
        <f>TEXT(MID(Sales_Transactions[[#This Row],[Order Date]],2,5),"m")</f>
        <v>5</v>
      </c>
      <c r="G4311" s="2" t="str">
        <f>TEXT(MID(Sales_Transactions[[#This Row],[Order Date]],2,5),"yyy")</f>
        <v>2010</v>
      </c>
      <c r="H4311" s="2" t="str">
        <f>TEXT(MID(Sales_Transactions[[#This Row],[Order Date]],2,5),"yyy/m")</f>
        <v>2010/5</v>
      </c>
      <c r="I4311" t="s">
        <v>22</v>
      </c>
      <c r="J4311">
        <f t="shared" si="402"/>
        <v>2</v>
      </c>
      <c r="K4311" s="2">
        <v>31</v>
      </c>
      <c r="L4311" s="3">
        <v>968.23500000000001</v>
      </c>
      <c r="M4311" s="4">
        <v>0.05</v>
      </c>
      <c r="N4311" s="5" t="s">
        <v>23</v>
      </c>
      <c r="O4311" s="3">
        <v>-158.61000000000001</v>
      </c>
      <c r="P4311" s="3">
        <v>35.99</v>
      </c>
      <c r="Q4311" s="3">
        <v>5</v>
      </c>
      <c r="R4311" s="5" t="s">
        <v>2634</v>
      </c>
      <c r="S4311" s="5" t="s">
        <v>3171</v>
      </c>
      <c r="T4311" s="5" t="str">
        <f t="shared" si="403"/>
        <v>Troy Blackwell</v>
      </c>
      <c r="U4311" t="s">
        <v>1988</v>
      </c>
      <c r="V4311" s="5" t="s">
        <v>74</v>
      </c>
      <c r="W4311" s="5" t="s">
        <v>48</v>
      </c>
      <c r="X4311" s="5" t="s">
        <v>49</v>
      </c>
      <c r="Y4311" s="5" t="s">
        <v>1433</v>
      </c>
      <c r="Z4311" s="5" t="s">
        <v>43</v>
      </c>
      <c r="AA4311" s="4">
        <v>0.85</v>
      </c>
      <c r="AB4311" s="1">
        <v>40331</v>
      </c>
      <c r="AC4311" s="1">
        <v>18112</v>
      </c>
      <c r="AD4311">
        <f t="shared" si="404"/>
        <v>2</v>
      </c>
      <c r="AE4311">
        <f t="shared" ca="1" si="405"/>
        <v>75</v>
      </c>
      <c r="AF4311" t="str">
        <f t="shared" ca="1" si="406"/>
        <v>Over 65</v>
      </c>
      <c r="AG4311" s="3">
        <f t="shared" si="407"/>
        <v>1.3216775806451613</v>
      </c>
      <c r="AH4311" t="str">
        <f>_xlfn.IFNA(VLOOKUP(Sales_Transactions[[#This Row],[Order ID]],Returned_Items[#All],2,FALSE),"Not Returned")</f>
        <v>Not Returned</v>
      </c>
    </row>
    <row r="4312" spans="1:34" x14ac:dyDescent="0.25">
      <c r="A4312">
        <v>14402</v>
      </c>
      <c r="C4312" t="s">
        <v>2038</v>
      </c>
      <c r="D4312" s="2" t="str">
        <f>TEXT(MID(Sales_Transactions[[#This Row],[Order Date]],2,5),"d/m/yyy")</f>
        <v>14/10/2010</v>
      </c>
      <c r="E4312" s="2" t="str">
        <f>TEXT(MID(Sales_Transactions[[#This Row],[Order Date]],2,5),"d")</f>
        <v>14</v>
      </c>
      <c r="F4312" s="2" t="str">
        <f>TEXT(MID(Sales_Transactions[[#This Row],[Order Date]],2,5),"m")</f>
        <v>10</v>
      </c>
      <c r="G4312" s="2" t="str">
        <f>TEXT(MID(Sales_Transactions[[#This Row],[Order Date]],2,5),"yyy")</f>
        <v>2010</v>
      </c>
      <c r="H4312" s="2" t="str">
        <f>TEXT(MID(Sales_Transactions[[#This Row],[Order Date]],2,5),"yyy/m")</f>
        <v>2010/10</v>
      </c>
      <c r="I4312" t="s">
        <v>78</v>
      </c>
      <c r="J4312">
        <f t="shared" si="402"/>
        <v>3</v>
      </c>
      <c r="K4312" s="2">
        <v>1</v>
      </c>
      <c r="L4312" s="3">
        <v>184.46</v>
      </c>
      <c r="M4312" s="4">
        <v>0.05</v>
      </c>
      <c r="N4312" s="5" t="s">
        <v>34</v>
      </c>
      <c r="O4312" s="3">
        <v>-106.33</v>
      </c>
      <c r="P4312" s="3">
        <v>160.97999999999999</v>
      </c>
      <c r="Q4312" s="3">
        <v>30</v>
      </c>
      <c r="R4312" s="5" t="s">
        <v>3164</v>
      </c>
      <c r="S4312" s="5" t="s">
        <v>3165</v>
      </c>
      <c r="T4312" s="5" t="str">
        <f t="shared" si="403"/>
        <v>Jessica Myrick</v>
      </c>
      <c r="U4312" t="s">
        <v>1988</v>
      </c>
      <c r="V4312" s="5" t="s">
        <v>27</v>
      </c>
      <c r="W4312" s="5" t="s">
        <v>57</v>
      </c>
      <c r="X4312" s="5" t="s">
        <v>154</v>
      </c>
      <c r="Y4312" s="5" t="s">
        <v>1271</v>
      </c>
      <c r="Z4312" s="5" t="s">
        <v>40</v>
      </c>
      <c r="AA4312" s="4">
        <v>0.62</v>
      </c>
      <c r="AB4312" s="1">
        <v>40467</v>
      </c>
      <c r="AC4312" s="1">
        <v>18220</v>
      </c>
      <c r="AD4312">
        <f t="shared" si="404"/>
        <v>2</v>
      </c>
      <c r="AE4312">
        <f t="shared" ca="1" si="405"/>
        <v>74</v>
      </c>
      <c r="AF4312" t="str">
        <f t="shared" ca="1" si="406"/>
        <v>Over 65</v>
      </c>
      <c r="AG4312" s="3">
        <f t="shared" si="407"/>
        <v>190.89950999999999</v>
      </c>
      <c r="AH4312" t="str">
        <f>_xlfn.IFNA(VLOOKUP(Sales_Transactions[[#This Row],[Order ID]],Returned_Items[#All],2,FALSE),"Not Returned")</f>
        <v>Not Returned</v>
      </c>
    </row>
    <row r="4313" spans="1:34" x14ac:dyDescent="0.25">
      <c r="A4313">
        <v>14499</v>
      </c>
      <c r="C4313" t="s">
        <v>2902</v>
      </c>
      <c r="D4313" s="2" t="str">
        <f>TEXT(MID(Sales_Transactions[[#This Row],[Order Date]],2,5),"d/m/yyy")</f>
        <v>14/11/2010</v>
      </c>
      <c r="E4313" s="2" t="str">
        <f>TEXT(MID(Sales_Transactions[[#This Row],[Order Date]],2,5),"d")</f>
        <v>14</v>
      </c>
      <c r="F4313" s="2" t="str">
        <f>TEXT(MID(Sales_Transactions[[#This Row],[Order Date]],2,5),"m")</f>
        <v>11</v>
      </c>
      <c r="G4313" s="2" t="str">
        <f>TEXT(MID(Sales_Transactions[[#This Row],[Order Date]],2,5),"yyy")</f>
        <v>2010</v>
      </c>
      <c r="H4313" s="2" t="str">
        <f>TEXT(MID(Sales_Transactions[[#This Row],[Order Date]],2,5),"yyy/m")</f>
        <v>2010/11</v>
      </c>
      <c r="I4313" t="s">
        <v>22</v>
      </c>
      <c r="J4313">
        <f t="shared" si="402"/>
        <v>2</v>
      </c>
      <c r="K4313" s="2">
        <v>28</v>
      </c>
      <c r="L4313" s="3">
        <v>574.99</v>
      </c>
      <c r="M4313" s="4">
        <v>0.06</v>
      </c>
      <c r="N4313" s="5" t="s">
        <v>23</v>
      </c>
      <c r="O4313" s="3">
        <v>-148.87</v>
      </c>
      <c r="P4313" s="3">
        <v>20.97</v>
      </c>
      <c r="Q4313" s="3">
        <v>6.5</v>
      </c>
      <c r="R4313" s="5" t="s">
        <v>2581</v>
      </c>
      <c r="S4313" s="5" t="s">
        <v>2582</v>
      </c>
      <c r="T4313" s="5" t="str">
        <f t="shared" si="403"/>
        <v>Harry Marie</v>
      </c>
      <c r="U4313" t="s">
        <v>1988</v>
      </c>
      <c r="V4313" s="5" t="s">
        <v>37</v>
      </c>
      <c r="W4313" s="5" t="s">
        <v>48</v>
      </c>
      <c r="X4313" s="5" t="s">
        <v>87</v>
      </c>
      <c r="Y4313" s="5" t="s">
        <v>411</v>
      </c>
      <c r="Z4313" s="5" t="s">
        <v>43</v>
      </c>
      <c r="AA4313" s="4">
        <v>0.78</v>
      </c>
      <c r="AB4313" s="1">
        <v>40501</v>
      </c>
      <c r="AC4313" s="1">
        <v>18100</v>
      </c>
      <c r="AD4313">
        <f t="shared" si="404"/>
        <v>5</v>
      </c>
      <c r="AE4313">
        <f t="shared" ca="1" si="405"/>
        <v>75</v>
      </c>
      <c r="AF4313" t="str">
        <f t="shared" ca="1" si="406"/>
        <v>Over 65</v>
      </c>
      <c r="AG4313" s="3">
        <f t="shared" si="407"/>
        <v>0.9806220714285715</v>
      </c>
      <c r="AH4313" t="str">
        <f>_xlfn.IFNA(VLOOKUP(Sales_Transactions[[#This Row],[Order ID]],Returned_Items[#All],2,FALSE),"Not Returned")</f>
        <v>Not Returned</v>
      </c>
    </row>
    <row r="4314" spans="1:34" x14ac:dyDescent="0.25">
      <c r="A4314">
        <v>15079</v>
      </c>
      <c r="C4314" t="s">
        <v>2734</v>
      </c>
      <c r="D4314" s="2" t="str">
        <f>TEXT(MID(Sales_Transactions[[#This Row],[Order Date]],2,5),"d/m/yyy")</f>
        <v>15/1/2010</v>
      </c>
      <c r="E4314" s="2" t="str">
        <f>TEXT(MID(Sales_Transactions[[#This Row],[Order Date]],2,5),"d")</f>
        <v>15</v>
      </c>
      <c r="F4314" s="2" t="str">
        <f>TEXT(MID(Sales_Transactions[[#This Row],[Order Date]],2,5),"m")</f>
        <v>1</v>
      </c>
      <c r="G4314" s="2" t="str">
        <f>TEXT(MID(Sales_Transactions[[#This Row],[Order Date]],2,5),"yyy")</f>
        <v>2010</v>
      </c>
      <c r="H4314" s="2" t="str">
        <f>TEXT(MID(Sales_Transactions[[#This Row],[Order Date]],2,5),"yyy/m")</f>
        <v>2010/1</v>
      </c>
      <c r="I4314" t="s">
        <v>78</v>
      </c>
      <c r="J4314">
        <f t="shared" si="402"/>
        <v>3</v>
      </c>
      <c r="K4314" s="2">
        <v>45</v>
      </c>
      <c r="L4314" s="3">
        <v>3753.42</v>
      </c>
      <c r="M4314" s="4">
        <v>0</v>
      </c>
      <c r="N4314" s="5" t="s">
        <v>23</v>
      </c>
      <c r="O4314" s="3">
        <v>1276.25</v>
      </c>
      <c r="P4314" s="3">
        <v>80.98</v>
      </c>
      <c r="Q4314" s="3">
        <v>7.18</v>
      </c>
      <c r="R4314" s="5" t="s">
        <v>911</v>
      </c>
      <c r="S4314" s="5" t="s">
        <v>3163</v>
      </c>
      <c r="T4314" s="5" t="str">
        <f t="shared" si="403"/>
        <v>Erica Hackney</v>
      </c>
      <c r="U4314" t="s">
        <v>1988</v>
      </c>
      <c r="V4314" s="5" t="s">
        <v>27</v>
      </c>
      <c r="W4314" s="5" t="s">
        <v>48</v>
      </c>
      <c r="X4314" s="5" t="s">
        <v>87</v>
      </c>
      <c r="Y4314" s="5" t="s">
        <v>1166</v>
      </c>
      <c r="Z4314" s="5" t="s">
        <v>43</v>
      </c>
      <c r="AA4314" s="4">
        <v>0.48</v>
      </c>
      <c r="AB4314" s="1">
        <v>40196</v>
      </c>
      <c r="AC4314" s="1">
        <v>18094</v>
      </c>
      <c r="AD4314">
        <f t="shared" si="404"/>
        <v>3</v>
      </c>
      <c r="AE4314">
        <f t="shared" ca="1" si="405"/>
        <v>75</v>
      </c>
      <c r="AF4314" t="str">
        <f t="shared" ca="1" si="406"/>
        <v>Over 65</v>
      </c>
      <c r="AG4314" s="3">
        <f t="shared" si="407"/>
        <v>1.959111111111111</v>
      </c>
      <c r="AH4314" t="str">
        <f>_xlfn.IFNA(VLOOKUP(Sales_Transactions[[#This Row],[Order ID]],Returned_Items[#All],2,FALSE),"Not Returned")</f>
        <v>Not Returned</v>
      </c>
    </row>
    <row r="4315" spans="1:34" x14ac:dyDescent="0.25">
      <c r="A4315">
        <v>15079</v>
      </c>
      <c r="C4315" t="s">
        <v>2734</v>
      </c>
      <c r="D4315" s="2" t="str">
        <f>TEXT(MID(Sales_Transactions[[#This Row],[Order Date]],2,5),"d/m/yyy")</f>
        <v>15/1/2010</v>
      </c>
      <c r="E4315" s="2" t="str">
        <f>TEXT(MID(Sales_Transactions[[#This Row],[Order Date]],2,5),"d")</f>
        <v>15</v>
      </c>
      <c r="F4315" s="2" t="str">
        <f>TEXT(MID(Sales_Transactions[[#This Row],[Order Date]],2,5),"m")</f>
        <v>1</v>
      </c>
      <c r="G4315" s="2" t="str">
        <f>TEXT(MID(Sales_Transactions[[#This Row],[Order Date]],2,5),"yyy")</f>
        <v>2010</v>
      </c>
      <c r="H4315" s="2" t="str">
        <f>TEXT(MID(Sales_Transactions[[#This Row],[Order Date]],2,5),"yyy/m")</f>
        <v>2010/1</v>
      </c>
      <c r="I4315" t="s">
        <v>78</v>
      </c>
      <c r="J4315">
        <f t="shared" si="402"/>
        <v>3</v>
      </c>
      <c r="K4315" s="2">
        <v>23</v>
      </c>
      <c r="L4315" s="3">
        <v>1130.79</v>
      </c>
      <c r="M4315" s="4">
        <v>0.01</v>
      </c>
      <c r="N4315" s="5" t="s">
        <v>23</v>
      </c>
      <c r="O4315" s="3">
        <v>468.19</v>
      </c>
      <c r="P4315" s="3">
        <v>48.91</v>
      </c>
      <c r="Q4315" s="3">
        <v>5.97</v>
      </c>
      <c r="R4315" s="5" t="s">
        <v>911</v>
      </c>
      <c r="S4315" s="5" t="s">
        <v>3163</v>
      </c>
      <c r="T4315" s="5" t="str">
        <f t="shared" si="403"/>
        <v>Erica Hackney</v>
      </c>
      <c r="U4315" t="s">
        <v>1988</v>
      </c>
      <c r="V4315" s="5" t="s">
        <v>27</v>
      </c>
      <c r="W4315" s="5" t="s">
        <v>28</v>
      </c>
      <c r="X4315" s="5" t="s">
        <v>75</v>
      </c>
      <c r="Y4315" s="5" t="s">
        <v>2351</v>
      </c>
      <c r="Z4315" s="5" t="s">
        <v>43</v>
      </c>
      <c r="AA4315" s="4">
        <v>0.38</v>
      </c>
      <c r="AB4315" s="1">
        <v>40194</v>
      </c>
      <c r="AC4315" s="1">
        <v>18564</v>
      </c>
      <c r="AD4315">
        <f t="shared" si="404"/>
        <v>1</v>
      </c>
      <c r="AE4315">
        <f t="shared" ca="1" si="405"/>
        <v>73</v>
      </c>
      <c r="AF4315" t="str">
        <f t="shared" ca="1" si="406"/>
        <v>Over 65</v>
      </c>
      <c r="AG4315" s="3">
        <f t="shared" si="407"/>
        <v>2.3858743043478259</v>
      </c>
      <c r="AH4315" t="str">
        <f>_xlfn.IFNA(VLOOKUP(Sales_Transactions[[#This Row],[Order ID]],Returned_Items[#All],2,FALSE),"Not Returned")</f>
        <v>Not Returned</v>
      </c>
    </row>
    <row r="4316" spans="1:34" x14ac:dyDescent="0.25">
      <c r="A4316">
        <v>15236</v>
      </c>
      <c r="C4316" t="s">
        <v>385</v>
      </c>
      <c r="D4316" s="2" t="str">
        <f>TEXT(MID(Sales_Transactions[[#This Row],[Order Date]],2,5),"d/m/yyy")</f>
        <v>9/4/2012</v>
      </c>
      <c r="E4316" s="2" t="str">
        <f>TEXT(MID(Sales_Transactions[[#This Row],[Order Date]],2,5),"d")</f>
        <v>9</v>
      </c>
      <c r="F4316" s="2" t="str">
        <f>TEXT(MID(Sales_Transactions[[#This Row],[Order Date]],2,5),"m")</f>
        <v>4</v>
      </c>
      <c r="G4316" s="2" t="str">
        <f>TEXT(MID(Sales_Transactions[[#This Row],[Order Date]],2,5),"yyy")</f>
        <v>2012</v>
      </c>
      <c r="H4316" s="2" t="str">
        <f>TEXT(MID(Sales_Transactions[[#This Row],[Order Date]],2,5),"yyy/m")</f>
        <v>2012/4</v>
      </c>
      <c r="I4316" t="s">
        <v>52</v>
      </c>
      <c r="J4316">
        <f t="shared" si="402"/>
        <v>1</v>
      </c>
      <c r="K4316" s="2">
        <v>33</v>
      </c>
      <c r="L4316" s="3">
        <v>341.42</v>
      </c>
      <c r="M4316" s="4">
        <v>0.06</v>
      </c>
      <c r="N4316" s="5" t="s">
        <v>23</v>
      </c>
      <c r="O4316" s="3">
        <v>71.5</v>
      </c>
      <c r="P4316" s="3">
        <v>10.91</v>
      </c>
      <c r="Q4316" s="3">
        <v>2.99</v>
      </c>
      <c r="R4316" s="5" t="s">
        <v>1237</v>
      </c>
      <c r="S4316" s="5" t="s">
        <v>1204</v>
      </c>
      <c r="T4316" s="5" t="str">
        <f t="shared" si="403"/>
        <v>Lena Creighton</v>
      </c>
      <c r="U4316" t="s">
        <v>1988</v>
      </c>
      <c r="V4316" s="5" t="s">
        <v>74</v>
      </c>
      <c r="W4316" s="5" t="s">
        <v>28</v>
      </c>
      <c r="X4316" s="5" t="s">
        <v>41</v>
      </c>
      <c r="Y4316" s="5" t="s">
        <v>578</v>
      </c>
      <c r="Z4316" s="5" t="s">
        <v>43</v>
      </c>
      <c r="AA4316" s="4">
        <v>0.38</v>
      </c>
      <c r="AB4316" s="1">
        <v>41009</v>
      </c>
      <c r="AC4316" s="1">
        <v>18480</v>
      </c>
      <c r="AD4316">
        <f t="shared" si="404"/>
        <v>1</v>
      </c>
      <c r="AE4316">
        <f t="shared" ca="1" si="405"/>
        <v>74</v>
      </c>
      <c r="AF4316" t="str">
        <f t="shared" ca="1" si="406"/>
        <v>Over 65</v>
      </c>
      <c r="AG4316" s="3">
        <f t="shared" si="407"/>
        <v>0.4210137575757576</v>
      </c>
      <c r="AH4316" t="str">
        <f>_xlfn.IFNA(VLOOKUP(Sales_Transactions[[#This Row],[Order ID]],Returned_Items[#All],2,FALSE),"Not Returned")</f>
        <v>Not Returned</v>
      </c>
    </row>
    <row r="4317" spans="1:34" x14ac:dyDescent="0.25">
      <c r="A4317">
        <v>15236</v>
      </c>
      <c r="C4317" t="s">
        <v>385</v>
      </c>
      <c r="D4317" s="2" t="str">
        <f>TEXT(MID(Sales_Transactions[[#This Row],[Order Date]],2,5),"d/m/yyy")</f>
        <v>9/4/2012</v>
      </c>
      <c r="E4317" s="2" t="str">
        <f>TEXT(MID(Sales_Transactions[[#This Row],[Order Date]],2,5),"d")</f>
        <v>9</v>
      </c>
      <c r="F4317" s="2" t="str">
        <f>TEXT(MID(Sales_Transactions[[#This Row],[Order Date]],2,5),"m")</f>
        <v>4</v>
      </c>
      <c r="G4317" s="2" t="str">
        <f>TEXT(MID(Sales_Transactions[[#This Row],[Order Date]],2,5),"yyy")</f>
        <v>2012</v>
      </c>
      <c r="H4317" s="2" t="str">
        <f>TEXT(MID(Sales_Transactions[[#This Row],[Order Date]],2,5),"yyy/m")</f>
        <v>2012/4</v>
      </c>
      <c r="I4317" t="s">
        <v>52</v>
      </c>
      <c r="J4317">
        <f t="shared" si="402"/>
        <v>1</v>
      </c>
      <c r="K4317" s="2">
        <v>30</v>
      </c>
      <c r="L4317" s="3">
        <v>381.39</v>
      </c>
      <c r="M4317" s="4">
        <v>0.01</v>
      </c>
      <c r="N4317" s="5" t="s">
        <v>67</v>
      </c>
      <c r="O4317" s="3">
        <v>31.24</v>
      </c>
      <c r="P4317" s="3">
        <v>12.07</v>
      </c>
      <c r="Q4317" s="3">
        <v>6.2</v>
      </c>
      <c r="R4317" s="5" t="s">
        <v>1237</v>
      </c>
      <c r="S4317" s="5" t="s">
        <v>1204</v>
      </c>
      <c r="T4317" s="5" t="str">
        <f t="shared" si="403"/>
        <v>Lena Creighton</v>
      </c>
      <c r="U4317" t="s">
        <v>1988</v>
      </c>
      <c r="V4317" s="5" t="s">
        <v>74</v>
      </c>
      <c r="W4317" s="5" t="s">
        <v>57</v>
      </c>
      <c r="X4317" s="5" t="s">
        <v>58</v>
      </c>
      <c r="Y4317" s="5" t="s">
        <v>3172</v>
      </c>
      <c r="Z4317" s="5" t="s">
        <v>84</v>
      </c>
      <c r="AA4317" s="4">
        <v>0.52</v>
      </c>
      <c r="AB4317" s="1">
        <v>41010</v>
      </c>
      <c r="AC4317" s="1">
        <v>18553</v>
      </c>
      <c r="AD4317">
        <f t="shared" si="404"/>
        <v>2</v>
      </c>
      <c r="AE4317">
        <f t="shared" ca="1" si="405"/>
        <v>73</v>
      </c>
      <c r="AF4317" t="str">
        <f t="shared" ca="1" si="406"/>
        <v>Over 65</v>
      </c>
      <c r="AG4317" s="3">
        <f t="shared" si="407"/>
        <v>0.60895976666666662</v>
      </c>
      <c r="AH4317" t="str">
        <f>_xlfn.IFNA(VLOOKUP(Sales_Transactions[[#This Row],[Order ID]],Returned_Items[#All],2,FALSE),"Not Returned")</f>
        <v>Not Returned</v>
      </c>
    </row>
    <row r="4318" spans="1:34" x14ac:dyDescent="0.25">
      <c r="A4318">
        <v>15397</v>
      </c>
      <c r="C4318" t="s">
        <v>647</v>
      </c>
      <c r="D4318" s="2" t="str">
        <f>TEXT(MID(Sales_Transactions[[#This Row],[Order Date]],2,5),"d/m/yyy")</f>
        <v>6/2/2010</v>
      </c>
      <c r="E4318" s="2" t="str">
        <f>TEXT(MID(Sales_Transactions[[#This Row],[Order Date]],2,5),"d")</f>
        <v>6</v>
      </c>
      <c r="F4318" s="2" t="str">
        <f>TEXT(MID(Sales_Transactions[[#This Row],[Order Date]],2,5),"m")</f>
        <v>2</v>
      </c>
      <c r="G4318" s="2" t="str">
        <f>TEXT(MID(Sales_Transactions[[#This Row],[Order Date]],2,5),"yyy")</f>
        <v>2010</v>
      </c>
      <c r="H4318" s="2" t="str">
        <f>TEXT(MID(Sales_Transactions[[#This Row],[Order Date]],2,5),"yyy/m")</f>
        <v>2010/2</v>
      </c>
      <c r="I4318" t="s">
        <v>101</v>
      </c>
      <c r="J4318">
        <f t="shared" si="402"/>
        <v>1</v>
      </c>
      <c r="K4318" s="2">
        <v>42</v>
      </c>
      <c r="L4318" s="3">
        <v>223.33</v>
      </c>
      <c r="M4318" s="4">
        <v>0</v>
      </c>
      <c r="N4318" s="5" t="s">
        <v>67</v>
      </c>
      <c r="O4318" s="3">
        <v>-111.89</v>
      </c>
      <c r="P4318" s="3">
        <v>4.9800000000000004</v>
      </c>
      <c r="Q4318" s="3">
        <v>4.32</v>
      </c>
      <c r="R4318" s="5" t="s">
        <v>2634</v>
      </c>
      <c r="S4318" s="5" t="s">
        <v>3171</v>
      </c>
      <c r="T4318" s="5" t="str">
        <f t="shared" si="403"/>
        <v>Troy Blackwell</v>
      </c>
      <c r="U4318" t="s">
        <v>1988</v>
      </c>
      <c r="V4318" s="5" t="s">
        <v>74</v>
      </c>
      <c r="W4318" s="5" t="s">
        <v>48</v>
      </c>
      <c r="X4318" s="5" t="s">
        <v>87</v>
      </c>
      <c r="Y4318" s="5" t="s">
        <v>1888</v>
      </c>
      <c r="Z4318" s="5" t="s">
        <v>60</v>
      </c>
      <c r="AA4318" s="4">
        <v>0.64</v>
      </c>
      <c r="AB4318" s="1">
        <v>40217</v>
      </c>
      <c r="AC4318" s="1">
        <v>18912</v>
      </c>
      <c r="AD4318">
        <f t="shared" si="404"/>
        <v>2</v>
      </c>
      <c r="AE4318">
        <f t="shared" ca="1" si="405"/>
        <v>72</v>
      </c>
      <c r="AF4318" t="str">
        <f t="shared" ca="1" si="406"/>
        <v>Over 65</v>
      </c>
      <c r="AG4318" s="3">
        <f t="shared" si="407"/>
        <v>0.22142857142857145</v>
      </c>
      <c r="AH4318" t="str">
        <f>_xlfn.IFNA(VLOOKUP(Sales_Transactions[[#This Row],[Order ID]],Returned_Items[#All],2,FALSE),"Not Returned")</f>
        <v>Not Returned</v>
      </c>
    </row>
    <row r="4319" spans="1:34" x14ac:dyDescent="0.25">
      <c r="A4319">
        <v>15397</v>
      </c>
      <c r="C4319" t="s">
        <v>647</v>
      </c>
      <c r="D4319" s="2" t="str">
        <f>TEXT(MID(Sales_Transactions[[#This Row],[Order Date]],2,5),"d/m/yyy")</f>
        <v>6/2/2010</v>
      </c>
      <c r="E4319" s="2" t="str">
        <f>TEXT(MID(Sales_Transactions[[#This Row],[Order Date]],2,5),"d")</f>
        <v>6</v>
      </c>
      <c r="F4319" s="2" t="str">
        <f>TEXT(MID(Sales_Transactions[[#This Row],[Order Date]],2,5),"m")</f>
        <v>2</v>
      </c>
      <c r="G4319" s="2" t="str">
        <f>TEXT(MID(Sales_Transactions[[#This Row],[Order Date]],2,5),"yyy")</f>
        <v>2010</v>
      </c>
      <c r="H4319" s="2" t="str">
        <f>TEXT(MID(Sales_Transactions[[#This Row],[Order Date]],2,5),"yyy/m")</f>
        <v>2010/2</v>
      </c>
      <c r="I4319" t="s">
        <v>101</v>
      </c>
      <c r="J4319">
        <f t="shared" si="402"/>
        <v>1</v>
      </c>
      <c r="K4319" s="2">
        <v>29</v>
      </c>
      <c r="L4319" s="3">
        <v>1178.04</v>
      </c>
      <c r="M4319" s="4">
        <v>7.0000000000000007E-2</v>
      </c>
      <c r="N4319" s="5" t="s">
        <v>23</v>
      </c>
      <c r="O4319" s="3">
        <v>-53.81</v>
      </c>
      <c r="P4319" s="3">
        <v>40.98</v>
      </c>
      <c r="Q4319" s="3">
        <v>6.5</v>
      </c>
      <c r="R4319" s="5" t="s">
        <v>2634</v>
      </c>
      <c r="S4319" s="5" t="s">
        <v>3171</v>
      </c>
      <c r="T4319" s="5" t="str">
        <f t="shared" si="403"/>
        <v>Troy Blackwell</v>
      </c>
      <c r="U4319" t="s">
        <v>1988</v>
      </c>
      <c r="V4319" s="5" t="s">
        <v>74</v>
      </c>
      <c r="W4319" s="5" t="s">
        <v>48</v>
      </c>
      <c r="X4319" s="5" t="s">
        <v>87</v>
      </c>
      <c r="Y4319" s="5" t="s">
        <v>1983</v>
      </c>
      <c r="Z4319" s="5" t="s">
        <v>43</v>
      </c>
      <c r="AA4319" s="4">
        <v>0.74</v>
      </c>
      <c r="AB4319" s="1">
        <v>40215</v>
      </c>
      <c r="AC4319" s="1">
        <v>18768</v>
      </c>
      <c r="AD4319">
        <f t="shared" si="404"/>
        <v>0</v>
      </c>
      <c r="AE4319">
        <f t="shared" ca="1" si="405"/>
        <v>73</v>
      </c>
      <c r="AF4319" t="str">
        <f t="shared" ca="1" si="406"/>
        <v>Over 65</v>
      </c>
      <c r="AG4319" s="3">
        <f t="shared" si="407"/>
        <v>1.6362522068965517</v>
      </c>
      <c r="AH4319" t="str">
        <f>_xlfn.IFNA(VLOOKUP(Sales_Transactions[[#This Row],[Order ID]],Returned_Items[#All],2,FALSE),"Not Returned")</f>
        <v>Not Returned</v>
      </c>
    </row>
    <row r="4320" spans="1:34" x14ac:dyDescent="0.25">
      <c r="A4320">
        <v>15397</v>
      </c>
      <c r="C4320" t="s">
        <v>647</v>
      </c>
      <c r="D4320" s="2" t="str">
        <f>TEXT(MID(Sales_Transactions[[#This Row],[Order Date]],2,5),"d/m/yyy")</f>
        <v>6/2/2010</v>
      </c>
      <c r="E4320" s="2" t="str">
        <f>TEXT(MID(Sales_Transactions[[#This Row],[Order Date]],2,5),"d")</f>
        <v>6</v>
      </c>
      <c r="F4320" s="2" t="str">
        <f>TEXT(MID(Sales_Transactions[[#This Row],[Order Date]],2,5),"m")</f>
        <v>2</v>
      </c>
      <c r="G4320" s="2" t="str">
        <f>TEXT(MID(Sales_Transactions[[#This Row],[Order Date]],2,5),"yyy")</f>
        <v>2010</v>
      </c>
      <c r="H4320" s="2" t="str">
        <f>TEXT(MID(Sales_Transactions[[#This Row],[Order Date]],2,5),"yyy/m")</f>
        <v>2010/2</v>
      </c>
      <c r="I4320" t="s">
        <v>101</v>
      </c>
      <c r="J4320">
        <f t="shared" si="402"/>
        <v>1</v>
      </c>
      <c r="K4320" s="2">
        <v>43</v>
      </c>
      <c r="L4320" s="3">
        <v>121.94</v>
      </c>
      <c r="M4320" s="4">
        <v>0.01</v>
      </c>
      <c r="N4320" s="5" t="s">
        <v>23</v>
      </c>
      <c r="O4320" s="3">
        <v>-51.3</v>
      </c>
      <c r="P4320" s="3">
        <v>2.6</v>
      </c>
      <c r="Q4320" s="3">
        <v>2.4</v>
      </c>
      <c r="R4320" s="5" t="s">
        <v>2634</v>
      </c>
      <c r="S4320" s="5" t="s">
        <v>3171</v>
      </c>
      <c r="T4320" s="5" t="str">
        <f t="shared" si="403"/>
        <v>Troy Blackwell</v>
      </c>
      <c r="U4320" t="s">
        <v>1988</v>
      </c>
      <c r="V4320" s="5" t="s">
        <v>74</v>
      </c>
      <c r="W4320" s="5" t="s">
        <v>28</v>
      </c>
      <c r="X4320" s="5" t="s">
        <v>124</v>
      </c>
      <c r="Y4320" s="5" t="s">
        <v>645</v>
      </c>
      <c r="Z4320" s="5" t="s">
        <v>84</v>
      </c>
      <c r="AA4320" s="4">
        <v>0.57999999999999996</v>
      </c>
      <c r="AB4320" s="1">
        <v>40216</v>
      </c>
      <c r="AC4320" s="1">
        <v>18892</v>
      </c>
      <c r="AD4320">
        <f t="shared" si="404"/>
        <v>1</v>
      </c>
      <c r="AE4320">
        <f t="shared" ca="1" si="405"/>
        <v>72</v>
      </c>
      <c r="AF4320" t="str">
        <f t="shared" ca="1" si="406"/>
        <v>Over 65</v>
      </c>
      <c r="AG4320" s="3">
        <f t="shared" si="407"/>
        <v>0.11627302325581396</v>
      </c>
      <c r="AH4320" t="str">
        <f>_xlfn.IFNA(VLOOKUP(Sales_Transactions[[#This Row],[Order ID]],Returned_Items[#All],2,FALSE),"Not Returned")</f>
        <v>Not Returned</v>
      </c>
    </row>
    <row r="4321" spans="1:34" x14ac:dyDescent="0.25">
      <c r="A4321">
        <v>15719</v>
      </c>
      <c r="C4321" t="s">
        <v>2184</v>
      </c>
      <c r="D4321" s="2" t="str">
        <f>TEXT(MID(Sales_Transactions[[#This Row],[Order Date]],2,5),"d/m/yyy")</f>
        <v>18/1/2011</v>
      </c>
      <c r="E4321" s="2" t="str">
        <f>TEXT(MID(Sales_Transactions[[#This Row],[Order Date]],2,5),"d")</f>
        <v>18</v>
      </c>
      <c r="F4321" s="2" t="str">
        <f>TEXT(MID(Sales_Transactions[[#This Row],[Order Date]],2,5),"m")</f>
        <v>1</v>
      </c>
      <c r="G4321" s="2" t="str">
        <f>TEXT(MID(Sales_Transactions[[#This Row],[Order Date]],2,5),"yyy")</f>
        <v>2011</v>
      </c>
      <c r="H4321" s="2" t="str">
        <f>TEXT(MID(Sales_Transactions[[#This Row],[Order Date]],2,5),"yyy/m")</f>
        <v>2011/1</v>
      </c>
      <c r="I4321" t="s">
        <v>101</v>
      </c>
      <c r="J4321">
        <f t="shared" si="402"/>
        <v>1</v>
      </c>
      <c r="K4321" s="2">
        <v>18</v>
      </c>
      <c r="L4321" s="3">
        <v>5405.44</v>
      </c>
      <c r="M4321" s="4">
        <v>7.0000000000000007E-2</v>
      </c>
      <c r="N4321" s="5" t="s">
        <v>34</v>
      </c>
      <c r="O4321" s="3">
        <v>604.46</v>
      </c>
      <c r="P4321" s="3">
        <v>300.98</v>
      </c>
      <c r="Q4321" s="3">
        <v>64.73</v>
      </c>
      <c r="R4321" s="5" t="s">
        <v>2634</v>
      </c>
      <c r="S4321" s="5" t="s">
        <v>3171</v>
      </c>
      <c r="T4321" s="5" t="str">
        <f t="shared" si="403"/>
        <v>Troy Blackwell</v>
      </c>
      <c r="U4321" t="s">
        <v>1988</v>
      </c>
      <c r="V4321" s="5" t="s">
        <v>74</v>
      </c>
      <c r="W4321" s="5" t="s">
        <v>57</v>
      </c>
      <c r="X4321" s="5" t="s">
        <v>154</v>
      </c>
      <c r="Y4321" s="5" t="s">
        <v>252</v>
      </c>
      <c r="Z4321" s="5" t="s">
        <v>40</v>
      </c>
      <c r="AA4321" s="4">
        <v>0.56000000000000005</v>
      </c>
      <c r="AB4321" s="1">
        <v>40562</v>
      </c>
      <c r="AC4321" s="1">
        <v>18632</v>
      </c>
      <c r="AD4321">
        <f t="shared" si="404"/>
        <v>1</v>
      </c>
      <c r="AE4321">
        <f t="shared" ca="1" si="405"/>
        <v>73</v>
      </c>
      <c r="AF4321" t="str">
        <f t="shared" ca="1" si="406"/>
        <v>Over 65</v>
      </c>
      <c r="AG4321" s="3">
        <f t="shared" si="407"/>
        <v>20.305517444444448</v>
      </c>
      <c r="AH4321" t="str">
        <f>_xlfn.IFNA(VLOOKUP(Sales_Transactions[[#This Row],[Order ID]],Returned_Items[#All],2,FALSE),"Not Returned")</f>
        <v>Not Returned</v>
      </c>
    </row>
    <row r="4322" spans="1:34" x14ac:dyDescent="0.25">
      <c r="A4322">
        <v>16098</v>
      </c>
      <c r="C4322" t="s">
        <v>223</v>
      </c>
      <c r="D4322" s="2" t="str">
        <f>TEXT(MID(Sales_Transactions[[#This Row],[Order Date]],2,5),"d/m/yyy")</f>
        <v>21/7/2012</v>
      </c>
      <c r="E4322" s="2" t="str">
        <f>TEXT(MID(Sales_Transactions[[#This Row],[Order Date]],2,5),"d")</f>
        <v>21</v>
      </c>
      <c r="F4322" s="2" t="str">
        <f>TEXT(MID(Sales_Transactions[[#This Row],[Order Date]],2,5),"m")</f>
        <v>7</v>
      </c>
      <c r="G4322" s="2" t="str">
        <f>TEXT(MID(Sales_Transactions[[#This Row],[Order Date]],2,5),"yyy")</f>
        <v>2012</v>
      </c>
      <c r="H4322" s="2" t="str">
        <f>TEXT(MID(Sales_Transactions[[#This Row],[Order Date]],2,5),"yyy/m")</f>
        <v>2012/7</v>
      </c>
      <c r="I4322" t="s">
        <v>22</v>
      </c>
      <c r="J4322">
        <f t="shared" si="402"/>
        <v>2</v>
      </c>
      <c r="K4322" s="2">
        <v>44</v>
      </c>
      <c r="L4322" s="3">
        <v>1001.99</v>
      </c>
      <c r="M4322" s="4">
        <v>0.09</v>
      </c>
      <c r="N4322" s="5" t="s">
        <v>23</v>
      </c>
      <c r="O4322" s="3">
        <v>333.53</v>
      </c>
      <c r="P4322" s="3">
        <v>24.95</v>
      </c>
      <c r="Q4322" s="3">
        <v>2.99</v>
      </c>
      <c r="R4322" s="5" t="s">
        <v>2566</v>
      </c>
      <c r="S4322" s="5" t="s">
        <v>2567</v>
      </c>
      <c r="T4322" s="5" t="str">
        <f t="shared" si="403"/>
        <v>Patricia Hirasaki</v>
      </c>
      <c r="U4322" t="s">
        <v>1988</v>
      </c>
      <c r="V4322" s="5" t="s">
        <v>74</v>
      </c>
      <c r="W4322" s="5" t="s">
        <v>28</v>
      </c>
      <c r="X4322" s="5" t="s">
        <v>41</v>
      </c>
      <c r="Y4322" s="5" t="s">
        <v>2494</v>
      </c>
      <c r="Z4322" s="5" t="s">
        <v>43</v>
      </c>
      <c r="AA4322" s="4">
        <v>0.39</v>
      </c>
      <c r="AB4322" s="1">
        <v>41113</v>
      </c>
      <c r="AC4322" s="1">
        <v>18737</v>
      </c>
      <c r="AD4322">
        <f t="shared" si="404"/>
        <v>2</v>
      </c>
      <c r="AE4322">
        <f t="shared" ca="1" si="405"/>
        <v>73</v>
      </c>
      <c r="AF4322" t="str">
        <f t="shared" ca="1" si="406"/>
        <v>Over 65</v>
      </c>
      <c r="AG4322" s="3">
        <f t="shared" si="407"/>
        <v>0.63448965909090904</v>
      </c>
      <c r="AH4322" t="str">
        <f>_xlfn.IFNA(VLOOKUP(Sales_Transactions[[#This Row],[Order ID]],Returned_Items[#All],2,FALSE),"Not Returned")</f>
        <v>Not Returned</v>
      </c>
    </row>
    <row r="4323" spans="1:34" x14ac:dyDescent="0.25">
      <c r="A4323">
        <v>16450</v>
      </c>
      <c r="C4323" t="s">
        <v>3173</v>
      </c>
      <c r="D4323" s="2" t="str">
        <f>TEXT(MID(Sales_Transactions[[#This Row],[Order Date]],2,5),"d/m/yyy")</f>
        <v>15/5/2011</v>
      </c>
      <c r="E4323" s="2" t="str">
        <f>TEXT(MID(Sales_Transactions[[#This Row],[Order Date]],2,5),"d")</f>
        <v>15</v>
      </c>
      <c r="F4323" s="2" t="str">
        <f>TEXT(MID(Sales_Transactions[[#This Row],[Order Date]],2,5),"m")</f>
        <v>5</v>
      </c>
      <c r="G4323" s="2" t="str">
        <f>TEXT(MID(Sales_Transactions[[#This Row],[Order Date]],2,5),"yyy")</f>
        <v>2011</v>
      </c>
      <c r="H4323" s="2" t="str">
        <f>TEXT(MID(Sales_Transactions[[#This Row],[Order Date]],2,5),"yyy/m")</f>
        <v>2011/5</v>
      </c>
      <c r="I4323" t="s">
        <v>78</v>
      </c>
      <c r="J4323">
        <f t="shared" si="402"/>
        <v>3</v>
      </c>
      <c r="K4323" s="2">
        <v>12</v>
      </c>
      <c r="L4323" s="3">
        <v>73.5</v>
      </c>
      <c r="M4323" s="4">
        <v>0.03</v>
      </c>
      <c r="N4323" s="5" t="s">
        <v>23</v>
      </c>
      <c r="O4323" s="3">
        <v>5.71</v>
      </c>
      <c r="P4323" s="3">
        <v>5.98</v>
      </c>
      <c r="Q4323" s="3">
        <v>2.5</v>
      </c>
      <c r="R4323" s="5" t="s">
        <v>1417</v>
      </c>
      <c r="S4323" s="5" t="s">
        <v>1418</v>
      </c>
      <c r="T4323" s="5" t="str">
        <f t="shared" si="403"/>
        <v>Dennis Bolton</v>
      </c>
      <c r="U4323" t="s">
        <v>1988</v>
      </c>
      <c r="V4323" s="5" t="s">
        <v>27</v>
      </c>
      <c r="W4323" s="5" t="s">
        <v>28</v>
      </c>
      <c r="X4323" s="5" t="s">
        <v>98</v>
      </c>
      <c r="Y4323" s="5" t="s">
        <v>1059</v>
      </c>
      <c r="Z4323" s="5" t="s">
        <v>43</v>
      </c>
      <c r="AA4323" s="4">
        <v>0.36</v>
      </c>
      <c r="AB4323" s="1">
        <v>40678</v>
      </c>
      <c r="AC4323" s="1">
        <v>18752</v>
      </c>
      <c r="AD4323">
        <f t="shared" si="404"/>
        <v>0</v>
      </c>
      <c r="AE4323">
        <f t="shared" ca="1" si="405"/>
        <v>73</v>
      </c>
      <c r="AF4323" t="str">
        <f t="shared" ca="1" si="406"/>
        <v>Over 65</v>
      </c>
      <c r="AG4323" s="3">
        <f t="shared" si="407"/>
        <v>0.70651716666666664</v>
      </c>
      <c r="AH4323" t="str">
        <f>_xlfn.IFNA(VLOOKUP(Sales_Transactions[[#This Row],[Order ID]],Returned_Items[#All],2,FALSE),"Not Returned")</f>
        <v>Not Returned</v>
      </c>
    </row>
    <row r="4324" spans="1:34" x14ac:dyDescent="0.25">
      <c r="A4324">
        <v>17186</v>
      </c>
      <c r="C4324" t="s">
        <v>1285</v>
      </c>
      <c r="D4324" s="2" t="str">
        <f>TEXT(MID(Sales_Transactions[[#This Row],[Order Date]],2,5),"d/m/yyy")</f>
        <v>26/1/2009</v>
      </c>
      <c r="E4324" s="2" t="str">
        <f>TEXT(MID(Sales_Transactions[[#This Row],[Order Date]],2,5),"d")</f>
        <v>26</v>
      </c>
      <c r="F4324" s="2" t="str">
        <f>TEXT(MID(Sales_Transactions[[#This Row],[Order Date]],2,5),"m")</f>
        <v>1</v>
      </c>
      <c r="G4324" s="2" t="str">
        <f>TEXT(MID(Sales_Transactions[[#This Row],[Order Date]],2,5),"yyy")</f>
        <v>2009</v>
      </c>
      <c r="H4324" s="2" t="str">
        <f>TEXT(MID(Sales_Transactions[[#This Row],[Order Date]],2,5),"yyy/m")</f>
        <v>2009/1</v>
      </c>
      <c r="I4324" t="s">
        <v>78</v>
      </c>
      <c r="J4324">
        <f t="shared" si="402"/>
        <v>3</v>
      </c>
      <c r="K4324" s="2">
        <v>49</v>
      </c>
      <c r="L4324" s="3">
        <v>4321.63</v>
      </c>
      <c r="M4324" s="4">
        <v>0.08</v>
      </c>
      <c r="N4324" s="5" t="s">
        <v>23</v>
      </c>
      <c r="O4324" s="3">
        <v>-1549.14</v>
      </c>
      <c r="P4324" s="3">
        <v>90.98</v>
      </c>
      <c r="Q4324" s="3">
        <v>56.2</v>
      </c>
      <c r="R4324" s="5" t="s">
        <v>1814</v>
      </c>
      <c r="S4324" s="5" t="s">
        <v>2692</v>
      </c>
      <c r="T4324" s="5" t="str">
        <f t="shared" si="403"/>
        <v>Ken Brennan</v>
      </c>
      <c r="U4324" t="s">
        <v>1988</v>
      </c>
      <c r="V4324" s="5" t="s">
        <v>37</v>
      </c>
      <c r="W4324" s="5" t="s">
        <v>57</v>
      </c>
      <c r="X4324" s="5" t="s">
        <v>58</v>
      </c>
      <c r="Y4324" s="5" t="s">
        <v>966</v>
      </c>
      <c r="Z4324" s="5" t="s">
        <v>56</v>
      </c>
      <c r="AA4324" s="4">
        <v>0.74</v>
      </c>
      <c r="AB4324" s="1">
        <v>39841</v>
      </c>
      <c r="AC4324" s="1">
        <v>18850</v>
      </c>
      <c r="AD4324">
        <f t="shared" si="404"/>
        <v>2</v>
      </c>
      <c r="AE4324">
        <f t="shared" ca="1" si="405"/>
        <v>72</v>
      </c>
      <c r="AF4324" t="str">
        <f t="shared" ca="1" si="406"/>
        <v>Over 65</v>
      </c>
      <c r="AG4324" s="3">
        <f t="shared" si="407"/>
        <v>3.0021880816326529</v>
      </c>
      <c r="AH4324" t="str">
        <f>_xlfn.IFNA(VLOOKUP(Sales_Transactions[[#This Row],[Order ID]],Returned_Items[#All],2,FALSE),"Not Returned")</f>
        <v>Not Returned</v>
      </c>
    </row>
    <row r="4325" spans="1:34" x14ac:dyDescent="0.25">
      <c r="A4325">
        <v>17186</v>
      </c>
      <c r="C4325" t="s">
        <v>1285</v>
      </c>
      <c r="D4325" s="2" t="str">
        <f>TEXT(MID(Sales_Transactions[[#This Row],[Order Date]],2,5),"d/m/yyy")</f>
        <v>26/1/2009</v>
      </c>
      <c r="E4325" s="2" t="str">
        <f>TEXT(MID(Sales_Transactions[[#This Row],[Order Date]],2,5),"d")</f>
        <v>26</v>
      </c>
      <c r="F4325" s="2" t="str">
        <f>TEXT(MID(Sales_Transactions[[#This Row],[Order Date]],2,5),"m")</f>
        <v>1</v>
      </c>
      <c r="G4325" s="2" t="str">
        <f>TEXT(MID(Sales_Transactions[[#This Row],[Order Date]],2,5),"yyy")</f>
        <v>2009</v>
      </c>
      <c r="H4325" s="2" t="str">
        <f>TEXT(MID(Sales_Transactions[[#This Row],[Order Date]],2,5),"yyy/m")</f>
        <v>2009/1</v>
      </c>
      <c r="I4325" t="s">
        <v>78</v>
      </c>
      <c r="J4325">
        <f t="shared" si="402"/>
        <v>3</v>
      </c>
      <c r="K4325" s="2">
        <v>11</v>
      </c>
      <c r="L4325" s="3">
        <v>67.14</v>
      </c>
      <c r="M4325" s="4">
        <v>7.0000000000000007E-2</v>
      </c>
      <c r="N4325" s="5" t="s">
        <v>23</v>
      </c>
      <c r="O4325" s="3">
        <v>-29.98</v>
      </c>
      <c r="P4325" s="3">
        <v>5.98</v>
      </c>
      <c r="Q4325" s="3">
        <v>5.35</v>
      </c>
      <c r="R4325" s="5" t="s">
        <v>1814</v>
      </c>
      <c r="S4325" s="5" t="s">
        <v>2692</v>
      </c>
      <c r="T4325" s="5" t="str">
        <f t="shared" si="403"/>
        <v>Ken Brennan</v>
      </c>
      <c r="U4325" t="s">
        <v>1988</v>
      </c>
      <c r="V4325" s="5" t="s">
        <v>37</v>
      </c>
      <c r="W4325" s="5" t="s">
        <v>28</v>
      </c>
      <c r="X4325" s="5" t="s">
        <v>75</v>
      </c>
      <c r="Y4325" s="5" t="s">
        <v>1534</v>
      </c>
      <c r="Z4325" s="5" t="s">
        <v>43</v>
      </c>
      <c r="AA4325" s="4">
        <v>0.4</v>
      </c>
      <c r="AB4325" s="1">
        <v>39841</v>
      </c>
      <c r="AC4325" s="1">
        <v>19076</v>
      </c>
      <c r="AD4325">
        <f t="shared" si="404"/>
        <v>2</v>
      </c>
      <c r="AE4325">
        <f t="shared" ca="1" si="405"/>
        <v>72</v>
      </c>
      <c r="AF4325" t="str">
        <f t="shared" ca="1" si="406"/>
        <v>Over 65</v>
      </c>
      <c r="AG4325" s="3">
        <f t="shared" si="407"/>
        <v>1.0296194545454547</v>
      </c>
      <c r="AH4325" t="str">
        <f>_xlfn.IFNA(VLOOKUP(Sales_Transactions[[#This Row],[Order ID]],Returned_Items[#All],2,FALSE),"Not Returned")</f>
        <v>Not Returned</v>
      </c>
    </row>
    <row r="4326" spans="1:34" x14ac:dyDescent="0.25">
      <c r="A4326">
        <v>17379</v>
      </c>
      <c r="C4326" t="s">
        <v>3155</v>
      </c>
      <c r="D4326" s="2" t="str">
        <f>TEXT(MID(Sales_Transactions[[#This Row],[Order Date]],2,5),"d/m/yyy")</f>
        <v>14/8/2011</v>
      </c>
      <c r="E4326" s="2" t="str">
        <f>TEXT(MID(Sales_Transactions[[#This Row],[Order Date]],2,5),"d")</f>
        <v>14</v>
      </c>
      <c r="F4326" s="2" t="str">
        <f>TEXT(MID(Sales_Transactions[[#This Row],[Order Date]],2,5),"m")</f>
        <v>8</v>
      </c>
      <c r="G4326" s="2" t="str">
        <f>TEXT(MID(Sales_Transactions[[#This Row],[Order Date]],2,5),"yyy")</f>
        <v>2011</v>
      </c>
      <c r="H4326" s="2" t="str">
        <f>TEXT(MID(Sales_Transactions[[#This Row],[Order Date]],2,5),"yyy/m")</f>
        <v>2011/8</v>
      </c>
      <c r="I4326" t="s">
        <v>101</v>
      </c>
      <c r="J4326">
        <f t="shared" si="402"/>
        <v>1</v>
      </c>
      <c r="K4326" s="2">
        <v>29</v>
      </c>
      <c r="L4326" s="3">
        <v>3218.42</v>
      </c>
      <c r="M4326" s="4">
        <v>0.08</v>
      </c>
      <c r="N4326" s="5" t="s">
        <v>34</v>
      </c>
      <c r="O4326" s="3">
        <v>-1248.58</v>
      </c>
      <c r="P4326" s="3">
        <v>114.98</v>
      </c>
      <c r="Q4326" s="3">
        <v>58.72</v>
      </c>
      <c r="R4326" s="5" t="s">
        <v>2581</v>
      </c>
      <c r="S4326" s="5" t="s">
        <v>2582</v>
      </c>
      <c r="T4326" s="5" t="str">
        <f t="shared" si="403"/>
        <v>Harry Marie</v>
      </c>
      <c r="U4326" t="s">
        <v>1988</v>
      </c>
      <c r="V4326" s="5" t="s">
        <v>37</v>
      </c>
      <c r="W4326" s="5" t="s">
        <v>57</v>
      </c>
      <c r="X4326" s="5" t="s">
        <v>104</v>
      </c>
      <c r="Y4326" s="5" t="s">
        <v>1730</v>
      </c>
      <c r="Z4326" s="5" t="s">
        <v>106</v>
      </c>
      <c r="AA4326" s="4">
        <v>0.76</v>
      </c>
      <c r="AB4326" s="1">
        <v>40771</v>
      </c>
      <c r="AC4326" s="1">
        <v>19135</v>
      </c>
      <c r="AD4326">
        <f t="shared" si="404"/>
        <v>2</v>
      </c>
      <c r="AE4326">
        <f t="shared" ca="1" si="405"/>
        <v>72</v>
      </c>
      <c r="AF4326" t="str">
        <f t="shared" ca="1" si="406"/>
        <v>Over 65</v>
      </c>
      <c r="AG4326" s="3">
        <f t="shared" si="407"/>
        <v>5.9864833103448287</v>
      </c>
      <c r="AH4326" t="str">
        <f>_xlfn.IFNA(VLOOKUP(Sales_Transactions[[#This Row],[Order ID]],Returned_Items[#All],2,FALSE),"Not Returned")</f>
        <v>Not Returned</v>
      </c>
    </row>
    <row r="4327" spans="1:34" x14ac:dyDescent="0.25">
      <c r="A4327">
        <v>17573</v>
      </c>
      <c r="C4327" t="s">
        <v>1593</v>
      </c>
      <c r="D4327" s="2" t="str">
        <f>TEXT(MID(Sales_Transactions[[#This Row],[Order Date]],2,5),"d/m/yyy")</f>
        <v>4/9/2011</v>
      </c>
      <c r="E4327" s="2" t="str">
        <f>TEXT(MID(Sales_Transactions[[#This Row],[Order Date]],2,5),"d")</f>
        <v>4</v>
      </c>
      <c r="F4327" s="2" t="str">
        <f>TEXT(MID(Sales_Transactions[[#This Row],[Order Date]],2,5),"m")</f>
        <v>9</v>
      </c>
      <c r="G4327" s="2" t="str">
        <f>TEXT(MID(Sales_Transactions[[#This Row],[Order Date]],2,5),"yyy")</f>
        <v>2011</v>
      </c>
      <c r="H4327" s="2" t="str">
        <f>TEXT(MID(Sales_Transactions[[#This Row],[Order Date]],2,5),"yyy/m")</f>
        <v>2011/9</v>
      </c>
      <c r="I4327" t="s">
        <v>22</v>
      </c>
      <c r="J4327">
        <f t="shared" si="402"/>
        <v>2</v>
      </c>
      <c r="K4327" s="2">
        <v>23</v>
      </c>
      <c r="L4327" s="3">
        <v>220.97</v>
      </c>
      <c r="M4327" s="4">
        <v>0.02</v>
      </c>
      <c r="N4327" s="5" t="s">
        <v>23</v>
      </c>
      <c r="O4327" s="3">
        <v>-25.86</v>
      </c>
      <c r="P4327" s="3">
        <v>9.48</v>
      </c>
      <c r="Q4327" s="3">
        <v>7.29</v>
      </c>
      <c r="R4327" s="5" t="s">
        <v>3174</v>
      </c>
      <c r="S4327" s="5" t="s">
        <v>3175</v>
      </c>
      <c r="T4327" s="5" t="str">
        <f t="shared" si="403"/>
        <v>Clytie Kelty</v>
      </c>
      <c r="U4327" t="s">
        <v>1988</v>
      </c>
      <c r="V4327" s="5" t="s">
        <v>27</v>
      </c>
      <c r="W4327" s="5" t="s">
        <v>57</v>
      </c>
      <c r="X4327" s="5" t="s">
        <v>58</v>
      </c>
      <c r="Y4327" s="5" t="s">
        <v>1633</v>
      </c>
      <c r="Z4327" s="5" t="s">
        <v>60</v>
      </c>
      <c r="AA4327" s="4">
        <v>0.45</v>
      </c>
      <c r="AB4327" s="1">
        <v>40794</v>
      </c>
      <c r="AC4327" s="1">
        <v>19134</v>
      </c>
      <c r="AD4327">
        <f t="shared" si="404"/>
        <v>4</v>
      </c>
      <c r="AE4327">
        <f t="shared" ca="1" si="405"/>
        <v>72</v>
      </c>
      <c r="AF4327" t="str">
        <f t="shared" ca="1" si="406"/>
        <v>Over 65</v>
      </c>
      <c r="AG4327" s="3">
        <f t="shared" si="407"/>
        <v>0.72904800000000003</v>
      </c>
      <c r="AH4327" t="str">
        <f>_xlfn.IFNA(VLOOKUP(Sales_Transactions[[#This Row],[Order ID]],Returned_Items[#All],2,FALSE),"Not Returned")</f>
        <v>Not Returned</v>
      </c>
    </row>
    <row r="4328" spans="1:34" x14ac:dyDescent="0.25">
      <c r="A4328">
        <v>17702</v>
      </c>
      <c r="C4328" t="s">
        <v>1612</v>
      </c>
      <c r="D4328" s="2" t="str">
        <f>TEXT(MID(Sales_Transactions[[#This Row],[Order Date]],2,5),"d/m/yyy")</f>
        <v>13/4/2012</v>
      </c>
      <c r="E4328" s="2" t="str">
        <f>TEXT(MID(Sales_Transactions[[#This Row],[Order Date]],2,5),"d")</f>
        <v>13</v>
      </c>
      <c r="F4328" s="2" t="str">
        <f>TEXT(MID(Sales_Transactions[[#This Row],[Order Date]],2,5),"m")</f>
        <v>4</v>
      </c>
      <c r="G4328" s="2" t="str">
        <f>TEXT(MID(Sales_Transactions[[#This Row],[Order Date]],2,5),"yyy")</f>
        <v>2012</v>
      </c>
      <c r="H4328" s="2" t="str">
        <f>TEXT(MID(Sales_Transactions[[#This Row],[Order Date]],2,5),"yyy/m")</f>
        <v>2012/4</v>
      </c>
      <c r="I4328" t="s">
        <v>33</v>
      </c>
      <c r="J4328">
        <f t="shared" si="402"/>
        <v>4</v>
      </c>
      <c r="K4328" s="2">
        <v>48</v>
      </c>
      <c r="L4328" s="3">
        <v>368.99</v>
      </c>
      <c r="M4328" s="4">
        <v>0.09</v>
      </c>
      <c r="N4328" s="5" t="s">
        <v>23</v>
      </c>
      <c r="O4328" s="3">
        <v>-305.91000000000003</v>
      </c>
      <c r="P4328" s="3">
        <v>7.77</v>
      </c>
      <c r="Q4328" s="3">
        <v>9.23</v>
      </c>
      <c r="R4328" s="5" t="s">
        <v>1583</v>
      </c>
      <c r="S4328" s="5" t="s">
        <v>1584</v>
      </c>
      <c r="T4328" s="5" t="str">
        <f t="shared" si="403"/>
        <v>Mark Cousins</v>
      </c>
      <c r="U4328" t="s">
        <v>1988</v>
      </c>
      <c r="V4328" s="5" t="s">
        <v>74</v>
      </c>
      <c r="W4328" s="5" t="s">
        <v>28</v>
      </c>
      <c r="X4328" s="5" t="s">
        <v>38</v>
      </c>
      <c r="Y4328" s="5" t="s">
        <v>2486</v>
      </c>
      <c r="Z4328" s="5" t="s">
        <v>43</v>
      </c>
      <c r="AA4328" s="4">
        <v>0.57999999999999996</v>
      </c>
      <c r="AB4328" s="1">
        <v>41013</v>
      </c>
      <c r="AC4328" s="1">
        <v>19254</v>
      </c>
      <c r="AD4328">
        <f t="shared" si="404"/>
        <v>1</v>
      </c>
      <c r="AE4328">
        <f t="shared" ca="1" si="405"/>
        <v>71</v>
      </c>
      <c r="AF4328" t="str">
        <f t="shared" ca="1" si="406"/>
        <v>Over 65</v>
      </c>
      <c r="AG4328" s="3">
        <f t="shared" si="407"/>
        <v>0.35402097916666664</v>
      </c>
      <c r="AH4328" t="str">
        <f>_xlfn.IFNA(VLOOKUP(Sales_Transactions[[#This Row],[Order ID]],Returned_Items[#All],2,FALSE),"Not Returned")</f>
        <v>Not Returned</v>
      </c>
    </row>
    <row r="4329" spans="1:34" x14ac:dyDescent="0.25">
      <c r="A4329">
        <v>18595</v>
      </c>
      <c r="C4329" t="s">
        <v>1853</v>
      </c>
      <c r="D4329" s="2" t="str">
        <f>TEXT(MID(Sales_Transactions[[#This Row],[Order Date]],2,5),"d/m/yyy")</f>
        <v>31/1/2009</v>
      </c>
      <c r="E4329" s="2" t="str">
        <f>TEXT(MID(Sales_Transactions[[#This Row],[Order Date]],2,5),"d")</f>
        <v>31</v>
      </c>
      <c r="F4329" s="2" t="str">
        <f>TEXT(MID(Sales_Transactions[[#This Row],[Order Date]],2,5),"m")</f>
        <v>1</v>
      </c>
      <c r="G4329" s="2" t="str">
        <f>TEXT(MID(Sales_Transactions[[#This Row],[Order Date]],2,5),"yyy")</f>
        <v>2009</v>
      </c>
      <c r="H4329" s="2" t="str">
        <f>TEXT(MID(Sales_Transactions[[#This Row],[Order Date]],2,5),"yyy/m")</f>
        <v>2009/1</v>
      </c>
      <c r="I4329" t="s">
        <v>101</v>
      </c>
      <c r="J4329">
        <f t="shared" si="402"/>
        <v>1</v>
      </c>
      <c r="K4329" s="2">
        <v>6</v>
      </c>
      <c r="L4329" s="3">
        <v>451.44</v>
      </c>
      <c r="M4329" s="4">
        <v>0.1</v>
      </c>
      <c r="N4329" s="5" t="s">
        <v>23</v>
      </c>
      <c r="O4329" s="3">
        <v>-35.19</v>
      </c>
      <c r="P4329" s="3">
        <v>78.650000000000006</v>
      </c>
      <c r="Q4329" s="3">
        <v>13.99</v>
      </c>
      <c r="R4329" s="5" t="s">
        <v>1768</v>
      </c>
      <c r="S4329" s="5" t="s">
        <v>1436</v>
      </c>
      <c r="T4329" s="5" t="str">
        <f t="shared" si="403"/>
        <v>Art Foster</v>
      </c>
      <c r="U4329" t="s">
        <v>1988</v>
      </c>
      <c r="V4329" s="5" t="s">
        <v>74</v>
      </c>
      <c r="W4329" s="5" t="s">
        <v>28</v>
      </c>
      <c r="X4329" s="5" t="s">
        <v>38</v>
      </c>
      <c r="Y4329" s="5" t="s">
        <v>829</v>
      </c>
      <c r="Z4329" s="5" t="s">
        <v>56</v>
      </c>
      <c r="AA4329" s="4">
        <v>0.52</v>
      </c>
      <c r="AB4329" s="1">
        <v>39846</v>
      </c>
      <c r="AC4329" s="1">
        <v>19344</v>
      </c>
      <c r="AD4329">
        <f t="shared" si="404"/>
        <v>2</v>
      </c>
      <c r="AE4329">
        <f t="shared" ca="1" si="405"/>
        <v>71</v>
      </c>
      <c r="AF4329" t="str">
        <f t="shared" ca="1" si="406"/>
        <v>Over 65</v>
      </c>
      <c r="AG4329" s="3">
        <f t="shared" si="407"/>
        <v>15.426891666666668</v>
      </c>
      <c r="AH4329" t="str">
        <f>_xlfn.IFNA(VLOOKUP(Sales_Transactions[[#This Row],[Order ID]],Returned_Items[#All],2,FALSE),"Not Returned")</f>
        <v>Not Returned</v>
      </c>
    </row>
    <row r="4330" spans="1:34" x14ac:dyDescent="0.25">
      <c r="A4330">
        <v>18595</v>
      </c>
      <c r="C4330" t="s">
        <v>1853</v>
      </c>
      <c r="D4330" s="2" t="str">
        <f>TEXT(MID(Sales_Transactions[[#This Row],[Order Date]],2,5),"d/m/yyy")</f>
        <v>31/1/2009</v>
      </c>
      <c r="E4330" s="2" t="str">
        <f>TEXT(MID(Sales_Transactions[[#This Row],[Order Date]],2,5),"d")</f>
        <v>31</v>
      </c>
      <c r="F4330" s="2" t="str">
        <f>TEXT(MID(Sales_Transactions[[#This Row],[Order Date]],2,5),"m")</f>
        <v>1</v>
      </c>
      <c r="G4330" s="2" t="str">
        <f>TEXT(MID(Sales_Transactions[[#This Row],[Order Date]],2,5),"yyy")</f>
        <v>2009</v>
      </c>
      <c r="H4330" s="2" t="str">
        <f>TEXT(MID(Sales_Transactions[[#This Row],[Order Date]],2,5),"yyy/m")</f>
        <v>2009/1</v>
      </c>
      <c r="I4330" t="s">
        <v>101</v>
      </c>
      <c r="J4330">
        <f t="shared" si="402"/>
        <v>1</v>
      </c>
      <c r="K4330" s="2">
        <v>16</v>
      </c>
      <c r="L4330" s="3">
        <v>138.55000000000001</v>
      </c>
      <c r="M4330" s="4">
        <v>0.03</v>
      </c>
      <c r="N4330" s="5" t="s">
        <v>23</v>
      </c>
      <c r="O4330" s="3">
        <v>0.9</v>
      </c>
      <c r="P4330" s="3">
        <v>8.34</v>
      </c>
      <c r="Q4330" s="3">
        <v>2.64</v>
      </c>
      <c r="R4330" s="5" t="s">
        <v>1768</v>
      </c>
      <c r="S4330" s="5" t="s">
        <v>1436</v>
      </c>
      <c r="T4330" s="5" t="str">
        <f t="shared" si="403"/>
        <v>Art Foster</v>
      </c>
      <c r="U4330" t="s">
        <v>1988</v>
      </c>
      <c r="V4330" s="5" t="s">
        <v>74</v>
      </c>
      <c r="W4330" s="5" t="s">
        <v>28</v>
      </c>
      <c r="X4330" s="5" t="s">
        <v>221</v>
      </c>
      <c r="Y4330" s="5" t="s">
        <v>2477</v>
      </c>
      <c r="Z4330" s="5" t="s">
        <v>60</v>
      </c>
      <c r="AA4330" s="4">
        <v>0.59</v>
      </c>
      <c r="AB4330" s="1">
        <v>39846</v>
      </c>
      <c r="AC4330" s="1">
        <v>19320</v>
      </c>
      <c r="AD4330">
        <f t="shared" si="404"/>
        <v>2</v>
      </c>
      <c r="AE4330">
        <f t="shared" ca="1" si="405"/>
        <v>71</v>
      </c>
      <c r="AF4330" t="str">
        <f t="shared" ca="1" si="406"/>
        <v>Over 65</v>
      </c>
      <c r="AG4330" s="3">
        <f t="shared" si="407"/>
        <v>0.68609362500000004</v>
      </c>
      <c r="AH4330" t="str">
        <f>_xlfn.IFNA(VLOOKUP(Sales_Transactions[[#This Row],[Order ID]],Returned_Items[#All],2,FALSE),"Not Returned")</f>
        <v>Not Returned</v>
      </c>
    </row>
    <row r="4331" spans="1:34" x14ac:dyDescent="0.25">
      <c r="A4331">
        <v>19205</v>
      </c>
      <c r="C4331" t="s">
        <v>2812</v>
      </c>
      <c r="D4331" s="2" t="str">
        <f>TEXT(MID(Sales_Transactions[[#This Row],[Order Date]],2,5),"d/m/yyy")</f>
        <v>26/7/2010</v>
      </c>
      <c r="E4331" s="2" t="str">
        <f>TEXT(MID(Sales_Transactions[[#This Row],[Order Date]],2,5),"d")</f>
        <v>26</v>
      </c>
      <c r="F4331" s="2" t="str">
        <f>TEXT(MID(Sales_Transactions[[#This Row],[Order Date]],2,5),"m")</f>
        <v>7</v>
      </c>
      <c r="G4331" s="2" t="str">
        <f>TEXT(MID(Sales_Transactions[[#This Row],[Order Date]],2,5),"yyy")</f>
        <v>2010</v>
      </c>
      <c r="H4331" s="2" t="str">
        <f>TEXT(MID(Sales_Transactions[[#This Row],[Order Date]],2,5),"yyy/m")</f>
        <v>2010/7</v>
      </c>
      <c r="I4331" t="s">
        <v>78</v>
      </c>
      <c r="J4331">
        <f t="shared" si="402"/>
        <v>3</v>
      </c>
      <c r="K4331" s="2">
        <v>47</v>
      </c>
      <c r="L4331" s="3">
        <v>1291.3499999999999</v>
      </c>
      <c r="M4331" s="4">
        <v>0.04</v>
      </c>
      <c r="N4331" s="5" t="s">
        <v>23</v>
      </c>
      <c r="O4331" s="3">
        <v>479.62</v>
      </c>
      <c r="P4331" s="3">
        <v>26.38</v>
      </c>
      <c r="Q4331" s="3">
        <v>5.86</v>
      </c>
      <c r="R4331" s="5" t="s">
        <v>3124</v>
      </c>
      <c r="S4331" s="5" t="s">
        <v>3125</v>
      </c>
      <c r="T4331" s="5" t="str">
        <f t="shared" si="403"/>
        <v>Odella Nelson</v>
      </c>
      <c r="U4331" t="s">
        <v>1988</v>
      </c>
      <c r="V4331" s="5" t="s">
        <v>27</v>
      </c>
      <c r="W4331" s="5" t="s">
        <v>28</v>
      </c>
      <c r="X4331" s="5" t="s">
        <v>75</v>
      </c>
      <c r="Y4331" s="5" t="s">
        <v>860</v>
      </c>
      <c r="Z4331" s="5" t="s">
        <v>43</v>
      </c>
      <c r="AA4331" s="4">
        <v>0.39</v>
      </c>
      <c r="AB4331" s="1">
        <v>40386</v>
      </c>
      <c r="AC4331" s="1">
        <v>19286</v>
      </c>
      <c r="AD4331">
        <f t="shared" si="404"/>
        <v>1</v>
      </c>
      <c r="AE4331">
        <f t="shared" ca="1" si="405"/>
        <v>71</v>
      </c>
      <c r="AF4331" t="str">
        <f t="shared" ca="1" si="406"/>
        <v>Over 65</v>
      </c>
      <c r="AG4331" s="3">
        <f t="shared" si="407"/>
        <v>0.68573293617021269</v>
      </c>
      <c r="AH4331" t="str">
        <f>_xlfn.IFNA(VLOOKUP(Sales_Transactions[[#This Row],[Order ID]],Returned_Items[#All],2,FALSE),"Not Returned")</f>
        <v>Not Returned</v>
      </c>
    </row>
    <row r="4332" spans="1:34" x14ac:dyDescent="0.25">
      <c r="A4332">
        <v>19205</v>
      </c>
      <c r="C4332" t="s">
        <v>2812</v>
      </c>
      <c r="D4332" s="2" t="str">
        <f>TEXT(MID(Sales_Transactions[[#This Row],[Order Date]],2,5),"d/m/yyy")</f>
        <v>26/7/2010</v>
      </c>
      <c r="E4332" s="2" t="str">
        <f>TEXT(MID(Sales_Transactions[[#This Row],[Order Date]],2,5),"d")</f>
        <v>26</v>
      </c>
      <c r="F4332" s="2" t="str">
        <f>TEXT(MID(Sales_Transactions[[#This Row],[Order Date]],2,5),"m")</f>
        <v>7</v>
      </c>
      <c r="G4332" s="2" t="str">
        <f>TEXT(MID(Sales_Transactions[[#This Row],[Order Date]],2,5),"yyy")</f>
        <v>2010</v>
      </c>
      <c r="H4332" s="2" t="str">
        <f>TEXT(MID(Sales_Transactions[[#This Row],[Order Date]],2,5),"yyy/m")</f>
        <v>2010/7</v>
      </c>
      <c r="I4332" t="s">
        <v>78</v>
      </c>
      <c r="J4332">
        <f t="shared" si="402"/>
        <v>3</v>
      </c>
      <c r="K4332" s="2">
        <v>31</v>
      </c>
      <c r="L4332" s="3">
        <v>107.97</v>
      </c>
      <c r="M4332" s="4">
        <v>0</v>
      </c>
      <c r="N4332" s="5" t="s">
        <v>23</v>
      </c>
      <c r="O4332" s="3">
        <v>2.36</v>
      </c>
      <c r="P4332" s="3">
        <v>3.26</v>
      </c>
      <c r="Q4332" s="3">
        <v>1.86</v>
      </c>
      <c r="R4332" s="5" t="s">
        <v>3124</v>
      </c>
      <c r="S4332" s="5" t="s">
        <v>3125</v>
      </c>
      <c r="T4332" s="5" t="str">
        <f t="shared" si="403"/>
        <v>Odella Nelson</v>
      </c>
      <c r="U4332" t="s">
        <v>1988</v>
      </c>
      <c r="V4332" s="5" t="s">
        <v>27</v>
      </c>
      <c r="W4332" s="5" t="s">
        <v>28</v>
      </c>
      <c r="X4332" s="5" t="s">
        <v>124</v>
      </c>
      <c r="Y4332" s="5" t="s">
        <v>2732</v>
      </c>
      <c r="Z4332" s="5" t="s">
        <v>84</v>
      </c>
      <c r="AA4332" s="4">
        <v>0.41</v>
      </c>
      <c r="AB4332" s="1">
        <v>40387</v>
      </c>
      <c r="AC4332" s="1">
        <v>19596</v>
      </c>
      <c r="AD4332">
        <f t="shared" si="404"/>
        <v>2</v>
      </c>
      <c r="AE4332">
        <f t="shared" ca="1" si="405"/>
        <v>70</v>
      </c>
      <c r="AF4332" t="str">
        <f t="shared" ca="1" si="406"/>
        <v>Over 65</v>
      </c>
      <c r="AG4332" s="3">
        <f t="shared" si="407"/>
        <v>0.16516129032258065</v>
      </c>
      <c r="AH4332" t="str">
        <f>_xlfn.IFNA(VLOOKUP(Sales_Transactions[[#This Row],[Order ID]],Returned_Items[#All],2,FALSE),"Not Returned")</f>
        <v>Not Returned</v>
      </c>
    </row>
    <row r="4333" spans="1:34" x14ac:dyDescent="0.25">
      <c r="A4333">
        <v>19494</v>
      </c>
      <c r="C4333" t="s">
        <v>3176</v>
      </c>
      <c r="D4333" s="2" t="str">
        <f>TEXT(MID(Sales_Transactions[[#This Row],[Order Date]],2,5),"d/m/yyy")</f>
        <v>12/1/2010</v>
      </c>
      <c r="E4333" s="2" t="str">
        <f>TEXT(MID(Sales_Transactions[[#This Row],[Order Date]],2,5),"d")</f>
        <v>12</v>
      </c>
      <c r="F4333" s="2" t="str">
        <f>TEXT(MID(Sales_Transactions[[#This Row],[Order Date]],2,5),"m")</f>
        <v>1</v>
      </c>
      <c r="G4333" s="2" t="str">
        <f>TEXT(MID(Sales_Transactions[[#This Row],[Order Date]],2,5),"yyy")</f>
        <v>2010</v>
      </c>
      <c r="H4333" s="2" t="str">
        <f>TEXT(MID(Sales_Transactions[[#This Row],[Order Date]],2,5),"yyy/m")</f>
        <v>2010/1</v>
      </c>
      <c r="I4333" t="s">
        <v>33</v>
      </c>
      <c r="J4333">
        <f t="shared" si="402"/>
        <v>4</v>
      </c>
      <c r="K4333" s="2">
        <v>39</v>
      </c>
      <c r="L4333" s="3">
        <v>857.32</v>
      </c>
      <c r="M4333" s="4">
        <v>0.05</v>
      </c>
      <c r="N4333" s="5" t="s">
        <v>23</v>
      </c>
      <c r="O4333" s="3">
        <v>195.71</v>
      </c>
      <c r="P4333" s="3">
        <v>22.23</v>
      </c>
      <c r="Q4333" s="3">
        <v>8.99</v>
      </c>
      <c r="R4333" s="5" t="s">
        <v>3174</v>
      </c>
      <c r="S4333" s="5" t="s">
        <v>3175</v>
      </c>
      <c r="T4333" s="5" t="str">
        <f t="shared" si="403"/>
        <v>Clytie Kelty</v>
      </c>
      <c r="U4333" t="s">
        <v>1988</v>
      </c>
      <c r="V4333" s="5" t="s">
        <v>27</v>
      </c>
      <c r="W4333" s="5" t="s">
        <v>57</v>
      </c>
      <c r="X4333" s="5" t="s">
        <v>58</v>
      </c>
      <c r="Y4333" s="5" t="s">
        <v>1681</v>
      </c>
      <c r="Z4333" s="5" t="s">
        <v>60</v>
      </c>
      <c r="AA4333" s="4">
        <v>0.41</v>
      </c>
      <c r="AB4333" s="1">
        <v>40192</v>
      </c>
      <c r="AC4333" s="1">
        <v>19597</v>
      </c>
      <c r="AD4333">
        <f t="shared" si="404"/>
        <v>2</v>
      </c>
      <c r="AE4333">
        <f t="shared" ca="1" si="405"/>
        <v>70</v>
      </c>
      <c r="AF4333" t="str">
        <f t="shared" ca="1" si="406"/>
        <v>Over 65</v>
      </c>
      <c r="AG4333" s="3">
        <f t="shared" si="407"/>
        <v>0.8002278205128206</v>
      </c>
      <c r="AH4333" t="str">
        <f>_xlfn.IFNA(VLOOKUP(Sales_Transactions[[#This Row],[Order ID]],Returned_Items[#All],2,FALSE),"Not Returned")</f>
        <v>Not Returned</v>
      </c>
    </row>
    <row r="4334" spans="1:34" x14ac:dyDescent="0.25">
      <c r="A4334">
        <v>19494</v>
      </c>
      <c r="C4334" t="s">
        <v>3176</v>
      </c>
      <c r="D4334" s="2" t="str">
        <f>TEXT(MID(Sales_Transactions[[#This Row],[Order Date]],2,5),"d/m/yyy")</f>
        <v>12/1/2010</v>
      </c>
      <c r="E4334" s="2" t="str">
        <f>TEXT(MID(Sales_Transactions[[#This Row],[Order Date]],2,5),"d")</f>
        <v>12</v>
      </c>
      <c r="F4334" s="2" t="str">
        <f>TEXT(MID(Sales_Transactions[[#This Row],[Order Date]],2,5),"m")</f>
        <v>1</v>
      </c>
      <c r="G4334" s="2" t="str">
        <f>TEXT(MID(Sales_Transactions[[#This Row],[Order Date]],2,5),"yyy")</f>
        <v>2010</v>
      </c>
      <c r="H4334" s="2" t="str">
        <f>TEXT(MID(Sales_Transactions[[#This Row],[Order Date]],2,5),"yyy/m")</f>
        <v>2010/1</v>
      </c>
      <c r="I4334" t="s">
        <v>33</v>
      </c>
      <c r="J4334">
        <f t="shared" si="402"/>
        <v>4</v>
      </c>
      <c r="K4334" s="2">
        <v>2</v>
      </c>
      <c r="L4334" s="3">
        <v>8.8699999999999992</v>
      </c>
      <c r="M4334" s="4">
        <v>0.03</v>
      </c>
      <c r="N4334" s="5" t="s">
        <v>23</v>
      </c>
      <c r="O4334" s="3">
        <v>-6.79</v>
      </c>
      <c r="P4334" s="3">
        <v>2.74</v>
      </c>
      <c r="Q4334" s="3">
        <v>3.5</v>
      </c>
      <c r="R4334" s="5" t="s">
        <v>3174</v>
      </c>
      <c r="S4334" s="5" t="s">
        <v>3175</v>
      </c>
      <c r="T4334" s="5" t="str">
        <f t="shared" si="403"/>
        <v>Clytie Kelty</v>
      </c>
      <c r="U4334" t="s">
        <v>1988</v>
      </c>
      <c r="V4334" s="5" t="s">
        <v>27</v>
      </c>
      <c r="W4334" s="5" t="s">
        <v>28</v>
      </c>
      <c r="X4334" s="5" t="s">
        <v>124</v>
      </c>
      <c r="Y4334" s="5" t="s">
        <v>2792</v>
      </c>
      <c r="Z4334" s="5" t="s">
        <v>60</v>
      </c>
      <c r="AA4334" s="4">
        <v>0.57999999999999996</v>
      </c>
      <c r="AB4334" s="1">
        <v>40193</v>
      </c>
      <c r="AC4334" s="1">
        <v>19457</v>
      </c>
      <c r="AD4334">
        <f t="shared" si="404"/>
        <v>3</v>
      </c>
      <c r="AE4334">
        <f t="shared" ca="1" si="405"/>
        <v>71</v>
      </c>
      <c r="AF4334" t="str">
        <f t="shared" ca="1" si="406"/>
        <v>Over 65</v>
      </c>
      <c r="AG4334" s="3">
        <f t="shared" si="407"/>
        <v>3.1195890000000004</v>
      </c>
      <c r="AH4334" t="str">
        <f>_xlfn.IFNA(VLOOKUP(Sales_Transactions[[#This Row],[Order ID]],Returned_Items[#All],2,FALSE),"Not Returned")</f>
        <v>Not Returned</v>
      </c>
    </row>
    <row r="4335" spans="1:34" x14ac:dyDescent="0.25">
      <c r="A4335">
        <v>19523</v>
      </c>
      <c r="C4335" t="s">
        <v>1781</v>
      </c>
      <c r="D4335" s="2" t="str">
        <f>TEXT(MID(Sales_Transactions[[#This Row],[Order Date]],2,5),"d/m/yyy")</f>
        <v>30/11/2011</v>
      </c>
      <c r="E4335" s="2" t="str">
        <f>TEXT(MID(Sales_Transactions[[#This Row],[Order Date]],2,5),"d")</f>
        <v>30</v>
      </c>
      <c r="F4335" s="2" t="str">
        <f>TEXT(MID(Sales_Transactions[[#This Row],[Order Date]],2,5),"m")</f>
        <v>11</v>
      </c>
      <c r="G4335" s="2" t="str">
        <f>TEXT(MID(Sales_Transactions[[#This Row],[Order Date]],2,5),"yyy")</f>
        <v>2011</v>
      </c>
      <c r="H4335" s="2" t="str">
        <f>TEXT(MID(Sales_Transactions[[#This Row],[Order Date]],2,5),"yyy/m")</f>
        <v>2011/11</v>
      </c>
      <c r="I4335" t="s">
        <v>33</v>
      </c>
      <c r="J4335">
        <f t="shared" si="402"/>
        <v>4</v>
      </c>
      <c r="K4335" s="2">
        <v>44</v>
      </c>
      <c r="L4335" s="3">
        <v>155.78</v>
      </c>
      <c r="M4335" s="4">
        <v>0.04</v>
      </c>
      <c r="N4335" s="5" t="s">
        <v>23</v>
      </c>
      <c r="O4335" s="3">
        <v>-10</v>
      </c>
      <c r="P4335" s="3">
        <v>3.6</v>
      </c>
      <c r="Q4335" s="3">
        <v>2.2000000000000002</v>
      </c>
      <c r="R4335" s="5" t="s">
        <v>110</v>
      </c>
      <c r="S4335" s="5" t="s">
        <v>1103</v>
      </c>
      <c r="T4335" s="5" t="str">
        <f t="shared" si="403"/>
        <v>Jim Sink</v>
      </c>
      <c r="U4335" t="s">
        <v>1988</v>
      </c>
      <c r="V4335" s="5" t="s">
        <v>47</v>
      </c>
      <c r="W4335" s="5" t="s">
        <v>28</v>
      </c>
      <c r="X4335" s="5" t="s">
        <v>75</v>
      </c>
      <c r="Y4335" s="5" t="s">
        <v>2439</v>
      </c>
      <c r="Z4335" s="5" t="s">
        <v>84</v>
      </c>
      <c r="AA4335" s="4">
        <v>0.39</v>
      </c>
      <c r="AB4335" s="1">
        <v>40878</v>
      </c>
      <c r="AC4335" s="1">
        <v>19668</v>
      </c>
      <c r="AD4335">
        <f t="shared" si="404"/>
        <v>1</v>
      </c>
      <c r="AE4335">
        <f t="shared" ca="1" si="405"/>
        <v>70</v>
      </c>
      <c r="AF4335" t="str">
        <f t="shared" ca="1" si="406"/>
        <v>Over 65</v>
      </c>
      <c r="AG4335" s="3">
        <f t="shared" si="407"/>
        <v>0.13178545454545454</v>
      </c>
      <c r="AH4335" t="str">
        <f>_xlfn.IFNA(VLOOKUP(Sales_Transactions[[#This Row],[Order ID]],Returned_Items[#All],2,FALSE),"Not Returned")</f>
        <v>Returned</v>
      </c>
    </row>
    <row r="4336" spans="1:34" x14ac:dyDescent="0.25">
      <c r="A4336">
        <v>20482</v>
      </c>
      <c r="C4336" t="s">
        <v>1424</v>
      </c>
      <c r="D4336" s="2" t="str">
        <f>TEXT(MID(Sales_Transactions[[#This Row],[Order Date]],2,5),"d/m/yyy")</f>
        <v>18/7/2011</v>
      </c>
      <c r="E4336" s="2" t="str">
        <f>TEXT(MID(Sales_Transactions[[#This Row],[Order Date]],2,5),"d")</f>
        <v>18</v>
      </c>
      <c r="F4336" s="2" t="str">
        <f>TEXT(MID(Sales_Transactions[[#This Row],[Order Date]],2,5),"m")</f>
        <v>7</v>
      </c>
      <c r="G4336" s="2" t="str">
        <f>TEXT(MID(Sales_Transactions[[#This Row],[Order Date]],2,5),"yyy")</f>
        <v>2011</v>
      </c>
      <c r="H4336" s="2" t="str">
        <f>TEXT(MID(Sales_Transactions[[#This Row],[Order Date]],2,5),"yyy/m")</f>
        <v>2011/7</v>
      </c>
      <c r="I4336" t="s">
        <v>78</v>
      </c>
      <c r="J4336">
        <f t="shared" si="402"/>
        <v>3</v>
      </c>
      <c r="K4336" s="2">
        <v>38</v>
      </c>
      <c r="L4336" s="3">
        <v>4650.07</v>
      </c>
      <c r="M4336" s="4">
        <v>0.04</v>
      </c>
      <c r="N4336" s="5" t="s">
        <v>34</v>
      </c>
      <c r="O4336" s="3">
        <v>-1143.1500000000001</v>
      </c>
      <c r="P4336" s="3">
        <v>120.98</v>
      </c>
      <c r="Q4336" s="3">
        <v>60.19</v>
      </c>
      <c r="R4336" s="5" t="s">
        <v>3177</v>
      </c>
      <c r="S4336" s="5" t="s">
        <v>3178</v>
      </c>
      <c r="T4336" s="5" t="str">
        <f t="shared" si="403"/>
        <v>Steven Roelle</v>
      </c>
      <c r="U4336" t="s">
        <v>1988</v>
      </c>
      <c r="V4336" s="5" t="s">
        <v>27</v>
      </c>
      <c r="W4336" s="5" t="s">
        <v>57</v>
      </c>
      <c r="X4336" s="5" t="s">
        <v>104</v>
      </c>
      <c r="Y4336" s="5" t="s">
        <v>3179</v>
      </c>
      <c r="Z4336" s="5" t="s">
        <v>106</v>
      </c>
      <c r="AA4336" s="4">
        <v>0.71</v>
      </c>
      <c r="AB4336" s="1">
        <v>40742</v>
      </c>
      <c r="AC4336" s="1">
        <v>19848</v>
      </c>
      <c r="AD4336">
        <f t="shared" si="404"/>
        <v>0</v>
      </c>
      <c r="AE4336">
        <f t="shared" ca="1" si="405"/>
        <v>70</v>
      </c>
      <c r="AF4336" t="str">
        <f t="shared" ca="1" si="406"/>
        <v>Over 65</v>
      </c>
      <c r="AG4336" s="3">
        <f t="shared" si="407"/>
        <v>4.7663581052631576</v>
      </c>
      <c r="AH4336" t="str">
        <f>_xlfn.IFNA(VLOOKUP(Sales_Transactions[[#This Row],[Order ID]],Returned_Items[#All],2,FALSE),"Not Returned")</f>
        <v>Not Returned</v>
      </c>
    </row>
    <row r="4337" spans="1:34" x14ac:dyDescent="0.25">
      <c r="A4337">
        <v>20482</v>
      </c>
      <c r="C4337" t="s">
        <v>1424</v>
      </c>
      <c r="D4337" s="2" t="str">
        <f>TEXT(MID(Sales_Transactions[[#This Row],[Order Date]],2,5),"d/m/yyy")</f>
        <v>18/7/2011</v>
      </c>
      <c r="E4337" s="2" t="str">
        <f>TEXT(MID(Sales_Transactions[[#This Row],[Order Date]],2,5),"d")</f>
        <v>18</v>
      </c>
      <c r="F4337" s="2" t="str">
        <f>TEXT(MID(Sales_Transactions[[#This Row],[Order Date]],2,5),"m")</f>
        <v>7</v>
      </c>
      <c r="G4337" s="2" t="str">
        <f>TEXT(MID(Sales_Transactions[[#This Row],[Order Date]],2,5),"yyy")</f>
        <v>2011</v>
      </c>
      <c r="H4337" s="2" t="str">
        <f>TEXT(MID(Sales_Transactions[[#This Row],[Order Date]],2,5),"yyy/m")</f>
        <v>2011/7</v>
      </c>
      <c r="I4337" t="s">
        <v>78</v>
      </c>
      <c r="J4337">
        <f t="shared" si="402"/>
        <v>3</v>
      </c>
      <c r="K4337" s="2">
        <v>39</v>
      </c>
      <c r="L4337" s="3">
        <v>497.52</v>
      </c>
      <c r="M4337" s="4">
        <v>0.03</v>
      </c>
      <c r="N4337" s="5" t="s">
        <v>23</v>
      </c>
      <c r="O4337" s="3">
        <v>92.46</v>
      </c>
      <c r="P4337" s="3">
        <v>12.28</v>
      </c>
      <c r="Q4337" s="3">
        <v>5.09</v>
      </c>
      <c r="R4337" s="5" t="s">
        <v>3177</v>
      </c>
      <c r="S4337" s="5" t="s">
        <v>3178</v>
      </c>
      <c r="T4337" s="5" t="str">
        <f t="shared" si="403"/>
        <v>Steven Roelle</v>
      </c>
      <c r="U4337" t="s">
        <v>1988</v>
      </c>
      <c r="V4337" s="5" t="s">
        <v>27</v>
      </c>
      <c r="W4337" s="5" t="s">
        <v>28</v>
      </c>
      <c r="X4337" s="5" t="s">
        <v>75</v>
      </c>
      <c r="Y4337" s="5" t="s">
        <v>1706</v>
      </c>
      <c r="Z4337" s="5" t="s">
        <v>43</v>
      </c>
      <c r="AA4337" s="4">
        <v>0.38</v>
      </c>
      <c r="AB4337" s="1">
        <v>40744</v>
      </c>
      <c r="AC4337" s="1">
        <v>19758</v>
      </c>
      <c r="AD4337">
        <f t="shared" si="404"/>
        <v>2</v>
      </c>
      <c r="AE4337">
        <f t="shared" ca="1" si="405"/>
        <v>70</v>
      </c>
      <c r="AF4337" t="str">
        <f t="shared" ca="1" si="406"/>
        <v>Over 65</v>
      </c>
      <c r="AG4337" s="3">
        <f t="shared" si="407"/>
        <v>0.44529015384615378</v>
      </c>
      <c r="AH4337" t="str">
        <f>_xlfn.IFNA(VLOOKUP(Sales_Transactions[[#This Row],[Order ID]],Returned_Items[#All],2,FALSE),"Not Returned")</f>
        <v>Not Returned</v>
      </c>
    </row>
    <row r="4338" spans="1:34" x14ac:dyDescent="0.25">
      <c r="A4338">
        <v>21414</v>
      </c>
      <c r="C4338" t="s">
        <v>1694</v>
      </c>
      <c r="D4338" s="2" t="str">
        <f>TEXT(MID(Sales_Transactions[[#This Row],[Order Date]],2,5),"d/m/yyy")</f>
        <v>4/5/2011</v>
      </c>
      <c r="E4338" s="2" t="str">
        <f>TEXT(MID(Sales_Transactions[[#This Row],[Order Date]],2,5),"d")</f>
        <v>4</v>
      </c>
      <c r="F4338" s="2" t="str">
        <f>TEXT(MID(Sales_Transactions[[#This Row],[Order Date]],2,5),"m")</f>
        <v>5</v>
      </c>
      <c r="G4338" s="2" t="str">
        <f>TEXT(MID(Sales_Transactions[[#This Row],[Order Date]],2,5),"yyy")</f>
        <v>2011</v>
      </c>
      <c r="H4338" s="2" t="str">
        <f>TEXT(MID(Sales_Transactions[[#This Row],[Order Date]],2,5),"yyy/m")</f>
        <v>2011/5</v>
      </c>
      <c r="I4338" t="s">
        <v>101</v>
      </c>
      <c r="J4338">
        <f t="shared" si="402"/>
        <v>1</v>
      </c>
      <c r="K4338" s="2">
        <v>43</v>
      </c>
      <c r="L4338" s="3">
        <v>103.6</v>
      </c>
      <c r="M4338" s="4">
        <v>0.09</v>
      </c>
      <c r="N4338" s="5" t="s">
        <v>67</v>
      </c>
      <c r="O4338" s="3">
        <v>-72.86</v>
      </c>
      <c r="P4338" s="3">
        <v>2.52</v>
      </c>
      <c r="Q4338" s="3">
        <v>1.92</v>
      </c>
      <c r="R4338" s="5" t="s">
        <v>2581</v>
      </c>
      <c r="S4338" s="5" t="s">
        <v>2582</v>
      </c>
      <c r="T4338" s="5" t="str">
        <f t="shared" si="403"/>
        <v>Harry Marie</v>
      </c>
      <c r="U4338" t="s">
        <v>1988</v>
      </c>
      <c r="V4338" s="5" t="s">
        <v>37</v>
      </c>
      <c r="W4338" s="5" t="s">
        <v>28</v>
      </c>
      <c r="X4338" s="5" t="s">
        <v>221</v>
      </c>
      <c r="Y4338" s="5" t="s">
        <v>2387</v>
      </c>
      <c r="Z4338" s="5" t="s">
        <v>84</v>
      </c>
      <c r="AA4338" s="4">
        <v>0.82</v>
      </c>
      <c r="AB4338" s="1">
        <v>40667</v>
      </c>
      <c r="AC4338" s="1">
        <v>19988</v>
      </c>
      <c r="AD4338">
        <f t="shared" si="404"/>
        <v>0</v>
      </c>
      <c r="AE4338">
        <f t="shared" ca="1" si="405"/>
        <v>69</v>
      </c>
      <c r="AF4338" t="str">
        <f t="shared" ca="1" si="406"/>
        <v>Over 65</v>
      </c>
      <c r="AG4338" s="3">
        <f t="shared" si="407"/>
        <v>0.10320306976744187</v>
      </c>
      <c r="AH4338" t="str">
        <f>_xlfn.IFNA(VLOOKUP(Sales_Transactions[[#This Row],[Order ID]],Returned_Items[#All],2,FALSE),"Not Returned")</f>
        <v>Not Returned</v>
      </c>
    </row>
    <row r="4339" spans="1:34" x14ac:dyDescent="0.25">
      <c r="A4339">
        <v>21445</v>
      </c>
      <c r="C4339" t="s">
        <v>265</v>
      </c>
      <c r="D4339" s="2" t="str">
        <f>TEXT(MID(Sales_Transactions[[#This Row],[Order Date]],2,5),"d/m/yyy")</f>
        <v>17/11/2009</v>
      </c>
      <c r="E4339" s="2" t="str">
        <f>TEXT(MID(Sales_Transactions[[#This Row],[Order Date]],2,5),"d")</f>
        <v>17</v>
      </c>
      <c r="F4339" s="2" t="str">
        <f>TEXT(MID(Sales_Transactions[[#This Row],[Order Date]],2,5),"m")</f>
        <v>11</v>
      </c>
      <c r="G4339" s="2" t="str">
        <f>TEXT(MID(Sales_Transactions[[#This Row],[Order Date]],2,5),"yyy")</f>
        <v>2009</v>
      </c>
      <c r="H4339" s="2" t="str">
        <f>TEXT(MID(Sales_Transactions[[#This Row],[Order Date]],2,5),"yyy/m")</f>
        <v>2009/11</v>
      </c>
      <c r="I4339" t="s">
        <v>22</v>
      </c>
      <c r="J4339">
        <f t="shared" si="402"/>
        <v>2</v>
      </c>
      <c r="K4339" s="2">
        <v>14</v>
      </c>
      <c r="L4339" s="3">
        <v>75.150000000000006</v>
      </c>
      <c r="M4339" s="4">
        <v>0.02</v>
      </c>
      <c r="N4339" s="5" t="s">
        <v>67</v>
      </c>
      <c r="O4339" s="3">
        <v>-63.53</v>
      </c>
      <c r="P4339" s="3">
        <v>4.0599999999999996</v>
      </c>
      <c r="Q4339" s="3">
        <v>6.89</v>
      </c>
      <c r="R4339" s="5" t="s">
        <v>3174</v>
      </c>
      <c r="S4339" s="5" t="s">
        <v>3175</v>
      </c>
      <c r="T4339" s="5" t="str">
        <f t="shared" si="403"/>
        <v>Clytie Kelty</v>
      </c>
      <c r="U4339" t="s">
        <v>1988</v>
      </c>
      <c r="V4339" s="5" t="s">
        <v>27</v>
      </c>
      <c r="W4339" s="5" t="s">
        <v>28</v>
      </c>
      <c r="X4339" s="5" t="s">
        <v>38</v>
      </c>
      <c r="Y4339" s="5" t="s">
        <v>669</v>
      </c>
      <c r="Z4339" s="5" t="s">
        <v>43</v>
      </c>
      <c r="AA4339" s="4">
        <v>0.6</v>
      </c>
      <c r="AB4339" s="1">
        <v>40138</v>
      </c>
      <c r="AC4339" s="1">
        <v>19872</v>
      </c>
      <c r="AD4339">
        <f t="shared" si="404"/>
        <v>4</v>
      </c>
      <c r="AE4339">
        <f t="shared" ca="1" si="405"/>
        <v>70</v>
      </c>
      <c r="AF4339" t="str">
        <f t="shared" ca="1" si="406"/>
        <v>Over 65</v>
      </c>
      <c r="AG4339" s="3">
        <f t="shared" si="407"/>
        <v>0.78208485714285714</v>
      </c>
      <c r="AH4339" t="str">
        <f>_xlfn.IFNA(VLOOKUP(Sales_Transactions[[#This Row],[Order ID]],Returned_Items[#All],2,FALSE),"Not Returned")</f>
        <v>Not Returned</v>
      </c>
    </row>
    <row r="4340" spans="1:34" x14ac:dyDescent="0.25">
      <c r="A4340">
        <v>21445</v>
      </c>
      <c r="C4340" t="s">
        <v>265</v>
      </c>
      <c r="D4340" s="2" t="str">
        <f>TEXT(MID(Sales_Transactions[[#This Row],[Order Date]],2,5),"d/m/yyy")</f>
        <v>17/11/2009</v>
      </c>
      <c r="E4340" s="2" t="str">
        <f>TEXT(MID(Sales_Transactions[[#This Row],[Order Date]],2,5),"d")</f>
        <v>17</v>
      </c>
      <c r="F4340" s="2" t="str">
        <f>TEXT(MID(Sales_Transactions[[#This Row],[Order Date]],2,5),"m")</f>
        <v>11</v>
      </c>
      <c r="G4340" s="2" t="str">
        <f>TEXT(MID(Sales_Transactions[[#This Row],[Order Date]],2,5),"yyy")</f>
        <v>2009</v>
      </c>
      <c r="H4340" s="2" t="str">
        <f>TEXT(MID(Sales_Transactions[[#This Row],[Order Date]],2,5),"yyy/m")</f>
        <v>2009/11</v>
      </c>
      <c r="I4340" t="s">
        <v>22</v>
      </c>
      <c r="J4340">
        <f t="shared" si="402"/>
        <v>2</v>
      </c>
      <c r="K4340" s="2">
        <v>43</v>
      </c>
      <c r="L4340" s="3">
        <v>400.45</v>
      </c>
      <c r="M4340" s="4">
        <v>7.0000000000000007E-2</v>
      </c>
      <c r="N4340" s="5" t="s">
        <v>23</v>
      </c>
      <c r="O4340" s="3">
        <v>-38.58</v>
      </c>
      <c r="P4340" s="3">
        <v>9.49</v>
      </c>
      <c r="Q4340" s="3">
        <v>5.76</v>
      </c>
      <c r="R4340" s="5" t="s">
        <v>3174</v>
      </c>
      <c r="S4340" s="5" t="s">
        <v>3175</v>
      </c>
      <c r="T4340" s="5" t="str">
        <f t="shared" si="403"/>
        <v>Clytie Kelty</v>
      </c>
      <c r="U4340" t="s">
        <v>1988</v>
      </c>
      <c r="V4340" s="5" t="s">
        <v>27</v>
      </c>
      <c r="W4340" s="5" t="s">
        <v>48</v>
      </c>
      <c r="X4340" s="5" t="s">
        <v>324</v>
      </c>
      <c r="Y4340" s="5" t="s">
        <v>1118</v>
      </c>
      <c r="Z4340" s="5" t="s">
        <v>56</v>
      </c>
      <c r="AA4340" s="4">
        <v>0.39</v>
      </c>
      <c r="AB4340" s="1">
        <v>40138</v>
      </c>
      <c r="AC4340" s="1">
        <v>19906</v>
      </c>
      <c r="AD4340">
        <f t="shared" si="404"/>
        <v>4</v>
      </c>
      <c r="AE4340">
        <f t="shared" ca="1" si="405"/>
        <v>70</v>
      </c>
      <c r="AF4340" t="str">
        <f t="shared" ca="1" si="406"/>
        <v>Over 65</v>
      </c>
      <c r="AG4340" s="3">
        <f t="shared" si="407"/>
        <v>0.35449667441860466</v>
      </c>
      <c r="AH4340" t="str">
        <f>_xlfn.IFNA(VLOOKUP(Sales_Transactions[[#This Row],[Order ID]],Returned_Items[#All],2,FALSE),"Not Returned")</f>
        <v>Not Returned</v>
      </c>
    </row>
    <row r="4341" spans="1:34" x14ac:dyDescent="0.25">
      <c r="A4341">
        <v>21573</v>
      </c>
      <c r="C4341" t="s">
        <v>598</v>
      </c>
      <c r="D4341" s="2" t="str">
        <f>TEXT(MID(Sales_Transactions[[#This Row],[Order Date]],2,5),"d/m/yyy")</f>
        <v>25/4/2012</v>
      </c>
      <c r="E4341" s="2" t="str">
        <f>TEXT(MID(Sales_Transactions[[#This Row],[Order Date]],2,5),"d")</f>
        <v>25</v>
      </c>
      <c r="F4341" s="2" t="str">
        <f>TEXT(MID(Sales_Transactions[[#This Row],[Order Date]],2,5),"m")</f>
        <v>4</v>
      </c>
      <c r="G4341" s="2" t="str">
        <f>TEXT(MID(Sales_Transactions[[#This Row],[Order Date]],2,5),"yyy")</f>
        <v>2012</v>
      </c>
      <c r="H4341" s="2" t="str">
        <f>TEXT(MID(Sales_Transactions[[#This Row],[Order Date]],2,5),"yyy/m")</f>
        <v>2012/4</v>
      </c>
      <c r="I4341" t="s">
        <v>101</v>
      </c>
      <c r="J4341">
        <f t="shared" si="402"/>
        <v>1</v>
      </c>
      <c r="K4341" s="2">
        <v>31</v>
      </c>
      <c r="L4341" s="3">
        <v>96.23</v>
      </c>
      <c r="M4341" s="4">
        <v>0.05</v>
      </c>
      <c r="N4341" s="5" t="s">
        <v>23</v>
      </c>
      <c r="O4341" s="3">
        <v>24.05</v>
      </c>
      <c r="P4341" s="3">
        <v>3.08</v>
      </c>
      <c r="Q4341" s="3">
        <v>0.99</v>
      </c>
      <c r="R4341" s="5" t="s">
        <v>122</v>
      </c>
      <c r="S4341" s="5" t="s">
        <v>1288</v>
      </c>
      <c r="T4341" s="5" t="str">
        <f t="shared" si="403"/>
        <v>Don Weiss</v>
      </c>
      <c r="U4341" t="s">
        <v>1988</v>
      </c>
      <c r="V4341" s="5" t="s">
        <v>47</v>
      </c>
      <c r="W4341" s="5" t="s">
        <v>28</v>
      </c>
      <c r="X4341" s="5" t="s">
        <v>115</v>
      </c>
      <c r="Y4341" s="5" t="s">
        <v>3128</v>
      </c>
      <c r="Z4341" s="5" t="s">
        <v>43</v>
      </c>
      <c r="AA4341" s="4">
        <v>0.37</v>
      </c>
      <c r="AB4341" s="1">
        <v>41026</v>
      </c>
      <c r="AC4341" s="1">
        <v>19906</v>
      </c>
      <c r="AD4341">
        <f t="shared" si="404"/>
        <v>2</v>
      </c>
      <c r="AE4341">
        <f t="shared" ca="1" si="405"/>
        <v>70</v>
      </c>
      <c r="AF4341" t="str">
        <f t="shared" ca="1" si="406"/>
        <v>Over 65</v>
      </c>
      <c r="AG4341" s="3">
        <f t="shared" si="407"/>
        <v>0.13124064516129033</v>
      </c>
      <c r="AH4341" t="str">
        <f>_xlfn.IFNA(VLOOKUP(Sales_Transactions[[#This Row],[Order ID]],Returned_Items[#All],2,FALSE),"Not Returned")</f>
        <v>Not Returned</v>
      </c>
    </row>
    <row r="4342" spans="1:34" x14ac:dyDescent="0.25">
      <c r="A4342">
        <v>21573</v>
      </c>
      <c r="C4342" t="s">
        <v>598</v>
      </c>
      <c r="D4342" s="2" t="str">
        <f>TEXT(MID(Sales_Transactions[[#This Row],[Order Date]],2,5),"d/m/yyy")</f>
        <v>25/4/2012</v>
      </c>
      <c r="E4342" s="2" t="str">
        <f>TEXT(MID(Sales_Transactions[[#This Row],[Order Date]],2,5),"d")</f>
        <v>25</v>
      </c>
      <c r="F4342" s="2" t="str">
        <f>TEXT(MID(Sales_Transactions[[#This Row],[Order Date]],2,5),"m")</f>
        <v>4</v>
      </c>
      <c r="G4342" s="2" t="str">
        <f>TEXT(MID(Sales_Transactions[[#This Row],[Order Date]],2,5),"yyy")</f>
        <v>2012</v>
      </c>
      <c r="H4342" s="2" t="str">
        <f>TEXT(MID(Sales_Transactions[[#This Row],[Order Date]],2,5),"yyy/m")</f>
        <v>2012/4</v>
      </c>
      <c r="I4342" t="s">
        <v>101</v>
      </c>
      <c r="J4342">
        <f t="shared" si="402"/>
        <v>1</v>
      </c>
      <c r="K4342" s="2">
        <v>7</v>
      </c>
      <c r="L4342" s="3">
        <v>70.08</v>
      </c>
      <c r="M4342" s="4">
        <v>0</v>
      </c>
      <c r="N4342" s="5" t="s">
        <v>23</v>
      </c>
      <c r="O4342" s="3">
        <v>8.02</v>
      </c>
      <c r="P4342" s="3">
        <v>9.48</v>
      </c>
      <c r="Q4342" s="3">
        <v>3.72</v>
      </c>
      <c r="R4342" s="5" t="s">
        <v>122</v>
      </c>
      <c r="S4342" s="5" t="s">
        <v>1288</v>
      </c>
      <c r="T4342" s="5" t="str">
        <f t="shared" si="403"/>
        <v>Don Weiss</v>
      </c>
      <c r="U4342" t="s">
        <v>1988</v>
      </c>
      <c r="V4342" s="5" t="s">
        <v>47</v>
      </c>
      <c r="W4342" s="5" t="s">
        <v>57</v>
      </c>
      <c r="X4342" s="5" t="s">
        <v>58</v>
      </c>
      <c r="Y4342" s="5" t="s">
        <v>3180</v>
      </c>
      <c r="Z4342" s="5" t="s">
        <v>60</v>
      </c>
      <c r="AA4342" s="4">
        <v>0.4</v>
      </c>
      <c r="AB4342" s="1">
        <v>41026</v>
      </c>
      <c r="AC4342" s="1">
        <v>20216</v>
      </c>
      <c r="AD4342">
        <f t="shared" si="404"/>
        <v>2</v>
      </c>
      <c r="AE4342">
        <f t="shared" ca="1" si="405"/>
        <v>69</v>
      </c>
      <c r="AF4342" t="str">
        <f t="shared" ca="1" si="406"/>
        <v>Over 65</v>
      </c>
      <c r="AG4342" s="3">
        <f t="shared" si="407"/>
        <v>1.8857142857142859</v>
      </c>
      <c r="AH4342" t="str">
        <f>_xlfn.IFNA(VLOOKUP(Sales_Transactions[[#This Row],[Order ID]],Returned_Items[#All],2,FALSE),"Not Returned")</f>
        <v>Not Returned</v>
      </c>
    </row>
    <row r="4343" spans="1:34" x14ac:dyDescent="0.25">
      <c r="A4343">
        <v>21573</v>
      </c>
      <c r="C4343" t="s">
        <v>598</v>
      </c>
      <c r="D4343" s="2" t="str">
        <f>TEXT(MID(Sales_Transactions[[#This Row],[Order Date]],2,5),"d/m/yyy")</f>
        <v>25/4/2012</v>
      </c>
      <c r="E4343" s="2" t="str">
        <f>TEXT(MID(Sales_Transactions[[#This Row],[Order Date]],2,5),"d")</f>
        <v>25</v>
      </c>
      <c r="F4343" s="2" t="str">
        <f>TEXT(MID(Sales_Transactions[[#This Row],[Order Date]],2,5),"m")</f>
        <v>4</v>
      </c>
      <c r="G4343" s="2" t="str">
        <f>TEXT(MID(Sales_Transactions[[#This Row],[Order Date]],2,5),"yyy")</f>
        <v>2012</v>
      </c>
      <c r="H4343" s="2" t="str">
        <f>TEXT(MID(Sales_Transactions[[#This Row],[Order Date]],2,5),"yyy/m")</f>
        <v>2012/4</v>
      </c>
      <c r="I4343" t="s">
        <v>101</v>
      </c>
      <c r="J4343">
        <f t="shared" si="402"/>
        <v>1</v>
      </c>
      <c r="K4343" s="2">
        <v>3</v>
      </c>
      <c r="L4343" s="3">
        <v>234.768</v>
      </c>
      <c r="M4343" s="4">
        <v>0.04</v>
      </c>
      <c r="N4343" s="5" t="s">
        <v>34</v>
      </c>
      <c r="O4343" s="3">
        <v>54.23</v>
      </c>
      <c r="P4343" s="3">
        <v>70.89</v>
      </c>
      <c r="Q4343" s="3">
        <v>89.3</v>
      </c>
      <c r="R4343" s="5" t="s">
        <v>122</v>
      </c>
      <c r="S4343" s="5" t="s">
        <v>1288</v>
      </c>
      <c r="T4343" s="5" t="str">
        <f t="shared" si="403"/>
        <v>Don Weiss</v>
      </c>
      <c r="U4343" t="s">
        <v>1988</v>
      </c>
      <c r="V4343" s="5" t="s">
        <v>47</v>
      </c>
      <c r="W4343" s="5" t="s">
        <v>57</v>
      </c>
      <c r="X4343" s="5" t="s">
        <v>107</v>
      </c>
      <c r="Y4343" s="5" t="s">
        <v>1900</v>
      </c>
      <c r="Z4343" s="5" t="s">
        <v>106</v>
      </c>
      <c r="AA4343" s="4">
        <v>0.69</v>
      </c>
      <c r="AB4343" s="1">
        <v>41026</v>
      </c>
      <c r="AC4343" s="1">
        <v>20405</v>
      </c>
      <c r="AD4343">
        <f t="shared" si="404"/>
        <v>2</v>
      </c>
      <c r="AE4343">
        <f t="shared" ca="1" si="405"/>
        <v>68</v>
      </c>
      <c r="AF4343" t="str">
        <f t="shared" ca="1" si="406"/>
        <v>Over 65</v>
      </c>
      <c r="AG4343" s="3">
        <f t="shared" si="407"/>
        <v>53.387214666666665</v>
      </c>
      <c r="AH4343" t="str">
        <f>_xlfn.IFNA(VLOOKUP(Sales_Transactions[[#This Row],[Order ID]],Returned_Items[#All],2,FALSE),"Not Returned")</f>
        <v>Not Returned</v>
      </c>
    </row>
    <row r="4344" spans="1:34" x14ac:dyDescent="0.25">
      <c r="A4344">
        <v>21636</v>
      </c>
      <c r="C4344" t="s">
        <v>461</v>
      </c>
      <c r="D4344" s="2" t="str">
        <f>TEXT(MID(Sales_Transactions[[#This Row],[Order Date]],2,5),"d/m/yyy")</f>
        <v>10/8/2009</v>
      </c>
      <c r="E4344" s="2" t="str">
        <f>TEXT(MID(Sales_Transactions[[#This Row],[Order Date]],2,5),"d")</f>
        <v>10</v>
      </c>
      <c r="F4344" s="2" t="str">
        <f>TEXT(MID(Sales_Transactions[[#This Row],[Order Date]],2,5),"m")</f>
        <v>8</v>
      </c>
      <c r="G4344" s="2" t="str">
        <f>TEXT(MID(Sales_Transactions[[#This Row],[Order Date]],2,5),"yyy")</f>
        <v>2009</v>
      </c>
      <c r="H4344" s="2" t="str">
        <f>TEXT(MID(Sales_Transactions[[#This Row],[Order Date]],2,5),"yyy/m")</f>
        <v>2009/8</v>
      </c>
      <c r="I4344" t="s">
        <v>22</v>
      </c>
      <c r="J4344">
        <f t="shared" si="402"/>
        <v>2</v>
      </c>
      <c r="K4344" s="2">
        <v>16</v>
      </c>
      <c r="L4344" s="3">
        <v>376.65</v>
      </c>
      <c r="M4344" s="4">
        <v>0</v>
      </c>
      <c r="N4344" s="5" t="s">
        <v>67</v>
      </c>
      <c r="O4344" s="3">
        <v>-52.65</v>
      </c>
      <c r="P4344" s="3">
        <v>22.38</v>
      </c>
      <c r="Q4344" s="3">
        <v>15.1</v>
      </c>
      <c r="R4344" s="5" t="s">
        <v>462</v>
      </c>
      <c r="S4344" s="5" t="s">
        <v>463</v>
      </c>
      <c r="T4344" s="5" t="str">
        <f t="shared" si="403"/>
        <v>Fred Wasserman</v>
      </c>
      <c r="U4344" t="s">
        <v>1988</v>
      </c>
      <c r="V4344" s="5" t="s">
        <v>74</v>
      </c>
      <c r="W4344" s="5" t="s">
        <v>28</v>
      </c>
      <c r="X4344" s="5" t="s">
        <v>41</v>
      </c>
      <c r="Y4344" s="5" t="s">
        <v>680</v>
      </c>
      <c r="Z4344" s="5" t="s">
        <v>43</v>
      </c>
      <c r="AA4344" s="4">
        <v>0.38</v>
      </c>
      <c r="AB4344" s="1">
        <v>40042</v>
      </c>
      <c r="AC4344" s="1">
        <v>20200</v>
      </c>
      <c r="AD4344">
        <f t="shared" si="404"/>
        <v>7</v>
      </c>
      <c r="AE4344">
        <f t="shared" ca="1" si="405"/>
        <v>69</v>
      </c>
      <c r="AF4344" t="str">
        <f t="shared" ca="1" si="406"/>
        <v>Over 65</v>
      </c>
      <c r="AG4344" s="3">
        <f t="shared" si="407"/>
        <v>2.3424999999999998</v>
      </c>
      <c r="AH4344" t="str">
        <f>_xlfn.IFNA(VLOOKUP(Sales_Transactions[[#This Row],[Order ID]],Returned_Items[#All],2,FALSE),"Not Returned")</f>
        <v>Not Returned</v>
      </c>
    </row>
    <row r="4345" spans="1:34" x14ac:dyDescent="0.25">
      <c r="A4345">
        <v>21636</v>
      </c>
      <c r="C4345" t="s">
        <v>461</v>
      </c>
      <c r="D4345" s="2" t="str">
        <f>TEXT(MID(Sales_Transactions[[#This Row],[Order Date]],2,5),"d/m/yyy")</f>
        <v>10/8/2009</v>
      </c>
      <c r="E4345" s="2" t="str">
        <f>TEXT(MID(Sales_Transactions[[#This Row],[Order Date]],2,5),"d")</f>
        <v>10</v>
      </c>
      <c r="F4345" s="2" t="str">
        <f>TEXT(MID(Sales_Transactions[[#This Row],[Order Date]],2,5),"m")</f>
        <v>8</v>
      </c>
      <c r="G4345" s="2" t="str">
        <f>TEXT(MID(Sales_Transactions[[#This Row],[Order Date]],2,5),"yyy")</f>
        <v>2009</v>
      </c>
      <c r="H4345" s="2" t="str">
        <f>TEXT(MID(Sales_Transactions[[#This Row],[Order Date]],2,5),"yyy/m")</f>
        <v>2009/8</v>
      </c>
      <c r="I4345" t="s">
        <v>22</v>
      </c>
      <c r="J4345">
        <f t="shared" si="402"/>
        <v>2</v>
      </c>
      <c r="K4345" s="2">
        <v>6</v>
      </c>
      <c r="L4345" s="3">
        <v>40.06</v>
      </c>
      <c r="M4345" s="4">
        <v>7.0000000000000007E-2</v>
      </c>
      <c r="N4345" s="5" t="s">
        <v>23</v>
      </c>
      <c r="O4345" s="3">
        <v>-24.44</v>
      </c>
      <c r="P4345" s="3">
        <v>5.98</v>
      </c>
      <c r="Q4345" s="3">
        <v>4.6900000000000004</v>
      </c>
      <c r="R4345" s="5" t="s">
        <v>462</v>
      </c>
      <c r="S4345" s="5" t="s">
        <v>463</v>
      </c>
      <c r="T4345" s="5" t="str">
        <f t="shared" si="403"/>
        <v>Fred Wasserman</v>
      </c>
      <c r="U4345" t="s">
        <v>1988</v>
      </c>
      <c r="V4345" s="5" t="s">
        <v>74</v>
      </c>
      <c r="W4345" s="5" t="s">
        <v>28</v>
      </c>
      <c r="X4345" s="5" t="s">
        <v>29</v>
      </c>
      <c r="Y4345" s="5" t="s">
        <v>844</v>
      </c>
      <c r="Z4345" s="5" t="s">
        <v>43</v>
      </c>
      <c r="AA4345" s="4">
        <v>0.68</v>
      </c>
      <c r="AB4345" s="1">
        <v>40040</v>
      </c>
      <c r="AC4345" s="1">
        <v>20339</v>
      </c>
      <c r="AD4345">
        <f t="shared" si="404"/>
        <v>5</v>
      </c>
      <c r="AE4345">
        <f t="shared" ca="1" si="405"/>
        <v>68</v>
      </c>
      <c r="AF4345" t="str">
        <f t="shared" ca="1" si="406"/>
        <v>Over 65</v>
      </c>
      <c r="AG4345" s="3">
        <f t="shared" si="407"/>
        <v>1.7776356666666668</v>
      </c>
      <c r="AH4345" t="str">
        <f>_xlfn.IFNA(VLOOKUP(Sales_Transactions[[#This Row],[Order ID]],Returned_Items[#All],2,FALSE),"Not Returned")</f>
        <v>Not Returned</v>
      </c>
    </row>
    <row r="4346" spans="1:34" x14ac:dyDescent="0.25">
      <c r="A4346">
        <v>21795</v>
      </c>
      <c r="C4346" t="s">
        <v>1269</v>
      </c>
      <c r="D4346" s="2" t="str">
        <f>TEXT(MID(Sales_Transactions[[#This Row],[Order Date]],2,5),"d/m/yyy")</f>
        <v>13/6/2010</v>
      </c>
      <c r="E4346" s="2" t="str">
        <f>TEXT(MID(Sales_Transactions[[#This Row],[Order Date]],2,5),"d")</f>
        <v>13</v>
      </c>
      <c r="F4346" s="2" t="str">
        <f>TEXT(MID(Sales_Transactions[[#This Row],[Order Date]],2,5),"m")</f>
        <v>6</v>
      </c>
      <c r="G4346" s="2" t="str">
        <f>TEXT(MID(Sales_Transactions[[#This Row],[Order Date]],2,5),"yyy")</f>
        <v>2010</v>
      </c>
      <c r="H4346" s="2" t="str">
        <f>TEXT(MID(Sales_Transactions[[#This Row],[Order Date]],2,5),"yyy/m")</f>
        <v>2010/6</v>
      </c>
      <c r="I4346" t="s">
        <v>52</v>
      </c>
      <c r="J4346">
        <f t="shared" si="402"/>
        <v>1</v>
      </c>
      <c r="K4346" s="2">
        <v>10</v>
      </c>
      <c r="L4346" s="3">
        <v>278.66000000000003</v>
      </c>
      <c r="M4346" s="4">
        <v>0.05</v>
      </c>
      <c r="N4346" s="5" t="s">
        <v>67</v>
      </c>
      <c r="O4346" s="3">
        <v>-77.36</v>
      </c>
      <c r="P4346" s="3">
        <v>27.48</v>
      </c>
      <c r="Q4346" s="3">
        <v>4</v>
      </c>
      <c r="R4346" s="5" t="s">
        <v>3164</v>
      </c>
      <c r="S4346" s="5" t="s">
        <v>3165</v>
      </c>
      <c r="T4346" s="5" t="str">
        <f t="shared" si="403"/>
        <v>Jessica Myrick</v>
      </c>
      <c r="U4346" t="s">
        <v>1988</v>
      </c>
      <c r="V4346" s="5" t="s">
        <v>27</v>
      </c>
      <c r="W4346" s="5" t="s">
        <v>48</v>
      </c>
      <c r="X4346" s="5" t="s">
        <v>87</v>
      </c>
      <c r="Y4346" s="5" t="s">
        <v>1304</v>
      </c>
      <c r="Z4346" s="5" t="s">
        <v>43</v>
      </c>
      <c r="AA4346" s="4">
        <v>0.75</v>
      </c>
      <c r="AB4346" s="1">
        <v>40343</v>
      </c>
      <c r="AC4346" s="1">
        <v>20156</v>
      </c>
      <c r="AD4346">
        <f t="shared" si="404"/>
        <v>1</v>
      </c>
      <c r="AE4346">
        <f t="shared" ca="1" si="405"/>
        <v>69</v>
      </c>
      <c r="AF4346" t="str">
        <f t="shared" ca="1" si="406"/>
        <v>Over 65</v>
      </c>
      <c r="AG4346" s="3">
        <f t="shared" si="407"/>
        <v>3.1466260000000004</v>
      </c>
      <c r="AH4346" t="str">
        <f>_xlfn.IFNA(VLOOKUP(Sales_Transactions[[#This Row],[Order ID]],Returned_Items[#All],2,FALSE),"Not Returned")</f>
        <v>Not Returned</v>
      </c>
    </row>
    <row r="4347" spans="1:34" x14ac:dyDescent="0.25">
      <c r="A4347">
        <v>21795</v>
      </c>
      <c r="C4347" t="s">
        <v>1269</v>
      </c>
      <c r="D4347" s="2" t="str">
        <f>TEXT(MID(Sales_Transactions[[#This Row],[Order Date]],2,5),"d/m/yyy")</f>
        <v>13/6/2010</v>
      </c>
      <c r="E4347" s="2" t="str">
        <f>TEXT(MID(Sales_Transactions[[#This Row],[Order Date]],2,5),"d")</f>
        <v>13</v>
      </c>
      <c r="F4347" s="2" t="str">
        <f>TEXT(MID(Sales_Transactions[[#This Row],[Order Date]],2,5),"m")</f>
        <v>6</v>
      </c>
      <c r="G4347" s="2" t="str">
        <f>TEXT(MID(Sales_Transactions[[#This Row],[Order Date]],2,5),"yyy")</f>
        <v>2010</v>
      </c>
      <c r="H4347" s="2" t="str">
        <f>TEXT(MID(Sales_Transactions[[#This Row],[Order Date]],2,5),"yyy/m")</f>
        <v>2010/6</v>
      </c>
      <c r="I4347" t="s">
        <v>52</v>
      </c>
      <c r="J4347">
        <f t="shared" si="402"/>
        <v>1</v>
      </c>
      <c r="K4347" s="2">
        <v>28</v>
      </c>
      <c r="L4347" s="3">
        <v>491.85</v>
      </c>
      <c r="M4347" s="4">
        <v>0.1</v>
      </c>
      <c r="N4347" s="5" t="s">
        <v>23</v>
      </c>
      <c r="O4347" s="3">
        <v>4.54</v>
      </c>
      <c r="P4347" s="3">
        <v>18.97</v>
      </c>
      <c r="Q4347" s="3">
        <v>9.0299999999999994</v>
      </c>
      <c r="R4347" s="5" t="s">
        <v>3164</v>
      </c>
      <c r="S4347" s="5" t="s">
        <v>3165</v>
      </c>
      <c r="T4347" s="5" t="str">
        <f t="shared" si="403"/>
        <v>Jessica Myrick</v>
      </c>
      <c r="U4347" t="s">
        <v>1988</v>
      </c>
      <c r="V4347" s="5" t="s">
        <v>27</v>
      </c>
      <c r="W4347" s="5" t="s">
        <v>28</v>
      </c>
      <c r="X4347" s="5" t="s">
        <v>75</v>
      </c>
      <c r="Y4347" s="5" t="s">
        <v>173</v>
      </c>
      <c r="Z4347" s="5" t="s">
        <v>43</v>
      </c>
      <c r="AA4347" s="4">
        <v>0.37</v>
      </c>
      <c r="AB4347" s="1">
        <v>40344</v>
      </c>
      <c r="AC4347" s="1">
        <v>20225</v>
      </c>
      <c r="AD4347">
        <f t="shared" si="404"/>
        <v>2</v>
      </c>
      <c r="AE4347">
        <f t="shared" ca="1" si="405"/>
        <v>69</v>
      </c>
      <c r="AF4347" t="str">
        <f t="shared" ca="1" si="406"/>
        <v>Over 65</v>
      </c>
      <c r="AG4347" s="3">
        <f t="shared" si="407"/>
        <v>0.99932249999999989</v>
      </c>
      <c r="AH4347" t="str">
        <f>_xlfn.IFNA(VLOOKUP(Sales_Transactions[[#This Row],[Order ID]],Returned_Items[#All],2,FALSE),"Not Returned")</f>
        <v>Not Returned</v>
      </c>
    </row>
    <row r="4348" spans="1:34" x14ac:dyDescent="0.25">
      <c r="A4348">
        <v>21859</v>
      </c>
      <c r="C4348" t="s">
        <v>1624</v>
      </c>
      <c r="D4348" s="2" t="str">
        <f>TEXT(MID(Sales_Transactions[[#This Row],[Order Date]],2,5),"d/m/yyy")</f>
        <v>18/11/2011</v>
      </c>
      <c r="E4348" s="2" t="str">
        <f>TEXT(MID(Sales_Transactions[[#This Row],[Order Date]],2,5),"d")</f>
        <v>18</v>
      </c>
      <c r="F4348" s="2" t="str">
        <f>TEXT(MID(Sales_Transactions[[#This Row],[Order Date]],2,5),"m")</f>
        <v>11</v>
      </c>
      <c r="G4348" s="2" t="str">
        <f>TEXT(MID(Sales_Transactions[[#This Row],[Order Date]],2,5),"yyy")</f>
        <v>2011</v>
      </c>
      <c r="H4348" s="2" t="str">
        <f>TEXT(MID(Sales_Transactions[[#This Row],[Order Date]],2,5),"yyy/m")</f>
        <v>2011/11</v>
      </c>
      <c r="I4348" t="s">
        <v>33</v>
      </c>
      <c r="J4348">
        <f t="shared" si="402"/>
        <v>4</v>
      </c>
      <c r="K4348" s="2">
        <v>42</v>
      </c>
      <c r="L4348" s="3">
        <v>401.37</v>
      </c>
      <c r="M4348" s="4">
        <v>7.0000000000000007E-2</v>
      </c>
      <c r="N4348" s="5" t="s">
        <v>23</v>
      </c>
      <c r="O4348" s="3">
        <v>13.31</v>
      </c>
      <c r="P4348" s="3">
        <v>9.74</v>
      </c>
      <c r="Q4348" s="3">
        <v>5.71</v>
      </c>
      <c r="R4348" s="5" t="s">
        <v>3168</v>
      </c>
      <c r="S4348" s="5" t="s">
        <v>3169</v>
      </c>
      <c r="T4348" s="5" t="str">
        <f t="shared" si="403"/>
        <v>Kalyca Meade</v>
      </c>
      <c r="U4348" t="s">
        <v>1988</v>
      </c>
      <c r="V4348" s="5" t="s">
        <v>47</v>
      </c>
      <c r="W4348" s="5" t="s">
        <v>57</v>
      </c>
      <c r="X4348" s="5" t="s">
        <v>58</v>
      </c>
      <c r="Y4348" s="5" t="s">
        <v>3181</v>
      </c>
      <c r="Z4348" s="5" t="s">
        <v>43</v>
      </c>
      <c r="AA4348" s="4">
        <v>0.41</v>
      </c>
      <c r="AB4348" s="1">
        <v>40866</v>
      </c>
      <c r="AC4348" s="1">
        <v>20162</v>
      </c>
      <c r="AD4348">
        <f t="shared" si="404"/>
        <v>1</v>
      </c>
      <c r="AE4348">
        <f t="shared" ca="1" si="405"/>
        <v>69</v>
      </c>
      <c r="AF4348" t="str">
        <f t="shared" ca="1" si="406"/>
        <v>Over 65</v>
      </c>
      <c r="AG4348" s="3">
        <f t="shared" si="407"/>
        <v>0.36769480952380951</v>
      </c>
      <c r="AH4348" t="str">
        <f>_xlfn.IFNA(VLOOKUP(Sales_Transactions[[#This Row],[Order ID]],Returned_Items[#All],2,FALSE),"Not Returned")</f>
        <v>Not Returned</v>
      </c>
    </row>
    <row r="4349" spans="1:34" x14ac:dyDescent="0.25">
      <c r="A4349">
        <v>21989</v>
      </c>
      <c r="C4349" t="s">
        <v>1152</v>
      </c>
      <c r="D4349" s="2" t="str">
        <f>TEXT(MID(Sales_Transactions[[#This Row],[Order Date]],2,5),"d/m/yyy")</f>
        <v>10/2/2011</v>
      </c>
      <c r="E4349" s="2" t="str">
        <f>TEXT(MID(Sales_Transactions[[#This Row],[Order Date]],2,5),"d")</f>
        <v>10</v>
      </c>
      <c r="F4349" s="2" t="str">
        <f>TEXT(MID(Sales_Transactions[[#This Row],[Order Date]],2,5),"m")</f>
        <v>2</v>
      </c>
      <c r="G4349" s="2" t="str">
        <f>TEXT(MID(Sales_Transactions[[#This Row],[Order Date]],2,5),"yyy")</f>
        <v>2011</v>
      </c>
      <c r="H4349" s="2" t="str">
        <f>TEXT(MID(Sales_Transactions[[#This Row],[Order Date]],2,5),"yyy/m")</f>
        <v>2011/2</v>
      </c>
      <c r="I4349" t="s">
        <v>22</v>
      </c>
      <c r="J4349">
        <f t="shared" si="402"/>
        <v>2</v>
      </c>
      <c r="K4349" s="2">
        <v>9</v>
      </c>
      <c r="L4349" s="3">
        <v>118.95</v>
      </c>
      <c r="M4349" s="4">
        <v>0.03</v>
      </c>
      <c r="N4349" s="5" t="s">
        <v>23</v>
      </c>
      <c r="O4349" s="3">
        <v>30.8</v>
      </c>
      <c r="P4349" s="3">
        <v>12.07</v>
      </c>
      <c r="Q4349" s="3">
        <v>6.2</v>
      </c>
      <c r="R4349" s="5" t="s">
        <v>1237</v>
      </c>
      <c r="S4349" s="5" t="s">
        <v>1204</v>
      </c>
      <c r="T4349" s="5" t="str">
        <f t="shared" si="403"/>
        <v>Lena Creighton</v>
      </c>
      <c r="U4349" t="s">
        <v>1988</v>
      </c>
      <c r="V4349" s="5" t="s">
        <v>74</v>
      </c>
      <c r="W4349" s="5" t="s">
        <v>57</v>
      </c>
      <c r="X4349" s="5" t="s">
        <v>58</v>
      </c>
      <c r="Y4349" s="5" t="s">
        <v>3172</v>
      </c>
      <c r="Z4349" s="5" t="s">
        <v>84</v>
      </c>
      <c r="AA4349" s="4">
        <v>0.52</v>
      </c>
      <c r="AB4349" s="1">
        <v>40584</v>
      </c>
      <c r="AC4349" s="1">
        <v>20633</v>
      </c>
      <c r="AD4349">
        <f t="shared" si="404"/>
        <v>0</v>
      </c>
      <c r="AE4349">
        <f t="shared" ca="1" si="405"/>
        <v>68</v>
      </c>
      <c r="AF4349" t="str">
        <f t="shared" ca="1" si="406"/>
        <v>Over 65</v>
      </c>
      <c r="AG4349" s="3">
        <f t="shared" si="407"/>
        <v>2.0295976666666666</v>
      </c>
      <c r="AH4349" t="str">
        <f>_xlfn.IFNA(VLOOKUP(Sales_Transactions[[#This Row],[Order ID]],Returned_Items[#All],2,FALSE),"Not Returned")</f>
        <v>Not Returned</v>
      </c>
    </row>
    <row r="4350" spans="1:34" x14ac:dyDescent="0.25">
      <c r="A4350">
        <v>21989</v>
      </c>
      <c r="C4350" t="s">
        <v>1152</v>
      </c>
      <c r="D4350" s="2" t="str">
        <f>TEXT(MID(Sales_Transactions[[#This Row],[Order Date]],2,5),"d/m/yyy")</f>
        <v>10/2/2011</v>
      </c>
      <c r="E4350" s="2" t="str">
        <f>TEXT(MID(Sales_Transactions[[#This Row],[Order Date]],2,5),"d")</f>
        <v>10</v>
      </c>
      <c r="F4350" s="2" t="str">
        <f>TEXT(MID(Sales_Transactions[[#This Row],[Order Date]],2,5),"m")</f>
        <v>2</v>
      </c>
      <c r="G4350" s="2" t="str">
        <f>TEXT(MID(Sales_Transactions[[#This Row],[Order Date]],2,5),"yyy")</f>
        <v>2011</v>
      </c>
      <c r="H4350" s="2" t="str">
        <f>TEXT(MID(Sales_Transactions[[#This Row],[Order Date]],2,5),"yyy/m")</f>
        <v>2011/2</v>
      </c>
      <c r="I4350" t="s">
        <v>22</v>
      </c>
      <c r="J4350">
        <f t="shared" si="402"/>
        <v>2</v>
      </c>
      <c r="K4350" s="2">
        <v>35</v>
      </c>
      <c r="L4350" s="3">
        <v>3814.1709999999998</v>
      </c>
      <c r="M4350" s="4">
        <v>0.04</v>
      </c>
      <c r="N4350" s="5" t="s">
        <v>23</v>
      </c>
      <c r="O4350" s="3">
        <v>1077.1300000000001</v>
      </c>
      <c r="P4350" s="3">
        <v>125.99</v>
      </c>
      <c r="Q4350" s="3">
        <v>4.2</v>
      </c>
      <c r="R4350" s="5" t="s">
        <v>1237</v>
      </c>
      <c r="S4350" s="5" t="s">
        <v>1204</v>
      </c>
      <c r="T4350" s="5" t="str">
        <f t="shared" si="403"/>
        <v>Lena Creighton</v>
      </c>
      <c r="U4350" t="s">
        <v>1988</v>
      </c>
      <c r="V4350" s="5" t="s">
        <v>74</v>
      </c>
      <c r="W4350" s="5" t="s">
        <v>48</v>
      </c>
      <c r="X4350" s="5" t="s">
        <v>49</v>
      </c>
      <c r="Y4350" s="5" t="s">
        <v>2621</v>
      </c>
      <c r="Z4350" s="5" t="s">
        <v>43</v>
      </c>
      <c r="AA4350" s="4">
        <v>0.56999999999999995</v>
      </c>
      <c r="AB4350" s="1">
        <v>40584</v>
      </c>
      <c r="AC4350" s="1">
        <v>20778</v>
      </c>
      <c r="AD4350">
        <f t="shared" si="404"/>
        <v>0</v>
      </c>
      <c r="AE4350">
        <f t="shared" ca="1" si="405"/>
        <v>67</v>
      </c>
      <c r="AF4350" t="str">
        <f t="shared" ca="1" si="406"/>
        <v>Over 65</v>
      </c>
      <c r="AG4350" s="3">
        <f t="shared" si="407"/>
        <v>3.7182743999999999</v>
      </c>
      <c r="AH4350" t="str">
        <f>_xlfn.IFNA(VLOOKUP(Sales_Transactions[[#This Row],[Order ID]],Returned_Items[#All],2,FALSE),"Not Returned")</f>
        <v>Not Returned</v>
      </c>
    </row>
    <row r="4351" spans="1:34" x14ac:dyDescent="0.25">
      <c r="A4351">
        <v>22151</v>
      </c>
      <c r="C4351" t="s">
        <v>468</v>
      </c>
      <c r="D4351" s="2" t="str">
        <f>TEXT(MID(Sales_Transactions[[#This Row],[Order Date]],2,5),"d/m/yyy")</f>
        <v>31/7/2010</v>
      </c>
      <c r="E4351" s="2" t="str">
        <f>TEXT(MID(Sales_Transactions[[#This Row],[Order Date]],2,5),"d")</f>
        <v>31</v>
      </c>
      <c r="F4351" s="2" t="str">
        <f>TEXT(MID(Sales_Transactions[[#This Row],[Order Date]],2,5),"m")</f>
        <v>7</v>
      </c>
      <c r="G4351" s="2" t="str">
        <f>TEXT(MID(Sales_Transactions[[#This Row],[Order Date]],2,5),"yyy")</f>
        <v>2010</v>
      </c>
      <c r="H4351" s="2" t="str">
        <f>TEXT(MID(Sales_Transactions[[#This Row],[Order Date]],2,5),"yyy/m")</f>
        <v>2010/7</v>
      </c>
      <c r="I4351" t="s">
        <v>33</v>
      </c>
      <c r="J4351">
        <f t="shared" si="402"/>
        <v>4</v>
      </c>
      <c r="K4351" s="2">
        <v>20</v>
      </c>
      <c r="L4351" s="3">
        <v>515.37</v>
      </c>
      <c r="M4351" s="4">
        <v>0.04</v>
      </c>
      <c r="N4351" s="5" t="s">
        <v>23</v>
      </c>
      <c r="O4351" s="3">
        <v>9.82</v>
      </c>
      <c r="P4351" s="3">
        <v>24.92</v>
      </c>
      <c r="Q4351" s="3">
        <v>12.98</v>
      </c>
      <c r="R4351" s="5" t="s">
        <v>194</v>
      </c>
      <c r="S4351" s="5" t="s">
        <v>195</v>
      </c>
      <c r="T4351" s="5" t="str">
        <f t="shared" si="403"/>
        <v>Beth Thompson</v>
      </c>
      <c r="U4351" t="s">
        <v>1988</v>
      </c>
      <c r="V4351" s="5" t="s">
        <v>47</v>
      </c>
      <c r="W4351" s="5" t="s">
        <v>28</v>
      </c>
      <c r="X4351" s="5" t="s">
        <v>41</v>
      </c>
      <c r="Y4351" s="5" t="s">
        <v>513</v>
      </c>
      <c r="Z4351" s="5" t="s">
        <v>43</v>
      </c>
      <c r="AA4351" s="4">
        <v>0.39</v>
      </c>
      <c r="AB4351" s="1">
        <v>40391</v>
      </c>
      <c r="AC4351" s="1">
        <v>20769</v>
      </c>
      <c r="AD4351">
        <f t="shared" si="404"/>
        <v>1</v>
      </c>
      <c r="AE4351">
        <f t="shared" ca="1" si="405"/>
        <v>67</v>
      </c>
      <c r="AF4351" t="str">
        <f t="shared" ca="1" si="406"/>
        <v>Over 65</v>
      </c>
      <c r="AG4351" s="3">
        <f t="shared" si="407"/>
        <v>1.8945016000000003</v>
      </c>
      <c r="AH4351" t="str">
        <f>_xlfn.IFNA(VLOOKUP(Sales_Transactions[[#This Row],[Order ID]],Returned_Items[#All],2,FALSE),"Not Returned")</f>
        <v>Not Returned</v>
      </c>
    </row>
    <row r="4352" spans="1:34" x14ac:dyDescent="0.25">
      <c r="A4352">
        <v>22688</v>
      </c>
      <c r="C4352" t="s">
        <v>2401</v>
      </c>
      <c r="D4352" s="2" t="str">
        <f>TEXT(MID(Sales_Transactions[[#This Row],[Order Date]],2,5),"d/m/yyy")</f>
        <v>17/4/2012</v>
      </c>
      <c r="E4352" s="2" t="str">
        <f>TEXT(MID(Sales_Transactions[[#This Row],[Order Date]],2,5),"d")</f>
        <v>17</v>
      </c>
      <c r="F4352" s="2" t="str">
        <f>TEXT(MID(Sales_Transactions[[#This Row],[Order Date]],2,5),"m")</f>
        <v>4</v>
      </c>
      <c r="G4352" s="2" t="str">
        <f>TEXT(MID(Sales_Transactions[[#This Row],[Order Date]],2,5),"yyy")</f>
        <v>2012</v>
      </c>
      <c r="H4352" s="2" t="str">
        <f>TEXT(MID(Sales_Transactions[[#This Row],[Order Date]],2,5),"yyy/m")</f>
        <v>2012/4</v>
      </c>
      <c r="I4352" t="s">
        <v>78</v>
      </c>
      <c r="J4352">
        <f t="shared" si="402"/>
        <v>3</v>
      </c>
      <c r="K4352" s="2">
        <v>40</v>
      </c>
      <c r="L4352" s="3">
        <v>2044.2755</v>
      </c>
      <c r="M4352" s="4">
        <v>0.1</v>
      </c>
      <c r="N4352" s="5" t="s">
        <v>23</v>
      </c>
      <c r="O4352" s="3">
        <v>334.53</v>
      </c>
      <c r="P4352" s="3">
        <v>65.989999999999995</v>
      </c>
      <c r="Q4352" s="3">
        <v>5.63</v>
      </c>
      <c r="R4352" s="5" t="s">
        <v>2674</v>
      </c>
      <c r="S4352" s="5" t="s">
        <v>2560</v>
      </c>
      <c r="T4352" s="5" t="str">
        <f t="shared" si="403"/>
        <v>Maureen Fritzler</v>
      </c>
      <c r="U4352" t="s">
        <v>1988</v>
      </c>
      <c r="V4352" s="5" t="s">
        <v>47</v>
      </c>
      <c r="W4352" s="5" t="s">
        <v>48</v>
      </c>
      <c r="X4352" s="5" t="s">
        <v>49</v>
      </c>
      <c r="Y4352" s="5" t="s">
        <v>2546</v>
      </c>
      <c r="Z4352" s="5" t="s">
        <v>43</v>
      </c>
      <c r="AA4352" s="4">
        <v>0.56000000000000005</v>
      </c>
      <c r="AB4352" s="1">
        <v>41017</v>
      </c>
      <c r="AC4352" s="1">
        <v>20700</v>
      </c>
      <c r="AD4352">
        <f t="shared" si="404"/>
        <v>1</v>
      </c>
      <c r="AE4352">
        <f t="shared" ca="1" si="405"/>
        <v>67</v>
      </c>
      <c r="AF4352" t="str">
        <f t="shared" ca="1" si="406"/>
        <v>Over 65</v>
      </c>
      <c r="AG4352" s="3">
        <f t="shared" si="407"/>
        <v>1.7888502499999999</v>
      </c>
      <c r="AH4352" t="str">
        <f>_xlfn.IFNA(VLOOKUP(Sales_Transactions[[#This Row],[Order ID]],Returned_Items[#All],2,FALSE),"Not Returned")</f>
        <v>Not Returned</v>
      </c>
    </row>
    <row r="4353" spans="1:34" x14ac:dyDescent="0.25">
      <c r="A4353">
        <v>22916</v>
      </c>
      <c r="C4353" t="s">
        <v>2470</v>
      </c>
      <c r="D4353" s="2" t="str">
        <f>TEXT(MID(Sales_Transactions[[#This Row],[Order Date]],2,5),"d/m/yyy")</f>
        <v>2/2/2012</v>
      </c>
      <c r="E4353" s="2" t="str">
        <f>TEXT(MID(Sales_Transactions[[#This Row],[Order Date]],2,5),"d")</f>
        <v>2</v>
      </c>
      <c r="F4353" s="2" t="str">
        <f>TEXT(MID(Sales_Transactions[[#This Row],[Order Date]],2,5),"m")</f>
        <v>2</v>
      </c>
      <c r="G4353" s="2" t="str">
        <f>TEXT(MID(Sales_Transactions[[#This Row],[Order Date]],2,5),"yyy")</f>
        <v>2012</v>
      </c>
      <c r="H4353" s="2" t="str">
        <f>TEXT(MID(Sales_Transactions[[#This Row],[Order Date]],2,5),"yyy/m")</f>
        <v>2012/2</v>
      </c>
      <c r="I4353" t="s">
        <v>78</v>
      </c>
      <c r="J4353">
        <f t="shared" si="402"/>
        <v>3</v>
      </c>
      <c r="K4353" s="2">
        <v>18</v>
      </c>
      <c r="L4353" s="3">
        <v>122.02</v>
      </c>
      <c r="M4353" s="4">
        <v>0.04</v>
      </c>
      <c r="N4353" s="5" t="s">
        <v>23</v>
      </c>
      <c r="O4353" s="3">
        <v>-115</v>
      </c>
      <c r="P4353" s="3">
        <v>6.48</v>
      </c>
      <c r="Q4353" s="3">
        <v>10.050000000000001</v>
      </c>
      <c r="R4353" s="5" t="s">
        <v>2146</v>
      </c>
      <c r="S4353" s="5" t="s">
        <v>2841</v>
      </c>
      <c r="T4353" s="5" t="str">
        <f t="shared" si="403"/>
        <v>Pete Takahito</v>
      </c>
      <c r="U4353" t="s">
        <v>1988</v>
      </c>
      <c r="V4353" s="5" t="s">
        <v>47</v>
      </c>
      <c r="W4353" s="5" t="s">
        <v>28</v>
      </c>
      <c r="X4353" s="5" t="s">
        <v>75</v>
      </c>
      <c r="Y4353" s="5" t="s">
        <v>1511</v>
      </c>
      <c r="Z4353" s="5" t="s">
        <v>43</v>
      </c>
      <c r="AA4353" s="4">
        <v>0.37</v>
      </c>
      <c r="AB4353" s="1">
        <v>40942</v>
      </c>
      <c r="AC4353" s="1">
        <v>20559</v>
      </c>
      <c r="AD4353">
        <f t="shared" si="404"/>
        <v>1</v>
      </c>
      <c r="AE4353">
        <f t="shared" ca="1" si="405"/>
        <v>68</v>
      </c>
      <c r="AF4353" t="str">
        <f t="shared" ca="1" si="406"/>
        <v>Over 65</v>
      </c>
      <c r="AG4353" s="3">
        <f t="shared" si="407"/>
        <v>0.91818933333333341</v>
      </c>
      <c r="AH4353" t="str">
        <f>_xlfn.IFNA(VLOOKUP(Sales_Transactions[[#This Row],[Order ID]],Returned_Items[#All],2,FALSE),"Not Returned")</f>
        <v>Not Returned</v>
      </c>
    </row>
    <row r="4354" spans="1:34" x14ac:dyDescent="0.25">
      <c r="A4354">
        <v>22951</v>
      </c>
      <c r="C4354" t="s">
        <v>1927</v>
      </c>
      <c r="D4354" s="2" t="str">
        <f>TEXT(MID(Sales_Transactions[[#This Row],[Order Date]],2,5),"d/m/yyy")</f>
        <v>3/5/2012</v>
      </c>
      <c r="E4354" s="2" t="str">
        <f>TEXT(MID(Sales_Transactions[[#This Row],[Order Date]],2,5),"d")</f>
        <v>3</v>
      </c>
      <c r="F4354" s="2" t="str">
        <f>TEXT(MID(Sales_Transactions[[#This Row],[Order Date]],2,5),"m")</f>
        <v>5</v>
      </c>
      <c r="G4354" s="2" t="str">
        <f>TEXT(MID(Sales_Transactions[[#This Row],[Order Date]],2,5),"yyy")</f>
        <v>2012</v>
      </c>
      <c r="H4354" s="2" t="str">
        <f>TEXT(MID(Sales_Transactions[[#This Row],[Order Date]],2,5),"yyy/m")</f>
        <v>2012/5</v>
      </c>
      <c r="I4354" t="s">
        <v>78</v>
      </c>
      <c r="J4354">
        <f t="shared" ref="J4354:J4417" si="408">IF(I4354="Making Critical",5,IF(I4354="High",4,IF(I4354="Medium",3,IF(I4354="Low",2,1))))</f>
        <v>3</v>
      </c>
      <c r="K4354" s="2">
        <v>24</v>
      </c>
      <c r="L4354" s="3">
        <v>1304.0274999999999</v>
      </c>
      <c r="M4354" s="4">
        <v>0.1</v>
      </c>
      <c r="N4354" s="5" t="s">
        <v>23</v>
      </c>
      <c r="O4354" s="3">
        <v>34.36</v>
      </c>
      <c r="P4354" s="3">
        <v>65.989999999999995</v>
      </c>
      <c r="Q4354" s="3">
        <v>8.99</v>
      </c>
      <c r="R4354" s="5" t="s">
        <v>1237</v>
      </c>
      <c r="S4354" s="5" t="s">
        <v>1204</v>
      </c>
      <c r="T4354" s="5" t="str">
        <f t="shared" ref="T4354:T4417" si="409">R4354 &amp; " " &amp; S4354</f>
        <v>Lena Creighton</v>
      </c>
      <c r="U4354" t="s">
        <v>1988</v>
      </c>
      <c r="V4354" s="5" t="s">
        <v>47</v>
      </c>
      <c r="W4354" s="5" t="s">
        <v>48</v>
      </c>
      <c r="X4354" s="5" t="s">
        <v>49</v>
      </c>
      <c r="Y4354" s="5" t="s">
        <v>1895</v>
      </c>
      <c r="Z4354" s="5" t="s">
        <v>43</v>
      </c>
      <c r="AA4354" s="4">
        <v>0.6</v>
      </c>
      <c r="AB4354" s="1">
        <v>41032</v>
      </c>
      <c r="AC4354" s="1">
        <v>22847</v>
      </c>
      <c r="AD4354">
        <f t="shared" ref="AD4354:AD4417" si="410">_xlfn.DAYS(AB4354,D4354)</f>
        <v>0</v>
      </c>
      <c r="AE4354">
        <f t="shared" ref="AE4354:AE4417" ca="1" si="411">DATEDIF(AC4354,TODAY(),"Y")</f>
        <v>62</v>
      </c>
      <c r="AF4354" t="str">
        <f t="shared" ref="AF4354:AF4417" ca="1" si="412">IF(AE4354&lt;18,"Under 18",IF(AE4354&lt;65,"18-64","Over 65"))</f>
        <v>18-64</v>
      </c>
      <c r="AG4354" s="3">
        <f t="shared" ref="AG4354:AG4417" si="413" xml:space="preserve"> (P4354 - (M4354 / 100) * P4354 + Q4354) / K4354</f>
        <v>3.1214170833333328</v>
      </c>
      <c r="AH4354" t="str">
        <f>_xlfn.IFNA(VLOOKUP(Sales_Transactions[[#This Row],[Order ID]],Returned_Items[#All],2,FALSE),"Not Returned")</f>
        <v>Not Returned</v>
      </c>
    </row>
    <row r="4355" spans="1:34" x14ac:dyDescent="0.25">
      <c r="A4355">
        <v>22980</v>
      </c>
      <c r="C4355" t="s">
        <v>32</v>
      </c>
      <c r="D4355" s="2" t="str">
        <f>TEXT(MID(Sales_Transactions[[#This Row],[Order Date]],2,5),"d/m/yyy")</f>
        <v>1/10/2012</v>
      </c>
      <c r="E4355" s="2" t="str">
        <f>TEXT(MID(Sales_Transactions[[#This Row],[Order Date]],2,5),"d")</f>
        <v>1</v>
      </c>
      <c r="F4355" s="2" t="str">
        <f>TEXT(MID(Sales_Transactions[[#This Row],[Order Date]],2,5),"m")</f>
        <v>10</v>
      </c>
      <c r="G4355" s="2" t="str">
        <f>TEXT(MID(Sales_Transactions[[#This Row],[Order Date]],2,5),"yyy")</f>
        <v>2012</v>
      </c>
      <c r="H4355" s="2" t="str">
        <f>TEXT(MID(Sales_Transactions[[#This Row],[Order Date]],2,5),"yyy/m")</f>
        <v>2012/10</v>
      </c>
      <c r="I4355" t="s">
        <v>52</v>
      </c>
      <c r="J4355">
        <f t="shared" si="408"/>
        <v>1</v>
      </c>
      <c r="K4355" s="2">
        <v>10</v>
      </c>
      <c r="L4355" s="3">
        <v>56.05</v>
      </c>
      <c r="M4355" s="4">
        <v>0.06</v>
      </c>
      <c r="N4355" s="5" t="s">
        <v>23</v>
      </c>
      <c r="O4355" s="3">
        <v>-27.73</v>
      </c>
      <c r="P4355" s="3">
        <v>4.9800000000000004</v>
      </c>
      <c r="Q4355" s="3">
        <v>5.49</v>
      </c>
      <c r="R4355" s="5" t="s">
        <v>1218</v>
      </c>
      <c r="S4355" s="5" t="s">
        <v>1219</v>
      </c>
      <c r="T4355" s="5" t="str">
        <f t="shared" si="409"/>
        <v>Rob Haberlin</v>
      </c>
      <c r="U4355" t="s">
        <v>1988</v>
      </c>
      <c r="V4355" s="5" t="s">
        <v>37</v>
      </c>
      <c r="W4355" s="5" t="s">
        <v>28</v>
      </c>
      <c r="X4355" s="5" t="s">
        <v>75</v>
      </c>
      <c r="Y4355" s="5" t="s">
        <v>2182</v>
      </c>
      <c r="Z4355" s="5" t="s">
        <v>43</v>
      </c>
      <c r="AA4355" s="4">
        <v>0.38</v>
      </c>
      <c r="AB4355" s="1">
        <v>41184</v>
      </c>
      <c r="AC4355" s="1">
        <v>22830</v>
      </c>
      <c r="AD4355">
        <f t="shared" si="410"/>
        <v>1</v>
      </c>
      <c r="AE4355">
        <f t="shared" ca="1" si="411"/>
        <v>62</v>
      </c>
      <c r="AF4355" t="str">
        <f t="shared" ca="1" si="412"/>
        <v>18-64</v>
      </c>
      <c r="AG4355" s="3">
        <f t="shared" si="413"/>
        <v>1.0467012</v>
      </c>
      <c r="AH4355" t="str">
        <f>_xlfn.IFNA(VLOOKUP(Sales_Transactions[[#This Row],[Order ID]],Returned_Items[#All],2,FALSE),"Not Returned")</f>
        <v>Not Returned</v>
      </c>
    </row>
    <row r="4356" spans="1:34" x14ac:dyDescent="0.25">
      <c r="A4356">
        <v>23429</v>
      </c>
      <c r="C4356" t="s">
        <v>1140</v>
      </c>
      <c r="D4356" s="2" t="str">
        <f>TEXT(MID(Sales_Transactions[[#This Row],[Order Date]],2,5),"d/m/yyy")</f>
        <v>19/3/2009</v>
      </c>
      <c r="E4356" s="2" t="str">
        <f>TEXT(MID(Sales_Transactions[[#This Row],[Order Date]],2,5),"d")</f>
        <v>19</v>
      </c>
      <c r="F4356" s="2" t="str">
        <f>TEXT(MID(Sales_Transactions[[#This Row],[Order Date]],2,5),"m")</f>
        <v>3</v>
      </c>
      <c r="G4356" s="2" t="str">
        <f>TEXT(MID(Sales_Transactions[[#This Row],[Order Date]],2,5),"yyy")</f>
        <v>2009</v>
      </c>
      <c r="H4356" s="2" t="str">
        <f>TEXT(MID(Sales_Transactions[[#This Row],[Order Date]],2,5),"yyy/m")</f>
        <v>2009/3</v>
      </c>
      <c r="I4356" t="s">
        <v>101</v>
      </c>
      <c r="J4356">
        <f t="shared" si="408"/>
        <v>1</v>
      </c>
      <c r="K4356" s="2">
        <v>28</v>
      </c>
      <c r="L4356" s="3">
        <v>154.61000000000001</v>
      </c>
      <c r="M4356" s="4">
        <v>0.06</v>
      </c>
      <c r="N4356" s="5" t="s">
        <v>23</v>
      </c>
      <c r="O4356" s="3">
        <v>-82.82</v>
      </c>
      <c r="P4356" s="3">
        <v>5.34</v>
      </c>
      <c r="Q4356" s="3">
        <v>5.63</v>
      </c>
      <c r="R4356" s="5" t="s">
        <v>194</v>
      </c>
      <c r="S4356" s="5" t="s">
        <v>195</v>
      </c>
      <c r="T4356" s="5" t="str">
        <f t="shared" si="409"/>
        <v>Beth Thompson</v>
      </c>
      <c r="U4356" t="s">
        <v>1988</v>
      </c>
      <c r="V4356" s="5" t="s">
        <v>47</v>
      </c>
      <c r="W4356" s="5" t="s">
        <v>28</v>
      </c>
      <c r="X4356" s="5" t="s">
        <v>41</v>
      </c>
      <c r="Y4356" s="5" t="s">
        <v>2394</v>
      </c>
      <c r="Z4356" s="5" t="s">
        <v>43</v>
      </c>
      <c r="AA4356" s="4">
        <v>0.39</v>
      </c>
      <c r="AB4356" s="1">
        <v>39891</v>
      </c>
      <c r="AC4356" s="1">
        <v>22319</v>
      </c>
      <c r="AD4356">
        <f t="shared" si="410"/>
        <v>0</v>
      </c>
      <c r="AE4356">
        <f t="shared" ca="1" si="411"/>
        <v>63</v>
      </c>
      <c r="AF4356" t="str">
        <f t="shared" ca="1" si="412"/>
        <v>18-64</v>
      </c>
      <c r="AG4356" s="3">
        <f t="shared" si="413"/>
        <v>0.39167128571428567</v>
      </c>
      <c r="AH4356" t="str">
        <f>_xlfn.IFNA(VLOOKUP(Sales_Transactions[[#This Row],[Order ID]],Returned_Items[#All],2,FALSE),"Not Returned")</f>
        <v>Not Returned</v>
      </c>
    </row>
    <row r="4357" spans="1:34" x14ac:dyDescent="0.25">
      <c r="A4357">
        <v>23429</v>
      </c>
      <c r="C4357" t="s">
        <v>1140</v>
      </c>
      <c r="D4357" s="2" t="str">
        <f>TEXT(MID(Sales_Transactions[[#This Row],[Order Date]],2,5),"d/m/yyy")</f>
        <v>19/3/2009</v>
      </c>
      <c r="E4357" s="2" t="str">
        <f>TEXT(MID(Sales_Transactions[[#This Row],[Order Date]],2,5),"d")</f>
        <v>19</v>
      </c>
      <c r="F4357" s="2" t="str">
        <f>TEXT(MID(Sales_Transactions[[#This Row],[Order Date]],2,5),"m")</f>
        <v>3</v>
      </c>
      <c r="G4357" s="2" t="str">
        <f>TEXT(MID(Sales_Transactions[[#This Row],[Order Date]],2,5),"yyy")</f>
        <v>2009</v>
      </c>
      <c r="H4357" s="2" t="str">
        <f>TEXT(MID(Sales_Transactions[[#This Row],[Order Date]],2,5),"yyy/m")</f>
        <v>2009/3</v>
      </c>
      <c r="I4357" t="s">
        <v>101</v>
      </c>
      <c r="J4357">
        <f t="shared" si="408"/>
        <v>1</v>
      </c>
      <c r="K4357" s="2">
        <v>19</v>
      </c>
      <c r="L4357" s="3">
        <v>1063.3499999999999</v>
      </c>
      <c r="M4357" s="4">
        <v>7.0000000000000007E-2</v>
      </c>
      <c r="N4357" s="5" t="s">
        <v>67</v>
      </c>
      <c r="O4357" s="3">
        <v>107.08</v>
      </c>
      <c r="P4357" s="3">
        <v>65.989999999999995</v>
      </c>
      <c r="Q4357" s="3">
        <v>5.26</v>
      </c>
      <c r="R4357" s="5" t="s">
        <v>194</v>
      </c>
      <c r="S4357" s="5" t="s">
        <v>195</v>
      </c>
      <c r="T4357" s="5" t="str">
        <f t="shared" si="409"/>
        <v>Beth Thompson</v>
      </c>
      <c r="U4357" t="s">
        <v>1988</v>
      </c>
      <c r="V4357" s="5" t="s">
        <v>47</v>
      </c>
      <c r="W4357" s="5" t="s">
        <v>48</v>
      </c>
      <c r="X4357" s="5" t="s">
        <v>49</v>
      </c>
      <c r="Y4357" s="5" t="s">
        <v>640</v>
      </c>
      <c r="Z4357" s="5" t="s">
        <v>43</v>
      </c>
      <c r="AA4357" s="4">
        <v>0.56000000000000005</v>
      </c>
      <c r="AB4357" s="1">
        <v>39893</v>
      </c>
      <c r="AC4357" s="1">
        <v>21933</v>
      </c>
      <c r="AD4357">
        <f t="shared" si="410"/>
        <v>2</v>
      </c>
      <c r="AE4357">
        <f t="shared" ca="1" si="411"/>
        <v>64</v>
      </c>
      <c r="AF4357" t="str">
        <f t="shared" ca="1" si="412"/>
        <v>18-64</v>
      </c>
      <c r="AG4357" s="3">
        <f t="shared" si="413"/>
        <v>3.747568789473684</v>
      </c>
      <c r="AH4357" t="str">
        <f>_xlfn.IFNA(VLOOKUP(Sales_Transactions[[#This Row],[Order ID]],Returned_Items[#All],2,FALSE),"Not Returned")</f>
        <v>Not Returned</v>
      </c>
    </row>
    <row r="4358" spans="1:34" hidden="1" x14ac:dyDescent="0.25">
      <c r="A4358">
        <v>23681</v>
      </c>
      <c r="C4358" t="s">
        <v>1835</v>
      </c>
      <c r="D4358" s="2" t="str">
        <f>TEXT(MID(Sales_Transactions[[#This Row],[Order Date]],2,5),"d/m/yyy")</f>
        <v>19/5/2012</v>
      </c>
      <c r="E4358" s="2" t="str">
        <f>TEXT(MID(Sales_Transactions[[#This Row],[Order Date]],2,5),"d")</f>
        <v>19</v>
      </c>
      <c r="F4358" s="2" t="str">
        <f>TEXT(MID(Sales_Transactions[[#This Row],[Order Date]],2,5),"m")</f>
        <v>5</v>
      </c>
      <c r="G4358" s="2" t="str">
        <f>TEXT(MID(Sales_Transactions[[#This Row],[Order Date]],2,5),"yyy")</f>
        <v>2012</v>
      </c>
      <c r="H4358" s="2" t="str">
        <f>TEXT(MID(Sales_Transactions[[#This Row],[Order Date]],2,5),"yyy/m")</f>
        <v>2012/5</v>
      </c>
      <c r="I4358" t="s">
        <v>33</v>
      </c>
      <c r="J4358">
        <f t="shared" si="408"/>
        <v>4</v>
      </c>
      <c r="K4358" s="2">
        <v>42</v>
      </c>
      <c r="L4358">
        <v>4182.5200000000004</v>
      </c>
      <c r="M4358">
        <v>0</v>
      </c>
      <c r="N4358" t="s">
        <v>67</v>
      </c>
      <c r="O4358">
        <v>-785.36</v>
      </c>
      <c r="P4358">
        <v>95.99</v>
      </c>
      <c r="Q4358">
        <v>35</v>
      </c>
      <c r="R4358" t="s">
        <v>936</v>
      </c>
      <c r="S4358" t="s">
        <v>937</v>
      </c>
      <c r="T4358" t="str">
        <f t="shared" si="409"/>
        <v>Jenna Caffey</v>
      </c>
      <c r="U4358" t="s">
        <v>1988</v>
      </c>
      <c r="V4358" t="s">
        <v>37</v>
      </c>
      <c r="W4358" t="s">
        <v>28</v>
      </c>
      <c r="X4358" t="s">
        <v>29</v>
      </c>
      <c r="Y4358" t="s">
        <v>2536</v>
      </c>
      <c r="Z4358" t="s">
        <v>31</v>
      </c>
      <c r="AA4358"/>
      <c r="AB4358" s="1">
        <v>41050</v>
      </c>
      <c r="AC4358" s="1">
        <v>21659</v>
      </c>
      <c r="AD4358">
        <f t="shared" si="410"/>
        <v>2</v>
      </c>
      <c r="AE4358">
        <f t="shared" ca="1" si="411"/>
        <v>65</v>
      </c>
      <c r="AF4358" t="str">
        <f t="shared" ca="1" si="412"/>
        <v>Over 65</v>
      </c>
      <c r="AG4358">
        <f t="shared" si="413"/>
        <v>3.1188095238095239</v>
      </c>
      <c r="AH4358" t="str">
        <f>_xlfn.IFNA(VLOOKUP(Sales_Transactions[[#This Row],[Order ID]],Returned_Items[#All],2,FALSE),"Not Returned")</f>
        <v>Not Returned</v>
      </c>
    </row>
    <row r="4359" spans="1:34" x14ac:dyDescent="0.25">
      <c r="A4359">
        <v>24263</v>
      </c>
      <c r="C4359" t="s">
        <v>1674</v>
      </c>
      <c r="D4359" s="2" t="str">
        <f>TEXT(MID(Sales_Transactions[[#This Row],[Order Date]],2,5),"d/m/yyy")</f>
        <v>15/9/2012</v>
      </c>
      <c r="E4359" s="2" t="str">
        <f>TEXT(MID(Sales_Transactions[[#This Row],[Order Date]],2,5),"d")</f>
        <v>15</v>
      </c>
      <c r="F4359" s="2" t="str">
        <f>TEXT(MID(Sales_Transactions[[#This Row],[Order Date]],2,5),"m")</f>
        <v>9</v>
      </c>
      <c r="G4359" s="2" t="str">
        <f>TEXT(MID(Sales_Transactions[[#This Row],[Order Date]],2,5),"yyy")</f>
        <v>2012</v>
      </c>
      <c r="H4359" s="2" t="str">
        <f>TEXT(MID(Sales_Transactions[[#This Row],[Order Date]],2,5),"yyy/m")</f>
        <v>2012/9</v>
      </c>
      <c r="I4359" t="s">
        <v>22</v>
      </c>
      <c r="J4359">
        <f t="shared" si="408"/>
        <v>2</v>
      </c>
      <c r="K4359" s="2">
        <v>16</v>
      </c>
      <c r="L4359" s="3">
        <v>512.80999999999995</v>
      </c>
      <c r="M4359" s="4">
        <v>0.1</v>
      </c>
      <c r="N4359" s="5" t="s">
        <v>34</v>
      </c>
      <c r="O4359" s="3">
        <v>-177.07</v>
      </c>
      <c r="P4359" s="3">
        <v>33.94</v>
      </c>
      <c r="Q4359" s="3">
        <v>19.190000000000001</v>
      </c>
      <c r="R4359" s="5" t="s">
        <v>1218</v>
      </c>
      <c r="S4359" s="5" t="s">
        <v>1219</v>
      </c>
      <c r="T4359" s="5" t="str">
        <f t="shared" si="409"/>
        <v>Rob Haberlin</v>
      </c>
      <c r="U4359" t="s">
        <v>1988</v>
      </c>
      <c r="V4359" s="5" t="s">
        <v>37</v>
      </c>
      <c r="W4359" s="5" t="s">
        <v>57</v>
      </c>
      <c r="X4359" s="5" t="s">
        <v>154</v>
      </c>
      <c r="Y4359" s="5" t="s">
        <v>521</v>
      </c>
      <c r="Z4359" s="5" t="s">
        <v>40</v>
      </c>
      <c r="AA4359" s="4">
        <v>0.57999999999999996</v>
      </c>
      <c r="AB4359" s="1">
        <v>41174</v>
      </c>
      <c r="AC4359" s="1">
        <v>21845</v>
      </c>
      <c r="AD4359">
        <f t="shared" si="410"/>
        <v>7</v>
      </c>
      <c r="AE4359">
        <f t="shared" ca="1" si="411"/>
        <v>64</v>
      </c>
      <c r="AF4359" t="str">
        <f t="shared" ca="1" si="412"/>
        <v>18-64</v>
      </c>
      <c r="AG4359" s="3">
        <f t="shared" si="413"/>
        <v>3.3185037499999996</v>
      </c>
      <c r="AH4359" t="str">
        <f>_xlfn.IFNA(VLOOKUP(Sales_Transactions[[#This Row],[Order ID]],Returned_Items[#All],2,FALSE),"Not Returned")</f>
        <v>Not Returned</v>
      </c>
    </row>
    <row r="4360" spans="1:34" x14ac:dyDescent="0.25">
      <c r="A4360">
        <v>24455</v>
      </c>
      <c r="C4360" t="s">
        <v>1429</v>
      </c>
      <c r="D4360" s="2" t="str">
        <f>TEXT(MID(Sales_Transactions[[#This Row],[Order Date]],2,5),"d/m/yyy")</f>
        <v>6/12/2009</v>
      </c>
      <c r="E4360" s="2" t="str">
        <f>TEXT(MID(Sales_Transactions[[#This Row],[Order Date]],2,5),"d")</f>
        <v>6</v>
      </c>
      <c r="F4360" s="2" t="str">
        <f>TEXT(MID(Sales_Transactions[[#This Row],[Order Date]],2,5),"m")</f>
        <v>12</v>
      </c>
      <c r="G4360" s="2" t="str">
        <f>TEXT(MID(Sales_Transactions[[#This Row],[Order Date]],2,5),"yyy")</f>
        <v>2009</v>
      </c>
      <c r="H4360" s="2" t="str">
        <f>TEXT(MID(Sales_Transactions[[#This Row],[Order Date]],2,5),"yyy/m")</f>
        <v>2009/12</v>
      </c>
      <c r="I4360" t="s">
        <v>52</v>
      </c>
      <c r="J4360">
        <f t="shared" si="408"/>
        <v>1</v>
      </c>
      <c r="K4360" s="2">
        <v>8</v>
      </c>
      <c r="L4360" s="3">
        <v>169.11</v>
      </c>
      <c r="M4360" s="4">
        <v>0</v>
      </c>
      <c r="N4360" s="5" t="s">
        <v>23</v>
      </c>
      <c r="O4360" s="3">
        <v>-10.59</v>
      </c>
      <c r="P4360" s="3">
        <v>20.89</v>
      </c>
      <c r="Q4360" s="3">
        <v>1.99</v>
      </c>
      <c r="R4360" s="5" t="s">
        <v>462</v>
      </c>
      <c r="S4360" s="5" t="s">
        <v>463</v>
      </c>
      <c r="T4360" s="5" t="str">
        <f t="shared" si="409"/>
        <v>Fred Wasserman</v>
      </c>
      <c r="U4360" t="s">
        <v>1988</v>
      </c>
      <c r="V4360" s="5" t="s">
        <v>74</v>
      </c>
      <c r="W4360" s="5" t="s">
        <v>48</v>
      </c>
      <c r="X4360" s="5" t="s">
        <v>87</v>
      </c>
      <c r="Y4360" s="5" t="s">
        <v>485</v>
      </c>
      <c r="Z4360" s="5" t="s">
        <v>60</v>
      </c>
      <c r="AA4360" s="4">
        <v>0.48</v>
      </c>
      <c r="AB4360" s="1">
        <v>40155</v>
      </c>
      <c r="AC4360" s="1">
        <v>13234</v>
      </c>
      <c r="AD4360">
        <f t="shared" si="410"/>
        <v>2</v>
      </c>
      <c r="AE4360">
        <f t="shared" ca="1" si="411"/>
        <v>88</v>
      </c>
      <c r="AF4360" t="str">
        <f t="shared" ca="1" si="412"/>
        <v>Over 65</v>
      </c>
      <c r="AG4360" s="3">
        <f t="shared" si="413"/>
        <v>2.86</v>
      </c>
      <c r="AH4360" t="str">
        <f>_xlfn.IFNA(VLOOKUP(Sales_Transactions[[#This Row],[Order ID]],Returned_Items[#All],2,FALSE),"Not Returned")</f>
        <v>Not Returned</v>
      </c>
    </row>
    <row r="4361" spans="1:34" x14ac:dyDescent="0.25">
      <c r="A4361">
        <v>24455</v>
      </c>
      <c r="C4361" t="s">
        <v>1429</v>
      </c>
      <c r="D4361" s="2" t="str">
        <f>TEXT(MID(Sales_Transactions[[#This Row],[Order Date]],2,5),"d/m/yyy")</f>
        <v>6/12/2009</v>
      </c>
      <c r="E4361" s="2" t="str">
        <f>TEXT(MID(Sales_Transactions[[#This Row],[Order Date]],2,5),"d")</f>
        <v>6</v>
      </c>
      <c r="F4361" s="2" t="str">
        <f>TEXT(MID(Sales_Transactions[[#This Row],[Order Date]],2,5),"m")</f>
        <v>12</v>
      </c>
      <c r="G4361" s="2" t="str">
        <f>TEXT(MID(Sales_Transactions[[#This Row],[Order Date]],2,5),"yyy")</f>
        <v>2009</v>
      </c>
      <c r="H4361" s="2" t="str">
        <f>TEXT(MID(Sales_Transactions[[#This Row],[Order Date]],2,5),"yyy/m")</f>
        <v>2009/12</v>
      </c>
      <c r="I4361" t="s">
        <v>52</v>
      </c>
      <c r="J4361">
        <f t="shared" si="408"/>
        <v>1</v>
      </c>
      <c r="K4361" s="2">
        <v>41</v>
      </c>
      <c r="L4361" s="3">
        <v>152.59</v>
      </c>
      <c r="M4361" s="4">
        <v>7.0000000000000007E-2</v>
      </c>
      <c r="N4361" s="5" t="s">
        <v>23</v>
      </c>
      <c r="O4361" s="3">
        <v>27.38</v>
      </c>
      <c r="P4361" s="3">
        <v>3.98</v>
      </c>
      <c r="Q4361" s="3">
        <v>0.83</v>
      </c>
      <c r="R4361" s="5" t="s">
        <v>462</v>
      </c>
      <c r="S4361" s="5" t="s">
        <v>463</v>
      </c>
      <c r="T4361" s="5" t="str">
        <f t="shared" si="409"/>
        <v>Fred Wasserman</v>
      </c>
      <c r="U4361" t="s">
        <v>1988</v>
      </c>
      <c r="V4361" s="5" t="s">
        <v>74</v>
      </c>
      <c r="W4361" s="5" t="s">
        <v>28</v>
      </c>
      <c r="X4361" s="5" t="s">
        <v>124</v>
      </c>
      <c r="Y4361" s="5" t="s">
        <v>2166</v>
      </c>
      <c r="Z4361" s="5" t="s">
        <v>84</v>
      </c>
      <c r="AA4361" s="4">
        <v>0.51</v>
      </c>
      <c r="AB4361" s="1">
        <v>40156</v>
      </c>
      <c r="AC4361" s="1">
        <v>13612</v>
      </c>
      <c r="AD4361">
        <f t="shared" si="410"/>
        <v>3</v>
      </c>
      <c r="AE4361">
        <f t="shared" ca="1" si="411"/>
        <v>87</v>
      </c>
      <c r="AF4361" t="str">
        <f t="shared" ca="1" si="412"/>
        <v>Over 65</v>
      </c>
      <c r="AG4361" s="3">
        <f t="shared" si="413"/>
        <v>0.11724912195121952</v>
      </c>
      <c r="AH4361" t="str">
        <f>_xlfn.IFNA(VLOOKUP(Sales_Transactions[[#This Row],[Order ID]],Returned_Items[#All],2,FALSE),"Not Returned")</f>
        <v>Not Returned</v>
      </c>
    </row>
    <row r="4362" spans="1:34" x14ac:dyDescent="0.25">
      <c r="A4362">
        <v>24707</v>
      </c>
      <c r="C4362" t="s">
        <v>822</v>
      </c>
      <c r="D4362" s="2" t="str">
        <f>TEXT(MID(Sales_Transactions[[#This Row],[Order Date]],2,5),"d/m/yyy")</f>
        <v>10/3/2012</v>
      </c>
      <c r="E4362" s="2" t="str">
        <f>TEXT(MID(Sales_Transactions[[#This Row],[Order Date]],2,5),"d")</f>
        <v>10</v>
      </c>
      <c r="F4362" s="2" t="str">
        <f>TEXT(MID(Sales_Transactions[[#This Row],[Order Date]],2,5),"m")</f>
        <v>3</v>
      </c>
      <c r="G4362" s="2" t="str">
        <f>TEXT(MID(Sales_Transactions[[#This Row],[Order Date]],2,5),"yyy")</f>
        <v>2012</v>
      </c>
      <c r="H4362" s="2" t="str">
        <f>TEXT(MID(Sales_Transactions[[#This Row],[Order Date]],2,5),"yyy/m")</f>
        <v>2012/3</v>
      </c>
      <c r="I4362" t="s">
        <v>78</v>
      </c>
      <c r="J4362">
        <f t="shared" si="408"/>
        <v>3</v>
      </c>
      <c r="K4362" s="2">
        <v>14</v>
      </c>
      <c r="L4362" s="3">
        <v>1961.39</v>
      </c>
      <c r="M4362" s="4">
        <v>0</v>
      </c>
      <c r="N4362" s="5" t="s">
        <v>23</v>
      </c>
      <c r="O4362" s="3">
        <v>761.04</v>
      </c>
      <c r="P4362" s="3">
        <v>136.97999999999999</v>
      </c>
      <c r="Q4362" s="3">
        <v>24.49</v>
      </c>
      <c r="R4362" s="5" t="s">
        <v>122</v>
      </c>
      <c r="S4362" s="5" t="s">
        <v>1288</v>
      </c>
      <c r="T4362" s="5" t="str">
        <f t="shared" si="409"/>
        <v>Don Weiss</v>
      </c>
      <c r="U4362" t="s">
        <v>1988</v>
      </c>
      <c r="V4362" s="5" t="s">
        <v>47</v>
      </c>
      <c r="W4362" s="5" t="s">
        <v>57</v>
      </c>
      <c r="X4362" s="5" t="s">
        <v>58</v>
      </c>
      <c r="Y4362" s="5" t="s">
        <v>802</v>
      </c>
      <c r="Z4362" s="5" t="s">
        <v>31</v>
      </c>
      <c r="AA4362" s="4">
        <v>0.59</v>
      </c>
      <c r="AB4362" s="1">
        <v>40979</v>
      </c>
      <c r="AC4362" s="1">
        <v>13688</v>
      </c>
      <c r="AD4362">
        <f t="shared" si="410"/>
        <v>1</v>
      </c>
      <c r="AE4362">
        <f t="shared" ca="1" si="411"/>
        <v>87</v>
      </c>
      <c r="AF4362" t="str">
        <f t="shared" ca="1" si="412"/>
        <v>Over 65</v>
      </c>
      <c r="AG4362" s="3">
        <f t="shared" si="413"/>
        <v>11.533571428571429</v>
      </c>
      <c r="AH4362" t="str">
        <f>_xlfn.IFNA(VLOOKUP(Sales_Transactions[[#This Row],[Order ID]],Returned_Items[#All],2,FALSE),"Not Returned")</f>
        <v>Returned</v>
      </c>
    </row>
    <row r="4363" spans="1:34" x14ac:dyDescent="0.25">
      <c r="A4363">
        <v>24707</v>
      </c>
      <c r="C4363" t="s">
        <v>822</v>
      </c>
      <c r="D4363" s="2" t="str">
        <f>TEXT(MID(Sales_Transactions[[#This Row],[Order Date]],2,5),"d/m/yyy")</f>
        <v>10/3/2012</v>
      </c>
      <c r="E4363" s="2" t="str">
        <f>TEXT(MID(Sales_Transactions[[#This Row],[Order Date]],2,5),"d")</f>
        <v>10</v>
      </c>
      <c r="F4363" s="2" t="str">
        <f>TEXT(MID(Sales_Transactions[[#This Row],[Order Date]],2,5),"m")</f>
        <v>3</v>
      </c>
      <c r="G4363" s="2" t="str">
        <f>TEXT(MID(Sales_Transactions[[#This Row],[Order Date]],2,5),"yyy")</f>
        <v>2012</v>
      </c>
      <c r="H4363" s="2" t="str">
        <f>TEXT(MID(Sales_Transactions[[#This Row],[Order Date]],2,5),"yyy/m")</f>
        <v>2012/3</v>
      </c>
      <c r="I4363" t="s">
        <v>78</v>
      </c>
      <c r="J4363">
        <f t="shared" si="408"/>
        <v>3</v>
      </c>
      <c r="K4363" s="2">
        <v>3</v>
      </c>
      <c r="L4363" s="3">
        <v>4.9400000000000004</v>
      </c>
      <c r="M4363" s="4">
        <v>0.1</v>
      </c>
      <c r="N4363" s="5" t="s">
        <v>23</v>
      </c>
      <c r="O4363" s="3">
        <v>-1.76</v>
      </c>
      <c r="P4363" s="3">
        <v>1.48</v>
      </c>
      <c r="Q4363" s="3">
        <v>0.7</v>
      </c>
      <c r="R4363" s="5" t="s">
        <v>122</v>
      </c>
      <c r="S4363" s="5" t="s">
        <v>1288</v>
      </c>
      <c r="T4363" s="5" t="str">
        <f t="shared" si="409"/>
        <v>Don Weiss</v>
      </c>
      <c r="U4363" t="s">
        <v>1988</v>
      </c>
      <c r="V4363" s="5" t="s">
        <v>47</v>
      </c>
      <c r="W4363" s="5" t="s">
        <v>28</v>
      </c>
      <c r="X4363" s="5" t="s">
        <v>82</v>
      </c>
      <c r="Y4363" s="5" t="s">
        <v>1054</v>
      </c>
      <c r="Z4363" s="5" t="s">
        <v>84</v>
      </c>
      <c r="AA4363" s="4">
        <v>0.37</v>
      </c>
      <c r="AB4363" s="1">
        <v>40980</v>
      </c>
      <c r="AC4363" s="1">
        <v>13653</v>
      </c>
      <c r="AD4363">
        <f t="shared" si="410"/>
        <v>2</v>
      </c>
      <c r="AE4363">
        <f t="shared" ca="1" si="411"/>
        <v>87</v>
      </c>
      <c r="AF4363" t="str">
        <f t="shared" ca="1" si="412"/>
        <v>Over 65</v>
      </c>
      <c r="AG4363" s="3">
        <f t="shared" si="413"/>
        <v>0.72617333333333323</v>
      </c>
      <c r="AH4363" t="str">
        <f>_xlfn.IFNA(VLOOKUP(Sales_Transactions[[#This Row],[Order ID]],Returned_Items[#All],2,FALSE),"Not Returned")</f>
        <v>Returned</v>
      </c>
    </row>
    <row r="4364" spans="1:34" x14ac:dyDescent="0.25">
      <c r="A4364">
        <v>25091</v>
      </c>
      <c r="C4364" t="s">
        <v>1841</v>
      </c>
      <c r="D4364" s="2" t="str">
        <f>TEXT(MID(Sales_Transactions[[#This Row],[Order Date]],2,5),"d/m/yyy")</f>
        <v>19/2/2010</v>
      </c>
      <c r="E4364" s="2" t="str">
        <f>TEXT(MID(Sales_Transactions[[#This Row],[Order Date]],2,5),"d")</f>
        <v>19</v>
      </c>
      <c r="F4364" s="2" t="str">
        <f>TEXT(MID(Sales_Transactions[[#This Row],[Order Date]],2,5),"m")</f>
        <v>2</v>
      </c>
      <c r="G4364" s="2" t="str">
        <f>TEXT(MID(Sales_Transactions[[#This Row],[Order Date]],2,5),"yyy")</f>
        <v>2010</v>
      </c>
      <c r="H4364" s="2" t="str">
        <f>TEXT(MID(Sales_Transactions[[#This Row],[Order Date]],2,5),"yyy/m")</f>
        <v>2010/2</v>
      </c>
      <c r="I4364" t="s">
        <v>78</v>
      </c>
      <c r="J4364">
        <f t="shared" si="408"/>
        <v>3</v>
      </c>
      <c r="K4364" s="2">
        <v>4</v>
      </c>
      <c r="L4364" s="3">
        <v>156.97</v>
      </c>
      <c r="M4364" s="4">
        <v>0.01</v>
      </c>
      <c r="N4364" s="5" t="s">
        <v>23</v>
      </c>
      <c r="O4364" s="3">
        <v>-25.43</v>
      </c>
      <c r="P4364" s="3">
        <v>34.54</v>
      </c>
      <c r="Q4364" s="3">
        <v>14.72</v>
      </c>
      <c r="R4364" s="5" t="s">
        <v>1237</v>
      </c>
      <c r="S4364" s="5" t="s">
        <v>1204</v>
      </c>
      <c r="T4364" s="5" t="str">
        <f t="shared" si="409"/>
        <v>Lena Creighton</v>
      </c>
      <c r="U4364" t="s">
        <v>1988</v>
      </c>
      <c r="V4364" s="5" t="s">
        <v>47</v>
      </c>
      <c r="W4364" s="5" t="s">
        <v>28</v>
      </c>
      <c r="X4364" s="5" t="s">
        <v>41</v>
      </c>
      <c r="Y4364" s="5" t="s">
        <v>357</v>
      </c>
      <c r="Z4364" s="5" t="s">
        <v>43</v>
      </c>
      <c r="AA4364" s="4">
        <v>0.37</v>
      </c>
      <c r="AB4364" s="1">
        <v>40231</v>
      </c>
      <c r="AC4364" s="1">
        <v>25543</v>
      </c>
      <c r="AD4364">
        <f t="shared" si="410"/>
        <v>3</v>
      </c>
      <c r="AE4364">
        <f t="shared" ca="1" si="411"/>
        <v>54</v>
      </c>
      <c r="AF4364" t="str">
        <f t="shared" ca="1" si="412"/>
        <v>18-64</v>
      </c>
      <c r="AG4364" s="3">
        <f t="shared" si="413"/>
        <v>12.3141365</v>
      </c>
      <c r="AH4364" t="str">
        <f>_xlfn.IFNA(VLOOKUP(Sales_Transactions[[#This Row],[Order ID]],Returned_Items[#All],2,FALSE),"Not Returned")</f>
        <v>Not Returned</v>
      </c>
    </row>
    <row r="4365" spans="1:34" x14ac:dyDescent="0.25">
      <c r="A4365">
        <v>26305</v>
      </c>
      <c r="C4365" t="s">
        <v>1030</v>
      </c>
      <c r="D4365" s="2" t="str">
        <f>TEXT(MID(Sales_Transactions[[#This Row],[Order Date]],2,5),"d/m/yyy")</f>
        <v>2/12/2010</v>
      </c>
      <c r="E4365" s="2" t="str">
        <f>TEXT(MID(Sales_Transactions[[#This Row],[Order Date]],2,5),"d")</f>
        <v>2</v>
      </c>
      <c r="F4365" s="2" t="str">
        <f>TEXT(MID(Sales_Transactions[[#This Row],[Order Date]],2,5),"m")</f>
        <v>12</v>
      </c>
      <c r="G4365" s="2" t="str">
        <f>TEXT(MID(Sales_Transactions[[#This Row],[Order Date]],2,5),"yyy")</f>
        <v>2010</v>
      </c>
      <c r="H4365" s="2" t="str">
        <f>TEXT(MID(Sales_Transactions[[#This Row],[Order Date]],2,5),"yyy/m")</f>
        <v>2010/12</v>
      </c>
      <c r="I4365" t="s">
        <v>78</v>
      </c>
      <c r="J4365">
        <f t="shared" si="408"/>
        <v>3</v>
      </c>
      <c r="K4365" s="2">
        <v>50</v>
      </c>
      <c r="L4365" s="3">
        <v>1118.21</v>
      </c>
      <c r="M4365" s="4">
        <v>7.0000000000000007E-2</v>
      </c>
      <c r="N4365" s="5" t="s">
        <v>23</v>
      </c>
      <c r="O4365" s="3">
        <v>-122.79</v>
      </c>
      <c r="P4365" s="3">
        <v>22.38</v>
      </c>
      <c r="Q4365" s="3">
        <v>15.1</v>
      </c>
      <c r="R4365" s="5" t="s">
        <v>2979</v>
      </c>
      <c r="S4365" s="5" t="s">
        <v>191</v>
      </c>
      <c r="T4365" s="5" t="str">
        <f t="shared" si="409"/>
        <v>Max Jones</v>
      </c>
      <c r="U4365" t="s">
        <v>1988</v>
      </c>
      <c r="V4365" s="5" t="s">
        <v>74</v>
      </c>
      <c r="W4365" s="5" t="s">
        <v>28</v>
      </c>
      <c r="X4365" s="5" t="s">
        <v>41</v>
      </c>
      <c r="Y4365" s="5" t="s">
        <v>680</v>
      </c>
      <c r="Z4365" s="5" t="s">
        <v>43</v>
      </c>
      <c r="AA4365" s="4">
        <v>0.38</v>
      </c>
      <c r="AB4365" s="1">
        <v>40516</v>
      </c>
      <c r="AC4365" s="1">
        <v>25260</v>
      </c>
      <c r="AD4365">
        <f t="shared" si="410"/>
        <v>2</v>
      </c>
      <c r="AE4365">
        <f t="shared" ca="1" si="411"/>
        <v>55</v>
      </c>
      <c r="AF4365" t="str">
        <f t="shared" ca="1" si="412"/>
        <v>18-64</v>
      </c>
      <c r="AG4365" s="3">
        <f t="shared" si="413"/>
        <v>0.74928667999999998</v>
      </c>
      <c r="AH4365" t="str">
        <f>_xlfn.IFNA(VLOOKUP(Sales_Transactions[[#This Row],[Order ID]],Returned_Items[#All],2,FALSE),"Not Returned")</f>
        <v>Not Returned</v>
      </c>
    </row>
    <row r="4366" spans="1:34" x14ac:dyDescent="0.25">
      <c r="A4366">
        <v>26305</v>
      </c>
      <c r="C4366" t="s">
        <v>1030</v>
      </c>
      <c r="D4366" s="2" t="str">
        <f>TEXT(MID(Sales_Transactions[[#This Row],[Order Date]],2,5),"d/m/yyy")</f>
        <v>2/12/2010</v>
      </c>
      <c r="E4366" s="2" t="str">
        <f>TEXT(MID(Sales_Transactions[[#This Row],[Order Date]],2,5),"d")</f>
        <v>2</v>
      </c>
      <c r="F4366" s="2" t="str">
        <f>TEXT(MID(Sales_Transactions[[#This Row],[Order Date]],2,5),"m")</f>
        <v>12</v>
      </c>
      <c r="G4366" s="2" t="str">
        <f>TEXT(MID(Sales_Transactions[[#This Row],[Order Date]],2,5),"yyy")</f>
        <v>2010</v>
      </c>
      <c r="H4366" s="2" t="str">
        <f>TEXT(MID(Sales_Transactions[[#This Row],[Order Date]],2,5),"yyy/m")</f>
        <v>2010/12</v>
      </c>
      <c r="I4366" t="s">
        <v>78</v>
      </c>
      <c r="J4366">
        <f t="shared" si="408"/>
        <v>3</v>
      </c>
      <c r="K4366" s="2">
        <v>13</v>
      </c>
      <c r="L4366" s="3">
        <v>3503.56</v>
      </c>
      <c r="M4366" s="4">
        <v>0.01</v>
      </c>
      <c r="N4366" s="5" t="s">
        <v>34</v>
      </c>
      <c r="O4366" s="3">
        <v>-633.44000000000005</v>
      </c>
      <c r="P4366" s="3">
        <v>262.11</v>
      </c>
      <c r="Q4366" s="3">
        <v>62.74</v>
      </c>
      <c r="R4366" s="5" t="s">
        <v>2979</v>
      </c>
      <c r="S4366" s="5" t="s">
        <v>191</v>
      </c>
      <c r="T4366" s="5" t="str">
        <f t="shared" si="409"/>
        <v>Max Jones</v>
      </c>
      <c r="U4366" t="s">
        <v>1988</v>
      </c>
      <c r="V4366" s="5" t="s">
        <v>74</v>
      </c>
      <c r="W4366" s="5" t="s">
        <v>57</v>
      </c>
      <c r="X4366" s="5" t="s">
        <v>107</v>
      </c>
      <c r="Y4366" s="5" t="s">
        <v>289</v>
      </c>
      <c r="Z4366" s="5" t="s">
        <v>106</v>
      </c>
      <c r="AA4366" s="4">
        <v>0.75</v>
      </c>
      <c r="AB4366" s="1">
        <v>40515</v>
      </c>
      <c r="AC4366" s="1">
        <v>25255</v>
      </c>
      <c r="AD4366">
        <f t="shared" si="410"/>
        <v>1</v>
      </c>
      <c r="AE4366">
        <f t="shared" ca="1" si="411"/>
        <v>55</v>
      </c>
      <c r="AF4366" t="str">
        <f t="shared" ca="1" si="412"/>
        <v>18-64</v>
      </c>
      <c r="AG4366" s="3">
        <f t="shared" si="413"/>
        <v>24.986445307692311</v>
      </c>
      <c r="AH4366" t="str">
        <f>_xlfn.IFNA(VLOOKUP(Sales_Transactions[[#This Row],[Order ID]],Returned_Items[#All],2,FALSE),"Not Returned")</f>
        <v>Not Returned</v>
      </c>
    </row>
    <row r="4367" spans="1:34" x14ac:dyDescent="0.25">
      <c r="A4367">
        <v>26982</v>
      </c>
      <c r="C4367" t="s">
        <v>3182</v>
      </c>
      <c r="D4367" s="2" t="str">
        <f>TEXT(MID(Sales_Transactions[[#This Row],[Order Date]],2,5),"d/m/yyy")</f>
        <v>28/4/2012</v>
      </c>
      <c r="E4367" s="2" t="str">
        <f>TEXT(MID(Sales_Transactions[[#This Row],[Order Date]],2,5),"d")</f>
        <v>28</v>
      </c>
      <c r="F4367" s="2" t="str">
        <f>TEXT(MID(Sales_Transactions[[#This Row],[Order Date]],2,5),"m")</f>
        <v>4</v>
      </c>
      <c r="G4367" s="2" t="str">
        <f>TEXT(MID(Sales_Transactions[[#This Row],[Order Date]],2,5),"yyy")</f>
        <v>2012</v>
      </c>
      <c r="H4367" s="2" t="str">
        <f>TEXT(MID(Sales_Transactions[[#This Row],[Order Date]],2,5),"yyy/m")</f>
        <v>2012/4</v>
      </c>
      <c r="I4367" t="s">
        <v>52</v>
      </c>
      <c r="J4367">
        <f t="shared" si="408"/>
        <v>1</v>
      </c>
      <c r="K4367" s="2">
        <v>37</v>
      </c>
      <c r="L4367" s="3">
        <v>1984.61</v>
      </c>
      <c r="M4367" s="4">
        <v>0.05</v>
      </c>
      <c r="N4367" s="5" t="s">
        <v>67</v>
      </c>
      <c r="O4367" s="3">
        <v>585.03</v>
      </c>
      <c r="P4367" s="3">
        <v>55.48</v>
      </c>
      <c r="Q4367" s="3">
        <v>14.3</v>
      </c>
      <c r="R4367" s="5" t="s">
        <v>3174</v>
      </c>
      <c r="S4367" s="5" t="s">
        <v>3175</v>
      </c>
      <c r="T4367" s="5" t="str">
        <f t="shared" si="409"/>
        <v>Clytie Kelty</v>
      </c>
      <c r="U4367" t="s">
        <v>1988</v>
      </c>
      <c r="V4367" s="5" t="s">
        <v>27</v>
      </c>
      <c r="W4367" s="5" t="s">
        <v>28</v>
      </c>
      <c r="X4367" s="5" t="s">
        <v>75</v>
      </c>
      <c r="Y4367" s="5" t="s">
        <v>848</v>
      </c>
      <c r="Z4367" s="5" t="s">
        <v>43</v>
      </c>
      <c r="AA4367" s="4">
        <v>0.37</v>
      </c>
      <c r="AB4367" s="1">
        <v>41028</v>
      </c>
      <c r="AC4367" s="1">
        <v>25500</v>
      </c>
      <c r="AD4367">
        <f t="shared" si="410"/>
        <v>1</v>
      </c>
      <c r="AE4367">
        <f t="shared" ca="1" si="411"/>
        <v>54</v>
      </c>
      <c r="AF4367" t="str">
        <f t="shared" ca="1" si="412"/>
        <v>18-64</v>
      </c>
      <c r="AG4367" s="3">
        <f t="shared" si="413"/>
        <v>1.8851962162162159</v>
      </c>
      <c r="AH4367" t="str">
        <f>_xlfn.IFNA(VLOOKUP(Sales_Transactions[[#This Row],[Order ID]],Returned_Items[#All],2,FALSE),"Not Returned")</f>
        <v>Returned</v>
      </c>
    </row>
    <row r="4368" spans="1:34" x14ac:dyDescent="0.25">
      <c r="A4368">
        <v>27106</v>
      </c>
      <c r="C4368" t="s">
        <v>1299</v>
      </c>
      <c r="D4368" s="2" t="str">
        <f>TEXT(MID(Sales_Transactions[[#This Row],[Order Date]],2,5),"d/m/yyy")</f>
        <v>1/12/2011</v>
      </c>
      <c r="E4368" s="2" t="str">
        <f>TEXT(MID(Sales_Transactions[[#This Row],[Order Date]],2,5),"d")</f>
        <v>1</v>
      </c>
      <c r="F4368" s="2" t="str">
        <f>TEXT(MID(Sales_Transactions[[#This Row],[Order Date]],2,5),"m")</f>
        <v>12</v>
      </c>
      <c r="G4368" s="2" t="str">
        <f>TEXT(MID(Sales_Transactions[[#This Row],[Order Date]],2,5),"yyy")</f>
        <v>2011</v>
      </c>
      <c r="H4368" s="2" t="str">
        <f>TEXT(MID(Sales_Transactions[[#This Row],[Order Date]],2,5),"yyy/m")</f>
        <v>2011/12</v>
      </c>
      <c r="I4368" t="s">
        <v>33</v>
      </c>
      <c r="J4368">
        <f t="shared" si="408"/>
        <v>4</v>
      </c>
      <c r="K4368" s="2">
        <v>1</v>
      </c>
      <c r="L4368" s="3">
        <v>13.96</v>
      </c>
      <c r="M4368" s="4">
        <v>0.06</v>
      </c>
      <c r="N4368" s="5" t="s">
        <v>23</v>
      </c>
      <c r="O4368" s="3">
        <v>-4.7</v>
      </c>
      <c r="P4368" s="3">
        <v>10.91</v>
      </c>
      <c r="Q4368" s="3">
        <v>2.99</v>
      </c>
      <c r="R4368" s="5" t="s">
        <v>1237</v>
      </c>
      <c r="S4368" s="5" t="s">
        <v>1204</v>
      </c>
      <c r="T4368" s="5" t="str">
        <f t="shared" si="409"/>
        <v>Lena Creighton</v>
      </c>
      <c r="U4368" t="s">
        <v>1988</v>
      </c>
      <c r="V4368" s="5" t="s">
        <v>74</v>
      </c>
      <c r="W4368" s="5" t="s">
        <v>28</v>
      </c>
      <c r="X4368" s="5" t="s">
        <v>41</v>
      </c>
      <c r="Y4368" s="5" t="s">
        <v>578</v>
      </c>
      <c r="Z4368" s="5" t="s">
        <v>43</v>
      </c>
      <c r="AA4368" s="4">
        <v>0.38</v>
      </c>
      <c r="AB4368" s="1">
        <v>40880</v>
      </c>
      <c r="AC4368" s="1">
        <v>25559</v>
      </c>
      <c r="AD4368">
        <f t="shared" si="410"/>
        <v>2</v>
      </c>
      <c r="AE4368">
        <f t="shared" ca="1" si="411"/>
        <v>54</v>
      </c>
      <c r="AF4368" t="str">
        <f t="shared" ca="1" si="412"/>
        <v>18-64</v>
      </c>
      <c r="AG4368" s="3">
        <f t="shared" si="413"/>
        <v>13.893454</v>
      </c>
      <c r="AH4368" t="str">
        <f>_xlfn.IFNA(VLOOKUP(Sales_Transactions[[#This Row],[Order ID]],Returned_Items[#All],2,FALSE),"Not Returned")</f>
        <v>Not Returned</v>
      </c>
    </row>
    <row r="4369" spans="1:34" x14ac:dyDescent="0.25">
      <c r="A4369">
        <v>27106</v>
      </c>
      <c r="C4369" t="s">
        <v>1299</v>
      </c>
      <c r="D4369" s="2" t="str">
        <f>TEXT(MID(Sales_Transactions[[#This Row],[Order Date]],2,5),"d/m/yyy")</f>
        <v>1/12/2011</v>
      </c>
      <c r="E4369" s="2" t="str">
        <f>TEXT(MID(Sales_Transactions[[#This Row],[Order Date]],2,5),"d")</f>
        <v>1</v>
      </c>
      <c r="F4369" s="2" t="str">
        <f>TEXT(MID(Sales_Transactions[[#This Row],[Order Date]],2,5),"m")</f>
        <v>12</v>
      </c>
      <c r="G4369" s="2" t="str">
        <f>TEXT(MID(Sales_Transactions[[#This Row],[Order Date]],2,5),"yyy")</f>
        <v>2011</v>
      </c>
      <c r="H4369" s="2" t="str">
        <f>TEXT(MID(Sales_Transactions[[#This Row],[Order Date]],2,5),"yyy/m")</f>
        <v>2011/12</v>
      </c>
      <c r="I4369" t="s">
        <v>33</v>
      </c>
      <c r="J4369">
        <f t="shared" si="408"/>
        <v>4</v>
      </c>
      <c r="K4369" s="2">
        <v>50</v>
      </c>
      <c r="L4369" s="3">
        <v>531.48</v>
      </c>
      <c r="M4369" s="4">
        <v>0.08</v>
      </c>
      <c r="N4369" s="5" t="s">
        <v>23</v>
      </c>
      <c r="O4369" s="3">
        <v>232.58</v>
      </c>
      <c r="P4369" s="3">
        <v>10.67</v>
      </c>
      <c r="Q4369" s="3">
        <v>1.39</v>
      </c>
      <c r="R4369" s="5" t="s">
        <v>1237</v>
      </c>
      <c r="S4369" s="5" t="s">
        <v>1204</v>
      </c>
      <c r="T4369" s="5" t="str">
        <f t="shared" si="409"/>
        <v>Lena Creighton</v>
      </c>
      <c r="U4369" t="s">
        <v>1988</v>
      </c>
      <c r="V4369" s="5" t="s">
        <v>74</v>
      </c>
      <c r="W4369" s="5" t="s">
        <v>28</v>
      </c>
      <c r="X4369" s="5" t="s">
        <v>98</v>
      </c>
      <c r="Y4369" s="5" t="s">
        <v>753</v>
      </c>
      <c r="Z4369" s="5" t="s">
        <v>43</v>
      </c>
      <c r="AA4369" s="4">
        <v>0.39</v>
      </c>
      <c r="AB4369" s="1">
        <v>40878</v>
      </c>
      <c r="AC4369" s="1">
        <v>24842</v>
      </c>
      <c r="AD4369">
        <f t="shared" si="410"/>
        <v>0</v>
      </c>
      <c r="AE4369">
        <f t="shared" ca="1" si="411"/>
        <v>56</v>
      </c>
      <c r="AF4369" t="str">
        <f t="shared" ca="1" si="412"/>
        <v>18-64</v>
      </c>
      <c r="AG4369" s="3">
        <f t="shared" si="413"/>
        <v>0.24102928000000001</v>
      </c>
      <c r="AH4369" t="str">
        <f>_xlfn.IFNA(VLOOKUP(Sales_Transactions[[#This Row],[Order ID]],Returned_Items[#All],2,FALSE),"Not Returned")</f>
        <v>Not Returned</v>
      </c>
    </row>
    <row r="4370" spans="1:34" x14ac:dyDescent="0.25">
      <c r="A4370">
        <v>27106</v>
      </c>
      <c r="C4370" t="s">
        <v>1299</v>
      </c>
      <c r="D4370" s="2" t="str">
        <f>TEXT(MID(Sales_Transactions[[#This Row],[Order Date]],2,5),"d/m/yyy")</f>
        <v>1/12/2011</v>
      </c>
      <c r="E4370" s="2" t="str">
        <f>TEXT(MID(Sales_Transactions[[#This Row],[Order Date]],2,5),"d")</f>
        <v>1</v>
      </c>
      <c r="F4370" s="2" t="str">
        <f>TEXT(MID(Sales_Transactions[[#This Row],[Order Date]],2,5),"m")</f>
        <v>12</v>
      </c>
      <c r="G4370" s="2" t="str">
        <f>TEXT(MID(Sales_Transactions[[#This Row],[Order Date]],2,5),"yyy")</f>
        <v>2011</v>
      </c>
      <c r="H4370" s="2" t="str">
        <f>TEXT(MID(Sales_Transactions[[#This Row],[Order Date]],2,5),"yyy/m")</f>
        <v>2011/12</v>
      </c>
      <c r="I4370" t="s">
        <v>33</v>
      </c>
      <c r="J4370">
        <f t="shared" si="408"/>
        <v>4</v>
      </c>
      <c r="K4370" s="2">
        <v>29</v>
      </c>
      <c r="L4370" s="3">
        <v>3524.55</v>
      </c>
      <c r="M4370" s="4">
        <v>0.08</v>
      </c>
      <c r="N4370" s="5" t="s">
        <v>34</v>
      </c>
      <c r="O4370" s="3">
        <v>-570.17999999999995</v>
      </c>
      <c r="P4370" s="3">
        <v>130.97999999999999</v>
      </c>
      <c r="Q4370" s="3">
        <v>30</v>
      </c>
      <c r="R4370" s="5" t="s">
        <v>1237</v>
      </c>
      <c r="S4370" s="5" t="s">
        <v>1204</v>
      </c>
      <c r="T4370" s="5" t="str">
        <f t="shared" si="409"/>
        <v>Lena Creighton</v>
      </c>
      <c r="U4370" t="s">
        <v>1988</v>
      </c>
      <c r="V4370" s="5" t="s">
        <v>74</v>
      </c>
      <c r="W4370" s="5" t="s">
        <v>57</v>
      </c>
      <c r="X4370" s="5" t="s">
        <v>154</v>
      </c>
      <c r="Y4370" s="5" t="s">
        <v>418</v>
      </c>
      <c r="Z4370" s="5" t="s">
        <v>40</v>
      </c>
      <c r="AA4370" s="4">
        <v>0.78</v>
      </c>
      <c r="AB4370" s="1">
        <v>40880</v>
      </c>
      <c r="AC4370" s="1">
        <v>24876</v>
      </c>
      <c r="AD4370">
        <f t="shared" si="410"/>
        <v>2</v>
      </c>
      <c r="AE4370">
        <f t="shared" ca="1" si="411"/>
        <v>56</v>
      </c>
      <c r="AF4370" t="str">
        <f t="shared" ca="1" si="412"/>
        <v>18-64</v>
      </c>
      <c r="AG4370" s="3">
        <f t="shared" si="413"/>
        <v>5.5474212413793103</v>
      </c>
      <c r="AH4370" t="str">
        <f>_xlfn.IFNA(VLOOKUP(Sales_Transactions[[#This Row],[Order ID]],Returned_Items[#All],2,FALSE),"Not Returned")</f>
        <v>Not Returned</v>
      </c>
    </row>
    <row r="4371" spans="1:34" x14ac:dyDescent="0.25">
      <c r="A4371">
        <v>27106</v>
      </c>
      <c r="C4371" t="s">
        <v>1299</v>
      </c>
      <c r="D4371" s="2" t="str">
        <f>TEXT(MID(Sales_Transactions[[#This Row],[Order Date]],2,5),"d/m/yyy")</f>
        <v>1/12/2011</v>
      </c>
      <c r="E4371" s="2" t="str">
        <f>TEXT(MID(Sales_Transactions[[#This Row],[Order Date]],2,5),"d")</f>
        <v>1</v>
      </c>
      <c r="F4371" s="2" t="str">
        <f>TEXT(MID(Sales_Transactions[[#This Row],[Order Date]],2,5),"m")</f>
        <v>12</v>
      </c>
      <c r="G4371" s="2" t="str">
        <f>TEXT(MID(Sales_Transactions[[#This Row],[Order Date]],2,5),"yyy")</f>
        <v>2011</v>
      </c>
      <c r="H4371" s="2" t="str">
        <f>TEXT(MID(Sales_Transactions[[#This Row],[Order Date]],2,5),"yyy/m")</f>
        <v>2011/12</v>
      </c>
      <c r="I4371" t="s">
        <v>33</v>
      </c>
      <c r="J4371">
        <f t="shared" si="408"/>
        <v>4</v>
      </c>
      <c r="K4371" s="2">
        <v>42</v>
      </c>
      <c r="L4371" s="3">
        <v>890.61</v>
      </c>
      <c r="M4371" s="4">
        <v>0.05</v>
      </c>
      <c r="N4371" s="5" t="s">
        <v>23</v>
      </c>
      <c r="O4371" s="3">
        <v>297.11</v>
      </c>
      <c r="P4371" s="3">
        <v>22.23</v>
      </c>
      <c r="Q4371" s="3">
        <v>3.63</v>
      </c>
      <c r="R4371" s="5" t="s">
        <v>1237</v>
      </c>
      <c r="S4371" s="5" t="s">
        <v>1204</v>
      </c>
      <c r="T4371" s="5" t="str">
        <f t="shared" si="409"/>
        <v>Lena Creighton</v>
      </c>
      <c r="U4371" t="s">
        <v>1988</v>
      </c>
      <c r="V4371" s="5" t="s">
        <v>74</v>
      </c>
      <c r="W4371" s="5" t="s">
        <v>57</v>
      </c>
      <c r="X4371" s="5" t="s">
        <v>58</v>
      </c>
      <c r="Y4371" s="5" t="s">
        <v>1070</v>
      </c>
      <c r="Z4371" s="5" t="s">
        <v>60</v>
      </c>
      <c r="AA4371" s="4">
        <v>0.52</v>
      </c>
      <c r="AB4371" s="1">
        <v>40880</v>
      </c>
      <c r="AC4371" s="1">
        <v>21967</v>
      </c>
      <c r="AD4371">
        <f t="shared" si="410"/>
        <v>2</v>
      </c>
      <c r="AE4371">
        <f t="shared" ca="1" si="411"/>
        <v>64</v>
      </c>
      <c r="AF4371" t="str">
        <f t="shared" ca="1" si="412"/>
        <v>18-64</v>
      </c>
      <c r="AG4371" s="3">
        <f t="shared" si="413"/>
        <v>0.61544964285714288</v>
      </c>
      <c r="AH4371" t="str">
        <f>_xlfn.IFNA(VLOOKUP(Sales_Transactions[[#This Row],[Order ID]],Returned_Items[#All],2,FALSE),"Not Returned")</f>
        <v>Not Returned</v>
      </c>
    </row>
    <row r="4372" spans="1:34" x14ac:dyDescent="0.25">
      <c r="A4372">
        <v>27106</v>
      </c>
      <c r="C4372" t="s">
        <v>1299</v>
      </c>
      <c r="D4372" s="2" t="str">
        <f>TEXT(MID(Sales_Transactions[[#This Row],[Order Date]],2,5),"d/m/yyy")</f>
        <v>1/12/2011</v>
      </c>
      <c r="E4372" s="2" t="str">
        <f>TEXT(MID(Sales_Transactions[[#This Row],[Order Date]],2,5),"d")</f>
        <v>1</v>
      </c>
      <c r="F4372" s="2" t="str">
        <f>TEXT(MID(Sales_Transactions[[#This Row],[Order Date]],2,5),"m")</f>
        <v>12</v>
      </c>
      <c r="G4372" s="2" t="str">
        <f>TEXT(MID(Sales_Transactions[[#This Row],[Order Date]],2,5),"yyy")</f>
        <v>2011</v>
      </c>
      <c r="H4372" s="2" t="str">
        <f>TEXT(MID(Sales_Transactions[[#This Row],[Order Date]],2,5),"yyy/m")</f>
        <v>2011/12</v>
      </c>
      <c r="I4372" t="s">
        <v>33</v>
      </c>
      <c r="J4372">
        <f t="shared" si="408"/>
        <v>4</v>
      </c>
      <c r="K4372" s="2">
        <v>10</v>
      </c>
      <c r="L4372" s="3">
        <v>64.19</v>
      </c>
      <c r="M4372" s="4">
        <v>0.08</v>
      </c>
      <c r="N4372" s="5" t="s">
        <v>23</v>
      </c>
      <c r="O4372" s="3">
        <v>3.77</v>
      </c>
      <c r="P4372" s="3">
        <v>6.68</v>
      </c>
      <c r="Q4372" s="3">
        <v>1.5</v>
      </c>
      <c r="R4372" s="5" t="s">
        <v>1237</v>
      </c>
      <c r="S4372" s="5" t="s">
        <v>1204</v>
      </c>
      <c r="T4372" s="5" t="str">
        <f t="shared" si="409"/>
        <v>Lena Creighton</v>
      </c>
      <c r="U4372" t="s">
        <v>1988</v>
      </c>
      <c r="V4372" s="5" t="s">
        <v>74</v>
      </c>
      <c r="W4372" s="5" t="s">
        <v>28</v>
      </c>
      <c r="X4372" s="5" t="s">
        <v>124</v>
      </c>
      <c r="Y4372" s="5" t="s">
        <v>1029</v>
      </c>
      <c r="Z4372" s="5" t="s">
        <v>84</v>
      </c>
      <c r="AA4372" s="4">
        <v>0.48</v>
      </c>
      <c r="AB4372" s="1">
        <v>40880</v>
      </c>
      <c r="AC4372" s="1">
        <v>22100</v>
      </c>
      <c r="AD4372">
        <f t="shared" si="410"/>
        <v>2</v>
      </c>
      <c r="AE4372">
        <f t="shared" ca="1" si="411"/>
        <v>64</v>
      </c>
      <c r="AF4372" t="str">
        <f t="shared" ca="1" si="412"/>
        <v>18-64</v>
      </c>
      <c r="AG4372" s="3">
        <f t="shared" si="413"/>
        <v>0.8174655999999999</v>
      </c>
      <c r="AH4372" t="str">
        <f>_xlfn.IFNA(VLOOKUP(Sales_Transactions[[#This Row],[Order ID]],Returned_Items[#All],2,FALSE),"Not Returned")</f>
        <v>Not Returned</v>
      </c>
    </row>
    <row r="4373" spans="1:34" x14ac:dyDescent="0.25">
      <c r="A4373">
        <v>27527</v>
      </c>
      <c r="C4373" t="s">
        <v>2450</v>
      </c>
      <c r="D4373" s="2" t="str">
        <f>TEXT(MID(Sales_Transactions[[#This Row],[Order Date]],2,5),"d/m/yyy")</f>
        <v>30/11/2010</v>
      </c>
      <c r="E4373" s="2" t="str">
        <f>TEXT(MID(Sales_Transactions[[#This Row],[Order Date]],2,5),"d")</f>
        <v>30</v>
      </c>
      <c r="F4373" s="2" t="str">
        <f>TEXT(MID(Sales_Transactions[[#This Row],[Order Date]],2,5),"m")</f>
        <v>11</v>
      </c>
      <c r="G4373" s="2" t="str">
        <f>TEXT(MID(Sales_Transactions[[#This Row],[Order Date]],2,5),"yyy")</f>
        <v>2010</v>
      </c>
      <c r="H4373" s="2" t="str">
        <f>TEXT(MID(Sales_Transactions[[#This Row],[Order Date]],2,5),"yyy/m")</f>
        <v>2010/11</v>
      </c>
      <c r="I4373" t="s">
        <v>78</v>
      </c>
      <c r="J4373">
        <f t="shared" si="408"/>
        <v>3</v>
      </c>
      <c r="K4373" s="2">
        <v>37</v>
      </c>
      <c r="L4373" s="3">
        <v>376.58</v>
      </c>
      <c r="M4373" s="4">
        <v>0.09</v>
      </c>
      <c r="N4373" s="5" t="s">
        <v>23</v>
      </c>
      <c r="O4373" s="3">
        <v>1.33</v>
      </c>
      <c r="P4373" s="3">
        <v>10.4</v>
      </c>
      <c r="Q4373" s="3">
        <v>5.4</v>
      </c>
      <c r="R4373" s="5" t="s">
        <v>1218</v>
      </c>
      <c r="S4373" s="5" t="s">
        <v>1219</v>
      </c>
      <c r="T4373" s="5" t="str">
        <f t="shared" si="409"/>
        <v>Rob Haberlin</v>
      </c>
      <c r="U4373" t="s">
        <v>1988</v>
      </c>
      <c r="V4373" s="5" t="s">
        <v>37</v>
      </c>
      <c r="W4373" s="5" t="s">
        <v>57</v>
      </c>
      <c r="X4373" s="5" t="s">
        <v>58</v>
      </c>
      <c r="Y4373" s="5" t="s">
        <v>1303</v>
      </c>
      <c r="Z4373" s="5" t="s">
        <v>60</v>
      </c>
      <c r="AA4373" s="4">
        <v>0.51</v>
      </c>
      <c r="AB4373" s="1">
        <v>40515</v>
      </c>
      <c r="AC4373" s="1">
        <v>21979</v>
      </c>
      <c r="AD4373">
        <f t="shared" si="410"/>
        <v>3</v>
      </c>
      <c r="AE4373">
        <f t="shared" ca="1" si="411"/>
        <v>64</v>
      </c>
      <c r="AF4373" t="str">
        <f t="shared" ca="1" si="412"/>
        <v>18-64</v>
      </c>
      <c r="AG4373" s="3">
        <f t="shared" si="413"/>
        <v>0.42677405405405411</v>
      </c>
      <c r="AH4373" t="str">
        <f>_xlfn.IFNA(VLOOKUP(Sales_Transactions[[#This Row],[Order ID]],Returned_Items[#All],2,FALSE),"Not Returned")</f>
        <v>Not Returned</v>
      </c>
    </row>
    <row r="4374" spans="1:34" x14ac:dyDescent="0.25">
      <c r="A4374">
        <v>27746</v>
      </c>
      <c r="C4374" t="s">
        <v>1102</v>
      </c>
      <c r="D4374" s="2" t="str">
        <f>TEXT(MID(Sales_Transactions[[#This Row],[Order Date]],2,5),"d/m/yyy")</f>
        <v>4/12/2010</v>
      </c>
      <c r="E4374" s="2" t="str">
        <f>TEXT(MID(Sales_Transactions[[#This Row],[Order Date]],2,5),"d")</f>
        <v>4</v>
      </c>
      <c r="F4374" s="2" t="str">
        <f>TEXT(MID(Sales_Transactions[[#This Row],[Order Date]],2,5),"m")</f>
        <v>12</v>
      </c>
      <c r="G4374" s="2" t="str">
        <f>TEXT(MID(Sales_Transactions[[#This Row],[Order Date]],2,5),"yyy")</f>
        <v>2010</v>
      </c>
      <c r="H4374" s="2" t="str">
        <f>TEXT(MID(Sales_Transactions[[#This Row],[Order Date]],2,5),"yyy/m")</f>
        <v>2010/12</v>
      </c>
      <c r="I4374" t="s">
        <v>101</v>
      </c>
      <c r="J4374">
        <f t="shared" si="408"/>
        <v>1</v>
      </c>
      <c r="K4374" s="2">
        <v>3</v>
      </c>
      <c r="L4374" s="3">
        <v>1540.77</v>
      </c>
      <c r="M4374" s="4">
        <v>0.04</v>
      </c>
      <c r="N4374" s="5" t="s">
        <v>23</v>
      </c>
      <c r="O4374" s="3">
        <v>-1572.64</v>
      </c>
      <c r="P4374" s="3">
        <v>499.99</v>
      </c>
      <c r="Q4374" s="3">
        <v>24.49</v>
      </c>
      <c r="R4374" s="5" t="s">
        <v>936</v>
      </c>
      <c r="S4374" s="5" t="s">
        <v>937</v>
      </c>
      <c r="T4374" s="5" t="str">
        <f t="shared" si="409"/>
        <v>Jenna Caffey</v>
      </c>
      <c r="U4374" t="s">
        <v>1988</v>
      </c>
      <c r="V4374" s="5" t="s">
        <v>37</v>
      </c>
      <c r="W4374" s="5" t="s">
        <v>48</v>
      </c>
      <c r="X4374" s="5" t="s">
        <v>131</v>
      </c>
      <c r="Y4374" s="5" t="s">
        <v>337</v>
      </c>
      <c r="Z4374" s="5" t="s">
        <v>31</v>
      </c>
      <c r="AA4374" s="4">
        <v>0.36</v>
      </c>
      <c r="AB4374" s="1">
        <v>40516</v>
      </c>
      <c r="AC4374" s="1">
        <v>22116</v>
      </c>
      <c r="AD4374">
        <f t="shared" si="410"/>
        <v>0</v>
      </c>
      <c r="AE4374">
        <f t="shared" ca="1" si="411"/>
        <v>64</v>
      </c>
      <c r="AF4374" t="str">
        <f t="shared" ca="1" si="412"/>
        <v>18-64</v>
      </c>
      <c r="AG4374" s="3">
        <f t="shared" si="413"/>
        <v>174.76000133333332</v>
      </c>
      <c r="AH4374" t="str">
        <f>_xlfn.IFNA(VLOOKUP(Sales_Transactions[[#This Row],[Order ID]],Returned_Items[#All],2,FALSE),"Not Returned")</f>
        <v>Not Returned</v>
      </c>
    </row>
    <row r="4375" spans="1:34" x14ac:dyDescent="0.25">
      <c r="A4375">
        <v>27811</v>
      </c>
      <c r="C4375" t="s">
        <v>1210</v>
      </c>
      <c r="D4375" s="2" t="str">
        <f>TEXT(MID(Sales_Transactions[[#This Row],[Order Date]],2,5),"d/m/yyy")</f>
        <v>4/3/2011</v>
      </c>
      <c r="E4375" s="2" t="str">
        <f>TEXT(MID(Sales_Transactions[[#This Row],[Order Date]],2,5),"d")</f>
        <v>4</v>
      </c>
      <c r="F4375" s="2" t="str">
        <f>TEXT(MID(Sales_Transactions[[#This Row],[Order Date]],2,5),"m")</f>
        <v>3</v>
      </c>
      <c r="G4375" s="2" t="str">
        <f>TEXT(MID(Sales_Transactions[[#This Row],[Order Date]],2,5),"yyy")</f>
        <v>2011</v>
      </c>
      <c r="H4375" s="2" t="str">
        <f>TEXT(MID(Sales_Transactions[[#This Row],[Order Date]],2,5),"yyy/m")</f>
        <v>2011/3</v>
      </c>
      <c r="I4375" t="s">
        <v>52</v>
      </c>
      <c r="J4375">
        <f t="shared" si="408"/>
        <v>1</v>
      </c>
      <c r="K4375" s="2">
        <v>4</v>
      </c>
      <c r="L4375" s="3">
        <v>73.900000000000006</v>
      </c>
      <c r="M4375" s="4">
        <v>0.06</v>
      </c>
      <c r="N4375" s="5" t="s">
        <v>23</v>
      </c>
      <c r="O4375" s="3">
        <v>-39.64</v>
      </c>
      <c r="P4375" s="3">
        <v>15.99</v>
      </c>
      <c r="Q4375" s="3">
        <v>13.18</v>
      </c>
      <c r="R4375" s="5" t="s">
        <v>3124</v>
      </c>
      <c r="S4375" s="5" t="s">
        <v>3125</v>
      </c>
      <c r="T4375" s="5" t="str">
        <f t="shared" si="409"/>
        <v>Odella Nelson</v>
      </c>
      <c r="U4375" t="s">
        <v>1988</v>
      </c>
      <c r="V4375" s="5" t="s">
        <v>27</v>
      </c>
      <c r="W4375" s="5" t="s">
        <v>28</v>
      </c>
      <c r="X4375" s="5" t="s">
        <v>41</v>
      </c>
      <c r="Y4375" s="5" t="s">
        <v>120</v>
      </c>
      <c r="Z4375" s="5" t="s">
        <v>43</v>
      </c>
      <c r="AA4375" s="4">
        <v>0.37</v>
      </c>
      <c r="AB4375" s="1">
        <v>40607</v>
      </c>
      <c r="AC4375" s="1">
        <v>13989</v>
      </c>
      <c r="AD4375">
        <f t="shared" si="410"/>
        <v>1</v>
      </c>
      <c r="AE4375">
        <f t="shared" ca="1" si="411"/>
        <v>86</v>
      </c>
      <c r="AF4375" t="str">
        <f t="shared" ca="1" si="412"/>
        <v>Over 65</v>
      </c>
      <c r="AG4375" s="3">
        <f t="shared" si="413"/>
        <v>7.2901015000000005</v>
      </c>
      <c r="AH4375" t="str">
        <f>_xlfn.IFNA(VLOOKUP(Sales_Transactions[[#This Row],[Order ID]],Returned_Items[#All],2,FALSE),"Not Returned")</f>
        <v>Not Returned</v>
      </c>
    </row>
    <row r="4376" spans="1:34" hidden="1" x14ac:dyDescent="0.25">
      <c r="A4376">
        <v>27974</v>
      </c>
      <c r="C4376" t="s">
        <v>668</v>
      </c>
      <c r="D4376" s="2" t="str">
        <f>TEXT(MID(Sales_Transactions[[#This Row],[Order Date]],2,5),"d/m/yyy")</f>
        <v>7/10/2010</v>
      </c>
      <c r="E4376" s="2" t="str">
        <f>TEXT(MID(Sales_Transactions[[#This Row],[Order Date]],2,5),"d")</f>
        <v>7</v>
      </c>
      <c r="F4376" s="2" t="str">
        <f>TEXT(MID(Sales_Transactions[[#This Row],[Order Date]],2,5),"m")</f>
        <v>10</v>
      </c>
      <c r="G4376" s="2" t="str">
        <f>TEXT(MID(Sales_Transactions[[#This Row],[Order Date]],2,5),"yyy")</f>
        <v>2010</v>
      </c>
      <c r="H4376" s="2" t="str">
        <f>TEXT(MID(Sales_Transactions[[#This Row],[Order Date]],2,5),"yyy/m")</f>
        <v>2010/10</v>
      </c>
      <c r="I4376" t="s">
        <v>33</v>
      </c>
      <c r="J4376">
        <f t="shared" si="408"/>
        <v>4</v>
      </c>
      <c r="K4376" s="2">
        <v>35</v>
      </c>
      <c r="L4376">
        <v>897.42</v>
      </c>
      <c r="M4376">
        <v>0.08</v>
      </c>
      <c r="N4376" t="s">
        <v>23</v>
      </c>
      <c r="O4376">
        <v>127.17</v>
      </c>
      <c r="P4376">
        <v>26.64</v>
      </c>
      <c r="Q4376">
        <v>5.3</v>
      </c>
      <c r="R4376" t="s">
        <v>1768</v>
      </c>
      <c r="S4376" t="s">
        <v>1436</v>
      </c>
      <c r="T4376" t="str">
        <f t="shared" si="409"/>
        <v>Art Foster</v>
      </c>
      <c r="U4376" t="s">
        <v>1988</v>
      </c>
      <c r="V4376" t="s">
        <v>74</v>
      </c>
      <c r="W4376" t="s">
        <v>57</v>
      </c>
      <c r="X4376" t="s">
        <v>154</v>
      </c>
      <c r="Y4376" t="s">
        <v>2469</v>
      </c>
      <c r="Z4376" t="s">
        <v>56</v>
      </c>
      <c r="AA4376"/>
      <c r="AB4376" s="1">
        <v>40459</v>
      </c>
      <c r="AC4376" s="1">
        <v>14165</v>
      </c>
      <c r="AD4376">
        <f t="shared" si="410"/>
        <v>1</v>
      </c>
      <c r="AE4376">
        <f t="shared" ca="1" si="411"/>
        <v>85</v>
      </c>
      <c r="AF4376" t="str">
        <f t="shared" ca="1" si="412"/>
        <v>Over 65</v>
      </c>
      <c r="AG4376">
        <f t="shared" si="413"/>
        <v>0.91196251428571429</v>
      </c>
      <c r="AH4376" t="str">
        <f>_xlfn.IFNA(VLOOKUP(Sales_Transactions[[#This Row],[Order ID]],Returned_Items[#All],2,FALSE),"Not Returned")</f>
        <v>Not Returned</v>
      </c>
    </row>
    <row r="4377" spans="1:34" x14ac:dyDescent="0.25">
      <c r="A4377">
        <v>27974</v>
      </c>
      <c r="C4377" t="s">
        <v>668</v>
      </c>
      <c r="D4377" s="2" t="str">
        <f>TEXT(MID(Sales_Transactions[[#This Row],[Order Date]],2,5),"d/m/yyy")</f>
        <v>7/10/2010</v>
      </c>
      <c r="E4377" s="2" t="str">
        <f>TEXT(MID(Sales_Transactions[[#This Row],[Order Date]],2,5),"d")</f>
        <v>7</v>
      </c>
      <c r="F4377" s="2" t="str">
        <f>TEXT(MID(Sales_Transactions[[#This Row],[Order Date]],2,5),"m")</f>
        <v>10</v>
      </c>
      <c r="G4377" s="2" t="str">
        <f>TEXT(MID(Sales_Transactions[[#This Row],[Order Date]],2,5),"yyy")</f>
        <v>2010</v>
      </c>
      <c r="H4377" s="2" t="str">
        <f>TEXT(MID(Sales_Transactions[[#This Row],[Order Date]],2,5),"yyy/m")</f>
        <v>2010/10</v>
      </c>
      <c r="I4377" t="s">
        <v>33</v>
      </c>
      <c r="J4377">
        <f t="shared" si="408"/>
        <v>4</v>
      </c>
      <c r="K4377" s="2">
        <v>27</v>
      </c>
      <c r="L4377" s="3">
        <v>306.02</v>
      </c>
      <c r="M4377" s="4">
        <v>0.08</v>
      </c>
      <c r="N4377" s="5" t="s">
        <v>23</v>
      </c>
      <c r="O4377" s="3">
        <v>-6.7</v>
      </c>
      <c r="P4377" s="3">
        <v>12.07</v>
      </c>
      <c r="Q4377" s="3">
        <v>6.2</v>
      </c>
      <c r="R4377" s="5" t="s">
        <v>1768</v>
      </c>
      <c r="S4377" s="5" t="s">
        <v>1436</v>
      </c>
      <c r="T4377" s="5" t="str">
        <f t="shared" si="409"/>
        <v>Art Foster</v>
      </c>
      <c r="U4377" t="s">
        <v>1988</v>
      </c>
      <c r="V4377" s="5" t="s">
        <v>74</v>
      </c>
      <c r="W4377" s="5" t="s">
        <v>57</v>
      </c>
      <c r="X4377" s="5" t="s">
        <v>58</v>
      </c>
      <c r="Y4377" s="5" t="s">
        <v>3172</v>
      </c>
      <c r="Z4377" s="5" t="s">
        <v>84</v>
      </c>
      <c r="AA4377" s="4">
        <v>0.52</v>
      </c>
      <c r="AB4377" s="1">
        <v>40459</v>
      </c>
      <c r="AC4377" s="1">
        <v>14138</v>
      </c>
      <c r="AD4377">
        <f t="shared" si="410"/>
        <v>1</v>
      </c>
      <c r="AE4377">
        <f t="shared" ca="1" si="411"/>
        <v>85</v>
      </c>
      <c r="AF4377" t="str">
        <f t="shared" ca="1" si="412"/>
        <v>Over 65</v>
      </c>
      <c r="AG4377" s="3">
        <f t="shared" si="413"/>
        <v>0.67630903703703704</v>
      </c>
      <c r="AH4377" t="str">
        <f>_xlfn.IFNA(VLOOKUP(Sales_Transactions[[#This Row],[Order ID]],Returned_Items[#All],2,FALSE),"Not Returned")</f>
        <v>Not Returned</v>
      </c>
    </row>
    <row r="4378" spans="1:34" x14ac:dyDescent="0.25">
      <c r="A4378">
        <v>28774</v>
      </c>
      <c r="C4378" t="s">
        <v>2859</v>
      </c>
      <c r="D4378" s="2" t="str">
        <f>TEXT(MID(Sales_Transactions[[#This Row],[Order Date]],2,5),"d/m/yyy")</f>
        <v>1/1/2009</v>
      </c>
      <c r="E4378" s="2" t="str">
        <f>TEXT(MID(Sales_Transactions[[#This Row],[Order Date]],2,5),"d")</f>
        <v>1</v>
      </c>
      <c r="F4378" s="2" t="str">
        <f>TEXT(MID(Sales_Transactions[[#This Row],[Order Date]],2,5),"m")</f>
        <v>1</v>
      </c>
      <c r="G4378" s="2" t="str">
        <f>TEXT(MID(Sales_Transactions[[#This Row],[Order Date]],2,5),"yyy")</f>
        <v>2009</v>
      </c>
      <c r="H4378" s="2" t="str">
        <f>TEXT(MID(Sales_Transactions[[#This Row],[Order Date]],2,5),"yyy/m")</f>
        <v>2009/1</v>
      </c>
      <c r="I4378" t="s">
        <v>33</v>
      </c>
      <c r="J4378">
        <f t="shared" si="408"/>
        <v>4</v>
      </c>
      <c r="K4378" s="2">
        <v>32</v>
      </c>
      <c r="L4378" s="3">
        <v>180.36</v>
      </c>
      <c r="M4378" s="4">
        <v>0.1</v>
      </c>
      <c r="N4378" s="5" t="s">
        <v>23</v>
      </c>
      <c r="O4378" s="3">
        <v>-111.8</v>
      </c>
      <c r="P4378" s="3">
        <v>5.98</v>
      </c>
      <c r="Q4378" s="3">
        <v>4.6900000000000004</v>
      </c>
      <c r="R4378" s="5" t="s">
        <v>3164</v>
      </c>
      <c r="S4378" s="5" t="s">
        <v>3165</v>
      </c>
      <c r="T4378" s="5" t="str">
        <f t="shared" si="409"/>
        <v>Jessica Myrick</v>
      </c>
      <c r="U4378" t="s">
        <v>1988</v>
      </c>
      <c r="V4378" s="5" t="s">
        <v>27</v>
      </c>
      <c r="W4378" s="5" t="s">
        <v>28</v>
      </c>
      <c r="X4378" s="5" t="s">
        <v>29</v>
      </c>
      <c r="Y4378" s="5" t="s">
        <v>844</v>
      </c>
      <c r="Z4378" s="5" t="s">
        <v>43</v>
      </c>
      <c r="AA4378" s="4">
        <v>0.68</v>
      </c>
      <c r="AB4378" s="1">
        <v>39815</v>
      </c>
      <c r="AC4378" s="1">
        <v>24598</v>
      </c>
      <c r="AD4378">
        <f t="shared" si="410"/>
        <v>1</v>
      </c>
      <c r="AE4378">
        <f t="shared" ca="1" si="411"/>
        <v>57</v>
      </c>
      <c r="AF4378" t="str">
        <f t="shared" ca="1" si="412"/>
        <v>18-64</v>
      </c>
      <c r="AG4378" s="3">
        <f t="shared" si="413"/>
        <v>0.33325062500000002</v>
      </c>
      <c r="AH4378" t="str">
        <f>_xlfn.IFNA(VLOOKUP(Sales_Transactions[[#This Row],[Order ID]],Returned_Items[#All],2,FALSE),"Not Returned")</f>
        <v>Not Returned</v>
      </c>
    </row>
    <row r="4379" spans="1:34" x14ac:dyDescent="0.25">
      <c r="A4379">
        <v>29607</v>
      </c>
      <c r="C4379" t="s">
        <v>1416</v>
      </c>
      <c r="D4379" s="2" t="str">
        <f>TEXT(MID(Sales_Transactions[[#This Row],[Order Date]],2,5),"d/m/yyy")</f>
        <v>13/3/2012</v>
      </c>
      <c r="E4379" s="2" t="str">
        <f>TEXT(MID(Sales_Transactions[[#This Row],[Order Date]],2,5),"d")</f>
        <v>13</v>
      </c>
      <c r="F4379" s="2" t="str">
        <f>TEXT(MID(Sales_Transactions[[#This Row],[Order Date]],2,5),"m")</f>
        <v>3</v>
      </c>
      <c r="G4379" s="2" t="str">
        <f>TEXT(MID(Sales_Transactions[[#This Row],[Order Date]],2,5),"yyy")</f>
        <v>2012</v>
      </c>
      <c r="H4379" s="2" t="str">
        <f>TEXT(MID(Sales_Transactions[[#This Row],[Order Date]],2,5),"yyy/m")</f>
        <v>2012/3</v>
      </c>
      <c r="I4379" t="s">
        <v>78</v>
      </c>
      <c r="J4379">
        <f t="shared" si="408"/>
        <v>3</v>
      </c>
      <c r="K4379" s="2">
        <v>20</v>
      </c>
      <c r="L4379" s="3">
        <v>240.74</v>
      </c>
      <c r="M4379" s="4">
        <v>0.05</v>
      </c>
      <c r="N4379" s="5" t="s">
        <v>23</v>
      </c>
      <c r="O4379" s="3">
        <v>21.05</v>
      </c>
      <c r="P4379" s="3">
        <v>12.28</v>
      </c>
      <c r="Q4379" s="3">
        <v>5.09</v>
      </c>
      <c r="R4379" s="5" t="s">
        <v>1814</v>
      </c>
      <c r="S4379" s="5" t="s">
        <v>2692</v>
      </c>
      <c r="T4379" s="5" t="str">
        <f t="shared" si="409"/>
        <v>Ken Brennan</v>
      </c>
      <c r="U4379" t="s">
        <v>1988</v>
      </c>
      <c r="V4379" s="5" t="s">
        <v>74</v>
      </c>
      <c r="W4379" s="5" t="s">
        <v>28</v>
      </c>
      <c r="X4379" s="5" t="s">
        <v>75</v>
      </c>
      <c r="Y4379" s="5" t="s">
        <v>1706</v>
      </c>
      <c r="Z4379" s="5" t="s">
        <v>43</v>
      </c>
      <c r="AA4379" s="4">
        <v>0.38</v>
      </c>
      <c r="AB4379" s="1">
        <v>40983</v>
      </c>
      <c r="AC4379" s="1">
        <v>24658</v>
      </c>
      <c r="AD4379">
        <f t="shared" si="410"/>
        <v>2</v>
      </c>
      <c r="AE4379">
        <f t="shared" ca="1" si="411"/>
        <v>57</v>
      </c>
      <c r="AF4379" t="str">
        <f t="shared" ca="1" si="412"/>
        <v>18-64</v>
      </c>
      <c r="AG4379" s="3">
        <f t="shared" si="413"/>
        <v>0.86819299999999999</v>
      </c>
      <c r="AH4379" t="str">
        <f>_xlfn.IFNA(VLOOKUP(Sales_Transactions[[#This Row],[Order ID]],Returned_Items[#All],2,FALSE),"Not Returned")</f>
        <v>Not Returned</v>
      </c>
    </row>
    <row r="4380" spans="1:34" x14ac:dyDescent="0.25">
      <c r="A4380">
        <v>29730</v>
      </c>
      <c r="C4380" t="s">
        <v>2206</v>
      </c>
      <c r="D4380" s="2" t="str">
        <f>TEXT(MID(Sales_Transactions[[#This Row],[Order Date]],2,5),"d/m/yyy")</f>
        <v>16/6/2010</v>
      </c>
      <c r="E4380" s="2" t="str">
        <f>TEXT(MID(Sales_Transactions[[#This Row],[Order Date]],2,5),"d")</f>
        <v>16</v>
      </c>
      <c r="F4380" s="2" t="str">
        <f>TEXT(MID(Sales_Transactions[[#This Row],[Order Date]],2,5),"m")</f>
        <v>6</v>
      </c>
      <c r="G4380" s="2" t="str">
        <f>TEXT(MID(Sales_Transactions[[#This Row],[Order Date]],2,5),"yyy")</f>
        <v>2010</v>
      </c>
      <c r="H4380" s="2" t="str">
        <f>TEXT(MID(Sales_Transactions[[#This Row],[Order Date]],2,5),"yyy/m")</f>
        <v>2010/6</v>
      </c>
      <c r="I4380" t="s">
        <v>101</v>
      </c>
      <c r="J4380">
        <f t="shared" si="408"/>
        <v>1</v>
      </c>
      <c r="K4380" s="2">
        <v>21</v>
      </c>
      <c r="L4380" s="3">
        <v>3072.86</v>
      </c>
      <c r="M4380" s="4">
        <v>0.08</v>
      </c>
      <c r="N4380" s="5" t="s">
        <v>34</v>
      </c>
      <c r="O4380" s="3">
        <v>-364.87</v>
      </c>
      <c r="P4380" s="3">
        <v>150.97999999999999</v>
      </c>
      <c r="Q4380" s="3">
        <v>39.25</v>
      </c>
      <c r="R4380" s="5" t="s">
        <v>1814</v>
      </c>
      <c r="S4380" s="5" t="s">
        <v>2692</v>
      </c>
      <c r="T4380" s="5" t="str">
        <f t="shared" si="409"/>
        <v>Ken Brennan</v>
      </c>
      <c r="U4380" t="s">
        <v>1988</v>
      </c>
      <c r="V4380" s="5" t="s">
        <v>37</v>
      </c>
      <c r="W4380" s="5" t="s">
        <v>57</v>
      </c>
      <c r="X4380" s="5" t="s">
        <v>107</v>
      </c>
      <c r="Y4380" s="5" t="s">
        <v>2525</v>
      </c>
      <c r="Z4380" s="5" t="s">
        <v>106</v>
      </c>
      <c r="AA4380" s="4">
        <v>0.75</v>
      </c>
      <c r="AB4380" s="1">
        <v>40347</v>
      </c>
      <c r="AC4380" s="1">
        <v>24537</v>
      </c>
      <c r="AD4380">
        <f t="shared" si="410"/>
        <v>2</v>
      </c>
      <c r="AE4380">
        <f t="shared" ca="1" si="411"/>
        <v>57</v>
      </c>
      <c r="AF4380" t="str">
        <f t="shared" ca="1" si="412"/>
        <v>18-64</v>
      </c>
      <c r="AG4380" s="3">
        <f t="shared" si="413"/>
        <v>9.0528198095238093</v>
      </c>
      <c r="AH4380" t="str">
        <f>_xlfn.IFNA(VLOOKUP(Sales_Transactions[[#This Row],[Order ID]],Returned_Items[#All],2,FALSE),"Not Returned")</f>
        <v>Not Returned</v>
      </c>
    </row>
    <row r="4381" spans="1:34" x14ac:dyDescent="0.25">
      <c r="A4381">
        <v>30144</v>
      </c>
      <c r="C4381" t="s">
        <v>2659</v>
      </c>
      <c r="D4381" s="2" t="str">
        <f>TEXT(MID(Sales_Transactions[[#This Row],[Order Date]],2,5),"d/m/yyy")</f>
        <v>6/8/2011</v>
      </c>
      <c r="E4381" s="2" t="str">
        <f>TEXT(MID(Sales_Transactions[[#This Row],[Order Date]],2,5),"d")</f>
        <v>6</v>
      </c>
      <c r="F4381" s="2" t="str">
        <f>TEXT(MID(Sales_Transactions[[#This Row],[Order Date]],2,5),"m")</f>
        <v>8</v>
      </c>
      <c r="G4381" s="2" t="str">
        <f>TEXT(MID(Sales_Transactions[[#This Row],[Order Date]],2,5),"yyy")</f>
        <v>2011</v>
      </c>
      <c r="H4381" s="2" t="str">
        <f>TEXT(MID(Sales_Transactions[[#This Row],[Order Date]],2,5),"yyy/m")</f>
        <v>2011/8</v>
      </c>
      <c r="I4381" t="s">
        <v>22</v>
      </c>
      <c r="J4381">
        <f t="shared" si="408"/>
        <v>2</v>
      </c>
      <c r="K4381" s="2">
        <v>25</v>
      </c>
      <c r="L4381" s="3">
        <v>5503.39</v>
      </c>
      <c r="M4381" s="4">
        <v>0.08</v>
      </c>
      <c r="N4381" s="5" t="s">
        <v>34</v>
      </c>
      <c r="O4381" s="3">
        <v>-528.65</v>
      </c>
      <c r="P4381" s="3">
        <v>218.75</v>
      </c>
      <c r="Q4381" s="3">
        <v>69.64</v>
      </c>
      <c r="R4381" s="5" t="s">
        <v>3161</v>
      </c>
      <c r="S4381" s="5" t="s">
        <v>3162</v>
      </c>
      <c r="T4381" s="5" t="str">
        <f t="shared" si="409"/>
        <v>Joe Kamberova</v>
      </c>
      <c r="U4381" t="s">
        <v>1988</v>
      </c>
      <c r="V4381" s="5" t="s">
        <v>27</v>
      </c>
      <c r="W4381" s="5" t="s">
        <v>57</v>
      </c>
      <c r="X4381" s="5" t="s">
        <v>107</v>
      </c>
      <c r="Y4381" s="5" t="s">
        <v>397</v>
      </c>
      <c r="Z4381" s="5" t="s">
        <v>106</v>
      </c>
      <c r="AA4381" s="4">
        <v>0.77</v>
      </c>
      <c r="AB4381" s="1">
        <v>40766</v>
      </c>
      <c r="AC4381" s="1">
        <v>24799</v>
      </c>
      <c r="AD4381">
        <f t="shared" si="410"/>
        <v>5</v>
      </c>
      <c r="AE4381">
        <f t="shared" ca="1" si="411"/>
        <v>56</v>
      </c>
      <c r="AF4381" t="str">
        <f t="shared" ca="1" si="412"/>
        <v>18-64</v>
      </c>
      <c r="AG4381" s="3">
        <f t="shared" si="413"/>
        <v>11.528599999999999</v>
      </c>
      <c r="AH4381" t="str">
        <f>_xlfn.IFNA(VLOOKUP(Sales_Transactions[[#This Row],[Order ID]],Returned_Items[#All],2,FALSE),"Not Returned")</f>
        <v>Not Returned</v>
      </c>
    </row>
    <row r="4382" spans="1:34" x14ac:dyDescent="0.25">
      <c r="A4382">
        <v>31266</v>
      </c>
      <c r="C4382" t="s">
        <v>3183</v>
      </c>
      <c r="D4382" s="2" t="str">
        <f>TEXT(MID(Sales_Transactions[[#This Row],[Order Date]],2,5),"d/m/yyy")</f>
        <v>3/10/2012</v>
      </c>
      <c r="E4382" s="2" t="str">
        <f>TEXT(MID(Sales_Transactions[[#This Row],[Order Date]],2,5),"d")</f>
        <v>3</v>
      </c>
      <c r="F4382" s="2" t="str">
        <f>TEXT(MID(Sales_Transactions[[#This Row],[Order Date]],2,5),"m")</f>
        <v>10</v>
      </c>
      <c r="G4382" s="2" t="str">
        <f>TEXT(MID(Sales_Transactions[[#This Row],[Order Date]],2,5),"yyy")</f>
        <v>2012</v>
      </c>
      <c r="H4382" s="2" t="str">
        <f>TEXT(MID(Sales_Transactions[[#This Row],[Order Date]],2,5),"yyy/m")</f>
        <v>2012/10</v>
      </c>
      <c r="I4382" t="s">
        <v>33</v>
      </c>
      <c r="J4382">
        <f t="shared" si="408"/>
        <v>4</v>
      </c>
      <c r="K4382" s="2">
        <v>16</v>
      </c>
      <c r="L4382" s="3">
        <v>6573.75</v>
      </c>
      <c r="M4382" s="4">
        <v>0.04</v>
      </c>
      <c r="N4382" s="5" t="s">
        <v>34</v>
      </c>
      <c r="O4382" s="3">
        <v>1197.05</v>
      </c>
      <c r="P4382" s="3">
        <v>399.98</v>
      </c>
      <c r="Q4382" s="3">
        <v>12.06</v>
      </c>
      <c r="R4382" s="5" t="s">
        <v>1218</v>
      </c>
      <c r="S4382" s="5" t="s">
        <v>1219</v>
      </c>
      <c r="T4382" s="5" t="str">
        <f t="shared" si="409"/>
        <v>Rob Haberlin</v>
      </c>
      <c r="U4382" t="s">
        <v>1988</v>
      </c>
      <c r="V4382" s="5" t="s">
        <v>47</v>
      </c>
      <c r="W4382" s="5" t="s">
        <v>48</v>
      </c>
      <c r="X4382" s="5" t="s">
        <v>324</v>
      </c>
      <c r="Y4382" s="5" t="s">
        <v>1860</v>
      </c>
      <c r="Z4382" s="5" t="s">
        <v>106</v>
      </c>
      <c r="AA4382" s="4">
        <v>0.56000000000000005</v>
      </c>
      <c r="AB4382" s="1">
        <v>41186</v>
      </c>
      <c r="AC4382" s="1">
        <v>24388</v>
      </c>
      <c r="AD4382">
        <f t="shared" si="410"/>
        <v>1</v>
      </c>
      <c r="AE4382">
        <f t="shared" ca="1" si="411"/>
        <v>57</v>
      </c>
      <c r="AF4382" t="str">
        <f t="shared" ca="1" si="412"/>
        <v>18-64</v>
      </c>
      <c r="AG4382" s="3">
        <f t="shared" si="413"/>
        <v>25.742500500000002</v>
      </c>
      <c r="AH4382" t="str">
        <f>_xlfn.IFNA(VLOOKUP(Sales_Transactions[[#This Row],[Order ID]],Returned_Items[#All],2,FALSE),"Not Returned")</f>
        <v>Not Returned</v>
      </c>
    </row>
    <row r="4383" spans="1:34" x14ac:dyDescent="0.25">
      <c r="A4383">
        <v>31456</v>
      </c>
      <c r="C4383" t="s">
        <v>348</v>
      </c>
      <c r="D4383" s="2" t="str">
        <f>TEXT(MID(Sales_Transactions[[#This Row],[Order Date]],2,5),"d/m/yyy")</f>
        <v>15/11/2012</v>
      </c>
      <c r="E4383" s="2" t="str">
        <f>TEXT(MID(Sales_Transactions[[#This Row],[Order Date]],2,5),"d")</f>
        <v>15</v>
      </c>
      <c r="F4383" s="2" t="str">
        <f>TEXT(MID(Sales_Transactions[[#This Row],[Order Date]],2,5),"m")</f>
        <v>11</v>
      </c>
      <c r="G4383" s="2" t="str">
        <f>TEXT(MID(Sales_Transactions[[#This Row],[Order Date]],2,5),"yyy")</f>
        <v>2012</v>
      </c>
      <c r="H4383" s="2" t="str">
        <f>TEXT(MID(Sales_Transactions[[#This Row],[Order Date]],2,5),"yyy/m")</f>
        <v>2012/11</v>
      </c>
      <c r="I4383" t="s">
        <v>33</v>
      </c>
      <c r="J4383">
        <f t="shared" si="408"/>
        <v>4</v>
      </c>
      <c r="K4383" s="2">
        <v>10</v>
      </c>
      <c r="L4383" s="3">
        <v>225.09</v>
      </c>
      <c r="M4383" s="4">
        <v>0.02</v>
      </c>
      <c r="N4383" s="5" t="s">
        <v>23</v>
      </c>
      <c r="O4383" s="3">
        <v>64.14</v>
      </c>
      <c r="P4383" s="3">
        <v>21.38</v>
      </c>
      <c r="Q4383" s="3">
        <v>2.99</v>
      </c>
      <c r="R4383" s="5" t="s">
        <v>1237</v>
      </c>
      <c r="S4383" s="5" t="s">
        <v>1204</v>
      </c>
      <c r="T4383" s="5" t="str">
        <f t="shared" si="409"/>
        <v>Lena Creighton</v>
      </c>
      <c r="U4383" t="s">
        <v>1988</v>
      </c>
      <c r="V4383" s="5" t="s">
        <v>74</v>
      </c>
      <c r="W4383" s="5" t="s">
        <v>28</v>
      </c>
      <c r="X4383" s="5" t="s">
        <v>41</v>
      </c>
      <c r="Y4383" s="5" t="s">
        <v>2329</v>
      </c>
      <c r="Z4383" s="5" t="s">
        <v>43</v>
      </c>
      <c r="AA4383" s="4">
        <v>0.36</v>
      </c>
      <c r="AB4383" s="1">
        <v>41230</v>
      </c>
      <c r="AC4383" s="1">
        <v>24237</v>
      </c>
      <c r="AD4383">
        <f t="shared" si="410"/>
        <v>2</v>
      </c>
      <c r="AE4383">
        <f t="shared" ca="1" si="411"/>
        <v>58</v>
      </c>
      <c r="AF4383" t="str">
        <f t="shared" ca="1" si="412"/>
        <v>18-64</v>
      </c>
      <c r="AG4383" s="3">
        <f t="shared" si="413"/>
        <v>2.4365724000000002</v>
      </c>
      <c r="AH4383" t="str">
        <f>_xlfn.IFNA(VLOOKUP(Sales_Transactions[[#This Row],[Order ID]],Returned_Items[#All],2,FALSE),"Not Returned")</f>
        <v>Not Returned</v>
      </c>
    </row>
    <row r="4384" spans="1:34" x14ac:dyDescent="0.25">
      <c r="A4384">
        <v>31522</v>
      </c>
      <c r="C4384" t="s">
        <v>791</v>
      </c>
      <c r="D4384" s="2" t="str">
        <f>TEXT(MID(Sales_Transactions[[#This Row],[Order Date]],2,5),"d/m/yyy")</f>
        <v>25/5/2010</v>
      </c>
      <c r="E4384" s="2" t="str">
        <f>TEXT(MID(Sales_Transactions[[#This Row],[Order Date]],2,5),"d")</f>
        <v>25</v>
      </c>
      <c r="F4384" s="2" t="str">
        <f>TEXT(MID(Sales_Transactions[[#This Row],[Order Date]],2,5),"m")</f>
        <v>5</v>
      </c>
      <c r="G4384" s="2" t="str">
        <f>TEXT(MID(Sales_Transactions[[#This Row],[Order Date]],2,5),"yyy")</f>
        <v>2010</v>
      </c>
      <c r="H4384" s="2" t="str">
        <f>TEXT(MID(Sales_Transactions[[#This Row],[Order Date]],2,5),"yyy/m")</f>
        <v>2010/5</v>
      </c>
      <c r="I4384" t="s">
        <v>78</v>
      </c>
      <c r="J4384">
        <f t="shared" si="408"/>
        <v>3</v>
      </c>
      <c r="K4384" s="2">
        <v>14</v>
      </c>
      <c r="L4384" s="3">
        <v>302.39999999999998</v>
      </c>
      <c r="M4384" s="4">
        <v>0.04</v>
      </c>
      <c r="N4384" s="5" t="s">
        <v>23</v>
      </c>
      <c r="O4384" s="3">
        <v>134.21</v>
      </c>
      <c r="P4384" s="3">
        <v>22.23</v>
      </c>
      <c r="Q4384" s="3">
        <v>3.63</v>
      </c>
      <c r="R4384" s="5" t="s">
        <v>2979</v>
      </c>
      <c r="S4384" s="5" t="s">
        <v>191</v>
      </c>
      <c r="T4384" s="5" t="str">
        <f t="shared" si="409"/>
        <v>Max Jones</v>
      </c>
      <c r="U4384" t="s">
        <v>1988</v>
      </c>
      <c r="V4384" s="5" t="s">
        <v>74</v>
      </c>
      <c r="W4384" s="5" t="s">
        <v>57</v>
      </c>
      <c r="X4384" s="5" t="s">
        <v>58</v>
      </c>
      <c r="Y4384" s="5" t="s">
        <v>1070</v>
      </c>
      <c r="Z4384" s="5" t="s">
        <v>60</v>
      </c>
      <c r="AA4384" s="4">
        <v>0.52</v>
      </c>
      <c r="AB4384" s="1">
        <v>40325</v>
      </c>
      <c r="AC4384" s="1">
        <v>24238</v>
      </c>
      <c r="AD4384">
        <f t="shared" si="410"/>
        <v>2</v>
      </c>
      <c r="AE4384">
        <f t="shared" ca="1" si="411"/>
        <v>58</v>
      </c>
      <c r="AF4384" t="str">
        <f t="shared" ca="1" si="412"/>
        <v>18-64</v>
      </c>
      <c r="AG4384" s="3">
        <f t="shared" si="413"/>
        <v>1.8465077142857143</v>
      </c>
      <c r="AH4384" t="str">
        <f>_xlfn.IFNA(VLOOKUP(Sales_Transactions[[#This Row],[Order ID]],Returned_Items[#All],2,FALSE),"Not Returned")</f>
        <v>Not Returned</v>
      </c>
    </row>
    <row r="4385" spans="1:34" x14ac:dyDescent="0.25">
      <c r="A4385">
        <v>31522</v>
      </c>
      <c r="C4385" t="s">
        <v>791</v>
      </c>
      <c r="D4385" s="2" t="str">
        <f>TEXT(MID(Sales_Transactions[[#This Row],[Order Date]],2,5),"d/m/yyy")</f>
        <v>25/5/2010</v>
      </c>
      <c r="E4385" s="2" t="str">
        <f>TEXT(MID(Sales_Transactions[[#This Row],[Order Date]],2,5),"d")</f>
        <v>25</v>
      </c>
      <c r="F4385" s="2" t="str">
        <f>TEXT(MID(Sales_Transactions[[#This Row],[Order Date]],2,5),"m")</f>
        <v>5</v>
      </c>
      <c r="G4385" s="2" t="str">
        <f>TEXT(MID(Sales_Transactions[[#This Row],[Order Date]],2,5),"yyy")</f>
        <v>2010</v>
      </c>
      <c r="H4385" s="2" t="str">
        <f>TEXT(MID(Sales_Transactions[[#This Row],[Order Date]],2,5),"yyy/m")</f>
        <v>2010/5</v>
      </c>
      <c r="I4385" t="s">
        <v>78</v>
      </c>
      <c r="J4385">
        <f t="shared" si="408"/>
        <v>3</v>
      </c>
      <c r="K4385" s="2">
        <v>42</v>
      </c>
      <c r="L4385" s="3">
        <v>1083.3699999999999</v>
      </c>
      <c r="M4385" s="4">
        <v>0.03</v>
      </c>
      <c r="N4385" s="5" t="s">
        <v>34</v>
      </c>
      <c r="O4385" s="3">
        <v>-226.41</v>
      </c>
      <c r="P4385" s="3">
        <v>25.98</v>
      </c>
      <c r="Q4385" s="3">
        <v>14.36</v>
      </c>
      <c r="R4385" s="5" t="s">
        <v>2979</v>
      </c>
      <c r="S4385" s="5" t="s">
        <v>191</v>
      </c>
      <c r="T4385" s="5" t="str">
        <f t="shared" si="409"/>
        <v>Max Jones</v>
      </c>
      <c r="U4385" t="s">
        <v>1988</v>
      </c>
      <c r="V4385" s="5" t="s">
        <v>74</v>
      </c>
      <c r="W4385" s="5" t="s">
        <v>57</v>
      </c>
      <c r="X4385" s="5" t="s">
        <v>154</v>
      </c>
      <c r="Y4385" s="5" t="s">
        <v>443</v>
      </c>
      <c r="Z4385" s="5" t="s">
        <v>40</v>
      </c>
      <c r="AA4385" s="4">
        <v>0.6</v>
      </c>
      <c r="AB4385" s="1">
        <v>40325</v>
      </c>
      <c r="AC4385" s="1">
        <v>24408</v>
      </c>
      <c r="AD4385">
        <f t="shared" si="410"/>
        <v>2</v>
      </c>
      <c r="AE4385">
        <f t="shared" ca="1" si="411"/>
        <v>57</v>
      </c>
      <c r="AF4385" t="str">
        <f t="shared" ca="1" si="412"/>
        <v>18-64</v>
      </c>
      <c r="AG4385" s="3">
        <f t="shared" si="413"/>
        <v>0.96029061904761903</v>
      </c>
      <c r="AH4385" t="str">
        <f>_xlfn.IFNA(VLOOKUP(Sales_Transactions[[#This Row],[Order ID]],Returned_Items[#All],2,FALSE),"Not Returned")</f>
        <v>Not Returned</v>
      </c>
    </row>
    <row r="4386" spans="1:34" x14ac:dyDescent="0.25">
      <c r="A4386">
        <v>33319</v>
      </c>
      <c r="C4386" t="s">
        <v>1067</v>
      </c>
      <c r="D4386" s="2" t="str">
        <f>TEXT(MID(Sales_Transactions[[#This Row],[Order Date]],2,5),"d/m/yyy")</f>
        <v>27/3/2009</v>
      </c>
      <c r="E4386" s="2" t="str">
        <f>TEXT(MID(Sales_Transactions[[#This Row],[Order Date]],2,5),"d")</f>
        <v>27</v>
      </c>
      <c r="F4386" s="2" t="str">
        <f>TEXT(MID(Sales_Transactions[[#This Row],[Order Date]],2,5),"m")</f>
        <v>3</v>
      </c>
      <c r="G4386" s="2" t="str">
        <f>TEXT(MID(Sales_Transactions[[#This Row],[Order Date]],2,5),"yyy")</f>
        <v>2009</v>
      </c>
      <c r="H4386" s="2" t="str">
        <f>TEXT(MID(Sales_Transactions[[#This Row],[Order Date]],2,5),"yyy/m")</f>
        <v>2009/3</v>
      </c>
      <c r="I4386" t="s">
        <v>52</v>
      </c>
      <c r="J4386">
        <f t="shared" si="408"/>
        <v>1</v>
      </c>
      <c r="K4386" s="2">
        <v>11</v>
      </c>
      <c r="L4386" s="3">
        <v>1736.26</v>
      </c>
      <c r="M4386" s="4">
        <v>0.01</v>
      </c>
      <c r="N4386" s="5" t="s">
        <v>34</v>
      </c>
      <c r="O4386" s="3">
        <v>-505.76</v>
      </c>
      <c r="P4386" s="3">
        <v>150.88999999999999</v>
      </c>
      <c r="Q4386" s="3">
        <v>60.2</v>
      </c>
      <c r="R4386" s="5" t="s">
        <v>122</v>
      </c>
      <c r="S4386" s="5" t="s">
        <v>1288</v>
      </c>
      <c r="T4386" s="5" t="str">
        <f t="shared" si="409"/>
        <v>Don Weiss</v>
      </c>
      <c r="U4386" t="s">
        <v>1988</v>
      </c>
      <c r="V4386" s="5" t="s">
        <v>47</v>
      </c>
      <c r="W4386" s="5" t="s">
        <v>57</v>
      </c>
      <c r="X4386" s="5" t="s">
        <v>154</v>
      </c>
      <c r="Y4386" s="5" t="s">
        <v>1632</v>
      </c>
      <c r="Z4386" s="5" t="s">
        <v>40</v>
      </c>
      <c r="AA4386" s="4">
        <v>0.77</v>
      </c>
      <c r="AB4386" s="1">
        <v>39902</v>
      </c>
      <c r="AC4386" s="1">
        <v>23796</v>
      </c>
      <c r="AD4386">
        <f t="shared" si="410"/>
        <v>3</v>
      </c>
      <c r="AE4386">
        <f t="shared" ca="1" si="411"/>
        <v>59</v>
      </c>
      <c r="AF4386" t="str">
        <f t="shared" ca="1" si="412"/>
        <v>18-64</v>
      </c>
      <c r="AG4386" s="3">
        <f t="shared" si="413"/>
        <v>19.188628272727271</v>
      </c>
      <c r="AH4386" t="str">
        <f>_xlfn.IFNA(VLOOKUP(Sales_Transactions[[#This Row],[Order ID]],Returned_Items[#All],2,FALSE),"Not Returned")</f>
        <v>Not Returned</v>
      </c>
    </row>
    <row r="4387" spans="1:34" x14ac:dyDescent="0.25">
      <c r="A4387">
        <v>33635</v>
      </c>
      <c r="C4387" t="s">
        <v>1647</v>
      </c>
      <c r="D4387" s="2" t="str">
        <f>TEXT(MID(Sales_Transactions[[#This Row],[Order Date]],2,5),"d/m/yyy")</f>
        <v>12/7/2009</v>
      </c>
      <c r="E4387" s="2" t="str">
        <f>TEXT(MID(Sales_Transactions[[#This Row],[Order Date]],2,5),"d")</f>
        <v>12</v>
      </c>
      <c r="F4387" s="2" t="str">
        <f>TEXT(MID(Sales_Transactions[[#This Row],[Order Date]],2,5),"m")</f>
        <v>7</v>
      </c>
      <c r="G4387" s="2" t="str">
        <f>TEXT(MID(Sales_Transactions[[#This Row],[Order Date]],2,5),"yyy")</f>
        <v>2009</v>
      </c>
      <c r="H4387" s="2" t="str">
        <f>TEXT(MID(Sales_Transactions[[#This Row],[Order Date]],2,5),"yyy/m")</f>
        <v>2009/7</v>
      </c>
      <c r="I4387" t="s">
        <v>33</v>
      </c>
      <c r="J4387">
        <f t="shared" si="408"/>
        <v>4</v>
      </c>
      <c r="K4387" s="2">
        <v>5</v>
      </c>
      <c r="L4387" s="3">
        <v>477.76</v>
      </c>
      <c r="M4387" s="4">
        <v>0.04</v>
      </c>
      <c r="N4387" s="5" t="s">
        <v>34</v>
      </c>
      <c r="O4387" s="3">
        <v>-173.1</v>
      </c>
      <c r="P4387" s="3">
        <v>90.97</v>
      </c>
      <c r="Q4387" s="3">
        <v>28</v>
      </c>
      <c r="R4387" s="5" t="s">
        <v>2765</v>
      </c>
      <c r="S4387" s="5" t="s">
        <v>2444</v>
      </c>
      <c r="T4387" s="5" t="str">
        <f t="shared" si="409"/>
        <v>Darrin Martin</v>
      </c>
      <c r="U4387" t="s">
        <v>1988</v>
      </c>
      <c r="V4387" s="5" t="s">
        <v>27</v>
      </c>
      <c r="W4387" s="5" t="s">
        <v>48</v>
      </c>
      <c r="X4387" s="5" t="s">
        <v>324</v>
      </c>
      <c r="Y4387" s="5" t="s">
        <v>1050</v>
      </c>
      <c r="Z4387" s="5" t="s">
        <v>40</v>
      </c>
      <c r="AA4387" s="4">
        <v>0.38</v>
      </c>
      <c r="AB4387" s="1">
        <v>40007</v>
      </c>
      <c r="AC4387" s="1">
        <v>23907</v>
      </c>
      <c r="AD4387">
        <f t="shared" si="410"/>
        <v>1</v>
      </c>
      <c r="AE4387">
        <f t="shared" ca="1" si="411"/>
        <v>59</v>
      </c>
      <c r="AF4387" t="str">
        <f t="shared" ca="1" si="412"/>
        <v>18-64</v>
      </c>
      <c r="AG4387" s="3">
        <f t="shared" si="413"/>
        <v>23.786722399999999</v>
      </c>
      <c r="AH4387" t="str">
        <f>_xlfn.IFNA(VLOOKUP(Sales_Transactions[[#This Row],[Order ID]],Returned_Items[#All],2,FALSE),"Not Returned")</f>
        <v>Not Returned</v>
      </c>
    </row>
    <row r="4388" spans="1:34" x14ac:dyDescent="0.25">
      <c r="A4388">
        <v>33635</v>
      </c>
      <c r="C4388" t="s">
        <v>1647</v>
      </c>
      <c r="D4388" s="2" t="str">
        <f>TEXT(MID(Sales_Transactions[[#This Row],[Order Date]],2,5),"d/m/yyy")</f>
        <v>12/7/2009</v>
      </c>
      <c r="E4388" s="2" t="str">
        <f>TEXT(MID(Sales_Transactions[[#This Row],[Order Date]],2,5),"d")</f>
        <v>12</v>
      </c>
      <c r="F4388" s="2" t="str">
        <f>TEXT(MID(Sales_Transactions[[#This Row],[Order Date]],2,5),"m")</f>
        <v>7</v>
      </c>
      <c r="G4388" s="2" t="str">
        <f>TEXT(MID(Sales_Transactions[[#This Row],[Order Date]],2,5),"yyy")</f>
        <v>2009</v>
      </c>
      <c r="H4388" s="2" t="str">
        <f>TEXT(MID(Sales_Transactions[[#This Row],[Order Date]],2,5),"yyy/m")</f>
        <v>2009/7</v>
      </c>
      <c r="I4388" t="s">
        <v>33</v>
      </c>
      <c r="J4388">
        <f t="shared" si="408"/>
        <v>4</v>
      </c>
      <c r="K4388" s="2">
        <v>4</v>
      </c>
      <c r="L4388" s="3">
        <v>112.18</v>
      </c>
      <c r="M4388" s="4">
        <v>7.0000000000000007E-2</v>
      </c>
      <c r="N4388" s="5" t="s">
        <v>23</v>
      </c>
      <c r="O4388" s="3">
        <v>-96.16</v>
      </c>
      <c r="P4388" s="3">
        <v>20.34</v>
      </c>
      <c r="Q4388" s="3">
        <v>35</v>
      </c>
      <c r="R4388" s="5" t="s">
        <v>2765</v>
      </c>
      <c r="S4388" s="5" t="s">
        <v>2444</v>
      </c>
      <c r="T4388" s="5" t="str">
        <f t="shared" si="409"/>
        <v>Darrin Martin</v>
      </c>
      <c r="U4388" t="s">
        <v>1988</v>
      </c>
      <c r="V4388" s="5" t="s">
        <v>27</v>
      </c>
      <c r="W4388" s="5" t="s">
        <v>28</v>
      </c>
      <c r="X4388" s="5" t="s">
        <v>29</v>
      </c>
      <c r="Y4388" s="5" t="s">
        <v>1176</v>
      </c>
      <c r="Z4388" s="5" t="s">
        <v>31</v>
      </c>
      <c r="AA4388" s="4">
        <v>0.84</v>
      </c>
      <c r="AB4388" s="1">
        <v>40007</v>
      </c>
      <c r="AC4388" s="1">
        <v>23809</v>
      </c>
      <c r="AD4388">
        <f t="shared" si="410"/>
        <v>1</v>
      </c>
      <c r="AE4388">
        <f t="shared" ca="1" si="411"/>
        <v>59</v>
      </c>
      <c r="AF4388" t="str">
        <f t="shared" ca="1" si="412"/>
        <v>18-64</v>
      </c>
      <c r="AG4388" s="3">
        <f t="shared" si="413"/>
        <v>13.831440499999999</v>
      </c>
      <c r="AH4388" t="str">
        <f>_xlfn.IFNA(VLOOKUP(Sales_Transactions[[#This Row],[Order ID]],Returned_Items[#All],2,FALSE),"Not Returned")</f>
        <v>Not Returned</v>
      </c>
    </row>
    <row r="4389" spans="1:34" x14ac:dyDescent="0.25">
      <c r="A4389">
        <v>33988</v>
      </c>
      <c r="C4389" t="s">
        <v>1744</v>
      </c>
      <c r="D4389" s="2" t="str">
        <f>TEXT(MID(Sales_Transactions[[#This Row],[Order Date]],2,5),"d/m/yyy")</f>
        <v>10/1/2009</v>
      </c>
      <c r="E4389" s="2" t="str">
        <f>TEXT(MID(Sales_Transactions[[#This Row],[Order Date]],2,5),"d")</f>
        <v>10</v>
      </c>
      <c r="F4389" s="2" t="str">
        <f>TEXT(MID(Sales_Transactions[[#This Row],[Order Date]],2,5),"m")</f>
        <v>1</v>
      </c>
      <c r="G4389" s="2" t="str">
        <f>TEXT(MID(Sales_Transactions[[#This Row],[Order Date]],2,5),"yyy")</f>
        <v>2009</v>
      </c>
      <c r="H4389" s="2" t="str">
        <f>TEXT(MID(Sales_Transactions[[#This Row],[Order Date]],2,5),"yyy/m")</f>
        <v>2009/1</v>
      </c>
      <c r="I4389" t="s">
        <v>78</v>
      </c>
      <c r="J4389">
        <f t="shared" si="408"/>
        <v>3</v>
      </c>
      <c r="K4389" s="2">
        <v>30</v>
      </c>
      <c r="L4389" s="3">
        <v>164.78</v>
      </c>
      <c r="M4389" s="4">
        <v>0</v>
      </c>
      <c r="N4389" s="5" t="s">
        <v>23</v>
      </c>
      <c r="O4389" s="3">
        <v>-128.47</v>
      </c>
      <c r="P4389" s="3">
        <v>5.0199999999999996</v>
      </c>
      <c r="Q4389" s="3">
        <v>5.14</v>
      </c>
      <c r="R4389" s="5" t="s">
        <v>1218</v>
      </c>
      <c r="S4389" s="5" t="s">
        <v>1219</v>
      </c>
      <c r="T4389" s="5" t="str">
        <f t="shared" si="409"/>
        <v>Rob Haberlin</v>
      </c>
      <c r="U4389" t="s">
        <v>1988</v>
      </c>
      <c r="V4389" s="5" t="s">
        <v>37</v>
      </c>
      <c r="W4389" s="5" t="s">
        <v>48</v>
      </c>
      <c r="X4389" s="5" t="s">
        <v>87</v>
      </c>
      <c r="Y4389" s="5" t="s">
        <v>586</v>
      </c>
      <c r="Z4389" s="5" t="s">
        <v>60</v>
      </c>
      <c r="AA4389" s="4">
        <v>0.79</v>
      </c>
      <c r="AB4389" s="1">
        <v>39824</v>
      </c>
      <c r="AC4389" s="1">
        <v>23786</v>
      </c>
      <c r="AD4389">
        <f t="shared" si="410"/>
        <v>1</v>
      </c>
      <c r="AE4389">
        <f t="shared" ca="1" si="411"/>
        <v>59</v>
      </c>
      <c r="AF4389" t="str">
        <f t="shared" ca="1" si="412"/>
        <v>18-64</v>
      </c>
      <c r="AG4389" s="3">
        <f t="shared" si="413"/>
        <v>0.33866666666666667</v>
      </c>
      <c r="AH4389" t="str">
        <f>_xlfn.IFNA(VLOOKUP(Sales_Transactions[[#This Row],[Order ID]],Returned_Items[#All],2,FALSE),"Not Returned")</f>
        <v>Not Returned</v>
      </c>
    </row>
    <row r="4390" spans="1:34" x14ac:dyDescent="0.25">
      <c r="A4390">
        <v>34087</v>
      </c>
      <c r="C4390" t="s">
        <v>1422</v>
      </c>
      <c r="D4390" s="2" t="str">
        <f>TEXT(MID(Sales_Transactions[[#This Row],[Order Date]],2,5),"d/m/yyy")</f>
        <v>24/7/2009</v>
      </c>
      <c r="E4390" s="2" t="str">
        <f>TEXT(MID(Sales_Transactions[[#This Row],[Order Date]],2,5),"d")</f>
        <v>24</v>
      </c>
      <c r="F4390" s="2" t="str">
        <f>TEXT(MID(Sales_Transactions[[#This Row],[Order Date]],2,5),"m")</f>
        <v>7</v>
      </c>
      <c r="G4390" s="2" t="str">
        <f>TEXT(MID(Sales_Transactions[[#This Row],[Order Date]],2,5),"yyy")</f>
        <v>2009</v>
      </c>
      <c r="H4390" s="2" t="str">
        <f>TEXT(MID(Sales_Transactions[[#This Row],[Order Date]],2,5),"yyy/m")</f>
        <v>2009/7</v>
      </c>
      <c r="I4390" t="s">
        <v>22</v>
      </c>
      <c r="J4390">
        <f t="shared" si="408"/>
        <v>2</v>
      </c>
      <c r="K4390" s="2">
        <v>31</v>
      </c>
      <c r="L4390" s="3">
        <v>3077.7310000000002</v>
      </c>
      <c r="M4390" s="4">
        <v>0.05</v>
      </c>
      <c r="N4390" s="5" t="s">
        <v>23</v>
      </c>
      <c r="O4390" s="3">
        <v>745.48</v>
      </c>
      <c r="P4390" s="3">
        <v>115.99</v>
      </c>
      <c r="Q4390" s="3">
        <v>5.26</v>
      </c>
      <c r="R4390" s="5" t="s">
        <v>110</v>
      </c>
      <c r="S4390" s="5" t="s">
        <v>1103</v>
      </c>
      <c r="T4390" s="5" t="str">
        <f t="shared" si="409"/>
        <v>Jim Sink</v>
      </c>
      <c r="U4390" t="s">
        <v>1988</v>
      </c>
      <c r="V4390" s="5" t="s">
        <v>47</v>
      </c>
      <c r="W4390" s="5" t="s">
        <v>48</v>
      </c>
      <c r="X4390" s="5" t="s">
        <v>49</v>
      </c>
      <c r="Y4390" s="5" t="s">
        <v>1448</v>
      </c>
      <c r="Z4390" s="5" t="s">
        <v>43</v>
      </c>
      <c r="AA4390" s="4">
        <v>0.56999999999999995</v>
      </c>
      <c r="AB4390" s="1">
        <v>40022</v>
      </c>
      <c r="AC4390" s="1">
        <v>23761</v>
      </c>
      <c r="AD4390">
        <f t="shared" si="410"/>
        <v>4</v>
      </c>
      <c r="AE4390">
        <f t="shared" ca="1" si="411"/>
        <v>59</v>
      </c>
      <c r="AF4390" t="str">
        <f t="shared" ca="1" si="412"/>
        <v>18-64</v>
      </c>
      <c r="AG4390" s="3">
        <f t="shared" si="413"/>
        <v>3.9094195161290322</v>
      </c>
      <c r="AH4390" t="str">
        <f>_xlfn.IFNA(VLOOKUP(Sales_Transactions[[#This Row],[Order ID]],Returned_Items[#All],2,FALSE),"Not Returned")</f>
        <v>Not Returned</v>
      </c>
    </row>
    <row r="4391" spans="1:34" x14ac:dyDescent="0.25">
      <c r="A4391">
        <v>34691</v>
      </c>
      <c r="C4391" t="s">
        <v>3184</v>
      </c>
      <c r="D4391" s="2" t="str">
        <f>TEXT(MID(Sales_Transactions[[#This Row],[Order Date]],2,5),"d/m/yyy")</f>
        <v>14/1/2009</v>
      </c>
      <c r="E4391" s="2" t="str">
        <f>TEXT(MID(Sales_Transactions[[#This Row],[Order Date]],2,5),"d")</f>
        <v>14</v>
      </c>
      <c r="F4391" s="2" t="str">
        <f>TEXT(MID(Sales_Transactions[[#This Row],[Order Date]],2,5),"m")</f>
        <v>1</v>
      </c>
      <c r="G4391" s="2" t="str">
        <f>TEXT(MID(Sales_Transactions[[#This Row],[Order Date]],2,5),"yyy")</f>
        <v>2009</v>
      </c>
      <c r="H4391" s="2" t="str">
        <f>TEXT(MID(Sales_Transactions[[#This Row],[Order Date]],2,5),"yyy/m")</f>
        <v>2009/1</v>
      </c>
      <c r="I4391" t="s">
        <v>101</v>
      </c>
      <c r="J4391">
        <f t="shared" si="408"/>
        <v>1</v>
      </c>
      <c r="K4391" s="2">
        <v>27</v>
      </c>
      <c r="L4391" s="3">
        <v>217.68</v>
      </c>
      <c r="M4391" s="4">
        <v>0.08</v>
      </c>
      <c r="N4391" s="5" t="s">
        <v>23</v>
      </c>
      <c r="O4391" s="3">
        <v>-168.75</v>
      </c>
      <c r="P4391" s="3">
        <v>7.77</v>
      </c>
      <c r="Q4391" s="3">
        <v>9.23</v>
      </c>
      <c r="R4391" s="5" t="s">
        <v>3174</v>
      </c>
      <c r="S4391" s="5" t="s">
        <v>3175</v>
      </c>
      <c r="T4391" s="5" t="str">
        <f t="shared" si="409"/>
        <v>Clytie Kelty</v>
      </c>
      <c r="U4391" t="s">
        <v>1988</v>
      </c>
      <c r="V4391" s="5" t="s">
        <v>27</v>
      </c>
      <c r="W4391" s="5" t="s">
        <v>28</v>
      </c>
      <c r="X4391" s="5" t="s">
        <v>38</v>
      </c>
      <c r="Y4391" s="5" t="s">
        <v>2486</v>
      </c>
      <c r="Z4391" s="5" t="s">
        <v>43</v>
      </c>
      <c r="AA4391" s="4">
        <v>0.57999999999999996</v>
      </c>
      <c r="AB4391" s="1">
        <v>39829</v>
      </c>
      <c r="AC4391" s="1">
        <v>23991</v>
      </c>
      <c r="AD4391">
        <f t="shared" si="410"/>
        <v>2</v>
      </c>
      <c r="AE4391">
        <f t="shared" ca="1" si="411"/>
        <v>58</v>
      </c>
      <c r="AF4391" t="str">
        <f t="shared" ca="1" si="412"/>
        <v>18-64</v>
      </c>
      <c r="AG4391" s="3">
        <f t="shared" si="413"/>
        <v>0.6293994074074073</v>
      </c>
      <c r="AH4391" t="str">
        <f>_xlfn.IFNA(VLOOKUP(Sales_Transactions[[#This Row],[Order ID]],Returned_Items[#All],2,FALSE),"Not Returned")</f>
        <v>Not Returned</v>
      </c>
    </row>
    <row r="4392" spans="1:34" x14ac:dyDescent="0.25">
      <c r="A4392">
        <v>34691</v>
      </c>
      <c r="C4392" t="s">
        <v>3184</v>
      </c>
      <c r="D4392" s="2" t="str">
        <f>TEXT(MID(Sales_Transactions[[#This Row],[Order Date]],2,5),"d/m/yyy")</f>
        <v>14/1/2009</v>
      </c>
      <c r="E4392" s="2" t="str">
        <f>TEXT(MID(Sales_Transactions[[#This Row],[Order Date]],2,5),"d")</f>
        <v>14</v>
      </c>
      <c r="F4392" s="2" t="str">
        <f>TEXT(MID(Sales_Transactions[[#This Row],[Order Date]],2,5),"m")</f>
        <v>1</v>
      </c>
      <c r="G4392" s="2" t="str">
        <f>TEXT(MID(Sales_Transactions[[#This Row],[Order Date]],2,5),"yyy")</f>
        <v>2009</v>
      </c>
      <c r="H4392" s="2" t="str">
        <f>TEXT(MID(Sales_Transactions[[#This Row],[Order Date]],2,5),"yyy/m")</f>
        <v>2009/1</v>
      </c>
      <c r="I4392" t="s">
        <v>101</v>
      </c>
      <c r="J4392">
        <f t="shared" si="408"/>
        <v>1</v>
      </c>
      <c r="K4392" s="2">
        <v>23</v>
      </c>
      <c r="L4392" s="3">
        <v>7202.94</v>
      </c>
      <c r="M4392" s="4">
        <v>0.02</v>
      </c>
      <c r="N4392" s="5" t="s">
        <v>34</v>
      </c>
      <c r="O4392" s="3">
        <v>1425.11</v>
      </c>
      <c r="P4392" s="3">
        <v>306.14</v>
      </c>
      <c r="Q4392" s="3">
        <v>26.53</v>
      </c>
      <c r="R4392" s="5" t="s">
        <v>3174</v>
      </c>
      <c r="S4392" s="5" t="s">
        <v>3175</v>
      </c>
      <c r="T4392" s="5" t="str">
        <f t="shared" si="409"/>
        <v>Clytie Kelty</v>
      </c>
      <c r="U4392" t="s">
        <v>1988</v>
      </c>
      <c r="V4392" s="5" t="s">
        <v>27</v>
      </c>
      <c r="W4392" s="5" t="s">
        <v>48</v>
      </c>
      <c r="X4392" s="5" t="s">
        <v>324</v>
      </c>
      <c r="Y4392" s="5" t="s">
        <v>1928</v>
      </c>
      <c r="Z4392" s="5" t="s">
        <v>40</v>
      </c>
      <c r="AA4392" s="4">
        <v>0.56000000000000005</v>
      </c>
      <c r="AB4392" s="1">
        <v>39827</v>
      </c>
      <c r="AC4392" s="1">
        <v>21674</v>
      </c>
      <c r="AD4392">
        <f t="shared" si="410"/>
        <v>0</v>
      </c>
      <c r="AE4392">
        <f t="shared" ca="1" si="411"/>
        <v>65</v>
      </c>
      <c r="AF4392" t="str">
        <f t="shared" ca="1" si="412"/>
        <v>Over 65</v>
      </c>
      <c r="AG4392" s="3">
        <f t="shared" si="413"/>
        <v>14.461250956521736</v>
      </c>
      <c r="AH4392" t="str">
        <f>_xlfn.IFNA(VLOOKUP(Sales_Transactions[[#This Row],[Order ID]],Returned_Items[#All],2,FALSE),"Not Returned")</f>
        <v>Not Returned</v>
      </c>
    </row>
    <row r="4393" spans="1:34" x14ac:dyDescent="0.25">
      <c r="A4393">
        <v>34691</v>
      </c>
      <c r="C4393" t="s">
        <v>3184</v>
      </c>
      <c r="D4393" s="2" t="str">
        <f>TEXT(MID(Sales_Transactions[[#This Row],[Order Date]],2,5),"d/m/yyy")</f>
        <v>14/1/2009</v>
      </c>
      <c r="E4393" s="2" t="str">
        <f>TEXT(MID(Sales_Transactions[[#This Row],[Order Date]],2,5),"d")</f>
        <v>14</v>
      </c>
      <c r="F4393" s="2" t="str">
        <f>TEXT(MID(Sales_Transactions[[#This Row],[Order Date]],2,5),"m")</f>
        <v>1</v>
      </c>
      <c r="G4393" s="2" t="str">
        <f>TEXT(MID(Sales_Transactions[[#This Row],[Order Date]],2,5),"yyy")</f>
        <v>2009</v>
      </c>
      <c r="H4393" s="2" t="str">
        <f>TEXT(MID(Sales_Transactions[[#This Row],[Order Date]],2,5),"yyy/m")</f>
        <v>2009/1</v>
      </c>
      <c r="I4393" t="s">
        <v>101</v>
      </c>
      <c r="J4393">
        <f t="shared" si="408"/>
        <v>1</v>
      </c>
      <c r="K4393" s="2">
        <v>13</v>
      </c>
      <c r="L4393" s="3">
        <v>245.82</v>
      </c>
      <c r="M4393" s="4">
        <v>0.1</v>
      </c>
      <c r="N4393" s="5" t="s">
        <v>67</v>
      </c>
      <c r="O4393" s="3">
        <v>-7.39</v>
      </c>
      <c r="P4393" s="3">
        <v>18.97</v>
      </c>
      <c r="Q4393" s="3">
        <v>9.5399999999999991</v>
      </c>
      <c r="R4393" s="5" t="s">
        <v>3174</v>
      </c>
      <c r="S4393" s="5" t="s">
        <v>3175</v>
      </c>
      <c r="T4393" s="5" t="str">
        <f t="shared" si="409"/>
        <v>Clytie Kelty</v>
      </c>
      <c r="U4393" t="s">
        <v>1988</v>
      </c>
      <c r="V4393" s="5" t="s">
        <v>27</v>
      </c>
      <c r="W4393" s="5" t="s">
        <v>28</v>
      </c>
      <c r="X4393" s="5" t="s">
        <v>75</v>
      </c>
      <c r="Y4393" s="5" t="s">
        <v>977</v>
      </c>
      <c r="Z4393" s="5" t="s">
        <v>43</v>
      </c>
      <c r="AA4393" s="4">
        <v>0.37</v>
      </c>
      <c r="AB4393" s="1">
        <v>39829</v>
      </c>
      <c r="AC4393" s="1">
        <v>21629</v>
      </c>
      <c r="AD4393">
        <f t="shared" si="410"/>
        <v>2</v>
      </c>
      <c r="AE4393">
        <f t="shared" ca="1" si="411"/>
        <v>65</v>
      </c>
      <c r="AF4393" t="str">
        <f t="shared" ca="1" si="412"/>
        <v>Over 65</v>
      </c>
      <c r="AG4393" s="3">
        <f t="shared" si="413"/>
        <v>2.191617692307692</v>
      </c>
      <c r="AH4393" t="str">
        <f>_xlfn.IFNA(VLOOKUP(Sales_Transactions[[#This Row],[Order ID]],Returned_Items[#All],2,FALSE),"Not Returned")</f>
        <v>Not Returned</v>
      </c>
    </row>
    <row r="4394" spans="1:34" x14ac:dyDescent="0.25">
      <c r="A4394">
        <v>34785</v>
      </c>
      <c r="C4394" t="s">
        <v>361</v>
      </c>
      <c r="D4394" s="2" t="str">
        <f>TEXT(MID(Sales_Transactions[[#This Row],[Order Date]],2,5),"d/m/yyy")</f>
        <v>25/1/2010</v>
      </c>
      <c r="E4394" s="2" t="str">
        <f>TEXT(MID(Sales_Transactions[[#This Row],[Order Date]],2,5),"d")</f>
        <v>25</v>
      </c>
      <c r="F4394" s="2" t="str">
        <f>TEXT(MID(Sales_Transactions[[#This Row],[Order Date]],2,5),"m")</f>
        <v>1</v>
      </c>
      <c r="G4394" s="2" t="str">
        <f>TEXT(MID(Sales_Transactions[[#This Row],[Order Date]],2,5),"yyy")</f>
        <v>2010</v>
      </c>
      <c r="H4394" s="2" t="str">
        <f>TEXT(MID(Sales_Transactions[[#This Row],[Order Date]],2,5),"yyy/m")</f>
        <v>2010/1</v>
      </c>
      <c r="I4394" t="s">
        <v>101</v>
      </c>
      <c r="J4394">
        <f t="shared" si="408"/>
        <v>1</v>
      </c>
      <c r="K4394" s="2">
        <v>45</v>
      </c>
      <c r="L4394" s="3">
        <v>15468.216</v>
      </c>
      <c r="M4394" s="4">
        <v>0.01</v>
      </c>
      <c r="N4394" s="5" t="s">
        <v>34</v>
      </c>
      <c r="O4394" s="3">
        <v>-969.05</v>
      </c>
      <c r="P4394" s="3">
        <v>400.98</v>
      </c>
      <c r="Q4394" s="3">
        <v>42.52</v>
      </c>
      <c r="R4394" s="5" t="s">
        <v>110</v>
      </c>
      <c r="S4394" s="5" t="s">
        <v>1103</v>
      </c>
      <c r="T4394" s="5" t="str">
        <f t="shared" si="409"/>
        <v>Jim Sink</v>
      </c>
      <c r="U4394" t="s">
        <v>1988</v>
      </c>
      <c r="V4394" s="5" t="s">
        <v>47</v>
      </c>
      <c r="W4394" s="5" t="s">
        <v>57</v>
      </c>
      <c r="X4394" s="5" t="s">
        <v>107</v>
      </c>
      <c r="Y4394" s="5" t="s">
        <v>2012</v>
      </c>
      <c r="Z4394" s="5" t="s">
        <v>106</v>
      </c>
      <c r="AA4394" s="4">
        <v>0.71</v>
      </c>
      <c r="AB4394" s="1">
        <v>40206</v>
      </c>
      <c r="AC4394" s="1">
        <v>21416</v>
      </c>
      <c r="AD4394">
        <f t="shared" si="410"/>
        <v>3</v>
      </c>
      <c r="AE4394">
        <f t="shared" ca="1" si="411"/>
        <v>65</v>
      </c>
      <c r="AF4394" t="str">
        <f t="shared" ca="1" si="412"/>
        <v>Over 65</v>
      </c>
      <c r="AG4394" s="3">
        <f t="shared" si="413"/>
        <v>9.8546644888888881</v>
      </c>
      <c r="AH4394" t="str">
        <f>_xlfn.IFNA(VLOOKUP(Sales_Transactions[[#This Row],[Order ID]],Returned_Items[#All],2,FALSE),"Not Returned")</f>
        <v>Not Returned</v>
      </c>
    </row>
    <row r="4395" spans="1:34" x14ac:dyDescent="0.25">
      <c r="A4395">
        <v>34883</v>
      </c>
      <c r="C4395" t="s">
        <v>1803</v>
      </c>
      <c r="D4395" s="2" t="str">
        <f>TEXT(MID(Sales_Transactions[[#This Row],[Order Date]],2,5),"d/m/yyy")</f>
        <v>4/11/2009</v>
      </c>
      <c r="E4395" s="2" t="str">
        <f>TEXT(MID(Sales_Transactions[[#This Row],[Order Date]],2,5),"d")</f>
        <v>4</v>
      </c>
      <c r="F4395" s="2" t="str">
        <f>TEXT(MID(Sales_Transactions[[#This Row],[Order Date]],2,5),"m")</f>
        <v>11</v>
      </c>
      <c r="G4395" s="2" t="str">
        <f>TEXT(MID(Sales_Transactions[[#This Row],[Order Date]],2,5),"yyy")</f>
        <v>2009</v>
      </c>
      <c r="H4395" s="2" t="str">
        <f>TEXT(MID(Sales_Transactions[[#This Row],[Order Date]],2,5),"yyy/m")</f>
        <v>2009/11</v>
      </c>
      <c r="I4395" t="s">
        <v>101</v>
      </c>
      <c r="J4395">
        <f t="shared" si="408"/>
        <v>1</v>
      </c>
      <c r="K4395" s="2">
        <v>31</v>
      </c>
      <c r="L4395" s="3">
        <v>906.01499999999999</v>
      </c>
      <c r="M4395" s="4">
        <v>0.05</v>
      </c>
      <c r="N4395" s="5" t="s">
        <v>23</v>
      </c>
      <c r="O4395" s="3">
        <v>248.67</v>
      </c>
      <c r="P4395" s="3">
        <v>35.99</v>
      </c>
      <c r="Q4395" s="3">
        <v>5.99</v>
      </c>
      <c r="R4395" s="5" t="s">
        <v>2146</v>
      </c>
      <c r="S4395" s="5" t="s">
        <v>2841</v>
      </c>
      <c r="T4395" s="5" t="str">
        <f t="shared" si="409"/>
        <v>Pete Takahito</v>
      </c>
      <c r="U4395" t="s">
        <v>1988</v>
      </c>
      <c r="V4395" s="5" t="s">
        <v>47</v>
      </c>
      <c r="W4395" s="5" t="s">
        <v>48</v>
      </c>
      <c r="X4395" s="5" t="s">
        <v>49</v>
      </c>
      <c r="Y4395" s="5" t="s">
        <v>1580</v>
      </c>
      <c r="Z4395" s="5" t="s">
        <v>84</v>
      </c>
      <c r="AA4395" s="4">
        <v>0.38</v>
      </c>
      <c r="AB4395" s="1">
        <v>40122</v>
      </c>
      <c r="AC4395" s="1">
        <v>14520</v>
      </c>
      <c r="AD4395">
        <f t="shared" si="410"/>
        <v>1</v>
      </c>
      <c r="AE4395">
        <f t="shared" ca="1" si="411"/>
        <v>84</v>
      </c>
      <c r="AF4395" t="str">
        <f t="shared" ca="1" si="412"/>
        <v>Over 65</v>
      </c>
      <c r="AG4395" s="3">
        <f t="shared" si="413"/>
        <v>1.3536130645161293</v>
      </c>
      <c r="AH4395" t="str">
        <f>_xlfn.IFNA(VLOOKUP(Sales_Transactions[[#This Row],[Order ID]],Returned_Items[#All],2,FALSE),"Not Returned")</f>
        <v>Not Returned</v>
      </c>
    </row>
    <row r="4396" spans="1:34" x14ac:dyDescent="0.25">
      <c r="A4396">
        <v>35077</v>
      </c>
      <c r="C4396" t="s">
        <v>2235</v>
      </c>
      <c r="D4396" s="2" t="str">
        <f>TEXT(MID(Sales_Transactions[[#This Row],[Order Date]],2,5),"d/m/yyy")</f>
        <v>7/10/2011</v>
      </c>
      <c r="E4396" s="2" t="str">
        <f>TEXT(MID(Sales_Transactions[[#This Row],[Order Date]],2,5),"d")</f>
        <v>7</v>
      </c>
      <c r="F4396" s="2" t="str">
        <f>TEXT(MID(Sales_Transactions[[#This Row],[Order Date]],2,5),"m")</f>
        <v>10</v>
      </c>
      <c r="G4396" s="2" t="str">
        <f>TEXT(MID(Sales_Transactions[[#This Row],[Order Date]],2,5),"yyy")</f>
        <v>2011</v>
      </c>
      <c r="H4396" s="2" t="str">
        <f>TEXT(MID(Sales_Transactions[[#This Row],[Order Date]],2,5),"yyy/m")</f>
        <v>2011/10</v>
      </c>
      <c r="I4396" t="s">
        <v>33</v>
      </c>
      <c r="J4396">
        <f t="shared" si="408"/>
        <v>4</v>
      </c>
      <c r="K4396" s="2">
        <v>29</v>
      </c>
      <c r="L4396" s="3">
        <v>81.099999999999994</v>
      </c>
      <c r="M4396" s="4">
        <v>0.06</v>
      </c>
      <c r="N4396" s="5" t="s">
        <v>23</v>
      </c>
      <c r="O4396" s="3">
        <v>-2.0699999999999998</v>
      </c>
      <c r="P4396" s="3">
        <v>2.94</v>
      </c>
      <c r="Q4396" s="3">
        <v>0.96</v>
      </c>
      <c r="R4396" s="5" t="s">
        <v>1775</v>
      </c>
      <c r="S4396" s="5" t="s">
        <v>2535</v>
      </c>
      <c r="T4396" s="5" t="str">
        <f t="shared" si="409"/>
        <v>Michael Dominguez</v>
      </c>
      <c r="U4396" t="s">
        <v>1988</v>
      </c>
      <c r="V4396" s="5" t="s">
        <v>74</v>
      </c>
      <c r="W4396" s="5" t="s">
        <v>28</v>
      </c>
      <c r="X4396" s="5" t="s">
        <v>124</v>
      </c>
      <c r="Y4396" s="5" t="s">
        <v>811</v>
      </c>
      <c r="Z4396" s="5" t="s">
        <v>84</v>
      </c>
      <c r="AA4396" s="4">
        <v>0.57999999999999996</v>
      </c>
      <c r="AB4396" s="1">
        <v>40824</v>
      </c>
      <c r="AC4396" s="1">
        <v>14707</v>
      </c>
      <c r="AD4396">
        <f t="shared" si="410"/>
        <v>1</v>
      </c>
      <c r="AE4396">
        <f t="shared" ca="1" si="411"/>
        <v>84</v>
      </c>
      <c r="AF4396" t="str">
        <f t="shared" ca="1" si="412"/>
        <v>Over 65</v>
      </c>
      <c r="AG4396" s="3">
        <f t="shared" si="413"/>
        <v>0.13442193103448274</v>
      </c>
      <c r="AH4396" t="str">
        <f>_xlfn.IFNA(VLOOKUP(Sales_Transactions[[#This Row],[Order ID]],Returned_Items[#All],2,FALSE),"Not Returned")</f>
        <v>Not Returned</v>
      </c>
    </row>
    <row r="4397" spans="1:34" x14ac:dyDescent="0.25">
      <c r="A4397">
        <v>36132</v>
      </c>
      <c r="C4397" t="s">
        <v>385</v>
      </c>
      <c r="D4397" s="2" t="str">
        <f>TEXT(MID(Sales_Transactions[[#This Row],[Order Date]],2,5),"d/m/yyy")</f>
        <v>9/4/2012</v>
      </c>
      <c r="E4397" s="2" t="str">
        <f>TEXT(MID(Sales_Transactions[[#This Row],[Order Date]],2,5),"d")</f>
        <v>9</v>
      </c>
      <c r="F4397" s="2" t="str">
        <f>TEXT(MID(Sales_Transactions[[#This Row],[Order Date]],2,5),"m")</f>
        <v>4</v>
      </c>
      <c r="G4397" s="2" t="str">
        <f>TEXT(MID(Sales_Transactions[[#This Row],[Order Date]],2,5),"yyy")</f>
        <v>2012</v>
      </c>
      <c r="H4397" s="2" t="str">
        <f>TEXT(MID(Sales_Transactions[[#This Row],[Order Date]],2,5),"yyy/m")</f>
        <v>2012/4</v>
      </c>
      <c r="I4397" t="s">
        <v>22</v>
      </c>
      <c r="J4397">
        <f t="shared" si="408"/>
        <v>2</v>
      </c>
      <c r="K4397" s="2">
        <v>3</v>
      </c>
      <c r="L4397" s="3">
        <v>604.57600000000002</v>
      </c>
      <c r="M4397" s="4">
        <v>0.03</v>
      </c>
      <c r="N4397" s="5" t="s">
        <v>34</v>
      </c>
      <c r="O4397" s="3">
        <v>-572.69000000000005</v>
      </c>
      <c r="P4397" s="3">
        <v>236.97</v>
      </c>
      <c r="Q4397" s="3">
        <v>59.24</v>
      </c>
      <c r="R4397" s="5" t="s">
        <v>1937</v>
      </c>
      <c r="S4397" s="5" t="s">
        <v>1938</v>
      </c>
      <c r="T4397" s="5" t="str">
        <f t="shared" si="409"/>
        <v>Hallie Redmond</v>
      </c>
      <c r="U4397" t="s">
        <v>1988</v>
      </c>
      <c r="V4397" s="5" t="s">
        <v>74</v>
      </c>
      <c r="W4397" s="5" t="s">
        <v>57</v>
      </c>
      <c r="X4397" s="5" t="s">
        <v>107</v>
      </c>
      <c r="Y4397" s="5" t="s">
        <v>2035</v>
      </c>
      <c r="Z4397" s="5" t="s">
        <v>106</v>
      </c>
      <c r="AA4397" s="4">
        <v>0.61</v>
      </c>
      <c r="AB4397" s="1">
        <v>41013</v>
      </c>
      <c r="AC4397" s="1">
        <v>23667</v>
      </c>
      <c r="AD4397">
        <f t="shared" si="410"/>
        <v>5</v>
      </c>
      <c r="AE4397">
        <f t="shared" ca="1" si="411"/>
        <v>59</v>
      </c>
      <c r="AF4397" t="str">
        <f t="shared" ca="1" si="412"/>
        <v>18-64</v>
      </c>
      <c r="AG4397" s="3">
        <f t="shared" si="413"/>
        <v>98.712969666666666</v>
      </c>
      <c r="AH4397" t="str">
        <f>_xlfn.IFNA(VLOOKUP(Sales_Transactions[[#This Row],[Order ID]],Returned_Items[#All],2,FALSE),"Not Returned")</f>
        <v>Not Returned</v>
      </c>
    </row>
    <row r="4398" spans="1:34" x14ac:dyDescent="0.25">
      <c r="A4398">
        <v>36133</v>
      </c>
      <c r="C4398" t="s">
        <v>1984</v>
      </c>
      <c r="D4398" s="2" t="str">
        <f>TEXT(MID(Sales_Transactions[[#This Row],[Order Date]],2,5),"d/m/yyy")</f>
        <v>20/8/2011</v>
      </c>
      <c r="E4398" s="2" t="str">
        <f>TEXT(MID(Sales_Transactions[[#This Row],[Order Date]],2,5),"d")</f>
        <v>20</v>
      </c>
      <c r="F4398" s="2" t="str">
        <f>TEXT(MID(Sales_Transactions[[#This Row],[Order Date]],2,5),"m")</f>
        <v>8</v>
      </c>
      <c r="G4398" s="2" t="str">
        <f>TEXT(MID(Sales_Transactions[[#This Row],[Order Date]],2,5),"yyy")</f>
        <v>2011</v>
      </c>
      <c r="H4398" s="2" t="str">
        <f>TEXT(MID(Sales_Transactions[[#This Row],[Order Date]],2,5),"yyy/m")</f>
        <v>2011/8</v>
      </c>
      <c r="I4398" t="s">
        <v>78</v>
      </c>
      <c r="J4398">
        <f t="shared" si="408"/>
        <v>3</v>
      </c>
      <c r="K4398" s="2">
        <v>6</v>
      </c>
      <c r="L4398" s="3">
        <v>128.56</v>
      </c>
      <c r="M4398" s="4">
        <v>0</v>
      </c>
      <c r="N4398" s="5" t="s">
        <v>23</v>
      </c>
      <c r="O4398" s="3">
        <v>-7.84</v>
      </c>
      <c r="P4398" s="3">
        <v>19.98</v>
      </c>
      <c r="Q4398" s="3">
        <v>8.68</v>
      </c>
      <c r="R4398" s="5" t="s">
        <v>1978</v>
      </c>
      <c r="S4398" s="5" t="s">
        <v>2740</v>
      </c>
      <c r="T4398" s="5" t="str">
        <f t="shared" si="409"/>
        <v>Katrina Willman</v>
      </c>
      <c r="U4398" t="s">
        <v>1988</v>
      </c>
      <c r="V4398" s="5" t="s">
        <v>37</v>
      </c>
      <c r="W4398" s="5" t="s">
        <v>28</v>
      </c>
      <c r="X4398" s="5" t="s">
        <v>75</v>
      </c>
      <c r="Y4398" s="5" t="s">
        <v>1042</v>
      </c>
      <c r="Z4398" s="5" t="s">
        <v>43</v>
      </c>
      <c r="AA4398" s="4">
        <v>0.37</v>
      </c>
      <c r="AB4398" s="1">
        <v>40776</v>
      </c>
      <c r="AC4398" s="1">
        <v>23683</v>
      </c>
      <c r="AD4398">
        <f t="shared" si="410"/>
        <v>1</v>
      </c>
      <c r="AE4398">
        <f t="shared" ca="1" si="411"/>
        <v>59</v>
      </c>
      <c r="AF4398" t="str">
        <f t="shared" ca="1" si="412"/>
        <v>18-64</v>
      </c>
      <c r="AG4398" s="3">
        <f t="shared" si="413"/>
        <v>4.7766666666666664</v>
      </c>
      <c r="AH4398" t="str">
        <f>_xlfn.IFNA(VLOOKUP(Sales_Transactions[[#This Row],[Order ID]],Returned_Items[#All],2,FALSE),"Not Returned")</f>
        <v>Not Returned</v>
      </c>
    </row>
    <row r="4399" spans="1:34" x14ac:dyDescent="0.25">
      <c r="A4399">
        <v>37891</v>
      </c>
      <c r="C4399" t="s">
        <v>983</v>
      </c>
      <c r="D4399" s="2" t="str">
        <f>TEXT(MID(Sales_Transactions[[#This Row],[Order Date]],2,5),"d/m/yyy")</f>
        <v>20/10/2011</v>
      </c>
      <c r="E4399" s="2" t="str">
        <f>TEXT(MID(Sales_Transactions[[#This Row],[Order Date]],2,5),"d")</f>
        <v>20</v>
      </c>
      <c r="F4399" s="2" t="str">
        <f>TEXT(MID(Sales_Transactions[[#This Row],[Order Date]],2,5),"m")</f>
        <v>10</v>
      </c>
      <c r="G4399" s="2" t="str">
        <f>TEXT(MID(Sales_Transactions[[#This Row],[Order Date]],2,5),"yyy")</f>
        <v>2011</v>
      </c>
      <c r="H4399" s="2" t="str">
        <f>TEXT(MID(Sales_Transactions[[#This Row],[Order Date]],2,5),"yyy/m")</f>
        <v>2011/10</v>
      </c>
      <c r="I4399" t="s">
        <v>33</v>
      </c>
      <c r="J4399">
        <f t="shared" si="408"/>
        <v>4</v>
      </c>
      <c r="K4399" s="2">
        <v>24</v>
      </c>
      <c r="L4399" s="3">
        <v>163.36000000000001</v>
      </c>
      <c r="M4399" s="4">
        <v>0.04</v>
      </c>
      <c r="N4399" s="5" t="s">
        <v>23</v>
      </c>
      <c r="O4399" s="3">
        <v>-65.540000000000006</v>
      </c>
      <c r="P4399" s="3">
        <v>6.48</v>
      </c>
      <c r="Q4399" s="3">
        <v>6.6</v>
      </c>
      <c r="R4399" s="5" t="s">
        <v>3177</v>
      </c>
      <c r="S4399" s="5" t="s">
        <v>3178</v>
      </c>
      <c r="T4399" s="5" t="str">
        <f t="shared" si="409"/>
        <v>Steven Roelle</v>
      </c>
      <c r="U4399" t="s">
        <v>1988</v>
      </c>
      <c r="V4399" s="5" t="s">
        <v>27</v>
      </c>
      <c r="W4399" s="5" t="s">
        <v>28</v>
      </c>
      <c r="X4399" s="5" t="s">
        <v>75</v>
      </c>
      <c r="Y4399" s="5" t="s">
        <v>560</v>
      </c>
      <c r="Z4399" s="5" t="s">
        <v>43</v>
      </c>
      <c r="AA4399" s="4">
        <v>0.37</v>
      </c>
      <c r="AB4399" s="1">
        <v>40838</v>
      </c>
      <c r="AC4399" s="1">
        <v>23535</v>
      </c>
      <c r="AD4399">
        <f t="shared" si="410"/>
        <v>2</v>
      </c>
      <c r="AE4399">
        <f t="shared" ca="1" si="411"/>
        <v>60</v>
      </c>
      <c r="AF4399" t="str">
        <f t="shared" ca="1" si="412"/>
        <v>18-64</v>
      </c>
      <c r="AG4399" s="3">
        <f t="shared" si="413"/>
        <v>0.54489200000000004</v>
      </c>
      <c r="AH4399" t="str">
        <f>_xlfn.IFNA(VLOOKUP(Sales_Transactions[[#This Row],[Order ID]],Returned_Items[#All],2,FALSE),"Not Returned")</f>
        <v>Not Returned</v>
      </c>
    </row>
    <row r="4400" spans="1:34" x14ac:dyDescent="0.25">
      <c r="A4400">
        <v>37891</v>
      </c>
      <c r="C4400" t="s">
        <v>983</v>
      </c>
      <c r="D4400" s="2" t="str">
        <f>TEXT(MID(Sales_Transactions[[#This Row],[Order Date]],2,5),"d/m/yyy")</f>
        <v>20/10/2011</v>
      </c>
      <c r="E4400" s="2" t="str">
        <f>TEXT(MID(Sales_Transactions[[#This Row],[Order Date]],2,5),"d")</f>
        <v>20</v>
      </c>
      <c r="F4400" s="2" t="str">
        <f>TEXT(MID(Sales_Transactions[[#This Row],[Order Date]],2,5),"m")</f>
        <v>10</v>
      </c>
      <c r="G4400" s="2" t="str">
        <f>TEXT(MID(Sales_Transactions[[#This Row],[Order Date]],2,5),"yyy")</f>
        <v>2011</v>
      </c>
      <c r="H4400" s="2" t="str">
        <f>TEXT(MID(Sales_Transactions[[#This Row],[Order Date]],2,5),"yyy/m")</f>
        <v>2011/10</v>
      </c>
      <c r="I4400" t="s">
        <v>33</v>
      </c>
      <c r="J4400">
        <f t="shared" si="408"/>
        <v>4</v>
      </c>
      <c r="K4400" s="2">
        <v>21</v>
      </c>
      <c r="L4400" s="3">
        <v>44.08</v>
      </c>
      <c r="M4400" s="4">
        <v>0.06</v>
      </c>
      <c r="N4400" s="5" t="s">
        <v>67</v>
      </c>
      <c r="O4400" s="3">
        <v>-9.09</v>
      </c>
      <c r="P4400" s="3">
        <v>1.98</v>
      </c>
      <c r="Q4400" s="3">
        <v>0.7</v>
      </c>
      <c r="R4400" s="5" t="s">
        <v>3177</v>
      </c>
      <c r="S4400" s="5" t="s">
        <v>3178</v>
      </c>
      <c r="T4400" s="5" t="str">
        <f t="shared" si="409"/>
        <v>Steven Roelle</v>
      </c>
      <c r="U4400" t="s">
        <v>1988</v>
      </c>
      <c r="V4400" s="5" t="s">
        <v>27</v>
      </c>
      <c r="W4400" s="5" t="s">
        <v>28</v>
      </c>
      <c r="X4400" s="5" t="s">
        <v>82</v>
      </c>
      <c r="Y4400" s="5" t="s">
        <v>1972</v>
      </c>
      <c r="Z4400" s="5" t="s">
        <v>84</v>
      </c>
      <c r="AA4400" s="4">
        <v>0.83</v>
      </c>
      <c r="AB4400" s="1">
        <v>40838</v>
      </c>
      <c r="AC4400" s="1">
        <v>23663</v>
      </c>
      <c r="AD4400">
        <f t="shared" si="410"/>
        <v>2</v>
      </c>
      <c r="AE4400">
        <f t="shared" ca="1" si="411"/>
        <v>59</v>
      </c>
      <c r="AF4400" t="str">
        <f t="shared" ca="1" si="412"/>
        <v>18-64</v>
      </c>
      <c r="AG4400" s="3">
        <f t="shared" si="413"/>
        <v>0.12756247619047617</v>
      </c>
      <c r="AH4400" t="str">
        <f>_xlfn.IFNA(VLOOKUP(Sales_Transactions[[#This Row],[Order ID]],Returned_Items[#All],2,FALSE),"Not Returned")</f>
        <v>Not Returned</v>
      </c>
    </row>
    <row r="4401" spans="1:34" x14ac:dyDescent="0.25">
      <c r="A4401">
        <v>37891</v>
      </c>
      <c r="C4401" t="s">
        <v>983</v>
      </c>
      <c r="D4401" s="2" t="str">
        <f>TEXT(MID(Sales_Transactions[[#This Row],[Order Date]],2,5),"d/m/yyy")</f>
        <v>20/10/2011</v>
      </c>
      <c r="E4401" s="2" t="str">
        <f>TEXT(MID(Sales_Transactions[[#This Row],[Order Date]],2,5),"d")</f>
        <v>20</v>
      </c>
      <c r="F4401" s="2" t="str">
        <f>TEXT(MID(Sales_Transactions[[#This Row],[Order Date]],2,5),"m")</f>
        <v>10</v>
      </c>
      <c r="G4401" s="2" t="str">
        <f>TEXT(MID(Sales_Transactions[[#This Row],[Order Date]],2,5),"yyy")</f>
        <v>2011</v>
      </c>
      <c r="H4401" s="2" t="str">
        <f>TEXT(MID(Sales_Transactions[[#This Row],[Order Date]],2,5),"yyy/m")</f>
        <v>2011/10</v>
      </c>
      <c r="I4401" t="s">
        <v>33</v>
      </c>
      <c r="J4401">
        <f t="shared" si="408"/>
        <v>4</v>
      </c>
      <c r="K4401" s="2">
        <v>4</v>
      </c>
      <c r="L4401" s="3">
        <v>1135.6400000000001</v>
      </c>
      <c r="M4401" s="4">
        <v>0.02</v>
      </c>
      <c r="N4401" s="5" t="s">
        <v>34</v>
      </c>
      <c r="O4401" s="3">
        <v>-627.64</v>
      </c>
      <c r="P4401" s="3">
        <v>259.70999999999998</v>
      </c>
      <c r="Q4401" s="3">
        <v>66.67</v>
      </c>
      <c r="R4401" s="5" t="s">
        <v>3177</v>
      </c>
      <c r="S4401" s="5" t="s">
        <v>3178</v>
      </c>
      <c r="T4401" s="5" t="str">
        <f t="shared" si="409"/>
        <v>Steven Roelle</v>
      </c>
      <c r="U4401" t="s">
        <v>1988</v>
      </c>
      <c r="V4401" s="5" t="s">
        <v>27</v>
      </c>
      <c r="W4401" s="5" t="s">
        <v>57</v>
      </c>
      <c r="X4401" s="5" t="s">
        <v>107</v>
      </c>
      <c r="Y4401" s="5" t="s">
        <v>853</v>
      </c>
      <c r="Z4401" s="5" t="s">
        <v>106</v>
      </c>
      <c r="AA4401" s="4">
        <v>0.61</v>
      </c>
      <c r="AB4401" s="1">
        <v>40836</v>
      </c>
      <c r="AC4401" s="1">
        <v>21398</v>
      </c>
      <c r="AD4401">
        <f t="shared" si="410"/>
        <v>0</v>
      </c>
      <c r="AE4401">
        <f t="shared" ca="1" si="411"/>
        <v>66</v>
      </c>
      <c r="AF4401" t="str">
        <f t="shared" ca="1" si="412"/>
        <v>Over 65</v>
      </c>
      <c r="AG4401" s="3">
        <f t="shared" si="413"/>
        <v>81.5820145</v>
      </c>
      <c r="AH4401" t="str">
        <f>_xlfn.IFNA(VLOOKUP(Sales_Transactions[[#This Row],[Order ID]],Returned_Items[#All],2,FALSE),"Not Returned")</f>
        <v>Not Returned</v>
      </c>
    </row>
    <row r="4402" spans="1:34" x14ac:dyDescent="0.25">
      <c r="A4402">
        <v>37891</v>
      </c>
      <c r="C4402" t="s">
        <v>983</v>
      </c>
      <c r="D4402" s="2" t="str">
        <f>TEXT(MID(Sales_Transactions[[#This Row],[Order Date]],2,5),"d/m/yyy")</f>
        <v>20/10/2011</v>
      </c>
      <c r="E4402" s="2" t="str">
        <f>TEXT(MID(Sales_Transactions[[#This Row],[Order Date]],2,5),"d")</f>
        <v>20</v>
      </c>
      <c r="F4402" s="2" t="str">
        <f>TEXT(MID(Sales_Transactions[[#This Row],[Order Date]],2,5),"m")</f>
        <v>10</v>
      </c>
      <c r="G4402" s="2" t="str">
        <f>TEXT(MID(Sales_Transactions[[#This Row],[Order Date]],2,5),"yyy")</f>
        <v>2011</v>
      </c>
      <c r="H4402" s="2" t="str">
        <f>TEXT(MID(Sales_Transactions[[#This Row],[Order Date]],2,5),"yyy/m")</f>
        <v>2011/10</v>
      </c>
      <c r="I4402" t="s">
        <v>33</v>
      </c>
      <c r="J4402">
        <f t="shared" si="408"/>
        <v>4</v>
      </c>
      <c r="K4402" s="2">
        <v>33</v>
      </c>
      <c r="L4402" s="3">
        <v>5154.009</v>
      </c>
      <c r="M4402" s="4">
        <v>0.03</v>
      </c>
      <c r="N4402" s="5" t="s">
        <v>23</v>
      </c>
      <c r="O4402" s="3">
        <v>1184.68</v>
      </c>
      <c r="P4402" s="3">
        <v>179.99</v>
      </c>
      <c r="Q4402" s="3">
        <v>13.99</v>
      </c>
      <c r="R4402" s="5" t="s">
        <v>3177</v>
      </c>
      <c r="S4402" s="5" t="s">
        <v>3178</v>
      </c>
      <c r="T4402" s="5" t="str">
        <f t="shared" si="409"/>
        <v>Steven Roelle</v>
      </c>
      <c r="U4402" t="s">
        <v>1988</v>
      </c>
      <c r="V4402" s="5" t="s">
        <v>27</v>
      </c>
      <c r="W4402" s="5" t="s">
        <v>48</v>
      </c>
      <c r="X4402" s="5" t="s">
        <v>49</v>
      </c>
      <c r="Y4402" s="5" t="s">
        <v>555</v>
      </c>
      <c r="Z4402" s="5" t="s">
        <v>56</v>
      </c>
      <c r="AA4402" s="4">
        <v>0.56999999999999995</v>
      </c>
      <c r="AB4402" s="1">
        <v>40838</v>
      </c>
      <c r="AC4402" s="1">
        <v>21447</v>
      </c>
      <c r="AD4402">
        <f t="shared" si="410"/>
        <v>2</v>
      </c>
      <c r="AE4402">
        <f t="shared" ca="1" si="411"/>
        <v>65</v>
      </c>
      <c r="AF4402" t="str">
        <f t="shared" ca="1" si="412"/>
        <v>Over 65</v>
      </c>
      <c r="AG4402" s="3">
        <f t="shared" si="413"/>
        <v>5.8765455454545457</v>
      </c>
      <c r="AH4402" t="str">
        <f>_xlfn.IFNA(VLOOKUP(Sales_Transactions[[#This Row],[Order ID]],Returned_Items[#All],2,FALSE),"Not Returned")</f>
        <v>Not Returned</v>
      </c>
    </row>
    <row r="4403" spans="1:34" x14ac:dyDescent="0.25">
      <c r="A4403">
        <v>38021</v>
      </c>
      <c r="C4403" t="s">
        <v>1324</v>
      </c>
      <c r="D4403" s="2" t="str">
        <f>TEXT(MID(Sales_Transactions[[#This Row],[Order Date]],2,5),"d/m/yyy")</f>
        <v>21/1/2009</v>
      </c>
      <c r="E4403" s="2" t="str">
        <f>TEXT(MID(Sales_Transactions[[#This Row],[Order Date]],2,5),"d")</f>
        <v>21</v>
      </c>
      <c r="F4403" s="2" t="str">
        <f>TEXT(MID(Sales_Transactions[[#This Row],[Order Date]],2,5),"m")</f>
        <v>1</v>
      </c>
      <c r="G4403" s="2" t="str">
        <f>TEXT(MID(Sales_Transactions[[#This Row],[Order Date]],2,5),"yyy")</f>
        <v>2009</v>
      </c>
      <c r="H4403" s="2" t="str">
        <f>TEXT(MID(Sales_Transactions[[#This Row],[Order Date]],2,5),"yyy/m")</f>
        <v>2009/1</v>
      </c>
      <c r="I4403" t="s">
        <v>78</v>
      </c>
      <c r="J4403">
        <f t="shared" si="408"/>
        <v>3</v>
      </c>
      <c r="K4403" s="2">
        <v>16</v>
      </c>
      <c r="L4403" s="3">
        <v>4407.03</v>
      </c>
      <c r="M4403" s="4">
        <v>0.04</v>
      </c>
      <c r="N4403" s="5" t="s">
        <v>34</v>
      </c>
      <c r="O4403" s="3">
        <v>834.96</v>
      </c>
      <c r="P4403" s="3">
        <v>279.81</v>
      </c>
      <c r="Q4403" s="3">
        <v>23.19</v>
      </c>
      <c r="R4403" s="5" t="s">
        <v>1218</v>
      </c>
      <c r="S4403" s="5" t="s">
        <v>1219</v>
      </c>
      <c r="T4403" s="5" t="str">
        <f t="shared" si="409"/>
        <v>Rob Haberlin</v>
      </c>
      <c r="U4403" t="s">
        <v>1988</v>
      </c>
      <c r="V4403" s="5" t="s">
        <v>47</v>
      </c>
      <c r="W4403" s="5" t="s">
        <v>28</v>
      </c>
      <c r="X4403" s="5" t="s">
        <v>38</v>
      </c>
      <c r="Y4403" s="5" t="s">
        <v>828</v>
      </c>
      <c r="Z4403" s="5" t="s">
        <v>40</v>
      </c>
      <c r="AA4403" s="4">
        <v>0.59</v>
      </c>
      <c r="AB4403" s="1">
        <v>39835</v>
      </c>
      <c r="AC4403" s="1">
        <v>21413</v>
      </c>
      <c r="AD4403">
        <f t="shared" si="410"/>
        <v>1</v>
      </c>
      <c r="AE4403">
        <f t="shared" ca="1" si="411"/>
        <v>65</v>
      </c>
      <c r="AF4403" t="str">
        <f t="shared" ca="1" si="412"/>
        <v>Over 65</v>
      </c>
      <c r="AG4403" s="3">
        <f t="shared" si="413"/>
        <v>18.930504750000001</v>
      </c>
      <c r="AH4403" t="str">
        <f>_xlfn.IFNA(VLOOKUP(Sales_Transactions[[#This Row],[Order ID]],Returned_Items[#All],2,FALSE),"Not Returned")</f>
        <v>Not Returned</v>
      </c>
    </row>
    <row r="4404" spans="1:34" x14ac:dyDescent="0.25">
      <c r="A4404">
        <v>38021</v>
      </c>
      <c r="C4404" t="s">
        <v>1324</v>
      </c>
      <c r="D4404" s="2" t="str">
        <f>TEXT(MID(Sales_Transactions[[#This Row],[Order Date]],2,5),"d/m/yyy")</f>
        <v>21/1/2009</v>
      </c>
      <c r="E4404" s="2" t="str">
        <f>TEXT(MID(Sales_Transactions[[#This Row],[Order Date]],2,5),"d")</f>
        <v>21</v>
      </c>
      <c r="F4404" s="2" t="str">
        <f>TEXT(MID(Sales_Transactions[[#This Row],[Order Date]],2,5),"m")</f>
        <v>1</v>
      </c>
      <c r="G4404" s="2" t="str">
        <f>TEXT(MID(Sales_Transactions[[#This Row],[Order Date]],2,5),"yyy")</f>
        <v>2009</v>
      </c>
      <c r="H4404" s="2" t="str">
        <f>TEXT(MID(Sales_Transactions[[#This Row],[Order Date]],2,5),"yyy/m")</f>
        <v>2009/1</v>
      </c>
      <c r="I4404" t="s">
        <v>78</v>
      </c>
      <c r="J4404">
        <f t="shared" si="408"/>
        <v>3</v>
      </c>
      <c r="K4404" s="2">
        <v>36</v>
      </c>
      <c r="L4404" s="3">
        <v>173.22</v>
      </c>
      <c r="M4404" s="4">
        <v>0.02</v>
      </c>
      <c r="N4404" s="5" t="s">
        <v>23</v>
      </c>
      <c r="O4404" s="3">
        <v>81.77</v>
      </c>
      <c r="P4404" s="3">
        <v>4.91</v>
      </c>
      <c r="Q4404" s="3">
        <v>0.5</v>
      </c>
      <c r="R4404" s="5" t="s">
        <v>1218</v>
      </c>
      <c r="S4404" s="5" t="s">
        <v>1219</v>
      </c>
      <c r="T4404" s="5" t="str">
        <f t="shared" si="409"/>
        <v>Rob Haberlin</v>
      </c>
      <c r="U4404" t="s">
        <v>1988</v>
      </c>
      <c r="V4404" s="5" t="s">
        <v>47</v>
      </c>
      <c r="W4404" s="5" t="s">
        <v>28</v>
      </c>
      <c r="X4404" s="5" t="s">
        <v>115</v>
      </c>
      <c r="Y4404" s="5" t="s">
        <v>2453</v>
      </c>
      <c r="Z4404" s="5" t="s">
        <v>43</v>
      </c>
      <c r="AA4404" s="4">
        <v>0.36</v>
      </c>
      <c r="AB4404" s="1">
        <v>39835</v>
      </c>
      <c r="AC4404" s="1">
        <v>21413</v>
      </c>
      <c r="AD4404">
        <f t="shared" si="410"/>
        <v>1</v>
      </c>
      <c r="AE4404">
        <f t="shared" ca="1" si="411"/>
        <v>65</v>
      </c>
      <c r="AF4404" t="str">
        <f t="shared" ca="1" si="412"/>
        <v>Over 65</v>
      </c>
      <c r="AG4404" s="3">
        <f t="shared" si="413"/>
        <v>0.15025050000000001</v>
      </c>
      <c r="AH4404" t="str">
        <f>_xlfn.IFNA(VLOOKUP(Sales_Transactions[[#This Row],[Order ID]],Returned_Items[#All],2,FALSE),"Not Returned")</f>
        <v>Not Returned</v>
      </c>
    </row>
    <row r="4405" spans="1:34" x14ac:dyDescent="0.25">
      <c r="A4405">
        <v>38146</v>
      </c>
      <c r="C4405" t="s">
        <v>1100</v>
      </c>
      <c r="D4405" s="2" t="str">
        <f>TEXT(MID(Sales_Transactions[[#This Row],[Order Date]],2,5),"d/m/yyy")</f>
        <v>7/12/2011</v>
      </c>
      <c r="E4405" s="2" t="str">
        <f>TEXT(MID(Sales_Transactions[[#This Row],[Order Date]],2,5),"d")</f>
        <v>7</v>
      </c>
      <c r="F4405" s="2" t="str">
        <f>TEXT(MID(Sales_Transactions[[#This Row],[Order Date]],2,5),"m")</f>
        <v>12</v>
      </c>
      <c r="G4405" s="2" t="str">
        <f>TEXT(MID(Sales_Transactions[[#This Row],[Order Date]],2,5),"yyy")</f>
        <v>2011</v>
      </c>
      <c r="H4405" s="2" t="str">
        <f>TEXT(MID(Sales_Transactions[[#This Row],[Order Date]],2,5),"yyy/m")</f>
        <v>2011/12</v>
      </c>
      <c r="I4405" t="s">
        <v>22</v>
      </c>
      <c r="J4405">
        <f t="shared" si="408"/>
        <v>2</v>
      </c>
      <c r="K4405" s="2">
        <v>41</v>
      </c>
      <c r="L4405" s="3">
        <v>782.05</v>
      </c>
      <c r="M4405" s="4">
        <v>0.08</v>
      </c>
      <c r="N4405" s="5" t="s">
        <v>23</v>
      </c>
      <c r="O4405" s="3">
        <v>-253.74</v>
      </c>
      <c r="P4405" s="3">
        <v>19.940000000000001</v>
      </c>
      <c r="Q4405" s="3">
        <v>14.87</v>
      </c>
      <c r="R4405" s="5" t="s">
        <v>911</v>
      </c>
      <c r="S4405" s="5" t="s">
        <v>3163</v>
      </c>
      <c r="T4405" s="5" t="str">
        <f t="shared" si="409"/>
        <v>Erica Hackney</v>
      </c>
      <c r="U4405" t="s">
        <v>1988</v>
      </c>
      <c r="V4405" s="5" t="s">
        <v>27</v>
      </c>
      <c r="W4405" s="5" t="s">
        <v>57</v>
      </c>
      <c r="X4405" s="5" t="s">
        <v>58</v>
      </c>
      <c r="Y4405" s="5" t="s">
        <v>614</v>
      </c>
      <c r="Z4405" s="5" t="s">
        <v>31</v>
      </c>
      <c r="AA4405" s="4">
        <v>0.56999999999999995</v>
      </c>
      <c r="AB4405" s="1">
        <v>40884</v>
      </c>
      <c r="AC4405" s="1">
        <v>21434</v>
      </c>
      <c r="AD4405">
        <f t="shared" si="410"/>
        <v>0</v>
      </c>
      <c r="AE4405">
        <f t="shared" ca="1" si="411"/>
        <v>65</v>
      </c>
      <c r="AF4405" t="str">
        <f t="shared" ca="1" si="412"/>
        <v>Over 65</v>
      </c>
      <c r="AG4405" s="3">
        <f t="shared" si="413"/>
        <v>0.84863531707317086</v>
      </c>
      <c r="AH4405" t="str">
        <f>_xlfn.IFNA(VLOOKUP(Sales_Transactions[[#This Row],[Order ID]],Returned_Items[#All],2,FALSE),"Not Returned")</f>
        <v>Not Returned</v>
      </c>
    </row>
    <row r="4406" spans="1:34" x14ac:dyDescent="0.25">
      <c r="A4406">
        <v>38656</v>
      </c>
      <c r="C4406" t="s">
        <v>1567</v>
      </c>
      <c r="D4406" s="2" t="str">
        <f>TEXT(MID(Sales_Transactions[[#This Row],[Order Date]],2,5),"d/m/yyy")</f>
        <v>10/8/2012</v>
      </c>
      <c r="E4406" s="2" t="str">
        <f>TEXT(MID(Sales_Transactions[[#This Row],[Order Date]],2,5),"d")</f>
        <v>10</v>
      </c>
      <c r="F4406" s="2" t="str">
        <f>TEXT(MID(Sales_Transactions[[#This Row],[Order Date]],2,5),"m")</f>
        <v>8</v>
      </c>
      <c r="G4406" s="2" t="str">
        <f>TEXT(MID(Sales_Transactions[[#This Row],[Order Date]],2,5),"yyy")</f>
        <v>2012</v>
      </c>
      <c r="H4406" s="2" t="str">
        <f>TEXT(MID(Sales_Transactions[[#This Row],[Order Date]],2,5),"yyy/m")</f>
        <v>2012/8</v>
      </c>
      <c r="I4406" t="s">
        <v>22</v>
      </c>
      <c r="J4406">
        <f t="shared" si="408"/>
        <v>2</v>
      </c>
      <c r="K4406" s="2">
        <v>41</v>
      </c>
      <c r="L4406" s="3">
        <v>162.51</v>
      </c>
      <c r="M4406" s="4">
        <v>0.09</v>
      </c>
      <c r="N4406" s="5" t="s">
        <v>23</v>
      </c>
      <c r="O4406" s="3">
        <v>-148.4</v>
      </c>
      <c r="P4406" s="3">
        <v>4.13</v>
      </c>
      <c r="Q4406" s="3">
        <v>5.34</v>
      </c>
      <c r="R4406" s="5" t="s">
        <v>1594</v>
      </c>
      <c r="S4406" s="5" t="s">
        <v>417</v>
      </c>
      <c r="T4406" s="5" t="str">
        <f t="shared" si="409"/>
        <v>John Castell</v>
      </c>
      <c r="U4406" t="s">
        <v>1988</v>
      </c>
      <c r="V4406" s="5" t="s">
        <v>37</v>
      </c>
      <c r="W4406" s="5" t="s">
        <v>28</v>
      </c>
      <c r="X4406" s="5" t="s">
        <v>41</v>
      </c>
      <c r="Y4406" s="5" t="s">
        <v>1156</v>
      </c>
      <c r="Z4406" s="5" t="s">
        <v>43</v>
      </c>
      <c r="AA4406" s="4">
        <v>0.38</v>
      </c>
      <c r="AB4406" s="1">
        <v>41138</v>
      </c>
      <c r="AC4406" s="1">
        <v>21308</v>
      </c>
      <c r="AD4406">
        <f t="shared" si="410"/>
        <v>7</v>
      </c>
      <c r="AE4406">
        <f t="shared" ca="1" si="411"/>
        <v>66</v>
      </c>
      <c r="AF4406" t="str">
        <f t="shared" ca="1" si="412"/>
        <v>Over 65</v>
      </c>
      <c r="AG4406" s="3">
        <f t="shared" si="413"/>
        <v>0.23088495121951222</v>
      </c>
      <c r="AH4406" t="str">
        <f>_xlfn.IFNA(VLOOKUP(Sales_Transactions[[#This Row],[Order ID]],Returned_Items[#All],2,FALSE),"Not Returned")</f>
        <v>Not Returned</v>
      </c>
    </row>
    <row r="4407" spans="1:34" x14ac:dyDescent="0.25">
      <c r="A4407">
        <v>38656</v>
      </c>
      <c r="C4407" t="s">
        <v>1567</v>
      </c>
      <c r="D4407" s="2" t="str">
        <f>TEXT(MID(Sales_Transactions[[#This Row],[Order Date]],2,5),"d/m/yyy")</f>
        <v>10/8/2012</v>
      </c>
      <c r="E4407" s="2" t="str">
        <f>TEXT(MID(Sales_Transactions[[#This Row],[Order Date]],2,5),"d")</f>
        <v>10</v>
      </c>
      <c r="F4407" s="2" t="str">
        <f>TEXT(MID(Sales_Transactions[[#This Row],[Order Date]],2,5),"m")</f>
        <v>8</v>
      </c>
      <c r="G4407" s="2" t="str">
        <f>TEXT(MID(Sales_Transactions[[#This Row],[Order Date]],2,5),"yyy")</f>
        <v>2012</v>
      </c>
      <c r="H4407" s="2" t="str">
        <f>TEXT(MID(Sales_Transactions[[#This Row],[Order Date]],2,5),"yyy/m")</f>
        <v>2012/8</v>
      </c>
      <c r="I4407" t="s">
        <v>22</v>
      </c>
      <c r="J4407">
        <f t="shared" si="408"/>
        <v>2</v>
      </c>
      <c r="K4407" s="2">
        <v>3</v>
      </c>
      <c r="L4407" s="3">
        <v>561.42999999999995</v>
      </c>
      <c r="M4407" s="4">
        <v>7.0000000000000007E-2</v>
      </c>
      <c r="N4407" s="5" t="s">
        <v>34</v>
      </c>
      <c r="O4407" s="3">
        <v>-199.46</v>
      </c>
      <c r="P4407" s="3">
        <v>180.98</v>
      </c>
      <c r="Q4407" s="3">
        <v>26.2</v>
      </c>
      <c r="R4407" s="5" t="s">
        <v>1594</v>
      </c>
      <c r="S4407" s="5" t="s">
        <v>417</v>
      </c>
      <c r="T4407" s="5" t="str">
        <f t="shared" si="409"/>
        <v>John Castell</v>
      </c>
      <c r="U4407" t="s">
        <v>1988</v>
      </c>
      <c r="V4407" s="5" t="s">
        <v>37</v>
      </c>
      <c r="W4407" s="5" t="s">
        <v>57</v>
      </c>
      <c r="X4407" s="5" t="s">
        <v>154</v>
      </c>
      <c r="Y4407" s="5" t="s">
        <v>414</v>
      </c>
      <c r="Z4407" s="5" t="s">
        <v>40</v>
      </c>
      <c r="AA4407" s="4">
        <v>0.59</v>
      </c>
      <c r="AB4407" s="1">
        <v>41136</v>
      </c>
      <c r="AC4407" s="1">
        <v>20903</v>
      </c>
      <c r="AD4407">
        <f t="shared" si="410"/>
        <v>5</v>
      </c>
      <c r="AE4407">
        <f t="shared" ca="1" si="411"/>
        <v>67</v>
      </c>
      <c r="AF4407" t="str">
        <f t="shared" ca="1" si="412"/>
        <v>Over 65</v>
      </c>
      <c r="AG4407" s="3">
        <f t="shared" si="413"/>
        <v>69.017771333333329</v>
      </c>
      <c r="AH4407" t="str">
        <f>_xlfn.IFNA(VLOOKUP(Sales_Transactions[[#This Row],[Order ID]],Returned_Items[#All],2,FALSE),"Not Returned")</f>
        <v>Not Returned</v>
      </c>
    </row>
    <row r="4408" spans="1:34" x14ac:dyDescent="0.25">
      <c r="A4408">
        <v>38756</v>
      </c>
      <c r="C4408" t="s">
        <v>3075</v>
      </c>
      <c r="D4408" s="2" t="str">
        <f>TEXT(MID(Sales_Transactions[[#This Row],[Order Date]],2,5),"d/m/yyy")</f>
        <v>7/5/2009</v>
      </c>
      <c r="E4408" s="2" t="str">
        <f>TEXT(MID(Sales_Transactions[[#This Row],[Order Date]],2,5),"d")</f>
        <v>7</v>
      </c>
      <c r="F4408" s="2" t="str">
        <f>TEXT(MID(Sales_Transactions[[#This Row],[Order Date]],2,5),"m")</f>
        <v>5</v>
      </c>
      <c r="G4408" s="2" t="str">
        <f>TEXT(MID(Sales_Transactions[[#This Row],[Order Date]],2,5),"yyy")</f>
        <v>2009</v>
      </c>
      <c r="H4408" s="2" t="str">
        <f>TEXT(MID(Sales_Transactions[[#This Row],[Order Date]],2,5),"yyy/m")</f>
        <v>2009/5</v>
      </c>
      <c r="I4408" t="s">
        <v>101</v>
      </c>
      <c r="J4408">
        <f t="shared" si="408"/>
        <v>1</v>
      </c>
      <c r="K4408" s="2">
        <v>43</v>
      </c>
      <c r="L4408" s="3">
        <v>2251.4969999999998</v>
      </c>
      <c r="M4408" s="4">
        <v>0.09</v>
      </c>
      <c r="N4408" s="5" t="s">
        <v>67</v>
      </c>
      <c r="O4408" s="3">
        <v>308.93</v>
      </c>
      <c r="P4408" s="3">
        <v>65.989999999999995</v>
      </c>
      <c r="Q4408" s="3">
        <v>8.99</v>
      </c>
      <c r="R4408" s="5" t="s">
        <v>2799</v>
      </c>
      <c r="S4408" s="5" t="s">
        <v>3185</v>
      </c>
      <c r="T4408" s="5" t="str">
        <f t="shared" si="409"/>
        <v>Benjamin Patterson</v>
      </c>
      <c r="U4408" t="s">
        <v>1988</v>
      </c>
      <c r="V4408" s="5" t="s">
        <v>47</v>
      </c>
      <c r="W4408" s="5" t="s">
        <v>48</v>
      </c>
      <c r="X4408" s="5" t="s">
        <v>49</v>
      </c>
      <c r="Y4408" s="5" t="s">
        <v>896</v>
      </c>
      <c r="Z4408" s="5" t="s">
        <v>43</v>
      </c>
      <c r="AA4408" s="4">
        <v>0.56000000000000005</v>
      </c>
      <c r="AB4408" s="1">
        <v>39942</v>
      </c>
      <c r="AC4408" s="1">
        <v>20966</v>
      </c>
      <c r="AD4408">
        <f t="shared" si="410"/>
        <v>2</v>
      </c>
      <c r="AE4408">
        <f t="shared" ca="1" si="411"/>
        <v>67</v>
      </c>
      <c r="AF4408" t="str">
        <f t="shared" ca="1" si="412"/>
        <v>Over 65</v>
      </c>
      <c r="AG4408" s="3">
        <f t="shared" si="413"/>
        <v>1.7423397441860462</v>
      </c>
      <c r="AH4408" t="str">
        <f>_xlfn.IFNA(VLOOKUP(Sales_Transactions[[#This Row],[Order ID]],Returned_Items[#All],2,FALSE),"Not Returned")</f>
        <v>Not Returned</v>
      </c>
    </row>
    <row r="4409" spans="1:34" x14ac:dyDescent="0.25">
      <c r="A4409">
        <v>39268</v>
      </c>
      <c r="C4409" t="s">
        <v>1682</v>
      </c>
      <c r="D4409" s="2" t="str">
        <f>TEXT(MID(Sales_Transactions[[#This Row],[Order Date]],2,5),"d/m/yyy")</f>
        <v>22/4/2011</v>
      </c>
      <c r="E4409" s="2" t="str">
        <f>TEXT(MID(Sales_Transactions[[#This Row],[Order Date]],2,5),"d")</f>
        <v>22</v>
      </c>
      <c r="F4409" s="2" t="str">
        <f>TEXT(MID(Sales_Transactions[[#This Row],[Order Date]],2,5),"m")</f>
        <v>4</v>
      </c>
      <c r="G4409" s="2" t="str">
        <f>TEXT(MID(Sales_Transactions[[#This Row],[Order Date]],2,5),"yyy")</f>
        <v>2011</v>
      </c>
      <c r="H4409" s="2" t="str">
        <f>TEXT(MID(Sales_Transactions[[#This Row],[Order Date]],2,5),"yyy/m")</f>
        <v>2011/4</v>
      </c>
      <c r="I4409" t="s">
        <v>52</v>
      </c>
      <c r="J4409">
        <f t="shared" si="408"/>
        <v>1</v>
      </c>
      <c r="K4409" s="2">
        <v>44</v>
      </c>
      <c r="L4409" s="3">
        <v>324.2</v>
      </c>
      <c r="M4409" s="4">
        <v>0.02</v>
      </c>
      <c r="N4409" s="5" t="s">
        <v>67</v>
      </c>
      <c r="O4409" s="3">
        <v>-89.75</v>
      </c>
      <c r="P4409" s="3">
        <v>7.1</v>
      </c>
      <c r="Q4409" s="3">
        <v>6.05</v>
      </c>
      <c r="R4409" s="5" t="s">
        <v>2674</v>
      </c>
      <c r="S4409" s="5" t="s">
        <v>2560</v>
      </c>
      <c r="T4409" s="5" t="str">
        <f t="shared" si="409"/>
        <v>Maureen Fritzler</v>
      </c>
      <c r="U4409" t="s">
        <v>1988</v>
      </c>
      <c r="V4409" s="5" t="s">
        <v>47</v>
      </c>
      <c r="W4409" s="5" t="s">
        <v>28</v>
      </c>
      <c r="X4409" s="5" t="s">
        <v>41</v>
      </c>
      <c r="Y4409" s="5" t="s">
        <v>717</v>
      </c>
      <c r="Z4409" s="5" t="s">
        <v>43</v>
      </c>
      <c r="AA4409" s="4">
        <v>0.39</v>
      </c>
      <c r="AB4409" s="1">
        <v>40657</v>
      </c>
      <c r="AC4409" s="1">
        <v>21069</v>
      </c>
      <c r="AD4409">
        <f t="shared" si="410"/>
        <v>2</v>
      </c>
      <c r="AE4409">
        <f t="shared" ca="1" si="411"/>
        <v>66</v>
      </c>
      <c r="AF4409" t="str">
        <f t="shared" ca="1" si="412"/>
        <v>Over 65</v>
      </c>
      <c r="AG4409" s="3">
        <f t="shared" si="413"/>
        <v>0.29883136363636359</v>
      </c>
      <c r="AH4409" t="str">
        <f>_xlfn.IFNA(VLOOKUP(Sales_Transactions[[#This Row],[Order ID]],Returned_Items[#All],2,FALSE),"Not Returned")</f>
        <v>Not Returned</v>
      </c>
    </row>
    <row r="4410" spans="1:34" x14ac:dyDescent="0.25">
      <c r="A4410">
        <v>39268</v>
      </c>
      <c r="C4410" t="s">
        <v>1682</v>
      </c>
      <c r="D4410" s="2" t="str">
        <f>TEXT(MID(Sales_Transactions[[#This Row],[Order Date]],2,5),"d/m/yyy")</f>
        <v>22/4/2011</v>
      </c>
      <c r="E4410" s="2" t="str">
        <f>TEXT(MID(Sales_Transactions[[#This Row],[Order Date]],2,5),"d")</f>
        <v>22</v>
      </c>
      <c r="F4410" s="2" t="str">
        <f>TEXT(MID(Sales_Transactions[[#This Row],[Order Date]],2,5),"m")</f>
        <v>4</v>
      </c>
      <c r="G4410" s="2" t="str">
        <f>TEXT(MID(Sales_Transactions[[#This Row],[Order Date]],2,5),"yyy")</f>
        <v>2011</v>
      </c>
      <c r="H4410" s="2" t="str">
        <f>TEXT(MID(Sales_Transactions[[#This Row],[Order Date]],2,5),"yyy/m")</f>
        <v>2011/4</v>
      </c>
      <c r="I4410" t="s">
        <v>52</v>
      </c>
      <c r="J4410">
        <f t="shared" si="408"/>
        <v>1</v>
      </c>
      <c r="K4410" s="2">
        <v>45</v>
      </c>
      <c r="L4410" s="3">
        <v>156.94999999999999</v>
      </c>
      <c r="M4410" s="4">
        <v>0.1</v>
      </c>
      <c r="N4410" s="5" t="s">
        <v>23</v>
      </c>
      <c r="O4410" s="3">
        <v>-32.520000000000003</v>
      </c>
      <c r="P4410" s="3">
        <v>3.74</v>
      </c>
      <c r="Q4410" s="3">
        <v>0.94</v>
      </c>
      <c r="R4410" s="5" t="s">
        <v>2674</v>
      </c>
      <c r="S4410" s="5" t="s">
        <v>2560</v>
      </c>
      <c r="T4410" s="5" t="str">
        <f t="shared" si="409"/>
        <v>Maureen Fritzler</v>
      </c>
      <c r="U4410" t="s">
        <v>1988</v>
      </c>
      <c r="V4410" s="5" t="s">
        <v>47</v>
      </c>
      <c r="W4410" s="5" t="s">
        <v>28</v>
      </c>
      <c r="X4410" s="5" t="s">
        <v>82</v>
      </c>
      <c r="Y4410" s="5" t="s">
        <v>2601</v>
      </c>
      <c r="Z4410" s="5" t="s">
        <v>84</v>
      </c>
      <c r="AA4410" s="4">
        <v>0.83</v>
      </c>
      <c r="AB4410" s="1">
        <v>40658</v>
      </c>
      <c r="AC4410" s="1">
        <v>21119</v>
      </c>
      <c r="AD4410">
        <f t="shared" si="410"/>
        <v>3</v>
      </c>
      <c r="AE4410">
        <f t="shared" ca="1" si="411"/>
        <v>66</v>
      </c>
      <c r="AF4410" t="str">
        <f t="shared" ca="1" si="412"/>
        <v>Over 65</v>
      </c>
      <c r="AG4410" s="3">
        <f t="shared" si="413"/>
        <v>0.10391688888888889</v>
      </c>
      <c r="AH4410" t="str">
        <f>_xlfn.IFNA(VLOOKUP(Sales_Transactions[[#This Row],[Order ID]],Returned_Items[#All],2,FALSE),"Not Returned")</f>
        <v>Not Returned</v>
      </c>
    </row>
    <row r="4411" spans="1:34" x14ac:dyDescent="0.25">
      <c r="A4411">
        <v>39488</v>
      </c>
      <c r="C4411" t="s">
        <v>413</v>
      </c>
      <c r="D4411" s="2" t="str">
        <f>TEXT(MID(Sales_Transactions[[#This Row],[Order Date]],2,5),"d/m/yyy")</f>
        <v>22/6/2009</v>
      </c>
      <c r="E4411" s="2" t="str">
        <f>TEXT(MID(Sales_Transactions[[#This Row],[Order Date]],2,5),"d")</f>
        <v>22</v>
      </c>
      <c r="F4411" s="2" t="str">
        <f>TEXT(MID(Sales_Transactions[[#This Row],[Order Date]],2,5),"m")</f>
        <v>6</v>
      </c>
      <c r="G4411" s="2" t="str">
        <f>TEXT(MID(Sales_Transactions[[#This Row],[Order Date]],2,5),"yyy")</f>
        <v>2009</v>
      </c>
      <c r="H4411" s="2" t="str">
        <f>TEXT(MID(Sales_Transactions[[#This Row],[Order Date]],2,5),"yyy/m")</f>
        <v>2009/6</v>
      </c>
      <c r="I4411" t="s">
        <v>22</v>
      </c>
      <c r="J4411">
        <f t="shared" si="408"/>
        <v>2</v>
      </c>
      <c r="K4411" s="2">
        <v>18</v>
      </c>
      <c r="L4411" s="3">
        <v>92.4</v>
      </c>
      <c r="M4411" s="4">
        <v>0.04</v>
      </c>
      <c r="N4411" s="5" t="s">
        <v>67</v>
      </c>
      <c r="O4411" s="3">
        <v>8.6</v>
      </c>
      <c r="P4411" s="3">
        <v>4.4800000000000004</v>
      </c>
      <c r="Q4411" s="3">
        <v>2.5</v>
      </c>
      <c r="R4411" s="5" t="s">
        <v>1775</v>
      </c>
      <c r="S4411" s="5" t="s">
        <v>2535</v>
      </c>
      <c r="T4411" s="5" t="str">
        <f t="shared" si="409"/>
        <v>Michael Dominguez</v>
      </c>
      <c r="U4411" t="s">
        <v>1988</v>
      </c>
      <c r="V4411" s="5" t="s">
        <v>74</v>
      </c>
      <c r="W4411" s="5" t="s">
        <v>28</v>
      </c>
      <c r="X4411" s="5" t="s">
        <v>98</v>
      </c>
      <c r="Y4411" s="5" t="s">
        <v>1471</v>
      </c>
      <c r="Z4411" s="5" t="s">
        <v>43</v>
      </c>
      <c r="AA4411" s="4">
        <v>0.37</v>
      </c>
      <c r="AB4411" s="1">
        <v>39990</v>
      </c>
      <c r="AC4411" s="1">
        <v>20670</v>
      </c>
      <c r="AD4411">
        <f t="shared" si="410"/>
        <v>4</v>
      </c>
      <c r="AE4411">
        <f t="shared" ca="1" si="411"/>
        <v>68</v>
      </c>
      <c r="AF4411" t="str">
        <f t="shared" ca="1" si="412"/>
        <v>Over 65</v>
      </c>
      <c r="AG4411" s="3">
        <f t="shared" si="413"/>
        <v>0.38767822222222226</v>
      </c>
      <c r="AH4411" t="str">
        <f>_xlfn.IFNA(VLOOKUP(Sales_Transactions[[#This Row],[Order ID]],Returned_Items[#All],2,FALSE),"Not Returned")</f>
        <v>Not Returned</v>
      </c>
    </row>
    <row r="4412" spans="1:34" x14ac:dyDescent="0.25">
      <c r="A4412">
        <v>39650</v>
      </c>
      <c r="C4412" t="s">
        <v>2390</v>
      </c>
      <c r="D4412" s="2" t="str">
        <f>TEXT(MID(Sales_Transactions[[#This Row],[Order Date]],2,5),"d/m/yyy")</f>
        <v>30/7/2010</v>
      </c>
      <c r="E4412" s="2" t="str">
        <f>TEXT(MID(Sales_Transactions[[#This Row],[Order Date]],2,5),"d")</f>
        <v>30</v>
      </c>
      <c r="F4412" s="2" t="str">
        <f>TEXT(MID(Sales_Transactions[[#This Row],[Order Date]],2,5),"m")</f>
        <v>7</v>
      </c>
      <c r="G4412" s="2" t="str">
        <f>TEXT(MID(Sales_Transactions[[#This Row],[Order Date]],2,5),"yyy")</f>
        <v>2010</v>
      </c>
      <c r="H4412" s="2" t="str">
        <f>TEXT(MID(Sales_Transactions[[#This Row],[Order Date]],2,5),"yyy/m")</f>
        <v>2010/7</v>
      </c>
      <c r="I4412" t="s">
        <v>52</v>
      </c>
      <c r="J4412">
        <f t="shared" si="408"/>
        <v>1</v>
      </c>
      <c r="K4412" s="2">
        <v>10</v>
      </c>
      <c r="L4412" s="3">
        <v>1004.89</v>
      </c>
      <c r="M4412" s="4">
        <v>0</v>
      </c>
      <c r="N4412" s="5" t="s">
        <v>34</v>
      </c>
      <c r="O4412" s="3">
        <v>-189.02</v>
      </c>
      <c r="P4412" s="3">
        <v>89.99</v>
      </c>
      <c r="Q4412" s="3">
        <v>42</v>
      </c>
      <c r="R4412" s="5" t="s">
        <v>3164</v>
      </c>
      <c r="S4412" s="5" t="s">
        <v>3165</v>
      </c>
      <c r="T4412" s="5" t="str">
        <f t="shared" si="409"/>
        <v>Jessica Myrick</v>
      </c>
      <c r="U4412" t="s">
        <v>1988</v>
      </c>
      <c r="V4412" s="5" t="s">
        <v>27</v>
      </c>
      <c r="W4412" s="5" t="s">
        <v>57</v>
      </c>
      <c r="X4412" s="5" t="s">
        <v>154</v>
      </c>
      <c r="Y4412" s="5" t="s">
        <v>1486</v>
      </c>
      <c r="Z4412" s="5" t="s">
        <v>40</v>
      </c>
      <c r="AA4412" s="4">
        <v>0.66</v>
      </c>
      <c r="AB4412" s="1">
        <v>40392</v>
      </c>
      <c r="AC4412" s="1">
        <v>20628</v>
      </c>
      <c r="AD4412">
        <f t="shared" si="410"/>
        <v>3</v>
      </c>
      <c r="AE4412">
        <f t="shared" ca="1" si="411"/>
        <v>68</v>
      </c>
      <c r="AF4412" t="str">
        <f t="shared" ca="1" si="412"/>
        <v>Over 65</v>
      </c>
      <c r="AG4412" s="3">
        <f t="shared" si="413"/>
        <v>13.199000000000002</v>
      </c>
      <c r="AH4412" t="str">
        <f>_xlfn.IFNA(VLOOKUP(Sales_Transactions[[#This Row],[Order ID]],Returned_Items[#All],2,FALSE),"Not Returned")</f>
        <v>Not Returned</v>
      </c>
    </row>
    <row r="4413" spans="1:34" x14ac:dyDescent="0.25">
      <c r="A4413">
        <v>39650</v>
      </c>
      <c r="C4413" t="s">
        <v>2390</v>
      </c>
      <c r="D4413" s="2" t="str">
        <f>TEXT(MID(Sales_Transactions[[#This Row],[Order Date]],2,5),"d/m/yyy")</f>
        <v>30/7/2010</v>
      </c>
      <c r="E4413" s="2" t="str">
        <f>TEXT(MID(Sales_Transactions[[#This Row],[Order Date]],2,5),"d")</f>
        <v>30</v>
      </c>
      <c r="F4413" s="2" t="str">
        <f>TEXT(MID(Sales_Transactions[[#This Row],[Order Date]],2,5),"m")</f>
        <v>7</v>
      </c>
      <c r="G4413" s="2" t="str">
        <f>TEXT(MID(Sales_Transactions[[#This Row],[Order Date]],2,5),"yyy")</f>
        <v>2010</v>
      </c>
      <c r="H4413" s="2" t="str">
        <f>TEXT(MID(Sales_Transactions[[#This Row],[Order Date]],2,5),"yyy/m")</f>
        <v>2010/7</v>
      </c>
      <c r="I4413" t="s">
        <v>52</v>
      </c>
      <c r="J4413">
        <f t="shared" si="408"/>
        <v>1</v>
      </c>
      <c r="K4413" s="2">
        <v>47</v>
      </c>
      <c r="L4413" s="3">
        <v>329.06</v>
      </c>
      <c r="M4413" s="4">
        <v>0.08</v>
      </c>
      <c r="N4413" s="5" t="s">
        <v>23</v>
      </c>
      <c r="O4413" s="3">
        <v>-175.15</v>
      </c>
      <c r="P4413" s="3">
        <v>7.28</v>
      </c>
      <c r="Q4413" s="3">
        <v>7.98</v>
      </c>
      <c r="R4413" s="5" t="s">
        <v>3164</v>
      </c>
      <c r="S4413" s="5" t="s">
        <v>3165</v>
      </c>
      <c r="T4413" s="5" t="str">
        <f t="shared" si="409"/>
        <v>Jessica Myrick</v>
      </c>
      <c r="U4413" t="s">
        <v>1988</v>
      </c>
      <c r="V4413" s="5" t="s">
        <v>27</v>
      </c>
      <c r="W4413" s="5" t="s">
        <v>57</v>
      </c>
      <c r="X4413" s="5" t="s">
        <v>58</v>
      </c>
      <c r="Y4413" s="5" t="s">
        <v>2435</v>
      </c>
      <c r="Z4413" s="5" t="s">
        <v>84</v>
      </c>
      <c r="AA4413" s="4">
        <v>0.42</v>
      </c>
      <c r="AB4413" s="1">
        <v>40390</v>
      </c>
      <c r="AC4413" s="1">
        <v>15287</v>
      </c>
      <c r="AD4413">
        <f t="shared" si="410"/>
        <v>1</v>
      </c>
      <c r="AE4413">
        <f t="shared" ca="1" si="411"/>
        <v>82</v>
      </c>
      <c r="AF4413" t="str">
        <f t="shared" ca="1" si="412"/>
        <v>Over 65</v>
      </c>
      <c r="AG4413" s="3">
        <f t="shared" si="413"/>
        <v>0.32455693617021281</v>
      </c>
      <c r="AH4413" t="str">
        <f>_xlfn.IFNA(VLOOKUP(Sales_Transactions[[#This Row],[Order ID]],Returned_Items[#All],2,FALSE),"Not Returned")</f>
        <v>Not Returned</v>
      </c>
    </row>
    <row r="4414" spans="1:34" x14ac:dyDescent="0.25">
      <c r="A4414">
        <v>39844</v>
      </c>
      <c r="C4414" t="s">
        <v>2280</v>
      </c>
      <c r="D4414" s="2" t="str">
        <f>TEXT(MID(Sales_Transactions[[#This Row],[Order Date]],2,5),"d/m/yyy")</f>
        <v>1/12/2009</v>
      </c>
      <c r="E4414" s="2" t="str">
        <f>TEXT(MID(Sales_Transactions[[#This Row],[Order Date]],2,5),"d")</f>
        <v>1</v>
      </c>
      <c r="F4414" s="2" t="str">
        <f>TEXT(MID(Sales_Transactions[[#This Row],[Order Date]],2,5),"m")</f>
        <v>12</v>
      </c>
      <c r="G4414" s="2" t="str">
        <f>TEXT(MID(Sales_Transactions[[#This Row],[Order Date]],2,5),"yyy")</f>
        <v>2009</v>
      </c>
      <c r="H4414" s="2" t="str">
        <f>TEXT(MID(Sales_Transactions[[#This Row],[Order Date]],2,5),"yyy/m")</f>
        <v>2009/12</v>
      </c>
      <c r="I4414" t="s">
        <v>52</v>
      </c>
      <c r="J4414">
        <f t="shared" si="408"/>
        <v>1</v>
      </c>
      <c r="K4414" s="2">
        <v>47</v>
      </c>
      <c r="L4414" s="3">
        <v>4387.24</v>
      </c>
      <c r="M4414" s="4">
        <v>0.09</v>
      </c>
      <c r="N4414" s="5" t="s">
        <v>23</v>
      </c>
      <c r="O4414" s="3">
        <v>-286.47000000000003</v>
      </c>
      <c r="P4414" s="3">
        <v>95.43</v>
      </c>
      <c r="Q4414" s="3">
        <v>19.989999999999998</v>
      </c>
      <c r="R4414" s="5" t="s">
        <v>110</v>
      </c>
      <c r="S4414" s="5" t="s">
        <v>1103</v>
      </c>
      <c r="T4414" s="5" t="str">
        <f t="shared" si="409"/>
        <v>Jim Sink</v>
      </c>
      <c r="U4414" t="s">
        <v>1988</v>
      </c>
      <c r="V4414" s="5" t="s">
        <v>47</v>
      </c>
      <c r="W4414" s="5" t="s">
        <v>28</v>
      </c>
      <c r="X4414" s="5" t="s">
        <v>29</v>
      </c>
      <c r="Y4414" s="5" t="s">
        <v>617</v>
      </c>
      <c r="Z4414" s="5" t="s">
        <v>43</v>
      </c>
      <c r="AA4414" s="4">
        <v>0.79</v>
      </c>
      <c r="AB4414" s="1">
        <v>40149</v>
      </c>
      <c r="AC4414" s="1">
        <v>15141</v>
      </c>
      <c r="AD4414">
        <f t="shared" si="410"/>
        <v>1</v>
      </c>
      <c r="AE4414">
        <f t="shared" ca="1" si="411"/>
        <v>83</v>
      </c>
      <c r="AF4414" t="str">
        <f t="shared" ca="1" si="412"/>
        <v>Over 65</v>
      </c>
      <c r="AG4414" s="3">
        <f t="shared" si="413"/>
        <v>2.4539172978723403</v>
      </c>
      <c r="AH4414" t="str">
        <f>_xlfn.IFNA(VLOOKUP(Sales_Transactions[[#This Row],[Order ID]],Returned_Items[#All],2,FALSE),"Not Returned")</f>
        <v>Not Returned</v>
      </c>
    </row>
    <row r="4415" spans="1:34" x14ac:dyDescent="0.25">
      <c r="A4415">
        <v>40800</v>
      </c>
      <c r="C4415" t="s">
        <v>1102</v>
      </c>
      <c r="D4415" s="2" t="str">
        <f>TEXT(MID(Sales_Transactions[[#This Row],[Order Date]],2,5),"d/m/yyy")</f>
        <v>4/12/2010</v>
      </c>
      <c r="E4415" s="2" t="str">
        <f>TEXT(MID(Sales_Transactions[[#This Row],[Order Date]],2,5),"d")</f>
        <v>4</v>
      </c>
      <c r="F4415" s="2" t="str">
        <f>TEXT(MID(Sales_Transactions[[#This Row],[Order Date]],2,5),"m")</f>
        <v>12</v>
      </c>
      <c r="G4415" s="2" t="str">
        <f>TEXT(MID(Sales_Transactions[[#This Row],[Order Date]],2,5),"yyy")</f>
        <v>2010</v>
      </c>
      <c r="H4415" s="2" t="str">
        <f>TEXT(MID(Sales_Transactions[[#This Row],[Order Date]],2,5),"yyy/m")</f>
        <v>2010/12</v>
      </c>
      <c r="I4415" t="s">
        <v>52</v>
      </c>
      <c r="J4415">
        <f t="shared" si="408"/>
        <v>1</v>
      </c>
      <c r="K4415" s="2">
        <v>41</v>
      </c>
      <c r="L4415" s="3">
        <v>260.31</v>
      </c>
      <c r="M4415" s="4">
        <v>0.05</v>
      </c>
      <c r="N4415" s="5" t="s">
        <v>23</v>
      </c>
      <c r="O4415" s="3">
        <v>-175.26</v>
      </c>
      <c r="P4415" s="3">
        <v>6.48</v>
      </c>
      <c r="Q4415" s="3">
        <v>7.91</v>
      </c>
      <c r="R4415" s="5" t="s">
        <v>110</v>
      </c>
      <c r="S4415" s="5" t="s">
        <v>1103</v>
      </c>
      <c r="T4415" s="5" t="str">
        <f t="shared" si="409"/>
        <v>Jim Sink</v>
      </c>
      <c r="U4415" t="s">
        <v>1988</v>
      </c>
      <c r="V4415" s="5" t="s">
        <v>47</v>
      </c>
      <c r="W4415" s="5" t="s">
        <v>28</v>
      </c>
      <c r="X4415" s="5" t="s">
        <v>75</v>
      </c>
      <c r="Y4415" s="5" t="s">
        <v>2315</v>
      </c>
      <c r="Z4415" s="5" t="s">
        <v>43</v>
      </c>
      <c r="AA4415" s="4">
        <v>0.37</v>
      </c>
      <c r="AB4415" s="1">
        <v>40516</v>
      </c>
      <c r="AC4415" s="1">
        <v>15223</v>
      </c>
      <c r="AD4415">
        <f t="shared" si="410"/>
        <v>0</v>
      </c>
      <c r="AE4415">
        <f t="shared" ca="1" si="411"/>
        <v>82</v>
      </c>
      <c r="AF4415" t="str">
        <f t="shared" ca="1" si="412"/>
        <v>Over 65</v>
      </c>
      <c r="AG4415" s="3">
        <f t="shared" si="413"/>
        <v>0.35089658536585366</v>
      </c>
      <c r="AH4415" t="str">
        <f>_xlfn.IFNA(VLOOKUP(Sales_Transactions[[#This Row],[Order ID]],Returned_Items[#All],2,FALSE),"Not Returned")</f>
        <v>Not Returned</v>
      </c>
    </row>
    <row r="4416" spans="1:34" x14ac:dyDescent="0.25">
      <c r="A4416">
        <v>40965</v>
      </c>
      <c r="C4416" t="s">
        <v>1701</v>
      </c>
      <c r="D4416" s="2" t="str">
        <f>TEXT(MID(Sales_Transactions[[#This Row],[Order Date]],2,5),"d/m/yyy")</f>
        <v>20/11/2009</v>
      </c>
      <c r="E4416" s="2" t="str">
        <f>TEXT(MID(Sales_Transactions[[#This Row],[Order Date]],2,5),"d")</f>
        <v>20</v>
      </c>
      <c r="F4416" s="2" t="str">
        <f>TEXT(MID(Sales_Transactions[[#This Row],[Order Date]],2,5),"m")</f>
        <v>11</v>
      </c>
      <c r="G4416" s="2" t="str">
        <f>TEXT(MID(Sales_Transactions[[#This Row],[Order Date]],2,5),"yyy")</f>
        <v>2009</v>
      </c>
      <c r="H4416" s="2" t="str">
        <f>TEXT(MID(Sales_Transactions[[#This Row],[Order Date]],2,5),"yyy/m")</f>
        <v>2009/11</v>
      </c>
      <c r="I4416" t="s">
        <v>78</v>
      </c>
      <c r="J4416">
        <f t="shared" si="408"/>
        <v>3</v>
      </c>
      <c r="K4416" s="2">
        <v>48</v>
      </c>
      <c r="L4416" s="3">
        <v>7227.42</v>
      </c>
      <c r="M4416" s="4">
        <v>0.09</v>
      </c>
      <c r="N4416" s="5" t="s">
        <v>34</v>
      </c>
      <c r="O4416" s="3">
        <v>-385</v>
      </c>
      <c r="P4416" s="3">
        <v>159.31</v>
      </c>
      <c r="Q4416" s="3">
        <v>60</v>
      </c>
      <c r="R4416" s="5" t="s">
        <v>1583</v>
      </c>
      <c r="S4416" s="5" t="s">
        <v>1584</v>
      </c>
      <c r="T4416" s="5" t="str">
        <f t="shared" si="409"/>
        <v>Mark Cousins</v>
      </c>
      <c r="U4416" t="s">
        <v>1988</v>
      </c>
      <c r="V4416" s="5" t="s">
        <v>47</v>
      </c>
      <c r="W4416" s="5" t="s">
        <v>57</v>
      </c>
      <c r="X4416" s="5" t="s">
        <v>107</v>
      </c>
      <c r="Y4416" s="5" t="s">
        <v>1673</v>
      </c>
      <c r="Z4416" s="5" t="s">
        <v>40</v>
      </c>
      <c r="AA4416" s="4">
        <v>0.55000000000000004</v>
      </c>
      <c r="AB4416" s="1">
        <v>40139</v>
      </c>
      <c r="AC4416" s="1">
        <v>15952</v>
      </c>
      <c r="AD4416">
        <f t="shared" si="410"/>
        <v>2</v>
      </c>
      <c r="AE4416">
        <f t="shared" ca="1" si="411"/>
        <v>80</v>
      </c>
      <c r="AF4416" t="str">
        <f t="shared" ca="1" si="412"/>
        <v>Over 65</v>
      </c>
      <c r="AG4416" s="3">
        <f t="shared" si="413"/>
        <v>4.5659712708333329</v>
      </c>
      <c r="AH4416" t="str">
        <f>_xlfn.IFNA(VLOOKUP(Sales_Transactions[[#This Row],[Order ID]],Returned_Items[#All],2,FALSE),"Not Returned")</f>
        <v>Not Returned</v>
      </c>
    </row>
    <row r="4417" spans="1:34" x14ac:dyDescent="0.25">
      <c r="A4417">
        <v>40965</v>
      </c>
      <c r="C4417" t="s">
        <v>1701</v>
      </c>
      <c r="D4417" s="2" t="str">
        <f>TEXT(MID(Sales_Transactions[[#This Row],[Order Date]],2,5),"d/m/yyy")</f>
        <v>20/11/2009</v>
      </c>
      <c r="E4417" s="2" t="str">
        <f>TEXT(MID(Sales_Transactions[[#This Row],[Order Date]],2,5),"d")</f>
        <v>20</v>
      </c>
      <c r="F4417" s="2" t="str">
        <f>TEXT(MID(Sales_Transactions[[#This Row],[Order Date]],2,5),"m")</f>
        <v>11</v>
      </c>
      <c r="G4417" s="2" t="str">
        <f>TEXT(MID(Sales_Transactions[[#This Row],[Order Date]],2,5),"yyy")</f>
        <v>2009</v>
      </c>
      <c r="H4417" s="2" t="str">
        <f>TEXT(MID(Sales_Transactions[[#This Row],[Order Date]],2,5),"yyy/m")</f>
        <v>2009/11</v>
      </c>
      <c r="I4417" t="s">
        <v>78</v>
      </c>
      <c r="J4417">
        <f t="shared" si="408"/>
        <v>3</v>
      </c>
      <c r="K4417" s="2">
        <v>39</v>
      </c>
      <c r="L4417" s="3">
        <v>1836.1869999999999</v>
      </c>
      <c r="M4417" s="4">
        <v>0.06</v>
      </c>
      <c r="N4417" s="5" t="s">
        <v>23</v>
      </c>
      <c r="O4417" s="3">
        <v>-139.84</v>
      </c>
      <c r="P4417" s="3">
        <v>55.99</v>
      </c>
      <c r="Q4417" s="3">
        <v>5</v>
      </c>
      <c r="R4417" s="5" t="s">
        <v>1583</v>
      </c>
      <c r="S4417" s="5" t="s">
        <v>1584</v>
      </c>
      <c r="T4417" s="5" t="str">
        <f t="shared" si="409"/>
        <v>Mark Cousins</v>
      </c>
      <c r="U4417" t="s">
        <v>1988</v>
      </c>
      <c r="V4417" s="5" t="s">
        <v>47</v>
      </c>
      <c r="W4417" s="5" t="s">
        <v>48</v>
      </c>
      <c r="X4417" s="5" t="s">
        <v>49</v>
      </c>
      <c r="Y4417" s="5" t="s">
        <v>387</v>
      </c>
      <c r="Z4417" s="5" t="s">
        <v>60</v>
      </c>
      <c r="AA4417" s="4">
        <v>0.83</v>
      </c>
      <c r="AB4417" s="1">
        <v>40139</v>
      </c>
      <c r="AC4417" s="1">
        <v>15840</v>
      </c>
      <c r="AD4417">
        <f t="shared" si="410"/>
        <v>2</v>
      </c>
      <c r="AE4417">
        <f t="shared" ca="1" si="411"/>
        <v>81</v>
      </c>
      <c r="AF4417" t="str">
        <f t="shared" ca="1" si="412"/>
        <v>Over 65</v>
      </c>
      <c r="AG4417" s="3">
        <f t="shared" si="413"/>
        <v>1.5629847692307692</v>
      </c>
      <c r="AH4417" t="str">
        <f>_xlfn.IFNA(VLOOKUP(Sales_Transactions[[#This Row],[Order ID]],Returned_Items[#All],2,FALSE),"Not Returned")</f>
        <v>Not Returned</v>
      </c>
    </row>
    <row r="4418" spans="1:34" x14ac:dyDescent="0.25">
      <c r="A4418">
        <v>41316</v>
      </c>
      <c r="C4418" t="s">
        <v>1708</v>
      </c>
      <c r="D4418" s="2" t="str">
        <f>TEXT(MID(Sales_Transactions[[#This Row],[Order Date]],2,5),"d/m/yyy")</f>
        <v>21/7/2009</v>
      </c>
      <c r="E4418" s="2" t="str">
        <f>TEXT(MID(Sales_Transactions[[#This Row],[Order Date]],2,5),"d")</f>
        <v>21</v>
      </c>
      <c r="F4418" s="2" t="str">
        <f>TEXT(MID(Sales_Transactions[[#This Row],[Order Date]],2,5),"m")</f>
        <v>7</v>
      </c>
      <c r="G4418" s="2" t="str">
        <f>TEXT(MID(Sales_Transactions[[#This Row],[Order Date]],2,5),"yyy")</f>
        <v>2009</v>
      </c>
      <c r="H4418" s="2" t="str">
        <f>TEXT(MID(Sales_Transactions[[#This Row],[Order Date]],2,5),"yyy/m")</f>
        <v>2009/7</v>
      </c>
      <c r="I4418" t="s">
        <v>52</v>
      </c>
      <c r="J4418">
        <f t="shared" ref="J4418:J4481" si="414">IF(I4418="Making Critical",5,IF(I4418="High",4,IF(I4418="Medium",3,IF(I4418="Low",2,1))))</f>
        <v>1</v>
      </c>
      <c r="K4418" s="2">
        <v>8</v>
      </c>
      <c r="L4418" s="3">
        <v>121.74</v>
      </c>
      <c r="M4418" s="4">
        <v>0.01</v>
      </c>
      <c r="N4418" s="5" t="s">
        <v>23</v>
      </c>
      <c r="O4418" s="3">
        <v>21</v>
      </c>
      <c r="P4418" s="3">
        <v>14.28</v>
      </c>
      <c r="Q4418" s="3">
        <v>2.99</v>
      </c>
      <c r="R4418" s="5" t="s">
        <v>1594</v>
      </c>
      <c r="S4418" s="5" t="s">
        <v>417</v>
      </c>
      <c r="T4418" s="5" t="str">
        <f t="shared" ref="T4418:T4481" si="415">R4418 &amp; " " &amp; S4418</f>
        <v>John Castell</v>
      </c>
      <c r="U4418" t="s">
        <v>1988</v>
      </c>
      <c r="V4418" s="5" t="s">
        <v>37</v>
      </c>
      <c r="W4418" s="5" t="s">
        <v>28</v>
      </c>
      <c r="X4418" s="5" t="s">
        <v>41</v>
      </c>
      <c r="Y4418" s="5" t="s">
        <v>2426</v>
      </c>
      <c r="Z4418" s="5" t="s">
        <v>43</v>
      </c>
      <c r="AA4418" s="4">
        <v>0.39</v>
      </c>
      <c r="AB4418" s="1">
        <v>40016</v>
      </c>
      <c r="AC4418" s="1">
        <v>16121</v>
      </c>
      <c r="AD4418">
        <f t="shared" ref="AD4418:AD4481" si="416">_xlfn.DAYS(AB4418,D4418)</f>
        <v>1</v>
      </c>
      <c r="AE4418">
        <f t="shared" ref="AE4418:AE4481" ca="1" si="417">DATEDIF(AC4418,TODAY(),"Y")</f>
        <v>80</v>
      </c>
      <c r="AF4418" t="str">
        <f t="shared" ref="AF4418:AF4481" ca="1" si="418">IF(AE4418&lt;18,"Under 18",IF(AE4418&lt;65,"18-64","Over 65"))</f>
        <v>Over 65</v>
      </c>
      <c r="AG4418" s="3">
        <f t="shared" ref="AG4418:AG4481" si="419" xml:space="preserve"> (P4418 - (M4418 / 100) * P4418 + Q4418) / K4418</f>
        <v>2.1585714999999999</v>
      </c>
      <c r="AH4418" t="str">
        <f>_xlfn.IFNA(VLOOKUP(Sales_Transactions[[#This Row],[Order ID]],Returned_Items[#All],2,FALSE),"Not Returned")</f>
        <v>Not Returned</v>
      </c>
    </row>
    <row r="4419" spans="1:34" x14ac:dyDescent="0.25">
      <c r="A4419">
        <v>41316</v>
      </c>
      <c r="C4419" t="s">
        <v>1708</v>
      </c>
      <c r="D4419" s="2" t="str">
        <f>TEXT(MID(Sales_Transactions[[#This Row],[Order Date]],2,5),"d/m/yyy")</f>
        <v>21/7/2009</v>
      </c>
      <c r="E4419" s="2" t="str">
        <f>TEXT(MID(Sales_Transactions[[#This Row],[Order Date]],2,5),"d")</f>
        <v>21</v>
      </c>
      <c r="F4419" s="2" t="str">
        <f>TEXT(MID(Sales_Transactions[[#This Row],[Order Date]],2,5),"m")</f>
        <v>7</v>
      </c>
      <c r="G4419" s="2" t="str">
        <f>TEXT(MID(Sales_Transactions[[#This Row],[Order Date]],2,5),"yyy")</f>
        <v>2009</v>
      </c>
      <c r="H4419" s="2" t="str">
        <f>TEXT(MID(Sales_Transactions[[#This Row],[Order Date]],2,5),"yyy/m")</f>
        <v>2009/7</v>
      </c>
      <c r="I4419" t="s">
        <v>52</v>
      </c>
      <c r="J4419">
        <f t="shared" si="414"/>
        <v>1</v>
      </c>
      <c r="K4419" s="2">
        <v>4</v>
      </c>
      <c r="L4419" s="3">
        <v>700.36599999999999</v>
      </c>
      <c r="M4419" s="4">
        <v>0</v>
      </c>
      <c r="N4419" s="5" t="s">
        <v>23</v>
      </c>
      <c r="O4419" s="3">
        <v>-787.7</v>
      </c>
      <c r="P4419" s="3">
        <v>205.99</v>
      </c>
      <c r="Q4419" s="3">
        <v>5.99</v>
      </c>
      <c r="R4419" s="5" t="s">
        <v>1594</v>
      </c>
      <c r="S4419" s="5" t="s">
        <v>417</v>
      </c>
      <c r="T4419" s="5" t="str">
        <f t="shared" si="415"/>
        <v>John Castell</v>
      </c>
      <c r="U4419" t="s">
        <v>1988</v>
      </c>
      <c r="V4419" s="5" t="s">
        <v>37</v>
      </c>
      <c r="W4419" s="5" t="s">
        <v>48</v>
      </c>
      <c r="X4419" s="5" t="s">
        <v>49</v>
      </c>
      <c r="Y4419" s="5" t="s">
        <v>1214</v>
      </c>
      <c r="Z4419" s="5" t="s">
        <v>43</v>
      </c>
      <c r="AA4419" s="4">
        <v>0.59</v>
      </c>
      <c r="AB4419" s="1">
        <v>40018</v>
      </c>
      <c r="AC4419" s="1">
        <v>16593</v>
      </c>
      <c r="AD4419">
        <f t="shared" si="416"/>
        <v>3</v>
      </c>
      <c r="AE4419">
        <f t="shared" ca="1" si="417"/>
        <v>79</v>
      </c>
      <c r="AF4419" t="str">
        <f t="shared" ca="1" si="418"/>
        <v>Over 65</v>
      </c>
      <c r="AG4419" s="3">
        <f t="shared" si="419"/>
        <v>52.995000000000005</v>
      </c>
      <c r="AH4419" t="str">
        <f>_xlfn.IFNA(VLOOKUP(Sales_Transactions[[#This Row],[Order ID]],Returned_Items[#All],2,FALSE),"Not Returned")</f>
        <v>Not Returned</v>
      </c>
    </row>
    <row r="4420" spans="1:34" x14ac:dyDescent="0.25">
      <c r="A4420">
        <v>41476</v>
      </c>
      <c r="C4420" t="s">
        <v>2710</v>
      </c>
      <c r="D4420" s="2" t="str">
        <f>TEXT(MID(Sales_Transactions[[#This Row],[Order Date]],2,5),"d/m/yyy")</f>
        <v>31/5/2010</v>
      </c>
      <c r="E4420" s="2" t="str">
        <f>TEXT(MID(Sales_Transactions[[#This Row],[Order Date]],2,5),"d")</f>
        <v>31</v>
      </c>
      <c r="F4420" s="2" t="str">
        <f>TEXT(MID(Sales_Transactions[[#This Row],[Order Date]],2,5),"m")</f>
        <v>5</v>
      </c>
      <c r="G4420" s="2" t="str">
        <f>TEXT(MID(Sales_Transactions[[#This Row],[Order Date]],2,5),"yyy")</f>
        <v>2010</v>
      </c>
      <c r="H4420" s="2" t="str">
        <f>TEXT(MID(Sales_Transactions[[#This Row],[Order Date]],2,5),"yyy/m")</f>
        <v>2010/5</v>
      </c>
      <c r="I4420" t="s">
        <v>33</v>
      </c>
      <c r="J4420">
        <f t="shared" si="414"/>
        <v>4</v>
      </c>
      <c r="K4420" s="2">
        <v>48</v>
      </c>
      <c r="L4420" s="3">
        <v>92.25</v>
      </c>
      <c r="M4420" s="4">
        <v>7.0000000000000007E-2</v>
      </c>
      <c r="N4420" s="5" t="s">
        <v>23</v>
      </c>
      <c r="O4420" s="3">
        <v>-104.8</v>
      </c>
      <c r="P4420" s="3">
        <v>1.86</v>
      </c>
      <c r="Q4420" s="3">
        <v>2.58</v>
      </c>
      <c r="R4420" s="5" t="s">
        <v>1583</v>
      </c>
      <c r="S4420" s="5" t="s">
        <v>1584</v>
      </c>
      <c r="T4420" s="5" t="str">
        <f t="shared" si="415"/>
        <v>Mark Cousins</v>
      </c>
      <c r="U4420" t="s">
        <v>1988</v>
      </c>
      <c r="V4420" s="5" t="s">
        <v>47</v>
      </c>
      <c r="W4420" s="5" t="s">
        <v>28</v>
      </c>
      <c r="X4420" s="5" t="s">
        <v>82</v>
      </c>
      <c r="Y4420" s="5" t="s">
        <v>1348</v>
      </c>
      <c r="Z4420" s="5" t="s">
        <v>84</v>
      </c>
      <c r="AA4420" s="4">
        <v>0.82</v>
      </c>
      <c r="AB4420" s="1">
        <v>40330</v>
      </c>
      <c r="AC4420" s="1">
        <v>26577</v>
      </c>
      <c r="AD4420">
        <f t="shared" si="416"/>
        <v>1</v>
      </c>
      <c r="AE4420">
        <f t="shared" ca="1" si="417"/>
        <v>51</v>
      </c>
      <c r="AF4420" t="str">
        <f t="shared" ca="1" si="418"/>
        <v>18-64</v>
      </c>
      <c r="AG4420" s="3">
        <f t="shared" si="419"/>
        <v>9.247287500000001E-2</v>
      </c>
      <c r="AH4420" t="str">
        <f>_xlfn.IFNA(VLOOKUP(Sales_Transactions[[#This Row],[Order ID]],Returned_Items[#All],2,FALSE),"Not Returned")</f>
        <v>Not Returned</v>
      </c>
    </row>
    <row r="4421" spans="1:34" x14ac:dyDescent="0.25">
      <c r="A4421">
        <v>41861</v>
      </c>
      <c r="C4421" t="s">
        <v>3186</v>
      </c>
      <c r="D4421" s="2" t="str">
        <f>TEXT(MID(Sales_Transactions[[#This Row],[Order Date]],2,5),"d/m/yyy")</f>
        <v>26/11/2010</v>
      </c>
      <c r="E4421" s="2" t="str">
        <f>TEXT(MID(Sales_Transactions[[#This Row],[Order Date]],2,5),"d")</f>
        <v>26</v>
      </c>
      <c r="F4421" s="2" t="str">
        <f>TEXT(MID(Sales_Transactions[[#This Row],[Order Date]],2,5),"m")</f>
        <v>11</v>
      </c>
      <c r="G4421" s="2" t="str">
        <f>TEXT(MID(Sales_Transactions[[#This Row],[Order Date]],2,5),"yyy")</f>
        <v>2010</v>
      </c>
      <c r="H4421" s="2" t="str">
        <f>TEXT(MID(Sales_Transactions[[#This Row],[Order Date]],2,5),"yyy/m")</f>
        <v>2010/11</v>
      </c>
      <c r="I4421" t="s">
        <v>22</v>
      </c>
      <c r="J4421">
        <f t="shared" si="414"/>
        <v>2</v>
      </c>
      <c r="K4421" s="2">
        <v>24</v>
      </c>
      <c r="L4421" s="3">
        <v>475.9</v>
      </c>
      <c r="M4421" s="4">
        <v>0.02</v>
      </c>
      <c r="N4421" s="5" t="s">
        <v>23</v>
      </c>
      <c r="O4421" s="3">
        <v>110.44</v>
      </c>
      <c r="P4421" s="3">
        <v>19.98</v>
      </c>
      <c r="Q4421" s="3">
        <v>5.97</v>
      </c>
      <c r="R4421" s="5" t="s">
        <v>3168</v>
      </c>
      <c r="S4421" s="5" t="s">
        <v>3169</v>
      </c>
      <c r="T4421" s="5" t="str">
        <f t="shared" si="415"/>
        <v>Kalyca Meade</v>
      </c>
      <c r="U4421" t="s">
        <v>1988</v>
      </c>
      <c r="V4421" s="5" t="s">
        <v>47</v>
      </c>
      <c r="W4421" s="5" t="s">
        <v>28</v>
      </c>
      <c r="X4421" s="5" t="s">
        <v>75</v>
      </c>
      <c r="Y4421" s="5" t="s">
        <v>254</v>
      </c>
      <c r="Z4421" s="5" t="s">
        <v>43</v>
      </c>
      <c r="AA4421" s="4">
        <v>0.38</v>
      </c>
      <c r="AB4421" s="1">
        <v>40510</v>
      </c>
      <c r="AC4421" s="1">
        <v>26315</v>
      </c>
      <c r="AD4421">
        <f t="shared" si="416"/>
        <v>2</v>
      </c>
      <c r="AE4421">
        <f t="shared" ca="1" si="417"/>
        <v>52</v>
      </c>
      <c r="AF4421" t="str">
        <f t="shared" ca="1" si="418"/>
        <v>18-64</v>
      </c>
      <c r="AG4421" s="3">
        <f t="shared" si="419"/>
        <v>1.0810834999999999</v>
      </c>
      <c r="AH4421" t="str">
        <f>_xlfn.IFNA(VLOOKUP(Sales_Transactions[[#This Row],[Order ID]],Returned_Items[#All],2,FALSE),"Not Returned")</f>
        <v>Returned</v>
      </c>
    </row>
    <row r="4422" spans="1:34" x14ac:dyDescent="0.25">
      <c r="A4422">
        <v>42274</v>
      </c>
      <c r="C4422" t="s">
        <v>3187</v>
      </c>
      <c r="D4422" s="2" t="str">
        <f>TEXT(MID(Sales_Transactions[[#This Row],[Order Date]],2,5),"d/m/yyy")</f>
        <v>3/9/2011</v>
      </c>
      <c r="E4422" s="2" t="str">
        <f>TEXT(MID(Sales_Transactions[[#This Row],[Order Date]],2,5),"d")</f>
        <v>3</v>
      </c>
      <c r="F4422" s="2" t="str">
        <f>TEXT(MID(Sales_Transactions[[#This Row],[Order Date]],2,5),"m")</f>
        <v>9</v>
      </c>
      <c r="G4422" s="2" t="str">
        <f>TEXT(MID(Sales_Transactions[[#This Row],[Order Date]],2,5),"yyy")</f>
        <v>2011</v>
      </c>
      <c r="H4422" s="2" t="str">
        <f>TEXT(MID(Sales_Transactions[[#This Row],[Order Date]],2,5),"yyy/m")</f>
        <v>2011/9</v>
      </c>
      <c r="I4422" t="s">
        <v>33</v>
      </c>
      <c r="J4422">
        <f t="shared" si="414"/>
        <v>4</v>
      </c>
      <c r="K4422" s="2">
        <v>23</v>
      </c>
      <c r="L4422" s="3">
        <v>2296.7600000000002</v>
      </c>
      <c r="M4422" s="4">
        <v>0.01</v>
      </c>
      <c r="N4422" s="5" t="s">
        <v>23</v>
      </c>
      <c r="O4422" s="3">
        <v>241.15</v>
      </c>
      <c r="P4422" s="3">
        <v>99.99</v>
      </c>
      <c r="Q4422" s="3">
        <v>19.989999999999998</v>
      </c>
      <c r="R4422" s="5" t="s">
        <v>1237</v>
      </c>
      <c r="S4422" s="5" t="s">
        <v>1204</v>
      </c>
      <c r="T4422" s="5" t="str">
        <f t="shared" si="415"/>
        <v>Lena Creighton</v>
      </c>
      <c r="U4422" t="s">
        <v>1988</v>
      </c>
      <c r="V4422" s="5" t="s">
        <v>74</v>
      </c>
      <c r="W4422" s="5" t="s">
        <v>48</v>
      </c>
      <c r="X4422" s="5" t="s">
        <v>87</v>
      </c>
      <c r="Y4422" s="5" t="s">
        <v>545</v>
      </c>
      <c r="Z4422" s="5" t="s">
        <v>43</v>
      </c>
      <c r="AA4422" s="4">
        <v>0.52</v>
      </c>
      <c r="AB4422" s="1">
        <v>40791</v>
      </c>
      <c r="AC4422" s="1">
        <v>26574</v>
      </c>
      <c r="AD4422">
        <f t="shared" si="416"/>
        <v>2</v>
      </c>
      <c r="AE4422">
        <f t="shared" ca="1" si="417"/>
        <v>51</v>
      </c>
      <c r="AF4422" t="str">
        <f t="shared" ca="1" si="418"/>
        <v>18-64</v>
      </c>
      <c r="AG4422" s="3">
        <f t="shared" si="419"/>
        <v>5.2160869999999999</v>
      </c>
      <c r="AH4422" t="str">
        <f>_xlfn.IFNA(VLOOKUP(Sales_Transactions[[#This Row],[Order ID]],Returned_Items[#All],2,FALSE),"Not Returned")</f>
        <v>Not Returned</v>
      </c>
    </row>
    <row r="4423" spans="1:34" x14ac:dyDescent="0.25">
      <c r="A4423">
        <v>42274</v>
      </c>
      <c r="C4423" t="s">
        <v>3187</v>
      </c>
      <c r="D4423" s="2" t="str">
        <f>TEXT(MID(Sales_Transactions[[#This Row],[Order Date]],2,5),"d/m/yyy")</f>
        <v>3/9/2011</v>
      </c>
      <c r="E4423" s="2" t="str">
        <f>TEXT(MID(Sales_Transactions[[#This Row],[Order Date]],2,5),"d")</f>
        <v>3</v>
      </c>
      <c r="F4423" s="2" t="str">
        <f>TEXT(MID(Sales_Transactions[[#This Row],[Order Date]],2,5),"m")</f>
        <v>9</v>
      </c>
      <c r="G4423" s="2" t="str">
        <f>TEXT(MID(Sales_Transactions[[#This Row],[Order Date]],2,5),"yyy")</f>
        <v>2011</v>
      </c>
      <c r="H4423" s="2" t="str">
        <f>TEXT(MID(Sales_Transactions[[#This Row],[Order Date]],2,5),"yyy/m")</f>
        <v>2011/9</v>
      </c>
      <c r="I4423" t="s">
        <v>33</v>
      </c>
      <c r="J4423">
        <f t="shared" si="414"/>
        <v>4</v>
      </c>
      <c r="K4423" s="2">
        <v>45</v>
      </c>
      <c r="L4423" s="3">
        <v>508.49</v>
      </c>
      <c r="M4423" s="4">
        <v>0.1</v>
      </c>
      <c r="N4423" s="5" t="s">
        <v>67</v>
      </c>
      <c r="O4423" s="3">
        <v>-28.81</v>
      </c>
      <c r="P4423" s="3">
        <v>12.07</v>
      </c>
      <c r="Q4423" s="3">
        <v>6.2</v>
      </c>
      <c r="R4423" s="5" t="s">
        <v>1237</v>
      </c>
      <c r="S4423" s="5" t="s">
        <v>1204</v>
      </c>
      <c r="T4423" s="5" t="str">
        <f t="shared" si="415"/>
        <v>Lena Creighton</v>
      </c>
      <c r="U4423" t="s">
        <v>1988</v>
      </c>
      <c r="V4423" s="5" t="s">
        <v>74</v>
      </c>
      <c r="W4423" s="5" t="s">
        <v>57</v>
      </c>
      <c r="X4423" s="5" t="s">
        <v>58</v>
      </c>
      <c r="Y4423" s="5" t="s">
        <v>3172</v>
      </c>
      <c r="Z4423" s="5" t="s">
        <v>84</v>
      </c>
      <c r="AA4423" s="4">
        <v>0.52</v>
      </c>
      <c r="AB4423" s="1">
        <v>40791</v>
      </c>
      <c r="AC4423" s="1">
        <v>26361</v>
      </c>
      <c r="AD4423">
        <f t="shared" si="416"/>
        <v>2</v>
      </c>
      <c r="AE4423">
        <f t="shared" ca="1" si="417"/>
        <v>52</v>
      </c>
      <c r="AF4423" t="str">
        <f t="shared" ca="1" si="418"/>
        <v>18-64</v>
      </c>
      <c r="AG4423" s="3">
        <f t="shared" si="419"/>
        <v>0.4057317777777778</v>
      </c>
      <c r="AH4423" t="str">
        <f>_xlfn.IFNA(VLOOKUP(Sales_Transactions[[#This Row],[Order ID]],Returned_Items[#All],2,FALSE),"Not Returned")</f>
        <v>Not Returned</v>
      </c>
    </row>
    <row r="4424" spans="1:34" x14ac:dyDescent="0.25">
      <c r="A4424">
        <v>42882</v>
      </c>
      <c r="C4424" t="s">
        <v>2529</v>
      </c>
      <c r="D4424" s="2" t="str">
        <f>TEXT(MID(Sales_Transactions[[#This Row],[Order Date]],2,5),"d/m/yyy")</f>
        <v>27/10/2010</v>
      </c>
      <c r="E4424" s="2" t="str">
        <f>TEXT(MID(Sales_Transactions[[#This Row],[Order Date]],2,5),"d")</f>
        <v>27</v>
      </c>
      <c r="F4424" s="2" t="str">
        <f>TEXT(MID(Sales_Transactions[[#This Row],[Order Date]],2,5),"m")</f>
        <v>10</v>
      </c>
      <c r="G4424" s="2" t="str">
        <f>TEXT(MID(Sales_Transactions[[#This Row],[Order Date]],2,5),"yyy")</f>
        <v>2010</v>
      </c>
      <c r="H4424" s="2" t="str">
        <f>TEXT(MID(Sales_Transactions[[#This Row],[Order Date]],2,5),"yyy/m")</f>
        <v>2010/10</v>
      </c>
      <c r="I4424" t="s">
        <v>22</v>
      </c>
      <c r="J4424">
        <f t="shared" si="414"/>
        <v>2</v>
      </c>
      <c r="K4424" s="2">
        <v>17</v>
      </c>
      <c r="L4424" s="3">
        <v>204.07</v>
      </c>
      <c r="M4424" s="4">
        <v>0.08</v>
      </c>
      <c r="N4424" s="5" t="s">
        <v>67</v>
      </c>
      <c r="O4424" s="3">
        <v>-22.55</v>
      </c>
      <c r="P4424" s="3">
        <v>11.97</v>
      </c>
      <c r="Q4424" s="3">
        <v>4.9800000000000004</v>
      </c>
      <c r="R4424" s="5" t="s">
        <v>1775</v>
      </c>
      <c r="S4424" s="5" t="s">
        <v>2535</v>
      </c>
      <c r="T4424" s="5" t="str">
        <f t="shared" si="415"/>
        <v>Michael Dominguez</v>
      </c>
      <c r="U4424" t="s">
        <v>1988</v>
      </c>
      <c r="V4424" s="5" t="s">
        <v>74</v>
      </c>
      <c r="W4424" s="5" t="s">
        <v>28</v>
      </c>
      <c r="X4424" s="5" t="s">
        <v>38</v>
      </c>
      <c r="Y4424" s="5" t="s">
        <v>431</v>
      </c>
      <c r="Z4424" s="5" t="s">
        <v>43</v>
      </c>
      <c r="AA4424" s="4">
        <v>0.57999999999999996</v>
      </c>
      <c r="AB4424" s="1">
        <v>40480</v>
      </c>
      <c r="AC4424" s="1">
        <v>30507</v>
      </c>
      <c r="AD4424">
        <f t="shared" si="416"/>
        <v>2</v>
      </c>
      <c r="AE4424">
        <f t="shared" ca="1" si="417"/>
        <v>41</v>
      </c>
      <c r="AF4424" t="str">
        <f t="shared" ca="1" si="418"/>
        <v>18-64</v>
      </c>
      <c r="AG4424" s="3">
        <f t="shared" si="419"/>
        <v>0.99649552941176467</v>
      </c>
      <c r="AH4424" t="str">
        <f>_xlfn.IFNA(VLOOKUP(Sales_Transactions[[#This Row],[Order ID]],Returned_Items[#All],2,FALSE),"Not Returned")</f>
        <v>Not Returned</v>
      </c>
    </row>
    <row r="4425" spans="1:34" x14ac:dyDescent="0.25">
      <c r="A4425">
        <v>43360</v>
      </c>
      <c r="C4425" t="s">
        <v>2290</v>
      </c>
      <c r="D4425" s="2" t="str">
        <f>TEXT(MID(Sales_Transactions[[#This Row],[Order Date]],2,5),"d/m/yyy")</f>
        <v>13/10/2009</v>
      </c>
      <c r="E4425" s="2" t="str">
        <f>TEXT(MID(Sales_Transactions[[#This Row],[Order Date]],2,5),"d")</f>
        <v>13</v>
      </c>
      <c r="F4425" s="2" t="str">
        <f>TEXT(MID(Sales_Transactions[[#This Row],[Order Date]],2,5),"m")</f>
        <v>10</v>
      </c>
      <c r="G4425" s="2" t="str">
        <f>TEXT(MID(Sales_Transactions[[#This Row],[Order Date]],2,5),"yyy")</f>
        <v>2009</v>
      </c>
      <c r="H4425" s="2" t="str">
        <f>TEXT(MID(Sales_Transactions[[#This Row],[Order Date]],2,5),"yyy/m")</f>
        <v>2009/10</v>
      </c>
      <c r="I4425" t="s">
        <v>22</v>
      </c>
      <c r="J4425">
        <f t="shared" si="414"/>
        <v>2</v>
      </c>
      <c r="K4425" s="2">
        <v>48</v>
      </c>
      <c r="L4425" s="3">
        <v>112.16</v>
      </c>
      <c r="M4425" s="4">
        <v>0</v>
      </c>
      <c r="N4425" s="5" t="s">
        <v>23</v>
      </c>
      <c r="O4425" s="3">
        <v>-178.29</v>
      </c>
      <c r="P4425" s="3">
        <v>2.08</v>
      </c>
      <c r="Q4425" s="3">
        <v>5.33</v>
      </c>
      <c r="R4425" s="5" t="s">
        <v>2979</v>
      </c>
      <c r="S4425" s="5" t="s">
        <v>191</v>
      </c>
      <c r="T4425" s="5" t="str">
        <f t="shared" si="415"/>
        <v>Max Jones</v>
      </c>
      <c r="U4425" t="s">
        <v>1988</v>
      </c>
      <c r="V4425" s="5" t="s">
        <v>74</v>
      </c>
      <c r="W4425" s="5" t="s">
        <v>57</v>
      </c>
      <c r="X4425" s="5" t="s">
        <v>58</v>
      </c>
      <c r="Y4425" s="5" t="s">
        <v>335</v>
      </c>
      <c r="Z4425" s="5" t="s">
        <v>43</v>
      </c>
      <c r="AA4425" s="4">
        <v>0.43</v>
      </c>
      <c r="AB4425" s="1">
        <v>40106</v>
      </c>
      <c r="AC4425" s="1">
        <v>30432</v>
      </c>
      <c r="AD4425">
        <f t="shared" si="416"/>
        <v>7</v>
      </c>
      <c r="AE4425">
        <f t="shared" ca="1" si="417"/>
        <v>41</v>
      </c>
      <c r="AF4425" t="str">
        <f t="shared" ca="1" si="418"/>
        <v>18-64</v>
      </c>
      <c r="AG4425" s="3">
        <f t="shared" si="419"/>
        <v>0.15437500000000001</v>
      </c>
      <c r="AH4425" t="str">
        <f>_xlfn.IFNA(VLOOKUP(Sales_Transactions[[#This Row],[Order ID]],Returned_Items[#All],2,FALSE),"Not Returned")</f>
        <v>Not Returned</v>
      </c>
    </row>
    <row r="4426" spans="1:34" x14ac:dyDescent="0.25">
      <c r="A4426">
        <v>43713</v>
      </c>
      <c r="C4426" t="s">
        <v>3188</v>
      </c>
      <c r="D4426" s="2" t="str">
        <f>TEXT(MID(Sales_Transactions[[#This Row],[Order Date]],2,5),"d/m/yyy")</f>
        <v>7/9/2012</v>
      </c>
      <c r="E4426" s="2" t="str">
        <f>TEXT(MID(Sales_Transactions[[#This Row],[Order Date]],2,5),"d")</f>
        <v>7</v>
      </c>
      <c r="F4426" s="2" t="str">
        <f>TEXT(MID(Sales_Transactions[[#This Row],[Order Date]],2,5),"m")</f>
        <v>9</v>
      </c>
      <c r="G4426" s="2" t="str">
        <f>TEXT(MID(Sales_Transactions[[#This Row],[Order Date]],2,5),"yyy")</f>
        <v>2012</v>
      </c>
      <c r="H4426" s="2" t="str">
        <f>TEXT(MID(Sales_Transactions[[#This Row],[Order Date]],2,5),"yyy/m")</f>
        <v>2012/9</v>
      </c>
      <c r="I4426" t="s">
        <v>78</v>
      </c>
      <c r="J4426">
        <f t="shared" si="414"/>
        <v>3</v>
      </c>
      <c r="K4426" s="2">
        <v>12</v>
      </c>
      <c r="L4426" s="3">
        <v>34.409999999999997</v>
      </c>
      <c r="M4426" s="4">
        <v>0.05</v>
      </c>
      <c r="N4426" s="5" t="s">
        <v>23</v>
      </c>
      <c r="O4426" s="3">
        <v>-17.690000000000001</v>
      </c>
      <c r="P4426" s="3">
        <v>2.6</v>
      </c>
      <c r="Q4426" s="3">
        <v>2.4</v>
      </c>
      <c r="R4426" s="5" t="s">
        <v>3124</v>
      </c>
      <c r="S4426" s="5" t="s">
        <v>3125</v>
      </c>
      <c r="T4426" s="5" t="str">
        <f t="shared" si="415"/>
        <v>Odella Nelson</v>
      </c>
      <c r="U4426" t="s">
        <v>1988</v>
      </c>
      <c r="V4426" s="5" t="s">
        <v>27</v>
      </c>
      <c r="W4426" s="5" t="s">
        <v>28</v>
      </c>
      <c r="X4426" s="5" t="s">
        <v>124</v>
      </c>
      <c r="Y4426" s="5" t="s">
        <v>645</v>
      </c>
      <c r="Z4426" s="5" t="s">
        <v>84</v>
      </c>
      <c r="AA4426" s="4">
        <v>0.57999999999999996</v>
      </c>
      <c r="AB4426" s="1">
        <v>41161</v>
      </c>
      <c r="AC4426" s="1">
        <v>30479</v>
      </c>
      <c r="AD4426">
        <f t="shared" si="416"/>
        <v>2</v>
      </c>
      <c r="AE4426">
        <f t="shared" ca="1" si="417"/>
        <v>41</v>
      </c>
      <c r="AF4426" t="str">
        <f t="shared" ca="1" si="418"/>
        <v>18-64</v>
      </c>
      <c r="AG4426" s="3">
        <f t="shared" si="419"/>
        <v>0.41655833333333331</v>
      </c>
      <c r="AH4426" t="str">
        <f>_xlfn.IFNA(VLOOKUP(Sales_Transactions[[#This Row],[Order ID]],Returned_Items[#All],2,FALSE),"Not Returned")</f>
        <v>Returned</v>
      </c>
    </row>
    <row r="4427" spans="1:34" hidden="1" x14ac:dyDescent="0.25">
      <c r="A4427">
        <v>44322</v>
      </c>
      <c r="C4427" t="s">
        <v>1911</v>
      </c>
      <c r="D4427" s="2" t="str">
        <f>TEXT(MID(Sales_Transactions[[#This Row],[Order Date]],2,5),"d/m/yyy")</f>
        <v>12/10/2011</v>
      </c>
      <c r="E4427" s="2" t="str">
        <f>TEXT(MID(Sales_Transactions[[#This Row],[Order Date]],2,5),"d")</f>
        <v>12</v>
      </c>
      <c r="F4427" s="2" t="str">
        <f>TEXT(MID(Sales_Transactions[[#This Row],[Order Date]],2,5),"m")</f>
        <v>10</v>
      </c>
      <c r="G4427" s="2" t="str">
        <f>TEXT(MID(Sales_Transactions[[#This Row],[Order Date]],2,5),"yyy")</f>
        <v>2011</v>
      </c>
      <c r="H4427" s="2" t="str">
        <f>TEXT(MID(Sales_Transactions[[#This Row],[Order Date]],2,5),"yyy/m")</f>
        <v>2011/10</v>
      </c>
      <c r="I4427" t="s">
        <v>52</v>
      </c>
      <c r="J4427">
        <f t="shared" si="414"/>
        <v>1</v>
      </c>
      <c r="K4427" s="2">
        <v>15</v>
      </c>
      <c r="L4427">
        <v>600.79999999999995</v>
      </c>
      <c r="M4427">
        <v>0.1</v>
      </c>
      <c r="N4427" t="s">
        <v>23</v>
      </c>
      <c r="O4427">
        <v>43.55</v>
      </c>
      <c r="P4427">
        <v>42.76</v>
      </c>
      <c r="Q4427">
        <v>6.22</v>
      </c>
      <c r="R4427" t="s">
        <v>2979</v>
      </c>
      <c r="S4427" t="s">
        <v>191</v>
      </c>
      <c r="T4427" t="str">
        <f t="shared" si="415"/>
        <v>Max Jones</v>
      </c>
      <c r="U4427" t="s">
        <v>1988</v>
      </c>
      <c r="V4427" t="s">
        <v>74</v>
      </c>
      <c r="W4427" t="s">
        <v>28</v>
      </c>
      <c r="X4427" t="s">
        <v>29</v>
      </c>
      <c r="Y4427" t="s">
        <v>65</v>
      </c>
      <c r="Z4427" t="s">
        <v>43</v>
      </c>
      <c r="AA4427"/>
      <c r="AB4427" s="1">
        <v>40830</v>
      </c>
      <c r="AC4427" s="1">
        <v>17801</v>
      </c>
      <c r="AD4427">
        <f t="shared" si="416"/>
        <v>2</v>
      </c>
      <c r="AE4427">
        <f t="shared" ca="1" si="417"/>
        <v>75</v>
      </c>
      <c r="AF4427" t="str">
        <f t="shared" ca="1" si="418"/>
        <v>Over 65</v>
      </c>
      <c r="AG4427">
        <f t="shared" si="419"/>
        <v>3.2624826666666662</v>
      </c>
      <c r="AH4427" t="str">
        <f>_xlfn.IFNA(VLOOKUP(Sales_Transactions[[#This Row],[Order ID]],Returned_Items[#All],2,FALSE),"Not Returned")</f>
        <v>Not Returned</v>
      </c>
    </row>
    <row r="4428" spans="1:34" x14ac:dyDescent="0.25">
      <c r="A4428">
        <v>44579</v>
      </c>
      <c r="C4428" t="s">
        <v>789</v>
      </c>
      <c r="D4428" s="2" t="str">
        <f>TEXT(MID(Sales_Transactions[[#This Row],[Order Date]],2,5),"d/m/yyy")</f>
        <v>3/6/2011</v>
      </c>
      <c r="E4428" s="2" t="str">
        <f>TEXT(MID(Sales_Transactions[[#This Row],[Order Date]],2,5),"d")</f>
        <v>3</v>
      </c>
      <c r="F4428" s="2" t="str">
        <f>TEXT(MID(Sales_Transactions[[#This Row],[Order Date]],2,5),"m")</f>
        <v>6</v>
      </c>
      <c r="G4428" s="2" t="str">
        <f>TEXT(MID(Sales_Transactions[[#This Row],[Order Date]],2,5),"yyy")</f>
        <v>2011</v>
      </c>
      <c r="H4428" s="2" t="str">
        <f>TEXT(MID(Sales_Transactions[[#This Row],[Order Date]],2,5),"yyy/m")</f>
        <v>2011/6</v>
      </c>
      <c r="I4428" t="s">
        <v>52</v>
      </c>
      <c r="J4428">
        <f t="shared" si="414"/>
        <v>1</v>
      </c>
      <c r="K4428" s="2">
        <v>19</v>
      </c>
      <c r="L4428" s="3">
        <v>3896.39</v>
      </c>
      <c r="M4428" s="4">
        <v>0.1</v>
      </c>
      <c r="N4428" s="5" t="s">
        <v>23</v>
      </c>
      <c r="O4428" s="3">
        <v>755.28</v>
      </c>
      <c r="P4428" s="3">
        <v>218.08</v>
      </c>
      <c r="Q4428" s="3">
        <v>18.059999999999999</v>
      </c>
      <c r="R4428" s="5" t="s">
        <v>3174</v>
      </c>
      <c r="S4428" s="5" t="s">
        <v>3175</v>
      </c>
      <c r="T4428" s="5" t="str">
        <f t="shared" si="415"/>
        <v>Clytie Kelty</v>
      </c>
      <c r="U4428" t="s">
        <v>1988</v>
      </c>
      <c r="V4428" s="5" t="s">
        <v>27</v>
      </c>
      <c r="W4428" s="5" t="s">
        <v>57</v>
      </c>
      <c r="X4428" s="5" t="s">
        <v>154</v>
      </c>
      <c r="Y4428" s="5" t="s">
        <v>278</v>
      </c>
      <c r="Z4428" s="5" t="s">
        <v>31</v>
      </c>
      <c r="AA4428" s="4">
        <v>0.56999999999999995</v>
      </c>
      <c r="AB4428" s="1">
        <v>40698</v>
      </c>
      <c r="AC4428" s="1">
        <v>17580</v>
      </c>
      <c r="AD4428">
        <f t="shared" si="416"/>
        <v>1</v>
      </c>
      <c r="AE4428">
        <f t="shared" ca="1" si="417"/>
        <v>76</v>
      </c>
      <c r="AF4428" t="str">
        <f t="shared" ca="1" si="418"/>
        <v>Over 65</v>
      </c>
      <c r="AG4428" s="3">
        <f t="shared" si="419"/>
        <v>12.416943157894739</v>
      </c>
      <c r="AH4428" t="str">
        <f>_xlfn.IFNA(VLOOKUP(Sales_Transactions[[#This Row],[Order ID]],Returned_Items[#All],2,FALSE),"Not Returned")</f>
        <v>Returned</v>
      </c>
    </row>
    <row r="4429" spans="1:34" x14ac:dyDescent="0.25">
      <c r="A4429">
        <v>44737</v>
      </c>
      <c r="C4429" t="s">
        <v>897</v>
      </c>
      <c r="D4429" s="2" t="str">
        <f>TEXT(MID(Sales_Transactions[[#This Row],[Order Date]],2,5),"d/m/yyy")</f>
        <v>19/11/2012</v>
      </c>
      <c r="E4429" s="2" t="str">
        <f>TEXT(MID(Sales_Transactions[[#This Row],[Order Date]],2,5),"d")</f>
        <v>19</v>
      </c>
      <c r="F4429" s="2" t="str">
        <f>TEXT(MID(Sales_Transactions[[#This Row],[Order Date]],2,5),"m")</f>
        <v>11</v>
      </c>
      <c r="G4429" s="2" t="str">
        <f>TEXT(MID(Sales_Transactions[[#This Row],[Order Date]],2,5),"yyy")</f>
        <v>2012</v>
      </c>
      <c r="H4429" s="2" t="str">
        <f>TEXT(MID(Sales_Transactions[[#This Row],[Order Date]],2,5),"yyy/m")</f>
        <v>2012/11</v>
      </c>
      <c r="I4429" t="s">
        <v>78</v>
      </c>
      <c r="J4429">
        <f t="shared" si="414"/>
        <v>3</v>
      </c>
      <c r="K4429" s="2">
        <v>11</v>
      </c>
      <c r="L4429" s="3">
        <v>773.74</v>
      </c>
      <c r="M4429" s="4">
        <v>0.02</v>
      </c>
      <c r="N4429" s="5" t="s">
        <v>23</v>
      </c>
      <c r="O4429" s="3">
        <v>-309.48</v>
      </c>
      <c r="P4429" s="3">
        <v>64.650000000000006</v>
      </c>
      <c r="Q4429" s="3">
        <v>35</v>
      </c>
      <c r="R4429" s="5" t="s">
        <v>2081</v>
      </c>
      <c r="S4429" s="5" t="s">
        <v>2082</v>
      </c>
      <c r="T4429" s="5" t="str">
        <f t="shared" si="415"/>
        <v>Duane Benoit</v>
      </c>
      <c r="U4429" t="s">
        <v>1988</v>
      </c>
      <c r="V4429" s="5" t="s">
        <v>74</v>
      </c>
      <c r="W4429" s="5" t="s">
        <v>28</v>
      </c>
      <c r="X4429" s="5" t="s">
        <v>29</v>
      </c>
      <c r="Y4429" s="5" t="s">
        <v>1879</v>
      </c>
      <c r="Z4429" s="5" t="s">
        <v>31</v>
      </c>
      <c r="AA4429" s="4">
        <v>0.8</v>
      </c>
      <c r="AB4429" s="1">
        <v>41233</v>
      </c>
      <c r="AC4429" s="1">
        <v>30638</v>
      </c>
      <c r="AD4429">
        <f t="shared" si="416"/>
        <v>1</v>
      </c>
      <c r="AE4429">
        <f t="shared" ca="1" si="417"/>
        <v>40</v>
      </c>
      <c r="AF4429" t="str">
        <f t="shared" ca="1" si="418"/>
        <v>18-64</v>
      </c>
      <c r="AG4429" s="3">
        <f t="shared" si="419"/>
        <v>9.057915454545455</v>
      </c>
      <c r="AH4429" t="str">
        <f>_xlfn.IFNA(VLOOKUP(Sales_Transactions[[#This Row],[Order ID]],Returned_Items[#All],2,FALSE),"Not Returned")</f>
        <v>Not Returned</v>
      </c>
    </row>
    <row r="4430" spans="1:34" x14ac:dyDescent="0.25">
      <c r="A4430">
        <v>44737</v>
      </c>
      <c r="C4430" t="s">
        <v>897</v>
      </c>
      <c r="D4430" s="2" t="str">
        <f>TEXT(MID(Sales_Transactions[[#This Row],[Order Date]],2,5),"d/m/yyy")</f>
        <v>19/11/2012</v>
      </c>
      <c r="E4430" s="2" t="str">
        <f>TEXT(MID(Sales_Transactions[[#This Row],[Order Date]],2,5),"d")</f>
        <v>19</v>
      </c>
      <c r="F4430" s="2" t="str">
        <f>TEXT(MID(Sales_Transactions[[#This Row],[Order Date]],2,5),"m")</f>
        <v>11</v>
      </c>
      <c r="G4430" s="2" t="str">
        <f>TEXT(MID(Sales_Transactions[[#This Row],[Order Date]],2,5),"yyy")</f>
        <v>2012</v>
      </c>
      <c r="H4430" s="2" t="str">
        <f>TEXT(MID(Sales_Transactions[[#This Row],[Order Date]],2,5),"yyy/m")</f>
        <v>2012/11</v>
      </c>
      <c r="I4430" t="s">
        <v>78</v>
      </c>
      <c r="J4430">
        <f t="shared" si="414"/>
        <v>3</v>
      </c>
      <c r="K4430" s="2">
        <v>16</v>
      </c>
      <c r="L4430" s="3">
        <v>302.13249999999999</v>
      </c>
      <c r="M4430" s="4">
        <v>0.02</v>
      </c>
      <c r="N4430" s="5" t="s">
        <v>23</v>
      </c>
      <c r="O4430" s="3">
        <v>38.909999999999997</v>
      </c>
      <c r="P4430" s="3">
        <v>20.99</v>
      </c>
      <c r="Q4430" s="3">
        <v>0.99</v>
      </c>
      <c r="R4430" s="5" t="s">
        <v>2081</v>
      </c>
      <c r="S4430" s="5" t="s">
        <v>2082</v>
      </c>
      <c r="T4430" s="5" t="str">
        <f t="shared" si="415"/>
        <v>Duane Benoit</v>
      </c>
      <c r="U4430" t="s">
        <v>1988</v>
      </c>
      <c r="V4430" s="5" t="s">
        <v>74</v>
      </c>
      <c r="W4430" s="5" t="s">
        <v>48</v>
      </c>
      <c r="X4430" s="5" t="s">
        <v>49</v>
      </c>
      <c r="Y4430" s="5" t="s">
        <v>1457</v>
      </c>
      <c r="Z4430" s="5" t="s">
        <v>84</v>
      </c>
      <c r="AA4430" s="4">
        <v>0.56999999999999995</v>
      </c>
      <c r="AB4430" s="1">
        <v>41234</v>
      </c>
      <c r="AC4430" s="1">
        <v>30437</v>
      </c>
      <c r="AD4430">
        <f t="shared" si="416"/>
        <v>2</v>
      </c>
      <c r="AE4430">
        <f t="shared" ca="1" si="417"/>
        <v>41</v>
      </c>
      <c r="AF4430" t="str">
        <f t="shared" ca="1" si="418"/>
        <v>18-64</v>
      </c>
      <c r="AG4430" s="3">
        <f t="shared" si="419"/>
        <v>1.3734876249999999</v>
      </c>
      <c r="AH4430" t="str">
        <f>_xlfn.IFNA(VLOOKUP(Sales_Transactions[[#This Row],[Order ID]],Returned_Items[#All],2,FALSE),"Not Returned")</f>
        <v>Not Returned</v>
      </c>
    </row>
    <row r="4431" spans="1:34" x14ac:dyDescent="0.25">
      <c r="A4431">
        <v>44738</v>
      </c>
      <c r="C4431" t="s">
        <v>426</v>
      </c>
      <c r="D4431" s="2" t="str">
        <f>TEXT(MID(Sales_Transactions[[#This Row],[Order Date]],2,5),"d/m/yyy")</f>
        <v>5/12/2010</v>
      </c>
      <c r="E4431" s="2" t="str">
        <f>TEXT(MID(Sales_Transactions[[#This Row],[Order Date]],2,5),"d")</f>
        <v>5</v>
      </c>
      <c r="F4431" s="2" t="str">
        <f>TEXT(MID(Sales_Transactions[[#This Row],[Order Date]],2,5),"m")</f>
        <v>12</v>
      </c>
      <c r="G4431" s="2" t="str">
        <f>TEXT(MID(Sales_Transactions[[#This Row],[Order Date]],2,5),"yyy")</f>
        <v>2010</v>
      </c>
      <c r="H4431" s="2" t="str">
        <f>TEXT(MID(Sales_Transactions[[#This Row],[Order Date]],2,5),"yyy/m")</f>
        <v>2010/12</v>
      </c>
      <c r="I4431" t="s">
        <v>52</v>
      </c>
      <c r="J4431">
        <f t="shared" si="414"/>
        <v>1</v>
      </c>
      <c r="K4431" s="2">
        <v>34</v>
      </c>
      <c r="L4431" s="3">
        <v>75.569999999999993</v>
      </c>
      <c r="M4431" s="4">
        <v>0.02</v>
      </c>
      <c r="N4431" s="5" t="s">
        <v>23</v>
      </c>
      <c r="O4431" s="3">
        <v>6.87</v>
      </c>
      <c r="P4431" s="3">
        <v>2.1</v>
      </c>
      <c r="Q4431" s="3">
        <v>0.7</v>
      </c>
      <c r="R4431" s="5" t="s">
        <v>2979</v>
      </c>
      <c r="S4431" s="5" t="s">
        <v>191</v>
      </c>
      <c r="T4431" s="5" t="str">
        <f t="shared" si="415"/>
        <v>Max Jones</v>
      </c>
      <c r="U4431" t="s">
        <v>1988</v>
      </c>
      <c r="V4431" s="5" t="s">
        <v>74</v>
      </c>
      <c r="W4431" s="5" t="s">
        <v>28</v>
      </c>
      <c r="X4431" s="5" t="s">
        <v>124</v>
      </c>
      <c r="Y4431" s="5" t="s">
        <v>3025</v>
      </c>
      <c r="Z4431" s="5" t="s">
        <v>84</v>
      </c>
      <c r="AA4431" s="4">
        <v>0.56999999999999995</v>
      </c>
      <c r="AB4431" s="1">
        <v>40519</v>
      </c>
      <c r="AC4431" s="1">
        <v>30425</v>
      </c>
      <c r="AD4431">
        <f t="shared" si="416"/>
        <v>2</v>
      </c>
      <c r="AE4431">
        <f t="shared" ca="1" si="417"/>
        <v>41</v>
      </c>
      <c r="AF4431" t="str">
        <f t="shared" ca="1" si="418"/>
        <v>18-64</v>
      </c>
      <c r="AG4431" s="3">
        <f t="shared" si="419"/>
        <v>8.234058823529411E-2</v>
      </c>
      <c r="AH4431" t="str">
        <f>_xlfn.IFNA(VLOOKUP(Sales_Transactions[[#This Row],[Order ID]],Returned_Items[#All],2,FALSE),"Not Returned")</f>
        <v>Not Returned</v>
      </c>
    </row>
    <row r="4432" spans="1:34" x14ac:dyDescent="0.25">
      <c r="A4432">
        <v>44768</v>
      </c>
      <c r="C4432" t="s">
        <v>942</v>
      </c>
      <c r="D4432" s="2" t="str">
        <f>TEXT(MID(Sales_Transactions[[#This Row],[Order Date]],2,5),"d/m/yyy")</f>
        <v>26/5/2012</v>
      </c>
      <c r="E4432" s="2" t="str">
        <f>TEXT(MID(Sales_Transactions[[#This Row],[Order Date]],2,5),"d")</f>
        <v>26</v>
      </c>
      <c r="F4432" s="2" t="str">
        <f>TEXT(MID(Sales_Transactions[[#This Row],[Order Date]],2,5),"m")</f>
        <v>5</v>
      </c>
      <c r="G4432" s="2" t="str">
        <f>TEXT(MID(Sales_Transactions[[#This Row],[Order Date]],2,5),"yyy")</f>
        <v>2012</v>
      </c>
      <c r="H4432" s="2" t="str">
        <f>TEXT(MID(Sales_Transactions[[#This Row],[Order Date]],2,5),"yyy/m")</f>
        <v>2012/5</v>
      </c>
      <c r="I4432" t="s">
        <v>52</v>
      </c>
      <c r="J4432">
        <f t="shared" si="414"/>
        <v>1</v>
      </c>
      <c r="K4432" s="2">
        <v>45</v>
      </c>
      <c r="L4432" s="3">
        <v>16699.560000000001</v>
      </c>
      <c r="M4432" s="4">
        <v>0.02</v>
      </c>
      <c r="N4432" s="5" t="s">
        <v>34</v>
      </c>
      <c r="O4432" s="3">
        <v>3083.98</v>
      </c>
      <c r="P4432" s="3">
        <v>355.98</v>
      </c>
      <c r="Q4432" s="3">
        <v>58.92</v>
      </c>
      <c r="R4432" s="5" t="s">
        <v>1583</v>
      </c>
      <c r="S4432" s="5" t="s">
        <v>1584</v>
      </c>
      <c r="T4432" s="5" t="str">
        <f t="shared" si="415"/>
        <v>Mark Cousins</v>
      </c>
      <c r="U4432" t="s">
        <v>1988</v>
      </c>
      <c r="V4432" s="5" t="s">
        <v>47</v>
      </c>
      <c r="W4432" s="5" t="s">
        <v>57</v>
      </c>
      <c r="X4432" s="5" t="s">
        <v>154</v>
      </c>
      <c r="Y4432" s="5" t="s">
        <v>396</v>
      </c>
      <c r="Z4432" s="5" t="s">
        <v>40</v>
      </c>
      <c r="AA4432" s="4">
        <v>0.64</v>
      </c>
      <c r="AB4432" s="1">
        <v>41056</v>
      </c>
      <c r="AC4432" s="1">
        <v>30111</v>
      </c>
      <c r="AD4432">
        <f t="shared" si="416"/>
        <v>1</v>
      </c>
      <c r="AE4432">
        <f t="shared" ca="1" si="417"/>
        <v>42</v>
      </c>
      <c r="AF4432" t="str">
        <f t="shared" ca="1" si="418"/>
        <v>18-64</v>
      </c>
      <c r="AG4432" s="3">
        <f t="shared" si="419"/>
        <v>9.2184178666666678</v>
      </c>
      <c r="AH4432" t="str">
        <f>_xlfn.IFNA(VLOOKUP(Sales_Transactions[[#This Row],[Order ID]],Returned_Items[#All],2,FALSE),"Not Returned")</f>
        <v>Not Returned</v>
      </c>
    </row>
    <row r="4433" spans="1:34" x14ac:dyDescent="0.25">
      <c r="A4433">
        <v>44867</v>
      </c>
      <c r="C4433" t="s">
        <v>1258</v>
      </c>
      <c r="D4433" s="2" t="str">
        <f>TEXT(MID(Sales_Transactions[[#This Row],[Order Date]],2,5),"d/m/yyy")</f>
        <v>26/7/2009</v>
      </c>
      <c r="E4433" s="2" t="str">
        <f>TEXT(MID(Sales_Transactions[[#This Row],[Order Date]],2,5),"d")</f>
        <v>26</v>
      </c>
      <c r="F4433" s="2" t="str">
        <f>TEXT(MID(Sales_Transactions[[#This Row],[Order Date]],2,5),"m")</f>
        <v>7</v>
      </c>
      <c r="G4433" s="2" t="str">
        <f>TEXT(MID(Sales_Transactions[[#This Row],[Order Date]],2,5),"yyy")</f>
        <v>2009</v>
      </c>
      <c r="H4433" s="2" t="str">
        <f>TEXT(MID(Sales_Transactions[[#This Row],[Order Date]],2,5),"yyy/m")</f>
        <v>2009/7</v>
      </c>
      <c r="I4433" t="s">
        <v>33</v>
      </c>
      <c r="J4433">
        <f t="shared" si="414"/>
        <v>4</v>
      </c>
      <c r="K4433" s="2">
        <v>40</v>
      </c>
      <c r="L4433" s="3">
        <v>21425.91</v>
      </c>
      <c r="M4433" s="4">
        <v>0.01</v>
      </c>
      <c r="N4433" s="5" t="s">
        <v>34</v>
      </c>
      <c r="O4433" s="3">
        <v>7360.43</v>
      </c>
      <c r="P4433" s="3">
        <v>500.98</v>
      </c>
      <c r="Q4433" s="3">
        <v>26</v>
      </c>
      <c r="R4433" s="5" t="s">
        <v>2979</v>
      </c>
      <c r="S4433" s="5" t="s">
        <v>191</v>
      </c>
      <c r="T4433" s="5" t="str">
        <f t="shared" si="415"/>
        <v>Max Jones</v>
      </c>
      <c r="U4433" t="s">
        <v>1988</v>
      </c>
      <c r="V4433" s="5" t="s">
        <v>74</v>
      </c>
      <c r="W4433" s="5" t="s">
        <v>57</v>
      </c>
      <c r="X4433" s="5" t="s">
        <v>154</v>
      </c>
      <c r="Y4433" s="5" t="s">
        <v>165</v>
      </c>
      <c r="Z4433" s="5" t="s">
        <v>40</v>
      </c>
      <c r="AA4433" s="4">
        <v>0.6</v>
      </c>
      <c r="AB4433" s="1">
        <v>40022</v>
      </c>
      <c r="AC4433" s="1">
        <v>30027</v>
      </c>
      <c r="AD4433">
        <f t="shared" si="416"/>
        <v>2</v>
      </c>
      <c r="AE4433">
        <f t="shared" ca="1" si="417"/>
        <v>42</v>
      </c>
      <c r="AF4433" t="str">
        <f t="shared" ca="1" si="418"/>
        <v>18-64</v>
      </c>
      <c r="AG4433" s="3">
        <f t="shared" si="419"/>
        <v>13.173247550000003</v>
      </c>
      <c r="AH4433" t="str">
        <f>_xlfn.IFNA(VLOOKUP(Sales_Transactions[[#This Row],[Order ID]],Returned_Items[#All],2,FALSE),"Not Returned")</f>
        <v>Not Returned</v>
      </c>
    </row>
    <row r="4434" spans="1:34" x14ac:dyDescent="0.25">
      <c r="A4434">
        <v>45029</v>
      </c>
      <c r="C4434" t="s">
        <v>452</v>
      </c>
      <c r="D4434" s="2" t="str">
        <f>TEXT(MID(Sales_Transactions[[#This Row],[Order Date]],2,5),"d/m/yyy")</f>
        <v>3/7/2010</v>
      </c>
      <c r="E4434" s="2" t="str">
        <f>TEXT(MID(Sales_Transactions[[#This Row],[Order Date]],2,5),"d")</f>
        <v>3</v>
      </c>
      <c r="F4434" s="2" t="str">
        <f>TEXT(MID(Sales_Transactions[[#This Row],[Order Date]],2,5),"m")</f>
        <v>7</v>
      </c>
      <c r="G4434" s="2" t="str">
        <f>TEXT(MID(Sales_Transactions[[#This Row],[Order Date]],2,5),"yyy")</f>
        <v>2010</v>
      </c>
      <c r="H4434" s="2" t="str">
        <f>TEXT(MID(Sales_Transactions[[#This Row],[Order Date]],2,5),"yyy/m")</f>
        <v>2010/7</v>
      </c>
      <c r="I4434" t="s">
        <v>33</v>
      </c>
      <c r="J4434">
        <f t="shared" si="414"/>
        <v>4</v>
      </c>
      <c r="K4434" s="2">
        <v>20</v>
      </c>
      <c r="L4434" s="3">
        <v>5304.42</v>
      </c>
      <c r="M4434" s="4">
        <v>0.01</v>
      </c>
      <c r="N4434" s="5" t="s">
        <v>34</v>
      </c>
      <c r="O4434" s="3">
        <v>-633.44000000000005</v>
      </c>
      <c r="P4434" s="3">
        <v>262.11</v>
      </c>
      <c r="Q4434" s="3">
        <v>62.74</v>
      </c>
      <c r="R4434" s="5" t="s">
        <v>1243</v>
      </c>
      <c r="S4434" s="5" t="s">
        <v>2848</v>
      </c>
      <c r="T4434" s="5" t="str">
        <f t="shared" si="415"/>
        <v>Gene McClure</v>
      </c>
      <c r="U4434" t="s">
        <v>1988</v>
      </c>
      <c r="V4434" s="5" t="s">
        <v>37</v>
      </c>
      <c r="W4434" s="5" t="s">
        <v>57</v>
      </c>
      <c r="X4434" s="5" t="s">
        <v>107</v>
      </c>
      <c r="Y4434" s="5" t="s">
        <v>289</v>
      </c>
      <c r="Z4434" s="5" t="s">
        <v>106</v>
      </c>
      <c r="AA4434" s="4">
        <v>0.75</v>
      </c>
      <c r="AB4434" s="1">
        <v>40362</v>
      </c>
      <c r="AC4434" s="1">
        <v>30181</v>
      </c>
      <c r="AD4434">
        <f t="shared" si="416"/>
        <v>0</v>
      </c>
      <c r="AE4434">
        <f t="shared" ca="1" si="417"/>
        <v>41</v>
      </c>
      <c r="AF4434" t="str">
        <f t="shared" ca="1" si="418"/>
        <v>18-64</v>
      </c>
      <c r="AG4434" s="3">
        <f t="shared" si="419"/>
        <v>16.24118945</v>
      </c>
      <c r="AH4434" t="str">
        <f>_xlfn.IFNA(VLOOKUP(Sales_Transactions[[#This Row],[Order ID]],Returned_Items[#All],2,FALSE),"Not Returned")</f>
        <v>Not Returned</v>
      </c>
    </row>
    <row r="4435" spans="1:34" x14ac:dyDescent="0.25">
      <c r="A4435">
        <v>45543</v>
      </c>
      <c r="C4435" t="s">
        <v>2750</v>
      </c>
      <c r="D4435" s="2" t="str">
        <f>TEXT(MID(Sales_Transactions[[#This Row],[Order Date]],2,5),"d/m/yyy")</f>
        <v>2/2/2011</v>
      </c>
      <c r="E4435" s="2" t="str">
        <f>TEXT(MID(Sales_Transactions[[#This Row],[Order Date]],2,5),"d")</f>
        <v>2</v>
      </c>
      <c r="F4435" s="2" t="str">
        <f>TEXT(MID(Sales_Transactions[[#This Row],[Order Date]],2,5),"m")</f>
        <v>2</v>
      </c>
      <c r="G4435" s="2" t="str">
        <f>TEXT(MID(Sales_Transactions[[#This Row],[Order Date]],2,5),"yyy")</f>
        <v>2011</v>
      </c>
      <c r="H4435" s="2" t="str">
        <f>TEXT(MID(Sales_Transactions[[#This Row],[Order Date]],2,5),"yyy/m")</f>
        <v>2011/2</v>
      </c>
      <c r="I4435" t="s">
        <v>22</v>
      </c>
      <c r="J4435">
        <f t="shared" si="414"/>
        <v>2</v>
      </c>
      <c r="K4435" s="2">
        <v>16</v>
      </c>
      <c r="L4435" s="3">
        <v>1223.43</v>
      </c>
      <c r="M4435" s="4">
        <v>0.01</v>
      </c>
      <c r="N4435" s="5" t="s">
        <v>34</v>
      </c>
      <c r="O4435" s="3">
        <v>-1615.59</v>
      </c>
      <c r="P4435" s="3">
        <v>70.89</v>
      </c>
      <c r="Q4435" s="3">
        <v>89.3</v>
      </c>
      <c r="R4435" s="5" t="s">
        <v>3110</v>
      </c>
      <c r="S4435" s="5" t="s">
        <v>211</v>
      </c>
      <c r="T4435" s="5" t="str">
        <f t="shared" si="415"/>
        <v>Denny Joy</v>
      </c>
      <c r="U4435" t="s">
        <v>1988</v>
      </c>
      <c r="V4435" s="5" t="s">
        <v>47</v>
      </c>
      <c r="W4435" s="5" t="s">
        <v>57</v>
      </c>
      <c r="X4435" s="5" t="s">
        <v>107</v>
      </c>
      <c r="Y4435" s="5" t="s">
        <v>1900</v>
      </c>
      <c r="Z4435" s="5" t="s">
        <v>106</v>
      </c>
      <c r="AA4435" s="4">
        <v>0.69</v>
      </c>
      <c r="AB4435" s="1">
        <v>40580</v>
      </c>
      <c r="AC4435" s="1">
        <v>30181</v>
      </c>
      <c r="AD4435">
        <f t="shared" si="416"/>
        <v>4</v>
      </c>
      <c r="AE4435">
        <f t="shared" ca="1" si="417"/>
        <v>41</v>
      </c>
      <c r="AF4435" t="str">
        <f t="shared" ca="1" si="418"/>
        <v>18-64</v>
      </c>
      <c r="AG4435" s="3">
        <f t="shared" si="419"/>
        <v>10.011431937499999</v>
      </c>
      <c r="AH4435" t="str">
        <f>_xlfn.IFNA(VLOOKUP(Sales_Transactions[[#This Row],[Order ID]],Returned_Items[#All],2,FALSE),"Not Returned")</f>
        <v>Not Returned</v>
      </c>
    </row>
    <row r="4436" spans="1:34" x14ac:dyDescent="0.25">
      <c r="A4436">
        <v>45635</v>
      </c>
      <c r="C4436" t="s">
        <v>744</v>
      </c>
      <c r="D4436" s="2" t="str">
        <f>TEXT(MID(Sales_Transactions[[#This Row],[Order Date]],2,5),"d/m/yyy")</f>
        <v>7/4/2012</v>
      </c>
      <c r="E4436" s="2" t="str">
        <f>TEXT(MID(Sales_Transactions[[#This Row],[Order Date]],2,5),"d")</f>
        <v>7</v>
      </c>
      <c r="F4436" s="2" t="str">
        <f>TEXT(MID(Sales_Transactions[[#This Row],[Order Date]],2,5),"m")</f>
        <v>4</v>
      </c>
      <c r="G4436" s="2" t="str">
        <f>TEXT(MID(Sales_Transactions[[#This Row],[Order Date]],2,5),"yyy")</f>
        <v>2012</v>
      </c>
      <c r="H4436" s="2" t="str">
        <f>TEXT(MID(Sales_Transactions[[#This Row],[Order Date]],2,5),"yyy/m")</f>
        <v>2012/4</v>
      </c>
      <c r="I4436" t="s">
        <v>22</v>
      </c>
      <c r="J4436">
        <f t="shared" si="414"/>
        <v>2</v>
      </c>
      <c r="K4436" s="2">
        <v>50</v>
      </c>
      <c r="L4436" s="3">
        <v>2018.68</v>
      </c>
      <c r="M4436" s="4">
        <v>0.1</v>
      </c>
      <c r="N4436" s="5" t="s">
        <v>23</v>
      </c>
      <c r="O4436" s="3">
        <v>731.72</v>
      </c>
      <c r="P4436" s="3">
        <v>43.98</v>
      </c>
      <c r="Q4436" s="3">
        <v>1.99</v>
      </c>
      <c r="R4436" s="5" t="s">
        <v>3110</v>
      </c>
      <c r="S4436" s="5" t="s">
        <v>211</v>
      </c>
      <c r="T4436" s="5" t="str">
        <f t="shared" si="415"/>
        <v>Denny Joy</v>
      </c>
      <c r="U4436" t="s">
        <v>1988</v>
      </c>
      <c r="V4436" s="5" t="s">
        <v>47</v>
      </c>
      <c r="W4436" s="5" t="s">
        <v>48</v>
      </c>
      <c r="X4436" s="5" t="s">
        <v>87</v>
      </c>
      <c r="Y4436" s="5" t="s">
        <v>384</v>
      </c>
      <c r="Z4436" s="5" t="s">
        <v>60</v>
      </c>
      <c r="AA4436" s="4">
        <v>0.44</v>
      </c>
      <c r="AB4436" s="1">
        <v>41015</v>
      </c>
      <c r="AC4436" s="1">
        <v>17917</v>
      </c>
      <c r="AD4436">
        <f t="shared" si="416"/>
        <v>9</v>
      </c>
      <c r="AE4436">
        <f t="shared" ca="1" si="417"/>
        <v>75</v>
      </c>
      <c r="AF4436" t="str">
        <f t="shared" ca="1" si="418"/>
        <v>Over 65</v>
      </c>
      <c r="AG4436" s="3">
        <f t="shared" si="419"/>
        <v>0.91852040000000001</v>
      </c>
      <c r="AH4436" t="str">
        <f>_xlfn.IFNA(VLOOKUP(Sales_Transactions[[#This Row],[Order ID]],Returned_Items[#All],2,FALSE),"Not Returned")</f>
        <v>Not Returned</v>
      </c>
    </row>
    <row r="4437" spans="1:34" x14ac:dyDescent="0.25">
      <c r="A4437">
        <v>46436</v>
      </c>
      <c r="C4437" t="s">
        <v>1300</v>
      </c>
      <c r="D4437" s="2" t="str">
        <f>TEXT(MID(Sales_Transactions[[#This Row],[Order Date]],2,5),"d/m/yyy")</f>
        <v>4/4/2009</v>
      </c>
      <c r="E4437" s="2" t="str">
        <f>TEXT(MID(Sales_Transactions[[#This Row],[Order Date]],2,5),"d")</f>
        <v>4</v>
      </c>
      <c r="F4437" s="2" t="str">
        <f>TEXT(MID(Sales_Transactions[[#This Row],[Order Date]],2,5),"m")</f>
        <v>4</v>
      </c>
      <c r="G4437" s="2" t="str">
        <f>TEXT(MID(Sales_Transactions[[#This Row],[Order Date]],2,5),"yyy")</f>
        <v>2009</v>
      </c>
      <c r="H4437" s="2" t="str">
        <f>TEXT(MID(Sales_Transactions[[#This Row],[Order Date]],2,5),"yyy/m")</f>
        <v>2009/4</v>
      </c>
      <c r="I4437" t="s">
        <v>22</v>
      </c>
      <c r="J4437">
        <f t="shared" si="414"/>
        <v>2</v>
      </c>
      <c r="K4437" s="2">
        <v>46</v>
      </c>
      <c r="L4437" s="3">
        <v>1477.5719999999999</v>
      </c>
      <c r="M4437" s="4">
        <v>0</v>
      </c>
      <c r="N4437" s="5" t="s">
        <v>23</v>
      </c>
      <c r="O4437" s="3">
        <v>840.05</v>
      </c>
      <c r="P4437" s="3">
        <v>35.99</v>
      </c>
      <c r="Q4437" s="3">
        <v>0.99</v>
      </c>
      <c r="R4437" s="5" t="s">
        <v>3124</v>
      </c>
      <c r="S4437" s="5" t="s">
        <v>3125</v>
      </c>
      <c r="T4437" s="5" t="str">
        <f t="shared" si="415"/>
        <v>Odella Nelson</v>
      </c>
      <c r="U4437" t="s">
        <v>1988</v>
      </c>
      <c r="V4437" s="5" t="s">
        <v>27</v>
      </c>
      <c r="W4437" s="5" t="s">
        <v>48</v>
      </c>
      <c r="X4437" s="5" t="s">
        <v>49</v>
      </c>
      <c r="Y4437" s="5" t="s">
        <v>720</v>
      </c>
      <c r="Z4437" s="5" t="s">
        <v>60</v>
      </c>
      <c r="AA4437" s="4">
        <v>0.35</v>
      </c>
      <c r="AB4437" s="1">
        <v>39914</v>
      </c>
      <c r="AC4437" s="1">
        <v>18548</v>
      </c>
      <c r="AD4437">
        <f t="shared" si="416"/>
        <v>7</v>
      </c>
      <c r="AE4437">
        <f t="shared" ca="1" si="417"/>
        <v>73</v>
      </c>
      <c r="AF4437" t="str">
        <f t="shared" ca="1" si="418"/>
        <v>Over 65</v>
      </c>
      <c r="AG4437" s="3">
        <f t="shared" si="419"/>
        <v>0.80391304347826098</v>
      </c>
      <c r="AH4437" t="str">
        <f>_xlfn.IFNA(VLOOKUP(Sales_Transactions[[#This Row],[Order ID]],Returned_Items[#All],2,FALSE),"Not Returned")</f>
        <v>Not Returned</v>
      </c>
    </row>
    <row r="4438" spans="1:34" x14ac:dyDescent="0.25">
      <c r="A4438">
        <v>46848</v>
      </c>
      <c r="C4438" t="s">
        <v>1165</v>
      </c>
      <c r="D4438" s="2" t="str">
        <f>TEXT(MID(Sales_Transactions[[#This Row],[Order Date]],2,5),"d/m/yyy")</f>
        <v>10/11/2009</v>
      </c>
      <c r="E4438" s="2" t="str">
        <f>TEXT(MID(Sales_Transactions[[#This Row],[Order Date]],2,5),"d")</f>
        <v>10</v>
      </c>
      <c r="F4438" s="2" t="str">
        <f>TEXT(MID(Sales_Transactions[[#This Row],[Order Date]],2,5),"m")</f>
        <v>11</v>
      </c>
      <c r="G4438" s="2" t="str">
        <f>TEXT(MID(Sales_Transactions[[#This Row],[Order Date]],2,5),"yyy")</f>
        <v>2009</v>
      </c>
      <c r="H4438" s="2" t="str">
        <f>TEXT(MID(Sales_Transactions[[#This Row],[Order Date]],2,5),"yyy/m")</f>
        <v>2009/11</v>
      </c>
      <c r="I4438" t="s">
        <v>78</v>
      </c>
      <c r="J4438">
        <f t="shared" si="414"/>
        <v>3</v>
      </c>
      <c r="K4438" s="2">
        <v>39</v>
      </c>
      <c r="L4438" s="3">
        <v>3842.99</v>
      </c>
      <c r="M4438" s="4">
        <v>0.04</v>
      </c>
      <c r="N4438" s="5" t="s">
        <v>23</v>
      </c>
      <c r="O4438" s="3">
        <v>-67.680000000000007</v>
      </c>
      <c r="P4438" s="3">
        <v>95.43</v>
      </c>
      <c r="Q4438" s="3">
        <v>19.989999999999998</v>
      </c>
      <c r="R4438" s="5" t="s">
        <v>1594</v>
      </c>
      <c r="S4438" s="5" t="s">
        <v>417</v>
      </c>
      <c r="T4438" s="5" t="str">
        <f t="shared" si="415"/>
        <v>John Castell</v>
      </c>
      <c r="U4438" t="s">
        <v>1988</v>
      </c>
      <c r="V4438" s="5" t="s">
        <v>27</v>
      </c>
      <c r="W4438" s="5" t="s">
        <v>28</v>
      </c>
      <c r="X4438" s="5" t="s">
        <v>29</v>
      </c>
      <c r="Y4438" s="5" t="s">
        <v>617</v>
      </c>
      <c r="Z4438" s="5" t="s">
        <v>43</v>
      </c>
      <c r="AA4438" s="4">
        <v>0.79</v>
      </c>
      <c r="AB4438" s="1">
        <v>40129</v>
      </c>
      <c r="AC4438" s="1">
        <v>18526</v>
      </c>
      <c r="AD4438">
        <f t="shared" si="416"/>
        <v>2</v>
      </c>
      <c r="AE4438">
        <f t="shared" ca="1" si="417"/>
        <v>73</v>
      </c>
      <c r="AF4438" t="str">
        <f t="shared" ca="1" si="418"/>
        <v>Over 65</v>
      </c>
      <c r="AG4438" s="3">
        <f t="shared" si="419"/>
        <v>2.9585084102564103</v>
      </c>
      <c r="AH4438" t="str">
        <f>_xlfn.IFNA(VLOOKUP(Sales_Transactions[[#This Row],[Order ID]],Returned_Items[#All],2,FALSE),"Not Returned")</f>
        <v>Not Returned</v>
      </c>
    </row>
    <row r="4439" spans="1:34" x14ac:dyDescent="0.25">
      <c r="A4439">
        <v>47009</v>
      </c>
      <c r="C4439" t="s">
        <v>3020</v>
      </c>
      <c r="D4439" s="2" t="str">
        <f>TEXT(MID(Sales_Transactions[[#This Row],[Order Date]],2,5),"d/m/yyy")</f>
        <v>4/6/2009</v>
      </c>
      <c r="E4439" s="2" t="str">
        <f>TEXT(MID(Sales_Transactions[[#This Row],[Order Date]],2,5),"d")</f>
        <v>4</v>
      </c>
      <c r="F4439" s="2" t="str">
        <f>TEXT(MID(Sales_Transactions[[#This Row],[Order Date]],2,5),"m")</f>
        <v>6</v>
      </c>
      <c r="G4439" s="2" t="str">
        <f>TEXT(MID(Sales_Transactions[[#This Row],[Order Date]],2,5),"yyy")</f>
        <v>2009</v>
      </c>
      <c r="H4439" s="2" t="str">
        <f>TEXT(MID(Sales_Transactions[[#This Row],[Order Date]],2,5),"yyy/m")</f>
        <v>2009/6</v>
      </c>
      <c r="I4439" t="s">
        <v>101</v>
      </c>
      <c r="J4439">
        <f t="shared" si="414"/>
        <v>1</v>
      </c>
      <c r="K4439" s="2">
        <v>32</v>
      </c>
      <c r="L4439" s="3">
        <v>1587.16</v>
      </c>
      <c r="M4439" s="4">
        <v>0.09</v>
      </c>
      <c r="N4439" s="5" t="s">
        <v>67</v>
      </c>
      <c r="O4439" s="3">
        <v>-22.33</v>
      </c>
      <c r="P4439" s="3">
        <v>49.99</v>
      </c>
      <c r="Q4439" s="3">
        <v>19.989999999999998</v>
      </c>
      <c r="R4439" s="5" t="s">
        <v>3174</v>
      </c>
      <c r="S4439" s="5" t="s">
        <v>3175</v>
      </c>
      <c r="T4439" s="5" t="str">
        <f t="shared" si="415"/>
        <v>Clytie Kelty</v>
      </c>
      <c r="U4439" t="s">
        <v>1988</v>
      </c>
      <c r="V4439" s="5" t="s">
        <v>27</v>
      </c>
      <c r="W4439" s="5" t="s">
        <v>48</v>
      </c>
      <c r="X4439" s="5" t="s">
        <v>87</v>
      </c>
      <c r="Y4439" s="5" t="s">
        <v>2991</v>
      </c>
      <c r="Z4439" s="5" t="s">
        <v>43</v>
      </c>
      <c r="AA4439" s="4">
        <v>0.45</v>
      </c>
      <c r="AB4439" s="1">
        <v>39970</v>
      </c>
      <c r="AC4439" s="1">
        <v>18801</v>
      </c>
      <c r="AD4439">
        <f t="shared" si="416"/>
        <v>2</v>
      </c>
      <c r="AE4439">
        <f t="shared" ca="1" si="417"/>
        <v>73</v>
      </c>
      <c r="AF4439" t="str">
        <f t="shared" ca="1" si="418"/>
        <v>Over 65</v>
      </c>
      <c r="AG4439" s="3">
        <f t="shared" si="419"/>
        <v>2.1854690312499998</v>
      </c>
      <c r="AH4439" t="str">
        <f>_xlfn.IFNA(VLOOKUP(Sales_Transactions[[#This Row],[Order ID]],Returned_Items[#All],2,FALSE),"Not Returned")</f>
        <v>Not Returned</v>
      </c>
    </row>
    <row r="4440" spans="1:34" x14ac:dyDescent="0.25">
      <c r="A4440">
        <v>47138</v>
      </c>
      <c r="C4440" t="s">
        <v>2171</v>
      </c>
      <c r="D4440" s="2" t="str">
        <f>TEXT(MID(Sales_Transactions[[#This Row],[Order Date]],2,5),"d/m/yyy")</f>
        <v>9/1/2009</v>
      </c>
      <c r="E4440" s="2" t="str">
        <f>TEXT(MID(Sales_Transactions[[#This Row],[Order Date]],2,5),"d")</f>
        <v>9</v>
      </c>
      <c r="F4440" s="2" t="str">
        <f>TEXT(MID(Sales_Transactions[[#This Row],[Order Date]],2,5),"m")</f>
        <v>1</v>
      </c>
      <c r="G4440" s="2" t="str">
        <f>TEXT(MID(Sales_Transactions[[#This Row],[Order Date]],2,5),"yyy")</f>
        <v>2009</v>
      </c>
      <c r="H4440" s="2" t="str">
        <f>TEXT(MID(Sales_Transactions[[#This Row],[Order Date]],2,5),"yyy/m")</f>
        <v>2009/1</v>
      </c>
      <c r="I4440" t="s">
        <v>22</v>
      </c>
      <c r="J4440">
        <f t="shared" si="414"/>
        <v>2</v>
      </c>
      <c r="K4440" s="2">
        <v>1</v>
      </c>
      <c r="L4440" s="3">
        <v>107.95</v>
      </c>
      <c r="M4440" s="4">
        <v>0.04</v>
      </c>
      <c r="N4440" s="5" t="s">
        <v>23</v>
      </c>
      <c r="O4440" s="3">
        <v>-506.31</v>
      </c>
      <c r="P4440" s="3">
        <v>125.99</v>
      </c>
      <c r="Q4440" s="3">
        <v>8.99</v>
      </c>
      <c r="R4440" s="5" t="s">
        <v>2799</v>
      </c>
      <c r="S4440" s="5" t="s">
        <v>3185</v>
      </c>
      <c r="T4440" s="5" t="str">
        <f t="shared" si="415"/>
        <v>Benjamin Patterson</v>
      </c>
      <c r="U4440" t="s">
        <v>1988</v>
      </c>
      <c r="V4440" s="5" t="s">
        <v>47</v>
      </c>
      <c r="W4440" s="5" t="s">
        <v>48</v>
      </c>
      <c r="X4440" s="5" t="s">
        <v>49</v>
      </c>
      <c r="Y4440" s="5" t="s">
        <v>1610</v>
      </c>
      <c r="Z4440" s="5" t="s">
        <v>43</v>
      </c>
      <c r="AA4440" s="4">
        <v>0.59</v>
      </c>
      <c r="AB4440" s="1">
        <v>39829</v>
      </c>
      <c r="AC4440" s="1">
        <v>18698</v>
      </c>
      <c r="AD4440">
        <f t="shared" si="416"/>
        <v>7</v>
      </c>
      <c r="AE4440">
        <f t="shared" ca="1" si="417"/>
        <v>73</v>
      </c>
      <c r="AF4440" t="str">
        <f t="shared" ca="1" si="418"/>
        <v>Over 65</v>
      </c>
      <c r="AG4440" s="3">
        <f t="shared" si="419"/>
        <v>134.92960399999998</v>
      </c>
      <c r="AH4440" t="str">
        <f>_xlfn.IFNA(VLOOKUP(Sales_Transactions[[#This Row],[Order ID]],Returned_Items[#All],2,FALSE),"Not Returned")</f>
        <v>Returned</v>
      </c>
    </row>
    <row r="4441" spans="1:34" x14ac:dyDescent="0.25">
      <c r="A4441">
        <v>47236</v>
      </c>
      <c r="C4441" t="s">
        <v>1725</v>
      </c>
      <c r="D4441" s="2" t="str">
        <f>TEXT(MID(Sales_Transactions[[#This Row],[Order Date]],2,5),"d/m/yyy")</f>
        <v>2/10/2011</v>
      </c>
      <c r="E4441" s="2" t="str">
        <f>TEXT(MID(Sales_Transactions[[#This Row],[Order Date]],2,5),"d")</f>
        <v>2</v>
      </c>
      <c r="F4441" s="2" t="str">
        <f>TEXT(MID(Sales_Transactions[[#This Row],[Order Date]],2,5),"m")</f>
        <v>10</v>
      </c>
      <c r="G4441" s="2" t="str">
        <f>TEXT(MID(Sales_Transactions[[#This Row],[Order Date]],2,5),"yyy")</f>
        <v>2011</v>
      </c>
      <c r="H4441" s="2" t="str">
        <f>TEXT(MID(Sales_Transactions[[#This Row],[Order Date]],2,5),"yyy/m")</f>
        <v>2011/10</v>
      </c>
      <c r="I4441" t="s">
        <v>33</v>
      </c>
      <c r="J4441">
        <f t="shared" si="414"/>
        <v>4</v>
      </c>
      <c r="K4441" s="2">
        <v>1</v>
      </c>
      <c r="L4441" s="3">
        <v>70.91</v>
      </c>
      <c r="M4441" s="4">
        <v>0.03</v>
      </c>
      <c r="N4441" s="5" t="s">
        <v>23</v>
      </c>
      <c r="O4441" s="3">
        <v>-45.43</v>
      </c>
      <c r="P4441" s="3">
        <v>70.97</v>
      </c>
      <c r="Q4441" s="3">
        <v>3.5</v>
      </c>
      <c r="R4441" s="5" t="s">
        <v>1775</v>
      </c>
      <c r="S4441" s="5" t="s">
        <v>2535</v>
      </c>
      <c r="T4441" s="5" t="str">
        <f t="shared" si="415"/>
        <v>Michael Dominguez</v>
      </c>
      <c r="U4441" t="s">
        <v>1988</v>
      </c>
      <c r="V4441" s="5" t="s">
        <v>74</v>
      </c>
      <c r="W4441" s="5" t="s">
        <v>28</v>
      </c>
      <c r="X4441" s="5" t="s">
        <v>38</v>
      </c>
      <c r="Y4441" s="5" t="s">
        <v>2517</v>
      </c>
      <c r="Z4441" s="5" t="s">
        <v>43</v>
      </c>
      <c r="AA4441" s="4">
        <v>0.59</v>
      </c>
      <c r="AB4441" s="1">
        <v>40820</v>
      </c>
      <c r="AC4441" s="1">
        <v>19008</v>
      </c>
      <c r="AD4441">
        <f t="shared" si="416"/>
        <v>2</v>
      </c>
      <c r="AE4441">
        <f t="shared" ca="1" si="417"/>
        <v>72</v>
      </c>
      <c r="AF4441" t="str">
        <f t="shared" ca="1" si="418"/>
        <v>Over 65</v>
      </c>
      <c r="AG4441" s="3">
        <f t="shared" si="419"/>
        <v>74.448708999999994</v>
      </c>
      <c r="AH4441" t="str">
        <f>_xlfn.IFNA(VLOOKUP(Sales_Transactions[[#This Row],[Order ID]],Returned_Items[#All],2,FALSE),"Not Returned")</f>
        <v>Not Returned</v>
      </c>
    </row>
    <row r="4442" spans="1:34" x14ac:dyDescent="0.25">
      <c r="A4442">
        <v>47686</v>
      </c>
      <c r="C4442" t="s">
        <v>3189</v>
      </c>
      <c r="D4442" s="2" t="str">
        <f>TEXT(MID(Sales_Transactions[[#This Row],[Order Date]],2,5),"d/m/yyy")</f>
        <v>11/10/2012</v>
      </c>
      <c r="E4442" s="2" t="str">
        <f>TEXT(MID(Sales_Transactions[[#This Row],[Order Date]],2,5),"d")</f>
        <v>11</v>
      </c>
      <c r="F4442" s="2" t="str">
        <f>TEXT(MID(Sales_Transactions[[#This Row],[Order Date]],2,5),"m")</f>
        <v>10</v>
      </c>
      <c r="G4442" s="2" t="str">
        <f>TEXT(MID(Sales_Transactions[[#This Row],[Order Date]],2,5),"yyy")</f>
        <v>2012</v>
      </c>
      <c r="H4442" s="2" t="str">
        <f>TEXT(MID(Sales_Transactions[[#This Row],[Order Date]],2,5),"yyy/m")</f>
        <v>2012/10</v>
      </c>
      <c r="I4442" t="s">
        <v>52</v>
      </c>
      <c r="J4442">
        <f t="shared" si="414"/>
        <v>1</v>
      </c>
      <c r="K4442" s="2">
        <v>48</v>
      </c>
      <c r="L4442" s="3">
        <v>179.65</v>
      </c>
      <c r="M4442" s="4">
        <v>0.1</v>
      </c>
      <c r="N4442" s="5" t="s">
        <v>23</v>
      </c>
      <c r="O4442" s="3">
        <v>3.32</v>
      </c>
      <c r="P4442" s="3">
        <v>4.13</v>
      </c>
      <c r="Q4442" s="3">
        <v>1.23</v>
      </c>
      <c r="R4442" s="5" t="s">
        <v>1775</v>
      </c>
      <c r="S4442" s="5" t="s">
        <v>2535</v>
      </c>
      <c r="T4442" s="5" t="str">
        <f t="shared" si="415"/>
        <v>Michael Dominguez</v>
      </c>
      <c r="U4442" t="s">
        <v>1988</v>
      </c>
      <c r="V4442" s="5" t="s">
        <v>74</v>
      </c>
      <c r="W4442" s="5" t="s">
        <v>28</v>
      </c>
      <c r="X4442" s="5" t="s">
        <v>124</v>
      </c>
      <c r="Y4442" s="5" t="s">
        <v>2657</v>
      </c>
      <c r="Z4442" s="5" t="s">
        <v>84</v>
      </c>
      <c r="AA4442" s="4">
        <v>0.55000000000000004</v>
      </c>
      <c r="AB4442" s="1">
        <v>41195</v>
      </c>
      <c r="AC4442" s="1">
        <v>28572</v>
      </c>
      <c r="AD4442">
        <f t="shared" si="416"/>
        <v>2</v>
      </c>
      <c r="AE4442">
        <f t="shared" ca="1" si="417"/>
        <v>46</v>
      </c>
      <c r="AF4442" t="str">
        <f t="shared" ca="1" si="418"/>
        <v>18-64</v>
      </c>
      <c r="AG4442" s="3">
        <f t="shared" si="419"/>
        <v>0.11158062499999999</v>
      </c>
      <c r="AH4442" t="str">
        <f>_xlfn.IFNA(VLOOKUP(Sales_Transactions[[#This Row],[Order ID]],Returned_Items[#All],2,FALSE),"Not Returned")</f>
        <v>Not Returned</v>
      </c>
    </row>
    <row r="4443" spans="1:34" x14ac:dyDescent="0.25">
      <c r="A4443">
        <v>47971</v>
      </c>
      <c r="C4443" t="s">
        <v>523</v>
      </c>
      <c r="D4443" s="2" t="str">
        <f>TEXT(MID(Sales_Transactions[[#This Row],[Order Date]],2,5),"d/m/yyy")</f>
        <v>29/10/2012</v>
      </c>
      <c r="E4443" s="2" t="str">
        <f>TEXT(MID(Sales_Transactions[[#This Row],[Order Date]],2,5),"d")</f>
        <v>29</v>
      </c>
      <c r="F4443" s="2" t="str">
        <f>TEXT(MID(Sales_Transactions[[#This Row],[Order Date]],2,5),"m")</f>
        <v>10</v>
      </c>
      <c r="G4443" s="2" t="str">
        <f>TEXT(MID(Sales_Transactions[[#This Row],[Order Date]],2,5),"yyy")</f>
        <v>2012</v>
      </c>
      <c r="H4443" s="2" t="str">
        <f>TEXT(MID(Sales_Transactions[[#This Row],[Order Date]],2,5),"yyy/m")</f>
        <v>2012/10</v>
      </c>
      <c r="I4443" t="s">
        <v>33</v>
      </c>
      <c r="J4443">
        <f t="shared" si="414"/>
        <v>4</v>
      </c>
      <c r="K4443" s="2">
        <v>24</v>
      </c>
      <c r="L4443" s="3">
        <v>113.43</v>
      </c>
      <c r="M4443" s="4">
        <v>0.09</v>
      </c>
      <c r="N4443" s="5" t="s">
        <v>23</v>
      </c>
      <c r="O4443" s="3">
        <v>-53.06</v>
      </c>
      <c r="P4443" s="3">
        <v>4.95</v>
      </c>
      <c r="Q4443" s="3">
        <v>5.32</v>
      </c>
      <c r="R4443" s="5" t="s">
        <v>2081</v>
      </c>
      <c r="S4443" s="5" t="s">
        <v>2082</v>
      </c>
      <c r="T4443" s="5" t="str">
        <f t="shared" si="415"/>
        <v>Duane Benoit</v>
      </c>
      <c r="U4443" t="s">
        <v>1988</v>
      </c>
      <c r="V4443" s="5" t="s">
        <v>74</v>
      </c>
      <c r="W4443" s="5" t="s">
        <v>57</v>
      </c>
      <c r="X4443" s="5" t="s">
        <v>58</v>
      </c>
      <c r="Y4443" s="5" t="s">
        <v>3043</v>
      </c>
      <c r="Z4443" s="5" t="s">
        <v>43</v>
      </c>
      <c r="AA4443" s="4">
        <v>0.41</v>
      </c>
      <c r="AB4443" s="1">
        <v>41212</v>
      </c>
      <c r="AC4443" s="1">
        <v>25616</v>
      </c>
      <c r="AD4443">
        <f t="shared" si="416"/>
        <v>1</v>
      </c>
      <c r="AE4443">
        <f t="shared" ca="1" si="417"/>
        <v>54</v>
      </c>
      <c r="AF4443" t="str">
        <f t="shared" ca="1" si="418"/>
        <v>18-64</v>
      </c>
      <c r="AG4443" s="3">
        <f t="shared" si="419"/>
        <v>0.42773104166666664</v>
      </c>
      <c r="AH4443" t="str">
        <f>_xlfn.IFNA(VLOOKUP(Sales_Transactions[[#This Row],[Order ID]],Returned_Items[#All],2,FALSE),"Not Returned")</f>
        <v>Not Returned</v>
      </c>
    </row>
    <row r="4444" spans="1:34" x14ac:dyDescent="0.25">
      <c r="A4444">
        <v>48261</v>
      </c>
      <c r="C4444" t="s">
        <v>2040</v>
      </c>
      <c r="D4444" s="2" t="str">
        <f>TEXT(MID(Sales_Transactions[[#This Row],[Order Date]],2,5),"d/m/yyy")</f>
        <v>18/3/2011</v>
      </c>
      <c r="E4444" s="2" t="str">
        <f>TEXT(MID(Sales_Transactions[[#This Row],[Order Date]],2,5),"d")</f>
        <v>18</v>
      </c>
      <c r="F4444" s="2" t="str">
        <f>TEXT(MID(Sales_Transactions[[#This Row],[Order Date]],2,5),"m")</f>
        <v>3</v>
      </c>
      <c r="G4444" s="2" t="str">
        <f>TEXT(MID(Sales_Transactions[[#This Row],[Order Date]],2,5),"yyy")</f>
        <v>2011</v>
      </c>
      <c r="H4444" s="2" t="str">
        <f>TEXT(MID(Sales_Transactions[[#This Row],[Order Date]],2,5),"yyy/m")</f>
        <v>2011/3</v>
      </c>
      <c r="I4444" t="s">
        <v>78</v>
      </c>
      <c r="J4444">
        <f t="shared" si="414"/>
        <v>3</v>
      </c>
      <c r="K4444" s="2">
        <v>15</v>
      </c>
      <c r="L4444" s="3">
        <v>2130.66</v>
      </c>
      <c r="M4444" s="4">
        <v>0.01</v>
      </c>
      <c r="N4444" s="5" t="s">
        <v>34</v>
      </c>
      <c r="O4444" s="3">
        <v>-113.77</v>
      </c>
      <c r="P4444" s="3">
        <v>130.97999999999999</v>
      </c>
      <c r="Q4444" s="3">
        <v>30</v>
      </c>
      <c r="R4444" s="5" t="s">
        <v>1775</v>
      </c>
      <c r="S4444" s="5" t="s">
        <v>2535</v>
      </c>
      <c r="T4444" s="5" t="str">
        <f t="shared" si="415"/>
        <v>Michael Dominguez</v>
      </c>
      <c r="U4444" t="s">
        <v>1988</v>
      </c>
      <c r="V4444" s="5" t="s">
        <v>74</v>
      </c>
      <c r="W4444" s="5" t="s">
        <v>57</v>
      </c>
      <c r="X4444" s="5" t="s">
        <v>154</v>
      </c>
      <c r="Y4444" s="5" t="s">
        <v>418</v>
      </c>
      <c r="Z4444" s="5" t="s">
        <v>40</v>
      </c>
      <c r="AA4444" s="4">
        <v>0.78</v>
      </c>
      <c r="AB4444" s="1">
        <v>40621</v>
      </c>
      <c r="AC4444" s="1">
        <v>24285</v>
      </c>
      <c r="AD4444">
        <f t="shared" si="416"/>
        <v>1</v>
      </c>
      <c r="AE4444">
        <f t="shared" ca="1" si="417"/>
        <v>58</v>
      </c>
      <c r="AF4444" t="str">
        <f t="shared" ca="1" si="418"/>
        <v>18-64</v>
      </c>
      <c r="AG4444" s="3">
        <f t="shared" si="419"/>
        <v>10.731126799999998</v>
      </c>
      <c r="AH4444" t="str">
        <f>_xlfn.IFNA(VLOOKUP(Sales_Transactions[[#This Row],[Order ID]],Returned_Items[#All],2,FALSE),"Not Returned")</f>
        <v>Not Returned</v>
      </c>
    </row>
    <row r="4445" spans="1:34" x14ac:dyDescent="0.25">
      <c r="A4445">
        <v>48773</v>
      </c>
      <c r="C4445" t="s">
        <v>230</v>
      </c>
      <c r="D4445" s="2" t="str">
        <f>TEXT(MID(Sales_Transactions[[#This Row],[Order Date]],2,5),"d/m/yyy")</f>
        <v>15/1/2009</v>
      </c>
      <c r="E4445" s="2" t="str">
        <f>TEXT(MID(Sales_Transactions[[#This Row],[Order Date]],2,5),"d")</f>
        <v>15</v>
      </c>
      <c r="F4445" s="2" t="str">
        <f>TEXT(MID(Sales_Transactions[[#This Row],[Order Date]],2,5),"m")</f>
        <v>1</v>
      </c>
      <c r="G4445" s="2" t="str">
        <f>TEXT(MID(Sales_Transactions[[#This Row],[Order Date]],2,5),"yyy")</f>
        <v>2009</v>
      </c>
      <c r="H4445" s="2" t="str">
        <f>TEXT(MID(Sales_Transactions[[#This Row],[Order Date]],2,5),"yyy/m")</f>
        <v>2009/1</v>
      </c>
      <c r="I4445" t="s">
        <v>78</v>
      </c>
      <c r="J4445">
        <f t="shared" si="414"/>
        <v>3</v>
      </c>
      <c r="K4445" s="2">
        <v>7</v>
      </c>
      <c r="L4445" s="3">
        <v>51.27</v>
      </c>
      <c r="M4445" s="4">
        <v>0.06</v>
      </c>
      <c r="N4445" s="5" t="s">
        <v>23</v>
      </c>
      <c r="O4445" s="3">
        <v>3.27</v>
      </c>
      <c r="P4445" s="3">
        <v>7.04</v>
      </c>
      <c r="Q4445" s="3">
        <v>2.17</v>
      </c>
      <c r="R4445" s="5" t="s">
        <v>2433</v>
      </c>
      <c r="S4445" s="5" t="s">
        <v>2434</v>
      </c>
      <c r="T4445" s="5" t="str">
        <f t="shared" si="415"/>
        <v>Amy Cox</v>
      </c>
      <c r="U4445" t="s">
        <v>1988</v>
      </c>
      <c r="V4445" s="5" t="s">
        <v>27</v>
      </c>
      <c r="W4445" s="5" t="s">
        <v>28</v>
      </c>
      <c r="X4445" s="5" t="s">
        <v>75</v>
      </c>
      <c r="Y4445" s="5" t="s">
        <v>379</v>
      </c>
      <c r="Z4445" s="5" t="s">
        <v>84</v>
      </c>
      <c r="AA4445" s="4">
        <v>0.38</v>
      </c>
      <c r="AB4445" s="1">
        <v>39830</v>
      </c>
      <c r="AC4445" s="1">
        <v>24192</v>
      </c>
      <c r="AD4445">
        <f t="shared" si="416"/>
        <v>2</v>
      </c>
      <c r="AE4445">
        <f t="shared" ca="1" si="417"/>
        <v>58</v>
      </c>
      <c r="AF4445" t="str">
        <f t="shared" ca="1" si="418"/>
        <v>18-64</v>
      </c>
      <c r="AG4445" s="3">
        <f t="shared" si="419"/>
        <v>1.3151108571428571</v>
      </c>
      <c r="AH4445" t="str">
        <f>_xlfn.IFNA(VLOOKUP(Sales_Transactions[[#This Row],[Order ID]],Returned_Items[#All],2,FALSE),"Not Returned")</f>
        <v>Returned</v>
      </c>
    </row>
    <row r="4446" spans="1:34" x14ac:dyDescent="0.25">
      <c r="A4446">
        <v>48902</v>
      </c>
      <c r="C4446" t="s">
        <v>358</v>
      </c>
      <c r="D4446" s="2" t="str">
        <f>TEXT(MID(Sales_Transactions[[#This Row],[Order Date]],2,5),"d/m/yyy")</f>
        <v>23/10/2012</v>
      </c>
      <c r="E4446" s="2" t="str">
        <f>TEXT(MID(Sales_Transactions[[#This Row],[Order Date]],2,5),"d")</f>
        <v>23</v>
      </c>
      <c r="F4446" s="2" t="str">
        <f>TEXT(MID(Sales_Transactions[[#This Row],[Order Date]],2,5),"m")</f>
        <v>10</v>
      </c>
      <c r="G4446" s="2" t="str">
        <f>TEXT(MID(Sales_Transactions[[#This Row],[Order Date]],2,5),"yyy")</f>
        <v>2012</v>
      </c>
      <c r="H4446" s="2" t="str">
        <f>TEXT(MID(Sales_Transactions[[#This Row],[Order Date]],2,5),"yyy/m")</f>
        <v>2012/10</v>
      </c>
      <c r="I4446" t="s">
        <v>78</v>
      </c>
      <c r="J4446">
        <f t="shared" si="414"/>
        <v>3</v>
      </c>
      <c r="K4446" s="2">
        <v>7</v>
      </c>
      <c r="L4446" s="3">
        <v>53.29</v>
      </c>
      <c r="M4446" s="4">
        <v>0.01</v>
      </c>
      <c r="N4446" s="5" t="s">
        <v>23</v>
      </c>
      <c r="O4446" s="3">
        <v>-28.88</v>
      </c>
      <c r="P4446" s="3">
        <v>6.48</v>
      </c>
      <c r="Q4446" s="3">
        <v>7.49</v>
      </c>
      <c r="R4446" s="5" t="s">
        <v>2799</v>
      </c>
      <c r="S4446" s="5" t="s">
        <v>3185</v>
      </c>
      <c r="T4446" s="5" t="str">
        <f t="shared" si="415"/>
        <v>Benjamin Patterson</v>
      </c>
      <c r="U4446" t="s">
        <v>1988</v>
      </c>
      <c r="V4446" s="5" t="s">
        <v>47</v>
      </c>
      <c r="W4446" s="5" t="s">
        <v>28</v>
      </c>
      <c r="X4446" s="5" t="s">
        <v>75</v>
      </c>
      <c r="Y4446" s="5" t="s">
        <v>1088</v>
      </c>
      <c r="Z4446" s="5" t="s">
        <v>43</v>
      </c>
      <c r="AA4446" s="4">
        <v>0.37</v>
      </c>
      <c r="AB4446" s="1">
        <v>41207</v>
      </c>
      <c r="AC4446" s="1">
        <v>24147</v>
      </c>
      <c r="AD4446">
        <f t="shared" si="416"/>
        <v>2</v>
      </c>
      <c r="AE4446">
        <f t="shared" ca="1" si="417"/>
        <v>58</v>
      </c>
      <c r="AF4446" t="str">
        <f t="shared" ca="1" si="418"/>
        <v>18-64</v>
      </c>
      <c r="AG4446" s="3">
        <f t="shared" si="419"/>
        <v>1.9956217142857144</v>
      </c>
      <c r="AH4446" t="str">
        <f>_xlfn.IFNA(VLOOKUP(Sales_Transactions[[#This Row],[Order ID]],Returned_Items[#All],2,FALSE),"Not Returned")</f>
        <v>Not Returned</v>
      </c>
    </row>
    <row r="4447" spans="1:34" x14ac:dyDescent="0.25">
      <c r="A4447">
        <v>49221</v>
      </c>
      <c r="C4447" t="s">
        <v>452</v>
      </c>
      <c r="D4447" s="2" t="str">
        <f>TEXT(MID(Sales_Transactions[[#This Row],[Order Date]],2,5),"d/m/yyy")</f>
        <v>3/7/2010</v>
      </c>
      <c r="E4447" s="2" t="str">
        <f>TEXT(MID(Sales_Transactions[[#This Row],[Order Date]],2,5),"d")</f>
        <v>3</v>
      </c>
      <c r="F4447" s="2" t="str">
        <f>TEXT(MID(Sales_Transactions[[#This Row],[Order Date]],2,5),"m")</f>
        <v>7</v>
      </c>
      <c r="G4447" s="2" t="str">
        <f>TEXT(MID(Sales_Transactions[[#This Row],[Order Date]],2,5),"yyy")</f>
        <v>2010</v>
      </c>
      <c r="H4447" s="2" t="str">
        <f>TEXT(MID(Sales_Transactions[[#This Row],[Order Date]],2,5),"yyy/m")</f>
        <v>2010/7</v>
      </c>
      <c r="I4447" t="s">
        <v>52</v>
      </c>
      <c r="J4447">
        <f t="shared" si="414"/>
        <v>1</v>
      </c>
      <c r="K4447" s="2">
        <v>22</v>
      </c>
      <c r="L4447" s="3">
        <v>399.64</v>
      </c>
      <c r="M4447" s="4">
        <v>0.04</v>
      </c>
      <c r="N4447" s="5" t="s">
        <v>23</v>
      </c>
      <c r="O4447" s="3">
        <v>-15.42</v>
      </c>
      <c r="P4447" s="3">
        <v>17.98</v>
      </c>
      <c r="Q4447" s="3">
        <v>8.51</v>
      </c>
      <c r="R4447" s="5" t="s">
        <v>2674</v>
      </c>
      <c r="S4447" s="5" t="s">
        <v>2560</v>
      </c>
      <c r="T4447" s="5" t="str">
        <f t="shared" si="415"/>
        <v>Maureen Fritzler</v>
      </c>
      <c r="U4447" t="s">
        <v>1988</v>
      </c>
      <c r="V4447" s="5" t="s">
        <v>47</v>
      </c>
      <c r="W4447" s="5" t="s">
        <v>48</v>
      </c>
      <c r="X4447" s="5" t="s">
        <v>324</v>
      </c>
      <c r="Y4447" s="5" t="s">
        <v>437</v>
      </c>
      <c r="Z4447" s="5" t="s">
        <v>56</v>
      </c>
      <c r="AA4447" s="4">
        <v>0.4</v>
      </c>
      <c r="AB4447" s="1">
        <v>40363</v>
      </c>
      <c r="AC4447" s="1">
        <v>24454</v>
      </c>
      <c r="AD4447">
        <f t="shared" si="416"/>
        <v>1</v>
      </c>
      <c r="AE4447">
        <f t="shared" ca="1" si="417"/>
        <v>57</v>
      </c>
      <c r="AF4447" t="str">
        <f t="shared" ca="1" si="418"/>
        <v>18-64</v>
      </c>
      <c r="AG4447" s="3">
        <f t="shared" si="419"/>
        <v>1.2037639999999998</v>
      </c>
      <c r="AH4447" t="str">
        <f>_xlfn.IFNA(VLOOKUP(Sales_Transactions[[#This Row],[Order ID]],Returned_Items[#All],2,FALSE),"Not Returned")</f>
        <v>Not Returned</v>
      </c>
    </row>
    <row r="4448" spans="1:34" x14ac:dyDescent="0.25">
      <c r="A4448">
        <v>49221</v>
      </c>
      <c r="C4448" t="s">
        <v>452</v>
      </c>
      <c r="D4448" s="2" t="str">
        <f>TEXT(MID(Sales_Transactions[[#This Row],[Order Date]],2,5),"d/m/yyy")</f>
        <v>3/7/2010</v>
      </c>
      <c r="E4448" s="2" t="str">
        <f>TEXT(MID(Sales_Transactions[[#This Row],[Order Date]],2,5),"d")</f>
        <v>3</v>
      </c>
      <c r="F4448" s="2" t="str">
        <f>TEXT(MID(Sales_Transactions[[#This Row],[Order Date]],2,5),"m")</f>
        <v>7</v>
      </c>
      <c r="G4448" s="2" t="str">
        <f>TEXT(MID(Sales_Transactions[[#This Row],[Order Date]],2,5),"yyy")</f>
        <v>2010</v>
      </c>
      <c r="H4448" s="2" t="str">
        <f>TEXT(MID(Sales_Transactions[[#This Row],[Order Date]],2,5),"yyy/m")</f>
        <v>2010/7</v>
      </c>
      <c r="I4448" t="s">
        <v>52</v>
      </c>
      <c r="J4448">
        <f t="shared" si="414"/>
        <v>1</v>
      </c>
      <c r="K4448" s="2">
        <v>41</v>
      </c>
      <c r="L4448" s="3">
        <v>277.35000000000002</v>
      </c>
      <c r="M4448" s="4">
        <v>0.02</v>
      </c>
      <c r="N4448" s="5" t="s">
        <v>23</v>
      </c>
      <c r="O4448" s="3">
        <v>-103.28</v>
      </c>
      <c r="P4448" s="3">
        <v>6.48</v>
      </c>
      <c r="Q4448" s="3">
        <v>6.57</v>
      </c>
      <c r="R4448" s="5" t="s">
        <v>2674</v>
      </c>
      <c r="S4448" s="5" t="s">
        <v>2560</v>
      </c>
      <c r="T4448" s="5" t="str">
        <f t="shared" si="415"/>
        <v>Maureen Fritzler</v>
      </c>
      <c r="U4448" t="s">
        <v>1988</v>
      </c>
      <c r="V4448" s="5" t="s">
        <v>47</v>
      </c>
      <c r="W4448" s="5" t="s">
        <v>28</v>
      </c>
      <c r="X4448" s="5" t="s">
        <v>75</v>
      </c>
      <c r="Y4448" s="5" t="s">
        <v>389</v>
      </c>
      <c r="Z4448" s="5" t="s">
        <v>43</v>
      </c>
      <c r="AA4448" s="4">
        <v>0.37</v>
      </c>
      <c r="AB4448" s="1">
        <v>40363</v>
      </c>
      <c r="AC4448" s="1">
        <v>23885</v>
      </c>
      <c r="AD4448">
        <f t="shared" si="416"/>
        <v>1</v>
      </c>
      <c r="AE4448">
        <f t="shared" ca="1" si="417"/>
        <v>59</v>
      </c>
      <c r="AF4448" t="str">
        <f t="shared" ca="1" si="418"/>
        <v>18-64</v>
      </c>
      <c r="AG4448" s="3">
        <f t="shared" si="419"/>
        <v>0.31826107317073171</v>
      </c>
      <c r="AH4448" t="str">
        <f>_xlfn.IFNA(VLOOKUP(Sales_Transactions[[#This Row],[Order ID]],Returned_Items[#All],2,FALSE),"Not Returned")</f>
        <v>Not Returned</v>
      </c>
    </row>
    <row r="4449" spans="1:34" hidden="1" x14ac:dyDescent="0.25">
      <c r="A4449">
        <v>49255</v>
      </c>
      <c r="C4449" t="s">
        <v>3190</v>
      </c>
      <c r="D4449" s="2" t="str">
        <f>TEXT(MID(Sales_Transactions[[#This Row],[Order Date]],2,5),"d/m/yyy")</f>
        <v>22/6/2012</v>
      </c>
      <c r="E4449" s="2" t="str">
        <f>TEXT(MID(Sales_Transactions[[#This Row],[Order Date]],2,5),"d")</f>
        <v>22</v>
      </c>
      <c r="F4449" s="2" t="str">
        <f>TEXT(MID(Sales_Transactions[[#This Row],[Order Date]],2,5),"m")</f>
        <v>6</v>
      </c>
      <c r="G4449" s="2" t="str">
        <f>TEXT(MID(Sales_Transactions[[#This Row],[Order Date]],2,5),"yyy")</f>
        <v>2012</v>
      </c>
      <c r="H4449" s="2" t="str">
        <f>TEXT(MID(Sales_Transactions[[#This Row],[Order Date]],2,5),"yyy/m")</f>
        <v>2012/6</v>
      </c>
      <c r="I4449" t="s">
        <v>33</v>
      </c>
      <c r="J4449">
        <f t="shared" si="414"/>
        <v>4</v>
      </c>
      <c r="K4449" s="2">
        <v>20</v>
      </c>
      <c r="L4449">
        <v>1357.44</v>
      </c>
      <c r="M4449">
        <v>0.09</v>
      </c>
      <c r="N4449" t="s">
        <v>34</v>
      </c>
      <c r="O4449">
        <v>-102.3</v>
      </c>
      <c r="P4449">
        <v>70.98</v>
      </c>
      <c r="Q4449">
        <v>26.85</v>
      </c>
      <c r="R4449" t="s">
        <v>1583</v>
      </c>
      <c r="S4449" t="s">
        <v>1584</v>
      </c>
      <c r="T4449" t="str">
        <f t="shared" si="415"/>
        <v>Mark Cousins</v>
      </c>
      <c r="U4449" t="s">
        <v>1988</v>
      </c>
      <c r="V4449" t="s">
        <v>47</v>
      </c>
      <c r="W4449" t="s">
        <v>57</v>
      </c>
      <c r="X4449" t="s">
        <v>104</v>
      </c>
      <c r="Y4449" t="s">
        <v>2919</v>
      </c>
      <c r="Z4449" t="s">
        <v>106</v>
      </c>
      <c r="AA4449"/>
      <c r="AB4449" s="1">
        <v>41083</v>
      </c>
      <c r="AC4449" s="1">
        <v>23873</v>
      </c>
      <c r="AD4449">
        <f t="shared" si="416"/>
        <v>1</v>
      </c>
      <c r="AE4449">
        <f t="shared" ca="1" si="417"/>
        <v>59</v>
      </c>
      <c r="AF4449" t="str">
        <f t="shared" ca="1" si="418"/>
        <v>18-64</v>
      </c>
      <c r="AG4449">
        <f t="shared" si="419"/>
        <v>4.8883059000000006</v>
      </c>
      <c r="AH4449" t="str">
        <f>_xlfn.IFNA(VLOOKUP(Sales_Transactions[[#This Row],[Order ID]],Returned_Items[#All],2,FALSE),"Not Returned")</f>
        <v>Returned</v>
      </c>
    </row>
    <row r="4450" spans="1:34" x14ac:dyDescent="0.25">
      <c r="A4450">
        <v>49575</v>
      </c>
      <c r="C4450" t="s">
        <v>3191</v>
      </c>
      <c r="D4450" s="2" t="str">
        <f>TEXT(MID(Sales_Transactions[[#This Row],[Order Date]],2,5),"d/m/yyy")</f>
        <v>16/12/2010</v>
      </c>
      <c r="E4450" s="2" t="str">
        <f>TEXT(MID(Sales_Transactions[[#This Row],[Order Date]],2,5),"d")</f>
        <v>16</v>
      </c>
      <c r="F4450" s="2" t="str">
        <f>TEXT(MID(Sales_Transactions[[#This Row],[Order Date]],2,5),"m")</f>
        <v>12</v>
      </c>
      <c r="G4450" s="2" t="str">
        <f>TEXT(MID(Sales_Transactions[[#This Row],[Order Date]],2,5),"yyy")</f>
        <v>2010</v>
      </c>
      <c r="H4450" s="2" t="str">
        <f>TEXT(MID(Sales_Transactions[[#This Row],[Order Date]],2,5),"yyy/m")</f>
        <v>2010/12</v>
      </c>
      <c r="I4450" t="s">
        <v>33</v>
      </c>
      <c r="J4450">
        <f t="shared" si="414"/>
        <v>4</v>
      </c>
      <c r="K4450" s="2">
        <v>12</v>
      </c>
      <c r="L4450" s="3">
        <v>507.44</v>
      </c>
      <c r="M4450" s="4">
        <v>0.05</v>
      </c>
      <c r="N4450" s="5" t="s">
        <v>23</v>
      </c>
      <c r="O4450" s="3">
        <v>170.9</v>
      </c>
      <c r="P4450" s="3">
        <v>42.8</v>
      </c>
      <c r="Q4450" s="3">
        <v>2.99</v>
      </c>
      <c r="R4450" s="5" t="s">
        <v>3168</v>
      </c>
      <c r="S4450" s="5" t="s">
        <v>3169</v>
      </c>
      <c r="T4450" s="5" t="str">
        <f t="shared" si="415"/>
        <v>Kalyca Meade</v>
      </c>
      <c r="U4450" t="s">
        <v>1988</v>
      </c>
      <c r="V4450" s="5" t="s">
        <v>47</v>
      </c>
      <c r="W4450" s="5" t="s">
        <v>28</v>
      </c>
      <c r="X4450" s="5" t="s">
        <v>41</v>
      </c>
      <c r="Y4450" s="5" t="s">
        <v>2046</v>
      </c>
      <c r="Z4450" s="5" t="s">
        <v>43</v>
      </c>
      <c r="AA4450" s="4">
        <v>0.36</v>
      </c>
      <c r="AB4450" s="1">
        <v>40529</v>
      </c>
      <c r="AC4450" s="1">
        <v>24040</v>
      </c>
      <c r="AD4450">
        <f t="shared" si="416"/>
        <v>1</v>
      </c>
      <c r="AE4450">
        <f t="shared" ca="1" si="417"/>
        <v>58</v>
      </c>
      <c r="AF4450" t="str">
        <f t="shared" ca="1" si="418"/>
        <v>18-64</v>
      </c>
      <c r="AG4450" s="3">
        <f t="shared" si="419"/>
        <v>3.8140499999999999</v>
      </c>
      <c r="AH4450" t="str">
        <f>_xlfn.IFNA(VLOOKUP(Sales_Transactions[[#This Row],[Order ID]],Returned_Items[#All],2,FALSE),"Not Returned")</f>
        <v>Not Returned</v>
      </c>
    </row>
    <row r="4451" spans="1:34" x14ac:dyDescent="0.25">
      <c r="A4451">
        <v>50144</v>
      </c>
      <c r="C4451" t="s">
        <v>2131</v>
      </c>
      <c r="D4451" s="2" t="str">
        <f>TEXT(MID(Sales_Transactions[[#This Row],[Order Date]],2,5),"d/m/yyy")</f>
        <v>7/6/2012</v>
      </c>
      <c r="E4451" s="2" t="str">
        <f>TEXT(MID(Sales_Transactions[[#This Row],[Order Date]],2,5),"d")</f>
        <v>7</v>
      </c>
      <c r="F4451" s="2" t="str">
        <f>TEXT(MID(Sales_Transactions[[#This Row],[Order Date]],2,5),"m")</f>
        <v>6</v>
      </c>
      <c r="G4451" s="2" t="str">
        <f>TEXT(MID(Sales_Transactions[[#This Row],[Order Date]],2,5),"yyy")</f>
        <v>2012</v>
      </c>
      <c r="H4451" s="2" t="str">
        <f>TEXT(MID(Sales_Transactions[[#This Row],[Order Date]],2,5),"yyy/m")</f>
        <v>2012/6</v>
      </c>
      <c r="I4451" t="s">
        <v>101</v>
      </c>
      <c r="J4451">
        <f t="shared" si="414"/>
        <v>1</v>
      </c>
      <c r="K4451" s="2">
        <v>36</v>
      </c>
      <c r="L4451" s="3">
        <v>4169.93</v>
      </c>
      <c r="M4451" s="4">
        <v>0.1</v>
      </c>
      <c r="N4451" s="5" t="s">
        <v>67</v>
      </c>
      <c r="O4451" s="3">
        <v>1765.54</v>
      </c>
      <c r="P4451" s="3">
        <v>120.98</v>
      </c>
      <c r="Q4451" s="3">
        <v>9.07</v>
      </c>
      <c r="R4451" s="5" t="s">
        <v>1775</v>
      </c>
      <c r="S4451" s="5" t="s">
        <v>2535</v>
      </c>
      <c r="T4451" s="5" t="str">
        <f t="shared" si="415"/>
        <v>Michael Dominguez</v>
      </c>
      <c r="U4451" t="s">
        <v>1988</v>
      </c>
      <c r="V4451" s="5" t="s">
        <v>74</v>
      </c>
      <c r="W4451" s="5" t="s">
        <v>28</v>
      </c>
      <c r="X4451" s="5" t="s">
        <v>41</v>
      </c>
      <c r="Y4451" s="5" t="s">
        <v>794</v>
      </c>
      <c r="Z4451" s="5" t="s">
        <v>43</v>
      </c>
      <c r="AA4451" s="4">
        <v>0.35</v>
      </c>
      <c r="AB4451" s="1">
        <v>41067</v>
      </c>
      <c r="AC4451" s="1">
        <v>14291</v>
      </c>
      <c r="AD4451">
        <f t="shared" si="416"/>
        <v>0</v>
      </c>
      <c r="AE4451">
        <f t="shared" ca="1" si="417"/>
        <v>85</v>
      </c>
      <c r="AF4451" t="str">
        <f t="shared" ca="1" si="418"/>
        <v>Over 65</v>
      </c>
      <c r="AG4451" s="3">
        <f t="shared" si="419"/>
        <v>3.6091394444444447</v>
      </c>
      <c r="AH4451" t="str">
        <f>_xlfn.IFNA(VLOOKUP(Sales_Transactions[[#This Row],[Order ID]],Returned_Items[#All],2,FALSE),"Not Returned")</f>
        <v>Not Returned</v>
      </c>
    </row>
    <row r="4452" spans="1:34" x14ac:dyDescent="0.25">
      <c r="A4452">
        <v>50181</v>
      </c>
      <c r="C4452" t="s">
        <v>1704</v>
      </c>
      <c r="D4452" s="2" t="str">
        <f>TEXT(MID(Sales_Transactions[[#This Row],[Order Date]],2,5),"d/m/yyy")</f>
        <v>30/5/2012</v>
      </c>
      <c r="E4452" s="2" t="str">
        <f>TEXT(MID(Sales_Transactions[[#This Row],[Order Date]],2,5),"d")</f>
        <v>30</v>
      </c>
      <c r="F4452" s="2" t="str">
        <f>TEXT(MID(Sales_Transactions[[#This Row],[Order Date]],2,5),"m")</f>
        <v>5</v>
      </c>
      <c r="G4452" s="2" t="str">
        <f>TEXT(MID(Sales_Transactions[[#This Row],[Order Date]],2,5),"yyy")</f>
        <v>2012</v>
      </c>
      <c r="H4452" s="2" t="str">
        <f>TEXT(MID(Sales_Transactions[[#This Row],[Order Date]],2,5),"yyy/m")</f>
        <v>2012/5</v>
      </c>
      <c r="I4452" t="s">
        <v>33</v>
      </c>
      <c r="J4452">
        <f t="shared" si="414"/>
        <v>4</v>
      </c>
      <c r="K4452" s="2">
        <v>2</v>
      </c>
      <c r="L4452" s="3">
        <v>289.73</v>
      </c>
      <c r="M4452" s="4">
        <v>0.04</v>
      </c>
      <c r="N4452" s="5" t="s">
        <v>34</v>
      </c>
      <c r="O4452" s="3">
        <v>-246.21</v>
      </c>
      <c r="P4452" s="3">
        <v>135.99</v>
      </c>
      <c r="Q4452" s="3">
        <v>28.63</v>
      </c>
      <c r="R4452" s="5" t="s">
        <v>3124</v>
      </c>
      <c r="S4452" s="5" t="s">
        <v>3125</v>
      </c>
      <c r="T4452" s="5" t="str">
        <f t="shared" si="415"/>
        <v>Odella Nelson</v>
      </c>
      <c r="U4452" t="s">
        <v>1988</v>
      </c>
      <c r="V4452" s="5" t="s">
        <v>27</v>
      </c>
      <c r="W4452" s="5" t="s">
        <v>57</v>
      </c>
      <c r="X4452" s="5" t="s">
        <v>154</v>
      </c>
      <c r="Y4452" s="5" t="s">
        <v>761</v>
      </c>
      <c r="Z4452" s="5" t="s">
        <v>40</v>
      </c>
      <c r="AA4452" s="4">
        <v>0.76</v>
      </c>
      <c r="AB4452" s="1">
        <v>41060</v>
      </c>
      <c r="AC4452" s="1">
        <v>14772</v>
      </c>
      <c r="AD4452">
        <f t="shared" si="416"/>
        <v>1</v>
      </c>
      <c r="AE4452">
        <f t="shared" ca="1" si="417"/>
        <v>84</v>
      </c>
      <c r="AF4452" t="str">
        <f t="shared" ca="1" si="418"/>
        <v>Over 65</v>
      </c>
      <c r="AG4452" s="3">
        <f t="shared" si="419"/>
        <v>82.282802000000004</v>
      </c>
      <c r="AH4452" t="str">
        <f>_xlfn.IFNA(VLOOKUP(Sales_Transactions[[#This Row],[Order ID]],Returned_Items[#All],2,FALSE),"Not Returned")</f>
        <v>Not Returned</v>
      </c>
    </row>
    <row r="4453" spans="1:34" x14ac:dyDescent="0.25">
      <c r="A4453">
        <v>52324</v>
      </c>
      <c r="C4453" t="s">
        <v>526</v>
      </c>
      <c r="D4453" s="2" t="str">
        <f>TEXT(MID(Sales_Transactions[[#This Row],[Order Date]],2,5),"d/m/yyy")</f>
        <v>29/6/2012</v>
      </c>
      <c r="E4453" s="2" t="str">
        <f>TEXT(MID(Sales_Transactions[[#This Row],[Order Date]],2,5),"d")</f>
        <v>29</v>
      </c>
      <c r="F4453" s="2" t="str">
        <f>TEXT(MID(Sales_Transactions[[#This Row],[Order Date]],2,5),"m")</f>
        <v>6</v>
      </c>
      <c r="G4453" s="2" t="str">
        <f>TEXT(MID(Sales_Transactions[[#This Row],[Order Date]],2,5),"yyy")</f>
        <v>2012</v>
      </c>
      <c r="H4453" s="2" t="str">
        <f>TEXT(MID(Sales_Transactions[[#This Row],[Order Date]],2,5),"yyy/m")</f>
        <v>2012/6</v>
      </c>
      <c r="I4453" t="s">
        <v>52</v>
      </c>
      <c r="J4453">
        <f t="shared" si="414"/>
        <v>1</v>
      </c>
      <c r="K4453" s="2">
        <v>4</v>
      </c>
      <c r="L4453" s="3">
        <v>757.11</v>
      </c>
      <c r="M4453" s="4">
        <v>7.0000000000000007E-2</v>
      </c>
      <c r="N4453" s="5" t="s">
        <v>34</v>
      </c>
      <c r="O4453" s="3">
        <v>-224.35</v>
      </c>
      <c r="P4453" s="3">
        <v>180.98</v>
      </c>
      <c r="Q4453" s="3">
        <v>30</v>
      </c>
      <c r="R4453" s="5" t="s">
        <v>1937</v>
      </c>
      <c r="S4453" s="5" t="s">
        <v>1938</v>
      </c>
      <c r="T4453" s="5" t="str">
        <f t="shared" si="415"/>
        <v>Hallie Redmond</v>
      </c>
      <c r="U4453" t="s">
        <v>1988</v>
      </c>
      <c r="V4453" s="5" t="s">
        <v>27</v>
      </c>
      <c r="W4453" s="5" t="s">
        <v>57</v>
      </c>
      <c r="X4453" s="5" t="s">
        <v>154</v>
      </c>
      <c r="Y4453" s="5" t="s">
        <v>1677</v>
      </c>
      <c r="Z4453" s="5" t="s">
        <v>40</v>
      </c>
      <c r="AA4453" s="4">
        <v>0.69</v>
      </c>
      <c r="AB4453" s="1">
        <v>41090</v>
      </c>
      <c r="AC4453" s="1">
        <v>24246</v>
      </c>
      <c r="AD4453">
        <f t="shared" si="416"/>
        <v>1</v>
      </c>
      <c r="AE4453">
        <f t="shared" ca="1" si="417"/>
        <v>58</v>
      </c>
      <c r="AF4453" t="str">
        <f t="shared" ca="1" si="418"/>
        <v>18-64</v>
      </c>
      <c r="AG4453" s="3">
        <f t="shared" si="419"/>
        <v>52.713328499999996</v>
      </c>
      <c r="AH4453" t="str">
        <f>_xlfn.IFNA(VLOOKUP(Sales_Transactions[[#This Row],[Order ID]],Returned_Items[#All],2,FALSE),"Not Returned")</f>
        <v>Not Returned</v>
      </c>
    </row>
    <row r="4454" spans="1:34" x14ac:dyDescent="0.25">
      <c r="A4454">
        <v>52896</v>
      </c>
      <c r="C4454" t="s">
        <v>1630</v>
      </c>
      <c r="D4454" s="2" t="str">
        <f>TEXT(MID(Sales_Transactions[[#This Row],[Order Date]],2,5),"d/m/yyy")</f>
        <v>22/10/2010</v>
      </c>
      <c r="E4454" s="2" t="str">
        <f>TEXT(MID(Sales_Transactions[[#This Row],[Order Date]],2,5),"d")</f>
        <v>22</v>
      </c>
      <c r="F4454" s="2" t="str">
        <f>TEXT(MID(Sales_Transactions[[#This Row],[Order Date]],2,5),"m")</f>
        <v>10</v>
      </c>
      <c r="G4454" s="2" t="str">
        <f>TEXT(MID(Sales_Transactions[[#This Row],[Order Date]],2,5),"yyy")</f>
        <v>2010</v>
      </c>
      <c r="H4454" s="2" t="str">
        <f>TEXT(MID(Sales_Transactions[[#This Row],[Order Date]],2,5),"yyy/m")</f>
        <v>2010/10</v>
      </c>
      <c r="I4454" t="s">
        <v>33</v>
      </c>
      <c r="J4454">
        <f t="shared" si="414"/>
        <v>4</v>
      </c>
      <c r="K4454" s="2">
        <v>24</v>
      </c>
      <c r="L4454" s="3">
        <v>8920.08</v>
      </c>
      <c r="M4454" s="4">
        <v>0</v>
      </c>
      <c r="N4454" s="5" t="s">
        <v>23</v>
      </c>
      <c r="O4454" s="3">
        <v>3545.89</v>
      </c>
      <c r="P4454" s="3">
        <v>367.99</v>
      </c>
      <c r="Q4454" s="3">
        <v>19.989999999999998</v>
      </c>
      <c r="R4454" s="5" t="s">
        <v>1237</v>
      </c>
      <c r="S4454" s="5" t="s">
        <v>1204</v>
      </c>
      <c r="T4454" s="5" t="str">
        <f t="shared" si="415"/>
        <v>Lena Creighton</v>
      </c>
      <c r="U4454" t="s">
        <v>1988</v>
      </c>
      <c r="V4454" s="5" t="s">
        <v>74</v>
      </c>
      <c r="W4454" s="5" t="s">
        <v>28</v>
      </c>
      <c r="X4454" s="5" t="s">
        <v>41</v>
      </c>
      <c r="Y4454" s="5" t="s">
        <v>3030</v>
      </c>
      <c r="Z4454" s="5" t="s">
        <v>43</v>
      </c>
      <c r="AA4454" s="4">
        <v>0.4</v>
      </c>
      <c r="AB4454" s="1">
        <v>40476</v>
      </c>
      <c r="AC4454" s="1">
        <v>22877</v>
      </c>
      <c r="AD4454">
        <f t="shared" si="416"/>
        <v>3</v>
      </c>
      <c r="AE4454">
        <f t="shared" ca="1" si="417"/>
        <v>61</v>
      </c>
      <c r="AF4454" t="str">
        <f t="shared" ca="1" si="418"/>
        <v>18-64</v>
      </c>
      <c r="AG4454" s="3">
        <f t="shared" si="419"/>
        <v>16.165833333333335</v>
      </c>
      <c r="AH4454" t="str">
        <f>_xlfn.IFNA(VLOOKUP(Sales_Transactions[[#This Row],[Order ID]],Returned_Items[#All],2,FALSE),"Not Returned")</f>
        <v>Not Returned</v>
      </c>
    </row>
    <row r="4455" spans="1:34" x14ac:dyDescent="0.25">
      <c r="A4455">
        <v>52896</v>
      </c>
      <c r="C4455" t="s">
        <v>1630</v>
      </c>
      <c r="D4455" s="2" t="str">
        <f>TEXT(MID(Sales_Transactions[[#This Row],[Order Date]],2,5),"d/m/yyy")</f>
        <v>22/10/2010</v>
      </c>
      <c r="E4455" s="2" t="str">
        <f>TEXT(MID(Sales_Transactions[[#This Row],[Order Date]],2,5),"d")</f>
        <v>22</v>
      </c>
      <c r="F4455" s="2" t="str">
        <f>TEXT(MID(Sales_Transactions[[#This Row],[Order Date]],2,5),"m")</f>
        <v>10</v>
      </c>
      <c r="G4455" s="2" t="str">
        <f>TEXT(MID(Sales_Transactions[[#This Row],[Order Date]],2,5),"yyy")</f>
        <v>2010</v>
      </c>
      <c r="H4455" s="2" t="str">
        <f>TEXT(MID(Sales_Transactions[[#This Row],[Order Date]],2,5),"yyy/m")</f>
        <v>2010/10</v>
      </c>
      <c r="I4455" t="s">
        <v>33</v>
      </c>
      <c r="J4455">
        <f t="shared" si="414"/>
        <v>4</v>
      </c>
      <c r="K4455" s="2">
        <v>49</v>
      </c>
      <c r="L4455" s="3">
        <v>188.7</v>
      </c>
      <c r="M4455" s="4">
        <v>7.0000000000000007E-2</v>
      </c>
      <c r="N4455" s="5" t="s">
        <v>23</v>
      </c>
      <c r="O4455" s="3">
        <v>77.02</v>
      </c>
      <c r="P4455" s="3">
        <v>4.13</v>
      </c>
      <c r="Q4455" s="3">
        <v>0.5</v>
      </c>
      <c r="R4455" s="5" t="s">
        <v>1237</v>
      </c>
      <c r="S4455" s="5" t="s">
        <v>1204</v>
      </c>
      <c r="T4455" s="5" t="str">
        <f t="shared" si="415"/>
        <v>Lena Creighton</v>
      </c>
      <c r="U4455" t="s">
        <v>1988</v>
      </c>
      <c r="V4455" s="5" t="s">
        <v>74</v>
      </c>
      <c r="W4455" s="5" t="s">
        <v>28</v>
      </c>
      <c r="X4455" s="5" t="s">
        <v>115</v>
      </c>
      <c r="Y4455" s="5" t="s">
        <v>275</v>
      </c>
      <c r="Z4455" s="5" t="s">
        <v>43</v>
      </c>
      <c r="AA4455" s="4">
        <v>0.39</v>
      </c>
      <c r="AB4455" s="1">
        <v>40476</v>
      </c>
      <c r="AC4455" s="1">
        <v>22869</v>
      </c>
      <c r="AD4455">
        <f t="shared" si="416"/>
        <v>3</v>
      </c>
      <c r="AE4455">
        <f t="shared" ca="1" si="417"/>
        <v>61</v>
      </c>
      <c r="AF4455" t="str">
        <f t="shared" ca="1" si="418"/>
        <v>18-64</v>
      </c>
      <c r="AG4455" s="3">
        <f t="shared" si="419"/>
        <v>9.4430795918367338E-2</v>
      </c>
      <c r="AH4455" t="str">
        <f>_xlfn.IFNA(VLOOKUP(Sales_Transactions[[#This Row],[Order ID]],Returned_Items[#All],2,FALSE),"Not Returned")</f>
        <v>Not Returned</v>
      </c>
    </row>
    <row r="4456" spans="1:34" x14ac:dyDescent="0.25">
      <c r="A4456">
        <v>52896</v>
      </c>
      <c r="C4456" t="s">
        <v>1630</v>
      </c>
      <c r="D4456" s="2" t="str">
        <f>TEXT(MID(Sales_Transactions[[#This Row],[Order Date]],2,5),"d/m/yyy")</f>
        <v>22/10/2010</v>
      </c>
      <c r="E4456" s="2" t="str">
        <f>TEXT(MID(Sales_Transactions[[#This Row],[Order Date]],2,5),"d")</f>
        <v>22</v>
      </c>
      <c r="F4456" s="2" t="str">
        <f>TEXT(MID(Sales_Transactions[[#This Row],[Order Date]],2,5),"m")</f>
        <v>10</v>
      </c>
      <c r="G4456" s="2" t="str">
        <f>TEXT(MID(Sales_Transactions[[#This Row],[Order Date]],2,5),"yyy")</f>
        <v>2010</v>
      </c>
      <c r="H4456" s="2" t="str">
        <f>TEXT(MID(Sales_Transactions[[#This Row],[Order Date]],2,5),"yyy/m")</f>
        <v>2010/10</v>
      </c>
      <c r="I4456" t="s">
        <v>33</v>
      </c>
      <c r="J4456">
        <f t="shared" si="414"/>
        <v>4</v>
      </c>
      <c r="K4456" s="2">
        <v>36</v>
      </c>
      <c r="L4456" s="3">
        <v>14358.64</v>
      </c>
      <c r="M4456" s="4">
        <v>0.03</v>
      </c>
      <c r="N4456" s="5" t="s">
        <v>34</v>
      </c>
      <c r="O4456" s="3">
        <v>-969.05</v>
      </c>
      <c r="P4456" s="3">
        <v>400.98</v>
      </c>
      <c r="Q4456" s="3">
        <v>76.37</v>
      </c>
      <c r="R4456" s="5" t="s">
        <v>1237</v>
      </c>
      <c r="S4456" s="5" t="s">
        <v>1204</v>
      </c>
      <c r="T4456" s="5" t="str">
        <f t="shared" si="415"/>
        <v>Lena Creighton</v>
      </c>
      <c r="U4456" t="s">
        <v>1988</v>
      </c>
      <c r="V4456" s="5" t="s">
        <v>74</v>
      </c>
      <c r="W4456" s="5" t="s">
        <v>57</v>
      </c>
      <c r="X4456" s="5" t="s">
        <v>107</v>
      </c>
      <c r="Y4456" s="5" t="s">
        <v>2012</v>
      </c>
      <c r="Z4456" s="5" t="s">
        <v>106</v>
      </c>
      <c r="AA4456" s="4">
        <v>0.6</v>
      </c>
      <c r="AB4456" s="1">
        <v>40475</v>
      </c>
      <c r="AC4456" s="1">
        <v>21796</v>
      </c>
      <c r="AD4456">
        <f t="shared" si="416"/>
        <v>2</v>
      </c>
      <c r="AE4456">
        <f t="shared" ca="1" si="417"/>
        <v>64</v>
      </c>
      <c r="AF4456" t="str">
        <f t="shared" ca="1" si="418"/>
        <v>18-64</v>
      </c>
      <c r="AG4456" s="3">
        <f t="shared" si="419"/>
        <v>13.256380722222223</v>
      </c>
      <c r="AH4456" t="str">
        <f>_xlfn.IFNA(VLOOKUP(Sales_Transactions[[#This Row],[Order ID]],Returned_Items[#All],2,FALSE),"Not Returned")</f>
        <v>Not Returned</v>
      </c>
    </row>
    <row r="4457" spans="1:34" x14ac:dyDescent="0.25">
      <c r="A4457">
        <v>53441</v>
      </c>
      <c r="C4457" t="s">
        <v>605</v>
      </c>
      <c r="D4457" s="2" t="str">
        <f>TEXT(MID(Sales_Transactions[[#This Row],[Order Date]],2,5),"d/m/yyy")</f>
        <v>24/8/2009</v>
      </c>
      <c r="E4457" s="2" t="str">
        <f>TEXT(MID(Sales_Transactions[[#This Row],[Order Date]],2,5),"d")</f>
        <v>24</v>
      </c>
      <c r="F4457" s="2" t="str">
        <f>TEXT(MID(Sales_Transactions[[#This Row],[Order Date]],2,5),"m")</f>
        <v>8</v>
      </c>
      <c r="G4457" s="2" t="str">
        <f>TEXT(MID(Sales_Transactions[[#This Row],[Order Date]],2,5),"yyy")</f>
        <v>2009</v>
      </c>
      <c r="H4457" s="2" t="str">
        <f>TEXT(MID(Sales_Transactions[[#This Row],[Order Date]],2,5),"yyy/m")</f>
        <v>2009/8</v>
      </c>
      <c r="I4457" t="s">
        <v>78</v>
      </c>
      <c r="J4457">
        <f t="shared" si="414"/>
        <v>3</v>
      </c>
      <c r="K4457" s="2">
        <v>7</v>
      </c>
      <c r="L4457" s="3">
        <v>345.37</v>
      </c>
      <c r="M4457" s="4">
        <v>0.01</v>
      </c>
      <c r="N4457" s="5" t="s">
        <v>23</v>
      </c>
      <c r="O4457" s="3">
        <v>84.34</v>
      </c>
      <c r="P4457" s="3">
        <v>48.04</v>
      </c>
      <c r="Q4457" s="3">
        <v>5.79</v>
      </c>
      <c r="R4457" s="5" t="s">
        <v>3174</v>
      </c>
      <c r="S4457" s="5" t="s">
        <v>3175</v>
      </c>
      <c r="T4457" s="5" t="str">
        <f t="shared" si="415"/>
        <v>Clytie Kelty</v>
      </c>
      <c r="U4457" t="s">
        <v>1988</v>
      </c>
      <c r="V4457" s="5" t="s">
        <v>27</v>
      </c>
      <c r="W4457" s="5" t="s">
        <v>28</v>
      </c>
      <c r="X4457" s="5" t="s">
        <v>75</v>
      </c>
      <c r="Y4457" s="5" t="s">
        <v>1645</v>
      </c>
      <c r="Z4457" s="5" t="s">
        <v>43</v>
      </c>
      <c r="AA4457" s="4">
        <v>0.37</v>
      </c>
      <c r="AB4457" s="1">
        <v>40050</v>
      </c>
      <c r="AC4457" s="1">
        <v>16171</v>
      </c>
      <c r="AD4457">
        <f t="shared" si="416"/>
        <v>1</v>
      </c>
      <c r="AE4457">
        <f t="shared" ca="1" si="417"/>
        <v>80</v>
      </c>
      <c r="AF4457" t="str">
        <f t="shared" ca="1" si="418"/>
        <v>Over 65</v>
      </c>
      <c r="AG4457" s="3">
        <f t="shared" si="419"/>
        <v>7.6893137142857144</v>
      </c>
      <c r="AH4457" t="str">
        <f>_xlfn.IFNA(VLOOKUP(Sales_Transactions[[#This Row],[Order ID]],Returned_Items[#All],2,FALSE),"Not Returned")</f>
        <v>Not Returned</v>
      </c>
    </row>
    <row r="4458" spans="1:34" x14ac:dyDescent="0.25">
      <c r="A4458">
        <v>53445</v>
      </c>
      <c r="C4458" t="s">
        <v>3192</v>
      </c>
      <c r="D4458" s="2" t="str">
        <f>TEXT(MID(Sales_Transactions[[#This Row],[Order Date]],2,5),"d/m/yyy")</f>
        <v>24/10/2012</v>
      </c>
      <c r="E4458" s="2" t="str">
        <f>TEXT(MID(Sales_Transactions[[#This Row],[Order Date]],2,5),"d")</f>
        <v>24</v>
      </c>
      <c r="F4458" s="2" t="str">
        <f>TEXT(MID(Sales_Transactions[[#This Row],[Order Date]],2,5),"m")</f>
        <v>10</v>
      </c>
      <c r="G4458" s="2" t="str">
        <f>TEXT(MID(Sales_Transactions[[#This Row],[Order Date]],2,5),"yyy")</f>
        <v>2012</v>
      </c>
      <c r="H4458" s="2" t="str">
        <f>TEXT(MID(Sales_Transactions[[#This Row],[Order Date]],2,5),"yyy/m")</f>
        <v>2012/10</v>
      </c>
      <c r="I4458" t="s">
        <v>33</v>
      </c>
      <c r="J4458">
        <f t="shared" si="414"/>
        <v>4</v>
      </c>
      <c r="K4458" s="2">
        <v>8</v>
      </c>
      <c r="L4458" s="3">
        <v>105.95</v>
      </c>
      <c r="M4458" s="4">
        <v>0.01</v>
      </c>
      <c r="N4458" s="5" t="s">
        <v>23</v>
      </c>
      <c r="O4458" s="3">
        <v>-44.33</v>
      </c>
      <c r="P4458" s="3">
        <v>11.66</v>
      </c>
      <c r="Q4458" s="3">
        <v>8.99</v>
      </c>
      <c r="R4458" s="5" t="s">
        <v>3124</v>
      </c>
      <c r="S4458" s="5" t="s">
        <v>3125</v>
      </c>
      <c r="T4458" s="5" t="str">
        <f t="shared" si="415"/>
        <v>Odella Nelson</v>
      </c>
      <c r="U4458" t="s">
        <v>1988</v>
      </c>
      <c r="V4458" s="5" t="s">
        <v>27</v>
      </c>
      <c r="W4458" s="5" t="s">
        <v>28</v>
      </c>
      <c r="X4458" s="5" t="s">
        <v>124</v>
      </c>
      <c r="Y4458" s="5" t="s">
        <v>833</v>
      </c>
      <c r="Z4458" s="5" t="s">
        <v>60</v>
      </c>
      <c r="AA4458" s="4">
        <v>0.59</v>
      </c>
      <c r="AB4458" s="1">
        <v>41208</v>
      </c>
      <c r="AC4458" s="1">
        <v>16359</v>
      </c>
      <c r="AD4458">
        <f t="shared" si="416"/>
        <v>2</v>
      </c>
      <c r="AE4458">
        <f t="shared" ca="1" si="417"/>
        <v>79</v>
      </c>
      <c r="AF4458" t="str">
        <f t="shared" ca="1" si="418"/>
        <v>Over 65</v>
      </c>
      <c r="AG4458" s="3">
        <f t="shared" si="419"/>
        <v>2.5811042500000001</v>
      </c>
      <c r="AH4458" t="str">
        <f>_xlfn.IFNA(VLOOKUP(Sales_Transactions[[#This Row],[Order ID]],Returned_Items[#All],2,FALSE),"Not Returned")</f>
        <v>Not Returned</v>
      </c>
    </row>
    <row r="4459" spans="1:34" x14ac:dyDescent="0.25">
      <c r="A4459">
        <v>53445</v>
      </c>
      <c r="C4459" t="s">
        <v>3192</v>
      </c>
      <c r="D4459" s="2" t="str">
        <f>TEXT(MID(Sales_Transactions[[#This Row],[Order Date]],2,5),"d/m/yyy")</f>
        <v>24/10/2012</v>
      </c>
      <c r="E4459" s="2" t="str">
        <f>TEXT(MID(Sales_Transactions[[#This Row],[Order Date]],2,5),"d")</f>
        <v>24</v>
      </c>
      <c r="F4459" s="2" t="str">
        <f>TEXT(MID(Sales_Transactions[[#This Row],[Order Date]],2,5),"m")</f>
        <v>10</v>
      </c>
      <c r="G4459" s="2" t="str">
        <f>TEXT(MID(Sales_Transactions[[#This Row],[Order Date]],2,5),"yyy")</f>
        <v>2012</v>
      </c>
      <c r="H4459" s="2" t="str">
        <f>TEXT(MID(Sales_Transactions[[#This Row],[Order Date]],2,5),"yyy/m")</f>
        <v>2012/10</v>
      </c>
      <c r="I4459" t="s">
        <v>33</v>
      </c>
      <c r="J4459">
        <f t="shared" si="414"/>
        <v>4</v>
      </c>
      <c r="K4459" s="2">
        <v>21</v>
      </c>
      <c r="L4459" s="3">
        <v>73.8</v>
      </c>
      <c r="M4459" s="4">
        <v>0.02</v>
      </c>
      <c r="N4459" s="5" t="s">
        <v>23</v>
      </c>
      <c r="O4459" s="3">
        <v>11.23</v>
      </c>
      <c r="P4459" s="3">
        <v>3.29</v>
      </c>
      <c r="Q4459" s="3">
        <v>1.35</v>
      </c>
      <c r="R4459" s="5" t="s">
        <v>3124</v>
      </c>
      <c r="S4459" s="5" t="s">
        <v>3125</v>
      </c>
      <c r="T4459" s="5" t="str">
        <f t="shared" si="415"/>
        <v>Odella Nelson</v>
      </c>
      <c r="U4459" t="s">
        <v>1988</v>
      </c>
      <c r="V4459" s="5" t="s">
        <v>27</v>
      </c>
      <c r="W4459" s="5" t="s">
        <v>28</v>
      </c>
      <c r="X4459" s="5" t="s">
        <v>82</v>
      </c>
      <c r="Y4459" s="5" t="s">
        <v>771</v>
      </c>
      <c r="Z4459" s="5" t="s">
        <v>84</v>
      </c>
      <c r="AA4459" s="4">
        <v>0.4</v>
      </c>
      <c r="AB4459" s="1">
        <v>41208</v>
      </c>
      <c r="AC4459" s="1">
        <v>16496</v>
      </c>
      <c r="AD4459">
        <f t="shared" si="416"/>
        <v>2</v>
      </c>
      <c r="AE4459">
        <f t="shared" ca="1" si="417"/>
        <v>79</v>
      </c>
      <c r="AF4459" t="str">
        <f t="shared" ca="1" si="418"/>
        <v>Over 65</v>
      </c>
      <c r="AG4459" s="3">
        <f t="shared" si="419"/>
        <v>0.22092104761904763</v>
      </c>
      <c r="AH4459" t="str">
        <f>_xlfn.IFNA(VLOOKUP(Sales_Transactions[[#This Row],[Order ID]],Returned_Items[#All],2,FALSE),"Not Returned")</f>
        <v>Not Returned</v>
      </c>
    </row>
    <row r="4460" spans="1:34" x14ac:dyDescent="0.25">
      <c r="A4460">
        <v>54055</v>
      </c>
      <c r="C4460" t="s">
        <v>1627</v>
      </c>
      <c r="D4460" s="2" t="str">
        <f>TEXT(MID(Sales_Transactions[[#This Row],[Order Date]],2,5),"d/m/yyy")</f>
        <v>13/2/2009</v>
      </c>
      <c r="E4460" s="2" t="str">
        <f>TEXT(MID(Sales_Transactions[[#This Row],[Order Date]],2,5),"d")</f>
        <v>13</v>
      </c>
      <c r="F4460" s="2" t="str">
        <f>TEXT(MID(Sales_Transactions[[#This Row],[Order Date]],2,5),"m")</f>
        <v>2</v>
      </c>
      <c r="G4460" s="2" t="str">
        <f>TEXT(MID(Sales_Transactions[[#This Row],[Order Date]],2,5),"yyy")</f>
        <v>2009</v>
      </c>
      <c r="H4460" s="2" t="str">
        <f>TEXT(MID(Sales_Transactions[[#This Row],[Order Date]],2,5),"yyy/m")</f>
        <v>2009/2</v>
      </c>
      <c r="I4460" t="s">
        <v>101</v>
      </c>
      <c r="J4460">
        <f t="shared" si="414"/>
        <v>1</v>
      </c>
      <c r="K4460" s="2">
        <v>44</v>
      </c>
      <c r="L4460" s="3">
        <v>5483.96</v>
      </c>
      <c r="M4460" s="4">
        <v>0.02</v>
      </c>
      <c r="N4460" s="5" t="s">
        <v>34</v>
      </c>
      <c r="O4460" s="3">
        <v>-1330.5</v>
      </c>
      <c r="P4460" s="3">
        <v>120.98</v>
      </c>
      <c r="Q4460" s="3">
        <v>58.64</v>
      </c>
      <c r="R4460" s="5" t="s">
        <v>1237</v>
      </c>
      <c r="S4460" s="5" t="s">
        <v>1204</v>
      </c>
      <c r="T4460" s="5" t="str">
        <f t="shared" si="415"/>
        <v>Lena Creighton</v>
      </c>
      <c r="U4460" t="s">
        <v>1988</v>
      </c>
      <c r="V4460" s="5" t="s">
        <v>74</v>
      </c>
      <c r="W4460" s="5" t="s">
        <v>57</v>
      </c>
      <c r="X4460" s="5" t="s">
        <v>104</v>
      </c>
      <c r="Y4460" s="5" t="s">
        <v>2231</v>
      </c>
      <c r="Z4460" s="5" t="s">
        <v>106</v>
      </c>
      <c r="AA4460" s="4">
        <v>0.75</v>
      </c>
      <c r="AB4460" s="1">
        <v>39859</v>
      </c>
      <c r="AC4460" s="1">
        <v>16980</v>
      </c>
      <c r="AD4460">
        <f t="shared" si="416"/>
        <v>2</v>
      </c>
      <c r="AE4460">
        <f t="shared" ca="1" si="417"/>
        <v>78</v>
      </c>
      <c r="AF4460" t="str">
        <f t="shared" ca="1" si="418"/>
        <v>Over 65</v>
      </c>
      <c r="AG4460" s="3">
        <f t="shared" si="419"/>
        <v>4.0817228181818175</v>
      </c>
      <c r="AH4460" t="str">
        <f>_xlfn.IFNA(VLOOKUP(Sales_Transactions[[#This Row],[Order ID]],Returned_Items[#All],2,FALSE),"Not Returned")</f>
        <v>Not Returned</v>
      </c>
    </row>
    <row r="4461" spans="1:34" x14ac:dyDescent="0.25">
      <c r="A4461">
        <v>54151</v>
      </c>
      <c r="C4461" t="s">
        <v>3152</v>
      </c>
      <c r="D4461" s="2" t="str">
        <f>TEXT(MID(Sales_Transactions[[#This Row],[Order Date]],2,5),"d/m/yyy")</f>
        <v>2/9/2009</v>
      </c>
      <c r="E4461" s="2" t="str">
        <f>TEXT(MID(Sales_Transactions[[#This Row],[Order Date]],2,5),"d")</f>
        <v>2</v>
      </c>
      <c r="F4461" s="2" t="str">
        <f>TEXT(MID(Sales_Transactions[[#This Row],[Order Date]],2,5),"m")</f>
        <v>9</v>
      </c>
      <c r="G4461" s="2" t="str">
        <f>TEXT(MID(Sales_Transactions[[#This Row],[Order Date]],2,5),"yyy")</f>
        <v>2009</v>
      </c>
      <c r="H4461" s="2" t="str">
        <f>TEXT(MID(Sales_Transactions[[#This Row],[Order Date]],2,5),"yyy/m")</f>
        <v>2009/9</v>
      </c>
      <c r="I4461" t="s">
        <v>101</v>
      </c>
      <c r="J4461">
        <f t="shared" si="414"/>
        <v>1</v>
      </c>
      <c r="K4461" s="2">
        <v>35</v>
      </c>
      <c r="L4461" s="3">
        <v>205.87</v>
      </c>
      <c r="M4461" s="4">
        <v>0.03</v>
      </c>
      <c r="N4461" s="5" t="s">
        <v>23</v>
      </c>
      <c r="O4461" s="3">
        <v>65.88</v>
      </c>
      <c r="P4461" s="3">
        <v>5.68</v>
      </c>
      <c r="Q4461" s="3">
        <v>1.46</v>
      </c>
      <c r="R4461" s="5" t="s">
        <v>2433</v>
      </c>
      <c r="S4461" s="5" t="s">
        <v>2434</v>
      </c>
      <c r="T4461" s="5" t="str">
        <f t="shared" si="415"/>
        <v>Amy Cox</v>
      </c>
      <c r="U4461" t="s">
        <v>1988</v>
      </c>
      <c r="V4461" s="5" t="s">
        <v>27</v>
      </c>
      <c r="W4461" s="5" t="s">
        <v>28</v>
      </c>
      <c r="X4461" s="5" t="s">
        <v>75</v>
      </c>
      <c r="Y4461" s="5" t="s">
        <v>626</v>
      </c>
      <c r="Z4461" s="5" t="s">
        <v>84</v>
      </c>
      <c r="AA4461" s="4">
        <v>0.39</v>
      </c>
      <c r="AB4461" s="1">
        <v>40059</v>
      </c>
      <c r="AC4461" s="1">
        <v>16905</v>
      </c>
      <c r="AD4461">
        <f t="shared" si="416"/>
        <v>1</v>
      </c>
      <c r="AE4461">
        <f t="shared" ca="1" si="417"/>
        <v>78</v>
      </c>
      <c r="AF4461" t="str">
        <f t="shared" ca="1" si="418"/>
        <v>Over 65</v>
      </c>
      <c r="AG4461" s="3">
        <f t="shared" si="419"/>
        <v>0.20395131428571428</v>
      </c>
      <c r="AH4461" t="str">
        <f>_xlfn.IFNA(VLOOKUP(Sales_Transactions[[#This Row],[Order ID]],Returned_Items[#All],2,FALSE),"Not Returned")</f>
        <v>Returned</v>
      </c>
    </row>
    <row r="4462" spans="1:34" x14ac:dyDescent="0.25">
      <c r="A4462">
        <v>54151</v>
      </c>
      <c r="C4462" t="s">
        <v>3152</v>
      </c>
      <c r="D4462" s="2" t="str">
        <f>TEXT(MID(Sales_Transactions[[#This Row],[Order Date]],2,5),"d/m/yyy")</f>
        <v>2/9/2009</v>
      </c>
      <c r="E4462" s="2" t="str">
        <f>TEXT(MID(Sales_Transactions[[#This Row],[Order Date]],2,5),"d")</f>
        <v>2</v>
      </c>
      <c r="F4462" s="2" t="str">
        <f>TEXT(MID(Sales_Transactions[[#This Row],[Order Date]],2,5),"m")</f>
        <v>9</v>
      </c>
      <c r="G4462" s="2" t="str">
        <f>TEXT(MID(Sales_Transactions[[#This Row],[Order Date]],2,5),"yyy")</f>
        <v>2009</v>
      </c>
      <c r="H4462" s="2" t="str">
        <f>TEXT(MID(Sales_Transactions[[#This Row],[Order Date]],2,5),"yyy/m")</f>
        <v>2009/9</v>
      </c>
      <c r="I4462" t="s">
        <v>101</v>
      </c>
      <c r="J4462">
        <f t="shared" si="414"/>
        <v>1</v>
      </c>
      <c r="K4462" s="2">
        <v>38</v>
      </c>
      <c r="L4462" s="3">
        <v>65.12</v>
      </c>
      <c r="M4462" s="4">
        <v>7.0000000000000007E-2</v>
      </c>
      <c r="N4462" s="5" t="s">
        <v>23</v>
      </c>
      <c r="O4462" s="3">
        <v>1.42</v>
      </c>
      <c r="P4462" s="3">
        <v>1.68</v>
      </c>
      <c r="Q4462" s="3">
        <v>1</v>
      </c>
      <c r="R4462" s="5" t="s">
        <v>2433</v>
      </c>
      <c r="S4462" s="5" t="s">
        <v>2434</v>
      </c>
      <c r="T4462" s="5" t="str">
        <f t="shared" si="415"/>
        <v>Amy Cox</v>
      </c>
      <c r="U4462" t="s">
        <v>1988</v>
      </c>
      <c r="V4462" s="5" t="s">
        <v>27</v>
      </c>
      <c r="W4462" s="5" t="s">
        <v>28</v>
      </c>
      <c r="X4462" s="5" t="s">
        <v>124</v>
      </c>
      <c r="Y4462" s="5" t="s">
        <v>2631</v>
      </c>
      <c r="Z4462" s="5" t="s">
        <v>84</v>
      </c>
      <c r="AA4462" s="4">
        <v>0.35</v>
      </c>
      <c r="AB4462" s="1">
        <v>40059</v>
      </c>
      <c r="AC4462" s="1">
        <v>16846</v>
      </c>
      <c r="AD4462">
        <f t="shared" si="416"/>
        <v>1</v>
      </c>
      <c r="AE4462">
        <f t="shared" ca="1" si="417"/>
        <v>78</v>
      </c>
      <c r="AF4462" t="str">
        <f t="shared" ca="1" si="418"/>
        <v>Over 65</v>
      </c>
      <c r="AG4462" s="3">
        <f t="shared" si="419"/>
        <v>7.0495368421052626E-2</v>
      </c>
      <c r="AH4462" t="str">
        <f>_xlfn.IFNA(VLOOKUP(Sales_Transactions[[#This Row],[Order ID]],Returned_Items[#All],2,FALSE),"Not Returned")</f>
        <v>Returned</v>
      </c>
    </row>
    <row r="4463" spans="1:34" x14ac:dyDescent="0.25">
      <c r="A4463">
        <v>54181</v>
      </c>
      <c r="C4463" t="s">
        <v>2244</v>
      </c>
      <c r="D4463" s="2" t="str">
        <f>TEXT(MID(Sales_Transactions[[#This Row],[Order Date]],2,5),"d/m/yyy")</f>
        <v>18/5/2012</v>
      </c>
      <c r="E4463" s="2" t="str">
        <f>TEXT(MID(Sales_Transactions[[#This Row],[Order Date]],2,5),"d")</f>
        <v>18</v>
      </c>
      <c r="F4463" s="2" t="str">
        <f>TEXT(MID(Sales_Transactions[[#This Row],[Order Date]],2,5),"m")</f>
        <v>5</v>
      </c>
      <c r="G4463" s="2" t="str">
        <f>TEXT(MID(Sales_Transactions[[#This Row],[Order Date]],2,5),"yyy")</f>
        <v>2012</v>
      </c>
      <c r="H4463" s="2" t="str">
        <f>TEXT(MID(Sales_Transactions[[#This Row],[Order Date]],2,5),"yyy/m")</f>
        <v>2012/5</v>
      </c>
      <c r="I4463" t="s">
        <v>33</v>
      </c>
      <c r="J4463">
        <f t="shared" si="414"/>
        <v>4</v>
      </c>
      <c r="K4463" s="2">
        <v>12</v>
      </c>
      <c r="L4463" s="3">
        <v>2608.79</v>
      </c>
      <c r="M4463" s="4">
        <v>0.03</v>
      </c>
      <c r="N4463" s="5" t="s">
        <v>34</v>
      </c>
      <c r="O4463" s="3">
        <v>67.36</v>
      </c>
      <c r="P4463" s="3">
        <v>213.45</v>
      </c>
      <c r="Q4463" s="3">
        <v>14.7</v>
      </c>
      <c r="R4463" s="5" t="s">
        <v>2081</v>
      </c>
      <c r="S4463" s="5" t="s">
        <v>2082</v>
      </c>
      <c r="T4463" s="5" t="str">
        <f t="shared" si="415"/>
        <v>Duane Benoit</v>
      </c>
      <c r="U4463" t="s">
        <v>1988</v>
      </c>
      <c r="V4463" s="5" t="s">
        <v>74</v>
      </c>
      <c r="W4463" s="5" t="s">
        <v>48</v>
      </c>
      <c r="X4463" s="5" t="s">
        <v>324</v>
      </c>
      <c r="Y4463" s="5" t="s">
        <v>3019</v>
      </c>
      <c r="Z4463" s="5" t="s">
        <v>40</v>
      </c>
      <c r="AA4463" s="4">
        <v>0.59</v>
      </c>
      <c r="AB4463" s="1">
        <v>41049</v>
      </c>
      <c r="AC4463" s="1">
        <v>16935</v>
      </c>
      <c r="AD4463">
        <f t="shared" si="416"/>
        <v>2</v>
      </c>
      <c r="AE4463">
        <f t="shared" ca="1" si="417"/>
        <v>78</v>
      </c>
      <c r="AF4463" t="str">
        <f t="shared" ca="1" si="418"/>
        <v>Over 65</v>
      </c>
      <c r="AG4463" s="3">
        <f t="shared" si="419"/>
        <v>19.00716375</v>
      </c>
      <c r="AH4463" t="str">
        <f>_xlfn.IFNA(VLOOKUP(Sales_Transactions[[#This Row],[Order ID]],Returned_Items[#All],2,FALSE),"Not Returned")</f>
        <v>Not Returned</v>
      </c>
    </row>
    <row r="4464" spans="1:34" x14ac:dyDescent="0.25">
      <c r="A4464">
        <v>54243</v>
      </c>
      <c r="C4464" t="s">
        <v>412</v>
      </c>
      <c r="D4464" s="2" t="str">
        <f>TEXT(MID(Sales_Transactions[[#This Row],[Order Date]],2,5),"d/m/yyy")</f>
        <v>16/9/2009</v>
      </c>
      <c r="E4464" s="2" t="str">
        <f>TEXT(MID(Sales_Transactions[[#This Row],[Order Date]],2,5),"d")</f>
        <v>16</v>
      </c>
      <c r="F4464" s="2" t="str">
        <f>TEXT(MID(Sales_Transactions[[#This Row],[Order Date]],2,5),"m")</f>
        <v>9</v>
      </c>
      <c r="G4464" s="2" t="str">
        <f>TEXT(MID(Sales_Transactions[[#This Row],[Order Date]],2,5),"yyy")</f>
        <v>2009</v>
      </c>
      <c r="H4464" s="2" t="str">
        <f>TEXT(MID(Sales_Transactions[[#This Row],[Order Date]],2,5),"yyy/m")</f>
        <v>2009/9</v>
      </c>
      <c r="I4464" t="s">
        <v>22</v>
      </c>
      <c r="J4464">
        <f t="shared" si="414"/>
        <v>2</v>
      </c>
      <c r="K4464" s="2">
        <v>6</v>
      </c>
      <c r="L4464" s="3">
        <v>907.24</v>
      </c>
      <c r="M4464" s="4">
        <v>7.0000000000000007E-2</v>
      </c>
      <c r="N4464" s="5" t="s">
        <v>67</v>
      </c>
      <c r="O4464" s="3">
        <v>-634.73</v>
      </c>
      <c r="P4464" s="3">
        <v>154.13</v>
      </c>
      <c r="Q4464" s="3">
        <v>69</v>
      </c>
      <c r="R4464" s="5" t="s">
        <v>2433</v>
      </c>
      <c r="S4464" s="5" t="s">
        <v>2434</v>
      </c>
      <c r="T4464" s="5" t="str">
        <f t="shared" si="415"/>
        <v>Amy Cox</v>
      </c>
      <c r="U4464" t="s">
        <v>1988</v>
      </c>
      <c r="V4464" s="5" t="s">
        <v>74</v>
      </c>
      <c r="W4464" s="5" t="s">
        <v>57</v>
      </c>
      <c r="X4464" s="5" t="s">
        <v>107</v>
      </c>
      <c r="Y4464" s="5" t="s">
        <v>1336</v>
      </c>
      <c r="Z4464" s="5" t="s">
        <v>31</v>
      </c>
      <c r="AA4464" s="4">
        <v>0.68</v>
      </c>
      <c r="AB4464" s="1">
        <v>40072</v>
      </c>
      <c r="AC4464" s="1">
        <v>17406</v>
      </c>
      <c r="AD4464">
        <f t="shared" si="416"/>
        <v>0</v>
      </c>
      <c r="AE4464">
        <f t="shared" ca="1" si="417"/>
        <v>76</v>
      </c>
      <c r="AF4464" t="str">
        <f t="shared" ca="1" si="418"/>
        <v>Over 65</v>
      </c>
      <c r="AG4464" s="3">
        <f t="shared" si="419"/>
        <v>37.170351500000002</v>
      </c>
      <c r="AH4464" t="str">
        <f>_xlfn.IFNA(VLOOKUP(Sales_Transactions[[#This Row],[Order ID]],Returned_Items[#All],2,FALSE),"Not Returned")</f>
        <v>Returned</v>
      </c>
    </row>
    <row r="4465" spans="1:34" x14ac:dyDescent="0.25">
      <c r="A4465">
        <v>54407</v>
      </c>
      <c r="C4465" t="s">
        <v>2206</v>
      </c>
      <c r="D4465" s="2" t="str">
        <f>TEXT(MID(Sales_Transactions[[#This Row],[Order Date]],2,5),"d/m/yyy")</f>
        <v>16/6/2010</v>
      </c>
      <c r="E4465" s="2" t="str">
        <f>TEXT(MID(Sales_Transactions[[#This Row],[Order Date]],2,5),"d")</f>
        <v>16</v>
      </c>
      <c r="F4465" s="2" t="str">
        <f>TEXT(MID(Sales_Transactions[[#This Row],[Order Date]],2,5),"m")</f>
        <v>6</v>
      </c>
      <c r="G4465" s="2" t="str">
        <f>TEXT(MID(Sales_Transactions[[#This Row],[Order Date]],2,5),"yyy")</f>
        <v>2010</v>
      </c>
      <c r="H4465" s="2" t="str">
        <f>TEXT(MID(Sales_Transactions[[#This Row],[Order Date]],2,5),"yyy/m")</f>
        <v>2010/6</v>
      </c>
      <c r="I4465" t="s">
        <v>78</v>
      </c>
      <c r="J4465">
        <f t="shared" si="414"/>
        <v>3</v>
      </c>
      <c r="K4465" s="2">
        <v>24</v>
      </c>
      <c r="L4465" s="3">
        <v>9396.27</v>
      </c>
      <c r="M4465" s="4">
        <v>7.0000000000000007E-2</v>
      </c>
      <c r="N4465" s="5" t="s">
        <v>23</v>
      </c>
      <c r="O4465" s="3">
        <v>3857.57</v>
      </c>
      <c r="P4465" s="3">
        <v>420.98</v>
      </c>
      <c r="Q4465" s="3">
        <v>19.989999999999998</v>
      </c>
      <c r="R4465" s="5" t="s">
        <v>2674</v>
      </c>
      <c r="S4465" s="5" t="s">
        <v>2560</v>
      </c>
      <c r="T4465" s="5" t="str">
        <f t="shared" si="415"/>
        <v>Maureen Fritzler</v>
      </c>
      <c r="U4465" t="s">
        <v>1988</v>
      </c>
      <c r="V4465" s="5" t="s">
        <v>47</v>
      </c>
      <c r="W4465" s="5" t="s">
        <v>28</v>
      </c>
      <c r="X4465" s="5" t="s">
        <v>41</v>
      </c>
      <c r="Y4465" s="5" t="s">
        <v>1027</v>
      </c>
      <c r="Z4465" s="5" t="s">
        <v>43</v>
      </c>
      <c r="AA4465" s="4">
        <v>0.35</v>
      </c>
      <c r="AB4465" s="1">
        <v>40346</v>
      </c>
      <c r="AC4465" s="1">
        <v>17490</v>
      </c>
      <c r="AD4465">
        <f t="shared" si="416"/>
        <v>1</v>
      </c>
      <c r="AE4465">
        <f t="shared" ca="1" si="417"/>
        <v>76</v>
      </c>
      <c r="AF4465" t="str">
        <f t="shared" ca="1" si="418"/>
        <v>Over 65</v>
      </c>
      <c r="AG4465" s="3">
        <f t="shared" si="419"/>
        <v>18.361471416666667</v>
      </c>
      <c r="AH4465" t="str">
        <f>_xlfn.IFNA(VLOOKUP(Sales_Transactions[[#This Row],[Order ID]],Returned_Items[#All],2,FALSE),"Not Returned")</f>
        <v>Not Returned</v>
      </c>
    </row>
    <row r="4466" spans="1:34" x14ac:dyDescent="0.25">
      <c r="A4466">
        <v>55394</v>
      </c>
      <c r="C4466" t="s">
        <v>71</v>
      </c>
      <c r="D4466" s="2" t="str">
        <f>TEXT(MID(Sales_Transactions[[#This Row],[Order Date]],2,5),"d/m/yyy")</f>
        <v>26/2/2010</v>
      </c>
      <c r="E4466" s="2" t="str">
        <f>TEXT(MID(Sales_Transactions[[#This Row],[Order Date]],2,5),"d")</f>
        <v>26</v>
      </c>
      <c r="F4466" s="2" t="str">
        <f>TEXT(MID(Sales_Transactions[[#This Row],[Order Date]],2,5),"m")</f>
        <v>2</v>
      </c>
      <c r="G4466" s="2" t="str">
        <f>TEXT(MID(Sales_Transactions[[#This Row],[Order Date]],2,5),"yyy")</f>
        <v>2010</v>
      </c>
      <c r="H4466" s="2" t="str">
        <f>TEXT(MID(Sales_Transactions[[#This Row],[Order Date]],2,5),"yyy/m")</f>
        <v>2010/2</v>
      </c>
      <c r="I4466" t="s">
        <v>101</v>
      </c>
      <c r="J4466">
        <f t="shared" si="414"/>
        <v>1</v>
      </c>
      <c r="K4466" s="2">
        <v>21</v>
      </c>
      <c r="L4466" s="3">
        <v>340.7</v>
      </c>
      <c r="M4466" s="4">
        <v>0.05</v>
      </c>
      <c r="N4466" s="5" t="s">
        <v>34</v>
      </c>
      <c r="O4466" s="3">
        <v>11.65</v>
      </c>
      <c r="P4466" s="3">
        <v>15.23</v>
      </c>
      <c r="Q4466" s="3">
        <v>27.75</v>
      </c>
      <c r="R4466" s="5" t="s">
        <v>2799</v>
      </c>
      <c r="S4466" s="5" t="s">
        <v>3185</v>
      </c>
      <c r="T4466" s="5" t="str">
        <f t="shared" si="415"/>
        <v>Benjamin Patterson</v>
      </c>
      <c r="U4466" t="s">
        <v>1988</v>
      </c>
      <c r="V4466" s="5" t="s">
        <v>47</v>
      </c>
      <c r="W4466" s="5" t="s">
        <v>57</v>
      </c>
      <c r="X4466" s="5" t="s">
        <v>107</v>
      </c>
      <c r="Y4466" s="5" t="s">
        <v>2110</v>
      </c>
      <c r="Z4466" s="5" t="s">
        <v>106</v>
      </c>
      <c r="AA4466" s="4">
        <v>0.76</v>
      </c>
      <c r="AB4466" s="1">
        <v>40237</v>
      </c>
      <c r="AC4466" s="1">
        <v>30776</v>
      </c>
      <c r="AD4466">
        <f t="shared" si="416"/>
        <v>2</v>
      </c>
      <c r="AE4466">
        <f t="shared" ca="1" si="417"/>
        <v>40</v>
      </c>
      <c r="AF4466" t="str">
        <f t="shared" ca="1" si="418"/>
        <v>18-64</v>
      </c>
      <c r="AG4466" s="3">
        <f t="shared" si="419"/>
        <v>2.0463040476190479</v>
      </c>
      <c r="AH4466" t="str">
        <f>_xlfn.IFNA(VLOOKUP(Sales_Transactions[[#This Row],[Order ID]],Returned_Items[#All],2,FALSE),"Not Returned")</f>
        <v>Not Returned</v>
      </c>
    </row>
    <row r="4467" spans="1:34" x14ac:dyDescent="0.25">
      <c r="A4467">
        <v>56003</v>
      </c>
      <c r="C4467" t="s">
        <v>2383</v>
      </c>
      <c r="D4467" s="2" t="str">
        <f>TEXT(MID(Sales_Transactions[[#This Row],[Order Date]],2,5),"d/m/yyy")</f>
        <v>6/4/2010</v>
      </c>
      <c r="E4467" s="2" t="str">
        <f>TEXT(MID(Sales_Transactions[[#This Row],[Order Date]],2,5),"d")</f>
        <v>6</v>
      </c>
      <c r="F4467" s="2" t="str">
        <f>TEXT(MID(Sales_Transactions[[#This Row],[Order Date]],2,5),"m")</f>
        <v>4</v>
      </c>
      <c r="G4467" s="2" t="str">
        <f>TEXT(MID(Sales_Transactions[[#This Row],[Order Date]],2,5),"yyy")</f>
        <v>2010</v>
      </c>
      <c r="H4467" s="2" t="str">
        <f>TEXT(MID(Sales_Transactions[[#This Row],[Order Date]],2,5),"yyy/m")</f>
        <v>2010/4</v>
      </c>
      <c r="I4467" t="s">
        <v>101</v>
      </c>
      <c r="J4467">
        <f t="shared" si="414"/>
        <v>1</v>
      </c>
      <c r="K4467" s="2">
        <v>13</v>
      </c>
      <c r="L4467" s="3">
        <v>1835.47</v>
      </c>
      <c r="M4467" s="4">
        <v>0.1</v>
      </c>
      <c r="N4467" s="5" t="s">
        <v>34</v>
      </c>
      <c r="O4467" s="3">
        <v>-364.87</v>
      </c>
      <c r="P4467" s="3">
        <v>150.97999999999999</v>
      </c>
      <c r="Q4467" s="3">
        <v>16.010000000000002</v>
      </c>
      <c r="R4467" s="5" t="s">
        <v>1978</v>
      </c>
      <c r="S4467" s="5" t="s">
        <v>2740</v>
      </c>
      <c r="T4467" s="5" t="str">
        <f t="shared" si="415"/>
        <v>Katrina Willman</v>
      </c>
      <c r="U4467" t="s">
        <v>1988</v>
      </c>
      <c r="V4467" s="5" t="s">
        <v>37</v>
      </c>
      <c r="W4467" s="5" t="s">
        <v>57</v>
      </c>
      <c r="X4467" s="5" t="s">
        <v>107</v>
      </c>
      <c r="Y4467" s="5" t="s">
        <v>2525</v>
      </c>
      <c r="Z4467" s="5" t="s">
        <v>106</v>
      </c>
      <c r="AA4467" s="4">
        <v>0.7</v>
      </c>
      <c r="AB4467" s="1">
        <v>40275</v>
      </c>
      <c r="AC4467" s="1">
        <v>30928</v>
      </c>
      <c r="AD4467">
        <f t="shared" si="416"/>
        <v>1</v>
      </c>
      <c r="AE4467">
        <f t="shared" ca="1" si="417"/>
        <v>39</v>
      </c>
      <c r="AF4467" t="str">
        <f t="shared" ca="1" si="418"/>
        <v>18-64</v>
      </c>
      <c r="AG4467" s="3">
        <f t="shared" si="419"/>
        <v>12.833770769230767</v>
      </c>
      <c r="AH4467" t="str">
        <f>_xlfn.IFNA(VLOOKUP(Sales_Transactions[[#This Row],[Order ID]],Returned_Items[#All],2,FALSE),"Not Returned")</f>
        <v>Not Returned</v>
      </c>
    </row>
    <row r="4468" spans="1:34" x14ac:dyDescent="0.25">
      <c r="A4468">
        <v>56128</v>
      </c>
      <c r="C4468" t="s">
        <v>2390</v>
      </c>
      <c r="D4468" s="2" t="str">
        <f>TEXT(MID(Sales_Transactions[[#This Row],[Order Date]],2,5),"d/m/yyy")</f>
        <v>30/7/2010</v>
      </c>
      <c r="E4468" s="2" t="str">
        <f>TEXT(MID(Sales_Transactions[[#This Row],[Order Date]],2,5),"d")</f>
        <v>30</v>
      </c>
      <c r="F4468" s="2" t="str">
        <f>TEXT(MID(Sales_Transactions[[#This Row],[Order Date]],2,5),"m")</f>
        <v>7</v>
      </c>
      <c r="G4468" s="2" t="str">
        <f>TEXT(MID(Sales_Transactions[[#This Row],[Order Date]],2,5),"yyy")</f>
        <v>2010</v>
      </c>
      <c r="H4468" s="2" t="str">
        <f>TEXT(MID(Sales_Transactions[[#This Row],[Order Date]],2,5),"yyy/m")</f>
        <v>2010/7</v>
      </c>
      <c r="I4468" t="s">
        <v>78</v>
      </c>
      <c r="J4468">
        <f t="shared" si="414"/>
        <v>3</v>
      </c>
      <c r="K4468" s="2">
        <v>41</v>
      </c>
      <c r="L4468" s="3">
        <v>902.19</v>
      </c>
      <c r="M4468" s="4">
        <v>0.08</v>
      </c>
      <c r="N4468" s="5" t="s">
        <v>23</v>
      </c>
      <c r="O4468" s="3">
        <v>-49.66</v>
      </c>
      <c r="P4468" s="3">
        <v>22.99</v>
      </c>
      <c r="Q4468" s="3">
        <v>8.99</v>
      </c>
      <c r="R4468" s="5" t="s">
        <v>1937</v>
      </c>
      <c r="S4468" s="5" t="s">
        <v>1938</v>
      </c>
      <c r="T4468" s="5" t="str">
        <f t="shared" si="415"/>
        <v>Hallie Redmond</v>
      </c>
      <c r="U4468" t="s">
        <v>1988</v>
      </c>
      <c r="V4468" s="5" t="s">
        <v>27</v>
      </c>
      <c r="W4468" s="5" t="s">
        <v>28</v>
      </c>
      <c r="X4468" s="5" t="s">
        <v>124</v>
      </c>
      <c r="Y4468" s="5" t="s">
        <v>933</v>
      </c>
      <c r="Z4468" s="5" t="s">
        <v>60</v>
      </c>
      <c r="AA4468" s="4">
        <v>0.56999999999999995</v>
      </c>
      <c r="AB4468" s="1">
        <v>40389</v>
      </c>
      <c r="AC4468" s="1">
        <v>27037</v>
      </c>
      <c r="AD4468">
        <f t="shared" si="416"/>
        <v>0</v>
      </c>
      <c r="AE4468">
        <f t="shared" ca="1" si="417"/>
        <v>50</v>
      </c>
      <c r="AF4468" t="str">
        <f t="shared" ca="1" si="418"/>
        <v>18-64</v>
      </c>
      <c r="AG4468" s="3">
        <f t="shared" si="419"/>
        <v>0.77955141463414634</v>
      </c>
      <c r="AH4468" t="str">
        <f>_xlfn.IFNA(VLOOKUP(Sales_Transactions[[#This Row],[Order ID]],Returned_Items[#All],2,FALSE),"Not Returned")</f>
        <v>Returned</v>
      </c>
    </row>
    <row r="4469" spans="1:34" x14ac:dyDescent="0.25">
      <c r="A4469">
        <v>56128</v>
      </c>
      <c r="C4469" t="s">
        <v>2390</v>
      </c>
      <c r="D4469" s="2" t="str">
        <f>TEXT(MID(Sales_Transactions[[#This Row],[Order Date]],2,5),"d/m/yyy")</f>
        <v>30/7/2010</v>
      </c>
      <c r="E4469" s="2" t="str">
        <f>TEXT(MID(Sales_Transactions[[#This Row],[Order Date]],2,5),"d")</f>
        <v>30</v>
      </c>
      <c r="F4469" s="2" t="str">
        <f>TEXT(MID(Sales_Transactions[[#This Row],[Order Date]],2,5),"m")</f>
        <v>7</v>
      </c>
      <c r="G4469" s="2" t="str">
        <f>TEXT(MID(Sales_Transactions[[#This Row],[Order Date]],2,5),"yyy")</f>
        <v>2010</v>
      </c>
      <c r="H4469" s="2" t="str">
        <f>TEXT(MID(Sales_Transactions[[#This Row],[Order Date]],2,5),"yyy/m")</f>
        <v>2010/7</v>
      </c>
      <c r="I4469" t="s">
        <v>78</v>
      </c>
      <c r="J4469">
        <f t="shared" si="414"/>
        <v>3</v>
      </c>
      <c r="K4469" s="2">
        <v>19</v>
      </c>
      <c r="L4469" s="3">
        <v>657.23199999999997</v>
      </c>
      <c r="M4469" s="4">
        <v>0.1</v>
      </c>
      <c r="N4469" s="5" t="s">
        <v>34</v>
      </c>
      <c r="O4469" s="3">
        <v>33.99</v>
      </c>
      <c r="P4469" s="3">
        <v>44.43</v>
      </c>
      <c r="Q4469" s="3">
        <v>46.59</v>
      </c>
      <c r="R4469" s="5" t="s">
        <v>1937</v>
      </c>
      <c r="S4469" s="5" t="s">
        <v>1938</v>
      </c>
      <c r="T4469" s="5" t="str">
        <f t="shared" si="415"/>
        <v>Hallie Redmond</v>
      </c>
      <c r="U4469" t="s">
        <v>1988</v>
      </c>
      <c r="V4469" s="5" t="s">
        <v>27</v>
      </c>
      <c r="W4469" s="5" t="s">
        <v>57</v>
      </c>
      <c r="X4469" s="5" t="s">
        <v>107</v>
      </c>
      <c r="Y4469" s="5" t="s">
        <v>2718</v>
      </c>
      <c r="Z4469" s="5" t="s">
        <v>106</v>
      </c>
      <c r="AA4469" s="4">
        <v>0.67</v>
      </c>
      <c r="AB4469" s="1">
        <v>40390</v>
      </c>
      <c r="AC4469" s="1">
        <v>27243</v>
      </c>
      <c r="AD4469">
        <f t="shared" si="416"/>
        <v>1</v>
      </c>
      <c r="AE4469">
        <f t="shared" ca="1" si="417"/>
        <v>50</v>
      </c>
      <c r="AF4469" t="str">
        <f t="shared" ca="1" si="418"/>
        <v>18-64</v>
      </c>
      <c r="AG4469" s="3">
        <f t="shared" si="419"/>
        <v>4.7881878947368426</v>
      </c>
      <c r="AH4469" t="str">
        <f>_xlfn.IFNA(VLOOKUP(Sales_Transactions[[#This Row],[Order ID]],Returned_Items[#All],2,FALSE),"Not Returned")</f>
        <v>Returned</v>
      </c>
    </row>
    <row r="4470" spans="1:34" x14ac:dyDescent="0.25">
      <c r="A4470">
        <v>56384</v>
      </c>
      <c r="C4470" t="s">
        <v>3102</v>
      </c>
      <c r="D4470" s="2" t="str">
        <f>TEXT(MID(Sales_Transactions[[#This Row],[Order Date]],2,5),"d/m/yyy")</f>
        <v>31/7/2012</v>
      </c>
      <c r="E4470" s="2" t="str">
        <f>TEXT(MID(Sales_Transactions[[#This Row],[Order Date]],2,5),"d")</f>
        <v>31</v>
      </c>
      <c r="F4470" s="2" t="str">
        <f>TEXT(MID(Sales_Transactions[[#This Row],[Order Date]],2,5),"m")</f>
        <v>7</v>
      </c>
      <c r="G4470" s="2" t="str">
        <f>TEXT(MID(Sales_Transactions[[#This Row],[Order Date]],2,5),"yyy")</f>
        <v>2012</v>
      </c>
      <c r="H4470" s="2" t="str">
        <f>TEXT(MID(Sales_Transactions[[#This Row],[Order Date]],2,5),"yyy/m")</f>
        <v>2012/7</v>
      </c>
      <c r="I4470" t="s">
        <v>101</v>
      </c>
      <c r="J4470">
        <f t="shared" si="414"/>
        <v>1</v>
      </c>
      <c r="K4470" s="2">
        <v>47</v>
      </c>
      <c r="L4470" s="3">
        <v>257.2</v>
      </c>
      <c r="M4470" s="4">
        <v>0.04</v>
      </c>
      <c r="N4470" s="5" t="s">
        <v>23</v>
      </c>
      <c r="O4470" s="3">
        <v>-2172.14</v>
      </c>
      <c r="P4470" s="3">
        <v>4.4800000000000004</v>
      </c>
      <c r="Q4470" s="3">
        <v>49</v>
      </c>
      <c r="R4470" s="5" t="s">
        <v>3177</v>
      </c>
      <c r="S4470" s="5" t="s">
        <v>3178</v>
      </c>
      <c r="T4470" s="5" t="str">
        <f t="shared" si="415"/>
        <v>Steven Roelle</v>
      </c>
      <c r="U4470" t="s">
        <v>1988</v>
      </c>
      <c r="V4470" s="5" t="s">
        <v>27</v>
      </c>
      <c r="W4470" s="5" t="s">
        <v>28</v>
      </c>
      <c r="X4470" s="5" t="s">
        <v>38</v>
      </c>
      <c r="Y4470" s="5" t="s">
        <v>182</v>
      </c>
      <c r="Z4470" s="5" t="s">
        <v>31</v>
      </c>
      <c r="AA4470" s="4">
        <v>0.6</v>
      </c>
      <c r="AB4470" s="1">
        <v>41122</v>
      </c>
      <c r="AC4470" s="1">
        <v>27343</v>
      </c>
      <c r="AD4470">
        <f t="shared" si="416"/>
        <v>1</v>
      </c>
      <c r="AE4470">
        <f t="shared" ca="1" si="417"/>
        <v>49</v>
      </c>
      <c r="AF4470" t="str">
        <f t="shared" ca="1" si="418"/>
        <v>18-64</v>
      </c>
      <c r="AG4470" s="3">
        <f t="shared" si="419"/>
        <v>1.1378342127659575</v>
      </c>
      <c r="AH4470" t="str">
        <f>_xlfn.IFNA(VLOOKUP(Sales_Transactions[[#This Row],[Order ID]],Returned_Items[#All],2,FALSE),"Not Returned")</f>
        <v>Not Returned</v>
      </c>
    </row>
    <row r="4471" spans="1:34" x14ac:dyDescent="0.25">
      <c r="A4471">
        <v>56384</v>
      </c>
      <c r="C4471" t="s">
        <v>3102</v>
      </c>
      <c r="D4471" s="2" t="str">
        <f>TEXT(MID(Sales_Transactions[[#This Row],[Order Date]],2,5),"d/m/yyy")</f>
        <v>31/7/2012</v>
      </c>
      <c r="E4471" s="2" t="str">
        <f>TEXT(MID(Sales_Transactions[[#This Row],[Order Date]],2,5),"d")</f>
        <v>31</v>
      </c>
      <c r="F4471" s="2" t="str">
        <f>TEXT(MID(Sales_Transactions[[#This Row],[Order Date]],2,5),"m")</f>
        <v>7</v>
      </c>
      <c r="G4471" s="2" t="str">
        <f>TEXT(MID(Sales_Transactions[[#This Row],[Order Date]],2,5),"yyy")</f>
        <v>2012</v>
      </c>
      <c r="H4471" s="2" t="str">
        <f>TEXT(MID(Sales_Transactions[[#This Row],[Order Date]],2,5),"yyy/m")</f>
        <v>2012/7</v>
      </c>
      <c r="I4471" t="s">
        <v>101</v>
      </c>
      <c r="J4471">
        <f t="shared" si="414"/>
        <v>1</v>
      </c>
      <c r="K4471" s="2">
        <v>29</v>
      </c>
      <c r="L4471" s="3">
        <v>6139.34</v>
      </c>
      <c r="M4471" s="4">
        <v>0.08</v>
      </c>
      <c r="N4471" s="5" t="s">
        <v>34</v>
      </c>
      <c r="O4471" s="3">
        <v>-528.65</v>
      </c>
      <c r="P4471" s="3">
        <v>218.75</v>
      </c>
      <c r="Q4471" s="3">
        <v>69.64</v>
      </c>
      <c r="R4471" s="5" t="s">
        <v>3177</v>
      </c>
      <c r="S4471" s="5" t="s">
        <v>3178</v>
      </c>
      <c r="T4471" s="5" t="str">
        <f t="shared" si="415"/>
        <v>Steven Roelle</v>
      </c>
      <c r="U4471" t="s">
        <v>1988</v>
      </c>
      <c r="V4471" s="5" t="s">
        <v>27</v>
      </c>
      <c r="W4471" s="5" t="s">
        <v>57</v>
      </c>
      <c r="X4471" s="5" t="s">
        <v>107</v>
      </c>
      <c r="Y4471" s="5" t="s">
        <v>397</v>
      </c>
      <c r="Z4471" s="5" t="s">
        <v>106</v>
      </c>
      <c r="AA4471" s="4">
        <v>0.77</v>
      </c>
      <c r="AB4471" s="1">
        <v>41123</v>
      </c>
      <c r="AC4471" s="1">
        <v>27330</v>
      </c>
      <c r="AD4471">
        <f t="shared" si="416"/>
        <v>2</v>
      </c>
      <c r="AE4471">
        <f t="shared" ca="1" si="417"/>
        <v>49</v>
      </c>
      <c r="AF4471" t="str">
        <f t="shared" ca="1" si="418"/>
        <v>18-64</v>
      </c>
      <c r="AG4471" s="3">
        <f t="shared" si="419"/>
        <v>9.9384482758620685</v>
      </c>
      <c r="AH4471" t="str">
        <f>_xlfn.IFNA(VLOOKUP(Sales_Transactions[[#This Row],[Order ID]],Returned_Items[#All],2,FALSE),"Not Returned")</f>
        <v>Not Returned</v>
      </c>
    </row>
    <row r="4472" spans="1:34" x14ac:dyDescent="0.25">
      <c r="A4472">
        <v>56646</v>
      </c>
      <c r="C4472" t="s">
        <v>751</v>
      </c>
      <c r="D4472" s="2" t="str">
        <f>TEXT(MID(Sales_Transactions[[#This Row],[Order Date]],2,5),"d/m/yyy")</f>
        <v>19/5/2010</v>
      </c>
      <c r="E4472" s="2" t="str">
        <f>TEXT(MID(Sales_Transactions[[#This Row],[Order Date]],2,5),"d")</f>
        <v>19</v>
      </c>
      <c r="F4472" s="2" t="str">
        <f>TEXT(MID(Sales_Transactions[[#This Row],[Order Date]],2,5),"m")</f>
        <v>5</v>
      </c>
      <c r="G4472" s="2" t="str">
        <f>TEXT(MID(Sales_Transactions[[#This Row],[Order Date]],2,5),"yyy")</f>
        <v>2010</v>
      </c>
      <c r="H4472" s="2" t="str">
        <f>TEXT(MID(Sales_Transactions[[#This Row],[Order Date]],2,5),"yyy/m")</f>
        <v>2010/5</v>
      </c>
      <c r="I4472" t="s">
        <v>101</v>
      </c>
      <c r="J4472">
        <f t="shared" si="414"/>
        <v>1</v>
      </c>
      <c r="K4472" s="2">
        <v>41</v>
      </c>
      <c r="L4472" s="3">
        <v>4257.2759999999998</v>
      </c>
      <c r="M4472" s="4">
        <v>0.04</v>
      </c>
      <c r="N4472" s="5" t="s">
        <v>23</v>
      </c>
      <c r="O4472" s="3">
        <v>1059.08</v>
      </c>
      <c r="P4472" s="3">
        <v>125.99</v>
      </c>
      <c r="Q4472" s="3">
        <v>2.5</v>
      </c>
      <c r="R4472" s="5" t="s">
        <v>2081</v>
      </c>
      <c r="S4472" s="5" t="s">
        <v>2082</v>
      </c>
      <c r="T4472" s="5" t="str">
        <f t="shared" si="415"/>
        <v>Duane Benoit</v>
      </c>
      <c r="U4472" t="s">
        <v>1988</v>
      </c>
      <c r="V4472" s="5" t="s">
        <v>74</v>
      </c>
      <c r="W4472" s="5" t="s">
        <v>48</v>
      </c>
      <c r="X4472" s="5" t="s">
        <v>49</v>
      </c>
      <c r="Y4472" s="5" t="s">
        <v>1671</v>
      </c>
      <c r="Z4472" s="5" t="s">
        <v>43</v>
      </c>
      <c r="AA4472" s="4">
        <v>0.6</v>
      </c>
      <c r="AB4472" s="1">
        <v>40318</v>
      </c>
      <c r="AC4472" s="1">
        <v>27081</v>
      </c>
      <c r="AD4472">
        <f t="shared" si="416"/>
        <v>1</v>
      </c>
      <c r="AE4472">
        <f t="shared" ca="1" si="417"/>
        <v>50</v>
      </c>
      <c r="AF4472" t="str">
        <f t="shared" ca="1" si="418"/>
        <v>18-64</v>
      </c>
      <c r="AG4472" s="3">
        <f t="shared" si="419"/>
        <v>3.1326732682926823</v>
      </c>
      <c r="AH4472" t="str">
        <f>_xlfn.IFNA(VLOOKUP(Sales_Transactions[[#This Row],[Order ID]],Returned_Items[#All],2,FALSE),"Not Returned")</f>
        <v>Not Returned</v>
      </c>
    </row>
    <row r="4473" spans="1:34" x14ac:dyDescent="0.25">
      <c r="A4473">
        <v>56967</v>
      </c>
      <c r="C4473" t="s">
        <v>551</v>
      </c>
      <c r="D4473" s="2" t="str">
        <f>TEXT(MID(Sales_Transactions[[#This Row],[Order Date]],2,5),"d/m/yyy")</f>
        <v>2/3/2012</v>
      </c>
      <c r="E4473" s="2" t="str">
        <f>TEXT(MID(Sales_Transactions[[#This Row],[Order Date]],2,5),"d")</f>
        <v>2</v>
      </c>
      <c r="F4473" s="2" t="str">
        <f>TEXT(MID(Sales_Transactions[[#This Row],[Order Date]],2,5),"m")</f>
        <v>3</v>
      </c>
      <c r="G4473" s="2" t="str">
        <f>TEXT(MID(Sales_Transactions[[#This Row],[Order Date]],2,5),"yyy")</f>
        <v>2012</v>
      </c>
      <c r="H4473" s="2" t="str">
        <f>TEXT(MID(Sales_Transactions[[#This Row],[Order Date]],2,5),"yyy/m")</f>
        <v>2012/3</v>
      </c>
      <c r="I4473" t="s">
        <v>22</v>
      </c>
      <c r="J4473">
        <f t="shared" si="414"/>
        <v>2</v>
      </c>
      <c r="K4473" s="2">
        <v>17</v>
      </c>
      <c r="L4473" s="3">
        <v>1383.9</v>
      </c>
      <c r="M4473" s="4">
        <v>0.05</v>
      </c>
      <c r="N4473" s="5" t="s">
        <v>67</v>
      </c>
      <c r="O4473" s="3">
        <v>311.58</v>
      </c>
      <c r="P4473" s="3">
        <v>83.1</v>
      </c>
      <c r="Q4473" s="3">
        <v>6.13</v>
      </c>
      <c r="R4473" s="5" t="s">
        <v>1814</v>
      </c>
      <c r="S4473" s="5" t="s">
        <v>2692</v>
      </c>
      <c r="T4473" s="5" t="str">
        <f t="shared" si="415"/>
        <v>Ken Brennan</v>
      </c>
      <c r="U4473" t="s">
        <v>1988</v>
      </c>
      <c r="V4473" s="5" t="s">
        <v>74</v>
      </c>
      <c r="W4473" s="5" t="s">
        <v>48</v>
      </c>
      <c r="X4473" s="5" t="s">
        <v>87</v>
      </c>
      <c r="Y4473" s="5" t="s">
        <v>965</v>
      </c>
      <c r="Z4473" s="5" t="s">
        <v>43</v>
      </c>
      <c r="AA4473" s="4">
        <v>0.45</v>
      </c>
      <c r="AB4473" s="1">
        <v>40977</v>
      </c>
      <c r="AC4473" s="1">
        <v>26731</v>
      </c>
      <c r="AD4473">
        <f t="shared" si="416"/>
        <v>7</v>
      </c>
      <c r="AE4473">
        <f t="shared" ca="1" si="417"/>
        <v>51</v>
      </c>
      <c r="AF4473" t="str">
        <f t="shared" ca="1" si="418"/>
        <v>18-64</v>
      </c>
      <c r="AG4473" s="3">
        <f t="shared" si="419"/>
        <v>5.2463794117647051</v>
      </c>
      <c r="AH4473" t="str">
        <f>_xlfn.IFNA(VLOOKUP(Sales_Transactions[[#This Row],[Order ID]],Returned_Items[#All],2,FALSE),"Not Returned")</f>
        <v>Not Returned</v>
      </c>
    </row>
    <row r="4474" spans="1:34" x14ac:dyDescent="0.25">
      <c r="A4474">
        <v>57479</v>
      </c>
      <c r="C4474" t="s">
        <v>1427</v>
      </c>
      <c r="D4474" s="2" t="str">
        <f>TEXT(MID(Sales_Transactions[[#This Row],[Order Date]],2,5),"d/m/yyy")</f>
        <v>15/3/2011</v>
      </c>
      <c r="E4474" s="2" t="str">
        <f>TEXT(MID(Sales_Transactions[[#This Row],[Order Date]],2,5),"d")</f>
        <v>15</v>
      </c>
      <c r="F4474" s="2" t="str">
        <f>TEXT(MID(Sales_Transactions[[#This Row],[Order Date]],2,5),"m")</f>
        <v>3</v>
      </c>
      <c r="G4474" s="2" t="str">
        <f>TEXT(MID(Sales_Transactions[[#This Row],[Order Date]],2,5),"yyy")</f>
        <v>2011</v>
      </c>
      <c r="H4474" s="2" t="str">
        <f>TEXT(MID(Sales_Transactions[[#This Row],[Order Date]],2,5),"yyy/m")</f>
        <v>2011/3</v>
      </c>
      <c r="I4474" t="s">
        <v>33</v>
      </c>
      <c r="J4474">
        <f t="shared" si="414"/>
        <v>4</v>
      </c>
      <c r="K4474" s="2">
        <v>37</v>
      </c>
      <c r="L4474" s="3">
        <v>132.12</v>
      </c>
      <c r="M4474" s="4">
        <v>7.0000000000000007E-2</v>
      </c>
      <c r="N4474" s="5" t="s">
        <v>23</v>
      </c>
      <c r="O4474" s="3">
        <v>54.78</v>
      </c>
      <c r="P4474" s="3">
        <v>3.75</v>
      </c>
      <c r="Q4474" s="3">
        <v>0.5</v>
      </c>
      <c r="R4474" s="5" t="s">
        <v>2433</v>
      </c>
      <c r="S4474" s="5" t="s">
        <v>2434</v>
      </c>
      <c r="T4474" s="5" t="str">
        <f t="shared" si="415"/>
        <v>Amy Cox</v>
      </c>
      <c r="U4474" t="s">
        <v>1988</v>
      </c>
      <c r="V4474" s="5" t="s">
        <v>47</v>
      </c>
      <c r="W4474" s="5" t="s">
        <v>28</v>
      </c>
      <c r="X4474" s="5" t="s">
        <v>115</v>
      </c>
      <c r="Y4474" s="5" t="s">
        <v>1679</v>
      </c>
      <c r="Z4474" s="5" t="s">
        <v>43</v>
      </c>
      <c r="AA4474" s="4">
        <v>0.37</v>
      </c>
      <c r="AB4474" s="1">
        <v>40618</v>
      </c>
      <c r="AC4474" s="1">
        <v>26955</v>
      </c>
      <c r="AD4474">
        <f t="shared" si="416"/>
        <v>1</v>
      </c>
      <c r="AE4474">
        <f t="shared" ca="1" si="417"/>
        <v>50</v>
      </c>
      <c r="AF4474" t="str">
        <f t="shared" ca="1" si="418"/>
        <v>18-64</v>
      </c>
      <c r="AG4474" s="3">
        <f t="shared" si="419"/>
        <v>0.11479391891891892</v>
      </c>
      <c r="AH4474" t="str">
        <f>_xlfn.IFNA(VLOOKUP(Sales_Transactions[[#This Row],[Order ID]],Returned_Items[#All],2,FALSE),"Not Returned")</f>
        <v>Not Returned</v>
      </c>
    </row>
    <row r="4475" spans="1:34" x14ac:dyDescent="0.25">
      <c r="A4475">
        <v>57699</v>
      </c>
      <c r="C4475" t="s">
        <v>1498</v>
      </c>
      <c r="D4475" s="2" t="str">
        <f>TEXT(MID(Sales_Transactions[[#This Row],[Order Date]],2,5),"d/m/yyy")</f>
        <v>10/11/2012</v>
      </c>
      <c r="E4475" s="2" t="str">
        <f>TEXT(MID(Sales_Transactions[[#This Row],[Order Date]],2,5),"d")</f>
        <v>10</v>
      </c>
      <c r="F4475" s="2" t="str">
        <f>TEXT(MID(Sales_Transactions[[#This Row],[Order Date]],2,5),"m")</f>
        <v>11</v>
      </c>
      <c r="G4475" s="2" t="str">
        <f>TEXT(MID(Sales_Transactions[[#This Row],[Order Date]],2,5),"yyy")</f>
        <v>2012</v>
      </c>
      <c r="H4475" s="2" t="str">
        <f>TEXT(MID(Sales_Transactions[[#This Row],[Order Date]],2,5),"yyy/m")</f>
        <v>2012/11</v>
      </c>
      <c r="I4475" t="s">
        <v>22</v>
      </c>
      <c r="J4475">
        <f t="shared" si="414"/>
        <v>2</v>
      </c>
      <c r="K4475" s="2">
        <v>47</v>
      </c>
      <c r="L4475" s="3">
        <v>1857.88</v>
      </c>
      <c r="M4475" s="4">
        <v>0.09</v>
      </c>
      <c r="N4475" s="5" t="s">
        <v>23</v>
      </c>
      <c r="O4475" s="3">
        <v>752.96</v>
      </c>
      <c r="P4475" s="3">
        <v>40.98</v>
      </c>
      <c r="Q4475" s="3">
        <v>1.99</v>
      </c>
      <c r="R4475" s="5" t="s">
        <v>2146</v>
      </c>
      <c r="S4475" s="5" t="s">
        <v>2841</v>
      </c>
      <c r="T4475" s="5" t="str">
        <f t="shared" si="415"/>
        <v>Pete Takahito</v>
      </c>
      <c r="U4475" t="s">
        <v>1988</v>
      </c>
      <c r="V4475" s="5" t="s">
        <v>47</v>
      </c>
      <c r="W4475" s="5" t="s">
        <v>48</v>
      </c>
      <c r="X4475" s="5" t="s">
        <v>87</v>
      </c>
      <c r="Y4475" s="5" t="s">
        <v>1227</v>
      </c>
      <c r="Z4475" s="5" t="s">
        <v>60</v>
      </c>
      <c r="AA4475" s="4">
        <v>0.44</v>
      </c>
      <c r="AB4475" s="1">
        <v>41228</v>
      </c>
      <c r="AC4475" s="1">
        <v>26769</v>
      </c>
      <c r="AD4475">
        <f t="shared" si="416"/>
        <v>5</v>
      </c>
      <c r="AE4475">
        <f t="shared" ca="1" si="417"/>
        <v>51</v>
      </c>
      <c r="AF4475" t="str">
        <f t="shared" ca="1" si="418"/>
        <v>18-64</v>
      </c>
      <c r="AG4475" s="3">
        <f t="shared" si="419"/>
        <v>0.91347059574468081</v>
      </c>
      <c r="AH4475" t="str">
        <f>_xlfn.IFNA(VLOOKUP(Sales_Transactions[[#This Row],[Order ID]],Returned_Items[#All],2,FALSE),"Not Returned")</f>
        <v>Not Returned</v>
      </c>
    </row>
    <row r="4476" spans="1:34" x14ac:dyDescent="0.25">
      <c r="A4476">
        <v>57699</v>
      </c>
      <c r="C4476" t="s">
        <v>1498</v>
      </c>
      <c r="D4476" s="2" t="str">
        <f>TEXT(MID(Sales_Transactions[[#This Row],[Order Date]],2,5),"d/m/yyy")</f>
        <v>10/11/2012</v>
      </c>
      <c r="E4476" s="2" t="str">
        <f>TEXT(MID(Sales_Transactions[[#This Row],[Order Date]],2,5),"d")</f>
        <v>10</v>
      </c>
      <c r="F4476" s="2" t="str">
        <f>TEXT(MID(Sales_Transactions[[#This Row],[Order Date]],2,5),"m")</f>
        <v>11</v>
      </c>
      <c r="G4476" s="2" t="str">
        <f>TEXT(MID(Sales_Transactions[[#This Row],[Order Date]],2,5),"yyy")</f>
        <v>2012</v>
      </c>
      <c r="H4476" s="2" t="str">
        <f>TEXT(MID(Sales_Transactions[[#This Row],[Order Date]],2,5),"yyy/m")</f>
        <v>2012/11</v>
      </c>
      <c r="I4476" t="s">
        <v>22</v>
      </c>
      <c r="J4476">
        <f t="shared" si="414"/>
        <v>2</v>
      </c>
      <c r="K4476" s="2">
        <v>36</v>
      </c>
      <c r="L4476" s="3">
        <v>2160.83</v>
      </c>
      <c r="M4476" s="4">
        <v>0.08</v>
      </c>
      <c r="N4476" s="5" t="s">
        <v>23</v>
      </c>
      <c r="O4476" s="3">
        <v>485.02</v>
      </c>
      <c r="P4476" s="3">
        <v>60.98</v>
      </c>
      <c r="Q4476" s="3">
        <v>19.989999999999998</v>
      </c>
      <c r="R4476" s="5" t="s">
        <v>2146</v>
      </c>
      <c r="S4476" s="5" t="s">
        <v>2841</v>
      </c>
      <c r="T4476" s="5" t="str">
        <f t="shared" si="415"/>
        <v>Pete Takahito</v>
      </c>
      <c r="U4476" t="s">
        <v>1988</v>
      </c>
      <c r="V4476" s="5" t="s">
        <v>47</v>
      </c>
      <c r="W4476" s="5" t="s">
        <v>28</v>
      </c>
      <c r="X4476" s="5" t="s">
        <v>98</v>
      </c>
      <c r="Y4476" s="5" t="s">
        <v>1316</v>
      </c>
      <c r="Z4476" s="5" t="s">
        <v>43</v>
      </c>
      <c r="AA4476" s="4">
        <v>0.38</v>
      </c>
      <c r="AB4476" s="1">
        <v>41227</v>
      </c>
      <c r="AC4476" s="1">
        <v>26786</v>
      </c>
      <c r="AD4476">
        <f t="shared" si="416"/>
        <v>4</v>
      </c>
      <c r="AE4476">
        <f t="shared" ca="1" si="417"/>
        <v>51</v>
      </c>
      <c r="AF4476" t="str">
        <f t="shared" ca="1" si="418"/>
        <v>18-64</v>
      </c>
      <c r="AG4476" s="3">
        <f t="shared" si="419"/>
        <v>2.2478115555555558</v>
      </c>
      <c r="AH4476" t="str">
        <f>_xlfn.IFNA(VLOOKUP(Sales_Transactions[[#This Row],[Order ID]],Returned_Items[#All],2,FALSE),"Not Returned")</f>
        <v>Not Returned</v>
      </c>
    </row>
    <row r="4477" spans="1:34" x14ac:dyDescent="0.25">
      <c r="A4477">
        <v>57699</v>
      </c>
      <c r="C4477" t="s">
        <v>1498</v>
      </c>
      <c r="D4477" s="2" t="str">
        <f>TEXT(MID(Sales_Transactions[[#This Row],[Order Date]],2,5),"d/m/yyy")</f>
        <v>10/11/2012</v>
      </c>
      <c r="E4477" s="2" t="str">
        <f>TEXT(MID(Sales_Transactions[[#This Row],[Order Date]],2,5),"d")</f>
        <v>10</v>
      </c>
      <c r="F4477" s="2" t="str">
        <f>TEXT(MID(Sales_Transactions[[#This Row],[Order Date]],2,5),"m")</f>
        <v>11</v>
      </c>
      <c r="G4477" s="2" t="str">
        <f>TEXT(MID(Sales_Transactions[[#This Row],[Order Date]],2,5),"yyy")</f>
        <v>2012</v>
      </c>
      <c r="H4477" s="2" t="str">
        <f>TEXT(MID(Sales_Transactions[[#This Row],[Order Date]],2,5),"yyy/m")</f>
        <v>2012/11</v>
      </c>
      <c r="I4477" t="s">
        <v>22</v>
      </c>
      <c r="J4477">
        <f t="shared" si="414"/>
        <v>2</v>
      </c>
      <c r="K4477" s="2">
        <v>20</v>
      </c>
      <c r="L4477" s="3">
        <v>43.94</v>
      </c>
      <c r="M4477" s="4">
        <v>0.09</v>
      </c>
      <c r="N4477" s="5" t="s">
        <v>23</v>
      </c>
      <c r="O4477" s="3">
        <v>-72.23</v>
      </c>
      <c r="P4477" s="3">
        <v>2.08</v>
      </c>
      <c r="Q4477" s="3">
        <v>5.33</v>
      </c>
      <c r="R4477" s="5" t="s">
        <v>2146</v>
      </c>
      <c r="S4477" s="5" t="s">
        <v>2841</v>
      </c>
      <c r="T4477" s="5" t="str">
        <f t="shared" si="415"/>
        <v>Pete Takahito</v>
      </c>
      <c r="U4477" t="s">
        <v>1988</v>
      </c>
      <c r="V4477" s="5" t="s">
        <v>47</v>
      </c>
      <c r="W4477" s="5" t="s">
        <v>57</v>
      </c>
      <c r="X4477" s="5" t="s">
        <v>58</v>
      </c>
      <c r="Y4477" s="5" t="s">
        <v>335</v>
      </c>
      <c r="Z4477" s="5" t="s">
        <v>43</v>
      </c>
      <c r="AA4477" s="4">
        <v>0.43</v>
      </c>
      <c r="AB4477" s="1">
        <v>41225</v>
      </c>
      <c r="AC4477" s="1">
        <v>26955</v>
      </c>
      <c r="AD4477">
        <f t="shared" si="416"/>
        <v>2</v>
      </c>
      <c r="AE4477">
        <f t="shared" ca="1" si="417"/>
        <v>50</v>
      </c>
      <c r="AF4477" t="str">
        <f t="shared" ca="1" si="418"/>
        <v>18-64</v>
      </c>
      <c r="AG4477" s="3">
        <f t="shared" si="419"/>
        <v>0.37040639999999997</v>
      </c>
      <c r="AH4477" t="str">
        <f>_xlfn.IFNA(VLOOKUP(Sales_Transactions[[#This Row],[Order ID]],Returned_Items[#All],2,FALSE),"Not Returned")</f>
        <v>Not Returned</v>
      </c>
    </row>
    <row r="4478" spans="1:34" x14ac:dyDescent="0.25">
      <c r="A4478">
        <v>58690</v>
      </c>
      <c r="C4478" t="s">
        <v>812</v>
      </c>
      <c r="D4478" s="2" t="str">
        <f>TEXT(MID(Sales_Transactions[[#This Row],[Order Date]],2,5),"d/m/yyy")</f>
        <v>5/11/2011</v>
      </c>
      <c r="E4478" s="2" t="str">
        <f>TEXT(MID(Sales_Transactions[[#This Row],[Order Date]],2,5),"d")</f>
        <v>5</v>
      </c>
      <c r="F4478" s="2" t="str">
        <f>TEXT(MID(Sales_Transactions[[#This Row],[Order Date]],2,5),"m")</f>
        <v>11</v>
      </c>
      <c r="G4478" s="2" t="str">
        <f>TEXT(MID(Sales_Transactions[[#This Row],[Order Date]],2,5),"yyy")</f>
        <v>2011</v>
      </c>
      <c r="H4478" s="2" t="str">
        <f>TEXT(MID(Sales_Transactions[[#This Row],[Order Date]],2,5),"yyy/m")</f>
        <v>2011/11</v>
      </c>
      <c r="I4478" t="s">
        <v>33</v>
      </c>
      <c r="J4478">
        <f t="shared" si="414"/>
        <v>4</v>
      </c>
      <c r="K4478" s="2">
        <v>14</v>
      </c>
      <c r="L4478" s="3">
        <v>3023.73</v>
      </c>
      <c r="M4478" s="4">
        <v>0.09</v>
      </c>
      <c r="N4478" s="5" t="s">
        <v>34</v>
      </c>
      <c r="O4478" s="3">
        <v>-1068.01</v>
      </c>
      <c r="P4478" s="3">
        <v>218.75</v>
      </c>
      <c r="Q4478" s="3">
        <v>69.64</v>
      </c>
      <c r="R4478" s="5" t="s">
        <v>3193</v>
      </c>
      <c r="S4478" s="5" t="s">
        <v>3194</v>
      </c>
      <c r="T4478" s="5" t="str">
        <f t="shared" si="415"/>
        <v>Kristen Hastings</v>
      </c>
      <c r="U4478" t="s">
        <v>1988</v>
      </c>
      <c r="V4478" s="5" t="s">
        <v>27</v>
      </c>
      <c r="W4478" s="5" t="s">
        <v>57</v>
      </c>
      <c r="X4478" s="5" t="s">
        <v>107</v>
      </c>
      <c r="Y4478" s="5" t="s">
        <v>397</v>
      </c>
      <c r="Z4478" s="5" t="s">
        <v>106</v>
      </c>
      <c r="AA4478" s="4">
        <v>0.77</v>
      </c>
      <c r="AB4478" s="1">
        <v>40853</v>
      </c>
      <c r="AC4478" s="1">
        <v>26969</v>
      </c>
      <c r="AD4478">
        <f t="shared" si="416"/>
        <v>1</v>
      </c>
      <c r="AE4478">
        <f t="shared" ca="1" si="417"/>
        <v>50</v>
      </c>
      <c r="AF4478" t="str">
        <f t="shared" ca="1" si="418"/>
        <v>18-64</v>
      </c>
      <c r="AG4478" s="3">
        <f t="shared" si="419"/>
        <v>20.585223214285715</v>
      </c>
      <c r="AH4478" t="str">
        <f>_xlfn.IFNA(VLOOKUP(Sales_Transactions[[#This Row],[Order ID]],Returned_Items[#All],2,FALSE),"Not Returned")</f>
        <v>Not Returned</v>
      </c>
    </row>
    <row r="4479" spans="1:34" x14ac:dyDescent="0.25">
      <c r="A4479">
        <v>58784</v>
      </c>
      <c r="C4479" t="s">
        <v>1138</v>
      </c>
      <c r="D4479" s="2" t="str">
        <f>TEXT(MID(Sales_Transactions[[#This Row],[Order Date]],2,5),"d/m/yyy")</f>
        <v>18/1/2009</v>
      </c>
      <c r="E4479" s="2" t="str">
        <f>TEXT(MID(Sales_Transactions[[#This Row],[Order Date]],2,5),"d")</f>
        <v>18</v>
      </c>
      <c r="F4479" s="2" t="str">
        <f>TEXT(MID(Sales_Transactions[[#This Row],[Order Date]],2,5),"m")</f>
        <v>1</v>
      </c>
      <c r="G4479" s="2" t="str">
        <f>TEXT(MID(Sales_Transactions[[#This Row],[Order Date]],2,5),"yyy")</f>
        <v>2009</v>
      </c>
      <c r="H4479" s="2" t="str">
        <f>TEXT(MID(Sales_Transactions[[#This Row],[Order Date]],2,5),"yyy/m")</f>
        <v>2009/1</v>
      </c>
      <c r="I4479" t="s">
        <v>78</v>
      </c>
      <c r="J4479">
        <f t="shared" si="414"/>
        <v>3</v>
      </c>
      <c r="K4479" s="2">
        <v>25</v>
      </c>
      <c r="L4479" s="3">
        <v>8875.17</v>
      </c>
      <c r="M4479" s="4">
        <v>0.05</v>
      </c>
      <c r="N4479" s="5" t="s">
        <v>34</v>
      </c>
      <c r="O4479" s="3">
        <v>2372.08</v>
      </c>
      <c r="P4479" s="3">
        <v>350.99</v>
      </c>
      <c r="Q4479" s="3">
        <v>39</v>
      </c>
      <c r="R4479" s="5" t="s">
        <v>3193</v>
      </c>
      <c r="S4479" s="5" t="s">
        <v>3194</v>
      </c>
      <c r="T4479" s="5" t="str">
        <f t="shared" si="415"/>
        <v>Kristen Hastings</v>
      </c>
      <c r="U4479" t="s">
        <v>1988</v>
      </c>
      <c r="V4479" s="5" t="s">
        <v>47</v>
      </c>
      <c r="W4479" s="5" t="s">
        <v>57</v>
      </c>
      <c r="X4479" s="5" t="s">
        <v>154</v>
      </c>
      <c r="Y4479" s="5" t="s">
        <v>2866</v>
      </c>
      <c r="Z4479" s="5" t="s">
        <v>40</v>
      </c>
      <c r="AA4479" s="4">
        <v>0.55000000000000004</v>
      </c>
      <c r="AB4479" s="1">
        <v>39833</v>
      </c>
      <c r="AC4479" s="1">
        <v>26887</v>
      </c>
      <c r="AD4479">
        <f t="shared" si="416"/>
        <v>2</v>
      </c>
      <c r="AE4479">
        <f t="shared" ca="1" si="417"/>
        <v>50</v>
      </c>
      <c r="AF4479" t="str">
        <f t="shared" ca="1" si="418"/>
        <v>18-64</v>
      </c>
      <c r="AG4479" s="3">
        <f t="shared" si="419"/>
        <v>15.5925802</v>
      </c>
      <c r="AH4479" t="str">
        <f>_xlfn.IFNA(VLOOKUP(Sales_Transactions[[#This Row],[Order ID]],Returned_Items[#All],2,FALSE),"Not Returned")</f>
        <v>Not Returned</v>
      </c>
    </row>
    <row r="4480" spans="1:34" x14ac:dyDescent="0.25">
      <c r="A4480">
        <v>58784</v>
      </c>
      <c r="C4480" t="s">
        <v>1138</v>
      </c>
      <c r="D4480" s="2" t="str">
        <f>TEXT(MID(Sales_Transactions[[#This Row],[Order Date]],2,5),"d/m/yyy")</f>
        <v>18/1/2009</v>
      </c>
      <c r="E4480" s="2" t="str">
        <f>TEXT(MID(Sales_Transactions[[#This Row],[Order Date]],2,5),"d")</f>
        <v>18</v>
      </c>
      <c r="F4480" s="2" t="str">
        <f>TEXT(MID(Sales_Transactions[[#This Row],[Order Date]],2,5),"m")</f>
        <v>1</v>
      </c>
      <c r="G4480" s="2" t="str">
        <f>TEXT(MID(Sales_Transactions[[#This Row],[Order Date]],2,5),"yyy")</f>
        <v>2009</v>
      </c>
      <c r="H4480" s="2" t="str">
        <f>TEXT(MID(Sales_Transactions[[#This Row],[Order Date]],2,5),"yyy/m")</f>
        <v>2009/1</v>
      </c>
      <c r="I4480" t="s">
        <v>78</v>
      </c>
      <c r="J4480">
        <f t="shared" si="414"/>
        <v>3</v>
      </c>
      <c r="K4480" s="2">
        <v>20</v>
      </c>
      <c r="L4480" s="3">
        <v>331.21</v>
      </c>
      <c r="M4480" s="4">
        <v>0.04</v>
      </c>
      <c r="N4480" s="5" t="s">
        <v>67</v>
      </c>
      <c r="O4480" s="3">
        <v>-67.38</v>
      </c>
      <c r="P4480" s="3">
        <v>15.99</v>
      </c>
      <c r="Q4480" s="3">
        <v>9.4</v>
      </c>
      <c r="R4480" s="5" t="s">
        <v>3193</v>
      </c>
      <c r="S4480" s="5" t="s">
        <v>3194</v>
      </c>
      <c r="T4480" s="5" t="str">
        <f t="shared" si="415"/>
        <v>Kristen Hastings</v>
      </c>
      <c r="U4480" t="s">
        <v>1988</v>
      </c>
      <c r="V4480" s="5" t="s">
        <v>47</v>
      </c>
      <c r="W4480" s="5" t="s">
        <v>48</v>
      </c>
      <c r="X4480" s="5" t="s">
        <v>324</v>
      </c>
      <c r="Y4480" s="5" t="s">
        <v>818</v>
      </c>
      <c r="Z4480" s="5" t="s">
        <v>43</v>
      </c>
      <c r="AA4480" s="4">
        <v>0.49</v>
      </c>
      <c r="AB4480" s="1">
        <v>39833</v>
      </c>
      <c r="AC4480" s="1">
        <v>27625</v>
      </c>
      <c r="AD4480">
        <f t="shared" si="416"/>
        <v>2</v>
      </c>
      <c r="AE4480">
        <f t="shared" ca="1" si="417"/>
        <v>48</v>
      </c>
      <c r="AF4480" t="str">
        <f t="shared" ca="1" si="418"/>
        <v>18-64</v>
      </c>
      <c r="AG4480" s="3">
        <f t="shared" si="419"/>
        <v>1.2691801999999999</v>
      </c>
      <c r="AH4480" t="str">
        <f>_xlfn.IFNA(VLOOKUP(Sales_Transactions[[#This Row],[Order ID]],Returned_Items[#All],2,FALSE),"Not Returned")</f>
        <v>Not Returned</v>
      </c>
    </row>
    <row r="4481" spans="1:34" x14ac:dyDescent="0.25">
      <c r="A4481">
        <v>59428</v>
      </c>
      <c r="C4481" t="s">
        <v>3195</v>
      </c>
      <c r="D4481" s="2" t="str">
        <f>TEXT(MID(Sales_Transactions[[#This Row],[Order Date]],2,5),"d/m/yyy")</f>
        <v>9/9/2010</v>
      </c>
      <c r="E4481" s="2" t="str">
        <f>TEXT(MID(Sales_Transactions[[#This Row],[Order Date]],2,5),"d")</f>
        <v>9</v>
      </c>
      <c r="F4481" s="2" t="str">
        <f>TEXT(MID(Sales_Transactions[[#This Row],[Order Date]],2,5),"m")</f>
        <v>9</v>
      </c>
      <c r="G4481" s="2" t="str">
        <f>TEXT(MID(Sales_Transactions[[#This Row],[Order Date]],2,5),"yyy")</f>
        <v>2010</v>
      </c>
      <c r="H4481" s="2" t="str">
        <f>TEXT(MID(Sales_Transactions[[#This Row],[Order Date]],2,5),"yyy/m")</f>
        <v>2010/9</v>
      </c>
      <c r="I4481" t="s">
        <v>33</v>
      </c>
      <c r="J4481">
        <f t="shared" si="414"/>
        <v>4</v>
      </c>
      <c r="K4481" s="2">
        <v>36</v>
      </c>
      <c r="L4481" s="3">
        <v>3602.12</v>
      </c>
      <c r="M4481" s="4">
        <v>0.05</v>
      </c>
      <c r="N4481" s="5" t="s">
        <v>34</v>
      </c>
      <c r="O4481" s="3">
        <v>-728.18</v>
      </c>
      <c r="P4481" s="3">
        <v>100.98</v>
      </c>
      <c r="Q4481" s="3">
        <v>45</v>
      </c>
      <c r="R4481" s="5" t="s">
        <v>1978</v>
      </c>
      <c r="S4481" s="5" t="s">
        <v>2740</v>
      </c>
      <c r="T4481" s="5" t="str">
        <f t="shared" si="415"/>
        <v>Katrina Willman</v>
      </c>
      <c r="U4481" t="s">
        <v>1988</v>
      </c>
      <c r="V4481" s="5" t="s">
        <v>37</v>
      </c>
      <c r="W4481" s="5" t="s">
        <v>57</v>
      </c>
      <c r="X4481" s="5" t="s">
        <v>154</v>
      </c>
      <c r="Y4481" s="5" t="s">
        <v>2603</v>
      </c>
      <c r="Z4481" s="5" t="s">
        <v>40</v>
      </c>
      <c r="AA4481" s="4">
        <v>0.69</v>
      </c>
      <c r="AB4481" s="1">
        <v>40431</v>
      </c>
      <c r="AC4481" s="1">
        <v>27627</v>
      </c>
      <c r="AD4481">
        <f t="shared" si="416"/>
        <v>1</v>
      </c>
      <c r="AE4481">
        <f t="shared" ca="1" si="417"/>
        <v>48</v>
      </c>
      <c r="AF4481" t="str">
        <f t="shared" ca="1" si="418"/>
        <v>18-64</v>
      </c>
      <c r="AG4481" s="3">
        <f t="shared" si="419"/>
        <v>4.0535974999999995</v>
      </c>
      <c r="AH4481" t="str">
        <f>_xlfn.IFNA(VLOOKUP(Sales_Transactions[[#This Row],[Order ID]],Returned_Items[#All],2,FALSE),"Not Returned")</f>
        <v>Not Returned</v>
      </c>
    </row>
    <row r="4482" spans="1:34" x14ac:dyDescent="0.25">
      <c r="A4482">
        <v>59428</v>
      </c>
      <c r="C4482" t="s">
        <v>3195</v>
      </c>
      <c r="D4482" s="2" t="str">
        <f>TEXT(MID(Sales_Transactions[[#This Row],[Order Date]],2,5),"d/m/yyy")</f>
        <v>9/9/2010</v>
      </c>
      <c r="E4482" s="2" t="str">
        <f>TEXT(MID(Sales_Transactions[[#This Row],[Order Date]],2,5),"d")</f>
        <v>9</v>
      </c>
      <c r="F4482" s="2" t="str">
        <f>TEXT(MID(Sales_Transactions[[#This Row],[Order Date]],2,5),"m")</f>
        <v>9</v>
      </c>
      <c r="G4482" s="2" t="str">
        <f>TEXT(MID(Sales_Transactions[[#This Row],[Order Date]],2,5),"yyy")</f>
        <v>2010</v>
      </c>
      <c r="H4482" s="2" t="str">
        <f>TEXT(MID(Sales_Transactions[[#This Row],[Order Date]],2,5),"yyy/m")</f>
        <v>2010/9</v>
      </c>
      <c r="I4482" t="s">
        <v>33</v>
      </c>
      <c r="J4482">
        <f t="shared" ref="J4482:J4545" si="420">IF(I4482="Making Critical",5,IF(I4482="High",4,IF(I4482="Medium",3,IF(I4482="Low",2,1))))</f>
        <v>4</v>
      </c>
      <c r="K4482" s="2">
        <v>43</v>
      </c>
      <c r="L4482" s="3">
        <v>1174.94</v>
      </c>
      <c r="M4482" s="4">
        <v>0.02</v>
      </c>
      <c r="N4482" s="5" t="s">
        <v>23</v>
      </c>
      <c r="O4482" s="3">
        <v>-125.79</v>
      </c>
      <c r="P4482" s="3">
        <v>27.42</v>
      </c>
      <c r="Q4482" s="3">
        <v>19.46</v>
      </c>
      <c r="R4482" s="5" t="s">
        <v>1978</v>
      </c>
      <c r="S4482" s="5" t="s">
        <v>2740</v>
      </c>
      <c r="T4482" s="5" t="str">
        <f t="shared" ref="T4482:T4545" si="421">R4482 &amp; " " &amp; S4482</f>
        <v>Katrina Willman</v>
      </c>
      <c r="U4482" t="s">
        <v>1988</v>
      </c>
      <c r="V4482" s="5" t="s">
        <v>37</v>
      </c>
      <c r="W4482" s="5" t="s">
        <v>57</v>
      </c>
      <c r="X4482" s="5" t="s">
        <v>58</v>
      </c>
      <c r="Y4482" s="5" t="s">
        <v>1809</v>
      </c>
      <c r="Z4482" s="5" t="s">
        <v>43</v>
      </c>
      <c r="AA4482" s="4">
        <v>0.44</v>
      </c>
      <c r="AB4482" s="1">
        <v>40430</v>
      </c>
      <c r="AC4482" s="1">
        <v>27598</v>
      </c>
      <c r="AD4482">
        <f t="shared" ref="AD4482:AD4545" si="422">_xlfn.DAYS(AB4482,D4482)</f>
        <v>0</v>
      </c>
      <c r="AE4482">
        <f t="shared" ref="AE4482:AE4545" ca="1" si="423">DATEDIF(AC4482,TODAY(),"Y")</f>
        <v>49</v>
      </c>
      <c r="AF4482" t="str">
        <f t="shared" ref="AF4482:AF4545" ca="1" si="424">IF(AE4482&lt;18,"Under 18",IF(AE4482&lt;65,"18-64","Over 65"))</f>
        <v>18-64</v>
      </c>
      <c r="AG4482" s="3">
        <f t="shared" ref="AG4482:AG4545" si="425" xml:space="preserve"> (P4482 - (M4482 / 100) * P4482 + Q4482) / K4482</f>
        <v>1.090105023255814</v>
      </c>
      <c r="AH4482" t="str">
        <f>_xlfn.IFNA(VLOOKUP(Sales_Transactions[[#This Row],[Order ID]],Returned_Items[#All],2,FALSE),"Not Returned")</f>
        <v>Not Returned</v>
      </c>
    </row>
    <row r="4483" spans="1:34" x14ac:dyDescent="0.25">
      <c r="A4483">
        <v>1444</v>
      </c>
      <c r="C4483" t="s">
        <v>1970</v>
      </c>
      <c r="D4483" s="2" t="str">
        <f>TEXT(MID(Sales_Transactions[[#This Row],[Order Date]],2,5),"d/m/yyy")</f>
        <v>5/12/2009</v>
      </c>
      <c r="E4483" s="2" t="str">
        <f>TEXT(MID(Sales_Transactions[[#This Row],[Order Date]],2,5),"d")</f>
        <v>5</v>
      </c>
      <c r="F4483" s="2" t="str">
        <f>TEXT(MID(Sales_Transactions[[#This Row],[Order Date]],2,5),"m")</f>
        <v>12</v>
      </c>
      <c r="G4483" s="2" t="str">
        <f>TEXT(MID(Sales_Transactions[[#This Row],[Order Date]],2,5),"yyy")</f>
        <v>2009</v>
      </c>
      <c r="H4483" s="2" t="str">
        <f>TEXT(MID(Sales_Transactions[[#This Row],[Order Date]],2,5),"yyy/m")</f>
        <v>2009/12</v>
      </c>
      <c r="I4483" t="s">
        <v>78</v>
      </c>
      <c r="J4483">
        <f t="shared" si="420"/>
        <v>3</v>
      </c>
      <c r="K4483" s="2">
        <v>25</v>
      </c>
      <c r="L4483" s="3">
        <v>772.24</v>
      </c>
      <c r="M4483" s="4">
        <v>7.0000000000000007E-2</v>
      </c>
      <c r="N4483" s="5" t="s">
        <v>23</v>
      </c>
      <c r="O4483" s="3">
        <v>181.98</v>
      </c>
      <c r="P4483" s="3">
        <v>30.98</v>
      </c>
      <c r="Q4483" s="3">
        <v>8.74</v>
      </c>
      <c r="R4483" s="5" t="s">
        <v>2481</v>
      </c>
      <c r="S4483" s="5" t="s">
        <v>2482</v>
      </c>
      <c r="T4483" s="5" t="str">
        <f t="shared" si="421"/>
        <v>Noel Staavos</v>
      </c>
      <c r="U4483" t="s">
        <v>1988</v>
      </c>
      <c r="V4483" s="5" t="s">
        <v>74</v>
      </c>
      <c r="W4483" s="5" t="s">
        <v>28</v>
      </c>
      <c r="X4483" s="5" t="s">
        <v>75</v>
      </c>
      <c r="Y4483" s="5" t="s">
        <v>1631</v>
      </c>
      <c r="Z4483" s="5" t="s">
        <v>43</v>
      </c>
      <c r="AA4483" s="4">
        <v>0.4</v>
      </c>
      <c r="AB4483" s="1">
        <v>40153</v>
      </c>
      <c r="AC4483" s="1">
        <v>27631</v>
      </c>
      <c r="AD4483">
        <f t="shared" si="422"/>
        <v>1</v>
      </c>
      <c r="AE4483">
        <f t="shared" ca="1" si="423"/>
        <v>48</v>
      </c>
      <c r="AF4483" t="str">
        <f t="shared" ca="1" si="424"/>
        <v>18-64</v>
      </c>
      <c r="AG4483" s="3">
        <f t="shared" si="425"/>
        <v>1.58793256</v>
      </c>
      <c r="AH4483" t="str">
        <f>_xlfn.IFNA(VLOOKUP(Sales_Transactions[[#This Row],[Order ID]],Returned_Items[#All],2,FALSE),"Not Returned")</f>
        <v>Not Returned</v>
      </c>
    </row>
    <row r="4484" spans="1:34" x14ac:dyDescent="0.25">
      <c r="A4484">
        <v>1921</v>
      </c>
      <c r="C4484" t="s">
        <v>339</v>
      </c>
      <c r="D4484" s="2" t="str">
        <f>TEXT(MID(Sales_Transactions[[#This Row],[Order Date]],2,5),"d/m/yyy")</f>
        <v>17/1/2009</v>
      </c>
      <c r="E4484" s="2" t="str">
        <f>TEXT(MID(Sales_Transactions[[#This Row],[Order Date]],2,5),"d")</f>
        <v>17</v>
      </c>
      <c r="F4484" s="2" t="str">
        <f>TEXT(MID(Sales_Transactions[[#This Row],[Order Date]],2,5),"m")</f>
        <v>1</v>
      </c>
      <c r="G4484" s="2" t="str">
        <f>TEXT(MID(Sales_Transactions[[#This Row],[Order Date]],2,5),"yyy")</f>
        <v>2009</v>
      </c>
      <c r="H4484" s="2" t="str">
        <f>TEXT(MID(Sales_Transactions[[#This Row],[Order Date]],2,5),"yyy/m")</f>
        <v>2009/1</v>
      </c>
      <c r="I4484" t="s">
        <v>78</v>
      </c>
      <c r="J4484">
        <f t="shared" si="420"/>
        <v>3</v>
      </c>
      <c r="K4484" s="2">
        <v>24</v>
      </c>
      <c r="L4484" s="3">
        <v>7871.91</v>
      </c>
      <c r="M4484" s="4">
        <v>0.05</v>
      </c>
      <c r="N4484" s="5" t="s">
        <v>34</v>
      </c>
      <c r="O4484" s="3">
        <v>541.47</v>
      </c>
      <c r="P4484" s="3">
        <v>328.14</v>
      </c>
      <c r="Q4484" s="3">
        <v>91.05</v>
      </c>
      <c r="R4484" s="5" t="s">
        <v>2799</v>
      </c>
      <c r="S4484" s="5" t="s">
        <v>2800</v>
      </c>
      <c r="T4484" s="5" t="str">
        <f t="shared" si="421"/>
        <v>Benjamin Venier</v>
      </c>
      <c r="U4484" t="s">
        <v>1988</v>
      </c>
      <c r="V4484" s="5" t="s">
        <v>27</v>
      </c>
      <c r="W4484" s="5" t="s">
        <v>28</v>
      </c>
      <c r="X4484" s="5" t="s">
        <v>38</v>
      </c>
      <c r="Y4484" s="5" t="s">
        <v>2087</v>
      </c>
      <c r="Z4484" s="5" t="s">
        <v>40</v>
      </c>
      <c r="AA4484" s="4">
        <v>0.56999999999999995</v>
      </c>
      <c r="AB4484" s="1">
        <v>39832</v>
      </c>
      <c r="AC4484" s="1">
        <v>27433</v>
      </c>
      <c r="AD4484">
        <f t="shared" si="422"/>
        <v>2</v>
      </c>
      <c r="AE4484">
        <f t="shared" ca="1" si="423"/>
        <v>49</v>
      </c>
      <c r="AF4484" t="str">
        <f t="shared" ca="1" si="424"/>
        <v>18-64</v>
      </c>
      <c r="AG4484" s="3">
        <f t="shared" si="425"/>
        <v>17.45941375</v>
      </c>
      <c r="AH4484" t="str">
        <f>_xlfn.IFNA(VLOOKUP(Sales_Transactions[[#This Row],[Order ID]],Returned_Items[#All],2,FALSE),"Not Returned")</f>
        <v>Returned</v>
      </c>
    </row>
    <row r="4485" spans="1:34" x14ac:dyDescent="0.25">
      <c r="A4485">
        <v>1985</v>
      </c>
      <c r="C4485" t="s">
        <v>556</v>
      </c>
      <c r="D4485" s="2" t="str">
        <f>TEXT(MID(Sales_Transactions[[#This Row],[Order Date]],2,5),"d/m/yyy")</f>
        <v>1/9/2009</v>
      </c>
      <c r="E4485" s="2" t="str">
        <f>TEXT(MID(Sales_Transactions[[#This Row],[Order Date]],2,5),"d")</f>
        <v>1</v>
      </c>
      <c r="F4485" s="2" t="str">
        <f>TEXT(MID(Sales_Transactions[[#This Row],[Order Date]],2,5),"m")</f>
        <v>9</v>
      </c>
      <c r="G4485" s="2" t="str">
        <f>TEXT(MID(Sales_Transactions[[#This Row],[Order Date]],2,5),"yyy")</f>
        <v>2009</v>
      </c>
      <c r="H4485" s="2" t="str">
        <f>TEXT(MID(Sales_Transactions[[#This Row],[Order Date]],2,5),"yyy/m")</f>
        <v>2009/9</v>
      </c>
      <c r="I4485" t="s">
        <v>52</v>
      </c>
      <c r="J4485">
        <f t="shared" si="420"/>
        <v>1</v>
      </c>
      <c r="K4485" s="2">
        <v>33</v>
      </c>
      <c r="L4485" s="3">
        <v>15464.01</v>
      </c>
      <c r="M4485" s="4">
        <v>0.05</v>
      </c>
      <c r="N4485" s="5" t="s">
        <v>34</v>
      </c>
      <c r="O4485" s="3">
        <v>4407.4399999999996</v>
      </c>
      <c r="P4485" s="3">
        <v>535.64</v>
      </c>
      <c r="Q4485" s="3">
        <v>14.7</v>
      </c>
      <c r="R4485" s="5" t="s">
        <v>2717</v>
      </c>
      <c r="S4485" s="5" t="s">
        <v>1595</v>
      </c>
      <c r="T4485" s="5" t="str">
        <f t="shared" si="421"/>
        <v>Katherine Murray</v>
      </c>
      <c r="U4485" t="s">
        <v>1988</v>
      </c>
      <c r="V4485" s="5" t="s">
        <v>74</v>
      </c>
      <c r="W4485" s="5" t="s">
        <v>48</v>
      </c>
      <c r="X4485" s="5" t="s">
        <v>324</v>
      </c>
      <c r="Y4485" s="5" t="s">
        <v>3196</v>
      </c>
      <c r="Z4485" s="5" t="s">
        <v>40</v>
      </c>
      <c r="AA4485" s="4">
        <v>0.59</v>
      </c>
      <c r="AB4485" s="1">
        <v>40059</v>
      </c>
      <c r="AC4485" s="1">
        <v>27522</v>
      </c>
      <c r="AD4485">
        <f t="shared" si="422"/>
        <v>2</v>
      </c>
      <c r="AE4485">
        <f t="shared" ca="1" si="423"/>
        <v>49</v>
      </c>
      <c r="AF4485" t="str">
        <f t="shared" ca="1" si="424"/>
        <v>18-64</v>
      </c>
      <c r="AG4485" s="3">
        <f t="shared" si="425"/>
        <v>16.668853939393941</v>
      </c>
      <c r="AH4485" t="str">
        <f>_xlfn.IFNA(VLOOKUP(Sales_Transactions[[#This Row],[Order ID]],Returned_Items[#All],2,FALSE),"Not Returned")</f>
        <v>Not Returned</v>
      </c>
    </row>
    <row r="4486" spans="1:34" x14ac:dyDescent="0.25">
      <c r="A4486">
        <v>2978</v>
      </c>
      <c r="C4486" t="s">
        <v>3197</v>
      </c>
      <c r="D4486" s="2" t="str">
        <f>TEXT(MID(Sales_Transactions[[#This Row],[Order Date]],2,5),"d/m/yyy")</f>
        <v>2/5/2011</v>
      </c>
      <c r="E4486" s="2" t="str">
        <f>TEXT(MID(Sales_Transactions[[#This Row],[Order Date]],2,5),"d")</f>
        <v>2</v>
      </c>
      <c r="F4486" s="2" t="str">
        <f>TEXT(MID(Sales_Transactions[[#This Row],[Order Date]],2,5),"m")</f>
        <v>5</v>
      </c>
      <c r="G4486" s="2" t="str">
        <f>TEXT(MID(Sales_Transactions[[#This Row],[Order Date]],2,5),"yyy")</f>
        <v>2011</v>
      </c>
      <c r="H4486" s="2" t="str">
        <f>TEXT(MID(Sales_Transactions[[#This Row],[Order Date]],2,5),"yyy/m")</f>
        <v>2011/5</v>
      </c>
      <c r="I4486" t="s">
        <v>101</v>
      </c>
      <c r="J4486">
        <f t="shared" si="420"/>
        <v>1</v>
      </c>
      <c r="K4486" s="2">
        <v>28</v>
      </c>
      <c r="L4486" s="3">
        <v>4671.1495000000004</v>
      </c>
      <c r="M4486" s="4">
        <v>7.0000000000000007E-2</v>
      </c>
      <c r="N4486" s="5" t="s">
        <v>23</v>
      </c>
      <c r="O4486" s="3">
        <v>947.31</v>
      </c>
      <c r="P4486" s="3">
        <v>200.99</v>
      </c>
      <c r="Q4486" s="3">
        <v>4.2</v>
      </c>
      <c r="R4486" s="5" t="s">
        <v>143</v>
      </c>
      <c r="S4486" s="5" t="s">
        <v>3198</v>
      </c>
      <c r="T4486" s="5" t="str">
        <f t="shared" si="421"/>
        <v>Alan Schoenberger</v>
      </c>
      <c r="U4486" t="s">
        <v>1988</v>
      </c>
      <c r="V4486" s="5" t="s">
        <v>47</v>
      </c>
      <c r="W4486" s="5" t="s">
        <v>48</v>
      </c>
      <c r="X4486" s="5" t="s">
        <v>49</v>
      </c>
      <c r="Y4486" s="5" t="s">
        <v>759</v>
      </c>
      <c r="Z4486" s="5" t="s">
        <v>43</v>
      </c>
      <c r="AA4486" s="4">
        <v>0.59</v>
      </c>
      <c r="AB4486" s="1">
        <v>40666</v>
      </c>
      <c r="AC4486" s="1">
        <v>27565</v>
      </c>
      <c r="AD4486">
        <f t="shared" si="422"/>
        <v>1</v>
      </c>
      <c r="AE4486">
        <f t="shared" ca="1" si="423"/>
        <v>49</v>
      </c>
      <c r="AF4486" t="str">
        <f t="shared" ca="1" si="424"/>
        <v>18-64</v>
      </c>
      <c r="AG4486" s="3">
        <f t="shared" si="425"/>
        <v>7.3231895357142855</v>
      </c>
      <c r="AH4486" t="str">
        <f>_xlfn.IFNA(VLOOKUP(Sales_Transactions[[#This Row],[Order ID]],Returned_Items[#All],2,FALSE),"Not Returned")</f>
        <v>Not Returned</v>
      </c>
    </row>
    <row r="4487" spans="1:34" x14ac:dyDescent="0.25">
      <c r="A4487">
        <v>7521</v>
      </c>
      <c r="C4487" t="s">
        <v>3199</v>
      </c>
      <c r="D4487" s="2" t="str">
        <f>TEXT(MID(Sales_Transactions[[#This Row],[Order Date]],2,5),"d/m/yyy")</f>
        <v>27/2/2011</v>
      </c>
      <c r="E4487" s="2" t="str">
        <f>TEXT(MID(Sales_Transactions[[#This Row],[Order Date]],2,5),"d")</f>
        <v>27</v>
      </c>
      <c r="F4487" s="2" t="str">
        <f>TEXT(MID(Sales_Transactions[[#This Row],[Order Date]],2,5),"m")</f>
        <v>2</v>
      </c>
      <c r="G4487" s="2" t="str">
        <f>TEXT(MID(Sales_Transactions[[#This Row],[Order Date]],2,5),"yyy")</f>
        <v>2011</v>
      </c>
      <c r="H4487" s="2" t="str">
        <f>TEXT(MID(Sales_Transactions[[#This Row],[Order Date]],2,5),"yyy/m")</f>
        <v>2011/2</v>
      </c>
      <c r="I4487" t="s">
        <v>22</v>
      </c>
      <c r="J4487">
        <f t="shared" si="420"/>
        <v>2</v>
      </c>
      <c r="K4487" s="2">
        <v>19</v>
      </c>
      <c r="L4487" s="3">
        <v>1942.1735000000001</v>
      </c>
      <c r="M4487" s="4">
        <v>0</v>
      </c>
      <c r="N4487" s="5" t="s">
        <v>67</v>
      </c>
      <c r="O4487" s="3">
        <v>400.82</v>
      </c>
      <c r="P4487" s="3">
        <v>115.99</v>
      </c>
      <c r="Q4487" s="3">
        <v>2.5</v>
      </c>
      <c r="R4487" s="5" t="s">
        <v>1583</v>
      </c>
      <c r="S4487" s="5" t="s">
        <v>2733</v>
      </c>
      <c r="T4487" s="5" t="str">
        <f t="shared" si="421"/>
        <v>Mark Packer</v>
      </c>
      <c r="U4487" t="s">
        <v>1988</v>
      </c>
      <c r="V4487" s="5" t="s">
        <v>27</v>
      </c>
      <c r="W4487" s="5" t="s">
        <v>48</v>
      </c>
      <c r="X4487" s="5" t="s">
        <v>49</v>
      </c>
      <c r="Y4487" s="5" t="s">
        <v>3069</v>
      </c>
      <c r="Z4487" s="5" t="s">
        <v>43</v>
      </c>
      <c r="AA4487" s="4">
        <v>0.55000000000000004</v>
      </c>
      <c r="AB4487" s="1">
        <v>40607</v>
      </c>
      <c r="AC4487" s="1">
        <v>26987</v>
      </c>
      <c r="AD4487">
        <f t="shared" si="422"/>
        <v>6</v>
      </c>
      <c r="AE4487">
        <f t="shared" ca="1" si="423"/>
        <v>50</v>
      </c>
      <c r="AF4487" t="str">
        <f t="shared" ca="1" si="424"/>
        <v>18-64</v>
      </c>
      <c r="AG4487" s="3">
        <f t="shared" si="425"/>
        <v>6.236315789473684</v>
      </c>
      <c r="AH4487" t="str">
        <f>_xlfn.IFNA(VLOOKUP(Sales_Transactions[[#This Row],[Order ID]],Returned_Items[#All],2,FALSE),"Not Returned")</f>
        <v>Returned</v>
      </c>
    </row>
    <row r="4488" spans="1:34" x14ac:dyDescent="0.25">
      <c r="A4488">
        <v>11206</v>
      </c>
      <c r="C4488" t="s">
        <v>2267</v>
      </c>
      <c r="D4488" s="2" t="str">
        <f>TEXT(MID(Sales_Transactions[[#This Row],[Order Date]],2,5),"d/m/yyy")</f>
        <v>28/12/2009</v>
      </c>
      <c r="E4488" s="2" t="str">
        <f>TEXT(MID(Sales_Transactions[[#This Row],[Order Date]],2,5),"d")</f>
        <v>28</v>
      </c>
      <c r="F4488" s="2" t="str">
        <f>TEXT(MID(Sales_Transactions[[#This Row],[Order Date]],2,5),"m")</f>
        <v>12</v>
      </c>
      <c r="G4488" s="2" t="str">
        <f>TEXT(MID(Sales_Transactions[[#This Row],[Order Date]],2,5),"yyy")</f>
        <v>2009</v>
      </c>
      <c r="H4488" s="2" t="str">
        <f>TEXT(MID(Sales_Transactions[[#This Row],[Order Date]],2,5),"yyy/m")</f>
        <v>2009/12</v>
      </c>
      <c r="I4488" t="s">
        <v>22</v>
      </c>
      <c r="J4488">
        <f t="shared" si="420"/>
        <v>2</v>
      </c>
      <c r="K4488" s="2">
        <v>26</v>
      </c>
      <c r="L4488" s="3">
        <v>1285.55</v>
      </c>
      <c r="M4488" s="4">
        <v>0.09</v>
      </c>
      <c r="N4488" s="5" t="s">
        <v>23</v>
      </c>
      <c r="O4488" s="3">
        <v>-17.03</v>
      </c>
      <c r="P4488" s="3">
        <v>49.99</v>
      </c>
      <c r="Q4488" s="3">
        <v>19.989999999999998</v>
      </c>
      <c r="R4488" s="5" t="s">
        <v>2623</v>
      </c>
      <c r="S4488" s="5" t="s">
        <v>2624</v>
      </c>
      <c r="T4488" s="5" t="str">
        <f t="shared" si="421"/>
        <v>Eric Barreto</v>
      </c>
      <c r="U4488" t="s">
        <v>1988</v>
      </c>
      <c r="V4488" s="5" t="s">
        <v>27</v>
      </c>
      <c r="W4488" s="5" t="s">
        <v>48</v>
      </c>
      <c r="X4488" s="5" t="s">
        <v>87</v>
      </c>
      <c r="Y4488" s="5" t="s">
        <v>996</v>
      </c>
      <c r="Z4488" s="5" t="s">
        <v>43</v>
      </c>
      <c r="AA4488" s="4">
        <v>0.41</v>
      </c>
      <c r="AB4488" s="1">
        <v>40177</v>
      </c>
      <c r="AC4488" s="1">
        <v>26930</v>
      </c>
      <c r="AD4488">
        <f t="shared" si="422"/>
        <v>2</v>
      </c>
      <c r="AE4488">
        <f t="shared" ca="1" si="423"/>
        <v>50</v>
      </c>
      <c r="AF4488" t="str">
        <f t="shared" ca="1" si="424"/>
        <v>18-64</v>
      </c>
      <c r="AG4488" s="3">
        <f t="shared" si="425"/>
        <v>2.6898080384615382</v>
      </c>
      <c r="AH4488" t="str">
        <f>_xlfn.IFNA(VLOOKUP(Sales_Transactions[[#This Row],[Order ID]],Returned_Items[#All],2,FALSE),"Not Returned")</f>
        <v>Not Returned</v>
      </c>
    </row>
    <row r="4489" spans="1:34" x14ac:dyDescent="0.25">
      <c r="A4489">
        <v>13351</v>
      </c>
      <c r="C4489" t="s">
        <v>498</v>
      </c>
      <c r="D4489" s="2" t="str">
        <f>TEXT(MID(Sales_Transactions[[#This Row],[Order Date]],2,5),"d/m/yyy")</f>
        <v>6/5/2010</v>
      </c>
      <c r="E4489" s="2" t="str">
        <f>TEXT(MID(Sales_Transactions[[#This Row],[Order Date]],2,5),"d")</f>
        <v>6</v>
      </c>
      <c r="F4489" s="2" t="str">
        <f>TEXT(MID(Sales_Transactions[[#This Row],[Order Date]],2,5),"m")</f>
        <v>5</v>
      </c>
      <c r="G4489" s="2" t="str">
        <f>TEXT(MID(Sales_Transactions[[#This Row],[Order Date]],2,5),"yyy")</f>
        <v>2010</v>
      </c>
      <c r="H4489" s="2" t="str">
        <f>TEXT(MID(Sales_Transactions[[#This Row],[Order Date]],2,5),"yyy/m")</f>
        <v>2010/5</v>
      </c>
      <c r="I4489" t="s">
        <v>78</v>
      </c>
      <c r="J4489">
        <f t="shared" si="420"/>
        <v>3</v>
      </c>
      <c r="K4489" s="2">
        <v>20</v>
      </c>
      <c r="L4489" s="3">
        <v>3331.81</v>
      </c>
      <c r="M4489" s="4">
        <v>0.08</v>
      </c>
      <c r="N4489" s="5" t="s">
        <v>23</v>
      </c>
      <c r="O4489" s="3">
        <v>484.15</v>
      </c>
      <c r="P4489" s="3">
        <v>179.99</v>
      </c>
      <c r="Q4489" s="3">
        <v>19.989999999999998</v>
      </c>
      <c r="R4489" s="5" t="s">
        <v>2618</v>
      </c>
      <c r="S4489" s="5" t="s">
        <v>1053</v>
      </c>
      <c r="T4489" s="5" t="str">
        <f t="shared" si="421"/>
        <v>Karl Brown</v>
      </c>
      <c r="U4489" t="s">
        <v>1988</v>
      </c>
      <c r="V4489" s="5" t="s">
        <v>47</v>
      </c>
      <c r="W4489" s="5" t="s">
        <v>48</v>
      </c>
      <c r="X4489" s="5" t="s">
        <v>87</v>
      </c>
      <c r="Y4489" s="5" t="s">
        <v>1402</v>
      </c>
      <c r="Z4489" s="5" t="s">
        <v>43</v>
      </c>
      <c r="AA4489" s="4">
        <v>0.48</v>
      </c>
      <c r="AB4489" s="1">
        <v>40305</v>
      </c>
      <c r="AC4489" s="1">
        <v>26916</v>
      </c>
      <c r="AD4489">
        <f t="shared" si="422"/>
        <v>1</v>
      </c>
      <c r="AE4489">
        <f t="shared" ca="1" si="423"/>
        <v>50</v>
      </c>
      <c r="AF4489" t="str">
        <f t="shared" ca="1" si="424"/>
        <v>18-64</v>
      </c>
      <c r="AG4489" s="3">
        <f t="shared" si="425"/>
        <v>9.9918004000000007</v>
      </c>
      <c r="AH4489" t="str">
        <f>_xlfn.IFNA(VLOOKUP(Sales_Transactions[[#This Row],[Order ID]],Returned_Items[#All],2,FALSE),"Not Returned")</f>
        <v>Not Returned</v>
      </c>
    </row>
    <row r="4490" spans="1:34" x14ac:dyDescent="0.25">
      <c r="A4490">
        <v>13476</v>
      </c>
      <c r="C4490" t="s">
        <v>2721</v>
      </c>
      <c r="D4490" s="2" t="str">
        <f>TEXT(MID(Sales_Transactions[[#This Row],[Order Date]],2,5),"d/m/yyy")</f>
        <v>16/10/2010</v>
      </c>
      <c r="E4490" s="2" t="str">
        <f>TEXT(MID(Sales_Transactions[[#This Row],[Order Date]],2,5),"d")</f>
        <v>16</v>
      </c>
      <c r="F4490" s="2" t="str">
        <f>TEXT(MID(Sales_Transactions[[#This Row],[Order Date]],2,5),"m")</f>
        <v>10</v>
      </c>
      <c r="G4490" s="2" t="str">
        <f>TEXT(MID(Sales_Transactions[[#This Row],[Order Date]],2,5),"yyy")</f>
        <v>2010</v>
      </c>
      <c r="H4490" s="2" t="str">
        <f>TEXT(MID(Sales_Transactions[[#This Row],[Order Date]],2,5),"yyy/m")</f>
        <v>2010/10</v>
      </c>
      <c r="I4490" t="s">
        <v>52</v>
      </c>
      <c r="J4490">
        <f t="shared" si="420"/>
        <v>1</v>
      </c>
      <c r="K4490" s="2">
        <v>31</v>
      </c>
      <c r="L4490" s="3">
        <v>972.35</v>
      </c>
      <c r="M4490" s="4">
        <v>0.05</v>
      </c>
      <c r="N4490" s="5" t="s">
        <v>23</v>
      </c>
      <c r="O4490" s="3">
        <v>10.96</v>
      </c>
      <c r="P4490" s="3">
        <v>30.73</v>
      </c>
      <c r="Q4490" s="3">
        <v>4</v>
      </c>
      <c r="R4490" s="5" t="s">
        <v>2481</v>
      </c>
      <c r="S4490" s="5" t="s">
        <v>2482</v>
      </c>
      <c r="T4490" s="5" t="str">
        <f t="shared" si="421"/>
        <v>Noel Staavos</v>
      </c>
      <c r="U4490" t="s">
        <v>1988</v>
      </c>
      <c r="V4490" s="5" t="s">
        <v>74</v>
      </c>
      <c r="W4490" s="5" t="s">
        <v>48</v>
      </c>
      <c r="X4490" s="5" t="s">
        <v>87</v>
      </c>
      <c r="Y4490" s="5" t="s">
        <v>424</v>
      </c>
      <c r="Z4490" s="5" t="s">
        <v>43</v>
      </c>
      <c r="AA4490" s="4">
        <v>0.75</v>
      </c>
      <c r="AB4490" s="1">
        <v>40467</v>
      </c>
      <c r="AC4490" s="1">
        <v>26750</v>
      </c>
      <c r="AD4490">
        <f t="shared" si="422"/>
        <v>0</v>
      </c>
      <c r="AE4490">
        <f t="shared" ca="1" si="423"/>
        <v>51</v>
      </c>
      <c r="AF4490" t="str">
        <f t="shared" ca="1" si="424"/>
        <v>18-64</v>
      </c>
      <c r="AG4490" s="3">
        <f t="shared" si="425"/>
        <v>1.119826935483871</v>
      </c>
      <c r="AH4490" t="str">
        <f>_xlfn.IFNA(VLOOKUP(Sales_Transactions[[#This Row],[Order ID]],Returned_Items[#All],2,FALSE),"Not Returned")</f>
        <v>Not Returned</v>
      </c>
    </row>
    <row r="4491" spans="1:34" x14ac:dyDescent="0.25">
      <c r="A4491">
        <v>15399</v>
      </c>
      <c r="C4491" t="s">
        <v>684</v>
      </c>
      <c r="D4491" s="2" t="str">
        <f>TEXT(MID(Sales_Transactions[[#This Row],[Order Date]],2,5),"d/m/yyy")</f>
        <v>13/5/2012</v>
      </c>
      <c r="E4491" s="2" t="str">
        <f>TEXT(MID(Sales_Transactions[[#This Row],[Order Date]],2,5),"d")</f>
        <v>13</v>
      </c>
      <c r="F4491" s="2" t="str">
        <f>TEXT(MID(Sales_Transactions[[#This Row],[Order Date]],2,5),"m")</f>
        <v>5</v>
      </c>
      <c r="G4491" s="2" t="str">
        <f>TEXT(MID(Sales_Transactions[[#This Row],[Order Date]],2,5),"yyy")</f>
        <v>2012</v>
      </c>
      <c r="H4491" s="2" t="str">
        <f>TEXT(MID(Sales_Transactions[[#This Row],[Order Date]],2,5),"yyy/m")</f>
        <v>2012/5</v>
      </c>
      <c r="I4491" t="s">
        <v>101</v>
      </c>
      <c r="J4491">
        <f t="shared" si="420"/>
        <v>1</v>
      </c>
      <c r="K4491" s="2">
        <v>38</v>
      </c>
      <c r="L4491" s="3">
        <v>3988.0895</v>
      </c>
      <c r="M4491" s="4">
        <v>0.02</v>
      </c>
      <c r="N4491" s="5" t="s">
        <v>23</v>
      </c>
      <c r="O4491" s="3">
        <v>969.86</v>
      </c>
      <c r="P4491" s="3">
        <v>125.99</v>
      </c>
      <c r="Q4491" s="3">
        <v>4.2</v>
      </c>
      <c r="R4491" s="5" t="s">
        <v>2799</v>
      </c>
      <c r="S4491" s="5" t="s">
        <v>2800</v>
      </c>
      <c r="T4491" s="5" t="str">
        <f t="shared" si="421"/>
        <v>Benjamin Venier</v>
      </c>
      <c r="U4491" t="s">
        <v>1988</v>
      </c>
      <c r="V4491" s="5" t="s">
        <v>27</v>
      </c>
      <c r="W4491" s="5" t="s">
        <v>48</v>
      </c>
      <c r="X4491" s="5" t="s">
        <v>49</v>
      </c>
      <c r="Y4491" s="5" t="s">
        <v>2801</v>
      </c>
      <c r="Z4491" s="5" t="s">
        <v>43</v>
      </c>
      <c r="AA4491" s="4">
        <v>0.59</v>
      </c>
      <c r="AB4491" s="1">
        <v>41044</v>
      </c>
      <c r="AC4491" s="1">
        <v>26506</v>
      </c>
      <c r="AD4491">
        <f t="shared" si="422"/>
        <v>2</v>
      </c>
      <c r="AE4491">
        <f t="shared" ca="1" si="423"/>
        <v>52</v>
      </c>
      <c r="AF4491" t="str">
        <f t="shared" ca="1" si="424"/>
        <v>18-64</v>
      </c>
      <c r="AG4491" s="3">
        <f t="shared" si="425"/>
        <v>3.4253895263157887</v>
      </c>
      <c r="AH4491" t="str">
        <f>_xlfn.IFNA(VLOOKUP(Sales_Transactions[[#This Row],[Order ID]],Returned_Items[#All],2,FALSE),"Not Returned")</f>
        <v>Not Returned</v>
      </c>
    </row>
    <row r="4492" spans="1:34" x14ac:dyDescent="0.25">
      <c r="A4492">
        <v>15687</v>
      </c>
      <c r="C4492" t="s">
        <v>385</v>
      </c>
      <c r="D4492" s="2" t="str">
        <f>TEXT(MID(Sales_Transactions[[#This Row],[Order Date]],2,5),"d/m/yyy")</f>
        <v>9/4/2012</v>
      </c>
      <c r="E4492" s="2" t="str">
        <f>TEXT(MID(Sales_Transactions[[#This Row],[Order Date]],2,5),"d")</f>
        <v>9</v>
      </c>
      <c r="F4492" s="2" t="str">
        <f>TEXT(MID(Sales_Transactions[[#This Row],[Order Date]],2,5),"m")</f>
        <v>4</v>
      </c>
      <c r="G4492" s="2" t="str">
        <f>TEXT(MID(Sales_Transactions[[#This Row],[Order Date]],2,5),"yyy")</f>
        <v>2012</v>
      </c>
      <c r="H4492" s="2" t="str">
        <f>TEXT(MID(Sales_Transactions[[#This Row],[Order Date]],2,5),"yyy/m")</f>
        <v>2012/4</v>
      </c>
      <c r="I4492" t="s">
        <v>101</v>
      </c>
      <c r="J4492">
        <f t="shared" si="420"/>
        <v>1</v>
      </c>
      <c r="K4492" s="2">
        <v>48</v>
      </c>
      <c r="L4492" s="3">
        <v>3400.63</v>
      </c>
      <c r="M4492" s="4">
        <v>0.08</v>
      </c>
      <c r="N4492" s="5" t="s">
        <v>34</v>
      </c>
      <c r="O4492" s="3">
        <v>-892.79</v>
      </c>
      <c r="P4492" s="3">
        <v>70.98</v>
      </c>
      <c r="Q4492" s="3">
        <v>46.74</v>
      </c>
      <c r="R4492" s="5" t="s">
        <v>2799</v>
      </c>
      <c r="S4492" s="5" t="s">
        <v>2800</v>
      </c>
      <c r="T4492" s="5" t="str">
        <f t="shared" si="421"/>
        <v>Benjamin Venier</v>
      </c>
      <c r="U4492" t="s">
        <v>1988</v>
      </c>
      <c r="V4492" s="5" t="s">
        <v>27</v>
      </c>
      <c r="W4492" s="5" t="s">
        <v>57</v>
      </c>
      <c r="X4492" s="5" t="s">
        <v>104</v>
      </c>
      <c r="Y4492" s="5" t="s">
        <v>1745</v>
      </c>
      <c r="Z4492" s="5" t="s">
        <v>106</v>
      </c>
      <c r="AA4492" s="4">
        <v>0.56000000000000005</v>
      </c>
      <c r="AB4492" s="1">
        <v>41011</v>
      </c>
      <c r="AC4492" s="1">
        <v>26332</v>
      </c>
      <c r="AD4492">
        <f t="shared" si="422"/>
        <v>3</v>
      </c>
      <c r="AE4492">
        <f t="shared" ca="1" si="423"/>
        <v>52</v>
      </c>
      <c r="AF4492" t="str">
        <f t="shared" ca="1" si="424"/>
        <v>18-64</v>
      </c>
      <c r="AG4492" s="3">
        <f t="shared" si="425"/>
        <v>2.451317</v>
      </c>
      <c r="AH4492" t="str">
        <f>_xlfn.IFNA(VLOOKUP(Sales_Transactions[[#This Row],[Order ID]],Returned_Items[#All],2,FALSE),"Not Returned")</f>
        <v>Not Returned</v>
      </c>
    </row>
    <row r="4493" spans="1:34" x14ac:dyDescent="0.25">
      <c r="A4493">
        <v>23169</v>
      </c>
      <c r="C4493" t="s">
        <v>1222</v>
      </c>
      <c r="D4493" s="2" t="str">
        <f>TEXT(MID(Sales_Transactions[[#This Row],[Order Date]],2,5),"d/m/yyy")</f>
        <v>23/6/2011</v>
      </c>
      <c r="E4493" s="2" t="str">
        <f>TEXT(MID(Sales_Transactions[[#This Row],[Order Date]],2,5),"d")</f>
        <v>23</v>
      </c>
      <c r="F4493" s="2" t="str">
        <f>TEXT(MID(Sales_Transactions[[#This Row],[Order Date]],2,5),"m")</f>
        <v>6</v>
      </c>
      <c r="G4493" s="2" t="str">
        <f>TEXT(MID(Sales_Transactions[[#This Row],[Order Date]],2,5),"yyy")</f>
        <v>2011</v>
      </c>
      <c r="H4493" s="2" t="str">
        <f>TEXT(MID(Sales_Transactions[[#This Row],[Order Date]],2,5),"yyy/m")</f>
        <v>2011/6</v>
      </c>
      <c r="I4493" t="s">
        <v>101</v>
      </c>
      <c r="J4493">
        <f t="shared" si="420"/>
        <v>1</v>
      </c>
      <c r="K4493" s="2">
        <v>22</v>
      </c>
      <c r="L4493" s="3">
        <v>1683.57</v>
      </c>
      <c r="M4493" s="4">
        <v>0.1</v>
      </c>
      <c r="N4493" s="5" t="s">
        <v>23</v>
      </c>
      <c r="O4493" s="3">
        <v>346.54</v>
      </c>
      <c r="P4493" s="3">
        <v>80.98</v>
      </c>
      <c r="Q4493" s="3">
        <v>7.18</v>
      </c>
      <c r="R4493" s="5" t="s">
        <v>2618</v>
      </c>
      <c r="S4493" s="5" t="s">
        <v>1053</v>
      </c>
      <c r="T4493" s="5" t="str">
        <f t="shared" si="421"/>
        <v>Karl Brown</v>
      </c>
      <c r="U4493" t="s">
        <v>1988</v>
      </c>
      <c r="V4493" s="5" t="s">
        <v>74</v>
      </c>
      <c r="W4493" s="5" t="s">
        <v>48</v>
      </c>
      <c r="X4493" s="5" t="s">
        <v>87</v>
      </c>
      <c r="Y4493" s="5" t="s">
        <v>1166</v>
      </c>
      <c r="Z4493" s="5" t="s">
        <v>43</v>
      </c>
      <c r="AA4493" s="4">
        <v>0.48</v>
      </c>
      <c r="AB4493" s="1">
        <v>40719</v>
      </c>
      <c r="AC4493" s="1">
        <v>26412</v>
      </c>
      <c r="AD4493">
        <f t="shared" si="422"/>
        <v>2</v>
      </c>
      <c r="AE4493">
        <f t="shared" ca="1" si="423"/>
        <v>52</v>
      </c>
      <c r="AF4493" t="str">
        <f t="shared" ca="1" si="424"/>
        <v>18-64</v>
      </c>
      <c r="AG4493" s="3">
        <f t="shared" si="425"/>
        <v>4.0035918181818184</v>
      </c>
      <c r="AH4493" t="str">
        <f>_xlfn.IFNA(VLOOKUP(Sales_Transactions[[#This Row],[Order ID]],Returned_Items[#All],2,FALSE),"Not Returned")</f>
        <v>Not Returned</v>
      </c>
    </row>
    <row r="4494" spans="1:34" x14ac:dyDescent="0.25">
      <c r="A4494">
        <v>32292</v>
      </c>
      <c r="C4494" t="s">
        <v>2454</v>
      </c>
      <c r="D4494" s="2" t="str">
        <f>TEXT(MID(Sales_Transactions[[#This Row],[Order Date]],2,5),"d/m/yyy")</f>
        <v>15/2/2012</v>
      </c>
      <c r="E4494" s="2" t="str">
        <f>TEXT(MID(Sales_Transactions[[#This Row],[Order Date]],2,5),"d")</f>
        <v>15</v>
      </c>
      <c r="F4494" s="2" t="str">
        <f>TEXT(MID(Sales_Transactions[[#This Row],[Order Date]],2,5),"m")</f>
        <v>2</v>
      </c>
      <c r="G4494" s="2" t="str">
        <f>TEXT(MID(Sales_Transactions[[#This Row],[Order Date]],2,5),"yyy")</f>
        <v>2012</v>
      </c>
      <c r="H4494" s="2" t="str">
        <f>TEXT(MID(Sales_Transactions[[#This Row],[Order Date]],2,5),"yyy/m")</f>
        <v>2012/2</v>
      </c>
      <c r="I4494" t="s">
        <v>22</v>
      </c>
      <c r="J4494">
        <f t="shared" si="420"/>
        <v>2</v>
      </c>
      <c r="K4494" s="2">
        <v>1</v>
      </c>
      <c r="L4494" s="3">
        <v>13.53</v>
      </c>
      <c r="M4494" s="4">
        <v>7.0000000000000007E-2</v>
      </c>
      <c r="N4494" s="5" t="s">
        <v>23</v>
      </c>
      <c r="O4494" s="3">
        <v>-6.73</v>
      </c>
      <c r="P4494" s="3">
        <v>11.55</v>
      </c>
      <c r="Q4494" s="3">
        <v>2.36</v>
      </c>
      <c r="R4494" s="5" t="s">
        <v>2667</v>
      </c>
      <c r="S4494" s="5" t="s">
        <v>2668</v>
      </c>
      <c r="T4494" s="5" t="str">
        <f t="shared" si="421"/>
        <v>Ben Peterman</v>
      </c>
      <c r="U4494" t="s">
        <v>1988</v>
      </c>
      <c r="V4494" s="5" t="s">
        <v>47</v>
      </c>
      <c r="W4494" s="5" t="s">
        <v>28</v>
      </c>
      <c r="X4494" s="5" t="s">
        <v>124</v>
      </c>
      <c r="Y4494" s="5" t="s">
        <v>1746</v>
      </c>
      <c r="Z4494" s="5" t="s">
        <v>84</v>
      </c>
      <c r="AA4494" s="4">
        <v>0.55000000000000004</v>
      </c>
      <c r="AB4494" s="1">
        <v>40956</v>
      </c>
      <c r="AC4494" s="1">
        <v>26591</v>
      </c>
      <c r="AD4494">
        <f t="shared" si="422"/>
        <v>2</v>
      </c>
      <c r="AE4494">
        <f t="shared" ca="1" si="423"/>
        <v>51</v>
      </c>
      <c r="AF4494" t="str">
        <f t="shared" ca="1" si="424"/>
        <v>18-64</v>
      </c>
      <c r="AG4494" s="3">
        <f t="shared" si="425"/>
        <v>13.901915000000001</v>
      </c>
      <c r="AH4494" t="str">
        <f>_xlfn.IFNA(VLOOKUP(Sales_Transactions[[#This Row],[Order ID]],Returned_Items[#All],2,FALSE),"Not Returned")</f>
        <v>Not Returned</v>
      </c>
    </row>
    <row r="4495" spans="1:34" x14ac:dyDescent="0.25">
      <c r="A4495">
        <v>32389</v>
      </c>
      <c r="C4495" t="s">
        <v>2746</v>
      </c>
      <c r="D4495" s="2" t="str">
        <f>TEXT(MID(Sales_Transactions[[#This Row],[Order Date]],2,5),"d/m/yyy")</f>
        <v>31/10/2010</v>
      </c>
      <c r="E4495" s="2" t="str">
        <f>TEXT(MID(Sales_Transactions[[#This Row],[Order Date]],2,5),"d")</f>
        <v>31</v>
      </c>
      <c r="F4495" s="2" t="str">
        <f>TEXT(MID(Sales_Transactions[[#This Row],[Order Date]],2,5),"m")</f>
        <v>10</v>
      </c>
      <c r="G4495" s="2" t="str">
        <f>TEXT(MID(Sales_Transactions[[#This Row],[Order Date]],2,5),"yyy")</f>
        <v>2010</v>
      </c>
      <c r="H4495" s="2" t="str">
        <f>TEXT(MID(Sales_Transactions[[#This Row],[Order Date]],2,5),"yyy/m")</f>
        <v>2010/10</v>
      </c>
      <c r="I4495" t="s">
        <v>78</v>
      </c>
      <c r="J4495">
        <f t="shared" si="420"/>
        <v>3</v>
      </c>
      <c r="K4495" s="2">
        <v>1</v>
      </c>
      <c r="L4495" s="3">
        <v>65.466999999999999</v>
      </c>
      <c r="M4495" s="4">
        <v>0.06</v>
      </c>
      <c r="N4495" s="5" t="s">
        <v>67</v>
      </c>
      <c r="O4495" s="3">
        <v>-257.41000000000003</v>
      </c>
      <c r="P4495" s="3">
        <v>65.989999999999995</v>
      </c>
      <c r="Q4495" s="3">
        <v>8.8000000000000007</v>
      </c>
      <c r="R4495" s="5" t="s">
        <v>2313</v>
      </c>
      <c r="S4495" s="5" t="s">
        <v>2747</v>
      </c>
      <c r="T4495" s="5" t="str">
        <f t="shared" si="421"/>
        <v>Dave Poirier</v>
      </c>
      <c r="U4495" t="s">
        <v>1988</v>
      </c>
      <c r="V4495" s="5" t="s">
        <v>27</v>
      </c>
      <c r="W4495" s="5" t="s">
        <v>48</v>
      </c>
      <c r="X4495" s="5" t="s">
        <v>49</v>
      </c>
      <c r="Y4495" s="5" t="s">
        <v>2007</v>
      </c>
      <c r="Z4495" s="5" t="s">
        <v>43</v>
      </c>
      <c r="AA4495" s="4">
        <v>0.57999999999999996</v>
      </c>
      <c r="AB4495" s="1">
        <v>40483</v>
      </c>
      <c r="AC4495" s="1">
        <v>26561</v>
      </c>
      <c r="AD4495">
        <f t="shared" si="422"/>
        <v>1</v>
      </c>
      <c r="AE4495">
        <f t="shared" ca="1" si="423"/>
        <v>51</v>
      </c>
      <c r="AF4495" t="str">
        <f t="shared" ca="1" si="424"/>
        <v>18-64</v>
      </c>
      <c r="AG4495" s="3">
        <f t="shared" si="425"/>
        <v>74.750405999999998</v>
      </c>
      <c r="AH4495" t="str">
        <f>_xlfn.IFNA(VLOOKUP(Sales_Transactions[[#This Row],[Order ID]],Returned_Items[#All],2,FALSE),"Not Returned")</f>
        <v>Not Returned</v>
      </c>
    </row>
    <row r="4496" spans="1:34" x14ac:dyDescent="0.25">
      <c r="A4496">
        <v>37863</v>
      </c>
      <c r="C4496" t="s">
        <v>1625</v>
      </c>
      <c r="D4496" s="2" t="str">
        <f>TEXT(MID(Sales_Transactions[[#This Row],[Order Date]],2,5),"d/m/yyy")</f>
        <v>24/2/2011</v>
      </c>
      <c r="E4496" s="2" t="str">
        <f>TEXT(MID(Sales_Transactions[[#This Row],[Order Date]],2,5),"d")</f>
        <v>24</v>
      </c>
      <c r="F4496" s="2" t="str">
        <f>TEXT(MID(Sales_Transactions[[#This Row],[Order Date]],2,5),"m")</f>
        <v>2</v>
      </c>
      <c r="G4496" s="2" t="str">
        <f>TEXT(MID(Sales_Transactions[[#This Row],[Order Date]],2,5),"yyy")</f>
        <v>2011</v>
      </c>
      <c r="H4496" s="2" t="str">
        <f>TEXT(MID(Sales_Transactions[[#This Row],[Order Date]],2,5),"yyy/m")</f>
        <v>2011/2</v>
      </c>
      <c r="I4496" t="s">
        <v>33</v>
      </c>
      <c r="J4496">
        <f t="shared" si="420"/>
        <v>4</v>
      </c>
      <c r="K4496" s="2">
        <v>27</v>
      </c>
      <c r="L4496" s="3">
        <v>305.05</v>
      </c>
      <c r="M4496" s="4">
        <v>0.04</v>
      </c>
      <c r="N4496" s="5" t="s">
        <v>23</v>
      </c>
      <c r="O4496" s="3">
        <v>23.12</v>
      </c>
      <c r="P4496" s="3">
        <v>10.98</v>
      </c>
      <c r="Q4496" s="3">
        <v>3.37</v>
      </c>
      <c r="R4496" s="5" t="s">
        <v>178</v>
      </c>
      <c r="S4496" s="5" t="s">
        <v>2745</v>
      </c>
      <c r="T4496" s="5" t="str">
        <f t="shared" si="421"/>
        <v>Aaron Hawkins</v>
      </c>
      <c r="U4496" t="s">
        <v>1988</v>
      </c>
      <c r="V4496" s="5" t="s">
        <v>74</v>
      </c>
      <c r="W4496" s="5" t="s">
        <v>28</v>
      </c>
      <c r="X4496" s="5" t="s">
        <v>221</v>
      </c>
      <c r="Y4496" s="5" t="s">
        <v>773</v>
      </c>
      <c r="Z4496" s="5" t="s">
        <v>60</v>
      </c>
      <c r="AA4496" s="4">
        <v>0.56999999999999995</v>
      </c>
      <c r="AB4496" s="1">
        <v>40600</v>
      </c>
      <c r="AC4496" s="1">
        <v>26617</v>
      </c>
      <c r="AD4496">
        <f t="shared" si="422"/>
        <v>2</v>
      </c>
      <c r="AE4496">
        <f t="shared" ca="1" si="423"/>
        <v>51</v>
      </c>
      <c r="AF4496" t="str">
        <f t="shared" ca="1" si="424"/>
        <v>18-64</v>
      </c>
      <c r="AG4496" s="3">
        <f t="shared" si="425"/>
        <v>0.53131881481481491</v>
      </c>
      <c r="AH4496" t="str">
        <f>_xlfn.IFNA(VLOOKUP(Sales_Transactions[[#This Row],[Order ID]],Returned_Items[#All],2,FALSE),"Not Returned")</f>
        <v>Not Returned</v>
      </c>
    </row>
    <row r="4497" spans="1:34" x14ac:dyDescent="0.25">
      <c r="A4497">
        <v>40866</v>
      </c>
      <c r="C4497" t="s">
        <v>2698</v>
      </c>
      <c r="D4497" s="2" t="str">
        <f>TEXT(MID(Sales_Transactions[[#This Row],[Order Date]],2,5),"d/m/yyy")</f>
        <v>23/5/2010</v>
      </c>
      <c r="E4497" s="2" t="str">
        <f>TEXT(MID(Sales_Transactions[[#This Row],[Order Date]],2,5),"d")</f>
        <v>23</v>
      </c>
      <c r="F4497" s="2" t="str">
        <f>TEXT(MID(Sales_Transactions[[#This Row],[Order Date]],2,5),"m")</f>
        <v>5</v>
      </c>
      <c r="G4497" s="2" t="str">
        <f>TEXT(MID(Sales_Transactions[[#This Row],[Order Date]],2,5),"yyy")</f>
        <v>2010</v>
      </c>
      <c r="H4497" s="2" t="str">
        <f>TEXT(MID(Sales_Transactions[[#This Row],[Order Date]],2,5),"yyy/m")</f>
        <v>2010/5</v>
      </c>
      <c r="I4497" t="s">
        <v>33</v>
      </c>
      <c r="J4497">
        <f t="shared" si="420"/>
        <v>4</v>
      </c>
      <c r="K4497" s="2">
        <v>3</v>
      </c>
      <c r="L4497" s="3">
        <v>907.18</v>
      </c>
      <c r="M4497" s="4">
        <v>0.06</v>
      </c>
      <c r="N4497" s="5" t="s">
        <v>23</v>
      </c>
      <c r="O4497" s="3">
        <v>-236.6</v>
      </c>
      <c r="P4497" s="3">
        <v>300.64999999999998</v>
      </c>
      <c r="Q4497" s="3">
        <v>24.49</v>
      </c>
      <c r="R4497" s="5" t="s">
        <v>454</v>
      </c>
      <c r="S4497" s="5" t="s">
        <v>1411</v>
      </c>
      <c r="T4497" s="5" t="str">
        <f t="shared" si="421"/>
        <v>Rick Duston</v>
      </c>
      <c r="U4497" t="s">
        <v>1988</v>
      </c>
      <c r="V4497" s="5" t="s">
        <v>47</v>
      </c>
      <c r="W4497" s="5" t="s">
        <v>28</v>
      </c>
      <c r="X4497" s="5" t="s">
        <v>38</v>
      </c>
      <c r="Y4497" s="5" t="s">
        <v>619</v>
      </c>
      <c r="Z4497" s="5" t="s">
        <v>31</v>
      </c>
      <c r="AA4497" s="4">
        <v>0.52</v>
      </c>
      <c r="AB4497" s="1">
        <v>40322</v>
      </c>
      <c r="AC4497" s="1">
        <v>26071</v>
      </c>
      <c r="AD4497">
        <f t="shared" si="422"/>
        <v>1</v>
      </c>
      <c r="AE4497">
        <f t="shared" ca="1" si="423"/>
        <v>53</v>
      </c>
      <c r="AF4497" t="str">
        <f t="shared" ca="1" si="424"/>
        <v>18-64</v>
      </c>
      <c r="AG4497" s="3">
        <f t="shared" si="425"/>
        <v>108.31986999999999</v>
      </c>
      <c r="AH4497" t="str">
        <f>_xlfn.IFNA(VLOOKUP(Sales_Transactions[[#This Row],[Order ID]],Returned_Items[#All],2,FALSE),"Not Returned")</f>
        <v>Not Returned</v>
      </c>
    </row>
    <row r="4498" spans="1:34" x14ac:dyDescent="0.25">
      <c r="A4498">
        <v>48263</v>
      </c>
      <c r="C4498" t="s">
        <v>2474</v>
      </c>
      <c r="D4498" s="2" t="str">
        <f>TEXT(MID(Sales_Transactions[[#This Row],[Order Date]],2,5),"d/m/yyy")</f>
        <v>9/3/2010</v>
      </c>
      <c r="E4498" s="2" t="str">
        <f>TEXT(MID(Sales_Transactions[[#This Row],[Order Date]],2,5),"d")</f>
        <v>9</v>
      </c>
      <c r="F4498" s="2" t="str">
        <f>TEXT(MID(Sales_Transactions[[#This Row],[Order Date]],2,5),"m")</f>
        <v>3</v>
      </c>
      <c r="G4498" s="2" t="str">
        <f>TEXT(MID(Sales_Transactions[[#This Row],[Order Date]],2,5),"yyy")</f>
        <v>2010</v>
      </c>
      <c r="H4498" s="2" t="str">
        <f>TEXT(MID(Sales_Transactions[[#This Row],[Order Date]],2,5),"yyy/m")</f>
        <v>2010/3</v>
      </c>
      <c r="I4498" t="s">
        <v>78</v>
      </c>
      <c r="J4498">
        <f t="shared" si="420"/>
        <v>3</v>
      </c>
      <c r="K4498" s="2">
        <v>25</v>
      </c>
      <c r="L4498" s="3">
        <v>135.91</v>
      </c>
      <c r="M4498" s="4">
        <v>7.0000000000000007E-2</v>
      </c>
      <c r="N4498" s="5" t="s">
        <v>23</v>
      </c>
      <c r="O4498" s="3">
        <v>37.5</v>
      </c>
      <c r="P4498" s="3">
        <v>5.68</v>
      </c>
      <c r="Q4498" s="3">
        <v>1.21</v>
      </c>
      <c r="R4498" s="5" t="s">
        <v>1378</v>
      </c>
      <c r="S4498" s="5" t="s">
        <v>2678</v>
      </c>
      <c r="T4498" s="5" t="str">
        <f t="shared" si="421"/>
        <v>Alex Grayson</v>
      </c>
      <c r="U4498" t="s">
        <v>1988</v>
      </c>
      <c r="V4498" s="5" t="s">
        <v>37</v>
      </c>
      <c r="W4498" s="5" t="s">
        <v>28</v>
      </c>
      <c r="X4498" s="5" t="s">
        <v>75</v>
      </c>
      <c r="Y4498" s="5" t="s">
        <v>3200</v>
      </c>
      <c r="Z4498" s="5" t="s">
        <v>84</v>
      </c>
      <c r="AA4498" s="4">
        <v>0.4</v>
      </c>
      <c r="AB4498" s="1">
        <v>40247</v>
      </c>
      <c r="AC4498" s="1">
        <v>26184</v>
      </c>
      <c r="AD4498">
        <f t="shared" si="422"/>
        <v>1</v>
      </c>
      <c r="AE4498">
        <f t="shared" ca="1" si="423"/>
        <v>52</v>
      </c>
      <c r="AF4498" t="str">
        <f t="shared" ca="1" si="424"/>
        <v>18-64</v>
      </c>
      <c r="AG4498" s="3">
        <f t="shared" si="425"/>
        <v>0.27544096000000001</v>
      </c>
      <c r="AH4498" t="str">
        <f>_xlfn.IFNA(VLOOKUP(Sales_Transactions[[#This Row],[Order ID]],Returned_Items[#All],2,FALSE),"Not Returned")</f>
        <v>Not Returned</v>
      </c>
    </row>
    <row r="4499" spans="1:34" x14ac:dyDescent="0.25">
      <c r="A4499">
        <v>49989</v>
      </c>
      <c r="C4499" t="s">
        <v>3201</v>
      </c>
      <c r="D4499" s="2" t="str">
        <f>TEXT(MID(Sales_Transactions[[#This Row],[Order Date]],2,5),"d/m/yyy")</f>
        <v>26/4/2010</v>
      </c>
      <c r="E4499" s="2" t="str">
        <f>TEXT(MID(Sales_Transactions[[#This Row],[Order Date]],2,5),"d")</f>
        <v>26</v>
      </c>
      <c r="F4499" s="2" t="str">
        <f>TEXT(MID(Sales_Transactions[[#This Row],[Order Date]],2,5),"m")</f>
        <v>4</v>
      </c>
      <c r="G4499" s="2" t="str">
        <f>TEXT(MID(Sales_Transactions[[#This Row],[Order Date]],2,5),"yyy")</f>
        <v>2010</v>
      </c>
      <c r="H4499" s="2" t="str">
        <f>TEXT(MID(Sales_Transactions[[#This Row],[Order Date]],2,5),"yyy/m")</f>
        <v>2010/4</v>
      </c>
      <c r="I4499" t="s">
        <v>52</v>
      </c>
      <c r="J4499">
        <f t="shared" si="420"/>
        <v>1</v>
      </c>
      <c r="K4499" s="2">
        <v>6</v>
      </c>
      <c r="L4499" s="3">
        <v>1854.94</v>
      </c>
      <c r="M4499" s="4">
        <v>0.04</v>
      </c>
      <c r="N4499" s="5" t="s">
        <v>23</v>
      </c>
      <c r="O4499" s="3">
        <v>-559.78</v>
      </c>
      <c r="P4499" s="3">
        <v>300.97000000000003</v>
      </c>
      <c r="Q4499" s="3">
        <v>7.18</v>
      </c>
      <c r="R4499" s="5" t="s">
        <v>2656</v>
      </c>
      <c r="S4499" s="5" t="s">
        <v>2129</v>
      </c>
      <c r="T4499" s="5" t="str">
        <f t="shared" si="421"/>
        <v>Dianna Wilson</v>
      </c>
      <c r="U4499" t="s">
        <v>1988</v>
      </c>
      <c r="V4499" s="5" t="s">
        <v>27</v>
      </c>
      <c r="W4499" s="5" t="s">
        <v>48</v>
      </c>
      <c r="X4499" s="5" t="s">
        <v>87</v>
      </c>
      <c r="Y4499" s="5" t="s">
        <v>2953</v>
      </c>
      <c r="Z4499" s="5" t="s">
        <v>43</v>
      </c>
      <c r="AA4499" s="4">
        <v>0.48</v>
      </c>
      <c r="AB4499" s="1">
        <v>40295</v>
      </c>
      <c r="AC4499" s="1">
        <v>25997</v>
      </c>
      <c r="AD4499">
        <f t="shared" si="422"/>
        <v>1</v>
      </c>
      <c r="AE4499">
        <f t="shared" ca="1" si="423"/>
        <v>53</v>
      </c>
      <c r="AF4499" t="str">
        <f t="shared" ca="1" si="424"/>
        <v>18-64</v>
      </c>
      <c r="AG4499" s="3">
        <f t="shared" si="425"/>
        <v>51.338268666666671</v>
      </c>
      <c r="AH4499" t="str">
        <f>_xlfn.IFNA(VLOOKUP(Sales_Transactions[[#This Row],[Order ID]],Returned_Items[#All],2,FALSE),"Not Returned")</f>
        <v>Not Returned</v>
      </c>
    </row>
    <row r="4500" spans="1:34" x14ac:dyDescent="0.25">
      <c r="A4500">
        <v>54595</v>
      </c>
      <c r="C4500" t="s">
        <v>1308</v>
      </c>
      <c r="D4500" s="2" t="str">
        <f>TEXT(MID(Sales_Transactions[[#This Row],[Order Date]],2,5),"d/m/yyy")</f>
        <v>28/4/2009</v>
      </c>
      <c r="E4500" s="2" t="str">
        <f>TEXT(MID(Sales_Transactions[[#This Row],[Order Date]],2,5),"d")</f>
        <v>28</v>
      </c>
      <c r="F4500" s="2" t="str">
        <f>TEXT(MID(Sales_Transactions[[#This Row],[Order Date]],2,5),"m")</f>
        <v>4</v>
      </c>
      <c r="G4500" s="2" t="str">
        <f>TEXT(MID(Sales_Transactions[[#This Row],[Order Date]],2,5),"yyy")</f>
        <v>2009</v>
      </c>
      <c r="H4500" s="2" t="str">
        <f>TEXT(MID(Sales_Transactions[[#This Row],[Order Date]],2,5),"yyy/m")</f>
        <v>2009/4</v>
      </c>
      <c r="I4500" t="s">
        <v>78</v>
      </c>
      <c r="J4500">
        <f t="shared" si="420"/>
        <v>3</v>
      </c>
      <c r="K4500" s="2">
        <v>30</v>
      </c>
      <c r="L4500" s="3">
        <v>250.29</v>
      </c>
      <c r="M4500" s="4">
        <v>0.02</v>
      </c>
      <c r="N4500" s="5" t="s">
        <v>23</v>
      </c>
      <c r="O4500" s="3">
        <v>6.79</v>
      </c>
      <c r="P4500" s="3">
        <v>8.34</v>
      </c>
      <c r="Q4500" s="3">
        <v>2.64</v>
      </c>
      <c r="R4500" s="5" t="s">
        <v>911</v>
      </c>
      <c r="S4500" s="5" t="s">
        <v>1603</v>
      </c>
      <c r="T4500" s="5" t="str">
        <f t="shared" si="421"/>
        <v>Erica Hernandez</v>
      </c>
      <c r="U4500" t="s">
        <v>1988</v>
      </c>
      <c r="V4500" s="5" t="s">
        <v>27</v>
      </c>
      <c r="W4500" s="5" t="s">
        <v>28</v>
      </c>
      <c r="X4500" s="5" t="s">
        <v>221</v>
      </c>
      <c r="Y4500" s="5" t="s">
        <v>2477</v>
      </c>
      <c r="Z4500" s="5" t="s">
        <v>60</v>
      </c>
      <c r="AA4500" s="4">
        <v>0.59</v>
      </c>
      <c r="AB4500" s="1">
        <v>39933</v>
      </c>
      <c r="AC4500" s="1">
        <v>27068</v>
      </c>
      <c r="AD4500">
        <f t="shared" si="422"/>
        <v>2</v>
      </c>
      <c r="AE4500">
        <f t="shared" ca="1" si="423"/>
        <v>50</v>
      </c>
      <c r="AF4500" t="str">
        <f t="shared" ca="1" si="424"/>
        <v>18-64</v>
      </c>
      <c r="AG4500" s="3">
        <f t="shared" si="425"/>
        <v>0.3659444</v>
      </c>
      <c r="AH4500" t="str">
        <f>_xlfn.IFNA(VLOOKUP(Sales_Transactions[[#This Row],[Order ID]],Returned_Items[#All],2,FALSE),"Not Returned")</f>
        <v>Returned</v>
      </c>
    </row>
    <row r="4501" spans="1:34" x14ac:dyDescent="0.25">
      <c r="A4501">
        <v>55392</v>
      </c>
      <c r="C4501" t="s">
        <v>2774</v>
      </c>
      <c r="D4501" s="2" t="str">
        <f>TEXT(MID(Sales_Transactions[[#This Row],[Order Date]],2,5),"d/m/yyy")</f>
        <v>6/6/2009</v>
      </c>
      <c r="E4501" s="2" t="str">
        <f>TEXT(MID(Sales_Transactions[[#This Row],[Order Date]],2,5),"d")</f>
        <v>6</v>
      </c>
      <c r="F4501" s="2" t="str">
        <f>TEXT(MID(Sales_Transactions[[#This Row],[Order Date]],2,5),"m")</f>
        <v>6</v>
      </c>
      <c r="G4501" s="2" t="str">
        <f>TEXT(MID(Sales_Transactions[[#This Row],[Order Date]],2,5),"yyy")</f>
        <v>2009</v>
      </c>
      <c r="H4501" s="2" t="str">
        <f>TEXT(MID(Sales_Transactions[[#This Row],[Order Date]],2,5),"yyy/m")</f>
        <v>2009/6</v>
      </c>
      <c r="I4501" t="s">
        <v>101</v>
      </c>
      <c r="J4501">
        <f t="shared" si="420"/>
        <v>1</v>
      </c>
      <c r="K4501" s="2">
        <v>20</v>
      </c>
      <c r="L4501" s="3">
        <v>129.30000000000001</v>
      </c>
      <c r="M4501" s="4">
        <v>0.02</v>
      </c>
      <c r="N4501" s="5" t="s">
        <v>23</v>
      </c>
      <c r="O4501" s="3">
        <v>40.200000000000003</v>
      </c>
      <c r="P4501" s="3">
        <v>6.47</v>
      </c>
      <c r="Q4501" s="3">
        <v>1.22</v>
      </c>
      <c r="R4501" s="5" t="s">
        <v>2660</v>
      </c>
      <c r="S4501" s="5" t="s">
        <v>2661</v>
      </c>
      <c r="T4501" s="5" t="str">
        <f t="shared" si="421"/>
        <v>Christy Brittain</v>
      </c>
      <c r="U4501" t="s">
        <v>1988</v>
      </c>
      <c r="V4501" s="5" t="s">
        <v>37</v>
      </c>
      <c r="W4501" s="5" t="s">
        <v>28</v>
      </c>
      <c r="X4501" s="5" t="s">
        <v>124</v>
      </c>
      <c r="Y4501" s="5" t="s">
        <v>820</v>
      </c>
      <c r="Z4501" s="5" t="s">
        <v>84</v>
      </c>
      <c r="AA4501" s="4">
        <v>0.4</v>
      </c>
      <c r="AB4501" s="1">
        <v>39971</v>
      </c>
      <c r="AC4501" s="1">
        <v>27387</v>
      </c>
      <c r="AD4501">
        <f t="shared" si="422"/>
        <v>1</v>
      </c>
      <c r="AE4501">
        <f t="shared" ca="1" si="423"/>
        <v>49</v>
      </c>
      <c r="AF4501" t="str">
        <f t="shared" ca="1" si="424"/>
        <v>18-64</v>
      </c>
      <c r="AG4501" s="3">
        <f t="shared" si="425"/>
        <v>0.38443529999999998</v>
      </c>
      <c r="AH4501" t="str">
        <f>_xlfn.IFNA(VLOOKUP(Sales_Transactions[[#This Row],[Order ID]],Returned_Items[#All],2,FALSE),"Not Returned")</f>
        <v>Not Returned</v>
      </c>
    </row>
    <row r="4502" spans="1:34" x14ac:dyDescent="0.25">
      <c r="A4502">
        <v>57249</v>
      </c>
      <c r="C4502" t="s">
        <v>1466</v>
      </c>
      <c r="D4502" s="2" t="str">
        <f>TEXT(MID(Sales_Transactions[[#This Row],[Order Date]],2,5),"d/m/yyy")</f>
        <v>20/7/2010</v>
      </c>
      <c r="E4502" s="2" t="str">
        <f>TEXT(MID(Sales_Transactions[[#This Row],[Order Date]],2,5),"d")</f>
        <v>20</v>
      </c>
      <c r="F4502" s="2" t="str">
        <f>TEXT(MID(Sales_Transactions[[#This Row],[Order Date]],2,5),"m")</f>
        <v>7</v>
      </c>
      <c r="G4502" s="2" t="str">
        <f>TEXT(MID(Sales_Transactions[[#This Row],[Order Date]],2,5),"yyy")</f>
        <v>2010</v>
      </c>
      <c r="H4502" s="2" t="str">
        <f>TEXT(MID(Sales_Transactions[[#This Row],[Order Date]],2,5),"yyy/m")</f>
        <v>2010/7</v>
      </c>
      <c r="I4502" t="s">
        <v>33</v>
      </c>
      <c r="J4502">
        <f t="shared" si="420"/>
        <v>4</v>
      </c>
      <c r="K4502" s="2">
        <v>30</v>
      </c>
      <c r="L4502" s="3">
        <v>1775.33</v>
      </c>
      <c r="M4502" s="4">
        <v>0.05</v>
      </c>
      <c r="N4502" s="5" t="s">
        <v>23</v>
      </c>
      <c r="O4502" s="3">
        <v>365.25</v>
      </c>
      <c r="P4502" s="3">
        <v>60.65</v>
      </c>
      <c r="Q4502" s="3">
        <v>12.23</v>
      </c>
      <c r="R4502" s="5" t="s">
        <v>1789</v>
      </c>
      <c r="S4502" s="5" t="s">
        <v>2822</v>
      </c>
      <c r="T4502" s="5" t="str">
        <f t="shared" si="421"/>
        <v>David Kendrick</v>
      </c>
      <c r="U4502" t="s">
        <v>1988</v>
      </c>
      <c r="V4502" s="5" t="s">
        <v>74</v>
      </c>
      <c r="W4502" s="5" t="s">
        <v>57</v>
      </c>
      <c r="X4502" s="5" t="s">
        <v>58</v>
      </c>
      <c r="Y4502" s="5" t="s">
        <v>2168</v>
      </c>
      <c r="Z4502" s="5" t="s">
        <v>56</v>
      </c>
      <c r="AA4502" s="4">
        <v>0.64</v>
      </c>
      <c r="AB4502" s="1">
        <v>40380</v>
      </c>
      <c r="AC4502" s="1">
        <v>27054</v>
      </c>
      <c r="AD4502">
        <f t="shared" si="422"/>
        <v>1</v>
      </c>
      <c r="AE4502">
        <f t="shared" ca="1" si="423"/>
        <v>50</v>
      </c>
      <c r="AF4502" t="str">
        <f t="shared" ca="1" si="424"/>
        <v>18-64</v>
      </c>
      <c r="AG4502" s="3">
        <f t="shared" si="425"/>
        <v>2.4283225000000002</v>
      </c>
      <c r="AH4502" t="str">
        <f>_xlfn.IFNA(VLOOKUP(Sales_Transactions[[#This Row],[Order ID]],Returned_Items[#All],2,FALSE),"Not Returned")</f>
        <v>Not Returned</v>
      </c>
    </row>
    <row r="4503" spans="1:34" x14ac:dyDescent="0.25">
      <c r="A4503">
        <v>1444</v>
      </c>
      <c r="C4503" t="s">
        <v>1970</v>
      </c>
      <c r="D4503" s="2" t="str">
        <f>TEXT(MID(Sales_Transactions[[#This Row],[Order Date]],2,5),"d/m/yyy")</f>
        <v>5/12/2009</v>
      </c>
      <c r="E4503" s="2" t="str">
        <f>TEXT(MID(Sales_Transactions[[#This Row],[Order Date]],2,5),"d")</f>
        <v>5</v>
      </c>
      <c r="F4503" s="2" t="str">
        <f>TEXT(MID(Sales_Transactions[[#This Row],[Order Date]],2,5),"m")</f>
        <v>12</v>
      </c>
      <c r="G4503" s="2" t="str">
        <f>TEXT(MID(Sales_Transactions[[#This Row],[Order Date]],2,5),"yyy")</f>
        <v>2009</v>
      </c>
      <c r="H4503" s="2" t="str">
        <f>TEXT(MID(Sales_Transactions[[#This Row],[Order Date]],2,5),"yyy/m")</f>
        <v>2009/12</v>
      </c>
      <c r="I4503" t="s">
        <v>78</v>
      </c>
      <c r="J4503">
        <f t="shared" si="420"/>
        <v>3</v>
      </c>
      <c r="K4503" s="2">
        <v>13</v>
      </c>
      <c r="L4503" s="3">
        <v>15823.27</v>
      </c>
      <c r="M4503" s="4">
        <v>0.04</v>
      </c>
      <c r="N4503" s="5" t="s">
        <v>34</v>
      </c>
      <c r="O4503" s="3">
        <v>1759.34</v>
      </c>
      <c r="P4503" s="3">
        <v>1360.14</v>
      </c>
      <c r="Q4503" s="3">
        <v>14.7</v>
      </c>
      <c r="R4503" s="5" t="s">
        <v>2481</v>
      </c>
      <c r="S4503" s="5" t="s">
        <v>2482</v>
      </c>
      <c r="T4503" s="5" t="str">
        <f t="shared" si="421"/>
        <v>Noel Staavos</v>
      </c>
      <c r="U4503" t="s">
        <v>1988</v>
      </c>
      <c r="V4503" s="5" t="s">
        <v>74</v>
      </c>
      <c r="W4503" s="5" t="s">
        <v>48</v>
      </c>
      <c r="X4503" s="5" t="s">
        <v>324</v>
      </c>
      <c r="Y4503" s="5" t="s">
        <v>408</v>
      </c>
      <c r="Z4503" s="5" t="s">
        <v>40</v>
      </c>
      <c r="AA4503" s="4">
        <v>0.59</v>
      </c>
      <c r="AB4503" s="1">
        <v>40155</v>
      </c>
      <c r="AC4503" s="1">
        <v>27201</v>
      </c>
      <c r="AD4503">
        <f t="shared" si="422"/>
        <v>3</v>
      </c>
      <c r="AE4503">
        <f t="shared" ca="1" si="423"/>
        <v>50</v>
      </c>
      <c r="AF4503" t="str">
        <f t="shared" ca="1" si="424"/>
        <v>18-64</v>
      </c>
      <c r="AG4503" s="3">
        <f t="shared" si="425"/>
        <v>105.71507261538463</v>
      </c>
      <c r="AH4503" t="str">
        <f>_xlfn.IFNA(VLOOKUP(Sales_Transactions[[#This Row],[Order ID]],Returned_Items[#All],2,FALSE),"Not Returned")</f>
        <v>Not Returned</v>
      </c>
    </row>
    <row r="4504" spans="1:34" x14ac:dyDescent="0.25">
      <c r="A4504">
        <v>4965</v>
      </c>
      <c r="C4504" t="s">
        <v>630</v>
      </c>
      <c r="D4504" s="2" t="str">
        <f>TEXT(MID(Sales_Transactions[[#This Row],[Order Date]],2,5),"d/m/yyy")</f>
        <v>20/10/2010</v>
      </c>
      <c r="E4504" s="2" t="str">
        <f>TEXT(MID(Sales_Transactions[[#This Row],[Order Date]],2,5),"d")</f>
        <v>20</v>
      </c>
      <c r="F4504" s="2" t="str">
        <f>TEXT(MID(Sales_Transactions[[#This Row],[Order Date]],2,5),"m")</f>
        <v>10</v>
      </c>
      <c r="G4504" s="2" t="str">
        <f>TEXT(MID(Sales_Transactions[[#This Row],[Order Date]],2,5),"yyy")</f>
        <v>2010</v>
      </c>
      <c r="H4504" s="2" t="str">
        <f>TEXT(MID(Sales_Transactions[[#This Row],[Order Date]],2,5),"yyy/m")</f>
        <v>2010/10</v>
      </c>
      <c r="I4504" t="s">
        <v>22</v>
      </c>
      <c r="J4504">
        <f t="shared" si="420"/>
        <v>2</v>
      </c>
      <c r="K4504" s="2">
        <v>46</v>
      </c>
      <c r="L4504" s="3">
        <v>287.13</v>
      </c>
      <c r="M4504" s="4">
        <v>0</v>
      </c>
      <c r="N4504" s="5" t="s">
        <v>23</v>
      </c>
      <c r="O4504" s="3">
        <v>-186.31</v>
      </c>
      <c r="P4504" s="3">
        <v>5.78</v>
      </c>
      <c r="Q4504" s="3">
        <v>7.96</v>
      </c>
      <c r="R4504" s="5" t="s">
        <v>980</v>
      </c>
      <c r="S4504" s="5" t="s">
        <v>2709</v>
      </c>
      <c r="T4504" s="5" t="str">
        <f t="shared" si="421"/>
        <v>Paul Lucas</v>
      </c>
      <c r="U4504" t="s">
        <v>1988</v>
      </c>
      <c r="V4504" s="5" t="s">
        <v>47</v>
      </c>
      <c r="W4504" s="5" t="s">
        <v>28</v>
      </c>
      <c r="X4504" s="5" t="s">
        <v>75</v>
      </c>
      <c r="Y4504" s="5" t="s">
        <v>1284</v>
      </c>
      <c r="Z4504" s="5" t="s">
        <v>43</v>
      </c>
      <c r="AA4504" s="4">
        <v>0.36</v>
      </c>
      <c r="AB4504" s="1">
        <v>40476</v>
      </c>
      <c r="AC4504" s="1">
        <v>26225</v>
      </c>
      <c r="AD4504">
        <f t="shared" si="422"/>
        <v>5</v>
      </c>
      <c r="AE4504">
        <f t="shared" ca="1" si="423"/>
        <v>52</v>
      </c>
      <c r="AF4504" t="str">
        <f t="shared" ca="1" si="424"/>
        <v>18-64</v>
      </c>
      <c r="AG4504" s="3">
        <f t="shared" si="425"/>
        <v>0.29869565217391303</v>
      </c>
      <c r="AH4504" t="str">
        <f>_xlfn.IFNA(VLOOKUP(Sales_Transactions[[#This Row],[Order ID]],Returned_Items[#All],2,FALSE),"Not Returned")</f>
        <v>Not Returned</v>
      </c>
    </row>
    <row r="4505" spans="1:34" x14ac:dyDescent="0.25">
      <c r="A4505">
        <v>5639</v>
      </c>
      <c r="C4505" t="s">
        <v>1839</v>
      </c>
      <c r="D4505" s="2" t="str">
        <f>TEXT(MID(Sales_Transactions[[#This Row],[Order Date]],2,5),"d/m/yyy")</f>
        <v>1/6/2009</v>
      </c>
      <c r="E4505" s="2" t="str">
        <f>TEXT(MID(Sales_Transactions[[#This Row],[Order Date]],2,5),"d")</f>
        <v>1</v>
      </c>
      <c r="F4505" s="2" t="str">
        <f>TEXT(MID(Sales_Transactions[[#This Row],[Order Date]],2,5),"m")</f>
        <v>6</v>
      </c>
      <c r="G4505" s="2" t="str">
        <f>TEXT(MID(Sales_Transactions[[#This Row],[Order Date]],2,5),"yyy")</f>
        <v>2009</v>
      </c>
      <c r="H4505" s="2" t="str">
        <f>TEXT(MID(Sales_Transactions[[#This Row],[Order Date]],2,5),"yyy/m")</f>
        <v>2009/6</v>
      </c>
      <c r="I4505" t="s">
        <v>78</v>
      </c>
      <c r="J4505">
        <f t="shared" si="420"/>
        <v>3</v>
      </c>
      <c r="K4505" s="2">
        <v>31</v>
      </c>
      <c r="L4505" s="3">
        <v>501.38</v>
      </c>
      <c r="M4505" s="4">
        <v>0.03</v>
      </c>
      <c r="N4505" s="5" t="s">
        <v>23</v>
      </c>
      <c r="O4505" s="3">
        <v>-71.95</v>
      </c>
      <c r="P4505" s="3">
        <v>15.31</v>
      </c>
      <c r="Q4505" s="3">
        <v>8.7799999999999994</v>
      </c>
      <c r="R4505" s="5" t="s">
        <v>2616</v>
      </c>
      <c r="S4505" s="5" t="s">
        <v>2617</v>
      </c>
      <c r="T4505" s="5" t="str">
        <f t="shared" si="421"/>
        <v>Raymond Fair</v>
      </c>
      <c r="U4505" t="s">
        <v>1988</v>
      </c>
      <c r="V4505" s="5" t="s">
        <v>27</v>
      </c>
      <c r="W4505" s="5" t="s">
        <v>28</v>
      </c>
      <c r="X4505" s="5" t="s">
        <v>29</v>
      </c>
      <c r="Y4505" s="5" t="s">
        <v>1274</v>
      </c>
      <c r="Z4505" s="5" t="s">
        <v>43</v>
      </c>
      <c r="AA4505" s="4">
        <v>0.56999999999999995</v>
      </c>
      <c r="AB4505" s="1">
        <v>39966</v>
      </c>
      <c r="AC4505" s="1">
        <v>26171</v>
      </c>
      <c r="AD4505">
        <f t="shared" si="422"/>
        <v>1</v>
      </c>
      <c r="AE4505">
        <f t="shared" ca="1" si="423"/>
        <v>52</v>
      </c>
      <c r="AF4505" t="str">
        <f t="shared" ca="1" si="424"/>
        <v>18-64</v>
      </c>
      <c r="AG4505" s="3">
        <f t="shared" si="425"/>
        <v>0.77694861290322581</v>
      </c>
      <c r="AH4505" t="str">
        <f>_xlfn.IFNA(VLOOKUP(Sales_Transactions[[#This Row],[Order ID]],Returned_Items[#All],2,FALSE),"Not Returned")</f>
        <v>Not Returned</v>
      </c>
    </row>
    <row r="4506" spans="1:34" x14ac:dyDescent="0.25">
      <c r="A4506">
        <v>7297</v>
      </c>
      <c r="C4506" t="s">
        <v>2455</v>
      </c>
      <c r="D4506" s="2" t="str">
        <f>TEXT(MID(Sales_Transactions[[#This Row],[Order Date]],2,5),"d/m/yyy")</f>
        <v>14/9/2009</v>
      </c>
      <c r="E4506" s="2" t="str">
        <f>TEXT(MID(Sales_Transactions[[#This Row],[Order Date]],2,5),"d")</f>
        <v>14</v>
      </c>
      <c r="F4506" s="2" t="str">
        <f>TEXT(MID(Sales_Transactions[[#This Row],[Order Date]],2,5),"m")</f>
        <v>9</v>
      </c>
      <c r="G4506" s="2" t="str">
        <f>TEXT(MID(Sales_Transactions[[#This Row],[Order Date]],2,5),"yyy")</f>
        <v>2009</v>
      </c>
      <c r="H4506" s="2" t="str">
        <f>TEXT(MID(Sales_Transactions[[#This Row],[Order Date]],2,5),"yyy/m")</f>
        <v>2009/9</v>
      </c>
      <c r="I4506" t="s">
        <v>33</v>
      </c>
      <c r="J4506">
        <f t="shared" si="420"/>
        <v>4</v>
      </c>
      <c r="K4506" s="2">
        <v>26</v>
      </c>
      <c r="L4506" s="3">
        <v>936.95</v>
      </c>
      <c r="M4506" s="4">
        <v>0.03</v>
      </c>
      <c r="N4506" s="5" t="s">
        <v>23</v>
      </c>
      <c r="O4506" s="3">
        <v>-0.74</v>
      </c>
      <c r="P4506" s="3">
        <v>33.979999999999997</v>
      </c>
      <c r="Q4506" s="3">
        <v>19.989999999999998</v>
      </c>
      <c r="R4506" s="5" t="s">
        <v>2795</v>
      </c>
      <c r="S4506" s="5" t="s">
        <v>2796</v>
      </c>
      <c r="T4506" s="5" t="str">
        <f t="shared" si="421"/>
        <v>Debra Catini</v>
      </c>
      <c r="U4506" t="s">
        <v>1988</v>
      </c>
      <c r="V4506" s="5" t="s">
        <v>27</v>
      </c>
      <c r="W4506" s="5" t="s">
        <v>57</v>
      </c>
      <c r="X4506" s="5" t="s">
        <v>58</v>
      </c>
      <c r="Y4506" s="5" t="s">
        <v>291</v>
      </c>
      <c r="Z4506" s="5" t="s">
        <v>43</v>
      </c>
      <c r="AA4506" s="4">
        <v>0.55000000000000004</v>
      </c>
      <c r="AB4506" s="1">
        <v>40071</v>
      </c>
      <c r="AC4506" s="1">
        <v>26025</v>
      </c>
      <c r="AD4506">
        <f t="shared" si="422"/>
        <v>1</v>
      </c>
      <c r="AE4506">
        <f t="shared" ca="1" si="423"/>
        <v>53</v>
      </c>
      <c r="AF4506" t="str">
        <f t="shared" ca="1" si="424"/>
        <v>18-64</v>
      </c>
      <c r="AG4506" s="3">
        <f t="shared" si="425"/>
        <v>2.0753771538461541</v>
      </c>
      <c r="AH4506" t="str">
        <f>_xlfn.IFNA(VLOOKUP(Sales_Transactions[[#This Row],[Order ID]],Returned_Items[#All],2,FALSE),"Not Returned")</f>
        <v>Not Returned</v>
      </c>
    </row>
    <row r="4507" spans="1:34" x14ac:dyDescent="0.25">
      <c r="A4507">
        <v>8513</v>
      </c>
      <c r="C4507" t="s">
        <v>2537</v>
      </c>
      <c r="D4507" s="2" t="str">
        <f>TEXT(MID(Sales_Transactions[[#This Row],[Order Date]],2,5),"d/m/yyy")</f>
        <v>15/7/2011</v>
      </c>
      <c r="E4507" s="2" t="str">
        <f>TEXT(MID(Sales_Transactions[[#This Row],[Order Date]],2,5),"d")</f>
        <v>15</v>
      </c>
      <c r="F4507" s="2" t="str">
        <f>TEXT(MID(Sales_Transactions[[#This Row],[Order Date]],2,5),"m")</f>
        <v>7</v>
      </c>
      <c r="G4507" s="2" t="str">
        <f>TEXT(MID(Sales_Transactions[[#This Row],[Order Date]],2,5),"yyy")</f>
        <v>2011</v>
      </c>
      <c r="H4507" s="2" t="str">
        <f>TEXT(MID(Sales_Transactions[[#This Row],[Order Date]],2,5),"yyy/m")</f>
        <v>2011/7</v>
      </c>
      <c r="I4507" t="s">
        <v>22</v>
      </c>
      <c r="J4507">
        <f t="shared" si="420"/>
        <v>2</v>
      </c>
      <c r="K4507" s="2">
        <v>9</v>
      </c>
      <c r="L4507" s="3">
        <v>163.78</v>
      </c>
      <c r="M4507" s="4">
        <v>0.05</v>
      </c>
      <c r="N4507" s="5" t="s">
        <v>23</v>
      </c>
      <c r="O4507" s="3">
        <v>-43.03</v>
      </c>
      <c r="P4507" s="3">
        <v>17.98</v>
      </c>
      <c r="Q4507" s="3">
        <v>8.51</v>
      </c>
      <c r="R4507" s="5" t="s">
        <v>462</v>
      </c>
      <c r="S4507" s="5" t="s">
        <v>2658</v>
      </c>
      <c r="T4507" s="5" t="str">
        <f t="shared" si="421"/>
        <v>Fred McMath</v>
      </c>
      <c r="U4507" t="s">
        <v>1988</v>
      </c>
      <c r="V4507" s="5" t="s">
        <v>27</v>
      </c>
      <c r="W4507" s="5" t="s">
        <v>48</v>
      </c>
      <c r="X4507" s="5" t="s">
        <v>324</v>
      </c>
      <c r="Y4507" s="5" t="s">
        <v>437</v>
      </c>
      <c r="Z4507" s="5" t="s">
        <v>56</v>
      </c>
      <c r="AA4507" s="4">
        <v>0.4</v>
      </c>
      <c r="AB4507" s="1">
        <v>40741</v>
      </c>
      <c r="AC4507" s="1">
        <v>25971</v>
      </c>
      <c r="AD4507">
        <f t="shared" si="422"/>
        <v>2</v>
      </c>
      <c r="AE4507">
        <f t="shared" ca="1" si="423"/>
        <v>53</v>
      </c>
      <c r="AF4507" t="str">
        <f t="shared" ca="1" si="424"/>
        <v>18-64</v>
      </c>
      <c r="AG4507" s="3">
        <f t="shared" si="425"/>
        <v>2.9423344444444441</v>
      </c>
      <c r="AH4507" t="str">
        <f>_xlfn.IFNA(VLOOKUP(Sales_Transactions[[#This Row],[Order ID]],Returned_Items[#All],2,FALSE),"Not Returned")</f>
        <v>Not Returned</v>
      </c>
    </row>
    <row r="4508" spans="1:34" x14ac:dyDescent="0.25">
      <c r="A4508">
        <v>10245</v>
      </c>
      <c r="C4508" t="s">
        <v>871</v>
      </c>
      <c r="D4508" s="2" t="str">
        <f>TEXT(MID(Sales_Transactions[[#This Row],[Order Date]],2,5),"d/m/yyy")</f>
        <v>13/2/2011</v>
      </c>
      <c r="E4508" s="2" t="str">
        <f>TEXT(MID(Sales_Transactions[[#This Row],[Order Date]],2,5),"d")</f>
        <v>13</v>
      </c>
      <c r="F4508" s="2" t="str">
        <f>TEXT(MID(Sales_Transactions[[#This Row],[Order Date]],2,5),"m")</f>
        <v>2</v>
      </c>
      <c r="G4508" s="2" t="str">
        <f>TEXT(MID(Sales_Transactions[[#This Row],[Order Date]],2,5),"yyy")</f>
        <v>2011</v>
      </c>
      <c r="H4508" s="2" t="str">
        <f>TEXT(MID(Sales_Transactions[[#This Row],[Order Date]],2,5),"yyy/m")</f>
        <v>2011/2</v>
      </c>
      <c r="I4508" t="s">
        <v>78</v>
      </c>
      <c r="J4508">
        <f t="shared" si="420"/>
        <v>3</v>
      </c>
      <c r="K4508" s="2">
        <v>20</v>
      </c>
      <c r="L4508" s="3">
        <v>2573.29</v>
      </c>
      <c r="M4508" s="4">
        <v>0.04</v>
      </c>
      <c r="N4508" s="5" t="s">
        <v>34</v>
      </c>
      <c r="O4508" s="3">
        <v>-896.94</v>
      </c>
      <c r="P4508" s="3">
        <v>122.99</v>
      </c>
      <c r="Q4508" s="3">
        <v>70.2</v>
      </c>
      <c r="R4508" s="5" t="s">
        <v>2650</v>
      </c>
      <c r="S4508" s="5" t="s">
        <v>191</v>
      </c>
      <c r="T4508" s="5" t="str">
        <f t="shared" si="421"/>
        <v>Astrea Jones</v>
      </c>
      <c r="U4508" t="s">
        <v>1988</v>
      </c>
      <c r="V4508" s="5" t="s">
        <v>47</v>
      </c>
      <c r="W4508" s="5" t="s">
        <v>57</v>
      </c>
      <c r="X4508" s="5" t="s">
        <v>154</v>
      </c>
      <c r="Y4508" s="5" t="s">
        <v>701</v>
      </c>
      <c r="Z4508" s="5" t="s">
        <v>40</v>
      </c>
      <c r="AA4508" s="4">
        <v>0.74</v>
      </c>
      <c r="AB4508" s="1">
        <v>40588</v>
      </c>
      <c r="AC4508" s="1">
        <v>25654</v>
      </c>
      <c r="AD4508">
        <f t="shared" si="422"/>
        <v>1</v>
      </c>
      <c r="AE4508">
        <f t="shared" ca="1" si="423"/>
        <v>54</v>
      </c>
      <c r="AF4508" t="str">
        <f t="shared" ca="1" si="424"/>
        <v>18-64</v>
      </c>
      <c r="AG4508" s="3">
        <f t="shared" si="425"/>
        <v>9.6570402000000009</v>
      </c>
      <c r="AH4508" t="str">
        <f>_xlfn.IFNA(VLOOKUP(Sales_Transactions[[#This Row],[Order ID]],Returned_Items[#All],2,FALSE),"Not Returned")</f>
        <v>Not Returned</v>
      </c>
    </row>
    <row r="4509" spans="1:34" x14ac:dyDescent="0.25">
      <c r="A4509">
        <v>11011</v>
      </c>
      <c r="C4509" t="s">
        <v>684</v>
      </c>
      <c r="D4509" s="2" t="str">
        <f>TEXT(MID(Sales_Transactions[[#This Row],[Order Date]],2,5),"d/m/yyy")</f>
        <v>13/5/2012</v>
      </c>
      <c r="E4509" s="2" t="str">
        <f>TEXT(MID(Sales_Transactions[[#This Row],[Order Date]],2,5),"d")</f>
        <v>13</v>
      </c>
      <c r="F4509" s="2" t="str">
        <f>TEXT(MID(Sales_Transactions[[#This Row],[Order Date]],2,5),"m")</f>
        <v>5</v>
      </c>
      <c r="G4509" s="2" t="str">
        <f>TEXT(MID(Sales_Transactions[[#This Row],[Order Date]],2,5),"yyy")</f>
        <v>2012</v>
      </c>
      <c r="H4509" s="2" t="str">
        <f>TEXT(MID(Sales_Transactions[[#This Row],[Order Date]],2,5),"yyy/m")</f>
        <v>2012/5</v>
      </c>
      <c r="I4509" t="s">
        <v>33</v>
      </c>
      <c r="J4509">
        <f t="shared" si="420"/>
        <v>4</v>
      </c>
      <c r="K4509" s="2">
        <v>33</v>
      </c>
      <c r="L4509" s="3">
        <v>8305.19</v>
      </c>
      <c r="M4509" s="4">
        <v>0.04</v>
      </c>
      <c r="N4509" s="5" t="s">
        <v>34</v>
      </c>
      <c r="O4509" s="3">
        <v>1383.32</v>
      </c>
      <c r="P4509" s="3">
        <v>240.98</v>
      </c>
      <c r="Q4509" s="3">
        <v>60.2</v>
      </c>
      <c r="R4509" s="5" t="s">
        <v>462</v>
      </c>
      <c r="S4509" s="5" t="s">
        <v>2658</v>
      </c>
      <c r="T4509" s="5" t="str">
        <f t="shared" si="421"/>
        <v>Fred McMath</v>
      </c>
      <c r="U4509" t="s">
        <v>1988</v>
      </c>
      <c r="V4509" s="5" t="s">
        <v>27</v>
      </c>
      <c r="W4509" s="5" t="s">
        <v>57</v>
      </c>
      <c r="X4509" s="5" t="s">
        <v>104</v>
      </c>
      <c r="Y4509" s="5" t="s">
        <v>2084</v>
      </c>
      <c r="Z4509" s="5" t="s">
        <v>106</v>
      </c>
      <c r="AA4509" s="4">
        <v>0.56000000000000005</v>
      </c>
      <c r="AB4509" s="1">
        <v>41044</v>
      </c>
      <c r="AC4509" s="1">
        <v>25839</v>
      </c>
      <c r="AD4509">
        <f t="shared" si="422"/>
        <v>2</v>
      </c>
      <c r="AE4509">
        <f t="shared" ca="1" si="423"/>
        <v>53</v>
      </c>
      <c r="AF4509" t="str">
        <f t="shared" ca="1" si="424"/>
        <v>18-64</v>
      </c>
      <c r="AG4509" s="3">
        <f t="shared" si="425"/>
        <v>9.1237456969696957</v>
      </c>
      <c r="AH4509" t="str">
        <f>_xlfn.IFNA(VLOOKUP(Sales_Transactions[[#This Row],[Order ID]],Returned_Items[#All],2,FALSE),"Not Returned")</f>
        <v>Not Returned</v>
      </c>
    </row>
    <row r="4510" spans="1:34" x14ac:dyDescent="0.25">
      <c r="A4510">
        <v>12320</v>
      </c>
      <c r="C4510" t="s">
        <v>1893</v>
      </c>
      <c r="D4510" s="2" t="str">
        <f>TEXT(MID(Sales_Transactions[[#This Row],[Order Date]],2,5),"d/m/yyy")</f>
        <v>20/12/2011</v>
      </c>
      <c r="E4510" s="2" t="str">
        <f>TEXT(MID(Sales_Transactions[[#This Row],[Order Date]],2,5),"d")</f>
        <v>20</v>
      </c>
      <c r="F4510" s="2" t="str">
        <f>TEXT(MID(Sales_Transactions[[#This Row],[Order Date]],2,5),"m")</f>
        <v>12</v>
      </c>
      <c r="G4510" s="2" t="str">
        <f>TEXT(MID(Sales_Transactions[[#This Row],[Order Date]],2,5),"yyy")</f>
        <v>2011</v>
      </c>
      <c r="H4510" s="2" t="str">
        <f>TEXT(MID(Sales_Transactions[[#This Row],[Order Date]],2,5),"yyy/m")</f>
        <v>2011/12</v>
      </c>
      <c r="I4510" t="s">
        <v>101</v>
      </c>
      <c r="J4510">
        <f t="shared" si="420"/>
        <v>1</v>
      </c>
      <c r="K4510" s="2">
        <v>35</v>
      </c>
      <c r="L4510" s="3">
        <v>539.21</v>
      </c>
      <c r="M4510" s="4">
        <v>0.05</v>
      </c>
      <c r="N4510" s="5" t="s">
        <v>34</v>
      </c>
      <c r="O4510" s="3">
        <v>11.65</v>
      </c>
      <c r="P4510" s="3">
        <v>15.23</v>
      </c>
      <c r="Q4510" s="3">
        <v>27.75</v>
      </c>
      <c r="R4510" s="5" t="s">
        <v>2669</v>
      </c>
      <c r="S4510" s="5" t="s">
        <v>2670</v>
      </c>
      <c r="T4510" s="5" t="str">
        <f t="shared" si="421"/>
        <v>Tracy Poddar</v>
      </c>
      <c r="U4510" t="s">
        <v>1988</v>
      </c>
      <c r="V4510" s="5" t="s">
        <v>47</v>
      </c>
      <c r="W4510" s="5" t="s">
        <v>57</v>
      </c>
      <c r="X4510" s="5" t="s">
        <v>107</v>
      </c>
      <c r="Y4510" s="5" t="s">
        <v>2110</v>
      </c>
      <c r="Z4510" s="5" t="s">
        <v>106</v>
      </c>
      <c r="AA4510" s="4">
        <v>0.76</v>
      </c>
      <c r="AB4510" s="1">
        <v>40899</v>
      </c>
      <c r="AC4510" s="1">
        <v>25788</v>
      </c>
      <c r="AD4510">
        <f t="shared" si="422"/>
        <v>2</v>
      </c>
      <c r="AE4510">
        <f t="shared" ca="1" si="423"/>
        <v>53</v>
      </c>
      <c r="AF4510" t="str">
        <f t="shared" ca="1" si="424"/>
        <v>18-64</v>
      </c>
      <c r="AG4510" s="3">
        <f t="shared" si="425"/>
        <v>1.2277824285714287</v>
      </c>
      <c r="AH4510" t="str">
        <f>_xlfn.IFNA(VLOOKUP(Sales_Transactions[[#This Row],[Order ID]],Returned_Items[#All],2,FALSE),"Not Returned")</f>
        <v>Not Returned</v>
      </c>
    </row>
    <row r="4511" spans="1:34" x14ac:dyDescent="0.25">
      <c r="A4511">
        <v>12326</v>
      </c>
      <c r="C4511" t="s">
        <v>2750</v>
      </c>
      <c r="D4511" s="2" t="str">
        <f>TEXT(MID(Sales_Transactions[[#This Row],[Order Date]],2,5),"d/m/yyy")</f>
        <v>2/2/2011</v>
      </c>
      <c r="E4511" s="2" t="str">
        <f>TEXT(MID(Sales_Transactions[[#This Row],[Order Date]],2,5),"d")</f>
        <v>2</v>
      </c>
      <c r="F4511" s="2" t="str">
        <f>TEXT(MID(Sales_Transactions[[#This Row],[Order Date]],2,5),"m")</f>
        <v>2</v>
      </c>
      <c r="G4511" s="2" t="str">
        <f>TEXT(MID(Sales_Transactions[[#This Row],[Order Date]],2,5),"yyy")</f>
        <v>2011</v>
      </c>
      <c r="H4511" s="2" t="str">
        <f>TEXT(MID(Sales_Transactions[[#This Row],[Order Date]],2,5),"yyy/m")</f>
        <v>2011/2</v>
      </c>
      <c r="I4511" t="s">
        <v>101</v>
      </c>
      <c r="J4511">
        <f t="shared" si="420"/>
        <v>1</v>
      </c>
      <c r="K4511" s="2">
        <v>4</v>
      </c>
      <c r="L4511" s="3">
        <v>123.82</v>
      </c>
      <c r="M4511" s="4">
        <v>0.05</v>
      </c>
      <c r="N4511" s="5" t="s">
        <v>23</v>
      </c>
      <c r="O4511" s="3">
        <v>-0.37</v>
      </c>
      <c r="P4511" s="3">
        <v>29.34</v>
      </c>
      <c r="Q4511" s="3">
        <v>57.87</v>
      </c>
      <c r="R4511" s="5" t="s">
        <v>2634</v>
      </c>
      <c r="S4511" s="5" t="s">
        <v>2635</v>
      </c>
      <c r="T4511" s="5" t="str">
        <f t="shared" si="421"/>
        <v>Troy Staebel</v>
      </c>
      <c r="U4511" t="s">
        <v>1988</v>
      </c>
      <c r="V4511" s="5" t="s">
        <v>27</v>
      </c>
      <c r="W4511" s="5" t="s">
        <v>57</v>
      </c>
      <c r="X4511" s="5" t="s">
        <v>58</v>
      </c>
      <c r="Y4511" s="5" t="s">
        <v>2405</v>
      </c>
      <c r="Z4511" s="5" t="s">
        <v>43</v>
      </c>
      <c r="AA4511" s="4">
        <v>0.54</v>
      </c>
      <c r="AB4511" s="1">
        <v>40578</v>
      </c>
      <c r="AC4511" s="1">
        <v>25622</v>
      </c>
      <c r="AD4511">
        <f t="shared" si="422"/>
        <v>2</v>
      </c>
      <c r="AE4511">
        <f t="shared" ca="1" si="423"/>
        <v>54</v>
      </c>
      <c r="AF4511" t="str">
        <f t="shared" ca="1" si="424"/>
        <v>18-64</v>
      </c>
      <c r="AG4511" s="3">
        <f t="shared" si="425"/>
        <v>21.7988325</v>
      </c>
      <c r="AH4511" t="str">
        <f>_xlfn.IFNA(VLOOKUP(Sales_Transactions[[#This Row],[Order ID]],Returned_Items[#All],2,FALSE),"Not Returned")</f>
        <v>Not Returned</v>
      </c>
    </row>
    <row r="4512" spans="1:34" x14ac:dyDescent="0.25">
      <c r="A4512">
        <v>13056</v>
      </c>
      <c r="C4512" t="s">
        <v>990</v>
      </c>
      <c r="D4512" s="2" t="str">
        <f>TEXT(MID(Sales_Transactions[[#This Row],[Order Date]],2,5),"d/m/yyy")</f>
        <v>22/4/2009</v>
      </c>
      <c r="E4512" s="2" t="str">
        <f>TEXT(MID(Sales_Transactions[[#This Row],[Order Date]],2,5),"d")</f>
        <v>22</v>
      </c>
      <c r="F4512" s="2" t="str">
        <f>TEXT(MID(Sales_Transactions[[#This Row],[Order Date]],2,5),"m")</f>
        <v>4</v>
      </c>
      <c r="G4512" s="2" t="str">
        <f>TEXT(MID(Sales_Transactions[[#This Row],[Order Date]],2,5),"yyy")</f>
        <v>2009</v>
      </c>
      <c r="H4512" s="2" t="str">
        <f>TEXT(MID(Sales_Transactions[[#This Row],[Order Date]],2,5),"yyy/m")</f>
        <v>2009/4</v>
      </c>
      <c r="I4512" t="s">
        <v>52</v>
      </c>
      <c r="J4512">
        <f t="shared" si="420"/>
        <v>1</v>
      </c>
      <c r="K4512" s="2">
        <v>33</v>
      </c>
      <c r="L4512" s="3">
        <v>3387.32</v>
      </c>
      <c r="M4512" s="4">
        <v>0.05</v>
      </c>
      <c r="N4512" s="5" t="s">
        <v>23</v>
      </c>
      <c r="O4512" s="3">
        <v>1413.52</v>
      </c>
      <c r="P4512" s="3">
        <v>100.98</v>
      </c>
      <c r="Q4512" s="3">
        <v>7.18</v>
      </c>
      <c r="R4512" s="5" t="s">
        <v>2616</v>
      </c>
      <c r="S4512" s="5" t="s">
        <v>2617</v>
      </c>
      <c r="T4512" s="5" t="str">
        <f t="shared" si="421"/>
        <v>Raymond Fair</v>
      </c>
      <c r="U4512" t="s">
        <v>1988</v>
      </c>
      <c r="V4512" s="5" t="s">
        <v>27</v>
      </c>
      <c r="W4512" s="5" t="s">
        <v>48</v>
      </c>
      <c r="X4512" s="5" t="s">
        <v>87</v>
      </c>
      <c r="Y4512" s="5" t="s">
        <v>1087</v>
      </c>
      <c r="Z4512" s="5" t="s">
        <v>43</v>
      </c>
      <c r="AA4512" s="4">
        <v>0.4</v>
      </c>
      <c r="AB4512" s="1">
        <v>39927</v>
      </c>
      <c r="AC4512" s="1">
        <v>25865</v>
      </c>
      <c r="AD4512">
        <f t="shared" si="422"/>
        <v>2</v>
      </c>
      <c r="AE4512">
        <f t="shared" ca="1" si="423"/>
        <v>53</v>
      </c>
      <c r="AF4512" t="str">
        <f t="shared" ca="1" si="424"/>
        <v>18-64</v>
      </c>
      <c r="AG4512" s="3">
        <f t="shared" si="425"/>
        <v>3.2760457575757576</v>
      </c>
      <c r="AH4512" t="str">
        <f>_xlfn.IFNA(VLOOKUP(Sales_Transactions[[#This Row],[Order ID]],Returned_Items[#All],2,FALSE),"Not Returned")</f>
        <v>Not Returned</v>
      </c>
    </row>
    <row r="4513" spans="1:34" x14ac:dyDescent="0.25">
      <c r="A4513">
        <v>13125</v>
      </c>
      <c r="C4513" t="s">
        <v>1181</v>
      </c>
      <c r="D4513" s="2" t="str">
        <f>TEXT(MID(Sales_Transactions[[#This Row],[Order Date]],2,5),"d/m/yyy")</f>
        <v>13/12/2010</v>
      </c>
      <c r="E4513" s="2" t="str">
        <f>TEXT(MID(Sales_Transactions[[#This Row],[Order Date]],2,5),"d")</f>
        <v>13</v>
      </c>
      <c r="F4513" s="2" t="str">
        <f>TEXT(MID(Sales_Transactions[[#This Row],[Order Date]],2,5),"m")</f>
        <v>12</v>
      </c>
      <c r="G4513" s="2" t="str">
        <f>TEXT(MID(Sales_Transactions[[#This Row],[Order Date]],2,5),"yyy")</f>
        <v>2010</v>
      </c>
      <c r="H4513" s="2" t="str">
        <f>TEXT(MID(Sales_Transactions[[#This Row],[Order Date]],2,5),"yyy/m")</f>
        <v>2010/12</v>
      </c>
      <c r="I4513" t="s">
        <v>52</v>
      </c>
      <c r="J4513">
        <f t="shared" si="420"/>
        <v>1</v>
      </c>
      <c r="K4513" s="2">
        <v>30</v>
      </c>
      <c r="L4513" s="3">
        <v>990.73</v>
      </c>
      <c r="M4513" s="4">
        <v>0.02</v>
      </c>
      <c r="N4513" s="5" t="s">
        <v>67</v>
      </c>
      <c r="O4513" s="3">
        <v>56.39</v>
      </c>
      <c r="P4513" s="3">
        <v>30.73</v>
      </c>
      <c r="Q4513" s="3">
        <v>4</v>
      </c>
      <c r="R4513" s="5" t="s">
        <v>3076</v>
      </c>
      <c r="S4513" s="5" t="s">
        <v>3202</v>
      </c>
      <c r="T4513" s="5" t="str">
        <f t="shared" si="421"/>
        <v>Alejandro Savely</v>
      </c>
      <c r="U4513" t="s">
        <v>1988</v>
      </c>
      <c r="V4513" s="5" t="s">
        <v>47</v>
      </c>
      <c r="W4513" s="5" t="s">
        <v>48</v>
      </c>
      <c r="X4513" s="5" t="s">
        <v>87</v>
      </c>
      <c r="Y4513" s="5" t="s">
        <v>424</v>
      </c>
      <c r="Z4513" s="5" t="s">
        <v>43</v>
      </c>
      <c r="AA4513" s="4">
        <v>0.75</v>
      </c>
      <c r="AB4513" s="1">
        <v>40527</v>
      </c>
      <c r="AC4513" s="1">
        <v>26706</v>
      </c>
      <c r="AD4513">
        <f t="shared" si="422"/>
        <v>2</v>
      </c>
      <c r="AE4513">
        <f t="shared" ca="1" si="423"/>
        <v>51</v>
      </c>
      <c r="AF4513" t="str">
        <f t="shared" ca="1" si="424"/>
        <v>18-64</v>
      </c>
      <c r="AG4513" s="3">
        <f t="shared" si="425"/>
        <v>1.1574618000000001</v>
      </c>
      <c r="AH4513" t="str">
        <f>_xlfn.IFNA(VLOOKUP(Sales_Transactions[[#This Row],[Order ID]],Returned_Items[#All],2,FALSE),"Not Returned")</f>
        <v>Not Returned</v>
      </c>
    </row>
    <row r="4514" spans="1:34" x14ac:dyDescent="0.25">
      <c r="A4514">
        <v>17410</v>
      </c>
      <c r="C4514" t="s">
        <v>758</v>
      </c>
      <c r="D4514" s="2" t="str">
        <f>TEXT(MID(Sales_Transactions[[#This Row],[Order Date]],2,5),"d/m/yyy")</f>
        <v>1/9/2010</v>
      </c>
      <c r="E4514" s="2" t="str">
        <f>TEXT(MID(Sales_Transactions[[#This Row],[Order Date]],2,5),"d")</f>
        <v>1</v>
      </c>
      <c r="F4514" s="2" t="str">
        <f>TEXT(MID(Sales_Transactions[[#This Row],[Order Date]],2,5),"m")</f>
        <v>9</v>
      </c>
      <c r="G4514" s="2" t="str">
        <f>TEXT(MID(Sales_Transactions[[#This Row],[Order Date]],2,5),"yyy")</f>
        <v>2010</v>
      </c>
      <c r="H4514" s="2" t="str">
        <f>TEXT(MID(Sales_Transactions[[#This Row],[Order Date]],2,5),"yyy/m")</f>
        <v>2010/9</v>
      </c>
      <c r="I4514" t="s">
        <v>22</v>
      </c>
      <c r="J4514">
        <f t="shared" si="420"/>
        <v>2</v>
      </c>
      <c r="K4514" s="2">
        <v>45</v>
      </c>
      <c r="L4514" s="3">
        <v>372.01</v>
      </c>
      <c r="M4514" s="4">
        <v>7.0000000000000007E-2</v>
      </c>
      <c r="N4514" s="5" t="s">
        <v>23</v>
      </c>
      <c r="O4514" s="3">
        <v>-203.68</v>
      </c>
      <c r="P4514" s="3">
        <v>8.4499999999999993</v>
      </c>
      <c r="Q4514" s="3">
        <v>7.77</v>
      </c>
      <c r="R4514" s="5" t="s">
        <v>2481</v>
      </c>
      <c r="S4514" s="5" t="s">
        <v>2482</v>
      </c>
      <c r="T4514" s="5" t="str">
        <f t="shared" si="421"/>
        <v>Noel Staavos</v>
      </c>
      <c r="U4514" t="s">
        <v>1988</v>
      </c>
      <c r="V4514" s="5" t="s">
        <v>74</v>
      </c>
      <c r="W4514" s="5" t="s">
        <v>28</v>
      </c>
      <c r="X4514" s="5" t="s">
        <v>221</v>
      </c>
      <c r="Y4514" s="5" t="s">
        <v>775</v>
      </c>
      <c r="Z4514" s="5" t="s">
        <v>60</v>
      </c>
      <c r="AA4514" s="4">
        <v>0.55000000000000004</v>
      </c>
      <c r="AB4514" s="1">
        <v>40427</v>
      </c>
      <c r="AC4514" s="1">
        <v>26877</v>
      </c>
      <c r="AD4514">
        <f t="shared" si="422"/>
        <v>5</v>
      </c>
      <c r="AE4514">
        <f t="shared" ca="1" si="423"/>
        <v>51</v>
      </c>
      <c r="AF4514" t="str">
        <f t="shared" ca="1" si="424"/>
        <v>18-64</v>
      </c>
      <c r="AG4514" s="3">
        <f t="shared" si="425"/>
        <v>0.36031299999999994</v>
      </c>
      <c r="AH4514" t="str">
        <f>_xlfn.IFNA(VLOOKUP(Sales_Transactions[[#This Row],[Order ID]],Returned_Items[#All],2,FALSE),"Not Returned")</f>
        <v>Not Returned</v>
      </c>
    </row>
    <row r="4515" spans="1:34" x14ac:dyDescent="0.25">
      <c r="A4515">
        <v>17953</v>
      </c>
      <c r="C4515" t="s">
        <v>1585</v>
      </c>
      <c r="D4515" s="2" t="str">
        <f>TEXT(MID(Sales_Transactions[[#This Row],[Order Date]],2,5),"d/m/yyy")</f>
        <v>20/8/2012</v>
      </c>
      <c r="E4515" s="2" t="str">
        <f>TEXT(MID(Sales_Transactions[[#This Row],[Order Date]],2,5),"d")</f>
        <v>20</v>
      </c>
      <c r="F4515" s="2" t="str">
        <f>TEXT(MID(Sales_Transactions[[#This Row],[Order Date]],2,5),"m")</f>
        <v>8</v>
      </c>
      <c r="G4515" s="2" t="str">
        <f>TEXT(MID(Sales_Transactions[[#This Row],[Order Date]],2,5),"yyy")</f>
        <v>2012</v>
      </c>
      <c r="H4515" s="2" t="str">
        <f>TEXT(MID(Sales_Transactions[[#This Row],[Order Date]],2,5),"yyy/m")</f>
        <v>2012/8</v>
      </c>
      <c r="I4515" t="s">
        <v>33</v>
      </c>
      <c r="J4515">
        <f t="shared" si="420"/>
        <v>4</v>
      </c>
      <c r="K4515" s="2">
        <v>30</v>
      </c>
      <c r="L4515" s="3">
        <v>975.12</v>
      </c>
      <c r="M4515" s="4">
        <v>0.03</v>
      </c>
      <c r="N4515" s="5" t="s">
        <v>23</v>
      </c>
      <c r="O4515" s="3">
        <v>-6.72</v>
      </c>
      <c r="P4515" s="3">
        <v>30.98</v>
      </c>
      <c r="Q4515" s="3">
        <v>19.510000000000002</v>
      </c>
      <c r="R4515" s="5" t="s">
        <v>2634</v>
      </c>
      <c r="S4515" s="5" t="s">
        <v>2635</v>
      </c>
      <c r="T4515" s="5" t="str">
        <f t="shared" si="421"/>
        <v>Troy Staebel</v>
      </c>
      <c r="U4515" t="s">
        <v>1988</v>
      </c>
      <c r="V4515" s="5" t="s">
        <v>27</v>
      </c>
      <c r="W4515" s="5" t="s">
        <v>28</v>
      </c>
      <c r="X4515" s="5" t="s">
        <v>98</v>
      </c>
      <c r="Y4515" s="5" t="s">
        <v>2682</v>
      </c>
      <c r="Z4515" s="5" t="s">
        <v>43</v>
      </c>
      <c r="AA4515" s="4">
        <v>0.36</v>
      </c>
      <c r="AB4515" s="1">
        <v>41143</v>
      </c>
      <c r="AC4515" s="1">
        <v>26957</v>
      </c>
      <c r="AD4515">
        <f t="shared" si="422"/>
        <v>2</v>
      </c>
      <c r="AE4515">
        <f t="shared" ca="1" si="423"/>
        <v>50</v>
      </c>
      <c r="AF4515" t="str">
        <f t="shared" ca="1" si="424"/>
        <v>18-64</v>
      </c>
      <c r="AG4515" s="3">
        <f t="shared" si="425"/>
        <v>1.6826901999999999</v>
      </c>
      <c r="AH4515" t="str">
        <f>_xlfn.IFNA(VLOOKUP(Sales_Transactions[[#This Row],[Order ID]],Returned_Items[#All],2,FALSE),"Not Returned")</f>
        <v>Not Returned</v>
      </c>
    </row>
    <row r="4516" spans="1:34" x14ac:dyDescent="0.25">
      <c r="A4516">
        <v>20711</v>
      </c>
      <c r="C4516" t="s">
        <v>2731</v>
      </c>
      <c r="D4516" s="2" t="str">
        <f>TEXT(MID(Sales_Transactions[[#This Row],[Order Date]],2,5),"d/m/yyy")</f>
        <v>19/1/2009</v>
      </c>
      <c r="E4516" s="2" t="str">
        <f>TEXT(MID(Sales_Transactions[[#This Row],[Order Date]],2,5),"d")</f>
        <v>19</v>
      </c>
      <c r="F4516" s="2" t="str">
        <f>TEXT(MID(Sales_Transactions[[#This Row],[Order Date]],2,5),"m")</f>
        <v>1</v>
      </c>
      <c r="G4516" s="2" t="str">
        <f>TEXT(MID(Sales_Transactions[[#This Row],[Order Date]],2,5),"yyy")</f>
        <v>2009</v>
      </c>
      <c r="H4516" s="2" t="str">
        <f>TEXT(MID(Sales_Transactions[[#This Row],[Order Date]],2,5),"yyy/m")</f>
        <v>2009/1</v>
      </c>
      <c r="I4516" t="s">
        <v>101</v>
      </c>
      <c r="J4516">
        <f t="shared" si="420"/>
        <v>1</v>
      </c>
      <c r="K4516" s="2">
        <v>18</v>
      </c>
      <c r="L4516" s="3">
        <v>2215.96</v>
      </c>
      <c r="M4516" s="4">
        <v>0</v>
      </c>
      <c r="N4516" s="5" t="s">
        <v>34</v>
      </c>
      <c r="O4516" s="3">
        <v>-101.66</v>
      </c>
      <c r="P4516" s="3">
        <v>119.99</v>
      </c>
      <c r="Q4516" s="3">
        <v>56.14</v>
      </c>
      <c r="R4516" s="5" t="s">
        <v>2479</v>
      </c>
      <c r="S4516" s="5" t="s">
        <v>2681</v>
      </c>
      <c r="T4516" s="5" t="str">
        <f t="shared" si="421"/>
        <v>Chris Cortes</v>
      </c>
      <c r="U4516" t="s">
        <v>1988</v>
      </c>
      <c r="V4516" s="5" t="s">
        <v>37</v>
      </c>
      <c r="W4516" s="5" t="s">
        <v>48</v>
      </c>
      <c r="X4516" s="5" t="s">
        <v>324</v>
      </c>
      <c r="Y4516" s="5" t="s">
        <v>1662</v>
      </c>
      <c r="Z4516" s="5" t="s">
        <v>106</v>
      </c>
      <c r="AA4516" s="4">
        <v>0.39</v>
      </c>
      <c r="AB4516" s="1">
        <v>39833</v>
      </c>
      <c r="AC4516" s="1">
        <v>26803</v>
      </c>
      <c r="AD4516">
        <f t="shared" si="422"/>
        <v>1</v>
      </c>
      <c r="AE4516">
        <f t="shared" ca="1" si="423"/>
        <v>51</v>
      </c>
      <c r="AF4516" t="str">
        <f t="shared" ca="1" si="424"/>
        <v>18-64</v>
      </c>
      <c r="AG4516" s="3">
        <f t="shared" si="425"/>
        <v>9.7850000000000001</v>
      </c>
      <c r="AH4516" t="str">
        <f>_xlfn.IFNA(VLOOKUP(Sales_Transactions[[#This Row],[Order ID]],Returned_Items[#All],2,FALSE),"Not Returned")</f>
        <v>Not Returned</v>
      </c>
    </row>
    <row r="4517" spans="1:34" x14ac:dyDescent="0.25">
      <c r="A4517">
        <v>21606</v>
      </c>
      <c r="C4517" t="s">
        <v>1223</v>
      </c>
      <c r="D4517" s="2" t="str">
        <f>TEXT(MID(Sales_Transactions[[#This Row],[Order Date]],2,5),"d/m/yyy")</f>
        <v>22/1/2011</v>
      </c>
      <c r="E4517" s="2" t="str">
        <f>TEXT(MID(Sales_Transactions[[#This Row],[Order Date]],2,5),"d")</f>
        <v>22</v>
      </c>
      <c r="F4517" s="2" t="str">
        <f>TEXT(MID(Sales_Transactions[[#This Row],[Order Date]],2,5),"m")</f>
        <v>1</v>
      </c>
      <c r="G4517" s="2" t="str">
        <f>TEXT(MID(Sales_Transactions[[#This Row],[Order Date]],2,5),"yyy")</f>
        <v>2011</v>
      </c>
      <c r="H4517" s="2" t="str">
        <f>TEXT(MID(Sales_Transactions[[#This Row],[Order Date]],2,5),"yyy/m")</f>
        <v>2011/1</v>
      </c>
      <c r="I4517" t="s">
        <v>52</v>
      </c>
      <c r="J4517">
        <f t="shared" si="420"/>
        <v>1</v>
      </c>
      <c r="K4517" s="2">
        <v>43</v>
      </c>
      <c r="L4517" s="3">
        <v>1374.7</v>
      </c>
      <c r="M4517" s="4">
        <v>0.06</v>
      </c>
      <c r="N4517" s="5" t="s">
        <v>67</v>
      </c>
      <c r="O4517" s="3">
        <v>-90.3</v>
      </c>
      <c r="P4517" s="3">
        <v>32.979999999999997</v>
      </c>
      <c r="Q4517" s="3">
        <v>5.5</v>
      </c>
      <c r="R4517" s="5" t="s">
        <v>2634</v>
      </c>
      <c r="S4517" s="5" t="s">
        <v>2635</v>
      </c>
      <c r="T4517" s="5" t="str">
        <f t="shared" si="421"/>
        <v>Troy Staebel</v>
      </c>
      <c r="U4517" t="s">
        <v>1988</v>
      </c>
      <c r="V4517" s="5" t="s">
        <v>27</v>
      </c>
      <c r="W4517" s="5" t="s">
        <v>48</v>
      </c>
      <c r="X4517" s="5" t="s">
        <v>87</v>
      </c>
      <c r="Y4517" s="5" t="s">
        <v>659</v>
      </c>
      <c r="Z4517" s="5" t="s">
        <v>43</v>
      </c>
      <c r="AA4517" s="4">
        <v>0.75</v>
      </c>
      <c r="AB4517" s="1">
        <v>40566</v>
      </c>
      <c r="AC4517" s="1">
        <v>26764</v>
      </c>
      <c r="AD4517">
        <f t="shared" si="422"/>
        <v>1</v>
      </c>
      <c r="AE4517">
        <f t="shared" ca="1" si="423"/>
        <v>51</v>
      </c>
      <c r="AF4517" t="str">
        <f t="shared" ca="1" si="424"/>
        <v>18-64</v>
      </c>
      <c r="AG4517" s="3">
        <f t="shared" si="425"/>
        <v>0.89442353488372095</v>
      </c>
      <c r="AH4517" t="str">
        <f>_xlfn.IFNA(VLOOKUP(Sales_Transactions[[#This Row],[Order ID]],Returned_Items[#All],2,FALSE),"Not Returned")</f>
        <v>Not Returned</v>
      </c>
    </row>
    <row r="4518" spans="1:34" x14ac:dyDescent="0.25">
      <c r="A4518">
        <v>22820</v>
      </c>
      <c r="C4518" t="s">
        <v>410</v>
      </c>
      <c r="D4518" s="2" t="str">
        <f>TEXT(MID(Sales_Transactions[[#This Row],[Order Date]],2,5),"d/m/yyy")</f>
        <v>17/8/2010</v>
      </c>
      <c r="E4518" s="2" t="str">
        <f>TEXT(MID(Sales_Transactions[[#This Row],[Order Date]],2,5),"d")</f>
        <v>17</v>
      </c>
      <c r="F4518" s="2" t="str">
        <f>TEXT(MID(Sales_Transactions[[#This Row],[Order Date]],2,5),"m")</f>
        <v>8</v>
      </c>
      <c r="G4518" s="2" t="str">
        <f>TEXT(MID(Sales_Transactions[[#This Row],[Order Date]],2,5),"yyy")</f>
        <v>2010</v>
      </c>
      <c r="H4518" s="2" t="str">
        <f>TEXT(MID(Sales_Transactions[[#This Row],[Order Date]],2,5),"yyy/m")</f>
        <v>2010/8</v>
      </c>
      <c r="I4518" t="s">
        <v>33</v>
      </c>
      <c r="J4518">
        <f t="shared" si="420"/>
        <v>4</v>
      </c>
      <c r="K4518" s="2">
        <v>34</v>
      </c>
      <c r="L4518" s="3">
        <v>209.12</v>
      </c>
      <c r="M4518" s="4">
        <v>0.05</v>
      </c>
      <c r="N4518" s="5" t="s">
        <v>23</v>
      </c>
      <c r="O4518" s="3">
        <v>-116.21</v>
      </c>
      <c r="P4518" s="3">
        <v>5.98</v>
      </c>
      <c r="Q4518" s="3">
        <v>4.38</v>
      </c>
      <c r="R4518" s="5" t="s">
        <v>2059</v>
      </c>
      <c r="S4518" s="5" t="s">
        <v>2628</v>
      </c>
      <c r="T4518" s="5" t="str">
        <f t="shared" si="421"/>
        <v>Craig Yedwab</v>
      </c>
      <c r="U4518" t="s">
        <v>1988</v>
      </c>
      <c r="V4518" s="5" t="s">
        <v>37</v>
      </c>
      <c r="W4518" s="5" t="s">
        <v>48</v>
      </c>
      <c r="X4518" s="5" t="s">
        <v>87</v>
      </c>
      <c r="Y4518" s="5" t="s">
        <v>140</v>
      </c>
      <c r="Z4518" s="5" t="s">
        <v>60</v>
      </c>
      <c r="AA4518" s="4">
        <v>0.75</v>
      </c>
      <c r="AB4518" s="1">
        <v>40409</v>
      </c>
      <c r="AC4518" s="1">
        <v>26955</v>
      </c>
      <c r="AD4518">
        <f t="shared" si="422"/>
        <v>2</v>
      </c>
      <c r="AE4518">
        <f t="shared" ca="1" si="423"/>
        <v>50</v>
      </c>
      <c r="AF4518" t="str">
        <f t="shared" ca="1" si="424"/>
        <v>18-64</v>
      </c>
      <c r="AG4518" s="3">
        <f t="shared" si="425"/>
        <v>0.30461794117647062</v>
      </c>
      <c r="AH4518" t="str">
        <f>_xlfn.IFNA(VLOOKUP(Sales_Transactions[[#This Row],[Order ID]],Returned_Items[#All],2,FALSE),"Not Returned")</f>
        <v>Returned</v>
      </c>
    </row>
    <row r="4519" spans="1:34" x14ac:dyDescent="0.25">
      <c r="A4519">
        <v>23169</v>
      </c>
      <c r="C4519" t="s">
        <v>1222</v>
      </c>
      <c r="D4519" s="2" t="str">
        <f>TEXT(MID(Sales_Transactions[[#This Row],[Order Date]],2,5),"d/m/yyy")</f>
        <v>23/6/2011</v>
      </c>
      <c r="E4519" s="2" t="str">
        <f>TEXT(MID(Sales_Transactions[[#This Row],[Order Date]],2,5),"d")</f>
        <v>23</v>
      </c>
      <c r="F4519" s="2" t="str">
        <f>TEXT(MID(Sales_Transactions[[#This Row],[Order Date]],2,5),"m")</f>
        <v>6</v>
      </c>
      <c r="G4519" s="2" t="str">
        <f>TEXT(MID(Sales_Transactions[[#This Row],[Order Date]],2,5),"yyy")</f>
        <v>2011</v>
      </c>
      <c r="H4519" s="2" t="str">
        <f>TEXT(MID(Sales_Transactions[[#This Row],[Order Date]],2,5),"yyy/m")</f>
        <v>2011/6</v>
      </c>
      <c r="I4519" t="s">
        <v>101</v>
      </c>
      <c r="J4519">
        <f t="shared" si="420"/>
        <v>1</v>
      </c>
      <c r="K4519" s="2">
        <v>27</v>
      </c>
      <c r="L4519" s="3">
        <v>172.7</v>
      </c>
      <c r="M4519" s="4">
        <v>7.0000000000000007E-2</v>
      </c>
      <c r="N4519" s="5" t="s">
        <v>23</v>
      </c>
      <c r="O4519" s="3">
        <v>-42.97</v>
      </c>
      <c r="P4519" s="3">
        <v>6.48</v>
      </c>
      <c r="Q4519" s="3">
        <v>5.1100000000000003</v>
      </c>
      <c r="R4519" s="5" t="s">
        <v>2618</v>
      </c>
      <c r="S4519" s="5" t="s">
        <v>1053</v>
      </c>
      <c r="T4519" s="5" t="str">
        <f t="shared" si="421"/>
        <v>Karl Brown</v>
      </c>
      <c r="U4519" t="s">
        <v>1988</v>
      </c>
      <c r="V4519" s="5" t="s">
        <v>74</v>
      </c>
      <c r="W4519" s="5" t="s">
        <v>28</v>
      </c>
      <c r="X4519" s="5" t="s">
        <v>75</v>
      </c>
      <c r="Y4519" s="5" t="s">
        <v>3105</v>
      </c>
      <c r="Z4519" s="5" t="s">
        <v>43</v>
      </c>
      <c r="AA4519" s="4">
        <v>0.37</v>
      </c>
      <c r="AB4519" s="1">
        <v>40719</v>
      </c>
      <c r="AC4519" s="1">
        <v>26686</v>
      </c>
      <c r="AD4519">
        <f t="shared" si="422"/>
        <v>2</v>
      </c>
      <c r="AE4519">
        <f t="shared" ca="1" si="423"/>
        <v>51</v>
      </c>
      <c r="AF4519" t="str">
        <f t="shared" ca="1" si="424"/>
        <v>18-64</v>
      </c>
      <c r="AG4519" s="3">
        <f t="shared" si="425"/>
        <v>0.42909125925925934</v>
      </c>
      <c r="AH4519" t="str">
        <f>_xlfn.IFNA(VLOOKUP(Sales_Transactions[[#This Row],[Order ID]],Returned_Items[#All],2,FALSE),"Not Returned")</f>
        <v>Not Returned</v>
      </c>
    </row>
    <row r="4520" spans="1:34" x14ac:dyDescent="0.25">
      <c r="A4520">
        <v>23522</v>
      </c>
      <c r="C4520" t="s">
        <v>374</v>
      </c>
      <c r="D4520" s="2" t="str">
        <f>TEXT(MID(Sales_Transactions[[#This Row],[Order Date]],2,5),"d/m/yyy")</f>
        <v>11/4/2011</v>
      </c>
      <c r="E4520" s="2" t="str">
        <f>TEXT(MID(Sales_Transactions[[#This Row],[Order Date]],2,5),"d")</f>
        <v>11</v>
      </c>
      <c r="F4520" s="2" t="str">
        <f>TEXT(MID(Sales_Transactions[[#This Row],[Order Date]],2,5),"m")</f>
        <v>4</v>
      </c>
      <c r="G4520" s="2" t="str">
        <f>TEXT(MID(Sales_Transactions[[#This Row],[Order Date]],2,5),"yyy")</f>
        <v>2011</v>
      </c>
      <c r="H4520" s="2" t="str">
        <f>TEXT(MID(Sales_Transactions[[#This Row],[Order Date]],2,5),"yyy/m")</f>
        <v>2011/4</v>
      </c>
      <c r="I4520" t="s">
        <v>101</v>
      </c>
      <c r="J4520">
        <f t="shared" si="420"/>
        <v>1</v>
      </c>
      <c r="K4520" s="2">
        <v>8</v>
      </c>
      <c r="L4520" s="3">
        <v>180.43</v>
      </c>
      <c r="M4520" s="4">
        <v>0.02</v>
      </c>
      <c r="N4520" s="5" t="s">
        <v>23</v>
      </c>
      <c r="O4520" s="3">
        <v>-44.86</v>
      </c>
      <c r="P4520" s="3">
        <v>19.989999999999998</v>
      </c>
      <c r="Q4520" s="3">
        <v>11.17</v>
      </c>
      <c r="R4520" s="5" t="s">
        <v>143</v>
      </c>
      <c r="S4520" s="5" t="s">
        <v>2737</v>
      </c>
      <c r="T4520" s="5" t="str">
        <f t="shared" si="421"/>
        <v>Alan Shonely</v>
      </c>
      <c r="U4520" t="s">
        <v>1988</v>
      </c>
      <c r="V4520" s="5" t="s">
        <v>27</v>
      </c>
      <c r="W4520" s="5" t="s">
        <v>57</v>
      </c>
      <c r="X4520" s="5" t="s">
        <v>58</v>
      </c>
      <c r="Y4520" s="5" t="s">
        <v>550</v>
      </c>
      <c r="Z4520" s="5" t="s">
        <v>31</v>
      </c>
      <c r="AA4520" s="4">
        <v>0.6</v>
      </c>
      <c r="AB4520" s="1">
        <v>40645</v>
      </c>
      <c r="AC4520" s="1">
        <v>26919</v>
      </c>
      <c r="AD4520">
        <f t="shared" si="422"/>
        <v>1</v>
      </c>
      <c r="AE4520">
        <f t="shared" ca="1" si="423"/>
        <v>50</v>
      </c>
      <c r="AF4520" t="str">
        <f t="shared" ca="1" si="424"/>
        <v>18-64</v>
      </c>
      <c r="AG4520" s="3">
        <f t="shared" si="425"/>
        <v>3.8945002500000001</v>
      </c>
      <c r="AH4520" t="str">
        <f>_xlfn.IFNA(VLOOKUP(Sales_Transactions[[#This Row],[Order ID]],Returned_Items[#All],2,FALSE),"Not Returned")</f>
        <v>Not Returned</v>
      </c>
    </row>
    <row r="4521" spans="1:34" x14ac:dyDescent="0.25">
      <c r="A4521">
        <v>23616</v>
      </c>
      <c r="C4521" t="s">
        <v>415</v>
      </c>
      <c r="D4521" s="2" t="str">
        <f>TEXT(MID(Sales_Transactions[[#This Row],[Order Date]],2,5),"d/m/yyy")</f>
        <v>28/8/2012</v>
      </c>
      <c r="E4521" s="2" t="str">
        <f>TEXT(MID(Sales_Transactions[[#This Row],[Order Date]],2,5),"d")</f>
        <v>28</v>
      </c>
      <c r="F4521" s="2" t="str">
        <f>TEXT(MID(Sales_Transactions[[#This Row],[Order Date]],2,5),"m")</f>
        <v>8</v>
      </c>
      <c r="G4521" s="2" t="str">
        <f>TEXT(MID(Sales_Transactions[[#This Row],[Order Date]],2,5),"yyy")</f>
        <v>2012</v>
      </c>
      <c r="H4521" s="2" t="str">
        <f>TEXT(MID(Sales_Transactions[[#This Row],[Order Date]],2,5),"yyy/m")</f>
        <v>2012/8</v>
      </c>
      <c r="I4521" t="s">
        <v>52</v>
      </c>
      <c r="J4521">
        <f t="shared" si="420"/>
        <v>1</v>
      </c>
      <c r="K4521" s="2">
        <v>47</v>
      </c>
      <c r="L4521" s="3">
        <v>9262.35</v>
      </c>
      <c r="M4521" s="4">
        <v>0.09</v>
      </c>
      <c r="N4521" s="5" t="s">
        <v>23</v>
      </c>
      <c r="O4521" s="3">
        <v>2787.59</v>
      </c>
      <c r="P4521" s="3">
        <v>199.99</v>
      </c>
      <c r="Q4521" s="3">
        <v>24.49</v>
      </c>
      <c r="R4521" s="5" t="s">
        <v>416</v>
      </c>
      <c r="S4521" s="5" t="s">
        <v>2444</v>
      </c>
      <c r="T4521" s="5" t="str">
        <f t="shared" si="421"/>
        <v>Becky Martin</v>
      </c>
      <c r="U4521" t="s">
        <v>1988</v>
      </c>
      <c r="V4521" s="5" t="s">
        <v>74</v>
      </c>
      <c r="W4521" s="5" t="s">
        <v>48</v>
      </c>
      <c r="X4521" s="5" t="s">
        <v>131</v>
      </c>
      <c r="Y4521" s="5" t="s">
        <v>1046</v>
      </c>
      <c r="Z4521" s="5" t="s">
        <v>31</v>
      </c>
      <c r="AA4521" s="4">
        <v>0.46</v>
      </c>
      <c r="AB4521" s="1">
        <v>41149</v>
      </c>
      <c r="AC4521" s="1">
        <v>9446</v>
      </c>
      <c r="AD4521">
        <f t="shared" si="422"/>
        <v>0</v>
      </c>
      <c r="AE4521">
        <f t="shared" ca="1" si="423"/>
        <v>98</v>
      </c>
      <c r="AF4521" t="str">
        <f t="shared" ca="1" si="424"/>
        <v>Over 65</v>
      </c>
      <c r="AG4521" s="3">
        <f t="shared" si="425"/>
        <v>4.7723406170212765</v>
      </c>
      <c r="AH4521" t="str">
        <f>_xlfn.IFNA(VLOOKUP(Sales_Transactions[[#This Row],[Order ID]],Returned_Items[#All],2,FALSE),"Not Returned")</f>
        <v>Returned</v>
      </c>
    </row>
    <row r="4522" spans="1:34" x14ac:dyDescent="0.25">
      <c r="A4522">
        <v>25092</v>
      </c>
      <c r="C4522" t="s">
        <v>2739</v>
      </c>
      <c r="D4522" s="2" t="str">
        <f>TEXT(MID(Sales_Transactions[[#This Row],[Order Date]],2,5),"d/m/yyy")</f>
        <v>1/12/2010</v>
      </c>
      <c r="E4522" s="2" t="str">
        <f>TEXT(MID(Sales_Transactions[[#This Row],[Order Date]],2,5),"d")</f>
        <v>1</v>
      </c>
      <c r="F4522" s="2" t="str">
        <f>TEXT(MID(Sales_Transactions[[#This Row],[Order Date]],2,5),"m")</f>
        <v>12</v>
      </c>
      <c r="G4522" s="2" t="str">
        <f>TEXT(MID(Sales_Transactions[[#This Row],[Order Date]],2,5),"yyy")</f>
        <v>2010</v>
      </c>
      <c r="H4522" s="2" t="str">
        <f>TEXT(MID(Sales_Transactions[[#This Row],[Order Date]],2,5),"yyy/m")</f>
        <v>2010/12</v>
      </c>
      <c r="I4522" t="s">
        <v>33</v>
      </c>
      <c r="J4522">
        <f t="shared" si="420"/>
        <v>4</v>
      </c>
      <c r="K4522" s="2">
        <v>42</v>
      </c>
      <c r="L4522" s="3">
        <v>242.8</v>
      </c>
      <c r="M4522" s="4">
        <v>7.0000000000000007E-2</v>
      </c>
      <c r="N4522" s="5" t="s">
        <v>23</v>
      </c>
      <c r="O4522" s="3">
        <v>95.91</v>
      </c>
      <c r="P4522" s="3">
        <v>5.84</v>
      </c>
      <c r="Q4522" s="3">
        <v>1</v>
      </c>
      <c r="R4522" s="5" t="s">
        <v>1978</v>
      </c>
      <c r="S4522" s="5" t="s">
        <v>2740</v>
      </c>
      <c r="T4522" s="5" t="str">
        <f t="shared" si="421"/>
        <v>Katrina Willman</v>
      </c>
      <c r="U4522" t="s">
        <v>1988</v>
      </c>
      <c r="V4522" s="5" t="s">
        <v>37</v>
      </c>
      <c r="W4522" s="5" t="s">
        <v>28</v>
      </c>
      <c r="X4522" s="5" t="s">
        <v>124</v>
      </c>
      <c r="Y4522" s="5" t="s">
        <v>2026</v>
      </c>
      <c r="Z4522" s="5" t="s">
        <v>84</v>
      </c>
      <c r="AA4522" s="4">
        <v>0.38</v>
      </c>
      <c r="AB4522" s="1">
        <v>40515</v>
      </c>
      <c r="AC4522" s="1">
        <v>25373</v>
      </c>
      <c r="AD4522">
        <f t="shared" si="422"/>
        <v>2</v>
      </c>
      <c r="AE4522">
        <f t="shared" ca="1" si="423"/>
        <v>55</v>
      </c>
      <c r="AF4522" t="str">
        <f t="shared" ca="1" si="424"/>
        <v>18-64</v>
      </c>
      <c r="AG4522" s="3">
        <f t="shared" si="425"/>
        <v>0.1627598095238095</v>
      </c>
      <c r="AH4522" t="str">
        <f>_xlfn.IFNA(VLOOKUP(Sales_Transactions[[#This Row],[Order ID]],Returned_Items[#All],2,FALSE),"Not Returned")</f>
        <v>Not Returned</v>
      </c>
    </row>
    <row r="4523" spans="1:34" x14ac:dyDescent="0.25">
      <c r="A4523">
        <v>25157</v>
      </c>
      <c r="C4523" t="s">
        <v>791</v>
      </c>
      <c r="D4523" s="2" t="str">
        <f>TEXT(MID(Sales_Transactions[[#This Row],[Order Date]],2,5),"d/m/yyy")</f>
        <v>25/5/2010</v>
      </c>
      <c r="E4523" s="2" t="str">
        <f>TEXT(MID(Sales_Transactions[[#This Row],[Order Date]],2,5),"d")</f>
        <v>25</v>
      </c>
      <c r="F4523" s="2" t="str">
        <f>TEXT(MID(Sales_Transactions[[#This Row],[Order Date]],2,5),"m")</f>
        <v>5</v>
      </c>
      <c r="G4523" s="2" t="str">
        <f>TEXT(MID(Sales_Transactions[[#This Row],[Order Date]],2,5),"yyy")</f>
        <v>2010</v>
      </c>
      <c r="H4523" s="2" t="str">
        <f>TEXT(MID(Sales_Transactions[[#This Row],[Order Date]],2,5),"yyy/m")</f>
        <v>2010/5</v>
      </c>
      <c r="I4523" t="s">
        <v>52</v>
      </c>
      <c r="J4523">
        <f t="shared" si="420"/>
        <v>1</v>
      </c>
      <c r="K4523" s="2">
        <v>47</v>
      </c>
      <c r="L4523" s="3">
        <v>271.77999999999997</v>
      </c>
      <c r="M4523" s="4">
        <v>7.0000000000000007E-2</v>
      </c>
      <c r="N4523" s="5" t="s">
        <v>23</v>
      </c>
      <c r="O4523" s="3">
        <v>52.74</v>
      </c>
      <c r="P4523" s="3">
        <v>5.84</v>
      </c>
      <c r="Q4523" s="3">
        <v>1.2</v>
      </c>
      <c r="R4523" s="5" t="s">
        <v>1576</v>
      </c>
      <c r="S4523" s="5" t="s">
        <v>2014</v>
      </c>
      <c r="T4523" s="5" t="str">
        <f t="shared" si="421"/>
        <v>Tony Molinari</v>
      </c>
      <c r="U4523" t="s">
        <v>1988</v>
      </c>
      <c r="V4523" s="5" t="s">
        <v>47</v>
      </c>
      <c r="W4523" s="5" t="s">
        <v>28</v>
      </c>
      <c r="X4523" s="5" t="s">
        <v>124</v>
      </c>
      <c r="Y4523" s="5" t="s">
        <v>677</v>
      </c>
      <c r="Z4523" s="5" t="s">
        <v>84</v>
      </c>
      <c r="AA4523" s="4">
        <v>0.55000000000000004</v>
      </c>
      <c r="AB4523" s="1">
        <v>40324</v>
      </c>
      <c r="AC4523" s="1">
        <v>25348</v>
      </c>
      <c r="AD4523">
        <f t="shared" si="422"/>
        <v>1</v>
      </c>
      <c r="AE4523">
        <f t="shared" ca="1" si="423"/>
        <v>55</v>
      </c>
      <c r="AF4523" t="str">
        <f t="shared" ca="1" si="424"/>
        <v>18-64</v>
      </c>
      <c r="AG4523" s="3">
        <f t="shared" si="425"/>
        <v>0.14970025531914893</v>
      </c>
      <c r="AH4523" t="str">
        <f>_xlfn.IFNA(VLOOKUP(Sales_Transactions[[#This Row],[Order ID]],Returned_Items[#All],2,FALSE),"Not Returned")</f>
        <v>Returned</v>
      </c>
    </row>
    <row r="4524" spans="1:34" x14ac:dyDescent="0.25">
      <c r="A4524">
        <v>25280</v>
      </c>
      <c r="C4524" t="s">
        <v>1010</v>
      </c>
      <c r="D4524" s="2" t="str">
        <f>TEXT(MID(Sales_Transactions[[#This Row],[Order Date]],2,5),"d/m/yyy")</f>
        <v>21/5/2011</v>
      </c>
      <c r="E4524" s="2" t="str">
        <f>TEXT(MID(Sales_Transactions[[#This Row],[Order Date]],2,5),"d")</f>
        <v>21</v>
      </c>
      <c r="F4524" s="2" t="str">
        <f>TEXT(MID(Sales_Transactions[[#This Row],[Order Date]],2,5),"m")</f>
        <v>5</v>
      </c>
      <c r="G4524" s="2" t="str">
        <f>TEXT(MID(Sales_Transactions[[#This Row],[Order Date]],2,5),"yyy")</f>
        <v>2011</v>
      </c>
      <c r="H4524" s="2" t="str">
        <f>TEXT(MID(Sales_Transactions[[#This Row],[Order Date]],2,5),"yyy/m")</f>
        <v>2011/5</v>
      </c>
      <c r="I4524" t="s">
        <v>52</v>
      </c>
      <c r="J4524">
        <f t="shared" si="420"/>
        <v>1</v>
      </c>
      <c r="K4524" s="2">
        <v>16</v>
      </c>
      <c r="L4524" s="3">
        <v>179.26</v>
      </c>
      <c r="M4524" s="4">
        <v>0.01</v>
      </c>
      <c r="N4524" s="5" t="s">
        <v>23</v>
      </c>
      <c r="O4524" s="3">
        <v>36.78</v>
      </c>
      <c r="P4524" s="3">
        <v>10.91</v>
      </c>
      <c r="Q4524" s="3">
        <v>2.99</v>
      </c>
      <c r="R4524" s="5" t="s">
        <v>2705</v>
      </c>
      <c r="S4524" s="5" t="s">
        <v>2706</v>
      </c>
      <c r="T4524" s="5" t="str">
        <f t="shared" si="421"/>
        <v>Stefania Perrino</v>
      </c>
      <c r="U4524" t="s">
        <v>1988</v>
      </c>
      <c r="V4524" s="5" t="s">
        <v>47</v>
      </c>
      <c r="W4524" s="5" t="s">
        <v>28</v>
      </c>
      <c r="X4524" s="5" t="s">
        <v>41</v>
      </c>
      <c r="Y4524" s="5" t="s">
        <v>578</v>
      </c>
      <c r="Z4524" s="5" t="s">
        <v>43</v>
      </c>
      <c r="AA4524" s="4">
        <v>0.38</v>
      </c>
      <c r="AB4524" s="1">
        <v>40686</v>
      </c>
      <c r="AC4524" s="1">
        <v>25453</v>
      </c>
      <c r="AD4524">
        <f t="shared" si="422"/>
        <v>2</v>
      </c>
      <c r="AE4524">
        <f t="shared" ca="1" si="423"/>
        <v>54</v>
      </c>
      <c r="AF4524" t="str">
        <f t="shared" ca="1" si="424"/>
        <v>18-64</v>
      </c>
      <c r="AG4524" s="3">
        <f t="shared" si="425"/>
        <v>0.86868181249999998</v>
      </c>
      <c r="AH4524" t="str">
        <f>_xlfn.IFNA(VLOOKUP(Sales_Transactions[[#This Row],[Order ID]],Returned_Items[#All],2,FALSE),"Not Returned")</f>
        <v>Not Returned</v>
      </c>
    </row>
    <row r="4525" spans="1:34" x14ac:dyDescent="0.25">
      <c r="A4525">
        <v>25313</v>
      </c>
      <c r="C4525" t="s">
        <v>2714</v>
      </c>
      <c r="D4525" s="2" t="str">
        <f>TEXT(MID(Sales_Transactions[[#This Row],[Order Date]],2,5),"d/m/yyy")</f>
        <v>21/8/2012</v>
      </c>
      <c r="E4525" s="2" t="str">
        <f>TEXT(MID(Sales_Transactions[[#This Row],[Order Date]],2,5),"d")</f>
        <v>21</v>
      </c>
      <c r="F4525" s="2" t="str">
        <f>TEXT(MID(Sales_Transactions[[#This Row],[Order Date]],2,5),"m")</f>
        <v>8</v>
      </c>
      <c r="G4525" s="2" t="str">
        <f>TEXT(MID(Sales_Transactions[[#This Row],[Order Date]],2,5),"yyy")</f>
        <v>2012</v>
      </c>
      <c r="H4525" s="2" t="str">
        <f>TEXT(MID(Sales_Transactions[[#This Row],[Order Date]],2,5),"yyy/m")</f>
        <v>2012/8</v>
      </c>
      <c r="I4525" t="s">
        <v>101</v>
      </c>
      <c r="J4525">
        <f t="shared" si="420"/>
        <v>1</v>
      </c>
      <c r="K4525" s="2">
        <v>19</v>
      </c>
      <c r="L4525" s="3">
        <v>418.7</v>
      </c>
      <c r="M4525" s="4">
        <v>0.05</v>
      </c>
      <c r="N4525" s="5" t="s">
        <v>23</v>
      </c>
      <c r="O4525" s="3">
        <v>22.88</v>
      </c>
      <c r="P4525" s="3">
        <v>22.01</v>
      </c>
      <c r="Q4525" s="3">
        <v>5.53</v>
      </c>
      <c r="R4525" s="5" t="s">
        <v>2618</v>
      </c>
      <c r="S4525" s="5" t="s">
        <v>1053</v>
      </c>
      <c r="T4525" s="5" t="str">
        <f t="shared" si="421"/>
        <v>Karl Brown</v>
      </c>
      <c r="U4525" t="s">
        <v>1988</v>
      </c>
      <c r="V4525" s="5" t="s">
        <v>47</v>
      </c>
      <c r="W4525" s="5" t="s">
        <v>28</v>
      </c>
      <c r="X4525" s="5" t="s">
        <v>124</v>
      </c>
      <c r="Y4525" s="5" t="s">
        <v>2029</v>
      </c>
      <c r="Z4525" s="5" t="s">
        <v>60</v>
      </c>
      <c r="AA4525" s="4">
        <v>0.59</v>
      </c>
      <c r="AB4525" s="1">
        <v>41144</v>
      </c>
      <c r="AC4525" s="1">
        <v>24876</v>
      </c>
      <c r="AD4525">
        <f t="shared" si="422"/>
        <v>2</v>
      </c>
      <c r="AE4525">
        <f t="shared" ca="1" si="423"/>
        <v>56</v>
      </c>
      <c r="AF4525" t="str">
        <f t="shared" ca="1" si="424"/>
        <v>18-64</v>
      </c>
      <c r="AG4525" s="3">
        <f t="shared" si="425"/>
        <v>1.4488944736842106</v>
      </c>
      <c r="AH4525" t="str">
        <f>_xlfn.IFNA(VLOOKUP(Sales_Transactions[[#This Row],[Order ID]],Returned_Items[#All],2,FALSE),"Not Returned")</f>
        <v>Not Returned</v>
      </c>
    </row>
    <row r="4526" spans="1:34" x14ac:dyDescent="0.25">
      <c r="A4526">
        <v>25536</v>
      </c>
      <c r="C4526" t="s">
        <v>3203</v>
      </c>
      <c r="D4526" s="2" t="str">
        <f>TEXT(MID(Sales_Transactions[[#This Row],[Order Date]],2,5),"d/m/yyy")</f>
        <v>22/7/2011</v>
      </c>
      <c r="E4526" s="2" t="str">
        <f>TEXT(MID(Sales_Transactions[[#This Row],[Order Date]],2,5),"d")</f>
        <v>22</v>
      </c>
      <c r="F4526" s="2" t="str">
        <f>TEXT(MID(Sales_Transactions[[#This Row],[Order Date]],2,5),"m")</f>
        <v>7</v>
      </c>
      <c r="G4526" s="2" t="str">
        <f>TEXT(MID(Sales_Transactions[[#This Row],[Order Date]],2,5),"yyy")</f>
        <v>2011</v>
      </c>
      <c r="H4526" s="2" t="str">
        <f>TEXT(MID(Sales_Transactions[[#This Row],[Order Date]],2,5),"yyy/m")</f>
        <v>2011/7</v>
      </c>
      <c r="I4526" t="s">
        <v>22</v>
      </c>
      <c r="J4526">
        <f t="shared" si="420"/>
        <v>2</v>
      </c>
      <c r="K4526" s="2">
        <v>19</v>
      </c>
      <c r="L4526" s="3">
        <v>193.25</v>
      </c>
      <c r="M4526" s="4">
        <v>0.03</v>
      </c>
      <c r="N4526" s="5" t="s">
        <v>23</v>
      </c>
      <c r="O4526" s="3">
        <v>71.55</v>
      </c>
      <c r="P4526" s="3">
        <v>9.93</v>
      </c>
      <c r="Q4526" s="3">
        <v>1.0900000000000001</v>
      </c>
      <c r="R4526" s="5" t="s">
        <v>2433</v>
      </c>
      <c r="S4526" s="5" t="s">
        <v>2434</v>
      </c>
      <c r="T4526" s="5" t="str">
        <f t="shared" si="421"/>
        <v>Amy Cox</v>
      </c>
      <c r="U4526" t="s">
        <v>1988</v>
      </c>
      <c r="V4526" s="5" t="s">
        <v>27</v>
      </c>
      <c r="W4526" s="5" t="s">
        <v>28</v>
      </c>
      <c r="X4526" s="5" t="s">
        <v>124</v>
      </c>
      <c r="Y4526" s="5" t="s">
        <v>1854</v>
      </c>
      <c r="Z4526" s="5" t="s">
        <v>84</v>
      </c>
      <c r="AA4526" s="4">
        <v>0.43</v>
      </c>
      <c r="AB4526" s="1">
        <v>40746</v>
      </c>
      <c r="AC4526" s="1">
        <v>25096</v>
      </c>
      <c r="AD4526">
        <f t="shared" si="422"/>
        <v>0</v>
      </c>
      <c r="AE4526">
        <f t="shared" ca="1" si="423"/>
        <v>55</v>
      </c>
      <c r="AF4526" t="str">
        <f t="shared" ca="1" si="424"/>
        <v>18-64</v>
      </c>
      <c r="AG4526" s="3">
        <f t="shared" si="425"/>
        <v>0.57984321052631582</v>
      </c>
      <c r="AH4526" t="str">
        <f>_xlfn.IFNA(VLOOKUP(Sales_Transactions[[#This Row],[Order ID]],Returned_Items[#All],2,FALSE),"Not Returned")</f>
        <v>Not Returned</v>
      </c>
    </row>
    <row r="4527" spans="1:34" x14ac:dyDescent="0.25">
      <c r="A4527">
        <v>25666</v>
      </c>
      <c r="C4527" t="s">
        <v>2076</v>
      </c>
      <c r="D4527" s="2" t="str">
        <f>TEXT(MID(Sales_Transactions[[#This Row],[Order Date]],2,5),"d/m/yyy")</f>
        <v>2/9/2012</v>
      </c>
      <c r="E4527" s="2" t="str">
        <f>TEXT(MID(Sales_Transactions[[#This Row],[Order Date]],2,5),"d")</f>
        <v>2</v>
      </c>
      <c r="F4527" s="2" t="str">
        <f>TEXT(MID(Sales_Transactions[[#This Row],[Order Date]],2,5),"m")</f>
        <v>9</v>
      </c>
      <c r="G4527" s="2" t="str">
        <f>TEXT(MID(Sales_Transactions[[#This Row],[Order Date]],2,5),"yyy")</f>
        <v>2012</v>
      </c>
      <c r="H4527" s="2" t="str">
        <f>TEXT(MID(Sales_Transactions[[#This Row],[Order Date]],2,5),"yyy/m")</f>
        <v>2012/9</v>
      </c>
      <c r="I4527" t="s">
        <v>101</v>
      </c>
      <c r="J4527">
        <f t="shared" si="420"/>
        <v>1</v>
      </c>
      <c r="K4527" s="2">
        <v>23</v>
      </c>
      <c r="L4527" s="3">
        <v>260.08</v>
      </c>
      <c r="M4527" s="4">
        <v>0.1</v>
      </c>
      <c r="N4527" s="5" t="s">
        <v>23</v>
      </c>
      <c r="O4527" s="3">
        <v>-37.85</v>
      </c>
      <c r="P4527" s="3">
        <v>12.21</v>
      </c>
      <c r="Q4527" s="3">
        <v>4.8099999999999996</v>
      </c>
      <c r="R4527" s="5" t="s">
        <v>327</v>
      </c>
      <c r="S4527" s="5" t="s">
        <v>1882</v>
      </c>
      <c r="T4527" s="5" t="str">
        <f t="shared" si="421"/>
        <v>Hunter Lopez</v>
      </c>
      <c r="U4527" t="s">
        <v>1988</v>
      </c>
      <c r="V4527" s="5" t="s">
        <v>37</v>
      </c>
      <c r="W4527" s="5" t="s">
        <v>28</v>
      </c>
      <c r="X4527" s="5" t="s">
        <v>29</v>
      </c>
      <c r="Y4527" s="5" t="s">
        <v>649</v>
      </c>
      <c r="Z4527" s="5" t="s">
        <v>43</v>
      </c>
      <c r="AA4527" s="4">
        <v>0.57999999999999996</v>
      </c>
      <c r="AB4527" s="1">
        <v>41154</v>
      </c>
      <c r="AC4527" s="1">
        <v>24880</v>
      </c>
      <c r="AD4527">
        <f t="shared" si="422"/>
        <v>0</v>
      </c>
      <c r="AE4527">
        <f t="shared" ca="1" si="423"/>
        <v>56</v>
      </c>
      <c r="AF4527" t="str">
        <f t="shared" ca="1" si="424"/>
        <v>18-64</v>
      </c>
      <c r="AG4527" s="3">
        <f t="shared" si="425"/>
        <v>0.73946913043478257</v>
      </c>
      <c r="AH4527" t="str">
        <f>_xlfn.IFNA(VLOOKUP(Sales_Transactions[[#This Row],[Order ID]],Returned_Items[#All],2,FALSE),"Not Returned")</f>
        <v>Not Returned</v>
      </c>
    </row>
    <row r="4528" spans="1:34" x14ac:dyDescent="0.25">
      <c r="A4528">
        <v>28001</v>
      </c>
      <c r="C4528" t="s">
        <v>2115</v>
      </c>
      <c r="D4528" s="2" t="str">
        <f>TEXT(MID(Sales_Transactions[[#This Row],[Order Date]],2,5),"d/m/yyy")</f>
        <v>14/6/2009</v>
      </c>
      <c r="E4528" s="2" t="str">
        <f>TEXT(MID(Sales_Transactions[[#This Row],[Order Date]],2,5),"d")</f>
        <v>14</v>
      </c>
      <c r="F4528" s="2" t="str">
        <f>TEXT(MID(Sales_Transactions[[#This Row],[Order Date]],2,5),"m")</f>
        <v>6</v>
      </c>
      <c r="G4528" s="2" t="str">
        <f>TEXT(MID(Sales_Transactions[[#This Row],[Order Date]],2,5),"yyy")</f>
        <v>2009</v>
      </c>
      <c r="H4528" s="2" t="str">
        <f>TEXT(MID(Sales_Transactions[[#This Row],[Order Date]],2,5),"yyy/m")</f>
        <v>2009/6</v>
      </c>
      <c r="I4528" t="s">
        <v>101</v>
      </c>
      <c r="J4528">
        <f t="shared" si="420"/>
        <v>1</v>
      </c>
      <c r="K4528" s="2">
        <v>41</v>
      </c>
      <c r="L4528" s="3">
        <v>8958.4599999999991</v>
      </c>
      <c r="M4528" s="4">
        <v>0.02</v>
      </c>
      <c r="N4528" s="5" t="s">
        <v>23</v>
      </c>
      <c r="O4528" s="3">
        <v>2593.14</v>
      </c>
      <c r="P4528" s="3">
        <v>209.84</v>
      </c>
      <c r="Q4528" s="3">
        <v>21.21</v>
      </c>
      <c r="R4528" s="5" t="s">
        <v>2656</v>
      </c>
      <c r="S4528" s="5" t="s">
        <v>832</v>
      </c>
      <c r="T4528" s="5" t="str">
        <f t="shared" si="421"/>
        <v>Dianna Arnett</v>
      </c>
      <c r="U4528" t="s">
        <v>1988</v>
      </c>
      <c r="V4528" s="5" t="s">
        <v>74</v>
      </c>
      <c r="W4528" s="5" t="s">
        <v>57</v>
      </c>
      <c r="X4528" s="5" t="s">
        <v>58</v>
      </c>
      <c r="Y4528" s="5" t="s">
        <v>2183</v>
      </c>
      <c r="Z4528" s="5" t="s">
        <v>31</v>
      </c>
      <c r="AA4528" s="4">
        <v>0.59</v>
      </c>
      <c r="AB4528" s="1">
        <v>39978</v>
      </c>
      <c r="AC4528" s="1">
        <v>25008</v>
      </c>
      <c r="AD4528">
        <f t="shared" si="422"/>
        <v>0</v>
      </c>
      <c r="AE4528">
        <f t="shared" ca="1" si="423"/>
        <v>56</v>
      </c>
      <c r="AF4528" t="str">
        <f t="shared" ca="1" si="424"/>
        <v>18-64</v>
      </c>
      <c r="AG4528" s="3">
        <f t="shared" si="425"/>
        <v>5.6343422439024398</v>
      </c>
      <c r="AH4528" t="str">
        <f>_xlfn.IFNA(VLOOKUP(Sales_Transactions[[#This Row],[Order ID]],Returned_Items[#All],2,FALSE),"Not Returned")</f>
        <v>Not Returned</v>
      </c>
    </row>
    <row r="4529" spans="1:34" x14ac:dyDescent="0.25">
      <c r="A4529">
        <v>28999</v>
      </c>
      <c r="C4529" t="s">
        <v>1744</v>
      </c>
      <c r="D4529" s="2" t="str">
        <f>TEXT(MID(Sales_Transactions[[#This Row],[Order Date]],2,5),"d/m/yyy")</f>
        <v>10/1/2009</v>
      </c>
      <c r="E4529" s="2" t="str">
        <f>TEXT(MID(Sales_Transactions[[#This Row],[Order Date]],2,5),"d")</f>
        <v>10</v>
      </c>
      <c r="F4529" s="2" t="str">
        <f>TEXT(MID(Sales_Transactions[[#This Row],[Order Date]],2,5),"m")</f>
        <v>1</v>
      </c>
      <c r="G4529" s="2" t="str">
        <f>TEXT(MID(Sales_Transactions[[#This Row],[Order Date]],2,5),"yyy")</f>
        <v>2009</v>
      </c>
      <c r="H4529" s="2" t="str">
        <f>TEXT(MID(Sales_Transactions[[#This Row],[Order Date]],2,5),"yyy/m")</f>
        <v>2009/1</v>
      </c>
      <c r="I4529" t="s">
        <v>33</v>
      </c>
      <c r="J4529">
        <f t="shared" si="420"/>
        <v>4</v>
      </c>
      <c r="K4529" s="2">
        <v>34</v>
      </c>
      <c r="L4529" s="3">
        <v>1177.5</v>
      </c>
      <c r="M4529" s="4">
        <v>0.02</v>
      </c>
      <c r="N4529" s="5" t="s">
        <v>23</v>
      </c>
      <c r="O4529" s="3">
        <v>420.05</v>
      </c>
      <c r="P4529" s="3">
        <v>33.979999999999997</v>
      </c>
      <c r="Q4529" s="3">
        <v>1.99</v>
      </c>
      <c r="R4529" s="5" t="s">
        <v>906</v>
      </c>
      <c r="S4529" s="5" t="s">
        <v>2651</v>
      </c>
      <c r="T4529" s="5" t="str">
        <f t="shared" si="421"/>
        <v>Giulietta Dortch</v>
      </c>
      <c r="U4529" t="s">
        <v>1988</v>
      </c>
      <c r="V4529" s="5" t="s">
        <v>47</v>
      </c>
      <c r="W4529" s="5" t="s">
        <v>48</v>
      </c>
      <c r="X4529" s="5" t="s">
        <v>87</v>
      </c>
      <c r="Y4529" s="5" t="s">
        <v>2729</v>
      </c>
      <c r="Z4529" s="5" t="s">
        <v>60</v>
      </c>
      <c r="AA4529" s="4">
        <v>0.45</v>
      </c>
      <c r="AB4529" s="1">
        <v>39824</v>
      </c>
      <c r="AC4529" s="1">
        <v>24936</v>
      </c>
      <c r="AD4529">
        <f t="shared" si="422"/>
        <v>1</v>
      </c>
      <c r="AE4529">
        <f t="shared" ca="1" si="423"/>
        <v>56</v>
      </c>
      <c r="AF4529" t="str">
        <f t="shared" ca="1" si="424"/>
        <v>18-64</v>
      </c>
      <c r="AG4529" s="3">
        <f t="shared" si="425"/>
        <v>1.0577412941176469</v>
      </c>
      <c r="AH4529" t="str">
        <f>_xlfn.IFNA(VLOOKUP(Sales_Transactions[[#This Row],[Order ID]],Returned_Items[#All],2,FALSE),"Not Returned")</f>
        <v>Not Returned</v>
      </c>
    </row>
    <row r="4530" spans="1:34" x14ac:dyDescent="0.25">
      <c r="A4530">
        <v>29666</v>
      </c>
      <c r="C4530" t="s">
        <v>868</v>
      </c>
      <c r="D4530" s="2" t="str">
        <f>TEXT(MID(Sales_Transactions[[#This Row],[Order Date]],2,5),"d/m/yyy")</f>
        <v>30/12/2011</v>
      </c>
      <c r="E4530" s="2" t="str">
        <f>TEXT(MID(Sales_Transactions[[#This Row],[Order Date]],2,5),"d")</f>
        <v>30</v>
      </c>
      <c r="F4530" s="2" t="str">
        <f>TEXT(MID(Sales_Transactions[[#This Row],[Order Date]],2,5),"m")</f>
        <v>12</v>
      </c>
      <c r="G4530" s="2" t="str">
        <f>TEXT(MID(Sales_Transactions[[#This Row],[Order Date]],2,5),"yyy")</f>
        <v>2011</v>
      </c>
      <c r="H4530" s="2" t="str">
        <f>TEXT(MID(Sales_Transactions[[#This Row],[Order Date]],2,5),"yyy/m")</f>
        <v>2011/12</v>
      </c>
      <c r="I4530" t="s">
        <v>52</v>
      </c>
      <c r="J4530">
        <f t="shared" si="420"/>
        <v>1</v>
      </c>
      <c r="K4530" s="2">
        <v>44</v>
      </c>
      <c r="L4530" s="3">
        <v>362.75</v>
      </c>
      <c r="M4530" s="4">
        <v>0.08</v>
      </c>
      <c r="N4530" s="5" t="s">
        <v>23</v>
      </c>
      <c r="O4530" s="3">
        <v>-54.47</v>
      </c>
      <c r="P4530" s="3">
        <v>8.32</v>
      </c>
      <c r="Q4530" s="3">
        <v>2.38</v>
      </c>
      <c r="R4530" s="5" t="s">
        <v>2313</v>
      </c>
      <c r="S4530" s="5" t="s">
        <v>2747</v>
      </c>
      <c r="T4530" s="5" t="str">
        <f t="shared" si="421"/>
        <v>Dave Poirier</v>
      </c>
      <c r="U4530" t="s">
        <v>1988</v>
      </c>
      <c r="V4530" s="5" t="s">
        <v>27</v>
      </c>
      <c r="W4530" s="5" t="s">
        <v>48</v>
      </c>
      <c r="X4530" s="5" t="s">
        <v>87</v>
      </c>
      <c r="Y4530" s="5" t="s">
        <v>2808</v>
      </c>
      <c r="Z4530" s="5" t="s">
        <v>60</v>
      </c>
      <c r="AA4530" s="4">
        <v>0.74</v>
      </c>
      <c r="AB4530" s="1">
        <v>40909</v>
      </c>
      <c r="AC4530" s="1">
        <v>24569</v>
      </c>
      <c r="AD4530">
        <f t="shared" si="422"/>
        <v>2</v>
      </c>
      <c r="AE4530">
        <f t="shared" ca="1" si="423"/>
        <v>57</v>
      </c>
      <c r="AF4530" t="str">
        <f t="shared" ca="1" si="424"/>
        <v>18-64</v>
      </c>
      <c r="AG4530" s="3">
        <f t="shared" si="425"/>
        <v>0.24303054545454544</v>
      </c>
      <c r="AH4530" t="str">
        <f>_xlfn.IFNA(VLOOKUP(Sales_Transactions[[#This Row],[Order ID]],Returned_Items[#All],2,FALSE),"Not Returned")</f>
        <v>Not Returned</v>
      </c>
    </row>
    <row r="4531" spans="1:34" x14ac:dyDescent="0.25">
      <c r="A4531">
        <v>30599</v>
      </c>
      <c r="C4531" t="s">
        <v>1149</v>
      </c>
      <c r="D4531" s="2" t="str">
        <f>TEXT(MID(Sales_Transactions[[#This Row],[Order Date]],2,5),"d/m/yyy")</f>
        <v>10/2/2012</v>
      </c>
      <c r="E4531" s="2" t="str">
        <f>TEXT(MID(Sales_Transactions[[#This Row],[Order Date]],2,5),"d")</f>
        <v>10</v>
      </c>
      <c r="F4531" s="2" t="str">
        <f>TEXT(MID(Sales_Transactions[[#This Row],[Order Date]],2,5),"m")</f>
        <v>2</v>
      </c>
      <c r="G4531" s="2" t="str">
        <f>TEXT(MID(Sales_Transactions[[#This Row],[Order Date]],2,5),"yyy")</f>
        <v>2012</v>
      </c>
      <c r="H4531" s="2" t="str">
        <f>TEXT(MID(Sales_Transactions[[#This Row],[Order Date]],2,5),"yyy/m")</f>
        <v>2012/2</v>
      </c>
      <c r="I4531" t="s">
        <v>52</v>
      </c>
      <c r="J4531">
        <f t="shared" si="420"/>
        <v>1</v>
      </c>
      <c r="K4531" s="2">
        <v>23</v>
      </c>
      <c r="L4531" s="3">
        <v>105.93</v>
      </c>
      <c r="M4531" s="4">
        <v>0.05</v>
      </c>
      <c r="N4531" s="5" t="s">
        <v>23</v>
      </c>
      <c r="O4531" s="3">
        <v>33.47</v>
      </c>
      <c r="P4531" s="3">
        <v>4.76</v>
      </c>
      <c r="Q4531" s="3">
        <v>0.88</v>
      </c>
      <c r="R4531" s="5" t="s">
        <v>1775</v>
      </c>
      <c r="S4531" s="5" t="s">
        <v>1538</v>
      </c>
      <c r="T4531" s="5" t="str">
        <f t="shared" si="421"/>
        <v>Michael Kennedy</v>
      </c>
      <c r="U4531" t="s">
        <v>1988</v>
      </c>
      <c r="V4531" s="5" t="s">
        <v>47</v>
      </c>
      <c r="W4531" s="5" t="s">
        <v>28</v>
      </c>
      <c r="X4531" s="5" t="s">
        <v>75</v>
      </c>
      <c r="Y4531" s="5" t="s">
        <v>1235</v>
      </c>
      <c r="Z4531" s="5" t="s">
        <v>84</v>
      </c>
      <c r="AA4531" s="4">
        <v>0.39</v>
      </c>
      <c r="AB4531" s="1">
        <v>40951</v>
      </c>
      <c r="AC4531" s="1">
        <v>24658</v>
      </c>
      <c r="AD4531">
        <f t="shared" si="422"/>
        <v>2</v>
      </c>
      <c r="AE4531">
        <f t="shared" ca="1" si="423"/>
        <v>57</v>
      </c>
      <c r="AF4531" t="str">
        <f t="shared" ca="1" si="424"/>
        <v>18-64</v>
      </c>
      <c r="AG4531" s="3">
        <f t="shared" si="425"/>
        <v>0.24511391304347827</v>
      </c>
      <c r="AH4531" t="str">
        <f>_xlfn.IFNA(VLOOKUP(Sales_Transactions[[#This Row],[Order ID]],Returned_Items[#All],2,FALSE),"Not Returned")</f>
        <v>Not Returned</v>
      </c>
    </row>
    <row r="4532" spans="1:34" x14ac:dyDescent="0.25">
      <c r="A4532">
        <v>31232</v>
      </c>
      <c r="C4532" t="s">
        <v>2380</v>
      </c>
      <c r="D4532" s="2" t="str">
        <f>TEXT(MID(Sales_Transactions[[#This Row],[Order Date]],2,5),"d/m/yyy")</f>
        <v>29/8/2012</v>
      </c>
      <c r="E4532" s="2" t="str">
        <f>TEXT(MID(Sales_Transactions[[#This Row],[Order Date]],2,5),"d")</f>
        <v>29</v>
      </c>
      <c r="F4532" s="2" t="str">
        <f>TEXT(MID(Sales_Transactions[[#This Row],[Order Date]],2,5),"m")</f>
        <v>8</v>
      </c>
      <c r="G4532" s="2" t="str">
        <f>TEXT(MID(Sales_Transactions[[#This Row],[Order Date]],2,5),"yyy")</f>
        <v>2012</v>
      </c>
      <c r="H4532" s="2" t="str">
        <f>TEXT(MID(Sales_Transactions[[#This Row],[Order Date]],2,5),"yyy/m")</f>
        <v>2012/8</v>
      </c>
      <c r="I4532" t="s">
        <v>33</v>
      </c>
      <c r="J4532">
        <f t="shared" si="420"/>
        <v>4</v>
      </c>
      <c r="K4532" s="2">
        <v>9</v>
      </c>
      <c r="L4532" s="3">
        <v>2643.15</v>
      </c>
      <c r="M4532" s="4">
        <v>0.01</v>
      </c>
      <c r="N4532" s="5" t="s">
        <v>34</v>
      </c>
      <c r="O4532" s="3">
        <v>-715.11</v>
      </c>
      <c r="P4532" s="3">
        <v>286.85000000000002</v>
      </c>
      <c r="Q4532" s="3">
        <v>61.76</v>
      </c>
      <c r="R4532" s="5" t="s">
        <v>2646</v>
      </c>
      <c r="S4532" s="5" t="s">
        <v>2647</v>
      </c>
      <c r="T4532" s="5" t="str">
        <f t="shared" si="421"/>
        <v>Eleni McCrary</v>
      </c>
      <c r="U4532" t="s">
        <v>1988</v>
      </c>
      <c r="V4532" s="5" t="s">
        <v>74</v>
      </c>
      <c r="W4532" s="5" t="s">
        <v>57</v>
      </c>
      <c r="X4532" s="5" t="s">
        <v>107</v>
      </c>
      <c r="Y4532" s="5" t="s">
        <v>1930</v>
      </c>
      <c r="Z4532" s="5" t="s">
        <v>106</v>
      </c>
      <c r="AA4532" s="4">
        <v>0.78</v>
      </c>
      <c r="AB4532" s="1">
        <v>41153</v>
      </c>
      <c r="AC4532" s="1">
        <v>24565</v>
      </c>
      <c r="AD4532">
        <f t="shared" si="422"/>
        <v>3</v>
      </c>
      <c r="AE4532">
        <f t="shared" ca="1" si="423"/>
        <v>57</v>
      </c>
      <c r="AF4532" t="str">
        <f t="shared" ca="1" si="424"/>
        <v>18-64</v>
      </c>
      <c r="AG4532" s="3">
        <f t="shared" si="425"/>
        <v>38.731257222222226</v>
      </c>
      <c r="AH4532" t="str">
        <f>_xlfn.IFNA(VLOOKUP(Sales_Transactions[[#This Row],[Order ID]],Returned_Items[#All],2,FALSE),"Not Returned")</f>
        <v>Returned</v>
      </c>
    </row>
    <row r="4533" spans="1:34" x14ac:dyDescent="0.25">
      <c r="A4533">
        <v>31239</v>
      </c>
      <c r="C4533" t="s">
        <v>51</v>
      </c>
      <c r="D4533" s="2" t="str">
        <f>TEXT(MID(Sales_Transactions[[#This Row],[Order Date]],2,5),"d/m/yyy")</f>
        <v>28/8/2010</v>
      </c>
      <c r="E4533" s="2" t="str">
        <f>TEXT(MID(Sales_Transactions[[#This Row],[Order Date]],2,5),"d")</f>
        <v>28</v>
      </c>
      <c r="F4533" s="2" t="str">
        <f>TEXT(MID(Sales_Transactions[[#This Row],[Order Date]],2,5),"m")</f>
        <v>8</v>
      </c>
      <c r="G4533" s="2" t="str">
        <f>TEXT(MID(Sales_Transactions[[#This Row],[Order Date]],2,5),"yyy")</f>
        <v>2010</v>
      </c>
      <c r="H4533" s="2" t="str">
        <f>TEXT(MID(Sales_Transactions[[#This Row],[Order Date]],2,5),"yyy/m")</f>
        <v>2010/8</v>
      </c>
      <c r="I4533" t="s">
        <v>22</v>
      </c>
      <c r="J4533">
        <f t="shared" si="420"/>
        <v>2</v>
      </c>
      <c r="K4533" s="2">
        <v>20</v>
      </c>
      <c r="L4533" s="3">
        <v>677.9</v>
      </c>
      <c r="M4533" s="4">
        <v>0.05</v>
      </c>
      <c r="N4533" s="5" t="s">
        <v>23</v>
      </c>
      <c r="O4533" s="3">
        <v>196.36</v>
      </c>
      <c r="P4533" s="3">
        <v>33.979999999999997</v>
      </c>
      <c r="Q4533" s="3">
        <v>1.99</v>
      </c>
      <c r="R4533" s="5" t="s">
        <v>2646</v>
      </c>
      <c r="S4533" s="5" t="s">
        <v>2647</v>
      </c>
      <c r="T4533" s="5" t="str">
        <f t="shared" si="421"/>
        <v>Eleni McCrary</v>
      </c>
      <c r="U4533" t="s">
        <v>1988</v>
      </c>
      <c r="V4533" s="5" t="s">
        <v>47</v>
      </c>
      <c r="W4533" s="5" t="s">
        <v>48</v>
      </c>
      <c r="X4533" s="5" t="s">
        <v>87</v>
      </c>
      <c r="Y4533" s="5" t="s">
        <v>2729</v>
      </c>
      <c r="Z4533" s="5" t="s">
        <v>60</v>
      </c>
      <c r="AA4533" s="4">
        <v>0.45</v>
      </c>
      <c r="AB4533" s="1">
        <v>40423</v>
      </c>
      <c r="AC4533" s="1">
        <v>24637</v>
      </c>
      <c r="AD4533">
        <f t="shared" si="422"/>
        <v>5</v>
      </c>
      <c r="AE4533">
        <f t="shared" ca="1" si="423"/>
        <v>57</v>
      </c>
      <c r="AF4533" t="str">
        <f t="shared" ca="1" si="424"/>
        <v>18-64</v>
      </c>
      <c r="AG4533" s="3">
        <f t="shared" si="425"/>
        <v>1.7976505</v>
      </c>
      <c r="AH4533" t="str">
        <f>_xlfn.IFNA(VLOOKUP(Sales_Transactions[[#This Row],[Order ID]],Returned_Items[#All],2,FALSE),"Not Returned")</f>
        <v>Not Returned</v>
      </c>
    </row>
    <row r="4534" spans="1:34" x14ac:dyDescent="0.25">
      <c r="A4534">
        <v>31392</v>
      </c>
      <c r="C4534" t="s">
        <v>498</v>
      </c>
      <c r="D4534" s="2" t="str">
        <f>TEXT(MID(Sales_Transactions[[#This Row],[Order Date]],2,5),"d/m/yyy")</f>
        <v>6/5/2010</v>
      </c>
      <c r="E4534" s="2" t="str">
        <f>TEXT(MID(Sales_Transactions[[#This Row],[Order Date]],2,5),"d")</f>
        <v>6</v>
      </c>
      <c r="F4534" s="2" t="str">
        <f>TEXT(MID(Sales_Transactions[[#This Row],[Order Date]],2,5),"m")</f>
        <v>5</v>
      </c>
      <c r="G4534" s="2" t="str">
        <f>TEXT(MID(Sales_Transactions[[#This Row],[Order Date]],2,5),"yyy")</f>
        <v>2010</v>
      </c>
      <c r="H4534" s="2" t="str">
        <f>TEXT(MID(Sales_Transactions[[#This Row],[Order Date]],2,5),"yyy/m")</f>
        <v>2010/5</v>
      </c>
      <c r="I4534" t="s">
        <v>22</v>
      </c>
      <c r="J4534">
        <f t="shared" si="420"/>
        <v>2</v>
      </c>
      <c r="K4534" s="2">
        <v>44</v>
      </c>
      <c r="L4534" s="3">
        <v>3249.09</v>
      </c>
      <c r="M4534" s="4">
        <v>0.1</v>
      </c>
      <c r="N4534" s="5" t="s">
        <v>23</v>
      </c>
      <c r="O4534" s="3">
        <v>-1326.29</v>
      </c>
      <c r="P4534" s="3">
        <v>78.8</v>
      </c>
      <c r="Q4534" s="3">
        <v>35</v>
      </c>
      <c r="R4534" s="5" t="s">
        <v>2312</v>
      </c>
      <c r="S4534" s="5" t="s">
        <v>2643</v>
      </c>
      <c r="T4534" s="5" t="str">
        <f t="shared" si="421"/>
        <v>George Zrebassa</v>
      </c>
      <c r="U4534" t="s">
        <v>1988</v>
      </c>
      <c r="V4534" s="5" t="s">
        <v>74</v>
      </c>
      <c r="W4534" s="5" t="s">
        <v>28</v>
      </c>
      <c r="X4534" s="5" t="s">
        <v>29</v>
      </c>
      <c r="Y4534" s="5" t="s">
        <v>3109</v>
      </c>
      <c r="Z4534" s="5" t="s">
        <v>31</v>
      </c>
      <c r="AA4534" s="4">
        <v>0.83</v>
      </c>
      <c r="AB4534" s="1">
        <v>40308</v>
      </c>
      <c r="AC4534" s="1">
        <v>24507</v>
      </c>
      <c r="AD4534">
        <f t="shared" si="422"/>
        <v>4</v>
      </c>
      <c r="AE4534">
        <f t="shared" ca="1" si="423"/>
        <v>57</v>
      </c>
      <c r="AF4534" t="str">
        <f t="shared" ca="1" si="424"/>
        <v>18-64</v>
      </c>
      <c r="AG4534" s="3">
        <f t="shared" si="425"/>
        <v>2.584572727272727</v>
      </c>
      <c r="AH4534" t="str">
        <f>_xlfn.IFNA(VLOOKUP(Sales_Transactions[[#This Row],[Order ID]],Returned_Items[#All],2,FALSE),"Not Returned")</f>
        <v>Not Returned</v>
      </c>
    </row>
    <row r="4535" spans="1:34" x14ac:dyDescent="0.25">
      <c r="A4535">
        <v>32389</v>
      </c>
      <c r="C4535" t="s">
        <v>2746</v>
      </c>
      <c r="D4535" s="2" t="str">
        <f>TEXT(MID(Sales_Transactions[[#This Row],[Order Date]],2,5),"d/m/yyy")</f>
        <v>31/10/2010</v>
      </c>
      <c r="E4535" s="2" t="str">
        <f>TEXT(MID(Sales_Transactions[[#This Row],[Order Date]],2,5),"d")</f>
        <v>31</v>
      </c>
      <c r="F4535" s="2" t="str">
        <f>TEXT(MID(Sales_Transactions[[#This Row],[Order Date]],2,5),"m")</f>
        <v>10</v>
      </c>
      <c r="G4535" s="2" t="str">
        <f>TEXT(MID(Sales_Transactions[[#This Row],[Order Date]],2,5),"yyy")</f>
        <v>2010</v>
      </c>
      <c r="H4535" s="2" t="str">
        <f>TEXT(MID(Sales_Transactions[[#This Row],[Order Date]],2,5),"yyy/m")</f>
        <v>2010/10</v>
      </c>
      <c r="I4535" t="s">
        <v>78</v>
      </c>
      <c r="J4535">
        <f t="shared" si="420"/>
        <v>3</v>
      </c>
      <c r="K4535" s="2">
        <v>8</v>
      </c>
      <c r="L4535" s="3">
        <v>121.624</v>
      </c>
      <c r="M4535" s="4">
        <v>0</v>
      </c>
      <c r="N4535" s="5" t="s">
        <v>34</v>
      </c>
      <c r="O4535" s="3">
        <v>11.65</v>
      </c>
      <c r="P4535" s="3">
        <v>15.23</v>
      </c>
      <c r="Q4535" s="3">
        <v>27.75</v>
      </c>
      <c r="R4535" s="5" t="s">
        <v>2313</v>
      </c>
      <c r="S4535" s="5" t="s">
        <v>2747</v>
      </c>
      <c r="T4535" s="5" t="str">
        <f t="shared" si="421"/>
        <v>Dave Poirier</v>
      </c>
      <c r="U4535" t="s">
        <v>1988</v>
      </c>
      <c r="V4535" s="5" t="s">
        <v>27</v>
      </c>
      <c r="W4535" s="5" t="s">
        <v>57</v>
      </c>
      <c r="X4535" s="5" t="s">
        <v>107</v>
      </c>
      <c r="Y4535" s="5" t="s">
        <v>2110</v>
      </c>
      <c r="Z4535" s="5" t="s">
        <v>106</v>
      </c>
      <c r="AA4535" s="4">
        <v>0.76</v>
      </c>
      <c r="AB4535" s="1">
        <v>40483</v>
      </c>
      <c r="AC4535" s="1">
        <v>26551</v>
      </c>
      <c r="AD4535">
        <f t="shared" si="422"/>
        <v>1</v>
      </c>
      <c r="AE4535">
        <f t="shared" ca="1" si="423"/>
        <v>51</v>
      </c>
      <c r="AF4535" t="str">
        <f t="shared" ca="1" si="424"/>
        <v>18-64</v>
      </c>
      <c r="AG4535" s="3">
        <f t="shared" si="425"/>
        <v>5.3725000000000005</v>
      </c>
      <c r="AH4535" t="str">
        <f>_xlfn.IFNA(VLOOKUP(Sales_Transactions[[#This Row],[Order ID]],Returned_Items[#All],2,FALSE),"Not Returned")</f>
        <v>Not Returned</v>
      </c>
    </row>
    <row r="4536" spans="1:34" x14ac:dyDescent="0.25">
      <c r="A4536">
        <v>33090</v>
      </c>
      <c r="C4536" t="s">
        <v>439</v>
      </c>
      <c r="D4536" s="2" t="str">
        <f>TEXT(MID(Sales_Transactions[[#This Row],[Order Date]],2,5),"d/m/yyy")</f>
        <v>5/8/2009</v>
      </c>
      <c r="E4536" s="2" t="str">
        <f>TEXT(MID(Sales_Transactions[[#This Row],[Order Date]],2,5),"d")</f>
        <v>5</v>
      </c>
      <c r="F4536" s="2" t="str">
        <f>TEXT(MID(Sales_Transactions[[#This Row],[Order Date]],2,5),"m")</f>
        <v>8</v>
      </c>
      <c r="G4536" s="2" t="str">
        <f>TEXT(MID(Sales_Transactions[[#This Row],[Order Date]],2,5),"yyy")</f>
        <v>2009</v>
      </c>
      <c r="H4536" s="2" t="str">
        <f>TEXT(MID(Sales_Transactions[[#This Row],[Order Date]],2,5),"yyy/m")</f>
        <v>2009/8</v>
      </c>
      <c r="I4536" t="s">
        <v>78</v>
      </c>
      <c r="J4536">
        <f t="shared" si="420"/>
        <v>3</v>
      </c>
      <c r="K4536" s="2">
        <v>26</v>
      </c>
      <c r="L4536" s="3">
        <v>1033.93</v>
      </c>
      <c r="M4536" s="4">
        <v>0</v>
      </c>
      <c r="N4536" s="5" t="s">
        <v>23</v>
      </c>
      <c r="O4536" s="3">
        <v>63.41</v>
      </c>
      <c r="P4536" s="3">
        <v>37.76</v>
      </c>
      <c r="Q4536" s="3">
        <v>12.9</v>
      </c>
      <c r="R4536" s="5" t="s">
        <v>2727</v>
      </c>
      <c r="S4536" s="5" t="s">
        <v>2728</v>
      </c>
      <c r="T4536" s="5" t="str">
        <f t="shared" si="421"/>
        <v>Deanra Eno</v>
      </c>
      <c r="U4536" t="s">
        <v>1988</v>
      </c>
      <c r="V4536" s="5" t="s">
        <v>47</v>
      </c>
      <c r="W4536" s="5" t="s">
        <v>28</v>
      </c>
      <c r="X4536" s="5" t="s">
        <v>29</v>
      </c>
      <c r="Y4536" s="5" t="s">
        <v>1932</v>
      </c>
      <c r="Z4536" s="5" t="s">
        <v>43</v>
      </c>
      <c r="AA4536" s="4">
        <v>0.56999999999999995</v>
      </c>
      <c r="AB4536" s="1">
        <v>40031</v>
      </c>
      <c r="AC4536" s="1">
        <v>24737</v>
      </c>
      <c r="AD4536">
        <f t="shared" si="422"/>
        <v>1</v>
      </c>
      <c r="AE4536">
        <f t="shared" ca="1" si="423"/>
        <v>56</v>
      </c>
      <c r="AF4536" t="str">
        <f t="shared" ca="1" si="424"/>
        <v>18-64</v>
      </c>
      <c r="AG4536" s="3">
        <f t="shared" si="425"/>
        <v>1.9484615384615382</v>
      </c>
      <c r="AH4536" t="str">
        <f>_xlfn.IFNA(VLOOKUP(Sales_Transactions[[#This Row],[Order ID]],Returned_Items[#All],2,FALSE),"Not Returned")</f>
        <v>Not Returned</v>
      </c>
    </row>
    <row r="4537" spans="1:34" x14ac:dyDescent="0.25">
      <c r="A4537">
        <v>33987</v>
      </c>
      <c r="C4537" t="s">
        <v>2823</v>
      </c>
      <c r="D4537" s="2" t="str">
        <f>TEXT(MID(Sales_Transactions[[#This Row],[Order Date]],2,5),"d/m/yyy")</f>
        <v>25/10/2011</v>
      </c>
      <c r="E4537" s="2" t="str">
        <f>TEXT(MID(Sales_Transactions[[#This Row],[Order Date]],2,5),"d")</f>
        <v>25</v>
      </c>
      <c r="F4537" s="2" t="str">
        <f>TEXT(MID(Sales_Transactions[[#This Row],[Order Date]],2,5),"m")</f>
        <v>10</v>
      </c>
      <c r="G4537" s="2" t="str">
        <f>TEXT(MID(Sales_Transactions[[#This Row],[Order Date]],2,5),"yyy")</f>
        <v>2011</v>
      </c>
      <c r="H4537" s="2" t="str">
        <f>TEXT(MID(Sales_Transactions[[#This Row],[Order Date]],2,5),"yyy/m")</f>
        <v>2011/10</v>
      </c>
      <c r="I4537" t="s">
        <v>33</v>
      </c>
      <c r="J4537">
        <f t="shared" si="420"/>
        <v>4</v>
      </c>
      <c r="K4537" s="2">
        <v>19</v>
      </c>
      <c r="L4537" s="3">
        <v>1616.87</v>
      </c>
      <c r="M4537" s="4">
        <v>0.1</v>
      </c>
      <c r="N4537" s="5" t="s">
        <v>34</v>
      </c>
      <c r="O4537" s="3">
        <v>-189.55</v>
      </c>
      <c r="P4537" s="3">
        <v>90.98</v>
      </c>
      <c r="Q4537" s="3">
        <v>30</v>
      </c>
      <c r="R4537" s="5" t="s">
        <v>2686</v>
      </c>
      <c r="S4537" s="5" t="s">
        <v>2687</v>
      </c>
      <c r="T4537" s="5" t="str">
        <f t="shared" si="421"/>
        <v>Sara Luxemburg</v>
      </c>
      <c r="U4537" t="s">
        <v>1988</v>
      </c>
      <c r="V4537" s="5" t="s">
        <v>27</v>
      </c>
      <c r="W4537" s="5" t="s">
        <v>57</v>
      </c>
      <c r="X4537" s="5" t="s">
        <v>154</v>
      </c>
      <c r="Y4537" s="5" t="s">
        <v>1220</v>
      </c>
      <c r="Z4537" s="5" t="s">
        <v>40</v>
      </c>
      <c r="AA4537" s="4">
        <v>0.61</v>
      </c>
      <c r="AB4537" s="1">
        <v>40842</v>
      </c>
      <c r="AC4537" s="1">
        <v>24777</v>
      </c>
      <c r="AD4537">
        <f t="shared" si="422"/>
        <v>1</v>
      </c>
      <c r="AE4537">
        <f t="shared" ca="1" si="423"/>
        <v>56</v>
      </c>
      <c r="AF4537" t="str">
        <f t="shared" ca="1" si="424"/>
        <v>18-64</v>
      </c>
      <c r="AG4537" s="3">
        <f t="shared" si="425"/>
        <v>6.3625800000000003</v>
      </c>
      <c r="AH4537" t="str">
        <f>_xlfn.IFNA(VLOOKUP(Sales_Transactions[[#This Row],[Order ID]],Returned_Items[#All],2,FALSE),"Not Returned")</f>
        <v>Not Returned</v>
      </c>
    </row>
    <row r="4538" spans="1:34" x14ac:dyDescent="0.25">
      <c r="A4538">
        <v>37731</v>
      </c>
      <c r="C4538" t="s">
        <v>1803</v>
      </c>
      <c r="D4538" s="2" t="str">
        <f>TEXT(MID(Sales_Transactions[[#This Row],[Order Date]],2,5),"d/m/yyy")</f>
        <v>4/11/2009</v>
      </c>
      <c r="E4538" s="2" t="str">
        <f>TEXT(MID(Sales_Transactions[[#This Row],[Order Date]],2,5),"d")</f>
        <v>4</v>
      </c>
      <c r="F4538" s="2" t="str">
        <f>TEXT(MID(Sales_Transactions[[#This Row],[Order Date]],2,5),"m")</f>
        <v>11</v>
      </c>
      <c r="G4538" s="2" t="str">
        <f>TEXT(MID(Sales_Transactions[[#This Row],[Order Date]],2,5),"yyy")</f>
        <v>2009</v>
      </c>
      <c r="H4538" s="2" t="str">
        <f>TEXT(MID(Sales_Transactions[[#This Row],[Order Date]],2,5),"yyy/m")</f>
        <v>2009/11</v>
      </c>
      <c r="I4538" t="s">
        <v>101</v>
      </c>
      <c r="J4538">
        <f t="shared" si="420"/>
        <v>1</v>
      </c>
      <c r="K4538" s="2">
        <v>24</v>
      </c>
      <c r="L4538" s="3">
        <v>752.63</v>
      </c>
      <c r="M4538" s="4">
        <v>0.01</v>
      </c>
      <c r="N4538" s="5" t="s">
        <v>23</v>
      </c>
      <c r="O4538" s="3">
        <v>172.94</v>
      </c>
      <c r="P4538" s="3">
        <v>30.98</v>
      </c>
      <c r="Q4538" s="3">
        <v>9.18</v>
      </c>
      <c r="R4538" s="5" t="s">
        <v>2804</v>
      </c>
      <c r="S4538" s="5" t="s">
        <v>2805</v>
      </c>
      <c r="T4538" s="5" t="str">
        <f t="shared" si="421"/>
        <v>Pierre Wener</v>
      </c>
      <c r="U4538" t="s">
        <v>1988</v>
      </c>
      <c r="V4538" s="5" t="s">
        <v>74</v>
      </c>
      <c r="W4538" s="5" t="s">
        <v>28</v>
      </c>
      <c r="X4538" s="5" t="s">
        <v>75</v>
      </c>
      <c r="Y4538" s="5" t="s">
        <v>2807</v>
      </c>
      <c r="Z4538" s="5" t="s">
        <v>43</v>
      </c>
      <c r="AA4538" s="4">
        <v>0.4</v>
      </c>
      <c r="AB4538" s="1">
        <v>40121</v>
      </c>
      <c r="AC4538" s="1">
        <v>24697</v>
      </c>
      <c r="AD4538">
        <f t="shared" si="422"/>
        <v>0</v>
      </c>
      <c r="AE4538">
        <f t="shared" ca="1" si="423"/>
        <v>56</v>
      </c>
      <c r="AF4538" t="str">
        <f t="shared" ca="1" si="424"/>
        <v>18-64</v>
      </c>
      <c r="AG4538" s="3">
        <f t="shared" si="425"/>
        <v>1.6732042500000002</v>
      </c>
      <c r="AH4538" t="str">
        <f>_xlfn.IFNA(VLOOKUP(Sales_Transactions[[#This Row],[Order ID]],Returned_Items[#All],2,FALSE),"Not Returned")</f>
        <v>Not Returned</v>
      </c>
    </row>
    <row r="4539" spans="1:34" x14ac:dyDescent="0.25">
      <c r="A4539">
        <v>38337</v>
      </c>
      <c r="C4539" t="s">
        <v>2746</v>
      </c>
      <c r="D4539" s="2" t="str">
        <f>TEXT(MID(Sales_Transactions[[#This Row],[Order Date]],2,5),"d/m/yyy")</f>
        <v>31/10/2010</v>
      </c>
      <c r="E4539" s="2" t="str">
        <f>TEXT(MID(Sales_Transactions[[#This Row],[Order Date]],2,5),"d")</f>
        <v>31</v>
      </c>
      <c r="F4539" s="2" t="str">
        <f>TEXT(MID(Sales_Transactions[[#This Row],[Order Date]],2,5),"m")</f>
        <v>10</v>
      </c>
      <c r="G4539" s="2" t="str">
        <f>TEXT(MID(Sales_Transactions[[#This Row],[Order Date]],2,5),"yyy")</f>
        <v>2010</v>
      </c>
      <c r="H4539" s="2" t="str">
        <f>TEXT(MID(Sales_Transactions[[#This Row],[Order Date]],2,5),"yyy/m")</f>
        <v>2010/10</v>
      </c>
      <c r="I4539" t="s">
        <v>78</v>
      </c>
      <c r="J4539">
        <f t="shared" si="420"/>
        <v>3</v>
      </c>
      <c r="K4539" s="2">
        <v>46</v>
      </c>
      <c r="L4539" s="3">
        <v>130.9</v>
      </c>
      <c r="M4539" s="4">
        <v>0.09</v>
      </c>
      <c r="N4539" s="5" t="s">
        <v>23</v>
      </c>
      <c r="O4539" s="3">
        <v>18.75</v>
      </c>
      <c r="P4539" s="3">
        <v>2.88</v>
      </c>
      <c r="Q4539" s="3">
        <v>0.7</v>
      </c>
      <c r="R4539" s="5" t="s">
        <v>2669</v>
      </c>
      <c r="S4539" s="5" t="s">
        <v>2670</v>
      </c>
      <c r="T4539" s="5" t="str">
        <f t="shared" si="421"/>
        <v>Tracy Poddar</v>
      </c>
      <c r="U4539" t="s">
        <v>1988</v>
      </c>
      <c r="V4539" s="5" t="s">
        <v>47</v>
      </c>
      <c r="W4539" s="5" t="s">
        <v>28</v>
      </c>
      <c r="X4539" s="5" t="s">
        <v>124</v>
      </c>
      <c r="Y4539" s="5" t="s">
        <v>1878</v>
      </c>
      <c r="Z4539" s="5" t="s">
        <v>84</v>
      </c>
      <c r="AA4539" s="4">
        <v>0.56000000000000005</v>
      </c>
      <c r="AB4539" s="1">
        <v>40484</v>
      </c>
      <c r="AC4539" s="1">
        <v>24495</v>
      </c>
      <c r="AD4539">
        <f t="shared" si="422"/>
        <v>2</v>
      </c>
      <c r="AE4539">
        <f t="shared" ca="1" si="423"/>
        <v>57</v>
      </c>
      <c r="AF4539" t="str">
        <f t="shared" ca="1" si="424"/>
        <v>18-64</v>
      </c>
      <c r="AG4539" s="3">
        <f t="shared" si="425"/>
        <v>7.7769739130434792E-2</v>
      </c>
      <c r="AH4539" t="str">
        <f>_xlfn.IFNA(VLOOKUP(Sales_Transactions[[#This Row],[Order ID]],Returned_Items[#All],2,FALSE),"Not Returned")</f>
        <v>Not Returned</v>
      </c>
    </row>
    <row r="4540" spans="1:34" x14ac:dyDescent="0.25">
      <c r="A4540">
        <v>38369</v>
      </c>
      <c r="C4540" t="s">
        <v>3176</v>
      </c>
      <c r="D4540" s="2" t="str">
        <f>TEXT(MID(Sales_Transactions[[#This Row],[Order Date]],2,5),"d/m/yyy")</f>
        <v>12/1/2010</v>
      </c>
      <c r="E4540" s="2" t="str">
        <f>TEXT(MID(Sales_Transactions[[#This Row],[Order Date]],2,5),"d")</f>
        <v>12</v>
      </c>
      <c r="F4540" s="2" t="str">
        <f>TEXT(MID(Sales_Transactions[[#This Row],[Order Date]],2,5),"m")</f>
        <v>1</v>
      </c>
      <c r="G4540" s="2" t="str">
        <f>TEXT(MID(Sales_Transactions[[#This Row],[Order Date]],2,5),"yyy")</f>
        <v>2010</v>
      </c>
      <c r="H4540" s="2" t="str">
        <f>TEXT(MID(Sales_Transactions[[#This Row],[Order Date]],2,5),"yyy/m")</f>
        <v>2010/1</v>
      </c>
      <c r="I4540" t="s">
        <v>52</v>
      </c>
      <c r="J4540">
        <f t="shared" si="420"/>
        <v>1</v>
      </c>
      <c r="K4540" s="2">
        <v>3</v>
      </c>
      <c r="L4540" s="3">
        <v>224.744</v>
      </c>
      <c r="M4540" s="4">
        <v>0.02</v>
      </c>
      <c r="N4540" s="5" t="s">
        <v>23</v>
      </c>
      <c r="O4540" s="3">
        <v>54.6</v>
      </c>
      <c r="P4540" s="3">
        <v>71.37</v>
      </c>
      <c r="Q4540" s="3">
        <v>69</v>
      </c>
      <c r="R4540" s="5" t="s">
        <v>2623</v>
      </c>
      <c r="S4540" s="5" t="s">
        <v>2624</v>
      </c>
      <c r="T4540" s="5" t="str">
        <f t="shared" si="421"/>
        <v>Eric Barreto</v>
      </c>
      <c r="U4540" t="s">
        <v>1988</v>
      </c>
      <c r="V4540" s="5" t="s">
        <v>37</v>
      </c>
      <c r="W4540" s="5" t="s">
        <v>57</v>
      </c>
      <c r="X4540" s="5" t="s">
        <v>107</v>
      </c>
      <c r="Y4540" s="5" t="s">
        <v>108</v>
      </c>
      <c r="Z4540" s="5" t="s">
        <v>31</v>
      </c>
      <c r="AA4540" s="4">
        <v>0.68</v>
      </c>
      <c r="AB4540" s="1">
        <v>40191</v>
      </c>
      <c r="AC4540" s="1">
        <v>24712</v>
      </c>
      <c r="AD4540">
        <f t="shared" si="422"/>
        <v>1</v>
      </c>
      <c r="AE4540">
        <f t="shared" ca="1" si="423"/>
        <v>56</v>
      </c>
      <c r="AF4540" t="str">
        <f t="shared" ca="1" si="424"/>
        <v>18-64</v>
      </c>
      <c r="AG4540" s="3">
        <f t="shared" si="425"/>
        <v>46.785242000000004</v>
      </c>
      <c r="AH4540" t="str">
        <f>_xlfn.IFNA(VLOOKUP(Sales_Transactions[[#This Row],[Order ID]],Returned_Items[#All],2,FALSE),"Not Returned")</f>
        <v>Not Returned</v>
      </c>
    </row>
    <row r="4541" spans="1:34" x14ac:dyDescent="0.25">
      <c r="A4541">
        <v>38723</v>
      </c>
      <c r="C4541" t="s">
        <v>1328</v>
      </c>
      <c r="D4541" s="2" t="str">
        <f>TEXT(MID(Sales_Transactions[[#This Row],[Order Date]],2,5),"d/m/yyy")</f>
        <v>20/9/2012</v>
      </c>
      <c r="E4541" s="2" t="str">
        <f>TEXT(MID(Sales_Transactions[[#This Row],[Order Date]],2,5),"d")</f>
        <v>20</v>
      </c>
      <c r="F4541" s="2" t="str">
        <f>TEXT(MID(Sales_Transactions[[#This Row],[Order Date]],2,5),"m")</f>
        <v>9</v>
      </c>
      <c r="G4541" s="2" t="str">
        <f>TEXT(MID(Sales_Transactions[[#This Row],[Order Date]],2,5),"yyy")</f>
        <v>2012</v>
      </c>
      <c r="H4541" s="2" t="str">
        <f>TEXT(MID(Sales_Transactions[[#This Row],[Order Date]],2,5),"yyy/m")</f>
        <v>2012/9</v>
      </c>
      <c r="I4541" t="s">
        <v>101</v>
      </c>
      <c r="J4541">
        <f t="shared" si="420"/>
        <v>1</v>
      </c>
      <c r="K4541" s="2">
        <v>9</v>
      </c>
      <c r="L4541" s="3">
        <v>169.27</v>
      </c>
      <c r="M4541" s="4">
        <v>0.09</v>
      </c>
      <c r="N4541" s="5" t="s">
        <v>23</v>
      </c>
      <c r="O4541" s="3">
        <v>-68.930000000000007</v>
      </c>
      <c r="P4541" s="3">
        <v>19.98</v>
      </c>
      <c r="Q4541" s="3">
        <v>4</v>
      </c>
      <c r="R4541" s="5" t="s">
        <v>2804</v>
      </c>
      <c r="S4541" s="5" t="s">
        <v>2805</v>
      </c>
      <c r="T4541" s="5" t="str">
        <f t="shared" si="421"/>
        <v>Pierre Wener</v>
      </c>
      <c r="U4541" t="s">
        <v>1988</v>
      </c>
      <c r="V4541" s="5" t="s">
        <v>74</v>
      </c>
      <c r="W4541" s="5" t="s">
        <v>48</v>
      </c>
      <c r="X4541" s="5" t="s">
        <v>87</v>
      </c>
      <c r="Y4541" s="5" t="s">
        <v>1112</v>
      </c>
      <c r="Z4541" s="5" t="s">
        <v>43</v>
      </c>
      <c r="AA4541" s="4">
        <v>0.68</v>
      </c>
      <c r="AB4541" s="1">
        <v>41173</v>
      </c>
      <c r="AC4541" s="1">
        <v>24130</v>
      </c>
      <c r="AD4541">
        <f t="shared" si="422"/>
        <v>1</v>
      </c>
      <c r="AE4541">
        <f t="shared" ca="1" si="423"/>
        <v>58</v>
      </c>
      <c r="AF4541" t="str">
        <f t="shared" ca="1" si="424"/>
        <v>18-64</v>
      </c>
      <c r="AG4541" s="3">
        <f t="shared" si="425"/>
        <v>2.6624464444444444</v>
      </c>
      <c r="AH4541" t="str">
        <f>_xlfn.IFNA(VLOOKUP(Sales_Transactions[[#This Row],[Order ID]],Returned_Items[#All],2,FALSE),"Not Returned")</f>
        <v>Not Returned</v>
      </c>
    </row>
    <row r="4542" spans="1:34" x14ac:dyDescent="0.25">
      <c r="A4542">
        <v>39266</v>
      </c>
      <c r="C4542" t="s">
        <v>2816</v>
      </c>
      <c r="D4542" s="2" t="str">
        <f>TEXT(MID(Sales_Transactions[[#This Row],[Order Date]],2,5),"d/m/yyy")</f>
        <v>27/8/2012</v>
      </c>
      <c r="E4542" s="2" t="str">
        <f>TEXT(MID(Sales_Transactions[[#This Row],[Order Date]],2,5),"d")</f>
        <v>27</v>
      </c>
      <c r="F4542" s="2" t="str">
        <f>TEXT(MID(Sales_Transactions[[#This Row],[Order Date]],2,5),"m")</f>
        <v>8</v>
      </c>
      <c r="G4542" s="2" t="str">
        <f>TEXT(MID(Sales_Transactions[[#This Row],[Order Date]],2,5),"yyy")</f>
        <v>2012</v>
      </c>
      <c r="H4542" s="2" t="str">
        <f>TEXT(MID(Sales_Transactions[[#This Row],[Order Date]],2,5),"yyy/m")</f>
        <v>2012/8</v>
      </c>
      <c r="I4542" t="s">
        <v>33</v>
      </c>
      <c r="J4542">
        <f t="shared" si="420"/>
        <v>4</v>
      </c>
      <c r="K4542" s="2">
        <v>16</v>
      </c>
      <c r="L4542" s="3">
        <v>981.26</v>
      </c>
      <c r="M4542" s="4">
        <v>0.09</v>
      </c>
      <c r="N4542" s="5" t="s">
        <v>23</v>
      </c>
      <c r="O4542" s="3">
        <v>-500.35</v>
      </c>
      <c r="P4542" s="3">
        <v>60.98</v>
      </c>
      <c r="Q4542" s="3">
        <v>49</v>
      </c>
      <c r="R4542" s="5" t="s">
        <v>967</v>
      </c>
      <c r="S4542" s="5" t="s">
        <v>2641</v>
      </c>
      <c r="T4542" s="5" t="str">
        <f t="shared" si="421"/>
        <v>Dan Campbell</v>
      </c>
      <c r="U4542" t="s">
        <v>1988</v>
      </c>
      <c r="V4542" s="5" t="s">
        <v>27</v>
      </c>
      <c r="W4542" s="5" t="s">
        <v>28</v>
      </c>
      <c r="X4542" s="5" t="s">
        <v>38</v>
      </c>
      <c r="Y4542" s="5" t="s">
        <v>786</v>
      </c>
      <c r="Z4542" s="5" t="s">
        <v>31</v>
      </c>
      <c r="AA4542" s="4">
        <v>0.59</v>
      </c>
      <c r="AB4542" s="1">
        <v>41150</v>
      </c>
      <c r="AC4542" s="1">
        <v>24205</v>
      </c>
      <c r="AD4542">
        <f t="shared" si="422"/>
        <v>2</v>
      </c>
      <c r="AE4542">
        <f t="shared" ca="1" si="423"/>
        <v>58</v>
      </c>
      <c r="AF4542" t="str">
        <f t="shared" ca="1" si="424"/>
        <v>18-64</v>
      </c>
      <c r="AG4542" s="3">
        <f t="shared" si="425"/>
        <v>6.8703198749999999</v>
      </c>
      <c r="AH4542" t="str">
        <f>_xlfn.IFNA(VLOOKUP(Sales_Transactions[[#This Row],[Order ID]],Returned_Items[#All],2,FALSE),"Not Returned")</f>
        <v>Not Returned</v>
      </c>
    </row>
    <row r="4543" spans="1:34" x14ac:dyDescent="0.25">
      <c r="A4543">
        <v>40103</v>
      </c>
      <c r="C4543" t="s">
        <v>849</v>
      </c>
      <c r="D4543" s="2" t="str">
        <f>TEXT(MID(Sales_Transactions[[#This Row],[Order Date]],2,5),"d/m/yyy")</f>
        <v>24/9/2010</v>
      </c>
      <c r="E4543" s="2" t="str">
        <f>TEXT(MID(Sales_Transactions[[#This Row],[Order Date]],2,5),"d")</f>
        <v>24</v>
      </c>
      <c r="F4543" s="2" t="str">
        <f>TEXT(MID(Sales_Transactions[[#This Row],[Order Date]],2,5),"m")</f>
        <v>9</v>
      </c>
      <c r="G4543" s="2" t="str">
        <f>TEXT(MID(Sales_Transactions[[#This Row],[Order Date]],2,5),"yyy")</f>
        <v>2010</v>
      </c>
      <c r="H4543" s="2" t="str">
        <f>TEXT(MID(Sales_Transactions[[#This Row],[Order Date]],2,5),"yyy/m")</f>
        <v>2010/9</v>
      </c>
      <c r="I4543" t="s">
        <v>52</v>
      </c>
      <c r="J4543">
        <f t="shared" si="420"/>
        <v>1</v>
      </c>
      <c r="K4543" s="2">
        <v>7</v>
      </c>
      <c r="L4543" s="3">
        <v>353.02</v>
      </c>
      <c r="M4543" s="4">
        <v>0</v>
      </c>
      <c r="N4543" s="5" t="s">
        <v>23</v>
      </c>
      <c r="O4543" s="3">
        <v>72.55</v>
      </c>
      <c r="P4543" s="3">
        <v>46.89</v>
      </c>
      <c r="Q4543" s="3">
        <v>5.0999999999999996</v>
      </c>
      <c r="R4543" s="5" t="s">
        <v>2433</v>
      </c>
      <c r="S4543" s="5" t="s">
        <v>2434</v>
      </c>
      <c r="T4543" s="5" t="str">
        <f t="shared" si="421"/>
        <v>Amy Cox</v>
      </c>
      <c r="U4543" t="s">
        <v>1988</v>
      </c>
      <c r="V4543" s="5" t="s">
        <v>27</v>
      </c>
      <c r="W4543" s="5" t="s">
        <v>28</v>
      </c>
      <c r="X4543" s="5" t="s">
        <v>38</v>
      </c>
      <c r="Y4543" s="5" t="s">
        <v>575</v>
      </c>
      <c r="Z4543" s="5" t="s">
        <v>56</v>
      </c>
      <c r="AA4543" s="4">
        <v>0.46</v>
      </c>
      <c r="AB4543" s="1">
        <v>40448</v>
      </c>
      <c r="AC4543" s="1">
        <v>24204</v>
      </c>
      <c r="AD4543">
        <f t="shared" si="422"/>
        <v>3</v>
      </c>
      <c r="AE4543">
        <f t="shared" ca="1" si="423"/>
        <v>58</v>
      </c>
      <c r="AF4543" t="str">
        <f t="shared" ca="1" si="424"/>
        <v>18-64</v>
      </c>
      <c r="AG4543" s="3">
        <f t="shared" si="425"/>
        <v>7.427142857142857</v>
      </c>
      <c r="AH4543" t="str">
        <f>_xlfn.IFNA(VLOOKUP(Sales_Transactions[[#This Row],[Order ID]],Returned_Items[#All],2,FALSE),"Not Returned")</f>
        <v>Not Returned</v>
      </c>
    </row>
    <row r="4544" spans="1:34" x14ac:dyDescent="0.25">
      <c r="A4544">
        <v>40131</v>
      </c>
      <c r="C4544" t="s">
        <v>170</v>
      </c>
      <c r="D4544" s="2" t="str">
        <f>TEXT(MID(Sales_Transactions[[#This Row],[Order Date]],2,5),"d/m/yyy")</f>
        <v>2/5/2012</v>
      </c>
      <c r="E4544" s="2" t="str">
        <f>TEXT(MID(Sales_Transactions[[#This Row],[Order Date]],2,5),"d")</f>
        <v>2</v>
      </c>
      <c r="F4544" s="2" t="str">
        <f>TEXT(MID(Sales_Transactions[[#This Row],[Order Date]],2,5),"m")</f>
        <v>5</v>
      </c>
      <c r="G4544" s="2" t="str">
        <f>TEXT(MID(Sales_Transactions[[#This Row],[Order Date]],2,5),"yyy")</f>
        <v>2012</v>
      </c>
      <c r="H4544" s="2" t="str">
        <f>TEXT(MID(Sales_Transactions[[#This Row],[Order Date]],2,5),"yyy/m")</f>
        <v>2012/5</v>
      </c>
      <c r="I4544" t="s">
        <v>22</v>
      </c>
      <c r="J4544">
        <f t="shared" si="420"/>
        <v>2</v>
      </c>
      <c r="K4544" s="2">
        <v>24</v>
      </c>
      <c r="L4544" s="3">
        <v>222.43</v>
      </c>
      <c r="M4544" s="4">
        <v>0.06</v>
      </c>
      <c r="N4544" s="5" t="s">
        <v>23</v>
      </c>
      <c r="O4544" s="3">
        <v>-119.31</v>
      </c>
      <c r="P4544" s="3">
        <v>9.06</v>
      </c>
      <c r="Q4544" s="3">
        <v>9.86</v>
      </c>
      <c r="R4544" s="5" t="s">
        <v>2717</v>
      </c>
      <c r="S4544" s="5" t="s">
        <v>1595</v>
      </c>
      <c r="T4544" s="5" t="str">
        <f t="shared" si="421"/>
        <v>Katherine Murray</v>
      </c>
      <c r="U4544" t="s">
        <v>1988</v>
      </c>
      <c r="V4544" s="5" t="s">
        <v>74</v>
      </c>
      <c r="W4544" s="5" t="s">
        <v>28</v>
      </c>
      <c r="X4544" s="5" t="s">
        <v>75</v>
      </c>
      <c r="Y4544" s="5" t="s">
        <v>1626</v>
      </c>
      <c r="Z4544" s="5" t="s">
        <v>43</v>
      </c>
      <c r="AA4544" s="4">
        <v>0.4</v>
      </c>
      <c r="AB4544" s="1">
        <v>41031</v>
      </c>
      <c r="AC4544" s="1">
        <v>24219</v>
      </c>
      <c r="AD4544">
        <f t="shared" si="422"/>
        <v>0</v>
      </c>
      <c r="AE4544">
        <f t="shared" ca="1" si="423"/>
        <v>58</v>
      </c>
      <c r="AF4544" t="str">
        <f t="shared" ca="1" si="424"/>
        <v>18-64</v>
      </c>
      <c r="AG4544" s="3">
        <f t="shared" si="425"/>
        <v>0.78810683333333331</v>
      </c>
      <c r="AH4544" t="str">
        <f>_xlfn.IFNA(VLOOKUP(Sales_Transactions[[#This Row],[Order ID]],Returned_Items[#All],2,FALSE),"Not Returned")</f>
        <v>Not Returned</v>
      </c>
    </row>
    <row r="4545" spans="1:34" x14ac:dyDescent="0.25">
      <c r="A4545">
        <v>41504</v>
      </c>
      <c r="C4545" t="s">
        <v>1805</v>
      </c>
      <c r="D4545" s="2" t="str">
        <f>TEXT(MID(Sales_Transactions[[#This Row],[Order Date]],2,5),"d/m/yyy")</f>
        <v>28/10/2012</v>
      </c>
      <c r="E4545" s="2" t="str">
        <f>TEXT(MID(Sales_Transactions[[#This Row],[Order Date]],2,5),"d")</f>
        <v>28</v>
      </c>
      <c r="F4545" s="2" t="str">
        <f>TEXT(MID(Sales_Transactions[[#This Row],[Order Date]],2,5),"m")</f>
        <v>10</v>
      </c>
      <c r="G4545" s="2" t="str">
        <f>TEXT(MID(Sales_Transactions[[#This Row],[Order Date]],2,5),"yyy")</f>
        <v>2012</v>
      </c>
      <c r="H4545" s="2" t="str">
        <f>TEXT(MID(Sales_Transactions[[#This Row],[Order Date]],2,5),"yyy/m")</f>
        <v>2012/10</v>
      </c>
      <c r="I4545" t="s">
        <v>101</v>
      </c>
      <c r="J4545">
        <f t="shared" si="420"/>
        <v>1</v>
      </c>
      <c r="K4545" s="2">
        <v>20</v>
      </c>
      <c r="L4545" s="3">
        <v>302.94</v>
      </c>
      <c r="M4545" s="4">
        <v>7.0000000000000007E-2</v>
      </c>
      <c r="N4545" s="5" t="s">
        <v>23</v>
      </c>
      <c r="O4545" s="3">
        <v>-30.2</v>
      </c>
      <c r="P4545" s="3">
        <v>15.51</v>
      </c>
      <c r="Q4545" s="3">
        <v>5.8</v>
      </c>
      <c r="R4545" s="5" t="s">
        <v>980</v>
      </c>
      <c r="S4545" s="5" t="s">
        <v>1251</v>
      </c>
      <c r="T4545" s="5" t="str">
        <f t="shared" si="421"/>
        <v>Paul Knutson</v>
      </c>
      <c r="U4545" t="s">
        <v>1988</v>
      </c>
      <c r="V4545" s="5" t="s">
        <v>47</v>
      </c>
      <c r="W4545" s="5" t="s">
        <v>28</v>
      </c>
      <c r="X4545" s="5" t="s">
        <v>29</v>
      </c>
      <c r="Y4545" s="5" t="s">
        <v>3204</v>
      </c>
      <c r="Z4545" s="5" t="s">
        <v>43</v>
      </c>
      <c r="AA4545" s="4">
        <v>0.6</v>
      </c>
      <c r="AB4545" s="1">
        <v>41212</v>
      </c>
      <c r="AC4545" s="1">
        <v>24192</v>
      </c>
      <c r="AD4545">
        <f t="shared" si="422"/>
        <v>2</v>
      </c>
      <c r="AE4545">
        <f t="shared" ca="1" si="423"/>
        <v>58</v>
      </c>
      <c r="AF4545" t="str">
        <f t="shared" ca="1" si="424"/>
        <v>18-64</v>
      </c>
      <c r="AG4545" s="3">
        <f t="shared" si="425"/>
        <v>1.0649571500000001</v>
      </c>
      <c r="AH4545" t="str">
        <f>_xlfn.IFNA(VLOOKUP(Sales_Transactions[[#This Row],[Order ID]],Returned_Items[#All],2,FALSE),"Not Returned")</f>
        <v>Not Returned</v>
      </c>
    </row>
    <row r="4546" spans="1:34" x14ac:dyDescent="0.25">
      <c r="A4546">
        <v>43588</v>
      </c>
      <c r="C4546" t="s">
        <v>688</v>
      </c>
      <c r="D4546" s="2" t="str">
        <f>TEXT(MID(Sales_Transactions[[#This Row],[Order Date]],2,5),"d/m/yyy")</f>
        <v>1/9/2012</v>
      </c>
      <c r="E4546" s="2" t="str">
        <f>TEXT(MID(Sales_Transactions[[#This Row],[Order Date]],2,5),"d")</f>
        <v>1</v>
      </c>
      <c r="F4546" s="2" t="str">
        <f>TEXT(MID(Sales_Transactions[[#This Row],[Order Date]],2,5),"m")</f>
        <v>9</v>
      </c>
      <c r="G4546" s="2" t="str">
        <f>TEXT(MID(Sales_Transactions[[#This Row],[Order Date]],2,5),"yyy")</f>
        <v>2012</v>
      </c>
      <c r="H4546" s="2" t="str">
        <f>TEXT(MID(Sales_Transactions[[#This Row],[Order Date]],2,5),"yyy/m")</f>
        <v>2012/9</v>
      </c>
      <c r="I4546" t="s">
        <v>78</v>
      </c>
      <c r="J4546">
        <f t="shared" ref="J4546:J4609" si="426">IF(I4546="Making Critical",5,IF(I4546="High",4,IF(I4546="Medium",3,IF(I4546="Low",2,1))))</f>
        <v>3</v>
      </c>
      <c r="K4546" s="2">
        <v>6</v>
      </c>
      <c r="L4546" s="3">
        <v>20.47</v>
      </c>
      <c r="M4546" s="4">
        <v>0.09</v>
      </c>
      <c r="N4546" s="5" t="s">
        <v>23</v>
      </c>
      <c r="O4546" s="3">
        <v>-0.74</v>
      </c>
      <c r="P4546" s="3">
        <v>3.38</v>
      </c>
      <c r="Q4546" s="3">
        <v>1.0900000000000001</v>
      </c>
      <c r="R4546" s="5" t="s">
        <v>902</v>
      </c>
      <c r="S4546" s="5" t="s">
        <v>2693</v>
      </c>
      <c r="T4546" s="5" t="str">
        <f t="shared" ref="T4546:T4609" si="427">R4546 &amp; " " &amp; S4546</f>
        <v>Jennifer Patt</v>
      </c>
      <c r="U4546" t="s">
        <v>1988</v>
      </c>
      <c r="V4546" s="5" t="s">
        <v>74</v>
      </c>
      <c r="W4546" s="5" t="s">
        <v>28</v>
      </c>
      <c r="X4546" s="5" t="s">
        <v>75</v>
      </c>
      <c r="Y4546" s="5" t="s">
        <v>2583</v>
      </c>
      <c r="Z4546" s="5" t="s">
        <v>84</v>
      </c>
      <c r="AA4546" s="4">
        <v>0.39</v>
      </c>
      <c r="AB4546" s="1">
        <v>41154</v>
      </c>
      <c r="AC4546" s="1">
        <v>24455</v>
      </c>
      <c r="AD4546">
        <f t="shared" ref="AD4546:AD4609" si="428">_xlfn.DAYS(AB4546,D4546)</f>
        <v>1</v>
      </c>
      <c r="AE4546">
        <f t="shared" ref="AE4546:AE4609" ca="1" si="429">DATEDIF(AC4546,TODAY(),"Y")</f>
        <v>57</v>
      </c>
      <c r="AF4546" t="str">
        <f t="shared" ref="AF4546:AF4609" ca="1" si="430">IF(AE4546&lt;18,"Under 18",IF(AE4546&lt;65,"18-64","Over 65"))</f>
        <v>18-64</v>
      </c>
      <c r="AG4546" s="3">
        <f t="shared" ref="AG4546:AG4609" si="431" xml:space="preserve"> (P4546 - (M4546 / 100) * P4546 + Q4546) / K4546</f>
        <v>0.74449299999999996</v>
      </c>
      <c r="AH4546" t="str">
        <f>_xlfn.IFNA(VLOOKUP(Sales_Transactions[[#This Row],[Order ID]],Returned_Items[#All],2,FALSE),"Not Returned")</f>
        <v>Not Returned</v>
      </c>
    </row>
    <row r="4547" spans="1:34" x14ac:dyDescent="0.25">
      <c r="A4547">
        <v>43751</v>
      </c>
      <c r="C4547" t="s">
        <v>398</v>
      </c>
      <c r="D4547" s="2" t="str">
        <f>TEXT(MID(Sales_Transactions[[#This Row],[Order Date]],2,5),"d/m/yyy")</f>
        <v>27/6/2012</v>
      </c>
      <c r="E4547" s="2" t="str">
        <f>TEXT(MID(Sales_Transactions[[#This Row],[Order Date]],2,5),"d")</f>
        <v>27</v>
      </c>
      <c r="F4547" s="2" t="str">
        <f>TEXT(MID(Sales_Transactions[[#This Row],[Order Date]],2,5),"m")</f>
        <v>6</v>
      </c>
      <c r="G4547" s="2" t="str">
        <f>TEXT(MID(Sales_Transactions[[#This Row],[Order Date]],2,5),"yyy")</f>
        <v>2012</v>
      </c>
      <c r="H4547" s="2" t="str">
        <f>TEXT(MID(Sales_Transactions[[#This Row],[Order Date]],2,5),"yyy/m")</f>
        <v>2012/6</v>
      </c>
      <c r="I4547" t="s">
        <v>33</v>
      </c>
      <c r="J4547">
        <f t="shared" si="426"/>
        <v>4</v>
      </c>
      <c r="K4547" s="2">
        <v>43</v>
      </c>
      <c r="L4547" s="3">
        <v>621.44000000000005</v>
      </c>
      <c r="M4547" s="4">
        <v>0.08</v>
      </c>
      <c r="N4547" s="5" t="s">
        <v>23</v>
      </c>
      <c r="O4547" s="3">
        <v>-130.96</v>
      </c>
      <c r="P4547" s="3">
        <v>15.14</v>
      </c>
      <c r="Q4547" s="3">
        <v>4.53</v>
      </c>
      <c r="R4547" s="5" t="s">
        <v>1775</v>
      </c>
      <c r="S4547" s="5" t="s">
        <v>1538</v>
      </c>
      <c r="T4547" s="5" t="str">
        <f t="shared" si="427"/>
        <v>Michael Kennedy</v>
      </c>
      <c r="U4547" t="s">
        <v>1988</v>
      </c>
      <c r="V4547" s="5" t="s">
        <v>47</v>
      </c>
      <c r="W4547" s="5" t="s">
        <v>28</v>
      </c>
      <c r="X4547" s="5" t="s">
        <v>29</v>
      </c>
      <c r="Y4547" s="5" t="s">
        <v>1228</v>
      </c>
      <c r="Z4547" s="5" t="s">
        <v>43</v>
      </c>
      <c r="AA4547" s="4">
        <v>0.81</v>
      </c>
      <c r="AB4547" s="1">
        <v>41089</v>
      </c>
      <c r="AC4547" s="1">
        <v>23783</v>
      </c>
      <c r="AD4547">
        <f t="shared" si="428"/>
        <v>2</v>
      </c>
      <c r="AE4547">
        <f t="shared" ca="1" si="429"/>
        <v>59</v>
      </c>
      <c r="AF4547" t="str">
        <f t="shared" ca="1" si="430"/>
        <v>18-64</v>
      </c>
      <c r="AG4547" s="3">
        <f t="shared" si="431"/>
        <v>0.4571601860465116</v>
      </c>
      <c r="AH4547" t="str">
        <f>_xlfn.IFNA(VLOOKUP(Sales_Transactions[[#This Row],[Order ID]],Returned_Items[#All],2,FALSE),"Not Returned")</f>
        <v>Not Returned</v>
      </c>
    </row>
    <row r="4548" spans="1:34" x14ac:dyDescent="0.25">
      <c r="A4548">
        <v>44448</v>
      </c>
      <c r="C4548" t="s">
        <v>2926</v>
      </c>
      <c r="D4548" s="2" t="str">
        <f>TEXT(MID(Sales_Transactions[[#This Row],[Order Date]],2,5),"d/m/yyy")</f>
        <v>13/4/2009</v>
      </c>
      <c r="E4548" s="2" t="str">
        <f>TEXT(MID(Sales_Transactions[[#This Row],[Order Date]],2,5),"d")</f>
        <v>13</v>
      </c>
      <c r="F4548" s="2" t="str">
        <f>TEXT(MID(Sales_Transactions[[#This Row],[Order Date]],2,5),"m")</f>
        <v>4</v>
      </c>
      <c r="G4548" s="2" t="str">
        <f>TEXT(MID(Sales_Transactions[[#This Row],[Order Date]],2,5),"yyy")</f>
        <v>2009</v>
      </c>
      <c r="H4548" s="2" t="str">
        <f>TEXT(MID(Sales_Transactions[[#This Row],[Order Date]],2,5),"yyy/m")</f>
        <v>2009/4</v>
      </c>
      <c r="I4548" t="s">
        <v>101</v>
      </c>
      <c r="J4548">
        <f t="shared" si="426"/>
        <v>1</v>
      </c>
      <c r="K4548" s="2">
        <v>28</v>
      </c>
      <c r="L4548" s="3">
        <v>951.06</v>
      </c>
      <c r="M4548" s="4">
        <v>0.02</v>
      </c>
      <c r="N4548" s="5" t="s">
        <v>23</v>
      </c>
      <c r="O4548" s="3">
        <v>331.27</v>
      </c>
      <c r="P4548" s="3">
        <v>33.979999999999997</v>
      </c>
      <c r="Q4548" s="3">
        <v>1.99</v>
      </c>
      <c r="R4548" s="5" t="s">
        <v>2616</v>
      </c>
      <c r="S4548" s="5" t="s">
        <v>2617</v>
      </c>
      <c r="T4548" s="5" t="str">
        <f t="shared" si="427"/>
        <v>Raymond Fair</v>
      </c>
      <c r="U4548" t="s">
        <v>1988</v>
      </c>
      <c r="V4548" s="5" t="s">
        <v>27</v>
      </c>
      <c r="W4548" s="5" t="s">
        <v>48</v>
      </c>
      <c r="X4548" s="5" t="s">
        <v>87</v>
      </c>
      <c r="Y4548" s="5" t="s">
        <v>2729</v>
      </c>
      <c r="Z4548" s="5" t="s">
        <v>60</v>
      </c>
      <c r="AA4548" s="4">
        <v>0.45</v>
      </c>
      <c r="AB4548" s="1">
        <v>39918</v>
      </c>
      <c r="AC4548" s="1">
        <v>23883</v>
      </c>
      <c r="AD4548">
        <f t="shared" si="428"/>
        <v>2</v>
      </c>
      <c r="AE4548">
        <f t="shared" ca="1" si="429"/>
        <v>59</v>
      </c>
      <c r="AF4548" t="str">
        <f t="shared" ca="1" si="430"/>
        <v>18-64</v>
      </c>
      <c r="AG4548" s="3">
        <f t="shared" si="431"/>
        <v>1.2844001428571428</v>
      </c>
      <c r="AH4548" t="str">
        <f>_xlfn.IFNA(VLOOKUP(Sales_Transactions[[#This Row],[Order ID]],Returned_Items[#All],2,FALSE),"Not Returned")</f>
        <v>Not Returned</v>
      </c>
    </row>
    <row r="4549" spans="1:34" x14ac:dyDescent="0.25">
      <c r="A4549">
        <v>46531</v>
      </c>
      <c r="C4549" t="s">
        <v>2758</v>
      </c>
      <c r="D4549" s="2" t="str">
        <f>TEXT(MID(Sales_Transactions[[#This Row],[Order Date]],2,5),"d/m/yyy")</f>
        <v>21/8/2011</v>
      </c>
      <c r="E4549" s="2" t="str">
        <f>TEXT(MID(Sales_Transactions[[#This Row],[Order Date]],2,5),"d")</f>
        <v>21</v>
      </c>
      <c r="F4549" s="2" t="str">
        <f>TEXT(MID(Sales_Transactions[[#This Row],[Order Date]],2,5),"m")</f>
        <v>8</v>
      </c>
      <c r="G4549" s="2" t="str">
        <f>TEXT(MID(Sales_Transactions[[#This Row],[Order Date]],2,5),"yyy")</f>
        <v>2011</v>
      </c>
      <c r="H4549" s="2" t="str">
        <f>TEXT(MID(Sales_Transactions[[#This Row],[Order Date]],2,5),"yyy/m")</f>
        <v>2011/8</v>
      </c>
      <c r="I4549" t="s">
        <v>22</v>
      </c>
      <c r="J4549">
        <f t="shared" si="426"/>
        <v>2</v>
      </c>
      <c r="K4549" s="2">
        <v>2</v>
      </c>
      <c r="L4549" s="3">
        <v>19.34</v>
      </c>
      <c r="M4549" s="4">
        <v>0.1</v>
      </c>
      <c r="N4549" s="5" t="s">
        <v>23</v>
      </c>
      <c r="O4549" s="3">
        <v>-14.38</v>
      </c>
      <c r="P4549" s="3">
        <v>7.1</v>
      </c>
      <c r="Q4549" s="3">
        <v>6.05</v>
      </c>
      <c r="R4549" s="5" t="s">
        <v>1001</v>
      </c>
      <c r="S4549" s="5" t="s">
        <v>2629</v>
      </c>
      <c r="T4549" s="5" t="str">
        <f t="shared" si="427"/>
        <v>Chuck Sachs</v>
      </c>
      <c r="U4549" t="s">
        <v>1988</v>
      </c>
      <c r="V4549" s="5" t="s">
        <v>37</v>
      </c>
      <c r="W4549" s="5" t="s">
        <v>28</v>
      </c>
      <c r="X4549" s="5" t="s">
        <v>41</v>
      </c>
      <c r="Y4549" s="5" t="s">
        <v>717</v>
      </c>
      <c r="Z4549" s="5" t="s">
        <v>43</v>
      </c>
      <c r="AA4549" s="4">
        <v>0.39</v>
      </c>
      <c r="AB4549" s="1">
        <v>40785</v>
      </c>
      <c r="AC4549" s="1">
        <v>24021</v>
      </c>
      <c r="AD4549">
        <f t="shared" si="428"/>
        <v>9</v>
      </c>
      <c r="AE4549">
        <f t="shared" ca="1" si="429"/>
        <v>58</v>
      </c>
      <c r="AF4549" t="str">
        <f t="shared" ca="1" si="430"/>
        <v>18-64</v>
      </c>
      <c r="AG4549" s="3">
        <f t="shared" si="431"/>
        <v>6.5714499999999996</v>
      </c>
      <c r="AH4549" t="str">
        <f>_xlfn.IFNA(VLOOKUP(Sales_Transactions[[#This Row],[Order ID]],Returned_Items[#All],2,FALSE),"Not Returned")</f>
        <v>Not Returned</v>
      </c>
    </row>
    <row r="4550" spans="1:34" x14ac:dyDescent="0.25">
      <c r="A4550">
        <v>46534</v>
      </c>
      <c r="C4550" t="s">
        <v>3183</v>
      </c>
      <c r="D4550" s="2" t="str">
        <f>TEXT(MID(Sales_Transactions[[#This Row],[Order Date]],2,5),"d/m/yyy")</f>
        <v>3/10/2012</v>
      </c>
      <c r="E4550" s="2" t="str">
        <f>TEXT(MID(Sales_Transactions[[#This Row],[Order Date]],2,5),"d")</f>
        <v>3</v>
      </c>
      <c r="F4550" s="2" t="str">
        <f>TEXT(MID(Sales_Transactions[[#This Row],[Order Date]],2,5),"m")</f>
        <v>10</v>
      </c>
      <c r="G4550" s="2" t="str">
        <f>TEXT(MID(Sales_Transactions[[#This Row],[Order Date]],2,5),"yyy")</f>
        <v>2012</v>
      </c>
      <c r="H4550" s="2" t="str">
        <f>TEXT(MID(Sales_Transactions[[#This Row],[Order Date]],2,5),"yyy/m")</f>
        <v>2012/10</v>
      </c>
      <c r="I4550" t="s">
        <v>33</v>
      </c>
      <c r="J4550">
        <f t="shared" si="426"/>
        <v>4</v>
      </c>
      <c r="K4550" s="2">
        <v>13</v>
      </c>
      <c r="L4550" s="3">
        <v>1341.31</v>
      </c>
      <c r="M4550" s="4">
        <v>0.05</v>
      </c>
      <c r="N4550" s="5" t="s">
        <v>23</v>
      </c>
      <c r="O4550" s="3">
        <v>5.55</v>
      </c>
      <c r="P4550" s="3">
        <v>99.99</v>
      </c>
      <c r="Q4550" s="3">
        <v>19.989999999999998</v>
      </c>
      <c r="R4550" s="5" t="s">
        <v>2479</v>
      </c>
      <c r="S4550" s="5" t="s">
        <v>2681</v>
      </c>
      <c r="T4550" s="5" t="str">
        <f t="shared" si="427"/>
        <v>Chris Cortes</v>
      </c>
      <c r="U4550" t="s">
        <v>1988</v>
      </c>
      <c r="V4550" s="5" t="s">
        <v>37</v>
      </c>
      <c r="W4550" s="5" t="s">
        <v>48</v>
      </c>
      <c r="X4550" s="5" t="s">
        <v>324</v>
      </c>
      <c r="Y4550" s="5" t="s">
        <v>670</v>
      </c>
      <c r="Z4550" s="5" t="s">
        <v>43</v>
      </c>
      <c r="AA4550" s="4">
        <v>0.52</v>
      </c>
      <c r="AB4550" s="1">
        <v>41187</v>
      </c>
      <c r="AC4550" s="1">
        <v>23632</v>
      </c>
      <c r="AD4550">
        <f t="shared" si="428"/>
        <v>2</v>
      </c>
      <c r="AE4550">
        <f t="shared" ca="1" si="429"/>
        <v>59</v>
      </c>
      <c r="AF4550" t="str">
        <f t="shared" ca="1" si="430"/>
        <v>18-64</v>
      </c>
      <c r="AG4550" s="3">
        <f t="shared" si="431"/>
        <v>9.2253849999999993</v>
      </c>
      <c r="AH4550" t="str">
        <f>_xlfn.IFNA(VLOOKUP(Sales_Transactions[[#This Row],[Order ID]],Returned_Items[#All],2,FALSE),"Not Returned")</f>
        <v>Not Returned</v>
      </c>
    </row>
    <row r="4551" spans="1:34" x14ac:dyDescent="0.25">
      <c r="A4551">
        <v>47459</v>
      </c>
      <c r="C4551" t="s">
        <v>2857</v>
      </c>
      <c r="D4551" s="2" t="str">
        <f>TEXT(MID(Sales_Transactions[[#This Row],[Order Date]],2,5),"d/m/yyy")</f>
        <v>17/8/2011</v>
      </c>
      <c r="E4551" s="2" t="str">
        <f>TEXT(MID(Sales_Transactions[[#This Row],[Order Date]],2,5),"d")</f>
        <v>17</v>
      </c>
      <c r="F4551" s="2" t="str">
        <f>TEXT(MID(Sales_Transactions[[#This Row],[Order Date]],2,5),"m")</f>
        <v>8</v>
      </c>
      <c r="G4551" s="2" t="str">
        <f>TEXT(MID(Sales_Transactions[[#This Row],[Order Date]],2,5),"yyy")</f>
        <v>2011</v>
      </c>
      <c r="H4551" s="2" t="str">
        <f>TEXT(MID(Sales_Transactions[[#This Row],[Order Date]],2,5),"yyy/m")</f>
        <v>2011/8</v>
      </c>
      <c r="I4551" t="s">
        <v>52</v>
      </c>
      <c r="J4551">
        <f t="shared" si="426"/>
        <v>1</v>
      </c>
      <c r="K4551" s="2">
        <v>10</v>
      </c>
      <c r="L4551" s="3">
        <v>197.21</v>
      </c>
      <c r="M4551" s="4">
        <v>0.06</v>
      </c>
      <c r="N4551" s="5" t="s">
        <v>23</v>
      </c>
      <c r="O4551" s="3">
        <v>56.88</v>
      </c>
      <c r="P4551" s="3">
        <v>20.98</v>
      </c>
      <c r="Q4551" s="3">
        <v>1.49</v>
      </c>
      <c r="R4551" s="5" t="s">
        <v>2786</v>
      </c>
      <c r="S4551" s="5" t="s">
        <v>2787</v>
      </c>
      <c r="T4551" s="5" t="str">
        <f t="shared" si="427"/>
        <v>Denise Leinenbach</v>
      </c>
      <c r="U4551" t="s">
        <v>1988</v>
      </c>
      <c r="V4551" s="5" t="s">
        <v>74</v>
      </c>
      <c r="W4551" s="5" t="s">
        <v>28</v>
      </c>
      <c r="X4551" s="5" t="s">
        <v>41</v>
      </c>
      <c r="Y4551" s="5" t="s">
        <v>1094</v>
      </c>
      <c r="Z4551" s="5" t="s">
        <v>43</v>
      </c>
      <c r="AA4551" s="4">
        <v>0.35</v>
      </c>
      <c r="AB4551" s="1">
        <v>40773</v>
      </c>
      <c r="AC4551" s="1">
        <v>26090</v>
      </c>
      <c r="AD4551">
        <f t="shared" si="428"/>
        <v>1</v>
      </c>
      <c r="AE4551">
        <f t="shared" ca="1" si="429"/>
        <v>53</v>
      </c>
      <c r="AF4551" t="str">
        <f t="shared" ca="1" si="430"/>
        <v>18-64</v>
      </c>
      <c r="AG4551" s="3">
        <f t="shared" si="431"/>
        <v>2.2457411999999999</v>
      </c>
      <c r="AH4551" t="str">
        <f>_xlfn.IFNA(VLOOKUP(Sales_Transactions[[#This Row],[Order ID]],Returned_Items[#All],2,FALSE),"Not Returned")</f>
        <v>Not Returned</v>
      </c>
    </row>
    <row r="4552" spans="1:34" x14ac:dyDescent="0.25">
      <c r="A4552">
        <v>48455</v>
      </c>
      <c r="C4552" t="s">
        <v>2683</v>
      </c>
      <c r="D4552" s="2" t="str">
        <f>TEXT(MID(Sales_Transactions[[#This Row],[Order Date]],2,5),"d/m/yyy")</f>
        <v>2/6/2009</v>
      </c>
      <c r="E4552" s="2" t="str">
        <f>TEXT(MID(Sales_Transactions[[#This Row],[Order Date]],2,5),"d")</f>
        <v>2</v>
      </c>
      <c r="F4552" s="2" t="str">
        <f>TEXT(MID(Sales_Transactions[[#This Row],[Order Date]],2,5),"m")</f>
        <v>6</v>
      </c>
      <c r="G4552" s="2" t="str">
        <f>TEXT(MID(Sales_Transactions[[#This Row],[Order Date]],2,5),"yyy")</f>
        <v>2009</v>
      </c>
      <c r="H4552" s="2" t="str">
        <f>TEXT(MID(Sales_Transactions[[#This Row],[Order Date]],2,5),"yyy/m")</f>
        <v>2009/6</v>
      </c>
      <c r="I4552" t="s">
        <v>101</v>
      </c>
      <c r="J4552">
        <f t="shared" si="426"/>
        <v>1</v>
      </c>
      <c r="K4552" s="2">
        <v>2</v>
      </c>
      <c r="L4552" s="3">
        <v>25.96</v>
      </c>
      <c r="M4552" s="4">
        <v>0.06</v>
      </c>
      <c r="N4552" s="5" t="s">
        <v>23</v>
      </c>
      <c r="O4552" s="3">
        <v>-29.29</v>
      </c>
      <c r="P4552" s="3">
        <v>9.99</v>
      </c>
      <c r="Q4552" s="3">
        <v>6.24</v>
      </c>
      <c r="R4552" s="5" t="s">
        <v>2433</v>
      </c>
      <c r="S4552" s="5" t="s">
        <v>2434</v>
      </c>
      <c r="T4552" s="5" t="str">
        <f t="shared" si="427"/>
        <v>Amy Cox</v>
      </c>
      <c r="U4552" t="s">
        <v>1988</v>
      </c>
      <c r="V4552" s="5" t="s">
        <v>27</v>
      </c>
      <c r="W4552" s="5" t="s">
        <v>48</v>
      </c>
      <c r="X4552" s="5" t="s">
        <v>324</v>
      </c>
      <c r="Y4552" s="5" t="s">
        <v>3205</v>
      </c>
      <c r="Z4552" s="5" t="s">
        <v>56</v>
      </c>
      <c r="AA4552" s="4">
        <v>0.36</v>
      </c>
      <c r="AB4552" s="1">
        <v>39967</v>
      </c>
      <c r="AC4552" s="1">
        <v>26074</v>
      </c>
      <c r="AD4552">
        <f t="shared" si="428"/>
        <v>1</v>
      </c>
      <c r="AE4552">
        <f t="shared" ca="1" si="429"/>
        <v>53</v>
      </c>
      <c r="AF4552" t="str">
        <f t="shared" ca="1" si="430"/>
        <v>18-64</v>
      </c>
      <c r="AG4552" s="3">
        <f t="shared" si="431"/>
        <v>8.1120030000000014</v>
      </c>
      <c r="AH4552" t="str">
        <f>_xlfn.IFNA(VLOOKUP(Sales_Transactions[[#This Row],[Order ID]],Returned_Items[#All],2,FALSE),"Not Returned")</f>
        <v>Not Returned</v>
      </c>
    </row>
    <row r="4553" spans="1:34" x14ac:dyDescent="0.25">
      <c r="A4553">
        <v>49056</v>
      </c>
      <c r="C4553" t="s">
        <v>825</v>
      </c>
      <c r="D4553" s="2" t="str">
        <f>TEXT(MID(Sales_Transactions[[#This Row],[Order Date]],2,5),"d/m/yyy")</f>
        <v>1/10/2009</v>
      </c>
      <c r="E4553" s="2" t="str">
        <f>TEXT(MID(Sales_Transactions[[#This Row],[Order Date]],2,5),"d")</f>
        <v>1</v>
      </c>
      <c r="F4553" s="2" t="str">
        <f>TEXT(MID(Sales_Transactions[[#This Row],[Order Date]],2,5),"m")</f>
        <v>10</v>
      </c>
      <c r="G4553" s="2" t="str">
        <f>TEXT(MID(Sales_Transactions[[#This Row],[Order Date]],2,5),"yyy")</f>
        <v>2009</v>
      </c>
      <c r="H4553" s="2" t="str">
        <f>TEXT(MID(Sales_Transactions[[#This Row],[Order Date]],2,5),"yyy/m")</f>
        <v>2009/10</v>
      </c>
      <c r="I4553" t="s">
        <v>33</v>
      </c>
      <c r="J4553">
        <f t="shared" si="426"/>
        <v>4</v>
      </c>
      <c r="K4553" s="2">
        <v>5</v>
      </c>
      <c r="L4553" s="3">
        <v>248.3955</v>
      </c>
      <c r="M4553" s="4">
        <v>0.05</v>
      </c>
      <c r="N4553" s="5" t="s">
        <v>23</v>
      </c>
      <c r="O4553" s="3">
        <v>-260.35000000000002</v>
      </c>
      <c r="P4553" s="3">
        <v>55.99</v>
      </c>
      <c r="Q4553" s="3">
        <v>5</v>
      </c>
      <c r="R4553" s="5" t="s">
        <v>1668</v>
      </c>
      <c r="S4553" s="5" t="s">
        <v>2247</v>
      </c>
      <c r="T4553" s="5" t="str">
        <f t="shared" si="427"/>
        <v>Cathy Hwang</v>
      </c>
      <c r="U4553" t="s">
        <v>1988</v>
      </c>
      <c r="V4553" s="5" t="s">
        <v>74</v>
      </c>
      <c r="W4553" s="5" t="s">
        <v>48</v>
      </c>
      <c r="X4553" s="5" t="s">
        <v>49</v>
      </c>
      <c r="Y4553" s="5" t="s">
        <v>422</v>
      </c>
      <c r="Z4553" s="5" t="s">
        <v>60</v>
      </c>
      <c r="AA4553" s="4">
        <v>0.8</v>
      </c>
      <c r="AB4553" s="1">
        <v>40087</v>
      </c>
      <c r="AC4553" s="1">
        <v>26120</v>
      </c>
      <c r="AD4553">
        <f t="shared" si="428"/>
        <v>0</v>
      </c>
      <c r="AE4553">
        <f t="shared" ca="1" si="429"/>
        <v>53</v>
      </c>
      <c r="AF4553" t="str">
        <f t="shared" ca="1" si="430"/>
        <v>18-64</v>
      </c>
      <c r="AG4553" s="3">
        <f t="shared" si="431"/>
        <v>12.192401</v>
      </c>
      <c r="AH4553" t="str">
        <f>_xlfn.IFNA(VLOOKUP(Sales_Transactions[[#This Row],[Order ID]],Returned_Items[#All],2,FALSE),"Not Returned")</f>
        <v>Not Returned</v>
      </c>
    </row>
    <row r="4554" spans="1:34" x14ac:dyDescent="0.25">
      <c r="A4554">
        <v>49190</v>
      </c>
      <c r="C4554" t="s">
        <v>1297</v>
      </c>
      <c r="D4554" s="2" t="str">
        <f>TEXT(MID(Sales_Transactions[[#This Row],[Order Date]],2,5),"d/m/yyy")</f>
        <v>11/12/2012</v>
      </c>
      <c r="E4554" s="2" t="str">
        <f>TEXT(MID(Sales_Transactions[[#This Row],[Order Date]],2,5),"d")</f>
        <v>11</v>
      </c>
      <c r="F4554" s="2" t="str">
        <f>TEXT(MID(Sales_Transactions[[#This Row],[Order Date]],2,5),"m")</f>
        <v>12</v>
      </c>
      <c r="G4554" s="2" t="str">
        <f>TEXT(MID(Sales_Transactions[[#This Row],[Order Date]],2,5),"yyy")</f>
        <v>2012</v>
      </c>
      <c r="H4554" s="2" t="str">
        <f>TEXT(MID(Sales_Transactions[[#This Row],[Order Date]],2,5),"yyy/m")</f>
        <v>2012/12</v>
      </c>
      <c r="I4554" t="s">
        <v>33</v>
      </c>
      <c r="J4554">
        <f t="shared" si="426"/>
        <v>4</v>
      </c>
      <c r="K4554" s="2">
        <v>4</v>
      </c>
      <c r="L4554" s="3">
        <v>28.04</v>
      </c>
      <c r="M4554" s="4">
        <v>0.09</v>
      </c>
      <c r="N4554" s="5" t="s">
        <v>23</v>
      </c>
      <c r="O4554" s="3">
        <v>-4.45</v>
      </c>
      <c r="P4554" s="3">
        <v>6.88</v>
      </c>
      <c r="Q4554" s="3">
        <v>2</v>
      </c>
      <c r="R4554" s="5" t="s">
        <v>931</v>
      </c>
      <c r="S4554" s="5" t="s">
        <v>548</v>
      </c>
      <c r="T4554" s="5" t="str">
        <f t="shared" si="427"/>
        <v>Evan Henry</v>
      </c>
      <c r="U4554" t="s">
        <v>1988</v>
      </c>
      <c r="V4554" s="5" t="s">
        <v>47</v>
      </c>
      <c r="W4554" s="5" t="s">
        <v>28</v>
      </c>
      <c r="X4554" s="5" t="s">
        <v>75</v>
      </c>
      <c r="Y4554" s="5" t="s">
        <v>1885</v>
      </c>
      <c r="Z4554" s="5" t="s">
        <v>84</v>
      </c>
      <c r="AA4554" s="4">
        <v>0.39</v>
      </c>
      <c r="AB4554" s="1">
        <v>41255</v>
      </c>
      <c r="AC4554" s="1">
        <v>26115</v>
      </c>
      <c r="AD4554">
        <f t="shared" si="428"/>
        <v>1</v>
      </c>
      <c r="AE4554">
        <f t="shared" ca="1" si="429"/>
        <v>53</v>
      </c>
      <c r="AF4554" t="str">
        <f t="shared" ca="1" si="430"/>
        <v>18-64</v>
      </c>
      <c r="AG4554" s="3">
        <f t="shared" si="431"/>
        <v>2.2184520000000001</v>
      </c>
      <c r="AH4554" t="str">
        <f>_xlfn.IFNA(VLOOKUP(Sales_Transactions[[#This Row],[Order ID]],Returned_Items[#All],2,FALSE),"Not Returned")</f>
        <v>Not Returned</v>
      </c>
    </row>
    <row r="4555" spans="1:34" x14ac:dyDescent="0.25">
      <c r="A4555">
        <v>51783</v>
      </c>
      <c r="C4555" t="s">
        <v>2826</v>
      </c>
      <c r="D4555" s="2" t="str">
        <f>TEXT(MID(Sales_Transactions[[#This Row],[Order Date]],2,5),"d/m/yyy")</f>
        <v>11/11/2011</v>
      </c>
      <c r="E4555" s="2" t="str">
        <f>TEXT(MID(Sales_Transactions[[#This Row],[Order Date]],2,5),"d")</f>
        <v>11</v>
      </c>
      <c r="F4555" s="2" t="str">
        <f>TEXT(MID(Sales_Transactions[[#This Row],[Order Date]],2,5),"m")</f>
        <v>11</v>
      </c>
      <c r="G4555" s="2" t="str">
        <f>TEXT(MID(Sales_Transactions[[#This Row],[Order Date]],2,5),"yyy")</f>
        <v>2011</v>
      </c>
      <c r="H4555" s="2" t="str">
        <f>TEXT(MID(Sales_Transactions[[#This Row],[Order Date]],2,5),"yyy/m")</f>
        <v>2011/11</v>
      </c>
      <c r="I4555" t="s">
        <v>78</v>
      </c>
      <c r="J4555">
        <f t="shared" si="426"/>
        <v>3</v>
      </c>
      <c r="K4555" s="2">
        <v>13</v>
      </c>
      <c r="L4555" s="3">
        <v>646.54999999999995</v>
      </c>
      <c r="M4555" s="4">
        <v>0.05</v>
      </c>
      <c r="N4555" s="5" t="s">
        <v>23</v>
      </c>
      <c r="O4555" s="3">
        <v>244.13</v>
      </c>
      <c r="P4555" s="3">
        <v>48.04</v>
      </c>
      <c r="Q4555" s="3">
        <v>5.79</v>
      </c>
      <c r="R4555" s="5" t="s">
        <v>1170</v>
      </c>
      <c r="S4555" s="5" t="s">
        <v>2398</v>
      </c>
      <c r="T4555" s="5" t="str">
        <f t="shared" si="427"/>
        <v>Brian Stugart</v>
      </c>
      <c r="U4555" t="s">
        <v>1988</v>
      </c>
      <c r="V4555" s="5" t="s">
        <v>37</v>
      </c>
      <c r="W4555" s="5" t="s">
        <v>28</v>
      </c>
      <c r="X4555" s="5" t="s">
        <v>75</v>
      </c>
      <c r="Y4555" s="5" t="s">
        <v>1645</v>
      </c>
      <c r="Z4555" s="5" t="s">
        <v>43</v>
      </c>
      <c r="AA4555" s="4">
        <v>0.37</v>
      </c>
      <c r="AB4555" s="1">
        <v>40860</v>
      </c>
      <c r="AC4555" s="1">
        <v>26095</v>
      </c>
      <c r="AD4555">
        <f t="shared" si="428"/>
        <v>2</v>
      </c>
      <c r="AE4555">
        <f t="shared" ca="1" si="429"/>
        <v>53</v>
      </c>
      <c r="AF4555" t="str">
        <f t="shared" ca="1" si="430"/>
        <v>18-64</v>
      </c>
      <c r="AG4555" s="3">
        <f t="shared" si="431"/>
        <v>4.1389215384615383</v>
      </c>
      <c r="AH4555" t="str">
        <f>_xlfn.IFNA(VLOOKUP(Sales_Transactions[[#This Row],[Order ID]],Returned_Items[#All],2,FALSE),"Not Returned")</f>
        <v>Not Returned</v>
      </c>
    </row>
    <row r="4556" spans="1:34" x14ac:dyDescent="0.25">
      <c r="A4556">
        <v>52006</v>
      </c>
      <c r="C4556" t="s">
        <v>1000</v>
      </c>
      <c r="D4556" s="2" t="str">
        <f>TEXT(MID(Sales_Transactions[[#This Row],[Order Date]],2,5),"d/m/yyy")</f>
        <v>24/6/2009</v>
      </c>
      <c r="E4556" s="2" t="str">
        <f>TEXT(MID(Sales_Transactions[[#This Row],[Order Date]],2,5),"d")</f>
        <v>24</v>
      </c>
      <c r="F4556" s="2" t="str">
        <f>TEXT(MID(Sales_Transactions[[#This Row],[Order Date]],2,5),"m")</f>
        <v>6</v>
      </c>
      <c r="G4556" s="2" t="str">
        <f>TEXT(MID(Sales_Transactions[[#This Row],[Order Date]],2,5),"yyy")</f>
        <v>2009</v>
      </c>
      <c r="H4556" s="2" t="str">
        <f>TEXT(MID(Sales_Transactions[[#This Row],[Order Date]],2,5),"yyy/m")</f>
        <v>2009/6</v>
      </c>
      <c r="I4556" t="s">
        <v>78</v>
      </c>
      <c r="J4556">
        <f t="shared" si="426"/>
        <v>3</v>
      </c>
      <c r="K4556" s="2">
        <v>39</v>
      </c>
      <c r="L4556" s="3">
        <v>392.81</v>
      </c>
      <c r="M4556" s="4">
        <v>0.1</v>
      </c>
      <c r="N4556" s="5" t="s">
        <v>23</v>
      </c>
      <c r="O4556" s="3">
        <v>13.91</v>
      </c>
      <c r="P4556" s="3">
        <v>10.48</v>
      </c>
      <c r="Q4556" s="3">
        <v>2.89</v>
      </c>
      <c r="R4556" s="5" t="s">
        <v>53</v>
      </c>
      <c r="S4556" s="5" t="s">
        <v>2614</v>
      </c>
      <c r="T4556" s="5" t="str">
        <f t="shared" si="427"/>
        <v>Carlos Meador</v>
      </c>
      <c r="U4556" t="s">
        <v>1988</v>
      </c>
      <c r="V4556" s="5" t="s">
        <v>47</v>
      </c>
      <c r="W4556" s="5" t="s">
        <v>28</v>
      </c>
      <c r="X4556" s="5" t="s">
        <v>124</v>
      </c>
      <c r="Y4556" s="5" t="s">
        <v>834</v>
      </c>
      <c r="Z4556" s="5" t="s">
        <v>60</v>
      </c>
      <c r="AA4556" s="4">
        <v>0.6</v>
      </c>
      <c r="AB4556" s="1">
        <v>39989</v>
      </c>
      <c r="AC4556" s="1">
        <v>26178</v>
      </c>
      <c r="AD4556">
        <f t="shared" si="428"/>
        <v>1</v>
      </c>
      <c r="AE4556">
        <f t="shared" ca="1" si="429"/>
        <v>52</v>
      </c>
      <c r="AF4556" t="str">
        <f t="shared" ca="1" si="430"/>
        <v>18-64</v>
      </c>
      <c r="AG4556" s="3">
        <f t="shared" si="431"/>
        <v>0.34255179487179493</v>
      </c>
      <c r="AH4556" t="str">
        <f>_xlfn.IFNA(VLOOKUP(Sales_Transactions[[#This Row],[Order ID]],Returned_Items[#All],2,FALSE),"Not Returned")</f>
        <v>Not Returned</v>
      </c>
    </row>
    <row r="4557" spans="1:34" x14ac:dyDescent="0.25">
      <c r="A4557">
        <v>54595</v>
      </c>
      <c r="C4557" t="s">
        <v>1308</v>
      </c>
      <c r="D4557" s="2" t="str">
        <f>TEXT(MID(Sales_Transactions[[#This Row],[Order Date]],2,5),"d/m/yyy")</f>
        <v>28/4/2009</v>
      </c>
      <c r="E4557" s="2" t="str">
        <f>TEXT(MID(Sales_Transactions[[#This Row],[Order Date]],2,5),"d")</f>
        <v>28</v>
      </c>
      <c r="F4557" s="2" t="str">
        <f>TEXT(MID(Sales_Transactions[[#This Row],[Order Date]],2,5),"m")</f>
        <v>4</v>
      </c>
      <c r="G4557" s="2" t="str">
        <f>TEXT(MID(Sales_Transactions[[#This Row],[Order Date]],2,5),"yyy")</f>
        <v>2009</v>
      </c>
      <c r="H4557" s="2" t="str">
        <f>TEXT(MID(Sales_Transactions[[#This Row],[Order Date]],2,5),"yyy/m")</f>
        <v>2009/4</v>
      </c>
      <c r="I4557" t="s">
        <v>78</v>
      </c>
      <c r="J4557">
        <f t="shared" si="426"/>
        <v>3</v>
      </c>
      <c r="K4557" s="2">
        <v>41</v>
      </c>
      <c r="L4557" s="3">
        <v>5258.94</v>
      </c>
      <c r="M4557" s="4">
        <v>0.09</v>
      </c>
      <c r="N4557" s="5" t="s">
        <v>34</v>
      </c>
      <c r="O4557" s="3">
        <v>-421.76</v>
      </c>
      <c r="P4557" s="3">
        <v>130.97999999999999</v>
      </c>
      <c r="Q4557" s="3">
        <v>30</v>
      </c>
      <c r="R4557" s="5" t="s">
        <v>911</v>
      </c>
      <c r="S4557" s="5" t="s">
        <v>1603</v>
      </c>
      <c r="T4557" s="5" t="str">
        <f t="shared" si="427"/>
        <v>Erica Hernandez</v>
      </c>
      <c r="U4557" t="s">
        <v>1988</v>
      </c>
      <c r="V4557" s="5" t="s">
        <v>27</v>
      </c>
      <c r="W4557" s="5" t="s">
        <v>57</v>
      </c>
      <c r="X4557" s="5" t="s">
        <v>154</v>
      </c>
      <c r="Y4557" s="5" t="s">
        <v>418</v>
      </c>
      <c r="Z4557" s="5" t="s">
        <v>40</v>
      </c>
      <c r="AA4557" s="4">
        <v>0.78</v>
      </c>
      <c r="AB4557" s="1">
        <v>39934</v>
      </c>
      <c r="AC4557" s="1">
        <v>23673</v>
      </c>
      <c r="AD4557">
        <f t="shared" si="428"/>
        <v>3</v>
      </c>
      <c r="AE4557">
        <f t="shared" ca="1" si="429"/>
        <v>59</v>
      </c>
      <c r="AF4557" t="str">
        <f t="shared" ca="1" si="430"/>
        <v>18-64</v>
      </c>
      <c r="AG4557" s="3">
        <f t="shared" si="431"/>
        <v>3.9234662926829262</v>
      </c>
      <c r="AH4557" t="str">
        <f>_xlfn.IFNA(VLOOKUP(Sales_Transactions[[#This Row],[Order ID]],Returned_Items[#All],2,FALSE),"Not Returned")</f>
        <v>Returned</v>
      </c>
    </row>
    <row r="4558" spans="1:34" x14ac:dyDescent="0.25">
      <c r="A4558">
        <v>55202</v>
      </c>
      <c r="C4558" t="s">
        <v>2920</v>
      </c>
      <c r="D4558" s="2" t="str">
        <f>TEXT(MID(Sales_Transactions[[#This Row],[Order Date]],2,5),"d/m/yyy")</f>
        <v>24/8/2011</v>
      </c>
      <c r="E4558" s="2" t="str">
        <f>TEXT(MID(Sales_Transactions[[#This Row],[Order Date]],2,5),"d")</f>
        <v>24</v>
      </c>
      <c r="F4558" s="2" t="str">
        <f>TEXT(MID(Sales_Transactions[[#This Row],[Order Date]],2,5),"m")</f>
        <v>8</v>
      </c>
      <c r="G4558" s="2" t="str">
        <f>TEXT(MID(Sales_Transactions[[#This Row],[Order Date]],2,5),"yyy")</f>
        <v>2011</v>
      </c>
      <c r="H4558" s="2" t="str">
        <f>TEXT(MID(Sales_Transactions[[#This Row],[Order Date]],2,5),"yyy/m")</f>
        <v>2011/8</v>
      </c>
      <c r="I4558" t="s">
        <v>22</v>
      </c>
      <c r="J4558">
        <f t="shared" si="426"/>
        <v>2</v>
      </c>
      <c r="K4558" s="2">
        <v>49</v>
      </c>
      <c r="L4558" s="3">
        <v>6335.8575000000001</v>
      </c>
      <c r="M4558" s="4">
        <v>0.08</v>
      </c>
      <c r="N4558" s="5" t="s">
        <v>23</v>
      </c>
      <c r="O4558" s="3">
        <v>1620.23</v>
      </c>
      <c r="P4558" s="3">
        <v>155.99</v>
      </c>
      <c r="Q4558" s="3">
        <v>8.99</v>
      </c>
      <c r="R4558" s="5" t="s">
        <v>2066</v>
      </c>
      <c r="S4558" s="5" t="s">
        <v>2772</v>
      </c>
      <c r="T4558" s="5" t="str">
        <f t="shared" si="427"/>
        <v>Bobby Elias</v>
      </c>
      <c r="U4558" t="s">
        <v>1988</v>
      </c>
      <c r="V4558" s="5" t="s">
        <v>27</v>
      </c>
      <c r="W4558" s="5" t="s">
        <v>48</v>
      </c>
      <c r="X4558" s="5" t="s">
        <v>49</v>
      </c>
      <c r="Y4558" s="5" t="s">
        <v>113</v>
      </c>
      <c r="Z4558" s="5" t="s">
        <v>43</v>
      </c>
      <c r="AA4558" s="4">
        <v>0.57999999999999996</v>
      </c>
      <c r="AB4558" s="1">
        <v>40786</v>
      </c>
      <c r="AC4558" s="1">
        <v>23512</v>
      </c>
      <c r="AD4558">
        <f t="shared" si="428"/>
        <v>7</v>
      </c>
      <c r="AE4558">
        <f t="shared" ca="1" si="429"/>
        <v>60</v>
      </c>
      <c r="AF4558" t="str">
        <f t="shared" ca="1" si="430"/>
        <v>18-64</v>
      </c>
      <c r="AG4558" s="3">
        <f t="shared" si="431"/>
        <v>3.364392</v>
      </c>
      <c r="AH4558" t="str">
        <f>_xlfn.IFNA(VLOOKUP(Sales_Transactions[[#This Row],[Order ID]],Returned_Items[#All],2,FALSE),"Not Returned")</f>
        <v>Not Returned</v>
      </c>
    </row>
    <row r="4559" spans="1:34" x14ac:dyDescent="0.25">
      <c r="A4559">
        <v>55431</v>
      </c>
      <c r="C4559" t="s">
        <v>85</v>
      </c>
      <c r="D4559" s="2" t="str">
        <f>TEXT(MID(Sales_Transactions[[#This Row],[Order Date]],2,5),"d/m/yyy")</f>
        <v>8/6/2012</v>
      </c>
      <c r="E4559" s="2" t="str">
        <f>TEXT(MID(Sales_Transactions[[#This Row],[Order Date]],2,5),"d")</f>
        <v>8</v>
      </c>
      <c r="F4559" s="2" t="str">
        <f>TEXT(MID(Sales_Transactions[[#This Row],[Order Date]],2,5),"m")</f>
        <v>6</v>
      </c>
      <c r="G4559" s="2" t="str">
        <f>TEXT(MID(Sales_Transactions[[#This Row],[Order Date]],2,5),"yyy")</f>
        <v>2012</v>
      </c>
      <c r="H4559" s="2" t="str">
        <f>TEXT(MID(Sales_Transactions[[#This Row],[Order Date]],2,5),"yyy/m")</f>
        <v>2012/6</v>
      </c>
      <c r="I4559" t="s">
        <v>52</v>
      </c>
      <c r="J4559">
        <f t="shared" si="426"/>
        <v>1</v>
      </c>
      <c r="K4559" s="2">
        <v>13</v>
      </c>
      <c r="L4559" s="3">
        <v>3723.99</v>
      </c>
      <c r="M4559" s="4">
        <v>0.03</v>
      </c>
      <c r="N4559" s="5" t="s">
        <v>23</v>
      </c>
      <c r="O4559" s="3">
        <v>777.28</v>
      </c>
      <c r="P4559" s="3">
        <v>289.52999999999997</v>
      </c>
      <c r="Q4559" s="3">
        <v>19.989999999999998</v>
      </c>
      <c r="R4559" s="5" t="s">
        <v>3072</v>
      </c>
      <c r="S4559" s="5" t="s">
        <v>1952</v>
      </c>
      <c r="T4559" s="5" t="str">
        <f t="shared" si="427"/>
        <v>Kean Thornton</v>
      </c>
      <c r="U4559" t="s">
        <v>1988</v>
      </c>
      <c r="V4559" s="5" t="s">
        <v>47</v>
      </c>
      <c r="W4559" s="5" t="s">
        <v>28</v>
      </c>
      <c r="X4559" s="5" t="s">
        <v>38</v>
      </c>
      <c r="Y4559" s="5" t="s">
        <v>2024</v>
      </c>
      <c r="Z4559" s="5" t="s">
        <v>43</v>
      </c>
      <c r="AA4559" s="4">
        <v>0.56000000000000005</v>
      </c>
      <c r="AB4559" s="1">
        <v>41069</v>
      </c>
      <c r="AC4559" s="1">
        <v>23603</v>
      </c>
      <c r="AD4559">
        <f t="shared" si="428"/>
        <v>1</v>
      </c>
      <c r="AE4559">
        <f t="shared" ca="1" si="429"/>
        <v>59</v>
      </c>
      <c r="AF4559" t="str">
        <f t="shared" ca="1" si="430"/>
        <v>18-64</v>
      </c>
      <c r="AG4559" s="3">
        <f t="shared" si="431"/>
        <v>23.802549307692306</v>
      </c>
      <c r="AH4559" t="str">
        <f>_xlfn.IFNA(VLOOKUP(Sales_Transactions[[#This Row],[Order ID]],Returned_Items[#All],2,FALSE),"Not Returned")</f>
        <v>Not Returned</v>
      </c>
    </row>
    <row r="4560" spans="1:34" x14ac:dyDescent="0.25">
      <c r="A4560">
        <v>55713</v>
      </c>
      <c r="C4560" t="s">
        <v>964</v>
      </c>
      <c r="D4560" s="2" t="str">
        <f>TEXT(MID(Sales_Transactions[[#This Row],[Order Date]],2,5),"d/m/yyy")</f>
        <v>2/2/2009</v>
      </c>
      <c r="E4560" s="2" t="str">
        <f>TEXT(MID(Sales_Transactions[[#This Row],[Order Date]],2,5),"d")</f>
        <v>2</v>
      </c>
      <c r="F4560" s="2" t="str">
        <f>TEXT(MID(Sales_Transactions[[#This Row],[Order Date]],2,5),"m")</f>
        <v>2</v>
      </c>
      <c r="G4560" s="2" t="str">
        <f>TEXT(MID(Sales_Transactions[[#This Row],[Order Date]],2,5),"yyy")</f>
        <v>2009</v>
      </c>
      <c r="H4560" s="2" t="str">
        <f>TEXT(MID(Sales_Transactions[[#This Row],[Order Date]],2,5),"yyy/m")</f>
        <v>2009/2</v>
      </c>
      <c r="I4560" t="s">
        <v>33</v>
      </c>
      <c r="J4560">
        <f t="shared" si="426"/>
        <v>4</v>
      </c>
      <c r="K4560" s="2">
        <v>49</v>
      </c>
      <c r="L4560" s="3">
        <v>5718.85</v>
      </c>
      <c r="M4560" s="4">
        <v>0.09</v>
      </c>
      <c r="N4560" s="5" t="s">
        <v>34</v>
      </c>
      <c r="O4560" s="3">
        <v>-2426.5500000000002</v>
      </c>
      <c r="P4560" s="3">
        <v>122.99</v>
      </c>
      <c r="Q4560" s="3">
        <v>70.2</v>
      </c>
      <c r="R4560" s="5" t="s">
        <v>143</v>
      </c>
      <c r="S4560" s="5" t="s">
        <v>3198</v>
      </c>
      <c r="T4560" s="5" t="str">
        <f t="shared" si="427"/>
        <v>Alan Schoenberger</v>
      </c>
      <c r="U4560" t="s">
        <v>1988</v>
      </c>
      <c r="V4560" s="5" t="s">
        <v>47</v>
      </c>
      <c r="W4560" s="5" t="s">
        <v>57</v>
      </c>
      <c r="X4560" s="5" t="s">
        <v>154</v>
      </c>
      <c r="Y4560" s="5" t="s">
        <v>701</v>
      </c>
      <c r="Z4560" s="5" t="s">
        <v>40</v>
      </c>
      <c r="AA4560" s="4">
        <v>0.74</v>
      </c>
      <c r="AB4560" s="1">
        <v>39848</v>
      </c>
      <c r="AC4560" s="1">
        <v>23468</v>
      </c>
      <c r="AD4560">
        <f t="shared" si="428"/>
        <v>2</v>
      </c>
      <c r="AE4560">
        <f t="shared" ca="1" si="429"/>
        <v>60</v>
      </c>
      <c r="AF4560" t="str">
        <f t="shared" ca="1" si="430"/>
        <v>18-64</v>
      </c>
      <c r="AG4560" s="3">
        <f t="shared" si="431"/>
        <v>3.9403940612244899</v>
      </c>
      <c r="AH4560" t="str">
        <f>_xlfn.IFNA(VLOOKUP(Sales_Transactions[[#This Row],[Order ID]],Returned_Items[#All],2,FALSE),"Not Returned")</f>
        <v>Not Returned</v>
      </c>
    </row>
    <row r="4561" spans="1:34" x14ac:dyDescent="0.25">
      <c r="A4561">
        <v>57570</v>
      </c>
      <c r="C4561" t="s">
        <v>2203</v>
      </c>
      <c r="D4561" s="2" t="str">
        <f>TEXT(MID(Sales_Transactions[[#This Row],[Order Date]],2,5),"d/m/yyy")</f>
        <v>28/9/2012</v>
      </c>
      <c r="E4561" s="2" t="str">
        <f>TEXT(MID(Sales_Transactions[[#This Row],[Order Date]],2,5),"d")</f>
        <v>28</v>
      </c>
      <c r="F4561" s="2" t="str">
        <f>TEXT(MID(Sales_Transactions[[#This Row],[Order Date]],2,5),"m")</f>
        <v>9</v>
      </c>
      <c r="G4561" s="2" t="str">
        <f>TEXT(MID(Sales_Transactions[[#This Row],[Order Date]],2,5),"yyy")</f>
        <v>2012</v>
      </c>
      <c r="H4561" s="2" t="str">
        <f>TEXT(MID(Sales_Transactions[[#This Row],[Order Date]],2,5),"yyy/m")</f>
        <v>2012/9</v>
      </c>
      <c r="I4561" t="s">
        <v>33</v>
      </c>
      <c r="J4561">
        <f t="shared" si="426"/>
        <v>4</v>
      </c>
      <c r="K4561" s="2">
        <v>15</v>
      </c>
      <c r="L4561" s="3">
        <v>675.23</v>
      </c>
      <c r="M4561" s="4">
        <v>0.1</v>
      </c>
      <c r="N4561" s="5" t="s">
        <v>23</v>
      </c>
      <c r="O4561" s="3">
        <v>204.08</v>
      </c>
      <c r="P4561" s="3">
        <v>48.04</v>
      </c>
      <c r="Q4561" s="3">
        <v>7.23</v>
      </c>
      <c r="R4561" s="5" t="s">
        <v>1503</v>
      </c>
      <c r="S4561" s="5" t="s">
        <v>2180</v>
      </c>
      <c r="T4561" s="5" t="str">
        <f t="shared" si="427"/>
        <v>Daniel Raglin</v>
      </c>
      <c r="U4561" t="s">
        <v>1988</v>
      </c>
      <c r="V4561" s="5" t="s">
        <v>47</v>
      </c>
      <c r="W4561" s="5" t="s">
        <v>28</v>
      </c>
      <c r="X4561" s="5" t="s">
        <v>75</v>
      </c>
      <c r="Y4561" s="5" t="s">
        <v>882</v>
      </c>
      <c r="Z4561" s="5" t="s">
        <v>43</v>
      </c>
      <c r="AA4561" s="4">
        <v>0.37</v>
      </c>
      <c r="AB4561" s="1">
        <v>41182</v>
      </c>
      <c r="AC4561" s="1">
        <v>23157</v>
      </c>
      <c r="AD4561">
        <f t="shared" si="428"/>
        <v>2</v>
      </c>
      <c r="AE4561">
        <f t="shared" ca="1" si="429"/>
        <v>61</v>
      </c>
      <c r="AF4561" t="str">
        <f t="shared" ca="1" si="430"/>
        <v>18-64</v>
      </c>
      <c r="AG4561" s="3">
        <f t="shared" si="431"/>
        <v>3.6814639999999996</v>
      </c>
      <c r="AH4561" t="str">
        <f>_xlfn.IFNA(VLOOKUP(Sales_Transactions[[#This Row],[Order ID]],Returned_Items[#All],2,FALSE),"Not Returned")</f>
        <v>Not Returned</v>
      </c>
    </row>
    <row r="4562" spans="1:34" x14ac:dyDescent="0.25">
      <c r="A4562">
        <v>58372</v>
      </c>
      <c r="C4562" t="s">
        <v>842</v>
      </c>
      <c r="D4562" s="2" t="str">
        <f>TEXT(MID(Sales_Transactions[[#This Row],[Order Date]],2,5),"d/m/yyy")</f>
        <v>2/4/2011</v>
      </c>
      <c r="E4562" s="2" t="str">
        <f>TEXT(MID(Sales_Transactions[[#This Row],[Order Date]],2,5),"d")</f>
        <v>2</v>
      </c>
      <c r="F4562" s="2" t="str">
        <f>TEXT(MID(Sales_Transactions[[#This Row],[Order Date]],2,5),"m")</f>
        <v>4</v>
      </c>
      <c r="G4562" s="2" t="str">
        <f>TEXT(MID(Sales_Transactions[[#This Row],[Order Date]],2,5),"yyy")</f>
        <v>2011</v>
      </c>
      <c r="H4562" s="2" t="str">
        <f>TEXT(MID(Sales_Transactions[[#This Row],[Order Date]],2,5),"yyy/m")</f>
        <v>2011/4</v>
      </c>
      <c r="I4562" t="s">
        <v>22</v>
      </c>
      <c r="J4562">
        <f t="shared" si="426"/>
        <v>2</v>
      </c>
      <c r="K4562" s="2">
        <v>16</v>
      </c>
      <c r="L4562" s="3">
        <v>38.200000000000003</v>
      </c>
      <c r="M4562" s="4">
        <v>7.0000000000000007E-2</v>
      </c>
      <c r="N4562" s="5" t="s">
        <v>67</v>
      </c>
      <c r="O4562" s="3">
        <v>4.34</v>
      </c>
      <c r="P4562" s="3">
        <v>2.21</v>
      </c>
      <c r="Q4562" s="3">
        <v>1</v>
      </c>
      <c r="R4562" s="5" t="s">
        <v>1170</v>
      </c>
      <c r="S4562" s="5" t="s">
        <v>2398</v>
      </c>
      <c r="T4562" s="5" t="str">
        <f t="shared" si="427"/>
        <v>Brian Stugart</v>
      </c>
      <c r="U4562" t="s">
        <v>1988</v>
      </c>
      <c r="V4562" s="5" t="s">
        <v>47</v>
      </c>
      <c r="W4562" s="5" t="s">
        <v>28</v>
      </c>
      <c r="X4562" s="5" t="s">
        <v>124</v>
      </c>
      <c r="Y4562" s="5" t="s">
        <v>3096</v>
      </c>
      <c r="Z4562" s="5" t="s">
        <v>84</v>
      </c>
      <c r="AA4562" s="4">
        <v>0.38</v>
      </c>
      <c r="AB4562" s="1">
        <v>40639</v>
      </c>
      <c r="AC4562" s="1">
        <v>23091</v>
      </c>
      <c r="AD4562">
        <f t="shared" si="428"/>
        <v>4</v>
      </c>
      <c r="AE4562">
        <f t="shared" ca="1" si="429"/>
        <v>61</v>
      </c>
      <c r="AF4562" t="str">
        <f t="shared" ca="1" si="430"/>
        <v>18-64</v>
      </c>
      <c r="AG4562" s="3">
        <f t="shared" si="431"/>
        <v>0.2005283125</v>
      </c>
      <c r="AH4562" t="str">
        <f>_xlfn.IFNA(VLOOKUP(Sales_Transactions[[#This Row],[Order ID]],Returned_Items[#All],2,FALSE),"Not Returned")</f>
        <v>Returned</v>
      </c>
    </row>
    <row r="4563" spans="1:34" x14ac:dyDescent="0.25">
      <c r="A4563">
        <v>59552</v>
      </c>
      <c r="C4563" t="s">
        <v>2357</v>
      </c>
      <c r="D4563" s="2" t="str">
        <f>TEXT(MID(Sales_Transactions[[#This Row],[Order Date]],2,5),"d/m/yyy")</f>
        <v>13/1/2010</v>
      </c>
      <c r="E4563" s="2" t="str">
        <f>TEXT(MID(Sales_Transactions[[#This Row],[Order Date]],2,5),"d")</f>
        <v>13</v>
      </c>
      <c r="F4563" s="2" t="str">
        <f>TEXT(MID(Sales_Transactions[[#This Row],[Order Date]],2,5),"m")</f>
        <v>1</v>
      </c>
      <c r="G4563" s="2" t="str">
        <f>TEXT(MID(Sales_Transactions[[#This Row],[Order Date]],2,5),"yyy")</f>
        <v>2010</v>
      </c>
      <c r="H4563" s="2" t="str">
        <f>TEXT(MID(Sales_Transactions[[#This Row],[Order Date]],2,5),"yyy/m")</f>
        <v>2010/1</v>
      </c>
      <c r="I4563" t="s">
        <v>52</v>
      </c>
      <c r="J4563">
        <f t="shared" si="426"/>
        <v>1</v>
      </c>
      <c r="K4563" s="2">
        <v>39</v>
      </c>
      <c r="L4563" s="3">
        <v>314.26</v>
      </c>
      <c r="M4563" s="4">
        <v>0</v>
      </c>
      <c r="N4563" s="5" t="s">
        <v>23</v>
      </c>
      <c r="O4563" s="3">
        <v>-71.05</v>
      </c>
      <c r="P4563" s="3">
        <v>7.45</v>
      </c>
      <c r="Q4563" s="3">
        <v>6.28</v>
      </c>
      <c r="R4563" s="5" t="s">
        <v>2804</v>
      </c>
      <c r="S4563" s="5" t="s">
        <v>2805</v>
      </c>
      <c r="T4563" s="5" t="str">
        <f t="shared" si="427"/>
        <v>Pierre Wener</v>
      </c>
      <c r="U4563" t="s">
        <v>1988</v>
      </c>
      <c r="V4563" s="5" t="s">
        <v>74</v>
      </c>
      <c r="W4563" s="5" t="s">
        <v>28</v>
      </c>
      <c r="X4563" s="5" t="s">
        <v>41</v>
      </c>
      <c r="Y4563" s="5" t="s">
        <v>1939</v>
      </c>
      <c r="Z4563" s="5" t="s">
        <v>43</v>
      </c>
      <c r="AA4563" s="4">
        <v>0.4</v>
      </c>
      <c r="AB4563" s="1">
        <v>40192</v>
      </c>
      <c r="AC4563" s="1">
        <v>23039</v>
      </c>
      <c r="AD4563">
        <f t="shared" si="428"/>
        <v>1</v>
      </c>
      <c r="AE4563">
        <f t="shared" ca="1" si="429"/>
        <v>61</v>
      </c>
      <c r="AF4563" t="str">
        <f t="shared" ca="1" si="430"/>
        <v>18-64</v>
      </c>
      <c r="AG4563" s="3">
        <f t="shared" si="431"/>
        <v>0.35205128205128206</v>
      </c>
      <c r="AH4563" t="str">
        <f>_xlfn.IFNA(VLOOKUP(Sales_Transactions[[#This Row],[Order ID]],Returned_Items[#All],2,FALSE),"Not Returned")</f>
        <v>Not Returned</v>
      </c>
    </row>
    <row r="4564" spans="1:34" x14ac:dyDescent="0.25">
      <c r="A4564">
        <v>2272</v>
      </c>
      <c r="C4564" t="s">
        <v>307</v>
      </c>
      <c r="D4564" s="2" t="str">
        <f>TEXT(MID(Sales_Transactions[[#This Row],[Order Date]],2,5),"d/m/yyy")</f>
        <v>12/4/2010</v>
      </c>
      <c r="E4564" s="2" t="str">
        <f>TEXT(MID(Sales_Transactions[[#This Row],[Order Date]],2,5),"d")</f>
        <v>12</v>
      </c>
      <c r="F4564" s="2" t="str">
        <f>TEXT(MID(Sales_Transactions[[#This Row],[Order Date]],2,5),"m")</f>
        <v>4</v>
      </c>
      <c r="G4564" s="2" t="str">
        <f>TEXT(MID(Sales_Transactions[[#This Row],[Order Date]],2,5),"yyy")</f>
        <v>2010</v>
      </c>
      <c r="H4564" s="2" t="str">
        <f>TEXT(MID(Sales_Transactions[[#This Row],[Order Date]],2,5),"yyy/m")</f>
        <v>2010/4</v>
      </c>
      <c r="I4564" t="s">
        <v>33</v>
      </c>
      <c r="J4564">
        <f t="shared" si="426"/>
        <v>4</v>
      </c>
      <c r="K4564" s="2">
        <v>39</v>
      </c>
      <c r="L4564" s="3">
        <v>7680.29</v>
      </c>
      <c r="M4564" s="4">
        <v>0.08</v>
      </c>
      <c r="N4564" s="5" t="s">
        <v>34</v>
      </c>
      <c r="O4564" s="3">
        <v>-513.79</v>
      </c>
      <c r="P4564" s="3">
        <v>212.6</v>
      </c>
      <c r="Q4564" s="3">
        <v>52.2</v>
      </c>
      <c r="R4564" s="5" t="s">
        <v>136</v>
      </c>
      <c r="S4564" s="5" t="s">
        <v>2072</v>
      </c>
      <c r="T4564" s="5" t="str">
        <f t="shared" si="427"/>
        <v>Grant Donatelli</v>
      </c>
      <c r="U4564" t="s">
        <v>1988</v>
      </c>
      <c r="V4564" s="5" t="s">
        <v>37</v>
      </c>
      <c r="W4564" s="5" t="s">
        <v>57</v>
      </c>
      <c r="X4564" s="5" t="s">
        <v>107</v>
      </c>
      <c r="Y4564" s="5" t="s">
        <v>1731</v>
      </c>
      <c r="Z4564" s="5" t="s">
        <v>106</v>
      </c>
      <c r="AA4564" s="4">
        <v>0.64</v>
      </c>
      <c r="AB4564" s="1">
        <v>40280</v>
      </c>
      <c r="AC4564" s="1">
        <v>23305</v>
      </c>
      <c r="AD4564">
        <f t="shared" si="428"/>
        <v>0</v>
      </c>
      <c r="AE4564">
        <f t="shared" ca="1" si="429"/>
        <v>60</v>
      </c>
      <c r="AF4564" t="str">
        <f t="shared" ca="1" si="430"/>
        <v>18-64</v>
      </c>
      <c r="AG4564" s="3">
        <f t="shared" si="431"/>
        <v>6.7853825641025631</v>
      </c>
      <c r="AH4564" t="str">
        <f>_xlfn.IFNA(VLOOKUP(Sales_Transactions[[#This Row],[Order ID]],Returned_Items[#All],2,FALSE),"Not Returned")</f>
        <v>Not Returned</v>
      </c>
    </row>
    <row r="4565" spans="1:34" x14ac:dyDescent="0.25">
      <c r="A4565">
        <v>6498</v>
      </c>
      <c r="C4565" t="s">
        <v>2597</v>
      </c>
      <c r="D4565" s="2" t="str">
        <f>TEXT(MID(Sales_Transactions[[#This Row],[Order Date]],2,5),"d/m/yyy")</f>
        <v>17/3/2009</v>
      </c>
      <c r="E4565" s="2" t="str">
        <f>TEXT(MID(Sales_Transactions[[#This Row],[Order Date]],2,5),"d")</f>
        <v>17</v>
      </c>
      <c r="F4565" s="2" t="str">
        <f>TEXT(MID(Sales_Transactions[[#This Row],[Order Date]],2,5),"m")</f>
        <v>3</v>
      </c>
      <c r="G4565" s="2" t="str">
        <f>TEXT(MID(Sales_Transactions[[#This Row],[Order Date]],2,5),"yyy")</f>
        <v>2009</v>
      </c>
      <c r="H4565" s="2" t="str">
        <f>TEXT(MID(Sales_Transactions[[#This Row],[Order Date]],2,5),"yyy/m")</f>
        <v>2009/3</v>
      </c>
      <c r="I4565" t="s">
        <v>78</v>
      </c>
      <c r="J4565">
        <f t="shared" si="426"/>
        <v>3</v>
      </c>
      <c r="K4565" s="2">
        <v>38</v>
      </c>
      <c r="L4565" s="3">
        <v>336.85</v>
      </c>
      <c r="M4565" s="4">
        <v>0.01</v>
      </c>
      <c r="N4565" s="5" t="s">
        <v>67</v>
      </c>
      <c r="O4565" s="3">
        <v>-40.76</v>
      </c>
      <c r="P4565" s="3">
        <v>8.1199999999999992</v>
      </c>
      <c r="Q4565" s="3">
        <v>2.83</v>
      </c>
      <c r="R4565" s="5" t="s">
        <v>1203</v>
      </c>
      <c r="S4565" s="5" t="s">
        <v>2023</v>
      </c>
      <c r="T4565" s="5" t="str">
        <f t="shared" si="427"/>
        <v>Julie Prescott</v>
      </c>
      <c r="U4565" t="s">
        <v>1988</v>
      </c>
      <c r="V4565" s="5" t="s">
        <v>74</v>
      </c>
      <c r="W4565" s="5" t="s">
        <v>48</v>
      </c>
      <c r="X4565" s="5" t="s">
        <v>87</v>
      </c>
      <c r="Y4565" s="5" t="s">
        <v>1068</v>
      </c>
      <c r="Z4565" s="5" t="s">
        <v>60</v>
      </c>
      <c r="AA4565" s="4">
        <v>0.77</v>
      </c>
      <c r="AB4565" s="1">
        <v>39890</v>
      </c>
      <c r="AC4565" s="1">
        <v>23206</v>
      </c>
      <c r="AD4565">
        <f t="shared" si="428"/>
        <v>1</v>
      </c>
      <c r="AE4565">
        <f t="shared" ca="1" si="429"/>
        <v>61</v>
      </c>
      <c r="AF4565" t="str">
        <f t="shared" ca="1" si="430"/>
        <v>18-64</v>
      </c>
      <c r="AG4565" s="3">
        <f t="shared" si="431"/>
        <v>0.28813652631578945</v>
      </c>
      <c r="AH4565" t="str">
        <f>_xlfn.IFNA(VLOOKUP(Sales_Transactions[[#This Row],[Order ID]],Returned_Items[#All],2,FALSE),"Not Returned")</f>
        <v>Returned</v>
      </c>
    </row>
    <row r="4566" spans="1:34" x14ac:dyDescent="0.25">
      <c r="A4566">
        <v>16260</v>
      </c>
      <c r="C4566" t="s">
        <v>3044</v>
      </c>
      <c r="D4566" s="2" t="str">
        <f>TEXT(MID(Sales_Transactions[[#This Row],[Order Date]],2,5),"d/m/yyy")</f>
        <v>13/11/2011</v>
      </c>
      <c r="E4566" s="2" t="str">
        <f>TEXT(MID(Sales_Transactions[[#This Row],[Order Date]],2,5),"d")</f>
        <v>13</v>
      </c>
      <c r="F4566" s="2" t="str">
        <f>TEXT(MID(Sales_Transactions[[#This Row],[Order Date]],2,5),"m")</f>
        <v>11</v>
      </c>
      <c r="G4566" s="2" t="str">
        <f>TEXT(MID(Sales_Transactions[[#This Row],[Order Date]],2,5),"yyy")</f>
        <v>2011</v>
      </c>
      <c r="H4566" s="2" t="str">
        <f>TEXT(MID(Sales_Transactions[[#This Row],[Order Date]],2,5),"yyy/m")</f>
        <v>2011/11</v>
      </c>
      <c r="I4566" t="s">
        <v>33</v>
      </c>
      <c r="J4566">
        <f t="shared" si="426"/>
        <v>4</v>
      </c>
      <c r="K4566" s="2">
        <v>47</v>
      </c>
      <c r="L4566" s="3">
        <v>14960.096</v>
      </c>
      <c r="M4566" s="4">
        <v>0.01</v>
      </c>
      <c r="N4566" s="5" t="s">
        <v>34</v>
      </c>
      <c r="O4566" s="3">
        <v>-969.05</v>
      </c>
      <c r="P4566" s="3">
        <v>400.98</v>
      </c>
      <c r="Q4566" s="3">
        <v>42.52</v>
      </c>
      <c r="R4566" s="5" t="s">
        <v>441</v>
      </c>
      <c r="S4566" s="5" t="s">
        <v>25</v>
      </c>
      <c r="T4566" s="5" t="str">
        <f t="shared" si="427"/>
        <v>Cari MacIntyre</v>
      </c>
      <c r="U4566" t="s">
        <v>1988</v>
      </c>
      <c r="V4566" s="5" t="s">
        <v>47</v>
      </c>
      <c r="W4566" s="5" t="s">
        <v>57</v>
      </c>
      <c r="X4566" s="5" t="s">
        <v>107</v>
      </c>
      <c r="Y4566" s="5" t="s">
        <v>2012</v>
      </c>
      <c r="Z4566" s="5" t="s">
        <v>106</v>
      </c>
      <c r="AA4566" s="4">
        <v>0.71</v>
      </c>
      <c r="AB4566" s="1">
        <v>40861</v>
      </c>
      <c r="AC4566" s="1">
        <v>23067</v>
      </c>
      <c r="AD4566">
        <f t="shared" si="428"/>
        <v>1</v>
      </c>
      <c r="AE4566">
        <f t="shared" ca="1" si="429"/>
        <v>61</v>
      </c>
      <c r="AF4566" t="str">
        <f t="shared" ca="1" si="430"/>
        <v>18-64</v>
      </c>
      <c r="AG4566" s="3">
        <f t="shared" si="431"/>
        <v>9.4353170638297872</v>
      </c>
      <c r="AH4566" t="str">
        <f>_xlfn.IFNA(VLOOKUP(Sales_Transactions[[#This Row],[Order ID]],Returned_Items[#All],2,FALSE),"Not Returned")</f>
        <v>Not Returned</v>
      </c>
    </row>
    <row r="4567" spans="1:34" x14ac:dyDescent="0.25">
      <c r="A4567">
        <v>16359</v>
      </c>
      <c r="C4567" t="s">
        <v>2463</v>
      </c>
      <c r="D4567" s="2" t="str">
        <f>TEXT(MID(Sales_Transactions[[#This Row],[Order Date]],2,5),"d/m/yyy")</f>
        <v>14/5/2012</v>
      </c>
      <c r="E4567" s="2" t="str">
        <f>TEXT(MID(Sales_Transactions[[#This Row],[Order Date]],2,5),"d")</f>
        <v>14</v>
      </c>
      <c r="F4567" s="2" t="str">
        <f>TEXT(MID(Sales_Transactions[[#This Row],[Order Date]],2,5),"m")</f>
        <v>5</v>
      </c>
      <c r="G4567" s="2" t="str">
        <f>TEXT(MID(Sales_Transactions[[#This Row],[Order Date]],2,5),"yyy")</f>
        <v>2012</v>
      </c>
      <c r="H4567" s="2" t="str">
        <f>TEXT(MID(Sales_Transactions[[#This Row],[Order Date]],2,5),"yyy/m")</f>
        <v>2012/5</v>
      </c>
      <c r="I4567" t="s">
        <v>101</v>
      </c>
      <c r="J4567">
        <f t="shared" si="426"/>
        <v>1</v>
      </c>
      <c r="K4567" s="2">
        <v>39</v>
      </c>
      <c r="L4567" s="3">
        <v>1343.6</v>
      </c>
      <c r="M4567" s="4">
        <v>0.06</v>
      </c>
      <c r="N4567" s="5" t="s">
        <v>23</v>
      </c>
      <c r="O4567" s="3">
        <v>137.86000000000001</v>
      </c>
      <c r="P4567" s="3">
        <v>35.89</v>
      </c>
      <c r="Q4567" s="3">
        <v>14.72</v>
      </c>
      <c r="R4567" s="5" t="s">
        <v>136</v>
      </c>
      <c r="S4567" s="5" t="s">
        <v>2072</v>
      </c>
      <c r="T4567" s="5" t="str">
        <f t="shared" si="427"/>
        <v>Grant Donatelli</v>
      </c>
      <c r="U4567" t="s">
        <v>1988</v>
      </c>
      <c r="V4567" s="5" t="s">
        <v>37</v>
      </c>
      <c r="W4567" s="5" t="s">
        <v>28</v>
      </c>
      <c r="X4567" s="5" t="s">
        <v>98</v>
      </c>
      <c r="Y4567" s="5" t="s">
        <v>1406</v>
      </c>
      <c r="Z4567" s="5" t="s">
        <v>43</v>
      </c>
      <c r="AA4567" s="4">
        <v>0.4</v>
      </c>
      <c r="AB4567" s="1">
        <v>41044</v>
      </c>
      <c r="AC4567" s="1">
        <v>23049</v>
      </c>
      <c r="AD4567">
        <f t="shared" si="428"/>
        <v>1</v>
      </c>
      <c r="AE4567">
        <f t="shared" ca="1" si="429"/>
        <v>61</v>
      </c>
      <c r="AF4567" t="str">
        <f t="shared" ca="1" si="430"/>
        <v>18-64</v>
      </c>
      <c r="AG4567" s="3">
        <f t="shared" si="431"/>
        <v>1.2971401538461538</v>
      </c>
      <c r="AH4567" t="str">
        <f>_xlfn.IFNA(VLOOKUP(Sales_Transactions[[#This Row],[Order ID]],Returned_Items[#All],2,FALSE),"Not Returned")</f>
        <v>Not Returned</v>
      </c>
    </row>
    <row r="4568" spans="1:34" x14ac:dyDescent="0.25">
      <c r="A4568">
        <v>16359</v>
      </c>
      <c r="C4568" t="s">
        <v>2463</v>
      </c>
      <c r="D4568" s="2" t="str">
        <f>TEXT(MID(Sales_Transactions[[#This Row],[Order Date]],2,5),"d/m/yyy")</f>
        <v>14/5/2012</v>
      </c>
      <c r="E4568" s="2" t="str">
        <f>TEXT(MID(Sales_Transactions[[#This Row],[Order Date]],2,5),"d")</f>
        <v>14</v>
      </c>
      <c r="F4568" s="2" t="str">
        <f>TEXT(MID(Sales_Transactions[[#This Row],[Order Date]],2,5),"m")</f>
        <v>5</v>
      </c>
      <c r="G4568" s="2" t="str">
        <f>TEXT(MID(Sales_Transactions[[#This Row],[Order Date]],2,5),"yyy")</f>
        <v>2012</v>
      </c>
      <c r="H4568" s="2" t="str">
        <f>TEXT(MID(Sales_Transactions[[#This Row],[Order Date]],2,5),"yyy/m")</f>
        <v>2012/5</v>
      </c>
      <c r="I4568" t="s">
        <v>101</v>
      </c>
      <c r="J4568">
        <f t="shared" si="426"/>
        <v>1</v>
      </c>
      <c r="K4568" s="2">
        <v>8</v>
      </c>
      <c r="L4568" s="3">
        <v>35.28</v>
      </c>
      <c r="M4568" s="4">
        <v>0</v>
      </c>
      <c r="N4568" s="5" t="s">
        <v>23</v>
      </c>
      <c r="O4568" s="3">
        <v>-39.07</v>
      </c>
      <c r="P4568" s="3">
        <v>3.34</v>
      </c>
      <c r="Q4568" s="3">
        <v>7.49</v>
      </c>
      <c r="R4568" s="5" t="s">
        <v>136</v>
      </c>
      <c r="S4568" s="5" t="s">
        <v>2072</v>
      </c>
      <c r="T4568" s="5" t="str">
        <f t="shared" si="427"/>
        <v>Grant Donatelli</v>
      </c>
      <c r="U4568" t="s">
        <v>1988</v>
      </c>
      <c r="V4568" s="5" t="s">
        <v>37</v>
      </c>
      <c r="W4568" s="5" t="s">
        <v>28</v>
      </c>
      <c r="X4568" s="5" t="s">
        <v>124</v>
      </c>
      <c r="Y4568" s="5" t="s">
        <v>1309</v>
      </c>
      <c r="Z4568" s="5" t="s">
        <v>84</v>
      </c>
      <c r="AA4568" s="4">
        <v>0.54</v>
      </c>
      <c r="AB4568" s="1">
        <v>41043</v>
      </c>
      <c r="AC4568" s="1">
        <v>23279</v>
      </c>
      <c r="AD4568">
        <f t="shared" si="428"/>
        <v>0</v>
      </c>
      <c r="AE4568">
        <f t="shared" ca="1" si="429"/>
        <v>60</v>
      </c>
      <c r="AF4568" t="str">
        <f t="shared" ca="1" si="430"/>
        <v>18-64</v>
      </c>
      <c r="AG4568" s="3">
        <f t="shared" si="431"/>
        <v>1.35375</v>
      </c>
      <c r="AH4568" t="str">
        <f>_xlfn.IFNA(VLOOKUP(Sales_Transactions[[#This Row],[Order ID]],Returned_Items[#All],2,FALSE),"Not Returned")</f>
        <v>Not Returned</v>
      </c>
    </row>
    <row r="4569" spans="1:34" x14ac:dyDescent="0.25">
      <c r="A4569">
        <v>21922</v>
      </c>
      <c r="C4569" t="s">
        <v>3206</v>
      </c>
      <c r="D4569" s="2" t="str">
        <f>TEXT(MID(Sales_Transactions[[#This Row],[Order Date]],2,5),"d/m/yyy")</f>
        <v>11/11/2009</v>
      </c>
      <c r="E4569" s="2" t="str">
        <f>TEXT(MID(Sales_Transactions[[#This Row],[Order Date]],2,5),"d")</f>
        <v>11</v>
      </c>
      <c r="F4569" s="2" t="str">
        <f>TEXT(MID(Sales_Transactions[[#This Row],[Order Date]],2,5),"m")</f>
        <v>11</v>
      </c>
      <c r="G4569" s="2" t="str">
        <f>TEXT(MID(Sales_Transactions[[#This Row],[Order Date]],2,5),"yyy")</f>
        <v>2009</v>
      </c>
      <c r="H4569" s="2" t="str">
        <f>TEXT(MID(Sales_Transactions[[#This Row],[Order Date]],2,5),"yyy/m")</f>
        <v>2009/11</v>
      </c>
      <c r="I4569" t="s">
        <v>33</v>
      </c>
      <c r="J4569">
        <f t="shared" si="426"/>
        <v>4</v>
      </c>
      <c r="K4569" s="2">
        <v>17</v>
      </c>
      <c r="L4569" s="3">
        <v>8937.3799999999992</v>
      </c>
      <c r="M4569" s="4">
        <v>0.01</v>
      </c>
      <c r="N4569" s="5" t="s">
        <v>34</v>
      </c>
      <c r="O4569" s="3">
        <v>2383.42</v>
      </c>
      <c r="P4569" s="3">
        <v>500.98</v>
      </c>
      <c r="Q4569" s="3">
        <v>26</v>
      </c>
      <c r="R4569" s="5" t="s">
        <v>1973</v>
      </c>
      <c r="S4569" s="5" t="s">
        <v>3207</v>
      </c>
      <c r="T4569" s="5" t="str">
        <f t="shared" si="427"/>
        <v>Jason Fortune</v>
      </c>
      <c r="U4569" t="s">
        <v>1988</v>
      </c>
      <c r="V4569" s="5" t="s">
        <v>47</v>
      </c>
      <c r="W4569" s="5" t="s">
        <v>57</v>
      </c>
      <c r="X4569" s="5" t="s">
        <v>154</v>
      </c>
      <c r="Y4569" s="5" t="s">
        <v>165</v>
      </c>
      <c r="Z4569" s="5" t="s">
        <v>40</v>
      </c>
      <c r="AA4569" s="4">
        <v>0.6</v>
      </c>
      <c r="AB4569" s="1">
        <v>40129</v>
      </c>
      <c r="AC4569" s="1">
        <v>23186</v>
      </c>
      <c r="AD4569">
        <f t="shared" si="428"/>
        <v>1</v>
      </c>
      <c r="AE4569">
        <f t="shared" ca="1" si="429"/>
        <v>61</v>
      </c>
      <c r="AF4569" t="str">
        <f t="shared" ca="1" si="430"/>
        <v>18-64</v>
      </c>
      <c r="AG4569" s="3">
        <f t="shared" si="431"/>
        <v>30.995876588235298</v>
      </c>
      <c r="AH4569" t="str">
        <f>_xlfn.IFNA(VLOOKUP(Sales_Transactions[[#This Row],[Order ID]],Returned_Items[#All],2,FALSE),"Not Returned")</f>
        <v>Not Returned</v>
      </c>
    </row>
    <row r="4570" spans="1:34" x14ac:dyDescent="0.25">
      <c r="A4570">
        <v>21922</v>
      </c>
      <c r="C4570" t="s">
        <v>3206</v>
      </c>
      <c r="D4570" s="2" t="str">
        <f>TEXT(MID(Sales_Transactions[[#This Row],[Order Date]],2,5),"d/m/yyy")</f>
        <v>11/11/2009</v>
      </c>
      <c r="E4570" s="2" t="str">
        <f>TEXT(MID(Sales_Transactions[[#This Row],[Order Date]],2,5),"d")</f>
        <v>11</v>
      </c>
      <c r="F4570" s="2" t="str">
        <f>TEXT(MID(Sales_Transactions[[#This Row],[Order Date]],2,5),"m")</f>
        <v>11</v>
      </c>
      <c r="G4570" s="2" t="str">
        <f>TEXT(MID(Sales_Transactions[[#This Row],[Order Date]],2,5),"yyy")</f>
        <v>2009</v>
      </c>
      <c r="H4570" s="2" t="str">
        <f>TEXT(MID(Sales_Transactions[[#This Row],[Order Date]],2,5),"yyy/m")</f>
        <v>2009/11</v>
      </c>
      <c r="I4570" t="s">
        <v>33</v>
      </c>
      <c r="J4570">
        <f t="shared" si="426"/>
        <v>4</v>
      </c>
      <c r="K4570" s="2">
        <v>11</v>
      </c>
      <c r="L4570" s="3">
        <v>108.85</v>
      </c>
      <c r="M4570" s="4">
        <v>0.08</v>
      </c>
      <c r="N4570" s="5" t="s">
        <v>23</v>
      </c>
      <c r="O4570" s="3">
        <v>10.58</v>
      </c>
      <c r="P4570" s="3">
        <v>9.77</v>
      </c>
      <c r="Q4570" s="3">
        <v>6.02</v>
      </c>
      <c r="R4570" s="5" t="s">
        <v>1973</v>
      </c>
      <c r="S4570" s="5" t="s">
        <v>3207</v>
      </c>
      <c r="T4570" s="5" t="str">
        <f t="shared" si="427"/>
        <v>Jason Fortune</v>
      </c>
      <c r="U4570" t="s">
        <v>1988</v>
      </c>
      <c r="V4570" s="5" t="s">
        <v>47</v>
      </c>
      <c r="W4570" s="5" t="s">
        <v>57</v>
      </c>
      <c r="X4570" s="5" t="s">
        <v>58</v>
      </c>
      <c r="Y4570" s="5" t="s">
        <v>738</v>
      </c>
      <c r="Z4570" s="5" t="s">
        <v>56</v>
      </c>
      <c r="AA4570" s="4">
        <v>0.48</v>
      </c>
      <c r="AB4570" s="1">
        <v>40129</v>
      </c>
      <c r="AC4570" s="1">
        <v>22657</v>
      </c>
      <c r="AD4570">
        <f t="shared" si="428"/>
        <v>1</v>
      </c>
      <c r="AE4570">
        <f t="shared" ca="1" si="429"/>
        <v>62</v>
      </c>
      <c r="AF4570" t="str">
        <f t="shared" ca="1" si="430"/>
        <v>18-64</v>
      </c>
      <c r="AG4570" s="3">
        <f t="shared" si="431"/>
        <v>1.434744</v>
      </c>
      <c r="AH4570" t="str">
        <f>_xlfn.IFNA(VLOOKUP(Sales_Transactions[[#This Row],[Order ID]],Returned_Items[#All],2,FALSE),"Not Returned")</f>
        <v>Not Returned</v>
      </c>
    </row>
    <row r="4571" spans="1:34" x14ac:dyDescent="0.25">
      <c r="A4571">
        <v>21922</v>
      </c>
      <c r="C4571" t="s">
        <v>3206</v>
      </c>
      <c r="D4571" s="2" t="str">
        <f>TEXT(MID(Sales_Transactions[[#This Row],[Order Date]],2,5),"d/m/yyy")</f>
        <v>11/11/2009</v>
      </c>
      <c r="E4571" s="2" t="str">
        <f>TEXT(MID(Sales_Transactions[[#This Row],[Order Date]],2,5),"d")</f>
        <v>11</v>
      </c>
      <c r="F4571" s="2" t="str">
        <f>TEXT(MID(Sales_Transactions[[#This Row],[Order Date]],2,5),"m")</f>
        <v>11</v>
      </c>
      <c r="G4571" s="2" t="str">
        <f>TEXT(MID(Sales_Transactions[[#This Row],[Order Date]],2,5),"yyy")</f>
        <v>2009</v>
      </c>
      <c r="H4571" s="2" t="str">
        <f>TEXT(MID(Sales_Transactions[[#This Row],[Order Date]],2,5),"yyy/m")</f>
        <v>2009/11</v>
      </c>
      <c r="I4571" t="s">
        <v>33</v>
      </c>
      <c r="J4571">
        <f t="shared" si="426"/>
        <v>4</v>
      </c>
      <c r="K4571" s="2">
        <v>49</v>
      </c>
      <c r="L4571" s="3">
        <v>157.47</v>
      </c>
      <c r="M4571" s="4">
        <v>0.09</v>
      </c>
      <c r="N4571" s="5" t="s">
        <v>23</v>
      </c>
      <c r="O4571" s="3">
        <v>8.07</v>
      </c>
      <c r="P4571" s="3">
        <v>3.28</v>
      </c>
      <c r="Q4571" s="3">
        <v>0.98</v>
      </c>
      <c r="R4571" s="5" t="s">
        <v>1973</v>
      </c>
      <c r="S4571" s="5" t="s">
        <v>3207</v>
      </c>
      <c r="T4571" s="5" t="str">
        <f t="shared" si="427"/>
        <v>Jason Fortune</v>
      </c>
      <c r="U4571" t="s">
        <v>1988</v>
      </c>
      <c r="V4571" s="5" t="s">
        <v>47</v>
      </c>
      <c r="W4571" s="5" t="s">
        <v>28</v>
      </c>
      <c r="X4571" s="5" t="s">
        <v>124</v>
      </c>
      <c r="Y4571" s="5" t="s">
        <v>3208</v>
      </c>
      <c r="Z4571" s="5" t="s">
        <v>84</v>
      </c>
      <c r="AA4571" s="4">
        <v>0.59</v>
      </c>
      <c r="AB4571" s="1">
        <v>40130</v>
      </c>
      <c r="AC4571" s="1">
        <v>22703</v>
      </c>
      <c r="AD4571">
        <f t="shared" si="428"/>
        <v>2</v>
      </c>
      <c r="AE4571">
        <f t="shared" ca="1" si="429"/>
        <v>62</v>
      </c>
      <c r="AF4571" t="str">
        <f t="shared" ca="1" si="430"/>
        <v>18-64</v>
      </c>
      <c r="AG4571" s="3">
        <f t="shared" si="431"/>
        <v>8.6878530612244889E-2</v>
      </c>
      <c r="AH4571" t="str">
        <f>_xlfn.IFNA(VLOOKUP(Sales_Transactions[[#This Row],[Order ID]],Returned_Items[#All],2,FALSE),"Not Returned")</f>
        <v>Not Returned</v>
      </c>
    </row>
    <row r="4572" spans="1:34" x14ac:dyDescent="0.25">
      <c r="A4572">
        <v>23558</v>
      </c>
      <c r="C4572" t="s">
        <v>2335</v>
      </c>
      <c r="D4572" s="2" t="str">
        <f>TEXT(MID(Sales_Transactions[[#This Row],[Order Date]],2,5),"d/m/yyy")</f>
        <v>9/8/2011</v>
      </c>
      <c r="E4572" s="2" t="str">
        <f>TEXT(MID(Sales_Transactions[[#This Row],[Order Date]],2,5),"d")</f>
        <v>9</v>
      </c>
      <c r="F4572" s="2" t="str">
        <f>TEXT(MID(Sales_Transactions[[#This Row],[Order Date]],2,5),"m")</f>
        <v>8</v>
      </c>
      <c r="G4572" s="2" t="str">
        <f>TEXT(MID(Sales_Transactions[[#This Row],[Order Date]],2,5),"yyy")</f>
        <v>2011</v>
      </c>
      <c r="H4572" s="2" t="str">
        <f>TEXT(MID(Sales_Transactions[[#This Row],[Order Date]],2,5),"yyy/m")</f>
        <v>2011/8</v>
      </c>
      <c r="I4572" t="s">
        <v>22</v>
      </c>
      <c r="J4572">
        <f t="shared" si="426"/>
        <v>2</v>
      </c>
      <c r="K4572" s="2">
        <v>4</v>
      </c>
      <c r="L4572" s="3">
        <v>25.82</v>
      </c>
      <c r="M4572" s="4">
        <v>0.01</v>
      </c>
      <c r="N4572" s="5" t="s">
        <v>23</v>
      </c>
      <c r="O4572" s="3">
        <v>-10.19</v>
      </c>
      <c r="P4572" s="3">
        <v>4.9800000000000004</v>
      </c>
      <c r="Q4572" s="3">
        <v>4.72</v>
      </c>
      <c r="R4572" s="5" t="s">
        <v>1203</v>
      </c>
      <c r="S4572" s="5" t="s">
        <v>2023</v>
      </c>
      <c r="T4572" s="5" t="str">
        <f t="shared" si="427"/>
        <v>Julie Prescott</v>
      </c>
      <c r="U4572" t="s">
        <v>1988</v>
      </c>
      <c r="V4572" s="5" t="s">
        <v>74</v>
      </c>
      <c r="W4572" s="5" t="s">
        <v>28</v>
      </c>
      <c r="X4572" s="5" t="s">
        <v>75</v>
      </c>
      <c r="Y4572" s="5" t="s">
        <v>1695</v>
      </c>
      <c r="Z4572" s="5" t="s">
        <v>43</v>
      </c>
      <c r="AA4572" s="4">
        <v>0.36</v>
      </c>
      <c r="AB4572" s="1">
        <v>40766</v>
      </c>
      <c r="AC4572" s="1">
        <v>22870</v>
      </c>
      <c r="AD4572">
        <f t="shared" si="428"/>
        <v>2</v>
      </c>
      <c r="AE4572">
        <f t="shared" ca="1" si="429"/>
        <v>61</v>
      </c>
      <c r="AF4572" t="str">
        <f t="shared" ca="1" si="430"/>
        <v>18-64</v>
      </c>
      <c r="AG4572" s="3">
        <f t="shared" si="431"/>
        <v>2.4248754999999997</v>
      </c>
      <c r="AH4572" t="str">
        <f>_xlfn.IFNA(VLOOKUP(Sales_Transactions[[#This Row],[Order ID]],Returned_Items[#All],2,FALSE),"Not Returned")</f>
        <v>Not Returned</v>
      </c>
    </row>
    <row r="4573" spans="1:34" x14ac:dyDescent="0.25">
      <c r="A4573">
        <v>23558</v>
      </c>
      <c r="C4573" t="s">
        <v>2335</v>
      </c>
      <c r="D4573" s="2" t="str">
        <f>TEXT(MID(Sales_Transactions[[#This Row],[Order Date]],2,5),"d/m/yyy")</f>
        <v>9/8/2011</v>
      </c>
      <c r="E4573" s="2" t="str">
        <f>TEXT(MID(Sales_Transactions[[#This Row],[Order Date]],2,5),"d")</f>
        <v>9</v>
      </c>
      <c r="F4573" s="2" t="str">
        <f>TEXT(MID(Sales_Transactions[[#This Row],[Order Date]],2,5),"m")</f>
        <v>8</v>
      </c>
      <c r="G4573" s="2" t="str">
        <f>TEXT(MID(Sales_Transactions[[#This Row],[Order Date]],2,5),"yyy")</f>
        <v>2011</v>
      </c>
      <c r="H4573" s="2" t="str">
        <f>TEXT(MID(Sales_Transactions[[#This Row],[Order Date]],2,5),"yyy/m")</f>
        <v>2011/8</v>
      </c>
      <c r="I4573" t="s">
        <v>22</v>
      </c>
      <c r="J4573">
        <f t="shared" si="426"/>
        <v>2</v>
      </c>
      <c r="K4573" s="2">
        <v>17</v>
      </c>
      <c r="L4573" s="3">
        <v>579.71</v>
      </c>
      <c r="M4573" s="4">
        <v>0.03</v>
      </c>
      <c r="N4573" s="5" t="s">
        <v>34</v>
      </c>
      <c r="O4573" s="3">
        <v>24.3</v>
      </c>
      <c r="P4573" s="3">
        <v>31.76</v>
      </c>
      <c r="Q4573" s="3">
        <v>45.51</v>
      </c>
      <c r="R4573" s="5" t="s">
        <v>1203</v>
      </c>
      <c r="S4573" s="5" t="s">
        <v>2023</v>
      </c>
      <c r="T4573" s="5" t="str">
        <f t="shared" si="427"/>
        <v>Julie Prescott</v>
      </c>
      <c r="U4573" t="s">
        <v>1988</v>
      </c>
      <c r="V4573" s="5" t="s">
        <v>74</v>
      </c>
      <c r="W4573" s="5" t="s">
        <v>57</v>
      </c>
      <c r="X4573" s="5" t="s">
        <v>107</v>
      </c>
      <c r="Y4573" s="5" t="s">
        <v>1032</v>
      </c>
      <c r="Z4573" s="5" t="s">
        <v>106</v>
      </c>
      <c r="AA4573" s="4">
        <v>0.65</v>
      </c>
      <c r="AB4573" s="1">
        <v>40769</v>
      </c>
      <c r="AC4573" s="1">
        <v>22899</v>
      </c>
      <c r="AD4573">
        <f t="shared" si="428"/>
        <v>5</v>
      </c>
      <c r="AE4573">
        <f t="shared" ca="1" si="429"/>
        <v>61</v>
      </c>
      <c r="AF4573" t="str">
        <f t="shared" ca="1" si="430"/>
        <v>18-64</v>
      </c>
      <c r="AG4573" s="3">
        <f t="shared" si="431"/>
        <v>4.5447336470588233</v>
      </c>
      <c r="AH4573" t="str">
        <f>_xlfn.IFNA(VLOOKUP(Sales_Transactions[[#This Row],[Order ID]],Returned_Items[#All],2,FALSE),"Not Returned")</f>
        <v>Not Returned</v>
      </c>
    </row>
    <row r="4574" spans="1:34" x14ac:dyDescent="0.25">
      <c r="A4574">
        <v>27205</v>
      </c>
      <c r="C4574" t="s">
        <v>1008</v>
      </c>
      <c r="D4574" s="2" t="str">
        <f>TEXT(MID(Sales_Transactions[[#This Row],[Order Date]],2,5),"d/m/yyy")</f>
        <v>21/5/2010</v>
      </c>
      <c r="E4574" s="2" t="str">
        <f>TEXT(MID(Sales_Transactions[[#This Row],[Order Date]],2,5),"d")</f>
        <v>21</v>
      </c>
      <c r="F4574" s="2" t="str">
        <f>TEXT(MID(Sales_Transactions[[#This Row],[Order Date]],2,5),"m")</f>
        <v>5</v>
      </c>
      <c r="G4574" s="2" t="str">
        <f>TEXT(MID(Sales_Transactions[[#This Row],[Order Date]],2,5),"yyy")</f>
        <v>2010</v>
      </c>
      <c r="H4574" s="2" t="str">
        <f>TEXT(MID(Sales_Transactions[[#This Row],[Order Date]],2,5),"yyy/m")</f>
        <v>2010/5</v>
      </c>
      <c r="I4574" t="s">
        <v>52</v>
      </c>
      <c r="J4574">
        <f t="shared" si="426"/>
        <v>1</v>
      </c>
      <c r="K4574" s="2">
        <v>12</v>
      </c>
      <c r="L4574" s="3">
        <v>87.11</v>
      </c>
      <c r="M4574" s="4">
        <v>0.08</v>
      </c>
      <c r="N4574" s="5" t="s">
        <v>23</v>
      </c>
      <c r="O4574" s="3">
        <v>-43.65</v>
      </c>
      <c r="P4574" s="3">
        <v>7.28</v>
      </c>
      <c r="Q4574" s="3">
        <v>3.52</v>
      </c>
      <c r="R4574" s="5" t="s">
        <v>1973</v>
      </c>
      <c r="S4574" s="5" t="s">
        <v>3207</v>
      </c>
      <c r="T4574" s="5" t="str">
        <f t="shared" si="427"/>
        <v>Jason Fortune</v>
      </c>
      <c r="U4574" t="s">
        <v>1988</v>
      </c>
      <c r="V4574" s="5" t="s">
        <v>47</v>
      </c>
      <c r="W4574" s="5" t="s">
        <v>48</v>
      </c>
      <c r="X4574" s="5" t="s">
        <v>87</v>
      </c>
      <c r="Y4574" s="5" t="s">
        <v>1252</v>
      </c>
      <c r="Z4574" s="5" t="s">
        <v>60</v>
      </c>
      <c r="AA4574" s="4">
        <v>0.68</v>
      </c>
      <c r="AB4574" s="1">
        <v>40321</v>
      </c>
      <c r="AC4574" s="1">
        <v>22724</v>
      </c>
      <c r="AD4574">
        <f t="shared" si="428"/>
        <v>2</v>
      </c>
      <c r="AE4574">
        <f t="shared" ca="1" si="429"/>
        <v>62</v>
      </c>
      <c r="AF4574" t="str">
        <f t="shared" ca="1" si="430"/>
        <v>18-64</v>
      </c>
      <c r="AG4574" s="3">
        <f t="shared" si="431"/>
        <v>0.89951466666666668</v>
      </c>
      <c r="AH4574" t="str">
        <f>_xlfn.IFNA(VLOOKUP(Sales_Transactions[[#This Row],[Order ID]],Returned_Items[#All],2,FALSE),"Not Returned")</f>
        <v>Not Returned</v>
      </c>
    </row>
    <row r="4575" spans="1:34" x14ac:dyDescent="0.25">
      <c r="A4575">
        <v>27461</v>
      </c>
      <c r="C4575" t="s">
        <v>71</v>
      </c>
      <c r="D4575" s="2" t="str">
        <f>TEXT(MID(Sales_Transactions[[#This Row],[Order Date]],2,5),"d/m/yyy")</f>
        <v>26/2/2010</v>
      </c>
      <c r="E4575" s="2" t="str">
        <f>TEXT(MID(Sales_Transactions[[#This Row],[Order Date]],2,5),"d")</f>
        <v>26</v>
      </c>
      <c r="F4575" s="2" t="str">
        <f>TEXT(MID(Sales_Transactions[[#This Row],[Order Date]],2,5),"m")</f>
        <v>2</v>
      </c>
      <c r="G4575" s="2" t="str">
        <f>TEXT(MID(Sales_Transactions[[#This Row],[Order Date]],2,5),"yyy")</f>
        <v>2010</v>
      </c>
      <c r="H4575" s="2" t="str">
        <f>TEXT(MID(Sales_Transactions[[#This Row],[Order Date]],2,5),"yyy/m")</f>
        <v>2010/2</v>
      </c>
      <c r="I4575" t="s">
        <v>101</v>
      </c>
      <c r="J4575">
        <f t="shared" si="426"/>
        <v>1</v>
      </c>
      <c r="K4575" s="2">
        <v>40</v>
      </c>
      <c r="L4575" s="3">
        <v>121.92</v>
      </c>
      <c r="M4575" s="4">
        <v>0.09</v>
      </c>
      <c r="N4575" s="5" t="s">
        <v>67</v>
      </c>
      <c r="O4575" s="3">
        <v>51.23</v>
      </c>
      <c r="P4575" s="3">
        <v>2.88</v>
      </c>
      <c r="Q4575" s="3">
        <v>0.5</v>
      </c>
      <c r="R4575" s="5" t="s">
        <v>2229</v>
      </c>
      <c r="S4575" s="5" t="s">
        <v>2230</v>
      </c>
      <c r="T4575" s="5" t="str">
        <f t="shared" si="427"/>
        <v>Candace McMahon</v>
      </c>
      <c r="U4575" t="s">
        <v>1988</v>
      </c>
      <c r="V4575" s="5" t="s">
        <v>47</v>
      </c>
      <c r="W4575" s="5" t="s">
        <v>28</v>
      </c>
      <c r="X4575" s="5" t="s">
        <v>115</v>
      </c>
      <c r="Y4575" s="5" t="s">
        <v>531</v>
      </c>
      <c r="Z4575" s="5" t="s">
        <v>43</v>
      </c>
      <c r="AA4575" s="4">
        <v>0.39</v>
      </c>
      <c r="AB4575" s="1">
        <v>40235</v>
      </c>
      <c r="AC4575" s="1">
        <v>22883</v>
      </c>
      <c r="AD4575">
        <f t="shared" si="428"/>
        <v>0</v>
      </c>
      <c r="AE4575">
        <f t="shared" ca="1" si="429"/>
        <v>61</v>
      </c>
      <c r="AF4575" t="str">
        <f t="shared" ca="1" si="430"/>
        <v>18-64</v>
      </c>
      <c r="AG4575" s="3">
        <f t="shared" si="431"/>
        <v>8.4435200000000002E-2</v>
      </c>
      <c r="AH4575" t="str">
        <f>_xlfn.IFNA(VLOOKUP(Sales_Transactions[[#This Row],[Order ID]],Returned_Items[#All],2,FALSE),"Not Returned")</f>
        <v>Not Returned</v>
      </c>
    </row>
    <row r="4576" spans="1:34" x14ac:dyDescent="0.25">
      <c r="A4576">
        <v>27461</v>
      </c>
      <c r="C4576" t="s">
        <v>71</v>
      </c>
      <c r="D4576" s="2" t="str">
        <f>TEXT(MID(Sales_Transactions[[#This Row],[Order Date]],2,5),"d/m/yyy")</f>
        <v>26/2/2010</v>
      </c>
      <c r="E4576" s="2" t="str">
        <f>TEXT(MID(Sales_Transactions[[#This Row],[Order Date]],2,5),"d")</f>
        <v>26</v>
      </c>
      <c r="F4576" s="2" t="str">
        <f>TEXT(MID(Sales_Transactions[[#This Row],[Order Date]],2,5),"m")</f>
        <v>2</v>
      </c>
      <c r="G4576" s="2" t="str">
        <f>TEXT(MID(Sales_Transactions[[#This Row],[Order Date]],2,5),"yyy")</f>
        <v>2010</v>
      </c>
      <c r="H4576" s="2" t="str">
        <f>TEXT(MID(Sales_Transactions[[#This Row],[Order Date]],2,5),"yyy/m")</f>
        <v>2010/2</v>
      </c>
      <c r="I4576" t="s">
        <v>101</v>
      </c>
      <c r="J4576">
        <f t="shared" si="426"/>
        <v>1</v>
      </c>
      <c r="K4576" s="2">
        <v>26</v>
      </c>
      <c r="L4576" s="3">
        <v>1096.17</v>
      </c>
      <c r="M4576" s="4">
        <v>0.01</v>
      </c>
      <c r="N4576" s="5" t="s">
        <v>23</v>
      </c>
      <c r="O4576" s="3">
        <v>110.78</v>
      </c>
      <c r="P4576" s="3">
        <v>40.99</v>
      </c>
      <c r="Q4576" s="3">
        <v>19.989999999999998</v>
      </c>
      <c r="R4576" s="5" t="s">
        <v>2229</v>
      </c>
      <c r="S4576" s="5" t="s">
        <v>2230</v>
      </c>
      <c r="T4576" s="5" t="str">
        <f t="shared" si="427"/>
        <v>Candace McMahon</v>
      </c>
      <c r="U4576" t="s">
        <v>1988</v>
      </c>
      <c r="V4576" s="5" t="s">
        <v>47</v>
      </c>
      <c r="W4576" s="5" t="s">
        <v>28</v>
      </c>
      <c r="X4576" s="5" t="s">
        <v>75</v>
      </c>
      <c r="Y4576" s="5" t="s">
        <v>141</v>
      </c>
      <c r="Z4576" s="5" t="s">
        <v>43</v>
      </c>
      <c r="AA4576" s="4">
        <v>0.36</v>
      </c>
      <c r="AB4576" s="1">
        <v>40235</v>
      </c>
      <c r="AC4576" s="1">
        <v>22667</v>
      </c>
      <c r="AD4576">
        <f t="shared" si="428"/>
        <v>0</v>
      </c>
      <c r="AE4576">
        <f t="shared" ca="1" si="429"/>
        <v>62</v>
      </c>
      <c r="AF4576" t="str">
        <f t="shared" ca="1" si="430"/>
        <v>18-64</v>
      </c>
      <c r="AG4576" s="3">
        <f t="shared" si="431"/>
        <v>2.345226961538462</v>
      </c>
      <c r="AH4576" t="str">
        <f>_xlfn.IFNA(VLOOKUP(Sales_Transactions[[#This Row],[Order ID]],Returned_Items[#All],2,FALSE),"Not Returned")</f>
        <v>Not Returned</v>
      </c>
    </row>
    <row r="4577" spans="1:34" x14ac:dyDescent="0.25">
      <c r="A4577">
        <v>29957</v>
      </c>
      <c r="C4577" t="s">
        <v>1447</v>
      </c>
      <c r="D4577" s="2" t="str">
        <f>TEXT(MID(Sales_Transactions[[#This Row],[Order Date]],2,5),"d/m/yyy")</f>
        <v>13/3/2010</v>
      </c>
      <c r="E4577" s="2" t="str">
        <f>TEXT(MID(Sales_Transactions[[#This Row],[Order Date]],2,5),"d")</f>
        <v>13</v>
      </c>
      <c r="F4577" s="2" t="str">
        <f>TEXT(MID(Sales_Transactions[[#This Row],[Order Date]],2,5),"m")</f>
        <v>3</v>
      </c>
      <c r="G4577" s="2" t="str">
        <f>TEXT(MID(Sales_Transactions[[#This Row],[Order Date]],2,5),"yyy")</f>
        <v>2010</v>
      </c>
      <c r="H4577" s="2" t="str">
        <f>TEXT(MID(Sales_Transactions[[#This Row],[Order Date]],2,5),"yyy/m")</f>
        <v>2010/3</v>
      </c>
      <c r="I4577" t="s">
        <v>101</v>
      </c>
      <c r="J4577">
        <f t="shared" si="426"/>
        <v>1</v>
      </c>
      <c r="K4577" s="2">
        <v>31</v>
      </c>
      <c r="L4577" s="3">
        <v>1447.62</v>
      </c>
      <c r="M4577" s="4">
        <v>7.0000000000000007E-2</v>
      </c>
      <c r="N4577" s="5" t="s">
        <v>23</v>
      </c>
      <c r="O4577" s="3">
        <v>576.39</v>
      </c>
      <c r="P4577" s="3">
        <v>48.04</v>
      </c>
      <c r="Q4577" s="3">
        <v>7.23</v>
      </c>
      <c r="R4577" s="5" t="s">
        <v>2313</v>
      </c>
      <c r="S4577" s="5" t="s">
        <v>3209</v>
      </c>
      <c r="T4577" s="5" t="str">
        <f t="shared" si="427"/>
        <v>Dave Brooks</v>
      </c>
      <c r="U4577" t="s">
        <v>1988</v>
      </c>
      <c r="V4577" s="5" t="s">
        <v>47</v>
      </c>
      <c r="W4577" s="5" t="s">
        <v>28</v>
      </c>
      <c r="X4577" s="5" t="s">
        <v>75</v>
      </c>
      <c r="Y4577" s="5" t="s">
        <v>882</v>
      </c>
      <c r="Z4577" s="5" t="s">
        <v>43</v>
      </c>
      <c r="AA4577" s="4">
        <v>0.37</v>
      </c>
      <c r="AB4577" s="1">
        <v>40251</v>
      </c>
      <c r="AC4577" s="1">
        <v>26493</v>
      </c>
      <c r="AD4577">
        <f t="shared" si="428"/>
        <v>1</v>
      </c>
      <c r="AE4577">
        <f t="shared" ca="1" si="429"/>
        <v>52</v>
      </c>
      <c r="AF4577" t="str">
        <f t="shared" ca="1" si="430"/>
        <v>18-64</v>
      </c>
      <c r="AG4577" s="3">
        <f t="shared" si="431"/>
        <v>1.7818184516129034</v>
      </c>
      <c r="AH4577" t="str">
        <f>_xlfn.IFNA(VLOOKUP(Sales_Transactions[[#This Row],[Order ID]],Returned_Items[#All],2,FALSE),"Not Returned")</f>
        <v>Not Returned</v>
      </c>
    </row>
    <row r="4578" spans="1:34" hidden="1" x14ac:dyDescent="0.25">
      <c r="A4578">
        <v>30593</v>
      </c>
      <c r="C4578" t="s">
        <v>1089</v>
      </c>
      <c r="D4578" s="2" t="str">
        <f>TEXT(MID(Sales_Transactions[[#This Row],[Order Date]],2,5),"d/m/yyy")</f>
        <v>25/7/2011</v>
      </c>
      <c r="E4578" s="2" t="str">
        <f>TEXT(MID(Sales_Transactions[[#This Row],[Order Date]],2,5),"d")</f>
        <v>25</v>
      </c>
      <c r="F4578" s="2" t="str">
        <f>TEXT(MID(Sales_Transactions[[#This Row],[Order Date]],2,5),"m")</f>
        <v>7</v>
      </c>
      <c r="G4578" s="2" t="str">
        <f>TEXT(MID(Sales_Transactions[[#This Row],[Order Date]],2,5),"yyy")</f>
        <v>2011</v>
      </c>
      <c r="H4578" s="2" t="str">
        <f>TEXT(MID(Sales_Transactions[[#This Row],[Order Date]],2,5),"yyy/m")</f>
        <v>2011/7</v>
      </c>
      <c r="I4578" t="s">
        <v>101</v>
      </c>
      <c r="J4578">
        <f t="shared" si="426"/>
        <v>1</v>
      </c>
      <c r="K4578" s="2">
        <v>20</v>
      </c>
      <c r="L4578">
        <v>97.65</v>
      </c>
      <c r="M4578">
        <v>0.04</v>
      </c>
      <c r="N4578" t="s">
        <v>279</v>
      </c>
      <c r="O4578">
        <v>-90.07</v>
      </c>
      <c r="P4578">
        <v>4.18</v>
      </c>
      <c r="Q4578">
        <v>6.92</v>
      </c>
      <c r="R4578" t="s">
        <v>110</v>
      </c>
      <c r="S4578" t="s">
        <v>1444</v>
      </c>
      <c r="T4578" t="str">
        <f t="shared" si="427"/>
        <v>Jim Karlsson</v>
      </c>
      <c r="U4578" t="s">
        <v>1988</v>
      </c>
      <c r="V4578" t="s">
        <v>27</v>
      </c>
      <c r="W4578" t="s">
        <v>57</v>
      </c>
      <c r="X4578" t="s">
        <v>58</v>
      </c>
      <c r="Y4578" t="s">
        <v>1723</v>
      </c>
      <c r="Z4578" t="s">
        <v>43</v>
      </c>
      <c r="AA4578">
        <v>0.49</v>
      </c>
      <c r="AB4578" s="1">
        <v>40751</v>
      </c>
      <c r="AC4578" s="1">
        <v>27291</v>
      </c>
      <c r="AD4578">
        <f t="shared" si="428"/>
        <v>2</v>
      </c>
      <c r="AE4578">
        <f t="shared" ca="1" si="429"/>
        <v>49</v>
      </c>
      <c r="AF4578" t="str">
        <f t="shared" ca="1" si="430"/>
        <v>18-64</v>
      </c>
      <c r="AG4578">
        <f t="shared" si="431"/>
        <v>0.55491639999999998</v>
      </c>
      <c r="AH4578" t="str">
        <f>_xlfn.IFNA(VLOOKUP(Sales_Transactions[[#This Row],[Order ID]],Returned_Items[#All],2,FALSE),"Not Returned")</f>
        <v>Not Returned</v>
      </c>
    </row>
    <row r="4579" spans="1:34" x14ac:dyDescent="0.25">
      <c r="A4579">
        <v>30593</v>
      </c>
      <c r="C4579" t="s">
        <v>1089</v>
      </c>
      <c r="D4579" s="2" t="str">
        <f>TEXT(MID(Sales_Transactions[[#This Row],[Order Date]],2,5),"d/m/yyy")</f>
        <v>25/7/2011</v>
      </c>
      <c r="E4579" s="2" t="str">
        <f>TEXT(MID(Sales_Transactions[[#This Row],[Order Date]],2,5),"d")</f>
        <v>25</v>
      </c>
      <c r="F4579" s="2" t="str">
        <f>TEXT(MID(Sales_Transactions[[#This Row],[Order Date]],2,5),"m")</f>
        <v>7</v>
      </c>
      <c r="G4579" s="2" t="str">
        <f>TEXT(MID(Sales_Transactions[[#This Row],[Order Date]],2,5),"yyy")</f>
        <v>2011</v>
      </c>
      <c r="H4579" s="2" t="str">
        <f>TEXT(MID(Sales_Transactions[[#This Row],[Order Date]],2,5),"yyy/m")</f>
        <v>2011/7</v>
      </c>
      <c r="I4579" t="s">
        <v>101</v>
      </c>
      <c r="J4579">
        <f t="shared" si="426"/>
        <v>1</v>
      </c>
      <c r="K4579" s="2">
        <v>41</v>
      </c>
      <c r="L4579" s="3">
        <v>1408.34</v>
      </c>
      <c r="M4579" s="4">
        <v>0.06</v>
      </c>
      <c r="N4579" s="5" t="s">
        <v>23</v>
      </c>
      <c r="O4579" s="3">
        <v>176.63</v>
      </c>
      <c r="P4579" s="3">
        <v>34.58</v>
      </c>
      <c r="Q4579" s="3">
        <v>8.99</v>
      </c>
      <c r="R4579" s="5" t="s">
        <v>110</v>
      </c>
      <c r="S4579" s="5" t="s">
        <v>1444</v>
      </c>
      <c r="T4579" s="5" t="str">
        <f t="shared" si="427"/>
        <v>Jim Karlsson</v>
      </c>
      <c r="U4579" t="s">
        <v>1988</v>
      </c>
      <c r="V4579" s="5" t="s">
        <v>27</v>
      </c>
      <c r="W4579" s="5" t="s">
        <v>28</v>
      </c>
      <c r="X4579" s="5" t="s">
        <v>124</v>
      </c>
      <c r="Y4579" s="5" t="s">
        <v>1213</v>
      </c>
      <c r="Z4579" s="5" t="s">
        <v>60</v>
      </c>
      <c r="AA4579" s="4">
        <v>0.56000000000000005</v>
      </c>
      <c r="AB4579" s="1">
        <v>40752</v>
      </c>
      <c r="AC4579" s="1">
        <v>27085</v>
      </c>
      <c r="AD4579">
        <f t="shared" si="428"/>
        <v>3</v>
      </c>
      <c r="AE4579">
        <f t="shared" ca="1" si="429"/>
        <v>50</v>
      </c>
      <c r="AF4579" t="str">
        <f t="shared" ca="1" si="430"/>
        <v>18-64</v>
      </c>
      <c r="AG4579" s="3">
        <f t="shared" si="431"/>
        <v>1.0621768780487806</v>
      </c>
      <c r="AH4579" t="str">
        <f>_xlfn.IFNA(VLOOKUP(Sales_Transactions[[#This Row],[Order ID]],Returned_Items[#All],2,FALSE),"Not Returned")</f>
        <v>Not Returned</v>
      </c>
    </row>
    <row r="4580" spans="1:34" x14ac:dyDescent="0.25">
      <c r="A4580">
        <v>32871</v>
      </c>
      <c r="C4580" t="s">
        <v>1443</v>
      </c>
      <c r="D4580" s="2" t="str">
        <f>TEXT(MID(Sales_Transactions[[#This Row],[Order Date]],2,5),"d/m/yyy")</f>
        <v>26/10/2012</v>
      </c>
      <c r="E4580" s="2" t="str">
        <f>TEXT(MID(Sales_Transactions[[#This Row],[Order Date]],2,5),"d")</f>
        <v>26</v>
      </c>
      <c r="F4580" s="2" t="str">
        <f>TEXT(MID(Sales_Transactions[[#This Row],[Order Date]],2,5),"m")</f>
        <v>10</v>
      </c>
      <c r="G4580" s="2" t="str">
        <f>TEXT(MID(Sales_Transactions[[#This Row],[Order Date]],2,5),"yyy")</f>
        <v>2012</v>
      </c>
      <c r="H4580" s="2" t="str">
        <f>TEXT(MID(Sales_Transactions[[#This Row],[Order Date]],2,5),"yyy/m")</f>
        <v>2012/10</v>
      </c>
      <c r="I4580" t="s">
        <v>33</v>
      </c>
      <c r="J4580">
        <f t="shared" si="426"/>
        <v>4</v>
      </c>
      <c r="K4580" s="2">
        <v>9</v>
      </c>
      <c r="L4580" s="3">
        <v>107.92</v>
      </c>
      <c r="M4580" s="4">
        <v>0.04</v>
      </c>
      <c r="N4580" s="5" t="s">
        <v>23</v>
      </c>
      <c r="O4580" s="3">
        <v>-57.65</v>
      </c>
      <c r="P4580" s="3">
        <v>10.97</v>
      </c>
      <c r="Q4580" s="3">
        <v>6.5</v>
      </c>
      <c r="R4580" s="5" t="s">
        <v>110</v>
      </c>
      <c r="S4580" s="5" t="s">
        <v>1444</v>
      </c>
      <c r="T4580" s="5" t="str">
        <f t="shared" si="427"/>
        <v>Jim Karlsson</v>
      </c>
      <c r="U4580" t="s">
        <v>1988</v>
      </c>
      <c r="V4580" s="5" t="s">
        <v>27</v>
      </c>
      <c r="W4580" s="5" t="s">
        <v>48</v>
      </c>
      <c r="X4580" s="5" t="s">
        <v>87</v>
      </c>
      <c r="Y4580" s="5" t="s">
        <v>543</v>
      </c>
      <c r="Z4580" s="5" t="s">
        <v>43</v>
      </c>
      <c r="AA4580" s="4">
        <v>0.64</v>
      </c>
      <c r="AB4580" s="1">
        <v>41210</v>
      </c>
      <c r="AC4580" s="1">
        <v>27261</v>
      </c>
      <c r="AD4580">
        <f t="shared" si="428"/>
        <v>2</v>
      </c>
      <c r="AE4580">
        <f t="shared" ca="1" si="429"/>
        <v>49</v>
      </c>
      <c r="AF4580" t="str">
        <f t="shared" ca="1" si="430"/>
        <v>18-64</v>
      </c>
      <c r="AG4580" s="3">
        <f t="shared" si="431"/>
        <v>1.9406235555555555</v>
      </c>
      <c r="AH4580" t="str">
        <f>_xlfn.IFNA(VLOOKUP(Sales_Transactions[[#This Row],[Order ID]],Returned_Items[#All],2,FALSE),"Not Returned")</f>
        <v>Not Returned</v>
      </c>
    </row>
    <row r="4581" spans="1:34" x14ac:dyDescent="0.25">
      <c r="A4581">
        <v>32871</v>
      </c>
      <c r="C4581" t="s">
        <v>1443</v>
      </c>
      <c r="D4581" s="2" t="str">
        <f>TEXT(MID(Sales_Transactions[[#This Row],[Order Date]],2,5),"d/m/yyy")</f>
        <v>26/10/2012</v>
      </c>
      <c r="E4581" s="2" t="str">
        <f>TEXT(MID(Sales_Transactions[[#This Row],[Order Date]],2,5),"d")</f>
        <v>26</v>
      </c>
      <c r="F4581" s="2" t="str">
        <f>TEXT(MID(Sales_Transactions[[#This Row],[Order Date]],2,5),"m")</f>
        <v>10</v>
      </c>
      <c r="G4581" s="2" t="str">
        <f>TEXT(MID(Sales_Transactions[[#This Row],[Order Date]],2,5),"yyy")</f>
        <v>2012</v>
      </c>
      <c r="H4581" s="2" t="str">
        <f>TEXT(MID(Sales_Transactions[[#This Row],[Order Date]],2,5),"yyy/m")</f>
        <v>2012/10</v>
      </c>
      <c r="I4581" t="s">
        <v>33</v>
      </c>
      <c r="J4581">
        <f t="shared" si="426"/>
        <v>4</v>
      </c>
      <c r="K4581" s="2">
        <v>14</v>
      </c>
      <c r="L4581" s="3">
        <v>2151.08</v>
      </c>
      <c r="M4581" s="4">
        <v>0.03</v>
      </c>
      <c r="N4581" s="5" t="s">
        <v>34</v>
      </c>
      <c r="O4581" s="3">
        <v>179.05</v>
      </c>
      <c r="P4581" s="3">
        <v>145.44999999999999</v>
      </c>
      <c r="Q4581" s="3">
        <v>17.850000000000001</v>
      </c>
      <c r="R4581" s="5" t="s">
        <v>110</v>
      </c>
      <c r="S4581" s="5" t="s">
        <v>1444</v>
      </c>
      <c r="T4581" s="5" t="str">
        <f t="shared" si="427"/>
        <v>Jim Karlsson</v>
      </c>
      <c r="U4581" t="s">
        <v>1988</v>
      </c>
      <c r="V4581" s="5" t="s">
        <v>27</v>
      </c>
      <c r="W4581" s="5" t="s">
        <v>48</v>
      </c>
      <c r="X4581" s="5" t="s">
        <v>324</v>
      </c>
      <c r="Y4581" s="5" t="s">
        <v>365</v>
      </c>
      <c r="Z4581" s="5" t="s">
        <v>40</v>
      </c>
      <c r="AA4581" s="4">
        <v>0.56000000000000005</v>
      </c>
      <c r="AB4581" s="1">
        <v>41210</v>
      </c>
      <c r="AC4581" s="1">
        <v>26303</v>
      </c>
      <c r="AD4581">
        <f t="shared" si="428"/>
        <v>2</v>
      </c>
      <c r="AE4581">
        <f t="shared" ca="1" si="429"/>
        <v>52</v>
      </c>
      <c r="AF4581" t="str">
        <f t="shared" ca="1" si="430"/>
        <v>18-64</v>
      </c>
      <c r="AG4581" s="3">
        <f t="shared" si="431"/>
        <v>11.661168928571428</v>
      </c>
      <c r="AH4581" t="str">
        <f>_xlfn.IFNA(VLOOKUP(Sales_Transactions[[#This Row],[Order ID]],Returned_Items[#All],2,FALSE),"Not Returned")</f>
        <v>Not Returned</v>
      </c>
    </row>
    <row r="4582" spans="1:34" x14ac:dyDescent="0.25">
      <c r="A4582">
        <v>35878</v>
      </c>
      <c r="C4582" t="s">
        <v>1782</v>
      </c>
      <c r="D4582" s="2" t="str">
        <f>TEXT(MID(Sales_Transactions[[#This Row],[Order Date]],2,5),"d/m/yyy")</f>
        <v>13/8/2010</v>
      </c>
      <c r="E4582" s="2" t="str">
        <f>TEXT(MID(Sales_Transactions[[#This Row],[Order Date]],2,5),"d")</f>
        <v>13</v>
      </c>
      <c r="F4582" s="2" t="str">
        <f>TEXT(MID(Sales_Transactions[[#This Row],[Order Date]],2,5),"m")</f>
        <v>8</v>
      </c>
      <c r="G4582" s="2" t="str">
        <f>TEXT(MID(Sales_Transactions[[#This Row],[Order Date]],2,5),"yyy")</f>
        <v>2010</v>
      </c>
      <c r="H4582" s="2" t="str">
        <f>TEXT(MID(Sales_Transactions[[#This Row],[Order Date]],2,5),"yyy/m")</f>
        <v>2010/8</v>
      </c>
      <c r="I4582" t="s">
        <v>78</v>
      </c>
      <c r="J4582">
        <f t="shared" si="426"/>
        <v>3</v>
      </c>
      <c r="K4582" s="2">
        <v>11</v>
      </c>
      <c r="L4582" s="3">
        <v>485.46</v>
      </c>
      <c r="M4582" s="4">
        <v>0.03</v>
      </c>
      <c r="N4582" s="5" t="s">
        <v>23</v>
      </c>
      <c r="O4582" s="3">
        <v>48.88</v>
      </c>
      <c r="P4582" s="3">
        <v>40.99</v>
      </c>
      <c r="Q4582" s="3">
        <v>17.48</v>
      </c>
      <c r="R4582" s="5" t="s">
        <v>441</v>
      </c>
      <c r="S4582" s="5" t="s">
        <v>25</v>
      </c>
      <c r="T4582" s="5" t="str">
        <f t="shared" si="427"/>
        <v>Cari MacIntyre</v>
      </c>
      <c r="U4582" t="s">
        <v>1988</v>
      </c>
      <c r="V4582" s="5" t="s">
        <v>47</v>
      </c>
      <c r="W4582" s="5" t="s">
        <v>28</v>
      </c>
      <c r="X4582" s="5" t="s">
        <v>75</v>
      </c>
      <c r="Y4582" s="5" t="s">
        <v>368</v>
      </c>
      <c r="Z4582" s="5" t="s">
        <v>43</v>
      </c>
      <c r="AA4582" s="4">
        <v>0.36</v>
      </c>
      <c r="AB4582" s="1">
        <v>40404</v>
      </c>
      <c r="AC4582" s="1">
        <v>26353</v>
      </c>
      <c r="AD4582">
        <f t="shared" si="428"/>
        <v>1</v>
      </c>
      <c r="AE4582">
        <f t="shared" ca="1" si="429"/>
        <v>52</v>
      </c>
      <c r="AF4582" t="str">
        <f t="shared" ca="1" si="430"/>
        <v>18-64</v>
      </c>
      <c r="AG4582" s="3">
        <f t="shared" si="431"/>
        <v>5.3143366363636373</v>
      </c>
      <c r="AH4582" t="str">
        <f>_xlfn.IFNA(VLOOKUP(Sales_Transactions[[#This Row],[Order ID]],Returned_Items[#All],2,FALSE),"Not Returned")</f>
        <v>Not Returned</v>
      </c>
    </row>
    <row r="4583" spans="1:34" x14ac:dyDescent="0.25">
      <c r="A4583">
        <v>37924</v>
      </c>
      <c r="C4583" t="s">
        <v>686</v>
      </c>
      <c r="D4583" s="2" t="str">
        <f>TEXT(MID(Sales_Transactions[[#This Row],[Order Date]],2,5),"d/m/yyy")</f>
        <v>29/11/2009</v>
      </c>
      <c r="E4583" s="2" t="str">
        <f>TEXT(MID(Sales_Transactions[[#This Row],[Order Date]],2,5),"d")</f>
        <v>29</v>
      </c>
      <c r="F4583" s="2" t="str">
        <f>TEXT(MID(Sales_Transactions[[#This Row],[Order Date]],2,5),"m")</f>
        <v>11</v>
      </c>
      <c r="G4583" s="2" t="str">
        <f>TEXT(MID(Sales_Transactions[[#This Row],[Order Date]],2,5),"yyy")</f>
        <v>2009</v>
      </c>
      <c r="H4583" s="2" t="str">
        <f>TEXT(MID(Sales_Transactions[[#This Row],[Order Date]],2,5),"yyy/m")</f>
        <v>2009/11</v>
      </c>
      <c r="I4583" t="s">
        <v>33</v>
      </c>
      <c r="J4583">
        <f t="shared" si="426"/>
        <v>4</v>
      </c>
      <c r="K4583" s="2">
        <v>21</v>
      </c>
      <c r="L4583" s="3">
        <v>352.44</v>
      </c>
      <c r="M4583" s="4">
        <v>0.09</v>
      </c>
      <c r="N4583" s="5" t="s">
        <v>23</v>
      </c>
      <c r="O4583" s="3">
        <v>-80.53</v>
      </c>
      <c r="P4583" s="3">
        <v>17.989999999999998</v>
      </c>
      <c r="Q4583" s="3">
        <v>8.65</v>
      </c>
      <c r="R4583" s="5" t="s">
        <v>1052</v>
      </c>
      <c r="S4583" s="5" t="s">
        <v>3210</v>
      </c>
      <c r="T4583" s="5" t="str">
        <f t="shared" si="427"/>
        <v>Philip Fox</v>
      </c>
      <c r="U4583" t="s">
        <v>1988</v>
      </c>
      <c r="V4583" s="5" t="s">
        <v>74</v>
      </c>
      <c r="W4583" s="5" t="s">
        <v>28</v>
      </c>
      <c r="X4583" s="5" t="s">
        <v>124</v>
      </c>
      <c r="Y4583" s="5" t="s">
        <v>1858</v>
      </c>
      <c r="Z4583" s="5" t="s">
        <v>43</v>
      </c>
      <c r="AA4583" s="4">
        <v>0.56999999999999995</v>
      </c>
      <c r="AB4583" s="1">
        <v>40146</v>
      </c>
      <c r="AC4583" s="1">
        <v>26416</v>
      </c>
      <c r="AD4583">
        <f t="shared" si="428"/>
        <v>0</v>
      </c>
      <c r="AE4583">
        <f t="shared" ca="1" si="429"/>
        <v>52</v>
      </c>
      <c r="AF4583" t="str">
        <f t="shared" ca="1" si="430"/>
        <v>18-64</v>
      </c>
      <c r="AG4583" s="3">
        <f t="shared" si="431"/>
        <v>1.2678004285714286</v>
      </c>
      <c r="AH4583" t="str">
        <f>_xlfn.IFNA(VLOOKUP(Sales_Transactions[[#This Row],[Order ID]],Returned_Items[#All],2,FALSE),"Not Returned")</f>
        <v>Returned</v>
      </c>
    </row>
    <row r="4584" spans="1:34" x14ac:dyDescent="0.25">
      <c r="A4584">
        <v>38400</v>
      </c>
      <c r="C4584" t="s">
        <v>963</v>
      </c>
      <c r="D4584" s="2" t="str">
        <f>TEXT(MID(Sales_Transactions[[#This Row],[Order Date]],2,5),"d/m/yyy")</f>
        <v>14/12/2009</v>
      </c>
      <c r="E4584" s="2" t="str">
        <f>TEXT(MID(Sales_Transactions[[#This Row],[Order Date]],2,5),"d")</f>
        <v>14</v>
      </c>
      <c r="F4584" s="2" t="str">
        <f>TEXT(MID(Sales_Transactions[[#This Row],[Order Date]],2,5),"m")</f>
        <v>12</v>
      </c>
      <c r="G4584" s="2" t="str">
        <f>TEXT(MID(Sales_Transactions[[#This Row],[Order Date]],2,5),"yyy")</f>
        <v>2009</v>
      </c>
      <c r="H4584" s="2" t="str">
        <f>TEXT(MID(Sales_Transactions[[#This Row],[Order Date]],2,5),"yyy/m")</f>
        <v>2009/12</v>
      </c>
      <c r="I4584" t="s">
        <v>52</v>
      </c>
      <c r="J4584">
        <f t="shared" si="426"/>
        <v>1</v>
      </c>
      <c r="K4584" s="2">
        <v>8</v>
      </c>
      <c r="L4584" s="3">
        <v>114.73</v>
      </c>
      <c r="M4584" s="4">
        <v>0.03</v>
      </c>
      <c r="N4584" s="5" t="s">
        <v>67</v>
      </c>
      <c r="O4584" s="3">
        <v>28.08</v>
      </c>
      <c r="P4584" s="3">
        <v>13.73</v>
      </c>
      <c r="Q4584" s="3">
        <v>6.85</v>
      </c>
      <c r="R4584" s="5" t="s">
        <v>2229</v>
      </c>
      <c r="S4584" s="5" t="s">
        <v>2230</v>
      </c>
      <c r="T4584" s="5" t="str">
        <f t="shared" si="427"/>
        <v>Candace McMahon</v>
      </c>
      <c r="U4584" t="s">
        <v>1988</v>
      </c>
      <c r="V4584" s="5" t="s">
        <v>47</v>
      </c>
      <c r="W4584" s="5" t="s">
        <v>57</v>
      </c>
      <c r="X4584" s="5" t="s">
        <v>58</v>
      </c>
      <c r="Y4584" s="5" t="s">
        <v>1876</v>
      </c>
      <c r="Z4584" s="5" t="s">
        <v>84</v>
      </c>
      <c r="AA4584" s="4">
        <v>0.54</v>
      </c>
      <c r="AB4584" s="1">
        <v>40162</v>
      </c>
      <c r="AC4584" s="1">
        <v>26501</v>
      </c>
      <c r="AD4584">
        <f t="shared" si="428"/>
        <v>1</v>
      </c>
      <c r="AE4584">
        <f t="shared" ca="1" si="429"/>
        <v>52</v>
      </c>
      <c r="AF4584" t="str">
        <f t="shared" ca="1" si="430"/>
        <v>18-64</v>
      </c>
      <c r="AG4584" s="3">
        <f t="shared" si="431"/>
        <v>2.5719851250000003</v>
      </c>
      <c r="AH4584" t="str">
        <f>_xlfn.IFNA(VLOOKUP(Sales_Transactions[[#This Row],[Order ID]],Returned_Items[#All],2,FALSE),"Not Returned")</f>
        <v>Returned</v>
      </c>
    </row>
    <row r="4585" spans="1:34" x14ac:dyDescent="0.25">
      <c r="A4585">
        <v>38498</v>
      </c>
      <c r="C4585" t="s">
        <v>639</v>
      </c>
      <c r="D4585" s="2" t="str">
        <f>TEXT(MID(Sales_Transactions[[#This Row],[Order Date]],2,5),"d/m/yyy")</f>
        <v>27/4/2012</v>
      </c>
      <c r="E4585" s="2" t="str">
        <f>TEXT(MID(Sales_Transactions[[#This Row],[Order Date]],2,5),"d")</f>
        <v>27</v>
      </c>
      <c r="F4585" s="2" t="str">
        <f>TEXT(MID(Sales_Transactions[[#This Row],[Order Date]],2,5),"m")</f>
        <v>4</v>
      </c>
      <c r="G4585" s="2" t="str">
        <f>TEXT(MID(Sales_Transactions[[#This Row],[Order Date]],2,5),"yyy")</f>
        <v>2012</v>
      </c>
      <c r="H4585" s="2" t="str">
        <f>TEXT(MID(Sales_Transactions[[#This Row],[Order Date]],2,5),"yyy/m")</f>
        <v>2012/4</v>
      </c>
      <c r="I4585" t="s">
        <v>101</v>
      </c>
      <c r="J4585">
        <f t="shared" si="426"/>
        <v>1</v>
      </c>
      <c r="K4585" s="2">
        <v>30</v>
      </c>
      <c r="L4585" s="3">
        <v>3295.15</v>
      </c>
      <c r="M4585" s="4">
        <v>7.0000000000000007E-2</v>
      </c>
      <c r="N4585" s="5" t="s">
        <v>23</v>
      </c>
      <c r="O4585" s="3">
        <v>1070.18</v>
      </c>
      <c r="P4585" s="3">
        <v>115.79</v>
      </c>
      <c r="Q4585" s="3">
        <v>1.99</v>
      </c>
      <c r="R4585" s="5" t="s">
        <v>136</v>
      </c>
      <c r="S4585" s="5" t="s">
        <v>137</v>
      </c>
      <c r="T4585" s="5" t="str">
        <f t="shared" si="427"/>
        <v>Grant Carroll</v>
      </c>
      <c r="U4585" t="s">
        <v>1988</v>
      </c>
      <c r="V4585" s="5" t="s">
        <v>47</v>
      </c>
      <c r="W4585" s="5" t="s">
        <v>48</v>
      </c>
      <c r="X4585" s="5" t="s">
        <v>87</v>
      </c>
      <c r="Y4585" s="5" t="s">
        <v>1848</v>
      </c>
      <c r="Z4585" s="5" t="s">
        <v>60</v>
      </c>
      <c r="AA4585" s="4">
        <v>0.49</v>
      </c>
      <c r="AB4585" s="1">
        <v>41028</v>
      </c>
      <c r="AC4585" s="1">
        <v>26570</v>
      </c>
      <c r="AD4585">
        <f t="shared" si="428"/>
        <v>2</v>
      </c>
      <c r="AE4585">
        <f t="shared" ca="1" si="429"/>
        <v>51</v>
      </c>
      <c r="AF4585" t="str">
        <f t="shared" ca="1" si="430"/>
        <v>18-64</v>
      </c>
      <c r="AG4585" s="3">
        <f t="shared" si="431"/>
        <v>3.9232982333333335</v>
      </c>
      <c r="AH4585" t="str">
        <f>_xlfn.IFNA(VLOOKUP(Sales_Transactions[[#This Row],[Order ID]],Returned_Items[#All],2,FALSE),"Not Returned")</f>
        <v>Not Returned</v>
      </c>
    </row>
    <row r="4586" spans="1:34" x14ac:dyDescent="0.25">
      <c r="A4586">
        <v>38498</v>
      </c>
      <c r="C4586" t="s">
        <v>639</v>
      </c>
      <c r="D4586" s="2" t="str">
        <f>TEXT(MID(Sales_Transactions[[#This Row],[Order Date]],2,5),"d/m/yyy")</f>
        <v>27/4/2012</v>
      </c>
      <c r="E4586" s="2" t="str">
        <f>TEXT(MID(Sales_Transactions[[#This Row],[Order Date]],2,5),"d")</f>
        <v>27</v>
      </c>
      <c r="F4586" s="2" t="str">
        <f>TEXT(MID(Sales_Transactions[[#This Row],[Order Date]],2,5),"m")</f>
        <v>4</v>
      </c>
      <c r="G4586" s="2" t="str">
        <f>TEXT(MID(Sales_Transactions[[#This Row],[Order Date]],2,5),"yyy")</f>
        <v>2012</v>
      </c>
      <c r="H4586" s="2" t="str">
        <f>TEXT(MID(Sales_Transactions[[#This Row],[Order Date]],2,5),"yyy/m")</f>
        <v>2012/4</v>
      </c>
      <c r="I4586" t="s">
        <v>101</v>
      </c>
      <c r="J4586">
        <f t="shared" si="426"/>
        <v>1</v>
      </c>
      <c r="K4586" s="2">
        <v>1</v>
      </c>
      <c r="L4586" s="3">
        <v>43.9</v>
      </c>
      <c r="M4586" s="4">
        <v>0.02</v>
      </c>
      <c r="N4586" s="5" t="s">
        <v>23</v>
      </c>
      <c r="O4586" s="3">
        <v>-15.03</v>
      </c>
      <c r="P4586" s="3">
        <v>37.44</v>
      </c>
      <c r="Q4586" s="3">
        <v>4.2699999999999996</v>
      </c>
      <c r="R4586" s="5" t="s">
        <v>136</v>
      </c>
      <c r="S4586" s="5" t="s">
        <v>137</v>
      </c>
      <c r="T4586" s="5" t="str">
        <f t="shared" si="427"/>
        <v>Grant Carroll</v>
      </c>
      <c r="U4586" t="s">
        <v>1988</v>
      </c>
      <c r="V4586" s="5" t="s">
        <v>47</v>
      </c>
      <c r="W4586" s="5" t="s">
        <v>28</v>
      </c>
      <c r="X4586" s="5" t="s">
        <v>124</v>
      </c>
      <c r="Y4586" s="5" t="s">
        <v>3211</v>
      </c>
      <c r="Z4586" s="5" t="s">
        <v>84</v>
      </c>
      <c r="AA4586" s="4">
        <v>0.46</v>
      </c>
      <c r="AB4586" s="1">
        <v>41029</v>
      </c>
      <c r="AC4586" s="1">
        <v>26040</v>
      </c>
      <c r="AD4586">
        <f t="shared" si="428"/>
        <v>3</v>
      </c>
      <c r="AE4586">
        <f t="shared" ca="1" si="429"/>
        <v>53</v>
      </c>
      <c r="AF4586" t="str">
        <f t="shared" ca="1" si="430"/>
        <v>18-64</v>
      </c>
      <c r="AG4586" s="3">
        <f t="shared" si="431"/>
        <v>41.702511999999999</v>
      </c>
      <c r="AH4586" t="str">
        <f>_xlfn.IFNA(VLOOKUP(Sales_Transactions[[#This Row],[Order ID]],Returned_Items[#All],2,FALSE),"Not Returned")</f>
        <v>Not Returned</v>
      </c>
    </row>
    <row r="4587" spans="1:34" x14ac:dyDescent="0.25">
      <c r="A4587">
        <v>39492</v>
      </c>
      <c r="C4587" t="s">
        <v>1883</v>
      </c>
      <c r="D4587" s="2" t="str">
        <f>TEXT(MID(Sales_Transactions[[#This Row],[Order Date]],2,5),"d/m/yyy")</f>
        <v>17/4/2011</v>
      </c>
      <c r="E4587" s="2" t="str">
        <f>TEXT(MID(Sales_Transactions[[#This Row],[Order Date]],2,5),"d")</f>
        <v>17</v>
      </c>
      <c r="F4587" s="2" t="str">
        <f>TEXT(MID(Sales_Transactions[[#This Row],[Order Date]],2,5),"m")</f>
        <v>4</v>
      </c>
      <c r="G4587" s="2" t="str">
        <f>TEXT(MID(Sales_Transactions[[#This Row],[Order Date]],2,5),"yyy")</f>
        <v>2011</v>
      </c>
      <c r="H4587" s="2" t="str">
        <f>TEXT(MID(Sales_Transactions[[#This Row],[Order Date]],2,5),"yyy/m")</f>
        <v>2011/4</v>
      </c>
      <c r="I4587" t="s">
        <v>52</v>
      </c>
      <c r="J4587">
        <f t="shared" si="426"/>
        <v>1</v>
      </c>
      <c r="K4587" s="2">
        <v>38</v>
      </c>
      <c r="L4587" s="3">
        <v>1541.92</v>
      </c>
      <c r="M4587" s="4">
        <v>0.03</v>
      </c>
      <c r="N4587" s="5" t="s">
        <v>23</v>
      </c>
      <c r="O4587" s="3">
        <v>-564.05999999999995</v>
      </c>
      <c r="P4587" s="3">
        <v>40.479999999999997</v>
      </c>
      <c r="Q4587" s="3">
        <v>19.989999999999998</v>
      </c>
      <c r="R4587" s="5" t="s">
        <v>1973</v>
      </c>
      <c r="S4587" s="5" t="s">
        <v>3207</v>
      </c>
      <c r="T4587" s="5" t="str">
        <f t="shared" si="427"/>
        <v>Jason Fortune</v>
      </c>
      <c r="U4587" t="s">
        <v>1988</v>
      </c>
      <c r="V4587" s="5" t="s">
        <v>47</v>
      </c>
      <c r="W4587" s="5" t="s">
        <v>48</v>
      </c>
      <c r="X4587" s="5" t="s">
        <v>87</v>
      </c>
      <c r="Y4587" s="5" t="s">
        <v>924</v>
      </c>
      <c r="Z4587" s="5" t="s">
        <v>43</v>
      </c>
      <c r="AA4587" s="4">
        <v>0.77</v>
      </c>
      <c r="AB4587" s="1">
        <v>40652</v>
      </c>
      <c r="AC4587" s="1">
        <v>26001</v>
      </c>
      <c r="AD4587">
        <f t="shared" si="428"/>
        <v>2</v>
      </c>
      <c r="AE4587">
        <f t="shared" ca="1" si="429"/>
        <v>53</v>
      </c>
      <c r="AF4587" t="str">
        <f t="shared" ca="1" si="430"/>
        <v>18-64</v>
      </c>
      <c r="AG4587" s="3">
        <f t="shared" si="431"/>
        <v>1.5909962105263156</v>
      </c>
      <c r="AH4587" t="str">
        <f>_xlfn.IFNA(VLOOKUP(Sales_Transactions[[#This Row],[Order ID]],Returned_Items[#All],2,FALSE),"Not Returned")</f>
        <v>Not Returned</v>
      </c>
    </row>
    <row r="4588" spans="1:34" x14ac:dyDescent="0.25">
      <c r="A4588">
        <v>39492</v>
      </c>
      <c r="C4588" t="s">
        <v>1883</v>
      </c>
      <c r="D4588" s="2" t="str">
        <f>TEXT(MID(Sales_Transactions[[#This Row],[Order Date]],2,5),"d/m/yyy")</f>
        <v>17/4/2011</v>
      </c>
      <c r="E4588" s="2" t="str">
        <f>TEXT(MID(Sales_Transactions[[#This Row],[Order Date]],2,5),"d")</f>
        <v>17</v>
      </c>
      <c r="F4588" s="2" t="str">
        <f>TEXT(MID(Sales_Transactions[[#This Row],[Order Date]],2,5),"m")</f>
        <v>4</v>
      </c>
      <c r="G4588" s="2" t="str">
        <f>TEXT(MID(Sales_Transactions[[#This Row],[Order Date]],2,5),"yyy")</f>
        <v>2011</v>
      </c>
      <c r="H4588" s="2" t="str">
        <f>TEXT(MID(Sales_Transactions[[#This Row],[Order Date]],2,5),"yyy/m")</f>
        <v>2011/4</v>
      </c>
      <c r="I4588" t="s">
        <v>52</v>
      </c>
      <c r="J4588">
        <f t="shared" si="426"/>
        <v>1</v>
      </c>
      <c r="K4588" s="2">
        <v>40</v>
      </c>
      <c r="L4588" s="3">
        <v>169.48</v>
      </c>
      <c r="M4588" s="4">
        <v>0.08</v>
      </c>
      <c r="N4588" s="5" t="s">
        <v>23</v>
      </c>
      <c r="O4588" s="3">
        <v>-134.76</v>
      </c>
      <c r="P4588" s="3">
        <v>4.28</v>
      </c>
      <c r="Q4588" s="3">
        <v>5.68</v>
      </c>
      <c r="R4588" s="5" t="s">
        <v>1973</v>
      </c>
      <c r="S4588" s="5" t="s">
        <v>3207</v>
      </c>
      <c r="T4588" s="5" t="str">
        <f t="shared" si="427"/>
        <v>Jason Fortune</v>
      </c>
      <c r="U4588" t="s">
        <v>1988</v>
      </c>
      <c r="V4588" s="5" t="s">
        <v>47</v>
      </c>
      <c r="W4588" s="5" t="s">
        <v>28</v>
      </c>
      <c r="X4588" s="5" t="s">
        <v>75</v>
      </c>
      <c r="Y4588" s="5" t="s">
        <v>1458</v>
      </c>
      <c r="Z4588" s="5" t="s">
        <v>43</v>
      </c>
      <c r="AA4588" s="4">
        <v>0.4</v>
      </c>
      <c r="AB4588" s="1">
        <v>40652</v>
      </c>
      <c r="AC4588" s="1">
        <v>26903</v>
      </c>
      <c r="AD4588">
        <f t="shared" si="428"/>
        <v>2</v>
      </c>
      <c r="AE4588">
        <f t="shared" ca="1" si="429"/>
        <v>50</v>
      </c>
      <c r="AF4588" t="str">
        <f t="shared" ca="1" si="430"/>
        <v>18-64</v>
      </c>
      <c r="AG4588" s="3">
        <f t="shared" si="431"/>
        <v>0.24891440000000001</v>
      </c>
      <c r="AH4588" t="str">
        <f>_xlfn.IFNA(VLOOKUP(Sales_Transactions[[#This Row],[Order ID]],Returned_Items[#All],2,FALSE),"Not Returned")</f>
        <v>Not Returned</v>
      </c>
    </row>
    <row r="4589" spans="1:34" x14ac:dyDescent="0.25">
      <c r="A4589">
        <v>39686</v>
      </c>
      <c r="C4589" t="s">
        <v>85</v>
      </c>
      <c r="D4589" s="2" t="str">
        <f>TEXT(MID(Sales_Transactions[[#This Row],[Order Date]],2,5),"d/m/yyy")</f>
        <v>8/6/2012</v>
      </c>
      <c r="E4589" s="2" t="str">
        <f>TEXT(MID(Sales_Transactions[[#This Row],[Order Date]],2,5),"d")</f>
        <v>8</v>
      </c>
      <c r="F4589" s="2" t="str">
        <f>TEXT(MID(Sales_Transactions[[#This Row],[Order Date]],2,5),"m")</f>
        <v>6</v>
      </c>
      <c r="G4589" s="2" t="str">
        <f>TEXT(MID(Sales_Transactions[[#This Row],[Order Date]],2,5),"yyy")</f>
        <v>2012</v>
      </c>
      <c r="H4589" s="2" t="str">
        <f>TEXT(MID(Sales_Transactions[[#This Row],[Order Date]],2,5),"yyy/m")</f>
        <v>2012/6</v>
      </c>
      <c r="I4589" t="s">
        <v>52</v>
      </c>
      <c r="J4589">
        <f t="shared" si="426"/>
        <v>1</v>
      </c>
      <c r="K4589" s="2">
        <v>2</v>
      </c>
      <c r="L4589" s="3">
        <v>738.8</v>
      </c>
      <c r="M4589" s="4">
        <v>0.06</v>
      </c>
      <c r="N4589" s="5" t="s">
        <v>34</v>
      </c>
      <c r="O4589" s="3">
        <v>-473.66</v>
      </c>
      <c r="P4589" s="3">
        <v>328.14</v>
      </c>
      <c r="Q4589" s="3">
        <v>91.05</v>
      </c>
      <c r="R4589" s="5" t="s">
        <v>1052</v>
      </c>
      <c r="S4589" s="5" t="s">
        <v>3210</v>
      </c>
      <c r="T4589" s="5" t="str">
        <f t="shared" si="427"/>
        <v>Philip Fox</v>
      </c>
      <c r="U4589" t="s">
        <v>1988</v>
      </c>
      <c r="V4589" s="5" t="s">
        <v>74</v>
      </c>
      <c r="W4589" s="5" t="s">
        <v>28</v>
      </c>
      <c r="X4589" s="5" t="s">
        <v>38</v>
      </c>
      <c r="Y4589" s="5" t="s">
        <v>2087</v>
      </c>
      <c r="Z4589" s="5" t="s">
        <v>40</v>
      </c>
      <c r="AA4589" s="4">
        <v>0.56999999999999995</v>
      </c>
      <c r="AB4589" s="1">
        <v>41069</v>
      </c>
      <c r="AC4589" s="1">
        <v>26951</v>
      </c>
      <c r="AD4589">
        <f t="shared" si="428"/>
        <v>1</v>
      </c>
      <c r="AE4589">
        <f t="shared" ca="1" si="429"/>
        <v>50</v>
      </c>
      <c r="AF4589" t="str">
        <f t="shared" ca="1" si="430"/>
        <v>18-64</v>
      </c>
      <c r="AG4589" s="3">
        <f t="shared" si="431"/>
        <v>209.49655799999999</v>
      </c>
      <c r="AH4589" t="str">
        <f>_xlfn.IFNA(VLOOKUP(Sales_Transactions[[#This Row],[Order ID]],Returned_Items[#All],2,FALSE),"Not Returned")</f>
        <v>Not Returned</v>
      </c>
    </row>
    <row r="4590" spans="1:34" x14ac:dyDescent="0.25">
      <c r="A4590">
        <v>39686</v>
      </c>
      <c r="C4590" t="s">
        <v>85</v>
      </c>
      <c r="D4590" s="2" t="str">
        <f>TEXT(MID(Sales_Transactions[[#This Row],[Order Date]],2,5),"d/m/yyy")</f>
        <v>8/6/2012</v>
      </c>
      <c r="E4590" s="2" t="str">
        <f>TEXT(MID(Sales_Transactions[[#This Row],[Order Date]],2,5),"d")</f>
        <v>8</v>
      </c>
      <c r="F4590" s="2" t="str">
        <f>TEXT(MID(Sales_Transactions[[#This Row],[Order Date]],2,5),"m")</f>
        <v>6</v>
      </c>
      <c r="G4590" s="2" t="str">
        <f>TEXT(MID(Sales_Transactions[[#This Row],[Order Date]],2,5),"yyy")</f>
        <v>2012</v>
      </c>
      <c r="H4590" s="2" t="str">
        <f>TEXT(MID(Sales_Transactions[[#This Row],[Order Date]],2,5),"yyy/m")</f>
        <v>2012/6</v>
      </c>
      <c r="I4590" t="s">
        <v>52</v>
      </c>
      <c r="J4590">
        <f t="shared" si="426"/>
        <v>1</v>
      </c>
      <c r="K4590" s="2">
        <v>48</v>
      </c>
      <c r="L4590" s="3">
        <v>2750.7105000000001</v>
      </c>
      <c r="M4590" s="4">
        <v>0</v>
      </c>
      <c r="N4590" s="5" t="s">
        <v>23</v>
      </c>
      <c r="O4590" s="3">
        <v>791.9</v>
      </c>
      <c r="P4590" s="3">
        <v>65.989999999999995</v>
      </c>
      <c r="Q4590" s="3">
        <v>5.26</v>
      </c>
      <c r="R4590" s="5" t="s">
        <v>1052</v>
      </c>
      <c r="S4590" s="5" t="s">
        <v>3210</v>
      </c>
      <c r="T4590" s="5" t="str">
        <f t="shared" si="427"/>
        <v>Philip Fox</v>
      </c>
      <c r="U4590" t="s">
        <v>1988</v>
      </c>
      <c r="V4590" s="5" t="s">
        <v>74</v>
      </c>
      <c r="W4590" s="5" t="s">
        <v>48</v>
      </c>
      <c r="X4590" s="5" t="s">
        <v>49</v>
      </c>
      <c r="Y4590" s="5" t="s">
        <v>640</v>
      </c>
      <c r="Z4590" s="5" t="s">
        <v>43</v>
      </c>
      <c r="AA4590" s="4">
        <v>0.56000000000000005</v>
      </c>
      <c r="AB4590" s="1">
        <v>41069</v>
      </c>
      <c r="AC4590" s="1">
        <v>26852</v>
      </c>
      <c r="AD4590">
        <f t="shared" si="428"/>
        <v>1</v>
      </c>
      <c r="AE4590">
        <f t="shared" ca="1" si="429"/>
        <v>51</v>
      </c>
      <c r="AF4590" t="str">
        <f t="shared" ca="1" si="430"/>
        <v>18-64</v>
      </c>
      <c r="AG4590" s="3">
        <f t="shared" si="431"/>
        <v>1.484375</v>
      </c>
      <c r="AH4590" t="str">
        <f>_xlfn.IFNA(VLOOKUP(Sales_Transactions[[#This Row],[Order ID]],Returned_Items[#All],2,FALSE),"Not Returned")</f>
        <v>Not Returned</v>
      </c>
    </row>
    <row r="4591" spans="1:34" x14ac:dyDescent="0.25">
      <c r="A4591">
        <v>42693</v>
      </c>
      <c r="C4591" t="s">
        <v>1300</v>
      </c>
      <c r="D4591" s="2" t="str">
        <f>TEXT(MID(Sales_Transactions[[#This Row],[Order Date]],2,5),"d/m/yyy")</f>
        <v>4/4/2009</v>
      </c>
      <c r="E4591" s="2" t="str">
        <f>TEXT(MID(Sales_Transactions[[#This Row],[Order Date]],2,5),"d")</f>
        <v>4</v>
      </c>
      <c r="F4591" s="2" t="str">
        <f>TEXT(MID(Sales_Transactions[[#This Row],[Order Date]],2,5),"m")</f>
        <v>4</v>
      </c>
      <c r="G4591" s="2" t="str">
        <f>TEXT(MID(Sales_Transactions[[#This Row],[Order Date]],2,5),"yyy")</f>
        <v>2009</v>
      </c>
      <c r="H4591" s="2" t="str">
        <f>TEXT(MID(Sales_Transactions[[#This Row],[Order Date]],2,5),"yyy/m")</f>
        <v>2009/4</v>
      </c>
      <c r="I4591" t="s">
        <v>33</v>
      </c>
      <c r="J4591">
        <f t="shared" si="426"/>
        <v>4</v>
      </c>
      <c r="K4591" s="2">
        <v>33</v>
      </c>
      <c r="L4591" s="3">
        <v>2118.2600000000002</v>
      </c>
      <c r="M4591" s="4">
        <v>0.01</v>
      </c>
      <c r="N4591" s="5" t="s">
        <v>23</v>
      </c>
      <c r="O4591" s="3">
        <v>554.22</v>
      </c>
      <c r="P4591" s="3">
        <v>59.76</v>
      </c>
      <c r="Q4591" s="3">
        <v>9.7100000000000009</v>
      </c>
      <c r="R4591" s="5" t="s">
        <v>2313</v>
      </c>
      <c r="S4591" s="5" t="s">
        <v>3209</v>
      </c>
      <c r="T4591" s="5" t="str">
        <f t="shared" si="427"/>
        <v>Dave Brooks</v>
      </c>
      <c r="U4591" t="s">
        <v>1988</v>
      </c>
      <c r="V4591" s="5" t="s">
        <v>47</v>
      </c>
      <c r="W4591" s="5" t="s">
        <v>28</v>
      </c>
      <c r="X4591" s="5" t="s">
        <v>29</v>
      </c>
      <c r="Y4591" s="5" t="s">
        <v>2865</v>
      </c>
      <c r="Z4591" s="5" t="s">
        <v>43</v>
      </c>
      <c r="AA4591" s="4">
        <v>0.56999999999999995</v>
      </c>
      <c r="AB4591" s="1">
        <v>39909</v>
      </c>
      <c r="AC4591" s="1">
        <v>26769</v>
      </c>
      <c r="AD4591">
        <f t="shared" si="428"/>
        <v>2</v>
      </c>
      <c r="AE4591">
        <f t="shared" ca="1" si="429"/>
        <v>51</v>
      </c>
      <c r="AF4591" t="str">
        <f t="shared" ca="1" si="430"/>
        <v>18-64</v>
      </c>
      <c r="AG4591" s="3">
        <f t="shared" si="431"/>
        <v>2.1049704242424241</v>
      </c>
      <c r="AH4591" t="str">
        <f>_xlfn.IFNA(VLOOKUP(Sales_Transactions[[#This Row],[Order ID]],Returned_Items[#All],2,FALSE),"Not Returned")</f>
        <v>Not Returned</v>
      </c>
    </row>
    <row r="4592" spans="1:34" x14ac:dyDescent="0.25">
      <c r="A4592">
        <v>42850</v>
      </c>
      <c r="C4592" t="s">
        <v>636</v>
      </c>
      <c r="D4592" s="2" t="str">
        <f>TEXT(MID(Sales_Transactions[[#This Row],[Order Date]],2,5),"d/m/yyy")</f>
        <v>21/6/2011</v>
      </c>
      <c r="E4592" s="2" t="str">
        <f>TEXT(MID(Sales_Transactions[[#This Row],[Order Date]],2,5),"d")</f>
        <v>21</v>
      </c>
      <c r="F4592" s="2" t="str">
        <f>TEXT(MID(Sales_Transactions[[#This Row],[Order Date]],2,5),"m")</f>
        <v>6</v>
      </c>
      <c r="G4592" s="2" t="str">
        <f>TEXT(MID(Sales_Transactions[[#This Row],[Order Date]],2,5),"yyy")</f>
        <v>2011</v>
      </c>
      <c r="H4592" s="2" t="str">
        <f>TEXT(MID(Sales_Transactions[[#This Row],[Order Date]],2,5),"yyy/m")</f>
        <v>2011/6</v>
      </c>
      <c r="I4592" t="s">
        <v>78</v>
      </c>
      <c r="J4592">
        <f t="shared" si="426"/>
        <v>3</v>
      </c>
      <c r="K4592" s="2">
        <v>27</v>
      </c>
      <c r="L4592" s="3">
        <v>822.7</v>
      </c>
      <c r="M4592" s="4">
        <v>0.05</v>
      </c>
      <c r="N4592" s="5" t="s">
        <v>67</v>
      </c>
      <c r="O4592" s="3">
        <v>141.28</v>
      </c>
      <c r="P4592" s="3">
        <v>29.99</v>
      </c>
      <c r="Q4592" s="3">
        <v>5.5</v>
      </c>
      <c r="R4592" s="5" t="s">
        <v>1203</v>
      </c>
      <c r="S4592" s="5" t="s">
        <v>2023</v>
      </c>
      <c r="T4592" s="5" t="str">
        <f t="shared" si="427"/>
        <v>Julie Prescott</v>
      </c>
      <c r="U4592" t="s">
        <v>1988</v>
      </c>
      <c r="V4592" s="5" t="s">
        <v>74</v>
      </c>
      <c r="W4592" s="5" t="s">
        <v>48</v>
      </c>
      <c r="X4592" s="5" t="s">
        <v>87</v>
      </c>
      <c r="Y4592" s="5" t="s">
        <v>2091</v>
      </c>
      <c r="Z4592" s="5" t="s">
        <v>43</v>
      </c>
      <c r="AA4592" s="4">
        <v>0.51</v>
      </c>
      <c r="AB4592" s="1">
        <v>40716</v>
      </c>
      <c r="AC4592" s="1">
        <v>26750</v>
      </c>
      <c r="AD4592">
        <f t="shared" si="428"/>
        <v>1</v>
      </c>
      <c r="AE4592">
        <f t="shared" ca="1" si="429"/>
        <v>51</v>
      </c>
      <c r="AF4592" t="str">
        <f t="shared" ca="1" si="430"/>
        <v>18-64</v>
      </c>
      <c r="AG4592" s="3">
        <f t="shared" si="431"/>
        <v>1.3138890740740738</v>
      </c>
      <c r="AH4592" t="str">
        <f>_xlfn.IFNA(VLOOKUP(Sales_Transactions[[#This Row],[Order ID]],Returned_Items[#All],2,FALSE),"Not Returned")</f>
        <v>Returned</v>
      </c>
    </row>
    <row r="4593" spans="1:34" x14ac:dyDescent="0.25">
      <c r="A4593">
        <v>46050</v>
      </c>
      <c r="C4593" t="s">
        <v>2022</v>
      </c>
      <c r="D4593" s="2" t="str">
        <f>TEXT(MID(Sales_Transactions[[#This Row],[Order Date]],2,5),"d/m/yyy")</f>
        <v>4/1/2010</v>
      </c>
      <c r="E4593" s="2" t="str">
        <f>TEXT(MID(Sales_Transactions[[#This Row],[Order Date]],2,5),"d")</f>
        <v>4</v>
      </c>
      <c r="F4593" s="2" t="str">
        <f>TEXT(MID(Sales_Transactions[[#This Row],[Order Date]],2,5),"m")</f>
        <v>1</v>
      </c>
      <c r="G4593" s="2" t="str">
        <f>TEXT(MID(Sales_Transactions[[#This Row],[Order Date]],2,5),"yyy")</f>
        <v>2010</v>
      </c>
      <c r="H4593" s="2" t="str">
        <f>TEXT(MID(Sales_Transactions[[#This Row],[Order Date]],2,5),"yyy/m")</f>
        <v>2010/1</v>
      </c>
      <c r="I4593" t="s">
        <v>33</v>
      </c>
      <c r="J4593">
        <f t="shared" si="426"/>
        <v>4</v>
      </c>
      <c r="K4593" s="2">
        <v>5</v>
      </c>
      <c r="L4593" s="3">
        <v>2249.0500000000002</v>
      </c>
      <c r="M4593" s="4">
        <v>0.02</v>
      </c>
      <c r="N4593" s="5" t="s">
        <v>23</v>
      </c>
      <c r="O4593" s="3">
        <v>-571.24</v>
      </c>
      <c r="P4593" s="3">
        <v>449.99</v>
      </c>
      <c r="Q4593" s="3">
        <v>24.49</v>
      </c>
      <c r="R4593" s="5" t="s">
        <v>1203</v>
      </c>
      <c r="S4593" s="5" t="s">
        <v>2023</v>
      </c>
      <c r="T4593" s="5" t="str">
        <f t="shared" si="427"/>
        <v>Julie Prescott</v>
      </c>
      <c r="U4593" t="s">
        <v>1988</v>
      </c>
      <c r="V4593" s="5" t="s">
        <v>74</v>
      </c>
      <c r="W4593" s="5" t="s">
        <v>48</v>
      </c>
      <c r="X4593" s="5" t="s">
        <v>131</v>
      </c>
      <c r="Y4593" s="5" t="s">
        <v>132</v>
      </c>
      <c r="Z4593" s="5" t="s">
        <v>31</v>
      </c>
      <c r="AA4593" s="4">
        <v>0.52</v>
      </c>
      <c r="AB4593" s="1">
        <v>40183</v>
      </c>
      <c r="AC4593" s="1">
        <v>26929</v>
      </c>
      <c r="AD4593">
        <f t="shared" si="428"/>
        <v>1</v>
      </c>
      <c r="AE4593">
        <f t="shared" ca="1" si="429"/>
        <v>50</v>
      </c>
      <c r="AF4593" t="str">
        <f t="shared" ca="1" si="430"/>
        <v>18-64</v>
      </c>
      <c r="AG4593" s="3">
        <f t="shared" si="431"/>
        <v>94.878000400000005</v>
      </c>
      <c r="AH4593" t="str">
        <f>_xlfn.IFNA(VLOOKUP(Sales_Transactions[[#This Row],[Order ID]],Returned_Items[#All],2,FALSE),"Not Returned")</f>
        <v>Not Returned</v>
      </c>
    </row>
    <row r="4594" spans="1:34" x14ac:dyDescent="0.25">
      <c r="A4594">
        <v>46050</v>
      </c>
      <c r="C4594" t="s">
        <v>2022</v>
      </c>
      <c r="D4594" s="2" t="str">
        <f>TEXT(MID(Sales_Transactions[[#This Row],[Order Date]],2,5),"d/m/yyy")</f>
        <v>4/1/2010</v>
      </c>
      <c r="E4594" s="2" t="str">
        <f>TEXT(MID(Sales_Transactions[[#This Row],[Order Date]],2,5),"d")</f>
        <v>4</v>
      </c>
      <c r="F4594" s="2" t="str">
        <f>TEXT(MID(Sales_Transactions[[#This Row],[Order Date]],2,5),"m")</f>
        <v>1</v>
      </c>
      <c r="G4594" s="2" t="str">
        <f>TEXT(MID(Sales_Transactions[[#This Row],[Order Date]],2,5),"yyy")</f>
        <v>2010</v>
      </c>
      <c r="H4594" s="2" t="str">
        <f>TEXT(MID(Sales_Transactions[[#This Row],[Order Date]],2,5),"yyy/m")</f>
        <v>2010/1</v>
      </c>
      <c r="I4594" t="s">
        <v>33</v>
      </c>
      <c r="J4594">
        <f t="shared" si="426"/>
        <v>4</v>
      </c>
      <c r="K4594" s="2">
        <v>48</v>
      </c>
      <c r="L4594" s="3">
        <v>4813.67</v>
      </c>
      <c r="M4594" s="4">
        <v>0.03</v>
      </c>
      <c r="N4594" s="5" t="s">
        <v>67</v>
      </c>
      <c r="O4594" s="3">
        <v>44.58</v>
      </c>
      <c r="P4594" s="3">
        <v>95.43</v>
      </c>
      <c r="Q4594" s="3">
        <v>19.989999999999998</v>
      </c>
      <c r="R4594" s="5" t="s">
        <v>1203</v>
      </c>
      <c r="S4594" s="5" t="s">
        <v>2023</v>
      </c>
      <c r="T4594" s="5" t="str">
        <f t="shared" si="427"/>
        <v>Julie Prescott</v>
      </c>
      <c r="U4594" t="s">
        <v>1988</v>
      </c>
      <c r="V4594" s="5" t="s">
        <v>74</v>
      </c>
      <c r="W4594" s="5" t="s">
        <v>28</v>
      </c>
      <c r="X4594" s="5" t="s">
        <v>29</v>
      </c>
      <c r="Y4594" s="5" t="s">
        <v>617</v>
      </c>
      <c r="Z4594" s="5" t="s">
        <v>43</v>
      </c>
      <c r="AA4594" s="4">
        <v>0.79</v>
      </c>
      <c r="AB4594" s="1">
        <v>40185</v>
      </c>
      <c r="AC4594" s="1">
        <v>26030</v>
      </c>
      <c r="AD4594">
        <f t="shared" si="428"/>
        <v>3</v>
      </c>
      <c r="AE4594">
        <f t="shared" ca="1" si="429"/>
        <v>53</v>
      </c>
      <c r="AF4594" t="str">
        <f t="shared" ca="1" si="430"/>
        <v>18-64</v>
      </c>
      <c r="AG4594" s="3">
        <f t="shared" si="431"/>
        <v>2.4039868958333335</v>
      </c>
      <c r="AH4594" t="str">
        <f>_xlfn.IFNA(VLOOKUP(Sales_Transactions[[#This Row],[Order ID]],Returned_Items[#All],2,FALSE),"Not Returned")</f>
        <v>Not Returned</v>
      </c>
    </row>
    <row r="4595" spans="1:34" x14ac:dyDescent="0.25">
      <c r="A4595">
        <v>46212</v>
      </c>
      <c r="C4595" t="s">
        <v>729</v>
      </c>
      <c r="D4595" s="2" t="str">
        <f>TEXT(MID(Sales_Transactions[[#This Row],[Order Date]],2,5),"d/m/yyy")</f>
        <v>12/9/2012</v>
      </c>
      <c r="E4595" s="2" t="str">
        <f>TEXT(MID(Sales_Transactions[[#This Row],[Order Date]],2,5),"d")</f>
        <v>12</v>
      </c>
      <c r="F4595" s="2" t="str">
        <f>TEXT(MID(Sales_Transactions[[#This Row],[Order Date]],2,5),"m")</f>
        <v>9</v>
      </c>
      <c r="G4595" s="2" t="str">
        <f>TEXT(MID(Sales_Transactions[[#This Row],[Order Date]],2,5),"yyy")</f>
        <v>2012</v>
      </c>
      <c r="H4595" s="2" t="str">
        <f>TEXT(MID(Sales_Transactions[[#This Row],[Order Date]],2,5),"yyy/m")</f>
        <v>2012/9</v>
      </c>
      <c r="I4595" t="s">
        <v>52</v>
      </c>
      <c r="J4595">
        <f t="shared" si="426"/>
        <v>1</v>
      </c>
      <c r="K4595" s="2">
        <v>7</v>
      </c>
      <c r="L4595" s="3">
        <v>3877.88</v>
      </c>
      <c r="M4595" s="4">
        <v>0.08</v>
      </c>
      <c r="N4595" s="5" t="s">
        <v>34</v>
      </c>
      <c r="O4595" s="3">
        <v>-1331.55</v>
      </c>
      <c r="P4595" s="3">
        <v>550.98</v>
      </c>
      <c r="Q4595" s="3">
        <v>45.7</v>
      </c>
      <c r="R4595" s="5" t="s">
        <v>136</v>
      </c>
      <c r="S4595" s="5" t="s">
        <v>2072</v>
      </c>
      <c r="T4595" s="5" t="str">
        <f t="shared" si="427"/>
        <v>Grant Donatelli</v>
      </c>
      <c r="U4595" t="s">
        <v>1988</v>
      </c>
      <c r="V4595" s="5" t="s">
        <v>37</v>
      </c>
      <c r="W4595" s="5" t="s">
        <v>57</v>
      </c>
      <c r="X4595" s="5" t="s">
        <v>107</v>
      </c>
      <c r="Y4595" s="5" t="s">
        <v>2767</v>
      </c>
      <c r="Z4595" s="5" t="s">
        <v>106</v>
      </c>
      <c r="AA4595" s="4">
        <v>0.71</v>
      </c>
      <c r="AB4595" s="1">
        <v>41166</v>
      </c>
      <c r="AC4595" s="1">
        <v>26195</v>
      </c>
      <c r="AD4595">
        <f t="shared" si="428"/>
        <v>2</v>
      </c>
      <c r="AE4595">
        <f t="shared" ca="1" si="429"/>
        <v>52</v>
      </c>
      <c r="AF4595" t="str">
        <f t="shared" ca="1" si="430"/>
        <v>18-64</v>
      </c>
      <c r="AG4595" s="3">
        <f t="shared" si="431"/>
        <v>85.177030857142867</v>
      </c>
      <c r="AH4595" t="str">
        <f>_xlfn.IFNA(VLOOKUP(Sales_Transactions[[#This Row],[Order ID]],Returned_Items[#All],2,FALSE),"Not Returned")</f>
        <v>Not Returned</v>
      </c>
    </row>
    <row r="4596" spans="1:34" x14ac:dyDescent="0.25">
      <c r="A4596">
        <v>49313</v>
      </c>
      <c r="C4596" t="s">
        <v>2195</v>
      </c>
      <c r="D4596" s="2" t="str">
        <f>TEXT(MID(Sales_Transactions[[#This Row],[Order Date]],2,5),"d/m/yyy")</f>
        <v>4/10/2009</v>
      </c>
      <c r="E4596" s="2" t="str">
        <f>TEXT(MID(Sales_Transactions[[#This Row],[Order Date]],2,5),"d")</f>
        <v>4</v>
      </c>
      <c r="F4596" s="2" t="str">
        <f>TEXT(MID(Sales_Transactions[[#This Row],[Order Date]],2,5),"m")</f>
        <v>10</v>
      </c>
      <c r="G4596" s="2" t="str">
        <f>TEXT(MID(Sales_Transactions[[#This Row],[Order Date]],2,5),"yyy")</f>
        <v>2009</v>
      </c>
      <c r="H4596" s="2" t="str">
        <f>TEXT(MID(Sales_Transactions[[#This Row],[Order Date]],2,5),"yyy/m")</f>
        <v>2009/10</v>
      </c>
      <c r="I4596" t="s">
        <v>78</v>
      </c>
      <c r="J4596">
        <f t="shared" si="426"/>
        <v>3</v>
      </c>
      <c r="K4596" s="2">
        <v>34</v>
      </c>
      <c r="L4596" s="3">
        <v>307.76</v>
      </c>
      <c r="M4596" s="4">
        <v>0.1</v>
      </c>
      <c r="N4596" s="5" t="s">
        <v>67</v>
      </c>
      <c r="O4596" s="3">
        <v>-22.88</v>
      </c>
      <c r="P4596" s="3">
        <v>9.3800000000000008</v>
      </c>
      <c r="Q4596" s="3">
        <v>4.93</v>
      </c>
      <c r="R4596" s="5" t="s">
        <v>136</v>
      </c>
      <c r="S4596" s="5" t="s">
        <v>137</v>
      </c>
      <c r="T4596" s="5" t="str">
        <f t="shared" si="427"/>
        <v>Grant Carroll</v>
      </c>
      <c r="U4596" t="s">
        <v>1988</v>
      </c>
      <c r="V4596" s="5" t="s">
        <v>27</v>
      </c>
      <c r="W4596" s="5" t="s">
        <v>57</v>
      </c>
      <c r="X4596" s="5" t="s">
        <v>58</v>
      </c>
      <c r="Y4596" s="5" t="s">
        <v>2130</v>
      </c>
      <c r="Z4596" s="5" t="s">
        <v>43</v>
      </c>
      <c r="AA4596" s="4">
        <v>0.56999999999999995</v>
      </c>
      <c r="AB4596" s="1">
        <v>40090</v>
      </c>
      <c r="AC4596" s="1">
        <v>26001</v>
      </c>
      <c r="AD4596">
        <f t="shared" si="428"/>
        <v>0</v>
      </c>
      <c r="AE4596">
        <f t="shared" ca="1" si="429"/>
        <v>53</v>
      </c>
      <c r="AF4596" t="str">
        <f t="shared" ca="1" si="430"/>
        <v>18-64</v>
      </c>
      <c r="AG4596" s="3">
        <f t="shared" si="431"/>
        <v>0.4206064705882353</v>
      </c>
      <c r="AH4596" t="str">
        <f>_xlfn.IFNA(VLOOKUP(Sales_Transactions[[#This Row],[Order ID]],Returned_Items[#All],2,FALSE),"Not Returned")</f>
        <v>Not Returned</v>
      </c>
    </row>
    <row r="4597" spans="1:34" x14ac:dyDescent="0.25">
      <c r="A4597">
        <v>49313</v>
      </c>
      <c r="C4597" t="s">
        <v>2195</v>
      </c>
      <c r="D4597" s="2" t="str">
        <f>TEXT(MID(Sales_Transactions[[#This Row],[Order Date]],2,5),"d/m/yyy")</f>
        <v>4/10/2009</v>
      </c>
      <c r="E4597" s="2" t="str">
        <f>TEXT(MID(Sales_Transactions[[#This Row],[Order Date]],2,5),"d")</f>
        <v>4</v>
      </c>
      <c r="F4597" s="2" t="str">
        <f>TEXT(MID(Sales_Transactions[[#This Row],[Order Date]],2,5),"m")</f>
        <v>10</v>
      </c>
      <c r="G4597" s="2" t="str">
        <f>TEXT(MID(Sales_Transactions[[#This Row],[Order Date]],2,5),"yyy")</f>
        <v>2009</v>
      </c>
      <c r="H4597" s="2" t="str">
        <f>TEXT(MID(Sales_Transactions[[#This Row],[Order Date]],2,5),"yyy/m")</f>
        <v>2009/10</v>
      </c>
      <c r="I4597" t="s">
        <v>78</v>
      </c>
      <c r="J4597">
        <f t="shared" si="426"/>
        <v>3</v>
      </c>
      <c r="K4597" s="2">
        <v>36</v>
      </c>
      <c r="L4597" s="3">
        <v>1129.9304999999999</v>
      </c>
      <c r="M4597" s="4">
        <v>0.05</v>
      </c>
      <c r="N4597" s="5" t="s">
        <v>23</v>
      </c>
      <c r="O4597" s="3">
        <v>574.16</v>
      </c>
      <c r="P4597" s="3">
        <v>35.99</v>
      </c>
      <c r="Q4597" s="3">
        <v>1.25</v>
      </c>
      <c r="R4597" s="5" t="s">
        <v>136</v>
      </c>
      <c r="S4597" s="5" t="s">
        <v>137</v>
      </c>
      <c r="T4597" s="5" t="str">
        <f t="shared" si="427"/>
        <v>Grant Carroll</v>
      </c>
      <c r="U4597" t="s">
        <v>1988</v>
      </c>
      <c r="V4597" s="5" t="s">
        <v>27</v>
      </c>
      <c r="W4597" s="5" t="s">
        <v>48</v>
      </c>
      <c r="X4597" s="5" t="s">
        <v>49</v>
      </c>
      <c r="Y4597" s="5" t="s">
        <v>2170</v>
      </c>
      <c r="Z4597" s="5" t="s">
        <v>60</v>
      </c>
      <c r="AA4597" s="4">
        <v>0.36</v>
      </c>
      <c r="AB4597" s="1">
        <v>40091</v>
      </c>
      <c r="AC4597" s="1">
        <v>25604</v>
      </c>
      <c r="AD4597">
        <f t="shared" si="428"/>
        <v>1</v>
      </c>
      <c r="AE4597">
        <f t="shared" ca="1" si="429"/>
        <v>54</v>
      </c>
      <c r="AF4597" t="str">
        <f t="shared" ca="1" si="430"/>
        <v>18-64</v>
      </c>
      <c r="AG4597" s="3">
        <f t="shared" si="431"/>
        <v>1.0339445833333334</v>
      </c>
      <c r="AH4597" t="str">
        <f>_xlfn.IFNA(VLOOKUP(Sales_Transactions[[#This Row],[Order ID]],Returned_Items[#All],2,FALSE),"Not Returned")</f>
        <v>Not Returned</v>
      </c>
    </row>
    <row r="4598" spans="1:34" x14ac:dyDescent="0.25">
      <c r="A4598">
        <v>49477</v>
      </c>
      <c r="C4598" t="s">
        <v>3060</v>
      </c>
      <c r="D4598" s="2" t="str">
        <f>TEXT(MID(Sales_Transactions[[#This Row],[Order Date]],2,5),"d/m/yyy")</f>
        <v>29/11/2011</v>
      </c>
      <c r="E4598" s="2" t="str">
        <f>TEXT(MID(Sales_Transactions[[#This Row],[Order Date]],2,5),"d")</f>
        <v>29</v>
      </c>
      <c r="F4598" s="2" t="str">
        <f>TEXT(MID(Sales_Transactions[[#This Row],[Order Date]],2,5),"m")</f>
        <v>11</v>
      </c>
      <c r="G4598" s="2" t="str">
        <f>TEXT(MID(Sales_Transactions[[#This Row],[Order Date]],2,5),"yyy")</f>
        <v>2011</v>
      </c>
      <c r="H4598" s="2" t="str">
        <f>TEXT(MID(Sales_Transactions[[#This Row],[Order Date]],2,5),"yyy/m")</f>
        <v>2011/11</v>
      </c>
      <c r="I4598" t="s">
        <v>78</v>
      </c>
      <c r="J4598">
        <f t="shared" si="426"/>
        <v>3</v>
      </c>
      <c r="K4598" s="2">
        <v>9</v>
      </c>
      <c r="L4598" s="3">
        <v>75.94</v>
      </c>
      <c r="M4598" s="4">
        <v>0.01</v>
      </c>
      <c r="N4598" s="5" t="s">
        <v>23</v>
      </c>
      <c r="O4598" s="3">
        <v>-16.559999999999999</v>
      </c>
      <c r="P4598" s="3">
        <v>7.64</v>
      </c>
      <c r="Q4598" s="3">
        <v>5.83</v>
      </c>
      <c r="R4598" s="5" t="s">
        <v>136</v>
      </c>
      <c r="S4598" s="5" t="s">
        <v>137</v>
      </c>
      <c r="T4598" s="5" t="str">
        <f t="shared" si="427"/>
        <v>Grant Carroll</v>
      </c>
      <c r="U4598" t="s">
        <v>1988</v>
      </c>
      <c r="V4598" s="5" t="s">
        <v>47</v>
      </c>
      <c r="W4598" s="5" t="s">
        <v>28</v>
      </c>
      <c r="X4598" s="5" t="s">
        <v>75</v>
      </c>
      <c r="Y4598" s="5" t="s">
        <v>606</v>
      </c>
      <c r="Z4598" s="5" t="s">
        <v>84</v>
      </c>
      <c r="AA4598" s="4">
        <v>0.36</v>
      </c>
      <c r="AB4598" s="1">
        <v>40876</v>
      </c>
      <c r="AC4598" s="1">
        <v>25570</v>
      </c>
      <c r="AD4598">
        <f t="shared" si="428"/>
        <v>0</v>
      </c>
      <c r="AE4598">
        <f t="shared" ca="1" si="429"/>
        <v>54</v>
      </c>
      <c r="AF4598" t="str">
        <f t="shared" ca="1" si="430"/>
        <v>18-64</v>
      </c>
      <c r="AG4598" s="3">
        <f t="shared" si="431"/>
        <v>1.4965817777777777</v>
      </c>
      <c r="AH4598" t="str">
        <f>_xlfn.IFNA(VLOOKUP(Sales_Transactions[[#This Row],[Order ID]],Returned_Items[#All],2,FALSE),"Not Returned")</f>
        <v>Not Returned</v>
      </c>
    </row>
    <row r="4599" spans="1:34" x14ac:dyDescent="0.25">
      <c r="A4599">
        <v>49889</v>
      </c>
      <c r="C4599" t="s">
        <v>2780</v>
      </c>
      <c r="D4599" s="2" t="str">
        <f>TEXT(MID(Sales_Transactions[[#This Row],[Order Date]],2,5),"d/m/yyy")</f>
        <v>12/12/2012</v>
      </c>
      <c r="E4599" s="2" t="str">
        <f>TEXT(MID(Sales_Transactions[[#This Row],[Order Date]],2,5),"d")</f>
        <v>12</v>
      </c>
      <c r="F4599" s="2" t="str">
        <f>TEXT(MID(Sales_Transactions[[#This Row],[Order Date]],2,5),"m")</f>
        <v>12</v>
      </c>
      <c r="G4599" s="2" t="str">
        <f>TEXT(MID(Sales_Transactions[[#This Row],[Order Date]],2,5),"yyy")</f>
        <v>2012</v>
      </c>
      <c r="H4599" s="2" t="str">
        <f>TEXT(MID(Sales_Transactions[[#This Row],[Order Date]],2,5),"yyy/m")</f>
        <v>2012/12</v>
      </c>
      <c r="I4599" t="s">
        <v>101</v>
      </c>
      <c r="J4599">
        <f t="shared" si="426"/>
        <v>1</v>
      </c>
      <c r="K4599" s="2">
        <v>47</v>
      </c>
      <c r="L4599" s="3">
        <v>533.47</v>
      </c>
      <c r="M4599" s="4">
        <v>0.09</v>
      </c>
      <c r="N4599" s="5" t="s">
        <v>23</v>
      </c>
      <c r="O4599" s="3">
        <v>-50.21</v>
      </c>
      <c r="P4599" s="3">
        <v>11.5</v>
      </c>
      <c r="Q4599" s="3">
        <v>7.19</v>
      </c>
      <c r="R4599" s="5" t="s">
        <v>1052</v>
      </c>
      <c r="S4599" s="5" t="s">
        <v>3210</v>
      </c>
      <c r="T4599" s="5" t="str">
        <f t="shared" si="427"/>
        <v>Philip Fox</v>
      </c>
      <c r="U4599" t="s">
        <v>1988</v>
      </c>
      <c r="V4599" s="5" t="s">
        <v>74</v>
      </c>
      <c r="W4599" s="5" t="s">
        <v>28</v>
      </c>
      <c r="X4599" s="5" t="s">
        <v>41</v>
      </c>
      <c r="Y4599" s="5" t="s">
        <v>653</v>
      </c>
      <c r="Z4599" s="5" t="s">
        <v>43</v>
      </c>
      <c r="AA4599" s="4">
        <v>0.4</v>
      </c>
      <c r="AB4599" s="1">
        <v>41257</v>
      </c>
      <c r="AC4599" s="1">
        <v>25605</v>
      </c>
      <c r="AD4599">
        <f t="shared" si="428"/>
        <v>2</v>
      </c>
      <c r="AE4599">
        <f t="shared" ca="1" si="429"/>
        <v>54</v>
      </c>
      <c r="AF4599" t="str">
        <f t="shared" ca="1" si="430"/>
        <v>18-64</v>
      </c>
      <c r="AG4599" s="3">
        <f t="shared" si="431"/>
        <v>0.39743936170212762</v>
      </c>
      <c r="AH4599" t="str">
        <f>_xlfn.IFNA(VLOOKUP(Sales_Transactions[[#This Row],[Order ID]],Returned_Items[#All],2,FALSE),"Not Returned")</f>
        <v>Not Returned</v>
      </c>
    </row>
    <row r="4600" spans="1:34" x14ac:dyDescent="0.25">
      <c r="A4600">
        <v>49889</v>
      </c>
      <c r="C4600" t="s">
        <v>2780</v>
      </c>
      <c r="D4600" s="2" t="str">
        <f>TEXT(MID(Sales_Transactions[[#This Row],[Order Date]],2,5),"d/m/yyy")</f>
        <v>12/12/2012</v>
      </c>
      <c r="E4600" s="2" t="str">
        <f>TEXT(MID(Sales_Transactions[[#This Row],[Order Date]],2,5),"d")</f>
        <v>12</v>
      </c>
      <c r="F4600" s="2" t="str">
        <f>TEXT(MID(Sales_Transactions[[#This Row],[Order Date]],2,5),"m")</f>
        <v>12</v>
      </c>
      <c r="G4600" s="2" t="str">
        <f>TEXT(MID(Sales_Transactions[[#This Row],[Order Date]],2,5),"yyy")</f>
        <v>2012</v>
      </c>
      <c r="H4600" s="2" t="str">
        <f>TEXT(MID(Sales_Transactions[[#This Row],[Order Date]],2,5),"yyy/m")</f>
        <v>2012/12</v>
      </c>
      <c r="I4600" t="s">
        <v>101</v>
      </c>
      <c r="J4600">
        <f t="shared" si="426"/>
        <v>1</v>
      </c>
      <c r="K4600" s="2">
        <v>21</v>
      </c>
      <c r="L4600" s="3">
        <v>61.94</v>
      </c>
      <c r="M4600" s="4">
        <v>0.09</v>
      </c>
      <c r="N4600" s="5" t="s">
        <v>67</v>
      </c>
      <c r="O4600" s="3">
        <v>-22.32</v>
      </c>
      <c r="P4600" s="3">
        <v>2.98</v>
      </c>
      <c r="Q4600" s="3">
        <v>2.0299999999999998</v>
      </c>
      <c r="R4600" s="5" t="s">
        <v>1052</v>
      </c>
      <c r="S4600" s="5" t="s">
        <v>3210</v>
      </c>
      <c r="T4600" s="5" t="str">
        <f t="shared" si="427"/>
        <v>Philip Fox</v>
      </c>
      <c r="U4600" t="s">
        <v>1988</v>
      </c>
      <c r="V4600" s="5" t="s">
        <v>74</v>
      </c>
      <c r="W4600" s="5" t="s">
        <v>28</v>
      </c>
      <c r="X4600" s="5" t="s">
        <v>124</v>
      </c>
      <c r="Y4600" s="5" t="s">
        <v>3133</v>
      </c>
      <c r="Z4600" s="5" t="s">
        <v>84</v>
      </c>
      <c r="AA4600" s="4">
        <v>0.56999999999999995</v>
      </c>
      <c r="AB4600" s="1">
        <v>41257</v>
      </c>
      <c r="AC4600" s="1">
        <v>25497</v>
      </c>
      <c r="AD4600">
        <f t="shared" si="428"/>
        <v>2</v>
      </c>
      <c r="AE4600">
        <f t="shared" ca="1" si="429"/>
        <v>54</v>
      </c>
      <c r="AF4600" t="str">
        <f t="shared" ca="1" si="430"/>
        <v>18-64</v>
      </c>
      <c r="AG4600" s="3">
        <f t="shared" si="431"/>
        <v>0.23844371428571426</v>
      </c>
      <c r="AH4600" t="str">
        <f>_xlfn.IFNA(VLOOKUP(Sales_Transactions[[#This Row],[Order ID]],Returned_Items[#All],2,FALSE),"Not Returned")</f>
        <v>Not Returned</v>
      </c>
    </row>
    <row r="4601" spans="1:34" x14ac:dyDescent="0.25">
      <c r="A4601">
        <v>52416</v>
      </c>
      <c r="C4601" t="s">
        <v>1853</v>
      </c>
      <c r="D4601" s="2" t="str">
        <f>TEXT(MID(Sales_Transactions[[#This Row],[Order Date]],2,5),"d/m/yyy")</f>
        <v>31/1/2009</v>
      </c>
      <c r="E4601" s="2" t="str">
        <f>TEXT(MID(Sales_Transactions[[#This Row],[Order Date]],2,5),"d")</f>
        <v>31</v>
      </c>
      <c r="F4601" s="2" t="str">
        <f>TEXT(MID(Sales_Transactions[[#This Row],[Order Date]],2,5),"m")</f>
        <v>1</v>
      </c>
      <c r="G4601" s="2" t="str">
        <f>TEXT(MID(Sales_Transactions[[#This Row],[Order Date]],2,5),"yyy")</f>
        <v>2009</v>
      </c>
      <c r="H4601" s="2" t="str">
        <f>TEXT(MID(Sales_Transactions[[#This Row],[Order Date]],2,5),"yyy/m")</f>
        <v>2009/1</v>
      </c>
      <c r="I4601" t="s">
        <v>52</v>
      </c>
      <c r="J4601">
        <f t="shared" si="426"/>
        <v>1</v>
      </c>
      <c r="K4601" s="2">
        <v>6</v>
      </c>
      <c r="L4601" s="3">
        <v>49.81</v>
      </c>
      <c r="M4601" s="4">
        <v>0.05</v>
      </c>
      <c r="N4601" s="5" t="s">
        <v>23</v>
      </c>
      <c r="O4601" s="3">
        <v>-16.95</v>
      </c>
      <c r="P4601" s="3">
        <v>7.64</v>
      </c>
      <c r="Q4601" s="3">
        <v>5.83</v>
      </c>
      <c r="R4601" s="5" t="s">
        <v>2313</v>
      </c>
      <c r="S4601" s="5" t="s">
        <v>3209</v>
      </c>
      <c r="T4601" s="5" t="str">
        <f t="shared" si="427"/>
        <v>Dave Brooks</v>
      </c>
      <c r="U4601" t="s">
        <v>1988</v>
      </c>
      <c r="V4601" s="5" t="s">
        <v>47</v>
      </c>
      <c r="W4601" s="5" t="s">
        <v>28</v>
      </c>
      <c r="X4601" s="5" t="s">
        <v>75</v>
      </c>
      <c r="Y4601" s="5" t="s">
        <v>606</v>
      </c>
      <c r="Z4601" s="5" t="s">
        <v>84</v>
      </c>
      <c r="AA4601" s="4">
        <v>0.36</v>
      </c>
      <c r="AB4601" s="1">
        <v>39846</v>
      </c>
      <c r="AC4601" s="1">
        <v>25344</v>
      </c>
      <c r="AD4601">
        <f t="shared" si="428"/>
        <v>2</v>
      </c>
      <c r="AE4601">
        <f t="shared" ca="1" si="429"/>
        <v>55</v>
      </c>
      <c r="AF4601" t="str">
        <f t="shared" ca="1" si="430"/>
        <v>18-64</v>
      </c>
      <c r="AG4601" s="3">
        <f t="shared" si="431"/>
        <v>2.2443633333333333</v>
      </c>
      <c r="AH4601" t="str">
        <f>_xlfn.IFNA(VLOOKUP(Sales_Transactions[[#This Row],[Order ID]],Returned_Items[#All],2,FALSE),"Not Returned")</f>
        <v>Not Returned</v>
      </c>
    </row>
    <row r="4602" spans="1:34" x14ac:dyDescent="0.25">
      <c r="A4602">
        <v>52416</v>
      </c>
      <c r="C4602" t="s">
        <v>1853</v>
      </c>
      <c r="D4602" s="2" t="str">
        <f>TEXT(MID(Sales_Transactions[[#This Row],[Order Date]],2,5),"d/m/yyy")</f>
        <v>31/1/2009</v>
      </c>
      <c r="E4602" s="2" t="str">
        <f>TEXT(MID(Sales_Transactions[[#This Row],[Order Date]],2,5),"d")</f>
        <v>31</v>
      </c>
      <c r="F4602" s="2" t="str">
        <f>TEXT(MID(Sales_Transactions[[#This Row],[Order Date]],2,5),"m")</f>
        <v>1</v>
      </c>
      <c r="G4602" s="2" t="str">
        <f>TEXT(MID(Sales_Transactions[[#This Row],[Order Date]],2,5),"yyy")</f>
        <v>2009</v>
      </c>
      <c r="H4602" s="2" t="str">
        <f>TEXT(MID(Sales_Transactions[[#This Row],[Order Date]],2,5),"yyy/m")</f>
        <v>2009/1</v>
      </c>
      <c r="I4602" t="s">
        <v>52</v>
      </c>
      <c r="J4602">
        <f t="shared" si="426"/>
        <v>1</v>
      </c>
      <c r="K4602" s="2">
        <v>40</v>
      </c>
      <c r="L4602" s="3">
        <v>9141.64</v>
      </c>
      <c r="M4602" s="4">
        <v>0.04</v>
      </c>
      <c r="N4602" s="5" t="s">
        <v>34</v>
      </c>
      <c r="O4602" s="3">
        <v>-528.65</v>
      </c>
      <c r="P4602" s="3">
        <v>218.75</v>
      </c>
      <c r="Q4602" s="3">
        <v>69.64</v>
      </c>
      <c r="R4602" s="5" t="s">
        <v>2313</v>
      </c>
      <c r="S4602" s="5" t="s">
        <v>3209</v>
      </c>
      <c r="T4602" s="5" t="str">
        <f t="shared" si="427"/>
        <v>Dave Brooks</v>
      </c>
      <c r="U4602" t="s">
        <v>1988</v>
      </c>
      <c r="V4602" s="5" t="s">
        <v>47</v>
      </c>
      <c r="W4602" s="5" t="s">
        <v>57</v>
      </c>
      <c r="X4602" s="5" t="s">
        <v>107</v>
      </c>
      <c r="Y4602" s="5" t="s">
        <v>397</v>
      </c>
      <c r="Z4602" s="5" t="s">
        <v>106</v>
      </c>
      <c r="AA4602" s="4">
        <v>0.72</v>
      </c>
      <c r="AB4602" s="1">
        <v>39845</v>
      </c>
      <c r="AC4602" s="1">
        <v>26605</v>
      </c>
      <c r="AD4602">
        <f t="shared" si="428"/>
        <v>1</v>
      </c>
      <c r="AE4602">
        <f t="shared" ca="1" si="429"/>
        <v>51</v>
      </c>
      <c r="AF4602" t="str">
        <f t="shared" ca="1" si="430"/>
        <v>18-64</v>
      </c>
      <c r="AG4602" s="3">
        <f t="shared" si="431"/>
        <v>7.2075624999999999</v>
      </c>
      <c r="AH4602" t="str">
        <f>_xlfn.IFNA(VLOOKUP(Sales_Transactions[[#This Row],[Order ID]],Returned_Items[#All],2,FALSE),"Not Returned")</f>
        <v>Not Returned</v>
      </c>
    </row>
    <row r="4603" spans="1:34" x14ac:dyDescent="0.25">
      <c r="A4603">
        <v>55140</v>
      </c>
      <c r="C4603" t="s">
        <v>1289</v>
      </c>
      <c r="D4603" s="2" t="str">
        <f>TEXT(MID(Sales_Transactions[[#This Row],[Order Date]],2,5),"d/m/yyy")</f>
        <v>4/7/2010</v>
      </c>
      <c r="E4603" s="2" t="str">
        <f>TEXT(MID(Sales_Transactions[[#This Row],[Order Date]],2,5),"d")</f>
        <v>4</v>
      </c>
      <c r="F4603" s="2" t="str">
        <f>TEXT(MID(Sales_Transactions[[#This Row],[Order Date]],2,5),"m")</f>
        <v>7</v>
      </c>
      <c r="G4603" s="2" t="str">
        <f>TEXT(MID(Sales_Transactions[[#This Row],[Order Date]],2,5),"yyy")</f>
        <v>2010</v>
      </c>
      <c r="H4603" s="2" t="str">
        <f>TEXT(MID(Sales_Transactions[[#This Row],[Order Date]],2,5),"yyy/m")</f>
        <v>2010/7</v>
      </c>
      <c r="I4603" t="s">
        <v>101</v>
      </c>
      <c r="J4603">
        <f t="shared" si="426"/>
        <v>1</v>
      </c>
      <c r="K4603" s="2">
        <v>39</v>
      </c>
      <c r="L4603" s="3">
        <v>438.8</v>
      </c>
      <c r="M4603" s="4">
        <v>0.09</v>
      </c>
      <c r="N4603" s="5" t="s">
        <v>23</v>
      </c>
      <c r="O4603" s="3">
        <v>-84.19</v>
      </c>
      <c r="P4603" s="3">
        <v>11.7</v>
      </c>
      <c r="Q4603" s="3">
        <v>6.96</v>
      </c>
      <c r="R4603" s="5" t="s">
        <v>2229</v>
      </c>
      <c r="S4603" s="5" t="s">
        <v>2230</v>
      </c>
      <c r="T4603" s="5" t="str">
        <f t="shared" si="427"/>
        <v>Candace McMahon</v>
      </c>
      <c r="U4603" t="s">
        <v>1988</v>
      </c>
      <c r="V4603" s="5" t="s">
        <v>47</v>
      </c>
      <c r="W4603" s="5" t="s">
        <v>28</v>
      </c>
      <c r="X4603" s="5" t="s">
        <v>38</v>
      </c>
      <c r="Y4603" s="5" t="s">
        <v>2139</v>
      </c>
      <c r="Z4603" s="5" t="s">
        <v>56</v>
      </c>
      <c r="AA4603" s="4">
        <v>0.5</v>
      </c>
      <c r="AB4603" s="1">
        <v>40365</v>
      </c>
      <c r="AC4603" s="1">
        <v>26523</v>
      </c>
      <c r="AD4603">
        <f t="shared" si="428"/>
        <v>2</v>
      </c>
      <c r="AE4603">
        <f t="shared" ca="1" si="429"/>
        <v>51</v>
      </c>
      <c r="AF4603" t="str">
        <f t="shared" ca="1" si="430"/>
        <v>18-64</v>
      </c>
      <c r="AG4603" s="3">
        <f t="shared" si="431"/>
        <v>0.4781915384615385</v>
      </c>
      <c r="AH4603" t="str">
        <f>_xlfn.IFNA(VLOOKUP(Sales_Transactions[[#This Row],[Order ID]],Returned_Items[#All],2,FALSE),"Not Returned")</f>
        <v>Not Returned</v>
      </c>
    </row>
    <row r="4604" spans="1:34" x14ac:dyDescent="0.25">
      <c r="A4604">
        <v>56550</v>
      </c>
      <c r="C4604" t="s">
        <v>817</v>
      </c>
      <c r="D4604" s="2" t="str">
        <f>TEXT(MID(Sales_Transactions[[#This Row],[Order Date]],2,5),"d/m/yyy")</f>
        <v>8/4/2011</v>
      </c>
      <c r="E4604" s="2" t="str">
        <f>TEXT(MID(Sales_Transactions[[#This Row],[Order Date]],2,5),"d")</f>
        <v>8</v>
      </c>
      <c r="F4604" s="2" t="str">
        <f>TEXT(MID(Sales_Transactions[[#This Row],[Order Date]],2,5),"m")</f>
        <v>4</v>
      </c>
      <c r="G4604" s="2" t="str">
        <f>TEXT(MID(Sales_Transactions[[#This Row],[Order Date]],2,5),"yyy")</f>
        <v>2011</v>
      </c>
      <c r="H4604" s="2" t="str">
        <f>TEXT(MID(Sales_Transactions[[#This Row],[Order Date]],2,5),"yyy/m")</f>
        <v>2011/4</v>
      </c>
      <c r="I4604" t="s">
        <v>52</v>
      </c>
      <c r="J4604">
        <f t="shared" si="426"/>
        <v>1</v>
      </c>
      <c r="K4604" s="2">
        <v>33</v>
      </c>
      <c r="L4604" s="3">
        <v>647.77</v>
      </c>
      <c r="M4604" s="4">
        <v>0.09</v>
      </c>
      <c r="N4604" s="5" t="s">
        <v>23</v>
      </c>
      <c r="O4604" s="3">
        <v>166.85</v>
      </c>
      <c r="P4604" s="3">
        <v>19.98</v>
      </c>
      <c r="Q4604" s="3">
        <v>5.77</v>
      </c>
      <c r="R4604" s="5" t="s">
        <v>198</v>
      </c>
      <c r="S4604" s="5" t="s">
        <v>2328</v>
      </c>
      <c r="T4604" s="5" t="str">
        <f t="shared" si="427"/>
        <v>Frank Hawley</v>
      </c>
      <c r="U4604" t="s">
        <v>1988</v>
      </c>
      <c r="V4604" s="5" t="s">
        <v>74</v>
      </c>
      <c r="W4604" s="5" t="s">
        <v>28</v>
      </c>
      <c r="X4604" s="5" t="s">
        <v>75</v>
      </c>
      <c r="Y4604" s="5" t="s">
        <v>300</v>
      </c>
      <c r="Z4604" s="5" t="s">
        <v>43</v>
      </c>
      <c r="AA4604" s="4">
        <v>0.38</v>
      </c>
      <c r="AB4604" s="1">
        <v>40644</v>
      </c>
      <c r="AC4604" s="1">
        <v>26316</v>
      </c>
      <c r="AD4604">
        <f t="shared" si="428"/>
        <v>3</v>
      </c>
      <c r="AE4604">
        <f t="shared" ca="1" si="429"/>
        <v>52</v>
      </c>
      <c r="AF4604" t="str">
        <f t="shared" ca="1" si="430"/>
        <v>18-64</v>
      </c>
      <c r="AG4604" s="3">
        <f t="shared" si="431"/>
        <v>0.77975812121212118</v>
      </c>
      <c r="AH4604" t="str">
        <f>_xlfn.IFNA(VLOOKUP(Sales_Transactions[[#This Row],[Order ID]],Returned_Items[#All],2,FALSE),"Not Returned")</f>
        <v>Not Returned</v>
      </c>
    </row>
    <row r="4605" spans="1:34" x14ac:dyDescent="0.25">
      <c r="A4605">
        <v>57447</v>
      </c>
      <c r="C4605" t="s">
        <v>311</v>
      </c>
      <c r="D4605" s="2" t="str">
        <f>TEXT(MID(Sales_Transactions[[#This Row],[Order Date]],2,5),"d/m/yyy")</f>
        <v>4/7/2011</v>
      </c>
      <c r="E4605" s="2" t="str">
        <f>TEXT(MID(Sales_Transactions[[#This Row],[Order Date]],2,5),"d")</f>
        <v>4</v>
      </c>
      <c r="F4605" s="2" t="str">
        <f>TEXT(MID(Sales_Transactions[[#This Row],[Order Date]],2,5),"m")</f>
        <v>7</v>
      </c>
      <c r="G4605" s="2" t="str">
        <f>TEXT(MID(Sales_Transactions[[#This Row],[Order Date]],2,5),"yyy")</f>
        <v>2011</v>
      </c>
      <c r="H4605" s="2" t="str">
        <f>TEXT(MID(Sales_Transactions[[#This Row],[Order Date]],2,5),"yyy/m")</f>
        <v>2011/7</v>
      </c>
      <c r="I4605" t="s">
        <v>52</v>
      </c>
      <c r="J4605">
        <f t="shared" si="426"/>
        <v>1</v>
      </c>
      <c r="K4605" s="2">
        <v>39</v>
      </c>
      <c r="L4605" s="3">
        <v>315.88</v>
      </c>
      <c r="M4605" s="4">
        <v>0.09</v>
      </c>
      <c r="N4605" s="5" t="s">
        <v>23</v>
      </c>
      <c r="O4605" s="3">
        <v>-60.4</v>
      </c>
      <c r="P4605" s="3">
        <v>8.4600000000000009</v>
      </c>
      <c r="Q4605" s="3">
        <v>3.62</v>
      </c>
      <c r="R4605" s="5" t="s">
        <v>136</v>
      </c>
      <c r="S4605" s="5" t="s">
        <v>137</v>
      </c>
      <c r="T4605" s="5" t="str">
        <f t="shared" si="427"/>
        <v>Grant Carroll</v>
      </c>
      <c r="U4605" t="s">
        <v>1988</v>
      </c>
      <c r="V4605" s="5" t="s">
        <v>47</v>
      </c>
      <c r="W4605" s="5" t="s">
        <v>48</v>
      </c>
      <c r="X4605" s="5" t="s">
        <v>87</v>
      </c>
      <c r="Y4605" s="5" t="s">
        <v>2178</v>
      </c>
      <c r="Z4605" s="5" t="s">
        <v>60</v>
      </c>
      <c r="AA4605" s="4">
        <v>0.61</v>
      </c>
      <c r="AB4605" s="1">
        <v>40728</v>
      </c>
      <c r="AC4605" s="1">
        <v>25086</v>
      </c>
      <c r="AD4605">
        <f t="shared" si="428"/>
        <v>0</v>
      </c>
      <c r="AE4605">
        <f t="shared" ca="1" si="429"/>
        <v>55</v>
      </c>
      <c r="AF4605" t="str">
        <f t="shared" ca="1" si="430"/>
        <v>18-64</v>
      </c>
      <c r="AG4605" s="3">
        <f t="shared" si="431"/>
        <v>0.30954835897435901</v>
      </c>
      <c r="AH4605" t="str">
        <f>_xlfn.IFNA(VLOOKUP(Sales_Transactions[[#This Row],[Order ID]],Returned_Items[#All],2,FALSE),"Not Returned")</f>
        <v>Not Returned</v>
      </c>
    </row>
    <row r="4606" spans="1:34" x14ac:dyDescent="0.25">
      <c r="A4606">
        <v>57447</v>
      </c>
      <c r="C4606" t="s">
        <v>311</v>
      </c>
      <c r="D4606" s="2" t="str">
        <f>TEXT(MID(Sales_Transactions[[#This Row],[Order Date]],2,5),"d/m/yyy")</f>
        <v>4/7/2011</v>
      </c>
      <c r="E4606" s="2" t="str">
        <f>TEXT(MID(Sales_Transactions[[#This Row],[Order Date]],2,5),"d")</f>
        <v>4</v>
      </c>
      <c r="F4606" s="2" t="str">
        <f>TEXT(MID(Sales_Transactions[[#This Row],[Order Date]],2,5),"m")</f>
        <v>7</v>
      </c>
      <c r="G4606" s="2" t="str">
        <f>TEXT(MID(Sales_Transactions[[#This Row],[Order Date]],2,5),"yyy")</f>
        <v>2011</v>
      </c>
      <c r="H4606" s="2" t="str">
        <f>TEXT(MID(Sales_Transactions[[#This Row],[Order Date]],2,5),"yyy/m")</f>
        <v>2011/7</v>
      </c>
      <c r="I4606" t="s">
        <v>52</v>
      </c>
      <c r="J4606">
        <f t="shared" si="426"/>
        <v>1</v>
      </c>
      <c r="K4606" s="2">
        <v>8</v>
      </c>
      <c r="L4606" s="3">
        <v>258.11</v>
      </c>
      <c r="M4606" s="4">
        <v>0.06</v>
      </c>
      <c r="N4606" s="5" t="s">
        <v>23</v>
      </c>
      <c r="O4606" s="3">
        <v>-113.6</v>
      </c>
      <c r="P4606" s="3">
        <v>30.98</v>
      </c>
      <c r="Q4606" s="3">
        <v>6.5</v>
      </c>
      <c r="R4606" s="5" t="s">
        <v>136</v>
      </c>
      <c r="S4606" s="5" t="s">
        <v>137</v>
      </c>
      <c r="T4606" s="5" t="str">
        <f t="shared" si="427"/>
        <v>Grant Carroll</v>
      </c>
      <c r="U4606" t="s">
        <v>1988</v>
      </c>
      <c r="V4606" s="5" t="s">
        <v>47</v>
      </c>
      <c r="W4606" s="5" t="s">
        <v>48</v>
      </c>
      <c r="X4606" s="5" t="s">
        <v>87</v>
      </c>
      <c r="Y4606" s="5" t="s">
        <v>1389</v>
      </c>
      <c r="Z4606" s="5" t="s">
        <v>43</v>
      </c>
      <c r="AA4606" s="4">
        <v>0.79</v>
      </c>
      <c r="AB4606" s="1">
        <v>40731</v>
      </c>
      <c r="AC4606" s="1">
        <v>25186</v>
      </c>
      <c r="AD4606">
        <f t="shared" si="428"/>
        <v>3</v>
      </c>
      <c r="AE4606">
        <f t="shared" ca="1" si="429"/>
        <v>55</v>
      </c>
      <c r="AF4606" t="str">
        <f t="shared" ca="1" si="430"/>
        <v>18-64</v>
      </c>
      <c r="AG4606" s="3">
        <f t="shared" si="431"/>
        <v>4.6826764999999995</v>
      </c>
      <c r="AH4606" t="str">
        <f>_xlfn.IFNA(VLOOKUP(Sales_Transactions[[#This Row],[Order ID]],Returned_Items[#All],2,FALSE),"Not Returned")</f>
        <v>Not Returned</v>
      </c>
    </row>
    <row r="4607" spans="1:34" x14ac:dyDescent="0.25">
      <c r="A4607">
        <v>1185</v>
      </c>
      <c r="C4607" t="s">
        <v>2726</v>
      </c>
      <c r="D4607" s="2" t="str">
        <f>TEXT(MID(Sales_Transactions[[#This Row],[Order Date]],2,5),"d/m/yyy")</f>
        <v>23/8/2012</v>
      </c>
      <c r="E4607" s="2" t="str">
        <f>TEXT(MID(Sales_Transactions[[#This Row],[Order Date]],2,5),"d")</f>
        <v>23</v>
      </c>
      <c r="F4607" s="2" t="str">
        <f>TEXT(MID(Sales_Transactions[[#This Row],[Order Date]],2,5),"m")</f>
        <v>8</v>
      </c>
      <c r="G4607" s="2" t="str">
        <f>TEXT(MID(Sales_Transactions[[#This Row],[Order Date]],2,5),"yyy")</f>
        <v>2012</v>
      </c>
      <c r="H4607" s="2" t="str">
        <f>TEXT(MID(Sales_Transactions[[#This Row],[Order Date]],2,5),"yyy/m")</f>
        <v>2012/8</v>
      </c>
      <c r="I4607" t="s">
        <v>22</v>
      </c>
      <c r="J4607">
        <f t="shared" si="426"/>
        <v>2</v>
      </c>
      <c r="K4607" s="2">
        <v>7</v>
      </c>
      <c r="L4607" s="3">
        <v>374.78</v>
      </c>
      <c r="M4607" s="4">
        <v>0.09</v>
      </c>
      <c r="N4607" s="5" t="s">
        <v>23</v>
      </c>
      <c r="O4607" s="3">
        <v>20.03</v>
      </c>
      <c r="P4607" s="3">
        <v>55.48</v>
      </c>
      <c r="Q4607" s="3">
        <v>14.3</v>
      </c>
      <c r="R4607" s="5" t="s">
        <v>3212</v>
      </c>
      <c r="S4607" s="5" t="s">
        <v>3213</v>
      </c>
      <c r="T4607" s="5" t="str">
        <f t="shared" si="427"/>
        <v>Ionia McGrath</v>
      </c>
      <c r="U4607" t="s">
        <v>855</v>
      </c>
      <c r="V4607" s="5" t="s">
        <v>74</v>
      </c>
      <c r="W4607" s="5" t="s">
        <v>28</v>
      </c>
      <c r="X4607" s="5" t="s">
        <v>75</v>
      </c>
      <c r="Y4607" s="5" t="s">
        <v>848</v>
      </c>
      <c r="Z4607" s="5" t="s">
        <v>43</v>
      </c>
      <c r="AA4607" s="4">
        <v>0.37</v>
      </c>
      <c r="AB4607" s="1">
        <v>41148</v>
      </c>
      <c r="AC4607" s="1">
        <v>25074</v>
      </c>
      <c r="AD4607">
        <f t="shared" si="428"/>
        <v>4</v>
      </c>
      <c r="AE4607">
        <f t="shared" ca="1" si="429"/>
        <v>55</v>
      </c>
      <c r="AF4607" t="str">
        <f t="shared" ca="1" si="430"/>
        <v>18-64</v>
      </c>
      <c r="AG4607" s="3">
        <f t="shared" si="431"/>
        <v>9.9614382857142854</v>
      </c>
      <c r="AH4607" t="str">
        <f>_xlfn.IFNA(VLOOKUP(Sales_Transactions[[#This Row],[Order ID]],Returned_Items[#All],2,FALSE),"Not Returned")</f>
        <v>Not Returned</v>
      </c>
    </row>
    <row r="4608" spans="1:34" x14ac:dyDescent="0.25">
      <c r="A4608">
        <v>2149</v>
      </c>
      <c r="C4608" t="s">
        <v>114</v>
      </c>
      <c r="D4608" s="2" t="str">
        <f>TEXT(MID(Sales_Transactions[[#This Row],[Order Date]],2,5),"d/m/yyy")</f>
        <v>12/3/2010</v>
      </c>
      <c r="E4608" s="2" t="str">
        <f>TEXT(MID(Sales_Transactions[[#This Row],[Order Date]],2,5),"d")</f>
        <v>12</v>
      </c>
      <c r="F4608" s="2" t="str">
        <f>TEXT(MID(Sales_Transactions[[#This Row],[Order Date]],2,5),"m")</f>
        <v>3</v>
      </c>
      <c r="G4608" s="2" t="str">
        <f>TEXT(MID(Sales_Transactions[[#This Row],[Order Date]],2,5),"yyy")</f>
        <v>2010</v>
      </c>
      <c r="H4608" s="2" t="str">
        <f>TEXT(MID(Sales_Transactions[[#This Row],[Order Date]],2,5),"yyy/m")</f>
        <v>2010/3</v>
      </c>
      <c r="I4608" t="s">
        <v>22</v>
      </c>
      <c r="J4608">
        <f t="shared" si="426"/>
        <v>2</v>
      </c>
      <c r="K4608" s="2">
        <v>4</v>
      </c>
      <c r="L4608" s="3">
        <v>43.56</v>
      </c>
      <c r="M4608" s="4">
        <v>0.01</v>
      </c>
      <c r="N4608" s="5" t="s">
        <v>23</v>
      </c>
      <c r="O4608" s="3">
        <v>21.21</v>
      </c>
      <c r="P4608" s="3">
        <v>9.3800000000000008</v>
      </c>
      <c r="Q4608" s="3">
        <v>4.93</v>
      </c>
      <c r="R4608" s="5" t="s">
        <v>3214</v>
      </c>
      <c r="S4608" s="5" t="s">
        <v>3215</v>
      </c>
      <c r="T4608" s="5" t="str">
        <f t="shared" si="427"/>
        <v>Lori Olson</v>
      </c>
      <c r="U4608" t="s">
        <v>855</v>
      </c>
      <c r="V4608" s="5" t="s">
        <v>37</v>
      </c>
      <c r="W4608" s="5" t="s">
        <v>57</v>
      </c>
      <c r="X4608" s="5" t="s">
        <v>58</v>
      </c>
      <c r="Y4608" s="5" t="s">
        <v>2130</v>
      </c>
      <c r="Z4608" s="5" t="s">
        <v>43</v>
      </c>
      <c r="AA4608" s="4">
        <v>0.56999999999999995</v>
      </c>
      <c r="AB4608" s="1">
        <v>40253</v>
      </c>
      <c r="AC4608" s="1">
        <v>25183</v>
      </c>
      <c r="AD4608">
        <f t="shared" si="428"/>
        <v>4</v>
      </c>
      <c r="AE4608">
        <f t="shared" ca="1" si="429"/>
        <v>55</v>
      </c>
      <c r="AF4608" t="str">
        <f t="shared" ca="1" si="430"/>
        <v>18-64</v>
      </c>
      <c r="AG4608" s="3">
        <f t="shared" si="431"/>
        <v>3.5772655000000002</v>
      </c>
      <c r="AH4608" t="str">
        <f>_xlfn.IFNA(VLOOKUP(Sales_Transactions[[#This Row],[Order ID]],Returned_Items[#All],2,FALSE),"Not Returned")</f>
        <v>Not Returned</v>
      </c>
    </row>
    <row r="4609" spans="1:34" x14ac:dyDescent="0.25">
      <c r="A4609">
        <v>2466</v>
      </c>
      <c r="C4609" t="s">
        <v>960</v>
      </c>
      <c r="D4609" s="2" t="str">
        <f>TEXT(MID(Sales_Transactions[[#This Row],[Order Date]],2,5),"d/m/yyy")</f>
        <v>5/3/2009</v>
      </c>
      <c r="E4609" s="2" t="str">
        <f>TEXT(MID(Sales_Transactions[[#This Row],[Order Date]],2,5),"d")</f>
        <v>5</v>
      </c>
      <c r="F4609" s="2" t="str">
        <f>TEXT(MID(Sales_Transactions[[#This Row],[Order Date]],2,5),"m")</f>
        <v>3</v>
      </c>
      <c r="G4609" s="2" t="str">
        <f>TEXT(MID(Sales_Transactions[[#This Row],[Order Date]],2,5),"yyy")</f>
        <v>2009</v>
      </c>
      <c r="H4609" s="2" t="str">
        <f>TEXT(MID(Sales_Transactions[[#This Row],[Order Date]],2,5),"yyy/m")</f>
        <v>2009/3</v>
      </c>
      <c r="I4609" t="s">
        <v>101</v>
      </c>
      <c r="J4609">
        <f t="shared" si="426"/>
        <v>1</v>
      </c>
      <c r="K4609" s="2">
        <v>25</v>
      </c>
      <c r="L4609" s="3">
        <v>2553.84</v>
      </c>
      <c r="M4609" s="4">
        <v>0.05</v>
      </c>
      <c r="N4609" s="5" t="s">
        <v>23</v>
      </c>
      <c r="O4609" s="3">
        <v>553.70000000000005</v>
      </c>
      <c r="P4609" s="3">
        <v>107.53</v>
      </c>
      <c r="Q4609" s="3">
        <v>5.81</v>
      </c>
      <c r="R4609" s="5" t="s">
        <v>3216</v>
      </c>
      <c r="S4609" s="5" t="s">
        <v>191</v>
      </c>
      <c r="T4609" s="5" t="str">
        <f t="shared" si="427"/>
        <v>Quincy Jones</v>
      </c>
      <c r="U4609" t="s">
        <v>855</v>
      </c>
      <c r="V4609" s="5" t="s">
        <v>74</v>
      </c>
      <c r="W4609" s="5" t="s">
        <v>57</v>
      </c>
      <c r="X4609" s="5" t="s">
        <v>58</v>
      </c>
      <c r="Y4609" s="5" t="s">
        <v>788</v>
      </c>
      <c r="Z4609" s="5" t="s">
        <v>56</v>
      </c>
      <c r="AA4609" s="4">
        <v>0.65</v>
      </c>
      <c r="AB4609" s="1">
        <v>39878</v>
      </c>
      <c r="AC4609" s="1">
        <v>25103</v>
      </c>
      <c r="AD4609">
        <f t="shared" si="428"/>
        <v>1</v>
      </c>
      <c r="AE4609">
        <f t="shared" ca="1" si="429"/>
        <v>55</v>
      </c>
      <c r="AF4609" t="str">
        <f t="shared" ca="1" si="430"/>
        <v>18-64</v>
      </c>
      <c r="AG4609" s="3">
        <f t="shared" si="431"/>
        <v>4.5314494000000005</v>
      </c>
      <c r="AH4609" t="str">
        <f>_xlfn.IFNA(VLOOKUP(Sales_Transactions[[#This Row],[Order ID]],Returned_Items[#All],2,FALSE),"Not Returned")</f>
        <v>Not Returned</v>
      </c>
    </row>
    <row r="4610" spans="1:34" x14ac:dyDescent="0.25">
      <c r="A4610">
        <v>3493</v>
      </c>
      <c r="C4610" t="s">
        <v>293</v>
      </c>
      <c r="D4610" s="2" t="str">
        <f>TEXT(MID(Sales_Transactions[[#This Row],[Order Date]],2,5),"d/m/yyy")</f>
        <v>23/8/2010</v>
      </c>
      <c r="E4610" s="2" t="str">
        <f>TEXT(MID(Sales_Transactions[[#This Row],[Order Date]],2,5),"d")</f>
        <v>23</v>
      </c>
      <c r="F4610" s="2" t="str">
        <f>TEXT(MID(Sales_Transactions[[#This Row],[Order Date]],2,5),"m")</f>
        <v>8</v>
      </c>
      <c r="G4610" s="2" t="str">
        <f>TEXT(MID(Sales_Transactions[[#This Row],[Order Date]],2,5),"yyy")</f>
        <v>2010</v>
      </c>
      <c r="H4610" s="2" t="str">
        <f>TEXT(MID(Sales_Transactions[[#This Row],[Order Date]],2,5),"yyy/m")</f>
        <v>2010/8</v>
      </c>
      <c r="I4610" t="s">
        <v>33</v>
      </c>
      <c r="J4610">
        <f t="shared" ref="J4610:J4673" si="432">IF(I4610="Making Critical",5,IF(I4610="High",4,IF(I4610="Medium",3,IF(I4610="Low",2,1))))</f>
        <v>4</v>
      </c>
      <c r="K4610" s="2">
        <v>48</v>
      </c>
      <c r="L4610" s="3">
        <v>7518.12</v>
      </c>
      <c r="M4610" s="4">
        <v>0.04</v>
      </c>
      <c r="N4610" s="5" t="s">
        <v>23</v>
      </c>
      <c r="O4610" s="3">
        <v>1027.6300000000001</v>
      </c>
      <c r="P4610" s="3">
        <v>152.47999999999999</v>
      </c>
      <c r="Q4610" s="3">
        <v>6.5</v>
      </c>
      <c r="R4610" s="5" t="s">
        <v>1561</v>
      </c>
      <c r="S4610" s="5" t="s">
        <v>191</v>
      </c>
      <c r="T4610" s="5" t="str">
        <f t="shared" ref="T4610:T4673" si="433">R4610 &amp; " " &amp; S4610</f>
        <v>Patrick Jones</v>
      </c>
      <c r="U4610" t="s">
        <v>855</v>
      </c>
      <c r="V4610" s="5" t="s">
        <v>74</v>
      </c>
      <c r="W4610" s="5" t="s">
        <v>48</v>
      </c>
      <c r="X4610" s="5" t="s">
        <v>87</v>
      </c>
      <c r="Y4610" s="5" t="s">
        <v>1470</v>
      </c>
      <c r="Z4610" s="5" t="s">
        <v>43</v>
      </c>
      <c r="AA4610" s="4">
        <v>0.74</v>
      </c>
      <c r="AB4610" s="1">
        <v>40415</v>
      </c>
      <c r="AC4610" s="1">
        <v>28259</v>
      </c>
      <c r="AD4610">
        <f t="shared" ref="AD4610:AD4673" si="434">_xlfn.DAYS(AB4610,D4610)</f>
        <v>2</v>
      </c>
      <c r="AE4610">
        <f t="shared" ref="AE4610:AE4673" ca="1" si="435">DATEDIF(AC4610,TODAY(),"Y")</f>
        <v>47</v>
      </c>
      <c r="AF4610" t="str">
        <f t="shared" ref="AF4610:AF4673" ca="1" si="436">IF(AE4610&lt;18,"Under 18",IF(AE4610&lt;65,"18-64","Over 65"))</f>
        <v>18-64</v>
      </c>
      <c r="AG4610" s="3">
        <f t="shared" ref="AG4610:AG4673" si="437" xml:space="preserve"> (P4610 - (M4610 / 100) * P4610 + Q4610) / K4610</f>
        <v>3.3108126666666666</v>
      </c>
      <c r="AH4610" t="str">
        <f>_xlfn.IFNA(VLOOKUP(Sales_Transactions[[#This Row],[Order ID]],Returned_Items[#All],2,FALSE),"Not Returned")</f>
        <v>Not Returned</v>
      </c>
    </row>
    <row r="4611" spans="1:34" x14ac:dyDescent="0.25">
      <c r="A4611">
        <v>3588</v>
      </c>
      <c r="C4611" t="s">
        <v>2040</v>
      </c>
      <c r="D4611" s="2" t="str">
        <f>TEXT(MID(Sales_Transactions[[#This Row],[Order Date]],2,5),"d/m/yyy")</f>
        <v>18/3/2011</v>
      </c>
      <c r="E4611" s="2" t="str">
        <f>TEXT(MID(Sales_Transactions[[#This Row],[Order Date]],2,5),"d")</f>
        <v>18</v>
      </c>
      <c r="F4611" s="2" t="str">
        <f>TEXT(MID(Sales_Transactions[[#This Row],[Order Date]],2,5),"m")</f>
        <v>3</v>
      </c>
      <c r="G4611" s="2" t="str">
        <f>TEXT(MID(Sales_Transactions[[#This Row],[Order Date]],2,5),"yyy")</f>
        <v>2011</v>
      </c>
      <c r="H4611" s="2" t="str">
        <f>TEXT(MID(Sales_Transactions[[#This Row],[Order Date]],2,5),"yyy/m")</f>
        <v>2011/3</v>
      </c>
      <c r="I4611" t="s">
        <v>52</v>
      </c>
      <c r="J4611">
        <f t="shared" si="432"/>
        <v>1</v>
      </c>
      <c r="K4611" s="2">
        <v>42</v>
      </c>
      <c r="L4611" s="3">
        <v>374.38</v>
      </c>
      <c r="M4611" s="4">
        <v>0.03</v>
      </c>
      <c r="N4611" s="5" t="s">
        <v>23</v>
      </c>
      <c r="O4611" s="3">
        <v>-1.1599999999999999</v>
      </c>
      <c r="P4611" s="3">
        <v>8.67</v>
      </c>
      <c r="Q4611" s="3">
        <v>3.5</v>
      </c>
      <c r="R4611" s="5" t="s">
        <v>1561</v>
      </c>
      <c r="S4611" s="5" t="s">
        <v>191</v>
      </c>
      <c r="T4611" s="5" t="str">
        <f t="shared" si="433"/>
        <v>Patrick Jones</v>
      </c>
      <c r="U4611" t="s">
        <v>855</v>
      </c>
      <c r="V4611" s="5" t="s">
        <v>74</v>
      </c>
      <c r="W4611" s="5" t="s">
        <v>28</v>
      </c>
      <c r="X4611" s="5" t="s">
        <v>38</v>
      </c>
      <c r="Y4611" s="5" t="s">
        <v>1998</v>
      </c>
      <c r="Z4611" s="5" t="s">
        <v>43</v>
      </c>
      <c r="AA4611" s="4">
        <v>0.57999999999999996</v>
      </c>
      <c r="AB4611" s="1">
        <v>40621</v>
      </c>
      <c r="AC4611" s="1">
        <v>30724</v>
      </c>
      <c r="AD4611">
        <f t="shared" si="434"/>
        <v>1</v>
      </c>
      <c r="AE4611">
        <f t="shared" ca="1" si="435"/>
        <v>40</v>
      </c>
      <c r="AF4611" t="str">
        <f t="shared" ca="1" si="436"/>
        <v>18-64</v>
      </c>
      <c r="AG4611" s="3">
        <f t="shared" si="437"/>
        <v>0.28969997619047616</v>
      </c>
      <c r="AH4611" t="str">
        <f>_xlfn.IFNA(VLOOKUP(Sales_Transactions[[#This Row],[Order ID]],Returned_Items[#All],2,FALSE),"Not Returned")</f>
        <v>Not Returned</v>
      </c>
    </row>
    <row r="4612" spans="1:34" x14ac:dyDescent="0.25">
      <c r="A4612">
        <v>3588</v>
      </c>
      <c r="C4612" t="s">
        <v>2040</v>
      </c>
      <c r="D4612" s="2" t="str">
        <f>TEXT(MID(Sales_Transactions[[#This Row],[Order Date]],2,5),"d/m/yyy")</f>
        <v>18/3/2011</v>
      </c>
      <c r="E4612" s="2" t="str">
        <f>TEXT(MID(Sales_Transactions[[#This Row],[Order Date]],2,5),"d")</f>
        <v>18</v>
      </c>
      <c r="F4612" s="2" t="str">
        <f>TEXT(MID(Sales_Transactions[[#This Row],[Order Date]],2,5),"m")</f>
        <v>3</v>
      </c>
      <c r="G4612" s="2" t="str">
        <f>TEXT(MID(Sales_Transactions[[#This Row],[Order Date]],2,5),"yyy")</f>
        <v>2011</v>
      </c>
      <c r="H4612" s="2" t="str">
        <f>TEXT(MID(Sales_Transactions[[#This Row],[Order Date]],2,5),"yyy/m")</f>
        <v>2011/3</v>
      </c>
      <c r="I4612" t="s">
        <v>52</v>
      </c>
      <c r="J4612">
        <f t="shared" si="432"/>
        <v>1</v>
      </c>
      <c r="K4612" s="2">
        <v>21</v>
      </c>
      <c r="L4612" s="3">
        <v>1557.42</v>
      </c>
      <c r="M4612" s="4">
        <v>0.01</v>
      </c>
      <c r="N4612" s="5" t="s">
        <v>23</v>
      </c>
      <c r="O4612" s="3">
        <v>-123.81</v>
      </c>
      <c r="P4612" s="3">
        <v>73.98</v>
      </c>
      <c r="Q4612" s="3">
        <v>4</v>
      </c>
      <c r="R4612" s="5" t="s">
        <v>1561</v>
      </c>
      <c r="S4612" s="5" t="s">
        <v>191</v>
      </c>
      <c r="T4612" s="5" t="str">
        <f t="shared" si="433"/>
        <v>Patrick Jones</v>
      </c>
      <c r="U4612" t="s">
        <v>855</v>
      </c>
      <c r="V4612" s="5" t="s">
        <v>74</v>
      </c>
      <c r="W4612" s="5" t="s">
        <v>48</v>
      </c>
      <c r="X4612" s="5" t="s">
        <v>87</v>
      </c>
      <c r="Y4612" s="5" t="s">
        <v>1426</v>
      </c>
      <c r="Z4612" s="5" t="s">
        <v>43</v>
      </c>
      <c r="AA4612" s="4">
        <v>0.79</v>
      </c>
      <c r="AB4612" s="1">
        <v>40622</v>
      </c>
      <c r="AC4612" s="1">
        <v>30967</v>
      </c>
      <c r="AD4612">
        <f t="shared" si="434"/>
        <v>2</v>
      </c>
      <c r="AE4612">
        <f t="shared" ca="1" si="435"/>
        <v>39</v>
      </c>
      <c r="AF4612" t="str">
        <f t="shared" ca="1" si="436"/>
        <v>18-64</v>
      </c>
      <c r="AG4612" s="3">
        <f t="shared" si="437"/>
        <v>3.7129810476190479</v>
      </c>
      <c r="AH4612" t="str">
        <f>_xlfn.IFNA(VLOOKUP(Sales_Transactions[[#This Row],[Order ID]],Returned_Items[#All],2,FALSE),"Not Returned")</f>
        <v>Not Returned</v>
      </c>
    </row>
    <row r="4613" spans="1:34" x14ac:dyDescent="0.25">
      <c r="A4613">
        <v>3588</v>
      </c>
      <c r="C4613" t="s">
        <v>2040</v>
      </c>
      <c r="D4613" s="2" t="str">
        <f>TEXT(MID(Sales_Transactions[[#This Row],[Order Date]],2,5),"d/m/yyy")</f>
        <v>18/3/2011</v>
      </c>
      <c r="E4613" s="2" t="str">
        <f>TEXT(MID(Sales_Transactions[[#This Row],[Order Date]],2,5),"d")</f>
        <v>18</v>
      </c>
      <c r="F4613" s="2" t="str">
        <f>TEXT(MID(Sales_Transactions[[#This Row],[Order Date]],2,5),"m")</f>
        <v>3</v>
      </c>
      <c r="G4613" s="2" t="str">
        <f>TEXT(MID(Sales_Transactions[[#This Row],[Order Date]],2,5),"yyy")</f>
        <v>2011</v>
      </c>
      <c r="H4613" s="2" t="str">
        <f>TEXT(MID(Sales_Transactions[[#This Row],[Order Date]],2,5),"yyy/m")</f>
        <v>2011/3</v>
      </c>
      <c r="I4613" t="s">
        <v>52</v>
      </c>
      <c r="J4613">
        <f t="shared" si="432"/>
        <v>1</v>
      </c>
      <c r="K4613" s="2">
        <v>14</v>
      </c>
      <c r="L4613" s="3">
        <v>410.27</v>
      </c>
      <c r="M4613" s="4">
        <v>0.08</v>
      </c>
      <c r="N4613" s="5" t="s">
        <v>23</v>
      </c>
      <c r="O4613" s="3">
        <v>226.72</v>
      </c>
      <c r="P4613" s="3">
        <v>30.93</v>
      </c>
      <c r="Q4613" s="3">
        <v>3.92</v>
      </c>
      <c r="R4613" s="5" t="s">
        <v>1561</v>
      </c>
      <c r="S4613" s="5" t="s">
        <v>191</v>
      </c>
      <c r="T4613" s="5" t="str">
        <f t="shared" si="433"/>
        <v>Patrick Jones</v>
      </c>
      <c r="U4613" t="s">
        <v>855</v>
      </c>
      <c r="V4613" s="5" t="s">
        <v>74</v>
      </c>
      <c r="W4613" s="5" t="s">
        <v>57</v>
      </c>
      <c r="X4613" s="5" t="s">
        <v>58</v>
      </c>
      <c r="Y4613" s="5" t="s">
        <v>1352</v>
      </c>
      <c r="Z4613" s="5" t="s">
        <v>60</v>
      </c>
      <c r="AA4613" s="4">
        <v>0.44</v>
      </c>
      <c r="AB4613" s="1">
        <v>40622</v>
      </c>
      <c r="AC4613" s="1">
        <v>30174</v>
      </c>
      <c r="AD4613">
        <f t="shared" si="434"/>
        <v>2</v>
      </c>
      <c r="AE4613">
        <f t="shared" ca="1" si="435"/>
        <v>41</v>
      </c>
      <c r="AF4613" t="str">
        <f t="shared" ca="1" si="436"/>
        <v>18-64</v>
      </c>
      <c r="AG4613" s="3">
        <f t="shared" si="437"/>
        <v>2.4875182857142861</v>
      </c>
      <c r="AH4613" t="str">
        <f>_xlfn.IFNA(VLOOKUP(Sales_Transactions[[#This Row],[Order ID]],Returned_Items[#All],2,FALSE),"Not Returned")</f>
        <v>Not Returned</v>
      </c>
    </row>
    <row r="4614" spans="1:34" x14ac:dyDescent="0.25">
      <c r="A4614">
        <v>3588</v>
      </c>
      <c r="C4614" t="s">
        <v>2040</v>
      </c>
      <c r="D4614" s="2" t="str">
        <f>TEXT(MID(Sales_Transactions[[#This Row],[Order Date]],2,5),"d/m/yyy")</f>
        <v>18/3/2011</v>
      </c>
      <c r="E4614" s="2" t="str">
        <f>TEXT(MID(Sales_Transactions[[#This Row],[Order Date]],2,5),"d")</f>
        <v>18</v>
      </c>
      <c r="F4614" s="2" t="str">
        <f>TEXT(MID(Sales_Transactions[[#This Row],[Order Date]],2,5),"m")</f>
        <v>3</v>
      </c>
      <c r="G4614" s="2" t="str">
        <f>TEXT(MID(Sales_Transactions[[#This Row],[Order Date]],2,5),"yyy")</f>
        <v>2011</v>
      </c>
      <c r="H4614" s="2" t="str">
        <f>TEXT(MID(Sales_Transactions[[#This Row],[Order Date]],2,5),"yyy/m")</f>
        <v>2011/3</v>
      </c>
      <c r="I4614" t="s">
        <v>52</v>
      </c>
      <c r="J4614">
        <f t="shared" si="432"/>
        <v>1</v>
      </c>
      <c r="K4614" s="2">
        <v>18</v>
      </c>
      <c r="L4614" s="3">
        <v>1531.93</v>
      </c>
      <c r="M4614" s="4">
        <v>0.1</v>
      </c>
      <c r="N4614" s="5" t="s">
        <v>34</v>
      </c>
      <c r="O4614" s="3">
        <v>326.56</v>
      </c>
      <c r="P4614" s="3">
        <v>90.97</v>
      </c>
      <c r="Q4614" s="3">
        <v>14</v>
      </c>
      <c r="R4614" s="5" t="s">
        <v>1561</v>
      </c>
      <c r="S4614" s="5" t="s">
        <v>191</v>
      </c>
      <c r="T4614" s="5" t="str">
        <f t="shared" si="433"/>
        <v>Patrick Jones</v>
      </c>
      <c r="U4614" t="s">
        <v>855</v>
      </c>
      <c r="V4614" s="5" t="s">
        <v>74</v>
      </c>
      <c r="W4614" s="5" t="s">
        <v>48</v>
      </c>
      <c r="X4614" s="5" t="s">
        <v>324</v>
      </c>
      <c r="Y4614" s="5" t="s">
        <v>1323</v>
      </c>
      <c r="Z4614" s="5" t="s">
        <v>40</v>
      </c>
      <c r="AA4614" s="4">
        <v>0.36</v>
      </c>
      <c r="AB4614" s="1">
        <v>40620</v>
      </c>
      <c r="AC4614" s="1">
        <v>30048</v>
      </c>
      <c r="AD4614">
        <f t="shared" si="434"/>
        <v>0</v>
      </c>
      <c r="AE4614">
        <f t="shared" ca="1" si="435"/>
        <v>42</v>
      </c>
      <c r="AF4614" t="str">
        <f t="shared" ca="1" si="436"/>
        <v>18-64</v>
      </c>
      <c r="AG4614" s="3">
        <f t="shared" si="437"/>
        <v>5.8266127777777781</v>
      </c>
      <c r="AH4614" t="str">
        <f>_xlfn.IFNA(VLOOKUP(Sales_Transactions[[#This Row],[Order ID]],Returned_Items[#All],2,FALSE),"Not Returned")</f>
        <v>Not Returned</v>
      </c>
    </row>
    <row r="4615" spans="1:34" x14ac:dyDescent="0.25">
      <c r="A4615">
        <v>5957</v>
      </c>
      <c r="C4615" t="s">
        <v>3014</v>
      </c>
      <c r="D4615" s="2" t="str">
        <f>TEXT(MID(Sales_Transactions[[#This Row],[Order Date]],2,5),"d/m/yyy")</f>
        <v>26/12/2010</v>
      </c>
      <c r="E4615" s="2" t="str">
        <f>TEXT(MID(Sales_Transactions[[#This Row],[Order Date]],2,5),"d")</f>
        <v>26</v>
      </c>
      <c r="F4615" s="2" t="str">
        <f>TEXT(MID(Sales_Transactions[[#This Row],[Order Date]],2,5),"m")</f>
        <v>12</v>
      </c>
      <c r="G4615" s="2" t="str">
        <f>TEXT(MID(Sales_Transactions[[#This Row],[Order Date]],2,5),"yyy")</f>
        <v>2010</v>
      </c>
      <c r="H4615" s="2" t="str">
        <f>TEXT(MID(Sales_Transactions[[#This Row],[Order Date]],2,5),"yyy/m")</f>
        <v>2010/12</v>
      </c>
      <c r="I4615" t="s">
        <v>33</v>
      </c>
      <c r="J4615">
        <f t="shared" si="432"/>
        <v>4</v>
      </c>
      <c r="K4615" s="2">
        <v>15</v>
      </c>
      <c r="L4615" s="3">
        <v>68.319999999999993</v>
      </c>
      <c r="M4615" s="4">
        <v>0.05</v>
      </c>
      <c r="N4615" s="5" t="s">
        <v>23</v>
      </c>
      <c r="O4615" s="3">
        <v>-66.72</v>
      </c>
      <c r="P4615" s="3">
        <v>4.28</v>
      </c>
      <c r="Q4615" s="3">
        <v>6.72</v>
      </c>
      <c r="R4615" s="5" t="s">
        <v>3212</v>
      </c>
      <c r="S4615" s="5" t="s">
        <v>3213</v>
      </c>
      <c r="T4615" s="5" t="str">
        <f t="shared" si="433"/>
        <v>Ionia McGrath</v>
      </c>
      <c r="U4615" t="s">
        <v>855</v>
      </c>
      <c r="V4615" s="5" t="s">
        <v>27</v>
      </c>
      <c r="W4615" s="5" t="s">
        <v>28</v>
      </c>
      <c r="X4615" s="5" t="s">
        <v>75</v>
      </c>
      <c r="Y4615" s="5" t="s">
        <v>1777</v>
      </c>
      <c r="Z4615" s="5" t="s">
        <v>43</v>
      </c>
      <c r="AA4615" s="4">
        <v>0.4</v>
      </c>
      <c r="AB4615" s="1">
        <v>40539</v>
      </c>
      <c r="AC4615" s="1">
        <v>30209</v>
      </c>
      <c r="AD4615">
        <f t="shared" si="434"/>
        <v>1</v>
      </c>
      <c r="AE4615">
        <f t="shared" ca="1" si="435"/>
        <v>41</v>
      </c>
      <c r="AF4615" t="str">
        <f t="shared" ca="1" si="436"/>
        <v>18-64</v>
      </c>
      <c r="AG4615" s="3">
        <f t="shared" si="437"/>
        <v>0.73319066666666666</v>
      </c>
      <c r="AH4615" t="str">
        <f>_xlfn.IFNA(VLOOKUP(Sales_Transactions[[#This Row],[Order ID]],Returned_Items[#All],2,FALSE),"Not Returned")</f>
        <v>Not Returned</v>
      </c>
    </row>
    <row r="4616" spans="1:34" x14ac:dyDescent="0.25">
      <c r="A4616">
        <v>5957</v>
      </c>
      <c r="C4616" t="s">
        <v>3014</v>
      </c>
      <c r="D4616" s="2" t="str">
        <f>TEXT(MID(Sales_Transactions[[#This Row],[Order Date]],2,5),"d/m/yyy")</f>
        <v>26/12/2010</v>
      </c>
      <c r="E4616" s="2" t="str">
        <f>TEXT(MID(Sales_Transactions[[#This Row],[Order Date]],2,5),"d")</f>
        <v>26</v>
      </c>
      <c r="F4616" s="2" t="str">
        <f>TEXT(MID(Sales_Transactions[[#This Row],[Order Date]],2,5),"m")</f>
        <v>12</v>
      </c>
      <c r="G4616" s="2" t="str">
        <f>TEXT(MID(Sales_Transactions[[#This Row],[Order Date]],2,5),"yyy")</f>
        <v>2010</v>
      </c>
      <c r="H4616" s="2" t="str">
        <f>TEXT(MID(Sales_Transactions[[#This Row],[Order Date]],2,5),"yyy/m")</f>
        <v>2010/12</v>
      </c>
      <c r="I4616" t="s">
        <v>33</v>
      </c>
      <c r="J4616">
        <f t="shared" si="432"/>
        <v>4</v>
      </c>
      <c r="K4616" s="2">
        <v>3</v>
      </c>
      <c r="L4616" s="3">
        <v>536.38</v>
      </c>
      <c r="M4616" s="4">
        <v>0.03</v>
      </c>
      <c r="N4616" s="5" t="s">
        <v>34</v>
      </c>
      <c r="O4616" s="3">
        <v>-258.8</v>
      </c>
      <c r="P4616" s="3">
        <v>150.97999999999999</v>
      </c>
      <c r="Q4616" s="3">
        <v>66.27</v>
      </c>
      <c r="R4616" s="5" t="s">
        <v>3212</v>
      </c>
      <c r="S4616" s="5" t="s">
        <v>3213</v>
      </c>
      <c r="T4616" s="5" t="str">
        <f t="shared" si="433"/>
        <v>Ionia McGrath</v>
      </c>
      <c r="U4616" t="s">
        <v>855</v>
      </c>
      <c r="V4616" s="5" t="s">
        <v>27</v>
      </c>
      <c r="W4616" s="5" t="s">
        <v>57</v>
      </c>
      <c r="X4616" s="5" t="s">
        <v>104</v>
      </c>
      <c r="Y4616" s="5" t="s">
        <v>525</v>
      </c>
      <c r="Z4616" s="5" t="s">
        <v>106</v>
      </c>
      <c r="AA4616" s="4">
        <v>0.65</v>
      </c>
      <c r="AB4616" s="1">
        <v>40540</v>
      </c>
      <c r="AC4616" s="1">
        <v>28808</v>
      </c>
      <c r="AD4616">
        <f t="shared" si="434"/>
        <v>2</v>
      </c>
      <c r="AE4616">
        <f t="shared" ca="1" si="435"/>
        <v>45</v>
      </c>
      <c r="AF4616" t="str">
        <f t="shared" ca="1" si="436"/>
        <v>18-64</v>
      </c>
      <c r="AG4616" s="3">
        <f t="shared" si="437"/>
        <v>72.401568666666662</v>
      </c>
      <c r="AH4616" t="str">
        <f>_xlfn.IFNA(VLOOKUP(Sales_Transactions[[#This Row],[Order ID]],Returned_Items[#All],2,FALSE),"Not Returned")</f>
        <v>Not Returned</v>
      </c>
    </row>
    <row r="4617" spans="1:34" x14ac:dyDescent="0.25">
      <c r="A4617">
        <v>5957</v>
      </c>
      <c r="C4617" t="s">
        <v>3014</v>
      </c>
      <c r="D4617" s="2" t="str">
        <f>TEXT(MID(Sales_Transactions[[#This Row],[Order Date]],2,5),"d/m/yyy")</f>
        <v>26/12/2010</v>
      </c>
      <c r="E4617" s="2" t="str">
        <f>TEXT(MID(Sales_Transactions[[#This Row],[Order Date]],2,5),"d")</f>
        <v>26</v>
      </c>
      <c r="F4617" s="2" t="str">
        <f>TEXT(MID(Sales_Transactions[[#This Row],[Order Date]],2,5),"m")</f>
        <v>12</v>
      </c>
      <c r="G4617" s="2" t="str">
        <f>TEXT(MID(Sales_Transactions[[#This Row],[Order Date]],2,5),"yyy")</f>
        <v>2010</v>
      </c>
      <c r="H4617" s="2" t="str">
        <f>TEXT(MID(Sales_Transactions[[#This Row],[Order Date]],2,5),"yyy/m")</f>
        <v>2010/12</v>
      </c>
      <c r="I4617" t="s">
        <v>33</v>
      </c>
      <c r="J4617">
        <f t="shared" si="432"/>
        <v>4</v>
      </c>
      <c r="K4617" s="2">
        <v>23</v>
      </c>
      <c r="L4617" s="3">
        <v>391.87549999999999</v>
      </c>
      <c r="M4617" s="4">
        <v>0.1</v>
      </c>
      <c r="N4617" s="5" t="s">
        <v>23</v>
      </c>
      <c r="O4617" s="3">
        <v>-38.020000000000003</v>
      </c>
      <c r="P4617" s="3">
        <v>20.99</v>
      </c>
      <c r="Q4617" s="3">
        <v>4.8099999999999996</v>
      </c>
      <c r="R4617" s="5" t="s">
        <v>3212</v>
      </c>
      <c r="S4617" s="5" t="s">
        <v>3213</v>
      </c>
      <c r="T4617" s="5" t="str">
        <f t="shared" si="433"/>
        <v>Ionia McGrath</v>
      </c>
      <c r="U4617" t="s">
        <v>855</v>
      </c>
      <c r="V4617" s="5" t="s">
        <v>27</v>
      </c>
      <c r="W4617" s="5" t="s">
        <v>48</v>
      </c>
      <c r="X4617" s="5" t="s">
        <v>49</v>
      </c>
      <c r="Y4617" s="5" t="s">
        <v>1298</v>
      </c>
      <c r="Z4617" s="5" t="s">
        <v>56</v>
      </c>
      <c r="AA4617" s="4">
        <v>0.57999999999999996</v>
      </c>
      <c r="AB4617" s="1">
        <v>40541</v>
      </c>
      <c r="AC4617" s="1">
        <v>28353</v>
      </c>
      <c r="AD4617">
        <f t="shared" si="434"/>
        <v>3</v>
      </c>
      <c r="AE4617">
        <f t="shared" ca="1" si="435"/>
        <v>46</v>
      </c>
      <c r="AF4617" t="str">
        <f t="shared" ca="1" si="436"/>
        <v>18-64</v>
      </c>
      <c r="AG4617" s="3">
        <f t="shared" si="437"/>
        <v>1.1208265217391302</v>
      </c>
      <c r="AH4617" t="str">
        <f>_xlfn.IFNA(VLOOKUP(Sales_Transactions[[#This Row],[Order ID]],Returned_Items[#All],2,FALSE),"Not Returned")</f>
        <v>Not Returned</v>
      </c>
    </row>
    <row r="4618" spans="1:34" x14ac:dyDescent="0.25">
      <c r="A4618">
        <v>6183</v>
      </c>
      <c r="C4618" t="s">
        <v>2319</v>
      </c>
      <c r="D4618" s="2" t="str">
        <f>TEXT(MID(Sales_Transactions[[#This Row],[Order Date]],2,5),"d/m/yyy")</f>
        <v>15/6/2012</v>
      </c>
      <c r="E4618" s="2" t="str">
        <f>TEXT(MID(Sales_Transactions[[#This Row],[Order Date]],2,5),"d")</f>
        <v>15</v>
      </c>
      <c r="F4618" s="2" t="str">
        <f>TEXT(MID(Sales_Transactions[[#This Row],[Order Date]],2,5),"m")</f>
        <v>6</v>
      </c>
      <c r="G4618" s="2" t="str">
        <f>TEXT(MID(Sales_Transactions[[#This Row],[Order Date]],2,5),"yyy")</f>
        <v>2012</v>
      </c>
      <c r="H4618" s="2" t="str">
        <f>TEXT(MID(Sales_Transactions[[#This Row],[Order Date]],2,5),"yyy/m")</f>
        <v>2012/6</v>
      </c>
      <c r="I4618" t="s">
        <v>78</v>
      </c>
      <c r="J4618">
        <f t="shared" si="432"/>
        <v>3</v>
      </c>
      <c r="K4618" s="2">
        <v>41</v>
      </c>
      <c r="L4618" s="3">
        <v>1991.93</v>
      </c>
      <c r="M4618" s="4">
        <v>0.02</v>
      </c>
      <c r="N4618" s="5" t="s">
        <v>23</v>
      </c>
      <c r="O4618" s="3">
        <v>951.5</v>
      </c>
      <c r="P4618" s="3">
        <v>48.94</v>
      </c>
      <c r="Q4618" s="3">
        <v>5.86</v>
      </c>
      <c r="R4618" s="5" t="s">
        <v>3212</v>
      </c>
      <c r="S4618" s="5" t="s">
        <v>3213</v>
      </c>
      <c r="T4618" s="5" t="str">
        <f t="shared" si="433"/>
        <v>Ionia McGrath</v>
      </c>
      <c r="U4618" t="s">
        <v>855</v>
      </c>
      <c r="V4618" s="5" t="s">
        <v>27</v>
      </c>
      <c r="W4618" s="5" t="s">
        <v>28</v>
      </c>
      <c r="X4618" s="5" t="s">
        <v>75</v>
      </c>
      <c r="Y4618" s="5" t="s">
        <v>2550</v>
      </c>
      <c r="Z4618" s="5" t="s">
        <v>43</v>
      </c>
      <c r="AA4618" s="4">
        <v>0.35</v>
      </c>
      <c r="AB4618" s="1">
        <v>41076</v>
      </c>
      <c r="AC4618" s="1">
        <v>28263</v>
      </c>
      <c r="AD4618">
        <f t="shared" si="434"/>
        <v>1</v>
      </c>
      <c r="AE4618">
        <f t="shared" ca="1" si="435"/>
        <v>47</v>
      </c>
      <c r="AF4618" t="str">
        <f t="shared" ca="1" si="436"/>
        <v>18-64</v>
      </c>
      <c r="AG4618" s="3">
        <f t="shared" si="437"/>
        <v>1.3363466341463415</v>
      </c>
      <c r="AH4618" t="str">
        <f>_xlfn.IFNA(VLOOKUP(Sales_Transactions[[#This Row],[Order ID]],Returned_Items[#All],2,FALSE),"Not Returned")</f>
        <v>Not Returned</v>
      </c>
    </row>
    <row r="4619" spans="1:34" x14ac:dyDescent="0.25">
      <c r="A4619">
        <v>6402</v>
      </c>
      <c r="C4619" t="s">
        <v>3217</v>
      </c>
      <c r="D4619" s="2" t="str">
        <f>TEXT(MID(Sales_Transactions[[#This Row],[Order Date]],2,5),"d/m/yyy")</f>
        <v>23/4/2011</v>
      </c>
      <c r="E4619" s="2" t="str">
        <f>TEXT(MID(Sales_Transactions[[#This Row],[Order Date]],2,5),"d")</f>
        <v>23</v>
      </c>
      <c r="F4619" s="2" t="str">
        <f>TEXT(MID(Sales_Transactions[[#This Row],[Order Date]],2,5),"m")</f>
        <v>4</v>
      </c>
      <c r="G4619" s="2" t="str">
        <f>TEXT(MID(Sales_Transactions[[#This Row],[Order Date]],2,5),"yyy")</f>
        <v>2011</v>
      </c>
      <c r="H4619" s="2" t="str">
        <f>TEXT(MID(Sales_Transactions[[#This Row],[Order Date]],2,5),"yyy/m")</f>
        <v>2011/4</v>
      </c>
      <c r="I4619" t="s">
        <v>22</v>
      </c>
      <c r="J4619">
        <f t="shared" si="432"/>
        <v>2</v>
      </c>
      <c r="K4619" s="2">
        <v>35</v>
      </c>
      <c r="L4619" s="3">
        <v>373.33</v>
      </c>
      <c r="M4619" s="4">
        <v>0.01</v>
      </c>
      <c r="N4619" s="5" t="s">
        <v>23</v>
      </c>
      <c r="O4619" s="3">
        <v>-22.18</v>
      </c>
      <c r="P4619" s="3">
        <v>10.23</v>
      </c>
      <c r="Q4619" s="3">
        <v>4.68</v>
      </c>
      <c r="R4619" s="5" t="s">
        <v>1773</v>
      </c>
      <c r="S4619" s="5" t="s">
        <v>1884</v>
      </c>
      <c r="T4619" s="5" t="str">
        <f t="shared" si="433"/>
        <v>Nathan Mautz</v>
      </c>
      <c r="U4619" t="s">
        <v>855</v>
      </c>
      <c r="V4619" s="5" t="s">
        <v>47</v>
      </c>
      <c r="W4619" s="5" t="s">
        <v>28</v>
      </c>
      <c r="X4619" s="5" t="s">
        <v>221</v>
      </c>
      <c r="Y4619" s="5" t="s">
        <v>1868</v>
      </c>
      <c r="Z4619" s="5" t="s">
        <v>60</v>
      </c>
      <c r="AA4619" s="4">
        <v>0.59</v>
      </c>
      <c r="AB4619" s="1">
        <v>40661</v>
      </c>
      <c r="AC4619" s="1">
        <v>28343</v>
      </c>
      <c r="AD4619">
        <f t="shared" si="434"/>
        <v>5</v>
      </c>
      <c r="AE4619">
        <f t="shared" ca="1" si="435"/>
        <v>47</v>
      </c>
      <c r="AF4619" t="str">
        <f t="shared" ca="1" si="436"/>
        <v>18-64</v>
      </c>
      <c r="AG4619" s="3">
        <f t="shared" si="437"/>
        <v>0.42597077142857143</v>
      </c>
      <c r="AH4619" t="str">
        <f>_xlfn.IFNA(VLOOKUP(Sales_Transactions[[#This Row],[Order ID]],Returned_Items[#All],2,FALSE),"Not Returned")</f>
        <v>Not Returned</v>
      </c>
    </row>
    <row r="4620" spans="1:34" x14ac:dyDescent="0.25">
      <c r="A4620">
        <v>6720</v>
      </c>
      <c r="C4620" t="s">
        <v>3195</v>
      </c>
      <c r="D4620" s="2" t="str">
        <f>TEXT(MID(Sales_Transactions[[#This Row],[Order Date]],2,5),"d/m/yyy")</f>
        <v>9/9/2010</v>
      </c>
      <c r="E4620" s="2" t="str">
        <f>TEXT(MID(Sales_Transactions[[#This Row],[Order Date]],2,5),"d")</f>
        <v>9</v>
      </c>
      <c r="F4620" s="2" t="str">
        <f>TEXT(MID(Sales_Transactions[[#This Row],[Order Date]],2,5),"m")</f>
        <v>9</v>
      </c>
      <c r="G4620" s="2" t="str">
        <f>TEXT(MID(Sales_Transactions[[#This Row],[Order Date]],2,5),"yyy")</f>
        <v>2010</v>
      </c>
      <c r="H4620" s="2" t="str">
        <f>TEXT(MID(Sales_Transactions[[#This Row],[Order Date]],2,5),"yyy/m")</f>
        <v>2010/9</v>
      </c>
      <c r="I4620" t="s">
        <v>52</v>
      </c>
      <c r="J4620">
        <f t="shared" si="432"/>
        <v>1</v>
      </c>
      <c r="K4620" s="2">
        <v>31</v>
      </c>
      <c r="L4620" s="3">
        <v>164.62</v>
      </c>
      <c r="M4620" s="4">
        <v>0.03</v>
      </c>
      <c r="N4620" s="5" t="s">
        <v>23</v>
      </c>
      <c r="O4620" s="3">
        <v>-93.71</v>
      </c>
      <c r="P4620" s="3">
        <v>5.18</v>
      </c>
      <c r="Q4620" s="3">
        <v>5.74</v>
      </c>
      <c r="R4620" s="5" t="s">
        <v>1561</v>
      </c>
      <c r="S4620" s="5" t="s">
        <v>191</v>
      </c>
      <c r="T4620" s="5" t="str">
        <f t="shared" si="433"/>
        <v>Patrick Jones</v>
      </c>
      <c r="U4620" t="s">
        <v>855</v>
      </c>
      <c r="V4620" s="5" t="s">
        <v>74</v>
      </c>
      <c r="W4620" s="5" t="s">
        <v>28</v>
      </c>
      <c r="X4620" s="5" t="s">
        <v>41</v>
      </c>
      <c r="Y4620" s="5" t="s">
        <v>1025</v>
      </c>
      <c r="Z4620" s="5" t="s">
        <v>43</v>
      </c>
      <c r="AA4620" s="4">
        <v>0.36</v>
      </c>
      <c r="AB4620" s="1">
        <v>40431</v>
      </c>
      <c r="AC4620" s="1">
        <v>28182</v>
      </c>
      <c r="AD4620">
        <f t="shared" si="434"/>
        <v>1</v>
      </c>
      <c r="AE4620">
        <f t="shared" ca="1" si="435"/>
        <v>47</v>
      </c>
      <c r="AF4620" t="str">
        <f t="shared" ca="1" si="436"/>
        <v>18-64</v>
      </c>
      <c r="AG4620" s="3">
        <f t="shared" si="437"/>
        <v>0.35220793548387097</v>
      </c>
      <c r="AH4620" t="str">
        <f>_xlfn.IFNA(VLOOKUP(Sales_Transactions[[#This Row],[Order ID]],Returned_Items[#All],2,FALSE),"Not Returned")</f>
        <v>Not Returned</v>
      </c>
    </row>
    <row r="4621" spans="1:34" x14ac:dyDescent="0.25">
      <c r="A4621">
        <v>6720</v>
      </c>
      <c r="C4621" t="s">
        <v>3195</v>
      </c>
      <c r="D4621" s="2" t="str">
        <f>TEXT(MID(Sales_Transactions[[#This Row],[Order Date]],2,5),"d/m/yyy")</f>
        <v>9/9/2010</v>
      </c>
      <c r="E4621" s="2" t="str">
        <f>TEXT(MID(Sales_Transactions[[#This Row],[Order Date]],2,5),"d")</f>
        <v>9</v>
      </c>
      <c r="F4621" s="2" t="str">
        <f>TEXT(MID(Sales_Transactions[[#This Row],[Order Date]],2,5),"m")</f>
        <v>9</v>
      </c>
      <c r="G4621" s="2" t="str">
        <f>TEXT(MID(Sales_Transactions[[#This Row],[Order Date]],2,5),"yyy")</f>
        <v>2010</v>
      </c>
      <c r="H4621" s="2" t="str">
        <f>TEXT(MID(Sales_Transactions[[#This Row],[Order Date]],2,5),"yyy/m")</f>
        <v>2010/9</v>
      </c>
      <c r="I4621" t="s">
        <v>52</v>
      </c>
      <c r="J4621">
        <f t="shared" si="432"/>
        <v>1</v>
      </c>
      <c r="K4621" s="2">
        <v>36</v>
      </c>
      <c r="L4621" s="3">
        <v>4225.7700000000004</v>
      </c>
      <c r="M4621" s="4">
        <v>0.08</v>
      </c>
      <c r="N4621" s="5" t="s">
        <v>34</v>
      </c>
      <c r="O4621" s="3">
        <v>-1393.69</v>
      </c>
      <c r="P4621" s="3">
        <v>120.98</v>
      </c>
      <c r="Q4621" s="3">
        <v>58.64</v>
      </c>
      <c r="R4621" s="5" t="s">
        <v>1561</v>
      </c>
      <c r="S4621" s="5" t="s">
        <v>191</v>
      </c>
      <c r="T4621" s="5" t="str">
        <f t="shared" si="433"/>
        <v>Patrick Jones</v>
      </c>
      <c r="U4621" t="s">
        <v>855</v>
      </c>
      <c r="V4621" s="5" t="s">
        <v>74</v>
      </c>
      <c r="W4621" s="5" t="s">
        <v>57</v>
      </c>
      <c r="X4621" s="5" t="s">
        <v>104</v>
      </c>
      <c r="Y4621" s="5" t="s">
        <v>2231</v>
      </c>
      <c r="Z4621" s="5" t="s">
        <v>106</v>
      </c>
      <c r="AA4621" s="4">
        <v>0.75</v>
      </c>
      <c r="AB4621" s="1">
        <v>40433</v>
      </c>
      <c r="AC4621" s="1">
        <v>28210</v>
      </c>
      <c r="AD4621">
        <f t="shared" si="434"/>
        <v>3</v>
      </c>
      <c r="AE4621">
        <f t="shared" ca="1" si="435"/>
        <v>47</v>
      </c>
      <c r="AF4621" t="str">
        <f t="shared" ca="1" si="436"/>
        <v>18-64</v>
      </c>
      <c r="AG4621" s="3">
        <f t="shared" si="437"/>
        <v>4.9867559999999997</v>
      </c>
      <c r="AH4621" t="str">
        <f>_xlfn.IFNA(VLOOKUP(Sales_Transactions[[#This Row],[Order ID]],Returned_Items[#All],2,FALSE),"Not Returned")</f>
        <v>Not Returned</v>
      </c>
    </row>
    <row r="4622" spans="1:34" x14ac:dyDescent="0.25">
      <c r="A4622">
        <v>6720</v>
      </c>
      <c r="C4622" t="s">
        <v>3195</v>
      </c>
      <c r="D4622" s="2" t="str">
        <f>TEXT(MID(Sales_Transactions[[#This Row],[Order Date]],2,5),"d/m/yyy")</f>
        <v>9/9/2010</v>
      </c>
      <c r="E4622" s="2" t="str">
        <f>TEXT(MID(Sales_Transactions[[#This Row],[Order Date]],2,5),"d")</f>
        <v>9</v>
      </c>
      <c r="F4622" s="2" t="str">
        <f>TEXT(MID(Sales_Transactions[[#This Row],[Order Date]],2,5),"m")</f>
        <v>9</v>
      </c>
      <c r="G4622" s="2" t="str">
        <f>TEXT(MID(Sales_Transactions[[#This Row],[Order Date]],2,5),"yyy")</f>
        <v>2010</v>
      </c>
      <c r="H4622" s="2" t="str">
        <f>TEXT(MID(Sales_Transactions[[#This Row],[Order Date]],2,5),"yyy/m")</f>
        <v>2010/9</v>
      </c>
      <c r="I4622" t="s">
        <v>52</v>
      </c>
      <c r="J4622">
        <f t="shared" si="432"/>
        <v>1</v>
      </c>
      <c r="K4622" s="2">
        <v>8</v>
      </c>
      <c r="L4622" s="3">
        <v>53.89</v>
      </c>
      <c r="M4622" s="4">
        <v>0.01</v>
      </c>
      <c r="N4622" s="5" t="s">
        <v>23</v>
      </c>
      <c r="O4622" s="3">
        <v>17.63</v>
      </c>
      <c r="P4622" s="3">
        <v>6.3</v>
      </c>
      <c r="Q4622" s="3">
        <v>0.5</v>
      </c>
      <c r="R4622" s="5" t="s">
        <v>1561</v>
      </c>
      <c r="S4622" s="5" t="s">
        <v>191</v>
      </c>
      <c r="T4622" s="5" t="str">
        <f t="shared" si="433"/>
        <v>Patrick Jones</v>
      </c>
      <c r="U4622" t="s">
        <v>855</v>
      </c>
      <c r="V4622" s="5" t="s">
        <v>74</v>
      </c>
      <c r="W4622" s="5" t="s">
        <v>28</v>
      </c>
      <c r="X4622" s="5" t="s">
        <v>115</v>
      </c>
      <c r="Y4622" s="5" t="s">
        <v>1565</v>
      </c>
      <c r="Z4622" s="5" t="s">
        <v>43</v>
      </c>
      <c r="AA4622" s="4">
        <v>0.39</v>
      </c>
      <c r="AB4622" s="1">
        <v>40432</v>
      </c>
      <c r="AC4622" s="1">
        <v>28264</v>
      </c>
      <c r="AD4622">
        <f t="shared" si="434"/>
        <v>2</v>
      </c>
      <c r="AE4622">
        <f t="shared" ca="1" si="435"/>
        <v>47</v>
      </c>
      <c r="AF4622" t="str">
        <f t="shared" ca="1" si="436"/>
        <v>18-64</v>
      </c>
      <c r="AG4622" s="3">
        <f t="shared" si="437"/>
        <v>0.84992124999999996</v>
      </c>
      <c r="AH4622" t="str">
        <f>_xlfn.IFNA(VLOOKUP(Sales_Transactions[[#This Row],[Order ID]],Returned_Items[#All],2,FALSE),"Not Returned")</f>
        <v>Not Returned</v>
      </c>
    </row>
    <row r="4623" spans="1:34" x14ac:dyDescent="0.25">
      <c r="A4623">
        <v>6785</v>
      </c>
      <c r="C4623" t="s">
        <v>2379</v>
      </c>
      <c r="D4623" s="2" t="str">
        <f>TEXT(MID(Sales_Transactions[[#This Row],[Order Date]],2,5),"d/m/yyy")</f>
        <v>6/5/2012</v>
      </c>
      <c r="E4623" s="2" t="str">
        <f>TEXT(MID(Sales_Transactions[[#This Row],[Order Date]],2,5),"d")</f>
        <v>6</v>
      </c>
      <c r="F4623" s="2" t="str">
        <f>TEXT(MID(Sales_Transactions[[#This Row],[Order Date]],2,5),"m")</f>
        <v>5</v>
      </c>
      <c r="G4623" s="2" t="str">
        <f>TEXT(MID(Sales_Transactions[[#This Row],[Order Date]],2,5),"yyy")</f>
        <v>2012</v>
      </c>
      <c r="H4623" s="2" t="str">
        <f>TEXT(MID(Sales_Transactions[[#This Row],[Order Date]],2,5),"yyy/m")</f>
        <v>2012/5</v>
      </c>
      <c r="I4623" t="s">
        <v>78</v>
      </c>
      <c r="J4623">
        <f t="shared" si="432"/>
        <v>3</v>
      </c>
      <c r="K4623" s="2">
        <v>7</v>
      </c>
      <c r="L4623" s="3">
        <v>181.32</v>
      </c>
      <c r="M4623" s="4">
        <v>0.03</v>
      </c>
      <c r="N4623" s="5" t="s">
        <v>23</v>
      </c>
      <c r="O4623" s="3">
        <v>80.319999999999993</v>
      </c>
      <c r="P4623" s="3">
        <v>25.38</v>
      </c>
      <c r="Q4623" s="3">
        <v>8.99</v>
      </c>
      <c r="R4623" s="5" t="s">
        <v>1773</v>
      </c>
      <c r="S4623" s="5" t="s">
        <v>1884</v>
      </c>
      <c r="T4623" s="5" t="str">
        <f t="shared" si="433"/>
        <v>Nathan Mautz</v>
      </c>
      <c r="U4623" t="s">
        <v>855</v>
      </c>
      <c r="V4623" s="5" t="s">
        <v>74</v>
      </c>
      <c r="W4623" s="5" t="s">
        <v>57</v>
      </c>
      <c r="X4623" s="5" t="s">
        <v>58</v>
      </c>
      <c r="Y4623" s="5" t="s">
        <v>541</v>
      </c>
      <c r="Z4623" s="5" t="s">
        <v>60</v>
      </c>
      <c r="AA4623" s="4">
        <v>0.5</v>
      </c>
      <c r="AB4623" s="1">
        <v>41037</v>
      </c>
      <c r="AC4623" s="1">
        <v>28394</v>
      </c>
      <c r="AD4623">
        <f t="shared" si="434"/>
        <v>2</v>
      </c>
      <c r="AE4623">
        <f t="shared" ca="1" si="435"/>
        <v>46</v>
      </c>
      <c r="AF4623" t="str">
        <f t="shared" ca="1" si="436"/>
        <v>18-64</v>
      </c>
      <c r="AG4623" s="3">
        <f t="shared" si="437"/>
        <v>4.908912285714286</v>
      </c>
      <c r="AH4623" t="str">
        <f>_xlfn.IFNA(VLOOKUP(Sales_Transactions[[#This Row],[Order ID]],Returned_Items[#All],2,FALSE),"Not Returned")</f>
        <v>Not Returned</v>
      </c>
    </row>
    <row r="4624" spans="1:34" x14ac:dyDescent="0.25">
      <c r="A4624">
        <v>8295</v>
      </c>
      <c r="C4624" t="s">
        <v>2598</v>
      </c>
      <c r="D4624" s="2" t="str">
        <f>TEXT(MID(Sales_Transactions[[#This Row],[Order Date]],2,5),"d/m/yyy")</f>
        <v>1/4/2009</v>
      </c>
      <c r="E4624" s="2" t="str">
        <f>TEXT(MID(Sales_Transactions[[#This Row],[Order Date]],2,5),"d")</f>
        <v>1</v>
      </c>
      <c r="F4624" s="2" t="str">
        <f>TEXT(MID(Sales_Transactions[[#This Row],[Order Date]],2,5),"m")</f>
        <v>4</v>
      </c>
      <c r="G4624" s="2" t="str">
        <f>TEXT(MID(Sales_Transactions[[#This Row],[Order Date]],2,5),"yyy")</f>
        <v>2009</v>
      </c>
      <c r="H4624" s="2" t="str">
        <f>TEXT(MID(Sales_Transactions[[#This Row],[Order Date]],2,5),"yyy/m")</f>
        <v>2009/4</v>
      </c>
      <c r="I4624" t="s">
        <v>33</v>
      </c>
      <c r="J4624">
        <f t="shared" si="432"/>
        <v>4</v>
      </c>
      <c r="K4624" s="2">
        <v>30</v>
      </c>
      <c r="L4624" s="3">
        <v>835.15049999999997</v>
      </c>
      <c r="M4624" s="4">
        <v>0.09</v>
      </c>
      <c r="N4624" s="5" t="s">
        <v>23</v>
      </c>
      <c r="O4624" s="3">
        <v>158.18</v>
      </c>
      <c r="P4624" s="3">
        <v>35.99</v>
      </c>
      <c r="Q4624" s="3">
        <v>1.1000000000000001</v>
      </c>
      <c r="R4624" s="5" t="s">
        <v>2703</v>
      </c>
      <c r="S4624" s="5" t="s">
        <v>376</v>
      </c>
      <c r="T4624" s="5" t="str">
        <f t="shared" si="433"/>
        <v>Karen Seio</v>
      </c>
      <c r="U4624" t="s">
        <v>855</v>
      </c>
      <c r="V4624" s="5" t="s">
        <v>37</v>
      </c>
      <c r="W4624" s="5" t="s">
        <v>48</v>
      </c>
      <c r="X4624" s="5" t="s">
        <v>49</v>
      </c>
      <c r="Y4624" s="5" t="s">
        <v>1922</v>
      </c>
      <c r="Z4624" s="5" t="s">
        <v>43</v>
      </c>
      <c r="AA4624" s="4">
        <v>0.55000000000000004</v>
      </c>
      <c r="AB4624" s="1">
        <v>39906</v>
      </c>
      <c r="AC4624" s="1">
        <v>28048</v>
      </c>
      <c r="AD4624">
        <f t="shared" si="434"/>
        <v>2</v>
      </c>
      <c r="AE4624">
        <f t="shared" ca="1" si="435"/>
        <v>47</v>
      </c>
      <c r="AF4624" t="str">
        <f t="shared" ca="1" si="436"/>
        <v>18-64</v>
      </c>
      <c r="AG4624" s="3">
        <f t="shared" si="437"/>
        <v>1.2352536333333335</v>
      </c>
      <c r="AH4624" t="str">
        <f>_xlfn.IFNA(VLOOKUP(Sales_Transactions[[#This Row],[Order ID]],Returned_Items[#All],2,FALSE),"Not Returned")</f>
        <v>Not Returned</v>
      </c>
    </row>
    <row r="4625" spans="1:34" x14ac:dyDescent="0.25">
      <c r="A4625">
        <v>8295</v>
      </c>
      <c r="C4625" t="s">
        <v>2598</v>
      </c>
      <c r="D4625" s="2" t="str">
        <f>TEXT(MID(Sales_Transactions[[#This Row],[Order Date]],2,5),"d/m/yyy")</f>
        <v>1/4/2009</v>
      </c>
      <c r="E4625" s="2" t="str">
        <f>TEXT(MID(Sales_Transactions[[#This Row],[Order Date]],2,5),"d")</f>
        <v>1</v>
      </c>
      <c r="F4625" s="2" t="str">
        <f>TEXT(MID(Sales_Transactions[[#This Row],[Order Date]],2,5),"m")</f>
        <v>4</v>
      </c>
      <c r="G4625" s="2" t="str">
        <f>TEXT(MID(Sales_Transactions[[#This Row],[Order Date]],2,5),"yyy")</f>
        <v>2009</v>
      </c>
      <c r="H4625" s="2" t="str">
        <f>TEXT(MID(Sales_Transactions[[#This Row],[Order Date]],2,5),"yyy/m")</f>
        <v>2009/4</v>
      </c>
      <c r="I4625" t="s">
        <v>33</v>
      </c>
      <c r="J4625">
        <f t="shared" si="432"/>
        <v>4</v>
      </c>
      <c r="K4625" s="2">
        <v>7</v>
      </c>
      <c r="L4625" s="3">
        <v>771.83399999999995</v>
      </c>
      <c r="M4625" s="4">
        <v>0.01</v>
      </c>
      <c r="N4625" s="5" t="s">
        <v>23</v>
      </c>
      <c r="O4625" s="3">
        <v>-295.43</v>
      </c>
      <c r="P4625" s="3">
        <v>125.99</v>
      </c>
      <c r="Q4625" s="3">
        <v>2.5</v>
      </c>
      <c r="R4625" s="5" t="s">
        <v>2703</v>
      </c>
      <c r="S4625" s="5" t="s">
        <v>376</v>
      </c>
      <c r="T4625" s="5" t="str">
        <f t="shared" si="433"/>
        <v>Karen Seio</v>
      </c>
      <c r="U4625" t="s">
        <v>855</v>
      </c>
      <c r="V4625" s="5" t="s">
        <v>37</v>
      </c>
      <c r="W4625" s="5" t="s">
        <v>48</v>
      </c>
      <c r="X4625" s="5" t="s">
        <v>49</v>
      </c>
      <c r="Y4625" s="5" t="s">
        <v>1671</v>
      </c>
      <c r="Z4625" s="5" t="s">
        <v>43</v>
      </c>
      <c r="AA4625" s="4">
        <v>0.6</v>
      </c>
      <c r="AB4625" s="1">
        <v>39905</v>
      </c>
      <c r="AC4625" s="1">
        <v>28044</v>
      </c>
      <c r="AD4625">
        <f t="shared" si="434"/>
        <v>1</v>
      </c>
      <c r="AE4625">
        <f t="shared" ca="1" si="435"/>
        <v>47</v>
      </c>
      <c r="AF4625" t="str">
        <f t="shared" ca="1" si="436"/>
        <v>18-64</v>
      </c>
      <c r="AG4625" s="3">
        <f t="shared" si="437"/>
        <v>18.353914428571425</v>
      </c>
      <c r="AH4625" t="str">
        <f>_xlfn.IFNA(VLOOKUP(Sales_Transactions[[#This Row],[Order ID]],Returned_Items[#All],2,FALSE),"Not Returned")</f>
        <v>Not Returned</v>
      </c>
    </row>
    <row r="4626" spans="1:34" x14ac:dyDescent="0.25">
      <c r="A4626">
        <v>8704</v>
      </c>
      <c r="C4626" t="s">
        <v>2089</v>
      </c>
      <c r="D4626" s="2" t="str">
        <f>TEXT(MID(Sales_Transactions[[#This Row],[Order Date]],2,5),"d/m/yyy")</f>
        <v>30/6/2011</v>
      </c>
      <c r="E4626" s="2" t="str">
        <f>TEXT(MID(Sales_Transactions[[#This Row],[Order Date]],2,5),"d")</f>
        <v>30</v>
      </c>
      <c r="F4626" s="2" t="str">
        <f>TEXT(MID(Sales_Transactions[[#This Row],[Order Date]],2,5),"m")</f>
        <v>6</v>
      </c>
      <c r="G4626" s="2" t="str">
        <f>TEXT(MID(Sales_Transactions[[#This Row],[Order Date]],2,5),"yyy")</f>
        <v>2011</v>
      </c>
      <c r="H4626" s="2" t="str">
        <f>TEXT(MID(Sales_Transactions[[#This Row],[Order Date]],2,5),"yyy/m")</f>
        <v>2011/6</v>
      </c>
      <c r="I4626" t="s">
        <v>78</v>
      </c>
      <c r="J4626">
        <f t="shared" si="432"/>
        <v>3</v>
      </c>
      <c r="K4626" s="2">
        <v>43</v>
      </c>
      <c r="L4626" s="3">
        <v>449.17</v>
      </c>
      <c r="M4626" s="4">
        <v>0.01</v>
      </c>
      <c r="N4626" s="5" t="s">
        <v>23</v>
      </c>
      <c r="O4626" s="3">
        <v>198.83</v>
      </c>
      <c r="P4626" s="3">
        <v>9.93</v>
      </c>
      <c r="Q4626" s="3">
        <v>1.0900000000000001</v>
      </c>
      <c r="R4626" s="5" t="s">
        <v>3216</v>
      </c>
      <c r="S4626" s="5" t="s">
        <v>191</v>
      </c>
      <c r="T4626" s="5" t="str">
        <f t="shared" si="433"/>
        <v>Quincy Jones</v>
      </c>
      <c r="U4626" t="s">
        <v>855</v>
      </c>
      <c r="V4626" s="5" t="s">
        <v>74</v>
      </c>
      <c r="W4626" s="5" t="s">
        <v>28</v>
      </c>
      <c r="X4626" s="5" t="s">
        <v>124</v>
      </c>
      <c r="Y4626" s="5" t="s">
        <v>1854</v>
      </c>
      <c r="Z4626" s="5" t="s">
        <v>84</v>
      </c>
      <c r="AA4626" s="4">
        <v>0.43</v>
      </c>
      <c r="AB4626" s="1">
        <v>40725</v>
      </c>
      <c r="AC4626" s="1">
        <v>27983</v>
      </c>
      <c r="AD4626">
        <f t="shared" si="434"/>
        <v>1</v>
      </c>
      <c r="AE4626">
        <f t="shared" ca="1" si="435"/>
        <v>47</v>
      </c>
      <c r="AF4626" t="str">
        <f t="shared" ca="1" si="436"/>
        <v>18-64</v>
      </c>
      <c r="AG4626" s="3">
        <f t="shared" si="437"/>
        <v>0.25625597674418604</v>
      </c>
      <c r="AH4626" t="str">
        <f>_xlfn.IFNA(VLOOKUP(Sales_Transactions[[#This Row],[Order ID]],Returned_Items[#All],2,FALSE),"Not Returned")</f>
        <v>Not Returned</v>
      </c>
    </row>
    <row r="4627" spans="1:34" x14ac:dyDescent="0.25">
      <c r="A4627">
        <v>8704</v>
      </c>
      <c r="C4627" t="s">
        <v>2089</v>
      </c>
      <c r="D4627" s="2" t="str">
        <f>TEXT(MID(Sales_Transactions[[#This Row],[Order Date]],2,5),"d/m/yyy")</f>
        <v>30/6/2011</v>
      </c>
      <c r="E4627" s="2" t="str">
        <f>TEXT(MID(Sales_Transactions[[#This Row],[Order Date]],2,5),"d")</f>
        <v>30</v>
      </c>
      <c r="F4627" s="2" t="str">
        <f>TEXT(MID(Sales_Transactions[[#This Row],[Order Date]],2,5),"m")</f>
        <v>6</v>
      </c>
      <c r="G4627" s="2" t="str">
        <f>TEXT(MID(Sales_Transactions[[#This Row],[Order Date]],2,5),"yyy")</f>
        <v>2011</v>
      </c>
      <c r="H4627" s="2" t="str">
        <f>TEXT(MID(Sales_Transactions[[#This Row],[Order Date]],2,5),"yyy/m")</f>
        <v>2011/6</v>
      </c>
      <c r="I4627" t="s">
        <v>78</v>
      </c>
      <c r="J4627">
        <f t="shared" si="432"/>
        <v>3</v>
      </c>
      <c r="K4627" s="2">
        <v>38</v>
      </c>
      <c r="L4627" s="3">
        <v>79.81</v>
      </c>
      <c r="M4627" s="4">
        <v>0.08</v>
      </c>
      <c r="N4627" s="5" t="s">
        <v>23</v>
      </c>
      <c r="O4627" s="3">
        <v>5.48</v>
      </c>
      <c r="P4627" s="3">
        <v>2.21</v>
      </c>
      <c r="Q4627" s="3">
        <v>1</v>
      </c>
      <c r="R4627" s="5" t="s">
        <v>3216</v>
      </c>
      <c r="S4627" s="5" t="s">
        <v>191</v>
      </c>
      <c r="T4627" s="5" t="str">
        <f t="shared" si="433"/>
        <v>Quincy Jones</v>
      </c>
      <c r="U4627" t="s">
        <v>855</v>
      </c>
      <c r="V4627" s="5" t="s">
        <v>74</v>
      </c>
      <c r="W4627" s="5" t="s">
        <v>28</v>
      </c>
      <c r="X4627" s="5" t="s">
        <v>124</v>
      </c>
      <c r="Y4627" s="5" t="s">
        <v>3096</v>
      </c>
      <c r="Z4627" s="5" t="s">
        <v>84</v>
      </c>
      <c r="AA4627" s="4">
        <v>0.38</v>
      </c>
      <c r="AB4627" s="1">
        <v>40725</v>
      </c>
      <c r="AC4627" s="1">
        <v>28050</v>
      </c>
      <c r="AD4627">
        <f t="shared" si="434"/>
        <v>1</v>
      </c>
      <c r="AE4627">
        <f t="shared" ca="1" si="435"/>
        <v>47</v>
      </c>
      <c r="AF4627" t="str">
        <f t="shared" ca="1" si="436"/>
        <v>18-64</v>
      </c>
      <c r="AG4627" s="3">
        <f t="shared" si="437"/>
        <v>8.4427157894736829E-2</v>
      </c>
      <c r="AH4627" t="str">
        <f>_xlfn.IFNA(VLOOKUP(Sales_Transactions[[#This Row],[Order ID]],Returned_Items[#All],2,FALSE),"Not Returned")</f>
        <v>Not Returned</v>
      </c>
    </row>
    <row r="4628" spans="1:34" x14ac:dyDescent="0.25">
      <c r="A4628">
        <v>8834</v>
      </c>
      <c r="C4628" t="s">
        <v>133</v>
      </c>
      <c r="D4628" s="2" t="str">
        <f>TEXT(MID(Sales_Transactions[[#This Row],[Order Date]],2,5),"d/m/yyy")</f>
        <v>8/11/2010</v>
      </c>
      <c r="E4628" s="2" t="str">
        <f>TEXT(MID(Sales_Transactions[[#This Row],[Order Date]],2,5),"d")</f>
        <v>8</v>
      </c>
      <c r="F4628" s="2" t="str">
        <f>TEXT(MID(Sales_Transactions[[#This Row],[Order Date]],2,5),"m")</f>
        <v>11</v>
      </c>
      <c r="G4628" s="2" t="str">
        <f>TEXT(MID(Sales_Transactions[[#This Row],[Order Date]],2,5),"yyy")</f>
        <v>2010</v>
      </c>
      <c r="H4628" s="2" t="str">
        <f>TEXT(MID(Sales_Transactions[[#This Row],[Order Date]],2,5),"yyy/m")</f>
        <v>2010/11</v>
      </c>
      <c r="I4628" t="s">
        <v>33</v>
      </c>
      <c r="J4628">
        <f t="shared" si="432"/>
        <v>4</v>
      </c>
      <c r="K4628" s="2">
        <v>45</v>
      </c>
      <c r="L4628" s="3">
        <v>6688.11</v>
      </c>
      <c r="M4628" s="4">
        <v>0.08</v>
      </c>
      <c r="N4628" s="5" t="s">
        <v>23</v>
      </c>
      <c r="O4628" s="3">
        <v>2872.88</v>
      </c>
      <c r="P4628" s="3">
        <v>150.97999999999999</v>
      </c>
      <c r="Q4628" s="3">
        <v>13.99</v>
      </c>
      <c r="R4628" s="5" t="s">
        <v>1814</v>
      </c>
      <c r="S4628" s="5" t="s">
        <v>203</v>
      </c>
      <c r="T4628" s="5" t="str">
        <f t="shared" si="433"/>
        <v>Ken Lonsdale</v>
      </c>
      <c r="U4628" t="s">
        <v>855</v>
      </c>
      <c r="V4628" s="5" t="s">
        <v>37</v>
      </c>
      <c r="W4628" s="5" t="s">
        <v>48</v>
      </c>
      <c r="X4628" s="5" t="s">
        <v>324</v>
      </c>
      <c r="Y4628" s="5" t="s">
        <v>552</v>
      </c>
      <c r="Z4628" s="5" t="s">
        <v>56</v>
      </c>
      <c r="AA4628" s="4">
        <v>0.38</v>
      </c>
      <c r="AB4628" s="1">
        <v>40491</v>
      </c>
      <c r="AC4628" s="1">
        <v>27964</v>
      </c>
      <c r="AD4628">
        <f t="shared" si="434"/>
        <v>1</v>
      </c>
      <c r="AE4628">
        <f t="shared" ca="1" si="435"/>
        <v>48</v>
      </c>
      <c r="AF4628" t="str">
        <f t="shared" ca="1" si="436"/>
        <v>18-64</v>
      </c>
      <c r="AG4628" s="3">
        <f t="shared" si="437"/>
        <v>3.6633159111111113</v>
      </c>
      <c r="AH4628" t="str">
        <f>_xlfn.IFNA(VLOOKUP(Sales_Transactions[[#This Row],[Order ID]],Returned_Items[#All],2,FALSE),"Not Returned")</f>
        <v>Not Returned</v>
      </c>
    </row>
    <row r="4629" spans="1:34" x14ac:dyDescent="0.25">
      <c r="A4629">
        <v>8933</v>
      </c>
      <c r="C4629" t="s">
        <v>668</v>
      </c>
      <c r="D4629" s="2" t="str">
        <f>TEXT(MID(Sales_Transactions[[#This Row],[Order Date]],2,5),"d/m/yyy")</f>
        <v>7/10/2010</v>
      </c>
      <c r="E4629" s="2" t="str">
        <f>TEXT(MID(Sales_Transactions[[#This Row],[Order Date]],2,5),"d")</f>
        <v>7</v>
      </c>
      <c r="F4629" s="2" t="str">
        <f>TEXT(MID(Sales_Transactions[[#This Row],[Order Date]],2,5),"m")</f>
        <v>10</v>
      </c>
      <c r="G4629" s="2" t="str">
        <f>TEXT(MID(Sales_Transactions[[#This Row],[Order Date]],2,5),"yyy")</f>
        <v>2010</v>
      </c>
      <c r="H4629" s="2" t="str">
        <f>TEXT(MID(Sales_Transactions[[#This Row],[Order Date]],2,5),"yyy/m")</f>
        <v>2010/10</v>
      </c>
      <c r="I4629" t="s">
        <v>33</v>
      </c>
      <c r="J4629">
        <f t="shared" si="432"/>
        <v>4</v>
      </c>
      <c r="K4629" s="2">
        <v>37</v>
      </c>
      <c r="L4629" s="3">
        <v>1520.26</v>
      </c>
      <c r="M4629" s="4">
        <v>0.04</v>
      </c>
      <c r="N4629" s="5" t="s">
        <v>23</v>
      </c>
      <c r="O4629" s="3">
        <v>640.84</v>
      </c>
      <c r="P4629" s="3">
        <v>42.8</v>
      </c>
      <c r="Q4629" s="3">
        <v>2.99</v>
      </c>
      <c r="R4629" s="5" t="s">
        <v>3214</v>
      </c>
      <c r="S4629" s="5" t="s">
        <v>3215</v>
      </c>
      <c r="T4629" s="5" t="str">
        <f t="shared" si="433"/>
        <v>Lori Olson</v>
      </c>
      <c r="U4629" t="s">
        <v>855</v>
      </c>
      <c r="V4629" s="5" t="s">
        <v>37</v>
      </c>
      <c r="W4629" s="5" t="s">
        <v>28</v>
      </c>
      <c r="X4629" s="5" t="s">
        <v>41</v>
      </c>
      <c r="Y4629" s="5" t="s">
        <v>2046</v>
      </c>
      <c r="Z4629" s="5" t="s">
        <v>43</v>
      </c>
      <c r="AA4629" s="4">
        <v>0.36</v>
      </c>
      <c r="AB4629" s="1">
        <v>40459</v>
      </c>
      <c r="AC4629" s="1">
        <v>28118</v>
      </c>
      <c r="AD4629">
        <f t="shared" si="434"/>
        <v>1</v>
      </c>
      <c r="AE4629">
        <f t="shared" ca="1" si="435"/>
        <v>47</v>
      </c>
      <c r="AF4629" t="str">
        <f t="shared" ca="1" si="436"/>
        <v>18-64</v>
      </c>
      <c r="AG4629" s="3">
        <f t="shared" si="437"/>
        <v>1.2371048648648648</v>
      </c>
      <c r="AH4629" t="str">
        <f>_xlfn.IFNA(VLOOKUP(Sales_Transactions[[#This Row],[Order ID]],Returned_Items[#All],2,FALSE),"Not Returned")</f>
        <v>Not Returned</v>
      </c>
    </row>
    <row r="4630" spans="1:34" x14ac:dyDescent="0.25">
      <c r="A4630">
        <v>8933</v>
      </c>
      <c r="C4630" t="s">
        <v>668</v>
      </c>
      <c r="D4630" s="2" t="str">
        <f>TEXT(MID(Sales_Transactions[[#This Row],[Order Date]],2,5),"d/m/yyy")</f>
        <v>7/10/2010</v>
      </c>
      <c r="E4630" s="2" t="str">
        <f>TEXT(MID(Sales_Transactions[[#This Row],[Order Date]],2,5),"d")</f>
        <v>7</v>
      </c>
      <c r="F4630" s="2" t="str">
        <f>TEXT(MID(Sales_Transactions[[#This Row],[Order Date]],2,5),"m")</f>
        <v>10</v>
      </c>
      <c r="G4630" s="2" t="str">
        <f>TEXT(MID(Sales_Transactions[[#This Row],[Order Date]],2,5),"yyy")</f>
        <v>2010</v>
      </c>
      <c r="H4630" s="2" t="str">
        <f>TEXT(MID(Sales_Transactions[[#This Row],[Order Date]],2,5),"yyy/m")</f>
        <v>2010/10</v>
      </c>
      <c r="I4630" t="s">
        <v>33</v>
      </c>
      <c r="J4630">
        <f t="shared" si="432"/>
        <v>4</v>
      </c>
      <c r="K4630" s="2">
        <v>30</v>
      </c>
      <c r="L4630" s="3">
        <v>688.02</v>
      </c>
      <c r="M4630" s="4">
        <v>0.06</v>
      </c>
      <c r="N4630" s="5" t="s">
        <v>23</v>
      </c>
      <c r="O4630" s="3">
        <v>154.99</v>
      </c>
      <c r="P4630" s="3">
        <v>22.98</v>
      </c>
      <c r="Q4630" s="3">
        <v>7.58</v>
      </c>
      <c r="R4630" s="5" t="s">
        <v>3214</v>
      </c>
      <c r="S4630" s="5" t="s">
        <v>3215</v>
      </c>
      <c r="T4630" s="5" t="str">
        <f t="shared" si="433"/>
        <v>Lori Olson</v>
      </c>
      <c r="U4630" t="s">
        <v>855</v>
      </c>
      <c r="V4630" s="5" t="s">
        <v>37</v>
      </c>
      <c r="W4630" s="5" t="s">
        <v>57</v>
      </c>
      <c r="X4630" s="5" t="s">
        <v>58</v>
      </c>
      <c r="Y4630" s="5" t="s">
        <v>1356</v>
      </c>
      <c r="Z4630" s="5" t="s">
        <v>43</v>
      </c>
      <c r="AA4630" s="4">
        <v>0.51</v>
      </c>
      <c r="AB4630" s="1">
        <v>40460</v>
      </c>
      <c r="AC4630" s="1">
        <v>7590</v>
      </c>
      <c r="AD4630">
        <f t="shared" si="434"/>
        <v>2</v>
      </c>
      <c r="AE4630">
        <f t="shared" ca="1" si="435"/>
        <v>103</v>
      </c>
      <c r="AF4630" t="str">
        <f t="shared" ca="1" si="436"/>
        <v>Over 65</v>
      </c>
      <c r="AG4630" s="3">
        <f t="shared" si="437"/>
        <v>1.0182070666666665</v>
      </c>
      <c r="AH4630" t="str">
        <f>_xlfn.IFNA(VLOOKUP(Sales_Transactions[[#This Row],[Order ID]],Returned_Items[#All],2,FALSE),"Not Returned")</f>
        <v>Not Returned</v>
      </c>
    </row>
    <row r="4631" spans="1:34" x14ac:dyDescent="0.25">
      <c r="A4631">
        <v>9222</v>
      </c>
      <c r="C4631" t="s">
        <v>2472</v>
      </c>
      <c r="D4631" s="2" t="str">
        <f>TEXT(MID(Sales_Transactions[[#This Row],[Order Date]],2,5),"d/m/yyy")</f>
        <v>10/2/2009</v>
      </c>
      <c r="E4631" s="2" t="str">
        <f>TEXT(MID(Sales_Transactions[[#This Row],[Order Date]],2,5),"d")</f>
        <v>10</v>
      </c>
      <c r="F4631" s="2" t="str">
        <f>TEXT(MID(Sales_Transactions[[#This Row],[Order Date]],2,5),"m")</f>
        <v>2</v>
      </c>
      <c r="G4631" s="2" t="str">
        <f>TEXT(MID(Sales_Transactions[[#This Row],[Order Date]],2,5),"yyy")</f>
        <v>2009</v>
      </c>
      <c r="H4631" s="2" t="str">
        <f>TEXT(MID(Sales_Transactions[[#This Row],[Order Date]],2,5),"yyy/m")</f>
        <v>2009/2</v>
      </c>
      <c r="I4631" t="s">
        <v>33</v>
      </c>
      <c r="J4631">
        <f t="shared" si="432"/>
        <v>4</v>
      </c>
      <c r="K4631" s="2">
        <v>41</v>
      </c>
      <c r="L4631" s="3">
        <v>473.67</v>
      </c>
      <c r="M4631" s="4">
        <v>0.04</v>
      </c>
      <c r="N4631" s="5" t="s">
        <v>23</v>
      </c>
      <c r="O4631" s="3">
        <v>78.2</v>
      </c>
      <c r="P4631" s="3">
        <v>11.34</v>
      </c>
      <c r="Q4631" s="3">
        <v>5.01</v>
      </c>
      <c r="R4631" s="5" t="s">
        <v>3212</v>
      </c>
      <c r="S4631" s="5" t="s">
        <v>3213</v>
      </c>
      <c r="T4631" s="5" t="str">
        <f t="shared" si="433"/>
        <v>Ionia McGrath</v>
      </c>
      <c r="U4631" t="s">
        <v>855</v>
      </c>
      <c r="V4631" s="5" t="s">
        <v>74</v>
      </c>
      <c r="W4631" s="5" t="s">
        <v>28</v>
      </c>
      <c r="X4631" s="5" t="s">
        <v>75</v>
      </c>
      <c r="Y4631" s="5" t="s">
        <v>353</v>
      </c>
      <c r="Z4631" s="5" t="s">
        <v>43</v>
      </c>
      <c r="AA4631" s="4">
        <v>0.36</v>
      </c>
      <c r="AB4631" s="1">
        <v>39855</v>
      </c>
      <c r="AC4631" s="1">
        <v>27669</v>
      </c>
      <c r="AD4631">
        <f t="shared" si="434"/>
        <v>1</v>
      </c>
      <c r="AE4631">
        <f t="shared" ca="1" si="435"/>
        <v>48</v>
      </c>
      <c r="AF4631" t="str">
        <f t="shared" ca="1" si="436"/>
        <v>18-64</v>
      </c>
      <c r="AG4631" s="3">
        <f t="shared" si="437"/>
        <v>0.39866985365853658</v>
      </c>
      <c r="AH4631" t="str">
        <f>_xlfn.IFNA(VLOOKUP(Sales_Transactions[[#This Row],[Order ID]],Returned_Items[#All],2,FALSE),"Not Returned")</f>
        <v>Not Returned</v>
      </c>
    </row>
    <row r="4632" spans="1:34" x14ac:dyDescent="0.25">
      <c r="A4632">
        <v>10243</v>
      </c>
      <c r="C4632" t="s">
        <v>323</v>
      </c>
      <c r="D4632" s="2" t="str">
        <f>TEXT(MID(Sales_Transactions[[#This Row],[Order Date]],2,5),"d/m/yyy")</f>
        <v>24/12/2011</v>
      </c>
      <c r="E4632" s="2" t="str">
        <f>TEXT(MID(Sales_Transactions[[#This Row],[Order Date]],2,5),"d")</f>
        <v>24</v>
      </c>
      <c r="F4632" s="2" t="str">
        <f>TEXT(MID(Sales_Transactions[[#This Row],[Order Date]],2,5),"m")</f>
        <v>12</v>
      </c>
      <c r="G4632" s="2" t="str">
        <f>TEXT(MID(Sales_Transactions[[#This Row],[Order Date]],2,5),"yyy")</f>
        <v>2011</v>
      </c>
      <c r="H4632" s="2" t="str">
        <f>TEXT(MID(Sales_Transactions[[#This Row],[Order Date]],2,5),"yyy/m")</f>
        <v>2011/12</v>
      </c>
      <c r="I4632" t="s">
        <v>33</v>
      </c>
      <c r="J4632">
        <f t="shared" si="432"/>
        <v>4</v>
      </c>
      <c r="K4632" s="2">
        <v>12</v>
      </c>
      <c r="L4632" s="3">
        <v>28.41</v>
      </c>
      <c r="M4632" s="4">
        <v>7.0000000000000007E-2</v>
      </c>
      <c r="N4632" s="5" t="s">
        <v>23</v>
      </c>
      <c r="O4632" s="3">
        <v>-44.08</v>
      </c>
      <c r="P4632" s="3">
        <v>1.98</v>
      </c>
      <c r="Q4632" s="3">
        <v>4.7699999999999996</v>
      </c>
      <c r="R4632" s="5" t="s">
        <v>1561</v>
      </c>
      <c r="S4632" s="5" t="s">
        <v>3218</v>
      </c>
      <c r="T4632" s="5" t="str">
        <f t="shared" si="433"/>
        <v>Patrick Gardner</v>
      </c>
      <c r="U4632" t="s">
        <v>855</v>
      </c>
      <c r="V4632" s="5" t="s">
        <v>37</v>
      </c>
      <c r="W4632" s="5" t="s">
        <v>28</v>
      </c>
      <c r="X4632" s="5" t="s">
        <v>41</v>
      </c>
      <c r="Y4632" s="5" t="s">
        <v>2968</v>
      </c>
      <c r="Z4632" s="5" t="s">
        <v>43</v>
      </c>
      <c r="AA4632" s="4">
        <v>0.4</v>
      </c>
      <c r="AB4632" s="1">
        <v>40902</v>
      </c>
      <c r="AC4632" s="1">
        <v>27517</v>
      </c>
      <c r="AD4632">
        <f t="shared" si="434"/>
        <v>1</v>
      </c>
      <c r="AE4632">
        <f t="shared" ca="1" si="435"/>
        <v>49</v>
      </c>
      <c r="AF4632" t="str">
        <f t="shared" ca="1" si="436"/>
        <v>18-64</v>
      </c>
      <c r="AG4632" s="3">
        <f t="shared" si="437"/>
        <v>0.56238449999999995</v>
      </c>
      <c r="AH4632" t="str">
        <f>_xlfn.IFNA(VLOOKUP(Sales_Transactions[[#This Row],[Order ID]],Returned_Items[#All],2,FALSE),"Not Returned")</f>
        <v>Not Returned</v>
      </c>
    </row>
    <row r="4633" spans="1:34" x14ac:dyDescent="0.25">
      <c r="A4633">
        <v>10502</v>
      </c>
      <c r="C4633" t="s">
        <v>1351</v>
      </c>
      <c r="D4633" s="2" t="str">
        <f>TEXT(MID(Sales_Transactions[[#This Row],[Order Date]],2,5),"d/m/yyy")</f>
        <v>14/5/2010</v>
      </c>
      <c r="E4633" s="2" t="str">
        <f>TEXT(MID(Sales_Transactions[[#This Row],[Order Date]],2,5),"d")</f>
        <v>14</v>
      </c>
      <c r="F4633" s="2" t="str">
        <f>TEXT(MID(Sales_Transactions[[#This Row],[Order Date]],2,5),"m")</f>
        <v>5</v>
      </c>
      <c r="G4633" s="2" t="str">
        <f>TEXT(MID(Sales_Transactions[[#This Row],[Order Date]],2,5),"yyy")</f>
        <v>2010</v>
      </c>
      <c r="H4633" s="2" t="str">
        <f>TEXT(MID(Sales_Transactions[[#This Row],[Order Date]],2,5),"yyy/m")</f>
        <v>2010/5</v>
      </c>
      <c r="I4633" t="s">
        <v>52</v>
      </c>
      <c r="J4633">
        <f t="shared" si="432"/>
        <v>1</v>
      </c>
      <c r="K4633" s="2">
        <v>33</v>
      </c>
      <c r="L4633" s="3">
        <v>7869.22</v>
      </c>
      <c r="M4633" s="4">
        <v>0.1</v>
      </c>
      <c r="N4633" s="5" t="s">
        <v>34</v>
      </c>
      <c r="O4633" s="3">
        <v>1523.46</v>
      </c>
      <c r="P4633" s="3">
        <v>243.98</v>
      </c>
      <c r="Q4633" s="3">
        <v>43.32</v>
      </c>
      <c r="R4633" s="5" t="s">
        <v>2703</v>
      </c>
      <c r="S4633" s="5" t="s">
        <v>376</v>
      </c>
      <c r="T4633" s="5" t="str">
        <f t="shared" si="433"/>
        <v>Karen Seio</v>
      </c>
      <c r="U4633" t="s">
        <v>855</v>
      </c>
      <c r="V4633" s="5" t="s">
        <v>37</v>
      </c>
      <c r="W4633" s="5" t="s">
        <v>57</v>
      </c>
      <c r="X4633" s="5" t="s">
        <v>154</v>
      </c>
      <c r="Y4633" s="5" t="s">
        <v>370</v>
      </c>
      <c r="Z4633" s="5" t="s">
        <v>40</v>
      </c>
      <c r="AA4633" s="4">
        <v>0.55000000000000004</v>
      </c>
      <c r="AB4633" s="1">
        <v>40313</v>
      </c>
      <c r="AC4633" s="1">
        <v>27710</v>
      </c>
      <c r="AD4633">
        <f t="shared" si="434"/>
        <v>1</v>
      </c>
      <c r="AE4633">
        <f t="shared" ca="1" si="435"/>
        <v>48</v>
      </c>
      <c r="AF4633" t="str">
        <f t="shared" ca="1" si="436"/>
        <v>18-64</v>
      </c>
      <c r="AG4633" s="3">
        <f t="shared" si="437"/>
        <v>8.6986672727272722</v>
      </c>
      <c r="AH4633" t="str">
        <f>_xlfn.IFNA(VLOOKUP(Sales_Transactions[[#This Row],[Order ID]],Returned_Items[#All],2,FALSE),"Not Returned")</f>
        <v>Not Returned</v>
      </c>
    </row>
    <row r="4634" spans="1:34" x14ac:dyDescent="0.25">
      <c r="A4634">
        <v>10502</v>
      </c>
      <c r="C4634" t="s">
        <v>1351</v>
      </c>
      <c r="D4634" s="2" t="str">
        <f>TEXT(MID(Sales_Transactions[[#This Row],[Order Date]],2,5),"d/m/yyy")</f>
        <v>14/5/2010</v>
      </c>
      <c r="E4634" s="2" t="str">
        <f>TEXT(MID(Sales_Transactions[[#This Row],[Order Date]],2,5),"d")</f>
        <v>14</v>
      </c>
      <c r="F4634" s="2" t="str">
        <f>TEXT(MID(Sales_Transactions[[#This Row],[Order Date]],2,5),"m")</f>
        <v>5</v>
      </c>
      <c r="G4634" s="2" t="str">
        <f>TEXT(MID(Sales_Transactions[[#This Row],[Order Date]],2,5),"yyy")</f>
        <v>2010</v>
      </c>
      <c r="H4634" s="2" t="str">
        <f>TEXT(MID(Sales_Transactions[[#This Row],[Order Date]],2,5),"yyy/m")</f>
        <v>2010/5</v>
      </c>
      <c r="I4634" t="s">
        <v>52</v>
      </c>
      <c r="J4634">
        <f t="shared" si="432"/>
        <v>1</v>
      </c>
      <c r="K4634" s="2">
        <v>36</v>
      </c>
      <c r="L4634" s="3">
        <v>912.44</v>
      </c>
      <c r="M4634" s="4">
        <v>0.04</v>
      </c>
      <c r="N4634" s="5" t="s">
        <v>23</v>
      </c>
      <c r="O4634" s="3">
        <v>182.72</v>
      </c>
      <c r="P4634" s="3">
        <v>25.38</v>
      </c>
      <c r="Q4634" s="3">
        <v>8.99</v>
      </c>
      <c r="R4634" s="5" t="s">
        <v>2703</v>
      </c>
      <c r="S4634" s="5" t="s">
        <v>376</v>
      </c>
      <c r="T4634" s="5" t="str">
        <f t="shared" si="433"/>
        <v>Karen Seio</v>
      </c>
      <c r="U4634" t="s">
        <v>855</v>
      </c>
      <c r="V4634" s="5" t="s">
        <v>37</v>
      </c>
      <c r="W4634" s="5" t="s">
        <v>57</v>
      </c>
      <c r="X4634" s="5" t="s">
        <v>58</v>
      </c>
      <c r="Y4634" s="5" t="s">
        <v>541</v>
      </c>
      <c r="Z4634" s="5" t="s">
        <v>60</v>
      </c>
      <c r="AA4634" s="4">
        <v>0.5</v>
      </c>
      <c r="AB4634" s="1">
        <v>40314</v>
      </c>
      <c r="AC4634" s="1">
        <v>27403</v>
      </c>
      <c r="AD4634">
        <f t="shared" si="434"/>
        <v>2</v>
      </c>
      <c r="AE4634">
        <f t="shared" ca="1" si="435"/>
        <v>49</v>
      </c>
      <c r="AF4634" t="str">
        <f t="shared" ca="1" si="436"/>
        <v>18-64</v>
      </c>
      <c r="AG4634" s="3">
        <f t="shared" si="437"/>
        <v>0.95444022222222225</v>
      </c>
      <c r="AH4634" t="str">
        <f>_xlfn.IFNA(VLOOKUP(Sales_Transactions[[#This Row],[Order ID]],Returned_Items[#All],2,FALSE),"Not Returned")</f>
        <v>Not Returned</v>
      </c>
    </row>
    <row r="4635" spans="1:34" x14ac:dyDescent="0.25">
      <c r="A4635">
        <v>10886</v>
      </c>
      <c r="C4635" t="s">
        <v>1637</v>
      </c>
      <c r="D4635" s="2" t="str">
        <f>TEXT(MID(Sales_Transactions[[#This Row],[Order Date]],2,5),"d/m/yyy")</f>
        <v>23/8/2009</v>
      </c>
      <c r="E4635" s="2" t="str">
        <f>TEXT(MID(Sales_Transactions[[#This Row],[Order Date]],2,5),"d")</f>
        <v>23</v>
      </c>
      <c r="F4635" s="2" t="str">
        <f>TEXT(MID(Sales_Transactions[[#This Row],[Order Date]],2,5),"m")</f>
        <v>8</v>
      </c>
      <c r="G4635" s="2" t="str">
        <f>TEXT(MID(Sales_Transactions[[#This Row],[Order Date]],2,5),"yyy")</f>
        <v>2009</v>
      </c>
      <c r="H4635" s="2" t="str">
        <f>TEXT(MID(Sales_Transactions[[#This Row],[Order Date]],2,5),"yyy/m")</f>
        <v>2009/8</v>
      </c>
      <c r="I4635" t="s">
        <v>101</v>
      </c>
      <c r="J4635">
        <f t="shared" si="432"/>
        <v>1</v>
      </c>
      <c r="K4635" s="2">
        <v>36</v>
      </c>
      <c r="L4635" s="3">
        <v>65.42</v>
      </c>
      <c r="M4635" s="4">
        <v>0.04</v>
      </c>
      <c r="N4635" s="5" t="s">
        <v>23</v>
      </c>
      <c r="O4635" s="3">
        <v>-112.92</v>
      </c>
      <c r="P4635" s="3">
        <v>1.74</v>
      </c>
      <c r="Q4635" s="3">
        <v>4.08</v>
      </c>
      <c r="R4635" s="5" t="s">
        <v>3216</v>
      </c>
      <c r="S4635" s="5" t="s">
        <v>191</v>
      </c>
      <c r="T4635" s="5" t="str">
        <f t="shared" si="433"/>
        <v>Quincy Jones</v>
      </c>
      <c r="U4635" t="s">
        <v>855</v>
      </c>
      <c r="V4635" s="5" t="s">
        <v>47</v>
      </c>
      <c r="W4635" s="5" t="s">
        <v>57</v>
      </c>
      <c r="X4635" s="5" t="s">
        <v>58</v>
      </c>
      <c r="Y4635" s="5" t="s">
        <v>755</v>
      </c>
      <c r="Z4635" s="5" t="s">
        <v>60</v>
      </c>
      <c r="AA4635" s="4">
        <v>0.53</v>
      </c>
      <c r="AB4635" s="1">
        <v>40050</v>
      </c>
      <c r="AC4635" s="1">
        <v>27618</v>
      </c>
      <c r="AD4635">
        <f t="shared" si="434"/>
        <v>2</v>
      </c>
      <c r="AE4635">
        <f t="shared" ca="1" si="435"/>
        <v>48</v>
      </c>
      <c r="AF4635" t="str">
        <f t="shared" ca="1" si="436"/>
        <v>18-64</v>
      </c>
      <c r="AG4635" s="3">
        <f t="shared" si="437"/>
        <v>0.16164733333333334</v>
      </c>
      <c r="AH4635" t="str">
        <f>_xlfn.IFNA(VLOOKUP(Sales_Transactions[[#This Row],[Order ID]],Returned_Items[#All],2,FALSE),"Not Returned")</f>
        <v>Not Returned</v>
      </c>
    </row>
    <row r="4636" spans="1:34" x14ac:dyDescent="0.25">
      <c r="A4636">
        <v>10886</v>
      </c>
      <c r="C4636" t="s">
        <v>1637</v>
      </c>
      <c r="D4636" s="2" t="str">
        <f>TEXT(MID(Sales_Transactions[[#This Row],[Order Date]],2,5),"d/m/yyy")</f>
        <v>23/8/2009</v>
      </c>
      <c r="E4636" s="2" t="str">
        <f>TEXT(MID(Sales_Transactions[[#This Row],[Order Date]],2,5),"d")</f>
        <v>23</v>
      </c>
      <c r="F4636" s="2" t="str">
        <f>TEXT(MID(Sales_Transactions[[#This Row],[Order Date]],2,5),"m")</f>
        <v>8</v>
      </c>
      <c r="G4636" s="2" t="str">
        <f>TEXT(MID(Sales_Transactions[[#This Row],[Order Date]],2,5),"yyy")</f>
        <v>2009</v>
      </c>
      <c r="H4636" s="2" t="str">
        <f>TEXT(MID(Sales_Transactions[[#This Row],[Order Date]],2,5),"yyy/m")</f>
        <v>2009/8</v>
      </c>
      <c r="I4636" t="s">
        <v>101</v>
      </c>
      <c r="J4636">
        <f t="shared" si="432"/>
        <v>1</v>
      </c>
      <c r="K4636" s="2">
        <v>47</v>
      </c>
      <c r="L4636" s="3">
        <v>5750.94</v>
      </c>
      <c r="M4636" s="4">
        <v>0.01</v>
      </c>
      <c r="N4636" s="5" t="s">
        <v>34</v>
      </c>
      <c r="O4636" s="3">
        <v>432.98</v>
      </c>
      <c r="P4636" s="3">
        <v>119.99</v>
      </c>
      <c r="Q4636" s="3">
        <v>56.14</v>
      </c>
      <c r="R4636" s="5" t="s">
        <v>3216</v>
      </c>
      <c r="S4636" s="5" t="s">
        <v>191</v>
      </c>
      <c r="T4636" s="5" t="str">
        <f t="shared" si="433"/>
        <v>Quincy Jones</v>
      </c>
      <c r="U4636" t="s">
        <v>855</v>
      </c>
      <c r="V4636" s="5" t="s">
        <v>47</v>
      </c>
      <c r="W4636" s="5" t="s">
        <v>48</v>
      </c>
      <c r="X4636" s="5" t="s">
        <v>324</v>
      </c>
      <c r="Y4636" s="5" t="s">
        <v>1662</v>
      </c>
      <c r="Z4636" s="5" t="s">
        <v>106</v>
      </c>
      <c r="AA4636" s="4">
        <v>0.39</v>
      </c>
      <c r="AB4636" s="1">
        <v>40049</v>
      </c>
      <c r="AC4636" s="1">
        <v>27541</v>
      </c>
      <c r="AD4636">
        <f t="shared" si="434"/>
        <v>1</v>
      </c>
      <c r="AE4636">
        <f t="shared" ca="1" si="435"/>
        <v>49</v>
      </c>
      <c r="AF4636" t="str">
        <f t="shared" ca="1" si="436"/>
        <v>18-64</v>
      </c>
      <c r="AG4636" s="3">
        <f t="shared" si="437"/>
        <v>3.7471915106382978</v>
      </c>
      <c r="AH4636" t="str">
        <f>_xlfn.IFNA(VLOOKUP(Sales_Transactions[[#This Row],[Order ID]],Returned_Items[#All],2,FALSE),"Not Returned")</f>
        <v>Not Returned</v>
      </c>
    </row>
    <row r="4637" spans="1:34" x14ac:dyDescent="0.25">
      <c r="A4637">
        <v>11047</v>
      </c>
      <c r="C4637" t="s">
        <v>3219</v>
      </c>
      <c r="D4637" s="2" t="str">
        <f>TEXT(MID(Sales_Transactions[[#This Row],[Order Date]],2,5),"d/m/yyy")</f>
        <v>10/12/2010</v>
      </c>
      <c r="E4637" s="2" t="str">
        <f>TEXT(MID(Sales_Transactions[[#This Row],[Order Date]],2,5),"d")</f>
        <v>10</v>
      </c>
      <c r="F4637" s="2" t="str">
        <f>TEXT(MID(Sales_Transactions[[#This Row],[Order Date]],2,5),"m")</f>
        <v>12</v>
      </c>
      <c r="G4637" s="2" t="str">
        <f>TEXT(MID(Sales_Transactions[[#This Row],[Order Date]],2,5),"yyy")</f>
        <v>2010</v>
      </c>
      <c r="H4637" s="2" t="str">
        <f>TEXT(MID(Sales_Transactions[[#This Row],[Order Date]],2,5),"yyy/m")</f>
        <v>2010/12</v>
      </c>
      <c r="I4637" t="s">
        <v>22</v>
      </c>
      <c r="J4637">
        <f t="shared" si="432"/>
        <v>2</v>
      </c>
      <c r="K4637" s="2">
        <v>27</v>
      </c>
      <c r="L4637" s="3">
        <v>1991.26</v>
      </c>
      <c r="M4637" s="4">
        <v>0.01</v>
      </c>
      <c r="N4637" s="5" t="s">
        <v>34</v>
      </c>
      <c r="O4637" s="3">
        <v>-528.09</v>
      </c>
      <c r="P4637" s="3">
        <v>68.81</v>
      </c>
      <c r="Q4637" s="3">
        <v>60</v>
      </c>
      <c r="R4637" s="5" t="s">
        <v>3212</v>
      </c>
      <c r="S4637" s="5" t="s">
        <v>3213</v>
      </c>
      <c r="T4637" s="5" t="str">
        <f t="shared" si="433"/>
        <v>Ionia McGrath</v>
      </c>
      <c r="U4637" t="s">
        <v>855</v>
      </c>
      <c r="V4637" s="5" t="s">
        <v>74</v>
      </c>
      <c r="W4637" s="5" t="s">
        <v>28</v>
      </c>
      <c r="X4637" s="5" t="s">
        <v>38</v>
      </c>
      <c r="Y4637" s="5" t="s">
        <v>1023</v>
      </c>
      <c r="Z4637" s="5" t="s">
        <v>40</v>
      </c>
      <c r="AA4637" s="4">
        <v>0.41</v>
      </c>
      <c r="AB4637" s="1">
        <v>40529</v>
      </c>
      <c r="AC4637" s="1">
        <v>27630</v>
      </c>
      <c r="AD4637">
        <f t="shared" si="434"/>
        <v>7</v>
      </c>
      <c r="AE4637">
        <f t="shared" ca="1" si="435"/>
        <v>48</v>
      </c>
      <c r="AF4637" t="str">
        <f t="shared" ca="1" si="436"/>
        <v>18-64</v>
      </c>
      <c r="AG4637" s="3">
        <f t="shared" si="437"/>
        <v>4.7704858888888886</v>
      </c>
      <c r="AH4637" t="str">
        <f>_xlfn.IFNA(VLOOKUP(Sales_Transactions[[#This Row],[Order ID]],Returned_Items[#All],2,FALSE),"Not Returned")</f>
        <v>Not Returned</v>
      </c>
    </row>
    <row r="4638" spans="1:34" x14ac:dyDescent="0.25">
      <c r="A4638">
        <v>11047</v>
      </c>
      <c r="C4638" t="s">
        <v>3219</v>
      </c>
      <c r="D4638" s="2" t="str">
        <f>TEXT(MID(Sales_Transactions[[#This Row],[Order Date]],2,5),"d/m/yyy")</f>
        <v>10/12/2010</v>
      </c>
      <c r="E4638" s="2" t="str">
        <f>TEXT(MID(Sales_Transactions[[#This Row],[Order Date]],2,5),"d")</f>
        <v>10</v>
      </c>
      <c r="F4638" s="2" t="str">
        <f>TEXT(MID(Sales_Transactions[[#This Row],[Order Date]],2,5),"m")</f>
        <v>12</v>
      </c>
      <c r="G4638" s="2" t="str">
        <f>TEXT(MID(Sales_Transactions[[#This Row],[Order Date]],2,5),"yyy")</f>
        <v>2010</v>
      </c>
      <c r="H4638" s="2" t="str">
        <f>TEXT(MID(Sales_Transactions[[#This Row],[Order Date]],2,5),"yyy/m")</f>
        <v>2010/12</v>
      </c>
      <c r="I4638" t="s">
        <v>22</v>
      </c>
      <c r="J4638">
        <f t="shared" si="432"/>
        <v>2</v>
      </c>
      <c r="K4638" s="2">
        <v>24</v>
      </c>
      <c r="L4638" s="3">
        <v>10480.272000000001</v>
      </c>
      <c r="M4638" s="4">
        <v>7.0000000000000007E-2</v>
      </c>
      <c r="N4638" s="5" t="s">
        <v>34</v>
      </c>
      <c r="O4638" s="3">
        <v>2271.6799999999998</v>
      </c>
      <c r="P4638" s="3">
        <v>550.98</v>
      </c>
      <c r="Q4638" s="3">
        <v>64.59</v>
      </c>
      <c r="R4638" s="5" t="s">
        <v>3212</v>
      </c>
      <c r="S4638" s="5" t="s">
        <v>3213</v>
      </c>
      <c r="T4638" s="5" t="str">
        <f t="shared" si="433"/>
        <v>Ionia McGrath</v>
      </c>
      <c r="U4638" t="s">
        <v>855</v>
      </c>
      <c r="V4638" s="5" t="s">
        <v>74</v>
      </c>
      <c r="W4638" s="5" t="s">
        <v>57</v>
      </c>
      <c r="X4638" s="5" t="s">
        <v>107</v>
      </c>
      <c r="Y4638" s="5" t="s">
        <v>1064</v>
      </c>
      <c r="Z4638" s="5" t="s">
        <v>106</v>
      </c>
      <c r="AA4638" s="4">
        <v>0.66</v>
      </c>
      <c r="AB4638" s="1">
        <v>40524</v>
      </c>
      <c r="AC4638" s="1">
        <v>27174</v>
      </c>
      <c r="AD4638">
        <f t="shared" si="434"/>
        <v>2</v>
      </c>
      <c r="AE4638">
        <f t="shared" ca="1" si="435"/>
        <v>50</v>
      </c>
      <c r="AF4638" t="str">
        <f t="shared" ca="1" si="436"/>
        <v>18-64</v>
      </c>
      <c r="AG4638" s="3">
        <f t="shared" si="437"/>
        <v>25.632679750000005</v>
      </c>
      <c r="AH4638" t="str">
        <f>_xlfn.IFNA(VLOOKUP(Sales_Transactions[[#This Row],[Order ID]],Returned_Items[#All],2,FALSE),"Not Returned")</f>
        <v>Not Returned</v>
      </c>
    </row>
    <row r="4639" spans="1:34" x14ac:dyDescent="0.25">
      <c r="A4639">
        <v>12803</v>
      </c>
      <c r="C4639" t="s">
        <v>2619</v>
      </c>
      <c r="D4639" s="2" t="str">
        <f>TEXT(MID(Sales_Transactions[[#This Row],[Order Date]],2,5),"d/m/yyy")</f>
        <v>25/2/2010</v>
      </c>
      <c r="E4639" s="2" t="str">
        <f>TEXT(MID(Sales_Transactions[[#This Row],[Order Date]],2,5),"d")</f>
        <v>25</v>
      </c>
      <c r="F4639" s="2" t="str">
        <f>TEXT(MID(Sales_Transactions[[#This Row],[Order Date]],2,5),"m")</f>
        <v>2</v>
      </c>
      <c r="G4639" s="2" t="str">
        <f>TEXT(MID(Sales_Transactions[[#This Row],[Order Date]],2,5),"yyy")</f>
        <v>2010</v>
      </c>
      <c r="H4639" s="2" t="str">
        <f>TEXT(MID(Sales_Transactions[[#This Row],[Order Date]],2,5),"yyy/m")</f>
        <v>2010/2</v>
      </c>
      <c r="I4639" t="s">
        <v>52</v>
      </c>
      <c r="J4639">
        <f t="shared" si="432"/>
        <v>1</v>
      </c>
      <c r="K4639" s="2">
        <v>32</v>
      </c>
      <c r="L4639" s="3">
        <v>383.81</v>
      </c>
      <c r="M4639" s="4">
        <v>0.03</v>
      </c>
      <c r="N4639" s="5" t="s">
        <v>23</v>
      </c>
      <c r="O4639" s="3">
        <v>-21.15</v>
      </c>
      <c r="P4639" s="3">
        <v>12.21</v>
      </c>
      <c r="Q4639" s="3">
        <v>4.8099999999999996</v>
      </c>
      <c r="R4639" s="5" t="s">
        <v>1561</v>
      </c>
      <c r="S4639" s="5" t="s">
        <v>191</v>
      </c>
      <c r="T4639" s="5" t="str">
        <f t="shared" si="433"/>
        <v>Patrick Jones</v>
      </c>
      <c r="U4639" t="s">
        <v>855</v>
      </c>
      <c r="V4639" s="5" t="s">
        <v>74</v>
      </c>
      <c r="W4639" s="5" t="s">
        <v>28</v>
      </c>
      <c r="X4639" s="5" t="s">
        <v>29</v>
      </c>
      <c r="Y4639" s="5" t="s">
        <v>649</v>
      </c>
      <c r="Z4639" s="5" t="s">
        <v>43</v>
      </c>
      <c r="AA4639" s="4">
        <v>0.57999999999999996</v>
      </c>
      <c r="AB4639" s="1">
        <v>40236</v>
      </c>
      <c r="AC4639" s="1">
        <v>27598</v>
      </c>
      <c r="AD4639">
        <f t="shared" si="434"/>
        <v>2</v>
      </c>
      <c r="AE4639">
        <f t="shared" ca="1" si="435"/>
        <v>49</v>
      </c>
      <c r="AF4639" t="str">
        <f t="shared" ca="1" si="436"/>
        <v>18-64</v>
      </c>
      <c r="AG4639" s="3">
        <f t="shared" si="437"/>
        <v>0.53176053125</v>
      </c>
      <c r="AH4639" t="str">
        <f>_xlfn.IFNA(VLOOKUP(Sales_Transactions[[#This Row],[Order ID]],Returned_Items[#All],2,FALSE),"Not Returned")</f>
        <v>Not Returned</v>
      </c>
    </row>
    <row r="4640" spans="1:34" x14ac:dyDescent="0.25">
      <c r="A4640">
        <v>13767</v>
      </c>
      <c r="C4640" t="s">
        <v>484</v>
      </c>
      <c r="D4640" s="2" t="str">
        <f>TEXT(MID(Sales_Transactions[[#This Row],[Order Date]],2,5),"d/m/yyy")</f>
        <v>26/8/2010</v>
      </c>
      <c r="E4640" s="2" t="str">
        <f>TEXT(MID(Sales_Transactions[[#This Row],[Order Date]],2,5),"d")</f>
        <v>26</v>
      </c>
      <c r="F4640" s="2" t="str">
        <f>TEXT(MID(Sales_Transactions[[#This Row],[Order Date]],2,5),"m")</f>
        <v>8</v>
      </c>
      <c r="G4640" s="2" t="str">
        <f>TEXT(MID(Sales_Transactions[[#This Row],[Order Date]],2,5),"yyy")</f>
        <v>2010</v>
      </c>
      <c r="H4640" s="2" t="str">
        <f>TEXT(MID(Sales_Transactions[[#This Row],[Order Date]],2,5),"yyy/m")</f>
        <v>2010/8</v>
      </c>
      <c r="I4640" t="s">
        <v>33</v>
      </c>
      <c r="J4640">
        <f t="shared" si="432"/>
        <v>4</v>
      </c>
      <c r="K4640" s="2">
        <v>12</v>
      </c>
      <c r="L4640" s="3">
        <v>2050.712</v>
      </c>
      <c r="M4640" s="4">
        <v>0.05</v>
      </c>
      <c r="N4640" s="5" t="s">
        <v>34</v>
      </c>
      <c r="O4640" s="3">
        <v>-381.04</v>
      </c>
      <c r="P4640" s="3">
        <v>218.75</v>
      </c>
      <c r="Q4640" s="3">
        <v>69.64</v>
      </c>
      <c r="R4640" s="5" t="s">
        <v>3220</v>
      </c>
      <c r="S4640" s="5" t="s">
        <v>3221</v>
      </c>
      <c r="T4640" s="5" t="str">
        <f t="shared" si="433"/>
        <v>Nona Balk</v>
      </c>
      <c r="U4640" t="s">
        <v>855</v>
      </c>
      <c r="V4640" s="5" t="s">
        <v>47</v>
      </c>
      <c r="W4640" s="5" t="s">
        <v>57</v>
      </c>
      <c r="X4640" s="5" t="s">
        <v>107</v>
      </c>
      <c r="Y4640" s="5" t="s">
        <v>397</v>
      </c>
      <c r="Z4640" s="5" t="s">
        <v>106</v>
      </c>
      <c r="AA4640" s="4">
        <v>0.72</v>
      </c>
      <c r="AB4640" s="1">
        <v>40418</v>
      </c>
      <c r="AC4640" s="1">
        <v>16644</v>
      </c>
      <c r="AD4640">
        <f t="shared" si="434"/>
        <v>2</v>
      </c>
      <c r="AE4640">
        <f t="shared" ca="1" si="435"/>
        <v>79</v>
      </c>
      <c r="AF4640" t="str">
        <f t="shared" ca="1" si="436"/>
        <v>Over 65</v>
      </c>
      <c r="AG4640" s="3">
        <f t="shared" si="437"/>
        <v>24.023385416666667</v>
      </c>
      <c r="AH4640" t="str">
        <f>_xlfn.IFNA(VLOOKUP(Sales_Transactions[[#This Row],[Order ID]],Returned_Items[#All],2,FALSE),"Not Returned")</f>
        <v>Not Returned</v>
      </c>
    </row>
    <row r="4641" spans="1:34" x14ac:dyDescent="0.25">
      <c r="A4641">
        <v>14117</v>
      </c>
      <c r="C4641" t="s">
        <v>3222</v>
      </c>
      <c r="D4641" s="2" t="str">
        <f>TEXT(MID(Sales_Transactions[[#This Row],[Order Date]],2,5),"d/m/yyy")</f>
        <v>25/8/2010</v>
      </c>
      <c r="E4641" s="2" t="str">
        <f>TEXT(MID(Sales_Transactions[[#This Row],[Order Date]],2,5),"d")</f>
        <v>25</v>
      </c>
      <c r="F4641" s="2" t="str">
        <f>TEXT(MID(Sales_Transactions[[#This Row],[Order Date]],2,5),"m")</f>
        <v>8</v>
      </c>
      <c r="G4641" s="2" t="str">
        <f>TEXT(MID(Sales_Transactions[[#This Row],[Order Date]],2,5),"yyy")</f>
        <v>2010</v>
      </c>
      <c r="H4641" s="2" t="str">
        <f>TEXT(MID(Sales_Transactions[[#This Row],[Order Date]],2,5),"yyy/m")</f>
        <v>2010/8</v>
      </c>
      <c r="I4641" t="s">
        <v>52</v>
      </c>
      <c r="J4641">
        <f t="shared" si="432"/>
        <v>1</v>
      </c>
      <c r="K4641" s="2">
        <v>4</v>
      </c>
      <c r="L4641" s="3">
        <v>5.31</v>
      </c>
      <c r="M4641" s="4">
        <v>0</v>
      </c>
      <c r="N4641" s="5" t="s">
        <v>23</v>
      </c>
      <c r="O4641" s="3">
        <v>-1.5</v>
      </c>
      <c r="P4641" s="3">
        <v>1.1399999999999999</v>
      </c>
      <c r="Q4641" s="3">
        <v>0.7</v>
      </c>
      <c r="R4641" s="5" t="s">
        <v>1773</v>
      </c>
      <c r="S4641" s="5" t="s">
        <v>1884</v>
      </c>
      <c r="T4641" s="5" t="str">
        <f t="shared" si="433"/>
        <v>Nathan Mautz</v>
      </c>
      <c r="U4641" t="s">
        <v>855</v>
      </c>
      <c r="V4641" s="5" t="s">
        <v>47</v>
      </c>
      <c r="W4641" s="5" t="s">
        <v>28</v>
      </c>
      <c r="X4641" s="5" t="s">
        <v>82</v>
      </c>
      <c r="Y4641" s="5" t="s">
        <v>2950</v>
      </c>
      <c r="Z4641" s="5" t="s">
        <v>84</v>
      </c>
      <c r="AA4641" s="4">
        <v>0.38</v>
      </c>
      <c r="AB4641" s="1">
        <v>40417</v>
      </c>
      <c r="AC4641" s="1">
        <v>30743</v>
      </c>
      <c r="AD4641">
        <f t="shared" si="434"/>
        <v>2</v>
      </c>
      <c r="AE4641">
        <f t="shared" ca="1" si="435"/>
        <v>40</v>
      </c>
      <c r="AF4641" t="str">
        <f t="shared" ca="1" si="436"/>
        <v>18-64</v>
      </c>
      <c r="AG4641" s="3">
        <f t="shared" si="437"/>
        <v>0.45999999999999996</v>
      </c>
      <c r="AH4641" t="str">
        <f>_xlfn.IFNA(VLOOKUP(Sales_Transactions[[#This Row],[Order ID]],Returned_Items[#All],2,FALSE),"Not Returned")</f>
        <v>Not Returned</v>
      </c>
    </row>
    <row r="4642" spans="1:34" x14ac:dyDescent="0.25">
      <c r="A4642">
        <v>14976</v>
      </c>
      <c r="C4642" t="s">
        <v>3203</v>
      </c>
      <c r="D4642" s="2" t="str">
        <f>TEXT(MID(Sales_Transactions[[#This Row],[Order Date]],2,5),"d/m/yyy")</f>
        <v>22/7/2011</v>
      </c>
      <c r="E4642" s="2" t="str">
        <f>TEXT(MID(Sales_Transactions[[#This Row],[Order Date]],2,5),"d")</f>
        <v>22</v>
      </c>
      <c r="F4642" s="2" t="str">
        <f>TEXT(MID(Sales_Transactions[[#This Row],[Order Date]],2,5),"m")</f>
        <v>7</v>
      </c>
      <c r="G4642" s="2" t="str">
        <f>TEXT(MID(Sales_Transactions[[#This Row],[Order Date]],2,5),"yyy")</f>
        <v>2011</v>
      </c>
      <c r="H4642" s="2" t="str">
        <f>TEXT(MID(Sales_Transactions[[#This Row],[Order Date]],2,5),"yyy/m")</f>
        <v>2011/7</v>
      </c>
      <c r="I4642" t="s">
        <v>33</v>
      </c>
      <c r="J4642">
        <f t="shared" si="432"/>
        <v>4</v>
      </c>
      <c r="K4642" s="2">
        <v>46</v>
      </c>
      <c r="L4642" s="3">
        <v>231.35</v>
      </c>
      <c r="M4642" s="4">
        <v>0.03</v>
      </c>
      <c r="N4642" s="5" t="s">
        <v>23</v>
      </c>
      <c r="O4642" s="3">
        <v>-81.86</v>
      </c>
      <c r="P4642" s="3">
        <v>4.9800000000000004</v>
      </c>
      <c r="Q4642" s="3">
        <v>4.7</v>
      </c>
      <c r="R4642" s="5" t="s">
        <v>3216</v>
      </c>
      <c r="S4642" s="5" t="s">
        <v>191</v>
      </c>
      <c r="T4642" s="5" t="str">
        <f t="shared" si="433"/>
        <v>Quincy Jones</v>
      </c>
      <c r="U4642" t="s">
        <v>855</v>
      </c>
      <c r="V4642" s="5" t="s">
        <v>47</v>
      </c>
      <c r="W4642" s="5" t="s">
        <v>28</v>
      </c>
      <c r="X4642" s="5" t="s">
        <v>75</v>
      </c>
      <c r="Y4642" s="5" t="s">
        <v>1639</v>
      </c>
      <c r="Z4642" s="5" t="s">
        <v>43</v>
      </c>
      <c r="AA4642" s="4">
        <v>0.38</v>
      </c>
      <c r="AB4642" s="1">
        <v>40748</v>
      </c>
      <c r="AC4642" s="1">
        <v>30788</v>
      </c>
      <c r="AD4642">
        <f t="shared" si="434"/>
        <v>2</v>
      </c>
      <c r="AE4642">
        <f t="shared" ca="1" si="435"/>
        <v>40</v>
      </c>
      <c r="AF4642" t="str">
        <f t="shared" ca="1" si="436"/>
        <v>18-64</v>
      </c>
      <c r="AG4642" s="3">
        <f t="shared" si="437"/>
        <v>0.21040230434782609</v>
      </c>
      <c r="AH4642" t="str">
        <f>_xlfn.IFNA(VLOOKUP(Sales_Transactions[[#This Row],[Order ID]],Returned_Items[#All],2,FALSE),"Not Returned")</f>
        <v>Not Returned</v>
      </c>
    </row>
    <row r="4643" spans="1:34" x14ac:dyDescent="0.25">
      <c r="A4643">
        <v>14980</v>
      </c>
      <c r="C4643" t="s">
        <v>2221</v>
      </c>
      <c r="D4643" s="2" t="str">
        <f>TEXT(MID(Sales_Transactions[[#This Row],[Order Date]],2,5),"d/m/yyy")</f>
        <v>14/7/2012</v>
      </c>
      <c r="E4643" s="2" t="str">
        <f>TEXT(MID(Sales_Transactions[[#This Row],[Order Date]],2,5),"d")</f>
        <v>14</v>
      </c>
      <c r="F4643" s="2" t="str">
        <f>TEXT(MID(Sales_Transactions[[#This Row],[Order Date]],2,5),"m")</f>
        <v>7</v>
      </c>
      <c r="G4643" s="2" t="str">
        <f>TEXT(MID(Sales_Transactions[[#This Row],[Order Date]],2,5),"yyy")</f>
        <v>2012</v>
      </c>
      <c r="H4643" s="2" t="str">
        <f>TEXT(MID(Sales_Transactions[[#This Row],[Order Date]],2,5),"yyy/m")</f>
        <v>2012/7</v>
      </c>
      <c r="I4643" t="s">
        <v>101</v>
      </c>
      <c r="J4643">
        <f t="shared" si="432"/>
        <v>1</v>
      </c>
      <c r="K4643" s="2">
        <v>27</v>
      </c>
      <c r="L4643" s="3">
        <v>898.9</v>
      </c>
      <c r="M4643" s="4">
        <v>0.03</v>
      </c>
      <c r="N4643" s="5" t="s">
        <v>23</v>
      </c>
      <c r="O4643" s="3">
        <v>325.88</v>
      </c>
      <c r="P4643" s="3">
        <v>31.78</v>
      </c>
      <c r="Q4643" s="3">
        <v>1.99</v>
      </c>
      <c r="R4643" s="5" t="s">
        <v>3214</v>
      </c>
      <c r="S4643" s="5" t="s">
        <v>3215</v>
      </c>
      <c r="T4643" s="5" t="str">
        <f t="shared" si="433"/>
        <v>Lori Olson</v>
      </c>
      <c r="U4643" t="s">
        <v>855</v>
      </c>
      <c r="V4643" s="5" t="s">
        <v>37</v>
      </c>
      <c r="W4643" s="5" t="s">
        <v>48</v>
      </c>
      <c r="X4643" s="5" t="s">
        <v>87</v>
      </c>
      <c r="Y4643" s="5" t="s">
        <v>189</v>
      </c>
      <c r="Z4643" s="5" t="s">
        <v>60</v>
      </c>
      <c r="AA4643" s="4">
        <v>0.42</v>
      </c>
      <c r="AB4643" s="1">
        <v>41105</v>
      </c>
      <c r="AC4643" s="1">
        <v>30075</v>
      </c>
      <c r="AD4643">
        <f t="shared" si="434"/>
        <v>1</v>
      </c>
      <c r="AE4643">
        <f t="shared" ca="1" si="435"/>
        <v>42</v>
      </c>
      <c r="AF4643" t="str">
        <f t="shared" ca="1" si="436"/>
        <v>18-64</v>
      </c>
      <c r="AG4643" s="3">
        <f t="shared" si="437"/>
        <v>1.2503876296296297</v>
      </c>
      <c r="AH4643" t="str">
        <f>_xlfn.IFNA(VLOOKUP(Sales_Transactions[[#This Row],[Order ID]],Returned_Items[#All],2,FALSE),"Not Returned")</f>
        <v>Not Returned</v>
      </c>
    </row>
    <row r="4644" spans="1:34" x14ac:dyDescent="0.25">
      <c r="A4644">
        <v>16133</v>
      </c>
      <c r="C4644" t="s">
        <v>573</v>
      </c>
      <c r="D4644" s="2" t="str">
        <f>TEXT(MID(Sales_Transactions[[#This Row],[Order Date]],2,5),"d/m/yyy")</f>
        <v>25/9/2009</v>
      </c>
      <c r="E4644" s="2" t="str">
        <f>TEXT(MID(Sales_Transactions[[#This Row],[Order Date]],2,5),"d")</f>
        <v>25</v>
      </c>
      <c r="F4644" s="2" t="str">
        <f>TEXT(MID(Sales_Transactions[[#This Row],[Order Date]],2,5),"m")</f>
        <v>9</v>
      </c>
      <c r="G4644" s="2" t="str">
        <f>TEXT(MID(Sales_Transactions[[#This Row],[Order Date]],2,5),"yyy")</f>
        <v>2009</v>
      </c>
      <c r="H4644" s="2" t="str">
        <f>TEXT(MID(Sales_Transactions[[#This Row],[Order Date]],2,5),"yyy/m")</f>
        <v>2009/9</v>
      </c>
      <c r="I4644" t="s">
        <v>101</v>
      </c>
      <c r="J4644">
        <f t="shared" si="432"/>
        <v>1</v>
      </c>
      <c r="K4644" s="2">
        <v>16</v>
      </c>
      <c r="L4644" s="3">
        <v>3083.04</v>
      </c>
      <c r="M4644" s="4">
        <v>0.06</v>
      </c>
      <c r="N4644" s="5" t="s">
        <v>34</v>
      </c>
      <c r="O4644" s="3">
        <v>872.13</v>
      </c>
      <c r="P4644" s="3">
        <v>200.97</v>
      </c>
      <c r="Q4644" s="3">
        <v>15.59</v>
      </c>
      <c r="R4644" s="5" t="s">
        <v>2226</v>
      </c>
      <c r="S4644" s="5" t="s">
        <v>3223</v>
      </c>
      <c r="T4644" s="5" t="str">
        <f t="shared" si="433"/>
        <v>Erin Mull</v>
      </c>
      <c r="U4644" t="s">
        <v>855</v>
      </c>
      <c r="V4644" s="5" t="s">
        <v>27</v>
      </c>
      <c r="W4644" s="5" t="s">
        <v>48</v>
      </c>
      <c r="X4644" s="5" t="s">
        <v>324</v>
      </c>
      <c r="Y4644" s="5" t="s">
        <v>483</v>
      </c>
      <c r="Z4644" s="5" t="s">
        <v>40</v>
      </c>
      <c r="AA4644" s="4">
        <v>0.36</v>
      </c>
      <c r="AB4644" s="1">
        <v>40081</v>
      </c>
      <c r="AC4644" s="1">
        <v>29822</v>
      </c>
      <c r="AD4644">
        <f t="shared" si="434"/>
        <v>0</v>
      </c>
      <c r="AE4644">
        <f t="shared" ca="1" si="435"/>
        <v>42</v>
      </c>
      <c r="AF4644" t="str">
        <f t="shared" ca="1" si="436"/>
        <v>18-64</v>
      </c>
      <c r="AG4644" s="3">
        <f t="shared" si="437"/>
        <v>13.527463624999999</v>
      </c>
      <c r="AH4644" t="str">
        <f>_xlfn.IFNA(VLOOKUP(Sales_Transactions[[#This Row],[Order ID]],Returned_Items[#All],2,FALSE),"Not Returned")</f>
        <v>Not Returned</v>
      </c>
    </row>
    <row r="4645" spans="1:34" x14ac:dyDescent="0.25">
      <c r="A4645">
        <v>16134</v>
      </c>
      <c r="C4645" t="s">
        <v>897</v>
      </c>
      <c r="D4645" s="2" t="str">
        <f>TEXT(MID(Sales_Transactions[[#This Row],[Order Date]],2,5),"d/m/yyy")</f>
        <v>19/11/2012</v>
      </c>
      <c r="E4645" s="2" t="str">
        <f>TEXT(MID(Sales_Transactions[[#This Row],[Order Date]],2,5),"d")</f>
        <v>19</v>
      </c>
      <c r="F4645" s="2" t="str">
        <f>TEXT(MID(Sales_Transactions[[#This Row],[Order Date]],2,5),"m")</f>
        <v>11</v>
      </c>
      <c r="G4645" s="2" t="str">
        <f>TEXT(MID(Sales_Transactions[[#This Row],[Order Date]],2,5),"yyy")</f>
        <v>2012</v>
      </c>
      <c r="H4645" s="2" t="str">
        <f>TEXT(MID(Sales_Transactions[[#This Row],[Order Date]],2,5),"yyy/m")</f>
        <v>2012/11</v>
      </c>
      <c r="I4645" t="s">
        <v>33</v>
      </c>
      <c r="J4645">
        <f t="shared" si="432"/>
        <v>4</v>
      </c>
      <c r="K4645" s="2">
        <v>43</v>
      </c>
      <c r="L4645" s="3">
        <v>21921.279999999999</v>
      </c>
      <c r="M4645" s="4">
        <v>0.04</v>
      </c>
      <c r="N4645" s="5" t="s">
        <v>34</v>
      </c>
      <c r="O4645" s="3">
        <v>10521.33</v>
      </c>
      <c r="P4645" s="3">
        <v>500.98</v>
      </c>
      <c r="Q4645" s="3">
        <v>28.14</v>
      </c>
      <c r="R4645" s="5" t="s">
        <v>1773</v>
      </c>
      <c r="S4645" s="5" t="s">
        <v>1884</v>
      </c>
      <c r="T4645" s="5" t="str">
        <f t="shared" si="433"/>
        <v>Nathan Mautz</v>
      </c>
      <c r="U4645" t="s">
        <v>855</v>
      </c>
      <c r="V4645" s="5" t="s">
        <v>74</v>
      </c>
      <c r="W4645" s="5" t="s">
        <v>48</v>
      </c>
      <c r="X4645" s="5" t="s">
        <v>324</v>
      </c>
      <c r="Y4645" s="5" t="s">
        <v>1792</v>
      </c>
      <c r="Z4645" s="5" t="s">
        <v>40</v>
      </c>
      <c r="AA4645" s="4">
        <v>0.38</v>
      </c>
      <c r="AB4645" s="1">
        <v>41234</v>
      </c>
      <c r="AC4645" s="1">
        <v>29849</v>
      </c>
      <c r="AD4645">
        <f t="shared" si="434"/>
        <v>2</v>
      </c>
      <c r="AE4645">
        <f t="shared" ca="1" si="435"/>
        <v>42</v>
      </c>
      <c r="AF4645" t="str">
        <f t="shared" ca="1" si="436"/>
        <v>18-64</v>
      </c>
      <c r="AG4645" s="3">
        <f t="shared" si="437"/>
        <v>12.300456000000001</v>
      </c>
      <c r="AH4645" t="str">
        <f>_xlfn.IFNA(VLOOKUP(Sales_Transactions[[#This Row],[Order ID]],Returned_Items[#All],2,FALSE),"Not Returned")</f>
        <v>Returned</v>
      </c>
    </row>
    <row r="4646" spans="1:34" x14ac:dyDescent="0.25">
      <c r="A4646">
        <v>16258</v>
      </c>
      <c r="C4646" t="s">
        <v>2309</v>
      </c>
      <c r="D4646" s="2" t="str">
        <f>TEXT(MID(Sales_Transactions[[#This Row],[Order Date]],2,5),"d/m/yyy")</f>
        <v>6/7/2011</v>
      </c>
      <c r="E4646" s="2" t="str">
        <f>TEXT(MID(Sales_Transactions[[#This Row],[Order Date]],2,5),"d")</f>
        <v>6</v>
      </c>
      <c r="F4646" s="2" t="str">
        <f>TEXT(MID(Sales_Transactions[[#This Row],[Order Date]],2,5),"m")</f>
        <v>7</v>
      </c>
      <c r="G4646" s="2" t="str">
        <f>TEXT(MID(Sales_Transactions[[#This Row],[Order Date]],2,5),"yyy")</f>
        <v>2011</v>
      </c>
      <c r="H4646" s="2" t="str">
        <f>TEXT(MID(Sales_Transactions[[#This Row],[Order Date]],2,5),"yyy/m")</f>
        <v>2011/7</v>
      </c>
      <c r="I4646" t="s">
        <v>78</v>
      </c>
      <c r="J4646">
        <f t="shared" si="432"/>
        <v>3</v>
      </c>
      <c r="K4646" s="2">
        <v>1</v>
      </c>
      <c r="L4646" s="3">
        <v>9.69</v>
      </c>
      <c r="M4646" s="4">
        <v>0.05</v>
      </c>
      <c r="N4646" s="5" t="s">
        <v>23</v>
      </c>
      <c r="O4646" s="3">
        <v>-6.78</v>
      </c>
      <c r="P4646" s="3">
        <v>4.9800000000000004</v>
      </c>
      <c r="Q4646" s="3">
        <v>4.72</v>
      </c>
      <c r="R4646" s="5" t="s">
        <v>3220</v>
      </c>
      <c r="S4646" s="5" t="s">
        <v>3221</v>
      </c>
      <c r="T4646" s="5" t="str">
        <f t="shared" si="433"/>
        <v>Nona Balk</v>
      </c>
      <c r="U4646" t="s">
        <v>855</v>
      </c>
      <c r="V4646" s="5" t="s">
        <v>47</v>
      </c>
      <c r="W4646" s="5" t="s">
        <v>28</v>
      </c>
      <c r="X4646" s="5" t="s">
        <v>75</v>
      </c>
      <c r="Y4646" s="5" t="s">
        <v>1695</v>
      </c>
      <c r="Z4646" s="5" t="s">
        <v>43</v>
      </c>
      <c r="AA4646" s="4">
        <v>0.36</v>
      </c>
      <c r="AB4646" s="1">
        <v>40731</v>
      </c>
      <c r="AC4646" s="1">
        <v>30548</v>
      </c>
      <c r="AD4646">
        <f t="shared" si="434"/>
        <v>1</v>
      </c>
      <c r="AE4646">
        <f t="shared" ca="1" si="435"/>
        <v>40</v>
      </c>
      <c r="AF4646" t="str">
        <f t="shared" ca="1" si="436"/>
        <v>18-64</v>
      </c>
      <c r="AG4646" s="3">
        <f t="shared" si="437"/>
        <v>9.6975100000000012</v>
      </c>
      <c r="AH4646" t="str">
        <f>_xlfn.IFNA(VLOOKUP(Sales_Transactions[[#This Row],[Order ID]],Returned_Items[#All],2,FALSE),"Not Returned")</f>
        <v>Not Returned</v>
      </c>
    </row>
    <row r="4647" spans="1:34" x14ac:dyDescent="0.25">
      <c r="A4647">
        <v>16258</v>
      </c>
      <c r="C4647" t="s">
        <v>2309</v>
      </c>
      <c r="D4647" s="2" t="str">
        <f>TEXT(MID(Sales_Transactions[[#This Row],[Order Date]],2,5),"d/m/yyy")</f>
        <v>6/7/2011</v>
      </c>
      <c r="E4647" s="2" t="str">
        <f>TEXT(MID(Sales_Transactions[[#This Row],[Order Date]],2,5),"d")</f>
        <v>6</v>
      </c>
      <c r="F4647" s="2" t="str">
        <f>TEXT(MID(Sales_Transactions[[#This Row],[Order Date]],2,5),"m")</f>
        <v>7</v>
      </c>
      <c r="G4647" s="2" t="str">
        <f>TEXT(MID(Sales_Transactions[[#This Row],[Order Date]],2,5),"yyy")</f>
        <v>2011</v>
      </c>
      <c r="H4647" s="2" t="str">
        <f>TEXT(MID(Sales_Transactions[[#This Row],[Order Date]],2,5),"yyy/m")</f>
        <v>2011/7</v>
      </c>
      <c r="I4647" t="s">
        <v>78</v>
      </c>
      <c r="J4647">
        <f t="shared" si="432"/>
        <v>3</v>
      </c>
      <c r="K4647" s="2">
        <v>48</v>
      </c>
      <c r="L4647" s="3">
        <v>331.99</v>
      </c>
      <c r="M4647" s="4">
        <v>0.03</v>
      </c>
      <c r="N4647" s="5" t="s">
        <v>23</v>
      </c>
      <c r="O4647" s="3">
        <v>45.31</v>
      </c>
      <c r="P4647" s="3">
        <v>7.08</v>
      </c>
      <c r="Q4647" s="3">
        <v>2.35</v>
      </c>
      <c r="R4647" s="5" t="s">
        <v>3220</v>
      </c>
      <c r="S4647" s="5" t="s">
        <v>3221</v>
      </c>
      <c r="T4647" s="5" t="str">
        <f t="shared" si="433"/>
        <v>Nona Balk</v>
      </c>
      <c r="U4647" t="s">
        <v>855</v>
      </c>
      <c r="V4647" s="5" t="s">
        <v>47</v>
      </c>
      <c r="W4647" s="5" t="s">
        <v>28</v>
      </c>
      <c r="X4647" s="5" t="s">
        <v>124</v>
      </c>
      <c r="Y4647" s="5" t="s">
        <v>453</v>
      </c>
      <c r="Z4647" s="5" t="s">
        <v>84</v>
      </c>
      <c r="AA4647" s="4">
        <v>0.47</v>
      </c>
      <c r="AB4647" s="1">
        <v>40732</v>
      </c>
      <c r="AC4647" s="1">
        <v>30387</v>
      </c>
      <c r="AD4647">
        <f t="shared" si="434"/>
        <v>2</v>
      </c>
      <c r="AE4647">
        <f t="shared" ca="1" si="435"/>
        <v>41</v>
      </c>
      <c r="AF4647" t="str">
        <f t="shared" ca="1" si="436"/>
        <v>18-64</v>
      </c>
      <c r="AG4647" s="3">
        <f t="shared" si="437"/>
        <v>0.19641408333333332</v>
      </c>
      <c r="AH4647" t="str">
        <f>_xlfn.IFNA(VLOOKUP(Sales_Transactions[[#This Row],[Order ID]],Returned_Items[#All],2,FALSE),"Not Returned")</f>
        <v>Not Returned</v>
      </c>
    </row>
    <row r="4648" spans="1:34" x14ac:dyDescent="0.25">
      <c r="A4648">
        <v>16289</v>
      </c>
      <c r="C4648" t="s">
        <v>2461</v>
      </c>
      <c r="D4648" s="2" t="str">
        <f>TEXT(MID(Sales_Transactions[[#This Row],[Order Date]],2,5),"d/m/yyy")</f>
        <v>17/7/2010</v>
      </c>
      <c r="E4648" s="2" t="str">
        <f>TEXT(MID(Sales_Transactions[[#This Row],[Order Date]],2,5),"d")</f>
        <v>17</v>
      </c>
      <c r="F4648" s="2" t="str">
        <f>TEXT(MID(Sales_Transactions[[#This Row],[Order Date]],2,5),"m")</f>
        <v>7</v>
      </c>
      <c r="G4648" s="2" t="str">
        <f>TEXT(MID(Sales_Transactions[[#This Row],[Order Date]],2,5),"yyy")</f>
        <v>2010</v>
      </c>
      <c r="H4648" s="2" t="str">
        <f>TEXT(MID(Sales_Transactions[[#This Row],[Order Date]],2,5),"yyy/m")</f>
        <v>2010/7</v>
      </c>
      <c r="I4648" t="s">
        <v>33</v>
      </c>
      <c r="J4648">
        <f t="shared" si="432"/>
        <v>4</v>
      </c>
      <c r="K4648" s="2">
        <v>37</v>
      </c>
      <c r="L4648" s="3">
        <v>426.64</v>
      </c>
      <c r="M4648" s="4">
        <v>0.09</v>
      </c>
      <c r="N4648" s="5" t="s">
        <v>23</v>
      </c>
      <c r="O4648" s="3">
        <v>96.95</v>
      </c>
      <c r="P4648" s="3">
        <v>12.22</v>
      </c>
      <c r="Q4648" s="3">
        <v>2.85</v>
      </c>
      <c r="R4648" s="5" t="s">
        <v>1594</v>
      </c>
      <c r="S4648" s="5" t="s">
        <v>2630</v>
      </c>
      <c r="T4648" s="5" t="str">
        <f t="shared" si="433"/>
        <v>John Lee</v>
      </c>
      <c r="U4648" t="s">
        <v>855</v>
      </c>
      <c r="V4648" s="5" t="s">
        <v>47</v>
      </c>
      <c r="W4648" s="5" t="s">
        <v>57</v>
      </c>
      <c r="X4648" s="5" t="s">
        <v>58</v>
      </c>
      <c r="Y4648" s="5" t="s">
        <v>382</v>
      </c>
      <c r="Z4648" s="5" t="s">
        <v>60</v>
      </c>
      <c r="AA4648" s="4">
        <v>0.55000000000000004</v>
      </c>
      <c r="AB4648" s="1">
        <v>40378</v>
      </c>
      <c r="AC4648" s="1">
        <v>30258</v>
      </c>
      <c r="AD4648">
        <f t="shared" si="434"/>
        <v>2</v>
      </c>
      <c r="AE4648">
        <f t="shared" ca="1" si="435"/>
        <v>41</v>
      </c>
      <c r="AF4648" t="str">
        <f t="shared" ca="1" si="436"/>
        <v>18-64</v>
      </c>
      <c r="AG4648" s="3">
        <f t="shared" si="437"/>
        <v>0.40700005405405404</v>
      </c>
      <c r="AH4648" t="str">
        <f>_xlfn.IFNA(VLOOKUP(Sales_Transactions[[#This Row],[Order ID]],Returned_Items[#All],2,FALSE),"Not Returned")</f>
        <v>Not Returned</v>
      </c>
    </row>
    <row r="4649" spans="1:34" x14ac:dyDescent="0.25">
      <c r="A4649">
        <v>16993</v>
      </c>
      <c r="C4649" t="s">
        <v>240</v>
      </c>
      <c r="D4649" s="2" t="str">
        <f>TEXT(MID(Sales_Transactions[[#This Row],[Order Date]],2,5),"d/m/yyy")</f>
        <v>16/11/2011</v>
      </c>
      <c r="E4649" s="2" t="str">
        <f>TEXT(MID(Sales_Transactions[[#This Row],[Order Date]],2,5),"d")</f>
        <v>16</v>
      </c>
      <c r="F4649" s="2" t="str">
        <f>TEXT(MID(Sales_Transactions[[#This Row],[Order Date]],2,5),"m")</f>
        <v>11</v>
      </c>
      <c r="G4649" s="2" t="str">
        <f>TEXT(MID(Sales_Transactions[[#This Row],[Order Date]],2,5),"yyy")</f>
        <v>2011</v>
      </c>
      <c r="H4649" s="2" t="str">
        <f>TEXT(MID(Sales_Transactions[[#This Row],[Order Date]],2,5),"yyy/m")</f>
        <v>2011/11</v>
      </c>
      <c r="I4649" t="s">
        <v>78</v>
      </c>
      <c r="J4649">
        <f t="shared" si="432"/>
        <v>3</v>
      </c>
      <c r="K4649" s="2">
        <v>8</v>
      </c>
      <c r="L4649" s="3">
        <v>1383.9190000000001</v>
      </c>
      <c r="M4649" s="4">
        <v>0.05</v>
      </c>
      <c r="N4649" s="5" t="s">
        <v>23</v>
      </c>
      <c r="O4649" s="3">
        <v>-433.49</v>
      </c>
      <c r="P4649" s="3">
        <v>205.99</v>
      </c>
      <c r="Q4649" s="3">
        <v>2.5</v>
      </c>
      <c r="R4649" s="5" t="s">
        <v>2226</v>
      </c>
      <c r="S4649" s="5" t="s">
        <v>3223</v>
      </c>
      <c r="T4649" s="5" t="str">
        <f t="shared" si="433"/>
        <v>Erin Mull</v>
      </c>
      <c r="U4649" t="s">
        <v>855</v>
      </c>
      <c r="V4649" s="5" t="s">
        <v>27</v>
      </c>
      <c r="W4649" s="5" t="s">
        <v>48</v>
      </c>
      <c r="X4649" s="5" t="s">
        <v>49</v>
      </c>
      <c r="Y4649" s="5" t="s">
        <v>2564</v>
      </c>
      <c r="Z4649" s="5" t="s">
        <v>43</v>
      </c>
      <c r="AA4649" s="4">
        <v>0.59</v>
      </c>
      <c r="AB4649" s="1">
        <v>40863</v>
      </c>
      <c r="AC4649" s="1">
        <v>30275</v>
      </c>
      <c r="AD4649">
        <f t="shared" si="434"/>
        <v>0</v>
      </c>
      <c r="AE4649">
        <f t="shared" ca="1" si="435"/>
        <v>41</v>
      </c>
      <c r="AF4649" t="str">
        <f t="shared" ca="1" si="436"/>
        <v>18-64</v>
      </c>
      <c r="AG4649" s="3">
        <f t="shared" si="437"/>
        <v>26.048375625000002</v>
      </c>
      <c r="AH4649" t="str">
        <f>_xlfn.IFNA(VLOOKUP(Sales_Transactions[[#This Row],[Order ID]],Returned_Items[#All],2,FALSE),"Not Returned")</f>
        <v>Not Returned</v>
      </c>
    </row>
    <row r="4650" spans="1:34" x14ac:dyDescent="0.25">
      <c r="A4650">
        <v>18945</v>
      </c>
      <c r="C4650" t="s">
        <v>339</v>
      </c>
      <c r="D4650" s="2" t="str">
        <f>TEXT(MID(Sales_Transactions[[#This Row],[Order Date]],2,5),"d/m/yyy")</f>
        <v>17/1/2009</v>
      </c>
      <c r="E4650" s="2" t="str">
        <f>TEXT(MID(Sales_Transactions[[#This Row],[Order Date]],2,5),"d")</f>
        <v>17</v>
      </c>
      <c r="F4650" s="2" t="str">
        <f>TEXT(MID(Sales_Transactions[[#This Row],[Order Date]],2,5),"m")</f>
        <v>1</v>
      </c>
      <c r="G4650" s="2" t="str">
        <f>TEXT(MID(Sales_Transactions[[#This Row],[Order Date]],2,5),"yyy")</f>
        <v>2009</v>
      </c>
      <c r="H4650" s="2" t="str">
        <f>TEXT(MID(Sales_Transactions[[#This Row],[Order Date]],2,5),"yyy/m")</f>
        <v>2009/1</v>
      </c>
      <c r="I4650" t="s">
        <v>78</v>
      </c>
      <c r="J4650">
        <f t="shared" si="432"/>
        <v>3</v>
      </c>
      <c r="K4650" s="2">
        <v>33</v>
      </c>
      <c r="L4650" s="3">
        <v>528.54</v>
      </c>
      <c r="M4650" s="4">
        <v>0.06</v>
      </c>
      <c r="N4650" s="5" t="s">
        <v>23</v>
      </c>
      <c r="O4650" s="3">
        <v>168.54</v>
      </c>
      <c r="P4650" s="3">
        <v>16.48</v>
      </c>
      <c r="Q4650" s="3">
        <v>1.99</v>
      </c>
      <c r="R4650" s="5" t="s">
        <v>1594</v>
      </c>
      <c r="S4650" s="5" t="s">
        <v>2630</v>
      </c>
      <c r="T4650" s="5" t="str">
        <f t="shared" si="433"/>
        <v>John Lee</v>
      </c>
      <c r="U4650" t="s">
        <v>855</v>
      </c>
      <c r="V4650" s="5" t="s">
        <v>47</v>
      </c>
      <c r="W4650" s="5" t="s">
        <v>48</v>
      </c>
      <c r="X4650" s="5" t="s">
        <v>87</v>
      </c>
      <c r="Y4650" s="5" t="s">
        <v>1479</v>
      </c>
      <c r="Z4650" s="5" t="s">
        <v>60</v>
      </c>
      <c r="AA4650" s="4">
        <v>0.42</v>
      </c>
      <c r="AB4650" s="1">
        <v>39832</v>
      </c>
      <c r="AC4650" s="1">
        <v>30198</v>
      </c>
      <c r="AD4650">
        <f t="shared" si="434"/>
        <v>2</v>
      </c>
      <c r="AE4650">
        <f t="shared" ca="1" si="435"/>
        <v>41</v>
      </c>
      <c r="AF4650" t="str">
        <f t="shared" ca="1" si="436"/>
        <v>18-64</v>
      </c>
      <c r="AG4650" s="3">
        <f t="shared" si="437"/>
        <v>0.5593973333333333</v>
      </c>
      <c r="AH4650" t="str">
        <f>_xlfn.IFNA(VLOOKUP(Sales_Transactions[[#This Row],[Order ID]],Returned_Items[#All],2,FALSE),"Not Returned")</f>
        <v>Not Returned</v>
      </c>
    </row>
    <row r="4651" spans="1:34" x14ac:dyDescent="0.25">
      <c r="A4651">
        <v>19975</v>
      </c>
      <c r="C4651" t="s">
        <v>1623</v>
      </c>
      <c r="D4651" s="2" t="str">
        <f>TEXT(MID(Sales_Transactions[[#This Row],[Order Date]],2,5),"d/m/yyy")</f>
        <v>10/4/2009</v>
      </c>
      <c r="E4651" s="2" t="str">
        <f>TEXT(MID(Sales_Transactions[[#This Row],[Order Date]],2,5),"d")</f>
        <v>10</v>
      </c>
      <c r="F4651" s="2" t="str">
        <f>TEXT(MID(Sales_Transactions[[#This Row],[Order Date]],2,5),"m")</f>
        <v>4</v>
      </c>
      <c r="G4651" s="2" t="str">
        <f>TEXT(MID(Sales_Transactions[[#This Row],[Order Date]],2,5),"yyy")</f>
        <v>2009</v>
      </c>
      <c r="H4651" s="2" t="str">
        <f>TEXT(MID(Sales_Transactions[[#This Row],[Order Date]],2,5),"yyy/m")</f>
        <v>2009/4</v>
      </c>
      <c r="I4651" t="s">
        <v>52</v>
      </c>
      <c r="J4651">
        <f t="shared" si="432"/>
        <v>1</v>
      </c>
      <c r="K4651" s="2">
        <v>33</v>
      </c>
      <c r="L4651" s="3">
        <v>362.17</v>
      </c>
      <c r="M4651" s="4">
        <v>0.08</v>
      </c>
      <c r="N4651" s="5" t="s">
        <v>23</v>
      </c>
      <c r="O4651" s="3">
        <v>-83.96</v>
      </c>
      <c r="P4651" s="3">
        <v>11.7</v>
      </c>
      <c r="Q4651" s="3">
        <v>6.96</v>
      </c>
      <c r="R4651" s="5" t="s">
        <v>1375</v>
      </c>
      <c r="S4651" s="5" t="s">
        <v>2288</v>
      </c>
      <c r="T4651" s="5" t="str">
        <f t="shared" si="433"/>
        <v>Emily Phan</v>
      </c>
      <c r="U4651" t="s">
        <v>855</v>
      </c>
      <c r="V4651" s="5" t="s">
        <v>37</v>
      </c>
      <c r="W4651" s="5" t="s">
        <v>28</v>
      </c>
      <c r="X4651" s="5" t="s">
        <v>38</v>
      </c>
      <c r="Y4651" s="5" t="s">
        <v>2139</v>
      </c>
      <c r="Z4651" s="5" t="s">
        <v>56</v>
      </c>
      <c r="AA4651" s="4">
        <v>0.5</v>
      </c>
      <c r="AB4651" s="1">
        <v>39916</v>
      </c>
      <c r="AC4651" s="1">
        <v>17268</v>
      </c>
      <c r="AD4651">
        <f t="shared" si="434"/>
        <v>3</v>
      </c>
      <c r="AE4651">
        <f t="shared" ca="1" si="435"/>
        <v>77</v>
      </c>
      <c r="AF4651" t="str">
        <f t="shared" ca="1" si="436"/>
        <v>Over 65</v>
      </c>
      <c r="AG4651" s="3">
        <f t="shared" si="437"/>
        <v>0.56517090909090906</v>
      </c>
      <c r="AH4651" t="str">
        <f>_xlfn.IFNA(VLOOKUP(Sales_Transactions[[#This Row],[Order ID]],Returned_Items[#All],2,FALSE),"Not Returned")</f>
        <v>Not Returned</v>
      </c>
    </row>
    <row r="4652" spans="1:34" x14ac:dyDescent="0.25">
      <c r="A4652">
        <v>20036</v>
      </c>
      <c r="C4652" t="s">
        <v>426</v>
      </c>
      <c r="D4652" s="2" t="str">
        <f>TEXT(MID(Sales_Transactions[[#This Row],[Order Date]],2,5),"d/m/yyy")</f>
        <v>5/12/2010</v>
      </c>
      <c r="E4652" s="2" t="str">
        <f>TEXT(MID(Sales_Transactions[[#This Row],[Order Date]],2,5),"d")</f>
        <v>5</v>
      </c>
      <c r="F4652" s="2" t="str">
        <f>TEXT(MID(Sales_Transactions[[#This Row],[Order Date]],2,5),"m")</f>
        <v>12</v>
      </c>
      <c r="G4652" s="2" t="str">
        <f>TEXT(MID(Sales_Transactions[[#This Row],[Order Date]],2,5),"yyy")</f>
        <v>2010</v>
      </c>
      <c r="H4652" s="2" t="str">
        <f>TEXT(MID(Sales_Transactions[[#This Row],[Order Date]],2,5),"yyy/m")</f>
        <v>2010/12</v>
      </c>
      <c r="I4652" t="s">
        <v>52</v>
      </c>
      <c r="J4652">
        <f t="shared" si="432"/>
        <v>1</v>
      </c>
      <c r="K4652" s="2">
        <v>25</v>
      </c>
      <c r="L4652" s="3">
        <v>290.45999999999998</v>
      </c>
      <c r="M4652" s="4">
        <v>0.1</v>
      </c>
      <c r="N4652" s="5" t="s">
        <v>23</v>
      </c>
      <c r="O4652" s="3">
        <v>-31.55</v>
      </c>
      <c r="P4652" s="3">
        <v>11.97</v>
      </c>
      <c r="Q4652" s="3">
        <v>4.9800000000000004</v>
      </c>
      <c r="R4652" s="5" t="s">
        <v>1594</v>
      </c>
      <c r="S4652" s="5" t="s">
        <v>2630</v>
      </c>
      <c r="T4652" s="5" t="str">
        <f t="shared" si="433"/>
        <v>John Lee</v>
      </c>
      <c r="U4652" t="s">
        <v>855</v>
      </c>
      <c r="V4652" s="5" t="s">
        <v>47</v>
      </c>
      <c r="W4652" s="5" t="s">
        <v>28</v>
      </c>
      <c r="X4652" s="5" t="s">
        <v>38</v>
      </c>
      <c r="Y4652" s="5" t="s">
        <v>431</v>
      </c>
      <c r="Z4652" s="5" t="s">
        <v>43</v>
      </c>
      <c r="AA4652" s="4">
        <v>0.57999999999999996</v>
      </c>
      <c r="AB4652" s="1">
        <v>40517</v>
      </c>
      <c r="AC4652" s="1">
        <v>23776</v>
      </c>
      <c r="AD4652">
        <f t="shared" si="434"/>
        <v>0</v>
      </c>
      <c r="AE4652">
        <f t="shared" ca="1" si="435"/>
        <v>59</v>
      </c>
      <c r="AF4652" t="str">
        <f t="shared" ca="1" si="436"/>
        <v>18-64</v>
      </c>
      <c r="AG4652" s="3">
        <f t="shared" si="437"/>
        <v>0.67752120000000005</v>
      </c>
      <c r="AH4652" t="str">
        <f>_xlfn.IFNA(VLOOKUP(Sales_Transactions[[#This Row],[Order ID]],Returned_Items[#All],2,FALSE),"Not Returned")</f>
        <v>Returned</v>
      </c>
    </row>
    <row r="4653" spans="1:34" x14ac:dyDescent="0.25">
      <c r="A4653">
        <v>20036</v>
      </c>
      <c r="C4653" t="s">
        <v>426</v>
      </c>
      <c r="D4653" s="2" t="str">
        <f>TEXT(MID(Sales_Transactions[[#This Row],[Order Date]],2,5),"d/m/yyy")</f>
        <v>5/12/2010</v>
      </c>
      <c r="E4653" s="2" t="str">
        <f>TEXT(MID(Sales_Transactions[[#This Row],[Order Date]],2,5),"d")</f>
        <v>5</v>
      </c>
      <c r="F4653" s="2" t="str">
        <f>TEXT(MID(Sales_Transactions[[#This Row],[Order Date]],2,5),"m")</f>
        <v>12</v>
      </c>
      <c r="G4653" s="2" t="str">
        <f>TEXT(MID(Sales_Transactions[[#This Row],[Order Date]],2,5),"yyy")</f>
        <v>2010</v>
      </c>
      <c r="H4653" s="2" t="str">
        <f>TEXT(MID(Sales_Transactions[[#This Row],[Order Date]],2,5),"yyy/m")</f>
        <v>2010/12</v>
      </c>
      <c r="I4653" t="s">
        <v>52</v>
      </c>
      <c r="J4653">
        <f t="shared" si="432"/>
        <v>1</v>
      </c>
      <c r="K4653" s="2">
        <v>44</v>
      </c>
      <c r="L4653" s="3">
        <v>1207.4000000000001</v>
      </c>
      <c r="M4653" s="4">
        <v>0.03</v>
      </c>
      <c r="N4653" s="5" t="s">
        <v>23</v>
      </c>
      <c r="O4653" s="3">
        <v>-25.23</v>
      </c>
      <c r="P4653" s="3">
        <v>26.31</v>
      </c>
      <c r="Q4653" s="3">
        <v>5.89</v>
      </c>
      <c r="R4653" s="5" t="s">
        <v>1594</v>
      </c>
      <c r="S4653" s="5" t="s">
        <v>2630</v>
      </c>
      <c r="T4653" s="5" t="str">
        <f t="shared" si="433"/>
        <v>John Lee</v>
      </c>
      <c r="U4653" t="s">
        <v>855</v>
      </c>
      <c r="V4653" s="5" t="s">
        <v>47</v>
      </c>
      <c r="W4653" s="5" t="s">
        <v>48</v>
      </c>
      <c r="X4653" s="5" t="s">
        <v>87</v>
      </c>
      <c r="Y4653" s="5" t="s">
        <v>689</v>
      </c>
      <c r="Z4653" s="5" t="s">
        <v>43</v>
      </c>
      <c r="AA4653" s="4">
        <v>0.75</v>
      </c>
      <c r="AB4653" s="1">
        <v>40519</v>
      </c>
      <c r="AC4653" s="1">
        <v>23936</v>
      </c>
      <c r="AD4653">
        <f t="shared" si="434"/>
        <v>2</v>
      </c>
      <c r="AE4653">
        <f t="shared" ca="1" si="435"/>
        <v>59</v>
      </c>
      <c r="AF4653" t="str">
        <f t="shared" ca="1" si="436"/>
        <v>18-64</v>
      </c>
      <c r="AG4653" s="3">
        <f t="shared" si="437"/>
        <v>0.73163879545454547</v>
      </c>
      <c r="AH4653" t="str">
        <f>_xlfn.IFNA(VLOOKUP(Sales_Transactions[[#This Row],[Order ID]],Returned_Items[#All],2,FALSE),"Not Returned")</f>
        <v>Returned</v>
      </c>
    </row>
    <row r="4654" spans="1:34" x14ac:dyDescent="0.25">
      <c r="A4654">
        <v>20964</v>
      </c>
      <c r="C4654" t="s">
        <v>2878</v>
      </c>
      <c r="D4654" s="2" t="str">
        <f>TEXT(MID(Sales_Transactions[[#This Row],[Order Date]],2,5),"d/m/yyy")</f>
        <v>30/3/2012</v>
      </c>
      <c r="E4654" s="2" t="str">
        <f>TEXT(MID(Sales_Transactions[[#This Row],[Order Date]],2,5),"d")</f>
        <v>30</v>
      </c>
      <c r="F4654" s="2" t="str">
        <f>TEXT(MID(Sales_Transactions[[#This Row],[Order Date]],2,5),"m")</f>
        <v>3</v>
      </c>
      <c r="G4654" s="2" t="str">
        <f>TEXT(MID(Sales_Transactions[[#This Row],[Order Date]],2,5),"yyy")</f>
        <v>2012</v>
      </c>
      <c r="H4654" s="2" t="str">
        <f>TEXT(MID(Sales_Transactions[[#This Row],[Order Date]],2,5),"yyy/m")</f>
        <v>2012/3</v>
      </c>
      <c r="I4654" t="s">
        <v>101</v>
      </c>
      <c r="J4654">
        <f t="shared" si="432"/>
        <v>1</v>
      </c>
      <c r="K4654" s="2">
        <v>11</v>
      </c>
      <c r="L4654" s="3">
        <v>629.5865</v>
      </c>
      <c r="M4654" s="4">
        <v>0.04</v>
      </c>
      <c r="N4654" s="5" t="s">
        <v>23</v>
      </c>
      <c r="O4654" s="3">
        <v>-120.09</v>
      </c>
      <c r="P4654" s="3">
        <v>65.989999999999995</v>
      </c>
      <c r="Q4654" s="3">
        <v>8.99</v>
      </c>
      <c r="R4654" s="5" t="s">
        <v>1561</v>
      </c>
      <c r="S4654" s="5" t="s">
        <v>3218</v>
      </c>
      <c r="T4654" s="5" t="str">
        <f t="shared" si="433"/>
        <v>Patrick Gardner</v>
      </c>
      <c r="U4654" t="s">
        <v>855</v>
      </c>
      <c r="V4654" s="5" t="s">
        <v>37</v>
      </c>
      <c r="W4654" s="5" t="s">
        <v>48</v>
      </c>
      <c r="X4654" s="5" t="s">
        <v>49</v>
      </c>
      <c r="Y4654" s="5" t="s">
        <v>1007</v>
      </c>
      <c r="Z4654" s="5" t="s">
        <v>43</v>
      </c>
      <c r="AA4654" s="4">
        <v>0.57999999999999996</v>
      </c>
      <c r="AB4654" s="1">
        <v>41000</v>
      </c>
      <c r="AC4654" s="1">
        <v>23887</v>
      </c>
      <c r="AD4654">
        <f t="shared" si="434"/>
        <v>2</v>
      </c>
      <c r="AE4654">
        <f t="shared" ca="1" si="435"/>
        <v>59</v>
      </c>
      <c r="AF4654" t="str">
        <f t="shared" ca="1" si="436"/>
        <v>18-64</v>
      </c>
      <c r="AG4654" s="3">
        <f t="shared" si="437"/>
        <v>6.8139639999999986</v>
      </c>
      <c r="AH4654" t="str">
        <f>_xlfn.IFNA(VLOOKUP(Sales_Transactions[[#This Row],[Order ID]],Returned_Items[#All],2,FALSE),"Not Returned")</f>
        <v>Not Returned</v>
      </c>
    </row>
    <row r="4655" spans="1:34" x14ac:dyDescent="0.25">
      <c r="A4655">
        <v>21121</v>
      </c>
      <c r="C4655" t="s">
        <v>412</v>
      </c>
      <c r="D4655" s="2" t="str">
        <f>TEXT(MID(Sales_Transactions[[#This Row],[Order Date]],2,5),"d/m/yyy")</f>
        <v>16/9/2009</v>
      </c>
      <c r="E4655" s="2" t="str">
        <f>TEXT(MID(Sales_Transactions[[#This Row],[Order Date]],2,5),"d")</f>
        <v>16</v>
      </c>
      <c r="F4655" s="2" t="str">
        <f>TEXT(MID(Sales_Transactions[[#This Row],[Order Date]],2,5),"m")</f>
        <v>9</v>
      </c>
      <c r="G4655" s="2" t="str">
        <f>TEXT(MID(Sales_Transactions[[#This Row],[Order Date]],2,5),"yyy")</f>
        <v>2009</v>
      </c>
      <c r="H4655" s="2" t="str">
        <f>TEXT(MID(Sales_Transactions[[#This Row],[Order Date]],2,5),"yyy/m")</f>
        <v>2009/9</v>
      </c>
      <c r="I4655" t="s">
        <v>52</v>
      </c>
      <c r="J4655">
        <f t="shared" si="432"/>
        <v>1</v>
      </c>
      <c r="K4655" s="2">
        <v>50</v>
      </c>
      <c r="L4655" s="3">
        <v>20175.48</v>
      </c>
      <c r="M4655" s="4">
        <v>0</v>
      </c>
      <c r="N4655" s="5" t="s">
        <v>23</v>
      </c>
      <c r="O4655" s="3">
        <v>9373.9599999999991</v>
      </c>
      <c r="P4655" s="3">
        <v>387.99</v>
      </c>
      <c r="Q4655" s="3">
        <v>19.989999999999998</v>
      </c>
      <c r="R4655" s="5" t="s">
        <v>2226</v>
      </c>
      <c r="S4655" s="5" t="s">
        <v>3223</v>
      </c>
      <c r="T4655" s="5" t="str">
        <f t="shared" si="433"/>
        <v>Erin Mull</v>
      </c>
      <c r="U4655" t="s">
        <v>855</v>
      </c>
      <c r="V4655" s="5" t="s">
        <v>47</v>
      </c>
      <c r="W4655" s="5" t="s">
        <v>28</v>
      </c>
      <c r="X4655" s="5" t="s">
        <v>41</v>
      </c>
      <c r="Y4655" s="5" t="s">
        <v>596</v>
      </c>
      <c r="Z4655" s="5" t="s">
        <v>43</v>
      </c>
      <c r="AA4655" s="4">
        <v>0.38</v>
      </c>
      <c r="AB4655" s="1">
        <v>40073</v>
      </c>
      <c r="AC4655" s="1">
        <v>23900</v>
      </c>
      <c r="AD4655">
        <f t="shared" si="434"/>
        <v>1</v>
      </c>
      <c r="AE4655">
        <f t="shared" ca="1" si="435"/>
        <v>59</v>
      </c>
      <c r="AF4655" t="str">
        <f t="shared" ca="1" si="436"/>
        <v>18-64</v>
      </c>
      <c r="AG4655" s="3">
        <f t="shared" si="437"/>
        <v>8.1596000000000011</v>
      </c>
      <c r="AH4655" t="str">
        <f>_xlfn.IFNA(VLOOKUP(Sales_Transactions[[#This Row],[Order ID]],Returned_Items[#All],2,FALSE),"Not Returned")</f>
        <v>Not Returned</v>
      </c>
    </row>
    <row r="4656" spans="1:34" x14ac:dyDescent="0.25">
      <c r="A4656">
        <v>21314</v>
      </c>
      <c r="C4656" t="s">
        <v>2285</v>
      </c>
      <c r="D4656" s="2" t="str">
        <f>TEXT(MID(Sales_Transactions[[#This Row],[Order Date]],2,5),"d/m/yyy")</f>
        <v>2/11/2009</v>
      </c>
      <c r="E4656" s="2" t="str">
        <f>TEXT(MID(Sales_Transactions[[#This Row],[Order Date]],2,5),"d")</f>
        <v>2</v>
      </c>
      <c r="F4656" s="2" t="str">
        <f>TEXT(MID(Sales_Transactions[[#This Row],[Order Date]],2,5),"m")</f>
        <v>11</v>
      </c>
      <c r="G4656" s="2" t="str">
        <f>TEXT(MID(Sales_Transactions[[#This Row],[Order Date]],2,5),"yyy")</f>
        <v>2009</v>
      </c>
      <c r="H4656" s="2" t="str">
        <f>TEXT(MID(Sales_Transactions[[#This Row],[Order Date]],2,5),"yyy/m")</f>
        <v>2009/11</v>
      </c>
      <c r="I4656" t="s">
        <v>22</v>
      </c>
      <c r="J4656">
        <f t="shared" si="432"/>
        <v>2</v>
      </c>
      <c r="K4656" s="2">
        <v>6</v>
      </c>
      <c r="L4656" s="3">
        <v>56.22</v>
      </c>
      <c r="M4656" s="4">
        <v>0.04</v>
      </c>
      <c r="N4656" s="5" t="s">
        <v>23</v>
      </c>
      <c r="O4656" s="3">
        <v>-20.39</v>
      </c>
      <c r="P4656" s="3">
        <v>8.6</v>
      </c>
      <c r="Q4656" s="3">
        <v>6.19</v>
      </c>
      <c r="R4656" s="5" t="s">
        <v>1561</v>
      </c>
      <c r="S4656" s="5" t="s">
        <v>191</v>
      </c>
      <c r="T4656" s="5" t="str">
        <f t="shared" si="433"/>
        <v>Patrick Jones</v>
      </c>
      <c r="U4656" t="s">
        <v>855</v>
      </c>
      <c r="V4656" s="5" t="s">
        <v>74</v>
      </c>
      <c r="W4656" s="5" t="s">
        <v>28</v>
      </c>
      <c r="X4656" s="5" t="s">
        <v>41</v>
      </c>
      <c r="Y4656" s="5" t="s">
        <v>1517</v>
      </c>
      <c r="Z4656" s="5" t="s">
        <v>43</v>
      </c>
      <c r="AA4656" s="4">
        <v>0.38</v>
      </c>
      <c r="AB4656" s="1">
        <v>40121</v>
      </c>
      <c r="AC4656" s="1">
        <v>23448</v>
      </c>
      <c r="AD4656">
        <f t="shared" si="434"/>
        <v>2</v>
      </c>
      <c r="AE4656">
        <f t="shared" ca="1" si="435"/>
        <v>60</v>
      </c>
      <c r="AF4656" t="str">
        <f t="shared" ca="1" si="436"/>
        <v>18-64</v>
      </c>
      <c r="AG4656" s="3">
        <f t="shared" si="437"/>
        <v>2.4644266666666668</v>
      </c>
      <c r="AH4656" t="str">
        <f>_xlfn.IFNA(VLOOKUP(Sales_Transactions[[#This Row],[Order ID]],Returned_Items[#All],2,FALSE),"Not Returned")</f>
        <v>Not Returned</v>
      </c>
    </row>
    <row r="4657" spans="1:34" x14ac:dyDescent="0.25">
      <c r="A4657">
        <v>21314</v>
      </c>
      <c r="C4657" t="s">
        <v>2285</v>
      </c>
      <c r="D4657" s="2" t="str">
        <f>TEXT(MID(Sales_Transactions[[#This Row],[Order Date]],2,5),"d/m/yyy")</f>
        <v>2/11/2009</v>
      </c>
      <c r="E4657" s="2" t="str">
        <f>TEXT(MID(Sales_Transactions[[#This Row],[Order Date]],2,5),"d")</f>
        <v>2</v>
      </c>
      <c r="F4657" s="2" t="str">
        <f>TEXT(MID(Sales_Transactions[[#This Row],[Order Date]],2,5),"m")</f>
        <v>11</v>
      </c>
      <c r="G4657" s="2" t="str">
        <f>TEXT(MID(Sales_Transactions[[#This Row],[Order Date]],2,5),"yyy")</f>
        <v>2009</v>
      </c>
      <c r="H4657" s="2" t="str">
        <f>TEXT(MID(Sales_Transactions[[#This Row],[Order Date]],2,5),"yyy/m")</f>
        <v>2009/11</v>
      </c>
      <c r="I4657" t="s">
        <v>22</v>
      </c>
      <c r="J4657">
        <f t="shared" si="432"/>
        <v>2</v>
      </c>
      <c r="K4657" s="2">
        <v>30</v>
      </c>
      <c r="L4657" s="3">
        <v>107.96</v>
      </c>
      <c r="M4657" s="4">
        <v>0.01</v>
      </c>
      <c r="N4657" s="5" t="s">
        <v>23</v>
      </c>
      <c r="O4657" s="3">
        <v>13.24</v>
      </c>
      <c r="P4657" s="3">
        <v>3.58</v>
      </c>
      <c r="Q4657" s="3">
        <v>1.63</v>
      </c>
      <c r="R4657" s="5" t="s">
        <v>1561</v>
      </c>
      <c r="S4657" s="5" t="s">
        <v>191</v>
      </c>
      <c r="T4657" s="5" t="str">
        <f t="shared" si="433"/>
        <v>Patrick Jones</v>
      </c>
      <c r="U4657" t="s">
        <v>855</v>
      </c>
      <c r="V4657" s="5" t="s">
        <v>74</v>
      </c>
      <c r="W4657" s="5" t="s">
        <v>28</v>
      </c>
      <c r="X4657" s="5" t="s">
        <v>82</v>
      </c>
      <c r="Y4657" s="5" t="s">
        <v>1907</v>
      </c>
      <c r="Z4657" s="5" t="s">
        <v>84</v>
      </c>
      <c r="AA4657" s="4">
        <v>0.36</v>
      </c>
      <c r="AB4657" s="1">
        <v>40123</v>
      </c>
      <c r="AC4657" s="1">
        <v>23683</v>
      </c>
      <c r="AD4657">
        <f t="shared" si="434"/>
        <v>4</v>
      </c>
      <c r="AE4657">
        <f t="shared" ca="1" si="435"/>
        <v>59</v>
      </c>
      <c r="AF4657" t="str">
        <f t="shared" ca="1" si="436"/>
        <v>18-64</v>
      </c>
      <c r="AG4657" s="3">
        <f t="shared" si="437"/>
        <v>0.17365473333333334</v>
      </c>
      <c r="AH4657" t="str">
        <f>_xlfn.IFNA(VLOOKUP(Sales_Transactions[[#This Row],[Order ID]],Returned_Items[#All],2,FALSE),"Not Returned")</f>
        <v>Not Returned</v>
      </c>
    </row>
    <row r="4658" spans="1:34" x14ac:dyDescent="0.25">
      <c r="A4658">
        <v>21314</v>
      </c>
      <c r="C4658" t="s">
        <v>2285</v>
      </c>
      <c r="D4658" s="2" t="str">
        <f>TEXT(MID(Sales_Transactions[[#This Row],[Order Date]],2,5),"d/m/yyy")</f>
        <v>2/11/2009</v>
      </c>
      <c r="E4658" s="2" t="str">
        <f>TEXT(MID(Sales_Transactions[[#This Row],[Order Date]],2,5),"d")</f>
        <v>2</v>
      </c>
      <c r="F4658" s="2" t="str">
        <f>TEXT(MID(Sales_Transactions[[#This Row],[Order Date]],2,5),"m")</f>
        <v>11</v>
      </c>
      <c r="G4658" s="2" t="str">
        <f>TEXT(MID(Sales_Transactions[[#This Row],[Order Date]],2,5),"yyy")</f>
        <v>2009</v>
      </c>
      <c r="H4658" s="2" t="str">
        <f>TEXT(MID(Sales_Transactions[[#This Row],[Order Date]],2,5),"yyy/m")</f>
        <v>2009/11</v>
      </c>
      <c r="I4658" t="s">
        <v>22</v>
      </c>
      <c r="J4658">
        <f t="shared" si="432"/>
        <v>2</v>
      </c>
      <c r="K4658" s="2">
        <v>40</v>
      </c>
      <c r="L4658" s="3">
        <v>3169.9920000000002</v>
      </c>
      <c r="M4658" s="4">
        <v>0.08</v>
      </c>
      <c r="N4658" s="5" t="s">
        <v>34</v>
      </c>
      <c r="O4658" s="3">
        <v>-973.3</v>
      </c>
      <c r="P4658" s="3">
        <v>105.49</v>
      </c>
      <c r="Q4658" s="3">
        <v>41.64</v>
      </c>
      <c r="R4658" s="5" t="s">
        <v>1561</v>
      </c>
      <c r="S4658" s="5" t="s">
        <v>191</v>
      </c>
      <c r="T4658" s="5" t="str">
        <f t="shared" si="433"/>
        <v>Patrick Jones</v>
      </c>
      <c r="U4658" t="s">
        <v>855</v>
      </c>
      <c r="V4658" s="5" t="s">
        <v>74</v>
      </c>
      <c r="W4658" s="5" t="s">
        <v>57</v>
      </c>
      <c r="X4658" s="5" t="s">
        <v>107</v>
      </c>
      <c r="Y4658" s="5" t="s">
        <v>2502</v>
      </c>
      <c r="Z4658" s="5" t="s">
        <v>106</v>
      </c>
      <c r="AA4658" s="4">
        <v>0.75</v>
      </c>
      <c r="AB4658" s="1">
        <v>40126</v>
      </c>
      <c r="AC4658" s="1">
        <v>23543</v>
      </c>
      <c r="AD4658">
        <f t="shared" si="434"/>
        <v>7</v>
      </c>
      <c r="AE4658">
        <f t="shared" ca="1" si="435"/>
        <v>60</v>
      </c>
      <c r="AF4658" t="str">
        <f t="shared" ca="1" si="436"/>
        <v>18-64</v>
      </c>
      <c r="AG4658" s="3">
        <f t="shared" si="437"/>
        <v>3.6761402000000003</v>
      </c>
      <c r="AH4658" t="str">
        <f>_xlfn.IFNA(VLOOKUP(Sales_Transactions[[#This Row],[Order ID]],Returned_Items[#All],2,FALSE),"Not Returned")</f>
        <v>Not Returned</v>
      </c>
    </row>
    <row r="4659" spans="1:34" x14ac:dyDescent="0.25">
      <c r="A4659">
        <v>21702</v>
      </c>
      <c r="C4659" t="s">
        <v>2954</v>
      </c>
      <c r="D4659" s="2" t="str">
        <f>TEXT(MID(Sales_Transactions[[#This Row],[Order Date]],2,5),"d/m/yyy")</f>
        <v>17/12/2010</v>
      </c>
      <c r="E4659" s="2" t="str">
        <f>TEXT(MID(Sales_Transactions[[#This Row],[Order Date]],2,5),"d")</f>
        <v>17</v>
      </c>
      <c r="F4659" s="2" t="str">
        <f>TEXT(MID(Sales_Transactions[[#This Row],[Order Date]],2,5),"m")</f>
        <v>12</v>
      </c>
      <c r="G4659" s="2" t="str">
        <f>TEXT(MID(Sales_Transactions[[#This Row],[Order Date]],2,5),"yyy")</f>
        <v>2010</v>
      </c>
      <c r="H4659" s="2" t="str">
        <f>TEXT(MID(Sales_Transactions[[#This Row],[Order Date]],2,5),"yyy/m")</f>
        <v>2010/12</v>
      </c>
      <c r="I4659" t="s">
        <v>52</v>
      </c>
      <c r="J4659">
        <f t="shared" si="432"/>
        <v>1</v>
      </c>
      <c r="K4659" s="2">
        <v>40</v>
      </c>
      <c r="L4659" s="3">
        <v>5232.83</v>
      </c>
      <c r="M4659" s="4">
        <v>0.01</v>
      </c>
      <c r="N4659" s="5" t="s">
        <v>34</v>
      </c>
      <c r="O4659" s="3">
        <v>-1461.65</v>
      </c>
      <c r="P4659" s="3">
        <v>122.99</v>
      </c>
      <c r="Q4659" s="3">
        <v>70.2</v>
      </c>
      <c r="R4659" s="5" t="s">
        <v>1773</v>
      </c>
      <c r="S4659" s="5" t="s">
        <v>1884</v>
      </c>
      <c r="T4659" s="5" t="str">
        <f t="shared" si="433"/>
        <v>Nathan Mautz</v>
      </c>
      <c r="U4659" t="s">
        <v>855</v>
      </c>
      <c r="V4659" s="5" t="s">
        <v>74</v>
      </c>
      <c r="W4659" s="5" t="s">
        <v>57</v>
      </c>
      <c r="X4659" s="5" t="s">
        <v>154</v>
      </c>
      <c r="Y4659" s="5" t="s">
        <v>701</v>
      </c>
      <c r="Z4659" s="5" t="s">
        <v>40</v>
      </c>
      <c r="AA4659" s="4">
        <v>0.74</v>
      </c>
      <c r="AB4659" s="1">
        <v>40530</v>
      </c>
      <c r="AC4659" s="1">
        <v>23548</v>
      </c>
      <c r="AD4659">
        <f t="shared" si="434"/>
        <v>1</v>
      </c>
      <c r="AE4659">
        <f t="shared" ca="1" si="435"/>
        <v>60</v>
      </c>
      <c r="AF4659" t="str">
        <f t="shared" ca="1" si="436"/>
        <v>18-64</v>
      </c>
      <c r="AG4659" s="3">
        <f t="shared" si="437"/>
        <v>4.8294425250000002</v>
      </c>
      <c r="AH4659" t="str">
        <f>_xlfn.IFNA(VLOOKUP(Sales_Transactions[[#This Row],[Order ID]],Returned_Items[#All],2,FALSE),"Not Returned")</f>
        <v>Not Returned</v>
      </c>
    </row>
    <row r="4660" spans="1:34" x14ac:dyDescent="0.25">
      <c r="A4660">
        <v>21925</v>
      </c>
      <c r="C4660" t="s">
        <v>2197</v>
      </c>
      <c r="D4660" s="2" t="str">
        <f>TEXT(MID(Sales_Transactions[[#This Row],[Order Date]],2,5),"d/m/yyy")</f>
        <v>12/7/2012</v>
      </c>
      <c r="E4660" s="2" t="str">
        <f>TEXT(MID(Sales_Transactions[[#This Row],[Order Date]],2,5),"d")</f>
        <v>12</v>
      </c>
      <c r="F4660" s="2" t="str">
        <f>TEXT(MID(Sales_Transactions[[#This Row],[Order Date]],2,5),"m")</f>
        <v>7</v>
      </c>
      <c r="G4660" s="2" t="str">
        <f>TEXT(MID(Sales_Transactions[[#This Row],[Order Date]],2,5),"yyy")</f>
        <v>2012</v>
      </c>
      <c r="H4660" s="2" t="str">
        <f>TEXT(MID(Sales_Transactions[[#This Row],[Order Date]],2,5),"yyy/m")</f>
        <v>2012/7</v>
      </c>
      <c r="I4660" t="s">
        <v>52</v>
      </c>
      <c r="J4660">
        <f t="shared" si="432"/>
        <v>1</v>
      </c>
      <c r="K4660" s="2">
        <v>3</v>
      </c>
      <c r="L4660" s="3">
        <v>236.32</v>
      </c>
      <c r="M4660" s="4">
        <v>0.03</v>
      </c>
      <c r="N4660" s="5" t="s">
        <v>23</v>
      </c>
      <c r="O4660" s="3">
        <v>-339.95</v>
      </c>
      <c r="P4660" s="3">
        <v>77.510000000000005</v>
      </c>
      <c r="Q4660" s="3">
        <v>4</v>
      </c>
      <c r="R4660" s="5" t="s">
        <v>1561</v>
      </c>
      <c r="S4660" s="5" t="s">
        <v>191</v>
      </c>
      <c r="T4660" s="5" t="str">
        <f t="shared" si="433"/>
        <v>Patrick Jones</v>
      </c>
      <c r="U4660" t="s">
        <v>855</v>
      </c>
      <c r="V4660" s="5" t="s">
        <v>74</v>
      </c>
      <c r="W4660" s="5" t="s">
        <v>48</v>
      </c>
      <c r="X4660" s="5" t="s">
        <v>87</v>
      </c>
      <c r="Y4660" s="5" t="s">
        <v>1987</v>
      </c>
      <c r="Z4660" s="5" t="s">
        <v>43</v>
      </c>
      <c r="AA4660" s="4">
        <v>0.76</v>
      </c>
      <c r="AB4660" s="1">
        <v>41104</v>
      </c>
      <c r="AC4660" s="1">
        <v>23239</v>
      </c>
      <c r="AD4660">
        <f t="shared" si="434"/>
        <v>2</v>
      </c>
      <c r="AE4660">
        <f t="shared" ca="1" si="435"/>
        <v>60</v>
      </c>
      <c r="AF4660" t="str">
        <f t="shared" ca="1" si="436"/>
        <v>18-64</v>
      </c>
      <c r="AG4660" s="3">
        <f t="shared" si="437"/>
        <v>27.162249000000003</v>
      </c>
      <c r="AH4660" t="str">
        <f>_xlfn.IFNA(VLOOKUP(Sales_Transactions[[#This Row],[Order ID]],Returned_Items[#All],2,FALSE),"Not Returned")</f>
        <v>Not Returned</v>
      </c>
    </row>
    <row r="4661" spans="1:34" x14ac:dyDescent="0.25">
      <c r="A4661">
        <v>22432</v>
      </c>
      <c r="C4661" t="s">
        <v>1981</v>
      </c>
      <c r="D4661" s="2" t="str">
        <f>TEXT(MID(Sales_Transactions[[#This Row],[Order Date]],2,5),"d/m/yyy")</f>
        <v>28/11/2012</v>
      </c>
      <c r="E4661" s="2" t="str">
        <f>TEXT(MID(Sales_Transactions[[#This Row],[Order Date]],2,5),"d")</f>
        <v>28</v>
      </c>
      <c r="F4661" s="2" t="str">
        <f>TEXT(MID(Sales_Transactions[[#This Row],[Order Date]],2,5),"m")</f>
        <v>11</v>
      </c>
      <c r="G4661" s="2" t="str">
        <f>TEXT(MID(Sales_Transactions[[#This Row],[Order Date]],2,5),"yyy")</f>
        <v>2012</v>
      </c>
      <c r="H4661" s="2" t="str">
        <f>TEXT(MID(Sales_Transactions[[#This Row],[Order Date]],2,5),"yyy/m")</f>
        <v>2012/11</v>
      </c>
      <c r="I4661" t="s">
        <v>52</v>
      </c>
      <c r="J4661">
        <f t="shared" si="432"/>
        <v>1</v>
      </c>
      <c r="K4661" s="2">
        <v>45</v>
      </c>
      <c r="L4661" s="3">
        <v>2728.42</v>
      </c>
      <c r="M4661" s="4">
        <v>0.06</v>
      </c>
      <c r="N4661" s="5" t="s">
        <v>23</v>
      </c>
      <c r="O4661" s="3">
        <v>664.15</v>
      </c>
      <c r="P4661" s="3">
        <v>60.98</v>
      </c>
      <c r="Q4661" s="3">
        <v>19.989999999999998</v>
      </c>
      <c r="R4661" s="5" t="s">
        <v>3212</v>
      </c>
      <c r="S4661" s="5" t="s">
        <v>3213</v>
      </c>
      <c r="T4661" s="5" t="str">
        <f t="shared" si="433"/>
        <v>Ionia McGrath</v>
      </c>
      <c r="U4661" t="s">
        <v>855</v>
      </c>
      <c r="V4661" s="5" t="s">
        <v>27</v>
      </c>
      <c r="W4661" s="5" t="s">
        <v>28</v>
      </c>
      <c r="X4661" s="5" t="s">
        <v>98</v>
      </c>
      <c r="Y4661" s="5" t="s">
        <v>1316</v>
      </c>
      <c r="Z4661" s="5" t="s">
        <v>43</v>
      </c>
      <c r="AA4661" s="4">
        <v>0.38</v>
      </c>
      <c r="AB4661" s="1">
        <v>41242</v>
      </c>
      <c r="AC4661" s="1">
        <v>23056</v>
      </c>
      <c r="AD4661">
        <f t="shared" si="434"/>
        <v>1</v>
      </c>
      <c r="AE4661">
        <f t="shared" ca="1" si="435"/>
        <v>61</v>
      </c>
      <c r="AF4661" t="str">
        <f t="shared" ca="1" si="436"/>
        <v>18-64</v>
      </c>
      <c r="AG4661" s="3">
        <f t="shared" si="437"/>
        <v>1.7985202666666664</v>
      </c>
      <c r="AH4661" t="str">
        <f>_xlfn.IFNA(VLOOKUP(Sales_Transactions[[#This Row],[Order ID]],Returned_Items[#All],2,FALSE),"Not Returned")</f>
        <v>Not Returned</v>
      </c>
    </row>
    <row r="4662" spans="1:34" x14ac:dyDescent="0.25">
      <c r="A4662">
        <v>22819</v>
      </c>
      <c r="C4662" t="s">
        <v>1498</v>
      </c>
      <c r="D4662" s="2" t="str">
        <f>TEXT(MID(Sales_Transactions[[#This Row],[Order Date]],2,5),"d/m/yyy")</f>
        <v>10/11/2012</v>
      </c>
      <c r="E4662" s="2" t="str">
        <f>TEXT(MID(Sales_Transactions[[#This Row],[Order Date]],2,5),"d")</f>
        <v>10</v>
      </c>
      <c r="F4662" s="2" t="str">
        <f>TEXT(MID(Sales_Transactions[[#This Row],[Order Date]],2,5),"m")</f>
        <v>11</v>
      </c>
      <c r="G4662" s="2" t="str">
        <f>TEXT(MID(Sales_Transactions[[#This Row],[Order Date]],2,5),"yyy")</f>
        <v>2012</v>
      </c>
      <c r="H4662" s="2" t="str">
        <f>TEXT(MID(Sales_Transactions[[#This Row],[Order Date]],2,5),"yyy/m")</f>
        <v>2012/11</v>
      </c>
      <c r="I4662" t="s">
        <v>33</v>
      </c>
      <c r="J4662">
        <f t="shared" si="432"/>
        <v>4</v>
      </c>
      <c r="K4662" s="2">
        <v>1</v>
      </c>
      <c r="L4662" s="3">
        <v>6.77</v>
      </c>
      <c r="M4662" s="4">
        <v>0.06</v>
      </c>
      <c r="N4662" s="5" t="s">
        <v>23</v>
      </c>
      <c r="O4662" s="3">
        <v>-3.66</v>
      </c>
      <c r="P4662" s="3">
        <v>2.52</v>
      </c>
      <c r="Q4662" s="3">
        <v>4.28</v>
      </c>
      <c r="R4662" s="5" t="s">
        <v>1561</v>
      </c>
      <c r="S4662" s="5" t="s">
        <v>191</v>
      </c>
      <c r="T4662" s="5" t="str">
        <f t="shared" si="433"/>
        <v>Patrick Jones</v>
      </c>
      <c r="U4662" t="s">
        <v>855</v>
      </c>
      <c r="V4662" s="5" t="s">
        <v>74</v>
      </c>
      <c r="W4662" s="5" t="s">
        <v>28</v>
      </c>
      <c r="X4662" s="5" t="s">
        <v>124</v>
      </c>
      <c r="Y4662" s="5" t="s">
        <v>1965</v>
      </c>
      <c r="Z4662" s="5" t="s">
        <v>84</v>
      </c>
      <c r="AA4662" s="4">
        <v>0.44</v>
      </c>
      <c r="AB4662" s="1">
        <v>41225</v>
      </c>
      <c r="AC4662" s="1">
        <v>23256</v>
      </c>
      <c r="AD4662">
        <f t="shared" si="434"/>
        <v>2</v>
      </c>
      <c r="AE4662">
        <f t="shared" ca="1" si="435"/>
        <v>60</v>
      </c>
      <c r="AF4662" t="str">
        <f t="shared" ca="1" si="436"/>
        <v>18-64</v>
      </c>
      <c r="AG4662" s="3">
        <f t="shared" si="437"/>
        <v>6.7984880000000008</v>
      </c>
      <c r="AH4662" t="str">
        <f>_xlfn.IFNA(VLOOKUP(Sales_Transactions[[#This Row],[Order ID]],Returned_Items[#All],2,FALSE),"Not Returned")</f>
        <v>Not Returned</v>
      </c>
    </row>
    <row r="4663" spans="1:34" x14ac:dyDescent="0.25">
      <c r="A4663">
        <v>22917</v>
      </c>
      <c r="C4663" t="s">
        <v>998</v>
      </c>
      <c r="D4663" s="2" t="str">
        <f>TEXT(MID(Sales_Transactions[[#This Row],[Order Date]],2,5),"d/m/yyy")</f>
        <v>1/3/2009</v>
      </c>
      <c r="E4663" s="2" t="str">
        <f>TEXT(MID(Sales_Transactions[[#This Row],[Order Date]],2,5),"d")</f>
        <v>1</v>
      </c>
      <c r="F4663" s="2" t="str">
        <f>TEXT(MID(Sales_Transactions[[#This Row],[Order Date]],2,5),"m")</f>
        <v>3</v>
      </c>
      <c r="G4663" s="2" t="str">
        <f>TEXT(MID(Sales_Transactions[[#This Row],[Order Date]],2,5),"yyy")</f>
        <v>2009</v>
      </c>
      <c r="H4663" s="2" t="str">
        <f>TEXT(MID(Sales_Transactions[[#This Row],[Order Date]],2,5),"yyy/m")</f>
        <v>2009/3</v>
      </c>
      <c r="I4663" t="s">
        <v>78</v>
      </c>
      <c r="J4663">
        <f t="shared" si="432"/>
        <v>3</v>
      </c>
      <c r="K4663" s="2">
        <v>1</v>
      </c>
      <c r="L4663" s="3">
        <v>3550.28</v>
      </c>
      <c r="M4663" s="4">
        <v>0.06</v>
      </c>
      <c r="N4663" s="5" t="s">
        <v>67</v>
      </c>
      <c r="O4663" s="3">
        <v>-11769.17</v>
      </c>
      <c r="P4663" s="3">
        <v>3499.99</v>
      </c>
      <c r="Q4663" s="3">
        <v>24.49</v>
      </c>
      <c r="R4663" s="5" t="s">
        <v>1773</v>
      </c>
      <c r="S4663" s="5" t="s">
        <v>1884</v>
      </c>
      <c r="T4663" s="5" t="str">
        <f t="shared" si="433"/>
        <v>Nathan Mautz</v>
      </c>
      <c r="U4663" t="s">
        <v>855</v>
      </c>
      <c r="V4663" s="5" t="s">
        <v>47</v>
      </c>
      <c r="W4663" s="5" t="s">
        <v>48</v>
      </c>
      <c r="X4663" s="5" t="s">
        <v>131</v>
      </c>
      <c r="Y4663" s="5" t="s">
        <v>1062</v>
      </c>
      <c r="Z4663" s="5" t="s">
        <v>31</v>
      </c>
      <c r="AA4663" s="4">
        <v>0.37</v>
      </c>
      <c r="AB4663" s="1">
        <v>39876</v>
      </c>
      <c r="AC4663" s="1">
        <v>23243</v>
      </c>
      <c r="AD4663">
        <f t="shared" si="434"/>
        <v>3</v>
      </c>
      <c r="AE4663">
        <f t="shared" ca="1" si="435"/>
        <v>60</v>
      </c>
      <c r="AF4663" t="str">
        <f t="shared" ca="1" si="436"/>
        <v>18-64</v>
      </c>
      <c r="AG4663" s="3">
        <f t="shared" si="437"/>
        <v>3522.3800059999994</v>
      </c>
      <c r="AH4663" t="str">
        <f>_xlfn.IFNA(VLOOKUP(Sales_Transactions[[#This Row],[Order ID]],Returned_Items[#All],2,FALSE),"Not Returned")</f>
        <v>Not Returned</v>
      </c>
    </row>
    <row r="4664" spans="1:34" x14ac:dyDescent="0.25">
      <c r="A4664">
        <v>23107</v>
      </c>
      <c r="C4664" t="s">
        <v>2393</v>
      </c>
      <c r="D4664" s="2" t="str">
        <f>TEXT(MID(Sales_Transactions[[#This Row],[Order Date]],2,5),"d/m/yyy")</f>
        <v>11/6/2011</v>
      </c>
      <c r="E4664" s="2" t="str">
        <f>TEXT(MID(Sales_Transactions[[#This Row],[Order Date]],2,5),"d")</f>
        <v>11</v>
      </c>
      <c r="F4664" s="2" t="str">
        <f>TEXT(MID(Sales_Transactions[[#This Row],[Order Date]],2,5),"m")</f>
        <v>6</v>
      </c>
      <c r="G4664" s="2" t="str">
        <f>TEXT(MID(Sales_Transactions[[#This Row],[Order Date]],2,5),"yyy")</f>
        <v>2011</v>
      </c>
      <c r="H4664" s="2" t="str">
        <f>TEXT(MID(Sales_Transactions[[#This Row],[Order Date]],2,5),"yyy/m")</f>
        <v>2011/6</v>
      </c>
      <c r="I4664" t="s">
        <v>78</v>
      </c>
      <c r="J4664">
        <f t="shared" si="432"/>
        <v>3</v>
      </c>
      <c r="K4664" s="2">
        <v>7</v>
      </c>
      <c r="L4664" s="3">
        <v>43.29</v>
      </c>
      <c r="M4664" s="4">
        <v>7.0000000000000007E-2</v>
      </c>
      <c r="N4664" s="5" t="s">
        <v>23</v>
      </c>
      <c r="O4664" s="3">
        <v>-39.119999999999997</v>
      </c>
      <c r="P4664" s="3">
        <v>5.38</v>
      </c>
      <c r="Q4664" s="3">
        <v>7.57</v>
      </c>
      <c r="R4664" s="5" t="s">
        <v>3214</v>
      </c>
      <c r="S4664" s="5" t="s">
        <v>3215</v>
      </c>
      <c r="T4664" s="5" t="str">
        <f t="shared" si="433"/>
        <v>Lori Olson</v>
      </c>
      <c r="U4664" t="s">
        <v>855</v>
      </c>
      <c r="V4664" s="5" t="s">
        <v>37</v>
      </c>
      <c r="W4664" s="5" t="s">
        <v>28</v>
      </c>
      <c r="X4664" s="5" t="s">
        <v>41</v>
      </c>
      <c r="Y4664" s="5" t="s">
        <v>2894</v>
      </c>
      <c r="Z4664" s="5" t="s">
        <v>43</v>
      </c>
      <c r="AA4664" s="4">
        <v>0.36</v>
      </c>
      <c r="AB4664" s="1">
        <v>40708</v>
      </c>
      <c r="AC4664" s="1">
        <v>23521</v>
      </c>
      <c r="AD4664">
        <f t="shared" si="434"/>
        <v>3</v>
      </c>
      <c r="AE4664">
        <f t="shared" ca="1" si="435"/>
        <v>60</v>
      </c>
      <c r="AF4664" t="str">
        <f t="shared" ca="1" si="436"/>
        <v>18-64</v>
      </c>
      <c r="AG4664" s="3">
        <f t="shared" si="437"/>
        <v>1.8494620000000002</v>
      </c>
      <c r="AH4664" t="str">
        <f>_xlfn.IFNA(VLOOKUP(Sales_Transactions[[#This Row],[Order ID]],Returned_Items[#All],2,FALSE),"Not Returned")</f>
        <v>Not Returned</v>
      </c>
    </row>
    <row r="4665" spans="1:34" x14ac:dyDescent="0.25">
      <c r="A4665">
        <v>23556</v>
      </c>
      <c r="C4665" t="s">
        <v>1519</v>
      </c>
      <c r="D4665" s="2" t="str">
        <f>TEXT(MID(Sales_Transactions[[#This Row],[Order Date]],2,5),"d/m/yyy")</f>
        <v>9/1/2011</v>
      </c>
      <c r="E4665" s="2" t="str">
        <f>TEXT(MID(Sales_Transactions[[#This Row],[Order Date]],2,5),"d")</f>
        <v>9</v>
      </c>
      <c r="F4665" s="2" t="str">
        <f>TEXT(MID(Sales_Transactions[[#This Row],[Order Date]],2,5),"m")</f>
        <v>1</v>
      </c>
      <c r="G4665" s="2" t="str">
        <f>TEXT(MID(Sales_Transactions[[#This Row],[Order Date]],2,5),"yyy")</f>
        <v>2011</v>
      </c>
      <c r="H4665" s="2" t="str">
        <f>TEXT(MID(Sales_Transactions[[#This Row],[Order Date]],2,5),"yyy/m")</f>
        <v>2011/1</v>
      </c>
      <c r="I4665" t="s">
        <v>78</v>
      </c>
      <c r="J4665">
        <f t="shared" si="432"/>
        <v>3</v>
      </c>
      <c r="K4665" s="2">
        <v>34</v>
      </c>
      <c r="L4665" s="3">
        <v>11747.97</v>
      </c>
      <c r="M4665" s="4">
        <v>0.05</v>
      </c>
      <c r="N4665" s="5" t="s">
        <v>67</v>
      </c>
      <c r="O4665" s="3">
        <v>3302.03</v>
      </c>
      <c r="P4665" s="3">
        <v>363.25</v>
      </c>
      <c r="Q4665" s="3">
        <v>19.989999999999998</v>
      </c>
      <c r="R4665" s="5" t="s">
        <v>1561</v>
      </c>
      <c r="S4665" s="5" t="s">
        <v>3218</v>
      </c>
      <c r="T4665" s="5" t="str">
        <f t="shared" si="433"/>
        <v>Patrick Gardner</v>
      </c>
      <c r="U4665" t="s">
        <v>855</v>
      </c>
      <c r="V4665" s="5" t="s">
        <v>37</v>
      </c>
      <c r="W4665" s="5" t="s">
        <v>28</v>
      </c>
      <c r="X4665" s="5" t="s">
        <v>38</v>
      </c>
      <c r="Y4665" s="5" t="s">
        <v>994</v>
      </c>
      <c r="Z4665" s="5" t="s">
        <v>43</v>
      </c>
      <c r="AA4665" s="4">
        <v>0.56999999999999995</v>
      </c>
      <c r="AB4665" s="1">
        <v>40553</v>
      </c>
      <c r="AC4665" s="1">
        <v>23201</v>
      </c>
      <c r="AD4665">
        <f t="shared" si="434"/>
        <v>1</v>
      </c>
      <c r="AE4665">
        <f t="shared" ca="1" si="435"/>
        <v>61</v>
      </c>
      <c r="AF4665" t="str">
        <f t="shared" ca="1" si="436"/>
        <v>18-64</v>
      </c>
      <c r="AG4665" s="3">
        <f t="shared" si="437"/>
        <v>11.266422794117647</v>
      </c>
      <c r="AH4665" t="str">
        <f>_xlfn.IFNA(VLOOKUP(Sales_Transactions[[#This Row],[Order ID]],Returned_Items[#All],2,FALSE),"Not Returned")</f>
        <v>Not Returned</v>
      </c>
    </row>
    <row r="4666" spans="1:34" x14ac:dyDescent="0.25">
      <c r="A4666">
        <v>23777</v>
      </c>
      <c r="C4666" t="s">
        <v>506</v>
      </c>
      <c r="D4666" s="2" t="str">
        <f>TEXT(MID(Sales_Transactions[[#This Row],[Order Date]],2,5),"d/m/yyy")</f>
        <v>26/11/2012</v>
      </c>
      <c r="E4666" s="2" t="str">
        <f>TEXT(MID(Sales_Transactions[[#This Row],[Order Date]],2,5),"d")</f>
        <v>26</v>
      </c>
      <c r="F4666" s="2" t="str">
        <f>TEXT(MID(Sales_Transactions[[#This Row],[Order Date]],2,5),"m")</f>
        <v>11</v>
      </c>
      <c r="G4666" s="2" t="str">
        <f>TEXT(MID(Sales_Transactions[[#This Row],[Order Date]],2,5),"yyy")</f>
        <v>2012</v>
      </c>
      <c r="H4666" s="2" t="str">
        <f>TEXT(MID(Sales_Transactions[[#This Row],[Order Date]],2,5),"yyy/m")</f>
        <v>2012/11</v>
      </c>
      <c r="I4666" t="s">
        <v>52</v>
      </c>
      <c r="J4666">
        <f t="shared" si="432"/>
        <v>1</v>
      </c>
      <c r="K4666" s="2">
        <v>16</v>
      </c>
      <c r="L4666" s="3">
        <v>487.7</v>
      </c>
      <c r="M4666" s="4">
        <v>0.06</v>
      </c>
      <c r="N4666" s="5" t="s">
        <v>23</v>
      </c>
      <c r="O4666" s="3">
        <v>-67.540000000000006</v>
      </c>
      <c r="P4666" s="3">
        <v>31.98</v>
      </c>
      <c r="Q4666" s="3">
        <v>6.72</v>
      </c>
      <c r="R4666" s="5" t="s">
        <v>1375</v>
      </c>
      <c r="S4666" s="5" t="s">
        <v>2288</v>
      </c>
      <c r="T4666" s="5" t="str">
        <f t="shared" si="433"/>
        <v>Emily Phan</v>
      </c>
      <c r="U4666" t="s">
        <v>855</v>
      </c>
      <c r="V4666" s="5" t="s">
        <v>37</v>
      </c>
      <c r="W4666" s="5" t="s">
        <v>28</v>
      </c>
      <c r="X4666" s="5" t="s">
        <v>29</v>
      </c>
      <c r="Y4666" s="5" t="s">
        <v>3224</v>
      </c>
      <c r="Z4666" s="5" t="s">
        <v>43</v>
      </c>
      <c r="AA4666" s="4">
        <v>0.75</v>
      </c>
      <c r="AB4666" s="1">
        <v>41240</v>
      </c>
      <c r="AC4666" s="1">
        <v>23127</v>
      </c>
      <c r="AD4666">
        <f t="shared" si="434"/>
        <v>1</v>
      </c>
      <c r="AE4666">
        <f t="shared" ca="1" si="435"/>
        <v>61</v>
      </c>
      <c r="AF4666" t="str">
        <f t="shared" ca="1" si="436"/>
        <v>18-64</v>
      </c>
      <c r="AG4666" s="3">
        <f t="shared" si="437"/>
        <v>2.4175507500000002</v>
      </c>
      <c r="AH4666" t="str">
        <f>_xlfn.IFNA(VLOOKUP(Sales_Transactions[[#This Row],[Order ID]],Returned_Items[#All],2,FALSE),"Not Returned")</f>
        <v>Not Returned</v>
      </c>
    </row>
    <row r="4667" spans="1:34" x14ac:dyDescent="0.25">
      <c r="A4667">
        <v>24098</v>
      </c>
      <c r="C4667" t="s">
        <v>2401</v>
      </c>
      <c r="D4667" s="2" t="str">
        <f>TEXT(MID(Sales_Transactions[[#This Row],[Order Date]],2,5),"d/m/yyy")</f>
        <v>17/4/2012</v>
      </c>
      <c r="E4667" s="2" t="str">
        <f>TEXT(MID(Sales_Transactions[[#This Row],[Order Date]],2,5),"d")</f>
        <v>17</v>
      </c>
      <c r="F4667" s="2" t="str">
        <f>TEXT(MID(Sales_Transactions[[#This Row],[Order Date]],2,5),"m")</f>
        <v>4</v>
      </c>
      <c r="G4667" s="2" t="str">
        <f>TEXT(MID(Sales_Transactions[[#This Row],[Order Date]],2,5),"yyy")</f>
        <v>2012</v>
      </c>
      <c r="H4667" s="2" t="str">
        <f>TEXT(MID(Sales_Transactions[[#This Row],[Order Date]],2,5),"yyy/m")</f>
        <v>2012/4</v>
      </c>
      <c r="I4667" t="s">
        <v>101</v>
      </c>
      <c r="J4667">
        <f t="shared" si="432"/>
        <v>1</v>
      </c>
      <c r="K4667" s="2">
        <v>42</v>
      </c>
      <c r="L4667" s="3">
        <v>199.58</v>
      </c>
      <c r="M4667" s="4">
        <v>0.05</v>
      </c>
      <c r="N4667" s="5" t="s">
        <v>23</v>
      </c>
      <c r="O4667" s="3">
        <v>46.31</v>
      </c>
      <c r="P4667" s="3">
        <v>4.82</v>
      </c>
      <c r="Q4667" s="3">
        <v>1.49</v>
      </c>
      <c r="R4667" s="5" t="s">
        <v>2226</v>
      </c>
      <c r="S4667" s="5" t="s">
        <v>3223</v>
      </c>
      <c r="T4667" s="5" t="str">
        <f t="shared" si="433"/>
        <v>Erin Mull</v>
      </c>
      <c r="U4667" t="s">
        <v>855</v>
      </c>
      <c r="V4667" s="5" t="s">
        <v>27</v>
      </c>
      <c r="W4667" s="5" t="s">
        <v>28</v>
      </c>
      <c r="X4667" s="5" t="s">
        <v>41</v>
      </c>
      <c r="Y4667" s="5" t="s">
        <v>1683</v>
      </c>
      <c r="Z4667" s="5" t="s">
        <v>43</v>
      </c>
      <c r="AA4667" s="4">
        <v>0.36</v>
      </c>
      <c r="AB4667" s="1">
        <v>41017</v>
      </c>
      <c r="AC4667" s="1">
        <v>23198</v>
      </c>
      <c r="AD4667">
        <f t="shared" si="434"/>
        <v>1</v>
      </c>
      <c r="AE4667">
        <f t="shared" ca="1" si="435"/>
        <v>61</v>
      </c>
      <c r="AF4667" t="str">
        <f t="shared" ca="1" si="436"/>
        <v>18-64</v>
      </c>
      <c r="AG4667" s="3">
        <f t="shared" si="437"/>
        <v>0.15018071428571428</v>
      </c>
      <c r="AH4667" t="str">
        <f>_xlfn.IFNA(VLOOKUP(Sales_Transactions[[#This Row],[Order ID]],Returned_Items[#All],2,FALSE),"Not Returned")</f>
        <v>Not Returned</v>
      </c>
    </row>
    <row r="4668" spans="1:34" x14ac:dyDescent="0.25">
      <c r="A4668">
        <v>24098</v>
      </c>
      <c r="C4668" t="s">
        <v>2401</v>
      </c>
      <c r="D4668" s="2" t="str">
        <f>TEXT(MID(Sales_Transactions[[#This Row],[Order Date]],2,5),"d/m/yyy")</f>
        <v>17/4/2012</v>
      </c>
      <c r="E4668" s="2" t="str">
        <f>TEXT(MID(Sales_Transactions[[#This Row],[Order Date]],2,5),"d")</f>
        <v>17</v>
      </c>
      <c r="F4668" s="2" t="str">
        <f>TEXT(MID(Sales_Transactions[[#This Row],[Order Date]],2,5),"m")</f>
        <v>4</v>
      </c>
      <c r="G4668" s="2" t="str">
        <f>TEXT(MID(Sales_Transactions[[#This Row],[Order Date]],2,5),"yyy")</f>
        <v>2012</v>
      </c>
      <c r="H4668" s="2" t="str">
        <f>TEXT(MID(Sales_Transactions[[#This Row],[Order Date]],2,5),"yyy/m")</f>
        <v>2012/4</v>
      </c>
      <c r="I4668" t="s">
        <v>101</v>
      </c>
      <c r="J4668">
        <f t="shared" si="432"/>
        <v>1</v>
      </c>
      <c r="K4668" s="2">
        <v>10</v>
      </c>
      <c r="L4668" s="3">
        <v>80.59</v>
      </c>
      <c r="M4668" s="4">
        <v>0.05</v>
      </c>
      <c r="N4668" s="5" t="s">
        <v>23</v>
      </c>
      <c r="O4668" s="3">
        <v>-20.49</v>
      </c>
      <c r="P4668" s="3">
        <v>7.64</v>
      </c>
      <c r="Q4668" s="3">
        <v>5.83</v>
      </c>
      <c r="R4668" s="5" t="s">
        <v>2226</v>
      </c>
      <c r="S4668" s="5" t="s">
        <v>3223</v>
      </c>
      <c r="T4668" s="5" t="str">
        <f t="shared" si="433"/>
        <v>Erin Mull</v>
      </c>
      <c r="U4668" t="s">
        <v>855</v>
      </c>
      <c r="V4668" s="5" t="s">
        <v>27</v>
      </c>
      <c r="W4668" s="5" t="s">
        <v>28</v>
      </c>
      <c r="X4668" s="5" t="s">
        <v>75</v>
      </c>
      <c r="Y4668" s="5" t="s">
        <v>606</v>
      </c>
      <c r="Z4668" s="5" t="s">
        <v>84</v>
      </c>
      <c r="AA4668" s="4">
        <v>0.36</v>
      </c>
      <c r="AB4668" s="1">
        <v>41018</v>
      </c>
      <c r="AC4668" s="1">
        <v>27324</v>
      </c>
      <c r="AD4668">
        <f t="shared" si="434"/>
        <v>2</v>
      </c>
      <c r="AE4668">
        <f t="shared" ca="1" si="435"/>
        <v>49</v>
      </c>
      <c r="AF4668" t="str">
        <f t="shared" ca="1" si="436"/>
        <v>18-64</v>
      </c>
      <c r="AG4668" s="3">
        <f t="shared" si="437"/>
        <v>1.3466179999999999</v>
      </c>
      <c r="AH4668" t="str">
        <f>_xlfn.IFNA(VLOOKUP(Sales_Transactions[[#This Row],[Order ID]],Returned_Items[#All],2,FALSE),"Not Returned")</f>
        <v>Not Returned</v>
      </c>
    </row>
    <row r="4669" spans="1:34" x14ac:dyDescent="0.25">
      <c r="A4669">
        <v>24098</v>
      </c>
      <c r="C4669" t="s">
        <v>2401</v>
      </c>
      <c r="D4669" s="2" t="str">
        <f>TEXT(MID(Sales_Transactions[[#This Row],[Order Date]],2,5),"d/m/yyy")</f>
        <v>17/4/2012</v>
      </c>
      <c r="E4669" s="2" t="str">
        <f>TEXT(MID(Sales_Transactions[[#This Row],[Order Date]],2,5),"d")</f>
        <v>17</v>
      </c>
      <c r="F4669" s="2" t="str">
        <f>TEXT(MID(Sales_Transactions[[#This Row],[Order Date]],2,5),"m")</f>
        <v>4</v>
      </c>
      <c r="G4669" s="2" t="str">
        <f>TEXT(MID(Sales_Transactions[[#This Row],[Order Date]],2,5),"yyy")</f>
        <v>2012</v>
      </c>
      <c r="H4669" s="2" t="str">
        <f>TEXT(MID(Sales_Transactions[[#This Row],[Order Date]],2,5),"yyy/m")</f>
        <v>2012/4</v>
      </c>
      <c r="I4669" t="s">
        <v>101</v>
      </c>
      <c r="J4669">
        <f t="shared" si="432"/>
        <v>1</v>
      </c>
      <c r="K4669" s="2">
        <v>32</v>
      </c>
      <c r="L4669" s="3">
        <v>4158.0725000000002</v>
      </c>
      <c r="M4669" s="4">
        <v>0.02</v>
      </c>
      <c r="N4669" s="5" t="s">
        <v>23</v>
      </c>
      <c r="O4669" s="3">
        <v>836.15</v>
      </c>
      <c r="P4669" s="3">
        <v>155.99</v>
      </c>
      <c r="Q4669" s="3">
        <v>8.99</v>
      </c>
      <c r="R4669" s="5" t="s">
        <v>2226</v>
      </c>
      <c r="S4669" s="5" t="s">
        <v>3223</v>
      </c>
      <c r="T4669" s="5" t="str">
        <f t="shared" si="433"/>
        <v>Erin Mull</v>
      </c>
      <c r="U4669" t="s">
        <v>855</v>
      </c>
      <c r="V4669" s="5" t="s">
        <v>27</v>
      </c>
      <c r="W4669" s="5" t="s">
        <v>48</v>
      </c>
      <c r="X4669" s="5" t="s">
        <v>49</v>
      </c>
      <c r="Y4669" s="5" t="s">
        <v>113</v>
      </c>
      <c r="Z4669" s="5" t="s">
        <v>43</v>
      </c>
      <c r="AA4669" s="4">
        <v>0.57999999999999996</v>
      </c>
      <c r="AB4669" s="1">
        <v>41017</v>
      </c>
      <c r="AC4669" s="1">
        <v>27289</v>
      </c>
      <c r="AD4669">
        <f t="shared" si="434"/>
        <v>1</v>
      </c>
      <c r="AE4669">
        <f t="shared" ca="1" si="435"/>
        <v>49</v>
      </c>
      <c r="AF4669" t="str">
        <f t="shared" ca="1" si="436"/>
        <v>18-64</v>
      </c>
      <c r="AG4669" s="3">
        <f t="shared" si="437"/>
        <v>5.1546500625000009</v>
      </c>
      <c r="AH4669" t="str">
        <f>_xlfn.IFNA(VLOOKUP(Sales_Transactions[[#This Row],[Order ID]],Returned_Items[#All],2,FALSE),"Not Returned")</f>
        <v>Not Returned</v>
      </c>
    </row>
    <row r="4670" spans="1:34" x14ac:dyDescent="0.25">
      <c r="A4670">
        <v>24227</v>
      </c>
      <c r="C4670" t="s">
        <v>2608</v>
      </c>
      <c r="D4670" s="2" t="str">
        <f>TEXT(MID(Sales_Transactions[[#This Row],[Order Date]],2,5),"d/m/yyy")</f>
        <v>16/8/2010</v>
      </c>
      <c r="E4670" s="2" t="str">
        <f>TEXT(MID(Sales_Transactions[[#This Row],[Order Date]],2,5),"d")</f>
        <v>16</v>
      </c>
      <c r="F4670" s="2" t="str">
        <f>TEXT(MID(Sales_Transactions[[#This Row],[Order Date]],2,5),"m")</f>
        <v>8</v>
      </c>
      <c r="G4670" s="2" t="str">
        <f>TEXT(MID(Sales_Transactions[[#This Row],[Order Date]],2,5),"yyy")</f>
        <v>2010</v>
      </c>
      <c r="H4670" s="2" t="str">
        <f>TEXT(MID(Sales_Transactions[[#This Row],[Order Date]],2,5),"yyy/m")</f>
        <v>2010/8</v>
      </c>
      <c r="I4670" t="s">
        <v>78</v>
      </c>
      <c r="J4670">
        <f t="shared" si="432"/>
        <v>3</v>
      </c>
      <c r="K4670" s="2">
        <v>24</v>
      </c>
      <c r="L4670" s="3">
        <v>1840.8534999999999</v>
      </c>
      <c r="M4670" s="4">
        <v>0.01</v>
      </c>
      <c r="N4670" s="5" t="s">
        <v>23</v>
      </c>
      <c r="O4670" s="3">
        <v>424.64</v>
      </c>
      <c r="P4670" s="3">
        <v>85.99</v>
      </c>
      <c r="Q4670" s="3">
        <v>2.79</v>
      </c>
      <c r="R4670" s="5" t="s">
        <v>2703</v>
      </c>
      <c r="S4670" s="5" t="s">
        <v>376</v>
      </c>
      <c r="T4670" s="5" t="str">
        <f t="shared" si="433"/>
        <v>Karen Seio</v>
      </c>
      <c r="U4670" t="s">
        <v>855</v>
      </c>
      <c r="V4670" s="5" t="s">
        <v>37</v>
      </c>
      <c r="W4670" s="5" t="s">
        <v>48</v>
      </c>
      <c r="X4670" s="5" t="s">
        <v>49</v>
      </c>
      <c r="Y4670" s="5" t="s">
        <v>1571</v>
      </c>
      <c r="Z4670" s="5" t="s">
        <v>43</v>
      </c>
      <c r="AA4670" s="4">
        <v>0.57999999999999996</v>
      </c>
      <c r="AB4670" s="1">
        <v>40408</v>
      </c>
      <c r="AC4670" s="1">
        <v>27087</v>
      </c>
      <c r="AD4670">
        <f t="shared" si="434"/>
        <v>2</v>
      </c>
      <c r="AE4670">
        <f t="shared" ca="1" si="435"/>
        <v>50</v>
      </c>
      <c r="AF4670" t="str">
        <f t="shared" ca="1" si="436"/>
        <v>18-64</v>
      </c>
      <c r="AG4670" s="3">
        <f t="shared" si="437"/>
        <v>3.698808375</v>
      </c>
      <c r="AH4670" t="str">
        <f>_xlfn.IFNA(VLOOKUP(Sales_Transactions[[#This Row],[Order ID]],Returned_Items[#All],2,FALSE),"Not Returned")</f>
        <v>Not Returned</v>
      </c>
    </row>
    <row r="4671" spans="1:34" x14ac:dyDescent="0.25">
      <c r="A4671">
        <v>24614</v>
      </c>
      <c r="C4671" t="s">
        <v>2232</v>
      </c>
      <c r="D4671" s="2" t="str">
        <f>TEXT(MID(Sales_Transactions[[#This Row],[Order Date]],2,5),"d/m/yyy")</f>
        <v>21/11/2009</v>
      </c>
      <c r="E4671" s="2" t="str">
        <f>TEXT(MID(Sales_Transactions[[#This Row],[Order Date]],2,5),"d")</f>
        <v>21</v>
      </c>
      <c r="F4671" s="2" t="str">
        <f>TEXT(MID(Sales_Transactions[[#This Row],[Order Date]],2,5),"m")</f>
        <v>11</v>
      </c>
      <c r="G4671" s="2" t="str">
        <f>TEXT(MID(Sales_Transactions[[#This Row],[Order Date]],2,5),"yyy")</f>
        <v>2009</v>
      </c>
      <c r="H4671" s="2" t="str">
        <f>TEXT(MID(Sales_Transactions[[#This Row],[Order Date]],2,5),"yyy/m")</f>
        <v>2009/11</v>
      </c>
      <c r="I4671" t="s">
        <v>22</v>
      </c>
      <c r="J4671">
        <f t="shared" si="432"/>
        <v>2</v>
      </c>
      <c r="K4671" s="2">
        <v>33</v>
      </c>
      <c r="L4671" s="3">
        <v>1644.59</v>
      </c>
      <c r="M4671" s="4">
        <v>0.09</v>
      </c>
      <c r="N4671" s="5" t="s">
        <v>23</v>
      </c>
      <c r="O4671" s="3">
        <v>-52.92</v>
      </c>
      <c r="P4671" s="3">
        <v>50.98</v>
      </c>
      <c r="Q4671" s="3">
        <v>6.5</v>
      </c>
      <c r="R4671" s="5" t="s">
        <v>3212</v>
      </c>
      <c r="S4671" s="5" t="s">
        <v>3213</v>
      </c>
      <c r="T4671" s="5" t="str">
        <f t="shared" si="433"/>
        <v>Ionia McGrath</v>
      </c>
      <c r="U4671" t="s">
        <v>855</v>
      </c>
      <c r="V4671" s="5" t="s">
        <v>74</v>
      </c>
      <c r="W4671" s="5" t="s">
        <v>48</v>
      </c>
      <c r="X4671" s="5" t="s">
        <v>87</v>
      </c>
      <c r="Y4671" s="5" t="s">
        <v>280</v>
      </c>
      <c r="Z4671" s="5" t="s">
        <v>43</v>
      </c>
      <c r="AA4671" s="4">
        <v>0.73</v>
      </c>
      <c r="AB4671" s="1">
        <v>40145</v>
      </c>
      <c r="AC4671" s="1">
        <v>27143</v>
      </c>
      <c r="AD4671">
        <f t="shared" si="434"/>
        <v>7</v>
      </c>
      <c r="AE4671">
        <f t="shared" ca="1" si="435"/>
        <v>50</v>
      </c>
      <c r="AF4671" t="str">
        <f t="shared" ca="1" si="436"/>
        <v>18-64</v>
      </c>
      <c r="AG4671" s="3">
        <f t="shared" si="437"/>
        <v>1.740427818181818</v>
      </c>
      <c r="AH4671" t="str">
        <f>_xlfn.IFNA(VLOOKUP(Sales_Transactions[[#This Row],[Order ID]],Returned_Items[#All],2,FALSE),"Not Returned")</f>
        <v>Not Returned</v>
      </c>
    </row>
    <row r="4672" spans="1:34" x14ac:dyDescent="0.25">
      <c r="A4672">
        <v>25637</v>
      </c>
      <c r="C4672" t="s">
        <v>3225</v>
      </c>
      <c r="D4672" s="2" t="str">
        <f>TEXT(MID(Sales_Transactions[[#This Row],[Order Date]],2,5),"d/m/yyy")</f>
        <v>25/2/2012</v>
      </c>
      <c r="E4672" s="2" t="str">
        <f>TEXT(MID(Sales_Transactions[[#This Row],[Order Date]],2,5),"d")</f>
        <v>25</v>
      </c>
      <c r="F4672" s="2" t="str">
        <f>TEXT(MID(Sales_Transactions[[#This Row],[Order Date]],2,5),"m")</f>
        <v>2</v>
      </c>
      <c r="G4672" s="2" t="str">
        <f>TEXT(MID(Sales_Transactions[[#This Row],[Order Date]],2,5),"yyy")</f>
        <v>2012</v>
      </c>
      <c r="H4672" s="2" t="str">
        <f>TEXT(MID(Sales_Transactions[[#This Row],[Order Date]],2,5),"yyy/m")</f>
        <v>2012/2</v>
      </c>
      <c r="I4672" t="s">
        <v>52</v>
      </c>
      <c r="J4672">
        <f t="shared" si="432"/>
        <v>1</v>
      </c>
      <c r="K4672" s="2">
        <v>12</v>
      </c>
      <c r="L4672" s="3">
        <v>2409.424</v>
      </c>
      <c r="M4672" s="4">
        <v>0.1</v>
      </c>
      <c r="N4672" s="5" t="s">
        <v>34</v>
      </c>
      <c r="O4672" s="3">
        <v>50.95</v>
      </c>
      <c r="P4672" s="3">
        <v>259.70999999999998</v>
      </c>
      <c r="Q4672" s="3">
        <v>66.67</v>
      </c>
      <c r="R4672" s="5" t="s">
        <v>2226</v>
      </c>
      <c r="S4672" s="5" t="s">
        <v>3223</v>
      </c>
      <c r="T4672" s="5" t="str">
        <f t="shared" si="433"/>
        <v>Erin Mull</v>
      </c>
      <c r="U4672" t="s">
        <v>855</v>
      </c>
      <c r="V4672" s="5" t="s">
        <v>27</v>
      </c>
      <c r="W4672" s="5" t="s">
        <v>57</v>
      </c>
      <c r="X4672" s="5" t="s">
        <v>107</v>
      </c>
      <c r="Y4672" s="5" t="s">
        <v>853</v>
      </c>
      <c r="Z4672" s="5" t="s">
        <v>106</v>
      </c>
      <c r="AA4672" s="4">
        <v>0.61</v>
      </c>
      <c r="AB4672" s="1">
        <v>40966</v>
      </c>
      <c r="AC4672" s="1">
        <v>26879</v>
      </c>
      <c r="AD4672">
        <f t="shared" si="434"/>
        <v>2</v>
      </c>
      <c r="AE4672">
        <f t="shared" ca="1" si="435"/>
        <v>51</v>
      </c>
      <c r="AF4672" t="str">
        <f t="shared" ca="1" si="436"/>
        <v>18-64</v>
      </c>
      <c r="AG4672" s="3">
        <f t="shared" si="437"/>
        <v>27.176690833333335</v>
      </c>
      <c r="AH4672" t="str">
        <f>_xlfn.IFNA(VLOOKUP(Sales_Transactions[[#This Row],[Order ID]],Returned_Items[#All],2,FALSE),"Not Returned")</f>
        <v>Not Returned</v>
      </c>
    </row>
    <row r="4673" spans="1:34" x14ac:dyDescent="0.25">
      <c r="A4673">
        <v>26695</v>
      </c>
      <c r="C4673" t="s">
        <v>2077</v>
      </c>
      <c r="D4673" s="2" t="str">
        <f>TEXT(MID(Sales_Transactions[[#This Row],[Order Date]],2,5),"d/m/yyy")</f>
        <v>6/6/2010</v>
      </c>
      <c r="E4673" s="2" t="str">
        <f>TEXT(MID(Sales_Transactions[[#This Row],[Order Date]],2,5),"d")</f>
        <v>6</v>
      </c>
      <c r="F4673" s="2" t="str">
        <f>TEXT(MID(Sales_Transactions[[#This Row],[Order Date]],2,5),"m")</f>
        <v>6</v>
      </c>
      <c r="G4673" s="2" t="str">
        <f>TEXT(MID(Sales_Transactions[[#This Row],[Order Date]],2,5),"yyy")</f>
        <v>2010</v>
      </c>
      <c r="H4673" s="2" t="str">
        <f>TEXT(MID(Sales_Transactions[[#This Row],[Order Date]],2,5),"yyy/m")</f>
        <v>2010/6</v>
      </c>
      <c r="I4673" t="s">
        <v>52</v>
      </c>
      <c r="J4673">
        <f t="shared" si="432"/>
        <v>1</v>
      </c>
      <c r="K4673" s="2">
        <v>43</v>
      </c>
      <c r="L4673" s="3">
        <v>367.11</v>
      </c>
      <c r="M4673" s="4">
        <v>0.01</v>
      </c>
      <c r="N4673" s="5" t="s">
        <v>23</v>
      </c>
      <c r="O4673" s="3">
        <v>163.41999999999999</v>
      </c>
      <c r="P4673" s="3">
        <v>8.34</v>
      </c>
      <c r="Q4673" s="3">
        <v>1.43</v>
      </c>
      <c r="R4673" s="5" t="s">
        <v>1216</v>
      </c>
      <c r="S4673" s="5" t="s">
        <v>3226</v>
      </c>
      <c r="T4673" s="5" t="str">
        <f t="shared" si="433"/>
        <v>Justin Deggeller</v>
      </c>
      <c r="U4673" t="s">
        <v>855</v>
      </c>
      <c r="V4673" s="5" t="s">
        <v>47</v>
      </c>
      <c r="W4673" s="5" t="s">
        <v>28</v>
      </c>
      <c r="X4673" s="5" t="s">
        <v>75</v>
      </c>
      <c r="Y4673" s="5" t="s">
        <v>2149</v>
      </c>
      <c r="Z4673" s="5" t="s">
        <v>84</v>
      </c>
      <c r="AA4673" s="4">
        <v>0.35</v>
      </c>
      <c r="AB4673" s="1">
        <v>40337</v>
      </c>
      <c r="AC4673" s="1">
        <v>26811</v>
      </c>
      <c r="AD4673">
        <f t="shared" si="434"/>
        <v>2</v>
      </c>
      <c r="AE4673">
        <f t="shared" ca="1" si="435"/>
        <v>51</v>
      </c>
      <c r="AF4673" t="str">
        <f t="shared" ca="1" si="436"/>
        <v>18-64</v>
      </c>
      <c r="AG4673" s="3">
        <f t="shared" si="437"/>
        <v>0.22718990697674418</v>
      </c>
      <c r="AH4673" t="str">
        <f>_xlfn.IFNA(VLOOKUP(Sales_Transactions[[#This Row],[Order ID]],Returned_Items[#All],2,FALSE),"Not Returned")</f>
        <v>Not Returned</v>
      </c>
    </row>
    <row r="4674" spans="1:34" x14ac:dyDescent="0.25">
      <c r="A4674">
        <v>27078</v>
      </c>
      <c r="C4674" t="s">
        <v>1830</v>
      </c>
      <c r="D4674" s="2" t="str">
        <f>TEXT(MID(Sales_Transactions[[#This Row],[Order Date]],2,5),"d/m/yyy")</f>
        <v>12/8/2012</v>
      </c>
      <c r="E4674" s="2" t="str">
        <f>TEXT(MID(Sales_Transactions[[#This Row],[Order Date]],2,5),"d")</f>
        <v>12</v>
      </c>
      <c r="F4674" s="2" t="str">
        <f>TEXT(MID(Sales_Transactions[[#This Row],[Order Date]],2,5),"m")</f>
        <v>8</v>
      </c>
      <c r="G4674" s="2" t="str">
        <f>TEXT(MID(Sales_Transactions[[#This Row],[Order Date]],2,5),"yyy")</f>
        <v>2012</v>
      </c>
      <c r="H4674" s="2" t="str">
        <f>TEXT(MID(Sales_Transactions[[#This Row],[Order Date]],2,5),"yyy/m")</f>
        <v>2012/8</v>
      </c>
      <c r="I4674" t="s">
        <v>52</v>
      </c>
      <c r="J4674">
        <f t="shared" ref="J4674:J4737" si="438">IF(I4674="Making Critical",5,IF(I4674="High",4,IF(I4674="Medium",3,IF(I4674="Low",2,1))))</f>
        <v>1</v>
      </c>
      <c r="K4674" s="2">
        <v>22</v>
      </c>
      <c r="L4674" s="3">
        <v>152.44</v>
      </c>
      <c r="M4674" s="4">
        <v>0.03</v>
      </c>
      <c r="N4674" s="5" t="s">
        <v>23</v>
      </c>
      <c r="O4674" s="3">
        <v>-40.76</v>
      </c>
      <c r="P4674" s="3">
        <v>6.48</v>
      </c>
      <c r="Q4674" s="3">
        <v>5.86</v>
      </c>
      <c r="R4674" s="5" t="s">
        <v>1773</v>
      </c>
      <c r="S4674" s="5" t="s">
        <v>1884</v>
      </c>
      <c r="T4674" s="5" t="str">
        <f t="shared" ref="T4674:T4737" si="439">R4674 &amp; " " &amp; S4674</f>
        <v>Nathan Mautz</v>
      </c>
      <c r="U4674" t="s">
        <v>855</v>
      </c>
      <c r="V4674" s="5" t="s">
        <v>47</v>
      </c>
      <c r="W4674" s="5" t="s">
        <v>28</v>
      </c>
      <c r="X4674" s="5" t="s">
        <v>75</v>
      </c>
      <c r="Y4674" s="5" t="s">
        <v>261</v>
      </c>
      <c r="Z4674" s="5" t="s">
        <v>43</v>
      </c>
      <c r="AA4674" s="4">
        <v>0.36</v>
      </c>
      <c r="AB4674" s="1">
        <v>41134</v>
      </c>
      <c r="AC4674" s="1">
        <v>26683</v>
      </c>
      <c r="AD4674">
        <f t="shared" ref="AD4674:AD4737" si="440">_xlfn.DAYS(AB4674,D4674)</f>
        <v>1</v>
      </c>
      <c r="AE4674">
        <f t="shared" ref="AE4674:AE4737" ca="1" si="441">DATEDIF(AC4674,TODAY(),"Y")</f>
        <v>51</v>
      </c>
      <c r="AF4674" t="str">
        <f t="shared" ref="AF4674:AF4737" ca="1" si="442">IF(AE4674&lt;18,"Under 18",IF(AE4674&lt;65,"18-64","Over 65"))</f>
        <v>18-64</v>
      </c>
      <c r="AG4674" s="3">
        <f t="shared" ref="AG4674:AG4737" si="443" xml:space="preserve"> (P4674 - (M4674 / 100) * P4674 + Q4674) / K4674</f>
        <v>0.56082072727272736</v>
      </c>
      <c r="AH4674" t="str">
        <f>_xlfn.IFNA(VLOOKUP(Sales_Transactions[[#This Row],[Order ID]],Returned_Items[#All],2,FALSE),"Not Returned")</f>
        <v>Not Returned</v>
      </c>
    </row>
    <row r="4675" spans="1:34" x14ac:dyDescent="0.25">
      <c r="A4675">
        <v>29376</v>
      </c>
      <c r="C4675" t="s">
        <v>1134</v>
      </c>
      <c r="D4675" s="2" t="str">
        <f>TEXT(MID(Sales_Transactions[[#This Row],[Order Date]],2,5),"d/m/yyy")</f>
        <v>11/8/2012</v>
      </c>
      <c r="E4675" s="2" t="str">
        <f>TEXT(MID(Sales_Transactions[[#This Row],[Order Date]],2,5),"d")</f>
        <v>11</v>
      </c>
      <c r="F4675" s="2" t="str">
        <f>TEXT(MID(Sales_Transactions[[#This Row],[Order Date]],2,5),"m")</f>
        <v>8</v>
      </c>
      <c r="G4675" s="2" t="str">
        <f>TEXT(MID(Sales_Transactions[[#This Row],[Order Date]],2,5),"yyy")</f>
        <v>2012</v>
      </c>
      <c r="H4675" s="2" t="str">
        <f>TEXT(MID(Sales_Transactions[[#This Row],[Order Date]],2,5),"yyy/m")</f>
        <v>2012/8</v>
      </c>
      <c r="I4675" t="s">
        <v>101</v>
      </c>
      <c r="J4675">
        <f t="shared" si="438"/>
        <v>1</v>
      </c>
      <c r="K4675" s="2">
        <v>20</v>
      </c>
      <c r="L4675" s="3">
        <v>2850.31</v>
      </c>
      <c r="M4675" s="4">
        <v>0.09</v>
      </c>
      <c r="N4675" s="5" t="s">
        <v>23</v>
      </c>
      <c r="O4675" s="3">
        <v>569.08000000000004</v>
      </c>
      <c r="P4675" s="3">
        <v>155.06</v>
      </c>
      <c r="Q4675" s="3">
        <v>7.07</v>
      </c>
      <c r="R4675" s="5" t="s">
        <v>2703</v>
      </c>
      <c r="S4675" s="5" t="s">
        <v>376</v>
      </c>
      <c r="T4675" s="5" t="str">
        <f t="shared" si="439"/>
        <v>Karen Seio</v>
      </c>
      <c r="U4675" t="s">
        <v>855</v>
      </c>
      <c r="V4675" s="5" t="s">
        <v>37</v>
      </c>
      <c r="W4675" s="5" t="s">
        <v>28</v>
      </c>
      <c r="X4675" s="5" t="s">
        <v>29</v>
      </c>
      <c r="Y4675" s="5" t="s">
        <v>839</v>
      </c>
      <c r="Z4675" s="5" t="s">
        <v>43</v>
      </c>
      <c r="AA4675" s="4">
        <v>0.59</v>
      </c>
      <c r="AB4675" s="1">
        <v>41134</v>
      </c>
      <c r="AC4675" s="1">
        <v>26823</v>
      </c>
      <c r="AD4675">
        <f t="shared" si="440"/>
        <v>2</v>
      </c>
      <c r="AE4675">
        <f t="shared" ca="1" si="441"/>
        <v>51</v>
      </c>
      <c r="AF4675" t="str">
        <f t="shared" ca="1" si="442"/>
        <v>18-64</v>
      </c>
      <c r="AG4675" s="3">
        <f t="shared" si="443"/>
        <v>8.0995223000000003</v>
      </c>
      <c r="AH4675" t="str">
        <f>_xlfn.IFNA(VLOOKUP(Sales_Transactions[[#This Row],[Order ID]],Returned_Items[#All],2,FALSE),"Not Returned")</f>
        <v>Returned</v>
      </c>
    </row>
    <row r="4676" spans="1:34" x14ac:dyDescent="0.25">
      <c r="A4676">
        <v>29766</v>
      </c>
      <c r="C4676" t="s">
        <v>3120</v>
      </c>
      <c r="D4676" s="2" t="str">
        <f>TEXT(MID(Sales_Transactions[[#This Row],[Order Date]],2,5),"d/m/yyy")</f>
        <v>21/3/2009</v>
      </c>
      <c r="E4676" s="2" t="str">
        <f>TEXT(MID(Sales_Transactions[[#This Row],[Order Date]],2,5),"d")</f>
        <v>21</v>
      </c>
      <c r="F4676" s="2" t="str">
        <f>TEXT(MID(Sales_Transactions[[#This Row],[Order Date]],2,5),"m")</f>
        <v>3</v>
      </c>
      <c r="G4676" s="2" t="str">
        <f>TEXT(MID(Sales_Transactions[[#This Row],[Order Date]],2,5),"yyy")</f>
        <v>2009</v>
      </c>
      <c r="H4676" s="2" t="str">
        <f>TEXT(MID(Sales_Transactions[[#This Row],[Order Date]],2,5),"yyy/m")</f>
        <v>2009/3</v>
      </c>
      <c r="I4676" t="s">
        <v>78</v>
      </c>
      <c r="J4676">
        <f t="shared" si="438"/>
        <v>3</v>
      </c>
      <c r="K4676" s="2">
        <v>13</v>
      </c>
      <c r="L4676" s="3">
        <v>89061.05</v>
      </c>
      <c r="M4676" s="4">
        <v>0</v>
      </c>
      <c r="N4676" s="5" t="s">
        <v>23</v>
      </c>
      <c r="O4676" s="3">
        <v>27220.69</v>
      </c>
      <c r="P4676" s="3">
        <v>6783.02</v>
      </c>
      <c r="Q4676" s="3">
        <v>24.49</v>
      </c>
      <c r="R4676" s="5" t="s">
        <v>1375</v>
      </c>
      <c r="S4676" s="5" t="s">
        <v>2288</v>
      </c>
      <c r="T4676" s="5" t="str">
        <f t="shared" si="439"/>
        <v>Emily Phan</v>
      </c>
      <c r="U4676" t="s">
        <v>855</v>
      </c>
      <c r="V4676" s="5" t="s">
        <v>37</v>
      </c>
      <c r="W4676" s="5" t="s">
        <v>48</v>
      </c>
      <c r="X4676" s="5" t="s">
        <v>324</v>
      </c>
      <c r="Y4676" s="5" t="s">
        <v>2969</v>
      </c>
      <c r="Z4676" s="5" t="s">
        <v>31</v>
      </c>
      <c r="AA4676" s="4">
        <v>0.39</v>
      </c>
      <c r="AB4676" s="1">
        <v>39894</v>
      </c>
      <c r="AC4676" s="1">
        <v>26853</v>
      </c>
      <c r="AD4676">
        <f t="shared" si="440"/>
        <v>1</v>
      </c>
      <c r="AE4676">
        <f t="shared" ca="1" si="441"/>
        <v>51</v>
      </c>
      <c r="AF4676" t="str">
        <f t="shared" ca="1" si="442"/>
        <v>18-64</v>
      </c>
      <c r="AG4676" s="3">
        <f t="shared" si="443"/>
        <v>523.65461538461545</v>
      </c>
      <c r="AH4676" t="str">
        <f>_xlfn.IFNA(VLOOKUP(Sales_Transactions[[#This Row],[Order ID]],Returned_Items[#All],2,FALSE),"Not Returned")</f>
        <v>Not Returned</v>
      </c>
    </row>
    <row r="4677" spans="1:34" x14ac:dyDescent="0.25">
      <c r="A4677">
        <v>29766</v>
      </c>
      <c r="C4677" t="s">
        <v>3120</v>
      </c>
      <c r="D4677" s="2" t="str">
        <f>TEXT(MID(Sales_Transactions[[#This Row],[Order Date]],2,5),"d/m/yyy")</f>
        <v>21/3/2009</v>
      </c>
      <c r="E4677" s="2" t="str">
        <f>TEXT(MID(Sales_Transactions[[#This Row],[Order Date]],2,5),"d")</f>
        <v>21</v>
      </c>
      <c r="F4677" s="2" t="str">
        <f>TEXT(MID(Sales_Transactions[[#This Row],[Order Date]],2,5),"m")</f>
        <v>3</v>
      </c>
      <c r="G4677" s="2" t="str">
        <f>TEXT(MID(Sales_Transactions[[#This Row],[Order Date]],2,5),"yyy")</f>
        <v>2009</v>
      </c>
      <c r="H4677" s="2" t="str">
        <f>TEXT(MID(Sales_Transactions[[#This Row],[Order Date]],2,5),"yyy/m")</f>
        <v>2009/3</v>
      </c>
      <c r="I4677" t="s">
        <v>78</v>
      </c>
      <c r="J4677">
        <f t="shared" si="438"/>
        <v>3</v>
      </c>
      <c r="K4677" s="2">
        <v>40</v>
      </c>
      <c r="L4677" s="3">
        <v>6636.6639999999998</v>
      </c>
      <c r="M4677" s="4">
        <v>0.08</v>
      </c>
      <c r="N4677" s="5" t="s">
        <v>23</v>
      </c>
      <c r="O4677" s="3">
        <v>1623.7</v>
      </c>
      <c r="P4677" s="3">
        <v>205.99</v>
      </c>
      <c r="Q4677" s="3">
        <v>8.99</v>
      </c>
      <c r="R4677" s="5" t="s">
        <v>1375</v>
      </c>
      <c r="S4677" s="5" t="s">
        <v>2288</v>
      </c>
      <c r="T4677" s="5" t="str">
        <f t="shared" si="439"/>
        <v>Emily Phan</v>
      </c>
      <c r="U4677" t="s">
        <v>855</v>
      </c>
      <c r="V4677" s="5" t="s">
        <v>37</v>
      </c>
      <c r="W4677" s="5" t="s">
        <v>48</v>
      </c>
      <c r="X4677" s="5" t="s">
        <v>49</v>
      </c>
      <c r="Y4677" s="5" t="s">
        <v>2589</v>
      </c>
      <c r="Z4677" s="5" t="s">
        <v>43</v>
      </c>
      <c r="AA4677" s="4">
        <v>0.56000000000000005</v>
      </c>
      <c r="AB4677" s="1">
        <v>39893</v>
      </c>
      <c r="AC4677" s="1">
        <v>26953</v>
      </c>
      <c r="AD4677">
        <f t="shared" si="440"/>
        <v>0</v>
      </c>
      <c r="AE4677">
        <f t="shared" ca="1" si="441"/>
        <v>50</v>
      </c>
      <c r="AF4677" t="str">
        <f t="shared" ca="1" si="442"/>
        <v>18-64</v>
      </c>
      <c r="AG4677" s="3">
        <f t="shared" si="443"/>
        <v>5.3703802000000005</v>
      </c>
      <c r="AH4677" t="str">
        <f>_xlfn.IFNA(VLOOKUP(Sales_Transactions[[#This Row],[Order ID]],Returned_Items[#All],2,FALSE),"Not Returned")</f>
        <v>Not Returned</v>
      </c>
    </row>
    <row r="4678" spans="1:34" x14ac:dyDescent="0.25">
      <c r="A4678">
        <v>30278</v>
      </c>
      <c r="C4678" t="s">
        <v>2702</v>
      </c>
      <c r="D4678" s="2" t="str">
        <f>TEXT(MID(Sales_Transactions[[#This Row],[Order Date]],2,5),"d/m/yyy")</f>
        <v>30/9/2009</v>
      </c>
      <c r="E4678" s="2" t="str">
        <f>TEXT(MID(Sales_Transactions[[#This Row],[Order Date]],2,5),"d")</f>
        <v>30</v>
      </c>
      <c r="F4678" s="2" t="str">
        <f>TEXT(MID(Sales_Transactions[[#This Row],[Order Date]],2,5),"m")</f>
        <v>9</v>
      </c>
      <c r="G4678" s="2" t="str">
        <f>TEXT(MID(Sales_Transactions[[#This Row],[Order Date]],2,5),"yyy")</f>
        <v>2009</v>
      </c>
      <c r="H4678" s="2" t="str">
        <f>TEXT(MID(Sales_Transactions[[#This Row],[Order Date]],2,5),"yyy/m")</f>
        <v>2009/9</v>
      </c>
      <c r="I4678" t="s">
        <v>22</v>
      </c>
      <c r="J4678">
        <f t="shared" si="438"/>
        <v>2</v>
      </c>
      <c r="K4678" s="2">
        <v>50</v>
      </c>
      <c r="L4678" s="3">
        <v>2860.93</v>
      </c>
      <c r="M4678" s="4">
        <v>0.03</v>
      </c>
      <c r="N4678" s="5" t="s">
        <v>23</v>
      </c>
      <c r="O4678" s="3">
        <v>832.62</v>
      </c>
      <c r="P4678" s="3">
        <v>65.989999999999995</v>
      </c>
      <c r="Q4678" s="3">
        <v>5.26</v>
      </c>
      <c r="R4678" s="5" t="s">
        <v>3212</v>
      </c>
      <c r="S4678" s="5" t="s">
        <v>3213</v>
      </c>
      <c r="T4678" s="5" t="str">
        <f t="shared" si="439"/>
        <v>Ionia McGrath</v>
      </c>
      <c r="U4678" t="s">
        <v>855</v>
      </c>
      <c r="V4678" s="5" t="s">
        <v>74</v>
      </c>
      <c r="W4678" s="5" t="s">
        <v>48</v>
      </c>
      <c r="X4678" s="5" t="s">
        <v>49</v>
      </c>
      <c r="Y4678" s="5" t="s">
        <v>640</v>
      </c>
      <c r="Z4678" s="5" t="s">
        <v>43</v>
      </c>
      <c r="AA4678" s="4">
        <v>0.56000000000000005</v>
      </c>
      <c r="AB4678" s="1">
        <v>40095</v>
      </c>
      <c r="AC4678" s="1">
        <v>26761</v>
      </c>
      <c r="AD4678">
        <f t="shared" si="440"/>
        <v>9</v>
      </c>
      <c r="AE4678">
        <f t="shared" ca="1" si="441"/>
        <v>51</v>
      </c>
      <c r="AF4678" t="str">
        <f t="shared" ca="1" si="442"/>
        <v>18-64</v>
      </c>
      <c r="AG4678" s="3">
        <f t="shared" si="443"/>
        <v>1.4246040600000001</v>
      </c>
      <c r="AH4678" t="str">
        <f>_xlfn.IFNA(VLOOKUP(Sales_Transactions[[#This Row],[Order ID]],Returned_Items[#All],2,FALSE),"Not Returned")</f>
        <v>Not Returned</v>
      </c>
    </row>
    <row r="4679" spans="1:34" x14ac:dyDescent="0.25">
      <c r="A4679">
        <v>30626</v>
      </c>
      <c r="C4679" t="s">
        <v>2147</v>
      </c>
      <c r="D4679" s="2" t="str">
        <f>TEXT(MID(Sales_Transactions[[#This Row],[Order Date]],2,5),"d/m/yyy")</f>
        <v>25/4/2011</v>
      </c>
      <c r="E4679" s="2" t="str">
        <f>TEXT(MID(Sales_Transactions[[#This Row],[Order Date]],2,5),"d")</f>
        <v>25</v>
      </c>
      <c r="F4679" s="2" t="str">
        <f>TEXT(MID(Sales_Transactions[[#This Row],[Order Date]],2,5),"m")</f>
        <v>4</v>
      </c>
      <c r="G4679" s="2" t="str">
        <f>TEXT(MID(Sales_Transactions[[#This Row],[Order Date]],2,5),"yyy")</f>
        <v>2011</v>
      </c>
      <c r="H4679" s="2" t="str">
        <f>TEXT(MID(Sales_Transactions[[#This Row],[Order Date]],2,5),"yyy/m")</f>
        <v>2011/4</v>
      </c>
      <c r="I4679" t="s">
        <v>101</v>
      </c>
      <c r="J4679">
        <f t="shared" si="438"/>
        <v>1</v>
      </c>
      <c r="K4679" s="2">
        <v>23</v>
      </c>
      <c r="L4679" s="3">
        <v>220.82</v>
      </c>
      <c r="M4679" s="4">
        <v>0.1</v>
      </c>
      <c r="N4679" s="5" t="s">
        <v>67</v>
      </c>
      <c r="O4679" s="3">
        <v>77.680000000000007</v>
      </c>
      <c r="P4679" s="3">
        <v>9.93</v>
      </c>
      <c r="Q4679" s="3">
        <v>1.0900000000000001</v>
      </c>
      <c r="R4679" s="5" t="s">
        <v>1773</v>
      </c>
      <c r="S4679" s="5" t="s">
        <v>1884</v>
      </c>
      <c r="T4679" s="5" t="str">
        <f t="shared" si="439"/>
        <v>Nathan Mautz</v>
      </c>
      <c r="U4679" t="s">
        <v>855</v>
      </c>
      <c r="V4679" s="5" t="s">
        <v>47</v>
      </c>
      <c r="W4679" s="5" t="s">
        <v>28</v>
      </c>
      <c r="X4679" s="5" t="s">
        <v>124</v>
      </c>
      <c r="Y4679" s="5" t="s">
        <v>1854</v>
      </c>
      <c r="Z4679" s="5" t="s">
        <v>84</v>
      </c>
      <c r="AA4679" s="4">
        <v>0.43</v>
      </c>
      <c r="AB4679" s="1">
        <v>40659</v>
      </c>
      <c r="AC4679" s="1">
        <v>26887</v>
      </c>
      <c r="AD4679">
        <f t="shared" si="440"/>
        <v>1</v>
      </c>
      <c r="AE4679">
        <f t="shared" ca="1" si="441"/>
        <v>50</v>
      </c>
      <c r="AF4679" t="str">
        <f t="shared" ca="1" si="442"/>
        <v>18-64</v>
      </c>
      <c r="AG4679" s="3">
        <f t="shared" si="443"/>
        <v>0.47869869565217388</v>
      </c>
      <c r="AH4679" t="str">
        <f>_xlfn.IFNA(VLOOKUP(Sales_Transactions[[#This Row],[Order ID]],Returned_Items[#All],2,FALSE),"Not Returned")</f>
        <v>Not Returned</v>
      </c>
    </row>
    <row r="4680" spans="1:34" x14ac:dyDescent="0.25">
      <c r="A4680">
        <v>30851</v>
      </c>
      <c r="C4680" t="s">
        <v>409</v>
      </c>
      <c r="D4680" s="2" t="str">
        <f>TEXT(MID(Sales_Transactions[[#This Row],[Order Date]],2,5),"d/m/yyy")</f>
        <v>21/9/2010</v>
      </c>
      <c r="E4680" s="2" t="str">
        <f>TEXT(MID(Sales_Transactions[[#This Row],[Order Date]],2,5),"d")</f>
        <v>21</v>
      </c>
      <c r="F4680" s="2" t="str">
        <f>TEXT(MID(Sales_Transactions[[#This Row],[Order Date]],2,5),"m")</f>
        <v>9</v>
      </c>
      <c r="G4680" s="2" t="str">
        <f>TEXT(MID(Sales_Transactions[[#This Row],[Order Date]],2,5),"yyy")</f>
        <v>2010</v>
      </c>
      <c r="H4680" s="2" t="str">
        <f>TEXT(MID(Sales_Transactions[[#This Row],[Order Date]],2,5),"yyy/m")</f>
        <v>2010/9</v>
      </c>
      <c r="I4680" t="s">
        <v>22</v>
      </c>
      <c r="J4680">
        <f t="shared" si="438"/>
        <v>2</v>
      </c>
      <c r="K4680" s="2">
        <v>16</v>
      </c>
      <c r="L4680" s="3">
        <v>336.29</v>
      </c>
      <c r="M4680" s="4">
        <v>0.08</v>
      </c>
      <c r="N4680" s="5" t="s">
        <v>23</v>
      </c>
      <c r="O4680" s="3">
        <v>-52.14</v>
      </c>
      <c r="P4680" s="3">
        <v>21.38</v>
      </c>
      <c r="Q4680" s="3">
        <v>8.99</v>
      </c>
      <c r="R4680" s="5" t="s">
        <v>1375</v>
      </c>
      <c r="S4680" s="5" t="s">
        <v>2288</v>
      </c>
      <c r="T4680" s="5" t="str">
        <f t="shared" si="439"/>
        <v>Emily Phan</v>
      </c>
      <c r="U4680" t="s">
        <v>855</v>
      </c>
      <c r="V4680" s="5" t="s">
        <v>37</v>
      </c>
      <c r="W4680" s="5" t="s">
        <v>28</v>
      </c>
      <c r="X4680" s="5" t="s">
        <v>124</v>
      </c>
      <c r="Y4680" s="5" t="s">
        <v>719</v>
      </c>
      <c r="Z4680" s="5" t="s">
        <v>60</v>
      </c>
      <c r="AA4680" s="4">
        <v>0.59</v>
      </c>
      <c r="AB4680" s="1">
        <v>40446</v>
      </c>
      <c r="AC4680" s="1">
        <v>26823</v>
      </c>
      <c r="AD4680">
        <f t="shared" si="440"/>
        <v>4</v>
      </c>
      <c r="AE4680">
        <f t="shared" ca="1" si="441"/>
        <v>51</v>
      </c>
      <c r="AF4680" t="str">
        <f t="shared" ca="1" si="442"/>
        <v>18-64</v>
      </c>
      <c r="AG4680" s="3">
        <f t="shared" si="443"/>
        <v>1.8970560000000001</v>
      </c>
      <c r="AH4680" t="str">
        <f>_xlfn.IFNA(VLOOKUP(Sales_Transactions[[#This Row],[Order ID]],Returned_Items[#All],2,FALSE),"Not Returned")</f>
        <v>Not Returned</v>
      </c>
    </row>
    <row r="4681" spans="1:34" x14ac:dyDescent="0.25">
      <c r="A4681">
        <v>31718</v>
      </c>
      <c r="C4681" t="s">
        <v>1896</v>
      </c>
      <c r="D4681" s="2" t="str">
        <f>TEXT(MID(Sales_Transactions[[#This Row],[Order Date]],2,5),"d/m/yyy")</f>
        <v>27/11/2010</v>
      </c>
      <c r="E4681" s="2" t="str">
        <f>TEXT(MID(Sales_Transactions[[#This Row],[Order Date]],2,5),"d")</f>
        <v>27</v>
      </c>
      <c r="F4681" s="2" t="str">
        <f>TEXT(MID(Sales_Transactions[[#This Row],[Order Date]],2,5),"m")</f>
        <v>11</v>
      </c>
      <c r="G4681" s="2" t="str">
        <f>TEXT(MID(Sales_Transactions[[#This Row],[Order Date]],2,5),"yyy")</f>
        <v>2010</v>
      </c>
      <c r="H4681" s="2" t="str">
        <f>TEXT(MID(Sales_Transactions[[#This Row],[Order Date]],2,5),"yyy/m")</f>
        <v>2010/11</v>
      </c>
      <c r="I4681" t="s">
        <v>22</v>
      </c>
      <c r="J4681">
        <f t="shared" si="438"/>
        <v>2</v>
      </c>
      <c r="K4681" s="2">
        <v>24</v>
      </c>
      <c r="L4681" s="3">
        <v>1390.6935000000001</v>
      </c>
      <c r="M4681" s="4">
        <v>0.03</v>
      </c>
      <c r="N4681" s="5" t="s">
        <v>23</v>
      </c>
      <c r="O4681" s="3">
        <v>168.46</v>
      </c>
      <c r="P4681" s="3">
        <v>65.989999999999995</v>
      </c>
      <c r="Q4681" s="3">
        <v>7.69</v>
      </c>
      <c r="R4681" s="5" t="s">
        <v>3220</v>
      </c>
      <c r="S4681" s="5" t="s">
        <v>3221</v>
      </c>
      <c r="T4681" s="5" t="str">
        <f t="shared" si="439"/>
        <v>Nona Balk</v>
      </c>
      <c r="U4681" t="s">
        <v>855</v>
      </c>
      <c r="V4681" s="5" t="s">
        <v>47</v>
      </c>
      <c r="W4681" s="5" t="s">
        <v>48</v>
      </c>
      <c r="X4681" s="5" t="s">
        <v>49</v>
      </c>
      <c r="Y4681" s="5" t="s">
        <v>1609</v>
      </c>
      <c r="Z4681" s="5" t="s">
        <v>43</v>
      </c>
      <c r="AA4681" s="4">
        <v>0.59</v>
      </c>
      <c r="AB4681" s="1">
        <v>40513</v>
      </c>
      <c r="AC4681" s="1">
        <v>20708</v>
      </c>
      <c r="AD4681">
        <f t="shared" si="440"/>
        <v>4</v>
      </c>
      <c r="AE4681">
        <f t="shared" ca="1" si="441"/>
        <v>67</v>
      </c>
      <c r="AF4681" t="str">
        <f t="shared" ca="1" si="442"/>
        <v>Over 65</v>
      </c>
      <c r="AG4681" s="3">
        <f t="shared" si="443"/>
        <v>3.0691751249999997</v>
      </c>
      <c r="AH4681" t="str">
        <f>_xlfn.IFNA(VLOOKUP(Sales_Transactions[[#This Row],[Order ID]],Returned_Items[#All],2,FALSE),"Not Returned")</f>
        <v>Not Returned</v>
      </c>
    </row>
    <row r="4682" spans="1:34" x14ac:dyDescent="0.25">
      <c r="A4682">
        <v>31718</v>
      </c>
      <c r="C4682" t="s">
        <v>1896</v>
      </c>
      <c r="D4682" s="2" t="str">
        <f>TEXT(MID(Sales_Transactions[[#This Row],[Order Date]],2,5),"d/m/yyy")</f>
        <v>27/11/2010</v>
      </c>
      <c r="E4682" s="2" t="str">
        <f>TEXT(MID(Sales_Transactions[[#This Row],[Order Date]],2,5),"d")</f>
        <v>27</v>
      </c>
      <c r="F4682" s="2" t="str">
        <f>TEXT(MID(Sales_Transactions[[#This Row],[Order Date]],2,5),"m")</f>
        <v>11</v>
      </c>
      <c r="G4682" s="2" t="str">
        <f>TEXT(MID(Sales_Transactions[[#This Row],[Order Date]],2,5),"yyy")</f>
        <v>2010</v>
      </c>
      <c r="H4682" s="2" t="str">
        <f>TEXT(MID(Sales_Transactions[[#This Row],[Order Date]],2,5),"yyy/m")</f>
        <v>2010/11</v>
      </c>
      <c r="I4682" t="s">
        <v>22</v>
      </c>
      <c r="J4682">
        <f t="shared" si="438"/>
        <v>2</v>
      </c>
      <c r="K4682" s="2">
        <v>20</v>
      </c>
      <c r="L4682" s="3">
        <v>1017.2885</v>
      </c>
      <c r="M4682" s="4">
        <v>0.1</v>
      </c>
      <c r="N4682" s="5" t="s">
        <v>23</v>
      </c>
      <c r="O4682" s="3">
        <v>-115.3</v>
      </c>
      <c r="P4682" s="3">
        <v>65.989999999999995</v>
      </c>
      <c r="Q4682" s="3">
        <v>8.99</v>
      </c>
      <c r="R4682" s="5" t="s">
        <v>3220</v>
      </c>
      <c r="S4682" s="5" t="s">
        <v>3221</v>
      </c>
      <c r="T4682" s="5" t="str">
        <f t="shared" si="439"/>
        <v>Nona Balk</v>
      </c>
      <c r="U4682" t="s">
        <v>855</v>
      </c>
      <c r="V4682" s="5" t="s">
        <v>47</v>
      </c>
      <c r="W4682" s="5" t="s">
        <v>48</v>
      </c>
      <c r="X4682" s="5" t="s">
        <v>49</v>
      </c>
      <c r="Y4682" s="5" t="s">
        <v>1895</v>
      </c>
      <c r="Z4682" s="5" t="s">
        <v>43</v>
      </c>
      <c r="AA4682" s="4">
        <v>0.6</v>
      </c>
      <c r="AB4682" s="1">
        <v>40516</v>
      </c>
      <c r="AC4682" s="1">
        <v>20157</v>
      </c>
      <c r="AD4682">
        <f t="shared" si="440"/>
        <v>7</v>
      </c>
      <c r="AE4682">
        <f t="shared" ca="1" si="441"/>
        <v>69</v>
      </c>
      <c r="AF4682" t="str">
        <f t="shared" ca="1" si="442"/>
        <v>Over 65</v>
      </c>
      <c r="AG4682" s="3">
        <f t="shared" si="443"/>
        <v>3.7457004999999994</v>
      </c>
      <c r="AH4682" t="str">
        <f>_xlfn.IFNA(VLOOKUP(Sales_Transactions[[#This Row],[Order ID]],Returned_Items[#All],2,FALSE),"Not Returned")</f>
        <v>Not Returned</v>
      </c>
    </row>
    <row r="4683" spans="1:34" x14ac:dyDescent="0.25">
      <c r="A4683">
        <v>32070</v>
      </c>
      <c r="C4683" t="s">
        <v>2150</v>
      </c>
      <c r="D4683" s="2" t="str">
        <f>TEXT(MID(Sales_Transactions[[#This Row],[Order Date]],2,5),"d/m/yyy")</f>
        <v>17/7/2009</v>
      </c>
      <c r="E4683" s="2" t="str">
        <f>TEXT(MID(Sales_Transactions[[#This Row],[Order Date]],2,5),"d")</f>
        <v>17</v>
      </c>
      <c r="F4683" s="2" t="str">
        <f>TEXT(MID(Sales_Transactions[[#This Row],[Order Date]],2,5),"m")</f>
        <v>7</v>
      </c>
      <c r="G4683" s="2" t="str">
        <f>TEXT(MID(Sales_Transactions[[#This Row],[Order Date]],2,5),"yyy")</f>
        <v>2009</v>
      </c>
      <c r="H4683" s="2" t="str">
        <f>TEXT(MID(Sales_Transactions[[#This Row],[Order Date]],2,5),"yyy/m")</f>
        <v>2009/7</v>
      </c>
      <c r="I4683" t="s">
        <v>78</v>
      </c>
      <c r="J4683">
        <f t="shared" si="438"/>
        <v>3</v>
      </c>
      <c r="K4683" s="2">
        <v>50</v>
      </c>
      <c r="L4683" s="3">
        <v>86.7</v>
      </c>
      <c r="M4683" s="4">
        <v>7.0000000000000007E-2</v>
      </c>
      <c r="N4683" s="5" t="s">
        <v>23</v>
      </c>
      <c r="O4683" s="3">
        <v>-185.34</v>
      </c>
      <c r="P4683" s="3">
        <v>1.76</v>
      </c>
      <c r="Q4683" s="3">
        <v>4.8600000000000003</v>
      </c>
      <c r="R4683" s="5" t="s">
        <v>1561</v>
      </c>
      <c r="S4683" s="5" t="s">
        <v>191</v>
      </c>
      <c r="T4683" s="5" t="str">
        <f t="shared" si="439"/>
        <v>Patrick Jones</v>
      </c>
      <c r="U4683" t="s">
        <v>855</v>
      </c>
      <c r="V4683" s="5" t="s">
        <v>74</v>
      </c>
      <c r="W4683" s="5" t="s">
        <v>57</v>
      </c>
      <c r="X4683" s="5" t="s">
        <v>58</v>
      </c>
      <c r="Y4683" s="5" t="s">
        <v>2845</v>
      </c>
      <c r="Z4683" s="5" t="s">
        <v>43</v>
      </c>
      <c r="AA4683" s="4">
        <v>0.41</v>
      </c>
      <c r="AB4683" s="1">
        <v>40011</v>
      </c>
      <c r="AC4683" s="1">
        <v>21407</v>
      </c>
      <c r="AD4683">
        <f t="shared" si="440"/>
        <v>0</v>
      </c>
      <c r="AE4683">
        <f t="shared" ca="1" si="441"/>
        <v>65</v>
      </c>
      <c r="AF4683" t="str">
        <f t="shared" ca="1" si="442"/>
        <v>Over 65</v>
      </c>
      <c r="AG4683" s="3">
        <f t="shared" si="443"/>
        <v>0.13237536</v>
      </c>
      <c r="AH4683" t="str">
        <f>_xlfn.IFNA(VLOOKUP(Sales_Transactions[[#This Row],[Order ID]],Returned_Items[#All],2,FALSE),"Not Returned")</f>
        <v>Not Returned</v>
      </c>
    </row>
    <row r="4684" spans="1:34" x14ac:dyDescent="0.25">
      <c r="A4684">
        <v>34661</v>
      </c>
      <c r="C4684" t="s">
        <v>1657</v>
      </c>
      <c r="D4684" s="2" t="str">
        <f>TEXT(MID(Sales_Transactions[[#This Row],[Order Date]],2,5),"d/m/yyy")</f>
        <v>20/1/2010</v>
      </c>
      <c r="E4684" s="2" t="str">
        <f>TEXT(MID(Sales_Transactions[[#This Row],[Order Date]],2,5),"d")</f>
        <v>20</v>
      </c>
      <c r="F4684" s="2" t="str">
        <f>TEXT(MID(Sales_Transactions[[#This Row],[Order Date]],2,5),"m")</f>
        <v>1</v>
      </c>
      <c r="G4684" s="2" t="str">
        <f>TEXT(MID(Sales_Transactions[[#This Row],[Order Date]],2,5),"yyy")</f>
        <v>2010</v>
      </c>
      <c r="H4684" s="2" t="str">
        <f>TEXT(MID(Sales_Transactions[[#This Row],[Order Date]],2,5),"yyy/m")</f>
        <v>2010/1</v>
      </c>
      <c r="I4684" t="s">
        <v>101</v>
      </c>
      <c r="J4684">
        <f t="shared" si="438"/>
        <v>1</v>
      </c>
      <c r="K4684" s="2">
        <v>26</v>
      </c>
      <c r="L4684" s="3">
        <v>864.16</v>
      </c>
      <c r="M4684" s="4">
        <v>0.09</v>
      </c>
      <c r="N4684" s="5" t="s">
        <v>23</v>
      </c>
      <c r="O4684" s="3">
        <v>-175.47</v>
      </c>
      <c r="P4684" s="3">
        <v>33.979999999999997</v>
      </c>
      <c r="Q4684" s="3">
        <v>19.989999999999998</v>
      </c>
      <c r="R4684" s="5" t="s">
        <v>1773</v>
      </c>
      <c r="S4684" s="5" t="s">
        <v>1884</v>
      </c>
      <c r="T4684" s="5" t="str">
        <f t="shared" si="439"/>
        <v>Nathan Mautz</v>
      </c>
      <c r="U4684" t="s">
        <v>855</v>
      </c>
      <c r="V4684" s="5" t="s">
        <v>47</v>
      </c>
      <c r="W4684" s="5" t="s">
        <v>57</v>
      </c>
      <c r="X4684" s="5" t="s">
        <v>58</v>
      </c>
      <c r="Y4684" s="5" t="s">
        <v>291</v>
      </c>
      <c r="Z4684" s="5" t="s">
        <v>43</v>
      </c>
      <c r="AA4684" s="4">
        <v>0.55000000000000004</v>
      </c>
      <c r="AB4684" s="1">
        <v>40200</v>
      </c>
      <c r="AC4684" s="1">
        <v>17674</v>
      </c>
      <c r="AD4684">
        <f t="shared" si="440"/>
        <v>2</v>
      </c>
      <c r="AE4684">
        <f t="shared" ca="1" si="441"/>
        <v>76</v>
      </c>
      <c r="AF4684" t="str">
        <f t="shared" ca="1" si="442"/>
        <v>Over 65</v>
      </c>
      <c r="AG4684" s="3">
        <f t="shared" si="443"/>
        <v>2.0745929999999997</v>
      </c>
      <c r="AH4684" t="str">
        <f>_xlfn.IFNA(VLOOKUP(Sales_Transactions[[#This Row],[Order ID]],Returned_Items[#All],2,FALSE),"Not Returned")</f>
        <v>Returned</v>
      </c>
    </row>
    <row r="4685" spans="1:34" x14ac:dyDescent="0.25">
      <c r="A4685">
        <v>34754</v>
      </c>
      <c r="C4685" t="s">
        <v>3227</v>
      </c>
      <c r="D4685" s="2" t="str">
        <f>TEXT(MID(Sales_Transactions[[#This Row],[Order Date]],2,5),"d/m/yyy")</f>
        <v>4/6/2012</v>
      </c>
      <c r="E4685" s="2" t="str">
        <f>TEXT(MID(Sales_Transactions[[#This Row],[Order Date]],2,5),"d")</f>
        <v>4</v>
      </c>
      <c r="F4685" s="2" t="str">
        <f>TEXT(MID(Sales_Transactions[[#This Row],[Order Date]],2,5),"m")</f>
        <v>6</v>
      </c>
      <c r="G4685" s="2" t="str">
        <f>TEXT(MID(Sales_Transactions[[#This Row],[Order Date]],2,5),"yyy")</f>
        <v>2012</v>
      </c>
      <c r="H4685" s="2" t="str">
        <f>TEXT(MID(Sales_Transactions[[#This Row],[Order Date]],2,5),"yyy/m")</f>
        <v>2012/6</v>
      </c>
      <c r="I4685" t="s">
        <v>101</v>
      </c>
      <c r="J4685">
        <f t="shared" si="438"/>
        <v>1</v>
      </c>
      <c r="K4685" s="2">
        <v>16</v>
      </c>
      <c r="L4685" s="3">
        <v>623.35</v>
      </c>
      <c r="M4685" s="4">
        <v>0.03</v>
      </c>
      <c r="N4685" s="5" t="s">
        <v>23</v>
      </c>
      <c r="O4685" s="3">
        <v>235.51</v>
      </c>
      <c r="P4685" s="3">
        <v>37.94</v>
      </c>
      <c r="Q4685" s="3">
        <v>5.08</v>
      </c>
      <c r="R4685" s="5" t="s">
        <v>1561</v>
      </c>
      <c r="S4685" s="5" t="s">
        <v>191</v>
      </c>
      <c r="T4685" s="5" t="str">
        <f t="shared" si="439"/>
        <v>Patrick Jones</v>
      </c>
      <c r="U4685" t="s">
        <v>855</v>
      </c>
      <c r="V4685" s="5" t="s">
        <v>74</v>
      </c>
      <c r="W4685" s="5" t="s">
        <v>28</v>
      </c>
      <c r="X4685" s="5" t="s">
        <v>75</v>
      </c>
      <c r="Y4685" s="5" t="s">
        <v>1163</v>
      </c>
      <c r="Z4685" s="5" t="s">
        <v>84</v>
      </c>
      <c r="AA4685" s="4">
        <v>0.38</v>
      </c>
      <c r="AB4685" s="1">
        <v>41066</v>
      </c>
      <c r="AC4685" s="1">
        <v>17706</v>
      </c>
      <c r="AD4685">
        <f t="shared" si="440"/>
        <v>2</v>
      </c>
      <c r="AE4685">
        <f t="shared" ca="1" si="441"/>
        <v>76</v>
      </c>
      <c r="AF4685" t="str">
        <f t="shared" ca="1" si="442"/>
        <v>Over 65</v>
      </c>
      <c r="AG4685" s="3">
        <f t="shared" si="443"/>
        <v>2.6880386249999999</v>
      </c>
      <c r="AH4685" t="str">
        <f>_xlfn.IFNA(VLOOKUP(Sales_Transactions[[#This Row],[Order ID]],Returned_Items[#All],2,FALSE),"Not Returned")</f>
        <v>Not Returned</v>
      </c>
    </row>
    <row r="4686" spans="1:34" x14ac:dyDescent="0.25">
      <c r="A4686">
        <v>35392</v>
      </c>
      <c r="C4686" t="s">
        <v>709</v>
      </c>
      <c r="D4686" s="2" t="str">
        <f>TEXT(MID(Sales_Transactions[[#This Row],[Order Date]],2,5),"d/m/yyy")</f>
        <v>23/2/2012</v>
      </c>
      <c r="E4686" s="2" t="str">
        <f>TEXT(MID(Sales_Transactions[[#This Row],[Order Date]],2,5),"d")</f>
        <v>23</v>
      </c>
      <c r="F4686" s="2" t="str">
        <f>TEXT(MID(Sales_Transactions[[#This Row],[Order Date]],2,5),"m")</f>
        <v>2</v>
      </c>
      <c r="G4686" s="2" t="str">
        <f>TEXT(MID(Sales_Transactions[[#This Row],[Order Date]],2,5),"yyy")</f>
        <v>2012</v>
      </c>
      <c r="H4686" s="2" t="str">
        <f>TEXT(MID(Sales_Transactions[[#This Row],[Order Date]],2,5),"yyy/m")</f>
        <v>2012/2</v>
      </c>
      <c r="I4686" t="s">
        <v>33</v>
      </c>
      <c r="J4686">
        <f t="shared" si="438"/>
        <v>4</v>
      </c>
      <c r="K4686" s="2">
        <v>9</v>
      </c>
      <c r="L4686" s="3">
        <v>70.88</v>
      </c>
      <c r="M4686" s="4">
        <v>0.01</v>
      </c>
      <c r="N4686" s="5" t="s">
        <v>23</v>
      </c>
      <c r="O4686" s="3">
        <v>-50.2</v>
      </c>
      <c r="P4686" s="3">
        <v>6.48</v>
      </c>
      <c r="Q4686" s="3">
        <v>9.68</v>
      </c>
      <c r="R4686" s="5" t="s">
        <v>2226</v>
      </c>
      <c r="S4686" s="5" t="s">
        <v>3223</v>
      </c>
      <c r="T4686" s="5" t="str">
        <f t="shared" si="439"/>
        <v>Erin Mull</v>
      </c>
      <c r="U4686" t="s">
        <v>855</v>
      </c>
      <c r="V4686" s="5" t="s">
        <v>27</v>
      </c>
      <c r="W4686" s="5" t="s">
        <v>28</v>
      </c>
      <c r="X4686" s="5" t="s">
        <v>75</v>
      </c>
      <c r="Y4686" s="5" t="s">
        <v>1312</v>
      </c>
      <c r="Z4686" s="5" t="s">
        <v>43</v>
      </c>
      <c r="AA4686" s="4">
        <v>0.36</v>
      </c>
      <c r="AB4686" s="1">
        <v>40962</v>
      </c>
      <c r="AC4686" s="1">
        <v>17724</v>
      </c>
      <c r="AD4686">
        <f t="shared" si="440"/>
        <v>0</v>
      </c>
      <c r="AE4686">
        <f t="shared" ca="1" si="441"/>
        <v>76</v>
      </c>
      <c r="AF4686" t="str">
        <f t="shared" ca="1" si="442"/>
        <v>Over 65</v>
      </c>
      <c r="AG4686" s="3">
        <f t="shared" si="443"/>
        <v>1.7954835555555553</v>
      </c>
      <c r="AH4686" t="str">
        <f>_xlfn.IFNA(VLOOKUP(Sales_Transactions[[#This Row],[Order ID]],Returned_Items[#All],2,FALSE),"Not Returned")</f>
        <v>Not Returned</v>
      </c>
    </row>
    <row r="4687" spans="1:34" x14ac:dyDescent="0.25">
      <c r="A4687">
        <v>36103</v>
      </c>
      <c r="C4687" t="s">
        <v>2188</v>
      </c>
      <c r="D4687" s="2" t="str">
        <f>TEXT(MID(Sales_Transactions[[#This Row],[Order Date]],2,5),"d/m/yyy")</f>
        <v>29/4/2012</v>
      </c>
      <c r="E4687" s="2" t="str">
        <f>TEXT(MID(Sales_Transactions[[#This Row],[Order Date]],2,5),"d")</f>
        <v>29</v>
      </c>
      <c r="F4687" s="2" t="str">
        <f>TEXT(MID(Sales_Transactions[[#This Row],[Order Date]],2,5),"m")</f>
        <v>4</v>
      </c>
      <c r="G4687" s="2" t="str">
        <f>TEXT(MID(Sales_Transactions[[#This Row],[Order Date]],2,5),"yyy")</f>
        <v>2012</v>
      </c>
      <c r="H4687" s="2" t="str">
        <f>TEXT(MID(Sales_Transactions[[#This Row],[Order Date]],2,5),"yyy/m")</f>
        <v>2012/4</v>
      </c>
      <c r="I4687" t="s">
        <v>101</v>
      </c>
      <c r="J4687">
        <f t="shared" si="438"/>
        <v>1</v>
      </c>
      <c r="K4687" s="2">
        <v>10</v>
      </c>
      <c r="L4687" s="3">
        <v>55.82</v>
      </c>
      <c r="M4687" s="4">
        <v>0.01</v>
      </c>
      <c r="N4687" s="5" t="s">
        <v>23</v>
      </c>
      <c r="O4687" s="3">
        <v>-28.85</v>
      </c>
      <c r="P4687" s="3">
        <v>4.82</v>
      </c>
      <c r="Q4687" s="3">
        <v>5.72</v>
      </c>
      <c r="R4687" s="5" t="s">
        <v>1773</v>
      </c>
      <c r="S4687" s="5" t="s">
        <v>1884</v>
      </c>
      <c r="T4687" s="5" t="str">
        <f t="shared" si="439"/>
        <v>Nathan Mautz</v>
      </c>
      <c r="U4687" t="s">
        <v>855</v>
      </c>
      <c r="V4687" s="5" t="s">
        <v>74</v>
      </c>
      <c r="W4687" s="5" t="s">
        <v>57</v>
      </c>
      <c r="X4687" s="5" t="s">
        <v>58</v>
      </c>
      <c r="Y4687" s="5" t="s">
        <v>982</v>
      </c>
      <c r="Z4687" s="5" t="s">
        <v>60</v>
      </c>
      <c r="AA4687" s="4">
        <v>0.47</v>
      </c>
      <c r="AB4687" s="1">
        <v>41030</v>
      </c>
      <c r="AC4687" s="1">
        <v>17693</v>
      </c>
      <c r="AD4687">
        <f t="shared" si="440"/>
        <v>2</v>
      </c>
      <c r="AE4687">
        <f t="shared" ca="1" si="441"/>
        <v>76</v>
      </c>
      <c r="AF4687" t="str">
        <f t="shared" ca="1" si="442"/>
        <v>Over 65</v>
      </c>
      <c r="AG4687" s="3">
        <f t="shared" si="443"/>
        <v>1.0539518000000001</v>
      </c>
      <c r="AH4687" t="str">
        <f>_xlfn.IFNA(VLOOKUP(Sales_Transactions[[#This Row],[Order ID]],Returned_Items[#All],2,FALSE),"Not Returned")</f>
        <v>Not Returned</v>
      </c>
    </row>
    <row r="4688" spans="1:34" x14ac:dyDescent="0.25">
      <c r="A4688">
        <v>36103</v>
      </c>
      <c r="C4688" t="s">
        <v>2188</v>
      </c>
      <c r="D4688" s="2" t="str">
        <f>TEXT(MID(Sales_Transactions[[#This Row],[Order Date]],2,5),"d/m/yyy")</f>
        <v>29/4/2012</v>
      </c>
      <c r="E4688" s="2" t="str">
        <f>TEXT(MID(Sales_Transactions[[#This Row],[Order Date]],2,5),"d")</f>
        <v>29</v>
      </c>
      <c r="F4688" s="2" t="str">
        <f>TEXT(MID(Sales_Transactions[[#This Row],[Order Date]],2,5),"m")</f>
        <v>4</v>
      </c>
      <c r="G4688" s="2" t="str">
        <f>TEXT(MID(Sales_Transactions[[#This Row],[Order Date]],2,5),"yyy")</f>
        <v>2012</v>
      </c>
      <c r="H4688" s="2" t="str">
        <f>TEXT(MID(Sales_Transactions[[#This Row],[Order Date]],2,5),"yyy/m")</f>
        <v>2012/4</v>
      </c>
      <c r="I4688" t="s">
        <v>101</v>
      </c>
      <c r="J4688">
        <f t="shared" si="438"/>
        <v>1</v>
      </c>
      <c r="K4688" s="2">
        <v>45</v>
      </c>
      <c r="L4688" s="3">
        <v>1335.316</v>
      </c>
      <c r="M4688" s="4">
        <v>0.03</v>
      </c>
      <c r="N4688" s="5" t="s">
        <v>23</v>
      </c>
      <c r="O4688" s="3">
        <v>701.66</v>
      </c>
      <c r="P4688" s="3">
        <v>35.99</v>
      </c>
      <c r="Q4688" s="3">
        <v>0.99</v>
      </c>
      <c r="R4688" s="5" t="s">
        <v>1773</v>
      </c>
      <c r="S4688" s="5" t="s">
        <v>1884</v>
      </c>
      <c r="T4688" s="5" t="str">
        <f t="shared" si="439"/>
        <v>Nathan Mautz</v>
      </c>
      <c r="U4688" t="s">
        <v>855</v>
      </c>
      <c r="V4688" s="5" t="s">
        <v>74</v>
      </c>
      <c r="W4688" s="5" t="s">
        <v>48</v>
      </c>
      <c r="X4688" s="5" t="s">
        <v>49</v>
      </c>
      <c r="Y4688" s="5" t="s">
        <v>720</v>
      </c>
      <c r="Z4688" s="5" t="s">
        <v>60</v>
      </c>
      <c r="AA4688" s="4">
        <v>0.35</v>
      </c>
      <c r="AB4688" s="1">
        <v>41030</v>
      </c>
      <c r="AC4688" s="1">
        <v>17717</v>
      </c>
      <c r="AD4688">
        <f t="shared" si="440"/>
        <v>2</v>
      </c>
      <c r="AE4688">
        <f t="shared" ca="1" si="441"/>
        <v>76</v>
      </c>
      <c r="AF4688" t="str">
        <f t="shared" ca="1" si="442"/>
        <v>Over 65</v>
      </c>
      <c r="AG4688" s="3">
        <f t="shared" si="443"/>
        <v>0.82153784444444455</v>
      </c>
      <c r="AH4688" t="str">
        <f>_xlfn.IFNA(VLOOKUP(Sales_Transactions[[#This Row],[Order ID]],Returned_Items[#All],2,FALSE),"Not Returned")</f>
        <v>Not Returned</v>
      </c>
    </row>
    <row r="4689" spans="1:34" x14ac:dyDescent="0.25">
      <c r="A4689">
        <v>37157</v>
      </c>
      <c r="C4689" t="s">
        <v>2053</v>
      </c>
      <c r="D4689" s="2" t="str">
        <f>TEXT(MID(Sales_Transactions[[#This Row],[Order Date]],2,5),"d/m/yyy")</f>
        <v>20/2/2010</v>
      </c>
      <c r="E4689" s="2" t="str">
        <f>TEXT(MID(Sales_Transactions[[#This Row],[Order Date]],2,5),"d")</f>
        <v>20</v>
      </c>
      <c r="F4689" s="2" t="str">
        <f>TEXT(MID(Sales_Transactions[[#This Row],[Order Date]],2,5),"m")</f>
        <v>2</v>
      </c>
      <c r="G4689" s="2" t="str">
        <f>TEXT(MID(Sales_Transactions[[#This Row],[Order Date]],2,5),"yyy")</f>
        <v>2010</v>
      </c>
      <c r="H4689" s="2" t="str">
        <f>TEXT(MID(Sales_Transactions[[#This Row],[Order Date]],2,5),"yyy/m")</f>
        <v>2010/2</v>
      </c>
      <c r="I4689" t="s">
        <v>33</v>
      </c>
      <c r="J4689">
        <f t="shared" si="438"/>
        <v>4</v>
      </c>
      <c r="K4689" s="2">
        <v>39</v>
      </c>
      <c r="L4689" s="3">
        <v>213</v>
      </c>
      <c r="M4689" s="4">
        <v>0.01</v>
      </c>
      <c r="N4689" s="5" t="s">
        <v>23</v>
      </c>
      <c r="O4689" s="3">
        <v>-71.09</v>
      </c>
      <c r="P4689" s="3">
        <v>5.28</v>
      </c>
      <c r="Q4689" s="3">
        <v>5.0599999999999996</v>
      </c>
      <c r="R4689" s="5" t="s">
        <v>1773</v>
      </c>
      <c r="S4689" s="5" t="s">
        <v>1884</v>
      </c>
      <c r="T4689" s="5" t="str">
        <f t="shared" si="439"/>
        <v>Nathan Mautz</v>
      </c>
      <c r="U4689" t="s">
        <v>855</v>
      </c>
      <c r="V4689" s="5" t="s">
        <v>74</v>
      </c>
      <c r="W4689" s="5" t="s">
        <v>28</v>
      </c>
      <c r="X4689" s="5" t="s">
        <v>75</v>
      </c>
      <c r="Y4689" s="5" t="s">
        <v>2803</v>
      </c>
      <c r="Z4689" s="5" t="s">
        <v>43</v>
      </c>
      <c r="AA4689" s="4">
        <v>0.37</v>
      </c>
      <c r="AB4689" s="1">
        <v>40231</v>
      </c>
      <c r="AC4689" s="1">
        <v>18067</v>
      </c>
      <c r="AD4689">
        <f t="shared" si="440"/>
        <v>2</v>
      </c>
      <c r="AE4689">
        <f t="shared" ca="1" si="441"/>
        <v>75</v>
      </c>
      <c r="AF4689" t="str">
        <f t="shared" ca="1" si="442"/>
        <v>Over 65</v>
      </c>
      <c r="AG4689" s="3">
        <f t="shared" si="443"/>
        <v>0.26511466666666667</v>
      </c>
      <c r="AH4689" t="str">
        <f>_xlfn.IFNA(VLOOKUP(Sales_Transactions[[#This Row],[Order ID]],Returned_Items[#All],2,FALSE),"Not Returned")</f>
        <v>Not Returned</v>
      </c>
    </row>
    <row r="4690" spans="1:34" x14ac:dyDescent="0.25">
      <c r="A4690">
        <v>38176</v>
      </c>
      <c r="C4690" t="s">
        <v>436</v>
      </c>
      <c r="D4690" s="2" t="str">
        <f>TEXT(MID(Sales_Transactions[[#This Row],[Order Date]],2,5),"d/m/yyy")</f>
        <v>15/8/2010</v>
      </c>
      <c r="E4690" s="2" t="str">
        <f>TEXT(MID(Sales_Transactions[[#This Row],[Order Date]],2,5),"d")</f>
        <v>15</v>
      </c>
      <c r="F4690" s="2" t="str">
        <f>TEXT(MID(Sales_Transactions[[#This Row],[Order Date]],2,5),"m")</f>
        <v>8</v>
      </c>
      <c r="G4690" s="2" t="str">
        <f>TEXT(MID(Sales_Transactions[[#This Row],[Order Date]],2,5),"yyy")</f>
        <v>2010</v>
      </c>
      <c r="H4690" s="2" t="str">
        <f>TEXT(MID(Sales_Transactions[[#This Row],[Order Date]],2,5),"yyy/m")</f>
        <v>2010/8</v>
      </c>
      <c r="I4690" t="s">
        <v>33</v>
      </c>
      <c r="J4690">
        <f t="shared" si="438"/>
        <v>4</v>
      </c>
      <c r="K4690" s="2">
        <v>39</v>
      </c>
      <c r="L4690" s="3">
        <v>231.08</v>
      </c>
      <c r="M4690" s="4">
        <v>0.01</v>
      </c>
      <c r="N4690" s="5" t="s">
        <v>67</v>
      </c>
      <c r="O4690" s="3">
        <v>-79.08</v>
      </c>
      <c r="P4690" s="3">
        <v>5.28</v>
      </c>
      <c r="Q4690" s="3">
        <v>5.57</v>
      </c>
      <c r="R4690" s="5" t="s">
        <v>1773</v>
      </c>
      <c r="S4690" s="5" t="s">
        <v>1884</v>
      </c>
      <c r="T4690" s="5" t="str">
        <f t="shared" si="439"/>
        <v>Nathan Mautz</v>
      </c>
      <c r="U4690" t="s">
        <v>855</v>
      </c>
      <c r="V4690" s="5" t="s">
        <v>47</v>
      </c>
      <c r="W4690" s="5" t="s">
        <v>28</v>
      </c>
      <c r="X4690" s="5" t="s">
        <v>75</v>
      </c>
      <c r="Y4690" s="5" t="s">
        <v>2937</v>
      </c>
      <c r="Z4690" s="5" t="s">
        <v>43</v>
      </c>
      <c r="AA4690" s="4">
        <v>0.4</v>
      </c>
      <c r="AB4690" s="1">
        <v>40406</v>
      </c>
      <c r="AC4690" s="1">
        <v>18025</v>
      </c>
      <c r="AD4690">
        <f t="shared" si="440"/>
        <v>1</v>
      </c>
      <c r="AE4690">
        <f t="shared" ca="1" si="441"/>
        <v>75</v>
      </c>
      <c r="AF4690" t="str">
        <f t="shared" ca="1" si="442"/>
        <v>Over 65</v>
      </c>
      <c r="AG4690" s="3">
        <f t="shared" si="443"/>
        <v>0.27819158974358976</v>
      </c>
      <c r="AH4690" t="str">
        <f>_xlfn.IFNA(VLOOKUP(Sales_Transactions[[#This Row],[Order ID]],Returned_Items[#All],2,FALSE),"Not Returned")</f>
        <v>Not Returned</v>
      </c>
    </row>
    <row r="4691" spans="1:34" x14ac:dyDescent="0.25">
      <c r="A4691">
        <v>38176</v>
      </c>
      <c r="C4691" t="s">
        <v>436</v>
      </c>
      <c r="D4691" s="2" t="str">
        <f>TEXT(MID(Sales_Transactions[[#This Row],[Order Date]],2,5),"d/m/yyy")</f>
        <v>15/8/2010</v>
      </c>
      <c r="E4691" s="2" t="str">
        <f>TEXT(MID(Sales_Transactions[[#This Row],[Order Date]],2,5),"d")</f>
        <v>15</v>
      </c>
      <c r="F4691" s="2" t="str">
        <f>TEXT(MID(Sales_Transactions[[#This Row],[Order Date]],2,5),"m")</f>
        <v>8</v>
      </c>
      <c r="G4691" s="2" t="str">
        <f>TEXT(MID(Sales_Transactions[[#This Row],[Order Date]],2,5),"yyy")</f>
        <v>2010</v>
      </c>
      <c r="H4691" s="2" t="str">
        <f>TEXT(MID(Sales_Transactions[[#This Row],[Order Date]],2,5),"yyy/m")</f>
        <v>2010/8</v>
      </c>
      <c r="I4691" t="s">
        <v>33</v>
      </c>
      <c r="J4691">
        <f t="shared" si="438"/>
        <v>4</v>
      </c>
      <c r="K4691" s="2">
        <v>48</v>
      </c>
      <c r="L4691" s="3">
        <v>428.36</v>
      </c>
      <c r="M4691" s="4">
        <v>0.06</v>
      </c>
      <c r="N4691" s="5" t="s">
        <v>67</v>
      </c>
      <c r="O4691" s="3">
        <v>74.75</v>
      </c>
      <c r="P4691" s="3">
        <v>9.11</v>
      </c>
      <c r="Q4691" s="3">
        <v>2.25</v>
      </c>
      <c r="R4691" s="5" t="s">
        <v>1773</v>
      </c>
      <c r="S4691" s="5" t="s">
        <v>1884</v>
      </c>
      <c r="T4691" s="5" t="str">
        <f t="shared" si="439"/>
        <v>Nathan Mautz</v>
      </c>
      <c r="U4691" t="s">
        <v>855</v>
      </c>
      <c r="V4691" s="5" t="s">
        <v>47</v>
      </c>
      <c r="W4691" s="5" t="s">
        <v>28</v>
      </c>
      <c r="X4691" s="5" t="s">
        <v>124</v>
      </c>
      <c r="Y4691" s="5" t="s">
        <v>1205</v>
      </c>
      <c r="Z4691" s="5" t="s">
        <v>84</v>
      </c>
      <c r="AA4691" s="4">
        <v>0.52</v>
      </c>
      <c r="AB4691" s="1">
        <v>40407</v>
      </c>
      <c r="AC4691" s="1">
        <v>17904</v>
      </c>
      <c r="AD4691">
        <f t="shared" si="440"/>
        <v>2</v>
      </c>
      <c r="AE4691">
        <f t="shared" ca="1" si="441"/>
        <v>75</v>
      </c>
      <c r="AF4691" t="str">
        <f t="shared" ca="1" si="442"/>
        <v>Over 65</v>
      </c>
      <c r="AG4691" s="3">
        <f t="shared" si="443"/>
        <v>0.23655279166666665</v>
      </c>
      <c r="AH4691" t="str">
        <f>_xlfn.IFNA(VLOOKUP(Sales_Transactions[[#This Row],[Order ID]],Returned_Items[#All],2,FALSE),"Not Returned")</f>
        <v>Not Returned</v>
      </c>
    </row>
    <row r="4692" spans="1:34" x14ac:dyDescent="0.25">
      <c r="A4692">
        <v>38531</v>
      </c>
      <c r="C4692" t="s">
        <v>3148</v>
      </c>
      <c r="D4692" s="2" t="str">
        <f>TEXT(MID(Sales_Transactions[[#This Row],[Order Date]],2,5),"d/m/yyy")</f>
        <v>5/12/2011</v>
      </c>
      <c r="E4692" s="2" t="str">
        <f>TEXT(MID(Sales_Transactions[[#This Row],[Order Date]],2,5),"d")</f>
        <v>5</v>
      </c>
      <c r="F4692" s="2" t="str">
        <f>TEXT(MID(Sales_Transactions[[#This Row],[Order Date]],2,5),"m")</f>
        <v>12</v>
      </c>
      <c r="G4692" s="2" t="str">
        <f>TEXT(MID(Sales_Transactions[[#This Row],[Order Date]],2,5),"yyy")</f>
        <v>2011</v>
      </c>
      <c r="H4692" s="2" t="str">
        <f>TEXT(MID(Sales_Transactions[[#This Row],[Order Date]],2,5),"yyy/m")</f>
        <v>2011/12</v>
      </c>
      <c r="I4692" t="s">
        <v>22</v>
      </c>
      <c r="J4692">
        <f t="shared" si="438"/>
        <v>2</v>
      </c>
      <c r="K4692" s="2">
        <v>26</v>
      </c>
      <c r="L4692" s="3">
        <v>118.43</v>
      </c>
      <c r="M4692" s="4">
        <v>0.02</v>
      </c>
      <c r="N4692" s="5" t="s">
        <v>67</v>
      </c>
      <c r="O4692" s="3">
        <v>11.96</v>
      </c>
      <c r="P4692" s="3">
        <v>4.2</v>
      </c>
      <c r="Q4692" s="3">
        <v>2.2599999999999998</v>
      </c>
      <c r="R4692" s="5" t="s">
        <v>3212</v>
      </c>
      <c r="S4692" s="5" t="s">
        <v>3213</v>
      </c>
      <c r="T4692" s="5" t="str">
        <f t="shared" si="439"/>
        <v>Ionia McGrath</v>
      </c>
      <c r="U4692" t="s">
        <v>855</v>
      </c>
      <c r="V4692" s="5" t="s">
        <v>74</v>
      </c>
      <c r="W4692" s="5" t="s">
        <v>28</v>
      </c>
      <c r="X4692" s="5" t="s">
        <v>75</v>
      </c>
      <c r="Y4692" s="5" t="s">
        <v>2533</v>
      </c>
      <c r="Z4692" s="5" t="s">
        <v>84</v>
      </c>
      <c r="AA4692" s="4">
        <v>0.36</v>
      </c>
      <c r="AB4692" s="1">
        <v>40889</v>
      </c>
      <c r="AC4692" s="1">
        <v>18426</v>
      </c>
      <c r="AD4692">
        <f t="shared" si="440"/>
        <v>7</v>
      </c>
      <c r="AE4692">
        <f t="shared" ca="1" si="441"/>
        <v>74</v>
      </c>
      <c r="AF4692" t="str">
        <f t="shared" ca="1" si="442"/>
        <v>Over 65</v>
      </c>
      <c r="AG4692" s="3">
        <f t="shared" si="443"/>
        <v>0.24842923076923076</v>
      </c>
      <c r="AH4692" t="str">
        <f>_xlfn.IFNA(VLOOKUP(Sales_Transactions[[#This Row],[Order ID]],Returned_Items[#All],2,FALSE),"Not Returned")</f>
        <v>Not Returned</v>
      </c>
    </row>
    <row r="4693" spans="1:34" x14ac:dyDescent="0.25">
      <c r="A4693">
        <v>40354</v>
      </c>
      <c r="C4693" t="s">
        <v>2090</v>
      </c>
      <c r="D4693" s="2" t="str">
        <f>TEXT(MID(Sales_Transactions[[#This Row],[Order Date]],2,5),"d/m/yyy")</f>
        <v>3/1/2009</v>
      </c>
      <c r="E4693" s="2" t="str">
        <f>TEXT(MID(Sales_Transactions[[#This Row],[Order Date]],2,5),"d")</f>
        <v>3</v>
      </c>
      <c r="F4693" s="2" t="str">
        <f>TEXT(MID(Sales_Transactions[[#This Row],[Order Date]],2,5),"m")</f>
        <v>1</v>
      </c>
      <c r="G4693" s="2" t="str">
        <f>TEXT(MID(Sales_Transactions[[#This Row],[Order Date]],2,5),"yyy")</f>
        <v>2009</v>
      </c>
      <c r="H4693" s="2" t="str">
        <f>TEXT(MID(Sales_Transactions[[#This Row],[Order Date]],2,5),"yyy/m")</f>
        <v>2009/1</v>
      </c>
      <c r="I4693" t="s">
        <v>33</v>
      </c>
      <c r="J4693">
        <f t="shared" si="438"/>
        <v>4</v>
      </c>
      <c r="K4693" s="2">
        <v>29</v>
      </c>
      <c r="L4693" s="3">
        <v>172.51</v>
      </c>
      <c r="M4693" s="4">
        <v>0.03</v>
      </c>
      <c r="N4693" s="5" t="s">
        <v>23</v>
      </c>
      <c r="O4693" s="3">
        <v>12.55</v>
      </c>
      <c r="P4693" s="3">
        <v>5.58</v>
      </c>
      <c r="Q4693" s="3">
        <v>2.99</v>
      </c>
      <c r="R4693" s="5" t="s">
        <v>1561</v>
      </c>
      <c r="S4693" s="5" t="s">
        <v>191</v>
      </c>
      <c r="T4693" s="5" t="str">
        <f t="shared" si="439"/>
        <v>Patrick Jones</v>
      </c>
      <c r="U4693" t="s">
        <v>855</v>
      </c>
      <c r="V4693" s="5" t="s">
        <v>74</v>
      </c>
      <c r="W4693" s="5" t="s">
        <v>28</v>
      </c>
      <c r="X4693" s="5" t="s">
        <v>41</v>
      </c>
      <c r="Y4693" s="5" t="s">
        <v>1925</v>
      </c>
      <c r="Z4693" s="5" t="s">
        <v>43</v>
      </c>
      <c r="AA4693" s="4">
        <v>0.37</v>
      </c>
      <c r="AB4693" s="1">
        <v>39817</v>
      </c>
      <c r="AC4693" s="1">
        <v>21353</v>
      </c>
      <c r="AD4693">
        <f t="shared" si="440"/>
        <v>1</v>
      </c>
      <c r="AE4693">
        <f t="shared" ca="1" si="441"/>
        <v>66</v>
      </c>
      <c r="AF4693" t="str">
        <f t="shared" ca="1" si="442"/>
        <v>Over 65</v>
      </c>
      <c r="AG4693" s="3">
        <f t="shared" si="443"/>
        <v>0.29545951724137925</v>
      </c>
      <c r="AH4693" t="str">
        <f>_xlfn.IFNA(VLOOKUP(Sales_Transactions[[#This Row],[Order ID]],Returned_Items[#All],2,FALSE),"Not Returned")</f>
        <v>Returned</v>
      </c>
    </row>
    <row r="4694" spans="1:34" x14ac:dyDescent="0.25">
      <c r="A4694">
        <v>40354</v>
      </c>
      <c r="C4694" t="s">
        <v>2090</v>
      </c>
      <c r="D4694" s="2" t="str">
        <f>TEXT(MID(Sales_Transactions[[#This Row],[Order Date]],2,5),"d/m/yyy")</f>
        <v>3/1/2009</v>
      </c>
      <c r="E4694" s="2" t="str">
        <f>TEXT(MID(Sales_Transactions[[#This Row],[Order Date]],2,5),"d")</f>
        <v>3</v>
      </c>
      <c r="F4694" s="2" t="str">
        <f>TEXT(MID(Sales_Transactions[[#This Row],[Order Date]],2,5),"m")</f>
        <v>1</v>
      </c>
      <c r="G4694" s="2" t="str">
        <f>TEXT(MID(Sales_Transactions[[#This Row],[Order Date]],2,5),"yyy")</f>
        <v>2009</v>
      </c>
      <c r="H4694" s="2" t="str">
        <f>TEXT(MID(Sales_Transactions[[#This Row],[Order Date]],2,5),"yyy/m")</f>
        <v>2009/1</v>
      </c>
      <c r="I4694" t="s">
        <v>33</v>
      </c>
      <c r="J4694">
        <f t="shared" si="438"/>
        <v>4</v>
      </c>
      <c r="K4694" s="2">
        <v>4</v>
      </c>
      <c r="L4694" s="3">
        <v>698</v>
      </c>
      <c r="M4694" s="4">
        <v>0.09</v>
      </c>
      <c r="N4694" s="5" t="s">
        <v>34</v>
      </c>
      <c r="O4694" s="3">
        <v>-93.16</v>
      </c>
      <c r="P4694" s="3">
        <v>212.6</v>
      </c>
      <c r="Q4694" s="3">
        <v>52.2</v>
      </c>
      <c r="R4694" s="5" t="s">
        <v>1561</v>
      </c>
      <c r="S4694" s="5" t="s">
        <v>191</v>
      </c>
      <c r="T4694" s="5" t="str">
        <f t="shared" si="439"/>
        <v>Patrick Jones</v>
      </c>
      <c r="U4694" t="s">
        <v>855</v>
      </c>
      <c r="V4694" s="5" t="s">
        <v>74</v>
      </c>
      <c r="W4694" s="5" t="s">
        <v>57</v>
      </c>
      <c r="X4694" s="5" t="s">
        <v>107</v>
      </c>
      <c r="Y4694" s="5" t="s">
        <v>1731</v>
      </c>
      <c r="Z4694" s="5" t="s">
        <v>106</v>
      </c>
      <c r="AA4694" s="4">
        <v>0.64</v>
      </c>
      <c r="AB4694" s="1">
        <v>39817</v>
      </c>
      <c r="AC4694" s="1">
        <v>21289</v>
      </c>
      <c r="AD4694">
        <f t="shared" si="440"/>
        <v>1</v>
      </c>
      <c r="AE4694">
        <f t="shared" ca="1" si="441"/>
        <v>66</v>
      </c>
      <c r="AF4694" t="str">
        <f t="shared" ca="1" si="442"/>
        <v>Over 65</v>
      </c>
      <c r="AG4694" s="3">
        <f t="shared" si="443"/>
        <v>66.152164999999997</v>
      </c>
      <c r="AH4694" t="str">
        <f>_xlfn.IFNA(VLOOKUP(Sales_Transactions[[#This Row],[Order ID]],Returned_Items[#All],2,FALSE),"Not Returned")</f>
        <v>Returned</v>
      </c>
    </row>
    <row r="4695" spans="1:34" x14ac:dyDescent="0.25">
      <c r="A4695">
        <v>40832</v>
      </c>
      <c r="C4695" t="s">
        <v>726</v>
      </c>
      <c r="D4695" s="2" t="str">
        <f>TEXT(MID(Sales_Transactions[[#This Row],[Order Date]],2,5),"d/m/yyy")</f>
        <v>29/3/2010</v>
      </c>
      <c r="E4695" s="2" t="str">
        <f>TEXT(MID(Sales_Transactions[[#This Row],[Order Date]],2,5),"d")</f>
        <v>29</v>
      </c>
      <c r="F4695" s="2" t="str">
        <f>TEXT(MID(Sales_Transactions[[#This Row],[Order Date]],2,5),"m")</f>
        <v>3</v>
      </c>
      <c r="G4695" s="2" t="str">
        <f>TEXT(MID(Sales_Transactions[[#This Row],[Order Date]],2,5),"yyy")</f>
        <v>2010</v>
      </c>
      <c r="H4695" s="2" t="str">
        <f>TEXT(MID(Sales_Transactions[[#This Row],[Order Date]],2,5),"yyy/m")</f>
        <v>2010/3</v>
      </c>
      <c r="I4695" t="s">
        <v>33</v>
      </c>
      <c r="J4695">
        <f t="shared" si="438"/>
        <v>4</v>
      </c>
      <c r="K4695" s="2">
        <v>22</v>
      </c>
      <c r="L4695" s="3">
        <v>447.23</v>
      </c>
      <c r="M4695" s="4">
        <v>0.03</v>
      </c>
      <c r="N4695" s="5" t="s">
        <v>23</v>
      </c>
      <c r="O4695" s="3">
        <v>122.78</v>
      </c>
      <c r="P4695" s="3">
        <v>20.239999999999998</v>
      </c>
      <c r="Q4695" s="3">
        <v>6.67</v>
      </c>
      <c r="R4695" s="5" t="s">
        <v>2226</v>
      </c>
      <c r="S4695" s="5" t="s">
        <v>3223</v>
      </c>
      <c r="T4695" s="5" t="str">
        <f t="shared" si="439"/>
        <v>Erin Mull</v>
      </c>
      <c r="U4695" t="s">
        <v>855</v>
      </c>
      <c r="V4695" s="5" t="s">
        <v>27</v>
      </c>
      <c r="W4695" s="5" t="s">
        <v>57</v>
      </c>
      <c r="X4695" s="5" t="s">
        <v>58</v>
      </c>
      <c r="Y4695" s="5" t="s">
        <v>702</v>
      </c>
      <c r="Z4695" s="5" t="s">
        <v>60</v>
      </c>
      <c r="AA4695" s="4">
        <v>0.49</v>
      </c>
      <c r="AB4695" s="1">
        <v>40267</v>
      </c>
      <c r="AC4695" s="1">
        <v>21385</v>
      </c>
      <c r="AD4695">
        <f t="shared" si="440"/>
        <v>1</v>
      </c>
      <c r="AE4695">
        <f t="shared" ca="1" si="441"/>
        <v>66</v>
      </c>
      <c r="AF4695" t="str">
        <f t="shared" ca="1" si="442"/>
        <v>Over 65</v>
      </c>
      <c r="AG4695" s="3">
        <f t="shared" si="443"/>
        <v>1.2229058181818182</v>
      </c>
      <c r="AH4695" t="str">
        <f>_xlfn.IFNA(VLOOKUP(Sales_Transactions[[#This Row],[Order ID]],Returned_Items[#All],2,FALSE),"Not Returned")</f>
        <v>Not Returned</v>
      </c>
    </row>
    <row r="4696" spans="1:34" x14ac:dyDescent="0.25">
      <c r="A4696">
        <v>41632</v>
      </c>
      <c r="C4696" t="s">
        <v>2739</v>
      </c>
      <c r="D4696" s="2" t="str">
        <f>TEXT(MID(Sales_Transactions[[#This Row],[Order Date]],2,5),"d/m/yyy")</f>
        <v>1/12/2010</v>
      </c>
      <c r="E4696" s="2" t="str">
        <f>TEXT(MID(Sales_Transactions[[#This Row],[Order Date]],2,5),"d")</f>
        <v>1</v>
      </c>
      <c r="F4696" s="2" t="str">
        <f>TEXT(MID(Sales_Transactions[[#This Row],[Order Date]],2,5),"m")</f>
        <v>12</v>
      </c>
      <c r="G4696" s="2" t="str">
        <f>TEXT(MID(Sales_Transactions[[#This Row],[Order Date]],2,5),"yyy")</f>
        <v>2010</v>
      </c>
      <c r="H4696" s="2" t="str">
        <f>TEXT(MID(Sales_Transactions[[#This Row],[Order Date]],2,5),"yyy/m")</f>
        <v>2010/12</v>
      </c>
      <c r="I4696" t="s">
        <v>22</v>
      </c>
      <c r="J4696">
        <f t="shared" si="438"/>
        <v>2</v>
      </c>
      <c r="K4696" s="2">
        <v>34</v>
      </c>
      <c r="L4696" s="3">
        <v>1541.4580000000001</v>
      </c>
      <c r="M4696" s="4">
        <v>0.05</v>
      </c>
      <c r="N4696" s="5" t="s">
        <v>23</v>
      </c>
      <c r="O4696" s="3">
        <v>-238.16</v>
      </c>
      <c r="P4696" s="3">
        <v>55.99</v>
      </c>
      <c r="Q4696" s="3">
        <v>5</v>
      </c>
      <c r="R4696" s="5" t="s">
        <v>1561</v>
      </c>
      <c r="S4696" s="5" t="s">
        <v>191</v>
      </c>
      <c r="T4696" s="5" t="str">
        <f t="shared" si="439"/>
        <v>Patrick Jones</v>
      </c>
      <c r="U4696" t="s">
        <v>855</v>
      </c>
      <c r="V4696" s="5" t="s">
        <v>74</v>
      </c>
      <c r="W4696" s="5" t="s">
        <v>48</v>
      </c>
      <c r="X4696" s="5" t="s">
        <v>49</v>
      </c>
      <c r="Y4696" s="5" t="s">
        <v>387</v>
      </c>
      <c r="Z4696" s="5" t="s">
        <v>60</v>
      </c>
      <c r="AA4696" s="4">
        <v>0.83</v>
      </c>
      <c r="AB4696" s="1">
        <v>40520</v>
      </c>
      <c r="AC4696" s="1">
        <v>21022</v>
      </c>
      <c r="AD4696">
        <f t="shared" si="440"/>
        <v>7</v>
      </c>
      <c r="AE4696">
        <f t="shared" ca="1" si="441"/>
        <v>67</v>
      </c>
      <c r="AF4696" t="str">
        <f t="shared" ca="1" si="442"/>
        <v>Over 65</v>
      </c>
      <c r="AG4696" s="3">
        <f t="shared" si="443"/>
        <v>1.7930001470588237</v>
      </c>
      <c r="AH4696" t="str">
        <f>_xlfn.IFNA(VLOOKUP(Sales_Transactions[[#This Row],[Order ID]],Returned_Items[#All],2,FALSE),"Not Returned")</f>
        <v>Not Returned</v>
      </c>
    </row>
    <row r="4697" spans="1:34" x14ac:dyDescent="0.25">
      <c r="A4697">
        <v>41825</v>
      </c>
      <c r="C4697" t="s">
        <v>2818</v>
      </c>
      <c r="D4697" s="2" t="str">
        <f>TEXT(MID(Sales_Transactions[[#This Row],[Order Date]],2,5),"d/m/yyy")</f>
        <v>22/8/2009</v>
      </c>
      <c r="E4697" s="2" t="str">
        <f>TEXT(MID(Sales_Transactions[[#This Row],[Order Date]],2,5),"d")</f>
        <v>22</v>
      </c>
      <c r="F4697" s="2" t="str">
        <f>TEXT(MID(Sales_Transactions[[#This Row],[Order Date]],2,5),"m")</f>
        <v>8</v>
      </c>
      <c r="G4697" s="2" t="str">
        <f>TEXT(MID(Sales_Transactions[[#This Row],[Order Date]],2,5),"yyy")</f>
        <v>2009</v>
      </c>
      <c r="H4697" s="2" t="str">
        <f>TEXT(MID(Sales_Transactions[[#This Row],[Order Date]],2,5),"yyy/m")</f>
        <v>2009/8</v>
      </c>
      <c r="I4697" t="s">
        <v>101</v>
      </c>
      <c r="J4697">
        <f t="shared" si="438"/>
        <v>1</v>
      </c>
      <c r="K4697" s="2">
        <v>43</v>
      </c>
      <c r="L4697" s="3">
        <v>3277.39</v>
      </c>
      <c r="M4697" s="4">
        <v>0.02</v>
      </c>
      <c r="N4697" s="5" t="s">
        <v>23</v>
      </c>
      <c r="O4697" s="3">
        <v>286.01</v>
      </c>
      <c r="P4697" s="3">
        <v>73.98</v>
      </c>
      <c r="Q4697" s="3">
        <v>4</v>
      </c>
      <c r="R4697" s="5" t="s">
        <v>1561</v>
      </c>
      <c r="S4697" s="5" t="s">
        <v>3218</v>
      </c>
      <c r="T4697" s="5" t="str">
        <f t="shared" si="439"/>
        <v>Patrick Gardner</v>
      </c>
      <c r="U4697" t="s">
        <v>855</v>
      </c>
      <c r="V4697" s="5" t="s">
        <v>37</v>
      </c>
      <c r="W4697" s="5" t="s">
        <v>48</v>
      </c>
      <c r="X4697" s="5" t="s">
        <v>87</v>
      </c>
      <c r="Y4697" s="5" t="s">
        <v>1399</v>
      </c>
      <c r="Z4697" s="5" t="s">
        <v>43</v>
      </c>
      <c r="AA4697" s="4">
        <v>0.77</v>
      </c>
      <c r="AB4697" s="1">
        <v>40048</v>
      </c>
      <c r="AC4697" s="1">
        <v>21354</v>
      </c>
      <c r="AD4697">
        <f t="shared" si="440"/>
        <v>1</v>
      </c>
      <c r="AE4697">
        <f t="shared" ca="1" si="441"/>
        <v>66</v>
      </c>
      <c r="AF4697" t="str">
        <f t="shared" ca="1" si="442"/>
        <v>Over 65</v>
      </c>
      <c r="AG4697" s="3">
        <f t="shared" si="443"/>
        <v>1.8131442790697674</v>
      </c>
      <c r="AH4697" t="str">
        <f>_xlfn.IFNA(VLOOKUP(Sales_Transactions[[#This Row],[Order ID]],Returned_Items[#All],2,FALSE),"Not Returned")</f>
        <v>Not Returned</v>
      </c>
    </row>
    <row r="4698" spans="1:34" x14ac:dyDescent="0.25">
      <c r="A4698">
        <v>42373</v>
      </c>
      <c r="C4698" t="s">
        <v>2857</v>
      </c>
      <c r="D4698" s="2" t="str">
        <f>TEXT(MID(Sales_Transactions[[#This Row],[Order Date]],2,5),"d/m/yyy")</f>
        <v>17/8/2011</v>
      </c>
      <c r="E4698" s="2" t="str">
        <f>TEXT(MID(Sales_Transactions[[#This Row],[Order Date]],2,5),"d")</f>
        <v>17</v>
      </c>
      <c r="F4698" s="2" t="str">
        <f>TEXT(MID(Sales_Transactions[[#This Row],[Order Date]],2,5),"m")</f>
        <v>8</v>
      </c>
      <c r="G4698" s="2" t="str">
        <f>TEXT(MID(Sales_Transactions[[#This Row],[Order Date]],2,5),"yyy")</f>
        <v>2011</v>
      </c>
      <c r="H4698" s="2" t="str">
        <f>TEXT(MID(Sales_Transactions[[#This Row],[Order Date]],2,5),"yyy/m")</f>
        <v>2011/8</v>
      </c>
      <c r="I4698" t="s">
        <v>52</v>
      </c>
      <c r="J4698">
        <f t="shared" si="438"/>
        <v>1</v>
      </c>
      <c r="K4698" s="2">
        <v>11</v>
      </c>
      <c r="L4698" s="3">
        <v>127.32</v>
      </c>
      <c r="M4698" s="4">
        <v>0.1</v>
      </c>
      <c r="N4698" s="5" t="s">
        <v>67</v>
      </c>
      <c r="O4698" s="3">
        <v>22.96</v>
      </c>
      <c r="P4698" s="3">
        <v>10.91</v>
      </c>
      <c r="Q4698" s="3">
        <v>2.99</v>
      </c>
      <c r="R4698" s="5" t="s">
        <v>1375</v>
      </c>
      <c r="S4698" s="5" t="s">
        <v>2288</v>
      </c>
      <c r="T4698" s="5" t="str">
        <f t="shared" si="439"/>
        <v>Emily Phan</v>
      </c>
      <c r="U4698" t="s">
        <v>855</v>
      </c>
      <c r="V4698" s="5" t="s">
        <v>37</v>
      </c>
      <c r="W4698" s="5" t="s">
        <v>28</v>
      </c>
      <c r="X4698" s="5" t="s">
        <v>41</v>
      </c>
      <c r="Y4698" s="5" t="s">
        <v>578</v>
      </c>
      <c r="Z4698" s="5" t="s">
        <v>43</v>
      </c>
      <c r="AA4698" s="4">
        <v>0.38</v>
      </c>
      <c r="AB4698" s="1">
        <v>40773</v>
      </c>
      <c r="AC4698" s="1">
        <v>20976</v>
      </c>
      <c r="AD4698">
        <f t="shared" si="440"/>
        <v>1</v>
      </c>
      <c r="AE4698">
        <f t="shared" ca="1" si="441"/>
        <v>67</v>
      </c>
      <c r="AF4698" t="str">
        <f t="shared" ca="1" si="442"/>
        <v>Over 65</v>
      </c>
      <c r="AG4698" s="3">
        <f t="shared" si="443"/>
        <v>1.2626445454545454</v>
      </c>
      <c r="AH4698" t="str">
        <f>_xlfn.IFNA(VLOOKUP(Sales_Transactions[[#This Row],[Order ID]],Returned_Items[#All],2,FALSE),"Not Returned")</f>
        <v>Not Returned</v>
      </c>
    </row>
    <row r="4699" spans="1:34" x14ac:dyDescent="0.25">
      <c r="A4699">
        <v>44423</v>
      </c>
      <c r="C4699" t="s">
        <v>880</v>
      </c>
      <c r="D4699" s="2" t="str">
        <f>TEXT(MID(Sales_Transactions[[#This Row],[Order Date]],2,5),"d/m/yyy")</f>
        <v>29/7/2012</v>
      </c>
      <c r="E4699" s="2" t="str">
        <f>TEXT(MID(Sales_Transactions[[#This Row],[Order Date]],2,5),"d")</f>
        <v>29</v>
      </c>
      <c r="F4699" s="2" t="str">
        <f>TEXT(MID(Sales_Transactions[[#This Row],[Order Date]],2,5),"m")</f>
        <v>7</v>
      </c>
      <c r="G4699" s="2" t="str">
        <f>TEXT(MID(Sales_Transactions[[#This Row],[Order Date]],2,5),"yyy")</f>
        <v>2012</v>
      </c>
      <c r="H4699" s="2" t="str">
        <f>TEXT(MID(Sales_Transactions[[#This Row],[Order Date]],2,5),"yyy/m")</f>
        <v>2012/7</v>
      </c>
      <c r="I4699" t="s">
        <v>101</v>
      </c>
      <c r="J4699">
        <f t="shared" si="438"/>
        <v>1</v>
      </c>
      <c r="K4699" s="2">
        <v>39</v>
      </c>
      <c r="L4699" s="3">
        <v>248.64</v>
      </c>
      <c r="M4699" s="4">
        <v>0.08</v>
      </c>
      <c r="N4699" s="5" t="s">
        <v>23</v>
      </c>
      <c r="O4699" s="3">
        <v>-69.27</v>
      </c>
      <c r="P4699" s="3">
        <v>6.28</v>
      </c>
      <c r="Q4699" s="3">
        <v>5.29</v>
      </c>
      <c r="R4699" s="5" t="s">
        <v>3220</v>
      </c>
      <c r="S4699" s="5" t="s">
        <v>3221</v>
      </c>
      <c r="T4699" s="5" t="str">
        <f t="shared" si="439"/>
        <v>Nona Balk</v>
      </c>
      <c r="U4699" t="s">
        <v>855</v>
      </c>
      <c r="V4699" s="5" t="s">
        <v>47</v>
      </c>
      <c r="W4699" s="5" t="s">
        <v>57</v>
      </c>
      <c r="X4699" s="5" t="s">
        <v>58</v>
      </c>
      <c r="Y4699" s="5" t="s">
        <v>1033</v>
      </c>
      <c r="Z4699" s="5" t="s">
        <v>43</v>
      </c>
      <c r="AA4699" s="4">
        <v>0.43</v>
      </c>
      <c r="AB4699" s="1">
        <v>41120</v>
      </c>
      <c r="AC4699" s="1">
        <v>21007</v>
      </c>
      <c r="AD4699">
        <f t="shared" si="440"/>
        <v>1</v>
      </c>
      <c r="AE4699">
        <f t="shared" ca="1" si="441"/>
        <v>67</v>
      </c>
      <c r="AF4699" t="str">
        <f t="shared" ca="1" si="442"/>
        <v>Over 65</v>
      </c>
      <c r="AG4699" s="3">
        <f t="shared" si="443"/>
        <v>0.29653784615384621</v>
      </c>
      <c r="AH4699" t="str">
        <f>_xlfn.IFNA(VLOOKUP(Sales_Transactions[[#This Row],[Order ID]],Returned_Items[#All],2,FALSE),"Not Returned")</f>
        <v>Not Returned</v>
      </c>
    </row>
    <row r="4700" spans="1:34" x14ac:dyDescent="0.25">
      <c r="A4700">
        <v>45863</v>
      </c>
      <c r="C4700" t="s">
        <v>181</v>
      </c>
      <c r="D4700" s="2" t="str">
        <f>TEXT(MID(Sales_Transactions[[#This Row],[Order Date]],2,5),"d/m/yyy")</f>
        <v>19/9/2010</v>
      </c>
      <c r="E4700" s="2" t="str">
        <f>TEXT(MID(Sales_Transactions[[#This Row],[Order Date]],2,5),"d")</f>
        <v>19</v>
      </c>
      <c r="F4700" s="2" t="str">
        <f>TEXT(MID(Sales_Transactions[[#This Row],[Order Date]],2,5),"m")</f>
        <v>9</v>
      </c>
      <c r="G4700" s="2" t="str">
        <f>TEXT(MID(Sales_Transactions[[#This Row],[Order Date]],2,5),"yyy")</f>
        <v>2010</v>
      </c>
      <c r="H4700" s="2" t="str">
        <f>TEXT(MID(Sales_Transactions[[#This Row],[Order Date]],2,5),"yyy/m")</f>
        <v>2010/9</v>
      </c>
      <c r="I4700" t="s">
        <v>22</v>
      </c>
      <c r="J4700">
        <f t="shared" si="438"/>
        <v>2</v>
      </c>
      <c r="K4700" s="2">
        <v>5</v>
      </c>
      <c r="L4700" s="3">
        <v>845.61400000000003</v>
      </c>
      <c r="M4700" s="4">
        <v>0.01</v>
      </c>
      <c r="N4700" s="5" t="s">
        <v>67</v>
      </c>
      <c r="O4700" s="3">
        <v>-653.49</v>
      </c>
      <c r="P4700" s="3">
        <v>195.99</v>
      </c>
      <c r="Q4700" s="3">
        <v>4.2</v>
      </c>
      <c r="R4700" s="5" t="s">
        <v>1561</v>
      </c>
      <c r="S4700" s="5" t="s">
        <v>191</v>
      </c>
      <c r="T4700" s="5" t="str">
        <f t="shared" si="439"/>
        <v>Patrick Jones</v>
      </c>
      <c r="U4700" t="s">
        <v>855</v>
      </c>
      <c r="V4700" s="5" t="s">
        <v>74</v>
      </c>
      <c r="W4700" s="5" t="s">
        <v>48</v>
      </c>
      <c r="X4700" s="5" t="s">
        <v>49</v>
      </c>
      <c r="Y4700" s="5" t="s">
        <v>1039</v>
      </c>
      <c r="Z4700" s="5" t="s">
        <v>43</v>
      </c>
      <c r="AA4700" s="4">
        <v>0.6</v>
      </c>
      <c r="AB4700" s="1">
        <v>40444</v>
      </c>
      <c r="AC4700" s="1">
        <v>20882</v>
      </c>
      <c r="AD4700">
        <f t="shared" si="440"/>
        <v>4</v>
      </c>
      <c r="AE4700">
        <f t="shared" ca="1" si="441"/>
        <v>67</v>
      </c>
      <c r="AF4700" t="str">
        <f t="shared" ca="1" si="442"/>
        <v>Over 65</v>
      </c>
      <c r="AG4700" s="3">
        <f t="shared" si="443"/>
        <v>40.034080199999998</v>
      </c>
      <c r="AH4700" t="str">
        <f>_xlfn.IFNA(VLOOKUP(Sales_Transactions[[#This Row],[Order ID]],Returned_Items[#All],2,FALSE),"Not Returned")</f>
        <v>Returned</v>
      </c>
    </row>
    <row r="4701" spans="1:34" x14ac:dyDescent="0.25">
      <c r="A4701">
        <v>47078</v>
      </c>
      <c r="C4701" t="s">
        <v>3228</v>
      </c>
      <c r="D4701" s="2" t="str">
        <f>TEXT(MID(Sales_Transactions[[#This Row],[Order Date]],2,5),"d/m/yyy")</f>
        <v>19/4/2010</v>
      </c>
      <c r="E4701" s="2" t="str">
        <f>TEXT(MID(Sales_Transactions[[#This Row],[Order Date]],2,5),"d")</f>
        <v>19</v>
      </c>
      <c r="F4701" s="2" t="str">
        <f>TEXT(MID(Sales_Transactions[[#This Row],[Order Date]],2,5),"m")</f>
        <v>4</v>
      </c>
      <c r="G4701" s="2" t="str">
        <f>TEXT(MID(Sales_Transactions[[#This Row],[Order Date]],2,5),"yyy")</f>
        <v>2010</v>
      </c>
      <c r="H4701" s="2" t="str">
        <f>TEXT(MID(Sales_Transactions[[#This Row],[Order Date]],2,5),"yyy/m")</f>
        <v>2010/4</v>
      </c>
      <c r="I4701" t="s">
        <v>78</v>
      </c>
      <c r="J4701">
        <f t="shared" si="438"/>
        <v>3</v>
      </c>
      <c r="K4701" s="2">
        <v>18</v>
      </c>
      <c r="L4701" s="3">
        <v>84.74</v>
      </c>
      <c r="M4701" s="4">
        <v>0.06</v>
      </c>
      <c r="N4701" s="5" t="s">
        <v>23</v>
      </c>
      <c r="O4701" s="3">
        <v>34.1</v>
      </c>
      <c r="P4701" s="3">
        <v>4.91</v>
      </c>
      <c r="Q4701" s="3">
        <v>0.5</v>
      </c>
      <c r="R4701" s="5" t="s">
        <v>2703</v>
      </c>
      <c r="S4701" s="5" t="s">
        <v>376</v>
      </c>
      <c r="T4701" s="5" t="str">
        <f t="shared" si="439"/>
        <v>Karen Seio</v>
      </c>
      <c r="U4701" t="s">
        <v>855</v>
      </c>
      <c r="V4701" s="5" t="s">
        <v>37</v>
      </c>
      <c r="W4701" s="5" t="s">
        <v>28</v>
      </c>
      <c r="X4701" s="5" t="s">
        <v>115</v>
      </c>
      <c r="Y4701" s="5" t="s">
        <v>852</v>
      </c>
      <c r="Z4701" s="5" t="s">
        <v>43</v>
      </c>
      <c r="AA4701" s="4">
        <v>0.36</v>
      </c>
      <c r="AB4701" s="1">
        <v>40287</v>
      </c>
      <c r="AC4701" s="1">
        <v>21074</v>
      </c>
      <c r="AD4701">
        <f t="shared" si="440"/>
        <v>0</v>
      </c>
      <c r="AE4701">
        <f t="shared" ca="1" si="441"/>
        <v>66</v>
      </c>
      <c r="AF4701" t="str">
        <f t="shared" ca="1" si="442"/>
        <v>Over 65</v>
      </c>
      <c r="AG4701" s="3">
        <f t="shared" si="443"/>
        <v>0.3003918888888889</v>
      </c>
      <c r="AH4701" t="str">
        <f>_xlfn.IFNA(VLOOKUP(Sales_Transactions[[#This Row],[Order ID]],Returned_Items[#All],2,FALSE),"Not Returned")</f>
        <v>Returned</v>
      </c>
    </row>
    <row r="4702" spans="1:34" x14ac:dyDescent="0.25">
      <c r="A4702">
        <v>47078</v>
      </c>
      <c r="C4702" t="s">
        <v>3228</v>
      </c>
      <c r="D4702" s="2" t="str">
        <f>TEXT(MID(Sales_Transactions[[#This Row],[Order Date]],2,5),"d/m/yyy")</f>
        <v>19/4/2010</v>
      </c>
      <c r="E4702" s="2" t="str">
        <f>TEXT(MID(Sales_Transactions[[#This Row],[Order Date]],2,5),"d")</f>
        <v>19</v>
      </c>
      <c r="F4702" s="2" t="str">
        <f>TEXT(MID(Sales_Transactions[[#This Row],[Order Date]],2,5),"m")</f>
        <v>4</v>
      </c>
      <c r="G4702" s="2" t="str">
        <f>TEXT(MID(Sales_Transactions[[#This Row],[Order Date]],2,5),"yyy")</f>
        <v>2010</v>
      </c>
      <c r="H4702" s="2" t="str">
        <f>TEXT(MID(Sales_Transactions[[#This Row],[Order Date]],2,5),"yyy/m")</f>
        <v>2010/4</v>
      </c>
      <c r="I4702" t="s">
        <v>78</v>
      </c>
      <c r="J4702">
        <f t="shared" si="438"/>
        <v>3</v>
      </c>
      <c r="K4702" s="2">
        <v>43</v>
      </c>
      <c r="L4702" s="3">
        <v>279.83</v>
      </c>
      <c r="M4702" s="4">
        <v>0.01</v>
      </c>
      <c r="N4702" s="5" t="s">
        <v>23</v>
      </c>
      <c r="O4702" s="3">
        <v>77.040000000000006</v>
      </c>
      <c r="P4702" s="3">
        <v>6.04</v>
      </c>
      <c r="Q4702" s="3">
        <v>2.14</v>
      </c>
      <c r="R4702" s="5" t="s">
        <v>2703</v>
      </c>
      <c r="S4702" s="5" t="s">
        <v>376</v>
      </c>
      <c r="T4702" s="5" t="str">
        <f t="shared" si="439"/>
        <v>Karen Seio</v>
      </c>
      <c r="U4702" t="s">
        <v>855</v>
      </c>
      <c r="V4702" s="5" t="s">
        <v>37</v>
      </c>
      <c r="W4702" s="5" t="s">
        <v>28</v>
      </c>
      <c r="X4702" s="5" t="s">
        <v>75</v>
      </c>
      <c r="Y4702" s="5" t="s">
        <v>3229</v>
      </c>
      <c r="Z4702" s="5" t="s">
        <v>84</v>
      </c>
      <c r="AA4702" s="4">
        <v>0.38</v>
      </c>
      <c r="AB4702" s="1">
        <v>40288</v>
      </c>
      <c r="AC4702" s="1">
        <v>20778</v>
      </c>
      <c r="AD4702">
        <f t="shared" si="440"/>
        <v>1</v>
      </c>
      <c r="AE4702">
        <f t="shared" ca="1" si="441"/>
        <v>67</v>
      </c>
      <c r="AF4702" t="str">
        <f t="shared" ca="1" si="442"/>
        <v>Over 65</v>
      </c>
      <c r="AG4702" s="3">
        <f t="shared" si="443"/>
        <v>0.19021851162790698</v>
      </c>
      <c r="AH4702" t="str">
        <f>_xlfn.IFNA(VLOOKUP(Sales_Transactions[[#This Row],[Order ID]],Returned_Items[#All],2,FALSE),"Not Returned")</f>
        <v>Returned</v>
      </c>
    </row>
    <row r="4703" spans="1:34" x14ac:dyDescent="0.25">
      <c r="A4703">
        <v>47078</v>
      </c>
      <c r="C4703" t="s">
        <v>3228</v>
      </c>
      <c r="D4703" s="2" t="str">
        <f>TEXT(MID(Sales_Transactions[[#This Row],[Order Date]],2,5),"d/m/yyy")</f>
        <v>19/4/2010</v>
      </c>
      <c r="E4703" s="2" t="str">
        <f>TEXT(MID(Sales_Transactions[[#This Row],[Order Date]],2,5),"d")</f>
        <v>19</v>
      </c>
      <c r="F4703" s="2" t="str">
        <f>TEXT(MID(Sales_Transactions[[#This Row],[Order Date]],2,5),"m")</f>
        <v>4</v>
      </c>
      <c r="G4703" s="2" t="str">
        <f>TEXT(MID(Sales_Transactions[[#This Row],[Order Date]],2,5),"yyy")</f>
        <v>2010</v>
      </c>
      <c r="H4703" s="2" t="str">
        <f>TEXT(MID(Sales_Transactions[[#This Row],[Order Date]],2,5),"yyy/m")</f>
        <v>2010/4</v>
      </c>
      <c r="I4703" t="s">
        <v>78</v>
      </c>
      <c r="J4703">
        <f t="shared" si="438"/>
        <v>3</v>
      </c>
      <c r="K4703" s="2">
        <v>20</v>
      </c>
      <c r="L4703" s="3">
        <v>98.57</v>
      </c>
      <c r="M4703" s="4">
        <v>7.0000000000000007E-2</v>
      </c>
      <c r="N4703" s="5" t="s">
        <v>23</v>
      </c>
      <c r="O4703" s="3">
        <v>-49.64</v>
      </c>
      <c r="P4703" s="3">
        <v>4.9800000000000004</v>
      </c>
      <c r="Q4703" s="3">
        <v>5.0199999999999996</v>
      </c>
      <c r="R4703" s="5" t="s">
        <v>2703</v>
      </c>
      <c r="S4703" s="5" t="s">
        <v>376</v>
      </c>
      <c r="T4703" s="5" t="str">
        <f t="shared" si="439"/>
        <v>Karen Seio</v>
      </c>
      <c r="U4703" t="s">
        <v>855</v>
      </c>
      <c r="V4703" s="5" t="s">
        <v>37</v>
      </c>
      <c r="W4703" s="5" t="s">
        <v>28</v>
      </c>
      <c r="X4703" s="5" t="s">
        <v>75</v>
      </c>
      <c r="Y4703" s="5" t="s">
        <v>1196</v>
      </c>
      <c r="Z4703" s="5" t="s">
        <v>43</v>
      </c>
      <c r="AA4703" s="4">
        <v>0.38</v>
      </c>
      <c r="AB4703" s="1">
        <v>40288</v>
      </c>
      <c r="AC4703" s="1">
        <v>20725</v>
      </c>
      <c r="AD4703">
        <f t="shared" si="440"/>
        <v>1</v>
      </c>
      <c r="AE4703">
        <f t="shared" ca="1" si="441"/>
        <v>67</v>
      </c>
      <c r="AF4703" t="str">
        <f t="shared" ca="1" si="442"/>
        <v>Over 65</v>
      </c>
      <c r="AG4703" s="3">
        <f t="shared" si="443"/>
        <v>0.49982570000000004</v>
      </c>
      <c r="AH4703" t="str">
        <f>_xlfn.IFNA(VLOOKUP(Sales_Transactions[[#This Row],[Order ID]],Returned_Items[#All],2,FALSE),"Not Returned")</f>
        <v>Returned</v>
      </c>
    </row>
    <row r="4704" spans="1:34" x14ac:dyDescent="0.25">
      <c r="A4704">
        <v>47747</v>
      </c>
      <c r="C4704" t="s">
        <v>3230</v>
      </c>
      <c r="D4704" s="2" t="str">
        <f>TEXT(MID(Sales_Transactions[[#This Row],[Order Date]],2,5),"d/m/yyy")</f>
        <v>21/11/2011</v>
      </c>
      <c r="E4704" s="2" t="str">
        <f>TEXT(MID(Sales_Transactions[[#This Row],[Order Date]],2,5),"d")</f>
        <v>21</v>
      </c>
      <c r="F4704" s="2" t="str">
        <f>TEXT(MID(Sales_Transactions[[#This Row],[Order Date]],2,5),"m")</f>
        <v>11</v>
      </c>
      <c r="G4704" s="2" t="str">
        <f>TEXT(MID(Sales_Transactions[[#This Row],[Order Date]],2,5),"yyy")</f>
        <v>2011</v>
      </c>
      <c r="H4704" s="2" t="str">
        <f>TEXT(MID(Sales_Transactions[[#This Row],[Order Date]],2,5),"yyy/m")</f>
        <v>2011/11</v>
      </c>
      <c r="I4704" t="s">
        <v>33</v>
      </c>
      <c r="J4704">
        <f t="shared" si="438"/>
        <v>4</v>
      </c>
      <c r="K4704" s="2">
        <v>40</v>
      </c>
      <c r="L4704" s="3">
        <v>102.15</v>
      </c>
      <c r="M4704" s="4">
        <v>0.03</v>
      </c>
      <c r="N4704" s="5" t="s">
        <v>67</v>
      </c>
      <c r="O4704" s="3">
        <v>-138.51</v>
      </c>
      <c r="P4704" s="3">
        <v>2.08</v>
      </c>
      <c r="Q4704" s="3">
        <v>5.33</v>
      </c>
      <c r="R4704" s="5" t="s">
        <v>1561</v>
      </c>
      <c r="S4704" s="5" t="s">
        <v>3218</v>
      </c>
      <c r="T4704" s="5" t="str">
        <f t="shared" si="439"/>
        <v>Patrick Gardner</v>
      </c>
      <c r="U4704" t="s">
        <v>855</v>
      </c>
      <c r="V4704" s="5" t="s">
        <v>37</v>
      </c>
      <c r="W4704" s="5" t="s">
        <v>57</v>
      </c>
      <c r="X4704" s="5" t="s">
        <v>58</v>
      </c>
      <c r="Y4704" s="5" t="s">
        <v>335</v>
      </c>
      <c r="Z4704" s="5" t="s">
        <v>43</v>
      </c>
      <c r="AA4704" s="4">
        <v>0.43</v>
      </c>
      <c r="AB4704" s="1">
        <v>40870</v>
      </c>
      <c r="AC4704" s="1">
        <v>20685</v>
      </c>
      <c r="AD4704">
        <f t="shared" si="440"/>
        <v>2</v>
      </c>
      <c r="AE4704">
        <f t="shared" ca="1" si="441"/>
        <v>67</v>
      </c>
      <c r="AF4704" t="str">
        <f t="shared" ca="1" si="442"/>
        <v>Over 65</v>
      </c>
      <c r="AG4704" s="3">
        <f t="shared" si="443"/>
        <v>0.18523439999999999</v>
      </c>
      <c r="AH4704" t="str">
        <f>_xlfn.IFNA(VLOOKUP(Sales_Transactions[[#This Row],[Order ID]],Returned_Items[#All],2,FALSE),"Not Returned")</f>
        <v>Not Returned</v>
      </c>
    </row>
    <row r="4705" spans="1:34" x14ac:dyDescent="0.25">
      <c r="A4705">
        <v>47810</v>
      </c>
      <c r="C4705" t="s">
        <v>3155</v>
      </c>
      <c r="D4705" s="2" t="str">
        <f>TEXT(MID(Sales_Transactions[[#This Row],[Order Date]],2,5),"d/m/yyy")</f>
        <v>14/8/2011</v>
      </c>
      <c r="E4705" s="2" t="str">
        <f>TEXT(MID(Sales_Transactions[[#This Row],[Order Date]],2,5),"d")</f>
        <v>14</v>
      </c>
      <c r="F4705" s="2" t="str">
        <f>TEXT(MID(Sales_Transactions[[#This Row],[Order Date]],2,5),"m")</f>
        <v>8</v>
      </c>
      <c r="G4705" s="2" t="str">
        <f>TEXT(MID(Sales_Transactions[[#This Row],[Order Date]],2,5),"yyy")</f>
        <v>2011</v>
      </c>
      <c r="H4705" s="2" t="str">
        <f>TEXT(MID(Sales_Transactions[[#This Row],[Order Date]],2,5),"yyy/m")</f>
        <v>2011/8</v>
      </c>
      <c r="I4705" t="s">
        <v>101</v>
      </c>
      <c r="J4705">
        <f t="shared" si="438"/>
        <v>1</v>
      </c>
      <c r="K4705" s="2">
        <v>3</v>
      </c>
      <c r="L4705" s="3">
        <v>19.57</v>
      </c>
      <c r="M4705" s="4">
        <v>0.02</v>
      </c>
      <c r="N4705" s="5" t="s">
        <v>23</v>
      </c>
      <c r="O4705" s="3">
        <v>-5.35</v>
      </c>
      <c r="P4705" s="3">
        <v>5.84</v>
      </c>
      <c r="Q4705" s="3">
        <v>1.2</v>
      </c>
      <c r="R4705" s="5" t="s">
        <v>3212</v>
      </c>
      <c r="S4705" s="5" t="s">
        <v>3213</v>
      </c>
      <c r="T4705" s="5" t="str">
        <f t="shared" si="439"/>
        <v>Ionia McGrath</v>
      </c>
      <c r="U4705" t="s">
        <v>855</v>
      </c>
      <c r="V4705" s="5" t="s">
        <v>74</v>
      </c>
      <c r="W4705" s="5" t="s">
        <v>28</v>
      </c>
      <c r="X4705" s="5" t="s">
        <v>124</v>
      </c>
      <c r="Y4705" s="5" t="s">
        <v>677</v>
      </c>
      <c r="Z4705" s="5" t="s">
        <v>84</v>
      </c>
      <c r="AA4705" s="4">
        <v>0.55000000000000004</v>
      </c>
      <c r="AB4705" s="1">
        <v>40770</v>
      </c>
      <c r="AC4705" s="1">
        <v>20215</v>
      </c>
      <c r="AD4705">
        <f t="shared" si="440"/>
        <v>1</v>
      </c>
      <c r="AE4705">
        <f t="shared" ca="1" si="441"/>
        <v>69</v>
      </c>
      <c r="AF4705" t="str">
        <f t="shared" ca="1" si="442"/>
        <v>Over 65</v>
      </c>
      <c r="AG4705" s="3">
        <f t="shared" si="443"/>
        <v>2.3462773333333335</v>
      </c>
      <c r="AH4705" t="str">
        <f>_xlfn.IFNA(VLOOKUP(Sales_Transactions[[#This Row],[Order ID]],Returned_Items[#All],2,FALSE),"Not Returned")</f>
        <v>Not Returned</v>
      </c>
    </row>
    <row r="4706" spans="1:34" x14ac:dyDescent="0.25">
      <c r="A4706">
        <v>48896</v>
      </c>
      <c r="C4706" t="s">
        <v>2590</v>
      </c>
      <c r="D4706" s="2" t="str">
        <f>TEXT(MID(Sales_Transactions[[#This Row],[Order Date]],2,5),"d/m/yyy")</f>
        <v>28/10/2009</v>
      </c>
      <c r="E4706" s="2" t="str">
        <f>TEXT(MID(Sales_Transactions[[#This Row],[Order Date]],2,5),"d")</f>
        <v>28</v>
      </c>
      <c r="F4706" s="2" t="str">
        <f>TEXT(MID(Sales_Transactions[[#This Row],[Order Date]],2,5),"m")</f>
        <v>10</v>
      </c>
      <c r="G4706" s="2" t="str">
        <f>TEXT(MID(Sales_Transactions[[#This Row],[Order Date]],2,5),"yyy")</f>
        <v>2009</v>
      </c>
      <c r="H4706" s="2" t="str">
        <f>TEXT(MID(Sales_Transactions[[#This Row],[Order Date]],2,5),"yyy/m")</f>
        <v>2009/10</v>
      </c>
      <c r="I4706" t="s">
        <v>101</v>
      </c>
      <c r="J4706">
        <f t="shared" si="438"/>
        <v>1</v>
      </c>
      <c r="K4706" s="2">
        <v>43</v>
      </c>
      <c r="L4706" s="3">
        <v>856.9</v>
      </c>
      <c r="M4706" s="4">
        <v>0.02</v>
      </c>
      <c r="N4706" s="5" t="s">
        <v>23</v>
      </c>
      <c r="O4706" s="3">
        <v>106.93</v>
      </c>
      <c r="P4706" s="3">
        <v>18.97</v>
      </c>
      <c r="Q4706" s="3">
        <v>9.5399999999999991</v>
      </c>
      <c r="R4706" s="5" t="s">
        <v>1561</v>
      </c>
      <c r="S4706" s="5" t="s">
        <v>191</v>
      </c>
      <c r="T4706" s="5" t="str">
        <f t="shared" si="439"/>
        <v>Patrick Jones</v>
      </c>
      <c r="U4706" t="s">
        <v>855</v>
      </c>
      <c r="V4706" s="5" t="s">
        <v>74</v>
      </c>
      <c r="W4706" s="5" t="s">
        <v>28</v>
      </c>
      <c r="X4706" s="5" t="s">
        <v>75</v>
      </c>
      <c r="Y4706" s="5" t="s">
        <v>977</v>
      </c>
      <c r="Z4706" s="5" t="s">
        <v>43</v>
      </c>
      <c r="AA4706" s="4">
        <v>0.37</v>
      </c>
      <c r="AB4706" s="1">
        <v>40116</v>
      </c>
      <c r="AC4706" s="1">
        <v>20162</v>
      </c>
      <c r="AD4706">
        <f t="shared" si="440"/>
        <v>2</v>
      </c>
      <c r="AE4706">
        <f t="shared" ca="1" si="441"/>
        <v>69</v>
      </c>
      <c r="AF4706" t="str">
        <f t="shared" ca="1" si="442"/>
        <v>Over 65</v>
      </c>
      <c r="AG4706" s="3">
        <f t="shared" si="443"/>
        <v>0.66293502325581388</v>
      </c>
      <c r="AH4706" t="str">
        <f>_xlfn.IFNA(VLOOKUP(Sales_Transactions[[#This Row],[Order ID]],Returned_Items[#All],2,FALSE),"Not Returned")</f>
        <v>Not Returned</v>
      </c>
    </row>
    <row r="4707" spans="1:34" x14ac:dyDescent="0.25">
      <c r="A4707">
        <v>49830</v>
      </c>
      <c r="C4707" t="s">
        <v>3231</v>
      </c>
      <c r="D4707" s="2" t="str">
        <f>TEXT(MID(Sales_Transactions[[#This Row],[Order Date]],2,5),"d/m/yyy")</f>
        <v>9/7/2009</v>
      </c>
      <c r="E4707" s="2" t="str">
        <f>TEXT(MID(Sales_Transactions[[#This Row],[Order Date]],2,5),"d")</f>
        <v>9</v>
      </c>
      <c r="F4707" s="2" t="str">
        <f>TEXT(MID(Sales_Transactions[[#This Row],[Order Date]],2,5),"m")</f>
        <v>7</v>
      </c>
      <c r="G4707" s="2" t="str">
        <f>TEXT(MID(Sales_Transactions[[#This Row],[Order Date]],2,5),"yyy")</f>
        <v>2009</v>
      </c>
      <c r="H4707" s="2" t="str">
        <f>TEXT(MID(Sales_Transactions[[#This Row],[Order Date]],2,5),"yyy/m")</f>
        <v>2009/7</v>
      </c>
      <c r="I4707" t="s">
        <v>101</v>
      </c>
      <c r="J4707">
        <f t="shared" si="438"/>
        <v>1</v>
      </c>
      <c r="K4707" s="2">
        <v>16</v>
      </c>
      <c r="L4707" s="3">
        <v>519.65</v>
      </c>
      <c r="M4707" s="4">
        <v>0.03</v>
      </c>
      <c r="N4707" s="5" t="s">
        <v>67</v>
      </c>
      <c r="O4707" s="3">
        <v>26.36</v>
      </c>
      <c r="P4707" s="3">
        <v>30.98</v>
      </c>
      <c r="Q4707" s="3">
        <v>8.99</v>
      </c>
      <c r="R4707" s="5" t="s">
        <v>3212</v>
      </c>
      <c r="S4707" s="5" t="s">
        <v>3213</v>
      </c>
      <c r="T4707" s="5" t="str">
        <f t="shared" si="439"/>
        <v>Ionia McGrath</v>
      </c>
      <c r="U4707" t="s">
        <v>855</v>
      </c>
      <c r="V4707" s="5" t="s">
        <v>27</v>
      </c>
      <c r="W4707" s="5" t="s">
        <v>28</v>
      </c>
      <c r="X4707" s="5" t="s">
        <v>124</v>
      </c>
      <c r="Y4707" s="5" t="s">
        <v>1870</v>
      </c>
      <c r="Z4707" s="5" t="s">
        <v>60</v>
      </c>
      <c r="AA4707" s="4">
        <v>0.57999999999999996</v>
      </c>
      <c r="AB4707" s="1">
        <v>40005</v>
      </c>
      <c r="AC4707" s="1">
        <v>19805</v>
      </c>
      <c r="AD4707">
        <f t="shared" si="440"/>
        <v>2</v>
      </c>
      <c r="AE4707">
        <f t="shared" ca="1" si="441"/>
        <v>70</v>
      </c>
      <c r="AF4707" t="str">
        <f t="shared" ca="1" si="442"/>
        <v>Over 65</v>
      </c>
      <c r="AG4707" s="3">
        <f t="shared" si="443"/>
        <v>2.4975441250000001</v>
      </c>
      <c r="AH4707" t="str">
        <f>_xlfn.IFNA(VLOOKUP(Sales_Transactions[[#This Row],[Order ID]],Returned_Items[#All],2,FALSE),"Not Returned")</f>
        <v>Returned</v>
      </c>
    </row>
    <row r="4708" spans="1:34" x14ac:dyDescent="0.25">
      <c r="A4708">
        <v>52389</v>
      </c>
      <c r="C4708" t="s">
        <v>3232</v>
      </c>
      <c r="D4708" s="2" t="str">
        <f>TEXT(MID(Sales_Transactions[[#This Row],[Order Date]],2,5),"d/m/yyy")</f>
        <v>21/10/2011</v>
      </c>
      <c r="E4708" s="2" t="str">
        <f>TEXT(MID(Sales_Transactions[[#This Row],[Order Date]],2,5),"d")</f>
        <v>21</v>
      </c>
      <c r="F4708" s="2" t="str">
        <f>TEXT(MID(Sales_Transactions[[#This Row],[Order Date]],2,5),"m")</f>
        <v>10</v>
      </c>
      <c r="G4708" s="2" t="str">
        <f>TEXT(MID(Sales_Transactions[[#This Row],[Order Date]],2,5),"yyy")</f>
        <v>2011</v>
      </c>
      <c r="H4708" s="2" t="str">
        <f>TEXT(MID(Sales_Transactions[[#This Row],[Order Date]],2,5),"yyy/m")</f>
        <v>2011/10</v>
      </c>
      <c r="I4708" t="s">
        <v>101</v>
      </c>
      <c r="J4708">
        <f t="shared" si="438"/>
        <v>1</v>
      </c>
      <c r="K4708" s="2">
        <v>31</v>
      </c>
      <c r="L4708" s="3">
        <v>655.33000000000004</v>
      </c>
      <c r="M4708" s="4">
        <v>0.08</v>
      </c>
      <c r="N4708" s="5" t="s">
        <v>23</v>
      </c>
      <c r="O4708" s="3">
        <v>-57.16</v>
      </c>
      <c r="P4708" s="3">
        <v>21.38</v>
      </c>
      <c r="Q4708" s="3">
        <v>8.99</v>
      </c>
      <c r="R4708" s="5" t="s">
        <v>1216</v>
      </c>
      <c r="S4708" s="5" t="s">
        <v>3226</v>
      </c>
      <c r="T4708" s="5" t="str">
        <f t="shared" si="439"/>
        <v>Justin Deggeller</v>
      </c>
      <c r="U4708" t="s">
        <v>855</v>
      </c>
      <c r="V4708" s="5" t="s">
        <v>47</v>
      </c>
      <c r="W4708" s="5" t="s">
        <v>28</v>
      </c>
      <c r="X4708" s="5" t="s">
        <v>124</v>
      </c>
      <c r="Y4708" s="5" t="s">
        <v>719</v>
      </c>
      <c r="Z4708" s="5" t="s">
        <v>60</v>
      </c>
      <c r="AA4708" s="4">
        <v>0.59</v>
      </c>
      <c r="AB4708" s="1">
        <v>40837</v>
      </c>
      <c r="AC4708" s="1">
        <v>19688</v>
      </c>
      <c r="AD4708">
        <f t="shared" si="440"/>
        <v>0</v>
      </c>
      <c r="AE4708">
        <f t="shared" ca="1" si="441"/>
        <v>70</v>
      </c>
      <c r="AF4708" t="str">
        <f t="shared" ca="1" si="442"/>
        <v>Over 65</v>
      </c>
      <c r="AG4708" s="3">
        <f t="shared" si="443"/>
        <v>0.97912567741935486</v>
      </c>
      <c r="AH4708" t="str">
        <f>_xlfn.IFNA(VLOOKUP(Sales_Transactions[[#This Row],[Order ID]],Returned_Items[#All],2,FALSE),"Not Returned")</f>
        <v>Not Returned</v>
      </c>
    </row>
    <row r="4709" spans="1:34" x14ac:dyDescent="0.25">
      <c r="A4709">
        <v>52576</v>
      </c>
      <c r="C4709" t="s">
        <v>2211</v>
      </c>
      <c r="D4709" s="2" t="str">
        <f>TEXT(MID(Sales_Transactions[[#This Row],[Order Date]],2,5),"d/m/yyy")</f>
        <v>28/3/2009</v>
      </c>
      <c r="E4709" s="2" t="str">
        <f>TEXT(MID(Sales_Transactions[[#This Row],[Order Date]],2,5),"d")</f>
        <v>28</v>
      </c>
      <c r="F4709" s="2" t="str">
        <f>TEXT(MID(Sales_Transactions[[#This Row],[Order Date]],2,5),"m")</f>
        <v>3</v>
      </c>
      <c r="G4709" s="2" t="str">
        <f>TEXT(MID(Sales_Transactions[[#This Row],[Order Date]],2,5),"yyy")</f>
        <v>2009</v>
      </c>
      <c r="H4709" s="2" t="str">
        <f>TEXT(MID(Sales_Transactions[[#This Row],[Order Date]],2,5),"yyy/m")</f>
        <v>2009/3</v>
      </c>
      <c r="I4709" t="s">
        <v>22</v>
      </c>
      <c r="J4709">
        <f t="shared" si="438"/>
        <v>2</v>
      </c>
      <c r="K4709" s="2">
        <v>10</v>
      </c>
      <c r="L4709" s="3">
        <v>958.18</v>
      </c>
      <c r="M4709" s="4">
        <v>0.03</v>
      </c>
      <c r="N4709" s="5" t="s">
        <v>34</v>
      </c>
      <c r="O4709" s="3">
        <v>126.81</v>
      </c>
      <c r="P4709" s="3">
        <v>90.97</v>
      </c>
      <c r="Q4709" s="3">
        <v>14</v>
      </c>
      <c r="R4709" s="5" t="s">
        <v>1576</v>
      </c>
      <c r="S4709" s="5" t="s">
        <v>2111</v>
      </c>
      <c r="T4709" s="5" t="str">
        <f t="shared" si="439"/>
        <v>Tony Sayre</v>
      </c>
      <c r="U4709" t="s">
        <v>855</v>
      </c>
      <c r="V4709" s="5" t="s">
        <v>74</v>
      </c>
      <c r="W4709" s="5" t="s">
        <v>48</v>
      </c>
      <c r="X4709" s="5" t="s">
        <v>324</v>
      </c>
      <c r="Y4709" s="5" t="s">
        <v>1323</v>
      </c>
      <c r="Z4709" s="5" t="s">
        <v>40</v>
      </c>
      <c r="AA4709" s="4">
        <v>0.36</v>
      </c>
      <c r="AB4709" s="1">
        <v>39900</v>
      </c>
      <c r="AC4709" s="1">
        <v>19617</v>
      </c>
      <c r="AD4709">
        <f t="shared" si="440"/>
        <v>0</v>
      </c>
      <c r="AE4709">
        <f t="shared" ca="1" si="441"/>
        <v>70</v>
      </c>
      <c r="AF4709" t="str">
        <f t="shared" ca="1" si="442"/>
        <v>Over 65</v>
      </c>
      <c r="AG4709" s="3">
        <f t="shared" si="443"/>
        <v>10.4942709</v>
      </c>
      <c r="AH4709" t="str">
        <f>_xlfn.IFNA(VLOOKUP(Sales_Transactions[[#This Row],[Order ID]],Returned_Items[#All],2,FALSE),"Not Returned")</f>
        <v>Not Returned</v>
      </c>
    </row>
    <row r="4710" spans="1:34" x14ac:dyDescent="0.25">
      <c r="A4710">
        <v>53605</v>
      </c>
      <c r="C4710" t="s">
        <v>1051</v>
      </c>
      <c r="D4710" s="2" t="str">
        <f>TEXT(MID(Sales_Transactions[[#This Row],[Order Date]],2,5),"d/m/yyy")</f>
        <v>3/8/2010</v>
      </c>
      <c r="E4710" s="2" t="str">
        <f>TEXT(MID(Sales_Transactions[[#This Row],[Order Date]],2,5),"d")</f>
        <v>3</v>
      </c>
      <c r="F4710" s="2" t="str">
        <f>TEXT(MID(Sales_Transactions[[#This Row],[Order Date]],2,5),"m")</f>
        <v>8</v>
      </c>
      <c r="G4710" s="2" t="str">
        <f>TEXT(MID(Sales_Transactions[[#This Row],[Order Date]],2,5),"yyy")</f>
        <v>2010</v>
      </c>
      <c r="H4710" s="2" t="str">
        <f>TEXT(MID(Sales_Transactions[[#This Row],[Order Date]],2,5),"yyy/m")</f>
        <v>2010/8</v>
      </c>
      <c r="I4710" t="s">
        <v>78</v>
      </c>
      <c r="J4710">
        <f t="shared" si="438"/>
        <v>3</v>
      </c>
      <c r="K4710" s="2">
        <v>19</v>
      </c>
      <c r="L4710" s="3">
        <v>506.49</v>
      </c>
      <c r="M4710" s="4">
        <v>0.06</v>
      </c>
      <c r="N4710" s="5" t="s">
        <v>23</v>
      </c>
      <c r="O4710" s="3">
        <v>105.69</v>
      </c>
      <c r="P4710" s="3">
        <v>25.98</v>
      </c>
      <c r="Q4710" s="3">
        <v>5.37</v>
      </c>
      <c r="R4710" s="5" t="s">
        <v>2703</v>
      </c>
      <c r="S4710" s="5" t="s">
        <v>376</v>
      </c>
      <c r="T4710" s="5" t="str">
        <f t="shared" si="439"/>
        <v>Karen Seio</v>
      </c>
      <c r="U4710" t="s">
        <v>855</v>
      </c>
      <c r="V4710" s="5" t="s">
        <v>37</v>
      </c>
      <c r="W4710" s="5" t="s">
        <v>28</v>
      </c>
      <c r="X4710" s="5" t="s">
        <v>38</v>
      </c>
      <c r="Y4710" s="5" t="s">
        <v>250</v>
      </c>
      <c r="Z4710" s="5" t="s">
        <v>56</v>
      </c>
      <c r="AA4710" s="4">
        <v>0.5</v>
      </c>
      <c r="AB4710" s="1">
        <v>40395</v>
      </c>
      <c r="AC4710" s="1">
        <v>19561</v>
      </c>
      <c r="AD4710">
        <f t="shared" si="440"/>
        <v>2</v>
      </c>
      <c r="AE4710">
        <f t="shared" ca="1" si="441"/>
        <v>71</v>
      </c>
      <c r="AF4710" t="str">
        <f t="shared" ca="1" si="442"/>
        <v>Over 65</v>
      </c>
      <c r="AG4710" s="3">
        <f t="shared" si="443"/>
        <v>1.6491795789473684</v>
      </c>
      <c r="AH4710" t="str">
        <f>_xlfn.IFNA(VLOOKUP(Sales_Transactions[[#This Row],[Order ID]],Returned_Items[#All],2,FALSE),"Not Returned")</f>
        <v>Not Returned</v>
      </c>
    </row>
    <row r="4711" spans="1:34" x14ac:dyDescent="0.25">
      <c r="A4711">
        <v>53605</v>
      </c>
      <c r="C4711" t="s">
        <v>1051</v>
      </c>
      <c r="D4711" s="2" t="str">
        <f>TEXT(MID(Sales_Transactions[[#This Row],[Order Date]],2,5),"d/m/yyy")</f>
        <v>3/8/2010</v>
      </c>
      <c r="E4711" s="2" t="str">
        <f>TEXT(MID(Sales_Transactions[[#This Row],[Order Date]],2,5),"d")</f>
        <v>3</v>
      </c>
      <c r="F4711" s="2" t="str">
        <f>TEXT(MID(Sales_Transactions[[#This Row],[Order Date]],2,5),"m")</f>
        <v>8</v>
      </c>
      <c r="G4711" s="2" t="str">
        <f>TEXT(MID(Sales_Transactions[[#This Row],[Order Date]],2,5),"yyy")</f>
        <v>2010</v>
      </c>
      <c r="H4711" s="2" t="str">
        <f>TEXT(MID(Sales_Transactions[[#This Row],[Order Date]],2,5),"yyy/m")</f>
        <v>2010/8</v>
      </c>
      <c r="I4711" t="s">
        <v>78</v>
      </c>
      <c r="J4711">
        <f t="shared" si="438"/>
        <v>3</v>
      </c>
      <c r="K4711" s="2">
        <v>48</v>
      </c>
      <c r="L4711" s="3">
        <v>8367.68</v>
      </c>
      <c r="M4711" s="4">
        <v>0.06</v>
      </c>
      <c r="N4711" s="5" t="s">
        <v>34</v>
      </c>
      <c r="O4711" s="3">
        <v>886.35</v>
      </c>
      <c r="P4711" s="3">
        <v>170.98</v>
      </c>
      <c r="Q4711" s="3">
        <v>35.89</v>
      </c>
      <c r="R4711" s="5" t="s">
        <v>2703</v>
      </c>
      <c r="S4711" s="5" t="s">
        <v>376</v>
      </c>
      <c r="T4711" s="5" t="str">
        <f t="shared" si="439"/>
        <v>Karen Seio</v>
      </c>
      <c r="U4711" t="s">
        <v>855</v>
      </c>
      <c r="V4711" s="5" t="s">
        <v>37</v>
      </c>
      <c r="W4711" s="5" t="s">
        <v>57</v>
      </c>
      <c r="X4711" s="5" t="s">
        <v>104</v>
      </c>
      <c r="Y4711" s="5" t="s">
        <v>1688</v>
      </c>
      <c r="Z4711" s="5" t="s">
        <v>106</v>
      </c>
      <c r="AA4711" s="4">
        <v>0.66</v>
      </c>
      <c r="AB4711" s="1">
        <v>40395</v>
      </c>
      <c r="AC4711" s="1">
        <v>19240</v>
      </c>
      <c r="AD4711">
        <f t="shared" si="440"/>
        <v>2</v>
      </c>
      <c r="AE4711">
        <f t="shared" ca="1" si="441"/>
        <v>71</v>
      </c>
      <c r="AF4711" t="str">
        <f t="shared" ca="1" si="442"/>
        <v>Over 65</v>
      </c>
      <c r="AG4711" s="3">
        <f t="shared" si="443"/>
        <v>4.3076544166666659</v>
      </c>
      <c r="AH4711" t="str">
        <f>_xlfn.IFNA(VLOOKUP(Sales_Transactions[[#This Row],[Order ID]],Returned_Items[#All],2,FALSE),"Not Returned")</f>
        <v>Not Returned</v>
      </c>
    </row>
    <row r="4712" spans="1:34" x14ac:dyDescent="0.25">
      <c r="A4712">
        <v>53605</v>
      </c>
      <c r="C4712" t="s">
        <v>1051</v>
      </c>
      <c r="D4712" s="2" t="str">
        <f>TEXT(MID(Sales_Transactions[[#This Row],[Order Date]],2,5),"d/m/yyy")</f>
        <v>3/8/2010</v>
      </c>
      <c r="E4712" s="2" t="str">
        <f>TEXT(MID(Sales_Transactions[[#This Row],[Order Date]],2,5),"d")</f>
        <v>3</v>
      </c>
      <c r="F4712" s="2" t="str">
        <f>TEXT(MID(Sales_Transactions[[#This Row],[Order Date]],2,5),"m")</f>
        <v>8</v>
      </c>
      <c r="G4712" s="2" t="str">
        <f>TEXT(MID(Sales_Transactions[[#This Row],[Order Date]],2,5),"yyy")</f>
        <v>2010</v>
      </c>
      <c r="H4712" s="2" t="str">
        <f>TEXT(MID(Sales_Transactions[[#This Row],[Order Date]],2,5),"yyy/m")</f>
        <v>2010/8</v>
      </c>
      <c r="I4712" t="s">
        <v>78</v>
      </c>
      <c r="J4712">
        <f t="shared" si="438"/>
        <v>3</v>
      </c>
      <c r="K4712" s="2">
        <v>1</v>
      </c>
      <c r="L4712" s="3">
        <v>74.31</v>
      </c>
      <c r="M4712" s="4">
        <v>7.0000000000000007E-2</v>
      </c>
      <c r="N4712" s="5" t="s">
        <v>23</v>
      </c>
      <c r="O4712" s="3">
        <v>-73.099999999999994</v>
      </c>
      <c r="P4712" s="3">
        <v>41.47</v>
      </c>
      <c r="Q4712" s="3">
        <v>34.200000000000003</v>
      </c>
      <c r="R4712" s="5" t="s">
        <v>2703</v>
      </c>
      <c r="S4712" s="5" t="s">
        <v>376</v>
      </c>
      <c r="T4712" s="5" t="str">
        <f t="shared" si="439"/>
        <v>Karen Seio</v>
      </c>
      <c r="U4712" t="s">
        <v>855</v>
      </c>
      <c r="V4712" s="5" t="s">
        <v>37</v>
      </c>
      <c r="W4712" s="5" t="s">
        <v>57</v>
      </c>
      <c r="X4712" s="5" t="s">
        <v>58</v>
      </c>
      <c r="Y4712" s="5" t="s">
        <v>399</v>
      </c>
      <c r="Z4712" s="5" t="s">
        <v>84</v>
      </c>
      <c r="AA4712" s="4">
        <v>0.73</v>
      </c>
      <c r="AB4712" s="1">
        <v>40395</v>
      </c>
      <c r="AC4712" s="1">
        <v>19016</v>
      </c>
      <c r="AD4712">
        <f t="shared" si="440"/>
        <v>2</v>
      </c>
      <c r="AE4712">
        <f t="shared" ca="1" si="441"/>
        <v>72</v>
      </c>
      <c r="AF4712" t="str">
        <f t="shared" ca="1" si="442"/>
        <v>Over 65</v>
      </c>
      <c r="AG4712" s="3">
        <f t="shared" si="443"/>
        <v>75.640971000000008</v>
      </c>
      <c r="AH4712" t="str">
        <f>_xlfn.IFNA(VLOOKUP(Sales_Transactions[[#This Row],[Order ID]],Returned_Items[#All],2,FALSE),"Not Returned")</f>
        <v>Not Returned</v>
      </c>
    </row>
    <row r="4713" spans="1:34" x14ac:dyDescent="0.25">
      <c r="A4713">
        <v>53891</v>
      </c>
      <c r="C4713" t="s">
        <v>1656</v>
      </c>
      <c r="D4713" s="2" t="str">
        <f>TEXT(MID(Sales_Transactions[[#This Row],[Order Date]],2,5),"d/m/yyy")</f>
        <v>22/1/2009</v>
      </c>
      <c r="E4713" s="2" t="str">
        <f>TEXT(MID(Sales_Transactions[[#This Row],[Order Date]],2,5),"d")</f>
        <v>22</v>
      </c>
      <c r="F4713" s="2" t="str">
        <f>TEXT(MID(Sales_Transactions[[#This Row],[Order Date]],2,5),"m")</f>
        <v>1</v>
      </c>
      <c r="G4713" s="2" t="str">
        <f>TEXT(MID(Sales_Transactions[[#This Row],[Order Date]],2,5),"yyy")</f>
        <v>2009</v>
      </c>
      <c r="H4713" s="2" t="str">
        <f>TEXT(MID(Sales_Transactions[[#This Row],[Order Date]],2,5),"yyy/m")</f>
        <v>2009/1</v>
      </c>
      <c r="I4713" t="s">
        <v>33</v>
      </c>
      <c r="J4713">
        <f t="shared" si="438"/>
        <v>4</v>
      </c>
      <c r="K4713" s="2">
        <v>27</v>
      </c>
      <c r="L4713" s="3">
        <v>4584.7299999999996</v>
      </c>
      <c r="M4713" s="4">
        <v>7.0000000000000007E-2</v>
      </c>
      <c r="N4713" s="5" t="s">
        <v>23</v>
      </c>
      <c r="O4713" s="3">
        <v>812.38</v>
      </c>
      <c r="P4713" s="3">
        <v>179.99</v>
      </c>
      <c r="Q4713" s="3">
        <v>19.989999999999998</v>
      </c>
      <c r="R4713" s="5" t="s">
        <v>1773</v>
      </c>
      <c r="S4713" s="5" t="s">
        <v>1884</v>
      </c>
      <c r="T4713" s="5" t="str">
        <f t="shared" si="439"/>
        <v>Nathan Mautz</v>
      </c>
      <c r="U4713" t="s">
        <v>855</v>
      </c>
      <c r="V4713" s="5" t="s">
        <v>74</v>
      </c>
      <c r="W4713" s="5" t="s">
        <v>48</v>
      </c>
      <c r="X4713" s="5" t="s">
        <v>87</v>
      </c>
      <c r="Y4713" s="5" t="s">
        <v>1402</v>
      </c>
      <c r="Z4713" s="5" t="s">
        <v>43</v>
      </c>
      <c r="AA4713" s="4">
        <v>0.48</v>
      </c>
      <c r="AB4713" s="1">
        <v>39836</v>
      </c>
      <c r="AC4713" s="1">
        <v>19177</v>
      </c>
      <c r="AD4713">
        <f t="shared" si="440"/>
        <v>1</v>
      </c>
      <c r="AE4713">
        <f t="shared" ca="1" si="441"/>
        <v>72</v>
      </c>
      <c r="AF4713" t="str">
        <f t="shared" ca="1" si="442"/>
        <v>Over 65</v>
      </c>
      <c r="AG4713" s="3">
        <f t="shared" si="443"/>
        <v>7.4020002592592604</v>
      </c>
      <c r="AH4713" t="str">
        <f>_xlfn.IFNA(VLOOKUP(Sales_Transactions[[#This Row],[Order ID]],Returned_Items[#All],2,FALSE),"Not Returned")</f>
        <v>Not Returned</v>
      </c>
    </row>
    <row r="4714" spans="1:34" x14ac:dyDescent="0.25">
      <c r="A4714">
        <v>53891</v>
      </c>
      <c r="C4714" t="s">
        <v>1656</v>
      </c>
      <c r="D4714" s="2" t="str">
        <f>TEXT(MID(Sales_Transactions[[#This Row],[Order Date]],2,5),"d/m/yyy")</f>
        <v>22/1/2009</v>
      </c>
      <c r="E4714" s="2" t="str">
        <f>TEXT(MID(Sales_Transactions[[#This Row],[Order Date]],2,5),"d")</f>
        <v>22</v>
      </c>
      <c r="F4714" s="2" t="str">
        <f>TEXT(MID(Sales_Transactions[[#This Row],[Order Date]],2,5),"m")</f>
        <v>1</v>
      </c>
      <c r="G4714" s="2" t="str">
        <f>TEXT(MID(Sales_Transactions[[#This Row],[Order Date]],2,5),"yyy")</f>
        <v>2009</v>
      </c>
      <c r="H4714" s="2" t="str">
        <f>TEXT(MID(Sales_Transactions[[#This Row],[Order Date]],2,5),"yyy/m")</f>
        <v>2009/1</v>
      </c>
      <c r="I4714" t="s">
        <v>33</v>
      </c>
      <c r="J4714">
        <f t="shared" si="438"/>
        <v>4</v>
      </c>
      <c r="K4714" s="2">
        <v>44</v>
      </c>
      <c r="L4714" s="3">
        <v>4039.72</v>
      </c>
      <c r="M4714" s="4">
        <v>0.02</v>
      </c>
      <c r="N4714" s="5" t="s">
        <v>67</v>
      </c>
      <c r="O4714" s="3">
        <v>-237.6</v>
      </c>
      <c r="P4714" s="3">
        <v>92.23</v>
      </c>
      <c r="Q4714" s="3">
        <v>39.61</v>
      </c>
      <c r="R4714" s="5" t="s">
        <v>1773</v>
      </c>
      <c r="S4714" s="5" t="s">
        <v>1884</v>
      </c>
      <c r="T4714" s="5" t="str">
        <f t="shared" si="439"/>
        <v>Nathan Mautz</v>
      </c>
      <c r="U4714" t="s">
        <v>855</v>
      </c>
      <c r="V4714" s="5" t="s">
        <v>74</v>
      </c>
      <c r="W4714" s="5" t="s">
        <v>57</v>
      </c>
      <c r="X4714" s="5" t="s">
        <v>58</v>
      </c>
      <c r="Y4714" s="5" t="s">
        <v>213</v>
      </c>
      <c r="Z4714" s="5" t="s">
        <v>56</v>
      </c>
      <c r="AA4714" s="4">
        <v>0.67</v>
      </c>
      <c r="AB4714" s="1">
        <v>39836</v>
      </c>
      <c r="AC4714" s="1">
        <v>19333</v>
      </c>
      <c r="AD4714">
        <f t="shared" si="440"/>
        <v>1</v>
      </c>
      <c r="AE4714">
        <f t="shared" ca="1" si="441"/>
        <v>71</v>
      </c>
      <c r="AF4714" t="str">
        <f t="shared" ca="1" si="442"/>
        <v>Over 65</v>
      </c>
      <c r="AG4714" s="3">
        <f t="shared" si="443"/>
        <v>2.9959444090909089</v>
      </c>
      <c r="AH4714" t="str">
        <f>_xlfn.IFNA(VLOOKUP(Sales_Transactions[[#This Row],[Order ID]],Returned_Items[#All],2,FALSE),"Not Returned")</f>
        <v>Not Returned</v>
      </c>
    </row>
    <row r="4715" spans="1:34" x14ac:dyDescent="0.25">
      <c r="A4715">
        <v>53891</v>
      </c>
      <c r="C4715" t="s">
        <v>1656</v>
      </c>
      <c r="D4715" s="2" t="str">
        <f>TEXT(MID(Sales_Transactions[[#This Row],[Order Date]],2,5),"d/m/yyy")</f>
        <v>22/1/2009</v>
      </c>
      <c r="E4715" s="2" t="str">
        <f>TEXT(MID(Sales_Transactions[[#This Row],[Order Date]],2,5),"d")</f>
        <v>22</v>
      </c>
      <c r="F4715" s="2" t="str">
        <f>TEXT(MID(Sales_Transactions[[#This Row],[Order Date]],2,5),"m")</f>
        <v>1</v>
      </c>
      <c r="G4715" s="2" t="str">
        <f>TEXT(MID(Sales_Transactions[[#This Row],[Order Date]],2,5),"yyy")</f>
        <v>2009</v>
      </c>
      <c r="H4715" s="2" t="str">
        <f>TEXT(MID(Sales_Transactions[[#This Row],[Order Date]],2,5),"yyy/m")</f>
        <v>2009/1</v>
      </c>
      <c r="I4715" t="s">
        <v>33</v>
      </c>
      <c r="J4715">
        <f t="shared" si="438"/>
        <v>4</v>
      </c>
      <c r="K4715" s="2">
        <v>25</v>
      </c>
      <c r="L4715" s="3">
        <v>2570.944</v>
      </c>
      <c r="M4715" s="4">
        <v>0.03</v>
      </c>
      <c r="N4715" s="5" t="s">
        <v>67</v>
      </c>
      <c r="O4715" s="3">
        <v>553.36</v>
      </c>
      <c r="P4715" s="3">
        <v>115.99</v>
      </c>
      <c r="Q4715" s="3">
        <v>5.92</v>
      </c>
      <c r="R4715" s="5" t="s">
        <v>1773</v>
      </c>
      <c r="S4715" s="5" t="s">
        <v>1884</v>
      </c>
      <c r="T4715" s="5" t="str">
        <f t="shared" si="439"/>
        <v>Nathan Mautz</v>
      </c>
      <c r="U4715" t="s">
        <v>855</v>
      </c>
      <c r="V4715" s="5" t="s">
        <v>74</v>
      </c>
      <c r="W4715" s="5" t="s">
        <v>48</v>
      </c>
      <c r="X4715" s="5" t="s">
        <v>49</v>
      </c>
      <c r="Y4715" s="5" t="s">
        <v>1719</v>
      </c>
      <c r="Z4715" s="5" t="s">
        <v>43</v>
      </c>
      <c r="AA4715" s="4">
        <v>0.57999999999999996</v>
      </c>
      <c r="AB4715" s="1">
        <v>39836</v>
      </c>
      <c r="AC4715" s="1">
        <v>19154</v>
      </c>
      <c r="AD4715">
        <f t="shared" si="440"/>
        <v>1</v>
      </c>
      <c r="AE4715">
        <f t="shared" ca="1" si="441"/>
        <v>72</v>
      </c>
      <c r="AF4715" t="str">
        <f t="shared" ca="1" si="442"/>
        <v>Over 65</v>
      </c>
      <c r="AG4715" s="3">
        <f t="shared" si="443"/>
        <v>4.8750081200000004</v>
      </c>
      <c r="AH4715" t="str">
        <f>_xlfn.IFNA(VLOOKUP(Sales_Transactions[[#This Row],[Order ID]],Returned_Items[#All],2,FALSE),"Not Returned")</f>
        <v>Not Returned</v>
      </c>
    </row>
    <row r="4716" spans="1:34" x14ac:dyDescent="0.25">
      <c r="A4716">
        <v>55460</v>
      </c>
      <c r="C4716" t="s">
        <v>942</v>
      </c>
      <c r="D4716" s="2" t="str">
        <f>TEXT(MID(Sales_Transactions[[#This Row],[Order Date]],2,5),"d/m/yyy")</f>
        <v>26/5/2012</v>
      </c>
      <c r="E4716" s="2" t="str">
        <f>TEXT(MID(Sales_Transactions[[#This Row],[Order Date]],2,5),"d")</f>
        <v>26</v>
      </c>
      <c r="F4716" s="2" t="str">
        <f>TEXT(MID(Sales_Transactions[[#This Row],[Order Date]],2,5),"m")</f>
        <v>5</v>
      </c>
      <c r="G4716" s="2" t="str">
        <f>TEXT(MID(Sales_Transactions[[#This Row],[Order Date]],2,5),"yyy")</f>
        <v>2012</v>
      </c>
      <c r="H4716" s="2" t="str">
        <f>TEXT(MID(Sales_Transactions[[#This Row],[Order Date]],2,5),"yyy/m")</f>
        <v>2012/5</v>
      </c>
      <c r="I4716" t="s">
        <v>33</v>
      </c>
      <c r="J4716">
        <f t="shared" si="438"/>
        <v>4</v>
      </c>
      <c r="K4716" s="2">
        <v>49</v>
      </c>
      <c r="L4716" s="3">
        <v>1944.87</v>
      </c>
      <c r="M4716" s="4">
        <v>0.06</v>
      </c>
      <c r="N4716" s="5" t="s">
        <v>23</v>
      </c>
      <c r="O4716" s="3">
        <v>496.43</v>
      </c>
      <c r="P4716" s="3">
        <v>41.71</v>
      </c>
      <c r="Q4716" s="3">
        <v>4.5</v>
      </c>
      <c r="R4716" s="5" t="s">
        <v>1561</v>
      </c>
      <c r="S4716" s="5" t="s">
        <v>191</v>
      </c>
      <c r="T4716" s="5" t="str">
        <f t="shared" si="439"/>
        <v>Patrick Jones</v>
      </c>
      <c r="U4716" t="s">
        <v>855</v>
      </c>
      <c r="V4716" s="5" t="s">
        <v>74</v>
      </c>
      <c r="W4716" s="5" t="s">
        <v>28</v>
      </c>
      <c r="X4716" s="5" t="s">
        <v>38</v>
      </c>
      <c r="Y4716" s="5" t="s">
        <v>1315</v>
      </c>
      <c r="Z4716" s="5" t="s">
        <v>43</v>
      </c>
      <c r="AA4716" s="4">
        <v>0.56000000000000005</v>
      </c>
      <c r="AB4716" s="1">
        <v>41057</v>
      </c>
      <c r="AC4716" s="1">
        <v>18888</v>
      </c>
      <c r="AD4716">
        <f t="shared" si="440"/>
        <v>2</v>
      </c>
      <c r="AE4716">
        <f t="shared" ca="1" si="441"/>
        <v>72</v>
      </c>
      <c r="AF4716" t="str">
        <f t="shared" ca="1" si="442"/>
        <v>Over 65</v>
      </c>
      <c r="AG4716" s="3">
        <f t="shared" si="443"/>
        <v>0.94255048979591849</v>
      </c>
      <c r="AH4716" t="str">
        <f>_xlfn.IFNA(VLOOKUP(Sales_Transactions[[#This Row],[Order ID]],Returned_Items[#All],2,FALSE),"Not Returned")</f>
        <v>Not Returned</v>
      </c>
    </row>
    <row r="4717" spans="1:34" x14ac:dyDescent="0.25">
      <c r="A4717">
        <v>55460</v>
      </c>
      <c r="C4717" t="s">
        <v>942</v>
      </c>
      <c r="D4717" s="2" t="str">
        <f>TEXT(MID(Sales_Transactions[[#This Row],[Order Date]],2,5),"d/m/yyy")</f>
        <v>26/5/2012</v>
      </c>
      <c r="E4717" s="2" t="str">
        <f>TEXT(MID(Sales_Transactions[[#This Row],[Order Date]],2,5),"d")</f>
        <v>26</v>
      </c>
      <c r="F4717" s="2" t="str">
        <f>TEXT(MID(Sales_Transactions[[#This Row],[Order Date]],2,5),"m")</f>
        <v>5</v>
      </c>
      <c r="G4717" s="2" t="str">
        <f>TEXT(MID(Sales_Transactions[[#This Row],[Order Date]],2,5),"yyy")</f>
        <v>2012</v>
      </c>
      <c r="H4717" s="2" t="str">
        <f>TEXT(MID(Sales_Transactions[[#This Row],[Order Date]],2,5),"yyy/m")</f>
        <v>2012/5</v>
      </c>
      <c r="I4717" t="s">
        <v>33</v>
      </c>
      <c r="J4717">
        <f t="shared" si="438"/>
        <v>4</v>
      </c>
      <c r="K4717" s="2">
        <v>12</v>
      </c>
      <c r="L4717" s="3">
        <v>61.82</v>
      </c>
      <c r="M4717" s="4">
        <v>0.1</v>
      </c>
      <c r="N4717" s="5" t="s">
        <v>23</v>
      </c>
      <c r="O4717" s="3">
        <v>-10.45</v>
      </c>
      <c r="P4717" s="3">
        <v>5.34</v>
      </c>
      <c r="Q4717" s="3">
        <v>2.99</v>
      </c>
      <c r="R4717" s="5" t="s">
        <v>1561</v>
      </c>
      <c r="S4717" s="5" t="s">
        <v>191</v>
      </c>
      <c r="T4717" s="5" t="str">
        <f t="shared" si="439"/>
        <v>Patrick Jones</v>
      </c>
      <c r="U4717" t="s">
        <v>855</v>
      </c>
      <c r="V4717" s="5" t="s">
        <v>74</v>
      </c>
      <c r="W4717" s="5" t="s">
        <v>28</v>
      </c>
      <c r="X4717" s="5" t="s">
        <v>41</v>
      </c>
      <c r="Y4717" s="5" t="s">
        <v>667</v>
      </c>
      <c r="Z4717" s="5" t="s">
        <v>43</v>
      </c>
      <c r="AA4717" s="4">
        <v>0.38</v>
      </c>
      <c r="AB4717" s="1">
        <v>41056</v>
      </c>
      <c r="AC4717" s="1">
        <v>29026</v>
      </c>
      <c r="AD4717">
        <f t="shared" si="440"/>
        <v>1</v>
      </c>
      <c r="AE4717">
        <f t="shared" ca="1" si="441"/>
        <v>45</v>
      </c>
      <c r="AF4717" t="str">
        <f t="shared" ca="1" si="442"/>
        <v>18-64</v>
      </c>
      <c r="AG4717" s="3">
        <f t="shared" si="443"/>
        <v>0.69372166666666668</v>
      </c>
      <c r="AH4717" t="str">
        <f>_xlfn.IFNA(VLOOKUP(Sales_Transactions[[#This Row],[Order ID]],Returned_Items[#All],2,FALSE),"Not Returned")</f>
        <v>Not Returned</v>
      </c>
    </row>
    <row r="4718" spans="1:34" x14ac:dyDescent="0.25">
      <c r="A4718">
        <v>55877</v>
      </c>
      <c r="C4718" t="s">
        <v>747</v>
      </c>
      <c r="D4718" s="2" t="str">
        <f>TEXT(MID(Sales_Transactions[[#This Row],[Order Date]],2,5),"d/m/yyy")</f>
        <v>2/2/2010</v>
      </c>
      <c r="E4718" s="2" t="str">
        <f>TEXT(MID(Sales_Transactions[[#This Row],[Order Date]],2,5),"d")</f>
        <v>2</v>
      </c>
      <c r="F4718" s="2" t="str">
        <f>TEXT(MID(Sales_Transactions[[#This Row],[Order Date]],2,5),"m")</f>
        <v>2</v>
      </c>
      <c r="G4718" s="2" t="str">
        <f>TEXT(MID(Sales_Transactions[[#This Row],[Order Date]],2,5),"yyy")</f>
        <v>2010</v>
      </c>
      <c r="H4718" s="2" t="str">
        <f>TEXT(MID(Sales_Transactions[[#This Row],[Order Date]],2,5),"yyy/m")</f>
        <v>2010/2</v>
      </c>
      <c r="I4718" t="s">
        <v>52</v>
      </c>
      <c r="J4718">
        <f t="shared" si="438"/>
        <v>1</v>
      </c>
      <c r="K4718" s="2">
        <v>40</v>
      </c>
      <c r="L4718" s="3">
        <v>144.28</v>
      </c>
      <c r="M4718" s="4">
        <v>0.01</v>
      </c>
      <c r="N4718" s="5" t="s">
        <v>67</v>
      </c>
      <c r="O4718" s="3">
        <v>52.94</v>
      </c>
      <c r="P4718" s="3">
        <v>3.08</v>
      </c>
      <c r="Q4718" s="3">
        <v>0.99</v>
      </c>
      <c r="R4718" s="5" t="s">
        <v>2226</v>
      </c>
      <c r="S4718" s="5" t="s">
        <v>3223</v>
      </c>
      <c r="T4718" s="5" t="str">
        <f t="shared" si="439"/>
        <v>Erin Mull</v>
      </c>
      <c r="U4718" t="s">
        <v>855</v>
      </c>
      <c r="V4718" s="5" t="s">
        <v>47</v>
      </c>
      <c r="W4718" s="5" t="s">
        <v>28</v>
      </c>
      <c r="X4718" s="5" t="s">
        <v>115</v>
      </c>
      <c r="Y4718" s="5" t="s">
        <v>3128</v>
      </c>
      <c r="Z4718" s="5" t="s">
        <v>43</v>
      </c>
      <c r="AA4718" s="4">
        <v>0.37</v>
      </c>
      <c r="AB4718" s="1">
        <v>40213</v>
      </c>
      <c r="AC4718" s="1">
        <v>29026</v>
      </c>
      <c r="AD4718">
        <f t="shared" si="440"/>
        <v>2</v>
      </c>
      <c r="AE4718">
        <f t="shared" ca="1" si="441"/>
        <v>45</v>
      </c>
      <c r="AF4718" t="str">
        <f t="shared" ca="1" si="442"/>
        <v>18-64</v>
      </c>
      <c r="AG4718" s="3">
        <f t="shared" si="443"/>
        <v>0.10174229999999999</v>
      </c>
      <c r="AH4718" t="str">
        <f>_xlfn.IFNA(VLOOKUP(Sales_Transactions[[#This Row],[Order ID]],Returned_Items[#All],2,FALSE),"Not Returned")</f>
        <v>Returned</v>
      </c>
    </row>
    <row r="4719" spans="1:34" x14ac:dyDescent="0.25">
      <c r="A4719">
        <v>55877</v>
      </c>
      <c r="C4719" t="s">
        <v>747</v>
      </c>
      <c r="D4719" s="2" t="str">
        <f>TEXT(MID(Sales_Transactions[[#This Row],[Order Date]],2,5),"d/m/yyy")</f>
        <v>2/2/2010</v>
      </c>
      <c r="E4719" s="2" t="str">
        <f>TEXT(MID(Sales_Transactions[[#This Row],[Order Date]],2,5),"d")</f>
        <v>2</v>
      </c>
      <c r="F4719" s="2" t="str">
        <f>TEXT(MID(Sales_Transactions[[#This Row],[Order Date]],2,5),"m")</f>
        <v>2</v>
      </c>
      <c r="G4719" s="2" t="str">
        <f>TEXT(MID(Sales_Transactions[[#This Row],[Order Date]],2,5),"yyy")</f>
        <v>2010</v>
      </c>
      <c r="H4719" s="2" t="str">
        <f>TEXT(MID(Sales_Transactions[[#This Row],[Order Date]],2,5),"yyy/m")</f>
        <v>2010/2</v>
      </c>
      <c r="I4719" t="s">
        <v>52</v>
      </c>
      <c r="J4719">
        <f t="shared" si="438"/>
        <v>1</v>
      </c>
      <c r="K4719" s="2">
        <v>19</v>
      </c>
      <c r="L4719" s="3">
        <v>126.53</v>
      </c>
      <c r="M4719" s="4">
        <v>0.03</v>
      </c>
      <c r="N4719" s="5" t="s">
        <v>23</v>
      </c>
      <c r="O4719" s="3">
        <v>-73.38</v>
      </c>
      <c r="P4719" s="3">
        <v>5.98</v>
      </c>
      <c r="Q4719" s="3">
        <v>7.5</v>
      </c>
      <c r="R4719" s="5" t="s">
        <v>2226</v>
      </c>
      <c r="S4719" s="5" t="s">
        <v>3223</v>
      </c>
      <c r="T4719" s="5" t="str">
        <f t="shared" si="439"/>
        <v>Erin Mull</v>
      </c>
      <c r="U4719" t="s">
        <v>855</v>
      </c>
      <c r="V4719" s="5" t="s">
        <v>47</v>
      </c>
      <c r="W4719" s="5" t="s">
        <v>28</v>
      </c>
      <c r="X4719" s="5" t="s">
        <v>75</v>
      </c>
      <c r="Y4719" s="5" t="s">
        <v>975</v>
      </c>
      <c r="Z4719" s="5" t="s">
        <v>43</v>
      </c>
      <c r="AA4719" s="4">
        <v>0.4</v>
      </c>
      <c r="AB4719" s="1">
        <v>40212</v>
      </c>
      <c r="AC4719" s="1">
        <v>29367</v>
      </c>
      <c r="AD4719">
        <f t="shared" si="440"/>
        <v>1</v>
      </c>
      <c r="AE4719">
        <f t="shared" ca="1" si="441"/>
        <v>44</v>
      </c>
      <c r="AF4719" t="str">
        <f t="shared" ca="1" si="442"/>
        <v>18-64</v>
      </c>
      <c r="AG4719" s="3">
        <f t="shared" si="443"/>
        <v>0.70937926315789479</v>
      </c>
      <c r="AH4719" t="str">
        <f>_xlfn.IFNA(VLOOKUP(Sales_Transactions[[#This Row],[Order ID]],Returned_Items[#All],2,FALSE),"Not Returned")</f>
        <v>Returned</v>
      </c>
    </row>
    <row r="4720" spans="1:34" x14ac:dyDescent="0.25">
      <c r="A4720">
        <v>56647</v>
      </c>
      <c r="C4720" t="s">
        <v>1736</v>
      </c>
      <c r="D4720" s="2" t="str">
        <f>TEXT(MID(Sales_Transactions[[#This Row],[Order Date]],2,5),"d/m/yyy")</f>
        <v>3/8/2011</v>
      </c>
      <c r="E4720" s="2" t="str">
        <f>TEXT(MID(Sales_Transactions[[#This Row],[Order Date]],2,5),"d")</f>
        <v>3</v>
      </c>
      <c r="F4720" s="2" t="str">
        <f>TEXT(MID(Sales_Transactions[[#This Row],[Order Date]],2,5),"m")</f>
        <v>8</v>
      </c>
      <c r="G4720" s="2" t="str">
        <f>TEXT(MID(Sales_Transactions[[#This Row],[Order Date]],2,5),"yyy")</f>
        <v>2011</v>
      </c>
      <c r="H4720" s="2" t="str">
        <f>TEXT(MID(Sales_Transactions[[#This Row],[Order Date]],2,5),"yyy/m")</f>
        <v>2011/8</v>
      </c>
      <c r="I4720" t="s">
        <v>78</v>
      </c>
      <c r="J4720">
        <f t="shared" si="438"/>
        <v>3</v>
      </c>
      <c r="K4720" s="2">
        <v>41</v>
      </c>
      <c r="L4720" s="3">
        <v>417.53</v>
      </c>
      <c r="M4720" s="4">
        <v>0.02</v>
      </c>
      <c r="N4720" s="5" t="s">
        <v>23</v>
      </c>
      <c r="O4720" s="3">
        <v>-309.06</v>
      </c>
      <c r="P4720" s="3">
        <v>9.98</v>
      </c>
      <c r="Q4720" s="3">
        <v>12.52</v>
      </c>
      <c r="R4720" s="5" t="s">
        <v>1576</v>
      </c>
      <c r="S4720" s="5" t="s">
        <v>2111</v>
      </c>
      <c r="T4720" s="5" t="str">
        <f t="shared" si="439"/>
        <v>Tony Sayre</v>
      </c>
      <c r="U4720" t="s">
        <v>855</v>
      </c>
      <c r="V4720" s="5" t="s">
        <v>74</v>
      </c>
      <c r="W4720" s="5" t="s">
        <v>57</v>
      </c>
      <c r="X4720" s="5" t="s">
        <v>58</v>
      </c>
      <c r="Y4720" s="5" t="s">
        <v>2404</v>
      </c>
      <c r="Z4720" s="5" t="s">
        <v>43</v>
      </c>
      <c r="AA4720" s="4">
        <v>0.56999999999999995</v>
      </c>
      <c r="AB4720" s="1">
        <v>40759</v>
      </c>
      <c r="AC4720" s="1">
        <v>29326</v>
      </c>
      <c r="AD4720">
        <f t="shared" si="440"/>
        <v>1</v>
      </c>
      <c r="AE4720">
        <f t="shared" ca="1" si="441"/>
        <v>44</v>
      </c>
      <c r="AF4720" t="str">
        <f t="shared" ca="1" si="442"/>
        <v>18-64</v>
      </c>
      <c r="AG4720" s="3">
        <f t="shared" si="443"/>
        <v>0.54873180487804885</v>
      </c>
      <c r="AH4720" t="str">
        <f>_xlfn.IFNA(VLOOKUP(Sales_Transactions[[#This Row],[Order ID]],Returned_Items[#All],2,FALSE),"Not Returned")</f>
        <v>Not Returned</v>
      </c>
    </row>
    <row r="4721" spans="1:34" x14ac:dyDescent="0.25">
      <c r="A4721">
        <v>57475</v>
      </c>
      <c r="C4721" t="s">
        <v>2050</v>
      </c>
      <c r="D4721" s="2" t="str">
        <f>TEXT(MID(Sales_Transactions[[#This Row],[Order Date]],2,5),"d/m/yyy")</f>
        <v>4/10/2010</v>
      </c>
      <c r="E4721" s="2" t="str">
        <f>TEXT(MID(Sales_Transactions[[#This Row],[Order Date]],2,5),"d")</f>
        <v>4</v>
      </c>
      <c r="F4721" s="2" t="str">
        <f>TEXT(MID(Sales_Transactions[[#This Row],[Order Date]],2,5),"m")</f>
        <v>10</v>
      </c>
      <c r="G4721" s="2" t="str">
        <f>TEXT(MID(Sales_Transactions[[#This Row],[Order Date]],2,5),"yyy")</f>
        <v>2010</v>
      </c>
      <c r="H4721" s="2" t="str">
        <f>TEXT(MID(Sales_Transactions[[#This Row],[Order Date]],2,5),"yyy/m")</f>
        <v>2010/10</v>
      </c>
      <c r="I4721" t="s">
        <v>22</v>
      </c>
      <c r="J4721">
        <f t="shared" si="438"/>
        <v>2</v>
      </c>
      <c r="K4721" s="2">
        <v>32</v>
      </c>
      <c r="L4721" s="3">
        <v>167.07</v>
      </c>
      <c r="M4721" s="4">
        <v>0.04</v>
      </c>
      <c r="N4721" s="5" t="s">
        <v>23</v>
      </c>
      <c r="O4721" s="3">
        <v>-93.23</v>
      </c>
      <c r="P4721" s="3">
        <v>4.91</v>
      </c>
      <c r="Q4721" s="3">
        <v>5.68</v>
      </c>
      <c r="R4721" s="5" t="s">
        <v>1576</v>
      </c>
      <c r="S4721" s="5" t="s">
        <v>2111</v>
      </c>
      <c r="T4721" s="5" t="str">
        <f t="shared" si="439"/>
        <v>Tony Sayre</v>
      </c>
      <c r="U4721" t="s">
        <v>855</v>
      </c>
      <c r="V4721" s="5" t="s">
        <v>74</v>
      </c>
      <c r="W4721" s="5" t="s">
        <v>28</v>
      </c>
      <c r="X4721" s="5" t="s">
        <v>41</v>
      </c>
      <c r="Y4721" s="5" t="s">
        <v>2403</v>
      </c>
      <c r="Z4721" s="5" t="s">
        <v>43</v>
      </c>
      <c r="AA4721" s="4">
        <v>0.36</v>
      </c>
      <c r="AB4721" s="1">
        <v>40462</v>
      </c>
      <c r="AC4721" s="1">
        <v>29415</v>
      </c>
      <c r="AD4721">
        <f t="shared" si="440"/>
        <v>7</v>
      </c>
      <c r="AE4721">
        <f t="shared" ca="1" si="441"/>
        <v>44</v>
      </c>
      <c r="AF4721" t="str">
        <f t="shared" ca="1" si="442"/>
        <v>18-64</v>
      </c>
      <c r="AG4721" s="3">
        <f t="shared" si="443"/>
        <v>0.33087612499999997</v>
      </c>
      <c r="AH4721" t="str">
        <f>_xlfn.IFNA(VLOOKUP(Sales_Transactions[[#This Row],[Order ID]],Returned_Items[#All],2,FALSE),"Not Returned")</f>
        <v>Not Returned</v>
      </c>
    </row>
    <row r="4722" spans="1:34" x14ac:dyDescent="0.25">
      <c r="A4722">
        <v>57475</v>
      </c>
      <c r="C4722" t="s">
        <v>2050</v>
      </c>
      <c r="D4722" s="2" t="str">
        <f>TEXT(MID(Sales_Transactions[[#This Row],[Order Date]],2,5),"d/m/yyy")</f>
        <v>4/10/2010</v>
      </c>
      <c r="E4722" s="2" t="str">
        <f>TEXT(MID(Sales_Transactions[[#This Row],[Order Date]],2,5),"d")</f>
        <v>4</v>
      </c>
      <c r="F4722" s="2" t="str">
        <f>TEXT(MID(Sales_Transactions[[#This Row],[Order Date]],2,5),"m")</f>
        <v>10</v>
      </c>
      <c r="G4722" s="2" t="str">
        <f>TEXT(MID(Sales_Transactions[[#This Row],[Order Date]],2,5),"yyy")</f>
        <v>2010</v>
      </c>
      <c r="H4722" s="2" t="str">
        <f>TEXT(MID(Sales_Transactions[[#This Row],[Order Date]],2,5),"yyy/m")</f>
        <v>2010/10</v>
      </c>
      <c r="I4722" t="s">
        <v>22</v>
      </c>
      <c r="J4722">
        <f t="shared" si="438"/>
        <v>2</v>
      </c>
      <c r="K4722" s="2">
        <v>34</v>
      </c>
      <c r="L4722" s="3">
        <v>554.88</v>
      </c>
      <c r="M4722" s="4">
        <v>0.06</v>
      </c>
      <c r="N4722" s="5" t="s">
        <v>23</v>
      </c>
      <c r="O4722" s="3">
        <v>-145.33000000000001</v>
      </c>
      <c r="P4722" s="3">
        <v>15.99</v>
      </c>
      <c r="Q4722" s="3">
        <v>13.18</v>
      </c>
      <c r="R4722" s="5" t="s">
        <v>1576</v>
      </c>
      <c r="S4722" s="5" t="s">
        <v>2111</v>
      </c>
      <c r="T4722" s="5" t="str">
        <f t="shared" si="439"/>
        <v>Tony Sayre</v>
      </c>
      <c r="U4722" t="s">
        <v>855</v>
      </c>
      <c r="V4722" s="5" t="s">
        <v>74</v>
      </c>
      <c r="W4722" s="5" t="s">
        <v>28</v>
      </c>
      <c r="X4722" s="5" t="s">
        <v>41</v>
      </c>
      <c r="Y4722" s="5" t="s">
        <v>120</v>
      </c>
      <c r="Z4722" s="5" t="s">
        <v>43</v>
      </c>
      <c r="AA4722" s="4">
        <v>0.37</v>
      </c>
      <c r="AB4722" s="1">
        <v>40455</v>
      </c>
      <c r="AC4722" s="1">
        <v>28697</v>
      </c>
      <c r="AD4722">
        <f t="shared" si="440"/>
        <v>0</v>
      </c>
      <c r="AE4722">
        <f t="shared" ca="1" si="441"/>
        <v>46</v>
      </c>
      <c r="AF4722" t="str">
        <f t="shared" ca="1" si="442"/>
        <v>18-64</v>
      </c>
      <c r="AG4722" s="3">
        <f t="shared" si="443"/>
        <v>0.85765900000000006</v>
      </c>
      <c r="AH4722" t="str">
        <f>_xlfn.IFNA(VLOOKUP(Sales_Transactions[[#This Row],[Order ID]],Returned_Items[#All],2,FALSE),"Not Returned")</f>
        <v>Not Returned</v>
      </c>
    </row>
    <row r="4723" spans="1:34" x14ac:dyDescent="0.25">
      <c r="A4723">
        <v>57475</v>
      </c>
      <c r="C4723" t="s">
        <v>2050</v>
      </c>
      <c r="D4723" s="2" t="str">
        <f>TEXT(MID(Sales_Transactions[[#This Row],[Order Date]],2,5),"d/m/yyy")</f>
        <v>4/10/2010</v>
      </c>
      <c r="E4723" s="2" t="str">
        <f>TEXT(MID(Sales_Transactions[[#This Row],[Order Date]],2,5),"d")</f>
        <v>4</v>
      </c>
      <c r="F4723" s="2" t="str">
        <f>TEXT(MID(Sales_Transactions[[#This Row],[Order Date]],2,5),"m")</f>
        <v>10</v>
      </c>
      <c r="G4723" s="2" t="str">
        <f>TEXT(MID(Sales_Transactions[[#This Row],[Order Date]],2,5),"yyy")</f>
        <v>2010</v>
      </c>
      <c r="H4723" s="2" t="str">
        <f>TEXT(MID(Sales_Transactions[[#This Row],[Order Date]],2,5),"yyy/m")</f>
        <v>2010/10</v>
      </c>
      <c r="I4723" t="s">
        <v>22</v>
      </c>
      <c r="J4723">
        <f t="shared" si="438"/>
        <v>2</v>
      </c>
      <c r="K4723" s="2">
        <v>48</v>
      </c>
      <c r="L4723" s="3">
        <v>309.64999999999998</v>
      </c>
      <c r="M4723" s="4">
        <v>0.04</v>
      </c>
      <c r="N4723" s="5" t="s">
        <v>23</v>
      </c>
      <c r="O4723" s="3">
        <v>-79.81</v>
      </c>
      <c r="P4723" s="3">
        <v>6.54</v>
      </c>
      <c r="Q4723" s="3">
        <v>5.27</v>
      </c>
      <c r="R4723" s="5" t="s">
        <v>1576</v>
      </c>
      <c r="S4723" s="5" t="s">
        <v>2111</v>
      </c>
      <c r="T4723" s="5" t="str">
        <f t="shared" si="439"/>
        <v>Tony Sayre</v>
      </c>
      <c r="U4723" t="s">
        <v>855</v>
      </c>
      <c r="V4723" s="5" t="s">
        <v>74</v>
      </c>
      <c r="W4723" s="5" t="s">
        <v>28</v>
      </c>
      <c r="X4723" s="5" t="s">
        <v>41</v>
      </c>
      <c r="Y4723" s="5" t="s">
        <v>1268</v>
      </c>
      <c r="Z4723" s="5" t="s">
        <v>43</v>
      </c>
      <c r="AA4723" s="4">
        <v>0.36</v>
      </c>
      <c r="AB4723" s="1">
        <v>40455</v>
      </c>
      <c r="AC4723" s="1">
        <v>28717</v>
      </c>
      <c r="AD4723">
        <f t="shared" si="440"/>
        <v>0</v>
      </c>
      <c r="AE4723">
        <f t="shared" ca="1" si="441"/>
        <v>45</v>
      </c>
      <c r="AF4723" t="str">
        <f t="shared" ca="1" si="442"/>
        <v>18-64</v>
      </c>
      <c r="AG4723" s="3">
        <f t="shared" si="443"/>
        <v>0.24598716666666665</v>
      </c>
      <c r="AH4723" t="str">
        <f>_xlfn.IFNA(VLOOKUP(Sales_Transactions[[#This Row],[Order ID]],Returned_Items[#All],2,FALSE),"Not Returned")</f>
        <v>Not Returned</v>
      </c>
    </row>
    <row r="4724" spans="1:34" x14ac:dyDescent="0.25">
      <c r="A4724">
        <v>57475</v>
      </c>
      <c r="C4724" t="s">
        <v>2050</v>
      </c>
      <c r="D4724" s="2" t="str">
        <f>TEXT(MID(Sales_Transactions[[#This Row],[Order Date]],2,5),"d/m/yyy")</f>
        <v>4/10/2010</v>
      </c>
      <c r="E4724" s="2" t="str">
        <f>TEXT(MID(Sales_Transactions[[#This Row],[Order Date]],2,5),"d")</f>
        <v>4</v>
      </c>
      <c r="F4724" s="2" t="str">
        <f>TEXT(MID(Sales_Transactions[[#This Row],[Order Date]],2,5),"m")</f>
        <v>10</v>
      </c>
      <c r="G4724" s="2" t="str">
        <f>TEXT(MID(Sales_Transactions[[#This Row],[Order Date]],2,5),"yyy")</f>
        <v>2010</v>
      </c>
      <c r="H4724" s="2" t="str">
        <f>TEXT(MID(Sales_Transactions[[#This Row],[Order Date]],2,5),"yyy/m")</f>
        <v>2010/10</v>
      </c>
      <c r="I4724" t="s">
        <v>22</v>
      </c>
      <c r="J4724">
        <f t="shared" si="438"/>
        <v>2</v>
      </c>
      <c r="K4724" s="2">
        <v>24</v>
      </c>
      <c r="L4724" s="3">
        <v>152.37</v>
      </c>
      <c r="M4724" s="4">
        <v>0.09</v>
      </c>
      <c r="N4724" s="5" t="s">
        <v>23</v>
      </c>
      <c r="O4724" s="3">
        <v>-76.53</v>
      </c>
      <c r="P4724" s="3">
        <v>6.48</v>
      </c>
      <c r="Q4724" s="3">
        <v>6.6</v>
      </c>
      <c r="R4724" s="5" t="s">
        <v>1576</v>
      </c>
      <c r="S4724" s="5" t="s">
        <v>2111</v>
      </c>
      <c r="T4724" s="5" t="str">
        <f t="shared" si="439"/>
        <v>Tony Sayre</v>
      </c>
      <c r="U4724" t="s">
        <v>855</v>
      </c>
      <c r="V4724" s="5" t="s">
        <v>74</v>
      </c>
      <c r="W4724" s="5" t="s">
        <v>28</v>
      </c>
      <c r="X4724" s="5" t="s">
        <v>75</v>
      </c>
      <c r="Y4724" s="5" t="s">
        <v>560</v>
      </c>
      <c r="Z4724" s="5" t="s">
        <v>43</v>
      </c>
      <c r="AA4724" s="4">
        <v>0.37</v>
      </c>
      <c r="AB4724" s="1">
        <v>40457</v>
      </c>
      <c r="AC4724" s="1">
        <v>28820</v>
      </c>
      <c r="AD4724">
        <f t="shared" si="440"/>
        <v>2</v>
      </c>
      <c r="AE4724">
        <f t="shared" ca="1" si="441"/>
        <v>45</v>
      </c>
      <c r="AF4724" t="str">
        <f t="shared" ca="1" si="442"/>
        <v>18-64</v>
      </c>
      <c r="AG4724" s="3">
        <f t="shared" si="443"/>
        <v>0.54475700000000005</v>
      </c>
      <c r="AH4724" t="str">
        <f>_xlfn.IFNA(VLOOKUP(Sales_Transactions[[#This Row],[Order ID]],Returned_Items[#All],2,FALSE),"Not Returned")</f>
        <v>Not Returned</v>
      </c>
    </row>
    <row r="4725" spans="1:34" x14ac:dyDescent="0.25">
      <c r="A4725">
        <v>57537</v>
      </c>
      <c r="C4725" t="s">
        <v>3233</v>
      </c>
      <c r="D4725" s="2" t="str">
        <f>TEXT(MID(Sales_Transactions[[#This Row],[Order Date]],2,5),"d/m/yyy")</f>
        <v>18/9/2012</v>
      </c>
      <c r="E4725" s="2" t="str">
        <f>TEXT(MID(Sales_Transactions[[#This Row],[Order Date]],2,5),"d")</f>
        <v>18</v>
      </c>
      <c r="F4725" s="2" t="str">
        <f>TEXT(MID(Sales_Transactions[[#This Row],[Order Date]],2,5),"m")</f>
        <v>9</v>
      </c>
      <c r="G4725" s="2" t="str">
        <f>TEXT(MID(Sales_Transactions[[#This Row],[Order Date]],2,5),"yyy")</f>
        <v>2012</v>
      </c>
      <c r="H4725" s="2" t="str">
        <f>TEXT(MID(Sales_Transactions[[#This Row],[Order Date]],2,5),"yyy/m")</f>
        <v>2012/9</v>
      </c>
      <c r="I4725" t="s">
        <v>78</v>
      </c>
      <c r="J4725">
        <f t="shared" si="438"/>
        <v>3</v>
      </c>
      <c r="K4725" s="2">
        <v>13</v>
      </c>
      <c r="L4725" s="3">
        <v>76.38</v>
      </c>
      <c r="M4725" s="4">
        <v>0.03</v>
      </c>
      <c r="N4725" s="5" t="s">
        <v>67</v>
      </c>
      <c r="O4725" s="3">
        <v>-29.69</v>
      </c>
      <c r="P4725" s="3">
        <v>4.82</v>
      </c>
      <c r="Q4725" s="3">
        <v>5.24</v>
      </c>
      <c r="R4725" s="5" t="s">
        <v>1561</v>
      </c>
      <c r="S4725" s="5" t="s">
        <v>191</v>
      </c>
      <c r="T4725" s="5" t="str">
        <f t="shared" si="439"/>
        <v>Patrick Jones</v>
      </c>
      <c r="U4725" t="s">
        <v>855</v>
      </c>
      <c r="V4725" s="5" t="s">
        <v>74</v>
      </c>
      <c r="W4725" s="5" t="s">
        <v>28</v>
      </c>
      <c r="X4725" s="5" t="s">
        <v>41</v>
      </c>
      <c r="Y4725" s="5" t="s">
        <v>2992</v>
      </c>
      <c r="Z4725" s="5" t="s">
        <v>43</v>
      </c>
      <c r="AA4725" s="4">
        <v>0.39</v>
      </c>
      <c r="AB4725" s="1">
        <v>41171</v>
      </c>
      <c r="AC4725" s="1">
        <v>28567</v>
      </c>
      <c r="AD4725">
        <f t="shared" si="440"/>
        <v>1</v>
      </c>
      <c r="AE4725">
        <f t="shared" ca="1" si="441"/>
        <v>46</v>
      </c>
      <c r="AF4725" t="str">
        <f t="shared" ca="1" si="442"/>
        <v>18-64</v>
      </c>
      <c r="AG4725" s="3">
        <f t="shared" si="443"/>
        <v>0.77373492307692315</v>
      </c>
      <c r="AH4725" t="str">
        <f>_xlfn.IFNA(VLOOKUP(Sales_Transactions[[#This Row],[Order ID]],Returned_Items[#All],2,FALSE),"Not Returned")</f>
        <v>Not Returned</v>
      </c>
    </row>
    <row r="4726" spans="1:34" x14ac:dyDescent="0.25">
      <c r="A4726">
        <v>57537</v>
      </c>
      <c r="C4726" t="s">
        <v>3233</v>
      </c>
      <c r="D4726" s="2" t="str">
        <f>TEXT(MID(Sales_Transactions[[#This Row],[Order Date]],2,5),"d/m/yyy")</f>
        <v>18/9/2012</v>
      </c>
      <c r="E4726" s="2" t="str">
        <f>TEXT(MID(Sales_Transactions[[#This Row],[Order Date]],2,5),"d")</f>
        <v>18</v>
      </c>
      <c r="F4726" s="2" t="str">
        <f>TEXT(MID(Sales_Transactions[[#This Row],[Order Date]],2,5),"m")</f>
        <v>9</v>
      </c>
      <c r="G4726" s="2" t="str">
        <f>TEXT(MID(Sales_Transactions[[#This Row],[Order Date]],2,5),"yyy")</f>
        <v>2012</v>
      </c>
      <c r="H4726" s="2" t="str">
        <f>TEXT(MID(Sales_Transactions[[#This Row],[Order Date]],2,5),"yyy/m")</f>
        <v>2012/9</v>
      </c>
      <c r="I4726" t="s">
        <v>78</v>
      </c>
      <c r="J4726">
        <f t="shared" si="438"/>
        <v>3</v>
      </c>
      <c r="K4726" s="2">
        <v>29</v>
      </c>
      <c r="L4726" s="3">
        <v>2948.63</v>
      </c>
      <c r="M4726" s="4">
        <v>0.05</v>
      </c>
      <c r="N4726" s="5" t="s">
        <v>23</v>
      </c>
      <c r="O4726" s="3">
        <v>888.62</v>
      </c>
      <c r="P4726" s="3">
        <v>100.97</v>
      </c>
      <c r="Q4726" s="3">
        <v>7.18</v>
      </c>
      <c r="R4726" s="5" t="s">
        <v>1561</v>
      </c>
      <c r="S4726" s="5" t="s">
        <v>191</v>
      </c>
      <c r="T4726" s="5" t="str">
        <f t="shared" si="439"/>
        <v>Patrick Jones</v>
      </c>
      <c r="U4726" t="s">
        <v>855</v>
      </c>
      <c r="V4726" s="5" t="s">
        <v>74</v>
      </c>
      <c r="W4726" s="5" t="s">
        <v>48</v>
      </c>
      <c r="X4726" s="5" t="s">
        <v>87</v>
      </c>
      <c r="Y4726" s="5" t="s">
        <v>1916</v>
      </c>
      <c r="Z4726" s="5" t="s">
        <v>43</v>
      </c>
      <c r="AA4726" s="4">
        <v>0.46</v>
      </c>
      <c r="AB4726" s="1">
        <v>41171</v>
      </c>
      <c r="AC4726" s="1">
        <v>28612</v>
      </c>
      <c r="AD4726">
        <f t="shared" si="440"/>
        <v>1</v>
      </c>
      <c r="AE4726">
        <f t="shared" ca="1" si="441"/>
        <v>46</v>
      </c>
      <c r="AF4726" t="str">
        <f t="shared" ca="1" si="442"/>
        <v>18-64</v>
      </c>
      <c r="AG4726" s="3">
        <f t="shared" si="443"/>
        <v>3.7275694827586205</v>
      </c>
      <c r="AH4726" t="str">
        <f>_xlfn.IFNA(VLOOKUP(Sales_Transactions[[#This Row],[Order ID]],Returned_Items[#All],2,FALSE),"Not Returned")</f>
        <v>Not Returned</v>
      </c>
    </row>
    <row r="4727" spans="1:34" x14ac:dyDescent="0.25">
      <c r="A4727">
        <v>57537</v>
      </c>
      <c r="C4727" t="s">
        <v>3233</v>
      </c>
      <c r="D4727" s="2" t="str">
        <f>TEXT(MID(Sales_Transactions[[#This Row],[Order Date]],2,5),"d/m/yyy")</f>
        <v>18/9/2012</v>
      </c>
      <c r="E4727" s="2" t="str">
        <f>TEXT(MID(Sales_Transactions[[#This Row],[Order Date]],2,5),"d")</f>
        <v>18</v>
      </c>
      <c r="F4727" s="2" t="str">
        <f>TEXT(MID(Sales_Transactions[[#This Row],[Order Date]],2,5),"m")</f>
        <v>9</v>
      </c>
      <c r="G4727" s="2" t="str">
        <f>TEXT(MID(Sales_Transactions[[#This Row],[Order Date]],2,5),"yyy")</f>
        <v>2012</v>
      </c>
      <c r="H4727" s="2" t="str">
        <f>TEXT(MID(Sales_Transactions[[#This Row],[Order Date]],2,5),"yyy/m")</f>
        <v>2012/9</v>
      </c>
      <c r="I4727" t="s">
        <v>78</v>
      </c>
      <c r="J4727">
        <f t="shared" si="438"/>
        <v>3</v>
      </c>
      <c r="K4727" s="2">
        <v>4</v>
      </c>
      <c r="L4727" s="3">
        <v>18.329999999999998</v>
      </c>
      <c r="M4727" s="4">
        <v>0.09</v>
      </c>
      <c r="N4727" s="5" t="s">
        <v>23</v>
      </c>
      <c r="O4727" s="3">
        <v>-7.08</v>
      </c>
      <c r="P4727" s="3">
        <v>3.98</v>
      </c>
      <c r="Q4727" s="3">
        <v>2.97</v>
      </c>
      <c r="R4727" s="5" t="s">
        <v>1561</v>
      </c>
      <c r="S4727" s="5" t="s">
        <v>191</v>
      </c>
      <c r="T4727" s="5" t="str">
        <f t="shared" si="439"/>
        <v>Patrick Jones</v>
      </c>
      <c r="U4727" t="s">
        <v>855</v>
      </c>
      <c r="V4727" s="5" t="s">
        <v>74</v>
      </c>
      <c r="W4727" s="5" t="s">
        <v>28</v>
      </c>
      <c r="X4727" s="5" t="s">
        <v>75</v>
      </c>
      <c r="Y4727" s="5" t="s">
        <v>192</v>
      </c>
      <c r="Z4727" s="5" t="s">
        <v>84</v>
      </c>
      <c r="AA4727" s="4">
        <v>0.35</v>
      </c>
      <c r="AB4727" s="1">
        <v>41170</v>
      </c>
      <c r="AC4727" s="1">
        <v>28324</v>
      </c>
      <c r="AD4727">
        <f t="shared" si="440"/>
        <v>0</v>
      </c>
      <c r="AE4727">
        <f t="shared" ca="1" si="441"/>
        <v>47</v>
      </c>
      <c r="AF4727" t="str">
        <f t="shared" ca="1" si="442"/>
        <v>18-64</v>
      </c>
      <c r="AG4727" s="3">
        <f t="shared" si="443"/>
        <v>1.7366044999999999</v>
      </c>
      <c r="AH4727" t="str">
        <f>_xlfn.IFNA(VLOOKUP(Sales_Transactions[[#This Row],[Order ID]],Returned_Items[#All],2,FALSE),"Not Returned")</f>
        <v>Not Returned</v>
      </c>
    </row>
    <row r="4728" spans="1:34" x14ac:dyDescent="0.25">
      <c r="A4728">
        <v>57698</v>
      </c>
      <c r="C4728" t="s">
        <v>1184</v>
      </c>
      <c r="D4728" s="2" t="str">
        <f>TEXT(MID(Sales_Transactions[[#This Row],[Order Date]],2,5),"d/m/yyy")</f>
        <v>6/1/2012</v>
      </c>
      <c r="E4728" s="2" t="str">
        <f>TEXT(MID(Sales_Transactions[[#This Row],[Order Date]],2,5),"d")</f>
        <v>6</v>
      </c>
      <c r="F4728" s="2" t="str">
        <f>TEXT(MID(Sales_Transactions[[#This Row],[Order Date]],2,5),"m")</f>
        <v>1</v>
      </c>
      <c r="G4728" s="2" t="str">
        <f>TEXT(MID(Sales_Transactions[[#This Row],[Order Date]],2,5),"yyy")</f>
        <v>2012</v>
      </c>
      <c r="H4728" s="2" t="str">
        <f>TEXT(MID(Sales_Transactions[[#This Row],[Order Date]],2,5),"yyy/m")</f>
        <v>2012/1</v>
      </c>
      <c r="I4728" t="s">
        <v>101</v>
      </c>
      <c r="J4728">
        <f t="shared" si="438"/>
        <v>1</v>
      </c>
      <c r="K4728" s="2">
        <v>10</v>
      </c>
      <c r="L4728" s="3">
        <v>86</v>
      </c>
      <c r="M4728" s="4">
        <v>0.05</v>
      </c>
      <c r="N4728" s="5" t="s">
        <v>23</v>
      </c>
      <c r="O4728" s="3">
        <v>-66.91</v>
      </c>
      <c r="P4728" s="3">
        <v>7.77</v>
      </c>
      <c r="Q4728" s="3">
        <v>9.23</v>
      </c>
      <c r="R4728" s="5" t="s">
        <v>1561</v>
      </c>
      <c r="S4728" s="5" t="s">
        <v>191</v>
      </c>
      <c r="T4728" s="5" t="str">
        <f t="shared" si="439"/>
        <v>Patrick Jones</v>
      </c>
      <c r="U4728" t="s">
        <v>855</v>
      </c>
      <c r="V4728" s="5" t="s">
        <v>74</v>
      </c>
      <c r="W4728" s="5" t="s">
        <v>28</v>
      </c>
      <c r="X4728" s="5" t="s">
        <v>38</v>
      </c>
      <c r="Y4728" s="5" t="s">
        <v>2486</v>
      </c>
      <c r="Z4728" s="5" t="s">
        <v>43</v>
      </c>
      <c r="AA4728" s="4">
        <v>0.57999999999999996</v>
      </c>
      <c r="AB4728" s="1">
        <v>40915</v>
      </c>
      <c r="AC4728" s="1">
        <v>28183</v>
      </c>
      <c r="AD4728">
        <f t="shared" si="440"/>
        <v>1</v>
      </c>
      <c r="AE4728">
        <f t="shared" ca="1" si="441"/>
        <v>47</v>
      </c>
      <c r="AF4728" t="str">
        <f t="shared" ca="1" si="442"/>
        <v>18-64</v>
      </c>
      <c r="AG4728" s="3">
        <f t="shared" si="443"/>
        <v>1.6996115000000001</v>
      </c>
      <c r="AH4728" t="str">
        <f>_xlfn.IFNA(VLOOKUP(Sales_Transactions[[#This Row],[Order ID]],Returned_Items[#All],2,FALSE),"Not Returned")</f>
        <v>Not Returned</v>
      </c>
    </row>
    <row r="4729" spans="1:34" x14ac:dyDescent="0.25">
      <c r="A4729">
        <v>57698</v>
      </c>
      <c r="C4729" t="s">
        <v>1184</v>
      </c>
      <c r="D4729" s="2" t="str">
        <f>TEXT(MID(Sales_Transactions[[#This Row],[Order Date]],2,5),"d/m/yyy")</f>
        <v>6/1/2012</v>
      </c>
      <c r="E4729" s="2" t="str">
        <f>TEXT(MID(Sales_Transactions[[#This Row],[Order Date]],2,5),"d")</f>
        <v>6</v>
      </c>
      <c r="F4729" s="2" t="str">
        <f>TEXT(MID(Sales_Transactions[[#This Row],[Order Date]],2,5),"m")</f>
        <v>1</v>
      </c>
      <c r="G4729" s="2" t="str">
        <f>TEXT(MID(Sales_Transactions[[#This Row],[Order Date]],2,5),"yyy")</f>
        <v>2012</v>
      </c>
      <c r="H4729" s="2" t="str">
        <f>TEXT(MID(Sales_Transactions[[#This Row],[Order Date]],2,5),"yyy/m")</f>
        <v>2012/1</v>
      </c>
      <c r="I4729" t="s">
        <v>101</v>
      </c>
      <c r="J4729">
        <f t="shared" si="438"/>
        <v>1</v>
      </c>
      <c r="K4729" s="2">
        <v>13</v>
      </c>
      <c r="L4729" s="3">
        <v>4805.3599999999997</v>
      </c>
      <c r="M4729" s="4">
        <v>0.04</v>
      </c>
      <c r="N4729" s="5" t="s">
        <v>23</v>
      </c>
      <c r="O4729" s="3">
        <v>1127.31</v>
      </c>
      <c r="P4729" s="3">
        <v>363.25</v>
      </c>
      <c r="Q4729" s="3">
        <v>19.989999999999998</v>
      </c>
      <c r="R4729" s="5" t="s">
        <v>1561</v>
      </c>
      <c r="S4729" s="5" t="s">
        <v>191</v>
      </c>
      <c r="T4729" s="5" t="str">
        <f t="shared" si="439"/>
        <v>Patrick Jones</v>
      </c>
      <c r="U4729" t="s">
        <v>855</v>
      </c>
      <c r="V4729" s="5" t="s">
        <v>74</v>
      </c>
      <c r="W4729" s="5" t="s">
        <v>28</v>
      </c>
      <c r="X4729" s="5" t="s">
        <v>38</v>
      </c>
      <c r="Y4729" s="5" t="s">
        <v>994</v>
      </c>
      <c r="Z4729" s="5" t="s">
        <v>43</v>
      </c>
      <c r="AA4729" s="4">
        <v>0.56999999999999995</v>
      </c>
      <c r="AB4729" s="1">
        <v>40916</v>
      </c>
      <c r="AC4729" s="1">
        <v>27883</v>
      </c>
      <c r="AD4729">
        <f t="shared" si="440"/>
        <v>2</v>
      </c>
      <c r="AE4729">
        <f t="shared" ca="1" si="441"/>
        <v>48</v>
      </c>
      <c r="AF4729" t="str">
        <f t="shared" ca="1" si="442"/>
        <v>18-64</v>
      </c>
      <c r="AG4729" s="3">
        <f t="shared" si="443"/>
        <v>29.468823076923076</v>
      </c>
      <c r="AH4729" t="str">
        <f>_xlfn.IFNA(VLOOKUP(Sales_Transactions[[#This Row],[Order ID]],Returned_Items[#All],2,FALSE),"Not Returned")</f>
        <v>Not Returned</v>
      </c>
    </row>
    <row r="4730" spans="1:34" x14ac:dyDescent="0.25">
      <c r="A4730">
        <v>58241</v>
      </c>
      <c r="C4730" t="s">
        <v>1434</v>
      </c>
      <c r="D4730" s="2" t="str">
        <f>TEXT(MID(Sales_Transactions[[#This Row],[Order Date]],2,5),"d/m/yyy")</f>
        <v>7/9/2010</v>
      </c>
      <c r="E4730" s="2" t="str">
        <f>TEXT(MID(Sales_Transactions[[#This Row],[Order Date]],2,5),"d")</f>
        <v>7</v>
      </c>
      <c r="F4730" s="2" t="str">
        <f>TEXT(MID(Sales_Transactions[[#This Row],[Order Date]],2,5),"m")</f>
        <v>9</v>
      </c>
      <c r="G4730" s="2" t="str">
        <f>TEXT(MID(Sales_Transactions[[#This Row],[Order Date]],2,5),"yyy")</f>
        <v>2010</v>
      </c>
      <c r="H4730" s="2" t="str">
        <f>TEXT(MID(Sales_Transactions[[#This Row],[Order Date]],2,5),"yyy/m")</f>
        <v>2010/9</v>
      </c>
      <c r="I4730" t="s">
        <v>101</v>
      </c>
      <c r="J4730">
        <f t="shared" si="438"/>
        <v>1</v>
      </c>
      <c r="K4730" s="2">
        <v>36</v>
      </c>
      <c r="L4730" s="3">
        <v>146.71</v>
      </c>
      <c r="M4730" s="4">
        <v>0.01</v>
      </c>
      <c r="N4730" s="5" t="s">
        <v>23</v>
      </c>
      <c r="O4730" s="3">
        <v>38.630000000000003</v>
      </c>
      <c r="P4730" s="3">
        <v>4</v>
      </c>
      <c r="Q4730" s="3">
        <v>1.3</v>
      </c>
      <c r="R4730" s="5" t="s">
        <v>1561</v>
      </c>
      <c r="S4730" s="5" t="s">
        <v>191</v>
      </c>
      <c r="T4730" s="5" t="str">
        <f t="shared" si="439"/>
        <v>Patrick Jones</v>
      </c>
      <c r="U4730" t="s">
        <v>855</v>
      </c>
      <c r="V4730" s="5" t="s">
        <v>74</v>
      </c>
      <c r="W4730" s="5" t="s">
        <v>28</v>
      </c>
      <c r="X4730" s="5" t="s">
        <v>75</v>
      </c>
      <c r="Y4730" s="5" t="s">
        <v>2151</v>
      </c>
      <c r="Z4730" s="5" t="s">
        <v>84</v>
      </c>
      <c r="AA4730" s="4">
        <v>0.37</v>
      </c>
      <c r="AB4730" s="1">
        <v>40429</v>
      </c>
      <c r="AC4730" s="1">
        <v>28340</v>
      </c>
      <c r="AD4730">
        <f t="shared" si="440"/>
        <v>1</v>
      </c>
      <c r="AE4730">
        <f t="shared" ca="1" si="441"/>
        <v>47</v>
      </c>
      <c r="AF4730" t="str">
        <f t="shared" ca="1" si="442"/>
        <v>18-64</v>
      </c>
      <c r="AG4730" s="3">
        <f t="shared" si="443"/>
        <v>0.1472111111111111</v>
      </c>
      <c r="AH4730" t="str">
        <f>_xlfn.IFNA(VLOOKUP(Sales_Transactions[[#This Row],[Order ID]],Returned_Items[#All],2,FALSE),"Not Returned")</f>
        <v>Not Returned</v>
      </c>
    </row>
    <row r="4731" spans="1:34" x14ac:dyDescent="0.25">
      <c r="A4731">
        <v>58241</v>
      </c>
      <c r="C4731" t="s">
        <v>1434</v>
      </c>
      <c r="D4731" s="2" t="str">
        <f>TEXT(MID(Sales_Transactions[[#This Row],[Order Date]],2,5),"d/m/yyy")</f>
        <v>7/9/2010</v>
      </c>
      <c r="E4731" s="2" t="str">
        <f>TEXT(MID(Sales_Transactions[[#This Row],[Order Date]],2,5),"d")</f>
        <v>7</v>
      </c>
      <c r="F4731" s="2" t="str">
        <f>TEXT(MID(Sales_Transactions[[#This Row],[Order Date]],2,5),"m")</f>
        <v>9</v>
      </c>
      <c r="G4731" s="2" t="str">
        <f>TEXT(MID(Sales_Transactions[[#This Row],[Order Date]],2,5),"yyy")</f>
        <v>2010</v>
      </c>
      <c r="H4731" s="2" t="str">
        <f>TEXT(MID(Sales_Transactions[[#This Row],[Order Date]],2,5),"yyy/m")</f>
        <v>2010/9</v>
      </c>
      <c r="I4731" t="s">
        <v>101</v>
      </c>
      <c r="J4731">
        <f t="shared" si="438"/>
        <v>1</v>
      </c>
      <c r="K4731" s="2">
        <v>36</v>
      </c>
      <c r="L4731" s="3">
        <v>475.92</v>
      </c>
      <c r="M4731" s="4">
        <v>0.05</v>
      </c>
      <c r="N4731" s="5" t="s">
        <v>23</v>
      </c>
      <c r="O4731" s="3">
        <v>-95.3</v>
      </c>
      <c r="P4731" s="3">
        <v>12.88</v>
      </c>
      <c r="Q4731" s="3">
        <v>4.59</v>
      </c>
      <c r="R4731" s="5" t="s">
        <v>1561</v>
      </c>
      <c r="S4731" s="5" t="s">
        <v>191</v>
      </c>
      <c r="T4731" s="5" t="str">
        <f t="shared" si="439"/>
        <v>Patrick Jones</v>
      </c>
      <c r="U4731" t="s">
        <v>855</v>
      </c>
      <c r="V4731" s="5" t="s">
        <v>74</v>
      </c>
      <c r="W4731" s="5" t="s">
        <v>28</v>
      </c>
      <c r="X4731" s="5" t="s">
        <v>221</v>
      </c>
      <c r="Y4731" s="5" t="s">
        <v>938</v>
      </c>
      <c r="Z4731" s="5" t="s">
        <v>84</v>
      </c>
      <c r="AA4731" s="4">
        <v>0.82</v>
      </c>
      <c r="AB4731" s="1">
        <v>40429</v>
      </c>
      <c r="AC4731" s="1">
        <v>28027</v>
      </c>
      <c r="AD4731">
        <f t="shared" si="440"/>
        <v>1</v>
      </c>
      <c r="AE4731">
        <f t="shared" ca="1" si="441"/>
        <v>47</v>
      </c>
      <c r="AF4731" t="str">
        <f t="shared" ca="1" si="442"/>
        <v>18-64</v>
      </c>
      <c r="AG4731" s="3">
        <f t="shared" si="443"/>
        <v>0.48509888888888891</v>
      </c>
      <c r="AH4731" t="str">
        <f>_xlfn.IFNA(VLOOKUP(Sales_Transactions[[#This Row],[Order ID]],Returned_Items[#All],2,FALSE),"Not Returned")</f>
        <v>Not Returned</v>
      </c>
    </row>
    <row r="4732" spans="1:34" x14ac:dyDescent="0.25">
      <c r="A4732">
        <v>96</v>
      </c>
      <c r="C4732" t="s">
        <v>2578</v>
      </c>
      <c r="D4732" s="2" t="str">
        <f>TEXT(MID(Sales_Transactions[[#This Row],[Order Date]],2,5),"d/m/yyy")</f>
        <v>16/4/2009</v>
      </c>
      <c r="E4732" s="2" t="str">
        <f>TEXT(MID(Sales_Transactions[[#This Row],[Order Date]],2,5),"d")</f>
        <v>16</v>
      </c>
      <c r="F4732" s="2" t="str">
        <f>TEXT(MID(Sales_Transactions[[#This Row],[Order Date]],2,5),"m")</f>
        <v>4</v>
      </c>
      <c r="G4732" s="2" t="str">
        <f>TEXT(MID(Sales_Transactions[[#This Row],[Order Date]],2,5),"yyy")</f>
        <v>2009</v>
      </c>
      <c r="H4732" s="2" t="str">
        <f>TEXT(MID(Sales_Transactions[[#This Row],[Order Date]],2,5),"yyy/m")</f>
        <v>2009/4</v>
      </c>
      <c r="I4732" t="s">
        <v>33</v>
      </c>
      <c r="J4732">
        <f t="shared" si="438"/>
        <v>4</v>
      </c>
      <c r="K4732" s="2">
        <v>37</v>
      </c>
      <c r="L4732" s="3">
        <v>4158.1234999999997</v>
      </c>
      <c r="M4732" s="4">
        <v>0.01</v>
      </c>
      <c r="N4732" s="5" t="s">
        <v>23</v>
      </c>
      <c r="O4732" s="3">
        <v>1228.8900000000001</v>
      </c>
      <c r="P4732" s="3">
        <v>125.99</v>
      </c>
      <c r="Q4732" s="3">
        <v>8.99</v>
      </c>
      <c r="R4732" s="5" t="s">
        <v>2611</v>
      </c>
      <c r="S4732" s="5" t="s">
        <v>3234</v>
      </c>
      <c r="T4732" s="5" t="str">
        <f t="shared" si="439"/>
        <v>Keith Dawkins</v>
      </c>
      <c r="U4732" t="s">
        <v>1143</v>
      </c>
      <c r="V4732" s="5" t="s">
        <v>74</v>
      </c>
      <c r="W4732" s="5" t="s">
        <v>48</v>
      </c>
      <c r="X4732" s="5" t="s">
        <v>49</v>
      </c>
      <c r="Y4732" s="5" t="s">
        <v>1384</v>
      </c>
      <c r="Z4732" s="5" t="s">
        <v>43</v>
      </c>
      <c r="AA4732" s="4">
        <v>0.55000000000000004</v>
      </c>
      <c r="AB4732" s="1">
        <v>39921</v>
      </c>
      <c r="AC4732" s="1">
        <v>27809</v>
      </c>
      <c r="AD4732">
        <f t="shared" si="440"/>
        <v>2</v>
      </c>
      <c r="AE4732">
        <f t="shared" ca="1" si="441"/>
        <v>48</v>
      </c>
      <c r="AF4732" t="str">
        <f t="shared" ca="1" si="442"/>
        <v>18-64</v>
      </c>
      <c r="AG4732" s="3">
        <f t="shared" si="443"/>
        <v>3.6477675945945944</v>
      </c>
      <c r="AH4732" t="str">
        <f>_xlfn.IFNA(VLOOKUP(Sales_Transactions[[#This Row],[Order ID]],Returned_Items[#All],2,FALSE),"Not Returned")</f>
        <v>Not Returned</v>
      </c>
    </row>
    <row r="4733" spans="1:34" x14ac:dyDescent="0.25">
      <c r="A4733">
        <v>610</v>
      </c>
      <c r="C4733" t="s">
        <v>1640</v>
      </c>
      <c r="D4733" s="2" t="str">
        <f>TEXT(MID(Sales_Transactions[[#This Row],[Order Date]],2,5),"d/m/yyy")</f>
        <v>1/8/2011</v>
      </c>
      <c r="E4733" s="2" t="str">
        <f>TEXT(MID(Sales_Transactions[[#This Row],[Order Date]],2,5),"d")</f>
        <v>1</v>
      </c>
      <c r="F4733" s="2" t="str">
        <f>TEXT(MID(Sales_Transactions[[#This Row],[Order Date]],2,5),"m")</f>
        <v>8</v>
      </c>
      <c r="G4733" s="2" t="str">
        <f>TEXT(MID(Sales_Transactions[[#This Row],[Order Date]],2,5),"yyy")</f>
        <v>2011</v>
      </c>
      <c r="H4733" s="2" t="str">
        <f>TEXT(MID(Sales_Transactions[[#This Row],[Order Date]],2,5),"yyy/m")</f>
        <v>2011/8</v>
      </c>
      <c r="I4733" t="s">
        <v>101</v>
      </c>
      <c r="J4733">
        <f t="shared" si="438"/>
        <v>1</v>
      </c>
      <c r="K4733" s="2">
        <v>38</v>
      </c>
      <c r="L4733" s="3">
        <v>283.64999999999998</v>
      </c>
      <c r="M4733" s="4">
        <v>0.02</v>
      </c>
      <c r="N4733" s="5" t="s">
        <v>67</v>
      </c>
      <c r="O4733" s="3">
        <v>-29.21</v>
      </c>
      <c r="P4733" s="3">
        <v>6.68</v>
      </c>
      <c r="Q4733" s="3">
        <v>5.41</v>
      </c>
      <c r="R4733" s="5" t="s">
        <v>3161</v>
      </c>
      <c r="S4733" s="5" t="s">
        <v>3235</v>
      </c>
      <c r="T4733" s="5" t="str">
        <f t="shared" si="439"/>
        <v>Joe Elijah</v>
      </c>
      <c r="U4733" t="s">
        <v>1143</v>
      </c>
      <c r="V4733" s="5" t="s">
        <v>74</v>
      </c>
      <c r="W4733" s="5" t="s">
        <v>28</v>
      </c>
      <c r="X4733" s="5" t="s">
        <v>75</v>
      </c>
      <c r="Y4733" s="5" t="s">
        <v>3236</v>
      </c>
      <c r="Z4733" s="5" t="s">
        <v>43</v>
      </c>
      <c r="AA4733" s="4">
        <v>0.37</v>
      </c>
      <c r="AB4733" s="1">
        <v>40758</v>
      </c>
      <c r="AC4733" s="1">
        <v>27473</v>
      </c>
      <c r="AD4733">
        <f t="shared" si="440"/>
        <v>2</v>
      </c>
      <c r="AE4733">
        <f t="shared" ca="1" si="441"/>
        <v>49</v>
      </c>
      <c r="AF4733" t="str">
        <f t="shared" ca="1" si="442"/>
        <v>18-64</v>
      </c>
      <c r="AG4733" s="3">
        <f t="shared" si="443"/>
        <v>0.31812273684210524</v>
      </c>
      <c r="AH4733" t="str">
        <f>_xlfn.IFNA(VLOOKUP(Sales_Transactions[[#This Row],[Order ID]],Returned_Items[#All],2,FALSE),"Not Returned")</f>
        <v>Not Returned</v>
      </c>
    </row>
    <row r="4734" spans="1:34" x14ac:dyDescent="0.25">
      <c r="A4734">
        <v>612</v>
      </c>
      <c r="C4734" t="s">
        <v>3237</v>
      </c>
      <c r="D4734" s="2" t="str">
        <f>TEXT(MID(Sales_Transactions[[#This Row],[Order Date]],2,5),"d/m/yyy")</f>
        <v>20/10/2012</v>
      </c>
      <c r="E4734" s="2" t="str">
        <f>TEXT(MID(Sales_Transactions[[#This Row],[Order Date]],2,5),"d")</f>
        <v>20</v>
      </c>
      <c r="F4734" s="2" t="str">
        <f>TEXT(MID(Sales_Transactions[[#This Row],[Order Date]],2,5),"m")</f>
        <v>10</v>
      </c>
      <c r="G4734" s="2" t="str">
        <f>TEXT(MID(Sales_Transactions[[#This Row],[Order Date]],2,5),"yyy")</f>
        <v>2012</v>
      </c>
      <c r="H4734" s="2" t="str">
        <f>TEXT(MID(Sales_Transactions[[#This Row],[Order Date]],2,5),"yyy/m")</f>
        <v>2012/10</v>
      </c>
      <c r="I4734" t="s">
        <v>78</v>
      </c>
      <c r="J4734">
        <f t="shared" si="438"/>
        <v>3</v>
      </c>
      <c r="K4734" s="2">
        <v>50</v>
      </c>
      <c r="L4734" s="3">
        <v>262.87</v>
      </c>
      <c r="M4734" s="4">
        <v>0.1</v>
      </c>
      <c r="N4734" s="5" t="s">
        <v>23</v>
      </c>
      <c r="O4734" s="3">
        <v>-166.29</v>
      </c>
      <c r="P4734" s="3">
        <v>5.28</v>
      </c>
      <c r="Q4734" s="3">
        <v>6.26</v>
      </c>
      <c r="R4734" s="5" t="s">
        <v>2976</v>
      </c>
      <c r="S4734" s="5" t="s">
        <v>2977</v>
      </c>
      <c r="T4734" s="5" t="str">
        <f t="shared" si="439"/>
        <v>Sheri Gordon</v>
      </c>
      <c r="U4734" t="s">
        <v>1143</v>
      </c>
      <c r="V4734" s="5" t="s">
        <v>47</v>
      </c>
      <c r="W4734" s="5" t="s">
        <v>28</v>
      </c>
      <c r="X4734" s="5" t="s">
        <v>75</v>
      </c>
      <c r="Y4734" s="5" t="s">
        <v>976</v>
      </c>
      <c r="Z4734" s="5" t="s">
        <v>43</v>
      </c>
      <c r="AA4734" s="4">
        <v>0.4</v>
      </c>
      <c r="AB4734" s="1">
        <v>41204</v>
      </c>
      <c r="AC4734" s="1">
        <v>27908</v>
      </c>
      <c r="AD4734">
        <f t="shared" si="440"/>
        <v>2</v>
      </c>
      <c r="AE4734">
        <f t="shared" ca="1" si="441"/>
        <v>48</v>
      </c>
      <c r="AF4734" t="str">
        <f t="shared" ca="1" si="442"/>
        <v>18-64</v>
      </c>
      <c r="AG4734" s="3">
        <f t="shared" si="443"/>
        <v>0.23069439999999999</v>
      </c>
      <c r="AH4734" t="str">
        <f>_xlfn.IFNA(VLOOKUP(Sales_Transactions[[#This Row],[Order ID]],Returned_Items[#All],2,FALSE),"Not Returned")</f>
        <v>Returned</v>
      </c>
    </row>
    <row r="4735" spans="1:34" x14ac:dyDescent="0.25">
      <c r="A4735">
        <v>612</v>
      </c>
      <c r="C4735" t="s">
        <v>3237</v>
      </c>
      <c r="D4735" s="2" t="str">
        <f>TEXT(MID(Sales_Transactions[[#This Row],[Order Date]],2,5),"d/m/yyy")</f>
        <v>20/10/2012</v>
      </c>
      <c r="E4735" s="2" t="str">
        <f>TEXT(MID(Sales_Transactions[[#This Row],[Order Date]],2,5),"d")</f>
        <v>20</v>
      </c>
      <c r="F4735" s="2" t="str">
        <f>TEXT(MID(Sales_Transactions[[#This Row],[Order Date]],2,5),"m")</f>
        <v>10</v>
      </c>
      <c r="G4735" s="2" t="str">
        <f>TEXT(MID(Sales_Transactions[[#This Row],[Order Date]],2,5),"yyy")</f>
        <v>2012</v>
      </c>
      <c r="H4735" s="2" t="str">
        <f>TEXT(MID(Sales_Transactions[[#This Row],[Order Date]],2,5),"yyy/m")</f>
        <v>2012/10</v>
      </c>
      <c r="I4735" t="s">
        <v>78</v>
      </c>
      <c r="J4735">
        <f t="shared" si="438"/>
        <v>3</v>
      </c>
      <c r="K4735" s="2">
        <v>43</v>
      </c>
      <c r="L4735" s="3">
        <v>2531.0875000000001</v>
      </c>
      <c r="M4735" s="4">
        <v>0.01</v>
      </c>
      <c r="N4735" s="5" t="s">
        <v>23</v>
      </c>
      <c r="O4735" s="3">
        <v>881.68</v>
      </c>
      <c r="P4735" s="3">
        <v>65.989999999999995</v>
      </c>
      <c r="Q4735" s="3">
        <v>2.5</v>
      </c>
      <c r="R4735" s="5" t="s">
        <v>2976</v>
      </c>
      <c r="S4735" s="5" t="s">
        <v>2977</v>
      </c>
      <c r="T4735" s="5" t="str">
        <f t="shared" si="439"/>
        <v>Sheri Gordon</v>
      </c>
      <c r="U4735" t="s">
        <v>1143</v>
      </c>
      <c r="V4735" s="5" t="s">
        <v>47</v>
      </c>
      <c r="W4735" s="5" t="s">
        <v>48</v>
      </c>
      <c r="X4735" s="5" t="s">
        <v>49</v>
      </c>
      <c r="Y4735" s="5" t="s">
        <v>1292</v>
      </c>
      <c r="Z4735" s="5" t="s">
        <v>43</v>
      </c>
      <c r="AA4735" s="4">
        <v>0.55000000000000004</v>
      </c>
      <c r="AB4735" s="1">
        <v>41204</v>
      </c>
      <c r="AC4735" s="1">
        <v>27844</v>
      </c>
      <c r="AD4735">
        <f t="shared" si="440"/>
        <v>2</v>
      </c>
      <c r="AE4735">
        <f t="shared" ca="1" si="441"/>
        <v>48</v>
      </c>
      <c r="AF4735" t="str">
        <f t="shared" ca="1" si="442"/>
        <v>18-64</v>
      </c>
      <c r="AG4735" s="3">
        <f t="shared" si="443"/>
        <v>1.5926372325581395</v>
      </c>
      <c r="AH4735" t="str">
        <f>_xlfn.IFNA(VLOOKUP(Sales_Transactions[[#This Row],[Order ID]],Returned_Items[#All],2,FALSE),"Not Returned")</f>
        <v>Returned</v>
      </c>
    </row>
    <row r="4736" spans="1:34" x14ac:dyDescent="0.25">
      <c r="A4736">
        <v>1440</v>
      </c>
      <c r="C4736" t="s">
        <v>2335</v>
      </c>
      <c r="D4736" s="2" t="str">
        <f>TEXT(MID(Sales_Transactions[[#This Row],[Order Date]],2,5),"d/m/yyy")</f>
        <v>9/8/2011</v>
      </c>
      <c r="E4736" s="2" t="str">
        <f>TEXT(MID(Sales_Transactions[[#This Row],[Order Date]],2,5),"d")</f>
        <v>9</v>
      </c>
      <c r="F4736" s="2" t="str">
        <f>TEXT(MID(Sales_Transactions[[#This Row],[Order Date]],2,5),"m")</f>
        <v>8</v>
      </c>
      <c r="G4736" s="2" t="str">
        <f>TEXT(MID(Sales_Transactions[[#This Row],[Order Date]],2,5),"yyy")</f>
        <v>2011</v>
      </c>
      <c r="H4736" s="2" t="str">
        <f>TEXT(MID(Sales_Transactions[[#This Row],[Order Date]],2,5),"yyy/m")</f>
        <v>2011/8</v>
      </c>
      <c r="I4736" t="s">
        <v>22</v>
      </c>
      <c r="J4736">
        <f t="shared" si="438"/>
        <v>2</v>
      </c>
      <c r="K4736" s="2">
        <v>41</v>
      </c>
      <c r="L4736" s="3">
        <v>726.22</v>
      </c>
      <c r="M4736" s="4">
        <v>0.01</v>
      </c>
      <c r="N4736" s="5" t="s">
        <v>23</v>
      </c>
      <c r="O4736" s="3">
        <v>52.47</v>
      </c>
      <c r="P4736" s="3">
        <v>17.670000000000002</v>
      </c>
      <c r="Q4736" s="3">
        <v>8.99</v>
      </c>
      <c r="R4736" s="5" t="s">
        <v>3238</v>
      </c>
      <c r="S4736" s="5" t="s">
        <v>3239</v>
      </c>
      <c r="T4736" s="5" t="str">
        <f t="shared" si="439"/>
        <v>Stefanie Holloman</v>
      </c>
      <c r="U4736" t="s">
        <v>1143</v>
      </c>
      <c r="V4736" s="5" t="s">
        <v>27</v>
      </c>
      <c r="W4736" s="5" t="s">
        <v>57</v>
      </c>
      <c r="X4736" s="5" t="s">
        <v>58</v>
      </c>
      <c r="Y4736" s="5" t="s">
        <v>1306</v>
      </c>
      <c r="Z4736" s="5" t="s">
        <v>60</v>
      </c>
      <c r="AA4736" s="4">
        <v>0.47</v>
      </c>
      <c r="AB4736" s="1">
        <v>40766</v>
      </c>
      <c r="AC4736" s="1">
        <v>27221</v>
      </c>
      <c r="AD4736">
        <f t="shared" si="440"/>
        <v>2</v>
      </c>
      <c r="AE4736">
        <f t="shared" ca="1" si="441"/>
        <v>50</v>
      </c>
      <c r="AF4736" t="str">
        <f t="shared" ca="1" si="442"/>
        <v>18-64</v>
      </c>
      <c r="AG4736" s="3">
        <f t="shared" si="443"/>
        <v>0.65020080487804888</v>
      </c>
      <c r="AH4736" t="str">
        <f>_xlfn.IFNA(VLOOKUP(Sales_Transactions[[#This Row],[Order ID]],Returned_Items[#All],2,FALSE),"Not Returned")</f>
        <v>Not Returned</v>
      </c>
    </row>
    <row r="4737" spans="1:34" x14ac:dyDescent="0.25">
      <c r="A4737">
        <v>3749</v>
      </c>
      <c r="C4737" t="s">
        <v>3240</v>
      </c>
      <c r="D4737" s="2" t="str">
        <f>TEXT(MID(Sales_Transactions[[#This Row],[Order Date]],2,5),"d/m/yyy")</f>
        <v>23/2/2011</v>
      </c>
      <c r="E4737" s="2" t="str">
        <f>TEXT(MID(Sales_Transactions[[#This Row],[Order Date]],2,5),"d")</f>
        <v>23</v>
      </c>
      <c r="F4737" s="2" t="str">
        <f>TEXT(MID(Sales_Transactions[[#This Row],[Order Date]],2,5),"m")</f>
        <v>2</v>
      </c>
      <c r="G4737" s="2" t="str">
        <f>TEXT(MID(Sales_Transactions[[#This Row],[Order Date]],2,5),"yyy")</f>
        <v>2011</v>
      </c>
      <c r="H4737" s="2" t="str">
        <f>TEXT(MID(Sales_Transactions[[#This Row],[Order Date]],2,5),"yyy/m")</f>
        <v>2011/2</v>
      </c>
      <c r="I4737" t="s">
        <v>78</v>
      </c>
      <c r="J4737">
        <f t="shared" si="438"/>
        <v>3</v>
      </c>
      <c r="K4737" s="2">
        <v>27</v>
      </c>
      <c r="L4737" s="3">
        <v>353.62</v>
      </c>
      <c r="M4737" s="4">
        <v>0.01</v>
      </c>
      <c r="N4737" s="5" t="s">
        <v>23</v>
      </c>
      <c r="O4737" s="3">
        <v>140.15</v>
      </c>
      <c r="P4737" s="3">
        <v>12.97</v>
      </c>
      <c r="Q4737" s="3">
        <v>1.49</v>
      </c>
      <c r="R4737" s="5" t="s">
        <v>1814</v>
      </c>
      <c r="S4737" s="5" t="s">
        <v>1829</v>
      </c>
      <c r="T4737" s="5" t="str">
        <f t="shared" si="439"/>
        <v>Ken Black</v>
      </c>
      <c r="U4737" t="s">
        <v>1143</v>
      </c>
      <c r="V4737" s="5" t="s">
        <v>37</v>
      </c>
      <c r="W4737" s="5" t="s">
        <v>28</v>
      </c>
      <c r="X4737" s="5" t="s">
        <v>41</v>
      </c>
      <c r="Y4737" s="5" t="s">
        <v>2269</v>
      </c>
      <c r="Z4737" s="5" t="s">
        <v>43</v>
      </c>
      <c r="AA4737" s="4">
        <v>0.35</v>
      </c>
      <c r="AB4737" s="1">
        <v>40599</v>
      </c>
      <c r="AC4737" s="1">
        <v>27151</v>
      </c>
      <c r="AD4737">
        <f t="shared" si="440"/>
        <v>2</v>
      </c>
      <c r="AE4737">
        <f t="shared" ca="1" si="441"/>
        <v>50</v>
      </c>
      <c r="AF4737" t="str">
        <f t="shared" ca="1" si="442"/>
        <v>18-64</v>
      </c>
      <c r="AG4737" s="3">
        <f t="shared" si="443"/>
        <v>0.53550751851851863</v>
      </c>
      <c r="AH4737" t="str">
        <f>_xlfn.IFNA(VLOOKUP(Sales_Transactions[[#This Row],[Order ID]],Returned_Items[#All],2,FALSE),"Not Returned")</f>
        <v>Not Returned</v>
      </c>
    </row>
    <row r="4738" spans="1:34" x14ac:dyDescent="0.25">
      <c r="A4738">
        <v>4070</v>
      </c>
      <c r="C4738" t="s">
        <v>2393</v>
      </c>
      <c r="D4738" s="2" t="str">
        <f>TEXT(MID(Sales_Transactions[[#This Row],[Order Date]],2,5),"d/m/yyy")</f>
        <v>11/6/2011</v>
      </c>
      <c r="E4738" s="2" t="str">
        <f>TEXT(MID(Sales_Transactions[[#This Row],[Order Date]],2,5),"d")</f>
        <v>11</v>
      </c>
      <c r="F4738" s="2" t="str">
        <f>TEXT(MID(Sales_Transactions[[#This Row],[Order Date]],2,5),"m")</f>
        <v>6</v>
      </c>
      <c r="G4738" s="2" t="str">
        <f>TEXT(MID(Sales_Transactions[[#This Row],[Order Date]],2,5),"yyy")</f>
        <v>2011</v>
      </c>
      <c r="H4738" s="2" t="str">
        <f>TEXT(MID(Sales_Transactions[[#This Row],[Order Date]],2,5),"yyy/m")</f>
        <v>2011/6</v>
      </c>
      <c r="I4738" t="s">
        <v>33</v>
      </c>
      <c r="J4738">
        <f t="shared" ref="J4738:J4801" si="444">IF(I4738="Making Critical",5,IF(I4738="High",4,IF(I4738="Medium",3,IF(I4738="Low",2,1))))</f>
        <v>4</v>
      </c>
      <c r="K4738" s="2">
        <v>22</v>
      </c>
      <c r="L4738" s="3">
        <v>646.07000000000005</v>
      </c>
      <c r="M4738" s="4">
        <v>0.06</v>
      </c>
      <c r="N4738" s="5" t="s">
        <v>67</v>
      </c>
      <c r="O4738" s="3">
        <v>237.75</v>
      </c>
      <c r="P4738" s="3">
        <v>28.48</v>
      </c>
      <c r="Q4738" s="3">
        <v>1.99</v>
      </c>
      <c r="R4738" s="5" t="s">
        <v>3161</v>
      </c>
      <c r="S4738" s="5" t="s">
        <v>3235</v>
      </c>
      <c r="T4738" s="5" t="str">
        <f t="shared" ref="T4738:T4801" si="445">R4738 &amp; " " &amp; S4738</f>
        <v>Joe Elijah</v>
      </c>
      <c r="U4738" t="s">
        <v>1143</v>
      </c>
      <c r="V4738" s="5" t="s">
        <v>74</v>
      </c>
      <c r="W4738" s="5" t="s">
        <v>48</v>
      </c>
      <c r="X4738" s="5" t="s">
        <v>87</v>
      </c>
      <c r="Y4738" s="5" t="s">
        <v>874</v>
      </c>
      <c r="Z4738" s="5" t="s">
        <v>60</v>
      </c>
      <c r="AA4738" s="4">
        <v>0.4</v>
      </c>
      <c r="AB4738" s="1">
        <v>40705</v>
      </c>
      <c r="AC4738" s="1">
        <v>16601</v>
      </c>
      <c r="AD4738">
        <f t="shared" ref="AD4738:AD4801" si="446">_xlfn.DAYS(AB4738,D4738)</f>
        <v>0</v>
      </c>
      <c r="AE4738">
        <f t="shared" ref="AE4738:AE4801" ca="1" si="447">DATEDIF(AC4738,TODAY(),"Y")</f>
        <v>79</v>
      </c>
      <c r="AF4738" t="str">
        <f t="shared" ref="AF4738:AF4801" ca="1" si="448">IF(AE4738&lt;18,"Under 18",IF(AE4738&lt;65,"18-64","Over 65"))</f>
        <v>Over 65</v>
      </c>
      <c r="AG4738" s="3">
        <f t="shared" ref="AG4738:AG4801" si="449" xml:space="preserve"> (P4738 - (M4738 / 100) * P4738 + Q4738) / K4738</f>
        <v>1.3842232727272725</v>
      </c>
      <c r="AH4738" t="str">
        <f>_xlfn.IFNA(VLOOKUP(Sales_Transactions[[#This Row],[Order ID]],Returned_Items[#All],2,FALSE),"Not Returned")</f>
        <v>Not Returned</v>
      </c>
    </row>
    <row r="4739" spans="1:34" x14ac:dyDescent="0.25">
      <c r="A4739">
        <v>4774</v>
      </c>
      <c r="C4739" t="s">
        <v>3228</v>
      </c>
      <c r="D4739" s="2" t="str">
        <f>TEXT(MID(Sales_Transactions[[#This Row],[Order Date]],2,5),"d/m/yyy")</f>
        <v>19/4/2010</v>
      </c>
      <c r="E4739" s="2" t="str">
        <f>TEXT(MID(Sales_Transactions[[#This Row],[Order Date]],2,5),"d")</f>
        <v>19</v>
      </c>
      <c r="F4739" s="2" t="str">
        <f>TEXT(MID(Sales_Transactions[[#This Row],[Order Date]],2,5),"m")</f>
        <v>4</v>
      </c>
      <c r="G4739" s="2" t="str">
        <f>TEXT(MID(Sales_Transactions[[#This Row],[Order Date]],2,5),"yyy")</f>
        <v>2010</v>
      </c>
      <c r="H4739" s="2" t="str">
        <f>TEXT(MID(Sales_Transactions[[#This Row],[Order Date]],2,5),"yyy/m")</f>
        <v>2010/4</v>
      </c>
      <c r="I4739" t="s">
        <v>78</v>
      </c>
      <c r="J4739">
        <f t="shared" si="444"/>
        <v>3</v>
      </c>
      <c r="K4739" s="2">
        <v>4</v>
      </c>
      <c r="L4739" s="3">
        <v>126.87</v>
      </c>
      <c r="M4739" s="4">
        <v>0.08</v>
      </c>
      <c r="N4739" s="5" t="s">
        <v>23</v>
      </c>
      <c r="O4739" s="3">
        <v>-125.99</v>
      </c>
      <c r="P4739" s="3">
        <v>32.979999999999997</v>
      </c>
      <c r="Q4739" s="3">
        <v>5.5</v>
      </c>
      <c r="R4739" s="5" t="s">
        <v>3029</v>
      </c>
      <c r="S4739" s="5" t="s">
        <v>1396</v>
      </c>
      <c r="T4739" s="5" t="str">
        <f t="shared" si="445"/>
        <v>Lindsay Williams</v>
      </c>
      <c r="U4739" t="s">
        <v>1143</v>
      </c>
      <c r="V4739" s="5" t="s">
        <v>47</v>
      </c>
      <c r="W4739" s="5" t="s">
        <v>48</v>
      </c>
      <c r="X4739" s="5" t="s">
        <v>87</v>
      </c>
      <c r="Y4739" s="5" t="s">
        <v>659</v>
      </c>
      <c r="Z4739" s="5" t="s">
        <v>43</v>
      </c>
      <c r="AA4739" s="4">
        <v>0.75</v>
      </c>
      <c r="AB4739" s="1">
        <v>40288</v>
      </c>
      <c r="AC4739" s="1">
        <v>16531</v>
      </c>
      <c r="AD4739">
        <f t="shared" si="446"/>
        <v>1</v>
      </c>
      <c r="AE4739">
        <f t="shared" ca="1" si="447"/>
        <v>79</v>
      </c>
      <c r="AF4739" t="str">
        <f t="shared" ca="1" si="448"/>
        <v>Over 65</v>
      </c>
      <c r="AG4739" s="3">
        <f t="shared" si="449"/>
        <v>9.6134039999999992</v>
      </c>
      <c r="AH4739" t="str">
        <f>_xlfn.IFNA(VLOOKUP(Sales_Transactions[[#This Row],[Order ID]],Returned_Items[#All],2,FALSE),"Not Returned")</f>
        <v>Not Returned</v>
      </c>
    </row>
    <row r="4740" spans="1:34" x14ac:dyDescent="0.25">
      <c r="A4740">
        <v>6947</v>
      </c>
      <c r="C4740" t="s">
        <v>151</v>
      </c>
      <c r="D4740" s="2" t="str">
        <f>TEXT(MID(Sales_Transactions[[#This Row],[Order Date]],2,5),"d/m/yyy")</f>
        <v>19/7/2011</v>
      </c>
      <c r="E4740" s="2" t="str">
        <f>TEXT(MID(Sales_Transactions[[#This Row],[Order Date]],2,5),"d")</f>
        <v>19</v>
      </c>
      <c r="F4740" s="2" t="str">
        <f>TEXT(MID(Sales_Transactions[[#This Row],[Order Date]],2,5),"m")</f>
        <v>7</v>
      </c>
      <c r="G4740" s="2" t="str">
        <f>TEXT(MID(Sales_Transactions[[#This Row],[Order Date]],2,5),"yyy")</f>
        <v>2011</v>
      </c>
      <c r="H4740" s="2" t="str">
        <f>TEXT(MID(Sales_Transactions[[#This Row],[Order Date]],2,5),"yyy/m")</f>
        <v>2011/7</v>
      </c>
      <c r="I4740" t="s">
        <v>101</v>
      </c>
      <c r="J4740">
        <f t="shared" si="444"/>
        <v>1</v>
      </c>
      <c r="K4740" s="2">
        <v>9</v>
      </c>
      <c r="L4740" s="3">
        <v>520.49</v>
      </c>
      <c r="M4740" s="4">
        <v>0</v>
      </c>
      <c r="N4740" s="5" t="s">
        <v>23</v>
      </c>
      <c r="O4740" s="3">
        <v>-51.01</v>
      </c>
      <c r="P4740" s="3">
        <v>51.65</v>
      </c>
      <c r="Q4740" s="3">
        <v>18.45</v>
      </c>
      <c r="R4740" s="5" t="s">
        <v>1115</v>
      </c>
      <c r="S4740" s="5" t="s">
        <v>3241</v>
      </c>
      <c r="T4740" s="5" t="str">
        <f t="shared" si="445"/>
        <v>Logan Currie</v>
      </c>
      <c r="U4740" t="s">
        <v>1143</v>
      </c>
      <c r="V4740" s="5" t="s">
        <v>27</v>
      </c>
      <c r="W4740" s="5" t="s">
        <v>57</v>
      </c>
      <c r="X4740" s="5" t="s">
        <v>58</v>
      </c>
      <c r="Y4740" s="5" t="s">
        <v>1009</v>
      </c>
      <c r="Z4740" s="5" t="s">
        <v>56</v>
      </c>
      <c r="AA4740" s="4">
        <v>0.65</v>
      </c>
      <c r="AB4740" s="1">
        <v>40745</v>
      </c>
      <c r="AC4740" s="1">
        <v>16641</v>
      </c>
      <c r="AD4740">
        <f t="shared" si="446"/>
        <v>2</v>
      </c>
      <c r="AE4740">
        <f t="shared" ca="1" si="447"/>
        <v>79</v>
      </c>
      <c r="AF4740" t="str">
        <f t="shared" ca="1" si="448"/>
        <v>Over 65</v>
      </c>
      <c r="AG4740" s="3">
        <f t="shared" si="449"/>
        <v>7.7888888888888879</v>
      </c>
      <c r="AH4740" t="str">
        <f>_xlfn.IFNA(VLOOKUP(Sales_Transactions[[#This Row],[Order ID]],Returned_Items[#All],2,FALSE),"Not Returned")</f>
        <v>Not Returned</v>
      </c>
    </row>
    <row r="4741" spans="1:34" x14ac:dyDescent="0.25">
      <c r="A4741">
        <v>6979</v>
      </c>
      <c r="C4741" t="s">
        <v>704</v>
      </c>
      <c r="D4741" s="2" t="str">
        <f>TEXT(MID(Sales_Transactions[[#This Row],[Order Date]],2,5),"d/m/yyy")</f>
        <v>27/2/2009</v>
      </c>
      <c r="E4741" s="2" t="str">
        <f>TEXT(MID(Sales_Transactions[[#This Row],[Order Date]],2,5),"d")</f>
        <v>27</v>
      </c>
      <c r="F4741" s="2" t="str">
        <f>TEXT(MID(Sales_Transactions[[#This Row],[Order Date]],2,5),"m")</f>
        <v>2</v>
      </c>
      <c r="G4741" s="2" t="str">
        <f>TEXT(MID(Sales_Transactions[[#This Row],[Order Date]],2,5),"yyy")</f>
        <v>2009</v>
      </c>
      <c r="H4741" s="2" t="str">
        <f>TEXT(MID(Sales_Transactions[[#This Row],[Order Date]],2,5),"yyy/m")</f>
        <v>2009/2</v>
      </c>
      <c r="I4741" t="s">
        <v>101</v>
      </c>
      <c r="J4741">
        <f t="shared" si="444"/>
        <v>1</v>
      </c>
      <c r="K4741" s="2">
        <v>28</v>
      </c>
      <c r="L4741" s="3">
        <v>334.89</v>
      </c>
      <c r="M4741" s="4">
        <v>0.03</v>
      </c>
      <c r="N4741" s="5" t="s">
        <v>23</v>
      </c>
      <c r="O4741" s="3">
        <v>-1.44</v>
      </c>
      <c r="P4741" s="3">
        <v>11.99</v>
      </c>
      <c r="Q4741" s="3">
        <v>5.99</v>
      </c>
      <c r="R4741" s="5" t="s">
        <v>2611</v>
      </c>
      <c r="S4741" s="5" t="s">
        <v>3234</v>
      </c>
      <c r="T4741" s="5" t="str">
        <f t="shared" si="445"/>
        <v>Keith Dawkins</v>
      </c>
      <c r="U4741" t="s">
        <v>1143</v>
      </c>
      <c r="V4741" s="5" t="s">
        <v>74</v>
      </c>
      <c r="W4741" s="5" t="s">
        <v>48</v>
      </c>
      <c r="X4741" s="5" t="s">
        <v>324</v>
      </c>
      <c r="Y4741" s="5" t="s">
        <v>1737</v>
      </c>
      <c r="Z4741" s="5" t="s">
        <v>56</v>
      </c>
      <c r="AA4741" s="4">
        <v>0.36</v>
      </c>
      <c r="AB4741" s="1">
        <v>39872</v>
      </c>
      <c r="AC4741" s="1">
        <v>17152</v>
      </c>
      <c r="AD4741">
        <f t="shared" si="446"/>
        <v>1</v>
      </c>
      <c r="AE4741">
        <f t="shared" ca="1" si="447"/>
        <v>77</v>
      </c>
      <c r="AF4741" t="str">
        <f t="shared" ca="1" si="448"/>
        <v>Over 65</v>
      </c>
      <c r="AG4741" s="3">
        <f t="shared" si="449"/>
        <v>0.6420143928571429</v>
      </c>
      <c r="AH4741" t="str">
        <f>_xlfn.IFNA(VLOOKUP(Sales_Transactions[[#This Row],[Order ID]],Returned_Items[#All],2,FALSE),"Not Returned")</f>
        <v>Returned</v>
      </c>
    </row>
    <row r="4742" spans="1:34" x14ac:dyDescent="0.25">
      <c r="A4742">
        <v>7107</v>
      </c>
      <c r="C4742" t="s">
        <v>3242</v>
      </c>
      <c r="D4742" s="2" t="str">
        <f>TEXT(MID(Sales_Transactions[[#This Row],[Order Date]],2,5),"d/m/yyy")</f>
        <v>4/1/2012</v>
      </c>
      <c r="E4742" s="2" t="str">
        <f>TEXT(MID(Sales_Transactions[[#This Row],[Order Date]],2,5),"d")</f>
        <v>4</v>
      </c>
      <c r="F4742" s="2" t="str">
        <f>TEXT(MID(Sales_Transactions[[#This Row],[Order Date]],2,5),"m")</f>
        <v>1</v>
      </c>
      <c r="G4742" s="2" t="str">
        <f>TEXT(MID(Sales_Transactions[[#This Row],[Order Date]],2,5),"yyy")</f>
        <v>2012</v>
      </c>
      <c r="H4742" s="2" t="str">
        <f>TEXT(MID(Sales_Transactions[[#This Row],[Order Date]],2,5),"yyy/m")</f>
        <v>2012/1</v>
      </c>
      <c r="I4742" t="s">
        <v>52</v>
      </c>
      <c r="J4742">
        <f t="shared" si="444"/>
        <v>1</v>
      </c>
      <c r="K4742" s="2">
        <v>3</v>
      </c>
      <c r="L4742" s="3">
        <v>172.04</v>
      </c>
      <c r="M4742" s="4">
        <v>0.02</v>
      </c>
      <c r="N4742" s="5" t="s">
        <v>23</v>
      </c>
      <c r="O4742" s="3">
        <v>143.08000000000001</v>
      </c>
      <c r="P4742" s="3">
        <v>54.2</v>
      </c>
      <c r="Q4742" s="3">
        <v>11.1</v>
      </c>
      <c r="R4742" s="5" t="s">
        <v>1778</v>
      </c>
      <c r="S4742" s="5" t="s">
        <v>1577</v>
      </c>
      <c r="T4742" s="5" t="str">
        <f t="shared" si="445"/>
        <v>Steve Chapman</v>
      </c>
      <c r="U4742" t="s">
        <v>1143</v>
      </c>
      <c r="V4742" s="5" t="s">
        <v>47</v>
      </c>
      <c r="W4742" s="5" t="s">
        <v>57</v>
      </c>
      <c r="X4742" s="5" t="s">
        <v>58</v>
      </c>
      <c r="Y4742" s="5" t="s">
        <v>3243</v>
      </c>
      <c r="Z4742" s="5" t="s">
        <v>56</v>
      </c>
      <c r="AA4742" s="4">
        <v>0.64</v>
      </c>
      <c r="AB4742" s="1">
        <v>40912</v>
      </c>
      <c r="AC4742" s="1">
        <v>16903</v>
      </c>
      <c r="AD4742">
        <f t="shared" si="446"/>
        <v>0</v>
      </c>
      <c r="AE4742">
        <f t="shared" ca="1" si="447"/>
        <v>78</v>
      </c>
      <c r="AF4742" t="str">
        <f t="shared" ca="1" si="448"/>
        <v>Over 65</v>
      </c>
      <c r="AG4742" s="3">
        <f t="shared" si="449"/>
        <v>21.763053333333332</v>
      </c>
      <c r="AH4742" t="str">
        <f>_xlfn.IFNA(VLOOKUP(Sales_Transactions[[#This Row],[Order ID]],Returned_Items[#All],2,FALSE),"Not Returned")</f>
        <v>Returned</v>
      </c>
    </row>
    <row r="4743" spans="1:34" x14ac:dyDescent="0.25">
      <c r="A4743">
        <v>7107</v>
      </c>
      <c r="C4743" t="s">
        <v>3242</v>
      </c>
      <c r="D4743" s="2" t="str">
        <f>TEXT(MID(Sales_Transactions[[#This Row],[Order Date]],2,5),"d/m/yyy")</f>
        <v>4/1/2012</v>
      </c>
      <c r="E4743" s="2" t="str">
        <f>TEXT(MID(Sales_Transactions[[#This Row],[Order Date]],2,5),"d")</f>
        <v>4</v>
      </c>
      <c r="F4743" s="2" t="str">
        <f>TEXT(MID(Sales_Transactions[[#This Row],[Order Date]],2,5),"m")</f>
        <v>1</v>
      </c>
      <c r="G4743" s="2" t="str">
        <f>TEXT(MID(Sales_Transactions[[#This Row],[Order Date]],2,5),"yyy")</f>
        <v>2012</v>
      </c>
      <c r="H4743" s="2" t="str">
        <f>TEXT(MID(Sales_Transactions[[#This Row],[Order Date]],2,5),"yyy/m")</f>
        <v>2012/1</v>
      </c>
      <c r="I4743" t="s">
        <v>52</v>
      </c>
      <c r="J4743">
        <f t="shared" si="444"/>
        <v>1</v>
      </c>
      <c r="K4743" s="2">
        <v>3</v>
      </c>
      <c r="L4743" s="3">
        <v>113.14</v>
      </c>
      <c r="M4743" s="4">
        <v>0.06</v>
      </c>
      <c r="N4743" s="5" t="s">
        <v>23</v>
      </c>
      <c r="O4743" s="3">
        <v>-21.23</v>
      </c>
      <c r="P4743" s="3">
        <v>37.94</v>
      </c>
      <c r="Q4743" s="3">
        <v>5.08</v>
      </c>
      <c r="R4743" s="5" t="s">
        <v>1778</v>
      </c>
      <c r="S4743" s="5" t="s">
        <v>1577</v>
      </c>
      <c r="T4743" s="5" t="str">
        <f t="shared" si="445"/>
        <v>Steve Chapman</v>
      </c>
      <c r="U4743" t="s">
        <v>1143</v>
      </c>
      <c r="V4743" s="5" t="s">
        <v>47</v>
      </c>
      <c r="W4743" s="5" t="s">
        <v>28</v>
      </c>
      <c r="X4743" s="5" t="s">
        <v>75</v>
      </c>
      <c r="Y4743" s="5" t="s">
        <v>1163</v>
      </c>
      <c r="Z4743" s="5" t="s">
        <v>84</v>
      </c>
      <c r="AA4743" s="4">
        <v>0.38</v>
      </c>
      <c r="AB4743" s="1">
        <v>40914</v>
      </c>
      <c r="AC4743" s="1">
        <v>17086</v>
      </c>
      <c r="AD4743">
        <f t="shared" si="446"/>
        <v>2</v>
      </c>
      <c r="AE4743">
        <f t="shared" ca="1" si="447"/>
        <v>77</v>
      </c>
      <c r="AF4743" t="str">
        <f t="shared" ca="1" si="448"/>
        <v>Over 65</v>
      </c>
      <c r="AG4743" s="3">
        <f t="shared" si="449"/>
        <v>14.332411999999998</v>
      </c>
      <c r="AH4743" t="str">
        <f>_xlfn.IFNA(VLOOKUP(Sales_Transactions[[#This Row],[Order ID]],Returned_Items[#All],2,FALSE),"Not Returned")</f>
        <v>Returned</v>
      </c>
    </row>
    <row r="4744" spans="1:34" x14ac:dyDescent="0.25">
      <c r="A4744">
        <v>7107</v>
      </c>
      <c r="C4744" t="s">
        <v>3242</v>
      </c>
      <c r="D4744" s="2" t="str">
        <f>TEXT(MID(Sales_Transactions[[#This Row],[Order Date]],2,5),"d/m/yyy")</f>
        <v>4/1/2012</v>
      </c>
      <c r="E4744" s="2" t="str">
        <f>TEXT(MID(Sales_Transactions[[#This Row],[Order Date]],2,5),"d")</f>
        <v>4</v>
      </c>
      <c r="F4744" s="2" t="str">
        <f>TEXT(MID(Sales_Transactions[[#This Row],[Order Date]],2,5),"m")</f>
        <v>1</v>
      </c>
      <c r="G4744" s="2" t="str">
        <f>TEXT(MID(Sales_Transactions[[#This Row],[Order Date]],2,5),"yyy")</f>
        <v>2012</v>
      </c>
      <c r="H4744" s="2" t="str">
        <f>TEXT(MID(Sales_Transactions[[#This Row],[Order Date]],2,5),"yyy/m")</f>
        <v>2012/1</v>
      </c>
      <c r="I4744" t="s">
        <v>52</v>
      </c>
      <c r="J4744">
        <f t="shared" si="444"/>
        <v>1</v>
      </c>
      <c r="K4744" s="2">
        <v>32</v>
      </c>
      <c r="L4744" s="3">
        <v>1724.82</v>
      </c>
      <c r="M4744" s="4">
        <v>0.1</v>
      </c>
      <c r="N4744" s="5" t="s">
        <v>23</v>
      </c>
      <c r="O4744" s="3">
        <v>407.8</v>
      </c>
      <c r="P4744" s="3">
        <v>55.29</v>
      </c>
      <c r="Q4744" s="3">
        <v>5.08</v>
      </c>
      <c r="R4744" s="5" t="s">
        <v>1778</v>
      </c>
      <c r="S4744" s="5" t="s">
        <v>1577</v>
      </c>
      <c r="T4744" s="5" t="str">
        <f t="shared" si="445"/>
        <v>Steve Chapman</v>
      </c>
      <c r="U4744" t="s">
        <v>1143</v>
      </c>
      <c r="V4744" s="5" t="s">
        <v>47</v>
      </c>
      <c r="W4744" s="5" t="s">
        <v>28</v>
      </c>
      <c r="X4744" s="5" t="s">
        <v>29</v>
      </c>
      <c r="Y4744" s="5" t="s">
        <v>467</v>
      </c>
      <c r="Z4744" s="5" t="s">
        <v>43</v>
      </c>
      <c r="AA4744" s="4">
        <v>0.59</v>
      </c>
      <c r="AB4744" s="1">
        <v>40913</v>
      </c>
      <c r="AC4744" s="1">
        <v>17113</v>
      </c>
      <c r="AD4744">
        <f t="shared" si="446"/>
        <v>1</v>
      </c>
      <c r="AE4744">
        <f t="shared" ca="1" si="447"/>
        <v>77</v>
      </c>
      <c r="AF4744" t="str">
        <f t="shared" ca="1" si="448"/>
        <v>Over 65</v>
      </c>
      <c r="AG4744" s="3">
        <f t="shared" si="449"/>
        <v>1.8848346874999999</v>
      </c>
      <c r="AH4744" t="str">
        <f>_xlfn.IFNA(VLOOKUP(Sales_Transactions[[#This Row],[Order ID]],Returned_Items[#All],2,FALSE),"Not Returned")</f>
        <v>Returned</v>
      </c>
    </row>
    <row r="4745" spans="1:34" x14ac:dyDescent="0.25">
      <c r="A4745">
        <v>8288</v>
      </c>
      <c r="C4745" t="s">
        <v>1453</v>
      </c>
      <c r="D4745" s="2" t="str">
        <f>TEXT(MID(Sales_Transactions[[#This Row],[Order Date]],2,5),"d/m/yyy")</f>
        <v>9/5/2011</v>
      </c>
      <c r="E4745" s="2" t="str">
        <f>TEXT(MID(Sales_Transactions[[#This Row],[Order Date]],2,5),"d")</f>
        <v>9</v>
      </c>
      <c r="F4745" s="2" t="str">
        <f>TEXT(MID(Sales_Transactions[[#This Row],[Order Date]],2,5),"m")</f>
        <v>5</v>
      </c>
      <c r="G4745" s="2" t="str">
        <f>TEXT(MID(Sales_Transactions[[#This Row],[Order Date]],2,5),"yyy")</f>
        <v>2011</v>
      </c>
      <c r="H4745" s="2" t="str">
        <f>TEXT(MID(Sales_Transactions[[#This Row],[Order Date]],2,5),"yyy/m")</f>
        <v>2011/5</v>
      </c>
      <c r="I4745" t="s">
        <v>101</v>
      </c>
      <c r="J4745">
        <f t="shared" si="444"/>
        <v>1</v>
      </c>
      <c r="K4745" s="2">
        <v>22</v>
      </c>
      <c r="L4745" s="3">
        <v>1337.81</v>
      </c>
      <c r="M4745" s="4">
        <v>0.02</v>
      </c>
      <c r="N4745" s="5" t="s">
        <v>23</v>
      </c>
      <c r="O4745" s="3">
        <v>407.12</v>
      </c>
      <c r="P4745" s="3">
        <v>59.78</v>
      </c>
      <c r="Q4745" s="3">
        <v>10.29</v>
      </c>
      <c r="R4745" s="5" t="s">
        <v>1528</v>
      </c>
      <c r="S4745" s="5" t="s">
        <v>2770</v>
      </c>
      <c r="T4745" s="5" t="str">
        <f t="shared" si="445"/>
        <v>Marc Crier</v>
      </c>
      <c r="U4745" t="s">
        <v>1143</v>
      </c>
      <c r="V4745" s="5" t="s">
        <v>47</v>
      </c>
      <c r="W4745" s="5" t="s">
        <v>28</v>
      </c>
      <c r="X4745" s="5" t="s">
        <v>41</v>
      </c>
      <c r="Y4745" s="5" t="s">
        <v>450</v>
      </c>
      <c r="Z4745" s="5" t="s">
        <v>43</v>
      </c>
      <c r="AA4745" s="4">
        <v>0.39</v>
      </c>
      <c r="AB4745" s="1">
        <v>40673</v>
      </c>
      <c r="AC4745" s="1">
        <v>16851</v>
      </c>
      <c r="AD4745">
        <f t="shared" si="446"/>
        <v>1</v>
      </c>
      <c r="AE4745">
        <f t="shared" ca="1" si="447"/>
        <v>78</v>
      </c>
      <c r="AF4745" t="str">
        <f t="shared" ca="1" si="448"/>
        <v>Over 65</v>
      </c>
      <c r="AG4745" s="3">
        <f t="shared" si="449"/>
        <v>3.184456545454545</v>
      </c>
      <c r="AH4745" t="str">
        <f>_xlfn.IFNA(VLOOKUP(Sales_Transactions[[#This Row],[Order ID]],Returned_Items[#All],2,FALSE),"Not Returned")</f>
        <v>Not Returned</v>
      </c>
    </row>
    <row r="4746" spans="1:34" x14ac:dyDescent="0.25">
      <c r="A4746">
        <v>8678</v>
      </c>
      <c r="C4746" t="s">
        <v>3063</v>
      </c>
      <c r="D4746" s="2" t="str">
        <f>TEXT(MID(Sales_Transactions[[#This Row],[Order Date]],2,5),"d/m/yyy")</f>
        <v>30/9/2012</v>
      </c>
      <c r="E4746" s="2" t="str">
        <f>TEXT(MID(Sales_Transactions[[#This Row],[Order Date]],2,5),"d")</f>
        <v>30</v>
      </c>
      <c r="F4746" s="2" t="str">
        <f>TEXT(MID(Sales_Transactions[[#This Row],[Order Date]],2,5),"m")</f>
        <v>9</v>
      </c>
      <c r="G4746" s="2" t="str">
        <f>TEXT(MID(Sales_Transactions[[#This Row],[Order Date]],2,5),"yyy")</f>
        <v>2012</v>
      </c>
      <c r="H4746" s="2" t="str">
        <f>TEXT(MID(Sales_Transactions[[#This Row],[Order Date]],2,5),"yyy/m")</f>
        <v>2012/9</v>
      </c>
      <c r="I4746" t="s">
        <v>22</v>
      </c>
      <c r="J4746">
        <f t="shared" si="444"/>
        <v>2</v>
      </c>
      <c r="K4746" s="2">
        <v>31</v>
      </c>
      <c r="L4746" s="3">
        <v>937.8</v>
      </c>
      <c r="M4746" s="4">
        <v>0</v>
      </c>
      <c r="N4746" s="5" t="s">
        <v>23</v>
      </c>
      <c r="O4746" s="3">
        <v>27.12</v>
      </c>
      <c r="P4746" s="3">
        <v>29.74</v>
      </c>
      <c r="Q4746" s="3">
        <v>6.64</v>
      </c>
      <c r="R4746" s="5" t="s">
        <v>1814</v>
      </c>
      <c r="S4746" s="5" t="s">
        <v>1829</v>
      </c>
      <c r="T4746" s="5" t="str">
        <f t="shared" si="445"/>
        <v>Ken Black</v>
      </c>
      <c r="U4746" t="s">
        <v>1143</v>
      </c>
      <c r="V4746" s="5" t="s">
        <v>37</v>
      </c>
      <c r="W4746" s="5" t="s">
        <v>28</v>
      </c>
      <c r="X4746" s="5" t="s">
        <v>29</v>
      </c>
      <c r="Y4746" s="5" t="s">
        <v>616</v>
      </c>
      <c r="Z4746" s="5" t="s">
        <v>43</v>
      </c>
      <c r="AA4746" s="4">
        <v>0.7</v>
      </c>
      <c r="AB4746" s="1">
        <v>41187</v>
      </c>
      <c r="AC4746" s="1">
        <v>16883</v>
      </c>
      <c r="AD4746">
        <f t="shared" si="446"/>
        <v>5</v>
      </c>
      <c r="AE4746">
        <f t="shared" ca="1" si="447"/>
        <v>78</v>
      </c>
      <c r="AF4746" t="str">
        <f t="shared" ca="1" si="448"/>
        <v>Over 65</v>
      </c>
      <c r="AG4746" s="3">
        <f t="shared" si="449"/>
        <v>1.173548387096774</v>
      </c>
      <c r="AH4746" t="str">
        <f>_xlfn.IFNA(VLOOKUP(Sales_Transactions[[#This Row],[Order ID]],Returned_Items[#All],2,FALSE),"Not Returned")</f>
        <v>Not Returned</v>
      </c>
    </row>
    <row r="4747" spans="1:34" x14ac:dyDescent="0.25">
      <c r="A4747">
        <v>10659</v>
      </c>
      <c r="C4747" t="s">
        <v>2753</v>
      </c>
      <c r="D4747" s="2" t="str">
        <f>TEXT(MID(Sales_Transactions[[#This Row],[Order Date]],2,5),"d/m/yyy")</f>
        <v>14/5/2009</v>
      </c>
      <c r="E4747" s="2" t="str">
        <f>TEXT(MID(Sales_Transactions[[#This Row],[Order Date]],2,5),"d")</f>
        <v>14</v>
      </c>
      <c r="F4747" s="2" t="str">
        <f>TEXT(MID(Sales_Transactions[[#This Row],[Order Date]],2,5),"m")</f>
        <v>5</v>
      </c>
      <c r="G4747" s="2" t="str">
        <f>TEXT(MID(Sales_Transactions[[#This Row],[Order Date]],2,5),"yyy")</f>
        <v>2009</v>
      </c>
      <c r="H4747" s="2" t="str">
        <f>TEXT(MID(Sales_Transactions[[#This Row],[Order Date]],2,5),"yyy/m")</f>
        <v>2009/5</v>
      </c>
      <c r="I4747" t="s">
        <v>101</v>
      </c>
      <c r="J4747">
        <f t="shared" si="444"/>
        <v>1</v>
      </c>
      <c r="K4747" s="2">
        <v>40</v>
      </c>
      <c r="L4747" s="3">
        <v>227.37</v>
      </c>
      <c r="M4747" s="4">
        <v>0</v>
      </c>
      <c r="N4747" s="5" t="s">
        <v>23</v>
      </c>
      <c r="O4747" s="3">
        <v>-92.07</v>
      </c>
      <c r="P4747" s="3">
        <v>5.28</v>
      </c>
      <c r="Q4747" s="3">
        <v>5.61</v>
      </c>
      <c r="R4747" s="5" t="s">
        <v>2313</v>
      </c>
      <c r="S4747" s="5" t="s">
        <v>3209</v>
      </c>
      <c r="T4747" s="5" t="str">
        <f t="shared" si="445"/>
        <v>Dave Brooks</v>
      </c>
      <c r="U4747" t="s">
        <v>1143</v>
      </c>
      <c r="V4747" s="5" t="s">
        <v>47</v>
      </c>
      <c r="W4747" s="5" t="s">
        <v>28</v>
      </c>
      <c r="X4747" s="5" t="s">
        <v>75</v>
      </c>
      <c r="Y4747" s="5" t="s">
        <v>3244</v>
      </c>
      <c r="Z4747" s="5" t="s">
        <v>43</v>
      </c>
      <c r="AA4747" s="4">
        <v>0.4</v>
      </c>
      <c r="AB4747" s="1">
        <v>39947</v>
      </c>
      <c r="AC4747" s="1">
        <v>17029</v>
      </c>
      <c r="AD4747">
        <f t="shared" si="446"/>
        <v>0</v>
      </c>
      <c r="AE4747">
        <f t="shared" ca="1" si="447"/>
        <v>77</v>
      </c>
      <c r="AF4747" t="str">
        <f t="shared" ca="1" si="448"/>
        <v>Over 65</v>
      </c>
      <c r="AG4747" s="3">
        <f t="shared" si="449"/>
        <v>0.27224999999999999</v>
      </c>
      <c r="AH4747" t="str">
        <f>_xlfn.IFNA(VLOOKUP(Sales_Transactions[[#This Row],[Order ID]],Returned_Items[#All],2,FALSE),"Not Returned")</f>
        <v>Not Returned</v>
      </c>
    </row>
    <row r="4748" spans="1:34" x14ac:dyDescent="0.25">
      <c r="A4748">
        <v>10695</v>
      </c>
      <c r="C4748" t="s">
        <v>3197</v>
      </c>
      <c r="D4748" s="2" t="str">
        <f>TEXT(MID(Sales_Transactions[[#This Row],[Order Date]],2,5),"d/m/yyy")</f>
        <v>2/5/2011</v>
      </c>
      <c r="E4748" s="2" t="str">
        <f>TEXT(MID(Sales_Transactions[[#This Row],[Order Date]],2,5),"d")</f>
        <v>2</v>
      </c>
      <c r="F4748" s="2" t="str">
        <f>TEXT(MID(Sales_Transactions[[#This Row],[Order Date]],2,5),"m")</f>
        <v>5</v>
      </c>
      <c r="G4748" s="2" t="str">
        <f>TEXT(MID(Sales_Transactions[[#This Row],[Order Date]],2,5),"yyy")</f>
        <v>2011</v>
      </c>
      <c r="H4748" s="2" t="str">
        <f>TEXT(MID(Sales_Transactions[[#This Row],[Order Date]],2,5),"yyy/m")</f>
        <v>2011/5</v>
      </c>
      <c r="I4748" t="s">
        <v>33</v>
      </c>
      <c r="J4748">
        <f t="shared" si="444"/>
        <v>4</v>
      </c>
      <c r="K4748" s="2">
        <v>39</v>
      </c>
      <c r="L4748" s="3">
        <v>6330.0860000000002</v>
      </c>
      <c r="M4748" s="4">
        <v>0.1</v>
      </c>
      <c r="N4748" s="5" t="s">
        <v>23</v>
      </c>
      <c r="O4748" s="3">
        <v>1421.89</v>
      </c>
      <c r="P4748" s="3">
        <v>205.99</v>
      </c>
      <c r="Q4748" s="3">
        <v>2.5</v>
      </c>
      <c r="R4748" s="5" t="s">
        <v>2760</v>
      </c>
      <c r="S4748" s="5" t="s">
        <v>2761</v>
      </c>
      <c r="T4748" s="5" t="str">
        <f t="shared" si="445"/>
        <v>Deborah Brumfield</v>
      </c>
      <c r="U4748" t="s">
        <v>1143</v>
      </c>
      <c r="V4748" s="5" t="s">
        <v>47</v>
      </c>
      <c r="W4748" s="5" t="s">
        <v>48</v>
      </c>
      <c r="X4748" s="5" t="s">
        <v>49</v>
      </c>
      <c r="Y4748" s="5" t="s">
        <v>2564</v>
      </c>
      <c r="Z4748" s="5" t="s">
        <v>43</v>
      </c>
      <c r="AA4748" s="4">
        <v>0.59</v>
      </c>
      <c r="AB4748" s="1">
        <v>40666</v>
      </c>
      <c r="AC4748" s="1">
        <v>17503</v>
      </c>
      <c r="AD4748">
        <f t="shared" si="446"/>
        <v>1</v>
      </c>
      <c r="AE4748">
        <f t="shared" ca="1" si="447"/>
        <v>76</v>
      </c>
      <c r="AF4748" t="str">
        <f t="shared" ca="1" si="448"/>
        <v>Over 65</v>
      </c>
      <c r="AG4748" s="3">
        <f t="shared" si="449"/>
        <v>5.3406156410256411</v>
      </c>
      <c r="AH4748" t="str">
        <f>_xlfn.IFNA(VLOOKUP(Sales_Transactions[[#This Row],[Order ID]],Returned_Items[#All],2,FALSE),"Not Returned")</f>
        <v>Not Returned</v>
      </c>
    </row>
    <row r="4749" spans="1:34" x14ac:dyDescent="0.25">
      <c r="A4749">
        <v>11719</v>
      </c>
      <c r="C4749" t="s">
        <v>1964</v>
      </c>
      <c r="D4749" s="2" t="str">
        <f>TEXT(MID(Sales_Transactions[[#This Row],[Order Date]],2,5),"d/m/yyy")</f>
        <v>5/2/2011</v>
      </c>
      <c r="E4749" s="2" t="str">
        <f>TEXT(MID(Sales_Transactions[[#This Row],[Order Date]],2,5),"d")</f>
        <v>5</v>
      </c>
      <c r="F4749" s="2" t="str">
        <f>TEXT(MID(Sales_Transactions[[#This Row],[Order Date]],2,5),"m")</f>
        <v>2</v>
      </c>
      <c r="G4749" s="2" t="str">
        <f>TEXT(MID(Sales_Transactions[[#This Row],[Order Date]],2,5),"yyy")</f>
        <v>2011</v>
      </c>
      <c r="H4749" s="2" t="str">
        <f>TEXT(MID(Sales_Transactions[[#This Row],[Order Date]],2,5),"yyy/m")</f>
        <v>2011/2</v>
      </c>
      <c r="I4749" t="s">
        <v>52</v>
      </c>
      <c r="J4749">
        <f t="shared" si="444"/>
        <v>1</v>
      </c>
      <c r="K4749" s="2">
        <v>3</v>
      </c>
      <c r="L4749" s="3">
        <v>1566.8</v>
      </c>
      <c r="M4749" s="4">
        <v>0.06</v>
      </c>
      <c r="N4749" s="5" t="s">
        <v>34</v>
      </c>
      <c r="O4749" s="3">
        <v>-1044.92</v>
      </c>
      <c r="P4749" s="3">
        <v>500.97</v>
      </c>
      <c r="Q4749" s="3">
        <v>69.3</v>
      </c>
      <c r="R4749" s="5" t="s">
        <v>2611</v>
      </c>
      <c r="S4749" s="5" t="s">
        <v>3234</v>
      </c>
      <c r="T4749" s="5" t="str">
        <f t="shared" si="445"/>
        <v>Keith Dawkins</v>
      </c>
      <c r="U4749" t="s">
        <v>1143</v>
      </c>
      <c r="V4749" s="5" t="s">
        <v>74</v>
      </c>
      <c r="W4749" s="5" t="s">
        <v>48</v>
      </c>
      <c r="X4749" s="5" t="s">
        <v>324</v>
      </c>
      <c r="Y4749" s="5" t="s">
        <v>661</v>
      </c>
      <c r="Z4749" s="5" t="s">
        <v>40</v>
      </c>
      <c r="AA4749" s="4">
        <v>0.37</v>
      </c>
      <c r="AB4749" s="1">
        <v>40580</v>
      </c>
      <c r="AC4749" s="1">
        <v>17588</v>
      </c>
      <c r="AD4749">
        <f t="shared" si="446"/>
        <v>1</v>
      </c>
      <c r="AE4749">
        <f t="shared" ca="1" si="447"/>
        <v>76</v>
      </c>
      <c r="AF4749" t="str">
        <f t="shared" ca="1" si="448"/>
        <v>Over 65</v>
      </c>
      <c r="AG4749" s="3">
        <f t="shared" si="449"/>
        <v>189.98980600000002</v>
      </c>
      <c r="AH4749" t="str">
        <f>_xlfn.IFNA(VLOOKUP(Sales_Transactions[[#This Row],[Order ID]],Returned_Items[#All],2,FALSE),"Not Returned")</f>
        <v>Not Returned</v>
      </c>
    </row>
    <row r="4750" spans="1:34" x14ac:dyDescent="0.25">
      <c r="A4750">
        <v>11719</v>
      </c>
      <c r="C4750" t="s">
        <v>1964</v>
      </c>
      <c r="D4750" s="2" t="str">
        <f>TEXT(MID(Sales_Transactions[[#This Row],[Order Date]],2,5),"d/m/yyy")</f>
        <v>5/2/2011</v>
      </c>
      <c r="E4750" s="2" t="str">
        <f>TEXT(MID(Sales_Transactions[[#This Row],[Order Date]],2,5),"d")</f>
        <v>5</v>
      </c>
      <c r="F4750" s="2" t="str">
        <f>TEXT(MID(Sales_Transactions[[#This Row],[Order Date]],2,5),"m")</f>
        <v>2</v>
      </c>
      <c r="G4750" s="2" t="str">
        <f>TEXT(MID(Sales_Transactions[[#This Row],[Order Date]],2,5),"yyy")</f>
        <v>2011</v>
      </c>
      <c r="H4750" s="2" t="str">
        <f>TEXT(MID(Sales_Transactions[[#This Row],[Order Date]],2,5),"yyy/m")</f>
        <v>2011/2</v>
      </c>
      <c r="I4750" t="s">
        <v>52</v>
      </c>
      <c r="J4750">
        <f t="shared" si="444"/>
        <v>1</v>
      </c>
      <c r="K4750" s="2">
        <v>30</v>
      </c>
      <c r="L4750" s="3">
        <v>616.01</v>
      </c>
      <c r="M4750" s="4">
        <v>0.09</v>
      </c>
      <c r="N4750" s="5" t="s">
        <v>23</v>
      </c>
      <c r="O4750" s="3">
        <v>-74.88</v>
      </c>
      <c r="P4750" s="3">
        <v>21.38</v>
      </c>
      <c r="Q4750" s="3">
        <v>8.99</v>
      </c>
      <c r="R4750" s="5" t="s">
        <v>2611</v>
      </c>
      <c r="S4750" s="5" t="s">
        <v>3234</v>
      </c>
      <c r="T4750" s="5" t="str">
        <f t="shared" si="445"/>
        <v>Keith Dawkins</v>
      </c>
      <c r="U4750" t="s">
        <v>1143</v>
      </c>
      <c r="V4750" s="5" t="s">
        <v>74</v>
      </c>
      <c r="W4750" s="5" t="s">
        <v>28</v>
      </c>
      <c r="X4750" s="5" t="s">
        <v>124</v>
      </c>
      <c r="Y4750" s="5" t="s">
        <v>719</v>
      </c>
      <c r="Z4750" s="5" t="s">
        <v>60</v>
      </c>
      <c r="AA4750" s="4">
        <v>0.59</v>
      </c>
      <c r="AB4750" s="1">
        <v>40579</v>
      </c>
      <c r="AC4750" s="1">
        <v>17693</v>
      </c>
      <c r="AD4750">
        <f t="shared" si="446"/>
        <v>0</v>
      </c>
      <c r="AE4750">
        <f t="shared" ca="1" si="447"/>
        <v>76</v>
      </c>
      <c r="AF4750" t="str">
        <f t="shared" ca="1" si="448"/>
        <v>Over 65</v>
      </c>
      <c r="AG4750" s="3">
        <f t="shared" si="449"/>
        <v>1.0116919333333334</v>
      </c>
      <c r="AH4750" t="str">
        <f>_xlfn.IFNA(VLOOKUP(Sales_Transactions[[#This Row],[Order ID]],Returned_Items[#All],2,FALSE),"Not Returned")</f>
        <v>Not Returned</v>
      </c>
    </row>
    <row r="4751" spans="1:34" x14ac:dyDescent="0.25">
      <c r="A4751">
        <v>11719</v>
      </c>
      <c r="C4751" t="s">
        <v>1964</v>
      </c>
      <c r="D4751" s="2" t="str">
        <f>TEXT(MID(Sales_Transactions[[#This Row],[Order Date]],2,5),"d/m/yyy")</f>
        <v>5/2/2011</v>
      </c>
      <c r="E4751" s="2" t="str">
        <f>TEXT(MID(Sales_Transactions[[#This Row],[Order Date]],2,5),"d")</f>
        <v>5</v>
      </c>
      <c r="F4751" s="2" t="str">
        <f>TEXT(MID(Sales_Transactions[[#This Row],[Order Date]],2,5),"m")</f>
        <v>2</v>
      </c>
      <c r="G4751" s="2" t="str">
        <f>TEXT(MID(Sales_Transactions[[#This Row],[Order Date]],2,5),"yyy")</f>
        <v>2011</v>
      </c>
      <c r="H4751" s="2" t="str">
        <f>TEXT(MID(Sales_Transactions[[#This Row],[Order Date]],2,5),"yyy/m")</f>
        <v>2011/2</v>
      </c>
      <c r="I4751" t="s">
        <v>52</v>
      </c>
      <c r="J4751">
        <f t="shared" si="444"/>
        <v>1</v>
      </c>
      <c r="K4751" s="2">
        <v>17</v>
      </c>
      <c r="L4751" s="3">
        <v>438.60849999999999</v>
      </c>
      <c r="M4751" s="4">
        <v>0.01</v>
      </c>
      <c r="N4751" s="5" t="s">
        <v>23</v>
      </c>
      <c r="O4751" s="3">
        <v>-56.05</v>
      </c>
      <c r="P4751" s="3">
        <v>28.99</v>
      </c>
      <c r="Q4751" s="3">
        <v>8.59</v>
      </c>
      <c r="R4751" s="5" t="s">
        <v>2611</v>
      </c>
      <c r="S4751" s="5" t="s">
        <v>3234</v>
      </c>
      <c r="T4751" s="5" t="str">
        <f t="shared" si="445"/>
        <v>Keith Dawkins</v>
      </c>
      <c r="U4751" t="s">
        <v>1143</v>
      </c>
      <c r="V4751" s="5" t="s">
        <v>74</v>
      </c>
      <c r="W4751" s="5" t="s">
        <v>48</v>
      </c>
      <c r="X4751" s="5" t="s">
        <v>49</v>
      </c>
      <c r="Y4751" s="5" t="s">
        <v>850</v>
      </c>
      <c r="Z4751" s="5" t="s">
        <v>56</v>
      </c>
      <c r="AA4751" s="4">
        <v>0.56000000000000005</v>
      </c>
      <c r="AB4751" s="1">
        <v>40579</v>
      </c>
      <c r="AC4751" s="1">
        <v>17831</v>
      </c>
      <c r="AD4751">
        <f t="shared" si="446"/>
        <v>0</v>
      </c>
      <c r="AE4751">
        <f t="shared" ca="1" si="447"/>
        <v>75</v>
      </c>
      <c r="AF4751" t="str">
        <f t="shared" ca="1" si="448"/>
        <v>Over 65</v>
      </c>
      <c r="AG4751" s="3">
        <f t="shared" si="449"/>
        <v>2.2104177058823531</v>
      </c>
      <c r="AH4751" t="str">
        <f>_xlfn.IFNA(VLOOKUP(Sales_Transactions[[#This Row],[Order ID]],Returned_Items[#All],2,FALSE),"Not Returned")</f>
        <v>Not Returned</v>
      </c>
    </row>
    <row r="4752" spans="1:34" x14ac:dyDescent="0.25">
      <c r="A4752">
        <v>11908</v>
      </c>
      <c r="C4752" t="s">
        <v>791</v>
      </c>
      <c r="D4752" s="2" t="str">
        <f>TEXT(MID(Sales_Transactions[[#This Row],[Order Date]],2,5),"d/m/yyy")</f>
        <v>25/5/2010</v>
      </c>
      <c r="E4752" s="2" t="str">
        <f>TEXT(MID(Sales_Transactions[[#This Row],[Order Date]],2,5),"d")</f>
        <v>25</v>
      </c>
      <c r="F4752" s="2" t="str">
        <f>TEXT(MID(Sales_Transactions[[#This Row],[Order Date]],2,5),"m")</f>
        <v>5</v>
      </c>
      <c r="G4752" s="2" t="str">
        <f>TEXT(MID(Sales_Transactions[[#This Row],[Order Date]],2,5),"yyy")</f>
        <v>2010</v>
      </c>
      <c r="H4752" s="2" t="str">
        <f>TEXT(MID(Sales_Transactions[[#This Row],[Order Date]],2,5),"yyy/m")</f>
        <v>2010/5</v>
      </c>
      <c r="I4752" t="s">
        <v>52</v>
      </c>
      <c r="J4752">
        <f t="shared" si="444"/>
        <v>1</v>
      </c>
      <c r="K4752" s="2">
        <v>5</v>
      </c>
      <c r="L4752" s="3">
        <v>1386.6</v>
      </c>
      <c r="M4752" s="4">
        <v>0.09</v>
      </c>
      <c r="N4752" s="5" t="s">
        <v>34</v>
      </c>
      <c r="O4752" s="3">
        <v>-556.17999999999995</v>
      </c>
      <c r="P4752" s="3">
        <v>280.98</v>
      </c>
      <c r="Q4752" s="3">
        <v>57</v>
      </c>
      <c r="R4752" s="5" t="s">
        <v>1528</v>
      </c>
      <c r="S4752" s="5" t="s">
        <v>2770</v>
      </c>
      <c r="T4752" s="5" t="str">
        <f t="shared" si="445"/>
        <v>Marc Crier</v>
      </c>
      <c r="U4752" t="s">
        <v>1143</v>
      </c>
      <c r="V4752" s="5" t="s">
        <v>47</v>
      </c>
      <c r="W4752" s="5" t="s">
        <v>57</v>
      </c>
      <c r="X4752" s="5" t="s">
        <v>154</v>
      </c>
      <c r="Y4752" s="5" t="s">
        <v>1188</v>
      </c>
      <c r="Z4752" s="5" t="s">
        <v>40</v>
      </c>
      <c r="AA4752" s="4">
        <v>0.78</v>
      </c>
      <c r="AB4752" s="1">
        <v>40325</v>
      </c>
      <c r="AC4752" s="1">
        <v>28418</v>
      </c>
      <c r="AD4752">
        <f t="shared" si="446"/>
        <v>2</v>
      </c>
      <c r="AE4752">
        <f t="shared" ca="1" si="447"/>
        <v>46</v>
      </c>
      <c r="AF4752" t="str">
        <f t="shared" ca="1" si="448"/>
        <v>18-64</v>
      </c>
      <c r="AG4752" s="3">
        <f t="shared" si="449"/>
        <v>67.545423600000007</v>
      </c>
      <c r="AH4752" t="str">
        <f>_xlfn.IFNA(VLOOKUP(Sales_Transactions[[#This Row],[Order ID]],Returned_Items[#All],2,FALSE),"Not Returned")</f>
        <v>Not Returned</v>
      </c>
    </row>
    <row r="4753" spans="1:34" x14ac:dyDescent="0.25">
      <c r="A4753">
        <v>13765</v>
      </c>
      <c r="C4753" t="s">
        <v>2442</v>
      </c>
      <c r="D4753" s="2" t="str">
        <f>TEXT(MID(Sales_Transactions[[#This Row],[Order Date]],2,5),"d/m/yyy")</f>
        <v>5/4/2009</v>
      </c>
      <c r="E4753" s="2" t="str">
        <f>TEXT(MID(Sales_Transactions[[#This Row],[Order Date]],2,5),"d")</f>
        <v>5</v>
      </c>
      <c r="F4753" s="2" t="str">
        <f>TEXT(MID(Sales_Transactions[[#This Row],[Order Date]],2,5),"m")</f>
        <v>4</v>
      </c>
      <c r="G4753" s="2" t="str">
        <f>TEXT(MID(Sales_Transactions[[#This Row],[Order Date]],2,5),"yyy")</f>
        <v>2009</v>
      </c>
      <c r="H4753" s="2" t="str">
        <f>TEXT(MID(Sales_Transactions[[#This Row],[Order Date]],2,5),"yyy/m")</f>
        <v>2009/4</v>
      </c>
      <c r="I4753" t="s">
        <v>52</v>
      </c>
      <c r="J4753">
        <f t="shared" si="444"/>
        <v>1</v>
      </c>
      <c r="K4753" s="2">
        <v>45</v>
      </c>
      <c r="L4753" s="3">
        <v>1553.38</v>
      </c>
      <c r="M4753" s="4">
        <v>0.1</v>
      </c>
      <c r="N4753" s="5" t="s">
        <v>23</v>
      </c>
      <c r="O4753" s="3">
        <v>180.88</v>
      </c>
      <c r="P4753" s="3">
        <v>36.549999999999997</v>
      </c>
      <c r="Q4753" s="3">
        <v>13.89</v>
      </c>
      <c r="R4753" s="5" t="s">
        <v>2557</v>
      </c>
      <c r="S4753" s="5" t="s">
        <v>3245</v>
      </c>
      <c r="T4753" s="5" t="str">
        <f t="shared" si="445"/>
        <v>Scot Wooten</v>
      </c>
      <c r="U4753" t="s">
        <v>1143</v>
      </c>
      <c r="V4753" s="5" t="s">
        <v>47</v>
      </c>
      <c r="W4753" s="5" t="s">
        <v>28</v>
      </c>
      <c r="X4753" s="5" t="s">
        <v>124</v>
      </c>
      <c r="Y4753" s="5" t="s">
        <v>460</v>
      </c>
      <c r="Z4753" s="5" t="s">
        <v>84</v>
      </c>
      <c r="AA4753" s="4">
        <v>0.41</v>
      </c>
      <c r="AB4753" s="1">
        <v>39910</v>
      </c>
      <c r="AC4753" s="1">
        <v>21606</v>
      </c>
      <c r="AD4753">
        <f t="shared" si="446"/>
        <v>2</v>
      </c>
      <c r="AE4753">
        <f t="shared" ca="1" si="447"/>
        <v>65</v>
      </c>
      <c r="AF4753" t="str">
        <f t="shared" ca="1" si="448"/>
        <v>Over 65</v>
      </c>
      <c r="AG4753" s="3">
        <f t="shared" si="449"/>
        <v>1.1200766666666666</v>
      </c>
      <c r="AH4753" t="str">
        <f>_xlfn.IFNA(VLOOKUP(Sales_Transactions[[#This Row],[Order ID]],Returned_Items[#All],2,FALSE),"Not Returned")</f>
        <v>Returned</v>
      </c>
    </row>
    <row r="4754" spans="1:34" x14ac:dyDescent="0.25">
      <c r="A4754">
        <v>14055</v>
      </c>
      <c r="C4754" t="s">
        <v>556</v>
      </c>
      <c r="D4754" s="2" t="str">
        <f>TEXT(MID(Sales_Transactions[[#This Row],[Order Date]],2,5),"d/m/yyy")</f>
        <v>1/9/2009</v>
      </c>
      <c r="E4754" s="2" t="str">
        <f>TEXT(MID(Sales_Transactions[[#This Row],[Order Date]],2,5),"d")</f>
        <v>1</v>
      </c>
      <c r="F4754" s="2" t="str">
        <f>TEXT(MID(Sales_Transactions[[#This Row],[Order Date]],2,5),"m")</f>
        <v>9</v>
      </c>
      <c r="G4754" s="2" t="str">
        <f>TEXT(MID(Sales_Transactions[[#This Row],[Order Date]],2,5),"yyy")</f>
        <v>2009</v>
      </c>
      <c r="H4754" s="2" t="str">
        <f>TEXT(MID(Sales_Transactions[[#This Row],[Order Date]],2,5),"yyy/m")</f>
        <v>2009/9</v>
      </c>
      <c r="I4754" t="s">
        <v>33</v>
      </c>
      <c r="J4754">
        <f t="shared" si="444"/>
        <v>4</v>
      </c>
      <c r="K4754" s="2">
        <v>21</v>
      </c>
      <c r="L4754" s="3">
        <v>441.7</v>
      </c>
      <c r="M4754" s="4">
        <v>0.08</v>
      </c>
      <c r="N4754" s="5" t="s">
        <v>23</v>
      </c>
      <c r="O4754" s="3">
        <v>167.18</v>
      </c>
      <c r="P4754" s="3">
        <v>22.23</v>
      </c>
      <c r="Q4754" s="3">
        <v>3.63</v>
      </c>
      <c r="R4754" s="5" t="s">
        <v>2611</v>
      </c>
      <c r="S4754" s="5" t="s">
        <v>3234</v>
      </c>
      <c r="T4754" s="5" t="str">
        <f t="shared" si="445"/>
        <v>Keith Dawkins</v>
      </c>
      <c r="U4754" t="s">
        <v>1143</v>
      </c>
      <c r="V4754" s="5" t="s">
        <v>74</v>
      </c>
      <c r="W4754" s="5" t="s">
        <v>57</v>
      </c>
      <c r="X4754" s="5" t="s">
        <v>58</v>
      </c>
      <c r="Y4754" s="5" t="s">
        <v>1070</v>
      </c>
      <c r="Z4754" s="5" t="s">
        <v>60</v>
      </c>
      <c r="AA4754" s="4">
        <v>0.52</v>
      </c>
      <c r="AB4754" s="1">
        <v>40059</v>
      </c>
      <c r="AC4754" s="1">
        <v>21825</v>
      </c>
      <c r="AD4754">
        <f t="shared" si="446"/>
        <v>2</v>
      </c>
      <c r="AE4754">
        <f t="shared" ca="1" si="447"/>
        <v>64</v>
      </c>
      <c r="AF4754" t="str">
        <f t="shared" ca="1" si="448"/>
        <v>18-64</v>
      </c>
      <c r="AG4754" s="3">
        <f t="shared" si="449"/>
        <v>1.2305817142857143</v>
      </c>
      <c r="AH4754" t="str">
        <f>_xlfn.IFNA(VLOOKUP(Sales_Transactions[[#This Row],[Order ID]],Returned_Items[#All],2,FALSE),"Not Returned")</f>
        <v>Not Returned</v>
      </c>
    </row>
    <row r="4755" spans="1:34" x14ac:dyDescent="0.25">
      <c r="A4755">
        <v>14342</v>
      </c>
      <c r="C4755" t="s">
        <v>743</v>
      </c>
      <c r="D4755" s="2" t="str">
        <f>TEXT(MID(Sales_Transactions[[#This Row],[Order Date]],2,5),"d/m/yyy")</f>
        <v>27/4/2009</v>
      </c>
      <c r="E4755" s="2" t="str">
        <f>TEXT(MID(Sales_Transactions[[#This Row],[Order Date]],2,5),"d")</f>
        <v>27</v>
      </c>
      <c r="F4755" s="2" t="str">
        <f>TEXT(MID(Sales_Transactions[[#This Row],[Order Date]],2,5),"m")</f>
        <v>4</v>
      </c>
      <c r="G4755" s="2" t="str">
        <f>TEXT(MID(Sales_Transactions[[#This Row],[Order Date]],2,5),"yyy")</f>
        <v>2009</v>
      </c>
      <c r="H4755" s="2" t="str">
        <f>TEXT(MID(Sales_Transactions[[#This Row],[Order Date]],2,5),"yyy/m")</f>
        <v>2009/4</v>
      </c>
      <c r="I4755" t="s">
        <v>22</v>
      </c>
      <c r="J4755">
        <f t="shared" si="444"/>
        <v>2</v>
      </c>
      <c r="K4755" s="2">
        <v>38</v>
      </c>
      <c r="L4755" s="3">
        <v>10823.84</v>
      </c>
      <c r="M4755" s="4">
        <v>0.09</v>
      </c>
      <c r="N4755" s="5" t="s">
        <v>23</v>
      </c>
      <c r="O4755" s="3">
        <v>3857.43</v>
      </c>
      <c r="P4755" s="3">
        <v>300.97000000000003</v>
      </c>
      <c r="Q4755" s="3">
        <v>7.18</v>
      </c>
      <c r="R4755" s="5" t="s">
        <v>2760</v>
      </c>
      <c r="S4755" s="5" t="s">
        <v>2761</v>
      </c>
      <c r="T4755" s="5" t="str">
        <f t="shared" si="445"/>
        <v>Deborah Brumfield</v>
      </c>
      <c r="U4755" t="s">
        <v>1143</v>
      </c>
      <c r="V4755" s="5" t="s">
        <v>47</v>
      </c>
      <c r="W4755" s="5" t="s">
        <v>48</v>
      </c>
      <c r="X4755" s="5" t="s">
        <v>87</v>
      </c>
      <c r="Y4755" s="5" t="s">
        <v>2953</v>
      </c>
      <c r="Z4755" s="5" t="s">
        <v>43</v>
      </c>
      <c r="AA4755" s="4">
        <v>0.48</v>
      </c>
      <c r="AB4755" s="1">
        <v>39930</v>
      </c>
      <c r="AC4755" s="1">
        <v>22272</v>
      </c>
      <c r="AD4755">
        <f t="shared" si="446"/>
        <v>0</v>
      </c>
      <c r="AE4755">
        <f t="shared" ca="1" si="447"/>
        <v>63</v>
      </c>
      <c r="AF4755" t="str">
        <f t="shared" ca="1" si="448"/>
        <v>18-64</v>
      </c>
      <c r="AG4755" s="3">
        <f t="shared" si="449"/>
        <v>8.1020822894736853</v>
      </c>
      <c r="AH4755" t="str">
        <f>_xlfn.IFNA(VLOOKUP(Sales_Transactions[[#This Row],[Order ID]],Returned_Items[#All],2,FALSE),"Not Returned")</f>
        <v>Not Returned</v>
      </c>
    </row>
    <row r="4756" spans="1:34" x14ac:dyDescent="0.25">
      <c r="A4756">
        <v>14756</v>
      </c>
      <c r="C4756" t="s">
        <v>2769</v>
      </c>
      <c r="D4756" s="2" t="str">
        <f>TEXT(MID(Sales_Transactions[[#This Row],[Order Date]],2,5),"d/m/yyy")</f>
        <v>31/8/2009</v>
      </c>
      <c r="E4756" s="2" t="str">
        <f>TEXT(MID(Sales_Transactions[[#This Row],[Order Date]],2,5),"d")</f>
        <v>31</v>
      </c>
      <c r="F4756" s="2" t="str">
        <f>TEXT(MID(Sales_Transactions[[#This Row],[Order Date]],2,5),"m")</f>
        <v>8</v>
      </c>
      <c r="G4756" s="2" t="str">
        <f>TEXT(MID(Sales_Transactions[[#This Row],[Order Date]],2,5),"yyy")</f>
        <v>2009</v>
      </c>
      <c r="H4756" s="2" t="str">
        <f>TEXT(MID(Sales_Transactions[[#This Row],[Order Date]],2,5),"yyy/m")</f>
        <v>2009/8</v>
      </c>
      <c r="I4756" t="s">
        <v>22</v>
      </c>
      <c r="J4756">
        <f t="shared" si="444"/>
        <v>2</v>
      </c>
      <c r="K4756" s="2">
        <v>2</v>
      </c>
      <c r="L4756" s="3">
        <v>42.3</v>
      </c>
      <c r="M4756" s="4">
        <v>0.06</v>
      </c>
      <c r="N4756" s="5" t="s">
        <v>23</v>
      </c>
      <c r="O4756" s="3">
        <v>-25.38</v>
      </c>
      <c r="P4756" s="3">
        <v>19.23</v>
      </c>
      <c r="Q4756" s="3">
        <v>6.15</v>
      </c>
      <c r="R4756" s="5" t="s">
        <v>1778</v>
      </c>
      <c r="S4756" s="5" t="s">
        <v>1577</v>
      </c>
      <c r="T4756" s="5" t="str">
        <f t="shared" si="445"/>
        <v>Steve Chapman</v>
      </c>
      <c r="U4756" t="s">
        <v>1143</v>
      </c>
      <c r="V4756" s="5" t="s">
        <v>47</v>
      </c>
      <c r="W4756" s="5" t="s">
        <v>57</v>
      </c>
      <c r="X4756" s="5" t="s">
        <v>58</v>
      </c>
      <c r="Y4756" s="5" t="s">
        <v>867</v>
      </c>
      <c r="Z4756" s="5" t="s">
        <v>60</v>
      </c>
      <c r="AA4756" s="4">
        <v>0.44</v>
      </c>
      <c r="AB4756" s="1">
        <v>40056</v>
      </c>
      <c r="AC4756" s="1">
        <v>22090</v>
      </c>
      <c r="AD4756">
        <f t="shared" si="446"/>
        <v>0</v>
      </c>
      <c r="AE4756">
        <f t="shared" ca="1" si="447"/>
        <v>64</v>
      </c>
      <c r="AF4756" t="str">
        <f t="shared" ca="1" si="448"/>
        <v>18-64</v>
      </c>
      <c r="AG4756" s="3">
        <f t="shared" si="449"/>
        <v>12.684231</v>
      </c>
      <c r="AH4756" t="str">
        <f>_xlfn.IFNA(VLOOKUP(Sales_Transactions[[#This Row],[Order ID]],Returned_Items[#All],2,FALSE),"Not Returned")</f>
        <v>Not Returned</v>
      </c>
    </row>
    <row r="4757" spans="1:34" x14ac:dyDescent="0.25">
      <c r="A4757">
        <v>14785</v>
      </c>
      <c r="C4757" t="s">
        <v>156</v>
      </c>
      <c r="D4757" s="2" t="str">
        <f>TEXT(MID(Sales_Transactions[[#This Row],[Order Date]],2,5),"d/m/yyy")</f>
        <v>9/10/2009</v>
      </c>
      <c r="E4757" s="2" t="str">
        <f>TEXT(MID(Sales_Transactions[[#This Row],[Order Date]],2,5),"d")</f>
        <v>9</v>
      </c>
      <c r="F4757" s="2" t="str">
        <f>TEXT(MID(Sales_Transactions[[#This Row],[Order Date]],2,5),"m")</f>
        <v>10</v>
      </c>
      <c r="G4757" s="2" t="str">
        <f>TEXT(MID(Sales_Transactions[[#This Row],[Order Date]],2,5),"yyy")</f>
        <v>2009</v>
      </c>
      <c r="H4757" s="2" t="str">
        <f>TEXT(MID(Sales_Transactions[[#This Row],[Order Date]],2,5),"yyy/m")</f>
        <v>2009/10</v>
      </c>
      <c r="I4757" t="s">
        <v>33</v>
      </c>
      <c r="J4757">
        <f t="shared" si="444"/>
        <v>4</v>
      </c>
      <c r="K4757" s="2">
        <v>20</v>
      </c>
      <c r="L4757" s="3">
        <v>94.86</v>
      </c>
      <c r="M4757" s="4">
        <v>0.08</v>
      </c>
      <c r="N4757" s="5" t="s">
        <v>23</v>
      </c>
      <c r="O4757" s="3">
        <v>39.69</v>
      </c>
      <c r="P4757" s="3">
        <v>4.91</v>
      </c>
      <c r="Q4757" s="3">
        <v>0.5</v>
      </c>
      <c r="R4757" s="5" t="s">
        <v>171</v>
      </c>
      <c r="S4757" s="5" t="s">
        <v>2692</v>
      </c>
      <c r="T4757" s="5" t="str">
        <f t="shared" si="445"/>
        <v>Nicole Brennan</v>
      </c>
      <c r="U4757" t="s">
        <v>1143</v>
      </c>
      <c r="V4757" s="5" t="s">
        <v>37</v>
      </c>
      <c r="W4757" s="5" t="s">
        <v>28</v>
      </c>
      <c r="X4757" s="5" t="s">
        <v>115</v>
      </c>
      <c r="Y4757" s="5" t="s">
        <v>852</v>
      </c>
      <c r="Z4757" s="5" t="s">
        <v>43</v>
      </c>
      <c r="AA4757" s="4">
        <v>0.36</v>
      </c>
      <c r="AB4757" s="1">
        <v>40095</v>
      </c>
      <c r="AC4757" s="1">
        <v>21941</v>
      </c>
      <c r="AD4757">
        <f t="shared" si="446"/>
        <v>0</v>
      </c>
      <c r="AE4757">
        <f t="shared" ca="1" si="447"/>
        <v>64</v>
      </c>
      <c r="AF4757" t="str">
        <f t="shared" ca="1" si="448"/>
        <v>18-64</v>
      </c>
      <c r="AG4757" s="3">
        <f t="shared" si="449"/>
        <v>0.27030359999999998</v>
      </c>
      <c r="AH4757" t="str">
        <f>_xlfn.IFNA(VLOOKUP(Sales_Transactions[[#This Row],[Order ID]],Returned_Items[#All],2,FALSE),"Not Returned")</f>
        <v>Not Returned</v>
      </c>
    </row>
    <row r="4758" spans="1:34" x14ac:dyDescent="0.25">
      <c r="A4758">
        <v>14785</v>
      </c>
      <c r="C4758" t="s">
        <v>156</v>
      </c>
      <c r="D4758" s="2" t="str">
        <f>TEXT(MID(Sales_Transactions[[#This Row],[Order Date]],2,5),"d/m/yyy")</f>
        <v>9/10/2009</v>
      </c>
      <c r="E4758" s="2" t="str">
        <f>TEXT(MID(Sales_Transactions[[#This Row],[Order Date]],2,5),"d")</f>
        <v>9</v>
      </c>
      <c r="F4758" s="2" t="str">
        <f>TEXT(MID(Sales_Transactions[[#This Row],[Order Date]],2,5),"m")</f>
        <v>10</v>
      </c>
      <c r="G4758" s="2" t="str">
        <f>TEXT(MID(Sales_Transactions[[#This Row],[Order Date]],2,5),"yyy")</f>
        <v>2009</v>
      </c>
      <c r="H4758" s="2" t="str">
        <f>TEXT(MID(Sales_Transactions[[#This Row],[Order Date]],2,5),"yyy/m")</f>
        <v>2009/10</v>
      </c>
      <c r="I4758" t="s">
        <v>33</v>
      </c>
      <c r="J4758">
        <f t="shared" si="444"/>
        <v>4</v>
      </c>
      <c r="K4758" s="2">
        <v>25</v>
      </c>
      <c r="L4758" s="3">
        <v>744.12</v>
      </c>
      <c r="M4758" s="4">
        <v>0.02</v>
      </c>
      <c r="N4758" s="5" t="s">
        <v>23</v>
      </c>
      <c r="O4758" s="3">
        <v>146.51</v>
      </c>
      <c r="P4758" s="3">
        <v>28.15</v>
      </c>
      <c r="Q4758" s="3">
        <v>6.17</v>
      </c>
      <c r="R4758" s="5" t="s">
        <v>171</v>
      </c>
      <c r="S4758" s="5" t="s">
        <v>2692</v>
      </c>
      <c r="T4758" s="5" t="str">
        <f t="shared" si="445"/>
        <v>Nicole Brennan</v>
      </c>
      <c r="U4758" t="s">
        <v>1143</v>
      </c>
      <c r="V4758" s="5" t="s">
        <v>37</v>
      </c>
      <c r="W4758" s="5" t="s">
        <v>28</v>
      </c>
      <c r="X4758" s="5" t="s">
        <v>124</v>
      </c>
      <c r="Y4758" s="5" t="s">
        <v>3114</v>
      </c>
      <c r="Z4758" s="5" t="s">
        <v>60</v>
      </c>
      <c r="AA4758" s="4">
        <v>0.55000000000000004</v>
      </c>
      <c r="AB4758" s="1">
        <v>40096</v>
      </c>
      <c r="AC4758" s="1">
        <v>22470</v>
      </c>
      <c r="AD4758">
        <f t="shared" si="446"/>
        <v>1</v>
      </c>
      <c r="AE4758">
        <f t="shared" ca="1" si="447"/>
        <v>63</v>
      </c>
      <c r="AF4758" t="str">
        <f t="shared" ca="1" si="448"/>
        <v>18-64</v>
      </c>
      <c r="AG4758" s="3">
        <f t="shared" si="449"/>
        <v>1.3725747999999998</v>
      </c>
      <c r="AH4758" t="str">
        <f>_xlfn.IFNA(VLOOKUP(Sales_Transactions[[#This Row],[Order ID]],Returned_Items[#All],2,FALSE),"Not Returned")</f>
        <v>Not Returned</v>
      </c>
    </row>
    <row r="4759" spans="1:34" x14ac:dyDescent="0.25">
      <c r="A4759">
        <v>14855</v>
      </c>
      <c r="C4759" t="s">
        <v>3246</v>
      </c>
      <c r="D4759" s="2" t="str">
        <f>TEXT(MID(Sales_Transactions[[#This Row],[Order Date]],2,5),"d/m/yyy")</f>
        <v>30/4/2010</v>
      </c>
      <c r="E4759" s="2" t="str">
        <f>TEXT(MID(Sales_Transactions[[#This Row],[Order Date]],2,5),"d")</f>
        <v>30</v>
      </c>
      <c r="F4759" s="2" t="str">
        <f>TEXT(MID(Sales_Transactions[[#This Row],[Order Date]],2,5),"m")</f>
        <v>4</v>
      </c>
      <c r="G4759" s="2" t="str">
        <f>TEXT(MID(Sales_Transactions[[#This Row],[Order Date]],2,5),"yyy")</f>
        <v>2010</v>
      </c>
      <c r="H4759" s="2" t="str">
        <f>TEXT(MID(Sales_Transactions[[#This Row],[Order Date]],2,5),"yyy/m")</f>
        <v>2010/4</v>
      </c>
      <c r="I4759" t="s">
        <v>52</v>
      </c>
      <c r="J4759">
        <f t="shared" si="444"/>
        <v>1</v>
      </c>
      <c r="K4759" s="2">
        <v>44</v>
      </c>
      <c r="L4759" s="3">
        <v>174.9</v>
      </c>
      <c r="M4759" s="4">
        <v>0.06</v>
      </c>
      <c r="N4759" s="5" t="s">
        <v>67</v>
      </c>
      <c r="O4759" s="3">
        <v>-150.9</v>
      </c>
      <c r="P4759" s="3">
        <v>3.58</v>
      </c>
      <c r="Q4759" s="3">
        <v>5.47</v>
      </c>
      <c r="R4759" s="5" t="s">
        <v>1594</v>
      </c>
      <c r="S4759" s="5" t="s">
        <v>2630</v>
      </c>
      <c r="T4759" s="5" t="str">
        <f t="shared" si="445"/>
        <v>John Lee</v>
      </c>
      <c r="U4759" t="s">
        <v>1143</v>
      </c>
      <c r="V4759" s="5" t="s">
        <v>47</v>
      </c>
      <c r="W4759" s="5" t="s">
        <v>28</v>
      </c>
      <c r="X4759" s="5" t="s">
        <v>41</v>
      </c>
      <c r="Y4759" s="5" t="s">
        <v>769</v>
      </c>
      <c r="Z4759" s="5" t="s">
        <v>43</v>
      </c>
      <c r="AA4759" s="4">
        <v>0.37</v>
      </c>
      <c r="AB4759" s="1">
        <v>40300</v>
      </c>
      <c r="AC4759" s="1">
        <v>22472</v>
      </c>
      <c r="AD4759">
        <f t="shared" si="446"/>
        <v>2</v>
      </c>
      <c r="AE4759">
        <f t="shared" ca="1" si="447"/>
        <v>63</v>
      </c>
      <c r="AF4759" t="str">
        <f t="shared" ca="1" si="448"/>
        <v>18-64</v>
      </c>
      <c r="AG4759" s="3">
        <f t="shared" si="449"/>
        <v>0.20563299999999998</v>
      </c>
      <c r="AH4759" t="str">
        <f>_xlfn.IFNA(VLOOKUP(Sales_Transactions[[#This Row],[Order ID]],Returned_Items[#All],2,FALSE),"Not Returned")</f>
        <v>Not Returned</v>
      </c>
    </row>
    <row r="4760" spans="1:34" x14ac:dyDescent="0.25">
      <c r="A4760">
        <v>14855</v>
      </c>
      <c r="C4760" t="s">
        <v>3246</v>
      </c>
      <c r="D4760" s="2" t="str">
        <f>TEXT(MID(Sales_Transactions[[#This Row],[Order Date]],2,5),"d/m/yyy")</f>
        <v>30/4/2010</v>
      </c>
      <c r="E4760" s="2" t="str">
        <f>TEXT(MID(Sales_Transactions[[#This Row],[Order Date]],2,5),"d")</f>
        <v>30</v>
      </c>
      <c r="F4760" s="2" t="str">
        <f>TEXT(MID(Sales_Transactions[[#This Row],[Order Date]],2,5),"m")</f>
        <v>4</v>
      </c>
      <c r="G4760" s="2" t="str">
        <f>TEXT(MID(Sales_Transactions[[#This Row],[Order Date]],2,5),"yyy")</f>
        <v>2010</v>
      </c>
      <c r="H4760" s="2" t="str">
        <f>TEXT(MID(Sales_Transactions[[#This Row],[Order Date]],2,5),"yyy/m")</f>
        <v>2010/4</v>
      </c>
      <c r="I4760" t="s">
        <v>52</v>
      </c>
      <c r="J4760">
        <f t="shared" si="444"/>
        <v>1</v>
      </c>
      <c r="K4760" s="2">
        <v>48</v>
      </c>
      <c r="L4760" s="3">
        <v>103.8</v>
      </c>
      <c r="M4760" s="4">
        <v>0.1</v>
      </c>
      <c r="N4760" s="5" t="s">
        <v>23</v>
      </c>
      <c r="O4760" s="3">
        <v>-150.53</v>
      </c>
      <c r="P4760" s="3">
        <v>2.23</v>
      </c>
      <c r="Q4760" s="3">
        <v>4.57</v>
      </c>
      <c r="R4760" s="5" t="s">
        <v>1594</v>
      </c>
      <c r="S4760" s="5" t="s">
        <v>2630</v>
      </c>
      <c r="T4760" s="5" t="str">
        <f t="shared" si="445"/>
        <v>John Lee</v>
      </c>
      <c r="U4760" t="s">
        <v>1143</v>
      </c>
      <c r="V4760" s="5" t="s">
        <v>47</v>
      </c>
      <c r="W4760" s="5" t="s">
        <v>57</v>
      </c>
      <c r="X4760" s="5" t="s">
        <v>58</v>
      </c>
      <c r="Y4760" s="5" t="s">
        <v>888</v>
      </c>
      <c r="Z4760" s="5" t="s">
        <v>60</v>
      </c>
      <c r="AA4760" s="4">
        <v>0.41</v>
      </c>
      <c r="AB4760" s="1">
        <v>40300</v>
      </c>
      <c r="AC4760" s="1">
        <v>22792</v>
      </c>
      <c r="AD4760">
        <f t="shared" si="446"/>
        <v>2</v>
      </c>
      <c r="AE4760">
        <f t="shared" ca="1" si="447"/>
        <v>62</v>
      </c>
      <c r="AF4760" t="str">
        <f t="shared" ca="1" si="448"/>
        <v>18-64</v>
      </c>
      <c r="AG4760" s="3">
        <f t="shared" si="449"/>
        <v>0.14162020833333333</v>
      </c>
      <c r="AH4760" t="str">
        <f>_xlfn.IFNA(VLOOKUP(Sales_Transactions[[#This Row],[Order ID]],Returned_Items[#All],2,FALSE),"Not Returned")</f>
        <v>Not Returned</v>
      </c>
    </row>
    <row r="4761" spans="1:34" x14ac:dyDescent="0.25">
      <c r="A4761">
        <v>14855</v>
      </c>
      <c r="C4761" t="s">
        <v>3246</v>
      </c>
      <c r="D4761" s="2" t="str">
        <f>TEXT(MID(Sales_Transactions[[#This Row],[Order Date]],2,5),"d/m/yyy")</f>
        <v>30/4/2010</v>
      </c>
      <c r="E4761" s="2" t="str">
        <f>TEXT(MID(Sales_Transactions[[#This Row],[Order Date]],2,5),"d")</f>
        <v>30</v>
      </c>
      <c r="F4761" s="2" t="str">
        <f>TEXT(MID(Sales_Transactions[[#This Row],[Order Date]],2,5),"m")</f>
        <v>4</v>
      </c>
      <c r="G4761" s="2" t="str">
        <f>TEXT(MID(Sales_Transactions[[#This Row],[Order Date]],2,5),"yyy")</f>
        <v>2010</v>
      </c>
      <c r="H4761" s="2" t="str">
        <f>TEXT(MID(Sales_Transactions[[#This Row],[Order Date]],2,5),"yyy/m")</f>
        <v>2010/4</v>
      </c>
      <c r="I4761" t="s">
        <v>52</v>
      </c>
      <c r="J4761">
        <f t="shared" si="444"/>
        <v>1</v>
      </c>
      <c r="K4761" s="2">
        <v>19</v>
      </c>
      <c r="L4761" s="3">
        <v>2557.5100000000002</v>
      </c>
      <c r="M4761" s="4">
        <v>0.01</v>
      </c>
      <c r="N4761" s="5" t="s">
        <v>34</v>
      </c>
      <c r="O4761" s="3">
        <v>-168.48</v>
      </c>
      <c r="P4761" s="3">
        <v>124.49</v>
      </c>
      <c r="Q4761" s="3">
        <v>51.94</v>
      </c>
      <c r="R4761" s="5" t="s">
        <v>1594</v>
      </c>
      <c r="S4761" s="5" t="s">
        <v>2630</v>
      </c>
      <c r="T4761" s="5" t="str">
        <f t="shared" si="445"/>
        <v>John Lee</v>
      </c>
      <c r="U4761" t="s">
        <v>1143</v>
      </c>
      <c r="V4761" s="5" t="s">
        <v>47</v>
      </c>
      <c r="W4761" s="5" t="s">
        <v>57</v>
      </c>
      <c r="X4761" s="5" t="s">
        <v>107</v>
      </c>
      <c r="Y4761" s="5" t="s">
        <v>711</v>
      </c>
      <c r="Z4761" s="5" t="s">
        <v>106</v>
      </c>
      <c r="AA4761" s="4">
        <v>0.63</v>
      </c>
      <c r="AB4761" s="1">
        <v>40300</v>
      </c>
      <c r="AC4761" s="1">
        <v>28436</v>
      </c>
      <c r="AD4761">
        <f t="shared" si="446"/>
        <v>2</v>
      </c>
      <c r="AE4761">
        <f t="shared" ca="1" si="447"/>
        <v>46</v>
      </c>
      <c r="AF4761" t="str">
        <f t="shared" ca="1" si="448"/>
        <v>18-64</v>
      </c>
      <c r="AG4761" s="3">
        <f t="shared" si="449"/>
        <v>9.2851342631578948</v>
      </c>
      <c r="AH4761" t="str">
        <f>_xlfn.IFNA(VLOOKUP(Sales_Transactions[[#This Row],[Order ID]],Returned_Items[#All],2,FALSE),"Not Returned")</f>
        <v>Not Returned</v>
      </c>
    </row>
    <row r="4762" spans="1:34" x14ac:dyDescent="0.25">
      <c r="A4762">
        <v>15045</v>
      </c>
      <c r="C4762" t="s">
        <v>516</v>
      </c>
      <c r="D4762" s="2" t="str">
        <f>TEXT(MID(Sales_Transactions[[#This Row],[Order Date]],2,5),"d/m/yyy")</f>
        <v>20/8/2010</v>
      </c>
      <c r="E4762" s="2" t="str">
        <f>TEXT(MID(Sales_Transactions[[#This Row],[Order Date]],2,5),"d")</f>
        <v>20</v>
      </c>
      <c r="F4762" s="2" t="str">
        <f>TEXT(MID(Sales_Transactions[[#This Row],[Order Date]],2,5),"m")</f>
        <v>8</v>
      </c>
      <c r="G4762" s="2" t="str">
        <f>TEXT(MID(Sales_Transactions[[#This Row],[Order Date]],2,5),"yyy")</f>
        <v>2010</v>
      </c>
      <c r="H4762" s="2" t="str">
        <f>TEXT(MID(Sales_Transactions[[#This Row],[Order Date]],2,5),"yyy/m")</f>
        <v>2010/8</v>
      </c>
      <c r="I4762" t="s">
        <v>52</v>
      </c>
      <c r="J4762">
        <f t="shared" si="444"/>
        <v>1</v>
      </c>
      <c r="K4762" s="2">
        <v>11</v>
      </c>
      <c r="L4762" s="3">
        <v>1378.72</v>
      </c>
      <c r="M4762" s="4">
        <v>7.0000000000000007E-2</v>
      </c>
      <c r="N4762" s="5" t="s">
        <v>34</v>
      </c>
      <c r="O4762" s="3">
        <v>-640.6</v>
      </c>
      <c r="P4762" s="3">
        <v>122.99</v>
      </c>
      <c r="Q4762" s="3">
        <v>70.2</v>
      </c>
      <c r="R4762" s="5" t="s">
        <v>1115</v>
      </c>
      <c r="S4762" s="5" t="s">
        <v>3241</v>
      </c>
      <c r="T4762" s="5" t="str">
        <f t="shared" si="445"/>
        <v>Logan Currie</v>
      </c>
      <c r="U4762" t="s">
        <v>1143</v>
      </c>
      <c r="V4762" s="5" t="s">
        <v>27</v>
      </c>
      <c r="W4762" s="5" t="s">
        <v>57</v>
      </c>
      <c r="X4762" s="5" t="s">
        <v>154</v>
      </c>
      <c r="Y4762" s="5" t="s">
        <v>701</v>
      </c>
      <c r="Z4762" s="5" t="s">
        <v>40</v>
      </c>
      <c r="AA4762" s="4">
        <v>0.74</v>
      </c>
      <c r="AB4762" s="1">
        <v>40412</v>
      </c>
      <c r="AC4762" s="1">
        <v>28614</v>
      </c>
      <c r="AD4762">
        <f t="shared" si="446"/>
        <v>2</v>
      </c>
      <c r="AE4762">
        <f t="shared" ca="1" si="447"/>
        <v>46</v>
      </c>
      <c r="AF4762" t="str">
        <f t="shared" ca="1" si="448"/>
        <v>18-64</v>
      </c>
      <c r="AG4762" s="3">
        <f t="shared" si="449"/>
        <v>17.554900636363637</v>
      </c>
      <c r="AH4762" t="str">
        <f>_xlfn.IFNA(VLOOKUP(Sales_Transactions[[#This Row],[Order ID]],Returned_Items[#All],2,FALSE),"Not Returned")</f>
        <v>Not Returned</v>
      </c>
    </row>
    <row r="4763" spans="1:34" x14ac:dyDescent="0.25">
      <c r="A4763">
        <v>16289</v>
      </c>
      <c r="C4763" t="s">
        <v>2461</v>
      </c>
      <c r="D4763" s="2" t="str">
        <f>TEXT(MID(Sales_Transactions[[#This Row],[Order Date]],2,5),"d/m/yyy")</f>
        <v>17/7/2010</v>
      </c>
      <c r="E4763" s="2" t="str">
        <f>TEXT(MID(Sales_Transactions[[#This Row],[Order Date]],2,5),"d")</f>
        <v>17</v>
      </c>
      <c r="F4763" s="2" t="str">
        <f>TEXT(MID(Sales_Transactions[[#This Row],[Order Date]],2,5),"m")</f>
        <v>7</v>
      </c>
      <c r="G4763" s="2" t="str">
        <f>TEXT(MID(Sales_Transactions[[#This Row],[Order Date]],2,5),"yyy")</f>
        <v>2010</v>
      </c>
      <c r="H4763" s="2" t="str">
        <f>TEXT(MID(Sales_Transactions[[#This Row],[Order Date]],2,5),"yyy/m")</f>
        <v>2010/7</v>
      </c>
      <c r="I4763" t="s">
        <v>33</v>
      </c>
      <c r="J4763">
        <f t="shared" si="444"/>
        <v>4</v>
      </c>
      <c r="K4763" s="2">
        <v>49</v>
      </c>
      <c r="L4763" s="3">
        <v>5610.6120000000001</v>
      </c>
      <c r="M4763" s="4">
        <v>0.01</v>
      </c>
      <c r="N4763" s="5" t="s">
        <v>23</v>
      </c>
      <c r="O4763" s="3">
        <v>2040.87</v>
      </c>
      <c r="P4763" s="3">
        <v>125.99</v>
      </c>
      <c r="Q4763" s="3">
        <v>2.5</v>
      </c>
      <c r="R4763" s="5" t="s">
        <v>1594</v>
      </c>
      <c r="S4763" s="5" t="s">
        <v>2630</v>
      </c>
      <c r="T4763" s="5" t="str">
        <f t="shared" si="445"/>
        <v>John Lee</v>
      </c>
      <c r="U4763" t="s">
        <v>1143</v>
      </c>
      <c r="V4763" s="5" t="s">
        <v>47</v>
      </c>
      <c r="W4763" s="5" t="s">
        <v>48</v>
      </c>
      <c r="X4763" s="5" t="s">
        <v>49</v>
      </c>
      <c r="Y4763" s="5" t="s">
        <v>3247</v>
      </c>
      <c r="Z4763" s="5" t="s">
        <v>43</v>
      </c>
      <c r="AA4763" s="4">
        <v>0.57999999999999996</v>
      </c>
      <c r="AB4763" s="1">
        <v>40378</v>
      </c>
      <c r="AC4763" s="1">
        <v>28781</v>
      </c>
      <c r="AD4763">
        <f t="shared" si="446"/>
        <v>2</v>
      </c>
      <c r="AE4763">
        <f t="shared" ca="1" si="447"/>
        <v>45</v>
      </c>
      <c r="AF4763" t="str">
        <f t="shared" ca="1" si="448"/>
        <v>18-64</v>
      </c>
      <c r="AG4763" s="3">
        <f t="shared" si="449"/>
        <v>2.6219877755102039</v>
      </c>
      <c r="AH4763" t="str">
        <f>_xlfn.IFNA(VLOOKUP(Sales_Transactions[[#This Row],[Order ID]],Returned_Items[#All],2,FALSE),"Not Returned")</f>
        <v>Not Returned</v>
      </c>
    </row>
    <row r="4764" spans="1:34" x14ac:dyDescent="0.25">
      <c r="A4764">
        <v>19621</v>
      </c>
      <c r="C4764" t="s">
        <v>1901</v>
      </c>
      <c r="D4764" s="2" t="str">
        <f>TEXT(MID(Sales_Transactions[[#This Row],[Order Date]],2,5),"d/m/yyy")</f>
        <v>7/9/2011</v>
      </c>
      <c r="E4764" s="2" t="str">
        <f>TEXT(MID(Sales_Transactions[[#This Row],[Order Date]],2,5),"d")</f>
        <v>7</v>
      </c>
      <c r="F4764" s="2" t="str">
        <f>TEXT(MID(Sales_Transactions[[#This Row],[Order Date]],2,5),"m")</f>
        <v>9</v>
      </c>
      <c r="G4764" s="2" t="str">
        <f>TEXT(MID(Sales_Transactions[[#This Row],[Order Date]],2,5),"yyy")</f>
        <v>2011</v>
      </c>
      <c r="H4764" s="2" t="str">
        <f>TEXT(MID(Sales_Transactions[[#This Row],[Order Date]],2,5),"yyy/m")</f>
        <v>2011/9</v>
      </c>
      <c r="I4764" t="s">
        <v>101</v>
      </c>
      <c r="J4764">
        <f t="shared" si="444"/>
        <v>1</v>
      </c>
      <c r="K4764" s="2">
        <v>20</v>
      </c>
      <c r="L4764" s="3">
        <v>67.03</v>
      </c>
      <c r="M4764" s="4">
        <v>0.04</v>
      </c>
      <c r="N4764" s="5" t="s">
        <v>23</v>
      </c>
      <c r="O4764" s="3">
        <v>-30.4</v>
      </c>
      <c r="P4764" s="3">
        <v>3.14</v>
      </c>
      <c r="Q4764" s="3">
        <v>1.92</v>
      </c>
      <c r="R4764" s="5" t="s">
        <v>1528</v>
      </c>
      <c r="S4764" s="5" t="s">
        <v>2770</v>
      </c>
      <c r="T4764" s="5" t="str">
        <f t="shared" si="445"/>
        <v>Marc Crier</v>
      </c>
      <c r="U4764" t="s">
        <v>1143</v>
      </c>
      <c r="V4764" s="5" t="s">
        <v>47</v>
      </c>
      <c r="W4764" s="5" t="s">
        <v>28</v>
      </c>
      <c r="X4764" s="5" t="s">
        <v>221</v>
      </c>
      <c r="Y4764" s="5" t="s">
        <v>1192</v>
      </c>
      <c r="Z4764" s="5" t="s">
        <v>84</v>
      </c>
      <c r="AA4764" s="4">
        <v>0.84</v>
      </c>
      <c r="AB4764" s="1">
        <v>40794</v>
      </c>
      <c r="AC4764" s="1">
        <v>28618</v>
      </c>
      <c r="AD4764">
        <f t="shared" si="446"/>
        <v>1</v>
      </c>
      <c r="AE4764">
        <f t="shared" ca="1" si="447"/>
        <v>46</v>
      </c>
      <c r="AF4764" t="str">
        <f t="shared" ca="1" si="448"/>
        <v>18-64</v>
      </c>
      <c r="AG4764" s="3">
        <f t="shared" si="449"/>
        <v>0.25293719999999997</v>
      </c>
      <c r="AH4764" t="str">
        <f>_xlfn.IFNA(VLOOKUP(Sales_Transactions[[#This Row],[Order ID]],Returned_Items[#All],2,FALSE),"Not Returned")</f>
        <v>Not Returned</v>
      </c>
    </row>
    <row r="4765" spans="1:34" x14ac:dyDescent="0.25">
      <c r="A4765">
        <v>19621</v>
      </c>
      <c r="C4765" t="s">
        <v>1901</v>
      </c>
      <c r="D4765" s="2" t="str">
        <f>TEXT(MID(Sales_Transactions[[#This Row],[Order Date]],2,5),"d/m/yyy")</f>
        <v>7/9/2011</v>
      </c>
      <c r="E4765" s="2" t="str">
        <f>TEXT(MID(Sales_Transactions[[#This Row],[Order Date]],2,5),"d")</f>
        <v>7</v>
      </c>
      <c r="F4765" s="2" t="str">
        <f>TEXT(MID(Sales_Transactions[[#This Row],[Order Date]],2,5),"m")</f>
        <v>9</v>
      </c>
      <c r="G4765" s="2" t="str">
        <f>TEXT(MID(Sales_Transactions[[#This Row],[Order Date]],2,5),"yyy")</f>
        <v>2011</v>
      </c>
      <c r="H4765" s="2" t="str">
        <f>TEXT(MID(Sales_Transactions[[#This Row],[Order Date]],2,5),"yyy/m")</f>
        <v>2011/9</v>
      </c>
      <c r="I4765" t="s">
        <v>101</v>
      </c>
      <c r="J4765">
        <f t="shared" si="444"/>
        <v>1</v>
      </c>
      <c r="K4765" s="2">
        <v>15</v>
      </c>
      <c r="L4765" s="3">
        <v>140.82</v>
      </c>
      <c r="M4765" s="4">
        <v>0.08</v>
      </c>
      <c r="N4765" s="5" t="s">
        <v>67</v>
      </c>
      <c r="O4765" s="3">
        <v>-43.26</v>
      </c>
      <c r="P4765" s="3">
        <v>7.98</v>
      </c>
      <c r="Q4765" s="3">
        <v>6.5</v>
      </c>
      <c r="R4765" s="5" t="s">
        <v>1528</v>
      </c>
      <c r="S4765" s="5" t="s">
        <v>2770</v>
      </c>
      <c r="T4765" s="5" t="str">
        <f t="shared" si="445"/>
        <v>Marc Crier</v>
      </c>
      <c r="U4765" t="s">
        <v>1143</v>
      </c>
      <c r="V4765" s="5" t="s">
        <v>47</v>
      </c>
      <c r="W4765" s="5" t="s">
        <v>28</v>
      </c>
      <c r="X4765" s="5" t="s">
        <v>29</v>
      </c>
      <c r="Y4765" s="5" t="s">
        <v>2752</v>
      </c>
      <c r="Z4765" s="5" t="s">
        <v>56</v>
      </c>
      <c r="AA4765" s="4">
        <v>0.59</v>
      </c>
      <c r="AB4765" s="1">
        <v>40794</v>
      </c>
      <c r="AC4765" s="1">
        <v>28696</v>
      </c>
      <c r="AD4765">
        <f t="shared" si="446"/>
        <v>1</v>
      </c>
      <c r="AE4765">
        <f t="shared" ca="1" si="447"/>
        <v>46</v>
      </c>
      <c r="AF4765" t="str">
        <f t="shared" ca="1" si="448"/>
        <v>18-64</v>
      </c>
      <c r="AG4765" s="3">
        <f t="shared" si="449"/>
        <v>0.96490773333333335</v>
      </c>
      <c r="AH4765" t="str">
        <f>_xlfn.IFNA(VLOOKUP(Sales_Transactions[[#This Row],[Order ID]],Returned_Items[#All],2,FALSE),"Not Returned")</f>
        <v>Not Returned</v>
      </c>
    </row>
    <row r="4766" spans="1:34" x14ac:dyDescent="0.25">
      <c r="A4766">
        <v>20036</v>
      </c>
      <c r="C4766" t="s">
        <v>426</v>
      </c>
      <c r="D4766" s="2" t="str">
        <f>TEXT(MID(Sales_Transactions[[#This Row],[Order Date]],2,5),"d/m/yyy")</f>
        <v>5/12/2010</v>
      </c>
      <c r="E4766" s="2" t="str">
        <f>TEXT(MID(Sales_Transactions[[#This Row],[Order Date]],2,5),"d")</f>
        <v>5</v>
      </c>
      <c r="F4766" s="2" t="str">
        <f>TEXT(MID(Sales_Transactions[[#This Row],[Order Date]],2,5),"m")</f>
        <v>12</v>
      </c>
      <c r="G4766" s="2" t="str">
        <f>TEXT(MID(Sales_Transactions[[#This Row],[Order Date]],2,5),"yyy")</f>
        <v>2010</v>
      </c>
      <c r="H4766" s="2" t="str">
        <f>TEXT(MID(Sales_Transactions[[#This Row],[Order Date]],2,5),"yyy/m")</f>
        <v>2010/12</v>
      </c>
      <c r="I4766" t="s">
        <v>52</v>
      </c>
      <c r="J4766">
        <f t="shared" si="444"/>
        <v>1</v>
      </c>
      <c r="K4766" s="2">
        <v>28</v>
      </c>
      <c r="L4766" s="3">
        <v>4371.92</v>
      </c>
      <c r="M4766" s="4">
        <v>0.03</v>
      </c>
      <c r="N4766" s="5" t="s">
        <v>34</v>
      </c>
      <c r="O4766" s="3">
        <v>-533.44000000000005</v>
      </c>
      <c r="P4766" s="3">
        <v>150.97999999999999</v>
      </c>
      <c r="Q4766" s="3">
        <v>66.27</v>
      </c>
      <c r="R4766" s="5" t="s">
        <v>1594</v>
      </c>
      <c r="S4766" s="5" t="s">
        <v>2630</v>
      </c>
      <c r="T4766" s="5" t="str">
        <f t="shared" si="445"/>
        <v>John Lee</v>
      </c>
      <c r="U4766" t="s">
        <v>1143</v>
      </c>
      <c r="V4766" s="5" t="s">
        <v>47</v>
      </c>
      <c r="W4766" s="5" t="s">
        <v>57</v>
      </c>
      <c r="X4766" s="5" t="s">
        <v>104</v>
      </c>
      <c r="Y4766" s="5" t="s">
        <v>525</v>
      </c>
      <c r="Z4766" s="5" t="s">
        <v>106</v>
      </c>
      <c r="AA4766" s="4">
        <v>0.65</v>
      </c>
      <c r="AB4766" s="1">
        <v>40520</v>
      </c>
      <c r="AC4766" s="1">
        <v>23177</v>
      </c>
      <c r="AD4766">
        <f t="shared" si="446"/>
        <v>3</v>
      </c>
      <c r="AE4766">
        <f t="shared" ca="1" si="447"/>
        <v>61</v>
      </c>
      <c r="AF4766" t="str">
        <f t="shared" ca="1" si="448"/>
        <v>18-64</v>
      </c>
      <c r="AG4766" s="3">
        <f t="shared" si="449"/>
        <v>7.7573109285714281</v>
      </c>
      <c r="AH4766" t="str">
        <f>_xlfn.IFNA(VLOOKUP(Sales_Transactions[[#This Row],[Order ID]],Returned_Items[#All],2,FALSE),"Not Returned")</f>
        <v>Returned</v>
      </c>
    </row>
    <row r="4767" spans="1:34" x14ac:dyDescent="0.25">
      <c r="A4767">
        <v>20036</v>
      </c>
      <c r="C4767" t="s">
        <v>426</v>
      </c>
      <c r="D4767" s="2" t="str">
        <f>TEXT(MID(Sales_Transactions[[#This Row],[Order Date]],2,5),"d/m/yyy")</f>
        <v>5/12/2010</v>
      </c>
      <c r="E4767" s="2" t="str">
        <f>TEXT(MID(Sales_Transactions[[#This Row],[Order Date]],2,5),"d")</f>
        <v>5</v>
      </c>
      <c r="F4767" s="2" t="str">
        <f>TEXT(MID(Sales_Transactions[[#This Row],[Order Date]],2,5),"m")</f>
        <v>12</v>
      </c>
      <c r="G4767" s="2" t="str">
        <f>TEXT(MID(Sales_Transactions[[#This Row],[Order Date]],2,5),"yyy")</f>
        <v>2010</v>
      </c>
      <c r="H4767" s="2" t="str">
        <f>TEXT(MID(Sales_Transactions[[#This Row],[Order Date]],2,5),"yyy/m")</f>
        <v>2010/12</v>
      </c>
      <c r="I4767" t="s">
        <v>52</v>
      </c>
      <c r="J4767">
        <f t="shared" si="444"/>
        <v>1</v>
      </c>
      <c r="K4767" s="2">
        <v>21</v>
      </c>
      <c r="L4767" s="3">
        <v>1745.1179999999999</v>
      </c>
      <c r="M4767" s="4">
        <v>0.03</v>
      </c>
      <c r="N4767" s="5" t="s">
        <v>23</v>
      </c>
      <c r="O4767" s="3">
        <v>307.25</v>
      </c>
      <c r="P4767" s="3">
        <v>95.99</v>
      </c>
      <c r="Q4767" s="3">
        <v>4.9000000000000004</v>
      </c>
      <c r="R4767" s="5" t="s">
        <v>1594</v>
      </c>
      <c r="S4767" s="5" t="s">
        <v>2630</v>
      </c>
      <c r="T4767" s="5" t="str">
        <f t="shared" si="445"/>
        <v>John Lee</v>
      </c>
      <c r="U4767" t="s">
        <v>1143</v>
      </c>
      <c r="V4767" s="5" t="s">
        <v>47</v>
      </c>
      <c r="W4767" s="5" t="s">
        <v>48</v>
      </c>
      <c r="X4767" s="5" t="s">
        <v>49</v>
      </c>
      <c r="Y4767" s="5" t="s">
        <v>2243</v>
      </c>
      <c r="Z4767" s="5" t="s">
        <v>43</v>
      </c>
      <c r="AA4767" s="4">
        <v>0.56000000000000005</v>
      </c>
      <c r="AB4767" s="1">
        <v>40519</v>
      </c>
      <c r="AC4767" s="1">
        <v>23302</v>
      </c>
      <c r="AD4767">
        <f t="shared" si="446"/>
        <v>2</v>
      </c>
      <c r="AE4767">
        <f t="shared" ca="1" si="447"/>
        <v>60</v>
      </c>
      <c r="AF4767" t="str">
        <f t="shared" ca="1" si="448"/>
        <v>18-64</v>
      </c>
      <c r="AG4767" s="3">
        <f t="shared" si="449"/>
        <v>4.8029144285714285</v>
      </c>
      <c r="AH4767" t="str">
        <f>_xlfn.IFNA(VLOOKUP(Sales_Transactions[[#This Row],[Order ID]],Returned_Items[#All],2,FALSE),"Not Returned")</f>
        <v>Returned</v>
      </c>
    </row>
    <row r="4768" spans="1:34" x14ac:dyDescent="0.25">
      <c r="A4768">
        <v>20773</v>
      </c>
      <c r="C4768" t="s">
        <v>960</v>
      </c>
      <c r="D4768" s="2" t="str">
        <f>TEXT(MID(Sales_Transactions[[#This Row],[Order Date]],2,5),"d/m/yyy")</f>
        <v>5/3/2009</v>
      </c>
      <c r="E4768" s="2" t="str">
        <f>TEXT(MID(Sales_Transactions[[#This Row],[Order Date]],2,5),"d")</f>
        <v>5</v>
      </c>
      <c r="F4768" s="2" t="str">
        <f>TEXT(MID(Sales_Transactions[[#This Row],[Order Date]],2,5),"m")</f>
        <v>3</v>
      </c>
      <c r="G4768" s="2" t="str">
        <f>TEXT(MID(Sales_Transactions[[#This Row],[Order Date]],2,5),"yyy")</f>
        <v>2009</v>
      </c>
      <c r="H4768" s="2" t="str">
        <f>TEXT(MID(Sales_Transactions[[#This Row],[Order Date]],2,5),"yyy/m")</f>
        <v>2009/3</v>
      </c>
      <c r="I4768" t="s">
        <v>52</v>
      </c>
      <c r="J4768">
        <f t="shared" si="444"/>
        <v>1</v>
      </c>
      <c r="K4768" s="2">
        <v>44</v>
      </c>
      <c r="L4768" s="3">
        <v>479.96</v>
      </c>
      <c r="M4768" s="4">
        <v>0.08</v>
      </c>
      <c r="N4768" s="5" t="s">
        <v>23</v>
      </c>
      <c r="O4768" s="3">
        <v>122.54</v>
      </c>
      <c r="P4768" s="3">
        <v>10.91</v>
      </c>
      <c r="Q4768" s="3">
        <v>2.99</v>
      </c>
      <c r="R4768" s="5" t="s">
        <v>2786</v>
      </c>
      <c r="S4768" s="5" t="s">
        <v>3248</v>
      </c>
      <c r="T4768" s="5" t="str">
        <f t="shared" si="445"/>
        <v>Denise Monton</v>
      </c>
      <c r="U4768" t="s">
        <v>1143</v>
      </c>
      <c r="V4768" s="5" t="s">
        <v>74</v>
      </c>
      <c r="W4768" s="5" t="s">
        <v>28</v>
      </c>
      <c r="X4768" s="5" t="s">
        <v>41</v>
      </c>
      <c r="Y4768" s="5" t="s">
        <v>578</v>
      </c>
      <c r="Z4768" s="5" t="s">
        <v>43</v>
      </c>
      <c r="AA4768" s="4">
        <v>0.38</v>
      </c>
      <c r="AB4768" s="1">
        <v>39878</v>
      </c>
      <c r="AC4768" s="1">
        <v>23239</v>
      </c>
      <c r="AD4768">
        <f t="shared" si="446"/>
        <v>1</v>
      </c>
      <c r="AE4768">
        <f t="shared" ca="1" si="447"/>
        <v>60</v>
      </c>
      <c r="AF4768" t="str">
        <f t="shared" ca="1" si="448"/>
        <v>18-64</v>
      </c>
      <c r="AG4768" s="3">
        <f t="shared" si="449"/>
        <v>0.31571072727272731</v>
      </c>
      <c r="AH4768" t="str">
        <f>_xlfn.IFNA(VLOOKUP(Sales_Transactions[[#This Row],[Order ID]],Returned_Items[#All],2,FALSE),"Not Returned")</f>
        <v>Not Returned</v>
      </c>
    </row>
    <row r="4769" spans="1:34" x14ac:dyDescent="0.25">
      <c r="A4769">
        <v>20967</v>
      </c>
      <c r="C4769" t="s">
        <v>1427</v>
      </c>
      <c r="D4769" s="2" t="str">
        <f>TEXT(MID(Sales_Transactions[[#This Row],[Order Date]],2,5),"d/m/yyy")</f>
        <v>15/3/2011</v>
      </c>
      <c r="E4769" s="2" t="str">
        <f>TEXT(MID(Sales_Transactions[[#This Row],[Order Date]],2,5),"d")</f>
        <v>15</v>
      </c>
      <c r="F4769" s="2" t="str">
        <f>TEXT(MID(Sales_Transactions[[#This Row],[Order Date]],2,5),"m")</f>
        <v>3</v>
      </c>
      <c r="G4769" s="2" t="str">
        <f>TEXT(MID(Sales_Transactions[[#This Row],[Order Date]],2,5),"yyy")</f>
        <v>2011</v>
      </c>
      <c r="H4769" s="2" t="str">
        <f>TEXT(MID(Sales_Transactions[[#This Row],[Order Date]],2,5),"yyy/m")</f>
        <v>2011/3</v>
      </c>
      <c r="I4769" t="s">
        <v>33</v>
      </c>
      <c r="J4769">
        <f t="shared" si="444"/>
        <v>4</v>
      </c>
      <c r="K4769" s="2">
        <v>50</v>
      </c>
      <c r="L4769" s="3">
        <v>28664.52</v>
      </c>
      <c r="M4769" s="4">
        <v>0.09</v>
      </c>
      <c r="N4769" s="5" t="s">
        <v>23</v>
      </c>
      <c r="O4769" s="3">
        <v>13340.26</v>
      </c>
      <c r="P4769" s="3">
        <v>599.99</v>
      </c>
      <c r="Q4769" s="3">
        <v>24.49</v>
      </c>
      <c r="R4769" s="5" t="s">
        <v>2760</v>
      </c>
      <c r="S4769" s="5" t="s">
        <v>2761</v>
      </c>
      <c r="T4769" s="5" t="str">
        <f t="shared" si="445"/>
        <v>Deborah Brumfield</v>
      </c>
      <c r="U4769" t="s">
        <v>1143</v>
      </c>
      <c r="V4769" s="5" t="s">
        <v>27</v>
      </c>
      <c r="W4769" s="5" t="s">
        <v>48</v>
      </c>
      <c r="X4769" s="5" t="s">
        <v>131</v>
      </c>
      <c r="Y4769" s="5" t="s">
        <v>1772</v>
      </c>
      <c r="Z4769" s="5" t="s">
        <v>31</v>
      </c>
      <c r="AA4769" s="4">
        <v>0.37</v>
      </c>
      <c r="AB4769" s="1">
        <v>40617</v>
      </c>
      <c r="AC4769" s="1">
        <v>23155</v>
      </c>
      <c r="AD4769">
        <f t="shared" si="446"/>
        <v>0</v>
      </c>
      <c r="AE4769">
        <f t="shared" ca="1" si="447"/>
        <v>61</v>
      </c>
      <c r="AF4769" t="str">
        <f t="shared" ca="1" si="448"/>
        <v>18-64</v>
      </c>
      <c r="AG4769" s="3">
        <f t="shared" si="449"/>
        <v>12.47880018</v>
      </c>
      <c r="AH4769" t="str">
        <f>_xlfn.IFNA(VLOOKUP(Sales_Transactions[[#This Row],[Order ID]],Returned_Items[#All],2,FALSE),"Not Returned")</f>
        <v>Not Returned</v>
      </c>
    </row>
    <row r="4770" spans="1:34" x14ac:dyDescent="0.25">
      <c r="A4770">
        <v>20967</v>
      </c>
      <c r="C4770" t="s">
        <v>1427</v>
      </c>
      <c r="D4770" s="2" t="str">
        <f>TEXT(MID(Sales_Transactions[[#This Row],[Order Date]],2,5),"d/m/yyy")</f>
        <v>15/3/2011</v>
      </c>
      <c r="E4770" s="2" t="str">
        <f>TEXT(MID(Sales_Transactions[[#This Row],[Order Date]],2,5),"d")</f>
        <v>15</v>
      </c>
      <c r="F4770" s="2" t="str">
        <f>TEXT(MID(Sales_Transactions[[#This Row],[Order Date]],2,5),"m")</f>
        <v>3</v>
      </c>
      <c r="G4770" s="2" t="str">
        <f>TEXT(MID(Sales_Transactions[[#This Row],[Order Date]],2,5),"yyy")</f>
        <v>2011</v>
      </c>
      <c r="H4770" s="2" t="str">
        <f>TEXT(MID(Sales_Transactions[[#This Row],[Order Date]],2,5),"yyy/m")</f>
        <v>2011/3</v>
      </c>
      <c r="I4770" t="s">
        <v>33</v>
      </c>
      <c r="J4770">
        <f t="shared" si="444"/>
        <v>4</v>
      </c>
      <c r="K4770" s="2">
        <v>6</v>
      </c>
      <c r="L4770" s="3">
        <v>635.7405</v>
      </c>
      <c r="M4770" s="4">
        <v>0.03</v>
      </c>
      <c r="N4770" s="5" t="s">
        <v>23</v>
      </c>
      <c r="O4770" s="3">
        <v>-397.53</v>
      </c>
      <c r="P4770" s="3">
        <v>125.99</v>
      </c>
      <c r="Q4770" s="3">
        <v>8.08</v>
      </c>
      <c r="R4770" s="5" t="s">
        <v>2760</v>
      </c>
      <c r="S4770" s="5" t="s">
        <v>2761</v>
      </c>
      <c r="T4770" s="5" t="str">
        <f t="shared" si="445"/>
        <v>Deborah Brumfield</v>
      </c>
      <c r="U4770" t="s">
        <v>1143</v>
      </c>
      <c r="V4770" s="5" t="s">
        <v>27</v>
      </c>
      <c r="W4770" s="5" t="s">
        <v>48</v>
      </c>
      <c r="X4770" s="5" t="s">
        <v>49</v>
      </c>
      <c r="Y4770" s="5" t="s">
        <v>986</v>
      </c>
      <c r="Z4770" s="5" t="s">
        <v>43</v>
      </c>
      <c r="AA4770" s="4">
        <v>0.56999999999999995</v>
      </c>
      <c r="AB4770" s="1">
        <v>40618</v>
      </c>
      <c r="AC4770" s="1">
        <v>25898</v>
      </c>
      <c r="AD4770">
        <f t="shared" si="446"/>
        <v>1</v>
      </c>
      <c r="AE4770">
        <f t="shared" ca="1" si="447"/>
        <v>53</v>
      </c>
      <c r="AF4770" t="str">
        <f t="shared" ca="1" si="448"/>
        <v>18-64</v>
      </c>
      <c r="AG4770" s="3">
        <f t="shared" si="449"/>
        <v>22.338700500000002</v>
      </c>
      <c r="AH4770" t="str">
        <f>_xlfn.IFNA(VLOOKUP(Sales_Transactions[[#This Row],[Order ID]],Returned_Items[#All],2,FALSE),"Not Returned")</f>
        <v>Not Returned</v>
      </c>
    </row>
    <row r="4771" spans="1:34" x14ac:dyDescent="0.25">
      <c r="A4771">
        <v>21478</v>
      </c>
      <c r="C4771" t="s">
        <v>551</v>
      </c>
      <c r="D4771" s="2" t="str">
        <f>TEXT(MID(Sales_Transactions[[#This Row],[Order Date]],2,5),"d/m/yyy")</f>
        <v>2/3/2012</v>
      </c>
      <c r="E4771" s="2" t="str">
        <f>TEXT(MID(Sales_Transactions[[#This Row],[Order Date]],2,5),"d")</f>
        <v>2</v>
      </c>
      <c r="F4771" s="2" t="str">
        <f>TEXT(MID(Sales_Transactions[[#This Row],[Order Date]],2,5),"m")</f>
        <v>3</v>
      </c>
      <c r="G4771" s="2" t="str">
        <f>TEXT(MID(Sales_Transactions[[#This Row],[Order Date]],2,5),"yyy")</f>
        <v>2012</v>
      </c>
      <c r="H4771" s="2" t="str">
        <f>TEXT(MID(Sales_Transactions[[#This Row],[Order Date]],2,5),"yyy/m")</f>
        <v>2012/3</v>
      </c>
      <c r="I4771" t="s">
        <v>22</v>
      </c>
      <c r="J4771">
        <f t="shared" si="444"/>
        <v>2</v>
      </c>
      <c r="K4771" s="2">
        <v>16</v>
      </c>
      <c r="L4771" s="3">
        <v>423.07</v>
      </c>
      <c r="M4771" s="4">
        <v>0.01</v>
      </c>
      <c r="N4771" s="5" t="s">
        <v>23</v>
      </c>
      <c r="O4771" s="3">
        <v>126.95</v>
      </c>
      <c r="P4771" s="3">
        <v>25.38</v>
      </c>
      <c r="Q4771" s="3">
        <v>8.99</v>
      </c>
      <c r="R4771" s="5" t="s">
        <v>2611</v>
      </c>
      <c r="S4771" s="5" t="s">
        <v>3234</v>
      </c>
      <c r="T4771" s="5" t="str">
        <f t="shared" si="445"/>
        <v>Keith Dawkins</v>
      </c>
      <c r="U4771" t="s">
        <v>1143</v>
      </c>
      <c r="V4771" s="5" t="s">
        <v>74</v>
      </c>
      <c r="W4771" s="5" t="s">
        <v>57</v>
      </c>
      <c r="X4771" s="5" t="s">
        <v>58</v>
      </c>
      <c r="Y4771" s="5" t="s">
        <v>541</v>
      </c>
      <c r="Z4771" s="5" t="s">
        <v>60</v>
      </c>
      <c r="AA4771" s="4">
        <v>0.5</v>
      </c>
      <c r="AB4771" s="1">
        <v>40972</v>
      </c>
      <c r="AC4771" s="1">
        <v>25697</v>
      </c>
      <c r="AD4771">
        <f t="shared" si="446"/>
        <v>2</v>
      </c>
      <c r="AE4771">
        <f t="shared" ca="1" si="447"/>
        <v>54</v>
      </c>
      <c r="AF4771" t="str">
        <f t="shared" ca="1" si="448"/>
        <v>18-64</v>
      </c>
      <c r="AG4771" s="3">
        <f t="shared" si="449"/>
        <v>2.1479663749999998</v>
      </c>
      <c r="AH4771" t="str">
        <f>_xlfn.IFNA(VLOOKUP(Sales_Transactions[[#This Row],[Order ID]],Returned_Items[#All],2,FALSE),"Not Returned")</f>
        <v>Not Returned</v>
      </c>
    </row>
    <row r="4772" spans="1:34" x14ac:dyDescent="0.25">
      <c r="A4772">
        <v>21478</v>
      </c>
      <c r="C4772" t="s">
        <v>551</v>
      </c>
      <c r="D4772" s="2" t="str">
        <f>TEXT(MID(Sales_Transactions[[#This Row],[Order Date]],2,5),"d/m/yyy")</f>
        <v>2/3/2012</v>
      </c>
      <c r="E4772" s="2" t="str">
        <f>TEXT(MID(Sales_Transactions[[#This Row],[Order Date]],2,5),"d")</f>
        <v>2</v>
      </c>
      <c r="F4772" s="2" t="str">
        <f>TEXT(MID(Sales_Transactions[[#This Row],[Order Date]],2,5),"m")</f>
        <v>3</v>
      </c>
      <c r="G4772" s="2" t="str">
        <f>TEXT(MID(Sales_Transactions[[#This Row],[Order Date]],2,5),"yyy")</f>
        <v>2012</v>
      </c>
      <c r="H4772" s="2" t="str">
        <f>TEXT(MID(Sales_Transactions[[#This Row],[Order Date]],2,5),"yyy/m")</f>
        <v>2012/3</v>
      </c>
      <c r="I4772" t="s">
        <v>22</v>
      </c>
      <c r="J4772">
        <f t="shared" si="444"/>
        <v>2</v>
      </c>
      <c r="K4772" s="2">
        <v>33</v>
      </c>
      <c r="L4772" s="3">
        <v>1602.21</v>
      </c>
      <c r="M4772" s="4">
        <v>0.05</v>
      </c>
      <c r="N4772" s="5" t="s">
        <v>23</v>
      </c>
      <c r="O4772" s="3">
        <v>728.49</v>
      </c>
      <c r="P4772" s="3">
        <v>48.04</v>
      </c>
      <c r="Q4772" s="3">
        <v>5.79</v>
      </c>
      <c r="R4772" s="5" t="s">
        <v>2611</v>
      </c>
      <c r="S4772" s="5" t="s">
        <v>3234</v>
      </c>
      <c r="T4772" s="5" t="str">
        <f t="shared" si="445"/>
        <v>Keith Dawkins</v>
      </c>
      <c r="U4772" t="s">
        <v>1143</v>
      </c>
      <c r="V4772" s="5" t="s">
        <v>74</v>
      </c>
      <c r="W4772" s="5" t="s">
        <v>28</v>
      </c>
      <c r="X4772" s="5" t="s">
        <v>75</v>
      </c>
      <c r="Y4772" s="5" t="s">
        <v>1645</v>
      </c>
      <c r="Z4772" s="5" t="s">
        <v>43</v>
      </c>
      <c r="AA4772" s="4">
        <v>0.37</v>
      </c>
      <c r="AB4772" s="1">
        <v>40974</v>
      </c>
      <c r="AC4772" s="1">
        <v>25852</v>
      </c>
      <c r="AD4772">
        <f t="shared" si="446"/>
        <v>4</v>
      </c>
      <c r="AE4772">
        <f t="shared" ca="1" si="447"/>
        <v>53</v>
      </c>
      <c r="AF4772" t="str">
        <f t="shared" ca="1" si="448"/>
        <v>18-64</v>
      </c>
      <c r="AG4772" s="3">
        <f t="shared" si="449"/>
        <v>1.6304842424242423</v>
      </c>
      <c r="AH4772" t="str">
        <f>_xlfn.IFNA(VLOOKUP(Sales_Transactions[[#This Row],[Order ID]],Returned_Items[#All],2,FALSE),"Not Returned")</f>
        <v>Not Returned</v>
      </c>
    </row>
    <row r="4773" spans="1:34" x14ac:dyDescent="0.25">
      <c r="A4773">
        <v>21633</v>
      </c>
      <c r="C4773" t="s">
        <v>1067</v>
      </c>
      <c r="D4773" s="2" t="str">
        <f>TEXT(MID(Sales_Transactions[[#This Row],[Order Date]],2,5),"d/m/yyy")</f>
        <v>27/3/2009</v>
      </c>
      <c r="E4773" s="2" t="str">
        <f>TEXT(MID(Sales_Transactions[[#This Row],[Order Date]],2,5),"d")</f>
        <v>27</v>
      </c>
      <c r="F4773" s="2" t="str">
        <f>TEXT(MID(Sales_Transactions[[#This Row],[Order Date]],2,5),"m")</f>
        <v>3</v>
      </c>
      <c r="G4773" s="2" t="str">
        <f>TEXT(MID(Sales_Transactions[[#This Row],[Order Date]],2,5),"yyy")</f>
        <v>2009</v>
      </c>
      <c r="H4773" s="2" t="str">
        <f>TEXT(MID(Sales_Transactions[[#This Row],[Order Date]],2,5),"yyy/m")</f>
        <v>2009/3</v>
      </c>
      <c r="I4773" t="s">
        <v>78</v>
      </c>
      <c r="J4773">
        <f t="shared" si="444"/>
        <v>3</v>
      </c>
      <c r="K4773" s="2">
        <v>29</v>
      </c>
      <c r="L4773" s="3">
        <v>547.82000000000005</v>
      </c>
      <c r="M4773" s="4">
        <v>0.08</v>
      </c>
      <c r="N4773" s="5" t="s">
        <v>23</v>
      </c>
      <c r="O4773" s="3">
        <v>69.63</v>
      </c>
      <c r="P4773" s="3">
        <v>18.7</v>
      </c>
      <c r="Q4773" s="3">
        <v>8.99</v>
      </c>
      <c r="R4773" s="5" t="s">
        <v>2611</v>
      </c>
      <c r="S4773" s="5" t="s">
        <v>3234</v>
      </c>
      <c r="T4773" s="5" t="str">
        <f t="shared" si="445"/>
        <v>Keith Dawkins</v>
      </c>
      <c r="U4773" t="s">
        <v>1143</v>
      </c>
      <c r="V4773" s="5" t="s">
        <v>74</v>
      </c>
      <c r="W4773" s="5" t="s">
        <v>57</v>
      </c>
      <c r="X4773" s="5" t="s">
        <v>58</v>
      </c>
      <c r="Y4773" s="5" t="s">
        <v>1913</v>
      </c>
      <c r="Z4773" s="5" t="s">
        <v>60</v>
      </c>
      <c r="AA4773" s="4">
        <v>0.47</v>
      </c>
      <c r="AB4773" s="1">
        <v>39900</v>
      </c>
      <c r="AC4773" s="1">
        <v>22669</v>
      </c>
      <c r="AD4773">
        <f t="shared" si="446"/>
        <v>1</v>
      </c>
      <c r="AE4773">
        <f t="shared" ca="1" si="447"/>
        <v>62</v>
      </c>
      <c r="AF4773" t="str">
        <f t="shared" ca="1" si="448"/>
        <v>18-64</v>
      </c>
      <c r="AG4773" s="3">
        <f t="shared" si="449"/>
        <v>0.95431172413793108</v>
      </c>
      <c r="AH4773" t="str">
        <f>_xlfn.IFNA(VLOOKUP(Sales_Transactions[[#This Row],[Order ID]],Returned_Items[#All],2,FALSE),"Not Returned")</f>
        <v>Not Returned</v>
      </c>
    </row>
    <row r="4774" spans="1:34" x14ac:dyDescent="0.25">
      <c r="A4774">
        <v>21696</v>
      </c>
      <c r="C4774" t="s">
        <v>2249</v>
      </c>
      <c r="D4774" s="2" t="str">
        <f>TEXT(MID(Sales_Transactions[[#This Row],[Order Date]],2,5),"d/m/yyy")</f>
        <v>21/10/2010</v>
      </c>
      <c r="E4774" s="2" t="str">
        <f>TEXT(MID(Sales_Transactions[[#This Row],[Order Date]],2,5),"d")</f>
        <v>21</v>
      </c>
      <c r="F4774" s="2" t="str">
        <f>TEXT(MID(Sales_Transactions[[#This Row],[Order Date]],2,5),"m")</f>
        <v>10</v>
      </c>
      <c r="G4774" s="2" t="str">
        <f>TEXT(MID(Sales_Transactions[[#This Row],[Order Date]],2,5),"yyy")</f>
        <v>2010</v>
      </c>
      <c r="H4774" s="2" t="str">
        <f>TEXT(MID(Sales_Transactions[[#This Row],[Order Date]],2,5),"yyy/m")</f>
        <v>2010/10</v>
      </c>
      <c r="I4774" t="s">
        <v>78</v>
      </c>
      <c r="J4774">
        <f t="shared" si="444"/>
        <v>3</v>
      </c>
      <c r="K4774" s="2">
        <v>14</v>
      </c>
      <c r="L4774" s="3">
        <v>278.27</v>
      </c>
      <c r="M4774" s="4">
        <v>0.02</v>
      </c>
      <c r="N4774" s="5" t="s">
        <v>23</v>
      </c>
      <c r="O4774" s="3">
        <v>-51.91</v>
      </c>
      <c r="P4774" s="3">
        <v>19.350000000000001</v>
      </c>
      <c r="Q4774" s="3">
        <v>12.79</v>
      </c>
      <c r="R4774" s="5" t="s">
        <v>1528</v>
      </c>
      <c r="S4774" s="5" t="s">
        <v>2770</v>
      </c>
      <c r="T4774" s="5" t="str">
        <f t="shared" si="445"/>
        <v>Marc Crier</v>
      </c>
      <c r="U4774" t="s">
        <v>1143</v>
      </c>
      <c r="V4774" s="5" t="s">
        <v>37</v>
      </c>
      <c r="W4774" s="5" t="s">
        <v>28</v>
      </c>
      <c r="X4774" s="5" t="s">
        <v>41</v>
      </c>
      <c r="Y4774" s="5" t="s">
        <v>2402</v>
      </c>
      <c r="Z4774" s="5" t="s">
        <v>43</v>
      </c>
      <c r="AA4774" s="4">
        <v>0.39</v>
      </c>
      <c r="AB4774" s="1">
        <v>40473</v>
      </c>
      <c r="AC4774" s="1">
        <v>22353</v>
      </c>
      <c r="AD4774">
        <f t="shared" si="446"/>
        <v>1</v>
      </c>
      <c r="AE4774">
        <f t="shared" ca="1" si="447"/>
        <v>63</v>
      </c>
      <c r="AF4774" t="str">
        <f t="shared" ca="1" si="448"/>
        <v>18-64</v>
      </c>
      <c r="AG4774" s="3">
        <f t="shared" si="449"/>
        <v>2.2954378571428573</v>
      </c>
      <c r="AH4774" t="str">
        <f>_xlfn.IFNA(VLOOKUP(Sales_Transactions[[#This Row],[Order ID]],Returned_Items[#All],2,FALSE),"Not Returned")</f>
        <v>Not Returned</v>
      </c>
    </row>
    <row r="4775" spans="1:34" x14ac:dyDescent="0.25">
      <c r="A4775">
        <v>22851</v>
      </c>
      <c r="C4775" t="s">
        <v>998</v>
      </c>
      <c r="D4775" s="2" t="str">
        <f>TEXT(MID(Sales_Transactions[[#This Row],[Order Date]],2,5),"d/m/yyy")</f>
        <v>1/3/2009</v>
      </c>
      <c r="E4775" s="2" t="str">
        <f>TEXT(MID(Sales_Transactions[[#This Row],[Order Date]],2,5),"d")</f>
        <v>1</v>
      </c>
      <c r="F4775" s="2" t="str">
        <f>TEXT(MID(Sales_Transactions[[#This Row],[Order Date]],2,5),"m")</f>
        <v>3</v>
      </c>
      <c r="G4775" s="2" t="str">
        <f>TEXT(MID(Sales_Transactions[[#This Row],[Order Date]],2,5),"yyy")</f>
        <v>2009</v>
      </c>
      <c r="H4775" s="2" t="str">
        <f>TEXT(MID(Sales_Transactions[[#This Row],[Order Date]],2,5),"yyy/m")</f>
        <v>2009/3</v>
      </c>
      <c r="I4775" t="s">
        <v>101</v>
      </c>
      <c r="J4775">
        <f t="shared" si="444"/>
        <v>1</v>
      </c>
      <c r="K4775" s="2">
        <v>25</v>
      </c>
      <c r="L4775" s="3">
        <v>667.36</v>
      </c>
      <c r="M4775" s="4">
        <v>0.09</v>
      </c>
      <c r="N4775" s="5" t="s">
        <v>23</v>
      </c>
      <c r="O4775" s="3">
        <v>218.89</v>
      </c>
      <c r="P4775" s="3">
        <v>28.48</v>
      </c>
      <c r="Q4775" s="3">
        <v>1.99</v>
      </c>
      <c r="R4775" s="5" t="s">
        <v>2786</v>
      </c>
      <c r="S4775" s="5" t="s">
        <v>3248</v>
      </c>
      <c r="T4775" s="5" t="str">
        <f t="shared" si="445"/>
        <v>Denise Monton</v>
      </c>
      <c r="U4775" t="s">
        <v>1143</v>
      </c>
      <c r="V4775" s="5" t="s">
        <v>74</v>
      </c>
      <c r="W4775" s="5" t="s">
        <v>48</v>
      </c>
      <c r="X4775" s="5" t="s">
        <v>87</v>
      </c>
      <c r="Y4775" s="5" t="s">
        <v>874</v>
      </c>
      <c r="Z4775" s="5" t="s">
        <v>60</v>
      </c>
      <c r="AA4775" s="4">
        <v>0.4</v>
      </c>
      <c r="AB4775" s="1">
        <v>39874</v>
      </c>
      <c r="AC4775" s="1">
        <v>22557</v>
      </c>
      <c r="AD4775">
        <f t="shared" si="446"/>
        <v>1</v>
      </c>
      <c r="AE4775">
        <f t="shared" ca="1" si="447"/>
        <v>62</v>
      </c>
      <c r="AF4775" t="str">
        <f t="shared" ca="1" si="448"/>
        <v>18-64</v>
      </c>
      <c r="AG4775" s="3">
        <f t="shared" si="449"/>
        <v>1.21777472</v>
      </c>
      <c r="AH4775" t="str">
        <f>_xlfn.IFNA(VLOOKUP(Sales_Transactions[[#This Row],[Order ID]],Returned_Items[#All],2,FALSE),"Not Returned")</f>
        <v>Not Returned</v>
      </c>
    </row>
    <row r="4776" spans="1:34" x14ac:dyDescent="0.25">
      <c r="A4776">
        <v>22851</v>
      </c>
      <c r="C4776" t="s">
        <v>998</v>
      </c>
      <c r="D4776" s="2" t="str">
        <f>TEXT(MID(Sales_Transactions[[#This Row],[Order Date]],2,5),"d/m/yyy")</f>
        <v>1/3/2009</v>
      </c>
      <c r="E4776" s="2" t="str">
        <f>TEXT(MID(Sales_Transactions[[#This Row],[Order Date]],2,5),"d")</f>
        <v>1</v>
      </c>
      <c r="F4776" s="2" t="str">
        <f>TEXT(MID(Sales_Transactions[[#This Row],[Order Date]],2,5),"m")</f>
        <v>3</v>
      </c>
      <c r="G4776" s="2" t="str">
        <f>TEXT(MID(Sales_Transactions[[#This Row],[Order Date]],2,5),"yyy")</f>
        <v>2009</v>
      </c>
      <c r="H4776" s="2" t="str">
        <f>TEXT(MID(Sales_Transactions[[#This Row],[Order Date]],2,5),"yyy/m")</f>
        <v>2009/3</v>
      </c>
      <c r="I4776" t="s">
        <v>101</v>
      </c>
      <c r="J4776">
        <f t="shared" si="444"/>
        <v>1</v>
      </c>
      <c r="K4776" s="2">
        <v>13</v>
      </c>
      <c r="L4776" s="3">
        <v>32.369999999999997</v>
      </c>
      <c r="M4776" s="4">
        <v>0</v>
      </c>
      <c r="N4776" s="5" t="s">
        <v>23</v>
      </c>
      <c r="O4776" s="3">
        <v>-48.55</v>
      </c>
      <c r="P4776" s="3">
        <v>2.08</v>
      </c>
      <c r="Q4776" s="3">
        <v>5.33</v>
      </c>
      <c r="R4776" s="5" t="s">
        <v>2786</v>
      </c>
      <c r="S4776" s="5" t="s">
        <v>3248</v>
      </c>
      <c r="T4776" s="5" t="str">
        <f t="shared" si="445"/>
        <v>Denise Monton</v>
      </c>
      <c r="U4776" t="s">
        <v>1143</v>
      </c>
      <c r="V4776" s="5" t="s">
        <v>74</v>
      </c>
      <c r="W4776" s="5" t="s">
        <v>57</v>
      </c>
      <c r="X4776" s="5" t="s">
        <v>58</v>
      </c>
      <c r="Y4776" s="5" t="s">
        <v>335</v>
      </c>
      <c r="Z4776" s="5" t="s">
        <v>43</v>
      </c>
      <c r="AA4776" s="4">
        <v>0.43</v>
      </c>
      <c r="AB4776" s="1">
        <v>39875</v>
      </c>
      <c r="AC4776" s="1">
        <v>22339</v>
      </c>
      <c r="AD4776">
        <f t="shared" si="446"/>
        <v>2</v>
      </c>
      <c r="AE4776">
        <f t="shared" ca="1" si="447"/>
        <v>63</v>
      </c>
      <c r="AF4776" t="str">
        <f t="shared" ca="1" si="448"/>
        <v>18-64</v>
      </c>
      <c r="AG4776" s="3">
        <f t="shared" si="449"/>
        <v>0.57000000000000006</v>
      </c>
      <c r="AH4776" t="str">
        <f>_xlfn.IFNA(VLOOKUP(Sales_Transactions[[#This Row],[Order ID]],Returned_Items[#All],2,FALSE),"Not Returned")</f>
        <v>Not Returned</v>
      </c>
    </row>
    <row r="4777" spans="1:34" x14ac:dyDescent="0.25">
      <c r="A4777">
        <v>22851</v>
      </c>
      <c r="C4777" t="s">
        <v>998</v>
      </c>
      <c r="D4777" s="2" t="str">
        <f>TEXT(MID(Sales_Transactions[[#This Row],[Order Date]],2,5),"d/m/yyy")</f>
        <v>1/3/2009</v>
      </c>
      <c r="E4777" s="2" t="str">
        <f>TEXT(MID(Sales_Transactions[[#This Row],[Order Date]],2,5),"d")</f>
        <v>1</v>
      </c>
      <c r="F4777" s="2" t="str">
        <f>TEXT(MID(Sales_Transactions[[#This Row],[Order Date]],2,5),"m")</f>
        <v>3</v>
      </c>
      <c r="G4777" s="2" t="str">
        <f>TEXT(MID(Sales_Transactions[[#This Row],[Order Date]],2,5),"yyy")</f>
        <v>2009</v>
      </c>
      <c r="H4777" s="2" t="str">
        <f>TEXT(MID(Sales_Transactions[[#This Row],[Order Date]],2,5),"yyy/m")</f>
        <v>2009/3</v>
      </c>
      <c r="I4777" t="s">
        <v>101</v>
      </c>
      <c r="J4777">
        <f t="shared" si="444"/>
        <v>1</v>
      </c>
      <c r="K4777" s="2">
        <v>38</v>
      </c>
      <c r="L4777" s="3">
        <v>1409.0875000000001</v>
      </c>
      <c r="M4777" s="4">
        <v>0.06</v>
      </c>
      <c r="N4777" s="5" t="s">
        <v>67</v>
      </c>
      <c r="O4777" s="3">
        <v>233.56</v>
      </c>
      <c r="P4777" s="3">
        <v>45.99</v>
      </c>
      <c r="Q4777" s="3">
        <v>4.99</v>
      </c>
      <c r="R4777" s="5" t="s">
        <v>2786</v>
      </c>
      <c r="S4777" s="5" t="s">
        <v>3248</v>
      </c>
      <c r="T4777" s="5" t="str">
        <f t="shared" si="445"/>
        <v>Denise Monton</v>
      </c>
      <c r="U4777" t="s">
        <v>1143</v>
      </c>
      <c r="V4777" s="5" t="s">
        <v>74</v>
      </c>
      <c r="W4777" s="5" t="s">
        <v>48</v>
      </c>
      <c r="X4777" s="5" t="s">
        <v>49</v>
      </c>
      <c r="Y4777" s="5" t="s">
        <v>1066</v>
      </c>
      <c r="Z4777" s="5" t="s">
        <v>43</v>
      </c>
      <c r="AA4777" s="4">
        <v>0.56000000000000005</v>
      </c>
      <c r="AB4777" s="1">
        <v>39874</v>
      </c>
      <c r="AC4777" s="1">
        <v>22635</v>
      </c>
      <c r="AD4777">
        <f t="shared" si="446"/>
        <v>1</v>
      </c>
      <c r="AE4777">
        <f t="shared" ca="1" si="447"/>
        <v>62</v>
      </c>
      <c r="AF4777" t="str">
        <f t="shared" ca="1" si="448"/>
        <v>18-64</v>
      </c>
      <c r="AG4777" s="3">
        <f t="shared" si="449"/>
        <v>1.3408527894736844</v>
      </c>
      <c r="AH4777" t="str">
        <f>_xlfn.IFNA(VLOOKUP(Sales_Transactions[[#This Row],[Order ID]],Returned_Items[#All],2,FALSE),"Not Returned")</f>
        <v>Not Returned</v>
      </c>
    </row>
    <row r="4778" spans="1:34" x14ac:dyDescent="0.25">
      <c r="A4778">
        <v>23557</v>
      </c>
      <c r="C4778" t="s">
        <v>2107</v>
      </c>
      <c r="D4778" s="2" t="str">
        <f>TEXT(MID(Sales_Transactions[[#This Row],[Order Date]],2,5),"d/m/yyy")</f>
        <v>31/5/2011</v>
      </c>
      <c r="E4778" s="2" t="str">
        <f>TEXT(MID(Sales_Transactions[[#This Row],[Order Date]],2,5),"d")</f>
        <v>31</v>
      </c>
      <c r="F4778" s="2" t="str">
        <f>TEXT(MID(Sales_Transactions[[#This Row],[Order Date]],2,5),"m")</f>
        <v>5</v>
      </c>
      <c r="G4778" s="2" t="str">
        <f>TEXT(MID(Sales_Transactions[[#This Row],[Order Date]],2,5),"yyy")</f>
        <v>2011</v>
      </c>
      <c r="H4778" s="2" t="str">
        <f>TEXT(MID(Sales_Transactions[[#This Row],[Order Date]],2,5),"yyy/m")</f>
        <v>2011/5</v>
      </c>
      <c r="I4778" t="s">
        <v>52</v>
      </c>
      <c r="J4778">
        <f t="shared" si="444"/>
        <v>1</v>
      </c>
      <c r="K4778" s="2">
        <v>7</v>
      </c>
      <c r="L4778" s="3">
        <v>1011.16</v>
      </c>
      <c r="M4778" s="4">
        <v>0.02</v>
      </c>
      <c r="N4778" s="5" t="s">
        <v>23</v>
      </c>
      <c r="O4778" s="3">
        <v>547.96</v>
      </c>
      <c r="P4778" s="3">
        <v>136.97999999999999</v>
      </c>
      <c r="Q4778" s="3">
        <v>24.49</v>
      </c>
      <c r="R4778" s="5" t="s">
        <v>2611</v>
      </c>
      <c r="S4778" s="5" t="s">
        <v>3234</v>
      </c>
      <c r="T4778" s="5" t="str">
        <f t="shared" si="445"/>
        <v>Keith Dawkins</v>
      </c>
      <c r="U4778" t="s">
        <v>1143</v>
      </c>
      <c r="V4778" s="5" t="s">
        <v>74</v>
      </c>
      <c r="W4778" s="5" t="s">
        <v>57</v>
      </c>
      <c r="X4778" s="5" t="s">
        <v>58</v>
      </c>
      <c r="Y4778" s="5" t="s">
        <v>802</v>
      </c>
      <c r="Z4778" s="5" t="s">
        <v>31</v>
      </c>
      <c r="AA4778" s="4">
        <v>0.59</v>
      </c>
      <c r="AB4778" s="1">
        <v>40695</v>
      </c>
      <c r="AC4778" s="1">
        <v>22537</v>
      </c>
      <c r="AD4778">
        <f t="shared" si="446"/>
        <v>1</v>
      </c>
      <c r="AE4778">
        <f t="shared" ca="1" si="447"/>
        <v>62</v>
      </c>
      <c r="AF4778" t="str">
        <f t="shared" ca="1" si="448"/>
        <v>18-64</v>
      </c>
      <c r="AG4778" s="3">
        <f t="shared" si="449"/>
        <v>23.063229142857143</v>
      </c>
      <c r="AH4778" t="str">
        <f>_xlfn.IFNA(VLOOKUP(Sales_Transactions[[#This Row],[Order ID]],Returned_Items[#All],2,FALSE),"Not Returned")</f>
        <v>Returned</v>
      </c>
    </row>
    <row r="4779" spans="1:34" x14ac:dyDescent="0.25">
      <c r="A4779">
        <v>24577</v>
      </c>
      <c r="C4779" t="s">
        <v>2959</v>
      </c>
      <c r="D4779" s="2" t="str">
        <f>TEXT(MID(Sales_Transactions[[#This Row],[Order Date]],2,5),"d/m/yyy")</f>
        <v>1/3/2010</v>
      </c>
      <c r="E4779" s="2" t="str">
        <f>TEXT(MID(Sales_Transactions[[#This Row],[Order Date]],2,5),"d")</f>
        <v>1</v>
      </c>
      <c r="F4779" s="2" t="str">
        <f>TEXT(MID(Sales_Transactions[[#This Row],[Order Date]],2,5),"m")</f>
        <v>3</v>
      </c>
      <c r="G4779" s="2" t="str">
        <f>TEXT(MID(Sales_Transactions[[#This Row],[Order Date]],2,5),"yyy")</f>
        <v>2010</v>
      </c>
      <c r="H4779" s="2" t="str">
        <f>TEXT(MID(Sales_Transactions[[#This Row],[Order Date]],2,5),"yyy/m")</f>
        <v>2010/3</v>
      </c>
      <c r="I4779" t="s">
        <v>78</v>
      </c>
      <c r="J4779">
        <f t="shared" si="444"/>
        <v>3</v>
      </c>
      <c r="K4779" s="2">
        <v>8</v>
      </c>
      <c r="L4779" s="3">
        <v>180.79</v>
      </c>
      <c r="M4779" s="4">
        <v>0.05</v>
      </c>
      <c r="N4779" s="5" t="s">
        <v>23</v>
      </c>
      <c r="O4779" s="3">
        <v>20.09</v>
      </c>
      <c r="P4779" s="3">
        <v>22.84</v>
      </c>
      <c r="Q4779" s="3">
        <v>5.47</v>
      </c>
      <c r="R4779" s="5" t="s">
        <v>1778</v>
      </c>
      <c r="S4779" s="5" t="s">
        <v>1577</v>
      </c>
      <c r="T4779" s="5" t="str">
        <f t="shared" si="445"/>
        <v>Steve Chapman</v>
      </c>
      <c r="U4779" t="s">
        <v>1143</v>
      </c>
      <c r="V4779" s="5" t="s">
        <v>47</v>
      </c>
      <c r="W4779" s="5" t="s">
        <v>28</v>
      </c>
      <c r="X4779" s="5" t="s">
        <v>75</v>
      </c>
      <c r="Y4779" s="5" t="s">
        <v>528</v>
      </c>
      <c r="Z4779" s="5" t="s">
        <v>43</v>
      </c>
      <c r="AA4779" s="4">
        <v>0.39</v>
      </c>
      <c r="AB4779" s="1">
        <v>40239</v>
      </c>
      <c r="AC4779" s="1">
        <v>22302</v>
      </c>
      <c r="AD4779">
        <f t="shared" si="446"/>
        <v>1</v>
      </c>
      <c r="AE4779">
        <f t="shared" ca="1" si="447"/>
        <v>63</v>
      </c>
      <c r="AF4779" t="str">
        <f t="shared" ca="1" si="448"/>
        <v>18-64</v>
      </c>
      <c r="AG4779" s="3">
        <f t="shared" si="449"/>
        <v>3.5373224999999997</v>
      </c>
      <c r="AH4779" t="str">
        <f>_xlfn.IFNA(VLOOKUP(Sales_Transactions[[#This Row],[Order ID]],Returned_Items[#All],2,FALSE),"Not Returned")</f>
        <v>Not Returned</v>
      </c>
    </row>
    <row r="4780" spans="1:34" x14ac:dyDescent="0.25">
      <c r="A4780">
        <v>24961</v>
      </c>
      <c r="C4780" t="s">
        <v>558</v>
      </c>
      <c r="D4780" s="2" t="str">
        <f>TEXT(MID(Sales_Transactions[[#This Row],[Order Date]],2,5),"d/m/yyy")</f>
        <v>26/1/2010</v>
      </c>
      <c r="E4780" s="2" t="str">
        <f>TEXT(MID(Sales_Transactions[[#This Row],[Order Date]],2,5),"d")</f>
        <v>26</v>
      </c>
      <c r="F4780" s="2" t="str">
        <f>TEXT(MID(Sales_Transactions[[#This Row],[Order Date]],2,5),"m")</f>
        <v>1</v>
      </c>
      <c r="G4780" s="2" t="str">
        <f>TEXT(MID(Sales_Transactions[[#This Row],[Order Date]],2,5),"yyy")</f>
        <v>2010</v>
      </c>
      <c r="H4780" s="2" t="str">
        <f>TEXT(MID(Sales_Transactions[[#This Row],[Order Date]],2,5),"yyy/m")</f>
        <v>2010/1</v>
      </c>
      <c r="I4780" t="s">
        <v>22</v>
      </c>
      <c r="J4780">
        <f t="shared" si="444"/>
        <v>2</v>
      </c>
      <c r="K4780" s="2">
        <v>8</v>
      </c>
      <c r="L4780" s="3">
        <v>487.59</v>
      </c>
      <c r="M4780" s="4">
        <v>0.04</v>
      </c>
      <c r="N4780" s="5" t="s">
        <v>34</v>
      </c>
      <c r="O4780" s="3">
        <v>-205.29</v>
      </c>
      <c r="P4780" s="3">
        <v>58.14</v>
      </c>
      <c r="Q4780" s="3">
        <v>36.61</v>
      </c>
      <c r="R4780" s="5" t="s">
        <v>1814</v>
      </c>
      <c r="S4780" s="5" t="s">
        <v>1829</v>
      </c>
      <c r="T4780" s="5" t="str">
        <f t="shared" si="445"/>
        <v>Ken Black</v>
      </c>
      <c r="U4780" t="s">
        <v>1143</v>
      </c>
      <c r="V4780" s="5" t="s">
        <v>37</v>
      </c>
      <c r="W4780" s="5" t="s">
        <v>57</v>
      </c>
      <c r="X4780" s="5" t="s">
        <v>104</v>
      </c>
      <c r="Y4780" s="5" t="s">
        <v>363</v>
      </c>
      <c r="Z4780" s="5" t="s">
        <v>106</v>
      </c>
      <c r="AA4780" s="4">
        <v>0.61</v>
      </c>
      <c r="AB4780" s="1">
        <v>40211</v>
      </c>
      <c r="AC4780" s="1">
        <v>22411</v>
      </c>
      <c r="AD4780">
        <f t="shared" si="446"/>
        <v>7</v>
      </c>
      <c r="AE4780">
        <f t="shared" ca="1" si="447"/>
        <v>63</v>
      </c>
      <c r="AF4780" t="str">
        <f t="shared" ca="1" si="448"/>
        <v>18-64</v>
      </c>
      <c r="AG4780" s="3">
        <f t="shared" si="449"/>
        <v>11.840843</v>
      </c>
      <c r="AH4780" t="str">
        <f>_xlfn.IFNA(VLOOKUP(Sales_Transactions[[#This Row],[Order ID]],Returned_Items[#All],2,FALSE),"Not Returned")</f>
        <v>Not Returned</v>
      </c>
    </row>
    <row r="4781" spans="1:34" x14ac:dyDescent="0.25">
      <c r="A4781">
        <v>24966</v>
      </c>
      <c r="C4781" t="s">
        <v>2508</v>
      </c>
      <c r="D4781" s="2" t="str">
        <f>TEXT(MID(Sales_Transactions[[#This Row],[Order Date]],2,5),"d/m/yyy")</f>
        <v>17/12/2011</v>
      </c>
      <c r="E4781" s="2" t="str">
        <f>TEXT(MID(Sales_Transactions[[#This Row],[Order Date]],2,5),"d")</f>
        <v>17</v>
      </c>
      <c r="F4781" s="2" t="str">
        <f>TEXT(MID(Sales_Transactions[[#This Row],[Order Date]],2,5),"m")</f>
        <v>12</v>
      </c>
      <c r="G4781" s="2" t="str">
        <f>TEXT(MID(Sales_Transactions[[#This Row],[Order Date]],2,5),"yyy")</f>
        <v>2011</v>
      </c>
      <c r="H4781" s="2" t="str">
        <f>TEXT(MID(Sales_Transactions[[#This Row],[Order Date]],2,5),"yyy/m")</f>
        <v>2011/12</v>
      </c>
      <c r="I4781" t="s">
        <v>78</v>
      </c>
      <c r="J4781">
        <f t="shared" si="444"/>
        <v>3</v>
      </c>
      <c r="K4781" s="2">
        <v>34</v>
      </c>
      <c r="L4781" s="3">
        <v>4152.12</v>
      </c>
      <c r="M4781" s="4">
        <v>0</v>
      </c>
      <c r="N4781" s="5" t="s">
        <v>23</v>
      </c>
      <c r="O4781" s="3">
        <v>817.98</v>
      </c>
      <c r="P4781" s="3">
        <v>120.33</v>
      </c>
      <c r="Q4781" s="3">
        <v>19.989999999999998</v>
      </c>
      <c r="R4781" s="5" t="s">
        <v>2760</v>
      </c>
      <c r="S4781" s="5" t="s">
        <v>2761</v>
      </c>
      <c r="T4781" s="5" t="str">
        <f t="shared" si="445"/>
        <v>Deborah Brumfield</v>
      </c>
      <c r="U4781" t="s">
        <v>1143</v>
      </c>
      <c r="V4781" s="5" t="s">
        <v>47</v>
      </c>
      <c r="W4781" s="5" t="s">
        <v>28</v>
      </c>
      <c r="X4781" s="5" t="s">
        <v>29</v>
      </c>
      <c r="Y4781" s="5" t="s">
        <v>2030</v>
      </c>
      <c r="Z4781" s="5" t="s">
        <v>43</v>
      </c>
      <c r="AA4781" s="4">
        <v>0.59</v>
      </c>
      <c r="AB4781" s="1">
        <v>40895</v>
      </c>
      <c r="AC4781" s="1">
        <v>22330</v>
      </c>
      <c r="AD4781">
        <f t="shared" si="446"/>
        <v>1</v>
      </c>
      <c r="AE4781">
        <f t="shared" ca="1" si="447"/>
        <v>63</v>
      </c>
      <c r="AF4781" t="str">
        <f t="shared" ca="1" si="448"/>
        <v>18-64</v>
      </c>
      <c r="AG4781" s="3">
        <f t="shared" si="449"/>
        <v>4.1270588235294117</v>
      </c>
      <c r="AH4781" t="str">
        <f>_xlfn.IFNA(VLOOKUP(Sales_Transactions[[#This Row],[Order ID]],Returned_Items[#All],2,FALSE),"Not Returned")</f>
        <v>Not Returned</v>
      </c>
    </row>
    <row r="4782" spans="1:34" x14ac:dyDescent="0.25">
      <c r="A4782">
        <v>27363</v>
      </c>
      <c r="C4782" t="s">
        <v>2438</v>
      </c>
      <c r="D4782" s="2" t="str">
        <f>TEXT(MID(Sales_Transactions[[#This Row],[Order Date]],2,5),"d/m/yyy")</f>
        <v>18/10/2011</v>
      </c>
      <c r="E4782" s="2" t="str">
        <f>TEXT(MID(Sales_Transactions[[#This Row],[Order Date]],2,5),"d")</f>
        <v>18</v>
      </c>
      <c r="F4782" s="2" t="str">
        <f>TEXT(MID(Sales_Transactions[[#This Row],[Order Date]],2,5),"m")</f>
        <v>10</v>
      </c>
      <c r="G4782" s="2" t="str">
        <f>TEXT(MID(Sales_Transactions[[#This Row],[Order Date]],2,5),"yyy")</f>
        <v>2011</v>
      </c>
      <c r="H4782" s="2" t="str">
        <f>TEXT(MID(Sales_Transactions[[#This Row],[Order Date]],2,5),"yyy/m")</f>
        <v>2011/10</v>
      </c>
      <c r="I4782" t="s">
        <v>78</v>
      </c>
      <c r="J4782">
        <f t="shared" si="444"/>
        <v>3</v>
      </c>
      <c r="K4782" s="2">
        <v>16</v>
      </c>
      <c r="L4782" s="3">
        <v>323.26</v>
      </c>
      <c r="M4782" s="4">
        <v>0.06</v>
      </c>
      <c r="N4782" s="5" t="s">
        <v>23</v>
      </c>
      <c r="O4782" s="3">
        <v>98.34</v>
      </c>
      <c r="P4782" s="3">
        <v>20.239999999999998</v>
      </c>
      <c r="Q4782" s="3">
        <v>6.67</v>
      </c>
      <c r="R4782" s="5" t="s">
        <v>2760</v>
      </c>
      <c r="S4782" s="5" t="s">
        <v>2761</v>
      </c>
      <c r="T4782" s="5" t="str">
        <f t="shared" si="445"/>
        <v>Deborah Brumfield</v>
      </c>
      <c r="U4782" t="s">
        <v>1143</v>
      </c>
      <c r="V4782" s="5" t="s">
        <v>27</v>
      </c>
      <c r="W4782" s="5" t="s">
        <v>57</v>
      </c>
      <c r="X4782" s="5" t="s">
        <v>58</v>
      </c>
      <c r="Y4782" s="5" t="s">
        <v>702</v>
      </c>
      <c r="Z4782" s="5" t="s">
        <v>60</v>
      </c>
      <c r="AA4782" s="4">
        <v>0.49</v>
      </c>
      <c r="AB4782" s="1">
        <v>40835</v>
      </c>
      <c r="AC4782" s="1">
        <v>22415</v>
      </c>
      <c r="AD4782">
        <f t="shared" si="446"/>
        <v>1</v>
      </c>
      <c r="AE4782">
        <f t="shared" ca="1" si="447"/>
        <v>63</v>
      </c>
      <c r="AF4782" t="str">
        <f t="shared" ca="1" si="448"/>
        <v>18-64</v>
      </c>
      <c r="AG4782" s="3">
        <f t="shared" si="449"/>
        <v>1.6811159999999998</v>
      </c>
      <c r="AH4782" t="str">
        <f>_xlfn.IFNA(VLOOKUP(Sales_Transactions[[#This Row],[Order ID]],Returned_Items[#All],2,FALSE),"Not Returned")</f>
        <v>Not Returned</v>
      </c>
    </row>
    <row r="4783" spans="1:34" x14ac:dyDescent="0.25">
      <c r="A4783">
        <v>29028</v>
      </c>
      <c r="C4783" t="s">
        <v>1964</v>
      </c>
      <c r="D4783" s="2" t="str">
        <f>TEXT(MID(Sales_Transactions[[#This Row],[Order Date]],2,5),"d/m/yyy")</f>
        <v>5/2/2011</v>
      </c>
      <c r="E4783" s="2" t="str">
        <f>TEXT(MID(Sales_Transactions[[#This Row],[Order Date]],2,5),"d")</f>
        <v>5</v>
      </c>
      <c r="F4783" s="2" t="str">
        <f>TEXT(MID(Sales_Transactions[[#This Row],[Order Date]],2,5),"m")</f>
        <v>2</v>
      </c>
      <c r="G4783" s="2" t="str">
        <f>TEXT(MID(Sales_Transactions[[#This Row],[Order Date]],2,5),"yyy")</f>
        <v>2011</v>
      </c>
      <c r="H4783" s="2" t="str">
        <f>TEXT(MID(Sales_Transactions[[#This Row],[Order Date]],2,5),"yyy/m")</f>
        <v>2011/2</v>
      </c>
      <c r="I4783" t="s">
        <v>101</v>
      </c>
      <c r="J4783">
        <f t="shared" si="444"/>
        <v>1</v>
      </c>
      <c r="K4783" s="2">
        <v>43</v>
      </c>
      <c r="L4783" s="3">
        <v>17131.36</v>
      </c>
      <c r="M4783" s="4">
        <v>0.08</v>
      </c>
      <c r="N4783" s="5" t="s">
        <v>34</v>
      </c>
      <c r="O4783" s="3">
        <v>4722.7700000000004</v>
      </c>
      <c r="P4783" s="3">
        <v>400.97</v>
      </c>
      <c r="Q4783" s="3">
        <v>14.7</v>
      </c>
      <c r="R4783" s="5" t="s">
        <v>1528</v>
      </c>
      <c r="S4783" s="5" t="s">
        <v>2770</v>
      </c>
      <c r="T4783" s="5" t="str">
        <f t="shared" si="445"/>
        <v>Marc Crier</v>
      </c>
      <c r="U4783" t="s">
        <v>1143</v>
      </c>
      <c r="V4783" s="5" t="s">
        <v>47</v>
      </c>
      <c r="W4783" s="5" t="s">
        <v>48</v>
      </c>
      <c r="X4783" s="5" t="s">
        <v>324</v>
      </c>
      <c r="Y4783" s="5" t="s">
        <v>3249</v>
      </c>
      <c r="Z4783" s="5" t="s">
        <v>40</v>
      </c>
      <c r="AA4783" s="4">
        <v>0.59</v>
      </c>
      <c r="AB4783" s="1">
        <v>40581</v>
      </c>
      <c r="AC4783" s="1">
        <v>22373</v>
      </c>
      <c r="AD4783">
        <f t="shared" si="446"/>
        <v>2</v>
      </c>
      <c r="AE4783">
        <f t="shared" ca="1" si="447"/>
        <v>63</v>
      </c>
      <c r="AF4783" t="str">
        <f t="shared" ca="1" si="448"/>
        <v>18-64</v>
      </c>
      <c r="AG4783" s="3">
        <f t="shared" si="449"/>
        <v>9.6592842790697677</v>
      </c>
      <c r="AH4783" t="str">
        <f>_xlfn.IFNA(VLOOKUP(Sales_Transactions[[#This Row],[Order ID]],Returned_Items[#All],2,FALSE),"Not Returned")</f>
        <v>Not Returned</v>
      </c>
    </row>
    <row r="4784" spans="1:34" x14ac:dyDescent="0.25">
      <c r="A4784">
        <v>29156</v>
      </c>
      <c r="C4784" t="s">
        <v>2305</v>
      </c>
      <c r="D4784" s="2" t="str">
        <f>TEXT(MID(Sales_Transactions[[#This Row],[Order Date]],2,5),"d/m/yyy")</f>
        <v>24/2/2010</v>
      </c>
      <c r="E4784" s="2" t="str">
        <f>TEXT(MID(Sales_Transactions[[#This Row],[Order Date]],2,5),"d")</f>
        <v>24</v>
      </c>
      <c r="F4784" s="2" t="str">
        <f>TEXT(MID(Sales_Transactions[[#This Row],[Order Date]],2,5),"m")</f>
        <v>2</v>
      </c>
      <c r="G4784" s="2" t="str">
        <f>TEXT(MID(Sales_Transactions[[#This Row],[Order Date]],2,5),"yyy")</f>
        <v>2010</v>
      </c>
      <c r="H4784" s="2" t="str">
        <f>TEXT(MID(Sales_Transactions[[#This Row],[Order Date]],2,5),"yyy/m")</f>
        <v>2010/2</v>
      </c>
      <c r="I4784" t="s">
        <v>22</v>
      </c>
      <c r="J4784">
        <f t="shared" si="444"/>
        <v>2</v>
      </c>
      <c r="K4784" s="2">
        <v>10</v>
      </c>
      <c r="L4784" s="3">
        <v>208.77</v>
      </c>
      <c r="M4784" s="4">
        <v>7.0000000000000007E-2</v>
      </c>
      <c r="N4784" s="5" t="s">
        <v>23</v>
      </c>
      <c r="O4784" s="3">
        <v>-76.58</v>
      </c>
      <c r="P4784" s="3">
        <v>20.97</v>
      </c>
      <c r="Q4784" s="3">
        <v>4</v>
      </c>
      <c r="R4784" s="5" t="s">
        <v>2786</v>
      </c>
      <c r="S4784" s="5" t="s">
        <v>3248</v>
      </c>
      <c r="T4784" s="5" t="str">
        <f t="shared" si="445"/>
        <v>Denise Monton</v>
      </c>
      <c r="U4784" t="s">
        <v>1143</v>
      </c>
      <c r="V4784" s="5" t="s">
        <v>74</v>
      </c>
      <c r="W4784" s="5" t="s">
        <v>48</v>
      </c>
      <c r="X4784" s="5" t="s">
        <v>87</v>
      </c>
      <c r="Y4784" s="5" t="s">
        <v>411</v>
      </c>
      <c r="Z4784" s="5" t="s">
        <v>43</v>
      </c>
      <c r="AA4784" s="4">
        <v>0.77</v>
      </c>
      <c r="AB4784" s="1">
        <v>40238</v>
      </c>
      <c r="AC4784" s="1">
        <v>22608</v>
      </c>
      <c r="AD4784">
        <f t="shared" si="446"/>
        <v>5</v>
      </c>
      <c r="AE4784">
        <f t="shared" ca="1" si="447"/>
        <v>62</v>
      </c>
      <c r="AF4784" t="str">
        <f t="shared" ca="1" si="448"/>
        <v>18-64</v>
      </c>
      <c r="AG4784" s="3">
        <f t="shared" si="449"/>
        <v>2.4955320999999997</v>
      </c>
      <c r="AH4784" t="str">
        <f>_xlfn.IFNA(VLOOKUP(Sales_Transactions[[#This Row],[Order ID]],Returned_Items[#All],2,FALSE),"Not Returned")</f>
        <v>Not Returned</v>
      </c>
    </row>
    <row r="4785" spans="1:34" x14ac:dyDescent="0.25">
      <c r="A4785">
        <v>29282</v>
      </c>
      <c r="C4785" t="s">
        <v>1981</v>
      </c>
      <c r="D4785" s="2" t="str">
        <f>TEXT(MID(Sales_Transactions[[#This Row],[Order Date]],2,5),"d/m/yyy")</f>
        <v>28/11/2012</v>
      </c>
      <c r="E4785" s="2" t="str">
        <f>TEXT(MID(Sales_Transactions[[#This Row],[Order Date]],2,5),"d")</f>
        <v>28</v>
      </c>
      <c r="F4785" s="2" t="str">
        <f>TEXT(MID(Sales_Transactions[[#This Row],[Order Date]],2,5),"m")</f>
        <v>11</v>
      </c>
      <c r="G4785" s="2" t="str">
        <f>TEXT(MID(Sales_Transactions[[#This Row],[Order Date]],2,5),"yyy")</f>
        <v>2012</v>
      </c>
      <c r="H4785" s="2" t="str">
        <f>TEXT(MID(Sales_Transactions[[#This Row],[Order Date]],2,5),"yyy/m")</f>
        <v>2012/11</v>
      </c>
      <c r="I4785" t="s">
        <v>78</v>
      </c>
      <c r="J4785">
        <f t="shared" si="444"/>
        <v>3</v>
      </c>
      <c r="K4785" s="2">
        <v>4</v>
      </c>
      <c r="L4785" s="3">
        <v>34.270000000000003</v>
      </c>
      <c r="M4785" s="4">
        <v>0.1</v>
      </c>
      <c r="N4785" s="5" t="s">
        <v>23</v>
      </c>
      <c r="O4785" s="3">
        <v>-26.44</v>
      </c>
      <c r="P4785" s="3">
        <v>6.48</v>
      </c>
      <c r="Q4785" s="3">
        <v>9.5399999999999991</v>
      </c>
      <c r="R4785" s="5" t="s">
        <v>2557</v>
      </c>
      <c r="S4785" s="5" t="s">
        <v>3245</v>
      </c>
      <c r="T4785" s="5" t="str">
        <f t="shared" si="445"/>
        <v>Scot Wooten</v>
      </c>
      <c r="U4785" t="s">
        <v>1143</v>
      </c>
      <c r="V4785" s="5" t="s">
        <v>47</v>
      </c>
      <c r="W4785" s="5" t="s">
        <v>28</v>
      </c>
      <c r="X4785" s="5" t="s">
        <v>75</v>
      </c>
      <c r="Y4785" s="5" t="s">
        <v>864</v>
      </c>
      <c r="Z4785" s="5" t="s">
        <v>43</v>
      </c>
      <c r="AA4785" s="4">
        <v>0.37</v>
      </c>
      <c r="AB4785" s="1">
        <v>41243</v>
      </c>
      <c r="AC4785" s="1">
        <v>26125</v>
      </c>
      <c r="AD4785">
        <f t="shared" si="446"/>
        <v>2</v>
      </c>
      <c r="AE4785">
        <f t="shared" ca="1" si="447"/>
        <v>53</v>
      </c>
      <c r="AF4785" t="str">
        <f t="shared" ca="1" si="448"/>
        <v>18-64</v>
      </c>
      <c r="AG4785" s="3">
        <f t="shared" si="449"/>
        <v>4.0033799999999999</v>
      </c>
      <c r="AH4785" t="str">
        <f>_xlfn.IFNA(VLOOKUP(Sales_Transactions[[#This Row],[Order ID]],Returned_Items[#All],2,FALSE),"Not Returned")</f>
        <v>Not Returned</v>
      </c>
    </row>
    <row r="4786" spans="1:34" x14ac:dyDescent="0.25">
      <c r="A4786">
        <v>29957</v>
      </c>
      <c r="C4786" t="s">
        <v>1447</v>
      </c>
      <c r="D4786" s="2" t="str">
        <f>TEXT(MID(Sales_Transactions[[#This Row],[Order Date]],2,5),"d/m/yyy")</f>
        <v>13/3/2010</v>
      </c>
      <c r="E4786" s="2" t="str">
        <f>TEXT(MID(Sales_Transactions[[#This Row],[Order Date]],2,5),"d")</f>
        <v>13</v>
      </c>
      <c r="F4786" s="2" t="str">
        <f>TEXT(MID(Sales_Transactions[[#This Row],[Order Date]],2,5),"m")</f>
        <v>3</v>
      </c>
      <c r="G4786" s="2" t="str">
        <f>TEXT(MID(Sales_Transactions[[#This Row],[Order Date]],2,5),"yyy")</f>
        <v>2010</v>
      </c>
      <c r="H4786" s="2" t="str">
        <f>TEXT(MID(Sales_Transactions[[#This Row],[Order Date]],2,5),"yyy/m")</f>
        <v>2010/3</v>
      </c>
      <c r="I4786" t="s">
        <v>101</v>
      </c>
      <c r="J4786">
        <f t="shared" si="444"/>
        <v>1</v>
      </c>
      <c r="K4786" s="2">
        <v>28</v>
      </c>
      <c r="L4786" s="3">
        <v>2555.37</v>
      </c>
      <c r="M4786" s="4">
        <v>0.08</v>
      </c>
      <c r="N4786" s="5" t="s">
        <v>34</v>
      </c>
      <c r="O4786" s="3">
        <v>-824.91</v>
      </c>
      <c r="P4786" s="3">
        <v>95.98</v>
      </c>
      <c r="Q4786" s="3">
        <v>58.2</v>
      </c>
      <c r="R4786" s="5" t="s">
        <v>2313</v>
      </c>
      <c r="S4786" s="5" t="s">
        <v>3209</v>
      </c>
      <c r="T4786" s="5" t="str">
        <f t="shared" si="445"/>
        <v>Dave Brooks</v>
      </c>
      <c r="U4786" t="s">
        <v>1143</v>
      </c>
      <c r="V4786" s="5" t="s">
        <v>47</v>
      </c>
      <c r="W4786" s="5" t="s">
        <v>57</v>
      </c>
      <c r="X4786" s="5" t="s">
        <v>154</v>
      </c>
      <c r="Y4786" s="5" t="s">
        <v>2361</v>
      </c>
      <c r="Z4786" s="5" t="s">
        <v>40</v>
      </c>
      <c r="AA4786" s="4">
        <v>0.57999999999999996</v>
      </c>
      <c r="AB4786" s="1">
        <v>40251</v>
      </c>
      <c r="AC4786" s="1">
        <v>26180</v>
      </c>
      <c r="AD4786">
        <f t="shared" si="446"/>
        <v>1</v>
      </c>
      <c r="AE4786">
        <f t="shared" ca="1" si="447"/>
        <v>52</v>
      </c>
      <c r="AF4786" t="str">
        <f t="shared" ca="1" si="448"/>
        <v>18-64</v>
      </c>
      <c r="AG4786" s="3">
        <f t="shared" si="449"/>
        <v>5.5036862857142861</v>
      </c>
      <c r="AH4786" t="str">
        <f>_xlfn.IFNA(VLOOKUP(Sales_Transactions[[#This Row],[Order ID]],Returned_Items[#All],2,FALSE),"Not Returned")</f>
        <v>Not Returned</v>
      </c>
    </row>
    <row r="4787" spans="1:34" x14ac:dyDescent="0.25">
      <c r="A4787">
        <v>30053</v>
      </c>
      <c r="C4787" t="s">
        <v>914</v>
      </c>
      <c r="D4787" s="2" t="str">
        <f>TEXT(MID(Sales_Transactions[[#This Row],[Order Date]],2,5),"d/m/yyy")</f>
        <v>1/2/2009</v>
      </c>
      <c r="E4787" s="2" t="str">
        <f>TEXT(MID(Sales_Transactions[[#This Row],[Order Date]],2,5),"d")</f>
        <v>1</v>
      </c>
      <c r="F4787" s="2" t="str">
        <f>TEXT(MID(Sales_Transactions[[#This Row],[Order Date]],2,5),"m")</f>
        <v>2</v>
      </c>
      <c r="G4787" s="2" t="str">
        <f>TEXT(MID(Sales_Transactions[[#This Row],[Order Date]],2,5),"yyy")</f>
        <v>2009</v>
      </c>
      <c r="H4787" s="2" t="str">
        <f>TEXT(MID(Sales_Transactions[[#This Row],[Order Date]],2,5),"yyy/m")</f>
        <v>2009/2</v>
      </c>
      <c r="I4787" t="s">
        <v>101</v>
      </c>
      <c r="J4787">
        <f t="shared" si="444"/>
        <v>1</v>
      </c>
      <c r="K4787" s="2">
        <v>41</v>
      </c>
      <c r="L4787" s="3">
        <v>3279.01</v>
      </c>
      <c r="M4787" s="4">
        <v>0.06</v>
      </c>
      <c r="N4787" s="5" t="s">
        <v>34</v>
      </c>
      <c r="O4787" s="3">
        <v>349.22</v>
      </c>
      <c r="P4787" s="3">
        <v>80.97</v>
      </c>
      <c r="Q4787" s="3">
        <v>33.6</v>
      </c>
      <c r="R4787" s="5" t="s">
        <v>1528</v>
      </c>
      <c r="S4787" s="5" t="s">
        <v>2770</v>
      </c>
      <c r="T4787" s="5" t="str">
        <f t="shared" si="445"/>
        <v>Marc Crier</v>
      </c>
      <c r="U4787" t="s">
        <v>1143</v>
      </c>
      <c r="V4787" s="5" t="s">
        <v>37</v>
      </c>
      <c r="W4787" s="5" t="s">
        <v>48</v>
      </c>
      <c r="X4787" s="5" t="s">
        <v>324</v>
      </c>
      <c r="Y4787" s="5" t="s">
        <v>499</v>
      </c>
      <c r="Z4787" s="5" t="s">
        <v>40</v>
      </c>
      <c r="AA4787" s="4">
        <v>0.37</v>
      </c>
      <c r="AB4787" s="1">
        <v>39847</v>
      </c>
      <c r="AC4787" s="1">
        <v>24223</v>
      </c>
      <c r="AD4787">
        <f t="shared" si="446"/>
        <v>2</v>
      </c>
      <c r="AE4787">
        <f t="shared" ca="1" si="447"/>
        <v>58</v>
      </c>
      <c r="AF4787" t="str">
        <f t="shared" ca="1" si="448"/>
        <v>18-64</v>
      </c>
      <c r="AG4787" s="3">
        <f t="shared" si="449"/>
        <v>2.7932053170731712</v>
      </c>
      <c r="AH4787" t="str">
        <f>_xlfn.IFNA(VLOOKUP(Sales_Transactions[[#This Row],[Order ID]],Returned_Items[#All],2,FALSE),"Not Returned")</f>
        <v>Not Returned</v>
      </c>
    </row>
    <row r="4788" spans="1:34" x14ac:dyDescent="0.25">
      <c r="A4788">
        <v>30081</v>
      </c>
      <c r="C4788" t="s">
        <v>2508</v>
      </c>
      <c r="D4788" s="2" t="str">
        <f>TEXT(MID(Sales_Transactions[[#This Row],[Order Date]],2,5),"d/m/yyy")</f>
        <v>17/12/2011</v>
      </c>
      <c r="E4788" s="2" t="str">
        <f>TEXT(MID(Sales_Transactions[[#This Row],[Order Date]],2,5),"d")</f>
        <v>17</v>
      </c>
      <c r="F4788" s="2" t="str">
        <f>TEXT(MID(Sales_Transactions[[#This Row],[Order Date]],2,5),"m")</f>
        <v>12</v>
      </c>
      <c r="G4788" s="2" t="str">
        <f>TEXT(MID(Sales_Transactions[[#This Row],[Order Date]],2,5),"yyy")</f>
        <v>2011</v>
      </c>
      <c r="H4788" s="2" t="str">
        <f>TEXT(MID(Sales_Transactions[[#This Row],[Order Date]],2,5),"yyy/m")</f>
        <v>2011/12</v>
      </c>
      <c r="I4788" t="s">
        <v>33</v>
      </c>
      <c r="J4788">
        <f t="shared" si="444"/>
        <v>4</v>
      </c>
      <c r="K4788" s="2">
        <v>26</v>
      </c>
      <c r="L4788" s="3">
        <v>213.49</v>
      </c>
      <c r="M4788" s="4">
        <v>0.05</v>
      </c>
      <c r="N4788" s="5" t="s">
        <v>23</v>
      </c>
      <c r="O4788" s="3">
        <v>-136.44999999999999</v>
      </c>
      <c r="P4788" s="3">
        <v>8.0399999999999991</v>
      </c>
      <c r="Q4788" s="3">
        <v>8.94</v>
      </c>
      <c r="R4788" s="5" t="s">
        <v>2786</v>
      </c>
      <c r="S4788" s="5" t="s">
        <v>3248</v>
      </c>
      <c r="T4788" s="5" t="str">
        <f t="shared" si="445"/>
        <v>Denise Monton</v>
      </c>
      <c r="U4788" t="s">
        <v>1143</v>
      </c>
      <c r="V4788" s="5" t="s">
        <v>74</v>
      </c>
      <c r="W4788" s="5" t="s">
        <v>28</v>
      </c>
      <c r="X4788" s="5" t="s">
        <v>41</v>
      </c>
      <c r="Y4788" s="5" t="s">
        <v>887</v>
      </c>
      <c r="Z4788" s="5" t="s">
        <v>43</v>
      </c>
      <c r="AA4788" s="4">
        <v>0.4</v>
      </c>
      <c r="AB4788" s="1">
        <v>40896</v>
      </c>
      <c r="AC4788" s="1">
        <v>24414</v>
      </c>
      <c r="AD4788">
        <f t="shared" si="446"/>
        <v>2</v>
      </c>
      <c r="AE4788">
        <f t="shared" ca="1" si="447"/>
        <v>57</v>
      </c>
      <c r="AF4788" t="str">
        <f t="shared" ca="1" si="448"/>
        <v>18-64</v>
      </c>
      <c r="AG4788" s="3">
        <f t="shared" si="449"/>
        <v>0.65292230769230764</v>
      </c>
      <c r="AH4788" t="str">
        <f>_xlfn.IFNA(VLOOKUP(Sales_Transactions[[#This Row],[Order ID]],Returned_Items[#All],2,FALSE),"Not Returned")</f>
        <v>Not Returned</v>
      </c>
    </row>
    <row r="4789" spans="1:34" x14ac:dyDescent="0.25">
      <c r="A4789">
        <v>30214</v>
      </c>
      <c r="C4789" t="s">
        <v>2195</v>
      </c>
      <c r="D4789" s="2" t="str">
        <f>TEXT(MID(Sales_Transactions[[#This Row],[Order Date]],2,5),"d/m/yyy")</f>
        <v>4/10/2009</v>
      </c>
      <c r="E4789" s="2" t="str">
        <f>TEXT(MID(Sales_Transactions[[#This Row],[Order Date]],2,5),"d")</f>
        <v>4</v>
      </c>
      <c r="F4789" s="2" t="str">
        <f>TEXT(MID(Sales_Transactions[[#This Row],[Order Date]],2,5),"m")</f>
        <v>10</v>
      </c>
      <c r="G4789" s="2" t="str">
        <f>TEXT(MID(Sales_Transactions[[#This Row],[Order Date]],2,5),"yyy")</f>
        <v>2009</v>
      </c>
      <c r="H4789" s="2" t="str">
        <f>TEXT(MID(Sales_Transactions[[#This Row],[Order Date]],2,5),"yyy/m")</f>
        <v>2009/10</v>
      </c>
      <c r="I4789" t="s">
        <v>22</v>
      </c>
      <c r="J4789">
        <f t="shared" si="444"/>
        <v>2</v>
      </c>
      <c r="K4789" s="2">
        <v>38</v>
      </c>
      <c r="L4789" s="3">
        <v>375.61</v>
      </c>
      <c r="M4789" s="4">
        <v>0.1</v>
      </c>
      <c r="N4789" s="5" t="s">
        <v>67</v>
      </c>
      <c r="O4789" s="3">
        <v>-21.26</v>
      </c>
      <c r="P4789" s="3">
        <v>10.44</v>
      </c>
      <c r="Q4789" s="3">
        <v>5.75</v>
      </c>
      <c r="R4789" s="5" t="s">
        <v>2611</v>
      </c>
      <c r="S4789" s="5" t="s">
        <v>3234</v>
      </c>
      <c r="T4789" s="5" t="str">
        <f t="shared" si="445"/>
        <v>Keith Dawkins</v>
      </c>
      <c r="U4789" t="s">
        <v>1143</v>
      </c>
      <c r="V4789" s="5" t="s">
        <v>74</v>
      </c>
      <c r="W4789" s="5" t="s">
        <v>28</v>
      </c>
      <c r="X4789" s="5" t="s">
        <v>41</v>
      </c>
      <c r="Y4789" s="5" t="s">
        <v>3250</v>
      </c>
      <c r="Z4789" s="5" t="s">
        <v>43</v>
      </c>
      <c r="AA4789" s="4">
        <v>0.39</v>
      </c>
      <c r="AB4789" s="1">
        <v>40097</v>
      </c>
      <c r="AC4789" s="1">
        <v>23883</v>
      </c>
      <c r="AD4789">
        <f t="shared" si="446"/>
        <v>7</v>
      </c>
      <c r="AE4789">
        <f t="shared" ca="1" si="447"/>
        <v>59</v>
      </c>
      <c r="AF4789" t="str">
        <f t="shared" ca="1" si="448"/>
        <v>18-64</v>
      </c>
      <c r="AG4789" s="3">
        <f t="shared" si="449"/>
        <v>0.42577789473684219</v>
      </c>
      <c r="AH4789" t="str">
        <f>_xlfn.IFNA(VLOOKUP(Sales_Transactions[[#This Row],[Order ID]],Returned_Items[#All],2,FALSE),"Not Returned")</f>
        <v>Not Returned</v>
      </c>
    </row>
    <row r="4790" spans="1:34" x14ac:dyDescent="0.25">
      <c r="A4790">
        <v>30497</v>
      </c>
      <c r="C4790" t="s">
        <v>2493</v>
      </c>
      <c r="D4790" s="2" t="str">
        <f>TEXT(MID(Sales_Transactions[[#This Row],[Order Date]],2,5),"d/m/yyy")</f>
        <v>6/2/2011</v>
      </c>
      <c r="E4790" s="2" t="str">
        <f>TEXT(MID(Sales_Transactions[[#This Row],[Order Date]],2,5),"d")</f>
        <v>6</v>
      </c>
      <c r="F4790" s="2" t="str">
        <f>TEXT(MID(Sales_Transactions[[#This Row],[Order Date]],2,5),"m")</f>
        <v>2</v>
      </c>
      <c r="G4790" s="2" t="str">
        <f>TEXT(MID(Sales_Transactions[[#This Row],[Order Date]],2,5),"yyy")</f>
        <v>2011</v>
      </c>
      <c r="H4790" s="2" t="str">
        <f>TEXT(MID(Sales_Transactions[[#This Row],[Order Date]],2,5),"yyy/m")</f>
        <v>2011/2</v>
      </c>
      <c r="I4790" t="s">
        <v>101</v>
      </c>
      <c r="J4790">
        <f t="shared" si="444"/>
        <v>1</v>
      </c>
      <c r="K4790" s="2">
        <v>34</v>
      </c>
      <c r="L4790" s="3">
        <v>706.91</v>
      </c>
      <c r="M4790" s="4">
        <v>0.03</v>
      </c>
      <c r="N4790" s="5" t="s">
        <v>67</v>
      </c>
      <c r="O4790" s="3">
        <v>85.68</v>
      </c>
      <c r="P4790" s="3">
        <v>20.98</v>
      </c>
      <c r="Q4790" s="3">
        <v>8.83</v>
      </c>
      <c r="R4790" s="5" t="s">
        <v>1778</v>
      </c>
      <c r="S4790" s="5" t="s">
        <v>1577</v>
      </c>
      <c r="T4790" s="5" t="str">
        <f t="shared" si="445"/>
        <v>Steve Chapman</v>
      </c>
      <c r="U4790" t="s">
        <v>1143</v>
      </c>
      <c r="V4790" s="5" t="s">
        <v>47</v>
      </c>
      <c r="W4790" s="5" t="s">
        <v>28</v>
      </c>
      <c r="X4790" s="5" t="s">
        <v>41</v>
      </c>
      <c r="Y4790" s="5" t="s">
        <v>792</v>
      </c>
      <c r="Z4790" s="5" t="s">
        <v>43</v>
      </c>
      <c r="AA4790" s="4">
        <v>0.37</v>
      </c>
      <c r="AB4790" s="1">
        <v>40582</v>
      </c>
      <c r="AC4790" s="1">
        <v>25645</v>
      </c>
      <c r="AD4790">
        <f t="shared" si="446"/>
        <v>2</v>
      </c>
      <c r="AE4790">
        <f t="shared" ca="1" si="447"/>
        <v>54</v>
      </c>
      <c r="AF4790" t="str">
        <f t="shared" ca="1" si="448"/>
        <v>18-64</v>
      </c>
      <c r="AG4790" s="3">
        <f t="shared" si="449"/>
        <v>0.87657958823529403</v>
      </c>
      <c r="AH4790" t="str">
        <f>_xlfn.IFNA(VLOOKUP(Sales_Transactions[[#This Row],[Order ID]],Returned_Items[#All],2,FALSE),"Not Returned")</f>
        <v>Not Returned</v>
      </c>
    </row>
    <row r="4791" spans="1:34" x14ac:dyDescent="0.25">
      <c r="A4791">
        <v>30497</v>
      </c>
      <c r="C4791" t="s">
        <v>2493</v>
      </c>
      <c r="D4791" s="2" t="str">
        <f>TEXT(MID(Sales_Transactions[[#This Row],[Order Date]],2,5),"d/m/yyy")</f>
        <v>6/2/2011</v>
      </c>
      <c r="E4791" s="2" t="str">
        <f>TEXT(MID(Sales_Transactions[[#This Row],[Order Date]],2,5),"d")</f>
        <v>6</v>
      </c>
      <c r="F4791" s="2" t="str">
        <f>TEXT(MID(Sales_Transactions[[#This Row],[Order Date]],2,5),"m")</f>
        <v>2</v>
      </c>
      <c r="G4791" s="2" t="str">
        <f>TEXT(MID(Sales_Transactions[[#This Row],[Order Date]],2,5),"yyy")</f>
        <v>2011</v>
      </c>
      <c r="H4791" s="2" t="str">
        <f>TEXT(MID(Sales_Transactions[[#This Row],[Order Date]],2,5),"yyy/m")</f>
        <v>2011/2</v>
      </c>
      <c r="I4791" t="s">
        <v>101</v>
      </c>
      <c r="J4791">
        <f t="shared" si="444"/>
        <v>1</v>
      </c>
      <c r="K4791" s="2">
        <v>31</v>
      </c>
      <c r="L4791" s="3">
        <v>190.06</v>
      </c>
      <c r="M4791" s="4">
        <v>0.06</v>
      </c>
      <c r="N4791" s="5" t="s">
        <v>23</v>
      </c>
      <c r="O4791" s="3">
        <v>-61.9</v>
      </c>
      <c r="P4791" s="3">
        <v>5.98</v>
      </c>
      <c r="Q4791" s="3">
        <v>5.35</v>
      </c>
      <c r="R4791" s="5" t="s">
        <v>1778</v>
      </c>
      <c r="S4791" s="5" t="s">
        <v>1577</v>
      </c>
      <c r="T4791" s="5" t="str">
        <f t="shared" si="445"/>
        <v>Steve Chapman</v>
      </c>
      <c r="U4791" t="s">
        <v>1143</v>
      </c>
      <c r="V4791" s="5" t="s">
        <v>47</v>
      </c>
      <c r="W4791" s="5" t="s">
        <v>28</v>
      </c>
      <c r="X4791" s="5" t="s">
        <v>75</v>
      </c>
      <c r="Y4791" s="5" t="s">
        <v>1534</v>
      </c>
      <c r="Z4791" s="5" t="s">
        <v>43</v>
      </c>
      <c r="AA4791" s="4">
        <v>0.4</v>
      </c>
      <c r="AB4791" s="1">
        <v>40582</v>
      </c>
      <c r="AC4791" s="1">
        <v>25795</v>
      </c>
      <c r="AD4791">
        <f t="shared" si="446"/>
        <v>2</v>
      </c>
      <c r="AE4791">
        <f t="shared" ca="1" si="447"/>
        <v>53</v>
      </c>
      <c r="AF4791" t="str">
        <f t="shared" ca="1" si="448"/>
        <v>18-64</v>
      </c>
      <c r="AG4791" s="3">
        <f t="shared" si="449"/>
        <v>0.36536812903225813</v>
      </c>
      <c r="AH4791" t="str">
        <f>_xlfn.IFNA(VLOOKUP(Sales_Transactions[[#This Row],[Order ID]],Returned_Items[#All],2,FALSE),"Not Returned")</f>
        <v>Not Returned</v>
      </c>
    </row>
    <row r="4792" spans="1:34" x14ac:dyDescent="0.25">
      <c r="A4792">
        <v>30917</v>
      </c>
      <c r="C4792" t="s">
        <v>1865</v>
      </c>
      <c r="D4792" s="2" t="str">
        <f>TEXT(MID(Sales_Transactions[[#This Row],[Order Date]],2,5),"d/m/yyy")</f>
        <v>1/11/2010</v>
      </c>
      <c r="E4792" s="2" t="str">
        <f>TEXT(MID(Sales_Transactions[[#This Row],[Order Date]],2,5),"d")</f>
        <v>1</v>
      </c>
      <c r="F4792" s="2" t="str">
        <f>TEXT(MID(Sales_Transactions[[#This Row],[Order Date]],2,5),"m")</f>
        <v>11</v>
      </c>
      <c r="G4792" s="2" t="str">
        <f>TEXT(MID(Sales_Transactions[[#This Row],[Order Date]],2,5),"yyy")</f>
        <v>2010</v>
      </c>
      <c r="H4792" s="2" t="str">
        <f>TEXT(MID(Sales_Transactions[[#This Row],[Order Date]],2,5),"yyy/m")</f>
        <v>2010/11</v>
      </c>
      <c r="I4792" t="s">
        <v>22</v>
      </c>
      <c r="J4792">
        <f t="shared" si="444"/>
        <v>2</v>
      </c>
      <c r="K4792" s="2">
        <v>11</v>
      </c>
      <c r="L4792" s="3">
        <v>86.79</v>
      </c>
      <c r="M4792" s="4">
        <v>0.06</v>
      </c>
      <c r="N4792" s="5" t="s">
        <v>23</v>
      </c>
      <c r="O4792" s="3">
        <v>-45.6</v>
      </c>
      <c r="P4792" s="3">
        <v>8.1199999999999992</v>
      </c>
      <c r="Q4792" s="3">
        <v>2.83</v>
      </c>
      <c r="R4792" s="5" t="s">
        <v>1528</v>
      </c>
      <c r="S4792" s="5" t="s">
        <v>2770</v>
      </c>
      <c r="T4792" s="5" t="str">
        <f t="shared" si="445"/>
        <v>Marc Crier</v>
      </c>
      <c r="U4792" t="s">
        <v>1143</v>
      </c>
      <c r="V4792" s="5" t="s">
        <v>47</v>
      </c>
      <c r="W4792" s="5" t="s">
        <v>48</v>
      </c>
      <c r="X4792" s="5" t="s">
        <v>87</v>
      </c>
      <c r="Y4792" s="5" t="s">
        <v>1068</v>
      </c>
      <c r="Z4792" s="5" t="s">
        <v>60</v>
      </c>
      <c r="AA4792" s="4">
        <v>0.77</v>
      </c>
      <c r="AB4792" s="1">
        <v>40485</v>
      </c>
      <c r="AC4792" s="1">
        <v>23543</v>
      </c>
      <c r="AD4792">
        <f t="shared" si="446"/>
        <v>2</v>
      </c>
      <c r="AE4792">
        <f t="shared" ca="1" si="447"/>
        <v>60</v>
      </c>
      <c r="AF4792" t="str">
        <f t="shared" ca="1" si="448"/>
        <v>18-64</v>
      </c>
      <c r="AG4792" s="3">
        <f t="shared" si="449"/>
        <v>0.99501163636363621</v>
      </c>
      <c r="AH4792" t="str">
        <f>_xlfn.IFNA(VLOOKUP(Sales_Transactions[[#This Row],[Order ID]],Returned_Items[#All],2,FALSE),"Not Returned")</f>
        <v>Not Returned</v>
      </c>
    </row>
    <row r="4793" spans="1:34" x14ac:dyDescent="0.25">
      <c r="A4793">
        <v>30917</v>
      </c>
      <c r="C4793" t="s">
        <v>1865</v>
      </c>
      <c r="D4793" s="2" t="str">
        <f>TEXT(MID(Sales_Transactions[[#This Row],[Order Date]],2,5),"d/m/yyy")</f>
        <v>1/11/2010</v>
      </c>
      <c r="E4793" s="2" t="str">
        <f>TEXT(MID(Sales_Transactions[[#This Row],[Order Date]],2,5),"d")</f>
        <v>1</v>
      </c>
      <c r="F4793" s="2" t="str">
        <f>TEXT(MID(Sales_Transactions[[#This Row],[Order Date]],2,5),"m")</f>
        <v>11</v>
      </c>
      <c r="G4793" s="2" t="str">
        <f>TEXT(MID(Sales_Transactions[[#This Row],[Order Date]],2,5),"yyy")</f>
        <v>2010</v>
      </c>
      <c r="H4793" s="2" t="str">
        <f>TEXT(MID(Sales_Transactions[[#This Row],[Order Date]],2,5),"yyy/m")</f>
        <v>2010/11</v>
      </c>
      <c r="I4793" t="s">
        <v>22</v>
      </c>
      <c r="J4793">
        <f t="shared" si="444"/>
        <v>2</v>
      </c>
      <c r="K4793" s="2">
        <v>8</v>
      </c>
      <c r="L4793" s="3">
        <v>753.8</v>
      </c>
      <c r="M4793" s="4">
        <v>0.06</v>
      </c>
      <c r="N4793" s="5" t="s">
        <v>23</v>
      </c>
      <c r="O4793" s="3">
        <v>-32.299999999999997</v>
      </c>
      <c r="P4793" s="3">
        <v>96.45</v>
      </c>
      <c r="Q4793" s="3">
        <v>13.99</v>
      </c>
      <c r="R4793" s="5" t="s">
        <v>1528</v>
      </c>
      <c r="S4793" s="5" t="s">
        <v>2770</v>
      </c>
      <c r="T4793" s="5" t="str">
        <f t="shared" si="445"/>
        <v>Marc Crier</v>
      </c>
      <c r="U4793" t="s">
        <v>1143</v>
      </c>
      <c r="V4793" s="5" t="s">
        <v>47</v>
      </c>
      <c r="W4793" s="5" t="s">
        <v>48</v>
      </c>
      <c r="X4793" s="5" t="s">
        <v>324</v>
      </c>
      <c r="Y4793" s="5" t="s">
        <v>3251</v>
      </c>
      <c r="Z4793" s="5" t="s">
        <v>56</v>
      </c>
      <c r="AA4793" s="4">
        <v>0.38</v>
      </c>
      <c r="AB4793" s="1">
        <v>40487</v>
      </c>
      <c r="AC4793" s="1">
        <v>23640</v>
      </c>
      <c r="AD4793">
        <f t="shared" si="446"/>
        <v>4</v>
      </c>
      <c r="AE4793">
        <f t="shared" ca="1" si="447"/>
        <v>59</v>
      </c>
      <c r="AF4793" t="str">
        <f t="shared" ca="1" si="448"/>
        <v>18-64</v>
      </c>
      <c r="AG4793" s="3">
        <f t="shared" si="449"/>
        <v>13.79776625</v>
      </c>
      <c r="AH4793" t="str">
        <f>_xlfn.IFNA(VLOOKUP(Sales_Transactions[[#This Row],[Order ID]],Returned_Items[#All],2,FALSE),"Not Returned")</f>
        <v>Not Returned</v>
      </c>
    </row>
    <row r="4794" spans="1:34" x14ac:dyDescent="0.25">
      <c r="A4794">
        <v>31681</v>
      </c>
      <c r="C4794" t="s">
        <v>1752</v>
      </c>
      <c r="D4794" s="2" t="str">
        <f>TEXT(MID(Sales_Transactions[[#This Row],[Order Date]],2,5),"d/m/yyy")</f>
        <v>7/11/2012</v>
      </c>
      <c r="E4794" s="2" t="str">
        <f>TEXT(MID(Sales_Transactions[[#This Row],[Order Date]],2,5),"d")</f>
        <v>7</v>
      </c>
      <c r="F4794" s="2" t="str">
        <f>TEXT(MID(Sales_Transactions[[#This Row],[Order Date]],2,5),"m")</f>
        <v>11</v>
      </c>
      <c r="G4794" s="2" t="str">
        <f>TEXT(MID(Sales_Transactions[[#This Row],[Order Date]],2,5),"yyy")</f>
        <v>2012</v>
      </c>
      <c r="H4794" s="2" t="str">
        <f>TEXT(MID(Sales_Transactions[[#This Row],[Order Date]],2,5),"yyy/m")</f>
        <v>2012/11</v>
      </c>
      <c r="I4794" t="s">
        <v>52</v>
      </c>
      <c r="J4794">
        <f t="shared" si="444"/>
        <v>1</v>
      </c>
      <c r="K4794" s="2">
        <v>38</v>
      </c>
      <c r="L4794" s="3">
        <v>212.12</v>
      </c>
      <c r="M4794" s="4">
        <v>0.02</v>
      </c>
      <c r="N4794" s="5" t="s">
        <v>23</v>
      </c>
      <c r="O4794" s="3">
        <v>-93.78</v>
      </c>
      <c r="P4794" s="3">
        <v>5.28</v>
      </c>
      <c r="Q4794" s="3">
        <v>5.66</v>
      </c>
      <c r="R4794" s="5" t="s">
        <v>1778</v>
      </c>
      <c r="S4794" s="5" t="s">
        <v>1577</v>
      </c>
      <c r="T4794" s="5" t="str">
        <f t="shared" si="445"/>
        <v>Steve Chapman</v>
      </c>
      <c r="U4794" t="s">
        <v>1143</v>
      </c>
      <c r="V4794" s="5" t="s">
        <v>47</v>
      </c>
      <c r="W4794" s="5" t="s">
        <v>28</v>
      </c>
      <c r="X4794" s="5" t="s">
        <v>75</v>
      </c>
      <c r="Y4794" s="5" t="s">
        <v>697</v>
      </c>
      <c r="Z4794" s="5" t="s">
        <v>43</v>
      </c>
      <c r="AA4794" s="4">
        <v>0.4</v>
      </c>
      <c r="AB4794" s="1">
        <v>41221</v>
      </c>
      <c r="AC4794" s="1">
        <v>23417</v>
      </c>
      <c r="AD4794">
        <f t="shared" si="446"/>
        <v>1</v>
      </c>
      <c r="AE4794">
        <f t="shared" ca="1" si="447"/>
        <v>60</v>
      </c>
      <c r="AF4794" t="str">
        <f t="shared" ca="1" si="448"/>
        <v>18-64</v>
      </c>
      <c r="AG4794" s="3">
        <f t="shared" si="449"/>
        <v>0.28786694736842106</v>
      </c>
      <c r="AH4794" t="str">
        <f>_xlfn.IFNA(VLOOKUP(Sales_Transactions[[#This Row],[Order ID]],Returned_Items[#All],2,FALSE),"Not Returned")</f>
        <v>Not Returned</v>
      </c>
    </row>
    <row r="4795" spans="1:34" x14ac:dyDescent="0.25">
      <c r="A4795">
        <v>31777</v>
      </c>
      <c r="C4795" t="s">
        <v>3252</v>
      </c>
      <c r="D4795" s="2" t="str">
        <f>TEXT(MID(Sales_Transactions[[#This Row],[Order Date]],2,5),"d/m/yyy")</f>
        <v>19/10/2011</v>
      </c>
      <c r="E4795" s="2" t="str">
        <f>TEXT(MID(Sales_Transactions[[#This Row],[Order Date]],2,5),"d")</f>
        <v>19</v>
      </c>
      <c r="F4795" s="2" t="str">
        <f>TEXT(MID(Sales_Transactions[[#This Row],[Order Date]],2,5),"m")</f>
        <v>10</v>
      </c>
      <c r="G4795" s="2" t="str">
        <f>TEXT(MID(Sales_Transactions[[#This Row],[Order Date]],2,5),"yyy")</f>
        <v>2011</v>
      </c>
      <c r="H4795" s="2" t="str">
        <f>TEXT(MID(Sales_Transactions[[#This Row],[Order Date]],2,5),"yyy/m")</f>
        <v>2011/10</v>
      </c>
      <c r="I4795" t="s">
        <v>52</v>
      </c>
      <c r="J4795">
        <f t="shared" si="444"/>
        <v>1</v>
      </c>
      <c r="K4795" s="2">
        <v>32</v>
      </c>
      <c r="L4795" s="3">
        <v>6483.42</v>
      </c>
      <c r="M4795" s="4">
        <v>7.0000000000000007E-2</v>
      </c>
      <c r="N4795" s="5" t="s">
        <v>34</v>
      </c>
      <c r="O4795" s="3">
        <v>1590.95</v>
      </c>
      <c r="P4795" s="3">
        <v>200.98</v>
      </c>
      <c r="Q4795" s="3">
        <v>23.76</v>
      </c>
      <c r="R4795" s="5" t="s">
        <v>1115</v>
      </c>
      <c r="S4795" s="5" t="s">
        <v>3241</v>
      </c>
      <c r="T4795" s="5" t="str">
        <f t="shared" si="445"/>
        <v>Logan Currie</v>
      </c>
      <c r="U4795" t="s">
        <v>1143</v>
      </c>
      <c r="V4795" s="5" t="s">
        <v>27</v>
      </c>
      <c r="W4795" s="5" t="s">
        <v>57</v>
      </c>
      <c r="X4795" s="5" t="s">
        <v>154</v>
      </c>
      <c r="Y4795" s="5" t="s">
        <v>730</v>
      </c>
      <c r="Z4795" s="5" t="s">
        <v>40</v>
      </c>
      <c r="AA4795" s="4">
        <v>0.57999999999999996</v>
      </c>
      <c r="AB4795" s="1">
        <v>40837</v>
      </c>
      <c r="AC4795" s="1">
        <v>25305</v>
      </c>
      <c r="AD4795">
        <f t="shared" si="446"/>
        <v>2</v>
      </c>
      <c r="AE4795">
        <f t="shared" ca="1" si="447"/>
        <v>55</v>
      </c>
      <c r="AF4795" t="str">
        <f t="shared" ca="1" si="448"/>
        <v>18-64</v>
      </c>
      <c r="AG4795" s="3">
        <f t="shared" si="449"/>
        <v>7.0187285624999998</v>
      </c>
      <c r="AH4795" t="str">
        <f>_xlfn.IFNA(VLOOKUP(Sales_Transactions[[#This Row],[Order ID]],Returned_Items[#All],2,FALSE),"Not Returned")</f>
        <v>Not Returned</v>
      </c>
    </row>
    <row r="4796" spans="1:34" x14ac:dyDescent="0.25">
      <c r="A4796">
        <v>31777</v>
      </c>
      <c r="C4796" t="s">
        <v>3252</v>
      </c>
      <c r="D4796" s="2" t="str">
        <f>TEXT(MID(Sales_Transactions[[#This Row],[Order Date]],2,5),"d/m/yyy")</f>
        <v>19/10/2011</v>
      </c>
      <c r="E4796" s="2" t="str">
        <f>TEXT(MID(Sales_Transactions[[#This Row],[Order Date]],2,5),"d")</f>
        <v>19</v>
      </c>
      <c r="F4796" s="2" t="str">
        <f>TEXT(MID(Sales_Transactions[[#This Row],[Order Date]],2,5),"m")</f>
        <v>10</v>
      </c>
      <c r="G4796" s="2" t="str">
        <f>TEXT(MID(Sales_Transactions[[#This Row],[Order Date]],2,5),"yyy")</f>
        <v>2011</v>
      </c>
      <c r="H4796" s="2" t="str">
        <f>TEXT(MID(Sales_Transactions[[#This Row],[Order Date]],2,5),"yyy/m")</f>
        <v>2011/10</v>
      </c>
      <c r="I4796" t="s">
        <v>52</v>
      </c>
      <c r="J4796">
        <f t="shared" si="444"/>
        <v>1</v>
      </c>
      <c r="K4796" s="2">
        <v>10</v>
      </c>
      <c r="L4796" s="3">
        <v>137.77000000000001</v>
      </c>
      <c r="M4796" s="4">
        <v>0.01</v>
      </c>
      <c r="N4796" s="5" t="s">
        <v>23</v>
      </c>
      <c r="O4796" s="3">
        <v>1.85</v>
      </c>
      <c r="P4796" s="3">
        <v>12.28</v>
      </c>
      <c r="Q4796" s="3">
        <v>6.47</v>
      </c>
      <c r="R4796" s="5" t="s">
        <v>1115</v>
      </c>
      <c r="S4796" s="5" t="s">
        <v>3241</v>
      </c>
      <c r="T4796" s="5" t="str">
        <f t="shared" si="445"/>
        <v>Logan Currie</v>
      </c>
      <c r="U4796" t="s">
        <v>1143</v>
      </c>
      <c r="V4796" s="5" t="s">
        <v>27</v>
      </c>
      <c r="W4796" s="5" t="s">
        <v>28</v>
      </c>
      <c r="X4796" s="5" t="s">
        <v>75</v>
      </c>
      <c r="Y4796" s="5" t="s">
        <v>186</v>
      </c>
      <c r="Z4796" s="5" t="s">
        <v>43</v>
      </c>
      <c r="AA4796" s="4">
        <v>0.38</v>
      </c>
      <c r="AB4796" s="1">
        <v>40835</v>
      </c>
      <c r="AC4796" s="1">
        <v>25375</v>
      </c>
      <c r="AD4796">
        <f t="shared" si="446"/>
        <v>0</v>
      </c>
      <c r="AE4796">
        <f t="shared" ca="1" si="447"/>
        <v>55</v>
      </c>
      <c r="AF4796" t="str">
        <f t="shared" ca="1" si="448"/>
        <v>18-64</v>
      </c>
      <c r="AG4796" s="3">
        <f t="shared" si="449"/>
        <v>1.8748771999999998</v>
      </c>
      <c r="AH4796" t="str">
        <f>_xlfn.IFNA(VLOOKUP(Sales_Transactions[[#This Row],[Order ID]],Returned_Items[#All],2,FALSE),"Not Returned")</f>
        <v>Not Returned</v>
      </c>
    </row>
    <row r="4797" spans="1:34" x14ac:dyDescent="0.25">
      <c r="A4797">
        <v>32710</v>
      </c>
      <c r="C4797" t="s">
        <v>1579</v>
      </c>
      <c r="D4797" s="2" t="str">
        <f>TEXT(MID(Sales_Transactions[[#This Row],[Order Date]],2,5),"d/m/yyy")</f>
        <v>16/11/2009</v>
      </c>
      <c r="E4797" s="2" t="str">
        <f>TEXT(MID(Sales_Transactions[[#This Row],[Order Date]],2,5),"d")</f>
        <v>16</v>
      </c>
      <c r="F4797" s="2" t="str">
        <f>TEXT(MID(Sales_Transactions[[#This Row],[Order Date]],2,5),"m")</f>
        <v>11</v>
      </c>
      <c r="G4797" s="2" t="str">
        <f>TEXT(MID(Sales_Transactions[[#This Row],[Order Date]],2,5),"yyy")</f>
        <v>2009</v>
      </c>
      <c r="H4797" s="2" t="str">
        <f>TEXT(MID(Sales_Transactions[[#This Row],[Order Date]],2,5),"yyy/m")</f>
        <v>2009/11</v>
      </c>
      <c r="I4797" t="s">
        <v>33</v>
      </c>
      <c r="J4797">
        <f t="shared" si="444"/>
        <v>4</v>
      </c>
      <c r="K4797" s="2">
        <v>43</v>
      </c>
      <c r="L4797" s="3">
        <v>540.33000000000004</v>
      </c>
      <c r="M4797" s="4">
        <v>0.04</v>
      </c>
      <c r="N4797" s="5" t="s">
        <v>23</v>
      </c>
      <c r="O4797" s="3">
        <v>-59.06</v>
      </c>
      <c r="P4797" s="3">
        <v>12.44</v>
      </c>
      <c r="Q4797" s="3">
        <v>6.27</v>
      </c>
      <c r="R4797" s="5" t="s">
        <v>1594</v>
      </c>
      <c r="S4797" s="5" t="s">
        <v>2630</v>
      </c>
      <c r="T4797" s="5" t="str">
        <f t="shared" si="445"/>
        <v>John Lee</v>
      </c>
      <c r="U4797" t="s">
        <v>1143</v>
      </c>
      <c r="V4797" s="5" t="s">
        <v>47</v>
      </c>
      <c r="W4797" s="5" t="s">
        <v>28</v>
      </c>
      <c r="X4797" s="5" t="s">
        <v>29</v>
      </c>
      <c r="Y4797" s="5" t="s">
        <v>1290</v>
      </c>
      <c r="Z4797" s="5" t="s">
        <v>56</v>
      </c>
      <c r="AA4797" s="4">
        <v>0.56999999999999995</v>
      </c>
      <c r="AB4797" s="1">
        <v>40134</v>
      </c>
      <c r="AC4797" s="1">
        <v>25219</v>
      </c>
      <c r="AD4797">
        <f t="shared" si="446"/>
        <v>1</v>
      </c>
      <c r="AE4797">
        <f t="shared" ca="1" si="447"/>
        <v>55</v>
      </c>
      <c r="AF4797" t="str">
        <f t="shared" ca="1" si="448"/>
        <v>18-64</v>
      </c>
      <c r="AG4797" s="3">
        <f t="shared" si="449"/>
        <v>0.43500055813953492</v>
      </c>
      <c r="AH4797" t="str">
        <f>_xlfn.IFNA(VLOOKUP(Sales_Transactions[[#This Row],[Order ID]],Returned_Items[#All],2,FALSE),"Not Returned")</f>
        <v>Not Returned</v>
      </c>
    </row>
    <row r="4798" spans="1:34" x14ac:dyDescent="0.25">
      <c r="A4798">
        <v>33060</v>
      </c>
      <c r="C4798" t="s">
        <v>1841</v>
      </c>
      <c r="D4798" s="2" t="str">
        <f>TEXT(MID(Sales_Transactions[[#This Row],[Order Date]],2,5),"d/m/yyy")</f>
        <v>19/2/2010</v>
      </c>
      <c r="E4798" s="2" t="str">
        <f>TEXT(MID(Sales_Transactions[[#This Row],[Order Date]],2,5),"d")</f>
        <v>19</v>
      </c>
      <c r="F4798" s="2" t="str">
        <f>TEXT(MID(Sales_Transactions[[#This Row],[Order Date]],2,5),"m")</f>
        <v>2</v>
      </c>
      <c r="G4798" s="2" t="str">
        <f>TEXT(MID(Sales_Transactions[[#This Row],[Order Date]],2,5),"yyy")</f>
        <v>2010</v>
      </c>
      <c r="H4798" s="2" t="str">
        <f>TEXT(MID(Sales_Transactions[[#This Row],[Order Date]],2,5),"yyy/m")</f>
        <v>2010/2</v>
      </c>
      <c r="I4798" t="s">
        <v>33</v>
      </c>
      <c r="J4798">
        <f t="shared" si="444"/>
        <v>4</v>
      </c>
      <c r="K4798" s="2">
        <v>3</v>
      </c>
      <c r="L4798" s="3">
        <v>15.88</v>
      </c>
      <c r="M4798" s="4">
        <v>0.05</v>
      </c>
      <c r="N4798" s="5" t="s">
        <v>23</v>
      </c>
      <c r="O4798" s="3">
        <v>-11.04</v>
      </c>
      <c r="P4798" s="3">
        <v>3.74</v>
      </c>
      <c r="Q4798" s="3">
        <v>4.6900000000000004</v>
      </c>
      <c r="R4798" s="5" t="s">
        <v>2611</v>
      </c>
      <c r="S4798" s="5" t="s">
        <v>3234</v>
      </c>
      <c r="T4798" s="5" t="str">
        <f t="shared" si="445"/>
        <v>Keith Dawkins</v>
      </c>
      <c r="U4798" t="s">
        <v>1143</v>
      </c>
      <c r="V4798" s="5" t="s">
        <v>74</v>
      </c>
      <c r="W4798" s="5" t="s">
        <v>28</v>
      </c>
      <c r="X4798" s="5" t="s">
        <v>41</v>
      </c>
      <c r="Y4798" s="5" t="s">
        <v>2815</v>
      </c>
      <c r="Z4798" s="5" t="s">
        <v>43</v>
      </c>
      <c r="AA4798" s="4">
        <v>0.35</v>
      </c>
      <c r="AB4798" s="1">
        <v>40229</v>
      </c>
      <c r="AC4798" s="1">
        <v>25334</v>
      </c>
      <c r="AD4798">
        <f t="shared" si="446"/>
        <v>1</v>
      </c>
      <c r="AE4798">
        <f t="shared" ca="1" si="447"/>
        <v>55</v>
      </c>
      <c r="AF4798" t="str">
        <f t="shared" ca="1" si="448"/>
        <v>18-64</v>
      </c>
      <c r="AG4798" s="3">
        <f t="shared" si="449"/>
        <v>2.8093766666666671</v>
      </c>
      <c r="AH4798" t="str">
        <f>_xlfn.IFNA(VLOOKUP(Sales_Transactions[[#This Row],[Order ID]],Returned_Items[#All],2,FALSE),"Not Returned")</f>
        <v>Not Returned</v>
      </c>
    </row>
    <row r="4799" spans="1:34" x14ac:dyDescent="0.25">
      <c r="A4799">
        <v>33254</v>
      </c>
      <c r="C4799" t="s">
        <v>3253</v>
      </c>
      <c r="D4799" s="2" t="str">
        <f>TEXT(MID(Sales_Transactions[[#This Row],[Order Date]],2,5),"d/m/yyy")</f>
        <v>3/11/2011</v>
      </c>
      <c r="E4799" s="2" t="str">
        <f>TEXT(MID(Sales_Transactions[[#This Row],[Order Date]],2,5),"d")</f>
        <v>3</v>
      </c>
      <c r="F4799" s="2" t="str">
        <f>TEXT(MID(Sales_Transactions[[#This Row],[Order Date]],2,5),"m")</f>
        <v>11</v>
      </c>
      <c r="G4799" s="2" t="str">
        <f>TEXT(MID(Sales_Transactions[[#This Row],[Order Date]],2,5),"yyy")</f>
        <v>2011</v>
      </c>
      <c r="H4799" s="2" t="str">
        <f>TEXT(MID(Sales_Transactions[[#This Row],[Order Date]],2,5),"yyy/m")</f>
        <v>2011/11</v>
      </c>
      <c r="I4799" t="s">
        <v>52</v>
      </c>
      <c r="J4799">
        <f t="shared" si="444"/>
        <v>1</v>
      </c>
      <c r="K4799" s="2">
        <v>11</v>
      </c>
      <c r="L4799" s="3">
        <v>466.35</v>
      </c>
      <c r="M4799" s="4">
        <v>0.01</v>
      </c>
      <c r="N4799" s="5" t="s">
        <v>23</v>
      </c>
      <c r="O4799" s="3">
        <v>159.25</v>
      </c>
      <c r="P4799" s="3">
        <v>39.979999999999997</v>
      </c>
      <c r="Q4799" s="3">
        <v>9.1999999999999993</v>
      </c>
      <c r="R4799" s="5" t="s">
        <v>2611</v>
      </c>
      <c r="S4799" s="5" t="s">
        <v>3234</v>
      </c>
      <c r="T4799" s="5" t="str">
        <f t="shared" si="445"/>
        <v>Keith Dawkins</v>
      </c>
      <c r="U4799" t="s">
        <v>1143</v>
      </c>
      <c r="V4799" s="5" t="s">
        <v>74</v>
      </c>
      <c r="W4799" s="5" t="s">
        <v>57</v>
      </c>
      <c r="X4799" s="5" t="s">
        <v>58</v>
      </c>
      <c r="Y4799" s="5" t="s">
        <v>371</v>
      </c>
      <c r="Z4799" s="5" t="s">
        <v>84</v>
      </c>
      <c r="AA4799" s="4">
        <v>0.65</v>
      </c>
      <c r="AB4799" s="1">
        <v>40852</v>
      </c>
      <c r="AC4799" s="1">
        <v>25290</v>
      </c>
      <c r="AD4799">
        <f t="shared" si="446"/>
        <v>2</v>
      </c>
      <c r="AE4799">
        <f t="shared" ca="1" si="447"/>
        <v>55</v>
      </c>
      <c r="AF4799" t="str">
        <f t="shared" ca="1" si="448"/>
        <v>18-64</v>
      </c>
      <c r="AG4799" s="3">
        <f t="shared" si="449"/>
        <v>4.470545636363636</v>
      </c>
      <c r="AH4799" t="str">
        <f>_xlfn.IFNA(VLOOKUP(Sales_Transactions[[#This Row],[Order ID]],Returned_Items[#All],2,FALSE),"Not Returned")</f>
        <v>Not Returned</v>
      </c>
    </row>
    <row r="4800" spans="1:34" x14ac:dyDescent="0.25">
      <c r="A4800">
        <v>33605</v>
      </c>
      <c r="C4800" t="s">
        <v>2322</v>
      </c>
      <c r="D4800" s="2" t="str">
        <f>TEXT(MID(Sales_Transactions[[#This Row],[Order Date]],2,5),"d/m/yyy")</f>
        <v>3/4/2012</v>
      </c>
      <c r="E4800" s="2" t="str">
        <f>TEXT(MID(Sales_Transactions[[#This Row],[Order Date]],2,5),"d")</f>
        <v>3</v>
      </c>
      <c r="F4800" s="2" t="str">
        <f>TEXT(MID(Sales_Transactions[[#This Row],[Order Date]],2,5),"m")</f>
        <v>4</v>
      </c>
      <c r="G4800" s="2" t="str">
        <f>TEXT(MID(Sales_Transactions[[#This Row],[Order Date]],2,5),"yyy")</f>
        <v>2012</v>
      </c>
      <c r="H4800" s="2" t="str">
        <f>TEXT(MID(Sales_Transactions[[#This Row],[Order Date]],2,5),"yyy/m")</f>
        <v>2012/4</v>
      </c>
      <c r="I4800" t="s">
        <v>101</v>
      </c>
      <c r="J4800">
        <f t="shared" si="444"/>
        <v>1</v>
      </c>
      <c r="K4800" s="2">
        <v>42</v>
      </c>
      <c r="L4800" s="3">
        <v>153.01</v>
      </c>
      <c r="M4800" s="4">
        <v>0.04</v>
      </c>
      <c r="N4800" s="5" t="s">
        <v>23</v>
      </c>
      <c r="O4800" s="3">
        <v>-218.53</v>
      </c>
      <c r="P4800" s="3">
        <v>3.52</v>
      </c>
      <c r="Q4800" s="3">
        <v>6.83</v>
      </c>
      <c r="R4800" s="5" t="s">
        <v>1594</v>
      </c>
      <c r="S4800" s="5" t="s">
        <v>2630</v>
      </c>
      <c r="T4800" s="5" t="str">
        <f t="shared" si="445"/>
        <v>John Lee</v>
      </c>
      <c r="U4800" t="s">
        <v>1143</v>
      </c>
      <c r="V4800" s="5" t="s">
        <v>47</v>
      </c>
      <c r="W4800" s="5" t="s">
        <v>28</v>
      </c>
      <c r="X4800" s="5" t="s">
        <v>41</v>
      </c>
      <c r="Y4800" s="5" t="s">
        <v>1077</v>
      </c>
      <c r="Z4800" s="5" t="s">
        <v>43</v>
      </c>
      <c r="AA4800" s="4">
        <v>0.38</v>
      </c>
      <c r="AB4800" s="1">
        <v>41004</v>
      </c>
      <c r="AC4800" s="1">
        <v>25100</v>
      </c>
      <c r="AD4800">
        <f t="shared" si="446"/>
        <v>2</v>
      </c>
      <c r="AE4800">
        <f t="shared" ca="1" si="447"/>
        <v>55</v>
      </c>
      <c r="AF4800" t="str">
        <f t="shared" ca="1" si="448"/>
        <v>18-64</v>
      </c>
      <c r="AG4800" s="3">
        <f t="shared" si="449"/>
        <v>0.24639504761904762</v>
      </c>
      <c r="AH4800" t="str">
        <f>_xlfn.IFNA(VLOOKUP(Sales_Transactions[[#This Row],[Order ID]],Returned_Items[#All],2,FALSE),"Not Returned")</f>
        <v>Not Returned</v>
      </c>
    </row>
    <row r="4801" spans="1:34" x14ac:dyDescent="0.25">
      <c r="A4801">
        <v>34180</v>
      </c>
      <c r="C4801" t="s">
        <v>3187</v>
      </c>
      <c r="D4801" s="2" t="str">
        <f>TEXT(MID(Sales_Transactions[[#This Row],[Order Date]],2,5),"d/m/yyy")</f>
        <v>3/9/2011</v>
      </c>
      <c r="E4801" s="2" t="str">
        <f>TEXT(MID(Sales_Transactions[[#This Row],[Order Date]],2,5),"d")</f>
        <v>3</v>
      </c>
      <c r="F4801" s="2" t="str">
        <f>TEXT(MID(Sales_Transactions[[#This Row],[Order Date]],2,5),"m")</f>
        <v>9</v>
      </c>
      <c r="G4801" s="2" t="str">
        <f>TEXT(MID(Sales_Transactions[[#This Row],[Order Date]],2,5),"yyy")</f>
        <v>2011</v>
      </c>
      <c r="H4801" s="2" t="str">
        <f>TEXT(MID(Sales_Transactions[[#This Row],[Order Date]],2,5),"yyy/m")</f>
        <v>2011/9</v>
      </c>
      <c r="I4801" t="s">
        <v>33</v>
      </c>
      <c r="J4801">
        <f t="shared" si="444"/>
        <v>4</v>
      </c>
      <c r="K4801" s="2">
        <v>2</v>
      </c>
      <c r="L4801" s="3">
        <v>27</v>
      </c>
      <c r="M4801" s="4">
        <v>0.02</v>
      </c>
      <c r="N4801" s="5" t="s">
        <v>67</v>
      </c>
      <c r="O4801" s="3">
        <v>-4.9000000000000004</v>
      </c>
      <c r="P4801" s="3">
        <v>5.78</v>
      </c>
      <c r="Q4801" s="3">
        <v>8.09</v>
      </c>
      <c r="R4801" s="5" t="s">
        <v>1528</v>
      </c>
      <c r="S4801" s="5" t="s">
        <v>2770</v>
      </c>
      <c r="T4801" s="5" t="str">
        <f t="shared" si="445"/>
        <v>Marc Crier</v>
      </c>
      <c r="U4801" t="s">
        <v>1143</v>
      </c>
      <c r="V4801" s="5" t="s">
        <v>47</v>
      </c>
      <c r="W4801" s="5" t="s">
        <v>28</v>
      </c>
      <c r="X4801" s="5" t="s">
        <v>75</v>
      </c>
      <c r="Y4801" s="5" t="s">
        <v>405</v>
      </c>
      <c r="Z4801" s="5" t="s">
        <v>43</v>
      </c>
      <c r="AA4801" s="4">
        <v>0.36</v>
      </c>
      <c r="AB4801" s="1">
        <v>40789</v>
      </c>
      <c r="AC4801" s="1">
        <v>23023</v>
      </c>
      <c r="AD4801">
        <f t="shared" si="446"/>
        <v>0</v>
      </c>
      <c r="AE4801">
        <f t="shared" ca="1" si="447"/>
        <v>61</v>
      </c>
      <c r="AF4801" t="str">
        <f t="shared" ca="1" si="448"/>
        <v>18-64</v>
      </c>
      <c r="AG4801" s="3">
        <f t="shared" si="449"/>
        <v>6.9344219999999996</v>
      </c>
      <c r="AH4801" t="str">
        <f>_xlfn.IFNA(VLOOKUP(Sales_Transactions[[#This Row],[Order ID]],Returned_Items[#All],2,FALSE),"Not Returned")</f>
        <v>Not Returned</v>
      </c>
    </row>
    <row r="4802" spans="1:34" x14ac:dyDescent="0.25">
      <c r="A4802">
        <v>35137</v>
      </c>
      <c r="C4802" t="s">
        <v>2461</v>
      </c>
      <c r="D4802" s="2" t="str">
        <f>TEXT(MID(Sales_Transactions[[#This Row],[Order Date]],2,5),"d/m/yyy")</f>
        <v>17/7/2010</v>
      </c>
      <c r="E4802" s="2" t="str">
        <f>TEXT(MID(Sales_Transactions[[#This Row],[Order Date]],2,5),"d")</f>
        <v>17</v>
      </c>
      <c r="F4802" s="2" t="str">
        <f>TEXT(MID(Sales_Transactions[[#This Row],[Order Date]],2,5),"m")</f>
        <v>7</v>
      </c>
      <c r="G4802" s="2" t="str">
        <f>TEXT(MID(Sales_Transactions[[#This Row],[Order Date]],2,5),"yyy")</f>
        <v>2010</v>
      </c>
      <c r="H4802" s="2" t="str">
        <f>TEXT(MID(Sales_Transactions[[#This Row],[Order Date]],2,5),"yyy/m")</f>
        <v>2010/7</v>
      </c>
      <c r="I4802" t="s">
        <v>33</v>
      </c>
      <c r="J4802">
        <f t="shared" ref="J4802:J4865" si="450">IF(I4802="Making Critical",5,IF(I4802="High",4,IF(I4802="Medium",3,IF(I4802="Low",2,1))))</f>
        <v>4</v>
      </c>
      <c r="K4802" s="2">
        <v>41</v>
      </c>
      <c r="L4802" s="3">
        <v>225.06</v>
      </c>
      <c r="M4802" s="4">
        <v>0.05</v>
      </c>
      <c r="N4802" s="5" t="s">
        <v>67</v>
      </c>
      <c r="O4802" s="3">
        <v>7.3</v>
      </c>
      <c r="P4802" s="3">
        <v>5.34</v>
      </c>
      <c r="Q4802" s="3">
        <v>2.99</v>
      </c>
      <c r="R4802" s="5" t="s">
        <v>3161</v>
      </c>
      <c r="S4802" s="5" t="s">
        <v>3235</v>
      </c>
      <c r="T4802" s="5" t="str">
        <f t="shared" ref="T4802:T4865" si="451">R4802 &amp; " " &amp; S4802</f>
        <v>Joe Elijah</v>
      </c>
      <c r="U4802" t="s">
        <v>1143</v>
      </c>
      <c r="V4802" s="5" t="s">
        <v>74</v>
      </c>
      <c r="W4802" s="5" t="s">
        <v>28</v>
      </c>
      <c r="X4802" s="5" t="s">
        <v>41</v>
      </c>
      <c r="Y4802" s="5" t="s">
        <v>667</v>
      </c>
      <c r="Z4802" s="5" t="s">
        <v>43</v>
      </c>
      <c r="AA4802" s="4">
        <v>0.38</v>
      </c>
      <c r="AB4802" s="1">
        <v>40378</v>
      </c>
      <c r="AC4802" s="1">
        <v>23356</v>
      </c>
      <c r="AD4802">
        <f t="shared" ref="AD4802:AD4865" si="452">_xlfn.DAYS(AB4802,D4802)</f>
        <v>2</v>
      </c>
      <c r="AE4802">
        <f t="shared" ref="AE4802:AE4865" ca="1" si="453">DATEDIF(AC4802,TODAY(),"Y")</f>
        <v>60</v>
      </c>
      <c r="AF4802" t="str">
        <f t="shared" ref="AF4802:AF4865" ca="1" si="454">IF(AE4802&lt;18,"Under 18",IF(AE4802&lt;65,"18-64","Over 65"))</f>
        <v>18-64</v>
      </c>
      <c r="AG4802" s="3">
        <f t="shared" ref="AG4802:AG4865" si="455" xml:space="preserve"> (P4802 - (M4802 / 100) * P4802 + Q4802) / K4802</f>
        <v>0.20310560975609757</v>
      </c>
      <c r="AH4802" t="str">
        <f>_xlfn.IFNA(VLOOKUP(Sales_Transactions[[#This Row],[Order ID]],Returned_Items[#All],2,FALSE),"Not Returned")</f>
        <v>Returned</v>
      </c>
    </row>
    <row r="4803" spans="1:34" x14ac:dyDescent="0.25">
      <c r="A4803">
        <v>35137</v>
      </c>
      <c r="C4803" t="s">
        <v>2461</v>
      </c>
      <c r="D4803" s="2" t="str">
        <f>TEXT(MID(Sales_Transactions[[#This Row],[Order Date]],2,5),"d/m/yyy")</f>
        <v>17/7/2010</v>
      </c>
      <c r="E4803" s="2" t="str">
        <f>TEXT(MID(Sales_Transactions[[#This Row],[Order Date]],2,5),"d")</f>
        <v>17</v>
      </c>
      <c r="F4803" s="2" t="str">
        <f>TEXT(MID(Sales_Transactions[[#This Row],[Order Date]],2,5),"m")</f>
        <v>7</v>
      </c>
      <c r="G4803" s="2" t="str">
        <f>TEXT(MID(Sales_Transactions[[#This Row],[Order Date]],2,5),"yyy")</f>
        <v>2010</v>
      </c>
      <c r="H4803" s="2" t="str">
        <f>TEXT(MID(Sales_Transactions[[#This Row],[Order Date]],2,5),"yyy/m")</f>
        <v>2010/7</v>
      </c>
      <c r="I4803" t="s">
        <v>33</v>
      </c>
      <c r="J4803">
        <f t="shared" si="450"/>
        <v>4</v>
      </c>
      <c r="K4803" s="2">
        <v>47</v>
      </c>
      <c r="L4803" s="3">
        <v>1041.78</v>
      </c>
      <c r="M4803" s="4">
        <v>0.1</v>
      </c>
      <c r="N4803" s="5" t="s">
        <v>23</v>
      </c>
      <c r="O4803" s="3">
        <v>283.79000000000002</v>
      </c>
      <c r="P4803" s="3">
        <v>23.99</v>
      </c>
      <c r="Q4803" s="3">
        <v>6.71</v>
      </c>
      <c r="R4803" s="5" t="s">
        <v>3161</v>
      </c>
      <c r="S4803" s="5" t="s">
        <v>3235</v>
      </c>
      <c r="T4803" s="5" t="str">
        <f t="shared" si="451"/>
        <v>Joe Elijah</v>
      </c>
      <c r="U4803" t="s">
        <v>1143</v>
      </c>
      <c r="V4803" s="5" t="s">
        <v>74</v>
      </c>
      <c r="W4803" s="5" t="s">
        <v>28</v>
      </c>
      <c r="X4803" s="5" t="s">
        <v>98</v>
      </c>
      <c r="Y4803" s="5" t="s">
        <v>511</v>
      </c>
      <c r="Z4803" s="5" t="s">
        <v>43</v>
      </c>
      <c r="AA4803" s="4">
        <v>0.35</v>
      </c>
      <c r="AB4803" s="1">
        <v>40379</v>
      </c>
      <c r="AC4803" s="1">
        <v>24789</v>
      </c>
      <c r="AD4803">
        <f t="shared" si="452"/>
        <v>3</v>
      </c>
      <c r="AE4803">
        <f t="shared" ca="1" si="453"/>
        <v>56</v>
      </c>
      <c r="AF4803" t="str">
        <f t="shared" ca="1" si="454"/>
        <v>18-64</v>
      </c>
      <c r="AG4803" s="3">
        <f t="shared" si="455"/>
        <v>0.65268106382978719</v>
      </c>
      <c r="AH4803" t="str">
        <f>_xlfn.IFNA(VLOOKUP(Sales_Transactions[[#This Row],[Order ID]],Returned_Items[#All],2,FALSE),"Not Returned")</f>
        <v>Returned</v>
      </c>
    </row>
    <row r="4804" spans="1:34" x14ac:dyDescent="0.25">
      <c r="A4804">
        <v>36838</v>
      </c>
      <c r="C4804" t="s">
        <v>1855</v>
      </c>
      <c r="D4804" s="2" t="str">
        <f>TEXT(MID(Sales_Transactions[[#This Row],[Order Date]],2,5),"d/m/yyy")</f>
        <v>8/4/2009</v>
      </c>
      <c r="E4804" s="2" t="str">
        <f>TEXT(MID(Sales_Transactions[[#This Row],[Order Date]],2,5),"d")</f>
        <v>8</v>
      </c>
      <c r="F4804" s="2" t="str">
        <f>TEXT(MID(Sales_Transactions[[#This Row],[Order Date]],2,5),"m")</f>
        <v>4</v>
      </c>
      <c r="G4804" s="2" t="str">
        <f>TEXT(MID(Sales_Transactions[[#This Row],[Order Date]],2,5),"yyy")</f>
        <v>2009</v>
      </c>
      <c r="H4804" s="2" t="str">
        <f>TEXT(MID(Sales_Transactions[[#This Row],[Order Date]],2,5),"yyy/m")</f>
        <v>2009/4</v>
      </c>
      <c r="I4804" t="s">
        <v>22</v>
      </c>
      <c r="J4804">
        <f t="shared" si="450"/>
        <v>2</v>
      </c>
      <c r="K4804" s="2">
        <v>3</v>
      </c>
      <c r="L4804" s="3">
        <v>32.76</v>
      </c>
      <c r="M4804" s="4">
        <v>0.06</v>
      </c>
      <c r="N4804" s="5" t="s">
        <v>67</v>
      </c>
      <c r="O4804" s="3">
        <v>11.29</v>
      </c>
      <c r="P4804" s="3">
        <v>6.3</v>
      </c>
      <c r="Q4804" s="3">
        <v>0.5</v>
      </c>
      <c r="R4804" s="5" t="s">
        <v>1528</v>
      </c>
      <c r="S4804" s="5" t="s">
        <v>2770</v>
      </c>
      <c r="T4804" s="5" t="str">
        <f t="shared" si="451"/>
        <v>Marc Crier</v>
      </c>
      <c r="U4804" t="s">
        <v>1143</v>
      </c>
      <c r="V4804" s="5" t="s">
        <v>47</v>
      </c>
      <c r="W4804" s="5" t="s">
        <v>28</v>
      </c>
      <c r="X4804" s="5" t="s">
        <v>115</v>
      </c>
      <c r="Y4804" s="5" t="s">
        <v>767</v>
      </c>
      <c r="Z4804" s="5" t="s">
        <v>43</v>
      </c>
      <c r="AA4804" s="4">
        <v>0.39</v>
      </c>
      <c r="AB4804" s="1">
        <v>39920</v>
      </c>
      <c r="AC4804" s="1">
        <v>24586</v>
      </c>
      <c r="AD4804">
        <f t="shared" si="452"/>
        <v>9</v>
      </c>
      <c r="AE4804">
        <f t="shared" ca="1" si="453"/>
        <v>57</v>
      </c>
      <c r="AF4804" t="str">
        <f t="shared" ca="1" si="454"/>
        <v>18-64</v>
      </c>
      <c r="AG4804" s="3">
        <f t="shared" si="455"/>
        <v>2.2654066666666668</v>
      </c>
      <c r="AH4804" t="str">
        <f>_xlfn.IFNA(VLOOKUP(Sales_Transactions[[#This Row],[Order ID]],Returned_Items[#All],2,FALSE),"Not Returned")</f>
        <v>Not Returned</v>
      </c>
    </row>
    <row r="4805" spans="1:34" x14ac:dyDescent="0.25">
      <c r="A4805">
        <v>37252</v>
      </c>
      <c r="C4805" t="s">
        <v>505</v>
      </c>
      <c r="D4805" s="2" t="str">
        <f>TEXT(MID(Sales_Transactions[[#This Row],[Order Date]],2,5),"d/m/yyy")</f>
        <v>19/11/2011</v>
      </c>
      <c r="E4805" s="2" t="str">
        <f>TEXT(MID(Sales_Transactions[[#This Row],[Order Date]],2,5),"d")</f>
        <v>19</v>
      </c>
      <c r="F4805" s="2" t="str">
        <f>TEXT(MID(Sales_Transactions[[#This Row],[Order Date]],2,5),"m")</f>
        <v>11</v>
      </c>
      <c r="G4805" s="2" t="str">
        <f>TEXT(MID(Sales_Transactions[[#This Row],[Order Date]],2,5),"yyy")</f>
        <v>2011</v>
      </c>
      <c r="H4805" s="2" t="str">
        <f>TEXT(MID(Sales_Transactions[[#This Row],[Order Date]],2,5),"yyy/m")</f>
        <v>2011/11</v>
      </c>
      <c r="I4805" t="s">
        <v>22</v>
      </c>
      <c r="J4805">
        <f t="shared" si="450"/>
        <v>2</v>
      </c>
      <c r="K4805" s="2">
        <v>21</v>
      </c>
      <c r="L4805" s="3">
        <v>1503.49</v>
      </c>
      <c r="M4805" s="4">
        <v>0.03</v>
      </c>
      <c r="N4805" s="5" t="s">
        <v>23</v>
      </c>
      <c r="O4805" s="3">
        <v>408.73</v>
      </c>
      <c r="P4805" s="3">
        <v>70.97</v>
      </c>
      <c r="Q4805" s="3">
        <v>3.5</v>
      </c>
      <c r="R4805" s="5" t="s">
        <v>1778</v>
      </c>
      <c r="S4805" s="5" t="s">
        <v>1577</v>
      </c>
      <c r="T4805" s="5" t="str">
        <f t="shared" si="451"/>
        <v>Steve Chapman</v>
      </c>
      <c r="U4805" t="s">
        <v>1143</v>
      </c>
      <c r="V4805" s="5" t="s">
        <v>47</v>
      </c>
      <c r="W4805" s="5" t="s">
        <v>28</v>
      </c>
      <c r="X4805" s="5" t="s">
        <v>38</v>
      </c>
      <c r="Y4805" s="5" t="s">
        <v>2517</v>
      </c>
      <c r="Z4805" s="5" t="s">
        <v>43</v>
      </c>
      <c r="AA4805" s="4">
        <v>0.59</v>
      </c>
      <c r="AB4805" s="1">
        <v>40868</v>
      </c>
      <c r="AC4805" s="1">
        <v>24398</v>
      </c>
      <c r="AD4805">
        <f t="shared" si="452"/>
        <v>2</v>
      </c>
      <c r="AE4805">
        <f t="shared" ca="1" si="453"/>
        <v>57</v>
      </c>
      <c r="AF4805" t="str">
        <f t="shared" ca="1" si="454"/>
        <v>18-64</v>
      </c>
      <c r="AG4805" s="3">
        <f t="shared" si="455"/>
        <v>3.5451766190476186</v>
      </c>
      <c r="AH4805" t="str">
        <f>_xlfn.IFNA(VLOOKUP(Sales_Transactions[[#This Row],[Order ID]],Returned_Items[#All],2,FALSE),"Not Returned")</f>
        <v>Not Returned</v>
      </c>
    </row>
    <row r="4806" spans="1:34" x14ac:dyDescent="0.25">
      <c r="A4806">
        <v>37252</v>
      </c>
      <c r="C4806" t="s">
        <v>505</v>
      </c>
      <c r="D4806" s="2" t="str">
        <f>TEXT(MID(Sales_Transactions[[#This Row],[Order Date]],2,5),"d/m/yyy")</f>
        <v>19/11/2011</v>
      </c>
      <c r="E4806" s="2" t="str">
        <f>TEXT(MID(Sales_Transactions[[#This Row],[Order Date]],2,5),"d")</f>
        <v>19</v>
      </c>
      <c r="F4806" s="2" t="str">
        <f>TEXT(MID(Sales_Transactions[[#This Row],[Order Date]],2,5),"m")</f>
        <v>11</v>
      </c>
      <c r="G4806" s="2" t="str">
        <f>TEXT(MID(Sales_Transactions[[#This Row],[Order Date]],2,5),"yyy")</f>
        <v>2011</v>
      </c>
      <c r="H4806" s="2" t="str">
        <f>TEXT(MID(Sales_Transactions[[#This Row],[Order Date]],2,5),"yyy/m")</f>
        <v>2011/11</v>
      </c>
      <c r="I4806" t="s">
        <v>22</v>
      </c>
      <c r="J4806">
        <f t="shared" si="450"/>
        <v>2</v>
      </c>
      <c r="K4806" s="2">
        <v>1</v>
      </c>
      <c r="L4806" s="3">
        <v>10.62</v>
      </c>
      <c r="M4806" s="4">
        <v>0.02</v>
      </c>
      <c r="N4806" s="5" t="s">
        <v>23</v>
      </c>
      <c r="O4806" s="3">
        <v>-31.2</v>
      </c>
      <c r="P4806" s="3">
        <v>8.32</v>
      </c>
      <c r="Q4806" s="3">
        <v>2.38</v>
      </c>
      <c r="R4806" s="5" t="s">
        <v>1778</v>
      </c>
      <c r="S4806" s="5" t="s">
        <v>1577</v>
      </c>
      <c r="T4806" s="5" t="str">
        <f t="shared" si="451"/>
        <v>Steve Chapman</v>
      </c>
      <c r="U4806" t="s">
        <v>1143</v>
      </c>
      <c r="V4806" s="5" t="s">
        <v>47</v>
      </c>
      <c r="W4806" s="5" t="s">
        <v>48</v>
      </c>
      <c r="X4806" s="5" t="s">
        <v>87</v>
      </c>
      <c r="Y4806" s="5" t="s">
        <v>2808</v>
      </c>
      <c r="Z4806" s="5" t="s">
        <v>60</v>
      </c>
      <c r="AA4806" s="4">
        <v>0.74</v>
      </c>
      <c r="AB4806" s="1">
        <v>40870</v>
      </c>
      <c r="AC4806" s="1">
        <v>24339</v>
      </c>
      <c r="AD4806">
        <f t="shared" si="452"/>
        <v>4</v>
      </c>
      <c r="AE4806">
        <f t="shared" ca="1" si="453"/>
        <v>57</v>
      </c>
      <c r="AF4806" t="str">
        <f t="shared" ca="1" si="454"/>
        <v>18-64</v>
      </c>
      <c r="AG4806" s="3">
        <f t="shared" si="455"/>
        <v>10.698336000000001</v>
      </c>
      <c r="AH4806" t="str">
        <f>_xlfn.IFNA(VLOOKUP(Sales_Transactions[[#This Row],[Order ID]],Returned_Items[#All],2,FALSE),"Not Returned")</f>
        <v>Not Returned</v>
      </c>
    </row>
    <row r="4807" spans="1:34" x14ac:dyDescent="0.25">
      <c r="A4807">
        <v>37252</v>
      </c>
      <c r="C4807" t="s">
        <v>505</v>
      </c>
      <c r="D4807" s="2" t="str">
        <f>TEXT(MID(Sales_Transactions[[#This Row],[Order Date]],2,5),"d/m/yyy")</f>
        <v>19/11/2011</v>
      </c>
      <c r="E4807" s="2" t="str">
        <f>TEXT(MID(Sales_Transactions[[#This Row],[Order Date]],2,5),"d")</f>
        <v>19</v>
      </c>
      <c r="F4807" s="2" t="str">
        <f>TEXT(MID(Sales_Transactions[[#This Row],[Order Date]],2,5),"m")</f>
        <v>11</v>
      </c>
      <c r="G4807" s="2" t="str">
        <f>TEXT(MID(Sales_Transactions[[#This Row],[Order Date]],2,5),"yyy")</f>
        <v>2011</v>
      </c>
      <c r="H4807" s="2" t="str">
        <f>TEXT(MID(Sales_Transactions[[#This Row],[Order Date]],2,5),"yyy/m")</f>
        <v>2011/11</v>
      </c>
      <c r="I4807" t="s">
        <v>22</v>
      </c>
      <c r="J4807">
        <f t="shared" si="450"/>
        <v>2</v>
      </c>
      <c r="K4807" s="2">
        <v>50</v>
      </c>
      <c r="L4807" s="3">
        <v>2337.0300000000002</v>
      </c>
      <c r="M4807" s="4">
        <v>0.1</v>
      </c>
      <c r="N4807" s="5" t="s">
        <v>23</v>
      </c>
      <c r="O4807" s="3">
        <v>-37.19</v>
      </c>
      <c r="P4807" s="3">
        <v>49.99</v>
      </c>
      <c r="Q4807" s="3">
        <v>19.989999999999998</v>
      </c>
      <c r="R4807" s="5" t="s">
        <v>1778</v>
      </c>
      <c r="S4807" s="5" t="s">
        <v>1577</v>
      </c>
      <c r="T4807" s="5" t="str">
        <f t="shared" si="451"/>
        <v>Steve Chapman</v>
      </c>
      <c r="U4807" t="s">
        <v>1143</v>
      </c>
      <c r="V4807" s="5" t="s">
        <v>47</v>
      </c>
      <c r="W4807" s="5" t="s">
        <v>48</v>
      </c>
      <c r="X4807" s="5" t="s">
        <v>87</v>
      </c>
      <c r="Y4807" s="5" t="s">
        <v>2991</v>
      </c>
      <c r="Z4807" s="5" t="s">
        <v>43</v>
      </c>
      <c r="AA4807" s="4">
        <v>0.45</v>
      </c>
      <c r="AB4807" s="1">
        <v>40868</v>
      </c>
      <c r="AC4807" s="1">
        <v>24168</v>
      </c>
      <c r="AD4807">
        <f t="shared" si="452"/>
        <v>2</v>
      </c>
      <c r="AE4807">
        <f t="shared" ca="1" si="453"/>
        <v>58</v>
      </c>
      <c r="AF4807" t="str">
        <f t="shared" ca="1" si="454"/>
        <v>18-64</v>
      </c>
      <c r="AG4807" s="3">
        <f t="shared" si="455"/>
        <v>1.3986002</v>
      </c>
      <c r="AH4807" t="str">
        <f>_xlfn.IFNA(VLOOKUP(Sales_Transactions[[#This Row],[Order ID]],Returned_Items[#All],2,FALSE),"Not Returned")</f>
        <v>Not Returned</v>
      </c>
    </row>
    <row r="4808" spans="1:34" x14ac:dyDescent="0.25">
      <c r="A4808">
        <v>37252</v>
      </c>
      <c r="C4808" t="s">
        <v>505</v>
      </c>
      <c r="D4808" s="2" t="str">
        <f>TEXT(MID(Sales_Transactions[[#This Row],[Order Date]],2,5),"d/m/yyy")</f>
        <v>19/11/2011</v>
      </c>
      <c r="E4808" s="2" t="str">
        <f>TEXT(MID(Sales_Transactions[[#This Row],[Order Date]],2,5),"d")</f>
        <v>19</v>
      </c>
      <c r="F4808" s="2" t="str">
        <f>TEXT(MID(Sales_Transactions[[#This Row],[Order Date]],2,5),"m")</f>
        <v>11</v>
      </c>
      <c r="G4808" s="2" t="str">
        <f>TEXT(MID(Sales_Transactions[[#This Row],[Order Date]],2,5),"yyy")</f>
        <v>2011</v>
      </c>
      <c r="H4808" s="2" t="str">
        <f>TEXT(MID(Sales_Transactions[[#This Row],[Order Date]],2,5),"yyy/m")</f>
        <v>2011/11</v>
      </c>
      <c r="I4808" t="s">
        <v>22</v>
      </c>
      <c r="J4808">
        <f t="shared" si="450"/>
        <v>2</v>
      </c>
      <c r="K4808" s="2">
        <v>34</v>
      </c>
      <c r="L4808" s="3">
        <v>29345.27</v>
      </c>
      <c r="M4808" s="4">
        <v>0.03</v>
      </c>
      <c r="N4808" s="5" t="s">
        <v>34</v>
      </c>
      <c r="O4808" s="3">
        <v>7497.55</v>
      </c>
      <c r="P4808" s="3">
        <v>880.98</v>
      </c>
      <c r="Q4808" s="3">
        <v>44.55</v>
      </c>
      <c r="R4808" s="5" t="s">
        <v>1778</v>
      </c>
      <c r="S4808" s="5" t="s">
        <v>1577</v>
      </c>
      <c r="T4808" s="5" t="str">
        <f t="shared" si="451"/>
        <v>Steve Chapman</v>
      </c>
      <c r="U4808" t="s">
        <v>1143</v>
      </c>
      <c r="V4808" s="5" t="s">
        <v>47</v>
      </c>
      <c r="W4808" s="5" t="s">
        <v>57</v>
      </c>
      <c r="X4808" s="5" t="s">
        <v>104</v>
      </c>
      <c r="Y4808" s="5" t="s">
        <v>481</v>
      </c>
      <c r="Z4808" s="5" t="s">
        <v>106</v>
      </c>
      <c r="AA4808" s="4">
        <v>0.62</v>
      </c>
      <c r="AB4808" s="1">
        <v>40871</v>
      </c>
      <c r="AC4808" s="1">
        <v>24113</v>
      </c>
      <c r="AD4808">
        <f t="shared" si="452"/>
        <v>5</v>
      </c>
      <c r="AE4808">
        <f t="shared" ca="1" si="453"/>
        <v>58</v>
      </c>
      <c r="AF4808" t="str">
        <f t="shared" ca="1" si="454"/>
        <v>18-64</v>
      </c>
      <c r="AG4808" s="3">
        <f t="shared" si="455"/>
        <v>27.21369723529412</v>
      </c>
      <c r="AH4808" t="str">
        <f>_xlfn.IFNA(VLOOKUP(Sales_Transactions[[#This Row],[Order ID]],Returned_Items[#All],2,FALSE),"Not Returned")</f>
        <v>Not Returned</v>
      </c>
    </row>
    <row r="4809" spans="1:34" x14ac:dyDescent="0.25">
      <c r="A4809">
        <v>38979</v>
      </c>
      <c r="C4809" t="s">
        <v>71</v>
      </c>
      <c r="D4809" s="2" t="str">
        <f>TEXT(MID(Sales_Transactions[[#This Row],[Order Date]],2,5),"d/m/yyy")</f>
        <v>26/2/2010</v>
      </c>
      <c r="E4809" s="2" t="str">
        <f>TEXT(MID(Sales_Transactions[[#This Row],[Order Date]],2,5),"d")</f>
        <v>26</v>
      </c>
      <c r="F4809" s="2" t="str">
        <f>TEXT(MID(Sales_Transactions[[#This Row],[Order Date]],2,5),"m")</f>
        <v>2</v>
      </c>
      <c r="G4809" s="2" t="str">
        <f>TEXT(MID(Sales_Transactions[[#This Row],[Order Date]],2,5),"yyy")</f>
        <v>2010</v>
      </c>
      <c r="H4809" s="2" t="str">
        <f>TEXT(MID(Sales_Transactions[[#This Row],[Order Date]],2,5),"yyy/m")</f>
        <v>2010/2</v>
      </c>
      <c r="I4809" t="s">
        <v>22</v>
      </c>
      <c r="J4809">
        <f t="shared" si="450"/>
        <v>2</v>
      </c>
      <c r="K4809" s="2">
        <v>48</v>
      </c>
      <c r="L4809" s="3">
        <v>3355.1</v>
      </c>
      <c r="M4809" s="4">
        <v>7.0000000000000007E-2</v>
      </c>
      <c r="N4809" s="5" t="s">
        <v>34</v>
      </c>
      <c r="O4809" s="3">
        <v>-1701.96</v>
      </c>
      <c r="P4809" s="3">
        <v>70.98</v>
      </c>
      <c r="Q4809" s="3">
        <v>59.81</v>
      </c>
      <c r="R4809" s="5" t="s">
        <v>1778</v>
      </c>
      <c r="S4809" s="5" t="s">
        <v>1577</v>
      </c>
      <c r="T4809" s="5" t="str">
        <f t="shared" si="451"/>
        <v>Steve Chapman</v>
      </c>
      <c r="U4809" t="s">
        <v>1143</v>
      </c>
      <c r="V4809" s="5" t="s">
        <v>47</v>
      </c>
      <c r="W4809" s="5" t="s">
        <v>57</v>
      </c>
      <c r="X4809" s="5" t="s">
        <v>154</v>
      </c>
      <c r="Y4809" s="5" t="s">
        <v>2515</v>
      </c>
      <c r="Z4809" s="5" t="s">
        <v>40</v>
      </c>
      <c r="AA4809" s="4">
        <v>0.6</v>
      </c>
      <c r="AB4809" s="1">
        <v>40235</v>
      </c>
      <c r="AC4809" s="1">
        <v>24048</v>
      </c>
      <c r="AD4809">
        <f t="shared" si="452"/>
        <v>0</v>
      </c>
      <c r="AE4809">
        <f t="shared" ca="1" si="453"/>
        <v>58</v>
      </c>
      <c r="AF4809" t="str">
        <f t="shared" ca="1" si="454"/>
        <v>18-64</v>
      </c>
      <c r="AG4809" s="3">
        <f t="shared" si="455"/>
        <v>2.7237565416666669</v>
      </c>
      <c r="AH4809" t="str">
        <f>_xlfn.IFNA(VLOOKUP(Sales_Transactions[[#This Row],[Order ID]],Returned_Items[#All],2,FALSE),"Not Returned")</f>
        <v>Not Returned</v>
      </c>
    </row>
    <row r="4810" spans="1:34" x14ac:dyDescent="0.25">
      <c r="A4810">
        <v>38979</v>
      </c>
      <c r="C4810" t="s">
        <v>71</v>
      </c>
      <c r="D4810" s="2" t="str">
        <f>TEXT(MID(Sales_Transactions[[#This Row],[Order Date]],2,5),"d/m/yyy")</f>
        <v>26/2/2010</v>
      </c>
      <c r="E4810" s="2" t="str">
        <f>TEXT(MID(Sales_Transactions[[#This Row],[Order Date]],2,5),"d")</f>
        <v>26</v>
      </c>
      <c r="F4810" s="2" t="str">
        <f>TEXT(MID(Sales_Transactions[[#This Row],[Order Date]],2,5),"m")</f>
        <v>2</v>
      </c>
      <c r="G4810" s="2" t="str">
        <f>TEXT(MID(Sales_Transactions[[#This Row],[Order Date]],2,5),"yyy")</f>
        <v>2010</v>
      </c>
      <c r="H4810" s="2" t="str">
        <f>TEXT(MID(Sales_Transactions[[#This Row],[Order Date]],2,5),"yyy/m")</f>
        <v>2010/2</v>
      </c>
      <c r="I4810" t="s">
        <v>22</v>
      </c>
      <c r="J4810">
        <f t="shared" si="450"/>
        <v>2</v>
      </c>
      <c r="K4810" s="2">
        <v>34</v>
      </c>
      <c r="L4810" s="3">
        <v>2864.55</v>
      </c>
      <c r="M4810" s="4">
        <v>0.06</v>
      </c>
      <c r="N4810" s="5" t="s">
        <v>23</v>
      </c>
      <c r="O4810" s="3">
        <v>1021.07</v>
      </c>
      <c r="P4810" s="3">
        <v>82.99</v>
      </c>
      <c r="Q4810" s="3">
        <v>5.5</v>
      </c>
      <c r="R4810" s="5" t="s">
        <v>1778</v>
      </c>
      <c r="S4810" s="5" t="s">
        <v>1577</v>
      </c>
      <c r="T4810" s="5" t="str">
        <f t="shared" si="451"/>
        <v>Steve Chapman</v>
      </c>
      <c r="U4810" t="s">
        <v>1143</v>
      </c>
      <c r="V4810" s="5" t="s">
        <v>47</v>
      </c>
      <c r="W4810" s="5" t="s">
        <v>48</v>
      </c>
      <c r="X4810" s="5" t="s">
        <v>87</v>
      </c>
      <c r="Y4810" s="5" t="s">
        <v>965</v>
      </c>
      <c r="Z4810" s="5" t="s">
        <v>43</v>
      </c>
      <c r="AA4810" s="4">
        <v>0.44</v>
      </c>
      <c r="AB4810" s="1">
        <v>40240</v>
      </c>
      <c r="AC4810" s="1">
        <v>23761</v>
      </c>
      <c r="AD4810">
        <f t="shared" si="452"/>
        <v>5</v>
      </c>
      <c r="AE4810">
        <f t="shared" ca="1" si="453"/>
        <v>59</v>
      </c>
      <c r="AF4810" t="str">
        <f t="shared" ca="1" si="454"/>
        <v>18-64</v>
      </c>
      <c r="AG4810" s="3">
        <f t="shared" si="455"/>
        <v>2.6011825294117643</v>
      </c>
      <c r="AH4810" t="str">
        <f>_xlfn.IFNA(VLOOKUP(Sales_Transactions[[#This Row],[Order ID]],Returned_Items[#All],2,FALSE),"Not Returned")</f>
        <v>Not Returned</v>
      </c>
    </row>
    <row r="4811" spans="1:34" x14ac:dyDescent="0.25">
      <c r="A4811">
        <v>38979</v>
      </c>
      <c r="C4811" t="s">
        <v>71</v>
      </c>
      <c r="D4811" s="2" t="str">
        <f>TEXT(MID(Sales_Transactions[[#This Row],[Order Date]],2,5),"d/m/yyy")</f>
        <v>26/2/2010</v>
      </c>
      <c r="E4811" s="2" t="str">
        <f>TEXT(MID(Sales_Transactions[[#This Row],[Order Date]],2,5),"d")</f>
        <v>26</v>
      </c>
      <c r="F4811" s="2" t="str">
        <f>TEXT(MID(Sales_Transactions[[#This Row],[Order Date]],2,5),"m")</f>
        <v>2</v>
      </c>
      <c r="G4811" s="2" t="str">
        <f>TEXT(MID(Sales_Transactions[[#This Row],[Order Date]],2,5),"yyy")</f>
        <v>2010</v>
      </c>
      <c r="H4811" s="2" t="str">
        <f>TEXT(MID(Sales_Transactions[[#This Row],[Order Date]],2,5),"yyy/m")</f>
        <v>2010/2</v>
      </c>
      <c r="I4811" t="s">
        <v>22</v>
      </c>
      <c r="J4811">
        <f t="shared" si="450"/>
        <v>2</v>
      </c>
      <c r="K4811" s="2">
        <v>31</v>
      </c>
      <c r="L4811" s="3">
        <v>65.61</v>
      </c>
      <c r="M4811" s="4">
        <v>0.02</v>
      </c>
      <c r="N4811" s="5" t="s">
        <v>23</v>
      </c>
      <c r="O4811" s="3">
        <v>-16.63</v>
      </c>
      <c r="P4811" s="3">
        <v>1.95</v>
      </c>
      <c r="Q4811" s="3">
        <v>1.63</v>
      </c>
      <c r="R4811" s="5" t="s">
        <v>1778</v>
      </c>
      <c r="S4811" s="5" t="s">
        <v>1577</v>
      </c>
      <c r="T4811" s="5" t="str">
        <f t="shared" si="451"/>
        <v>Steve Chapman</v>
      </c>
      <c r="U4811" t="s">
        <v>1143</v>
      </c>
      <c r="V4811" s="5" t="s">
        <v>47</v>
      </c>
      <c r="W4811" s="5" t="s">
        <v>28</v>
      </c>
      <c r="X4811" s="5" t="s">
        <v>124</v>
      </c>
      <c r="Y4811" s="5" t="s">
        <v>2680</v>
      </c>
      <c r="Z4811" s="5" t="s">
        <v>84</v>
      </c>
      <c r="AA4811" s="4">
        <v>0.46</v>
      </c>
      <c r="AB4811" s="1">
        <v>40240</v>
      </c>
      <c r="AC4811" s="1">
        <v>23635</v>
      </c>
      <c r="AD4811">
        <f t="shared" si="452"/>
        <v>5</v>
      </c>
      <c r="AE4811">
        <f t="shared" ca="1" si="453"/>
        <v>59</v>
      </c>
      <c r="AF4811" t="str">
        <f t="shared" ca="1" si="454"/>
        <v>18-64</v>
      </c>
      <c r="AG4811" s="3">
        <f t="shared" si="455"/>
        <v>0.11547129032258063</v>
      </c>
      <c r="AH4811" t="str">
        <f>_xlfn.IFNA(VLOOKUP(Sales_Transactions[[#This Row],[Order ID]],Returned_Items[#All],2,FALSE),"Not Returned")</f>
        <v>Not Returned</v>
      </c>
    </row>
    <row r="4812" spans="1:34" x14ac:dyDescent="0.25">
      <c r="A4812">
        <v>39619</v>
      </c>
      <c r="C4812" t="s">
        <v>3242</v>
      </c>
      <c r="D4812" s="2" t="str">
        <f>TEXT(MID(Sales_Transactions[[#This Row],[Order Date]],2,5),"d/m/yyy")</f>
        <v>4/1/2012</v>
      </c>
      <c r="E4812" s="2" t="str">
        <f>TEXT(MID(Sales_Transactions[[#This Row],[Order Date]],2,5),"d")</f>
        <v>4</v>
      </c>
      <c r="F4812" s="2" t="str">
        <f>TEXT(MID(Sales_Transactions[[#This Row],[Order Date]],2,5),"m")</f>
        <v>1</v>
      </c>
      <c r="G4812" s="2" t="str">
        <f>TEXT(MID(Sales_Transactions[[#This Row],[Order Date]],2,5),"yyy")</f>
        <v>2012</v>
      </c>
      <c r="H4812" s="2" t="str">
        <f>TEXT(MID(Sales_Transactions[[#This Row],[Order Date]],2,5),"yyy/m")</f>
        <v>2012/1</v>
      </c>
      <c r="I4812" t="s">
        <v>22</v>
      </c>
      <c r="J4812">
        <f t="shared" si="450"/>
        <v>2</v>
      </c>
      <c r="K4812" s="2">
        <v>15</v>
      </c>
      <c r="L4812" s="3">
        <v>742.8</v>
      </c>
      <c r="M4812" s="4">
        <v>0.02</v>
      </c>
      <c r="N4812" s="5" t="s">
        <v>23</v>
      </c>
      <c r="O4812" s="3">
        <v>265.87</v>
      </c>
      <c r="P4812" s="3">
        <v>49.34</v>
      </c>
      <c r="Q4812" s="3">
        <v>10.25</v>
      </c>
      <c r="R4812" s="5" t="s">
        <v>1814</v>
      </c>
      <c r="S4812" s="5" t="s">
        <v>1829</v>
      </c>
      <c r="T4812" s="5" t="str">
        <f t="shared" si="451"/>
        <v>Ken Black</v>
      </c>
      <c r="U4812" t="s">
        <v>1143</v>
      </c>
      <c r="V4812" s="5" t="s">
        <v>37</v>
      </c>
      <c r="W4812" s="5" t="s">
        <v>57</v>
      </c>
      <c r="X4812" s="5" t="s">
        <v>58</v>
      </c>
      <c r="Y4812" s="5" t="s">
        <v>2284</v>
      </c>
      <c r="Z4812" s="5" t="s">
        <v>31</v>
      </c>
      <c r="AA4812" s="4">
        <v>0.56999999999999995</v>
      </c>
      <c r="AB4812" s="1">
        <v>40916</v>
      </c>
      <c r="AC4812" s="1">
        <v>23626</v>
      </c>
      <c r="AD4812">
        <f t="shared" si="452"/>
        <v>4</v>
      </c>
      <c r="AE4812">
        <f t="shared" ca="1" si="453"/>
        <v>59</v>
      </c>
      <c r="AF4812" t="str">
        <f t="shared" ca="1" si="454"/>
        <v>18-64</v>
      </c>
      <c r="AG4812" s="3">
        <f t="shared" si="455"/>
        <v>3.9720088000000002</v>
      </c>
      <c r="AH4812" t="str">
        <f>_xlfn.IFNA(VLOOKUP(Sales_Transactions[[#This Row],[Order ID]],Returned_Items[#All],2,FALSE),"Not Returned")</f>
        <v>Returned</v>
      </c>
    </row>
    <row r="4813" spans="1:34" x14ac:dyDescent="0.25">
      <c r="A4813">
        <v>40101</v>
      </c>
      <c r="C4813" t="s">
        <v>1853</v>
      </c>
      <c r="D4813" s="2" t="str">
        <f>TEXT(MID(Sales_Transactions[[#This Row],[Order Date]],2,5),"d/m/yyy")</f>
        <v>31/1/2009</v>
      </c>
      <c r="E4813" s="2" t="str">
        <f>TEXT(MID(Sales_Transactions[[#This Row],[Order Date]],2,5),"d")</f>
        <v>31</v>
      </c>
      <c r="F4813" s="2" t="str">
        <f>TEXT(MID(Sales_Transactions[[#This Row],[Order Date]],2,5),"m")</f>
        <v>1</v>
      </c>
      <c r="G4813" s="2" t="str">
        <f>TEXT(MID(Sales_Transactions[[#This Row],[Order Date]],2,5),"yyy")</f>
        <v>2009</v>
      </c>
      <c r="H4813" s="2" t="str">
        <f>TEXT(MID(Sales_Transactions[[#This Row],[Order Date]],2,5),"yyy/m")</f>
        <v>2009/1</v>
      </c>
      <c r="I4813" t="s">
        <v>22</v>
      </c>
      <c r="J4813">
        <f t="shared" si="450"/>
        <v>2</v>
      </c>
      <c r="K4813" s="2">
        <v>46</v>
      </c>
      <c r="L4813" s="3">
        <v>2188.06</v>
      </c>
      <c r="M4813" s="4">
        <v>0.1</v>
      </c>
      <c r="N4813" s="5" t="s">
        <v>67</v>
      </c>
      <c r="O4813" s="3">
        <v>33.770000000000003</v>
      </c>
      <c r="P4813" s="3">
        <v>49.99</v>
      </c>
      <c r="Q4813" s="3">
        <v>19.989999999999998</v>
      </c>
      <c r="R4813" s="5" t="s">
        <v>1594</v>
      </c>
      <c r="S4813" s="5" t="s">
        <v>2630</v>
      </c>
      <c r="T4813" s="5" t="str">
        <f t="shared" si="451"/>
        <v>John Lee</v>
      </c>
      <c r="U4813" t="s">
        <v>1143</v>
      </c>
      <c r="V4813" s="5" t="s">
        <v>47</v>
      </c>
      <c r="W4813" s="5" t="s">
        <v>48</v>
      </c>
      <c r="X4813" s="5" t="s">
        <v>87</v>
      </c>
      <c r="Y4813" s="5" t="s">
        <v>2991</v>
      </c>
      <c r="Z4813" s="5" t="s">
        <v>43</v>
      </c>
      <c r="AA4813" s="4">
        <v>0.45</v>
      </c>
      <c r="AB4813" s="1">
        <v>39849</v>
      </c>
      <c r="AC4813" s="1">
        <v>23502</v>
      </c>
      <c r="AD4813">
        <f t="shared" si="452"/>
        <v>5</v>
      </c>
      <c r="AE4813">
        <f t="shared" ca="1" si="453"/>
        <v>60</v>
      </c>
      <c r="AF4813" t="str">
        <f t="shared" ca="1" si="454"/>
        <v>18-64</v>
      </c>
      <c r="AG4813" s="3">
        <f t="shared" si="455"/>
        <v>1.520217608695652</v>
      </c>
      <c r="AH4813" t="str">
        <f>_xlfn.IFNA(VLOOKUP(Sales_Transactions[[#This Row],[Order ID]],Returned_Items[#All],2,FALSE),"Not Returned")</f>
        <v>Not Returned</v>
      </c>
    </row>
    <row r="4814" spans="1:34" x14ac:dyDescent="0.25">
      <c r="A4814">
        <v>41542</v>
      </c>
      <c r="C4814" t="s">
        <v>3254</v>
      </c>
      <c r="D4814" s="2" t="str">
        <f>TEXT(MID(Sales_Transactions[[#This Row],[Order Date]],2,5),"d/m/yyy")</f>
        <v>26/9/2009</v>
      </c>
      <c r="E4814" s="2" t="str">
        <f>TEXT(MID(Sales_Transactions[[#This Row],[Order Date]],2,5),"d")</f>
        <v>26</v>
      </c>
      <c r="F4814" s="2" t="str">
        <f>TEXT(MID(Sales_Transactions[[#This Row],[Order Date]],2,5),"m")</f>
        <v>9</v>
      </c>
      <c r="G4814" s="2" t="str">
        <f>TEXT(MID(Sales_Transactions[[#This Row],[Order Date]],2,5),"yyy")</f>
        <v>2009</v>
      </c>
      <c r="H4814" s="2" t="str">
        <f>TEXT(MID(Sales_Transactions[[#This Row],[Order Date]],2,5),"yyy/m")</f>
        <v>2009/9</v>
      </c>
      <c r="I4814" t="s">
        <v>33</v>
      </c>
      <c r="J4814">
        <f t="shared" si="450"/>
        <v>4</v>
      </c>
      <c r="K4814" s="2">
        <v>47</v>
      </c>
      <c r="L4814" s="3">
        <v>6181.48</v>
      </c>
      <c r="M4814" s="4">
        <v>0.03</v>
      </c>
      <c r="N4814" s="5" t="s">
        <v>34</v>
      </c>
      <c r="O4814" s="3">
        <v>-194.83</v>
      </c>
      <c r="P4814" s="3">
        <v>124.49</v>
      </c>
      <c r="Q4814" s="3">
        <v>51.94</v>
      </c>
      <c r="R4814" s="5" t="s">
        <v>1528</v>
      </c>
      <c r="S4814" s="5" t="s">
        <v>2770</v>
      </c>
      <c r="T4814" s="5" t="str">
        <f t="shared" si="451"/>
        <v>Marc Crier</v>
      </c>
      <c r="U4814" t="s">
        <v>1143</v>
      </c>
      <c r="V4814" s="5" t="s">
        <v>47</v>
      </c>
      <c r="W4814" s="5" t="s">
        <v>57</v>
      </c>
      <c r="X4814" s="5" t="s">
        <v>107</v>
      </c>
      <c r="Y4814" s="5" t="s">
        <v>711</v>
      </c>
      <c r="Z4814" s="5" t="s">
        <v>106</v>
      </c>
      <c r="AA4814" s="4">
        <v>0.63</v>
      </c>
      <c r="AB4814" s="1">
        <v>40083</v>
      </c>
      <c r="AC4814" s="1">
        <v>21104</v>
      </c>
      <c r="AD4814">
        <f t="shared" si="452"/>
        <v>1</v>
      </c>
      <c r="AE4814">
        <f t="shared" ca="1" si="453"/>
        <v>66</v>
      </c>
      <c r="AF4814" t="str">
        <f t="shared" ca="1" si="454"/>
        <v>Over 65</v>
      </c>
      <c r="AG4814" s="3">
        <f t="shared" si="455"/>
        <v>3.7530351702127658</v>
      </c>
      <c r="AH4814" t="str">
        <f>_xlfn.IFNA(VLOOKUP(Sales_Transactions[[#This Row],[Order ID]],Returned_Items[#All],2,FALSE),"Not Returned")</f>
        <v>Not Returned</v>
      </c>
    </row>
    <row r="4815" spans="1:34" x14ac:dyDescent="0.25">
      <c r="A4815">
        <v>42565</v>
      </c>
      <c r="C4815" t="s">
        <v>3255</v>
      </c>
      <c r="D4815" s="2" t="str">
        <f>TEXT(MID(Sales_Transactions[[#This Row],[Order Date]],2,5),"d/m/yyy")</f>
        <v>22/9/2010</v>
      </c>
      <c r="E4815" s="2" t="str">
        <f>TEXT(MID(Sales_Transactions[[#This Row],[Order Date]],2,5),"d")</f>
        <v>22</v>
      </c>
      <c r="F4815" s="2" t="str">
        <f>TEXT(MID(Sales_Transactions[[#This Row],[Order Date]],2,5),"m")</f>
        <v>9</v>
      </c>
      <c r="G4815" s="2" t="str">
        <f>TEXT(MID(Sales_Transactions[[#This Row],[Order Date]],2,5),"yyy")</f>
        <v>2010</v>
      </c>
      <c r="H4815" s="2" t="str">
        <f>TEXT(MID(Sales_Transactions[[#This Row],[Order Date]],2,5),"yyy/m")</f>
        <v>2010/9</v>
      </c>
      <c r="I4815" t="s">
        <v>22</v>
      </c>
      <c r="J4815">
        <f t="shared" si="450"/>
        <v>2</v>
      </c>
      <c r="K4815" s="2">
        <v>33</v>
      </c>
      <c r="L4815" s="3">
        <v>283.8</v>
      </c>
      <c r="M4815" s="4">
        <v>0.04</v>
      </c>
      <c r="N4815" s="5" t="s">
        <v>23</v>
      </c>
      <c r="O4815" s="3">
        <v>47.52</v>
      </c>
      <c r="P4815" s="3">
        <v>8.69</v>
      </c>
      <c r="Q4815" s="3">
        <v>2.99</v>
      </c>
      <c r="R4815" s="5" t="s">
        <v>3161</v>
      </c>
      <c r="S4815" s="5" t="s">
        <v>3235</v>
      </c>
      <c r="T4815" s="5" t="str">
        <f t="shared" si="451"/>
        <v>Joe Elijah</v>
      </c>
      <c r="U4815" t="s">
        <v>1143</v>
      </c>
      <c r="V4815" s="5" t="s">
        <v>74</v>
      </c>
      <c r="W4815" s="5" t="s">
        <v>28</v>
      </c>
      <c r="X4815" s="5" t="s">
        <v>41</v>
      </c>
      <c r="Y4815" s="5" t="s">
        <v>42</v>
      </c>
      <c r="Z4815" s="5" t="s">
        <v>43</v>
      </c>
      <c r="AA4815" s="4">
        <v>0.39</v>
      </c>
      <c r="AB4815" s="1">
        <v>40450</v>
      </c>
      <c r="AC4815" s="1">
        <v>29435</v>
      </c>
      <c r="AD4815">
        <f t="shared" si="452"/>
        <v>7</v>
      </c>
      <c r="AE4815">
        <f t="shared" ca="1" si="453"/>
        <v>44</v>
      </c>
      <c r="AF4815" t="str">
        <f t="shared" ca="1" si="454"/>
        <v>18-64</v>
      </c>
      <c r="AG4815" s="3">
        <f t="shared" si="455"/>
        <v>0.3538340606060606</v>
      </c>
      <c r="AH4815" t="str">
        <f>_xlfn.IFNA(VLOOKUP(Sales_Transactions[[#This Row],[Order ID]],Returned_Items[#All],2,FALSE),"Not Returned")</f>
        <v>Not Returned</v>
      </c>
    </row>
    <row r="4816" spans="1:34" x14ac:dyDescent="0.25">
      <c r="A4816">
        <v>42823</v>
      </c>
      <c r="C4816" t="s">
        <v>1301</v>
      </c>
      <c r="D4816" s="2" t="str">
        <f>TEXT(MID(Sales_Transactions[[#This Row],[Order Date]],2,5),"d/m/yyy")</f>
        <v>25/6/2010</v>
      </c>
      <c r="E4816" s="2" t="str">
        <f>TEXT(MID(Sales_Transactions[[#This Row],[Order Date]],2,5),"d")</f>
        <v>25</v>
      </c>
      <c r="F4816" s="2" t="str">
        <f>TEXT(MID(Sales_Transactions[[#This Row],[Order Date]],2,5),"m")</f>
        <v>6</v>
      </c>
      <c r="G4816" s="2" t="str">
        <f>TEXT(MID(Sales_Transactions[[#This Row],[Order Date]],2,5),"yyy")</f>
        <v>2010</v>
      </c>
      <c r="H4816" s="2" t="str">
        <f>TEXT(MID(Sales_Transactions[[#This Row],[Order Date]],2,5),"yyy/m")</f>
        <v>2010/6</v>
      </c>
      <c r="I4816" t="s">
        <v>78</v>
      </c>
      <c r="J4816">
        <f t="shared" si="450"/>
        <v>3</v>
      </c>
      <c r="K4816" s="2">
        <v>8</v>
      </c>
      <c r="L4816" s="3">
        <v>49.14</v>
      </c>
      <c r="M4816" s="4">
        <v>0.05</v>
      </c>
      <c r="N4816" s="5" t="s">
        <v>67</v>
      </c>
      <c r="O4816" s="3">
        <v>-22.56</v>
      </c>
      <c r="P4816" s="3">
        <v>4.28</v>
      </c>
      <c r="Q4816" s="3">
        <v>6.18</v>
      </c>
      <c r="R4816" s="5" t="s">
        <v>1778</v>
      </c>
      <c r="S4816" s="5" t="s">
        <v>1577</v>
      </c>
      <c r="T4816" s="5" t="str">
        <f t="shared" si="451"/>
        <v>Steve Chapman</v>
      </c>
      <c r="U4816" t="s">
        <v>1143</v>
      </c>
      <c r="V4816" s="5" t="s">
        <v>47</v>
      </c>
      <c r="W4816" s="5" t="s">
        <v>28</v>
      </c>
      <c r="X4816" s="5" t="s">
        <v>75</v>
      </c>
      <c r="Y4816" s="5" t="s">
        <v>81</v>
      </c>
      <c r="Z4816" s="5" t="s">
        <v>43</v>
      </c>
      <c r="AA4816" s="4">
        <v>0.4</v>
      </c>
      <c r="AB4816" s="1">
        <v>40356</v>
      </c>
      <c r="AC4816" s="1">
        <v>29327</v>
      </c>
      <c r="AD4816">
        <f t="shared" si="452"/>
        <v>2</v>
      </c>
      <c r="AE4816">
        <f t="shared" ca="1" si="453"/>
        <v>44</v>
      </c>
      <c r="AF4816" t="str">
        <f t="shared" ca="1" si="454"/>
        <v>18-64</v>
      </c>
      <c r="AG4816" s="3">
        <f t="shared" si="455"/>
        <v>1.3072325</v>
      </c>
      <c r="AH4816" t="str">
        <f>_xlfn.IFNA(VLOOKUP(Sales_Transactions[[#This Row],[Order ID]],Returned_Items[#All],2,FALSE),"Not Returned")</f>
        <v>Returned</v>
      </c>
    </row>
    <row r="4817" spans="1:34" x14ac:dyDescent="0.25">
      <c r="A4817">
        <v>43398</v>
      </c>
      <c r="C4817" t="s">
        <v>2802</v>
      </c>
      <c r="D4817" s="2" t="str">
        <f>TEXT(MID(Sales_Transactions[[#This Row],[Order Date]],2,5),"d/m/yyy")</f>
        <v>24/4/2011</v>
      </c>
      <c r="E4817" s="2" t="str">
        <f>TEXT(MID(Sales_Transactions[[#This Row],[Order Date]],2,5),"d")</f>
        <v>24</v>
      </c>
      <c r="F4817" s="2" t="str">
        <f>TEXT(MID(Sales_Transactions[[#This Row],[Order Date]],2,5),"m")</f>
        <v>4</v>
      </c>
      <c r="G4817" s="2" t="str">
        <f>TEXT(MID(Sales_Transactions[[#This Row],[Order Date]],2,5),"yyy")</f>
        <v>2011</v>
      </c>
      <c r="H4817" s="2" t="str">
        <f>TEXT(MID(Sales_Transactions[[#This Row],[Order Date]],2,5),"yyy/m")</f>
        <v>2011/4</v>
      </c>
      <c r="I4817" t="s">
        <v>52</v>
      </c>
      <c r="J4817">
        <f t="shared" si="450"/>
        <v>1</v>
      </c>
      <c r="K4817" s="2">
        <v>10</v>
      </c>
      <c r="L4817" s="3">
        <v>1600.85</v>
      </c>
      <c r="M4817" s="4">
        <v>7.0000000000000007E-2</v>
      </c>
      <c r="N4817" s="5" t="s">
        <v>34</v>
      </c>
      <c r="O4817" s="3">
        <v>-193.97</v>
      </c>
      <c r="P4817" s="3">
        <v>159.31</v>
      </c>
      <c r="Q4817" s="3">
        <v>60</v>
      </c>
      <c r="R4817" s="5" t="s">
        <v>1594</v>
      </c>
      <c r="S4817" s="5" t="s">
        <v>2630</v>
      </c>
      <c r="T4817" s="5" t="str">
        <f t="shared" si="451"/>
        <v>John Lee</v>
      </c>
      <c r="U4817" t="s">
        <v>1143</v>
      </c>
      <c r="V4817" s="5" t="s">
        <v>47</v>
      </c>
      <c r="W4817" s="5" t="s">
        <v>57</v>
      </c>
      <c r="X4817" s="5" t="s">
        <v>107</v>
      </c>
      <c r="Y4817" s="5" t="s">
        <v>1673</v>
      </c>
      <c r="Z4817" s="5" t="s">
        <v>40</v>
      </c>
      <c r="AA4817" s="4">
        <v>0.55000000000000004</v>
      </c>
      <c r="AB4817" s="1">
        <v>40658</v>
      </c>
      <c r="AC4817" s="1">
        <v>28880</v>
      </c>
      <c r="AD4817">
        <f t="shared" si="452"/>
        <v>1</v>
      </c>
      <c r="AE4817">
        <f t="shared" ca="1" si="453"/>
        <v>45</v>
      </c>
      <c r="AF4817" t="str">
        <f t="shared" ca="1" si="454"/>
        <v>18-64</v>
      </c>
      <c r="AG4817" s="3">
        <f t="shared" si="455"/>
        <v>21.919848300000002</v>
      </c>
      <c r="AH4817" t="str">
        <f>_xlfn.IFNA(VLOOKUP(Sales_Transactions[[#This Row],[Order ID]],Returned_Items[#All],2,FALSE),"Not Returned")</f>
        <v>Not Returned</v>
      </c>
    </row>
    <row r="4818" spans="1:34" x14ac:dyDescent="0.25">
      <c r="A4818">
        <v>44002</v>
      </c>
      <c r="C4818" t="s">
        <v>3256</v>
      </c>
      <c r="D4818" s="2" t="str">
        <f>TEXT(MID(Sales_Transactions[[#This Row],[Order Date]],2,5),"d/m/yyy")</f>
        <v>7/2/2009</v>
      </c>
      <c r="E4818" s="2" t="str">
        <f>TEXT(MID(Sales_Transactions[[#This Row],[Order Date]],2,5),"d")</f>
        <v>7</v>
      </c>
      <c r="F4818" s="2" t="str">
        <f>TEXT(MID(Sales_Transactions[[#This Row],[Order Date]],2,5),"m")</f>
        <v>2</v>
      </c>
      <c r="G4818" s="2" t="str">
        <f>TEXT(MID(Sales_Transactions[[#This Row],[Order Date]],2,5),"yyy")</f>
        <v>2009</v>
      </c>
      <c r="H4818" s="2" t="str">
        <f>TEXT(MID(Sales_Transactions[[#This Row],[Order Date]],2,5),"yyy/m")</f>
        <v>2009/2</v>
      </c>
      <c r="I4818" t="s">
        <v>78</v>
      </c>
      <c r="J4818">
        <f t="shared" si="450"/>
        <v>3</v>
      </c>
      <c r="K4818" s="2">
        <v>46</v>
      </c>
      <c r="L4818" s="3">
        <v>320.93</v>
      </c>
      <c r="M4818" s="4">
        <v>0.05</v>
      </c>
      <c r="N4818" s="5" t="s">
        <v>23</v>
      </c>
      <c r="O4818" s="3">
        <v>-66.48</v>
      </c>
      <c r="P4818" s="3">
        <v>6.68</v>
      </c>
      <c r="Q4818" s="3">
        <v>5.66</v>
      </c>
      <c r="R4818" s="5" t="s">
        <v>1594</v>
      </c>
      <c r="S4818" s="5" t="s">
        <v>2630</v>
      </c>
      <c r="T4818" s="5" t="str">
        <f t="shared" si="451"/>
        <v>John Lee</v>
      </c>
      <c r="U4818" t="s">
        <v>1143</v>
      </c>
      <c r="V4818" s="5" t="s">
        <v>47</v>
      </c>
      <c r="W4818" s="5" t="s">
        <v>28</v>
      </c>
      <c r="X4818" s="5" t="s">
        <v>75</v>
      </c>
      <c r="Y4818" s="5" t="s">
        <v>1500</v>
      </c>
      <c r="Z4818" s="5" t="s">
        <v>43</v>
      </c>
      <c r="AA4818" s="4">
        <v>0.37</v>
      </c>
      <c r="AB4818" s="1">
        <v>39853</v>
      </c>
      <c r="AC4818" s="1">
        <v>29361</v>
      </c>
      <c r="AD4818">
        <f t="shared" si="452"/>
        <v>2</v>
      </c>
      <c r="AE4818">
        <f t="shared" ca="1" si="453"/>
        <v>44</v>
      </c>
      <c r="AF4818" t="str">
        <f t="shared" ca="1" si="454"/>
        <v>18-64</v>
      </c>
      <c r="AG4818" s="3">
        <f t="shared" si="455"/>
        <v>0.26818826086956521</v>
      </c>
      <c r="AH4818" t="str">
        <f>_xlfn.IFNA(VLOOKUP(Sales_Transactions[[#This Row],[Order ID]],Returned_Items[#All],2,FALSE),"Not Returned")</f>
        <v>Not Returned</v>
      </c>
    </row>
    <row r="4819" spans="1:34" x14ac:dyDescent="0.25">
      <c r="A4819">
        <v>44002</v>
      </c>
      <c r="C4819" t="s">
        <v>3256</v>
      </c>
      <c r="D4819" s="2" t="str">
        <f>TEXT(MID(Sales_Transactions[[#This Row],[Order Date]],2,5),"d/m/yyy")</f>
        <v>7/2/2009</v>
      </c>
      <c r="E4819" s="2" t="str">
        <f>TEXT(MID(Sales_Transactions[[#This Row],[Order Date]],2,5),"d")</f>
        <v>7</v>
      </c>
      <c r="F4819" s="2" t="str">
        <f>TEXT(MID(Sales_Transactions[[#This Row],[Order Date]],2,5),"m")</f>
        <v>2</v>
      </c>
      <c r="G4819" s="2" t="str">
        <f>TEXT(MID(Sales_Transactions[[#This Row],[Order Date]],2,5),"yyy")</f>
        <v>2009</v>
      </c>
      <c r="H4819" s="2" t="str">
        <f>TEXT(MID(Sales_Transactions[[#This Row],[Order Date]],2,5),"yyy/m")</f>
        <v>2009/2</v>
      </c>
      <c r="I4819" t="s">
        <v>78</v>
      </c>
      <c r="J4819">
        <f t="shared" si="450"/>
        <v>3</v>
      </c>
      <c r="K4819" s="2">
        <v>14</v>
      </c>
      <c r="L4819" s="3">
        <v>261.85000000000002</v>
      </c>
      <c r="M4819" s="4">
        <v>0.03</v>
      </c>
      <c r="N4819" s="5" t="s">
        <v>23</v>
      </c>
      <c r="O4819" s="3">
        <v>-52.33</v>
      </c>
      <c r="P4819" s="3">
        <v>17.7</v>
      </c>
      <c r="Q4819" s="3">
        <v>9.4700000000000006</v>
      </c>
      <c r="R4819" s="5" t="s">
        <v>1594</v>
      </c>
      <c r="S4819" s="5" t="s">
        <v>2630</v>
      </c>
      <c r="T4819" s="5" t="str">
        <f t="shared" si="451"/>
        <v>John Lee</v>
      </c>
      <c r="U4819" t="s">
        <v>1143</v>
      </c>
      <c r="V4819" s="5" t="s">
        <v>47</v>
      </c>
      <c r="W4819" s="5" t="s">
        <v>28</v>
      </c>
      <c r="X4819" s="5" t="s">
        <v>29</v>
      </c>
      <c r="Y4819" s="5" t="s">
        <v>2593</v>
      </c>
      <c r="Z4819" s="5" t="s">
        <v>43</v>
      </c>
      <c r="AA4819" s="4">
        <v>0.59</v>
      </c>
      <c r="AB4819" s="1">
        <v>39851</v>
      </c>
      <c r="AC4819" s="1">
        <v>29410</v>
      </c>
      <c r="AD4819">
        <f t="shared" si="452"/>
        <v>0</v>
      </c>
      <c r="AE4819">
        <f t="shared" ca="1" si="453"/>
        <v>44</v>
      </c>
      <c r="AF4819" t="str">
        <f t="shared" ca="1" si="454"/>
        <v>18-64</v>
      </c>
      <c r="AG4819" s="3">
        <f t="shared" si="455"/>
        <v>1.9403349999999999</v>
      </c>
      <c r="AH4819" t="str">
        <f>_xlfn.IFNA(VLOOKUP(Sales_Transactions[[#This Row],[Order ID]],Returned_Items[#All],2,FALSE),"Not Returned")</f>
        <v>Not Returned</v>
      </c>
    </row>
    <row r="4820" spans="1:34" x14ac:dyDescent="0.25">
      <c r="A4820">
        <v>44196</v>
      </c>
      <c r="C4820" t="s">
        <v>2818</v>
      </c>
      <c r="D4820" s="2" t="str">
        <f>TEXT(MID(Sales_Transactions[[#This Row],[Order Date]],2,5),"d/m/yyy")</f>
        <v>22/8/2009</v>
      </c>
      <c r="E4820" s="2" t="str">
        <f>TEXT(MID(Sales_Transactions[[#This Row],[Order Date]],2,5),"d")</f>
        <v>22</v>
      </c>
      <c r="F4820" s="2" t="str">
        <f>TEXT(MID(Sales_Transactions[[#This Row],[Order Date]],2,5),"m")</f>
        <v>8</v>
      </c>
      <c r="G4820" s="2" t="str">
        <f>TEXT(MID(Sales_Transactions[[#This Row],[Order Date]],2,5),"yyy")</f>
        <v>2009</v>
      </c>
      <c r="H4820" s="2" t="str">
        <f>TEXT(MID(Sales_Transactions[[#This Row],[Order Date]],2,5),"yyy/m")</f>
        <v>2009/8</v>
      </c>
      <c r="I4820" t="s">
        <v>52</v>
      </c>
      <c r="J4820">
        <f t="shared" si="450"/>
        <v>1</v>
      </c>
      <c r="K4820" s="2">
        <v>10</v>
      </c>
      <c r="L4820" s="3">
        <v>56.91</v>
      </c>
      <c r="M4820" s="4">
        <v>0.01</v>
      </c>
      <c r="N4820" s="5" t="s">
        <v>23</v>
      </c>
      <c r="O4820" s="3">
        <v>7.5</v>
      </c>
      <c r="P4820" s="3">
        <v>5.18</v>
      </c>
      <c r="Q4820" s="3">
        <v>2.04</v>
      </c>
      <c r="R4820" s="5" t="s">
        <v>2388</v>
      </c>
      <c r="S4820" s="5" t="s">
        <v>2883</v>
      </c>
      <c r="T4820" s="5" t="str">
        <f t="shared" si="451"/>
        <v>Cynthia Delaney</v>
      </c>
      <c r="U4820" t="s">
        <v>1143</v>
      </c>
      <c r="V4820" s="5" t="s">
        <v>47</v>
      </c>
      <c r="W4820" s="5" t="s">
        <v>28</v>
      </c>
      <c r="X4820" s="5" t="s">
        <v>75</v>
      </c>
      <c r="Y4820" s="5" t="s">
        <v>642</v>
      </c>
      <c r="Z4820" s="5" t="s">
        <v>84</v>
      </c>
      <c r="AA4820" s="4">
        <v>0.36</v>
      </c>
      <c r="AB4820" s="1">
        <v>40049</v>
      </c>
      <c r="AC4820" s="1">
        <v>29421</v>
      </c>
      <c r="AD4820">
        <f t="shared" si="452"/>
        <v>2</v>
      </c>
      <c r="AE4820">
        <f t="shared" ca="1" si="453"/>
        <v>44</v>
      </c>
      <c r="AF4820" t="str">
        <f t="shared" ca="1" si="454"/>
        <v>18-64</v>
      </c>
      <c r="AG4820" s="3">
        <f t="shared" si="455"/>
        <v>0.72194820000000004</v>
      </c>
      <c r="AH4820" t="str">
        <f>_xlfn.IFNA(VLOOKUP(Sales_Transactions[[#This Row],[Order ID]],Returned_Items[#All],2,FALSE),"Not Returned")</f>
        <v>Not Returned</v>
      </c>
    </row>
    <row r="4821" spans="1:34" x14ac:dyDescent="0.25">
      <c r="A4821">
        <v>44359</v>
      </c>
      <c r="C4821" t="s">
        <v>2626</v>
      </c>
      <c r="D4821" s="2" t="str">
        <f>TEXT(MID(Sales_Transactions[[#This Row],[Order Date]],2,5),"d/m/yyy")</f>
        <v>29/11/2010</v>
      </c>
      <c r="E4821" s="2" t="str">
        <f>TEXT(MID(Sales_Transactions[[#This Row],[Order Date]],2,5),"d")</f>
        <v>29</v>
      </c>
      <c r="F4821" s="2" t="str">
        <f>TEXT(MID(Sales_Transactions[[#This Row],[Order Date]],2,5),"m")</f>
        <v>11</v>
      </c>
      <c r="G4821" s="2" t="str">
        <f>TEXT(MID(Sales_Transactions[[#This Row],[Order Date]],2,5),"yyy")</f>
        <v>2010</v>
      </c>
      <c r="H4821" s="2" t="str">
        <f>TEXT(MID(Sales_Transactions[[#This Row],[Order Date]],2,5),"yyy/m")</f>
        <v>2010/11</v>
      </c>
      <c r="I4821" t="s">
        <v>33</v>
      </c>
      <c r="J4821">
        <f t="shared" si="450"/>
        <v>4</v>
      </c>
      <c r="K4821" s="2">
        <v>19</v>
      </c>
      <c r="L4821" s="3">
        <v>113.2</v>
      </c>
      <c r="M4821" s="4">
        <v>0.1</v>
      </c>
      <c r="N4821" s="5" t="s">
        <v>23</v>
      </c>
      <c r="O4821" s="3">
        <v>24.83</v>
      </c>
      <c r="P4821" s="3">
        <v>6.08</v>
      </c>
      <c r="Q4821" s="3">
        <v>0.91</v>
      </c>
      <c r="R4821" s="5" t="s">
        <v>2611</v>
      </c>
      <c r="S4821" s="5" t="s">
        <v>3234</v>
      </c>
      <c r="T4821" s="5" t="str">
        <f t="shared" si="451"/>
        <v>Keith Dawkins</v>
      </c>
      <c r="U4821" t="s">
        <v>1143</v>
      </c>
      <c r="V4821" s="5" t="s">
        <v>74</v>
      </c>
      <c r="W4821" s="5" t="s">
        <v>28</v>
      </c>
      <c r="X4821" s="5" t="s">
        <v>124</v>
      </c>
      <c r="Y4821" s="5" t="s">
        <v>2441</v>
      </c>
      <c r="Z4821" s="5" t="s">
        <v>84</v>
      </c>
      <c r="AA4821" s="4">
        <v>0.51</v>
      </c>
      <c r="AB4821" s="1">
        <v>40513</v>
      </c>
      <c r="AC4821" s="1">
        <v>30940</v>
      </c>
      <c r="AD4821">
        <f t="shared" si="452"/>
        <v>2</v>
      </c>
      <c r="AE4821">
        <f t="shared" ca="1" si="453"/>
        <v>39</v>
      </c>
      <c r="AF4821" t="str">
        <f t="shared" ca="1" si="454"/>
        <v>18-64</v>
      </c>
      <c r="AG4821" s="3">
        <f t="shared" si="455"/>
        <v>0.36757473684210529</v>
      </c>
      <c r="AH4821" t="str">
        <f>_xlfn.IFNA(VLOOKUP(Sales_Transactions[[#This Row],[Order ID]],Returned_Items[#All],2,FALSE),"Not Returned")</f>
        <v>Not Returned</v>
      </c>
    </row>
    <row r="4822" spans="1:34" x14ac:dyDescent="0.25">
      <c r="A4822">
        <v>44871</v>
      </c>
      <c r="C4822" t="s">
        <v>2093</v>
      </c>
      <c r="D4822" s="2" t="str">
        <f>TEXT(MID(Sales_Transactions[[#This Row],[Order Date]],2,5),"d/m/yyy")</f>
        <v>3/5/2011</v>
      </c>
      <c r="E4822" s="2" t="str">
        <f>TEXT(MID(Sales_Transactions[[#This Row],[Order Date]],2,5),"d")</f>
        <v>3</v>
      </c>
      <c r="F4822" s="2" t="str">
        <f>TEXT(MID(Sales_Transactions[[#This Row],[Order Date]],2,5),"m")</f>
        <v>5</v>
      </c>
      <c r="G4822" s="2" t="str">
        <f>TEXT(MID(Sales_Transactions[[#This Row],[Order Date]],2,5),"yyy")</f>
        <v>2011</v>
      </c>
      <c r="H4822" s="2" t="str">
        <f>TEXT(MID(Sales_Transactions[[#This Row],[Order Date]],2,5),"yyy/m")</f>
        <v>2011/5</v>
      </c>
      <c r="I4822" t="s">
        <v>101</v>
      </c>
      <c r="J4822">
        <f t="shared" si="450"/>
        <v>1</v>
      </c>
      <c r="K4822" s="2">
        <v>27</v>
      </c>
      <c r="L4822" s="3">
        <v>94.46</v>
      </c>
      <c r="M4822" s="4">
        <v>0.02</v>
      </c>
      <c r="N4822" s="5" t="s">
        <v>23</v>
      </c>
      <c r="O4822" s="3">
        <v>-75.09</v>
      </c>
      <c r="P4822" s="3">
        <v>3.28</v>
      </c>
      <c r="Q4822" s="3">
        <v>4.2</v>
      </c>
      <c r="R4822" s="5" t="s">
        <v>2786</v>
      </c>
      <c r="S4822" s="5" t="s">
        <v>3248</v>
      </c>
      <c r="T4822" s="5" t="str">
        <f t="shared" si="451"/>
        <v>Denise Monton</v>
      </c>
      <c r="U4822" t="s">
        <v>1143</v>
      </c>
      <c r="V4822" s="5" t="s">
        <v>74</v>
      </c>
      <c r="W4822" s="5" t="s">
        <v>28</v>
      </c>
      <c r="X4822" s="5" t="s">
        <v>124</v>
      </c>
      <c r="Y4822" s="5" t="s">
        <v>1906</v>
      </c>
      <c r="Z4822" s="5" t="s">
        <v>84</v>
      </c>
      <c r="AA4822" s="4">
        <v>0.56000000000000005</v>
      </c>
      <c r="AB4822" s="1">
        <v>40668</v>
      </c>
      <c r="AC4822" s="1">
        <v>30957</v>
      </c>
      <c r="AD4822">
        <f t="shared" si="452"/>
        <v>2</v>
      </c>
      <c r="AE4822">
        <f t="shared" ca="1" si="453"/>
        <v>39</v>
      </c>
      <c r="AF4822" t="str">
        <f t="shared" ca="1" si="454"/>
        <v>18-64</v>
      </c>
      <c r="AG4822" s="3">
        <f t="shared" si="455"/>
        <v>0.27701274074074073</v>
      </c>
      <c r="AH4822" t="str">
        <f>_xlfn.IFNA(VLOOKUP(Sales_Transactions[[#This Row],[Order ID]],Returned_Items[#All],2,FALSE),"Not Returned")</f>
        <v>Not Returned</v>
      </c>
    </row>
    <row r="4823" spans="1:34" x14ac:dyDescent="0.25">
      <c r="A4823">
        <v>46055</v>
      </c>
      <c r="C4823" t="s">
        <v>1963</v>
      </c>
      <c r="D4823" s="2" t="str">
        <f>TEXT(MID(Sales_Transactions[[#This Row],[Order Date]],2,5),"d/m/yyy")</f>
        <v>2/6/2012</v>
      </c>
      <c r="E4823" s="2" t="str">
        <f>TEXT(MID(Sales_Transactions[[#This Row],[Order Date]],2,5),"d")</f>
        <v>2</v>
      </c>
      <c r="F4823" s="2" t="str">
        <f>TEXT(MID(Sales_Transactions[[#This Row],[Order Date]],2,5),"m")</f>
        <v>6</v>
      </c>
      <c r="G4823" s="2" t="str">
        <f>TEXT(MID(Sales_Transactions[[#This Row],[Order Date]],2,5),"yyy")</f>
        <v>2012</v>
      </c>
      <c r="H4823" s="2" t="str">
        <f>TEXT(MID(Sales_Transactions[[#This Row],[Order Date]],2,5),"yyy/m")</f>
        <v>2012/6</v>
      </c>
      <c r="I4823" t="s">
        <v>78</v>
      </c>
      <c r="J4823">
        <f t="shared" si="450"/>
        <v>3</v>
      </c>
      <c r="K4823" s="2">
        <v>25</v>
      </c>
      <c r="L4823" s="3">
        <v>1291.2</v>
      </c>
      <c r="M4823" s="4">
        <v>0.04</v>
      </c>
      <c r="N4823" s="5" t="s">
        <v>23</v>
      </c>
      <c r="O4823" s="3">
        <v>-5.6</v>
      </c>
      <c r="P4823" s="3">
        <v>50.98</v>
      </c>
      <c r="Q4823" s="3">
        <v>6.5</v>
      </c>
      <c r="R4823" s="5" t="s">
        <v>1528</v>
      </c>
      <c r="S4823" s="5" t="s">
        <v>2770</v>
      </c>
      <c r="T4823" s="5" t="str">
        <f t="shared" si="451"/>
        <v>Marc Crier</v>
      </c>
      <c r="U4823" t="s">
        <v>1143</v>
      </c>
      <c r="V4823" s="5" t="s">
        <v>37</v>
      </c>
      <c r="W4823" s="5" t="s">
        <v>48</v>
      </c>
      <c r="X4823" s="5" t="s">
        <v>87</v>
      </c>
      <c r="Y4823" s="5" t="s">
        <v>280</v>
      </c>
      <c r="Z4823" s="5" t="s">
        <v>43</v>
      </c>
      <c r="AA4823" s="4">
        <v>0.73</v>
      </c>
      <c r="AB4823" s="1">
        <v>41064</v>
      </c>
      <c r="AC4823" s="1">
        <v>31042</v>
      </c>
      <c r="AD4823">
        <f t="shared" si="452"/>
        <v>2</v>
      </c>
      <c r="AE4823">
        <f t="shared" ca="1" si="453"/>
        <v>39</v>
      </c>
      <c r="AF4823" t="str">
        <f t="shared" ca="1" si="454"/>
        <v>18-64</v>
      </c>
      <c r="AG4823" s="3">
        <f t="shared" si="455"/>
        <v>2.2983843199999998</v>
      </c>
      <c r="AH4823" t="str">
        <f>_xlfn.IFNA(VLOOKUP(Sales_Transactions[[#This Row],[Order ID]],Returned_Items[#All],2,FALSE),"Not Returned")</f>
        <v>Not Returned</v>
      </c>
    </row>
    <row r="4824" spans="1:34" x14ac:dyDescent="0.25">
      <c r="A4824">
        <v>46624</v>
      </c>
      <c r="C4824" t="s">
        <v>3201</v>
      </c>
      <c r="D4824" s="2" t="str">
        <f>TEXT(MID(Sales_Transactions[[#This Row],[Order Date]],2,5),"d/m/yyy")</f>
        <v>26/4/2010</v>
      </c>
      <c r="E4824" s="2" t="str">
        <f>TEXT(MID(Sales_Transactions[[#This Row],[Order Date]],2,5),"d")</f>
        <v>26</v>
      </c>
      <c r="F4824" s="2" t="str">
        <f>TEXT(MID(Sales_Transactions[[#This Row],[Order Date]],2,5),"m")</f>
        <v>4</v>
      </c>
      <c r="G4824" s="2" t="str">
        <f>TEXT(MID(Sales_Transactions[[#This Row],[Order Date]],2,5),"yyy")</f>
        <v>2010</v>
      </c>
      <c r="H4824" s="2" t="str">
        <f>TEXT(MID(Sales_Transactions[[#This Row],[Order Date]],2,5),"yyy/m")</f>
        <v>2010/4</v>
      </c>
      <c r="I4824" t="s">
        <v>52</v>
      </c>
      <c r="J4824">
        <f t="shared" si="450"/>
        <v>1</v>
      </c>
      <c r="K4824" s="2">
        <v>28</v>
      </c>
      <c r="L4824" s="3">
        <v>110.2</v>
      </c>
      <c r="M4824" s="4">
        <v>7.0000000000000007E-2</v>
      </c>
      <c r="N4824" s="5" t="s">
        <v>23</v>
      </c>
      <c r="O4824" s="3">
        <v>42.84</v>
      </c>
      <c r="P4824" s="3">
        <v>4.13</v>
      </c>
      <c r="Q4824" s="3">
        <v>0.5</v>
      </c>
      <c r="R4824" s="5" t="s">
        <v>2611</v>
      </c>
      <c r="S4824" s="5" t="s">
        <v>3234</v>
      </c>
      <c r="T4824" s="5" t="str">
        <f t="shared" si="451"/>
        <v>Keith Dawkins</v>
      </c>
      <c r="U4824" t="s">
        <v>1143</v>
      </c>
      <c r="V4824" s="5" t="s">
        <v>74</v>
      </c>
      <c r="W4824" s="5" t="s">
        <v>28</v>
      </c>
      <c r="X4824" s="5" t="s">
        <v>115</v>
      </c>
      <c r="Y4824" s="5" t="s">
        <v>275</v>
      </c>
      <c r="Z4824" s="5" t="s">
        <v>43</v>
      </c>
      <c r="AA4824" s="4">
        <v>0.39</v>
      </c>
      <c r="AB4824" s="1">
        <v>40295</v>
      </c>
      <c r="AC4824" s="1">
        <v>15633</v>
      </c>
      <c r="AD4824">
        <f t="shared" si="452"/>
        <v>1</v>
      </c>
      <c r="AE4824">
        <f t="shared" ca="1" si="453"/>
        <v>81</v>
      </c>
      <c r="AF4824" t="str">
        <f t="shared" ca="1" si="454"/>
        <v>Over 65</v>
      </c>
      <c r="AG4824" s="3">
        <f t="shared" si="455"/>
        <v>0.16525389285714284</v>
      </c>
      <c r="AH4824" t="str">
        <f>_xlfn.IFNA(VLOOKUP(Sales_Transactions[[#This Row],[Order ID]],Returned_Items[#All],2,FALSE),"Not Returned")</f>
        <v>Not Returned</v>
      </c>
    </row>
    <row r="4825" spans="1:34" x14ac:dyDescent="0.25">
      <c r="A4825">
        <v>46624</v>
      </c>
      <c r="C4825" t="s">
        <v>3201</v>
      </c>
      <c r="D4825" s="2" t="str">
        <f>TEXT(MID(Sales_Transactions[[#This Row],[Order Date]],2,5),"d/m/yyy")</f>
        <v>26/4/2010</v>
      </c>
      <c r="E4825" s="2" t="str">
        <f>TEXT(MID(Sales_Transactions[[#This Row],[Order Date]],2,5),"d")</f>
        <v>26</v>
      </c>
      <c r="F4825" s="2" t="str">
        <f>TEXT(MID(Sales_Transactions[[#This Row],[Order Date]],2,5),"m")</f>
        <v>4</v>
      </c>
      <c r="G4825" s="2" t="str">
        <f>TEXT(MID(Sales_Transactions[[#This Row],[Order Date]],2,5),"yyy")</f>
        <v>2010</v>
      </c>
      <c r="H4825" s="2" t="str">
        <f>TEXT(MID(Sales_Transactions[[#This Row],[Order Date]],2,5),"yyy/m")</f>
        <v>2010/4</v>
      </c>
      <c r="I4825" t="s">
        <v>52</v>
      </c>
      <c r="J4825">
        <f t="shared" si="450"/>
        <v>1</v>
      </c>
      <c r="K4825" s="2">
        <v>12</v>
      </c>
      <c r="L4825" s="3">
        <v>54.86</v>
      </c>
      <c r="M4825" s="4">
        <v>0.09</v>
      </c>
      <c r="N4825" s="5" t="s">
        <v>23</v>
      </c>
      <c r="O4825" s="3">
        <v>-50.6</v>
      </c>
      <c r="P4825" s="3">
        <v>4.28</v>
      </c>
      <c r="Q4825" s="3">
        <v>6.72</v>
      </c>
      <c r="R4825" s="5" t="s">
        <v>2611</v>
      </c>
      <c r="S4825" s="5" t="s">
        <v>3234</v>
      </c>
      <c r="T4825" s="5" t="str">
        <f t="shared" si="451"/>
        <v>Keith Dawkins</v>
      </c>
      <c r="U4825" t="s">
        <v>1143</v>
      </c>
      <c r="V4825" s="5" t="s">
        <v>74</v>
      </c>
      <c r="W4825" s="5" t="s">
        <v>28</v>
      </c>
      <c r="X4825" s="5" t="s">
        <v>75</v>
      </c>
      <c r="Y4825" s="5" t="s">
        <v>1777</v>
      </c>
      <c r="Z4825" s="5" t="s">
        <v>43</v>
      </c>
      <c r="AA4825" s="4">
        <v>0.4</v>
      </c>
      <c r="AB4825" s="1">
        <v>40296</v>
      </c>
      <c r="AC4825" s="1">
        <v>15608</v>
      </c>
      <c r="AD4825">
        <f t="shared" si="452"/>
        <v>2</v>
      </c>
      <c r="AE4825">
        <f t="shared" ca="1" si="453"/>
        <v>81</v>
      </c>
      <c r="AF4825" t="str">
        <f t="shared" ca="1" si="454"/>
        <v>Over 65</v>
      </c>
      <c r="AG4825" s="3">
        <f t="shared" si="455"/>
        <v>0.91634566666666661</v>
      </c>
      <c r="AH4825" t="str">
        <f>_xlfn.IFNA(VLOOKUP(Sales_Transactions[[#This Row],[Order ID]],Returned_Items[#All],2,FALSE),"Not Returned")</f>
        <v>Not Returned</v>
      </c>
    </row>
    <row r="4826" spans="1:34" x14ac:dyDescent="0.25">
      <c r="A4826">
        <v>47079</v>
      </c>
      <c r="C4826" t="s">
        <v>797</v>
      </c>
      <c r="D4826" s="2" t="str">
        <f>TEXT(MID(Sales_Transactions[[#This Row],[Order Date]],2,5),"d/m/yyy")</f>
        <v>16/12/2011</v>
      </c>
      <c r="E4826" s="2" t="str">
        <f>TEXT(MID(Sales_Transactions[[#This Row],[Order Date]],2,5),"d")</f>
        <v>16</v>
      </c>
      <c r="F4826" s="2" t="str">
        <f>TEXT(MID(Sales_Transactions[[#This Row],[Order Date]],2,5),"m")</f>
        <v>12</v>
      </c>
      <c r="G4826" s="2" t="str">
        <f>TEXT(MID(Sales_Transactions[[#This Row],[Order Date]],2,5),"yyy")</f>
        <v>2011</v>
      </c>
      <c r="H4826" s="2" t="str">
        <f>TEXT(MID(Sales_Transactions[[#This Row],[Order Date]],2,5),"yyy/m")</f>
        <v>2011/12</v>
      </c>
      <c r="I4826" t="s">
        <v>101</v>
      </c>
      <c r="J4826">
        <f t="shared" si="450"/>
        <v>1</v>
      </c>
      <c r="K4826" s="2">
        <v>34</v>
      </c>
      <c r="L4826" s="3">
        <v>1069.8499999999999</v>
      </c>
      <c r="M4826" s="4">
        <v>7.0000000000000007E-2</v>
      </c>
      <c r="N4826" s="5" t="s">
        <v>34</v>
      </c>
      <c r="O4826" s="3">
        <v>-1179.3900000000001</v>
      </c>
      <c r="P4826" s="3">
        <v>31.76</v>
      </c>
      <c r="Q4826" s="3">
        <v>45.51</v>
      </c>
      <c r="R4826" s="5" t="s">
        <v>2245</v>
      </c>
      <c r="S4826" s="5" t="s">
        <v>903</v>
      </c>
      <c r="T4826" s="5" t="str">
        <f t="shared" si="451"/>
        <v>Ed Braxton</v>
      </c>
      <c r="U4826" t="s">
        <v>1143</v>
      </c>
      <c r="V4826" s="5" t="s">
        <v>74</v>
      </c>
      <c r="W4826" s="5" t="s">
        <v>57</v>
      </c>
      <c r="X4826" s="5" t="s">
        <v>107</v>
      </c>
      <c r="Y4826" s="5" t="s">
        <v>1032</v>
      </c>
      <c r="Z4826" s="5" t="s">
        <v>106</v>
      </c>
      <c r="AA4826" s="4">
        <v>0.65</v>
      </c>
      <c r="AB4826" s="1">
        <v>40895</v>
      </c>
      <c r="AC4826" s="1">
        <v>29739</v>
      </c>
      <c r="AD4826">
        <f t="shared" si="452"/>
        <v>2</v>
      </c>
      <c r="AE4826">
        <f t="shared" ca="1" si="453"/>
        <v>43</v>
      </c>
      <c r="AF4826" t="str">
        <f t="shared" ca="1" si="454"/>
        <v>18-64</v>
      </c>
      <c r="AG4826" s="3">
        <f t="shared" si="455"/>
        <v>2.2719931764705885</v>
      </c>
      <c r="AH4826" t="str">
        <f>_xlfn.IFNA(VLOOKUP(Sales_Transactions[[#This Row],[Order ID]],Returned_Items[#All],2,FALSE),"Not Returned")</f>
        <v>Returned</v>
      </c>
    </row>
    <row r="4827" spans="1:34" x14ac:dyDescent="0.25">
      <c r="A4827">
        <v>47494</v>
      </c>
      <c r="C4827" t="s">
        <v>1071</v>
      </c>
      <c r="D4827" s="2" t="str">
        <f>TEXT(MID(Sales_Transactions[[#This Row],[Order Date]],2,5),"d/m/yyy")</f>
        <v>1/7/2009</v>
      </c>
      <c r="E4827" s="2" t="str">
        <f>TEXT(MID(Sales_Transactions[[#This Row],[Order Date]],2,5),"d")</f>
        <v>1</v>
      </c>
      <c r="F4827" s="2" t="str">
        <f>TEXT(MID(Sales_Transactions[[#This Row],[Order Date]],2,5),"m")</f>
        <v>7</v>
      </c>
      <c r="G4827" s="2" t="str">
        <f>TEXT(MID(Sales_Transactions[[#This Row],[Order Date]],2,5),"yyy")</f>
        <v>2009</v>
      </c>
      <c r="H4827" s="2" t="str">
        <f>TEXT(MID(Sales_Transactions[[#This Row],[Order Date]],2,5),"yyy/m")</f>
        <v>2009/7</v>
      </c>
      <c r="I4827" t="s">
        <v>33</v>
      </c>
      <c r="J4827">
        <f t="shared" si="450"/>
        <v>4</v>
      </c>
      <c r="K4827" s="2">
        <v>42</v>
      </c>
      <c r="L4827" s="3">
        <v>1967.83</v>
      </c>
      <c r="M4827" s="4">
        <v>0.04</v>
      </c>
      <c r="N4827" s="5" t="s">
        <v>23</v>
      </c>
      <c r="O4827" s="3">
        <v>659.6</v>
      </c>
      <c r="P4827" s="3">
        <v>45.19</v>
      </c>
      <c r="Q4827" s="3">
        <v>1.99</v>
      </c>
      <c r="R4827" s="5" t="s">
        <v>1528</v>
      </c>
      <c r="S4827" s="5" t="s">
        <v>2770</v>
      </c>
      <c r="T4827" s="5" t="str">
        <f t="shared" si="451"/>
        <v>Marc Crier</v>
      </c>
      <c r="U4827" t="s">
        <v>1143</v>
      </c>
      <c r="V4827" s="5" t="s">
        <v>37</v>
      </c>
      <c r="W4827" s="5" t="s">
        <v>48</v>
      </c>
      <c r="X4827" s="5" t="s">
        <v>87</v>
      </c>
      <c r="Y4827" s="5" t="s">
        <v>620</v>
      </c>
      <c r="Z4827" s="5" t="s">
        <v>60</v>
      </c>
      <c r="AA4827" s="4">
        <v>0.55000000000000004</v>
      </c>
      <c r="AB4827" s="1">
        <v>39996</v>
      </c>
      <c r="AC4827" s="1">
        <v>29376</v>
      </c>
      <c r="AD4827">
        <f t="shared" si="452"/>
        <v>1</v>
      </c>
      <c r="AE4827">
        <f t="shared" ca="1" si="453"/>
        <v>44</v>
      </c>
      <c r="AF4827" t="str">
        <f t="shared" ca="1" si="454"/>
        <v>18-64</v>
      </c>
      <c r="AG4827" s="3">
        <f t="shared" si="455"/>
        <v>1.1229029523809524</v>
      </c>
      <c r="AH4827" t="str">
        <f>_xlfn.IFNA(VLOOKUP(Sales_Transactions[[#This Row],[Order ID]],Returned_Items[#All],2,FALSE),"Not Returned")</f>
        <v>Returned</v>
      </c>
    </row>
    <row r="4828" spans="1:34" x14ac:dyDescent="0.25">
      <c r="A4828">
        <v>47494</v>
      </c>
      <c r="C4828" t="s">
        <v>1071</v>
      </c>
      <c r="D4828" s="2" t="str">
        <f>TEXT(MID(Sales_Transactions[[#This Row],[Order Date]],2,5),"d/m/yyy")</f>
        <v>1/7/2009</v>
      </c>
      <c r="E4828" s="2" t="str">
        <f>TEXT(MID(Sales_Transactions[[#This Row],[Order Date]],2,5),"d")</f>
        <v>1</v>
      </c>
      <c r="F4828" s="2" t="str">
        <f>TEXT(MID(Sales_Transactions[[#This Row],[Order Date]],2,5),"m")</f>
        <v>7</v>
      </c>
      <c r="G4828" s="2" t="str">
        <f>TEXT(MID(Sales_Transactions[[#This Row],[Order Date]],2,5),"yyy")</f>
        <v>2009</v>
      </c>
      <c r="H4828" s="2" t="str">
        <f>TEXT(MID(Sales_Transactions[[#This Row],[Order Date]],2,5),"yyy/m")</f>
        <v>2009/7</v>
      </c>
      <c r="I4828" t="s">
        <v>33</v>
      </c>
      <c r="J4828">
        <f t="shared" si="450"/>
        <v>4</v>
      </c>
      <c r="K4828" s="2">
        <v>9</v>
      </c>
      <c r="L4828" s="3">
        <v>52.59</v>
      </c>
      <c r="M4828" s="4">
        <v>0.03</v>
      </c>
      <c r="N4828" s="5" t="s">
        <v>23</v>
      </c>
      <c r="O4828" s="3">
        <v>-28.14</v>
      </c>
      <c r="P4828" s="3">
        <v>4.9800000000000004</v>
      </c>
      <c r="Q4828" s="3">
        <v>6.07</v>
      </c>
      <c r="R4828" s="5" t="s">
        <v>1528</v>
      </c>
      <c r="S4828" s="5" t="s">
        <v>2770</v>
      </c>
      <c r="T4828" s="5" t="str">
        <f t="shared" si="451"/>
        <v>Marc Crier</v>
      </c>
      <c r="U4828" t="s">
        <v>1143</v>
      </c>
      <c r="V4828" s="5" t="s">
        <v>37</v>
      </c>
      <c r="W4828" s="5" t="s">
        <v>28</v>
      </c>
      <c r="X4828" s="5" t="s">
        <v>75</v>
      </c>
      <c r="Y4828" s="5" t="s">
        <v>570</v>
      </c>
      <c r="Z4828" s="5" t="s">
        <v>43</v>
      </c>
      <c r="AA4828" s="4">
        <v>0.36</v>
      </c>
      <c r="AB4828" s="1">
        <v>39995</v>
      </c>
      <c r="AC4828" s="1">
        <v>30325</v>
      </c>
      <c r="AD4828">
        <f t="shared" si="452"/>
        <v>0</v>
      </c>
      <c r="AE4828">
        <f t="shared" ca="1" si="453"/>
        <v>41</v>
      </c>
      <c r="AF4828" t="str">
        <f t="shared" ca="1" si="454"/>
        <v>18-64</v>
      </c>
      <c r="AG4828" s="3">
        <f t="shared" si="455"/>
        <v>1.2276117777777777</v>
      </c>
      <c r="AH4828" t="str">
        <f>_xlfn.IFNA(VLOOKUP(Sales_Transactions[[#This Row],[Order ID]],Returned_Items[#All],2,FALSE),"Not Returned")</f>
        <v>Returned</v>
      </c>
    </row>
    <row r="4829" spans="1:34" x14ac:dyDescent="0.25">
      <c r="A4829">
        <v>47622</v>
      </c>
      <c r="C4829" t="s">
        <v>729</v>
      </c>
      <c r="D4829" s="2" t="str">
        <f>TEXT(MID(Sales_Transactions[[#This Row],[Order Date]],2,5),"d/m/yyy")</f>
        <v>12/9/2012</v>
      </c>
      <c r="E4829" s="2" t="str">
        <f>TEXT(MID(Sales_Transactions[[#This Row],[Order Date]],2,5),"d")</f>
        <v>12</v>
      </c>
      <c r="F4829" s="2" t="str">
        <f>TEXT(MID(Sales_Transactions[[#This Row],[Order Date]],2,5),"m")</f>
        <v>9</v>
      </c>
      <c r="G4829" s="2" t="str">
        <f>TEXT(MID(Sales_Transactions[[#This Row],[Order Date]],2,5),"yyy")</f>
        <v>2012</v>
      </c>
      <c r="H4829" s="2" t="str">
        <f>TEXT(MID(Sales_Transactions[[#This Row],[Order Date]],2,5),"yyy/m")</f>
        <v>2012/9</v>
      </c>
      <c r="I4829" t="s">
        <v>52</v>
      </c>
      <c r="J4829">
        <f t="shared" si="450"/>
        <v>1</v>
      </c>
      <c r="K4829" s="2">
        <v>41</v>
      </c>
      <c r="L4829" s="3">
        <v>8188.19</v>
      </c>
      <c r="M4829" s="4">
        <v>0.05</v>
      </c>
      <c r="N4829" s="5" t="s">
        <v>23</v>
      </c>
      <c r="O4829" s="3">
        <v>3702</v>
      </c>
      <c r="P4829" s="3">
        <v>204.1</v>
      </c>
      <c r="Q4829" s="3">
        <v>13.99</v>
      </c>
      <c r="R4829" s="5" t="s">
        <v>3029</v>
      </c>
      <c r="S4829" s="5" t="s">
        <v>1396</v>
      </c>
      <c r="T4829" s="5" t="str">
        <f t="shared" si="451"/>
        <v>Lindsay Williams</v>
      </c>
      <c r="U4829" t="s">
        <v>1143</v>
      </c>
      <c r="V4829" s="5" t="s">
        <v>47</v>
      </c>
      <c r="W4829" s="5" t="s">
        <v>48</v>
      </c>
      <c r="X4829" s="5" t="s">
        <v>324</v>
      </c>
      <c r="Y4829" s="5" t="s">
        <v>782</v>
      </c>
      <c r="Z4829" s="5" t="s">
        <v>56</v>
      </c>
      <c r="AA4829" s="4">
        <v>0.37</v>
      </c>
      <c r="AB4829" s="1">
        <v>41165</v>
      </c>
      <c r="AC4829" s="1">
        <v>30443</v>
      </c>
      <c r="AD4829">
        <f t="shared" si="452"/>
        <v>1</v>
      </c>
      <c r="AE4829">
        <f t="shared" ca="1" si="453"/>
        <v>41</v>
      </c>
      <c r="AF4829" t="str">
        <f t="shared" ca="1" si="454"/>
        <v>18-64</v>
      </c>
      <c r="AG4829" s="3">
        <f t="shared" si="455"/>
        <v>5.3167792682926835</v>
      </c>
      <c r="AH4829" t="str">
        <f>_xlfn.IFNA(VLOOKUP(Sales_Transactions[[#This Row],[Order ID]],Returned_Items[#All],2,FALSE),"Not Returned")</f>
        <v>Not Returned</v>
      </c>
    </row>
    <row r="4830" spans="1:34" x14ac:dyDescent="0.25">
      <c r="A4830">
        <v>47938</v>
      </c>
      <c r="C4830" t="s">
        <v>1000</v>
      </c>
      <c r="D4830" s="2" t="str">
        <f>TEXT(MID(Sales_Transactions[[#This Row],[Order Date]],2,5),"d/m/yyy")</f>
        <v>24/6/2009</v>
      </c>
      <c r="E4830" s="2" t="str">
        <f>TEXT(MID(Sales_Transactions[[#This Row],[Order Date]],2,5),"d")</f>
        <v>24</v>
      </c>
      <c r="F4830" s="2" t="str">
        <f>TEXT(MID(Sales_Transactions[[#This Row],[Order Date]],2,5),"m")</f>
        <v>6</v>
      </c>
      <c r="G4830" s="2" t="str">
        <f>TEXT(MID(Sales_Transactions[[#This Row],[Order Date]],2,5),"yyy")</f>
        <v>2009</v>
      </c>
      <c r="H4830" s="2" t="str">
        <f>TEXT(MID(Sales_Transactions[[#This Row],[Order Date]],2,5),"yyy/m")</f>
        <v>2009/6</v>
      </c>
      <c r="I4830" t="s">
        <v>22</v>
      </c>
      <c r="J4830">
        <f t="shared" si="450"/>
        <v>2</v>
      </c>
      <c r="K4830" s="2">
        <v>17</v>
      </c>
      <c r="L4830" s="3">
        <v>283.65350000000001</v>
      </c>
      <c r="M4830" s="4">
        <v>0.09</v>
      </c>
      <c r="N4830" s="5" t="s">
        <v>23</v>
      </c>
      <c r="O4830" s="3">
        <v>-113.05</v>
      </c>
      <c r="P4830" s="3">
        <v>20.99</v>
      </c>
      <c r="Q4830" s="3">
        <v>2.5</v>
      </c>
      <c r="R4830" s="5" t="s">
        <v>3029</v>
      </c>
      <c r="S4830" s="5" t="s">
        <v>1396</v>
      </c>
      <c r="T4830" s="5" t="str">
        <f t="shared" si="451"/>
        <v>Lindsay Williams</v>
      </c>
      <c r="U4830" t="s">
        <v>1143</v>
      </c>
      <c r="V4830" s="5" t="s">
        <v>47</v>
      </c>
      <c r="W4830" s="5" t="s">
        <v>48</v>
      </c>
      <c r="X4830" s="5" t="s">
        <v>49</v>
      </c>
      <c r="Y4830" s="5" t="s">
        <v>146</v>
      </c>
      <c r="Z4830" s="5" t="s">
        <v>84</v>
      </c>
      <c r="AA4830" s="4">
        <v>0.81</v>
      </c>
      <c r="AB4830" s="1">
        <v>39995</v>
      </c>
      <c r="AC4830" s="1">
        <v>16031</v>
      </c>
      <c r="AD4830">
        <f t="shared" si="452"/>
        <v>7</v>
      </c>
      <c r="AE4830">
        <f t="shared" ca="1" si="453"/>
        <v>80</v>
      </c>
      <c r="AF4830" t="str">
        <f t="shared" ca="1" si="454"/>
        <v>Over 65</v>
      </c>
      <c r="AG4830" s="3">
        <f t="shared" si="455"/>
        <v>1.3806534705882352</v>
      </c>
      <c r="AH4830" t="str">
        <f>_xlfn.IFNA(VLOOKUP(Sales_Transactions[[#This Row],[Order ID]],Returned_Items[#All],2,FALSE),"Not Returned")</f>
        <v>Not Returned</v>
      </c>
    </row>
    <row r="4831" spans="1:34" x14ac:dyDescent="0.25">
      <c r="A4831">
        <v>48032</v>
      </c>
      <c r="C4831" t="s">
        <v>484</v>
      </c>
      <c r="D4831" s="2" t="str">
        <f>TEXT(MID(Sales_Transactions[[#This Row],[Order Date]],2,5),"d/m/yyy")</f>
        <v>26/8/2010</v>
      </c>
      <c r="E4831" s="2" t="str">
        <f>TEXT(MID(Sales_Transactions[[#This Row],[Order Date]],2,5),"d")</f>
        <v>26</v>
      </c>
      <c r="F4831" s="2" t="str">
        <f>TEXT(MID(Sales_Transactions[[#This Row],[Order Date]],2,5),"m")</f>
        <v>8</v>
      </c>
      <c r="G4831" s="2" t="str">
        <f>TEXT(MID(Sales_Transactions[[#This Row],[Order Date]],2,5),"yyy")</f>
        <v>2010</v>
      </c>
      <c r="H4831" s="2" t="str">
        <f>TEXT(MID(Sales_Transactions[[#This Row],[Order Date]],2,5),"yyy/m")</f>
        <v>2010/8</v>
      </c>
      <c r="I4831" t="s">
        <v>33</v>
      </c>
      <c r="J4831">
        <f t="shared" si="450"/>
        <v>4</v>
      </c>
      <c r="K4831" s="2">
        <v>42</v>
      </c>
      <c r="L4831" s="3">
        <v>309.17</v>
      </c>
      <c r="M4831" s="4">
        <v>0.09</v>
      </c>
      <c r="N4831" s="5" t="s">
        <v>23</v>
      </c>
      <c r="O4831" s="3">
        <v>-283.31</v>
      </c>
      <c r="P4831" s="3">
        <v>7.77</v>
      </c>
      <c r="Q4831" s="3">
        <v>9.23</v>
      </c>
      <c r="R4831" s="5" t="s">
        <v>1594</v>
      </c>
      <c r="S4831" s="5" t="s">
        <v>2630</v>
      </c>
      <c r="T4831" s="5" t="str">
        <f t="shared" si="451"/>
        <v>John Lee</v>
      </c>
      <c r="U4831" t="s">
        <v>1143</v>
      </c>
      <c r="V4831" s="5" t="s">
        <v>47</v>
      </c>
      <c r="W4831" s="5" t="s">
        <v>28</v>
      </c>
      <c r="X4831" s="5" t="s">
        <v>38</v>
      </c>
      <c r="Y4831" s="5" t="s">
        <v>2486</v>
      </c>
      <c r="Z4831" s="5" t="s">
        <v>43</v>
      </c>
      <c r="AA4831" s="4">
        <v>0.57999999999999996</v>
      </c>
      <c r="AB4831" s="1">
        <v>40417</v>
      </c>
      <c r="AC4831" s="1">
        <v>15843</v>
      </c>
      <c r="AD4831">
        <f t="shared" si="452"/>
        <v>1</v>
      </c>
      <c r="AE4831">
        <f t="shared" ca="1" si="453"/>
        <v>81</v>
      </c>
      <c r="AF4831" t="str">
        <f t="shared" ca="1" si="454"/>
        <v>Over 65</v>
      </c>
      <c r="AG4831" s="3">
        <f t="shared" si="455"/>
        <v>0.40459540476190475</v>
      </c>
      <c r="AH4831" t="str">
        <f>_xlfn.IFNA(VLOOKUP(Sales_Transactions[[#This Row],[Order ID]],Returned_Items[#All],2,FALSE),"Not Returned")</f>
        <v>Not Returned</v>
      </c>
    </row>
    <row r="4832" spans="1:34" x14ac:dyDescent="0.25">
      <c r="A4832">
        <v>48032</v>
      </c>
      <c r="C4832" t="s">
        <v>484</v>
      </c>
      <c r="D4832" s="2" t="str">
        <f>TEXT(MID(Sales_Transactions[[#This Row],[Order Date]],2,5),"d/m/yyy")</f>
        <v>26/8/2010</v>
      </c>
      <c r="E4832" s="2" t="str">
        <f>TEXT(MID(Sales_Transactions[[#This Row],[Order Date]],2,5),"d")</f>
        <v>26</v>
      </c>
      <c r="F4832" s="2" t="str">
        <f>TEXT(MID(Sales_Transactions[[#This Row],[Order Date]],2,5),"m")</f>
        <v>8</v>
      </c>
      <c r="G4832" s="2" t="str">
        <f>TEXT(MID(Sales_Transactions[[#This Row],[Order Date]],2,5),"yyy")</f>
        <v>2010</v>
      </c>
      <c r="H4832" s="2" t="str">
        <f>TEXT(MID(Sales_Transactions[[#This Row],[Order Date]],2,5),"yyy/m")</f>
        <v>2010/8</v>
      </c>
      <c r="I4832" t="s">
        <v>33</v>
      </c>
      <c r="J4832">
        <f t="shared" si="450"/>
        <v>4</v>
      </c>
      <c r="K4832" s="2">
        <v>29</v>
      </c>
      <c r="L4832" s="3">
        <v>412.86</v>
      </c>
      <c r="M4832" s="4">
        <v>7.0000000000000007E-2</v>
      </c>
      <c r="N4832" s="5" t="s">
        <v>23</v>
      </c>
      <c r="O4832" s="3">
        <v>-104.43</v>
      </c>
      <c r="P4832" s="3">
        <v>15.14</v>
      </c>
      <c r="Q4832" s="3">
        <v>4.53</v>
      </c>
      <c r="R4832" s="5" t="s">
        <v>1594</v>
      </c>
      <c r="S4832" s="5" t="s">
        <v>2630</v>
      </c>
      <c r="T4832" s="5" t="str">
        <f t="shared" si="451"/>
        <v>John Lee</v>
      </c>
      <c r="U4832" t="s">
        <v>1143</v>
      </c>
      <c r="V4832" s="5" t="s">
        <v>47</v>
      </c>
      <c r="W4832" s="5" t="s">
        <v>28</v>
      </c>
      <c r="X4832" s="5" t="s">
        <v>29</v>
      </c>
      <c r="Y4832" s="5" t="s">
        <v>1228</v>
      </c>
      <c r="Z4832" s="5" t="s">
        <v>43</v>
      </c>
      <c r="AA4832" s="4">
        <v>0.81</v>
      </c>
      <c r="AB4832" s="1">
        <v>40417</v>
      </c>
      <c r="AC4832" s="1">
        <v>16116</v>
      </c>
      <c r="AD4832">
        <f t="shared" si="452"/>
        <v>1</v>
      </c>
      <c r="AE4832">
        <f t="shared" ca="1" si="453"/>
        <v>80</v>
      </c>
      <c r="AF4832" t="str">
        <f t="shared" ca="1" si="454"/>
        <v>Over 65</v>
      </c>
      <c r="AG4832" s="3">
        <f t="shared" si="455"/>
        <v>0.67791041379310346</v>
      </c>
      <c r="AH4832" t="str">
        <f>_xlfn.IFNA(VLOOKUP(Sales_Transactions[[#This Row],[Order ID]],Returned_Items[#All],2,FALSE),"Not Returned")</f>
        <v>Not Returned</v>
      </c>
    </row>
    <row r="4833" spans="1:34" x14ac:dyDescent="0.25">
      <c r="A4833">
        <v>49062</v>
      </c>
      <c r="C4833" t="s">
        <v>845</v>
      </c>
      <c r="D4833" s="2" t="str">
        <f>TEXT(MID(Sales_Transactions[[#This Row],[Order Date]],2,5),"d/m/yyy")</f>
        <v>11/4/2012</v>
      </c>
      <c r="E4833" s="2" t="str">
        <f>TEXT(MID(Sales_Transactions[[#This Row],[Order Date]],2,5),"d")</f>
        <v>11</v>
      </c>
      <c r="F4833" s="2" t="str">
        <f>TEXT(MID(Sales_Transactions[[#This Row],[Order Date]],2,5),"m")</f>
        <v>4</v>
      </c>
      <c r="G4833" s="2" t="str">
        <f>TEXT(MID(Sales_Transactions[[#This Row],[Order Date]],2,5),"yyy")</f>
        <v>2012</v>
      </c>
      <c r="H4833" s="2" t="str">
        <f>TEXT(MID(Sales_Transactions[[#This Row],[Order Date]],2,5),"yyy/m")</f>
        <v>2012/4</v>
      </c>
      <c r="I4833" t="s">
        <v>22</v>
      </c>
      <c r="J4833">
        <f t="shared" si="450"/>
        <v>2</v>
      </c>
      <c r="K4833" s="2">
        <v>33</v>
      </c>
      <c r="L4833" s="3">
        <v>103.32</v>
      </c>
      <c r="M4833" s="4">
        <v>0</v>
      </c>
      <c r="N4833" s="5" t="s">
        <v>23</v>
      </c>
      <c r="O4833" s="3">
        <v>-25.68</v>
      </c>
      <c r="P4833" s="3">
        <v>2.98</v>
      </c>
      <c r="Q4833" s="3">
        <v>2.0299999999999998</v>
      </c>
      <c r="R4833" s="5" t="s">
        <v>2245</v>
      </c>
      <c r="S4833" s="5" t="s">
        <v>903</v>
      </c>
      <c r="T4833" s="5" t="str">
        <f t="shared" si="451"/>
        <v>Ed Braxton</v>
      </c>
      <c r="U4833" t="s">
        <v>1143</v>
      </c>
      <c r="V4833" s="5" t="s">
        <v>74</v>
      </c>
      <c r="W4833" s="5" t="s">
        <v>28</v>
      </c>
      <c r="X4833" s="5" t="s">
        <v>124</v>
      </c>
      <c r="Y4833" s="5" t="s">
        <v>3133</v>
      </c>
      <c r="Z4833" s="5" t="s">
        <v>84</v>
      </c>
      <c r="AA4833" s="4">
        <v>0.56999999999999995</v>
      </c>
      <c r="AB4833" s="1">
        <v>41017</v>
      </c>
      <c r="AC4833" s="1">
        <v>16116</v>
      </c>
      <c r="AD4833">
        <f t="shared" si="452"/>
        <v>7</v>
      </c>
      <c r="AE4833">
        <f t="shared" ca="1" si="453"/>
        <v>80</v>
      </c>
      <c r="AF4833" t="str">
        <f t="shared" ca="1" si="454"/>
        <v>Over 65</v>
      </c>
      <c r="AG4833" s="3">
        <f t="shared" si="455"/>
        <v>0.15181818181818182</v>
      </c>
      <c r="AH4833" t="str">
        <f>_xlfn.IFNA(VLOOKUP(Sales_Transactions[[#This Row],[Order ID]],Returned_Items[#All],2,FALSE),"Not Returned")</f>
        <v>Not Returned</v>
      </c>
    </row>
    <row r="4834" spans="1:34" x14ac:dyDescent="0.25">
      <c r="A4834">
        <v>49541</v>
      </c>
      <c r="C4834" t="s">
        <v>628</v>
      </c>
      <c r="D4834" s="2" t="str">
        <f>TEXT(MID(Sales_Transactions[[#This Row],[Order Date]],2,5),"d/m/yyy")</f>
        <v>16/1/2009</v>
      </c>
      <c r="E4834" s="2" t="str">
        <f>TEXT(MID(Sales_Transactions[[#This Row],[Order Date]],2,5),"d")</f>
        <v>16</v>
      </c>
      <c r="F4834" s="2" t="str">
        <f>TEXT(MID(Sales_Transactions[[#This Row],[Order Date]],2,5),"m")</f>
        <v>1</v>
      </c>
      <c r="G4834" s="2" t="str">
        <f>TEXT(MID(Sales_Transactions[[#This Row],[Order Date]],2,5),"yyy")</f>
        <v>2009</v>
      </c>
      <c r="H4834" s="2" t="str">
        <f>TEXT(MID(Sales_Transactions[[#This Row],[Order Date]],2,5),"yyy/m")</f>
        <v>2009/1</v>
      </c>
      <c r="I4834" t="s">
        <v>78</v>
      </c>
      <c r="J4834">
        <f t="shared" si="450"/>
        <v>3</v>
      </c>
      <c r="K4834" s="2">
        <v>35</v>
      </c>
      <c r="L4834" s="3">
        <v>503.75</v>
      </c>
      <c r="M4834" s="4">
        <v>0</v>
      </c>
      <c r="N4834" s="5" t="s">
        <v>23</v>
      </c>
      <c r="O4834" s="3">
        <v>16.46</v>
      </c>
      <c r="P4834" s="3">
        <v>13.43</v>
      </c>
      <c r="Q4834" s="3">
        <v>5.5</v>
      </c>
      <c r="R4834" s="5" t="s">
        <v>3161</v>
      </c>
      <c r="S4834" s="5" t="s">
        <v>3235</v>
      </c>
      <c r="T4834" s="5" t="str">
        <f t="shared" si="451"/>
        <v>Joe Elijah</v>
      </c>
      <c r="U4834" t="s">
        <v>1143</v>
      </c>
      <c r="V4834" s="5" t="s">
        <v>74</v>
      </c>
      <c r="W4834" s="5" t="s">
        <v>28</v>
      </c>
      <c r="X4834" s="5" t="s">
        <v>29</v>
      </c>
      <c r="Y4834" s="5" t="s">
        <v>1892</v>
      </c>
      <c r="Z4834" s="5" t="s">
        <v>43</v>
      </c>
      <c r="AA4834" s="4">
        <v>0.56999999999999995</v>
      </c>
      <c r="AB4834" s="1">
        <v>39830</v>
      </c>
      <c r="AC4834" s="1">
        <v>16531</v>
      </c>
      <c r="AD4834">
        <f t="shared" si="452"/>
        <v>1</v>
      </c>
      <c r="AE4834">
        <f t="shared" ca="1" si="453"/>
        <v>79</v>
      </c>
      <c r="AF4834" t="str">
        <f t="shared" ca="1" si="454"/>
        <v>Over 65</v>
      </c>
      <c r="AG4834" s="3">
        <f t="shared" si="455"/>
        <v>0.54085714285714281</v>
      </c>
      <c r="AH4834" t="str">
        <f>_xlfn.IFNA(VLOOKUP(Sales_Transactions[[#This Row],[Order ID]],Returned_Items[#All],2,FALSE),"Not Returned")</f>
        <v>Not Returned</v>
      </c>
    </row>
    <row r="4835" spans="1:34" x14ac:dyDescent="0.25">
      <c r="A4835">
        <v>49799</v>
      </c>
      <c r="C4835" t="s">
        <v>605</v>
      </c>
      <c r="D4835" s="2" t="str">
        <f>TEXT(MID(Sales_Transactions[[#This Row],[Order Date]],2,5),"d/m/yyy")</f>
        <v>24/8/2009</v>
      </c>
      <c r="E4835" s="2" t="str">
        <f>TEXT(MID(Sales_Transactions[[#This Row],[Order Date]],2,5),"d")</f>
        <v>24</v>
      </c>
      <c r="F4835" s="2" t="str">
        <f>TEXT(MID(Sales_Transactions[[#This Row],[Order Date]],2,5),"m")</f>
        <v>8</v>
      </c>
      <c r="G4835" s="2" t="str">
        <f>TEXT(MID(Sales_Transactions[[#This Row],[Order Date]],2,5),"yyy")</f>
        <v>2009</v>
      </c>
      <c r="H4835" s="2" t="str">
        <f>TEXT(MID(Sales_Transactions[[#This Row],[Order Date]],2,5),"yyy/m")</f>
        <v>2009/8</v>
      </c>
      <c r="I4835" t="s">
        <v>33</v>
      </c>
      <c r="J4835">
        <f t="shared" si="450"/>
        <v>4</v>
      </c>
      <c r="K4835" s="2">
        <v>4</v>
      </c>
      <c r="L4835" s="3">
        <v>1614.97</v>
      </c>
      <c r="M4835" s="4">
        <v>0.05</v>
      </c>
      <c r="N4835" s="5" t="s">
        <v>34</v>
      </c>
      <c r="O4835" s="3">
        <v>-593.15</v>
      </c>
      <c r="P4835" s="3">
        <v>376.13</v>
      </c>
      <c r="Q4835" s="3">
        <v>85.63</v>
      </c>
      <c r="R4835" s="5" t="s">
        <v>2611</v>
      </c>
      <c r="S4835" s="5" t="s">
        <v>3234</v>
      </c>
      <c r="T4835" s="5" t="str">
        <f t="shared" si="451"/>
        <v>Keith Dawkins</v>
      </c>
      <c r="U4835" t="s">
        <v>1143</v>
      </c>
      <c r="V4835" s="5" t="s">
        <v>74</v>
      </c>
      <c r="W4835" s="5" t="s">
        <v>57</v>
      </c>
      <c r="X4835" s="5" t="s">
        <v>107</v>
      </c>
      <c r="Y4835" s="5" t="s">
        <v>1234</v>
      </c>
      <c r="Z4835" s="5" t="s">
        <v>106</v>
      </c>
      <c r="AA4835" s="4">
        <v>0.74</v>
      </c>
      <c r="AB4835" s="1">
        <v>40051</v>
      </c>
      <c r="AC4835" s="1">
        <v>17250</v>
      </c>
      <c r="AD4835">
        <f t="shared" si="452"/>
        <v>2</v>
      </c>
      <c r="AE4835">
        <f t="shared" ca="1" si="453"/>
        <v>77</v>
      </c>
      <c r="AF4835" t="str">
        <f t="shared" ca="1" si="454"/>
        <v>Over 65</v>
      </c>
      <c r="AG4835" s="3">
        <f t="shared" si="455"/>
        <v>115.39298375</v>
      </c>
      <c r="AH4835" t="str">
        <f>_xlfn.IFNA(VLOOKUP(Sales_Transactions[[#This Row],[Order ID]],Returned_Items[#All],2,FALSE),"Not Returned")</f>
        <v>Not Returned</v>
      </c>
    </row>
    <row r="4836" spans="1:34" x14ac:dyDescent="0.25">
      <c r="A4836">
        <v>49799</v>
      </c>
      <c r="C4836" t="s">
        <v>605</v>
      </c>
      <c r="D4836" s="2" t="str">
        <f>TEXT(MID(Sales_Transactions[[#This Row],[Order Date]],2,5),"d/m/yyy")</f>
        <v>24/8/2009</v>
      </c>
      <c r="E4836" s="2" t="str">
        <f>TEXT(MID(Sales_Transactions[[#This Row],[Order Date]],2,5),"d")</f>
        <v>24</v>
      </c>
      <c r="F4836" s="2" t="str">
        <f>TEXT(MID(Sales_Transactions[[#This Row],[Order Date]],2,5),"m")</f>
        <v>8</v>
      </c>
      <c r="G4836" s="2" t="str">
        <f>TEXT(MID(Sales_Transactions[[#This Row],[Order Date]],2,5),"yyy")</f>
        <v>2009</v>
      </c>
      <c r="H4836" s="2" t="str">
        <f>TEXT(MID(Sales_Transactions[[#This Row],[Order Date]],2,5),"yyy/m")</f>
        <v>2009/8</v>
      </c>
      <c r="I4836" t="s">
        <v>33</v>
      </c>
      <c r="J4836">
        <f t="shared" si="450"/>
        <v>4</v>
      </c>
      <c r="K4836" s="2">
        <v>12</v>
      </c>
      <c r="L4836" s="3">
        <v>2119.0414999999998</v>
      </c>
      <c r="M4836" s="4">
        <v>0</v>
      </c>
      <c r="N4836" s="5" t="s">
        <v>23</v>
      </c>
      <c r="O4836" s="3">
        <v>-6.57</v>
      </c>
      <c r="P4836" s="3">
        <v>195.99</v>
      </c>
      <c r="Q4836" s="3">
        <v>8.99</v>
      </c>
      <c r="R4836" s="5" t="s">
        <v>2611</v>
      </c>
      <c r="S4836" s="5" t="s">
        <v>3234</v>
      </c>
      <c r="T4836" s="5" t="str">
        <f t="shared" si="451"/>
        <v>Keith Dawkins</v>
      </c>
      <c r="U4836" t="s">
        <v>1143</v>
      </c>
      <c r="V4836" s="5" t="s">
        <v>74</v>
      </c>
      <c r="W4836" s="5" t="s">
        <v>48</v>
      </c>
      <c r="X4836" s="5" t="s">
        <v>49</v>
      </c>
      <c r="Y4836" s="5" t="s">
        <v>1137</v>
      </c>
      <c r="Z4836" s="5" t="s">
        <v>43</v>
      </c>
      <c r="AA4836" s="4">
        <v>0.6</v>
      </c>
      <c r="AB4836" s="1">
        <v>40050</v>
      </c>
      <c r="AC4836" s="1">
        <v>29305</v>
      </c>
      <c r="AD4836">
        <f t="shared" si="452"/>
        <v>1</v>
      </c>
      <c r="AE4836">
        <f t="shared" ca="1" si="453"/>
        <v>44</v>
      </c>
      <c r="AF4836" t="str">
        <f t="shared" ca="1" si="454"/>
        <v>18-64</v>
      </c>
      <c r="AG4836" s="3">
        <f t="shared" si="455"/>
        <v>17.081666666666667</v>
      </c>
      <c r="AH4836" t="str">
        <f>_xlfn.IFNA(VLOOKUP(Sales_Transactions[[#This Row],[Order ID]],Returned_Items[#All],2,FALSE),"Not Returned")</f>
        <v>Not Returned</v>
      </c>
    </row>
    <row r="4837" spans="1:34" x14ac:dyDescent="0.25">
      <c r="A4837">
        <v>49828</v>
      </c>
      <c r="C4837" t="s">
        <v>2446</v>
      </c>
      <c r="D4837" s="2" t="str">
        <f>TEXT(MID(Sales_Transactions[[#This Row],[Order Date]],2,5),"d/m/yyy")</f>
        <v>30/8/2011</v>
      </c>
      <c r="E4837" s="2" t="str">
        <f>TEXT(MID(Sales_Transactions[[#This Row],[Order Date]],2,5),"d")</f>
        <v>30</v>
      </c>
      <c r="F4837" s="2" t="str">
        <f>TEXT(MID(Sales_Transactions[[#This Row],[Order Date]],2,5),"m")</f>
        <v>8</v>
      </c>
      <c r="G4837" s="2" t="str">
        <f>TEXT(MID(Sales_Transactions[[#This Row],[Order Date]],2,5),"yyy")</f>
        <v>2011</v>
      </c>
      <c r="H4837" s="2" t="str">
        <f>TEXT(MID(Sales_Transactions[[#This Row],[Order Date]],2,5),"yyy/m")</f>
        <v>2011/8</v>
      </c>
      <c r="I4837" t="s">
        <v>78</v>
      </c>
      <c r="J4837">
        <f t="shared" si="450"/>
        <v>3</v>
      </c>
      <c r="K4837" s="2">
        <v>39</v>
      </c>
      <c r="L4837" s="3">
        <v>272.39</v>
      </c>
      <c r="M4837" s="4">
        <v>0.03</v>
      </c>
      <c r="N4837" s="5" t="s">
        <v>67</v>
      </c>
      <c r="O4837" s="3">
        <v>-91.48</v>
      </c>
      <c r="P4837" s="3">
        <v>6.48</v>
      </c>
      <c r="Q4837" s="3">
        <v>6.6</v>
      </c>
      <c r="R4837" s="5" t="s">
        <v>2245</v>
      </c>
      <c r="S4837" s="5" t="s">
        <v>903</v>
      </c>
      <c r="T4837" s="5" t="str">
        <f t="shared" si="451"/>
        <v>Ed Braxton</v>
      </c>
      <c r="U4837" t="s">
        <v>1143</v>
      </c>
      <c r="V4837" s="5" t="s">
        <v>37</v>
      </c>
      <c r="W4837" s="5" t="s">
        <v>28</v>
      </c>
      <c r="X4837" s="5" t="s">
        <v>75</v>
      </c>
      <c r="Y4837" s="5" t="s">
        <v>560</v>
      </c>
      <c r="Z4837" s="5" t="s">
        <v>43</v>
      </c>
      <c r="AA4837" s="4">
        <v>0.37</v>
      </c>
      <c r="AB4837" s="1">
        <v>40786</v>
      </c>
      <c r="AC4837" s="1">
        <v>29338</v>
      </c>
      <c r="AD4837">
        <f t="shared" si="452"/>
        <v>1</v>
      </c>
      <c r="AE4837">
        <f t="shared" ca="1" si="453"/>
        <v>44</v>
      </c>
      <c r="AF4837" t="str">
        <f t="shared" ca="1" si="454"/>
        <v>18-64</v>
      </c>
      <c r="AG4837" s="3">
        <f t="shared" si="455"/>
        <v>0.33533476923076921</v>
      </c>
      <c r="AH4837" t="str">
        <f>_xlfn.IFNA(VLOOKUP(Sales_Transactions[[#This Row],[Order ID]],Returned_Items[#All],2,FALSE),"Not Returned")</f>
        <v>Not Returned</v>
      </c>
    </row>
    <row r="4838" spans="1:34" x14ac:dyDescent="0.25">
      <c r="A4838">
        <v>50054</v>
      </c>
      <c r="C4838" t="s">
        <v>1024</v>
      </c>
      <c r="D4838" s="2" t="str">
        <f>TEXT(MID(Sales_Transactions[[#This Row],[Order Date]],2,5),"d/m/yyy")</f>
        <v>6/9/2010</v>
      </c>
      <c r="E4838" s="2" t="str">
        <f>TEXT(MID(Sales_Transactions[[#This Row],[Order Date]],2,5),"d")</f>
        <v>6</v>
      </c>
      <c r="F4838" s="2" t="str">
        <f>TEXT(MID(Sales_Transactions[[#This Row],[Order Date]],2,5),"m")</f>
        <v>9</v>
      </c>
      <c r="G4838" s="2" t="str">
        <f>TEXT(MID(Sales_Transactions[[#This Row],[Order Date]],2,5),"yyy")</f>
        <v>2010</v>
      </c>
      <c r="H4838" s="2" t="str">
        <f>TEXT(MID(Sales_Transactions[[#This Row],[Order Date]],2,5),"yyy/m")</f>
        <v>2010/9</v>
      </c>
      <c r="I4838" t="s">
        <v>52</v>
      </c>
      <c r="J4838">
        <f t="shared" si="450"/>
        <v>1</v>
      </c>
      <c r="K4838" s="2">
        <v>50</v>
      </c>
      <c r="L4838" s="3">
        <v>5369.46</v>
      </c>
      <c r="M4838" s="4">
        <v>0</v>
      </c>
      <c r="N4838" s="5" t="s">
        <v>23</v>
      </c>
      <c r="O4838" s="3">
        <v>1370.26</v>
      </c>
      <c r="P4838" s="3">
        <v>99.99</v>
      </c>
      <c r="Q4838" s="3">
        <v>19.989999999999998</v>
      </c>
      <c r="R4838" s="5" t="s">
        <v>2388</v>
      </c>
      <c r="S4838" s="5" t="s">
        <v>2883</v>
      </c>
      <c r="T4838" s="5" t="str">
        <f t="shared" si="451"/>
        <v>Cynthia Delaney</v>
      </c>
      <c r="U4838" t="s">
        <v>1143</v>
      </c>
      <c r="V4838" s="5" t="s">
        <v>47</v>
      </c>
      <c r="W4838" s="5" t="s">
        <v>48</v>
      </c>
      <c r="X4838" s="5" t="s">
        <v>324</v>
      </c>
      <c r="Y4838" s="5" t="s">
        <v>670</v>
      </c>
      <c r="Z4838" s="5" t="s">
        <v>43</v>
      </c>
      <c r="AA4838" s="4">
        <v>0.52</v>
      </c>
      <c r="AB4838" s="1">
        <v>40429</v>
      </c>
      <c r="AC4838" s="1">
        <v>29326</v>
      </c>
      <c r="AD4838">
        <f t="shared" si="452"/>
        <v>2</v>
      </c>
      <c r="AE4838">
        <f t="shared" ca="1" si="453"/>
        <v>44</v>
      </c>
      <c r="AF4838" t="str">
        <f t="shared" ca="1" si="454"/>
        <v>18-64</v>
      </c>
      <c r="AG4838" s="3">
        <f t="shared" si="455"/>
        <v>2.3996</v>
      </c>
      <c r="AH4838" t="str">
        <f>_xlfn.IFNA(VLOOKUP(Sales_Transactions[[#This Row],[Order ID]],Returned_Items[#All],2,FALSE),"Not Returned")</f>
        <v>Not Returned</v>
      </c>
    </row>
    <row r="4839" spans="1:34" x14ac:dyDescent="0.25">
      <c r="A4839">
        <v>50054</v>
      </c>
      <c r="C4839" t="s">
        <v>1024</v>
      </c>
      <c r="D4839" s="2" t="str">
        <f>TEXT(MID(Sales_Transactions[[#This Row],[Order Date]],2,5),"d/m/yyy")</f>
        <v>6/9/2010</v>
      </c>
      <c r="E4839" s="2" t="str">
        <f>TEXT(MID(Sales_Transactions[[#This Row],[Order Date]],2,5),"d")</f>
        <v>6</v>
      </c>
      <c r="F4839" s="2" t="str">
        <f>TEXT(MID(Sales_Transactions[[#This Row],[Order Date]],2,5),"m")</f>
        <v>9</v>
      </c>
      <c r="G4839" s="2" t="str">
        <f>TEXT(MID(Sales_Transactions[[#This Row],[Order Date]],2,5),"yyy")</f>
        <v>2010</v>
      </c>
      <c r="H4839" s="2" t="str">
        <f>TEXT(MID(Sales_Transactions[[#This Row],[Order Date]],2,5),"yyy/m")</f>
        <v>2010/9</v>
      </c>
      <c r="I4839" t="s">
        <v>52</v>
      </c>
      <c r="J4839">
        <f t="shared" si="450"/>
        <v>1</v>
      </c>
      <c r="K4839" s="2">
        <v>41</v>
      </c>
      <c r="L4839" s="3">
        <v>1439.96</v>
      </c>
      <c r="M4839" s="4">
        <v>0.02</v>
      </c>
      <c r="N4839" s="5" t="s">
        <v>23</v>
      </c>
      <c r="O4839" s="3">
        <v>182.46</v>
      </c>
      <c r="P4839" s="3">
        <v>33.29</v>
      </c>
      <c r="Q4839" s="3">
        <v>8.74</v>
      </c>
      <c r="R4839" s="5" t="s">
        <v>2388</v>
      </c>
      <c r="S4839" s="5" t="s">
        <v>2883</v>
      </c>
      <c r="T4839" s="5" t="str">
        <f t="shared" si="451"/>
        <v>Cynthia Delaney</v>
      </c>
      <c r="U4839" t="s">
        <v>1143</v>
      </c>
      <c r="V4839" s="5" t="s">
        <v>47</v>
      </c>
      <c r="W4839" s="5" t="s">
        <v>28</v>
      </c>
      <c r="X4839" s="5" t="s">
        <v>29</v>
      </c>
      <c r="Y4839" s="5" t="s">
        <v>2359</v>
      </c>
      <c r="Z4839" s="5" t="s">
        <v>43</v>
      </c>
      <c r="AA4839" s="4">
        <v>0.61</v>
      </c>
      <c r="AB4839" s="1">
        <v>40429</v>
      </c>
      <c r="AC4839" s="1">
        <v>29149</v>
      </c>
      <c r="AD4839">
        <f t="shared" si="452"/>
        <v>2</v>
      </c>
      <c r="AE4839">
        <f t="shared" ca="1" si="453"/>
        <v>44</v>
      </c>
      <c r="AF4839" t="str">
        <f t="shared" ca="1" si="454"/>
        <v>18-64</v>
      </c>
      <c r="AG4839" s="3">
        <f t="shared" si="455"/>
        <v>1.0249595609756097</v>
      </c>
      <c r="AH4839" t="str">
        <f>_xlfn.IFNA(VLOOKUP(Sales_Transactions[[#This Row],[Order ID]],Returned_Items[#All],2,FALSE),"Not Returned")</f>
        <v>Not Returned</v>
      </c>
    </row>
    <row r="4840" spans="1:34" x14ac:dyDescent="0.25">
      <c r="A4840">
        <v>50370</v>
      </c>
      <c r="C4840" t="s">
        <v>380</v>
      </c>
      <c r="D4840" s="2" t="str">
        <f>TEXT(MID(Sales_Transactions[[#This Row],[Order Date]],2,5),"d/m/yyy")</f>
        <v>6/11/2012</v>
      </c>
      <c r="E4840" s="2" t="str">
        <f>TEXT(MID(Sales_Transactions[[#This Row],[Order Date]],2,5),"d")</f>
        <v>6</v>
      </c>
      <c r="F4840" s="2" t="str">
        <f>TEXT(MID(Sales_Transactions[[#This Row],[Order Date]],2,5),"m")</f>
        <v>11</v>
      </c>
      <c r="G4840" s="2" t="str">
        <f>TEXT(MID(Sales_Transactions[[#This Row],[Order Date]],2,5),"yyy")</f>
        <v>2012</v>
      </c>
      <c r="H4840" s="2" t="str">
        <f>TEXT(MID(Sales_Transactions[[#This Row],[Order Date]],2,5),"yyy/m")</f>
        <v>2012/11</v>
      </c>
      <c r="I4840" t="s">
        <v>101</v>
      </c>
      <c r="J4840">
        <f t="shared" si="450"/>
        <v>1</v>
      </c>
      <c r="K4840" s="2">
        <v>25</v>
      </c>
      <c r="L4840" s="3">
        <v>122.05</v>
      </c>
      <c r="M4840" s="4">
        <v>0</v>
      </c>
      <c r="N4840" s="5" t="s">
        <v>67</v>
      </c>
      <c r="O4840" s="3">
        <v>-67.599999999999994</v>
      </c>
      <c r="P4840" s="3">
        <v>4.24</v>
      </c>
      <c r="Q4840" s="3">
        <v>5.41</v>
      </c>
      <c r="R4840" s="5" t="s">
        <v>1528</v>
      </c>
      <c r="S4840" s="5" t="s">
        <v>2770</v>
      </c>
      <c r="T4840" s="5" t="str">
        <f t="shared" si="451"/>
        <v>Marc Crier</v>
      </c>
      <c r="U4840" t="s">
        <v>1143</v>
      </c>
      <c r="V4840" s="5" t="s">
        <v>47</v>
      </c>
      <c r="W4840" s="5" t="s">
        <v>28</v>
      </c>
      <c r="X4840" s="5" t="s">
        <v>41</v>
      </c>
      <c r="Y4840" s="5" t="s">
        <v>1518</v>
      </c>
      <c r="Z4840" s="5" t="s">
        <v>43</v>
      </c>
      <c r="AA4840" s="4">
        <v>0.35</v>
      </c>
      <c r="AB4840" s="1">
        <v>41220</v>
      </c>
      <c r="AC4840" s="1">
        <v>28538</v>
      </c>
      <c r="AD4840">
        <f t="shared" si="452"/>
        <v>1</v>
      </c>
      <c r="AE4840">
        <f t="shared" ca="1" si="453"/>
        <v>46</v>
      </c>
      <c r="AF4840" t="str">
        <f t="shared" ca="1" si="454"/>
        <v>18-64</v>
      </c>
      <c r="AG4840" s="3">
        <f t="shared" si="455"/>
        <v>0.38600000000000001</v>
      </c>
      <c r="AH4840" t="str">
        <f>_xlfn.IFNA(VLOOKUP(Sales_Transactions[[#This Row],[Order ID]],Returned_Items[#All],2,FALSE),"Not Returned")</f>
        <v>Not Returned</v>
      </c>
    </row>
    <row r="4841" spans="1:34" x14ac:dyDescent="0.25">
      <c r="A4841">
        <v>51009</v>
      </c>
      <c r="C4841" t="s">
        <v>812</v>
      </c>
      <c r="D4841" s="2" t="str">
        <f>TEXT(MID(Sales_Transactions[[#This Row],[Order Date]],2,5),"d/m/yyy")</f>
        <v>5/11/2011</v>
      </c>
      <c r="E4841" s="2" t="str">
        <f>TEXT(MID(Sales_Transactions[[#This Row],[Order Date]],2,5),"d")</f>
        <v>5</v>
      </c>
      <c r="F4841" s="2" t="str">
        <f>TEXT(MID(Sales_Transactions[[#This Row],[Order Date]],2,5),"m")</f>
        <v>11</v>
      </c>
      <c r="G4841" s="2" t="str">
        <f>TEXT(MID(Sales_Transactions[[#This Row],[Order Date]],2,5),"yyy")</f>
        <v>2011</v>
      </c>
      <c r="H4841" s="2" t="str">
        <f>TEXT(MID(Sales_Transactions[[#This Row],[Order Date]],2,5),"yyy/m")</f>
        <v>2011/11</v>
      </c>
      <c r="I4841" t="s">
        <v>52</v>
      </c>
      <c r="J4841">
        <f t="shared" si="450"/>
        <v>1</v>
      </c>
      <c r="K4841" s="2">
        <v>10</v>
      </c>
      <c r="L4841" s="3">
        <v>48</v>
      </c>
      <c r="M4841" s="4">
        <v>0.09</v>
      </c>
      <c r="N4841" s="5" t="s">
        <v>23</v>
      </c>
      <c r="O4841" s="3">
        <v>-29.14</v>
      </c>
      <c r="P4841" s="3">
        <v>4.18</v>
      </c>
      <c r="Q4841" s="3">
        <v>6.92</v>
      </c>
      <c r="R4841" s="5" t="s">
        <v>2557</v>
      </c>
      <c r="S4841" s="5" t="s">
        <v>3245</v>
      </c>
      <c r="T4841" s="5" t="str">
        <f t="shared" si="451"/>
        <v>Scot Wooten</v>
      </c>
      <c r="U4841" t="s">
        <v>1143</v>
      </c>
      <c r="V4841" s="5" t="s">
        <v>47</v>
      </c>
      <c r="W4841" s="5" t="s">
        <v>57</v>
      </c>
      <c r="X4841" s="5" t="s">
        <v>58</v>
      </c>
      <c r="Y4841" s="5" t="s">
        <v>1723</v>
      </c>
      <c r="Z4841" s="5" t="s">
        <v>43</v>
      </c>
      <c r="AA4841" s="4">
        <v>0.49</v>
      </c>
      <c r="AB4841" s="1">
        <v>40854</v>
      </c>
      <c r="AC4841" s="1">
        <v>28631</v>
      </c>
      <c r="AD4841">
        <f t="shared" si="452"/>
        <v>2</v>
      </c>
      <c r="AE4841">
        <f t="shared" ca="1" si="453"/>
        <v>46</v>
      </c>
      <c r="AF4841" t="str">
        <f t="shared" ca="1" si="454"/>
        <v>18-64</v>
      </c>
      <c r="AG4841" s="3">
        <f t="shared" si="455"/>
        <v>1.1096238</v>
      </c>
      <c r="AH4841" t="str">
        <f>_xlfn.IFNA(VLOOKUP(Sales_Transactions[[#This Row],[Order ID]],Returned_Items[#All],2,FALSE),"Not Returned")</f>
        <v>Not Returned</v>
      </c>
    </row>
    <row r="4842" spans="1:34" x14ac:dyDescent="0.25">
      <c r="A4842">
        <v>55200</v>
      </c>
      <c r="C4842" t="s">
        <v>51</v>
      </c>
      <c r="D4842" s="2" t="str">
        <f>TEXT(MID(Sales_Transactions[[#This Row],[Order Date]],2,5),"d/m/yyy")</f>
        <v>28/8/2010</v>
      </c>
      <c r="E4842" s="2" t="str">
        <f>TEXT(MID(Sales_Transactions[[#This Row],[Order Date]],2,5),"d")</f>
        <v>28</v>
      </c>
      <c r="F4842" s="2" t="str">
        <f>TEXT(MID(Sales_Transactions[[#This Row],[Order Date]],2,5),"m")</f>
        <v>8</v>
      </c>
      <c r="G4842" s="2" t="str">
        <f>TEXT(MID(Sales_Transactions[[#This Row],[Order Date]],2,5),"yyy")</f>
        <v>2010</v>
      </c>
      <c r="H4842" s="2" t="str">
        <f>TEXT(MID(Sales_Transactions[[#This Row],[Order Date]],2,5),"yyy/m")</f>
        <v>2010/8</v>
      </c>
      <c r="I4842" t="s">
        <v>78</v>
      </c>
      <c r="J4842">
        <f t="shared" si="450"/>
        <v>3</v>
      </c>
      <c r="K4842" s="2">
        <v>33</v>
      </c>
      <c r="L4842" s="3">
        <v>505.08</v>
      </c>
      <c r="M4842" s="4">
        <v>0.01</v>
      </c>
      <c r="N4842" s="5" t="s">
        <v>23</v>
      </c>
      <c r="O4842" s="3">
        <v>-56.91</v>
      </c>
      <c r="P4842" s="3">
        <v>15.15</v>
      </c>
      <c r="Q4842" s="3">
        <v>10.130000000000001</v>
      </c>
      <c r="R4842" s="5" t="s">
        <v>3161</v>
      </c>
      <c r="S4842" s="5" t="s">
        <v>3235</v>
      </c>
      <c r="T4842" s="5" t="str">
        <f t="shared" si="451"/>
        <v>Joe Elijah</v>
      </c>
      <c r="U4842" t="s">
        <v>1143</v>
      </c>
      <c r="V4842" s="5" t="s">
        <v>74</v>
      </c>
      <c r="W4842" s="5" t="s">
        <v>28</v>
      </c>
      <c r="X4842" s="5" t="s">
        <v>41</v>
      </c>
      <c r="Y4842" s="5" t="s">
        <v>2212</v>
      </c>
      <c r="Z4842" s="5" t="s">
        <v>43</v>
      </c>
      <c r="AA4842" s="4">
        <v>0.38</v>
      </c>
      <c r="AB4842" s="1">
        <v>40420</v>
      </c>
      <c r="AC4842" s="1">
        <v>27816</v>
      </c>
      <c r="AD4842">
        <f t="shared" si="452"/>
        <v>2</v>
      </c>
      <c r="AE4842">
        <f t="shared" ca="1" si="453"/>
        <v>48</v>
      </c>
      <c r="AF4842" t="str">
        <f t="shared" ca="1" si="454"/>
        <v>18-64</v>
      </c>
      <c r="AG4842" s="3">
        <f t="shared" si="455"/>
        <v>0.76601469696969704</v>
      </c>
      <c r="AH4842" t="str">
        <f>_xlfn.IFNA(VLOOKUP(Sales_Transactions[[#This Row],[Order ID]],Returned_Items[#All],2,FALSE),"Not Returned")</f>
        <v>Not Returned</v>
      </c>
    </row>
    <row r="4843" spans="1:34" x14ac:dyDescent="0.25">
      <c r="A4843">
        <v>55200</v>
      </c>
      <c r="C4843" t="s">
        <v>51</v>
      </c>
      <c r="D4843" s="2" t="str">
        <f>TEXT(MID(Sales_Transactions[[#This Row],[Order Date]],2,5),"d/m/yyy")</f>
        <v>28/8/2010</v>
      </c>
      <c r="E4843" s="2" t="str">
        <f>TEXT(MID(Sales_Transactions[[#This Row],[Order Date]],2,5),"d")</f>
        <v>28</v>
      </c>
      <c r="F4843" s="2" t="str">
        <f>TEXT(MID(Sales_Transactions[[#This Row],[Order Date]],2,5),"m")</f>
        <v>8</v>
      </c>
      <c r="G4843" s="2" t="str">
        <f>TEXT(MID(Sales_Transactions[[#This Row],[Order Date]],2,5),"yyy")</f>
        <v>2010</v>
      </c>
      <c r="H4843" s="2" t="str">
        <f>TEXT(MID(Sales_Transactions[[#This Row],[Order Date]],2,5),"yyy/m")</f>
        <v>2010/8</v>
      </c>
      <c r="I4843" t="s">
        <v>78</v>
      </c>
      <c r="J4843">
        <f t="shared" si="450"/>
        <v>3</v>
      </c>
      <c r="K4843" s="2">
        <v>4</v>
      </c>
      <c r="L4843" s="3">
        <v>649.23850000000004</v>
      </c>
      <c r="M4843" s="4">
        <v>0.1</v>
      </c>
      <c r="N4843" s="5" t="s">
        <v>23</v>
      </c>
      <c r="O4843" s="3">
        <v>-830.72</v>
      </c>
      <c r="P4843" s="3">
        <v>205.99</v>
      </c>
      <c r="Q4843" s="3">
        <v>2.79</v>
      </c>
      <c r="R4843" s="5" t="s">
        <v>3161</v>
      </c>
      <c r="S4843" s="5" t="s">
        <v>3235</v>
      </c>
      <c r="T4843" s="5" t="str">
        <f t="shared" si="451"/>
        <v>Joe Elijah</v>
      </c>
      <c r="U4843" t="s">
        <v>1143</v>
      </c>
      <c r="V4843" s="5" t="s">
        <v>74</v>
      </c>
      <c r="W4843" s="5" t="s">
        <v>48</v>
      </c>
      <c r="X4843" s="5" t="s">
        <v>49</v>
      </c>
      <c r="Y4843" s="5" t="s">
        <v>2948</v>
      </c>
      <c r="Z4843" s="5" t="s">
        <v>43</v>
      </c>
      <c r="AA4843" s="4">
        <v>0.57999999999999996</v>
      </c>
      <c r="AB4843" s="1">
        <v>40420</v>
      </c>
      <c r="AC4843" s="1">
        <v>27894</v>
      </c>
      <c r="AD4843">
        <f t="shared" si="452"/>
        <v>2</v>
      </c>
      <c r="AE4843">
        <f t="shared" ca="1" si="453"/>
        <v>48</v>
      </c>
      <c r="AF4843" t="str">
        <f t="shared" ca="1" si="454"/>
        <v>18-64</v>
      </c>
      <c r="AG4843" s="3">
        <f t="shared" si="455"/>
        <v>52.143502499999997</v>
      </c>
      <c r="AH4843" t="str">
        <f>_xlfn.IFNA(VLOOKUP(Sales_Transactions[[#This Row],[Order ID]],Returned_Items[#All],2,FALSE),"Not Returned")</f>
        <v>Not Returned</v>
      </c>
    </row>
    <row r="4844" spans="1:34" x14ac:dyDescent="0.25">
      <c r="A4844">
        <v>55808</v>
      </c>
      <c r="C4844" t="s">
        <v>1366</v>
      </c>
      <c r="D4844" s="2" t="str">
        <f>TEXT(MID(Sales_Transactions[[#This Row],[Order Date]],2,5),"d/m/yyy")</f>
        <v>14/2/2011</v>
      </c>
      <c r="E4844" s="2" t="str">
        <f>TEXT(MID(Sales_Transactions[[#This Row],[Order Date]],2,5),"d")</f>
        <v>14</v>
      </c>
      <c r="F4844" s="2" t="str">
        <f>TEXT(MID(Sales_Transactions[[#This Row],[Order Date]],2,5),"m")</f>
        <v>2</v>
      </c>
      <c r="G4844" s="2" t="str">
        <f>TEXT(MID(Sales_Transactions[[#This Row],[Order Date]],2,5),"yyy")</f>
        <v>2011</v>
      </c>
      <c r="H4844" s="2" t="str">
        <f>TEXT(MID(Sales_Transactions[[#This Row],[Order Date]],2,5),"yyy/m")</f>
        <v>2011/2</v>
      </c>
      <c r="I4844" t="s">
        <v>52</v>
      </c>
      <c r="J4844">
        <f t="shared" si="450"/>
        <v>1</v>
      </c>
      <c r="K4844" s="2">
        <v>6</v>
      </c>
      <c r="L4844" s="3">
        <v>830.28</v>
      </c>
      <c r="M4844" s="4">
        <v>0</v>
      </c>
      <c r="N4844" s="5" t="s">
        <v>34</v>
      </c>
      <c r="O4844" s="3">
        <v>-382.98</v>
      </c>
      <c r="P4844" s="3">
        <v>122.99</v>
      </c>
      <c r="Q4844" s="3">
        <v>70.2</v>
      </c>
      <c r="R4844" s="5" t="s">
        <v>2245</v>
      </c>
      <c r="S4844" s="5" t="s">
        <v>903</v>
      </c>
      <c r="T4844" s="5" t="str">
        <f t="shared" si="451"/>
        <v>Ed Braxton</v>
      </c>
      <c r="U4844" t="s">
        <v>1143</v>
      </c>
      <c r="V4844" s="5" t="s">
        <v>74</v>
      </c>
      <c r="W4844" s="5" t="s">
        <v>57</v>
      </c>
      <c r="X4844" s="5" t="s">
        <v>154</v>
      </c>
      <c r="Y4844" s="5" t="s">
        <v>701</v>
      </c>
      <c r="Z4844" s="5" t="s">
        <v>40</v>
      </c>
      <c r="AA4844" s="4">
        <v>0.74</v>
      </c>
      <c r="AB4844" s="1">
        <v>40590</v>
      </c>
      <c r="AC4844" s="1">
        <v>27772</v>
      </c>
      <c r="AD4844">
        <f t="shared" si="452"/>
        <v>2</v>
      </c>
      <c r="AE4844">
        <f t="shared" ca="1" si="453"/>
        <v>48</v>
      </c>
      <c r="AF4844" t="str">
        <f t="shared" ca="1" si="454"/>
        <v>18-64</v>
      </c>
      <c r="AG4844" s="3">
        <f t="shared" si="455"/>
        <v>32.198333333333331</v>
      </c>
      <c r="AH4844" t="str">
        <f>_xlfn.IFNA(VLOOKUP(Sales_Transactions[[#This Row],[Order ID]],Returned_Items[#All],2,FALSE),"Not Returned")</f>
        <v>Returned</v>
      </c>
    </row>
    <row r="4845" spans="1:34" x14ac:dyDescent="0.25">
      <c r="A4845">
        <v>55808</v>
      </c>
      <c r="C4845" t="s">
        <v>1366</v>
      </c>
      <c r="D4845" s="2" t="str">
        <f>TEXT(MID(Sales_Transactions[[#This Row],[Order Date]],2,5),"d/m/yyy")</f>
        <v>14/2/2011</v>
      </c>
      <c r="E4845" s="2" t="str">
        <f>TEXT(MID(Sales_Transactions[[#This Row],[Order Date]],2,5),"d")</f>
        <v>14</v>
      </c>
      <c r="F4845" s="2" t="str">
        <f>TEXT(MID(Sales_Transactions[[#This Row],[Order Date]],2,5),"m")</f>
        <v>2</v>
      </c>
      <c r="G4845" s="2" t="str">
        <f>TEXT(MID(Sales_Transactions[[#This Row],[Order Date]],2,5),"yyy")</f>
        <v>2011</v>
      </c>
      <c r="H4845" s="2" t="str">
        <f>TEXT(MID(Sales_Transactions[[#This Row],[Order Date]],2,5),"yyy/m")</f>
        <v>2011/2</v>
      </c>
      <c r="I4845" t="s">
        <v>52</v>
      </c>
      <c r="J4845">
        <f t="shared" si="450"/>
        <v>1</v>
      </c>
      <c r="K4845" s="2">
        <v>45</v>
      </c>
      <c r="L4845" s="3">
        <v>837.38599999999997</v>
      </c>
      <c r="M4845" s="4">
        <v>0.03</v>
      </c>
      <c r="N4845" s="5" t="s">
        <v>23</v>
      </c>
      <c r="O4845" s="3">
        <v>104.33</v>
      </c>
      <c r="P4845" s="3">
        <v>20.99</v>
      </c>
      <c r="Q4845" s="3">
        <v>4.8099999999999996</v>
      </c>
      <c r="R4845" s="5" t="s">
        <v>2245</v>
      </c>
      <c r="S4845" s="5" t="s">
        <v>903</v>
      </c>
      <c r="T4845" s="5" t="str">
        <f t="shared" si="451"/>
        <v>Ed Braxton</v>
      </c>
      <c r="U4845" t="s">
        <v>1143</v>
      </c>
      <c r="V4845" s="5" t="s">
        <v>74</v>
      </c>
      <c r="W4845" s="5" t="s">
        <v>48</v>
      </c>
      <c r="X4845" s="5" t="s">
        <v>49</v>
      </c>
      <c r="Y4845" s="5" t="s">
        <v>1298</v>
      </c>
      <c r="Z4845" s="5" t="s">
        <v>56</v>
      </c>
      <c r="AA4845" s="4">
        <v>0.57999999999999996</v>
      </c>
      <c r="AB4845" s="1">
        <v>40590</v>
      </c>
      <c r="AC4845" s="1">
        <v>26605</v>
      </c>
      <c r="AD4845">
        <f t="shared" si="452"/>
        <v>2</v>
      </c>
      <c r="AE4845">
        <f t="shared" ca="1" si="453"/>
        <v>51</v>
      </c>
      <c r="AF4845" t="str">
        <f t="shared" ca="1" si="454"/>
        <v>18-64</v>
      </c>
      <c r="AG4845" s="3">
        <f t="shared" si="455"/>
        <v>0.57319339999999996</v>
      </c>
      <c r="AH4845" t="str">
        <f>_xlfn.IFNA(VLOOKUP(Sales_Transactions[[#This Row],[Order ID]],Returned_Items[#All],2,FALSE),"Not Returned")</f>
        <v>Returned</v>
      </c>
    </row>
    <row r="4846" spans="1:34" x14ac:dyDescent="0.25">
      <c r="A4846">
        <v>55937</v>
      </c>
      <c r="C4846" t="s">
        <v>1285</v>
      </c>
      <c r="D4846" s="2" t="str">
        <f>TEXT(MID(Sales_Transactions[[#This Row],[Order Date]],2,5),"d/m/yyy")</f>
        <v>26/1/2009</v>
      </c>
      <c r="E4846" s="2" t="str">
        <f>TEXT(MID(Sales_Transactions[[#This Row],[Order Date]],2,5),"d")</f>
        <v>26</v>
      </c>
      <c r="F4846" s="2" t="str">
        <f>TEXT(MID(Sales_Transactions[[#This Row],[Order Date]],2,5),"m")</f>
        <v>1</v>
      </c>
      <c r="G4846" s="2" t="str">
        <f>TEXT(MID(Sales_Transactions[[#This Row],[Order Date]],2,5),"yyy")</f>
        <v>2009</v>
      </c>
      <c r="H4846" s="2" t="str">
        <f>TEXT(MID(Sales_Transactions[[#This Row],[Order Date]],2,5),"yyy/m")</f>
        <v>2009/1</v>
      </c>
      <c r="I4846" t="s">
        <v>78</v>
      </c>
      <c r="J4846">
        <f t="shared" si="450"/>
        <v>3</v>
      </c>
      <c r="K4846" s="2">
        <v>10</v>
      </c>
      <c r="L4846" s="3">
        <v>392.77</v>
      </c>
      <c r="M4846" s="4">
        <v>0.09</v>
      </c>
      <c r="N4846" s="5" t="s">
        <v>23</v>
      </c>
      <c r="O4846" s="3">
        <v>-146.19999999999999</v>
      </c>
      <c r="P4846" s="3">
        <v>39.979999999999997</v>
      </c>
      <c r="Q4846" s="3">
        <v>7.12</v>
      </c>
      <c r="R4846" s="5" t="s">
        <v>3238</v>
      </c>
      <c r="S4846" s="5" t="s">
        <v>3239</v>
      </c>
      <c r="T4846" s="5" t="str">
        <f t="shared" si="451"/>
        <v>Stefanie Holloman</v>
      </c>
      <c r="U4846" t="s">
        <v>1143</v>
      </c>
      <c r="V4846" s="5" t="s">
        <v>27</v>
      </c>
      <c r="W4846" s="5" t="s">
        <v>48</v>
      </c>
      <c r="X4846" s="5" t="s">
        <v>87</v>
      </c>
      <c r="Y4846" s="5" t="s">
        <v>1926</v>
      </c>
      <c r="Z4846" s="5" t="s">
        <v>43</v>
      </c>
      <c r="AA4846" s="4">
        <v>0.67</v>
      </c>
      <c r="AB4846" s="1">
        <v>39841</v>
      </c>
      <c r="AC4846" s="1">
        <v>26658</v>
      </c>
      <c r="AD4846">
        <f t="shared" si="452"/>
        <v>2</v>
      </c>
      <c r="AE4846">
        <f t="shared" ca="1" si="453"/>
        <v>51</v>
      </c>
      <c r="AF4846" t="str">
        <f t="shared" ca="1" si="454"/>
        <v>18-64</v>
      </c>
      <c r="AG4846" s="3">
        <f t="shared" si="455"/>
        <v>4.7064018000000001</v>
      </c>
      <c r="AH4846" t="str">
        <f>_xlfn.IFNA(VLOOKUP(Sales_Transactions[[#This Row],[Order ID]],Returned_Items[#All],2,FALSE),"Not Returned")</f>
        <v>Not Returned</v>
      </c>
    </row>
    <row r="4847" spans="1:34" x14ac:dyDescent="0.25">
      <c r="A4847">
        <v>55937</v>
      </c>
      <c r="C4847" t="s">
        <v>1285</v>
      </c>
      <c r="D4847" s="2" t="str">
        <f>TEXT(MID(Sales_Transactions[[#This Row],[Order Date]],2,5),"d/m/yyy")</f>
        <v>26/1/2009</v>
      </c>
      <c r="E4847" s="2" t="str">
        <f>TEXT(MID(Sales_Transactions[[#This Row],[Order Date]],2,5),"d")</f>
        <v>26</v>
      </c>
      <c r="F4847" s="2" t="str">
        <f>TEXT(MID(Sales_Transactions[[#This Row],[Order Date]],2,5),"m")</f>
        <v>1</v>
      </c>
      <c r="G4847" s="2" t="str">
        <f>TEXT(MID(Sales_Transactions[[#This Row],[Order Date]],2,5),"yyy")</f>
        <v>2009</v>
      </c>
      <c r="H4847" s="2" t="str">
        <f>TEXT(MID(Sales_Transactions[[#This Row],[Order Date]],2,5),"yyy/m")</f>
        <v>2009/1</v>
      </c>
      <c r="I4847" t="s">
        <v>78</v>
      </c>
      <c r="J4847">
        <f t="shared" si="450"/>
        <v>3</v>
      </c>
      <c r="K4847" s="2">
        <v>24</v>
      </c>
      <c r="L4847" s="3">
        <v>7332.0879999999997</v>
      </c>
      <c r="M4847" s="4">
        <v>0.06</v>
      </c>
      <c r="N4847" s="5" t="s">
        <v>34</v>
      </c>
      <c r="O4847" s="3">
        <v>53.79</v>
      </c>
      <c r="P4847" s="3">
        <v>376.13</v>
      </c>
      <c r="Q4847" s="3">
        <v>85.63</v>
      </c>
      <c r="R4847" s="5" t="s">
        <v>3238</v>
      </c>
      <c r="S4847" s="5" t="s">
        <v>3239</v>
      </c>
      <c r="T4847" s="5" t="str">
        <f t="shared" si="451"/>
        <v>Stefanie Holloman</v>
      </c>
      <c r="U4847" t="s">
        <v>1143</v>
      </c>
      <c r="V4847" s="5" t="s">
        <v>27</v>
      </c>
      <c r="W4847" s="5" t="s">
        <v>57</v>
      </c>
      <c r="X4847" s="5" t="s">
        <v>107</v>
      </c>
      <c r="Y4847" s="5" t="s">
        <v>1234</v>
      </c>
      <c r="Z4847" s="5" t="s">
        <v>106</v>
      </c>
      <c r="AA4847" s="4">
        <v>0.74</v>
      </c>
      <c r="AB4847" s="1">
        <v>39841</v>
      </c>
      <c r="AC4847" s="1">
        <v>26651</v>
      </c>
      <c r="AD4847">
        <f t="shared" si="452"/>
        <v>2</v>
      </c>
      <c r="AE4847">
        <f t="shared" ca="1" si="453"/>
        <v>51</v>
      </c>
      <c r="AF4847" t="str">
        <f t="shared" ca="1" si="454"/>
        <v>18-64</v>
      </c>
      <c r="AG4847" s="3">
        <f t="shared" si="455"/>
        <v>19.23059675</v>
      </c>
      <c r="AH4847" t="str">
        <f>_xlfn.IFNA(VLOOKUP(Sales_Transactions[[#This Row],[Order ID]],Returned_Items[#All],2,FALSE),"Not Returned")</f>
        <v>Not Returned</v>
      </c>
    </row>
    <row r="4848" spans="1:34" x14ac:dyDescent="0.25">
      <c r="A4848">
        <v>56161</v>
      </c>
      <c r="C4848" t="s">
        <v>1095</v>
      </c>
      <c r="D4848" s="2" t="str">
        <f>TEXT(MID(Sales_Transactions[[#This Row],[Order Date]],2,5),"d/m/yyy")</f>
        <v>14/4/2012</v>
      </c>
      <c r="E4848" s="2" t="str">
        <f>TEXT(MID(Sales_Transactions[[#This Row],[Order Date]],2,5),"d")</f>
        <v>14</v>
      </c>
      <c r="F4848" s="2" t="str">
        <f>TEXT(MID(Sales_Transactions[[#This Row],[Order Date]],2,5),"m")</f>
        <v>4</v>
      </c>
      <c r="G4848" s="2" t="str">
        <f>TEXT(MID(Sales_Transactions[[#This Row],[Order Date]],2,5),"yyy")</f>
        <v>2012</v>
      </c>
      <c r="H4848" s="2" t="str">
        <f>TEXT(MID(Sales_Transactions[[#This Row],[Order Date]],2,5),"yyy/m")</f>
        <v>2012/4</v>
      </c>
      <c r="I4848" t="s">
        <v>33</v>
      </c>
      <c r="J4848">
        <f t="shared" si="450"/>
        <v>4</v>
      </c>
      <c r="K4848" s="2">
        <v>38</v>
      </c>
      <c r="L4848" s="3">
        <v>1504.22</v>
      </c>
      <c r="M4848" s="4">
        <v>0.02</v>
      </c>
      <c r="N4848" s="5" t="s">
        <v>67</v>
      </c>
      <c r="O4848" s="3">
        <v>118.97</v>
      </c>
      <c r="P4848" s="3">
        <v>39.99</v>
      </c>
      <c r="Q4848" s="3">
        <v>10.25</v>
      </c>
      <c r="R4848" s="5" t="s">
        <v>2245</v>
      </c>
      <c r="S4848" s="5" t="s">
        <v>903</v>
      </c>
      <c r="T4848" s="5" t="str">
        <f t="shared" si="451"/>
        <v>Ed Braxton</v>
      </c>
      <c r="U4848" t="s">
        <v>1143</v>
      </c>
      <c r="V4848" s="5" t="s">
        <v>74</v>
      </c>
      <c r="W4848" s="5" t="s">
        <v>48</v>
      </c>
      <c r="X4848" s="5" t="s">
        <v>87</v>
      </c>
      <c r="Y4848" s="5" t="s">
        <v>971</v>
      </c>
      <c r="Z4848" s="5" t="s">
        <v>43</v>
      </c>
      <c r="AA4848" s="4">
        <v>0.55000000000000004</v>
      </c>
      <c r="AB4848" s="1">
        <v>41015</v>
      </c>
      <c r="AC4848" s="1">
        <v>26551</v>
      </c>
      <c r="AD4848">
        <f t="shared" si="452"/>
        <v>2</v>
      </c>
      <c r="AE4848">
        <f t="shared" ca="1" si="453"/>
        <v>51</v>
      </c>
      <c r="AF4848" t="str">
        <f t="shared" ca="1" si="454"/>
        <v>18-64</v>
      </c>
      <c r="AG4848" s="3">
        <f t="shared" si="455"/>
        <v>1.3218947894736843</v>
      </c>
      <c r="AH4848" t="str">
        <f>_xlfn.IFNA(VLOOKUP(Sales_Transactions[[#This Row],[Order ID]],Returned_Items[#All],2,FALSE),"Not Returned")</f>
        <v>Not Returned</v>
      </c>
    </row>
    <row r="4849" spans="1:34" x14ac:dyDescent="0.25">
      <c r="A4849">
        <v>57477</v>
      </c>
      <c r="C4849" t="s">
        <v>1322</v>
      </c>
      <c r="D4849" s="2" t="str">
        <f>TEXT(MID(Sales_Transactions[[#This Row],[Order Date]],2,5),"d/m/yyy")</f>
        <v>26/9/2010</v>
      </c>
      <c r="E4849" s="2" t="str">
        <f>TEXT(MID(Sales_Transactions[[#This Row],[Order Date]],2,5),"d")</f>
        <v>26</v>
      </c>
      <c r="F4849" s="2" t="str">
        <f>TEXT(MID(Sales_Transactions[[#This Row],[Order Date]],2,5),"m")</f>
        <v>9</v>
      </c>
      <c r="G4849" s="2" t="str">
        <f>TEXT(MID(Sales_Transactions[[#This Row],[Order Date]],2,5),"yyy")</f>
        <v>2010</v>
      </c>
      <c r="H4849" s="2" t="str">
        <f>TEXT(MID(Sales_Transactions[[#This Row],[Order Date]],2,5),"yyy/m")</f>
        <v>2010/9</v>
      </c>
      <c r="I4849" t="s">
        <v>33</v>
      </c>
      <c r="J4849">
        <f t="shared" si="450"/>
        <v>4</v>
      </c>
      <c r="K4849" s="2">
        <v>50</v>
      </c>
      <c r="L4849" s="3">
        <v>745.48</v>
      </c>
      <c r="M4849" s="4">
        <v>0.02</v>
      </c>
      <c r="N4849" s="5" t="s">
        <v>23</v>
      </c>
      <c r="O4849" s="3">
        <v>119.12</v>
      </c>
      <c r="P4849" s="3">
        <v>14.56</v>
      </c>
      <c r="Q4849" s="3">
        <v>3.5</v>
      </c>
      <c r="R4849" s="5" t="s">
        <v>2245</v>
      </c>
      <c r="S4849" s="5" t="s">
        <v>903</v>
      </c>
      <c r="T4849" s="5" t="str">
        <f t="shared" si="451"/>
        <v>Ed Braxton</v>
      </c>
      <c r="U4849" t="s">
        <v>1143</v>
      </c>
      <c r="V4849" s="5" t="s">
        <v>74</v>
      </c>
      <c r="W4849" s="5" t="s">
        <v>28</v>
      </c>
      <c r="X4849" s="5" t="s">
        <v>38</v>
      </c>
      <c r="Y4849" s="5" t="s">
        <v>1611</v>
      </c>
      <c r="Z4849" s="5" t="s">
        <v>43</v>
      </c>
      <c r="AA4849" s="4">
        <v>0.57999999999999996</v>
      </c>
      <c r="AB4849" s="1">
        <v>40449</v>
      </c>
      <c r="AC4849" s="1">
        <v>26432</v>
      </c>
      <c r="AD4849">
        <f t="shared" si="452"/>
        <v>2</v>
      </c>
      <c r="AE4849">
        <f t="shared" ca="1" si="453"/>
        <v>52</v>
      </c>
      <c r="AF4849" t="str">
        <f t="shared" ca="1" si="454"/>
        <v>18-64</v>
      </c>
      <c r="AG4849" s="3">
        <f t="shared" si="455"/>
        <v>0.36114175999999998</v>
      </c>
      <c r="AH4849" t="str">
        <f>_xlfn.IFNA(VLOOKUP(Sales_Transactions[[#This Row],[Order ID]],Returned_Items[#All],2,FALSE),"Not Returned")</f>
        <v>Not Returned</v>
      </c>
    </row>
    <row r="4850" spans="1:34" x14ac:dyDescent="0.25">
      <c r="A4850">
        <v>57477</v>
      </c>
      <c r="C4850" t="s">
        <v>1322</v>
      </c>
      <c r="D4850" s="2" t="str">
        <f>TEXT(MID(Sales_Transactions[[#This Row],[Order Date]],2,5),"d/m/yyy")</f>
        <v>26/9/2010</v>
      </c>
      <c r="E4850" s="2" t="str">
        <f>TEXT(MID(Sales_Transactions[[#This Row],[Order Date]],2,5),"d")</f>
        <v>26</v>
      </c>
      <c r="F4850" s="2" t="str">
        <f>TEXT(MID(Sales_Transactions[[#This Row],[Order Date]],2,5),"m")</f>
        <v>9</v>
      </c>
      <c r="G4850" s="2" t="str">
        <f>TEXT(MID(Sales_Transactions[[#This Row],[Order Date]],2,5),"yyy")</f>
        <v>2010</v>
      </c>
      <c r="H4850" s="2" t="str">
        <f>TEXT(MID(Sales_Transactions[[#This Row],[Order Date]],2,5),"yyy/m")</f>
        <v>2010/9</v>
      </c>
      <c r="I4850" t="s">
        <v>33</v>
      </c>
      <c r="J4850">
        <f t="shared" si="450"/>
        <v>4</v>
      </c>
      <c r="K4850" s="2">
        <v>45</v>
      </c>
      <c r="L4850" s="3">
        <v>3086.5115000000001</v>
      </c>
      <c r="M4850" s="4">
        <v>0.08</v>
      </c>
      <c r="N4850" s="5" t="s">
        <v>23</v>
      </c>
      <c r="O4850" s="3">
        <v>1560.96</v>
      </c>
      <c r="P4850" s="3">
        <v>85.99</v>
      </c>
      <c r="Q4850" s="3">
        <v>2.5</v>
      </c>
      <c r="R4850" s="5" t="s">
        <v>2245</v>
      </c>
      <c r="S4850" s="5" t="s">
        <v>903</v>
      </c>
      <c r="T4850" s="5" t="str">
        <f t="shared" si="451"/>
        <v>Ed Braxton</v>
      </c>
      <c r="U4850" t="s">
        <v>1143</v>
      </c>
      <c r="V4850" s="5" t="s">
        <v>74</v>
      </c>
      <c r="W4850" s="5" t="s">
        <v>48</v>
      </c>
      <c r="X4850" s="5" t="s">
        <v>49</v>
      </c>
      <c r="Y4850" s="5" t="s">
        <v>728</v>
      </c>
      <c r="Z4850" s="5" t="s">
        <v>43</v>
      </c>
      <c r="AA4850" s="4">
        <v>0.35</v>
      </c>
      <c r="AB4850" s="1">
        <v>40448</v>
      </c>
      <c r="AC4850" s="1">
        <v>26538</v>
      </c>
      <c r="AD4850">
        <f t="shared" si="452"/>
        <v>1</v>
      </c>
      <c r="AE4850">
        <f t="shared" ca="1" si="453"/>
        <v>51</v>
      </c>
      <c r="AF4850" t="str">
        <f t="shared" ca="1" si="454"/>
        <v>18-64</v>
      </c>
      <c r="AG4850" s="3">
        <f t="shared" si="455"/>
        <v>1.9649157333333331</v>
      </c>
      <c r="AH4850" t="str">
        <f>_xlfn.IFNA(VLOOKUP(Sales_Transactions[[#This Row],[Order ID]],Returned_Items[#All],2,FALSE),"Not Returned")</f>
        <v>Not Returned</v>
      </c>
    </row>
    <row r="4851" spans="1:34" x14ac:dyDescent="0.25">
      <c r="A4851">
        <v>59044</v>
      </c>
      <c r="C4851" t="s">
        <v>3257</v>
      </c>
      <c r="D4851" s="2" t="str">
        <f>TEXT(MID(Sales_Transactions[[#This Row],[Order Date]],2,5),"d/m/yyy")</f>
        <v>20/7/2011</v>
      </c>
      <c r="E4851" s="2" t="str">
        <f>TEXT(MID(Sales_Transactions[[#This Row],[Order Date]],2,5),"d")</f>
        <v>20</v>
      </c>
      <c r="F4851" s="2" t="str">
        <f>TEXT(MID(Sales_Transactions[[#This Row],[Order Date]],2,5),"m")</f>
        <v>7</v>
      </c>
      <c r="G4851" s="2" t="str">
        <f>TEXT(MID(Sales_Transactions[[#This Row],[Order Date]],2,5),"yyy")</f>
        <v>2011</v>
      </c>
      <c r="H4851" s="2" t="str">
        <f>TEXT(MID(Sales_Transactions[[#This Row],[Order Date]],2,5),"yyy/m")</f>
        <v>2011/7</v>
      </c>
      <c r="I4851" t="s">
        <v>101</v>
      </c>
      <c r="J4851">
        <f t="shared" si="450"/>
        <v>1</v>
      </c>
      <c r="K4851" s="2">
        <v>6</v>
      </c>
      <c r="L4851" s="3">
        <v>20.190000000000001</v>
      </c>
      <c r="M4851" s="4">
        <v>0.02</v>
      </c>
      <c r="N4851" s="5" t="s">
        <v>23</v>
      </c>
      <c r="O4851" s="3">
        <v>1.25</v>
      </c>
      <c r="P4851" s="3">
        <v>3.08</v>
      </c>
      <c r="Q4851" s="3">
        <v>0.99</v>
      </c>
      <c r="R4851" s="5" t="s">
        <v>2547</v>
      </c>
      <c r="S4851" s="5" t="s">
        <v>2983</v>
      </c>
      <c r="T4851" s="5" t="str">
        <f t="shared" si="451"/>
        <v>Phillip Flathmann</v>
      </c>
      <c r="U4851" t="s">
        <v>1143</v>
      </c>
      <c r="V4851" s="5" t="s">
        <v>27</v>
      </c>
      <c r="W4851" s="5" t="s">
        <v>28</v>
      </c>
      <c r="X4851" s="5" t="s">
        <v>115</v>
      </c>
      <c r="Y4851" s="5" t="s">
        <v>599</v>
      </c>
      <c r="Z4851" s="5" t="s">
        <v>43</v>
      </c>
      <c r="AA4851" s="4">
        <v>0.37</v>
      </c>
      <c r="AB4851" s="1">
        <v>40746</v>
      </c>
      <c r="AC4851" s="1">
        <v>25994</v>
      </c>
      <c r="AD4851">
        <f t="shared" si="452"/>
        <v>2</v>
      </c>
      <c r="AE4851">
        <f t="shared" ca="1" si="453"/>
        <v>53</v>
      </c>
      <c r="AF4851" t="str">
        <f t="shared" ca="1" si="454"/>
        <v>18-64</v>
      </c>
      <c r="AG4851" s="3">
        <f t="shared" si="455"/>
        <v>0.67823066666666676</v>
      </c>
      <c r="AH4851" t="str">
        <f>_xlfn.IFNA(VLOOKUP(Sales_Transactions[[#This Row],[Order ID]],Returned_Items[#All],2,FALSE),"Not Returned")</f>
        <v>Not Returned</v>
      </c>
    </row>
    <row r="4852" spans="1:34" x14ac:dyDescent="0.25">
      <c r="A4852">
        <v>59204</v>
      </c>
      <c r="C4852" t="s">
        <v>3258</v>
      </c>
      <c r="D4852" s="2" t="str">
        <f>TEXT(MID(Sales_Transactions[[#This Row],[Order Date]],2,5),"d/m/yyy")</f>
        <v>29/2/2012</v>
      </c>
      <c r="E4852" s="2" t="str">
        <f>TEXT(MID(Sales_Transactions[[#This Row],[Order Date]],2,5),"d")</f>
        <v>29</v>
      </c>
      <c r="F4852" s="2" t="str">
        <f>TEXT(MID(Sales_Transactions[[#This Row],[Order Date]],2,5),"m")</f>
        <v>2</v>
      </c>
      <c r="G4852" s="2" t="str">
        <f>TEXT(MID(Sales_Transactions[[#This Row],[Order Date]],2,5),"yyy")</f>
        <v>2012</v>
      </c>
      <c r="H4852" s="2" t="str">
        <f>TEXT(MID(Sales_Transactions[[#This Row],[Order Date]],2,5),"yyy/m")</f>
        <v>2012/2</v>
      </c>
      <c r="I4852" t="s">
        <v>78</v>
      </c>
      <c r="J4852">
        <f t="shared" si="450"/>
        <v>3</v>
      </c>
      <c r="K4852" s="2">
        <v>25</v>
      </c>
      <c r="L4852" s="3">
        <v>151.75</v>
      </c>
      <c r="M4852" s="4">
        <v>0.04</v>
      </c>
      <c r="N4852" s="5" t="s">
        <v>23</v>
      </c>
      <c r="O4852" s="3">
        <v>-66.239999999999995</v>
      </c>
      <c r="P4852" s="3">
        <v>5.8</v>
      </c>
      <c r="Q4852" s="3">
        <v>5.59</v>
      </c>
      <c r="R4852" s="5" t="s">
        <v>2609</v>
      </c>
      <c r="S4852" s="5" t="s">
        <v>2610</v>
      </c>
      <c r="T4852" s="5" t="str">
        <f t="shared" si="451"/>
        <v>Corey Catlett</v>
      </c>
      <c r="U4852" t="s">
        <v>1143</v>
      </c>
      <c r="V4852" s="5" t="s">
        <v>74</v>
      </c>
      <c r="W4852" s="5" t="s">
        <v>28</v>
      </c>
      <c r="X4852" s="5" t="s">
        <v>41</v>
      </c>
      <c r="Y4852" s="5" t="s">
        <v>1748</v>
      </c>
      <c r="Z4852" s="5" t="s">
        <v>43</v>
      </c>
      <c r="AA4852" s="4">
        <v>0.4</v>
      </c>
      <c r="AB4852" s="1">
        <v>40969</v>
      </c>
      <c r="AC4852" s="1">
        <v>26214</v>
      </c>
      <c r="AD4852">
        <f t="shared" si="452"/>
        <v>1</v>
      </c>
      <c r="AE4852">
        <f t="shared" ca="1" si="453"/>
        <v>52</v>
      </c>
      <c r="AF4852" t="str">
        <f t="shared" ca="1" si="454"/>
        <v>18-64</v>
      </c>
      <c r="AG4852" s="3">
        <f t="shared" si="455"/>
        <v>0.4555072</v>
      </c>
      <c r="AH4852" t="str">
        <f>_xlfn.IFNA(VLOOKUP(Sales_Transactions[[#This Row],[Order ID]],Returned_Items[#All],2,FALSE),"Not Returned")</f>
        <v>Not Returned</v>
      </c>
    </row>
    <row r="4853" spans="1:34" x14ac:dyDescent="0.25">
      <c r="A4853">
        <v>59969</v>
      </c>
      <c r="C4853" t="s">
        <v>804</v>
      </c>
      <c r="D4853" s="2" t="str">
        <f>TEXT(MID(Sales_Transactions[[#This Row],[Order Date]],2,5),"d/m/yyy")</f>
        <v>11/1/2012</v>
      </c>
      <c r="E4853" s="2" t="str">
        <f>TEXT(MID(Sales_Transactions[[#This Row],[Order Date]],2,5),"d")</f>
        <v>11</v>
      </c>
      <c r="F4853" s="2" t="str">
        <f>TEXT(MID(Sales_Transactions[[#This Row],[Order Date]],2,5),"m")</f>
        <v>1</v>
      </c>
      <c r="G4853" s="2" t="str">
        <f>TEXT(MID(Sales_Transactions[[#This Row],[Order Date]],2,5),"yyy")</f>
        <v>2012</v>
      </c>
      <c r="H4853" s="2" t="str">
        <f>TEXT(MID(Sales_Transactions[[#This Row],[Order Date]],2,5),"yyy/m")</f>
        <v>2012/1</v>
      </c>
      <c r="I4853" t="s">
        <v>33</v>
      </c>
      <c r="J4853">
        <f t="shared" si="450"/>
        <v>4</v>
      </c>
      <c r="K4853" s="2">
        <v>42</v>
      </c>
      <c r="L4853" s="3">
        <v>437.73</v>
      </c>
      <c r="M4853" s="4">
        <v>0.01</v>
      </c>
      <c r="N4853" s="5" t="s">
        <v>23</v>
      </c>
      <c r="O4853" s="3">
        <v>205.7</v>
      </c>
      <c r="P4853" s="3">
        <v>9.9</v>
      </c>
      <c r="Q4853" s="3">
        <v>1.39</v>
      </c>
      <c r="R4853" s="5" t="s">
        <v>2245</v>
      </c>
      <c r="S4853" s="5" t="s">
        <v>903</v>
      </c>
      <c r="T4853" s="5" t="str">
        <f t="shared" si="451"/>
        <v>Ed Braxton</v>
      </c>
      <c r="U4853" t="s">
        <v>1143</v>
      </c>
      <c r="V4853" s="5" t="s">
        <v>74</v>
      </c>
      <c r="W4853" s="5" t="s">
        <v>28</v>
      </c>
      <c r="X4853" s="5" t="s">
        <v>98</v>
      </c>
      <c r="Y4853" s="5" t="s">
        <v>2965</v>
      </c>
      <c r="Z4853" s="5" t="s">
        <v>43</v>
      </c>
      <c r="AA4853" s="4">
        <v>0.37</v>
      </c>
      <c r="AB4853" s="1">
        <v>40921</v>
      </c>
      <c r="AC4853" s="1">
        <v>26105</v>
      </c>
      <c r="AD4853">
        <f t="shared" si="452"/>
        <v>2</v>
      </c>
      <c r="AE4853">
        <f t="shared" ca="1" si="453"/>
        <v>53</v>
      </c>
      <c r="AF4853" t="str">
        <f t="shared" ca="1" si="454"/>
        <v>18-64</v>
      </c>
      <c r="AG4853" s="3">
        <f t="shared" si="455"/>
        <v>0.26878595238095243</v>
      </c>
      <c r="AH4853" t="str">
        <f>_xlfn.IFNA(VLOOKUP(Sales_Transactions[[#This Row],[Order ID]],Returned_Items[#All],2,FALSE),"Not Returned")</f>
        <v>Not Returned</v>
      </c>
    </row>
    <row r="4854" spans="1:34" x14ac:dyDescent="0.25">
      <c r="A4854">
        <v>59969</v>
      </c>
      <c r="C4854" t="s">
        <v>804</v>
      </c>
      <c r="D4854" s="2" t="str">
        <f>TEXT(MID(Sales_Transactions[[#This Row],[Order Date]],2,5),"d/m/yyy")</f>
        <v>11/1/2012</v>
      </c>
      <c r="E4854" s="2" t="str">
        <f>TEXT(MID(Sales_Transactions[[#This Row],[Order Date]],2,5),"d")</f>
        <v>11</v>
      </c>
      <c r="F4854" s="2" t="str">
        <f>TEXT(MID(Sales_Transactions[[#This Row],[Order Date]],2,5),"m")</f>
        <v>1</v>
      </c>
      <c r="G4854" s="2" t="str">
        <f>TEXT(MID(Sales_Transactions[[#This Row],[Order Date]],2,5),"yyy")</f>
        <v>2012</v>
      </c>
      <c r="H4854" s="2" t="str">
        <f>TEXT(MID(Sales_Transactions[[#This Row],[Order Date]],2,5),"yyy/m")</f>
        <v>2012/1</v>
      </c>
      <c r="I4854" t="s">
        <v>33</v>
      </c>
      <c r="J4854">
        <f t="shared" si="450"/>
        <v>4</v>
      </c>
      <c r="K4854" s="2">
        <v>16</v>
      </c>
      <c r="L4854" s="3">
        <v>275.01</v>
      </c>
      <c r="M4854" s="4">
        <v>0</v>
      </c>
      <c r="N4854" s="5" t="s">
        <v>23</v>
      </c>
      <c r="O4854" s="3">
        <v>-87.11</v>
      </c>
      <c r="P4854" s="3">
        <v>15.7</v>
      </c>
      <c r="Q4854" s="3">
        <v>11.25</v>
      </c>
      <c r="R4854" s="5" t="s">
        <v>2245</v>
      </c>
      <c r="S4854" s="5" t="s">
        <v>903</v>
      </c>
      <c r="T4854" s="5" t="str">
        <f t="shared" si="451"/>
        <v>Ed Braxton</v>
      </c>
      <c r="U4854" t="s">
        <v>1143</v>
      </c>
      <c r="V4854" s="5" t="s">
        <v>74</v>
      </c>
      <c r="W4854" s="5" t="s">
        <v>28</v>
      </c>
      <c r="X4854" s="5" t="s">
        <v>29</v>
      </c>
      <c r="Y4854" s="5" t="s">
        <v>318</v>
      </c>
      <c r="Z4854" s="5" t="s">
        <v>43</v>
      </c>
      <c r="AA4854" s="4">
        <v>0.6</v>
      </c>
      <c r="AB4854" s="1">
        <v>40920</v>
      </c>
      <c r="AC4854" s="1">
        <v>26171</v>
      </c>
      <c r="AD4854">
        <f t="shared" si="452"/>
        <v>1</v>
      </c>
      <c r="AE4854">
        <f t="shared" ca="1" si="453"/>
        <v>52</v>
      </c>
      <c r="AF4854" t="str">
        <f t="shared" ca="1" si="454"/>
        <v>18-64</v>
      </c>
      <c r="AG4854" s="3">
        <f t="shared" si="455"/>
        <v>1.684375</v>
      </c>
      <c r="AH4854" t="str">
        <f>_xlfn.IFNA(VLOOKUP(Sales_Transactions[[#This Row],[Order ID]],Returned_Items[#All],2,FALSE),"Not Returned")</f>
        <v>Not Returned</v>
      </c>
    </row>
    <row r="4855" spans="1:34" x14ac:dyDescent="0.25">
      <c r="A4855">
        <v>166</v>
      </c>
      <c r="C4855" t="s">
        <v>1711</v>
      </c>
      <c r="D4855" s="2" t="str">
        <f>TEXT(MID(Sales_Transactions[[#This Row],[Order Date]],2,5),"d/m/yyy")</f>
        <v>11/9/2011</v>
      </c>
      <c r="E4855" s="2" t="str">
        <f>TEXT(MID(Sales_Transactions[[#This Row],[Order Date]],2,5),"d")</f>
        <v>11</v>
      </c>
      <c r="F4855" s="2" t="str">
        <f>TEXT(MID(Sales_Transactions[[#This Row],[Order Date]],2,5),"m")</f>
        <v>9</v>
      </c>
      <c r="G4855" s="2" t="str">
        <f>TEXT(MID(Sales_Transactions[[#This Row],[Order Date]],2,5),"yyy")</f>
        <v>2011</v>
      </c>
      <c r="H4855" s="2" t="str">
        <f>TEXT(MID(Sales_Transactions[[#This Row],[Order Date]],2,5),"yyy/m")</f>
        <v>2011/9</v>
      </c>
      <c r="I4855" t="s">
        <v>33</v>
      </c>
      <c r="J4855">
        <f t="shared" si="450"/>
        <v>4</v>
      </c>
      <c r="K4855" s="2">
        <v>10</v>
      </c>
      <c r="L4855" s="3">
        <v>567.93600000000004</v>
      </c>
      <c r="M4855" s="4">
        <v>0.02</v>
      </c>
      <c r="N4855" s="5" t="s">
        <v>67</v>
      </c>
      <c r="O4855" s="3">
        <v>-126.09</v>
      </c>
      <c r="P4855" s="3">
        <v>65.989999999999995</v>
      </c>
      <c r="Q4855" s="3">
        <v>8.99</v>
      </c>
      <c r="R4855" s="5" t="s">
        <v>2855</v>
      </c>
      <c r="S4855" s="5" t="s">
        <v>2841</v>
      </c>
      <c r="T4855" s="5" t="str">
        <f t="shared" si="451"/>
        <v>Valerie Takahito</v>
      </c>
      <c r="U4855" t="s">
        <v>1143</v>
      </c>
      <c r="V4855" s="5" t="s">
        <v>37</v>
      </c>
      <c r="W4855" s="5" t="s">
        <v>48</v>
      </c>
      <c r="X4855" s="5" t="s">
        <v>49</v>
      </c>
      <c r="Y4855" s="5" t="s">
        <v>3259</v>
      </c>
      <c r="Z4855" s="5" t="s">
        <v>43</v>
      </c>
      <c r="AA4855" s="4">
        <v>0.55000000000000004</v>
      </c>
      <c r="AB4855" s="1">
        <v>40799</v>
      </c>
      <c r="AC4855" s="1">
        <v>25986</v>
      </c>
      <c r="AD4855">
        <f t="shared" si="452"/>
        <v>2</v>
      </c>
      <c r="AE4855">
        <f t="shared" ca="1" si="453"/>
        <v>53</v>
      </c>
      <c r="AF4855" t="str">
        <f t="shared" ca="1" si="454"/>
        <v>18-64</v>
      </c>
      <c r="AG4855" s="3">
        <f t="shared" si="455"/>
        <v>7.4966801999999984</v>
      </c>
      <c r="AH4855" t="str">
        <f>_xlfn.IFNA(VLOOKUP(Sales_Transactions[[#This Row],[Order ID]],Returned_Items[#All],2,FALSE),"Not Returned")</f>
        <v>Not Returned</v>
      </c>
    </row>
    <row r="4856" spans="1:34" x14ac:dyDescent="0.25">
      <c r="A4856">
        <v>197</v>
      </c>
      <c r="C4856" t="s">
        <v>2174</v>
      </c>
      <c r="D4856" s="2" t="str">
        <f>TEXT(MID(Sales_Transactions[[#This Row],[Order Date]],2,5),"d/m/yyy")</f>
        <v>6/4/2011</v>
      </c>
      <c r="E4856" s="2" t="str">
        <f>TEXT(MID(Sales_Transactions[[#This Row],[Order Date]],2,5),"d")</f>
        <v>6</v>
      </c>
      <c r="F4856" s="2" t="str">
        <f>TEXT(MID(Sales_Transactions[[#This Row],[Order Date]],2,5),"m")</f>
        <v>4</v>
      </c>
      <c r="G4856" s="2" t="str">
        <f>TEXT(MID(Sales_Transactions[[#This Row],[Order Date]],2,5),"yyy")</f>
        <v>2011</v>
      </c>
      <c r="H4856" s="2" t="str">
        <f>TEXT(MID(Sales_Transactions[[#This Row],[Order Date]],2,5),"yyy/m")</f>
        <v>2011/4</v>
      </c>
      <c r="I4856" t="s">
        <v>33</v>
      </c>
      <c r="J4856">
        <f t="shared" si="450"/>
        <v>4</v>
      </c>
      <c r="K4856" s="2">
        <v>23</v>
      </c>
      <c r="L4856" s="3">
        <v>310.52</v>
      </c>
      <c r="M4856" s="4">
        <v>0.01</v>
      </c>
      <c r="N4856" s="5" t="s">
        <v>23</v>
      </c>
      <c r="O4856" s="3">
        <v>33.22</v>
      </c>
      <c r="P4856" s="3">
        <v>12.98</v>
      </c>
      <c r="Q4856" s="3">
        <v>3.14</v>
      </c>
      <c r="R4856" s="5" t="s">
        <v>3260</v>
      </c>
      <c r="S4856" s="5" t="s">
        <v>3261</v>
      </c>
      <c r="T4856" s="5" t="str">
        <f t="shared" si="451"/>
        <v>Penelope Sewall</v>
      </c>
      <c r="U4856" t="s">
        <v>1143</v>
      </c>
      <c r="V4856" s="5" t="s">
        <v>74</v>
      </c>
      <c r="W4856" s="5" t="s">
        <v>28</v>
      </c>
      <c r="X4856" s="5" t="s">
        <v>221</v>
      </c>
      <c r="Y4856" s="5" t="s">
        <v>576</v>
      </c>
      <c r="Z4856" s="5" t="s">
        <v>60</v>
      </c>
      <c r="AA4856" s="4">
        <v>0.6</v>
      </c>
      <c r="AB4856" s="1">
        <v>40641</v>
      </c>
      <c r="AC4856" s="1">
        <v>26173</v>
      </c>
      <c r="AD4856">
        <f t="shared" si="452"/>
        <v>2</v>
      </c>
      <c r="AE4856">
        <f t="shared" ca="1" si="453"/>
        <v>52</v>
      </c>
      <c r="AF4856" t="str">
        <f t="shared" ca="1" si="454"/>
        <v>18-64</v>
      </c>
      <c r="AG4856" s="3">
        <f t="shared" si="455"/>
        <v>0.70081313043478255</v>
      </c>
      <c r="AH4856" t="str">
        <f>_xlfn.IFNA(VLOOKUP(Sales_Transactions[[#This Row],[Order ID]],Returned_Items[#All],2,FALSE),"Not Returned")</f>
        <v>Not Returned</v>
      </c>
    </row>
    <row r="4857" spans="1:34" x14ac:dyDescent="0.25">
      <c r="A4857">
        <v>231</v>
      </c>
      <c r="C4857" t="s">
        <v>2048</v>
      </c>
      <c r="D4857" s="2" t="str">
        <f>TEXT(MID(Sales_Transactions[[#This Row],[Order Date]],2,5),"d/m/yyy")</f>
        <v>28/9/2009</v>
      </c>
      <c r="E4857" s="2" t="str">
        <f>TEXT(MID(Sales_Transactions[[#This Row],[Order Date]],2,5),"d")</f>
        <v>28</v>
      </c>
      <c r="F4857" s="2" t="str">
        <f>TEXT(MID(Sales_Transactions[[#This Row],[Order Date]],2,5),"m")</f>
        <v>9</v>
      </c>
      <c r="G4857" s="2" t="str">
        <f>TEXT(MID(Sales_Transactions[[#This Row],[Order Date]],2,5),"yyy")</f>
        <v>2009</v>
      </c>
      <c r="H4857" s="2" t="str">
        <f>TEXT(MID(Sales_Transactions[[#This Row],[Order Date]],2,5),"yyy/m")</f>
        <v>2009/9</v>
      </c>
      <c r="I4857" t="s">
        <v>33</v>
      </c>
      <c r="J4857">
        <f t="shared" si="450"/>
        <v>4</v>
      </c>
      <c r="K4857" s="2">
        <v>2</v>
      </c>
      <c r="L4857" s="3">
        <v>689.74</v>
      </c>
      <c r="M4857" s="4">
        <v>0.06</v>
      </c>
      <c r="N4857" s="5" t="s">
        <v>23</v>
      </c>
      <c r="O4857" s="3">
        <v>-490.84</v>
      </c>
      <c r="P4857" s="3">
        <v>363.25</v>
      </c>
      <c r="Q4857" s="3">
        <v>19.989999999999998</v>
      </c>
      <c r="R4857" s="5" t="s">
        <v>1783</v>
      </c>
      <c r="S4857" s="5" t="s">
        <v>903</v>
      </c>
      <c r="T4857" s="5" t="str">
        <f t="shared" si="451"/>
        <v>Sean Braxton</v>
      </c>
      <c r="U4857" t="s">
        <v>1143</v>
      </c>
      <c r="V4857" s="5" t="s">
        <v>27</v>
      </c>
      <c r="W4857" s="5" t="s">
        <v>28</v>
      </c>
      <c r="X4857" s="5" t="s">
        <v>38</v>
      </c>
      <c r="Y4857" s="5" t="s">
        <v>994</v>
      </c>
      <c r="Z4857" s="5" t="s">
        <v>43</v>
      </c>
      <c r="AA4857" s="4">
        <v>0.56999999999999995</v>
      </c>
      <c r="AB4857" s="1">
        <v>40086</v>
      </c>
      <c r="AC4857" s="1">
        <v>24579</v>
      </c>
      <c r="AD4857">
        <f t="shared" si="452"/>
        <v>2</v>
      </c>
      <c r="AE4857">
        <f t="shared" ca="1" si="453"/>
        <v>57</v>
      </c>
      <c r="AF4857" t="str">
        <f t="shared" ca="1" si="454"/>
        <v>18-64</v>
      </c>
      <c r="AG4857" s="3">
        <f t="shared" si="455"/>
        <v>191.51102500000002</v>
      </c>
      <c r="AH4857" t="str">
        <f>_xlfn.IFNA(VLOOKUP(Sales_Transactions[[#This Row],[Order ID]],Returned_Items[#All],2,FALSE),"Not Returned")</f>
        <v>Not Returned</v>
      </c>
    </row>
    <row r="4858" spans="1:34" x14ac:dyDescent="0.25">
      <c r="A4858">
        <v>487</v>
      </c>
      <c r="C4858" t="s">
        <v>696</v>
      </c>
      <c r="D4858" s="2" t="str">
        <f>TEXT(MID(Sales_Transactions[[#This Row],[Order Date]],2,5),"d/m/yyy")</f>
        <v>17/8/2012</v>
      </c>
      <c r="E4858" s="2" t="str">
        <f>TEXT(MID(Sales_Transactions[[#This Row],[Order Date]],2,5),"d")</f>
        <v>17</v>
      </c>
      <c r="F4858" s="2" t="str">
        <f>TEXT(MID(Sales_Transactions[[#This Row],[Order Date]],2,5),"m")</f>
        <v>8</v>
      </c>
      <c r="G4858" s="2" t="str">
        <f>TEXT(MID(Sales_Transactions[[#This Row],[Order Date]],2,5),"yyy")</f>
        <v>2012</v>
      </c>
      <c r="H4858" s="2" t="str">
        <f>TEXT(MID(Sales_Transactions[[#This Row],[Order Date]],2,5),"yyy/m")</f>
        <v>2012/8</v>
      </c>
      <c r="I4858" t="s">
        <v>101</v>
      </c>
      <c r="J4858">
        <f t="shared" si="450"/>
        <v>1</v>
      </c>
      <c r="K4858" s="2">
        <v>19</v>
      </c>
      <c r="L4858" s="3">
        <v>210.4</v>
      </c>
      <c r="M4858" s="4">
        <v>7.0000000000000007E-2</v>
      </c>
      <c r="N4858" s="5" t="s">
        <v>23</v>
      </c>
      <c r="O4858" s="3">
        <v>-18.96</v>
      </c>
      <c r="P4858" s="3">
        <v>10.89</v>
      </c>
      <c r="Q4858" s="3">
        <v>4.5</v>
      </c>
      <c r="R4858" s="5" t="s">
        <v>2855</v>
      </c>
      <c r="S4858" s="5" t="s">
        <v>2535</v>
      </c>
      <c r="T4858" s="5" t="str">
        <f t="shared" si="451"/>
        <v>Valerie Dominguez</v>
      </c>
      <c r="U4858" t="s">
        <v>1143</v>
      </c>
      <c r="V4858" s="5" t="s">
        <v>47</v>
      </c>
      <c r="W4858" s="5" t="s">
        <v>28</v>
      </c>
      <c r="X4858" s="5" t="s">
        <v>38</v>
      </c>
      <c r="Y4858" s="5" t="s">
        <v>559</v>
      </c>
      <c r="Z4858" s="5" t="s">
        <v>43</v>
      </c>
      <c r="AA4858" s="4">
        <v>0.59</v>
      </c>
      <c r="AB4858" s="1">
        <v>41139</v>
      </c>
      <c r="AC4858" s="1">
        <v>26332</v>
      </c>
      <c r="AD4858">
        <f t="shared" si="452"/>
        <v>1</v>
      </c>
      <c r="AE4858">
        <f t="shared" ca="1" si="453"/>
        <v>52</v>
      </c>
      <c r="AF4858" t="str">
        <f t="shared" ca="1" si="454"/>
        <v>18-64</v>
      </c>
      <c r="AG4858" s="3">
        <f t="shared" si="455"/>
        <v>0.80959878947368424</v>
      </c>
      <c r="AH4858" t="str">
        <f>_xlfn.IFNA(VLOOKUP(Sales_Transactions[[#This Row],[Order ID]],Returned_Items[#All],2,FALSE),"Not Returned")</f>
        <v>Not Returned</v>
      </c>
    </row>
    <row r="4859" spans="1:34" x14ac:dyDescent="0.25">
      <c r="A4859">
        <v>710</v>
      </c>
      <c r="C4859" t="s">
        <v>3262</v>
      </c>
      <c r="D4859" s="2" t="str">
        <f>TEXT(MID(Sales_Transactions[[#This Row],[Order Date]],2,5),"d/m/yyy")</f>
        <v>1/1/2010</v>
      </c>
      <c r="E4859" s="2" t="str">
        <f>TEXT(MID(Sales_Transactions[[#This Row],[Order Date]],2,5),"d")</f>
        <v>1</v>
      </c>
      <c r="F4859" s="2" t="str">
        <f>TEXT(MID(Sales_Transactions[[#This Row],[Order Date]],2,5),"m")</f>
        <v>1</v>
      </c>
      <c r="G4859" s="2" t="str">
        <f>TEXT(MID(Sales_Transactions[[#This Row],[Order Date]],2,5),"yyy")</f>
        <v>2010</v>
      </c>
      <c r="H4859" s="2" t="str">
        <f>TEXT(MID(Sales_Transactions[[#This Row],[Order Date]],2,5),"yyy/m")</f>
        <v>2010/1</v>
      </c>
      <c r="I4859" t="s">
        <v>22</v>
      </c>
      <c r="J4859">
        <f t="shared" si="450"/>
        <v>2</v>
      </c>
      <c r="K4859" s="2">
        <v>42</v>
      </c>
      <c r="L4859" s="3">
        <v>161.77000000000001</v>
      </c>
      <c r="M4859" s="4">
        <v>0.01</v>
      </c>
      <c r="N4859" s="5" t="s">
        <v>23</v>
      </c>
      <c r="O4859" s="3">
        <v>-150.37</v>
      </c>
      <c r="P4859" s="3">
        <v>3.58</v>
      </c>
      <c r="Q4859" s="3">
        <v>5.47</v>
      </c>
      <c r="R4859" s="5" t="s">
        <v>624</v>
      </c>
      <c r="S4859" s="5" t="s">
        <v>2060</v>
      </c>
      <c r="T4859" s="5" t="str">
        <f t="shared" si="451"/>
        <v>Susan MacKendrick</v>
      </c>
      <c r="U4859" t="s">
        <v>1143</v>
      </c>
      <c r="V4859" s="5" t="s">
        <v>47</v>
      </c>
      <c r="W4859" s="5" t="s">
        <v>28</v>
      </c>
      <c r="X4859" s="5" t="s">
        <v>41</v>
      </c>
      <c r="Y4859" s="5" t="s">
        <v>769</v>
      </c>
      <c r="Z4859" s="5" t="s">
        <v>43</v>
      </c>
      <c r="AA4859" s="4">
        <v>0.37</v>
      </c>
      <c r="AB4859" s="1">
        <v>40183</v>
      </c>
      <c r="AC4859" s="1">
        <v>23168</v>
      </c>
      <c r="AD4859">
        <f t="shared" si="452"/>
        <v>4</v>
      </c>
      <c r="AE4859">
        <f t="shared" ca="1" si="453"/>
        <v>61</v>
      </c>
      <c r="AF4859" t="str">
        <f t="shared" ca="1" si="454"/>
        <v>18-64</v>
      </c>
      <c r="AG4859" s="3">
        <f t="shared" si="455"/>
        <v>0.21546766666666667</v>
      </c>
      <c r="AH4859" t="str">
        <f>_xlfn.IFNA(VLOOKUP(Sales_Transactions[[#This Row],[Order ID]],Returned_Items[#All],2,FALSE),"Not Returned")</f>
        <v>Returned</v>
      </c>
    </row>
    <row r="4860" spans="1:34" x14ac:dyDescent="0.25">
      <c r="A4860">
        <v>710</v>
      </c>
      <c r="C4860" t="s">
        <v>3262</v>
      </c>
      <c r="D4860" s="2" t="str">
        <f>TEXT(MID(Sales_Transactions[[#This Row],[Order Date]],2,5),"d/m/yyy")</f>
        <v>1/1/2010</v>
      </c>
      <c r="E4860" s="2" t="str">
        <f>TEXT(MID(Sales_Transactions[[#This Row],[Order Date]],2,5),"d")</f>
        <v>1</v>
      </c>
      <c r="F4860" s="2" t="str">
        <f>TEXT(MID(Sales_Transactions[[#This Row],[Order Date]],2,5),"m")</f>
        <v>1</v>
      </c>
      <c r="G4860" s="2" t="str">
        <f>TEXT(MID(Sales_Transactions[[#This Row],[Order Date]],2,5),"yyy")</f>
        <v>2010</v>
      </c>
      <c r="H4860" s="2" t="str">
        <f>TEXT(MID(Sales_Transactions[[#This Row],[Order Date]],2,5),"yyy/m")</f>
        <v>2010/1</v>
      </c>
      <c r="I4860" t="s">
        <v>22</v>
      </c>
      <c r="J4860">
        <f t="shared" si="450"/>
        <v>2</v>
      </c>
      <c r="K4860" s="2">
        <v>11</v>
      </c>
      <c r="L4860" s="3">
        <v>447.09</v>
      </c>
      <c r="M4860" s="4">
        <v>0.09</v>
      </c>
      <c r="N4860" s="5" t="s">
        <v>23</v>
      </c>
      <c r="O4860" s="3">
        <v>89.03</v>
      </c>
      <c r="P4860" s="3">
        <v>41.32</v>
      </c>
      <c r="Q4860" s="3">
        <v>8.66</v>
      </c>
      <c r="R4860" s="5" t="s">
        <v>624</v>
      </c>
      <c r="S4860" s="5" t="s">
        <v>2060</v>
      </c>
      <c r="T4860" s="5" t="str">
        <f t="shared" si="451"/>
        <v>Susan MacKendrick</v>
      </c>
      <c r="U4860" t="s">
        <v>1143</v>
      </c>
      <c r="V4860" s="5" t="s">
        <v>47</v>
      </c>
      <c r="W4860" s="5" t="s">
        <v>57</v>
      </c>
      <c r="X4860" s="5" t="s">
        <v>58</v>
      </c>
      <c r="Y4860" s="5" t="s">
        <v>1082</v>
      </c>
      <c r="Z4860" s="5" t="s">
        <v>56</v>
      </c>
      <c r="AA4860" s="4">
        <v>0.76</v>
      </c>
      <c r="AB4860" s="1">
        <v>40181</v>
      </c>
      <c r="AC4860" s="1">
        <v>23177</v>
      </c>
      <c r="AD4860">
        <f t="shared" si="452"/>
        <v>2</v>
      </c>
      <c r="AE4860">
        <f t="shared" ca="1" si="453"/>
        <v>61</v>
      </c>
      <c r="AF4860" t="str">
        <f t="shared" ca="1" si="454"/>
        <v>18-64</v>
      </c>
      <c r="AG4860" s="3">
        <f t="shared" si="455"/>
        <v>4.5402556363636366</v>
      </c>
      <c r="AH4860" t="str">
        <f>_xlfn.IFNA(VLOOKUP(Sales_Transactions[[#This Row],[Order ID]],Returned_Items[#All],2,FALSE),"Not Returned")</f>
        <v>Returned</v>
      </c>
    </row>
    <row r="4861" spans="1:34" x14ac:dyDescent="0.25">
      <c r="A4861">
        <v>710</v>
      </c>
      <c r="C4861" t="s">
        <v>3262</v>
      </c>
      <c r="D4861" s="2" t="str">
        <f>TEXT(MID(Sales_Transactions[[#This Row],[Order Date]],2,5),"d/m/yyy")</f>
        <v>1/1/2010</v>
      </c>
      <c r="E4861" s="2" t="str">
        <f>TEXT(MID(Sales_Transactions[[#This Row],[Order Date]],2,5),"d")</f>
        <v>1</v>
      </c>
      <c r="F4861" s="2" t="str">
        <f>TEXT(MID(Sales_Transactions[[#This Row],[Order Date]],2,5),"m")</f>
        <v>1</v>
      </c>
      <c r="G4861" s="2" t="str">
        <f>TEXT(MID(Sales_Transactions[[#This Row],[Order Date]],2,5),"yyy")</f>
        <v>2010</v>
      </c>
      <c r="H4861" s="2" t="str">
        <f>TEXT(MID(Sales_Transactions[[#This Row],[Order Date]],2,5),"yyy/m")</f>
        <v>2010/1</v>
      </c>
      <c r="I4861" t="s">
        <v>22</v>
      </c>
      <c r="J4861">
        <f t="shared" si="450"/>
        <v>2</v>
      </c>
      <c r="K4861" s="2">
        <v>29</v>
      </c>
      <c r="L4861" s="3">
        <v>4192.88</v>
      </c>
      <c r="M4861" s="4">
        <v>0.02</v>
      </c>
      <c r="N4861" s="5" t="s">
        <v>34</v>
      </c>
      <c r="O4861" s="3">
        <v>731.32</v>
      </c>
      <c r="P4861" s="3">
        <v>145.44999999999999</v>
      </c>
      <c r="Q4861" s="3">
        <v>17.850000000000001</v>
      </c>
      <c r="R4861" s="5" t="s">
        <v>624</v>
      </c>
      <c r="S4861" s="5" t="s">
        <v>2060</v>
      </c>
      <c r="T4861" s="5" t="str">
        <f t="shared" si="451"/>
        <v>Susan MacKendrick</v>
      </c>
      <c r="U4861" t="s">
        <v>1143</v>
      </c>
      <c r="V4861" s="5" t="s">
        <v>47</v>
      </c>
      <c r="W4861" s="5" t="s">
        <v>48</v>
      </c>
      <c r="X4861" s="5" t="s">
        <v>324</v>
      </c>
      <c r="Y4861" s="5" t="s">
        <v>365</v>
      </c>
      <c r="Z4861" s="5" t="s">
        <v>40</v>
      </c>
      <c r="AA4861" s="4">
        <v>0.56000000000000005</v>
      </c>
      <c r="AB4861" s="1">
        <v>40183</v>
      </c>
      <c r="AC4861" s="1">
        <v>23075</v>
      </c>
      <c r="AD4861">
        <f t="shared" si="452"/>
        <v>4</v>
      </c>
      <c r="AE4861">
        <f t="shared" ca="1" si="453"/>
        <v>61</v>
      </c>
      <c r="AF4861" t="str">
        <f t="shared" ca="1" si="454"/>
        <v>18-64</v>
      </c>
      <c r="AG4861" s="3">
        <f t="shared" si="455"/>
        <v>5.6300313793103447</v>
      </c>
      <c r="AH4861" t="str">
        <f>_xlfn.IFNA(VLOOKUP(Sales_Transactions[[#This Row],[Order ID]],Returned_Items[#All],2,FALSE),"Not Returned")</f>
        <v>Returned</v>
      </c>
    </row>
    <row r="4862" spans="1:34" x14ac:dyDescent="0.25">
      <c r="A4862">
        <v>801</v>
      </c>
      <c r="C4862" t="s">
        <v>707</v>
      </c>
      <c r="D4862" s="2" t="str">
        <f>TEXT(MID(Sales_Transactions[[#This Row],[Order Date]],2,5),"d/m/yyy")</f>
        <v>17/2/2012</v>
      </c>
      <c r="E4862" s="2" t="str">
        <f>TEXT(MID(Sales_Transactions[[#This Row],[Order Date]],2,5),"d")</f>
        <v>17</v>
      </c>
      <c r="F4862" s="2" t="str">
        <f>TEXT(MID(Sales_Transactions[[#This Row],[Order Date]],2,5),"m")</f>
        <v>2</v>
      </c>
      <c r="G4862" s="2" t="str">
        <f>TEXT(MID(Sales_Transactions[[#This Row],[Order Date]],2,5),"yyy")</f>
        <v>2012</v>
      </c>
      <c r="H4862" s="2" t="str">
        <f>TEXT(MID(Sales_Transactions[[#This Row],[Order Date]],2,5),"yyy/m")</f>
        <v>2012/2</v>
      </c>
      <c r="I4862" t="s">
        <v>101</v>
      </c>
      <c r="J4862">
        <f t="shared" si="450"/>
        <v>1</v>
      </c>
      <c r="K4862" s="2">
        <v>20</v>
      </c>
      <c r="L4862" s="3">
        <v>59.85</v>
      </c>
      <c r="M4862" s="4">
        <v>0.03</v>
      </c>
      <c r="N4862" s="5" t="s">
        <v>23</v>
      </c>
      <c r="O4862" s="3">
        <v>-47.41</v>
      </c>
      <c r="P4862" s="3">
        <v>2.74</v>
      </c>
      <c r="Q4862" s="3">
        <v>3.5</v>
      </c>
      <c r="R4862" s="5" t="s">
        <v>3263</v>
      </c>
      <c r="S4862" s="5" t="s">
        <v>3264</v>
      </c>
      <c r="T4862" s="5" t="str">
        <f t="shared" si="451"/>
        <v>Thais Sissman</v>
      </c>
      <c r="U4862" t="s">
        <v>1143</v>
      </c>
      <c r="V4862" s="5" t="s">
        <v>47</v>
      </c>
      <c r="W4862" s="5" t="s">
        <v>28</v>
      </c>
      <c r="X4862" s="5" t="s">
        <v>124</v>
      </c>
      <c r="Y4862" s="5" t="s">
        <v>2792</v>
      </c>
      <c r="Z4862" s="5" t="s">
        <v>60</v>
      </c>
      <c r="AA4862" s="4">
        <v>0.57999999999999996</v>
      </c>
      <c r="AB4862" s="1">
        <v>40959</v>
      </c>
      <c r="AC4862" s="1">
        <v>28053</v>
      </c>
      <c r="AD4862">
        <f t="shared" si="452"/>
        <v>3</v>
      </c>
      <c r="AE4862">
        <f t="shared" ca="1" si="453"/>
        <v>47</v>
      </c>
      <c r="AF4862" t="str">
        <f t="shared" ca="1" si="454"/>
        <v>18-64</v>
      </c>
      <c r="AG4862" s="3">
        <f t="shared" si="455"/>
        <v>0.31195890000000004</v>
      </c>
      <c r="AH4862" t="str">
        <f>_xlfn.IFNA(VLOOKUP(Sales_Transactions[[#This Row],[Order ID]],Returned_Items[#All],2,FALSE),"Not Returned")</f>
        <v>Not Returned</v>
      </c>
    </row>
    <row r="4863" spans="1:34" x14ac:dyDescent="0.25">
      <c r="A4863">
        <v>870</v>
      </c>
      <c r="C4863" t="s">
        <v>1861</v>
      </c>
      <c r="D4863" s="2" t="str">
        <f>TEXT(MID(Sales_Transactions[[#This Row],[Order Date]],2,5),"d/m/yyy")</f>
        <v>19/6/2010</v>
      </c>
      <c r="E4863" s="2" t="str">
        <f>TEXT(MID(Sales_Transactions[[#This Row],[Order Date]],2,5),"d")</f>
        <v>19</v>
      </c>
      <c r="F4863" s="2" t="str">
        <f>TEXT(MID(Sales_Transactions[[#This Row],[Order Date]],2,5),"m")</f>
        <v>6</v>
      </c>
      <c r="G4863" s="2" t="str">
        <f>TEXT(MID(Sales_Transactions[[#This Row],[Order Date]],2,5),"yyy")</f>
        <v>2010</v>
      </c>
      <c r="H4863" s="2" t="str">
        <f>TEXT(MID(Sales_Transactions[[#This Row],[Order Date]],2,5),"yyy/m")</f>
        <v>2010/6</v>
      </c>
      <c r="I4863" t="s">
        <v>52</v>
      </c>
      <c r="J4863">
        <f t="shared" si="450"/>
        <v>1</v>
      </c>
      <c r="K4863" s="2">
        <v>23</v>
      </c>
      <c r="L4863" s="3">
        <v>1661.04</v>
      </c>
      <c r="M4863" s="4">
        <v>0.04</v>
      </c>
      <c r="N4863" s="5" t="s">
        <v>23</v>
      </c>
      <c r="O4863" s="3">
        <v>475.54</v>
      </c>
      <c r="P4863" s="3">
        <v>70.97</v>
      </c>
      <c r="Q4863" s="3">
        <v>3.5</v>
      </c>
      <c r="R4863" s="5" t="s">
        <v>2855</v>
      </c>
      <c r="S4863" s="5" t="s">
        <v>2535</v>
      </c>
      <c r="T4863" s="5" t="str">
        <f t="shared" si="451"/>
        <v>Valerie Dominguez</v>
      </c>
      <c r="U4863" t="s">
        <v>1143</v>
      </c>
      <c r="V4863" s="5" t="s">
        <v>47</v>
      </c>
      <c r="W4863" s="5" t="s">
        <v>28</v>
      </c>
      <c r="X4863" s="5" t="s">
        <v>38</v>
      </c>
      <c r="Y4863" s="5" t="s">
        <v>2517</v>
      </c>
      <c r="Z4863" s="5" t="s">
        <v>43</v>
      </c>
      <c r="AA4863" s="4">
        <v>0.59</v>
      </c>
      <c r="AB4863" s="1">
        <v>40348</v>
      </c>
      <c r="AC4863" s="1">
        <v>27906</v>
      </c>
      <c r="AD4863">
        <f t="shared" si="452"/>
        <v>0</v>
      </c>
      <c r="AE4863">
        <f t="shared" ca="1" si="453"/>
        <v>48</v>
      </c>
      <c r="AF4863" t="str">
        <f t="shared" ca="1" si="454"/>
        <v>18-64</v>
      </c>
      <c r="AG4863" s="3">
        <f t="shared" si="455"/>
        <v>3.2365918260869564</v>
      </c>
      <c r="AH4863" t="str">
        <f>_xlfn.IFNA(VLOOKUP(Sales_Transactions[[#This Row],[Order ID]],Returned_Items[#All],2,FALSE),"Not Returned")</f>
        <v>Not Returned</v>
      </c>
    </row>
    <row r="4864" spans="1:34" x14ac:dyDescent="0.25">
      <c r="A4864">
        <v>1253</v>
      </c>
      <c r="C4864" t="s">
        <v>361</v>
      </c>
      <c r="D4864" s="2" t="str">
        <f>TEXT(MID(Sales_Transactions[[#This Row],[Order Date]],2,5),"d/m/yyy")</f>
        <v>25/1/2010</v>
      </c>
      <c r="E4864" s="2" t="str">
        <f>TEXT(MID(Sales_Transactions[[#This Row],[Order Date]],2,5),"d")</f>
        <v>25</v>
      </c>
      <c r="F4864" s="2" t="str">
        <f>TEXT(MID(Sales_Transactions[[#This Row],[Order Date]],2,5),"m")</f>
        <v>1</v>
      </c>
      <c r="G4864" s="2" t="str">
        <f>TEXT(MID(Sales_Transactions[[#This Row],[Order Date]],2,5),"yyy")</f>
        <v>2010</v>
      </c>
      <c r="H4864" s="2" t="str">
        <f>TEXT(MID(Sales_Transactions[[#This Row],[Order Date]],2,5),"yyy/m")</f>
        <v>2010/1</v>
      </c>
      <c r="I4864" t="s">
        <v>101</v>
      </c>
      <c r="J4864">
        <f t="shared" si="450"/>
        <v>1</v>
      </c>
      <c r="K4864" s="2">
        <v>15</v>
      </c>
      <c r="L4864" s="3">
        <v>494.34</v>
      </c>
      <c r="M4864" s="4">
        <v>0.05</v>
      </c>
      <c r="N4864" s="5" t="s">
        <v>23</v>
      </c>
      <c r="O4864" s="3">
        <v>-30.19</v>
      </c>
      <c r="P4864" s="3">
        <v>31.98</v>
      </c>
      <c r="Q4864" s="3">
        <v>6.72</v>
      </c>
      <c r="R4864" s="5" t="s">
        <v>1728</v>
      </c>
      <c r="S4864" s="5" t="s">
        <v>1729</v>
      </c>
      <c r="T4864" s="5" t="str">
        <f t="shared" si="451"/>
        <v>Tanja Norvell</v>
      </c>
      <c r="U4864" t="s">
        <v>1143</v>
      </c>
      <c r="V4864" s="5" t="s">
        <v>37</v>
      </c>
      <c r="W4864" s="5" t="s">
        <v>28</v>
      </c>
      <c r="X4864" s="5" t="s">
        <v>29</v>
      </c>
      <c r="Y4864" s="5" t="s">
        <v>3224</v>
      </c>
      <c r="Z4864" s="5" t="s">
        <v>43</v>
      </c>
      <c r="AA4864" s="4">
        <v>0.75</v>
      </c>
      <c r="AB4864" s="1">
        <v>40203</v>
      </c>
      <c r="AC4864" s="1">
        <v>28101</v>
      </c>
      <c r="AD4864">
        <f t="shared" si="452"/>
        <v>0</v>
      </c>
      <c r="AE4864">
        <f t="shared" ca="1" si="453"/>
        <v>47</v>
      </c>
      <c r="AF4864" t="str">
        <f t="shared" ca="1" si="454"/>
        <v>18-64</v>
      </c>
      <c r="AG4864" s="3">
        <f t="shared" si="455"/>
        <v>2.5789339999999998</v>
      </c>
      <c r="AH4864" t="str">
        <f>_xlfn.IFNA(VLOOKUP(Sales_Transactions[[#This Row],[Order ID]],Returned_Items[#All],2,FALSE),"Not Returned")</f>
        <v>Not Returned</v>
      </c>
    </row>
    <row r="4865" spans="1:34" x14ac:dyDescent="0.25">
      <c r="A4865">
        <v>1542</v>
      </c>
      <c r="C4865" t="s">
        <v>2010</v>
      </c>
      <c r="D4865" s="2" t="str">
        <f>TEXT(MID(Sales_Transactions[[#This Row],[Order Date]],2,5),"d/m/yyy")</f>
        <v>14/9/2010</v>
      </c>
      <c r="E4865" s="2" t="str">
        <f>TEXT(MID(Sales_Transactions[[#This Row],[Order Date]],2,5),"d")</f>
        <v>14</v>
      </c>
      <c r="F4865" s="2" t="str">
        <f>TEXT(MID(Sales_Transactions[[#This Row],[Order Date]],2,5),"m")</f>
        <v>9</v>
      </c>
      <c r="G4865" s="2" t="str">
        <f>TEXT(MID(Sales_Transactions[[#This Row],[Order Date]],2,5),"yyy")</f>
        <v>2010</v>
      </c>
      <c r="H4865" s="2" t="str">
        <f>TEXT(MID(Sales_Transactions[[#This Row],[Order Date]],2,5),"yyy/m")</f>
        <v>2010/9</v>
      </c>
      <c r="I4865" t="s">
        <v>78</v>
      </c>
      <c r="J4865">
        <f t="shared" si="450"/>
        <v>3</v>
      </c>
      <c r="K4865" s="2">
        <v>47</v>
      </c>
      <c r="L4865" s="3">
        <v>2150.25</v>
      </c>
      <c r="M4865" s="4">
        <v>0.06</v>
      </c>
      <c r="N4865" s="5" t="s">
        <v>23</v>
      </c>
      <c r="O4865" s="3">
        <v>586.92999999999995</v>
      </c>
      <c r="P4865" s="3">
        <v>48.58</v>
      </c>
      <c r="Q4865" s="3">
        <v>3.99</v>
      </c>
      <c r="R4865" s="5" t="s">
        <v>2367</v>
      </c>
      <c r="S4865" s="5" t="s">
        <v>3265</v>
      </c>
      <c r="T4865" s="5" t="str">
        <f t="shared" si="451"/>
        <v>Linda Southworth</v>
      </c>
      <c r="U4865" t="s">
        <v>1143</v>
      </c>
      <c r="V4865" s="5" t="s">
        <v>37</v>
      </c>
      <c r="W4865" s="5" t="s">
        <v>28</v>
      </c>
      <c r="X4865" s="5" t="s">
        <v>38</v>
      </c>
      <c r="Y4865" s="5" t="s">
        <v>1742</v>
      </c>
      <c r="Z4865" s="5" t="s">
        <v>43</v>
      </c>
      <c r="AA4865" s="4">
        <v>0.56000000000000005</v>
      </c>
      <c r="AB4865" s="1">
        <v>40437</v>
      </c>
      <c r="AC4865" s="1">
        <v>28340</v>
      </c>
      <c r="AD4865">
        <f t="shared" si="452"/>
        <v>2</v>
      </c>
      <c r="AE4865">
        <f t="shared" ca="1" si="453"/>
        <v>47</v>
      </c>
      <c r="AF4865" t="str">
        <f t="shared" ca="1" si="454"/>
        <v>18-64</v>
      </c>
      <c r="AG4865" s="3">
        <f t="shared" si="455"/>
        <v>1.1178904680851065</v>
      </c>
      <c r="AH4865" t="str">
        <f>_xlfn.IFNA(VLOOKUP(Sales_Transactions[[#This Row],[Order ID]],Returned_Items[#All],2,FALSE),"Not Returned")</f>
        <v>Not Returned</v>
      </c>
    </row>
    <row r="4866" spans="1:34" x14ac:dyDescent="0.25">
      <c r="A4866">
        <v>1542</v>
      </c>
      <c r="C4866" t="s">
        <v>2010</v>
      </c>
      <c r="D4866" s="2" t="str">
        <f>TEXT(MID(Sales_Transactions[[#This Row],[Order Date]],2,5),"d/m/yyy")</f>
        <v>14/9/2010</v>
      </c>
      <c r="E4866" s="2" t="str">
        <f>TEXT(MID(Sales_Transactions[[#This Row],[Order Date]],2,5),"d")</f>
        <v>14</v>
      </c>
      <c r="F4866" s="2" t="str">
        <f>TEXT(MID(Sales_Transactions[[#This Row],[Order Date]],2,5),"m")</f>
        <v>9</v>
      </c>
      <c r="G4866" s="2" t="str">
        <f>TEXT(MID(Sales_Transactions[[#This Row],[Order Date]],2,5),"yyy")</f>
        <v>2010</v>
      </c>
      <c r="H4866" s="2" t="str">
        <f>TEXT(MID(Sales_Transactions[[#This Row],[Order Date]],2,5),"yyy/m")</f>
        <v>2010/9</v>
      </c>
      <c r="I4866" t="s">
        <v>78</v>
      </c>
      <c r="J4866">
        <f t="shared" ref="J4866:J4929" si="456">IF(I4866="Making Critical",5,IF(I4866="High",4,IF(I4866="Medium",3,IF(I4866="Low",2,1))))</f>
        <v>3</v>
      </c>
      <c r="K4866" s="2">
        <v>13</v>
      </c>
      <c r="L4866" s="3">
        <v>448</v>
      </c>
      <c r="M4866" s="4">
        <v>0.08</v>
      </c>
      <c r="N4866" s="5" t="s">
        <v>23</v>
      </c>
      <c r="O4866" s="3">
        <v>27.2</v>
      </c>
      <c r="P4866" s="3">
        <v>35.51</v>
      </c>
      <c r="Q4866" s="3">
        <v>6.31</v>
      </c>
      <c r="R4866" s="5" t="s">
        <v>2367</v>
      </c>
      <c r="S4866" s="5" t="s">
        <v>3265</v>
      </c>
      <c r="T4866" s="5" t="str">
        <f t="shared" ref="T4866:T4929" si="457">R4866 &amp; " " &amp; S4866</f>
        <v>Linda Southworth</v>
      </c>
      <c r="U4866" t="s">
        <v>1143</v>
      </c>
      <c r="V4866" s="5" t="s">
        <v>37</v>
      </c>
      <c r="W4866" s="5" t="s">
        <v>28</v>
      </c>
      <c r="X4866" s="5" t="s">
        <v>29</v>
      </c>
      <c r="Y4866" s="5" t="s">
        <v>3266</v>
      </c>
      <c r="Z4866" s="5" t="s">
        <v>43</v>
      </c>
      <c r="AA4866" s="4">
        <v>0.57999999999999996</v>
      </c>
      <c r="AB4866" s="1">
        <v>40437</v>
      </c>
      <c r="AC4866" s="1">
        <v>28418</v>
      </c>
      <c r="AD4866">
        <f t="shared" ref="AD4866:AD4929" si="458">_xlfn.DAYS(AB4866,D4866)</f>
        <v>2</v>
      </c>
      <c r="AE4866">
        <f t="shared" ref="AE4866:AE4929" ca="1" si="459">DATEDIF(AC4866,TODAY(),"Y")</f>
        <v>46</v>
      </c>
      <c r="AF4866" t="str">
        <f t="shared" ref="AF4866:AF4929" ca="1" si="460">IF(AE4866&lt;18,"Under 18",IF(AE4866&lt;65,"18-64","Over 65"))</f>
        <v>18-64</v>
      </c>
      <c r="AG4866" s="3">
        <f t="shared" ref="AG4866:AG4929" si="461" xml:space="preserve"> (P4866 - (M4866 / 100) * P4866 + Q4866) / K4866</f>
        <v>3.2147378461538461</v>
      </c>
      <c r="AH4866" t="str">
        <f>_xlfn.IFNA(VLOOKUP(Sales_Transactions[[#This Row],[Order ID]],Returned_Items[#All],2,FALSE),"Not Returned")</f>
        <v>Not Returned</v>
      </c>
    </row>
    <row r="4867" spans="1:34" x14ac:dyDescent="0.25">
      <c r="A4867">
        <v>2497</v>
      </c>
      <c r="C4867" t="s">
        <v>3267</v>
      </c>
      <c r="D4867" s="2" t="str">
        <f>TEXT(MID(Sales_Transactions[[#This Row],[Order Date]],2,5),"d/m/yyy")</f>
        <v>26/8/2012</v>
      </c>
      <c r="E4867" s="2" t="str">
        <f>TEXT(MID(Sales_Transactions[[#This Row],[Order Date]],2,5),"d")</f>
        <v>26</v>
      </c>
      <c r="F4867" s="2" t="str">
        <f>TEXT(MID(Sales_Transactions[[#This Row],[Order Date]],2,5),"m")</f>
        <v>8</v>
      </c>
      <c r="G4867" s="2" t="str">
        <f>TEXT(MID(Sales_Transactions[[#This Row],[Order Date]],2,5),"yyy")</f>
        <v>2012</v>
      </c>
      <c r="H4867" s="2" t="str">
        <f>TEXT(MID(Sales_Transactions[[#This Row],[Order Date]],2,5),"yyy/m")</f>
        <v>2012/8</v>
      </c>
      <c r="I4867" t="s">
        <v>101</v>
      </c>
      <c r="J4867">
        <f t="shared" si="456"/>
        <v>1</v>
      </c>
      <c r="K4867" s="2">
        <v>21</v>
      </c>
      <c r="L4867" s="3">
        <v>3629.1174999999998</v>
      </c>
      <c r="M4867" s="4">
        <v>0.06</v>
      </c>
      <c r="N4867" s="5" t="s">
        <v>23</v>
      </c>
      <c r="O4867" s="3">
        <v>636.03</v>
      </c>
      <c r="P4867" s="3">
        <v>205.99</v>
      </c>
      <c r="Q4867" s="3">
        <v>5.26</v>
      </c>
      <c r="R4867" s="5" t="s">
        <v>1775</v>
      </c>
      <c r="S4867" s="5" t="s">
        <v>3268</v>
      </c>
      <c r="T4867" s="5" t="str">
        <f t="shared" si="457"/>
        <v>Michael Moore</v>
      </c>
      <c r="U4867" t="s">
        <v>1143</v>
      </c>
      <c r="V4867" s="5" t="s">
        <v>47</v>
      </c>
      <c r="W4867" s="5" t="s">
        <v>48</v>
      </c>
      <c r="X4867" s="5" t="s">
        <v>49</v>
      </c>
      <c r="Y4867" s="5" t="s">
        <v>532</v>
      </c>
      <c r="Z4867" s="5" t="s">
        <v>43</v>
      </c>
      <c r="AA4867" s="4">
        <v>0.56000000000000005</v>
      </c>
      <c r="AB4867" s="1">
        <v>41149</v>
      </c>
      <c r="AC4867" s="1">
        <v>27498</v>
      </c>
      <c r="AD4867">
        <f t="shared" si="458"/>
        <v>2</v>
      </c>
      <c r="AE4867">
        <f t="shared" ca="1" si="459"/>
        <v>49</v>
      </c>
      <c r="AF4867" t="str">
        <f t="shared" ca="1" si="460"/>
        <v>18-64</v>
      </c>
      <c r="AG4867" s="3">
        <f t="shared" si="461"/>
        <v>10.053638380952382</v>
      </c>
      <c r="AH4867" t="str">
        <f>_xlfn.IFNA(VLOOKUP(Sales_Transactions[[#This Row],[Order ID]],Returned_Items[#All],2,FALSE),"Not Returned")</f>
        <v>Not Returned</v>
      </c>
    </row>
    <row r="4868" spans="1:34" x14ac:dyDescent="0.25">
      <c r="A4868">
        <v>2630</v>
      </c>
      <c r="C4868" t="s">
        <v>358</v>
      </c>
      <c r="D4868" s="2" t="str">
        <f>TEXT(MID(Sales_Transactions[[#This Row],[Order Date]],2,5),"d/m/yyy")</f>
        <v>23/10/2012</v>
      </c>
      <c r="E4868" s="2" t="str">
        <f>TEXT(MID(Sales_Transactions[[#This Row],[Order Date]],2,5),"d")</f>
        <v>23</v>
      </c>
      <c r="F4868" s="2" t="str">
        <f>TEXT(MID(Sales_Transactions[[#This Row],[Order Date]],2,5),"m")</f>
        <v>10</v>
      </c>
      <c r="G4868" s="2" t="str">
        <f>TEXT(MID(Sales_Transactions[[#This Row],[Order Date]],2,5),"yyy")</f>
        <v>2012</v>
      </c>
      <c r="H4868" s="2" t="str">
        <f>TEXT(MID(Sales_Transactions[[#This Row],[Order Date]],2,5),"yyy/m")</f>
        <v>2012/10</v>
      </c>
      <c r="I4868" t="s">
        <v>22</v>
      </c>
      <c r="J4868">
        <f t="shared" si="456"/>
        <v>2</v>
      </c>
      <c r="K4868" s="2">
        <v>31</v>
      </c>
      <c r="L4868" s="3">
        <v>146.51</v>
      </c>
      <c r="M4868" s="4">
        <v>0.04</v>
      </c>
      <c r="N4868" s="5" t="s">
        <v>23</v>
      </c>
      <c r="O4868" s="3">
        <v>37.14</v>
      </c>
      <c r="P4868" s="3">
        <v>4.7300000000000004</v>
      </c>
      <c r="Q4868" s="3">
        <v>1.52</v>
      </c>
      <c r="R4868" s="5" t="s">
        <v>1561</v>
      </c>
      <c r="S4868" s="5" t="s">
        <v>3074</v>
      </c>
      <c r="T4868" s="5" t="str">
        <f t="shared" si="457"/>
        <v>Patrick Ryan</v>
      </c>
      <c r="U4868" t="s">
        <v>1143</v>
      </c>
      <c r="V4868" s="5" t="s">
        <v>47</v>
      </c>
      <c r="W4868" s="5" t="s">
        <v>28</v>
      </c>
      <c r="X4868" s="5" t="s">
        <v>75</v>
      </c>
      <c r="Y4868" s="5" t="s">
        <v>2699</v>
      </c>
      <c r="Z4868" s="5" t="s">
        <v>84</v>
      </c>
      <c r="AA4868" s="4">
        <v>0.36</v>
      </c>
      <c r="AB4868" s="1">
        <v>41205</v>
      </c>
      <c r="AC4868" s="1">
        <v>27397</v>
      </c>
      <c r="AD4868">
        <f t="shared" si="458"/>
        <v>0</v>
      </c>
      <c r="AE4868">
        <f t="shared" ca="1" si="459"/>
        <v>49</v>
      </c>
      <c r="AF4868" t="str">
        <f t="shared" ca="1" si="460"/>
        <v>18-64</v>
      </c>
      <c r="AG4868" s="3">
        <f t="shared" si="461"/>
        <v>0.20155187096774194</v>
      </c>
      <c r="AH4868" t="str">
        <f>_xlfn.IFNA(VLOOKUP(Sales_Transactions[[#This Row],[Order ID]],Returned_Items[#All],2,FALSE),"Not Returned")</f>
        <v>Not Returned</v>
      </c>
    </row>
    <row r="4869" spans="1:34" x14ac:dyDescent="0.25">
      <c r="A4869">
        <v>2657</v>
      </c>
      <c r="C4869" t="s">
        <v>3269</v>
      </c>
      <c r="D4869" s="2" t="str">
        <f>TEXT(MID(Sales_Transactions[[#This Row],[Order Date]],2,5),"d/m/yyy")</f>
        <v>16/10/2011</v>
      </c>
      <c r="E4869" s="2" t="str">
        <f>TEXT(MID(Sales_Transactions[[#This Row],[Order Date]],2,5),"d")</f>
        <v>16</v>
      </c>
      <c r="F4869" s="2" t="str">
        <f>TEXT(MID(Sales_Transactions[[#This Row],[Order Date]],2,5),"m")</f>
        <v>10</v>
      </c>
      <c r="G4869" s="2" t="str">
        <f>TEXT(MID(Sales_Transactions[[#This Row],[Order Date]],2,5),"yyy")</f>
        <v>2011</v>
      </c>
      <c r="H4869" s="2" t="str">
        <f>TEXT(MID(Sales_Transactions[[#This Row],[Order Date]],2,5),"yyy/m")</f>
        <v>2011/10</v>
      </c>
      <c r="I4869" t="s">
        <v>33</v>
      </c>
      <c r="J4869">
        <f t="shared" si="456"/>
        <v>4</v>
      </c>
      <c r="K4869" s="2">
        <v>30</v>
      </c>
      <c r="L4869" s="3">
        <v>8316.76</v>
      </c>
      <c r="M4869" s="4">
        <v>0.05</v>
      </c>
      <c r="N4869" s="5" t="s">
        <v>34</v>
      </c>
      <c r="O4869" s="3">
        <v>2108.8000000000002</v>
      </c>
      <c r="P4869" s="3">
        <v>279.81</v>
      </c>
      <c r="Q4869" s="3">
        <v>23.19</v>
      </c>
      <c r="R4869" s="5" t="s">
        <v>2634</v>
      </c>
      <c r="S4869" s="5" t="s">
        <v>3171</v>
      </c>
      <c r="T4869" s="5" t="str">
        <f t="shared" si="457"/>
        <v>Troy Blackwell</v>
      </c>
      <c r="U4869" t="s">
        <v>1143</v>
      </c>
      <c r="V4869" s="5" t="s">
        <v>74</v>
      </c>
      <c r="W4869" s="5" t="s">
        <v>28</v>
      </c>
      <c r="X4869" s="5" t="s">
        <v>38</v>
      </c>
      <c r="Y4869" s="5" t="s">
        <v>828</v>
      </c>
      <c r="Z4869" s="5" t="s">
        <v>40</v>
      </c>
      <c r="AA4869" s="4">
        <v>0.59</v>
      </c>
      <c r="AB4869" s="1">
        <v>40834</v>
      </c>
      <c r="AC4869" s="1">
        <v>27433</v>
      </c>
      <c r="AD4869">
        <f t="shared" si="458"/>
        <v>2</v>
      </c>
      <c r="AE4869">
        <f t="shared" ca="1" si="459"/>
        <v>49</v>
      </c>
      <c r="AF4869" t="str">
        <f t="shared" ca="1" si="460"/>
        <v>18-64</v>
      </c>
      <c r="AG4869" s="3">
        <f t="shared" si="461"/>
        <v>10.0953365</v>
      </c>
      <c r="AH4869" t="str">
        <f>_xlfn.IFNA(VLOOKUP(Sales_Transactions[[#This Row],[Order ID]],Returned_Items[#All],2,FALSE),"Not Returned")</f>
        <v>Not Returned</v>
      </c>
    </row>
    <row r="4870" spans="1:34" x14ac:dyDescent="0.25">
      <c r="A4870">
        <v>2657</v>
      </c>
      <c r="C4870" t="s">
        <v>3269</v>
      </c>
      <c r="D4870" s="2" t="str">
        <f>TEXT(MID(Sales_Transactions[[#This Row],[Order Date]],2,5),"d/m/yyy")</f>
        <v>16/10/2011</v>
      </c>
      <c r="E4870" s="2" t="str">
        <f>TEXT(MID(Sales_Transactions[[#This Row],[Order Date]],2,5),"d")</f>
        <v>16</v>
      </c>
      <c r="F4870" s="2" t="str">
        <f>TEXT(MID(Sales_Transactions[[#This Row],[Order Date]],2,5),"m")</f>
        <v>10</v>
      </c>
      <c r="G4870" s="2" t="str">
        <f>TEXT(MID(Sales_Transactions[[#This Row],[Order Date]],2,5),"yyy")</f>
        <v>2011</v>
      </c>
      <c r="H4870" s="2" t="str">
        <f>TEXT(MID(Sales_Transactions[[#This Row],[Order Date]],2,5),"yyy/m")</f>
        <v>2011/10</v>
      </c>
      <c r="I4870" t="s">
        <v>33</v>
      </c>
      <c r="J4870">
        <f t="shared" si="456"/>
        <v>4</v>
      </c>
      <c r="K4870" s="2">
        <v>37</v>
      </c>
      <c r="L4870" s="3">
        <v>2143.2154999999998</v>
      </c>
      <c r="M4870" s="4">
        <v>0.02</v>
      </c>
      <c r="N4870" s="5" t="s">
        <v>23</v>
      </c>
      <c r="O4870" s="3">
        <v>464.36</v>
      </c>
      <c r="P4870" s="3">
        <v>65.989999999999995</v>
      </c>
      <c r="Q4870" s="3">
        <v>8.99</v>
      </c>
      <c r="R4870" s="5" t="s">
        <v>2634</v>
      </c>
      <c r="S4870" s="5" t="s">
        <v>3171</v>
      </c>
      <c r="T4870" s="5" t="str">
        <f t="shared" si="457"/>
        <v>Troy Blackwell</v>
      </c>
      <c r="U4870" t="s">
        <v>1143</v>
      </c>
      <c r="V4870" s="5" t="s">
        <v>74</v>
      </c>
      <c r="W4870" s="5" t="s">
        <v>48</v>
      </c>
      <c r="X4870" s="5" t="s">
        <v>49</v>
      </c>
      <c r="Y4870" s="5" t="s">
        <v>3259</v>
      </c>
      <c r="Z4870" s="5" t="s">
        <v>43</v>
      </c>
      <c r="AA4870" s="4">
        <v>0.55000000000000004</v>
      </c>
      <c r="AB4870" s="1">
        <v>40833</v>
      </c>
      <c r="AC4870" s="1">
        <v>27558</v>
      </c>
      <c r="AD4870">
        <f t="shared" si="458"/>
        <v>1</v>
      </c>
      <c r="AE4870">
        <f t="shared" ca="1" si="459"/>
        <v>49</v>
      </c>
      <c r="AF4870" t="str">
        <f t="shared" ca="1" si="460"/>
        <v>18-64</v>
      </c>
      <c r="AG4870" s="3">
        <f t="shared" si="461"/>
        <v>2.0261297837837833</v>
      </c>
      <c r="AH4870" t="str">
        <f>_xlfn.IFNA(VLOOKUP(Sales_Transactions[[#This Row],[Order ID]],Returned_Items[#All],2,FALSE),"Not Returned")</f>
        <v>Not Returned</v>
      </c>
    </row>
    <row r="4871" spans="1:34" x14ac:dyDescent="0.25">
      <c r="A4871">
        <v>2688</v>
      </c>
      <c r="C4871" t="s">
        <v>2793</v>
      </c>
      <c r="D4871" s="2" t="str">
        <f>TEXT(MID(Sales_Transactions[[#This Row],[Order Date]],2,5),"d/m/yyy")</f>
        <v>23/1/2012</v>
      </c>
      <c r="E4871" s="2" t="str">
        <f>TEXT(MID(Sales_Transactions[[#This Row],[Order Date]],2,5),"d")</f>
        <v>23</v>
      </c>
      <c r="F4871" s="2" t="str">
        <f>TEXT(MID(Sales_Transactions[[#This Row],[Order Date]],2,5),"m")</f>
        <v>1</v>
      </c>
      <c r="G4871" s="2" t="str">
        <f>TEXT(MID(Sales_Transactions[[#This Row],[Order Date]],2,5),"yyy")</f>
        <v>2012</v>
      </c>
      <c r="H4871" s="2" t="str">
        <f>TEXT(MID(Sales_Transactions[[#This Row],[Order Date]],2,5),"yyy/m")</f>
        <v>2012/1</v>
      </c>
      <c r="I4871" t="s">
        <v>33</v>
      </c>
      <c r="J4871">
        <f t="shared" si="456"/>
        <v>4</v>
      </c>
      <c r="K4871" s="2">
        <v>31</v>
      </c>
      <c r="L4871" s="3">
        <v>2080.0349999999999</v>
      </c>
      <c r="M4871" s="4">
        <v>0.1</v>
      </c>
      <c r="N4871" s="5" t="s">
        <v>23</v>
      </c>
      <c r="O4871" s="3">
        <v>844.9</v>
      </c>
      <c r="P4871" s="3">
        <v>85.99</v>
      </c>
      <c r="Q4871" s="3">
        <v>1.25</v>
      </c>
      <c r="R4871" s="5" t="s">
        <v>3263</v>
      </c>
      <c r="S4871" s="5" t="s">
        <v>3264</v>
      </c>
      <c r="T4871" s="5" t="str">
        <f t="shared" si="457"/>
        <v>Thais Sissman</v>
      </c>
      <c r="U4871" t="s">
        <v>1143</v>
      </c>
      <c r="V4871" s="5" t="s">
        <v>27</v>
      </c>
      <c r="W4871" s="5" t="s">
        <v>48</v>
      </c>
      <c r="X4871" s="5" t="s">
        <v>49</v>
      </c>
      <c r="Y4871" s="5" t="s">
        <v>721</v>
      </c>
      <c r="Z4871" s="5" t="s">
        <v>60</v>
      </c>
      <c r="AA4871" s="4">
        <v>0.39</v>
      </c>
      <c r="AB4871" s="1">
        <v>40932</v>
      </c>
      <c r="AC4871" s="1">
        <v>27750</v>
      </c>
      <c r="AD4871">
        <f t="shared" si="458"/>
        <v>1</v>
      </c>
      <c r="AE4871">
        <f t="shared" ca="1" si="459"/>
        <v>48</v>
      </c>
      <c r="AF4871" t="str">
        <f t="shared" ca="1" si="460"/>
        <v>18-64</v>
      </c>
      <c r="AG4871" s="3">
        <f t="shared" si="461"/>
        <v>2.8114196774193547</v>
      </c>
      <c r="AH4871" t="str">
        <f>_xlfn.IFNA(VLOOKUP(Sales_Transactions[[#This Row],[Order ID]],Returned_Items[#All],2,FALSE),"Not Returned")</f>
        <v>Not Returned</v>
      </c>
    </row>
    <row r="4872" spans="1:34" x14ac:dyDescent="0.25">
      <c r="A4872">
        <v>2688</v>
      </c>
      <c r="C4872" t="s">
        <v>2793</v>
      </c>
      <c r="D4872" s="2" t="str">
        <f>TEXT(MID(Sales_Transactions[[#This Row],[Order Date]],2,5),"d/m/yyy")</f>
        <v>23/1/2012</v>
      </c>
      <c r="E4872" s="2" t="str">
        <f>TEXT(MID(Sales_Transactions[[#This Row],[Order Date]],2,5),"d")</f>
        <v>23</v>
      </c>
      <c r="F4872" s="2" t="str">
        <f>TEXT(MID(Sales_Transactions[[#This Row],[Order Date]],2,5),"m")</f>
        <v>1</v>
      </c>
      <c r="G4872" s="2" t="str">
        <f>TEXT(MID(Sales_Transactions[[#This Row],[Order Date]],2,5),"yyy")</f>
        <v>2012</v>
      </c>
      <c r="H4872" s="2" t="str">
        <f>TEXT(MID(Sales_Transactions[[#This Row],[Order Date]],2,5),"yyy/m")</f>
        <v>2012/1</v>
      </c>
      <c r="I4872" t="s">
        <v>33</v>
      </c>
      <c r="J4872">
        <f t="shared" si="456"/>
        <v>4</v>
      </c>
      <c r="K4872" s="2">
        <v>7</v>
      </c>
      <c r="L4872" s="3">
        <v>145.41999999999999</v>
      </c>
      <c r="M4872" s="4">
        <v>0.09</v>
      </c>
      <c r="N4872" s="5" t="s">
        <v>23</v>
      </c>
      <c r="O4872" s="3">
        <v>-98.46</v>
      </c>
      <c r="P4872" s="3">
        <v>20.97</v>
      </c>
      <c r="Q4872" s="3">
        <v>6.5</v>
      </c>
      <c r="R4872" s="5" t="s">
        <v>3263</v>
      </c>
      <c r="S4872" s="5" t="s">
        <v>3264</v>
      </c>
      <c r="T4872" s="5" t="str">
        <f t="shared" si="457"/>
        <v>Thais Sissman</v>
      </c>
      <c r="U4872" t="s">
        <v>1143</v>
      </c>
      <c r="V4872" s="5" t="s">
        <v>27</v>
      </c>
      <c r="W4872" s="5" t="s">
        <v>48</v>
      </c>
      <c r="X4872" s="5" t="s">
        <v>87</v>
      </c>
      <c r="Y4872" s="5" t="s">
        <v>411</v>
      </c>
      <c r="Z4872" s="5" t="s">
        <v>43</v>
      </c>
      <c r="AA4872" s="4">
        <v>0.78</v>
      </c>
      <c r="AB4872" s="1">
        <v>40932</v>
      </c>
      <c r="AC4872" s="1">
        <v>27547</v>
      </c>
      <c r="AD4872">
        <f t="shared" si="458"/>
        <v>1</v>
      </c>
      <c r="AE4872">
        <f t="shared" ca="1" si="459"/>
        <v>49</v>
      </c>
      <c r="AF4872" t="str">
        <f t="shared" ca="1" si="460"/>
        <v>18-64</v>
      </c>
      <c r="AG4872" s="3">
        <f t="shared" si="461"/>
        <v>3.9215895714285716</v>
      </c>
      <c r="AH4872" t="str">
        <f>_xlfn.IFNA(VLOOKUP(Sales_Transactions[[#This Row],[Order ID]],Returned_Items[#All],2,FALSE),"Not Returned")</f>
        <v>Not Returned</v>
      </c>
    </row>
    <row r="4873" spans="1:34" x14ac:dyDescent="0.25">
      <c r="A4873">
        <v>2688</v>
      </c>
      <c r="C4873" t="s">
        <v>2793</v>
      </c>
      <c r="D4873" s="2" t="str">
        <f>TEXT(MID(Sales_Transactions[[#This Row],[Order Date]],2,5),"d/m/yyy")</f>
        <v>23/1/2012</v>
      </c>
      <c r="E4873" s="2" t="str">
        <f>TEXT(MID(Sales_Transactions[[#This Row],[Order Date]],2,5),"d")</f>
        <v>23</v>
      </c>
      <c r="F4873" s="2" t="str">
        <f>TEXT(MID(Sales_Transactions[[#This Row],[Order Date]],2,5),"m")</f>
        <v>1</v>
      </c>
      <c r="G4873" s="2" t="str">
        <f>TEXT(MID(Sales_Transactions[[#This Row],[Order Date]],2,5),"yyy")</f>
        <v>2012</v>
      </c>
      <c r="H4873" s="2" t="str">
        <f>TEXT(MID(Sales_Transactions[[#This Row],[Order Date]],2,5),"yyy/m")</f>
        <v>2012/1</v>
      </c>
      <c r="I4873" t="s">
        <v>33</v>
      </c>
      <c r="J4873">
        <f t="shared" si="456"/>
        <v>4</v>
      </c>
      <c r="K4873" s="2">
        <v>11</v>
      </c>
      <c r="L4873" s="3">
        <v>1559.4355</v>
      </c>
      <c r="M4873" s="4">
        <v>0.01</v>
      </c>
      <c r="N4873" s="5" t="s">
        <v>23</v>
      </c>
      <c r="O4873" s="3">
        <v>61.24</v>
      </c>
      <c r="P4873" s="3">
        <v>155.99</v>
      </c>
      <c r="Q4873" s="3">
        <v>3.9</v>
      </c>
      <c r="R4873" s="5" t="s">
        <v>3263</v>
      </c>
      <c r="S4873" s="5" t="s">
        <v>3264</v>
      </c>
      <c r="T4873" s="5" t="str">
        <f t="shared" si="457"/>
        <v>Thais Sissman</v>
      </c>
      <c r="U4873" t="s">
        <v>1143</v>
      </c>
      <c r="V4873" s="5" t="s">
        <v>27</v>
      </c>
      <c r="W4873" s="5" t="s">
        <v>48</v>
      </c>
      <c r="X4873" s="5" t="s">
        <v>49</v>
      </c>
      <c r="Y4873" s="5" t="s">
        <v>401</v>
      </c>
      <c r="Z4873" s="5" t="s">
        <v>43</v>
      </c>
      <c r="AA4873" s="4">
        <v>0.55000000000000004</v>
      </c>
      <c r="AB4873" s="1">
        <v>40933</v>
      </c>
      <c r="AC4873" s="1">
        <v>27752</v>
      </c>
      <c r="AD4873">
        <f t="shared" si="458"/>
        <v>2</v>
      </c>
      <c r="AE4873">
        <f t="shared" ca="1" si="459"/>
        <v>48</v>
      </c>
      <c r="AF4873" t="str">
        <f t="shared" ca="1" si="460"/>
        <v>18-64</v>
      </c>
      <c r="AG4873" s="3">
        <f t="shared" si="461"/>
        <v>14.534036454545456</v>
      </c>
      <c r="AH4873" t="str">
        <f>_xlfn.IFNA(VLOOKUP(Sales_Transactions[[#This Row],[Order ID]],Returned_Items[#All],2,FALSE),"Not Returned")</f>
        <v>Not Returned</v>
      </c>
    </row>
    <row r="4874" spans="1:34" x14ac:dyDescent="0.25">
      <c r="A4874">
        <v>2816</v>
      </c>
      <c r="C4874" t="s">
        <v>2522</v>
      </c>
      <c r="D4874" s="2" t="str">
        <f>TEXT(MID(Sales_Transactions[[#This Row],[Order Date]],2,5),"d/m/yyy")</f>
        <v>19/9/2009</v>
      </c>
      <c r="E4874" s="2" t="str">
        <f>TEXT(MID(Sales_Transactions[[#This Row],[Order Date]],2,5),"d")</f>
        <v>19</v>
      </c>
      <c r="F4874" s="2" t="str">
        <f>TEXT(MID(Sales_Transactions[[#This Row],[Order Date]],2,5),"m")</f>
        <v>9</v>
      </c>
      <c r="G4874" s="2" t="str">
        <f>TEXT(MID(Sales_Transactions[[#This Row],[Order Date]],2,5),"yyy")</f>
        <v>2009</v>
      </c>
      <c r="H4874" s="2" t="str">
        <f>TEXT(MID(Sales_Transactions[[#This Row],[Order Date]],2,5),"yyy/m")</f>
        <v>2009/9</v>
      </c>
      <c r="I4874" t="s">
        <v>33</v>
      </c>
      <c r="J4874">
        <f t="shared" si="456"/>
        <v>4</v>
      </c>
      <c r="K4874" s="2">
        <v>35</v>
      </c>
      <c r="L4874" s="3">
        <v>787.56</v>
      </c>
      <c r="M4874" s="4">
        <v>0</v>
      </c>
      <c r="N4874" s="5" t="s">
        <v>23</v>
      </c>
      <c r="O4874" s="3">
        <v>220.04</v>
      </c>
      <c r="P4874" s="3">
        <v>21.98</v>
      </c>
      <c r="Q4874" s="3">
        <v>2.87</v>
      </c>
      <c r="R4874" s="5" t="s">
        <v>2853</v>
      </c>
      <c r="S4874" s="5" t="s">
        <v>3270</v>
      </c>
      <c r="T4874" s="5" t="str">
        <f t="shared" si="457"/>
        <v>Ross Baird</v>
      </c>
      <c r="U4874" t="s">
        <v>1143</v>
      </c>
      <c r="V4874" s="5" t="s">
        <v>47</v>
      </c>
      <c r="W4874" s="5" t="s">
        <v>28</v>
      </c>
      <c r="X4874" s="5" t="s">
        <v>124</v>
      </c>
      <c r="Y4874" s="5" t="s">
        <v>816</v>
      </c>
      <c r="Z4874" s="5" t="s">
        <v>60</v>
      </c>
      <c r="AA4874" s="4">
        <v>0.55000000000000004</v>
      </c>
      <c r="AB4874" s="1">
        <v>40076</v>
      </c>
      <c r="AC4874" s="1">
        <v>28035</v>
      </c>
      <c r="AD4874">
        <f t="shared" si="458"/>
        <v>1</v>
      </c>
      <c r="AE4874">
        <f t="shared" ca="1" si="459"/>
        <v>47</v>
      </c>
      <c r="AF4874" t="str">
        <f t="shared" ca="1" si="460"/>
        <v>18-64</v>
      </c>
      <c r="AG4874" s="3">
        <f t="shared" si="461"/>
        <v>0.71000000000000008</v>
      </c>
      <c r="AH4874" t="str">
        <f>_xlfn.IFNA(VLOOKUP(Sales_Transactions[[#This Row],[Order ID]],Returned_Items[#All],2,FALSE),"Not Returned")</f>
        <v>Not Returned</v>
      </c>
    </row>
    <row r="4875" spans="1:34" x14ac:dyDescent="0.25">
      <c r="A4875">
        <v>2818</v>
      </c>
      <c r="C4875" t="s">
        <v>1908</v>
      </c>
      <c r="D4875" s="2" t="str">
        <f>TEXT(MID(Sales_Transactions[[#This Row],[Order Date]],2,5),"d/m/yyy")</f>
        <v>11/12/2009</v>
      </c>
      <c r="E4875" s="2" t="str">
        <f>TEXT(MID(Sales_Transactions[[#This Row],[Order Date]],2,5),"d")</f>
        <v>11</v>
      </c>
      <c r="F4875" s="2" t="str">
        <f>TEXT(MID(Sales_Transactions[[#This Row],[Order Date]],2,5),"m")</f>
        <v>12</v>
      </c>
      <c r="G4875" s="2" t="str">
        <f>TEXT(MID(Sales_Transactions[[#This Row],[Order Date]],2,5),"yyy")</f>
        <v>2009</v>
      </c>
      <c r="H4875" s="2" t="str">
        <f>TEXT(MID(Sales_Transactions[[#This Row],[Order Date]],2,5),"yyy/m")</f>
        <v>2009/12</v>
      </c>
      <c r="I4875" t="s">
        <v>78</v>
      </c>
      <c r="J4875">
        <f t="shared" si="456"/>
        <v>3</v>
      </c>
      <c r="K4875" s="2">
        <v>37</v>
      </c>
      <c r="L4875" s="3">
        <v>565.91</v>
      </c>
      <c r="M4875" s="4">
        <v>0.05</v>
      </c>
      <c r="N4875" s="5" t="s">
        <v>23</v>
      </c>
      <c r="O4875" s="3">
        <v>192.39</v>
      </c>
      <c r="P4875" s="3">
        <v>15.68</v>
      </c>
      <c r="Q4875" s="3">
        <v>3.73</v>
      </c>
      <c r="R4875" s="5" t="s">
        <v>2853</v>
      </c>
      <c r="S4875" s="5" t="s">
        <v>3270</v>
      </c>
      <c r="T4875" s="5" t="str">
        <f t="shared" si="457"/>
        <v>Ross Baird</v>
      </c>
      <c r="U4875" t="s">
        <v>1143</v>
      </c>
      <c r="V4875" s="5" t="s">
        <v>47</v>
      </c>
      <c r="W4875" s="5" t="s">
        <v>57</v>
      </c>
      <c r="X4875" s="5" t="s">
        <v>58</v>
      </c>
      <c r="Y4875" s="5" t="s">
        <v>1840</v>
      </c>
      <c r="Z4875" s="5" t="s">
        <v>60</v>
      </c>
      <c r="AA4875" s="4">
        <v>0.46</v>
      </c>
      <c r="AB4875" s="1">
        <v>40160</v>
      </c>
      <c r="AC4875" s="1">
        <v>28052</v>
      </c>
      <c r="AD4875">
        <f t="shared" si="458"/>
        <v>2</v>
      </c>
      <c r="AE4875">
        <f t="shared" ca="1" si="459"/>
        <v>47</v>
      </c>
      <c r="AF4875" t="str">
        <f t="shared" ca="1" si="460"/>
        <v>18-64</v>
      </c>
      <c r="AG4875" s="3">
        <f t="shared" si="461"/>
        <v>0.52438270270270271</v>
      </c>
      <c r="AH4875" t="str">
        <f>_xlfn.IFNA(VLOOKUP(Sales_Transactions[[#This Row],[Order ID]],Returned_Items[#All],2,FALSE),"Not Returned")</f>
        <v>Not Returned</v>
      </c>
    </row>
    <row r="4876" spans="1:34" x14ac:dyDescent="0.25">
      <c r="A4876">
        <v>2818</v>
      </c>
      <c r="C4876" t="s">
        <v>1908</v>
      </c>
      <c r="D4876" s="2" t="str">
        <f>TEXT(MID(Sales_Transactions[[#This Row],[Order Date]],2,5),"d/m/yyy")</f>
        <v>11/12/2009</v>
      </c>
      <c r="E4876" s="2" t="str">
        <f>TEXT(MID(Sales_Transactions[[#This Row],[Order Date]],2,5),"d")</f>
        <v>11</v>
      </c>
      <c r="F4876" s="2" t="str">
        <f>TEXT(MID(Sales_Transactions[[#This Row],[Order Date]],2,5),"m")</f>
        <v>12</v>
      </c>
      <c r="G4876" s="2" t="str">
        <f>TEXT(MID(Sales_Transactions[[#This Row],[Order Date]],2,5),"yyy")</f>
        <v>2009</v>
      </c>
      <c r="H4876" s="2" t="str">
        <f>TEXT(MID(Sales_Transactions[[#This Row],[Order Date]],2,5),"yyy/m")</f>
        <v>2009/12</v>
      </c>
      <c r="I4876" t="s">
        <v>78</v>
      </c>
      <c r="J4876">
        <f t="shared" si="456"/>
        <v>3</v>
      </c>
      <c r="K4876" s="2">
        <v>39</v>
      </c>
      <c r="L4876" s="3">
        <v>593.21</v>
      </c>
      <c r="M4876" s="4">
        <v>0</v>
      </c>
      <c r="N4876" s="5" t="s">
        <v>23</v>
      </c>
      <c r="O4876" s="3">
        <v>44.71</v>
      </c>
      <c r="P4876" s="3">
        <v>14.98</v>
      </c>
      <c r="Q4876" s="3">
        <v>8.99</v>
      </c>
      <c r="R4876" s="5" t="s">
        <v>2853</v>
      </c>
      <c r="S4876" s="5" t="s">
        <v>3270</v>
      </c>
      <c r="T4876" s="5" t="str">
        <f t="shared" si="457"/>
        <v>Ross Baird</v>
      </c>
      <c r="U4876" t="s">
        <v>1143</v>
      </c>
      <c r="V4876" s="5" t="s">
        <v>47</v>
      </c>
      <c r="W4876" s="5" t="s">
        <v>57</v>
      </c>
      <c r="X4876" s="5" t="s">
        <v>58</v>
      </c>
      <c r="Y4876" s="5" t="s">
        <v>536</v>
      </c>
      <c r="Z4876" s="5" t="s">
        <v>60</v>
      </c>
      <c r="AA4876" s="4">
        <v>0.39</v>
      </c>
      <c r="AB4876" s="1">
        <v>40159</v>
      </c>
      <c r="AC4876" s="1">
        <v>17696</v>
      </c>
      <c r="AD4876">
        <f t="shared" si="458"/>
        <v>1</v>
      </c>
      <c r="AE4876">
        <f t="shared" ca="1" si="459"/>
        <v>76</v>
      </c>
      <c r="AF4876" t="str">
        <f t="shared" ca="1" si="460"/>
        <v>Over 65</v>
      </c>
      <c r="AG4876" s="3">
        <f t="shared" si="461"/>
        <v>0.61461538461538456</v>
      </c>
      <c r="AH4876" t="str">
        <f>_xlfn.IFNA(VLOOKUP(Sales_Transactions[[#This Row],[Order ID]],Returned_Items[#All],2,FALSE),"Not Returned")</f>
        <v>Not Returned</v>
      </c>
    </row>
    <row r="4877" spans="1:34" x14ac:dyDescent="0.25">
      <c r="A4877">
        <v>2818</v>
      </c>
      <c r="C4877" t="s">
        <v>1908</v>
      </c>
      <c r="D4877" s="2" t="str">
        <f>TEXT(MID(Sales_Transactions[[#This Row],[Order Date]],2,5),"d/m/yyy")</f>
        <v>11/12/2009</v>
      </c>
      <c r="E4877" s="2" t="str">
        <f>TEXT(MID(Sales_Transactions[[#This Row],[Order Date]],2,5),"d")</f>
        <v>11</v>
      </c>
      <c r="F4877" s="2" t="str">
        <f>TEXT(MID(Sales_Transactions[[#This Row],[Order Date]],2,5),"m")</f>
        <v>12</v>
      </c>
      <c r="G4877" s="2" t="str">
        <f>TEXT(MID(Sales_Transactions[[#This Row],[Order Date]],2,5),"yyy")</f>
        <v>2009</v>
      </c>
      <c r="H4877" s="2" t="str">
        <f>TEXT(MID(Sales_Transactions[[#This Row],[Order Date]],2,5),"yyy/m")</f>
        <v>2009/12</v>
      </c>
      <c r="I4877" t="s">
        <v>78</v>
      </c>
      <c r="J4877">
        <f t="shared" si="456"/>
        <v>3</v>
      </c>
      <c r="K4877" s="2">
        <v>2</v>
      </c>
      <c r="L4877" s="3">
        <v>89.23</v>
      </c>
      <c r="M4877" s="4">
        <v>0.02</v>
      </c>
      <c r="N4877" s="5" t="s">
        <v>23</v>
      </c>
      <c r="O4877" s="3">
        <v>-42.72</v>
      </c>
      <c r="P4877" s="3">
        <v>38.76</v>
      </c>
      <c r="Q4877" s="3">
        <v>13.26</v>
      </c>
      <c r="R4877" s="5" t="s">
        <v>2853</v>
      </c>
      <c r="S4877" s="5" t="s">
        <v>3270</v>
      </c>
      <c r="T4877" s="5" t="str">
        <f t="shared" si="457"/>
        <v>Ross Baird</v>
      </c>
      <c r="U4877" t="s">
        <v>1143</v>
      </c>
      <c r="V4877" s="5" t="s">
        <v>47</v>
      </c>
      <c r="W4877" s="5" t="s">
        <v>28</v>
      </c>
      <c r="X4877" s="5" t="s">
        <v>75</v>
      </c>
      <c r="Y4877" s="5" t="s">
        <v>515</v>
      </c>
      <c r="Z4877" s="5" t="s">
        <v>43</v>
      </c>
      <c r="AA4877" s="4">
        <v>0.36</v>
      </c>
      <c r="AB4877" s="1">
        <v>40159</v>
      </c>
      <c r="AC4877" s="1">
        <v>17580</v>
      </c>
      <c r="AD4877">
        <f t="shared" si="458"/>
        <v>1</v>
      </c>
      <c r="AE4877">
        <f t="shared" ca="1" si="459"/>
        <v>76</v>
      </c>
      <c r="AF4877" t="str">
        <f t="shared" ca="1" si="460"/>
        <v>Over 65</v>
      </c>
      <c r="AG4877" s="3">
        <f t="shared" si="461"/>
        <v>26.006123999999996</v>
      </c>
      <c r="AH4877" t="str">
        <f>_xlfn.IFNA(VLOOKUP(Sales_Transactions[[#This Row],[Order ID]],Returned_Items[#All],2,FALSE),"Not Returned")</f>
        <v>Not Returned</v>
      </c>
    </row>
    <row r="4878" spans="1:34" x14ac:dyDescent="0.25">
      <c r="A4878">
        <v>3040</v>
      </c>
      <c r="C4878" t="s">
        <v>1043</v>
      </c>
      <c r="D4878" s="2" t="str">
        <f>TEXT(MID(Sales_Transactions[[#This Row],[Order Date]],2,5),"d/m/yyy")</f>
        <v>11/4/2010</v>
      </c>
      <c r="E4878" s="2" t="str">
        <f>TEXT(MID(Sales_Transactions[[#This Row],[Order Date]],2,5),"d")</f>
        <v>11</v>
      </c>
      <c r="F4878" s="2" t="str">
        <f>TEXT(MID(Sales_Transactions[[#This Row],[Order Date]],2,5),"m")</f>
        <v>4</v>
      </c>
      <c r="G4878" s="2" t="str">
        <f>TEXT(MID(Sales_Transactions[[#This Row],[Order Date]],2,5),"yyy")</f>
        <v>2010</v>
      </c>
      <c r="H4878" s="2" t="str">
        <f>TEXT(MID(Sales_Transactions[[#This Row],[Order Date]],2,5),"yyy/m")</f>
        <v>2010/4</v>
      </c>
      <c r="I4878" t="s">
        <v>78</v>
      </c>
      <c r="J4878">
        <f t="shared" si="456"/>
        <v>3</v>
      </c>
      <c r="K4878" s="2">
        <v>13</v>
      </c>
      <c r="L4878" s="3">
        <v>98.39</v>
      </c>
      <c r="M4878" s="4">
        <v>0.01</v>
      </c>
      <c r="N4878" s="5" t="s">
        <v>67</v>
      </c>
      <c r="O4878" s="3">
        <v>-31.54</v>
      </c>
      <c r="P4878" s="3">
        <v>6.48</v>
      </c>
      <c r="Q4878" s="3">
        <v>6.6</v>
      </c>
      <c r="R4878" s="5" t="s">
        <v>2669</v>
      </c>
      <c r="S4878" s="5" t="s">
        <v>3271</v>
      </c>
      <c r="T4878" s="5" t="str">
        <f t="shared" si="457"/>
        <v>Tracy Zic</v>
      </c>
      <c r="U4878" t="s">
        <v>1143</v>
      </c>
      <c r="V4878" s="5" t="s">
        <v>37</v>
      </c>
      <c r="W4878" s="5" t="s">
        <v>28</v>
      </c>
      <c r="X4878" s="5" t="s">
        <v>75</v>
      </c>
      <c r="Y4878" s="5" t="s">
        <v>560</v>
      </c>
      <c r="Z4878" s="5" t="s">
        <v>43</v>
      </c>
      <c r="AA4878" s="4">
        <v>0.37</v>
      </c>
      <c r="AB4878" s="1">
        <v>40280</v>
      </c>
      <c r="AC4878" s="1">
        <v>17824</v>
      </c>
      <c r="AD4878">
        <f t="shared" si="458"/>
        <v>1</v>
      </c>
      <c r="AE4878">
        <f t="shared" ca="1" si="459"/>
        <v>75</v>
      </c>
      <c r="AF4878" t="str">
        <f t="shared" ca="1" si="460"/>
        <v>Over 65</v>
      </c>
      <c r="AG4878" s="3">
        <f t="shared" si="461"/>
        <v>1.0061040000000001</v>
      </c>
      <c r="AH4878" t="str">
        <f>_xlfn.IFNA(VLOOKUP(Sales_Transactions[[#This Row],[Order ID]],Returned_Items[#All],2,FALSE),"Not Returned")</f>
        <v>Not Returned</v>
      </c>
    </row>
    <row r="4879" spans="1:34" x14ac:dyDescent="0.25">
      <c r="A4879">
        <v>3108</v>
      </c>
      <c r="C4879" t="s">
        <v>488</v>
      </c>
      <c r="D4879" s="2" t="str">
        <f>TEXT(MID(Sales_Transactions[[#This Row],[Order Date]],2,5),"d/m/yyy")</f>
        <v>4/8/2010</v>
      </c>
      <c r="E4879" s="2" t="str">
        <f>TEXT(MID(Sales_Transactions[[#This Row],[Order Date]],2,5),"d")</f>
        <v>4</v>
      </c>
      <c r="F4879" s="2" t="str">
        <f>TEXT(MID(Sales_Transactions[[#This Row],[Order Date]],2,5),"m")</f>
        <v>8</v>
      </c>
      <c r="G4879" s="2" t="str">
        <f>TEXT(MID(Sales_Transactions[[#This Row],[Order Date]],2,5),"yyy")</f>
        <v>2010</v>
      </c>
      <c r="H4879" s="2" t="str">
        <f>TEXT(MID(Sales_Transactions[[#This Row],[Order Date]],2,5),"yyy/m")</f>
        <v>2010/8</v>
      </c>
      <c r="I4879" t="s">
        <v>101</v>
      </c>
      <c r="J4879">
        <f t="shared" si="456"/>
        <v>1</v>
      </c>
      <c r="K4879" s="2">
        <v>36</v>
      </c>
      <c r="L4879" s="3">
        <v>65.39</v>
      </c>
      <c r="M4879" s="4">
        <v>0.09</v>
      </c>
      <c r="N4879" s="5" t="s">
        <v>23</v>
      </c>
      <c r="O4879" s="3">
        <v>-0.46</v>
      </c>
      <c r="P4879" s="3">
        <v>1.82</v>
      </c>
      <c r="Q4879" s="3">
        <v>1</v>
      </c>
      <c r="R4879" s="5" t="s">
        <v>148</v>
      </c>
      <c r="S4879" s="5" t="s">
        <v>149</v>
      </c>
      <c r="T4879" s="5" t="str">
        <f t="shared" si="457"/>
        <v>Jack Garza</v>
      </c>
      <c r="U4879" t="s">
        <v>1143</v>
      </c>
      <c r="V4879" s="5" t="s">
        <v>47</v>
      </c>
      <c r="W4879" s="5" t="s">
        <v>28</v>
      </c>
      <c r="X4879" s="5" t="s">
        <v>124</v>
      </c>
      <c r="Y4879" s="5" t="s">
        <v>2648</v>
      </c>
      <c r="Z4879" s="5" t="s">
        <v>84</v>
      </c>
      <c r="AA4879" s="4">
        <v>0.4</v>
      </c>
      <c r="AB4879" s="1">
        <v>40395</v>
      </c>
      <c r="AC4879" s="1">
        <v>18182</v>
      </c>
      <c r="AD4879">
        <f t="shared" si="458"/>
        <v>1</v>
      </c>
      <c r="AE4879">
        <f t="shared" ca="1" si="459"/>
        <v>74</v>
      </c>
      <c r="AF4879" t="str">
        <f t="shared" ca="1" si="460"/>
        <v>Over 65</v>
      </c>
      <c r="AG4879" s="3">
        <f t="shared" si="461"/>
        <v>7.8287833333333334E-2</v>
      </c>
      <c r="AH4879" t="str">
        <f>_xlfn.IFNA(VLOOKUP(Sales_Transactions[[#This Row],[Order ID]],Returned_Items[#All],2,FALSE),"Not Returned")</f>
        <v>Not Returned</v>
      </c>
    </row>
    <row r="4880" spans="1:34" x14ac:dyDescent="0.25">
      <c r="A4880">
        <v>3459</v>
      </c>
      <c r="C4880" t="s">
        <v>430</v>
      </c>
      <c r="D4880" s="2" t="str">
        <f>TEXT(MID(Sales_Transactions[[#This Row],[Order Date]],2,5),"d/m/yyy")</f>
        <v>27/7/2009</v>
      </c>
      <c r="E4880" s="2" t="str">
        <f>TEXT(MID(Sales_Transactions[[#This Row],[Order Date]],2,5),"d")</f>
        <v>27</v>
      </c>
      <c r="F4880" s="2" t="str">
        <f>TEXT(MID(Sales_Transactions[[#This Row],[Order Date]],2,5),"m")</f>
        <v>7</v>
      </c>
      <c r="G4880" s="2" t="str">
        <f>TEXT(MID(Sales_Transactions[[#This Row],[Order Date]],2,5),"yyy")</f>
        <v>2009</v>
      </c>
      <c r="H4880" s="2" t="str">
        <f>TEXT(MID(Sales_Transactions[[#This Row],[Order Date]],2,5),"yyy/m")</f>
        <v>2009/7</v>
      </c>
      <c r="I4880" t="s">
        <v>52</v>
      </c>
      <c r="J4880">
        <f t="shared" si="456"/>
        <v>1</v>
      </c>
      <c r="K4880" s="2">
        <v>24</v>
      </c>
      <c r="L4880" s="3">
        <v>2152.404</v>
      </c>
      <c r="M4880" s="4">
        <v>0.1</v>
      </c>
      <c r="N4880" s="5" t="s">
        <v>67</v>
      </c>
      <c r="O4880" s="3">
        <v>218.87</v>
      </c>
      <c r="P4880" s="3">
        <v>110.99</v>
      </c>
      <c r="Q4880" s="3">
        <v>8.99</v>
      </c>
      <c r="R4880" s="5" t="s">
        <v>2258</v>
      </c>
      <c r="S4880" s="5" t="s">
        <v>2890</v>
      </c>
      <c r="T4880" s="5" t="str">
        <f t="shared" si="457"/>
        <v>Gary McGarr</v>
      </c>
      <c r="U4880" t="s">
        <v>1143</v>
      </c>
      <c r="V4880" s="5" t="s">
        <v>74</v>
      </c>
      <c r="W4880" s="5" t="s">
        <v>48</v>
      </c>
      <c r="X4880" s="5" t="s">
        <v>49</v>
      </c>
      <c r="Y4880" s="5" t="s">
        <v>950</v>
      </c>
      <c r="Z4880" s="5" t="s">
        <v>43</v>
      </c>
      <c r="AA4880" s="4">
        <v>0.56999999999999995</v>
      </c>
      <c r="AB4880" s="1">
        <v>40023</v>
      </c>
      <c r="AC4880" s="1">
        <v>18011</v>
      </c>
      <c r="AD4880">
        <f t="shared" si="458"/>
        <v>2</v>
      </c>
      <c r="AE4880">
        <f t="shared" ca="1" si="459"/>
        <v>75</v>
      </c>
      <c r="AF4880" t="str">
        <f t="shared" ca="1" si="460"/>
        <v>Over 65</v>
      </c>
      <c r="AG4880" s="3">
        <f t="shared" si="461"/>
        <v>4.9945420833333332</v>
      </c>
      <c r="AH4880" t="str">
        <f>_xlfn.IFNA(VLOOKUP(Sales_Transactions[[#This Row],[Order ID]],Returned_Items[#All],2,FALSE),"Not Returned")</f>
        <v>Not Returned</v>
      </c>
    </row>
    <row r="4881" spans="1:34" x14ac:dyDescent="0.25">
      <c r="A4881">
        <v>3488</v>
      </c>
      <c r="C4881" t="s">
        <v>1734</v>
      </c>
      <c r="D4881" s="2" t="str">
        <f>TEXT(MID(Sales_Transactions[[#This Row],[Order Date]],2,5),"d/m/yyy")</f>
        <v>7/1/2011</v>
      </c>
      <c r="E4881" s="2" t="str">
        <f>TEXT(MID(Sales_Transactions[[#This Row],[Order Date]],2,5),"d")</f>
        <v>7</v>
      </c>
      <c r="F4881" s="2" t="str">
        <f>TEXT(MID(Sales_Transactions[[#This Row],[Order Date]],2,5),"m")</f>
        <v>1</v>
      </c>
      <c r="G4881" s="2" t="str">
        <f>TEXT(MID(Sales_Transactions[[#This Row],[Order Date]],2,5),"yyy")</f>
        <v>2011</v>
      </c>
      <c r="H4881" s="2" t="str">
        <f>TEXT(MID(Sales_Transactions[[#This Row],[Order Date]],2,5),"yyy/m")</f>
        <v>2011/1</v>
      </c>
      <c r="I4881" t="s">
        <v>78</v>
      </c>
      <c r="J4881">
        <f t="shared" si="456"/>
        <v>3</v>
      </c>
      <c r="K4881" s="2">
        <v>39</v>
      </c>
      <c r="L4881" s="3">
        <v>4669.1899999999996</v>
      </c>
      <c r="M4881" s="4">
        <v>0.06</v>
      </c>
      <c r="N4881" s="5" t="s">
        <v>34</v>
      </c>
      <c r="O4881" s="3">
        <v>-1864.08</v>
      </c>
      <c r="P4881" s="3">
        <v>122.99</v>
      </c>
      <c r="Q4881" s="3">
        <v>70.2</v>
      </c>
      <c r="R4881" s="5" t="s">
        <v>3098</v>
      </c>
      <c r="S4881" s="5" t="s">
        <v>3272</v>
      </c>
      <c r="T4881" s="5" t="str">
        <f t="shared" si="457"/>
        <v>Mick Crebagga</v>
      </c>
      <c r="U4881" t="s">
        <v>1143</v>
      </c>
      <c r="V4881" s="5" t="s">
        <v>74</v>
      </c>
      <c r="W4881" s="5" t="s">
        <v>57</v>
      </c>
      <c r="X4881" s="5" t="s">
        <v>154</v>
      </c>
      <c r="Y4881" s="5" t="s">
        <v>701</v>
      </c>
      <c r="Z4881" s="5" t="s">
        <v>40</v>
      </c>
      <c r="AA4881" s="4">
        <v>0.74</v>
      </c>
      <c r="AB4881" s="1">
        <v>40553</v>
      </c>
      <c r="AC4881" s="1">
        <v>18039</v>
      </c>
      <c r="AD4881">
        <f t="shared" si="458"/>
        <v>3</v>
      </c>
      <c r="AE4881">
        <f t="shared" ca="1" si="459"/>
        <v>75</v>
      </c>
      <c r="AF4881" t="str">
        <f t="shared" ca="1" si="460"/>
        <v>Over 65</v>
      </c>
      <c r="AG4881" s="3">
        <f t="shared" si="461"/>
        <v>4.9516975897435893</v>
      </c>
      <c r="AH4881" t="str">
        <f>_xlfn.IFNA(VLOOKUP(Sales_Transactions[[#This Row],[Order ID]],Returned_Items[#All],2,FALSE),"Not Returned")</f>
        <v>Not Returned</v>
      </c>
    </row>
    <row r="4882" spans="1:34" x14ac:dyDescent="0.25">
      <c r="A4882">
        <v>3488</v>
      </c>
      <c r="C4882" t="s">
        <v>1734</v>
      </c>
      <c r="D4882" s="2" t="str">
        <f>TEXT(MID(Sales_Transactions[[#This Row],[Order Date]],2,5),"d/m/yyy")</f>
        <v>7/1/2011</v>
      </c>
      <c r="E4882" s="2" t="str">
        <f>TEXT(MID(Sales_Transactions[[#This Row],[Order Date]],2,5),"d")</f>
        <v>7</v>
      </c>
      <c r="F4882" s="2" t="str">
        <f>TEXT(MID(Sales_Transactions[[#This Row],[Order Date]],2,5),"m")</f>
        <v>1</v>
      </c>
      <c r="G4882" s="2" t="str">
        <f>TEXT(MID(Sales_Transactions[[#This Row],[Order Date]],2,5),"yyy")</f>
        <v>2011</v>
      </c>
      <c r="H4882" s="2" t="str">
        <f>TEXT(MID(Sales_Transactions[[#This Row],[Order Date]],2,5),"yyy/m")</f>
        <v>2011/1</v>
      </c>
      <c r="I4882" t="s">
        <v>78</v>
      </c>
      <c r="J4882">
        <f t="shared" si="456"/>
        <v>3</v>
      </c>
      <c r="K4882" s="2">
        <v>6</v>
      </c>
      <c r="L4882" s="3">
        <v>133.4</v>
      </c>
      <c r="M4882" s="4">
        <v>0.02</v>
      </c>
      <c r="N4882" s="5" t="s">
        <v>23</v>
      </c>
      <c r="O4882" s="3">
        <v>-0.31</v>
      </c>
      <c r="P4882" s="3">
        <v>21.98</v>
      </c>
      <c r="Q4882" s="3">
        <v>2.87</v>
      </c>
      <c r="R4882" s="5" t="s">
        <v>3098</v>
      </c>
      <c r="S4882" s="5" t="s">
        <v>3272</v>
      </c>
      <c r="T4882" s="5" t="str">
        <f t="shared" si="457"/>
        <v>Mick Crebagga</v>
      </c>
      <c r="U4882" t="s">
        <v>1143</v>
      </c>
      <c r="V4882" s="5" t="s">
        <v>74</v>
      </c>
      <c r="W4882" s="5" t="s">
        <v>28</v>
      </c>
      <c r="X4882" s="5" t="s">
        <v>124</v>
      </c>
      <c r="Y4882" s="5" t="s">
        <v>816</v>
      </c>
      <c r="Z4882" s="5" t="s">
        <v>60</v>
      </c>
      <c r="AA4882" s="4">
        <v>0.55000000000000004</v>
      </c>
      <c r="AB4882" s="1">
        <v>40551</v>
      </c>
      <c r="AC4882" s="1">
        <v>18215</v>
      </c>
      <c r="AD4882">
        <f t="shared" si="458"/>
        <v>1</v>
      </c>
      <c r="AE4882">
        <f t="shared" ca="1" si="459"/>
        <v>74</v>
      </c>
      <c r="AF4882" t="str">
        <f t="shared" ca="1" si="460"/>
        <v>Over 65</v>
      </c>
      <c r="AG4882" s="3">
        <f t="shared" si="461"/>
        <v>4.1409340000000006</v>
      </c>
      <c r="AH4882" t="str">
        <f>_xlfn.IFNA(VLOOKUP(Sales_Transactions[[#This Row],[Order ID]],Returned_Items[#All],2,FALSE),"Not Returned")</f>
        <v>Not Returned</v>
      </c>
    </row>
    <row r="4883" spans="1:34" x14ac:dyDescent="0.25">
      <c r="A4883">
        <v>3492</v>
      </c>
      <c r="C4883" t="s">
        <v>781</v>
      </c>
      <c r="D4883" s="2" t="str">
        <f>TEXT(MID(Sales_Transactions[[#This Row],[Order Date]],2,5),"d/m/yyy")</f>
        <v>23/11/2009</v>
      </c>
      <c r="E4883" s="2" t="str">
        <f>TEXT(MID(Sales_Transactions[[#This Row],[Order Date]],2,5),"d")</f>
        <v>23</v>
      </c>
      <c r="F4883" s="2" t="str">
        <f>TEXT(MID(Sales_Transactions[[#This Row],[Order Date]],2,5),"m")</f>
        <v>11</v>
      </c>
      <c r="G4883" s="2" t="str">
        <f>TEXT(MID(Sales_Transactions[[#This Row],[Order Date]],2,5),"yyy")</f>
        <v>2009</v>
      </c>
      <c r="H4883" s="2" t="str">
        <f>TEXT(MID(Sales_Transactions[[#This Row],[Order Date]],2,5),"yyy/m")</f>
        <v>2009/11</v>
      </c>
      <c r="I4883" t="s">
        <v>22</v>
      </c>
      <c r="J4883">
        <f t="shared" si="456"/>
        <v>2</v>
      </c>
      <c r="K4883" s="2">
        <v>35</v>
      </c>
      <c r="L4883" s="3">
        <v>2393.63</v>
      </c>
      <c r="M4883" s="4">
        <v>0.04</v>
      </c>
      <c r="N4883" s="5" t="s">
        <v>23</v>
      </c>
      <c r="O4883" s="3">
        <v>524.88</v>
      </c>
      <c r="P4883" s="3">
        <v>67.28</v>
      </c>
      <c r="Q4883" s="3">
        <v>19.989999999999998</v>
      </c>
      <c r="R4883" s="5" t="s">
        <v>562</v>
      </c>
      <c r="S4883" s="5" t="s">
        <v>563</v>
      </c>
      <c r="T4883" s="5" t="str">
        <f t="shared" si="457"/>
        <v>Roy Skaria</v>
      </c>
      <c r="U4883" t="s">
        <v>1143</v>
      </c>
      <c r="V4883" s="5" t="s">
        <v>47</v>
      </c>
      <c r="W4883" s="5" t="s">
        <v>28</v>
      </c>
      <c r="X4883" s="5" t="s">
        <v>41</v>
      </c>
      <c r="Y4883" s="5" t="s">
        <v>1079</v>
      </c>
      <c r="Z4883" s="5" t="s">
        <v>43</v>
      </c>
      <c r="AA4883" s="4">
        <v>0.4</v>
      </c>
      <c r="AB4883" s="1">
        <v>40145</v>
      </c>
      <c r="AC4883" s="1">
        <v>18130</v>
      </c>
      <c r="AD4883">
        <f t="shared" si="458"/>
        <v>5</v>
      </c>
      <c r="AE4883">
        <f t="shared" ca="1" si="459"/>
        <v>74</v>
      </c>
      <c r="AF4883" t="str">
        <f t="shared" ca="1" si="460"/>
        <v>Over 65</v>
      </c>
      <c r="AG4883" s="3">
        <f t="shared" si="461"/>
        <v>2.4926596571428572</v>
      </c>
      <c r="AH4883" t="str">
        <f>_xlfn.IFNA(VLOOKUP(Sales_Transactions[[#This Row],[Order ID]],Returned_Items[#All],2,FALSE),"Not Returned")</f>
        <v>Not Returned</v>
      </c>
    </row>
    <row r="4884" spans="1:34" x14ac:dyDescent="0.25">
      <c r="A4884">
        <v>3492</v>
      </c>
      <c r="C4884" t="s">
        <v>781</v>
      </c>
      <c r="D4884" s="2" t="str">
        <f>TEXT(MID(Sales_Transactions[[#This Row],[Order Date]],2,5),"d/m/yyy")</f>
        <v>23/11/2009</v>
      </c>
      <c r="E4884" s="2" t="str">
        <f>TEXT(MID(Sales_Transactions[[#This Row],[Order Date]],2,5),"d")</f>
        <v>23</v>
      </c>
      <c r="F4884" s="2" t="str">
        <f>TEXT(MID(Sales_Transactions[[#This Row],[Order Date]],2,5),"m")</f>
        <v>11</v>
      </c>
      <c r="G4884" s="2" t="str">
        <f>TEXT(MID(Sales_Transactions[[#This Row],[Order Date]],2,5),"yyy")</f>
        <v>2009</v>
      </c>
      <c r="H4884" s="2" t="str">
        <f>TEXT(MID(Sales_Transactions[[#This Row],[Order Date]],2,5),"yyy/m")</f>
        <v>2009/11</v>
      </c>
      <c r="I4884" t="s">
        <v>22</v>
      </c>
      <c r="J4884">
        <f t="shared" si="456"/>
        <v>2</v>
      </c>
      <c r="K4884" s="2">
        <v>49</v>
      </c>
      <c r="L4884" s="3">
        <v>6177.53</v>
      </c>
      <c r="M4884" s="4">
        <v>0.1</v>
      </c>
      <c r="N4884" s="5" t="s">
        <v>34</v>
      </c>
      <c r="O4884" s="3">
        <v>-1195.1199999999999</v>
      </c>
      <c r="P4884" s="3">
        <v>130.97999999999999</v>
      </c>
      <c r="Q4884" s="3">
        <v>54.74</v>
      </c>
      <c r="R4884" s="5" t="s">
        <v>562</v>
      </c>
      <c r="S4884" s="5" t="s">
        <v>563</v>
      </c>
      <c r="T4884" s="5" t="str">
        <f t="shared" si="457"/>
        <v>Roy Skaria</v>
      </c>
      <c r="U4884" t="s">
        <v>1143</v>
      </c>
      <c r="V4884" s="5" t="s">
        <v>47</v>
      </c>
      <c r="W4884" s="5" t="s">
        <v>57</v>
      </c>
      <c r="X4884" s="5" t="s">
        <v>104</v>
      </c>
      <c r="Y4884" s="5" t="s">
        <v>1393</v>
      </c>
      <c r="Z4884" s="5" t="s">
        <v>106</v>
      </c>
      <c r="AA4884" s="4">
        <v>0.69</v>
      </c>
      <c r="AB4884" s="1">
        <v>40140</v>
      </c>
      <c r="AC4884" s="1">
        <v>18203</v>
      </c>
      <c r="AD4884">
        <f t="shared" si="458"/>
        <v>0</v>
      </c>
      <c r="AE4884">
        <f t="shared" ca="1" si="459"/>
        <v>74</v>
      </c>
      <c r="AF4884" t="str">
        <f t="shared" ca="1" si="460"/>
        <v>Over 65</v>
      </c>
      <c r="AG4884" s="3">
        <f t="shared" si="461"/>
        <v>3.7875310204081636</v>
      </c>
      <c r="AH4884" t="str">
        <f>_xlfn.IFNA(VLOOKUP(Sales_Transactions[[#This Row],[Order ID]],Returned_Items[#All],2,FALSE),"Not Returned")</f>
        <v>Not Returned</v>
      </c>
    </row>
    <row r="4885" spans="1:34" x14ac:dyDescent="0.25">
      <c r="A4885">
        <v>3492</v>
      </c>
      <c r="C4885" t="s">
        <v>781</v>
      </c>
      <c r="D4885" s="2" t="str">
        <f>TEXT(MID(Sales_Transactions[[#This Row],[Order Date]],2,5),"d/m/yyy")</f>
        <v>23/11/2009</v>
      </c>
      <c r="E4885" s="2" t="str">
        <f>TEXT(MID(Sales_Transactions[[#This Row],[Order Date]],2,5),"d")</f>
        <v>23</v>
      </c>
      <c r="F4885" s="2" t="str">
        <f>TEXT(MID(Sales_Transactions[[#This Row],[Order Date]],2,5),"m")</f>
        <v>11</v>
      </c>
      <c r="G4885" s="2" t="str">
        <f>TEXT(MID(Sales_Transactions[[#This Row],[Order Date]],2,5),"yyy")</f>
        <v>2009</v>
      </c>
      <c r="H4885" s="2" t="str">
        <f>TEXT(MID(Sales_Transactions[[#This Row],[Order Date]],2,5),"yyy/m")</f>
        <v>2009/11</v>
      </c>
      <c r="I4885" t="s">
        <v>22</v>
      </c>
      <c r="J4885">
        <f t="shared" si="456"/>
        <v>2</v>
      </c>
      <c r="K4885" s="2">
        <v>33</v>
      </c>
      <c r="L4885" s="3">
        <v>94.6</v>
      </c>
      <c r="M4885" s="4">
        <v>0.04</v>
      </c>
      <c r="N4885" s="5" t="s">
        <v>23</v>
      </c>
      <c r="O4885" s="3">
        <v>-6.34</v>
      </c>
      <c r="P4885" s="3">
        <v>2.78</v>
      </c>
      <c r="Q4885" s="3">
        <v>1.25</v>
      </c>
      <c r="R4885" s="5" t="s">
        <v>562</v>
      </c>
      <c r="S4885" s="5" t="s">
        <v>563</v>
      </c>
      <c r="T4885" s="5" t="str">
        <f t="shared" si="457"/>
        <v>Roy Skaria</v>
      </c>
      <c r="U4885" t="s">
        <v>1143</v>
      </c>
      <c r="V4885" s="5" t="s">
        <v>47</v>
      </c>
      <c r="W4885" s="5" t="s">
        <v>28</v>
      </c>
      <c r="X4885" s="5" t="s">
        <v>124</v>
      </c>
      <c r="Y4885" s="5" t="s">
        <v>819</v>
      </c>
      <c r="Z4885" s="5" t="s">
        <v>84</v>
      </c>
      <c r="AA4885" s="4">
        <v>0.59</v>
      </c>
      <c r="AB4885" s="1">
        <v>40140</v>
      </c>
      <c r="AC4885" s="1">
        <v>18215</v>
      </c>
      <c r="AD4885">
        <f t="shared" si="458"/>
        <v>0</v>
      </c>
      <c r="AE4885">
        <f t="shared" ca="1" si="459"/>
        <v>74</v>
      </c>
      <c r="AF4885" t="str">
        <f t="shared" ca="1" si="460"/>
        <v>Over 65</v>
      </c>
      <c r="AG4885" s="3">
        <f t="shared" si="461"/>
        <v>0.12208751515151516</v>
      </c>
      <c r="AH4885" t="str">
        <f>_xlfn.IFNA(VLOOKUP(Sales_Transactions[[#This Row],[Order ID]],Returned_Items[#All],2,FALSE),"Not Returned")</f>
        <v>Not Returned</v>
      </c>
    </row>
    <row r="4886" spans="1:34" x14ac:dyDescent="0.25">
      <c r="A4886">
        <v>3553</v>
      </c>
      <c r="C4886" t="s">
        <v>3273</v>
      </c>
      <c r="D4886" s="2" t="str">
        <f>TEXT(MID(Sales_Transactions[[#This Row],[Order Date]],2,5),"d/m/yyy")</f>
        <v>17/5/2009</v>
      </c>
      <c r="E4886" s="2" t="str">
        <f>TEXT(MID(Sales_Transactions[[#This Row],[Order Date]],2,5),"d")</f>
        <v>17</v>
      </c>
      <c r="F4886" s="2" t="str">
        <f>TEXT(MID(Sales_Transactions[[#This Row],[Order Date]],2,5),"m")</f>
        <v>5</v>
      </c>
      <c r="G4886" s="2" t="str">
        <f>TEXT(MID(Sales_Transactions[[#This Row],[Order Date]],2,5),"yyy")</f>
        <v>2009</v>
      </c>
      <c r="H4886" s="2" t="str">
        <f>TEXT(MID(Sales_Transactions[[#This Row],[Order Date]],2,5),"yyy/m")</f>
        <v>2009/5</v>
      </c>
      <c r="I4886" t="s">
        <v>78</v>
      </c>
      <c r="J4886">
        <f t="shared" si="456"/>
        <v>3</v>
      </c>
      <c r="K4886" s="2">
        <v>7</v>
      </c>
      <c r="L4886" s="3">
        <v>20.5</v>
      </c>
      <c r="M4886" s="4">
        <v>0.06</v>
      </c>
      <c r="N4886" s="5" t="s">
        <v>23</v>
      </c>
      <c r="O4886" s="3">
        <v>-4.04</v>
      </c>
      <c r="P4886" s="3">
        <v>2.94</v>
      </c>
      <c r="Q4886" s="3">
        <v>0.96</v>
      </c>
      <c r="R4886" s="5" t="s">
        <v>562</v>
      </c>
      <c r="S4886" s="5" t="s">
        <v>563</v>
      </c>
      <c r="T4886" s="5" t="str">
        <f t="shared" si="457"/>
        <v>Roy Skaria</v>
      </c>
      <c r="U4886" t="s">
        <v>1143</v>
      </c>
      <c r="V4886" s="5" t="s">
        <v>47</v>
      </c>
      <c r="W4886" s="5" t="s">
        <v>28</v>
      </c>
      <c r="X4886" s="5" t="s">
        <v>124</v>
      </c>
      <c r="Y4886" s="5" t="s">
        <v>811</v>
      </c>
      <c r="Z4886" s="5" t="s">
        <v>84</v>
      </c>
      <c r="AA4886" s="4">
        <v>0.57999999999999996</v>
      </c>
      <c r="AB4886" s="1">
        <v>39951</v>
      </c>
      <c r="AC4886" s="1">
        <v>18086</v>
      </c>
      <c r="AD4886">
        <f t="shared" si="458"/>
        <v>1</v>
      </c>
      <c r="AE4886">
        <f t="shared" ca="1" si="459"/>
        <v>75</v>
      </c>
      <c r="AF4886" t="str">
        <f t="shared" ca="1" si="460"/>
        <v>Over 65</v>
      </c>
      <c r="AG4886" s="3">
        <f t="shared" si="461"/>
        <v>0.55689085714285713</v>
      </c>
      <c r="AH4886" t="str">
        <f>_xlfn.IFNA(VLOOKUP(Sales_Transactions[[#This Row],[Order ID]],Returned_Items[#All],2,FALSE),"Not Returned")</f>
        <v>Not Returned</v>
      </c>
    </row>
    <row r="4887" spans="1:34" x14ac:dyDescent="0.25">
      <c r="A4887">
        <v>3622</v>
      </c>
      <c r="C4887" t="s">
        <v>2580</v>
      </c>
      <c r="D4887" s="2" t="str">
        <f>TEXT(MID(Sales_Transactions[[#This Row],[Order Date]],2,5),"d/m/yyy")</f>
        <v>26/11/2011</v>
      </c>
      <c r="E4887" s="2" t="str">
        <f>TEXT(MID(Sales_Transactions[[#This Row],[Order Date]],2,5),"d")</f>
        <v>26</v>
      </c>
      <c r="F4887" s="2" t="str">
        <f>TEXT(MID(Sales_Transactions[[#This Row],[Order Date]],2,5),"m")</f>
        <v>11</v>
      </c>
      <c r="G4887" s="2" t="str">
        <f>TEXT(MID(Sales_Transactions[[#This Row],[Order Date]],2,5),"yyy")</f>
        <v>2011</v>
      </c>
      <c r="H4887" s="2" t="str">
        <f>TEXT(MID(Sales_Transactions[[#This Row],[Order Date]],2,5),"yyy/m")</f>
        <v>2011/11</v>
      </c>
      <c r="I4887" t="s">
        <v>22</v>
      </c>
      <c r="J4887">
        <f t="shared" si="456"/>
        <v>2</v>
      </c>
      <c r="K4887" s="2">
        <v>16</v>
      </c>
      <c r="L4887" s="3">
        <v>76.599999999999994</v>
      </c>
      <c r="M4887" s="4">
        <v>0.01</v>
      </c>
      <c r="N4887" s="5" t="s">
        <v>23</v>
      </c>
      <c r="O4887" s="3">
        <v>-48.51</v>
      </c>
      <c r="P4887" s="3">
        <v>4.24</v>
      </c>
      <c r="Q4887" s="3">
        <v>5.41</v>
      </c>
      <c r="R4887" s="5" t="s">
        <v>3177</v>
      </c>
      <c r="S4887" s="5" t="s">
        <v>3274</v>
      </c>
      <c r="T4887" s="5" t="str">
        <f t="shared" si="457"/>
        <v>Steven Ward</v>
      </c>
      <c r="U4887" t="s">
        <v>1143</v>
      </c>
      <c r="V4887" s="5" t="s">
        <v>37</v>
      </c>
      <c r="W4887" s="5" t="s">
        <v>28</v>
      </c>
      <c r="X4887" s="5" t="s">
        <v>41</v>
      </c>
      <c r="Y4887" s="5" t="s">
        <v>1518</v>
      </c>
      <c r="Z4887" s="5" t="s">
        <v>43</v>
      </c>
      <c r="AA4887" s="4">
        <v>0.35</v>
      </c>
      <c r="AB4887" s="1">
        <v>40878</v>
      </c>
      <c r="AC4887" s="1">
        <v>18401</v>
      </c>
      <c r="AD4887">
        <f t="shared" si="458"/>
        <v>5</v>
      </c>
      <c r="AE4887">
        <f t="shared" ca="1" si="459"/>
        <v>74</v>
      </c>
      <c r="AF4887" t="str">
        <f t="shared" ca="1" si="460"/>
        <v>Over 65</v>
      </c>
      <c r="AG4887" s="3">
        <f t="shared" si="461"/>
        <v>0.60309849999999998</v>
      </c>
      <c r="AH4887" t="str">
        <f>_xlfn.IFNA(VLOOKUP(Sales_Transactions[[#This Row],[Order ID]],Returned_Items[#All],2,FALSE),"Not Returned")</f>
        <v>Not Returned</v>
      </c>
    </row>
    <row r="4888" spans="1:34" x14ac:dyDescent="0.25">
      <c r="A4888">
        <v>3810</v>
      </c>
      <c r="C4888" t="s">
        <v>623</v>
      </c>
      <c r="D4888" s="2" t="str">
        <f>TEXT(MID(Sales_Transactions[[#This Row],[Order Date]],2,5),"d/m/yyy")</f>
        <v>16/9/2012</v>
      </c>
      <c r="E4888" s="2" t="str">
        <f>TEXT(MID(Sales_Transactions[[#This Row],[Order Date]],2,5),"d")</f>
        <v>16</v>
      </c>
      <c r="F4888" s="2" t="str">
        <f>TEXT(MID(Sales_Transactions[[#This Row],[Order Date]],2,5),"m")</f>
        <v>9</v>
      </c>
      <c r="G4888" s="2" t="str">
        <f>TEXT(MID(Sales_Transactions[[#This Row],[Order Date]],2,5),"yyy")</f>
        <v>2012</v>
      </c>
      <c r="H4888" s="2" t="str">
        <f>TEXT(MID(Sales_Transactions[[#This Row],[Order Date]],2,5),"yyy/m")</f>
        <v>2012/9</v>
      </c>
      <c r="I4888" t="s">
        <v>101</v>
      </c>
      <c r="J4888">
        <f t="shared" si="456"/>
        <v>1</v>
      </c>
      <c r="K4888" s="2">
        <v>40</v>
      </c>
      <c r="L4888" s="3">
        <v>221.86</v>
      </c>
      <c r="M4888" s="4">
        <v>0.09</v>
      </c>
      <c r="N4888" s="5" t="s">
        <v>23</v>
      </c>
      <c r="O4888" s="3">
        <v>-1845.66</v>
      </c>
      <c r="P4888" s="3">
        <v>4.4800000000000004</v>
      </c>
      <c r="Q4888" s="3">
        <v>49</v>
      </c>
      <c r="R4888" s="5" t="s">
        <v>1728</v>
      </c>
      <c r="S4888" s="5" t="s">
        <v>1729</v>
      </c>
      <c r="T4888" s="5" t="str">
        <f t="shared" si="457"/>
        <v>Tanja Norvell</v>
      </c>
      <c r="U4888" t="s">
        <v>1143</v>
      </c>
      <c r="V4888" s="5" t="s">
        <v>47</v>
      </c>
      <c r="W4888" s="5" t="s">
        <v>28</v>
      </c>
      <c r="X4888" s="5" t="s">
        <v>38</v>
      </c>
      <c r="Y4888" s="5" t="s">
        <v>182</v>
      </c>
      <c r="Z4888" s="5" t="s">
        <v>31</v>
      </c>
      <c r="AA4888" s="4">
        <v>0.6</v>
      </c>
      <c r="AB4888" s="1">
        <v>41170</v>
      </c>
      <c r="AC4888" s="1">
        <v>18371</v>
      </c>
      <c r="AD4888">
        <f t="shared" si="458"/>
        <v>2</v>
      </c>
      <c r="AE4888">
        <f t="shared" ca="1" si="459"/>
        <v>74</v>
      </c>
      <c r="AF4888" t="str">
        <f t="shared" ca="1" si="460"/>
        <v>Over 65</v>
      </c>
      <c r="AG4888" s="3">
        <f t="shared" si="461"/>
        <v>1.3368992</v>
      </c>
      <c r="AH4888" t="str">
        <f>_xlfn.IFNA(VLOOKUP(Sales_Transactions[[#This Row],[Order ID]],Returned_Items[#All],2,FALSE),"Not Returned")</f>
        <v>Not Returned</v>
      </c>
    </row>
    <row r="4889" spans="1:34" x14ac:dyDescent="0.25">
      <c r="A4889">
        <v>3810</v>
      </c>
      <c r="C4889" t="s">
        <v>623</v>
      </c>
      <c r="D4889" s="2" t="str">
        <f>TEXT(MID(Sales_Transactions[[#This Row],[Order Date]],2,5),"d/m/yyy")</f>
        <v>16/9/2012</v>
      </c>
      <c r="E4889" s="2" t="str">
        <f>TEXT(MID(Sales_Transactions[[#This Row],[Order Date]],2,5),"d")</f>
        <v>16</v>
      </c>
      <c r="F4889" s="2" t="str">
        <f>TEXT(MID(Sales_Transactions[[#This Row],[Order Date]],2,5),"m")</f>
        <v>9</v>
      </c>
      <c r="G4889" s="2" t="str">
        <f>TEXT(MID(Sales_Transactions[[#This Row],[Order Date]],2,5),"yyy")</f>
        <v>2012</v>
      </c>
      <c r="H4889" s="2" t="str">
        <f>TEXT(MID(Sales_Transactions[[#This Row],[Order Date]],2,5),"yyy/m")</f>
        <v>2012/9</v>
      </c>
      <c r="I4889" t="s">
        <v>101</v>
      </c>
      <c r="J4889">
        <f t="shared" si="456"/>
        <v>1</v>
      </c>
      <c r="K4889" s="2">
        <v>25</v>
      </c>
      <c r="L4889" s="3">
        <v>78.260000000000005</v>
      </c>
      <c r="M4889" s="4">
        <v>0.04</v>
      </c>
      <c r="N4889" s="5" t="s">
        <v>67</v>
      </c>
      <c r="O4889" s="3">
        <v>35.090000000000003</v>
      </c>
      <c r="P4889" s="3">
        <v>2.61</v>
      </c>
      <c r="Q4889" s="3">
        <v>0.5</v>
      </c>
      <c r="R4889" s="5" t="s">
        <v>1728</v>
      </c>
      <c r="S4889" s="5" t="s">
        <v>1729</v>
      </c>
      <c r="T4889" s="5" t="str">
        <f t="shared" si="457"/>
        <v>Tanja Norvell</v>
      </c>
      <c r="U4889" t="s">
        <v>1143</v>
      </c>
      <c r="V4889" s="5" t="s">
        <v>47</v>
      </c>
      <c r="W4889" s="5" t="s">
        <v>28</v>
      </c>
      <c r="X4889" s="5" t="s">
        <v>115</v>
      </c>
      <c r="Y4889" s="5" t="s">
        <v>884</v>
      </c>
      <c r="Z4889" s="5" t="s">
        <v>43</v>
      </c>
      <c r="AA4889" s="4">
        <v>0.39</v>
      </c>
      <c r="AB4889" s="1">
        <v>41170</v>
      </c>
      <c r="AC4889" s="1">
        <v>18487</v>
      </c>
      <c r="AD4889">
        <f t="shared" si="458"/>
        <v>2</v>
      </c>
      <c r="AE4889">
        <f t="shared" ca="1" si="459"/>
        <v>73</v>
      </c>
      <c r="AF4889" t="str">
        <f t="shared" ca="1" si="460"/>
        <v>Over 65</v>
      </c>
      <c r="AG4889" s="3">
        <f t="shared" si="461"/>
        <v>0.12435824000000001</v>
      </c>
      <c r="AH4889" t="str">
        <f>_xlfn.IFNA(VLOOKUP(Sales_Transactions[[#This Row],[Order ID]],Returned_Items[#All],2,FALSE),"Not Returned")</f>
        <v>Not Returned</v>
      </c>
    </row>
    <row r="4890" spans="1:34" x14ac:dyDescent="0.25">
      <c r="A4890">
        <v>4451</v>
      </c>
      <c r="C4890" t="s">
        <v>2702</v>
      </c>
      <c r="D4890" s="2" t="str">
        <f>TEXT(MID(Sales_Transactions[[#This Row],[Order Date]],2,5),"d/m/yyy")</f>
        <v>30/9/2009</v>
      </c>
      <c r="E4890" s="2" t="str">
        <f>TEXT(MID(Sales_Transactions[[#This Row],[Order Date]],2,5),"d")</f>
        <v>30</v>
      </c>
      <c r="F4890" s="2" t="str">
        <f>TEXT(MID(Sales_Transactions[[#This Row],[Order Date]],2,5),"m")</f>
        <v>9</v>
      </c>
      <c r="G4890" s="2" t="str">
        <f>TEXT(MID(Sales_Transactions[[#This Row],[Order Date]],2,5),"yyy")</f>
        <v>2009</v>
      </c>
      <c r="H4890" s="2" t="str">
        <f>TEXT(MID(Sales_Transactions[[#This Row],[Order Date]],2,5),"yyy/m")</f>
        <v>2009/9</v>
      </c>
      <c r="I4890" t="s">
        <v>101</v>
      </c>
      <c r="J4890">
        <f t="shared" si="456"/>
        <v>1</v>
      </c>
      <c r="K4890" s="2">
        <v>47</v>
      </c>
      <c r="L4890" s="3">
        <v>992.95</v>
      </c>
      <c r="M4890" s="4">
        <v>0.04</v>
      </c>
      <c r="N4890" s="5" t="s">
        <v>23</v>
      </c>
      <c r="O4890" s="3">
        <v>-65.209999999999994</v>
      </c>
      <c r="P4890" s="3">
        <v>21.38</v>
      </c>
      <c r="Q4890" s="3">
        <v>8.99</v>
      </c>
      <c r="R4890" s="5" t="s">
        <v>1728</v>
      </c>
      <c r="S4890" s="5" t="s">
        <v>1729</v>
      </c>
      <c r="T4890" s="5" t="str">
        <f t="shared" si="457"/>
        <v>Tanja Norvell</v>
      </c>
      <c r="U4890" t="s">
        <v>1143</v>
      </c>
      <c r="V4890" s="5" t="s">
        <v>47</v>
      </c>
      <c r="W4890" s="5" t="s">
        <v>28</v>
      </c>
      <c r="X4890" s="5" t="s">
        <v>124</v>
      </c>
      <c r="Y4890" s="5" t="s">
        <v>719</v>
      </c>
      <c r="Z4890" s="5" t="s">
        <v>60</v>
      </c>
      <c r="AA4890" s="4">
        <v>0.59</v>
      </c>
      <c r="AB4890" s="1">
        <v>40086</v>
      </c>
      <c r="AC4890" s="1">
        <v>18388</v>
      </c>
      <c r="AD4890">
        <f t="shared" si="458"/>
        <v>0</v>
      </c>
      <c r="AE4890">
        <f t="shared" ca="1" si="459"/>
        <v>74</v>
      </c>
      <c r="AF4890" t="str">
        <f t="shared" ca="1" si="460"/>
        <v>Over 65</v>
      </c>
      <c r="AG4890" s="3">
        <f t="shared" si="461"/>
        <v>0.64598825531914883</v>
      </c>
      <c r="AH4890" t="str">
        <f>_xlfn.IFNA(VLOOKUP(Sales_Transactions[[#This Row],[Order ID]],Returned_Items[#All],2,FALSE),"Not Returned")</f>
        <v>Not Returned</v>
      </c>
    </row>
    <row r="4891" spans="1:34" x14ac:dyDescent="0.25">
      <c r="A4891">
        <v>4516</v>
      </c>
      <c r="C4891" t="s">
        <v>2211</v>
      </c>
      <c r="D4891" s="2" t="str">
        <f>TEXT(MID(Sales_Transactions[[#This Row],[Order Date]],2,5),"d/m/yyy")</f>
        <v>28/3/2009</v>
      </c>
      <c r="E4891" s="2" t="str">
        <f>TEXT(MID(Sales_Transactions[[#This Row],[Order Date]],2,5),"d")</f>
        <v>28</v>
      </c>
      <c r="F4891" s="2" t="str">
        <f>TEXT(MID(Sales_Transactions[[#This Row],[Order Date]],2,5),"m")</f>
        <v>3</v>
      </c>
      <c r="G4891" s="2" t="str">
        <f>TEXT(MID(Sales_Transactions[[#This Row],[Order Date]],2,5),"yyy")</f>
        <v>2009</v>
      </c>
      <c r="H4891" s="2" t="str">
        <f>TEXT(MID(Sales_Transactions[[#This Row],[Order Date]],2,5),"yyy/m")</f>
        <v>2009/3</v>
      </c>
      <c r="I4891" t="s">
        <v>78</v>
      </c>
      <c r="J4891">
        <f t="shared" si="456"/>
        <v>3</v>
      </c>
      <c r="K4891" s="2">
        <v>42</v>
      </c>
      <c r="L4891" s="3">
        <v>294.77999999999997</v>
      </c>
      <c r="M4891" s="4">
        <v>0.05</v>
      </c>
      <c r="N4891" s="5" t="s">
        <v>23</v>
      </c>
      <c r="O4891" s="3">
        <v>-113.45</v>
      </c>
      <c r="P4891" s="3">
        <v>6.68</v>
      </c>
      <c r="Q4891" s="3">
        <v>6.93</v>
      </c>
      <c r="R4891" s="5" t="s">
        <v>3074</v>
      </c>
      <c r="S4891" s="5" t="s">
        <v>3275</v>
      </c>
      <c r="T4891" s="5" t="str">
        <f t="shared" si="457"/>
        <v>Ryan Crowe</v>
      </c>
      <c r="U4891" t="s">
        <v>1143</v>
      </c>
      <c r="V4891" s="5" t="s">
        <v>27</v>
      </c>
      <c r="W4891" s="5" t="s">
        <v>28</v>
      </c>
      <c r="X4891" s="5" t="s">
        <v>75</v>
      </c>
      <c r="Y4891" s="5" t="s">
        <v>631</v>
      </c>
      <c r="Z4891" s="5" t="s">
        <v>43</v>
      </c>
      <c r="AA4891" s="4">
        <v>0.37</v>
      </c>
      <c r="AB4891" s="1">
        <v>39901</v>
      </c>
      <c r="AC4891" s="1">
        <v>18585</v>
      </c>
      <c r="AD4891">
        <f t="shared" si="458"/>
        <v>1</v>
      </c>
      <c r="AE4891">
        <f t="shared" ca="1" si="459"/>
        <v>73</v>
      </c>
      <c r="AF4891" t="str">
        <f t="shared" ca="1" si="460"/>
        <v>Over 65</v>
      </c>
      <c r="AG4891" s="3">
        <f t="shared" si="461"/>
        <v>0.32396809523809522</v>
      </c>
      <c r="AH4891" t="str">
        <f>_xlfn.IFNA(VLOOKUP(Sales_Transactions[[#This Row],[Order ID]],Returned_Items[#All],2,FALSE),"Not Returned")</f>
        <v>Not Returned</v>
      </c>
    </row>
    <row r="4892" spans="1:34" x14ac:dyDescent="0.25">
      <c r="A4892">
        <v>4578</v>
      </c>
      <c r="C4892" t="s">
        <v>729</v>
      </c>
      <c r="D4892" s="2" t="str">
        <f>TEXT(MID(Sales_Transactions[[#This Row],[Order Date]],2,5),"d/m/yyy")</f>
        <v>12/9/2012</v>
      </c>
      <c r="E4892" s="2" t="str">
        <f>TEXT(MID(Sales_Transactions[[#This Row],[Order Date]],2,5),"d")</f>
        <v>12</v>
      </c>
      <c r="F4892" s="2" t="str">
        <f>TEXT(MID(Sales_Transactions[[#This Row],[Order Date]],2,5),"m")</f>
        <v>9</v>
      </c>
      <c r="G4892" s="2" t="str">
        <f>TEXT(MID(Sales_Transactions[[#This Row],[Order Date]],2,5),"yyy")</f>
        <v>2012</v>
      </c>
      <c r="H4892" s="2" t="str">
        <f>TEXT(MID(Sales_Transactions[[#This Row],[Order Date]],2,5),"yyy/m")</f>
        <v>2012/9</v>
      </c>
      <c r="I4892" t="s">
        <v>22</v>
      </c>
      <c r="J4892">
        <f t="shared" si="456"/>
        <v>2</v>
      </c>
      <c r="K4892" s="2">
        <v>45</v>
      </c>
      <c r="L4892" s="3">
        <v>282.70999999999998</v>
      </c>
      <c r="M4892" s="4">
        <v>0.09</v>
      </c>
      <c r="N4892" s="5" t="s">
        <v>23</v>
      </c>
      <c r="O4892" s="3">
        <v>-141.44</v>
      </c>
      <c r="P4892" s="3">
        <v>6.48</v>
      </c>
      <c r="Q4892" s="3">
        <v>6.74</v>
      </c>
      <c r="R4892" s="5" t="s">
        <v>562</v>
      </c>
      <c r="S4892" s="5" t="s">
        <v>563</v>
      </c>
      <c r="T4892" s="5" t="str">
        <f t="shared" si="457"/>
        <v>Roy Skaria</v>
      </c>
      <c r="U4892" t="s">
        <v>1143</v>
      </c>
      <c r="V4892" s="5" t="s">
        <v>47</v>
      </c>
      <c r="W4892" s="5" t="s">
        <v>28</v>
      </c>
      <c r="X4892" s="5" t="s">
        <v>75</v>
      </c>
      <c r="Y4892" s="5" t="s">
        <v>3129</v>
      </c>
      <c r="Z4892" s="5" t="s">
        <v>43</v>
      </c>
      <c r="AA4892" s="4">
        <v>0.37</v>
      </c>
      <c r="AB4892" s="1">
        <v>41169</v>
      </c>
      <c r="AC4892" s="1">
        <v>18686</v>
      </c>
      <c r="AD4892">
        <f t="shared" si="458"/>
        <v>5</v>
      </c>
      <c r="AE4892">
        <f t="shared" ca="1" si="459"/>
        <v>73</v>
      </c>
      <c r="AF4892" t="str">
        <f t="shared" ca="1" si="460"/>
        <v>Over 65</v>
      </c>
      <c r="AG4892" s="3">
        <f t="shared" si="461"/>
        <v>0.2936481777777778</v>
      </c>
      <c r="AH4892" t="str">
        <f>_xlfn.IFNA(VLOOKUP(Sales_Transactions[[#This Row],[Order ID]],Returned_Items[#All],2,FALSE),"Not Returned")</f>
        <v>Not Returned</v>
      </c>
    </row>
    <row r="4893" spans="1:34" x14ac:dyDescent="0.25">
      <c r="A4893">
        <v>4578</v>
      </c>
      <c r="C4893" t="s">
        <v>729</v>
      </c>
      <c r="D4893" s="2" t="str">
        <f>TEXT(MID(Sales_Transactions[[#This Row],[Order Date]],2,5),"d/m/yyy")</f>
        <v>12/9/2012</v>
      </c>
      <c r="E4893" s="2" t="str">
        <f>TEXT(MID(Sales_Transactions[[#This Row],[Order Date]],2,5),"d")</f>
        <v>12</v>
      </c>
      <c r="F4893" s="2" t="str">
        <f>TEXT(MID(Sales_Transactions[[#This Row],[Order Date]],2,5),"m")</f>
        <v>9</v>
      </c>
      <c r="G4893" s="2" t="str">
        <f>TEXT(MID(Sales_Transactions[[#This Row],[Order Date]],2,5),"yyy")</f>
        <v>2012</v>
      </c>
      <c r="H4893" s="2" t="str">
        <f>TEXT(MID(Sales_Transactions[[#This Row],[Order Date]],2,5),"yyy/m")</f>
        <v>2012/9</v>
      </c>
      <c r="I4893" t="s">
        <v>22</v>
      </c>
      <c r="J4893">
        <f t="shared" si="456"/>
        <v>2</v>
      </c>
      <c r="K4893" s="2">
        <v>48</v>
      </c>
      <c r="L4893" s="3">
        <v>724.13</v>
      </c>
      <c r="M4893" s="4">
        <v>0.01</v>
      </c>
      <c r="N4893" s="5" t="s">
        <v>23</v>
      </c>
      <c r="O4893" s="3">
        <v>-250.53</v>
      </c>
      <c r="P4893" s="3">
        <v>14.81</v>
      </c>
      <c r="Q4893" s="3">
        <v>13.32</v>
      </c>
      <c r="R4893" s="5" t="s">
        <v>562</v>
      </c>
      <c r="S4893" s="5" t="s">
        <v>563</v>
      </c>
      <c r="T4893" s="5" t="str">
        <f t="shared" si="457"/>
        <v>Roy Skaria</v>
      </c>
      <c r="U4893" t="s">
        <v>1143</v>
      </c>
      <c r="V4893" s="5" t="s">
        <v>47</v>
      </c>
      <c r="W4893" s="5" t="s">
        <v>28</v>
      </c>
      <c r="X4893" s="5" t="s">
        <v>38</v>
      </c>
      <c r="Y4893" s="5" t="s">
        <v>1161</v>
      </c>
      <c r="Z4893" s="5" t="s">
        <v>43</v>
      </c>
      <c r="AA4893" s="4">
        <v>0.43</v>
      </c>
      <c r="AB4893" s="1">
        <v>41171</v>
      </c>
      <c r="AC4893" s="1">
        <v>18790</v>
      </c>
      <c r="AD4893">
        <f t="shared" si="458"/>
        <v>7</v>
      </c>
      <c r="AE4893">
        <f t="shared" ca="1" si="459"/>
        <v>73</v>
      </c>
      <c r="AF4893" t="str">
        <f t="shared" ca="1" si="460"/>
        <v>Over 65</v>
      </c>
      <c r="AG4893" s="3">
        <f t="shared" si="461"/>
        <v>0.58601081249999998</v>
      </c>
      <c r="AH4893" t="str">
        <f>_xlfn.IFNA(VLOOKUP(Sales_Transactions[[#This Row],[Order ID]],Returned_Items[#All],2,FALSE),"Not Returned")</f>
        <v>Not Returned</v>
      </c>
    </row>
    <row r="4894" spans="1:34" x14ac:dyDescent="0.25">
      <c r="A4894">
        <v>4578</v>
      </c>
      <c r="C4894" t="s">
        <v>729</v>
      </c>
      <c r="D4894" s="2" t="str">
        <f>TEXT(MID(Sales_Transactions[[#This Row],[Order Date]],2,5),"d/m/yyy")</f>
        <v>12/9/2012</v>
      </c>
      <c r="E4894" s="2" t="str">
        <f>TEXT(MID(Sales_Transactions[[#This Row],[Order Date]],2,5),"d")</f>
        <v>12</v>
      </c>
      <c r="F4894" s="2" t="str">
        <f>TEXT(MID(Sales_Transactions[[#This Row],[Order Date]],2,5),"m")</f>
        <v>9</v>
      </c>
      <c r="G4894" s="2" t="str">
        <f>TEXT(MID(Sales_Transactions[[#This Row],[Order Date]],2,5),"yyy")</f>
        <v>2012</v>
      </c>
      <c r="H4894" s="2" t="str">
        <f>TEXT(MID(Sales_Transactions[[#This Row],[Order Date]],2,5),"yyy/m")</f>
        <v>2012/9</v>
      </c>
      <c r="I4894" t="s">
        <v>22</v>
      </c>
      <c r="J4894">
        <f t="shared" si="456"/>
        <v>2</v>
      </c>
      <c r="K4894" s="2">
        <v>15</v>
      </c>
      <c r="L4894" s="3">
        <v>294.66000000000003</v>
      </c>
      <c r="M4894" s="4">
        <v>7.0000000000000007E-2</v>
      </c>
      <c r="N4894" s="5" t="s">
        <v>23</v>
      </c>
      <c r="O4894" s="3">
        <v>86.33</v>
      </c>
      <c r="P4894" s="3">
        <v>20.239999999999998</v>
      </c>
      <c r="Q4894" s="3">
        <v>6.67</v>
      </c>
      <c r="R4894" s="5" t="s">
        <v>562</v>
      </c>
      <c r="S4894" s="5" t="s">
        <v>563</v>
      </c>
      <c r="T4894" s="5" t="str">
        <f t="shared" si="457"/>
        <v>Roy Skaria</v>
      </c>
      <c r="U4894" t="s">
        <v>1143</v>
      </c>
      <c r="V4894" s="5" t="s">
        <v>47</v>
      </c>
      <c r="W4894" s="5" t="s">
        <v>57</v>
      </c>
      <c r="X4894" s="5" t="s">
        <v>58</v>
      </c>
      <c r="Y4894" s="5" t="s">
        <v>702</v>
      </c>
      <c r="Z4894" s="5" t="s">
        <v>60</v>
      </c>
      <c r="AA4894" s="4">
        <v>0.49</v>
      </c>
      <c r="AB4894" s="1">
        <v>41171</v>
      </c>
      <c r="AC4894" s="1">
        <v>19003</v>
      </c>
      <c r="AD4894">
        <f t="shared" si="458"/>
        <v>7</v>
      </c>
      <c r="AE4894">
        <f t="shared" ca="1" si="459"/>
        <v>72</v>
      </c>
      <c r="AF4894" t="str">
        <f t="shared" ca="1" si="460"/>
        <v>Over 65</v>
      </c>
      <c r="AG4894" s="3">
        <f t="shared" si="461"/>
        <v>1.7930554666666665</v>
      </c>
      <c r="AH4894" t="str">
        <f>_xlfn.IFNA(VLOOKUP(Sales_Transactions[[#This Row],[Order ID]],Returned_Items[#All],2,FALSE),"Not Returned")</f>
        <v>Not Returned</v>
      </c>
    </row>
    <row r="4895" spans="1:34" x14ac:dyDescent="0.25">
      <c r="A4895">
        <v>4611</v>
      </c>
      <c r="C4895" t="s">
        <v>3276</v>
      </c>
      <c r="D4895" s="2" t="str">
        <f>TEXT(MID(Sales_Transactions[[#This Row],[Order Date]],2,5),"d/m/yyy")</f>
        <v>9/1/2010</v>
      </c>
      <c r="E4895" s="2" t="str">
        <f>TEXT(MID(Sales_Transactions[[#This Row],[Order Date]],2,5),"d")</f>
        <v>9</v>
      </c>
      <c r="F4895" s="2" t="str">
        <f>TEXT(MID(Sales_Transactions[[#This Row],[Order Date]],2,5),"m")</f>
        <v>1</v>
      </c>
      <c r="G4895" s="2" t="str">
        <f>TEXT(MID(Sales_Transactions[[#This Row],[Order Date]],2,5),"yyy")</f>
        <v>2010</v>
      </c>
      <c r="H4895" s="2" t="str">
        <f>TEXT(MID(Sales_Transactions[[#This Row],[Order Date]],2,5),"yyy/m")</f>
        <v>2010/1</v>
      </c>
      <c r="I4895" t="s">
        <v>33</v>
      </c>
      <c r="J4895">
        <f t="shared" si="456"/>
        <v>4</v>
      </c>
      <c r="K4895" s="2">
        <v>32</v>
      </c>
      <c r="L4895" s="3">
        <v>16172.44</v>
      </c>
      <c r="M4895" s="4">
        <v>0.03</v>
      </c>
      <c r="N4895" s="5" t="s">
        <v>34</v>
      </c>
      <c r="O4895" s="3">
        <v>7176.12</v>
      </c>
      <c r="P4895" s="3">
        <v>500.98</v>
      </c>
      <c r="Q4895" s="3">
        <v>28.14</v>
      </c>
      <c r="R4895" s="5" t="s">
        <v>3177</v>
      </c>
      <c r="S4895" s="5" t="s">
        <v>3274</v>
      </c>
      <c r="T4895" s="5" t="str">
        <f t="shared" si="457"/>
        <v>Steven Ward</v>
      </c>
      <c r="U4895" t="s">
        <v>1143</v>
      </c>
      <c r="V4895" s="5" t="s">
        <v>37</v>
      </c>
      <c r="W4895" s="5" t="s">
        <v>48</v>
      </c>
      <c r="X4895" s="5" t="s">
        <v>324</v>
      </c>
      <c r="Y4895" s="5" t="s">
        <v>1792</v>
      </c>
      <c r="Z4895" s="5" t="s">
        <v>40</v>
      </c>
      <c r="AA4895" s="4">
        <v>0.38</v>
      </c>
      <c r="AB4895" s="1">
        <v>40187</v>
      </c>
      <c r="AC4895" s="1">
        <v>19313</v>
      </c>
      <c r="AD4895">
        <f t="shared" si="458"/>
        <v>0</v>
      </c>
      <c r="AE4895">
        <f t="shared" ca="1" si="459"/>
        <v>71</v>
      </c>
      <c r="AF4895" t="str">
        <f t="shared" ca="1" si="460"/>
        <v>Over 65</v>
      </c>
      <c r="AG4895" s="3">
        <f t="shared" si="461"/>
        <v>16.530303312500003</v>
      </c>
      <c r="AH4895" t="str">
        <f>_xlfn.IFNA(VLOOKUP(Sales_Transactions[[#This Row],[Order ID]],Returned_Items[#All],2,FALSE),"Not Returned")</f>
        <v>Not Returned</v>
      </c>
    </row>
    <row r="4896" spans="1:34" x14ac:dyDescent="0.25">
      <c r="A4896">
        <v>5281</v>
      </c>
      <c r="C4896" t="s">
        <v>2513</v>
      </c>
      <c r="D4896" s="2" t="str">
        <f>TEXT(MID(Sales_Transactions[[#This Row],[Order Date]],2,5),"d/m/yyy")</f>
        <v>1/11/2011</v>
      </c>
      <c r="E4896" s="2" t="str">
        <f>TEXT(MID(Sales_Transactions[[#This Row],[Order Date]],2,5),"d")</f>
        <v>1</v>
      </c>
      <c r="F4896" s="2" t="str">
        <f>TEXT(MID(Sales_Transactions[[#This Row],[Order Date]],2,5),"m")</f>
        <v>11</v>
      </c>
      <c r="G4896" s="2" t="str">
        <f>TEXT(MID(Sales_Transactions[[#This Row],[Order Date]],2,5),"yyy")</f>
        <v>2011</v>
      </c>
      <c r="H4896" s="2" t="str">
        <f>TEXT(MID(Sales_Transactions[[#This Row],[Order Date]],2,5),"yyy/m")</f>
        <v>2011/11</v>
      </c>
      <c r="I4896" t="s">
        <v>33</v>
      </c>
      <c r="J4896">
        <f t="shared" si="456"/>
        <v>4</v>
      </c>
      <c r="K4896" s="2">
        <v>36</v>
      </c>
      <c r="L4896" s="3">
        <v>4733.7</v>
      </c>
      <c r="M4896" s="4">
        <v>0</v>
      </c>
      <c r="N4896" s="5" t="s">
        <v>34</v>
      </c>
      <c r="O4896" s="3">
        <v>624.36</v>
      </c>
      <c r="P4896" s="3">
        <v>120.98</v>
      </c>
      <c r="Q4896" s="3">
        <v>30</v>
      </c>
      <c r="R4896" s="5" t="s">
        <v>3277</v>
      </c>
      <c r="S4896" s="5" t="s">
        <v>3278</v>
      </c>
      <c r="T4896" s="5" t="str">
        <f t="shared" si="457"/>
        <v>Irene Maddox</v>
      </c>
      <c r="U4896" t="s">
        <v>1143</v>
      </c>
      <c r="V4896" s="5" t="s">
        <v>37</v>
      </c>
      <c r="W4896" s="5" t="s">
        <v>57</v>
      </c>
      <c r="X4896" s="5" t="s">
        <v>154</v>
      </c>
      <c r="Y4896" s="5" t="s">
        <v>160</v>
      </c>
      <c r="Z4896" s="5" t="s">
        <v>40</v>
      </c>
      <c r="AA4896" s="4">
        <v>0.64</v>
      </c>
      <c r="AB4896" s="1">
        <v>40849</v>
      </c>
      <c r="AC4896" s="1">
        <v>19127</v>
      </c>
      <c r="AD4896">
        <f t="shared" si="458"/>
        <v>1</v>
      </c>
      <c r="AE4896">
        <f t="shared" ca="1" si="459"/>
        <v>72</v>
      </c>
      <c r="AF4896" t="str">
        <f t="shared" ca="1" si="460"/>
        <v>Over 65</v>
      </c>
      <c r="AG4896" s="3">
        <f t="shared" si="461"/>
        <v>4.193888888888889</v>
      </c>
      <c r="AH4896" t="str">
        <f>_xlfn.IFNA(VLOOKUP(Sales_Transactions[[#This Row],[Order ID]],Returned_Items[#All],2,FALSE),"Not Returned")</f>
        <v>Not Returned</v>
      </c>
    </row>
    <row r="4897" spans="1:34" x14ac:dyDescent="0.25">
      <c r="A4897">
        <v>5281</v>
      </c>
      <c r="C4897" t="s">
        <v>2513</v>
      </c>
      <c r="D4897" s="2" t="str">
        <f>TEXT(MID(Sales_Transactions[[#This Row],[Order Date]],2,5),"d/m/yyy")</f>
        <v>1/11/2011</v>
      </c>
      <c r="E4897" s="2" t="str">
        <f>TEXT(MID(Sales_Transactions[[#This Row],[Order Date]],2,5),"d")</f>
        <v>1</v>
      </c>
      <c r="F4897" s="2" t="str">
        <f>TEXT(MID(Sales_Transactions[[#This Row],[Order Date]],2,5),"m")</f>
        <v>11</v>
      </c>
      <c r="G4897" s="2" t="str">
        <f>TEXT(MID(Sales_Transactions[[#This Row],[Order Date]],2,5),"yyy")</f>
        <v>2011</v>
      </c>
      <c r="H4897" s="2" t="str">
        <f>TEXT(MID(Sales_Transactions[[#This Row],[Order Date]],2,5),"yyy/m")</f>
        <v>2011/11</v>
      </c>
      <c r="I4897" t="s">
        <v>33</v>
      </c>
      <c r="J4897">
        <f t="shared" si="456"/>
        <v>4</v>
      </c>
      <c r="K4897" s="2">
        <v>14</v>
      </c>
      <c r="L4897" s="3">
        <v>2718.07</v>
      </c>
      <c r="M4897" s="4">
        <v>0.1</v>
      </c>
      <c r="N4897" s="5" t="s">
        <v>23</v>
      </c>
      <c r="O4897" s="3">
        <v>1107.53</v>
      </c>
      <c r="P4897" s="3">
        <v>209.84</v>
      </c>
      <c r="Q4897" s="3">
        <v>21.21</v>
      </c>
      <c r="R4897" s="5" t="s">
        <v>3277</v>
      </c>
      <c r="S4897" s="5" t="s">
        <v>3278</v>
      </c>
      <c r="T4897" s="5" t="str">
        <f t="shared" si="457"/>
        <v>Irene Maddox</v>
      </c>
      <c r="U4897" t="s">
        <v>1143</v>
      </c>
      <c r="V4897" s="5" t="s">
        <v>37</v>
      </c>
      <c r="W4897" s="5" t="s">
        <v>57</v>
      </c>
      <c r="X4897" s="5" t="s">
        <v>58</v>
      </c>
      <c r="Y4897" s="5" t="s">
        <v>2183</v>
      </c>
      <c r="Z4897" s="5" t="s">
        <v>31</v>
      </c>
      <c r="AA4897" s="4">
        <v>0.59</v>
      </c>
      <c r="AB4897" s="1">
        <v>40849</v>
      </c>
      <c r="AC4897" s="1">
        <v>19127</v>
      </c>
      <c r="AD4897">
        <f t="shared" si="458"/>
        <v>1</v>
      </c>
      <c r="AE4897">
        <f t="shared" ca="1" si="459"/>
        <v>72</v>
      </c>
      <c r="AF4897" t="str">
        <f t="shared" ca="1" si="460"/>
        <v>Over 65</v>
      </c>
      <c r="AG4897" s="3">
        <f t="shared" si="461"/>
        <v>16.488582857142855</v>
      </c>
      <c r="AH4897" t="str">
        <f>_xlfn.IFNA(VLOOKUP(Sales_Transactions[[#This Row],[Order ID]],Returned_Items[#All],2,FALSE),"Not Returned")</f>
        <v>Not Returned</v>
      </c>
    </row>
    <row r="4898" spans="1:34" x14ac:dyDescent="0.25">
      <c r="A4898">
        <v>5635</v>
      </c>
      <c r="C4898" t="s">
        <v>2287</v>
      </c>
      <c r="D4898" s="2" t="str">
        <f>TEXT(MID(Sales_Transactions[[#This Row],[Order Date]],2,5),"d/m/yyy")</f>
        <v>15/8/2012</v>
      </c>
      <c r="E4898" s="2" t="str">
        <f>TEXT(MID(Sales_Transactions[[#This Row],[Order Date]],2,5),"d")</f>
        <v>15</v>
      </c>
      <c r="F4898" s="2" t="str">
        <f>TEXT(MID(Sales_Transactions[[#This Row],[Order Date]],2,5),"m")</f>
        <v>8</v>
      </c>
      <c r="G4898" s="2" t="str">
        <f>TEXT(MID(Sales_Transactions[[#This Row],[Order Date]],2,5),"yyy")</f>
        <v>2012</v>
      </c>
      <c r="H4898" s="2" t="str">
        <f>TEXT(MID(Sales_Transactions[[#This Row],[Order Date]],2,5),"yyy/m")</f>
        <v>2012/8</v>
      </c>
      <c r="I4898" t="s">
        <v>78</v>
      </c>
      <c r="J4898">
        <f t="shared" si="456"/>
        <v>3</v>
      </c>
      <c r="K4898" s="2">
        <v>17</v>
      </c>
      <c r="L4898" s="3">
        <v>198.78</v>
      </c>
      <c r="M4898" s="4">
        <v>0.02</v>
      </c>
      <c r="N4898" s="5" t="s">
        <v>23</v>
      </c>
      <c r="O4898" s="3">
        <v>-28.35</v>
      </c>
      <c r="P4898" s="3">
        <v>11.5</v>
      </c>
      <c r="Q4898" s="3">
        <v>7.19</v>
      </c>
      <c r="R4898" s="5" t="s">
        <v>3279</v>
      </c>
      <c r="S4898" s="5" t="s">
        <v>111</v>
      </c>
      <c r="T4898" s="5" t="str">
        <f t="shared" si="457"/>
        <v>Nick Radford</v>
      </c>
      <c r="U4898" t="s">
        <v>1143</v>
      </c>
      <c r="V4898" s="5" t="s">
        <v>47</v>
      </c>
      <c r="W4898" s="5" t="s">
        <v>28</v>
      </c>
      <c r="X4898" s="5" t="s">
        <v>41</v>
      </c>
      <c r="Y4898" s="5" t="s">
        <v>653</v>
      </c>
      <c r="Z4898" s="5" t="s">
        <v>43</v>
      </c>
      <c r="AA4898" s="4">
        <v>0.4</v>
      </c>
      <c r="AB4898" s="1">
        <v>41138</v>
      </c>
      <c r="AC4898" s="1">
        <v>19162</v>
      </c>
      <c r="AD4898">
        <f t="shared" si="458"/>
        <v>2</v>
      </c>
      <c r="AE4898">
        <f t="shared" ca="1" si="459"/>
        <v>72</v>
      </c>
      <c r="AF4898" t="str">
        <f t="shared" ca="1" si="460"/>
        <v>Over 65</v>
      </c>
      <c r="AG4898" s="3">
        <f t="shared" si="461"/>
        <v>1.0992764705882352</v>
      </c>
      <c r="AH4898" t="str">
        <f>_xlfn.IFNA(VLOOKUP(Sales_Transactions[[#This Row],[Order ID]],Returned_Items[#All],2,FALSE),"Not Returned")</f>
        <v>Not Returned</v>
      </c>
    </row>
    <row r="4899" spans="1:34" x14ac:dyDescent="0.25">
      <c r="A4899">
        <v>5635</v>
      </c>
      <c r="C4899" t="s">
        <v>2287</v>
      </c>
      <c r="D4899" s="2" t="str">
        <f>TEXT(MID(Sales_Transactions[[#This Row],[Order Date]],2,5),"d/m/yyy")</f>
        <v>15/8/2012</v>
      </c>
      <c r="E4899" s="2" t="str">
        <f>TEXT(MID(Sales_Transactions[[#This Row],[Order Date]],2,5),"d")</f>
        <v>15</v>
      </c>
      <c r="F4899" s="2" t="str">
        <f>TEXT(MID(Sales_Transactions[[#This Row],[Order Date]],2,5),"m")</f>
        <v>8</v>
      </c>
      <c r="G4899" s="2" t="str">
        <f>TEXT(MID(Sales_Transactions[[#This Row],[Order Date]],2,5),"yyy")</f>
        <v>2012</v>
      </c>
      <c r="H4899" s="2" t="str">
        <f>TEXT(MID(Sales_Transactions[[#This Row],[Order Date]],2,5),"yyy/m")</f>
        <v>2012/8</v>
      </c>
      <c r="I4899" t="s">
        <v>78</v>
      </c>
      <c r="J4899">
        <f t="shared" si="456"/>
        <v>3</v>
      </c>
      <c r="K4899" s="2">
        <v>50</v>
      </c>
      <c r="L4899" s="3">
        <v>281.58</v>
      </c>
      <c r="M4899" s="4">
        <v>0.09</v>
      </c>
      <c r="N4899" s="5" t="s">
        <v>23</v>
      </c>
      <c r="O4899" s="3">
        <v>-161.56</v>
      </c>
      <c r="P4899" s="3">
        <v>5.77</v>
      </c>
      <c r="Q4899" s="3">
        <v>5.92</v>
      </c>
      <c r="R4899" s="5" t="s">
        <v>3279</v>
      </c>
      <c r="S4899" s="5" t="s">
        <v>111</v>
      </c>
      <c r="T4899" s="5" t="str">
        <f t="shared" si="457"/>
        <v>Nick Radford</v>
      </c>
      <c r="U4899" t="s">
        <v>1143</v>
      </c>
      <c r="V4899" s="5" t="s">
        <v>47</v>
      </c>
      <c r="W4899" s="5" t="s">
        <v>57</v>
      </c>
      <c r="X4899" s="5" t="s">
        <v>58</v>
      </c>
      <c r="Y4899" s="5" t="s">
        <v>2930</v>
      </c>
      <c r="Z4899" s="5" t="s">
        <v>56</v>
      </c>
      <c r="AA4899" s="4">
        <v>0.55000000000000004</v>
      </c>
      <c r="AB4899" s="1">
        <v>41138</v>
      </c>
      <c r="AC4899" s="1">
        <v>19070</v>
      </c>
      <c r="AD4899">
        <f t="shared" si="458"/>
        <v>2</v>
      </c>
      <c r="AE4899">
        <f t="shared" ca="1" si="459"/>
        <v>72</v>
      </c>
      <c r="AF4899" t="str">
        <f t="shared" ca="1" si="460"/>
        <v>Over 65</v>
      </c>
      <c r="AG4899" s="3">
        <f t="shared" si="461"/>
        <v>0.23369614</v>
      </c>
      <c r="AH4899" t="str">
        <f>_xlfn.IFNA(VLOOKUP(Sales_Transactions[[#This Row],[Order ID]],Returned_Items[#All],2,FALSE),"Not Returned")</f>
        <v>Not Returned</v>
      </c>
    </row>
    <row r="4900" spans="1:34" x14ac:dyDescent="0.25">
      <c r="A4900">
        <v>5696</v>
      </c>
      <c r="C4900" t="s">
        <v>2093</v>
      </c>
      <c r="D4900" s="2" t="str">
        <f>TEXT(MID(Sales_Transactions[[#This Row],[Order Date]],2,5),"d/m/yyy")</f>
        <v>3/5/2011</v>
      </c>
      <c r="E4900" s="2" t="str">
        <f>TEXT(MID(Sales_Transactions[[#This Row],[Order Date]],2,5),"d")</f>
        <v>3</v>
      </c>
      <c r="F4900" s="2" t="str">
        <f>TEXT(MID(Sales_Transactions[[#This Row],[Order Date]],2,5),"m")</f>
        <v>5</v>
      </c>
      <c r="G4900" s="2" t="str">
        <f>TEXT(MID(Sales_Transactions[[#This Row],[Order Date]],2,5),"yyy")</f>
        <v>2011</v>
      </c>
      <c r="H4900" s="2" t="str">
        <f>TEXT(MID(Sales_Transactions[[#This Row],[Order Date]],2,5),"yyy/m")</f>
        <v>2011/5</v>
      </c>
      <c r="I4900" t="s">
        <v>101</v>
      </c>
      <c r="J4900">
        <f t="shared" si="456"/>
        <v>1</v>
      </c>
      <c r="K4900" s="2">
        <v>4</v>
      </c>
      <c r="L4900" s="3">
        <v>2206.17</v>
      </c>
      <c r="M4900" s="4">
        <v>0.02</v>
      </c>
      <c r="N4900" s="5" t="s">
        <v>23</v>
      </c>
      <c r="O4900" s="3">
        <v>251.43</v>
      </c>
      <c r="P4900" s="3">
        <v>525.98</v>
      </c>
      <c r="Q4900" s="3">
        <v>19.989999999999998</v>
      </c>
      <c r="R4900" s="5" t="s">
        <v>2330</v>
      </c>
      <c r="S4900" s="5" t="s">
        <v>2996</v>
      </c>
      <c r="T4900" s="5" t="str">
        <f t="shared" si="457"/>
        <v>Theresa Swint</v>
      </c>
      <c r="U4900" t="s">
        <v>1143</v>
      </c>
      <c r="V4900" s="5" t="s">
        <v>37</v>
      </c>
      <c r="W4900" s="5" t="s">
        <v>28</v>
      </c>
      <c r="X4900" s="5" t="s">
        <v>41</v>
      </c>
      <c r="Y4900" s="5" t="s">
        <v>3026</v>
      </c>
      <c r="Z4900" s="5" t="s">
        <v>43</v>
      </c>
      <c r="AA4900" s="4">
        <v>0.37</v>
      </c>
      <c r="AB4900" s="1">
        <v>40668</v>
      </c>
      <c r="AC4900" s="1">
        <v>19480</v>
      </c>
      <c r="AD4900">
        <f t="shared" si="458"/>
        <v>2</v>
      </c>
      <c r="AE4900">
        <f t="shared" ca="1" si="459"/>
        <v>71</v>
      </c>
      <c r="AF4900" t="str">
        <f t="shared" ca="1" si="460"/>
        <v>Over 65</v>
      </c>
      <c r="AG4900" s="3">
        <f t="shared" si="461"/>
        <v>136.46620100000001</v>
      </c>
      <c r="AH4900" t="str">
        <f>_xlfn.IFNA(VLOOKUP(Sales_Transactions[[#This Row],[Order ID]],Returned_Items[#All],2,FALSE),"Not Returned")</f>
        <v>Not Returned</v>
      </c>
    </row>
    <row r="4901" spans="1:34" x14ac:dyDescent="0.25">
      <c r="A4901">
        <v>5696</v>
      </c>
      <c r="C4901" t="s">
        <v>2093</v>
      </c>
      <c r="D4901" s="2" t="str">
        <f>TEXT(MID(Sales_Transactions[[#This Row],[Order Date]],2,5),"d/m/yyy")</f>
        <v>3/5/2011</v>
      </c>
      <c r="E4901" s="2" t="str">
        <f>TEXT(MID(Sales_Transactions[[#This Row],[Order Date]],2,5),"d")</f>
        <v>3</v>
      </c>
      <c r="F4901" s="2" t="str">
        <f>TEXT(MID(Sales_Transactions[[#This Row],[Order Date]],2,5),"m")</f>
        <v>5</v>
      </c>
      <c r="G4901" s="2" t="str">
        <f>TEXT(MID(Sales_Transactions[[#This Row],[Order Date]],2,5),"yyy")</f>
        <v>2011</v>
      </c>
      <c r="H4901" s="2" t="str">
        <f>TEXT(MID(Sales_Transactions[[#This Row],[Order Date]],2,5),"yyy/m")</f>
        <v>2011/5</v>
      </c>
      <c r="I4901" t="s">
        <v>101</v>
      </c>
      <c r="J4901">
        <f t="shared" si="456"/>
        <v>1</v>
      </c>
      <c r="K4901" s="2">
        <v>40</v>
      </c>
      <c r="L4901" s="3">
        <v>621.12</v>
      </c>
      <c r="M4901" s="4">
        <v>0.1</v>
      </c>
      <c r="N4901" s="5" t="s">
        <v>23</v>
      </c>
      <c r="O4901" s="3">
        <v>190.53</v>
      </c>
      <c r="P4901" s="3">
        <v>16.510000000000002</v>
      </c>
      <c r="Q4901" s="3">
        <v>2.99</v>
      </c>
      <c r="R4901" s="5" t="s">
        <v>2330</v>
      </c>
      <c r="S4901" s="5" t="s">
        <v>2996</v>
      </c>
      <c r="T4901" s="5" t="str">
        <f t="shared" si="457"/>
        <v>Theresa Swint</v>
      </c>
      <c r="U4901" t="s">
        <v>1143</v>
      </c>
      <c r="V4901" s="5" t="s">
        <v>37</v>
      </c>
      <c r="W4901" s="5" t="s">
        <v>28</v>
      </c>
      <c r="X4901" s="5" t="s">
        <v>41</v>
      </c>
      <c r="Y4901" s="5" t="s">
        <v>3280</v>
      </c>
      <c r="Z4901" s="5" t="s">
        <v>43</v>
      </c>
      <c r="AA4901" s="4">
        <v>0.37</v>
      </c>
      <c r="AB4901" s="1">
        <v>40668</v>
      </c>
      <c r="AC4901" s="1">
        <v>19541</v>
      </c>
      <c r="AD4901">
        <f t="shared" si="458"/>
        <v>2</v>
      </c>
      <c r="AE4901">
        <f t="shared" ca="1" si="459"/>
        <v>71</v>
      </c>
      <c r="AF4901" t="str">
        <f t="shared" ca="1" si="460"/>
        <v>Over 65</v>
      </c>
      <c r="AG4901" s="3">
        <f t="shared" si="461"/>
        <v>0.48708725000000008</v>
      </c>
      <c r="AH4901" t="str">
        <f>_xlfn.IFNA(VLOOKUP(Sales_Transactions[[#This Row],[Order ID]],Returned_Items[#All],2,FALSE),"Not Returned")</f>
        <v>Not Returned</v>
      </c>
    </row>
    <row r="4902" spans="1:34" x14ac:dyDescent="0.25">
      <c r="A4902">
        <v>5696</v>
      </c>
      <c r="C4902" t="s">
        <v>2093</v>
      </c>
      <c r="D4902" s="2" t="str">
        <f>TEXT(MID(Sales_Transactions[[#This Row],[Order Date]],2,5),"d/m/yyy")</f>
        <v>3/5/2011</v>
      </c>
      <c r="E4902" s="2" t="str">
        <f>TEXT(MID(Sales_Transactions[[#This Row],[Order Date]],2,5),"d")</f>
        <v>3</v>
      </c>
      <c r="F4902" s="2" t="str">
        <f>TEXT(MID(Sales_Transactions[[#This Row],[Order Date]],2,5),"m")</f>
        <v>5</v>
      </c>
      <c r="G4902" s="2" t="str">
        <f>TEXT(MID(Sales_Transactions[[#This Row],[Order Date]],2,5),"yyy")</f>
        <v>2011</v>
      </c>
      <c r="H4902" s="2" t="str">
        <f>TEXT(MID(Sales_Transactions[[#This Row],[Order Date]],2,5),"yyy/m")</f>
        <v>2011/5</v>
      </c>
      <c r="I4902" t="s">
        <v>101</v>
      </c>
      <c r="J4902">
        <f t="shared" si="456"/>
        <v>1</v>
      </c>
      <c r="K4902" s="2">
        <v>31</v>
      </c>
      <c r="L4902" s="3">
        <v>175.92</v>
      </c>
      <c r="M4902" s="4">
        <v>0.09</v>
      </c>
      <c r="N4902" s="5" t="s">
        <v>23</v>
      </c>
      <c r="O4902" s="3">
        <v>-93.41</v>
      </c>
      <c r="P4902" s="3">
        <v>5.98</v>
      </c>
      <c r="Q4902" s="3">
        <v>3.85</v>
      </c>
      <c r="R4902" s="5" t="s">
        <v>2330</v>
      </c>
      <c r="S4902" s="5" t="s">
        <v>2996</v>
      </c>
      <c r="T4902" s="5" t="str">
        <f t="shared" si="457"/>
        <v>Theresa Swint</v>
      </c>
      <c r="U4902" t="s">
        <v>1143</v>
      </c>
      <c r="V4902" s="5" t="s">
        <v>37</v>
      </c>
      <c r="W4902" s="5" t="s">
        <v>48</v>
      </c>
      <c r="X4902" s="5" t="s">
        <v>87</v>
      </c>
      <c r="Y4902" s="5" t="s">
        <v>3018</v>
      </c>
      <c r="Z4902" s="5" t="s">
        <v>60</v>
      </c>
      <c r="AA4902" s="4">
        <v>0.68</v>
      </c>
      <c r="AB4902" s="1">
        <v>40668</v>
      </c>
      <c r="AC4902" s="1">
        <v>19811</v>
      </c>
      <c r="AD4902">
        <f t="shared" si="458"/>
        <v>2</v>
      </c>
      <c r="AE4902">
        <f t="shared" ca="1" si="459"/>
        <v>70</v>
      </c>
      <c r="AF4902" t="str">
        <f t="shared" ca="1" si="460"/>
        <v>Over 65</v>
      </c>
      <c r="AG4902" s="3">
        <f t="shared" si="461"/>
        <v>0.31692316129032261</v>
      </c>
      <c r="AH4902" t="str">
        <f>_xlfn.IFNA(VLOOKUP(Sales_Transactions[[#This Row],[Order ID]],Returned_Items[#All],2,FALSE),"Not Returned")</f>
        <v>Not Returned</v>
      </c>
    </row>
    <row r="4903" spans="1:34" x14ac:dyDescent="0.25">
      <c r="A4903">
        <v>5921</v>
      </c>
      <c r="C4903" t="s">
        <v>935</v>
      </c>
      <c r="D4903" s="2" t="str">
        <f>TEXT(MID(Sales_Transactions[[#This Row],[Order Date]],2,5),"d/m/yyy")</f>
        <v>6/4/2009</v>
      </c>
      <c r="E4903" s="2" t="str">
        <f>TEXT(MID(Sales_Transactions[[#This Row],[Order Date]],2,5),"d")</f>
        <v>6</v>
      </c>
      <c r="F4903" s="2" t="str">
        <f>TEXT(MID(Sales_Transactions[[#This Row],[Order Date]],2,5),"m")</f>
        <v>4</v>
      </c>
      <c r="G4903" s="2" t="str">
        <f>TEXT(MID(Sales_Transactions[[#This Row],[Order Date]],2,5),"yyy")</f>
        <v>2009</v>
      </c>
      <c r="H4903" s="2" t="str">
        <f>TEXT(MID(Sales_Transactions[[#This Row],[Order Date]],2,5),"yyy/m")</f>
        <v>2009/4</v>
      </c>
      <c r="I4903" t="s">
        <v>22</v>
      </c>
      <c r="J4903">
        <f t="shared" si="456"/>
        <v>2</v>
      </c>
      <c r="K4903" s="2">
        <v>27</v>
      </c>
      <c r="L4903" s="3">
        <v>384.74</v>
      </c>
      <c r="M4903" s="4">
        <v>0.01</v>
      </c>
      <c r="N4903" s="5" t="s">
        <v>67</v>
      </c>
      <c r="O4903" s="3">
        <v>2.69</v>
      </c>
      <c r="P4903" s="3">
        <v>13.43</v>
      </c>
      <c r="Q4903" s="3">
        <v>5.5</v>
      </c>
      <c r="R4903" s="5" t="s">
        <v>3281</v>
      </c>
      <c r="S4903" s="5" t="s">
        <v>3282</v>
      </c>
      <c r="T4903" s="5" t="str">
        <f t="shared" si="457"/>
        <v>Maurice Satty</v>
      </c>
      <c r="U4903" t="s">
        <v>1143</v>
      </c>
      <c r="V4903" s="5" t="s">
        <v>47</v>
      </c>
      <c r="W4903" s="5" t="s">
        <v>28</v>
      </c>
      <c r="X4903" s="5" t="s">
        <v>29</v>
      </c>
      <c r="Y4903" s="5" t="s">
        <v>1892</v>
      </c>
      <c r="Z4903" s="5" t="s">
        <v>43</v>
      </c>
      <c r="AA4903" s="4">
        <v>0.56999999999999995</v>
      </c>
      <c r="AB4903" s="1">
        <v>39916</v>
      </c>
      <c r="AC4903" s="1">
        <v>19782</v>
      </c>
      <c r="AD4903">
        <f t="shared" si="458"/>
        <v>7</v>
      </c>
      <c r="AE4903">
        <f t="shared" ca="1" si="459"/>
        <v>70</v>
      </c>
      <c r="AF4903" t="str">
        <f t="shared" ca="1" si="460"/>
        <v>Over 65</v>
      </c>
      <c r="AG4903" s="3">
        <f t="shared" si="461"/>
        <v>0.70106137037037042</v>
      </c>
      <c r="AH4903" t="str">
        <f>_xlfn.IFNA(VLOOKUP(Sales_Transactions[[#This Row],[Order ID]],Returned_Items[#All],2,FALSE),"Not Returned")</f>
        <v>Not Returned</v>
      </c>
    </row>
    <row r="4904" spans="1:34" x14ac:dyDescent="0.25">
      <c r="A4904">
        <v>6241</v>
      </c>
      <c r="C4904" t="s">
        <v>3283</v>
      </c>
      <c r="D4904" s="2" t="str">
        <f>TEXT(MID(Sales_Transactions[[#This Row],[Order Date]],2,5),"d/m/yyy")</f>
        <v>29/12/2009</v>
      </c>
      <c r="E4904" s="2" t="str">
        <f>TEXT(MID(Sales_Transactions[[#This Row],[Order Date]],2,5),"d")</f>
        <v>29</v>
      </c>
      <c r="F4904" s="2" t="str">
        <f>TEXT(MID(Sales_Transactions[[#This Row],[Order Date]],2,5),"m")</f>
        <v>12</v>
      </c>
      <c r="G4904" s="2" t="str">
        <f>TEXT(MID(Sales_Transactions[[#This Row],[Order Date]],2,5),"yyy")</f>
        <v>2009</v>
      </c>
      <c r="H4904" s="2" t="str">
        <f>TEXT(MID(Sales_Transactions[[#This Row],[Order Date]],2,5),"yyy/m")</f>
        <v>2009/12</v>
      </c>
      <c r="I4904" t="s">
        <v>22</v>
      </c>
      <c r="J4904">
        <f t="shared" si="456"/>
        <v>2</v>
      </c>
      <c r="K4904" s="2">
        <v>24</v>
      </c>
      <c r="L4904" s="3">
        <v>133.94</v>
      </c>
      <c r="M4904" s="4">
        <v>0.08</v>
      </c>
      <c r="N4904" s="5" t="s">
        <v>67</v>
      </c>
      <c r="O4904" s="3">
        <v>45</v>
      </c>
      <c r="P4904" s="3">
        <v>5.84</v>
      </c>
      <c r="Q4904" s="3">
        <v>1</v>
      </c>
      <c r="R4904" s="5" t="s">
        <v>548</v>
      </c>
      <c r="S4904" s="5" t="s">
        <v>549</v>
      </c>
      <c r="T4904" s="5" t="str">
        <f t="shared" si="457"/>
        <v>Henry Goldwyn</v>
      </c>
      <c r="U4904" t="s">
        <v>1143</v>
      </c>
      <c r="V4904" s="5" t="s">
        <v>27</v>
      </c>
      <c r="W4904" s="5" t="s">
        <v>28</v>
      </c>
      <c r="X4904" s="5" t="s">
        <v>124</v>
      </c>
      <c r="Y4904" s="5" t="s">
        <v>2026</v>
      </c>
      <c r="Z4904" s="5" t="s">
        <v>84</v>
      </c>
      <c r="AA4904" s="4">
        <v>0.38</v>
      </c>
      <c r="AB4904" s="1">
        <v>40181</v>
      </c>
      <c r="AC4904" s="1">
        <v>19839</v>
      </c>
      <c r="AD4904">
        <f t="shared" si="458"/>
        <v>5</v>
      </c>
      <c r="AE4904">
        <f t="shared" ca="1" si="459"/>
        <v>70</v>
      </c>
      <c r="AF4904" t="str">
        <f t="shared" ca="1" si="460"/>
        <v>Over 65</v>
      </c>
      <c r="AG4904" s="3">
        <f t="shared" si="461"/>
        <v>0.2848053333333333</v>
      </c>
      <c r="AH4904" t="str">
        <f>_xlfn.IFNA(VLOOKUP(Sales_Transactions[[#This Row],[Order ID]],Returned_Items[#All],2,FALSE),"Not Returned")</f>
        <v>Returned</v>
      </c>
    </row>
    <row r="4905" spans="1:34" x14ac:dyDescent="0.25">
      <c r="A4905">
        <v>6241</v>
      </c>
      <c r="C4905" t="s">
        <v>3283</v>
      </c>
      <c r="D4905" s="2" t="str">
        <f>TEXT(MID(Sales_Transactions[[#This Row],[Order Date]],2,5),"d/m/yyy")</f>
        <v>29/12/2009</v>
      </c>
      <c r="E4905" s="2" t="str">
        <f>TEXT(MID(Sales_Transactions[[#This Row],[Order Date]],2,5),"d")</f>
        <v>29</v>
      </c>
      <c r="F4905" s="2" t="str">
        <f>TEXT(MID(Sales_Transactions[[#This Row],[Order Date]],2,5),"m")</f>
        <v>12</v>
      </c>
      <c r="G4905" s="2" t="str">
        <f>TEXT(MID(Sales_Transactions[[#This Row],[Order Date]],2,5),"yyy")</f>
        <v>2009</v>
      </c>
      <c r="H4905" s="2" t="str">
        <f>TEXT(MID(Sales_Transactions[[#This Row],[Order Date]],2,5),"yyy/m")</f>
        <v>2009/12</v>
      </c>
      <c r="I4905" t="s">
        <v>22</v>
      </c>
      <c r="J4905">
        <f t="shared" si="456"/>
        <v>2</v>
      </c>
      <c r="K4905" s="2">
        <v>29</v>
      </c>
      <c r="L4905" s="3">
        <v>5433.0895</v>
      </c>
      <c r="M4905" s="4">
        <v>0</v>
      </c>
      <c r="N4905" s="5" t="s">
        <v>23</v>
      </c>
      <c r="O4905" s="3">
        <v>1365.28</v>
      </c>
      <c r="P4905" s="3">
        <v>205.99</v>
      </c>
      <c r="Q4905" s="3">
        <v>8.99</v>
      </c>
      <c r="R4905" s="5" t="s">
        <v>548</v>
      </c>
      <c r="S4905" s="5" t="s">
        <v>549</v>
      </c>
      <c r="T4905" s="5" t="str">
        <f t="shared" si="457"/>
        <v>Henry Goldwyn</v>
      </c>
      <c r="U4905" t="s">
        <v>1143</v>
      </c>
      <c r="V4905" s="5" t="s">
        <v>27</v>
      </c>
      <c r="W4905" s="5" t="s">
        <v>48</v>
      </c>
      <c r="X4905" s="5" t="s">
        <v>49</v>
      </c>
      <c r="Y4905" s="5" t="s">
        <v>1800</v>
      </c>
      <c r="Z4905" s="5" t="s">
        <v>43</v>
      </c>
      <c r="AA4905" s="4">
        <v>0.6</v>
      </c>
      <c r="AB4905" s="1">
        <v>40180</v>
      </c>
      <c r="AC4905" s="1">
        <v>19914</v>
      </c>
      <c r="AD4905">
        <f t="shared" si="458"/>
        <v>4</v>
      </c>
      <c r="AE4905">
        <f t="shared" ca="1" si="459"/>
        <v>70</v>
      </c>
      <c r="AF4905" t="str">
        <f t="shared" ca="1" si="460"/>
        <v>Over 65</v>
      </c>
      <c r="AG4905" s="3">
        <f t="shared" si="461"/>
        <v>7.4131034482758631</v>
      </c>
      <c r="AH4905" t="str">
        <f>_xlfn.IFNA(VLOOKUP(Sales_Transactions[[#This Row],[Order ID]],Returned_Items[#All],2,FALSE),"Not Returned")</f>
        <v>Returned</v>
      </c>
    </row>
    <row r="4906" spans="1:34" x14ac:dyDescent="0.25">
      <c r="A4906">
        <v>6406</v>
      </c>
      <c r="C4906" t="s">
        <v>1852</v>
      </c>
      <c r="D4906" s="2" t="str">
        <f>TEXT(MID(Sales_Transactions[[#This Row],[Order Date]],2,5),"d/m/yyy")</f>
        <v>14/8/2009</v>
      </c>
      <c r="E4906" s="2" t="str">
        <f>TEXT(MID(Sales_Transactions[[#This Row],[Order Date]],2,5),"d")</f>
        <v>14</v>
      </c>
      <c r="F4906" s="2" t="str">
        <f>TEXT(MID(Sales_Transactions[[#This Row],[Order Date]],2,5),"m")</f>
        <v>8</v>
      </c>
      <c r="G4906" s="2" t="str">
        <f>TEXT(MID(Sales_Transactions[[#This Row],[Order Date]],2,5),"yyy")</f>
        <v>2009</v>
      </c>
      <c r="H4906" s="2" t="str">
        <f>TEXT(MID(Sales_Transactions[[#This Row],[Order Date]],2,5),"yyy/m")</f>
        <v>2009/8</v>
      </c>
      <c r="I4906" t="s">
        <v>101</v>
      </c>
      <c r="J4906">
        <f t="shared" si="456"/>
        <v>1</v>
      </c>
      <c r="K4906" s="2">
        <v>43</v>
      </c>
      <c r="L4906" s="3">
        <v>92.63</v>
      </c>
      <c r="M4906" s="4">
        <v>0.05</v>
      </c>
      <c r="N4906" s="5" t="s">
        <v>23</v>
      </c>
      <c r="O4906" s="3">
        <v>-70.8</v>
      </c>
      <c r="P4906" s="3">
        <v>2.08</v>
      </c>
      <c r="Q4906" s="3">
        <v>2.56</v>
      </c>
      <c r="R4906" s="5" t="s">
        <v>3098</v>
      </c>
      <c r="S4906" s="5" t="s">
        <v>3272</v>
      </c>
      <c r="T4906" s="5" t="str">
        <f t="shared" si="457"/>
        <v>Mick Crebagga</v>
      </c>
      <c r="U4906" t="s">
        <v>1143</v>
      </c>
      <c r="V4906" s="5" t="s">
        <v>74</v>
      </c>
      <c r="W4906" s="5" t="s">
        <v>28</v>
      </c>
      <c r="X4906" s="5" t="s">
        <v>221</v>
      </c>
      <c r="Y4906" s="5" t="s">
        <v>1278</v>
      </c>
      <c r="Z4906" s="5" t="s">
        <v>60</v>
      </c>
      <c r="AA4906" s="4">
        <v>0.55000000000000004</v>
      </c>
      <c r="AB4906" s="1">
        <v>40041</v>
      </c>
      <c r="AC4906" s="1">
        <v>19749</v>
      </c>
      <c r="AD4906">
        <f t="shared" si="458"/>
        <v>2</v>
      </c>
      <c r="AE4906">
        <f t="shared" ca="1" si="459"/>
        <v>70</v>
      </c>
      <c r="AF4906" t="str">
        <f t="shared" ca="1" si="460"/>
        <v>Over 65</v>
      </c>
      <c r="AG4906" s="3">
        <f t="shared" si="461"/>
        <v>0.10788279069767442</v>
      </c>
      <c r="AH4906" t="str">
        <f>_xlfn.IFNA(VLOOKUP(Sales_Transactions[[#This Row],[Order ID]],Returned_Items[#All],2,FALSE),"Not Returned")</f>
        <v>Not Returned</v>
      </c>
    </row>
    <row r="4907" spans="1:34" x14ac:dyDescent="0.25">
      <c r="A4907">
        <v>6625</v>
      </c>
      <c r="C4907" t="s">
        <v>436</v>
      </c>
      <c r="D4907" s="2" t="str">
        <f>TEXT(MID(Sales_Transactions[[#This Row],[Order Date]],2,5),"d/m/yyy")</f>
        <v>15/8/2010</v>
      </c>
      <c r="E4907" s="2" t="str">
        <f>TEXT(MID(Sales_Transactions[[#This Row],[Order Date]],2,5),"d")</f>
        <v>15</v>
      </c>
      <c r="F4907" s="2" t="str">
        <f>TEXT(MID(Sales_Transactions[[#This Row],[Order Date]],2,5),"m")</f>
        <v>8</v>
      </c>
      <c r="G4907" s="2" t="str">
        <f>TEXT(MID(Sales_Transactions[[#This Row],[Order Date]],2,5),"yyy")</f>
        <v>2010</v>
      </c>
      <c r="H4907" s="2" t="str">
        <f>TEXT(MID(Sales_Transactions[[#This Row],[Order Date]],2,5),"yyy/m")</f>
        <v>2010/8</v>
      </c>
      <c r="I4907" t="s">
        <v>33</v>
      </c>
      <c r="J4907">
        <f t="shared" si="456"/>
        <v>4</v>
      </c>
      <c r="K4907" s="2">
        <v>23</v>
      </c>
      <c r="L4907" s="3">
        <v>21062.91</v>
      </c>
      <c r="M4907" s="4">
        <v>0.01</v>
      </c>
      <c r="N4907" s="5" t="s">
        <v>34</v>
      </c>
      <c r="O4907" s="3">
        <v>5713.53</v>
      </c>
      <c r="P4907" s="3">
        <v>880.98</v>
      </c>
      <c r="Q4907" s="3">
        <v>44.55</v>
      </c>
      <c r="R4907" s="5" t="s">
        <v>562</v>
      </c>
      <c r="S4907" s="5" t="s">
        <v>563</v>
      </c>
      <c r="T4907" s="5" t="str">
        <f t="shared" si="457"/>
        <v>Roy Skaria</v>
      </c>
      <c r="U4907" t="s">
        <v>1143</v>
      </c>
      <c r="V4907" s="5" t="s">
        <v>47</v>
      </c>
      <c r="W4907" s="5" t="s">
        <v>57</v>
      </c>
      <c r="X4907" s="5" t="s">
        <v>104</v>
      </c>
      <c r="Y4907" s="5" t="s">
        <v>481</v>
      </c>
      <c r="Z4907" s="5" t="s">
        <v>106</v>
      </c>
      <c r="AA4907" s="4">
        <v>0.62</v>
      </c>
      <c r="AB4907" s="1">
        <v>40407</v>
      </c>
      <c r="AC4907" s="1">
        <v>20197</v>
      </c>
      <c r="AD4907">
        <f t="shared" si="458"/>
        <v>2</v>
      </c>
      <c r="AE4907">
        <f t="shared" ca="1" si="459"/>
        <v>69</v>
      </c>
      <c r="AF4907" t="str">
        <f t="shared" ca="1" si="460"/>
        <v>Over 65</v>
      </c>
      <c r="AG4907" s="3">
        <f t="shared" si="461"/>
        <v>40.236604434782613</v>
      </c>
      <c r="AH4907" t="str">
        <f>_xlfn.IFNA(VLOOKUP(Sales_Transactions[[#This Row],[Order ID]],Returned_Items[#All],2,FALSE),"Not Returned")</f>
        <v>Not Returned</v>
      </c>
    </row>
    <row r="4908" spans="1:34" x14ac:dyDescent="0.25">
      <c r="A4908">
        <v>6854</v>
      </c>
      <c r="C4908" t="s">
        <v>480</v>
      </c>
      <c r="D4908" s="2" t="str">
        <f>TEXT(MID(Sales_Transactions[[#This Row],[Order Date]],2,5),"d/m/yyy")</f>
        <v>6/1/2009</v>
      </c>
      <c r="E4908" s="2" t="str">
        <f>TEXT(MID(Sales_Transactions[[#This Row],[Order Date]],2,5),"d")</f>
        <v>6</v>
      </c>
      <c r="F4908" s="2" t="str">
        <f>TEXT(MID(Sales_Transactions[[#This Row],[Order Date]],2,5),"m")</f>
        <v>1</v>
      </c>
      <c r="G4908" s="2" t="str">
        <f>TEXT(MID(Sales_Transactions[[#This Row],[Order Date]],2,5),"yyy")</f>
        <v>2009</v>
      </c>
      <c r="H4908" s="2" t="str">
        <f>TEXT(MID(Sales_Transactions[[#This Row],[Order Date]],2,5),"yyy/m")</f>
        <v>2009/1</v>
      </c>
      <c r="I4908" t="s">
        <v>78</v>
      </c>
      <c r="J4908">
        <f t="shared" si="456"/>
        <v>3</v>
      </c>
      <c r="K4908" s="2">
        <v>1</v>
      </c>
      <c r="L4908" s="3">
        <v>22.13</v>
      </c>
      <c r="M4908" s="4">
        <v>7.0000000000000007E-2</v>
      </c>
      <c r="N4908" s="5" t="s">
        <v>67</v>
      </c>
      <c r="O4908" s="3">
        <v>-2.39</v>
      </c>
      <c r="P4908" s="3">
        <v>7.68</v>
      </c>
      <c r="Q4908" s="3">
        <v>6.16</v>
      </c>
      <c r="R4908" s="5" t="s">
        <v>3284</v>
      </c>
      <c r="S4908" s="5" t="s">
        <v>199</v>
      </c>
      <c r="T4908" s="5" t="str">
        <f t="shared" si="457"/>
        <v>Victor Price</v>
      </c>
      <c r="U4908" t="s">
        <v>1143</v>
      </c>
      <c r="V4908" s="5" t="s">
        <v>37</v>
      </c>
      <c r="W4908" s="5" t="s">
        <v>28</v>
      </c>
      <c r="X4908" s="5" t="s">
        <v>41</v>
      </c>
      <c r="Y4908" s="5" t="s">
        <v>1489</v>
      </c>
      <c r="Z4908" s="5" t="s">
        <v>43</v>
      </c>
      <c r="AA4908" s="4">
        <v>0.35</v>
      </c>
      <c r="AB4908" s="1">
        <v>39821</v>
      </c>
      <c r="AC4908" s="1">
        <v>20154</v>
      </c>
      <c r="AD4908">
        <f t="shared" si="458"/>
        <v>2</v>
      </c>
      <c r="AE4908">
        <f t="shared" ca="1" si="459"/>
        <v>69</v>
      </c>
      <c r="AF4908" t="str">
        <f t="shared" ca="1" si="460"/>
        <v>Over 65</v>
      </c>
      <c r="AG4908" s="3">
        <f t="shared" si="461"/>
        <v>13.834624</v>
      </c>
      <c r="AH4908" t="str">
        <f>_xlfn.IFNA(VLOOKUP(Sales_Transactions[[#This Row],[Order ID]],Returned_Items[#All],2,FALSE),"Not Returned")</f>
        <v>Not Returned</v>
      </c>
    </row>
    <row r="4909" spans="1:34" x14ac:dyDescent="0.25">
      <c r="A4909">
        <v>6854</v>
      </c>
      <c r="C4909" t="s">
        <v>480</v>
      </c>
      <c r="D4909" s="2" t="str">
        <f>TEXT(MID(Sales_Transactions[[#This Row],[Order Date]],2,5),"d/m/yyy")</f>
        <v>6/1/2009</v>
      </c>
      <c r="E4909" s="2" t="str">
        <f>TEXT(MID(Sales_Transactions[[#This Row],[Order Date]],2,5),"d")</f>
        <v>6</v>
      </c>
      <c r="F4909" s="2" t="str">
        <f>TEXT(MID(Sales_Transactions[[#This Row],[Order Date]],2,5),"m")</f>
        <v>1</v>
      </c>
      <c r="G4909" s="2" t="str">
        <f>TEXT(MID(Sales_Transactions[[#This Row],[Order Date]],2,5),"yyy")</f>
        <v>2009</v>
      </c>
      <c r="H4909" s="2" t="str">
        <f>TEXT(MID(Sales_Transactions[[#This Row],[Order Date]],2,5),"yyy/m")</f>
        <v>2009/1</v>
      </c>
      <c r="I4909" t="s">
        <v>78</v>
      </c>
      <c r="J4909">
        <f t="shared" si="456"/>
        <v>3</v>
      </c>
      <c r="K4909" s="2">
        <v>19</v>
      </c>
      <c r="L4909" s="3">
        <v>129.84</v>
      </c>
      <c r="M4909" s="4">
        <v>0.05</v>
      </c>
      <c r="N4909" s="5" t="s">
        <v>67</v>
      </c>
      <c r="O4909" s="3">
        <v>2.39</v>
      </c>
      <c r="P4909" s="3">
        <v>6.64</v>
      </c>
      <c r="Q4909" s="3">
        <v>4.95</v>
      </c>
      <c r="R4909" s="5" t="s">
        <v>3284</v>
      </c>
      <c r="S4909" s="5" t="s">
        <v>199</v>
      </c>
      <c r="T4909" s="5" t="str">
        <f t="shared" si="457"/>
        <v>Victor Price</v>
      </c>
      <c r="U4909" t="s">
        <v>1143</v>
      </c>
      <c r="V4909" s="5" t="s">
        <v>37</v>
      </c>
      <c r="W4909" s="5" t="s">
        <v>57</v>
      </c>
      <c r="X4909" s="5" t="s">
        <v>58</v>
      </c>
      <c r="Y4909" s="5" t="s">
        <v>59</v>
      </c>
      <c r="Z4909" s="5" t="s">
        <v>60</v>
      </c>
      <c r="AA4909" s="4">
        <v>0.37</v>
      </c>
      <c r="AB4909" s="1">
        <v>39821</v>
      </c>
      <c r="AC4909" s="1">
        <v>20197</v>
      </c>
      <c r="AD4909">
        <f t="shared" si="458"/>
        <v>2</v>
      </c>
      <c r="AE4909">
        <f t="shared" ca="1" si="459"/>
        <v>69</v>
      </c>
      <c r="AF4909" t="str">
        <f t="shared" ca="1" si="460"/>
        <v>Over 65</v>
      </c>
      <c r="AG4909" s="3">
        <f t="shared" si="461"/>
        <v>0.60982526315789476</v>
      </c>
      <c r="AH4909" t="str">
        <f>_xlfn.IFNA(VLOOKUP(Sales_Transactions[[#This Row],[Order ID]],Returned_Items[#All],2,FALSE),"Not Returned")</f>
        <v>Not Returned</v>
      </c>
    </row>
    <row r="4910" spans="1:34" x14ac:dyDescent="0.25">
      <c r="A4910">
        <v>7335</v>
      </c>
      <c r="C4910" t="s">
        <v>3285</v>
      </c>
      <c r="D4910" s="2" t="str">
        <f>TEXT(MID(Sales_Transactions[[#This Row],[Order Date]],2,5),"d/m/yyy")</f>
        <v>29/5/2010</v>
      </c>
      <c r="E4910" s="2" t="str">
        <f>TEXT(MID(Sales_Transactions[[#This Row],[Order Date]],2,5),"d")</f>
        <v>29</v>
      </c>
      <c r="F4910" s="2" t="str">
        <f>TEXT(MID(Sales_Transactions[[#This Row],[Order Date]],2,5),"m")</f>
        <v>5</v>
      </c>
      <c r="G4910" s="2" t="str">
        <f>TEXT(MID(Sales_Transactions[[#This Row],[Order Date]],2,5),"yyy")</f>
        <v>2010</v>
      </c>
      <c r="H4910" s="2" t="str">
        <f>TEXT(MID(Sales_Transactions[[#This Row],[Order Date]],2,5),"yyy/m")</f>
        <v>2010/5</v>
      </c>
      <c r="I4910" t="s">
        <v>22</v>
      </c>
      <c r="J4910">
        <f t="shared" si="456"/>
        <v>2</v>
      </c>
      <c r="K4910" s="2">
        <v>43</v>
      </c>
      <c r="L4910" s="3">
        <v>3681.7494999999999</v>
      </c>
      <c r="M4910" s="4">
        <v>0.01</v>
      </c>
      <c r="N4910" s="5" t="s">
        <v>23</v>
      </c>
      <c r="O4910" s="3">
        <v>1196.44</v>
      </c>
      <c r="P4910" s="3">
        <v>95.99</v>
      </c>
      <c r="Q4910" s="3">
        <v>4.9000000000000004</v>
      </c>
      <c r="R4910" s="5" t="s">
        <v>2674</v>
      </c>
      <c r="S4910" s="5" t="s">
        <v>2306</v>
      </c>
      <c r="T4910" s="5" t="str">
        <f t="shared" si="457"/>
        <v>Maureen Grace</v>
      </c>
      <c r="U4910" t="s">
        <v>1143</v>
      </c>
      <c r="V4910" s="5" t="s">
        <v>47</v>
      </c>
      <c r="W4910" s="5" t="s">
        <v>48</v>
      </c>
      <c r="X4910" s="5" t="s">
        <v>49</v>
      </c>
      <c r="Y4910" s="5" t="s">
        <v>2243</v>
      </c>
      <c r="Z4910" s="5" t="s">
        <v>43</v>
      </c>
      <c r="AA4910" s="4">
        <v>0.56000000000000005</v>
      </c>
      <c r="AB4910" s="1">
        <v>40332</v>
      </c>
      <c r="AC4910" s="1">
        <v>20352</v>
      </c>
      <c r="AD4910">
        <f t="shared" si="458"/>
        <v>5</v>
      </c>
      <c r="AE4910">
        <f t="shared" ca="1" si="459"/>
        <v>68</v>
      </c>
      <c r="AF4910" t="str">
        <f t="shared" ca="1" si="460"/>
        <v>Over 65</v>
      </c>
      <c r="AG4910" s="3">
        <f t="shared" si="461"/>
        <v>2.3460558372093026</v>
      </c>
      <c r="AH4910" t="str">
        <f>_xlfn.IFNA(VLOOKUP(Sales_Transactions[[#This Row],[Order ID]],Returned_Items[#All],2,FALSE),"Not Returned")</f>
        <v>Not Returned</v>
      </c>
    </row>
    <row r="4911" spans="1:34" x14ac:dyDescent="0.25">
      <c r="A4911">
        <v>7457</v>
      </c>
      <c r="C4911" t="s">
        <v>402</v>
      </c>
      <c r="D4911" s="2" t="str">
        <f>TEXT(MID(Sales_Transactions[[#This Row],[Order Date]],2,5),"d/m/yyy")</f>
        <v>30/9/2010</v>
      </c>
      <c r="E4911" s="2" t="str">
        <f>TEXT(MID(Sales_Transactions[[#This Row],[Order Date]],2,5),"d")</f>
        <v>30</v>
      </c>
      <c r="F4911" s="2" t="str">
        <f>TEXT(MID(Sales_Transactions[[#This Row],[Order Date]],2,5),"m")</f>
        <v>9</v>
      </c>
      <c r="G4911" s="2" t="str">
        <f>TEXT(MID(Sales_Transactions[[#This Row],[Order Date]],2,5),"yyy")</f>
        <v>2010</v>
      </c>
      <c r="H4911" s="2" t="str">
        <f>TEXT(MID(Sales_Transactions[[#This Row],[Order Date]],2,5),"yyy/m")</f>
        <v>2010/9</v>
      </c>
      <c r="I4911" t="s">
        <v>52</v>
      </c>
      <c r="J4911">
        <f t="shared" si="456"/>
        <v>1</v>
      </c>
      <c r="K4911" s="2">
        <v>36</v>
      </c>
      <c r="L4911" s="3">
        <v>2300.4499999999998</v>
      </c>
      <c r="M4911" s="4">
        <v>0.02</v>
      </c>
      <c r="N4911" s="5" t="s">
        <v>23</v>
      </c>
      <c r="O4911" s="3">
        <v>624.64</v>
      </c>
      <c r="P4911" s="3">
        <v>60.98</v>
      </c>
      <c r="Q4911" s="3">
        <v>19.989999999999998</v>
      </c>
      <c r="R4911" s="5" t="s">
        <v>2623</v>
      </c>
      <c r="S4911" s="5" t="s">
        <v>3286</v>
      </c>
      <c r="T4911" s="5" t="str">
        <f t="shared" si="457"/>
        <v>Eric Hoffmann</v>
      </c>
      <c r="U4911" t="s">
        <v>1143</v>
      </c>
      <c r="V4911" s="5" t="s">
        <v>27</v>
      </c>
      <c r="W4911" s="5" t="s">
        <v>28</v>
      </c>
      <c r="X4911" s="5" t="s">
        <v>98</v>
      </c>
      <c r="Y4911" s="5" t="s">
        <v>1316</v>
      </c>
      <c r="Z4911" s="5" t="s">
        <v>43</v>
      </c>
      <c r="AA4911" s="4">
        <v>0.38</v>
      </c>
      <c r="AB4911" s="1">
        <v>40454</v>
      </c>
      <c r="AC4911" s="1">
        <v>20339</v>
      </c>
      <c r="AD4911">
        <f t="shared" si="458"/>
        <v>3</v>
      </c>
      <c r="AE4911">
        <f t="shared" ca="1" si="459"/>
        <v>68</v>
      </c>
      <c r="AF4911" t="str">
        <f t="shared" ca="1" si="460"/>
        <v>Over 65</v>
      </c>
      <c r="AG4911" s="3">
        <f t="shared" si="461"/>
        <v>2.2488278888888886</v>
      </c>
      <c r="AH4911" t="str">
        <f>_xlfn.IFNA(VLOOKUP(Sales_Transactions[[#This Row],[Order ID]],Returned_Items[#All],2,FALSE),"Not Returned")</f>
        <v>Not Returned</v>
      </c>
    </row>
    <row r="4912" spans="1:34" x14ac:dyDescent="0.25">
      <c r="A4912">
        <v>7457</v>
      </c>
      <c r="C4912" t="s">
        <v>402</v>
      </c>
      <c r="D4912" s="2" t="str">
        <f>TEXT(MID(Sales_Transactions[[#This Row],[Order Date]],2,5),"d/m/yyy")</f>
        <v>30/9/2010</v>
      </c>
      <c r="E4912" s="2" t="str">
        <f>TEXT(MID(Sales_Transactions[[#This Row],[Order Date]],2,5),"d")</f>
        <v>30</v>
      </c>
      <c r="F4912" s="2" t="str">
        <f>TEXT(MID(Sales_Transactions[[#This Row],[Order Date]],2,5),"m")</f>
        <v>9</v>
      </c>
      <c r="G4912" s="2" t="str">
        <f>TEXT(MID(Sales_Transactions[[#This Row],[Order Date]],2,5),"yyy")</f>
        <v>2010</v>
      </c>
      <c r="H4912" s="2" t="str">
        <f>TEXT(MID(Sales_Transactions[[#This Row],[Order Date]],2,5),"yyy/m")</f>
        <v>2010/9</v>
      </c>
      <c r="I4912" t="s">
        <v>52</v>
      </c>
      <c r="J4912">
        <f t="shared" si="456"/>
        <v>1</v>
      </c>
      <c r="K4912" s="2">
        <v>46</v>
      </c>
      <c r="L4912" s="3">
        <v>548.11</v>
      </c>
      <c r="M4912" s="4">
        <v>0.04</v>
      </c>
      <c r="N4912" s="5" t="s">
        <v>23</v>
      </c>
      <c r="O4912" s="3">
        <v>124.24</v>
      </c>
      <c r="P4912" s="3">
        <v>11.55</v>
      </c>
      <c r="Q4912" s="3">
        <v>2.36</v>
      </c>
      <c r="R4912" s="5" t="s">
        <v>2623</v>
      </c>
      <c r="S4912" s="5" t="s">
        <v>3286</v>
      </c>
      <c r="T4912" s="5" t="str">
        <f t="shared" si="457"/>
        <v>Eric Hoffmann</v>
      </c>
      <c r="U4912" t="s">
        <v>1143</v>
      </c>
      <c r="V4912" s="5" t="s">
        <v>27</v>
      </c>
      <c r="W4912" s="5" t="s">
        <v>28</v>
      </c>
      <c r="X4912" s="5" t="s">
        <v>124</v>
      </c>
      <c r="Y4912" s="5" t="s">
        <v>1746</v>
      </c>
      <c r="Z4912" s="5" t="s">
        <v>84</v>
      </c>
      <c r="AA4912" s="4">
        <v>0.55000000000000004</v>
      </c>
      <c r="AB4912" s="1">
        <v>40453</v>
      </c>
      <c r="AC4912" s="1">
        <v>20248</v>
      </c>
      <c r="AD4912">
        <f t="shared" si="458"/>
        <v>2</v>
      </c>
      <c r="AE4912">
        <f t="shared" ca="1" si="459"/>
        <v>69</v>
      </c>
      <c r="AF4912" t="str">
        <f t="shared" ca="1" si="460"/>
        <v>Over 65</v>
      </c>
      <c r="AG4912" s="3">
        <f t="shared" si="461"/>
        <v>0.30229086956521739</v>
      </c>
      <c r="AH4912" t="str">
        <f>_xlfn.IFNA(VLOOKUP(Sales_Transactions[[#This Row],[Order ID]],Returned_Items[#All],2,FALSE),"Not Returned")</f>
        <v>Not Returned</v>
      </c>
    </row>
    <row r="4913" spans="1:34" x14ac:dyDescent="0.25">
      <c r="A4913">
        <v>7653</v>
      </c>
      <c r="C4913" t="s">
        <v>1374</v>
      </c>
      <c r="D4913" s="2" t="str">
        <f>TEXT(MID(Sales_Transactions[[#This Row],[Order Date]],2,5),"d/m/yyy")</f>
        <v>27/2/2012</v>
      </c>
      <c r="E4913" s="2" t="str">
        <f>TEXT(MID(Sales_Transactions[[#This Row],[Order Date]],2,5),"d")</f>
        <v>27</v>
      </c>
      <c r="F4913" s="2" t="str">
        <f>TEXT(MID(Sales_Transactions[[#This Row],[Order Date]],2,5),"m")</f>
        <v>2</v>
      </c>
      <c r="G4913" s="2" t="str">
        <f>TEXT(MID(Sales_Transactions[[#This Row],[Order Date]],2,5),"yyy")</f>
        <v>2012</v>
      </c>
      <c r="H4913" s="2" t="str">
        <f>TEXT(MID(Sales_Transactions[[#This Row],[Order Date]],2,5),"yyy/m")</f>
        <v>2012/2</v>
      </c>
      <c r="I4913" t="s">
        <v>78</v>
      </c>
      <c r="J4913">
        <f t="shared" si="456"/>
        <v>3</v>
      </c>
      <c r="K4913" s="2">
        <v>32</v>
      </c>
      <c r="L4913" s="3">
        <v>1425.06</v>
      </c>
      <c r="M4913" s="4">
        <v>0.1</v>
      </c>
      <c r="N4913" s="5" t="s">
        <v>23</v>
      </c>
      <c r="O4913" s="3">
        <v>597.30999999999995</v>
      </c>
      <c r="P4913" s="3">
        <v>48.04</v>
      </c>
      <c r="Q4913" s="3">
        <v>5.09</v>
      </c>
      <c r="R4913" s="5" t="s">
        <v>3287</v>
      </c>
      <c r="S4913" s="5" t="s">
        <v>2975</v>
      </c>
      <c r="T4913" s="5" t="str">
        <f t="shared" si="457"/>
        <v>Jill Stevenson</v>
      </c>
      <c r="U4913" t="s">
        <v>1143</v>
      </c>
      <c r="V4913" s="5" t="s">
        <v>37</v>
      </c>
      <c r="W4913" s="5" t="s">
        <v>28</v>
      </c>
      <c r="X4913" s="5" t="s">
        <v>75</v>
      </c>
      <c r="Y4913" s="5" t="s">
        <v>1801</v>
      </c>
      <c r="Z4913" s="5" t="s">
        <v>43</v>
      </c>
      <c r="AA4913" s="4">
        <v>0.37</v>
      </c>
      <c r="AB4913" s="1">
        <v>40969</v>
      </c>
      <c r="AC4913" s="1">
        <v>20571</v>
      </c>
      <c r="AD4913">
        <f t="shared" si="458"/>
        <v>3</v>
      </c>
      <c r="AE4913">
        <f t="shared" ca="1" si="459"/>
        <v>68</v>
      </c>
      <c r="AF4913" t="str">
        <f t="shared" ca="1" si="460"/>
        <v>Over 65</v>
      </c>
      <c r="AG4913" s="3">
        <f t="shared" si="461"/>
        <v>1.6588112499999998</v>
      </c>
      <c r="AH4913" t="str">
        <f>_xlfn.IFNA(VLOOKUP(Sales_Transactions[[#This Row],[Order ID]],Returned_Items[#All],2,FALSE),"Not Returned")</f>
        <v>Not Returned</v>
      </c>
    </row>
    <row r="4914" spans="1:34" x14ac:dyDescent="0.25">
      <c r="A4914">
        <v>7783</v>
      </c>
      <c r="C4914" t="s">
        <v>2373</v>
      </c>
      <c r="D4914" s="2" t="str">
        <f>TEXT(MID(Sales_Transactions[[#This Row],[Order Date]],2,5),"d/m/yyy")</f>
        <v>12/1/2012</v>
      </c>
      <c r="E4914" s="2" t="str">
        <f>TEXT(MID(Sales_Transactions[[#This Row],[Order Date]],2,5),"d")</f>
        <v>12</v>
      </c>
      <c r="F4914" s="2" t="str">
        <f>TEXT(MID(Sales_Transactions[[#This Row],[Order Date]],2,5),"m")</f>
        <v>1</v>
      </c>
      <c r="G4914" s="2" t="str">
        <f>TEXT(MID(Sales_Transactions[[#This Row],[Order Date]],2,5),"yyy")</f>
        <v>2012</v>
      </c>
      <c r="H4914" s="2" t="str">
        <f>TEXT(MID(Sales_Transactions[[#This Row],[Order Date]],2,5),"yyy/m")</f>
        <v>2012/1</v>
      </c>
      <c r="I4914" t="s">
        <v>78</v>
      </c>
      <c r="J4914">
        <f t="shared" si="456"/>
        <v>3</v>
      </c>
      <c r="K4914" s="2">
        <v>3</v>
      </c>
      <c r="L4914" s="3">
        <v>31.35</v>
      </c>
      <c r="M4914" s="4">
        <v>0.03</v>
      </c>
      <c r="N4914" s="5" t="s">
        <v>23</v>
      </c>
      <c r="O4914" s="3">
        <v>-14.62</v>
      </c>
      <c r="P4914" s="3">
        <v>8.85</v>
      </c>
      <c r="Q4914" s="3">
        <v>5.6</v>
      </c>
      <c r="R4914" s="5" t="s">
        <v>931</v>
      </c>
      <c r="S4914" s="5" t="s">
        <v>3288</v>
      </c>
      <c r="T4914" s="5" t="str">
        <f t="shared" si="457"/>
        <v>Evan Bailliet</v>
      </c>
      <c r="U4914" t="s">
        <v>1143</v>
      </c>
      <c r="V4914" s="5" t="s">
        <v>47</v>
      </c>
      <c r="W4914" s="5" t="s">
        <v>28</v>
      </c>
      <c r="X4914" s="5" t="s">
        <v>41</v>
      </c>
      <c r="Y4914" s="5" t="s">
        <v>476</v>
      </c>
      <c r="Z4914" s="5" t="s">
        <v>43</v>
      </c>
      <c r="AA4914" s="4">
        <v>0.36</v>
      </c>
      <c r="AB4914" s="1">
        <v>40921</v>
      </c>
      <c r="AC4914" s="1">
        <v>20521</v>
      </c>
      <c r="AD4914">
        <f t="shared" si="458"/>
        <v>1</v>
      </c>
      <c r="AE4914">
        <f t="shared" ca="1" si="459"/>
        <v>68</v>
      </c>
      <c r="AF4914" t="str">
        <f t="shared" ca="1" si="460"/>
        <v>Over 65</v>
      </c>
      <c r="AG4914" s="3">
        <f t="shared" si="461"/>
        <v>4.8157816666666662</v>
      </c>
      <c r="AH4914" t="str">
        <f>_xlfn.IFNA(VLOOKUP(Sales_Transactions[[#This Row],[Order ID]],Returned_Items[#All],2,FALSE),"Not Returned")</f>
        <v>Not Returned</v>
      </c>
    </row>
    <row r="4915" spans="1:34" x14ac:dyDescent="0.25">
      <c r="A4915">
        <v>7905</v>
      </c>
      <c r="C4915" t="s">
        <v>2271</v>
      </c>
      <c r="D4915" s="2" t="str">
        <f>TEXT(MID(Sales_Transactions[[#This Row],[Order Date]],2,5),"d/m/yyy")</f>
        <v>3/6/2009</v>
      </c>
      <c r="E4915" s="2" t="str">
        <f>TEXT(MID(Sales_Transactions[[#This Row],[Order Date]],2,5),"d")</f>
        <v>3</v>
      </c>
      <c r="F4915" s="2" t="str">
        <f>TEXT(MID(Sales_Transactions[[#This Row],[Order Date]],2,5),"m")</f>
        <v>6</v>
      </c>
      <c r="G4915" s="2" t="str">
        <f>TEXT(MID(Sales_Transactions[[#This Row],[Order Date]],2,5),"yyy")</f>
        <v>2009</v>
      </c>
      <c r="H4915" s="2" t="str">
        <f>TEXT(MID(Sales_Transactions[[#This Row],[Order Date]],2,5),"yyy/m")</f>
        <v>2009/6</v>
      </c>
      <c r="I4915" t="s">
        <v>22</v>
      </c>
      <c r="J4915">
        <f t="shared" si="456"/>
        <v>2</v>
      </c>
      <c r="K4915" s="2">
        <v>46</v>
      </c>
      <c r="L4915" s="3">
        <v>11057.6</v>
      </c>
      <c r="M4915" s="4">
        <v>0.08</v>
      </c>
      <c r="N4915" s="5" t="s">
        <v>34</v>
      </c>
      <c r="O4915" s="3">
        <v>183.9</v>
      </c>
      <c r="P4915" s="3">
        <v>259.70999999999998</v>
      </c>
      <c r="Q4915" s="3">
        <v>66.67</v>
      </c>
      <c r="R4915" s="5" t="s">
        <v>1935</v>
      </c>
      <c r="S4915" s="5" t="s">
        <v>3289</v>
      </c>
      <c r="T4915" s="5" t="str">
        <f t="shared" si="457"/>
        <v>Meg Tillman</v>
      </c>
      <c r="U4915" t="s">
        <v>1143</v>
      </c>
      <c r="V4915" s="5" t="s">
        <v>27</v>
      </c>
      <c r="W4915" s="5" t="s">
        <v>57</v>
      </c>
      <c r="X4915" s="5" t="s">
        <v>107</v>
      </c>
      <c r="Y4915" s="5" t="s">
        <v>853</v>
      </c>
      <c r="Z4915" s="5" t="s">
        <v>106</v>
      </c>
      <c r="AA4915" s="4">
        <v>0.61</v>
      </c>
      <c r="AB4915" s="1">
        <v>39971</v>
      </c>
      <c r="AC4915" s="1">
        <v>20622</v>
      </c>
      <c r="AD4915">
        <f t="shared" si="458"/>
        <v>4</v>
      </c>
      <c r="AE4915">
        <f t="shared" ca="1" si="459"/>
        <v>68</v>
      </c>
      <c r="AF4915" t="str">
        <f t="shared" ca="1" si="460"/>
        <v>Over 65</v>
      </c>
      <c r="AG4915" s="3">
        <f t="shared" si="461"/>
        <v>7.0907006956521741</v>
      </c>
      <c r="AH4915" t="str">
        <f>_xlfn.IFNA(VLOOKUP(Sales_Transactions[[#This Row],[Order ID]],Returned_Items[#All],2,FALSE),"Not Returned")</f>
        <v>Not Returned</v>
      </c>
    </row>
    <row r="4916" spans="1:34" x14ac:dyDescent="0.25">
      <c r="A4916">
        <v>8064</v>
      </c>
      <c r="C4916" t="s">
        <v>3290</v>
      </c>
      <c r="D4916" s="2" t="str">
        <f>TEXT(MID(Sales_Transactions[[#This Row],[Order Date]],2,5),"d/m/yyy")</f>
        <v>12/5/2011</v>
      </c>
      <c r="E4916" s="2" t="str">
        <f>TEXT(MID(Sales_Transactions[[#This Row],[Order Date]],2,5),"d")</f>
        <v>12</v>
      </c>
      <c r="F4916" s="2" t="str">
        <f>TEXT(MID(Sales_Transactions[[#This Row],[Order Date]],2,5),"m")</f>
        <v>5</v>
      </c>
      <c r="G4916" s="2" t="str">
        <f>TEXT(MID(Sales_Transactions[[#This Row],[Order Date]],2,5),"yyy")</f>
        <v>2011</v>
      </c>
      <c r="H4916" s="2" t="str">
        <f>TEXT(MID(Sales_Transactions[[#This Row],[Order Date]],2,5),"yyy/m")</f>
        <v>2011/5</v>
      </c>
      <c r="I4916" t="s">
        <v>33</v>
      </c>
      <c r="J4916">
        <f t="shared" si="456"/>
        <v>4</v>
      </c>
      <c r="K4916" s="2">
        <v>44</v>
      </c>
      <c r="L4916" s="3">
        <v>10445.950000000001</v>
      </c>
      <c r="M4916" s="4">
        <v>7.0000000000000007E-2</v>
      </c>
      <c r="N4916" s="5" t="s">
        <v>34</v>
      </c>
      <c r="O4916" s="3">
        <v>1069.6099999999999</v>
      </c>
      <c r="P4916" s="3">
        <v>243.98</v>
      </c>
      <c r="Q4916" s="3">
        <v>62.94</v>
      </c>
      <c r="R4916" s="5" t="s">
        <v>2258</v>
      </c>
      <c r="S4916" s="5" t="s">
        <v>2890</v>
      </c>
      <c r="T4916" s="5" t="str">
        <f t="shared" si="457"/>
        <v>Gary McGarr</v>
      </c>
      <c r="U4916" t="s">
        <v>1143</v>
      </c>
      <c r="V4916" s="5" t="s">
        <v>74</v>
      </c>
      <c r="W4916" s="5" t="s">
        <v>57</v>
      </c>
      <c r="X4916" s="5" t="s">
        <v>154</v>
      </c>
      <c r="Y4916" s="5" t="s">
        <v>3053</v>
      </c>
      <c r="Z4916" s="5" t="s">
        <v>40</v>
      </c>
      <c r="AA4916" s="4">
        <v>0.56999999999999995</v>
      </c>
      <c r="AB4916" s="1">
        <v>40676</v>
      </c>
      <c r="AC4916" s="1">
        <v>20689</v>
      </c>
      <c r="AD4916">
        <f t="shared" si="458"/>
        <v>1</v>
      </c>
      <c r="AE4916">
        <f t="shared" ca="1" si="459"/>
        <v>67</v>
      </c>
      <c r="AF4916" t="str">
        <f t="shared" ca="1" si="460"/>
        <v>Over 65</v>
      </c>
      <c r="AG4916" s="3">
        <f t="shared" si="461"/>
        <v>6.9715730454545453</v>
      </c>
      <c r="AH4916" t="str">
        <f>_xlfn.IFNA(VLOOKUP(Sales_Transactions[[#This Row],[Order ID]],Returned_Items[#All],2,FALSE),"Not Returned")</f>
        <v>Not Returned</v>
      </c>
    </row>
    <row r="4917" spans="1:34" x14ac:dyDescent="0.25">
      <c r="A4917">
        <v>8130</v>
      </c>
      <c r="C4917" t="s">
        <v>684</v>
      </c>
      <c r="D4917" s="2" t="str">
        <f>TEXT(MID(Sales_Transactions[[#This Row],[Order Date]],2,5),"d/m/yyy")</f>
        <v>13/5/2012</v>
      </c>
      <c r="E4917" s="2" t="str">
        <f>TEXT(MID(Sales_Transactions[[#This Row],[Order Date]],2,5),"d")</f>
        <v>13</v>
      </c>
      <c r="F4917" s="2" t="str">
        <f>TEXT(MID(Sales_Transactions[[#This Row],[Order Date]],2,5),"m")</f>
        <v>5</v>
      </c>
      <c r="G4917" s="2" t="str">
        <f>TEXT(MID(Sales_Transactions[[#This Row],[Order Date]],2,5),"yyy")</f>
        <v>2012</v>
      </c>
      <c r="H4917" s="2" t="str">
        <f>TEXT(MID(Sales_Transactions[[#This Row],[Order Date]],2,5),"yyy/m")</f>
        <v>2012/5</v>
      </c>
      <c r="I4917" t="s">
        <v>101</v>
      </c>
      <c r="J4917">
        <f t="shared" si="456"/>
        <v>1</v>
      </c>
      <c r="K4917" s="2">
        <v>15</v>
      </c>
      <c r="L4917" s="3">
        <v>66.33</v>
      </c>
      <c r="M4917" s="4">
        <v>0.03</v>
      </c>
      <c r="N4917" s="5" t="s">
        <v>23</v>
      </c>
      <c r="O4917" s="3">
        <v>-47.23</v>
      </c>
      <c r="P4917" s="3">
        <v>4.13</v>
      </c>
      <c r="Q4917" s="3">
        <v>5.04</v>
      </c>
      <c r="R4917" s="5" t="s">
        <v>2069</v>
      </c>
      <c r="S4917" s="5" t="s">
        <v>3291</v>
      </c>
      <c r="T4917" s="5" t="str">
        <f t="shared" si="457"/>
        <v>Russell D'Ascenzo</v>
      </c>
      <c r="U4917" t="s">
        <v>1143</v>
      </c>
      <c r="V4917" s="5" t="s">
        <v>37</v>
      </c>
      <c r="W4917" s="5" t="s">
        <v>28</v>
      </c>
      <c r="X4917" s="5" t="s">
        <v>41</v>
      </c>
      <c r="Y4917" s="5" t="s">
        <v>715</v>
      </c>
      <c r="Z4917" s="5" t="s">
        <v>43</v>
      </c>
      <c r="AA4917" s="4">
        <v>0.38</v>
      </c>
      <c r="AB4917" s="1">
        <v>41044</v>
      </c>
      <c r="AC4917" s="1">
        <v>20647</v>
      </c>
      <c r="AD4917">
        <f t="shared" si="458"/>
        <v>2</v>
      </c>
      <c r="AE4917">
        <f t="shared" ca="1" si="459"/>
        <v>68</v>
      </c>
      <c r="AF4917" t="str">
        <f t="shared" ca="1" si="460"/>
        <v>Over 65</v>
      </c>
      <c r="AG4917" s="3">
        <f t="shared" si="461"/>
        <v>0.61125073333333335</v>
      </c>
      <c r="AH4917" t="str">
        <f>_xlfn.IFNA(VLOOKUP(Sales_Transactions[[#This Row],[Order ID]],Returned_Items[#All],2,FALSE),"Not Returned")</f>
        <v>Not Returned</v>
      </c>
    </row>
    <row r="4918" spans="1:34" x14ac:dyDescent="0.25">
      <c r="A4918">
        <v>8294</v>
      </c>
      <c r="C4918" t="s">
        <v>3292</v>
      </c>
      <c r="D4918" s="2" t="str">
        <f>TEXT(MID(Sales_Transactions[[#This Row],[Order Date]],2,5),"d/m/yyy")</f>
        <v>20/6/2012</v>
      </c>
      <c r="E4918" s="2" t="str">
        <f>TEXT(MID(Sales_Transactions[[#This Row],[Order Date]],2,5),"d")</f>
        <v>20</v>
      </c>
      <c r="F4918" s="2" t="str">
        <f>TEXT(MID(Sales_Transactions[[#This Row],[Order Date]],2,5),"m")</f>
        <v>6</v>
      </c>
      <c r="G4918" s="2" t="str">
        <f>TEXT(MID(Sales_Transactions[[#This Row],[Order Date]],2,5),"yyy")</f>
        <v>2012</v>
      </c>
      <c r="H4918" s="2" t="str">
        <f>TEXT(MID(Sales_Transactions[[#This Row],[Order Date]],2,5),"yyy/m")</f>
        <v>2012/6</v>
      </c>
      <c r="I4918" t="s">
        <v>78</v>
      </c>
      <c r="J4918">
        <f t="shared" si="456"/>
        <v>3</v>
      </c>
      <c r="K4918" s="2">
        <v>28</v>
      </c>
      <c r="L4918" s="3">
        <v>197.57400000000001</v>
      </c>
      <c r="M4918" s="4">
        <v>0.05</v>
      </c>
      <c r="N4918" s="5" t="s">
        <v>23</v>
      </c>
      <c r="O4918" s="3">
        <v>-90.84</v>
      </c>
      <c r="P4918" s="3">
        <v>7.99</v>
      </c>
      <c r="Q4918" s="3">
        <v>5.03</v>
      </c>
      <c r="R4918" s="5" t="s">
        <v>2258</v>
      </c>
      <c r="S4918" s="5" t="s">
        <v>2247</v>
      </c>
      <c r="T4918" s="5" t="str">
        <f t="shared" si="457"/>
        <v>Gary Hwang</v>
      </c>
      <c r="U4918" t="s">
        <v>1143</v>
      </c>
      <c r="V4918" s="5" t="s">
        <v>74</v>
      </c>
      <c r="W4918" s="5" t="s">
        <v>48</v>
      </c>
      <c r="X4918" s="5" t="s">
        <v>49</v>
      </c>
      <c r="Y4918" s="5" t="s">
        <v>204</v>
      </c>
      <c r="Z4918" s="5" t="s">
        <v>56</v>
      </c>
      <c r="AA4918" s="4">
        <v>0.6</v>
      </c>
      <c r="AB4918" s="1">
        <v>41081</v>
      </c>
      <c r="AC4918" s="1">
        <v>20650</v>
      </c>
      <c r="AD4918">
        <f t="shared" si="458"/>
        <v>1</v>
      </c>
      <c r="AE4918">
        <f t="shared" ca="1" si="459"/>
        <v>68</v>
      </c>
      <c r="AF4918" t="str">
        <f t="shared" ca="1" si="460"/>
        <v>Over 65</v>
      </c>
      <c r="AG4918" s="3">
        <f t="shared" si="461"/>
        <v>0.46485732142857145</v>
      </c>
      <c r="AH4918" t="str">
        <f>_xlfn.IFNA(VLOOKUP(Sales_Transactions[[#This Row],[Order ID]],Returned_Items[#All],2,FALSE),"Not Returned")</f>
        <v>Not Returned</v>
      </c>
    </row>
    <row r="4919" spans="1:34" x14ac:dyDescent="0.25">
      <c r="A4919">
        <v>8384</v>
      </c>
      <c r="C4919" t="s">
        <v>1056</v>
      </c>
      <c r="D4919" s="2" t="str">
        <f>TEXT(MID(Sales_Transactions[[#This Row],[Order Date]],2,5),"d/m/yyy")</f>
        <v>5/5/2010</v>
      </c>
      <c r="E4919" s="2" t="str">
        <f>TEXT(MID(Sales_Transactions[[#This Row],[Order Date]],2,5),"d")</f>
        <v>5</v>
      </c>
      <c r="F4919" s="2" t="str">
        <f>TEXT(MID(Sales_Transactions[[#This Row],[Order Date]],2,5),"m")</f>
        <v>5</v>
      </c>
      <c r="G4919" s="2" t="str">
        <f>TEXT(MID(Sales_Transactions[[#This Row],[Order Date]],2,5),"yyy")</f>
        <v>2010</v>
      </c>
      <c r="H4919" s="2" t="str">
        <f>TEXT(MID(Sales_Transactions[[#This Row],[Order Date]],2,5),"yyy/m")</f>
        <v>2010/5</v>
      </c>
      <c r="I4919" t="s">
        <v>33</v>
      </c>
      <c r="J4919">
        <f t="shared" si="456"/>
        <v>4</v>
      </c>
      <c r="K4919" s="2">
        <v>37</v>
      </c>
      <c r="L4919" s="3">
        <v>4935.72</v>
      </c>
      <c r="M4919" s="4">
        <v>7.0000000000000007E-2</v>
      </c>
      <c r="N4919" s="5" t="s">
        <v>34</v>
      </c>
      <c r="O4919" s="3">
        <v>-698.09</v>
      </c>
      <c r="P4919" s="3">
        <v>140.97999999999999</v>
      </c>
      <c r="Q4919" s="3">
        <v>36.090000000000003</v>
      </c>
      <c r="R4919" s="5" t="s">
        <v>1935</v>
      </c>
      <c r="S4919" s="5" t="s">
        <v>3289</v>
      </c>
      <c r="T4919" s="5" t="str">
        <f t="shared" si="457"/>
        <v>Meg Tillman</v>
      </c>
      <c r="U4919" t="s">
        <v>1143</v>
      </c>
      <c r="V4919" s="5" t="s">
        <v>27</v>
      </c>
      <c r="W4919" s="5" t="s">
        <v>57</v>
      </c>
      <c r="X4919" s="5" t="s">
        <v>104</v>
      </c>
      <c r="Y4919" s="5" t="s">
        <v>565</v>
      </c>
      <c r="Z4919" s="5" t="s">
        <v>106</v>
      </c>
      <c r="AA4919" s="4">
        <v>0.77</v>
      </c>
      <c r="AB4919" s="1">
        <v>40304</v>
      </c>
      <c r="AC4919" s="1">
        <v>20718</v>
      </c>
      <c r="AD4919">
        <f t="shared" si="458"/>
        <v>1</v>
      </c>
      <c r="AE4919">
        <f t="shared" ca="1" si="459"/>
        <v>67</v>
      </c>
      <c r="AF4919" t="str">
        <f t="shared" ca="1" si="460"/>
        <v>Over 65</v>
      </c>
      <c r="AG4919" s="3">
        <f t="shared" si="461"/>
        <v>4.7830084864864864</v>
      </c>
      <c r="AH4919" t="str">
        <f>_xlfn.IFNA(VLOOKUP(Sales_Transactions[[#This Row],[Order ID]],Returned_Items[#All],2,FALSE),"Not Returned")</f>
        <v>Not Returned</v>
      </c>
    </row>
    <row r="4920" spans="1:34" x14ac:dyDescent="0.25">
      <c r="A4920">
        <v>8580</v>
      </c>
      <c r="C4920" t="s">
        <v>2952</v>
      </c>
      <c r="D4920" s="2" t="str">
        <f>TEXT(MID(Sales_Transactions[[#This Row],[Order Date]],2,5),"d/m/yyy")</f>
        <v>22/3/2011</v>
      </c>
      <c r="E4920" s="2" t="str">
        <f>TEXT(MID(Sales_Transactions[[#This Row],[Order Date]],2,5),"d")</f>
        <v>22</v>
      </c>
      <c r="F4920" s="2" t="str">
        <f>TEXT(MID(Sales_Transactions[[#This Row],[Order Date]],2,5),"m")</f>
        <v>3</v>
      </c>
      <c r="G4920" s="2" t="str">
        <f>TEXT(MID(Sales_Transactions[[#This Row],[Order Date]],2,5),"yyy")</f>
        <v>2011</v>
      </c>
      <c r="H4920" s="2" t="str">
        <f>TEXT(MID(Sales_Transactions[[#This Row],[Order Date]],2,5),"yyy/m")</f>
        <v>2011/3</v>
      </c>
      <c r="I4920" t="s">
        <v>33</v>
      </c>
      <c r="J4920">
        <f t="shared" si="456"/>
        <v>4</v>
      </c>
      <c r="K4920" s="2">
        <v>12</v>
      </c>
      <c r="L4920" s="3">
        <v>151.49</v>
      </c>
      <c r="M4920" s="4">
        <v>0</v>
      </c>
      <c r="N4920" s="5" t="s">
        <v>23</v>
      </c>
      <c r="O4920" s="3">
        <v>-3.95</v>
      </c>
      <c r="P4920" s="3">
        <v>11.58</v>
      </c>
      <c r="Q4920" s="3">
        <v>6.97</v>
      </c>
      <c r="R4920" s="5" t="s">
        <v>1993</v>
      </c>
      <c r="S4920" s="5" t="s">
        <v>1994</v>
      </c>
      <c r="T4920" s="5" t="str">
        <f t="shared" si="457"/>
        <v>Joseph Airdo</v>
      </c>
      <c r="U4920" t="s">
        <v>1143</v>
      </c>
      <c r="V4920" s="5" t="s">
        <v>37</v>
      </c>
      <c r="W4920" s="5" t="s">
        <v>28</v>
      </c>
      <c r="X4920" s="5" t="s">
        <v>98</v>
      </c>
      <c r="Y4920" s="5" t="s">
        <v>486</v>
      </c>
      <c r="Z4920" s="5" t="s">
        <v>43</v>
      </c>
      <c r="AA4920" s="4">
        <v>0.35</v>
      </c>
      <c r="AB4920" s="1">
        <v>40624</v>
      </c>
      <c r="AC4920" s="1">
        <v>20488</v>
      </c>
      <c r="AD4920">
        <f t="shared" si="458"/>
        <v>0</v>
      </c>
      <c r="AE4920">
        <f t="shared" ca="1" si="459"/>
        <v>68</v>
      </c>
      <c r="AF4920" t="str">
        <f t="shared" ca="1" si="460"/>
        <v>Over 65</v>
      </c>
      <c r="AG4920" s="3">
        <f t="shared" si="461"/>
        <v>1.5458333333333334</v>
      </c>
      <c r="AH4920" t="str">
        <f>_xlfn.IFNA(VLOOKUP(Sales_Transactions[[#This Row],[Order ID]],Returned_Items[#All],2,FALSE),"Not Returned")</f>
        <v>Not Returned</v>
      </c>
    </row>
    <row r="4921" spans="1:34" x14ac:dyDescent="0.25">
      <c r="A4921">
        <v>8580</v>
      </c>
      <c r="C4921" t="s">
        <v>2952</v>
      </c>
      <c r="D4921" s="2" t="str">
        <f>TEXT(MID(Sales_Transactions[[#This Row],[Order Date]],2,5),"d/m/yyy")</f>
        <v>22/3/2011</v>
      </c>
      <c r="E4921" s="2" t="str">
        <f>TEXT(MID(Sales_Transactions[[#This Row],[Order Date]],2,5),"d")</f>
        <v>22</v>
      </c>
      <c r="F4921" s="2" t="str">
        <f>TEXT(MID(Sales_Transactions[[#This Row],[Order Date]],2,5),"m")</f>
        <v>3</v>
      </c>
      <c r="G4921" s="2" t="str">
        <f>TEXT(MID(Sales_Transactions[[#This Row],[Order Date]],2,5),"yyy")</f>
        <v>2011</v>
      </c>
      <c r="H4921" s="2" t="str">
        <f>TEXT(MID(Sales_Transactions[[#This Row],[Order Date]],2,5),"yyy/m")</f>
        <v>2011/3</v>
      </c>
      <c r="I4921" t="s">
        <v>33</v>
      </c>
      <c r="J4921">
        <f t="shared" si="456"/>
        <v>4</v>
      </c>
      <c r="K4921" s="2">
        <v>37</v>
      </c>
      <c r="L4921" s="3">
        <v>308.22000000000003</v>
      </c>
      <c r="M4921" s="4">
        <v>0</v>
      </c>
      <c r="N4921" s="5" t="s">
        <v>23</v>
      </c>
      <c r="O4921" s="3">
        <v>-215.57</v>
      </c>
      <c r="P4921" s="3">
        <v>7.77</v>
      </c>
      <c r="Q4921" s="3">
        <v>9.23</v>
      </c>
      <c r="R4921" s="5" t="s">
        <v>1993</v>
      </c>
      <c r="S4921" s="5" t="s">
        <v>1994</v>
      </c>
      <c r="T4921" s="5" t="str">
        <f t="shared" si="457"/>
        <v>Joseph Airdo</v>
      </c>
      <c r="U4921" t="s">
        <v>1143</v>
      </c>
      <c r="V4921" s="5" t="s">
        <v>37</v>
      </c>
      <c r="W4921" s="5" t="s">
        <v>28</v>
      </c>
      <c r="X4921" s="5" t="s">
        <v>38</v>
      </c>
      <c r="Y4921" s="5" t="s">
        <v>2486</v>
      </c>
      <c r="Z4921" s="5" t="s">
        <v>43</v>
      </c>
      <c r="AA4921" s="4">
        <v>0.57999999999999996</v>
      </c>
      <c r="AB4921" s="1">
        <v>40625</v>
      </c>
      <c r="AC4921" s="1">
        <v>22773</v>
      </c>
      <c r="AD4921">
        <f t="shared" si="458"/>
        <v>1</v>
      </c>
      <c r="AE4921">
        <f t="shared" ca="1" si="459"/>
        <v>62</v>
      </c>
      <c r="AF4921" t="str">
        <f t="shared" ca="1" si="460"/>
        <v>18-64</v>
      </c>
      <c r="AG4921" s="3">
        <f t="shared" si="461"/>
        <v>0.45945945945945948</v>
      </c>
      <c r="AH4921" t="str">
        <f>_xlfn.IFNA(VLOOKUP(Sales_Transactions[[#This Row],[Order ID]],Returned_Items[#All],2,FALSE),"Not Returned")</f>
        <v>Not Returned</v>
      </c>
    </row>
    <row r="4922" spans="1:34" x14ac:dyDescent="0.25">
      <c r="A4922">
        <v>8646</v>
      </c>
      <c r="C4922" t="s">
        <v>2465</v>
      </c>
      <c r="D4922" s="2" t="str">
        <f>TEXT(MID(Sales_Transactions[[#This Row],[Order Date]],2,5),"d/m/yyy")</f>
        <v>9/4/2009</v>
      </c>
      <c r="E4922" s="2" t="str">
        <f>TEXT(MID(Sales_Transactions[[#This Row],[Order Date]],2,5),"d")</f>
        <v>9</v>
      </c>
      <c r="F4922" s="2" t="str">
        <f>TEXT(MID(Sales_Transactions[[#This Row],[Order Date]],2,5),"m")</f>
        <v>4</v>
      </c>
      <c r="G4922" s="2" t="str">
        <f>TEXT(MID(Sales_Transactions[[#This Row],[Order Date]],2,5),"yyy")</f>
        <v>2009</v>
      </c>
      <c r="H4922" s="2" t="str">
        <f>TEXT(MID(Sales_Transactions[[#This Row],[Order Date]],2,5),"yyy/m")</f>
        <v>2009/4</v>
      </c>
      <c r="I4922" t="s">
        <v>33</v>
      </c>
      <c r="J4922">
        <f t="shared" si="456"/>
        <v>4</v>
      </c>
      <c r="K4922" s="2">
        <v>8</v>
      </c>
      <c r="L4922" s="3">
        <v>85.85</v>
      </c>
      <c r="M4922" s="4">
        <v>0.03</v>
      </c>
      <c r="N4922" s="5" t="s">
        <v>23</v>
      </c>
      <c r="O4922" s="3">
        <v>-327.64999999999998</v>
      </c>
      <c r="P4922" s="3">
        <v>4.4800000000000004</v>
      </c>
      <c r="Q4922" s="3">
        <v>49</v>
      </c>
      <c r="R4922" s="5" t="s">
        <v>1375</v>
      </c>
      <c r="S4922" s="5" t="s">
        <v>1843</v>
      </c>
      <c r="T4922" s="5" t="str">
        <f t="shared" si="457"/>
        <v>Emily Ducich</v>
      </c>
      <c r="U4922" t="s">
        <v>1143</v>
      </c>
      <c r="V4922" s="5" t="s">
        <v>37</v>
      </c>
      <c r="W4922" s="5" t="s">
        <v>28</v>
      </c>
      <c r="X4922" s="5" t="s">
        <v>38</v>
      </c>
      <c r="Y4922" s="5" t="s">
        <v>182</v>
      </c>
      <c r="Z4922" s="5" t="s">
        <v>31</v>
      </c>
      <c r="AA4922" s="4">
        <v>0.6</v>
      </c>
      <c r="AB4922" s="1">
        <v>39914</v>
      </c>
      <c r="AC4922" s="1">
        <v>22507</v>
      </c>
      <c r="AD4922">
        <f t="shared" si="458"/>
        <v>2</v>
      </c>
      <c r="AE4922">
        <f t="shared" ca="1" si="459"/>
        <v>62</v>
      </c>
      <c r="AF4922" t="str">
        <f t="shared" ca="1" si="460"/>
        <v>18-64</v>
      </c>
      <c r="AG4922" s="3">
        <f t="shared" si="461"/>
        <v>6.6848320000000001</v>
      </c>
      <c r="AH4922" t="str">
        <f>_xlfn.IFNA(VLOOKUP(Sales_Transactions[[#This Row],[Order ID]],Returned_Items[#All],2,FALSE),"Not Returned")</f>
        <v>Not Returned</v>
      </c>
    </row>
    <row r="4923" spans="1:34" x14ac:dyDescent="0.25">
      <c r="A4923">
        <v>8646</v>
      </c>
      <c r="C4923" t="s">
        <v>2465</v>
      </c>
      <c r="D4923" s="2" t="str">
        <f>TEXT(MID(Sales_Transactions[[#This Row],[Order Date]],2,5),"d/m/yyy")</f>
        <v>9/4/2009</v>
      </c>
      <c r="E4923" s="2" t="str">
        <f>TEXT(MID(Sales_Transactions[[#This Row],[Order Date]],2,5),"d")</f>
        <v>9</v>
      </c>
      <c r="F4923" s="2" t="str">
        <f>TEXT(MID(Sales_Transactions[[#This Row],[Order Date]],2,5),"m")</f>
        <v>4</v>
      </c>
      <c r="G4923" s="2" t="str">
        <f>TEXT(MID(Sales_Transactions[[#This Row],[Order Date]],2,5),"yyy")</f>
        <v>2009</v>
      </c>
      <c r="H4923" s="2" t="str">
        <f>TEXT(MID(Sales_Transactions[[#This Row],[Order Date]],2,5),"yyy/m")</f>
        <v>2009/4</v>
      </c>
      <c r="I4923" t="s">
        <v>33</v>
      </c>
      <c r="J4923">
        <f t="shared" si="456"/>
        <v>4</v>
      </c>
      <c r="K4923" s="2">
        <v>41</v>
      </c>
      <c r="L4923" s="3">
        <v>14377.78</v>
      </c>
      <c r="M4923" s="4">
        <v>0.06</v>
      </c>
      <c r="N4923" s="5" t="s">
        <v>34</v>
      </c>
      <c r="O4923" s="3">
        <v>4161.9799999999996</v>
      </c>
      <c r="P4923" s="3">
        <v>350.99</v>
      </c>
      <c r="Q4923" s="3">
        <v>39</v>
      </c>
      <c r="R4923" s="5" t="s">
        <v>1375</v>
      </c>
      <c r="S4923" s="5" t="s">
        <v>1843</v>
      </c>
      <c r="T4923" s="5" t="str">
        <f t="shared" si="457"/>
        <v>Emily Ducich</v>
      </c>
      <c r="U4923" t="s">
        <v>1143</v>
      </c>
      <c r="V4923" s="5" t="s">
        <v>37</v>
      </c>
      <c r="W4923" s="5" t="s">
        <v>57</v>
      </c>
      <c r="X4923" s="5" t="s">
        <v>154</v>
      </c>
      <c r="Y4923" s="5" t="s">
        <v>2866</v>
      </c>
      <c r="Z4923" s="5" t="s">
        <v>40</v>
      </c>
      <c r="AA4923" s="4">
        <v>0.55000000000000004</v>
      </c>
      <c r="AB4923" s="1">
        <v>39914</v>
      </c>
      <c r="AC4923" s="1">
        <v>22611</v>
      </c>
      <c r="AD4923">
        <f t="shared" si="458"/>
        <v>2</v>
      </c>
      <c r="AE4923">
        <f t="shared" ca="1" si="459"/>
        <v>62</v>
      </c>
      <c r="AF4923" t="str">
        <f t="shared" ca="1" si="460"/>
        <v>18-64</v>
      </c>
      <c r="AG4923" s="3">
        <f t="shared" si="461"/>
        <v>9.5068147804878045</v>
      </c>
      <c r="AH4923" t="str">
        <f>_xlfn.IFNA(VLOOKUP(Sales_Transactions[[#This Row],[Order ID]],Returned_Items[#All],2,FALSE),"Not Returned")</f>
        <v>Not Returned</v>
      </c>
    </row>
    <row r="4924" spans="1:34" hidden="1" x14ac:dyDescent="0.25">
      <c r="A4924">
        <v>8646</v>
      </c>
      <c r="C4924" t="s">
        <v>2465</v>
      </c>
      <c r="D4924" s="2" t="str">
        <f>TEXT(MID(Sales_Transactions[[#This Row],[Order Date]],2,5),"d/m/yyy")</f>
        <v>9/4/2009</v>
      </c>
      <c r="E4924" s="2" t="str">
        <f>TEXT(MID(Sales_Transactions[[#This Row],[Order Date]],2,5),"d")</f>
        <v>9</v>
      </c>
      <c r="F4924" s="2" t="str">
        <f>TEXT(MID(Sales_Transactions[[#This Row],[Order Date]],2,5),"m")</f>
        <v>4</v>
      </c>
      <c r="G4924" s="2" t="str">
        <f>TEXT(MID(Sales_Transactions[[#This Row],[Order Date]],2,5),"yyy")</f>
        <v>2009</v>
      </c>
      <c r="H4924" s="2" t="str">
        <f>TEXT(MID(Sales_Transactions[[#This Row],[Order Date]],2,5),"yyy/m")</f>
        <v>2009/4</v>
      </c>
      <c r="I4924" t="s">
        <v>33</v>
      </c>
      <c r="J4924">
        <f t="shared" si="456"/>
        <v>4</v>
      </c>
      <c r="K4924" s="2">
        <v>26</v>
      </c>
      <c r="L4924">
        <v>994.27</v>
      </c>
      <c r="M4924">
        <v>0.09</v>
      </c>
      <c r="N4924" t="s">
        <v>279</v>
      </c>
      <c r="O4924">
        <v>-127.11</v>
      </c>
      <c r="P4924">
        <v>40.98</v>
      </c>
      <c r="Q4924">
        <v>6.5</v>
      </c>
      <c r="R4924" t="s">
        <v>1375</v>
      </c>
      <c r="S4924" t="s">
        <v>1843</v>
      </c>
      <c r="T4924" t="str">
        <f t="shared" si="457"/>
        <v>Emily Ducich</v>
      </c>
      <c r="U4924" t="s">
        <v>1143</v>
      </c>
      <c r="V4924" t="s">
        <v>37</v>
      </c>
      <c r="W4924" t="s">
        <v>48</v>
      </c>
      <c r="X4924" t="s">
        <v>87</v>
      </c>
      <c r="Y4924" t="s">
        <v>1983</v>
      </c>
      <c r="Z4924" t="s">
        <v>43</v>
      </c>
      <c r="AA4924">
        <v>0.74</v>
      </c>
      <c r="AB4924" s="1">
        <v>39914</v>
      </c>
      <c r="AC4924" s="1">
        <v>22570</v>
      </c>
      <c r="AD4924">
        <f t="shared" si="458"/>
        <v>2</v>
      </c>
      <c r="AE4924">
        <f t="shared" ca="1" si="459"/>
        <v>62</v>
      </c>
      <c r="AF4924" t="str">
        <f t="shared" ca="1" si="460"/>
        <v>18-64</v>
      </c>
      <c r="AG4924">
        <f t="shared" si="461"/>
        <v>1.8247353076923076</v>
      </c>
      <c r="AH4924" t="str">
        <f>_xlfn.IFNA(VLOOKUP(Sales_Transactions[[#This Row],[Order ID]],Returned_Items[#All],2,FALSE),"Not Returned")</f>
        <v>Not Returned</v>
      </c>
    </row>
    <row r="4925" spans="1:34" hidden="1" x14ac:dyDescent="0.25">
      <c r="A4925">
        <v>8646</v>
      </c>
      <c r="C4925" t="s">
        <v>2465</v>
      </c>
      <c r="D4925" s="2" t="str">
        <f>TEXT(MID(Sales_Transactions[[#This Row],[Order Date]],2,5),"d/m/yyy")</f>
        <v>9/4/2009</v>
      </c>
      <c r="E4925" s="2" t="str">
        <f>TEXT(MID(Sales_Transactions[[#This Row],[Order Date]],2,5),"d")</f>
        <v>9</v>
      </c>
      <c r="F4925" s="2" t="str">
        <f>TEXT(MID(Sales_Transactions[[#This Row],[Order Date]],2,5),"m")</f>
        <v>4</v>
      </c>
      <c r="G4925" s="2" t="str">
        <f>TEXT(MID(Sales_Transactions[[#This Row],[Order Date]],2,5),"yyy")</f>
        <v>2009</v>
      </c>
      <c r="H4925" s="2" t="str">
        <f>TEXT(MID(Sales_Transactions[[#This Row],[Order Date]],2,5),"yyy/m")</f>
        <v>2009/4</v>
      </c>
      <c r="I4925" t="s">
        <v>33</v>
      </c>
      <c r="J4925">
        <f t="shared" si="456"/>
        <v>4</v>
      </c>
      <c r="K4925" s="2">
        <v>29</v>
      </c>
      <c r="L4925">
        <v>9558.65</v>
      </c>
      <c r="M4925">
        <v>0.09</v>
      </c>
      <c r="N4925" t="s">
        <v>34</v>
      </c>
      <c r="O4925">
        <v>2154.0700000000002</v>
      </c>
      <c r="P4925">
        <v>349.45</v>
      </c>
      <c r="Q4925">
        <v>60</v>
      </c>
      <c r="R4925" t="s">
        <v>1375</v>
      </c>
      <c r="S4925" t="s">
        <v>1843</v>
      </c>
      <c r="T4925" t="str">
        <f t="shared" si="457"/>
        <v>Emily Ducich</v>
      </c>
      <c r="U4925" t="s">
        <v>1143</v>
      </c>
      <c r="V4925" t="s">
        <v>37</v>
      </c>
      <c r="W4925" t="s">
        <v>57</v>
      </c>
      <c r="X4925" t="s">
        <v>107</v>
      </c>
      <c r="Y4925" t="s">
        <v>497</v>
      </c>
      <c r="Z4925" t="s">
        <v>40</v>
      </c>
      <c r="AA4925"/>
      <c r="AB4925" s="1">
        <v>39913</v>
      </c>
      <c r="AC4925" s="1">
        <v>22196</v>
      </c>
      <c r="AD4925">
        <f t="shared" si="458"/>
        <v>1</v>
      </c>
      <c r="AE4925">
        <f t="shared" ca="1" si="459"/>
        <v>63</v>
      </c>
      <c r="AF4925" t="str">
        <f t="shared" ca="1" si="460"/>
        <v>18-64</v>
      </c>
      <c r="AG4925">
        <f t="shared" si="461"/>
        <v>14.108120517241378</v>
      </c>
      <c r="AH4925" t="str">
        <f>_xlfn.IFNA(VLOOKUP(Sales_Transactions[[#This Row],[Order ID]],Returned_Items[#All],2,FALSE),"Not Returned")</f>
        <v>Not Returned</v>
      </c>
    </row>
    <row r="4926" spans="1:34" x14ac:dyDescent="0.25">
      <c r="A4926">
        <v>8993</v>
      </c>
      <c r="C4926" t="s">
        <v>177</v>
      </c>
      <c r="D4926" s="2" t="str">
        <f>TEXT(MID(Sales_Transactions[[#This Row],[Order Date]],2,5),"d/m/yyy")</f>
        <v>28/5/2011</v>
      </c>
      <c r="E4926" s="2" t="str">
        <f>TEXT(MID(Sales_Transactions[[#This Row],[Order Date]],2,5),"d")</f>
        <v>28</v>
      </c>
      <c r="F4926" s="2" t="str">
        <f>TEXT(MID(Sales_Transactions[[#This Row],[Order Date]],2,5),"m")</f>
        <v>5</v>
      </c>
      <c r="G4926" s="2" t="str">
        <f>TEXT(MID(Sales_Transactions[[#This Row],[Order Date]],2,5),"yyy")</f>
        <v>2011</v>
      </c>
      <c r="H4926" s="2" t="str">
        <f>TEXT(MID(Sales_Transactions[[#This Row],[Order Date]],2,5),"yyy/m")</f>
        <v>2011/5</v>
      </c>
      <c r="I4926" t="s">
        <v>78</v>
      </c>
      <c r="J4926">
        <f t="shared" si="456"/>
        <v>3</v>
      </c>
      <c r="K4926" s="2">
        <v>41</v>
      </c>
      <c r="L4926" s="3">
        <v>172.15</v>
      </c>
      <c r="M4926" s="4">
        <v>0.02</v>
      </c>
      <c r="N4926" s="5" t="s">
        <v>67</v>
      </c>
      <c r="O4926" s="3">
        <v>86.78</v>
      </c>
      <c r="P4926" s="3">
        <v>3.69</v>
      </c>
      <c r="Q4926" s="3">
        <v>0.5</v>
      </c>
      <c r="R4926" s="5" t="s">
        <v>1419</v>
      </c>
      <c r="S4926" s="5" t="s">
        <v>3003</v>
      </c>
      <c r="T4926" s="5" t="str">
        <f t="shared" si="457"/>
        <v>Stewart Visinsky</v>
      </c>
      <c r="U4926" t="s">
        <v>1143</v>
      </c>
      <c r="V4926" s="5" t="s">
        <v>47</v>
      </c>
      <c r="W4926" s="5" t="s">
        <v>28</v>
      </c>
      <c r="X4926" s="5" t="s">
        <v>115</v>
      </c>
      <c r="Y4926" s="5" t="s">
        <v>116</v>
      </c>
      <c r="Z4926" s="5" t="s">
        <v>43</v>
      </c>
      <c r="AA4926" s="4">
        <v>0.38</v>
      </c>
      <c r="AB4926" s="1">
        <v>40693</v>
      </c>
      <c r="AC4926" s="1">
        <v>22087</v>
      </c>
      <c r="AD4926">
        <f t="shared" si="458"/>
        <v>2</v>
      </c>
      <c r="AE4926">
        <f t="shared" ca="1" si="459"/>
        <v>64</v>
      </c>
      <c r="AF4926" t="str">
        <f t="shared" ca="1" si="460"/>
        <v>18-64</v>
      </c>
      <c r="AG4926" s="3">
        <f t="shared" si="461"/>
        <v>0.1021771219512195</v>
      </c>
      <c r="AH4926" t="str">
        <f>_xlfn.IFNA(VLOOKUP(Sales_Transactions[[#This Row],[Order ID]],Returned_Items[#All],2,FALSE),"Not Returned")</f>
        <v>Not Returned</v>
      </c>
    </row>
    <row r="4927" spans="1:34" x14ac:dyDescent="0.25">
      <c r="A4927">
        <v>8996</v>
      </c>
      <c r="C4927" t="s">
        <v>700</v>
      </c>
      <c r="D4927" s="2" t="str">
        <f>TEXT(MID(Sales_Transactions[[#This Row],[Order Date]],2,5),"d/m/yyy")</f>
        <v>2/6/2011</v>
      </c>
      <c r="E4927" s="2" t="str">
        <f>TEXT(MID(Sales_Transactions[[#This Row],[Order Date]],2,5),"d")</f>
        <v>2</v>
      </c>
      <c r="F4927" s="2" t="str">
        <f>TEXT(MID(Sales_Transactions[[#This Row],[Order Date]],2,5),"m")</f>
        <v>6</v>
      </c>
      <c r="G4927" s="2" t="str">
        <f>TEXT(MID(Sales_Transactions[[#This Row],[Order Date]],2,5),"yyy")</f>
        <v>2011</v>
      </c>
      <c r="H4927" s="2" t="str">
        <f>TEXT(MID(Sales_Transactions[[#This Row],[Order Date]],2,5),"yyy/m")</f>
        <v>2011/6</v>
      </c>
      <c r="I4927" t="s">
        <v>22</v>
      </c>
      <c r="J4927">
        <f t="shared" si="456"/>
        <v>2</v>
      </c>
      <c r="K4927" s="2">
        <v>13</v>
      </c>
      <c r="L4927" s="3">
        <v>772.26750000000004</v>
      </c>
      <c r="M4927" s="4">
        <v>0.02</v>
      </c>
      <c r="N4927" s="5" t="s">
        <v>23</v>
      </c>
      <c r="O4927" s="3">
        <v>-48.85</v>
      </c>
      <c r="P4927" s="3">
        <v>65.989999999999995</v>
      </c>
      <c r="Q4927" s="3">
        <v>8.99</v>
      </c>
      <c r="R4927" s="5" t="s">
        <v>1728</v>
      </c>
      <c r="S4927" s="5" t="s">
        <v>1729</v>
      </c>
      <c r="T4927" s="5" t="str">
        <f t="shared" si="457"/>
        <v>Tanja Norvell</v>
      </c>
      <c r="U4927" t="s">
        <v>1143</v>
      </c>
      <c r="V4927" s="5" t="s">
        <v>47</v>
      </c>
      <c r="W4927" s="5" t="s">
        <v>48</v>
      </c>
      <c r="X4927" s="5" t="s">
        <v>49</v>
      </c>
      <c r="Y4927" s="5" t="s">
        <v>2832</v>
      </c>
      <c r="Z4927" s="5" t="s">
        <v>43</v>
      </c>
      <c r="AA4927" s="4">
        <v>0.59</v>
      </c>
      <c r="AB4927" s="1">
        <v>40700</v>
      </c>
      <c r="AC4927" s="1">
        <v>22094</v>
      </c>
      <c r="AD4927">
        <f t="shared" si="458"/>
        <v>4</v>
      </c>
      <c r="AE4927">
        <f t="shared" ca="1" si="459"/>
        <v>64</v>
      </c>
      <c r="AF4927" t="str">
        <f t="shared" ca="1" si="460"/>
        <v>18-64</v>
      </c>
      <c r="AG4927" s="3">
        <f t="shared" si="461"/>
        <v>5.7666770769230755</v>
      </c>
      <c r="AH4927" t="str">
        <f>_xlfn.IFNA(VLOOKUP(Sales_Transactions[[#This Row],[Order ID]],Returned_Items[#All],2,FALSE),"Not Returned")</f>
        <v>Not Returned</v>
      </c>
    </row>
    <row r="4928" spans="1:34" x14ac:dyDescent="0.25">
      <c r="A4928">
        <v>8998</v>
      </c>
      <c r="C4928" t="s">
        <v>2527</v>
      </c>
      <c r="D4928" s="2" t="str">
        <f>TEXT(MID(Sales_Transactions[[#This Row],[Order Date]],2,5),"d/m/yyy")</f>
        <v>3/1/2010</v>
      </c>
      <c r="E4928" s="2" t="str">
        <f>TEXT(MID(Sales_Transactions[[#This Row],[Order Date]],2,5),"d")</f>
        <v>3</v>
      </c>
      <c r="F4928" s="2" t="str">
        <f>TEXT(MID(Sales_Transactions[[#This Row],[Order Date]],2,5),"m")</f>
        <v>1</v>
      </c>
      <c r="G4928" s="2" t="str">
        <f>TEXT(MID(Sales_Transactions[[#This Row],[Order Date]],2,5),"yyy")</f>
        <v>2010</v>
      </c>
      <c r="H4928" s="2" t="str">
        <f>TEXT(MID(Sales_Transactions[[#This Row],[Order Date]],2,5),"yyy/m")</f>
        <v>2010/1</v>
      </c>
      <c r="I4928" t="s">
        <v>22</v>
      </c>
      <c r="J4928">
        <f t="shared" si="456"/>
        <v>2</v>
      </c>
      <c r="K4928" s="2">
        <v>37</v>
      </c>
      <c r="L4928" s="3">
        <v>1767.88</v>
      </c>
      <c r="M4928" s="4">
        <v>7.0000000000000007E-2</v>
      </c>
      <c r="N4928" s="5" t="s">
        <v>23</v>
      </c>
      <c r="O4928" s="3">
        <v>66.47</v>
      </c>
      <c r="P4928" s="3">
        <v>50.98</v>
      </c>
      <c r="Q4928" s="3">
        <v>13.66</v>
      </c>
      <c r="R4928" s="5" t="s">
        <v>2367</v>
      </c>
      <c r="S4928" s="5" t="s">
        <v>3265</v>
      </c>
      <c r="T4928" s="5" t="str">
        <f t="shared" si="457"/>
        <v>Linda Southworth</v>
      </c>
      <c r="U4928" t="s">
        <v>1143</v>
      </c>
      <c r="V4928" s="5" t="s">
        <v>37</v>
      </c>
      <c r="W4928" s="5" t="s">
        <v>28</v>
      </c>
      <c r="X4928" s="5" t="s">
        <v>38</v>
      </c>
      <c r="Y4928" s="5" t="s">
        <v>863</v>
      </c>
      <c r="Z4928" s="5" t="s">
        <v>43</v>
      </c>
      <c r="AA4928" s="4">
        <v>0.57999999999999996</v>
      </c>
      <c r="AB4928" s="1">
        <v>40185</v>
      </c>
      <c r="AC4928" s="1">
        <v>21958</v>
      </c>
      <c r="AD4928">
        <f t="shared" si="458"/>
        <v>4</v>
      </c>
      <c r="AE4928">
        <f t="shared" ca="1" si="459"/>
        <v>64</v>
      </c>
      <c r="AF4928" t="str">
        <f t="shared" ca="1" si="460"/>
        <v>18-64</v>
      </c>
      <c r="AG4928" s="3">
        <f t="shared" si="461"/>
        <v>1.7460625405405406</v>
      </c>
      <c r="AH4928" t="str">
        <f>_xlfn.IFNA(VLOOKUP(Sales_Transactions[[#This Row],[Order ID]],Returned_Items[#All],2,FALSE),"Not Returned")</f>
        <v>Not Returned</v>
      </c>
    </row>
    <row r="4929" spans="1:34" x14ac:dyDescent="0.25">
      <c r="A4929">
        <v>8998</v>
      </c>
      <c r="C4929" t="s">
        <v>2527</v>
      </c>
      <c r="D4929" s="2" t="str">
        <f>TEXT(MID(Sales_Transactions[[#This Row],[Order Date]],2,5),"d/m/yyy")</f>
        <v>3/1/2010</v>
      </c>
      <c r="E4929" s="2" t="str">
        <f>TEXT(MID(Sales_Transactions[[#This Row],[Order Date]],2,5),"d")</f>
        <v>3</v>
      </c>
      <c r="F4929" s="2" t="str">
        <f>TEXT(MID(Sales_Transactions[[#This Row],[Order Date]],2,5),"m")</f>
        <v>1</v>
      </c>
      <c r="G4929" s="2" t="str">
        <f>TEXT(MID(Sales_Transactions[[#This Row],[Order Date]],2,5),"yyy")</f>
        <v>2010</v>
      </c>
      <c r="H4929" s="2" t="str">
        <f>TEXT(MID(Sales_Transactions[[#This Row],[Order Date]],2,5),"yyy/m")</f>
        <v>2010/1</v>
      </c>
      <c r="I4929" t="s">
        <v>22</v>
      </c>
      <c r="J4929">
        <f t="shared" si="456"/>
        <v>2</v>
      </c>
      <c r="K4929" s="2">
        <v>12</v>
      </c>
      <c r="L4929" s="3">
        <v>277.42</v>
      </c>
      <c r="M4929" s="4">
        <v>0.01</v>
      </c>
      <c r="N4929" s="5" t="s">
        <v>23</v>
      </c>
      <c r="O4929" s="3">
        <v>49.82</v>
      </c>
      <c r="P4929" s="3">
        <v>22.24</v>
      </c>
      <c r="Q4929" s="3">
        <v>1.99</v>
      </c>
      <c r="R4929" s="5" t="s">
        <v>2367</v>
      </c>
      <c r="S4929" s="5" t="s">
        <v>3265</v>
      </c>
      <c r="T4929" s="5" t="str">
        <f t="shared" si="457"/>
        <v>Linda Southworth</v>
      </c>
      <c r="U4929" t="s">
        <v>1143</v>
      </c>
      <c r="V4929" s="5" t="s">
        <v>37</v>
      </c>
      <c r="W4929" s="5" t="s">
        <v>48</v>
      </c>
      <c r="X4929" s="5" t="s">
        <v>87</v>
      </c>
      <c r="Y4929" s="5" t="s">
        <v>1976</v>
      </c>
      <c r="Z4929" s="5" t="s">
        <v>60</v>
      </c>
      <c r="AA4929" s="4">
        <v>0.43</v>
      </c>
      <c r="AB4929" s="1">
        <v>40183</v>
      </c>
      <c r="AC4929" s="1">
        <v>22254</v>
      </c>
      <c r="AD4929">
        <f t="shared" si="458"/>
        <v>2</v>
      </c>
      <c r="AE4929">
        <f t="shared" ca="1" si="459"/>
        <v>63</v>
      </c>
      <c r="AF4929" t="str">
        <f t="shared" ca="1" si="460"/>
        <v>18-64</v>
      </c>
      <c r="AG4929" s="3">
        <f t="shared" si="461"/>
        <v>2.0189813333333331</v>
      </c>
      <c r="AH4929" t="str">
        <f>_xlfn.IFNA(VLOOKUP(Sales_Transactions[[#This Row],[Order ID]],Returned_Items[#All],2,FALSE),"Not Returned")</f>
        <v>Not Returned</v>
      </c>
    </row>
    <row r="4930" spans="1:34" x14ac:dyDescent="0.25">
      <c r="A4930">
        <v>8998</v>
      </c>
      <c r="C4930" t="s">
        <v>2527</v>
      </c>
      <c r="D4930" s="2" t="str">
        <f>TEXT(MID(Sales_Transactions[[#This Row],[Order Date]],2,5),"d/m/yyy")</f>
        <v>3/1/2010</v>
      </c>
      <c r="E4930" s="2" t="str">
        <f>TEXT(MID(Sales_Transactions[[#This Row],[Order Date]],2,5),"d")</f>
        <v>3</v>
      </c>
      <c r="F4930" s="2" t="str">
        <f>TEXT(MID(Sales_Transactions[[#This Row],[Order Date]],2,5),"m")</f>
        <v>1</v>
      </c>
      <c r="G4930" s="2" t="str">
        <f>TEXT(MID(Sales_Transactions[[#This Row],[Order Date]],2,5),"yyy")</f>
        <v>2010</v>
      </c>
      <c r="H4930" s="2" t="str">
        <f>TEXT(MID(Sales_Transactions[[#This Row],[Order Date]],2,5),"yyy/m")</f>
        <v>2010/1</v>
      </c>
      <c r="I4930" t="s">
        <v>22</v>
      </c>
      <c r="J4930">
        <f t="shared" ref="J4930:J4993" si="462">IF(I4930="Making Critical",5,IF(I4930="High",4,IF(I4930="Medium",3,IF(I4930="Low",2,1))))</f>
        <v>2</v>
      </c>
      <c r="K4930" s="2">
        <v>13</v>
      </c>
      <c r="L4930" s="3">
        <v>178.13</v>
      </c>
      <c r="M4930" s="4">
        <v>0.04</v>
      </c>
      <c r="N4930" s="5" t="s">
        <v>23</v>
      </c>
      <c r="O4930" s="3">
        <v>-19.75</v>
      </c>
      <c r="P4930" s="3">
        <v>13.43</v>
      </c>
      <c r="Q4930" s="3">
        <v>5.5</v>
      </c>
      <c r="R4930" s="5" t="s">
        <v>2367</v>
      </c>
      <c r="S4930" s="5" t="s">
        <v>3265</v>
      </c>
      <c r="T4930" s="5" t="str">
        <f t="shared" ref="T4930:T4993" si="463">R4930 &amp; " " &amp; S4930</f>
        <v>Linda Southworth</v>
      </c>
      <c r="U4930" t="s">
        <v>1143</v>
      </c>
      <c r="V4930" s="5" t="s">
        <v>37</v>
      </c>
      <c r="W4930" s="5" t="s">
        <v>28</v>
      </c>
      <c r="X4930" s="5" t="s">
        <v>29</v>
      </c>
      <c r="Y4930" s="5" t="s">
        <v>1892</v>
      </c>
      <c r="Z4930" s="5" t="s">
        <v>43</v>
      </c>
      <c r="AA4930" s="4">
        <v>0.56999999999999995</v>
      </c>
      <c r="AB4930" s="1">
        <v>40186</v>
      </c>
      <c r="AC4930" s="1">
        <v>22044</v>
      </c>
      <c r="AD4930">
        <f t="shared" ref="AD4930:AD4993" si="464">_xlfn.DAYS(AB4930,D4930)</f>
        <v>5</v>
      </c>
      <c r="AE4930">
        <f t="shared" ref="AE4930:AE4993" ca="1" si="465">DATEDIF(AC4930,TODAY(),"Y")</f>
        <v>64</v>
      </c>
      <c r="AF4930" t="str">
        <f t="shared" ref="AF4930:AF4993" ca="1" si="466">IF(AE4930&lt;18,"Under 18",IF(AE4930&lt;65,"18-64","Over 65"))</f>
        <v>18-64</v>
      </c>
      <c r="AG4930" s="3">
        <f t="shared" ref="AG4930:AG4993" si="467" xml:space="preserve"> (P4930 - (M4930 / 100) * P4930 + Q4930) / K4930</f>
        <v>1.4557406153846153</v>
      </c>
      <c r="AH4930" t="str">
        <f>_xlfn.IFNA(VLOOKUP(Sales_Transactions[[#This Row],[Order ID]],Returned_Items[#All],2,FALSE),"Not Returned")</f>
        <v>Not Returned</v>
      </c>
    </row>
    <row r="4931" spans="1:34" x14ac:dyDescent="0.25">
      <c r="A4931">
        <v>9124</v>
      </c>
      <c r="C4931" t="s">
        <v>3269</v>
      </c>
      <c r="D4931" s="2" t="str">
        <f>TEXT(MID(Sales_Transactions[[#This Row],[Order Date]],2,5),"d/m/yyy")</f>
        <v>16/10/2011</v>
      </c>
      <c r="E4931" s="2" t="str">
        <f>TEXT(MID(Sales_Transactions[[#This Row],[Order Date]],2,5),"d")</f>
        <v>16</v>
      </c>
      <c r="F4931" s="2" t="str">
        <f>TEXT(MID(Sales_Transactions[[#This Row],[Order Date]],2,5),"m")</f>
        <v>10</v>
      </c>
      <c r="G4931" s="2" t="str">
        <f>TEXT(MID(Sales_Transactions[[#This Row],[Order Date]],2,5),"yyy")</f>
        <v>2011</v>
      </c>
      <c r="H4931" s="2" t="str">
        <f>TEXT(MID(Sales_Transactions[[#This Row],[Order Date]],2,5),"yyy/m")</f>
        <v>2011/10</v>
      </c>
      <c r="I4931" t="s">
        <v>22</v>
      </c>
      <c r="J4931">
        <f t="shared" si="462"/>
        <v>2</v>
      </c>
      <c r="K4931" s="2">
        <v>17</v>
      </c>
      <c r="L4931" s="3">
        <v>2637.78</v>
      </c>
      <c r="M4931" s="4">
        <v>0.04</v>
      </c>
      <c r="N4931" s="5" t="s">
        <v>23</v>
      </c>
      <c r="O4931" s="3">
        <v>-0.84</v>
      </c>
      <c r="P4931" s="3">
        <v>152.47999999999999</v>
      </c>
      <c r="Q4931" s="3">
        <v>6.5</v>
      </c>
      <c r="R4931" s="5" t="s">
        <v>548</v>
      </c>
      <c r="S4931" s="5" t="s">
        <v>549</v>
      </c>
      <c r="T4931" s="5" t="str">
        <f t="shared" si="463"/>
        <v>Henry Goldwyn</v>
      </c>
      <c r="U4931" t="s">
        <v>1143</v>
      </c>
      <c r="V4931" s="5" t="s">
        <v>27</v>
      </c>
      <c r="W4931" s="5" t="s">
        <v>48</v>
      </c>
      <c r="X4931" s="5" t="s">
        <v>87</v>
      </c>
      <c r="Y4931" s="5" t="s">
        <v>1470</v>
      </c>
      <c r="Z4931" s="5" t="s">
        <v>43</v>
      </c>
      <c r="AA4931" s="4">
        <v>0.74</v>
      </c>
      <c r="AB4931" s="1">
        <v>40832</v>
      </c>
      <c r="AC4931" s="1">
        <v>22138</v>
      </c>
      <c r="AD4931">
        <f t="shared" si="464"/>
        <v>0</v>
      </c>
      <c r="AE4931">
        <f t="shared" ca="1" si="465"/>
        <v>63</v>
      </c>
      <c r="AF4931" t="str">
        <f t="shared" ca="1" si="466"/>
        <v>18-64</v>
      </c>
      <c r="AG4931" s="3">
        <f t="shared" si="467"/>
        <v>9.3481769411764706</v>
      </c>
      <c r="AH4931" t="str">
        <f>_xlfn.IFNA(VLOOKUP(Sales_Transactions[[#This Row],[Order ID]],Returned_Items[#All],2,FALSE),"Not Returned")</f>
        <v>Not Returned</v>
      </c>
    </row>
    <row r="4932" spans="1:34" x14ac:dyDescent="0.25">
      <c r="A4932">
        <v>9124</v>
      </c>
      <c r="C4932" t="s">
        <v>3269</v>
      </c>
      <c r="D4932" s="2" t="str">
        <f>TEXT(MID(Sales_Transactions[[#This Row],[Order Date]],2,5),"d/m/yyy")</f>
        <v>16/10/2011</v>
      </c>
      <c r="E4932" s="2" t="str">
        <f>TEXT(MID(Sales_Transactions[[#This Row],[Order Date]],2,5),"d")</f>
        <v>16</v>
      </c>
      <c r="F4932" s="2" t="str">
        <f>TEXT(MID(Sales_Transactions[[#This Row],[Order Date]],2,5),"m")</f>
        <v>10</v>
      </c>
      <c r="G4932" s="2" t="str">
        <f>TEXT(MID(Sales_Transactions[[#This Row],[Order Date]],2,5),"yyy")</f>
        <v>2011</v>
      </c>
      <c r="H4932" s="2" t="str">
        <f>TEXT(MID(Sales_Transactions[[#This Row],[Order Date]],2,5),"yyy/m")</f>
        <v>2011/10</v>
      </c>
      <c r="I4932" t="s">
        <v>22</v>
      </c>
      <c r="J4932">
        <f t="shared" si="462"/>
        <v>2</v>
      </c>
      <c r="K4932" s="2">
        <v>29</v>
      </c>
      <c r="L4932" s="3">
        <v>157.4</v>
      </c>
      <c r="M4932" s="4">
        <v>0.01</v>
      </c>
      <c r="N4932" s="5" t="s">
        <v>23</v>
      </c>
      <c r="O4932" s="3">
        <v>-118.56</v>
      </c>
      <c r="P4932" s="3">
        <v>4.9800000000000004</v>
      </c>
      <c r="Q4932" s="3">
        <v>7.28</v>
      </c>
      <c r="R4932" s="5" t="s">
        <v>548</v>
      </c>
      <c r="S4932" s="5" t="s">
        <v>549</v>
      </c>
      <c r="T4932" s="5" t="str">
        <f t="shared" si="463"/>
        <v>Henry Goldwyn</v>
      </c>
      <c r="U4932" t="s">
        <v>1143</v>
      </c>
      <c r="V4932" s="5" t="s">
        <v>27</v>
      </c>
      <c r="W4932" s="5" t="s">
        <v>28</v>
      </c>
      <c r="X4932" s="5" t="s">
        <v>75</v>
      </c>
      <c r="Y4932" s="5" t="s">
        <v>3293</v>
      </c>
      <c r="Z4932" s="5" t="s">
        <v>43</v>
      </c>
      <c r="AA4932" s="4">
        <v>0.38</v>
      </c>
      <c r="AB4932" s="1">
        <v>40837</v>
      </c>
      <c r="AC4932" s="1">
        <v>21642</v>
      </c>
      <c r="AD4932">
        <f t="shared" si="464"/>
        <v>5</v>
      </c>
      <c r="AE4932">
        <f t="shared" ca="1" si="465"/>
        <v>65</v>
      </c>
      <c r="AF4932" t="str">
        <f t="shared" ca="1" si="466"/>
        <v>Over 65</v>
      </c>
      <c r="AG4932" s="3">
        <f t="shared" si="467"/>
        <v>0.42274144827586213</v>
      </c>
      <c r="AH4932" t="str">
        <f>_xlfn.IFNA(VLOOKUP(Sales_Transactions[[#This Row],[Order ID]],Returned_Items[#All],2,FALSE),"Not Returned")</f>
        <v>Not Returned</v>
      </c>
    </row>
    <row r="4933" spans="1:34" x14ac:dyDescent="0.25">
      <c r="A4933">
        <v>9152</v>
      </c>
      <c r="C4933" t="s">
        <v>516</v>
      </c>
      <c r="D4933" s="2" t="str">
        <f>TEXT(MID(Sales_Transactions[[#This Row],[Order Date]],2,5),"d/m/yyy")</f>
        <v>20/8/2010</v>
      </c>
      <c r="E4933" s="2" t="str">
        <f>TEXT(MID(Sales_Transactions[[#This Row],[Order Date]],2,5),"d")</f>
        <v>20</v>
      </c>
      <c r="F4933" s="2" t="str">
        <f>TEXT(MID(Sales_Transactions[[#This Row],[Order Date]],2,5),"m")</f>
        <v>8</v>
      </c>
      <c r="G4933" s="2" t="str">
        <f>TEXT(MID(Sales_Transactions[[#This Row],[Order Date]],2,5),"yyy")</f>
        <v>2010</v>
      </c>
      <c r="H4933" s="2" t="str">
        <f>TEXT(MID(Sales_Transactions[[#This Row],[Order Date]],2,5),"yyy/m")</f>
        <v>2010/8</v>
      </c>
      <c r="I4933" t="s">
        <v>52</v>
      </c>
      <c r="J4933">
        <f t="shared" si="462"/>
        <v>1</v>
      </c>
      <c r="K4933" s="2">
        <v>43</v>
      </c>
      <c r="L4933" s="3">
        <v>292.80799999999999</v>
      </c>
      <c r="M4933" s="4">
        <v>0.05</v>
      </c>
      <c r="N4933" s="5" t="s">
        <v>23</v>
      </c>
      <c r="O4933" s="3">
        <v>-129.69</v>
      </c>
      <c r="P4933" s="3">
        <v>7.99</v>
      </c>
      <c r="Q4933" s="3">
        <v>5.03</v>
      </c>
      <c r="R4933" s="5" t="s">
        <v>3177</v>
      </c>
      <c r="S4933" s="5" t="s">
        <v>3294</v>
      </c>
      <c r="T4933" s="5" t="str">
        <f t="shared" si="463"/>
        <v>Steven Cartwright</v>
      </c>
      <c r="U4933" t="s">
        <v>1143</v>
      </c>
      <c r="V4933" s="5" t="s">
        <v>74</v>
      </c>
      <c r="W4933" s="5" t="s">
        <v>48</v>
      </c>
      <c r="X4933" s="5" t="s">
        <v>49</v>
      </c>
      <c r="Y4933" s="5" t="s">
        <v>204</v>
      </c>
      <c r="Z4933" s="5" t="s">
        <v>56</v>
      </c>
      <c r="AA4933" s="4">
        <v>0.6</v>
      </c>
      <c r="AB4933" s="1">
        <v>40410</v>
      </c>
      <c r="AC4933" s="1">
        <v>21558</v>
      </c>
      <c r="AD4933">
        <f t="shared" si="464"/>
        <v>0</v>
      </c>
      <c r="AE4933">
        <f t="shared" ca="1" si="465"/>
        <v>65</v>
      </c>
      <c r="AF4933" t="str">
        <f t="shared" ca="1" si="466"/>
        <v>Over 65</v>
      </c>
      <c r="AG4933" s="3">
        <f t="shared" si="467"/>
        <v>0.30269779069767444</v>
      </c>
      <c r="AH4933" t="str">
        <f>_xlfn.IFNA(VLOOKUP(Sales_Transactions[[#This Row],[Order ID]],Returned_Items[#All],2,FALSE),"Not Returned")</f>
        <v>Returned</v>
      </c>
    </row>
    <row r="4934" spans="1:34" x14ac:dyDescent="0.25">
      <c r="A4934">
        <v>9312</v>
      </c>
      <c r="C4934" t="s">
        <v>2244</v>
      </c>
      <c r="D4934" s="2" t="str">
        <f>TEXT(MID(Sales_Transactions[[#This Row],[Order Date]],2,5),"d/m/yyy")</f>
        <v>18/5/2012</v>
      </c>
      <c r="E4934" s="2" t="str">
        <f>TEXT(MID(Sales_Transactions[[#This Row],[Order Date]],2,5),"d")</f>
        <v>18</v>
      </c>
      <c r="F4934" s="2" t="str">
        <f>TEXT(MID(Sales_Transactions[[#This Row],[Order Date]],2,5),"m")</f>
        <v>5</v>
      </c>
      <c r="G4934" s="2" t="str">
        <f>TEXT(MID(Sales_Transactions[[#This Row],[Order Date]],2,5),"yyy")</f>
        <v>2012</v>
      </c>
      <c r="H4934" s="2" t="str">
        <f>TEXT(MID(Sales_Transactions[[#This Row],[Order Date]],2,5),"yyy/m")</f>
        <v>2012/5</v>
      </c>
      <c r="I4934" t="s">
        <v>52</v>
      </c>
      <c r="J4934">
        <f t="shared" si="462"/>
        <v>1</v>
      </c>
      <c r="K4934" s="2">
        <v>43</v>
      </c>
      <c r="L4934" s="3">
        <v>1160.55</v>
      </c>
      <c r="M4934" s="4">
        <v>0.05</v>
      </c>
      <c r="N4934" s="5" t="s">
        <v>34</v>
      </c>
      <c r="O4934" s="3">
        <v>-179.17</v>
      </c>
      <c r="P4934" s="3">
        <v>25.98</v>
      </c>
      <c r="Q4934" s="3">
        <v>14.36</v>
      </c>
      <c r="R4934" s="5" t="s">
        <v>3177</v>
      </c>
      <c r="S4934" s="5" t="s">
        <v>3294</v>
      </c>
      <c r="T4934" s="5" t="str">
        <f t="shared" si="463"/>
        <v>Steven Cartwright</v>
      </c>
      <c r="U4934" t="s">
        <v>1143</v>
      </c>
      <c r="V4934" s="5" t="s">
        <v>74</v>
      </c>
      <c r="W4934" s="5" t="s">
        <v>57</v>
      </c>
      <c r="X4934" s="5" t="s">
        <v>154</v>
      </c>
      <c r="Y4934" s="5" t="s">
        <v>443</v>
      </c>
      <c r="Z4934" s="5" t="s">
        <v>40</v>
      </c>
      <c r="AA4934" s="4">
        <v>0.6</v>
      </c>
      <c r="AB4934" s="1">
        <v>41048</v>
      </c>
      <c r="AC4934" s="1">
        <v>21804</v>
      </c>
      <c r="AD4934">
        <f t="shared" si="464"/>
        <v>1</v>
      </c>
      <c r="AE4934">
        <f t="shared" ca="1" si="465"/>
        <v>64</v>
      </c>
      <c r="AF4934" t="str">
        <f t="shared" ca="1" si="466"/>
        <v>18-64</v>
      </c>
      <c r="AG4934" s="3">
        <f t="shared" si="467"/>
        <v>0.93783744186046514</v>
      </c>
      <c r="AH4934" t="str">
        <f>_xlfn.IFNA(VLOOKUP(Sales_Transactions[[#This Row],[Order ID]],Returned_Items[#All],2,FALSE),"Not Returned")</f>
        <v>Not Returned</v>
      </c>
    </row>
    <row r="4935" spans="1:34" x14ac:dyDescent="0.25">
      <c r="A4935">
        <v>9700</v>
      </c>
      <c r="C4935" t="s">
        <v>527</v>
      </c>
      <c r="D4935" s="2" t="str">
        <f>TEXT(MID(Sales_Transactions[[#This Row],[Order Date]],2,5),"d/m/yyy")</f>
        <v>8/8/2011</v>
      </c>
      <c r="E4935" s="2" t="str">
        <f>TEXT(MID(Sales_Transactions[[#This Row],[Order Date]],2,5),"d")</f>
        <v>8</v>
      </c>
      <c r="F4935" s="2" t="str">
        <f>TEXT(MID(Sales_Transactions[[#This Row],[Order Date]],2,5),"m")</f>
        <v>8</v>
      </c>
      <c r="G4935" s="2" t="str">
        <f>TEXT(MID(Sales_Transactions[[#This Row],[Order Date]],2,5),"yyy")</f>
        <v>2011</v>
      </c>
      <c r="H4935" s="2" t="str">
        <f>TEXT(MID(Sales_Transactions[[#This Row],[Order Date]],2,5),"yyy/m")</f>
        <v>2011/8</v>
      </c>
      <c r="I4935" t="s">
        <v>101</v>
      </c>
      <c r="J4935">
        <f t="shared" si="462"/>
        <v>1</v>
      </c>
      <c r="K4935" s="2">
        <v>35</v>
      </c>
      <c r="L4935" s="3">
        <v>106.06</v>
      </c>
      <c r="M4935" s="4">
        <v>0.08</v>
      </c>
      <c r="N4935" s="5" t="s">
        <v>23</v>
      </c>
      <c r="O4935" s="3">
        <v>-59.74</v>
      </c>
      <c r="P4935" s="3">
        <v>3.14</v>
      </c>
      <c r="Q4935" s="3">
        <v>1.92</v>
      </c>
      <c r="R4935" s="5" t="s">
        <v>3295</v>
      </c>
      <c r="S4935" s="5" t="s">
        <v>206</v>
      </c>
      <c r="T4935" s="5" t="str">
        <f t="shared" si="463"/>
        <v>Sue Ann</v>
      </c>
      <c r="U4935" t="s">
        <v>1143</v>
      </c>
      <c r="V4935" s="5" t="s">
        <v>37</v>
      </c>
      <c r="W4935" s="5" t="s">
        <v>28</v>
      </c>
      <c r="X4935" s="5" t="s">
        <v>221</v>
      </c>
      <c r="Y4935" s="5" t="s">
        <v>1192</v>
      </c>
      <c r="Z4935" s="5" t="s">
        <v>84</v>
      </c>
      <c r="AA4935" s="4">
        <v>0.84</v>
      </c>
      <c r="AB4935" s="1">
        <v>40764</v>
      </c>
      <c r="AC4935" s="1">
        <v>21584</v>
      </c>
      <c r="AD4935">
        <f t="shared" si="464"/>
        <v>1</v>
      </c>
      <c r="AE4935">
        <f t="shared" ca="1" si="465"/>
        <v>65</v>
      </c>
      <c r="AF4935" t="str">
        <f t="shared" ca="1" si="466"/>
        <v>Over 65</v>
      </c>
      <c r="AG4935" s="3">
        <f t="shared" si="467"/>
        <v>0.14449965714285715</v>
      </c>
      <c r="AH4935" t="str">
        <f>_xlfn.IFNA(VLOOKUP(Sales_Transactions[[#This Row],[Order ID]],Returned_Items[#All],2,FALSE),"Not Returned")</f>
        <v>Not Returned</v>
      </c>
    </row>
    <row r="4936" spans="1:34" x14ac:dyDescent="0.25">
      <c r="A4936">
        <v>9826</v>
      </c>
      <c r="C4936" t="s">
        <v>1575</v>
      </c>
      <c r="D4936" s="2" t="str">
        <f>TEXT(MID(Sales_Transactions[[#This Row],[Order Date]],2,5),"d/m/yyy")</f>
        <v>22/3/2012</v>
      </c>
      <c r="E4936" s="2" t="str">
        <f>TEXT(MID(Sales_Transactions[[#This Row],[Order Date]],2,5),"d")</f>
        <v>22</v>
      </c>
      <c r="F4936" s="2" t="str">
        <f>TEXT(MID(Sales_Transactions[[#This Row],[Order Date]],2,5),"m")</f>
        <v>3</v>
      </c>
      <c r="G4936" s="2" t="str">
        <f>TEXT(MID(Sales_Transactions[[#This Row],[Order Date]],2,5),"yyy")</f>
        <v>2012</v>
      </c>
      <c r="H4936" s="2" t="str">
        <f>TEXT(MID(Sales_Transactions[[#This Row],[Order Date]],2,5),"yyy/m")</f>
        <v>2012/3</v>
      </c>
      <c r="I4936" t="s">
        <v>78</v>
      </c>
      <c r="J4936">
        <f t="shared" si="462"/>
        <v>3</v>
      </c>
      <c r="K4936" s="2">
        <v>7</v>
      </c>
      <c r="L4936" s="3">
        <v>131.61000000000001</v>
      </c>
      <c r="M4936" s="4">
        <v>0.01</v>
      </c>
      <c r="N4936" s="5" t="s">
        <v>23</v>
      </c>
      <c r="O4936" s="3">
        <v>-7.3</v>
      </c>
      <c r="P4936" s="3">
        <v>17.48</v>
      </c>
      <c r="Q4936" s="3">
        <v>1.99</v>
      </c>
      <c r="R4936" s="5" t="s">
        <v>3277</v>
      </c>
      <c r="S4936" s="5" t="s">
        <v>3278</v>
      </c>
      <c r="T4936" s="5" t="str">
        <f t="shared" si="463"/>
        <v>Irene Maddox</v>
      </c>
      <c r="U4936" t="s">
        <v>1143</v>
      </c>
      <c r="V4936" s="5" t="s">
        <v>37</v>
      </c>
      <c r="W4936" s="5" t="s">
        <v>48</v>
      </c>
      <c r="X4936" s="5" t="s">
        <v>87</v>
      </c>
      <c r="Y4936" s="5" t="s">
        <v>1894</v>
      </c>
      <c r="Z4936" s="5" t="s">
        <v>60</v>
      </c>
      <c r="AA4936" s="4">
        <v>0.45</v>
      </c>
      <c r="AB4936" s="1">
        <v>40992</v>
      </c>
      <c r="AC4936" s="1">
        <v>22003</v>
      </c>
      <c r="AD4936">
        <f t="shared" si="464"/>
        <v>2</v>
      </c>
      <c r="AE4936">
        <f t="shared" ca="1" si="465"/>
        <v>64</v>
      </c>
      <c r="AF4936" t="str">
        <f t="shared" ca="1" si="466"/>
        <v>18-64</v>
      </c>
      <c r="AG4936" s="3">
        <f t="shared" si="467"/>
        <v>2.7811788571428573</v>
      </c>
      <c r="AH4936" t="str">
        <f>_xlfn.IFNA(VLOOKUP(Sales_Transactions[[#This Row],[Order ID]],Returned_Items[#All],2,FALSE),"Not Returned")</f>
        <v>Not Returned</v>
      </c>
    </row>
    <row r="4937" spans="1:34" x14ac:dyDescent="0.25">
      <c r="A4937">
        <v>9954</v>
      </c>
      <c r="C4937" t="s">
        <v>2058</v>
      </c>
      <c r="D4937" s="2" t="str">
        <f>TEXT(MID(Sales_Transactions[[#This Row],[Order Date]],2,5),"d/m/yyy")</f>
        <v>19/6/2009</v>
      </c>
      <c r="E4937" s="2" t="str">
        <f>TEXT(MID(Sales_Transactions[[#This Row],[Order Date]],2,5),"d")</f>
        <v>19</v>
      </c>
      <c r="F4937" s="2" t="str">
        <f>TEXT(MID(Sales_Transactions[[#This Row],[Order Date]],2,5),"m")</f>
        <v>6</v>
      </c>
      <c r="G4937" s="2" t="str">
        <f>TEXT(MID(Sales_Transactions[[#This Row],[Order Date]],2,5),"yyy")</f>
        <v>2009</v>
      </c>
      <c r="H4937" s="2" t="str">
        <f>TEXT(MID(Sales_Transactions[[#This Row],[Order Date]],2,5),"yyy/m")</f>
        <v>2009/6</v>
      </c>
      <c r="I4937" t="s">
        <v>52</v>
      </c>
      <c r="J4937">
        <f t="shared" si="462"/>
        <v>1</v>
      </c>
      <c r="K4937" s="2">
        <v>36</v>
      </c>
      <c r="L4937" s="3">
        <v>10122.719999999999</v>
      </c>
      <c r="M4937" s="4">
        <v>7.0000000000000007E-2</v>
      </c>
      <c r="N4937" s="5" t="s">
        <v>34</v>
      </c>
      <c r="O4937" s="3">
        <v>-381.16</v>
      </c>
      <c r="P4937" s="3">
        <v>280.98</v>
      </c>
      <c r="Q4937" s="3">
        <v>57</v>
      </c>
      <c r="R4937" s="5" t="s">
        <v>3263</v>
      </c>
      <c r="S4937" s="5" t="s">
        <v>3264</v>
      </c>
      <c r="T4937" s="5" t="str">
        <f t="shared" si="463"/>
        <v>Thais Sissman</v>
      </c>
      <c r="U4937" t="s">
        <v>1143</v>
      </c>
      <c r="V4937" s="5" t="s">
        <v>47</v>
      </c>
      <c r="W4937" s="5" t="s">
        <v>57</v>
      </c>
      <c r="X4937" s="5" t="s">
        <v>154</v>
      </c>
      <c r="Y4937" s="5" t="s">
        <v>1188</v>
      </c>
      <c r="Z4937" s="5" t="s">
        <v>40</v>
      </c>
      <c r="AA4937" s="4">
        <v>0.78</v>
      </c>
      <c r="AB4937" s="1">
        <v>39984</v>
      </c>
      <c r="AC4937" s="1">
        <v>13816</v>
      </c>
      <c r="AD4937">
        <f t="shared" si="464"/>
        <v>1</v>
      </c>
      <c r="AE4937">
        <f t="shared" ca="1" si="465"/>
        <v>86</v>
      </c>
      <c r="AF4937" t="str">
        <f t="shared" ca="1" si="466"/>
        <v>Over 65</v>
      </c>
      <c r="AG4937" s="3">
        <f t="shared" si="467"/>
        <v>9.3828698333333342</v>
      </c>
      <c r="AH4937" t="str">
        <f>_xlfn.IFNA(VLOOKUP(Sales_Transactions[[#This Row],[Order ID]],Returned_Items[#All],2,FALSE),"Not Returned")</f>
        <v>Not Returned</v>
      </c>
    </row>
    <row r="4938" spans="1:34" x14ac:dyDescent="0.25">
      <c r="A4938">
        <v>9954</v>
      </c>
      <c r="C4938" t="s">
        <v>2058</v>
      </c>
      <c r="D4938" s="2" t="str">
        <f>TEXT(MID(Sales_Transactions[[#This Row],[Order Date]],2,5),"d/m/yyy")</f>
        <v>19/6/2009</v>
      </c>
      <c r="E4938" s="2" t="str">
        <f>TEXT(MID(Sales_Transactions[[#This Row],[Order Date]],2,5),"d")</f>
        <v>19</v>
      </c>
      <c r="F4938" s="2" t="str">
        <f>TEXT(MID(Sales_Transactions[[#This Row],[Order Date]],2,5),"m")</f>
        <v>6</v>
      </c>
      <c r="G4938" s="2" t="str">
        <f>TEXT(MID(Sales_Transactions[[#This Row],[Order Date]],2,5),"yyy")</f>
        <v>2009</v>
      </c>
      <c r="H4938" s="2" t="str">
        <f>TEXT(MID(Sales_Transactions[[#This Row],[Order Date]],2,5),"yyy/m")</f>
        <v>2009/6</v>
      </c>
      <c r="I4938" t="s">
        <v>52</v>
      </c>
      <c r="J4938">
        <f t="shared" si="462"/>
        <v>1</v>
      </c>
      <c r="K4938" s="2">
        <v>39</v>
      </c>
      <c r="L4938" s="3">
        <v>203.6</v>
      </c>
      <c r="M4938" s="4">
        <v>0</v>
      </c>
      <c r="N4938" s="5" t="s">
        <v>23</v>
      </c>
      <c r="O4938" s="3">
        <v>-166.44</v>
      </c>
      <c r="P4938" s="3">
        <v>4.9800000000000004</v>
      </c>
      <c r="Q4938" s="3">
        <v>7.44</v>
      </c>
      <c r="R4938" s="5" t="s">
        <v>3263</v>
      </c>
      <c r="S4938" s="5" t="s">
        <v>3264</v>
      </c>
      <c r="T4938" s="5" t="str">
        <f t="shared" si="463"/>
        <v>Thais Sissman</v>
      </c>
      <c r="U4938" t="s">
        <v>1143</v>
      </c>
      <c r="V4938" s="5" t="s">
        <v>47</v>
      </c>
      <c r="W4938" s="5" t="s">
        <v>28</v>
      </c>
      <c r="X4938" s="5" t="s">
        <v>75</v>
      </c>
      <c r="Y4938" s="5" t="s">
        <v>2061</v>
      </c>
      <c r="Z4938" s="5" t="s">
        <v>43</v>
      </c>
      <c r="AA4938" s="4">
        <v>0.36</v>
      </c>
      <c r="AB4938" s="1">
        <v>39985</v>
      </c>
      <c r="AC4938" s="1">
        <v>13711</v>
      </c>
      <c r="AD4938">
        <f t="shared" si="464"/>
        <v>2</v>
      </c>
      <c r="AE4938">
        <f t="shared" ca="1" si="465"/>
        <v>87</v>
      </c>
      <c r="AF4938" t="str">
        <f t="shared" ca="1" si="466"/>
        <v>Over 65</v>
      </c>
      <c r="AG4938" s="3">
        <f t="shared" si="467"/>
        <v>0.31846153846153852</v>
      </c>
      <c r="AH4938" t="str">
        <f>_xlfn.IFNA(VLOOKUP(Sales_Transactions[[#This Row],[Order ID]],Returned_Items[#All],2,FALSE),"Not Returned")</f>
        <v>Not Returned</v>
      </c>
    </row>
    <row r="4939" spans="1:34" x14ac:dyDescent="0.25">
      <c r="A4939">
        <v>9954</v>
      </c>
      <c r="C4939" t="s">
        <v>2058</v>
      </c>
      <c r="D4939" s="2" t="str">
        <f>TEXT(MID(Sales_Transactions[[#This Row],[Order Date]],2,5),"d/m/yyy")</f>
        <v>19/6/2009</v>
      </c>
      <c r="E4939" s="2" t="str">
        <f>TEXT(MID(Sales_Transactions[[#This Row],[Order Date]],2,5),"d")</f>
        <v>19</v>
      </c>
      <c r="F4939" s="2" t="str">
        <f>TEXT(MID(Sales_Transactions[[#This Row],[Order Date]],2,5),"m")</f>
        <v>6</v>
      </c>
      <c r="G4939" s="2" t="str">
        <f>TEXT(MID(Sales_Transactions[[#This Row],[Order Date]],2,5),"yyy")</f>
        <v>2009</v>
      </c>
      <c r="H4939" s="2" t="str">
        <f>TEXT(MID(Sales_Transactions[[#This Row],[Order Date]],2,5),"yyy/m")</f>
        <v>2009/6</v>
      </c>
      <c r="I4939" t="s">
        <v>52</v>
      </c>
      <c r="J4939">
        <f t="shared" si="462"/>
        <v>1</v>
      </c>
      <c r="K4939" s="2">
        <v>30</v>
      </c>
      <c r="L4939" s="3">
        <v>115.81</v>
      </c>
      <c r="M4939" s="4">
        <v>0.1</v>
      </c>
      <c r="N4939" s="5" t="s">
        <v>23</v>
      </c>
      <c r="O4939" s="3">
        <v>22.06</v>
      </c>
      <c r="P4939" s="3">
        <v>3.98</v>
      </c>
      <c r="Q4939" s="3">
        <v>0.83</v>
      </c>
      <c r="R4939" s="5" t="s">
        <v>3263</v>
      </c>
      <c r="S4939" s="5" t="s">
        <v>3264</v>
      </c>
      <c r="T4939" s="5" t="str">
        <f t="shared" si="463"/>
        <v>Thais Sissman</v>
      </c>
      <c r="U4939" t="s">
        <v>1143</v>
      </c>
      <c r="V4939" s="5" t="s">
        <v>47</v>
      </c>
      <c r="W4939" s="5" t="s">
        <v>28</v>
      </c>
      <c r="X4939" s="5" t="s">
        <v>124</v>
      </c>
      <c r="Y4939" s="5" t="s">
        <v>2166</v>
      </c>
      <c r="Z4939" s="5" t="s">
        <v>84</v>
      </c>
      <c r="AA4939" s="4">
        <v>0.51</v>
      </c>
      <c r="AB4939" s="1">
        <v>39985</v>
      </c>
      <c r="AC4939" s="1">
        <v>25335</v>
      </c>
      <c r="AD4939">
        <f t="shared" si="464"/>
        <v>2</v>
      </c>
      <c r="AE4939">
        <f t="shared" ca="1" si="465"/>
        <v>55</v>
      </c>
      <c r="AF4939" t="str">
        <f t="shared" ca="1" si="466"/>
        <v>18-64</v>
      </c>
      <c r="AG4939" s="3">
        <f t="shared" si="467"/>
        <v>0.16020066666666669</v>
      </c>
      <c r="AH4939" t="str">
        <f>_xlfn.IFNA(VLOOKUP(Sales_Transactions[[#This Row],[Order ID]],Returned_Items[#All],2,FALSE),"Not Returned")</f>
        <v>Not Returned</v>
      </c>
    </row>
    <row r="4940" spans="1:34" x14ac:dyDescent="0.25">
      <c r="A4940">
        <v>10081</v>
      </c>
      <c r="C4940" t="s">
        <v>332</v>
      </c>
      <c r="D4940" s="2" t="str">
        <f>TEXT(MID(Sales_Transactions[[#This Row],[Order Date]],2,5),"d/m/yyy")</f>
        <v>7/8/2010</v>
      </c>
      <c r="E4940" s="2" t="str">
        <f>TEXT(MID(Sales_Transactions[[#This Row],[Order Date]],2,5),"d")</f>
        <v>7</v>
      </c>
      <c r="F4940" s="2" t="str">
        <f>TEXT(MID(Sales_Transactions[[#This Row],[Order Date]],2,5),"m")</f>
        <v>8</v>
      </c>
      <c r="G4940" s="2" t="str">
        <f>TEXT(MID(Sales_Transactions[[#This Row],[Order Date]],2,5),"yyy")</f>
        <v>2010</v>
      </c>
      <c r="H4940" s="2" t="str">
        <f>TEXT(MID(Sales_Transactions[[#This Row],[Order Date]],2,5),"yyy/m")</f>
        <v>2010/8</v>
      </c>
      <c r="I4940" t="s">
        <v>52</v>
      </c>
      <c r="J4940">
        <f t="shared" si="462"/>
        <v>1</v>
      </c>
      <c r="K4940" s="2">
        <v>49</v>
      </c>
      <c r="L4940" s="3">
        <v>1058.43</v>
      </c>
      <c r="M4940" s="4">
        <v>0.02</v>
      </c>
      <c r="N4940" s="5" t="s">
        <v>23</v>
      </c>
      <c r="O4940" s="3">
        <v>245</v>
      </c>
      <c r="P4940" s="3">
        <v>20.28</v>
      </c>
      <c r="Q4940" s="3">
        <v>6.68</v>
      </c>
      <c r="R4940" s="5" t="s">
        <v>1208</v>
      </c>
      <c r="S4940" s="5" t="s">
        <v>891</v>
      </c>
      <c r="T4940" s="5" t="str">
        <f t="shared" si="463"/>
        <v>Sanjit Engle</v>
      </c>
      <c r="U4940" t="s">
        <v>1143</v>
      </c>
      <c r="V4940" s="5" t="s">
        <v>74</v>
      </c>
      <c r="W4940" s="5" t="s">
        <v>57</v>
      </c>
      <c r="X4940" s="5" t="s">
        <v>58</v>
      </c>
      <c r="Y4940" s="5" t="s">
        <v>2871</v>
      </c>
      <c r="Z4940" s="5" t="s">
        <v>43</v>
      </c>
      <c r="AA4940" s="4">
        <v>0.53</v>
      </c>
      <c r="AB4940" s="1">
        <v>40398</v>
      </c>
      <c r="AC4940" s="1">
        <v>25393</v>
      </c>
      <c r="AD4940">
        <f t="shared" si="464"/>
        <v>1</v>
      </c>
      <c r="AE4940">
        <f t="shared" ca="1" si="465"/>
        <v>55</v>
      </c>
      <c r="AF4940" t="str">
        <f t="shared" ca="1" si="466"/>
        <v>18-64</v>
      </c>
      <c r="AG4940" s="3">
        <f t="shared" si="467"/>
        <v>0.55012130612244903</v>
      </c>
      <c r="AH4940" t="str">
        <f>_xlfn.IFNA(VLOOKUP(Sales_Transactions[[#This Row],[Order ID]],Returned_Items[#All],2,FALSE),"Not Returned")</f>
        <v>Not Returned</v>
      </c>
    </row>
    <row r="4941" spans="1:34" x14ac:dyDescent="0.25">
      <c r="A4941">
        <v>10272</v>
      </c>
      <c r="C4941" t="s">
        <v>339</v>
      </c>
      <c r="D4941" s="2" t="str">
        <f>TEXT(MID(Sales_Transactions[[#This Row],[Order Date]],2,5),"d/m/yyy")</f>
        <v>17/1/2009</v>
      </c>
      <c r="E4941" s="2" t="str">
        <f>TEXT(MID(Sales_Transactions[[#This Row],[Order Date]],2,5),"d")</f>
        <v>17</v>
      </c>
      <c r="F4941" s="2" t="str">
        <f>TEXT(MID(Sales_Transactions[[#This Row],[Order Date]],2,5),"m")</f>
        <v>1</v>
      </c>
      <c r="G4941" s="2" t="str">
        <f>TEXT(MID(Sales_Transactions[[#This Row],[Order Date]],2,5),"yyy")</f>
        <v>2009</v>
      </c>
      <c r="H4941" s="2" t="str">
        <f>TEXT(MID(Sales_Transactions[[#This Row],[Order Date]],2,5),"yyy/m")</f>
        <v>2009/1</v>
      </c>
      <c r="I4941" t="s">
        <v>78</v>
      </c>
      <c r="J4941">
        <f t="shared" si="462"/>
        <v>3</v>
      </c>
      <c r="K4941" s="2">
        <v>3</v>
      </c>
      <c r="L4941" s="3">
        <v>299.08</v>
      </c>
      <c r="M4941" s="4">
        <v>0.03</v>
      </c>
      <c r="N4941" s="5" t="s">
        <v>23</v>
      </c>
      <c r="O4941" s="3">
        <v>-50.43</v>
      </c>
      <c r="P4941" s="3">
        <v>90.48</v>
      </c>
      <c r="Q4941" s="3">
        <v>19.989999999999998</v>
      </c>
      <c r="R4941" s="5" t="s">
        <v>2717</v>
      </c>
      <c r="S4941" s="5" t="s">
        <v>1843</v>
      </c>
      <c r="T4941" s="5" t="str">
        <f t="shared" si="463"/>
        <v>Katherine Ducich</v>
      </c>
      <c r="U4941" t="s">
        <v>1143</v>
      </c>
      <c r="V4941" s="5" t="s">
        <v>47</v>
      </c>
      <c r="W4941" s="5" t="s">
        <v>28</v>
      </c>
      <c r="X4941" s="5" t="s">
        <v>98</v>
      </c>
      <c r="Y4941" s="5" t="s">
        <v>2073</v>
      </c>
      <c r="Z4941" s="5" t="s">
        <v>43</v>
      </c>
      <c r="AA4941" s="4">
        <v>0.4</v>
      </c>
      <c r="AB4941" s="1">
        <v>39832</v>
      </c>
      <c r="AC4941" s="1">
        <v>25245</v>
      </c>
      <c r="AD4941">
        <f t="shared" si="464"/>
        <v>2</v>
      </c>
      <c r="AE4941">
        <f t="shared" ca="1" si="465"/>
        <v>55</v>
      </c>
      <c r="AF4941" t="str">
        <f t="shared" ca="1" si="466"/>
        <v>18-64</v>
      </c>
      <c r="AG4941" s="3">
        <f t="shared" si="467"/>
        <v>36.814285333333331</v>
      </c>
      <c r="AH4941" t="str">
        <f>_xlfn.IFNA(VLOOKUP(Sales_Transactions[[#This Row],[Order ID]],Returned_Items[#All],2,FALSE),"Not Returned")</f>
        <v>Not Returned</v>
      </c>
    </row>
    <row r="4942" spans="1:34" x14ac:dyDescent="0.25">
      <c r="A4942">
        <v>10272</v>
      </c>
      <c r="C4942" t="s">
        <v>339</v>
      </c>
      <c r="D4942" s="2" t="str">
        <f>TEXT(MID(Sales_Transactions[[#This Row],[Order Date]],2,5),"d/m/yyy")</f>
        <v>17/1/2009</v>
      </c>
      <c r="E4942" s="2" t="str">
        <f>TEXT(MID(Sales_Transactions[[#This Row],[Order Date]],2,5),"d")</f>
        <v>17</v>
      </c>
      <c r="F4942" s="2" t="str">
        <f>TEXT(MID(Sales_Transactions[[#This Row],[Order Date]],2,5),"m")</f>
        <v>1</v>
      </c>
      <c r="G4942" s="2" t="str">
        <f>TEXT(MID(Sales_Transactions[[#This Row],[Order Date]],2,5),"yyy")</f>
        <v>2009</v>
      </c>
      <c r="H4942" s="2" t="str">
        <f>TEXT(MID(Sales_Transactions[[#This Row],[Order Date]],2,5),"yyy/m")</f>
        <v>2009/1</v>
      </c>
      <c r="I4942" t="s">
        <v>78</v>
      </c>
      <c r="J4942">
        <f t="shared" si="462"/>
        <v>3</v>
      </c>
      <c r="K4942" s="2">
        <v>26</v>
      </c>
      <c r="L4942" s="3">
        <v>566.39</v>
      </c>
      <c r="M4942" s="4">
        <v>0.06</v>
      </c>
      <c r="N4942" s="5" t="s">
        <v>23</v>
      </c>
      <c r="O4942" s="3">
        <v>76.430000000000007</v>
      </c>
      <c r="P4942" s="3">
        <v>22.84</v>
      </c>
      <c r="Q4942" s="3">
        <v>8.18</v>
      </c>
      <c r="R4942" s="5" t="s">
        <v>2717</v>
      </c>
      <c r="S4942" s="5" t="s">
        <v>1843</v>
      </c>
      <c r="T4942" s="5" t="str">
        <f t="shared" si="463"/>
        <v>Katherine Ducich</v>
      </c>
      <c r="U4942" t="s">
        <v>1143</v>
      </c>
      <c r="V4942" s="5" t="s">
        <v>47</v>
      </c>
      <c r="W4942" s="5" t="s">
        <v>28</v>
      </c>
      <c r="X4942" s="5" t="s">
        <v>75</v>
      </c>
      <c r="Y4942" s="5" t="s">
        <v>2738</v>
      </c>
      <c r="Z4942" s="5" t="s">
        <v>43</v>
      </c>
      <c r="AA4942" s="4">
        <v>0.39</v>
      </c>
      <c r="AB4942" s="1">
        <v>39830</v>
      </c>
      <c r="AC4942" s="1">
        <v>25534</v>
      </c>
      <c r="AD4942">
        <f t="shared" si="464"/>
        <v>0</v>
      </c>
      <c r="AE4942">
        <f t="shared" ca="1" si="465"/>
        <v>54</v>
      </c>
      <c r="AF4942" t="str">
        <f t="shared" ca="1" si="466"/>
        <v>18-64</v>
      </c>
      <c r="AG4942" s="3">
        <f t="shared" si="467"/>
        <v>1.1925498461538462</v>
      </c>
      <c r="AH4942" t="str">
        <f>_xlfn.IFNA(VLOOKUP(Sales_Transactions[[#This Row],[Order ID]],Returned_Items[#All],2,FALSE),"Not Returned")</f>
        <v>Not Returned</v>
      </c>
    </row>
    <row r="4943" spans="1:34" x14ac:dyDescent="0.25">
      <c r="A4943">
        <v>10530</v>
      </c>
      <c r="C4943" t="s">
        <v>2122</v>
      </c>
      <c r="D4943" s="2" t="str">
        <f>TEXT(MID(Sales_Transactions[[#This Row],[Order Date]],2,5),"d/m/yyy")</f>
        <v>27/1/2009</v>
      </c>
      <c r="E4943" s="2" t="str">
        <f>TEXT(MID(Sales_Transactions[[#This Row],[Order Date]],2,5),"d")</f>
        <v>27</v>
      </c>
      <c r="F4943" s="2" t="str">
        <f>TEXT(MID(Sales_Transactions[[#This Row],[Order Date]],2,5),"m")</f>
        <v>1</v>
      </c>
      <c r="G4943" s="2" t="str">
        <f>TEXT(MID(Sales_Transactions[[#This Row],[Order Date]],2,5),"yyy")</f>
        <v>2009</v>
      </c>
      <c r="H4943" s="2" t="str">
        <f>TEXT(MID(Sales_Transactions[[#This Row],[Order Date]],2,5),"yyy/m")</f>
        <v>2009/1</v>
      </c>
      <c r="I4943" t="s">
        <v>78</v>
      </c>
      <c r="J4943">
        <f t="shared" si="462"/>
        <v>3</v>
      </c>
      <c r="K4943" s="2">
        <v>4</v>
      </c>
      <c r="L4943" s="3">
        <v>377.21300000000002</v>
      </c>
      <c r="M4943" s="4">
        <v>0.02</v>
      </c>
      <c r="N4943" s="5" t="s">
        <v>23</v>
      </c>
      <c r="O4943" s="3">
        <v>-411.65</v>
      </c>
      <c r="P4943" s="3">
        <v>110.99</v>
      </c>
      <c r="Q4943" s="3">
        <v>2.5</v>
      </c>
      <c r="R4943" s="5" t="s">
        <v>3284</v>
      </c>
      <c r="S4943" s="5" t="s">
        <v>199</v>
      </c>
      <c r="T4943" s="5" t="str">
        <f t="shared" si="463"/>
        <v>Victor Price</v>
      </c>
      <c r="U4943" t="s">
        <v>1143</v>
      </c>
      <c r="V4943" s="5" t="s">
        <v>37</v>
      </c>
      <c r="W4943" s="5" t="s">
        <v>48</v>
      </c>
      <c r="X4943" s="5" t="s">
        <v>49</v>
      </c>
      <c r="Y4943" s="5" t="s">
        <v>827</v>
      </c>
      <c r="Z4943" s="5" t="s">
        <v>43</v>
      </c>
      <c r="AA4943" s="4">
        <v>0.56999999999999995</v>
      </c>
      <c r="AB4943" s="1">
        <v>39842</v>
      </c>
      <c r="AC4943" s="1">
        <v>25260</v>
      </c>
      <c r="AD4943">
        <f t="shared" si="464"/>
        <v>2</v>
      </c>
      <c r="AE4943">
        <f t="shared" ca="1" si="465"/>
        <v>55</v>
      </c>
      <c r="AF4943" t="str">
        <f t="shared" ca="1" si="466"/>
        <v>18-64</v>
      </c>
      <c r="AG4943" s="3">
        <f t="shared" si="467"/>
        <v>28.366950499999998</v>
      </c>
      <c r="AH4943" t="str">
        <f>_xlfn.IFNA(VLOOKUP(Sales_Transactions[[#This Row],[Order ID]],Returned_Items[#All],2,FALSE),"Not Returned")</f>
        <v>Not Returned</v>
      </c>
    </row>
    <row r="4944" spans="1:34" x14ac:dyDescent="0.25">
      <c r="A4944">
        <v>11270</v>
      </c>
      <c r="C4944" t="s">
        <v>2089</v>
      </c>
      <c r="D4944" s="2" t="str">
        <f>TEXT(MID(Sales_Transactions[[#This Row],[Order Date]],2,5),"d/m/yyy")</f>
        <v>30/6/2011</v>
      </c>
      <c r="E4944" s="2" t="str">
        <f>TEXT(MID(Sales_Transactions[[#This Row],[Order Date]],2,5),"d")</f>
        <v>30</v>
      </c>
      <c r="F4944" s="2" t="str">
        <f>TEXT(MID(Sales_Transactions[[#This Row],[Order Date]],2,5),"m")</f>
        <v>6</v>
      </c>
      <c r="G4944" s="2" t="str">
        <f>TEXT(MID(Sales_Transactions[[#This Row],[Order Date]],2,5),"yyy")</f>
        <v>2011</v>
      </c>
      <c r="H4944" s="2" t="str">
        <f>TEXT(MID(Sales_Transactions[[#This Row],[Order Date]],2,5),"yyy/m")</f>
        <v>2011/6</v>
      </c>
      <c r="I4944" t="s">
        <v>33</v>
      </c>
      <c r="J4944">
        <f t="shared" si="462"/>
        <v>4</v>
      </c>
      <c r="K4944" s="2">
        <v>15</v>
      </c>
      <c r="L4944" s="3">
        <v>140.07</v>
      </c>
      <c r="M4944" s="4">
        <v>0.04</v>
      </c>
      <c r="N4944" s="5" t="s">
        <v>67</v>
      </c>
      <c r="O4944" s="3">
        <v>-21.85</v>
      </c>
      <c r="P4944" s="3">
        <v>8.6</v>
      </c>
      <c r="Q4944" s="3">
        <v>6.19</v>
      </c>
      <c r="R4944" s="5" t="s">
        <v>1728</v>
      </c>
      <c r="S4944" s="5" t="s">
        <v>1729</v>
      </c>
      <c r="T4944" s="5" t="str">
        <f t="shared" si="463"/>
        <v>Tanja Norvell</v>
      </c>
      <c r="U4944" t="s">
        <v>1143</v>
      </c>
      <c r="V4944" s="5" t="s">
        <v>47</v>
      </c>
      <c r="W4944" s="5" t="s">
        <v>28</v>
      </c>
      <c r="X4944" s="5" t="s">
        <v>41</v>
      </c>
      <c r="Y4944" s="5" t="s">
        <v>1517</v>
      </c>
      <c r="Z4944" s="5" t="s">
        <v>43</v>
      </c>
      <c r="AA4944" s="4">
        <v>0.38</v>
      </c>
      <c r="AB4944" s="1">
        <v>40725</v>
      </c>
      <c r="AC4944" s="1">
        <v>25059</v>
      </c>
      <c r="AD4944">
        <f t="shared" si="464"/>
        <v>1</v>
      </c>
      <c r="AE4944">
        <f t="shared" ca="1" si="465"/>
        <v>55</v>
      </c>
      <c r="AF4944" t="str">
        <f t="shared" ca="1" si="466"/>
        <v>18-64</v>
      </c>
      <c r="AG4944" s="3">
        <f t="shared" si="467"/>
        <v>0.98577066666666679</v>
      </c>
      <c r="AH4944" t="str">
        <f>_xlfn.IFNA(VLOOKUP(Sales_Transactions[[#This Row],[Order ID]],Returned_Items[#All],2,FALSE),"Not Returned")</f>
        <v>Not Returned</v>
      </c>
    </row>
    <row r="4945" spans="1:34" x14ac:dyDescent="0.25">
      <c r="A4945">
        <v>11431</v>
      </c>
      <c r="C4945" t="s">
        <v>3296</v>
      </c>
      <c r="D4945" s="2" t="str">
        <f>TEXT(MID(Sales_Transactions[[#This Row],[Order Date]],2,5),"d/m/yyy")</f>
        <v>1/8/2012</v>
      </c>
      <c r="E4945" s="2" t="str">
        <f>TEXT(MID(Sales_Transactions[[#This Row],[Order Date]],2,5),"d")</f>
        <v>1</v>
      </c>
      <c r="F4945" s="2" t="str">
        <f>TEXT(MID(Sales_Transactions[[#This Row],[Order Date]],2,5),"m")</f>
        <v>8</v>
      </c>
      <c r="G4945" s="2" t="str">
        <f>TEXT(MID(Sales_Transactions[[#This Row],[Order Date]],2,5),"yyy")</f>
        <v>2012</v>
      </c>
      <c r="H4945" s="2" t="str">
        <f>TEXT(MID(Sales_Transactions[[#This Row],[Order Date]],2,5),"yyy/m")</f>
        <v>2012/8</v>
      </c>
      <c r="I4945" t="s">
        <v>33</v>
      </c>
      <c r="J4945">
        <f t="shared" si="462"/>
        <v>4</v>
      </c>
      <c r="K4945" s="2">
        <v>5</v>
      </c>
      <c r="L4945" s="3">
        <v>39.68</v>
      </c>
      <c r="M4945" s="4">
        <v>0.09</v>
      </c>
      <c r="N4945" s="5" t="s">
        <v>23</v>
      </c>
      <c r="O4945" s="3">
        <v>-6.71</v>
      </c>
      <c r="P4945" s="3">
        <v>8.01</v>
      </c>
      <c r="Q4945" s="3">
        <v>2.87</v>
      </c>
      <c r="R4945" s="5" t="s">
        <v>2623</v>
      </c>
      <c r="S4945" s="5" t="s">
        <v>3286</v>
      </c>
      <c r="T4945" s="5" t="str">
        <f t="shared" si="463"/>
        <v>Eric Hoffmann</v>
      </c>
      <c r="U4945" t="s">
        <v>1143</v>
      </c>
      <c r="V4945" s="5" t="s">
        <v>27</v>
      </c>
      <c r="W4945" s="5" t="s">
        <v>28</v>
      </c>
      <c r="X4945" s="5" t="s">
        <v>75</v>
      </c>
      <c r="Y4945" s="5" t="s">
        <v>1195</v>
      </c>
      <c r="Z4945" s="5" t="s">
        <v>84</v>
      </c>
      <c r="AA4945" s="4">
        <v>0.4</v>
      </c>
      <c r="AB4945" s="1">
        <v>41124</v>
      </c>
      <c r="AC4945" s="1">
        <v>24855</v>
      </c>
      <c r="AD4945">
        <f t="shared" si="464"/>
        <v>2</v>
      </c>
      <c r="AE4945">
        <f t="shared" ca="1" si="465"/>
        <v>56</v>
      </c>
      <c r="AF4945" t="str">
        <f t="shared" ca="1" si="466"/>
        <v>18-64</v>
      </c>
      <c r="AG4945" s="3">
        <f t="shared" si="467"/>
        <v>2.1745581999999999</v>
      </c>
      <c r="AH4945" t="str">
        <f>_xlfn.IFNA(VLOOKUP(Sales_Transactions[[#This Row],[Order ID]],Returned_Items[#All],2,FALSE),"Not Returned")</f>
        <v>Not Returned</v>
      </c>
    </row>
    <row r="4946" spans="1:34" x14ac:dyDescent="0.25">
      <c r="A4946">
        <v>11431</v>
      </c>
      <c r="C4946" t="s">
        <v>3296</v>
      </c>
      <c r="D4946" s="2" t="str">
        <f>TEXT(MID(Sales_Transactions[[#This Row],[Order Date]],2,5),"d/m/yyy")</f>
        <v>1/8/2012</v>
      </c>
      <c r="E4946" s="2" t="str">
        <f>TEXT(MID(Sales_Transactions[[#This Row],[Order Date]],2,5),"d")</f>
        <v>1</v>
      </c>
      <c r="F4946" s="2" t="str">
        <f>TEXT(MID(Sales_Transactions[[#This Row],[Order Date]],2,5),"m")</f>
        <v>8</v>
      </c>
      <c r="G4946" s="2" t="str">
        <f>TEXT(MID(Sales_Transactions[[#This Row],[Order Date]],2,5),"yyy")</f>
        <v>2012</v>
      </c>
      <c r="H4946" s="2" t="str">
        <f>TEXT(MID(Sales_Transactions[[#This Row],[Order Date]],2,5),"yyy/m")</f>
        <v>2012/8</v>
      </c>
      <c r="I4946" t="s">
        <v>33</v>
      </c>
      <c r="J4946">
        <f t="shared" si="462"/>
        <v>4</v>
      </c>
      <c r="K4946" s="2">
        <v>8</v>
      </c>
      <c r="L4946" s="3">
        <v>1273.2660000000001</v>
      </c>
      <c r="M4946" s="4">
        <v>0.1</v>
      </c>
      <c r="N4946" s="5" t="s">
        <v>23</v>
      </c>
      <c r="O4946" s="3">
        <v>-615.66999999999996</v>
      </c>
      <c r="P4946" s="3">
        <v>205.99</v>
      </c>
      <c r="Q4946" s="3">
        <v>8.99</v>
      </c>
      <c r="R4946" s="5" t="s">
        <v>2623</v>
      </c>
      <c r="S4946" s="5" t="s">
        <v>3286</v>
      </c>
      <c r="T4946" s="5" t="str">
        <f t="shared" si="463"/>
        <v>Eric Hoffmann</v>
      </c>
      <c r="U4946" t="s">
        <v>1143</v>
      </c>
      <c r="V4946" s="5" t="s">
        <v>27</v>
      </c>
      <c r="W4946" s="5" t="s">
        <v>48</v>
      </c>
      <c r="X4946" s="5" t="s">
        <v>49</v>
      </c>
      <c r="Y4946" s="5" t="s">
        <v>2065</v>
      </c>
      <c r="Z4946" s="5" t="s">
        <v>43</v>
      </c>
      <c r="AA4946" s="4">
        <v>0.57999999999999996</v>
      </c>
      <c r="AB4946" s="1">
        <v>41123</v>
      </c>
      <c r="AC4946" s="1">
        <v>24970</v>
      </c>
      <c r="AD4946">
        <f t="shared" si="464"/>
        <v>1</v>
      </c>
      <c r="AE4946">
        <f t="shared" ca="1" si="465"/>
        <v>56</v>
      </c>
      <c r="AF4946" t="str">
        <f t="shared" ca="1" si="466"/>
        <v>18-64</v>
      </c>
      <c r="AG4946" s="3">
        <f t="shared" si="467"/>
        <v>26.846751250000001</v>
      </c>
      <c r="AH4946" t="str">
        <f>_xlfn.IFNA(VLOOKUP(Sales_Transactions[[#This Row],[Order ID]],Returned_Items[#All],2,FALSE),"Not Returned")</f>
        <v>Not Returned</v>
      </c>
    </row>
    <row r="4947" spans="1:34" x14ac:dyDescent="0.25">
      <c r="A4947">
        <v>11815</v>
      </c>
      <c r="C4947" t="s">
        <v>780</v>
      </c>
      <c r="D4947" s="2" t="str">
        <f>TEXT(MID(Sales_Transactions[[#This Row],[Order Date]],2,5),"d/m/yyy")</f>
        <v>12/9/2011</v>
      </c>
      <c r="E4947" s="2" t="str">
        <f>TEXT(MID(Sales_Transactions[[#This Row],[Order Date]],2,5),"d")</f>
        <v>12</v>
      </c>
      <c r="F4947" s="2" t="str">
        <f>TEXT(MID(Sales_Transactions[[#This Row],[Order Date]],2,5),"m")</f>
        <v>9</v>
      </c>
      <c r="G4947" s="2" t="str">
        <f>TEXT(MID(Sales_Transactions[[#This Row],[Order Date]],2,5),"yyy")</f>
        <v>2011</v>
      </c>
      <c r="H4947" s="2" t="str">
        <f>TEXT(MID(Sales_Transactions[[#This Row],[Order Date]],2,5),"yyy/m")</f>
        <v>2011/9</v>
      </c>
      <c r="I4947" t="s">
        <v>22</v>
      </c>
      <c r="J4947">
        <f t="shared" si="462"/>
        <v>2</v>
      </c>
      <c r="K4947" s="2">
        <v>22</v>
      </c>
      <c r="L4947" s="3">
        <v>351.27</v>
      </c>
      <c r="M4947" s="4">
        <v>0.08</v>
      </c>
      <c r="N4947" s="5" t="s">
        <v>23</v>
      </c>
      <c r="O4947" s="3">
        <v>-37.22</v>
      </c>
      <c r="P4947" s="3">
        <v>15.73</v>
      </c>
      <c r="Q4947" s="3">
        <v>7.42</v>
      </c>
      <c r="R4947" s="5" t="s">
        <v>509</v>
      </c>
      <c r="S4947" s="5" t="s">
        <v>3297</v>
      </c>
      <c r="T4947" s="5" t="str">
        <f t="shared" si="463"/>
        <v>Mike Gockenbach</v>
      </c>
      <c r="U4947" t="s">
        <v>1143</v>
      </c>
      <c r="V4947" s="5" t="s">
        <v>37</v>
      </c>
      <c r="W4947" s="5" t="s">
        <v>28</v>
      </c>
      <c r="X4947" s="5" t="s">
        <v>221</v>
      </c>
      <c r="Y4947" s="5" t="s">
        <v>2298</v>
      </c>
      <c r="Z4947" s="5" t="s">
        <v>60</v>
      </c>
      <c r="AA4947" s="4">
        <v>0.56000000000000005</v>
      </c>
      <c r="AB4947" s="1">
        <v>40800</v>
      </c>
      <c r="AC4947" s="1">
        <v>25013</v>
      </c>
      <c r="AD4947">
        <f t="shared" si="464"/>
        <v>2</v>
      </c>
      <c r="AE4947">
        <f t="shared" ca="1" si="465"/>
        <v>56</v>
      </c>
      <c r="AF4947" t="str">
        <f t="shared" ca="1" si="466"/>
        <v>18-64</v>
      </c>
      <c r="AG4947" s="3">
        <f t="shared" si="467"/>
        <v>1.0517007272727275</v>
      </c>
      <c r="AH4947" t="str">
        <f>_xlfn.IFNA(VLOOKUP(Sales_Transactions[[#This Row],[Order ID]],Returned_Items[#All],2,FALSE),"Not Returned")</f>
        <v>Not Returned</v>
      </c>
    </row>
    <row r="4948" spans="1:34" x14ac:dyDescent="0.25">
      <c r="A4948">
        <v>12097</v>
      </c>
      <c r="C4948" t="s">
        <v>1703</v>
      </c>
      <c r="D4948" s="2" t="str">
        <f>TEXT(MID(Sales_Transactions[[#This Row],[Order Date]],2,5),"d/m/yyy")</f>
        <v>9/11/2010</v>
      </c>
      <c r="E4948" s="2" t="str">
        <f>TEXT(MID(Sales_Transactions[[#This Row],[Order Date]],2,5),"d")</f>
        <v>9</v>
      </c>
      <c r="F4948" s="2" t="str">
        <f>TEXT(MID(Sales_Transactions[[#This Row],[Order Date]],2,5),"m")</f>
        <v>11</v>
      </c>
      <c r="G4948" s="2" t="str">
        <f>TEXT(MID(Sales_Transactions[[#This Row],[Order Date]],2,5),"yyy")</f>
        <v>2010</v>
      </c>
      <c r="H4948" s="2" t="str">
        <f>TEXT(MID(Sales_Transactions[[#This Row],[Order Date]],2,5),"yyy/m")</f>
        <v>2010/11</v>
      </c>
      <c r="I4948" t="s">
        <v>101</v>
      </c>
      <c r="J4948">
        <f t="shared" si="462"/>
        <v>1</v>
      </c>
      <c r="K4948" s="2">
        <v>9</v>
      </c>
      <c r="L4948" s="3">
        <v>49.89</v>
      </c>
      <c r="M4948" s="4">
        <v>0.06</v>
      </c>
      <c r="N4948" s="5" t="s">
        <v>23</v>
      </c>
      <c r="O4948" s="3">
        <v>-30.84</v>
      </c>
      <c r="P4948" s="3">
        <v>4.9800000000000004</v>
      </c>
      <c r="Q4948" s="3">
        <v>6.07</v>
      </c>
      <c r="R4948" s="5" t="s">
        <v>1728</v>
      </c>
      <c r="S4948" s="5" t="s">
        <v>1729</v>
      </c>
      <c r="T4948" s="5" t="str">
        <f t="shared" si="463"/>
        <v>Tanja Norvell</v>
      </c>
      <c r="U4948" t="s">
        <v>1143</v>
      </c>
      <c r="V4948" s="5" t="s">
        <v>37</v>
      </c>
      <c r="W4948" s="5" t="s">
        <v>28</v>
      </c>
      <c r="X4948" s="5" t="s">
        <v>75</v>
      </c>
      <c r="Y4948" s="5" t="s">
        <v>570</v>
      </c>
      <c r="Z4948" s="5" t="s">
        <v>43</v>
      </c>
      <c r="AA4948" s="4">
        <v>0.36</v>
      </c>
      <c r="AB4948" s="1">
        <v>40493</v>
      </c>
      <c r="AC4948" s="1">
        <v>25039</v>
      </c>
      <c r="AD4948">
        <f t="shared" si="464"/>
        <v>2</v>
      </c>
      <c r="AE4948">
        <f t="shared" ca="1" si="465"/>
        <v>56</v>
      </c>
      <c r="AF4948" t="str">
        <f t="shared" ca="1" si="466"/>
        <v>18-64</v>
      </c>
      <c r="AG4948" s="3">
        <f t="shared" si="467"/>
        <v>1.2274457777777779</v>
      </c>
      <c r="AH4948" t="str">
        <f>_xlfn.IFNA(VLOOKUP(Sales_Transactions[[#This Row],[Order ID]],Returned_Items[#All],2,FALSE),"Not Returned")</f>
        <v>Not Returned</v>
      </c>
    </row>
    <row r="4949" spans="1:34" x14ac:dyDescent="0.25">
      <c r="A4949">
        <v>12097</v>
      </c>
      <c r="C4949" t="s">
        <v>1703</v>
      </c>
      <c r="D4949" s="2" t="str">
        <f>TEXT(MID(Sales_Transactions[[#This Row],[Order Date]],2,5),"d/m/yyy")</f>
        <v>9/11/2010</v>
      </c>
      <c r="E4949" s="2" t="str">
        <f>TEXT(MID(Sales_Transactions[[#This Row],[Order Date]],2,5),"d")</f>
        <v>9</v>
      </c>
      <c r="F4949" s="2" t="str">
        <f>TEXT(MID(Sales_Transactions[[#This Row],[Order Date]],2,5),"m")</f>
        <v>11</v>
      </c>
      <c r="G4949" s="2" t="str">
        <f>TEXT(MID(Sales_Transactions[[#This Row],[Order Date]],2,5),"yyy")</f>
        <v>2010</v>
      </c>
      <c r="H4949" s="2" t="str">
        <f>TEXT(MID(Sales_Transactions[[#This Row],[Order Date]],2,5),"yyy/m")</f>
        <v>2010/11</v>
      </c>
      <c r="I4949" t="s">
        <v>101</v>
      </c>
      <c r="J4949">
        <f t="shared" si="462"/>
        <v>1</v>
      </c>
      <c r="K4949" s="2">
        <v>25</v>
      </c>
      <c r="L4949" s="3">
        <v>1831.529</v>
      </c>
      <c r="M4949" s="4">
        <v>0</v>
      </c>
      <c r="N4949" s="5" t="s">
        <v>67</v>
      </c>
      <c r="O4949" s="3">
        <v>-139.97999999999999</v>
      </c>
      <c r="P4949" s="3">
        <v>85.99</v>
      </c>
      <c r="Q4949" s="3">
        <v>0.99</v>
      </c>
      <c r="R4949" s="5" t="s">
        <v>1728</v>
      </c>
      <c r="S4949" s="5" t="s">
        <v>1729</v>
      </c>
      <c r="T4949" s="5" t="str">
        <f t="shared" si="463"/>
        <v>Tanja Norvell</v>
      </c>
      <c r="U4949" t="s">
        <v>1143</v>
      </c>
      <c r="V4949" s="5" t="s">
        <v>37</v>
      </c>
      <c r="W4949" s="5" t="s">
        <v>48</v>
      </c>
      <c r="X4949" s="5" t="s">
        <v>49</v>
      </c>
      <c r="Y4949" s="5" t="s">
        <v>214</v>
      </c>
      <c r="Z4949" s="5" t="s">
        <v>84</v>
      </c>
      <c r="AA4949" s="4">
        <v>0.85</v>
      </c>
      <c r="AB4949" s="1">
        <v>40491</v>
      </c>
      <c r="AC4949" s="1">
        <v>25123</v>
      </c>
      <c r="AD4949">
        <f t="shared" si="464"/>
        <v>0</v>
      </c>
      <c r="AE4949">
        <f t="shared" ca="1" si="465"/>
        <v>55</v>
      </c>
      <c r="AF4949" t="str">
        <f t="shared" ca="1" si="466"/>
        <v>18-64</v>
      </c>
      <c r="AG4949" s="3">
        <f t="shared" si="467"/>
        <v>3.4791999999999996</v>
      </c>
      <c r="AH4949" t="str">
        <f>_xlfn.IFNA(VLOOKUP(Sales_Transactions[[#This Row],[Order ID]],Returned_Items[#All],2,FALSE),"Not Returned")</f>
        <v>Not Returned</v>
      </c>
    </row>
    <row r="4950" spans="1:34" x14ac:dyDescent="0.25">
      <c r="A4950">
        <v>12196</v>
      </c>
      <c r="C4950" t="s">
        <v>2831</v>
      </c>
      <c r="D4950" s="2" t="str">
        <f>TEXT(MID(Sales_Transactions[[#This Row],[Order Date]],2,5),"d/m/yyy")</f>
        <v>2/6/2010</v>
      </c>
      <c r="E4950" s="2" t="str">
        <f>TEXT(MID(Sales_Transactions[[#This Row],[Order Date]],2,5),"d")</f>
        <v>2</v>
      </c>
      <c r="F4950" s="2" t="str">
        <f>TEXT(MID(Sales_Transactions[[#This Row],[Order Date]],2,5),"m")</f>
        <v>6</v>
      </c>
      <c r="G4950" s="2" t="str">
        <f>TEXT(MID(Sales_Transactions[[#This Row],[Order Date]],2,5),"yyy")</f>
        <v>2010</v>
      </c>
      <c r="H4950" s="2" t="str">
        <f>TEXT(MID(Sales_Transactions[[#This Row],[Order Date]],2,5),"yyy/m")</f>
        <v>2010/6</v>
      </c>
      <c r="I4950" t="s">
        <v>52</v>
      </c>
      <c r="J4950">
        <f t="shared" si="462"/>
        <v>1</v>
      </c>
      <c r="K4950" s="2">
        <v>32</v>
      </c>
      <c r="L4950" s="3">
        <v>599.52</v>
      </c>
      <c r="M4950" s="4">
        <v>0.04</v>
      </c>
      <c r="N4950" s="5" t="s">
        <v>23</v>
      </c>
      <c r="O4950" s="3">
        <v>25.14</v>
      </c>
      <c r="P4950" s="3">
        <v>17.98</v>
      </c>
      <c r="Q4950" s="3">
        <v>8.51</v>
      </c>
      <c r="R4950" s="5" t="s">
        <v>2669</v>
      </c>
      <c r="S4950" s="5" t="s">
        <v>3271</v>
      </c>
      <c r="T4950" s="5" t="str">
        <f t="shared" si="463"/>
        <v>Tracy Zic</v>
      </c>
      <c r="U4950" t="s">
        <v>1143</v>
      </c>
      <c r="V4950" s="5" t="s">
        <v>37</v>
      </c>
      <c r="W4950" s="5" t="s">
        <v>48</v>
      </c>
      <c r="X4950" s="5" t="s">
        <v>324</v>
      </c>
      <c r="Y4950" s="5" t="s">
        <v>437</v>
      </c>
      <c r="Z4950" s="5" t="s">
        <v>56</v>
      </c>
      <c r="AA4950" s="4">
        <v>0.4</v>
      </c>
      <c r="AB4950" s="1">
        <v>40332</v>
      </c>
      <c r="AC4950" s="1">
        <v>25162</v>
      </c>
      <c r="AD4950">
        <f t="shared" si="464"/>
        <v>1</v>
      </c>
      <c r="AE4950">
        <f t="shared" ca="1" si="465"/>
        <v>55</v>
      </c>
      <c r="AF4950" t="str">
        <f t="shared" ca="1" si="466"/>
        <v>18-64</v>
      </c>
      <c r="AG4950" s="3">
        <f t="shared" si="467"/>
        <v>0.82758774999999996</v>
      </c>
      <c r="AH4950" t="str">
        <f>_xlfn.IFNA(VLOOKUP(Sales_Transactions[[#This Row],[Order ID]],Returned_Items[#All],2,FALSE),"Not Returned")</f>
        <v>Not Returned</v>
      </c>
    </row>
    <row r="4951" spans="1:34" x14ac:dyDescent="0.25">
      <c r="A4951">
        <v>12196</v>
      </c>
      <c r="C4951" t="s">
        <v>2831</v>
      </c>
      <c r="D4951" s="2" t="str">
        <f>TEXT(MID(Sales_Transactions[[#This Row],[Order Date]],2,5),"d/m/yyy")</f>
        <v>2/6/2010</v>
      </c>
      <c r="E4951" s="2" t="str">
        <f>TEXT(MID(Sales_Transactions[[#This Row],[Order Date]],2,5),"d")</f>
        <v>2</v>
      </c>
      <c r="F4951" s="2" t="str">
        <f>TEXT(MID(Sales_Transactions[[#This Row],[Order Date]],2,5),"m")</f>
        <v>6</v>
      </c>
      <c r="G4951" s="2" t="str">
        <f>TEXT(MID(Sales_Transactions[[#This Row],[Order Date]],2,5),"yyy")</f>
        <v>2010</v>
      </c>
      <c r="H4951" s="2" t="str">
        <f>TEXT(MID(Sales_Transactions[[#This Row],[Order Date]],2,5),"yyy/m")</f>
        <v>2010/6</v>
      </c>
      <c r="I4951" t="s">
        <v>52</v>
      </c>
      <c r="J4951">
        <f t="shared" si="462"/>
        <v>1</v>
      </c>
      <c r="K4951" s="2">
        <v>25</v>
      </c>
      <c r="L4951" s="3">
        <v>10330.94</v>
      </c>
      <c r="M4951" s="4">
        <v>7.0000000000000007E-2</v>
      </c>
      <c r="N4951" s="5" t="s">
        <v>23</v>
      </c>
      <c r="O4951" s="3">
        <v>2914.56</v>
      </c>
      <c r="P4951" s="3">
        <v>419.19</v>
      </c>
      <c r="Q4951" s="3">
        <v>19.989999999999998</v>
      </c>
      <c r="R4951" s="5" t="s">
        <v>2669</v>
      </c>
      <c r="S4951" s="5" t="s">
        <v>3271</v>
      </c>
      <c r="T4951" s="5" t="str">
        <f t="shared" si="463"/>
        <v>Tracy Zic</v>
      </c>
      <c r="U4951" t="s">
        <v>1143</v>
      </c>
      <c r="V4951" s="5" t="s">
        <v>37</v>
      </c>
      <c r="W4951" s="5" t="s">
        <v>28</v>
      </c>
      <c r="X4951" s="5" t="s">
        <v>29</v>
      </c>
      <c r="Y4951" s="5" t="s">
        <v>2946</v>
      </c>
      <c r="Z4951" s="5" t="s">
        <v>43</v>
      </c>
      <c r="AA4951" s="4">
        <v>0.57999999999999996</v>
      </c>
      <c r="AB4951" s="1">
        <v>40331</v>
      </c>
      <c r="AC4951" s="1">
        <v>25091</v>
      </c>
      <c r="AD4951">
        <f t="shared" si="464"/>
        <v>0</v>
      </c>
      <c r="AE4951">
        <f t="shared" ca="1" si="465"/>
        <v>55</v>
      </c>
      <c r="AF4951" t="str">
        <f t="shared" ca="1" si="466"/>
        <v>18-64</v>
      </c>
      <c r="AG4951" s="3">
        <f t="shared" si="467"/>
        <v>17.555462680000002</v>
      </c>
      <c r="AH4951" t="str">
        <f>_xlfn.IFNA(VLOOKUP(Sales_Transactions[[#This Row],[Order ID]],Returned_Items[#All],2,FALSE),"Not Returned")</f>
        <v>Not Returned</v>
      </c>
    </row>
    <row r="4952" spans="1:34" x14ac:dyDescent="0.25">
      <c r="A4952">
        <v>12451</v>
      </c>
      <c r="C4952" t="s">
        <v>3228</v>
      </c>
      <c r="D4952" s="2" t="str">
        <f>TEXT(MID(Sales_Transactions[[#This Row],[Order Date]],2,5),"d/m/yyy")</f>
        <v>19/4/2010</v>
      </c>
      <c r="E4952" s="2" t="str">
        <f>TEXT(MID(Sales_Transactions[[#This Row],[Order Date]],2,5),"d")</f>
        <v>19</v>
      </c>
      <c r="F4952" s="2" t="str">
        <f>TEXT(MID(Sales_Transactions[[#This Row],[Order Date]],2,5),"m")</f>
        <v>4</v>
      </c>
      <c r="G4952" s="2" t="str">
        <f>TEXT(MID(Sales_Transactions[[#This Row],[Order Date]],2,5),"yyy")</f>
        <v>2010</v>
      </c>
      <c r="H4952" s="2" t="str">
        <f>TEXT(MID(Sales_Transactions[[#This Row],[Order Date]],2,5),"yyy/m")</f>
        <v>2010/4</v>
      </c>
      <c r="I4952" t="s">
        <v>22</v>
      </c>
      <c r="J4952">
        <f t="shared" si="462"/>
        <v>2</v>
      </c>
      <c r="K4952" s="2">
        <v>26</v>
      </c>
      <c r="L4952" s="3">
        <v>3662.16</v>
      </c>
      <c r="M4952" s="4">
        <v>0.01</v>
      </c>
      <c r="N4952" s="5" t="s">
        <v>34</v>
      </c>
      <c r="O4952" s="3">
        <v>-372.82</v>
      </c>
      <c r="P4952" s="3">
        <v>130.97999999999999</v>
      </c>
      <c r="Q4952" s="3">
        <v>54.74</v>
      </c>
      <c r="R4952" s="5" t="s">
        <v>3263</v>
      </c>
      <c r="S4952" s="5" t="s">
        <v>3264</v>
      </c>
      <c r="T4952" s="5" t="str">
        <f t="shared" si="463"/>
        <v>Thais Sissman</v>
      </c>
      <c r="U4952" t="s">
        <v>1143</v>
      </c>
      <c r="V4952" s="5" t="s">
        <v>27</v>
      </c>
      <c r="W4952" s="5" t="s">
        <v>57</v>
      </c>
      <c r="X4952" s="5" t="s">
        <v>104</v>
      </c>
      <c r="Y4952" s="5" t="s">
        <v>1393</v>
      </c>
      <c r="Z4952" s="5" t="s">
        <v>106</v>
      </c>
      <c r="AA4952" s="4">
        <v>0.69</v>
      </c>
      <c r="AB4952" s="1">
        <v>40289</v>
      </c>
      <c r="AC4952" s="1">
        <v>21930</v>
      </c>
      <c r="AD4952">
        <f t="shared" si="464"/>
        <v>2</v>
      </c>
      <c r="AE4952">
        <f t="shared" ca="1" si="465"/>
        <v>64</v>
      </c>
      <c r="AF4952" t="str">
        <f t="shared" ca="1" si="466"/>
        <v>18-64</v>
      </c>
      <c r="AG4952" s="3">
        <f t="shared" si="467"/>
        <v>7.1425731538461532</v>
      </c>
      <c r="AH4952" t="str">
        <f>_xlfn.IFNA(VLOOKUP(Sales_Transactions[[#This Row],[Order ID]],Returned_Items[#All],2,FALSE),"Not Returned")</f>
        <v>Returned</v>
      </c>
    </row>
    <row r="4953" spans="1:34" x14ac:dyDescent="0.25">
      <c r="A4953">
        <v>12451</v>
      </c>
      <c r="C4953" t="s">
        <v>3228</v>
      </c>
      <c r="D4953" s="2" t="str">
        <f>TEXT(MID(Sales_Transactions[[#This Row],[Order Date]],2,5),"d/m/yyy")</f>
        <v>19/4/2010</v>
      </c>
      <c r="E4953" s="2" t="str">
        <f>TEXT(MID(Sales_Transactions[[#This Row],[Order Date]],2,5),"d")</f>
        <v>19</v>
      </c>
      <c r="F4953" s="2" t="str">
        <f>TEXT(MID(Sales_Transactions[[#This Row],[Order Date]],2,5),"m")</f>
        <v>4</v>
      </c>
      <c r="G4953" s="2" t="str">
        <f>TEXT(MID(Sales_Transactions[[#This Row],[Order Date]],2,5),"yyy")</f>
        <v>2010</v>
      </c>
      <c r="H4953" s="2" t="str">
        <f>TEXT(MID(Sales_Transactions[[#This Row],[Order Date]],2,5),"yyy/m")</f>
        <v>2010/4</v>
      </c>
      <c r="I4953" t="s">
        <v>22</v>
      </c>
      <c r="J4953">
        <f t="shared" si="462"/>
        <v>2</v>
      </c>
      <c r="K4953" s="2">
        <v>21</v>
      </c>
      <c r="L4953" s="3">
        <v>329.37</v>
      </c>
      <c r="M4953" s="4">
        <v>0.04</v>
      </c>
      <c r="N4953" s="5" t="s">
        <v>67</v>
      </c>
      <c r="O4953" s="3">
        <v>-53.57</v>
      </c>
      <c r="P4953" s="3">
        <v>15.14</v>
      </c>
      <c r="Q4953" s="3">
        <v>4.53</v>
      </c>
      <c r="R4953" s="5" t="s">
        <v>3263</v>
      </c>
      <c r="S4953" s="5" t="s">
        <v>3264</v>
      </c>
      <c r="T4953" s="5" t="str">
        <f t="shared" si="463"/>
        <v>Thais Sissman</v>
      </c>
      <c r="U4953" t="s">
        <v>1143</v>
      </c>
      <c r="V4953" s="5" t="s">
        <v>27</v>
      </c>
      <c r="W4953" s="5" t="s">
        <v>28</v>
      </c>
      <c r="X4953" s="5" t="s">
        <v>29</v>
      </c>
      <c r="Y4953" s="5" t="s">
        <v>1228</v>
      </c>
      <c r="Z4953" s="5" t="s">
        <v>43</v>
      </c>
      <c r="AA4953" s="4">
        <v>0.81</v>
      </c>
      <c r="AB4953" s="1">
        <v>40289</v>
      </c>
      <c r="AC4953" s="1">
        <v>22202</v>
      </c>
      <c r="AD4953">
        <f t="shared" si="464"/>
        <v>2</v>
      </c>
      <c r="AE4953">
        <f t="shared" ca="1" si="465"/>
        <v>63</v>
      </c>
      <c r="AF4953" t="str">
        <f t="shared" ca="1" si="466"/>
        <v>18-64</v>
      </c>
      <c r="AG4953" s="3">
        <f t="shared" si="467"/>
        <v>0.93637828571428572</v>
      </c>
      <c r="AH4953" t="str">
        <f>_xlfn.IFNA(VLOOKUP(Sales_Transactions[[#This Row],[Order ID]],Returned_Items[#All],2,FALSE),"Not Returned")</f>
        <v>Returned</v>
      </c>
    </row>
    <row r="4954" spans="1:34" x14ac:dyDescent="0.25">
      <c r="A4954">
        <v>12483</v>
      </c>
      <c r="C4954" t="s">
        <v>488</v>
      </c>
      <c r="D4954" s="2" t="str">
        <f>TEXT(MID(Sales_Transactions[[#This Row],[Order Date]],2,5),"d/m/yyy")</f>
        <v>4/8/2010</v>
      </c>
      <c r="E4954" s="2" t="str">
        <f>TEXT(MID(Sales_Transactions[[#This Row],[Order Date]],2,5),"d")</f>
        <v>4</v>
      </c>
      <c r="F4954" s="2" t="str">
        <f>TEXT(MID(Sales_Transactions[[#This Row],[Order Date]],2,5),"m")</f>
        <v>8</v>
      </c>
      <c r="G4954" s="2" t="str">
        <f>TEXT(MID(Sales_Transactions[[#This Row],[Order Date]],2,5),"yyy")</f>
        <v>2010</v>
      </c>
      <c r="H4954" s="2" t="str">
        <f>TEXT(MID(Sales_Transactions[[#This Row],[Order Date]],2,5),"yyy/m")</f>
        <v>2010/8</v>
      </c>
      <c r="I4954" t="s">
        <v>101</v>
      </c>
      <c r="J4954">
        <f t="shared" si="462"/>
        <v>1</v>
      </c>
      <c r="K4954" s="2">
        <v>14</v>
      </c>
      <c r="L4954" s="3">
        <v>1676.44</v>
      </c>
      <c r="M4954" s="4">
        <v>0.02</v>
      </c>
      <c r="N4954" s="5" t="s">
        <v>23</v>
      </c>
      <c r="O4954" s="3">
        <v>607.5</v>
      </c>
      <c r="P4954" s="3">
        <v>120.98</v>
      </c>
      <c r="Q4954" s="3">
        <v>9.07</v>
      </c>
      <c r="R4954" s="5" t="s">
        <v>2662</v>
      </c>
      <c r="S4954" s="5" t="s">
        <v>2259</v>
      </c>
      <c r="T4954" s="5" t="str">
        <f t="shared" si="463"/>
        <v>Tom Zandusky</v>
      </c>
      <c r="U4954" t="s">
        <v>1143</v>
      </c>
      <c r="V4954" s="5" t="s">
        <v>74</v>
      </c>
      <c r="W4954" s="5" t="s">
        <v>28</v>
      </c>
      <c r="X4954" s="5" t="s">
        <v>41</v>
      </c>
      <c r="Y4954" s="5" t="s">
        <v>794</v>
      </c>
      <c r="Z4954" s="5" t="s">
        <v>43</v>
      </c>
      <c r="AA4954" s="4">
        <v>0.35</v>
      </c>
      <c r="AB4954" s="1">
        <v>40394</v>
      </c>
      <c r="AC4954" s="1">
        <v>22087</v>
      </c>
      <c r="AD4954">
        <f t="shared" si="464"/>
        <v>0</v>
      </c>
      <c r="AE4954">
        <f t="shared" ca="1" si="465"/>
        <v>64</v>
      </c>
      <c r="AF4954" t="str">
        <f t="shared" ca="1" si="466"/>
        <v>18-64</v>
      </c>
      <c r="AG4954" s="3">
        <f t="shared" si="467"/>
        <v>9.2875574285714286</v>
      </c>
      <c r="AH4954" t="str">
        <f>_xlfn.IFNA(VLOOKUP(Sales_Transactions[[#This Row],[Order ID]],Returned_Items[#All],2,FALSE),"Not Returned")</f>
        <v>Returned</v>
      </c>
    </row>
    <row r="4955" spans="1:34" x14ac:dyDescent="0.25">
      <c r="A4955">
        <v>12483</v>
      </c>
      <c r="C4955" t="s">
        <v>488</v>
      </c>
      <c r="D4955" s="2" t="str">
        <f>TEXT(MID(Sales_Transactions[[#This Row],[Order Date]],2,5),"d/m/yyy")</f>
        <v>4/8/2010</v>
      </c>
      <c r="E4955" s="2" t="str">
        <f>TEXT(MID(Sales_Transactions[[#This Row],[Order Date]],2,5),"d")</f>
        <v>4</v>
      </c>
      <c r="F4955" s="2" t="str">
        <f>TEXT(MID(Sales_Transactions[[#This Row],[Order Date]],2,5),"m")</f>
        <v>8</v>
      </c>
      <c r="G4955" s="2" t="str">
        <f>TEXT(MID(Sales_Transactions[[#This Row],[Order Date]],2,5),"yyy")</f>
        <v>2010</v>
      </c>
      <c r="H4955" s="2" t="str">
        <f>TEXT(MID(Sales_Transactions[[#This Row],[Order Date]],2,5),"yyy/m")</f>
        <v>2010/8</v>
      </c>
      <c r="I4955" t="s">
        <v>101</v>
      </c>
      <c r="J4955">
        <f t="shared" si="462"/>
        <v>1</v>
      </c>
      <c r="K4955" s="2">
        <v>14</v>
      </c>
      <c r="L4955" s="3">
        <v>1406.07</v>
      </c>
      <c r="M4955" s="4">
        <v>0.1</v>
      </c>
      <c r="N4955" s="5" t="s">
        <v>34</v>
      </c>
      <c r="O4955" s="3">
        <v>-701.91</v>
      </c>
      <c r="P4955" s="3">
        <v>100.98</v>
      </c>
      <c r="Q4955" s="3">
        <v>57.38</v>
      </c>
      <c r="R4955" s="5" t="s">
        <v>2662</v>
      </c>
      <c r="S4955" s="5" t="s">
        <v>2259</v>
      </c>
      <c r="T4955" s="5" t="str">
        <f t="shared" si="463"/>
        <v>Tom Zandusky</v>
      </c>
      <c r="U4955" t="s">
        <v>1143</v>
      </c>
      <c r="V4955" s="5" t="s">
        <v>74</v>
      </c>
      <c r="W4955" s="5" t="s">
        <v>57</v>
      </c>
      <c r="X4955" s="5" t="s">
        <v>104</v>
      </c>
      <c r="Y4955" s="5" t="s">
        <v>242</v>
      </c>
      <c r="Z4955" s="5" t="s">
        <v>106</v>
      </c>
      <c r="AA4955" s="4">
        <v>0.78</v>
      </c>
      <c r="AB4955" s="1">
        <v>40396</v>
      </c>
      <c r="AC4955" s="1">
        <v>13981</v>
      </c>
      <c r="AD4955">
        <f t="shared" si="464"/>
        <v>2</v>
      </c>
      <c r="AE4955">
        <f t="shared" ca="1" si="465"/>
        <v>86</v>
      </c>
      <c r="AF4955" t="str">
        <f t="shared" ca="1" si="466"/>
        <v>Over 65</v>
      </c>
      <c r="AG4955" s="3">
        <f t="shared" si="467"/>
        <v>11.304215714285714</v>
      </c>
      <c r="AH4955" t="str">
        <f>_xlfn.IFNA(VLOOKUP(Sales_Transactions[[#This Row],[Order ID]],Returned_Items[#All],2,FALSE),"Not Returned")</f>
        <v>Returned</v>
      </c>
    </row>
    <row r="4956" spans="1:34" x14ac:dyDescent="0.25">
      <c r="A4956">
        <v>12483</v>
      </c>
      <c r="C4956" t="s">
        <v>488</v>
      </c>
      <c r="D4956" s="2" t="str">
        <f>TEXT(MID(Sales_Transactions[[#This Row],[Order Date]],2,5),"d/m/yyy")</f>
        <v>4/8/2010</v>
      </c>
      <c r="E4956" s="2" t="str">
        <f>TEXT(MID(Sales_Transactions[[#This Row],[Order Date]],2,5),"d")</f>
        <v>4</v>
      </c>
      <c r="F4956" s="2" t="str">
        <f>TEXT(MID(Sales_Transactions[[#This Row],[Order Date]],2,5),"m")</f>
        <v>8</v>
      </c>
      <c r="G4956" s="2" t="str">
        <f>TEXT(MID(Sales_Transactions[[#This Row],[Order Date]],2,5),"yyy")</f>
        <v>2010</v>
      </c>
      <c r="H4956" s="2" t="str">
        <f>TEXT(MID(Sales_Transactions[[#This Row],[Order Date]],2,5),"yyy/m")</f>
        <v>2010/8</v>
      </c>
      <c r="I4956" t="s">
        <v>101</v>
      </c>
      <c r="J4956">
        <f t="shared" si="462"/>
        <v>1</v>
      </c>
      <c r="K4956" s="2">
        <v>30</v>
      </c>
      <c r="L4956" s="3">
        <v>1771.67</v>
      </c>
      <c r="M4956" s="4">
        <v>0.09</v>
      </c>
      <c r="N4956" s="5" t="s">
        <v>23</v>
      </c>
      <c r="O4956" s="3">
        <v>338.95</v>
      </c>
      <c r="P4956" s="3">
        <v>59.76</v>
      </c>
      <c r="Q4956" s="3">
        <v>9.7100000000000009</v>
      </c>
      <c r="R4956" s="5" t="s">
        <v>2662</v>
      </c>
      <c r="S4956" s="5" t="s">
        <v>2259</v>
      </c>
      <c r="T4956" s="5" t="str">
        <f t="shared" si="463"/>
        <v>Tom Zandusky</v>
      </c>
      <c r="U4956" t="s">
        <v>1143</v>
      </c>
      <c r="V4956" s="5" t="s">
        <v>74</v>
      </c>
      <c r="W4956" s="5" t="s">
        <v>28</v>
      </c>
      <c r="X4956" s="5" t="s">
        <v>29</v>
      </c>
      <c r="Y4956" s="5" t="s">
        <v>2865</v>
      </c>
      <c r="Z4956" s="5" t="s">
        <v>43</v>
      </c>
      <c r="AA4956" s="4">
        <v>0.56999999999999995</v>
      </c>
      <c r="AB4956" s="1">
        <v>40395</v>
      </c>
      <c r="AC4956" s="1">
        <v>24711</v>
      </c>
      <c r="AD4956">
        <f t="shared" si="464"/>
        <v>1</v>
      </c>
      <c r="AE4956">
        <f t="shared" ca="1" si="465"/>
        <v>56</v>
      </c>
      <c r="AF4956" t="str">
        <f t="shared" ca="1" si="466"/>
        <v>18-64</v>
      </c>
      <c r="AG4956" s="3">
        <f t="shared" si="467"/>
        <v>2.3138738666666665</v>
      </c>
      <c r="AH4956" t="str">
        <f>_xlfn.IFNA(VLOOKUP(Sales_Transactions[[#This Row],[Order ID]],Returned_Items[#All],2,FALSE),"Not Returned")</f>
        <v>Returned</v>
      </c>
    </row>
    <row r="4957" spans="1:34" x14ac:dyDescent="0.25">
      <c r="A4957">
        <v>12867</v>
      </c>
      <c r="C4957" t="s">
        <v>1179</v>
      </c>
      <c r="D4957" s="2" t="str">
        <f>TEXT(MID(Sales_Transactions[[#This Row],[Order Date]],2,5),"d/m/yyy")</f>
        <v>11/3/2011</v>
      </c>
      <c r="E4957" s="2" t="str">
        <f>TEXT(MID(Sales_Transactions[[#This Row],[Order Date]],2,5),"d")</f>
        <v>11</v>
      </c>
      <c r="F4957" s="2" t="str">
        <f>TEXT(MID(Sales_Transactions[[#This Row],[Order Date]],2,5),"m")</f>
        <v>3</v>
      </c>
      <c r="G4957" s="2" t="str">
        <f>TEXT(MID(Sales_Transactions[[#This Row],[Order Date]],2,5),"yyy")</f>
        <v>2011</v>
      </c>
      <c r="H4957" s="2" t="str">
        <f>TEXT(MID(Sales_Transactions[[#This Row],[Order Date]],2,5),"yyy/m")</f>
        <v>2011/3</v>
      </c>
      <c r="I4957" t="s">
        <v>52</v>
      </c>
      <c r="J4957">
        <f t="shared" si="462"/>
        <v>1</v>
      </c>
      <c r="K4957" s="2">
        <v>6</v>
      </c>
      <c r="L4957" s="3">
        <v>127.49</v>
      </c>
      <c r="M4957" s="4">
        <v>0.08</v>
      </c>
      <c r="N4957" s="5" t="s">
        <v>67</v>
      </c>
      <c r="O4957" s="3">
        <v>-57.95</v>
      </c>
      <c r="P4957" s="3">
        <v>19.98</v>
      </c>
      <c r="Q4957" s="3">
        <v>4</v>
      </c>
      <c r="R4957" s="5" t="s">
        <v>3263</v>
      </c>
      <c r="S4957" s="5" t="s">
        <v>3264</v>
      </c>
      <c r="T4957" s="5" t="str">
        <f t="shared" si="463"/>
        <v>Thais Sissman</v>
      </c>
      <c r="U4957" t="s">
        <v>1143</v>
      </c>
      <c r="V4957" s="5" t="s">
        <v>47</v>
      </c>
      <c r="W4957" s="5" t="s">
        <v>48</v>
      </c>
      <c r="X4957" s="5" t="s">
        <v>87</v>
      </c>
      <c r="Y4957" s="5" t="s">
        <v>1112</v>
      </c>
      <c r="Z4957" s="5" t="s">
        <v>43</v>
      </c>
      <c r="AA4957" s="4">
        <v>0.68</v>
      </c>
      <c r="AB4957" s="1">
        <v>40613</v>
      </c>
      <c r="AC4957" s="1">
        <v>24793</v>
      </c>
      <c r="AD4957">
        <f t="shared" si="464"/>
        <v>0</v>
      </c>
      <c r="AE4957">
        <f t="shared" ca="1" si="465"/>
        <v>56</v>
      </c>
      <c r="AF4957" t="str">
        <f t="shared" ca="1" si="466"/>
        <v>18-64</v>
      </c>
      <c r="AG4957" s="3">
        <f t="shared" si="467"/>
        <v>3.9940026666666668</v>
      </c>
      <c r="AH4957" t="str">
        <f>_xlfn.IFNA(VLOOKUP(Sales_Transactions[[#This Row],[Order ID]],Returned_Items[#All],2,FALSE),"Not Returned")</f>
        <v>Not Returned</v>
      </c>
    </row>
    <row r="4958" spans="1:34" x14ac:dyDescent="0.25">
      <c r="A4958">
        <v>12903</v>
      </c>
      <c r="C4958" t="s">
        <v>573</v>
      </c>
      <c r="D4958" s="2" t="str">
        <f>TEXT(MID(Sales_Transactions[[#This Row],[Order Date]],2,5),"d/m/yyy")</f>
        <v>25/9/2009</v>
      </c>
      <c r="E4958" s="2" t="str">
        <f>TEXT(MID(Sales_Transactions[[#This Row],[Order Date]],2,5),"d")</f>
        <v>25</v>
      </c>
      <c r="F4958" s="2" t="str">
        <f>TEXT(MID(Sales_Transactions[[#This Row],[Order Date]],2,5),"m")</f>
        <v>9</v>
      </c>
      <c r="G4958" s="2" t="str">
        <f>TEXT(MID(Sales_Transactions[[#This Row],[Order Date]],2,5),"yyy")</f>
        <v>2009</v>
      </c>
      <c r="H4958" s="2" t="str">
        <f>TEXT(MID(Sales_Transactions[[#This Row],[Order Date]],2,5),"yyy/m")</f>
        <v>2009/9</v>
      </c>
      <c r="I4958" t="s">
        <v>101</v>
      </c>
      <c r="J4958">
        <f t="shared" si="462"/>
        <v>1</v>
      </c>
      <c r="K4958" s="2">
        <v>2</v>
      </c>
      <c r="L4958" s="3">
        <v>63.427</v>
      </c>
      <c r="M4958" s="4">
        <v>7.0000000000000007E-2</v>
      </c>
      <c r="N4958" s="5" t="s">
        <v>23</v>
      </c>
      <c r="O4958" s="3">
        <v>-191.79</v>
      </c>
      <c r="P4958" s="3">
        <v>35.99</v>
      </c>
      <c r="Q4958" s="3">
        <v>5</v>
      </c>
      <c r="R4958" s="5" t="s">
        <v>3295</v>
      </c>
      <c r="S4958" s="5" t="s">
        <v>206</v>
      </c>
      <c r="T4958" s="5" t="str">
        <f t="shared" si="463"/>
        <v>Sue Ann</v>
      </c>
      <c r="U4958" t="s">
        <v>1143</v>
      </c>
      <c r="V4958" s="5" t="s">
        <v>37</v>
      </c>
      <c r="W4958" s="5" t="s">
        <v>48</v>
      </c>
      <c r="X4958" s="5" t="s">
        <v>49</v>
      </c>
      <c r="Y4958" s="5" t="s">
        <v>1151</v>
      </c>
      <c r="Z4958" s="5" t="s">
        <v>84</v>
      </c>
      <c r="AA4958" s="4">
        <v>0.82</v>
      </c>
      <c r="AB4958" s="1">
        <v>40083</v>
      </c>
      <c r="AC4958" s="1">
        <v>24609</v>
      </c>
      <c r="AD4958">
        <f t="shared" si="464"/>
        <v>2</v>
      </c>
      <c r="AE4958">
        <f t="shared" ca="1" si="465"/>
        <v>57</v>
      </c>
      <c r="AF4958" t="str">
        <f t="shared" ca="1" si="466"/>
        <v>18-64</v>
      </c>
      <c r="AG4958" s="3">
        <f t="shared" si="467"/>
        <v>20.4824035</v>
      </c>
      <c r="AH4958" t="str">
        <f>_xlfn.IFNA(VLOOKUP(Sales_Transactions[[#This Row],[Order ID]],Returned_Items[#All],2,FALSE),"Not Returned")</f>
        <v>Returned</v>
      </c>
    </row>
    <row r="4959" spans="1:34" x14ac:dyDescent="0.25">
      <c r="A4959">
        <v>13540</v>
      </c>
      <c r="C4959" t="s">
        <v>2698</v>
      </c>
      <c r="D4959" s="2" t="str">
        <f>TEXT(MID(Sales_Transactions[[#This Row],[Order Date]],2,5),"d/m/yyy")</f>
        <v>23/5/2010</v>
      </c>
      <c r="E4959" s="2" t="str">
        <f>TEXT(MID(Sales_Transactions[[#This Row],[Order Date]],2,5),"d")</f>
        <v>23</v>
      </c>
      <c r="F4959" s="2" t="str">
        <f>TEXT(MID(Sales_Transactions[[#This Row],[Order Date]],2,5),"m")</f>
        <v>5</v>
      </c>
      <c r="G4959" s="2" t="str">
        <f>TEXT(MID(Sales_Transactions[[#This Row],[Order Date]],2,5),"yyy")</f>
        <v>2010</v>
      </c>
      <c r="H4959" s="2" t="str">
        <f>TEXT(MID(Sales_Transactions[[#This Row],[Order Date]],2,5),"yyy/m")</f>
        <v>2010/5</v>
      </c>
      <c r="I4959" t="s">
        <v>33</v>
      </c>
      <c r="J4959">
        <f t="shared" si="462"/>
        <v>4</v>
      </c>
      <c r="K4959" s="2">
        <v>31</v>
      </c>
      <c r="L4959" s="3">
        <v>259.58999999999997</v>
      </c>
      <c r="M4959" s="4">
        <v>0.06</v>
      </c>
      <c r="N4959" s="5" t="s">
        <v>23</v>
      </c>
      <c r="O4959" s="3">
        <v>34.79</v>
      </c>
      <c r="P4959" s="3">
        <v>8.5</v>
      </c>
      <c r="Q4959" s="3">
        <v>1.99</v>
      </c>
      <c r="R4959" s="5" t="s">
        <v>2330</v>
      </c>
      <c r="S4959" s="5" t="s">
        <v>2996</v>
      </c>
      <c r="T4959" s="5" t="str">
        <f t="shared" si="463"/>
        <v>Theresa Swint</v>
      </c>
      <c r="U4959" t="s">
        <v>1143</v>
      </c>
      <c r="V4959" s="5" t="s">
        <v>37</v>
      </c>
      <c r="W4959" s="5" t="s">
        <v>48</v>
      </c>
      <c r="X4959" s="5" t="s">
        <v>87</v>
      </c>
      <c r="Y4959" s="5" t="s">
        <v>1505</v>
      </c>
      <c r="Z4959" s="5" t="s">
        <v>60</v>
      </c>
      <c r="AA4959" s="4">
        <v>0.49</v>
      </c>
      <c r="AB4959" s="1">
        <v>40321</v>
      </c>
      <c r="AC4959" s="1">
        <v>24791</v>
      </c>
      <c r="AD4959">
        <f t="shared" si="464"/>
        <v>0</v>
      </c>
      <c r="AE4959">
        <f t="shared" ca="1" si="465"/>
        <v>56</v>
      </c>
      <c r="AF4959" t="str">
        <f t="shared" ca="1" si="466"/>
        <v>18-64</v>
      </c>
      <c r="AG4959" s="3">
        <f t="shared" si="467"/>
        <v>0.33822258064516125</v>
      </c>
      <c r="AH4959" t="str">
        <f>_xlfn.IFNA(VLOOKUP(Sales_Transactions[[#This Row],[Order ID]],Returned_Items[#All],2,FALSE),"Not Returned")</f>
        <v>Not Returned</v>
      </c>
    </row>
    <row r="4960" spans="1:34" x14ac:dyDescent="0.25">
      <c r="A4960">
        <v>13540</v>
      </c>
      <c r="C4960" t="s">
        <v>2698</v>
      </c>
      <c r="D4960" s="2" t="str">
        <f>TEXT(MID(Sales_Transactions[[#This Row],[Order Date]],2,5),"d/m/yyy")</f>
        <v>23/5/2010</v>
      </c>
      <c r="E4960" s="2" t="str">
        <f>TEXT(MID(Sales_Transactions[[#This Row],[Order Date]],2,5),"d")</f>
        <v>23</v>
      </c>
      <c r="F4960" s="2" t="str">
        <f>TEXT(MID(Sales_Transactions[[#This Row],[Order Date]],2,5),"m")</f>
        <v>5</v>
      </c>
      <c r="G4960" s="2" t="str">
        <f>TEXT(MID(Sales_Transactions[[#This Row],[Order Date]],2,5),"yyy")</f>
        <v>2010</v>
      </c>
      <c r="H4960" s="2" t="str">
        <f>TEXT(MID(Sales_Transactions[[#This Row],[Order Date]],2,5),"yyy/m")</f>
        <v>2010/5</v>
      </c>
      <c r="I4960" t="s">
        <v>33</v>
      </c>
      <c r="J4960">
        <f t="shared" si="462"/>
        <v>4</v>
      </c>
      <c r="K4960" s="2">
        <v>16</v>
      </c>
      <c r="L4960" s="3">
        <v>34.93</v>
      </c>
      <c r="M4960" s="4">
        <v>0.04</v>
      </c>
      <c r="N4960" s="5" t="s">
        <v>23</v>
      </c>
      <c r="O4960" s="3">
        <v>-0.05</v>
      </c>
      <c r="P4960" s="3">
        <v>2.1800000000000002</v>
      </c>
      <c r="Q4960" s="3">
        <v>0.78</v>
      </c>
      <c r="R4960" s="5" t="s">
        <v>2330</v>
      </c>
      <c r="S4960" s="5" t="s">
        <v>2996</v>
      </c>
      <c r="T4960" s="5" t="str">
        <f t="shared" si="463"/>
        <v>Theresa Swint</v>
      </c>
      <c r="U4960" t="s">
        <v>1143</v>
      </c>
      <c r="V4960" s="5" t="s">
        <v>37</v>
      </c>
      <c r="W4960" s="5" t="s">
        <v>28</v>
      </c>
      <c r="X4960" s="5" t="s">
        <v>82</v>
      </c>
      <c r="Y4960" s="5" t="s">
        <v>703</v>
      </c>
      <c r="Z4960" s="5" t="s">
        <v>84</v>
      </c>
      <c r="AA4960" s="4">
        <v>0.52</v>
      </c>
      <c r="AB4960" s="1">
        <v>40321</v>
      </c>
      <c r="AC4960" s="1">
        <v>24203</v>
      </c>
      <c r="AD4960">
        <f t="shared" si="464"/>
        <v>0</v>
      </c>
      <c r="AE4960">
        <f t="shared" ca="1" si="465"/>
        <v>58</v>
      </c>
      <c r="AF4960" t="str">
        <f t="shared" ca="1" si="466"/>
        <v>18-64</v>
      </c>
      <c r="AG4960" s="3">
        <f t="shared" si="467"/>
        <v>0.18494549999999998</v>
      </c>
      <c r="AH4960" t="str">
        <f>_xlfn.IFNA(VLOOKUP(Sales_Transactions[[#This Row],[Order ID]],Returned_Items[#All],2,FALSE),"Not Returned")</f>
        <v>Not Returned</v>
      </c>
    </row>
    <row r="4961" spans="1:34" x14ac:dyDescent="0.25">
      <c r="A4961">
        <v>13540</v>
      </c>
      <c r="C4961" t="s">
        <v>2698</v>
      </c>
      <c r="D4961" s="2" t="str">
        <f>TEXT(MID(Sales_Transactions[[#This Row],[Order Date]],2,5),"d/m/yyy")</f>
        <v>23/5/2010</v>
      </c>
      <c r="E4961" s="2" t="str">
        <f>TEXT(MID(Sales_Transactions[[#This Row],[Order Date]],2,5),"d")</f>
        <v>23</v>
      </c>
      <c r="F4961" s="2" t="str">
        <f>TEXT(MID(Sales_Transactions[[#This Row],[Order Date]],2,5),"m")</f>
        <v>5</v>
      </c>
      <c r="G4961" s="2" t="str">
        <f>TEXT(MID(Sales_Transactions[[#This Row],[Order Date]],2,5),"yyy")</f>
        <v>2010</v>
      </c>
      <c r="H4961" s="2" t="str">
        <f>TEXT(MID(Sales_Transactions[[#This Row],[Order Date]],2,5),"yyy/m")</f>
        <v>2010/5</v>
      </c>
      <c r="I4961" t="s">
        <v>33</v>
      </c>
      <c r="J4961">
        <f t="shared" si="462"/>
        <v>4</v>
      </c>
      <c r="K4961" s="2">
        <v>33</v>
      </c>
      <c r="L4961" s="3">
        <v>431.06</v>
      </c>
      <c r="M4961" s="4">
        <v>0.02</v>
      </c>
      <c r="N4961" s="5" t="s">
        <v>23</v>
      </c>
      <c r="O4961" s="3">
        <v>-26.78</v>
      </c>
      <c r="P4961" s="3">
        <v>12.28</v>
      </c>
      <c r="Q4961" s="3">
        <v>6.13</v>
      </c>
      <c r="R4961" s="5" t="s">
        <v>2330</v>
      </c>
      <c r="S4961" s="5" t="s">
        <v>2996</v>
      </c>
      <c r="T4961" s="5" t="str">
        <f t="shared" si="463"/>
        <v>Theresa Swint</v>
      </c>
      <c r="U4961" t="s">
        <v>1143</v>
      </c>
      <c r="V4961" s="5" t="s">
        <v>37</v>
      </c>
      <c r="W4961" s="5" t="s">
        <v>28</v>
      </c>
      <c r="X4961" s="5" t="s">
        <v>29</v>
      </c>
      <c r="Y4961" s="5" t="s">
        <v>433</v>
      </c>
      <c r="Z4961" s="5" t="s">
        <v>43</v>
      </c>
      <c r="AA4961" s="4">
        <v>0.56999999999999995</v>
      </c>
      <c r="AB4961" s="1">
        <v>40321</v>
      </c>
      <c r="AC4961" s="1">
        <v>24168</v>
      </c>
      <c r="AD4961">
        <f t="shared" si="464"/>
        <v>0</v>
      </c>
      <c r="AE4961">
        <f t="shared" ca="1" si="465"/>
        <v>58</v>
      </c>
      <c r="AF4961" t="str">
        <f t="shared" ca="1" si="466"/>
        <v>18-64</v>
      </c>
      <c r="AG4961" s="3">
        <f t="shared" si="467"/>
        <v>0.55780436363636354</v>
      </c>
      <c r="AH4961" t="str">
        <f>_xlfn.IFNA(VLOOKUP(Sales_Transactions[[#This Row],[Order ID]],Returned_Items[#All],2,FALSE),"Not Returned")</f>
        <v>Not Returned</v>
      </c>
    </row>
    <row r="4962" spans="1:34" x14ac:dyDescent="0.25">
      <c r="A4962">
        <v>13762</v>
      </c>
      <c r="C4962" t="s">
        <v>2819</v>
      </c>
      <c r="D4962" s="2" t="str">
        <f>TEXT(MID(Sales_Transactions[[#This Row],[Order Date]],2,5),"d/m/yyy")</f>
        <v>21/6/2010</v>
      </c>
      <c r="E4962" s="2" t="str">
        <f>TEXT(MID(Sales_Transactions[[#This Row],[Order Date]],2,5),"d")</f>
        <v>21</v>
      </c>
      <c r="F4962" s="2" t="str">
        <f>TEXT(MID(Sales_Transactions[[#This Row],[Order Date]],2,5),"m")</f>
        <v>6</v>
      </c>
      <c r="G4962" s="2" t="str">
        <f>TEXT(MID(Sales_Transactions[[#This Row],[Order Date]],2,5),"yyy")</f>
        <v>2010</v>
      </c>
      <c r="H4962" s="2" t="str">
        <f>TEXT(MID(Sales_Transactions[[#This Row],[Order Date]],2,5),"yyy/m")</f>
        <v>2010/6</v>
      </c>
      <c r="I4962" t="s">
        <v>78</v>
      </c>
      <c r="J4962">
        <f t="shared" si="462"/>
        <v>3</v>
      </c>
      <c r="K4962" s="2">
        <v>8</v>
      </c>
      <c r="L4962" s="3">
        <v>55</v>
      </c>
      <c r="M4962" s="4">
        <v>0.05</v>
      </c>
      <c r="N4962" s="5" t="s">
        <v>23</v>
      </c>
      <c r="O4962" s="3">
        <v>-23.62</v>
      </c>
      <c r="P4962" s="3">
        <v>6.28</v>
      </c>
      <c r="Q4962" s="3">
        <v>5.36</v>
      </c>
      <c r="R4962" s="5" t="s">
        <v>3110</v>
      </c>
      <c r="S4962" s="5" t="s">
        <v>211</v>
      </c>
      <c r="T4962" s="5" t="str">
        <f t="shared" si="463"/>
        <v>Denny Joy</v>
      </c>
      <c r="U4962" t="s">
        <v>1143</v>
      </c>
      <c r="V4962" s="5" t="s">
        <v>47</v>
      </c>
      <c r="W4962" s="5" t="s">
        <v>28</v>
      </c>
      <c r="X4962" s="5" t="s">
        <v>41</v>
      </c>
      <c r="Y4962" s="5" t="s">
        <v>2145</v>
      </c>
      <c r="Z4962" s="5" t="s">
        <v>43</v>
      </c>
      <c r="AA4962" s="4">
        <v>0.4</v>
      </c>
      <c r="AB4962" s="1">
        <v>40353</v>
      </c>
      <c r="AC4962" s="1">
        <v>24388</v>
      </c>
      <c r="AD4962">
        <f t="shared" si="464"/>
        <v>3</v>
      </c>
      <c r="AE4962">
        <f t="shared" ca="1" si="465"/>
        <v>57</v>
      </c>
      <c r="AF4962" t="str">
        <f t="shared" ca="1" si="466"/>
        <v>18-64</v>
      </c>
      <c r="AG4962" s="3">
        <f t="shared" si="467"/>
        <v>1.4546075000000001</v>
      </c>
      <c r="AH4962" t="str">
        <f>_xlfn.IFNA(VLOOKUP(Sales_Transactions[[#This Row],[Order ID]],Returned_Items[#All],2,FALSE),"Not Returned")</f>
        <v>Not Returned</v>
      </c>
    </row>
    <row r="4963" spans="1:34" x14ac:dyDescent="0.25">
      <c r="A4963">
        <v>13762</v>
      </c>
      <c r="C4963" t="s">
        <v>2819</v>
      </c>
      <c r="D4963" s="2" t="str">
        <f>TEXT(MID(Sales_Transactions[[#This Row],[Order Date]],2,5),"d/m/yyy")</f>
        <v>21/6/2010</v>
      </c>
      <c r="E4963" s="2" t="str">
        <f>TEXT(MID(Sales_Transactions[[#This Row],[Order Date]],2,5),"d")</f>
        <v>21</v>
      </c>
      <c r="F4963" s="2" t="str">
        <f>TEXT(MID(Sales_Transactions[[#This Row],[Order Date]],2,5),"m")</f>
        <v>6</v>
      </c>
      <c r="G4963" s="2" t="str">
        <f>TEXT(MID(Sales_Transactions[[#This Row],[Order Date]],2,5),"yyy")</f>
        <v>2010</v>
      </c>
      <c r="H4963" s="2" t="str">
        <f>TEXT(MID(Sales_Transactions[[#This Row],[Order Date]],2,5),"yyy/m")</f>
        <v>2010/6</v>
      </c>
      <c r="I4963" t="s">
        <v>78</v>
      </c>
      <c r="J4963">
        <f t="shared" si="462"/>
        <v>3</v>
      </c>
      <c r="K4963" s="2">
        <v>7</v>
      </c>
      <c r="L4963" s="3">
        <v>51.66</v>
      </c>
      <c r="M4963" s="4">
        <v>0.06</v>
      </c>
      <c r="N4963" s="5" t="s">
        <v>23</v>
      </c>
      <c r="O4963" s="3">
        <v>7.4</v>
      </c>
      <c r="P4963" s="3">
        <v>7.64</v>
      </c>
      <c r="Q4963" s="3">
        <v>1.39</v>
      </c>
      <c r="R4963" s="5" t="s">
        <v>3110</v>
      </c>
      <c r="S4963" s="5" t="s">
        <v>211</v>
      </c>
      <c r="T4963" s="5" t="str">
        <f t="shared" si="463"/>
        <v>Denny Joy</v>
      </c>
      <c r="U4963" t="s">
        <v>1143</v>
      </c>
      <c r="V4963" s="5" t="s">
        <v>47</v>
      </c>
      <c r="W4963" s="5" t="s">
        <v>28</v>
      </c>
      <c r="X4963" s="5" t="s">
        <v>98</v>
      </c>
      <c r="Y4963" s="5" t="s">
        <v>2037</v>
      </c>
      <c r="Z4963" s="5" t="s">
        <v>43</v>
      </c>
      <c r="AA4963" s="4">
        <v>0.36</v>
      </c>
      <c r="AB4963" s="1">
        <v>40352</v>
      </c>
      <c r="AC4963" s="1">
        <v>24220</v>
      </c>
      <c r="AD4963">
        <f t="shared" si="464"/>
        <v>2</v>
      </c>
      <c r="AE4963">
        <f t="shared" ca="1" si="465"/>
        <v>58</v>
      </c>
      <c r="AF4963" t="str">
        <f t="shared" ca="1" si="466"/>
        <v>18-64</v>
      </c>
      <c r="AG4963" s="3">
        <f t="shared" si="467"/>
        <v>1.2893451428571427</v>
      </c>
      <c r="AH4963" t="str">
        <f>_xlfn.IFNA(VLOOKUP(Sales_Transactions[[#This Row],[Order ID]],Returned_Items[#All],2,FALSE),"Not Returned")</f>
        <v>Not Returned</v>
      </c>
    </row>
    <row r="4964" spans="1:34" x14ac:dyDescent="0.25">
      <c r="A4964">
        <v>13762</v>
      </c>
      <c r="C4964" t="s">
        <v>2819</v>
      </c>
      <c r="D4964" s="2" t="str">
        <f>TEXT(MID(Sales_Transactions[[#This Row],[Order Date]],2,5),"d/m/yyy")</f>
        <v>21/6/2010</v>
      </c>
      <c r="E4964" s="2" t="str">
        <f>TEXT(MID(Sales_Transactions[[#This Row],[Order Date]],2,5),"d")</f>
        <v>21</v>
      </c>
      <c r="F4964" s="2" t="str">
        <f>TEXT(MID(Sales_Transactions[[#This Row],[Order Date]],2,5),"m")</f>
        <v>6</v>
      </c>
      <c r="G4964" s="2" t="str">
        <f>TEXT(MID(Sales_Transactions[[#This Row],[Order Date]],2,5),"yyy")</f>
        <v>2010</v>
      </c>
      <c r="H4964" s="2" t="str">
        <f>TEXT(MID(Sales_Transactions[[#This Row],[Order Date]],2,5),"yyy/m")</f>
        <v>2010/6</v>
      </c>
      <c r="I4964" t="s">
        <v>78</v>
      </c>
      <c r="J4964">
        <f t="shared" si="462"/>
        <v>3</v>
      </c>
      <c r="K4964" s="2">
        <v>37</v>
      </c>
      <c r="L4964" s="3">
        <v>107.73</v>
      </c>
      <c r="M4964" s="4">
        <v>0.08</v>
      </c>
      <c r="N4964" s="5" t="s">
        <v>23</v>
      </c>
      <c r="O4964" s="3">
        <v>39.81</v>
      </c>
      <c r="P4964" s="3">
        <v>3.15</v>
      </c>
      <c r="Q4964" s="3">
        <v>0.5</v>
      </c>
      <c r="R4964" s="5" t="s">
        <v>3110</v>
      </c>
      <c r="S4964" s="5" t="s">
        <v>211</v>
      </c>
      <c r="T4964" s="5" t="str">
        <f t="shared" si="463"/>
        <v>Denny Joy</v>
      </c>
      <c r="U4964" t="s">
        <v>1143</v>
      </c>
      <c r="V4964" s="5" t="s">
        <v>47</v>
      </c>
      <c r="W4964" s="5" t="s">
        <v>28</v>
      </c>
      <c r="X4964" s="5" t="s">
        <v>115</v>
      </c>
      <c r="Y4964" s="5" t="s">
        <v>1329</v>
      </c>
      <c r="Z4964" s="5" t="s">
        <v>43</v>
      </c>
      <c r="AA4964" s="4">
        <v>0.37</v>
      </c>
      <c r="AB4964" s="1">
        <v>40352</v>
      </c>
      <c r="AC4964" s="1">
        <v>23753</v>
      </c>
      <c r="AD4964">
        <f t="shared" si="464"/>
        <v>2</v>
      </c>
      <c r="AE4964">
        <f t="shared" ca="1" si="465"/>
        <v>59</v>
      </c>
      <c r="AF4964" t="str">
        <f t="shared" ca="1" si="466"/>
        <v>18-64</v>
      </c>
      <c r="AG4964" s="3">
        <f t="shared" si="467"/>
        <v>9.8580540540540537E-2</v>
      </c>
      <c r="AH4964" t="str">
        <f>_xlfn.IFNA(VLOOKUP(Sales_Transactions[[#This Row],[Order ID]],Returned_Items[#All],2,FALSE),"Not Returned")</f>
        <v>Not Returned</v>
      </c>
    </row>
    <row r="4965" spans="1:34" x14ac:dyDescent="0.25">
      <c r="A4965">
        <v>14336</v>
      </c>
      <c r="C4965" t="s">
        <v>3298</v>
      </c>
      <c r="D4965" s="2" t="str">
        <f>TEXT(MID(Sales_Transactions[[#This Row],[Order Date]],2,5),"d/m/yyy")</f>
        <v>18/11/2009</v>
      </c>
      <c r="E4965" s="2" t="str">
        <f>TEXT(MID(Sales_Transactions[[#This Row],[Order Date]],2,5),"d")</f>
        <v>18</v>
      </c>
      <c r="F4965" s="2" t="str">
        <f>TEXT(MID(Sales_Transactions[[#This Row],[Order Date]],2,5),"m")</f>
        <v>11</v>
      </c>
      <c r="G4965" s="2" t="str">
        <f>TEXT(MID(Sales_Transactions[[#This Row],[Order Date]],2,5),"yyy")</f>
        <v>2009</v>
      </c>
      <c r="H4965" s="2" t="str">
        <f>TEXT(MID(Sales_Transactions[[#This Row],[Order Date]],2,5),"yyy/m")</f>
        <v>2009/11</v>
      </c>
      <c r="I4965" t="s">
        <v>33</v>
      </c>
      <c r="J4965">
        <f t="shared" si="462"/>
        <v>4</v>
      </c>
      <c r="K4965" s="2">
        <v>4</v>
      </c>
      <c r="L4965" s="3">
        <v>174.55</v>
      </c>
      <c r="M4965" s="4">
        <v>0.05</v>
      </c>
      <c r="N4965" s="5" t="s">
        <v>67</v>
      </c>
      <c r="O4965" s="3">
        <v>-114.39</v>
      </c>
      <c r="P4965" s="3">
        <v>39.99</v>
      </c>
      <c r="Q4965" s="3">
        <v>10.25</v>
      </c>
      <c r="R4965" s="5" t="s">
        <v>3177</v>
      </c>
      <c r="S4965" s="5" t="s">
        <v>3274</v>
      </c>
      <c r="T4965" s="5" t="str">
        <f t="shared" si="463"/>
        <v>Steven Ward</v>
      </c>
      <c r="U4965" t="s">
        <v>1143</v>
      </c>
      <c r="V4965" s="5" t="s">
        <v>37</v>
      </c>
      <c r="W4965" s="5" t="s">
        <v>48</v>
      </c>
      <c r="X4965" s="5" t="s">
        <v>87</v>
      </c>
      <c r="Y4965" s="5" t="s">
        <v>971</v>
      </c>
      <c r="Z4965" s="5" t="s">
        <v>43</v>
      </c>
      <c r="AA4965" s="4">
        <v>0.55000000000000004</v>
      </c>
      <c r="AB4965" s="1">
        <v>40136</v>
      </c>
      <c r="AC4965" s="1">
        <v>23960</v>
      </c>
      <c r="AD4965">
        <f t="shared" si="464"/>
        <v>1</v>
      </c>
      <c r="AE4965">
        <f t="shared" ca="1" si="465"/>
        <v>59</v>
      </c>
      <c r="AF4965" t="str">
        <f t="shared" ca="1" si="466"/>
        <v>18-64</v>
      </c>
      <c r="AG4965" s="3">
        <f t="shared" si="467"/>
        <v>12.55500125</v>
      </c>
      <c r="AH4965" t="str">
        <f>_xlfn.IFNA(VLOOKUP(Sales_Transactions[[#This Row],[Order ID]],Returned_Items[#All],2,FALSE),"Not Returned")</f>
        <v>Not Returned</v>
      </c>
    </row>
    <row r="4966" spans="1:34" x14ac:dyDescent="0.25">
      <c r="A4966">
        <v>14400</v>
      </c>
      <c r="C4966" t="s">
        <v>1122</v>
      </c>
      <c r="D4966" s="2" t="str">
        <f>TEXT(MID(Sales_Transactions[[#This Row],[Order Date]],2,5),"d/m/yyy")</f>
        <v>4/2/2009</v>
      </c>
      <c r="E4966" s="2" t="str">
        <f>TEXT(MID(Sales_Transactions[[#This Row],[Order Date]],2,5),"d")</f>
        <v>4</v>
      </c>
      <c r="F4966" s="2" t="str">
        <f>TEXT(MID(Sales_Transactions[[#This Row],[Order Date]],2,5),"m")</f>
        <v>2</v>
      </c>
      <c r="G4966" s="2" t="str">
        <f>TEXT(MID(Sales_Transactions[[#This Row],[Order Date]],2,5),"yyy")</f>
        <v>2009</v>
      </c>
      <c r="H4966" s="2" t="str">
        <f>TEXT(MID(Sales_Transactions[[#This Row],[Order Date]],2,5),"yyy/m")</f>
        <v>2009/2</v>
      </c>
      <c r="I4966" t="s">
        <v>78</v>
      </c>
      <c r="J4966">
        <f t="shared" si="462"/>
        <v>3</v>
      </c>
      <c r="K4966" s="2">
        <v>32</v>
      </c>
      <c r="L4966" s="3">
        <v>74.34</v>
      </c>
      <c r="M4966" s="4">
        <v>0.05</v>
      </c>
      <c r="N4966" s="5" t="s">
        <v>23</v>
      </c>
      <c r="O4966" s="3">
        <v>-166.55</v>
      </c>
      <c r="P4966" s="3">
        <v>2.16</v>
      </c>
      <c r="Q4966" s="3">
        <v>6.05</v>
      </c>
      <c r="R4966" s="5" t="s">
        <v>3299</v>
      </c>
      <c r="S4966" s="5" t="s">
        <v>3300</v>
      </c>
      <c r="T4966" s="5" t="str">
        <f t="shared" si="463"/>
        <v>Henia Zydlo</v>
      </c>
      <c r="U4966" t="s">
        <v>1143</v>
      </c>
      <c r="V4966" s="5" t="s">
        <v>74</v>
      </c>
      <c r="W4966" s="5" t="s">
        <v>28</v>
      </c>
      <c r="X4966" s="5" t="s">
        <v>41</v>
      </c>
      <c r="Y4966" s="5" t="s">
        <v>861</v>
      </c>
      <c r="Z4966" s="5" t="s">
        <v>43</v>
      </c>
      <c r="AA4966" s="4">
        <v>0.37</v>
      </c>
      <c r="AB4966" s="1">
        <v>39849</v>
      </c>
      <c r="AC4966" s="1">
        <v>24018</v>
      </c>
      <c r="AD4966">
        <f t="shared" si="464"/>
        <v>1</v>
      </c>
      <c r="AE4966">
        <f t="shared" ca="1" si="465"/>
        <v>58</v>
      </c>
      <c r="AF4966" t="str">
        <f t="shared" ca="1" si="466"/>
        <v>18-64</v>
      </c>
      <c r="AG4966" s="3">
        <f t="shared" si="467"/>
        <v>0.25652874999999997</v>
      </c>
      <c r="AH4966" t="str">
        <f>_xlfn.IFNA(VLOOKUP(Sales_Transactions[[#This Row],[Order ID]],Returned_Items[#All],2,FALSE),"Not Returned")</f>
        <v>Not Returned</v>
      </c>
    </row>
    <row r="4967" spans="1:34" x14ac:dyDescent="0.25">
      <c r="A4967">
        <v>14400</v>
      </c>
      <c r="C4967" t="s">
        <v>1122</v>
      </c>
      <c r="D4967" s="2" t="str">
        <f>TEXT(MID(Sales_Transactions[[#This Row],[Order Date]],2,5),"d/m/yyy")</f>
        <v>4/2/2009</v>
      </c>
      <c r="E4967" s="2" t="str">
        <f>TEXT(MID(Sales_Transactions[[#This Row],[Order Date]],2,5),"d")</f>
        <v>4</v>
      </c>
      <c r="F4967" s="2" t="str">
        <f>TEXT(MID(Sales_Transactions[[#This Row],[Order Date]],2,5),"m")</f>
        <v>2</v>
      </c>
      <c r="G4967" s="2" t="str">
        <f>TEXT(MID(Sales_Transactions[[#This Row],[Order Date]],2,5),"yyy")</f>
        <v>2009</v>
      </c>
      <c r="H4967" s="2" t="str">
        <f>TEXT(MID(Sales_Transactions[[#This Row],[Order Date]],2,5),"yyy/m")</f>
        <v>2009/2</v>
      </c>
      <c r="I4967" t="s">
        <v>78</v>
      </c>
      <c r="J4967">
        <f t="shared" si="462"/>
        <v>3</v>
      </c>
      <c r="K4967" s="2">
        <v>35</v>
      </c>
      <c r="L4967" s="3">
        <v>228.8</v>
      </c>
      <c r="M4967" s="4">
        <v>0.03</v>
      </c>
      <c r="N4967" s="5" t="s">
        <v>23</v>
      </c>
      <c r="O4967" s="3">
        <v>-99.08</v>
      </c>
      <c r="P4967" s="3">
        <v>6.48</v>
      </c>
      <c r="Q4967" s="3">
        <v>6.6</v>
      </c>
      <c r="R4967" s="5" t="s">
        <v>3299</v>
      </c>
      <c r="S4967" s="5" t="s">
        <v>3300</v>
      </c>
      <c r="T4967" s="5" t="str">
        <f t="shared" si="463"/>
        <v>Henia Zydlo</v>
      </c>
      <c r="U4967" t="s">
        <v>1143</v>
      </c>
      <c r="V4967" s="5" t="s">
        <v>74</v>
      </c>
      <c r="W4967" s="5" t="s">
        <v>28</v>
      </c>
      <c r="X4967" s="5" t="s">
        <v>75</v>
      </c>
      <c r="Y4967" s="5" t="s">
        <v>560</v>
      </c>
      <c r="Z4967" s="5" t="s">
        <v>43</v>
      </c>
      <c r="AA4967" s="4">
        <v>0.37</v>
      </c>
      <c r="AB4967" s="1">
        <v>39849</v>
      </c>
      <c r="AC4967" s="1">
        <v>23911</v>
      </c>
      <c r="AD4967">
        <f t="shared" si="464"/>
        <v>1</v>
      </c>
      <c r="AE4967">
        <f t="shared" ca="1" si="465"/>
        <v>59</v>
      </c>
      <c r="AF4967" t="str">
        <f t="shared" ca="1" si="466"/>
        <v>18-64</v>
      </c>
      <c r="AG4967" s="3">
        <f t="shared" si="467"/>
        <v>0.37365874285714284</v>
      </c>
      <c r="AH4967" t="str">
        <f>_xlfn.IFNA(VLOOKUP(Sales_Transactions[[#This Row],[Order ID]],Returned_Items[#All],2,FALSE),"Not Returned")</f>
        <v>Not Returned</v>
      </c>
    </row>
    <row r="4968" spans="1:34" x14ac:dyDescent="0.25">
      <c r="A4968">
        <v>14400</v>
      </c>
      <c r="C4968" t="s">
        <v>1122</v>
      </c>
      <c r="D4968" s="2" t="str">
        <f>TEXT(MID(Sales_Transactions[[#This Row],[Order Date]],2,5),"d/m/yyy")</f>
        <v>4/2/2009</v>
      </c>
      <c r="E4968" s="2" t="str">
        <f>TEXT(MID(Sales_Transactions[[#This Row],[Order Date]],2,5),"d")</f>
        <v>4</v>
      </c>
      <c r="F4968" s="2" t="str">
        <f>TEXT(MID(Sales_Transactions[[#This Row],[Order Date]],2,5),"m")</f>
        <v>2</v>
      </c>
      <c r="G4968" s="2" t="str">
        <f>TEXT(MID(Sales_Transactions[[#This Row],[Order Date]],2,5),"yyy")</f>
        <v>2009</v>
      </c>
      <c r="H4968" s="2" t="str">
        <f>TEXT(MID(Sales_Transactions[[#This Row],[Order Date]],2,5),"yyy/m")</f>
        <v>2009/2</v>
      </c>
      <c r="I4968" t="s">
        <v>78</v>
      </c>
      <c r="J4968">
        <f t="shared" si="462"/>
        <v>3</v>
      </c>
      <c r="K4968" s="2">
        <v>43</v>
      </c>
      <c r="L4968" s="3">
        <v>6089.05</v>
      </c>
      <c r="M4968" s="4">
        <v>0.08</v>
      </c>
      <c r="N4968" s="5" t="s">
        <v>34</v>
      </c>
      <c r="O4968" s="3">
        <v>-2110.56</v>
      </c>
      <c r="P4968" s="3">
        <v>146.05000000000001</v>
      </c>
      <c r="Q4968" s="3">
        <v>80.2</v>
      </c>
      <c r="R4968" s="5" t="s">
        <v>3299</v>
      </c>
      <c r="S4968" s="5" t="s">
        <v>3300</v>
      </c>
      <c r="T4968" s="5" t="str">
        <f t="shared" si="463"/>
        <v>Henia Zydlo</v>
      </c>
      <c r="U4968" t="s">
        <v>1143</v>
      </c>
      <c r="V4968" s="5" t="s">
        <v>74</v>
      </c>
      <c r="W4968" s="5" t="s">
        <v>57</v>
      </c>
      <c r="X4968" s="5" t="s">
        <v>107</v>
      </c>
      <c r="Y4968" s="5" t="s">
        <v>1951</v>
      </c>
      <c r="Z4968" s="5" t="s">
        <v>106</v>
      </c>
      <c r="AA4968" s="4">
        <v>0.71</v>
      </c>
      <c r="AB4968" s="1">
        <v>39849</v>
      </c>
      <c r="AC4968" s="1">
        <v>21777</v>
      </c>
      <c r="AD4968">
        <f t="shared" si="464"/>
        <v>1</v>
      </c>
      <c r="AE4968">
        <f t="shared" ca="1" si="465"/>
        <v>64</v>
      </c>
      <c r="AF4968" t="str">
        <f t="shared" ca="1" si="466"/>
        <v>18-64</v>
      </c>
      <c r="AG4968" s="3">
        <f t="shared" si="467"/>
        <v>5.2589106976744198</v>
      </c>
      <c r="AH4968" t="str">
        <f>_xlfn.IFNA(VLOOKUP(Sales_Transactions[[#This Row],[Order ID]],Returned_Items[#All],2,FALSE),"Not Returned")</f>
        <v>Not Returned</v>
      </c>
    </row>
    <row r="4969" spans="1:34" x14ac:dyDescent="0.25">
      <c r="A4969">
        <v>14500</v>
      </c>
      <c r="C4969" t="s">
        <v>3301</v>
      </c>
      <c r="D4969" s="2" t="str">
        <f>TEXT(MID(Sales_Transactions[[#This Row],[Order Date]],2,5),"d/m/yyy")</f>
        <v>24/6/2011</v>
      </c>
      <c r="E4969" s="2" t="str">
        <f>TEXT(MID(Sales_Transactions[[#This Row],[Order Date]],2,5),"d")</f>
        <v>24</v>
      </c>
      <c r="F4969" s="2" t="str">
        <f>TEXT(MID(Sales_Transactions[[#This Row],[Order Date]],2,5),"m")</f>
        <v>6</v>
      </c>
      <c r="G4969" s="2" t="str">
        <f>TEXT(MID(Sales_Transactions[[#This Row],[Order Date]],2,5),"yyy")</f>
        <v>2011</v>
      </c>
      <c r="H4969" s="2" t="str">
        <f>TEXT(MID(Sales_Transactions[[#This Row],[Order Date]],2,5),"yyy/m")</f>
        <v>2011/6</v>
      </c>
      <c r="I4969" t="s">
        <v>52</v>
      </c>
      <c r="J4969">
        <f t="shared" si="462"/>
        <v>1</v>
      </c>
      <c r="K4969" s="2">
        <v>44</v>
      </c>
      <c r="L4969" s="3">
        <v>839.7</v>
      </c>
      <c r="M4969" s="4">
        <v>7.0000000000000007E-2</v>
      </c>
      <c r="N4969" s="5" t="s">
        <v>23</v>
      </c>
      <c r="O4969" s="3">
        <v>211.79</v>
      </c>
      <c r="P4969" s="3">
        <v>19.98</v>
      </c>
      <c r="Q4969" s="3">
        <v>5.77</v>
      </c>
      <c r="R4969" s="5" t="s">
        <v>2669</v>
      </c>
      <c r="S4969" s="5" t="s">
        <v>1212</v>
      </c>
      <c r="T4969" s="5" t="str">
        <f t="shared" si="463"/>
        <v>Tracy Collins</v>
      </c>
      <c r="U4969" t="s">
        <v>1143</v>
      </c>
      <c r="V4969" s="5" t="s">
        <v>37</v>
      </c>
      <c r="W4969" s="5" t="s">
        <v>28</v>
      </c>
      <c r="X4969" s="5" t="s">
        <v>75</v>
      </c>
      <c r="Y4969" s="5" t="s">
        <v>300</v>
      </c>
      <c r="Z4969" s="5" t="s">
        <v>43</v>
      </c>
      <c r="AA4969" s="4">
        <v>0.38</v>
      </c>
      <c r="AB4969" s="1">
        <v>40720</v>
      </c>
      <c r="AC4969" s="1">
        <v>21717</v>
      </c>
      <c r="AD4969">
        <f t="shared" si="464"/>
        <v>2</v>
      </c>
      <c r="AE4969">
        <f t="shared" ca="1" si="465"/>
        <v>65</v>
      </c>
      <c r="AF4969" t="str">
        <f t="shared" ca="1" si="466"/>
        <v>Over 65</v>
      </c>
      <c r="AG4969" s="3">
        <f t="shared" si="467"/>
        <v>0.58490940909090916</v>
      </c>
      <c r="AH4969" t="str">
        <f>_xlfn.IFNA(VLOOKUP(Sales_Transactions[[#This Row],[Order ID]],Returned_Items[#All],2,FALSE),"Not Returned")</f>
        <v>Not Returned</v>
      </c>
    </row>
    <row r="4970" spans="1:34" x14ac:dyDescent="0.25">
      <c r="A4970">
        <v>14500</v>
      </c>
      <c r="C4970" t="s">
        <v>3301</v>
      </c>
      <c r="D4970" s="2" t="str">
        <f>TEXT(MID(Sales_Transactions[[#This Row],[Order Date]],2,5),"d/m/yyy")</f>
        <v>24/6/2011</v>
      </c>
      <c r="E4970" s="2" t="str">
        <f>TEXT(MID(Sales_Transactions[[#This Row],[Order Date]],2,5),"d")</f>
        <v>24</v>
      </c>
      <c r="F4970" s="2" t="str">
        <f>TEXT(MID(Sales_Transactions[[#This Row],[Order Date]],2,5),"m")</f>
        <v>6</v>
      </c>
      <c r="G4970" s="2" t="str">
        <f>TEXT(MID(Sales_Transactions[[#This Row],[Order Date]],2,5),"yyy")</f>
        <v>2011</v>
      </c>
      <c r="H4970" s="2" t="str">
        <f>TEXT(MID(Sales_Transactions[[#This Row],[Order Date]],2,5),"yyy/m")</f>
        <v>2011/6</v>
      </c>
      <c r="I4970" t="s">
        <v>52</v>
      </c>
      <c r="J4970">
        <f t="shared" si="462"/>
        <v>1</v>
      </c>
      <c r="K4970" s="2">
        <v>46</v>
      </c>
      <c r="L4970" s="3">
        <v>1662.5</v>
      </c>
      <c r="M4970" s="4">
        <v>0.01</v>
      </c>
      <c r="N4970" s="5" t="s">
        <v>23</v>
      </c>
      <c r="O4970" s="3">
        <v>289.02</v>
      </c>
      <c r="P4970" s="3">
        <v>34.58</v>
      </c>
      <c r="Q4970" s="3">
        <v>8.99</v>
      </c>
      <c r="R4970" s="5" t="s">
        <v>2669</v>
      </c>
      <c r="S4970" s="5" t="s">
        <v>1212</v>
      </c>
      <c r="T4970" s="5" t="str">
        <f t="shared" si="463"/>
        <v>Tracy Collins</v>
      </c>
      <c r="U4970" t="s">
        <v>1143</v>
      </c>
      <c r="V4970" s="5" t="s">
        <v>37</v>
      </c>
      <c r="W4970" s="5" t="s">
        <v>28</v>
      </c>
      <c r="X4970" s="5" t="s">
        <v>124</v>
      </c>
      <c r="Y4970" s="5" t="s">
        <v>1213</v>
      </c>
      <c r="Z4970" s="5" t="s">
        <v>60</v>
      </c>
      <c r="AA4970" s="4">
        <v>0.56000000000000005</v>
      </c>
      <c r="AB4970" s="1">
        <v>40719</v>
      </c>
      <c r="AC4970" s="1">
        <v>21661</v>
      </c>
      <c r="AD4970">
        <f t="shared" si="464"/>
        <v>1</v>
      </c>
      <c r="AE4970">
        <f t="shared" ca="1" si="465"/>
        <v>65</v>
      </c>
      <c r="AF4970" t="str">
        <f t="shared" ca="1" si="466"/>
        <v>Over 65</v>
      </c>
      <c r="AG4970" s="3">
        <f t="shared" si="467"/>
        <v>0.94709873913043474</v>
      </c>
      <c r="AH4970" t="str">
        <f>_xlfn.IFNA(VLOOKUP(Sales_Transactions[[#This Row],[Order ID]],Returned_Items[#All],2,FALSE),"Not Returned")</f>
        <v>Not Returned</v>
      </c>
    </row>
    <row r="4971" spans="1:34" x14ac:dyDescent="0.25">
      <c r="A4971">
        <v>14534</v>
      </c>
      <c r="C4971" t="s">
        <v>2862</v>
      </c>
      <c r="D4971" s="2" t="str">
        <f>TEXT(MID(Sales_Transactions[[#This Row],[Order Date]],2,5),"d/m/yyy")</f>
        <v>18/7/2010</v>
      </c>
      <c r="E4971" s="2" t="str">
        <f>TEXT(MID(Sales_Transactions[[#This Row],[Order Date]],2,5),"d")</f>
        <v>18</v>
      </c>
      <c r="F4971" s="2" t="str">
        <f>TEXT(MID(Sales_Transactions[[#This Row],[Order Date]],2,5),"m")</f>
        <v>7</v>
      </c>
      <c r="G4971" s="2" t="str">
        <f>TEXT(MID(Sales_Transactions[[#This Row],[Order Date]],2,5),"yyy")</f>
        <v>2010</v>
      </c>
      <c r="H4971" s="2" t="str">
        <f>TEXT(MID(Sales_Transactions[[#This Row],[Order Date]],2,5),"yyy/m")</f>
        <v>2010/7</v>
      </c>
      <c r="I4971" t="s">
        <v>78</v>
      </c>
      <c r="J4971">
        <f t="shared" si="462"/>
        <v>3</v>
      </c>
      <c r="K4971" s="2">
        <v>46</v>
      </c>
      <c r="L4971" s="3">
        <v>745.99</v>
      </c>
      <c r="M4971" s="4">
        <v>0.02</v>
      </c>
      <c r="N4971" s="5" t="s">
        <v>23</v>
      </c>
      <c r="O4971" s="3">
        <v>226.09</v>
      </c>
      <c r="P4971" s="3">
        <v>15.98</v>
      </c>
      <c r="Q4971" s="3">
        <v>4</v>
      </c>
      <c r="R4971" s="5" t="s">
        <v>2855</v>
      </c>
      <c r="S4971" s="5" t="s">
        <v>2535</v>
      </c>
      <c r="T4971" s="5" t="str">
        <f t="shared" si="463"/>
        <v>Valerie Dominguez</v>
      </c>
      <c r="U4971" t="s">
        <v>1143</v>
      </c>
      <c r="V4971" s="5" t="s">
        <v>47</v>
      </c>
      <c r="W4971" s="5" t="s">
        <v>48</v>
      </c>
      <c r="X4971" s="5" t="s">
        <v>87</v>
      </c>
      <c r="Y4971" s="5" t="s">
        <v>900</v>
      </c>
      <c r="Z4971" s="5" t="s">
        <v>43</v>
      </c>
      <c r="AA4971" s="4">
        <v>0.37</v>
      </c>
      <c r="AB4971" s="1">
        <v>40377</v>
      </c>
      <c r="AC4971" s="1">
        <v>21702</v>
      </c>
      <c r="AD4971">
        <f t="shared" si="464"/>
        <v>0</v>
      </c>
      <c r="AE4971">
        <f t="shared" ca="1" si="465"/>
        <v>65</v>
      </c>
      <c r="AF4971" t="str">
        <f t="shared" ca="1" si="466"/>
        <v>Over 65</v>
      </c>
      <c r="AG4971" s="3">
        <f t="shared" si="467"/>
        <v>0.43427834782608699</v>
      </c>
      <c r="AH4971" t="str">
        <f>_xlfn.IFNA(VLOOKUP(Sales_Transactions[[#This Row],[Order ID]],Returned_Items[#All],2,FALSE),"Not Returned")</f>
        <v>Returned</v>
      </c>
    </row>
    <row r="4972" spans="1:34" x14ac:dyDescent="0.25">
      <c r="A4972">
        <v>14884</v>
      </c>
      <c r="C4972" t="s">
        <v>2128</v>
      </c>
      <c r="D4972" s="2" t="str">
        <f>TEXT(MID(Sales_Transactions[[#This Row],[Order Date]],2,5),"d/m/yyy")</f>
        <v>27/9/2011</v>
      </c>
      <c r="E4972" s="2" t="str">
        <f>TEXT(MID(Sales_Transactions[[#This Row],[Order Date]],2,5),"d")</f>
        <v>27</v>
      </c>
      <c r="F4972" s="2" t="str">
        <f>TEXT(MID(Sales_Transactions[[#This Row],[Order Date]],2,5),"m")</f>
        <v>9</v>
      </c>
      <c r="G4972" s="2" t="str">
        <f>TEXT(MID(Sales_Transactions[[#This Row],[Order Date]],2,5),"yyy")</f>
        <v>2011</v>
      </c>
      <c r="H4972" s="2" t="str">
        <f>TEXT(MID(Sales_Transactions[[#This Row],[Order Date]],2,5),"yyy/m")</f>
        <v>2011/9</v>
      </c>
      <c r="I4972" t="s">
        <v>33</v>
      </c>
      <c r="J4972">
        <f t="shared" si="462"/>
        <v>4</v>
      </c>
      <c r="K4972" s="2">
        <v>6</v>
      </c>
      <c r="L4972" s="3">
        <v>473.9855</v>
      </c>
      <c r="M4972" s="4">
        <v>0.06</v>
      </c>
      <c r="N4972" s="5" t="s">
        <v>23</v>
      </c>
      <c r="O4972" s="3">
        <v>-301.68</v>
      </c>
      <c r="P4972" s="3">
        <v>95.99</v>
      </c>
      <c r="Q4972" s="3">
        <v>4.9000000000000004</v>
      </c>
      <c r="R4972" s="5" t="s">
        <v>1775</v>
      </c>
      <c r="S4972" s="5" t="s">
        <v>3268</v>
      </c>
      <c r="T4972" s="5" t="str">
        <f t="shared" si="463"/>
        <v>Michael Moore</v>
      </c>
      <c r="U4972" t="s">
        <v>1143</v>
      </c>
      <c r="V4972" s="5" t="s">
        <v>47</v>
      </c>
      <c r="W4972" s="5" t="s">
        <v>48</v>
      </c>
      <c r="X4972" s="5" t="s">
        <v>49</v>
      </c>
      <c r="Y4972" s="5" t="s">
        <v>2243</v>
      </c>
      <c r="Z4972" s="5" t="s">
        <v>43</v>
      </c>
      <c r="AA4972" s="4">
        <v>0.56000000000000005</v>
      </c>
      <c r="AB4972" s="1">
        <v>40815</v>
      </c>
      <c r="AC4972" s="1">
        <v>21434</v>
      </c>
      <c r="AD4972">
        <f t="shared" si="464"/>
        <v>2</v>
      </c>
      <c r="AE4972">
        <f t="shared" ca="1" si="465"/>
        <v>65</v>
      </c>
      <c r="AF4972" t="str">
        <f t="shared" ca="1" si="466"/>
        <v>Over 65</v>
      </c>
      <c r="AG4972" s="3">
        <f t="shared" si="467"/>
        <v>16.805401</v>
      </c>
      <c r="AH4972" t="str">
        <f>_xlfn.IFNA(VLOOKUP(Sales_Transactions[[#This Row],[Order ID]],Returned_Items[#All],2,FALSE),"Not Returned")</f>
        <v>Not Returned</v>
      </c>
    </row>
    <row r="4973" spans="1:34" x14ac:dyDescent="0.25">
      <c r="A4973">
        <v>15075</v>
      </c>
      <c r="C4973" t="s">
        <v>2195</v>
      </c>
      <c r="D4973" s="2" t="str">
        <f>TEXT(MID(Sales_Transactions[[#This Row],[Order Date]],2,5),"d/m/yyy")</f>
        <v>4/10/2009</v>
      </c>
      <c r="E4973" s="2" t="str">
        <f>TEXT(MID(Sales_Transactions[[#This Row],[Order Date]],2,5),"d")</f>
        <v>4</v>
      </c>
      <c r="F4973" s="2" t="str">
        <f>TEXT(MID(Sales_Transactions[[#This Row],[Order Date]],2,5),"m")</f>
        <v>10</v>
      </c>
      <c r="G4973" s="2" t="str">
        <f>TEXT(MID(Sales_Transactions[[#This Row],[Order Date]],2,5),"yyy")</f>
        <v>2009</v>
      </c>
      <c r="H4973" s="2" t="str">
        <f>TEXT(MID(Sales_Transactions[[#This Row],[Order Date]],2,5),"yyy/m")</f>
        <v>2009/10</v>
      </c>
      <c r="I4973" t="s">
        <v>78</v>
      </c>
      <c r="J4973">
        <f t="shared" si="462"/>
        <v>3</v>
      </c>
      <c r="K4973" s="2">
        <v>24</v>
      </c>
      <c r="L4973" s="3">
        <v>1548.43</v>
      </c>
      <c r="M4973" s="4">
        <v>0.02</v>
      </c>
      <c r="N4973" s="5" t="s">
        <v>23</v>
      </c>
      <c r="O4973" s="3">
        <v>622.89</v>
      </c>
      <c r="P4973" s="3">
        <v>63.94</v>
      </c>
      <c r="Q4973" s="3">
        <v>14.48</v>
      </c>
      <c r="R4973" s="5" t="s">
        <v>2559</v>
      </c>
      <c r="S4973" s="5" t="s">
        <v>2620</v>
      </c>
      <c r="T4973" s="5" t="str">
        <f t="shared" si="463"/>
        <v>Natalie Webber</v>
      </c>
      <c r="U4973" t="s">
        <v>1143</v>
      </c>
      <c r="V4973" s="5" t="s">
        <v>37</v>
      </c>
      <c r="W4973" s="5" t="s">
        <v>57</v>
      </c>
      <c r="X4973" s="5" t="s">
        <v>58</v>
      </c>
      <c r="Y4973" s="5" t="s">
        <v>713</v>
      </c>
      <c r="Z4973" s="5" t="s">
        <v>43</v>
      </c>
      <c r="AA4973" s="4">
        <v>0.46</v>
      </c>
      <c r="AB4973" s="1">
        <v>40090</v>
      </c>
      <c r="AC4973" s="1">
        <v>14483</v>
      </c>
      <c r="AD4973">
        <f t="shared" si="464"/>
        <v>0</v>
      </c>
      <c r="AE4973">
        <f t="shared" ca="1" si="465"/>
        <v>84</v>
      </c>
      <c r="AF4973" t="str">
        <f t="shared" ca="1" si="466"/>
        <v>Over 65</v>
      </c>
      <c r="AG4973" s="3">
        <f t="shared" si="467"/>
        <v>3.2669671666666669</v>
      </c>
      <c r="AH4973" t="str">
        <f>_xlfn.IFNA(VLOOKUP(Sales_Transactions[[#This Row],[Order ID]],Returned_Items[#All],2,FALSE),"Not Returned")</f>
        <v>Not Returned</v>
      </c>
    </row>
    <row r="4974" spans="1:34" x14ac:dyDescent="0.25">
      <c r="A4974">
        <v>15075</v>
      </c>
      <c r="C4974" t="s">
        <v>2195</v>
      </c>
      <c r="D4974" s="2" t="str">
        <f>TEXT(MID(Sales_Transactions[[#This Row],[Order Date]],2,5),"d/m/yyy")</f>
        <v>4/10/2009</v>
      </c>
      <c r="E4974" s="2" t="str">
        <f>TEXT(MID(Sales_Transactions[[#This Row],[Order Date]],2,5),"d")</f>
        <v>4</v>
      </c>
      <c r="F4974" s="2" t="str">
        <f>TEXT(MID(Sales_Transactions[[#This Row],[Order Date]],2,5),"m")</f>
        <v>10</v>
      </c>
      <c r="G4974" s="2" t="str">
        <f>TEXT(MID(Sales_Transactions[[#This Row],[Order Date]],2,5),"yyy")</f>
        <v>2009</v>
      </c>
      <c r="H4974" s="2" t="str">
        <f>TEXT(MID(Sales_Transactions[[#This Row],[Order Date]],2,5),"yyy/m")</f>
        <v>2009/10</v>
      </c>
      <c r="I4974" t="s">
        <v>78</v>
      </c>
      <c r="J4974">
        <f t="shared" si="462"/>
        <v>3</v>
      </c>
      <c r="K4974" s="2">
        <v>10</v>
      </c>
      <c r="L4974" s="3">
        <v>54.84</v>
      </c>
      <c r="M4974" s="4">
        <v>0.01</v>
      </c>
      <c r="N4974" s="5" t="s">
        <v>23</v>
      </c>
      <c r="O4974" s="3">
        <v>-56.3</v>
      </c>
      <c r="P4974" s="3">
        <v>5.0199999999999996</v>
      </c>
      <c r="Q4974" s="3">
        <v>5.14</v>
      </c>
      <c r="R4974" s="5" t="s">
        <v>2559</v>
      </c>
      <c r="S4974" s="5" t="s">
        <v>2620</v>
      </c>
      <c r="T4974" s="5" t="str">
        <f t="shared" si="463"/>
        <v>Natalie Webber</v>
      </c>
      <c r="U4974" t="s">
        <v>1143</v>
      </c>
      <c r="V4974" s="5" t="s">
        <v>37</v>
      </c>
      <c r="W4974" s="5" t="s">
        <v>48</v>
      </c>
      <c r="X4974" s="5" t="s">
        <v>87</v>
      </c>
      <c r="Y4974" s="5" t="s">
        <v>586</v>
      </c>
      <c r="Z4974" s="5" t="s">
        <v>60</v>
      </c>
      <c r="AA4974" s="4">
        <v>0.79</v>
      </c>
      <c r="AB4974" s="1">
        <v>40092</v>
      </c>
      <c r="AC4974" s="1">
        <v>14520</v>
      </c>
      <c r="AD4974">
        <f t="shared" si="464"/>
        <v>2</v>
      </c>
      <c r="AE4974">
        <f t="shared" ca="1" si="465"/>
        <v>84</v>
      </c>
      <c r="AF4974" t="str">
        <f t="shared" ca="1" si="466"/>
        <v>Over 65</v>
      </c>
      <c r="AG4974" s="3">
        <f t="shared" si="467"/>
        <v>1.0159498</v>
      </c>
      <c r="AH4974" t="str">
        <f>_xlfn.IFNA(VLOOKUP(Sales_Transactions[[#This Row],[Order ID]],Returned_Items[#All],2,FALSE),"Not Returned")</f>
        <v>Not Returned</v>
      </c>
    </row>
    <row r="4975" spans="1:34" x14ac:dyDescent="0.25">
      <c r="A4975">
        <v>15234</v>
      </c>
      <c r="C4975" t="s">
        <v>114</v>
      </c>
      <c r="D4975" s="2" t="str">
        <f>TEXT(MID(Sales_Transactions[[#This Row],[Order Date]],2,5),"d/m/yyy")</f>
        <v>12/3/2010</v>
      </c>
      <c r="E4975" s="2" t="str">
        <f>TEXT(MID(Sales_Transactions[[#This Row],[Order Date]],2,5),"d")</f>
        <v>12</v>
      </c>
      <c r="F4975" s="2" t="str">
        <f>TEXT(MID(Sales_Transactions[[#This Row],[Order Date]],2,5),"m")</f>
        <v>3</v>
      </c>
      <c r="G4975" s="2" t="str">
        <f>TEXT(MID(Sales_Transactions[[#This Row],[Order Date]],2,5),"yyy")</f>
        <v>2010</v>
      </c>
      <c r="H4975" s="2" t="str">
        <f>TEXT(MID(Sales_Transactions[[#This Row],[Order Date]],2,5),"yyy/m")</f>
        <v>2010/3</v>
      </c>
      <c r="I4975" t="s">
        <v>52</v>
      </c>
      <c r="J4975">
        <f t="shared" si="462"/>
        <v>1</v>
      </c>
      <c r="K4975" s="2">
        <v>21</v>
      </c>
      <c r="L4975" s="3">
        <v>2185.9535000000001</v>
      </c>
      <c r="M4975" s="4">
        <v>0.1</v>
      </c>
      <c r="N4975" s="5" t="s">
        <v>23</v>
      </c>
      <c r="O4975" s="3">
        <v>268.01</v>
      </c>
      <c r="P4975" s="3">
        <v>125.99</v>
      </c>
      <c r="Q4975" s="3">
        <v>8.99</v>
      </c>
      <c r="R4975" s="5" t="s">
        <v>663</v>
      </c>
      <c r="S4975" s="5" t="s">
        <v>239</v>
      </c>
      <c r="T4975" s="5" t="str">
        <f t="shared" si="463"/>
        <v>Toby Knight</v>
      </c>
      <c r="U4975" t="s">
        <v>1143</v>
      </c>
      <c r="V4975" s="5" t="s">
        <v>37</v>
      </c>
      <c r="W4975" s="5" t="s">
        <v>48</v>
      </c>
      <c r="X4975" s="5" t="s">
        <v>49</v>
      </c>
      <c r="Y4975" s="5" t="s">
        <v>1480</v>
      </c>
      <c r="Z4975" s="5" t="s">
        <v>43</v>
      </c>
      <c r="AA4975" s="4">
        <v>0.55000000000000004</v>
      </c>
      <c r="AB4975" s="1">
        <v>40250</v>
      </c>
      <c r="AC4975" s="1">
        <v>14938</v>
      </c>
      <c r="AD4975">
        <f t="shared" si="464"/>
        <v>1</v>
      </c>
      <c r="AE4975">
        <f t="shared" ca="1" si="465"/>
        <v>83</v>
      </c>
      <c r="AF4975" t="str">
        <f t="shared" ca="1" si="466"/>
        <v>Over 65</v>
      </c>
      <c r="AG4975" s="3">
        <f t="shared" si="467"/>
        <v>6.4216195238095235</v>
      </c>
      <c r="AH4975" t="str">
        <f>_xlfn.IFNA(VLOOKUP(Sales_Transactions[[#This Row],[Order ID]],Returned_Items[#All],2,FALSE),"Not Returned")</f>
        <v>Not Returned</v>
      </c>
    </row>
    <row r="4976" spans="1:34" x14ac:dyDescent="0.25">
      <c r="A4976">
        <v>15234</v>
      </c>
      <c r="C4976" t="s">
        <v>114</v>
      </c>
      <c r="D4976" s="2" t="str">
        <f>TEXT(MID(Sales_Transactions[[#This Row],[Order Date]],2,5),"d/m/yyy")</f>
        <v>12/3/2010</v>
      </c>
      <c r="E4976" s="2" t="str">
        <f>TEXT(MID(Sales_Transactions[[#This Row],[Order Date]],2,5),"d")</f>
        <v>12</v>
      </c>
      <c r="F4976" s="2" t="str">
        <f>TEXT(MID(Sales_Transactions[[#This Row],[Order Date]],2,5),"m")</f>
        <v>3</v>
      </c>
      <c r="G4976" s="2" t="str">
        <f>TEXT(MID(Sales_Transactions[[#This Row],[Order Date]],2,5),"yyy")</f>
        <v>2010</v>
      </c>
      <c r="H4976" s="2" t="str">
        <f>TEXT(MID(Sales_Transactions[[#This Row],[Order Date]],2,5),"yyy/m")</f>
        <v>2010/3</v>
      </c>
      <c r="I4976" t="s">
        <v>52</v>
      </c>
      <c r="J4976">
        <f t="shared" si="462"/>
        <v>1</v>
      </c>
      <c r="K4976" s="2">
        <v>12</v>
      </c>
      <c r="L4976" s="3">
        <v>1323.5435</v>
      </c>
      <c r="M4976" s="4">
        <v>0</v>
      </c>
      <c r="N4976" s="5" t="s">
        <v>67</v>
      </c>
      <c r="O4976" s="3">
        <v>-34.729999999999997</v>
      </c>
      <c r="P4976" s="3">
        <v>125.99</v>
      </c>
      <c r="Q4976" s="3">
        <v>8.08</v>
      </c>
      <c r="R4976" s="5" t="s">
        <v>663</v>
      </c>
      <c r="S4976" s="5" t="s">
        <v>239</v>
      </c>
      <c r="T4976" s="5" t="str">
        <f t="shared" si="463"/>
        <v>Toby Knight</v>
      </c>
      <c r="U4976" t="s">
        <v>1143</v>
      </c>
      <c r="V4976" s="5" t="s">
        <v>37</v>
      </c>
      <c r="W4976" s="5" t="s">
        <v>48</v>
      </c>
      <c r="X4976" s="5" t="s">
        <v>49</v>
      </c>
      <c r="Y4976" s="5" t="s">
        <v>986</v>
      </c>
      <c r="Z4976" s="5" t="s">
        <v>43</v>
      </c>
      <c r="AA4976" s="4">
        <v>0.56999999999999995</v>
      </c>
      <c r="AB4976" s="1">
        <v>40250</v>
      </c>
      <c r="AC4976" s="1">
        <v>23540</v>
      </c>
      <c r="AD4976">
        <f t="shared" si="464"/>
        <v>1</v>
      </c>
      <c r="AE4976">
        <f t="shared" ca="1" si="465"/>
        <v>60</v>
      </c>
      <c r="AF4976" t="str">
        <f t="shared" ca="1" si="466"/>
        <v>18-64</v>
      </c>
      <c r="AG4976" s="3">
        <f t="shared" si="467"/>
        <v>11.172499999999999</v>
      </c>
      <c r="AH4976" t="str">
        <f>_xlfn.IFNA(VLOOKUP(Sales_Transactions[[#This Row],[Order ID]],Returned_Items[#All],2,FALSE),"Not Returned")</f>
        <v>Not Returned</v>
      </c>
    </row>
    <row r="4977" spans="1:34" x14ac:dyDescent="0.25">
      <c r="A4977">
        <v>15270</v>
      </c>
      <c r="C4977" t="s">
        <v>1853</v>
      </c>
      <c r="D4977" s="2" t="str">
        <f>TEXT(MID(Sales_Transactions[[#This Row],[Order Date]],2,5),"d/m/yyy")</f>
        <v>31/1/2009</v>
      </c>
      <c r="E4977" s="2" t="str">
        <f>TEXT(MID(Sales_Transactions[[#This Row],[Order Date]],2,5),"d")</f>
        <v>31</v>
      </c>
      <c r="F4977" s="2" t="str">
        <f>TEXT(MID(Sales_Transactions[[#This Row],[Order Date]],2,5),"m")</f>
        <v>1</v>
      </c>
      <c r="G4977" s="2" t="str">
        <f>TEXT(MID(Sales_Transactions[[#This Row],[Order Date]],2,5),"yyy")</f>
        <v>2009</v>
      </c>
      <c r="H4977" s="2" t="str">
        <f>TEXT(MID(Sales_Transactions[[#This Row],[Order Date]],2,5),"yyy/m")</f>
        <v>2009/1</v>
      </c>
      <c r="I4977" t="s">
        <v>52</v>
      </c>
      <c r="J4977">
        <f t="shared" si="462"/>
        <v>1</v>
      </c>
      <c r="K4977" s="2">
        <v>36</v>
      </c>
      <c r="L4977" s="3">
        <v>257.91000000000003</v>
      </c>
      <c r="M4977" s="4">
        <v>0</v>
      </c>
      <c r="N4977" s="5" t="s">
        <v>23</v>
      </c>
      <c r="O4977" s="3">
        <v>90.86</v>
      </c>
      <c r="P4977" s="3">
        <v>6.98</v>
      </c>
      <c r="Q4977" s="3">
        <v>1.6</v>
      </c>
      <c r="R4977" s="5" t="s">
        <v>1961</v>
      </c>
      <c r="S4977" s="5" t="s">
        <v>2569</v>
      </c>
      <c r="T4977" s="5" t="str">
        <f t="shared" si="463"/>
        <v>Maria Zettner</v>
      </c>
      <c r="U4977" t="s">
        <v>1143</v>
      </c>
      <c r="V4977" s="5" t="s">
        <v>47</v>
      </c>
      <c r="W4977" s="5" t="s">
        <v>28</v>
      </c>
      <c r="X4977" s="5" t="s">
        <v>75</v>
      </c>
      <c r="Y4977" s="5" t="s">
        <v>1442</v>
      </c>
      <c r="Z4977" s="5" t="s">
        <v>84</v>
      </c>
      <c r="AA4977" s="4">
        <v>0.38</v>
      </c>
      <c r="AB4977" s="1">
        <v>39846</v>
      </c>
      <c r="AC4977" s="1">
        <v>23644</v>
      </c>
      <c r="AD4977">
        <f t="shared" si="464"/>
        <v>2</v>
      </c>
      <c r="AE4977">
        <f t="shared" ca="1" si="465"/>
        <v>59</v>
      </c>
      <c r="AF4977" t="str">
        <f t="shared" ca="1" si="466"/>
        <v>18-64</v>
      </c>
      <c r="AG4977" s="3">
        <f t="shared" si="467"/>
        <v>0.23833333333333334</v>
      </c>
      <c r="AH4977" t="str">
        <f>_xlfn.IFNA(VLOOKUP(Sales_Transactions[[#This Row],[Order ID]],Returned_Items[#All],2,FALSE),"Not Returned")</f>
        <v>Not Returned</v>
      </c>
    </row>
    <row r="4978" spans="1:34" x14ac:dyDescent="0.25">
      <c r="A4978">
        <v>15296</v>
      </c>
      <c r="C4978" t="s">
        <v>1063</v>
      </c>
      <c r="D4978" s="2" t="str">
        <f>TEXT(MID(Sales_Transactions[[#This Row],[Order Date]],2,5),"d/m/yyy")</f>
        <v>7/8/2012</v>
      </c>
      <c r="E4978" s="2" t="str">
        <f>TEXT(MID(Sales_Transactions[[#This Row],[Order Date]],2,5),"d")</f>
        <v>7</v>
      </c>
      <c r="F4978" s="2" t="str">
        <f>TEXT(MID(Sales_Transactions[[#This Row],[Order Date]],2,5),"m")</f>
        <v>8</v>
      </c>
      <c r="G4978" s="2" t="str">
        <f>TEXT(MID(Sales_Transactions[[#This Row],[Order Date]],2,5),"yyy")</f>
        <v>2012</v>
      </c>
      <c r="H4978" s="2" t="str">
        <f>TEXT(MID(Sales_Transactions[[#This Row],[Order Date]],2,5),"yyy/m")</f>
        <v>2012/8</v>
      </c>
      <c r="I4978" t="s">
        <v>52</v>
      </c>
      <c r="J4978">
        <f t="shared" si="462"/>
        <v>1</v>
      </c>
      <c r="K4978" s="2">
        <v>38</v>
      </c>
      <c r="L4978" s="3">
        <v>6216.6</v>
      </c>
      <c r="M4978" s="4">
        <v>0.02</v>
      </c>
      <c r="N4978" s="5" t="s">
        <v>23</v>
      </c>
      <c r="O4978" s="3">
        <v>1082.21</v>
      </c>
      <c r="P4978" s="3">
        <v>161.55000000000001</v>
      </c>
      <c r="Q4978" s="3">
        <v>19.989999999999998</v>
      </c>
      <c r="R4978" s="5" t="s">
        <v>3279</v>
      </c>
      <c r="S4978" s="5" t="s">
        <v>111</v>
      </c>
      <c r="T4978" s="5" t="str">
        <f t="shared" si="463"/>
        <v>Nick Radford</v>
      </c>
      <c r="U4978" t="s">
        <v>1143</v>
      </c>
      <c r="V4978" s="5" t="s">
        <v>47</v>
      </c>
      <c r="W4978" s="5" t="s">
        <v>28</v>
      </c>
      <c r="X4978" s="5" t="s">
        <v>29</v>
      </c>
      <c r="Y4978" s="5" t="s">
        <v>1164</v>
      </c>
      <c r="Z4978" s="5" t="s">
        <v>43</v>
      </c>
      <c r="AA4978" s="4">
        <v>0.66</v>
      </c>
      <c r="AB4978" s="1">
        <v>41130</v>
      </c>
      <c r="AC4978" s="1">
        <v>23521</v>
      </c>
      <c r="AD4978">
        <f t="shared" si="464"/>
        <v>2</v>
      </c>
      <c r="AE4978">
        <f t="shared" ca="1" si="465"/>
        <v>60</v>
      </c>
      <c r="AF4978" t="str">
        <f t="shared" ca="1" si="466"/>
        <v>18-64</v>
      </c>
      <c r="AG4978" s="3">
        <f t="shared" si="467"/>
        <v>4.7765181578947375</v>
      </c>
      <c r="AH4978" t="str">
        <f>_xlfn.IFNA(VLOOKUP(Sales_Transactions[[#This Row],[Order ID]],Returned_Items[#All],2,FALSE),"Not Returned")</f>
        <v>Not Returned</v>
      </c>
    </row>
    <row r="4979" spans="1:34" x14ac:dyDescent="0.25">
      <c r="A4979">
        <v>15335</v>
      </c>
      <c r="C4979" t="s">
        <v>1718</v>
      </c>
      <c r="D4979" s="2" t="str">
        <f>TEXT(MID(Sales_Transactions[[#This Row],[Order Date]],2,5),"d/m/yyy")</f>
        <v>17/9/2010</v>
      </c>
      <c r="E4979" s="2" t="str">
        <f>TEXT(MID(Sales_Transactions[[#This Row],[Order Date]],2,5),"d")</f>
        <v>17</v>
      </c>
      <c r="F4979" s="2" t="str">
        <f>TEXT(MID(Sales_Transactions[[#This Row],[Order Date]],2,5),"m")</f>
        <v>9</v>
      </c>
      <c r="G4979" s="2" t="str">
        <f>TEXT(MID(Sales_Transactions[[#This Row],[Order Date]],2,5),"yyy")</f>
        <v>2010</v>
      </c>
      <c r="H4979" s="2" t="str">
        <f>TEXT(MID(Sales_Transactions[[#This Row],[Order Date]],2,5),"yyy/m")</f>
        <v>2010/9</v>
      </c>
      <c r="I4979" t="s">
        <v>78</v>
      </c>
      <c r="J4979">
        <f t="shared" si="462"/>
        <v>3</v>
      </c>
      <c r="K4979" s="2">
        <v>26</v>
      </c>
      <c r="L4979" s="3">
        <v>765.96</v>
      </c>
      <c r="M4979" s="4">
        <v>0.1</v>
      </c>
      <c r="N4979" s="5" t="s">
        <v>23</v>
      </c>
      <c r="O4979" s="3">
        <v>240.06</v>
      </c>
      <c r="P4979" s="3">
        <v>31.78</v>
      </c>
      <c r="Q4979" s="3">
        <v>1.99</v>
      </c>
      <c r="R4979" s="5" t="s">
        <v>2606</v>
      </c>
      <c r="S4979" s="5" t="s">
        <v>3302</v>
      </c>
      <c r="T4979" s="5" t="str">
        <f t="shared" si="463"/>
        <v>Thea Hudgings</v>
      </c>
      <c r="U4979" t="s">
        <v>1143</v>
      </c>
      <c r="V4979" s="5" t="s">
        <v>37</v>
      </c>
      <c r="W4979" s="5" t="s">
        <v>48</v>
      </c>
      <c r="X4979" s="5" t="s">
        <v>87</v>
      </c>
      <c r="Y4979" s="5" t="s">
        <v>189</v>
      </c>
      <c r="Z4979" s="5" t="s">
        <v>60</v>
      </c>
      <c r="AA4979" s="4">
        <v>0.42</v>
      </c>
      <c r="AB4979" s="1">
        <v>40440</v>
      </c>
      <c r="AC4979" s="1">
        <v>23451</v>
      </c>
      <c r="AD4979">
        <f t="shared" si="464"/>
        <v>2</v>
      </c>
      <c r="AE4979">
        <f t="shared" ca="1" si="465"/>
        <v>60</v>
      </c>
      <c r="AF4979" t="str">
        <f t="shared" ca="1" si="466"/>
        <v>18-64</v>
      </c>
      <c r="AG4979" s="3">
        <f t="shared" si="467"/>
        <v>1.2976238461538461</v>
      </c>
      <c r="AH4979" t="str">
        <f>_xlfn.IFNA(VLOOKUP(Sales_Transactions[[#This Row],[Order ID]],Returned_Items[#All],2,FALSE),"Not Returned")</f>
        <v>Not Returned</v>
      </c>
    </row>
    <row r="4980" spans="1:34" x14ac:dyDescent="0.25">
      <c r="A4980">
        <v>15712</v>
      </c>
      <c r="C4980" t="s">
        <v>1490</v>
      </c>
      <c r="D4980" s="2" t="str">
        <f>TEXT(MID(Sales_Transactions[[#This Row],[Order Date]],2,5),"d/m/yyy")</f>
        <v>4/12/2012</v>
      </c>
      <c r="E4980" s="2" t="str">
        <f>TEXT(MID(Sales_Transactions[[#This Row],[Order Date]],2,5),"d")</f>
        <v>4</v>
      </c>
      <c r="F4980" s="2" t="str">
        <f>TEXT(MID(Sales_Transactions[[#This Row],[Order Date]],2,5),"m")</f>
        <v>12</v>
      </c>
      <c r="G4980" s="2" t="str">
        <f>TEXT(MID(Sales_Transactions[[#This Row],[Order Date]],2,5),"yyy")</f>
        <v>2012</v>
      </c>
      <c r="H4980" s="2" t="str">
        <f>TEXT(MID(Sales_Transactions[[#This Row],[Order Date]],2,5),"yyy/m")</f>
        <v>2012/12</v>
      </c>
      <c r="I4980" t="s">
        <v>33</v>
      </c>
      <c r="J4980">
        <f t="shared" si="462"/>
        <v>4</v>
      </c>
      <c r="K4980" s="2">
        <v>1</v>
      </c>
      <c r="L4980" s="3">
        <v>102.9</v>
      </c>
      <c r="M4980" s="4">
        <v>7.0000000000000007E-2</v>
      </c>
      <c r="N4980" s="5" t="s">
        <v>34</v>
      </c>
      <c r="O4980" s="3">
        <v>-81.89</v>
      </c>
      <c r="P4980" s="3">
        <v>48.58</v>
      </c>
      <c r="Q4980" s="3">
        <v>54.11</v>
      </c>
      <c r="R4980" s="5" t="s">
        <v>2559</v>
      </c>
      <c r="S4980" s="5" t="s">
        <v>2620</v>
      </c>
      <c r="T4980" s="5" t="str">
        <f t="shared" si="463"/>
        <v>Natalie Webber</v>
      </c>
      <c r="U4980" t="s">
        <v>1143</v>
      </c>
      <c r="V4980" s="5" t="s">
        <v>47</v>
      </c>
      <c r="W4980" s="5" t="s">
        <v>57</v>
      </c>
      <c r="X4980" s="5" t="s">
        <v>104</v>
      </c>
      <c r="Y4980" s="5" t="s">
        <v>377</v>
      </c>
      <c r="Z4980" s="5" t="s">
        <v>106</v>
      </c>
      <c r="AA4980" s="4">
        <v>0.69</v>
      </c>
      <c r="AB4980" s="1">
        <v>41249</v>
      </c>
      <c r="AC4980" s="1">
        <v>23699</v>
      </c>
      <c r="AD4980">
        <f t="shared" si="464"/>
        <v>2</v>
      </c>
      <c r="AE4980">
        <f t="shared" ca="1" si="465"/>
        <v>59</v>
      </c>
      <c r="AF4980" t="str">
        <f t="shared" ca="1" si="466"/>
        <v>18-64</v>
      </c>
      <c r="AG4980" s="3">
        <f t="shared" si="467"/>
        <v>102.65599399999999</v>
      </c>
      <c r="AH4980" t="str">
        <f>_xlfn.IFNA(VLOOKUP(Sales_Transactions[[#This Row],[Order ID]],Returned_Items[#All],2,FALSE),"Not Returned")</f>
        <v>Returned</v>
      </c>
    </row>
    <row r="4981" spans="1:34" x14ac:dyDescent="0.25">
      <c r="A4981">
        <v>15906</v>
      </c>
      <c r="C4981" t="s">
        <v>3303</v>
      </c>
      <c r="D4981" s="2" t="str">
        <f>TEXT(MID(Sales_Transactions[[#This Row],[Order Date]],2,5),"d/m/yyy")</f>
        <v>27/9/2010</v>
      </c>
      <c r="E4981" s="2" t="str">
        <f>TEXT(MID(Sales_Transactions[[#This Row],[Order Date]],2,5),"d")</f>
        <v>27</v>
      </c>
      <c r="F4981" s="2" t="str">
        <f>TEXT(MID(Sales_Transactions[[#This Row],[Order Date]],2,5),"m")</f>
        <v>9</v>
      </c>
      <c r="G4981" s="2" t="str">
        <f>TEXT(MID(Sales_Transactions[[#This Row],[Order Date]],2,5),"yyy")</f>
        <v>2010</v>
      </c>
      <c r="H4981" s="2" t="str">
        <f>TEXT(MID(Sales_Transactions[[#This Row],[Order Date]],2,5),"yyy/m")</f>
        <v>2010/9</v>
      </c>
      <c r="I4981" t="s">
        <v>22</v>
      </c>
      <c r="J4981">
        <f t="shared" si="462"/>
        <v>2</v>
      </c>
      <c r="K4981" s="2">
        <v>8</v>
      </c>
      <c r="L4981" s="3">
        <v>2174.96</v>
      </c>
      <c r="M4981" s="4">
        <v>0.05</v>
      </c>
      <c r="N4981" s="5" t="s">
        <v>34</v>
      </c>
      <c r="O4981" s="3">
        <v>-223.89</v>
      </c>
      <c r="P4981" s="3">
        <v>264.98</v>
      </c>
      <c r="Q4981" s="3">
        <v>17.86</v>
      </c>
      <c r="R4981" s="5" t="s">
        <v>2853</v>
      </c>
      <c r="S4981" s="5" t="s">
        <v>3270</v>
      </c>
      <c r="T4981" s="5" t="str">
        <f t="shared" si="463"/>
        <v>Ross Baird</v>
      </c>
      <c r="U4981" t="s">
        <v>1143</v>
      </c>
      <c r="V4981" s="5" t="s">
        <v>47</v>
      </c>
      <c r="W4981" s="5" t="s">
        <v>48</v>
      </c>
      <c r="X4981" s="5" t="s">
        <v>324</v>
      </c>
      <c r="Y4981" s="5" t="s">
        <v>2148</v>
      </c>
      <c r="Z4981" s="5" t="s">
        <v>40</v>
      </c>
      <c r="AA4981" s="4">
        <v>0.57999999999999996</v>
      </c>
      <c r="AB4981" s="1">
        <v>40450</v>
      </c>
      <c r="AC4981" s="1">
        <v>23542</v>
      </c>
      <c r="AD4981">
        <f t="shared" si="464"/>
        <v>2</v>
      </c>
      <c r="AE4981">
        <f t="shared" ca="1" si="465"/>
        <v>60</v>
      </c>
      <c r="AF4981" t="str">
        <f t="shared" ca="1" si="466"/>
        <v>18-64</v>
      </c>
      <c r="AG4981" s="3">
        <f t="shared" si="467"/>
        <v>35.338438750000002</v>
      </c>
      <c r="AH4981" t="str">
        <f>_xlfn.IFNA(VLOOKUP(Sales_Transactions[[#This Row],[Order ID]],Returned_Items[#All],2,FALSE),"Not Returned")</f>
        <v>Not Returned</v>
      </c>
    </row>
    <row r="4982" spans="1:34" x14ac:dyDescent="0.25">
      <c r="A4982">
        <v>16005</v>
      </c>
      <c r="C4982" t="s">
        <v>2489</v>
      </c>
      <c r="D4982" s="2" t="str">
        <f>TEXT(MID(Sales_Transactions[[#This Row],[Order Date]],2,5),"d/m/yyy")</f>
        <v>24/12/2012</v>
      </c>
      <c r="E4982" s="2" t="str">
        <f>TEXT(MID(Sales_Transactions[[#This Row],[Order Date]],2,5),"d")</f>
        <v>24</v>
      </c>
      <c r="F4982" s="2" t="str">
        <f>TEXT(MID(Sales_Transactions[[#This Row],[Order Date]],2,5),"m")</f>
        <v>12</v>
      </c>
      <c r="G4982" s="2" t="str">
        <f>TEXT(MID(Sales_Transactions[[#This Row],[Order Date]],2,5),"yyy")</f>
        <v>2012</v>
      </c>
      <c r="H4982" s="2" t="str">
        <f>TEXT(MID(Sales_Transactions[[#This Row],[Order Date]],2,5),"yyy/m")</f>
        <v>2012/12</v>
      </c>
      <c r="I4982" t="s">
        <v>52</v>
      </c>
      <c r="J4982">
        <f t="shared" si="462"/>
        <v>1</v>
      </c>
      <c r="K4982" s="2">
        <v>7</v>
      </c>
      <c r="L4982" s="3">
        <v>51.03</v>
      </c>
      <c r="M4982" s="4">
        <v>0.09</v>
      </c>
      <c r="N4982" s="5" t="s">
        <v>23</v>
      </c>
      <c r="O4982" s="3">
        <v>-21.38</v>
      </c>
      <c r="P4982" s="3">
        <v>6.81</v>
      </c>
      <c r="Q4982" s="3">
        <v>5.48</v>
      </c>
      <c r="R4982" s="5" t="s">
        <v>3281</v>
      </c>
      <c r="S4982" s="5" t="s">
        <v>3282</v>
      </c>
      <c r="T4982" s="5" t="str">
        <f t="shared" si="463"/>
        <v>Maurice Satty</v>
      </c>
      <c r="U4982" t="s">
        <v>1143</v>
      </c>
      <c r="V4982" s="5" t="s">
        <v>47</v>
      </c>
      <c r="W4982" s="5" t="s">
        <v>28</v>
      </c>
      <c r="X4982" s="5" t="s">
        <v>41</v>
      </c>
      <c r="Y4982" s="5" t="s">
        <v>2356</v>
      </c>
      <c r="Z4982" s="5" t="s">
        <v>43</v>
      </c>
      <c r="AA4982" s="4">
        <v>0.37</v>
      </c>
      <c r="AB4982" s="1">
        <v>41269</v>
      </c>
      <c r="AC4982" s="1">
        <v>23519</v>
      </c>
      <c r="AD4982">
        <f t="shared" si="464"/>
        <v>2</v>
      </c>
      <c r="AE4982">
        <f t="shared" ca="1" si="465"/>
        <v>60</v>
      </c>
      <c r="AF4982" t="str">
        <f t="shared" ca="1" si="466"/>
        <v>18-64</v>
      </c>
      <c r="AG4982" s="3">
        <f t="shared" si="467"/>
        <v>1.7548387142857145</v>
      </c>
      <c r="AH4982" t="str">
        <f>_xlfn.IFNA(VLOOKUP(Sales_Transactions[[#This Row],[Order ID]],Returned_Items[#All],2,FALSE),"Not Returned")</f>
        <v>Not Returned</v>
      </c>
    </row>
    <row r="4983" spans="1:34" x14ac:dyDescent="0.25">
      <c r="A4983">
        <v>16103</v>
      </c>
      <c r="C4983" t="s">
        <v>2568</v>
      </c>
      <c r="D4983" s="2" t="str">
        <f>TEXT(MID(Sales_Transactions[[#This Row],[Order Date]],2,5),"d/m/yyy")</f>
        <v>15/7/2012</v>
      </c>
      <c r="E4983" s="2" t="str">
        <f>TEXT(MID(Sales_Transactions[[#This Row],[Order Date]],2,5),"d")</f>
        <v>15</v>
      </c>
      <c r="F4983" s="2" t="str">
        <f>TEXT(MID(Sales_Transactions[[#This Row],[Order Date]],2,5),"m")</f>
        <v>7</v>
      </c>
      <c r="G4983" s="2" t="str">
        <f>TEXT(MID(Sales_Transactions[[#This Row],[Order Date]],2,5),"yyy")</f>
        <v>2012</v>
      </c>
      <c r="H4983" s="2" t="str">
        <f>TEXT(MID(Sales_Transactions[[#This Row],[Order Date]],2,5),"yyy/m")</f>
        <v>2012/7</v>
      </c>
      <c r="I4983" t="s">
        <v>52</v>
      </c>
      <c r="J4983">
        <f t="shared" si="462"/>
        <v>1</v>
      </c>
      <c r="K4983" s="2">
        <v>22</v>
      </c>
      <c r="L4983" s="3">
        <v>426.7</v>
      </c>
      <c r="M4983" s="4">
        <v>0.06</v>
      </c>
      <c r="N4983" s="5" t="s">
        <v>23</v>
      </c>
      <c r="O4983" s="3">
        <v>104.77</v>
      </c>
      <c r="P4983" s="3">
        <v>19.84</v>
      </c>
      <c r="Q4983" s="3">
        <v>4.0999999999999996</v>
      </c>
      <c r="R4983" s="5" t="s">
        <v>1961</v>
      </c>
      <c r="S4983" s="5" t="s">
        <v>2569</v>
      </c>
      <c r="T4983" s="5" t="str">
        <f t="shared" si="463"/>
        <v>Maria Zettner</v>
      </c>
      <c r="U4983" t="s">
        <v>1143</v>
      </c>
      <c r="V4983" s="5" t="s">
        <v>47</v>
      </c>
      <c r="W4983" s="5" t="s">
        <v>28</v>
      </c>
      <c r="X4983" s="5" t="s">
        <v>124</v>
      </c>
      <c r="Y4983" s="5" t="s">
        <v>296</v>
      </c>
      <c r="Z4983" s="5" t="s">
        <v>84</v>
      </c>
      <c r="AA4983" s="4">
        <v>0.44</v>
      </c>
      <c r="AB4983" s="1">
        <v>41107</v>
      </c>
      <c r="AC4983" s="1">
        <v>23450</v>
      </c>
      <c r="AD4983">
        <f t="shared" si="464"/>
        <v>2</v>
      </c>
      <c r="AE4983">
        <f t="shared" ca="1" si="465"/>
        <v>60</v>
      </c>
      <c r="AF4983" t="str">
        <f t="shared" ca="1" si="466"/>
        <v>18-64</v>
      </c>
      <c r="AG4983" s="3">
        <f t="shared" si="467"/>
        <v>1.0876407272727271</v>
      </c>
      <c r="AH4983" t="str">
        <f>_xlfn.IFNA(VLOOKUP(Sales_Transactions[[#This Row],[Order ID]],Returned_Items[#All],2,FALSE),"Not Returned")</f>
        <v>Not Returned</v>
      </c>
    </row>
    <row r="4984" spans="1:34" x14ac:dyDescent="0.25">
      <c r="A4984">
        <v>16225</v>
      </c>
      <c r="C4984" t="s">
        <v>2843</v>
      </c>
      <c r="D4984" s="2" t="str">
        <f>TEXT(MID(Sales_Transactions[[#This Row],[Order Date]],2,5),"d/m/yyy")</f>
        <v>28/5/2009</v>
      </c>
      <c r="E4984" s="2" t="str">
        <f>TEXT(MID(Sales_Transactions[[#This Row],[Order Date]],2,5),"d")</f>
        <v>28</v>
      </c>
      <c r="F4984" s="2" t="str">
        <f>TEXT(MID(Sales_Transactions[[#This Row],[Order Date]],2,5),"m")</f>
        <v>5</v>
      </c>
      <c r="G4984" s="2" t="str">
        <f>TEXT(MID(Sales_Transactions[[#This Row],[Order Date]],2,5),"yyy")</f>
        <v>2009</v>
      </c>
      <c r="H4984" s="2" t="str">
        <f>TEXT(MID(Sales_Transactions[[#This Row],[Order Date]],2,5),"yyy/m")</f>
        <v>2009/5</v>
      </c>
      <c r="I4984" t="s">
        <v>101</v>
      </c>
      <c r="J4984">
        <f t="shared" si="462"/>
        <v>1</v>
      </c>
      <c r="K4984" s="2">
        <v>30</v>
      </c>
      <c r="L4984" s="3">
        <v>550.29</v>
      </c>
      <c r="M4984" s="4">
        <v>0.03</v>
      </c>
      <c r="N4984" s="5" t="s">
        <v>23</v>
      </c>
      <c r="O4984" s="3">
        <v>-82.5</v>
      </c>
      <c r="P4984" s="3">
        <v>17.7</v>
      </c>
      <c r="Q4984" s="3">
        <v>9.4700000000000006</v>
      </c>
      <c r="R4984" s="5" t="s">
        <v>1728</v>
      </c>
      <c r="S4984" s="5" t="s">
        <v>1729</v>
      </c>
      <c r="T4984" s="5" t="str">
        <f t="shared" si="463"/>
        <v>Tanja Norvell</v>
      </c>
      <c r="U4984" t="s">
        <v>1143</v>
      </c>
      <c r="V4984" s="5" t="s">
        <v>37</v>
      </c>
      <c r="W4984" s="5" t="s">
        <v>28</v>
      </c>
      <c r="X4984" s="5" t="s">
        <v>29</v>
      </c>
      <c r="Y4984" s="5" t="s">
        <v>2593</v>
      </c>
      <c r="Z4984" s="5" t="s">
        <v>43</v>
      </c>
      <c r="AA4984" s="4">
        <v>0.59</v>
      </c>
      <c r="AB4984" s="1">
        <v>39963</v>
      </c>
      <c r="AC4984" s="1">
        <v>23519</v>
      </c>
      <c r="AD4984">
        <f t="shared" si="464"/>
        <v>2</v>
      </c>
      <c r="AE4984">
        <f t="shared" ca="1" si="465"/>
        <v>60</v>
      </c>
      <c r="AF4984" t="str">
        <f t="shared" ca="1" si="466"/>
        <v>18-64</v>
      </c>
      <c r="AG4984" s="3">
        <f t="shared" si="467"/>
        <v>0.90548966666666664</v>
      </c>
      <c r="AH4984" t="str">
        <f>_xlfn.IFNA(VLOOKUP(Sales_Transactions[[#This Row],[Order ID]],Returned_Items[#All],2,FALSE),"Not Returned")</f>
        <v>Not Returned</v>
      </c>
    </row>
    <row r="4985" spans="1:34" x14ac:dyDescent="0.25">
      <c r="A4985">
        <v>16262</v>
      </c>
      <c r="C4985" t="s">
        <v>139</v>
      </c>
      <c r="D4985" s="2" t="str">
        <f>TEXT(MID(Sales_Transactions[[#This Row],[Order Date]],2,5),"d/m/yyy")</f>
        <v>1/1/2011</v>
      </c>
      <c r="E4985" s="2" t="str">
        <f>TEXT(MID(Sales_Transactions[[#This Row],[Order Date]],2,5),"d")</f>
        <v>1</v>
      </c>
      <c r="F4985" s="2" t="str">
        <f>TEXT(MID(Sales_Transactions[[#This Row],[Order Date]],2,5),"m")</f>
        <v>1</v>
      </c>
      <c r="G4985" s="2" t="str">
        <f>TEXT(MID(Sales_Transactions[[#This Row],[Order Date]],2,5),"yyy")</f>
        <v>2011</v>
      </c>
      <c r="H4985" s="2" t="str">
        <f>TEXT(MID(Sales_Transactions[[#This Row],[Order Date]],2,5),"yyy/m")</f>
        <v>2011/1</v>
      </c>
      <c r="I4985" t="s">
        <v>22</v>
      </c>
      <c r="J4985">
        <f t="shared" si="462"/>
        <v>2</v>
      </c>
      <c r="K4985" s="2">
        <v>11</v>
      </c>
      <c r="L4985" s="3">
        <v>62.84</v>
      </c>
      <c r="M4985" s="4">
        <v>0.06</v>
      </c>
      <c r="N4985" s="5" t="s">
        <v>67</v>
      </c>
      <c r="O4985" s="3">
        <v>9.5299999999999994</v>
      </c>
      <c r="P4985" s="3">
        <v>5.18</v>
      </c>
      <c r="Q4985" s="3">
        <v>2.04</v>
      </c>
      <c r="R4985" s="5" t="s">
        <v>2367</v>
      </c>
      <c r="S4985" s="5" t="s">
        <v>3265</v>
      </c>
      <c r="T4985" s="5" t="str">
        <f t="shared" si="463"/>
        <v>Linda Southworth</v>
      </c>
      <c r="U4985" t="s">
        <v>1143</v>
      </c>
      <c r="V4985" s="5" t="s">
        <v>37</v>
      </c>
      <c r="W4985" s="5" t="s">
        <v>28</v>
      </c>
      <c r="X4985" s="5" t="s">
        <v>75</v>
      </c>
      <c r="Y4985" s="5" t="s">
        <v>642</v>
      </c>
      <c r="Z4985" s="5" t="s">
        <v>84</v>
      </c>
      <c r="AA4985" s="4">
        <v>0.36</v>
      </c>
      <c r="AB4985" s="1">
        <v>40551</v>
      </c>
      <c r="AC4985" s="1">
        <v>23635</v>
      </c>
      <c r="AD4985">
        <f t="shared" si="464"/>
        <v>7</v>
      </c>
      <c r="AE4985">
        <f t="shared" ca="1" si="465"/>
        <v>59</v>
      </c>
      <c r="AF4985" t="str">
        <f t="shared" ca="1" si="466"/>
        <v>18-64</v>
      </c>
      <c r="AG4985" s="3">
        <f t="shared" si="467"/>
        <v>0.65608109090909084</v>
      </c>
      <c r="AH4985" t="str">
        <f>_xlfn.IFNA(VLOOKUP(Sales_Transactions[[#This Row],[Order ID]],Returned_Items[#All],2,FALSE),"Not Returned")</f>
        <v>Not Returned</v>
      </c>
    </row>
    <row r="4986" spans="1:34" x14ac:dyDescent="0.25">
      <c r="A4986">
        <v>16321</v>
      </c>
      <c r="C4986" t="s">
        <v>825</v>
      </c>
      <c r="D4986" s="2" t="str">
        <f>TEXT(MID(Sales_Transactions[[#This Row],[Order Date]],2,5),"d/m/yyy")</f>
        <v>1/10/2009</v>
      </c>
      <c r="E4986" s="2" t="str">
        <f>TEXT(MID(Sales_Transactions[[#This Row],[Order Date]],2,5),"d")</f>
        <v>1</v>
      </c>
      <c r="F4986" s="2" t="str">
        <f>TEXT(MID(Sales_Transactions[[#This Row],[Order Date]],2,5),"m")</f>
        <v>10</v>
      </c>
      <c r="G4986" s="2" t="str">
        <f>TEXT(MID(Sales_Transactions[[#This Row],[Order Date]],2,5),"yyy")</f>
        <v>2009</v>
      </c>
      <c r="H4986" s="2" t="str">
        <f>TEXT(MID(Sales_Transactions[[#This Row],[Order Date]],2,5),"yyy/m")</f>
        <v>2009/10</v>
      </c>
      <c r="I4986" t="s">
        <v>52</v>
      </c>
      <c r="J4986">
        <f t="shared" si="462"/>
        <v>1</v>
      </c>
      <c r="K4986" s="2">
        <v>50</v>
      </c>
      <c r="L4986" s="3">
        <v>7156.56</v>
      </c>
      <c r="M4986" s="4">
        <v>0.03</v>
      </c>
      <c r="N4986" s="5" t="s">
        <v>23</v>
      </c>
      <c r="O4986" s="3">
        <v>1871.26</v>
      </c>
      <c r="P4986" s="3">
        <v>142.86000000000001</v>
      </c>
      <c r="Q4986" s="3">
        <v>19.989999999999998</v>
      </c>
      <c r="R4986" s="5" t="s">
        <v>562</v>
      </c>
      <c r="S4986" s="5" t="s">
        <v>563</v>
      </c>
      <c r="T4986" s="5" t="str">
        <f t="shared" si="463"/>
        <v>Roy Skaria</v>
      </c>
      <c r="U4986" t="s">
        <v>1143</v>
      </c>
      <c r="V4986" s="5" t="s">
        <v>47</v>
      </c>
      <c r="W4986" s="5" t="s">
        <v>28</v>
      </c>
      <c r="X4986" s="5" t="s">
        <v>29</v>
      </c>
      <c r="Y4986" s="5" t="s">
        <v>1542</v>
      </c>
      <c r="Z4986" s="5" t="s">
        <v>43</v>
      </c>
      <c r="AA4986" s="4">
        <v>0.56000000000000005</v>
      </c>
      <c r="AB4986" s="1">
        <v>40089</v>
      </c>
      <c r="AC4986" s="1">
        <v>23550</v>
      </c>
      <c r="AD4986">
        <f t="shared" si="464"/>
        <v>2</v>
      </c>
      <c r="AE4986">
        <f t="shared" ca="1" si="465"/>
        <v>60</v>
      </c>
      <c r="AF4986" t="str">
        <f t="shared" ca="1" si="466"/>
        <v>18-64</v>
      </c>
      <c r="AG4986" s="3">
        <f t="shared" si="467"/>
        <v>3.2561428400000008</v>
      </c>
      <c r="AH4986" t="str">
        <f>_xlfn.IFNA(VLOOKUP(Sales_Transactions[[#This Row],[Order ID]],Returned_Items[#All],2,FALSE),"Not Returned")</f>
        <v>Not Returned</v>
      </c>
    </row>
    <row r="4987" spans="1:34" x14ac:dyDescent="0.25">
      <c r="A4987">
        <v>16679</v>
      </c>
      <c r="C4987" t="s">
        <v>692</v>
      </c>
      <c r="D4987" s="2" t="str">
        <f>TEXT(MID(Sales_Transactions[[#This Row],[Order Date]],2,5),"d/m/yyy")</f>
        <v>8/11/2009</v>
      </c>
      <c r="E4987" s="2" t="str">
        <f>TEXT(MID(Sales_Transactions[[#This Row],[Order Date]],2,5),"d")</f>
        <v>8</v>
      </c>
      <c r="F4987" s="2" t="str">
        <f>TEXT(MID(Sales_Transactions[[#This Row],[Order Date]],2,5),"m")</f>
        <v>11</v>
      </c>
      <c r="G4987" s="2" t="str">
        <f>TEXT(MID(Sales_Transactions[[#This Row],[Order Date]],2,5),"yyy")</f>
        <v>2009</v>
      </c>
      <c r="H4987" s="2" t="str">
        <f>TEXT(MID(Sales_Transactions[[#This Row],[Order Date]],2,5),"yyy/m")</f>
        <v>2009/11</v>
      </c>
      <c r="I4987" t="s">
        <v>22</v>
      </c>
      <c r="J4987">
        <f t="shared" si="462"/>
        <v>2</v>
      </c>
      <c r="K4987" s="2">
        <v>29</v>
      </c>
      <c r="L4987" s="3">
        <v>6481.95</v>
      </c>
      <c r="M4987" s="4">
        <v>0.09</v>
      </c>
      <c r="N4987" s="5" t="s">
        <v>34</v>
      </c>
      <c r="O4987" s="3">
        <v>846.23</v>
      </c>
      <c r="P4987" s="3">
        <v>243.98</v>
      </c>
      <c r="Q4987" s="3">
        <v>43.32</v>
      </c>
      <c r="R4987" s="5" t="s">
        <v>3074</v>
      </c>
      <c r="S4987" s="5" t="s">
        <v>3275</v>
      </c>
      <c r="T4987" s="5" t="str">
        <f t="shared" si="463"/>
        <v>Ryan Crowe</v>
      </c>
      <c r="U4987" t="s">
        <v>1143</v>
      </c>
      <c r="V4987" s="5" t="s">
        <v>27</v>
      </c>
      <c r="W4987" s="5" t="s">
        <v>57</v>
      </c>
      <c r="X4987" s="5" t="s">
        <v>154</v>
      </c>
      <c r="Y4987" s="5" t="s">
        <v>370</v>
      </c>
      <c r="Z4987" s="5" t="s">
        <v>40</v>
      </c>
      <c r="AA4987" s="4">
        <v>0.55000000000000004</v>
      </c>
      <c r="AB4987" s="1">
        <v>40130</v>
      </c>
      <c r="AC4987" s="1">
        <v>23546</v>
      </c>
      <c r="AD4987">
        <f t="shared" si="464"/>
        <v>5</v>
      </c>
      <c r="AE4987">
        <f t="shared" ca="1" si="465"/>
        <v>60</v>
      </c>
      <c r="AF4987" t="str">
        <f t="shared" ca="1" si="466"/>
        <v>18-64</v>
      </c>
      <c r="AG4987" s="3">
        <f t="shared" si="467"/>
        <v>9.8993247586206898</v>
      </c>
      <c r="AH4987" t="str">
        <f>_xlfn.IFNA(VLOOKUP(Sales_Transactions[[#This Row],[Order ID]],Returned_Items[#All],2,FALSE),"Not Returned")</f>
        <v>Returned</v>
      </c>
    </row>
    <row r="4988" spans="1:34" x14ac:dyDescent="0.25">
      <c r="A4988">
        <v>16775</v>
      </c>
      <c r="C4988" t="s">
        <v>1621</v>
      </c>
      <c r="D4988" s="2" t="str">
        <f>TEXT(MID(Sales_Transactions[[#This Row],[Order Date]],2,5),"d/m/yyy")</f>
        <v>22/11/2012</v>
      </c>
      <c r="E4988" s="2" t="str">
        <f>TEXT(MID(Sales_Transactions[[#This Row],[Order Date]],2,5),"d")</f>
        <v>22</v>
      </c>
      <c r="F4988" s="2" t="str">
        <f>TEXT(MID(Sales_Transactions[[#This Row],[Order Date]],2,5),"m")</f>
        <v>11</v>
      </c>
      <c r="G4988" s="2" t="str">
        <f>TEXT(MID(Sales_Transactions[[#This Row],[Order Date]],2,5),"yyy")</f>
        <v>2012</v>
      </c>
      <c r="H4988" s="2" t="str">
        <f>TEXT(MID(Sales_Transactions[[#This Row],[Order Date]],2,5),"yyy/m")</f>
        <v>2012/11</v>
      </c>
      <c r="I4988" t="s">
        <v>22</v>
      </c>
      <c r="J4988">
        <f t="shared" si="462"/>
        <v>2</v>
      </c>
      <c r="K4988" s="2">
        <v>49</v>
      </c>
      <c r="L4988" s="3">
        <v>2469.15</v>
      </c>
      <c r="M4988" s="4">
        <v>0.04</v>
      </c>
      <c r="N4988" s="5" t="s">
        <v>23</v>
      </c>
      <c r="O4988" s="3">
        <v>1244.81</v>
      </c>
      <c r="P4988" s="3">
        <v>48.94</v>
      </c>
      <c r="Q4988" s="3">
        <v>5.86</v>
      </c>
      <c r="R4988" s="5" t="s">
        <v>2559</v>
      </c>
      <c r="S4988" s="5" t="s">
        <v>2620</v>
      </c>
      <c r="T4988" s="5" t="str">
        <f t="shared" si="463"/>
        <v>Natalie Webber</v>
      </c>
      <c r="U4988" t="s">
        <v>1143</v>
      </c>
      <c r="V4988" s="5" t="s">
        <v>47</v>
      </c>
      <c r="W4988" s="5" t="s">
        <v>28</v>
      </c>
      <c r="X4988" s="5" t="s">
        <v>75</v>
      </c>
      <c r="Y4988" s="5" t="s">
        <v>2550</v>
      </c>
      <c r="Z4988" s="5" t="s">
        <v>43</v>
      </c>
      <c r="AA4988" s="4">
        <v>0.35</v>
      </c>
      <c r="AB4988" s="1">
        <v>41239</v>
      </c>
      <c r="AC4988" s="1">
        <v>21439</v>
      </c>
      <c r="AD4988">
        <f t="shared" si="464"/>
        <v>4</v>
      </c>
      <c r="AE4988">
        <f t="shared" ca="1" si="465"/>
        <v>65</v>
      </c>
      <c r="AF4988" t="str">
        <f t="shared" ca="1" si="466"/>
        <v>Over 65</v>
      </c>
      <c r="AG4988" s="3">
        <f t="shared" si="467"/>
        <v>1.1179678367346939</v>
      </c>
      <c r="AH4988" t="str">
        <f>_xlfn.IFNA(VLOOKUP(Sales_Transactions[[#This Row],[Order ID]],Returned_Items[#All],2,FALSE),"Not Returned")</f>
        <v>Not Returned</v>
      </c>
    </row>
    <row r="4989" spans="1:34" x14ac:dyDescent="0.25">
      <c r="A4989">
        <v>16834</v>
      </c>
      <c r="C4989" t="s">
        <v>603</v>
      </c>
      <c r="D4989" s="2" t="str">
        <f>TEXT(MID(Sales_Transactions[[#This Row],[Order Date]],2,5),"d/m/yyy")</f>
        <v>23/10/2010</v>
      </c>
      <c r="E4989" s="2" t="str">
        <f>TEXT(MID(Sales_Transactions[[#This Row],[Order Date]],2,5),"d")</f>
        <v>23</v>
      </c>
      <c r="F4989" s="2" t="str">
        <f>TEXT(MID(Sales_Transactions[[#This Row],[Order Date]],2,5),"m")</f>
        <v>10</v>
      </c>
      <c r="G4989" s="2" t="str">
        <f>TEXT(MID(Sales_Transactions[[#This Row],[Order Date]],2,5),"yyy")</f>
        <v>2010</v>
      </c>
      <c r="H4989" s="2" t="str">
        <f>TEXT(MID(Sales_Transactions[[#This Row],[Order Date]],2,5),"yyy/m")</f>
        <v>2010/10</v>
      </c>
      <c r="I4989" t="s">
        <v>22</v>
      </c>
      <c r="J4989">
        <f t="shared" si="462"/>
        <v>2</v>
      </c>
      <c r="K4989" s="2">
        <v>33</v>
      </c>
      <c r="L4989" s="3">
        <v>463.42</v>
      </c>
      <c r="M4989" s="4">
        <v>0.08</v>
      </c>
      <c r="N4989" s="5" t="s">
        <v>23</v>
      </c>
      <c r="O4989" s="3">
        <v>14.2</v>
      </c>
      <c r="P4989" s="3">
        <v>14.45</v>
      </c>
      <c r="Q4989" s="3">
        <v>7.17</v>
      </c>
      <c r="R4989" s="5" t="s">
        <v>3295</v>
      </c>
      <c r="S4989" s="5" t="s">
        <v>206</v>
      </c>
      <c r="T4989" s="5" t="str">
        <f t="shared" si="463"/>
        <v>Sue Ann</v>
      </c>
      <c r="U4989" t="s">
        <v>1143</v>
      </c>
      <c r="V4989" s="5" t="s">
        <v>37</v>
      </c>
      <c r="W4989" s="5" t="s">
        <v>28</v>
      </c>
      <c r="X4989" s="5" t="s">
        <v>41</v>
      </c>
      <c r="Y4989" s="5" t="s">
        <v>1992</v>
      </c>
      <c r="Z4989" s="5" t="s">
        <v>43</v>
      </c>
      <c r="AA4989" s="4">
        <v>0.38</v>
      </c>
      <c r="AB4989" s="1">
        <v>40476</v>
      </c>
      <c r="AC4989" s="1">
        <v>21453</v>
      </c>
      <c r="AD4989">
        <f t="shared" si="464"/>
        <v>2</v>
      </c>
      <c r="AE4989">
        <f t="shared" ca="1" si="465"/>
        <v>65</v>
      </c>
      <c r="AF4989" t="str">
        <f t="shared" ca="1" si="466"/>
        <v>Over 65</v>
      </c>
      <c r="AG4989" s="3">
        <f t="shared" si="467"/>
        <v>0.65480121212121212</v>
      </c>
      <c r="AH4989" t="str">
        <f>_xlfn.IFNA(VLOOKUP(Sales_Transactions[[#This Row],[Order ID]],Returned_Items[#All],2,FALSE),"Not Returned")</f>
        <v>Not Returned</v>
      </c>
    </row>
    <row r="4990" spans="1:34" x14ac:dyDescent="0.25">
      <c r="A4990">
        <v>16837</v>
      </c>
      <c r="C4990" t="s">
        <v>3066</v>
      </c>
      <c r="D4990" s="2" t="str">
        <f>TEXT(MID(Sales_Transactions[[#This Row],[Order Date]],2,5),"d/m/yyy")</f>
        <v>21/1/2011</v>
      </c>
      <c r="E4990" s="2" t="str">
        <f>TEXT(MID(Sales_Transactions[[#This Row],[Order Date]],2,5),"d")</f>
        <v>21</v>
      </c>
      <c r="F4990" s="2" t="str">
        <f>TEXT(MID(Sales_Transactions[[#This Row],[Order Date]],2,5),"m")</f>
        <v>1</v>
      </c>
      <c r="G4990" s="2" t="str">
        <f>TEXT(MID(Sales_Transactions[[#This Row],[Order Date]],2,5),"yyy")</f>
        <v>2011</v>
      </c>
      <c r="H4990" s="2" t="str">
        <f>TEXT(MID(Sales_Transactions[[#This Row],[Order Date]],2,5),"yyy/m")</f>
        <v>2011/1</v>
      </c>
      <c r="I4990" t="s">
        <v>52</v>
      </c>
      <c r="J4990">
        <f t="shared" si="462"/>
        <v>1</v>
      </c>
      <c r="K4990" s="2">
        <v>4</v>
      </c>
      <c r="L4990" s="3">
        <v>997</v>
      </c>
      <c r="M4990" s="4">
        <v>0.09</v>
      </c>
      <c r="N4990" s="5" t="s">
        <v>34</v>
      </c>
      <c r="O4990" s="3">
        <v>-307.95999999999998</v>
      </c>
      <c r="P4990" s="3">
        <v>258.98</v>
      </c>
      <c r="Q4990" s="3">
        <v>54.31</v>
      </c>
      <c r="R4990" s="5" t="s">
        <v>3287</v>
      </c>
      <c r="S4990" s="5" t="s">
        <v>2975</v>
      </c>
      <c r="T4990" s="5" t="str">
        <f t="shared" si="463"/>
        <v>Jill Stevenson</v>
      </c>
      <c r="U4990" t="s">
        <v>1143</v>
      </c>
      <c r="V4990" s="5" t="s">
        <v>37</v>
      </c>
      <c r="W4990" s="5" t="s">
        <v>57</v>
      </c>
      <c r="X4990" s="5" t="s">
        <v>154</v>
      </c>
      <c r="Y4990" s="5" t="s">
        <v>1596</v>
      </c>
      <c r="Z4990" s="5" t="s">
        <v>40</v>
      </c>
      <c r="AA4990" s="4">
        <v>0.55000000000000004</v>
      </c>
      <c r="AB4990" s="1">
        <v>40565</v>
      </c>
      <c r="AC4990" s="1">
        <v>21317</v>
      </c>
      <c r="AD4990">
        <f t="shared" si="464"/>
        <v>1</v>
      </c>
      <c r="AE4990">
        <f t="shared" ca="1" si="465"/>
        <v>66</v>
      </c>
      <c r="AF4990" t="str">
        <f t="shared" ca="1" si="466"/>
        <v>Over 65</v>
      </c>
      <c r="AG4990" s="3">
        <f t="shared" si="467"/>
        <v>78.264229499999999</v>
      </c>
      <c r="AH4990" t="str">
        <f>_xlfn.IFNA(VLOOKUP(Sales_Transactions[[#This Row],[Order ID]],Returned_Items[#All],2,FALSE),"Not Returned")</f>
        <v>Not Returned</v>
      </c>
    </row>
    <row r="4991" spans="1:34" x14ac:dyDescent="0.25">
      <c r="A4991">
        <v>16866</v>
      </c>
      <c r="C4991" t="s">
        <v>1757</v>
      </c>
      <c r="D4991" s="2" t="str">
        <f>TEXT(MID(Sales_Transactions[[#This Row],[Order Date]],2,5),"d/m/yyy")</f>
        <v>6/2/2012</v>
      </c>
      <c r="E4991" s="2" t="str">
        <f>TEXT(MID(Sales_Transactions[[#This Row],[Order Date]],2,5),"d")</f>
        <v>6</v>
      </c>
      <c r="F4991" s="2" t="str">
        <f>TEXT(MID(Sales_Transactions[[#This Row],[Order Date]],2,5),"m")</f>
        <v>2</v>
      </c>
      <c r="G4991" s="2" t="str">
        <f>TEXT(MID(Sales_Transactions[[#This Row],[Order Date]],2,5),"yyy")</f>
        <v>2012</v>
      </c>
      <c r="H4991" s="2" t="str">
        <f>TEXT(MID(Sales_Transactions[[#This Row],[Order Date]],2,5),"yyy/m")</f>
        <v>2012/2</v>
      </c>
      <c r="I4991" t="s">
        <v>52</v>
      </c>
      <c r="J4991">
        <f t="shared" si="462"/>
        <v>1</v>
      </c>
      <c r="K4991" s="2">
        <v>43</v>
      </c>
      <c r="L4991" s="3">
        <v>2357.9085</v>
      </c>
      <c r="M4991" s="4">
        <v>0.06</v>
      </c>
      <c r="N4991" s="5" t="s">
        <v>23</v>
      </c>
      <c r="O4991" s="3">
        <v>538.49</v>
      </c>
      <c r="P4991" s="3">
        <v>65.989999999999995</v>
      </c>
      <c r="Q4991" s="3">
        <v>3.99</v>
      </c>
      <c r="R4991" s="5" t="s">
        <v>3260</v>
      </c>
      <c r="S4991" s="5" t="s">
        <v>3261</v>
      </c>
      <c r="T4991" s="5" t="str">
        <f t="shared" si="463"/>
        <v>Penelope Sewall</v>
      </c>
      <c r="U4991" t="s">
        <v>1143</v>
      </c>
      <c r="V4991" s="5" t="s">
        <v>74</v>
      </c>
      <c r="W4991" s="5" t="s">
        <v>48</v>
      </c>
      <c r="X4991" s="5" t="s">
        <v>49</v>
      </c>
      <c r="Y4991" s="5" t="s">
        <v>978</v>
      </c>
      <c r="Z4991" s="5" t="s">
        <v>43</v>
      </c>
      <c r="AA4991" s="4">
        <v>0.59</v>
      </c>
      <c r="AB4991" s="1">
        <v>40946</v>
      </c>
      <c r="AC4991" s="1">
        <v>21508</v>
      </c>
      <c r="AD4991">
        <f t="shared" si="464"/>
        <v>1</v>
      </c>
      <c r="AE4991">
        <f t="shared" ca="1" si="465"/>
        <v>65</v>
      </c>
      <c r="AF4991" t="str">
        <f t="shared" ca="1" si="466"/>
        <v>Over 65</v>
      </c>
      <c r="AG4991" s="3">
        <f t="shared" si="467"/>
        <v>1.6265210697674417</v>
      </c>
      <c r="AH4991" t="str">
        <f>_xlfn.IFNA(VLOOKUP(Sales_Transactions[[#This Row],[Order ID]],Returned_Items[#All],2,FALSE),"Not Returned")</f>
        <v>Not Returned</v>
      </c>
    </row>
    <row r="4992" spans="1:34" x14ac:dyDescent="0.25">
      <c r="A4992">
        <v>17058</v>
      </c>
      <c r="C4992" t="s">
        <v>139</v>
      </c>
      <c r="D4992" s="2" t="str">
        <f>TEXT(MID(Sales_Transactions[[#This Row],[Order Date]],2,5),"d/m/yyy")</f>
        <v>1/1/2011</v>
      </c>
      <c r="E4992" s="2" t="str">
        <f>TEXT(MID(Sales_Transactions[[#This Row],[Order Date]],2,5),"d")</f>
        <v>1</v>
      </c>
      <c r="F4992" s="2" t="str">
        <f>TEXT(MID(Sales_Transactions[[#This Row],[Order Date]],2,5),"m")</f>
        <v>1</v>
      </c>
      <c r="G4992" s="2" t="str">
        <f>TEXT(MID(Sales_Transactions[[#This Row],[Order Date]],2,5),"yyy")</f>
        <v>2011</v>
      </c>
      <c r="H4992" s="2" t="str">
        <f>TEXT(MID(Sales_Transactions[[#This Row],[Order Date]],2,5),"yyy/m")</f>
        <v>2011/1</v>
      </c>
      <c r="I4992" t="s">
        <v>33</v>
      </c>
      <c r="J4992">
        <f t="shared" si="462"/>
        <v>4</v>
      </c>
      <c r="K4992" s="2">
        <v>15</v>
      </c>
      <c r="L4992" s="3">
        <v>72.67</v>
      </c>
      <c r="M4992" s="4">
        <v>0.04</v>
      </c>
      <c r="N4992" s="5" t="s">
        <v>23</v>
      </c>
      <c r="O4992" s="3">
        <v>-62.37</v>
      </c>
      <c r="P4992" s="3">
        <v>4.28</v>
      </c>
      <c r="Q4992" s="3">
        <v>6.72</v>
      </c>
      <c r="R4992" s="5" t="s">
        <v>2258</v>
      </c>
      <c r="S4992" s="5" t="s">
        <v>2247</v>
      </c>
      <c r="T4992" s="5" t="str">
        <f t="shared" si="463"/>
        <v>Gary Hwang</v>
      </c>
      <c r="U4992" t="s">
        <v>1143</v>
      </c>
      <c r="V4992" s="5" t="s">
        <v>74</v>
      </c>
      <c r="W4992" s="5" t="s">
        <v>28</v>
      </c>
      <c r="X4992" s="5" t="s">
        <v>75</v>
      </c>
      <c r="Y4992" s="5" t="s">
        <v>1777</v>
      </c>
      <c r="Z4992" s="5" t="s">
        <v>43</v>
      </c>
      <c r="AA4992" s="4">
        <v>0.4</v>
      </c>
      <c r="AB4992" s="1">
        <v>40545</v>
      </c>
      <c r="AC4992" s="1">
        <v>20965</v>
      </c>
      <c r="AD4992">
        <f t="shared" si="464"/>
        <v>1</v>
      </c>
      <c r="AE4992">
        <f t="shared" ca="1" si="465"/>
        <v>67</v>
      </c>
      <c r="AF4992" t="str">
        <f t="shared" ca="1" si="466"/>
        <v>Over 65</v>
      </c>
      <c r="AG4992" s="3">
        <f t="shared" si="467"/>
        <v>0.73321919999999996</v>
      </c>
      <c r="AH4992" t="str">
        <f>_xlfn.IFNA(VLOOKUP(Sales_Transactions[[#This Row],[Order ID]],Returned_Items[#All],2,FALSE),"Not Returned")</f>
        <v>Returned</v>
      </c>
    </row>
    <row r="4993" spans="1:34" x14ac:dyDescent="0.25">
      <c r="A4993">
        <v>17508</v>
      </c>
      <c r="C4993" t="s">
        <v>398</v>
      </c>
      <c r="D4993" s="2" t="str">
        <f>TEXT(MID(Sales_Transactions[[#This Row],[Order Date]],2,5),"d/m/yyy")</f>
        <v>27/6/2012</v>
      </c>
      <c r="E4993" s="2" t="str">
        <f>TEXT(MID(Sales_Transactions[[#This Row],[Order Date]],2,5),"d")</f>
        <v>27</v>
      </c>
      <c r="F4993" s="2" t="str">
        <f>TEXT(MID(Sales_Transactions[[#This Row],[Order Date]],2,5),"m")</f>
        <v>6</v>
      </c>
      <c r="G4993" s="2" t="str">
        <f>TEXT(MID(Sales_Transactions[[#This Row],[Order Date]],2,5),"yyy")</f>
        <v>2012</v>
      </c>
      <c r="H4993" s="2" t="str">
        <f>TEXT(MID(Sales_Transactions[[#This Row],[Order Date]],2,5),"yyy/m")</f>
        <v>2012/6</v>
      </c>
      <c r="I4993" t="s">
        <v>22</v>
      </c>
      <c r="J4993">
        <f t="shared" si="462"/>
        <v>2</v>
      </c>
      <c r="K4993" s="2">
        <v>50</v>
      </c>
      <c r="L4993" s="3">
        <v>99.08</v>
      </c>
      <c r="M4993" s="4">
        <v>0.01</v>
      </c>
      <c r="N4993" s="5" t="s">
        <v>67</v>
      </c>
      <c r="O4993" s="3">
        <v>11.28</v>
      </c>
      <c r="P4993" s="3">
        <v>1.76</v>
      </c>
      <c r="Q4993" s="3">
        <v>0.7</v>
      </c>
      <c r="R4993" s="5" t="s">
        <v>562</v>
      </c>
      <c r="S4993" s="5" t="s">
        <v>563</v>
      </c>
      <c r="T4993" s="5" t="str">
        <f t="shared" si="463"/>
        <v>Roy Skaria</v>
      </c>
      <c r="U4993" t="s">
        <v>1143</v>
      </c>
      <c r="V4993" s="5" t="s">
        <v>47</v>
      </c>
      <c r="W4993" s="5" t="s">
        <v>28</v>
      </c>
      <c r="X4993" s="5" t="s">
        <v>124</v>
      </c>
      <c r="Y4993" s="5" t="s">
        <v>633</v>
      </c>
      <c r="Z4993" s="5" t="s">
        <v>84</v>
      </c>
      <c r="AA4993" s="4">
        <v>0.56000000000000005</v>
      </c>
      <c r="AB4993" s="1">
        <v>41089</v>
      </c>
      <c r="AC4993" s="1">
        <v>20839</v>
      </c>
      <c r="AD4993">
        <f t="shared" si="464"/>
        <v>2</v>
      </c>
      <c r="AE4993">
        <f t="shared" ca="1" si="465"/>
        <v>67</v>
      </c>
      <c r="AF4993" t="str">
        <f t="shared" ca="1" si="466"/>
        <v>Over 65</v>
      </c>
      <c r="AG4993" s="3">
        <f t="shared" si="467"/>
        <v>4.9196480000000008E-2</v>
      </c>
      <c r="AH4993" t="str">
        <f>_xlfn.IFNA(VLOOKUP(Sales_Transactions[[#This Row],[Order ID]],Returned_Items[#All],2,FALSE),"Not Returned")</f>
        <v>Returned</v>
      </c>
    </row>
    <row r="4994" spans="1:34" x14ac:dyDescent="0.25">
      <c r="A4994">
        <v>18592</v>
      </c>
      <c r="C4994" t="s">
        <v>3063</v>
      </c>
      <c r="D4994" s="2" t="str">
        <f>TEXT(MID(Sales_Transactions[[#This Row],[Order Date]],2,5),"d/m/yyy")</f>
        <v>30/9/2012</v>
      </c>
      <c r="E4994" s="2" t="str">
        <f>TEXT(MID(Sales_Transactions[[#This Row],[Order Date]],2,5),"d")</f>
        <v>30</v>
      </c>
      <c r="F4994" s="2" t="str">
        <f>TEXT(MID(Sales_Transactions[[#This Row],[Order Date]],2,5),"m")</f>
        <v>9</v>
      </c>
      <c r="G4994" s="2" t="str">
        <f>TEXT(MID(Sales_Transactions[[#This Row],[Order Date]],2,5),"yyy")</f>
        <v>2012</v>
      </c>
      <c r="H4994" s="2" t="str">
        <f>TEXT(MID(Sales_Transactions[[#This Row],[Order Date]],2,5),"yyy/m")</f>
        <v>2012/9</v>
      </c>
      <c r="I4994" t="s">
        <v>101</v>
      </c>
      <c r="J4994">
        <f t="shared" ref="J4994:J5057" si="468">IF(I4994="Making Critical",5,IF(I4994="High",4,IF(I4994="Medium",3,IF(I4994="Low",2,1))))</f>
        <v>1</v>
      </c>
      <c r="K4994" s="2">
        <v>2</v>
      </c>
      <c r="L4994" s="3">
        <v>25.72</v>
      </c>
      <c r="M4994" s="4">
        <v>0.04</v>
      </c>
      <c r="N4994" s="5" t="s">
        <v>23</v>
      </c>
      <c r="O4994" s="3">
        <v>-15.5</v>
      </c>
      <c r="P4994" s="3">
        <v>10.98</v>
      </c>
      <c r="Q4994" s="3">
        <v>3.37</v>
      </c>
      <c r="R4994" s="5" t="s">
        <v>2636</v>
      </c>
      <c r="S4994" s="5" t="s">
        <v>510</v>
      </c>
      <c r="T4994" s="5" t="str">
        <f t="shared" ref="T4994:T5057" si="469">R4994 &amp; " " &amp; S4994</f>
        <v>Nora Pelletier</v>
      </c>
      <c r="U4994" t="s">
        <v>1143</v>
      </c>
      <c r="V4994" s="5" t="s">
        <v>47</v>
      </c>
      <c r="W4994" s="5" t="s">
        <v>28</v>
      </c>
      <c r="X4994" s="5" t="s">
        <v>221</v>
      </c>
      <c r="Y4994" s="5" t="s">
        <v>773</v>
      </c>
      <c r="Z4994" s="5" t="s">
        <v>60</v>
      </c>
      <c r="AA4994" s="4">
        <v>0.56999999999999995</v>
      </c>
      <c r="AB4994" s="1">
        <v>41183</v>
      </c>
      <c r="AC4994" s="1">
        <v>20932</v>
      </c>
      <c r="AD4994">
        <f t="shared" ref="AD4994:AD5057" si="470">_xlfn.DAYS(AB4994,D4994)</f>
        <v>1</v>
      </c>
      <c r="AE4994">
        <f t="shared" ref="AE4994:AE5057" ca="1" si="471">DATEDIF(AC4994,TODAY(),"Y")</f>
        <v>67</v>
      </c>
      <c r="AF4994" t="str">
        <f t="shared" ref="AF4994:AF5057" ca="1" si="472">IF(AE4994&lt;18,"Under 18",IF(AE4994&lt;65,"18-64","Over 65"))</f>
        <v>Over 65</v>
      </c>
      <c r="AG4994" s="3">
        <f t="shared" ref="AG4994:AG5057" si="473" xml:space="preserve"> (P4994 - (M4994 / 100) * P4994 + Q4994) / K4994</f>
        <v>7.1728040000000011</v>
      </c>
      <c r="AH4994" t="str">
        <f>_xlfn.IFNA(VLOOKUP(Sales_Transactions[[#This Row],[Order ID]],Returned_Items[#All],2,FALSE),"Not Returned")</f>
        <v>Not Returned</v>
      </c>
    </row>
    <row r="4995" spans="1:34" x14ac:dyDescent="0.25">
      <c r="A4995">
        <v>18757</v>
      </c>
      <c r="C4995" t="s">
        <v>2572</v>
      </c>
      <c r="D4995" s="2" t="str">
        <f>TEXT(MID(Sales_Transactions[[#This Row],[Order Date]],2,5),"d/m/yyy")</f>
        <v>22/5/2012</v>
      </c>
      <c r="E4995" s="2" t="str">
        <f>TEXT(MID(Sales_Transactions[[#This Row],[Order Date]],2,5),"d")</f>
        <v>22</v>
      </c>
      <c r="F4995" s="2" t="str">
        <f>TEXT(MID(Sales_Transactions[[#This Row],[Order Date]],2,5),"m")</f>
        <v>5</v>
      </c>
      <c r="G4995" s="2" t="str">
        <f>TEXT(MID(Sales_Transactions[[#This Row],[Order Date]],2,5),"yyy")</f>
        <v>2012</v>
      </c>
      <c r="H4995" s="2" t="str">
        <f>TEXT(MID(Sales_Transactions[[#This Row],[Order Date]],2,5),"yyy/m")</f>
        <v>2012/5</v>
      </c>
      <c r="I4995" t="s">
        <v>22</v>
      </c>
      <c r="J4995">
        <f t="shared" si="468"/>
        <v>2</v>
      </c>
      <c r="K4995" s="2">
        <v>43</v>
      </c>
      <c r="L4995" s="3">
        <v>319.95999999999998</v>
      </c>
      <c r="M4995" s="4">
        <v>0.01</v>
      </c>
      <c r="N4995" s="5" t="s">
        <v>67</v>
      </c>
      <c r="O4995" s="3">
        <v>123.15</v>
      </c>
      <c r="P4995" s="3">
        <v>6.98</v>
      </c>
      <c r="Q4995" s="3">
        <v>1.6</v>
      </c>
      <c r="R4995" s="5" t="s">
        <v>2573</v>
      </c>
      <c r="S4995" s="5" t="s">
        <v>2574</v>
      </c>
      <c r="T4995" s="5" t="str">
        <f t="shared" si="469"/>
        <v>Matthew Clasen</v>
      </c>
      <c r="U4995" t="s">
        <v>1143</v>
      </c>
      <c r="V4995" s="5" t="s">
        <v>37</v>
      </c>
      <c r="W4995" s="5" t="s">
        <v>28</v>
      </c>
      <c r="X4995" s="5" t="s">
        <v>75</v>
      </c>
      <c r="Y4995" s="5" t="s">
        <v>1442</v>
      </c>
      <c r="Z4995" s="5" t="s">
        <v>84</v>
      </c>
      <c r="AA4995" s="4">
        <v>0.38</v>
      </c>
      <c r="AB4995" s="1">
        <v>41058</v>
      </c>
      <c r="AC4995" s="1">
        <v>20962</v>
      </c>
      <c r="AD4995">
        <f t="shared" si="470"/>
        <v>7</v>
      </c>
      <c r="AE4995">
        <f t="shared" ca="1" si="471"/>
        <v>67</v>
      </c>
      <c r="AF4995" t="str">
        <f t="shared" ca="1" si="472"/>
        <v>Over 65</v>
      </c>
      <c r="AG4995" s="3">
        <f t="shared" si="473"/>
        <v>0.19951865116279069</v>
      </c>
      <c r="AH4995" t="str">
        <f>_xlfn.IFNA(VLOOKUP(Sales_Transactions[[#This Row],[Order ID]],Returned_Items[#All],2,FALSE),"Not Returned")</f>
        <v>Not Returned</v>
      </c>
    </row>
    <row r="4996" spans="1:34" x14ac:dyDescent="0.25">
      <c r="A4996">
        <v>18851</v>
      </c>
      <c r="C4996" t="s">
        <v>1862</v>
      </c>
      <c r="D4996" s="2" t="str">
        <f>TEXT(MID(Sales_Transactions[[#This Row],[Order Date]],2,5),"d/m/yyy")</f>
        <v>16/12/2012</v>
      </c>
      <c r="E4996" s="2" t="str">
        <f>TEXT(MID(Sales_Transactions[[#This Row],[Order Date]],2,5),"d")</f>
        <v>16</v>
      </c>
      <c r="F4996" s="2" t="str">
        <f>TEXT(MID(Sales_Transactions[[#This Row],[Order Date]],2,5),"m")</f>
        <v>12</v>
      </c>
      <c r="G4996" s="2" t="str">
        <f>TEXT(MID(Sales_Transactions[[#This Row],[Order Date]],2,5),"yyy")</f>
        <v>2012</v>
      </c>
      <c r="H4996" s="2" t="str">
        <f>TEXT(MID(Sales_Transactions[[#This Row],[Order Date]],2,5),"yyy/m")</f>
        <v>2012/12</v>
      </c>
      <c r="I4996" t="s">
        <v>101</v>
      </c>
      <c r="J4996">
        <f t="shared" si="468"/>
        <v>1</v>
      </c>
      <c r="K4996" s="2">
        <v>32</v>
      </c>
      <c r="L4996" s="3">
        <v>204.21</v>
      </c>
      <c r="M4996" s="4">
        <v>0.04</v>
      </c>
      <c r="N4996" s="5" t="s">
        <v>67</v>
      </c>
      <c r="O4996" s="3">
        <v>-204.81</v>
      </c>
      <c r="P4996" s="3">
        <v>5.98</v>
      </c>
      <c r="Q4996" s="3">
        <v>10.39</v>
      </c>
      <c r="R4996" s="5" t="s">
        <v>2606</v>
      </c>
      <c r="S4996" s="5" t="s">
        <v>3302</v>
      </c>
      <c r="T4996" s="5" t="str">
        <f t="shared" si="469"/>
        <v>Thea Hudgings</v>
      </c>
      <c r="U4996" t="s">
        <v>1143</v>
      </c>
      <c r="V4996" s="5" t="s">
        <v>37</v>
      </c>
      <c r="W4996" s="5" t="s">
        <v>28</v>
      </c>
      <c r="X4996" s="5" t="s">
        <v>75</v>
      </c>
      <c r="Y4996" s="5" t="s">
        <v>2563</v>
      </c>
      <c r="Z4996" s="5" t="s">
        <v>43</v>
      </c>
      <c r="AA4996" s="4">
        <v>0.4</v>
      </c>
      <c r="AB4996" s="1">
        <v>41260</v>
      </c>
      <c r="AC4996" s="1">
        <v>20760</v>
      </c>
      <c r="AD4996">
        <f t="shared" si="470"/>
        <v>1</v>
      </c>
      <c r="AE4996">
        <f t="shared" ca="1" si="471"/>
        <v>67</v>
      </c>
      <c r="AF4996" t="str">
        <f t="shared" ca="1" si="472"/>
        <v>Over 65</v>
      </c>
      <c r="AG4996" s="3">
        <f t="shared" si="473"/>
        <v>0.51148775000000002</v>
      </c>
      <c r="AH4996" t="str">
        <f>_xlfn.IFNA(VLOOKUP(Sales_Transactions[[#This Row],[Order ID]],Returned_Items[#All],2,FALSE),"Not Returned")</f>
        <v>Not Returned</v>
      </c>
    </row>
    <row r="4997" spans="1:34" x14ac:dyDescent="0.25">
      <c r="A4997">
        <v>18853</v>
      </c>
      <c r="C4997" t="s">
        <v>2771</v>
      </c>
      <c r="D4997" s="2" t="str">
        <f>TEXT(MID(Sales_Transactions[[#This Row],[Order Date]],2,5),"d/m/yyy")</f>
        <v>17/1/2010</v>
      </c>
      <c r="E4997" s="2" t="str">
        <f>TEXT(MID(Sales_Transactions[[#This Row],[Order Date]],2,5),"d")</f>
        <v>17</v>
      </c>
      <c r="F4997" s="2" t="str">
        <f>TEXT(MID(Sales_Transactions[[#This Row],[Order Date]],2,5),"m")</f>
        <v>1</v>
      </c>
      <c r="G4997" s="2" t="str">
        <f>TEXT(MID(Sales_Transactions[[#This Row],[Order Date]],2,5),"yyy")</f>
        <v>2010</v>
      </c>
      <c r="H4997" s="2" t="str">
        <f>TEXT(MID(Sales_Transactions[[#This Row],[Order Date]],2,5),"yyy/m")</f>
        <v>2010/1</v>
      </c>
      <c r="I4997" t="s">
        <v>101</v>
      </c>
      <c r="J4997">
        <f t="shared" si="468"/>
        <v>1</v>
      </c>
      <c r="K4997" s="2">
        <v>33</v>
      </c>
      <c r="L4997" s="3">
        <v>223.88</v>
      </c>
      <c r="M4997" s="4">
        <v>0.03</v>
      </c>
      <c r="N4997" s="5" t="s">
        <v>23</v>
      </c>
      <c r="O4997" s="3">
        <v>55.21</v>
      </c>
      <c r="P4997" s="3">
        <v>6.68</v>
      </c>
      <c r="Q4997" s="3">
        <v>1.5</v>
      </c>
      <c r="R4997" s="5" t="s">
        <v>2258</v>
      </c>
      <c r="S4997" s="5" t="s">
        <v>2247</v>
      </c>
      <c r="T4997" s="5" t="str">
        <f t="shared" si="469"/>
        <v>Gary Hwang</v>
      </c>
      <c r="U4997" t="s">
        <v>1143</v>
      </c>
      <c r="V4997" s="5" t="s">
        <v>74</v>
      </c>
      <c r="W4997" s="5" t="s">
        <v>28</v>
      </c>
      <c r="X4997" s="5" t="s">
        <v>124</v>
      </c>
      <c r="Y4997" s="5" t="s">
        <v>1029</v>
      </c>
      <c r="Z4997" s="5" t="s">
        <v>84</v>
      </c>
      <c r="AA4997" s="4">
        <v>0.48</v>
      </c>
      <c r="AB4997" s="1">
        <v>40197</v>
      </c>
      <c r="AC4997" s="1">
        <v>20601</v>
      </c>
      <c r="AD4997">
        <f t="shared" si="470"/>
        <v>2</v>
      </c>
      <c r="AE4997">
        <f t="shared" ca="1" si="471"/>
        <v>68</v>
      </c>
      <c r="AF4997" t="str">
        <f t="shared" ca="1" si="472"/>
        <v>Over 65</v>
      </c>
      <c r="AG4997" s="3">
        <f t="shared" si="473"/>
        <v>0.24781806060606063</v>
      </c>
      <c r="AH4997" t="str">
        <f>_xlfn.IFNA(VLOOKUP(Sales_Transactions[[#This Row],[Order ID]],Returned_Items[#All],2,FALSE),"Not Returned")</f>
        <v>Not Returned</v>
      </c>
    </row>
    <row r="4998" spans="1:34" x14ac:dyDescent="0.25">
      <c r="A4998">
        <v>18884</v>
      </c>
      <c r="C4998" t="s">
        <v>3301</v>
      </c>
      <c r="D4998" s="2" t="str">
        <f>TEXT(MID(Sales_Transactions[[#This Row],[Order Date]],2,5),"d/m/yyy")</f>
        <v>24/6/2011</v>
      </c>
      <c r="E4998" s="2" t="str">
        <f>TEXT(MID(Sales_Transactions[[#This Row],[Order Date]],2,5),"d")</f>
        <v>24</v>
      </c>
      <c r="F4998" s="2" t="str">
        <f>TEXT(MID(Sales_Transactions[[#This Row],[Order Date]],2,5),"m")</f>
        <v>6</v>
      </c>
      <c r="G4998" s="2" t="str">
        <f>TEXT(MID(Sales_Transactions[[#This Row],[Order Date]],2,5),"yyy")</f>
        <v>2011</v>
      </c>
      <c r="H4998" s="2" t="str">
        <f>TEXT(MID(Sales_Transactions[[#This Row],[Order Date]],2,5),"yyy/m")</f>
        <v>2011/6</v>
      </c>
      <c r="I4998" t="s">
        <v>52</v>
      </c>
      <c r="J4998">
        <f t="shared" si="468"/>
        <v>1</v>
      </c>
      <c r="K4998" s="2">
        <v>5</v>
      </c>
      <c r="L4998" s="3">
        <v>131.27000000000001</v>
      </c>
      <c r="M4998" s="4">
        <v>0.1</v>
      </c>
      <c r="N4998" s="5" t="s">
        <v>34</v>
      </c>
      <c r="O4998" s="3">
        <v>-70.430000000000007</v>
      </c>
      <c r="P4998" s="3">
        <v>25.98</v>
      </c>
      <c r="Q4998" s="3">
        <v>14.36</v>
      </c>
      <c r="R4998" s="5" t="s">
        <v>2636</v>
      </c>
      <c r="S4998" s="5" t="s">
        <v>510</v>
      </c>
      <c r="T4998" s="5" t="str">
        <f t="shared" si="469"/>
        <v>Nora Pelletier</v>
      </c>
      <c r="U4998" t="s">
        <v>1143</v>
      </c>
      <c r="V4998" s="5" t="s">
        <v>74</v>
      </c>
      <c r="W4998" s="5" t="s">
        <v>57</v>
      </c>
      <c r="X4998" s="5" t="s">
        <v>154</v>
      </c>
      <c r="Y4998" s="5" t="s">
        <v>443</v>
      </c>
      <c r="Z4998" s="5" t="s">
        <v>40</v>
      </c>
      <c r="AA4998" s="4">
        <v>0.6</v>
      </c>
      <c r="AB4998" s="1">
        <v>40719</v>
      </c>
      <c r="AC4998" s="1">
        <v>20512</v>
      </c>
      <c r="AD4998">
        <f t="shared" si="470"/>
        <v>1</v>
      </c>
      <c r="AE4998">
        <f t="shared" ca="1" si="471"/>
        <v>68</v>
      </c>
      <c r="AF4998" t="str">
        <f t="shared" ca="1" si="472"/>
        <v>Over 65</v>
      </c>
      <c r="AG4998" s="3">
        <f t="shared" si="473"/>
        <v>8.0628039999999999</v>
      </c>
      <c r="AH4998" t="str">
        <f>_xlfn.IFNA(VLOOKUP(Sales_Transactions[[#This Row],[Order ID]],Returned_Items[#All],2,FALSE),"Not Returned")</f>
        <v>Not Returned</v>
      </c>
    </row>
    <row r="4999" spans="1:34" x14ac:dyDescent="0.25">
      <c r="A4999">
        <v>18884</v>
      </c>
      <c r="C4999" t="s">
        <v>3301</v>
      </c>
      <c r="D4999" s="2" t="str">
        <f>TEXT(MID(Sales_Transactions[[#This Row],[Order Date]],2,5),"d/m/yyy")</f>
        <v>24/6/2011</v>
      </c>
      <c r="E4999" s="2" t="str">
        <f>TEXT(MID(Sales_Transactions[[#This Row],[Order Date]],2,5),"d")</f>
        <v>24</v>
      </c>
      <c r="F4999" s="2" t="str">
        <f>TEXT(MID(Sales_Transactions[[#This Row],[Order Date]],2,5),"m")</f>
        <v>6</v>
      </c>
      <c r="G4999" s="2" t="str">
        <f>TEXT(MID(Sales_Transactions[[#This Row],[Order Date]],2,5),"yyy")</f>
        <v>2011</v>
      </c>
      <c r="H4999" s="2" t="str">
        <f>TEXT(MID(Sales_Transactions[[#This Row],[Order Date]],2,5),"yyy/m")</f>
        <v>2011/6</v>
      </c>
      <c r="I4999" t="s">
        <v>52</v>
      </c>
      <c r="J4999">
        <f t="shared" si="468"/>
        <v>1</v>
      </c>
      <c r="K4999" s="2">
        <v>29</v>
      </c>
      <c r="L4999" s="3">
        <v>13571.7</v>
      </c>
      <c r="M4999" s="4">
        <v>0</v>
      </c>
      <c r="N4999" s="5" t="s">
        <v>23</v>
      </c>
      <c r="O4999" s="3">
        <v>3825.69</v>
      </c>
      <c r="P4999" s="3">
        <v>449.99</v>
      </c>
      <c r="Q4999" s="3">
        <v>24.49</v>
      </c>
      <c r="R4999" s="5" t="s">
        <v>2636</v>
      </c>
      <c r="S4999" s="5" t="s">
        <v>510</v>
      </c>
      <c r="T4999" s="5" t="str">
        <f t="shared" si="469"/>
        <v>Nora Pelletier</v>
      </c>
      <c r="U4999" t="s">
        <v>1143</v>
      </c>
      <c r="V4999" s="5" t="s">
        <v>74</v>
      </c>
      <c r="W4999" s="5" t="s">
        <v>48</v>
      </c>
      <c r="X4999" s="5" t="s">
        <v>131</v>
      </c>
      <c r="Y4999" s="5" t="s">
        <v>132</v>
      </c>
      <c r="Z4999" s="5" t="s">
        <v>31</v>
      </c>
      <c r="AA4999" s="4">
        <v>0.52</v>
      </c>
      <c r="AB4999" s="1">
        <v>40720</v>
      </c>
      <c r="AC4999" s="1">
        <v>15230</v>
      </c>
      <c r="AD4999">
        <f t="shared" si="470"/>
        <v>2</v>
      </c>
      <c r="AE4999">
        <f t="shared" ca="1" si="471"/>
        <v>82</v>
      </c>
      <c r="AF4999" t="str">
        <f t="shared" ca="1" si="472"/>
        <v>Over 65</v>
      </c>
      <c r="AG4999" s="3">
        <f t="shared" si="473"/>
        <v>16.361379310344827</v>
      </c>
      <c r="AH4999" t="str">
        <f>_xlfn.IFNA(VLOOKUP(Sales_Transactions[[#This Row],[Order ID]],Returned_Items[#All],2,FALSE),"Not Returned")</f>
        <v>Not Returned</v>
      </c>
    </row>
    <row r="5000" spans="1:34" x14ac:dyDescent="0.25">
      <c r="A5000">
        <v>19300</v>
      </c>
      <c r="C5000" t="s">
        <v>859</v>
      </c>
      <c r="D5000" s="2" t="str">
        <f>TEXT(MID(Sales_Transactions[[#This Row],[Order Date]],2,5),"d/m/yyy")</f>
        <v>16/12/2009</v>
      </c>
      <c r="E5000" s="2" t="str">
        <f>TEXT(MID(Sales_Transactions[[#This Row],[Order Date]],2,5),"d")</f>
        <v>16</v>
      </c>
      <c r="F5000" s="2" t="str">
        <f>TEXT(MID(Sales_Transactions[[#This Row],[Order Date]],2,5),"m")</f>
        <v>12</v>
      </c>
      <c r="G5000" s="2" t="str">
        <f>TEXT(MID(Sales_Transactions[[#This Row],[Order Date]],2,5),"yyy")</f>
        <v>2009</v>
      </c>
      <c r="H5000" s="2" t="str">
        <f>TEXT(MID(Sales_Transactions[[#This Row],[Order Date]],2,5),"yyy/m")</f>
        <v>2009/12</v>
      </c>
      <c r="I5000" t="s">
        <v>101</v>
      </c>
      <c r="J5000">
        <f t="shared" si="468"/>
        <v>1</v>
      </c>
      <c r="K5000" s="2">
        <v>10</v>
      </c>
      <c r="L5000" s="3">
        <v>78.72</v>
      </c>
      <c r="M5000" s="4">
        <v>0.1</v>
      </c>
      <c r="N5000" s="5" t="s">
        <v>23</v>
      </c>
      <c r="O5000" s="3">
        <v>-22.36</v>
      </c>
      <c r="P5000" s="3">
        <v>7.64</v>
      </c>
      <c r="Q5000" s="3">
        <v>5.83</v>
      </c>
      <c r="R5000" s="5" t="s">
        <v>3110</v>
      </c>
      <c r="S5000" s="5" t="s">
        <v>211</v>
      </c>
      <c r="T5000" s="5" t="str">
        <f t="shared" si="469"/>
        <v>Denny Joy</v>
      </c>
      <c r="U5000" t="s">
        <v>1143</v>
      </c>
      <c r="V5000" s="5" t="s">
        <v>47</v>
      </c>
      <c r="W5000" s="5" t="s">
        <v>28</v>
      </c>
      <c r="X5000" s="5" t="s">
        <v>75</v>
      </c>
      <c r="Y5000" s="5" t="s">
        <v>606</v>
      </c>
      <c r="Z5000" s="5" t="s">
        <v>84</v>
      </c>
      <c r="AA5000" s="4">
        <v>0.36</v>
      </c>
      <c r="AB5000" s="1">
        <v>40164</v>
      </c>
      <c r="AC5000" s="1">
        <v>15105</v>
      </c>
      <c r="AD5000">
        <f t="shared" si="470"/>
        <v>1</v>
      </c>
      <c r="AE5000">
        <f t="shared" ca="1" si="471"/>
        <v>83</v>
      </c>
      <c r="AF5000" t="str">
        <f t="shared" ca="1" si="472"/>
        <v>Over 65</v>
      </c>
      <c r="AG5000" s="3">
        <f t="shared" si="473"/>
        <v>1.346236</v>
      </c>
      <c r="AH5000" t="str">
        <f>_xlfn.IFNA(VLOOKUP(Sales_Transactions[[#This Row],[Order ID]],Returned_Items[#All],2,FALSE),"Not Returned")</f>
        <v>Not Returned</v>
      </c>
    </row>
    <row r="5001" spans="1:34" x14ac:dyDescent="0.25">
      <c r="A5001">
        <v>19361</v>
      </c>
      <c r="C5001" t="s">
        <v>2349</v>
      </c>
      <c r="D5001" s="2" t="str">
        <f>TEXT(MID(Sales_Transactions[[#This Row],[Order Date]],2,5),"d/m/yyy")</f>
        <v>23/9/2012</v>
      </c>
      <c r="E5001" s="2" t="str">
        <f>TEXT(MID(Sales_Transactions[[#This Row],[Order Date]],2,5),"d")</f>
        <v>23</v>
      </c>
      <c r="F5001" s="2" t="str">
        <f>TEXT(MID(Sales_Transactions[[#This Row],[Order Date]],2,5),"m")</f>
        <v>9</v>
      </c>
      <c r="G5001" s="2" t="str">
        <f>TEXT(MID(Sales_Transactions[[#This Row],[Order Date]],2,5),"yyy")</f>
        <v>2012</v>
      </c>
      <c r="H5001" s="2" t="str">
        <f>TEXT(MID(Sales_Transactions[[#This Row],[Order Date]],2,5),"yyy/m")</f>
        <v>2012/9</v>
      </c>
      <c r="I5001" t="s">
        <v>22</v>
      </c>
      <c r="J5001">
        <f t="shared" si="468"/>
        <v>2</v>
      </c>
      <c r="K5001" s="2">
        <v>21</v>
      </c>
      <c r="L5001" s="3">
        <v>788.85</v>
      </c>
      <c r="M5001" s="4">
        <v>0.06</v>
      </c>
      <c r="N5001" s="5" t="s">
        <v>23</v>
      </c>
      <c r="O5001" s="3">
        <v>317.52999999999997</v>
      </c>
      <c r="P5001" s="3">
        <v>37.700000000000003</v>
      </c>
      <c r="Q5001" s="3">
        <v>2.99</v>
      </c>
      <c r="R5001" s="5" t="s">
        <v>2855</v>
      </c>
      <c r="S5001" s="5" t="s">
        <v>2841</v>
      </c>
      <c r="T5001" s="5" t="str">
        <f t="shared" si="469"/>
        <v>Valerie Takahito</v>
      </c>
      <c r="U5001" t="s">
        <v>1143</v>
      </c>
      <c r="V5001" s="5" t="s">
        <v>37</v>
      </c>
      <c r="W5001" s="5" t="s">
        <v>28</v>
      </c>
      <c r="X5001" s="5" t="s">
        <v>41</v>
      </c>
      <c r="Y5001" s="5" t="s">
        <v>1666</v>
      </c>
      <c r="Z5001" s="5" t="s">
        <v>43</v>
      </c>
      <c r="AA5001" s="4">
        <v>0.35</v>
      </c>
      <c r="AB5001" s="1">
        <v>41184</v>
      </c>
      <c r="AC5001" s="1">
        <v>15180</v>
      </c>
      <c r="AD5001">
        <f t="shared" si="470"/>
        <v>9</v>
      </c>
      <c r="AE5001">
        <f t="shared" ca="1" si="471"/>
        <v>83</v>
      </c>
      <c r="AF5001" t="str">
        <f t="shared" ca="1" si="472"/>
        <v>Over 65</v>
      </c>
      <c r="AG5001" s="3">
        <f t="shared" si="473"/>
        <v>1.9365419047619048</v>
      </c>
      <c r="AH5001" t="str">
        <f>_xlfn.IFNA(VLOOKUP(Sales_Transactions[[#This Row],[Order ID]],Returned_Items[#All],2,FALSE),"Not Returned")</f>
        <v>Not Returned</v>
      </c>
    </row>
    <row r="5002" spans="1:34" x14ac:dyDescent="0.25">
      <c r="A5002">
        <v>19361</v>
      </c>
      <c r="C5002" t="s">
        <v>2349</v>
      </c>
      <c r="D5002" s="2" t="str">
        <f>TEXT(MID(Sales_Transactions[[#This Row],[Order Date]],2,5),"d/m/yyy")</f>
        <v>23/9/2012</v>
      </c>
      <c r="E5002" s="2" t="str">
        <f>TEXT(MID(Sales_Transactions[[#This Row],[Order Date]],2,5),"d")</f>
        <v>23</v>
      </c>
      <c r="F5002" s="2" t="str">
        <f>TEXT(MID(Sales_Transactions[[#This Row],[Order Date]],2,5),"m")</f>
        <v>9</v>
      </c>
      <c r="G5002" s="2" t="str">
        <f>TEXT(MID(Sales_Transactions[[#This Row],[Order Date]],2,5),"yyy")</f>
        <v>2012</v>
      </c>
      <c r="H5002" s="2" t="str">
        <f>TEXT(MID(Sales_Transactions[[#This Row],[Order Date]],2,5),"yyy/m")</f>
        <v>2012/9</v>
      </c>
      <c r="I5002" t="s">
        <v>22</v>
      </c>
      <c r="J5002">
        <f t="shared" si="468"/>
        <v>2</v>
      </c>
      <c r="K5002" s="2">
        <v>43</v>
      </c>
      <c r="L5002" s="3">
        <v>364.59</v>
      </c>
      <c r="M5002" s="4">
        <v>7.0000000000000007E-2</v>
      </c>
      <c r="N5002" s="5" t="s">
        <v>23</v>
      </c>
      <c r="O5002" s="3">
        <v>-14.28</v>
      </c>
      <c r="P5002" s="3">
        <v>8.56</v>
      </c>
      <c r="Q5002" s="3">
        <v>5.16</v>
      </c>
      <c r="R5002" s="5" t="s">
        <v>2855</v>
      </c>
      <c r="S5002" s="5" t="s">
        <v>2841</v>
      </c>
      <c r="T5002" s="5" t="str">
        <f t="shared" si="469"/>
        <v>Valerie Takahito</v>
      </c>
      <c r="U5002" t="s">
        <v>1143</v>
      </c>
      <c r="V5002" s="5" t="s">
        <v>37</v>
      </c>
      <c r="W5002" s="5" t="s">
        <v>28</v>
      </c>
      <c r="X5002" s="5" t="s">
        <v>75</v>
      </c>
      <c r="Y5002" s="5" t="s">
        <v>3304</v>
      </c>
      <c r="Z5002" s="5" t="s">
        <v>84</v>
      </c>
      <c r="AA5002" s="4">
        <v>0.38</v>
      </c>
      <c r="AB5002" s="1">
        <v>41182</v>
      </c>
      <c r="AC5002" s="1">
        <v>15246</v>
      </c>
      <c r="AD5002">
        <f t="shared" si="470"/>
        <v>7</v>
      </c>
      <c r="AE5002">
        <f t="shared" ca="1" si="471"/>
        <v>82</v>
      </c>
      <c r="AF5002" t="str">
        <f t="shared" ca="1" si="472"/>
        <v>Over 65</v>
      </c>
      <c r="AG5002" s="3">
        <f t="shared" si="473"/>
        <v>0.31893041860465116</v>
      </c>
      <c r="AH5002" t="str">
        <f>_xlfn.IFNA(VLOOKUP(Sales_Transactions[[#This Row],[Order ID]],Returned_Items[#All],2,FALSE),"Not Returned")</f>
        <v>Not Returned</v>
      </c>
    </row>
    <row r="5003" spans="1:34" x14ac:dyDescent="0.25">
      <c r="A5003">
        <v>19557</v>
      </c>
      <c r="C5003" t="s">
        <v>2744</v>
      </c>
      <c r="D5003" s="2" t="str">
        <f>TEXT(MID(Sales_Transactions[[#This Row],[Order Date]],2,5),"d/m/yyy")</f>
        <v>30/10/2011</v>
      </c>
      <c r="E5003" s="2" t="str">
        <f>TEXT(MID(Sales_Transactions[[#This Row],[Order Date]],2,5),"d")</f>
        <v>30</v>
      </c>
      <c r="F5003" s="2" t="str">
        <f>TEXT(MID(Sales_Transactions[[#This Row],[Order Date]],2,5),"m")</f>
        <v>10</v>
      </c>
      <c r="G5003" s="2" t="str">
        <f>TEXT(MID(Sales_Transactions[[#This Row],[Order Date]],2,5),"yyy")</f>
        <v>2011</v>
      </c>
      <c r="H5003" s="2" t="str">
        <f>TEXT(MID(Sales_Transactions[[#This Row],[Order Date]],2,5),"yyy/m")</f>
        <v>2011/10</v>
      </c>
      <c r="I5003" t="s">
        <v>22</v>
      </c>
      <c r="J5003">
        <f t="shared" si="468"/>
        <v>2</v>
      </c>
      <c r="K5003" s="2">
        <v>26</v>
      </c>
      <c r="L5003" s="3">
        <v>66.599999999999994</v>
      </c>
      <c r="M5003" s="4">
        <v>0.08</v>
      </c>
      <c r="N5003" s="5" t="s">
        <v>23</v>
      </c>
      <c r="O5003" s="3">
        <v>13.99</v>
      </c>
      <c r="P5003" s="3">
        <v>2.62</v>
      </c>
      <c r="Q5003" s="3">
        <v>0.8</v>
      </c>
      <c r="R5003" s="5" t="s">
        <v>2855</v>
      </c>
      <c r="S5003" s="5" t="s">
        <v>2535</v>
      </c>
      <c r="T5003" s="5" t="str">
        <f t="shared" si="469"/>
        <v>Valerie Dominguez</v>
      </c>
      <c r="U5003" t="s">
        <v>1143</v>
      </c>
      <c r="V5003" s="5" t="s">
        <v>47</v>
      </c>
      <c r="W5003" s="5" t="s">
        <v>28</v>
      </c>
      <c r="X5003" s="5" t="s">
        <v>82</v>
      </c>
      <c r="Y5003" s="5" t="s">
        <v>1502</v>
      </c>
      <c r="Z5003" s="5" t="s">
        <v>84</v>
      </c>
      <c r="AA5003" s="4">
        <v>0.39</v>
      </c>
      <c r="AB5003" s="1">
        <v>40850</v>
      </c>
      <c r="AC5003" s="1">
        <v>15274</v>
      </c>
      <c r="AD5003">
        <f t="shared" si="470"/>
        <v>4</v>
      </c>
      <c r="AE5003">
        <f t="shared" ca="1" si="471"/>
        <v>82</v>
      </c>
      <c r="AF5003" t="str">
        <f t="shared" ca="1" si="472"/>
        <v>Over 65</v>
      </c>
      <c r="AG5003" s="3">
        <f t="shared" si="473"/>
        <v>0.13145784615384615</v>
      </c>
      <c r="AH5003" t="str">
        <f>_xlfn.IFNA(VLOOKUP(Sales_Transactions[[#This Row],[Order ID]],Returned_Items[#All],2,FALSE),"Not Returned")</f>
        <v>Not Returned</v>
      </c>
    </row>
    <row r="5004" spans="1:34" x14ac:dyDescent="0.25">
      <c r="A5004">
        <v>19557</v>
      </c>
      <c r="C5004" t="s">
        <v>2744</v>
      </c>
      <c r="D5004" s="2" t="str">
        <f>TEXT(MID(Sales_Transactions[[#This Row],[Order Date]],2,5),"d/m/yyy")</f>
        <v>30/10/2011</v>
      </c>
      <c r="E5004" s="2" t="str">
        <f>TEXT(MID(Sales_Transactions[[#This Row],[Order Date]],2,5),"d")</f>
        <v>30</v>
      </c>
      <c r="F5004" s="2" t="str">
        <f>TEXT(MID(Sales_Transactions[[#This Row],[Order Date]],2,5),"m")</f>
        <v>10</v>
      </c>
      <c r="G5004" s="2" t="str">
        <f>TEXT(MID(Sales_Transactions[[#This Row],[Order Date]],2,5),"yyy")</f>
        <v>2011</v>
      </c>
      <c r="H5004" s="2" t="str">
        <f>TEXT(MID(Sales_Transactions[[#This Row],[Order Date]],2,5),"yyy/m")</f>
        <v>2011/10</v>
      </c>
      <c r="I5004" t="s">
        <v>22</v>
      </c>
      <c r="J5004">
        <f t="shared" si="468"/>
        <v>2</v>
      </c>
      <c r="K5004" s="2">
        <v>9</v>
      </c>
      <c r="L5004" s="3">
        <v>312.25</v>
      </c>
      <c r="M5004" s="4">
        <v>0.05</v>
      </c>
      <c r="N5004" s="5" t="s">
        <v>23</v>
      </c>
      <c r="O5004" s="3">
        <v>15.56</v>
      </c>
      <c r="P5004" s="3">
        <v>33.89</v>
      </c>
      <c r="Q5004" s="3">
        <v>5.0999999999999996</v>
      </c>
      <c r="R5004" s="5" t="s">
        <v>2855</v>
      </c>
      <c r="S5004" s="5" t="s">
        <v>2535</v>
      </c>
      <c r="T5004" s="5" t="str">
        <f t="shared" si="469"/>
        <v>Valerie Dominguez</v>
      </c>
      <c r="U5004" t="s">
        <v>1143</v>
      </c>
      <c r="V5004" s="5" t="s">
        <v>47</v>
      </c>
      <c r="W5004" s="5" t="s">
        <v>28</v>
      </c>
      <c r="X5004" s="5" t="s">
        <v>29</v>
      </c>
      <c r="Y5004" s="5" t="s">
        <v>3158</v>
      </c>
      <c r="Z5004" s="5" t="s">
        <v>43</v>
      </c>
      <c r="AA5004" s="4">
        <v>0.6</v>
      </c>
      <c r="AB5004" s="1">
        <v>40846</v>
      </c>
      <c r="AC5004" s="1">
        <v>15017</v>
      </c>
      <c r="AD5004">
        <f t="shared" si="470"/>
        <v>0</v>
      </c>
      <c r="AE5004">
        <f t="shared" ca="1" si="471"/>
        <v>83</v>
      </c>
      <c r="AF5004" t="str">
        <f t="shared" ca="1" si="472"/>
        <v>Over 65</v>
      </c>
      <c r="AG5004" s="3">
        <f t="shared" si="473"/>
        <v>4.3303394444444443</v>
      </c>
      <c r="AH5004" t="str">
        <f>_xlfn.IFNA(VLOOKUP(Sales_Transactions[[#This Row],[Order ID]],Returned_Items[#All],2,FALSE),"Not Returned")</f>
        <v>Not Returned</v>
      </c>
    </row>
    <row r="5005" spans="1:34" x14ac:dyDescent="0.25">
      <c r="A5005">
        <v>19586</v>
      </c>
      <c r="C5005" t="s">
        <v>826</v>
      </c>
      <c r="D5005" s="2" t="str">
        <f>TEXT(MID(Sales_Transactions[[#This Row],[Order Date]],2,5),"d/m/yyy")</f>
        <v>1/11/2012</v>
      </c>
      <c r="E5005" s="2" t="str">
        <f>TEXT(MID(Sales_Transactions[[#This Row],[Order Date]],2,5),"d")</f>
        <v>1</v>
      </c>
      <c r="F5005" s="2" t="str">
        <f>TEXT(MID(Sales_Transactions[[#This Row],[Order Date]],2,5),"m")</f>
        <v>11</v>
      </c>
      <c r="G5005" s="2" t="str">
        <f>TEXT(MID(Sales_Transactions[[#This Row],[Order Date]],2,5),"yyy")</f>
        <v>2012</v>
      </c>
      <c r="H5005" s="2" t="str">
        <f>TEXT(MID(Sales_Transactions[[#This Row],[Order Date]],2,5),"yyy/m")</f>
        <v>2012/11</v>
      </c>
      <c r="I5005" t="s">
        <v>52</v>
      </c>
      <c r="J5005">
        <f t="shared" si="468"/>
        <v>1</v>
      </c>
      <c r="K5005" s="2">
        <v>36</v>
      </c>
      <c r="L5005" s="3">
        <v>70.63</v>
      </c>
      <c r="M5005" s="4">
        <v>0.1</v>
      </c>
      <c r="N5005" s="5" t="s">
        <v>23</v>
      </c>
      <c r="O5005" s="3">
        <v>-66.87</v>
      </c>
      <c r="P5005" s="3">
        <v>2.08</v>
      </c>
      <c r="Q5005" s="3">
        <v>2.56</v>
      </c>
      <c r="R5005" s="5" t="s">
        <v>2258</v>
      </c>
      <c r="S5005" s="5" t="s">
        <v>2247</v>
      </c>
      <c r="T5005" s="5" t="str">
        <f t="shared" si="469"/>
        <v>Gary Hwang</v>
      </c>
      <c r="U5005" t="s">
        <v>1143</v>
      </c>
      <c r="V5005" s="5" t="s">
        <v>74</v>
      </c>
      <c r="W5005" s="5" t="s">
        <v>28</v>
      </c>
      <c r="X5005" s="5" t="s">
        <v>221</v>
      </c>
      <c r="Y5005" s="5" t="s">
        <v>1278</v>
      </c>
      <c r="Z5005" s="5" t="s">
        <v>60</v>
      </c>
      <c r="AA5005" s="4">
        <v>0.55000000000000004</v>
      </c>
      <c r="AB5005" s="1">
        <v>41216</v>
      </c>
      <c r="AC5005" s="1">
        <v>15276</v>
      </c>
      <c r="AD5005">
        <f t="shared" si="470"/>
        <v>2</v>
      </c>
      <c r="AE5005">
        <f t="shared" ca="1" si="471"/>
        <v>82</v>
      </c>
      <c r="AF5005" t="str">
        <f t="shared" ca="1" si="472"/>
        <v>Over 65</v>
      </c>
      <c r="AG5005" s="3">
        <f t="shared" si="473"/>
        <v>0.12883111111111112</v>
      </c>
      <c r="AH5005" t="str">
        <f>_xlfn.IFNA(VLOOKUP(Sales_Transactions[[#This Row],[Order ID]],Returned_Items[#All],2,FALSE),"Not Returned")</f>
        <v>Not Returned</v>
      </c>
    </row>
    <row r="5006" spans="1:34" x14ac:dyDescent="0.25">
      <c r="A5006">
        <v>19718</v>
      </c>
      <c r="C5006" t="s">
        <v>2121</v>
      </c>
      <c r="D5006" s="2" t="str">
        <f>TEXT(MID(Sales_Transactions[[#This Row],[Order Date]],2,5),"d/m/yyy")</f>
        <v>24/6/2012</v>
      </c>
      <c r="E5006" s="2" t="str">
        <f>TEXT(MID(Sales_Transactions[[#This Row],[Order Date]],2,5),"d")</f>
        <v>24</v>
      </c>
      <c r="F5006" s="2" t="str">
        <f>TEXT(MID(Sales_Transactions[[#This Row],[Order Date]],2,5),"m")</f>
        <v>6</v>
      </c>
      <c r="G5006" s="2" t="str">
        <f>TEXT(MID(Sales_Transactions[[#This Row],[Order Date]],2,5),"yyy")</f>
        <v>2012</v>
      </c>
      <c r="H5006" s="2" t="str">
        <f>TEXT(MID(Sales_Transactions[[#This Row],[Order Date]],2,5),"yyy/m")</f>
        <v>2012/6</v>
      </c>
      <c r="I5006" t="s">
        <v>22</v>
      </c>
      <c r="J5006">
        <f t="shared" si="468"/>
        <v>2</v>
      </c>
      <c r="K5006" s="2">
        <v>6</v>
      </c>
      <c r="L5006" s="3">
        <v>89.75</v>
      </c>
      <c r="M5006" s="4">
        <v>0.03</v>
      </c>
      <c r="N5006" s="5" t="s">
        <v>23</v>
      </c>
      <c r="O5006" s="3">
        <v>-38.29</v>
      </c>
      <c r="P5006" s="3">
        <v>13.99</v>
      </c>
      <c r="Q5006" s="3">
        <v>7.51</v>
      </c>
      <c r="R5006" s="5" t="s">
        <v>3284</v>
      </c>
      <c r="S5006" s="5" t="s">
        <v>199</v>
      </c>
      <c r="T5006" s="5" t="str">
        <f t="shared" si="469"/>
        <v>Victor Price</v>
      </c>
      <c r="U5006" t="s">
        <v>1143</v>
      </c>
      <c r="V5006" s="5" t="s">
        <v>37</v>
      </c>
      <c r="W5006" s="5" t="s">
        <v>48</v>
      </c>
      <c r="X5006" s="5" t="s">
        <v>324</v>
      </c>
      <c r="Y5006" s="5" t="s">
        <v>1167</v>
      </c>
      <c r="Z5006" s="5" t="s">
        <v>56</v>
      </c>
      <c r="AA5006" s="4">
        <v>0.39</v>
      </c>
      <c r="AB5006" s="1">
        <v>41089</v>
      </c>
      <c r="AC5006" s="1">
        <v>15664</v>
      </c>
      <c r="AD5006">
        <f t="shared" si="470"/>
        <v>5</v>
      </c>
      <c r="AE5006">
        <f t="shared" ca="1" si="471"/>
        <v>81</v>
      </c>
      <c r="AF5006" t="str">
        <f t="shared" ca="1" si="472"/>
        <v>Over 65</v>
      </c>
      <c r="AG5006" s="3">
        <f t="shared" si="473"/>
        <v>3.5826338333333339</v>
      </c>
      <c r="AH5006" t="str">
        <f>_xlfn.IFNA(VLOOKUP(Sales_Transactions[[#This Row],[Order ID]],Returned_Items[#All],2,FALSE),"Not Returned")</f>
        <v>Returned</v>
      </c>
    </row>
    <row r="5007" spans="1:34" x14ac:dyDescent="0.25">
      <c r="A5007">
        <v>19744</v>
      </c>
      <c r="C5007" t="s">
        <v>2199</v>
      </c>
      <c r="D5007" s="2" t="str">
        <f>TEXT(MID(Sales_Transactions[[#This Row],[Order Date]],2,5),"d/m/yyy")</f>
        <v>14/3/2010</v>
      </c>
      <c r="E5007" s="2" t="str">
        <f>TEXT(MID(Sales_Transactions[[#This Row],[Order Date]],2,5),"d")</f>
        <v>14</v>
      </c>
      <c r="F5007" s="2" t="str">
        <f>TEXT(MID(Sales_Transactions[[#This Row],[Order Date]],2,5),"m")</f>
        <v>3</v>
      </c>
      <c r="G5007" s="2" t="str">
        <f>TEXT(MID(Sales_Transactions[[#This Row],[Order Date]],2,5),"yyy")</f>
        <v>2010</v>
      </c>
      <c r="H5007" s="2" t="str">
        <f>TEXT(MID(Sales_Transactions[[#This Row],[Order Date]],2,5),"yyy/m")</f>
        <v>2010/3</v>
      </c>
      <c r="I5007" t="s">
        <v>78</v>
      </c>
      <c r="J5007">
        <f t="shared" si="468"/>
        <v>3</v>
      </c>
      <c r="K5007" s="2">
        <v>41</v>
      </c>
      <c r="L5007" s="3">
        <v>478.38</v>
      </c>
      <c r="M5007" s="4">
        <v>0.09</v>
      </c>
      <c r="N5007" s="5" t="s">
        <v>23</v>
      </c>
      <c r="O5007" s="3">
        <v>-34.39</v>
      </c>
      <c r="P5007" s="3">
        <v>11.97</v>
      </c>
      <c r="Q5007" s="3">
        <v>4.9800000000000004</v>
      </c>
      <c r="R5007" s="5" t="s">
        <v>2559</v>
      </c>
      <c r="S5007" s="5" t="s">
        <v>2620</v>
      </c>
      <c r="T5007" s="5" t="str">
        <f t="shared" si="469"/>
        <v>Natalie Webber</v>
      </c>
      <c r="U5007" t="s">
        <v>1143</v>
      </c>
      <c r="V5007" s="5" t="s">
        <v>37</v>
      </c>
      <c r="W5007" s="5" t="s">
        <v>28</v>
      </c>
      <c r="X5007" s="5" t="s">
        <v>38</v>
      </c>
      <c r="Y5007" s="5" t="s">
        <v>431</v>
      </c>
      <c r="Z5007" s="5" t="s">
        <v>43</v>
      </c>
      <c r="AA5007" s="4">
        <v>0.57999999999999996</v>
      </c>
      <c r="AB5007" s="1">
        <v>40253</v>
      </c>
      <c r="AC5007" s="1">
        <v>15621</v>
      </c>
      <c r="AD5007">
        <f t="shared" si="470"/>
        <v>2</v>
      </c>
      <c r="AE5007">
        <f t="shared" ca="1" si="471"/>
        <v>81</v>
      </c>
      <c r="AF5007" t="str">
        <f t="shared" ca="1" si="472"/>
        <v>Over 65</v>
      </c>
      <c r="AG5007" s="3">
        <f t="shared" si="473"/>
        <v>0.41315187804878056</v>
      </c>
      <c r="AH5007" t="str">
        <f>_xlfn.IFNA(VLOOKUP(Sales_Transactions[[#This Row],[Order ID]],Returned_Items[#All],2,FALSE),"Not Returned")</f>
        <v>Not Returned</v>
      </c>
    </row>
    <row r="5008" spans="1:34" x14ac:dyDescent="0.25">
      <c r="A5008">
        <v>20069</v>
      </c>
      <c r="C5008" t="s">
        <v>3254</v>
      </c>
      <c r="D5008" s="2" t="str">
        <f>TEXT(MID(Sales_Transactions[[#This Row],[Order Date]],2,5),"d/m/yyy")</f>
        <v>26/9/2009</v>
      </c>
      <c r="E5008" s="2" t="str">
        <f>TEXT(MID(Sales_Transactions[[#This Row],[Order Date]],2,5),"d")</f>
        <v>26</v>
      </c>
      <c r="F5008" s="2" t="str">
        <f>TEXT(MID(Sales_Transactions[[#This Row],[Order Date]],2,5),"m")</f>
        <v>9</v>
      </c>
      <c r="G5008" s="2" t="str">
        <f>TEXT(MID(Sales_Transactions[[#This Row],[Order Date]],2,5),"yyy")</f>
        <v>2009</v>
      </c>
      <c r="H5008" s="2" t="str">
        <f>TEXT(MID(Sales_Transactions[[#This Row],[Order Date]],2,5),"yyy/m")</f>
        <v>2009/9</v>
      </c>
      <c r="I5008" t="s">
        <v>101</v>
      </c>
      <c r="J5008">
        <f t="shared" si="468"/>
        <v>1</v>
      </c>
      <c r="K5008" s="2">
        <v>6</v>
      </c>
      <c r="L5008" s="3">
        <v>247.15</v>
      </c>
      <c r="M5008" s="4">
        <v>7.0000000000000007E-2</v>
      </c>
      <c r="N5008" s="5" t="s">
        <v>23</v>
      </c>
      <c r="O5008" s="3">
        <v>-88.35</v>
      </c>
      <c r="P5008" s="3">
        <v>40.89</v>
      </c>
      <c r="Q5008" s="3">
        <v>18.98</v>
      </c>
      <c r="R5008" s="5" t="s">
        <v>148</v>
      </c>
      <c r="S5008" s="5" t="s">
        <v>149</v>
      </c>
      <c r="T5008" s="5" t="str">
        <f t="shared" si="469"/>
        <v>Jack Garza</v>
      </c>
      <c r="U5008" t="s">
        <v>1143</v>
      </c>
      <c r="V5008" s="5" t="s">
        <v>47</v>
      </c>
      <c r="W5008" s="5" t="s">
        <v>57</v>
      </c>
      <c r="X5008" s="5" t="s">
        <v>58</v>
      </c>
      <c r="Y5008" s="5" t="s">
        <v>1157</v>
      </c>
      <c r="Z5008" s="5" t="s">
        <v>43</v>
      </c>
      <c r="AA5008" s="4">
        <v>0.56999999999999995</v>
      </c>
      <c r="AB5008" s="1">
        <v>40084</v>
      </c>
      <c r="AC5008" s="1">
        <v>15536</v>
      </c>
      <c r="AD5008">
        <f t="shared" si="470"/>
        <v>2</v>
      </c>
      <c r="AE5008">
        <f t="shared" ca="1" si="471"/>
        <v>82</v>
      </c>
      <c r="AF5008" t="str">
        <f t="shared" ca="1" si="472"/>
        <v>Over 65</v>
      </c>
      <c r="AG5008" s="3">
        <f t="shared" si="473"/>
        <v>9.9735628333333324</v>
      </c>
      <c r="AH5008" t="str">
        <f>_xlfn.IFNA(VLOOKUP(Sales_Transactions[[#This Row],[Order ID]],Returned_Items[#All],2,FALSE),"Not Returned")</f>
        <v>Not Returned</v>
      </c>
    </row>
    <row r="5009" spans="1:34" x14ac:dyDescent="0.25">
      <c r="A5009">
        <v>20103</v>
      </c>
      <c r="C5009" t="s">
        <v>2708</v>
      </c>
      <c r="D5009" s="2" t="str">
        <f>TEXT(MID(Sales_Transactions[[#This Row],[Order Date]],2,5),"d/m/yyy")</f>
        <v>11/2/2010</v>
      </c>
      <c r="E5009" s="2" t="str">
        <f>TEXT(MID(Sales_Transactions[[#This Row],[Order Date]],2,5),"d")</f>
        <v>11</v>
      </c>
      <c r="F5009" s="2" t="str">
        <f>TEXT(MID(Sales_Transactions[[#This Row],[Order Date]],2,5),"m")</f>
        <v>2</v>
      </c>
      <c r="G5009" s="2" t="str">
        <f>TEXT(MID(Sales_Transactions[[#This Row],[Order Date]],2,5),"yyy")</f>
        <v>2010</v>
      </c>
      <c r="H5009" s="2" t="str">
        <f>TEXT(MID(Sales_Transactions[[#This Row],[Order Date]],2,5),"yyy/m")</f>
        <v>2010/2</v>
      </c>
      <c r="I5009" t="s">
        <v>78</v>
      </c>
      <c r="J5009">
        <f t="shared" si="468"/>
        <v>3</v>
      </c>
      <c r="K5009" s="2">
        <v>30</v>
      </c>
      <c r="L5009" s="3">
        <v>314.93</v>
      </c>
      <c r="M5009" s="4">
        <v>0</v>
      </c>
      <c r="N5009" s="5" t="s">
        <v>23</v>
      </c>
      <c r="O5009" s="3">
        <v>-17.5</v>
      </c>
      <c r="P5009" s="3">
        <v>9.99</v>
      </c>
      <c r="Q5009" s="3">
        <v>6.24</v>
      </c>
      <c r="R5009" s="5" t="s">
        <v>3263</v>
      </c>
      <c r="S5009" s="5" t="s">
        <v>3264</v>
      </c>
      <c r="T5009" s="5" t="str">
        <f t="shared" si="469"/>
        <v>Thais Sissman</v>
      </c>
      <c r="U5009" t="s">
        <v>1143</v>
      </c>
      <c r="V5009" s="5" t="s">
        <v>27</v>
      </c>
      <c r="W5009" s="5" t="s">
        <v>48</v>
      </c>
      <c r="X5009" s="5" t="s">
        <v>324</v>
      </c>
      <c r="Y5009" s="5" t="s">
        <v>3205</v>
      </c>
      <c r="Z5009" s="5" t="s">
        <v>56</v>
      </c>
      <c r="AA5009" s="4">
        <v>0.36</v>
      </c>
      <c r="AB5009" s="1">
        <v>40221</v>
      </c>
      <c r="AC5009" s="1">
        <v>15980</v>
      </c>
      <c r="AD5009">
        <f t="shared" si="470"/>
        <v>1</v>
      </c>
      <c r="AE5009">
        <f t="shared" ca="1" si="471"/>
        <v>80</v>
      </c>
      <c r="AF5009" t="str">
        <f t="shared" ca="1" si="472"/>
        <v>Over 65</v>
      </c>
      <c r="AG5009" s="3">
        <f t="shared" si="473"/>
        <v>0.54100000000000004</v>
      </c>
      <c r="AH5009" t="str">
        <f>_xlfn.IFNA(VLOOKUP(Sales_Transactions[[#This Row],[Order ID]],Returned_Items[#All],2,FALSE),"Not Returned")</f>
        <v>Not Returned</v>
      </c>
    </row>
    <row r="5010" spans="1:34" x14ac:dyDescent="0.25">
      <c r="A5010">
        <v>20103</v>
      </c>
      <c r="C5010" t="s">
        <v>2708</v>
      </c>
      <c r="D5010" s="2" t="str">
        <f>TEXT(MID(Sales_Transactions[[#This Row],[Order Date]],2,5),"d/m/yyy")</f>
        <v>11/2/2010</v>
      </c>
      <c r="E5010" s="2" t="str">
        <f>TEXT(MID(Sales_Transactions[[#This Row],[Order Date]],2,5),"d")</f>
        <v>11</v>
      </c>
      <c r="F5010" s="2" t="str">
        <f>TEXT(MID(Sales_Transactions[[#This Row],[Order Date]],2,5),"m")</f>
        <v>2</v>
      </c>
      <c r="G5010" s="2" t="str">
        <f>TEXT(MID(Sales_Transactions[[#This Row],[Order Date]],2,5),"yyy")</f>
        <v>2010</v>
      </c>
      <c r="H5010" s="2" t="str">
        <f>TEXT(MID(Sales_Transactions[[#This Row],[Order Date]],2,5),"yyy/m")</f>
        <v>2010/2</v>
      </c>
      <c r="I5010" t="s">
        <v>78</v>
      </c>
      <c r="J5010">
        <f t="shared" si="468"/>
        <v>3</v>
      </c>
      <c r="K5010" s="2">
        <v>25</v>
      </c>
      <c r="L5010" s="3">
        <v>726.82</v>
      </c>
      <c r="M5010" s="4">
        <v>0.1</v>
      </c>
      <c r="N5010" s="5" t="s">
        <v>67</v>
      </c>
      <c r="O5010" s="3">
        <v>-173.88</v>
      </c>
      <c r="P5010" s="3">
        <v>30.42</v>
      </c>
      <c r="Q5010" s="3">
        <v>8.65</v>
      </c>
      <c r="R5010" s="5" t="s">
        <v>3263</v>
      </c>
      <c r="S5010" s="5" t="s">
        <v>3264</v>
      </c>
      <c r="T5010" s="5" t="str">
        <f t="shared" si="469"/>
        <v>Thais Sissman</v>
      </c>
      <c r="U5010" t="s">
        <v>1143</v>
      </c>
      <c r="V5010" s="5" t="s">
        <v>27</v>
      </c>
      <c r="W5010" s="5" t="s">
        <v>48</v>
      </c>
      <c r="X5010" s="5" t="s">
        <v>87</v>
      </c>
      <c r="Y5010" s="5" t="s">
        <v>611</v>
      </c>
      <c r="Z5010" s="5" t="s">
        <v>43</v>
      </c>
      <c r="AA5010" s="4">
        <v>0.74</v>
      </c>
      <c r="AB5010" s="1">
        <v>40222</v>
      </c>
      <c r="AC5010" s="1">
        <v>15903</v>
      </c>
      <c r="AD5010">
        <f t="shared" si="470"/>
        <v>2</v>
      </c>
      <c r="AE5010">
        <f t="shared" ca="1" si="471"/>
        <v>81</v>
      </c>
      <c r="AF5010" t="str">
        <f t="shared" ca="1" si="472"/>
        <v>Over 65</v>
      </c>
      <c r="AG5010" s="3">
        <f t="shared" si="473"/>
        <v>1.5615832000000001</v>
      </c>
      <c r="AH5010" t="str">
        <f>_xlfn.IFNA(VLOOKUP(Sales_Transactions[[#This Row],[Order ID]],Returned_Items[#All],2,FALSE),"Not Returned")</f>
        <v>Not Returned</v>
      </c>
    </row>
    <row r="5011" spans="1:34" x14ac:dyDescent="0.25">
      <c r="A5011">
        <v>20135</v>
      </c>
      <c r="C5011" t="s">
        <v>3144</v>
      </c>
      <c r="D5011" s="2" t="str">
        <f>TEXT(MID(Sales_Transactions[[#This Row],[Order Date]],2,5),"d/m/yyy")</f>
        <v>30/6/2009</v>
      </c>
      <c r="E5011" s="2" t="str">
        <f>TEXT(MID(Sales_Transactions[[#This Row],[Order Date]],2,5),"d")</f>
        <v>30</v>
      </c>
      <c r="F5011" s="2" t="str">
        <f>TEXT(MID(Sales_Transactions[[#This Row],[Order Date]],2,5),"m")</f>
        <v>6</v>
      </c>
      <c r="G5011" s="2" t="str">
        <f>TEXT(MID(Sales_Transactions[[#This Row],[Order Date]],2,5),"yyy")</f>
        <v>2009</v>
      </c>
      <c r="H5011" s="2" t="str">
        <f>TEXT(MID(Sales_Transactions[[#This Row],[Order Date]],2,5),"yyy/m")</f>
        <v>2009/6</v>
      </c>
      <c r="I5011" t="s">
        <v>101</v>
      </c>
      <c r="J5011">
        <f t="shared" si="468"/>
        <v>1</v>
      </c>
      <c r="K5011" s="2">
        <v>44</v>
      </c>
      <c r="L5011" s="3">
        <v>115.24</v>
      </c>
      <c r="M5011" s="4">
        <v>0.03</v>
      </c>
      <c r="N5011" s="5" t="s">
        <v>23</v>
      </c>
      <c r="O5011" s="3">
        <v>43.23</v>
      </c>
      <c r="P5011" s="3">
        <v>2.61</v>
      </c>
      <c r="Q5011" s="3">
        <v>0.5</v>
      </c>
      <c r="R5011" s="5" t="s">
        <v>624</v>
      </c>
      <c r="S5011" s="5" t="s">
        <v>2060</v>
      </c>
      <c r="T5011" s="5" t="str">
        <f t="shared" si="469"/>
        <v>Susan MacKendrick</v>
      </c>
      <c r="U5011" t="s">
        <v>1143</v>
      </c>
      <c r="V5011" s="5" t="s">
        <v>47</v>
      </c>
      <c r="W5011" s="5" t="s">
        <v>28</v>
      </c>
      <c r="X5011" s="5" t="s">
        <v>115</v>
      </c>
      <c r="Y5011" s="5" t="s">
        <v>665</v>
      </c>
      <c r="Z5011" s="5" t="s">
        <v>43</v>
      </c>
      <c r="AA5011" s="4">
        <v>0.39</v>
      </c>
      <c r="AB5011" s="1">
        <v>39994</v>
      </c>
      <c r="AC5011" s="1">
        <v>15964</v>
      </c>
      <c r="AD5011">
        <f t="shared" si="470"/>
        <v>0</v>
      </c>
      <c r="AE5011">
        <f t="shared" ca="1" si="471"/>
        <v>80</v>
      </c>
      <c r="AF5011" t="str">
        <f t="shared" ca="1" si="472"/>
        <v>Over 65</v>
      </c>
      <c r="AG5011" s="3">
        <f t="shared" si="473"/>
        <v>7.0664022727272721E-2</v>
      </c>
      <c r="AH5011" t="str">
        <f>_xlfn.IFNA(VLOOKUP(Sales_Transactions[[#This Row],[Order ID]],Returned_Items[#All],2,FALSE),"Not Returned")</f>
        <v>Not Returned</v>
      </c>
    </row>
    <row r="5012" spans="1:34" hidden="1" x14ac:dyDescent="0.25">
      <c r="A5012">
        <v>20135</v>
      </c>
      <c r="C5012" t="s">
        <v>3144</v>
      </c>
      <c r="D5012" s="2" t="str">
        <f>TEXT(MID(Sales_Transactions[[#This Row],[Order Date]],2,5),"d/m/yyy")</f>
        <v>30/6/2009</v>
      </c>
      <c r="E5012" s="2" t="str">
        <f>TEXT(MID(Sales_Transactions[[#This Row],[Order Date]],2,5),"d")</f>
        <v>30</v>
      </c>
      <c r="F5012" s="2" t="str">
        <f>TEXT(MID(Sales_Transactions[[#This Row],[Order Date]],2,5),"m")</f>
        <v>6</v>
      </c>
      <c r="G5012" s="2" t="str">
        <f>TEXT(MID(Sales_Transactions[[#This Row],[Order Date]],2,5),"yyy")</f>
        <v>2009</v>
      </c>
      <c r="H5012" s="2" t="str">
        <f>TEXT(MID(Sales_Transactions[[#This Row],[Order Date]],2,5),"yyy/m")</f>
        <v>2009/6</v>
      </c>
      <c r="I5012" t="s">
        <v>101</v>
      </c>
      <c r="J5012">
        <f t="shared" si="468"/>
        <v>1</v>
      </c>
      <c r="K5012" s="2">
        <v>28</v>
      </c>
      <c r="L5012">
        <v>9601.94</v>
      </c>
      <c r="M5012">
        <v>0.08</v>
      </c>
      <c r="N5012" t="s">
        <v>34</v>
      </c>
      <c r="O5012">
        <v>2428.59</v>
      </c>
      <c r="P5012">
        <v>349.45</v>
      </c>
      <c r="Q5012">
        <v>60</v>
      </c>
      <c r="R5012" t="s">
        <v>624</v>
      </c>
      <c r="S5012" t="s">
        <v>2060</v>
      </c>
      <c r="T5012" t="str">
        <f t="shared" si="469"/>
        <v>Susan MacKendrick</v>
      </c>
      <c r="U5012" t="s">
        <v>1143</v>
      </c>
      <c r="V5012" t="s">
        <v>47</v>
      </c>
      <c r="W5012" t="s">
        <v>57</v>
      </c>
      <c r="X5012" t="s">
        <v>107</v>
      </c>
      <c r="Y5012" t="s">
        <v>497</v>
      </c>
      <c r="Z5012" t="s">
        <v>40</v>
      </c>
      <c r="AA5012"/>
      <c r="AB5012" s="1">
        <v>39996</v>
      </c>
      <c r="AC5012" s="1">
        <v>16116</v>
      </c>
      <c r="AD5012">
        <f t="shared" si="470"/>
        <v>2</v>
      </c>
      <c r="AE5012">
        <f t="shared" ca="1" si="471"/>
        <v>80</v>
      </c>
      <c r="AF5012" t="str">
        <f t="shared" ca="1" si="472"/>
        <v>Over 65</v>
      </c>
      <c r="AG5012">
        <f t="shared" si="473"/>
        <v>14.61323</v>
      </c>
      <c r="AH5012" t="str">
        <f>_xlfn.IFNA(VLOOKUP(Sales_Transactions[[#This Row],[Order ID]],Returned_Items[#All],2,FALSE),"Not Returned")</f>
        <v>Not Returned</v>
      </c>
    </row>
    <row r="5013" spans="1:34" x14ac:dyDescent="0.25">
      <c r="A5013">
        <v>20166</v>
      </c>
      <c r="C5013" t="s">
        <v>281</v>
      </c>
      <c r="D5013" s="2" t="str">
        <f>TEXT(MID(Sales_Transactions[[#This Row],[Order Date]],2,5),"d/m/yyy")</f>
        <v>4/3/2009</v>
      </c>
      <c r="E5013" s="2" t="str">
        <f>TEXT(MID(Sales_Transactions[[#This Row],[Order Date]],2,5),"d")</f>
        <v>4</v>
      </c>
      <c r="F5013" s="2" t="str">
        <f>TEXT(MID(Sales_Transactions[[#This Row],[Order Date]],2,5),"m")</f>
        <v>3</v>
      </c>
      <c r="G5013" s="2" t="str">
        <f>TEXT(MID(Sales_Transactions[[#This Row],[Order Date]],2,5),"yyy")</f>
        <v>2009</v>
      </c>
      <c r="H5013" s="2" t="str">
        <f>TEXT(MID(Sales_Transactions[[#This Row],[Order Date]],2,5),"yyy/m")</f>
        <v>2009/3</v>
      </c>
      <c r="I5013" t="s">
        <v>22</v>
      </c>
      <c r="J5013">
        <f t="shared" si="468"/>
        <v>2</v>
      </c>
      <c r="K5013" s="2">
        <v>6</v>
      </c>
      <c r="L5013" s="3">
        <v>973.86199999999997</v>
      </c>
      <c r="M5013" s="4">
        <v>0.1</v>
      </c>
      <c r="N5013" s="5" t="s">
        <v>23</v>
      </c>
      <c r="O5013" s="3">
        <v>-693.33</v>
      </c>
      <c r="P5013" s="3">
        <v>205.99</v>
      </c>
      <c r="Q5013" s="3">
        <v>8.99</v>
      </c>
      <c r="R5013" s="5" t="s">
        <v>3098</v>
      </c>
      <c r="S5013" s="5" t="s">
        <v>3272</v>
      </c>
      <c r="T5013" s="5" t="str">
        <f t="shared" si="469"/>
        <v>Mick Crebagga</v>
      </c>
      <c r="U5013" t="s">
        <v>1143</v>
      </c>
      <c r="V5013" s="5" t="s">
        <v>47</v>
      </c>
      <c r="W5013" s="5" t="s">
        <v>48</v>
      </c>
      <c r="X5013" s="5" t="s">
        <v>49</v>
      </c>
      <c r="Y5013" s="5" t="s">
        <v>2589</v>
      </c>
      <c r="Z5013" s="5" t="s">
        <v>43</v>
      </c>
      <c r="AA5013" s="4">
        <v>0.56000000000000005</v>
      </c>
      <c r="AB5013" s="1">
        <v>39880</v>
      </c>
      <c r="AC5013" s="1">
        <v>16321</v>
      </c>
      <c r="AD5013">
        <f t="shared" si="470"/>
        <v>4</v>
      </c>
      <c r="AE5013">
        <f t="shared" ca="1" si="471"/>
        <v>79</v>
      </c>
      <c r="AF5013" t="str">
        <f t="shared" ca="1" si="472"/>
        <v>Over 65</v>
      </c>
      <c r="AG5013" s="3">
        <f t="shared" si="473"/>
        <v>35.795668333333332</v>
      </c>
      <c r="AH5013" t="str">
        <f>_xlfn.IFNA(VLOOKUP(Sales_Transactions[[#This Row],[Order ID]],Returned_Items[#All],2,FALSE),"Not Returned")</f>
        <v>Not Returned</v>
      </c>
    </row>
    <row r="5014" spans="1:34" x14ac:dyDescent="0.25">
      <c r="A5014">
        <v>20192</v>
      </c>
      <c r="C5014" t="s">
        <v>1445</v>
      </c>
      <c r="D5014" s="2" t="str">
        <f>TEXT(MID(Sales_Transactions[[#This Row],[Order Date]],2,5),"d/m/yyy")</f>
        <v>6/10/2010</v>
      </c>
      <c r="E5014" s="2" t="str">
        <f>TEXT(MID(Sales_Transactions[[#This Row],[Order Date]],2,5),"d")</f>
        <v>6</v>
      </c>
      <c r="F5014" s="2" t="str">
        <f>TEXT(MID(Sales_Transactions[[#This Row],[Order Date]],2,5),"m")</f>
        <v>10</v>
      </c>
      <c r="G5014" s="2" t="str">
        <f>TEXT(MID(Sales_Transactions[[#This Row],[Order Date]],2,5),"yyy")</f>
        <v>2010</v>
      </c>
      <c r="H5014" s="2" t="str">
        <f>TEXT(MID(Sales_Transactions[[#This Row],[Order Date]],2,5),"yyy/m")</f>
        <v>2010/10</v>
      </c>
      <c r="I5014" t="s">
        <v>22</v>
      </c>
      <c r="J5014">
        <f t="shared" si="468"/>
        <v>2</v>
      </c>
      <c r="K5014" s="2">
        <v>35</v>
      </c>
      <c r="L5014" s="3">
        <v>1624.67</v>
      </c>
      <c r="M5014" s="4">
        <v>0.04</v>
      </c>
      <c r="N5014" s="5" t="s">
        <v>23</v>
      </c>
      <c r="O5014" s="3">
        <v>504.35</v>
      </c>
      <c r="P5014" s="3">
        <v>45.19</v>
      </c>
      <c r="Q5014" s="3">
        <v>1.99</v>
      </c>
      <c r="R5014" s="5" t="s">
        <v>3299</v>
      </c>
      <c r="S5014" s="5" t="s">
        <v>3300</v>
      </c>
      <c r="T5014" s="5" t="str">
        <f t="shared" si="469"/>
        <v>Henia Zydlo</v>
      </c>
      <c r="U5014" t="s">
        <v>1143</v>
      </c>
      <c r="V5014" s="5" t="s">
        <v>74</v>
      </c>
      <c r="W5014" s="5" t="s">
        <v>48</v>
      </c>
      <c r="X5014" s="5" t="s">
        <v>87</v>
      </c>
      <c r="Y5014" s="5" t="s">
        <v>620</v>
      </c>
      <c r="Z5014" s="5" t="s">
        <v>60</v>
      </c>
      <c r="AA5014" s="4">
        <v>0.55000000000000004</v>
      </c>
      <c r="AB5014" s="1">
        <v>40464</v>
      </c>
      <c r="AC5014" s="1">
        <v>26512</v>
      </c>
      <c r="AD5014">
        <f t="shared" si="470"/>
        <v>7</v>
      </c>
      <c r="AE5014">
        <f t="shared" ca="1" si="471"/>
        <v>52</v>
      </c>
      <c r="AF5014" t="str">
        <f t="shared" ca="1" si="472"/>
        <v>18-64</v>
      </c>
      <c r="AG5014" s="3">
        <f t="shared" si="473"/>
        <v>1.3474835428571428</v>
      </c>
      <c r="AH5014" t="str">
        <f>_xlfn.IFNA(VLOOKUP(Sales_Transactions[[#This Row],[Order ID]],Returned_Items[#All],2,FALSE),"Not Returned")</f>
        <v>Not Returned</v>
      </c>
    </row>
    <row r="5015" spans="1:34" x14ac:dyDescent="0.25">
      <c r="A5015">
        <v>20229</v>
      </c>
      <c r="C5015" t="s">
        <v>2889</v>
      </c>
      <c r="D5015" s="2" t="str">
        <f>TEXT(MID(Sales_Transactions[[#This Row],[Order Date]],2,5),"d/m/yyy")</f>
        <v>30/10/2009</v>
      </c>
      <c r="E5015" s="2" t="str">
        <f>TEXT(MID(Sales_Transactions[[#This Row],[Order Date]],2,5),"d")</f>
        <v>30</v>
      </c>
      <c r="F5015" s="2" t="str">
        <f>TEXT(MID(Sales_Transactions[[#This Row],[Order Date]],2,5),"m")</f>
        <v>10</v>
      </c>
      <c r="G5015" s="2" t="str">
        <f>TEXT(MID(Sales_Transactions[[#This Row],[Order Date]],2,5),"yyy")</f>
        <v>2009</v>
      </c>
      <c r="H5015" s="2" t="str">
        <f>TEXT(MID(Sales_Transactions[[#This Row],[Order Date]],2,5),"yyy/m")</f>
        <v>2009/10</v>
      </c>
      <c r="I5015" t="s">
        <v>22</v>
      </c>
      <c r="J5015">
        <f t="shared" si="468"/>
        <v>2</v>
      </c>
      <c r="K5015" s="2">
        <v>47</v>
      </c>
      <c r="L5015" s="3">
        <v>116.06</v>
      </c>
      <c r="M5015" s="4">
        <v>0.1</v>
      </c>
      <c r="N5015" s="5" t="s">
        <v>23</v>
      </c>
      <c r="O5015" s="3">
        <v>25.2</v>
      </c>
      <c r="P5015" s="3">
        <v>2.62</v>
      </c>
      <c r="Q5015" s="3">
        <v>0.8</v>
      </c>
      <c r="R5015" s="5" t="s">
        <v>2258</v>
      </c>
      <c r="S5015" s="5" t="s">
        <v>2247</v>
      </c>
      <c r="T5015" s="5" t="str">
        <f t="shared" si="469"/>
        <v>Gary Hwang</v>
      </c>
      <c r="U5015" t="s">
        <v>1143</v>
      </c>
      <c r="V5015" s="5" t="s">
        <v>74</v>
      </c>
      <c r="W5015" s="5" t="s">
        <v>28</v>
      </c>
      <c r="X5015" s="5" t="s">
        <v>82</v>
      </c>
      <c r="Y5015" s="5" t="s">
        <v>1502</v>
      </c>
      <c r="Z5015" s="5" t="s">
        <v>84</v>
      </c>
      <c r="AA5015" s="4">
        <v>0.39</v>
      </c>
      <c r="AB5015" s="1">
        <v>40123</v>
      </c>
      <c r="AC5015" s="1">
        <v>26501</v>
      </c>
      <c r="AD5015">
        <f t="shared" si="470"/>
        <v>7</v>
      </c>
      <c r="AE5015">
        <f t="shared" ca="1" si="471"/>
        <v>52</v>
      </c>
      <c r="AF5015" t="str">
        <f t="shared" ca="1" si="472"/>
        <v>18-64</v>
      </c>
      <c r="AG5015" s="3">
        <f t="shared" si="473"/>
        <v>7.271021276595746E-2</v>
      </c>
      <c r="AH5015" t="str">
        <f>_xlfn.IFNA(VLOOKUP(Sales_Transactions[[#This Row],[Order ID]],Returned_Items[#All],2,FALSE),"Not Returned")</f>
        <v>Not Returned</v>
      </c>
    </row>
    <row r="5016" spans="1:34" x14ac:dyDescent="0.25">
      <c r="A5016">
        <v>20966</v>
      </c>
      <c r="C5016" t="s">
        <v>3305</v>
      </c>
      <c r="D5016" s="2" t="str">
        <f>TEXT(MID(Sales_Transactions[[#This Row],[Order Date]],2,5),"d/m/yyy")</f>
        <v>18/9/2010</v>
      </c>
      <c r="E5016" s="2" t="str">
        <f>TEXT(MID(Sales_Transactions[[#This Row],[Order Date]],2,5),"d")</f>
        <v>18</v>
      </c>
      <c r="F5016" s="2" t="str">
        <f>TEXT(MID(Sales_Transactions[[#This Row],[Order Date]],2,5),"m")</f>
        <v>9</v>
      </c>
      <c r="G5016" s="2" t="str">
        <f>TEXT(MID(Sales_Transactions[[#This Row],[Order Date]],2,5),"yyy")</f>
        <v>2010</v>
      </c>
      <c r="H5016" s="2" t="str">
        <f>TEXT(MID(Sales_Transactions[[#This Row],[Order Date]],2,5),"yyy/m")</f>
        <v>2010/9</v>
      </c>
      <c r="I5016" t="s">
        <v>22</v>
      </c>
      <c r="J5016">
        <f t="shared" si="468"/>
        <v>2</v>
      </c>
      <c r="K5016" s="2">
        <v>10</v>
      </c>
      <c r="L5016" s="3">
        <v>39.42</v>
      </c>
      <c r="M5016" s="4">
        <v>0.06</v>
      </c>
      <c r="N5016" s="5" t="s">
        <v>23</v>
      </c>
      <c r="O5016" s="3">
        <v>7.78</v>
      </c>
      <c r="P5016" s="3">
        <v>3.85</v>
      </c>
      <c r="Q5016" s="3">
        <v>0.7</v>
      </c>
      <c r="R5016" s="5" t="s">
        <v>509</v>
      </c>
      <c r="S5016" s="5" t="s">
        <v>3297</v>
      </c>
      <c r="T5016" s="5" t="str">
        <f t="shared" si="469"/>
        <v>Mike Gockenbach</v>
      </c>
      <c r="U5016" t="s">
        <v>1143</v>
      </c>
      <c r="V5016" s="5" t="s">
        <v>37</v>
      </c>
      <c r="W5016" s="5" t="s">
        <v>28</v>
      </c>
      <c r="X5016" s="5" t="s">
        <v>124</v>
      </c>
      <c r="Y5016" s="5" t="s">
        <v>2125</v>
      </c>
      <c r="Z5016" s="5" t="s">
        <v>84</v>
      </c>
      <c r="AA5016" s="4">
        <v>0.44</v>
      </c>
      <c r="AB5016" s="1">
        <v>40443</v>
      </c>
      <c r="AC5016" s="1">
        <v>26366</v>
      </c>
      <c r="AD5016">
        <f t="shared" si="470"/>
        <v>4</v>
      </c>
      <c r="AE5016">
        <f t="shared" ca="1" si="471"/>
        <v>52</v>
      </c>
      <c r="AF5016" t="str">
        <f t="shared" ca="1" si="472"/>
        <v>18-64</v>
      </c>
      <c r="AG5016" s="3">
        <f t="shared" si="473"/>
        <v>0.45476900000000003</v>
      </c>
      <c r="AH5016" t="str">
        <f>_xlfn.IFNA(VLOOKUP(Sales_Transactions[[#This Row],[Order ID]],Returned_Items[#All],2,FALSE),"Not Returned")</f>
        <v>Not Returned</v>
      </c>
    </row>
    <row r="5017" spans="1:34" x14ac:dyDescent="0.25">
      <c r="A5017">
        <v>20966</v>
      </c>
      <c r="C5017" t="s">
        <v>3305</v>
      </c>
      <c r="D5017" s="2" t="str">
        <f>TEXT(MID(Sales_Transactions[[#This Row],[Order Date]],2,5),"d/m/yyy")</f>
        <v>18/9/2010</v>
      </c>
      <c r="E5017" s="2" t="str">
        <f>TEXT(MID(Sales_Transactions[[#This Row],[Order Date]],2,5),"d")</f>
        <v>18</v>
      </c>
      <c r="F5017" s="2" t="str">
        <f>TEXT(MID(Sales_Transactions[[#This Row],[Order Date]],2,5),"m")</f>
        <v>9</v>
      </c>
      <c r="G5017" s="2" t="str">
        <f>TEXT(MID(Sales_Transactions[[#This Row],[Order Date]],2,5),"yyy")</f>
        <v>2010</v>
      </c>
      <c r="H5017" s="2" t="str">
        <f>TEXT(MID(Sales_Transactions[[#This Row],[Order Date]],2,5),"yyy/m")</f>
        <v>2010/9</v>
      </c>
      <c r="I5017" t="s">
        <v>22</v>
      </c>
      <c r="J5017">
        <f t="shared" si="468"/>
        <v>2</v>
      </c>
      <c r="K5017" s="2">
        <v>35</v>
      </c>
      <c r="L5017" s="3">
        <v>801.44</v>
      </c>
      <c r="M5017" s="4">
        <v>0.01</v>
      </c>
      <c r="N5017" s="5" t="s">
        <v>23</v>
      </c>
      <c r="O5017" s="3">
        <v>308.12</v>
      </c>
      <c r="P5017" s="3">
        <v>22.24</v>
      </c>
      <c r="Q5017" s="3">
        <v>1.99</v>
      </c>
      <c r="R5017" s="5" t="s">
        <v>509</v>
      </c>
      <c r="S5017" s="5" t="s">
        <v>3297</v>
      </c>
      <c r="T5017" s="5" t="str">
        <f t="shared" si="469"/>
        <v>Mike Gockenbach</v>
      </c>
      <c r="U5017" t="s">
        <v>1143</v>
      </c>
      <c r="V5017" s="5" t="s">
        <v>37</v>
      </c>
      <c r="W5017" s="5" t="s">
        <v>48</v>
      </c>
      <c r="X5017" s="5" t="s">
        <v>87</v>
      </c>
      <c r="Y5017" s="5" t="s">
        <v>1976</v>
      </c>
      <c r="Z5017" s="5" t="s">
        <v>60</v>
      </c>
      <c r="AA5017" s="4">
        <v>0.43</v>
      </c>
      <c r="AB5017" s="1">
        <v>40443</v>
      </c>
      <c r="AC5017" s="1">
        <v>30350</v>
      </c>
      <c r="AD5017">
        <f t="shared" si="470"/>
        <v>4</v>
      </c>
      <c r="AE5017">
        <f t="shared" ca="1" si="471"/>
        <v>41</v>
      </c>
      <c r="AF5017" t="str">
        <f t="shared" ca="1" si="472"/>
        <v>18-64</v>
      </c>
      <c r="AG5017" s="3">
        <f t="shared" si="473"/>
        <v>0.69222217142857134</v>
      </c>
      <c r="AH5017" t="str">
        <f>_xlfn.IFNA(VLOOKUP(Sales_Transactions[[#This Row],[Order ID]],Returned_Items[#All],2,FALSE),"Not Returned")</f>
        <v>Not Returned</v>
      </c>
    </row>
    <row r="5018" spans="1:34" x14ac:dyDescent="0.25">
      <c r="A5018">
        <v>20966</v>
      </c>
      <c r="C5018" t="s">
        <v>3305</v>
      </c>
      <c r="D5018" s="2" t="str">
        <f>TEXT(MID(Sales_Transactions[[#This Row],[Order Date]],2,5),"d/m/yyy")</f>
        <v>18/9/2010</v>
      </c>
      <c r="E5018" s="2" t="str">
        <f>TEXT(MID(Sales_Transactions[[#This Row],[Order Date]],2,5),"d")</f>
        <v>18</v>
      </c>
      <c r="F5018" s="2" t="str">
        <f>TEXT(MID(Sales_Transactions[[#This Row],[Order Date]],2,5),"m")</f>
        <v>9</v>
      </c>
      <c r="G5018" s="2" t="str">
        <f>TEXT(MID(Sales_Transactions[[#This Row],[Order Date]],2,5),"yyy")</f>
        <v>2010</v>
      </c>
      <c r="H5018" s="2" t="str">
        <f>TEXT(MID(Sales_Transactions[[#This Row],[Order Date]],2,5),"yyy/m")</f>
        <v>2010/9</v>
      </c>
      <c r="I5018" t="s">
        <v>22</v>
      </c>
      <c r="J5018">
        <f t="shared" si="468"/>
        <v>2</v>
      </c>
      <c r="K5018" s="2">
        <v>22</v>
      </c>
      <c r="L5018" s="3">
        <v>1194.06</v>
      </c>
      <c r="M5018" s="4">
        <v>0.04</v>
      </c>
      <c r="N5018" s="5" t="s">
        <v>23</v>
      </c>
      <c r="O5018" s="3">
        <v>326.97000000000003</v>
      </c>
      <c r="P5018" s="3">
        <v>54.74</v>
      </c>
      <c r="Q5018" s="3">
        <v>14.83</v>
      </c>
      <c r="R5018" s="5" t="s">
        <v>509</v>
      </c>
      <c r="S5018" s="5" t="s">
        <v>3297</v>
      </c>
      <c r="T5018" s="5" t="str">
        <f t="shared" si="469"/>
        <v>Mike Gockenbach</v>
      </c>
      <c r="U5018" t="s">
        <v>1143</v>
      </c>
      <c r="V5018" s="5" t="s">
        <v>37</v>
      </c>
      <c r="W5018" s="5" t="s">
        <v>57</v>
      </c>
      <c r="X5018" s="5" t="s">
        <v>58</v>
      </c>
      <c r="Y5018" s="5" t="s">
        <v>765</v>
      </c>
      <c r="Z5018" s="5" t="s">
        <v>43</v>
      </c>
      <c r="AA5018" s="4">
        <v>0.54</v>
      </c>
      <c r="AB5018" s="1">
        <v>40446</v>
      </c>
      <c r="AC5018" s="1">
        <v>17757</v>
      </c>
      <c r="AD5018">
        <f t="shared" si="470"/>
        <v>7</v>
      </c>
      <c r="AE5018">
        <f t="shared" ca="1" si="471"/>
        <v>75</v>
      </c>
      <c r="AF5018" t="str">
        <f t="shared" ca="1" si="472"/>
        <v>Over 65</v>
      </c>
      <c r="AG5018" s="3">
        <f t="shared" si="473"/>
        <v>3.1612774545454552</v>
      </c>
      <c r="AH5018" t="str">
        <f>_xlfn.IFNA(VLOOKUP(Sales_Transactions[[#This Row],[Order ID]],Returned_Items[#All],2,FALSE),"Not Returned")</f>
        <v>Not Returned</v>
      </c>
    </row>
    <row r="5019" spans="1:34" x14ac:dyDescent="0.25">
      <c r="A5019">
        <v>21063</v>
      </c>
      <c r="C5019" t="s">
        <v>593</v>
      </c>
      <c r="D5019" s="2" t="str">
        <f>TEXT(MID(Sales_Transactions[[#This Row],[Order Date]],2,5),"d/m/yyy")</f>
        <v>15/4/2011</v>
      </c>
      <c r="E5019" s="2" t="str">
        <f>TEXT(MID(Sales_Transactions[[#This Row],[Order Date]],2,5),"d")</f>
        <v>15</v>
      </c>
      <c r="F5019" s="2" t="str">
        <f>TEXT(MID(Sales_Transactions[[#This Row],[Order Date]],2,5),"m")</f>
        <v>4</v>
      </c>
      <c r="G5019" s="2" t="str">
        <f>TEXT(MID(Sales_Transactions[[#This Row],[Order Date]],2,5),"yyy")</f>
        <v>2011</v>
      </c>
      <c r="H5019" s="2" t="str">
        <f>TEXT(MID(Sales_Transactions[[#This Row],[Order Date]],2,5),"yyy/m")</f>
        <v>2011/4</v>
      </c>
      <c r="I5019" t="s">
        <v>22</v>
      </c>
      <c r="J5019">
        <f t="shared" si="468"/>
        <v>2</v>
      </c>
      <c r="K5019" s="2">
        <v>49</v>
      </c>
      <c r="L5019" s="3">
        <v>377.02</v>
      </c>
      <c r="M5019" s="4">
        <v>0</v>
      </c>
      <c r="N5019" s="5" t="s">
        <v>23</v>
      </c>
      <c r="O5019" s="3">
        <v>84.66</v>
      </c>
      <c r="P5019" s="3">
        <v>7.08</v>
      </c>
      <c r="Q5019" s="3">
        <v>2.35</v>
      </c>
      <c r="R5019" s="5" t="s">
        <v>509</v>
      </c>
      <c r="S5019" s="5" t="s">
        <v>3297</v>
      </c>
      <c r="T5019" s="5" t="str">
        <f t="shared" si="469"/>
        <v>Mike Gockenbach</v>
      </c>
      <c r="U5019" t="s">
        <v>1143</v>
      </c>
      <c r="V5019" s="5" t="s">
        <v>37</v>
      </c>
      <c r="W5019" s="5" t="s">
        <v>28</v>
      </c>
      <c r="X5019" s="5" t="s">
        <v>124</v>
      </c>
      <c r="Y5019" s="5" t="s">
        <v>453</v>
      </c>
      <c r="Z5019" s="5" t="s">
        <v>84</v>
      </c>
      <c r="AA5019" s="4">
        <v>0.47</v>
      </c>
      <c r="AB5019" s="1">
        <v>40652</v>
      </c>
      <c r="AC5019" s="1">
        <v>30448</v>
      </c>
      <c r="AD5019">
        <f t="shared" si="470"/>
        <v>4</v>
      </c>
      <c r="AE5019">
        <f t="shared" ca="1" si="471"/>
        <v>41</v>
      </c>
      <c r="AF5019" t="str">
        <f t="shared" ca="1" si="472"/>
        <v>18-64</v>
      </c>
      <c r="AG5019" s="3">
        <f t="shared" si="473"/>
        <v>0.19244897959183674</v>
      </c>
      <c r="AH5019" t="str">
        <f>_xlfn.IFNA(VLOOKUP(Sales_Transactions[[#This Row],[Order ID]],Returned_Items[#All],2,FALSE),"Not Returned")</f>
        <v>Not Returned</v>
      </c>
    </row>
    <row r="5020" spans="1:34" x14ac:dyDescent="0.25">
      <c r="A5020">
        <v>21063</v>
      </c>
      <c r="C5020" t="s">
        <v>593</v>
      </c>
      <c r="D5020" s="2" t="str">
        <f>TEXT(MID(Sales_Transactions[[#This Row],[Order Date]],2,5),"d/m/yyy")</f>
        <v>15/4/2011</v>
      </c>
      <c r="E5020" s="2" t="str">
        <f>TEXT(MID(Sales_Transactions[[#This Row],[Order Date]],2,5),"d")</f>
        <v>15</v>
      </c>
      <c r="F5020" s="2" t="str">
        <f>TEXT(MID(Sales_Transactions[[#This Row],[Order Date]],2,5),"m")</f>
        <v>4</v>
      </c>
      <c r="G5020" s="2" t="str">
        <f>TEXT(MID(Sales_Transactions[[#This Row],[Order Date]],2,5),"yyy")</f>
        <v>2011</v>
      </c>
      <c r="H5020" s="2" t="str">
        <f>TEXT(MID(Sales_Transactions[[#This Row],[Order Date]],2,5),"yyy/m")</f>
        <v>2011/4</v>
      </c>
      <c r="I5020" t="s">
        <v>22</v>
      </c>
      <c r="J5020">
        <f t="shared" si="468"/>
        <v>2</v>
      </c>
      <c r="K5020" s="2">
        <v>48</v>
      </c>
      <c r="L5020" s="3">
        <v>7339.24</v>
      </c>
      <c r="M5020" s="4">
        <v>0</v>
      </c>
      <c r="N5020" s="5" t="s">
        <v>34</v>
      </c>
      <c r="O5020" s="3">
        <v>-279.74</v>
      </c>
      <c r="P5020" s="3">
        <v>145.97999999999999</v>
      </c>
      <c r="Q5020" s="3">
        <v>51.92</v>
      </c>
      <c r="R5020" s="5" t="s">
        <v>509</v>
      </c>
      <c r="S5020" s="5" t="s">
        <v>3297</v>
      </c>
      <c r="T5020" s="5" t="str">
        <f t="shared" si="469"/>
        <v>Mike Gockenbach</v>
      </c>
      <c r="U5020" t="s">
        <v>1143</v>
      </c>
      <c r="V5020" s="5" t="s">
        <v>37</v>
      </c>
      <c r="W5020" s="5" t="s">
        <v>57</v>
      </c>
      <c r="X5020" s="5" t="s">
        <v>107</v>
      </c>
      <c r="Y5020" s="5" t="s">
        <v>1641</v>
      </c>
      <c r="Z5020" s="5" t="s">
        <v>106</v>
      </c>
      <c r="AA5020" s="4">
        <v>0.69</v>
      </c>
      <c r="AB5020" s="1">
        <v>40648</v>
      </c>
      <c r="AC5020" s="1">
        <v>30438</v>
      </c>
      <c r="AD5020">
        <f t="shared" si="470"/>
        <v>0</v>
      </c>
      <c r="AE5020">
        <f t="shared" ca="1" si="471"/>
        <v>41</v>
      </c>
      <c r="AF5020" t="str">
        <f t="shared" ca="1" si="472"/>
        <v>18-64</v>
      </c>
      <c r="AG5020" s="3">
        <f t="shared" si="473"/>
        <v>4.1229166666666659</v>
      </c>
      <c r="AH5020" t="str">
        <f>_xlfn.IFNA(VLOOKUP(Sales_Transactions[[#This Row],[Order ID]],Returned_Items[#All],2,FALSE),"Not Returned")</f>
        <v>Not Returned</v>
      </c>
    </row>
    <row r="5021" spans="1:34" x14ac:dyDescent="0.25">
      <c r="A5021">
        <v>21412</v>
      </c>
      <c r="C5021" t="s">
        <v>1889</v>
      </c>
      <c r="D5021" s="2" t="str">
        <f>TEXT(MID(Sales_Transactions[[#This Row],[Order Date]],2,5),"d/m/yyy")</f>
        <v>13/7/2011</v>
      </c>
      <c r="E5021" s="2" t="str">
        <f>TEXT(MID(Sales_Transactions[[#This Row],[Order Date]],2,5),"d")</f>
        <v>13</v>
      </c>
      <c r="F5021" s="2" t="str">
        <f>TEXT(MID(Sales_Transactions[[#This Row],[Order Date]],2,5),"m")</f>
        <v>7</v>
      </c>
      <c r="G5021" s="2" t="str">
        <f>TEXT(MID(Sales_Transactions[[#This Row],[Order Date]],2,5),"yyy")</f>
        <v>2011</v>
      </c>
      <c r="H5021" s="2" t="str">
        <f>TEXT(MID(Sales_Transactions[[#This Row],[Order Date]],2,5),"yyy/m")</f>
        <v>2011/7</v>
      </c>
      <c r="I5021" t="s">
        <v>52</v>
      </c>
      <c r="J5021">
        <f t="shared" si="468"/>
        <v>1</v>
      </c>
      <c r="K5021" s="2">
        <v>38</v>
      </c>
      <c r="L5021" s="3">
        <v>137.07</v>
      </c>
      <c r="M5021" s="4">
        <v>0.09</v>
      </c>
      <c r="N5021" s="5" t="s">
        <v>23</v>
      </c>
      <c r="O5021" s="3">
        <v>-199.3</v>
      </c>
      <c r="P5021" s="3">
        <v>3.52</v>
      </c>
      <c r="Q5021" s="3">
        <v>6.83</v>
      </c>
      <c r="R5021" s="5" t="s">
        <v>2636</v>
      </c>
      <c r="S5021" s="5" t="s">
        <v>510</v>
      </c>
      <c r="T5021" s="5" t="str">
        <f t="shared" si="469"/>
        <v>Nora Pelletier</v>
      </c>
      <c r="U5021" t="s">
        <v>1143</v>
      </c>
      <c r="V5021" s="5" t="s">
        <v>74</v>
      </c>
      <c r="W5021" s="5" t="s">
        <v>28</v>
      </c>
      <c r="X5021" s="5" t="s">
        <v>41</v>
      </c>
      <c r="Y5021" s="5" t="s">
        <v>1077</v>
      </c>
      <c r="Z5021" s="5" t="s">
        <v>43</v>
      </c>
      <c r="AA5021" s="4">
        <v>0.38</v>
      </c>
      <c r="AB5021" s="1">
        <v>40739</v>
      </c>
      <c r="AC5021" s="1">
        <v>30349</v>
      </c>
      <c r="AD5021">
        <f t="shared" si="470"/>
        <v>2</v>
      </c>
      <c r="AE5021">
        <f t="shared" ca="1" si="471"/>
        <v>41</v>
      </c>
      <c r="AF5021" t="str">
        <f t="shared" ca="1" si="472"/>
        <v>18-64</v>
      </c>
      <c r="AG5021" s="3">
        <f t="shared" si="473"/>
        <v>0.27228505263157893</v>
      </c>
      <c r="AH5021" t="str">
        <f>_xlfn.IFNA(VLOOKUP(Sales_Transactions[[#This Row],[Order ID]],Returned_Items[#All],2,FALSE),"Not Returned")</f>
        <v>Not Returned</v>
      </c>
    </row>
    <row r="5022" spans="1:34" x14ac:dyDescent="0.25">
      <c r="A5022">
        <v>21412</v>
      </c>
      <c r="C5022" t="s">
        <v>1889</v>
      </c>
      <c r="D5022" s="2" t="str">
        <f>TEXT(MID(Sales_Transactions[[#This Row],[Order Date]],2,5),"d/m/yyy")</f>
        <v>13/7/2011</v>
      </c>
      <c r="E5022" s="2" t="str">
        <f>TEXT(MID(Sales_Transactions[[#This Row],[Order Date]],2,5),"d")</f>
        <v>13</v>
      </c>
      <c r="F5022" s="2" t="str">
        <f>TEXT(MID(Sales_Transactions[[#This Row],[Order Date]],2,5),"m")</f>
        <v>7</v>
      </c>
      <c r="G5022" s="2" t="str">
        <f>TEXT(MID(Sales_Transactions[[#This Row],[Order Date]],2,5),"yyy")</f>
        <v>2011</v>
      </c>
      <c r="H5022" s="2" t="str">
        <f>TEXT(MID(Sales_Transactions[[#This Row],[Order Date]],2,5),"yyy/m")</f>
        <v>2011/7</v>
      </c>
      <c r="I5022" t="s">
        <v>52</v>
      </c>
      <c r="J5022">
        <f t="shared" si="468"/>
        <v>1</v>
      </c>
      <c r="K5022" s="2">
        <v>28</v>
      </c>
      <c r="L5022" s="3">
        <v>203.99</v>
      </c>
      <c r="M5022" s="4">
        <v>0.02</v>
      </c>
      <c r="N5022" s="5" t="s">
        <v>23</v>
      </c>
      <c r="O5022" s="3">
        <v>-8.51</v>
      </c>
      <c r="P5022" s="3">
        <v>7.28</v>
      </c>
      <c r="Q5022" s="3">
        <v>4.2300000000000004</v>
      </c>
      <c r="R5022" s="5" t="s">
        <v>2636</v>
      </c>
      <c r="S5022" s="5" t="s">
        <v>510</v>
      </c>
      <c r="T5022" s="5" t="str">
        <f t="shared" si="469"/>
        <v>Nora Pelletier</v>
      </c>
      <c r="U5022" t="s">
        <v>1143</v>
      </c>
      <c r="V5022" s="5" t="s">
        <v>74</v>
      </c>
      <c r="W5022" s="5" t="s">
        <v>28</v>
      </c>
      <c r="X5022" s="5" t="s">
        <v>75</v>
      </c>
      <c r="Y5022" s="5" t="s">
        <v>2400</v>
      </c>
      <c r="Z5022" s="5" t="s">
        <v>84</v>
      </c>
      <c r="AA5022" s="4">
        <v>0.39</v>
      </c>
      <c r="AB5022" s="1">
        <v>40738</v>
      </c>
      <c r="AC5022" s="1">
        <v>30189</v>
      </c>
      <c r="AD5022">
        <f t="shared" si="470"/>
        <v>1</v>
      </c>
      <c r="AE5022">
        <f t="shared" ca="1" si="471"/>
        <v>41</v>
      </c>
      <c r="AF5022" t="str">
        <f t="shared" ca="1" si="472"/>
        <v>18-64</v>
      </c>
      <c r="AG5022" s="3">
        <f t="shared" si="473"/>
        <v>0.41101942857142859</v>
      </c>
      <c r="AH5022" t="str">
        <f>_xlfn.IFNA(VLOOKUP(Sales_Transactions[[#This Row],[Order ID]],Returned_Items[#All],2,FALSE),"Not Returned")</f>
        <v>Not Returned</v>
      </c>
    </row>
    <row r="5023" spans="1:34" x14ac:dyDescent="0.25">
      <c r="A5023">
        <v>21442</v>
      </c>
      <c r="C5023" t="s">
        <v>1124</v>
      </c>
      <c r="D5023" s="2" t="str">
        <f>TEXT(MID(Sales_Transactions[[#This Row],[Order Date]],2,5),"d/m/yyy")</f>
        <v>25/12/2009</v>
      </c>
      <c r="E5023" s="2" t="str">
        <f>TEXT(MID(Sales_Transactions[[#This Row],[Order Date]],2,5),"d")</f>
        <v>25</v>
      </c>
      <c r="F5023" s="2" t="str">
        <f>TEXT(MID(Sales_Transactions[[#This Row],[Order Date]],2,5),"m")</f>
        <v>12</v>
      </c>
      <c r="G5023" s="2" t="str">
        <f>TEXT(MID(Sales_Transactions[[#This Row],[Order Date]],2,5),"yyy")</f>
        <v>2009</v>
      </c>
      <c r="H5023" s="2" t="str">
        <f>TEXT(MID(Sales_Transactions[[#This Row],[Order Date]],2,5),"yyy/m")</f>
        <v>2009/12</v>
      </c>
      <c r="I5023" t="s">
        <v>22</v>
      </c>
      <c r="J5023">
        <f t="shared" si="468"/>
        <v>2</v>
      </c>
      <c r="K5023" s="2">
        <v>48</v>
      </c>
      <c r="L5023" s="3">
        <v>2962.96</v>
      </c>
      <c r="M5023" s="4">
        <v>0.02</v>
      </c>
      <c r="N5023" s="5" t="s">
        <v>34</v>
      </c>
      <c r="O5023" s="3">
        <v>-612.94000000000005</v>
      </c>
      <c r="P5023" s="3">
        <v>58.14</v>
      </c>
      <c r="Q5023" s="3">
        <v>36.61</v>
      </c>
      <c r="R5023" s="5" t="s">
        <v>2606</v>
      </c>
      <c r="S5023" s="5" t="s">
        <v>3302</v>
      </c>
      <c r="T5023" s="5" t="str">
        <f t="shared" si="469"/>
        <v>Thea Hudgings</v>
      </c>
      <c r="U5023" t="s">
        <v>1143</v>
      </c>
      <c r="V5023" s="5" t="s">
        <v>37</v>
      </c>
      <c r="W5023" s="5" t="s">
        <v>57</v>
      </c>
      <c r="X5023" s="5" t="s">
        <v>104</v>
      </c>
      <c r="Y5023" s="5" t="s">
        <v>363</v>
      </c>
      <c r="Z5023" s="5" t="s">
        <v>106</v>
      </c>
      <c r="AA5023" s="4">
        <v>0.61</v>
      </c>
      <c r="AB5023" s="1">
        <v>40179</v>
      </c>
      <c r="AC5023" s="1">
        <v>30250</v>
      </c>
      <c r="AD5023">
        <f t="shared" si="470"/>
        <v>7</v>
      </c>
      <c r="AE5023">
        <f t="shared" ca="1" si="471"/>
        <v>41</v>
      </c>
      <c r="AF5023" t="str">
        <f t="shared" ca="1" si="472"/>
        <v>18-64</v>
      </c>
      <c r="AG5023" s="3">
        <f t="shared" si="473"/>
        <v>1.9737160833333334</v>
      </c>
      <c r="AH5023" t="str">
        <f>_xlfn.IFNA(VLOOKUP(Sales_Transactions[[#This Row],[Order ID]],Returned_Items[#All],2,FALSE),"Not Returned")</f>
        <v>Not Returned</v>
      </c>
    </row>
    <row r="5024" spans="1:34" x14ac:dyDescent="0.25">
      <c r="A5024">
        <v>21442</v>
      </c>
      <c r="C5024" t="s">
        <v>1124</v>
      </c>
      <c r="D5024" s="2" t="str">
        <f>TEXT(MID(Sales_Transactions[[#This Row],[Order Date]],2,5),"d/m/yyy")</f>
        <v>25/12/2009</v>
      </c>
      <c r="E5024" s="2" t="str">
        <f>TEXT(MID(Sales_Transactions[[#This Row],[Order Date]],2,5),"d")</f>
        <v>25</v>
      </c>
      <c r="F5024" s="2" t="str">
        <f>TEXT(MID(Sales_Transactions[[#This Row],[Order Date]],2,5),"m")</f>
        <v>12</v>
      </c>
      <c r="G5024" s="2" t="str">
        <f>TEXT(MID(Sales_Transactions[[#This Row],[Order Date]],2,5),"yyy")</f>
        <v>2009</v>
      </c>
      <c r="H5024" s="2" t="str">
        <f>TEXT(MID(Sales_Transactions[[#This Row],[Order Date]],2,5),"yyy/m")</f>
        <v>2009/12</v>
      </c>
      <c r="I5024" t="s">
        <v>22</v>
      </c>
      <c r="J5024">
        <f t="shared" si="468"/>
        <v>2</v>
      </c>
      <c r="K5024" s="2">
        <v>48</v>
      </c>
      <c r="L5024" s="3">
        <v>782.93</v>
      </c>
      <c r="M5024" s="4">
        <v>0.03</v>
      </c>
      <c r="N5024" s="5" t="s">
        <v>23</v>
      </c>
      <c r="O5024" s="3">
        <v>401.07</v>
      </c>
      <c r="P5024" s="3">
        <v>15.57</v>
      </c>
      <c r="Q5024" s="3">
        <v>1.39</v>
      </c>
      <c r="R5024" s="5" t="s">
        <v>2606</v>
      </c>
      <c r="S5024" s="5" t="s">
        <v>3302</v>
      </c>
      <c r="T5024" s="5" t="str">
        <f t="shared" si="469"/>
        <v>Thea Hudgings</v>
      </c>
      <c r="U5024" t="s">
        <v>1143</v>
      </c>
      <c r="V5024" s="5" t="s">
        <v>37</v>
      </c>
      <c r="W5024" s="5" t="s">
        <v>28</v>
      </c>
      <c r="X5024" s="5" t="s">
        <v>98</v>
      </c>
      <c r="Y5024" s="5" t="s">
        <v>2088</v>
      </c>
      <c r="Z5024" s="5" t="s">
        <v>43</v>
      </c>
      <c r="AA5024" s="4">
        <v>0.38</v>
      </c>
      <c r="AB5024" s="1">
        <v>40179</v>
      </c>
      <c r="AC5024" s="1">
        <v>30152</v>
      </c>
      <c r="AD5024">
        <f t="shared" si="470"/>
        <v>7</v>
      </c>
      <c r="AE5024">
        <f t="shared" ca="1" si="471"/>
        <v>42</v>
      </c>
      <c r="AF5024" t="str">
        <f t="shared" ca="1" si="472"/>
        <v>18-64</v>
      </c>
      <c r="AG5024" s="3">
        <f t="shared" si="473"/>
        <v>0.35323602083333333</v>
      </c>
      <c r="AH5024" t="str">
        <f>_xlfn.IFNA(VLOOKUP(Sales_Transactions[[#This Row],[Order ID]],Returned_Items[#All],2,FALSE),"Not Returned")</f>
        <v>Not Returned</v>
      </c>
    </row>
    <row r="5025" spans="1:34" x14ac:dyDescent="0.25">
      <c r="A5025">
        <v>21444</v>
      </c>
      <c r="C5025" t="s">
        <v>593</v>
      </c>
      <c r="D5025" s="2" t="str">
        <f>TEXT(MID(Sales_Transactions[[#This Row],[Order Date]],2,5),"d/m/yyy")</f>
        <v>15/4/2011</v>
      </c>
      <c r="E5025" s="2" t="str">
        <f>TEXT(MID(Sales_Transactions[[#This Row],[Order Date]],2,5),"d")</f>
        <v>15</v>
      </c>
      <c r="F5025" s="2" t="str">
        <f>TEXT(MID(Sales_Transactions[[#This Row],[Order Date]],2,5),"m")</f>
        <v>4</v>
      </c>
      <c r="G5025" s="2" t="str">
        <f>TEXT(MID(Sales_Transactions[[#This Row],[Order Date]],2,5),"yyy")</f>
        <v>2011</v>
      </c>
      <c r="H5025" s="2" t="str">
        <f>TEXT(MID(Sales_Transactions[[#This Row],[Order Date]],2,5),"yyy/m")</f>
        <v>2011/4</v>
      </c>
      <c r="I5025" t="s">
        <v>78</v>
      </c>
      <c r="J5025">
        <f t="shared" si="468"/>
        <v>3</v>
      </c>
      <c r="K5025" s="2">
        <v>17</v>
      </c>
      <c r="L5025" s="3">
        <v>34.159999999999997</v>
      </c>
      <c r="M5025" s="4">
        <v>0.09</v>
      </c>
      <c r="N5025" s="5" t="s">
        <v>23</v>
      </c>
      <c r="O5025" s="3">
        <v>-2.29</v>
      </c>
      <c r="P5025" s="3">
        <v>2.1</v>
      </c>
      <c r="Q5025" s="3">
        <v>0.7</v>
      </c>
      <c r="R5025" s="5" t="s">
        <v>3281</v>
      </c>
      <c r="S5025" s="5" t="s">
        <v>3282</v>
      </c>
      <c r="T5025" s="5" t="str">
        <f t="shared" si="469"/>
        <v>Maurice Satty</v>
      </c>
      <c r="U5025" t="s">
        <v>1143</v>
      </c>
      <c r="V5025" s="5" t="s">
        <v>47</v>
      </c>
      <c r="W5025" s="5" t="s">
        <v>28</v>
      </c>
      <c r="X5025" s="5" t="s">
        <v>124</v>
      </c>
      <c r="Y5025" s="5" t="s">
        <v>3025</v>
      </c>
      <c r="Z5025" s="5" t="s">
        <v>84</v>
      </c>
      <c r="AA5025" s="4">
        <v>0.56999999999999995</v>
      </c>
      <c r="AB5025" s="1">
        <v>40649</v>
      </c>
      <c r="AC5025" s="1">
        <v>18826</v>
      </c>
      <c r="AD5025">
        <f t="shared" si="470"/>
        <v>1</v>
      </c>
      <c r="AE5025">
        <f t="shared" ca="1" si="471"/>
        <v>73</v>
      </c>
      <c r="AF5025" t="str">
        <f t="shared" ca="1" si="472"/>
        <v>Over 65</v>
      </c>
      <c r="AG5025" s="3">
        <f t="shared" si="473"/>
        <v>0.16459470588235295</v>
      </c>
      <c r="AH5025" t="str">
        <f>_xlfn.IFNA(VLOOKUP(Sales_Transactions[[#This Row],[Order ID]],Returned_Items[#All],2,FALSE),"Not Returned")</f>
        <v>Not Returned</v>
      </c>
    </row>
    <row r="5026" spans="1:34" x14ac:dyDescent="0.25">
      <c r="A5026">
        <v>21861</v>
      </c>
      <c r="C5026" t="s">
        <v>285</v>
      </c>
      <c r="D5026" s="2" t="str">
        <f>TEXT(MID(Sales_Transactions[[#This Row],[Order Date]],2,5),"d/m/yyy")</f>
        <v>18/8/2009</v>
      </c>
      <c r="E5026" s="2" t="str">
        <f>TEXT(MID(Sales_Transactions[[#This Row],[Order Date]],2,5),"d")</f>
        <v>18</v>
      </c>
      <c r="F5026" s="2" t="str">
        <f>TEXT(MID(Sales_Transactions[[#This Row],[Order Date]],2,5),"m")</f>
        <v>8</v>
      </c>
      <c r="G5026" s="2" t="str">
        <f>TEXT(MID(Sales_Transactions[[#This Row],[Order Date]],2,5),"yyy")</f>
        <v>2009</v>
      </c>
      <c r="H5026" s="2" t="str">
        <f>TEXT(MID(Sales_Transactions[[#This Row],[Order Date]],2,5),"yyy/m")</f>
        <v>2009/8</v>
      </c>
      <c r="I5026" t="s">
        <v>101</v>
      </c>
      <c r="J5026">
        <f t="shared" si="468"/>
        <v>1</v>
      </c>
      <c r="K5026" s="2">
        <v>5</v>
      </c>
      <c r="L5026" s="3">
        <v>244.9</v>
      </c>
      <c r="M5026" s="4">
        <v>0.06</v>
      </c>
      <c r="N5026" s="5" t="s">
        <v>23</v>
      </c>
      <c r="O5026" s="3">
        <v>-135.4</v>
      </c>
      <c r="P5026" s="3">
        <v>47.98</v>
      </c>
      <c r="Q5026" s="3">
        <v>3.61</v>
      </c>
      <c r="R5026" s="5" t="s">
        <v>2662</v>
      </c>
      <c r="S5026" s="5" t="s">
        <v>2259</v>
      </c>
      <c r="T5026" s="5" t="str">
        <f t="shared" si="469"/>
        <v>Tom Zandusky</v>
      </c>
      <c r="U5026" t="s">
        <v>1143</v>
      </c>
      <c r="V5026" s="5" t="s">
        <v>74</v>
      </c>
      <c r="W5026" s="5" t="s">
        <v>48</v>
      </c>
      <c r="X5026" s="5" t="s">
        <v>87</v>
      </c>
      <c r="Y5026" s="5" t="s">
        <v>88</v>
      </c>
      <c r="Z5026" s="5" t="s">
        <v>60</v>
      </c>
      <c r="AA5026" s="4">
        <v>0.71</v>
      </c>
      <c r="AB5026" s="1">
        <v>40045</v>
      </c>
      <c r="AC5026" s="1">
        <v>30180</v>
      </c>
      <c r="AD5026">
        <f t="shared" si="470"/>
        <v>2</v>
      </c>
      <c r="AE5026">
        <f t="shared" ca="1" si="471"/>
        <v>41</v>
      </c>
      <c r="AF5026" t="str">
        <f t="shared" ca="1" si="472"/>
        <v>18-64</v>
      </c>
      <c r="AG5026" s="3">
        <f t="shared" si="473"/>
        <v>10.312242399999999</v>
      </c>
      <c r="AH5026" t="str">
        <f>_xlfn.IFNA(VLOOKUP(Sales_Transactions[[#This Row],[Order ID]],Returned_Items[#All],2,FALSE),"Not Returned")</f>
        <v>Not Returned</v>
      </c>
    </row>
    <row r="5027" spans="1:34" x14ac:dyDescent="0.25">
      <c r="A5027">
        <v>21956</v>
      </c>
      <c r="C5027" t="s">
        <v>1743</v>
      </c>
      <c r="D5027" s="2" t="str">
        <f>TEXT(MID(Sales_Transactions[[#This Row],[Order Date]],2,5),"d/m/yyy")</f>
        <v>1/2/2011</v>
      </c>
      <c r="E5027" s="2" t="str">
        <f>TEXT(MID(Sales_Transactions[[#This Row],[Order Date]],2,5),"d")</f>
        <v>1</v>
      </c>
      <c r="F5027" s="2" t="str">
        <f>TEXT(MID(Sales_Transactions[[#This Row],[Order Date]],2,5),"m")</f>
        <v>2</v>
      </c>
      <c r="G5027" s="2" t="str">
        <f>TEXT(MID(Sales_Transactions[[#This Row],[Order Date]],2,5),"yyy")</f>
        <v>2011</v>
      </c>
      <c r="H5027" s="2" t="str">
        <f>TEXT(MID(Sales_Transactions[[#This Row],[Order Date]],2,5),"yyy/m")</f>
        <v>2011/2</v>
      </c>
      <c r="I5027" t="s">
        <v>33</v>
      </c>
      <c r="J5027">
        <f t="shared" si="468"/>
        <v>4</v>
      </c>
      <c r="K5027" s="2">
        <v>2</v>
      </c>
      <c r="L5027" s="3">
        <v>125.273</v>
      </c>
      <c r="M5027" s="4">
        <v>0.02</v>
      </c>
      <c r="N5027" s="5" t="s">
        <v>23</v>
      </c>
      <c r="O5027" s="3">
        <v>-301.91000000000003</v>
      </c>
      <c r="P5027" s="3">
        <v>65.989999999999995</v>
      </c>
      <c r="Q5027" s="3">
        <v>8.99</v>
      </c>
      <c r="R5027" s="5" t="s">
        <v>2559</v>
      </c>
      <c r="S5027" s="5" t="s">
        <v>2620</v>
      </c>
      <c r="T5027" s="5" t="str">
        <f t="shared" si="469"/>
        <v>Natalie Webber</v>
      </c>
      <c r="U5027" t="s">
        <v>1143</v>
      </c>
      <c r="V5027" s="5" t="s">
        <v>37</v>
      </c>
      <c r="W5027" s="5" t="s">
        <v>48</v>
      </c>
      <c r="X5027" s="5" t="s">
        <v>49</v>
      </c>
      <c r="Y5027" s="5" t="s">
        <v>2099</v>
      </c>
      <c r="Z5027" s="5" t="s">
        <v>43</v>
      </c>
      <c r="AA5027" s="4">
        <v>0.56000000000000005</v>
      </c>
      <c r="AB5027" s="1">
        <v>40577</v>
      </c>
      <c r="AC5027" s="1">
        <v>17964</v>
      </c>
      <c r="AD5027">
        <f t="shared" si="470"/>
        <v>2</v>
      </c>
      <c r="AE5027">
        <f t="shared" ca="1" si="471"/>
        <v>75</v>
      </c>
      <c r="AF5027" t="str">
        <f t="shared" ca="1" si="472"/>
        <v>Over 65</v>
      </c>
      <c r="AG5027" s="3">
        <f t="shared" si="473"/>
        <v>37.483400999999994</v>
      </c>
      <c r="AH5027" t="str">
        <f>_xlfn.IFNA(VLOOKUP(Sales_Transactions[[#This Row],[Order ID]],Returned_Items[#All],2,FALSE),"Not Returned")</f>
        <v>Not Returned</v>
      </c>
    </row>
    <row r="5028" spans="1:34" x14ac:dyDescent="0.25">
      <c r="A5028">
        <v>22051</v>
      </c>
      <c r="C5028" t="s">
        <v>868</v>
      </c>
      <c r="D5028" s="2" t="str">
        <f>TEXT(MID(Sales_Transactions[[#This Row],[Order Date]],2,5),"d/m/yyy")</f>
        <v>30/12/2011</v>
      </c>
      <c r="E5028" s="2" t="str">
        <f>TEXT(MID(Sales_Transactions[[#This Row],[Order Date]],2,5),"d")</f>
        <v>30</v>
      </c>
      <c r="F5028" s="2" t="str">
        <f>TEXT(MID(Sales_Transactions[[#This Row],[Order Date]],2,5),"m")</f>
        <v>12</v>
      </c>
      <c r="G5028" s="2" t="str">
        <f>TEXT(MID(Sales_Transactions[[#This Row],[Order Date]],2,5),"yyy")</f>
        <v>2011</v>
      </c>
      <c r="H5028" s="2" t="str">
        <f>TEXT(MID(Sales_Transactions[[#This Row],[Order Date]],2,5),"yyy/m")</f>
        <v>2011/12</v>
      </c>
      <c r="I5028" t="s">
        <v>52</v>
      </c>
      <c r="J5028">
        <f t="shared" si="468"/>
        <v>1</v>
      </c>
      <c r="K5028" s="2">
        <v>39</v>
      </c>
      <c r="L5028" s="3">
        <v>209.33</v>
      </c>
      <c r="M5028" s="4">
        <v>0.01</v>
      </c>
      <c r="N5028" s="5" t="s">
        <v>23</v>
      </c>
      <c r="O5028" s="3">
        <v>-160.71</v>
      </c>
      <c r="P5028" s="3">
        <v>4.9800000000000004</v>
      </c>
      <c r="Q5028" s="3">
        <v>7.44</v>
      </c>
      <c r="R5028" s="5" t="s">
        <v>1775</v>
      </c>
      <c r="S5028" s="5" t="s">
        <v>3268</v>
      </c>
      <c r="T5028" s="5" t="str">
        <f t="shared" si="469"/>
        <v>Michael Moore</v>
      </c>
      <c r="U5028" t="s">
        <v>1143</v>
      </c>
      <c r="V5028" s="5" t="s">
        <v>47</v>
      </c>
      <c r="W5028" s="5" t="s">
        <v>28</v>
      </c>
      <c r="X5028" s="5" t="s">
        <v>75</v>
      </c>
      <c r="Y5028" s="5" t="s">
        <v>2061</v>
      </c>
      <c r="Z5028" s="5" t="s">
        <v>43</v>
      </c>
      <c r="AA5028" s="4">
        <v>0.36</v>
      </c>
      <c r="AB5028" s="1">
        <v>40909</v>
      </c>
      <c r="AC5028" s="1">
        <v>18454</v>
      </c>
      <c r="AD5028">
        <f t="shared" si="470"/>
        <v>2</v>
      </c>
      <c r="AE5028">
        <f t="shared" ca="1" si="471"/>
        <v>74</v>
      </c>
      <c r="AF5028" t="str">
        <f t="shared" ca="1" si="472"/>
        <v>Over 65</v>
      </c>
      <c r="AG5028" s="3">
        <f t="shared" si="473"/>
        <v>0.31844876923076926</v>
      </c>
      <c r="AH5028" t="str">
        <f>_xlfn.IFNA(VLOOKUP(Sales_Transactions[[#This Row],[Order ID]],Returned_Items[#All],2,FALSE),"Not Returned")</f>
        <v>Not Returned</v>
      </c>
    </row>
    <row r="5029" spans="1:34" x14ac:dyDescent="0.25">
      <c r="A5029">
        <v>22085</v>
      </c>
      <c r="C5029" t="s">
        <v>1382</v>
      </c>
      <c r="D5029" s="2" t="str">
        <f>TEXT(MID(Sales_Transactions[[#This Row],[Order Date]],2,5),"d/m/yyy")</f>
        <v>9/3/2012</v>
      </c>
      <c r="E5029" s="2" t="str">
        <f>TEXT(MID(Sales_Transactions[[#This Row],[Order Date]],2,5),"d")</f>
        <v>9</v>
      </c>
      <c r="F5029" s="2" t="str">
        <f>TEXT(MID(Sales_Transactions[[#This Row],[Order Date]],2,5),"m")</f>
        <v>3</v>
      </c>
      <c r="G5029" s="2" t="str">
        <f>TEXT(MID(Sales_Transactions[[#This Row],[Order Date]],2,5),"yyy")</f>
        <v>2012</v>
      </c>
      <c r="H5029" s="2" t="str">
        <f>TEXT(MID(Sales_Transactions[[#This Row],[Order Date]],2,5),"yyy/m")</f>
        <v>2012/3</v>
      </c>
      <c r="I5029" t="s">
        <v>22</v>
      </c>
      <c r="J5029">
        <f t="shared" si="468"/>
        <v>2</v>
      </c>
      <c r="K5029" s="2">
        <v>41</v>
      </c>
      <c r="L5029" s="3">
        <v>265.61</v>
      </c>
      <c r="M5029" s="4">
        <v>0.1</v>
      </c>
      <c r="N5029" s="5" t="s">
        <v>23</v>
      </c>
      <c r="O5029" s="3">
        <v>-147.82</v>
      </c>
      <c r="P5029" s="3">
        <v>6.48</v>
      </c>
      <c r="Q5029" s="3">
        <v>7.37</v>
      </c>
      <c r="R5029" s="5" t="s">
        <v>2258</v>
      </c>
      <c r="S5029" s="5" t="s">
        <v>2247</v>
      </c>
      <c r="T5029" s="5" t="str">
        <f t="shared" si="469"/>
        <v>Gary Hwang</v>
      </c>
      <c r="U5029" t="s">
        <v>1143</v>
      </c>
      <c r="V5029" s="5" t="s">
        <v>74</v>
      </c>
      <c r="W5029" s="5" t="s">
        <v>28</v>
      </c>
      <c r="X5029" s="5" t="s">
        <v>75</v>
      </c>
      <c r="Y5029" s="5" t="s">
        <v>1499</v>
      </c>
      <c r="Z5029" s="5" t="s">
        <v>43</v>
      </c>
      <c r="AA5029" s="4">
        <v>0.37</v>
      </c>
      <c r="AB5029" s="1">
        <v>40979</v>
      </c>
      <c r="AC5029" s="1">
        <v>18490</v>
      </c>
      <c r="AD5029">
        <f t="shared" si="470"/>
        <v>2</v>
      </c>
      <c r="AE5029">
        <f t="shared" ca="1" si="471"/>
        <v>73</v>
      </c>
      <c r="AF5029" t="str">
        <f t="shared" ca="1" si="472"/>
        <v>Over 65</v>
      </c>
      <c r="AG5029" s="3">
        <f t="shared" si="473"/>
        <v>0.3376468292682927</v>
      </c>
      <c r="AH5029" t="str">
        <f>_xlfn.IFNA(VLOOKUP(Sales_Transactions[[#This Row],[Order ID]],Returned_Items[#All],2,FALSE),"Not Returned")</f>
        <v>Not Returned</v>
      </c>
    </row>
    <row r="5030" spans="1:34" x14ac:dyDescent="0.25">
      <c r="A5030">
        <v>22085</v>
      </c>
      <c r="C5030" t="s">
        <v>1382</v>
      </c>
      <c r="D5030" s="2" t="str">
        <f>TEXT(MID(Sales_Transactions[[#This Row],[Order Date]],2,5),"d/m/yyy")</f>
        <v>9/3/2012</v>
      </c>
      <c r="E5030" s="2" t="str">
        <f>TEXT(MID(Sales_Transactions[[#This Row],[Order Date]],2,5),"d")</f>
        <v>9</v>
      </c>
      <c r="F5030" s="2" t="str">
        <f>TEXT(MID(Sales_Transactions[[#This Row],[Order Date]],2,5),"m")</f>
        <v>3</v>
      </c>
      <c r="G5030" s="2" t="str">
        <f>TEXT(MID(Sales_Transactions[[#This Row],[Order Date]],2,5),"yyy")</f>
        <v>2012</v>
      </c>
      <c r="H5030" s="2" t="str">
        <f>TEXT(MID(Sales_Transactions[[#This Row],[Order Date]],2,5),"yyy/m")</f>
        <v>2012/3</v>
      </c>
      <c r="I5030" t="s">
        <v>22</v>
      </c>
      <c r="J5030">
        <f t="shared" si="468"/>
        <v>2</v>
      </c>
      <c r="K5030" s="2">
        <v>27</v>
      </c>
      <c r="L5030" s="3">
        <v>485.03</v>
      </c>
      <c r="M5030" s="4">
        <v>7.0000000000000007E-2</v>
      </c>
      <c r="N5030" s="5" t="s">
        <v>23</v>
      </c>
      <c r="O5030" s="3">
        <v>-88.02</v>
      </c>
      <c r="P5030" s="3">
        <v>17.7</v>
      </c>
      <c r="Q5030" s="3">
        <v>9.4700000000000006</v>
      </c>
      <c r="R5030" s="5" t="s">
        <v>2258</v>
      </c>
      <c r="S5030" s="5" t="s">
        <v>2247</v>
      </c>
      <c r="T5030" s="5" t="str">
        <f t="shared" si="469"/>
        <v>Gary Hwang</v>
      </c>
      <c r="U5030" t="s">
        <v>1143</v>
      </c>
      <c r="V5030" s="5" t="s">
        <v>74</v>
      </c>
      <c r="W5030" s="5" t="s">
        <v>28</v>
      </c>
      <c r="X5030" s="5" t="s">
        <v>29</v>
      </c>
      <c r="Y5030" s="5" t="s">
        <v>2593</v>
      </c>
      <c r="Z5030" s="5" t="s">
        <v>43</v>
      </c>
      <c r="AA5030" s="4">
        <v>0.59</v>
      </c>
      <c r="AB5030" s="1">
        <v>40977</v>
      </c>
      <c r="AC5030" s="1">
        <v>18291</v>
      </c>
      <c r="AD5030">
        <f t="shared" si="470"/>
        <v>0</v>
      </c>
      <c r="AE5030">
        <f t="shared" ca="1" si="471"/>
        <v>74</v>
      </c>
      <c r="AF5030" t="str">
        <f t="shared" ca="1" si="472"/>
        <v>Over 65</v>
      </c>
      <c r="AG5030" s="3">
        <f t="shared" si="473"/>
        <v>1.0058374074074072</v>
      </c>
      <c r="AH5030" t="str">
        <f>_xlfn.IFNA(VLOOKUP(Sales_Transactions[[#This Row],[Order ID]],Returned_Items[#All],2,FALSE),"Not Returned")</f>
        <v>Not Returned</v>
      </c>
    </row>
    <row r="5031" spans="1:34" x14ac:dyDescent="0.25">
      <c r="A5031">
        <v>22086</v>
      </c>
      <c r="C5031" t="s">
        <v>3306</v>
      </c>
      <c r="D5031" s="2" t="str">
        <f>TEXT(MID(Sales_Transactions[[#This Row],[Order Date]],2,5),"d/m/yyy")</f>
        <v>15/12/2011</v>
      </c>
      <c r="E5031" s="2" t="str">
        <f>TEXT(MID(Sales_Transactions[[#This Row],[Order Date]],2,5),"d")</f>
        <v>15</v>
      </c>
      <c r="F5031" s="2" t="str">
        <f>TEXT(MID(Sales_Transactions[[#This Row],[Order Date]],2,5),"m")</f>
        <v>12</v>
      </c>
      <c r="G5031" s="2" t="str">
        <f>TEXT(MID(Sales_Transactions[[#This Row],[Order Date]],2,5),"yyy")</f>
        <v>2011</v>
      </c>
      <c r="H5031" s="2" t="str">
        <f>TEXT(MID(Sales_Transactions[[#This Row],[Order Date]],2,5),"yyy/m")</f>
        <v>2011/12</v>
      </c>
      <c r="I5031" t="s">
        <v>78</v>
      </c>
      <c r="J5031">
        <f t="shared" si="468"/>
        <v>3</v>
      </c>
      <c r="K5031" s="2">
        <v>21</v>
      </c>
      <c r="L5031" s="3">
        <v>2039.33</v>
      </c>
      <c r="M5031" s="4">
        <v>0.08</v>
      </c>
      <c r="N5031" s="5" t="s">
        <v>34</v>
      </c>
      <c r="O5031" s="3">
        <v>-862.44</v>
      </c>
      <c r="P5031" s="3">
        <v>95.95</v>
      </c>
      <c r="Q5031" s="3">
        <v>74.349999999999994</v>
      </c>
      <c r="R5031" s="5" t="s">
        <v>294</v>
      </c>
      <c r="S5031" s="5" t="s">
        <v>3307</v>
      </c>
      <c r="T5031" s="5" t="str">
        <f t="shared" si="469"/>
        <v>Jamie Frazer</v>
      </c>
      <c r="U5031" t="s">
        <v>1143</v>
      </c>
      <c r="V5031" s="5" t="s">
        <v>27</v>
      </c>
      <c r="W5031" s="5" t="s">
        <v>57</v>
      </c>
      <c r="X5031" s="5" t="s">
        <v>154</v>
      </c>
      <c r="Y5031" s="5" t="s">
        <v>155</v>
      </c>
      <c r="Z5031" s="5" t="s">
        <v>40</v>
      </c>
      <c r="AA5031" s="4">
        <v>0.56999999999999995</v>
      </c>
      <c r="AB5031" s="1">
        <v>40893</v>
      </c>
      <c r="AC5031" s="1">
        <v>18575</v>
      </c>
      <c r="AD5031">
        <f t="shared" si="470"/>
        <v>1</v>
      </c>
      <c r="AE5031">
        <f t="shared" ca="1" si="471"/>
        <v>73</v>
      </c>
      <c r="AF5031" t="str">
        <f t="shared" ca="1" si="472"/>
        <v>Over 65</v>
      </c>
      <c r="AG5031" s="3">
        <f t="shared" si="473"/>
        <v>8.1058685714285712</v>
      </c>
      <c r="AH5031" t="str">
        <f>_xlfn.IFNA(VLOOKUP(Sales_Transactions[[#This Row],[Order ID]],Returned_Items[#All],2,FALSE),"Not Returned")</f>
        <v>Not Returned</v>
      </c>
    </row>
    <row r="5032" spans="1:34" x14ac:dyDescent="0.25">
      <c r="A5032">
        <v>22118</v>
      </c>
      <c r="C5032" t="s">
        <v>1138</v>
      </c>
      <c r="D5032" s="2" t="str">
        <f>TEXT(MID(Sales_Transactions[[#This Row],[Order Date]],2,5),"d/m/yyy")</f>
        <v>18/1/2009</v>
      </c>
      <c r="E5032" s="2" t="str">
        <f>TEXT(MID(Sales_Transactions[[#This Row],[Order Date]],2,5),"d")</f>
        <v>18</v>
      </c>
      <c r="F5032" s="2" t="str">
        <f>TEXT(MID(Sales_Transactions[[#This Row],[Order Date]],2,5),"m")</f>
        <v>1</v>
      </c>
      <c r="G5032" s="2" t="str">
        <f>TEXT(MID(Sales_Transactions[[#This Row],[Order Date]],2,5),"yyy")</f>
        <v>2009</v>
      </c>
      <c r="H5032" s="2" t="str">
        <f>TEXT(MID(Sales_Transactions[[#This Row],[Order Date]],2,5),"yyy/m")</f>
        <v>2009/1</v>
      </c>
      <c r="I5032" t="s">
        <v>33</v>
      </c>
      <c r="J5032">
        <f t="shared" si="468"/>
        <v>4</v>
      </c>
      <c r="K5032" s="2">
        <v>50</v>
      </c>
      <c r="L5032" s="3">
        <v>2842.54</v>
      </c>
      <c r="M5032" s="4">
        <v>0.05</v>
      </c>
      <c r="N5032" s="5" t="s">
        <v>23</v>
      </c>
      <c r="O5032" s="3">
        <v>1315.75</v>
      </c>
      <c r="P5032" s="3">
        <v>58.1</v>
      </c>
      <c r="Q5032" s="3">
        <v>1.49</v>
      </c>
      <c r="R5032" s="5" t="s">
        <v>2559</v>
      </c>
      <c r="S5032" s="5" t="s">
        <v>2620</v>
      </c>
      <c r="T5032" s="5" t="str">
        <f t="shared" si="469"/>
        <v>Natalie Webber</v>
      </c>
      <c r="U5032" t="s">
        <v>1143</v>
      </c>
      <c r="V5032" s="5" t="s">
        <v>47</v>
      </c>
      <c r="W5032" s="5" t="s">
        <v>28</v>
      </c>
      <c r="X5032" s="5" t="s">
        <v>41</v>
      </c>
      <c r="Y5032" s="5" t="s">
        <v>208</v>
      </c>
      <c r="Z5032" s="5" t="s">
        <v>43</v>
      </c>
      <c r="AA5032" s="4">
        <v>0.38</v>
      </c>
      <c r="AB5032" s="1">
        <v>39831</v>
      </c>
      <c r="AC5032" s="1">
        <v>18769</v>
      </c>
      <c r="AD5032">
        <f t="shared" si="470"/>
        <v>0</v>
      </c>
      <c r="AE5032">
        <f t="shared" ca="1" si="471"/>
        <v>73</v>
      </c>
      <c r="AF5032" t="str">
        <f t="shared" ca="1" si="472"/>
        <v>Over 65</v>
      </c>
      <c r="AG5032" s="3">
        <f t="shared" si="473"/>
        <v>1.191219</v>
      </c>
      <c r="AH5032" t="str">
        <f>_xlfn.IFNA(VLOOKUP(Sales_Transactions[[#This Row],[Order ID]],Returned_Items[#All],2,FALSE),"Not Returned")</f>
        <v>Not Returned</v>
      </c>
    </row>
    <row r="5033" spans="1:34" x14ac:dyDescent="0.25">
      <c r="A5033">
        <v>22304</v>
      </c>
      <c r="C5033" t="s">
        <v>595</v>
      </c>
      <c r="D5033" s="2" t="str">
        <f>TEXT(MID(Sales_Transactions[[#This Row],[Order Date]],2,5),"d/m/yyy")</f>
        <v>25/11/2011</v>
      </c>
      <c r="E5033" s="2" t="str">
        <f>TEXT(MID(Sales_Transactions[[#This Row],[Order Date]],2,5),"d")</f>
        <v>25</v>
      </c>
      <c r="F5033" s="2" t="str">
        <f>TEXT(MID(Sales_Transactions[[#This Row],[Order Date]],2,5),"m")</f>
        <v>11</v>
      </c>
      <c r="G5033" s="2" t="str">
        <f>TEXT(MID(Sales_Transactions[[#This Row],[Order Date]],2,5),"yyy")</f>
        <v>2011</v>
      </c>
      <c r="H5033" s="2" t="str">
        <f>TEXT(MID(Sales_Transactions[[#This Row],[Order Date]],2,5),"yyy/m")</f>
        <v>2011/11</v>
      </c>
      <c r="I5033" t="s">
        <v>22</v>
      </c>
      <c r="J5033">
        <f t="shared" si="468"/>
        <v>2</v>
      </c>
      <c r="K5033" s="2">
        <v>24</v>
      </c>
      <c r="L5033" s="3">
        <v>40.24</v>
      </c>
      <c r="M5033" s="4">
        <v>0.1</v>
      </c>
      <c r="N5033" s="5" t="s">
        <v>23</v>
      </c>
      <c r="O5033" s="3">
        <v>-3.73</v>
      </c>
      <c r="P5033" s="3">
        <v>1.76</v>
      </c>
      <c r="Q5033" s="3">
        <v>0.7</v>
      </c>
      <c r="R5033" s="5" t="s">
        <v>1993</v>
      </c>
      <c r="S5033" s="5" t="s">
        <v>1994</v>
      </c>
      <c r="T5033" s="5" t="str">
        <f t="shared" si="469"/>
        <v>Joseph Airdo</v>
      </c>
      <c r="U5033" t="s">
        <v>1143</v>
      </c>
      <c r="V5033" s="5" t="s">
        <v>37</v>
      </c>
      <c r="W5033" s="5" t="s">
        <v>28</v>
      </c>
      <c r="X5033" s="5" t="s">
        <v>124</v>
      </c>
      <c r="Y5033" s="5" t="s">
        <v>633</v>
      </c>
      <c r="Z5033" s="5" t="s">
        <v>84</v>
      </c>
      <c r="AA5033" s="4">
        <v>0.56000000000000005</v>
      </c>
      <c r="AB5033" s="1">
        <v>40876</v>
      </c>
      <c r="AC5033" s="1">
        <v>18911</v>
      </c>
      <c r="AD5033">
        <f t="shared" si="470"/>
        <v>4</v>
      </c>
      <c r="AE5033">
        <f t="shared" ca="1" si="471"/>
        <v>72</v>
      </c>
      <c r="AF5033" t="str">
        <f t="shared" ca="1" si="472"/>
        <v>Over 65</v>
      </c>
      <c r="AG5033" s="3">
        <f t="shared" si="473"/>
        <v>0.10242666666666667</v>
      </c>
      <c r="AH5033" t="str">
        <f>_xlfn.IFNA(VLOOKUP(Sales_Transactions[[#This Row],[Order ID]],Returned_Items[#All],2,FALSE),"Not Returned")</f>
        <v>Not Returned</v>
      </c>
    </row>
    <row r="5034" spans="1:34" x14ac:dyDescent="0.25">
      <c r="A5034">
        <v>22919</v>
      </c>
      <c r="C5034" t="s">
        <v>2150</v>
      </c>
      <c r="D5034" s="2" t="str">
        <f>TEXT(MID(Sales_Transactions[[#This Row],[Order Date]],2,5),"d/m/yyy")</f>
        <v>17/7/2009</v>
      </c>
      <c r="E5034" s="2" t="str">
        <f>TEXT(MID(Sales_Transactions[[#This Row],[Order Date]],2,5),"d")</f>
        <v>17</v>
      </c>
      <c r="F5034" s="2" t="str">
        <f>TEXT(MID(Sales_Transactions[[#This Row],[Order Date]],2,5),"m")</f>
        <v>7</v>
      </c>
      <c r="G5034" s="2" t="str">
        <f>TEXT(MID(Sales_Transactions[[#This Row],[Order Date]],2,5),"yyy")</f>
        <v>2009</v>
      </c>
      <c r="H5034" s="2" t="str">
        <f>TEXT(MID(Sales_Transactions[[#This Row],[Order Date]],2,5),"yyy/m")</f>
        <v>2009/7</v>
      </c>
      <c r="I5034" t="s">
        <v>101</v>
      </c>
      <c r="J5034">
        <f t="shared" si="468"/>
        <v>1</v>
      </c>
      <c r="K5034" s="2">
        <v>21</v>
      </c>
      <c r="L5034" s="3">
        <v>98.77</v>
      </c>
      <c r="M5034" s="4">
        <v>7.0000000000000007E-2</v>
      </c>
      <c r="N5034" s="5" t="s">
        <v>23</v>
      </c>
      <c r="O5034" s="3">
        <v>41.33</v>
      </c>
      <c r="P5034" s="3">
        <v>4.91</v>
      </c>
      <c r="Q5034" s="3">
        <v>0.5</v>
      </c>
      <c r="R5034" s="5" t="s">
        <v>3277</v>
      </c>
      <c r="S5034" s="5" t="s">
        <v>3278</v>
      </c>
      <c r="T5034" s="5" t="str">
        <f t="shared" si="469"/>
        <v>Irene Maddox</v>
      </c>
      <c r="U5034" t="s">
        <v>1143</v>
      </c>
      <c r="V5034" s="5" t="s">
        <v>37</v>
      </c>
      <c r="W5034" s="5" t="s">
        <v>28</v>
      </c>
      <c r="X5034" s="5" t="s">
        <v>115</v>
      </c>
      <c r="Y5034" s="5" t="s">
        <v>2453</v>
      </c>
      <c r="Z5034" s="5" t="s">
        <v>43</v>
      </c>
      <c r="AA5034" s="4">
        <v>0.36</v>
      </c>
      <c r="AB5034" s="1">
        <v>40012</v>
      </c>
      <c r="AC5034" s="1">
        <v>19008</v>
      </c>
      <c r="AD5034">
        <f t="shared" si="470"/>
        <v>1</v>
      </c>
      <c r="AE5034">
        <f t="shared" ca="1" si="471"/>
        <v>72</v>
      </c>
      <c r="AF5034" t="str">
        <f t="shared" ca="1" si="472"/>
        <v>Over 65</v>
      </c>
      <c r="AG5034" s="3">
        <f t="shared" si="473"/>
        <v>0.25745538095238096</v>
      </c>
      <c r="AH5034" t="str">
        <f>_xlfn.IFNA(VLOOKUP(Sales_Transactions[[#This Row],[Order ID]],Returned_Items[#All],2,FALSE),"Not Returned")</f>
        <v>Not Returned</v>
      </c>
    </row>
    <row r="5035" spans="1:34" x14ac:dyDescent="0.25">
      <c r="A5035">
        <v>23041</v>
      </c>
      <c r="C5035" t="s">
        <v>1466</v>
      </c>
      <c r="D5035" s="2" t="str">
        <f>TEXT(MID(Sales_Transactions[[#This Row],[Order Date]],2,5),"d/m/yyy")</f>
        <v>20/7/2010</v>
      </c>
      <c r="E5035" s="2" t="str">
        <f>TEXT(MID(Sales_Transactions[[#This Row],[Order Date]],2,5),"d")</f>
        <v>20</v>
      </c>
      <c r="F5035" s="2" t="str">
        <f>TEXT(MID(Sales_Transactions[[#This Row],[Order Date]],2,5),"m")</f>
        <v>7</v>
      </c>
      <c r="G5035" s="2" t="str">
        <f>TEXT(MID(Sales_Transactions[[#This Row],[Order Date]],2,5),"yyy")</f>
        <v>2010</v>
      </c>
      <c r="H5035" s="2" t="str">
        <f>TEXT(MID(Sales_Transactions[[#This Row],[Order Date]],2,5),"yyy/m")</f>
        <v>2010/7</v>
      </c>
      <c r="I5035" t="s">
        <v>22</v>
      </c>
      <c r="J5035">
        <f t="shared" si="468"/>
        <v>2</v>
      </c>
      <c r="K5035" s="2">
        <v>21</v>
      </c>
      <c r="L5035" s="3">
        <v>173.7</v>
      </c>
      <c r="M5035" s="4">
        <v>0.02</v>
      </c>
      <c r="N5035" s="5" t="s">
        <v>23</v>
      </c>
      <c r="O5035" s="3">
        <v>-31.59</v>
      </c>
      <c r="P5035" s="3">
        <v>7.68</v>
      </c>
      <c r="Q5035" s="3">
        <v>6.16</v>
      </c>
      <c r="R5035" s="5" t="s">
        <v>2669</v>
      </c>
      <c r="S5035" s="5" t="s">
        <v>3271</v>
      </c>
      <c r="T5035" s="5" t="str">
        <f t="shared" si="469"/>
        <v>Tracy Zic</v>
      </c>
      <c r="U5035" t="s">
        <v>1143</v>
      </c>
      <c r="V5035" s="5" t="s">
        <v>37</v>
      </c>
      <c r="W5035" s="5" t="s">
        <v>28</v>
      </c>
      <c r="X5035" s="5" t="s">
        <v>41</v>
      </c>
      <c r="Y5035" s="5" t="s">
        <v>1489</v>
      </c>
      <c r="Z5035" s="5" t="s">
        <v>43</v>
      </c>
      <c r="AA5035" s="4">
        <v>0.35</v>
      </c>
      <c r="AB5035" s="1">
        <v>40386</v>
      </c>
      <c r="AC5035" s="1">
        <v>27682</v>
      </c>
      <c r="AD5035">
        <f t="shared" si="470"/>
        <v>7</v>
      </c>
      <c r="AE5035">
        <f t="shared" ca="1" si="471"/>
        <v>48</v>
      </c>
      <c r="AF5035" t="str">
        <f t="shared" ca="1" si="472"/>
        <v>18-64</v>
      </c>
      <c r="AG5035" s="3">
        <f t="shared" si="473"/>
        <v>0.65897447619047622</v>
      </c>
      <c r="AH5035" t="str">
        <f>_xlfn.IFNA(VLOOKUP(Sales_Transactions[[#This Row],[Order ID]],Returned_Items[#All],2,FALSE),"Not Returned")</f>
        <v>Not Returned</v>
      </c>
    </row>
    <row r="5036" spans="1:34" x14ac:dyDescent="0.25">
      <c r="A5036">
        <v>23041</v>
      </c>
      <c r="C5036" t="s">
        <v>1466</v>
      </c>
      <c r="D5036" s="2" t="str">
        <f>TEXT(MID(Sales_Transactions[[#This Row],[Order Date]],2,5),"d/m/yyy")</f>
        <v>20/7/2010</v>
      </c>
      <c r="E5036" s="2" t="str">
        <f>TEXT(MID(Sales_Transactions[[#This Row],[Order Date]],2,5),"d")</f>
        <v>20</v>
      </c>
      <c r="F5036" s="2" t="str">
        <f>TEXT(MID(Sales_Transactions[[#This Row],[Order Date]],2,5),"m")</f>
        <v>7</v>
      </c>
      <c r="G5036" s="2" t="str">
        <f>TEXT(MID(Sales_Transactions[[#This Row],[Order Date]],2,5),"yyy")</f>
        <v>2010</v>
      </c>
      <c r="H5036" s="2" t="str">
        <f>TEXT(MID(Sales_Transactions[[#This Row],[Order Date]],2,5),"yyy/m")</f>
        <v>2010/7</v>
      </c>
      <c r="I5036" t="s">
        <v>22</v>
      </c>
      <c r="J5036">
        <f t="shared" si="468"/>
        <v>2</v>
      </c>
      <c r="K5036" s="2">
        <v>5</v>
      </c>
      <c r="L5036" s="3">
        <v>1811.25</v>
      </c>
      <c r="M5036" s="4">
        <v>0.08</v>
      </c>
      <c r="N5036" s="5" t="s">
        <v>23</v>
      </c>
      <c r="O5036" s="3">
        <v>203.44</v>
      </c>
      <c r="P5036" s="3">
        <v>367.99</v>
      </c>
      <c r="Q5036" s="3">
        <v>19.989999999999998</v>
      </c>
      <c r="R5036" s="5" t="s">
        <v>2669</v>
      </c>
      <c r="S5036" s="5" t="s">
        <v>3271</v>
      </c>
      <c r="T5036" s="5" t="str">
        <f t="shared" si="469"/>
        <v>Tracy Zic</v>
      </c>
      <c r="U5036" t="s">
        <v>1143</v>
      </c>
      <c r="V5036" s="5" t="s">
        <v>37</v>
      </c>
      <c r="W5036" s="5" t="s">
        <v>28</v>
      </c>
      <c r="X5036" s="5" t="s">
        <v>41</v>
      </c>
      <c r="Y5036" s="5" t="s">
        <v>3030</v>
      </c>
      <c r="Z5036" s="5" t="s">
        <v>43</v>
      </c>
      <c r="AA5036" s="4">
        <v>0.4</v>
      </c>
      <c r="AB5036" s="1">
        <v>40381</v>
      </c>
      <c r="AC5036" s="1">
        <v>24452</v>
      </c>
      <c r="AD5036">
        <f t="shared" si="470"/>
        <v>2</v>
      </c>
      <c r="AE5036">
        <f t="shared" ca="1" si="471"/>
        <v>57</v>
      </c>
      <c r="AF5036" t="str">
        <f t="shared" ca="1" si="472"/>
        <v>18-64</v>
      </c>
      <c r="AG5036" s="3">
        <f t="shared" si="473"/>
        <v>77.537121600000006</v>
      </c>
      <c r="AH5036" t="str">
        <f>_xlfn.IFNA(VLOOKUP(Sales_Transactions[[#This Row],[Order ID]],Returned_Items[#All],2,FALSE),"Not Returned")</f>
        <v>Not Returned</v>
      </c>
    </row>
    <row r="5037" spans="1:34" x14ac:dyDescent="0.25">
      <c r="A5037">
        <v>23041</v>
      </c>
      <c r="C5037" t="s">
        <v>1466</v>
      </c>
      <c r="D5037" s="2" t="str">
        <f>TEXT(MID(Sales_Transactions[[#This Row],[Order Date]],2,5),"d/m/yyy")</f>
        <v>20/7/2010</v>
      </c>
      <c r="E5037" s="2" t="str">
        <f>TEXT(MID(Sales_Transactions[[#This Row],[Order Date]],2,5),"d")</f>
        <v>20</v>
      </c>
      <c r="F5037" s="2" t="str">
        <f>TEXT(MID(Sales_Transactions[[#This Row],[Order Date]],2,5),"m")</f>
        <v>7</v>
      </c>
      <c r="G5037" s="2" t="str">
        <f>TEXT(MID(Sales_Transactions[[#This Row],[Order Date]],2,5),"yyy")</f>
        <v>2010</v>
      </c>
      <c r="H5037" s="2" t="str">
        <f>TEXT(MID(Sales_Transactions[[#This Row],[Order Date]],2,5),"yyy/m")</f>
        <v>2010/7</v>
      </c>
      <c r="I5037" t="s">
        <v>22</v>
      </c>
      <c r="J5037">
        <f t="shared" si="468"/>
        <v>2</v>
      </c>
      <c r="K5037" s="2">
        <v>10</v>
      </c>
      <c r="L5037" s="3">
        <v>2642.95</v>
      </c>
      <c r="M5037" s="4">
        <v>0.08</v>
      </c>
      <c r="N5037" s="5" t="s">
        <v>34</v>
      </c>
      <c r="O5037" s="3">
        <v>-474.49</v>
      </c>
      <c r="P5037" s="3">
        <v>262.11</v>
      </c>
      <c r="Q5037" s="3">
        <v>62.74</v>
      </c>
      <c r="R5037" s="5" t="s">
        <v>2669</v>
      </c>
      <c r="S5037" s="5" t="s">
        <v>3271</v>
      </c>
      <c r="T5037" s="5" t="str">
        <f t="shared" si="469"/>
        <v>Tracy Zic</v>
      </c>
      <c r="U5037" t="s">
        <v>1143</v>
      </c>
      <c r="V5037" s="5" t="s">
        <v>37</v>
      </c>
      <c r="W5037" s="5" t="s">
        <v>57</v>
      </c>
      <c r="X5037" s="5" t="s">
        <v>107</v>
      </c>
      <c r="Y5037" s="5" t="s">
        <v>289</v>
      </c>
      <c r="Z5037" s="5" t="s">
        <v>106</v>
      </c>
      <c r="AA5037" s="4">
        <v>0.75</v>
      </c>
      <c r="AB5037" s="1">
        <v>40386</v>
      </c>
      <c r="AC5037" s="1">
        <v>24276</v>
      </c>
      <c r="AD5037">
        <f t="shared" si="470"/>
        <v>7</v>
      </c>
      <c r="AE5037">
        <f t="shared" ca="1" si="471"/>
        <v>58</v>
      </c>
      <c r="AF5037" t="str">
        <f t="shared" ca="1" si="472"/>
        <v>18-64</v>
      </c>
      <c r="AG5037" s="3">
        <f t="shared" si="473"/>
        <v>32.464031200000001</v>
      </c>
      <c r="AH5037" t="str">
        <f>_xlfn.IFNA(VLOOKUP(Sales_Transactions[[#This Row],[Order ID]],Returned_Items[#All],2,FALSE),"Not Returned")</f>
        <v>Not Returned</v>
      </c>
    </row>
    <row r="5038" spans="1:34" x14ac:dyDescent="0.25">
      <c r="A5038">
        <v>23232</v>
      </c>
      <c r="C5038" t="s">
        <v>1747</v>
      </c>
      <c r="D5038" s="2" t="str">
        <f>TEXT(MID(Sales_Transactions[[#This Row],[Order Date]],2,5),"d/m/yyy")</f>
        <v>16/4/2010</v>
      </c>
      <c r="E5038" s="2" t="str">
        <f>TEXT(MID(Sales_Transactions[[#This Row],[Order Date]],2,5),"d")</f>
        <v>16</v>
      </c>
      <c r="F5038" s="2" t="str">
        <f>TEXT(MID(Sales_Transactions[[#This Row],[Order Date]],2,5),"m")</f>
        <v>4</v>
      </c>
      <c r="G5038" s="2" t="str">
        <f>TEXT(MID(Sales_Transactions[[#This Row],[Order Date]],2,5),"yyy")</f>
        <v>2010</v>
      </c>
      <c r="H5038" s="2" t="str">
        <f>TEXT(MID(Sales_Transactions[[#This Row],[Order Date]],2,5),"yyy/m")</f>
        <v>2010/4</v>
      </c>
      <c r="I5038" t="s">
        <v>33</v>
      </c>
      <c r="J5038">
        <f t="shared" si="468"/>
        <v>4</v>
      </c>
      <c r="K5038" s="2">
        <v>15</v>
      </c>
      <c r="L5038" s="3">
        <v>614.15</v>
      </c>
      <c r="M5038" s="4">
        <v>0.03</v>
      </c>
      <c r="N5038" s="5" t="s">
        <v>67</v>
      </c>
      <c r="O5038" s="3">
        <v>-54.37</v>
      </c>
      <c r="P5038" s="3">
        <v>39.979999999999997</v>
      </c>
      <c r="Q5038" s="3">
        <v>7.12</v>
      </c>
      <c r="R5038" s="5" t="s">
        <v>3260</v>
      </c>
      <c r="S5038" s="5" t="s">
        <v>3261</v>
      </c>
      <c r="T5038" s="5" t="str">
        <f t="shared" si="469"/>
        <v>Penelope Sewall</v>
      </c>
      <c r="U5038" t="s">
        <v>1143</v>
      </c>
      <c r="V5038" s="5" t="s">
        <v>74</v>
      </c>
      <c r="W5038" s="5" t="s">
        <v>48</v>
      </c>
      <c r="X5038" s="5" t="s">
        <v>87</v>
      </c>
      <c r="Y5038" s="5" t="s">
        <v>1926</v>
      </c>
      <c r="Z5038" s="5" t="s">
        <v>43</v>
      </c>
      <c r="AA5038" s="4">
        <v>0.67</v>
      </c>
      <c r="AB5038" s="1">
        <v>40285</v>
      </c>
      <c r="AC5038" s="1">
        <v>24079</v>
      </c>
      <c r="AD5038">
        <f t="shared" si="470"/>
        <v>1</v>
      </c>
      <c r="AE5038">
        <f t="shared" ca="1" si="471"/>
        <v>58</v>
      </c>
      <c r="AF5038" t="str">
        <f t="shared" ca="1" si="472"/>
        <v>18-64</v>
      </c>
      <c r="AG5038" s="3">
        <f t="shared" si="473"/>
        <v>3.1392003999999996</v>
      </c>
      <c r="AH5038" t="str">
        <f>_xlfn.IFNA(VLOOKUP(Sales_Transactions[[#This Row],[Order ID]],Returned_Items[#All],2,FALSE),"Not Returned")</f>
        <v>Not Returned</v>
      </c>
    </row>
    <row r="5039" spans="1:34" x14ac:dyDescent="0.25">
      <c r="A5039">
        <v>23232</v>
      </c>
      <c r="C5039" t="s">
        <v>1747</v>
      </c>
      <c r="D5039" s="2" t="str">
        <f>TEXT(MID(Sales_Transactions[[#This Row],[Order Date]],2,5),"d/m/yyy")</f>
        <v>16/4/2010</v>
      </c>
      <c r="E5039" s="2" t="str">
        <f>TEXT(MID(Sales_Transactions[[#This Row],[Order Date]],2,5),"d")</f>
        <v>16</v>
      </c>
      <c r="F5039" s="2" t="str">
        <f>TEXT(MID(Sales_Transactions[[#This Row],[Order Date]],2,5),"m")</f>
        <v>4</v>
      </c>
      <c r="G5039" s="2" t="str">
        <f>TEXT(MID(Sales_Transactions[[#This Row],[Order Date]],2,5),"yyy")</f>
        <v>2010</v>
      </c>
      <c r="H5039" s="2" t="str">
        <f>TEXT(MID(Sales_Transactions[[#This Row],[Order Date]],2,5),"yyy/m")</f>
        <v>2010/4</v>
      </c>
      <c r="I5039" t="s">
        <v>33</v>
      </c>
      <c r="J5039">
        <f t="shared" si="468"/>
        <v>4</v>
      </c>
      <c r="K5039" s="2">
        <v>31</v>
      </c>
      <c r="L5039" s="3">
        <v>154.24</v>
      </c>
      <c r="M5039" s="4">
        <v>0.03</v>
      </c>
      <c r="N5039" s="5" t="s">
        <v>23</v>
      </c>
      <c r="O5039" s="3">
        <v>68.88</v>
      </c>
      <c r="P5039" s="3">
        <v>4.9800000000000004</v>
      </c>
      <c r="Q5039" s="3">
        <v>0.49</v>
      </c>
      <c r="R5039" s="5" t="s">
        <v>3260</v>
      </c>
      <c r="S5039" s="5" t="s">
        <v>3261</v>
      </c>
      <c r="T5039" s="5" t="str">
        <f t="shared" si="469"/>
        <v>Penelope Sewall</v>
      </c>
      <c r="U5039" t="s">
        <v>1143</v>
      </c>
      <c r="V5039" s="5" t="s">
        <v>74</v>
      </c>
      <c r="W5039" s="5" t="s">
        <v>28</v>
      </c>
      <c r="X5039" s="5" t="s">
        <v>115</v>
      </c>
      <c r="Y5039" s="5" t="s">
        <v>1455</v>
      </c>
      <c r="Z5039" s="5" t="s">
        <v>43</v>
      </c>
      <c r="AA5039" s="4">
        <v>0.39</v>
      </c>
      <c r="AB5039" s="1">
        <v>40285</v>
      </c>
      <c r="AC5039" s="1">
        <v>23870</v>
      </c>
      <c r="AD5039">
        <f t="shared" si="470"/>
        <v>1</v>
      </c>
      <c r="AE5039">
        <f t="shared" ca="1" si="471"/>
        <v>59</v>
      </c>
      <c r="AF5039" t="str">
        <f t="shared" ca="1" si="472"/>
        <v>18-64</v>
      </c>
      <c r="AG5039" s="3">
        <f t="shared" si="473"/>
        <v>0.17640341935483872</v>
      </c>
      <c r="AH5039" t="str">
        <f>_xlfn.IFNA(VLOOKUP(Sales_Transactions[[#This Row],[Order ID]],Returned_Items[#All],2,FALSE),"Not Returned")</f>
        <v>Not Returned</v>
      </c>
    </row>
    <row r="5040" spans="1:34" x14ac:dyDescent="0.25">
      <c r="A5040">
        <v>23232</v>
      </c>
      <c r="C5040" t="s">
        <v>1747</v>
      </c>
      <c r="D5040" s="2" t="str">
        <f>TEXT(MID(Sales_Transactions[[#This Row],[Order Date]],2,5),"d/m/yyy")</f>
        <v>16/4/2010</v>
      </c>
      <c r="E5040" s="2" t="str">
        <f>TEXT(MID(Sales_Transactions[[#This Row],[Order Date]],2,5),"d")</f>
        <v>16</v>
      </c>
      <c r="F5040" s="2" t="str">
        <f>TEXT(MID(Sales_Transactions[[#This Row],[Order Date]],2,5),"m")</f>
        <v>4</v>
      </c>
      <c r="G5040" s="2" t="str">
        <f>TEXT(MID(Sales_Transactions[[#This Row],[Order Date]],2,5),"yyy")</f>
        <v>2010</v>
      </c>
      <c r="H5040" s="2" t="str">
        <f>TEXT(MID(Sales_Transactions[[#This Row],[Order Date]],2,5),"yyy/m")</f>
        <v>2010/4</v>
      </c>
      <c r="I5040" t="s">
        <v>33</v>
      </c>
      <c r="J5040">
        <f t="shared" si="468"/>
        <v>4</v>
      </c>
      <c r="K5040" s="2">
        <v>20</v>
      </c>
      <c r="L5040" s="3">
        <v>140.31</v>
      </c>
      <c r="M5040" s="4">
        <v>0.06</v>
      </c>
      <c r="N5040" s="5" t="s">
        <v>23</v>
      </c>
      <c r="O5040" s="3">
        <v>-94.11</v>
      </c>
      <c r="P5040" s="3">
        <v>6.48</v>
      </c>
      <c r="Q5040" s="3">
        <v>8.74</v>
      </c>
      <c r="R5040" s="5" t="s">
        <v>3260</v>
      </c>
      <c r="S5040" s="5" t="s">
        <v>3261</v>
      </c>
      <c r="T5040" s="5" t="str">
        <f t="shared" si="469"/>
        <v>Penelope Sewall</v>
      </c>
      <c r="U5040" t="s">
        <v>1143</v>
      </c>
      <c r="V5040" s="5" t="s">
        <v>74</v>
      </c>
      <c r="W5040" s="5" t="s">
        <v>28</v>
      </c>
      <c r="X5040" s="5" t="s">
        <v>75</v>
      </c>
      <c r="Y5040" s="5" t="s">
        <v>2152</v>
      </c>
      <c r="Z5040" s="5" t="s">
        <v>43</v>
      </c>
      <c r="AA5040" s="4">
        <v>0.36</v>
      </c>
      <c r="AB5040" s="1">
        <v>40284</v>
      </c>
      <c r="AC5040" s="1">
        <v>23932</v>
      </c>
      <c r="AD5040">
        <f t="shared" si="470"/>
        <v>0</v>
      </c>
      <c r="AE5040">
        <f t="shared" ca="1" si="471"/>
        <v>59</v>
      </c>
      <c r="AF5040" t="str">
        <f t="shared" ca="1" si="472"/>
        <v>18-64</v>
      </c>
      <c r="AG5040" s="3">
        <f t="shared" si="473"/>
        <v>0.76080560000000008</v>
      </c>
      <c r="AH5040" t="str">
        <f>_xlfn.IFNA(VLOOKUP(Sales_Transactions[[#This Row],[Order ID]],Returned_Items[#All],2,FALSE),"Not Returned")</f>
        <v>Not Returned</v>
      </c>
    </row>
    <row r="5041" spans="1:34" x14ac:dyDescent="0.25">
      <c r="A5041">
        <v>23270</v>
      </c>
      <c r="C5041" t="s">
        <v>2483</v>
      </c>
      <c r="D5041" s="2" t="str">
        <f>TEXT(MID(Sales_Transactions[[#This Row],[Order Date]],2,5),"d/m/yyy")</f>
        <v>13/3/2011</v>
      </c>
      <c r="E5041" s="2" t="str">
        <f>TEXT(MID(Sales_Transactions[[#This Row],[Order Date]],2,5),"d")</f>
        <v>13</v>
      </c>
      <c r="F5041" s="2" t="str">
        <f>TEXT(MID(Sales_Transactions[[#This Row],[Order Date]],2,5),"m")</f>
        <v>3</v>
      </c>
      <c r="G5041" s="2" t="str">
        <f>TEXT(MID(Sales_Transactions[[#This Row],[Order Date]],2,5),"yyy")</f>
        <v>2011</v>
      </c>
      <c r="H5041" s="2" t="str">
        <f>TEXT(MID(Sales_Transactions[[#This Row],[Order Date]],2,5),"yyy/m")</f>
        <v>2011/3</v>
      </c>
      <c r="I5041" t="s">
        <v>22</v>
      </c>
      <c r="J5041">
        <f t="shared" si="468"/>
        <v>2</v>
      </c>
      <c r="K5041" s="2">
        <v>20</v>
      </c>
      <c r="L5041" s="3">
        <v>1460.42</v>
      </c>
      <c r="M5041" s="4">
        <v>0.04</v>
      </c>
      <c r="N5041" s="5" t="s">
        <v>34</v>
      </c>
      <c r="O5041" s="3">
        <v>-441.44</v>
      </c>
      <c r="P5041" s="3">
        <v>68.81</v>
      </c>
      <c r="Q5041" s="3">
        <v>60</v>
      </c>
      <c r="R5041" s="5" t="s">
        <v>3098</v>
      </c>
      <c r="S5041" s="5" t="s">
        <v>3272</v>
      </c>
      <c r="T5041" s="5" t="str">
        <f t="shared" si="469"/>
        <v>Mick Crebagga</v>
      </c>
      <c r="U5041" t="s">
        <v>1143</v>
      </c>
      <c r="V5041" s="5" t="s">
        <v>74</v>
      </c>
      <c r="W5041" s="5" t="s">
        <v>28</v>
      </c>
      <c r="X5041" s="5" t="s">
        <v>38</v>
      </c>
      <c r="Y5041" s="5" t="s">
        <v>1023</v>
      </c>
      <c r="Z5041" s="5" t="s">
        <v>40</v>
      </c>
      <c r="AA5041" s="4">
        <v>0.41</v>
      </c>
      <c r="AB5041" s="1">
        <v>40619</v>
      </c>
      <c r="AC5041" s="1">
        <v>23868</v>
      </c>
      <c r="AD5041">
        <f t="shared" si="470"/>
        <v>4</v>
      </c>
      <c r="AE5041">
        <f t="shared" ca="1" si="471"/>
        <v>59</v>
      </c>
      <c r="AF5041" t="str">
        <f t="shared" ca="1" si="472"/>
        <v>18-64</v>
      </c>
      <c r="AG5041" s="3">
        <f t="shared" si="473"/>
        <v>6.4391238</v>
      </c>
      <c r="AH5041" t="str">
        <f>_xlfn.IFNA(VLOOKUP(Sales_Transactions[[#This Row],[Order ID]],Returned_Items[#All],2,FALSE),"Not Returned")</f>
        <v>Not Returned</v>
      </c>
    </row>
    <row r="5042" spans="1:34" x14ac:dyDescent="0.25">
      <c r="A5042">
        <v>23270</v>
      </c>
      <c r="C5042" t="s">
        <v>2483</v>
      </c>
      <c r="D5042" s="2" t="str">
        <f>TEXT(MID(Sales_Transactions[[#This Row],[Order Date]],2,5),"d/m/yyy")</f>
        <v>13/3/2011</v>
      </c>
      <c r="E5042" s="2" t="str">
        <f>TEXT(MID(Sales_Transactions[[#This Row],[Order Date]],2,5),"d")</f>
        <v>13</v>
      </c>
      <c r="F5042" s="2" t="str">
        <f>TEXT(MID(Sales_Transactions[[#This Row],[Order Date]],2,5),"m")</f>
        <v>3</v>
      </c>
      <c r="G5042" s="2" t="str">
        <f>TEXT(MID(Sales_Transactions[[#This Row],[Order Date]],2,5),"yyy")</f>
        <v>2011</v>
      </c>
      <c r="H5042" s="2" t="str">
        <f>TEXT(MID(Sales_Transactions[[#This Row],[Order Date]],2,5),"yyy/m")</f>
        <v>2011/3</v>
      </c>
      <c r="I5042" t="s">
        <v>22</v>
      </c>
      <c r="J5042">
        <f t="shared" si="468"/>
        <v>2</v>
      </c>
      <c r="K5042" s="2">
        <v>42</v>
      </c>
      <c r="L5042" s="3">
        <v>6659.7415000000001</v>
      </c>
      <c r="M5042" s="4">
        <v>0.05</v>
      </c>
      <c r="N5042" s="5" t="s">
        <v>67</v>
      </c>
      <c r="O5042" s="3">
        <v>1647.75</v>
      </c>
      <c r="P5042" s="3">
        <v>195.99</v>
      </c>
      <c r="Q5042" s="3">
        <v>3.99</v>
      </c>
      <c r="R5042" s="5" t="s">
        <v>3098</v>
      </c>
      <c r="S5042" s="5" t="s">
        <v>3272</v>
      </c>
      <c r="T5042" s="5" t="str">
        <f t="shared" si="469"/>
        <v>Mick Crebagga</v>
      </c>
      <c r="U5042" t="s">
        <v>1143</v>
      </c>
      <c r="V5042" s="5" t="s">
        <v>74</v>
      </c>
      <c r="W5042" s="5" t="s">
        <v>48</v>
      </c>
      <c r="X5042" s="5" t="s">
        <v>49</v>
      </c>
      <c r="Y5042" s="5" t="s">
        <v>493</v>
      </c>
      <c r="Z5042" s="5" t="s">
        <v>43</v>
      </c>
      <c r="AA5042" s="4">
        <v>0.59</v>
      </c>
      <c r="AB5042" s="1">
        <v>40620</v>
      </c>
      <c r="AC5042" s="1">
        <v>24387</v>
      </c>
      <c r="AD5042">
        <f t="shared" si="470"/>
        <v>5</v>
      </c>
      <c r="AE5042">
        <f t="shared" ca="1" si="471"/>
        <v>57</v>
      </c>
      <c r="AF5042" t="str">
        <f t="shared" ca="1" si="472"/>
        <v>18-64</v>
      </c>
      <c r="AG5042" s="3">
        <f t="shared" si="473"/>
        <v>4.7590953571428578</v>
      </c>
      <c r="AH5042" t="str">
        <f>_xlfn.IFNA(VLOOKUP(Sales_Transactions[[#This Row],[Order ID]],Returned_Items[#All],2,FALSE),"Not Returned")</f>
        <v>Not Returned</v>
      </c>
    </row>
    <row r="5043" spans="1:34" x14ac:dyDescent="0.25">
      <c r="A5043">
        <v>23618</v>
      </c>
      <c r="C5043" t="s">
        <v>3308</v>
      </c>
      <c r="D5043" s="2" t="str">
        <f>TEXT(MID(Sales_Transactions[[#This Row],[Order Date]],2,5),"d/m/yyy")</f>
        <v>27/11/2012</v>
      </c>
      <c r="E5043" s="2" t="str">
        <f>TEXT(MID(Sales_Transactions[[#This Row],[Order Date]],2,5),"d")</f>
        <v>27</v>
      </c>
      <c r="F5043" s="2" t="str">
        <f>TEXT(MID(Sales_Transactions[[#This Row],[Order Date]],2,5),"m")</f>
        <v>11</v>
      </c>
      <c r="G5043" s="2" t="str">
        <f>TEXT(MID(Sales_Transactions[[#This Row],[Order Date]],2,5),"yyy")</f>
        <v>2012</v>
      </c>
      <c r="H5043" s="2" t="str">
        <f>TEXT(MID(Sales_Transactions[[#This Row],[Order Date]],2,5),"yyy/m")</f>
        <v>2012/11</v>
      </c>
      <c r="I5043" t="s">
        <v>78</v>
      </c>
      <c r="J5043">
        <f t="shared" si="468"/>
        <v>3</v>
      </c>
      <c r="K5043" s="2">
        <v>45</v>
      </c>
      <c r="L5043" s="3">
        <v>2601.7905000000001</v>
      </c>
      <c r="M5043" s="4">
        <v>0.02</v>
      </c>
      <c r="N5043" s="5" t="s">
        <v>23</v>
      </c>
      <c r="O5043" s="3">
        <v>748.2</v>
      </c>
      <c r="P5043" s="3">
        <v>65.989999999999995</v>
      </c>
      <c r="Q5043" s="3">
        <v>5.26</v>
      </c>
      <c r="R5043" s="5" t="s">
        <v>3287</v>
      </c>
      <c r="S5043" s="5" t="s">
        <v>2975</v>
      </c>
      <c r="T5043" s="5" t="str">
        <f t="shared" si="469"/>
        <v>Jill Stevenson</v>
      </c>
      <c r="U5043" t="s">
        <v>1143</v>
      </c>
      <c r="V5043" s="5" t="s">
        <v>37</v>
      </c>
      <c r="W5043" s="5" t="s">
        <v>48</v>
      </c>
      <c r="X5043" s="5" t="s">
        <v>49</v>
      </c>
      <c r="Y5043" s="5" t="s">
        <v>640</v>
      </c>
      <c r="Z5043" s="5" t="s">
        <v>43</v>
      </c>
      <c r="AA5043" s="4">
        <v>0.56000000000000005</v>
      </c>
      <c r="AB5043" s="1">
        <v>41242</v>
      </c>
      <c r="AC5043" s="1">
        <v>23870</v>
      </c>
      <c r="AD5043">
        <f t="shared" si="470"/>
        <v>2</v>
      </c>
      <c r="AE5043">
        <f t="shared" ca="1" si="471"/>
        <v>59</v>
      </c>
      <c r="AF5043" t="str">
        <f t="shared" ca="1" si="472"/>
        <v>18-64</v>
      </c>
      <c r="AG5043" s="3">
        <f t="shared" si="473"/>
        <v>1.5830400444444443</v>
      </c>
      <c r="AH5043" t="str">
        <f>_xlfn.IFNA(VLOOKUP(Sales_Transactions[[#This Row],[Order ID]],Returned_Items[#All],2,FALSE),"Not Returned")</f>
        <v>Not Returned</v>
      </c>
    </row>
    <row r="5044" spans="1:34" x14ac:dyDescent="0.25">
      <c r="A5044">
        <v>24033</v>
      </c>
      <c r="C5044" t="s">
        <v>1400</v>
      </c>
      <c r="D5044" s="2" t="str">
        <f>TEXT(MID(Sales_Transactions[[#This Row],[Order Date]],2,5),"d/m/yyy")</f>
        <v>2/1/2011</v>
      </c>
      <c r="E5044" s="2" t="str">
        <f>TEXT(MID(Sales_Transactions[[#This Row],[Order Date]],2,5),"d")</f>
        <v>2</v>
      </c>
      <c r="F5044" s="2" t="str">
        <f>TEXT(MID(Sales_Transactions[[#This Row],[Order Date]],2,5),"m")</f>
        <v>1</v>
      </c>
      <c r="G5044" s="2" t="str">
        <f>TEXT(MID(Sales_Transactions[[#This Row],[Order Date]],2,5),"yyy")</f>
        <v>2011</v>
      </c>
      <c r="H5044" s="2" t="str">
        <f>TEXT(MID(Sales_Transactions[[#This Row],[Order Date]],2,5),"yyy/m")</f>
        <v>2011/1</v>
      </c>
      <c r="I5044" t="s">
        <v>33</v>
      </c>
      <c r="J5044">
        <f t="shared" si="468"/>
        <v>4</v>
      </c>
      <c r="K5044" s="2">
        <v>50</v>
      </c>
      <c r="L5044" s="3">
        <v>1227.18</v>
      </c>
      <c r="M5044" s="4">
        <v>0</v>
      </c>
      <c r="N5044" s="5" t="s">
        <v>34</v>
      </c>
      <c r="O5044" s="3">
        <v>-252.53</v>
      </c>
      <c r="P5044" s="3">
        <v>23.99</v>
      </c>
      <c r="Q5044" s="3">
        <v>15.68</v>
      </c>
      <c r="R5044" s="5" t="s">
        <v>3177</v>
      </c>
      <c r="S5044" s="5" t="s">
        <v>3274</v>
      </c>
      <c r="T5044" s="5" t="str">
        <f t="shared" si="469"/>
        <v>Steven Ward</v>
      </c>
      <c r="U5044" t="s">
        <v>1143</v>
      </c>
      <c r="V5044" s="5" t="s">
        <v>37</v>
      </c>
      <c r="W5044" s="5" t="s">
        <v>57</v>
      </c>
      <c r="X5044" s="5" t="s">
        <v>58</v>
      </c>
      <c r="Y5044" s="5" t="s">
        <v>2458</v>
      </c>
      <c r="Z5044" s="5" t="s">
        <v>40</v>
      </c>
      <c r="AA5044" s="4">
        <v>0.62</v>
      </c>
      <c r="AB5044" s="1">
        <v>40547</v>
      </c>
      <c r="AC5044" s="1">
        <v>14813</v>
      </c>
      <c r="AD5044">
        <f t="shared" si="470"/>
        <v>2</v>
      </c>
      <c r="AE5044">
        <f t="shared" ca="1" si="471"/>
        <v>84</v>
      </c>
      <c r="AF5044" t="str">
        <f t="shared" ca="1" si="472"/>
        <v>Over 65</v>
      </c>
      <c r="AG5044" s="3">
        <f t="shared" si="473"/>
        <v>0.79339999999999999</v>
      </c>
      <c r="AH5044" t="str">
        <f>_xlfn.IFNA(VLOOKUP(Sales_Transactions[[#This Row],[Order ID]],Returned_Items[#All],2,FALSE),"Not Returned")</f>
        <v>Not Returned</v>
      </c>
    </row>
    <row r="5045" spans="1:34" x14ac:dyDescent="0.25">
      <c r="A5045">
        <v>24066</v>
      </c>
      <c r="C5045" t="s">
        <v>1612</v>
      </c>
      <c r="D5045" s="2" t="str">
        <f>TEXT(MID(Sales_Transactions[[#This Row],[Order Date]],2,5),"d/m/yyy")</f>
        <v>13/4/2012</v>
      </c>
      <c r="E5045" s="2" t="str">
        <f>TEXT(MID(Sales_Transactions[[#This Row],[Order Date]],2,5),"d")</f>
        <v>13</v>
      </c>
      <c r="F5045" s="2" t="str">
        <f>TEXT(MID(Sales_Transactions[[#This Row],[Order Date]],2,5),"m")</f>
        <v>4</v>
      </c>
      <c r="G5045" s="2" t="str">
        <f>TEXT(MID(Sales_Transactions[[#This Row],[Order Date]],2,5),"yyy")</f>
        <v>2012</v>
      </c>
      <c r="H5045" s="2" t="str">
        <f>TEXT(MID(Sales_Transactions[[#This Row],[Order Date]],2,5),"yyy/m")</f>
        <v>2012/4</v>
      </c>
      <c r="I5045" t="s">
        <v>33</v>
      </c>
      <c r="J5045">
        <f t="shared" si="468"/>
        <v>4</v>
      </c>
      <c r="K5045" s="2">
        <v>30</v>
      </c>
      <c r="L5045" s="3">
        <v>4278.6099999999997</v>
      </c>
      <c r="M5045" s="4">
        <v>7.0000000000000007E-2</v>
      </c>
      <c r="N5045" s="5" t="s">
        <v>34</v>
      </c>
      <c r="O5045" s="3">
        <v>-955.56</v>
      </c>
      <c r="P5045" s="3">
        <v>150.97999999999999</v>
      </c>
      <c r="Q5045" s="3">
        <v>66.27</v>
      </c>
      <c r="R5045" s="5" t="s">
        <v>2258</v>
      </c>
      <c r="S5045" s="5" t="s">
        <v>2247</v>
      </c>
      <c r="T5045" s="5" t="str">
        <f t="shared" si="469"/>
        <v>Gary Hwang</v>
      </c>
      <c r="U5045" t="s">
        <v>1143</v>
      </c>
      <c r="V5045" s="5" t="s">
        <v>74</v>
      </c>
      <c r="W5045" s="5" t="s">
        <v>57</v>
      </c>
      <c r="X5045" s="5" t="s">
        <v>104</v>
      </c>
      <c r="Y5045" s="5" t="s">
        <v>525</v>
      </c>
      <c r="Z5045" s="5" t="s">
        <v>106</v>
      </c>
      <c r="AA5045" s="4">
        <v>0.65</v>
      </c>
      <c r="AB5045" s="1">
        <v>41014</v>
      </c>
      <c r="AC5045" s="1">
        <v>22718</v>
      </c>
      <c r="AD5045">
        <f t="shared" si="470"/>
        <v>2</v>
      </c>
      <c r="AE5045">
        <f t="shared" ca="1" si="471"/>
        <v>62</v>
      </c>
      <c r="AF5045" t="str">
        <f t="shared" ca="1" si="472"/>
        <v>18-64</v>
      </c>
      <c r="AG5045" s="3">
        <f t="shared" si="473"/>
        <v>7.2381438000000005</v>
      </c>
      <c r="AH5045" t="str">
        <f>_xlfn.IFNA(VLOOKUP(Sales_Transactions[[#This Row],[Order ID]],Returned_Items[#All],2,FALSE),"Not Returned")</f>
        <v>Returned</v>
      </c>
    </row>
    <row r="5046" spans="1:34" x14ac:dyDescent="0.25">
      <c r="A5046">
        <v>24162</v>
      </c>
      <c r="C5046" t="s">
        <v>2818</v>
      </c>
      <c r="D5046" s="2" t="str">
        <f>TEXT(MID(Sales_Transactions[[#This Row],[Order Date]],2,5),"d/m/yyy")</f>
        <v>22/8/2009</v>
      </c>
      <c r="E5046" s="2" t="str">
        <f>TEXT(MID(Sales_Transactions[[#This Row],[Order Date]],2,5),"d")</f>
        <v>22</v>
      </c>
      <c r="F5046" s="2" t="str">
        <f>TEXT(MID(Sales_Transactions[[#This Row],[Order Date]],2,5),"m")</f>
        <v>8</v>
      </c>
      <c r="G5046" s="2" t="str">
        <f>TEXT(MID(Sales_Transactions[[#This Row],[Order Date]],2,5),"yyy")</f>
        <v>2009</v>
      </c>
      <c r="H5046" s="2" t="str">
        <f>TEXT(MID(Sales_Transactions[[#This Row],[Order Date]],2,5),"yyy/m")</f>
        <v>2009/8</v>
      </c>
      <c r="I5046" t="s">
        <v>52</v>
      </c>
      <c r="J5046">
        <f t="shared" si="468"/>
        <v>1</v>
      </c>
      <c r="K5046" s="2">
        <v>1</v>
      </c>
      <c r="L5046" s="3">
        <v>10.94</v>
      </c>
      <c r="M5046" s="4">
        <v>0.08</v>
      </c>
      <c r="N5046" s="5" t="s">
        <v>23</v>
      </c>
      <c r="O5046" s="3">
        <v>-4.3499999999999996</v>
      </c>
      <c r="P5046" s="3">
        <v>9.68</v>
      </c>
      <c r="Q5046" s="3">
        <v>2.0299999999999998</v>
      </c>
      <c r="R5046" s="5" t="s">
        <v>1783</v>
      </c>
      <c r="S5046" s="5" t="s">
        <v>903</v>
      </c>
      <c r="T5046" s="5" t="str">
        <f t="shared" si="469"/>
        <v>Sean Braxton</v>
      </c>
      <c r="U5046" t="s">
        <v>1143</v>
      </c>
      <c r="V5046" s="5" t="s">
        <v>27</v>
      </c>
      <c r="W5046" s="5" t="s">
        <v>28</v>
      </c>
      <c r="X5046" s="5" t="s">
        <v>75</v>
      </c>
      <c r="Y5046" s="5" t="s">
        <v>1980</v>
      </c>
      <c r="Z5046" s="5" t="s">
        <v>84</v>
      </c>
      <c r="AA5046" s="4">
        <v>0.37</v>
      </c>
      <c r="AB5046" s="1">
        <v>40049</v>
      </c>
      <c r="AC5046" s="1">
        <v>22898</v>
      </c>
      <c r="AD5046">
        <f t="shared" si="470"/>
        <v>2</v>
      </c>
      <c r="AE5046">
        <f t="shared" ca="1" si="471"/>
        <v>61</v>
      </c>
      <c r="AF5046" t="str">
        <f t="shared" ca="1" si="472"/>
        <v>18-64</v>
      </c>
      <c r="AG5046" s="3">
        <f t="shared" si="473"/>
        <v>11.702255999999998</v>
      </c>
      <c r="AH5046" t="str">
        <f>_xlfn.IFNA(VLOOKUP(Sales_Transactions[[#This Row],[Order ID]],Returned_Items[#All],2,FALSE),"Not Returned")</f>
        <v>Not Returned</v>
      </c>
    </row>
    <row r="5047" spans="1:34" x14ac:dyDescent="0.25">
      <c r="A5047">
        <v>24162</v>
      </c>
      <c r="C5047" t="s">
        <v>2818</v>
      </c>
      <c r="D5047" s="2" t="str">
        <f>TEXT(MID(Sales_Transactions[[#This Row],[Order Date]],2,5),"d/m/yyy")</f>
        <v>22/8/2009</v>
      </c>
      <c r="E5047" s="2" t="str">
        <f>TEXT(MID(Sales_Transactions[[#This Row],[Order Date]],2,5),"d")</f>
        <v>22</v>
      </c>
      <c r="F5047" s="2" t="str">
        <f>TEXT(MID(Sales_Transactions[[#This Row],[Order Date]],2,5),"m")</f>
        <v>8</v>
      </c>
      <c r="G5047" s="2" t="str">
        <f>TEXT(MID(Sales_Transactions[[#This Row],[Order Date]],2,5),"yyy")</f>
        <v>2009</v>
      </c>
      <c r="H5047" s="2" t="str">
        <f>TEXT(MID(Sales_Transactions[[#This Row],[Order Date]],2,5),"yyy/m")</f>
        <v>2009/8</v>
      </c>
      <c r="I5047" t="s">
        <v>52</v>
      </c>
      <c r="J5047">
        <f t="shared" si="468"/>
        <v>1</v>
      </c>
      <c r="K5047" s="2">
        <v>12</v>
      </c>
      <c r="L5047" s="3">
        <v>1755.3</v>
      </c>
      <c r="M5047" s="4">
        <v>0.04</v>
      </c>
      <c r="N5047" s="5" t="s">
        <v>34</v>
      </c>
      <c r="O5047" s="3">
        <v>-7.01</v>
      </c>
      <c r="P5047" s="3">
        <v>150.97999999999999</v>
      </c>
      <c r="Q5047" s="3">
        <v>16.010000000000002</v>
      </c>
      <c r="R5047" s="5" t="s">
        <v>1783</v>
      </c>
      <c r="S5047" s="5" t="s">
        <v>903</v>
      </c>
      <c r="T5047" s="5" t="str">
        <f t="shared" si="469"/>
        <v>Sean Braxton</v>
      </c>
      <c r="U5047" t="s">
        <v>1143</v>
      </c>
      <c r="V5047" s="5" t="s">
        <v>27</v>
      </c>
      <c r="W5047" s="5" t="s">
        <v>57</v>
      </c>
      <c r="X5047" s="5" t="s">
        <v>107</v>
      </c>
      <c r="Y5047" s="5" t="s">
        <v>2525</v>
      </c>
      <c r="Z5047" s="5" t="s">
        <v>106</v>
      </c>
      <c r="AA5047" s="4">
        <v>0.7</v>
      </c>
      <c r="AB5047" s="1">
        <v>40048</v>
      </c>
      <c r="AC5047" s="1">
        <v>22831</v>
      </c>
      <c r="AD5047">
        <f t="shared" si="470"/>
        <v>1</v>
      </c>
      <c r="AE5047">
        <f t="shared" ca="1" si="471"/>
        <v>62</v>
      </c>
      <c r="AF5047" t="str">
        <f t="shared" ca="1" si="472"/>
        <v>18-64</v>
      </c>
      <c r="AG5047" s="3">
        <f t="shared" si="473"/>
        <v>13.910800666666665</v>
      </c>
      <c r="AH5047" t="str">
        <f>_xlfn.IFNA(VLOOKUP(Sales_Transactions[[#This Row],[Order ID]],Returned_Items[#All],2,FALSE),"Not Returned")</f>
        <v>Not Returned</v>
      </c>
    </row>
    <row r="5048" spans="1:34" x14ac:dyDescent="0.25">
      <c r="A5048">
        <v>24384</v>
      </c>
      <c r="C5048" t="s">
        <v>600</v>
      </c>
      <c r="D5048" s="2" t="str">
        <f>TEXT(MID(Sales_Transactions[[#This Row],[Order Date]],2,5),"d/m/yyy")</f>
        <v>26/3/2011</v>
      </c>
      <c r="E5048" s="2" t="str">
        <f>TEXT(MID(Sales_Transactions[[#This Row],[Order Date]],2,5),"d")</f>
        <v>26</v>
      </c>
      <c r="F5048" s="2" t="str">
        <f>TEXT(MID(Sales_Transactions[[#This Row],[Order Date]],2,5),"m")</f>
        <v>3</v>
      </c>
      <c r="G5048" s="2" t="str">
        <f>TEXT(MID(Sales_Transactions[[#This Row],[Order Date]],2,5),"yyy")</f>
        <v>2011</v>
      </c>
      <c r="H5048" s="2" t="str">
        <f>TEXT(MID(Sales_Transactions[[#This Row],[Order Date]],2,5),"yyy/m")</f>
        <v>2011/3</v>
      </c>
      <c r="I5048" t="s">
        <v>78</v>
      </c>
      <c r="J5048">
        <f t="shared" si="468"/>
        <v>3</v>
      </c>
      <c r="K5048" s="2">
        <v>44</v>
      </c>
      <c r="L5048" s="3">
        <v>205.11</v>
      </c>
      <c r="M5048" s="4">
        <v>0.06</v>
      </c>
      <c r="N5048" s="5" t="s">
        <v>23</v>
      </c>
      <c r="O5048" s="3">
        <v>95.52</v>
      </c>
      <c r="P5048" s="3">
        <v>4.91</v>
      </c>
      <c r="Q5048" s="3">
        <v>0.5</v>
      </c>
      <c r="R5048" s="5" t="s">
        <v>2367</v>
      </c>
      <c r="S5048" s="5" t="s">
        <v>3265</v>
      </c>
      <c r="T5048" s="5" t="str">
        <f t="shared" si="469"/>
        <v>Linda Southworth</v>
      </c>
      <c r="U5048" t="s">
        <v>1143</v>
      </c>
      <c r="V5048" s="5" t="s">
        <v>37</v>
      </c>
      <c r="W5048" s="5" t="s">
        <v>28</v>
      </c>
      <c r="X5048" s="5" t="s">
        <v>115</v>
      </c>
      <c r="Y5048" s="5" t="s">
        <v>2453</v>
      </c>
      <c r="Z5048" s="5" t="s">
        <v>43</v>
      </c>
      <c r="AA5048" s="4">
        <v>0.36</v>
      </c>
      <c r="AB5048" s="1">
        <v>40630</v>
      </c>
      <c r="AC5048" s="1">
        <v>22878</v>
      </c>
      <c r="AD5048">
        <f t="shared" si="470"/>
        <v>2</v>
      </c>
      <c r="AE5048">
        <f t="shared" ca="1" si="471"/>
        <v>61</v>
      </c>
      <c r="AF5048" t="str">
        <f t="shared" ca="1" si="472"/>
        <v>18-64</v>
      </c>
      <c r="AG5048" s="3">
        <f t="shared" si="473"/>
        <v>0.12288759090909092</v>
      </c>
      <c r="AH5048" t="str">
        <f>_xlfn.IFNA(VLOOKUP(Sales_Transactions[[#This Row],[Order ID]],Returned_Items[#All],2,FALSE),"Not Returned")</f>
        <v>Not Returned</v>
      </c>
    </row>
    <row r="5049" spans="1:34" x14ac:dyDescent="0.25">
      <c r="A5049">
        <v>24384</v>
      </c>
      <c r="C5049" t="s">
        <v>600</v>
      </c>
      <c r="D5049" s="2" t="str">
        <f>TEXT(MID(Sales_Transactions[[#This Row],[Order Date]],2,5),"d/m/yyy")</f>
        <v>26/3/2011</v>
      </c>
      <c r="E5049" s="2" t="str">
        <f>TEXT(MID(Sales_Transactions[[#This Row],[Order Date]],2,5),"d")</f>
        <v>26</v>
      </c>
      <c r="F5049" s="2" t="str">
        <f>TEXT(MID(Sales_Transactions[[#This Row],[Order Date]],2,5),"m")</f>
        <v>3</v>
      </c>
      <c r="G5049" s="2" t="str">
        <f>TEXT(MID(Sales_Transactions[[#This Row],[Order Date]],2,5),"yyy")</f>
        <v>2011</v>
      </c>
      <c r="H5049" s="2" t="str">
        <f>TEXT(MID(Sales_Transactions[[#This Row],[Order Date]],2,5),"yyy/m")</f>
        <v>2011/3</v>
      </c>
      <c r="I5049" t="s">
        <v>78</v>
      </c>
      <c r="J5049">
        <f t="shared" si="468"/>
        <v>3</v>
      </c>
      <c r="K5049" s="2">
        <v>21</v>
      </c>
      <c r="L5049" s="3">
        <v>3981.23</v>
      </c>
      <c r="M5049" s="4">
        <v>7.0000000000000007E-2</v>
      </c>
      <c r="N5049" s="5" t="s">
        <v>23</v>
      </c>
      <c r="O5049" s="3">
        <v>294.94</v>
      </c>
      <c r="P5049" s="3">
        <v>193.17</v>
      </c>
      <c r="Q5049" s="3">
        <v>19.989999999999998</v>
      </c>
      <c r="R5049" s="5" t="s">
        <v>2367</v>
      </c>
      <c r="S5049" s="5" t="s">
        <v>3265</v>
      </c>
      <c r="T5049" s="5" t="str">
        <f t="shared" si="469"/>
        <v>Linda Southworth</v>
      </c>
      <c r="U5049" t="s">
        <v>1143</v>
      </c>
      <c r="V5049" s="5" t="s">
        <v>37</v>
      </c>
      <c r="W5049" s="5" t="s">
        <v>28</v>
      </c>
      <c r="X5049" s="5" t="s">
        <v>29</v>
      </c>
      <c r="Y5049" s="5" t="s">
        <v>546</v>
      </c>
      <c r="Z5049" s="5" t="s">
        <v>43</v>
      </c>
      <c r="AA5049" s="4">
        <v>0.71</v>
      </c>
      <c r="AB5049" s="1">
        <v>40630</v>
      </c>
      <c r="AC5049" s="1">
        <v>22471</v>
      </c>
      <c r="AD5049">
        <f t="shared" si="470"/>
        <v>2</v>
      </c>
      <c r="AE5049">
        <f t="shared" ca="1" si="471"/>
        <v>63</v>
      </c>
      <c r="AF5049" t="str">
        <f t="shared" ca="1" si="472"/>
        <v>18-64</v>
      </c>
      <c r="AG5049" s="3">
        <f t="shared" si="473"/>
        <v>10.14403719047619</v>
      </c>
      <c r="AH5049" t="str">
        <f>_xlfn.IFNA(VLOOKUP(Sales_Transactions[[#This Row],[Order ID]],Returned_Items[#All],2,FALSE),"Not Returned")</f>
        <v>Not Returned</v>
      </c>
    </row>
    <row r="5050" spans="1:34" x14ac:dyDescent="0.25">
      <c r="A5050">
        <v>24384</v>
      </c>
      <c r="C5050" t="s">
        <v>600</v>
      </c>
      <c r="D5050" s="2" t="str">
        <f>TEXT(MID(Sales_Transactions[[#This Row],[Order Date]],2,5),"d/m/yyy")</f>
        <v>26/3/2011</v>
      </c>
      <c r="E5050" s="2" t="str">
        <f>TEXT(MID(Sales_Transactions[[#This Row],[Order Date]],2,5),"d")</f>
        <v>26</v>
      </c>
      <c r="F5050" s="2" t="str">
        <f>TEXT(MID(Sales_Transactions[[#This Row],[Order Date]],2,5),"m")</f>
        <v>3</v>
      </c>
      <c r="G5050" s="2" t="str">
        <f>TEXT(MID(Sales_Transactions[[#This Row],[Order Date]],2,5),"yyy")</f>
        <v>2011</v>
      </c>
      <c r="H5050" s="2" t="str">
        <f>TEXT(MID(Sales_Transactions[[#This Row],[Order Date]],2,5),"yyy/m")</f>
        <v>2011/3</v>
      </c>
      <c r="I5050" t="s">
        <v>78</v>
      </c>
      <c r="J5050">
        <f t="shared" si="468"/>
        <v>3</v>
      </c>
      <c r="K5050" s="2">
        <v>20</v>
      </c>
      <c r="L5050" s="3">
        <v>2458.2424999999998</v>
      </c>
      <c r="M5050" s="4">
        <v>0.1</v>
      </c>
      <c r="N5050" s="5" t="s">
        <v>23</v>
      </c>
      <c r="O5050" s="3">
        <v>110.54</v>
      </c>
      <c r="P5050" s="3">
        <v>155.99</v>
      </c>
      <c r="Q5050" s="3">
        <v>8.99</v>
      </c>
      <c r="R5050" s="5" t="s">
        <v>2367</v>
      </c>
      <c r="S5050" s="5" t="s">
        <v>3265</v>
      </c>
      <c r="T5050" s="5" t="str">
        <f t="shared" si="469"/>
        <v>Linda Southworth</v>
      </c>
      <c r="U5050" t="s">
        <v>1143</v>
      </c>
      <c r="V5050" s="5" t="s">
        <v>37</v>
      </c>
      <c r="W5050" s="5" t="s">
        <v>48</v>
      </c>
      <c r="X5050" s="5" t="s">
        <v>49</v>
      </c>
      <c r="Y5050" s="5" t="s">
        <v>1206</v>
      </c>
      <c r="Z5050" s="5" t="s">
        <v>43</v>
      </c>
      <c r="AA5050" s="4">
        <v>0.57999999999999996</v>
      </c>
      <c r="AB5050" s="1">
        <v>40630</v>
      </c>
      <c r="AC5050" s="1">
        <v>22412</v>
      </c>
      <c r="AD5050">
        <f t="shared" si="470"/>
        <v>2</v>
      </c>
      <c r="AE5050">
        <f t="shared" ca="1" si="471"/>
        <v>63</v>
      </c>
      <c r="AF5050" t="str">
        <f t="shared" ca="1" si="472"/>
        <v>18-64</v>
      </c>
      <c r="AG5050" s="3">
        <f t="shared" si="473"/>
        <v>8.2412005000000015</v>
      </c>
      <c r="AH5050" t="str">
        <f>_xlfn.IFNA(VLOOKUP(Sales_Transactions[[#This Row],[Order ID]],Returned_Items[#All],2,FALSE),"Not Returned")</f>
        <v>Not Returned</v>
      </c>
    </row>
    <row r="5051" spans="1:34" x14ac:dyDescent="0.25">
      <c r="A5051">
        <v>24448</v>
      </c>
      <c r="C5051" t="s">
        <v>1757</v>
      </c>
      <c r="D5051" s="2" t="str">
        <f>TEXT(MID(Sales_Transactions[[#This Row],[Order Date]],2,5),"d/m/yyy")</f>
        <v>6/2/2012</v>
      </c>
      <c r="E5051" s="2" t="str">
        <f>TEXT(MID(Sales_Transactions[[#This Row],[Order Date]],2,5),"d")</f>
        <v>6</v>
      </c>
      <c r="F5051" s="2" t="str">
        <f>TEXT(MID(Sales_Transactions[[#This Row],[Order Date]],2,5),"m")</f>
        <v>2</v>
      </c>
      <c r="G5051" s="2" t="str">
        <f>TEXT(MID(Sales_Transactions[[#This Row],[Order Date]],2,5),"yyy")</f>
        <v>2012</v>
      </c>
      <c r="H5051" s="2" t="str">
        <f>TEXT(MID(Sales_Transactions[[#This Row],[Order Date]],2,5),"yyy/m")</f>
        <v>2012/2</v>
      </c>
      <c r="I5051" t="s">
        <v>33</v>
      </c>
      <c r="J5051">
        <f t="shared" si="468"/>
        <v>4</v>
      </c>
      <c r="K5051" s="2">
        <v>46</v>
      </c>
      <c r="L5051" s="3">
        <v>11036.16</v>
      </c>
      <c r="M5051" s="4">
        <v>0.05</v>
      </c>
      <c r="N5051" s="5" t="s">
        <v>34</v>
      </c>
      <c r="O5051" s="3">
        <v>1187.8</v>
      </c>
      <c r="P5051" s="3">
        <v>236.97</v>
      </c>
      <c r="Q5051" s="3">
        <v>59.24</v>
      </c>
      <c r="R5051" s="5" t="s">
        <v>562</v>
      </c>
      <c r="S5051" s="5" t="s">
        <v>563</v>
      </c>
      <c r="T5051" s="5" t="str">
        <f t="shared" si="469"/>
        <v>Roy Skaria</v>
      </c>
      <c r="U5051" t="s">
        <v>1143</v>
      </c>
      <c r="V5051" s="5" t="s">
        <v>47</v>
      </c>
      <c r="W5051" s="5" t="s">
        <v>57</v>
      </c>
      <c r="X5051" s="5" t="s">
        <v>107</v>
      </c>
      <c r="Y5051" s="5" t="s">
        <v>2035</v>
      </c>
      <c r="Z5051" s="5" t="s">
        <v>106</v>
      </c>
      <c r="AA5051" s="4">
        <v>0.61</v>
      </c>
      <c r="AB5051" s="1">
        <v>40947</v>
      </c>
      <c r="AC5051" s="1">
        <v>22413</v>
      </c>
      <c r="AD5051">
        <f t="shared" si="470"/>
        <v>2</v>
      </c>
      <c r="AE5051">
        <f t="shared" ca="1" si="471"/>
        <v>63</v>
      </c>
      <c r="AF5051" t="str">
        <f t="shared" ca="1" si="472"/>
        <v>18-64</v>
      </c>
      <c r="AG5051" s="3">
        <f t="shared" si="473"/>
        <v>6.4367720652173919</v>
      </c>
      <c r="AH5051" t="str">
        <f>_xlfn.IFNA(VLOOKUP(Sales_Transactions[[#This Row],[Order ID]],Returned_Items[#All],2,FALSE),"Not Returned")</f>
        <v>Not Returned</v>
      </c>
    </row>
    <row r="5052" spans="1:34" x14ac:dyDescent="0.25">
      <c r="A5052">
        <v>24452</v>
      </c>
      <c r="C5052" t="s">
        <v>3075</v>
      </c>
      <c r="D5052" s="2" t="str">
        <f>TEXT(MID(Sales_Transactions[[#This Row],[Order Date]],2,5),"d/m/yyy")</f>
        <v>7/5/2009</v>
      </c>
      <c r="E5052" s="2" t="str">
        <f>TEXT(MID(Sales_Transactions[[#This Row],[Order Date]],2,5),"d")</f>
        <v>7</v>
      </c>
      <c r="F5052" s="2" t="str">
        <f>TEXT(MID(Sales_Transactions[[#This Row],[Order Date]],2,5),"m")</f>
        <v>5</v>
      </c>
      <c r="G5052" s="2" t="str">
        <f>TEXT(MID(Sales_Transactions[[#This Row],[Order Date]],2,5),"yyy")</f>
        <v>2009</v>
      </c>
      <c r="H5052" s="2" t="str">
        <f>TEXT(MID(Sales_Transactions[[#This Row],[Order Date]],2,5),"yyy/m")</f>
        <v>2009/5</v>
      </c>
      <c r="I5052" t="s">
        <v>33</v>
      </c>
      <c r="J5052">
        <f t="shared" si="468"/>
        <v>4</v>
      </c>
      <c r="K5052" s="2">
        <v>18</v>
      </c>
      <c r="L5052" s="3">
        <v>115.71</v>
      </c>
      <c r="M5052" s="4">
        <v>0.08</v>
      </c>
      <c r="N5052" s="5" t="s">
        <v>23</v>
      </c>
      <c r="O5052" s="3">
        <v>-91.61</v>
      </c>
      <c r="P5052" s="3">
        <v>6.48</v>
      </c>
      <c r="Q5052" s="3">
        <v>8.4</v>
      </c>
      <c r="R5052" s="5" t="s">
        <v>2855</v>
      </c>
      <c r="S5052" s="5" t="s">
        <v>2841</v>
      </c>
      <c r="T5052" s="5" t="str">
        <f t="shared" si="469"/>
        <v>Valerie Takahito</v>
      </c>
      <c r="U5052" t="s">
        <v>1143</v>
      </c>
      <c r="V5052" s="5" t="s">
        <v>37</v>
      </c>
      <c r="W5052" s="5" t="s">
        <v>28</v>
      </c>
      <c r="X5052" s="5" t="s">
        <v>75</v>
      </c>
      <c r="Y5052" s="5" t="s">
        <v>1945</v>
      </c>
      <c r="Z5052" s="5" t="s">
        <v>43</v>
      </c>
      <c r="AA5052" s="4">
        <v>0.37</v>
      </c>
      <c r="AB5052" s="1">
        <v>39940</v>
      </c>
      <c r="AC5052" s="1">
        <v>22351</v>
      </c>
      <c r="AD5052">
        <f t="shared" si="470"/>
        <v>0</v>
      </c>
      <c r="AE5052">
        <f t="shared" ca="1" si="471"/>
        <v>63</v>
      </c>
      <c r="AF5052" t="str">
        <f t="shared" ca="1" si="472"/>
        <v>18-64</v>
      </c>
      <c r="AG5052" s="3">
        <f t="shared" si="473"/>
        <v>0.82637866666666671</v>
      </c>
      <c r="AH5052" t="str">
        <f>_xlfn.IFNA(VLOOKUP(Sales_Transactions[[#This Row],[Order ID]],Returned_Items[#All],2,FALSE),"Not Returned")</f>
        <v>Not Returned</v>
      </c>
    </row>
    <row r="5053" spans="1:34" x14ac:dyDescent="0.25">
      <c r="A5053">
        <v>24544</v>
      </c>
      <c r="C5053" t="s">
        <v>1285</v>
      </c>
      <c r="D5053" s="2" t="str">
        <f>TEXT(MID(Sales_Transactions[[#This Row],[Order Date]],2,5),"d/m/yyy")</f>
        <v>26/1/2009</v>
      </c>
      <c r="E5053" s="2" t="str">
        <f>TEXT(MID(Sales_Transactions[[#This Row],[Order Date]],2,5),"d")</f>
        <v>26</v>
      </c>
      <c r="F5053" s="2" t="str">
        <f>TEXT(MID(Sales_Transactions[[#This Row],[Order Date]],2,5),"m")</f>
        <v>1</v>
      </c>
      <c r="G5053" s="2" t="str">
        <f>TEXT(MID(Sales_Transactions[[#This Row],[Order Date]],2,5),"yyy")</f>
        <v>2009</v>
      </c>
      <c r="H5053" s="2" t="str">
        <f>TEXT(MID(Sales_Transactions[[#This Row],[Order Date]],2,5),"yyy/m")</f>
        <v>2009/1</v>
      </c>
      <c r="I5053" t="s">
        <v>33</v>
      </c>
      <c r="J5053">
        <f t="shared" si="468"/>
        <v>4</v>
      </c>
      <c r="K5053" s="2">
        <v>31</v>
      </c>
      <c r="L5053" s="3">
        <v>4587.3</v>
      </c>
      <c r="M5053" s="4">
        <v>0.08</v>
      </c>
      <c r="N5053" s="5" t="s">
        <v>67</v>
      </c>
      <c r="O5053" s="3">
        <v>1771.15</v>
      </c>
      <c r="P5053" s="3">
        <v>150.97999999999999</v>
      </c>
      <c r="Q5053" s="3">
        <v>13.99</v>
      </c>
      <c r="R5053" s="5" t="s">
        <v>1728</v>
      </c>
      <c r="S5053" s="5" t="s">
        <v>1729</v>
      </c>
      <c r="T5053" s="5" t="str">
        <f t="shared" si="469"/>
        <v>Tanja Norvell</v>
      </c>
      <c r="U5053" t="s">
        <v>1143</v>
      </c>
      <c r="V5053" s="5" t="s">
        <v>47</v>
      </c>
      <c r="W5053" s="5" t="s">
        <v>48</v>
      </c>
      <c r="X5053" s="5" t="s">
        <v>324</v>
      </c>
      <c r="Y5053" s="5" t="s">
        <v>552</v>
      </c>
      <c r="Z5053" s="5" t="s">
        <v>56</v>
      </c>
      <c r="AA5053" s="4">
        <v>0.38</v>
      </c>
      <c r="AB5053" s="1">
        <v>39840</v>
      </c>
      <c r="AC5053" s="1">
        <v>22177</v>
      </c>
      <c r="AD5053">
        <f t="shared" si="470"/>
        <v>1</v>
      </c>
      <c r="AE5053">
        <f t="shared" ca="1" si="471"/>
        <v>63</v>
      </c>
      <c r="AF5053" t="str">
        <f t="shared" ca="1" si="472"/>
        <v>18-64</v>
      </c>
      <c r="AG5053" s="3">
        <f t="shared" si="473"/>
        <v>5.3177166451612905</v>
      </c>
      <c r="AH5053" t="str">
        <f>_xlfn.IFNA(VLOOKUP(Sales_Transactions[[#This Row],[Order ID]],Returned_Items[#All],2,FALSE),"Not Returned")</f>
        <v>Not Returned</v>
      </c>
    </row>
    <row r="5054" spans="1:34" x14ac:dyDescent="0.25">
      <c r="A5054">
        <v>24544</v>
      </c>
      <c r="C5054" t="s">
        <v>1285</v>
      </c>
      <c r="D5054" s="2" t="str">
        <f>TEXT(MID(Sales_Transactions[[#This Row],[Order Date]],2,5),"d/m/yyy")</f>
        <v>26/1/2009</v>
      </c>
      <c r="E5054" s="2" t="str">
        <f>TEXT(MID(Sales_Transactions[[#This Row],[Order Date]],2,5),"d")</f>
        <v>26</v>
      </c>
      <c r="F5054" s="2" t="str">
        <f>TEXT(MID(Sales_Transactions[[#This Row],[Order Date]],2,5),"m")</f>
        <v>1</v>
      </c>
      <c r="G5054" s="2" t="str">
        <f>TEXT(MID(Sales_Transactions[[#This Row],[Order Date]],2,5),"yyy")</f>
        <v>2009</v>
      </c>
      <c r="H5054" s="2" t="str">
        <f>TEXT(MID(Sales_Transactions[[#This Row],[Order Date]],2,5),"yyy/m")</f>
        <v>2009/1</v>
      </c>
      <c r="I5054" t="s">
        <v>33</v>
      </c>
      <c r="J5054">
        <f t="shared" si="468"/>
        <v>4</v>
      </c>
      <c r="K5054" s="2">
        <v>15</v>
      </c>
      <c r="L5054" s="3">
        <v>403.71</v>
      </c>
      <c r="M5054" s="4">
        <v>0.03</v>
      </c>
      <c r="N5054" s="5" t="s">
        <v>34</v>
      </c>
      <c r="O5054" s="3">
        <v>-97.47</v>
      </c>
      <c r="P5054" s="3">
        <v>25.98</v>
      </c>
      <c r="Q5054" s="3">
        <v>14.36</v>
      </c>
      <c r="R5054" s="5" t="s">
        <v>1728</v>
      </c>
      <c r="S5054" s="5" t="s">
        <v>1729</v>
      </c>
      <c r="T5054" s="5" t="str">
        <f t="shared" si="469"/>
        <v>Tanja Norvell</v>
      </c>
      <c r="U5054" t="s">
        <v>1143</v>
      </c>
      <c r="V5054" s="5" t="s">
        <v>47</v>
      </c>
      <c r="W5054" s="5" t="s">
        <v>57</v>
      </c>
      <c r="X5054" s="5" t="s">
        <v>154</v>
      </c>
      <c r="Y5054" s="5" t="s">
        <v>443</v>
      </c>
      <c r="Z5054" s="5" t="s">
        <v>40</v>
      </c>
      <c r="AA5054" s="4">
        <v>0.6</v>
      </c>
      <c r="AB5054" s="1">
        <v>39840</v>
      </c>
      <c r="AC5054" s="1">
        <v>22226</v>
      </c>
      <c r="AD5054">
        <f t="shared" si="470"/>
        <v>1</v>
      </c>
      <c r="AE5054">
        <f t="shared" ca="1" si="471"/>
        <v>63</v>
      </c>
      <c r="AF5054" t="str">
        <f t="shared" ca="1" si="472"/>
        <v>18-64</v>
      </c>
      <c r="AG5054" s="3">
        <f t="shared" si="473"/>
        <v>2.6888137333333333</v>
      </c>
      <c r="AH5054" t="str">
        <f>_xlfn.IFNA(VLOOKUP(Sales_Transactions[[#This Row],[Order ID]],Returned_Items[#All],2,FALSE),"Not Returned")</f>
        <v>Not Returned</v>
      </c>
    </row>
    <row r="5055" spans="1:34" x14ac:dyDescent="0.25">
      <c r="A5055">
        <v>24544</v>
      </c>
      <c r="C5055" t="s">
        <v>1285</v>
      </c>
      <c r="D5055" s="2" t="str">
        <f>TEXT(MID(Sales_Transactions[[#This Row],[Order Date]],2,5),"d/m/yyy")</f>
        <v>26/1/2009</v>
      </c>
      <c r="E5055" s="2" t="str">
        <f>TEXT(MID(Sales_Transactions[[#This Row],[Order Date]],2,5),"d")</f>
        <v>26</v>
      </c>
      <c r="F5055" s="2" t="str">
        <f>TEXT(MID(Sales_Transactions[[#This Row],[Order Date]],2,5),"m")</f>
        <v>1</v>
      </c>
      <c r="G5055" s="2" t="str">
        <f>TEXT(MID(Sales_Transactions[[#This Row],[Order Date]],2,5),"yyy")</f>
        <v>2009</v>
      </c>
      <c r="H5055" s="2" t="str">
        <f>TEXT(MID(Sales_Transactions[[#This Row],[Order Date]],2,5),"yyy/m")</f>
        <v>2009/1</v>
      </c>
      <c r="I5055" t="s">
        <v>33</v>
      </c>
      <c r="J5055">
        <f t="shared" si="468"/>
        <v>4</v>
      </c>
      <c r="K5055" s="2">
        <v>39</v>
      </c>
      <c r="L5055" s="3">
        <v>1243.45</v>
      </c>
      <c r="M5055" s="4">
        <v>0.1</v>
      </c>
      <c r="N5055" s="5" t="s">
        <v>23</v>
      </c>
      <c r="O5055" s="3">
        <v>-1212.55</v>
      </c>
      <c r="P5055" s="3">
        <v>32.479999999999997</v>
      </c>
      <c r="Q5055" s="3">
        <v>35</v>
      </c>
      <c r="R5055" s="5" t="s">
        <v>1728</v>
      </c>
      <c r="S5055" s="5" t="s">
        <v>1729</v>
      </c>
      <c r="T5055" s="5" t="str">
        <f t="shared" si="469"/>
        <v>Tanja Norvell</v>
      </c>
      <c r="U5055" t="s">
        <v>1143</v>
      </c>
      <c r="V5055" s="5" t="s">
        <v>47</v>
      </c>
      <c r="W5055" s="5" t="s">
        <v>28</v>
      </c>
      <c r="X5055" s="5" t="s">
        <v>29</v>
      </c>
      <c r="Y5055" s="5" t="s">
        <v>807</v>
      </c>
      <c r="Z5055" s="5" t="s">
        <v>31</v>
      </c>
      <c r="AA5055" s="4">
        <v>0.81</v>
      </c>
      <c r="AB5055" s="1">
        <v>39840</v>
      </c>
      <c r="AC5055" s="1">
        <v>22085</v>
      </c>
      <c r="AD5055">
        <f t="shared" si="470"/>
        <v>1</v>
      </c>
      <c r="AE5055">
        <f t="shared" ca="1" si="471"/>
        <v>64</v>
      </c>
      <c r="AF5055" t="str">
        <f t="shared" ca="1" si="472"/>
        <v>18-64</v>
      </c>
      <c r="AG5055" s="3">
        <f t="shared" si="473"/>
        <v>1.7294235897435897</v>
      </c>
      <c r="AH5055" t="str">
        <f>_xlfn.IFNA(VLOOKUP(Sales_Transactions[[#This Row],[Order ID]],Returned_Items[#All],2,FALSE),"Not Returned")</f>
        <v>Not Returned</v>
      </c>
    </row>
    <row r="5056" spans="1:34" x14ac:dyDescent="0.25">
      <c r="A5056">
        <v>24865</v>
      </c>
      <c r="C5056" t="s">
        <v>1377</v>
      </c>
      <c r="D5056" s="2" t="str">
        <f>TEXT(MID(Sales_Transactions[[#This Row],[Order Date]],2,5),"d/m/yyy")</f>
        <v>19/3/2012</v>
      </c>
      <c r="E5056" s="2" t="str">
        <f>TEXT(MID(Sales_Transactions[[#This Row],[Order Date]],2,5),"d")</f>
        <v>19</v>
      </c>
      <c r="F5056" s="2" t="str">
        <f>TEXT(MID(Sales_Transactions[[#This Row],[Order Date]],2,5),"m")</f>
        <v>3</v>
      </c>
      <c r="G5056" s="2" t="str">
        <f>TEXT(MID(Sales_Transactions[[#This Row],[Order Date]],2,5),"yyy")</f>
        <v>2012</v>
      </c>
      <c r="H5056" s="2" t="str">
        <f>TEXT(MID(Sales_Transactions[[#This Row],[Order Date]],2,5),"yyy/m")</f>
        <v>2012/3</v>
      </c>
      <c r="I5056" t="s">
        <v>33</v>
      </c>
      <c r="J5056">
        <f t="shared" si="468"/>
        <v>4</v>
      </c>
      <c r="K5056" s="2">
        <v>46</v>
      </c>
      <c r="L5056" s="3">
        <v>175.23</v>
      </c>
      <c r="M5056" s="4">
        <v>0.04</v>
      </c>
      <c r="N5056" s="5" t="s">
        <v>23</v>
      </c>
      <c r="O5056" s="3">
        <v>-13.35</v>
      </c>
      <c r="P5056" s="3">
        <v>3.69</v>
      </c>
      <c r="Q5056" s="3">
        <v>2.5</v>
      </c>
      <c r="R5056" s="5" t="s">
        <v>2855</v>
      </c>
      <c r="S5056" s="5" t="s">
        <v>2841</v>
      </c>
      <c r="T5056" s="5" t="str">
        <f t="shared" si="469"/>
        <v>Valerie Takahito</v>
      </c>
      <c r="U5056" t="s">
        <v>1143</v>
      </c>
      <c r="V5056" s="5" t="s">
        <v>37</v>
      </c>
      <c r="W5056" s="5" t="s">
        <v>28</v>
      </c>
      <c r="X5056" s="5" t="s">
        <v>98</v>
      </c>
      <c r="Y5056" s="5" t="s">
        <v>1098</v>
      </c>
      <c r="Z5056" s="5" t="s">
        <v>43</v>
      </c>
      <c r="AA5056" s="4">
        <v>0.39</v>
      </c>
      <c r="AB5056" s="1">
        <v>40988</v>
      </c>
      <c r="AC5056" s="1">
        <v>22086</v>
      </c>
      <c r="AD5056">
        <f t="shared" si="470"/>
        <v>1</v>
      </c>
      <c r="AE5056">
        <f t="shared" ca="1" si="471"/>
        <v>64</v>
      </c>
      <c r="AF5056" t="str">
        <f t="shared" ca="1" si="472"/>
        <v>18-64</v>
      </c>
      <c r="AG5056" s="3">
        <f t="shared" si="473"/>
        <v>0.1345331304347826</v>
      </c>
      <c r="AH5056" t="str">
        <f>_xlfn.IFNA(VLOOKUP(Sales_Transactions[[#This Row],[Order ID]],Returned_Items[#All],2,FALSE),"Not Returned")</f>
        <v>Not Returned</v>
      </c>
    </row>
    <row r="5057" spans="1:34" x14ac:dyDescent="0.25">
      <c r="A5057">
        <v>24902</v>
      </c>
      <c r="C5057" t="s">
        <v>2888</v>
      </c>
      <c r="D5057" s="2" t="str">
        <f>TEXT(MID(Sales_Transactions[[#This Row],[Order Date]],2,5),"d/m/yyy")</f>
        <v>26/5/2010</v>
      </c>
      <c r="E5057" s="2" t="str">
        <f>TEXT(MID(Sales_Transactions[[#This Row],[Order Date]],2,5),"d")</f>
        <v>26</v>
      </c>
      <c r="F5057" s="2" t="str">
        <f>TEXT(MID(Sales_Transactions[[#This Row],[Order Date]],2,5),"m")</f>
        <v>5</v>
      </c>
      <c r="G5057" s="2" t="str">
        <f>TEXT(MID(Sales_Transactions[[#This Row],[Order Date]],2,5),"yyy")</f>
        <v>2010</v>
      </c>
      <c r="H5057" s="2" t="str">
        <f>TEXT(MID(Sales_Transactions[[#This Row],[Order Date]],2,5),"yyy/m")</f>
        <v>2010/5</v>
      </c>
      <c r="I5057" t="s">
        <v>33</v>
      </c>
      <c r="J5057">
        <f t="shared" si="468"/>
        <v>4</v>
      </c>
      <c r="K5057" s="2">
        <v>43</v>
      </c>
      <c r="L5057" s="3">
        <v>224.58</v>
      </c>
      <c r="M5057" s="4">
        <v>0.03</v>
      </c>
      <c r="N5057" s="5" t="s">
        <v>23</v>
      </c>
      <c r="O5057" s="3">
        <v>46.31</v>
      </c>
      <c r="P5057" s="3">
        <v>5.18</v>
      </c>
      <c r="Q5057" s="3">
        <v>2.04</v>
      </c>
      <c r="R5057" s="5" t="s">
        <v>509</v>
      </c>
      <c r="S5057" s="5" t="s">
        <v>3297</v>
      </c>
      <c r="T5057" s="5" t="str">
        <f t="shared" si="469"/>
        <v>Mike Gockenbach</v>
      </c>
      <c r="U5057" t="s">
        <v>1143</v>
      </c>
      <c r="V5057" s="5" t="s">
        <v>37</v>
      </c>
      <c r="W5057" s="5" t="s">
        <v>28</v>
      </c>
      <c r="X5057" s="5" t="s">
        <v>75</v>
      </c>
      <c r="Y5057" s="5" t="s">
        <v>642</v>
      </c>
      <c r="Z5057" s="5" t="s">
        <v>84</v>
      </c>
      <c r="AA5057" s="4">
        <v>0.36</v>
      </c>
      <c r="AB5057" s="1">
        <v>40326</v>
      </c>
      <c r="AC5057" s="1">
        <v>21903</v>
      </c>
      <c r="AD5057">
        <f t="shared" si="470"/>
        <v>2</v>
      </c>
      <c r="AE5057">
        <f t="shared" ca="1" si="471"/>
        <v>64</v>
      </c>
      <c r="AF5057" t="str">
        <f t="shared" ca="1" si="472"/>
        <v>18-64</v>
      </c>
      <c r="AG5057" s="3">
        <f t="shared" si="473"/>
        <v>0.16787083720930232</v>
      </c>
      <c r="AH5057" t="str">
        <f>_xlfn.IFNA(VLOOKUP(Sales_Transactions[[#This Row],[Order ID]],Returned_Items[#All],2,FALSE),"Not Returned")</f>
        <v>Returned</v>
      </c>
    </row>
    <row r="5058" spans="1:34" x14ac:dyDescent="0.25">
      <c r="A5058">
        <v>25348</v>
      </c>
      <c r="C5058" t="s">
        <v>3309</v>
      </c>
      <c r="D5058" s="2" t="str">
        <f>TEXT(MID(Sales_Transactions[[#This Row],[Order Date]],2,5),"d/m/yyy")</f>
        <v>9/5/2012</v>
      </c>
      <c r="E5058" s="2" t="str">
        <f>TEXT(MID(Sales_Transactions[[#This Row],[Order Date]],2,5),"d")</f>
        <v>9</v>
      </c>
      <c r="F5058" s="2" t="str">
        <f>TEXT(MID(Sales_Transactions[[#This Row],[Order Date]],2,5),"m")</f>
        <v>5</v>
      </c>
      <c r="G5058" s="2" t="str">
        <f>TEXT(MID(Sales_Transactions[[#This Row],[Order Date]],2,5),"yyy")</f>
        <v>2012</v>
      </c>
      <c r="H5058" s="2" t="str">
        <f>TEXT(MID(Sales_Transactions[[#This Row],[Order Date]],2,5),"yyy/m")</f>
        <v>2012/5</v>
      </c>
      <c r="I5058" t="s">
        <v>101</v>
      </c>
      <c r="J5058">
        <f t="shared" ref="J5058:J5121" si="474">IF(I5058="Making Critical",5,IF(I5058="High",4,IF(I5058="Medium",3,IF(I5058="Low",2,1))))</f>
        <v>1</v>
      </c>
      <c r="K5058" s="2">
        <v>6</v>
      </c>
      <c r="L5058" s="3">
        <v>343.36</v>
      </c>
      <c r="M5058" s="4">
        <v>0.08</v>
      </c>
      <c r="N5058" s="5" t="s">
        <v>23</v>
      </c>
      <c r="O5058" s="3">
        <v>-41.27</v>
      </c>
      <c r="P5058" s="3">
        <v>56.96</v>
      </c>
      <c r="Q5058" s="3">
        <v>13.22</v>
      </c>
      <c r="R5058" s="5" t="s">
        <v>3074</v>
      </c>
      <c r="S5058" s="5" t="s">
        <v>3275</v>
      </c>
      <c r="T5058" s="5" t="str">
        <f t="shared" ref="T5058:T5121" si="475">R5058 &amp; " " &amp; S5058</f>
        <v>Ryan Crowe</v>
      </c>
      <c r="U5058" t="s">
        <v>1143</v>
      </c>
      <c r="V5058" s="5" t="s">
        <v>27</v>
      </c>
      <c r="W5058" s="5" t="s">
        <v>28</v>
      </c>
      <c r="X5058" s="5" t="s">
        <v>38</v>
      </c>
      <c r="Y5058" s="5" t="s">
        <v>910</v>
      </c>
      <c r="Z5058" s="5" t="s">
        <v>43</v>
      </c>
      <c r="AA5058" s="4">
        <v>0.56000000000000005</v>
      </c>
      <c r="AB5058" s="1">
        <v>41040</v>
      </c>
      <c r="AC5058" s="1">
        <v>21814</v>
      </c>
      <c r="AD5058">
        <f t="shared" ref="AD5058:AD5121" si="476">_xlfn.DAYS(AB5058,D5058)</f>
        <v>2</v>
      </c>
      <c r="AE5058">
        <f t="shared" ref="AE5058:AE5121" ca="1" si="477">DATEDIF(AC5058,TODAY(),"Y")</f>
        <v>64</v>
      </c>
      <c r="AF5058" t="str">
        <f t="shared" ref="AF5058:AF5121" ca="1" si="478">IF(AE5058&lt;18,"Under 18",IF(AE5058&lt;65,"18-64","Over 65"))</f>
        <v>18-64</v>
      </c>
      <c r="AG5058" s="3">
        <f t="shared" ref="AG5058:AG5121" si="479" xml:space="preserve"> (P5058 - (M5058 / 100) * P5058 + Q5058) / K5058</f>
        <v>11.689072000000001</v>
      </c>
      <c r="AH5058" t="str">
        <f>_xlfn.IFNA(VLOOKUP(Sales_Transactions[[#This Row],[Order ID]],Returned_Items[#All],2,FALSE),"Not Returned")</f>
        <v>Not Returned</v>
      </c>
    </row>
    <row r="5059" spans="1:34" x14ac:dyDescent="0.25">
      <c r="A5059">
        <v>25348</v>
      </c>
      <c r="C5059" t="s">
        <v>3309</v>
      </c>
      <c r="D5059" s="2" t="str">
        <f>TEXT(MID(Sales_Transactions[[#This Row],[Order Date]],2,5),"d/m/yyy")</f>
        <v>9/5/2012</v>
      </c>
      <c r="E5059" s="2" t="str">
        <f>TEXT(MID(Sales_Transactions[[#This Row],[Order Date]],2,5),"d")</f>
        <v>9</v>
      </c>
      <c r="F5059" s="2" t="str">
        <f>TEXT(MID(Sales_Transactions[[#This Row],[Order Date]],2,5),"m")</f>
        <v>5</v>
      </c>
      <c r="G5059" s="2" t="str">
        <f>TEXT(MID(Sales_Transactions[[#This Row],[Order Date]],2,5),"yyy")</f>
        <v>2012</v>
      </c>
      <c r="H5059" s="2" t="str">
        <f>TEXT(MID(Sales_Transactions[[#This Row],[Order Date]],2,5),"yyy/m")</f>
        <v>2012/5</v>
      </c>
      <c r="I5059" t="s">
        <v>101</v>
      </c>
      <c r="J5059">
        <f t="shared" si="474"/>
        <v>1</v>
      </c>
      <c r="K5059" s="2">
        <v>7</v>
      </c>
      <c r="L5059" s="3">
        <v>309.22149999999999</v>
      </c>
      <c r="M5059" s="4">
        <v>0.09</v>
      </c>
      <c r="N5059" s="5" t="s">
        <v>23</v>
      </c>
      <c r="O5059" s="3">
        <v>-68.3</v>
      </c>
      <c r="P5059" s="3">
        <v>55.99</v>
      </c>
      <c r="Q5059" s="3">
        <v>1.25</v>
      </c>
      <c r="R5059" s="5" t="s">
        <v>3074</v>
      </c>
      <c r="S5059" s="5" t="s">
        <v>3275</v>
      </c>
      <c r="T5059" s="5" t="str">
        <f t="shared" si="475"/>
        <v>Ryan Crowe</v>
      </c>
      <c r="U5059" t="s">
        <v>1143</v>
      </c>
      <c r="V5059" s="5" t="s">
        <v>27</v>
      </c>
      <c r="W5059" s="5" t="s">
        <v>48</v>
      </c>
      <c r="X5059" s="5" t="s">
        <v>49</v>
      </c>
      <c r="Y5059" s="5" t="s">
        <v>1653</v>
      </c>
      <c r="Z5059" s="5" t="s">
        <v>60</v>
      </c>
      <c r="AA5059" s="4">
        <v>0.35</v>
      </c>
      <c r="AB5059" s="1">
        <v>41040</v>
      </c>
      <c r="AC5059" s="1">
        <v>21898</v>
      </c>
      <c r="AD5059">
        <f t="shared" si="476"/>
        <v>2</v>
      </c>
      <c r="AE5059">
        <f t="shared" ca="1" si="477"/>
        <v>64</v>
      </c>
      <c r="AF5059" t="str">
        <f t="shared" ca="1" si="478"/>
        <v>18-64</v>
      </c>
      <c r="AG5059" s="3">
        <f t="shared" si="479"/>
        <v>8.169944142857144</v>
      </c>
      <c r="AH5059" t="str">
        <f>_xlfn.IFNA(VLOOKUP(Sales_Transactions[[#This Row],[Order ID]],Returned_Items[#All],2,FALSE),"Not Returned")</f>
        <v>Not Returned</v>
      </c>
    </row>
    <row r="5060" spans="1:34" x14ac:dyDescent="0.25">
      <c r="A5060">
        <v>25350</v>
      </c>
      <c r="C5060" t="s">
        <v>1107</v>
      </c>
      <c r="D5060" s="2" t="str">
        <f>TEXT(MID(Sales_Transactions[[#This Row],[Order Date]],2,5),"d/m/yyy")</f>
        <v>3/12/2010</v>
      </c>
      <c r="E5060" s="2" t="str">
        <f>TEXT(MID(Sales_Transactions[[#This Row],[Order Date]],2,5),"d")</f>
        <v>3</v>
      </c>
      <c r="F5060" s="2" t="str">
        <f>TEXT(MID(Sales_Transactions[[#This Row],[Order Date]],2,5),"m")</f>
        <v>12</v>
      </c>
      <c r="G5060" s="2" t="str">
        <f>TEXT(MID(Sales_Transactions[[#This Row],[Order Date]],2,5),"yyy")</f>
        <v>2010</v>
      </c>
      <c r="H5060" s="2" t="str">
        <f>TEXT(MID(Sales_Transactions[[#This Row],[Order Date]],2,5),"yyy/m")</f>
        <v>2010/12</v>
      </c>
      <c r="I5060" t="s">
        <v>52</v>
      </c>
      <c r="J5060">
        <f t="shared" si="474"/>
        <v>1</v>
      </c>
      <c r="K5060" s="2">
        <v>30</v>
      </c>
      <c r="L5060" s="3">
        <v>2477.9899999999998</v>
      </c>
      <c r="M5060" s="4">
        <v>0</v>
      </c>
      <c r="N5060" s="5" t="s">
        <v>23</v>
      </c>
      <c r="O5060" s="3">
        <v>747.68</v>
      </c>
      <c r="P5060" s="3">
        <v>80.98</v>
      </c>
      <c r="Q5060" s="3">
        <v>4.5</v>
      </c>
      <c r="R5060" s="5" t="s">
        <v>2634</v>
      </c>
      <c r="S5060" s="5" t="s">
        <v>3171</v>
      </c>
      <c r="T5060" s="5" t="str">
        <f t="shared" si="475"/>
        <v>Troy Blackwell</v>
      </c>
      <c r="U5060" t="s">
        <v>1143</v>
      </c>
      <c r="V5060" s="5" t="s">
        <v>74</v>
      </c>
      <c r="W5060" s="5" t="s">
        <v>28</v>
      </c>
      <c r="X5060" s="5" t="s">
        <v>38</v>
      </c>
      <c r="Y5060" s="5" t="s">
        <v>2449</v>
      </c>
      <c r="Z5060" s="5" t="s">
        <v>43</v>
      </c>
      <c r="AA5060" s="4">
        <v>0.59</v>
      </c>
      <c r="AB5060" s="1">
        <v>40517</v>
      </c>
      <c r="AC5060" s="1">
        <v>21340</v>
      </c>
      <c r="AD5060">
        <f t="shared" si="476"/>
        <v>2</v>
      </c>
      <c r="AE5060">
        <f t="shared" ca="1" si="477"/>
        <v>66</v>
      </c>
      <c r="AF5060" t="str">
        <f t="shared" ca="1" si="478"/>
        <v>Over 65</v>
      </c>
      <c r="AG5060" s="3">
        <f t="shared" si="479"/>
        <v>2.8493333333333335</v>
      </c>
      <c r="AH5060" t="str">
        <f>_xlfn.IFNA(VLOOKUP(Sales_Transactions[[#This Row],[Order ID]],Returned_Items[#All],2,FALSE),"Not Returned")</f>
        <v>Not Returned</v>
      </c>
    </row>
    <row r="5061" spans="1:34" x14ac:dyDescent="0.25">
      <c r="A5061">
        <v>25350</v>
      </c>
      <c r="C5061" t="s">
        <v>1107</v>
      </c>
      <c r="D5061" s="2" t="str">
        <f>TEXT(MID(Sales_Transactions[[#This Row],[Order Date]],2,5),"d/m/yyy")</f>
        <v>3/12/2010</v>
      </c>
      <c r="E5061" s="2" t="str">
        <f>TEXT(MID(Sales_Transactions[[#This Row],[Order Date]],2,5),"d")</f>
        <v>3</v>
      </c>
      <c r="F5061" s="2" t="str">
        <f>TEXT(MID(Sales_Transactions[[#This Row],[Order Date]],2,5),"m")</f>
        <v>12</v>
      </c>
      <c r="G5061" s="2" t="str">
        <f>TEXT(MID(Sales_Transactions[[#This Row],[Order Date]],2,5),"yyy")</f>
        <v>2010</v>
      </c>
      <c r="H5061" s="2" t="str">
        <f>TEXT(MID(Sales_Transactions[[#This Row],[Order Date]],2,5),"yyy/m")</f>
        <v>2010/12</v>
      </c>
      <c r="I5061" t="s">
        <v>52</v>
      </c>
      <c r="J5061">
        <f t="shared" si="474"/>
        <v>1</v>
      </c>
      <c r="K5061" s="2">
        <v>23</v>
      </c>
      <c r="L5061" s="3">
        <v>48.83</v>
      </c>
      <c r="M5061" s="4">
        <v>0.06</v>
      </c>
      <c r="N5061" s="5" t="s">
        <v>23</v>
      </c>
      <c r="O5061" s="3">
        <v>1</v>
      </c>
      <c r="P5061" s="3">
        <v>2.1</v>
      </c>
      <c r="Q5061" s="3">
        <v>0.7</v>
      </c>
      <c r="R5061" s="5" t="s">
        <v>2634</v>
      </c>
      <c r="S5061" s="5" t="s">
        <v>3171</v>
      </c>
      <c r="T5061" s="5" t="str">
        <f t="shared" si="475"/>
        <v>Troy Blackwell</v>
      </c>
      <c r="U5061" t="s">
        <v>1143</v>
      </c>
      <c r="V5061" s="5" t="s">
        <v>74</v>
      </c>
      <c r="W5061" s="5" t="s">
        <v>28</v>
      </c>
      <c r="X5061" s="5" t="s">
        <v>124</v>
      </c>
      <c r="Y5061" s="5" t="s">
        <v>3025</v>
      </c>
      <c r="Z5061" s="5" t="s">
        <v>84</v>
      </c>
      <c r="AA5061" s="4">
        <v>0.56999999999999995</v>
      </c>
      <c r="AB5061" s="1">
        <v>40517</v>
      </c>
      <c r="AC5061" s="1">
        <v>15625</v>
      </c>
      <c r="AD5061">
        <f t="shared" si="476"/>
        <v>2</v>
      </c>
      <c r="AE5061">
        <f t="shared" ca="1" si="477"/>
        <v>81</v>
      </c>
      <c r="AF5061" t="str">
        <f t="shared" ca="1" si="478"/>
        <v>Over 65</v>
      </c>
      <c r="AG5061" s="3">
        <f t="shared" si="479"/>
        <v>0.12168434782608697</v>
      </c>
      <c r="AH5061" t="str">
        <f>_xlfn.IFNA(VLOOKUP(Sales_Transactions[[#This Row],[Order ID]],Returned_Items[#All],2,FALSE),"Not Returned")</f>
        <v>Not Returned</v>
      </c>
    </row>
    <row r="5062" spans="1:34" x14ac:dyDescent="0.25">
      <c r="A5062">
        <v>25541</v>
      </c>
      <c r="C5062" t="s">
        <v>2896</v>
      </c>
      <c r="D5062" s="2" t="str">
        <f>TEXT(MID(Sales_Transactions[[#This Row],[Order Date]],2,5),"d/m/yyy")</f>
        <v>13/1/2009</v>
      </c>
      <c r="E5062" s="2" t="str">
        <f>TEXT(MID(Sales_Transactions[[#This Row],[Order Date]],2,5),"d")</f>
        <v>13</v>
      </c>
      <c r="F5062" s="2" t="str">
        <f>TEXT(MID(Sales_Transactions[[#This Row],[Order Date]],2,5),"m")</f>
        <v>1</v>
      </c>
      <c r="G5062" s="2" t="str">
        <f>TEXT(MID(Sales_Transactions[[#This Row],[Order Date]],2,5),"yyy")</f>
        <v>2009</v>
      </c>
      <c r="H5062" s="2" t="str">
        <f>TEXT(MID(Sales_Transactions[[#This Row],[Order Date]],2,5),"yyy/m")</f>
        <v>2009/1</v>
      </c>
      <c r="I5062" t="s">
        <v>22</v>
      </c>
      <c r="J5062">
        <f t="shared" si="474"/>
        <v>2</v>
      </c>
      <c r="K5062" s="2">
        <v>50</v>
      </c>
      <c r="L5062" s="3">
        <v>297.76</v>
      </c>
      <c r="M5062" s="4">
        <v>7.0000000000000007E-2</v>
      </c>
      <c r="N5062" s="5" t="s">
        <v>23</v>
      </c>
      <c r="O5062" s="3">
        <v>-111.34</v>
      </c>
      <c r="P5062" s="3">
        <v>5.98</v>
      </c>
      <c r="Q5062" s="3">
        <v>5.79</v>
      </c>
      <c r="R5062" s="5" t="s">
        <v>509</v>
      </c>
      <c r="S5062" s="5" t="s">
        <v>3297</v>
      </c>
      <c r="T5062" s="5" t="str">
        <f t="shared" si="475"/>
        <v>Mike Gockenbach</v>
      </c>
      <c r="U5062" t="s">
        <v>1143</v>
      </c>
      <c r="V5062" s="5" t="s">
        <v>37</v>
      </c>
      <c r="W5062" s="5" t="s">
        <v>28</v>
      </c>
      <c r="X5062" s="5" t="s">
        <v>75</v>
      </c>
      <c r="Y5062" s="5" t="s">
        <v>1634</v>
      </c>
      <c r="Z5062" s="5" t="s">
        <v>43</v>
      </c>
      <c r="AA5062" s="4">
        <v>0.36</v>
      </c>
      <c r="AB5062" s="1">
        <v>39828</v>
      </c>
      <c r="AC5062" s="1">
        <v>27329</v>
      </c>
      <c r="AD5062">
        <f t="shared" si="476"/>
        <v>2</v>
      </c>
      <c r="AE5062">
        <f t="shared" ca="1" si="477"/>
        <v>49</v>
      </c>
      <c r="AF5062" t="str">
        <f t="shared" ca="1" si="478"/>
        <v>18-64</v>
      </c>
      <c r="AG5062" s="3">
        <f t="shared" si="479"/>
        <v>0.23531628000000002</v>
      </c>
      <c r="AH5062" t="str">
        <f>_xlfn.IFNA(VLOOKUP(Sales_Transactions[[#This Row],[Order ID]],Returned_Items[#All],2,FALSE),"Not Returned")</f>
        <v>Not Returned</v>
      </c>
    </row>
    <row r="5063" spans="1:34" x14ac:dyDescent="0.25">
      <c r="A5063">
        <v>25601</v>
      </c>
      <c r="C5063" t="s">
        <v>813</v>
      </c>
      <c r="D5063" s="2" t="str">
        <f>TEXT(MID(Sales_Transactions[[#This Row],[Order Date]],2,5),"d/m/yyy")</f>
        <v>5/1/2009</v>
      </c>
      <c r="E5063" s="2" t="str">
        <f>TEXT(MID(Sales_Transactions[[#This Row],[Order Date]],2,5),"d")</f>
        <v>5</v>
      </c>
      <c r="F5063" s="2" t="str">
        <f>TEXT(MID(Sales_Transactions[[#This Row],[Order Date]],2,5),"m")</f>
        <v>1</v>
      </c>
      <c r="G5063" s="2" t="str">
        <f>TEXT(MID(Sales_Transactions[[#This Row],[Order Date]],2,5),"yyy")</f>
        <v>2009</v>
      </c>
      <c r="H5063" s="2" t="str">
        <f>TEXT(MID(Sales_Transactions[[#This Row],[Order Date]],2,5),"yyy/m")</f>
        <v>2009/1</v>
      </c>
      <c r="I5063" t="s">
        <v>78</v>
      </c>
      <c r="J5063">
        <f t="shared" si="474"/>
        <v>3</v>
      </c>
      <c r="K5063" s="2">
        <v>43</v>
      </c>
      <c r="L5063" s="3">
        <v>257.41000000000003</v>
      </c>
      <c r="M5063" s="4">
        <v>0.09</v>
      </c>
      <c r="N5063" s="5" t="s">
        <v>23</v>
      </c>
      <c r="O5063" s="3">
        <v>-131.08000000000001</v>
      </c>
      <c r="P5063" s="3">
        <v>5.98</v>
      </c>
      <c r="Q5063" s="3">
        <v>4.6900000000000004</v>
      </c>
      <c r="R5063" s="5" t="s">
        <v>2855</v>
      </c>
      <c r="S5063" s="5" t="s">
        <v>2535</v>
      </c>
      <c r="T5063" s="5" t="str">
        <f t="shared" si="475"/>
        <v>Valerie Dominguez</v>
      </c>
      <c r="U5063" t="s">
        <v>1143</v>
      </c>
      <c r="V5063" s="5" t="s">
        <v>47</v>
      </c>
      <c r="W5063" s="5" t="s">
        <v>28</v>
      </c>
      <c r="X5063" s="5" t="s">
        <v>29</v>
      </c>
      <c r="Y5063" s="5" t="s">
        <v>844</v>
      </c>
      <c r="Z5063" s="5" t="s">
        <v>43</v>
      </c>
      <c r="AA5063" s="4">
        <v>0.68</v>
      </c>
      <c r="AB5063" s="1">
        <v>39819</v>
      </c>
      <c r="AC5063" s="1">
        <v>27216</v>
      </c>
      <c r="AD5063">
        <f t="shared" si="476"/>
        <v>1</v>
      </c>
      <c r="AE5063">
        <f t="shared" ca="1" si="477"/>
        <v>50</v>
      </c>
      <c r="AF5063" t="str">
        <f t="shared" ca="1" si="478"/>
        <v>18-64</v>
      </c>
      <c r="AG5063" s="3">
        <f t="shared" si="479"/>
        <v>0.24801437209302327</v>
      </c>
      <c r="AH5063" t="str">
        <f>_xlfn.IFNA(VLOOKUP(Sales_Transactions[[#This Row],[Order ID]],Returned_Items[#All],2,FALSE),"Not Returned")</f>
        <v>Not Returned</v>
      </c>
    </row>
    <row r="5064" spans="1:34" x14ac:dyDescent="0.25">
      <c r="A5064">
        <v>25828</v>
      </c>
      <c r="C5064" t="s">
        <v>77</v>
      </c>
      <c r="D5064" s="2" t="str">
        <f>TEXT(MID(Sales_Transactions[[#This Row],[Order Date]],2,5),"d/m/yyy")</f>
        <v>23/11/2010</v>
      </c>
      <c r="E5064" s="2" t="str">
        <f>TEXT(MID(Sales_Transactions[[#This Row],[Order Date]],2,5),"d")</f>
        <v>23</v>
      </c>
      <c r="F5064" s="2" t="str">
        <f>TEXT(MID(Sales_Transactions[[#This Row],[Order Date]],2,5),"m")</f>
        <v>11</v>
      </c>
      <c r="G5064" s="2" t="str">
        <f>TEXT(MID(Sales_Transactions[[#This Row],[Order Date]],2,5),"yyy")</f>
        <v>2010</v>
      </c>
      <c r="H5064" s="2" t="str">
        <f>TEXT(MID(Sales_Transactions[[#This Row],[Order Date]],2,5),"yyy/m")</f>
        <v>2010/11</v>
      </c>
      <c r="I5064" t="s">
        <v>52</v>
      </c>
      <c r="J5064">
        <f t="shared" si="474"/>
        <v>1</v>
      </c>
      <c r="K5064" s="2">
        <v>35</v>
      </c>
      <c r="L5064" s="3">
        <v>241.43</v>
      </c>
      <c r="M5064" s="4">
        <v>0.01</v>
      </c>
      <c r="N5064" s="5" t="s">
        <v>23</v>
      </c>
      <c r="O5064" s="3">
        <v>-65.8</v>
      </c>
      <c r="P5064" s="3">
        <v>6.84</v>
      </c>
      <c r="Q5064" s="3">
        <v>4.42</v>
      </c>
      <c r="R5064" s="5" t="s">
        <v>1775</v>
      </c>
      <c r="S5064" s="5" t="s">
        <v>2759</v>
      </c>
      <c r="T5064" s="5" t="str">
        <f t="shared" si="475"/>
        <v>Michael Oakman</v>
      </c>
      <c r="U5064" t="s">
        <v>1143</v>
      </c>
      <c r="V5064" s="5" t="s">
        <v>27</v>
      </c>
      <c r="W5064" s="5" t="s">
        <v>28</v>
      </c>
      <c r="X5064" s="5" t="s">
        <v>221</v>
      </c>
      <c r="Y5064" s="5" t="s">
        <v>2418</v>
      </c>
      <c r="Z5064" s="5" t="s">
        <v>60</v>
      </c>
      <c r="AA5064" s="4">
        <v>0.57999999999999996</v>
      </c>
      <c r="AB5064" s="1">
        <v>40507</v>
      </c>
      <c r="AC5064" s="1">
        <v>27189</v>
      </c>
      <c r="AD5064">
        <f t="shared" si="476"/>
        <v>2</v>
      </c>
      <c r="AE5064">
        <f t="shared" ca="1" si="477"/>
        <v>50</v>
      </c>
      <c r="AF5064" t="str">
        <f t="shared" ca="1" si="478"/>
        <v>18-64</v>
      </c>
      <c r="AG5064" s="3">
        <f t="shared" si="479"/>
        <v>0.32169474285714283</v>
      </c>
      <c r="AH5064" t="str">
        <f>_xlfn.IFNA(VLOOKUP(Sales_Transactions[[#This Row],[Order ID]],Returned_Items[#All],2,FALSE),"Not Returned")</f>
        <v>Returned</v>
      </c>
    </row>
    <row r="5065" spans="1:34" x14ac:dyDescent="0.25">
      <c r="A5065">
        <v>26176</v>
      </c>
      <c r="C5065" t="s">
        <v>505</v>
      </c>
      <c r="D5065" s="2" t="str">
        <f>TEXT(MID(Sales_Transactions[[#This Row],[Order Date]],2,5),"d/m/yyy")</f>
        <v>19/11/2011</v>
      </c>
      <c r="E5065" s="2" t="str">
        <f>TEXT(MID(Sales_Transactions[[#This Row],[Order Date]],2,5),"d")</f>
        <v>19</v>
      </c>
      <c r="F5065" s="2" t="str">
        <f>TEXT(MID(Sales_Transactions[[#This Row],[Order Date]],2,5),"m")</f>
        <v>11</v>
      </c>
      <c r="G5065" s="2" t="str">
        <f>TEXT(MID(Sales_Transactions[[#This Row],[Order Date]],2,5),"yyy")</f>
        <v>2011</v>
      </c>
      <c r="H5065" s="2" t="str">
        <f>TEXT(MID(Sales_Transactions[[#This Row],[Order Date]],2,5),"yyy/m")</f>
        <v>2011/11</v>
      </c>
      <c r="I5065" t="s">
        <v>33</v>
      </c>
      <c r="J5065">
        <f t="shared" si="474"/>
        <v>4</v>
      </c>
      <c r="K5065" s="2">
        <v>14</v>
      </c>
      <c r="L5065" s="3">
        <v>94.32</v>
      </c>
      <c r="M5065" s="4">
        <v>0.06</v>
      </c>
      <c r="N5065" s="5" t="s">
        <v>23</v>
      </c>
      <c r="O5065" s="3">
        <v>-66.87</v>
      </c>
      <c r="P5065" s="3">
        <v>6.48</v>
      </c>
      <c r="Q5065" s="3">
        <v>8.19</v>
      </c>
      <c r="R5065" s="5" t="s">
        <v>2258</v>
      </c>
      <c r="S5065" s="5" t="s">
        <v>2890</v>
      </c>
      <c r="T5065" s="5" t="str">
        <f t="shared" si="475"/>
        <v>Gary McGarr</v>
      </c>
      <c r="U5065" t="s">
        <v>1143</v>
      </c>
      <c r="V5065" s="5" t="s">
        <v>74</v>
      </c>
      <c r="W5065" s="5" t="s">
        <v>28</v>
      </c>
      <c r="X5065" s="5" t="s">
        <v>75</v>
      </c>
      <c r="Y5065" s="5" t="s">
        <v>263</v>
      </c>
      <c r="Z5065" s="5" t="s">
        <v>43</v>
      </c>
      <c r="AA5065" s="4">
        <v>0.37</v>
      </c>
      <c r="AB5065" s="1">
        <v>40868</v>
      </c>
      <c r="AC5065" s="1">
        <v>27226</v>
      </c>
      <c r="AD5065">
        <f t="shared" si="476"/>
        <v>2</v>
      </c>
      <c r="AE5065">
        <f t="shared" ca="1" si="477"/>
        <v>50</v>
      </c>
      <c r="AF5065" t="str">
        <f t="shared" ca="1" si="478"/>
        <v>18-64</v>
      </c>
      <c r="AG5065" s="3">
        <f t="shared" si="479"/>
        <v>1.0475794285714286</v>
      </c>
      <c r="AH5065" t="str">
        <f>_xlfn.IFNA(VLOOKUP(Sales_Transactions[[#This Row],[Order ID]],Returned_Items[#All],2,FALSE),"Not Returned")</f>
        <v>Not Returned</v>
      </c>
    </row>
    <row r="5066" spans="1:34" x14ac:dyDescent="0.25">
      <c r="A5066">
        <v>26176</v>
      </c>
      <c r="C5066" t="s">
        <v>505</v>
      </c>
      <c r="D5066" s="2" t="str">
        <f>TEXT(MID(Sales_Transactions[[#This Row],[Order Date]],2,5),"d/m/yyy")</f>
        <v>19/11/2011</v>
      </c>
      <c r="E5066" s="2" t="str">
        <f>TEXT(MID(Sales_Transactions[[#This Row],[Order Date]],2,5),"d")</f>
        <v>19</v>
      </c>
      <c r="F5066" s="2" t="str">
        <f>TEXT(MID(Sales_Transactions[[#This Row],[Order Date]],2,5),"m")</f>
        <v>11</v>
      </c>
      <c r="G5066" s="2" t="str">
        <f>TEXT(MID(Sales_Transactions[[#This Row],[Order Date]],2,5),"yyy")</f>
        <v>2011</v>
      </c>
      <c r="H5066" s="2" t="str">
        <f>TEXT(MID(Sales_Transactions[[#This Row],[Order Date]],2,5),"yyy/m")</f>
        <v>2011/11</v>
      </c>
      <c r="I5066" t="s">
        <v>33</v>
      </c>
      <c r="J5066">
        <f t="shared" si="474"/>
        <v>4</v>
      </c>
      <c r="K5066" s="2">
        <v>30</v>
      </c>
      <c r="L5066" s="3">
        <v>554.42949999999996</v>
      </c>
      <c r="M5066" s="4">
        <v>0.03</v>
      </c>
      <c r="N5066" s="5" t="s">
        <v>23</v>
      </c>
      <c r="O5066" s="3">
        <v>34.01</v>
      </c>
      <c r="P5066" s="3">
        <v>20.99</v>
      </c>
      <c r="Q5066" s="3">
        <v>4.8099999999999996</v>
      </c>
      <c r="R5066" s="5" t="s">
        <v>2258</v>
      </c>
      <c r="S5066" s="5" t="s">
        <v>2890</v>
      </c>
      <c r="T5066" s="5" t="str">
        <f t="shared" si="475"/>
        <v>Gary McGarr</v>
      </c>
      <c r="U5066" t="s">
        <v>1143</v>
      </c>
      <c r="V5066" s="5" t="s">
        <v>74</v>
      </c>
      <c r="W5066" s="5" t="s">
        <v>48</v>
      </c>
      <c r="X5066" s="5" t="s">
        <v>49</v>
      </c>
      <c r="Y5066" s="5" t="s">
        <v>1298</v>
      </c>
      <c r="Z5066" s="5" t="s">
        <v>56</v>
      </c>
      <c r="AA5066" s="4">
        <v>0.57999999999999996</v>
      </c>
      <c r="AB5066" s="1">
        <v>40867</v>
      </c>
      <c r="AC5066" s="1">
        <v>26724</v>
      </c>
      <c r="AD5066">
        <f t="shared" si="476"/>
        <v>1</v>
      </c>
      <c r="AE5066">
        <f t="shared" ca="1" si="477"/>
        <v>51</v>
      </c>
      <c r="AF5066" t="str">
        <f t="shared" ca="1" si="478"/>
        <v>18-64</v>
      </c>
      <c r="AG5066" s="3">
        <f t="shared" si="479"/>
        <v>0.85979009999999989</v>
      </c>
      <c r="AH5066" t="str">
        <f>_xlfn.IFNA(VLOOKUP(Sales_Transactions[[#This Row],[Order ID]],Returned_Items[#All],2,FALSE),"Not Returned")</f>
        <v>Not Returned</v>
      </c>
    </row>
    <row r="5067" spans="1:34" x14ac:dyDescent="0.25">
      <c r="A5067">
        <v>26337</v>
      </c>
      <c r="C5067" t="s">
        <v>3310</v>
      </c>
      <c r="D5067" s="2" t="str">
        <f>TEXT(MID(Sales_Transactions[[#This Row],[Order Date]],2,5),"d/m/yyy")</f>
        <v>7/11/2009</v>
      </c>
      <c r="E5067" s="2" t="str">
        <f>TEXT(MID(Sales_Transactions[[#This Row],[Order Date]],2,5),"d")</f>
        <v>7</v>
      </c>
      <c r="F5067" s="2" t="str">
        <f>TEXT(MID(Sales_Transactions[[#This Row],[Order Date]],2,5),"m")</f>
        <v>11</v>
      </c>
      <c r="G5067" s="2" t="str">
        <f>TEXT(MID(Sales_Transactions[[#This Row],[Order Date]],2,5),"yyy")</f>
        <v>2009</v>
      </c>
      <c r="H5067" s="2" t="str">
        <f>TEXT(MID(Sales_Transactions[[#This Row],[Order Date]],2,5),"yyy/m")</f>
        <v>2009/11</v>
      </c>
      <c r="I5067" t="s">
        <v>101</v>
      </c>
      <c r="J5067">
        <f t="shared" si="474"/>
        <v>1</v>
      </c>
      <c r="K5067" s="2">
        <v>45</v>
      </c>
      <c r="L5067" s="3">
        <v>153.27000000000001</v>
      </c>
      <c r="M5067" s="4">
        <v>0.08</v>
      </c>
      <c r="N5067" s="5" t="s">
        <v>23</v>
      </c>
      <c r="O5067" s="3">
        <v>60.29</v>
      </c>
      <c r="P5067" s="3">
        <v>3.69</v>
      </c>
      <c r="Q5067" s="3">
        <v>0.5</v>
      </c>
      <c r="R5067" s="5" t="s">
        <v>548</v>
      </c>
      <c r="S5067" s="5" t="s">
        <v>549</v>
      </c>
      <c r="T5067" s="5" t="str">
        <f t="shared" si="475"/>
        <v>Henry Goldwyn</v>
      </c>
      <c r="U5067" t="s">
        <v>1143</v>
      </c>
      <c r="V5067" s="5" t="s">
        <v>27</v>
      </c>
      <c r="W5067" s="5" t="s">
        <v>28</v>
      </c>
      <c r="X5067" s="5" t="s">
        <v>115</v>
      </c>
      <c r="Y5067" s="5" t="s">
        <v>310</v>
      </c>
      <c r="Z5067" s="5" t="s">
        <v>43</v>
      </c>
      <c r="AA5067" s="4">
        <v>0.38</v>
      </c>
      <c r="AB5067" s="1">
        <v>40127</v>
      </c>
      <c r="AC5067" s="1">
        <v>26866</v>
      </c>
      <c r="AD5067">
        <f t="shared" si="476"/>
        <v>3</v>
      </c>
      <c r="AE5067">
        <f t="shared" ca="1" si="477"/>
        <v>51</v>
      </c>
      <c r="AF5067" t="str">
        <f t="shared" ca="1" si="478"/>
        <v>18-64</v>
      </c>
      <c r="AG5067" s="3">
        <f t="shared" si="479"/>
        <v>9.3045511111111104E-2</v>
      </c>
      <c r="AH5067" t="str">
        <f>_xlfn.IFNA(VLOOKUP(Sales_Transactions[[#This Row],[Order ID]],Returned_Items[#All],2,FALSE),"Not Returned")</f>
        <v>Not Returned</v>
      </c>
    </row>
    <row r="5068" spans="1:34" x14ac:dyDescent="0.25">
      <c r="A5068">
        <v>26503</v>
      </c>
      <c r="C5068" t="s">
        <v>2882</v>
      </c>
      <c r="D5068" s="2" t="str">
        <f>TEXT(MID(Sales_Transactions[[#This Row],[Order Date]],2,5),"d/m/yyy")</f>
        <v>21/4/2011</v>
      </c>
      <c r="E5068" s="2" t="str">
        <f>TEXT(MID(Sales_Transactions[[#This Row],[Order Date]],2,5),"d")</f>
        <v>21</v>
      </c>
      <c r="F5068" s="2" t="str">
        <f>TEXT(MID(Sales_Transactions[[#This Row],[Order Date]],2,5),"m")</f>
        <v>4</v>
      </c>
      <c r="G5068" s="2" t="str">
        <f>TEXT(MID(Sales_Transactions[[#This Row],[Order Date]],2,5),"yyy")</f>
        <v>2011</v>
      </c>
      <c r="H5068" s="2" t="str">
        <f>TEXT(MID(Sales_Transactions[[#This Row],[Order Date]],2,5),"yyy/m")</f>
        <v>2011/4</v>
      </c>
      <c r="I5068" t="s">
        <v>78</v>
      </c>
      <c r="J5068">
        <f t="shared" si="474"/>
        <v>3</v>
      </c>
      <c r="K5068" s="2">
        <v>47</v>
      </c>
      <c r="L5068" s="3">
        <v>671.78</v>
      </c>
      <c r="M5068" s="4">
        <v>0.1</v>
      </c>
      <c r="N5068" s="5" t="s">
        <v>23</v>
      </c>
      <c r="O5068" s="3">
        <v>297.23</v>
      </c>
      <c r="P5068" s="3">
        <v>15.57</v>
      </c>
      <c r="Q5068" s="3">
        <v>1.39</v>
      </c>
      <c r="R5068" s="5" t="s">
        <v>3263</v>
      </c>
      <c r="S5068" s="5" t="s">
        <v>3264</v>
      </c>
      <c r="T5068" s="5" t="str">
        <f t="shared" si="475"/>
        <v>Thais Sissman</v>
      </c>
      <c r="U5068" t="s">
        <v>1143</v>
      </c>
      <c r="V5068" s="5" t="s">
        <v>27</v>
      </c>
      <c r="W5068" s="5" t="s">
        <v>28</v>
      </c>
      <c r="X5068" s="5" t="s">
        <v>98</v>
      </c>
      <c r="Y5068" s="5" t="s">
        <v>2088</v>
      </c>
      <c r="Z5068" s="5" t="s">
        <v>43</v>
      </c>
      <c r="AA5068" s="4">
        <v>0.38</v>
      </c>
      <c r="AB5068" s="1">
        <v>40656</v>
      </c>
      <c r="AC5068" s="1">
        <v>26868</v>
      </c>
      <c r="AD5068">
        <f t="shared" si="476"/>
        <v>2</v>
      </c>
      <c r="AE5068">
        <f t="shared" ca="1" si="477"/>
        <v>51</v>
      </c>
      <c r="AF5068" t="str">
        <f t="shared" ca="1" si="478"/>
        <v>18-64</v>
      </c>
      <c r="AG5068" s="3">
        <f t="shared" si="479"/>
        <v>0.36051978723404254</v>
      </c>
      <c r="AH5068" t="str">
        <f>_xlfn.IFNA(VLOOKUP(Sales_Transactions[[#This Row],[Order ID]],Returned_Items[#All],2,FALSE),"Not Returned")</f>
        <v>Not Returned</v>
      </c>
    </row>
    <row r="5069" spans="1:34" x14ac:dyDescent="0.25">
      <c r="A5069">
        <v>26503</v>
      </c>
      <c r="C5069" t="s">
        <v>2882</v>
      </c>
      <c r="D5069" s="2" t="str">
        <f>TEXT(MID(Sales_Transactions[[#This Row],[Order Date]],2,5),"d/m/yyy")</f>
        <v>21/4/2011</v>
      </c>
      <c r="E5069" s="2" t="str">
        <f>TEXT(MID(Sales_Transactions[[#This Row],[Order Date]],2,5),"d")</f>
        <v>21</v>
      </c>
      <c r="F5069" s="2" t="str">
        <f>TEXT(MID(Sales_Transactions[[#This Row],[Order Date]],2,5),"m")</f>
        <v>4</v>
      </c>
      <c r="G5069" s="2" t="str">
        <f>TEXT(MID(Sales_Transactions[[#This Row],[Order Date]],2,5),"yyy")</f>
        <v>2011</v>
      </c>
      <c r="H5069" s="2" t="str">
        <f>TEXT(MID(Sales_Transactions[[#This Row],[Order Date]],2,5),"yyy/m")</f>
        <v>2011/4</v>
      </c>
      <c r="I5069" t="s">
        <v>78</v>
      </c>
      <c r="J5069">
        <f t="shared" si="474"/>
        <v>3</v>
      </c>
      <c r="K5069" s="2">
        <v>12</v>
      </c>
      <c r="L5069" s="3">
        <v>262.08999999999997</v>
      </c>
      <c r="M5069" s="4">
        <v>0.01</v>
      </c>
      <c r="N5069" s="5" t="s">
        <v>23</v>
      </c>
      <c r="O5069" s="3">
        <v>58.69</v>
      </c>
      <c r="P5069" s="3">
        <v>19.98</v>
      </c>
      <c r="Q5069" s="3">
        <v>10.49</v>
      </c>
      <c r="R5069" s="5" t="s">
        <v>3263</v>
      </c>
      <c r="S5069" s="5" t="s">
        <v>3264</v>
      </c>
      <c r="T5069" s="5" t="str">
        <f t="shared" si="475"/>
        <v>Thais Sissman</v>
      </c>
      <c r="U5069" t="s">
        <v>1143</v>
      </c>
      <c r="V5069" s="5" t="s">
        <v>27</v>
      </c>
      <c r="W5069" s="5" t="s">
        <v>57</v>
      </c>
      <c r="X5069" s="5" t="s">
        <v>58</v>
      </c>
      <c r="Y5069" s="5" t="s">
        <v>243</v>
      </c>
      <c r="Z5069" s="5" t="s">
        <v>43</v>
      </c>
      <c r="AA5069" s="4">
        <v>0.49</v>
      </c>
      <c r="AB5069" s="1">
        <v>40655</v>
      </c>
      <c r="AC5069" s="1">
        <v>26774</v>
      </c>
      <c r="AD5069">
        <f t="shared" si="476"/>
        <v>1</v>
      </c>
      <c r="AE5069">
        <f t="shared" ca="1" si="477"/>
        <v>51</v>
      </c>
      <c r="AF5069" t="str">
        <f t="shared" ca="1" si="478"/>
        <v>18-64</v>
      </c>
      <c r="AG5069" s="3">
        <f t="shared" si="479"/>
        <v>2.5390001666666664</v>
      </c>
      <c r="AH5069" t="str">
        <f>_xlfn.IFNA(VLOOKUP(Sales_Transactions[[#This Row],[Order ID]],Returned_Items[#All],2,FALSE),"Not Returned")</f>
        <v>Not Returned</v>
      </c>
    </row>
    <row r="5070" spans="1:34" x14ac:dyDescent="0.25">
      <c r="A5070">
        <v>26657</v>
      </c>
      <c r="C5070" t="s">
        <v>3311</v>
      </c>
      <c r="D5070" s="2" t="str">
        <f>TEXT(MID(Sales_Transactions[[#This Row],[Order Date]],2,5),"d/m/yyy")</f>
        <v>29/9/2012</v>
      </c>
      <c r="E5070" s="2" t="str">
        <f>TEXT(MID(Sales_Transactions[[#This Row],[Order Date]],2,5),"d")</f>
        <v>29</v>
      </c>
      <c r="F5070" s="2" t="str">
        <f>TEXT(MID(Sales_Transactions[[#This Row],[Order Date]],2,5),"m")</f>
        <v>9</v>
      </c>
      <c r="G5070" s="2" t="str">
        <f>TEXT(MID(Sales_Transactions[[#This Row],[Order Date]],2,5),"yyy")</f>
        <v>2012</v>
      </c>
      <c r="H5070" s="2" t="str">
        <f>TEXT(MID(Sales_Transactions[[#This Row],[Order Date]],2,5),"yyy/m")</f>
        <v>2012/9</v>
      </c>
      <c r="I5070" t="s">
        <v>78</v>
      </c>
      <c r="J5070">
        <f t="shared" si="474"/>
        <v>3</v>
      </c>
      <c r="K5070" s="2">
        <v>28</v>
      </c>
      <c r="L5070" s="3">
        <v>1107.6400000000001</v>
      </c>
      <c r="M5070" s="4">
        <v>0.06</v>
      </c>
      <c r="N5070" s="5" t="s">
        <v>23</v>
      </c>
      <c r="O5070" s="3">
        <v>333.17</v>
      </c>
      <c r="P5070" s="3">
        <v>40.98</v>
      </c>
      <c r="Q5070" s="3">
        <v>7.47</v>
      </c>
      <c r="R5070" s="5" t="s">
        <v>2634</v>
      </c>
      <c r="S5070" s="5" t="s">
        <v>3171</v>
      </c>
      <c r="T5070" s="5" t="str">
        <f t="shared" si="475"/>
        <v>Troy Blackwell</v>
      </c>
      <c r="U5070" t="s">
        <v>1143</v>
      </c>
      <c r="V5070" s="5" t="s">
        <v>74</v>
      </c>
      <c r="W5070" s="5" t="s">
        <v>28</v>
      </c>
      <c r="X5070" s="5" t="s">
        <v>41</v>
      </c>
      <c r="Y5070" s="5" t="s">
        <v>999</v>
      </c>
      <c r="Z5070" s="5" t="s">
        <v>43</v>
      </c>
      <c r="AA5070" s="4">
        <v>0.37</v>
      </c>
      <c r="AB5070" s="1">
        <v>41183</v>
      </c>
      <c r="AC5070" s="1">
        <v>26726</v>
      </c>
      <c r="AD5070">
        <f t="shared" si="476"/>
        <v>2</v>
      </c>
      <c r="AE5070">
        <f t="shared" ca="1" si="477"/>
        <v>51</v>
      </c>
      <c r="AF5070" t="str">
        <f t="shared" ca="1" si="478"/>
        <v>18-64</v>
      </c>
      <c r="AG5070" s="3">
        <f t="shared" si="479"/>
        <v>1.7294789999999998</v>
      </c>
      <c r="AH5070" t="str">
        <f>_xlfn.IFNA(VLOOKUP(Sales_Transactions[[#This Row],[Order ID]],Returned_Items[#All],2,FALSE),"Not Returned")</f>
        <v>Not Returned</v>
      </c>
    </row>
    <row r="5071" spans="1:34" x14ac:dyDescent="0.25">
      <c r="A5071">
        <v>26787</v>
      </c>
      <c r="C5071" t="s">
        <v>2936</v>
      </c>
      <c r="D5071" s="2" t="str">
        <f>TEXT(MID(Sales_Transactions[[#This Row],[Order Date]],2,5),"d/m/yyy")</f>
        <v>19/9/2011</v>
      </c>
      <c r="E5071" s="2" t="str">
        <f>TEXT(MID(Sales_Transactions[[#This Row],[Order Date]],2,5),"d")</f>
        <v>19</v>
      </c>
      <c r="F5071" s="2" t="str">
        <f>TEXT(MID(Sales_Transactions[[#This Row],[Order Date]],2,5),"m")</f>
        <v>9</v>
      </c>
      <c r="G5071" s="2" t="str">
        <f>TEXT(MID(Sales_Transactions[[#This Row],[Order Date]],2,5),"yyy")</f>
        <v>2011</v>
      </c>
      <c r="H5071" s="2" t="str">
        <f>TEXT(MID(Sales_Transactions[[#This Row],[Order Date]],2,5),"yyy/m")</f>
        <v>2011/9</v>
      </c>
      <c r="I5071" t="s">
        <v>33</v>
      </c>
      <c r="J5071">
        <f t="shared" si="474"/>
        <v>4</v>
      </c>
      <c r="K5071" s="2">
        <v>25</v>
      </c>
      <c r="L5071" s="3">
        <v>1119.9100000000001</v>
      </c>
      <c r="M5071" s="4">
        <v>0.08</v>
      </c>
      <c r="N5071" s="5" t="s">
        <v>67</v>
      </c>
      <c r="O5071" s="3">
        <v>434.71</v>
      </c>
      <c r="P5071" s="3">
        <v>48.04</v>
      </c>
      <c r="Q5071" s="3">
        <v>5.79</v>
      </c>
      <c r="R5071" s="5" t="s">
        <v>294</v>
      </c>
      <c r="S5071" s="5" t="s">
        <v>3307</v>
      </c>
      <c r="T5071" s="5" t="str">
        <f t="shared" si="475"/>
        <v>Jamie Frazer</v>
      </c>
      <c r="U5071" t="s">
        <v>1143</v>
      </c>
      <c r="V5071" s="5" t="s">
        <v>27</v>
      </c>
      <c r="W5071" s="5" t="s">
        <v>28</v>
      </c>
      <c r="X5071" s="5" t="s">
        <v>75</v>
      </c>
      <c r="Y5071" s="5" t="s">
        <v>1645</v>
      </c>
      <c r="Z5071" s="5" t="s">
        <v>43</v>
      </c>
      <c r="AA5071" s="4">
        <v>0.37</v>
      </c>
      <c r="AB5071" s="1">
        <v>40807</v>
      </c>
      <c r="AC5071" s="1">
        <v>26911</v>
      </c>
      <c r="AD5071">
        <f t="shared" si="476"/>
        <v>2</v>
      </c>
      <c r="AE5071">
        <f t="shared" ca="1" si="477"/>
        <v>50</v>
      </c>
      <c r="AF5071" t="str">
        <f t="shared" ca="1" si="478"/>
        <v>18-64</v>
      </c>
      <c r="AG5071" s="3">
        <f t="shared" si="479"/>
        <v>2.15166272</v>
      </c>
      <c r="AH5071" t="str">
        <f>_xlfn.IFNA(VLOOKUP(Sales_Transactions[[#This Row],[Order ID]],Returned_Items[#All],2,FALSE),"Not Returned")</f>
        <v>Not Returned</v>
      </c>
    </row>
    <row r="5072" spans="1:34" x14ac:dyDescent="0.25">
      <c r="A5072">
        <v>26919</v>
      </c>
      <c r="C5072" t="s">
        <v>1317</v>
      </c>
      <c r="D5072" s="2" t="str">
        <f>TEXT(MID(Sales_Transactions[[#This Row],[Order Date]],2,5),"d/m/yyy")</f>
        <v>10/12/2012</v>
      </c>
      <c r="E5072" s="2" t="str">
        <f>TEXT(MID(Sales_Transactions[[#This Row],[Order Date]],2,5),"d")</f>
        <v>10</v>
      </c>
      <c r="F5072" s="2" t="str">
        <f>TEXT(MID(Sales_Transactions[[#This Row],[Order Date]],2,5),"m")</f>
        <v>12</v>
      </c>
      <c r="G5072" s="2" t="str">
        <f>TEXT(MID(Sales_Transactions[[#This Row],[Order Date]],2,5),"yyy")</f>
        <v>2012</v>
      </c>
      <c r="H5072" s="2" t="str">
        <f>TEXT(MID(Sales_Transactions[[#This Row],[Order Date]],2,5),"yyy/m")</f>
        <v>2012/12</v>
      </c>
      <c r="I5072" t="s">
        <v>22</v>
      </c>
      <c r="J5072">
        <f t="shared" si="474"/>
        <v>2</v>
      </c>
      <c r="K5072" s="2">
        <v>12</v>
      </c>
      <c r="L5072" s="3">
        <v>3534.56</v>
      </c>
      <c r="M5072" s="4">
        <v>0.03</v>
      </c>
      <c r="N5072" s="5" t="s">
        <v>23</v>
      </c>
      <c r="O5072" s="3">
        <v>763.32</v>
      </c>
      <c r="P5072" s="3">
        <v>300.64999999999998</v>
      </c>
      <c r="Q5072" s="3">
        <v>24.49</v>
      </c>
      <c r="R5072" s="5" t="s">
        <v>3098</v>
      </c>
      <c r="S5072" s="5" t="s">
        <v>3272</v>
      </c>
      <c r="T5072" s="5" t="str">
        <f t="shared" si="475"/>
        <v>Mick Crebagga</v>
      </c>
      <c r="U5072" t="s">
        <v>1143</v>
      </c>
      <c r="V5072" s="5" t="s">
        <v>74</v>
      </c>
      <c r="W5072" s="5" t="s">
        <v>28</v>
      </c>
      <c r="X5072" s="5" t="s">
        <v>38</v>
      </c>
      <c r="Y5072" s="5" t="s">
        <v>619</v>
      </c>
      <c r="Z5072" s="5" t="s">
        <v>31</v>
      </c>
      <c r="AA5072" s="4">
        <v>0.52</v>
      </c>
      <c r="AB5072" s="1">
        <v>41255</v>
      </c>
      <c r="AC5072" s="1">
        <v>27020</v>
      </c>
      <c r="AD5072">
        <f t="shared" si="476"/>
        <v>2</v>
      </c>
      <c r="AE5072">
        <f t="shared" ca="1" si="477"/>
        <v>50</v>
      </c>
      <c r="AF5072" t="str">
        <f t="shared" ca="1" si="478"/>
        <v>18-64</v>
      </c>
      <c r="AG5072" s="3">
        <f t="shared" si="479"/>
        <v>27.087483750000001</v>
      </c>
      <c r="AH5072" t="str">
        <f>_xlfn.IFNA(VLOOKUP(Sales_Transactions[[#This Row],[Order ID]],Returned_Items[#All],2,FALSE),"Not Returned")</f>
        <v>Not Returned</v>
      </c>
    </row>
    <row r="5073" spans="1:34" x14ac:dyDescent="0.25">
      <c r="A5073">
        <v>26919</v>
      </c>
      <c r="C5073" t="s">
        <v>1317</v>
      </c>
      <c r="D5073" s="2" t="str">
        <f>TEXT(MID(Sales_Transactions[[#This Row],[Order Date]],2,5),"d/m/yyy")</f>
        <v>10/12/2012</v>
      </c>
      <c r="E5073" s="2" t="str">
        <f>TEXT(MID(Sales_Transactions[[#This Row],[Order Date]],2,5),"d")</f>
        <v>10</v>
      </c>
      <c r="F5073" s="2" t="str">
        <f>TEXT(MID(Sales_Transactions[[#This Row],[Order Date]],2,5),"m")</f>
        <v>12</v>
      </c>
      <c r="G5073" s="2" t="str">
        <f>TEXT(MID(Sales_Transactions[[#This Row],[Order Date]],2,5),"yyy")</f>
        <v>2012</v>
      </c>
      <c r="H5073" s="2" t="str">
        <f>TEXT(MID(Sales_Transactions[[#This Row],[Order Date]],2,5),"yyy/m")</f>
        <v>2012/12</v>
      </c>
      <c r="I5073" t="s">
        <v>22</v>
      </c>
      <c r="J5073">
        <f t="shared" si="474"/>
        <v>2</v>
      </c>
      <c r="K5073" s="2">
        <v>32</v>
      </c>
      <c r="L5073" s="3">
        <v>155.27000000000001</v>
      </c>
      <c r="M5073" s="4">
        <v>0.1</v>
      </c>
      <c r="N5073" s="5" t="s">
        <v>23</v>
      </c>
      <c r="O5073" s="3">
        <v>-151.55000000000001</v>
      </c>
      <c r="P5073" s="3">
        <v>4.9800000000000004</v>
      </c>
      <c r="Q5073" s="3">
        <v>7.54</v>
      </c>
      <c r="R5073" s="5" t="s">
        <v>3098</v>
      </c>
      <c r="S5073" s="5" t="s">
        <v>3272</v>
      </c>
      <c r="T5073" s="5" t="str">
        <f t="shared" si="475"/>
        <v>Mick Crebagga</v>
      </c>
      <c r="U5073" t="s">
        <v>1143</v>
      </c>
      <c r="V5073" s="5" t="s">
        <v>74</v>
      </c>
      <c r="W5073" s="5" t="s">
        <v>28</v>
      </c>
      <c r="X5073" s="5" t="s">
        <v>75</v>
      </c>
      <c r="Y5073" s="5" t="s">
        <v>2763</v>
      </c>
      <c r="Z5073" s="5" t="s">
        <v>43</v>
      </c>
      <c r="AA5073" s="4">
        <v>0.38</v>
      </c>
      <c r="AB5073" s="1">
        <v>41255</v>
      </c>
      <c r="AC5073" s="1">
        <v>27404</v>
      </c>
      <c r="AD5073">
        <f t="shared" si="476"/>
        <v>2</v>
      </c>
      <c r="AE5073">
        <f t="shared" ca="1" si="477"/>
        <v>49</v>
      </c>
      <c r="AF5073" t="str">
        <f t="shared" ca="1" si="478"/>
        <v>18-64</v>
      </c>
      <c r="AG5073" s="3">
        <f t="shared" si="479"/>
        <v>0.39109437499999999</v>
      </c>
      <c r="AH5073" t="str">
        <f>_xlfn.IFNA(VLOOKUP(Sales_Transactions[[#This Row],[Order ID]],Returned_Items[#All],2,FALSE),"Not Returned")</f>
        <v>Not Returned</v>
      </c>
    </row>
    <row r="5074" spans="1:34" x14ac:dyDescent="0.25">
      <c r="A5074">
        <v>26945</v>
      </c>
      <c r="C5074" t="s">
        <v>1253</v>
      </c>
      <c r="D5074" s="2" t="str">
        <f>TEXT(MID(Sales_Transactions[[#This Row],[Order Date]],2,5),"d/m/yyy")</f>
        <v>5/2/2009</v>
      </c>
      <c r="E5074" s="2" t="str">
        <f>TEXT(MID(Sales_Transactions[[#This Row],[Order Date]],2,5),"d")</f>
        <v>5</v>
      </c>
      <c r="F5074" s="2" t="str">
        <f>TEXT(MID(Sales_Transactions[[#This Row],[Order Date]],2,5),"m")</f>
        <v>2</v>
      </c>
      <c r="G5074" s="2" t="str">
        <f>TEXT(MID(Sales_Transactions[[#This Row],[Order Date]],2,5),"yyy")</f>
        <v>2009</v>
      </c>
      <c r="H5074" s="2" t="str">
        <f>TEXT(MID(Sales_Transactions[[#This Row],[Order Date]],2,5),"yyy/m")</f>
        <v>2009/2</v>
      </c>
      <c r="I5074" t="s">
        <v>101</v>
      </c>
      <c r="J5074">
        <f t="shared" si="474"/>
        <v>1</v>
      </c>
      <c r="K5074" s="2">
        <v>29</v>
      </c>
      <c r="L5074" s="3">
        <v>221.33</v>
      </c>
      <c r="M5074" s="4">
        <v>0</v>
      </c>
      <c r="N5074" s="5" t="s">
        <v>23</v>
      </c>
      <c r="O5074" s="3">
        <v>77.33</v>
      </c>
      <c r="P5074" s="3">
        <v>7.28</v>
      </c>
      <c r="Q5074" s="3">
        <v>1.77</v>
      </c>
      <c r="R5074" s="5" t="s">
        <v>3098</v>
      </c>
      <c r="S5074" s="5" t="s">
        <v>3272</v>
      </c>
      <c r="T5074" s="5" t="str">
        <f t="shared" si="475"/>
        <v>Mick Crebagga</v>
      </c>
      <c r="U5074" t="s">
        <v>1143</v>
      </c>
      <c r="V5074" s="5" t="s">
        <v>74</v>
      </c>
      <c r="W5074" s="5" t="s">
        <v>28</v>
      </c>
      <c r="X5074" s="5" t="s">
        <v>75</v>
      </c>
      <c r="Y5074" s="5" t="s">
        <v>2909</v>
      </c>
      <c r="Z5074" s="5" t="s">
        <v>84</v>
      </c>
      <c r="AA5074" s="4">
        <v>0.37</v>
      </c>
      <c r="AB5074" s="1">
        <v>39849</v>
      </c>
      <c r="AC5074" s="1">
        <v>27679</v>
      </c>
      <c r="AD5074">
        <f t="shared" si="476"/>
        <v>0</v>
      </c>
      <c r="AE5074">
        <f t="shared" ca="1" si="477"/>
        <v>48</v>
      </c>
      <c r="AF5074" t="str">
        <f t="shared" ca="1" si="478"/>
        <v>18-64</v>
      </c>
      <c r="AG5074" s="3">
        <f t="shared" si="479"/>
        <v>0.31206896551724139</v>
      </c>
      <c r="AH5074" t="str">
        <f>_xlfn.IFNA(VLOOKUP(Sales_Transactions[[#This Row],[Order ID]],Returned_Items[#All],2,FALSE),"Not Returned")</f>
        <v>Not Returned</v>
      </c>
    </row>
    <row r="5075" spans="1:34" x14ac:dyDescent="0.25">
      <c r="A5075">
        <v>27364</v>
      </c>
      <c r="C5075" t="s">
        <v>2352</v>
      </c>
      <c r="D5075" s="2" t="str">
        <f>TEXT(MID(Sales_Transactions[[#This Row],[Order Date]],2,5),"d/m/yyy")</f>
        <v>20/5/2011</v>
      </c>
      <c r="E5075" s="2" t="str">
        <f>TEXT(MID(Sales_Transactions[[#This Row],[Order Date]],2,5),"d")</f>
        <v>20</v>
      </c>
      <c r="F5075" s="2" t="str">
        <f>TEXT(MID(Sales_Transactions[[#This Row],[Order Date]],2,5),"m")</f>
        <v>5</v>
      </c>
      <c r="G5075" s="2" t="str">
        <f>TEXT(MID(Sales_Transactions[[#This Row],[Order Date]],2,5),"yyy")</f>
        <v>2011</v>
      </c>
      <c r="H5075" s="2" t="str">
        <f>TEXT(MID(Sales_Transactions[[#This Row],[Order Date]],2,5),"yyy/m")</f>
        <v>2011/5</v>
      </c>
      <c r="I5075" t="s">
        <v>78</v>
      </c>
      <c r="J5075">
        <f t="shared" si="474"/>
        <v>3</v>
      </c>
      <c r="K5075" s="2">
        <v>25</v>
      </c>
      <c r="L5075" s="3">
        <v>74.069999999999993</v>
      </c>
      <c r="M5075" s="4">
        <v>0.04</v>
      </c>
      <c r="N5075" s="5" t="s">
        <v>23</v>
      </c>
      <c r="O5075" s="3">
        <v>4.37</v>
      </c>
      <c r="P5075" s="3">
        <v>2.88</v>
      </c>
      <c r="Q5075" s="3">
        <v>1.49</v>
      </c>
      <c r="R5075" s="5" t="s">
        <v>1993</v>
      </c>
      <c r="S5075" s="5" t="s">
        <v>1994</v>
      </c>
      <c r="T5075" s="5" t="str">
        <f t="shared" si="475"/>
        <v>Joseph Airdo</v>
      </c>
      <c r="U5075" t="s">
        <v>1143</v>
      </c>
      <c r="V5075" s="5" t="s">
        <v>47</v>
      </c>
      <c r="W5075" s="5" t="s">
        <v>28</v>
      </c>
      <c r="X5075" s="5" t="s">
        <v>41</v>
      </c>
      <c r="Y5075" s="5" t="s">
        <v>1346</v>
      </c>
      <c r="Z5075" s="5" t="s">
        <v>43</v>
      </c>
      <c r="AA5075" s="4">
        <v>0.36</v>
      </c>
      <c r="AB5075" s="1">
        <v>40685</v>
      </c>
      <c r="AC5075" s="1">
        <v>27740</v>
      </c>
      <c r="AD5075">
        <f t="shared" si="476"/>
        <v>2</v>
      </c>
      <c r="AE5075">
        <f t="shared" ca="1" si="477"/>
        <v>48</v>
      </c>
      <c r="AF5075" t="str">
        <f t="shared" ca="1" si="478"/>
        <v>18-64</v>
      </c>
      <c r="AG5075" s="3">
        <f t="shared" si="479"/>
        <v>0.17475392000000001</v>
      </c>
      <c r="AH5075" t="str">
        <f>_xlfn.IFNA(VLOOKUP(Sales_Transactions[[#This Row],[Order ID]],Returned_Items[#All],2,FALSE),"Not Returned")</f>
        <v>Not Returned</v>
      </c>
    </row>
    <row r="5076" spans="1:34" x14ac:dyDescent="0.25">
      <c r="A5076">
        <v>27364</v>
      </c>
      <c r="C5076" t="s">
        <v>2352</v>
      </c>
      <c r="D5076" s="2" t="str">
        <f>TEXT(MID(Sales_Transactions[[#This Row],[Order Date]],2,5),"d/m/yyy")</f>
        <v>20/5/2011</v>
      </c>
      <c r="E5076" s="2" t="str">
        <f>TEXT(MID(Sales_Transactions[[#This Row],[Order Date]],2,5),"d")</f>
        <v>20</v>
      </c>
      <c r="F5076" s="2" t="str">
        <f>TEXT(MID(Sales_Transactions[[#This Row],[Order Date]],2,5),"m")</f>
        <v>5</v>
      </c>
      <c r="G5076" s="2" t="str">
        <f>TEXT(MID(Sales_Transactions[[#This Row],[Order Date]],2,5),"yyy")</f>
        <v>2011</v>
      </c>
      <c r="H5076" s="2" t="str">
        <f>TEXT(MID(Sales_Transactions[[#This Row],[Order Date]],2,5),"yyy/m")</f>
        <v>2011/5</v>
      </c>
      <c r="I5076" t="s">
        <v>78</v>
      </c>
      <c r="J5076">
        <f t="shared" si="474"/>
        <v>3</v>
      </c>
      <c r="K5076" s="2">
        <v>29</v>
      </c>
      <c r="L5076" s="3">
        <v>1529.0564999999999</v>
      </c>
      <c r="M5076" s="4">
        <v>0.06</v>
      </c>
      <c r="N5076" s="5" t="s">
        <v>23</v>
      </c>
      <c r="O5076" s="3">
        <v>201.73</v>
      </c>
      <c r="P5076" s="3">
        <v>65.989999999999995</v>
      </c>
      <c r="Q5076" s="3">
        <v>3.99</v>
      </c>
      <c r="R5076" s="5" t="s">
        <v>1993</v>
      </c>
      <c r="S5076" s="5" t="s">
        <v>1994</v>
      </c>
      <c r="T5076" s="5" t="str">
        <f t="shared" si="475"/>
        <v>Joseph Airdo</v>
      </c>
      <c r="U5076" t="s">
        <v>1143</v>
      </c>
      <c r="V5076" s="5" t="s">
        <v>47</v>
      </c>
      <c r="W5076" s="5" t="s">
        <v>48</v>
      </c>
      <c r="X5076" s="5" t="s">
        <v>49</v>
      </c>
      <c r="Y5076" s="5" t="s">
        <v>978</v>
      </c>
      <c r="Z5076" s="5" t="s">
        <v>43</v>
      </c>
      <c r="AA5076" s="4">
        <v>0.59</v>
      </c>
      <c r="AB5076" s="1">
        <v>40685</v>
      </c>
      <c r="AC5076" s="1">
        <v>27710</v>
      </c>
      <c r="AD5076">
        <f t="shared" si="476"/>
        <v>2</v>
      </c>
      <c r="AE5076">
        <f t="shared" ca="1" si="477"/>
        <v>48</v>
      </c>
      <c r="AF5076" t="str">
        <f t="shared" ca="1" si="478"/>
        <v>18-64</v>
      </c>
      <c r="AG5076" s="3">
        <f t="shared" si="479"/>
        <v>2.4117381379310343</v>
      </c>
      <c r="AH5076" t="str">
        <f>_xlfn.IFNA(VLOOKUP(Sales_Transactions[[#This Row],[Order ID]],Returned_Items[#All],2,FALSE),"Not Returned")</f>
        <v>Not Returned</v>
      </c>
    </row>
    <row r="5077" spans="1:34" hidden="1" x14ac:dyDescent="0.25">
      <c r="A5077">
        <v>27460</v>
      </c>
      <c r="C5077" t="s">
        <v>1215</v>
      </c>
      <c r="D5077" s="2" t="str">
        <f>TEXT(MID(Sales_Transactions[[#This Row],[Order Date]],2,5),"d/m/yyy")</f>
        <v>12/5/2009</v>
      </c>
      <c r="E5077" s="2" t="str">
        <f>TEXT(MID(Sales_Transactions[[#This Row],[Order Date]],2,5),"d")</f>
        <v>12</v>
      </c>
      <c r="F5077" s="2" t="str">
        <f>TEXT(MID(Sales_Transactions[[#This Row],[Order Date]],2,5),"m")</f>
        <v>5</v>
      </c>
      <c r="G5077" s="2" t="str">
        <f>TEXT(MID(Sales_Transactions[[#This Row],[Order Date]],2,5),"yyy")</f>
        <v>2009</v>
      </c>
      <c r="H5077" s="2" t="str">
        <f>TEXT(MID(Sales_Transactions[[#This Row],[Order Date]],2,5),"yyy/m")</f>
        <v>2009/5</v>
      </c>
      <c r="I5077" t="s">
        <v>52</v>
      </c>
      <c r="J5077">
        <f t="shared" si="474"/>
        <v>1</v>
      </c>
      <c r="K5077" s="2">
        <v>7</v>
      </c>
      <c r="L5077">
        <v>855.03</v>
      </c>
      <c r="M5077">
        <v>0.08</v>
      </c>
      <c r="N5077" t="s">
        <v>23</v>
      </c>
      <c r="O5077">
        <v>-1.68</v>
      </c>
      <c r="P5077">
        <v>128.24</v>
      </c>
      <c r="Q5077">
        <v>12.65</v>
      </c>
      <c r="R5077" t="s">
        <v>931</v>
      </c>
      <c r="S5077" t="s">
        <v>3288</v>
      </c>
      <c r="T5077" t="str">
        <f t="shared" si="475"/>
        <v>Evan Bailliet</v>
      </c>
      <c r="U5077" t="s">
        <v>1143</v>
      </c>
      <c r="V5077" t="s">
        <v>47</v>
      </c>
      <c r="W5077" t="s">
        <v>57</v>
      </c>
      <c r="X5077" t="s">
        <v>154</v>
      </c>
      <c r="Y5077" t="s">
        <v>916</v>
      </c>
      <c r="Z5077" t="s">
        <v>56</v>
      </c>
      <c r="AA5077"/>
      <c r="AB5077" s="1">
        <v>39946</v>
      </c>
      <c r="AC5077" s="1">
        <v>27601</v>
      </c>
      <c r="AD5077">
        <f t="shared" si="476"/>
        <v>1</v>
      </c>
      <c r="AE5077">
        <f t="shared" ca="1" si="477"/>
        <v>49</v>
      </c>
      <c r="AF5077" t="str">
        <f t="shared" ca="1" si="478"/>
        <v>18-64</v>
      </c>
      <c r="AG5077">
        <f t="shared" si="479"/>
        <v>20.112486857142862</v>
      </c>
      <c r="AH5077" t="str">
        <f>_xlfn.IFNA(VLOOKUP(Sales_Transactions[[#This Row],[Order ID]],Returned_Items[#All],2,FALSE),"Not Returned")</f>
        <v>Not Returned</v>
      </c>
    </row>
    <row r="5078" spans="1:34" x14ac:dyDescent="0.25">
      <c r="A5078">
        <v>27460</v>
      </c>
      <c r="C5078" t="s">
        <v>1215</v>
      </c>
      <c r="D5078" s="2" t="str">
        <f>TEXT(MID(Sales_Transactions[[#This Row],[Order Date]],2,5),"d/m/yyy")</f>
        <v>12/5/2009</v>
      </c>
      <c r="E5078" s="2" t="str">
        <f>TEXT(MID(Sales_Transactions[[#This Row],[Order Date]],2,5),"d")</f>
        <v>12</v>
      </c>
      <c r="F5078" s="2" t="str">
        <f>TEXT(MID(Sales_Transactions[[#This Row],[Order Date]],2,5),"m")</f>
        <v>5</v>
      </c>
      <c r="G5078" s="2" t="str">
        <f>TEXT(MID(Sales_Transactions[[#This Row],[Order Date]],2,5),"yyy")</f>
        <v>2009</v>
      </c>
      <c r="H5078" s="2" t="str">
        <f>TEXT(MID(Sales_Transactions[[#This Row],[Order Date]],2,5),"yyy/m")</f>
        <v>2009/5</v>
      </c>
      <c r="I5078" t="s">
        <v>52</v>
      </c>
      <c r="J5078">
        <f t="shared" si="474"/>
        <v>1</v>
      </c>
      <c r="K5078" s="2">
        <v>31</v>
      </c>
      <c r="L5078" s="3">
        <v>196.58</v>
      </c>
      <c r="M5078" s="4">
        <v>0.04</v>
      </c>
      <c r="N5078" s="5" t="s">
        <v>23</v>
      </c>
      <c r="O5078" s="3">
        <v>-102.16</v>
      </c>
      <c r="P5078" s="3">
        <v>5.98</v>
      </c>
      <c r="Q5078" s="3">
        <v>4.38</v>
      </c>
      <c r="R5078" s="5" t="s">
        <v>931</v>
      </c>
      <c r="S5078" s="5" t="s">
        <v>3288</v>
      </c>
      <c r="T5078" s="5" t="str">
        <f t="shared" si="475"/>
        <v>Evan Bailliet</v>
      </c>
      <c r="U5078" t="s">
        <v>1143</v>
      </c>
      <c r="V5078" s="5" t="s">
        <v>47</v>
      </c>
      <c r="W5078" s="5" t="s">
        <v>48</v>
      </c>
      <c r="X5078" s="5" t="s">
        <v>87</v>
      </c>
      <c r="Y5078" s="5" t="s">
        <v>140</v>
      </c>
      <c r="Z5078" s="5" t="s">
        <v>60</v>
      </c>
      <c r="AA5078" s="4">
        <v>0.75</v>
      </c>
      <c r="AB5078" s="1">
        <v>39947</v>
      </c>
      <c r="AC5078" s="1">
        <v>27561</v>
      </c>
      <c r="AD5078">
        <f t="shared" si="476"/>
        <v>2</v>
      </c>
      <c r="AE5078">
        <f t="shared" ca="1" si="477"/>
        <v>49</v>
      </c>
      <c r="AF5078" t="str">
        <f t="shared" ca="1" si="478"/>
        <v>18-64</v>
      </c>
      <c r="AG5078" s="3">
        <f t="shared" si="479"/>
        <v>0.33411638709677416</v>
      </c>
      <c r="AH5078" t="str">
        <f>_xlfn.IFNA(VLOOKUP(Sales_Transactions[[#This Row],[Order ID]],Returned_Items[#All],2,FALSE),"Not Returned")</f>
        <v>Not Returned</v>
      </c>
    </row>
    <row r="5079" spans="1:34" x14ac:dyDescent="0.25">
      <c r="A5079">
        <v>27717</v>
      </c>
      <c r="C5079" t="s">
        <v>2768</v>
      </c>
      <c r="D5079" s="2" t="str">
        <f>TEXT(MID(Sales_Transactions[[#This Row],[Order Date]],2,5),"d/m/yyy")</f>
        <v>26/10/2011</v>
      </c>
      <c r="E5079" s="2" t="str">
        <f>TEXT(MID(Sales_Transactions[[#This Row],[Order Date]],2,5),"d")</f>
        <v>26</v>
      </c>
      <c r="F5079" s="2" t="str">
        <f>TEXT(MID(Sales_Transactions[[#This Row],[Order Date]],2,5),"m")</f>
        <v>10</v>
      </c>
      <c r="G5079" s="2" t="str">
        <f>TEXT(MID(Sales_Transactions[[#This Row],[Order Date]],2,5),"yyy")</f>
        <v>2011</v>
      </c>
      <c r="H5079" s="2" t="str">
        <f>TEXT(MID(Sales_Transactions[[#This Row],[Order Date]],2,5),"yyy/m")</f>
        <v>2011/10</v>
      </c>
      <c r="I5079" t="s">
        <v>101</v>
      </c>
      <c r="J5079">
        <f t="shared" si="474"/>
        <v>1</v>
      </c>
      <c r="K5079" s="2">
        <v>19</v>
      </c>
      <c r="L5079" s="3">
        <v>75.19</v>
      </c>
      <c r="M5079" s="4">
        <v>0.05</v>
      </c>
      <c r="N5079" s="5" t="s">
        <v>23</v>
      </c>
      <c r="O5079" s="3">
        <v>-93.67</v>
      </c>
      <c r="P5079" s="3">
        <v>3.75</v>
      </c>
      <c r="Q5079" s="3">
        <v>7.5</v>
      </c>
      <c r="R5079" s="5" t="s">
        <v>2669</v>
      </c>
      <c r="S5079" s="5" t="s">
        <v>1212</v>
      </c>
      <c r="T5079" s="5" t="str">
        <f t="shared" si="475"/>
        <v>Tracy Collins</v>
      </c>
      <c r="U5079" t="s">
        <v>1143</v>
      </c>
      <c r="V5079" s="5" t="s">
        <v>47</v>
      </c>
      <c r="W5079" s="5" t="s">
        <v>28</v>
      </c>
      <c r="X5079" s="5" t="s">
        <v>115</v>
      </c>
      <c r="Y5079" s="5" t="s">
        <v>3312</v>
      </c>
      <c r="Z5079" s="5" t="s">
        <v>43</v>
      </c>
      <c r="AA5079" s="4">
        <v>0.37</v>
      </c>
      <c r="AB5079" s="1">
        <v>40845</v>
      </c>
      <c r="AC5079" s="1">
        <v>27546</v>
      </c>
      <c r="AD5079">
        <f t="shared" si="476"/>
        <v>3</v>
      </c>
      <c r="AE5079">
        <f t="shared" ca="1" si="477"/>
        <v>49</v>
      </c>
      <c r="AF5079" t="str">
        <f t="shared" ca="1" si="478"/>
        <v>18-64</v>
      </c>
      <c r="AG5079" s="3">
        <f t="shared" si="479"/>
        <v>0.59200657894736841</v>
      </c>
      <c r="AH5079" t="str">
        <f>_xlfn.IFNA(VLOOKUP(Sales_Transactions[[#This Row],[Order ID]],Returned_Items[#All],2,FALSE),"Not Returned")</f>
        <v>Not Returned</v>
      </c>
    </row>
    <row r="5080" spans="1:34" x14ac:dyDescent="0.25">
      <c r="A5080">
        <v>27778</v>
      </c>
      <c r="C5080" t="s">
        <v>561</v>
      </c>
      <c r="D5080" s="2" t="str">
        <f>TEXT(MID(Sales_Transactions[[#This Row],[Order Date]],2,5),"d/m/yyy")</f>
        <v>2/9/2011</v>
      </c>
      <c r="E5080" s="2" t="str">
        <f>TEXT(MID(Sales_Transactions[[#This Row],[Order Date]],2,5),"d")</f>
        <v>2</v>
      </c>
      <c r="F5080" s="2" t="str">
        <f>TEXT(MID(Sales_Transactions[[#This Row],[Order Date]],2,5),"m")</f>
        <v>9</v>
      </c>
      <c r="G5080" s="2" t="str">
        <f>TEXT(MID(Sales_Transactions[[#This Row],[Order Date]],2,5),"yyy")</f>
        <v>2011</v>
      </c>
      <c r="H5080" s="2" t="str">
        <f>TEXT(MID(Sales_Transactions[[#This Row],[Order Date]],2,5),"yyy/m")</f>
        <v>2011/9</v>
      </c>
      <c r="I5080" t="s">
        <v>101</v>
      </c>
      <c r="J5080">
        <f t="shared" si="474"/>
        <v>1</v>
      </c>
      <c r="K5080" s="2">
        <v>10</v>
      </c>
      <c r="L5080" s="3">
        <v>6350.29</v>
      </c>
      <c r="M5080" s="4">
        <v>0.02</v>
      </c>
      <c r="N5080" s="5" t="s">
        <v>23</v>
      </c>
      <c r="O5080" s="3">
        <v>-735.97</v>
      </c>
      <c r="P5080" s="3">
        <v>599.99</v>
      </c>
      <c r="Q5080" s="3">
        <v>24.49</v>
      </c>
      <c r="R5080" s="5" t="s">
        <v>562</v>
      </c>
      <c r="S5080" s="5" t="s">
        <v>563</v>
      </c>
      <c r="T5080" s="5" t="str">
        <f t="shared" si="475"/>
        <v>Roy Skaria</v>
      </c>
      <c r="U5080" t="s">
        <v>1143</v>
      </c>
      <c r="V5080" s="5" t="s">
        <v>47</v>
      </c>
      <c r="W5080" s="5" t="s">
        <v>48</v>
      </c>
      <c r="X5080" s="5" t="s">
        <v>131</v>
      </c>
      <c r="Y5080" s="5" t="s">
        <v>2408</v>
      </c>
      <c r="Z5080" s="5" t="s">
        <v>31</v>
      </c>
      <c r="AA5080" s="4">
        <v>0.5</v>
      </c>
      <c r="AB5080" s="1">
        <v>40790</v>
      </c>
      <c r="AC5080" s="1">
        <v>27643</v>
      </c>
      <c r="AD5080">
        <f t="shared" si="476"/>
        <v>2</v>
      </c>
      <c r="AE5080">
        <f t="shared" ca="1" si="477"/>
        <v>48</v>
      </c>
      <c r="AF5080" t="str">
        <f t="shared" ca="1" si="478"/>
        <v>18-64</v>
      </c>
      <c r="AG5080" s="3">
        <f t="shared" si="479"/>
        <v>62.436000200000002</v>
      </c>
      <c r="AH5080" t="str">
        <f>_xlfn.IFNA(VLOOKUP(Sales_Transactions[[#This Row],[Order ID]],Returned_Items[#All],2,FALSE),"Not Returned")</f>
        <v>Not Returned</v>
      </c>
    </row>
    <row r="5081" spans="1:34" x14ac:dyDescent="0.25">
      <c r="A5081">
        <v>27936</v>
      </c>
      <c r="C5081" t="s">
        <v>3154</v>
      </c>
      <c r="D5081" s="2" t="str">
        <f>TEXT(MID(Sales_Transactions[[#This Row],[Order Date]],2,5),"d/m/yyy")</f>
        <v>7/7/2011</v>
      </c>
      <c r="E5081" s="2" t="str">
        <f>TEXT(MID(Sales_Transactions[[#This Row],[Order Date]],2,5),"d")</f>
        <v>7</v>
      </c>
      <c r="F5081" s="2" t="str">
        <f>TEXT(MID(Sales_Transactions[[#This Row],[Order Date]],2,5),"m")</f>
        <v>7</v>
      </c>
      <c r="G5081" s="2" t="str">
        <f>TEXT(MID(Sales_Transactions[[#This Row],[Order Date]],2,5),"yyy")</f>
        <v>2011</v>
      </c>
      <c r="H5081" s="2" t="str">
        <f>TEXT(MID(Sales_Transactions[[#This Row],[Order Date]],2,5),"yyy/m")</f>
        <v>2011/7</v>
      </c>
      <c r="I5081" t="s">
        <v>33</v>
      </c>
      <c r="J5081">
        <f t="shared" si="474"/>
        <v>4</v>
      </c>
      <c r="K5081" s="2">
        <v>23</v>
      </c>
      <c r="L5081" s="3">
        <v>1028.1600000000001</v>
      </c>
      <c r="M5081" s="4">
        <v>7.0000000000000007E-2</v>
      </c>
      <c r="N5081" s="5" t="s">
        <v>23</v>
      </c>
      <c r="O5081" s="3">
        <v>405.16</v>
      </c>
      <c r="P5081" s="3">
        <v>55.99</v>
      </c>
      <c r="Q5081" s="3">
        <v>1.25</v>
      </c>
      <c r="R5081" s="5" t="s">
        <v>3277</v>
      </c>
      <c r="S5081" s="5" t="s">
        <v>3278</v>
      </c>
      <c r="T5081" s="5" t="str">
        <f t="shared" si="475"/>
        <v>Irene Maddox</v>
      </c>
      <c r="U5081" t="s">
        <v>1143</v>
      </c>
      <c r="V5081" s="5" t="s">
        <v>37</v>
      </c>
      <c r="W5081" s="5" t="s">
        <v>48</v>
      </c>
      <c r="X5081" s="5" t="s">
        <v>49</v>
      </c>
      <c r="Y5081" s="5" t="s">
        <v>1653</v>
      </c>
      <c r="Z5081" s="5" t="s">
        <v>60</v>
      </c>
      <c r="AA5081" s="4">
        <v>0.35</v>
      </c>
      <c r="AB5081" s="1">
        <v>40733</v>
      </c>
      <c r="AC5081" s="1">
        <v>27644</v>
      </c>
      <c r="AD5081">
        <f t="shared" si="476"/>
        <v>2</v>
      </c>
      <c r="AE5081">
        <f t="shared" ca="1" si="477"/>
        <v>48</v>
      </c>
      <c r="AF5081" t="str">
        <f t="shared" ca="1" si="478"/>
        <v>18-64</v>
      </c>
      <c r="AG5081" s="3">
        <f t="shared" si="479"/>
        <v>2.4869916086956523</v>
      </c>
      <c r="AH5081" t="str">
        <f>_xlfn.IFNA(VLOOKUP(Sales_Transactions[[#This Row],[Order ID]],Returned_Items[#All],2,FALSE),"Not Returned")</f>
        <v>Not Returned</v>
      </c>
    </row>
    <row r="5082" spans="1:34" x14ac:dyDescent="0.25">
      <c r="A5082">
        <v>28228</v>
      </c>
      <c r="C5082" t="s">
        <v>1663</v>
      </c>
      <c r="D5082" s="2" t="str">
        <f>TEXT(MID(Sales_Transactions[[#This Row],[Order Date]],2,5),"d/m/yyy")</f>
        <v>11/7/2012</v>
      </c>
      <c r="E5082" s="2" t="str">
        <f>TEXT(MID(Sales_Transactions[[#This Row],[Order Date]],2,5),"d")</f>
        <v>11</v>
      </c>
      <c r="F5082" s="2" t="str">
        <f>TEXT(MID(Sales_Transactions[[#This Row],[Order Date]],2,5),"m")</f>
        <v>7</v>
      </c>
      <c r="G5082" s="2" t="str">
        <f>TEXT(MID(Sales_Transactions[[#This Row],[Order Date]],2,5),"yyy")</f>
        <v>2012</v>
      </c>
      <c r="H5082" s="2" t="str">
        <f>TEXT(MID(Sales_Transactions[[#This Row],[Order Date]],2,5),"yyy/m")</f>
        <v>2012/7</v>
      </c>
      <c r="I5082" t="s">
        <v>52</v>
      </c>
      <c r="J5082">
        <f t="shared" si="474"/>
        <v>1</v>
      </c>
      <c r="K5082" s="2">
        <v>5</v>
      </c>
      <c r="L5082" s="3">
        <v>346.23</v>
      </c>
      <c r="M5082" s="4">
        <v>0</v>
      </c>
      <c r="N5082" s="5" t="s">
        <v>23</v>
      </c>
      <c r="O5082" s="3">
        <v>8.4600000000000009</v>
      </c>
      <c r="P5082" s="3">
        <v>60.98</v>
      </c>
      <c r="Q5082" s="3">
        <v>19.989999999999998</v>
      </c>
      <c r="R5082" s="5" t="s">
        <v>1935</v>
      </c>
      <c r="S5082" s="5" t="s">
        <v>3289</v>
      </c>
      <c r="T5082" s="5" t="str">
        <f t="shared" si="475"/>
        <v>Meg Tillman</v>
      </c>
      <c r="U5082" t="s">
        <v>1143</v>
      </c>
      <c r="V5082" s="5" t="s">
        <v>27</v>
      </c>
      <c r="W5082" s="5" t="s">
        <v>28</v>
      </c>
      <c r="X5082" s="5" t="s">
        <v>98</v>
      </c>
      <c r="Y5082" s="5" t="s">
        <v>1316</v>
      </c>
      <c r="Z5082" s="5" t="s">
        <v>43</v>
      </c>
      <c r="AA5082" s="4">
        <v>0.38</v>
      </c>
      <c r="AB5082" s="1">
        <v>41102</v>
      </c>
      <c r="AC5082" s="1">
        <v>26512</v>
      </c>
      <c r="AD5082">
        <f t="shared" si="476"/>
        <v>1</v>
      </c>
      <c r="AE5082">
        <f t="shared" ca="1" si="477"/>
        <v>52</v>
      </c>
      <c r="AF5082" t="str">
        <f t="shared" ca="1" si="478"/>
        <v>18-64</v>
      </c>
      <c r="AG5082" s="3">
        <f t="shared" si="479"/>
        <v>16.193999999999999</v>
      </c>
      <c r="AH5082" t="str">
        <f>_xlfn.IFNA(VLOOKUP(Sales_Transactions[[#This Row],[Order ID]],Returned_Items[#All],2,FALSE),"Not Returned")</f>
        <v>Not Returned</v>
      </c>
    </row>
    <row r="5083" spans="1:34" x14ac:dyDescent="0.25">
      <c r="A5083">
        <v>28259</v>
      </c>
      <c r="C5083" t="s">
        <v>1803</v>
      </c>
      <c r="D5083" s="2" t="str">
        <f>TEXT(MID(Sales_Transactions[[#This Row],[Order Date]],2,5),"d/m/yyy")</f>
        <v>4/11/2009</v>
      </c>
      <c r="E5083" s="2" t="str">
        <f>TEXT(MID(Sales_Transactions[[#This Row],[Order Date]],2,5),"d")</f>
        <v>4</v>
      </c>
      <c r="F5083" s="2" t="str">
        <f>TEXT(MID(Sales_Transactions[[#This Row],[Order Date]],2,5),"m")</f>
        <v>11</v>
      </c>
      <c r="G5083" s="2" t="str">
        <f>TEXT(MID(Sales_Transactions[[#This Row],[Order Date]],2,5),"yyy")</f>
        <v>2009</v>
      </c>
      <c r="H5083" s="2" t="str">
        <f>TEXT(MID(Sales_Transactions[[#This Row],[Order Date]],2,5),"yyy/m")</f>
        <v>2009/11</v>
      </c>
      <c r="I5083" t="s">
        <v>33</v>
      </c>
      <c r="J5083">
        <f t="shared" si="474"/>
        <v>4</v>
      </c>
      <c r="K5083" s="2">
        <v>22</v>
      </c>
      <c r="L5083" s="3">
        <v>249.24</v>
      </c>
      <c r="M5083" s="4">
        <v>0.06</v>
      </c>
      <c r="N5083" s="5" t="s">
        <v>23</v>
      </c>
      <c r="O5083" s="3">
        <v>-92.1</v>
      </c>
      <c r="P5083" s="3">
        <v>10.97</v>
      </c>
      <c r="Q5083" s="3">
        <v>6.5</v>
      </c>
      <c r="R5083" s="5" t="s">
        <v>2606</v>
      </c>
      <c r="S5083" s="5" t="s">
        <v>3302</v>
      </c>
      <c r="T5083" s="5" t="str">
        <f t="shared" si="475"/>
        <v>Thea Hudgings</v>
      </c>
      <c r="U5083" t="s">
        <v>1143</v>
      </c>
      <c r="V5083" s="5" t="s">
        <v>37</v>
      </c>
      <c r="W5083" s="5" t="s">
        <v>48</v>
      </c>
      <c r="X5083" s="5" t="s">
        <v>87</v>
      </c>
      <c r="Y5083" s="5" t="s">
        <v>543</v>
      </c>
      <c r="Z5083" s="5" t="s">
        <v>43</v>
      </c>
      <c r="AA5083" s="4">
        <v>0.64</v>
      </c>
      <c r="AB5083" s="1">
        <v>40123</v>
      </c>
      <c r="AC5083" s="1">
        <v>26379</v>
      </c>
      <c r="AD5083">
        <f t="shared" si="476"/>
        <v>2</v>
      </c>
      <c r="AE5083">
        <f t="shared" ca="1" si="477"/>
        <v>52</v>
      </c>
      <c r="AF5083" t="str">
        <f t="shared" ca="1" si="478"/>
        <v>18-64</v>
      </c>
      <c r="AG5083" s="3">
        <f t="shared" si="479"/>
        <v>0.79379172727272729</v>
      </c>
      <c r="AH5083" t="str">
        <f>_xlfn.IFNA(VLOOKUP(Sales_Transactions[[#This Row],[Order ID]],Returned_Items[#All],2,FALSE),"Not Returned")</f>
        <v>Not Returned</v>
      </c>
    </row>
    <row r="5084" spans="1:34" x14ac:dyDescent="0.25">
      <c r="A5084">
        <v>28419</v>
      </c>
      <c r="C5084" t="s">
        <v>2640</v>
      </c>
      <c r="D5084" s="2" t="str">
        <f>TEXT(MID(Sales_Transactions[[#This Row],[Order Date]],2,5),"d/m/yyy")</f>
        <v>31/10/2009</v>
      </c>
      <c r="E5084" s="2" t="str">
        <f>TEXT(MID(Sales_Transactions[[#This Row],[Order Date]],2,5),"d")</f>
        <v>31</v>
      </c>
      <c r="F5084" s="2" t="str">
        <f>TEXT(MID(Sales_Transactions[[#This Row],[Order Date]],2,5),"m")</f>
        <v>10</v>
      </c>
      <c r="G5084" s="2" t="str">
        <f>TEXT(MID(Sales_Transactions[[#This Row],[Order Date]],2,5),"yyy")</f>
        <v>2009</v>
      </c>
      <c r="H5084" s="2" t="str">
        <f>TEXT(MID(Sales_Transactions[[#This Row],[Order Date]],2,5),"yyy/m")</f>
        <v>2009/10</v>
      </c>
      <c r="I5084" t="s">
        <v>22</v>
      </c>
      <c r="J5084">
        <f t="shared" si="474"/>
        <v>2</v>
      </c>
      <c r="K5084" s="2">
        <v>9</v>
      </c>
      <c r="L5084" s="3">
        <v>133.85</v>
      </c>
      <c r="M5084" s="4">
        <v>0.03</v>
      </c>
      <c r="N5084" s="5" t="s">
        <v>67</v>
      </c>
      <c r="O5084" s="3">
        <v>-5.28</v>
      </c>
      <c r="P5084" s="3">
        <v>13.48</v>
      </c>
      <c r="Q5084" s="3">
        <v>4.51</v>
      </c>
      <c r="R5084" s="5" t="s">
        <v>3313</v>
      </c>
      <c r="S5084" s="5" t="s">
        <v>3314</v>
      </c>
      <c r="T5084" s="5" t="str">
        <f t="shared" si="475"/>
        <v>Rachel Payne</v>
      </c>
      <c r="U5084" t="s">
        <v>1143</v>
      </c>
      <c r="V5084" s="5" t="s">
        <v>37</v>
      </c>
      <c r="W5084" s="5" t="s">
        <v>28</v>
      </c>
      <c r="X5084" s="5" t="s">
        <v>29</v>
      </c>
      <c r="Y5084" s="5" t="s">
        <v>134</v>
      </c>
      <c r="Z5084" s="5" t="s">
        <v>43</v>
      </c>
      <c r="AA5084" s="4">
        <v>0.59</v>
      </c>
      <c r="AB5084" s="1">
        <v>40121</v>
      </c>
      <c r="AC5084" s="1">
        <v>26441</v>
      </c>
      <c r="AD5084">
        <f t="shared" si="476"/>
        <v>4</v>
      </c>
      <c r="AE5084">
        <f t="shared" ca="1" si="477"/>
        <v>52</v>
      </c>
      <c r="AF5084" t="str">
        <f t="shared" ca="1" si="478"/>
        <v>18-64</v>
      </c>
      <c r="AG5084" s="3">
        <f t="shared" si="479"/>
        <v>1.9984395555555556</v>
      </c>
      <c r="AH5084" t="str">
        <f>_xlfn.IFNA(VLOOKUP(Sales_Transactions[[#This Row],[Order ID]],Returned_Items[#All],2,FALSE),"Not Returned")</f>
        <v>Returned</v>
      </c>
    </row>
    <row r="5085" spans="1:34" x14ac:dyDescent="0.25">
      <c r="A5085">
        <v>28614</v>
      </c>
      <c r="C5085" t="s">
        <v>3315</v>
      </c>
      <c r="D5085" s="2" t="str">
        <f>TEXT(MID(Sales_Transactions[[#This Row],[Order Date]],2,5),"d/m/yyy")</f>
        <v>19/10/2009</v>
      </c>
      <c r="E5085" s="2" t="str">
        <f>TEXT(MID(Sales_Transactions[[#This Row],[Order Date]],2,5),"d")</f>
        <v>19</v>
      </c>
      <c r="F5085" s="2" t="str">
        <f>TEXT(MID(Sales_Transactions[[#This Row],[Order Date]],2,5),"m")</f>
        <v>10</v>
      </c>
      <c r="G5085" s="2" t="str">
        <f>TEXT(MID(Sales_Transactions[[#This Row],[Order Date]],2,5),"yyy")</f>
        <v>2009</v>
      </c>
      <c r="H5085" s="2" t="str">
        <f>TEXT(MID(Sales_Transactions[[#This Row],[Order Date]],2,5),"yyy/m")</f>
        <v>2009/10</v>
      </c>
      <c r="I5085" t="s">
        <v>101</v>
      </c>
      <c r="J5085">
        <f t="shared" si="474"/>
        <v>1</v>
      </c>
      <c r="K5085" s="2">
        <v>50</v>
      </c>
      <c r="L5085" s="3">
        <v>7827.51</v>
      </c>
      <c r="M5085" s="4">
        <v>0.05</v>
      </c>
      <c r="N5085" s="5" t="s">
        <v>23</v>
      </c>
      <c r="O5085" s="3">
        <v>2992.8</v>
      </c>
      <c r="P5085" s="3">
        <v>159.99</v>
      </c>
      <c r="Q5085" s="3">
        <v>5.5</v>
      </c>
      <c r="R5085" s="5" t="s">
        <v>1728</v>
      </c>
      <c r="S5085" s="5" t="s">
        <v>1729</v>
      </c>
      <c r="T5085" s="5" t="str">
        <f t="shared" si="475"/>
        <v>Tanja Norvell</v>
      </c>
      <c r="U5085" t="s">
        <v>1143</v>
      </c>
      <c r="V5085" s="5" t="s">
        <v>37</v>
      </c>
      <c r="W5085" s="5" t="s">
        <v>48</v>
      </c>
      <c r="X5085" s="5" t="s">
        <v>87</v>
      </c>
      <c r="Y5085" s="5" t="s">
        <v>1796</v>
      </c>
      <c r="Z5085" s="5" t="s">
        <v>43</v>
      </c>
      <c r="AA5085" s="4">
        <v>0.49</v>
      </c>
      <c r="AB5085" s="1">
        <v>40107</v>
      </c>
      <c r="AC5085" s="1">
        <v>26117</v>
      </c>
      <c r="AD5085">
        <f t="shared" si="476"/>
        <v>2</v>
      </c>
      <c r="AE5085">
        <f t="shared" ca="1" si="477"/>
        <v>53</v>
      </c>
      <c r="AF5085" t="str">
        <f t="shared" ca="1" si="478"/>
        <v>18-64</v>
      </c>
      <c r="AG5085" s="3">
        <f t="shared" si="479"/>
        <v>3.3082001000000001</v>
      </c>
      <c r="AH5085" t="str">
        <f>_xlfn.IFNA(VLOOKUP(Sales_Transactions[[#This Row],[Order ID]],Returned_Items[#All],2,FALSE),"Not Returned")</f>
        <v>Not Returned</v>
      </c>
    </row>
    <row r="5086" spans="1:34" x14ac:dyDescent="0.25">
      <c r="A5086">
        <v>28741</v>
      </c>
      <c r="C5086" t="s">
        <v>3015</v>
      </c>
      <c r="D5086" s="2" t="str">
        <f>TEXT(MID(Sales_Transactions[[#This Row],[Order Date]],2,5),"d/m/yyy")</f>
        <v>28/2/2011</v>
      </c>
      <c r="E5086" s="2" t="str">
        <f>TEXT(MID(Sales_Transactions[[#This Row],[Order Date]],2,5),"d")</f>
        <v>28</v>
      </c>
      <c r="F5086" s="2" t="str">
        <f>TEXT(MID(Sales_Transactions[[#This Row],[Order Date]],2,5),"m")</f>
        <v>2</v>
      </c>
      <c r="G5086" s="2" t="str">
        <f>TEXT(MID(Sales_Transactions[[#This Row],[Order Date]],2,5),"yyy")</f>
        <v>2011</v>
      </c>
      <c r="H5086" s="2" t="str">
        <f>TEXT(MID(Sales_Transactions[[#This Row],[Order Date]],2,5),"yyy/m")</f>
        <v>2011/2</v>
      </c>
      <c r="I5086" t="s">
        <v>52</v>
      </c>
      <c r="J5086">
        <f t="shared" si="474"/>
        <v>1</v>
      </c>
      <c r="K5086" s="2">
        <v>13</v>
      </c>
      <c r="L5086" s="3">
        <v>70.13</v>
      </c>
      <c r="M5086" s="4">
        <v>0.02</v>
      </c>
      <c r="N5086" s="5" t="s">
        <v>23</v>
      </c>
      <c r="O5086" s="3">
        <v>21.51</v>
      </c>
      <c r="P5086" s="3">
        <v>5.43</v>
      </c>
      <c r="Q5086" s="3">
        <v>0.95</v>
      </c>
      <c r="R5086" s="5" t="s">
        <v>2059</v>
      </c>
      <c r="S5086" s="5" t="s">
        <v>2014</v>
      </c>
      <c r="T5086" s="5" t="str">
        <f t="shared" si="475"/>
        <v>Craig Molinari</v>
      </c>
      <c r="U5086" t="s">
        <v>1143</v>
      </c>
      <c r="V5086" s="5" t="s">
        <v>27</v>
      </c>
      <c r="W5086" s="5" t="s">
        <v>28</v>
      </c>
      <c r="X5086" s="5" t="s">
        <v>75</v>
      </c>
      <c r="Y5086" s="5" t="s">
        <v>991</v>
      </c>
      <c r="Z5086" s="5" t="s">
        <v>84</v>
      </c>
      <c r="AA5086" s="4">
        <v>0.36</v>
      </c>
      <c r="AB5086" s="1">
        <v>40603</v>
      </c>
      <c r="AC5086" s="1">
        <v>26254</v>
      </c>
      <c r="AD5086">
        <f t="shared" si="476"/>
        <v>1</v>
      </c>
      <c r="AE5086">
        <f t="shared" ca="1" si="477"/>
        <v>52</v>
      </c>
      <c r="AF5086" t="str">
        <f t="shared" ca="1" si="478"/>
        <v>18-64</v>
      </c>
      <c r="AG5086" s="3">
        <f t="shared" si="479"/>
        <v>0.49068569230769232</v>
      </c>
      <c r="AH5086" t="str">
        <f>_xlfn.IFNA(VLOOKUP(Sales_Transactions[[#This Row],[Order ID]],Returned_Items[#All],2,FALSE),"Not Returned")</f>
        <v>Not Returned</v>
      </c>
    </row>
    <row r="5087" spans="1:34" x14ac:dyDescent="0.25">
      <c r="A5087">
        <v>28741</v>
      </c>
      <c r="C5087" t="s">
        <v>3015</v>
      </c>
      <c r="D5087" s="2" t="str">
        <f>TEXT(MID(Sales_Transactions[[#This Row],[Order Date]],2,5),"d/m/yyy")</f>
        <v>28/2/2011</v>
      </c>
      <c r="E5087" s="2" t="str">
        <f>TEXT(MID(Sales_Transactions[[#This Row],[Order Date]],2,5),"d")</f>
        <v>28</v>
      </c>
      <c r="F5087" s="2" t="str">
        <f>TEXT(MID(Sales_Transactions[[#This Row],[Order Date]],2,5),"m")</f>
        <v>2</v>
      </c>
      <c r="G5087" s="2" t="str">
        <f>TEXT(MID(Sales_Transactions[[#This Row],[Order Date]],2,5),"yyy")</f>
        <v>2011</v>
      </c>
      <c r="H5087" s="2" t="str">
        <f>TEXT(MID(Sales_Transactions[[#This Row],[Order Date]],2,5),"yyy/m")</f>
        <v>2011/2</v>
      </c>
      <c r="I5087" t="s">
        <v>52</v>
      </c>
      <c r="J5087">
        <f t="shared" si="474"/>
        <v>1</v>
      </c>
      <c r="K5087" s="2">
        <v>5</v>
      </c>
      <c r="L5087" s="3">
        <v>59.76</v>
      </c>
      <c r="M5087" s="4">
        <v>0.04</v>
      </c>
      <c r="N5087" s="5" t="s">
        <v>23</v>
      </c>
      <c r="O5087" s="3">
        <v>-10.34</v>
      </c>
      <c r="P5087" s="3">
        <v>10.98</v>
      </c>
      <c r="Q5087" s="3">
        <v>3.37</v>
      </c>
      <c r="R5087" s="5" t="s">
        <v>2059</v>
      </c>
      <c r="S5087" s="5" t="s">
        <v>2014</v>
      </c>
      <c r="T5087" s="5" t="str">
        <f t="shared" si="475"/>
        <v>Craig Molinari</v>
      </c>
      <c r="U5087" t="s">
        <v>1143</v>
      </c>
      <c r="V5087" s="5" t="s">
        <v>27</v>
      </c>
      <c r="W5087" s="5" t="s">
        <v>28</v>
      </c>
      <c r="X5087" s="5" t="s">
        <v>221</v>
      </c>
      <c r="Y5087" s="5" t="s">
        <v>773</v>
      </c>
      <c r="Z5087" s="5" t="s">
        <v>60</v>
      </c>
      <c r="AA5087" s="4">
        <v>0.56999999999999995</v>
      </c>
      <c r="AB5087" s="1">
        <v>40603</v>
      </c>
      <c r="AC5087" s="1">
        <v>27039</v>
      </c>
      <c r="AD5087">
        <f t="shared" si="476"/>
        <v>1</v>
      </c>
      <c r="AE5087">
        <f t="shared" ca="1" si="477"/>
        <v>50</v>
      </c>
      <c r="AF5087" t="str">
        <f t="shared" ca="1" si="478"/>
        <v>18-64</v>
      </c>
      <c r="AG5087" s="3">
        <f t="shared" si="479"/>
        <v>2.8691216000000006</v>
      </c>
      <c r="AH5087" t="str">
        <f>_xlfn.IFNA(VLOOKUP(Sales_Transactions[[#This Row],[Order ID]],Returned_Items[#All],2,FALSE),"Not Returned")</f>
        <v>Not Returned</v>
      </c>
    </row>
    <row r="5088" spans="1:34" x14ac:dyDescent="0.25">
      <c r="A5088">
        <v>28769</v>
      </c>
      <c r="C5088" t="s">
        <v>51</v>
      </c>
      <c r="D5088" s="2" t="str">
        <f>TEXT(MID(Sales_Transactions[[#This Row],[Order Date]],2,5),"d/m/yyy")</f>
        <v>28/8/2010</v>
      </c>
      <c r="E5088" s="2" t="str">
        <f>TEXT(MID(Sales_Transactions[[#This Row],[Order Date]],2,5),"d")</f>
        <v>28</v>
      </c>
      <c r="F5088" s="2" t="str">
        <f>TEXT(MID(Sales_Transactions[[#This Row],[Order Date]],2,5),"m")</f>
        <v>8</v>
      </c>
      <c r="G5088" s="2" t="str">
        <f>TEXT(MID(Sales_Transactions[[#This Row],[Order Date]],2,5),"yyy")</f>
        <v>2010</v>
      </c>
      <c r="H5088" s="2" t="str">
        <f>TEXT(MID(Sales_Transactions[[#This Row],[Order Date]],2,5),"yyy/m")</f>
        <v>2010/8</v>
      </c>
      <c r="I5088" t="s">
        <v>22</v>
      </c>
      <c r="J5088">
        <f t="shared" si="474"/>
        <v>2</v>
      </c>
      <c r="K5088" s="2">
        <v>6</v>
      </c>
      <c r="L5088" s="3">
        <v>195.75</v>
      </c>
      <c r="M5088" s="4">
        <v>0.02</v>
      </c>
      <c r="N5088" s="5" t="s">
        <v>23</v>
      </c>
      <c r="O5088" s="3">
        <v>-31.24</v>
      </c>
      <c r="P5088" s="3">
        <v>33.29</v>
      </c>
      <c r="Q5088" s="3">
        <v>1.99</v>
      </c>
      <c r="R5088" s="5" t="s">
        <v>509</v>
      </c>
      <c r="S5088" s="5" t="s">
        <v>3297</v>
      </c>
      <c r="T5088" s="5" t="str">
        <f t="shared" si="475"/>
        <v>Mike Gockenbach</v>
      </c>
      <c r="U5088" t="s">
        <v>1143</v>
      </c>
      <c r="V5088" s="5" t="s">
        <v>37</v>
      </c>
      <c r="W5088" s="5" t="s">
        <v>48</v>
      </c>
      <c r="X5088" s="5" t="s">
        <v>87</v>
      </c>
      <c r="Y5088" s="5" t="s">
        <v>2861</v>
      </c>
      <c r="Z5088" s="5" t="s">
        <v>60</v>
      </c>
      <c r="AA5088" s="4">
        <v>0.41</v>
      </c>
      <c r="AB5088" s="1">
        <v>40418</v>
      </c>
      <c r="AC5088" s="1">
        <v>27160</v>
      </c>
      <c r="AD5088">
        <f t="shared" si="476"/>
        <v>0</v>
      </c>
      <c r="AE5088">
        <f t="shared" ca="1" si="477"/>
        <v>50</v>
      </c>
      <c r="AF5088" t="str">
        <f t="shared" ca="1" si="478"/>
        <v>18-64</v>
      </c>
      <c r="AG5088" s="3">
        <f t="shared" si="479"/>
        <v>5.8788903333333336</v>
      </c>
      <c r="AH5088" t="str">
        <f>_xlfn.IFNA(VLOOKUP(Sales_Transactions[[#This Row],[Order ID]],Returned_Items[#All],2,FALSE),"Not Returned")</f>
        <v>Not Returned</v>
      </c>
    </row>
    <row r="5089" spans="1:34" x14ac:dyDescent="0.25">
      <c r="A5089">
        <v>28928</v>
      </c>
      <c r="C5089" t="s">
        <v>3246</v>
      </c>
      <c r="D5089" s="2" t="str">
        <f>TEXT(MID(Sales_Transactions[[#This Row],[Order Date]],2,5),"d/m/yyy")</f>
        <v>30/4/2010</v>
      </c>
      <c r="E5089" s="2" t="str">
        <f>TEXT(MID(Sales_Transactions[[#This Row],[Order Date]],2,5),"d")</f>
        <v>30</v>
      </c>
      <c r="F5089" s="2" t="str">
        <f>TEXT(MID(Sales_Transactions[[#This Row],[Order Date]],2,5),"m")</f>
        <v>4</v>
      </c>
      <c r="G5089" s="2" t="str">
        <f>TEXT(MID(Sales_Transactions[[#This Row],[Order Date]],2,5),"yyy")</f>
        <v>2010</v>
      </c>
      <c r="H5089" s="2" t="str">
        <f>TEXT(MID(Sales_Transactions[[#This Row],[Order Date]],2,5),"yyy/m")</f>
        <v>2010/4</v>
      </c>
      <c r="I5089" t="s">
        <v>22</v>
      </c>
      <c r="J5089">
        <f t="shared" si="474"/>
        <v>2</v>
      </c>
      <c r="K5089" s="2">
        <v>3</v>
      </c>
      <c r="L5089" s="3">
        <v>185.16</v>
      </c>
      <c r="M5089" s="4">
        <v>0.02</v>
      </c>
      <c r="N5089" s="5" t="s">
        <v>23</v>
      </c>
      <c r="O5089" s="3">
        <v>-49.34</v>
      </c>
      <c r="P5089" s="3">
        <v>59.98</v>
      </c>
      <c r="Q5089" s="3">
        <v>3.99</v>
      </c>
      <c r="R5089" s="5" t="s">
        <v>2636</v>
      </c>
      <c r="S5089" s="5" t="s">
        <v>510</v>
      </c>
      <c r="T5089" s="5" t="str">
        <f t="shared" si="475"/>
        <v>Nora Pelletier</v>
      </c>
      <c r="U5089" t="s">
        <v>1143</v>
      </c>
      <c r="V5089" s="5" t="s">
        <v>47</v>
      </c>
      <c r="W5089" s="5" t="s">
        <v>28</v>
      </c>
      <c r="X5089" s="5" t="s">
        <v>38</v>
      </c>
      <c r="Y5089" s="5" t="s">
        <v>742</v>
      </c>
      <c r="Z5089" s="5" t="s">
        <v>43</v>
      </c>
      <c r="AA5089" s="4">
        <v>0.56999999999999995</v>
      </c>
      <c r="AB5089" s="1">
        <v>40300</v>
      </c>
      <c r="AC5089" s="1">
        <v>27193</v>
      </c>
      <c r="AD5089">
        <f t="shared" si="476"/>
        <v>2</v>
      </c>
      <c r="AE5089">
        <f t="shared" ca="1" si="477"/>
        <v>50</v>
      </c>
      <c r="AF5089" t="str">
        <f t="shared" ca="1" si="478"/>
        <v>18-64</v>
      </c>
      <c r="AG5089" s="3">
        <f t="shared" si="479"/>
        <v>21.319334666666666</v>
      </c>
      <c r="AH5089" t="str">
        <f>_xlfn.IFNA(VLOOKUP(Sales_Transactions[[#This Row],[Order ID]],Returned_Items[#All],2,FALSE),"Not Returned")</f>
        <v>Returned</v>
      </c>
    </row>
    <row r="5090" spans="1:34" x14ac:dyDescent="0.25">
      <c r="A5090">
        <v>28928</v>
      </c>
      <c r="C5090" t="s">
        <v>3246</v>
      </c>
      <c r="D5090" s="2" t="str">
        <f>TEXT(MID(Sales_Transactions[[#This Row],[Order Date]],2,5),"d/m/yyy")</f>
        <v>30/4/2010</v>
      </c>
      <c r="E5090" s="2" t="str">
        <f>TEXT(MID(Sales_Transactions[[#This Row],[Order Date]],2,5),"d")</f>
        <v>30</v>
      </c>
      <c r="F5090" s="2" t="str">
        <f>TEXT(MID(Sales_Transactions[[#This Row],[Order Date]],2,5),"m")</f>
        <v>4</v>
      </c>
      <c r="G5090" s="2" t="str">
        <f>TEXT(MID(Sales_Transactions[[#This Row],[Order Date]],2,5),"yyy")</f>
        <v>2010</v>
      </c>
      <c r="H5090" s="2" t="str">
        <f>TEXT(MID(Sales_Transactions[[#This Row],[Order Date]],2,5),"yyy/m")</f>
        <v>2010/4</v>
      </c>
      <c r="I5090" t="s">
        <v>22</v>
      </c>
      <c r="J5090">
        <f t="shared" si="474"/>
        <v>2</v>
      </c>
      <c r="K5090" s="2">
        <v>22</v>
      </c>
      <c r="L5090" s="3">
        <v>5144.9399999999996</v>
      </c>
      <c r="M5090" s="4">
        <v>0.09</v>
      </c>
      <c r="N5090" s="5" t="s">
        <v>23</v>
      </c>
      <c r="O5090" s="3">
        <v>729.06</v>
      </c>
      <c r="P5090" s="3">
        <v>256.99</v>
      </c>
      <c r="Q5090" s="3">
        <v>11.25</v>
      </c>
      <c r="R5090" s="5" t="s">
        <v>2636</v>
      </c>
      <c r="S5090" s="5" t="s">
        <v>510</v>
      </c>
      <c r="T5090" s="5" t="str">
        <f t="shared" si="475"/>
        <v>Nora Pelletier</v>
      </c>
      <c r="U5090" t="s">
        <v>1143</v>
      </c>
      <c r="V5090" s="5" t="s">
        <v>47</v>
      </c>
      <c r="W5090" s="5" t="s">
        <v>48</v>
      </c>
      <c r="X5090" s="5" t="s">
        <v>87</v>
      </c>
      <c r="Y5090" s="5" t="s">
        <v>1629</v>
      </c>
      <c r="Z5090" s="5" t="s">
        <v>43</v>
      </c>
      <c r="AA5090" s="4">
        <v>0.51</v>
      </c>
      <c r="AB5090" s="1">
        <v>40298</v>
      </c>
      <c r="AC5090" s="1">
        <v>26124</v>
      </c>
      <c r="AD5090">
        <f t="shared" si="476"/>
        <v>0</v>
      </c>
      <c r="AE5090">
        <f t="shared" ca="1" si="477"/>
        <v>53</v>
      </c>
      <c r="AF5090" t="str">
        <f t="shared" ca="1" si="478"/>
        <v>18-64</v>
      </c>
      <c r="AG5090" s="3">
        <f t="shared" si="479"/>
        <v>12.182214045454545</v>
      </c>
      <c r="AH5090" t="str">
        <f>_xlfn.IFNA(VLOOKUP(Sales_Transactions[[#This Row],[Order ID]],Returned_Items[#All],2,FALSE),"Not Returned")</f>
        <v>Returned</v>
      </c>
    </row>
    <row r="5091" spans="1:34" x14ac:dyDescent="0.25">
      <c r="A5091">
        <v>28928</v>
      </c>
      <c r="C5091" t="s">
        <v>3246</v>
      </c>
      <c r="D5091" s="2" t="str">
        <f>TEXT(MID(Sales_Transactions[[#This Row],[Order Date]],2,5),"d/m/yyy")</f>
        <v>30/4/2010</v>
      </c>
      <c r="E5091" s="2" t="str">
        <f>TEXT(MID(Sales_Transactions[[#This Row],[Order Date]],2,5),"d")</f>
        <v>30</v>
      </c>
      <c r="F5091" s="2" t="str">
        <f>TEXT(MID(Sales_Transactions[[#This Row],[Order Date]],2,5),"m")</f>
        <v>4</v>
      </c>
      <c r="G5091" s="2" t="str">
        <f>TEXT(MID(Sales_Transactions[[#This Row],[Order Date]],2,5),"yyy")</f>
        <v>2010</v>
      </c>
      <c r="H5091" s="2" t="str">
        <f>TEXT(MID(Sales_Transactions[[#This Row],[Order Date]],2,5),"yyy/m")</f>
        <v>2010/4</v>
      </c>
      <c r="I5091" t="s">
        <v>22</v>
      </c>
      <c r="J5091">
        <f t="shared" si="474"/>
        <v>2</v>
      </c>
      <c r="K5091" s="2">
        <v>46</v>
      </c>
      <c r="L5091" s="3">
        <v>1397.383</v>
      </c>
      <c r="M5091" s="4">
        <v>0.01</v>
      </c>
      <c r="N5091" s="5" t="s">
        <v>23</v>
      </c>
      <c r="O5091" s="3">
        <v>-135.86000000000001</v>
      </c>
      <c r="P5091" s="3">
        <v>35.99</v>
      </c>
      <c r="Q5091" s="3">
        <v>5</v>
      </c>
      <c r="R5091" s="5" t="s">
        <v>2636</v>
      </c>
      <c r="S5091" s="5" t="s">
        <v>510</v>
      </c>
      <c r="T5091" s="5" t="str">
        <f t="shared" si="475"/>
        <v>Nora Pelletier</v>
      </c>
      <c r="U5091" t="s">
        <v>1143</v>
      </c>
      <c r="V5091" s="5" t="s">
        <v>47</v>
      </c>
      <c r="W5091" s="5" t="s">
        <v>48</v>
      </c>
      <c r="X5091" s="5" t="s">
        <v>49</v>
      </c>
      <c r="Y5091" s="5" t="s">
        <v>1151</v>
      </c>
      <c r="Z5091" s="5" t="s">
        <v>84</v>
      </c>
      <c r="AA5091" s="4">
        <v>0.82</v>
      </c>
      <c r="AB5091" s="1">
        <v>40300</v>
      </c>
      <c r="AC5091" s="1">
        <v>26148</v>
      </c>
      <c r="AD5091">
        <f t="shared" si="476"/>
        <v>2</v>
      </c>
      <c r="AE5091">
        <f t="shared" ca="1" si="477"/>
        <v>53</v>
      </c>
      <c r="AF5091" t="str">
        <f t="shared" ca="1" si="478"/>
        <v>18-64</v>
      </c>
      <c r="AG5091" s="3">
        <f t="shared" si="479"/>
        <v>0.89100871739130438</v>
      </c>
      <c r="AH5091" t="str">
        <f>_xlfn.IFNA(VLOOKUP(Sales_Transactions[[#This Row],[Order ID]],Returned_Items[#All],2,FALSE),"Not Returned")</f>
        <v>Returned</v>
      </c>
    </row>
    <row r="5092" spans="1:34" x14ac:dyDescent="0.25">
      <c r="A5092">
        <v>29058</v>
      </c>
      <c r="C5092" t="s">
        <v>2527</v>
      </c>
      <c r="D5092" s="2" t="str">
        <f>TEXT(MID(Sales_Transactions[[#This Row],[Order Date]],2,5),"d/m/yyy")</f>
        <v>3/1/2010</v>
      </c>
      <c r="E5092" s="2" t="str">
        <f>TEXT(MID(Sales_Transactions[[#This Row],[Order Date]],2,5),"d")</f>
        <v>3</v>
      </c>
      <c r="F5092" s="2" t="str">
        <f>TEXT(MID(Sales_Transactions[[#This Row],[Order Date]],2,5),"m")</f>
        <v>1</v>
      </c>
      <c r="G5092" s="2" t="str">
        <f>TEXT(MID(Sales_Transactions[[#This Row],[Order Date]],2,5),"yyy")</f>
        <v>2010</v>
      </c>
      <c r="H5092" s="2" t="str">
        <f>TEXT(MID(Sales_Transactions[[#This Row],[Order Date]],2,5),"yyy/m")</f>
        <v>2010/1</v>
      </c>
      <c r="I5092" t="s">
        <v>33</v>
      </c>
      <c r="J5092">
        <f t="shared" si="474"/>
        <v>4</v>
      </c>
      <c r="K5092" s="2">
        <v>43</v>
      </c>
      <c r="L5092" s="3">
        <v>287.61</v>
      </c>
      <c r="M5092" s="4">
        <v>0.02</v>
      </c>
      <c r="N5092" s="5" t="s">
        <v>23</v>
      </c>
      <c r="O5092" s="3">
        <v>-101.5</v>
      </c>
      <c r="P5092" s="3">
        <v>6.48</v>
      </c>
      <c r="Q5092" s="3">
        <v>6.35</v>
      </c>
      <c r="R5092" s="5" t="s">
        <v>2855</v>
      </c>
      <c r="S5092" s="5" t="s">
        <v>2841</v>
      </c>
      <c r="T5092" s="5" t="str">
        <f t="shared" si="475"/>
        <v>Valerie Takahito</v>
      </c>
      <c r="U5092" t="s">
        <v>1143</v>
      </c>
      <c r="V5092" s="5" t="s">
        <v>37</v>
      </c>
      <c r="W5092" s="5" t="s">
        <v>28</v>
      </c>
      <c r="X5092" s="5" t="s">
        <v>75</v>
      </c>
      <c r="Y5092" s="5" t="s">
        <v>2885</v>
      </c>
      <c r="Z5092" s="5" t="s">
        <v>43</v>
      </c>
      <c r="AA5092" s="4">
        <v>0.37</v>
      </c>
      <c r="AB5092" s="1">
        <v>40183</v>
      </c>
      <c r="AC5092" s="1">
        <v>26118</v>
      </c>
      <c r="AD5092">
        <f t="shared" si="476"/>
        <v>2</v>
      </c>
      <c r="AE5092">
        <f t="shared" ca="1" si="477"/>
        <v>53</v>
      </c>
      <c r="AF5092" t="str">
        <f t="shared" ca="1" si="478"/>
        <v>18-64</v>
      </c>
      <c r="AG5092" s="3">
        <f t="shared" si="479"/>
        <v>0.29834195348837211</v>
      </c>
      <c r="AH5092" t="str">
        <f>_xlfn.IFNA(VLOOKUP(Sales_Transactions[[#This Row],[Order ID]],Returned_Items[#All],2,FALSE),"Not Returned")</f>
        <v>Not Returned</v>
      </c>
    </row>
    <row r="5093" spans="1:34" x14ac:dyDescent="0.25">
      <c r="A5093">
        <v>29058</v>
      </c>
      <c r="C5093" t="s">
        <v>2527</v>
      </c>
      <c r="D5093" s="2" t="str">
        <f>TEXT(MID(Sales_Transactions[[#This Row],[Order Date]],2,5),"d/m/yyy")</f>
        <v>3/1/2010</v>
      </c>
      <c r="E5093" s="2" t="str">
        <f>TEXT(MID(Sales_Transactions[[#This Row],[Order Date]],2,5),"d")</f>
        <v>3</v>
      </c>
      <c r="F5093" s="2" t="str">
        <f>TEXT(MID(Sales_Transactions[[#This Row],[Order Date]],2,5),"m")</f>
        <v>1</v>
      </c>
      <c r="G5093" s="2" t="str">
        <f>TEXT(MID(Sales_Transactions[[#This Row],[Order Date]],2,5),"yyy")</f>
        <v>2010</v>
      </c>
      <c r="H5093" s="2" t="str">
        <f>TEXT(MID(Sales_Transactions[[#This Row],[Order Date]],2,5),"yyy/m")</f>
        <v>2010/1</v>
      </c>
      <c r="I5093" t="s">
        <v>33</v>
      </c>
      <c r="J5093">
        <f t="shared" si="474"/>
        <v>4</v>
      </c>
      <c r="K5093" s="2">
        <v>23</v>
      </c>
      <c r="L5093" s="3">
        <v>128.52000000000001</v>
      </c>
      <c r="M5093" s="4">
        <v>0.06</v>
      </c>
      <c r="N5093" s="5" t="s">
        <v>23</v>
      </c>
      <c r="O5093" s="3">
        <v>42.8</v>
      </c>
      <c r="P5093" s="3">
        <v>5.84</v>
      </c>
      <c r="Q5093" s="3">
        <v>1</v>
      </c>
      <c r="R5093" s="5" t="s">
        <v>2855</v>
      </c>
      <c r="S5093" s="5" t="s">
        <v>2841</v>
      </c>
      <c r="T5093" s="5" t="str">
        <f t="shared" si="475"/>
        <v>Valerie Takahito</v>
      </c>
      <c r="U5093" t="s">
        <v>1143</v>
      </c>
      <c r="V5093" s="5" t="s">
        <v>37</v>
      </c>
      <c r="W5093" s="5" t="s">
        <v>28</v>
      </c>
      <c r="X5093" s="5" t="s">
        <v>124</v>
      </c>
      <c r="Y5093" s="5" t="s">
        <v>2026</v>
      </c>
      <c r="Z5093" s="5" t="s">
        <v>84</v>
      </c>
      <c r="AA5093" s="4">
        <v>0.38</v>
      </c>
      <c r="AB5093" s="1">
        <v>40182</v>
      </c>
      <c r="AC5093" s="1">
        <v>26048</v>
      </c>
      <c r="AD5093">
        <f t="shared" si="476"/>
        <v>1</v>
      </c>
      <c r="AE5093">
        <f t="shared" ca="1" si="477"/>
        <v>53</v>
      </c>
      <c r="AF5093" t="str">
        <f t="shared" ca="1" si="478"/>
        <v>18-64</v>
      </c>
      <c r="AG5093" s="3">
        <f t="shared" si="479"/>
        <v>0.29723895652173909</v>
      </c>
      <c r="AH5093" t="str">
        <f>_xlfn.IFNA(VLOOKUP(Sales_Transactions[[#This Row],[Order ID]],Returned_Items[#All],2,FALSE),"Not Returned")</f>
        <v>Not Returned</v>
      </c>
    </row>
    <row r="5094" spans="1:34" x14ac:dyDescent="0.25">
      <c r="A5094">
        <v>29058</v>
      </c>
      <c r="C5094" t="s">
        <v>2527</v>
      </c>
      <c r="D5094" s="2" t="str">
        <f>TEXT(MID(Sales_Transactions[[#This Row],[Order Date]],2,5),"d/m/yyy")</f>
        <v>3/1/2010</v>
      </c>
      <c r="E5094" s="2" t="str">
        <f>TEXT(MID(Sales_Transactions[[#This Row],[Order Date]],2,5),"d")</f>
        <v>3</v>
      </c>
      <c r="F5094" s="2" t="str">
        <f>TEXT(MID(Sales_Transactions[[#This Row],[Order Date]],2,5),"m")</f>
        <v>1</v>
      </c>
      <c r="G5094" s="2" t="str">
        <f>TEXT(MID(Sales_Transactions[[#This Row],[Order Date]],2,5),"yyy")</f>
        <v>2010</v>
      </c>
      <c r="H5094" s="2" t="str">
        <f>TEXT(MID(Sales_Transactions[[#This Row],[Order Date]],2,5),"yyy/m")</f>
        <v>2010/1</v>
      </c>
      <c r="I5094" t="s">
        <v>33</v>
      </c>
      <c r="J5094">
        <f t="shared" si="474"/>
        <v>4</v>
      </c>
      <c r="K5094" s="2">
        <v>41</v>
      </c>
      <c r="L5094" s="3">
        <v>1011.67</v>
      </c>
      <c r="M5094" s="4">
        <v>0.04</v>
      </c>
      <c r="N5094" s="5" t="s">
        <v>23</v>
      </c>
      <c r="O5094" s="3">
        <v>-74.64</v>
      </c>
      <c r="P5094" s="3">
        <v>24.98</v>
      </c>
      <c r="Q5094" s="3">
        <v>8.7899999999999991</v>
      </c>
      <c r="R5094" s="5" t="s">
        <v>2855</v>
      </c>
      <c r="S5094" s="5" t="s">
        <v>2841</v>
      </c>
      <c r="T5094" s="5" t="str">
        <f t="shared" si="475"/>
        <v>Valerie Takahito</v>
      </c>
      <c r="U5094" t="s">
        <v>1143</v>
      </c>
      <c r="V5094" s="5" t="s">
        <v>37</v>
      </c>
      <c r="W5094" s="5" t="s">
        <v>28</v>
      </c>
      <c r="X5094" s="5" t="s">
        <v>29</v>
      </c>
      <c r="Y5094" s="5" t="s">
        <v>2642</v>
      </c>
      <c r="Z5094" s="5" t="s">
        <v>43</v>
      </c>
      <c r="AA5094" s="4">
        <v>0.66</v>
      </c>
      <c r="AB5094" s="1">
        <v>40181</v>
      </c>
      <c r="AC5094" s="1">
        <v>25570</v>
      </c>
      <c r="AD5094">
        <f t="shared" si="476"/>
        <v>0</v>
      </c>
      <c r="AE5094">
        <f t="shared" ca="1" si="477"/>
        <v>54</v>
      </c>
      <c r="AF5094" t="str">
        <f t="shared" ca="1" si="478"/>
        <v>18-64</v>
      </c>
      <c r="AG5094" s="3">
        <f t="shared" si="479"/>
        <v>0.82341482926829268</v>
      </c>
      <c r="AH5094" t="str">
        <f>_xlfn.IFNA(VLOOKUP(Sales_Transactions[[#This Row],[Order ID]],Returned_Items[#All],2,FALSE),"Not Returned")</f>
        <v>Not Returned</v>
      </c>
    </row>
    <row r="5095" spans="1:34" x14ac:dyDescent="0.25">
      <c r="A5095">
        <v>29127</v>
      </c>
      <c r="C5095" t="s">
        <v>756</v>
      </c>
      <c r="D5095" s="2" t="str">
        <f>TEXT(MID(Sales_Transactions[[#This Row],[Order Date]],2,5),"d/m/yyy")</f>
        <v>31/3/2009</v>
      </c>
      <c r="E5095" s="2" t="str">
        <f>TEXT(MID(Sales_Transactions[[#This Row],[Order Date]],2,5),"d")</f>
        <v>31</v>
      </c>
      <c r="F5095" s="2" t="str">
        <f>TEXT(MID(Sales_Transactions[[#This Row],[Order Date]],2,5),"m")</f>
        <v>3</v>
      </c>
      <c r="G5095" s="2" t="str">
        <f>TEXT(MID(Sales_Transactions[[#This Row],[Order Date]],2,5),"yyy")</f>
        <v>2009</v>
      </c>
      <c r="H5095" s="2" t="str">
        <f>TEXT(MID(Sales_Transactions[[#This Row],[Order Date]],2,5),"yyy/m")</f>
        <v>2009/3</v>
      </c>
      <c r="I5095" t="s">
        <v>101</v>
      </c>
      <c r="J5095">
        <f t="shared" si="474"/>
        <v>1</v>
      </c>
      <c r="K5095" s="2">
        <v>18</v>
      </c>
      <c r="L5095" s="3">
        <v>31.13</v>
      </c>
      <c r="M5095" s="4">
        <v>0.06</v>
      </c>
      <c r="N5095" s="5" t="s">
        <v>23</v>
      </c>
      <c r="O5095" s="3">
        <v>-0.81</v>
      </c>
      <c r="P5095" s="3">
        <v>1.68</v>
      </c>
      <c r="Q5095" s="3">
        <v>1</v>
      </c>
      <c r="R5095" s="5" t="s">
        <v>2606</v>
      </c>
      <c r="S5095" s="5" t="s">
        <v>3302</v>
      </c>
      <c r="T5095" s="5" t="str">
        <f t="shared" si="475"/>
        <v>Thea Hudgings</v>
      </c>
      <c r="U5095" t="s">
        <v>1143</v>
      </c>
      <c r="V5095" s="5" t="s">
        <v>37</v>
      </c>
      <c r="W5095" s="5" t="s">
        <v>28</v>
      </c>
      <c r="X5095" s="5" t="s">
        <v>124</v>
      </c>
      <c r="Y5095" s="5" t="s">
        <v>2631</v>
      </c>
      <c r="Z5095" s="5" t="s">
        <v>84</v>
      </c>
      <c r="AA5095" s="4">
        <v>0.35</v>
      </c>
      <c r="AB5095" s="1">
        <v>39905</v>
      </c>
      <c r="AC5095" s="1">
        <v>25629</v>
      </c>
      <c r="AD5095">
        <f t="shared" si="476"/>
        <v>2</v>
      </c>
      <c r="AE5095">
        <f t="shared" ca="1" si="477"/>
        <v>54</v>
      </c>
      <c r="AF5095" t="str">
        <f t="shared" ca="1" si="478"/>
        <v>18-64</v>
      </c>
      <c r="AG5095" s="3">
        <f t="shared" si="479"/>
        <v>0.1488328888888889</v>
      </c>
      <c r="AH5095" t="str">
        <f>_xlfn.IFNA(VLOOKUP(Sales_Transactions[[#This Row],[Order ID]],Returned_Items[#All],2,FALSE),"Not Returned")</f>
        <v>Not Returned</v>
      </c>
    </row>
    <row r="5096" spans="1:34" x14ac:dyDescent="0.25">
      <c r="A5096">
        <v>29191</v>
      </c>
      <c r="C5096" t="s">
        <v>500</v>
      </c>
      <c r="D5096" s="2" t="str">
        <f>TEXT(MID(Sales_Transactions[[#This Row],[Order Date]],2,5),"d/m/yyy")</f>
        <v>28/6/2012</v>
      </c>
      <c r="E5096" s="2" t="str">
        <f>TEXT(MID(Sales_Transactions[[#This Row],[Order Date]],2,5),"d")</f>
        <v>28</v>
      </c>
      <c r="F5096" s="2" t="str">
        <f>TEXT(MID(Sales_Transactions[[#This Row],[Order Date]],2,5),"m")</f>
        <v>6</v>
      </c>
      <c r="G5096" s="2" t="str">
        <f>TEXT(MID(Sales_Transactions[[#This Row],[Order Date]],2,5),"yyy")</f>
        <v>2012</v>
      </c>
      <c r="H5096" s="2" t="str">
        <f>TEXT(MID(Sales_Transactions[[#This Row],[Order Date]],2,5),"yyy/m")</f>
        <v>2012/6</v>
      </c>
      <c r="I5096" t="s">
        <v>78</v>
      </c>
      <c r="J5096">
        <f t="shared" si="474"/>
        <v>3</v>
      </c>
      <c r="K5096" s="2">
        <v>26</v>
      </c>
      <c r="L5096" s="3">
        <v>7201.89</v>
      </c>
      <c r="M5096" s="4">
        <v>0.09</v>
      </c>
      <c r="N5096" s="5" t="s">
        <v>34</v>
      </c>
      <c r="O5096" s="3">
        <v>-650.11</v>
      </c>
      <c r="P5096" s="3">
        <v>296.18</v>
      </c>
      <c r="Q5096" s="3">
        <v>54.12</v>
      </c>
      <c r="R5096" s="5" t="s">
        <v>3260</v>
      </c>
      <c r="S5096" s="5" t="s">
        <v>3261</v>
      </c>
      <c r="T5096" s="5" t="str">
        <f t="shared" si="475"/>
        <v>Penelope Sewall</v>
      </c>
      <c r="U5096" t="s">
        <v>1143</v>
      </c>
      <c r="V5096" s="5" t="s">
        <v>74</v>
      </c>
      <c r="W5096" s="5" t="s">
        <v>57</v>
      </c>
      <c r="X5096" s="5" t="s">
        <v>107</v>
      </c>
      <c r="Y5096" s="5" t="s">
        <v>698</v>
      </c>
      <c r="Z5096" s="5" t="s">
        <v>106</v>
      </c>
      <c r="AA5096" s="4">
        <v>0.76</v>
      </c>
      <c r="AB5096" s="1">
        <v>41089</v>
      </c>
      <c r="AC5096" s="1">
        <v>25884</v>
      </c>
      <c r="AD5096">
        <f t="shared" si="476"/>
        <v>1</v>
      </c>
      <c r="AE5096">
        <f t="shared" ca="1" si="477"/>
        <v>53</v>
      </c>
      <c r="AF5096" t="str">
        <f t="shared" ca="1" si="478"/>
        <v>18-64</v>
      </c>
      <c r="AG5096" s="3">
        <f t="shared" si="479"/>
        <v>13.462824538461538</v>
      </c>
      <c r="AH5096" t="str">
        <f>_xlfn.IFNA(VLOOKUP(Sales_Transactions[[#This Row],[Order ID]],Returned_Items[#All],2,FALSE),"Not Returned")</f>
        <v>Not Returned</v>
      </c>
    </row>
    <row r="5097" spans="1:34" hidden="1" x14ac:dyDescent="0.25">
      <c r="A5097">
        <v>29249</v>
      </c>
      <c r="C5097" t="s">
        <v>1055</v>
      </c>
      <c r="D5097" s="2" t="str">
        <f>TEXT(MID(Sales_Transactions[[#This Row],[Order Date]],2,5),"d/m/yyy")</f>
        <v>13/6/2011</v>
      </c>
      <c r="E5097" s="2" t="str">
        <f>TEXT(MID(Sales_Transactions[[#This Row],[Order Date]],2,5),"d")</f>
        <v>13</v>
      </c>
      <c r="F5097" s="2" t="str">
        <f>TEXT(MID(Sales_Transactions[[#This Row],[Order Date]],2,5),"m")</f>
        <v>6</v>
      </c>
      <c r="G5097" s="2" t="str">
        <f>TEXT(MID(Sales_Transactions[[#This Row],[Order Date]],2,5),"yyy")</f>
        <v>2011</v>
      </c>
      <c r="H5097" s="2" t="str">
        <f>TEXT(MID(Sales_Transactions[[#This Row],[Order Date]],2,5),"yyy/m")</f>
        <v>2011/6</v>
      </c>
      <c r="I5097" t="s">
        <v>22</v>
      </c>
      <c r="J5097">
        <f t="shared" si="474"/>
        <v>2</v>
      </c>
      <c r="K5097" s="2">
        <v>12</v>
      </c>
      <c r="L5097">
        <v>3156.6</v>
      </c>
      <c r="M5097">
        <v>0.1</v>
      </c>
      <c r="N5097" t="s">
        <v>23</v>
      </c>
      <c r="O5097">
        <v>454.26</v>
      </c>
      <c r="P5097">
        <v>276.2</v>
      </c>
      <c r="Q5097">
        <v>24.49</v>
      </c>
      <c r="R5097" t="s">
        <v>211</v>
      </c>
      <c r="S5097" t="s">
        <v>3065</v>
      </c>
      <c r="T5097" t="str">
        <f t="shared" si="475"/>
        <v>Joy Daniels</v>
      </c>
      <c r="U5097" t="s">
        <v>1143</v>
      </c>
      <c r="V5097" t="s">
        <v>47</v>
      </c>
      <c r="W5097" t="s">
        <v>57</v>
      </c>
      <c r="X5097" t="s">
        <v>154</v>
      </c>
      <c r="Y5097" t="s">
        <v>245</v>
      </c>
      <c r="Z5097" t="s">
        <v>31</v>
      </c>
      <c r="AA5097"/>
      <c r="AB5097" s="1">
        <v>40711</v>
      </c>
      <c r="AC5097" s="1">
        <v>25610</v>
      </c>
      <c r="AD5097">
        <f t="shared" si="476"/>
        <v>4</v>
      </c>
      <c r="AE5097">
        <f t="shared" ca="1" si="477"/>
        <v>54</v>
      </c>
      <c r="AF5097" t="str">
        <f t="shared" ca="1" si="478"/>
        <v>18-64</v>
      </c>
      <c r="AG5097">
        <f t="shared" si="479"/>
        <v>25.034483333333331</v>
      </c>
      <c r="AH5097" t="str">
        <f>_xlfn.IFNA(VLOOKUP(Sales_Transactions[[#This Row],[Order ID]],Returned_Items[#All],2,FALSE),"Not Returned")</f>
        <v>Not Returned</v>
      </c>
    </row>
    <row r="5098" spans="1:34" x14ac:dyDescent="0.25">
      <c r="A5098">
        <v>29249</v>
      </c>
      <c r="C5098" t="s">
        <v>1055</v>
      </c>
      <c r="D5098" s="2" t="str">
        <f>TEXT(MID(Sales_Transactions[[#This Row],[Order Date]],2,5),"d/m/yyy")</f>
        <v>13/6/2011</v>
      </c>
      <c r="E5098" s="2" t="str">
        <f>TEXT(MID(Sales_Transactions[[#This Row],[Order Date]],2,5),"d")</f>
        <v>13</v>
      </c>
      <c r="F5098" s="2" t="str">
        <f>TEXT(MID(Sales_Transactions[[#This Row],[Order Date]],2,5),"m")</f>
        <v>6</v>
      </c>
      <c r="G5098" s="2" t="str">
        <f>TEXT(MID(Sales_Transactions[[#This Row],[Order Date]],2,5),"yyy")</f>
        <v>2011</v>
      </c>
      <c r="H5098" s="2" t="str">
        <f>TEXT(MID(Sales_Transactions[[#This Row],[Order Date]],2,5),"yyy/m")</f>
        <v>2011/6</v>
      </c>
      <c r="I5098" t="s">
        <v>22</v>
      </c>
      <c r="J5098">
        <f t="shared" si="474"/>
        <v>2</v>
      </c>
      <c r="K5098" s="2">
        <v>47</v>
      </c>
      <c r="L5098" s="3">
        <v>302.69</v>
      </c>
      <c r="M5098" s="4">
        <v>0.05</v>
      </c>
      <c r="N5098" s="5" t="s">
        <v>67</v>
      </c>
      <c r="O5098" s="3">
        <v>125.65</v>
      </c>
      <c r="P5098" s="3">
        <v>6.35</v>
      </c>
      <c r="Q5098" s="3">
        <v>1.02</v>
      </c>
      <c r="R5098" s="5" t="s">
        <v>211</v>
      </c>
      <c r="S5098" s="5" t="s">
        <v>3065</v>
      </c>
      <c r="T5098" s="5" t="str">
        <f t="shared" si="475"/>
        <v>Joy Daniels</v>
      </c>
      <c r="U5098" t="s">
        <v>1143</v>
      </c>
      <c r="V5098" s="5" t="s">
        <v>47</v>
      </c>
      <c r="W5098" s="5" t="s">
        <v>28</v>
      </c>
      <c r="X5098" s="5" t="s">
        <v>75</v>
      </c>
      <c r="Y5098" s="5" t="s">
        <v>232</v>
      </c>
      <c r="Z5098" s="5" t="s">
        <v>84</v>
      </c>
      <c r="AA5098" s="4">
        <v>0.39</v>
      </c>
      <c r="AB5098" s="1">
        <v>40712</v>
      </c>
      <c r="AC5098" s="1">
        <v>26689</v>
      </c>
      <c r="AD5098">
        <f t="shared" si="476"/>
        <v>5</v>
      </c>
      <c r="AE5098">
        <f t="shared" ca="1" si="477"/>
        <v>51</v>
      </c>
      <c r="AF5098" t="str">
        <f t="shared" ca="1" si="478"/>
        <v>18-64</v>
      </c>
      <c r="AG5098" s="3">
        <f t="shared" si="479"/>
        <v>0.15674095744680852</v>
      </c>
      <c r="AH5098" t="str">
        <f>_xlfn.IFNA(VLOOKUP(Sales_Transactions[[#This Row],[Order ID]],Returned_Items[#All],2,FALSE),"Not Returned")</f>
        <v>Not Returned</v>
      </c>
    </row>
    <row r="5099" spans="1:34" x14ac:dyDescent="0.25">
      <c r="A5099">
        <v>29347</v>
      </c>
      <c r="C5099" t="s">
        <v>1830</v>
      </c>
      <c r="D5099" s="2" t="str">
        <f>TEXT(MID(Sales_Transactions[[#This Row],[Order Date]],2,5),"d/m/yyy")</f>
        <v>12/8/2012</v>
      </c>
      <c r="E5099" s="2" t="str">
        <f>TEXT(MID(Sales_Transactions[[#This Row],[Order Date]],2,5),"d")</f>
        <v>12</v>
      </c>
      <c r="F5099" s="2" t="str">
        <f>TEXT(MID(Sales_Transactions[[#This Row],[Order Date]],2,5),"m")</f>
        <v>8</v>
      </c>
      <c r="G5099" s="2" t="str">
        <f>TEXT(MID(Sales_Transactions[[#This Row],[Order Date]],2,5),"yyy")</f>
        <v>2012</v>
      </c>
      <c r="H5099" s="2" t="str">
        <f>TEXT(MID(Sales_Transactions[[#This Row],[Order Date]],2,5),"yyy/m")</f>
        <v>2012/8</v>
      </c>
      <c r="I5099" t="s">
        <v>78</v>
      </c>
      <c r="J5099">
        <f t="shared" si="474"/>
        <v>3</v>
      </c>
      <c r="K5099" s="2">
        <v>50</v>
      </c>
      <c r="L5099" s="3">
        <v>2040.39</v>
      </c>
      <c r="M5099" s="4">
        <v>7.0000000000000007E-2</v>
      </c>
      <c r="N5099" s="5" t="s">
        <v>23</v>
      </c>
      <c r="O5099" s="3">
        <v>221.09</v>
      </c>
      <c r="P5099" s="3">
        <v>40.99</v>
      </c>
      <c r="Q5099" s="3">
        <v>19.989999999999998</v>
      </c>
      <c r="R5099" s="5" t="s">
        <v>1728</v>
      </c>
      <c r="S5099" s="5" t="s">
        <v>1729</v>
      </c>
      <c r="T5099" s="5" t="str">
        <f t="shared" si="475"/>
        <v>Tanja Norvell</v>
      </c>
      <c r="U5099" t="s">
        <v>1143</v>
      </c>
      <c r="V5099" s="5" t="s">
        <v>47</v>
      </c>
      <c r="W5099" s="5" t="s">
        <v>28</v>
      </c>
      <c r="X5099" s="5" t="s">
        <v>75</v>
      </c>
      <c r="Y5099" s="5" t="s">
        <v>141</v>
      </c>
      <c r="Z5099" s="5" t="s">
        <v>43</v>
      </c>
      <c r="AA5099" s="4">
        <v>0.36</v>
      </c>
      <c r="AB5099" s="1">
        <v>41135</v>
      </c>
      <c r="AC5099" s="1">
        <v>26973</v>
      </c>
      <c r="AD5099">
        <f t="shared" si="476"/>
        <v>2</v>
      </c>
      <c r="AE5099">
        <f t="shared" ca="1" si="477"/>
        <v>50</v>
      </c>
      <c r="AF5099" t="str">
        <f t="shared" ca="1" si="478"/>
        <v>18-64</v>
      </c>
      <c r="AG5099" s="3">
        <f t="shared" si="479"/>
        <v>1.21902614</v>
      </c>
      <c r="AH5099" t="str">
        <f>_xlfn.IFNA(VLOOKUP(Sales_Transactions[[#This Row],[Order ID]],Returned_Items[#All],2,FALSE),"Not Returned")</f>
        <v>Not Returned</v>
      </c>
    </row>
    <row r="5100" spans="1:34" x14ac:dyDescent="0.25">
      <c r="A5100">
        <v>29478</v>
      </c>
      <c r="C5100" t="s">
        <v>2396</v>
      </c>
      <c r="D5100" s="2" t="str">
        <f>TEXT(MID(Sales_Transactions[[#This Row],[Order Date]],2,5),"d/m/yyy")</f>
        <v>9/4/2010</v>
      </c>
      <c r="E5100" s="2" t="str">
        <f>TEXT(MID(Sales_Transactions[[#This Row],[Order Date]],2,5),"d")</f>
        <v>9</v>
      </c>
      <c r="F5100" s="2" t="str">
        <f>TEXT(MID(Sales_Transactions[[#This Row],[Order Date]],2,5),"m")</f>
        <v>4</v>
      </c>
      <c r="G5100" s="2" t="str">
        <f>TEXT(MID(Sales_Transactions[[#This Row],[Order Date]],2,5),"yyy")</f>
        <v>2010</v>
      </c>
      <c r="H5100" s="2" t="str">
        <f>TEXT(MID(Sales_Transactions[[#This Row],[Order Date]],2,5),"yyy/m")</f>
        <v>2010/4</v>
      </c>
      <c r="I5100" t="s">
        <v>33</v>
      </c>
      <c r="J5100">
        <f t="shared" si="474"/>
        <v>4</v>
      </c>
      <c r="K5100" s="2">
        <v>15</v>
      </c>
      <c r="L5100" s="3">
        <v>272.89249999999998</v>
      </c>
      <c r="M5100" s="4">
        <v>0.01</v>
      </c>
      <c r="N5100" s="5" t="s">
        <v>23</v>
      </c>
      <c r="O5100" s="3">
        <v>19.61</v>
      </c>
      <c r="P5100" s="3">
        <v>20.99</v>
      </c>
      <c r="Q5100" s="3">
        <v>0.99</v>
      </c>
      <c r="R5100" s="5" t="s">
        <v>2069</v>
      </c>
      <c r="S5100" s="5" t="s">
        <v>3291</v>
      </c>
      <c r="T5100" s="5" t="str">
        <f t="shared" si="475"/>
        <v>Russell D'Ascenzo</v>
      </c>
      <c r="U5100" t="s">
        <v>1143</v>
      </c>
      <c r="V5100" s="5" t="s">
        <v>37</v>
      </c>
      <c r="W5100" s="5" t="s">
        <v>48</v>
      </c>
      <c r="X5100" s="5" t="s">
        <v>49</v>
      </c>
      <c r="Y5100" s="5" t="s">
        <v>1457</v>
      </c>
      <c r="Z5100" s="5" t="s">
        <v>84</v>
      </c>
      <c r="AA5100" s="4">
        <v>0.56999999999999995</v>
      </c>
      <c r="AB5100" s="1">
        <v>40280</v>
      </c>
      <c r="AC5100" s="1">
        <v>26913</v>
      </c>
      <c r="AD5100">
        <f t="shared" si="476"/>
        <v>3</v>
      </c>
      <c r="AE5100">
        <f t="shared" ca="1" si="477"/>
        <v>50</v>
      </c>
      <c r="AF5100" t="str">
        <f t="shared" ca="1" si="478"/>
        <v>18-64</v>
      </c>
      <c r="AG5100" s="3">
        <f t="shared" si="479"/>
        <v>1.4651933999999998</v>
      </c>
      <c r="AH5100" t="str">
        <f>_xlfn.IFNA(VLOOKUP(Sales_Transactions[[#This Row],[Order ID]],Returned_Items[#All],2,FALSE),"Not Returned")</f>
        <v>Not Returned</v>
      </c>
    </row>
    <row r="5101" spans="1:34" x14ac:dyDescent="0.25">
      <c r="A5101">
        <v>29991</v>
      </c>
      <c r="C5101" t="s">
        <v>1326</v>
      </c>
      <c r="D5101" s="2" t="str">
        <f>TEXT(MID(Sales_Transactions[[#This Row],[Order Date]],2,5),"d/m/yyy")</f>
        <v>5/10/2012</v>
      </c>
      <c r="E5101" s="2" t="str">
        <f>TEXT(MID(Sales_Transactions[[#This Row],[Order Date]],2,5),"d")</f>
        <v>5</v>
      </c>
      <c r="F5101" s="2" t="str">
        <f>TEXT(MID(Sales_Transactions[[#This Row],[Order Date]],2,5),"m")</f>
        <v>10</v>
      </c>
      <c r="G5101" s="2" t="str">
        <f>TEXT(MID(Sales_Transactions[[#This Row],[Order Date]],2,5),"yyy")</f>
        <v>2012</v>
      </c>
      <c r="H5101" s="2" t="str">
        <f>TEXT(MID(Sales_Transactions[[#This Row],[Order Date]],2,5),"yyy/m")</f>
        <v>2012/10</v>
      </c>
      <c r="I5101" t="s">
        <v>22</v>
      </c>
      <c r="J5101">
        <f t="shared" si="474"/>
        <v>2</v>
      </c>
      <c r="K5101" s="2">
        <v>41</v>
      </c>
      <c r="L5101" s="3">
        <v>123.11</v>
      </c>
      <c r="M5101" s="4">
        <v>0.06</v>
      </c>
      <c r="N5101" s="5" t="s">
        <v>23</v>
      </c>
      <c r="O5101" s="3">
        <v>48.93</v>
      </c>
      <c r="P5101" s="3">
        <v>3.15</v>
      </c>
      <c r="Q5101" s="3">
        <v>0.49</v>
      </c>
      <c r="R5101" s="5" t="s">
        <v>3074</v>
      </c>
      <c r="S5101" s="5" t="s">
        <v>3275</v>
      </c>
      <c r="T5101" s="5" t="str">
        <f t="shared" si="475"/>
        <v>Ryan Crowe</v>
      </c>
      <c r="U5101" t="s">
        <v>1143</v>
      </c>
      <c r="V5101" s="5" t="s">
        <v>27</v>
      </c>
      <c r="W5101" s="5" t="s">
        <v>28</v>
      </c>
      <c r="X5101" s="5" t="s">
        <v>115</v>
      </c>
      <c r="Y5101" s="5" t="s">
        <v>2207</v>
      </c>
      <c r="Z5101" s="5" t="s">
        <v>43</v>
      </c>
      <c r="AA5101" s="4">
        <v>0.37</v>
      </c>
      <c r="AB5101" s="1">
        <v>41189</v>
      </c>
      <c r="AC5101" s="1">
        <v>26885</v>
      </c>
      <c r="AD5101">
        <f t="shared" si="476"/>
        <v>2</v>
      </c>
      <c r="AE5101">
        <f t="shared" ca="1" si="477"/>
        <v>50</v>
      </c>
      <c r="AF5101" t="str">
        <f t="shared" ca="1" si="478"/>
        <v>18-64</v>
      </c>
      <c r="AG5101" s="3">
        <f t="shared" si="479"/>
        <v>8.873439024390245E-2</v>
      </c>
      <c r="AH5101" t="str">
        <f>_xlfn.IFNA(VLOOKUP(Sales_Transactions[[#This Row],[Order ID]],Returned_Items[#All],2,FALSE),"Not Returned")</f>
        <v>Returned</v>
      </c>
    </row>
    <row r="5102" spans="1:34" x14ac:dyDescent="0.25">
      <c r="A5102">
        <v>30853</v>
      </c>
      <c r="C5102" t="s">
        <v>1675</v>
      </c>
      <c r="D5102" s="2" t="str">
        <f>TEXT(MID(Sales_Transactions[[#This Row],[Order Date]],2,5),"d/m/yyy")</f>
        <v>27/7/2011</v>
      </c>
      <c r="E5102" s="2" t="str">
        <f>TEXT(MID(Sales_Transactions[[#This Row],[Order Date]],2,5),"d")</f>
        <v>27</v>
      </c>
      <c r="F5102" s="2" t="str">
        <f>TEXT(MID(Sales_Transactions[[#This Row],[Order Date]],2,5),"m")</f>
        <v>7</v>
      </c>
      <c r="G5102" s="2" t="str">
        <f>TEXT(MID(Sales_Transactions[[#This Row],[Order Date]],2,5),"yyy")</f>
        <v>2011</v>
      </c>
      <c r="H5102" s="2" t="str">
        <f>TEXT(MID(Sales_Transactions[[#This Row],[Order Date]],2,5),"yyy/m")</f>
        <v>2011/7</v>
      </c>
      <c r="I5102" t="s">
        <v>78</v>
      </c>
      <c r="J5102">
        <f t="shared" si="474"/>
        <v>3</v>
      </c>
      <c r="K5102" s="2">
        <v>16</v>
      </c>
      <c r="L5102" s="3">
        <v>41.52</v>
      </c>
      <c r="M5102" s="4">
        <v>0.06</v>
      </c>
      <c r="N5102" s="5" t="s">
        <v>23</v>
      </c>
      <c r="O5102" s="3">
        <v>-85.17</v>
      </c>
      <c r="P5102" s="3">
        <v>2.1800000000000002</v>
      </c>
      <c r="Q5102" s="3">
        <v>7.09</v>
      </c>
      <c r="R5102" s="5" t="s">
        <v>1935</v>
      </c>
      <c r="S5102" s="5" t="s">
        <v>3289</v>
      </c>
      <c r="T5102" s="5" t="str">
        <f t="shared" si="475"/>
        <v>Meg Tillman</v>
      </c>
      <c r="U5102" t="s">
        <v>1143</v>
      </c>
      <c r="V5102" s="5" t="s">
        <v>27</v>
      </c>
      <c r="W5102" s="5" t="s">
        <v>28</v>
      </c>
      <c r="X5102" s="5" t="s">
        <v>75</v>
      </c>
      <c r="Y5102" s="5" t="s">
        <v>2273</v>
      </c>
      <c r="Z5102" s="5" t="s">
        <v>84</v>
      </c>
      <c r="AA5102" s="4">
        <v>0.38</v>
      </c>
      <c r="AB5102" s="1">
        <v>40754</v>
      </c>
      <c r="AC5102" s="1">
        <v>26757</v>
      </c>
      <c r="AD5102">
        <f t="shared" si="476"/>
        <v>3</v>
      </c>
      <c r="AE5102">
        <f t="shared" ca="1" si="477"/>
        <v>51</v>
      </c>
      <c r="AF5102" t="str">
        <f t="shared" ca="1" si="478"/>
        <v>18-64</v>
      </c>
      <c r="AG5102" s="3">
        <f t="shared" si="479"/>
        <v>0.57929324999999998</v>
      </c>
      <c r="AH5102" t="str">
        <f>_xlfn.IFNA(VLOOKUP(Sales_Transactions[[#This Row],[Order ID]],Returned_Items[#All],2,FALSE),"Not Returned")</f>
        <v>Not Returned</v>
      </c>
    </row>
    <row r="5103" spans="1:34" x14ac:dyDescent="0.25">
      <c r="A5103">
        <v>30886</v>
      </c>
      <c r="C5103" t="s">
        <v>512</v>
      </c>
      <c r="D5103" s="2" t="str">
        <f>TEXT(MID(Sales_Transactions[[#This Row],[Order Date]],2,5),"d/m/yyy")</f>
        <v>12/5/2012</v>
      </c>
      <c r="E5103" s="2" t="str">
        <f>TEXT(MID(Sales_Transactions[[#This Row],[Order Date]],2,5),"d")</f>
        <v>12</v>
      </c>
      <c r="F5103" s="2" t="str">
        <f>TEXT(MID(Sales_Transactions[[#This Row],[Order Date]],2,5),"m")</f>
        <v>5</v>
      </c>
      <c r="G5103" s="2" t="str">
        <f>TEXT(MID(Sales_Transactions[[#This Row],[Order Date]],2,5),"yyy")</f>
        <v>2012</v>
      </c>
      <c r="H5103" s="2" t="str">
        <f>TEXT(MID(Sales_Transactions[[#This Row],[Order Date]],2,5),"yyy/m")</f>
        <v>2012/5</v>
      </c>
      <c r="I5103" t="s">
        <v>22</v>
      </c>
      <c r="J5103">
        <f t="shared" si="474"/>
        <v>2</v>
      </c>
      <c r="K5103" s="2">
        <v>28</v>
      </c>
      <c r="L5103" s="3">
        <v>5320.57</v>
      </c>
      <c r="M5103" s="4">
        <v>0.02</v>
      </c>
      <c r="N5103" s="5" t="s">
        <v>23</v>
      </c>
      <c r="O5103" s="3">
        <v>534.29</v>
      </c>
      <c r="P5103" s="3">
        <v>193.17</v>
      </c>
      <c r="Q5103" s="3">
        <v>19.989999999999998</v>
      </c>
      <c r="R5103" s="5" t="s">
        <v>2367</v>
      </c>
      <c r="S5103" s="5" t="s">
        <v>3265</v>
      </c>
      <c r="T5103" s="5" t="str">
        <f t="shared" si="475"/>
        <v>Linda Southworth</v>
      </c>
      <c r="U5103" t="s">
        <v>1143</v>
      </c>
      <c r="V5103" s="5" t="s">
        <v>37</v>
      </c>
      <c r="W5103" s="5" t="s">
        <v>28</v>
      </c>
      <c r="X5103" s="5" t="s">
        <v>29</v>
      </c>
      <c r="Y5103" s="5" t="s">
        <v>546</v>
      </c>
      <c r="Z5103" s="5" t="s">
        <v>43</v>
      </c>
      <c r="AA5103" s="4">
        <v>0.71</v>
      </c>
      <c r="AB5103" s="1">
        <v>41046</v>
      </c>
      <c r="AC5103" s="1">
        <v>26926</v>
      </c>
      <c r="AD5103">
        <f t="shared" si="476"/>
        <v>5</v>
      </c>
      <c r="AE5103">
        <f t="shared" ca="1" si="477"/>
        <v>50</v>
      </c>
      <c r="AF5103" t="str">
        <f t="shared" ca="1" si="478"/>
        <v>18-64</v>
      </c>
      <c r="AG5103" s="3">
        <f t="shared" si="479"/>
        <v>7.6114773571428573</v>
      </c>
      <c r="AH5103" t="str">
        <f>_xlfn.IFNA(VLOOKUP(Sales_Transactions[[#This Row],[Order ID]],Returned_Items[#All],2,FALSE),"Not Returned")</f>
        <v>Not Returned</v>
      </c>
    </row>
    <row r="5104" spans="1:34" x14ac:dyDescent="0.25">
      <c r="A5104">
        <v>31042</v>
      </c>
      <c r="C5104" t="s">
        <v>897</v>
      </c>
      <c r="D5104" s="2" t="str">
        <f>TEXT(MID(Sales_Transactions[[#This Row],[Order Date]],2,5),"d/m/yyy")</f>
        <v>19/11/2012</v>
      </c>
      <c r="E5104" s="2" t="str">
        <f>TEXT(MID(Sales_Transactions[[#This Row],[Order Date]],2,5),"d")</f>
        <v>19</v>
      </c>
      <c r="F5104" s="2" t="str">
        <f>TEXT(MID(Sales_Transactions[[#This Row],[Order Date]],2,5),"m")</f>
        <v>11</v>
      </c>
      <c r="G5104" s="2" t="str">
        <f>TEXT(MID(Sales_Transactions[[#This Row],[Order Date]],2,5),"yyy")</f>
        <v>2012</v>
      </c>
      <c r="H5104" s="2" t="str">
        <f>TEXT(MID(Sales_Transactions[[#This Row],[Order Date]],2,5),"yyy/m")</f>
        <v>2012/11</v>
      </c>
      <c r="I5104" t="s">
        <v>78</v>
      </c>
      <c r="J5104">
        <f t="shared" si="474"/>
        <v>3</v>
      </c>
      <c r="K5104" s="2">
        <v>26</v>
      </c>
      <c r="L5104" s="3">
        <v>3227.38</v>
      </c>
      <c r="M5104" s="4">
        <v>0.05</v>
      </c>
      <c r="N5104" s="5" t="s">
        <v>34</v>
      </c>
      <c r="O5104" s="3">
        <v>192.31</v>
      </c>
      <c r="P5104" s="3">
        <v>120.98</v>
      </c>
      <c r="Q5104" s="3">
        <v>30</v>
      </c>
      <c r="R5104" s="5" t="s">
        <v>2669</v>
      </c>
      <c r="S5104" s="5" t="s">
        <v>3271</v>
      </c>
      <c r="T5104" s="5" t="str">
        <f t="shared" si="475"/>
        <v>Tracy Zic</v>
      </c>
      <c r="U5104" t="s">
        <v>1143</v>
      </c>
      <c r="V5104" s="5" t="s">
        <v>37</v>
      </c>
      <c r="W5104" s="5" t="s">
        <v>57</v>
      </c>
      <c r="X5104" s="5" t="s">
        <v>154</v>
      </c>
      <c r="Y5104" s="5" t="s">
        <v>160</v>
      </c>
      <c r="Z5104" s="5" t="s">
        <v>40</v>
      </c>
      <c r="AA5104" s="4">
        <v>0.64</v>
      </c>
      <c r="AB5104" s="1">
        <v>41233</v>
      </c>
      <c r="AC5104" s="1">
        <v>25429</v>
      </c>
      <c r="AD5104">
        <f t="shared" si="476"/>
        <v>1</v>
      </c>
      <c r="AE5104">
        <f t="shared" ca="1" si="477"/>
        <v>54</v>
      </c>
      <c r="AF5104" t="str">
        <f t="shared" ca="1" si="478"/>
        <v>18-64</v>
      </c>
      <c r="AG5104" s="3">
        <f t="shared" si="479"/>
        <v>5.8045965384615386</v>
      </c>
      <c r="AH5104" t="str">
        <f>_xlfn.IFNA(VLOOKUP(Sales_Transactions[[#This Row],[Order ID]],Returned_Items[#All],2,FALSE),"Not Returned")</f>
        <v>Not Returned</v>
      </c>
    </row>
    <row r="5105" spans="1:34" x14ac:dyDescent="0.25">
      <c r="A5105">
        <v>31042</v>
      </c>
      <c r="C5105" t="s">
        <v>897</v>
      </c>
      <c r="D5105" s="2" t="str">
        <f>TEXT(MID(Sales_Transactions[[#This Row],[Order Date]],2,5),"d/m/yyy")</f>
        <v>19/11/2012</v>
      </c>
      <c r="E5105" s="2" t="str">
        <f>TEXT(MID(Sales_Transactions[[#This Row],[Order Date]],2,5),"d")</f>
        <v>19</v>
      </c>
      <c r="F5105" s="2" t="str">
        <f>TEXT(MID(Sales_Transactions[[#This Row],[Order Date]],2,5),"m")</f>
        <v>11</v>
      </c>
      <c r="G5105" s="2" t="str">
        <f>TEXT(MID(Sales_Transactions[[#This Row],[Order Date]],2,5),"yyy")</f>
        <v>2012</v>
      </c>
      <c r="H5105" s="2" t="str">
        <f>TEXT(MID(Sales_Transactions[[#This Row],[Order Date]],2,5),"yyy/m")</f>
        <v>2012/11</v>
      </c>
      <c r="I5105" t="s">
        <v>78</v>
      </c>
      <c r="J5105">
        <f t="shared" si="474"/>
        <v>3</v>
      </c>
      <c r="K5105" s="2">
        <v>48</v>
      </c>
      <c r="L5105" s="3">
        <v>134.52000000000001</v>
      </c>
      <c r="M5105" s="4">
        <v>0.03</v>
      </c>
      <c r="N5105" s="5" t="s">
        <v>23</v>
      </c>
      <c r="O5105" s="3">
        <v>-6.04</v>
      </c>
      <c r="P5105" s="3">
        <v>2.78</v>
      </c>
      <c r="Q5105" s="3">
        <v>1.2</v>
      </c>
      <c r="R5105" s="5" t="s">
        <v>2669</v>
      </c>
      <c r="S5105" s="5" t="s">
        <v>3271</v>
      </c>
      <c r="T5105" s="5" t="str">
        <f t="shared" si="475"/>
        <v>Tracy Zic</v>
      </c>
      <c r="U5105" t="s">
        <v>1143</v>
      </c>
      <c r="V5105" s="5" t="s">
        <v>37</v>
      </c>
      <c r="W5105" s="5" t="s">
        <v>28</v>
      </c>
      <c r="X5105" s="5" t="s">
        <v>124</v>
      </c>
      <c r="Y5105" s="5" t="s">
        <v>400</v>
      </c>
      <c r="Z5105" s="5" t="s">
        <v>84</v>
      </c>
      <c r="AA5105" s="4">
        <v>0.57999999999999996</v>
      </c>
      <c r="AB5105" s="1">
        <v>41233</v>
      </c>
      <c r="AC5105" s="1">
        <v>25487</v>
      </c>
      <c r="AD5105">
        <f t="shared" si="476"/>
        <v>1</v>
      </c>
      <c r="AE5105">
        <f t="shared" ca="1" si="477"/>
        <v>54</v>
      </c>
      <c r="AF5105" t="str">
        <f t="shared" ca="1" si="478"/>
        <v>18-64</v>
      </c>
      <c r="AG5105" s="3">
        <f t="shared" si="479"/>
        <v>8.2899291666666666E-2</v>
      </c>
      <c r="AH5105" t="str">
        <f>_xlfn.IFNA(VLOOKUP(Sales_Transactions[[#This Row],[Order ID]],Returned_Items[#All],2,FALSE),"Not Returned")</f>
        <v>Not Returned</v>
      </c>
    </row>
    <row r="5106" spans="1:34" x14ac:dyDescent="0.25">
      <c r="A5106">
        <v>31078</v>
      </c>
      <c r="C5106" t="s">
        <v>2472</v>
      </c>
      <c r="D5106" s="2" t="str">
        <f>TEXT(MID(Sales_Transactions[[#This Row],[Order Date]],2,5),"d/m/yyy")</f>
        <v>10/2/2009</v>
      </c>
      <c r="E5106" s="2" t="str">
        <f>TEXT(MID(Sales_Transactions[[#This Row],[Order Date]],2,5),"d")</f>
        <v>10</v>
      </c>
      <c r="F5106" s="2" t="str">
        <f>TEXT(MID(Sales_Transactions[[#This Row],[Order Date]],2,5),"m")</f>
        <v>2</v>
      </c>
      <c r="G5106" s="2" t="str">
        <f>TEXT(MID(Sales_Transactions[[#This Row],[Order Date]],2,5),"yyy")</f>
        <v>2009</v>
      </c>
      <c r="H5106" s="2" t="str">
        <f>TEXT(MID(Sales_Transactions[[#This Row],[Order Date]],2,5),"yyy/m")</f>
        <v>2009/2</v>
      </c>
      <c r="I5106" t="s">
        <v>101</v>
      </c>
      <c r="J5106">
        <f t="shared" si="474"/>
        <v>1</v>
      </c>
      <c r="K5106" s="2">
        <v>7</v>
      </c>
      <c r="L5106" s="3">
        <v>104.46</v>
      </c>
      <c r="M5106" s="4">
        <v>0.01</v>
      </c>
      <c r="N5106" s="5" t="s">
        <v>23</v>
      </c>
      <c r="O5106" s="3">
        <v>-36.770000000000003</v>
      </c>
      <c r="P5106" s="3">
        <v>13.99</v>
      </c>
      <c r="Q5106" s="3">
        <v>7.51</v>
      </c>
      <c r="R5106" s="5" t="s">
        <v>931</v>
      </c>
      <c r="S5106" s="5" t="s">
        <v>3288</v>
      </c>
      <c r="T5106" s="5" t="str">
        <f t="shared" si="475"/>
        <v>Evan Bailliet</v>
      </c>
      <c r="U5106" t="s">
        <v>1143</v>
      </c>
      <c r="V5106" s="5" t="s">
        <v>47</v>
      </c>
      <c r="W5106" s="5" t="s">
        <v>48</v>
      </c>
      <c r="X5106" s="5" t="s">
        <v>324</v>
      </c>
      <c r="Y5106" s="5" t="s">
        <v>1167</v>
      </c>
      <c r="Z5106" s="5" t="s">
        <v>56</v>
      </c>
      <c r="AA5106" s="4">
        <v>0.39</v>
      </c>
      <c r="AB5106" s="1">
        <v>39855</v>
      </c>
      <c r="AC5106" s="1">
        <v>25511</v>
      </c>
      <c r="AD5106">
        <f t="shared" si="476"/>
        <v>1</v>
      </c>
      <c r="AE5106">
        <f t="shared" ca="1" si="477"/>
        <v>54</v>
      </c>
      <c r="AF5106" t="str">
        <f t="shared" ca="1" si="478"/>
        <v>18-64</v>
      </c>
      <c r="AG5106" s="3">
        <f t="shared" si="479"/>
        <v>3.0712287142857142</v>
      </c>
      <c r="AH5106" t="str">
        <f>_xlfn.IFNA(VLOOKUP(Sales_Transactions[[#This Row],[Order ID]],Returned_Items[#All],2,FALSE),"Not Returned")</f>
        <v>Not Returned</v>
      </c>
    </row>
    <row r="5107" spans="1:34" x14ac:dyDescent="0.25">
      <c r="A5107">
        <v>31493</v>
      </c>
      <c r="C5107" t="s">
        <v>248</v>
      </c>
      <c r="D5107" s="2" t="str">
        <f>TEXT(MID(Sales_Transactions[[#This Row],[Order Date]],2,5),"d/m/yyy")</f>
        <v>17/10/2009</v>
      </c>
      <c r="E5107" s="2" t="str">
        <f>TEXT(MID(Sales_Transactions[[#This Row],[Order Date]],2,5),"d")</f>
        <v>17</v>
      </c>
      <c r="F5107" s="2" t="str">
        <f>TEXT(MID(Sales_Transactions[[#This Row],[Order Date]],2,5),"m")</f>
        <v>10</v>
      </c>
      <c r="G5107" s="2" t="str">
        <f>TEXT(MID(Sales_Transactions[[#This Row],[Order Date]],2,5),"yyy")</f>
        <v>2009</v>
      </c>
      <c r="H5107" s="2" t="str">
        <f>TEXT(MID(Sales_Transactions[[#This Row],[Order Date]],2,5),"yyy/m")</f>
        <v>2009/10</v>
      </c>
      <c r="I5107" t="s">
        <v>33</v>
      </c>
      <c r="J5107">
        <f t="shared" si="474"/>
        <v>4</v>
      </c>
      <c r="K5107" s="2">
        <v>8</v>
      </c>
      <c r="L5107" s="3">
        <v>112.47</v>
      </c>
      <c r="M5107" s="4">
        <v>0</v>
      </c>
      <c r="N5107" s="5" t="s">
        <v>67</v>
      </c>
      <c r="O5107" s="3">
        <v>46.74</v>
      </c>
      <c r="P5107" s="3">
        <v>12.2</v>
      </c>
      <c r="Q5107" s="3">
        <v>6.02</v>
      </c>
      <c r="R5107" s="5" t="s">
        <v>2258</v>
      </c>
      <c r="S5107" s="5" t="s">
        <v>2890</v>
      </c>
      <c r="T5107" s="5" t="str">
        <f t="shared" si="475"/>
        <v>Gary McGarr</v>
      </c>
      <c r="U5107" t="s">
        <v>1143</v>
      </c>
      <c r="V5107" s="5" t="s">
        <v>74</v>
      </c>
      <c r="W5107" s="5" t="s">
        <v>57</v>
      </c>
      <c r="X5107" s="5" t="s">
        <v>58</v>
      </c>
      <c r="Y5107" s="5" t="s">
        <v>2291</v>
      </c>
      <c r="Z5107" s="5" t="s">
        <v>60</v>
      </c>
      <c r="AA5107" s="4">
        <v>0.43</v>
      </c>
      <c r="AB5107" s="1">
        <v>40104</v>
      </c>
      <c r="AC5107" s="1">
        <v>25238</v>
      </c>
      <c r="AD5107">
        <f t="shared" si="476"/>
        <v>1</v>
      </c>
      <c r="AE5107">
        <f t="shared" ca="1" si="477"/>
        <v>55</v>
      </c>
      <c r="AF5107" t="str">
        <f t="shared" ca="1" si="478"/>
        <v>18-64</v>
      </c>
      <c r="AG5107" s="3">
        <f t="shared" si="479"/>
        <v>2.2774999999999999</v>
      </c>
      <c r="AH5107" t="str">
        <f>_xlfn.IFNA(VLOOKUP(Sales_Transactions[[#This Row],[Order ID]],Returned_Items[#All],2,FALSE),"Not Returned")</f>
        <v>Not Returned</v>
      </c>
    </row>
    <row r="5108" spans="1:34" x14ac:dyDescent="0.25">
      <c r="A5108">
        <v>31555</v>
      </c>
      <c r="C5108" t="s">
        <v>3242</v>
      </c>
      <c r="D5108" s="2" t="str">
        <f>TEXT(MID(Sales_Transactions[[#This Row],[Order Date]],2,5),"d/m/yyy")</f>
        <v>4/1/2012</v>
      </c>
      <c r="E5108" s="2" t="str">
        <f>TEXT(MID(Sales_Transactions[[#This Row],[Order Date]],2,5),"d")</f>
        <v>4</v>
      </c>
      <c r="F5108" s="2" t="str">
        <f>TEXT(MID(Sales_Transactions[[#This Row],[Order Date]],2,5),"m")</f>
        <v>1</v>
      </c>
      <c r="G5108" s="2" t="str">
        <f>TEXT(MID(Sales_Transactions[[#This Row],[Order Date]],2,5),"yyy")</f>
        <v>2012</v>
      </c>
      <c r="H5108" s="2" t="str">
        <f>TEXT(MID(Sales_Transactions[[#This Row],[Order Date]],2,5),"yyy/m")</f>
        <v>2012/1</v>
      </c>
      <c r="I5108" t="s">
        <v>101</v>
      </c>
      <c r="J5108">
        <f t="shared" si="474"/>
        <v>1</v>
      </c>
      <c r="K5108" s="2">
        <v>38</v>
      </c>
      <c r="L5108" s="3">
        <v>3531.75</v>
      </c>
      <c r="M5108" s="4">
        <v>0</v>
      </c>
      <c r="N5108" s="5" t="s">
        <v>23</v>
      </c>
      <c r="O5108" s="3">
        <v>572.26</v>
      </c>
      <c r="P5108" s="3">
        <v>88.84</v>
      </c>
      <c r="Q5108" s="3">
        <v>20.79</v>
      </c>
      <c r="R5108" s="5" t="s">
        <v>3287</v>
      </c>
      <c r="S5108" s="5" t="s">
        <v>3316</v>
      </c>
      <c r="T5108" s="5" t="str">
        <f t="shared" si="475"/>
        <v>Jill Fjeld</v>
      </c>
      <c r="U5108" t="s">
        <v>1143</v>
      </c>
      <c r="V5108" s="5" t="s">
        <v>74</v>
      </c>
      <c r="W5108" s="5" t="s">
        <v>57</v>
      </c>
      <c r="X5108" s="5" t="s">
        <v>58</v>
      </c>
      <c r="Y5108" s="5" t="s">
        <v>3317</v>
      </c>
      <c r="Z5108" s="5" t="s">
        <v>31</v>
      </c>
      <c r="AA5108" s="4">
        <v>0.59</v>
      </c>
      <c r="AB5108" s="1">
        <v>40912</v>
      </c>
      <c r="AC5108" s="1">
        <v>25283</v>
      </c>
      <c r="AD5108">
        <f t="shared" si="476"/>
        <v>0</v>
      </c>
      <c r="AE5108">
        <f t="shared" ca="1" si="477"/>
        <v>55</v>
      </c>
      <c r="AF5108" t="str">
        <f t="shared" ca="1" si="478"/>
        <v>18-64</v>
      </c>
      <c r="AG5108" s="3">
        <f t="shared" si="479"/>
        <v>2.8849999999999998</v>
      </c>
      <c r="AH5108" t="str">
        <f>_xlfn.IFNA(VLOOKUP(Sales_Transactions[[#This Row],[Order ID]],Returned_Items[#All],2,FALSE),"Not Returned")</f>
        <v>Not Returned</v>
      </c>
    </row>
    <row r="5109" spans="1:34" x14ac:dyDescent="0.25">
      <c r="A5109">
        <v>31555</v>
      </c>
      <c r="C5109" t="s">
        <v>3242</v>
      </c>
      <c r="D5109" s="2" t="str">
        <f>TEXT(MID(Sales_Transactions[[#This Row],[Order Date]],2,5),"d/m/yyy")</f>
        <v>4/1/2012</v>
      </c>
      <c r="E5109" s="2" t="str">
        <f>TEXT(MID(Sales_Transactions[[#This Row],[Order Date]],2,5),"d")</f>
        <v>4</v>
      </c>
      <c r="F5109" s="2" t="str">
        <f>TEXT(MID(Sales_Transactions[[#This Row],[Order Date]],2,5),"m")</f>
        <v>1</v>
      </c>
      <c r="G5109" s="2" t="str">
        <f>TEXT(MID(Sales_Transactions[[#This Row],[Order Date]],2,5),"yyy")</f>
        <v>2012</v>
      </c>
      <c r="H5109" s="2" t="str">
        <f>TEXT(MID(Sales_Transactions[[#This Row],[Order Date]],2,5),"yyy/m")</f>
        <v>2012/1</v>
      </c>
      <c r="I5109" t="s">
        <v>101</v>
      </c>
      <c r="J5109">
        <f t="shared" si="474"/>
        <v>1</v>
      </c>
      <c r="K5109" s="2">
        <v>5</v>
      </c>
      <c r="L5109" s="3">
        <v>500.5</v>
      </c>
      <c r="M5109" s="4">
        <v>0.02</v>
      </c>
      <c r="N5109" s="5" t="s">
        <v>34</v>
      </c>
      <c r="O5109" s="3">
        <v>-153.31</v>
      </c>
      <c r="P5109" s="3">
        <v>90.97</v>
      </c>
      <c r="Q5109" s="3">
        <v>28</v>
      </c>
      <c r="R5109" s="5" t="s">
        <v>3287</v>
      </c>
      <c r="S5109" s="5" t="s">
        <v>3316</v>
      </c>
      <c r="T5109" s="5" t="str">
        <f t="shared" si="475"/>
        <v>Jill Fjeld</v>
      </c>
      <c r="U5109" t="s">
        <v>1143</v>
      </c>
      <c r="V5109" s="5" t="s">
        <v>74</v>
      </c>
      <c r="W5109" s="5" t="s">
        <v>48</v>
      </c>
      <c r="X5109" s="5" t="s">
        <v>324</v>
      </c>
      <c r="Y5109" s="5" t="s">
        <v>1050</v>
      </c>
      <c r="Z5109" s="5" t="s">
        <v>40</v>
      </c>
      <c r="AA5109" s="4">
        <v>0.38</v>
      </c>
      <c r="AB5109" s="1">
        <v>40915</v>
      </c>
      <c r="AC5109" s="1">
        <v>24948</v>
      </c>
      <c r="AD5109">
        <f t="shared" si="476"/>
        <v>3</v>
      </c>
      <c r="AE5109">
        <f t="shared" ca="1" si="477"/>
        <v>56</v>
      </c>
      <c r="AF5109" t="str">
        <f t="shared" ca="1" si="478"/>
        <v>18-64</v>
      </c>
      <c r="AG5109" s="3">
        <f t="shared" si="479"/>
        <v>23.7903612</v>
      </c>
      <c r="AH5109" t="str">
        <f>_xlfn.IFNA(VLOOKUP(Sales_Transactions[[#This Row],[Order ID]],Returned_Items[#All],2,FALSE),"Not Returned")</f>
        <v>Not Returned</v>
      </c>
    </row>
    <row r="5110" spans="1:34" x14ac:dyDescent="0.25">
      <c r="A5110">
        <v>31744</v>
      </c>
      <c r="C5110" t="s">
        <v>2933</v>
      </c>
      <c r="D5110" s="2" t="str">
        <f>TEXT(MID(Sales_Transactions[[#This Row],[Order Date]],2,5),"d/m/yyy")</f>
        <v>9/9/2012</v>
      </c>
      <c r="E5110" s="2" t="str">
        <f>TEXT(MID(Sales_Transactions[[#This Row],[Order Date]],2,5),"d")</f>
        <v>9</v>
      </c>
      <c r="F5110" s="2" t="str">
        <f>TEXT(MID(Sales_Transactions[[#This Row],[Order Date]],2,5),"m")</f>
        <v>9</v>
      </c>
      <c r="G5110" s="2" t="str">
        <f>TEXT(MID(Sales_Transactions[[#This Row],[Order Date]],2,5),"yyy")</f>
        <v>2012</v>
      </c>
      <c r="H5110" s="2" t="str">
        <f>TEXT(MID(Sales_Transactions[[#This Row],[Order Date]],2,5),"yyy/m")</f>
        <v>2012/9</v>
      </c>
      <c r="I5110" t="s">
        <v>78</v>
      </c>
      <c r="J5110">
        <f t="shared" si="474"/>
        <v>3</v>
      </c>
      <c r="K5110" s="2">
        <v>12</v>
      </c>
      <c r="L5110" s="3">
        <v>86.69</v>
      </c>
      <c r="M5110" s="4">
        <v>0</v>
      </c>
      <c r="N5110" s="5" t="s">
        <v>23</v>
      </c>
      <c r="O5110" s="3">
        <v>-43.48</v>
      </c>
      <c r="P5110" s="3">
        <v>6.48</v>
      </c>
      <c r="Q5110" s="3">
        <v>7.37</v>
      </c>
      <c r="R5110" s="5" t="s">
        <v>3313</v>
      </c>
      <c r="S5110" s="5" t="s">
        <v>3314</v>
      </c>
      <c r="T5110" s="5" t="str">
        <f t="shared" si="475"/>
        <v>Rachel Payne</v>
      </c>
      <c r="U5110" t="s">
        <v>1143</v>
      </c>
      <c r="V5110" s="5" t="s">
        <v>37</v>
      </c>
      <c r="W5110" s="5" t="s">
        <v>28</v>
      </c>
      <c r="X5110" s="5" t="s">
        <v>75</v>
      </c>
      <c r="Y5110" s="5" t="s">
        <v>1499</v>
      </c>
      <c r="Z5110" s="5" t="s">
        <v>43</v>
      </c>
      <c r="AA5110" s="4">
        <v>0.37</v>
      </c>
      <c r="AB5110" s="1">
        <v>41162</v>
      </c>
      <c r="AC5110" s="1">
        <v>25013</v>
      </c>
      <c r="AD5110">
        <f t="shared" si="476"/>
        <v>1</v>
      </c>
      <c r="AE5110">
        <f t="shared" ca="1" si="477"/>
        <v>56</v>
      </c>
      <c r="AF5110" t="str">
        <f t="shared" ca="1" si="478"/>
        <v>18-64</v>
      </c>
      <c r="AG5110" s="3">
        <f t="shared" si="479"/>
        <v>1.1541666666666668</v>
      </c>
      <c r="AH5110" t="str">
        <f>_xlfn.IFNA(VLOOKUP(Sales_Transactions[[#This Row],[Order ID]],Returned_Items[#All],2,FALSE),"Not Returned")</f>
        <v>Not Returned</v>
      </c>
    </row>
    <row r="5111" spans="1:34" x14ac:dyDescent="0.25">
      <c r="A5111">
        <v>31842</v>
      </c>
      <c r="C5111" t="s">
        <v>1636</v>
      </c>
      <c r="D5111" s="2" t="str">
        <f>TEXT(MID(Sales_Transactions[[#This Row],[Order Date]],2,5),"d/m/yyy")</f>
        <v>16/7/2010</v>
      </c>
      <c r="E5111" s="2" t="str">
        <f>TEXT(MID(Sales_Transactions[[#This Row],[Order Date]],2,5),"d")</f>
        <v>16</v>
      </c>
      <c r="F5111" s="2" t="str">
        <f>TEXT(MID(Sales_Transactions[[#This Row],[Order Date]],2,5),"m")</f>
        <v>7</v>
      </c>
      <c r="G5111" s="2" t="str">
        <f>TEXT(MID(Sales_Transactions[[#This Row],[Order Date]],2,5),"yyy")</f>
        <v>2010</v>
      </c>
      <c r="H5111" s="2" t="str">
        <f>TEXT(MID(Sales_Transactions[[#This Row],[Order Date]],2,5),"yyy/m")</f>
        <v>2010/7</v>
      </c>
      <c r="I5111" t="s">
        <v>78</v>
      </c>
      <c r="J5111">
        <f t="shared" si="474"/>
        <v>3</v>
      </c>
      <c r="K5111" s="2">
        <v>9</v>
      </c>
      <c r="L5111" s="3">
        <v>157.26</v>
      </c>
      <c r="M5111" s="4">
        <v>0.06</v>
      </c>
      <c r="N5111" s="5" t="s">
        <v>23</v>
      </c>
      <c r="O5111" s="3">
        <v>-18.84</v>
      </c>
      <c r="P5111" s="3">
        <v>17.48</v>
      </c>
      <c r="Q5111" s="3">
        <v>1.99</v>
      </c>
      <c r="R5111" s="5" t="s">
        <v>211</v>
      </c>
      <c r="S5111" s="5" t="s">
        <v>3065</v>
      </c>
      <c r="T5111" s="5" t="str">
        <f t="shared" si="475"/>
        <v>Joy Daniels</v>
      </c>
      <c r="U5111" t="s">
        <v>1143</v>
      </c>
      <c r="V5111" s="5" t="s">
        <v>47</v>
      </c>
      <c r="W5111" s="5" t="s">
        <v>48</v>
      </c>
      <c r="X5111" s="5" t="s">
        <v>87</v>
      </c>
      <c r="Y5111" s="5" t="s">
        <v>1894</v>
      </c>
      <c r="Z5111" s="5" t="s">
        <v>60</v>
      </c>
      <c r="AA5111" s="4">
        <v>0.45</v>
      </c>
      <c r="AB5111" s="1">
        <v>40376</v>
      </c>
      <c r="AC5111" s="1">
        <v>25024</v>
      </c>
      <c r="AD5111">
        <f t="shared" si="476"/>
        <v>1</v>
      </c>
      <c r="AE5111">
        <f t="shared" ca="1" si="477"/>
        <v>56</v>
      </c>
      <c r="AF5111" t="str">
        <f t="shared" ca="1" si="478"/>
        <v>18-64</v>
      </c>
      <c r="AG5111" s="3">
        <f t="shared" si="479"/>
        <v>2.1621679999999999</v>
      </c>
      <c r="AH5111" t="str">
        <f>_xlfn.IFNA(VLOOKUP(Sales_Transactions[[#This Row],[Order ID]],Returned_Items[#All],2,FALSE),"Not Returned")</f>
        <v>Not Returned</v>
      </c>
    </row>
    <row r="5112" spans="1:34" x14ac:dyDescent="0.25">
      <c r="A5112">
        <v>31910</v>
      </c>
      <c r="C5112" t="s">
        <v>2897</v>
      </c>
      <c r="D5112" s="2" t="str">
        <f>TEXT(MID(Sales_Transactions[[#This Row],[Order Date]],2,5),"d/m/yyy")</f>
        <v>29/10/2009</v>
      </c>
      <c r="E5112" s="2" t="str">
        <f>TEXT(MID(Sales_Transactions[[#This Row],[Order Date]],2,5),"d")</f>
        <v>29</v>
      </c>
      <c r="F5112" s="2" t="str">
        <f>TEXT(MID(Sales_Transactions[[#This Row],[Order Date]],2,5),"m")</f>
        <v>10</v>
      </c>
      <c r="G5112" s="2" t="str">
        <f>TEXT(MID(Sales_Transactions[[#This Row],[Order Date]],2,5),"yyy")</f>
        <v>2009</v>
      </c>
      <c r="H5112" s="2" t="str">
        <f>TEXT(MID(Sales_Transactions[[#This Row],[Order Date]],2,5),"yyy/m")</f>
        <v>2009/10</v>
      </c>
      <c r="I5112" t="s">
        <v>78</v>
      </c>
      <c r="J5112">
        <f t="shared" si="474"/>
        <v>3</v>
      </c>
      <c r="K5112" s="2">
        <v>6</v>
      </c>
      <c r="L5112" s="3">
        <v>187.63749999999999</v>
      </c>
      <c r="M5112" s="4">
        <v>0.03</v>
      </c>
      <c r="N5112" s="5" t="s">
        <v>23</v>
      </c>
      <c r="O5112" s="3">
        <v>-190.03</v>
      </c>
      <c r="P5112" s="3">
        <v>35.99</v>
      </c>
      <c r="Q5112" s="3">
        <v>5</v>
      </c>
      <c r="R5112" s="5" t="s">
        <v>2059</v>
      </c>
      <c r="S5112" s="5" t="s">
        <v>2014</v>
      </c>
      <c r="T5112" s="5" t="str">
        <f t="shared" si="475"/>
        <v>Craig Molinari</v>
      </c>
      <c r="U5112" t="s">
        <v>1143</v>
      </c>
      <c r="V5112" s="5" t="s">
        <v>27</v>
      </c>
      <c r="W5112" s="5" t="s">
        <v>48</v>
      </c>
      <c r="X5112" s="5" t="s">
        <v>49</v>
      </c>
      <c r="Y5112" s="5" t="s">
        <v>1433</v>
      </c>
      <c r="Z5112" s="5" t="s">
        <v>43</v>
      </c>
      <c r="AA5112" s="4">
        <v>0.85</v>
      </c>
      <c r="AB5112" s="1">
        <v>40116</v>
      </c>
      <c r="AC5112" s="1">
        <v>25020</v>
      </c>
      <c r="AD5112">
        <f t="shared" si="476"/>
        <v>1</v>
      </c>
      <c r="AE5112">
        <f t="shared" ca="1" si="477"/>
        <v>56</v>
      </c>
      <c r="AF5112" t="str">
        <f t="shared" ca="1" si="478"/>
        <v>18-64</v>
      </c>
      <c r="AG5112" s="3">
        <f t="shared" si="479"/>
        <v>6.8298671666666673</v>
      </c>
      <c r="AH5112" t="str">
        <f>_xlfn.IFNA(VLOOKUP(Sales_Transactions[[#This Row],[Order ID]],Returned_Items[#All],2,FALSE),"Not Returned")</f>
        <v>Not Returned</v>
      </c>
    </row>
    <row r="5113" spans="1:34" x14ac:dyDescent="0.25">
      <c r="A5113">
        <v>32069</v>
      </c>
      <c r="C5113" t="s">
        <v>505</v>
      </c>
      <c r="D5113" s="2" t="str">
        <f>TEXT(MID(Sales_Transactions[[#This Row],[Order Date]],2,5),"d/m/yyy")</f>
        <v>19/11/2011</v>
      </c>
      <c r="E5113" s="2" t="str">
        <f>TEXT(MID(Sales_Transactions[[#This Row],[Order Date]],2,5),"d")</f>
        <v>19</v>
      </c>
      <c r="F5113" s="2" t="str">
        <f>TEXT(MID(Sales_Transactions[[#This Row],[Order Date]],2,5),"m")</f>
        <v>11</v>
      </c>
      <c r="G5113" s="2" t="str">
        <f>TEXT(MID(Sales_Transactions[[#This Row],[Order Date]],2,5),"yyy")</f>
        <v>2011</v>
      </c>
      <c r="H5113" s="2" t="str">
        <f>TEXT(MID(Sales_Transactions[[#This Row],[Order Date]],2,5),"yyy/m")</f>
        <v>2011/11</v>
      </c>
      <c r="I5113" t="s">
        <v>52</v>
      </c>
      <c r="J5113">
        <f t="shared" si="474"/>
        <v>1</v>
      </c>
      <c r="K5113" s="2">
        <v>17</v>
      </c>
      <c r="L5113" s="3">
        <v>114.94</v>
      </c>
      <c r="M5113" s="4">
        <v>0.09</v>
      </c>
      <c r="N5113" s="5" t="s">
        <v>23</v>
      </c>
      <c r="O5113" s="3">
        <v>-102.24</v>
      </c>
      <c r="P5113" s="3">
        <v>6.48</v>
      </c>
      <c r="Q5113" s="3">
        <v>9.68</v>
      </c>
      <c r="R5113" s="5" t="s">
        <v>1243</v>
      </c>
      <c r="S5113" s="5" t="s">
        <v>2848</v>
      </c>
      <c r="T5113" s="5" t="str">
        <f t="shared" si="475"/>
        <v>Gene McClure</v>
      </c>
      <c r="U5113" t="s">
        <v>1143</v>
      </c>
      <c r="V5113" s="5" t="s">
        <v>37</v>
      </c>
      <c r="W5113" s="5" t="s">
        <v>28</v>
      </c>
      <c r="X5113" s="5" t="s">
        <v>75</v>
      </c>
      <c r="Y5113" s="5" t="s">
        <v>1312</v>
      </c>
      <c r="Z5113" s="5" t="s">
        <v>43</v>
      </c>
      <c r="AA5113" s="4">
        <v>0.36</v>
      </c>
      <c r="AB5113" s="1">
        <v>40868</v>
      </c>
      <c r="AC5113" s="1">
        <v>24693</v>
      </c>
      <c r="AD5113">
        <f t="shared" si="476"/>
        <v>2</v>
      </c>
      <c r="AE5113">
        <f t="shared" ca="1" si="477"/>
        <v>56</v>
      </c>
      <c r="AF5113" t="str">
        <f t="shared" ca="1" si="478"/>
        <v>18-64</v>
      </c>
      <c r="AG5113" s="3">
        <f t="shared" si="479"/>
        <v>0.95024517647058815</v>
      </c>
      <c r="AH5113" t="str">
        <f>_xlfn.IFNA(VLOOKUP(Sales_Transactions[[#This Row],[Order ID]],Returned_Items[#All],2,FALSE),"Not Returned")</f>
        <v>Not Returned</v>
      </c>
    </row>
    <row r="5114" spans="1:34" x14ac:dyDescent="0.25">
      <c r="A5114">
        <v>32519</v>
      </c>
      <c r="C5114" t="s">
        <v>3095</v>
      </c>
      <c r="D5114" s="2" t="str">
        <f>TEXT(MID(Sales_Transactions[[#This Row],[Order Date]],2,5),"d/m/yyy")</f>
        <v>8/10/2010</v>
      </c>
      <c r="E5114" s="2" t="str">
        <f>TEXT(MID(Sales_Transactions[[#This Row],[Order Date]],2,5),"d")</f>
        <v>8</v>
      </c>
      <c r="F5114" s="2" t="str">
        <f>TEXT(MID(Sales_Transactions[[#This Row],[Order Date]],2,5),"m")</f>
        <v>10</v>
      </c>
      <c r="G5114" s="2" t="str">
        <f>TEXT(MID(Sales_Transactions[[#This Row],[Order Date]],2,5),"yyy")</f>
        <v>2010</v>
      </c>
      <c r="H5114" s="2" t="str">
        <f>TEXT(MID(Sales_Transactions[[#This Row],[Order Date]],2,5),"yyy/m")</f>
        <v>2010/10</v>
      </c>
      <c r="I5114" t="s">
        <v>22</v>
      </c>
      <c r="J5114">
        <f t="shared" si="474"/>
        <v>2</v>
      </c>
      <c r="K5114" s="2">
        <v>8</v>
      </c>
      <c r="L5114" s="3">
        <v>85.36</v>
      </c>
      <c r="M5114" s="4">
        <v>0.09</v>
      </c>
      <c r="N5114" s="5" t="s">
        <v>23</v>
      </c>
      <c r="O5114" s="3">
        <v>-23.82</v>
      </c>
      <c r="P5114" s="3">
        <v>10.89</v>
      </c>
      <c r="Q5114" s="3">
        <v>4.5</v>
      </c>
      <c r="R5114" s="5" t="s">
        <v>3287</v>
      </c>
      <c r="S5114" s="5" t="s">
        <v>2975</v>
      </c>
      <c r="T5114" s="5" t="str">
        <f t="shared" si="475"/>
        <v>Jill Stevenson</v>
      </c>
      <c r="U5114" t="s">
        <v>1143</v>
      </c>
      <c r="V5114" s="5" t="s">
        <v>37</v>
      </c>
      <c r="W5114" s="5" t="s">
        <v>28</v>
      </c>
      <c r="X5114" s="5" t="s">
        <v>38</v>
      </c>
      <c r="Y5114" s="5" t="s">
        <v>559</v>
      </c>
      <c r="Z5114" s="5" t="s">
        <v>43</v>
      </c>
      <c r="AA5114" s="4">
        <v>0.59</v>
      </c>
      <c r="AB5114" s="1">
        <v>40464</v>
      </c>
      <c r="AC5114" s="1">
        <v>24536</v>
      </c>
      <c r="AD5114">
        <f t="shared" si="476"/>
        <v>5</v>
      </c>
      <c r="AE5114">
        <f t="shared" ca="1" si="477"/>
        <v>57</v>
      </c>
      <c r="AF5114" t="str">
        <f t="shared" ca="1" si="478"/>
        <v>18-64</v>
      </c>
      <c r="AG5114" s="3">
        <f t="shared" si="479"/>
        <v>1.9225248750000001</v>
      </c>
      <c r="AH5114" t="str">
        <f>_xlfn.IFNA(VLOOKUP(Sales_Transactions[[#This Row],[Order ID]],Returned_Items[#All],2,FALSE),"Not Returned")</f>
        <v>Not Returned</v>
      </c>
    </row>
    <row r="5115" spans="1:34" x14ac:dyDescent="0.25">
      <c r="A5115">
        <v>32647</v>
      </c>
      <c r="C5115" t="s">
        <v>1624</v>
      </c>
      <c r="D5115" s="2" t="str">
        <f>TEXT(MID(Sales_Transactions[[#This Row],[Order Date]],2,5),"d/m/yyy")</f>
        <v>18/11/2011</v>
      </c>
      <c r="E5115" s="2" t="str">
        <f>TEXT(MID(Sales_Transactions[[#This Row],[Order Date]],2,5),"d")</f>
        <v>18</v>
      </c>
      <c r="F5115" s="2" t="str">
        <f>TEXT(MID(Sales_Transactions[[#This Row],[Order Date]],2,5),"m")</f>
        <v>11</v>
      </c>
      <c r="G5115" s="2" t="str">
        <f>TEXT(MID(Sales_Transactions[[#This Row],[Order Date]],2,5),"yyy")</f>
        <v>2011</v>
      </c>
      <c r="H5115" s="2" t="str">
        <f>TEXT(MID(Sales_Transactions[[#This Row],[Order Date]],2,5),"yyy/m")</f>
        <v>2011/11</v>
      </c>
      <c r="I5115" t="s">
        <v>33</v>
      </c>
      <c r="J5115">
        <f t="shared" si="474"/>
        <v>4</v>
      </c>
      <c r="K5115" s="2">
        <v>32</v>
      </c>
      <c r="L5115" s="3">
        <v>671.75</v>
      </c>
      <c r="M5115" s="4">
        <v>7.0000000000000007E-2</v>
      </c>
      <c r="N5115" s="5" t="s">
        <v>23</v>
      </c>
      <c r="O5115" s="3">
        <v>-56.83</v>
      </c>
      <c r="P5115" s="3">
        <v>20.97</v>
      </c>
      <c r="Q5115" s="3">
        <v>4</v>
      </c>
      <c r="R5115" s="5" t="s">
        <v>454</v>
      </c>
      <c r="S5115" s="5" t="s">
        <v>3318</v>
      </c>
      <c r="T5115" s="5" t="str">
        <f t="shared" si="475"/>
        <v>Rick Bensley</v>
      </c>
      <c r="U5115" t="s">
        <v>1143</v>
      </c>
      <c r="V5115" s="5" t="s">
        <v>37</v>
      </c>
      <c r="W5115" s="5" t="s">
        <v>48</v>
      </c>
      <c r="X5115" s="5" t="s">
        <v>87</v>
      </c>
      <c r="Y5115" s="5" t="s">
        <v>411</v>
      </c>
      <c r="Z5115" s="5" t="s">
        <v>43</v>
      </c>
      <c r="AA5115" s="4">
        <v>0.77</v>
      </c>
      <c r="AB5115" s="1">
        <v>40867</v>
      </c>
      <c r="AC5115" s="1">
        <v>24516</v>
      </c>
      <c r="AD5115">
        <f t="shared" si="476"/>
        <v>2</v>
      </c>
      <c r="AE5115">
        <f t="shared" ca="1" si="477"/>
        <v>57</v>
      </c>
      <c r="AF5115" t="str">
        <f t="shared" ca="1" si="478"/>
        <v>18-64</v>
      </c>
      <c r="AG5115" s="3">
        <f t="shared" si="479"/>
        <v>0.77985378124999993</v>
      </c>
      <c r="AH5115" t="str">
        <f>_xlfn.IFNA(VLOOKUP(Sales_Transactions[[#This Row],[Order ID]],Returned_Items[#All],2,FALSE),"Not Returned")</f>
        <v>Not Returned</v>
      </c>
    </row>
    <row r="5116" spans="1:34" x14ac:dyDescent="0.25">
      <c r="A5116">
        <v>32647</v>
      </c>
      <c r="C5116" t="s">
        <v>1624</v>
      </c>
      <c r="D5116" s="2" t="str">
        <f>TEXT(MID(Sales_Transactions[[#This Row],[Order Date]],2,5),"d/m/yyy")</f>
        <v>18/11/2011</v>
      </c>
      <c r="E5116" s="2" t="str">
        <f>TEXT(MID(Sales_Transactions[[#This Row],[Order Date]],2,5),"d")</f>
        <v>18</v>
      </c>
      <c r="F5116" s="2" t="str">
        <f>TEXT(MID(Sales_Transactions[[#This Row],[Order Date]],2,5),"m")</f>
        <v>11</v>
      </c>
      <c r="G5116" s="2" t="str">
        <f>TEXT(MID(Sales_Transactions[[#This Row],[Order Date]],2,5),"yyy")</f>
        <v>2011</v>
      </c>
      <c r="H5116" s="2" t="str">
        <f>TEXT(MID(Sales_Transactions[[#This Row],[Order Date]],2,5),"yyy/m")</f>
        <v>2011/11</v>
      </c>
      <c r="I5116" t="s">
        <v>33</v>
      </c>
      <c r="J5116">
        <f t="shared" si="474"/>
        <v>4</v>
      </c>
      <c r="K5116" s="2">
        <v>27</v>
      </c>
      <c r="L5116" s="3">
        <v>9541.0400000000009</v>
      </c>
      <c r="M5116" s="4">
        <v>0.06</v>
      </c>
      <c r="N5116" s="5" t="s">
        <v>34</v>
      </c>
      <c r="O5116" s="3">
        <v>348.84</v>
      </c>
      <c r="P5116" s="3">
        <v>348.21</v>
      </c>
      <c r="Q5116" s="3">
        <v>84.84</v>
      </c>
      <c r="R5116" s="5" t="s">
        <v>454</v>
      </c>
      <c r="S5116" s="5" t="s">
        <v>3318</v>
      </c>
      <c r="T5116" s="5" t="str">
        <f t="shared" si="475"/>
        <v>Rick Bensley</v>
      </c>
      <c r="U5116" t="s">
        <v>1143</v>
      </c>
      <c r="V5116" s="5" t="s">
        <v>37</v>
      </c>
      <c r="W5116" s="5" t="s">
        <v>57</v>
      </c>
      <c r="X5116" s="5" t="s">
        <v>107</v>
      </c>
      <c r="Y5116" s="5" t="s">
        <v>1012</v>
      </c>
      <c r="Z5116" s="5" t="s">
        <v>106</v>
      </c>
      <c r="AA5116" s="4">
        <v>0.66</v>
      </c>
      <c r="AB5116" s="1">
        <v>40867</v>
      </c>
      <c r="AC5116" s="1">
        <v>24545</v>
      </c>
      <c r="AD5116">
        <f t="shared" si="476"/>
        <v>2</v>
      </c>
      <c r="AE5116">
        <f t="shared" ca="1" si="477"/>
        <v>57</v>
      </c>
      <c r="AF5116" t="str">
        <f t="shared" ca="1" si="478"/>
        <v>18-64</v>
      </c>
      <c r="AG5116" s="3">
        <f t="shared" si="479"/>
        <v>16.031150888888888</v>
      </c>
      <c r="AH5116" t="str">
        <f>_xlfn.IFNA(VLOOKUP(Sales_Transactions[[#This Row],[Order ID]],Returned_Items[#All],2,FALSE),"Not Returned")</f>
        <v>Not Returned</v>
      </c>
    </row>
    <row r="5117" spans="1:34" x14ac:dyDescent="0.25">
      <c r="A5117">
        <v>32966</v>
      </c>
      <c r="C5117" t="s">
        <v>2503</v>
      </c>
      <c r="D5117" s="2" t="str">
        <f>TEXT(MID(Sales_Transactions[[#This Row],[Order Date]],2,5),"d/m/yyy")</f>
        <v>26/1/2012</v>
      </c>
      <c r="E5117" s="2" t="str">
        <f>TEXT(MID(Sales_Transactions[[#This Row],[Order Date]],2,5),"d")</f>
        <v>26</v>
      </c>
      <c r="F5117" s="2" t="str">
        <f>TEXT(MID(Sales_Transactions[[#This Row],[Order Date]],2,5),"m")</f>
        <v>1</v>
      </c>
      <c r="G5117" s="2" t="str">
        <f>TEXT(MID(Sales_Transactions[[#This Row],[Order Date]],2,5),"yyy")</f>
        <v>2012</v>
      </c>
      <c r="H5117" s="2" t="str">
        <f>TEXT(MID(Sales_Transactions[[#This Row],[Order Date]],2,5),"yyy/m")</f>
        <v>2012/1</v>
      </c>
      <c r="I5117" t="s">
        <v>22</v>
      </c>
      <c r="J5117">
        <f t="shared" si="474"/>
        <v>2</v>
      </c>
      <c r="K5117" s="2">
        <v>4</v>
      </c>
      <c r="L5117" s="3">
        <v>1035.2</v>
      </c>
      <c r="M5117" s="4">
        <v>0.08</v>
      </c>
      <c r="N5117" s="5" t="s">
        <v>34</v>
      </c>
      <c r="O5117" s="3">
        <v>-668.06</v>
      </c>
      <c r="P5117" s="3">
        <v>270.97000000000003</v>
      </c>
      <c r="Q5117" s="3">
        <v>28.06</v>
      </c>
      <c r="R5117" s="5" t="s">
        <v>3177</v>
      </c>
      <c r="S5117" s="5" t="s">
        <v>3294</v>
      </c>
      <c r="T5117" s="5" t="str">
        <f t="shared" si="475"/>
        <v>Steven Cartwright</v>
      </c>
      <c r="U5117" t="s">
        <v>1143</v>
      </c>
      <c r="V5117" s="5" t="s">
        <v>74</v>
      </c>
      <c r="W5117" s="5" t="s">
        <v>48</v>
      </c>
      <c r="X5117" s="5" t="s">
        <v>324</v>
      </c>
      <c r="Y5117" s="5" t="s">
        <v>592</v>
      </c>
      <c r="Z5117" s="5" t="s">
        <v>40</v>
      </c>
      <c r="AA5117" s="4">
        <v>0.56000000000000005</v>
      </c>
      <c r="AB5117" s="1">
        <v>40941</v>
      </c>
      <c r="AC5117" s="1">
        <v>26463</v>
      </c>
      <c r="AD5117">
        <f t="shared" si="476"/>
        <v>7</v>
      </c>
      <c r="AE5117">
        <f t="shared" ca="1" si="477"/>
        <v>52</v>
      </c>
      <c r="AF5117" t="str">
        <f t="shared" ca="1" si="478"/>
        <v>18-64</v>
      </c>
      <c r="AG5117" s="3">
        <f t="shared" si="479"/>
        <v>74.703306000000012</v>
      </c>
      <c r="AH5117" t="str">
        <f>_xlfn.IFNA(VLOOKUP(Sales_Transactions[[#This Row],[Order ID]],Returned_Items[#All],2,FALSE),"Not Returned")</f>
        <v>Returned</v>
      </c>
    </row>
    <row r="5118" spans="1:34" x14ac:dyDescent="0.25">
      <c r="A5118">
        <v>32966</v>
      </c>
      <c r="C5118" t="s">
        <v>2503</v>
      </c>
      <c r="D5118" s="2" t="str">
        <f>TEXT(MID(Sales_Transactions[[#This Row],[Order Date]],2,5),"d/m/yyy")</f>
        <v>26/1/2012</v>
      </c>
      <c r="E5118" s="2" t="str">
        <f>TEXT(MID(Sales_Transactions[[#This Row],[Order Date]],2,5),"d")</f>
        <v>26</v>
      </c>
      <c r="F5118" s="2" t="str">
        <f>TEXT(MID(Sales_Transactions[[#This Row],[Order Date]],2,5),"m")</f>
        <v>1</v>
      </c>
      <c r="G5118" s="2" t="str">
        <f>TEXT(MID(Sales_Transactions[[#This Row],[Order Date]],2,5),"yyy")</f>
        <v>2012</v>
      </c>
      <c r="H5118" s="2" t="str">
        <f>TEXT(MID(Sales_Transactions[[#This Row],[Order Date]],2,5),"yyy/m")</f>
        <v>2012/1</v>
      </c>
      <c r="I5118" t="s">
        <v>22</v>
      </c>
      <c r="J5118">
        <f t="shared" si="474"/>
        <v>2</v>
      </c>
      <c r="K5118" s="2">
        <v>43</v>
      </c>
      <c r="L5118" s="3">
        <v>74.17</v>
      </c>
      <c r="M5118" s="4">
        <v>0.01</v>
      </c>
      <c r="N5118" s="5" t="s">
        <v>23</v>
      </c>
      <c r="O5118" s="3">
        <v>-13.4</v>
      </c>
      <c r="P5118" s="3">
        <v>1.6</v>
      </c>
      <c r="Q5118" s="3">
        <v>1.29</v>
      </c>
      <c r="R5118" s="5" t="s">
        <v>3177</v>
      </c>
      <c r="S5118" s="5" t="s">
        <v>3294</v>
      </c>
      <c r="T5118" s="5" t="str">
        <f t="shared" si="475"/>
        <v>Steven Cartwright</v>
      </c>
      <c r="U5118" t="s">
        <v>1143</v>
      </c>
      <c r="V5118" s="5" t="s">
        <v>74</v>
      </c>
      <c r="W5118" s="5" t="s">
        <v>28</v>
      </c>
      <c r="X5118" s="5" t="s">
        <v>124</v>
      </c>
      <c r="Y5118" s="5" t="s">
        <v>3319</v>
      </c>
      <c r="Z5118" s="5" t="s">
        <v>84</v>
      </c>
      <c r="AA5118" s="4">
        <v>0.42</v>
      </c>
      <c r="AB5118" s="1">
        <v>40938</v>
      </c>
      <c r="AC5118" s="1">
        <v>26456</v>
      </c>
      <c r="AD5118">
        <f t="shared" si="476"/>
        <v>4</v>
      </c>
      <c r="AE5118">
        <f t="shared" ca="1" si="477"/>
        <v>52</v>
      </c>
      <c r="AF5118" t="str">
        <f t="shared" ca="1" si="478"/>
        <v>18-64</v>
      </c>
      <c r="AG5118" s="3">
        <f t="shared" si="479"/>
        <v>6.7205581395348851E-2</v>
      </c>
      <c r="AH5118" t="str">
        <f>_xlfn.IFNA(VLOOKUP(Sales_Transactions[[#This Row],[Order ID]],Returned_Items[#All],2,FALSE),"Not Returned")</f>
        <v>Returned</v>
      </c>
    </row>
    <row r="5119" spans="1:34" x14ac:dyDescent="0.25">
      <c r="A5119">
        <v>33218</v>
      </c>
      <c r="C5119" t="s">
        <v>3320</v>
      </c>
      <c r="D5119" s="2" t="str">
        <f>TEXT(MID(Sales_Transactions[[#This Row],[Order Date]],2,5),"d/m/yyy")</f>
        <v>6/1/2010</v>
      </c>
      <c r="E5119" s="2" t="str">
        <f>TEXT(MID(Sales_Transactions[[#This Row],[Order Date]],2,5),"d")</f>
        <v>6</v>
      </c>
      <c r="F5119" s="2" t="str">
        <f>TEXT(MID(Sales_Transactions[[#This Row],[Order Date]],2,5),"m")</f>
        <v>1</v>
      </c>
      <c r="G5119" s="2" t="str">
        <f>TEXT(MID(Sales_Transactions[[#This Row],[Order Date]],2,5),"yyy")</f>
        <v>2010</v>
      </c>
      <c r="H5119" s="2" t="str">
        <f>TEXT(MID(Sales_Transactions[[#This Row],[Order Date]],2,5),"yyy/m")</f>
        <v>2010/1</v>
      </c>
      <c r="I5119" t="s">
        <v>52</v>
      </c>
      <c r="J5119">
        <f t="shared" si="474"/>
        <v>1</v>
      </c>
      <c r="K5119" s="2">
        <v>25</v>
      </c>
      <c r="L5119" s="3">
        <v>113.8</v>
      </c>
      <c r="M5119" s="4">
        <v>7.0000000000000007E-2</v>
      </c>
      <c r="N5119" s="5" t="s">
        <v>23</v>
      </c>
      <c r="O5119" s="3">
        <v>-84.08</v>
      </c>
      <c r="P5119" s="3">
        <v>4.57</v>
      </c>
      <c r="Q5119" s="3">
        <v>5.42</v>
      </c>
      <c r="R5119" s="5" t="s">
        <v>2623</v>
      </c>
      <c r="S5119" s="5" t="s">
        <v>3286</v>
      </c>
      <c r="T5119" s="5" t="str">
        <f t="shared" si="475"/>
        <v>Eric Hoffmann</v>
      </c>
      <c r="U5119" t="s">
        <v>1143</v>
      </c>
      <c r="V5119" s="5" t="s">
        <v>27</v>
      </c>
      <c r="W5119" s="5" t="s">
        <v>28</v>
      </c>
      <c r="X5119" s="5" t="s">
        <v>41</v>
      </c>
      <c r="Y5119" s="5" t="s">
        <v>752</v>
      </c>
      <c r="Z5119" s="5" t="s">
        <v>43</v>
      </c>
      <c r="AA5119" s="4">
        <v>0.37</v>
      </c>
      <c r="AB5119" s="1">
        <v>40186</v>
      </c>
      <c r="AC5119" s="1">
        <v>24413</v>
      </c>
      <c r="AD5119">
        <f t="shared" si="476"/>
        <v>2</v>
      </c>
      <c r="AE5119">
        <f t="shared" ca="1" si="477"/>
        <v>57</v>
      </c>
      <c r="AF5119" t="str">
        <f t="shared" ca="1" si="478"/>
        <v>18-64</v>
      </c>
      <c r="AG5119" s="3">
        <f t="shared" si="479"/>
        <v>0.39947203999999997</v>
      </c>
      <c r="AH5119" t="str">
        <f>_xlfn.IFNA(VLOOKUP(Sales_Transactions[[#This Row],[Order ID]],Returned_Items[#All],2,FALSE),"Not Returned")</f>
        <v>Not Returned</v>
      </c>
    </row>
    <row r="5120" spans="1:34" x14ac:dyDescent="0.25">
      <c r="A5120">
        <v>33218</v>
      </c>
      <c r="C5120" t="s">
        <v>3320</v>
      </c>
      <c r="D5120" s="2" t="str">
        <f>TEXT(MID(Sales_Transactions[[#This Row],[Order Date]],2,5),"d/m/yyy")</f>
        <v>6/1/2010</v>
      </c>
      <c r="E5120" s="2" t="str">
        <f>TEXT(MID(Sales_Transactions[[#This Row],[Order Date]],2,5),"d")</f>
        <v>6</v>
      </c>
      <c r="F5120" s="2" t="str">
        <f>TEXT(MID(Sales_Transactions[[#This Row],[Order Date]],2,5),"m")</f>
        <v>1</v>
      </c>
      <c r="G5120" s="2" t="str">
        <f>TEXT(MID(Sales_Transactions[[#This Row],[Order Date]],2,5),"yyy")</f>
        <v>2010</v>
      </c>
      <c r="H5120" s="2" t="str">
        <f>TEXT(MID(Sales_Transactions[[#This Row],[Order Date]],2,5),"yyy/m")</f>
        <v>2010/1</v>
      </c>
      <c r="I5120" t="s">
        <v>52</v>
      </c>
      <c r="J5120">
        <f t="shared" si="474"/>
        <v>1</v>
      </c>
      <c r="K5120" s="2">
        <v>29</v>
      </c>
      <c r="L5120" s="3">
        <v>480.13</v>
      </c>
      <c r="M5120" s="4">
        <v>0.04</v>
      </c>
      <c r="N5120" s="5" t="s">
        <v>23</v>
      </c>
      <c r="O5120" s="3">
        <v>53.67</v>
      </c>
      <c r="P5120" s="3">
        <v>16.16</v>
      </c>
      <c r="Q5120" s="3">
        <v>7.74</v>
      </c>
      <c r="R5120" s="5" t="s">
        <v>2623</v>
      </c>
      <c r="S5120" s="5" t="s">
        <v>3286</v>
      </c>
      <c r="T5120" s="5" t="str">
        <f t="shared" si="475"/>
        <v>Eric Hoffmann</v>
      </c>
      <c r="U5120" t="s">
        <v>1143</v>
      </c>
      <c r="V5120" s="5" t="s">
        <v>27</v>
      </c>
      <c r="W5120" s="5" t="s">
        <v>57</v>
      </c>
      <c r="X5120" s="5" t="s">
        <v>58</v>
      </c>
      <c r="Y5120" s="5" t="s">
        <v>3321</v>
      </c>
      <c r="Z5120" s="5" t="s">
        <v>43</v>
      </c>
      <c r="AA5120" s="4">
        <v>0.5</v>
      </c>
      <c r="AB5120" s="1">
        <v>40185</v>
      </c>
      <c r="AC5120" s="1">
        <v>24353</v>
      </c>
      <c r="AD5120">
        <f t="shared" si="476"/>
        <v>1</v>
      </c>
      <c r="AE5120">
        <f t="shared" ca="1" si="477"/>
        <v>57</v>
      </c>
      <c r="AF5120" t="str">
        <f t="shared" ca="1" si="478"/>
        <v>18-64</v>
      </c>
      <c r="AG5120" s="3">
        <f t="shared" si="479"/>
        <v>0.82391503448275849</v>
      </c>
      <c r="AH5120" t="str">
        <f>_xlfn.IFNA(VLOOKUP(Sales_Transactions[[#This Row],[Order ID]],Returned_Items[#All],2,FALSE),"Not Returned")</f>
        <v>Not Returned</v>
      </c>
    </row>
    <row r="5121" spans="1:34" x14ac:dyDescent="0.25">
      <c r="A5121">
        <v>33285</v>
      </c>
      <c r="C5121" t="s">
        <v>1810</v>
      </c>
      <c r="D5121" s="2" t="str">
        <f>TEXT(MID(Sales_Transactions[[#This Row],[Order Date]],2,5),"d/m/yyy")</f>
        <v>19/1/2012</v>
      </c>
      <c r="E5121" s="2" t="str">
        <f>TEXT(MID(Sales_Transactions[[#This Row],[Order Date]],2,5),"d")</f>
        <v>19</v>
      </c>
      <c r="F5121" s="2" t="str">
        <f>TEXT(MID(Sales_Transactions[[#This Row],[Order Date]],2,5),"m")</f>
        <v>1</v>
      </c>
      <c r="G5121" s="2" t="str">
        <f>TEXT(MID(Sales_Transactions[[#This Row],[Order Date]],2,5),"yyy")</f>
        <v>2012</v>
      </c>
      <c r="H5121" s="2" t="str">
        <f>TEXT(MID(Sales_Transactions[[#This Row],[Order Date]],2,5),"yyy/m")</f>
        <v>2012/1</v>
      </c>
      <c r="I5121" t="s">
        <v>33</v>
      </c>
      <c r="J5121">
        <f t="shared" si="474"/>
        <v>4</v>
      </c>
      <c r="K5121" s="2">
        <v>5</v>
      </c>
      <c r="L5121" s="3">
        <v>66.92</v>
      </c>
      <c r="M5121" s="4">
        <v>0.01</v>
      </c>
      <c r="N5121" s="5" t="s">
        <v>23</v>
      </c>
      <c r="O5121" s="3">
        <v>-23.29</v>
      </c>
      <c r="P5121" s="3">
        <v>12.28</v>
      </c>
      <c r="Q5121" s="3">
        <v>6.13</v>
      </c>
      <c r="R5121" s="5" t="s">
        <v>1775</v>
      </c>
      <c r="S5121" s="5" t="s">
        <v>2759</v>
      </c>
      <c r="T5121" s="5" t="str">
        <f t="shared" si="475"/>
        <v>Michael Oakman</v>
      </c>
      <c r="U5121" t="s">
        <v>1143</v>
      </c>
      <c r="V5121" s="5" t="s">
        <v>27</v>
      </c>
      <c r="W5121" s="5" t="s">
        <v>28</v>
      </c>
      <c r="X5121" s="5" t="s">
        <v>29</v>
      </c>
      <c r="Y5121" s="5" t="s">
        <v>433</v>
      </c>
      <c r="Z5121" s="5" t="s">
        <v>43</v>
      </c>
      <c r="AA5121" s="4">
        <v>0.56999999999999995</v>
      </c>
      <c r="AB5121" s="1">
        <v>40928</v>
      </c>
      <c r="AC5121" s="1">
        <v>23997</v>
      </c>
      <c r="AD5121">
        <f t="shared" si="476"/>
        <v>1</v>
      </c>
      <c r="AE5121">
        <f t="shared" ca="1" si="477"/>
        <v>58</v>
      </c>
      <c r="AF5121" t="str">
        <f t="shared" ca="1" si="478"/>
        <v>18-64</v>
      </c>
      <c r="AG5121" s="3">
        <f t="shared" si="479"/>
        <v>3.6817544</v>
      </c>
      <c r="AH5121" t="str">
        <f>_xlfn.IFNA(VLOOKUP(Sales_Transactions[[#This Row],[Order ID]],Returned_Items[#All],2,FALSE),"Not Returned")</f>
        <v>Not Returned</v>
      </c>
    </row>
    <row r="5122" spans="1:34" x14ac:dyDescent="0.25">
      <c r="A5122">
        <v>33479</v>
      </c>
      <c r="C5122" t="s">
        <v>3233</v>
      </c>
      <c r="D5122" s="2" t="str">
        <f>TEXT(MID(Sales_Transactions[[#This Row],[Order Date]],2,5),"d/m/yyy")</f>
        <v>18/9/2012</v>
      </c>
      <c r="E5122" s="2" t="str">
        <f>TEXT(MID(Sales_Transactions[[#This Row],[Order Date]],2,5),"d")</f>
        <v>18</v>
      </c>
      <c r="F5122" s="2" t="str">
        <f>TEXT(MID(Sales_Transactions[[#This Row],[Order Date]],2,5),"m")</f>
        <v>9</v>
      </c>
      <c r="G5122" s="2" t="str">
        <f>TEXT(MID(Sales_Transactions[[#This Row],[Order Date]],2,5),"yyy")</f>
        <v>2012</v>
      </c>
      <c r="H5122" s="2" t="str">
        <f>TEXT(MID(Sales_Transactions[[#This Row],[Order Date]],2,5),"yyy/m")</f>
        <v>2012/9</v>
      </c>
      <c r="I5122" t="s">
        <v>101</v>
      </c>
      <c r="J5122">
        <f t="shared" ref="J5122:J5185" si="480">IF(I5122="Making Critical",5,IF(I5122="High",4,IF(I5122="Medium",3,IF(I5122="Low",2,1))))</f>
        <v>1</v>
      </c>
      <c r="K5122" s="2">
        <v>24</v>
      </c>
      <c r="L5122" s="3">
        <v>161.87</v>
      </c>
      <c r="M5122" s="4">
        <v>0.04</v>
      </c>
      <c r="N5122" s="5" t="s">
        <v>23</v>
      </c>
      <c r="O5122" s="3">
        <v>-31.27</v>
      </c>
      <c r="P5122" s="3">
        <v>6.48</v>
      </c>
      <c r="Q5122" s="3">
        <v>5.1100000000000003</v>
      </c>
      <c r="R5122" s="5" t="s">
        <v>3260</v>
      </c>
      <c r="S5122" s="5" t="s">
        <v>3261</v>
      </c>
      <c r="T5122" s="5" t="str">
        <f t="shared" ref="T5122:T5185" si="481">R5122 &amp; " " &amp; S5122</f>
        <v>Penelope Sewall</v>
      </c>
      <c r="U5122" t="s">
        <v>1143</v>
      </c>
      <c r="V5122" s="5" t="s">
        <v>74</v>
      </c>
      <c r="W5122" s="5" t="s">
        <v>28</v>
      </c>
      <c r="X5122" s="5" t="s">
        <v>75</v>
      </c>
      <c r="Y5122" s="5" t="s">
        <v>3105</v>
      </c>
      <c r="Z5122" s="5" t="s">
        <v>43</v>
      </c>
      <c r="AA5122" s="4">
        <v>0.37</v>
      </c>
      <c r="AB5122" s="1">
        <v>41172</v>
      </c>
      <c r="AC5122" s="1">
        <v>23846</v>
      </c>
      <c r="AD5122">
        <f t="shared" ref="AD5122:AD5185" si="482">_xlfn.DAYS(AB5122,D5122)</f>
        <v>2</v>
      </c>
      <c r="AE5122">
        <f t="shared" ref="AE5122:AE5185" ca="1" si="483">DATEDIF(AC5122,TODAY(),"Y")</f>
        <v>59</v>
      </c>
      <c r="AF5122" t="str">
        <f t="shared" ref="AF5122:AF5185" ca="1" si="484">IF(AE5122&lt;18,"Under 18",IF(AE5122&lt;65,"18-64","Over 65"))</f>
        <v>18-64</v>
      </c>
      <c r="AG5122" s="3">
        <f t="shared" ref="AG5122:AG5185" si="485" xml:space="preserve"> (P5122 - (M5122 / 100) * P5122 + Q5122) / K5122</f>
        <v>0.48280866666666666</v>
      </c>
      <c r="AH5122" t="str">
        <f>_xlfn.IFNA(VLOOKUP(Sales_Transactions[[#This Row],[Order ID]],Returned_Items[#All],2,FALSE),"Not Returned")</f>
        <v>Not Returned</v>
      </c>
    </row>
    <row r="5123" spans="1:34" x14ac:dyDescent="0.25">
      <c r="A5123">
        <v>33537</v>
      </c>
      <c r="C5123" t="s">
        <v>1782</v>
      </c>
      <c r="D5123" s="2" t="str">
        <f>TEXT(MID(Sales_Transactions[[#This Row],[Order Date]],2,5),"d/m/yyy")</f>
        <v>13/8/2010</v>
      </c>
      <c r="E5123" s="2" t="str">
        <f>TEXT(MID(Sales_Transactions[[#This Row],[Order Date]],2,5),"d")</f>
        <v>13</v>
      </c>
      <c r="F5123" s="2" t="str">
        <f>TEXT(MID(Sales_Transactions[[#This Row],[Order Date]],2,5),"m")</f>
        <v>8</v>
      </c>
      <c r="G5123" s="2" t="str">
        <f>TEXT(MID(Sales_Transactions[[#This Row],[Order Date]],2,5),"yyy")</f>
        <v>2010</v>
      </c>
      <c r="H5123" s="2" t="str">
        <f>TEXT(MID(Sales_Transactions[[#This Row],[Order Date]],2,5),"yyy/m")</f>
        <v>2010/8</v>
      </c>
      <c r="I5123" t="s">
        <v>78</v>
      </c>
      <c r="J5123">
        <f t="shared" si="480"/>
        <v>3</v>
      </c>
      <c r="K5123" s="2">
        <v>26</v>
      </c>
      <c r="L5123" s="3">
        <v>45.38</v>
      </c>
      <c r="M5123" s="4">
        <v>7.0000000000000007E-2</v>
      </c>
      <c r="N5123" s="5" t="s">
        <v>23</v>
      </c>
      <c r="O5123" s="3">
        <v>-1.97</v>
      </c>
      <c r="P5123" s="3">
        <v>1.76</v>
      </c>
      <c r="Q5123" s="3">
        <v>0.7</v>
      </c>
      <c r="R5123" s="5" t="s">
        <v>3098</v>
      </c>
      <c r="S5123" s="5" t="s">
        <v>3272</v>
      </c>
      <c r="T5123" s="5" t="str">
        <f t="shared" si="481"/>
        <v>Mick Crebagga</v>
      </c>
      <c r="U5123" t="s">
        <v>1143</v>
      </c>
      <c r="V5123" s="5" t="s">
        <v>47</v>
      </c>
      <c r="W5123" s="5" t="s">
        <v>28</v>
      </c>
      <c r="X5123" s="5" t="s">
        <v>124</v>
      </c>
      <c r="Y5123" s="5" t="s">
        <v>633</v>
      </c>
      <c r="Z5123" s="5" t="s">
        <v>84</v>
      </c>
      <c r="AA5123" s="4">
        <v>0.56000000000000005</v>
      </c>
      <c r="AB5123" s="1">
        <v>40405</v>
      </c>
      <c r="AC5123" s="1">
        <v>23866</v>
      </c>
      <c r="AD5123">
        <f t="shared" si="482"/>
        <v>2</v>
      </c>
      <c r="AE5123">
        <f t="shared" ca="1" si="483"/>
        <v>59</v>
      </c>
      <c r="AF5123" t="str">
        <f t="shared" ca="1" si="484"/>
        <v>18-64</v>
      </c>
      <c r="AG5123" s="3">
        <f t="shared" si="485"/>
        <v>9.4567999999999999E-2</v>
      </c>
      <c r="AH5123" t="str">
        <f>_xlfn.IFNA(VLOOKUP(Sales_Transactions[[#This Row],[Order ID]],Returned_Items[#All],2,FALSE),"Not Returned")</f>
        <v>Not Returned</v>
      </c>
    </row>
    <row r="5124" spans="1:34" x14ac:dyDescent="0.25">
      <c r="A5124">
        <v>33537</v>
      </c>
      <c r="C5124" t="s">
        <v>1782</v>
      </c>
      <c r="D5124" s="2" t="str">
        <f>TEXT(MID(Sales_Transactions[[#This Row],[Order Date]],2,5),"d/m/yyy")</f>
        <v>13/8/2010</v>
      </c>
      <c r="E5124" s="2" t="str">
        <f>TEXT(MID(Sales_Transactions[[#This Row],[Order Date]],2,5),"d")</f>
        <v>13</v>
      </c>
      <c r="F5124" s="2" t="str">
        <f>TEXT(MID(Sales_Transactions[[#This Row],[Order Date]],2,5),"m")</f>
        <v>8</v>
      </c>
      <c r="G5124" s="2" t="str">
        <f>TEXT(MID(Sales_Transactions[[#This Row],[Order Date]],2,5),"yyy")</f>
        <v>2010</v>
      </c>
      <c r="H5124" s="2" t="str">
        <f>TEXT(MID(Sales_Transactions[[#This Row],[Order Date]],2,5),"yyy/m")</f>
        <v>2010/8</v>
      </c>
      <c r="I5124" t="s">
        <v>78</v>
      </c>
      <c r="J5124">
        <f t="shared" si="480"/>
        <v>3</v>
      </c>
      <c r="K5124" s="2">
        <v>9</v>
      </c>
      <c r="L5124" s="3">
        <v>163.31049999999999</v>
      </c>
      <c r="M5124" s="4">
        <v>0.02</v>
      </c>
      <c r="N5124" s="5" t="s">
        <v>23</v>
      </c>
      <c r="O5124" s="3">
        <v>-105.09</v>
      </c>
      <c r="P5124" s="3">
        <v>20.99</v>
      </c>
      <c r="Q5124" s="3">
        <v>3.3</v>
      </c>
      <c r="R5124" s="5" t="s">
        <v>3098</v>
      </c>
      <c r="S5124" s="5" t="s">
        <v>3272</v>
      </c>
      <c r="T5124" s="5" t="str">
        <f t="shared" si="481"/>
        <v>Mick Crebagga</v>
      </c>
      <c r="U5124" t="s">
        <v>1143</v>
      </c>
      <c r="V5124" s="5" t="s">
        <v>47</v>
      </c>
      <c r="W5124" s="5" t="s">
        <v>48</v>
      </c>
      <c r="X5124" s="5" t="s">
        <v>49</v>
      </c>
      <c r="Y5124" s="5" t="s">
        <v>470</v>
      </c>
      <c r="Z5124" s="5" t="s">
        <v>60</v>
      </c>
      <c r="AA5124" s="4">
        <v>0.81</v>
      </c>
      <c r="AB5124" s="1">
        <v>40404</v>
      </c>
      <c r="AC5124" s="1">
        <v>24092</v>
      </c>
      <c r="AD5124">
        <f t="shared" si="482"/>
        <v>1</v>
      </c>
      <c r="AE5124">
        <f t="shared" ca="1" si="483"/>
        <v>58</v>
      </c>
      <c r="AF5124" t="str">
        <f t="shared" ca="1" si="484"/>
        <v>18-64</v>
      </c>
      <c r="AG5124" s="3">
        <f t="shared" si="485"/>
        <v>2.6984224444444447</v>
      </c>
      <c r="AH5124" t="str">
        <f>_xlfn.IFNA(VLOOKUP(Sales_Transactions[[#This Row],[Order ID]],Returned_Items[#All],2,FALSE),"Not Returned")</f>
        <v>Not Returned</v>
      </c>
    </row>
    <row r="5125" spans="1:34" x14ac:dyDescent="0.25">
      <c r="A5125">
        <v>33569</v>
      </c>
      <c r="C5125" t="s">
        <v>1464</v>
      </c>
      <c r="D5125" s="2" t="str">
        <f>TEXT(MID(Sales_Transactions[[#This Row],[Order Date]],2,5),"d/m/yyy")</f>
        <v>28/8/2009</v>
      </c>
      <c r="E5125" s="2" t="str">
        <f>TEXT(MID(Sales_Transactions[[#This Row],[Order Date]],2,5),"d")</f>
        <v>28</v>
      </c>
      <c r="F5125" s="2" t="str">
        <f>TEXT(MID(Sales_Transactions[[#This Row],[Order Date]],2,5),"m")</f>
        <v>8</v>
      </c>
      <c r="G5125" s="2" t="str">
        <f>TEXT(MID(Sales_Transactions[[#This Row],[Order Date]],2,5),"yyy")</f>
        <v>2009</v>
      </c>
      <c r="H5125" s="2" t="str">
        <f>TEXT(MID(Sales_Transactions[[#This Row],[Order Date]],2,5),"yyy/m")</f>
        <v>2009/8</v>
      </c>
      <c r="I5125" t="s">
        <v>22</v>
      </c>
      <c r="J5125">
        <f t="shared" si="480"/>
        <v>2</v>
      </c>
      <c r="K5125" s="2">
        <v>9</v>
      </c>
      <c r="L5125" s="3">
        <v>123.92</v>
      </c>
      <c r="M5125" s="4">
        <v>0.09</v>
      </c>
      <c r="N5125" s="5" t="s">
        <v>23</v>
      </c>
      <c r="O5125" s="3">
        <v>45.83</v>
      </c>
      <c r="P5125" s="3">
        <v>14.2</v>
      </c>
      <c r="Q5125" s="3">
        <v>5.3</v>
      </c>
      <c r="R5125" s="5" t="s">
        <v>2573</v>
      </c>
      <c r="S5125" s="5" t="s">
        <v>2574</v>
      </c>
      <c r="T5125" s="5" t="str">
        <f t="shared" si="481"/>
        <v>Matthew Clasen</v>
      </c>
      <c r="U5125" t="s">
        <v>1143</v>
      </c>
      <c r="V5125" s="5" t="s">
        <v>37</v>
      </c>
      <c r="W5125" s="5" t="s">
        <v>57</v>
      </c>
      <c r="X5125" s="5" t="s">
        <v>58</v>
      </c>
      <c r="Y5125" s="5" t="s">
        <v>1018</v>
      </c>
      <c r="Z5125" s="5" t="s">
        <v>84</v>
      </c>
      <c r="AA5125" s="4">
        <v>0.46</v>
      </c>
      <c r="AB5125" s="1">
        <v>40057</v>
      </c>
      <c r="AC5125" s="1">
        <v>23931</v>
      </c>
      <c r="AD5125">
        <f t="shared" si="482"/>
        <v>4</v>
      </c>
      <c r="AE5125">
        <f t="shared" ca="1" si="483"/>
        <v>59</v>
      </c>
      <c r="AF5125" t="str">
        <f t="shared" ca="1" si="484"/>
        <v>18-64</v>
      </c>
      <c r="AG5125" s="3">
        <f t="shared" si="485"/>
        <v>2.1652466666666665</v>
      </c>
      <c r="AH5125" t="str">
        <f>_xlfn.IFNA(VLOOKUP(Sales_Transactions[[#This Row],[Order ID]],Returned_Items[#All],2,FALSE),"Not Returned")</f>
        <v>Not Returned</v>
      </c>
    </row>
    <row r="5126" spans="1:34" x14ac:dyDescent="0.25">
      <c r="A5126">
        <v>33571</v>
      </c>
      <c r="C5126" t="s">
        <v>1598</v>
      </c>
      <c r="D5126" s="2" t="str">
        <f>TEXT(MID(Sales_Transactions[[#This Row],[Order Date]],2,5),"d/m/yyy")</f>
        <v>11/10/2011</v>
      </c>
      <c r="E5126" s="2" t="str">
        <f>TEXT(MID(Sales_Transactions[[#This Row],[Order Date]],2,5),"d")</f>
        <v>11</v>
      </c>
      <c r="F5126" s="2" t="str">
        <f>TEXT(MID(Sales_Transactions[[#This Row],[Order Date]],2,5),"m")</f>
        <v>10</v>
      </c>
      <c r="G5126" s="2" t="str">
        <f>TEXT(MID(Sales_Transactions[[#This Row],[Order Date]],2,5),"yyy")</f>
        <v>2011</v>
      </c>
      <c r="H5126" s="2" t="str">
        <f>TEXT(MID(Sales_Transactions[[#This Row],[Order Date]],2,5),"yyy/m")</f>
        <v>2011/10</v>
      </c>
      <c r="I5126" t="s">
        <v>78</v>
      </c>
      <c r="J5126">
        <f t="shared" si="480"/>
        <v>3</v>
      </c>
      <c r="K5126" s="2">
        <v>1</v>
      </c>
      <c r="L5126" s="3">
        <v>7.15</v>
      </c>
      <c r="M5126" s="4">
        <v>0.03</v>
      </c>
      <c r="N5126" s="5" t="s">
        <v>23</v>
      </c>
      <c r="O5126" s="3">
        <v>-2.5499999999999998</v>
      </c>
      <c r="P5126" s="3">
        <v>5.08</v>
      </c>
      <c r="Q5126" s="3">
        <v>2.0299999999999998</v>
      </c>
      <c r="R5126" s="5" t="s">
        <v>3177</v>
      </c>
      <c r="S5126" s="5" t="s">
        <v>3274</v>
      </c>
      <c r="T5126" s="5" t="str">
        <f t="shared" si="481"/>
        <v>Steven Ward</v>
      </c>
      <c r="U5126" t="s">
        <v>1143</v>
      </c>
      <c r="V5126" s="5" t="s">
        <v>37</v>
      </c>
      <c r="W5126" s="5" t="s">
        <v>57</v>
      </c>
      <c r="X5126" s="5" t="s">
        <v>58</v>
      </c>
      <c r="Y5126" s="5" t="s">
        <v>1604</v>
      </c>
      <c r="Z5126" s="5" t="s">
        <v>84</v>
      </c>
      <c r="AA5126" s="4">
        <v>0.51</v>
      </c>
      <c r="AB5126" s="1">
        <v>40830</v>
      </c>
      <c r="AC5126" s="1">
        <v>24049</v>
      </c>
      <c r="AD5126">
        <f t="shared" si="482"/>
        <v>3</v>
      </c>
      <c r="AE5126">
        <f t="shared" ca="1" si="483"/>
        <v>58</v>
      </c>
      <c r="AF5126" t="str">
        <f t="shared" ca="1" si="484"/>
        <v>18-64</v>
      </c>
      <c r="AG5126" s="3">
        <f t="shared" si="485"/>
        <v>7.1084759999999996</v>
      </c>
      <c r="AH5126" t="str">
        <f>_xlfn.IFNA(VLOOKUP(Sales_Transactions[[#This Row],[Order ID]],Returned_Items[#All],2,FALSE),"Not Returned")</f>
        <v>Not Returned</v>
      </c>
    </row>
    <row r="5127" spans="1:34" x14ac:dyDescent="0.25">
      <c r="A5127">
        <v>33637</v>
      </c>
      <c r="C5127" t="s">
        <v>3322</v>
      </c>
      <c r="D5127" s="2" t="str">
        <f>TEXT(MID(Sales_Transactions[[#This Row],[Order Date]],2,5),"d/m/yyy")</f>
        <v>24/11/2012</v>
      </c>
      <c r="E5127" s="2" t="str">
        <f>TEXT(MID(Sales_Transactions[[#This Row],[Order Date]],2,5),"d")</f>
        <v>24</v>
      </c>
      <c r="F5127" s="2" t="str">
        <f>TEXT(MID(Sales_Transactions[[#This Row],[Order Date]],2,5),"m")</f>
        <v>11</v>
      </c>
      <c r="G5127" s="2" t="str">
        <f>TEXT(MID(Sales_Transactions[[#This Row],[Order Date]],2,5),"yyy")</f>
        <v>2012</v>
      </c>
      <c r="H5127" s="2" t="str">
        <f>TEXT(MID(Sales_Transactions[[#This Row],[Order Date]],2,5),"yyy/m")</f>
        <v>2012/11</v>
      </c>
      <c r="I5127" t="s">
        <v>22</v>
      </c>
      <c r="J5127">
        <f t="shared" si="480"/>
        <v>2</v>
      </c>
      <c r="K5127" s="2">
        <v>35</v>
      </c>
      <c r="L5127" s="3">
        <v>192.21</v>
      </c>
      <c r="M5127" s="4">
        <v>7.0000000000000007E-2</v>
      </c>
      <c r="N5127" s="5" t="s">
        <v>23</v>
      </c>
      <c r="O5127" s="3">
        <v>-61.36</v>
      </c>
      <c r="P5127" s="3">
        <v>5.47</v>
      </c>
      <c r="Q5127" s="3">
        <v>5.26</v>
      </c>
      <c r="R5127" s="5" t="s">
        <v>1775</v>
      </c>
      <c r="S5127" s="5" t="s">
        <v>2759</v>
      </c>
      <c r="T5127" s="5" t="str">
        <f t="shared" si="481"/>
        <v>Michael Oakman</v>
      </c>
      <c r="U5127" t="s">
        <v>1143</v>
      </c>
      <c r="V5127" s="5" t="s">
        <v>27</v>
      </c>
      <c r="W5127" s="5" t="s">
        <v>57</v>
      </c>
      <c r="X5127" s="5" t="s">
        <v>58</v>
      </c>
      <c r="Y5127" s="5" t="s">
        <v>3323</v>
      </c>
      <c r="Z5127" s="5" t="s">
        <v>60</v>
      </c>
      <c r="AA5127" s="4">
        <v>0.42</v>
      </c>
      <c r="AB5127" s="1">
        <v>41239</v>
      </c>
      <c r="AC5127" s="1">
        <v>23807</v>
      </c>
      <c r="AD5127">
        <f t="shared" si="482"/>
        <v>2</v>
      </c>
      <c r="AE5127">
        <f t="shared" ca="1" si="483"/>
        <v>59</v>
      </c>
      <c r="AF5127" t="str">
        <f t="shared" ca="1" si="484"/>
        <v>18-64</v>
      </c>
      <c r="AG5127" s="3">
        <f t="shared" si="485"/>
        <v>0.30646202857142857</v>
      </c>
      <c r="AH5127" t="str">
        <f>_xlfn.IFNA(VLOOKUP(Sales_Transactions[[#This Row],[Order ID]],Returned_Items[#All],2,FALSE),"Not Returned")</f>
        <v>Returned</v>
      </c>
    </row>
    <row r="5128" spans="1:34" x14ac:dyDescent="0.25">
      <c r="A5128">
        <v>33670</v>
      </c>
      <c r="C5128" t="s">
        <v>639</v>
      </c>
      <c r="D5128" s="2" t="str">
        <f>TEXT(MID(Sales_Transactions[[#This Row],[Order Date]],2,5),"d/m/yyy")</f>
        <v>27/4/2012</v>
      </c>
      <c r="E5128" s="2" t="str">
        <f>TEXT(MID(Sales_Transactions[[#This Row],[Order Date]],2,5),"d")</f>
        <v>27</v>
      </c>
      <c r="F5128" s="2" t="str">
        <f>TEXT(MID(Sales_Transactions[[#This Row],[Order Date]],2,5),"m")</f>
        <v>4</v>
      </c>
      <c r="G5128" s="2" t="str">
        <f>TEXT(MID(Sales_Transactions[[#This Row],[Order Date]],2,5),"yyy")</f>
        <v>2012</v>
      </c>
      <c r="H5128" s="2" t="str">
        <f>TEXT(MID(Sales_Transactions[[#This Row],[Order Date]],2,5),"yyy/m")</f>
        <v>2012/4</v>
      </c>
      <c r="I5128" t="s">
        <v>33</v>
      </c>
      <c r="J5128">
        <f t="shared" si="480"/>
        <v>4</v>
      </c>
      <c r="K5128" s="2">
        <v>50</v>
      </c>
      <c r="L5128" s="3">
        <v>207.54</v>
      </c>
      <c r="M5128" s="4">
        <v>0.03</v>
      </c>
      <c r="N5128" s="5" t="s">
        <v>23</v>
      </c>
      <c r="O5128" s="3">
        <v>24.21</v>
      </c>
      <c r="P5128" s="3">
        <v>4.13</v>
      </c>
      <c r="Q5128" s="3">
        <v>1.23</v>
      </c>
      <c r="R5128" s="5" t="s">
        <v>3098</v>
      </c>
      <c r="S5128" s="5" t="s">
        <v>3272</v>
      </c>
      <c r="T5128" s="5" t="str">
        <f t="shared" si="481"/>
        <v>Mick Crebagga</v>
      </c>
      <c r="U5128" t="s">
        <v>1143</v>
      </c>
      <c r="V5128" s="5" t="s">
        <v>74</v>
      </c>
      <c r="W5128" s="5" t="s">
        <v>28</v>
      </c>
      <c r="X5128" s="5" t="s">
        <v>124</v>
      </c>
      <c r="Y5128" s="5" t="s">
        <v>2657</v>
      </c>
      <c r="Z5128" s="5" t="s">
        <v>84</v>
      </c>
      <c r="AA5128" s="4">
        <v>0.55000000000000004</v>
      </c>
      <c r="AB5128" s="1">
        <v>41028</v>
      </c>
      <c r="AC5128" s="1">
        <v>23940</v>
      </c>
      <c r="AD5128">
        <f t="shared" si="482"/>
        <v>2</v>
      </c>
      <c r="AE5128">
        <f t="shared" ca="1" si="483"/>
        <v>59</v>
      </c>
      <c r="AF5128" t="str">
        <f t="shared" ca="1" si="484"/>
        <v>18-64</v>
      </c>
      <c r="AG5128" s="3">
        <f t="shared" si="485"/>
        <v>0.10717521999999999</v>
      </c>
      <c r="AH5128" t="str">
        <f>_xlfn.IFNA(VLOOKUP(Sales_Transactions[[#This Row],[Order ID]],Returned_Items[#All],2,FALSE),"Not Returned")</f>
        <v>Not Returned</v>
      </c>
    </row>
    <row r="5129" spans="1:34" x14ac:dyDescent="0.25">
      <c r="A5129">
        <v>33670</v>
      </c>
      <c r="C5129" t="s">
        <v>639</v>
      </c>
      <c r="D5129" s="2" t="str">
        <f>TEXT(MID(Sales_Transactions[[#This Row],[Order Date]],2,5),"d/m/yyy")</f>
        <v>27/4/2012</v>
      </c>
      <c r="E5129" s="2" t="str">
        <f>TEXT(MID(Sales_Transactions[[#This Row],[Order Date]],2,5),"d")</f>
        <v>27</v>
      </c>
      <c r="F5129" s="2" t="str">
        <f>TEXT(MID(Sales_Transactions[[#This Row],[Order Date]],2,5),"m")</f>
        <v>4</v>
      </c>
      <c r="G5129" s="2" t="str">
        <f>TEXT(MID(Sales_Transactions[[#This Row],[Order Date]],2,5),"yyy")</f>
        <v>2012</v>
      </c>
      <c r="H5129" s="2" t="str">
        <f>TEXT(MID(Sales_Transactions[[#This Row],[Order Date]],2,5),"yyy/m")</f>
        <v>2012/4</v>
      </c>
      <c r="I5129" t="s">
        <v>33</v>
      </c>
      <c r="J5129">
        <f t="shared" si="480"/>
        <v>4</v>
      </c>
      <c r="K5129" s="2">
        <v>4</v>
      </c>
      <c r="L5129" s="3">
        <v>17.329999999999998</v>
      </c>
      <c r="M5129" s="4">
        <v>0.06</v>
      </c>
      <c r="N5129" s="5" t="s">
        <v>23</v>
      </c>
      <c r="O5129" s="3">
        <v>-16.579999999999998</v>
      </c>
      <c r="P5129" s="3">
        <v>3.28</v>
      </c>
      <c r="Q5129" s="3">
        <v>5</v>
      </c>
      <c r="R5129" s="5" t="s">
        <v>3098</v>
      </c>
      <c r="S5129" s="5" t="s">
        <v>3272</v>
      </c>
      <c r="T5129" s="5" t="str">
        <f t="shared" si="481"/>
        <v>Mick Crebagga</v>
      </c>
      <c r="U5129" t="s">
        <v>1143</v>
      </c>
      <c r="V5129" s="5" t="s">
        <v>74</v>
      </c>
      <c r="W5129" s="5" t="s">
        <v>28</v>
      </c>
      <c r="X5129" s="5" t="s">
        <v>124</v>
      </c>
      <c r="Y5129" s="5" t="s">
        <v>1527</v>
      </c>
      <c r="Z5129" s="5" t="s">
        <v>84</v>
      </c>
      <c r="AA5129" s="4">
        <v>0.56000000000000005</v>
      </c>
      <c r="AB5129" s="1">
        <v>41027</v>
      </c>
      <c r="AC5129" s="1">
        <v>23818</v>
      </c>
      <c r="AD5129">
        <f t="shared" si="482"/>
        <v>1</v>
      </c>
      <c r="AE5129">
        <f t="shared" ca="1" si="483"/>
        <v>59</v>
      </c>
      <c r="AF5129" t="str">
        <f t="shared" ca="1" si="484"/>
        <v>18-64</v>
      </c>
      <c r="AG5129" s="3">
        <f t="shared" si="485"/>
        <v>2.0695079999999999</v>
      </c>
      <c r="AH5129" t="str">
        <f>_xlfn.IFNA(VLOOKUP(Sales_Transactions[[#This Row],[Order ID]],Returned_Items[#All],2,FALSE),"Not Returned")</f>
        <v>Not Returned</v>
      </c>
    </row>
    <row r="5130" spans="1:34" x14ac:dyDescent="0.25">
      <c r="A5130">
        <v>33794</v>
      </c>
      <c r="C5130" t="s">
        <v>3324</v>
      </c>
      <c r="D5130" s="2" t="str">
        <f>TEXT(MID(Sales_Transactions[[#This Row],[Order Date]],2,5),"d/m/yyy")</f>
        <v>22/2/2011</v>
      </c>
      <c r="E5130" s="2" t="str">
        <f>TEXT(MID(Sales_Transactions[[#This Row],[Order Date]],2,5),"d")</f>
        <v>22</v>
      </c>
      <c r="F5130" s="2" t="str">
        <f>TEXT(MID(Sales_Transactions[[#This Row],[Order Date]],2,5),"m")</f>
        <v>2</v>
      </c>
      <c r="G5130" s="2" t="str">
        <f>TEXT(MID(Sales_Transactions[[#This Row],[Order Date]],2,5),"yyy")</f>
        <v>2011</v>
      </c>
      <c r="H5130" s="2" t="str">
        <f>TEXT(MID(Sales_Transactions[[#This Row],[Order Date]],2,5),"yyy/m")</f>
        <v>2011/2</v>
      </c>
      <c r="I5130" t="s">
        <v>101</v>
      </c>
      <c r="J5130">
        <f t="shared" si="480"/>
        <v>1</v>
      </c>
      <c r="K5130" s="2">
        <v>18</v>
      </c>
      <c r="L5130" s="3">
        <v>92.77</v>
      </c>
      <c r="M5130" s="4">
        <v>0.06</v>
      </c>
      <c r="N5130" s="5" t="s">
        <v>23</v>
      </c>
      <c r="O5130" s="3">
        <v>-17.91</v>
      </c>
      <c r="P5130" s="3">
        <v>4.91</v>
      </c>
      <c r="Q5130" s="3">
        <v>3.05</v>
      </c>
      <c r="R5130" s="5" t="s">
        <v>3074</v>
      </c>
      <c r="S5130" s="5" t="s">
        <v>3275</v>
      </c>
      <c r="T5130" s="5" t="str">
        <f t="shared" si="481"/>
        <v>Ryan Crowe</v>
      </c>
      <c r="U5130" t="s">
        <v>1143</v>
      </c>
      <c r="V5130" s="5" t="s">
        <v>27</v>
      </c>
      <c r="W5130" s="5" t="s">
        <v>57</v>
      </c>
      <c r="X5130" s="5" t="s">
        <v>58</v>
      </c>
      <c r="Y5130" s="5" t="s">
        <v>2414</v>
      </c>
      <c r="Z5130" s="5" t="s">
        <v>60</v>
      </c>
      <c r="AA5130" s="4">
        <v>0.52</v>
      </c>
      <c r="AB5130" s="1">
        <v>40598</v>
      </c>
      <c r="AC5130" s="1">
        <v>23917</v>
      </c>
      <c r="AD5130">
        <f t="shared" si="482"/>
        <v>2</v>
      </c>
      <c r="AE5130">
        <f t="shared" ca="1" si="483"/>
        <v>59</v>
      </c>
      <c r="AF5130" t="str">
        <f t="shared" ca="1" si="484"/>
        <v>18-64</v>
      </c>
      <c r="AG5130" s="3">
        <f t="shared" si="485"/>
        <v>0.44205855555555557</v>
      </c>
      <c r="AH5130" t="str">
        <f>_xlfn.IFNA(VLOOKUP(Sales_Transactions[[#This Row],[Order ID]],Returned_Items[#All],2,FALSE),"Not Returned")</f>
        <v>Not Returned</v>
      </c>
    </row>
    <row r="5131" spans="1:34" x14ac:dyDescent="0.25">
      <c r="A5131">
        <v>33857</v>
      </c>
      <c r="C5131" t="s">
        <v>197</v>
      </c>
      <c r="D5131" s="2" t="str">
        <f>TEXT(MID(Sales_Transactions[[#This Row],[Order Date]],2,5),"d/m/yyy")</f>
        <v>29/4/2010</v>
      </c>
      <c r="E5131" s="2" t="str">
        <f>TEXT(MID(Sales_Transactions[[#This Row],[Order Date]],2,5),"d")</f>
        <v>29</v>
      </c>
      <c r="F5131" s="2" t="str">
        <f>TEXT(MID(Sales_Transactions[[#This Row],[Order Date]],2,5),"m")</f>
        <v>4</v>
      </c>
      <c r="G5131" s="2" t="str">
        <f>TEXT(MID(Sales_Transactions[[#This Row],[Order Date]],2,5),"yyy")</f>
        <v>2010</v>
      </c>
      <c r="H5131" s="2" t="str">
        <f>TEXT(MID(Sales_Transactions[[#This Row],[Order Date]],2,5),"yyy/m")</f>
        <v>2010/4</v>
      </c>
      <c r="I5131" t="s">
        <v>101</v>
      </c>
      <c r="J5131">
        <f t="shared" si="480"/>
        <v>1</v>
      </c>
      <c r="K5131" s="2">
        <v>18</v>
      </c>
      <c r="L5131" s="3">
        <v>130.16</v>
      </c>
      <c r="M5131" s="4">
        <v>0</v>
      </c>
      <c r="N5131" s="5" t="s">
        <v>23</v>
      </c>
      <c r="O5131" s="3">
        <v>28.87</v>
      </c>
      <c r="P5131" s="3">
        <v>7.04</v>
      </c>
      <c r="Q5131" s="3">
        <v>2.17</v>
      </c>
      <c r="R5131" s="5" t="s">
        <v>2634</v>
      </c>
      <c r="S5131" s="5" t="s">
        <v>3171</v>
      </c>
      <c r="T5131" s="5" t="str">
        <f t="shared" si="481"/>
        <v>Troy Blackwell</v>
      </c>
      <c r="U5131" t="s">
        <v>1143</v>
      </c>
      <c r="V5131" s="5" t="s">
        <v>74</v>
      </c>
      <c r="W5131" s="5" t="s">
        <v>28</v>
      </c>
      <c r="X5131" s="5" t="s">
        <v>75</v>
      </c>
      <c r="Y5131" s="5" t="s">
        <v>379</v>
      </c>
      <c r="Z5131" s="5" t="s">
        <v>84</v>
      </c>
      <c r="AA5131" s="4">
        <v>0.38</v>
      </c>
      <c r="AB5131" s="1">
        <v>40298</v>
      </c>
      <c r="AC5131" s="1">
        <v>23661</v>
      </c>
      <c r="AD5131">
        <f t="shared" si="482"/>
        <v>1</v>
      </c>
      <c r="AE5131">
        <f t="shared" ca="1" si="483"/>
        <v>59</v>
      </c>
      <c r="AF5131" t="str">
        <f t="shared" ca="1" si="484"/>
        <v>18-64</v>
      </c>
      <c r="AG5131" s="3">
        <f t="shared" si="485"/>
        <v>0.51166666666666671</v>
      </c>
      <c r="AH5131" t="str">
        <f>_xlfn.IFNA(VLOOKUP(Sales_Transactions[[#This Row],[Order ID]],Returned_Items[#All],2,FALSE),"Not Returned")</f>
        <v>Not Returned</v>
      </c>
    </row>
    <row r="5132" spans="1:34" x14ac:dyDescent="0.25">
      <c r="A5132">
        <v>34400</v>
      </c>
      <c r="C5132" t="s">
        <v>2489</v>
      </c>
      <c r="D5132" s="2" t="str">
        <f>TEXT(MID(Sales_Transactions[[#This Row],[Order Date]],2,5),"d/m/yyy")</f>
        <v>24/12/2012</v>
      </c>
      <c r="E5132" s="2" t="str">
        <f>TEXT(MID(Sales_Transactions[[#This Row],[Order Date]],2,5),"d")</f>
        <v>24</v>
      </c>
      <c r="F5132" s="2" t="str">
        <f>TEXT(MID(Sales_Transactions[[#This Row],[Order Date]],2,5),"m")</f>
        <v>12</v>
      </c>
      <c r="G5132" s="2" t="str">
        <f>TEXT(MID(Sales_Transactions[[#This Row],[Order Date]],2,5),"yyy")</f>
        <v>2012</v>
      </c>
      <c r="H5132" s="2" t="str">
        <f>TEXT(MID(Sales_Transactions[[#This Row],[Order Date]],2,5),"yyy/m")</f>
        <v>2012/12</v>
      </c>
      <c r="I5132" t="s">
        <v>22</v>
      </c>
      <c r="J5132">
        <f t="shared" si="480"/>
        <v>2</v>
      </c>
      <c r="K5132" s="2">
        <v>25</v>
      </c>
      <c r="L5132" s="3">
        <v>92.53</v>
      </c>
      <c r="M5132" s="4">
        <v>0.01</v>
      </c>
      <c r="N5132" s="5" t="s">
        <v>23</v>
      </c>
      <c r="O5132" s="3">
        <v>-71.52</v>
      </c>
      <c r="P5132" s="3">
        <v>3.57</v>
      </c>
      <c r="Q5132" s="3">
        <v>4.17</v>
      </c>
      <c r="R5132" s="5" t="s">
        <v>211</v>
      </c>
      <c r="S5132" s="5" t="s">
        <v>3065</v>
      </c>
      <c r="T5132" s="5" t="str">
        <f t="shared" si="481"/>
        <v>Joy Daniels</v>
      </c>
      <c r="U5132" t="s">
        <v>1143</v>
      </c>
      <c r="V5132" s="5" t="s">
        <v>47</v>
      </c>
      <c r="W5132" s="5" t="s">
        <v>28</v>
      </c>
      <c r="X5132" s="5" t="s">
        <v>124</v>
      </c>
      <c r="Y5132" s="5" t="s">
        <v>1259</v>
      </c>
      <c r="Z5132" s="5" t="s">
        <v>60</v>
      </c>
      <c r="AA5132" s="4">
        <v>0.59</v>
      </c>
      <c r="AB5132" s="1">
        <v>41271</v>
      </c>
      <c r="AC5132" s="1">
        <v>23735</v>
      </c>
      <c r="AD5132">
        <f t="shared" si="482"/>
        <v>4</v>
      </c>
      <c r="AE5132">
        <f t="shared" ca="1" si="483"/>
        <v>59</v>
      </c>
      <c r="AF5132" t="str">
        <f t="shared" ca="1" si="484"/>
        <v>18-64</v>
      </c>
      <c r="AG5132" s="3">
        <f t="shared" si="485"/>
        <v>0.30958571999999995</v>
      </c>
      <c r="AH5132" t="str">
        <f>_xlfn.IFNA(VLOOKUP(Sales_Transactions[[#This Row],[Order ID]],Returned_Items[#All],2,FALSE),"Not Returned")</f>
        <v>Not Returned</v>
      </c>
    </row>
    <row r="5133" spans="1:34" x14ac:dyDescent="0.25">
      <c r="A5133">
        <v>34400</v>
      </c>
      <c r="C5133" t="s">
        <v>2489</v>
      </c>
      <c r="D5133" s="2" t="str">
        <f>TEXT(MID(Sales_Transactions[[#This Row],[Order Date]],2,5),"d/m/yyy")</f>
        <v>24/12/2012</v>
      </c>
      <c r="E5133" s="2" t="str">
        <f>TEXT(MID(Sales_Transactions[[#This Row],[Order Date]],2,5),"d")</f>
        <v>24</v>
      </c>
      <c r="F5133" s="2" t="str">
        <f>TEXT(MID(Sales_Transactions[[#This Row],[Order Date]],2,5),"m")</f>
        <v>12</v>
      </c>
      <c r="G5133" s="2" t="str">
        <f>TEXT(MID(Sales_Transactions[[#This Row],[Order Date]],2,5),"yyy")</f>
        <v>2012</v>
      </c>
      <c r="H5133" s="2" t="str">
        <f>TEXT(MID(Sales_Transactions[[#This Row],[Order Date]],2,5),"yyy/m")</f>
        <v>2012/12</v>
      </c>
      <c r="I5133" t="s">
        <v>22</v>
      </c>
      <c r="J5133">
        <f t="shared" si="480"/>
        <v>2</v>
      </c>
      <c r="K5133" s="2">
        <v>17</v>
      </c>
      <c r="L5133" s="3">
        <v>988.64350000000002</v>
      </c>
      <c r="M5133" s="4">
        <v>0.04</v>
      </c>
      <c r="N5133" s="5" t="s">
        <v>23</v>
      </c>
      <c r="O5133" s="3">
        <v>89.89</v>
      </c>
      <c r="P5133" s="3">
        <v>65.989999999999995</v>
      </c>
      <c r="Q5133" s="3">
        <v>4.2</v>
      </c>
      <c r="R5133" s="5" t="s">
        <v>211</v>
      </c>
      <c r="S5133" s="5" t="s">
        <v>3065</v>
      </c>
      <c r="T5133" s="5" t="str">
        <f t="shared" si="481"/>
        <v>Joy Daniels</v>
      </c>
      <c r="U5133" t="s">
        <v>1143</v>
      </c>
      <c r="V5133" s="5" t="s">
        <v>47</v>
      </c>
      <c r="W5133" s="5" t="s">
        <v>48</v>
      </c>
      <c r="X5133" s="5" t="s">
        <v>49</v>
      </c>
      <c r="Y5133" s="5" t="s">
        <v>2514</v>
      </c>
      <c r="Z5133" s="5" t="s">
        <v>43</v>
      </c>
      <c r="AA5133" s="4">
        <v>0.59</v>
      </c>
      <c r="AB5133" s="1">
        <v>41272</v>
      </c>
      <c r="AC5133" s="1">
        <v>23511</v>
      </c>
      <c r="AD5133">
        <f t="shared" si="482"/>
        <v>5</v>
      </c>
      <c r="AE5133">
        <f t="shared" ca="1" si="483"/>
        <v>60</v>
      </c>
      <c r="AF5133" t="str">
        <f t="shared" ca="1" si="484"/>
        <v>18-64</v>
      </c>
      <c r="AG5133" s="3">
        <f t="shared" si="485"/>
        <v>4.1272708235294111</v>
      </c>
      <c r="AH5133" t="str">
        <f>_xlfn.IFNA(VLOOKUP(Sales_Transactions[[#This Row],[Order ID]],Returned_Items[#All],2,FALSE),"Not Returned")</f>
        <v>Not Returned</v>
      </c>
    </row>
    <row r="5134" spans="1:34" x14ac:dyDescent="0.25">
      <c r="A5134">
        <v>34407</v>
      </c>
      <c r="C5134" t="s">
        <v>468</v>
      </c>
      <c r="D5134" s="2" t="str">
        <f>TEXT(MID(Sales_Transactions[[#This Row],[Order Date]],2,5),"d/m/yyy")</f>
        <v>31/7/2010</v>
      </c>
      <c r="E5134" s="2" t="str">
        <f>TEXT(MID(Sales_Transactions[[#This Row],[Order Date]],2,5),"d")</f>
        <v>31</v>
      </c>
      <c r="F5134" s="2" t="str">
        <f>TEXT(MID(Sales_Transactions[[#This Row],[Order Date]],2,5),"m")</f>
        <v>7</v>
      </c>
      <c r="G5134" s="2" t="str">
        <f>TEXT(MID(Sales_Transactions[[#This Row],[Order Date]],2,5),"yyy")</f>
        <v>2010</v>
      </c>
      <c r="H5134" s="2" t="str">
        <f>TEXT(MID(Sales_Transactions[[#This Row],[Order Date]],2,5),"yyy/m")</f>
        <v>2010/7</v>
      </c>
      <c r="I5134" t="s">
        <v>22</v>
      </c>
      <c r="J5134">
        <f t="shared" si="480"/>
        <v>2</v>
      </c>
      <c r="K5134" s="2">
        <v>41</v>
      </c>
      <c r="L5134" s="3">
        <v>1484.89</v>
      </c>
      <c r="M5134" s="4">
        <v>0.03</v>
      </c>
      <c r="N5134" s="5" t="s">
        <v>23</v>
      </c>
      <c r="O5134" s="3">
        <v>220.99</v>
      </c>
      <c r="P5134" s="3">
        <v>35.89</v>
      </c>
      <c r="Q5134" s="3">
        <v>14.72</v>
      </c>
      <c r="R5134" s="5" t="s">
        <v>3313</v>
      </c>
      <c r="S5134" s="5" t="s">
        <v>3314</v>
      </c>
      <c r="T5134" s="5" t="str">
        <f t="shared" si="481"/>
        <v>Rachel Payne</v>
      </c>
      <c r="U5134" t="s">
        <v>1143</v>
      </c>
      <c r="V5134" s="5" t="s">
        <v>37</v>
      </c>
      <c r="W5134" s="5" t="s">
        <v>28</v>
      </c>
      <c r="X5134" s="5" t="s">
        <v>98</v>
      </c>
      <c r="Y5134" s="5" t="s">
        <v>1406</v>
      </c>
      <c r="Z5134" s="5" t="s">
        <v>43</v>
      </c>
      <c r="AA5134" s="4">
        <v>0.4</v>
      </c>
      <c r="AB5134" s="1">
        <v>40390</v>
      </c>
      <c r="AC5134" s="1">
        <v>23714</v>
      </c>
      <c r="AD5134">
        <f t="shared" si="482"/>
        <v>0</v>
      </c>
      <c r="AE5134">
        <f t="shared" ca="1" si="483"/>
        <v>59</v>
      </c>
      <c r="AF5134" t="str">
        <f t="shared" ca="1" si="484"/>
        <v>18-64</v>
      </c>
      <c r="AG5134" s="3">
        <f t="shared" si="485"/>
        <v>1.2341276341463414</v>
      </c>
      <c r="AH5134" t="str">
        <f>_xlfn.IFNA(VLOOKUP(Sales_Transactions[[#This Row],[Order ID]],Returned_Items[#All],2,FALSE),"Not Returned")</f>
        <v>Not Returned</v>
      </c>
    </row>
    <row r="5135" spans="1:34" x14ac:dyDescent="0.25">
      <c r="A5135">
        <v>34432</v>
      </c>
      <c r="C5135" t="s">
        <v>921</v>
      </c>
      <c r="D5135" s="2" t="str">
        <f>TEXT(MID(Sales_Transactions[[#This Row],[Order Date]],2,5),"d/m/yyy")</f>
        <v>7/4/2009</v>
      </c>
      <c r="E5135" s="2" t="str">
        <f>TEXT(MID(Sales_Transactions[[#This Row],[Order Date]],2,5),"d")</f>
        <v>7</v>
      </c>
      <c r="F5135" s="2" t="str">
        <f>TEXT(MID(Sales_Transactions[[#This Row],[Order Date]],2,5),"m")</f>
        <v>4</v>
      </c>
      <c r="G5135" s="2" t="str">
        <f>TEXT(MID(Sales_Transactions[[#This Row],[Order Date]],2,5),"yyy")</f>
        <v>2009</v>
      </c>
      <c r="H5135" s="2" t="str">
        <f>TEXT(MID(Sales_Transactions[[#This Row],[Order Date]],2,5),"yyy/m")</f>
        <v>2009/4</v>
      </c>
      <c r="I5135" t="s">
        <v>52</v>
      </c>
      <c r="J5135">
        <f t="shared" si="480"/>
        <v>1</v>
      </c>
      <c r="K5135" s="2">
        <v>20</v>
      </c>
      <c r="L5135" s="3">
        <v>244.39</v>
      </c>
      <c r="M5135" s="4">
        <v>0.08</v>
      </c>
      <c r="N5135" s="5" t="s">
        <v>23</v>
      </c>
      <c r="O5135" s="3">
        <v>114.1</v>
      </c>
      <c r="P5135" s="3">
        <v>12.53</v>
      </c>
      <c r="Q5135" s="3">
        <v>0.5</v>
      </c>
      <c r="R5135" s="5" t="s">
        <v>2636</v>
      </c>
      <c r="S5135" s="5" t="s">
        <v>510</v>
      </c>
      <c r="T5135" s="5" t="str">
        <f t="shared" si="481"/>
        <v>Nora Pelletier</v>
      </c>
      <c r="U5135" t="s">
        <v>1143</v>
      </c>
      <c r="V5135" s="5" t="s">
        <v>74</v>
      </c>
      <c r="W5135" s="5" t="s">
        <v>28</v>
      </c>
      <c r="X5135" s="5" t="s">
        <v>115</v>
      </c>
      <c r="Y5135" s="5" t="s">
        <v>877</v>
      </c>
      <c r="Z5135" s="5" t="s">
        <v>43</v>
      </c>
      <c r="AA5135" s="4">
        <v>0.38</v>
      </c>
      <c r="AB5135" s="1">
        <v>39911</v>
      </c>
      <c r="AC5135" s="1">
        <v>26158</v>
      </c>
      <c r="AD5135">
        <f t="shared" si="482"/>
        <v>1</v>
      </c>
      <c r="AE5135">
        <f t="shared" ca="1" si="483"/>
        <v>52</v>
      </c>
      <c r="AF5135" t="str">
        <f t="shared" ca="1" si="484"/>
        <v>18-64</v>
      </c>
      <c r="AG5135" s="3">
        <f t="shared" si="485"/>
        <v>0.65099879999999999</v>
      </c>
      <c r="AH5135" t="str">
        <f>_xlfn.IFNA(VLOOKUP(Sales_Transactions[[#This Row],[Order ID]],Returned_Items[#All],2,FALSE),"Not Returned")</f>
        <v>Not Returned</v>
      </c>
    </row>
    <row r="5136" spans="1:34" x14ac:dyDescent="0.25">
      <c r="A5136">
        <v>34432</v>
      </c>
      <c r="C5136" t="s">
        <v>921</v>
      </c>
      <c r="D5136" s="2" t="str">
        <f>TEXT(MID(Sales_Transactions[[#This Row],[Order Date]],2,5),"d/m/yyy")</f>
        <v>7/4/2009</v>
      </c>
      <c r="E5136" s="2" t="str">
        <f>TEXT(MID(Sales_Transactions[[#This Row],[Order Date]],2,5),"d")</f>
        <v>7</v>
      </c>
      <c r="F5136" s="2" t="str">
        <f>TEXT(MID(Sales_Transactions[[#This Row],[Order Date]],2,5),"m")</f>
        <v>4</v>
      </c>
      <c r="G5136" s="2" t="str">
        <f>TEXT(MID(Sales_Transactions[[#This Row],[Order Date]],2,5),"yyy")</f>
        <v>2009</v>
      </c>
      <c r="H5136" s="2" t="str">
        <f>TEXT(MID(Sales_Transactions[[#This Row],[Order Date]],2,5),"yyy/m")</f>
        <v>2009/4</v>
      </c>
      <c r="I5136" t="s">
        <v>52</v>
      </c>
      <c r="J5136">
        <f t="shared" si="480"/>
        <v>1</v>
      </c>
      <c r="K5136" s="2">
        <v>3</v>
      </c>
      <c r="L5136" s="3">
        <v>581.41999999999996</v>
      </c>
      <c r="M5136" s="4">
        <v>0.02</v>
      </c>
      <c r="N5136" s="5" t="s">
        <v>23</v>
      </c>
      <c r="O5136" s="3">
        <v>-129.97</v>
      </c>
      <c r="P5136" s="3">
        <v>178.47</v>
      </c>
      <c r="Q5136" s="3">
        <v>19.989999999999998</v>
      </c>
      <c r="R5136" s="5" t="s">
        <v>2636</v>
      </c>
      <c r="S5136" s="5" t="s">
        <v>510</v>
      </c>
      <c r="T5136" s="5" t="str">
        <f t="shared" si="481"/>
        <v>Nora Pelletier</v>
      </c>
      <c r="U5136" t="s">
        <v>1143</v>
      </c>
      <c r="V5136" s="5" t="s">
        <v>74</v>
      </c>
      <c r="W5136" s="5" t="s">
        <v>28</v>
      </c>
      <c r="X5136" s="5" t="s">
        <v>29</v>
      </c>
      <c r="Y5136" s="5" t="s">
        <v>2127</v>
      </c>
      <c r="Z5136" s="5" t="s">
        <v>43</v>
      </c>
      <c r="AA5136" s="4">
        <v>0.55000000000000004</v>
      </c>
      <c r="AB5136" s="1">
        <v>39911</v>
      </c>
      <c r="AC5136" s="1">
        <v>26090</v>
      </c>
      <c r="AD5136">
        <f t="shared" si="482"/>
        <v>1</v>
      </c>
      <c r="AE5136">
        <f t="shared" ca="1" si="483"/>
        <v>53</v>
      </c>
      <c r="AF5136" t="str">
        <f t="shared" ca="1" si="484"/>
        <v>18-64</v>
      </c>
      <c r="AG5136" s="3">
        <f t="shared" si="485"/>
        <v>66.141435333333334</v>
      </c>
      <c r="AH5136" t="str">
        <f>_xlfn.IFNA(VLOOKUP(Sales_Transactions[[#This Row],[Order ID]],Returned_Items[#All],2,FALSE),"Not Returned")</f>
        <v>Not Returned</v>
      </c>
    </row>
    <row r="5137" spans="1:34" x14ac:dyDescent="0.25">
      <c r="A5137">
        <v>34497</v>
      </c>
      <c r="C5137" t="s">
        <v>3325</v>
      </c>
      <c r="D5137" s="2" t="str">
        <f>TEXT(MID(Sales_Transactions[[#This Row],[Order Date]],2,5),"d/m/yyy")</f>
        <v>10/3/2009</v>
      </c>
      <c r="E5137" s="2" t="str">
        <f>TEXT(MID(Sales_Transactions[[#This Row],[Order Date]],2,5),"d")</f>
        <v>10</v>
      </c>
      <c r="F5137" s="2" t="str">
        <f>TEXT(MID(Sales_Transactions[[#This Row],[Order Date]],2,5),"m")</f>
        <v>3</v>
      </c>
      <c r="G5137" s="2" t="str">
        <f>TEXT(MID(Sales_Transactions[[#This Row],[Order Date]],2,5),"yyy")</f>
        <v>2009</v>
      </c>
      <c r="H5137" s="2" t="str">
        <f>TEXT(MID(Sales_Transactions[[#This Row],[Order Date]],2,5),"yyy/m")</f>
        <v>2009/3</v>
      </c>
      <c r="I5137" t="s">
        <v>78</v>
      </c>
      <c r="J5137">
        <f t="shared" si="480"/>
        <v>3</v>
      </c>
      <c r="K5137" s="2">
        <v>36</v>
      </c>
      <c r="L5137" s="3">
        <v>175.35</v>
      </c>
      <c r="M5137" s="4">
        <v>0.1</v>
      </c>
      <c r="N5137" s="5" t="s">
        <v>23</v>
      </c>
      <c r="O5137" s="3">
        <v>-174.18</v>
      </c>
      <c r="P5137" s="3">
        <v>4.9800000000000004</v>
      </c>
      <c r="Q5137" s="3">
        <v>7.54</v>
      </c>
      <c r="R5137" s="5" t="s">
        <v>375</v>
      </c>
      <c r="S5137" s="5" t="s">
        <v>1568</v>
      </c>
      <c r="T5137" s="5" t="str">
        <f t="shared" si="481"/>
        <v>Thomas Brumley</v>
      </c>
      <c r="U5137" t="s">
        <v>1143</v>
      </c>
      <c r="V5137" s="5" t="s">
        <v>37</v>
      </c>
      <c r="W5137" s="5" t="s">
        <v>28</v>
      </c>
      <c r="X5137" s="5" t="s">
        <v>75</v>
      </c>
      <c r="Y5137" s="5" t="s">
        <v>2763</v>
      </c>
      <c r="Z5137" s="5" t="s">
        <v>43</v>
      </c>
      <c r="AA5137" s="4">
        <v>0.38</v>
      </c>
      <c r="AB5137" s="1">
        <v>39883</v>
      </c>
      <c r="AC5137" s="1">
        <v>26115</v>
      </c>
      <c r="AD5137">
        <f t="shared" si="482"/>
        <v>1</v>
      </c>
      <c r="AE5137">
        <f t="shared" ca="1" si="483"/>
        <v>53</v>
      </c>
      <c r="AF5137" t="str">
        <f t="shared" ca="1" si="484"/>
        <v>18-64</v>
      </c>
      <c r="AG5137" s="3">
        <f t="shared" si="485"/>
        <v>0.34763944444444445</v>
      </c>
      <c r="AH5137" t="str">
        <f>_xlfn.IFNA(VLOOKUP(Sales_Transactions[[#This Row],[Order ID]],Returned_Items[#All],2,FALSE),"Not Returned")</f>
        <v>Not Returned</v>
      </c>
    </row>
    <row r="5138" spans="1:34" x14ac:dyDescent="0.25">
      <c r="A5138">
        <v>34497</v>
      </c>
      <c r="C5138" t="s">
        <v>3325</v>
      </c>
      <c r="D5138" s="2" t="str">
        <f>TEXT(MID(Sales_Transactions[[#This Row],[Order Date]],2,5),"d/m/yyy")</f>
        <v>10/3/2009</v>
      </c>
      <c r="E5138" s="2" t="str">
        <f>TEXT(MID(Sales_Transactions[[#This Row],[Order Date]],2,5),"d")</f>
        <v>10</v>
      </c>
      <c r="F5138" s="2" t="str">
        <f>TEXT(MID(Sales_Transactions[[#This Row],[Order Date]],2,5),"m")</f>
        <v>3</v>
      </c>
      <c r="G5138" s="2" t="str">
        <f>TEXT(MID(Sales_Transactions[[#This Row],[Order Date]],2,5),"yyy")</f>
        <v>2009</v>
      </c>
      <c r="H5138" s="2" t="str">
        <f>TEXT(MID(Sales_Transactions[[#This Row],[Order Date]],2,5),"yyy/m")</f>
        <v>2009/3</v>
      </c>
      <c r="I5138" t="s">
        <v>78</v>
      </c>
      <c r="J5138">
        <f t="shared" si="480"/>
        <v>3</v>
      </c>
      <c r="K5138" s="2">
        <v>25</v>
      </c>
      <c r="L5138" s="3">
        <v>590.6</v>
      </c>
      <c r="M5138" s="4">
        <v>0</v>
      </c>
      <c r="N5138" s="5" t="s">
        <v>23</v>
      </c>
      <c r="O5138" s="3">
        <v>117.73</v>
      </c>
      <c r="P5138" s="3">
        <v>22.84</v>
      </c>
      <c r="Q5138" s="3">
        <v>8.18</v>
      </c>
      <c r="R5138" s="5" t="s">
        <v>375</v>
      </c>
      <c r="S5138" s="5" t="s">
        <v>1568</v>
      </c>
      <c r="T5138" s="5" t="str">
        <f t="shared" si="481"/>
        <v>Thomas Brumley</v>
      </c>
      <c r="U5138" t="s">
        <v>1143</v>
      </c>
      <c r="V5138" s="5" t="s">
        <v>37</v>
      </c>
      <c r="W5138" s="5" t="s">
        <v>28</v>
      </c>
      <c r="X5138" s="5" t="s">
        <v>75</v>
      </c>
      <c r="Y5138" s="5" t="s">
        <v>2738</v>
      </c>
      <c r="Z5138" s="5" t="s">
        <v>43</v>
      </c>
      <c r="AA5138" s="4">
        <v>0.39</v>
      </c>
      <c r="AB5138" s="1">
        <v>39884</v>
      </c>
      <c r="AC5138" s="1">
        <v>26088</v>
      </c>
      <c r="AD5138">
        <f t="shared" si="482"/>
        <v>2</v>
      </c>
      <c r="AE5138">
        <f t="shared" ca="1" si="483"/>
        <v>53</v>
      </c>
      <c r="AF5138" t="str">
        <f t="shared" ca="1" si="484"/>
        <v>18-64</v>
      </c>
      <c r="AG5138" s="3">
        <f t="shared" si="485"/>
        <v>1.2407999999999999</v>
      </c>
      <c r="AH5138" t="str">
        <f>_xlfn.IFNA(VLOOKUP(Sales_Transactions[[#This Row],[Order ID]],Returned_Items[#All],2,FALSE),"Not Returned")</f>
        <v>Not Returned</v>
      </c>
    </row>
    <row r="5139" spans="1:34" x14ac:dyDescent="0.25">
      <c r="A5139">
        <v>34498</v>
      </c>
      <c r="C5139" t="s">
        <v>1127</v>
      </c>
      <c r="D5139" s="2" t="str">
        <f>TEXT(MID(Sales_Transactions[[#This Row],[Order Date]],2,5),"d/m/yyy")</f>
        <v>15/2/2009</v>
      </c>
      <c r="E5139" s="2" t="str">
        <f>TEXT(MID(Sales_Transactions[[#This Row],[Order Date]],2,5),"d")</f>
        <v>15</v>
      </c>
      <c r="F5139" s="2" t="str">
        <f>TEXT(MID(Sales_Transactions[[#This Row],[Order Date]],2,5),"m")</f>
        <v>2</v>
      </c>
      <c r="G5139" s="2" t="str">
        <f>TEXT(MID(Sales_Transactions[[#This Row],[Order Date]],2,5),"yyy")</f>
        <v>2009</v>
      </c>
      <c r="H5139" s="2" t="str">
        <f>TEXT(MID(Sales_Transactions[[#This Row],[Order Date]],2,5),"yyy/m")</f>
        <v>2009/2</v>
      </c>
      <c r="I5139" t="s">
        <v>22</v>
      </c>
      <c r="J5139">
        <f t="shared" si="480"/>
        <v>2</v>
      </c>
      <c r="K5139" s="2">
        <v>4</v>
      </c>
      <c r="L5139" s="3">
        <v>47.12</v>
      </c>
      <c r="M5139" s="4">
        <v>0.09</v>
      </c>
      <c r="N5139" s="5" t="s">
        <v>67</v>
      </c>
      <c r="O5139" s="3">
        <v>10.8</v>
      </c>
      <c r="P5139" s="3">
        <v>8.74</v>
      </c>
      <c r="Q5139" s="3">
        <v>1.39</v>
      </c>
      <c r="R5139" s="5" t="s">
        <v>2547</v>
      </c>
      <c r="S5139" s="5" t="s">
        <v>2983</v>
      </c>
      <c r="T5139" s="5" t="str">
        <f t="shared" si="481"/>
        <v>Phillip Flathmann</v>
      </c>
      <c r="U5139" t="s">
        <v>1143</v>
      </c>
      <c r="V5139" s="5" t="s">
        <v>27</v>
      </c>
      <c r="W5139" s="5" t="s">
        <v>28</v>
      </c>
      <c r="X5139" s="5" t="s">
        <v>98</v>
      </c>
      <c r="Y5139" s="5" t="s">
        <v>954</v>
      </c>
      <c r="Z5139" s="5" t="s">
        <v>43</v>
      </c>
      <c r="AA5139" s="4">
        <v>0.38</v>
      </c>
      <c r="AB5139" s="1">
        <v>39864</v>
      </c>
      <c r="AC5139" s="1">
        <v>26007</v>
      </c>
      <c r="AD5139">
        <f t="shared" si="482"/>
        <v>5</v>
      </c>
      <c r="AE5139">
        <f t="shared" ca="1" si="483"/>
        <v>53</v>
      </c>
      <c r="AF5139" t="str">
        <f t="shared" ca="1" si="484"/>
        <v>18-64</v>
      </c>
      <c r="AG5139" s="3">
        <f t="shared" si="485"/>
        <v>2.5305335000000002</v>
      </c>
      <c r="AH5139" t="str">
        <f>_xlfn.IFNA(VLOOKUP(Sales_Transactions[[#This Row],[Order ID]],Returned_Items[#All],2,FALSE),"Not Returned")</f>
        <v>Not Returned</v>
      </c>
    </row>
    <row r="5140" spans="1:34" x14ac:dyDescent="0.25">
      <c r="A5140">
        <v>34498</v>
      </c>
      <c r="C5140" t="s">
        <v>1127</v>
      </c>
      <c r="D5140" s="2" t="str">
        <f>TEXT(MID(Sales_Transactions[[#This Row],[Order Date]],2,5),"d/m/yyy")</f>
        <v>15/2/2009</v>
      </c>
      <c r="E5140" s="2" t="str">
        <f>TEXT(MID(Sales_Transactions[[#This Row],[Order Date]],2,5),"d")</f>
        <v>15</v>
      </c>
      <c r="F5140" s="2" t="str">
        <f>TEXT(MID(Sales_Transactions[[#This Row],[Order Date]],2,5),"m")</f>
        <v>2</v>
      </c>
      <c r="G5140" s="2" t="str">
        <f>TEXT(MID(Sales_Transactions[[#This Row],[Order Date]],2,5),"yyy")</f>
        <v>2009</v>
      </c>
      <c r="H5140" s="2" t="str">
        <f>TEXT(MID(Sales_Transactions[[#This Row],[Order Date]],2,5),"yyy/m")</f>
        <v>2009/2</v>
      </c>
      <c r="I5140" t="s">
        <v>22</v>
      </c>
      <c r="J5140">
        <f t="shared" si="480"/>
        <v>2</v>
      </c>
      <c r="K5140" s="2">
        <v>3</v>
      </c>
      <c r="L5140" s="3">
        <v>62.89</v>
      </c>
      <c r="M5140" s="4">
        <v>0.09</v>
      </c>
      <c r="N5140" s="5" t="s">
        <v>23</v>
      </c>
      <c r="O5140" s="3">
        <v>-23.2</v>
      </c>
      <c r="P5140" s="3">
        <v>18.97</v>
      </c>
      <c r="Q5140" s="3">
        <v>9.0299999999999994</v>
      </c>
      <c r="R5140" s="5" t="s">
        <v>2547</v>
      </c>
      <c r="S5140" s="5" t="s">
        <v>2983</v>
      </c>
      <c r="T5140" s="5" t="str">
        <f t="shared" si="481"/>
        <v>Phillip Flathmann</v>
      </c>
      <c r="U5140" t="s">
        <v>1143</v>
      </c>
      <c r="V5140" s="5" t="s">
        <v>27</v>
      </c>
      <c r="W5140" s="5" t="s">
        <v>28</v>
      </c>
      <c r="X5140" s="5" t="s">
        <v>75</v>
      </c>
      <c r="Y5140" s="5" t="s">
        <v>173</v>
      </c>
      <c r="Z5140" s="5" t="s">
        <v>43</v>
      </c>
      <c r="AA5140" s="4">
        <v>0.37</v>
      </c>
      <c r="AB5140" s="1">
        <v>39864</v>
      </c>
      <c r="AC5140" s="1">
        <v>25973</v>
      </c>
      <c r="AD5140">
        <f t="shared" si="482"/>
        <v>5</v>
      </c>
      <c r="AE5140">
        <f t="shared" ca="1" si="483"/>
        <v>53</v>
      </c>
      <c r="AF5140" t="str">
        <f t="shared" ca="1" si="484"/>
        <v>18-64</v>
      </c>
      <c r="AG5140" s="3">
        <f t="shared" si="485"/>
        <v>9.3276423333333316</v>
      </c>
      <c r="AH5140" t="str">
        <f>_xlfn.IFNA(VLOOKUP(Sales_Transactions[[#This Row],[Order ID]],Returned_Items[#All],2,FALSE),"Not Returned")</f>
        <v>Not Returned</v>
      </c>
    </row>
    <row r="5141" spans="1:34" x14ac:dyDescent="0.25">
      <c r="A5141">
        <v>35045</v>
      </c>
      <c r="C5141" t="s">
        <v>3326</v>
      </c>
      <c r="D5141" s="2" t="str">
        <f>TEXT(MID(Sales_Transactions[[#This Row],[Order Date]],2,5),"d/m/yyy")</f>
        <v>2/4/2012</v>
      </c>
      <c r="E5141" s="2" t="str">
        <f>TEXT(MID(Sales_Transactions[[#This Row],[Order Date]],2,5),"d")</f>
        <v>2</v>
      </c>
      <c r="F5141" s="2" t="str">
        <f>TEXT(MID(Sales_Transactions[[#This Row],[Order Date]],2,5),"m")</f>
        <v>4</v>
      </c>
      <c r="G5141" s="2" t="str">
        <f>TEXT(MID(Sales_Transactions[[#This Row],[Order Date]],2,5),"yyy")</f>
        <v>2012</v>
      </c>
      <c r="H5141" s="2" t="str">
        <f>TEXT(MID(Sales_Transactions[[#This Row],[Order Date]],2,5),"yyy/m")</f>
        <v>2012/4</v>
      </c>
      <c r="I5141" t="s">
        <v>78</v>
      </c>
      <c r="J5141">
        <f t="shared" si="480"/>
        <v>3</v>
      </c>
      <c r="K5141" s="2">
        <v>44</v>
      </c>
      <c r="L5141" s="3">
        <v>565.01</v>
      </c>
      <c r="M5141" s="4">
        <v>0.1</v>
      </c>
      <c r="N5141" s="5" t="s">
        <v>23</v>
      </c>
      <c r="O5141" s="3">
        <v>-10.33</v>
      </c>
      <c r="P5141" s="3">
        <v>13.48</v>
      </c>
      <c r="Q5141" s="3">
        <v>4.51</v>
      </c>
      <c r="R5141" s="5" t="s">
        <v>2765</v>
      </c>
      <c r="S5141" s="5" t="s">
        <v>2444</v>
      </c>
      <c r="T5141" s="5" t="str">
        <f t="shared" si="481"/>
        <v>Darrin Martin</v>
      </c>
      <c r="U5141" t="s">
        <v>1143</v>
      </c>
      <c r="V5141" s="5" t="s">
        <v>27</v>
      </c>
      <c r="W5141" s="5" t="s">
        <v>28</v>
      </c>
      <c r="X5141" s="5" t="s">
        <v>29</v>
      </c>
      <c r="Y5141" s="5" t="s">
        <v>134</v>
      </c>
      <c r="Z5141" s="5" t="s">
        <v>43</v>
      </c>
      <c r="AA5141" s="4">
        <v>0.59</v>
      </c>
      <c r="AB5141" s="1">
        <v>41003</v>
      </c>
      <c r="AC5141" s="1">
        <v>23614</v>
      </c>
      <c r="AD5141">
        <f t="shared" si="482"/>
        <v>2</v>
      </c>
      <c r="AE5141">
        <f t="shared" ca="1" si="483"/>
        <v>59</v>
      </c>
      <c r="AF5141" t="str">
        <f t="shared" ca="1" si="484"/>
        <v>18-64</v>
      </c>
      <c r="AG5141" s="3">
        <f t="shared" si="485"/>
        <v>0.40855727272727277</v>
      </c>
      <c r="AH5141" t="str">
        <f>_xlfn.IFNA(VLOOKUP(Sales_Transactions[[#This Row],[Order ID]],Returned_Items[#All],2,FALSE),"Not Returned")</f>
        <v>Not Returned</v>
      </c>
    </row>
    <row r="5142" spans="1:34" x14ac:dyDescent="0.25">
      <c r="A5142">
        <v>35265</v>
      </c>
      <c r="C5142" t="s">
        <v>2626</v>
      </c>
      <c r="D5142" s="2" t="str">
        <f>TEXT(MID(Sales_Transactions[[#This Row],[Order Date]],2,5),"d/m/yyy")</f>
        <v>29/11/2010</v>
      </c>
      <c r="E5142" s="2" t="str">
        <f>TEXT(MID(Sales_Transactions[[#This Row],[Order Date]],2,5),"d")</f>
        <v>29</v>
      </c>
      <c r="F5142" s="2" t="str">
        <f>TEXT(MID(Sales_Transactions[[#This Row],[Order Date]],2,5),"m")</f>
        <v>11</v>
      </c>
      <c r="G5142" s="2" t="str">
        <f>TEXT(MID(Sales_Transactions[[#This Row],[Order Date]],2,5),"yyy")</f>
        <v>2010</v>
      </c>
      <c r="H5142" s="2" t="str">
        <f>TEXT(MID(Sales_Transactions[[#This Row],[Order Date]],2,5),"yyy/m")</f>
        <v>2010/11</v>
      </c>
      <c r="I5142" t="s">
        <v>52</v>
      </c>
      <c r="J5142">
        <f t="shared" si="480"/>
        <v>1</v>
      </c>
      <c r="K5142" s="2">
        <v>4</v>
      </c>
      <c r="L5142" s="3">
        <v>125.78</v>
      </c>
      <c r="M5142" s="4">
        <v>0.02</v>
      </c>
      <c r="N5142" s="5" t="s">
        <v>23</v>
      </c>
      <c r="O5142" s="3">
        <v>8.43</v>
      </c>
      <c r="P5142" s="3">
        <v>30.56</v>
      </c>
      <c r="Q5142" s="3">
        <v>2.99</v>
      </c>
      <c r="R5142" s="5" t="s">
        <v>1783</v>
      </c>
      <c r="S5142" s="5" t="s">
        <v>903</v>
      </c>
      <c r="T5142" s="5" t="str">
        <f t="shared" si="481"/>
        <v>Sean Braxton</v>
      </c>
      <c r="U5142" t="s">
        <v>1143</v>
      </c>
      <c r="V5142" s="5" t="s">
        <v>27</v>
      </c>
      <c r="W5142" s="5" t="s">
        <v>28</v>
      </c>
      <c r="X5142" s="5" t="s">
        <v>41</v>
      </c>
      <c r="Y5142" s="5" t="s">
        <v>391</v>
      </c>
      <c r="Z5142" s="5" t="s">
        <v>43</v>
      </c>
      <c r="AA5142" s="4">
        <v>0.35</v>
      </c>
      <c r="AB5142" s="1">
        <v>40512</v>
      </c>
      <c r="AC5142" s="1">
        <v>23471</v>
      </c>
      <c r="AD5142">
        <f t="shared" si="482"/>
        <v>1</v>
      </c>
      <c r="AE5142">
        <f t="shared" ca="1" si="483"/>
        <v>60</v>
      </c>
      <c r="AF5142" t="str">
        <f t="shared" ca="1" si="484"/>
        <v>18-64</v>
      </c>
      <c r="AG5142" s="3">
        <f t="shared" si="485"/>
        <v>8.3859719999999989</v>
      </c>
      <c r="AH5142" t="str">
        <f>_xlfn.IFNA(VLOOKUP(Sales_Transactions[[#This Row],[Order ID]],Returned_Items[#All],2,FALSE),"Not Returned")</f>
        <v>Not Returned</v>
      </c>
    </row>
    <row r="5143" spans="1:34" x14ac:dyDescent="0.25">
      <c r="A5143">
        <v>35265</v>
      </c>
      <c r="C5143" t="s">
        <v>2626</v>
      </c>
      <c r="D5143" s="2" t="str">
        <f>TEXT(MID(Sales_Transactions[[#This Row],[Order Date]],2,5),"d/m/yyy")</f>
        <v>29/11/2010</v>
      </c>
      <c r="E5143" s="2" t="str">
        <f>TEXT(MID(Sales_Transactions[[#This Row],[Order Date]],2,5),"d")</f>
        <v>29</v>
      </c>
      <c r="F5143" s="2" t="str">
        <f>TEXT(MID(Sales_Transactions[[#This Row],[Order Date]],2,5),"m")</f>
        <v>11</v>
      </c>
      <c r="G5143" s="2" t="str">
        <f>TEXT(MID(Sales_Transactions[[#This Row],[Order Date]],2,5),"yyy")</f>
        <v>2010</v>
      </c>
      <c r="H5143" s="2" t="str">
        <f>TEXT(MID(Sales_Transactions[[#This Row],[Order Date]],2,5),"yyy/m")</f>
        <v>2010/11</v>
      </c>
      <c r="I5143" t="s">
        <v>52</v>
      </c>
      <c r="J5143">
        <f t="shared" si="480"/>
        <v>1</v>
      </c>
      <c r="K5143" s="2">
        <v>16</v>
      </c>
      <c r="L5143" s="3">
        <v>577</v>
      </c>
      <c r="M5143" s="4">
        <v>0.04</v>
      </c>
      <c r="N5143" s="5" t="s">
        <v>34</v>
      </c>
      <c r="O5143" s="3">
        <v>-112.88</v>
      </c>
      <c r="P5143" s="3">
        <v>33.94</v>
      </c>
      <c r="Q5143" s="3">
        <v>19.190000000000001</v>
      </c>
      <c r="R5143" s="5" t="s">
        <v>1783</v>
      </c>
      <c r="S5143" s="5" t="s">
        <v>903</v>
      </c>
      <c r="T5143" s="5" t="str">
        <f t="shared" si="481"/>
        <v>Sean Braxton</v>
      </c>
      <c r="U5143" t="s">
        <v>1143</v>
      </c>
      <c r="V5143" s="5" t="s">
        <v>27</v>
      </c>
      <c r="W5143" s="5" t="s">
        <v>57</v>
      </c>
      <c r="X5143" s="5" t="s">
        <v>154</v>
      </c>
      <c r="Y5143" s="5" t="s">
        <v>521</v>
      </c>
      <c r="Z5143" s="5" t="s">
        <v>40</v>
      </c>
      <c r="AA5143" s="4">
        <v>0.57999999999999996</v>
      </c>
      <c r="AB5143" s="1">
        <v>40512</v>
      </c>
      <c r="AC5143" s="1">
        <v>23682</v>
      </c>
      <c r="AD5143">
        <f t="shared" si="482"/>
        <v>1</v>
      </c>
      <c r="AE5143">
        <f t="shared" ca="1" si="483"/>
        <v>59</v>
      </c>
      <c r="AF5143" t="str">
        <f t="shared" ca="1" si="484"/>
        <v>18-64</v>
      </c>
      <c r="AG5143" s="3">
        <f t="shared" si="485"/>
        <v>3.3197764999999997</v>
      </c>
      <c r="AH5143" t="str">
        <f>_xlfn.IFNA(VLOOKUP(Sales_Transactions[[#This Row],[Order ID]],Returned_Items[#All],2,FALSE),"Not Returned")</f>
        <v>Not Returned</v>
      </c>
    </row>
    <row r="5144" spans="1:34" x14ac:dyDescent="0.25">
      <c r="A5144">
        <v>35265</v>
      </c>
      <c r="C5144" t="s">
        <v>2626</v>
      </c>
      <c r="D5144" s="2" t="str">
        <f>TEXT(MID(Sales_Transactions[[#This Row],[Order Date]],2,5),"d/m/yyy")</f>
        <v>29/11/2010</v>
      </c>
      <c r="E5144" s="2" t="str">
        <f>TEXT(MID(Sales_Transactions[[#This Row],[Order Date]],2,5),"d")</f>
        <v>29</v>
      </c>
      <c r="F5144" s="2" t="str">
        <f>TEXT(MID(Sales_Transactions[[#This Row],[Order Date]],2,5),"m")</f>
        <v>11</v>
      </c>
      <c r="G5144" s="2" t="str">
        <f>TEXT(MID(Sales_Transactions[[#This Row],[Order Date]],2,5),"yyy")</f>
        <v>2010</v>
      </c>
      <c r="H5144" s="2" t="str">
        <f>TEXT(MID(Sales_Transactions[[#This Row],[Order Date]],2,5),"yyy/m")</f>
        <v>2010/11</v>
      </c>
      <c r="I5144" t="s">
        <v>52</v>
      </c>
      <c r="J5144">
        <f t="shared" si="480"/>
        <v>1</v>
      </c>
      <c r="K5144" s="2">
        <v>2</v>
      </c>
      <c r="L5144" s="3">
        <v>24.53</v>
      </c>
      <c r="M5144" s="4">
        <v>0.04</v>
      </c>
      <c r="N5144" s="5" t="s">
        <v>23</v>
      </c>
      <c r="O5144" s="3">
        <v>-28.14</v>
      </c>
      <c r="P5144" s="3">
        <v>9.49</v>
      </c>
      <c r="Q5144" s="3">
        <v>5.76</v>
      </c>
      <c r="R5144" s="5" t="s">
        <v>1783</v>
      </c>
      <c r="S5144" s="5" t="s">
        <v>903</v>
      </c>
      <c r="T5144" s="5" t="str">
        <f t="shared" si="481"/>
        <v>Sean Braxton</v>
      </c>
      <c r="U5144" t="s">
        <v>1143</v>
      </c>
      <c r="V5144" s="5" t="s">
        <v>27</v>
      </c>
      <c r="W5144" s="5" t="s">
        <v>48</v>
      </c>
      <c r="X5144" s="5" t="s">
        <v>324</v>
      </c>
      <c r="Y5144" s="5" t="s">
        <v>1118</v>
      </c>
      <c r="Z5144" s="5" t="s">
        <v>56</v>
      </c>
      <c r="AA5144" s="4">
        <v>0.39</v>
      </c>
      <c r="AB5144" s="1">
        <v>40513</v>
      </c>
      <c r="AC5144" s="1">
        <v>23022</v>
      </c>
      <c r="AD5144">
        <f t="shared" si="482"/>
        <v>2</v>
      </c>
      <c r="AE5144">
        <f t="shared" ca="1" si="483"/>
        <v>61</v>
      </c>
      <c r="AF5144" t="str">
        <f t="shared" ca="1" si="484"/>
        <v>18-64</v>
      </c>
      <c r="AG5144" s="3">
        <f t="shared" si="485"/>
        <v>7.6231020000000003</v>
      </c>
      <c r="AH5144" t="str">
        <f>_xlfn.IFNA(VLOOKUP(Sales_Transactions[[#This Row],[Order ID]],Returned_Items[#All],2,FALSE),"Not Returned")</f>
        <v>Not Returned</v>
      </c>
    </row>
    <row r="5145" spans="1:34" x14ac:dyDescent="0.25">
      <c r="A5145">
        <v>35461</v>
      </c>
      <c r="C5145" t="s">
        <v>1839</v>
      </c>
      <c r="D5145" s="2" t="str">
        <f>TEXT(MID(Sales_Transactions[[#This Row],[Order Date]],2,5),"d/m/yyy")</f>
        <v>1/6/2009</v>
      </c>
      <c r="E5145" s="2" t="str">
        <f>TEXT(MID(Sales_Transactions[[#This Row],[Order Date]],2,5),"d")</f>
        <v>1</v>
      </c>
      <c r="F5145" s="2" t="str">
        <f>TEXT(MID(Sales_Transactions[[#This Row],[Order Date]],2,5),"m")</f>
        <v>6</v>
      </c>
      <c r="G5145" s="2" t="str">
        <f>TEXT(MID(Sales_Transactions[[#This Row],[Order Date]],2,5),"yyy")</f>
        <v>2009</v>
      </c>
      <c r="H5145" s="2" t="str">
        <f>TEXT(MID(Sales_Transactions[[#This Row],[Order Date]],2,5),"yyy/m")</f>
        <v>2009/6</v>
      </c>
      <c r="I5145" t="s">
        <v>101</v>
      </c>
      <c r="J5145">
        <f t="shared" si="480"/>
        <v>1</v>
      </c>
      <c r="K5145" s="2">
        <v>11</v>
      </c>
      <c r="L5145" s="3">
        <v>48.75</v>
      </c>
      <c r="M5145" s="4">
        <v>0.08</v>
      </c>
      <c r="N5145" s="5" t="s">
        <v>23</v>
      </c>
      <c r="O5145" s="3">
        <v>3.5</v>
      </c>
      <c r="P5145" s="3">
        <v>4.49</v>
      </c>
      <c r="Q5145" s="3">
        <v>1.49</v>
      </c>
      <c r="R5145" s="5" t="s">
        <v>1203</v>
      </c>
      <c r="S5145" s="5" t="s">
        <v>2817</v>
      </c>
      <c r="T5145" s="5" t="str">
        <f t="shared" si="481"/>
        <v>Julie Kriz</v>
      </c>
      <c r="U5145" t="s">
        <v>1143</v>
      </c>
      <c r="V5145" s="5" t="s">
        <v>47</v>
      </c>
      <c r="W5145" s="5" t="s">
        <v>28</v>
      </c>
      <c r="X5145" s="5" t="s">
        <v>41</v>
      </c>
      <c r="Y5145" s="5" t="s">
        <v>1739</v>
      </c>
      <c r="Z5145" s="5" t="s">
        <v>43</v>
      </c>
      <c r="AA5145" s="4">
        <v>0.39</v>
      </c>
      <c r="AB5145" s="1">
        <v>39965</v>
      </c>
      <c r="AC5145" s="1">
        <v>23089</v>
      </c>
      <c r="AD5145">
        <f t="shared" si="482"/>
        <v>0</v>
      </c>
      <c r="AE5145">
        <f t="shared" ca="1" si="483"/>
        <v>61</v>
      </c>
      <c r="AF5145" t="str">
        <f t="shared" ca="1" si="484"/>
        <v>18-64</v>
      </c>
      <c r="AG5145" s="3">
        <f t="shared" si="485"/>
        <v>0.54330981818181823</v>
      </c>
      <c r="AH5145" t="str">
        <f>_xlfn.IFNA(VLOOKUP(Sales_Transactions[[#This Row],[Order ID]],Returned_Items[#All],2,FALSE),"Not Returned")</f>
        <v>Not Returned</v>
      </c>
    </row>
    <row r="5146" spans="1:34" x14ac:dyDescent="0.25">
      <c r="A5146">
        <v>35461</v>
      </c>
      <c r="C5146" t="s">
        <v>1839</v>
      </c>
      <c r="D5146" s="2" t="str">
        <f>TEXT(MID(Sales_Transactions[[#This Row],[Order Date]],2,5),"d/m/yyy")</f>
        <v>1/6/2009</v>
      </c>
      <c r="E5146" s="2" t="str">
        <f>TEXT(MID(Sales_Transactions[[#This Row],[Order Date]],2,5),"d")</f>
        <v>1</v>
      </c>
      <c r="F5146" s="2" t="str">
        <f>TEXT(MID(Sales_Transactions[[#This Row],[Order Date]],2,5),"m")</f>
        <v>6</v>
      </c>
      <c r="G5146" s="2" t="str">
        <f>TEXT(MID(Sales_Transactions[[#This Row],[Order Date]],2,5),"yyy")</f>
        <v>2009</v>
      </c>
      <c r="H5146" s="2" t="str">
        <f>TEXT(MID(Sales_Transactions[[#This Row],[Order Date]],2,5),"yyy/m")</f>
        <v>2009/6</v>
      </c>
      <c r="I5146" t="s">
        <v>101</v>
      </c>
      <c r="J5146">
        <f t="shared" si="480"/>
        <v>1</v>
      </c>
      <c r="K5146" s="2">
        <v>30</v>
      </c>
      <c r="L5146" s="3">
        <v>112.6</v>
      </c>
      <c r="M5146" s="4">
        <v>0.04</v>
      </c>
      <c r="N5146" s="5" t="s">
        <v>23</v>
      </c>
      <c r="O5146" s="3">
        <v>-25.99</v>
      </c>
      <c r="P5146" s="3">
        <v>3.68</v>
      </c>
      <c r="Q5146" s="3">
        <v>1.32</v>
      </c>
      <c r="R5146" s="5" t="s">
        <v>1203</v>
      </c>
      <c r="S5146" s="5" t="s">
        <v>2817</v>
      </c>
      <c r="T5146" s="5" t="str">
        <f t="shared" si="481"/>
        <v>Julie Kriz</v>
      </c>
      <c r="U5146" t="s">
        <v>1143</v>
      </c>
      <c r="V5146" s="5" t="s">
        <v>47</v>
      </c>
      <c r="W5146" s="5" t="s">
        <v>28</v>
      </c>
      <c r="X5146" s="5" t="s">
        <v>221</v>
      </c>
      <c r="Y5146" s="5" t="s">
        <v>394</v>
      </c>
      <c r="Z5146" s="5" t="s">
        <v>84</v>
      </c>
      <c r="AA5146" s="4">
        <v>0.83</v>
      </c>
      <c r="AB5146" s="1">
        <v>39966</v>
      </c>
      <c r="AC5146" s="1">
        <v>23349</v>
      </c>
      <c r="AD5146">
        <f t="shared" si="482"/>
        <v>1</v>
      </c>
      <c r="AE5146">
        <f t="shared" ca="1" si="483"/>
        <v>60</v>
      </c>
      <c r="AF5146" t="str">
        <f t="shared" ca="1" si="484"/>
        <v>18-64</v>
      </c>
      <c r="AG5146" s="3">
        <f t="shared" si="485"/>
        <v>0.1666176</v>
      </c>
      <c r="AH5146" t="str">
        <f>_xlfn.IFNA(VLOOKUP(Sales_Transactions[[#This Row],[Order ID]],Returned_Items[#All],2,FALSE),"Not Returned")</f>
        <v>Not Returned</v>
      </c>
    </row>
    <row r="5147" spans="1:34" x14ac:dyDescent="0.25">
      <c r="A5147">
        <v>35590</v>
      </c>
      <c r="C5147" t="s">
        <v>1929</v>
      </c>
      <c r="D5147" s="2" t="str">
        <f>TEXT(MID(Sales_Transactions[[#This Row],[Order Date]],2,5),"d/m/yyy")</f>
        <v>2/12/2012</v>
      </c>
      <c r="E5147" s="2" t="str">
        <f>TEXT(MID(Sales_Transactions[[#This Row],[Order Date]],2,5),"d")</f>
        <v>2</v>
      </c>
      <c r="F5147" s="2" t="str">
        <f>TEXT(MID(Sales_Transactions[[#This Row],[Order Date]],2,5),"m")</f>
        <v>12</v>
      </c>
      <c r="G5147" s="2" t="str">
        <f>TEXT(MID(Sales_Transactions[[#This Row],[Order Date]],2,5),"yyy")</f>
        <v>2012</v>
      </c>
      <c r="H5147" s="2" t="str">
        <f>TEXT(MID(Sales_Transactions[[#This Row],[Order Date]],2,5),"yyy/m")</f>
        <v>2012/12</v>
      </c>
      <c r="I5147" t="s">
        <v>101</v>
      </c>
      <c r="J5147">
        <f t="shared" si="480"/>
        <v>1</v>
      </c>
      <c r="K5147" s="2">
        <v>4</v>
      </c>
      <c r="L5147" s="3">
        <v>423.95</v>
      </c>
      <c r="M5147" s="4">
        <v>0</v>
      </c>
      <c r="N5147" s="5" t="s">
        <v>23</v>
      </c>
      <c r="O5147" s="3">
        <v>-263.95</v>
      </c>
      <c r="P5147" s="3">
        <v>99.99</v>
      </c>
      <c r="Q5147" s="3">
        <v>19.989999999999998</v>
      </c>
      <c r="R5147" s="5" t="s">
        <v>3074</v>
      </c>
      <c r="S5147" s="5" t="s">
        <v>3275</v>
      </c>
      <c r="T5147" s="5" t="str">
        <f t="shared" si="481"/>
        <v>Ryan Crowe</v>
      </c>
      <c r="U5147" t="s">
        <v>1143</v>
      </c>
      <c r="V5147" s="5" t="s">
        <v>27</v>
      </c>
      <c r="W5147" s="5" t="s">
        <v>48</v>
      </c>
      <c r="X5147" s="5" t="s">
        <v>87</v>
      </c>
      <c r="Y5147" s="5" t="s">
        <v>545</v>
      </c>
      <c r="Z5147" s="5" t="s">
        <v>43</v>
      </c>
      <c r="AA5147" s="4">
        <v>0.52</v>
      </c>
      <c r="AB5147" s="1">
        <v>41246</v>
      </c>
      <c r="AC5147" s="1">
        <v>23309</v>
      </c>
      <c r="AD5147">
        <f t="shared" si="482"/>
        <v>1</v>
      </c>
      <c r="AE5147">
        <f t="shared" ca="1" si="483"/>
        <v>60</v>
      </c>
      <c r="AF5147" t="str">
        <f t="shared" ca="1" si="484"/>
        <v>18-64</v>
      </c>
      <c r="AG5147" s="3">
        <f t="shared" si="485"/>
        <v>29.994999999999997</v>
      </c>
      <c r="AH5147" t="str">
        <f>_xlfn.IFNA(VLOOKUP(Sales_Transactions[[#This Row],[Order ID]],Returned_Items[#All],2,FALSE),"Not Returned")</f>
        <v>Not Returned</v>
      </c>
    </row>
    <row r="5148" spans="1:34" x14ac:dyDescent="0.25">
      <c r="A5148">
        <v>35687</v>
      </c>
      <c r="C5148" t="s">
        <v>1624</v>
      </c>
      <c r="D5148" s="2" t="str">
        <f>TEXT(MID(Sales_Transactions[[#This Row],[Order Date]],2,5),"d/m/yyy")</f>
        <v>18/11/2011</v>
      </c>
      <c r="E5148" s="2" t="str">
        <f>TEXT(MID(Sales_Transactions[[#This Row],[Order Date]],2,5),"d")</f>
        <v>18</v>
      </c>
      <c r="F5148" s="2" t="str">
        <f>TEXT(MID(Sales_Transactions[[#This Row],[Order Date]],2,5),"m")</f>
        <v>11</v>
      </c>
      <c r="G5148" s="2" t="str">
        <f>TEXT(MID(Sales_Transactions[[#This Row],[Order Date]],2,5),"yyy")</f>
        <v>2011</v>
      </c>
      <c r="H5148" s="2" t="str">
        <f>TEXT(MID(Sales_Transactions[[#This Row],[Order Date]],2,5),"yyy/m")</f>
        <v>2011/11</v>
      </c>
      <c r="I5148" t="s">
        <v>52</v>
      </c>
      <c r="J5148">
        <f t="shared" si="480"/>
        <v>1</v>
      </c>
      <c r="K5148" s="2">
        <v>48</v>
      </c>
      <c r="L5148" s="3">
        <v>620.23</v>
      </c>
      <c r="M5148" s="4">
        <v>0.06</v>
      </c>
      <c r="N5148" s="5" t="s">
        <v>67</v>
      </c>
      <c r="O5148" s="3">
        <v>115.24</v>
      </c>
      <c r="P5148" s="3">
        <v>12.64</v>
      </c>
      <c r="Q5148" s="3">
        <v>4.9800000000000004</v>
      </c>
      <c r="R5148" s="5" t="s">
        <v>2258</v>
      </c>
      <c r="S5148" s="5" t="s">
        <v>2247</v>
      </c>
      <c r="T5148" s="5" t="str">
        <f t="shared" si="481"/>
        <v>Gary Hwang</v>
      </c>
      <c r="U5148" t="s">
        <v>1143</v>
      </c>
      <c r="V5148" s="5" t="s">
        <v>74</v>
      </c>
      <c r="W5148" s="5" t="s">
        <v>57</v>
      </c>
      <c r="X5148" s="5" t="s">
        <v>58</v>
      </c>
      <c r="Y5148" s="5" t="s">
        <v>1759</v>
      </c>
      <c r="Z5148" s="5" t="s">
        <v>60</v>
      </c>
      <c r="AA5148" s="4">
        <v>0.48</v>
      </c>
      <c r="AB5148" s="1">
        <v>40866</v>
      </c>
      <c r="AC5148" s="1">
        <v>23063</v>
      </c>
      <c r="AD5148">
        <f t="shared" si="482"/>
        <v>1</v>
      </c>
      <c r="AE5148">
        <f t="shared" ca="1" si="483"/>
        <v>61</v>
      </c>
      <c r="AF5148" t="str">
        <f t="shared" ca="1" si="484"/>
        <v>18-64</v>
      </c>
      <c r="AG5148" s="3">
        <f t="shared" si="485"/>
        <v>0.36692533333333338</v>
      </c>
      <c r="AH5148" t="str">
        <f>_xlfn.IFNA(VLOOKUP(Sales_Transactions[[#This Row],[Order ID]],Returned_Items[#All],2,FALSE),"Not Returned")</f>
        <v>Returned</v>
      </c>
    </row>
    <row r="5149" spans="1:34" x14ac:dyDescent="0.25">
      <c r="A5149">
        <v>35776</v>
      </c>
      <c r="C5149" t="s">
        <v>1122</v>
      </c>
      <c r="D5149" s="2" t="str">
        <f>TEXT(MID(Sales_Transactions[[#This Row],[Order Date]],2,5),"d/m/yyy")</f>
        <v>4/2/2009</v>
      </c>
      <c r="E5149" s="2" t="str">
        <f>TEXT(MID(Sales_Transactions[[#This Row],[Order Date]],2,5),"d")</f>
        <v>4</v>
      </c>
      <c r="F5149" s="2" t="str">
        <f>TEXT(MID(Sales_Transactions[[#This Row],[Order Date]],2,5),"m")</f>
        <v>2</v>
      </c>
      <c r="G5149" s="2" t="str">
        <f>TEXT(MID(Sales_Transactions[[#This Row],[Order Date]],2,5),"yyy")</f>
        <v>2009</v>
      </c>
      <c r="H5149" s="2" t="str">
        <f>TEXT(MID(Sales_Transactions[[#This Row],[Order Date]],2,5),"yyy/m")</f>
        <v>2009/2</v>
      </c>
      <c r="I5149" t="s">
        <v>78</v>
      </c>
      <c r="J5149">
        <f t="shared" si="480"/>
        <v>3</v>
      </c>
      <c r="K5149" s="2">
        <v>9</v>
      </c>
      <c r="L5149" s="3">
        <v>118.66</v>
      </c>
      <c r="M5149" s="4">
        <v>0.05</v>
      </c>
      <c r="N5149" s="5" t="s">
        <v>23</v>
      </c>
      <c r="O5149" s="3">
        <v>32.68</v>
      </c>
      <c r="P5149" s="3">
        <v>12.97</v>
      </c>
      <c r="Q5149" s="3">
        <v>1.49</v>
      </c>
      <c r="R5149" s="5" t="s">
        <v>1243</v>
      </c>
      <c r="S5149" s="5" t="s">
        <v>2848</v>
      </c>
      <c r="T5149" s="5" t="str">
        <f t="shared" si="481"/>
        <v>Gene McClure</v>
      </c>
      <c r="U5149" t="s">
        <v>1143</v>
      </c>
      <c r="V5149" s="5" t="s">
        <v>37</v>
      </c>
      <c r="W5149" s="5" t="s">
        <v>28</v>
      </c>
      <c r="X5149" s="5" t="s">
        <v>41</v>
      </c>
      <c r="Y5149" s="5" t="s">
        <v>2269</v>
      </c>
      <c r="Z5149" s="5" t="s">
        <v>43</v>
      </c>
      <c r="AA5149" s="4">
        <v>0.35</v>
      </c>
      <c r="AB5149" s="1">
        <v>39850</v>
      </c>
      <c r="AC5149" s="1">
        <v>22974</v>
      </c>
      <c r="AD5149">
        <f t="shared" si="482"/>
        <v>2</v>
      </c>
      <c r="AE5149">
        <f t="shared" ca="1" si="483"/>
        <v>61</v>
      </c>
      <c r="AF5149" t="str">
        <f t="shared" ca="1" si="484"/>
        <v>18-64</v>
      </c>
      <c r="AG5149" s="3">
        <f t="shared" si="485"/>
        <v>1.6059461111111113</v>
      </c>
      <c r="AH5149" t="str">
        <f>_xlfn.IFNA(VLOOKUP(Sales_Transactions[[#This Row],[Order ID]],Returned_Items[#All],2,FALSE),"Not Returned")</f>
        <v>Not Returned</v>
      </c>
    </row>
    <row r="5150" spans="1:34" x14ac:dyDescent="0.25">
      <c r="A5150">
        <v>35776</v>
      </c>
      <c r="C5150" t="s">
        <v>1122</v>
      </c>
      <c r="D5150" s="2" t="str">
        <f>TEXT(MID(Sales_Transactions[[#This Row],[Order Date]],2,5),"d/m/yyy")</f>
        <v>4/2/2009</v>
      </c>
      <c r="E5150" s="2" t="str">
        <f>TEXT(MID(Sales_Transactions[[#This Row],[Order Date]],2,5),"d")</f>
        <v>4</v>
      </c>
      <c r="F5150" s="2" t="str">
        <f>TEXT(MID(Sales_Transactions[[#This Row],[Order Date]],2,5),"m")</f>
        <v>2</v>
      </c>
      <c r="G5150" s="2" t="str">
        <f>TEXT(MID(Sales_Transactions[[#This Row],[Order Date]],2,5),"yyy")</f>
        <v>2009</v>
      </c>
      <c r="H5150" s="2" t="str">
        <f>TEXT(MID(Sales_Transactions[[#This Row],[Order Date]],2,5),"yyy/m")</f>
        <v>2009/2</v>
      </c>
      <c r="I5150" t="s">
        <v>78</v>
      </c>
      <c r="J5150">
        <f t="shared" si="480"/>
        <v>3</v>
      </c>
      <c r="K5150" s="2">
        <v>36</v>
      </c>
      <c r="L5150" s="3">
        <v>213.74</v>
      </c>
      <c r="M5150" s="4">
        <v>0.06</v>
      </c>
      <c r="N5150" s="5" t="s">
        <v>23</v>
      </c>
      <c r="O5150" s="3">
        <v>-32.15</v>
      </c>
      <c r="P5150" s="3">
        <v>5.81</v>
      </c>
      <c r="Q5150" s="3">
        <v>3.37</v>
      </c>
      <c r="R5150" s="5" t="s">
        <v>1243</v>
      </c>
      <c r="S5150" s="5" t="s">
        <v>2848</v>
      </c>
      <c r="T5150" s="5" t="str">
        <f t="shared" si="481"/>
        <v>Gene McClure</v>
      </c>
      <c r="U5150" t="s">
        <v>1143</v>
      </c>
      <c r="V5150" s="5" t="s">
        <v>37</v>
      </c>
      <c r="W5150" s="5" t="s">
        <v>28</v>
      </c>
      <c r="X5150" s="5" t="s">
        <v>82</v>
      </c>
      <c r="Y5150" s="5" t="s">
        <v>1362</v>
      </c>
      <c r="Z5150" s="5" t="s">
        <v>84</v>
      </c>
      <c r="AA5150" s="4">
        <v>0.54</v>
      </c>
      <c r="AB5150" s="1">
        <v>39850</v>
      </c>
      <c r="AC5150" s="1">
        <v>22731</v>
      </c>
      <c r="AD5150">
        <f t="shared" si="482"/>
        <v>2</v>
      </c>
      <c r="AE5150">
        <f t="shared" ca="1" si="483"/>
        <v>62</v>
      </c>
      <c r="AF5150" t="str">
        <f t="shared" ca="1" si="484"/>
        <v>18-64</v>
      </c>
      <c r="AG5150" s="3">
        <f t="shared" si="485"/>
        <v>0.25490316666666668</v>
      </c>
      <c r="AH5150" t="str">
        <f>_xlfn.IFNA(VLOOKUP(Sales_Transactions[[#This Row],[Order ID]],Returned_Items[#All],2,FALSE),"Not Returned")</f>
        <v>Not Returned</v>
      </c>
    </row>
    <row r="5151" spans="1:34" x14ac:dyDescent="0.25">
      <c r="A5151">
        <v>35782</v>
      </c>
      <c r="C5151" t="s">
        <v>3327</v>
      </c>
      <c r="D5151" s="2" t="str">
        <f>TEXT(MID(Sales_Transactions[[#This Row],[Order Date]],2,5),"d/m/yyy")</f>
        <v>5/8/2011</v>
      </c>
      <c r="E5151" s="2" t="str">
        <f>TEXT(MID(Sales_Transactions[[#This Row],[Order Date]],2,5),"d")</f>
        <v>5</v>
      </c>
      <c r="F5151" s="2" t="str">
        <f>TEXT(MID(Sales_Transactions[[#This Row],[Order Date]],2,5),"m")</f>
        <v>8</v>
      </c>
      <c r="G5151" s="2" t="str">
        <f>TEXT(MID(Sales_Transactions[[#This Row],[Order Date]],2,5),"yyy")</f>
        <v>2011</v>
      </c>
      <c r="H5151" s="2" t="str">
        <f>TEXT(MID(Sales_Transactions[[#This Row],[Order Date]],2,5),"yyy/m")</f>
        <v>2011/8</v>
      </c>
      <c r="I5151" t="s">
        <v>22</v>
      </c>
      <c r="J5151">
        <f t="shared" si="480"/>
        <v>2</v>
      </c>
      <c r="K5151" s="2">
        <v>42</v>
      </c>
      <c r="L5151" s="3">
        <v>6427.18</v>
      </c>
      <c r="M5151" s="4">
        <v>0.09</v>
      </c>
      <c r="N5151" s="5" t="s">
        <v>23</v>
      </c>
      <c r="O5151" s="3">
        <v>2097.1</v>
      </c>
      <c r="P5151" s="3">
        <v>165.98</v>
      </c>
      <c r="Q5151" s="3">
        <v>19.989999999999998</v>
      </c>
      <c r="R5151" s="5" t="s">
        <v>1203</v>
      </c>
      <c r="S5151" s="5" t="s">
        <v>2817</v>
      </c>
      <c r="T5151" s="5" t="str">
        <f t="shared" si="481"/>
        <v>Julie Kriz</v>
      </c>
      <c r="U5151" t="s">
        <v>1143</v>
      </c>
      <c r="V5151" s="5" t="s">
        <v>47</v>
      </c>
      <c r="W5151" s="5" t="s">
        <v>28</v>
      </c>
      <c r="X5151" s="5" t="s">
        <v>41</v>
      </c>
      <c r="Y5151" s="5" t="s">
        <v>913</v>
      </c>
      <c r="Z5151" s="5" t="s">
        <v>43</v>
      </c>
      <c r="AA5151" s="4">
        <v>0.4</v>
      </c>
      <c r="AB5151" s="1">
        <v>40767</v>
      </c>
      <c r="AC5151" s="1">
        <v>22706</v>
      </c>
      <c r="AD5151">
        <f t="shared" si="482"/>
        <v>7</v>
      </c>
      <c r="AE5151">
        <f t="shared" ca="1" si="483"/>
        <v>62</v>
      </c>
      <c r="AF5151" t="str">
        <f t="shared" ca="1" si="484"/>
        <v>18-64</v>
      </c>
      <c r="AG5151" s="3">
        <f t="shared" si="485"/>
        <v>4.4243004285714287</v>
      </c>
      <c r="AH5151" t="str">
        <f>_xlfn.IFNA(VLOOKUP(Sales_Transactions[[#This Row],[Order ID]],Returned_Items[#All],2,FALSE),"Not Returned")</f>
        <v>Not Returned</v>
      </c>
    </row>
    <row r="5152" spans="1:34" x14ac:dyDescent="0.25">
      <c r="A5152">
        <v>35782</v>
      </c>
      <c r="C5152" t="s">
        <v>3327</v>
      </c>
      <c r="D5152" s="2" t="str">
        <f>TEXT(MID(Sales_Transactions[[#This Row],[Order Date]],2,5),"d/m/yyy")</f>
        <v>5/8/2011</v>
      </c>
      <c r="E5152" s="2" t="str">
        <f>TEXT(MID(Sales_Transactions[[#This Row],[Order Date]],2,5),"d")</f>
        <v>5</v>
      </c>
      <c r="F5152" s="2" t="str">
        <f>TEXT(MID(Sales_Transactions[[#This Row],[Order Date]],2,5),"m")</f>
        <v>8</v>
      </c>
      <c r="G5152" s="2" t="str">
        <f>TEXT(MID(Sales_Transactions[[#This Row],[Order Date]],2,5),"yyy")</f>
        <v>2011</v>
      </c>
      <c r="H5152" s="2" t="str">
        <f>TEXT(MID(Sales_Transactions[[#This Row],[Order Date]],2,5),"yyy/m")</f>
        <v>2011/8</v>
      </c>
      <c r="I5152" t="s">
        <v>22</v>
      </c>
      <c r="J5152">
        <f t="shared" si="480"/>
        <v>2</v>
      </c>
      <c r="K5152" s="2">
        <v>13</v>
      </c>
      <c r="L5152" s="3">
        <v>1330.73</v>
      </c>
      <c r="M5152" s="4">
        <v>0.06</v>
      </c>
      <c r="N5152" s="5" t="s">
        <v>34</v>
      </c>
      <c r="O5152" s="3">
        <v>-450.1</v>
      </c>
      <c r="P5152" s="3">
        <v>105.49</v>
      </c>
      <c r="Q5152" s="3">
        <v>41.64</v>
      </c>
      <c r="R5152" s="5" t="s">
        <v>1203</v>
      </c>
      <c r="S5152" s="5" t="s">
        <v>2817</v>
      </c>
      <c r="T5152" s="5" t="str">
        <f t="shared" si="481"/>
        <v>Julie Kriz</v>
      </c>
      <c r="U5152" t="s">
        <v>1143</v>
      </c>
      <c r="V5152" s="5" t="s">
        <v>47</v>
      </c>
      <c r="W5152" s="5" t="s">
        <v>57</v>
      </c>
      <c r="X5152" s="5" t="s">
        <v>107</v>
      </c>
      <c r="Y5152" s="5" t="s">
        <v>2502</v>
      </c>
      <c r="Z5152" s="5" t="s">
        <v>106</v>
      </c>
      <c r="AA5152" s="4">
        <v>0.75</v>
      </c>
      <c r="AB5152" s="1">
        <v>40765</v>
      </c>
      <c r="AC5152" s="1">
        <v>22690</v>
      </c>
      <c r="AD5152">
        <f t="shared" si="482"/>
        <v>5</v>
      </c>
      <c r="AE5152">
        <f t="shared" ca="1" si="483"/>
        <v>62</v>
      </c>
      <c r="AF5152" t="str">
        <f t="shared" ca="1" si="484"/>
        <v>18-64</v>
      </c>
      <c r="AG5152" s="3">
        <f t="shared" si="485"/>
        <v>11.31282353846154</v>
      </c>
      <c r="AH5152" t="str">
        <f>_xlfn.IFNA(VLOOKUP(Sales_Transactions[[#This Row],[Order ID]],Returned_Items[#All],2,FALSE),"Not Returned")</f>
        <v>Not Returned</v>
      </c>
    </row>
    <row r="5153" spans="1:34" x14ac:dyDescent="0.25">
      <c r="A5153">
        <v>35813</v>
      </c>
      <c r="C5153" t="s">
        <v>3028</v>
      </c>
      <c r="D5153" s="2" t="str">
        <f>TEXT(MID(Sales_Transactions[[#This Row],[Order Date]],2,5),"d/m/yyy")</f>
        <v>21/4/2009</v>
      </c>
      <c r="E5153" s="2" t="str">
        <f>TEXT(MID(Sales_Transactions[[#This Row],[Order Date]],2,5),"d")</f>
        <v>21</v>
      </c>
      <c r="F5153" s="2" t="str">
        <f>TEXT(MID(Sales_Transactions[[#This Row],[Order Date]],2,5),"m")</f>
        <v>4</v>
      </c>
      <c r="G5153" s="2" t="str">
        <f>TEXT(MID(Sales_Transactions[[#This Row],[Order Date]],2,5),"yyy")</f>
        <v>2009</v>
      </c>
      <c r="H5153" s="2" t="str">
        <f>TEXT(MID(Sales_Transactions[[#This Row],[Order Date]],2,5),"yyy/m")</f>
        <v>2009/4</v>
      </c>
      <c r="I5153" t="s">
        <v>101</v>
      </c>
      <c r="J5153">
        <f t="shared" si="480"/>
        <v>1</v>
      </c>
      <c r="K5153" s="2">
        <v>21</v>
      </c>
      <c r="L5153" s="3">
        <v>7841.57</v>
      </c>
      <c r="M5153" s="4">
        <v>0.05</v>
      </c>
      <c r="N5153" s="5" t="s">
        <v>67</v>
      </c>
      <c r="O5153" s="3">
        <v>2347.1799999999998</v>
      </c>
      <c r="P5153" s="3">
        <v>363.25</v>
      </c>
      <c r="Q5153" s="3">
        <v>19.989999999999998</v>
      </c>
      <c r="R5153" s="5" t="s">
        <v>2669</v>
      </c>
      <c r="S5153" s="5" t="s">
        <v>1212</v>
      </c>
      <c r="T5153" s="5" t="str">
        <f t="shared" si="481"/>
        <v>Tracy Collins</v>
      </c>
      <c r="U5153" t="s">
        <v>1143</v>
      </c>
      <c r="V5153" s="5" t="s">
        <v>47</v>
      </c>
      <c r="W5153" s="5" t="s">
        <v>28</v>
      </c>
      <c r="X5153" s="5" t="s">
        <v>38</v>
      </c>
      <c r="Y5153" s="5" t="s">
        <v>994</v>
      </c>
      <c r="Z5153" s="5" t="s">
        <v>43</v>
      </c>
      <c r="AA5153" s="4">
        <v>0.56999999999999995</v>
      </c>
      <c r="AB5153" s="1">
        <v>39924</v>
      </c>
      <c r="AC5153" s="1">
        <v>22649</v>
      </c>
      <c r="AD5153">
        <f t="shared" si="482"/>
        <v>0</v>
      </c>
      <c r="AE5153">
        <f t="shared" ca="1" si="483"/>
        <v>62</v>
      </c>
      <c r="AF5153" t="str">
        <f t="shared" ca="1" si="484"/>
        <v>18-64</v>
      </c>
      <c r="AG5153" s="3">
        <f t="shared" si="485"/>
        <v>18.240874999999999</v>
      </c>
      <c r="AH5153" t="str">
        <f>_xlfn.IFNA(VLOOKUP(Sales_Transactions[[#This Row],[Order ID]],Returned_Items[#All],2,FALSE),"Not Returned")</f>
        <v>Not Returned</v>
      </c>
    </row>
    <row r="5154" spans="1:34" x14ac:dyDescent="0.25">
      <c r="A5154">
        <v>35813</v>
      </c>
      <c r="C5154" t="s">
        <v>3028</v>
      </c>
      <c r="D5154" s="2" t="str">
        <f>TEXT(MID(Sales_Transactions[[#This Row],[Order Date]],2,5),"d/m/yyy")</f>
        <v>21/4/2009</v>
      </c>
      <c r="E5154" s="2" t="str">
        <f>TEXT(MID(Sales_Transactions[[#This Row],[Order Date]],2,5),"d")</f>
        <v>21</v>
      </c>
      <c r="F5154" s="2" t="str">
        <f>TEXT(MID(Sales_Transactions[[#This Row],[Order Date]],2,5),"m")</f>
        <v>4</v>
      </c>
      <c r="G5154" s="2" t="str">
        <f>TEXT(MID(Sales_Transactions[[#This Row],[Order Date]],2,5),"yyy")</f>
        <v>2009</v>
      </c>
      <c r="H5154" s="2" t="str">
        <f>TEXT(MID(Sales_Transactions[[#This Row],[Order Date]],2,5),"yyy/m")</f>
        <v>2009/4</v>
      </c>
      <c r="I5154" t="s">
        <v>101</v>
      </c>
      <c r="J5154">
        <f t="shared" si="480"/>
        <v>1</v>
      </c>
      <c r="K5154" s="2">
        <v>21</v>
      </c>
      <c r="L5154" s="3">
        <v>156.31</v>
      </c>
      <c r="M5154" s="4">
        <v>0.06</v>
      </c>
      <c r="N5154" s="5" t="s">
        <v>67</v>
      </c>
      <c r="O5154" s="3">
        <v>-9.81</v>
      </c>
      <c r="P5154" s="3">
        <v>7.59</v>
      </c>
      <c r="Q5154" s="3">
        <v>4</v>
      </c>
      <c r="R5154" s="5" t="s">
        <v>2669</v>
      </c>
      <c r="S5154" s="5" t="s">
        <v>1212</v>
      </c>
      <c r="T5154" s="5" t="str">
        <f t="shared" si="481"/>
        <v>Tracy Collins</v>
      </c>
      <c r="U5154" t="s">
        <v>1143</v>
      </c>
      <c r="V5154" s="5" t="s">
        <v>47</v>
      </c>
      <c r="W5154" s="5" t="s">
        <v>57</v>
      </c>
      <c r="X5154" s="5" t="s">
        <v>58</v>
      </c>
      <c r="Y5154" s="5" t="s">
        <v>843</v>
      </c>
      <c r="Z5154" s="5" t="s">
        <v>84</v>
      </c>
      <c r="AA5154" s="4">
        <v>0.42</v>
      </c>
      <c r="AB5154" s="1">
        <v>39924</v>
      </c>
      <c r="AC5154" s="1">
        <v>22966</v>
      </c>
      <c r="AD5154">
        <f t="shared" si="482"/>
        <v>0</v>
      </c>
      <c r="AE5154">
        <f t="shared" ca="1" si="483"/>
        <v>61</v>
      </c>
      <c r="AF5154" t="str">
        <f t="shared" ca="1" si="484"/>
        <v>18-64</v>
      </c>
      <c r="AG5154" s="3">
        <f t="shared" si="485"/>
        <v>0.55168790476190477</v>
      </c>
      <c r="AH5154" t="str">
        <f>_xlfn.IFNA(VLOOKUP(Sales_Transactions[[#This Row],[Order ID]],Returned_Items[#All],2,FALSE),"Not Returned")</f>
        <v>Not Returned</v>
      </c>
    </row>
    <row r="5155" spans="1:34" x14ac:dyDescent="0.25">
      <c r="A5155">
        <v>36003</v>
      </c>
      <c r="C5155" t="s">
        <v>2746</v>
      </c>
      <c r="D5155" s="2" t="str">
        <f>TEXT(MID(Sales_Transactions[[#This Row],[Order Date]],2,5),"d/m/yyy")</f>
        <v>31/10/2010</v>
      </c>
      <c r="E5155" s="2" t="str">
        <f>TEXT(MID(Sales_Transactions[[#This Row],[Order Date]],2,5),"d")</f>
        <v>31</v>
      </c>
      <c r="F5155" s="2" t="str">
        <f>TEXT(MID(Sales_Transactions[[#This Row],[Order Date]],2,5),"m")</f>
        <v>10</v>
      </c>
      <c r="G5155" s="2" t="str">
        <f>TEXT(MID(Sales_Transactions[[#This Row],[Order Date]],2,5),"yyy")</f>
        <v>2010</v>
      </c>
      <c r="H5155" s="2" t="str">
        <f>TEXT(MID(Sales_Transactions[[#This Row],[Order Date]],2,5),"yyy/m")</f>
        <v>2010/10</v>
      </c>
      <c r="I5155" t="s">
        <v>78</v>
      </c>
      <c r="J5155">
        <f t="shared" si="480"/>
        <v>3</v>
      </c>
      <c r="K5155" s="2">
        <v>40</v>
      </c>
      <c r="L5155" s="3">
        <v>207.42</v>
      </c>
      <c r="M5155" s="4">
        <v>0.04</v>
      </c>
      <c r="N5155" s="5" t="s">
        <v>23</v>
      </c>
      <c r="O5155" s="3">
        <v>-115.35</v>
      </c>
      <c r="P5155" s="3">
        <v>4.91</v>
      </c>
      <c r="Q5155" s="3">
        <v>5.68</v>
      </c>
      <c r="R5155" s="5" t="s">
        <v>2367</v>
      </c>
      <c r="S5155" s="5" t="s">
        <v>3265</v>
      </c>
      <c r="T5155" s="5" t="str">
        <f t="shared" si="481"/>
        <v>Linda Southworth</v>
      </c>
      <c r="U5155" t="s">
        <v>1143</v>
      </c>
      <c r="V5155" s="5" t="s">
        <v>37</v>
      </c>
      <c r="W5155" s="5" t="s">
        <v>28</v>
      </c>
      <c r="X5155" s="5" t="s">
        <v>41</v>
      </c>
      <c r="Y5155" s="5" t="s">
        <v>2403</v>
      </c>
      <c r="Z5155" s="5" t="s">
        <v>43</v>
      </c>
      <c r="AA5155" s="4">
        <v>0.36</v>
      </c>
      <c r="AB5155" s="1">
        <v>40484</v>
      </c>
      <c r="AC5155" s="1">
        <v>22747</v>
      </c>
      <c r="AD5155">
        <f t="shared" si="482"/>
        <v>2</v>
      </c>
      <c r="AE5155">
        <f t="shared" ca="1" si="483"/>
        <v>62</v>
      </c>
      <c r="AF5155" t="str">
        <f t="shared" ca="1" si="484"/>
        <v>18-64</v>
      </c>
      <c r="AG5155" s="3">
        <f t="shared" si="485"/>
        <v>0.26470089999999996</v>
      </c>
      <c r="AH5155" t="str">
        <f>_xlfn.IFNA(VLOOKUP(Sales_Transactions[[#This Row],[Order ID]],Returned_Items[#All],2,FALSE),"Not Returned")</f>
        <v>Not Returned</v>
      </c>
    </row>
    <row r="5156" spans="1:34" x14ac:dyDescent="0.25">
      <c r="A5156">
        <v>36003</v>
      </c>
      <c r="C5156" t="s">
        <v>2746</v>
      </c>
      <c r="D5156" s="2" t="str">
        <f>TEXT(MID(Sales_Transactions[[#This Row],[Order Date]],2,5),"d/m/yyy")</f>
        <v>31/10/2010</v>
      </c>
      <c r="E5156" s="2" t="str">
        <f>TEXT(MID(Sales_Transactions[[#This Row],[Order Date]],2,5),"d")</f>
        <v>31</v>
      </c>
      <c r="F5156" s="2" t="str">
        <f>TEXT(MID(Sales_Transactions[[#This Row],[Order Date]],2,5),"m")</f>
        <v>10</v>
      </c>
      <c r="G5156" s="2" t="str">
        <f>TEXT(MID(Sales_Transactions[[#This Row],[Order Date]],2,5),"yyy")</f>
        <v>2010</v>
      </c>
      <c r="H5156" s="2" t="str">
        <f>TEXT(MID(Sales_Transactions[[#This Row],[Order Date]],2,5),"yyy/m")</f>
        <v>2010/10</v>
      </c>
      <c r="I5156" t="s">
        <v>78</v>
      </c>
      <c r="J5156">
        <f t="shared" si="480"/>
        <v>3</v>
      </c>
      <c r="K5156" s="2">
        <v>48</v>
      </c>
      <c r="L5156" s="3">
        <v>1031.18</v>
      </c>
      <c r="M5156" s="4">
        <v>0.01</v>
      </c>
      <c r="N5156" s="5" t="s">
        <v>23</v>
      </c>
      <c r="O5156" s="3">
        <v>349.82</v>
      </c>
      <c r="P5156" s="3">
        <v>19.98</v>
      </c>
      <c r="Q5156" s="3">
        <v>5.77</v>
      </c>
      <c r="R5156" s="5" t="s">
        <v>2367</v>
      </c>
      <c r="S5156" s="5" t="s">
        <v>3265</v>
      </c>
      <c r="T5156" s="5" t="str">
        <f t="shared" si="481"/>
        <v>Linda Southworth</v>
      </c>
      <c r="U5156" t="s">
        <v>1143</v>
      </c>
      <c r="V5156" s="5" t="s">
        <v>37</v>
      </c>
      <c r="W5156" s="5" t="s">
        <v>28</v>
      </c>
      <c r="X5156" s="5" t="s">
        <v>75</v>
      </c>
      <c r="Y5156" s="5" t="s">
        <v>300</v>
      </c>
      <c r="Z5156" s="5" t="s">
        <v>43</v>
      </c>
      <c r="AA5156" s="4">
        <v>0.38</v>
      </c>
      <c r="AB5156" s="1">
        <v>40484</v>
      </c>
      <c r="AC5156" s="1">
        <v>22986</v>
      </c>
      <c r="AD5156">
        <f t="shared" si="482"/>
        <v>2</v>
      </c>
      <c r="AE5156">
        <f t="shared" ca="1" si="483"/>
        <v>61</v>
      </c>
      <c r="AF5156" t="str">
        <f t="shared" ca="1" si="484"/>
        <v>18-64</v>
      </c>
      <c r="AG5156" s="3">
        <f t="shared" si="485"/>
        <v>0.53641670833333333</v>
      </c>
      <c r="AH5156" t="str">
        <f>_xlfn.IFNA(VLOOKUP(Sales_Transactions[[#This Row],[Order ID]],Returned_Items[#All],2,FALSE),"Not Returned")</f>
        <v>Not Returned</v>
      </c>
    </row>
    <row r="5157" spans="1:34" x14ac:dyDescent="0.25">
      <c r="A5157">
        <v>36102</v>
      </c>
      <c r="C5157" t="s">
        <v>886</v>
      </c>
      <c r="D5157" s="2" t="str">
        <f>TEXT(MID(Sales_Transactions[[#This Row],[Order Date]],2,5),"d/m/yyy")</f>
        <v>20/5/2010</v>
      </c>
      <c r="E5157" s="2" t="str">
        <f>TEXT(MID(Sales_Transactions[[#This Row],[Order Date]],2,5),"d")</f>
        <v>20</v>
      </c>
      <c r="F5157" s="2" t="str">
        <f>TEXT(MID(Sales_Transactions[[#This Row],[Order Date]],2,5),"m")</f>
        <v>5</v>
      </c>
      <c r="G5157" s="2" t="str">
        <f>TEXT(MID(Sales_Transactions[[#This Row],[Order Date]],2,5),"yyy")</f>
        <v>2010</v>
      </c>
      <c r="H5157" s="2" t="str">
        <f>TEXT(MID(Sales_Transactions[[#This Row],[Order Date]],2,5),"yyy/m")</f>
        <v>2010/5</v>
      </c>
      <c r="I5157" t="s">
        <v>52</v>
      </c>
      <c r="J5157">
        <f t="shared" si="480"/>
        <v>1</v>
      </c>
      <c r="K5157" s="2">
        <v>36</v>
      </c>
      <c r="L5157" s="3">
        <v>461.4</v>
      </c>
      <c r="M5157" s="4">
        <v>0.03</v>
      </c>
      <c r="N5157" s="5" t="s">
        <v>23</v>
      </c>
      <c r="O5157" s="3">
        <v>36.39</v>
      </c>
      <c r="P5157" s="3">
        <v>12.07</v>
      </c>
      <c r="Q5157" s="3">
        <v>6.2</v>
      </c>
      <c r="R5157" s="5" t="s">
        <v>1243</v>
      </c>
      <c r="S5157" s="5" t="s">
        <v>2848</v>
      </c>
      <c r="T5157" s="5" t="str">
        <f t="shared" si="481"/>
        <v>Gene McClure</v>
      </c>
      <c r="U5157" t="s">
        <v>1143</v>
      </c>
      <c r="V5157" s="5" t="s">
        <v>37</v>
      </c>
      <c r="W5157" s="5" t="s">
        <v>57</v>
      </c>
      <c r="X5157" s="5" t="s">
        <v>58</v>
      </c>
      <c r="Y5157" s="5" t="s">
        <v>3172</v>
      </c>
      <c r="Z5157" s="5" t="s">
        <v>84</v>
      </c>
      <c r="AA5157" s="4">
        <v>0.52</v>
      </c>
      <c r="AB5157" s="1">
        <v>40319</v>
      </c>
      <c r="AC5157" s="1">
        <v>26764</v>
      </c>
      <c r="AD5157">
        <f t="shared" si="482"/>
        <v>1</v>
      </c>
      <c r="AE5157">
        <f t="shared" ca="1" si="483"/>
        <v>51</v>
      </c>
      <c r="AF5157" t="str">
        <f t="shared" ca="1" si="484"/>
        <v>18-64</v>
      </c>
      <c r="AG5157" s="3">
        <f t="shared" si="485"/>
        <v>0.50739941666666666</v>
      </c>
      <c r="AH5157" t="str">
        <f>_xlfn.IFNA(VLOOKUP(Sales_Transactions[[#This Row],[Order ID]],Returned_Items[#All],2,FALSE),"Not Returned")</f>
        <v>Not Returned</v>
      </c>
    </row>
    <row r="5158" spans="1:34" x14ac:dyDescent="0.25">
      <c r="A5158">
        <v>36295</v>
      </c>
      <c r="C5158" t="s">
        <v>3160</v>
      </c>
      <c r="D5158" s="2" t="str">
        <f>TEXT(MID(Sales_Transactions[[#This Row],[Order Date]],2,5),"d/m/yyy")</f>
        <v>4/9/2010</v>
      </c>
      <c r="E5158" s="2" t="str">
        <f>TEXT(MID(Sales_Transactions[[#This Row],[Order Date]],2,5),"d")</f>
        <v>4</v>
      </c>
      <c r="F5158" s="2" t="str">
        <f>TEXT(MID(Sales_Transactions[[#This Row],[Order Date]],2,5),"m")</f>
        <v>9</v>
      </c>
      <c r="G5158" s="2" t="str">
        <f>TEXT(MID(Sales_Transactions[[#This Row],[Order Date]],2,5),"yyy")</f>
        <v>2010</v>
      </c>
      <c r="H5158" s="2" t="str">
        <f>TEXT(MID(Sales_Transactions[[#This Row],[Order Date]],2,5),"yyy/m")</f>
        <v>2010/9</v>
      </c>
      <c r="I5158" t="s">
        <v>78</v>
      </c>
      <c r="J5158">
        <f t="shared" si="480"/>
        <v>3</v>
      </c>
      <c r="K5158" s="2">
        <v>10</v>
      </c>
      <c r="L5158" s="3">
        <v>278.10000000000002</v>
      </c>
      <c r="M5158" s="4">
        <v>0.09</v>
      </c>
      <c r="N5158" s="5" t="s">
        <v>23</v>
      </c>
      <c r="O5158" s="3">
        <v>68.099999999999994</v>
      </c>
      <c r="P5158" s="3">
        <v>30.56</v>
      </c>
      <c r="Q5158" s="3">
        <v>2.99</v>
      </c>
      <c r="R5158" s="5" t="s">
        <v>2636</v>
      </c>
      <c r="S5158" s="5" t="s">
        <v>510</v>
      </c>
      <c r="T5158" s="5" t="str">
        <f t="shared" si="481"/>
        <v>Nora Pelletier</v>
      </c>
      <c r="U5158" t="s">
        <v>1143</v>
      </c>
      <c r="V5158" s="5" t="s">
        <v>47</v>
      </c>
      <c r="W5158" s="5" t="s">
        <v>28</v>
      </c>
      <c r="X5158" s="5" t="s">
        <v>41</v>
      </c>
      <c r="Y5158" s="5" t="s">
        <v>391</v>
      </c>
      <c r="Z5158" s="5" t="s">
        <v>43</v>
      </c>
      <c r="AA5158" s="4">
        <v>0.35</v>
      </c>
      <c r="AB5158" s="1">
        <v>40427</v>
      </c>
      <c r="AC5158" s="1">
        <v>26918</v>
      </c>
      <c r="AD5158">
        <f t="shared" si="482"/>
        <v>2</v>
      </c>
      <c r="AE5158">
        <f t="shared" ca="1" si="483"/>
        <v>50</v>
      </c>
      <c r="AF5158" t="str">
        <f t="shared" ca="1" si="484"/>
        <v>18-64</v>
      </c>
      <c r="AG5158" s="3">
        <f t="shared" si="485"/>
        <v>3.3522495999999995</v>
      </c>
      <c r="AH5158" t="str">
        <f>_xlfn.IFNA(VLOOKUP(Sales_Transactions[[#This Row],[Order ID]],Returned_Items[#All],2,FALSE),"Not Returned")</f>
        <v>Not Returned</v>
      </c>
    </row>
    <row r="5159" spans="1:34" x14ac:dyDescent="0.25">
      <c r="A5159">
        <v>36323</v>
      </c>
      <c r="C5159" t="s">
        <v>2419</v>
      </c>
      <c r="D5159" s="2" t="str">
        <f>TEXT(MID(Sales_Transactions[[#This Row],[Order Date]],2,5),"d/m/yyy")</f>
        <v>18/10/2010</v>
      </c>
      <c r="E5159" s="2" t="str">
        <f>TEXT(MID(Sales_Transactions[[#This Row],[Order Date]],2,5),"d")</f>
        <v>18</v>
      </c>
      <c r="F5159" s="2" t="str">
        <f>TEXT(MID(Sales_Transactions[[#This Row],[Order Date]],2,5),"m")</f>
        <v>10</v>
      </c>
      <c r="G5159" s="2" t="str">
        <f>TEXT(MID(Sales_Transactions[[#This Row],[Order Date]],2,5),"yyy")</f>
        <v>2010</v>
      </c>
      <c r="H5159" s="2" t="str">
        <f>TEXT(MID(Sales_Transactions[[#This Row],[Order Date]],2,5),"yyy/m")</f>
        <v>2010/10</v>
      </c>
      <c r="I5159" t="s">
        <v>33</v>
      </c>
      <c r="J5159">
        <f t="shared" si="480"/>
        <v>4</v>
      </c>
      <c r="K5159" s="2">
        <v>5</v>
      </c>
      <c r="L5159" s="3">
        <v>85.89</v>
      </c>
      <c r="M5159" s="4">
        <v>0.08</v>
      </c>
      <c r="N5159" s="5" t="s">
        <v>23</v>
      </c>
      <c r="O5159" s="3">
        <v>-48.88</v>
      </c>
      <c r="P5159" s="3">
        <v>15.98</v>
      </c>
      <c r="Q5159" s="3">
        <v>6.5</v>
      </c>
      <c r="R5159" s="5" t="s">
        <v>3281</v>
      </c>
      <c r="S5159" s="5" t="s">
        <v>3282</v>
      </c>
      <c r="T5159" s="5" t="str">
        <f t="shared" si="481"/>
        <v>Maurice Satty</v>
      </c>
      <c r="U5159" t="s">
        <v>1143</v>
      </c>
      <c r="V5159" s="5" t="s">
        <v>47</v>
      </c>
      <c r="W5159" s="5" t="s">
        <v>48</v>
      </c>
      <c r="X5159" s="5" t="s">
        <v>87</v>
      </c>
      <c r="Y5159" s="5" t="s">
        <v>900</v>
      </c>
      <c r="Z5159" s="5" t="s">
        <v>43</v>
      </c>
      <c r="AA5159" s="4">
        <v>0.48</v>
      </c>
      <c r="AB5159" s="1">
        <v>40471</v>
      </c>
      <c r="AC5159" s="1">
        <v>26781</v>
      </c>
      <c r="AD5159">
        <f t="shared" si="482"/>
        <v>2</v>
      </c>
      <c r="AE5159">
        <f t="shared" ca="1" si="483"/>
        <v>51</v>
      </c>
      <c r="AF5159" t="str">
        <f t="shared" ca="1" si="484"/>
        <v>18-64</v>
      </c>
      <c r="AG5159" s="3">
        <f t="shared" si="485"/>
        <v>4.4934431999999997</v>
      </c>
      <c r="AH5159" t="str">
        <f>_xlfn.IFNA(VLOOKUP(Sales_Transactions[[#This Row],[Order ID]],Returned_Items[#All],2,FALSE),"Not Returned")</f>
        <v>Not Returned</v>
      </c>
    </row>
    <row r="5160" spans="1:34" x14ac:dyDescent="0.25">
      <c r="A5160">
        <v>36354</v>
      </c>
      <c r="C5160" t="s">
        <v>1320</v>
      </c>
      <c r="D5160" s="2" t="str">
        <f>TEXT(MID(Sales_Transactions[[#This Row],[Order Date]],2,5),"d/m/yyy")</f>
        <v>5/6/2012</v>
      </c>
      <c r="E5160" s="2" t="str">
        <f>TEXT(MID(Sales_Transactions[[#This Row],[Order Date]],2,5),"d")</f>
        <v>5</v>
      </c>
      <c r="F5160" s="2" t="str">
        <f>TEXT(MID(Sales_Transactions[[#This Row],[Order Date]],2,5),"m")</f>
        <v>6</v>
      </c>
      <c r="G5160" s="2" t="str">
        <f>TEXT(MID(Sales_Transactions[[#This Row],[Order Date]],2,5),"yyy")</f>
        <v>2012</v>
      </c>
      <c r="H5160" s="2" t="str">
        <f>TEXT(MID(Sales_Transactions[[#This Row],[Order Date]],2,5),"yyy/m")</f>
        <v>2012/6</v>
      </c>
      <c r="I5160" t="s">
        <v>78</v>
      </c>
      <c r="J5160">
        <f t="shared" si="480"/>
        <v>3</v>
      </c>
      <c r="K5160" s="2">
        <v>13</v>
      </c>
      <c r="L5160" s="3">
        <v>4567.3599999999997</v>
      </c>
      <c r="M5160" s="4">
        <v>7.0000000000000007E-2</v>
      </c>
      <c r="N5160" s="5" t="s">
        <v>23</v>
      </c>
      <c r="O5160" s="3">
        <v>889.31</v>
      </c>
      <c r="P5160" s="3">
        <v>363.25</v>
      </c>
      <c r="Q5160" s="3">
        <v>19.989999999999998</v>
      </c>
      <c r="R5160" s="5" t="s">
        <v>3299</v>
      </c>
      <c r="S5160" s="5" t="s">
        <v>3300</v>
      </c>
      <c r="T5160" s="5" t="str">
        <f t="shared" si="481"/>
        <v>Henia Zydlo</v>
      </c>
      <c r="U5160" t="s">
        <v>1143</v>
      </c>
      <c r="V5160" s="5" t="s">
        <v>74</v>
      </c>
      <c r="W5160" s="5" t="s">
        <v>28</v>
      </c>
      <c r="X5160" s="5" t="s">
        <v>38</v>
      </c>
      <c r="Y5160" s="5" t="s">
        <v>994</v>
      </c>
      <c r="Z5160" s="5" t="s">
        <v>43</v>
      </c>
      <c r="AA5160" s="4">
        <v>0.56999999999999995</v>
      </c>
      <c r="AB5160" s="1">
        <v>41067</v>
      </c>
      <c r="AC5160" s="1">
        <v>26866</v>
      </c>
      <c r="AD5160">
        <f t="shared" si="482"/>
        <v>2</v>
      </c>
      <c r="AE5160">
        <f t="shared" ca="1" si="483"/>
        <v>51</v>
      </c>
      <c r="AF5160" t="str">
        <f t="shared" ca="1" si="484"/>
        <v>18-64</v>
      </c>
      <c r="AG5160" s="3">
        <f t="shared" si="485"/>
        <v>29.460440384615385</v>
      </c>
      <c r="AH5160" t="str">
        <f>_xlfn.IFNA(VLOOKUP(Sales_Transactions[[#This Row],[Order ID]],Returned_Items[#All],2,FALSE),"Not Returned")</f>
        <v>Not Returned</v>
      </c>
    </row>
    <row r="5161" spans="1:34" x14ac:dyDescent="0.25">
      <c r="A5161">
        <v>36512</v>
      </c>
      <c r="C5161" t="s">
        <v>1825</v>
      </c>
      <c r="D5161" s="2" t="str">
        <f>TEXT(MID(Sales_Transactions[[#This Row],[Order Date]],2,5),"d/m/yyy")</f>
        <v>28/3/2012</v>
      </c>
      <c r="E5161" s="2" t="str">
        <f>TEXT(MID(Sales_Transactions[[#This Row],[Order Date]],2,5),"d")</f>
        <v>28</v>
      </c>
      <c r="F5161" s="2" t="str">
        <f>TEXT(MID(Sales_Transactions[[#This Row],[Order Date]],2,5),"m")</f>
        <v>3</v>
      </c>
      <c r="G5161" s="2" t="str">
        <f>TEXT(MID(Sales_Transactions[[#This Row],[Order Date]],2,5),"yyy")</f>
        <v>2012</v>
      </c>
      <c r="H5161" s="2" t="str">
        <f>TEXT(MID(Sales_Transactions[[#This Row],[Order Date]],2,5),"yyy/m")</f>
        <v>2012/3</v>
      </c>
      <c r="I5161" t="s">
        <v>52</v>
      </c>
      <c r="J5161">
        <f t="shared" si="480"/>
        <v>1</v>
      </c>
      <c r="K5161" s="2">
        <v>30</v>
      </c>
      <c r="L5161" s="3">
        <v>10413.67</v>
      </c>
      <c r="M5161" s="4">
        <v>0.04</v>
      </c>
      <c r="N5161" s="5" t="s">
        <v>34</v>
      </c>
      <c r="O5161" s="3">
        <v>1099.29</v>
      </c>
      <c r="P5161" s="3">
        <v>355.98</v>
      </c>
      <c r="Q5161" s="3">
        <v>58.92</v>
      </c>
      <c r="R5161" s="5" t="s">
        <v>1783</v>
      </c>
      <c r="S5161" s="5" t="s">
        <v>903</v>
      </c>
      <c r="T5161" s="5" t="str">
        <f t="shared" si="481"/>
        <v>Sean Braxton</v>
      </c>
      <c r="U5161" t="s">
        <v>1143</v>
      </c>
      <c r="V5161" s="5" t="s">
        <v>27</v>
      </c>
      <c r="W5161" s="5" t="s">
        <v>57</v>
      </c>
      <c r="X5161" s="5" t="s">
        <v>154</v>
      </c>
      <c r="Y5161" s="5" t="s">
        <v>396</v>
      </c>
      <c r="Z5161" s="5" t="s">
        <v>40</v>
      </c>
      <c r="AA5161" s="4">
        <v>0.64</v>
      </c>
      <c r="AB5161" s="1">
        <v>40997</v>
      </c>
      <c r="AC5161" s="1">
        <v>26836</v>
      </c>
      <c r="AD5161">
        <f t="shared" si="482"/>
        <v>1</v>
      </c>
      <c r="AE5161">
        <f t="shared" ca="1" si="483"/>
        <v>51</v>
      </c>
      <c r="AF5161" t="str">
        <f t="shared" ca="1" si="484"/>
        <v>18-64</v>
      </c>
      <c r="AG5161" s="3">
        <f t="shared" si="485"/>
        <v>13.825253600000002</v>
      </c>
      <c r="AH5161" t="str">
        <f>_xlfn.IFNA(VLOOKUP(Sales_Transactions[[#This Row],[Order ID]],Returned_Items[#All],2,FALSE),"Not Returned")</f>
        <v>Not Returned</v>
      </c>
    </row>
    <row r="5162" spans="1:34" x14ac:dyDescent="0.25">
      <c r="A5162">
        <v>36512</v>
      </c>
      <c r="C5162" t="s">
        <v>1825</v>
      </c>
      <c r="D5162" s="2" t="str">
        <f>TEXT(MID(Sales_Transactions[[#This Row],[Order Date]],2,5),"d/m/yyy")</f>
        <v>28/3/2012</v>
      </c>
      <c r="E5162" s="2" t="str">
        <f>TEXT(MID(Sales_Transactions[[#This Row],[Order Date]],2,5),"d")</f>
        <v>28</v>
      </c>
      <c r="F5162" s="2" t="str">
        <f>TEXT(MID(Sales_Transactions[[#This Row],[Order Date]],2,5),"m")</f>
        <v>3</v>
      </c>
      <c r="G5162" s="2" t="str">
        <f>TEXT(MID(Sales_Transactions[[#This Row],[Order Date]],2,5),"yyy")</f>
        <v>2012</v>
      </c>
      <c r="H5162" s="2" t="str">
        <f>TEXT(MID(Sales_Transactions[[#This Row],[Order Date]],2,5),"yyy/m")</f>
        <v>2012/3</v>
      </c>
      <c r="I5162" t="s">
        <v>52</v>
      </c>
      <c r="J5162">
        <f t="shared" si="480"/>
        <v>1</v>
      </c>
      <c r="K5162" s="2">
        <v>3</v>
      </c>
      <c r="L5162" s="3">
        <v>71.489999999999995</v>
      </c>
      <c r="M5162" s="4">
        <v>0.06</v>
      </c>
      <c r="N5162" s="5" t="s">
        <v>23</v>
      </c>
      <c r="O5162" s="3">
        <v>41.98</v>
      </c>
      <c r="P5162" s="3">
        <v>19.989999999999998</v>
      </c>
      <c r="Q5162" s="3">
        <v>11.17</v>
      </c>
      <c r="R5162" s="5" t="s">
        <v>1783</v>
      </c>
      <c r="S5162" s="5" t="s">
        <v>903</v>
      </c>
      <c r="T5162" s="5" t="str">
        <f t="shared" si="481"/>
        <v>Sean Braxton</v>
      </c>
      <c r="U5162" t="s">
        <v>1143</v>
      </c>
      <c r="V5162" s="5" t="s">
        <v>27</v>
      </c>
      <c r="W5162" s="5" t="s">
        <v>57</v>
      </c>
      <c r="X5162" s="5" t="s">
        <v>58</v>
      </c>
      <c r="Y5162" s="5" t="s">
        <v>550</v>
      </c>
      <c r="Z5162" s="5" t="s">
        <v>31</v>
      </c>
      <c r="AA5162" s="4">
        <v>0.6</v>
      </c>
      <c r="AB5162" s="1">
        <v>40999</v>
      </c>
      <c r="AC5162" s="1">
        <v>26470</v>
      </c>
      <c r="AD5162">
        <f t="shared" si="482"/>
        <v>3</v>
      </c>
      <c r="AE5162">
        <f t="shared" ca="1" si="483"/>
        <v>52</v>
      </c>
      <c r="AF5162" t="str">
        <f t="shared" ca="1" si="484"/>
        <v>18-64</v>
      </c>
      <c r="AG5162" s="3">
        <f t="shared" si="485"/>
        <v>10.382668666666666</v>
      </c>
      <c r="AH5162" t="str">
        <f>_xlfn.IFNA(VLOOKUP(Sales_Transactions[[#This Row],[Order ID]],Returned_Items[#All],2,FALSE),"Not Returned")</f>
        <v>Not Returned</v>
      </c>
    </row>
    <row r="5163" spans="1:34" x14ac:dyDescent="0.25">
      <c r="A5163">
        <v>36932</v>
      </c>
      <c r="C5163" t="s">
        <v>716</v>
      </c>
      <c r="D5163" s="2" t="str">
        <f>TEXT(MID(Sales_Transactions[[#This Row],[Order Date]],2,5),"d/m/yyy")</f>
        <v>7/7/2009</v>
      </c>
      <c r="E5163" s="2" t="str">
        <f>TEXT(MID(Sales_Transactions[[#This Row],[Order Date]],2,5),"d")</f>
        <v>7</v>
      </c>
      <c r="F5163" s="2" t="str">
        <f>TEXT(MID(Sales_Transactions[[#This Row],[Order Date]],2,5),"m")</f>
        <v>7</v>
      </c>
      <c r="G5163" s="2" t="str">
        <f>TEXT(MID(Sales_Transactions[[#This Row],[Order Date]],2,5),"yyy")</f>
        <v>2009</v>
      </c>
      <c r="H5163" s="2" t="str">
        <f>TEXT(MID(Sales_Transactions[[#This Row],[Order Date]],2,5),"yyy/m")</f>
        <v>2009/7</v>
      </c>
      <c r="I5163" t="s">
        <v>22</v>
      </c>
      <c r="J5163">
        <f t="shared" si="480"/>
        <v>2</v>
      </c>
      <c r="K5163" s="2">
        <v>20</v>
      </c>
      <c r="L5163" s="3">
        <v>668.8</v>
      </c>
      <c r="M5163" s="4">
        <v>0.04</v>
      </c>
      <c r="N5163" s="5" t="s">
        <v>23</v>
      </c>
      <c r="O5163" s="3">
        <v>92.34</v>
      </c>
      <c r="P5163" s="3">
        <v>33.89</v>
      </c>
      <c r="Q5163" s="3">
        <v>5.0999999999999996</v>
      </c>
      <c r="R5163" s="5" t="s">
        <v>2634</v>
      </c>
      <c r="S5163" s="5" t="s">
        <v>3171</v>
      </c>
      <c r="T5163" s="5" t="str">
        <f t="shared" si="481"/>
        <v>Troy Blackwell</v>
      </c>
      <c r="U5163" t="s">
        <v>1143</v>
      </c>
      <c r="V5163" s="5" t="s">
        <v>74</v>
      </c>
      <c r="W5163" s="5" t="s">
        <v>28</v>
      </c>
      <c r="X5163" s="5" t="s">
        <v>29</v>
      </c>
      <c r="Y5163" s="5" t="s">
        <v>3158</v>
      </c>
      <c r="Z5163" s="5" t="s">
        <v>43</v>
      </c>
      <c r="AA5163" s="4">
        <v>0.6</v>
      </c>
      <c r="AB5163" s="1">
        <v>40006</v>
      </c>
      <c r="AC5163" s="1">
        <v>26535</v>
      </c>
      <c r="AD5163">
        <f t="shared" si="482"/>
        <v>5</v>
      </c>
      <c r="AE5163">
        <f t="shared" ca="1" si="483"/>
        <v>51</v>
      </c>
      <c r="AF5163" t="str">
        <f t="shared" ca="1" si="484"/>
        <v>18-64</v>
      </c>
      <c r="AG5163" s="3">
        <f t="shared" si="485"/>
        <v>1.9488221999999999</v>
      </c>
      <c r="AH5163" t="str">
        <f>_xlfn.IFNA(VLOOKUP(Sales_Transactions[[#This Row],[Order ID]],Returned_Items[#All],2,FALSE),"Not Returned")</f>
        <v>Returned</v>
      </c>
    </row>
    <row r="5164" spans="1:34" x14ac:dyDescent="0.25">
      <c r="A5164">
        <v>37025</v>
      </c>
      <c r="C5164" t="s">
        <v>1165</v>
      </c>
      <c r="D5164" s="2" t="str">
        <f>TEXT(MID(Sales_Transactions[[#This Row],[Order Date]],2,5),"d/m/yyy")</f>
        <v>10/11/2009</v>
      </c>
      <c r="E5164" s="2" t="str">
        <f>TEXT(MID(Sales_Transactions[[#This Row],[Order Date]],2,5),"d")</f>
        <v>10</v>
      </c>
      <c r="F5164" s="2" t="str">
        <f>TEXT(MID(Sales_Transactions[[#This Row],[Order Date]],2,5),"m")</f>
        <v>11</v>
      </c>
      <c r="G5164" s="2" t="str">
        <f>TEXT(MID(Sales_Transactions[[#This Row],[Order Date]],2,5),"yyy")</f>
        <v>2009</v>
      </c>
      <c r="H5164" s="2" t="str">
        <f>TEXT(MID(Sales_Transactions[[#This Row],[Order Date]],2,5),"yyy/m")</f>
        <v>2009/11</v>
      </c>
      <c r="I5164" t="s">
        <v>33</v>
      </c>
      <c r="J5164">
        <f t="shared" si="480"/>
        <v>4</v>
      </c>
      <c r="K5164" s="2">
        <v>37</v>
      </c>
      <c r="L5164" s="3">
        <v>641.89</v>
      </c>
      <c r="M5164" s="4">
        <v>0.03</v>
      </c>
      <c r="N5164" s="5" t="s">
        <v>23</v>
      </c>
      <c r="O5164" s="3">
        <v>207.3</v>
      </c>
      <c r="P5164" s="3">
        <v>17.48</v>
      </c>
      <c r="Q5164" s="3">
        <v>1.99</v>
      </c>
      <c r="R5164" s="5" t="s">
        <v>2669</v>
      </c>
      <c r="S5164" s="5" t="s">
        <v>1212</v>
      </c>
      <c r="T5164" s="5" t="str">
        <f t="shared" si="481"/>
        <v>Tracy Collins</v>
      </c>
      <c r="U5164" t="s">
        <v>1143</v>
      </c>
      <c r="V5164" s="5" t="s">
        <v>47</v>
      </c>
      <c r="W5164" s="5" t="s">
        <v>48</v>
      </c>
      <c r="X5164" s="5" t="s">
        <v>87</v>
      </c>
      <c r="Y5164" s="5" t="s">
        <v>1894</v>
      </c>
      <c r="Z5164" s="5" t="s">
        <v>60</v>
      </c>
      <c r="AA5164" s="4">
        <v>0.45</v>
      </c>
      <c r="AB5164" s="1">
        <v>40128</v>
      </c>
      <c r="AC5164" s="1">
        <v>26568</v>
      </c>
      <c r="AD5164">
        <f t="shared" si="482"/>
        <v>1</v>
      </c>
      <c r="AE5164">
        <f t="shared" ca="1" si="483"/>
        <v>51</v>
      </c>
      <c r="AF5164" t="str">
        <f t="shared" ca="1" si="484"/>
        <v>18-64</v>
      </c>
      <c r="AG5164" s="3">
        <f t="shared" si="485"/>
        <v>0.52607448648648647</v>
      </c>
      <c r="AH5164" t="str">
        <f>_xlfn.IFNA(VLOOKUP(Sales_Transactions[[#This Row],[Order ID]],Returned_Items[#All],2,FALSE),"Not Returned")</f>
        <v>Not Returned</v>
      </c>
    </row>
    <row r="5165" spans="1:34" x14ac:dyDescent="0.25">
      <c r="A5165">
        <v>37124</v>
      </c>
      <c r="C5165" t="s">
        <v>2878</v>
      </c>
      <c r="D5165" s="2" t="str">
        <f>TEXT(MID(Sales_Transactions[[#This Row],[Order Date]],2,5),"d/m/yyy")</f>
        <v>30/3/2012</v>
      </c>
      <c r="E5165" s="2" t="str">
        <f>TEXT(MID(Sales_Transactions[[#This Row],[Order Date]],2,5),"d")</f>
        <v>30</v>
      </c>
      <c r="F5165" s="2" t="str">
        <f>TEXT(MID(Sales_Transactions[[#This Row],[Order Date]],2,5),"m")</f>
        <v>3</v>
      </c>
      <c r="G5165" s="2" t="str">
        <f>TEXT(MID(Sales_Transactions[[#This Row],[Order Date]],2,5),"yyy")</f>
        <v>2012</v>
      </c>
      <c r="H5165" s="2" t="str">
        <f>TEXT(MID(Sales_Transactions[[#This Row],[Order Date]],2,5),"yyy/m")</f>
        <v>2012/3</v>
      </c>
      <c r="I5165" t="s">
        <v>22</v>
      </c>
      <c r="J5165">
        <f t="shared" si="480"/>
        <v>2</v>
      </c>
      <c r="K5165" s="2">
        <v>33</v>
      </c>
      <c r="L5165" s="3">
        <v>21205.5</v>
      </c>
      <c r="M5165" s="4">
        <v>0.1</v>
      </c>
      <c r="N5165" s="5" t="s">
        <v>23</v>
      </c>
      <c r="O5165" s="3">
        <v>241.3</v>
      </c>
      <c r="P5165" s="3">
        <v>699.99</v>
      </c>
      <c r="Q5165" s="3">
        <v>24.49</v>
      </c>
      <c r="R5165" s="5" t="s">
        <v>1203</v>
      </c>
      <c r="S5165" s="5" t="s">
        <v>2817</v>
      </c>
      <c r="T5165" s="5" t="str">
        <f t="shared" si="481"/>
        <v>Julie Kriz</v>
      </c>
      <c r="U5165" t="s">
        <v>1143</v>
      </c>
      <c r="V5165" s="5" t="s">
        <v>47</v>
      </c>
      <c r="W5165" s="5" t="s">
        <v>48</v>
      </c>
      <c r="X5165" s="5" t="s">
        <v>131</v>
      </c>
      <c r="Y5165" s="5" t="s">
        <v>673</v>
      </c>
      <c r="Z5165" s="5" t="s">
        <v>31</v>
      </c>
      <c r="AA5165" s="4">
        <v>0.41</v>
      </c>
      <c r="AB5165" s="1">
        <v>41000</v>
      </c>
      <c r="AC5165" s="1">
        <v>26282</v>
      </c>
      <c r="AD5165">
        <f t="shared" si="482"/>
        <v>2</v>
      </c>
      <c r="AE5165">
        <f t="shared" ca="1" si="483"/>
        <v>52</v>
      </c>
      <c r="AF5165" t="str">
        <f t="shared" ca="1" si="484"/>
        <v>18-64</v>
      </c>
      <c r="AG5165" s="3">
        <f t="shared" si="485"/>
        <v>21.932727575757578</v>
      </c>
      <c r="AH5165" t="str">
        <f>_xlfn.IFNA(VLOOKUP(Sales_Transactions[[#This Row],[Order ID]],Returned_Items[#All],2,FALSE),"Not Returned")</f>
        <v>Not Returned</v>
      </c>
    </row>
    <row r="5166" spans="1:34" x14ac:dyDescent="0.25">
      <c r="A5166">
        <v>37696</v>
      </c>
      <c r="C5166" t="s">
        <v>3231</v>
      </c>
      <c r="D5166" s="2" t="str">
        <f>TEXT(MID(Sales_Transactions[[#This Row],[Order Date]],2,5),"d/m/yyy")</f>
        <v>9/7/2009</v>
      </c>
      <c r="E5166" s="2" t="str">
        <f>TEXT(MID(Sales_Transactions[[#This Row],[Order Date]],2,5),"d")</f>
        <v>9</v>
      </c>
      <c r="F5166" s="2" t="str">
        <f>TEXT(MID(Sales_Transactions[[#This Row],[Order Date]],2,5),"m")</f>
        <v>7</v>
      </c>
      <c r="G5166" s="2" t="str">
        <f>TEXT(MID(Sales_Transactions[[#This Row],[Order Date]],2,5),"yyy")</f>
        <v>2009</v>
      </c>
      <c r="H5166" s="2" t="str">
        <f>TEXT(MID(Sales_Transactions[[#This Row],[Order Date]],2,5),"yyy/m")</f>
        <v>2009/7</v>
      </c>
      <c r="I5166" t="s">
        <v>52</v>
      </c>
      <c r="J5166">
        <f t="shared" si="480"/>
        <v>1</v>
      </c>
      <c r="K5166" s="2">
        <v>5</v>
      </c>
      <c r="L5166" s="3">
        <v>24.09</v>
      </c>
      <c r="M5166" s="4">
        <v>0.04</v>
      </c>
      <c r="N5166" s="5" t="s">
        <v>23</v>
      </c>
      <c r="O5166" s="3">
        <v>-20.23</v>
      </c>
      <c r="P5166" s="3">
        <v>3.81</v>
      </c>
      <c r="Q5166" s="3">
        <v>5.44</v>
      </c>
      <c r="R5166" s="5" t="s">
        <v>2855</v>
      </c>
      <c r="S5166" s="5" t="s">
        <v>2535</v>
      </c>
      <c r="T5166" s="5" t="str">
        <f t="shared" si="481"/>
        <v>Valerie Dominguez</v>
      </c>
      <c r="U5166" t="s">
        <v>1143</v>
      </c>
      <c r="V5166" s="5" t="s">
        <v>47</v>
      </c>
      <c r="W5166" s="5" t="s">
        <v>28</v>
      </c>
      <c r="X5166" s="5" t="s">
        <v>41</v>
      </c>
      <c r="Y5166" s="5" t="s">
        <v>927</v>
      </c>
      <c r="Z5166" s="5" t="s">
        <v>43</v>
      </c>
      <c r="AA5166" s="4">
        <v>0.36</v>
      </c>
      <c r="AB5166" s="1">
        <v>40005</v>
      </c>
      <c r="AC5166" s="1">
        <v>25966</v>
      </c>
      <c r="AD5166">
        <f t="shared" si="482"/>
        <v>2</v>
      </c>
      <c r="AE5166">
        <f t="shared" ca="1" si="483"/>
        <v>53</v>
      </c>
      <c r="AF5166" t="str">
        <f t="shared" ca="1" si="484"/>
        <v>18-64</v>
      </c>
      <c r="AG5166" s="3">
        <f t="shared" si="485"/>
        <v>1.8496952</v>
      </c>
      <c r="AH5166" t="str">
        <f>_xlfn.IFNA(VLOOKUP(Sales_Transactions[[#This Row],[Order ID]],Returned_Items[#All],2,FALSE),"Not Returned")</f>
        <v>Not Returned</v>
      </c>
    </row>
    <row r="5167" spans="1:34" x14ac:dyDescent="0.25">
      <c r="A5167">
        <v>37696</v>
      </c>
      <c r="C5167" t="s">
        <v>3231</v>
      </c>
      <c r="D5167" s="2" t="str">
        <f>TEXT(MID(Sales_Transactions[[#This Row],[Order Date]],2,5),"d/m/yyy")</f>
        <v>9/7/2009</v>
      </c>
      <c r="E5167" s="2" t="str">
        <f>TEXT(MID(Sales_Transactions[[#This Row],[Order Date]],2,5),"d")</f>
        <v>9</v>
      </c>
      <c r="F5167" s="2" t="str">
        <f>TEXT(MID(Sales_Transactions[[#This Row],[Order Date]],2,5),"m")</f>
        <v>7</v>
      </c>
      <c r="G5167" s="2" t="str">
        <f>TEXT(MID(Sales_Transactions[[#This Row],[Order Date]],2,5),"yyy")</f>
        <v>2009</v>
      </c>
      <c r="H5167" s="2" t="str">
        <f>TEXT(MID(Sales_Transactions[[#This Row],[Order Date]],2,5),"yyy/m")</f>
        <v>2009/7</v>
      </c>
      <c r="I5167" t="s">
        <v>52</v>
      </c>
      <c r="J5167">
        <f t="shared" si="480"/>
        <v>1</v>
      </c>
      <c r="K5167" s="2">
        <v>41</v>
      </c>
      <c r="L5167" s="3">
        <v>173.27</v>
      </c>
      <c r="M5167" s="4">
        <v>0.02</v>
      </c>
      <c r="N5167" s="5" t="s">
        <v>23</v>
      </c>
      <c r="O5167" s="3">
        <v>51.29</v>
      </c>
      <c r="P5167" s="3">
        <v>4</v>
      </c>
      <c r="Q5167" s="3">
        <v>1.3</v>
      </c>
      <c r="R5167" s="5" t="s">
        <v>2855</v>
      </c>
      <c r="S5167" s="5" t="s">
        <v>2535</v>
      </c>
      <c r="T5167" s="5" t="str">
        <f t="shared" si="481"/>
        <v>Valerie Dominguez</v>
      </c>
      <c r="U5167" t="s">
        <v>1143</v>
      </c>
      <c r="V5167" s="5" t="s">
        <v>47</v>
      </c>
      <c r="W5167" s="5" t="s">
        <v>28</v>
      </c>
      <c r="X5167" s="5" t="s">
        <v>75</v>
      </c>
      <c r="Y5167" s="5" t="s">
        <v>2151</v>
      </c>
      <c r="Z5167" s="5" t="s">
        <v>84</v>
      </c>
      <c r="AA5167" s="4">
        <v>0.37</v>
      </c>
      <c r="AB5167" s="1">
        <v>40003</v>
      </c>
      <c r="AC5167" s="1">
        <v>25967</v>
      </c>
      <c r="AD5167">
        <f t="shared" si="482"/>
        <v>0</v>
      </c>
      <c r="AE5167">
        <f t="shared" ca="1" si="483"/>
        <v>53</v>
      </c>
      <c r="AF5167" t="str">
        <f t="shared" ca="1" si="484"/>
        <v>18-64</v>
      </c>
      <c r="AG5167" s="3">
        <f t="shared" si="485"/>
        <v>0.12924878048780489</v>
      </c>
      <c r="AH5167" t="str">
        <f>_xlfn.IFNA(VLOOKUP(Sales_Transactions[[#This Row],[Order ID]],Returned_Items[#All],2,FALSE),"Not Returned")</f>
        <v>Not Returned</v>
      </c>
    </row>
    <row r="5168" spans="1:34" x14ac:dyDescent="0.25">
      <c r="A5168">
        <v>37702</v>
      </c>
      <c r="C5168" t="s">
        <v>2346</v>
      </c>
      <c r="D5168" s="2" t="str">
        <f>TEXT(MID(Sales_Transactions[[#This Row],[Order Date]],2,5),"d/m/yyy")</f>
        <v>10/6/2011</v>
      </c>
      <c r="E5168" s="2" t="str">
        <f>TEXT(MID(Sales_Transactions[[#This Row],[Order Date]],2,5),"d")</f>
        <v>10</v>
      </c>
      <c r="F5168" s="2" t="str">
        <f>TEXT(MID(Sales_Transactions[[#This Row],[Order Date]],2,5),"m")</f>
        <v>6</v>
      </c>
      <c r="G5168" s="2" t="str">
        <f>TEXT(MID(Sales_Transactions[[#This Row],[Order Date]],2,5),"yyy")</f>
        <v>2011</v>
      </c>
      <c r="H5168" s="2" t="str">
        <f>TEXT(MID(Sales_Transactions[[#This Row],[Order Date]],2,5),"yyy/m")</f>
        <v>2011/6</v>
      </c>
      <c r="I5168" t="s">
        <v>52</v>
      </c>
      <c r="J5168">
        <f t="shared" si="480"/>
        <v>1</v>
      </c>
      <c r="K5168" s="2">
        <v>44</v>
      </c>
      <c r="L5168" s="3">
        <v>601.78</v>
      </c>
      <c r="M5168" s="4">
        <v>0.05</v>
      </c>
      <c r="N5168" s="5" t="s">
        <v>23</v>
      </c>
      <c r="O5168" s="3">
        <v>26.44</v>
      </c>
      <c r="P5168" s="3">
        <v>13.48</v>
      </c>
      <c r="Q5168" s="3">
        <v>4.51</v>
      </c>
      <c r="R5168" s="5" t="s">
        <v>2367</v>
      </c>
      <c r="S5168" s="5" t="s">
        <v>3265</v>
      </c>
      <c r="T5168" s="5" t="str">
        <f t="shared" si="481"/>
        <v>Linda Southworth</v>
      </c>
      <c r="U5168" t="s">
        <v>1143</v>
      </c>
      <c r="V5168" s="5" t="s">
        <v>37</v>
      </c>
      <c r="W5168" s="5" t="s">
        <v>28</v>
      </c>
      <c r="X5168" s="5" t="s">
        <v>29</v>
      </c>
      <c r="Y5168" s="5" t="s">
        <v>134</v>
      </c>
      <c r="Z5168" s="5" t="s">
        <v>43</v>
      </c>
      <c r="AA5168" s="4">
        <v>0.59</v>
      </c>
      <c r="AB5168" s="1">
        <v>40706</v>
      </c>
      <c r="AC5168" s="1">
        <v>26155</v>
      </c>
      <c r="AD5168">
        <f t="shared" si="482"/>
        <v>2</v>
      </c>
      <c r="AE5168">
        <f t="shared" ca="1" si="483"/>
        <v>52</v>
      </c>
      <c r="AF5168" t="str">
        <f t="shared" ca="1" si="484"/>
        <v>18-64</v>
      </c>
      <c r="AG5168" s="3">
        <f t="shared" si="485"/>
        <v>0.40871045454545457</v>
      </c>
      <c r="AH5168" t="str">
        <f>_xlfn.IFNA(VLOOKUP(Sales_Transactions[[#This Row],[Order ID]],Returned_Items[#All],2,FALSE),"Not Returned")</f>
        <v>Not Returned</v>
      </c>
    </row>
    <row r="5169" spans="1:34" x14ac:dyDescent="0.25">
      <c r="A5169">
        <v>37794</v>
      </c>
      <c r="C5169" t="s">
        <v>2425</v>
      </c>
      <c r="D5169" s="2" t="str">
        <f>TEXT(MID(Sales_Transactions[[#This Row],[Order Date]],2,5),"d/m/yyy")</f>
        <v>24/3/2009</v>
      </c>
      <c r="E5169" s="2" t="str">
        <f>TEXT(MID(Sales_Transactions[[#This Row],[Order Date]],2,5),"d")</f>
        <v>24</v>
      </c>
      <c r="F5169" s="2" t="str">
        <f>TEXT(MID(Sales_Transactions[[#This Row],[Order Date]],2,5),"m")</f>
        <v>3</v>
      </c>
      <c r="G5169" s="2" t="str">
        <f>TEXT(MID(Sales_Transactions[[#This Row],[Order Date]],2,5),"yyy")</f>
        <v>2009</v>
      </c>
      <c r="H5169" s="2" t="str">
        <f>TEXT(MID(Sales_Transactions[[#This Row],[Order Date]],2,5),"yyy/m")</f>
        <v>2009/3</v>
      </c>
      <c r="I5169" t="s">
        <v>22</v>
      </c>
      <c r="J5169">
        <f t="shared" si="480"/>
        <v>2</v>
      </c>
      <c r="K5169" s="2">
        <v>6</v>
      </c>
      <c r="L5169" s="3">
        <v>60.67</v>
      </c>
      <c r="M5169" s="4">
        <v>0.08</v>
      </c>
      <c r="N5169" s="5" t="s">
        <v>23</v>
      </c>
      <c r="O5169" s="3">
        <v>10.29</v>
      </c>
      <c r="P5169" s="3">
        <v>9.48</v>
      </c>
      <c r="Q5169" s="3">
        <v>7.29</v>
      </c>
      <c r="R5169" s="5" t="s">
        <v>1775</v>
      </c>
      <c r="S5169" s="5" t="s">
        <v>2759</v>
      </c>
      <c r="T5169" s="5" t="str">
        <f t="shared" si="481"/>
        <v>Michael Oakman</v>
      </c>
      <c r="U5169" t="s">
        <v>1143</v>
      </c>
      <c r="V5169" s="5" t="s">
        <v>27</v>
      </c>
      <c r="W5169" s="5" t="s">
        <v>57</v>
      </c>
      <c r="X5169" s="5" t="s">
        <v>58</v>
      </c>
      <c r="Y5169" s="5" t="s">
        <v>1633</v>
      </c>
      <c r="Z5169" s="5" t="s">
        <v>60</v>
      </c>
      <c r="AA5169" s="4">
        <v>0.45</v>
      </c>
      <c r="AB5169" s="1">
        <v>39898</v>
      </c>
      <c r="AC5169" s="1">
        <v>25939</v>
      </c>
      <c r="AD5169">
        <f t="shared" si="482"/>
        <v>2</v>
      </c>
      <c r="AE5169">
        <f t="shared" ca="1" si="483"/>
        <v>53</v>
      </c>
      <c r="AF5169" t="str">
        <f t="shared" ca="1" si="484"/>
        <v>18-64</v>
      </c>
      <c r="AG5169" s="3">
        <f t="shared" si="485"/>
        <v>2.7937360000000004</v>
      </c>
      <c r="AH5169" t="str">
        <f>_xlfn.IFNA(VLOOKUP(Sales_Transactions[[#This Row],[Order ID]],Returned_Items[#All],2,FALSE),"Not Returned")</f>
        <v>Not Returned</v>
      </c>
    </row>
    <row r="5170" spans="1:34" x14ac:dyDescent="0.25">
      <c r="A5170">
        <v>37794</v>
      </c>
      <c r="C5170" t="s">
        <v>2425</v>
      </c>
      <c r="D5170" s="2" t="str">
        <f>TEXT(MID(Sales_Transactions[[#This Row],[Order Date]],2,5),"d/m/yyy")</f>
        <v>24/3/2009</v>
      </c>
      <c r="E5170" s="2" t="str">
        <f>TEXT(MID(Sales_Transactions[[#This Row],[Order Date]],2,5),"d")</f>
        <v>24</v>
      </c>
      <c r="F5170" s="2" t="str">
        <f>TEXT(MID(Sales_Transactions[[#This Row],[Order Date]],2,5),"m")</f>
        <v>3</v>
      </c>
      <c r="G5170" s="2" t="str">
        <f>TEXT(MID(Sales_Transactions[[#This Row],[Order Date]],2,5),"yyy")</f>
        <v>2009</v>
      </c>
      <c r="H5170" s="2" t="str">
        <f>TEXT(MID(Sales_Transactions[[#This Row],[Order Date]],2,5),"yyy/m")</f>
        <v>2009/3</v>
      </c>
      <c r="I5170" t="s">
        <v>22</v>
      </c>
      <c r="J5170">
        <f t="shared" si="480"/>
        <v>2</v>
      </c>
      <c r="K5170" s="2">
        <v>32</v>
      </c>
      <c r="L5170" s="3">
        <v>6195.87</v>
      </c>
      <c r="M5170" s="4">
        <v>0.03</v>
      </c>
      <c r="N5170" s="5" t="s">
        <v>23</v>
      </c>
      <c r="O5170" s="3">
        <v>781.03</v>
      </c>
      <c r="P5170" s="3">
        <v>193.17</v>
      </c>
      <c r="Q5170" s="3">
        <v>19.989999999999998</v>
      </c>
      <c r="R5170" s="5" t="s">
        <v>1775</v>
      </c>
      <c r="S5170" s="5" t="s">
        <v>2759</v>
      </c>
      <c r="T5170" s="5" t="str">
        <f t="shared" si="481"/>
        <v>Michael Oakman</v>
      </c>
      <c r="U5170" t="s">
        <v>1143</v>
      </c>
      <c r="V5170" s="5" t="s">
        <v>27</v>
      </c>
      <c r="W5170" s="5" t="s">
        <v>28</v>
      </c>
      <c r="X5170" s="5" t="s">
        <v>29</v>
      </c>
      <c r="Y5170" s="5" t="s">
        <v>546</v>
      </c>
      <c r="Z5170" s="5" t="s">
        <v>43</v>
      </c>
      <c r="AA5170" s="4">
        <v>0.71</v>
      </c>
      <c r="AB5170" s="1">
        <v>39900</v>
      </c>
      <c r="AC5170" s="1">
        <v>26184</v>
      </c>
      <c r="AD5170">
        <f t="shared" si="482"/>
        <v>4</v>
      </c>
      <c r="AE5170">
        <f t="shared" ca="1" si="483"/>
        <v>52</v>
      </c>
      <c r="AF5170" t="str">
        <f t="shared" ca="1" si="484"/>
        <v>18-64</v>
      </c>
      <c r="AG5170" s="3">
        <f t="shared" si="485"/>
        <v>6.6594390312499998</v>
      </c>
      <c r="AH5170" t="str">
        <f>_xlfn.IFNA(VLOOKUP(Sales_Transactions[[#This Row],[Order ID]],Returned_Items[#All],2,FALSE),"Not Returned")</f>
        <v>Not Returned</v>
      </c>
    </row>
    <row r="5171" spans="1:34" x14ac:dyDescent="0.25">
      <c r="A5171">
        <v>37987</v>
      </c>
      <c r="C5171" t="s">
        <v>1015</v>
      </c>
      <c r="D5171" s="2" t="str">
        <f>TEXT(MID(Sales_Transactions[[#This Row],[Order Date]],2,5),"d/m/yyy")</f>
        <v>3/7/2009</v>
      </c>
      <c r="E5171" s="2" t="str">
        <f>TEXT(MID(Sales_Transactions[[#This Row],[Order Date]],2,5),"d")</f>
        <v>3</v>
      </c>
      <c r="F5171" s="2" t="str">
        <f>TEXT(MID(Sales_Transactions[[#This Row],[Order Date]],2,5),"m")</f>
        <v>7</v>
      </c>
      <c r="G5171" s="2" t="str">
        <f>TEXT(MID(Sales_Transactions[[#This Row],[Order Date]],2,5),"yyy")</f>
        <v>2009</v>
      </c>
      <c r="H5171" s="2" t="str">
        <f>TEXT(MID(Sales_Transactions[[#This Row],[Order Date]],2,5),"yyy/m")</f>
        <v>2009/7</v>
      </c>
      <c r="I5171" t="s">
        <v>33</v>
      </c>
      <c r="J5171">
        <f t="shared" si="480"/>
        <v>4</v>
      </c>
      <c r="K5171" s="2">
        <v>26</v>
      </c>
      <c r="L5171" s="3">
        <v>299.07</v>
      </c>
      <c r="M5171" s="4">
        <v>0.1</v>
      </c>
      <c r="N5171" s="5" t="s">
        <v>23</v>
      </c>
      <c r="O5171" s="3">
        <v>137.47</v>
      </c>
      <c r="P5171" s="3">
        <v>12.53</v>
      </c>
      <c r="Q5171" s="3">
        <v>0.49</v>
      </c>
      <c r="R5171" s="5" t="s">
        <v>1775</v>
      </c>
      <c r="S5171" s="5" t="s">
        <v>3268</v>
      </c>
      <c r="T5171" s="5" t="str">
        <f t="shared" si="481"/>
        <v>Michael Moore</v>
      </c>
      <c r="U5171" t="s">
        <v>1143</v>
      </c>
      <c r="V5171" s="5" t="s">
        <v>47</v>
      </c>
      <c r="W5171" s="5" t="s">
        <v>28</v>
      </c>
      <c r="X5171" s="5" t="s">
        <v>115</v>
      </c>
      <c r="Y5171" s="5" t="s">
        <v>3166</v>
      </c>
      <c r="Z5171" s="5" t="s">
        <v>43</v>
      </c>
      <c r="AA5171" s="4">
        <v>0.38</v>
      </c>
      <c r="AB5171" s="1">
        <v>39998</v>
      </c>
      <c r="AC5171" s="1">
        <v>26009</v>
      </c>
      <c r="AD5171">
        <f t="shared" si="482"/>
        <v>1</v>
      </c>
      <c r="AE5171">
        <f t="shared" ca="1" si="483"/>
        <v>53</v>
      </c>
      <c r="AF5171" t="str">
        <f t="shared" ca="1" si="484"/>
        <v>18-64</v>
      </c>
      <c r="AG5171" s="3">
        <f t="shared" si="485"/>
        <v>0.50028730769230767</v>
      </c>
      <c r="AH5171" t="str">
        <f>_xlfn.IFNA(VLOOKUP(Sales_Transactions[[#This Row],[Order ID]],Returned_Items[#All],2,FALSE),"Not Returned")</f>
        <v>Not Returned</v>
      </c>
    </row>
    <row r="5172" spans="1:34" x14ac:dyDescent="0.25">
      <c r="A5172">
        <v>37987</v>
      </c>
      <c r="C5172" t="s">
        <v>1015</v>
      </c>
      <c r="D5172" s="2" t="str">
        <f>TEXT(MID(Sales_Transactions[[#This Row],[Order Date]],2,5),"d/m/yyy")</f>
        <v>3/7/2009</v>
      </c>
      <c r="E5172" s="2" t="str">
        <f>TEXT(MID(Sales_Transactions[[#This Row],[Order Date]],2,5),"d")</f>
        <v>3</v>
      </c>
      <c r="F5172" s="2" t="str">
        <f>TEXT(MID(Sales_Transactions[[#This Row],[Order Date]],2,5),"m")</f>
        <v>7</v>
      </c>
      <c r="G5172" s="2" t="str">
        <f>TEXT(MID(Sales_Transactions[[#This Row],[Order Date]],2,5),"yyy")</f>
        <v>2009</v>
      </c>
      <c r="H5172" s="2" t="str">
        <f>TEXT(MID(Sales_Transactions[[#This Row],[Order Date]],2,5),"yyy/m")</f>
        <v>2009/7</v>
      </c>
      <c r="I5172" t="s">
        <v>33</v>
      </c>
      <c r="J5172">
        <f t="shared" si="480"/>
        <v>4</v>
      </c>
      <c r="K5172" s="2">
        <v>5</v>
      </c>
      <c r="L5172" s="3">
        <v>708.87</v>
      </c>
      <c r="M5172" s="4">
        <v>0.1</v>
      </c>
      <c r="N5172" s="5" t="s">
        <v>34</v>
      </c>
      <c r="O5172" s="3">
        <v>-270.85000000000002</v>
      </c>
      <c r="P5172" s="3">
        <v>146.34</v>
      </c>
      <c r="Q5172" s="3">
        <v>43.75</v>
      </c>
      <c r="R5172" s="5" t="s">
        <v>1775</v>
      </c>
      <c r="S5172" s="5" t="s">
        <v>3268</v>
      </c>
      <c r="T5172" s="5" t="str">
        <f t="shared" si="481"/>
        <v>Michael Moore</v>
      </c>
      <c r="U5172" t="s">
        <v>1143</v>
      </c>
      <c r="V5172" s="5" t="s">
        <v>47</v>
      </c>
      <c r="W5172" s="5" t="s">
        <v>57</v>
      </c>
      <c r="X5172" s="5" t="s">
        <v>107</v>
      </c>
      <c r="Y5172" s="5" t="s">
        <v>314</v>
      </c>
      <c r="Z5172" s="5" t="s">
        <v>106</v>
      </c>
      <c r="AA5172" s="4">
        <v>0.64</v>
      </c>
      <c r="AB5172" s="1">
        <v>39998</v>
      </c>
      <c r="AC5172" s="1">
        <v>25819</v>
      </c>
      <c r="AD5172">
        <f t="shared" si="482"/>
        <v>1</v>
      </c>
      <c r="AE5172">
        <f t="shared" ca="1" si="483"/>
        <v>53</v>
      </c>
      <c r="AF5172" t="str">
        <f t="shared" ca="1" si="484"/>
        <v>18-64</v>
      </c>
      <c r="AG5172" s="3">
        <f t="shared" si="485"/>
        <v>37.988731999999999</v>
      </c>
      <c r="AH5172" t="str">
        <f>_xlfn.IFNA(VLOOKUP(Sales_Transactions[[#This Row],[Order ID]],Returned_Items[#All],2,FALSE),"Not Returned")</f>
        <v>Not Returned</v>
      </c>
    </row>
    <row r="5173" spans="1:34" x14ac:dyDescent="0.25">
      <c r="A5173">
        <v>38340</v>
      </c>
      <c r="C5173" t="s">
        <v>2478</v>
      </c>
      <c r="D5173" s="2" t="str">
        <f>TEXT(MID(Sales_Transactions[[#This Row],[Order Date]],2,5),"d/m/yyy")</f>
        <v>20/1/2009</v>
      </c>
      <c r="E5173" s="2" t="str">
        <f>TEXT(MID(Sales_Transactions[[#This Row],[Order Date]],2,5),"d")</f>
        <v>20</v>
      </c>
      <c r="F5173" s="2" t="str">
        <f>TEXT(MID(Sales_Transactions[[#This Row],[Order Date]],2,5),"m")</f>
        <v>1</v>
      </c>
      <c r="G5173" s="2" t="str">
        <f>TEXT(MID(Sales_Transactions[[#This Row],[Order Date]],2,5),"yyy")</f>
        <v>2009</v>
      </c>
      <c r="H5173" s="2" t="str">
        <f>TEXT(MID(Sales_Transactions[[#This Row],[Order Date]],2,5),"yyy/m")</f>
        <v>2009/1</v>
      </c>
      <c r="I5173" t="s">
        <v>101</v>
      </c>
      <c r="J5173">
        <f t="shared" si="480"/>
        <v>1</v>
      </c>
      <c r="K5173" s="2">
        <v>36</v>
      </c>
      <c r="L5173" s="3">
        <v>2167.0500000000002</v>
      </c>
      <c r="M5173" s="4">
        <v>0.02</v>
      </c>
      <c r="N5173" s="5" t="s">
        <v>23</v>
      </c>
      <c r="O5173" s="3">
        <v>684.9</v>
      </c>
      <c r="P5173" s="3">
        <v>60.22</v>
      </c>
      <c r="Q5173" s="3">
        <v>3.5</v>
      </c>
      <c r="R5173" s="5" t="s">
        <v>1728</v>
      </c>
      <c r="S5173" s="5" t="s">
        <v>1729</v>
      </c>
      <c r="T5173" s="5" t="str">
        <f t="shared" si="481"/>
        <v>Tanja Norvell</v>
      </c>
      <c r="U5173" t="s">
        <v>1143</v>
      </c>
      <c r="V5173" s="5" t="s">
        <v>47</v>
      </c>
      <c r="W5173" s="5" t="s">
        <v>28</v>
      </c>
      <c r="X5173" s="5" t="s">
        <v>38</v>
      </c>
      <c r="Y5173" s="5" t="s">
        <v>1057</v>
      </c>
      <c r="Z5173" s="5" t="s">
        <v>43</v>
      </c>
      <c r="AA5173" s="4">
        <v>0.56999999999999995</v>
      </c>
      <c r="AB5173" s="1">
        <v>39834</v>
      </c>
      <c r="AC5173" s="1">
        <v>25664</v>
      </c>
      <c r="AD5173">
        <f t="shared" si="482"/>
        <v>1</v>
      </c>
      <c r="AE5173">
        <f t="shared" ca="1" si="483"/>
        <v>54</v>
      </c>
      <c r="AF5173" t="str">
        <f t="shared" ca="1" si="484"/>
        <v>18-64</v>
      </c>
      <c r="AG5173" s="3">
        <f t="shared" si="485"/>
        <v>1.7696654444444444</v>
      </c>
      <c r="AH5173" t="str">
        <f>_xlfn.IFNA(VLOOKUP(Sales_Transactions[[#This Row],[Order ID]],Returned_Items[#All],2,FALSE),"Not Returned")</f>
        <v>Not Returned</v>
      </c>
    </row>
    <row r="5174" spans="1:34" x14ac:dyDescent="0.25">
      <c r="A5174">
        <v>38528</v>
      </c>
      <c r="C5174" t="s">
        <v>1893</v>
      </c>
      <c r="D5174" s="2" t="str">
        <f>TEXT(MID(Sales_Transactions[[#This Row],[Order Date]],2,5),"d/m/yyy")</f>
        <v>20/12/2011</v>
      </c>
      <c r="E5174" s="2" t="str">
        <f>TEXT(MID(Sales_Transactions[[#This Row],[Order Date]],2,5),"d")</f>
        <v>20</v>
      </c>
      <c r="F5174" s="2" t="str">
        <f>TEXT(MID(Sales_Transactions[[#This Row],[Order Date]],2,5),"m")</f>
        <v>12</v>
      </c>
      <c r="G5174" s="2" t="str">
        <f>TEXT(MID(Sales_Transactions[[#This Row],[Order Date]],2,5),"yyy")</f>
        <v>2011</v>
      </c>
      <c r="H5174" s="2" t="str">
        <f>TEXT(MID(Sales_Transactions[[#This Row],[Order Date]],2,5),"yyy/m")</f>
        <v>2011/12</v>
      </c>
      <c r="I5174" t="s">
        <v>101</v>
      </c>
      <c r="J5174">
        <f t="shared" si="480"/>
        <v>1</v>
      </c>
      <c r="K5174" s="2">
        <v>10</v>
      </c>
      <c r="L5174" s="3">
        <v>70.02</v>
      </c>
      <c r="M5174" s="4">
        <v>7.0000000000000007E-2</v>
      </c>
      <c r="N5174" s="5" t="s">
        <v>23</v>
      </c>
      <c r="O5174" s="3">
        <v>22.62</v>
      </c>
      <c r="P5174" s="3">
        <v>7.31</v>
      </c>
      <c r="Q5174" s="3">
        <v>0.5</v>
      </c>
      <c r="R5174" s="5" t="s">
        <v>2069</v>
      </c>
      <c r="S5174" s="5" t="s">
        <v>2070</v>
      </c>
      <c r="T5174" s="5" t="str">
        <f t="shared" si="481"/>
        <v>Russell Applegate</v>
      </c>
      <c r="U5174" t="s">
        <v>1143</v>
      </c>
      <c r="V5174" s="5" t="s">
        <v>27</v>
      </c>
      <c r="W5174" s="5" t="s">
        <v>28</v>
      </c>
      <c r="X5174" s="5" t="s">
        <v>115</v>
      </c>
      <c r="Y5174" s="5" t="s">
        <v>3328</v>
      </c>
      <c r="Z5174" s="5" t="s">
        <v>43</v>
      </c>
      <c r="AA5174" s="4">
        <v>0.38</v>
      </c>
      <c r="AB5174" s="1">
        <v>40899</v>
      </c>
      <c r="AC5174" s="1">
        <v>25852</v>
      </c>
      <c r="AD5174">
        <f t="shared" si="482"/>
        <v>2</v>
      </c>
      <c r="AE5174">
        <f t="shared" ca="1" si="483"/>
        <v>53</v>
      </c>
      <c r="AF5174" t="str">
        <f t="shared" ca="1" si="484"/>
        <v>18-64</v>
      </c>
      <c r="AG5174" s="3">
        <f t="shared" si="485"/>
        <v>0.78048829999999991</v>
      </c>
      <c r="AH5174" t="str">
        <f>_xlfn.IFNA(VLOOKUP(Sales_Transactions[[#This Row],[Order ID]],Returned_Items[#All],2,FALSE),"Not Returned")</f>
        <v>Not Returned</v>
      </c>
    </row>
    <row r="5175" spans="1:34" x14ac:dyDescent="0.25">
      <c r="A5175">
        <v>38786</v>
      </c>
      <c r="C5175" t="s">
        <v>953</v>
      </c>
      <c r="D5175" s="2" t="str">
        <f>TEXT(MID(Sales_Transactions[[#This Row],[Order Date]],2,5),"d/m/yyy")</f>
        <v>18/6/2011</v>
      </c>
      <c r="E5175" s="2" t="str">
        <f>TEXT(MID(Sales_Transactions[[#This Row],[Order Date]],2,5),"d")</f>
        <v>18</v>
      </c>
      <c r="F5175" s="2" t="str">
        <f>TEXT(MID(Sales_Transactions[[#This Row],[Order Date]],2,5),"m")</f>
        <v>6</v>
      </c>
      <c r="G5175" s="2" t="str">
        <f>TEXT(MID(Sales_Transactions[[#This Row],[Order Date]],2,5),"yyy")</f>
        <v>2011</v>
      </c>
      <c r="H5175" s="2" t="str">
        <f>TEXT(MID(Sales_Transactions[[#This Row],[Order Date]],2,5),"yyy/m")</f>
        <v>2011/6</v>
      </c>
      <c r="I5175" t="s">
        <v>78</v>
      </c>
      <c r="J5175">
        <f t="shared" si="480"/>
        <v>3</v>
      </c>
      <c r="K5175" s="2">
        <v>10</v>
      </c>
      <c r="L5175" s="3">
        <v>236.17</v>
      </c>
      <c r="M5175" s="4">
        <v>0.09</v>
      </c>
      <c r="N5175" s="5" t="s">
        <v>34</v>
      </c>
      <c r="O5175" s="3">
        <v>-21.39</v>
      </c>
      <c r="P5175" s="3">
        <v>23.99</v>
      </c>
      <c r="Q5175" s="3">
        <v>15.68</v>
      </c>
      <c r="R5175" s="5" t="s">
        <v>375</v>
      </c>
      <c r="S5175" s="5" t="s">
        <v>1568</v>
      </c>
      <c r="T5175" s="5" t="str">
        <f t="shared" si="481"/>
        <v>Thomas Brumley</v>
      </c>
      <c r="U5175" t="s">
        <v>1143</v>
      </c>
      <c r="V5175" s="5" t="s">
        <v>37</v>
      </c>
      <c r="W5175" s="5" t="s">
        <v>57</v>
      </c>
      <c r="X5175" s="5" t="s">
        <v>58</v>
      </c>
      <c r="Y5175" s="5" t="s">
        <v>2458</v>
      </c>
      <c r="Z5175" s="5" t="s">
        <v>40</v>
      </c>
      <c r="AA5175" s="4">
        <v>0.62</v>
      </c>
      <c r="AB5175" s="1">
        <v>40714</v>
      </c>
      <c r="AC5175" s="1">
        <v>25209</v>
      </c>
      <c r="AD5175">
        <f t="shared" si="482"/>
        <v>2</v>
      </c>
      <c r="AE5175">
        <f t="shared" ca="1" si="483"/>
        <v>55</v>
      </c>
      <c r="AF5175" t="str">
        <f t="shared" ca="1" si="484"/>
        <v>18-64</v>
      </c>
      <c r="AG5175" s="3">
        <f t="shared" si="485"/>
        <v>3.9648409</v>
      </c>
      <c r="AH5175" t="str">
        <f>_xlfn.IFNA(VLOOKUP(Sales_Transactions[[#This Row],[Order ID]],Returned_Items[#All],2,FALSE),"Not Returned")</f>
        <v>Not Returned</v>
      </c>
    </row>
    <row r="5176" spans="1:34" x14ac:dyDescent="0.25">
      <c r="A5176">
        <v>38852</v>
      </c>
      <c r="C5176" t="s">
        <v>3329</v>
      </c>
      <c r="D5176" s="2" t="str">
        <f>TEXT(MID(Sales_Transactions[[#This Row],[Order Date]],2,5),"d/m/yyy")</f>
        <v>1/11/2009</v>
      </c>
      <c r="E5176" s="2" t="str">
        <f>TEXT(MID(Sales_Transactions[[#This Row],[Order Date]],2,5),"d")</f>
        <v>1</v>
      </c>
      <c r="F5176" s="2" t="str">
        <f>TEXT(MID(Sales_Transactions[[#This Row],[Order Date]],2,5),"m")</f>
        <v>11</v>
      </c>
      <c r="G5176" s="2" t="str">
        <f>TEXT(MID(Sales_Transactions[[#This Row],[Order Date]],2,5),"yyy")</f>
        <v>2009</v>
      </c>
      <c r="H5176" s="2" t="str">
        <f>TEXT(MID(Sales_Transactions[[#This Row],[Order Date]],2,5),"yyy/m")</f>
        <v>2009/11</v>
      </c>
      <c r="I5176" t="s">
        <v>52</v>
      </c>
      <c r="J5176">
        <f t="shared" si="480"/>
        <v>1</v>
      </c>
      <c r="K5176" s="2">
        <v>25</v>
      </c>
      <c r="L5176" s="3">
        <v>152.31</v>
      </c>
      <c r="M5176" s="4">
        <v>0.03</v>
      </c>
      <c r="N5176" s="5" t="s">
        <v>23</v>
      </c>
      <c r="O5176" s="3">
        <v>38.08</v>
      </c>
      <c r="P5176" s="3">
        <v>5.98</v>
      </c>
      <c r="Q5176" s="3">
        <v>1.49</v>
      </c>
      <c r="R5176" s="5" t="s">
        <v>2623</v>
      </c>
      <c r="S5176" s="5" t="s">
        <v>2624</v>
      </c>
      <c r="T5176" s="5" t="str">
        <f t="shared" si="481"/>
        <v>Eric Barreto</v>
      </c>
      <c r="U5176" t="s">
        <v>1143</v>
      </c>
      <c r="V5176" s="5" t="s">
        <v>27</v>
      </c>
      <c r="W5176" s="5" t="s">
        <v>28</v>
      </c>
      <c r="X5176" s="5" t="s">
        <v>41</v>
      </c>
      <c r="Y5176" s="5" t="s">
        <v>2411</v>
      </c>
      <c r="Z5176" s="5" t="s">
        <v>43</v>
      </c>
      <c r="AA5176" s="4">
        <v>0.39</v>
      </c>
      <c r="AB5176" s="1">
        <v>40120</v>
      </c>
      <c r="AC5176" s="1">
        <v>25286</v>
      </c>
      <c r="AD5176">
        <f t="shared" si="482"/>
        <v>2</v>
      </c>
      <c r="AE5176">
        <f t="shared" ca="1" si="483"/>
        <v>55</v>
      </c>
      <c r="AF5176" t="str">
        <f t="shared" ca="1" si="484"/>
        <v>18-64</v>
      </c>
      <c r="AG5176" s="3">
        <f t="shared" si="485"/>
        <v>0.29872824000000003</v>
      </c>
      <c r="AH5176" t="str">
        <f>_xlfn.IFNA(VLOOKUP(Sales_Transactions[[#This Row],[Order ID]],Returned_Items[#All],2,FALSE),"Not Returned")</f>
        <v>Not Returned</v>
      </c>
    </row>
    <row r="5177" spans="1:34" x14ac:dyDescent="0.25">
      <c r="A5177">
        <v>39008</v>
      </c>
      <c r="C5177" t="s">
        <v>2849</v>
      </c>
      <c r="D5177" s="2" t="str">
        <f>TEXT(MID(Sales_Transactions[[#This Row],[Order Date]],2,5),"d/m/yyy")</f>
        <v>28/4/2011</v>
      </c>
      <c r="E5177" s="2" t="str">
        <f>TEXT(MID(Sales_Transactions[[#This Row],[Order Date]],2,5),"d")</f>
        <v>28</v>
      </c>
      <c r="F5177" s="2" t="str">
        <f>TEXT(MID(Sales_Transactions[[#This Row],[Order Date]],2,5),"m")</f>
        <v>4</v>
      </c>
      <c r="G5177" s="2" t="str">
        <f>TEXT(MID(Sales_Transactions[[#This Row],[Order Date]],2,5),"yyy")</f>
        <v>2011</v>
      </c>
      <c r="H5177" s="2" t="str">
        <f>TEXT(MID(Sales_Transactions[[#This Row],[Order Date]],2,5),"yyy/m")</f>
        <v>2011/4</v>
      </c>
      <c r="I5177" t="s">
        <v>52</v>
      </c>
      <c r="J5177">
        <f t="shared" si="480"/>
        <v>1</v>
      </c>
      <c r="K5177" s="2">
        <v>28</v>
      </c>
      <c r="L5177" s="3">
        <v>3582.79</v>
      </c>
      <c r="M5177" s="4">
        <v>0</v>
      </c>
      <c r="N5177" s="5" t="s">
        <v>34</v>
      </c>
      <c r="O5177" s="3">
        <v>-1177.1400000000001</v>
      </c>
      <c r="P5177" s="3">
        <v>122.99</v>
      </c>
      <c r="Q5177" s="3">
        <v>70.2</v>
      </c>
      <c r="R5177" s="5" t="s">
        <v>3279</v>
      </c>
      <c r="S5177" s="5" t="s">
        <v>111</v>
      </c>
      <c r="T5177" s="5" t="str">
        <f t="shared" si="481"/>
        <v>Nick Radford</v>
      </c>
      <c r="U5177" t="s">
        <v>1143</v>
      </c>
      <c r="V5177" s="5" t="s">
        <v>47</v>
      </c>
      <c r="W5177" s="5" t="s">
        <v>57</v>
      </c>
      <c r="X5177" s="5" t="s">
        <v>154</v>
      </c>
      <c r="Y5177" s="5" t="s">
        <v>701</v>
      </c>
      <c r="Z5177" s="5" t="s">
        <v>40</v>
      </c>
      <c r="AA5177" s="4">
        <v>0.74</v>
      </c>
      <c r="AB5177" s="1">
        <v>40663</v>
      </c>
      <c r="AC5177" s="1">
        <v>25451</v>
      </c>
      <c r="AD5177">
        <f t="shared" si="482"/>
        <v>2</v>
      </c>
      <c r="AE5177">
        <f t="shared" ca="1" si="483"/>
        <v>54</v>
      </c>
      <c r="AF5177" t="str">
        <f t="shared" ca="1" si="484"/>
        <v>18-64</v>
      </c>
      <c r="AG5177" s="3">
        <f t="shared" si="485"/>
        <v>6.8996428571428572</v>
      </c>
      <c r="AH5177" t="str">
        <f>_xlfn.IFNA(VLOOKUP(Sales_Transactions[[#This Row],[Order ID]],Returned_Items[#All],2,FALSE),"Not Returned")</f>
        <v>Not Returned</v>
      </c>
    </row>
    <row r="5178" spans="1:34" x14ac:dyDescent="0.25">
      <c r="A5178">
        <v>39331</v>
      </c>
      <c r="C5178" t="s">
        <v>1105</v>
      </c>
      <c r="D5178" s="2" t="str">
        <f>TEXT(MID(Sales_Transactions[[#This Row],[Order Date]],2,5),"d/m/yyy")</f>
        <v>13/9/2011</v>
      </c>
      <c r="E5178" s="2" t="str">
        <f>TEXT(MID(Sales_Transactions[[#This Row],[Order Date]],2,5),"d")</f>
        <v>13</v>
      </c>
      <c r="F5178" s="2" t="str">
        <f>TEXT(MID(Sales_Transactions[[#This Row],[Order Date]],2,5),"m")</f>
        <v>9</v>
      </c>
      <c r="G5178" s="2" t="str">
        <f>TEXT(MID(Sales_Transactions[[#This Row],[Order Date]],2,5),"yyy")</f>
        <v>2011</v>
      </c>
      <c r="H5178" s="2" t="str">
        <f>TEXT(MID(Sales_Transactions[[#This Row],[Order Date]],2,5),"yyy/m")</f>
        <v>2011/9</v>
      </c>
      <c r="I5178" t="s">
        <v>33</v>
      </c>
      <c r="J5178">
        <f t="shared" si="480"/>
        <v>4</v>
      </c>
      <c r="K5178" s="2">
        <v>23</v>
      </c>
      <c r="L5178" s="3">
        <v>149.4</v>
      </c>
      <c r="M5178" s="4">
        <v>0.06</v>
      </c>
      <c r="N5178" s="5" t="s">
        <v>67</v>
      </c>
      <c r="O5178" s="3">
        <v>-126.05</v>
      </c>
      <c r="P5178" s="3">
        <v>5.81</v>
      </c>
      <c r="Q5178" s="3">
        <v>8.49</v>
      </c>
      <c r="R5178" s="5" t="s">
        <v>1243</v>
      </c>
      <c r="S5178" s="5" t="s">
        <v>2848</v>
      </c>
      <c r="T5178" s="5" t="str">
        <f t="shared" si="481"/>
        <v>Gene McClure</v>
      </c>
      <c r="U5178" t="s">
        <v>1143</v>
      </c>
      <c r="V5178" s="5" t="s">
        <v>74</v>
      </c>
      <c r="W5178" s="5" t="s">
        <v>28</v>
      </c>
      <c r="X5178" s="5" t="s">
        <v>41</v>
      </c>
      <c r="Y5178" s="5" t="s">
        <v>329</v>
      </c>
      <c r="Z5178" s="5" t="s">
        <v>43</v>
      </c>
      <c r="AA5178" s="4">
        <v>0.39</v>
      </c>
      <c r="AB5178" s="1">
        <v>40800</v>
      </c>
      <c r="AC5178" s="1">
        <v>26530</v>
      </c>
      <c r="AD5178">
        <f t="shared" si="482"/>
        <v>1</v>
      </c>
      <c r="AE5178">
        <f t="shared" ca="1" si="483"/>
        <v>51</v>
      </c>
      <c r="AF5178" t="str">
        <f t="shared" ca="1" si="484"/>
        <v>18-64</v>
      </c>
      <c r="AG5178" s="3">
        <f t="shared" si="485"/>
        <v>0.62158756521739134</v>
      </c>
      <c r="AH5178" t="str">
        <f>_xlfn.IFNA(VLOOKUP(Sales_Transactions[[#This Row],[Order ID]],Returned_Items[#All],2,FALSE),"Not Returned")</f>
        <v>Not Returned</v>
      </c>
    </row>
    <row r="5179" spans="1:34" x14ac:dyDescent="0.25">
      <c r="A5179">
        <v>39399</v>
      </c>
      <c r="C5179" t="s">
        <v>3330</v>
      </c>
      <c r="D5179" s="2" t="str">
        <f>TEXT(MID(Sales_Transactions[[#This Row],[Order Date]],2,5),"d/m/yyy")</f>
        <v>17/12/2012</v>
      </c>
      <c r="E5179" s="2" t="str">
        <f>TEXT(MID(Sales_Transactions[[#This Row],[Order Date]],2,5),"d")</f>
        <v>17</v>
      </c>
      <c r="F5179" s="2" t="str">
        <f>TEXT(MID(Sales_Transactions[[#This Row],[Order Date]],2,5),"m")</f>
        <v>12</v>
      </c>
      <c r="G5179" s="2" t="str">
        <f>TEXT(MID(Sales_Transactions[[#This Row],[Order Date]],2,5),"yyy")</f>
        <v>2012</v>
      </c>
      <c r="H5179" s="2" t="str">
        <f>TEXT(MID(Sales_Transactions[[#This Row],[Order Date]],2,5),"yyy/m")</f>
        <v>2012/12</v>
      </c>
      <c r="I5179" t="s">
        <v>78</v>
      </c>
      <c r="J5179">
        <f t="shared" si="480"/>
        <v>3</v>
      </c>
      <c r="K5179" s="2">
        <v>28</v>
      </c>
      <c r="L5179" s="3">
        <v>303.97000000000003</v>
      </c>
      <c r="M5179" s="4">
        <v>0.1</v>
      </c>
      <c r="N5179" s="5" t="s">
        <v>23</v>
      </c>
      <c r="O5179" s="3">
        <v>23.3</v>
      </c>
      <c r="P5179" s="3">
        <v>10.98</v>
      </c>
      <c r="Q5179" s="3">
        <v>5.14</v>
      </c>
      <c r="R5179" s="5" t="s">
        <v>1208</v>
      </c>
      <c r="S5179" s="5" t="s">
        <v>891</v>
      </c>
      <c r="T5179" s="5" t="str">
        <f t="shared" si="481"/>
        <v>Sanjit Engle</v>
      </c>
      <c r="U5179" t="s">
        <v>1143</v>
      </c>
      <c r="V5179" s="5" t="s">
        <v>74</v>
      </c>
      <c r="W5179" s="5" t="s">
        <v>28</v>
      </c>
      <c r="X5179" s="5" t="s">
        <v>41</v>
      </c>
      <c r="Y5179" s="5" t="s">
        <v>1113</v>
      </c>
      <c r="Z5179" s="5" t="s">
        <v>43</v>
      </c>
      <c r="AA5179" s="4">
        <v>0.36</v>
      </c>
      <c r="AB5179" s="1">
        <v>41262</v>
      </c>
      <c r="AC5179" s="1">
        <v>26552</v>
      </c>
      <c r="AD5179">
        <f t="shared" si="482"/>
        <v>2</v>
      </c>
      <c r="AE5179">
        <f t="shared" ca="1" si="483"/>
        <v>51</v>
      </c>
      <c r="AF5179" t="str">
        <f t="shared" ca="1" si="484"/>
        <v>18-64</v>
      </c>
      <c r="AG5179" s="3">
        <f t="shared" si="485"/>
        <v>0.57532214285714289</v>
      </c>
      <c r="AH5179" t="str">
        <f>_xlfn.IFNA(VLOOKUP(Sales_Transactions[[#This Row],[Order ID]],Returned_Items[#All],2,FALSE),"Not Returned")</f>
        <v>Not Returned</v>
      </c>
    </row>
    <row r="5180" spans="1:34" x14ac:dyDescent="0.25">
      <c r="A5180">
        <v>39876</v>
      </c>
      <c r="C5180" t="s">
        <v>1612</v>
      </c>
      <c r="D5180" s="2" t="str">
        <f>TEXT(MID(Sales_Transactions[[#This Row],[Order Date]],2,5),"d/m/yyy")</f>
        <v>13/4/2012</v>
      </c>
      <c r="E5180" s="2" t="str">
        <f>TEXT(MID(Sales_Transactions[[#This Row],[Order Date]],2,5),"d")</f>
        <v>13</v>
      </c>
      <c r="F5180" s="2" t="str">
        <f>TEXT(MID(Sales_Transactions[[#This Row],[Order Date]],2,5),"m")</f>
        <v>4</v>
      </c>
      <c r="G5180" s="2" t="str">
        <f>TEXT(MID(Sales_Transactions[[#This Row],[Order Date]],2,5),"yyy")</f>
        <v>2012</v>
      </c>
      <c r="H5180" s="2" t="str">
        <f>TEXT(MID(Sales_Transactions[[#This Row],[Order Date]],2,5),"yyy/m")</f>
        <v>2012/4</v>
      </c>
      <c r="I5180" t="s">
        <v>33</v>
      </c>
      <c r="J5180">
        <f t="shared" si="480"/>
        <v>4</v>
      </c>
      <c r="K5180" s="2">
        <v>43</v>
      </c>
      <c r="L5180" s="3">
        <v>16269.82</v>
      </c>
      <c r="M5180" s="4">
        <v>0.08</v>
      </c>
      <c r="N5180" s="5" t="s">
        <v>23</v>
      </c>
      <c r="O5180" s="3">
        <v>7050.33</v>
      </c>
      <c r="P5180" s="3">
        <v>387.99</v>
      </c>
      <c r="Q5180" s="3">
        <v>19.989999999999998</v>
      </c>
      <c r="R5180" s="5" t="s">
        <v>3287</v>
      </c>
      <c r="S5180" s="5" t="s">
        <v>2975</v>
      </c>
      <c r="T5180" s="5" t="str">
        <f t="shared" si="481"/>
        <v>Jill Stevenson</v>
      </c>
      <c r="U5180" t="s">
        <v>1143</v>
      </c>
      <c r="V5180" s="5" t="s">
        <v>37</v>
      </c>
      <c r="W5180" s="5" t="s">
        <v>28</v>
      </c>
      <c r="X5180" s="5" t="s">
        <v>41</v>
      </c>
      <c r="Y5180" s="5" t="s">
        <v>596</v>
      </c>
      <c r="Z5180" s="5" t="s">
        <v>43</v>
      </c>
      <c r="AA5180" s="4">
        <v>0.38</v>
      </c>
      <c r="AB5180" s="1">
        <v>41014</v>
      </c>
      <c r="AC5180" s="1">
        <v>26619</v>
      </c>
      <c r="AD5180">
        <f t="shared" si="482"/>
        <v>2</v>
      </c>
      <c r="AE5180">
        <f t="shared" ca="1" si="483"/>
        <v>51</v>
      </c>
      <c r="AF5180" t="str">
        <f t="shared" ca="1" si="484"/>
        <v>18-64</v>
      </c>
      <c r="AG5180" s="3">
        <f t="shared" si="485"/>
        <v>9.4806885581395353</v>
      </c>
      <c r="AH5180" t="str">
        <f>_xlfn.IFNA(VLOOKUP(Sales_Transactions[[#This Row],[Order ID]],Returned_Items[#All],2,FALSE),"Not Returned")</f>
        <v>Not Returned</v>
      </c>
    </row>
    <row r="5181" spans="1:34" x14ac:dyDescent="0.25">
      <c r="A5181">
        <v>39876</v>
      </c>
      <c r="C5181" t="s">
        <v>1612</v>
      </c>
      <c r="D5181" s="2" t="str">
        <f>TEXT(MID(Sales_Transactions[[#This Row],[Order Date]],2,5),"d/m/yyy")</f>
        <v>13/4/2012</v>
      </c>
      <c r="E5181" s="2" t="str">
        <f>TEXT(MID(Sales_Transactions[[#This Row],[Order Date]],2,5),"d")</f>
        <v>13</v>
      </c>
      <c r="F5181" s="2" t="str">
        <f>TEXT(MID(Sales_Transactions[[#This Row],[Order Date]],2,5),"m")</f>
        <v>4</v>
      </c>
      <c r="G5181" s="2" t="str">
        <f>TEXT(MID(Sales_Transactions[[#This Row],[Order Date]],2,5),"yyy")</f>
        <v>2012</v>
      </c>
      <c r="H5181" s="2" t="str">
        <f>TEXT(MID(Sales_Transactions[[#This Row],[Order Date]],2,5),"yyy/m")</f>
        <v>2012/4</v>
      </c>
      <c r="I5181" t="s">
        <v>33</v>
      </c>
      <c r="J5181">
        <f t="shared" si="480"/>
        <v>4</v>
      </c>
      <c r="K5181" s="2">
        <v>46</v>
      </c>
      <c r="L5181" s="3">
        <v>876.59</v>
      </c>
      <c r="M5181" s="4">
        <v>0.05</v>
      </c>
      <c r="N5181" s="5" t="s">
        <v>23</v>
      </c>
      <c r="O5181" s="3">
        <v>233.6</v>
      </c>
      <c r="P5181" s="3">
        <v>18.989999999999998</v>
      </c>
      <c r="Q5181" s="3">
        <v>5.23</v>
      </c>
      <c r="R5181" s="5" t="s">
        <v>3287</v>
      </c>
      <c r="S5181" s="5" t="s">
        <v>2975</v>
      </c>
      <c r="T5181" s="5" t="str">
        <f t="shared" si="481"/>
        <v>Jill Stevenson</v>
      </c>
      <c r="U5181" t="s">
        <v>1143</v>
      </c>
      <c r="V5181" s="5" t="s">
        <v>37</v>
      </c>
      <c r="W5181" s="5" t="s">
        <v>28</v>
      </c>
      <c r="X5181" s="5" t="s">
        <v>41</v>
      </c>
      <c r="Y5181" s="5" t="s">
        <v>572</v>
      </c>
      <c r="Z5181" s="5" t="s">
        <v>43</v>
      </c>
      <c r="AA5181" s="4">
        <v>0.37</v>
      </c>
      <c r="AB5181" s="1">
        <v>41014</v>
      </c>
      <c r="AC5181" s="1">
        <v>26533</v>
      </c>
      <c r="AD5181">
        <f t="shared" si="482"/>
        <v>2</v>
      </c>
      <c r="AE5181">
        <f t="shared" ca="1" si="483"/>
        <v>51</v>
      </c>
      <c r="AF5181" t="str">
        <f t="shared" ca="1" si="484"/>
        <v>18-64</v>
      </c>
      <c r="AG5181" s="3">
        <f t="shared" si="485"/>
        <v>0.52631532608695653</v>
      </c>
      <c r="AH5181" t="str">
        <f>_xlfn.IFNA(VLOOKUP(Sales_Transactions[[#This Row],[Order ID]],Returned_Items[#All],2,FALSE),"Not Returned")</f>
        <v>Not Returned</v>
      </c>
    </row>
    <row r="5182" spans="1:34" x14ac:dyDescent="0.25">
      <c r="A5182">
        <v>39876</v>
      </c>
      <c r="C5182" t="s">
        <v>1612</v>
      </c>
      <c r="D5182" s="2" t="str">
        <f>TEXT(MID(Sales_Transactions[[#This Row],[Order Date]],2,5),"d/m/yyy")</f>
        <v>13/4/2012</v>
      </c>
      <c r="E5182" s="2" t="str">
        <f>TEXT(MID(Sales_Transactions[[#This Row],[Order Date]],2,5),"d")</f>
        <v>13</v>
      </c>
      <c r="F5182" s="2" t="str">
        <f>TEXT(MID(Sales_Transactions[[#This Row],[Order Date]],2,5),"m")</f>
        <v>4</v>
      </c>
      <c r="G5182" s="2" t="str">
        <f>TEXT(MID(Sales_Transactions[[#This Row],[Order Date]],2,5),"yyy")</f>
        <v>2012</v>
      </c>
      <c r="H5182" s="2" t="str">
        <f>TEXT(MID(Sales_Transactions[[#This Row],[Order Date]],2,5),"yyy/m")</f>
        <v>2012/4</v>
      </c>
      <c r="I5182" t="s">
        <v>33</v>
      </c>
      <c r="J5182">
        <f t="shared" si="480"/>
        <v>4</v>
      </c>
      <c r="K5182" s="2">
        <v>41</v>
      </c>
      <c r="L5182" s="3">
        <v>5000.87</v>
      </c>
      <c r="M5182" s="4">
        <v>0.04</v>
      </c>
      <c r="N5182" s="5" t="s">
        <v>34</v>
      </c>
      <c r="O5182" s="3">
        <v>-593.23</v>
      </c>
      <c r="P5182" s="3">
        <v>124.49</v>
      </c>
      <c r="Q5182" s="3">
        <v>51.94</v>
      </c>
      <c r="R5182" s="5" t="s">
        <v>3287</v>
      </c>
      <c r="S5182" s="5" t="s">
        <v>2975</v>
      </c>
      <c r="T5182" s="5" t="str">
        <f t="shared" si="481"/>
        <v>Jill Stevenson</v>
      </c>
      <c r="U5182" t="s">
        <v>1143</v>
      </c>
      <c r="V5182" s="5" t="s">
        <v>37</v>
      </c>
      <c r="W5182" s="5" t="s">
        <v>57</v>
      </c>
      <c r="X5182" s="5" t="s">
        <v>107</v>
      </c>
      <c r="Y5182" s="5" t="s">
        <v>711</v>
      </c>
      <c r="Z5182" s="5" t="s">
        <v>106</v>
      </c>
      <c r="AA5182" s="4">
        <v>0.63</v>
      </c>
      <c r="AB5182" s="1">
        <v>41014</v>
      </c>
      <c r="AC5182" s="1">
        <v>25437</v>
      </c>
      <c r="AD5182">
        <f t="shared" si="482"/>
        <v>2</v>
      </c>
      <c r="AE5182">
        <f t="shared" ca="1" si="483"/>
        <v>54</v>
      </c>
      <c r="AF5182" t="str">
        <f t="shared" ca="1" si="484"/>
        <v>18-64</v>
      </c>
      <c r="AG5182" s="3">
        <f t="shared" si="485"/>
        <v>4.3019561951219512</v>
      </c>
      <c r="AH5182" t="str">
        <f>_xlfn.IFNA(VLOOKUP(Sales_Transactions[[#This Row],[Order ID]],Returned_Items[#All],2,FALSE),"Not Returned")</f>
        <v>Not Returned</v>
      </c>
    </row>
    <row r="5183" spans="1:34" x14ac:dyDescent="0.25">
      <c r="A5183">
        <v>40032</v>
      </c>
      <c r="C5183" t="s">
        <v>2829</v>
      </c>
      <c r="D5183" s="2" t="str">
        <f>TEXT(MID(Sales_Transactions[[#This Row],[Order Date]],2,5),"d/m/yyy")</f>
        <v>30/11/2012</v>
      </c>
      <c r="E5183" s="2" t="str">
        <f>TEXT(MID(Sales_Transactions[[#This Row],[Order Date]],2,5),"d")</f>
        <v>30</v>
      </c>
      <c r="F5183" s="2" t="str">
        <f>TEXT(MID(Sales_Transactions[[#This Row],[Order Date]],2,5),"m")</f>
        <v>11</v>
      </c>
      <c r="G5183" s="2" t="str">
        <f>TEXT(MID(Sales_Transactions[[#This Row],[Order Date]],2,5),"yyy")</f>
        <v>2012</v>
      </c>
      <c r="H5183" s="2" t="str">
        <f>TEXT(MID(Sales_Transactions[[#This Row],[Order Date]],2,5),"yyy/m")</f>
        <v>2012/11</v>
      </c>
      <c r="I5183" t="s">
        <v>22</v>
      </c>
      <c r="J5183">
        <f t="shared" si="480"/>
        <v>2</v>
      </c>
      <c r="K5183" s="2">
        <v>9</v>
      </c>
      <c r="L5183" s="3">
        <v>23300.12</v>
      </c>
      <c r="M5183" s="4">
        <v>0.06</v>
      </c>
      <c r="N5183" s="5" t="s">
        <v>34</v>
      </c>
      <c r="O5183" s="3">
        <v>-217.47</v>
      </c>
      <c r="P5183" s="3">
        <v>2550.14</v>
      </c>
      <c r="Q5183" s="3">
        <v>29.7</v>
      </c>
      <c r="R5183" s="5" t="s">
        <v>1775</v>
      </c>
      <c r="S5183" s="5" t="s">
        <v>2759</v>
      </c>
      <c r="T5183" s="5" t="str">
        <f t="shared" si="481"/>
        <v>Michael Oakman</v>
      </c>
      <c r="U5183" t="s">
        <v>1143</v>
      </c>
      <c r="V5183" s="5" t="s">
        <v>27</v>
      </c>
      <c r="W5183" s="5" t="s">
        <v>48</v>
      </c>
      <c r="X5183" s="5" t="s">
        <v>324</v>
      </c>
      <c r="Y5183" s="5" t="s">
        <v>846</v>
      </c>
      <c r="Z5183" s="5" t="s">
        <v>40</v>
      </c>
      <c r="AA5183" s="4">
        <v>0.56999999999999995</v>
      </c>
      <c r="AB5183" s="1">
        <v>41250</v>
      </c>
      <c r="AC5183" s="1">
        <v>25377</v>
      </c>
      <c r="AD5183">
        <f t="shared" si="482"/>
        <v>7</v>
      </c>
      <c r="AE5183">
        <f t="shared" ca="1" si="483"/>
        <v>55</v>
      </c>
      <c r="AF5183" t="str">
        <f t="shared" ca="1" si="484"/>
        <v>18-64</v>
      </c>
      <c r="AG5183" s="3">
        <f t="shared" si="485"/>
        <v>286.47887955555552</v>
      </c>
      <c r="AH5183" t="str">
        <f>_xlfn.IFNA(VLOOKUP(Sales_Transactions[[#This Row],[Order ID]],Returned_Items[#All],2,FALSE),"Not Returned")</f>
        <v>Not Returned</v>
      </c>
    </row>
    <row r="5184" spans="1:34" x14ac:dyDescent="0.25">
      <c r="A5184">
        <v>40261</v>
      </c>
      <c r="C5184" t="s">
        <v>1803</v>
      </c>
      <c r="D5184" s="2" t="str">
        <f>TEXT(MID(Sales_Transactions[[#This Row],[Order Date]],2,5),"d/m/yyy")</f>
        <v>4/11/2009</v>
      </c>
      <c r="E5184" s="2" t="str">
        <f>TEXT(MID(Sales_Transactions[[#This Row],[Order Date]],2,5),"d")</f>
        <v>4</v>
      </c>
      <c r="F5184" s="2" t="str">
        <f>TEXT(MID(Sales_Transactions[[#This Row],[Order Date]],2,5),"m")</f>
        <v>11</v>
      </c>
      <c r="G5184" s="2" t="str">
        <f>TEXT(MID(Sales_Transactions[[#This Row],[Order Date]],2,5),"yyy")</f>
        <v>2009</v>
      </c>
      <c r="H5184" s="2" t="str">
        <f>TEXT(MID(Sales_Transactions[[#This Row],[Order Date]],2,5),"yyy/m")</f>
        <v>2009/11</v>
      </c>
      <c r="I5184" t="s">
        <v>101</v>
      </c>
      <c r="J5184">
        <f t="shared" si="480"/>
        <v>1</v>
      </c>
      <c r="K5184" s="2">
        <v>36</v>
      </c>
      <c r="L5184" s="3">
        <v>331.37</v>
      </c>
      <c r="M5184" s="4">
        <v>0.03</v>
      </c>
      <c r="N5184" s="5" t="s">
        <v>67</v>
      </c>
      <c r="O5184" s="3">
        <v>-172.17</v>
      </c>
      <c r="P5184" s="3">
        <v>9.06</v>
      </c>
      <c r="Q5184" s="3">
        <v>9.86</v>
      </c>
      <c r="R5184" s="5" t="s">
        <v>931</v>
      </c>
      <c r="S5184" s="5" t="s">
        <v>3288</v>
      </c>
      <c r="T5184" s="5" t="str">
        <f t="shared" si="481"/>
        <v>Evan Bailliet</v>
      </c>
      <c r="U5184" t="s">
        <v>1143</v>
      </c>
      <c r="V5184" s="5" t="s">
        <v>47</v>
      </c>
      <c r="W5184" s="5" t="s">
        <v>28</v>
      </c>
      <c r="X5184" s="5" t="s">
        <v>75</v>
      </c>
      <c r="Y5184" s="5" t="s">
        <v>1626</v>
      </c>
      <c r="Z5184" s="5" t="s">
        <v>43</v>
      </c>
      <c r="AA5184" s="4">
        <v>0.4</v>
      </c>
      <c r="AB5184" s="1">
        <v>40123</v>
      </c>
      <c r="AC5184" s="1">
        <v>24949</v>
      </c>
      <c r="AD5184">
        <f t="shared" si="482"/>
        <v>2</v>
      </c>
      <c r="AE5184">
        <f t="shared" ca="1" si="483"/>
        <v>56</v>
      </c>
      <c r="AF5184" t="str">
        <f t="shared" ca="1" si="484"/>
        <v>18-64</v>
      </c>
      <c r="AG5184" s="3">
        <f t="shared" si="485"/>
        <v>0.52548005555555555</v>
      </c>
      <c r="AH5184" t="str">
        <f>_xlfn.IFNA(VLOOKUP(Sales_Transactions[[#This Row],[Order ID]],Returned_Items[#All],2,FALSE),"Not Returned")</f>
        <v>Not Returned</v>
      </c>
    </row>
    <row r="5185" spans="1:34" x14ac:dyDescent="0.25">
      <c r="A5185">
        <v>40261</v>
      </c>
      <c r="C5185" t="s">
        <v>1803</v>
      </c>
      <c r="D5185" s="2" t="str">
        <f>TEXT(MID(Sales_Transactions[[#This Row],[Order Date]],2,5),"d/m/yyy")</f>
        <v>4/11/2009</v>
      </c>
      <c r="E5185" s="2" t="str">
        <f>TEXT(MID(Sales_Transactions[[#This Row],[Order Date]],2,5),"d")</f>
        <v>4</v>
      </c>
      <c r="F5185" s="2" t="str">
        <f>TEXT(MID(Sales_Transactions[[#This Row],[Order Date]],2,5),"m")</f>
        <v>11</v>
      </c>
      <c r="G5185" s="2" t="str">
        <f>TEXT(MID(Sales_Transactions[[#This Row],[Order Date]],2,5),"yyy")</f>
        <v>2009</v>
      </c>
      <c r="H5185" s="2" t="str">
        <f>TEXT(MID(Sales_Transactions[[#This Row],[Order Date]],2,5),"yyy/m")</f>
        <v>2009/11</v>
      </c>
      <c r="I5185" t="s">
        <v>101</v>
      </c>
      <c r="J5185">
        <f t="shared" si="480"/>
        <v>1</v>
      </c>
      <c r="K5185" s="2">
        <v>26</v>
      </c>
      <c r="L5185" s="3">
        <v>78.03</v>
      </c>
      <c r="M5185" s="4">
        <v>0.05</v>
      </c>
      <c r="N5185" s="5" t="s">
        <v>23</v>
      </c>
      <c r="O5185" s="3">
        <v>0.51</v>
      </c>
      <c r="P5185" s="3">
        <v>2.94</v>
      </c>
      <c r="Q5185" s="3">
        <v>1.05</v>
      </c>
      <c r="R5185" s="5" t="s">
        <v>931</v>
      </c>
      <c r="S5185" s="5" t="s">
        <v>3288</v>
      </c>
      <c r="T5185" s="5" t="str">
        <f t="shared" si="481"/>
        <v>Evan Bailliet</v>
      </c>
      <c r="U5185" t="s">
        <v>1143</v>
      </c>
      <c r="V5185" s="5" t="s">
        <v>47</v>
      </c>
      <c r="W5185" s="5" t="s">
        <v>28</v>
      </c>
      <c r="X5185" s="5" t="s">
        <v>124</v>
      </c>
      <c r="Y5185" s="5" t="s">
        <v>3331</v>
      </c>
      <c r="Z5185" s="5" t="s">
        <v>84</v>
      </c>
      <c r="AA5185" s="4">
        <v>0.57999999999999996</v>
      </c>
      <c r="AB5185" s="1">
        <v>40123</v>
      </c>
      <c r="AC5185" s="1">
        <v>25146</v>
      </c>
      <c r="AD5185">
        <f t="shared" si="482"/>
        <v>2</v>
      </c>
      <c r="AE5185">
        <f t="shared" ca="1" si="483"/>
        <v>55</v>
      </c>
      <c r="AF5185" t="str">
        <f t="shared" ca="1" si="484"/>
        <v>18-64</v>
      </c>
      <c r="AG5185" s="3">
        <f t="shared" si="485"/>
        <v>0.15340499999999999</v>
      </c>
      <c r="AH5185" t="str">
        <f>_xlfn.IFNA(VLOOKUP(Sales_Transactions[[#This Row],[Order ID]],Returned_Items[#All],2,FALSE),"Not Returned")</f>
        <v>Not Returned</v>
      </c>
    </row>
    <row r="5186" spans="1:34" x14ac:dyDescent="0.25">
      <c r="A5186">
        <v>40706</v>
      </c>
      <c r="C5186" t="s">
        <v>1182</v>
      </c>
      <c r="D5186" s="2" t="str">
        <f>TEXT(MID(Sales_Transactions[[#This Row],[Order Date]],2,5),"d/m/yyy")</f>
        <v>21/1/2012</v>
      </c>
      <c r="E5186" s="2" t="str">
        <f>TEXT(MID(Sales_Transactions[[#This Row],[Order Date]],2,5),"d")</f>
        <v>21</v>
      </c>
      <c r="F5186" s="2" t="str">
        <f>TEXT(MID(Sales_Transactions[[#This Row],[Order Date]],2,5),"m")</f>
        <v>1</v>
      </c>
      <c r="G5186" s="2" t="str">
        <f>TEXT(MID(Sales_Transactions[[#This Row],[Order Date]],2,5),"yyy")</f>
        <v>2012</v>
      </c>
      <c r="H5186" s="2" t="str">
        <f>TEXT(MID(Sales_Transactions[[#This Row],[Order Date]],2,5),"yyy/m")</f>
        <v>2012/1</v>
      </c>
      <c r="I5186" t="s">
        <v>78</v>
      </c>
      <c r="J5186">
        <f t="shared" ref="J5186:J5249" si="486">IF(I5186="Making Critical",5,IF(I5186="High",4,IF(I5186="Medium",3,IF(I5186="Low",2,1))))</f>
        <v>3</v>
      </c>
      <c r="K5186" s="2">
        <v>40</v>
      </c>
      <c r="L5186" s="3">
        <v>111.04</v>
      </c>
      <c r="M5186" s="4">
        <v>0.08</v>
      </c>
      <c r="N5186" s="5" t="s">
        <v>67</v>
      </c>
      <c r="O5186" s="3">
        <v>45.1</v>
      </c>
      <c r="P5186" s="3">
        <v>2.61</v>
      </c>
      <c r="Q5186" s="3">
        <v>0.5</v>
      </c>
      <c r="R5186" s="5" t="s">
        <v>2636</v>
      </c>
      <c r="S5186" s="5" t="s">
        <v>510</v>
      </c>
      <c r="T5186" s="5" t="str">
        <f t="shared" ref="T5186:T5249" si="487">R5186 &amp; " " &amp; S5186</f>
        <v>Nora Pelletier</v>
      </c>
      <c r="U5186" t="s">
        <v>1143</v>
      </c>
      <c r="V5186" s="5" t="s">
        <v>74</v>
      </c>
      <c r="W5186" s="5" t="s">
        <v>28</v>
      </c>
      <c r="X5186" s="5" t="s">
        <v>115</v>
      </c>
      <c r="Y5186" s="5" t="s">
        <v>665</v>
      </c>
      <c r="Z5186" s="5" t="s">
        <v>43</v>
      </c>
      <c r="AA5186" s="4">
        <v>0.39</v>
      </c>
      <c r="AB5186" s="1">
        <v>40930</v>
      </c>
      <c r="AC5186" s="1">
        <v>24995</v>
      </c>
      <c r="AD5186">
        <f t="shared" ref="AD5186:AD5249" si="488">_xlfn.DAYS(AB5186,D5186)</f>
        <v>1</v>
      </c>
      <c r="AE5186">
        <f t="shared" ref="AE5186:AE5249" ca="1" si="489">DATEDIF(AC5186,TODAY(),"Y")</f>
        <v>56</v>
      </c>
      <c r="AF5186" t="str">
        <f t="shared" ref="AF5186:AF5249" ca="1" si="490">IF(AE5186&lt;18,"Under 18",IF(AE5186&lt;65,"18-64","Over 65"))</f>
        <v>18-64</v>
      </c>
      <c r="AG5186" s="3">
        <f t="shared" ref="AG5186:AG5249" si="491" xml:space="preserve"> (P5186 - (M5186 / 100) * P5186 + Q5186) / K5186</f>
        <v>7.7697799999999997E-2</v>
      </c>
      <c r="AH5186" t="str">
        <f>_xlfn.IFNA(VLOOKUP(Sales_Transactions[[#This Row],[Order ID]],Returned_Items[#All],2,FALSE),"Not Returned")</f>
        <v>Not Returned</v>
      </c>
    </row>
    <row r="5187" spans="1:34" x14ac:dyDescent="0.25">
      <c r="A5187">
        <v>40708</v>
      </c>
      <c r="C5187" t="s">
        <v>3332</v>
      </c>
      <c r="D5187" s="2" t="str">
        <f>TEXT(MID(Sales_Transactions[[#This Row],[Order Date]],2,5),"d/m/yyy")</f>
        <v>12/10/2009</v>
      </c>
      <c r="E5187" s="2" t="str">
        <f>TEXT(MID(Sales_Transactions[[#This Row],[Order Date]],2,5),"d")</f>
        <v>12</v>
      </c>
      <c r="F5187" s="2" t="str">
        <f>TEXT(MID(Sales_Transactions[[#This Row],[Order Date]],2,5),"m")</f>
        <v>10</v>
      </c>
      <c r="G5187" s="2" t="str">
        <f>TEXT(MID(Sales_Transactions[[#This Row],[Order Date]],2,5),"yyy")</f>
        <v>2009</v>
      </c>
      <c r="H5187" s="2" t="str">
        <f>TEXT(MID(Sales_Transactions[[#This Row],[Order Date]],2,5),"yyy/m")</f>
        <v>2009/10</v>
      </c>
      <c r="I5187" t="s">
        <v>52</v>
      </c>
      <c r="J5187">
        <f t="shared" si="486"/>
        <v>1</v>
      </c>
      <c r="K5187" s="2">
        <v>15</v>
      </c>
      <c r="L5187" s="3">
        <v>103.55</v>
      </c>
      <c r="M5187" s="4">
        <v>0.03</v>
      </c>
      <c r="N5187" s="5" t="s">
        <v>23</v>
      </c>
      <c r="O5187" s="3">
        <v>19.59</v>
      </c>
      <c r="P5187" s="3">
        <v>6.68</v>
      </c>
      <c r="Q5187" s="3">
        <v>1.5</v>
      </c>
      <c r="R5187" s="5" t="s">
        <v>663</v>
      </c>
      <c r="S5187" s="5" t="s">
        <v>239</v>
      </c>
      <c r="T5187" s="5" t="str">
        <f t="shared" si="487"/>
        <v>Toby Knight</v>
      </c>
      <c r="U5187" t="s">
        <v>1143</v>
      </c>
      <c r="V5187" s="5" t="s">
        <v>47</v>
      </c>
      <c r="W5187" s="5" t="s">
        <v>28</v>
      </c>
      <c r="X5187" s="5" t="s">
        <v>124</v>
      </c>
      <c r="Y5187" s="5" t="s">
        <v>1029</v>
      </c>
      <c r="Z5187" s="5" t="s">
        <v>84</v>
      </c>
      <c r="AA5187" s="4">
        <v>0.48</v>
      </c>
      <c r="AB5187" s="1">
        <v>40099</v>
      </c>
      <c r="AC5187" s="1">
        <v>25185</v>
      </c>
      <c r="AD5187">
        <f t="shared" si="488"/>
        <v>1</v>
      </c>
      <c r="AE5187">
        <f t="shared" ca="1" si="489"/>
        <v>55</v>
      </c>
      <c r="AF5187" t="str">
        <f t="shared" ca="1" si="490"/>
        <v>18-64</v>
      </c>
      <c r="AG5187" s="3">
        <f t="shared" si="491"/>
        <v>0.54519973333333338</v>
      </c>
      <c r="AH5187" t="str">
        <f>_xlfn.IFNA(VLOOKUP(Sales_Transactions[[#This Row],[Order ID]],Returned_Items[#All],2,FALSE),"Not Returned")</f>
        <v>Not Returned</v>
      </c>
    </row>
    <row r="5188" spans="1:34" x14ac:dyDescent="0.25">
      <c r="A5188">
        <v>40964</v>
      </c>
      <c r="C5188" t="s">
        <v>2895</v>
      </c>
      <c r="D5188" s="2" t="str">
        <f>TEXT(MID(Sales_Transactions[[#This Row],[Order Date]],2,5),"d/m/yyy")</f>
        <v>23/5/2011</v>
      </c>
      <c r="E5188" s="2" t="str">
        <f>TEXT(MID(Sales_Transactions[[#This Row],[Order Date]],2,5),"d")</f>
        <v>23</v>
      </c>
      <c r="F5188" s="2" t="str">
        <f>TEXT(MID(Sales_Transactions[[#This Row],[Order Date]],2,5),"m")</f>
        <v>5</v>
      </c>
      <c r="G5188" s="2" t="str">
        <f>TEXT(MID(Sales_Transactions[[#This Row],[Order Date]],2,5),"yyy")</f>
        <v>2011</v>
      </c>
      <c r="H5188" s="2" t="str">
        <f>TEXT(MID(Sales_Transactions[[#This Row],[Order Date]],2,5),"yyy/m")</f>
        <v>2011/5</v>
      </c>
      <c r="I5188" t="s">
        <v>101</v>
      </c>
      <c r="J5188">
        <f t="shared" si="486"/>
        <v>1</v>
      </c>
      <c r="K5188" s="2">
        <v>40</v>
      </c>
      <c r="L5188" s="3">
        <v>301.12</v>
      </c>
      <c r="M5188" s="4">
        <v>0</v>
      </c>
      <c r="N5188" s="5" t="s">
        <v>23</v>
      </c>
      <c r="O5188" s="3">
        <v>-206.05</v>
      </c>
      <c r="P5188" s="3">
        <v>6.84</v>
      </c>
      <c r="Q5188" s="3">
        <v>8.3699999999999992</v>
      </c>
      <c r="R5188" s="5" t="s">
        <v>3279</v>
      </c>
      <c r="S5188" s="5" t="s">
        <v>111</v>
      </c>
      <c r="T5188" s="5" t="str">
        <f t="shared" si="487"/>
        <v>Nick Radford</v>
      </c>
      <c r="U5188" t="s">
        <v>1143</v>
      </c>
      <c r="V5188" s="5" t="s">
        <v>47</v>
      </c>
      <c r="W5188" s="5" t="s">
        <v>28</v>
      </c>
      <c r="X5188" s="5" t="s">
        <v>221</v>
      </c>
      <c r="Y5188" s="5" t="s">
        <v>657</v>
      </c>
      <c r="Z5188" s="5" t="s">
        <v>60</v>
      </c>
      <c r="AA5188" s="4">
        <v>0.57999999999999996</v>
      </c>
      <c r="AB5188" s="1">
        <v>40689</v>
      </c>
      <c r="AC5188" s="1">
        <v>28696</v>
      </c>
      <c r="AD5188">
        <f t="shared" si="488"/>
        <v>3</v>
      </c>
      <c r="AE5188">
        <f t="shared" ca="1" si="489"/>
        <v>46</v>
      </c>
      <c r="AF5188" t="str">
        <f t="shared" ca="1" si="490"/>
        <v>18-64</v>
      </c>
      <c r="AG5188" s="3">
        <f t="shared" si="491"/>
        <v>0.38024999999999998</v>
      </c>
      <c r="AH5188" t="str">
        <f>_xlfn.IFNA(VLOOKUP(Sales_Transactions[[#This Row],[Order ID]],Returned_Items[#All],2,FALSE),"Not Returned")</f>
        <v>Not Returned</v>
      </c>
    </row>
    <row r="5189" spans="1:34" x14ac:dyDescent="0.25">
      <c r="A5189">
        <v>42243</v>
      </c>
      <c r="C5189" t="s">
        <v>2252</v>
      </c>
      <c r="D5189" s="2" t="str">
        <f>TEXT(MID(Sales_Transactions[[#This Row],[Order Date]],2,5),"d/m/yyy")</f>
        <v>11/3/2012</v>
      </c>
      <c r="E5189" s="2" t="str">
        <f>TEXT(MID(Sales_Transactions[[#This Row],[Order Date]],2,5),"d")</f>
        <v>11</v>
      </c>
      <c r="F5189" s="2" t="str">
        <f>TEXT(MID(Sales_Transactions[[#This Row],[Order Date]],2,5),"m")</f>
        <v>3</v>
      </c>
      <c r="G5189" s="2" t="str">
        <f>TEXT(MID(Sales_Transactions[[#This Row],[Order Date]],2,5),"yyy")</f>
        <v>2012</v>
      </c>
      <c r="H5189" s="2" t="str">
        <f>TEXT(MID(Sales_Transactions[[#This Row],[Order Date]],2,5),"yyy/m")</f>
        <v>2012/3</v>
      </c>
      <c r="I5189" t="s">
        <v>78</v>
      </c>
      <c r="J5189">
        <f t="shared" si="486"/>
        <v>3</v>
      </c>
      <c r="K5189" s="2">
        <v>42</v>
      </c>
      <c r="L5189" s="3">
        <v>1876.09</v>
      </c>
      <c r="M5189" s="4">
        <v>0.02</v>
      </c>
      <c r="N5189" s="5" t="s">
        <v>23</v>
      </c>
      <c r="O5189" s="3">
        <v>809.74</v>
      </c>
      <c r="P5189" s="3">
        <v>43.41</v>
      </c>
      <c r="Q5189" s="3">
        <v>2.99</v>
      </c>
      <c r="R5189" s="5" t="s">
        <v>2547</v>
      </c>
      <c r="S5189" s="5" t="s">
        <v>2983</v>
      </c>
      <c r="T5189" s="5" t="str">
        <f t="shared" si="487"/>
        <v>Phillip Flathmann</v>
      </c>
      <c r="U5189" t="s">
        <v>1143</v>
      </c>
      <c r="V5189" s="5" t="s">
        <v>27</v>
      </c>
      <c r="W5189" s="5" t="s">
        <v>28</v>
      </c>
      <c r="X5189" s="5" t="s">
        <v>41</v>
      </c>
      <c r="Y5189" s="5" t="s">
        <v>306</v>
      </c>
      <c r="Z5189" s="5" t="s">
        <v>43</v>
      </c>
      <c r="AA5189" s="4">
        <v>0.39</v>
      </c>
      <c r="AB5189" s="1">
        <v>40981</v>
      </c>
      <c r="AC5189" s="1">
        <v>30911</v>
      </c>
      <c r="AD5189">
        <f t="shared" si="488"/>
        <v>2</v>
      </c>
      <c r="AE5189">
        <f t="shared" ca="1" si="489"/>
        <v>39</v>
      </c>
      <c r="AF5189" t="str">
        <f t="shared" ca="1" si="490"/>
        <v>18-64</v>
      </c>
      <c r="AG5189" s="3">
        <f t="shared" si="491"/>
        <v>1.1045551904761903</v>
      </c>
      <c r="AH5189" t="str">
        <f>_xlfn.IFNA(VLOOKUP(Sales_Transactions[[#This Row],[Order ID]],Returned_Items[#All],2,FALSE),"Not Returned")</f>
        <v>Not Returned</v>
      </c>
    </row>
    <row r="5190" spans="1:34" x14ac:dyDescent="0.25">
      <c r="A5190">
        <v>42243</v>
      </c>
      <c r="C5190" t="s">
        <v>2252</v>
      </c>
      <c r="D5190" s="2" t="str">
        <f>TEXT(MID(Sales_Transactions[[#This Row],[Order Date]],2,5),"d/m/yyy")</f>
        <v>11/3/2012</v>
      </c>
      <c r="E5190" s="2" t="str">
        <f>TEXT(MID(Sales_Transactions[[#This Row],[Order Date]],2,5),"d")</f>
        <v>11</v>
      </c>
      <c r="F5190" s="2" t="str">
        <f>TEXT(MID(Sales_Transactions[[#This Row],[Order Date]],2,5),"m")</f>
        <v>3</v>
      </c>
      <c r="G5190" s="2" t="str">
        <f>TEXT(MID(Sales_Transactions[[#This Row],[Order Date]],2,5),"yyy")</f>
        <v>2012</v>
      </c>
      <c r="H5190" s="2" t="str">
        <f>TEXT(MID(Sales_Transactions[[#This Row],[Order Date]],2,5),"yyy/m")</f>
        <v>2012/3</v>
      </c>
      <c r="I5190" t="s">
        <v>78</v>
      </c>
      <c r="J5190">
        <f t="shared" si="486"/>
        <v>3</v>
      </c>
      <c r="K5190" s="2">
        <v>19</v>
      </c>
      <c r="L5190" s="3">
        <v>145.26</v>
      </c>
      <c r="M5190" s="4">
        <v>0.05</v>
      </c>
      <c r="N5190" s="5" t="s">
        <v>23</v>
      </c>
      <c r="O5190" s="3">
        <v>-35.75</v>
      </c>
      <c r="P5190" s="3">
        <v>7.35</v>
      </c>
      <c r="Q5190" s="3">
        <v>5.96</v>
      </c>
      <c r="R5190" s="5" t="s">
        <v>2547</v>
      </c>
      <c r="S5190" s="5" t="s">
        <v>2983</v>
      </c>
      <c r="T5190" s="5" t="str">
        <f t="shared" si="487"/>
        <v>Phillip Flathmann</v>
      </c>
      <c r="U5190" t="s">
        <v>1143</v>
      </c>
      <c r="V5190" s="5" t="s">
        <v>27</v>
      </c>
      <c r="W5190" s="5" t="s">
        <v>28</v>
      </c>
      <c r="X5190" s="5" t="s">
        <v>75</v>
      </c>
      <c r="Y5190" s="5" t="s">
        <v>1969</v>
      </c>
      <c r="Z5190" s="5" t="s">
        <v>43</v>
      </c>
      <c r="AA5190" s="4">
        <v>0.38</v>
      </c>
      <c r="AB5190" s="1">
        <v>40981</v>
      </c>
      <c r="AC5190" s="1">
        <v>30777</v>
      </c>
      <c r="AD5190">
        <f t="shared" si="488"/>
        <v>2</v>
      </c>
      <c r="AE5190">
        <f t="shared" ca="1" si="489"/>
        <v>40</v>
      </c>
      <c r="AF5190" t="str">
        <f t="shared" ca="1" si="490"/>
        <v>18-64</v>
      </c>
      <c r="AG5190" s="3">
        <f t="shared" si="491"/>
        <v>0.70033289473684202</v>
      </c>
      <c r="AH5190" t="str">
        <f>_xlfn.IFNA(VLOOKUP(Sales_Transactions[[#This Row],[Order ID]],Returned_Items[#All],2,FALSE),"Not Returned")</f>
        <v>Not Returned</v>
      </c>
    </row>
    <row r="5191" spans="1:34" x14ac:dyDescent="0.25">
      <c r="A5191">
        <v>42437</v>
      </c>
      <c r="C5191" t="s">
        <v>3333</v>
      </c>
      <c r="D5191" s="2" t="str">
        <f>TEXT(MID(Sales_Transactions[[#This Row],[Order Date]],2,5),"d/m/yyy")</f>
        <v>5/3/2012</v>
      </c>
      <c r="E5191" s="2" t="str">
        <f>TEXT(MID(Sales_Transactions[[#This Row],[Order Date]],2,5),"d")</f>
        <v>5</v>
      </c>
      <c r="F5191" s="2" t="str">
        <f>TEXT(MID(Sales_Transactions[[#This Row],[Order Date]],2,5),"m")</f>
        <v>3</v>
      </c>
      <c r="G5191" s="2" t="str">
        <f>TEXT(MID(Sales_Transactions[[#This Row],[Order Date]],2,5),"yyy")</f>
        <v>2012</v>
      </c>
      <c r="H5191" s="2" t="str">
        <f>TEXT(MID(Sales_Transactions[[#This Row],[Order Date]],2,5),"yyy/m")</f>
        <v>2012/3</v>
      </c>
      <c r="I5191" t="s">
        <v>101</v>
      </c>
      <c r="J5191">
        <f t="shared" si="486"/>
        <v>1</v>
      </c>
      <c r="K5191" s="2">
        <v>43</v>
      </c>
      <c r="L5191" s="3">
        <v>19461.8</v>
      </c>
      <c r="M5191" s="4">
        <v>0.06</v>
      </c>
      <c r="N5191" s="5" t="s">
        <v>34</v>
      </c>
      <c r="O5191" s="3">
        <v>7752.01</v>
      </c>
      <c r="P5191" s="3">
        <v>449.99</v>
      </c>
      <c r="Q5191" s="3">
        <v>49</v>
      </c>
      <c r="R5191" s="5" t="s">
        <v>3110</v>
      </c>
      <c r="S5191" s="5" t="s">
        <v>211</v>
      </c>
      <c r="T5191" s="5" t="str">
        <f t="shared" si="487"/>
        <v>Denny Joy</v>
      </c>
      <c r="U5191" t="s">
        <v>1143</v>
      </c>
      <c r="V5191" s="5" t="s">
        <v>47</v>
      </c>
      <c r="W5191" s="5" t="s">
        <v>48</v>
      </c>
      <c r="X5191" s="5" t="s">
        <v>131</v>
      </c>
      <c r="Y5191" s="5" t="s">
        <v>132</v>
      </c>
      <c r="Z5191" s="5" t="s">
        <v>40</v>
      </c>
      <c r="AA5191" s="4">
        <v>0.38</v>
      </c>
      <c r="AB5191" s="1">
        <v>40975</v>
      </c>
      <c r="AC5191" s="1">
        <v>30408</v>
      </c>
      <c r="AD5191">
        <f t="shared" si="488"/>
        <v>2</v>
      </c>
      <c r="AE5191">
        <f t="shared" ca="1" si="489"/>
        <v>41</v>
      </c>
      <c r="AF5191" t="str">
        <f t="shared" ca="1" si="490"/>
        <v>18-64</v>
      </c>
      <c r="AG5191" s="3">
        <f t="shared" si="491"/>
        <v>11.598139674418604</v>
      </c>
      <c r="AH5191" t="str">
        <f>_xlfn.IFNA(VLOOKUP(Sales_Transactions[[#This Row],[Order ID]],Returned_Items[#All],2,FALSE),"Not Returned")</f>
        <v>Not Returned</v>
      </c>
    </row>
    <row r="5192" spans="1:34" x14ac:dyDescent="0.25">
      <c r="A5192">
        <v>42437</v>
      </c>
      <c r="C5192" t="s">
        <v>3333</v>
      </c>
      <c r="D5192" s="2" t="str">
        <f>TEXT(MID(Sales_Transactions[[#This Row],[Order Date]],2,5),"d/m/yyy")</f>
        <v>5/3/2012</v>
      </c>
      <c r="E5192" s="2" t="str">
        <f>TEXT(MID(Sales_Transactions[[#This Row],[Order Date]],2,5),"d")</f>
        <v>5</v>
      </c>
      <c r="F5192" s="2" t="str">
        <f>TEXT(MID(Sales_Transactions[[#This Row],[Order Date]],2,5),"m")</f>
        <v>3</v>
      </c>
      <c r="G5192" s="2" t="str">
        <f>TEXT(MID(Sales_Transactions[[#This Row],[Order Date]],2,5),"yyy")</f>
        <v>2012</v>
      </c>
      <c r="H5192" s="2" t="str">
        <f>TEXT(MID(Sales_Transactions[[#This Row],[Order Date]],2,5),"yyy/m")</f>
        <v>2012/3</v>
      </c>
      <c r="I5192" t="s">
        <v>101</v>
      </c>
      <c r="J5192">
        <f t="shared" si="486"/>
        <v>1</v>
      </c>
      <c r="K5192" s="2">
        <v>14</v>
      </c>
      <c r="L5192" s="3">
        <v>313.85000000000002</v>
      </c>
      <c r="M5192" s="4">
        <v>0.03</v>
      </c>
      <c r="N5192" s="5" t="s">
        <v>23</v>
      </c>
      <c r="O5192" s="3">
        <v>-31.37</v>
      </c>
      <c r="P5192" s="3">
        <v>21.38</v>
      </c>
      <c r="Q5192" s="3">
        <v>8.99</v>
      </c>
      <c r="R5192" s="5" t="s">
        <v>3110</v>
      </c>
      <c r="S5192" s="5" t="s">
        <v>211</v>
      </c>
      <c r="T5192" s="5" t="str">
        <f t="shared" si="487"/>
        <v>Denny Joy</v>
      </c>
      <c r="U5192" t="s">
        <v>1143</v>
      </c>
      <c r="V5192" s="5" t="s">
        <v>47</v>
      </c>
      <c r="W5192" s="5" t="s">
        <v>28</v>
      </c>
      <c r="X5192" s="5" t="s">
        <v>124</v>
      </c>
      <c r="Y5192" s="5" t="s">
        <v>719</v>
      </c>
      <c r="Z5192" s="5" t="s">
        <v>60</v>
      </c>
      <c r="AA5192" s="4">
        <v>0.59</v>
      </c>
      <c r="AB5192" s="1">
        <v>40974</v>
      </c>
      <c r="AC5192" s="1">
        <v>30324</v>
      </c>
      <c r="AD5192">
        <f t="shared" si="488"/>
        <v>1</v>
      </c>
      <c r="AE5192">
        <f t="shared" ca="1" si="489"/>
        <v>41</v>
      </c>
      <c r="AF5192" t="str">
        <f t="shared" ca="1" si="490"/>
        <v>18-64</v>
      </c>
      <c r="AG5192" s="3">
        <f t="shared" si="491"/>
        <v>2.1688275714285714</v>
      </c>
      <c r="AH5192" t="str">
        <f>_xlfn.IFNA(VLOOKUP(Sales_Transactions[[#This Row],[Order ID]],Returned_Items[#All],2,FALSE),"Not Returned")</f>
        <v>Not Returned</v>
      </c>
    </row>
    <row r="5193" spans="1:34" x14ac:dyDescent="0.25">
      <c r="A5193">
        <v>42887</v>
      </c>
      <c r="C5193" t="s">
        <v>2814</v>
      </c>
      <c r="D5193" s="2" t="str">
        <f>TEXT(MID(Sales_Transactions[[#This Row],[Order Date]],2,5),"d/m/yyy")</f>
        <v>10/6/2012</v>
      </c>
      <c r="E5193" s="2" t="str">
        <f>TEXT(MID(Sales_Transactions[[#This Row],[Order Date]],2,5),"d")</f>
        <v>10</v>
      </c>
      <c r="F5193" s="2" t="str">
        <f>TEXT(MID(Sales_Transactions[[#This Row],[Order Date]],2,5),"m")</f>
        <v>6</v>
      </c>
      <c r="G5193" s="2" t="str">
        <f>TEXT(MID(Sales_Transactions[[#This Row],[Order Date]],2,5),"yyy")</f>
        <v>2012</v>
      </c>
      <c r="H5193" s="2" t="str">
        <f>TEXT(MID(Sales_Transactions[[#This Row],[Order Date]],2,5),"yyy/m")</f>
        <v>2012/6</v>
      </c>
      <c r="I5193" t="s">
        <v>78</v>
      </c>
      <c r="J5193">
        <f t="shared" si="486"/>
        <v>3</v>
      </c>
      <c r="K5193" s="2">
        <v>3</v>
      </c>
      <c r="L5193" s="3">
        <v>35.68</v>
      </c>
      <c r="M5193" s="4">
        <v>0.01</v>
      </c>
      <c r="N5193" s="5" t="s">
        <v>23</v>
      </c>
      <c r="O5193" s="3">
        <v>-11.43</v>
      </c>
      <c r="P5193" s="3">
        <v>9.7799999999999994</v>
      </c>
      <c r="Q5193" s="3">
        <v>5.76</v>
      </c>
      <c r="R5193" s="5" t="s">
        <v>2669</v>
      </c>
      <c r="S5193" s="5" t="s">
        <v>1212</v>
      </c>
      <c r="T5193" s="5" t="str">
        <f t="shared" si="487"/>
        <v>Tracy Collins</v>
      </c>
      <c r="U5193" t="s">
        <v>1143</v>
      </c>
      <c r="V5193" s="5" t="s">
        <v>37</v>
      </c>
      <c r="W5193" s="5" t="s">
        <v>28</v>
      </c>
      <c r="X5193" s="5" t="s">
        <v>98</v>
      </c>
      <c r="Y5193" s="5" t="s">
        <v>961</v>
      </c>
      <c r="Z5193" s="5" t="s">
        <v>43</v>
      </c>
      <c r="AA5193" s="4">
        <v>0.35</v>
      </c>
      <c r="AB5193" s="1">
        <v>41071</v>
      </c>
      <c r="AC5193" s="1">
        <v>30028</v>
      </c>
      <c r="AD5193">
        <f t="shared" si="488"/>
        <v>1</v>
      </c>
      <c r="AE5193">
        <f t="shared" ca="1" si="489"/>
        <v>42</v>
      </c>
      <c r="AF5193" t="str">
        <f t="shared" ca="1" si="490"/>
        <v>18-64</v>
      </c>
      <c r="AG5193" s="3">
        <f t="shared" si="491"/>
        <v>5.1796739999999994</v>
      </c>
      <c r="AH5193" t="str">
        <f>_xlfn.IFNA(VLOOKUP(Sales_Transactions[[#This Row],[Order ID]],Returned_Items[#All],2,FALSE),"Not Returned")</f>
        <v>Not Returned</v>
      </c>
    </row>
    <row r="5194" spans="1:34" x14ac:dyDescent="0.25">
      <c r="A5194">
        <v>42887</v>
      </c>
      <c r="C5194" t="s">
        <v>2814</v>
      </c>
      <c r="D5194" s="2" t="str">
        <f>TEXT(MID(Sales_Transactions[[#This Row],[Order Date]],2,5),"d/m/yyy")</f>
        <v>10/6/2012</v>
      </c>
      <c r="E5194" s="2" t="str">
        <f>TEXT(MID(Sales_Transactions[[#This Row],[Order Date]],2,5),"d")</f>
        <v>10</v>
      </c>
      <c r="F5194" s="2" t="str">
        <f>TEXT(MID(Sales_Transactions[[#This Row],[Order Date]],2,5),"m")</f>
        <v>6</v>
      </c>
      <c r="G5194" s="2" t="str">
        <f>TEXT(MID(Sales_Transactions[[#This Row],[Order Date]],2,5),"yyy")</f>
        <v>2012</v>
      </c>
      <c r="H5194" s="2" t="str">
        <f>TEXT(MID(Sales_Transactions[[#This Row],[Order Date]],2,5),"yyy/m")</f>
        <v>2012/6</v>
      </c>
      <c r="I5194" t="s">
        <v>78</v>
      </c>
      <c r="J5194">
        <f t="shared" si="486"/>
        <v>3</v>
      </c>
      <c r="K5194" s="2">
        <v>11</v>
      </c>
      <c r="L5194" s="3">
        <v>234.76</v>
      </c>
      <c r="M5194" s="4">
        <v>0.04</v>
      </c>
      <c r="N5194" s="5" t="s">
        <v>23</v>
      </c>
      <c r="O5194" s="3">
        <v>-45.65</v>
      </c>
      <c r="P5194" s="3">
        <v>21.38</v>
      </c>
      <c r="Q5194" s="3">
        <v>8.99</v>
      </c>
      <c r="R5194" s="5" t="s">
        <v>2669</v>
      </c>
      <c r="S5194" s="5" t="s">
        <v>1212</v>
      </c>
      <c r="T5194" s="5" t="str">
        <f t="shared" si="487"/>
        <v>Tracy Collins</v>
      </c>
      <c r="U5194" t="s">
        <v>1143</v>
      </c>
      <c r="V5194" s="5" t="s">
        <v>37</v>
      </c>
      <c r="W5194" s="5" t="s">
        <v>28</v>
      </c>
      <c r="X5194" s="5" t="s">
        <v>124</v>
      </c>
      <c r="Y5194" s="5" t="s">
        <v>719</v>
      </c>
      <c r="Z5194" s="5" t="s">
        <v>60</v>
      </c>
      <c r="AA5194" s="4">
        <v>0.59</v>
      </c>
      <c r="AB5194" s="1">
        <v>41072</v>
      </c>
      <c r="AC5194" s="1">
        <v>30106</v>
      </c>
      <c r="AD5194">
        <f t="shared" si="488"/>
        <v>2</v>
      </c>
      <c r="AE5194">
        <f t="shared" ca="1" si="489"/>
        <v>42</v>
      </c>
      <c r="AF5194" t="str">
        <f t="shared" ca="1" si="490"/>
        <v>18-64</v>
      </c>
      <c r="AG5194" s="3">
        <f t="shared" si="491"/>
        <v>2.7601316363636359</v>
      </c>
      <c r="AH5194" t="str">
        <f>_xlfn.IFNA(VLOOKUP(Sales_Transactions[[#This Row],[Order ID]],Returned_Items[#All],2,FALSE),"Not Returned")</f>
        <v>Not Returned</v>
      </c>
    </row>
    <row r="5195" spans="1:34" x14ac:dyDescent="0.25">
      <c r="A5195">
        <v>42887</v>
      </c>
      <c r="C5195" t="s">
        <v>2814</v>
      </c>
      <c r="D5195" s="2" t="str">
        <f>TEXT(MID(Sales_Transactions[[#This Row],[Order Date]],2,5),"d/m/yyy")</f>
        <v>10/6/2012</v>
      </c>
      <c r="E5195" s="2" t="str">
        <f>TEXT(MID(Sales_Transactions[[#This Row],[Order Date]],2,5),"d")</f>
        <v>10</v>
      </c>
      <c r="F5195" s="2" t="str">
        <f>TEXT(MID(Sales_Transactions[[#This Row],[Order Date]],2,5),"m")</f>
        <v>6</v>
      </c>
      <c r="G5195" s="2" t="str">
        <f>TEXT(MID(Sales_Transactions[[#This Row],[Order Date]],2,5),"yyy")</f>
        <v>2012</v>
      </c>
      <c r="H5195" s="2" t="str">
        <f>TEXT(MID(Sales_Transactions[[#This Row],[Order Date]],2,5),"yyy/m")</f>
        <v>2012/6</v>
      </c>
      <c r="I5195" t="s">
        <v>78</v>
      </c>
      <c r="J5195">
        <f t="shared" si="486"/>
        <v>3</v>
      </c>
      <c r="K5195" s="2">
        <v>3</v>
      </c>
      <c r="L5195" s="3">
        <v>498.49</v>
      </c>
      <c r="M5195" s="4">
        <v>0.01</v>
      </c>
      <c r="N5195" s="5" t="s">
        <v>34</v>
      </c>
      <c r="O5195" s="3">
        <v>-251.41</v>
      </c>
      <c r="P5195" s="3">
        <v>145.97999999999999</v>
      </c>
      <c r="Q5195" s="3">
        <v>51.92</v>
      </c>
      <c r="R5195" s="5" t="s">
        <v>2669</v>
      </c>
      <c r="S5195" s="5" t="s">
        <v>1212</v>
      </c>
      <c r="T5195" s="5" t="str">
        <f t="shared" si="487"/>
        <v>Tracy Collins</v>
      </c>
      <c r="U5195" t="s">
        <v>1143</v>
      </c>
      <c r="V5195" s="5" t="s">
        <v>37</v>
      </c>
      <c r="W5195" s="5" t="s">
        <v>57</v>
      </c>
      <c r="X5195" s="5" t="s">
        <v>107</v>
      </c>
      <c r="Y5195" s="5" t="s">
        <v>1641</v>
      </c>
      <c r="Z5195" s="5" t="s">
        <v>106</v>
      </c>
      <c r="AA5195" s="4">
        <v>0.69</v>
      </c>
      <c r="AB5195" s="1">
        <v>41072</v>
      </c>
      <c r="AC5195" s="1">
        <v>30122</v>
      </c>
      <c r="AD5195">
        <f t="shared" si="488"/>
        <v>2</v>
      </c>
      <c r="AE5195">
        <f t="shared" ca="1" si="489"/>
        <v>42</v>
      </c>
      <c r="AF5195" t="str">
        <f t="shared" ca="1" si="490"/>
        <v>18-64</v>
      </c>
      <c r="AG5195" s="3">
        <f t="shared" si="491"/>
        <v>65.961800666666662</v>
      </c>
      <c r="AH5195" t="str">
        <f>_xlfn.IFNA(VLOOKUP(Sales_Transactions[[#This Row],[Order ID]],Returned_Items[#All],2,FALSE),"Not Returned")</f>
        <v>Not Returned</v>
      </c>
    </row>
    <row r="5196" spans="1:34" x14ac:dyDescent="0.25">
      <c r="A5196">
        <v>43137</v>
      </c>
      <c r="C5196" t="s">
        <v>1537</v>
      </c>
      <c r="D5196" s="2" t="str">
        <f>TEXT(MID(Sales_Transactions[[#This Row],[Order Date]],2,5),"d/m/yyy")</f>
        <v>26/2/2011</v>
      </c>
      <c r="E5196" s="2" t="str">
        <f>TEXT(MID(Sales_Transactions[[#This Row],[Order Date]],2,5),"d")</f>
        <v>26</v>
      </c>
      <c r="F5196" s="2" t="str">
        <f>TEXT(MID(Sales_Transactions[[#This Row],[Order Date]],2,5),"m")</f>
        <v>2</v>
      </c>
      <c r="G5196" s="2" t="str">
        <f>TEXT(MID(Sales_Transactions[[#This Row],[Order Date]],2,5),"yyy")</f>
        <v>2011</v>
      </c>
      <c r="H5196" s="2" t="str">
        <f>TEXT(MID(Sales_Transactions[[#This Row],[Order Date]],2,5),"yyy/m")</f>
        <v>2011/2</v>
      </c>
      <c r="I5196" t="s">
        <v>33</v>
      </c>
      <c r="J5196">
        <f t="shared" si="486"/>
        <v>4</v>
      </c>
      <c r="K5196" s="2">
        <v>40</v>
      </c>
      <c r="L5196" s="3">
        <v>6069.05</v>
      </c>
      <c r="M5196" s="4">
        <v>0.05</v>
      </c>
      <c r="N5196" s="5" t="s">
        <v>23</v>
      </c>
      <c r="O5196" s="3">
        <v>1816.71</v>
      </c>
      <c r="P5196" s="3">
        <v>155.06</v>
      </c>
      <c r="Q5196" s="3">
        <v>7.07</v>
      </c>
      <c r="R5196" s="5" t="s">
        <v>2367</v>
      </c>
      <c r="S5196" s="5" t="s">
        <v>3265</v>
      </c>
      <c r="T5196" s="5" t="str">
        <f t="shared" si="487"/>
        <v>Linda Southworth</v>
      </c>
      <c r="U5196" t="s">
        <v>1143</v>
      </c>
      <c r="V5196" s="5" t="s">
        <v>37</v>
      </c>
      <c r="W5196" s="5" t="s">
        <v>28</v>
      </c>
      <c r="X5196" s="5" t="s">
        <v>29</v>
      </c>
      <c r="Y5196" s="5" t="s">
        <v>839</v>
      </c>
      <c r="Z5196" s="5" t="s">
        <v>43</v>
      </c>
      <c r="AA5196" s="4">
        <v>0.59</v>
      </c>
      <c r="AB5196" s="1">
        <v>40601</v>
      </c>
      <c r="AC5196" s="1">
        <v>28384</v>
      </c>
      <c r="AD5196">
        <f t="shared" si="488"/>
        <v>1</v>
      </c>
      <c r="AE5196">
        <f t="shared" ca="1" si="489"/>
        <v>46</v>
      </c>
      <c r="AF5196" t="str">
        <f t="shared" ca="1" si="490"/>
        <v>18-64</v>
      </c>
      <c r="AG5196" s="3">
        <f t="shared" si="491"/>
        <v>4.05131175</v>
      </c>
      <c r="AH5196" t="str">
        <f>_xlfn.IFNA(VLOOKUP(Sales_Transactions[[#This Row],[Order ID]],Returned_Items[#All],2,FALSE),"Not Returned")</f>
        <v>Not Returned</v>
      </c>
    </row>
    <row r="5197" spans="1:34" x14ac:dyDescent="0.25">
      <c r="A5197">
        <v>43554</v>
      </c>
      <c r="C5197" t="s">
        <v>2889</v>
      </c>
      <c r="D5197" s="2" t="str">
        <f>TEXT(MID(Sales_Transactions[[#This Row],[Order Date]],2,5),"d/m/yyy")</f>
        <v>30/10/2009</v>
      </c>
      <c r="E5197" s="2" t="str">
        <f>TEXT(MID(Sales_Transactions[[#This Row],[Order Date]],2,5),"d")</f>
        <v>30</v>
      </c>
      <c r="F5197" s="2" t="str">
        <f>TEXT(MID(Sales_Transactions[[#This Row],[Order Date]],2,5),"m")</f>
        <v>10</v>
      </c>
      <c r="G5197" s="2" t="str">
        <f>TEXT(MID(Sales_Transactions[[#This Row],[Order Date]],2,5),"yyy")</f>
        <v>2009</v>
      </c>
      <c r="H5197" s="2" t="str">
        <f>TEXT(MID(Sales_Transactions[[#This Row],[Order Date]],2,5),"yyy/m")</f>
        <v>2009/10</v>
      </c>
      <c r="I5197" t="s">
        <v>101</v>
      </c>
      <c r="J5197">
        <f t="shared" si="486"/>
        <v>1</v>
      </c>
      <c r="K5197" s="2">
        <v>9</v>
      </c>
      <c r="L5197" s="3">
        <v>34.18</v>
      </c>
      <c r="M5197" s="4">
        <v>0.06</v>
      </c>
      <c r="N5197" s="5" t="s">
        <v>23</v>
      </c>
      <c r="O5197" s="3">
        <v>-5.46</v>
      </c>
      <c r="P5197" s="3">
        <v>3.6</v>
      </c>
      <c r="Q5197" s="3">
        <v>2.2000000000000002</v>
      </c>
      <c r="R5197" s="5" t="s">
        <v>3313</v>
      </c>
      <c r="S5197" s="5" t="s">
        <v>3314</v>
      </c>
      <c r="T5197" s="5" t="str">
        <f t="shared" si="487"/>
        <v>Rachel Payne</v>
      </c>
      <c r="U5197" t="s">
        <v>1143</v>
      </c>
      <c r="V5197" s="5" t="s">
        <v>37</v>
      </c>
      <c r="W5197" s="5" t="s">
        <v>28</v>
      </c>
      <c r="X5197" s="5" t="s">
        <v>75</v>
      </c>
      <c r="Y5197" s="5" t="s">
        <v>2439</v>
      </c>
      <c r="Z5197" s="5" t="s">
        <v>84</v>
      </c>
      <c r="AA5197" s="4">
        <v>0.39</v>
      </c>
      <c r="AB5197" s="1">
        <v>40119</v>
      </c>
      <c r="AC5197" s="1">
        <v>28227</v>
      </c>
      <c r="AD5197">
        <f t="shared" si="488"/>
        <v>3</v>
      </c>
      <c r="AE5197">
        <f t="shared" ca="1" si="489"/>
        <v>47</v>
      </c>
      <c r="AF5197" t="str">
        <f t="shared" ca="1" si="490"/>
        <v>18-64</v>
      </c>
      <c r="AG5197" s="3">
        <f t="shared" si="491"/>
        <v>0.64420444444444458</v>
      </c>
      <c r="AH5197" t="str">
        <f>_xlfn.IFNA(VLOOKUP(Sales_Transactions[[#This Row],[Order ID]],Returned_Items[#All],2,FALSE),"Not Returned")</f>
        <v>Not Returned</v>
      </c>
    </row>
    <row r="5198" spans="1:34" x14ac:dyDescent="0.25">
      <c r="A5198">
        <v>43782</v>
      </c>
      <c r="C5198" t="s">
        <v>776</v>
      </c>
      <c r="D5198" s="2" t="str">
        <f>TEXT(MID(Sales_Transactions[[#This Row],[Order Date]],2,5),"d/m/yyy")</f>
        <v>13/11/2010</v>
      </c>
      <c r="E5198" s="2" t="str">
        <f>TEXT(MID(Sales_Transactions[[#This Row],[Order Date]],2,5),"d")</f>
        <v>13</v>
      </c>
      <c r="F5198" s="2" t="str">
        <f>TEXT(MID(Sales_Transactions[[#This Row],[Order Date]],2,5),"m")</f>
        <v>11</v>
      </c>
      <c r="G5198" s="2" t="str">
        <f>TEXT(MID(Sales_Transactions[[#This Row],[Order Date]],2,5),"yyy")</f>
        <v>2010</v>
      </c>
      <c r="H5198" s="2" t="str">
        <f>TEXT(MID(Sales_Transactions[[#This Row],[Order Date]],2,5),"yyy/m")</f>
        <v>2010/11</v>
      </c>
      <c r="I5198" t="s">
        <v>78</v>
      </c>
      <c r="J5198">
        <f t="shared" si="486"/>
        <v>3</v>
      </c>
      <c r="K5198" s="2">
        <v>27</v>
      </c>
      <c r="L5198" s="3">
        <v>194.35</v>
      </c>
      <c r="M5198" s="4">
        <v>0</v>
      </c>
      <c r="N5198" s="5" t="s">
        <v>23</v>
      </c>
      <c r="O5198" s="3">
        <v>30.88</v>
      </c>
      <c r="P5198" s="3">
        <v>6.75</v>
      </c>
      <c r="Q5198" s="3">
        <v>2.99</v>
      </c>
      <c r="R5198" s="5" t="s">
        <v>454</v>
      </c>
      <c r="S5198" s="5" t="s">
        <v>3318</v>
      </c>
      <c r="T5198" s="5" t="str">
        <f t="shared" si="487"/>
        <v>Rick Bensley</v>
      </c>
      <c r="U5198" t="s">
        <v>1143</v>
      </c>
      <c r="V5198" s="5" t="s">
        <v>37</v>
      </c>
      <c r="W5198" s="5" t="s">
        <v>28</v>
      </c>
      <c r="X5198" s="5" t="s">
        <v>41</v>
      </c>
      <c r="Y5198" s="5" t="s">
        <v>589</v>
      </c>
      <c r="Z5198" s="5" t="s">
        <v>43</v>
      </c>
      <c r="AA5198" s="4">
        <v>0.35</v>
      </c>
      <c r="AB5198" s="1">
        <v>40497</v>
      </c>
      <c r="AC5198" s="1">
        <v>28419</v>
      </c>
      <c r="AD5198">
        <f t="shared" si="488"/>
        <v>2</v>
      </c>
      <c r="AE5198">
        <f t="shared" ca="1" si="489"/>
        <v>46</v>
      </c>
      <c r="AF5198" t="str">
        <f t="shared" ca="1" si="490"/>
        <v>18-64</v>
      </c>
      <c r="AG5198" s="3">
        <f t="shared" si="491"/>
        <v>0.36074074074074075</v>
      </c>
      <c r="AH5198" t="str">
        <f>_xlfn.IFNA(VLOOKUP(Sales_Transactions[[#This Row],[Order ID]],Returned_Items[#All],2,FALSE),"Not Returned")</f>
        <v>Not Returned</v>
      </c>
    </row>
    <row r="5199" spans="1:34" x14ac:dyDescent="0.25">
      <c r="A5199">
        <v>43904</v>
      </c>
      <c r="C5199" t="s">
        <v>2524</v>
      </c>
      <c r="D5199" s="2" t="str">
        <f>TEXT(MID(Sales_Transactions[[#This Row],[Order Date]],2,5),"d/m/yyy")</f>
        <v>1/5/2010</v>
      </c>
      <c r="E5199" s="2" t="str">
        <f>TEXT(MID(Sales_Transactions[[#This Row],[Order Date]],2,5),"d")</f>
        <v>1</v>
      </c>
      <c r="F5199" s="2" t="str">
        <f>TEXT(MID(Sales_Transactions[[#This Row],[Order Date]],2,5),"m")</f>
        <v>5</v>
      </c>
      <c r="G5199" s="2" t="str">
        <f>TEXT(MID(Sales_Transactions[[#This Row],[Order Date]],2,5),"yyy")</f>
        <v>2010</v>
      </c>
      <c r="H5199" s="2" t="str">
        <f>TEXT(MID(Sales_Transactions[[#This Row],[Order Date]],2,5),"yyy/m")</f>
        <v>2010/5</v>
      </c>
      <c r="I5199" t="s">
        <v>52</v>
      </c>
      <c r="J5199">
        <f t="shared" si="486"/>
        <v>1</v>
      </c>
      <c r="K5199" s="2">
        <v>43</v>
      </c>
      <c r="L5199" s="3">
        <v>413.83</v>
      </c>
      <c r="M5199" s="4">
        <v>0.08</v>
      </c>
      <c r="N5199" s="5" t="s">
        <v>23</v>
      </c>
      <c r="O5199" s="3">
        <v>111.74</v>
      </c>
      <c r="P5199" s="3">
        <v>10.01</v>
      </c>
      <c r="Q5199" s="3">
        <v>1.99</v>
      </c>
      <c r="R5199" s="5" t="s">
        <v>1775</v>
      </c>
      <c r="S5199" s="5" t="s">
        <v>2759</v>
      </c>
      <c r="T5199" s="5" t="str">
        <f t="shared" si="487"/>
        <v>Michael Oakman</v>
      </c>
      <c r="U5199" t="s">
        <v>1143</v>
      </c>
      <c r="V5199" s="5" t="s">
        <v>27</v>
      </c>
      <c r="W5199" s="5" t="s">
        <v>48</v>
      </c>
      <c r="X5199" s="5" t="s">
        <v>87</v>
      </c>
      <c r="Y5199" s="5" t="s">
        <v>736</v>
      </c>
      <c r="Z5199" s="5" t="s">
        <v>60</v>
      </c>
      <c r="AA5199" s="4">
        <v>0.41</v>
      </c>
      <c r="AB5199" s="1">
        <v>40301</v>
      </c>
      <c r="AC5199" s="1">
        <v>27991</v>
      </c>
      <c r="AD5199">
        <f t="shared" si="488"/>
        <v>2</v>
      </c>
      <c r="AE5199">
        <f t="shared" ca="1" si="489"/>
        <v>47</v>
      </c>
      <c r="AF5199" t="str">
        <f t="shared" ca="1" si="490"/>
        <v>18-64</v>
      </c>
      <c r="AG5199" s="3">
        <f t="shared" si="491"/>
        <v>0.27888353488372092</v>
      </c>
      <c r="AH5199" t="str">
        <f>_xlfn.IFNA(VLOOKUP(Sales_Transactions[[#This Row],[Order ID]],Returned_Items[#All],2,FALSE),"Not Returned")</f>
        <v>Not Returned</v>
      </c>
    </row>
    <row r="5200" spans="1:34" x14ac:dyDescent="0.25">
      <c r="A5200">
        <v>43904</v>
      </c>
      <c r="C5200" t="s">
        <v>2524</v>
      </c>
      <c r="D5200" s="2" t="str">
        <f>TEXT(MID(Sales_Transactions[[#This Row],[Order Date]],2,5),"d/m/yyy")</f>
        <v>1/5/2010</v>
      </c>
      <c r="E5200" s="2" t="str">
        <f>TEXT(MID(Sales_Transactions[[#This Row],[Order Date]],2,5),"d")</f>
        <v>1</v>
      </c>
      <c r="F5200" s="2" t="str">
        <f>TEXT(MID(Sales_Transactions[[#This Row],[Order Date]],2,5),"m")</f>
        <v>5</v>
      </c>
      <c r="G5200" s="2" t="str">
        <f>TEXT(MID(Sales_Transactions[[#This Row],[Order Date]],2,5),"yyy")</f>
        <v>2010</v>
      </c>
      <c r="H5200" s="2" t="str">
        <f>TEXT(MID(Sales_Transactions[[#This Row],[Order Date]],2,5),"yyy/m")</f>
        <v>2010/5</v>
      </c>
      <c r="I5200" t="s">
        <v>52</v>
      </c>
      <c r="J5200">
        <f t="shared" si="486"/>
        <v>1</v>
      </c>
      <c r="K5200" s="2">
        <v>30</v>
      </c>
      <c r="L5200" s="3">
        <v>3339.65</v>
      </c>
      <c r="M5200" s="4">
        <v>0.01</v>
      </c>
      <c r="N5200" s="5" t="s">
        <v>23</v>
      </c>
      <c r="O5200" s="3">
        <v>788.51</v>
      </c>
      <c r="P5200" s="3">
        <v>125.99</v>
      </c>
      <c r="Q5200" s="3">
        <v>7.69</v>
      </c>
      <c r="R5200" s="5" t="s">
        <v>1775</v>
      </c>
      <c r="S5200" s="5" t="s">
        <v>2759</v>
      </c>
      <c r="T5200" s="5" t="str">
        <f t="shared" si="487"/>
        <v>Michael Oakman</v>
      </c>
      <c r="U5200" t="s">
        <v>1143</v>
      </c>
      <c r="V5200" s="5" t="s">
        <v>27</v>
      </c>
      <c r="W5200" s="5" t="s">
        <v>48</v>
      </c>
      <c r="X5200" s="5" t="s">
        <v>49</v>
      </c>
      <c r="Y5200" s="5" t="s">
        <v>184</v>
      </c>
      <c r="Z5200" s="5" t="s">
        <v>43</v>
      </c>
      <c r="AA5200" s="4">
        <v>0.57999999999999996</v>
      </c>
      <c r="AB5200" s="1">
        <v>40300</v>
      </c>
      <c r="AC5200" s="1">
        <v>28046</v>
      </c>
      <c r="AD5200">
        <f t="shared" si="488"/>
        <v>1</v>
      </c>
      <c r="AE5200">
        <f t="shared" ca="1" si="489"/>
        <v>47</v>
      </c>
      <c r="AF5200" t="str">
        <f t="shared" ca="1" si="490"/>
        <v>18-64</v>
      </c>
      <c r="AG5200" s="3">
        <f t="shared" si="491"/>
        <v>4.4555800333333337</v>
      </c>
      <c r="AH5200" t="str">
        <f>_xlfn.IFNA(VLOOKUP(Sales_Transactions[[#This Row],[Order ID]],Returned_Items[#All],2,FALSE),"Not Returned")</f>
        <v>Not Returned</v>
      </c>
    </row>
    <row r="5201" spans="1:34" x14ac:dyDescent="0.25">
      <c r="A5201">
        <v>43906</v>
      </c>
      <c r="C5201" t="s">
        <v>542</v>
      </c>
      <c r="D5201" s="2" t="str">
        <f>TEXT(MID(Sales_Transactions[[#This Row],[Order Date]],2,5),"d/m/yyy")</f>
        <v>8/2/2012</v>
      </c>
      <c r="E5201" s="2" t="str">
        <f>TEXT(MID(Sales_Transactions[[#This Row],[Order Date]],2,5),"d")</f>
        <v>8</v>
      </c>
      <c r="F5201" s="2" t="str">
        <f>TEXT(MID(Sales_Transactions[[#This Row],[Order Date]],2,5),"m")</f>
        <v>2</v>
      </c>
      <c r="G5201" s="2" t="str">
        <f>TEXT(MID(Sales_Transactions[[#This Row],[Order Date]],2,5),"yyy")</f>
        <v>2012</v>
      </c>
      <c r="H5201" s="2" t="str">
        <f>TEXT(MID(Sales_Transactions[[#This Row],[Order Date]],2,5),"yyy/m")</f>
        <v>2012/2</v>
      </c>
      <c r="I5201" t="s">
        <v>33</v>
      </c>
      <c r="J5201">
        <f t="shared" si="486"/>
        <v>4</v>
      </c>
      <c r="K5201" s="2">
        <v>50</v>
      </c>
      <c r="L5201" s="3">
        <v>3601.07</v>
      </c>
      <c r="M5201" s="4">
        <v>0.04</v>
      </c>
      <c r="N5201" s="5" t="s">
        <v>23</v>
      </c>
      <c r="O5201" s="3">
        <v>174.8</v>
      </c>
      <c r="P5201" s="3">
        <v>73.98</v>
      </c>
      <c r="Q5201" s="3">
        <v>14.52</v>
      </c>
      <c r="R5201" s="5" t="s">
        <v>2855</v>
      </c>
      <c r="S5201" s="5" t="s">
        <v>2535</v>
      </c>
      <c r="T5201" s="5" t="str">
        <f t="shared" si="487"/>
        <v>Valerie Dominguez</v>
      </c>
      <c r="U5201" t="s">
        <v>1143</v>
      </c>
      <c r="V5201" s="5" t="s">
        <v>47</v>
      </c>
      <c r="W5201" s="5" t="s">
        <v>48</v>
      </c>
      <c r="X5201" s="5" t="s">
        <v>87</v>
      </c>
      <c r="Y5201" s="5" t="s">
        <v>1426</v>
      </c>
      <c r="Z5201" s="5" t="s">
        <v>43</v>
      </c>
      <c r="AA5201" s="4">
        <v>0.65</v>
      </c>
      <c r="AB5201" s="1">
        <v>40948</v>
      </c>
      <c r="AC5201" s="1">
        <v>27990</v>
      </c>
      <c r="AD5201">
        <f t="shared" si="488"/>
        <v>1</v>
      </c>
      <c r="AE5201">
        <f t="shared" ca="1" si="489"/>
        <v>47</v>
      </c>
      <c r="AF5201" t="str">
        <f t="shared" ca="1" si="490"/>
        <v>18-64</v>
      </c>
      <c r="AG5201" s="3">
        <f t="shared" si="491"/>
        <v>1.7694081600000002</v>
      </c>
      <c r="AH5201" t="str">
        <f>_xlfn.IFNA(VLOOKUP(Sales_Transactions[[#This Row],[Order ID]],Returned_Items[#All],2,FALSE),"Not Returned")</f>
        <v>Not Returned</v>
      </c>
    </row>
    <row r="5202" spans="1:34" x14ac:dyDescent="0.25">
      <c r="A5202">
        <v>44064</v>
      </c>
      <c r="C5202" t="s">
        <v>1863</v>
      </c>
      <c r="D5202" s="2" t="str">
        <f>TEXT(MID(Sales_Transactions[[#This Row],[Order Date]],2,5),"d/m/yyy")</f>
        <v>3/3/2010</v>
      </c>
      <c r="E5202" s="2" t="str">
        <f>TEXT(MID(Sales_Transactions[[#This Row],[Order Date]],2,5),"d")</f>
        <v>3</v>
      </c>
      <c r="F5202" s="2" t="str">
        <f>TEXT(MID(Sales_Transactions[[#This Row],[Order Date]],2,5),"m")</f>
        <v>3</v>
      </c>
      <c r="G5202" s="2" t="str">
        <f>TEXT(MID(Sales_Transactions[[#This Row],[Order Date]],2,5),"yyy")</f>
        <v>2010</v>
      </c>
      <c r="H5202" s="2" t="str">
        <f>TEXT(MID(Sales_Transactions[[#This Row],[Order Date]],2,5),"yyy/m")</f>
        <v>2010/3</v>
      </c>
      <c r="I5202" t="s">
        <v>78</v>
      </c>
      <c r="J5202">
        <f t="shared" si="486"/>
        <v>3</v>
      </c>
      <c r="K5202" s="2">
        <v>43</v>
      </c>
      <c r="L5202" s="3">
        <v>468.48</v>
      </c>
      <c r="M5202" s="4">
        <v>7.0000000000000007E-2</v>
      </c>
      <c r="N5202" s="5" t="s">
        <v>67</v>
      </c>
      <c r="O5202" s="3">
        <v>-213.49</v>
      </c>
      <c r="P5202" s="3">
        <v>11.34</v>
      </c>
      <c r="Q5202" s="3">
        <v>11.25</v>
      </c>
      <c r="R5202" s="5" t="s">
        <v>2330</v>
      </c>
      <c r="S5202" s="5" t="s">
        <v>2996</v>
      </c>
      <c r="T5202" s="5" t="str">
        <f t="shared" si="487"/>
        <v>Theresa Swint</v>
      </c>
      <c r="U5202" t="s">
        <v>1143</v>
      </c>
      <c r="V5202" s="5" t="s">
        <v>37</v>
      </c>
      <c r="W5202" s="5" t="s">
        <v>28</v>
      </c>
      <c r="X5202" s="5" t="s">
        <v>75</v>
      </c>
      <c r="Y5202" s="5" t="s">
        <v>2286</v>
      </c>
      <c r="Z5202" s="5" t="s">
        <v>43</v>
      </c>
      <c r="AA5202" s="4">
        <v>0.36</v>
      </c>
      <c r="AB5202" s="1">
        <v>40242</v>
      </c>
      <c r="AC5202" s="1">
        <v>27502</v>
      </c>
      <c r="AD5202">
        <f t="shared" si="488"/>
        <v>2</v>
      </c>
      <c r="AE5202">
        <f t="shared" ca="1" si="489"/>
        <v>49</v>
      </c>
      <c r="AF5202" t="str">
        <f t="shared" ca="1" si="490"/>
        <v>18-64</v>
      </c>
      <c r="AG5202" s="3">
        <f t="shared" si="491"/>
        <v>0.5251642325581396</v>
      </c>
      <c r="AH5202" t="str">
        <f>_xlfn.IFNA(VLOOKUP(Sales_Transactions[[#This Row],[Order ID]],Returned_Items[#All],2,FALSE),"Not Returned")</f>
        <v>Not Returned</v>
      </c>
    </row>
    <row r="5203" spans="1:34" x14ac:dyDescent="0.25">
      <c r="A5203">
        <v>44064</v>
      </c>
      <c r="C5203" t="s">
        <v>1863</v>
      </c>
      <c r="D5203" s="2" t="str">
        <f>TEXT(MID(Sales_Transactions[[#This Row],[Order Date]],2,5),"d/m/yyy")</f>
        <v>3/3/2010</v>
      </c>
      <c r="E5203" s="2" t="str">
        <f>TEXT(MID(Sales_Transactions[[#This Row],[Order Date]],2,5),"d")</f>
        <v>3</v>
      </c>
      <c r="F5203" s="2" t="str">
        <f>TEXT(MID(Sales_Transactions[[#This Row],[Order Date]],2,5),"m")</f>
        <v>3</v>
      </c>
      <c r="G5203" s="2" t="str">
        <f>TEXT(MID(Sales_Transactions[[#This Row],[Order Date]],2,5),"yyy")</f>
        <v>2010</v>
      </c>
      <c r="H5203" s="2" t="str">
        <f>TEXT(MID(Sales_Transactions[[#This Row],[Order Date]],2,5),"yyy/m")</f>
        <v>2010/3</v>
      </c>
      <c r="I5203" t="s">
        <v>78</v>
      </c>
      <c r="J5203">
        <f t="shared" si="486"/>
        <v>3</v>
      </c>
      <c r="K5203" s="2">
        <v>23</v>
      </c>
      <c r="L5203" s="3">
        <v>284.14</v>
      </c>
      <c r="M5203" s="4">
        <v>0.05</v>
      </c>
      <c r="N5203" s="5" t="s">
        <v>23</v>
      </c>
      <c r="O5203" s="3">
        <v>-104.18</v>
      </c>
      <c r="P5203" s="3">
        <v>11.66</v>
      </c>
      <c r="Q5203" s="3">
        <v>8.99</v>
      </c>
      <c r="R5203" s="5" t="s">
        <v>2330</v>
      </c>
      <c r="S5203" s="5" t="s">
        <v>2996</v>
      </c>
      <c r="T5203" s="5" t="str">
        <f t="shared" si="487"/>
        <v>Theresa Swint</v>
      </c>
      <c r="U5203" t="s">
        <v>1143</v>
      </c>
      <c r="V5203" s="5" t="s">
        <v>37</v>
      </c>
      <c r="W5203" s="5" t="s">
        <v>28</v>
      </c>
      <c r="X5203" s="5" t="s">
        <v>124</v>
      </c>
      <c r="Y5203" s="5" t="s">
        <v>833</v>
      </c>
      <c r="Z5203" s="5" t="s">
        <v>60</v>
      </c>
      <c r="AA5203" s="4">
        <v>0.59</v>
      </c>
      <c r="AB5203" s="1">
        <v>40243</v>
      </c>
      <c r="AC5203" s="1">
        <v>27643</v>
      </c>
      <c r="AD5203">
        <f t="shared" si="488"/>
        <v>3</v>
      </c>
      <c r="AE5203">
        <f t="shared" ca="1" si="489"/>
        <v>48</v>
      </c>
      <c r="AF5203" t="str">
        <f t="shared" ca="1" si="490"/>
        <v>18-64</v>
      </c>
      <c r="AG5203" s="3">
        <f t="shared" si="491"/>
        <v>0.89757260869565225</v>
      </c>
      <c r="AH5203" t="str">
        <f>_xlfn.IFNA(VLOOKUP(Sales_Transactions[[#This Row],[Order ID]],Returned_Items[#All],2,FALSE),"Not Returned")</f>
        <v>Not Returned</v>
      </c>
    </row>
    <row r="5204" spans="1:34" x14ac:dyDescent="0.25">
      <c r="A5204">
        <v>44224</v>
      </c>
      <c r="C5204" t="s">
        <v>1897</v>
      </c>
      <c r="D5204" s="2" t="str">
        <f>TEXT(MID(Sales_Transactions[[#This Row],[Order Date]],2,5),"d/m/yyy")</f>
        <v>9/8/2010</v>
      </c>
      <c r="E5204" s="2" t="str">
        <f>TEXT(MID(Sales_Transactions[[#This Row],[Order Date]],2,5),"d")</f>
        <v>9</v>
      </c>
      <c r="F5204" s="2" t="str">
        <f>TEXT(MID(Sales_Transactions[[#This Row],[Order Date]],2,5),"m")</f>
        <v>8</v>
      </c>
      <c r="G5204" s="2" t="str">
        <f>TEXT(MID(Sales_Transactions[[#This Row],[Order Date]],2,5),"yyy")</f>
        <v>2010</v>
      </c>
      <c r="H5204" s="2" t="str">
        <f>TEXT(MID(Sales_Transactions[[#This Row],[Order Date]],2,5),"yyy/m")</f>
        <v>2010/8</v>
      </c>
      <c r="I5204" t="s">
        <v>33</v>
      </c>
      <c r="J5204">
        <f t="shared" si="486"/>
        <v>4</v>
      </c>
      <c r="K5204" s="2">
        <v>32</v>
      </c>
      <c r="L5204" s="3">
        <v>198.7</v>
      </c>
      <c r="M5204" s="4">
        <v>0.1</v>
      </c>
      <c r="N5204" s="5" t="s">
        <v>23</v>
      </c>
      <c r="O5204" s="3">
        <v>-62.13</v>
      </c>
      <c r="P5204" s="3">
        <v>6.48</v>
      </c>
      <c r="Q5204" s="3">
        <v>2.74</v>
      </c>
      <c r="R5204" s="5" t="s">
        <v>2559</v>
      </c>
      <c r="S5204" s="5" t="s">
        <v>2620</v>
      </c>
      <c r="T5204" s="5" t="str">
        <f t="shared" si="487"/>
        <v>Natalie Webber</v>
      </c>
      <c r="U5204" t="s">
        <v>1143</v>
      </c>
      <c r="V5204" s="5" t="s">
        <v>47</v>
      </c>
      <c r="W5204" s="5" t="s">
        <v>48</v>
      </c>
      <c r="X5204" s="5" t="s">
        <v>87</v>
      </c>
      <c r="Y5204" s="5" t="s">
        <v>2021</v>
      </c>
      <c r="Z5204" s="5" t="s">
        <v>60</v>
      </c>
      <c r="AA5204" s="4">
        <v>0.71</v>
      </c>
      <c r="AB5204" s="1">
        <v>40400</v>
      </c>
      <c r="AC5204" s="1">
        <v>27505</v>
      </c>
      <c r="AD5204">
        <f t="shared" si="488"/>
        <v>1</v>
      </c>
      <c r="AE5204">
        <f t="shared" ca="1" si="489"/>
        <v>49</v>
      </c>
      <c r="AF5204" t="str">
        <f t="shared" ca="1" si="490"/>
        <v>18-64</v>
      </c>
      <c r="AG5204" s="3">
        <f t="shared" si="491"/>
        <v>0.28792250000000003</v>
      </c>
      <c r="AH5204" t="str">
        <f>_xlfn.IFNA(VLOOKUP(Sales_Transactions[[#This Row],[Order ID]],Returned_Items[#All],2,FALSE),"Not Returned")</f>
        <v>Not Returned</v>
      </c>
    </row>
    <row r="5205" spans="1:34" hidden="1" x14ac:dyDescent="0.25">
      <c r="A5205">
        <v>44325</v>
      </c>
      <c r="C5205" t="s">
        <v>2472</v>
      </c>
      <c r="D5205" s="2" t="str">
        <f>TEXT(MID(Sales_Transactions[[#This Row],[Order Date]],2,5),"d/m/yyy")</f>
        <v>10/2/2009</v>
      </c>
      <c r="E5205" s="2" t="str">
        <f>TEXT(MID(Sales_Transactions[[#This Row],[Order Date]],2,5),"d")</f>
        <v>10</v>
      </c>
      <c r="F5205" s="2" t="str">
        <f>TEXT(MID(Sales_Transactions[[#This Row],[Order Date]],2,5),"m")</f>
        <v>2</v>
      </c>
      <c r="G5205" s="2" t="str">
        <f>TEXT(MID(Sales_Transactions[[#This Row],[Order Date]],2,5),"yyy")</f>
        <v>2009</v>
      </c>
      <c r="H5205" s="2" t="str">
        <f>TEXT(MID(Sales_Transactions[[#This Row],[Order Date]],2,5),"yyy/m")</f>
        <v>2009/2</v>
      </c>
      <c r="I5205" t="s">
        <v>78</v>
      </c>
      <c r="J5205">
        <f t="shared" si="486"/>
        <v>3</v>
      </c>
      <c r="K5205" s="2">
        <v>44</v>
      </c>
      <c r="L5205">
        <v>951.33</v>
      </c>
      <c r="M5205">
        <v>0</v>
      </c>
      <c r="N5205" t="s">
        <v>23</v>
      </c>
      <c r="O5205">
        <v>-60.66</v>
      </c>
      <c r="P5205">
        <v>20.28</v>
      </c>
      <c r="Q5205">
        <v>14.39</v>
      </c>
      <c r="R5205" t="s">
        <v>2922</v>
      </c>
      <c r="S5205" t="s">
        <v>442</v>
      </c>
      <c r="T5205" t="str">
        <f t="shared" si="487"/>
        <v>Maribeth Schnelling</v>
      </c>
      <c r="U5205" t="s">
        <v>1143</v>
      </c>
      <c r="V5205" t="s">
        <v>47</v>
      </c>
      <c r="W5205" t="s">
        <v>57</v>
      </c>
      <c r="X5205" t="s">
        <v>58</v>
      </c>
      <c r="Y5205" t="s">
        <v>1556</v>
      </c>
      <c r="Z5205" t="s">
        <v>43</v>
      </c>
      <c r="AA5205">
        <v>0.47</v>
      </c>
      <c r="AB5205" s="1">
        <v>39856</v>
      </c>
      <c r="AC5205" s="1"/>
      <c r="AD5205">
        <f t="shared" si="488"/>
        <v>2</v>
      </c>
      <c r="AE5205">
        <f t="shared" ca="1" si="489"/>
        <v>124</v>
      </c>
      <c r="AF5205" t="str">
        <f t="shared" ca="1" si="490"/>
        <v>Over 65</v>
      </c>
      <c r="AG5205">
        <f t="shared" si="491"/>
        <v>0.78795454545454546</v>
      </c>
      <c r="AH5205" t="str">
        <f>_xlfn.IFNA(VLOOKUP(Sales_Transactions[[#This Row],[Order ID]],Returned_Items[#All],2,FALSE),"Not Returned")</f>
        <v>Not Returned</v>
      </c>
    </row>
    <row r="5206" spans="1:34" x14ac:dyDescent="0.25">
      <c r="A5206">
        <v>44422</v>
      </c>
      <c r="C5206" t="s">
        <v>1612</v>
      </c>
      <c r="D5206" s="2" t="str">
        <f>TEXT(MID(Sales_Transactions[[#This Row],[Order Date]],2,5),"d/m/yyy")</f>
        <v>13/4/2012</v>
      </c>
      <c r="E5206" s="2" t="str">
        <f>TEXT(MID(Sales_Transactions[[#This Row],[Order Date]],2,5),"d")</f>
        <v>13</v>
      </c>
      <c r="F5206" s="2" t="str">
        <f>TEXT(MID(Sales_Transactions[[#This Row],[Order Date]],2,5),"m")</f>
        <v>4</v>
      </c>
      <c r="G5206" s="2" t="str">
        <f>TEXT(MID(Sales_Transactions[[#This Row],[Order Date]],2,5),"yyy")</f>
        <v>2012</v>
      </c>
      <c r="H5206" s="2" t="str">
        <f>TEXT(MID(Sales_Transactions[[#This Row],[Order Date]],2,5),"yyy/m")</f>
        <v>2012/4</v>
      </c>
      <c r="I5206" t="s">
        <v>78</v>
      </c>
      <c r="J5206">
        <f t="shared" si="486"/>
        <v>3</v>
      </c>
      <c r="K5206" s="2">
        <v>1</v>
      </c>
      <c r="L5206" s="3">
        <v>15.72</v>
      </c>
      <c r="M5206" s="4">
        <v>0</v>
      </c>
      <c r="N5206" s="5" t="s">
        <v>23</v>
      </c>
      <c r="O5206" s="3">
        <v>-6.1</v>
      </c>
      <c r="P5206" s="3">
        <v>10.89</v>
      </c>
      <c r="Q5206" s="3">
        <v>4.5</v>
      </c>
      <c r="R5206" s="5" t="s">
        <v>3263</v>
      </c>
      <c r="S5206" s="5" t="s">
        <v>3264</v>
      </c>
      <c r="T5206" s="5" t="str">
        <f t="shared" si="487"/>
        <v>Thais Sissman</v>
      </c>
      <c r="U5206" t="s">
        <v>1143</v>
      </c>
      <c r="V5206" s="5" t="s">
        <v>47</v>
      </c>
      <c r="W5206" s="5" t="s">
        <v>28</v>
      </c>
      <c r="X5206" s="5" t="s">
        <v>38</v>
      </c>
      <c r="Y5206" s="5" t="s">
        <v>559</v>
      </c>
      <c r="Z5206" s="5" t="s">
        <v>43</v>
      </c>
      <c r="AA5206" s="4">
        <v>0.59</v>
      </c>
      <c r="AB5206" s="1">
        <v>41014</v>
      </c>
      <c r="AC5206" s="1">
        <v>27497</v>
      </c>
      <c r="AD5206">
        <f t="shared" si="488"/>
        <v>2</v>
      </c>
      <c r="AE5206">
        <f t="shared" ca="1" si="489"/>
        <v>49</v>
      </c>
      <c r="AF5206" t="str">
        <f t="shared" ca="1" si="490"/>
        <v>18-64</v>
      </c>
      <c r="AG5206" s="3">
        <f t="shared" si="491"/>
        <v>15.39</v>
      </c>
      <c r="AH5206" t="str">
        <f>_xlfn.IFNA(VLOOKUP(Sales_Transactions[[#This Row],[Order ID]],Returned_Items[#All],2,FALSE),"Not Returned")</f>
        <v>Not Returned</v>
      </c>
    </row>
    <row r="5207" spans="1:34" x14ac:dyDescent="0.25">
      <c r="A5207">
        <v>44422</v>
      </c>
      <c r="C5207" t="s">
        <v>1612</v>
      </c>
      <c r="D5207" s="2" t="str">
        <f>TEXT(MID(Sales_Transactions[[#This Row],[Order Date]],2,5),"d/m/yyy")</f>
        <v>13/4/2012</v>
      </c>
      <c r="E5207" s="2" t="str">
        <f>TEXT(MID(Sales_Transactions[[#This Row],[Order Date]],2,5),"d")</f>
        <v>13</v>
      </c>
      <c r="F5207" s="2" t="str">
        <f>TEXT(MID(Sales_Transactions[[#This Row],[Order Date]],2,5),"m")</f>
        <v>4</v>
      </c>
      <c r="G5207" s="2" t="str">
        <f>TEXT(MID(Sales_Transactions[[#This Row],[Order Date]],2,5),"yyy")</f>
        <v>2012</v>
      </c>
      <c r="H5207" s="2" t="str">
        <f>TEXT(MID(Sales_Transactions[[#This Row],[Order Date]],2,5),"yyy/m")</f>
        <v>2012/4</v>
      </c>
      <c r="I5207" t="s">
        <v>78</v>
      </c>
      <c r="J5207">
        <f t="shared" si="486"/>
        <v>3</v>
      </c>
      <c r="K5207" s="2">
        <v>36</v>
      </c>
      <c r="L5207" s="3">
        <v>313.83</v>
      </c>
      <c r="M5207" s="4">
        <v>0.08</v>
      </c>
      <c r="N5207" s="5" t="s">
        <v>23</v>
      </c>
      <c r="O5207" s="3">
        <v>56.78</v>
      </c>
      <c r="P5207" s="3">
        <v>8.69</v>
      </c>
      <c r="Q5207" s="3">
        <v>2.99</v>
      </c>
      <c r="R5207" s="5" t="s">
        <v>3263</v>
      </c>
      <c r="S5207" s="5" t="s">
        <v>3264</v>
      </c>
      <c r="T5207" s="5" t="str">
        <f t="shared" si="487"/>
        <v>Thais Sissman</v>
      </c>
      <c r="U5207" t="s">
        <v>1143</v>
      </c>
      <c r="V5207" s="5" t="s">
        <v>47</v>
      </c>
      <c r="W5207" s="5" t="s">
        <v>28</v>
      </c>
      <c r="X5207" s="5" t="s">
        <v>41</v>
      </c>
      <c r="Y5207" s="5" t="s">
        <v>42</v>
      </c>
      <c r="Z5207" s="5" t="s">
        <v>43</v>
      </c>
      <c r="AA5207" s="4">
        <v>0.39</v>
      </c>
      <c r="AB5207" s="1">
        <v>41014</v>
      </c>
      <c r="AC5207" s="1">
        <v>27485</v>
      </c>
      <c r="AD5207">
        <f t="shared" si="488"/>
        <v>2</v>
      </c>
      <c r="AE5207">
        <f t="shared" ca="1" si="489"/>
        <v>49</v>
      </c>
      <c r="AF5207" t="str">
        <f t="shared" ca="1" si="490"/>
        <v>18-64</v>
      </c>
      <c r="AG5207" s="3">
        <f t="shared" si="491"/>
        <v>0.32425133333333334</v>
      </c>
      <c r="AH5207" t="str">
        <f>_xlfn.IFNA(VLOOKUP(Sales_Transactions[[#This Row],[Order ID]],Returned_Items[#All],2,FALSE),"Not Returned")</f>
        <v>Not Returned</v>
      </c>
    </row>
    <row r="5208" spans="1:34" x14ac:dyDescent="0.25">
      <c r="A5208">
        <v>44422</v>
      </c>
      <c r="C5208" t="s">
        <v>1612</v>
      </c>
      <c r="D5208" s="2" t="str">
        <f>TEXT(MID(Sales_Transactions[[#This Row],[Order Date]],2,5),"d/m/yyy")</f>
        <v>13/4/2012</v>
      </c>
      <c r="E5208" s="2" t="str">
        <f>TEXT(MID(Sales_Transactions[[#This Row],[Order Date]],2,5),"d")</f>
        <v>13</v>
      </c>
      <c r="F5208" s="2" t="str">
        <f>TEXT(MID(Sales_Transactions[[#This Row],[Order Date]],2,5),"m")</f>
        <v>4</v>
      </c>
      <c r="G5208" s="2" t="str">
        <f>TEXT(MID(Sales_Transactions[[#This Row],[Order Date]],2,5),"yyy")</f>
        <v>2012</v>
      </c>
      <c r="H5208" s="2" t="str">
        <f>TEXT(MID(Sales_Transactions[[#This Row],[Order Date]],2,5),"yyy/m")</f>
        <v>2012/4</v>
      </c>
      <c r="I5208" t="s">
        <v>78</v>
      </c>
      <c r="J5208">
        <f t="shared" si="486"/>
        <v>3</v>
      </c>
      <c r="K5208" s="2">
        <v>11</v>
      </c>
      <c r="L5208" s="3">
        <v>201.59450000000001</v>
      </c>
      <c r="M5208" s="4">
        <v>0.04</v>
      </c>
      <c r="N5208" s="5" t="s">
        <v>23</v>
      </c>
      <c r="O5208" s="3">
        <v>32.31</v>
      </c>
      <c r="P5208" s="3">
        <v>20.99</v>
      </c>
      <c r="Q5208" s="3">
        <v>0.99</v>
      </c>
      <c r="R5208" s="5" t="s">
        <v>3263</v>
      </c>
      <c r="S5208" s="5" t="s">
        <v>3264</v>
      </c>
      <c r="T5208" s="5" t="str">
        <f t="shared" si="487"/>
        <v>Thais Sissman</v>
      </c>
      <c r="U5208" t="s">
        <v>1143</v>
      </c>
      <c r="V5208" s="5" t="s">
        <v>47</v>
      </c>
      <c r="W5208" s="5" t="s">
        <v>48</v>
      </c>
      <c r="X5208" s="5" t="s">
        <v>49</v>
      </c>
      <c r="Y5208" s="5" t="s">
        <v>427</v>
      </c>
      <c r="Z5208" s="5" t="s">
        <v>84</v>
      </c>
      <c r="AA5208" s="4">
        <v>0.37</v>
      </c>
      <c r="AB5208" s="1">
        <v>41014</v>
      </c>
      <c r="AC5208" s="1">
        <v>27533</v>
      </c>
      <c r="AD5208">
        <f t="shared" si="488"/>
        <v>2</v>
      </c>
      <c r="AE5208">
        <f t="shared" ca="1" si="489"/>
        <v>49</v>
      </c>
      <c r="AF5208" t="str">
        <f t="shared" ca="1" si="490"/>
        <v>18-64</v>
      </c>
      <c r="AG5208" s="3">
        <f t="shared" si="491"/>
        <v>1.997418545454545</v>
      </c>
      <c r="AH5208" t="str">
        <f>_xlfn.IFNA(VLOOKUP(Sales_Transactions[[#This Row],[Order ID]],Returned_Items[#All],2,FALSE),"Not Returned")</f>
        <v>Not Returned</v>
      </c>
    </row>
    <row r="5209" spans="1:34" x14ac:dyDescent="0.25">
      <c r="A5209">
        <v>44609</v>
      </c>
      <c r="C5209" t="s">
        <v>953</v>
      </c>
      <c r="D5209" s="2" t="str">
        <f>TEXT(MID(Sales_Transactions[[#This Row],[Order Date]],2,5),"d/m/yyy")</f>
        <v>18/6/2011</v>
      </c>
      <c r="E5209" s="2" t="str">
        <f>TEXT(MID(Sales_Transactions[[#This Row],[Order Date]],2,5),"d")</f>
        <v>18</v>
      </c>
      <c r="F5209" s="2" t="str">
        <f>TEXT(MID(Sales_Transactions[[#This Row],[Order Date]],2,5),"m")</f>
        <v>6</v>
      </c>
      <c r="G5209" s="2" t="str">
        <f>TEXT(MID(Sales_Transactions[[#This Row],[Order Date]],2,5),"yyy")</f>
        <v>2011</v>
      </c>
      <c r="H5209" s="2" t="str">
        <f>TEXT(MID(Sales_Transactions[[#This Row],[Order Date]],2,5),"yyy/m")</f>
        <v>2011/6</v>
      </c>
      <c r="I5209" t="s">
        <v>22</v>
      </c>
      <c r="J5209">
        <f t="shared" si="486"/>
        <v>2</v>
      </c>
      <c r="K5209" s="2">
        <v>28</v>
      </c>
      <c r="L5209" s="3">
        <v>525.4</v>
      </c>
      <c r="M5209" s="4">
        <v>0.08</v>
      </c>
      <c r="N5209" s="5" t="s">
        <v>23</v>
      </c>
      <c r="O5209" s="3">
        <v>126.49</v>
      </c>
      <c r="P5209" s="3">
        <v>19.84</v>
      </c>
      <c r="Q5209" s="3">
        <v>4.0999999999999996</v>
      </c>
      <c r="R5209" s="5" t="s">
        <v>1775</v>
      </c>
      <c r="S5209" s="5" t="s">
        <v>2759</v>
      </c>
      <c r="T5209" s="5" t="str">
        <f t="shared" si="487"/>
        <v>Michael Oakman</v>
      </c>
      <c r="U5209" t="s">
        <v>1143</v>
      </c>
      <c r="V5209" s="5" t="s">
        <v>27</v>
      </c>
      <c r="W5209" s="5" t="s">
        <v>28</v>
      </c>
      <c r="X5209" s="5" t="s">
        <v>124</v>
      </c>
      <c r="Y5209" s="5" t="s">
        <v>296</v>
      </c>
      <c r="Z5209" s="5" t="s">
        <v>84</v>
      </c>
      <c r="AA5209" s="4">
        <v>0.44</v>
      </c>
      <c r="AB5209" s="1">
        <v>40717</v>
      </c>
      <c r="AC5209" s="1">
        <v>27466</v>
      </c>
      <c r="AD5209">
        <f t="shared" si="488"/>
        <v>5</v>
      </c>
      <c r="AE5209">
        <f t="shared" ca="1" si="489"/>
        <v>49</v>
      </c>
      <c r="AF5209" t="str">
        <f t="shared" ca="1" si="490"/>
        <v>18-64</v>
      </c>
      <c r="AG5209" s="3">
        <f t="shared" si="491"/>
        <v>0.85443314285714267</v>
      </c>
      <c r="AH5209" t="str">
        <f>_xlfn.IFNA(VLOOKUP(Sales_Transactions[[#This Row],[Order ID]],Returned_Items[#All],2,FALSE),"Not Returned")</f>
        <v>Not Returned</v>
      </c>
    </row>
    <row r="5210" spans="1:34" hidden="1" x14ac:dyDescent="0.25">
      <c r="A5210">
        <v>44609</v>
      </c>
      <c r="C5210" t="s">
        <v>953</v>
      </c>
      <c r="D5210" s="2" t="str">
        <f>TEXT(MID(Sales_Transactions[[#This Row],[Order Date]],2,5),"d/m/yyy")</f>
        <v>18/6/2011</v>
      </c>
      <c r="E5210" s="2" t="str">
        <f>TEXT(MID(Sales_Transactions[[#This Row],[Order Date]],2,5),"d")</f>
        <v>18</v>
      </c>
      <c r="F5210" s="2" t="str">
        <f>TEXT(MID(Sales_Transactions[[#This Row],[Order Date]],2,5),"m")</f>
        <v>6</v>
      </c>
      <c r="G5210" s="2" t="str">
        <f>TEXT(MID(Sales_Transactions[[#This Row],[Order Date]],2,5),"yyy")</f>
        <v>2011</v>
      </c>
      <c r="H5210" s="2" t="str">
        <f>TEXT(MID(Sales_Transactions[[#This Row],[Order Date]],2,5),"yyy/m")</f>
        <v>2011/6</v>
      </c>
      <c r="I5210" t="s">
        <v>22</v>
      </c>
      <c r="J5210">
        <f t="shared" si="486"/>
        <v>2</v>
      </c>
      <c r="K5210" s="2">
        <v>37</v>
      </c>
      <c r="L5210">
        <v>61.77</v>
      </c>
      <c r="M5210">
        <v>0.04</v>
      </c>
      <c r="N5210" t="s">
        <v>279</v>
      </c>
      <c r="O5210">
        <v>12.65</v>
      </c>
      <c r="P5210">
        <v>1.48</v>
      </c>
      <c r="Q5210">
        <v>0.7</v>
      </c>
      <c r="R5210" t="s">
        <v>1775</v>
      </c>
      <c r="S5210" t="s">
        <v>2759</v>
      </c>
      <c r="T5210" t="str">
        <f t="shared" si="487"/>
        <v>Michael Oakman</v>
      </c>
      <c r="U5210" t="s">
        <v>1143</v>
      </c>
      <c r="V5210" t="s">
        <v>27</v>
      </c>
      <c r="W5210" t="s">
        <v>28</v>
      </c>
      <c r="X5210" t="s">
        <v>82</v>
      </c>
      <c r="Y5210" t="s">
        <v>1054</v>
      </c>
      <c r="Z5210" t="s">
        <v>84</v>
      </c>
      <c r="AA5210">
        <v>0.37</v>
      </c>
      <c r="AB5210" s="1">
        <v>40716</v>
      </c>
      <c r="AC5210" s="1">
        <v>27596</v>
      </c>
      <c r="AD5210">
        <f t="shared" si="488"/>
        <v>4</v>
      </c>
      <c r="AE5210">
        <f t="shared" ca="1" si="489"/>
        <v>49</v>
      </c>
      <c r="AF5210" t="str">
        <f t="shared" ca="1" si="490"/>
        <v>18-64</v>
      </c>
      <c r="AG5210">
        <f t="shared" si="491"/>
        <v>5.8902918918918919E-2</v>
      </c>
      <c r="AH5210" t="str">
        <f>_xlfn.IFNA(VLOOKUP(Sales_Transactions[[#This Row],[Order ID]],Returned_Items[#All],2,FALSE),"Not Returned")</f>
        <v>Not Returned</v>
      </c>
    </row>
    <row r="5211" spans="1:34" x14ac:dyDescent="0.25">
      <c r="A5211">
        <v>44935</v>
      </c>
      <c r="C5211" t="s">
        <v>1047</v>
      </c>
      <c r="D5211" s="2" t="str">
        <f>TEXT(MID(Sales_Transactions[[#This Row],[Order Date]],2,5),"d/m/yyy")</f>
        <v>17/11/2010</v>
      </c>
      <c r="E5211" s="2" t="str">
        <f>TEXT(MID(Sales_Transactions[[#This Row],[Order Date]],2,5),"d")</f>
        <v>17</v>
      </c>
      <c r="F5211" s="2" t="str">
        <f>TEXT(MID(Sales_Transactions[[#This Row],[Order Date]],2,5),"m")</f>
        <v>11</v>
      </c>
      <c r="G5211" s="2" t="str">
        <f>TEXT(MID(Sales_Transactions[[#This Row],[Order Date]],2,5),"yyy")</f>
        <v>2010</v>
      </c>
      <c r="H5211" s="2" t="str">
        <f>TEXT(MID(Sales_Transactions[[#This Row],[Order Date]],2,5),"yyy/m")</f>
        <v>2010/11</v>
      </c>
      <c r="I5211" t="s">
        <v>33</v>
      </c>
      <c r="J5211">
        <f t="shared" si="486"/>
        <v>4</v>
      </c>
      <c r="K5211" s="2">
        <v>37</v>
      </c>
      <c r="L5211" s="3">
        <v>99.65</v>
      </c>
      <c r="M5211" s="4">
        <v>0.01</v>
      </c>
      <c r="N5211" s="5" t="s">
        <v>23</v>
      </c>
      <c r="O5211" s="3">
        <v>27</v>
      </c>
      <c r="P5211" s="3">
        <v>2.62</v>
      </c>
      <c r="Q5211" s="3">
        <v>0.8</v>
      </c>
      <c r="R5211" s="5" t="s">
        <v>2317</v>
      </c>
      <c r="S5211" s="5" t="s">
        <v>3068</v>
      </c>
      <c r="T5211" s="5" t="str">
        <f t="shared" si="487"/>
        <v>Arthur Gainer</v>
      </c>
      <c r="U5211" t="s">
        <v>1143</v>
      </c>
      <c r="V5211" s="5" t="s">
        <v>37</v>
      </c>
      <c r="W5211" s="5" t="s">
        <v>28</v>
      </c>
      <c r="X5211" s="5" t="s">
        <v>82</v>
      </c>
      <c r="Y5211" s="5" t="s">
        <v>1502</v>
      </c>
      <c r="Z5211" s="5" t="s">
        <v>84</v>
      </c>
      <c r="AA5211" s="4">
        <v>0.39</v>
      </c>
      <c r="AB5211" s="1">
        <v>40502</v>
      </c>
      <c r="AC5211" s="1">
        <v>27106</v>
      </c>
      <c r="AD5211">
        <f t="shared" si="488"/>
        <v>3</v>
      </c>
      <c r="AE5211">
        <f t="shared" ca="1" si="489"/>
        <v>50</v>
      </c>
      <c r="AF5211" t="str">
        <f t="shared" ca="1" si="490"/>
        <v>18-64</v>
      </c>
      <c r="AG5211" s="3">
        <f t="shared" si="491"/>
        <v>9.242535135135134E-2</v>
      </c>
      <c r="AH5211" t="str">
        <f>_xlfn.IFNA(VLOOKUP(Sales_Transactions[[#This Row],[Order ID]],Returned_Items[#All],2,FALSE),"Not Returned")</f>
        <v>Not Returned</v>
      </c>
    </row>
    <row r="5212" spans="1:34" x14ac:dyDescent="0.25">
      <c r="A5212">
        <v>45127</v>
      </c>
      <c r="C5212" t="s">
        <v>2399</v>
      </c>
      <c r="D5212" s="2" t="str">
        <f>TEXT(MID(Sales_Transactions[[#This Row],[Order Date]],2,5),"d/m/yyy")</f>
        <v>30/12/2012</v>
      </c>
      <c r="E5212" s="2" t="str">
        <f>TEXT(MID(Sales_Transactions[[#This Row],[Order Date]],2,5),"d")</f>
        <v>30</v>
      </c>
      <c r="F5212" s="2" t="str">
        <f>TEXT(MID(Sales_Transactions[[#This Row],[Order Date]],2,5),"m")</f>
        <v>12</v>
      </c>
      <c r="G5212" s="2" t="str">
        <f>TEXT(MID(Sales_Transactions[[#This Row],[Order Date]],2,5),"yyy")</f>
        <v>2012</v>
      </c>
      <c r="H5212" s="2" t="str">
        <f>TEXT(MID(Sales_Transactions[[#This Row],[Order Date]],2,5),"yyy/m")</f>
        <v>2012/12</v>
      </c>
      <c r="I5212" t="s">
        <v>78</v>
      </c>
      <c r="J5212">
        <f t="shared" si="486"/>
        <v>3</v>
      </c>
      <c r="K5212" s="2">
        <v>10</v>
      </c>
      <c r="L5212" s="3">
        <v>14.15</v>
      </c>
      <c r="M5212" s="4">
        <v>0.1</v>
      </c>
      <c r="N5212" s="5" t="s">
        <v>23</v>
      </c>
      <c r="O5212" s="3">
        <v>-1.29</v>
      </c>
      <c r="P5212" s="3">
        <v>1.48</v>
      </c>
      <c r="Q5212" s="3">
        <v>0.7</v>
      </c>
      <c r="R5212" s="5" t="s">
        <v>2330</v>
      </c>
      <c r="S5212" s="5" t="s">
        <v>2996</v>
      </c>
      <c r="T5212" s="5" t="str">
        <f t="shared" si="487"/>
        <v>Theresa Swint</v>
      </c>
      <c r="U5212" t="s">
        <v>1143</v>
      </c>
      <c r="V5212" s="5" t="s">
        <v>37</v>
      </c>
      <c r="W5212" s="5" t="s">
        <v>28</v>
      </c>
      <c r="X5212" s="5" t="s">
        <v>82</v>
      </c>
      <c r="Y5212" s="5" t="s">
        <v>1054</v>
      </c>
      <c r="Z5212" s="5" t="s">
        <v>84</v>
      </c>
      <c r="AA5212" s="4">
        <v>0.37</v>
      </c>
      <c r="AB5212" s="1">
        <v>41273</v>
      </c>
      <c r="AC5212" s="1">
        <v>28561</v>
      </c>
      <c r="AD5212">
        <f t="shared" si="488"/>
        <v>0</v>
      </c>
      <c r="AE5212">
        <f t="shared" ca="1" si="489"/>
        <v>46</v>
      </c>
      <c r="AF5212" t="str">
        <f t="shared" ca="1" si="490"/>
        <v>18-64</v>
      </c>
      <c r="AG5212" s="3">
        <f t="shared" si="491"/>
        <v>0.21785199999999999</v>
      </c>
      <c r="AH5212" t="str">
        <f>_xlfn.IFNA(VLOOKUP(Sales_Transactions[[#This Row],[Order ID]],Returned_Items[#All],2,FALSE),"Not Returned")</f>
        <v>Returned</v>
      </c>
    </row>
    <row r="5213" spans="1:34" x14ac:dyDescent="0.25">
      <c r="A5213">
        <v>45413</v>
      </c>
      <c r="C5213" t="s">
        <v>246</v>
      </c>
      <c r="D5213" s="2" t="str">
        <f>TEXT(MID(Sales_Transactions[[#This Row],[Order Date]],2,5),"d/m/yyy")</f>
        <v>8/6/2010</v>
      </c>
      <c r="E5213" s="2" t="str">
        <f>TEXT(MID(Sales_Transactions[[#This Row],[Order Date]],2,5),"d")</f>
        <v>8</v>
      </c>
      <c r="F5213" s="2" t="str">
        <f>TEXT(MID(Sales_Transactions[[#This Row],[Order Date]],2,5),"m")</f>
        <v>6</v>
      </c>
      <c r="G5213" s="2" t="str">
        <f>TEXT(MID(Sales_Transactions[[#This Row],[Order Date]],2,5),"yyy")</f>
        <v>2010</v>
      </c>
      <c r="H5213" s="2" t="str">
        <f>TEXT(MID(Sales_Transactions[[#This Row],[Order Date]],2,5),"yyy/m")</f>
        <v>2010/6</v>
      </c>
      <c r="I5213" t="s">
        <v>33</v>
      </c>
      <c r="J5213">
        <f t="shared" si="486"/>
        <v>4</v>
      </c>
      <c r="K5213" s="2">
        <v>18</v>
      </c>
      <c r="L5213" s="3">
        <v>85.74</v>
      </c>
      <c r="M5213" s="4">
        <v>0.03</v>
      </c>
      <c r="N5213" s="5" t="s">
        <v>23</v>
      </c>
      <c r="O5213" s="3">
        <v>-73.569999999999993</v>
      </c>
      <c r="P5213" s="3">
        <v>4.38</v>
      </c>
      <c r="Q5213" s="3">
        <v>6.21</v>
      </c>
      <c r="R5213" s="5" t="s">
        <v>2623</v>
      </c>
      <c r="S5213" s="5" t="s">
        <v>2624</v>
      </c>
      <c r="T5213" s="5" t="str">
        <f t="shared" si="487"/>
        <v>Eric Barreto</v>
      </c>
      <c r="U5213" t="s">
        <v>1143</v>
      </c>
      <c r="V5213" s="5" t="s">
        <v>27</v>
      </c>
      <c r="W5213" s="5" t="s">
        <v>28</v>
      </c>
      <c r="X5213" s="5" t="s">
        <v>41</v>
      </c>
      <c r="Y5213" s="5" t="s">
        <v>3334</v>
      </c>
      <c r="Z5213" s="5" t="s">
        <v>43</v>
      </c>
      <c r="AA5213" s="4">
        <v>0.37</v>
      </c>
      <c r="AB5213" s="1">
        <v>40338</v>
      </c>
      <c r="AC5213" s="1">
        <v>28817</v>
      </c>
      <c r="AD5213">
        <f t="shared" si="488"/>
        <v>1</v>
      </c>
      <c r="AE5213">
        <f t="shared" ca="1" si="489"/>
        <v>45</v>
      </c>
      <c r="AF5213" t="str">
        <f t="shared" ca="1" si="490"/>
        <v>18-64</v>
      </c>
      <c r="AG5213" s="3">
        <f t="shared" si="491"/>
        <v>0.58826033333333327</v>
      </c>
      <c r="AH5213" t="str">
        <f>_xlfn.IFNA(VLOOKUP(Sales_Transactions[[#This Row],[Order ID]],Returned_Items[#All],2,FALSE),"Not Returned")</f>
        <v>Not Returned</v>
      </c>
    </row>
    <row r="5214" spans="1:34" x14ac:dyDescent="0.25">
      <c r="A5214">
        <v>45413</v>
      </c>
      <c r="C5214" t="s">
        <v>246</v>
      </c>
      <c r="D5214" s="2" t="str">
        <f>TEXT(MID(Sales_Transactions[[#This Row],[Order Date]],2,5),"d/m/yyy")</f>
        <v>8/6/2010</v>
      </c>
      <c r="E5214" s="2" t="str">
        <f>TEXT(MID(Sales_Transactions[[#This Row],[Order Date]],2,5),"d")</f>
        <v>8</v>
      </c>
      <c r="F5214" s="2" t="str">
        <f>TEXT(MID(Sales_Transactions[[#This Row],[Order Date]],2,5),"m")</f>
        <v>6</v>
      </c>
      <c r="G5214" s="2" t="str">
        <f>TEXT(MID(Sales_Transactions[[#This Row],[Order Date]],2,5),"yyy")</f>
        <v>2010</v>
      </c>
      <c r="H5214" s="2" t="str">
        <f>TEXT(MID(Sales_Transactions[[#This Row],[Order Date]],2,5),"yyy/m")</f>
        <v>2010/6</v>
      </c>
      <c r="I5214" t="s">
        <v>33</v>
      </c>
      <c r="J5214">
        <f t="shared" si="486"/>
        <v>4</v>
      </c>
      <c r="K5214" s="2">
        <v>17</v>
      </c>
      <c r="L5214" s="3">
        <v>2031.98</v>
      </c>
      <c r="M5214" s="4">
        <v>0.05</v>
      </c>
      <c r="N5214" s="5" t="s">
        <v>23</v>
      </c>
      <c r="O5214" s="3">
        <v>778.6</v>
      </c>
      <c r="P5214" s="3">
        <v>120.98</v>
      </c>
      <c r="Q5214" s="3">
        <v>9.07</v>
      </c>
      <c r="R5214" s="5" t="s">
        <v>2623</v>
      </c>
      <c r="S5214" s="5" t="s">
        <v>2624</v>
      </c>
      <c r="T5214" s="5" t="str">
        <f t="shared" si="487"/>
        <v>Eric Barreto</v>
      </c>
      <c r="U5214" t="s">
        <v>1143</v>
      </c>
      <c r="V5214" s="5" t="s">
        <v>27</v>
      </c>
      <c r="W5214" s="5" t="s">
        <v>28</v>
      </c>
      <c r="X5214" s="5" t="s">
        <v>41</v>
      </c>
      <c r="Y5214" s="5" t="s">
        <v>794</v>
      </c>
      <c r="Z5214" s="5" t="s">
        <v>43</v>
      </c>
      <c r="AA5214" s="4">
        <v>0.35</v>
      </c>
      <c r="AB5214" s="1">
        <v>40338</v>
      </c>
      <c r="AC5214" s="1">
        <v>12422</v>
      </c>
      <c r="AD5214">
        <f t="shared" si="488"/>
        <v>1</v>
      </c>
      <c r="AE5214">
        <f t="shared" ca="1" si="489"/>
        <v>90</v>
      </c>
      <c r="AF5214" t="str">
        <f t="shared" ca="1" si="490"/>
        <v>Over 65</v>
      </c>
      <c r="AG5214" s="3">
        <f t="shared" si="491"/>
        <v>7.646441764705882</v>
      </c>
      <c r="AH5214" t="str">
        <f>_xlfn.IFNA(VLOOKUP(Sales_Transactions[[#This Row],[Order ID]],Returned_Items[#All],2,FALSE),"Not Returned")</f>
        <v>Not Returned</v>
      </c>
    </row>
    <row r="5215" spans="1:34" x14ac:dyDescent="0.25">
      <c r="A5215">
        <v>45413</v>
      </c>
      <c r="C5215" t="s">
        <v>246</v>
      </c>
      <c r="D5215" s="2" t="str">
        <f>TEXT(MID(Sales_Transactions[[#This Row],[Order Date]],2,5),"d/m/yyy")</f>
        <v>8/6/2010</v>
      </c>
      <c r="E5215" s="2" t="str">
        <f>TEXT(MID(Sales_Transactions[[#This Row],[Order Date]],2,5),"d")</f>
        <v>8</v>
      </c>
      <c r="F5215" s="2" t="str">
        <f>TEXT(MID(Sales_Transactions[[#This Row],[Order Date]],2,5),"m")</f>
        <v>6</v>
      </c>
      <c r="G5215" s="2" t="str">
        <f>TEXT(MID(Sales_Transactions[[#This Row],[Order Date]],2,5),"yyy")</f>
        <v>2010</v>
      </c>
      <c r="H5215" s="2" t="str">
        <f>TEXT(MID(Sales_Transactions[[#This Row],[Order Date]],2,5),"yyy/m")</f>
        <v>2010/6</v>
      </c>
      <c r="I5215" t="s">
        <v>33</v>
      </c>
      <c r="J5215">
        <f t="shared" si="486"/>
        <v>4</v>
      </c>
      <c r="K5215" s="2">
        <v>24</v>
      </c>
      <c r="L5215" s="3">
        <v>131.94</v>
      </c>
      <c r="M5215" s="4">
        <v>0.04</v>
      </c>
      <c r="N5215" s="5" t="s">
        <v>23</v>
      </c>
      <c r="O5215" s="3">
        <v>2.3199999999999998</v>
      </c>
      <c r="P5215" s="3">
        <v>5.28</v>
      </c>
      <c r="Q5215" s="3">
        <v>2.99</v>
      </c>
      <c r="R5215" s="5" t="s">
        <v>2623</v>
      </c>
      <c r="S5215" s="5" t="s">
        <v>2624</v>
      </c>
      <c r="T5215" s="5" t="str">
        <f t="shared" si="487"/>
        <v>Eric Barreto</v>
      </c>
      <c r="U5215" t="s">
        <v>1143</v>
      </c>
      <c r="V5215" s="5" t="s">
        <v>27</v>
      </c>
      <c r="W5215" s="5" t="s">
        <v>28</v>
      </c>
      <c r="X5215" s="5" t="s">
        <v>41</v>
      </c>
      <c r="Y5215" s="5" t="s">
        <v>92</v>
      </c>
      <c r="Z5215" s="5" t="s">
        <v>43</v>
      </c>
      <c r="AA5215" s="4">
        <v>0.37</v>
      </c>
      <c r="AB5215" s="1">
        <v>40337</v>
      </c>
      <c r="AC5215" s="1">
        <v>25704</v>
      </c>
      <c r="AD5215">
        <f t="shared" si="488"/>
        <v>0</v>
      </c>
      <c r="AE5215">
        <f t="shared" ca="1" si="489"/>
        <v>54</v>
      </c>
      <c r="AF5215" t="str">
        <f t="shared" ca="1" si="490"/>
        <v>18-64</v>
      </c>
      <c r="AG5215" s="3">
        <f t="shared" si="491"/>
        <v>0.34449533333333332</v>
      </c>
      <c r="AH5215" t="str">
        <f>_xlfn.IFNA(VLOOKUP(Sales_Transactions[[#This Row],[Order ID]],Returned_Items[#All],2,FALSE),"Not Returned")</f>
        <v>Not Returned</v>
      </c>
    </row>
    <row r="5216" spans="1:34" x14ac:dyDescent="0.25">
      <c r="A5216">
        <v>45571</v>
      </c>
      <c r="C5216" t="s">
        <v>2349</v>
      </c>
      <c r="D5216" s="2" t="str">
        <f>TEXT(MID(Sales_Transactions[[#This Row],[Order Date]],2,5),"d/m/yyy")</f>
        <v>23/9/2012</v>
      </c>
      <c r="E5216" s="2" t="str">
        <f>TEXT(MID(Sales_Transactions[[#This Row],[Order Date]],2,5),"d")</f>
        <v>23</v>
      </c>
      <c r="F5216" s="2" t="str">
        <f>TEXT(MID(Sales_Transactions[[#This Row],[Order Date]],2,5),"m")</f>
        <v>9</v>
      </c>
      <c r="G5216" s="2" t="str">
        <f>TEXT(MID(Sales_Transactions[[#This Row],[Order Date]],2,5),"yyy")</f>
        <v>2012</v>
      </c>
      <c r="H5216" s="2" t="str">
        <f>TEXT(MID(Sales_Transactions[[#This Row],[Order Date]],2,5),"yyy/m")</f>
        <v>2012/9</v>
      </c>
      <c r="I5216" t="s">
        <v>78</v>
      </c>
      <c r="J5216">
        <f t="shared" si="486"/>
        <v>3</v>
      </c>
      <c r="K5216" s="2">
        <v>43</v>
      </c>
      <c r="L5216" s="3">
        <v>528.53</v>
      </c>
      <c r="M5216" s="4">
        <v>0.05</v>
      </c>
      <c r="N5216" s="5" t="s">
        <v>23</v>
      </c>
      <c r="O5216" s="3">
        <v>-7.24</v>
      </c>
      <c r="P5216" s="3">
        <v>12.21</v>
      </c>
      <c r="Q5216" s="3">
        <v>4.8099999999999996</v>
      </c>
      <c r="R5216" s="5" t="s">
        <v>454</v>
      </c>
      <c r="S5216" s="5" t="s">
        <v>3318</v>
      </c>
      <c r="T5216" s="5" t="str">
        <f t="shared" si="487"/>
        <v>Rick Bensley</v>
      </c>
      <c r="U5216" t="s">
        <v>1143</v>
      </c>
      <c r="V5216" s="5" t="s">
        <v>37</v>
      </c>
      <c r="W5216" s="5" t="s">
        <v>28</v>
      </c>
      <c r="X5216" s="5" t="s">
        <v>29</v>
      </c>
      <c r="Y5216" s="5" t="s">
        <v>649</v>
      </c>
      <c r="Z5216" s="5" t="s">
        <v>43</v>
      </c>
      <c r="AA5216" s="4">
        <v>0.57999999999999996</v>
      </c>
      <c r="AB5216" s="1">
        <v>41176</v>
      </c>
      <c r="AC5216" s="1">
        <v>25602</v>
      </c>
      <c r="AD5216">
        <f t="shared" si="488"/>
        <v>1</v>
      </c>
      <c r="AE5216">
        <f t="shared" ca="1" si="489"/>
        <v>54</v>
      </c>
      <c r="AF5216" t="str">
        <f t="shared" ca="1" si="490"/>
        <v>18-64</v>
      </c>
      <c r="AG5216" s="3">
        <f t="shared" si="491"/>
        <v>0.39567197674418608</v>
      </c>
      <c r="AH5216" t="str">
        <f>_xlfn.IFNA(VLOOKUP(Sales_Transactions[[#This Row],[Order ID]],Returned_Items[#All],2,FALSE),"Not Returned")</f>
        <v>Not Returned</v>
      </c>
    </row>
    <row r="5217" spans="1:34" x14ac:dyDescent="0.25">
      <c r="A5217">
        <v>45571</v>
      </c>
      <c r="C5217" t="s">
        <v>2349</v>
      </c>
      <c r="D5217" s="2" t="str">
        <f>TEXT(MID(Sales_Transactions[[#This Row],[Order Date]],2,5),"d/m/yyy")</f>
        <v>23/9/2012</v>
      </c>
      <c r="E5217" s="2" t="str">
        <f>TEXT(MID(Sales_Transactions[[#This Row],[Order Date]],2,5),"d")</f>
        <v>23</v>
      </c>
      <c r="F5217" s="2" t="str">
        <f>TEXT(MID(Sales_Transactions[[#This Row],[Order Date]],2,5),"m")</f>
        <v>9</v>
      </c>
      <c r="G5217" s="2" t="str">
        <f>TEXT(MID(Sales_Transactions[[#This Row],[Order Date]],2,5),"yyy")</f>
        <v>2012</v>
      </c>
      <c r="H5217" s="2" t="str">
        <f>TEXT(MID(Sales_Transactions[[#This Row],[Order Date]],2,5),"yyy/m")</f>
        <v>2012/9</v>
      </c>
      <c r="I5217" t="s">
        <v>78</v>
      </c>
      <c r="J5217">
        <f t="shared" si="486"/>
        <v>3</v>
      </c>
      <c r="K5217" s="2">
        <v>47</v>
      </c>
      <c r="L5217" s="3">
        <v>5975.0495000000001</v>
      </c>
      <c r="M5217" s="4">
        <v>0.06</v>
      </c>
      <c r="N5217" s="5" t="s">
        <v>23</v>
      </c>
      <c r="O5217" s="3">
        <v>1417.23</v>
      </c>
      <c r="P5217" s="3">
        <v>155.99</v>
      </c>
      <c r="Q5217" s="3">
        <v>8.99</v>
      </c>
      <c r="R5217" s="5" t="s">
        <v>454</v>
      </c>
      <c r="S5217" s="5" t="s">
        <v>3318</v>
      </c>
      <c r="T5217" s="5" t="str">
        <f t="shared" si="487"/>
        <v>Rick Bensley</v>
      </c>
      <c r="U5217" t="s">
        <v>1143</v>
      </c>
      <c r="V5217" s="5" t="s">
        <v>37</v>
      </c>
      <c r="W5217" s="5" t="s">
        <v>48</v>
      </c>
      <c r="X5217" s="5" t="s">
        <v>49</v>
      </c>
      <c r="Y5217" s="5" t="s">
        <v>113</v>
      </c>
      <c r="Z5217" s="5" t="s">
        <v>43</v>
      </c>
      <c r="AA5217" s="4">
        <v>0.57999999999999996</v>
      </c>
      <c r="AB5217" s="1">
        <v>41177</v>
      </c>
      <c r="AC5217" s="1">
        <v>25700</v>
      </c>
      <c r="AD5217">
        <f t="shared" si="488"/>
        <v>2</v>
      </c>
      <c r="AE5217">
        <f t="shared" ca="1" si="489"/>
        <v>54</v>
      </c>
      <c r="AF5217" t="str">
        <f t="shared" ca="1" si="490"/>
        <v>18-64</v>
      </c>
      <c r="AG5217" s="3">
        <f t="shared" si="491"/>
        <v>3.5082214042553197</v>
      </c>
      <c r="AH5217" t="str">
        <f>_xlfn.IFNA(VLOOKUP(Sales_Transactions[[#This Row],[Order ID]],Returned_Items[#All],2,FALSE),"Not Returned")</f>
        <v>Not Returned</v>
      </c>
    </row>
    <row r="5218" spans="1:34" x14ac:dyDescent="0.25">
      <c r="A5218">
        <v>45571</v>
      </c>
      <c r="C5218" t="s">
        <v>2349</v>
      </c>
      <c r="D5218" s="2" t="str">
        <f>TEXT(MID(Sales_Transactions[[#This Row],[Order Date]],2,5),"d/m/yyy")</f>
        <v>23/9/2012</v>
      </c>
      <c r="E5218" s="2" t="str">
        <f>TEXT(MID(Sales_Transactions[[#This Row],[Order Date]],2,5),"d")</f>
        <v>23</v>
      </c>
      <c r="F5218" s="2" t="str">
        <f>TEXT(MID(Sales_Transactions[[#This Row],[Order Date]],2,5),"m")</f>
        <v>9</v>
      </c>
      <c r="G5218" s="2" t="str">
        <f>TEXT(MID(Sales_Transactions[[#This Row],[Order Date]],2,5),"yyy")</f>
        <v>2012</v>
      </c>
      <c r="H5218" s="2" t="str">
        <f>TEXT(MID(Sales_Transactions[[#This Row],[Order Date]],2,5),"yyy/m")</f>
        <v>2012/9</v>
      </c>
      <c r="I5218" t="s">
        <v>78</v>
      </c>
      <c r="J5218">
        <f t="shared" si="486"/>
        <v>3</v>
      </c>
      <c r="K5218" s="2">
        <v>44</v>
      </c>
      <c r="L5218" s="3">
        <v>720.52</v>
      </c>
      <c r="M5218" s="4">
        <v>0.1</v>
      </c>
      <c r="N5218" s="5" t="s">
        <v>23</v>
      </c>
      <c r="O5218" s="3">
        <v>-36.79</v>
      </c>
      <c r="P5218" s="3">
        <v>17.98</v>
      </c>
      <c r="Q5218" s="3">
        <v>8.51</v>
      </c>
      <c r="R5218" s="5" t="s">
        <v>454</v>
      </c>
      <c r="S5218" s="5" t="s">
        <v>3318</v>
      </c>
      <c r="T5218" s="5" t="str">
        <f t="shared" si="487"/>
        <v>Rick Bensley</v>
      </c>
      <c r="U5218" t="s">
        <v>1143</v>
      </c>
      <c r="V5218" s="5" t="s">
        <v>37</v>
      </c>
      <c r="W5218" s="5" t="s">
        <v>48</v>
      </c>
      <c r="X5218" s="5" t="s">
        <v>324</v>
      </c>
      <c r="Y5218" s="5" t="s">
        <v>437</v>
      </c>
      <c r="Z5218" s="5" t="s">
        <v>56</v>
      </c>
      <c r="AA5218" s="4">
        <v>0.4</v>
      </c>
      <c r="AB5218" s="1">
        <v>41177</v>
      </c>
      <c r="AC5218" s="1">
        <v>25838</v>
      </c>
      <c r="AD5218">
        <f t="shared" si="488"/>
        <v>2</v>
      </c>
      <c r="AE5218">
        <f t="shared" ca="1" si="489"/>
        <v>53</v>
      </c>
      <c r="AF5218" t="str">
        <f t="shared" ca="1" si="490"/>
        <v>18-64</v>
      </c>
      <c r="AG5218" s="3">
        <f t="shared" si="491"/>
        <v>0.60163681818181824</v>
      </c>
      <c r="AH5218" t="str">
        <f>_xlfn.IFNA(VLOOKUP(Sales_Transactions[[#This Row],[Order ID]],Returned_Items[#All],2,FALSE),"Not Returned")</f>
        <v>Not Returned</v>
      </c>
    </row>
    <row r="5219" spans="1:34" x14ac:dyDescent="0.25">
      <c r="A5219">
        <v>45575</v>
      </c>
      <c r="C5219" t="s">
        <v>1918</v>
      </c>
      <c r="D5219" s="2" t="str">
        <f>TEXT(MID(Sales_Transactions[[#This Row],[Order Date]],2,5),"d/m/yyy")</f>
        <v>12/4/2012</v>
      </c>
      <c r="E5219" s="2" t="str">
        <f>TEXT(MID(Sales_Transactions[[#This Row],[Order Date]],2,5),"d")</f>
        <v>12</v>
      </c>
      <c r="F5219" s="2" t="str">
        <f>TEXT(MID(Sales_Transactions[[#This Row],[Order Date]],2,5),"m")</f>
        <v>4</v>
      </c>
      <c r="G5219" s="2" t="str">
        <f>TEXT(MID(Sales_Transactions[[#This Row],[Order Date]],2,5),"yyy")</f>
        <v>2012</v>
      </c>
      <c r="H5219" s="2" t="str">
        <f>TEXT(MID(Sales_Transactions[[#This Row],[Order Date]],2,5),"yyy/m")</f>
        <v>2012/4</v>
      </c>
      <c r="I5219" t="s">
        <v>101</v>
      </c>
      <c r="J5219">
        <f t="shared" si="486"/>
        <v>1</v>
      </c>
      <c r="K5219" s="2">
        <v>46</v>
      </c>
      <c r="L5219" s="3">
        <v>3849.17</v>
      </c>
      <c r="M5219" s="4">
        <v>0.06</v>
      </c>
      <c r="N5219" s="5" t="s">
        <v>23</v>
      </c>
      <c r="O5219" s="3">
        <v>1982.78</v>
      </c>
      <c r="P5219" s="3">
        <v>83.98</v>
      </c>
      <c r="Q5219" s="3">
        <v>5.01</v>
      </c>
      <c r="R5219" s="5" t="s">
        <v>2623</v>
      </c>
      <c r="S5219" s="5" t="s">
        <v>2624</v>
      </c>
      <c r="T5219" s="5" t="str">
        <f t="shared" si="487"/>
        <v>Eric Barreto</v>
      </c>
      <c r="U5219" t="s">
        <v>1143</v>
      </c>
      <c r="V5219" s="5" t="s">
        <v>27</v>
      </c>
      <c r="W5219" s="5" t="s">
        <v>28</v>
      </c>
      <c r="X5219" s="5" t="s">
        <v>98</v>
      </c>
      <c r="Y5219" s="5" t="s">
        <v>1672</v>
      </c>
      <c r="Z5219" s="5" t="s">
        <v>43</v>
      </c>
      <c r="AA5219" s="4">
        <v>0.38</v>
      </c>
      <c r="AB5219" s="1">
        <v>41011</v>
      </c>
      <c r="AC5219" s="1">
        <v>25836</v>
      </c>
      <c r="AD5219">
        <f t="shared" si="488"/>
        <v>0</v>
      </c>
      <c r="AE5219">
        <f t="shared" ca="1" si="489"/>
        <v>53</v>
      </c>
      <c r="AF5219" t="str">
        <f t="shared" ca="1" si="490"/>
        <v>18-64</v>
      </c>
      <c r="AG5219" s="3">
        <f t="shared" si="491"/>
        <v>1.9334698260869567</v>
      </c>
      <c r="AH5219" t="str">
        <f>_xlfn.IFNA(VLOOKUP(Sales_Transactions[[#This Row],[Order ID]],Returned_Items[#All],2,FALSE),"Not Returned")</f>
        <v>Not Returned</v>
      </c>
    </row>
    <row r="5220" spans="1:34" x14ac:dyDescent="0.25">
      <c r="A5220">
        <v>45794</v>
      </c>
      <c r="C5220" t="s">
        <v>1273</v>
      </c>
      <c r="D5220" s="2" t="str">
        <f>TEXT(MID(Sales_Transactions[[#This Row],[Order Date]],2,5),"d/m/yyy")</f>
        <v>24/9/2011</v>
      </c>
      <c r="E5220" s="2" t="str">
        <f>TEXT(MID(Sales_Transactions[[#This Row],[Order Date]],2,5),"d")</f>
        <v>24</v>
      </c>
      <c r="F5220" s="2" t="str">
        <f>TEXT(MID(Sales_Transactions[[#This Row],[Order Date]],2,5),"m")</f>
        <v>9</v>
      </c>
      <c r="G5220" s="2" t="str">
        <f>TEXT(MID(Sales_Transactions[[#This Row],[Order Date]],2,5),"yyy")</f>
        <v>2011</v>
      </c>
      <c r="H5220" s="2" t="str">
        <f>TEXT(MID(Sales_Transactions[[#This Row],[Order Date]],2,5),"yyy/m")</f>
        <v>2011/9</v>
      </c>
      <c r="I5220" t="s">
        <v>101</v>
      </c>
      <c r="J5220">
        <f t="shared" si="486"/>
        <v>1</v>
      </c>
      <c r="K5220" s="2">
        <v>28</v>
      </c>
      <c r="L5220" s="3">
        <v>1208.3499999999999</v>
      </c>
      <c r="M5220" s="4">
        <v>0</v>
      </c>
      <c r="N5220" s="5" t="s">
        <v>23</v>
      </c>
      <c r="O5220" s="3">
        <v>145.54</v>
      </c>
      <c r="P5220" s="3">
        <v>39.99</v>
      </c>
      <c r="Q5220" s="3">
        <v>10.25</v>
      </c>
      <c r="R5220" s="5" t="s">
        <v>454</v>
      </c>
      <c r="S5220" s="5" t="s">
        <v>3318</v>
      </c>
      <c r="T5220" s="5" t="str">
        <f t="shared" si="487"/>
        <v>Rick Bensley</v>
      </c>
      <c r="U5220" t="s">
        <v>1143</v>
      </c>
      <c r="V5220" s="5" t="s">
        <v>37</v>
      </c>
      <c r="W5220" s="5" t="s">
        <v>48</v>
      </c>
      <c r="X5220" s="5" t="s">
        <v>87</v>
      </c>
      <c r="Y5220" s="5" t="s">
        <v>971</v>
      </c>
      <c r="Z5220" s="5" t="s">
        <v>43</v>
      </c>
      <c r="AA5220" s="4">
        <v>0.55000000000000004</v>
      </c>
      <c r="AB5220" s="1">
        <v>40812</v>
      </c>
      <c r="AC5220" s="1">
        <v>21097</v>
      </c>
      <c r="AD5220">
        <f t="shared" si="488"/>
        <v>2</v>
      </c>
      <c r="AE5220">
        <f t="shared" ca="1" si="489"/>
        <v>66</v>
      </c>
      <c r="AF5220" t="str">
        <f t="shared" ca="1" si="490"/>
        <v>Over 65</v>
      </c>
      <c r="AG5220" s="3">
        <f t="shared" si="491"/>
        <v>1.7942857142857143</v>
      </c>
      <c r="AH5220" t="str">
        <f>_xlfn.IFNA(VLOOKUP(Sales_Transactions[[#This Row],[Order ID]],Returned_Items[#All],2,FALSE),"Not Returned")</f>
        <v>Returned</v>
      </c>
    </row>
    <row r="5221" spans="1:34" x14ac:dyDescent="0.25">
      <c r="A5221">
        <v>45860</v>
      </c>
      <c r="C5221" t="s">
        <v>1830</v>
      </c>
      <c r="D5221" s="2" t="str">
        <f>TEXT(MID(Sales_Transactions[[#This Row],[Order Date]],2,5),"d/m/yyy")</f>
        <v>12/8/2012</v>
      </c>
      <c r="E5221" s="2" t="str">
        <f>TEXT(MID(Sales_Transactions[[#This Row],[Order Date]],2,5),"d")</f>
        <v>12</v>
      </c>
      <c r="F5221" s="2" t="str">
        <f>TEXT(MID(Sales_Transactions[[#This Row],[Order Date]],2,5),"m")</f>
        <v>8</v>
      </c>
      <c r="G5221" s="2" t="str">
        <f>TEXT(MID(Sales_Transactions[[#This Row],[Order Date]],2,5),"yyy")</f>
        <v>2012</v>
      </c>
      <c r="H5221" s="2" t="str">
        <f>TEXT(MID(Sales_Transactions[[#This Row],[Order Date]],2,5),"yyy/m")</f>
        <v>2012/8</v>
      </c>
      <c r="I5221" t="s">
        <v>22</v>
      </c>
      <c r="J5221">
        <f t="shared" si="486"/>
        <v>2</v>
      </c>
      <c r="K5221" s="2">
        <v>12</v>
      </c>
      <c r="L5221" s="3">
        <v>69.97</v>
      </c>
      <c r="M5221" s="4">
        <v>0.01</v>
      </c>
      <c r="N5221" s="5" t="s">
        <v>23</v>
      </c>
      <c r="O5221" s="3">
        <v>24.25</v>
      </c>
      <c r="P5221" s="3">
        <v>5.43</v>
      </c>
      <c r="Q5221" s="3">
        <v>0.95</v>
      </c>
      <c r="R5221" s="5" t="s">
        <v>2573</v>
      </c>
      <c r="S5221" s="5" t="s">
        <v>2574</v>
      </c>
      <c r="T5221" s="5" t="str">
        <f t="shared" si="487"/>
        <v>Matthew Clasen</v>
      </c>
      <c r="U5221" t="s">
        <v>1143</v>
      </c>
      <c r="V5221" s="5" t="s">
        <v>37</v>
      </c>
      <c r="W5221" s="5" t="s">
        <v>28</v>
      </c>
      <c r="X5221" s="5" t="s">
        <v>75</v>
      </c>
      <c r="Y5221" s="5" t="s">
        <v>991</v>
      </c>
      <c r="Z5221" s="5" t="s">
        <v>84</v>
      </c>
      <c r="AA5221" s="4">
        <v>0.36</v>
      </c>
      <c r="AB5221" s="1">
        <v>41133</v>
      </c>
      <c r="AC5221" s="1">
        <v>21146</v>
      </c>
      <c r="AD5221">
        <f t="shared" si="488"/>
        <v>0</v>
      </c>
      <c r="AE5221">
        <f t="shared" ca="1" si="489"/>
        <v>66</v>
      </c>
      <c r="AF5221" t="str">
        <f t="shared" ca="1" si="490"/>
        <v>Over 65</v>
      </c>
      <c r="AG5221" s="3">
        <f t="shared" si="491"/>
        <v>0.53162141666666662</v>
      </c>
      <c r="AH5221" t="str">
        <f>_xlfn.IFNA(VLOOKUP(Sales_Transactions[[#This Row],[Order ID]],Returned_Items[#All],2,FALSE),"Not Returned")</f>
        <v>Not Returned</v>
      </c>
    </row>
    <row r="5222" spans="1:34" x14ac:dyDescent="0.25">
      <c r="A5222">
        <v>46021</v>
      </c>
      <c r="C5222" t="s">
        <v>722</v>
      </c>
      <c r="D5222" s="2" t="str">
        <f>TEXT(MID(Sales_Transactions[[#This Row],[Order Date]],2,5),"d/m/yyy")</f>
        <v>2/3/2009</v>
      </c>
      <c r="E5222" s="2" t="str">
        <f>TEXT(MID(Sales_Transactions[[#This Row],[Order Date]],2,5),"d")</f>
        <v>2</v>
      </c>
      <c r="F5222" s="2" t="str">
        <f>TEXT(MID(Sales_Transactions[[#This Row],[Order Date]],2,5),"m")</f>
        <v>3</v>
      </c>
      <c r="G5222" s="2" t="str">
        <f>TEXT(MID(Sales_Transactions[[#This Row],[Order Date]],2,5),"yyy")</f>
        <v>2009</v>
      </c>
      <c r="H5222" s="2" t="str">
        <f>TEXT(MID(Sales_Transactions[[#This Row],[Order Date]],2,5),"yyy/m")</f>
        <v>2009/3</v>
      </c>
      <c r="I5222" t="s">
        <v>33</v>
      </c>
      <c r="J5222">
        <f t="shared" si="486"/>
        <v>4</v>
      </c>
      <c r="K5222" s="2">
        <v>1</v>
      </c>
      <c r="L5222" s="3">
        <v>199.48</v>
      </c>
      <c r="M5222" s="4">
        <v>0.08</v>
      </c>
      <c r="N5222" s="5" t="s">
        <v>34</v>
      </c>
      <c r="O5222" s="3">
        <v>-120.24</v>
      </c>
      <c r="P5222" s="3">
        <v>170.98</v>
      </c>
      <c r="Q5222" s="3">
        <v>35.89</v>
      </c>
      <c r="R5222" s="5" t="s">
        <v>2330</v>
      </c>
      <c r="S5222" s="5" t="s">
        <v>2996</v>
      </c>
      <c r="T5222" s="5" t="str">
        <f t="shared" si="487"/>
        <v>Theresa Swint</v>
      </c>
      <c r="U5222" t="s">
        <v>1143</v>
      </c>
      <c r="V5222" s="5" t="s">
        <v>27</v>
      </c>
      <c r="W5222" s="5" t="s">
        <v>57</v>
      </c>
      <c r="X5222" s="5" t="s">
        <v>104</v>
      </c>
      <c r="Y5222" s="5" t="s">
        <v>1688</v>
      </c>
      <c r="Z5222" s="5" t="s">
        <v>106</v>
      </c>
      <c r="AA5222" s="4">
        <v>0.66</v>
      </c>
      <c r="AB5222" s="1">
        <v>39876</v>
      </c>
      <c r="AC5222" s="1">
        <v>21007</v>
      </c>
      <c r="AD5222">
        <f t="shared" si="488"/>
        <v>2</v>
      </c>
      <c r="AE5222">
        <f t="shared" ca="1" si="489"/>
        <v>67</v>
      </c>
      <c r="AF5222" t="str">
        <f t="shared" ca="1" si="490"/>
        <v>Over 65</v>
      </c>
      <c r="AG5222" s="3">
        <f t="shared" si="491"/>
        <v>206.73321599999997</v>
      </c>
      <c r="AH5222" t="str">
        <f>_xlfn.IFNA(VLOOKUP(Sales_Transactions[[#This Row],[Order ID]],Returned_Items[#All],2,FALSE),"Not Returned")</f>
        <v>Not Returned</v>
      </c>
    </row>
    <row r="5223" spans="1:34" x14ac:dyDescent="0.25">
      <c r="A5223">
        <v>46147</v>
      </c>
      <c r="C5223" t="s">
        <v>2036</v>
      </c>
      <c r="D5223" s="2" t="str">
        <f>TEXT(MID(Sales_Transactions[[#This Row],[Order Date]],2,5),"d/m/yyy")</f>
        <v>15/1/2011</v>
      </c>
      <c r="E5223" s="2" t="str">
        <f>TEXT(MID(Sales_Transactions[[#This Row],[Order Date]],2,5),"d")</f>
        <v>15</v>
      </c>
      <c r="F5223" s="2" t="str">
        <f>TEXT(MID(Sales_Transactions[[#This Row],[Order Date]],2,5),"m")</f>
        <v>1</v>
      </c>
      <c r="G5223" s="2" t="str">
        <f>TEXT(MID(Sales_Transactions[[#This Row],[Order Date]],2,5),"yyy")</f>
        <v>2011</v>
      </c>
      <c r="H5223" s="2" t="str">
        <f>TEXT(MID(Sales_Transactions[[#This Row],[Order Date]],2,5),"yyy/m")</f>
        <v>2011/1</v>
      </c>
      <c r="I5223" t="s">
        <v>101</v>
      </c>
      <c r="J5223">
        <f t="shared" si="486"/>
        <v>1</v>
      </c>
      <c r="K5223" s="2">
        <v>37</v>
      </c>
      <c r="L5223" s="3">
        <v>925.8</v>
      </c>
      <c r="M5223" s="4">
        <v>0.01</v>
      </c>
      <c r="N5223" s="5" t="s">
        <v>23</v>
      </c>
      <c r="O5223" s="3">
        <v>30.69</v>
      </c>
      <c r="P5223" s="3">
        <v>24.92</v>
      </c>
      <c r="Q5223" s="3">
        <v>12.98</v>
      </c>
      <c r="R5223" s="5" t="s">
        <v>3098</v>
      </c>
      <c r="S5223" s="5" t="s">
        <v>3272</v>
      </c>
      <c r="T5223" s="5" t="str">
        <f t="shared" si="487"/>
        <v>Mick Crebagga</v>
      </c>
      <c r="U5223" t="s">
        <v>1143</v>
      </c>
      <c r="V5223" s="5" t="s">
        <v>47</v>
      </c>
      <c r="W5223" s="5" t="s">
        <v>28</v>
      </c>
      <c r="X5223" s="5" t="s">
        <v>41</v>
      </c>
      <c r="Y5223" s="5" t="s">
        <v>513</v>
      </c>
      <c r="Z5223" s="5" t="s">
        <v>43</v>
      </c>
      <c r="AA5223" s="4">
        <v>0.39</v>
      </c>
      <c r="AB5223" s="1">
        <v>40560</v>
      </c>
      <c r="AC5223" s="1">
        <v>20954</v>
      </c>
      <c r="AD5223">
        <f t="shared" si="488"/>
        <v>2</v>
      </c>
      <c r="AE5223">
        <f t="shared" ca="1" si="489"/>
        <v>67</v>
      </c>
      <c r="AF5223" t="str">
        <f t="shared" ca="1" si="490"/>
        <v>Over 65</v>
      </c>
      <c r="AG5223" s="3">
        <f t="shared" si="491"/>
        <v>1.0242569729729731</v>
      </c>
      <c r="AH5223" t="str">
        <f>_xlfn.IFNA(VLOOKUP(Sales_Transactions[[#This Row],[Order ID]],Returned_Items[#All],2,FALSE),"Not Returned")</f>
        <v>Not Returned</v>
      </c>
    </row>
    <row r="5224" spans="1:34" x14ac:dyDescent="0.25">
      <c r="A5224">
        <v>46147</v>
      </c>
      <c r="C5224" t="s">
        <v>2036</v>
      </c>
      <c r="D5224" s="2" t="str">
        <f>TEXT(MID(Sales_Transactions[[#This Row],[Order Date]],2,5),"d/m/yyy")</f>
        <v>15/1/2011</v>
      </c>
      <c r="E5224" s="2" t="str">
        <f>TEXT(MID(Sales_Transactions[[#This Row],[Order Date]],2,5),"d")</f>
        <v>15</v>
      </c>
      <c r="F5224" s="2" t="str">
        <f>TEXT(MID(Sales_Transactions[[#This Row],[Order Date]],2,5),"m")</f>
        <v>1</v>
      </c>
      <c r="G5224" s="2" t="str">
        <f>TEXT(MID(Sales_Transactions[[#This Row],[Order Date]],2,5),"yyy")</f>
        <v>2011</v>
      </c>
      <c r="H5224" s="2" t="str">
        <f>TEXT(MID(Sales_Transactions[[#This Row],[Order Date]],2,5),"yyy/m")</f>
        <v>2011/1</v>
      </c>
      <c r="I5224" t="s">
        <v>101</v>
      </c>
      <c r="J5224">
        <f t="shared" si="486"/>
        <v>1</v>
      </c>
      <c r="K5224" s="2">
        <v>39</v>
      </c>
      <c r="L5224" s="3">
        <v>282.48</v>
      </c>
      <c r="M5224" s="4">
        <v>0.08</v>
      </c>
      <c r="N5224" s="5" t="s">
        <v>67</v>
      </c>
      <c r="O5224" s="3">
        <v>-87.01</v>
      </c>
      <c r="P5224" s="3">
        <v>7.1</v>
      </c>
      <c r="Q5224" s="3">
        <v>6.05</v>
      </c>
      <c r="R5224" s="5" t="s">
        <v>3098</v>
      </c>
      <c r="S5224" s="5" t="s">
        <v>3272</v>
      </c>
      <c r="T5224" s="5" t="str">
        <f t="shared" si="487"/>
        <v>Mick Crebagga</v>
      </c>
      <c r="U5224" t="s">
        <v>1143</v>
      </c>
      <c r="V5224" s="5" t="s">
        <v>47</v>
      </c>
      <c r="W5224" s="5" t="s">
        <v>28</v>
      </c>
      <c r="X5224" s="5" t="s">
        <v>41</v>
      </c>
      <c r="Y5224" s="5" t="s">
        <v>717</v>
      </c>
      <c r="Z5224" s="5" t="s">
        <v>43</v>
      </c>
      <c r="AA5224" s="4">
        <v>0.39</v>
      </c>
      <c r="AB5224" s="1">
        <v>40560</v>
      </c>
      <c r="AC5224" s="1">
        <v>21172</v>
      </c>
      <c r="AD5224">
        <f t="shared" si="488"/>
        <v>2</v>
      </c>
      <c r="AE5224">
        <f t="shared" ca="1" si="489"/>
        <v>66</v>
      </c>
      <c r="AF5224" t="str">
        <f t="shared" ca="1" si="490"/>
        <v>Over 65</v>
      </c>
      <c r="AG5224" s="3">
        <f t="shared" si="491"/>
        <v>0.33703384615384618</v>
      </c>
      <c r="AH5224" t="str">
        <f>_xlfn.IFNA(VLOOKUP(Sales_Transactions[[#This Row],[Order ID]],Returned_Items[#All],2,FALSE),"Not Returned")</f>
        <v>Not Returned</v>
      </c>
    </row>
    <row r="5225" spans="1:34" x14ac:dyDescent="0.25">
      <c r="A5225">
        <v>46147</v>
      </c>
      <c r="C5225" t="s">
        <v>2036</v>
      </c>
      <c r="D5225" s="2" t="str">
        <f>TEXT(MID(Sales_Transactions[[#This Row],[Order Date]],2,5),"d/m/yyy")</f>
        <v>15/1/2011</v>
      </c>
      <c r="E5225" s="2" t="str">
        <f>TEXT(MID(Sales_Transactions[[#This Row],[Order Date]],2,5),"d")</f>
        <v>15</v>
      </c>
      <c r="F5225" s="2" t="str">
        <f>TEXT(MID(Sales_Transactions[[#This Row],[Order Date]],2,5),"m")</f>
        <v>1</v>
      </c>
      <c r="G5225" s="2" t="str">
        <f>TEXT(MID(Sales_Transactions[[#This Row],[Order Date]],2,5),"yyy")</f>
        <v>2011</v>
      </c>
      <c r="H5225" s="2" t="str">
        <f>TEXT(MID(Sales_Transactions[[#This Row],[Order Date]],2,5),"yyy/m")</f>
        <v>2011/1</v>
      </c>
      <c r="I5225" t="s">
        <v>101</v>
      </c>
      <c r="J5225">
        <f t="shared" si="486"/>
        <v>1</v>
      </c>
      <c r="K5225" s="2">
        <v>12</v>
      </c>
      <c r="L5225" s="3">
        <v>6502.46</v>
      </c>
      <c r="M5225" s="4">
        <v>0.09</v>
      </c>
      <c r="N5225" s="5" t="s">
        <v>34</v>
      </c>
      <c r="O5225" s="3">
        <v>261.66000000000003</v>
      </c>
      <c r="P5225" s="3">
        <v>550.98</v>
      </c>
      <c r="Q5225" s="3">
        <v>64.59</v>
      </c>
      <c r="R5225" s="5" t="s">
        <v>3098</v>
      </c>
      <c r="S5225" s="5" t="s">
        <v>3272</v>
      </c>
      <c r="T5225" s="5" t="str">
        <f t="shared" si="487"/>
        <v>Mick Crebagga</v>
      </c>
      <c r="U5225" t="s">
        <v>1143</v>
      </c>
      <c r="V5225" s="5" t="s">
        <v>47</v>
      </c>
      <c r="W5225" s="5" t="s">
        <v>57</v>
      </c>
      <c r="X5225" s="5" t="s">
        <v>107</v>
      </c>
      <c r="Y5225" s="5" t="s">
        <v>1064</v>
      </c>
      <c r="Z5225" s="5" t="s">
        <v>106</v>
      </c>
      <c r="AA5225" s="4">
        <v>0.66</v>
      </c>
      <c r="AB5225" s="1">
        <v>40560</v>
      </c>
      <c r="AC5225" s="1">
        <v>20958</v>
      </c>
      <c r="AD5225">
        <f t="shared" si="488"/>
        <v>2</v>
      </c>
      <c r="AE5225">
        <f t="shared" ca="1" si="489"/>
        <v>67</v>
      </c>
      <c r="AF5225" t="str">
        <f t="shared" ca="1" si="490"/>
        <v>Over 65</v>
      </c>
      <c r="AG5225" s="3">
        <f t="shared" si="491"/>
        <v>51.256176500000002</v>
      </c>
      <c r="AH5225" t="str">
        <f>_xlfn.IFNA(VLOOKUP(Sales_Transactions[[#This Row],[Order ID]],Returned_Items[#All],2,FALSE),"Not Returned")</f>
        <v>Not Returned</v>
      </c>
    </row>
    <row r="5226" spans="1:34" x14ac:dyDescent="0.25">
      <c r="A5226">
        <v>46211</v>
      </c>
      <c r="C5226" t="s">
        <v>3335</v>
      </c>
      <c r="D5226" s="2" t="str">
        <f>TEXT(MID(Sales_Transactions[[#This Row],[Order Date]],2,5),"d/m/yyy")</f>
        <v>11/6/2010</v>
      </c>
      <c r="E5226" s="2" t="str">
        <f>TEXT(MID(Sales_Transactions[[#This Row],[Order Date]],2,5),"d")</f>
        <v>11</v>
      </c>
      <c r="F5226" s="2" t="str">
        <f>TEXT(MID(Sales_Transactions[[#This Row],[Order Date]],2,5),"m")</f>
        <v>6</v>
      </c>
      <c r="G5226" s="2" t="str">
        <f>TEXT(MID(Sales_Transactions[[#This Row],[Order Date]],2,5),"yyy")</f>
        <v>2010</v>
      </c>
      <c r="H5226" s="2" t="str">
        <f>TEXT(MID(Sales_Transactions[[#This Row],[Order Date]],2,5),"yyy/m")</f>
        <v>2010/6</v>
      </c>
      <c r="I5226" t="s">
        <v>22</v>
      </c>
      <c r="J5226">
        <f t="shared" si="486"/>
        <v>2</v>
      </c>
      <c r="K5226" s="2">
        <v>47</v>
      </c>
      <c r="L5226" s="3">
        <v>1243.52</v>
      </c>
      <c r="M5226" s="4">
        <v>0.08</v>
      </c>
      <c r="N5226" s="5" t="s">
        <v>23</v>
      </c>
      <c r="O5226" s="3">
        <v>360.94</v>
      </c>
      <c r="P5226" s="3">
        <v>26.48</v>
      </c>
      <c r="Q5226" s="3">
        <v>6.93</v>
      </c>
      <c r="R5226" s="5" t="s">
        <v>2258</v>
      </c>
      <c r="S5226" s="5" t="s">
        <v>2247</v>
      </c>
      <c r="T5226" s="5" t="str">
        <f t="shared" si="487"/>
        <v>Gary Hwang</v>
      </c>
      <c r="U5226" t="s">
        <v>1143</v>
      </c>
      <c r="V5226" s="5" t="s">
        <v>74</v>
      </c>
      <c r="W5226" s="5" t="s">
        <v>57</v>
      </c>
      <c r="X5226" s="5" t="s">
        <v>58</v>
      </c>
      <c r="Y5226" s="5" t="s">
        <v>1101</v>
      </c>
      <c r="Z5226" s="5" t="s">
        <v>43</v>
      </c>
      <c r="AA5226" s="4">
        <v>0.49</v>
      </c>
      <c r="AB5226" s="1">
        <v>40347</v>
      </c>
      <c r="AC5226" s="1">
        <v>21021</v>
      </c>
      <c r="AD5226">
        <f t="shared" si="488"/>
        <v>7</v>
      </c>
      <c r="AE5226">
        <f t="shared" ca="1" si="489"/>
        <v>67</v>
      </c>
      <c r="AF5226" t="str">
        <f t="shared" ca="1" si="490"/>
        <v>Over 65</v>
      </c>
      <c r="AG5226" s="3">
        <f t="shared" si="491"/>
        <v>0.71040034042553191</v>
      </c>
      <c r="AH5226" t="str">
        <f>_xlfn.IFNA(VLOOKUP(Sales_Transactions[[#This Row],[Order ID]],Returned_Items[#All],2,FALSE),"Not Returned")</f>
        <v>Not Returned</v>
      </c>
    </row>
    <row r="5227" spans="1:34" x14ac:dyDescent="0.25">
      <c r="A5227">
        <v>46241</v>
      </c>
      <c r="C5227" t="s">
        <v>3027</v>
      </c>
      <c r="D5227" s="2" t="str">
        <f>TEXT(MID(Sales_Transactions[[#This Row],[Order Date]],2,5),"d/m/yyy")</f>
        <v>14/3/2009</v>
      </c>
      <c r="E5227" s="2" t="str">
        <f>TEXT(MID(Sales_Transactions[[#This Row],[Order Date]],2,5),"d")</f>
        <v>14</v>
      </c>
      <c r="F5227" s="2" t="str">
        <f>TEXT(MID(Sales_Transactions[[#This Row],[Order Date]],2,5),"m")</f>
        <v>3</v>
      </c>
      <c r="G5227" s="2" t="str">
        <f>TEXT(MID(Sales_Transactions[[#This Row],[Order Date]],2,5),"yyy")</f>
        <v>2009</v>
      </c>
      <c r="H5227" s="2" t="str">
        <f>TEXT(MID(Sales_Transactions[[#This Row],[Order Date]],2,5),"yyy/m")</f>
        <v>2009/3</v>
      </c>
      <c r="I5227" t="s">
        <v>52</v>
      </c>
      <c r="J5227">
        <f t="shared" si="486"/>
        <v>1</v>
      </c>
      <c r="K5227" s="2">
        <v>34</v>
      </c>
      <c r="L5227" s="3">
        <v>1932.58</v>
      </c>
      <c r="M5227" s="4">
        <v>0.1</v>
      </c>
      <c r="N5227" s="5" t="s">
        <v>23</v>
      </c>
      <c r="O5227" s="3">
        <v>356.48</v>
      </c>
      <c r="P5227" s="3">
        <v>62.18</v>
      </c>
      <c r="Q5227" s="3">
        <v>10.84</v>
      </c>
      <c r="R5227" s="5" t="s">
        <v>2606</v>
      </c>
      <c r="S5227" s="5" t="s">
        <v>3302</v>
      </c>
      <c r="T5227" s="5" t="str">
        <f t="shared" si="487"/>
        <v>Thea Hudgings</v>
      </c>
      <c r="U5227" t="s">
        <v>1143</v>
      </c>
      <c r="V5227" s="5" t="s">
        <v>37</v>
      </c>
      <c r="W5227" s="5" t="s">
        <v>57</v>
      </c>
      <c r="X5227" s="5" t="s">
        <v>58</v>
      </c>
      <c r="Y5227" s="5" t="s">
        <v>1971</v>
      </c>
      <c r="Z5227" s="5" t="s">
        <v>56</v>
      </c>
      <c r="AA5227" s="4">
        <v>0.63</v>
      </c>
      <c r="AB5227" s="1">
        <v>39888</v>
      </c>
      <c r="AC5227" s="1">
        <v>21105</v>
      </c>
      <c r="AD5227">
        <f t="shared" si="488"/>
        <v>2</v>
      </c>
      <c r="AE5227">
        <f t="shared" ca="1" si="489"/>
        <v>66</v>
      </c>
      <c r="AF5227" t="str">
        <f t="shared" ca="1" si="490"/>
        <v>Over 65</v>
      </c>
      <c r="AG5227" s="3">
        <f t="shared" si="491"/>
        <v>2.1458182352941177</v>
      </c>
      <c r="AH5227" t="str">
        <f>_xlfn.IFNA(VLOOKUP(Sales_Transactions[[#This Row],[Order ID]],Returned_Items[#All],2,FALSE),"Not Returned")</f>
        <v>Not Returned</v>
      </c>
    </row>
    <row r="5228" spans="1:34" x14ac:dyDescent="0.25">
      <c r="A5228">
        <v>46244</v>
      </c>
      <c r="C5228" t="s">
        <v>590</v>
      </c>
      <c r="D5228" s="2" t="str">
        <f>TEXT(MID(Sales_Transactions[[#This Row],[Order Date]],2,5),"d/m/yyy")</f>
        <v>2/7/2009</v>
      </c>
      <c r="E5228" s="2" t="str">
        <f>TEXT(MID(Sales_Transactions[[#This Row],[Order Date]],2,5),"d")</f>
        <v>2</v>
      </c>
      <c r="F5228" s="2" t="str">
        <f>TEXT(MID(Sales_Transactions[[#This Row],[Order Date]],2,5),"m")</f>
        <v>7</v>
      </c>
      <c r="G5228" s="2" t="str">
        <f>TEXT(MID(Sales_Transactions[[#This Row],[Order Date]],2,5),"yyy")</f>
        <v>2009</v>
      </c>
      <c r="H5228" s="2" t="str">
        <f>TEXT(MID(Sales_Transactions[[#This Row],[Order Date]],2,5),"yyy/m")</f>
        <v>2009/7</v>
      </c>
      <c r="I5228" t="s">
        <v>78</v>
      </c>
      <c r="J5228">
        <f t="shared" si="486"/>
        <v>3</v>
      </c>
      <c r="K5228" s="2">
        <v>10</v>
      </c>
      <c r="L5228" s="3">
        <v>601.57000000000005</v>
      </c>
      <c r="M5228" s="4">
        <v>0.09</v>
      </c>
      <c r="N5228" s="5" t="s">
        <v>34</v>
      </c>
      <c r="O5228" s="3">
        <v>-247.25</v>
      </c>
      <c r="P5228" s="3">
        <v>60.98</v>
      </c>
      <c r="Q5228" s="3">
        <v>30</v>
      </c>
      <c r="R5228" s="5" t="s">
        <v>2317</v>
      </c>
      <c r="S5228" s="5" t="s">
        <v>3068</v>
      </c>
      <c r="T5228" s="5" t="str">
        <f t="shared" si="487"/>
        <v>Arthur Gainer</v>
      </c>
      <c r="U5228" t="s">
        <v>1143</v>
      </c>
      <c r="V5228" s="5" t="s">
        <v>37</v>
      </c>
      <c r="W5228" s="5" t="s">
        <v>57</v>
      </c>
      <c r="X5228" s="5" t="s">
        <v>154</v>
      </c>
      <c r="Y5228" s="5" t="s">
        <v>1722</v>
      </c>
      <c r="Z5228" s="5" t="s">
        <v>40</v>
      </c>
      <c r="AA5228" s="4">
        <v>0.7</v>
      </c>
      <c r="AB5228" s="1">
        <v>39997</v>
      </c>
      <c r="AC5228" s="1">
        <v>20963</v>
      </c>
      <c r="AD5228">
        <f t="shared" si="488"/>
        <v>1</v>
      </c>
      <c r="AE5228">
        <f t="shared" ca="1" si="489"/>
        <v>67</v>
      </c>
      <c r="AF5228" t="str">
        <f t="shared" ca="1" si="490"/>
        <v>Over 65</v>
      </c>
      <c r="AG5228" s="3">
        <f t="shared" si="491"/>
        <v>9.0925118000000005</v>
      </c>
      <c r="AH5228" t="str">
        <f>_xlfn.IFNA(VLOOKUP(Sales_Transactions[[#This Row],[Order ID]],Returned_Items[#All],2,FALSE),"Not Returned")</f>
        <v>Not Returned</v>
      </c>
    </row>
    <row r="5229" spans="1:34" x14ac:dyDescent="0.25">
      <c r="A5229">
        <v>46244</v>
      </c>
      <c r="C5229" t="s">
        <v>590</v>
      </c>
      <c r="D5229" s="2" t="str">
        <f>TEXT(MID(Sales_Transactions[[#This Row],[Order Date]],2,5),"d/m/yyy")</f>
        <v>2/7/2009</v>
      </c>
      <c r="E5229" s="2" t="str">
        <f>TEXT(MID(Sales_Transactions[[#This Row],[Order Date]],2,5),"d")</f>
        <v>2</v>
      </c>
      <c r="F5229" s="2" t="str">
        <f>TEXT(MID(Sales_Transactions[[#This Row],[Order Date]],2,5),"m")</f>
        <v>7</v>
      </c>
      <c r="G5229" s="2" t="str">
        <f>TEXT(MID(Sales_Transactions[[#This Row],[Order Date]],2,5),"yyy")</f>
        <v>2009</v>
      </c>
      <c r="H5229" s="2" t="str">
        <f>TEXT(MID(Sales_Transactions[[#This Row],[Order Date]],2,5),"yyy/m")</f>
        <v>2009/7</v>
      </c>
      <c r="I5229" t="s">
        <v>78</v>
      </c>
      <c r="J5229">
        <f t="shared" si="486"/>
        <v>3</v>
      </c>
      <c r="K5229" s="2">
        <v>9</v>
      </c>
      <c r="L5229" s="3">
        <v>157.41999999999999</v>
      </c>
      <c r="M5229" s="4">
        <v>0.05</v>
      </c>
      <c r="N5229" s="5" t="s">
        <v>23</v>
      </c>
      <c r="O5229" s="3">
        <v>-18.68</v>
      </c>
      <c r="P5229" s="3">
        <v>17.48</v>
      </c>
      <c r="Q5229" s="3">
        <v>1.99</v>
      </c>
      <c r="R5229" s="5" t="s">
        <v>2317</v>
      </c>
      <c r="S5229" s="5" t="s">
        <v>3068</v>
      </c>
      <c r="T5229" s="5" t="str">
        <f t="shared" si="487"/>
        <v>Arthur Gainer</v>
      </c>
      <c r="U5229" t="s">
        <v>1143</v>
      </c>
      <c r="V5229" s="5" t="s">
        <v>37</v>
      </c>
      <c r="W5229" s="5" t="s">
        <v>48</v>
      </c>
      <c r="X5229" s="5" t="s">
        <v>87</v>
      </c>
      <c r="Y5229" s="5" t="s">
        <v>1894</v>
      </c>
      <c r="Z5229" s="5" t="s">
        <v>60</v>
      </c>
      <c r="AA5229" s="4">
        <v>0.45</v>
      </c>
      <c r="AB5229" s="1">
        <v>39998</v>
      </c>
      <c r="AC5229" s="1">
        <v>21354</v>
      </c>
      <c r="AD5229">
        <f t="shared" si="488"/>
        <v>2</v>
      </c>
      <c r="AE5229">
        <f t="shared" ca="1" si="489"/>
        <v>66</v>
      </c>
      <c r="AF5229" t="str">
        <f t="shared" ca="1" si="490"/>
        <v>Over 65</v>
      </c>
      <c r="AG5229" s="3">
        <f t="shared" si="491"/>
        <v>2.1623622222222223</v>
      </c>
      <c r="AH5229" t="str">
        <f>_xlfn.IFNA(VLOOKUP(Sales_Transactions[[#This Row],[Order ID]],Returned_Items[#All],2,FALSE),"Not Returned")</f>
        <v>Not Returned</v>
      </c>
    </row>
    <row r="5230" spans="1:34" x14ac:dyDescent="0.25">
      <c r="A5230">
        <v>46305</v>
      </c>
      <c r="C5230" t="s">
        <v>928</v>
      </c>
      <c r="D5230" s="2" t="str">
        <f>TEXT(MID(Sales_Transactions[[#This Row],[Order Date]],2,5),"d/m/yyy")</f>
        <v>30/7/2011</v>
      </c>
      <c r="E5230" s="2" t="str">
        <f>TEXT(MID(Sales_Transactions[[#This Row],[Order Date]],2,5),"d")</f>
        <v>30</v>
      </c>
      <c r="F5230" s="2" t="str">
        <f>TEXT(MID(Sales_Transactions[[#This Row],[Order Date]],2,5),"m")</f>
        <v>7</v>
      </c>
      <c r="G5230" s="2" t="str">
        <f>TEXT(MID(Sales_Transactions[[#This Row],[Order Date]],2,5),"yyy")</f>
        <v>2011</v>
      </c>
      <c r="H5230" s="2" t="str">
        <f>TEXT(MID(Sales_Transactions[[#This Row],[Order Date]],2,5),"yyy/m")</f>
        <v>2011/7</v>
      </c>
      <c r="I5230" t="s">
        <v>22</v>
      </c>
      <c r="J5230">
        <f t="shared" si="486"/>
        <v>2</v>
      </c>
      <c r="K5230" s="2">
        <v>30</v>
      </c>
      <c r="L5230" s="3">
        <v>299.66000000000003</v>
      </c>
      <c r="M5230" s="4">
        <v>0.08</v>
      </c>
      <c r="N5230" s="5" t="s">
        <v>23</v>
      </c>
      <c r="O5230" s="3">
        <v>-18.25</v>
      </c>
      <c r="P5230" s="3">
        <v>10.44</v>
      </c>
      <c r="Q5230" s="3">
        <v>5.75</v>
      </c>
      <c r="R5230" s="5" t="s">
        <v>3295</v>
      </c>
      <c r="S5230" s="5" t="s">
        <v>206</v>
      </c>
      <c r="T5230" s="5" t="str">
        <f t="shared" si="487"/>
        <v>Sue Ann</v>
      </c>
      <c r="U5230" t="s">
        <v>1143</v>
      </c>
      <c r="V5230" s="5" t="s">
        <v>37</v>
      </c>
      <c r="W5230" s="5" t="s">
        <v>28</v>
      </c>
      <c r="X5230" s="5" t="s">
        <v>41</v>
      </c>
      <c r="Y5230" s="5" t="s">
        <v>3250</v>
      </c>
      <c r="Z5230" s="5" t="s">
        <v>43</v>
      </c>
      <c r="AA5230" s="4">
        <v>0.39</v>
      </c>
      <c r="AB5230" s="1">
        <v>40758</v>
      </c>
      <c r="AC5230" s="1">
        <v>21911</v>
      </c>
      <c r="AD5230">
        <f t="shared" si="488"/>
        <v>4</v>
      </c>
      <c r="AE5230">
        <f t="shared" ca="1" si="489"/>
        <v>64</v>
      </c>
      <c r="AF5230" t="str">
        <f t="shared" ca="1" si="490"/>
        <v>18-64</v>
      </c>
      <c r="AG5230" s="3">
        <f t="shared" si="491"/>
        <v>0.53938826666666662</v>
      </c>
      <c r="AH5230" t="str">
        <f>_xlfn.IFNA(VLOOKUP(Sales_Transactions[[#This Row],[Order ID]],Returned_Items[#All],2,FALSE),"Not Returned")</f>
        <v>Not Returned</v>
      </c>
    </row>
    <row r="5231" spans="1:34" x14ac:dyDescent="0.25">
      <c r="A5231">
        <v>46372</v>
      </c>
      <c r="C5231" t="s">
        <v>1537</v>
      </c>
      <c r="D5231" s="2" t="str">
        <f>TEXT(MID(Sales_Transactions[[#This Row],[Order Date]],2,5),"d/m/yyy")</f>
        <v>26/2/2011</v>
      </c>
      <c r="E5231" s="2" t="str">
        <f>TEXT(MID(Sales_Transactions[[#This Row],[Order Date]],2,5),"d")</f>
        <v>26</v>
      </c>
      <c r="F5231" s="2" t="str">
        <f>TEXT(MID(Sales_Transactions[[#This Row],[Order Date]],2,5),"m")</f>
        <v>2</v>
      </c>
      <c r="G5231" s="2" t="str">
        <f>TEXT(MID(Sales_Transactions[[#This Row],[Order Date]],2,5),"yyy")</f>
        <v>2011</v>
      </c>
      <c r="H5231" s="2" t="str">
        <f>TEXT(MID(Sales_Transactions[[#This Row],[Order Date]],2,5),"yyy/m")</f>
        <v>2011/2</v>
      </c>
      <c r="I5231" t="s">
        <v>33</v>
      </c>
      <c r="J5231">
        <f t="shared" si="486"/>
        <v>4</v>
      </c>
      <c r="K5231" s="2">
        <v>7</v>
      </c>
      <c r="L5231" s="3">
        <v>375.57</v>
      </c>
      <c r="M5231" s="4">
        <v>0.02</v>
      </c>
      <c r="N5231" s="5" t="s">
        <v>23</v>
      </c>
      <c r="O5231" s="3">
        <v>12.71</v>
      </c>
      <c r="P5231" s="3">
        <v>52.4</v>
      </c>
      <c r="Q5231" s="3">
        <v>16.11</v>
      </c>
      <c r="R5231" s="5" t="s">
        <v>1728</v>
      </c>
      <c r="S5231" s="5" t="s">
        <v>1729</v>
      </c>
      <c r="T5231" s="5" t="str">
        <f t="shared" si="487"/>
        <v>Tanja Norvell</v>
      </c>
      <c r="U5231" t="s">
        <v>1143</v>
      </c>
      <c r="V5231" s="5" t="s">
        <v>37</v>
      </c>
      <c r="W5231" s="5" t="s">
        <v>28</v>
      </c>
      <c r="X5231" s="5" t="s">
        <v>41</v>
      </c>
      <c r="Y5231" s="5" t="s">
        <v>1968</v>
      </c>
      <c r="Z5231" s="5" t="s">
        <v>43</v>
      </c>
      <c r="AA5231" s="4">
        <v>0.39</v>
      </c>
      <c r="AB5231" s="1">
        <v>40600</v>
      </c>
      <c r="AC5231" s="1">
        <v>21690</v>
      </c>
      <c r="AD5231">
        <f t="shared" si="488"/>
        <v>0</v>
      </c>
      <c r="AE5231">
        <f t="shared" ca="1" si="489"/>
        <v>65</v>
      </c>
      <c r="AF5231" t="str">
        <f t="shared" ca="1" si="490"/>
        <v>Over 65</v>
      </c>
      <c r="AG5231" s="3">
        <f t="shared" si="491"/>
        <v>9.7856457142857121</v>
      </c>
      <c r="AH5231" t="str">
        <f>_xlfn.IFNA(VLOOKUP(Sales_Transactions[[#This Row],[Order ID]],Returned_Items[#All],2,FALSE),"Not Returned")</f>
        <v>Not Returned</v>
      </c>
    </row>
    <row r="5232" spans="1:34" x14ac:dyDescent="0.25">
      <c r="A5232">
        <v>46372</v>
      </c>
      <c r="C5232" t="s">
        <v>1537</v>
      </c>
      <c r="D5232" s="2" t="str">
        <f>TEXT(MID(Sales_Transactions[[#This Row],[Order Date]],2,5),"d/m/yyy")</f>
        <v>26/2/2011</v>
      </c>
      <c r="E5232" s="2" t="str">
        <f>TEXT(MID(Sales_Transactions[[#This Row],[Order Date]],2,5),"d")</f>
        <v>26</v>
      </c>
      <c r="F5232" s="2" t="str">
        <f>TEXT(MID(Sales_Transactions[[#This Row],[Order Date]],2,5),"m")</f>
        <v>2</v>
      </c>
      <c r="G5232" s="2" t="str">
        <f>TEXT(MID(Sales_Transactions[[#This Row],[Order Date]],2,5),"yyy")</f>
        <v>2011</v>
      </c>
      <c r="H5232" s="2" t="str">
        <f>TEXT(MID(Sales_Transactions[[#This Row],[Order Date]],2,5),"yyy/m")</f>
        <v>2011/2</v>
      </c>
      <c r="I5232" t="s">
        <v>33</v>
      </c>
      <c r="J5232">
        <f t="shared" si="486"/>
        <v>4</v>
      </c>
      <c r="K5232" s="2">
        <v>15</v>
      </c>
      <c r="L5232" s="3">
        <v>81.97</v>
      </c>
      <c r="M5232" s="4">
        <v>7.0000000000000007E-2</v>
      </c>
      <c r="N5232" s="5" t="s">
        <v>23</v>
      </c>
      <c r="O5232" s="3">
        <v>-81.33</v>
      </c>
      <c r="P5232" s="3">
        <v>4.9800000000000004</v>
      </c>
      <c r="Q5232" s="3">
        <v>8.33</v>
      </c>
      <c r="R5232" s="5" t="s">
        <v>1728</v>
      </c>
      <c r="S5232" s="5" t="s">
        <v>1729</v>
      </c>
      <c r="T5232" s="5" t="str">
        <f t="shared" si="487"/>
        <v>Tanja Norvell</v>
      </c>
      <c r="U5232" t="s">
        <v>1143</v>
      </c>
      <c r="V5232" s="5" t="s">
        <v>37</v>
      </c>
      <c r="W5232" s="5" t="s">
        <v>28</v>
      </c>
      <c r="X5232" s="5" t="s">
        <v>75</v>
      </c>
      <c r="Y5232" s="5" t="s">
        <v>76</v>
      </c>
      <c r="Z5232" s="5" t="s">
        <v>43</v>
      </c>
      <c r="AA5232" s="4">
        <v>0.38</v>
      </c>
      <c r="AB5232" s="1">
        <v>40601</v>
      </c>
      <c r="AC5232" s="1">
        <v>21674</v>
      </c>
      <c r="AD5232">
        <f t="shared" si="488"/>
        <v>1</v>
      </c>
      <c r="AE5232">
        <f t="shared" ca="1" si="489"/>
        <v>65</v>
      </c>
      <c r="AF5232" t="str">
        <f t="shared" ca="1" si="490"/>
        <v>Over 65</v>
      </c>
      <c r="AG5232" s="3">
        <f t="shared" si="491"/>
        <v>0.88710093333333329</v>
      </c>
      <c r="AH5232" t="str">
        <f>_xlfn.IFNA(VLOOKUP(Sales_Transactions[[#This Row],[Order ID]],Returned_Items[#All],2,FALSE),"Not Returned")</f>
        <v>Not Returned</v>
      </c>
    </row>
    <row r="5233" spans="1:34" x14ac:dyDescent="0.25">
      <c r="A5233">
        <v>46656</v>
      </c>
      <c r="C5233" t="s">
        <v>346</v>
      </c>
      <c r="D5233" s="2" t="str">
        <f>TEXT(MID(Sales_Transactions[[#This Row],[Order Date]],2,5),"d/m/yyy")</f>
        <v>16/7/2009</v>
      </c>
      <c r="E5233" s="2" t="str">
        <f>TEXT(MID(Sales_Transactions[[#This Row],[Order Date]],2,5),"d")</f>
        <v>16</v>
      </c>
      <c r="F5233" s="2" t="str">
        <f>TEXT(MID(Sales_Transactions[[#This Row],[Order Date]],2,5),"m")</f>
        <v>7</v>
      </c>
      <c r="G5233" s="2" t="str">
        <f>TEXT(MID(Sales_Transactions[[#This Row],[Order Date]],2,5),"yyy")</f>
        <v>2009</v>
      </c>
      <c r="H5233" s="2" t="str">
        <f>TEXT(MID(Sales_Transactions[[#This Row],[Order Date]],2,5),"yyy/m")</f>
        <v>2009/7</v>
      </c>
      <c r="I5233" t="s">
        <v>33</v>
      </c>
      <c r="J5233">
        <f t="shared" si="486"/>
        <v>4</v>
      </c>
      <c r="K5233" s="2">
        <v>27</v>
      </c>
      <c r="L5233" s="3">
        <v>636.70000000000005</v>
      </c>
      <c r="M5233" s="4">
        <v>0.1</v>
      </c>
      <c r="N5233" s="5" t="s">
        <v>23</v>
      </c>
      <c r="O5233" s="3">
        <v>-29.91</v>
      </c>
      <c r="P5233" s="3">
        <v>24.92</v>
      </c>
      <c r="Q5233" s="3">
        <v>12.98</v>
      </c>
      <c r="R5233" s="5" t="s">
        <v>2636</v>
      </c>
      <c r="S5233" s="5" t="s">
        <v>510</v>
      </c>
      <c r="T5233" s="5" t="str">
        <f t="shared" si="487"/>
        <v>Nora Pelletier</v>
      </c>
      <c r="U5233" t="s">
        <v>1143</v>
      </c>
      <c r="V5233" s="5" t="s">
        <v>47</v>
      </c>
      <c r="W5233" s="5" t="s">
        <v>28</v>
      </c>
      <c r="X5233" s="5" t="s">
        <v>41</v>
      </c>
      <c r="Y5233" s="5" t="s">
        <v>513</v>
      </c>
      <c r="Z5233" s="5" t="s">
        <v>43</v>
      </c>
      <c r="AA5233" s="4">
        <v>0.39</v>
      </c>
      <c r="AB5233" s="1">
        <v>40011</v>
      </c>
      <c r="AC5233" s="1">
        <v>21863</v>
      </c>
      <c r="AD5233">
        <f t="shared" si="488"/>
        <v>1</v>
      </c>
      <c r="AE5233">
        <f t="shared" ca="1" si="489"/>
        <v>64</v>
      </c>
      <c r="AF5233" t="str">
        <f t="shared" ca="1" si="490"/>
        <v>18-64</v>
      </c>
      <c r="AG5233" s="3">
        <f t="shared" si="491"/>
        <v>1.4027807407407407</v>
      </c>
      <c r="AH5233" t="str">
        <f>_xlfn.IFNA(VLOOKUP(Sales_Transactions[[#This Row],[Order ID]],Returned_Items[#All],2,FALSE),"Not Returned")</f>
        <v>Not Returned</v>
      </c>
    </row>
    <row r="5234" spans="1:34" x14ac:dyDescent="0.25">
      <c r="A5234">
        <v>46721</v>
      </c>
      <c r="C5234" t="s">
        <v>2126</v>
      </c>
      <c r="D5234" s="2" t="str">
        <f>TEXT(MID(Sales_Transactions[[#This Row],[Order Date]],2,5),"d/m/yyy")</f>
        <v>13/9/2009</v>
      </c>
      <c r="E5234" s="2" t="str">
        <f>TEXT(MID(Sales_Transactions[[#This Row],[Order Date]],2,5),"d")</f>
        <v>13</v>
      </c>
      <c r="F5234" s="2" t="str">
        <f>TEXT(MID(Sales_Transactions[[#This Row],[Order Date]],2,5),"m")</f>
        <v>9</v>
      </c>
      <c r="G5234" s="2" t="str">
        <f>TEXT(MID(Sales_Transactions[[#This Row],[Order Date]],2,5),"yyy")</f>
        <v>2009</v>
      </c>
      <c r="H5234" s="2" t="str">
        <f>TEXT(MID(Sales_Transactions[[#This Row],[Order Date]],2,5),"yyy/m")</f>
        <v>2009/9</v>
      </c>
      <c r="I5234" t="s">
        <v>78</v>
      </c>
      <c r="J5234">
        <f t="shared" si="486"/>
        <v>3</v>
      </c>
      <c r="K5234" s="2">
        <v>17</v>
      </c>
      <c r="L5234" s="3">
        <v>142.94</v>
      </c>
      <c r="M5234" s="4">
        <v>0.03</v>
      </c>
      <c r="N5234" s="5" t="s">
        <v>23</v>
      </c>
      <c r="O5234" s="3">
        <v>-129.56</v>
      </c>
      <c r="P5234" s="3">
        <v>7.38</v>
      </c>
      <c r="Q5234" s="3">
        <v>11.51</v>
      </c>
      <c r="R5234" s="5" t="s">
        <v>3279</v>
      </c>
      <c r="S5234" s="5" t="s">
        <v>111</v>
      </c>
      <c r="T5234" s="5" t="str">
        <f t="shared" si="487"/>
        <v>Nick Radford</v>
      </c>
      <c r="U5234" t="s">
        <v>1143</v>
      </c>
      <c r="V5234" s="5" t="s">
        <v>47</v>
      </c>
      <c r="W5234" s="5" t="s">
        <v>28</v>
      </c>
      <c r="X5234" s="5" t="s">
        <v>41</v>
      </c>
      <c r="Y5234" s="5" t="s">
        <v>2995</v>
      </c>
      <c r="Z5234" s="5" t="s">
        <v>43</v>
      </c>
      <c r="AA5234" s="4">
        <v>0.36</v>
      </c>
      <c r="AB5234" s="1">
        <v>40070</v>
      </c>
      <c r="AC5234" s="1">
        <v>21829</v>
      </c>
      <c r="AD5234">
        <f t="shared" si="488"/>
        <v>1</v>
      </c>
      <c r="AE5234">
        <f t="shared" ca="1" si="489"/>
        <v>64</v>
      </c>
      <c r="AF5234" t="str">
        <f t="shared" ca="1" si="490"/>
        <v>18-64</v>
      </c>
      <c r="AG5234" s="3">
        <f t="shared" si="491"/>
        <v>1.1110462352941175</v>
      </c>
      <c r="AH5234" t="str">
        <f>_xlfn.IFNA(VLOOKUP(Sales_Transactions[[#This Row],[Order ID]],Returned_Items[#All],2,FALSE),"Not Returned")</f>
        <v>Not Returned</v>
      </c>
    </row>
    <row r="5235" spans="1:34" x14ac:dyDescent="0.25">
      <c r="A5235">
        <v>46721</v>
      </c>
      <c r="C5235" t="s">
        <v>2126</v>
      </c>
      <c r="D5235" s="2" t="str">
        <f>TEXT(MID(Sales_Transactions[[#This Row],[Order Date]],2,5),"d/m/yyy")</f>
        <v>13/9/2009</v>
      </c>
      <c r="E5235" s="2" t="str">
        <f>TEXT(MID(Sales_Transactions[[#This Row],[Order Date]],2,5),"d")</f>
        <v>13</v>
      </c>
      <c r="F5235" s="2" t="str">
        <f>TEXT(MID(Sales_Transactions[[#This Row],[Order Date]],2,5),"m")</f>
        <v>9</v>
      </c>
      <c r="G5235" s="2" t="str">
        <f>TEXT(MID(Sales_Transactions[[#This Row],[Order Date]],2,5),"yyy")</f>
        <v>2009</v>
      </c>
      <c r="H5235" s="2" t="str">
        <f>TEXT(MID(Sales_Transactions[[#This Row],[Order Date]],2,5),"yyy/m")</f>
        <v>2009/9</v>
      </c>
      <c r="I5235" t="s">
        <v>78</v>
      </c>
      <c r="J5235">
        <f t="shared" si="486"/>
        <v>3</v>
      </c>
      <c r="K5235" s="2">
        <v>35</v>
      </c>
      <c r="L5235" s="3">
        <v>240.61</v>
      </c>
      <c r="M5235" s="4">
        <v>0.05</v>
      </c>
      <c r="N5235" s="5" t="s">
        <v>23</v>
      </c>
      <c r="O5235" s="3">
        <v>-133.12</v>
      </c>
      <c r="P5235" s="3">
        <v>6.48</v>
      </c>
      <c r="Q5235" s="3">
        <v>7.91</v>
      </c>
      <c r="R5235" s="5" t="s">
        <v>3279</v>
      </c>
      <c r="S5235" s="5" t="s">
        <v>111</v>
      </c>
      <c r="T5235" s="5" t="str">
        <f t="shared" si="487"/>
        <v>Nick Radford</v>
      </c>
      <c r="U5235" t="s">
        <v>1143</v>
      </c>
      <c r="V5235" s="5" t="s">
        <v>47</v>
      </c>
      <c r="W5235" s="5" t="s">
        <v>28</v>
      </c>
      <c r="X5235" s="5" t="s">
        <v>75</v>
      </c>
      <c r="Y5235" s="5" t="s">
        <v>2315</v>
      </c>
      <c r="Z5235" s="5" t="s">
        <v>43</v>
      </c>
      <c r="AA5235" s="4">
        <v>0.37</v>
      </c>
      <c r="AB5235" s="1">
        <v>40070</v>
      </c>
      <c r="AC5235" s="1">
        <v>21634</v>
      </c>
      <c r="AD5235">
        <f t="shared" si="488"/>
        <v>1</v>
      </c>
      <c r="AE5235">
        <f t="shared" ca="1" si="489"/>
        <v>65</v>
      </c>
      <c r="AF5235" t="str">
        <f t="shared" ca="1" si="490"/>
        <v>Over 65</v>
      </c>
      <c r="AG5235" s="3">
        <f t="shared" si="491"/>
        <v>0.41105028571428576</v>
      </c>
      <c r="AH5235" t="str">
        <f>_xlfn.IFNA(VLOOKUP(Sales_Transactions[[#This Row],[Order ID]],Returned_Items[#All],2,FALSE),"Not Returned")</f>
        <v>Not Returned</v>
      </c>
    </row>
    <row r="5236" spans="1:34" x14ac:dyDescent="0.25">
      <c r="A5236">
        <v>46721</v>
      </c>
      <c r="C5236" t="s">
        <v>2126</v>
      </c>
      <c r="D5236" s="2" t="str">
        <f>TEXT(MID(Sales_Transactions[[#This Row],[Order Date]],2,5),"d/m/yyy")</f>
        <v>13/9/2009</v>
      </c>
      <c r="E5236" s="2" t="str">
        <f>TEXT(MID(Sales_Transactions[[#This Row],[Order Date]],2,5),"d")</f>
        <v>13</v>
      </c>
      <c r="F5236" s="2" t="str">
        <f>TEXT(MID(Sales_Transactions[[#This Row],[Order Date]],2,5),"m")</f>
        <v>9</v>
      </c>
      <c r="G5236" s="2" t="str">
        <f>TEXT(MID(Sales_Transactions[[#This Row],[Order Date]],2,5),"yyy")</f>
        <v>2009</v>
      </c>
      <c r="H5236" s="2" t="str">
        <f>TEXT(MID(Sales_Transactions[[#This Row],[Order Date]],2,5),"yyy/m")</f>
        <v>2009/9</v>
      </c>
      <c r="I5236" t="s">
        <v>78</v>
      </c>
      <c r="J5236">
        <f t="shared" si="486"/>
        <v>3</v>
      </c>
      <c r="K5236" s="2">
        <v>17</v>
      </c>
      <c r="L5236" s="3">
        <v>1912.76</v>
      </c>
      <c r="M5236" s="4">
        <v>0.03</v>
      </c>
      <c r="N5236" s="5" t="s">
        <v>23</v>
      </c>
      <c r="O5236" s="3">
        <v>71.56</v>
      </c>
      <c r="P5236" s="3">
        <v>111.03</v>
      </c>
      <c r="Q5236" s="3">
        <v>8.64</v>
      </c>
      <c r="R5236" s="5" t="s">
        <v>3279</v>
      </c>
      <c r="S5236" s="5" t="s">
        <v>111</v>
      </c>
      <c r="T5236" s="5" t="str">
        <f t="shared" si="487"/>
        <v>Nick Radford</v>
      </c>
      <c r="U5236" t="s">
        <v>1143</v>
      </c>
      <c r="V5236" s="5" t="s">
        <v>47</v>
      </c>
      <c r="W5236" s="5" t="s">
        <v>28</v>
      </c>
      <c r="X5236" s="5" t="s">
        <v>29</v>
      </c>
      <c r="Y5236" s="5" t="s">
        <v>304</v>
      </c>
      <c r="Z5236" s="5" t="s">
        <v>43</v>
      </c>
      <c r="AA5236" s="4">
        <v>0.78</v>
      </c>
      <c r="AB5236" s="1">
        <v>40070</v>
      </c>
      <c r="AC5236" s="1">
        <v>22043</v>
      </c>
      <c r="AD5236">
        <f t="shared" si="488"/>
        <v>1</v>
      </c>
      <c r="AE5236">
        <f t="shared" ca="1" si="489"/>
        <v>64</v>
      </c>
      <c r="AF5236" t="str">
        <f t="shared" ca="1" si="490"/>
        <v>18-64</v>
      </c>
      <c r="AG5236" s="3">
        <f t="shared" si="491"/>
        <v>7.0374524117647059</v>
      </c>
      <c r="AH5236" t="str">
        <f>_xlfn.IFNA(VLOOKUP(Sales_Transactions[[#This Row],[Order ID]],Returned_Items[#All],2,FALSE),"Not Returned")</f>
        <v>Not Returned</v>
      </c>
    </row>
    <row r="5237" spans="1:34" x14ac:dyDescent="0.25">
      <c r="A5237">
        <v>46852</v>
      </c>
      <c r="C5237" t="s">
        <v>2445</v>
      </c>
      <c r="D5237" s="2" t="str">
        <f>TEXT(MID(Sales_Transactions[[#This Row],[Order Date]],2,5),"d/m/yyy")</f>
        <v>28/1/2012</v>
      </c>
      <c r="E5237" s="2" t="str">
        <f>TEXT(MID(Sales_Transactions[[#This Row],[Order Date]],2,5),"d")</f>
        <v>28</v>
      </c>
      <c r="F5237" s="2" t="str">
        <f>TEXT(MID(Sales_Transactions[[#This Row],[Order Date]],2,5),"m")</f>
        <v>1</v>
      </c>
      <c r="G5237" s="2" t="str">
        <f>TEXT(MID(Sales_Transactions[[#This Row],[Order Date]],2,5),"yyy")</f>
        <v>2012</v>
      </c>
      <c r="H5237" s="2" t="str">
        <f>TEXT(MID(Sales_Transactions[[#This Row],[Order Date]],2,5),"yyy/m")</f>
        <v>2012/1</v>
      </c>
      <c r="I5237" t="s">
        <v>52</v>
      </c>
      <c r="J5237">
        <f t="shared" si="486"/>
        <v>1</v>
      </c>
      <c r="K5237" s="2">
        <v>46</v>
      </c>
      <c r="L5237" s="3">
        <v>1591.89</v>
      </c>
      <c r="M5237" s="4">
        <v>0.02</v>
      </c>
      <c r="N5237" s="5" t="s">
        <v>67</v>
      </c>
      <c r="O5237" s="3">
        <v>-117.31</v>
      </c>
      <c r="P5237" s="3">
        <v>34.979999999999997</v>
      </c>
      <c r="Q5237" s="3">
        <v>7.53</v>
      </c>
      <c r="R5237" s="5" t="s">
        <v>1783</v>
      </c>
      <c r="S5237" s="5" t="s">
        <v>903</v>
      </c>
      <c r="T5237" s="5" t="str">
        <f t="shared" si="487"/>
        <v>Sean Braxton</v>
      </c>
      <c r="U5237" t="s">
        <v>1143</v>
      </c>
      <c r="V5237" s="5" t="s">
        <v>27</v>
      </c>
      <c r="W5237" s="5" t="s">
        <v>48</v>
      </c>
      <c r="X5237" s="5" t="s">
        <v>87</v>
      </c>
      <c r="Y5237" s="5" t="s">
        <v>2044</v>
      </c>
      <c r="Z5237" s="5" t="s">
        <v>43</v>
      </c>
      <c r="AA5237" s="4">
        <v>0.76</v>
      </c>
      <c r="AB5237" s="1">
        <v>40938</v>
      </c>
      <c r="AC5237" s="1">
        <v>21963</v>
      </c>
      <c r="AD5237">
        <f t="shared" si="488"/>
        <v>2</v>
      </c>
      <c r="AE5237">
        <f t="shared" ca="1" si="489"/>
        <v>64</v>
      </c>
      <c r="AF5237" t="str">
        <f t="shared" ca="1" si="490"/>
        <v>18-64</v>
      </c>
      <c r="AG5237" s="3">
        <f t="shared" si="491"/>
        <v>0.9239783478260869</v>
      </c>
      <c r="AH5237" t="str">
        <f>_xlfn.IFNA(VLOOKUP(Sales_Transactions[[#This Row],[Order ID]],Returned_Items[#All],2,FALSE),"Not Returned")</f>
        <v>Returned</v>
      </c>
    </row>
    <row r="5238" spans="1:34" x14ac:dyDescent="0.25">
      <c r="A5238">
        <v>46852</v>
      </c>
      <c r="C5238" t="s">
        <v>2445</v>
      </c>
      <c r="D5238" s="2" t="str">
        <f>TEXT(MID(Sales_Transactions[[#This Row],[Order Date]],2,5),"d/m/yyy")</f>
        <v>28/1/2012</v>
      </c>
      <c r="E5238" s="2" t="str">
        <f>TEXT(MID(Sales_Transactions[[#This Row],[Order Date]],2,5),"d")</f>
        <v>28</v>
      </c>
      <c r="F5238" s="2" t="str">
        <f>TEXT(MID(Sales_Transactions[[#This Row],[Order Date]],2,5),"m")</f>
        <v>1</v>
      </c>
      <c r="G5238" s="2" t="str">
        <f>TEXT(MID(Sales_Transactions[[#This Row],[Order Date]],2,5),"yyy")</f>
        <v>2012</v>
      </c>
      <c r="H5238" s="2" t="str">
        <f>TEXT(MID(Sales_Transactions[[#This Row],[Order Date]],2,5),"yyy/m")</f>
        <v>2012/1</v>
      </c>
      <c r="I5238" t="s">
        <v>52</v>
      </c>
      <c r="J5238">
        <f t="shared" si="486"/>
        <v>1</v>
      </c>
      <c r="K5238" s="2">
        <v>44</v>
      </c>
      <c r="L5238" s="3">
        <v>220.07</v>
      </c>
      <c r="M5238" s="4">
        <v>0.01</v>
      </c>
      <c r="N5238" s="5" t="s">
        <v>23</v>
      </c>
      <c r="O5238" s="3">
        <v>-158.41999999999999</v>
      </c>
      <c r="P5238" s="3">
        <v>4.8899999999999997</v>
      </c>
      <c r="Q5238" s="3">
        <v>4.93</v>
      </c>
      <c r="R5238" s="5" t="s">
        <v>1783</v>
      </c>
      <c r="S5238" s="5" t="s">
        <v>903</v>
      </c>
      <c r="T5238" s="5" t="str">
        <f t="shared" si="487"/>
        <v>Sean Braxton</v>
      </c>
      <c r="U5238" t="s">
        <v>1143</v>
      </c>
      <c r="V5238" s="5" t="s">
        <v>27</v>
      </c>
      <c r="W5238" s="5" t="s">
        <v>48</v>
      </c>
      <c r="X5238" s="5" t="s">
        <v>87</v>
      </c>
      <c r="Y5238" s="5" t="s">
        <v>121</v>
      </c>
      <c r="Z5238" s="5" t="s">
        <v>60</v>
      </c>
      <c r="AA5238" s="4">
        <v>0.66</v>
      </c>
      <c r="AB5238" s="1">
        <v>40937</v>
      </c>
      <c r="AC5238" s="1">
        <v>22266</v>
      </c>
      <c r="AD5238">
        <f t="shared" si="488"/>
        <v>1</v>
      </c>
      <c r="AE5238">
        <f t="shared" ca="1" si="489"/>
        <v>63</v>
      </c>
      <c r="AF5238" t="str">
        <f t="shared" ca="1" si="490"/>
        <v>18-64</v>
      </c>
      <c r="AG5238" s="3">
        <f t="shared" si="491"/>
        <v>0.22317070454545451</v>
      </c>
      <c r="AH5238" t="str">
        <f>_xlfn.IFNA(VLOOKUP(Sales_Transactions[[#This Row],[Order ID]],Returned_Items[#All],2,FALSE),"Not Returned")</f>
        <v>Returned</v>
      </c>
    </row>
    <row r="5239" spans="1:34" x14ac:dyDescent="0.25">
      <c r="A5239">
        <v>46949</v>
      </c>
      <c r="C5239" t="s">
        <v>741</v>
      </c>
      <c r="D5239" s="2" t="str">
        <f>TEXT(MID(Sales_Transactions[[#This Row],[Order Date]],2,5),"d/m/yyy")</f>
        <v>7/3/2010</v>
      </c>
      <c r="E5239" s="2" t="str">
        <f>TEXT(MID(Sales_Transactions[[#This Row],[Order Date]],2,5),"d")</f>
        <v>7</v>
      </c>
      <c r="F5239" s="2" t="str">
        <f>TEXT(MID(Sales_Transactions[[#This Row],[Order Date]],2,5),"m")</f>
        <v>3</v>
      </c>
      <c r="G5239" s="2" t="str">
        <f>TEXT(MID(Sales_Transactions[[#This Row],[Order Date]],2,5),"yyy")</f>
        <v>2010</v>
      </c>
      <c r="H5239" s="2" t="str">
        <f>TEXT(MID(Sales_Transactions[[#This Row],[Order Date]],2,5),"yyy/m")</f>
        <v>2010/3</v>
      </c>
      <c r="I5239" t="s">
        <v>33</v>
      </c>
      <c r="J5239">
        <f t="shared" si="486"/>
        <v>4</v>
      </c>
      <c r="K5239" s="2">
        <v>37</v>
      </c>
      <c r="L5239" s="3">
        <v>319.39</v>
      </c>
      <c r="M5239" s="4">
        <v>0.03</v>
      </c>
      <c r="N5239" s="5" t="s">
        <v>23</v>
      </c>
      <c r="O5239" s="3">
        <v>-39.33</v>
      </c>
      <c r="P5239" s="3">
        <v>8.4600000000000009</v>
      </c>
      <c r="Q5239" s="3">
        <v>3.62</v>
      </c>
      <c r="R5239" s="5" t="s">
        <v>3098</v>
      </c>
      <c r="S5239" s="5" t="s">
        <v>3272</v>
      </c>
      <c r="T5239" s="5" t="str">
        <f t="shared" si="487"/>
        <v>Mick Crebagga</v>
      </c>
      <c r="U5239" t="s">
        <v>1143</v>
      </c>
      <c r="V5239" s="5" t="s">
        <v>74</v>
      </c>
      <c r="W5239" s="5" t="s">
        <v>48</v>
      </c>
      <c r="X5239" s="5" t="s">
        <v>87</v>
      </c>
      <c r="Y5239" s="5" t="s">
        <v>2178</v>
      </c>
      <c r="Z5239" s="5" t="s">
        <v>60</v>
      </c>
      <c r="AA5239" s="4">
        <v>0.61</v>
      </c>
      <c r="AB5239" s="1">
        <v>40245</v>
      </c>
      <c r="AC5239" s="1">
        <v>22293</v>
      </c>
      <c r="AD5239">
        <f t="shared" si="488"/>
        <v>1</v>
      </c>
      <c r="AE5239">
        <f t="shared" ca="1" si="489"/>
        <v>63</v>
      </c>
      <c r="AF5239" t="str">
        <f t="shared" ca="1" si="490"/>
        <v>18-64</v>
      </c>
      <c r="AG5239" s="3">
        <f t="shared" si="491"/>
        <v>0.32641789189189191</v>
      </c>
      <c r="AH5239" t="str">
        <f>_xlfn.IFNA(VLOOKUP(Sales_Transactions[[#This Row],[Order ID]],Returned_Items[#All],2,FALSE),"Not Returned")</f>
        <v>Not Returned</v>
      </c>
    </row>
    <row r="5240" spans="1:34" x14ac:dyDescent="0.25">
      <c r="A5240">
        <v>46951</v>
      </c>
      <c r="C5240" t="s">
        <v>2997</v>
      </c>
      <c r="D5240" s="2" t="str">
        <f>TEXT(MID(Sales_Transactions[[#This Row],[Order Date]],2,5),"d/m/yyy")</f>
        <v>17/11/2011</v>
      </c>
      <c r="E5240" s="2" t="str">
        <f>TEXT(MID(Sales_Transactions[[#This Row],[Order Date]],2,5),"d")</f>
        <v>17</v>
      </c>
      <c r="F5240" s="2" t="str">
        <f>TEXT(MID(Sales_Transactions[[#This Row],[Order Date]],2,5),"m")</f>
        <v>11</v>
      </c>
      <c r="G5240" s="2" t="str">
        <f>TEXT(MID(Sales_Transactions[[#This Row],[Order Date]],2,5),"yyy")</f>
        <v>2011</v>
      </c>
      <c r="H5240" s="2" t="str">
        <f>TEXT(MID(Sales_Transactions[[#This Row],[Order Date]],2,5),"yyy/m")</f>
        <v>2011/11</v>
      </c>
      <c r="I5240" t="s">
        <v>101</v>
      </c>
      <c r="J5240">
        <f t="shared" si="486"/>
        <v>1</v>
      </c>
      <c r="K5240" s="2">
        <v>26</v>
      </c>
      <c r="L5240" s="3">
        <v>2379.3285000000001</v>
      </c>
      <c r="M5240" s="4">
        <v>0.09</v>
      </c>
      <c r="N5240" s="5" t="s">
        <v>23</v>
      </c>
      <c r="O5240" s="3">
        <v>284.58999999999997</v>
      </c>
      <c r="P5240" s="3">
        <v>115.99</v>
      </c>
      <c r="Q5240" s="3">
        <v>5.92</v>
      </c>
      <c r="R5240" s="5" t="s">
        <v>2717</v>
      </c>
      <c r="S5240" s="5" t="s">
        <v>1843</v>
      </c>
      <c r="T5240" s="5" t="str">
        <f t="shared" si="487"/>
        <v>Katherine Ducich</v>
      </c>
      <c r="U5240" t="s">
        <v>1143</v>
      </c>
      <c r="V5240" s="5" t="s">
        <v>47</v>
      </c>
      <c r="W5240" s="5" t="s">
        <v>48</v>
      </c>
      <c r="X5240" s="5" t="s">
        <v>49</v>
      </c>
      <c r="Y5240" s="5" t="s">
        <v>1719</v>
      </c>
      <c r="Z5240" s="5" t="s">
        <v>43</v>
      </c>
      <c r="AA5240" s="4">
        <v>0.57999999999999996</v>
      </c>
      <c r="AB5240" s="1">
        <v>40865</v>
      </c>
      <c r="AC5240" s="1">
        <v>22617</v>
      </c>
      <c r="AD5240">
        <f t="shared" si="488"/>
        <v>1</v>
      </c>
      <c r="AE5240">
        <f t="shared" ca="1" si="489"/>
        <v>62</v>
      </c>
      <c r="AF5240" t="str">
        <f t="shared" ca="1" si="490"/>
        <v>18-64</v>
      </c>
      <c r="AG5240" s="3">
        <f t="shared" si="491"/>
        <v>4.6848311153846147</v>
      </c>
      <c r="AH5240" t="str">
        <f>_xlfn.IFNA(VLOOKUP(Sales_Transactions[[#This Row],[Order ID]],Returned_Items[#All],2,FALSE),"Not Returned")</f>
        <v>Not Returned</v>
      </c>
    </row>
    <row r="5241" spans="1:34" x14ac:dyDescent="0.25">
      <c r="A5241">
        <v>47075</v>
      </c>
      <c r="C5241" t="s">
        <v>650</v>
      </c>
      <c r="D5241" s="2" t="str">
        <f>TEXT(MID(Sales_Transactions[[#This Row],[Order Date]],2,5),"d/m/yyy")</f>
        <v>17/10/2011</v>
      </c>
      <c r="E5241" s="2" t="str">
        <f>TEXT(MID(Sales_Transactions[[#This Row],[Order Date]],2,5),"d")</f>
        <v>17</v>
      </c>
      <c r="F5241" s="2" t="str">
        <f>TEXT(MID(Sales_Transactions[[#This Row],[Order Date]],2,5),"m")</f>
        <v>10</v>
      </c>
      <c r="G5241" s="2" t="str">
        <f>TEXT(MID(Sales_Transactions[[#This Row],[Order Date]],2,5),"yyy")</f>
        <v>2011</v>
      </c>
      <c r="H5241" s="2" t="str">
        <f>TEXT(MID(Sales_Transactions[[#This Row],[Order Date]],2,5),"yyy/m")</f>
        <v>2011/10</v>
      </c>
      <c r="I5241" t="s">
        <v>78</v>
      </c>
      <c r="J5241">
        <f t="shared" si="486"/>
        <v>3</v>
      </c>
      <c r="K5241" s="2">
        <v>42</v>
      </c>
      <c r="L5241" s="3">
        <v>4346.9799999999996</v>
      </c>
      <c r="M5241" s="4">
        <v>0.05</v>
      </c>
      <c r="N5241" s="5" t="s">
        <v>34</v>
      </c>
      <c r="O5241" s="3">
        <v>10.220000000000001</v>
      </c>
      <c r="P5241" s="3">
        <v>100.98</v>
      </c>
      <c r="Q5241" s="3">
        <v>35.840000000000003</v>
      </c>
      <c r="R5241" s="5" t="s">
        <v>3098</v>
      </c>
      <c r="S5241" s="5" t="s">
        <v>3272</v>
      </c>
      <c r="T5241" s="5" t="str">
        <f t="shared" si="487"/>
        <v>Mick Crebagga</v>
      </c>
      <c r="U5241" t="s">
        <v>1143</v>
      </c>
      <c r="V5241" s="5" t="s">
        <v>74</v>
      </c>
      <c r="W5241" s="5" t="s">
        <v>57</v>
      </c>
      <c r="X5241" s="5" t="s">
        <v>104</v>
      </c>
      <c r="Y5241" s="5" t="s">
        <v>1198</v>
      </c>
      <c r="Z5241" s="5" t="s">
        <v>106</v>
      </c>
      <c r="AA5241" s="4">
        <v>0.62</v>
      </c>
      <c r="AB5241" s="1">
        <v>40835</v>
      </c>
      <c r="AC5241" s="1">
        <v>22616</v>
      </c>
      <c r="AD5241">
        <f t="shared" si="488"/>
        <v>2</v>
      </c>
      <c r="AE5241">
        <f t="shared" ca="1" si="489"/>
        <v>62</v>
      </c>
      <c r="AF5241" t="str">
        <f t="shared" ca="1" si="490"/>
        <v>18-64</v>
      </c>
      <c r="AG5241" s="3">
        <f t="shared" si="491"/>
        <v>3.2564169047619052</v>
      </c>
      <c r="AH5241" t="str">
        <f>_xlfn.IFNA(VLOOKUP(Sales_Transactions[[#This Row],[Order ID]],Returned_Items[#All],2,FALSE),"Not Returned")</f>
        <v>Not Returned</v>
      </c>
    </row>
    <row r="5242" spans="1:34" x14ac:dyDescent="0.25">
      <c r="A5242">
        <v>47399</v>
      </c>
      <c r="C5242" t="s">
        <v>3296</v>
      </c>
      <c r="D5242" s="2" t="str">
        <f>TEXT(MID(Sales_Transactions[[#This Row],[Order Date]],2,5),"d/m/yyy")</f>
        <v>1/8/2012</v>
      </c>
      <c r="E5242" s="2" t="str">
        <f>TEXT(MID(Sales_Transactions[[#This Row],[Order Date]],2,5),"d")</f>
        <v>1</v>
      </c>
      <c r="F5242" s="2" t="str">
        <f>TEXT(MID(Sales_Transactions[[#This Row],[Order Date]],2,5),"m")</f>
        <v>8</v>
      </c>
      <c r="G5242" s="2" t="str">
        <f>TEXT(MID(Sales_Transactions[[#This Row],[Order Date]],2,5),"yyy")</f>
        <v>2012</v>
      </c>
      <c r="H5242" s="2" t="str">
        <f>TEXT(MID(Sales_Transactions[[#This Row],[Order Date]],2,5),"yyy/m")</f>
        <v>2012/8</v>
      </c>
      <c r="I5242" t="s">
        <v>22</v>
      </c>
      <c r="J5242">
        <f t="shared" si="486"/>
        <v>2</v>
      </c>
      <c r="K5242" s="2">
        <v>26</v>
      </c>
      <c r="L5242" s="3">
        <v>145.76</v>
      </c>
      <c r="M5242" s="4">
        <v>0</v>
      </c>
      <c r="N5242" s="5" t="s">
        <v>23</v>
      </c>
      <c r="O5242" s="3">
        <v>5.67</v>
      </c>
      <c r="P5242" s="3">
        <v>5.28</v>
      </c>
      <c r="Q5242" s="3">
        <v>2.99</v>
      </c>
      <c r="R5242" s="5" t="s">
        <v>454</v>
      </c>
      <c r="S5242" s="5" t="s">
        <v>3318</v>
      </c>
      <c r="T5242" s="5" t="str">
        <f t="shared" si="487"/>
        <v>Rick Bensley</v>
      </c>
      <c r="U5242" t="s">
        <v>1143</v>
      </c>
      <c r="V5242" s="5" t="s">
        <v>37</v>
      </c>
      <c r="W5242" s="5" t="s">
        <v>28</v>
      </c>
      <c r="X5242" s="5" t="s">
        <v>41</v>
      </c>
      <c r="Y5242" s="5" t="s">
        <v>92</v>
      </c>
      <c r="Z5242" s="5" t="s">
        <v>43</v>
      </c>
      <c r="AA5242" s="4">
        <v>0.37</v>
      </c>
      <c r="AB5242" s="1">
        <v>41122</v>
      </c>
      <c r="AC5242" s="1">
        <v>22692</v>
      </c>
      <c r="AD5242">
        <f t="shared" si="488"/>
        <v>0</v>
      </c>
      <c r="AE5242">
        <f t="shared" ca="1" si="489"/>
        <v>62</v>
      </c>
      <c r="AF5242" t="str">
        <f t="shared" ca="1" si="490"/>
        <v>18-64</v>
      </c>
      <c r="AG5242" s="3">
        <f t="shared" si="491"/>
        <v>0.31807692307692303</v>
      </c>
      <c r="AH5242" t="str">
        <f>_xlfn.IFNA(VLOOKUP(Sales_Transactions[[#This Row],[Order ID]],Returned_Items[#All],2,FALSE),"Not Returned")</f>
        <v>Not Returned</v>
      </c>
    </row>
    <row r="5243" spans="1:34" x14ac:dyDescent="0.25">
      <c r="A5243">
        <v>47493</v>
      </c>
      <c r="C5243" t="s">
        <v>2491</v>
      </c>
      <c r="D5243" s="2" t="str">
        <f>TEXT(MID(Sales_Transactions[[#This Row],[Order Date]],2,5),"d/m/yyy")</f>
        <v>11/2/2009</v>
      </c>
      <c r="E5243" s="2" t="str">
        <f>TEXT(MID(Sales_Transactions[[#This Row],[Order Date]],2,5),"d")</f>
        <v>11</v>
      </c>
      <c r="F5243" s="2" t="str">
        <f>TEXT(MID(Sales_Transactions[[#This Row],[Order Date]],2,5),"m")</f>
        <v>2</v>
      </c>
      <c r="G5243" s="2" t="str">
        <f>TEXT(MID(Sales_Transactions[[#This Row],[Order Date]],2,5),"yyy")</f>
        <v>2009</v>
      </c>
      <c r="H5243" s="2" t="str">
        <f>TEXT(MID(Sales_Transactions[[#This Row],[Order Date]],2,5),"yyy/m")</f>
        <v>2009/2</v>
      </c>
      <c r="I5243" t="s">
        <v>101</v>
      </c>
      <c r="J5243">
        <f t="shared" si="486"/>
        <v>1</v>
      </c>
      <c r="K5243" s="2">
        <v>36</v>
      </c>
      <c r="L5243" s="3">
        <v>9757.48</v>
      </c>
      <c r="M5243" s="4">
        <v>7.0000000000000007E-2</v>
      </c>
      <c r="N5243" s="5" t="s">
        <v>34</v>
      </c>
      <c r="O5243" s="3">
        <v>-96.05</v>
      </c>
      <c r="P5243" s="3">
        <v>270.98</v>
      </c>
      <c r="Q5243" s="3">
        <v>50</v>
      </c>
      <c r="R5243" s="5" t="s">
        <v>1775</v>
      </c>
      <c r="S5243" s="5" t="s">
        <v>3268</v>
      </c>
      <c r="T5243" s="5" t="str">
        <f t="shared" si="487"/>
        <v>Michael Moore</v>
      </c>
      <c r="U5243" t="s">
        <v>1143</v>
      </c>
      <c r="V5243" s="5" t="s">
        <v>47</v>
      </c>
      <c r="W5243" s="5" t="s">
        <v>57</v>
      </c>
      <c r="X5243" s="5" t="s">
        <v>154</v>
      </c>
      <c r="Y5243" s="5" t="s">
        <v>343</v>
      </c>
      <c r="Z5243" s="5" t="s">
        <v>40</v>
      </c>
      <c r="AA5243" s="4">
        <v>0.77</v>
      </c>
      <c r="AB5243" s="1">
        <v>39857</v>
      </c>
      <c r="AC5243" s="1">
        <v>22927</v>
      </c>
      <c r="AD5243">
        <f t="shared" si="488"/>
        <v>2</v>
      </c>
      <c r="AE5243">
        <f t="shared" ca="1" si="489"/>
        <v>61</v>
      </c>
      <c r="AF5243" t="str">
        <f t="shared" ca="1" si="490"/>
        <v>18-64</v>
      </c>
      <c r="AG5243" s="3">
        <f t="shared" si="491"/>
        <v>8.9108420555555554</v>
      </c>
      <c r="AH5243" t="str">
        <f>_xlfn.IFNA(VLOOKUP(Sales_Transactions[[#This Row],[Order ID]],Returned_Items[#All],2,FALSE),"Not Returned")</f>
        <v>Not Returned</v>
      </c>
    </row>
    <row r="5244" spans="1:34" x14ac:dyDescent="0.25">
      <c r="A5244">
        <v>47777</v>
      </c>
      <c r="C5244" t="s">
        <v>3336</v>
      </c>
      <c r="D5244" s="2" t="str">
        <f>TEXT(MID(Sales_Transactions[[#This Row],[Order Date]],2,5),"d/m/yyy")</f>
        <v>25/11/2012</v>
      </c>
      <c r="E5244" s="2" t="str">
        <f>TEXT(MID(Sales_Transactions[[#This Row],[Order Date]],2,5),"d")</f>
        <v>25</v>
      </c>
      <c r="F5244" s="2" t="str">
        <f>TEXT(MID(Sales_Transactions[[#This Row],[Order Date]],2,5),"m")</f>
        <v>11</v>
      </c>
      <c r="G5244" s="2" t="str">
        <f>TEXT(MID(Sales_Transactions[[#This Row],[Order Date]],2,5),"yyy")</f>
        <v>2012</v>
      </c>
      <c r="H5244" s="2" t="str">
        <f>TEXT(MID(Sales_Transactions[[#This Row],[Order Date]],2,5),"yyy/m")</f>
        <v>2012/11</v>
      </c>
      <c r="I5244" t="s">
        <v>22</v>
      </c>
      <c r="J5244">
        <f t="shared" si="486"/>
        <v>2</v>
      </c>
      <c r="K5244" s="2">
        <v>13</v>
      </c>
      <c r="L5244" s="3">
        <v>87.91</v>
      </c>
      <c r="M5244" s="4">
        <v>0.05</v>
      </c>
      <c r="N5244" s="5" t="s">
        <v>23</v>
      </c>
      <c r="O5244" s="3">
        <v>-27.91</v>
      </c>
      <c r="P5244" s="3">
        <v>6.68</v>
      </c>
      <c r="Q5244" s="3">
        <v>5.41</v>
      </c>
      <c r="R5244" s="5" t="s">
        <v>2662</v>
      </c>
      <c r="S5244" s="5" t="s">
        <v>2259</v>
      </c>
      <c r="T5244" s="5" t="str">
        <f t="shared" si="487"/>
        <v>Tom Zandusky</v>
      </c>
      <c r="U5244" t="s">
        <v>1143</v>
      </c>
      <c r="V5244" s="5" t="s">
        <v>74</v>
      </c>
      <c r="W5244" s="5" t="s">
        <v>28</v>
      </c>
      <c r="X5244" s="5" t="s">
        <v>75</v>
      </c>
      <c r="Y5244" s="5" t="s">
        <v>3236</v>
      </c>
      <c r="Z5244" s="5" t="s">
        <v>43</v>
      </c>
      <c r="AA5244" s="4">
        <v>0.37</v>
      </c>
      <c r="AB5244" s="1">
        <v>41240</v>
      </c>
      <c r="AC5244" s="1">
        <v>22701</v>
      </c>
      <c r="AD5244">
        <f t="shared" si="488"/>
        <v>2</v>
      </c>
      <c r="AE5244">
        <f t="shared" ca="1" si="489"/>
        <v>62</v>
      </c>
      <c r="AF5244" t="str">
        <f t="shared" ca="1" si="490"/>
        <v>18-64</v>
      </c>
      <c r="AG5244" s="3">
        <f t="shared" si="491"/>
        <v>0.92974307692307689</v>
      </c>
      <c r="AH5244" t="str">
        <f>_xlfn.IFNA(VLOOKUP(Sales_Transactions[[#This Row],[Order ID]],Returned_Items[#All],2,FALSE),"Not Returned")</f>
        <v>Not Returned</v>
      </c>
    </row>
    <row r="5245" spans="1:34" x14ac:dyDescent="0.25">
      <c r="A5245">
        <v>47844</v>
      </c>
      <c r="C5245" t="s">
        <v>1669</v>
      </c>
      <c r="D5245" s="2" t="str">
        <f>TEXT(MID(Sales_Transactions[[#This Row],[Order Date]],2,5),"d/m/yyy")</f>
        <v>12/12/2010</v>
      </c>
      <c r="E5245" s="2" t="str">
        <f>TEXT(MID(Sales_Transactions[[#This Row],[Order Date]],2,5),"d")</f>
        <v>12</v>
      </c>
      <c r="F5245" s="2" t="str">
        <f>TEXT(MID(Sales_Transactions[[#This Row],[Order Date]],2,5),"m")</f>
        <v>12</v>
      </c>
      <c r="G5245" s="2" t="str">
        <f>TEXT(MID(Sales_Transactions[[#This Row],[Order Date]],2,5),"yyy")</f>
        <v>2010</v>
      </c>
      <c r="H5245" s="2" t="str">
        <f>TEXT(MID(Sales_Transactions[[#This Row],[Order Date]],2,5),"yyy/m")</f>
        <v>2010/12</v>
      </c>
      <c r="I5245" t="s">
        <v>101</v>
      </c>
      <c r="J5245">
        <f t="shared" si="486"/>
        <v>1</v>
      </c>
      <c r="K5245" s="2">
        <v>41</v>
      </c>
      <c r="L5245" s="3">
        <v>5824.01</v>
      </c>
      <c r="M5245" s="4">
        <v>0.1</v>
      </c>
      <c r="N5245" s="5" t="s">
        <v>34</v>
      </c>
      <c r="O5245" s="3">
        <v>-288.68</v>
      </c>
      <c r="P5245" s="3">
        <v>150.97999999999999</v>
      </c>
      <c r="Q5245" s="3">
        <v>30</v>
      </c>
      <c r="R5245" s="5" t="s">
        <v>1728</v>
      </c>
      <c r="S5245" s="5" t="s">
        <v>1729</v>
      </c>
      <c r="T5245" s="5" t="str">
        <f t="shared" si="487"/>
        <v>Tanja Norvell</v>
      </c>
      <c r="U5245" t="s">
        <v>1143</v>
      </c>
      <c r="V5245" s="5" t="s">
        <v>37</v>
      </c>
      <c r="W5245" s="5" t="s">
        <v>57</v>
      </c>
      <c r="X5245" s="5" t="s">
        <v>154</v>
      </c>
      <c r="Y5245" s="5" t="s">
        <v>1245</v>
      </c>
      <c r="Z5245" s="5" t="s">
        <v>40</v>
      </c>
      <c r="AA5245" s="4">
        <v>0.74</v>
      </c>
      <c r="AB5245" s="1">
        <v>40526</v>
      </c>
      <c r="AC5245" s="1">
        <v>22822</v>
      </c>
      <c r="AD5245">
        <f t="shared" si="488"/>
        <v>2</v>
      </c>
      <c r="AE5245">
        <f t="shared" ca="1" si="489"/>
        <v>62</v>
      </c>
      <c r="AF5245" t="str">
        <f t="shared" ca="1" si="490"/>
        <v>18-64</v>
      </c>
      <c r="AG5245" s="3">
        <f t="shared" si="491"/>
        <v>4.410463902439024</v>
      </c>
      <c r="AH5245" t="str">
        <f>_xlfn.IFNA(VLOOKUP(Sales_Transactions[[#This Row],[Order ID]],Returned_Items[#All],2,FALSE),"Not Returned")</f>
        <v>Not Returned</v>
      </c>
    </row>
    <row r="5246" spans="1:34" x14ac:dyDescent="0.25">
      <c r="A5246">
        <v>47941</v>
      </c>
      <c r="C5246" t="s">
        <v>3337</v>
      </c>
      <c r="D5246" s="2" t="str">
        <f>TEXT(MID(Sales_Transactions[[#This Row],[Order Date]],2,5),"d/m/yyy")</f>
        <v>8/8/2009</v>
      </c>
      <c r="E5246" s="2" t="str">
        <f>TEXT(MID(Sales_Transactions[[#This Row],[Order Date]],2,5),"d")</f>
        <v>8</v>
      </c>
      <c r="F5246" s="2" t="str">
        <f>TEXT(MID(Sales_Transactions[[#This Row],[Order Date]],2,5),"m")</f>
        <v>8</v>
      </c>
      <c r="G5246" s="2" t="str">
        <f>TEXT(MID(Sales_Transactions[[#This Row],[Order Date]],2,5),"yyy")</f>
        <v>2009</v>
      </c>
      <c r="H5246" s="2" t="str">
        <f>TEXT(MID(Sales_Transactions[[#This Row],[Order Date]],2,5),"yyy/m")</f>
        <v>2009/8</v>
      </c>
      <c r="I5246" t="s">
        <v>33</v>
      </c>
      <c r="J5246">
        <f t="shared" si="486"/>
        <v>4</v>
      </c>
      <c r="K5246" s="2">
        <v>15</v>
      </c>
      <c r="L5246" s="3">
        <v>1187.1524999999999</v>
      </c>
      <c r="M5246" s="4">
        <v>0.03</v>
      </c>
      <c r="N5246" s="5" t="s">
        <v>23</v>
      </c>
      <c r="O5246" s="3">
        <v>33.19</v>
      </c>
      <c r="P5246" s="3">
        <v>95.99</v>
      </c>
      <c r="Q5246" s="3">
        <v>4.9000000000000004</v>
      </c>
      <c r="R5246" s="5" t="s">
        <v>931</v>
      </c>
      <c r="S5246" s="5" t="s">
        <v>3288</v>
      </c>
      <c r="T5246" s="5" t="str">
        <f t="shared" si="487"/>
        <v>Evan Bailliet</v>
      </c>
      <c r="U5246" t="s">
        <v>1143</v>
      </c>
      <c r="V5246" s="5" t="s">
        <v>47</v>
      </c>
      <c r="W5246" s="5" t="s">
        <v>48</v>
      </c>
      <c r="X5246" s="5" t="s">
        <v>49</v>
      </c>
      <c r="Y5246" s="5" t="s">
        <v>2243</v>
      </c>
      <c r="Z5246" s="5" t="s">
        <v>43</v>
      </c>
      <c r="AA5246" s="4">
        <v>0.56000000000000005</v>
      </c>
      <c r="AB5246" s="1">
        <v>40033</v>
      </c>
      <c r="AC5246" s="1">
        <v>22999</v>
      </c>
      <c r="AD5246">
        <f t="shared" si="488"/>
        <v>0</v>
      </c>
      <c r="AE5246">
        <f t="shared" ca="1" si="489"/>
        <v>61</v>
      </c>
      <c r="AF5246" t="str">
        <f t="shared" ca="1" si="490"/>
        <v>18-64</v>
      </c>
      <c r="AG5246" s="3">
        <f t="shared" si="491"/>
        <v>6.7240802000000004</v>
      </c>
      <c r="AH5246" t="str">
        <f>_xlfn.IFNA(VLOOKUP(Sales_Transactions[[#This Row],[Order ID]],Returned_Items[#All],2,FALSE),"Not Returned")</f>
        <v>Not Returned</v>
      </c>
    </row>
    <row r="5247" spans="1:34" x14ac:dyDescent="0.25">
      <c r="A5247">
        <v>48423</v>
      </c>
      <c r="C5247" t="s">
        <v>1092</v>
      </c>
      <c r="D5247" s="2" t="str">
        <f>TEXT(MID(Sales_Transactions[[#This Row],[Order Date]],2,5),"d/m/yyy")</f>
        <v>31/10/2012</v>
      </c>
      <c r="E5247" s="2" t="str">
        <f>TEXT(MID(Sales_Transactions[[#This Row],[Order Date]],2,5),"d")</f>
        <v>31</v>
      </c>
      <c r="F5247" s="2" t="str">
        <f>TEXT(MID(Sales_Transactions[[#This Row],[Order Date]],2,5),"m")</f>
        <v>10</v>
      </c>
      <c r="G5247" s="2" t="str">
        <f>TEXT(MID(Sales_Transactions[[#This Row],[Order Date]],2,5),"yyy")</f>
        <v>2012</v>
      </c>
      <c r="H5247" s="2" t="str">
        <f>TEXT(MID(Sales_Transactions[[#This Row],[Order Date]],2,5),"yyy/m")</f>
        <v>2012/10</v>
      </c>
      <c r="I5247" t="s">
        <v>33</v>
      </c>
      <c r="J5247">
        <f t="shared" si="486"/>
        <v>4</v>
      </c>
      <c r="K5247" s="2">
        <v>49</v>
      </c>
      <c r="L5247" s="3">
        <v>414.11</v>
      </c>
      <c r="M5247" s="4">
        <v>0.08</v>
      </c>
      <c r="N5247" s="5" t="s">
        <v>23</v>
      </c>
      <c r="O5247" s="3">
        <v>-172.32</v>
      </c>
      <c r="P5247" s="3">
        <v>8.74</v>
      </c>
      <c r="Q5247" s="3">
        <v>8.2899999999999991</v>
      </c>
      <c r="R5247" s="5" t="s">
        <v>3299</v>
      </c>
      <c r="S5247" s="5" t="s">
        <v>3300</v>
      </c>
      <c r="T5247" s="5" t="str">
        <f t="shared" si="487"/>
        <v>Henia Zydlo</v>
      </c>
      <c r="U5247" t="s">
        <v>1143</v>
      </c>
      <c r="V5247" s="5" t="s">
        <v>74</v>
      </c>
      <c r="W5247" s="5" t="s">
        <v>28</v>
      </c>
      <c r="X5247" s="5" t="s">
        <v>98</v>
      </c>
      <c r="Y5247" s="5" t="s">
        <v>954</v>
      </c>
      <c r="Z5247" s="5" t="s">
        <v>43</v>
      </c>
      <c r="AA5247" s="4">
        <v>0.38</v>
      </c>
      <c r="AB5247" s="1">
        <v>41213</v>
      </c>
      <c r="AC5247" s="1">
        <v>22914</v>
      </c>
      <c r="AD5247">
        <f t="shared" si="488"/>
        <v>0</v>
      </c>
      <c r="AE5247">
        <f t="shared" ca="1" si="489"/>
        <v>61</v>
      </c>
      <c r="AF5247" t="str">
        <f t="shared" ca="1" si="490"/>
        <v>18-64</v>
      </c>
      <c r="AG5247" s="3">
        <f t="shared" si="491"/>
        <v>0.34740832653061221</v>
      </c>
      <c r="AH5247" t="str">
        <f>_xlfn.IFNA(VLOOKUP(Sales_Transactions[[#This Row],[Order ID]],Returned_Items[#All],2,FALSE),"Not Returned")</f>
        <v>Not Returned</v>
      </c>
    </row>
    <row r="5248" spans="1:34" x14ac:dyDescent="0.25">
      <c r="A5248">
        <v>48837</v>
      </c>
      <c r="C5248" t="s">
        <v>1424</v>
      </c>
      <c r="D5248" s="2" t="str">
        <f>TEXT(MID(Sales_Transactions[[#This Row],[Order Date]],2,5),"d/m/yyy")</f>
        <v>18/7/2011</v>
      </c>
      <c r="E5248" s="2" t="str">
        <f>TEXT(MID(Sales_Transactions[[#This Row],[Order Date]],2,5),"d")</f>
        <v>18</v>
      </c>
      <c r="F5248" s="2" t="str">
        <f>TEXT(MID(Sales_Transactions[[#This Row],[Order Date]],2,5),"m")</f>
        <v>7</v>
      </c>
      <c r="G5248" s="2" t="str">
        <f>TEXT(MID(Sales_Transactions[[#This Row],[Order Date]],2,5),"yyy")</f>
        <v>2011</v>
      </c>
      <c r="H5248" s="2" t="str">
        <f>TEXT(MID(Sales_Transactions[[#This Row],[Order Date]],2,5),"yyy/m")</f>
        <v>2011/7</v>
      </c>
      <c r="I5248" t="s">
        <v>52</v>
      </c>
      <c r="J5248">
        <f t="shared" si="486"/>
        <v>1</v>
      </c>
      <c r="K5248" s="2">
        <v>39</v>
      </c>
      <c r="L5248" s="3">
        <v>4799.7884999999997</v>
      </c>
      <c r="M5248" s="4">
        <v>0.09</v>
      </c>
      <c r="N5248" s="5" t="s">
        <v>23</v>
      </c>
      <c r="O5248" s="3">
        <v>1231.8900000000001</v>
      </c>
      <c r="P5248" s="3">
        <v>155.99</v>
      </c>
      <c r="Q5248" s="3">
        <v>3.9</v>
      </c>
      <c r="R5248" s="5" t="s">
        <v>1728</v>
      </c>
      <c r="S5248" s="5" t="s">
        <v>1729</v>
      </c>
      <c r="T5248" s="5" t="str">
        <f t="shared" si="487"/>
        <v>Tanja Norvell</v>
      </c>
      <c r="U5248" t="s">
        <v>1143</v>
      </c>
      <c r="V5248" s="5" t="s">
        <v>47</v>
      </c>
      <c r="W5248" s="5" t="s">
        <v>48</v>
      </c>
      <c r="X5248" s="5" t="s">
        <v>49</v>
      </c>
      <c r="Y5248" s="5" t="s">
        <v>401</v>
      </c>
      <c r="Z5248" s="5" t="s">
        <v>43</v>
      </c>
      <c r="AA5248" s="4">
        <v>0.55000000000000004</v>
      </c>
      <c r="AB5248" s="1">
        <v>40744</v>
      </c>
      <c r="AC5248" s="1">
        <v>22976</v>
      </c>
      <c r="AD5248">
        <f t="shared" si="488"/>
        <v>2</v>
      </c>
      <c r="AE5248">
        <f t="shared" ca="1" si="489"/>
        <v>61</v>
      </c>
      <c r="AF5248" t="str">
        <f t="shared" ca="1" si="490"/>
        <v>18-64</v>
      </c>
      <c r="AG5248" s="3">
        <f t="shared" si="491"/>
        <v>4.0961438205128209</v>
      </c>
      <c r="AH5248" t="str">
        <f>_xlfn.IFNA(VLOOKUP(Sales_Transactions[[#This Row],[Order ID]],Returned_Items[#All],2,FALSE),"Not Returned")</f>
        <v>Not Returned</v>
      </c>
    </row>
    <row r="5249" spans="1:34" x14ac:dyDescent="0.25">
      <c r="A5249">
        <v>48993</v>
      </c>
      <c r="C5249" t="s">
        <v>1761</v>
      </c>
      <c r="D5249" s="2" t="str">
        <f>TEXT(MID(Sales_Transactions[[#This Row],[Order Date]],2,5),"d/m/yyy")</f>
        <v>31/5/2012</v>
      </c>
      <c r="E5249" s="2" t="str">
        <f>TEXT(MID(Sales_Transactions[[#This Row],[Order Date]],2,5),"d")</f>
        <v>31</v>
      </c>
      <c r="F5249" s="2" t="str">
        <f>TEXT(MID(Sales_Transactions[[#This Row],[Order Date]],2,5),"m")</f>
        <v>5</v>
      </c>
      <c r="G5249" s="2" t="str">
        <f>TEXT(MID(Sales_Transactions[[#This Row],[Order Date]],2,5),"yyy")</f>
        <v>2012</v>
      </c>
      <c r="H5249" s="2" t="str">
        <f>TEXT(MID(Sales_Transactions[[#This Row],[Order Date]],2,5),"yyy/m")</f>
        <v>2012/5</v>
      </c>
      <c r="I5249" t="s">
        <v>22</v>
      </c>
      <c r="J5249">
        <f t="shared" si="486"/>
        <v>2</v>
      </c>
      <c r="K5249" s="2">
        <v>17</v>
      </c>
      <c r="L5249" s="3">
        <v>122.42</v>
      </c>
      <c r="M5249" s="4">
        <v>0.08</v>
      </c>
      <c r="N5249" s="5" t="s">
        <v>67</v>
      </c>
      <c r="O5249" s="3">
        <v>-37.04</v>
      </c>
      <c r="P5249" s="3">
        <v>6.48</v>
      </c>
      <c r="Q5249" s="3">
        <v>6.22</v>
      </c>
      <c r="R5249" s="5" t="s">
        <v>2069</v>
      </c>
      <c r="S5249" s="5" t="s">
        <v>3291</v>
      </c>
      <c r="T5249" s="5" t="str">
        <f t="shared" si="487"/>
        <v>Russell D'Ascenzo</v>
      </c>
      <c r="U5249" t="s">
        <v>1143</v>
      </c>
      <c r="V5249" s="5" t="s">
        <v>37</v>
      </c>
      <c r="W5249" s="5" t="s">
        <v>28</v>
      </c>
      <c r="X5249" s="5" t="s">
        <v>75</v>
      </c>
      <c r="Y5249" s="5" t="s">
        <v>1649</v>
      </c>
      <c r="Z5249" s="5" t="s">
        <v>43</v>
      </c>
      <c r="AA5249" s="4">
        <v>0.37</v>
      </c>
      <c r="AB5249" s="1">
        <v>41060</v>
      </c>
      <c r="AC5249" s="1">
        <v>23134</v>
      </c>
      <c r="AD5249">
        <f t="shared" si="488"/>
        <v>0</v>
      </c>
      <c r="AE5249">
        <f t="shared" ca="1" si="489"/>
        <v>61</v>
      </c>
      <c r="AF5249" t="str">
        <f t="shared" ca="1" si="490"/>
        <v>18-64</v>
      </c>
      <c r="AG5249" s="3">
        <f t="shared" si="491"/>
        <v>0.74675388235294116</v>
      </c>
      <c r="AH5249" t="str">
        <f>_xlfn.IFNA(VLOOKUP(Sales_Transactions[[#This Row],[Order ID]],Returned_Items[#All],2,FALSE),"Not Returned")</f>
        <v>Not Returned</v>
      </c>
    </row>
    <row r="5250" spans="1:34" x14ac:dyDescent="0.25">
      <c r="A5250">
        <v>49123</v>
      </c>
      <c r="C5250" t="s">
        <v>1902</v>
      </c>
      <c r="D5250" s="2" t="str">
        <f>TEXT(MID(Sales_Transactions[[#This Row],[Order Date]],2,5),"d/m/yyy")</f>
        <v>25/2/2009</v>
      </c>
      <c r="E5250" s="2" t="str">
        <f>TEXT(MID(Sales_Transactions[[#This Row],[Order Date]],2,5),"d")</f>
        <v>25</v>
      </c>
      <c r="F5250" s="2" t="str">
        <f>TEXT(MID(Sales_Transactions[[#This Row],[Order Date]],2,5),"m")</f>
        <v>2</v>
      </c>
      <c r="G5250" s="2" t="str">
        <f>TEXT(MID(Sales_Transactions[[#This Row],[Order Date]],2,5),"yyy")</f>
        <v>2009</v>
      </c>
      <c r="H5250" s="2" t="str">
        <f>TEXT(MID(Sales_Transactions[[#This Row],[Order Date]],2,5),"yyy/m")</f>
        <v>2009/2</v>
      </c>
      <c r="I5250" t="s">
        <v>33</v>
      </c>
      <c r="J5250">
        <f t="shared" ref="J5250:J5313" si="492">IF(I5250="Making Critical",5,IF(I5250="High",4,IF(I5250="Medium",3,IF(I5250="Low",2,1))))</f>
        <v>4</v>
      </c>
      <c r="K5250" s="2">
        <v>31</v>
      </c>
      <c r="L5250" s="3">
        <v>305.76</v>
      </c>
      <c r="M5250" s="4">
        <v>0.1</v>
      </c>
      <c r="N5250" s="5" t="s">
        <v>23</v>
      </c>
      <c r="O5250" s="3">
        <v>-22.53</v>
      </c>
      <c r="P5250" s="3">
        <v>10.44</v>
      </c>
      <c r="Q5250" s="3">
        <v>5.75</v>
      </c>
      <c r="R5250" s="5" t="s">
        <v>3098</v>
      </c>
      <c r="S5250" s="5" t="s">
        <v>3272</v>
      </c>
      <c r="T5250" s="5" t="str">
        <f t="shared" ref="T5250:T5313" si="493">R5250 &amp; " " &amp; S5250</f>
        <v>Mick Crebagga</v>
      </c>
      <c r="U5250" t="s">
        <v>1143</v>
      </c>
      <c r="V5250" s="5" t="s">
        <v>47</v>
      </c>
      <c r="W5250" s="5" t="s">
        <v>28</v>
      </c>
      <c r="X5250" s="5" t="s">
        <v>41</v>
      </c>
      <c r="Y5250" s="5" t="s">
        <v>3250</v>
      </c>
      <c r="Z5250" s="5" t="s">
        <v>43</v>
      </c>
      <c r="AA5250" s="4">
        <v>0.39</v>
      </c>
      <c r="AB5250" s="1">
        <v>39870</v>
      </c>
      <c r="AC5250" s="1">
        <v>23070</v>
      </c>
      <c r="AD5250">
        <f t="shared" ref="AD5250:AD5313" si="494">_xlfn.DAYS(AB5250,D5250)</f>
        <v>1</v>
      </c>
      <c r="AE5250">
        <f t="shared" ref="AE5250:AE5313" ca="1" si="495">DATEDIF(AC5250,TODAY(),"Y")</f>
        <v>61</v>
      </c>
      <c r="AF5250" t="str">
        <f t="shared" ref="AF5250:AF5313" ca="1" si="496">IF(AE5250&lt;18,"Under 18",IF(AE5250&lt;65,"18-64","Over 65"))</f>
        <v>18-64</v>
      </c>
      <c r="AG5250" s="3">
        <f t="shared" ref="AG5250:AG5313" si="497" xml:space="preserve"> (P5250 - (M5250 / 100) * P5250 + Q5250) / K5250</f>
        <v>0.52192129032258072</v>
      </c>
      <c r="AH5250" t="str">
        <f>_xlfn.IFNA(VLOOKUP(Sales_Transactions[[#This Row],[Order ID]],Returned_Items[#All],2,FALSE),"Not Returned")</f>
        <v>Returned</v>
      </c>
    </row>
    <row r="5251" spans="1:34" x14ac:dyDescent="0.25">
      <c r="A5251">
        <v>49123</v>
      </c>
      <c r="C5251" t="s">
        <v>1902</v>
      </c>
      <c r="D5251" s="2" t="str">
        <f>TEXT(MID(Sales_Transactions[[#This Row],[Order Date]],2,5),"d/m/yyy")</f>
        <v>25/2/2009</v>
      </c>
      <c r="E5251" s="2" t="str">
        <f>TEXT(MID(Sales_Transactions[[#This Row],[Order Date]],2,5),"d")</f>
        <v>25</v>
      </c>
      <c r="F5251" s="2" t="str">
        <f>TEXT(MID(Sales_Transactions[[#This Row],[Order Date]],2,5),"m")</f>
        <v>2</v>
      </c>
      <c r="G5251" s="2" t="str">
        <f>TEXT(MID(Sales_Transactions[[#This Row],[Order Date]],2,5),"yyy")</f>
        <v>2009</v>
      </c>
      <c r="H5251" s="2" t="str">
        <f>TEXT(MID(Sales_Transactions[[#This Row],[Order Date]],2,5),"yyy/m")</f>
        <v>2009/2</v>
      </c>
      <c r="I5251" t="s">
        <v>33</v>
      </c>
      <c r="J5251">
        <f t="shared" si="492"/>
        <v>4</v>
      </c>
      <c r="K5251" s="2">
        <v>3</v>
      </c>
      <c r="L5251" s="3">
        <v>25.48</v>
      </c>
      <c r="M5251" s="4">
        <v>0.06</v>
      </c>
      <c r="N5251" s="5" t="s">
        <v>23</v>
      </c>
      <c r="O5251" s="3">
        <v>-26.8</v>
      </c>
      <c r="P5251" s="3">
        <v>8.33</v>
      </c>
      <c r="Q5251" s="3">
        <v>1.99</v>
      </c>
      <c r="R5251" s="5" t="s">
        <v>3098</v>
      </c>
      <c r="S5251" s="5" t="s">
        <v>3272</v>
      </c>
      <c r="T5251" s="5" t="str">
        <f t="shared" si="493"/>
        <v>Mick Crebagga</v>
      </c>
      <c r="U5251" t="s">
        <v>1143</v>
      </c>
      <c r="V5251" s="5" t="s">
        <v>47</v>
      </c>
      <c r="W5251" s="5" t="s">
        <v>48</v>
      </c>
      <c r="X5251" s="5" t="s">
        <v>87</v>
      </c>
      <c r="Y5251" s="5" t="s">
        <v>522</v>
      </c>
      <c r="Z5251" s="5" t="s">
        <v>60</v>
      </c>
      <c r="AA5251" s="4">
        <v>0.52</v>
      </c>
      <c r="AB5251" s="1">
        <v>39870</v>
      </c>
      <c r="AC5251" s="1">
        <v>23350</v>
      </c>
      <c r="AD5251">
        <f t="shared" si="494"/>
        <v>1</v>
      </c>
      <c r="AE5251">
        <f t="shared" ca="1" si="495"/>
        <v>60</v>
      </c>
      <c r="AF5251" t="str">
        <f t="shared" ca="1" si="496"/>
        <v>18-64</v>
      </c>
      <c r="AG5251" s="3">
        <f t="shared" si="497"/>
        <v>3.4383339999999998</v>
      </c>
      <c r="AH5251" t="str">
        <f>_xlfn.IFNA(VLOOKUP(Sales_Transactions[[#This Row],[Order ID]],Returned_Items[#All],2,FALSE),"Not Returned")</f>
        <v>Returned</v>
      </c>
    </row>
    <row r="5252" spans="1:34" x14ac:dyDescent="0.25">
      <c r="A5252">
        <v>49220</v>
      </c>
      <c r="C5252" t="s">
        <v>274</v>
      </c>
      <c r="D5252" s="2" t="str">
        <f>TEXT(MID(Sales_Transactions[[#This Row],[Order Date]],2,5),"d/m/yyy")</f>
        <v>13/8/2011</v>
      </c>
      <c r="E5252" s="2" t="str">
        <f>TEXT(MID(Sales_Transactions[[#This Row],[Order Date]],2,5),"d")</f>
        <v>13</v>
      </c>
      <c r="F5252" s="2" t="str">
        <f>TEXT(MID(Sales_Transactions[[#This Row],[Order Date]],2,5),"m")</f>
        <v>8</v>
      </c>
      <c r="G5252" s="2" t="str">
        <f>TEXT(MID(Sales_Transactions[[#This Row],[Order Date]],2,5),"yyy")</f>
        <v>2011</v>
      </c>
      <c r="H5252" s="2" t="str">
        <f>TEXT(MID(Sales_Transactions[[#This Row],[Order Date]],2,5),"yyy/m")</f>
        <v>2011/8</v>
      </c>
      <c r="I5252" t="s">
        <v>101</v>
      </c>
      <c r="J5252">
        <f t="shared" si="492"/>
        <v>1</v>
      </c>
      <c r="K5252" s="2">
        <v>13</v>
      </c>
      <c r="L5252" s="3">
        <v>409.97</v>
      </c>
      <c r="M5252" s="4">
        <v>7.0000000000000007E-2</v>
      </c>
      <c r="N5252" s="5" t="s">
        <v>23</v>
      </c>
      <c r="O5252" s="3">
        <v>39.36</v>
      </c>
      <c r="P5252" s="3">
        <v>33.619999999999997</v>
      </c>
      <c r="Q5252" s="3">
        <v>3.5</v>
      </c>
      <c r="R5252" s="5" t="s">
        <v>931</v>
      </c>
      <c r="S5252" s="5" t="s">
        <v>3288</v>
      </c>
      <c r="T5252" s="5" t="str">
        <f t="shared" si="493"/>
        <v>Evan Bailliet</v>
      </c>
      <c r="U5252" t="s">
        <v>1143</v>
      </c>
      <c r="V5252" s="5" t="s">
        <v>47</v>
      </c>
      <c r="W5252" s="5" t="s">
        <v>28</v>
      </c>
      <c r="X5252" s="5" t="s">
        <v>38</v>
      </c>
      <c r="Y5252" s="5" t="s">
        <v>3338</v>
      </c>
      <c r="Z5252" s="5" t="s">
        <v>43</v>
      </c>
      <c r="AA5252" s="4">
        <v>0.59</v>
      </c>
      <c r="AB5252" s="1">
        <v>40769</v>
      </c>
      <c r="AC5252" s="1">
        <v>26440</v>
      </c>
      <c r="AD5252">
        <f t="shared" si="494"/>
        <v>1</v>
      </c>
      <c r="AE5252">
        <f t="shared" ca="1" si="495"/>
        <v>52</v>
      </c>
      <c r="AF5252" t="str">
        <f t="shared" ca="1" si="496"/>
        <v>18-64</v>
      </c>
      <c r="AG5252" s="3">
        <f t="shared" si="497"/>
        <v>2.8535743076923077</v>
      </c>
      <c r="AH5252" t="str">
        <f>_xlfn.IFNA(VLOOKUP(Sales_Transactions[[#This Row],[Order ID]],Returned_Items[#All],2,FALSE),"Not Returned")</f>
        <v>Not Returned</v>
      </c>
    </row>
    <row r="5253" spans="1:34" x14ac:dyDescent="0.25">
      <c r="A5253">
        <v>49409</v>
      </c>
      <c r="C5253" t="s">
        <v>276</v>
      </c>
      <c r="D5253" s="2" t="str">
        <f>TEXT(MID(Sales_Transactions[[#This Row],[Order Date]],2,5),"d/m/yyy")</f>
        <v>16/8/2011</v>
      </c>
      <c r="E5253" s="2" t="str">
        <f>TEXT(MID(Sales_Transactions[[#This Row],[Order Date]],2,5),"d")</f>
        <v>16</v>
      </c>
      <c r="F5253" s="2" t="str">
        <f>TEXT(MID(Sales_Transactions[[#This Row],[Order Date]],2,5),"m")</f>
        <v>8</v>
      </c>
      <c r="G5253" s="2" t="str">
        <f>TEXT(MID(Sales_Transactions[[#This Row],[Order Date]],2,5),"yyy")</f>
        <v>2011</v>
      </c>
      <c r="H5253" s="2" t="str">
        <f>TEXT(MID(Sales_Transactions[[#This Row],[Order Date]],2,5),"yyy/m")</f>
        <v>2011/8</v>
      </c>
      <c r="I5253" t="s">
        <v>33</v>
      </c>
      <c r="J5253">
        <f t="shared" si="492"/>
        <v>4</v>
      </c>
      <c r="K5253" s="2">
        <v>28</v>
      </c>
      <c r="L5253" s="3">
        <v>1457.78</v>
      </c>
      <c r="M5253" s="4">
        <v>0.04</v>
      </c>
      <c r="N5253" s="5" t="s">
        <v>23</v>
      </c>
      <c r="O5253" s="3">
        <v>68.23</v>
      </c>
      <c r="P5253" s="3">
        <v>49.99</v>
      </c>
      <c r="Q5253" s="3">
        <v>19.989999999999998</v>
      </c>
      <c r="R5253" s="5" t="s">
        <v>2559</v>
      </c>
      <c r="S5253" s="5" t="s">
        <v>2620</v>
      </c>
      <c r="T5253" s="5" t="str">
        <f t="shared" si="493"/>
        <v>Natalie Webber</v>
      </c>
      <c r="U5253" t="s">
        <v>1143</v>
      </c>
      <c r="V5253" s="5" t="s">
        <v>37</v>
      </c>
      <c r="W5253" s="5" t="s">
        <v>48</v>
      </c>
      <c r="X5253" s="5" t="s">
        <v>87</v>
      </c>
      <c r="Y5253" s="5" t="s">
        <v>2991</v>
      </c>
      <c r="Z5253" s="5" t="s">
        <v>43</v>
      </c>
      <c r="AA5253" s="4">
        <v>0.45</v>
      </c>
      <c r="AB5253" s="1">
        <v>40772</v>
      </c>
      <c r="AC5253" s="1">
        <v>26004</v>
      </c>
      <c r="AD5253">
        <f t="shared" si="494"/>
        <v>1</v>
      </c>
      <c r="AE5253">
        <f t="shared" ca="1" si="495"/>
        <v>53</v>
      </c>
      <c r="AF5253" t="str">
        <f t="shared" ca="1" si="496"/>
        <v>18-64</v>
      </c>
      <c r="AG5253" s="3">
        <f t="shared" si="497"/>
        <v>2.4985715714285712</v>
      </c>
      <c r="AH5253" t="str">
        <f>_xlfn.IFNA(VLOOKUP(Sales_Transactions[[#This Row],[Order ID]],Returned_Items[#All],2,FALSE),"Not Returned")</f>
        <v>Not Returned</v>
      </c>
    </row>
    <row r="5254" spans="1:34" x14ac:dyDescent="0.25">
      <c r="A5254">
        <v>49479</v>
      </c>
      <c r="C5254" t="s">
        <v>1675</v>
      </c>
      <c r="D5254" s="2" t="str">
        <f>TEXT(MID(Sales_Transactions[[#This Row],[Order Date]],2,5),"d/m/yyy")</f>
        <v>27/7/2011</v>
      </c>
      <c r="E5254" s="2" t="str">
        <f>TEXT(MID(Sales_Transactions[[#This Row],[Order Date]],2,5),"d")</f>
        <v>27</v>
      </c>
      <c r="F5254" s="2" t="str">
        <f>TEXT(MID(Sales_Transactions[[#This Row],[Order Date]],2,5),"m")</f>
        <v>7</v>
      </c>
      <c r="G5254" s="2" t="str">
        <f>TEXT(MID(Sales_Transactions[[#This Row],[Order Date]],2,5),"yyy")</f>
        <v>2011</v>
      </c>
      <c r="H5254" s="2" t="str">
        <f>TEXT(MID(Sales_Transactions[[#This Row],[Order Date]],2,5),"yyy/m")</f>
        <v>2011/7</v>
      </c>
      <c r="I5254" t="s">
        <v>78</v>
      </c>
      <c r="J5254">
        <f t="shared" si="492"/>
        <v>3</v>
      </c>
      <c r="K5254" s="2">
        <v>46</v>
      </c>
      <c r="L5254" s="3">
        <v>5615.4</v>
      </c>
      <c r="M5254" s="4">
        <v>7.0000000000000007E-2</v>
      </c>
      <c r="N5254" s="5" t="s">
        <v>34</v>
      </c>
      <c r="O5254" s="3">
        <v>1807.16</v>
      </c>
      <c r="P5254" s="3">
        <v>120.97</v>
      </c>
      <c r="Q5254" s="3">
        <v>26.3</v>
      </c>
      <c r="R5254" s="5" t="s">
        <v>3284</v>
      </c>
      <c r="S5254" s="5" t="s">
        <v>199</v>
      </c>
      <c r="T5254" s="5" t="str">
        <f t="shared" si="493"/>
        <v>Victor Price</v>
      </c>
      <c r="U5254" t="s">
        <v>1143</v>
      </c>
      <c r="V5254" s="5" t="s">
        <v>37</v>
      </c>
      <c r="W5254" s="5" t="s">
        <v>48</v>
      </c>
      <c r="X5254" s="5" t="s">
        <v>324</v>
      </c>
      <c r="Y5254" s="5" t="s">
        <v>814</v>
      </c>
      <c r="Z5254" s="5" t="s">
        <v>40</v>
      </c>
      <c r="AA5254" s="4">
        <v>0.38</v>
      </c>
      <c r="AB5254" s="1">
        <v>40753</v>
      </c>
      <c r="AC5254" s="1">
        <v>26198</v>
      </c>
      <c r="AD5254">
        <f t="shared" si="494"/>
        <v>2</v>
      </c>
      <c r="AE5254">
        <f t="shared" ca="1" si="495"/>
        <v>52</v>
      </c>
      <c r="AF5254" t="str">
        <f t="shared" ca="1" si="496"/>
        <v>18-64</v>
      </c>
      <c r="AG5254" s="3">
        <f t="shared" si="497"/>
        <v>3.199680891304348</v>
      </c>
      <c r="AH5254" t="str">
        <f>_xlfn.IFNA(VLOOKUP(Sales_Transactions[[#This Row],[Order ID]],Returned_Items[#All],2,FALSE),"Not Returned")</f>
        <v>Not Returned</v>
      </c>
    </row>
    <row r="5255" spans="1:34" x14ac:dyDescent="0.25">
      <c r="A5255">
        <v>49600</v>
      </c>
      <c r="C5255" t="s">
        <v>979</v>
      </c>
      <c r="D5255" s="2" t="str">
        <f>TEXT(MID(Sales_Transactions[[#This Row],[Order Date]],2,5),"d/m/yyy")</f>
        <v>7/3/2011</v>
      </c>
      <c r="E5255" s="2" t="str">
        <f>TEXT(MID(Sales_Transactions[[#This Row],[Order Date]],2,5),"d")</f>
        <v>7</v>
      </c>
      <c r="F5255" s="2" t="str">
        <f>TEXT(MID(Sales_Transactions[[#This Row],[Order Date]],2,5),"m")</f>
        <v>3</v>
      </c>
      <c r="G5255" s="2" t="str">
        <f>TEXT(MID(Sales_Transactions[[#This Row],[Order Date]],2,5),"yyy")</f>
        <v>2011</v>
      </c>
      <c r="H5255" s="2" t="str">
        <f>TEXT(MID(Sales_Transactions[[#This Row],[Order Date]],2,5),"yyy/m")</f>
        <v>2011/3</v>
      </c>
      <c r="I5255" t="s">
        <v>22</v>
      </c>
      <c r="J5255">
        <f t="shared" si="492"/>
        <v>2</v>
      </c>
      <c r="K5255" s="2">
        <v>33</v>
      </c>
      <c r="L5255" s="3">
        <v>1692.03</v>
      </c>
      <c r="M5255" s="4">
        <v>0.1</v>
      </c>
      <c r="N5255" s="5" t="s">
        <v>23</v>
      </c>
      <c r="O5255" s="3">
        <v>574.44000000000005</v>
      </c>
      <c r="P5255" s="3">
        <v>54.96</v>
      </c>
      <c r="Q5255" s="3">
        <v>10.75</v>
      </c>
      <c r="R5255" s="5" t="s">
        <v>2634</v>
      </c>
      <c r="S5255" s="5" t="s">
        <v>3171</v>
      </c>
      <c r="T5255" s="5" t="str">
        <f t="shared" si="493"/>
        <v>Troy Blackwell</v>
      </c>
      <c r="U5255" t="s">
        <v>1143</v>
      </c>
      <c r="V5255" s="5" t="s">
        <v>74</v>
      </c>
      <c r="W5255" s="5" t="s">
        <v>28</v>
      </c>
      <c r="X5255" s="5" t="s">
        <v>75</v>
      </c>
      <c r="Y5255" s="5" t="s">
        <v>567</v>
      </c>
      <c r="Z5255" s="5" t="s">
        <v>43</v>
      </c>
      <c r="AA5255" s="4">
        <v>0.36</v>
      </c>
      <c r="AB5255" s="1">
        <v>40614</v>
      </c>
      <c r="AC5255" s="1">
        <v>26179</v>
      </c>
      <c r="AD5255">
        <f t="shared" si="494"/>
        <v>5</v>
      </c>
      <c r="AE5255">
        <f t="shared" ca="1" si="495"/>
        <v>52</v>
      </c>
      <c r="AF5255" t="str">
        <f t="shared" ca="1" si="496"/>
        <v>18-64</v>
      </c>
      <c r="AG5255" s="3">
        <f t="shared" si="497"/>
        <v>1.9895466666666666</v>
      </c>
      <c r="AH5255" t="str">
        <f>_xlfn.IFNA(VLOOKUP(Sales_Transactions[[#This Row],[Order ID]],Returned_Items[#All],2,FALSE),"Not Returned")</f>
        <v>Not Returned</v>
      </c>
    </row>
    <row r="5256" spans="1:34" x14ac:dyDescent="0.25">
      <c r="A5256">
        <v>49987</v>
      </c>
      <c r="C5256" t="s">
        <v>1727</v>
      </c>
      <c r="D5256" s="2" t="str">
        <f>TEXT(MID(Sales_Transactions[[#This Row],[Order Date]],2,5),"d/m/yyy")</f>
        <v>19/1/2011</v>
      </c>
      <c r="E5256" s="2" t="str">
        <f>TEXT(MID(Sales_Transactions[[#This Row],[Order Date]],2,5),"d")</f>
        <v>19</v>
      </c>
      <c r="F5256" s="2" t="str">
        <f>TEXT(MID(Sales_Transactions[[#This Row],[Order Date]],2,5),"m")</f>
        <v>1</v>
      </c>
      <c r="G5256" s="2" t="str">
        <f>TEXT(MID(Sales_Transactions[[#This Row],[Order Date]],2,5),"yyy")</f>
        <v>2011</v>
      </c>
      <c r="H5256" s="2" t="str">
        <f>TEXT(MID(Sales_Transactions[[#This Row],[Order Date]],2,5),"yyy/m")</f>
        <v>2011/1</v>
      </c>
      <c r="I5256" t="s">
        <v>33</v>
      </c>
      <c r="J5256">
        <f t="shared" si="492"/>
        <v>4</v>
      </c>
      <c r="K5256" s="2">
        <v>14</v>
      </c>
      <c r="L5256" s="3">
        <v>242.28399999999999</v>
      </c>
      <c r="M5256" s="4">
        <v>0.03</v>
      </c>
      <c r="N5256" s="5" t="s">
        <v>23</v>
      </c>
      <c r="O5256" s="3">
        <v>51.75</v>
      </c>
      <c r="P5256" s="3">
        <v>20.99</v>
      </c>
      <c r="Q5256" s="3">
        <v>0.99</v>
      </c>
      <c r="R5256" s="5" t="s">
        <v>1728</v>
      </c>
      <c r="S5256" s="5" t="s">
        <v>1729</v>
      </c>
      <c r="T5256" s="5" t="str">
        <f t="shared" si="493"/>
        <v>Tanja Norvell</v>
      </c>
      <c r="U5256" t="s">
        <v>1143</v>
      </c>
      <c r="V5256" s="5" t="s">
        <v>37</v>
      </c>
      <c r="W5256" s="5" t="s">
        <v>48</v>
      </c>
      <c r="X5256" s="5" t="s">
        <v>49</v>
      </c>
      <c r="Y5256" s="5" t="s">
        <v>427</v>
      </c>
      <c r="Z5256" s="5" t="s">
        <v>84</v>
      </c>
      <c r="AA5256" s="4">
        <v>0.37</v>
      </c>
      <c r="AB5256" s="1">
        <v>40564</v>
      </c>
      <c r="AC5256" s="1">
        <v>26166</v>
      </c>
      <c r="AD5256">
        <f t="shared" si="494"/>
        <v>2</v>
      </c>
      <c r="AE5256">
        <f t="shared" ca="1" si="495"/>
        <v>52</v>
      </c>
      <c r="AF5256" t="str">
        <f t="shared" ca="1" si="496"/>
        <v>18-64</v>
      </c>
      <c r="AG5256" s="3">
        <f t="shared" si="497"/>
        <v>1.5695502142857141</v>
      </c>
      <c r="AH5256" t="str">
        <f>_xlfn.IFNA(VLOOKUP(Sales_Transactions[[#This Row],[Order ID]],Returned_Items[#All],2,FALSE),"Not Returned")</f>
        <v>Not Returned</v>
      </c>
    </row>
    <row r="5257" spans="1:34" x14ac:dyDescent="0.25">
      <c r="A5257">
        <v>50242</v>
      </c>
      <c r="C5257" t="s">
        <v>1347</v>
      </c>
      <c r="D5257" s="2" t="str">
        <f>TEXT(MID(Sales_Transactions[[#This Row],[Order Date]],2,5),"d/m/yyy")</f>
        <v>19/7/2010</v>
      </c>
      <c r="E5257" s="2" t="str">
        <f>TEXT(MID(Sales_Transactions[[#This Row],[Order Date]],2,5),"d")</f>
        <v>19</v>
      </c>
      <c r="F5257" s="2" t="str">
        <f>TEXT(MID(Sales_Transactions[[#This Row],[Order Date]],2,5),"m")</f>
        <v>7</v>
      </c>
      <c r="G5257" s="2" t="str">
        <f>TEXT(MID(Sales_Transactions[[#This Row],[Order Date]],2,5),"yyy")</f>
        <v>2010</v>
      </c>
      <c r="H5257" s="2" t="str">
        <f>TEXT(MID(Sales_Transactions[[#This Row],[Order Date]],2,5),"yyy/m")</f>
        <v>2010/7</v>
      </c>
      <c r="I5257" t="s">
        <v>52</v>
      </c>
      <c r="J5257">
        <f t="shared" si="492"/>
        <v>1</v>
      </c>
      <c r="K5257" s="2">
        <v>8</v>
      </c>
      <c r="L5257" s="3">
        <v>1391.7645</v>
      </c>
      <c r="M5257" s="4">
        <v>0.08</v>
      </c>
      <c r="N5257" s="5" t="s">
        <v>23</v>
      </c>
      <c r="O5257" s="3">
        <v>-426.07</v>
      </c>
      <c r="P5257" s="3">
        <v>205.99</v>
      </c>
      <c r="Q5257" s="3">
        <v>8.99</v>
      </c>
      <c r="R5257" s="5" t="s">
        <v>2853</v>
      </c>
      <c r="S5257" s="5" t="s">
        <v>3270</v>
      </c>
      <c r="T5257" s="5" t="str">
        <f t="shared" si="493"/>
        <v>Ross Baird</v>
      </c>
      <c r="U5257" t="s">
        <v>1143</v>
      </c>
      <c r="V5257" s="5" t="s">
        <v>47</v>
      </c>
      <c r="W5257" s="5" t="s">
        <v>48</v>
      </c>
      <c r="X5257" s="5" t="s">
        <v>49</v>
      </c>
      <c r="Y5257" s="5" t="s">
        <v>2589</v>
      </c>
      <c r="Z5257" s="5" t="s">
        <v>43</v>
      </c>
      <c r="AA5257" s="4">
        <v>0.56000000000000005</v>
      </c>
      <c r="AB5257" s="1">
        <v>40380</v>
      </c>
      <c r="AC5257" s="1">
        <v>26167</v>
      </c>
      <c r="AD5257">
        <f t="shared" si="494"/>
        <v>2</v>
      </c>
      <c r="AE5257">
        <f t="shared" ca="1" si="495"/>
        <v>52</v>
      </c>
      <c r="AF5257" t="str">
        <f t="shared" ca="1" si="496"/>
        <v>18-64</v>
      </c>
      <c r="AG5257" s="3">
        <f t="shared" si="497"/>
        <v>26.851901000000002</v>
      </c>
      <c r="AH5257" t="str">
        <f>_xlfn.IFNA(VLOOKUP(Sales_Transactions[[#This Row],[Order ID]],Returned_Items[#All],2,FALSE),"Not Returned")</f>
        <v>Not Returned</v>
      </c>
    </row>
    <row r="5258" spans="1:34" x14ac:dyDescent="0.25">
      <c r="A5258">
        <v>50275</v>
      </c>
      <c r="C5258" t="s">
        <v>1970</v>
      </c>
      <c r="D5258" s="2" t="str">
        <f>TEXT(MID(Sales_Transactions[[#This Row],[Order Date]],2,5),"d/m/yyy")</f>
        <v>5/12/2009</v>
      </c>
      <c r="E5258" s="2" t="str">
        <f>TEXT(MID(Sales_Transactions[[#This Row],[Order Date]],2,5),"d")</f>
        <v>5</v>
      </c>
      <c r="F5258" s="2" t="str">
        <f>TEXT(MID(Sales_Transactions[[#This Row],[Order Date]],2,5),"m")</f>
        <v>12</v>
      </c>
      <c r="G5258" s="2" t="str">
        <f>TEXT(MID(Sales_Transactions[[#This Row],[Order Date]],2,5),"yyy")</f>
        <v>2009</v>
      </c>
      <c r="H5258" s="2" t="str">
        <f>TEXT(MID(Sales_Transactions[[#This Row],[Order Date]],2,5),"yyy/m")</f>
        <v>2009/12</v>
      </c>
      <c r="I5258" t="s">
        <v>78</v>
      </c>
      <c r="J5258">
        <f t="shared" si="492"/>
        <v>3</v>
      </c>
      <c r="K5258" s="2">
        <v>5</v>
      </c>
      <c r="L5258" s="3">
        <v>9704.3700000000008</v>
      </c>
      <c r="M5258" s="4">
        <v>0.03</v>
      </c>
      <c r="N5258" s="5" t="s">
        <v>67</v>
      </c>
      <c r="O5258" s="3">
        <v>-1565.91</v>
      </c>
      <c r="P5258" s="3">
        <v>1938.02</v>
      </c>
      <c r="Q5258" s="3">
        <v>13.99</v>
      </c>
      <c r="R5258" s="5" t="s">
        <v>2258</v>
      </c>
      <c r="S5258" s="5" t="s">
        <v>2247</v>
      </c>
      <c r="T5258" s="5" t="str">
        <f t="shared" si="493"/>
        <v>Gary Hwang</v>
      </c>
      <c r="U5258" t="s">
        <v>1143</v>
      </c>
      <c r="V5258" s="5" t="s">
        <v>74</v>
      </c>
      <c r="W5258" s="5" t="s">
        <v>48</v>
      </c>
      <c r="X5258" s="5" t="s">
        <v>324</v>
      </c>
      <c r="Y5258" s="5" t="s">
        <v>331</v>
      </c>
      <c r="Z5258" s="5" t="s">
        <v>56</v>
      </c>
      <c r="AA5258" s="4">
        <v>0.38</v>
      </c>
      <c r="AB5258" s="1">
        <v>40153</v>
      </c>
      <c r="AC5258" s="1">
        <v>26131</v>
      </c>
      <c r="AD5258">
        <f t="shared" si="494"/>
        <v>1</v>
      </c>
      <c r="AE5258">
        <f t="shared" ca="1" si="495"/>
        <v>53</v>
      </c>
      <c r="AF5258" t="str">
        <f t="shared" ca="1" si="496"/>
        <v>18-64</v>
      </c>
      <c r="AG5258" s="3">
        <f t="shared" si="497"/>
        <v>390.28571879999998</v>
      </c>
      <c r="AH5258" t="str">
        <f>_xlfn.IFNA(VLOOKUP(Sales_Transactions[[#This Row],[Order ID]],Returned_Items[#All],2,FALSE),"Not Returned")</f>
        <v>Not Returned</v>
      </c>
    </row>
    <row r="5259" spans="1:34" x14ac:dyDescent="0.25">
      <c r="A5259">
        <v>50275</v>
      </c>
      <c r="C5259" t="s">
        <v>1970</v>
      </c>
      <c r="D5259" s="2" t="str">
        <f>TEXT(MID(Sales_Transactions[[#This Row],[Order Date]],2,5),"d/m/yyy")</f>
        <v>5/12/2009</v>
      </c>
      <c r="E5259" s="2" t="str">
        <f>TEXT(MID(Sales_Transactions[[#This Row],[Order Date]],2,5),"d")</f>
        <v>5</v>
      </c>
      <c r="F5259" s="2" t="str">
        <f>TEXT(MID(Sales_Transactions[[#This Row],[Order Date]],2,5),"m")</f>
        <v>12</v>
      </c>
      <c r="G5259" s="2" t="str">
        <f>TEXT(MID(Sales_Transactions[[#This Row],[Order Date]],2,5),"yyy")</f>
        <v>2009</v>
      </c>
      <c r="H5259" s="2" t="str">
        <f>TEXT(MID(Sales_Transactions[[#This Row],[Order Date]],2,5),"yyy/m")</f>
        <v>2009/12</v>
      </c>
      <c r="I5259" t="s">
        <v>78</v>
      </c>
      <c r="J5259">
        <f t="shared" si="492"/>
        <v>3</v>
      </c>
      <c r="K5259" s="2">
        <v>31</v>
      </c>
      <c r="L5259" s="3">
        <v>211.94</v>
      </c>
      <c r="M5259" s="4">
        <v>0.05</v>
      </c>
      <c r="N5259" s="5" t="s">
        <v>23</v>
      </c>
      <c r="O5259" s="3">
        <v>-56.39</v>
      </c>
      <c r="P5259" s="3">
        <v>6.48</v>
      </c>
      <c r="Q5259" s="3">
        <v>5.84</v>
      </c>
      <c r="R5259" s="5" t="s">
        <v>2258</v>
      </c>
      <c r="S5259" s="5" t="s">
        <v>2247</v>
      </c>
      <c r="T5259" s="5" t="str">
        <f t="shared" si="493"/>
        <v>Gary Hwang</v>
      </c>
      <c r="U5259" t="s">
        <v>1143</v>
      </c>
      <c r="V5259" s="5" t="s">
        <v>74</v>
      </c>
      <c r="W5259" s="5" t="s">
        <v>28</v>
      </c>
      <c r="X5259" s="5" t="s">
        <v>75</v>
      </c>
      <c r="Y5259" s="5" t="s">
        <v>1333</v>
      </c>
      <c r="Z5259" s="5" t="s">
        <v>43</v>
      </c>
      <c r="AA5259" s="4">
        <v>0.37</v>
      </c>
      <c r="AB5259" s="1">
        <v>40153</v>
      </c>
      <c r="AC5259" s="1">
        <v>26224</v>
      </c>
      <c r="AD5259">
        <f t="shared" si="494"/>
        <v>1</v>
      </c>
      <c r="AE5259">
        <f t="shared" ca="1" si="495"/>
        <v>52</v>
      </c>
      <c r="AF5259" t="str">
        <f t="shared" ca="1" si="496"/>
        <v>18-64</v>
      </c>
      <c r="AG5259" s="3">
        <f t="shared" si="497"/>
        <v>0.39731483870967743</v>
      </c>
      <c r="AH5259" t="str">
        <f>_xlfn.IFNA(VLOOKUP(Sales_Transactions[[#This Row],[Order ID]],Returned_Items[#All],2,FALSE),"Not Returned")</f>
        <v>Not Returned</v>
      </c>
    </row>
    <row r="5260" spans="1:34" x14ac:dyDescent="0.25">
      <c r="A5260">
        <v>50403</v>
      </c>
      <c r="C5260" t="s">
        <v>512</v>
      </c>
      <c r="D5260" s="2" t="str">
        <f>TEXT(MID(Sales_Transactions[[#This Row],[Order Date]],2,5),"d/m/yyy")</f>
        <v>12/5/2012</v>
      </c>
      <c r="E5260" s="2" t="str">
        <f>TEXT(MID(Sales_Transactions[[#This Row],[Order Date]],2,5),"d")</f>
        <v>12</v>
      </c>
      <c r="F5260" s="2" t="str">
        <f>TEXT(MID(Sales_Transactions[[#This Row],[Order Date]],2,5),"m")</f>
        <v>5</v>
      </c>
      <c r="G5260" s="2" t="str">
        <f>TEXT(MID(Sales_Transactions[[#This Row],[Order Date]],2,5),"yyy")</f>
        <v>2012</v>
      </c>
      <c r="H5260" s="2" t="str">
        <f>TEXT(MID(Sales_Transactions[[#This Row],[Order Date]],2,5),"yyy/m")</f>
        <v>2012/5</v>
      </c>
      <c r="I5260" t="s">
        <v>52</v>
      </c>
      <c r="J5260">
        <f t="shared" si="492"/>
        <v>1</v>
      </c>
      <c r="K5260" s="2">
        <v>22</v>
      </c>
      <c r="L5260" s="3">
        <v>142.88</v>
      </c>
      <c r="M5260" s="4">
        <v>0.08</v>
      </c>
      <c r="N5260" s="5" t="s">
        <v>23</v>
      </c>
      <c r="O5260" s="3">
        <v>35.369999999999997</v>
      </c>
      <c r="P5260" s="3">
        <v>6.98</v>
      </c>
      <c r="Q5260" s="3">
        <v>1.6</v>
      </c>
      <c r="R5260" s="5" t="s">
        <v>2717</v>
      </c>
      <c r="S5260" s="5" t="s">
        <v>1843</v>
      </c>
      <c r="T5260" s="5" t="str">
        <f t="shared" si="493"/>
        <v>Katherine Ducich</v>
      </c>
      <c r="U5260" t="s">
        <v>1143</v>
      </c>
      <c r="V5260" s="5" t="s">
        <v>47</v>
      </c>
      <c r="W5260" s="5" t="s">
        <v>28</v>
      </c>
      <c r="X5260" s="5" t="s">
        <v>75</v>
      </c>
      <c r="Y5260" s="5" t="s">
        <v>1442</v>
      </c>
      <c r="Z5260" s="5" t="s">
        <v>84</v>
      </c>
      <c r="AA5260" s="4">
        <v>0.38</v>
      </c>
      <c r="AB5260" s="1">
        <v>41042</v>
      </c>
      <c r="AC5260" s="1">
        <v>26240</v>
      </c>
      <c r="AD5260">
        <f t="shared" si="494"/>
        <v>1</v>
      </c>
      <c r="AE5260">
        <f t="shared" ca="1" si="495"/>
        <v>52</v>
      </c>
      <c r="AF5260" t="str">
        <f t="shared" ca="1" si="496"/>
        <v>18-64</v>
      </c>
      <c r="AG5260" s="3">
        <f t="shared" si="497"/>
        <v>0.38974618181818188</v>
      </c>
      <c r="AH5260" t="str">
        <f>_xlfn.IFNA(VLOOKUP(Sales_Transactions[[#This Row],[Order ID]],Returned_Items[#All],2,FALSE),"Not Returned")</f>
        <v>Not Returned</v>
      </c>
    </row>
    <row r="5261" spans="1:34" x14ac:dyDescent="0.25">
      <c r="A5261">
        <v>50405</v>
      </c>
      <c r="C5261" t="s">
        <v>3339</v>
      </c>
      <c r="D5261" s="2" t="str">
        <f>TEXT(MID(Sales_Transactions[[#This Row],[Order Date]],2,5),"d/m/yyy")</f>
        <v>2/7/2011</v>
      </c>
      <c r="E5261" s="2" t="str">
        <f>TEXT(MID(Sales_Transactions[[#This Row],[Order Date]],2,5),"d")</f>
        <v>2</v>
      </c>
      <c r="F5261" s="2" t="str">
        <f>TEXT(MID(Sales_Transactions[[#This Row],[Order Date]],2,5),"m")</f>
        <v>7</v>
      </c>
      <c r="G5261" s="2" t="str">
        <f>TEXT(MID(Sales_Transactions[[#This Row],[Order Date]],2,5),"yyy")</f>
        <v>2011</v>
      </c>
      <c r="H5261" s="2" t="str">
        <f>TEXT(MID(Sales_Transactions[[#This Row],[Order Date]],2,5),"yyy/m")</f>
        <v>2011/7</v>
      </c>
      <c r="I5261" t="s">
        <v>78</v>
      </c>
      <c r="J5261">
        <f t="shared" si="492"/>
        <v>3</v>
      </c>
      <c r="K5261" s="2">
        <v>8</v>
      </c>
      <c r="L5261" s="3">
        <v>876.01</v>
      </c>
      <c r="M5261" s="4">
        <v>7.0000000000000007E-2</v>
      </c>
      <c r="N5261" s="5" t="s">
        <v>23</v>
      </c>
      <c r="O5261" s="3">
        <v>-108</v>
      </c>
      <c r="P5261" s="3">
        <v>111.03</v>
      </c>
      <c r="Q5261" s="3">
        <v>8.64</v>
      </c>
      <c r="R5261" s="5" t="s">
        <v>2330</v>
      </c>
      <c r="S5261" s="5" t="s">
        <v>2996</v>
      </c>
      <c r="T5261" s="5" t="str">
        <f t="shared" si="493"/>
        <v>Theresa Swint</v>
      </c>
      <c r="U5261" t="s">
        <v>1143</v>
      </c>
      <c r="V5261" s="5" t="s">
        <v>27</v>
      </c>
      <c r="W5261" s="5" t="s">
        <v>28</v>
      </c>
      <c r="X5261" s="5" t="s">
        <v>29</v>
      </c>
      <c r="Y5261" s="5" t="s">
        <v>304</v>
      </c>
      <c r="Z5261" s="5" t="s">
        <v>43</v>
      </c>
      <c r="AA5261" s="4">
        <v>0.78</v>
      </c>
      <c r="AB5261" s="1">
        <v>40726</v>
      </c>
      <c r="AC5261" s="1">
        <v>25679</v>
      </c>
      <c r="AD5261">
        <f t="shared" si="494"/>
        <v>0</v>
      </c>
      <c r="AE5261">
        <f t="shared" ca="1" si="495"/>
        <v>54</v>
      </c>
      <c r="AF5261" t="str">
        <f t="shared" ca="1" si="496"/>
        <v>18-64</v>
      </c>
      <c r="AG5261" s="3">
        <f t="shared" si="497"/>
        <v>14.949034875000001</v>
      </c>
      <c r="AH5261" t="str">
        <f>_xlfn.IFNA(VLOOKUP(Sales_Transactions[[#This Row],[Order ID]],Returned_Items[#All],2,FALSE),"Not Returned")</f>
        <v>Not Returned</v>
      </c>
    </row>
    <row r="5262" spans="1:34" x14ac:dyDescent="0.25">
      <c r="A5262">
        <v>50464</v>
      </c>
      <c r="C5262" t="s">
        <v>2128</v>
      </c>
      <c r="D5262" s="2" t="str">
        <f>TEXT(MID(Sales_Transactions[[#This Row],[Order Date]],2,5),"d/m/yyy")</f>
        <v>27/9/2011</v>
      </c>
      <c r="E5262" s="2" t="str">
        <f>TEXT(MID(Sales_Transactions[[#This Row],[Order Date]],2,5),"d")</f>
        <v>27</v>
      </c>
      <c r="F5262" s="2" t="str">
        <f>TEXT(MID(Sales_Transactions[[#This Row],[Order Date]],2,5),"m")</f>
        <v>9</v>
      </c>
      <c r="G5262" s="2" t="str">
        <f>TEXT(MID(Sales_Transactions[[#This Row],[Order Date]],2,5),"yyy")</f>
        <v>2011</v>
      </c>
      <c r="H5262" s="2" t="str">
        <f>TEXT(MID(Sales_Transactions[[#This Row],[Order Date]],2,5),"yyy/m")</f>
        <v>2011/9</v>
      </c>
      <c r="I5262" t="s">
        <v>101</v>
      </c>
      <c r="J5262">
        <f t="shared" si="492"/>
        <v>1</v>
      </c>
      <c r="K5262" s="2">
        <v>7</v>
      </c>
      <c r="L5262" s="3">
        <v>105.94</v>
      </c>
      <c r="M5262" s="4">
        <v>7.0000000000000007E-2</v>
      </c>
      <c r="N5262" s="5" t="s">
        <v>23</v>
      </c>
      <c r="O5262" s="3">
        <v>-13.33</v>
      </c>
      <c r="P5262" s="3">
        <v>14.45</v>
      </c>
      <c r="Q5262" s="3">
        <v>7.17</v>
      </c>
      <c r="R5262" s="5" t="s">
        <v>2559</v>
      </c>
      <c r="S5262" s="5" t="s">
        <v>2620</v>
      </c>
      <c r="T5262" s="5" t="str">
        <f t="shared" si="493"/>
        <v>Natalie Webber</v>
      </c>
      <c r="U5262" t="s">
        <v>1143</v>
      </c>
      <c r="V5262" s="5" t="s">
        <v>47</v>
      </c>
      <c r="W5262" s="5" t="s">
        <v>28</v>
      </c>
      <c r="X5262" s="5" t="s">
        <v>41</v>
      </c>
      <c r="Y5262" s="5" t="s">
        <v>1992</v>
      </c>
      <c r="Z5262" s="5" t="s">
        <v>43</v>
      </c>
      <c r="AA5262" s="4">
        <v>0.38</v>
      </c>
      <c r="AB5262" s="1">
        <v>40816</v>
      </c>
      <c r="AC5262" s="1">
        <v>25619</v>
      </c>
      <c r="AD5262">
        <f t="shared" si="494"/>
        <v>3</v>
      </c>
      <c r="AE5262">
        <f t="shared" ca="1" si="495"/>
        <v>54</v>
      </c>
      <c r="AF5262" t="str">
        <f t="shared" ca="1" si="496"/>
        <v>18-64</v>
      </c>
      <c r="AG5262" s="3">
        <f t="shared" si="497"/>
        <v>3.0871264285714282</v>
      </c>
      <c r="AH5262" t="str">
        <f>_xlfn.IFNA(VLOOKUP(Sales_Transactions[[#This Row],[Order ID]],Returned_Items[#All],2,FALSE),"Not Returned")</f>
        <v>Not Returned</v>
      </c>
    </row>
    <row r="5263" spans="1:34" x14ac:dyDescent="0.25">
      <c r="A5263">
        <v>50465</v>
      </c>
      <c r="C5263" t="s">
        <v>1179</v>
      </c>
      <c r="D5263" s="2" t="str">
        <f>TEXT(MID(Sales_Transactions[[#This Row],[Order Date]],2,5),"d/m/yyy")</f>
        <v>11/3/2011</v>
      </c>
      <c r="E5263" s="2" t="str">
        <f>TEXT(MID(Sales_Transactions[[#This Row],[Order Date]],2,5),"d")</f>
        <v>11</v>
      </c>
      <c r="F5263" s="2" t="str">
        <f>TEXT(MID(Sales_Transactions[[#This Row],[Order Date]],2,5),"m")</f>
        <v>3</v>
      </c>
      <c r="G5263" s="2" t="str">
        <f>TEXT(MID(Sales_Transactions[[#This Row],[Order Date]],2,5),"yyy")</f>
        <v>2011</v>
      </c>
      <c r="H5263" s="2" t="str">
        <f>TEXT(MID(Sales_Transactions[[#This Row],[Order Date]],2,5),"yyy/m")</f>
        <v>2011/3</v>
      </c>
      <c r="I5263" t="s">
        <v>78</v>
      </c>
      <c r="J5263">
        <f t="shared" si="492"/>
        <v>3</v>
      </c>
      <c r="K5263" s="2">
        <v>29</v>
      </c>
      <c r="L5263" s="3">
        <v>1337.08</v>
      </c>
      <c r="M5263" s="4">
        <v>0.1</v>
      </c>
      <c r="N5263" s="5" t="s">
        <v>23</v>
      </c>
      <c r="O5263" s="3">
        <v>-953</v>
      </c>
      <c r="P5263" s="3">
        <v>48.91</v>
      </c>
      <c r="Q5263" s="3">
        <v>35</v>
      </c>
      <c r="R5263" s="5" t="s">
        <v>3263</v>
      </c>
      <c r="S5263" s="5" t="s">
        <v>3264</v>
      </c>
      <c r="T5263" s="5" t="str">
        <f t="shared" si="493"/>
        <v>Thais Sissman</v>
      </c>
      <c r="U5263" t="s">
        <v>1143</v>
      </c>
      <c r="V5263" s="5" t="s">
        <v>27</v>
      </c>
      <c r="W5263" s="5" t="s">
        <v>28</v>
      </c>
      <c r="X5263" s="5" t="s">
        <v>29</v>
      </c>
      <c r="Y5263" s="5" t="s">
        <v>685</v>
      </c>
      <c r="Z5263" s="5" t="s">
        <v>31</v>
      </c>
      <c r="AA5263" s="4">
        <v>0.83</v>
      </c>
      <c r="AB5263" s="1">
        <v>40615</v>
      </c>
      <c r="AC5263" s="1">
        <v>26155</v>
      </c>
      <c r="AD5263">
        <f t="shared" si="494"/>
        <v>2</v>
      </c>
      <c r="AE5263">
        <f t="shared" ca="1" si="495"/>
        <v>52</v>
      </c>
      <c r="AF5263" t="str">
        <f t="shared" ca="1" si="496"/>
        <v>18-64</v>
      </c>
      <c r="AG5263" s="3">
        <f t="shared" si="497"/>
        <v>2.8917617241379308</v>
      </c>
      <c r="AH5263" t="str">
        <f>_xlfn.IFNA(VLOOKUP(Sales_Transactions[[#This Row],[Order ID]],Returned_Items[#All],2,FALSE),"Not Returned")</f>
        <v>Not Returned</v>
      </c>
    </row>
    <row r="5264" spans="1:34" x14ac:dyDescent="0.25">
      <c r="A5264">
        <v>50469</v>
      </c>
      <c r="C5264" t="s">
        <v>1861</v>
      </c>
      <c r="D5264" s="2" t="str">
        <f>TEXT(MID(Sales_Transactions[[#This Row],[Order Date]],2,5),"d/m/yyy")</f>
        <v>19/6/2010</v>
      </c>
      <c r="E5264" s="2" t="str">
        <f>TEXT(MID(Sales_Transactions[[#This Row],[Order Date]],2,5),"d")</f>
        <v>19</v>
      </c>
      <c r="F5264" s="2" t="str">
        <f>TEXT(MID(Sales_Transactions[[#This Row],[Order Date]],2,5),"m")</f>
        <v>6</v>
      </c>
      <c r="G5264" s="2" t="str">
        <f>TEXT(MID(Sales_Transactions[[#This Row],[Order Date]],2,5),"yyy")</f>
        <v>2010</v>
      </c>
      <c r="H5264" s="2" t="str">
        <f>TEXT(MID(Sales_Transactions[[#This Row],[Order Date]],2,5),"yyy/m")</f>
        <v>2010/6</v>
      </c>
      <c r="I5264" t="s">
        <v>52</v>
      </c>
      <c r="J5264">
        <f t="shared" si="492"/>
        <v>1</v>
      </c>
      <c r="K5264" s="2">
        <v>44</v>
      </c>
      <c r="L5264" s="3">
        <v>839.19</v>
      </c>
      <c r="M5264" s="4">
        <v>0</v>
      </c>
      <c r="N5264" s="5" t="s">
        <v>23</v>
      </c>
      <c r="O5264" s="3">
        <v>76.38</v>
      </c>
      <c r="P5264" s="3">
        <v>17.98</v>
      </c>
      <c r="Q5264" s="3">
        <v>8.51</v>
      </c>
      <c r="R5264" s="5" t="s">
        <v>2581</v>
      </c>
      <c r="S5264" s="5" t="s">
        <v>2582</v>
      </c>
      <c r="T5264" s="5" t="str">
        <f t="shared" si="493"/>
        <v>Harry Marie</v>
      </c>
      <c r="U5264" t="s">
        <v>1143</v>
      </c>
      <c r="V5264" s="5" t="s">
        <v>37</v>
      </c>
      <c r="W5264" s="5" t="s">
        <v>48</v>
      </c>
      <c r="X5264" s="5" t="s">
        <v>324</v>
      </c>
      <c r="Y5264" s="5" t="s">
        <v>437</v>
      </c>
      <c r="Z5264" s="5" t="s">
        <v>56</v>
      </c>
      <c r="AA5264" s="4">
        <v>0.4</v>
      </c>
      <c r="AB5264" s="1">
        <v>40349</v>
      </c>
      <c r="AC5264" s="1">
        <v>26256</v>
      </c>
      <c r="AD5264">
        <f t="shared" si="494"/>
        <v>1</v>
      </c>
      <c r="AE5264">
        <f t="shared" ca="1" si="495"/>
        <v>52</v>
      </c>
      <c r="AF5264" t="str">
        <f t="shared" ca="1" si="496"/>
        <v>18-64</v>
      </c>
      <c r="AG5264" s="3">
        <f t="shared" si="497"/>
        <v>0.60204545454545455</v>
      </c>
      <c r="AH5264" t="str">
        <f>_xlfn.IFNA(VLOOKUP(Sales_Transactions[[#This Row],[Order ID]],Returned_Items[#All],2,FALSE),"Not Returned")</f>
        <v>Not Returned</v>
      </c>
    </row>
    <row r="5265" spans="1:34" x14ac:dyDescent="0.25">
      <c r="A5265">
        <v>50789</v>
      </c>
      <c r="C5265" t="s">
        <v>1822</v>
      </c>
      <c r="D5265" s="2" t="str">
        <f>TEXT(MID(Sales_Transactions[[#This Row],[Order Date]],2,5),"d/m/yyy")</f>
        <v>12/3/2011</v>
      </c>
      <c r="E5265" s="2" t="str">
        <f>TEXT(MID(Sales_Transactions[[#This Row],[Order Date]],2,5),"d")</f>
        <v>12</v>
      </c>
      <c r="F5265" s="2" t="str">
        <f>TEXT(MID(Sales_Transactions[[#This Row],[Order Date]],2,5),"m")</f>
        <v>3</v>
      </c>
      <c r="G5265" s="2" t="str">
        <f>TEXT(MID(Sales_Transactions[[#This Row],[Order Date]],2,5),"yyy")</f>
        <v>2011</v>
      </c>
      <c r="H5265" s="2" t="str">
        <f>TEXT(MID(Sales_Transactions[[#This Row],[Order Date]],2,5),"yyy/m")</f>
        <v>2011/3</v>
      </c>
      <c r="I5265" t="s">
        <v>52</v>
      </c>
      <c r="J5265">
        <f t="shared" si="492"/>
        <v>1</v>
      </c>
      <c r="K5265" s="2">
        <v>23</v>
      </c>
      <c r="L5265" s="3">
        <v>8673.9</v>
      </c>
      <c r="M5265" s="4">
        <v>0.1</v>
      </c>
      <c r="N5265" s="5" t="s">
        <v>23</v>
      </c>
      <c r="O5265" s="3">
        <v>3440.05</v>
      </c>
      <c r="P5265" s="3">
        <v>387.99</v>
      </c>
      <c r="Q5265" s="3">
        <v>19.989999999999998</v>
      </c>
      <c r="R5265" s="5" t="s">
        <v>2669</v>
      </c>
      <c r="S5265" s="5" t="s">
        <v>1212</v>
      </c>
      <c r="T5265" s="5" t="str">
        <f t="shared" si="493"/>
        <v>Tracy Collins</v>
      </c>
      <c r="U5265" t="s">
        <v>1143</v>
      </c>
      <c r="V5265" s="5" t="s">
        <v>37</v>
      </c>
      <c r="W5265" s="5" t="s">
        <v>28</v>
      </c>
      <c r="X5265" s="5" t="s">
        <v>41</v>
      </c>
      <c r="Y5265" s="5" t="s">
        <v>596</v>
      </c>
      <c r="Z5265" s="5" t="s">
        <v>43</v>
      </c>
      <c r="AA5265" s="4">
        <v>0.38</v>
      </c>
      <c r="AB5265" s="1">
        <v>40616</v>
      </c>
      <c r="AC5265" s="1">
        <v>26095</v>
      </c>
      <c r="AD5265">
        <f t="shared" si="494"/>
        <v>2</v>
      </c>
      <c r="AE5265">
        <f t="shared" ca="1" si="495"/>
        <v>53</v>
      </c>
      <c r="AF5265" t="str">
        <f t="shared" ca="1" si="496"/>
        <v>18-64</v>
      </c>
      <c r="AG5265" s="3">
        <f t="shared" si="497"/>
        <v>17.721391739130436</v>
      </c>
      <c r="AH5265" t="str">
        <f>_xlfn.IFNA(VLOOKUP(Sales_Transactions[[#This Row],[Order ID]],Returned_Items[#All],2,FALSE),"Not Returned")</f>
        <v>Returned</v>
      </c>
    </row>
    <row r="5266" spans="1:34" x14ac:dyDescent="0.25">
      <c r="A5266">
        <v>51044</v>
      </c>
      <c r="C5266" t="s">
        <v>2917</v>
      </c>
      <c r="D5266" s="2" t="str">
        <f>TEXT(MID(Sales_Transactions[[#This Row],[Order Date]],2,5),"d/m/yyy")</f>
        <v>18/1/2012</v>
      </c>
      <c r="E5266" s="2" t="str">
        <f>TEXT(MID(Sales_Transactions[[#This Row],[Order Date]],2,5),"d")</f>
        <v>18</v>
      </c>
      <c r="F5266" s="2" t="str">
        <f>TEXT(MID(Sales_Transactions[[#This Row],[Order Date]],2,5),"m")</f>
        <v>1</v>
      </c>
      <c r="G5266" s="2" t="str">
        <f>TEXT(MID(Sales_Transactions[[#This Row],[Order Date]],2,5),"yyy")</f>
        <v>2012</v>
      </c>
      <c r="H5266" s="2" t="str">
        <f>TEXT(MID(Sales_Transactions[[#This Row],[Order Date]],2,5),"yyy/m")</f>
        <v>2012/1</v>
      </c>
      <c r="I5266" t="s">
        <v>22</v>
      </c>
      <c r="J5266">
        <f t="shared" si="492"/>
        <v>2</v>
      </c>
      <c r="K5266" s="2">
        <v>17</v>
      </c>
      <c r="L5266" s="3">
        <v>155.88999999999999</v>
      </c>
      <c r="M5266" s="4">
        <v>0.1</v>
      </c>
      <c r="N5266" s="5" t="s">
        <v>23</v>
      </c>
      <c r="O5266" s="3">
        <v>50.19</v>
      </c>
      <c r="P5266" s="3">
        <v>9.9</v>
      </c>
      <c r="Q5266" s="3">
        <v>1.39</v>
      </c>
      <c r="R5266" s="5" t="s">
        <v>2367</v>
      </c>
      <c r="S5266" s="5" t="s">
        <v>3265</v>
      </c>
      <c r="T5266" s="5" t="str">
        <f t="shared" si="493"/>
        <v>Linda Southworth</v>
      </c>
      <c r="U5266" t="s">
        <v>1143</v>
      </c>
      <c r="V5266" s="5" t="s">
        <v>37</v>
      </c>
      <c r="W5266" s="5" t="s">
        <v>28</v>
      </c>
      <c r="X5266" s="5" t="s">
        <v>98</v>
      </c>
      <c r="Y5266" s="5" t="s">
        <v>2965</v>
      </c>
      <c r="Z5266" s="5" t="s">
        <v>43</v>
      </c>
      <c r="AA5266" s="4">
        <v>0.37</v>
      </c>
      <c r="AB5266" s="1">
        <v>40926</v>
      </c>
      <c r="AC5266" s="1">
        <v>11801</v>
      </c>
      <c r="AD5266">
        <f t="shared" si="494"/>
        <v>0</v>
      </c>
      <c r="AE5266">
        <f t="shared" ca="1" si="495"/>
        <v>92</v>
      </c>
      <c r="AF5266" t="str">
        <f t="shared" ca="1" si="496"/>
        <v>Over 65</v>
      </c>
      <c r="AG5266" s="3">
        <f t="shared" si="497"/>
        <v>0.66353529411764711</v>
      </c>
      <c r="AH5266" t="str">
        <f>_xlfn.IFNA(VLOOKUP(Sales_Transactions[[#This Row],[Order ID]],Returned_Items[#All],2,FALSE),"Not Returned")</f>
        <v>Not Returned</v>
      </c>
    </row>
    <row r="5267" spans="1:34" x14ac:dyDescent="0.25">
      <c r="A5267">
        <v>51044</v>
      </c>
      <c r="C5267" t="s">
        <v>2917</v>
      </c>
      <c r="D5267" s="2" t="str">
        <f>TEXT(MID(Sales_Transactions[[#This Row],[Order Date]],2,5),"d/m/yyy")</f>
        <v>18/1/2012</v>
      </c>
      <c r="E5267" s="2" t="str">
        <f>TEXT(MID(Sales_Transactions[[#This Row],[Order Date]],2,5),"d")</f>
        <v>18</v>
      </c>
      <c r="F5267" s="2" t="str">
        <f>TEXT(MID(Sales_Transactions[[#This Row],[Order Date]],2,5),"m")</f>
        <v>1</v>
      </c>
      <c r="G5267" s="2" t="str">
        <f>TEXT(MID(Sales_Transactions[[#This Row],[Order Date]],2,5),"yyy")</f>
        <v>2012</v>
      </c>
      <c r="H5267" s="2" t="str">
        <f>TEXT(MID(Sales_Transactions[[#This Row],[Order Date]],2,5),"yyy/m")</f>
        <v>2012/1</v>
      </c>
      <c r="I5267" t="s">
        <v>22</v>
      </c>
      <c r="J5267">
        <f t="shared" si="492"/>
        <v>2</v>
      </c>
      <c r="K5267" s="2">
        <v>26</v>
      </c>
      <c r="L5267" s="3">
        <v>1333.18</v>
      </c>
      <c r="M5267" s="4">
        <v>7.0000000000000007E-2</v>
      </c>
      <c r="N5267" s="5" t="s">
        <v>34</v>
      </c>
      <c r="O5267" s="3">
        <v>120.01</v>
      </c>
      <c r="P5267" s="3">
        <v>50.98</v>
      </c>
      <c r="Q5267" s="3">
        <v>14.19</v>
      </c>
      <c r="R5267" s="5" t="s">
        <v>2367</v>
      </c>
      <c r="S5267" s="5" t="s">
        <v>3265</v>
      </c>
      <c r="T5267" s="5" t="str">
        <f t="shared" si="493"/>
        <v>Linda Southworth</v>
      </c>
      <c r="U5267" t="s">
        <v>1143</v>
      </c>
      <c r="V5267" s="5" t="s">
        <v>37</v>
      </c>
      <c r="W5267" s="5" t="s">
        <v>57</v>
      </c>
      <c r="X5267" s="5" t="s">
        <v>154</v>
      </c>
      <c r="Y5267" s="5" t="s">
        <v>710</v>
      </c>
      <c r="Z5267" s="5" t="s">
        <v>40</v>
      </c>
      <c r="AA5267" s="4">
        <v>0.56000000000000005</v>
      </c>
      <c r="AB5267" s="1">
        <v>40930</v>
      </c>
      <c r="AC5267" s="1">
        <v>25738</v>
      </c>
      <c r="AD5267">
        <f t="shared" si="494"/>
        <v>4</v>
      </c>
      <c r="AE5267">
        <f t="shared" ca="1" si="495"/>
        <v>54</v>
      </c>
      <c r="AF5267" t="str">
        <f t="shared" ca="1" si="496"/>
        <v>18-64</v>
      </c>
      <c r="AG5267" s="3">
        <f t="shared" si="497"/>
        <v>2.5051659230769232</v>
      </c>
      <c r="AH5267" t="str">
        <f>_xlfn.IFNA(VLOOKUP(Sales_Transactions[[#This Row],[Order ID]],Returned_Items[#All],2,FALSE),"Not Returned")</f>
        <v>Not Returned</v>
      </c>
    </row>
    <row r="5268" spans="1:34" x14ac:dyDescent="0.25">
      <c r="A5268">
        <v>51044</v>
      </c>
      <c r="C5268" t="s">
        <v>2917</v>
      </c>
      <c r="D5268" s="2" t="str">
        <f>TEXT(MID(Sales_Transactions[[#This Row],[Order Date]],2,5),"d/m/yyy")</f>
        <v>18/1/2012</v>
      </c>
      <c r="E5268" s="2" t="str">
        <f>TEXT(MID(Sales_Transactions[[#This Row],[Order Date]],2,5),"d")</f>
        <v>18</v>
      </c>
      <c r="F5268" s="2" t="str">
        <f>TEXT(MID(Sales_Transactions[[#This Row],[Order Date]],2,5),"m")</f>
        <v>1</v>
      </c>
      <c r="G5268" s="2" t="str">
        <f>TEXT(MID(Sales_Transactions[[#This Row],[Order Date]],2,5),"yyy")</f>
        <v>2012</v>
      </c>
      <c r="H5268" s="2" t="str">
        <f>TEXT(MID(Sales_Transactions[[#This Row],[Order Date]],2,5),"yyy/m")</f>
        <v>2012/1</v>
      </c>
      <c r="I5268" t="s">
        <v>22</v>
      </c>
      <c r="J5268">
        <f t="shared" si="492"/>
        <v>2</v>
      </c>
      <c r="K5268" s="2">
        <v>19</v>
      </c>
      <c r="L5268" s="3">
        <v>117.27</v>
      </c>
      <c r="M5268" s="4">
        <v>0.01</v>
      </c>
      <c r="N5268" s="5" t="s">
        <v>23</v>
      </c>
      <c r="O5268" s="3">
        <v>35.450000000000003</v>
      </c>
      <c r="P5268" s="3">
        <v>5.84</v>
      </c>
      <c r="Q5268" s="3">
        <v>0.83</v>
      </c>
      <c r="R5268" s="5" t="s">
        <v>2367</v>
      </c>
      <c r="S5268" s="5" t="s">
        <v>3265</v>
      </c>
      <c r="T5268" s="5" t="str">
        <f t="shared" si="493"/>
        <v>Linda Southworth</v>
      </c>
      <c r="U5268" t="s">
        <v>1143</v>
      </c>
      <c r="V5268" s="5" t="s">
        <v>37</v>
      </c>
      <c r="W5268" s="5" t="s">
        <v>28</v>
      </c>
      <c r="X5268" s="5" t="s">
        <v>124</v>
      </c>
      <c r="Y5268" s="5" t="s">
        <v>1824</v>
      </c>
      <c r="Z5268" s="5" t="s">
        <v>84</v>
      </c>
      <c r="AA5268" s="4">
        <v>0.49</v>
      </c>
      <c r="AB5268" s="1">
        <v>40933</v>
      </c>
      <c r="AC5268" s="1">
        <v>25676</v>
      </c>
      <c r="AD5268">
        <f t="shared" si="494"/>
        <v>7</v>
      </c>
      <c r="AE5268">
        <f t="shared" ca="1" si="495"/>
        <v>54</v>
      </c>
      <c r="AF5268" t="str">
        <f t="shared" ca="1" si="496"/>
        <v>18-64</v>
      </c>
      <c r="AG5268" s="3">
        <f t="shared" si="497"/>
        <v>0.35102189473684209</v>
      </c>
      <c r="AH5268" t="str">
        <f>_xlfn.IFNA(VLOOKUP(Sales_Transactions[[#This Row],[Order ID]],Returned_Items[#All],2,FALSE),"Not Returned")</f>
        <v>Not Returned</v>
      </c>
    </row>
    <row r="5269" spans="1:34" x14ac:dyDescent="0.25">
      <c r="A5269">
        <v>51302</v>
      </c>
      <c r="C5269" t="s">
        <v>2920</v>
      </c>
      <c r="D5269" s="2" t="str">
        <f>TEXT(MID(Sales_Transactions[[#This Row],[Order Date]],2,5),"d/m/yyy")</f>
        <v>24/8/2011</v>
      </c>
      <c r="E5269" s="2" t="str">
        <f>TEXT(MID(Sales_Transactions[[#This Row],[Order Date]],2,5),"d")</f>
        <v>24</v>
      </c>
      <c r="F5269" s="2" t="str">
        <f>TEXT(MID(Sales_Transactions[[#This Row],[Order Date]],2,5),"m")</f>
        <v>8</v>
      </c>
      <c r="G5269" s="2" t="str">
        <f>TEXT(MID(Sales_Transactions[[#This Row],[Order Date]],2,5),"yyy")</f>
        <v>2011</v>
      </c>
      <c r="H5269" s="2" t="str">
        <f>TEXT(MID(Sales_Transactions[[#This Row],[Order Date]],2,5),"yyy/m")</f>
        <v>2011/8</v>
      </c>
      <c r="I5269" t="s">
        <v>52</v>
      </c>
      <c r="J5269">
        <f t="shared" si="492"/>
        <v>1</v>
      </c>
      <c r="K5269" s="2">
        <v>44</v>
      </c>
      <c r="L5269" s="3">
        <v>167.55</v>
      </c>
      <c r="M5269" s="4">
        <v>0.03</v>
      </c>
      <c r="N5269" s="5" t="s">
        <v>23</v>
      </c>
      <c r="O5269" s="3">
        <v>-223.5</v>
      </c>
      <c r="P5269" s="3">
        <v>3.75</v>
      </c>
      <c r="Q5269" s="3">
        <v>7.5</v>
      </c>
      <c r="R5269" s="5" t="s">
        <v>2669</v>
      </c>
      <c r="S5269" s="5" t="s">
        <v>1212</v>
      </c>
      <c r="T5269" s="5" t="str">
        <f t="shared" si="493"/>
        <v>Tracy Collins</v>
      </c>
      <c r="U5269" t="s">
        <v>1143</v>
      </c>
      <c r="V5269" s="5" t="s">
        <v>37</v>
      </c>
      <c r="W5269" s="5" t="s">
        <v>28</v>
      </c>
      <c r="X5269" s="5" t="s">
        <v>115</v>
      </c>
      <c r="Y5269" s="5" t="s">
        <v>3312</v>
      </c>
      <c r="Z5269" s="5" t="s">
        <v>43</v>
      </c>
      <c r="AA5269" s="4">
        <v>0.37</v>
      </c>
      <c r="AB5269" s="1">
        <v>40781</v>
      </c>
      <c r="AC5269" s="1">
        <v>25864</v>
      </c>
      <c r="AD5269">
        <f t="shared" si="494"/>
        <v>2</v>
      </c>
      <c r="AE5269">
        <f t="shared" ca="1" si="495"/>
        <v>53</v>
      </c>
      <c r="AF5269" t="str">
        <f t="shared" ca="1" si="496"/>
        <v>18-64</v>
      </c>
      <c r="AG5269" s="3">
        <f t="shared" si="497"/>
        <v>0.25565624999999997</v>
      </c>
      <c r="AH5269" t="str">
        <f>_xlfn.IFNA(VLOOKUP(Sales_Transactions[[#This Row],[Order ID]],Returned_Items[#All],2,FALSE),"Not Returned")</f>
        <v>Returned</v>
      </c>
    </row>
    <row r="5270" spans="1:34" x14ac:dyDescent="0.25">
      <c r="A5270">
        <v>51392</v>
      </c>
      <c r="C5270" t="s">
        <v>3046</v>
      </c>
      <c r="D5270" s="2" t="str">
        <f>TEXT(MID(Sales_Transactions[[#This Row],[Order Date]],2,5),"d/m/yyy")</f>
        <v>12/11/2009</v>
      </c>
      <c r="E5270" s="2" t="str">
        <f>TEXT(MID(Sales_Transactions[[#This Row],[Order Date]],2,5),"d")</f>
        <v>12</v>
      </c>
      <c r="F5270" s="2" t="str">
        <f>TEXT(MID(Sales_Transactions[[#This Row],[Order Date]],2,5),"m")</f>
        <v>11</v>
      </c>
      <c r="G5270" s="2" t="str">
        <f>TEXT(MID(Sales_Transactions[[#This Row],[Order Date]],2,5),"yyy")</f>
        <v>2009</v>
      </c>
      <c r="H5270" s="2" t="str">
        <f>TEXT(MID(Sales_Transactions[[#This Row],[Order Date]],2,5),"yyy/m")</f>
        <v>2009/11</v>
      </c>
      <c r="I5270" t="s">
        <v>78</v>
      </c>
      <c r="J5270">
        <f t="shared" si="492"/>
        <v>3</v>
      </c>
      <c r="K5270" s="2">
        <v>10</v>
      </c>
      <c r="L5270" s="3">
        <v>254.89</v>
      </c>
      <c r="M5270" s="4">
        <v>0.09</v>
      </c>
      <c r="N5270" s="5" t="s">
        <v>23</v>
      </c>
      <c r="O5270" s="3">
        <v>-106.58</v>
      </c>
      <c r="P5270" s="3">
        <v>26.31</v>
      </c>
      <c r="Q5270" s="3">
        <v>5.89</v>
      </c>
      <c r="R5270" s="5" t="s">
        <v>294</v>
      </c>
      <c r="S5270" s="5" t="s">
        <v>3307</v>
      </c>
      <c r="T5270" s="5" t="str">
        <f t="shared" si="493"/>
        <v>Jamie Frazer</v>
      </c>
      <c r="U5270" t="s">
        <v>1143</v>
      </c>
      <c r="V5270" s="5" t="s">
        <v>27</v>
      </c>
      <c r="W5270" s="5" t="s">
        <v>48</v>
      </c>
      <c r="X5270" s="5" t="s">
        <v>87</v>
      </c>
      <c r="Y5270" s="5" t="s">
        <v>689</v>
      </c>
      <c r="Z5270" s="5" t="s">
        <v>43</v>
      </c>
      <c r="AA5270" s="4">
        <v>0.75</v>
      </c>
      <c r="AB5270" s="1">
        <v>40130</v>
      </c>
      <c r="AC5270" s="1">
        <v>25892</v>
      </c>
      <c r="AD5270">
        <f t="shared" si="494"/>
        <v>1</v>
      </c>
      <c r="AE5270">
        <f t="shared" ca="1" si="495"/>
        <v>53</v>
      </c>
      <c r="AF5270" t="str">
        <f t="shared" ca="1" si="496"/>
        <v>18-64</v>
      </c>
      <c r="AG5270" s="3">
        <f t="shared" si="497"/>
        <v>3.2176320999999994</v>
      </c>
      <c r="AH5270" t="str">
        <f>_xlfn.IFNA(VLOOKUP(Sales_Transactions[[#This Row],[Order ID]],Returned_Items[#All],2,FALSE),"Not Returned")</f>
        <v>Not Returned</v>
      </c>
    </row>
    <row r="5271" spans="1:34" x14ac:dyDescent="0.25">
      <c r="A5271">
        <v>51650</v>
      </c>
      <c r="C5271" t="s">
        <v>2600</v>
      </c>
      <c r="D5271" s="2" t="str">
        <f>TEXT(MID(Sales_Transactions[[#This Row],[Order Date]],2,5),"d/m/yyy")</f>
        <v>1/6/2011</v>
      </c>
      <c r="E5271" s="2" t="str">
        <f>TEXT(MID(Sales_Transactions[[#This Row],[Order Date]],2,5),"d")</f>
        <v>1</v>
      </c>
      <c r="F5271" s="2" t="str">
        <f>TEXT(MID(Sales_Transactions[[#This Row],[Order Date]],2,5),"m")</f>
        <v>6</v>
      </c>
      <c r="G5271" s="2" t="str">
        <f>TEXT(MID(Sales_Transactions[[#This Row],[Order Date]],2,5),"yyy")</f>
        <v>2011</v>
      </c>
      <c r="H5271" s="2" t="str">
        <f>TEXT(MID(Sales_Transactions[[#This Row],[Order Date]],2,5),"yyy/m")</f>
        <v>2011/6</v>
      </c>
      <c r="I5271" t="s">
        <v>33</v>
      </c>
      <c r="J5271">
        <f t="shared" si="492"/>
        <v>4</v>
      </c>
      <c r="K5271" s="2">
        <v>25</v>
      </c>
      <c r="L5271" s="3">
        <v>470.11</v>
      </c>
      <c r="M5271" s="4">
        <v>0.08</v>
      </c>
      <c r="N5271" s="5" t="s">
        <v>23</v>
      </c>
      <c r="O5271" s="3">
        <v>91.09</v>
      </c>
      <c r="P5271" s="3">
        <v>19.98</v>
      </c>
      <c r="Q5271" s="3">
        <v>5.97</v>
      </c>
      <c r="R5271" s="5" t="s">
        <v>3313</v>
      </c>
      <c r="S5271" s="5" t="s">
        <v>3314</v>
      </c>
      <c r="T5271" s="5" t="str">
        <f t="shared" si="493"/>
        <v>Rachel Payne</v>
      </c>
      <c r="U5271" t="s">
        <v>1143</v>
      </c>
      <c r="V5271" s="5" t="s">
        <v>37</v>
      </c>
      <c r="W5271" s="5" t="s">
        <v>28</v>
      </c>
      <c r="X5271" s="5" t="s">
        <v>75</v>
      </c>
      <c r="Y5271" s="5" t="s">
        <v>254</v>
      </c>
      <c r="Z5271" s="5" t="s">
        <v>43</v>
      </c>
      <c r="AA5271" s="4">
        <v>0.38</v>
      </c>
      <c r="AB5271" s="1">
        <v>40697</v>
      </c>
      <c r="AC5271" s="1">
        <v>25624</v>
      </c>
      <c r="AD5271">
        <f t="shared" si="494"/>
        <v>2</v>
      </c>
      <c r="AE5271">
        <f t="shared" ca="1" si="495"/>
        <v>54</v>
      </c>
      <c r="AF5271" t="str">
        <f t="shared" ca="1" si="496"/>
        <v>18-64</v>
      </c>
      <c r="AG5271" s="3">
        <f t="shared" si="497"/>
        <v>1.0373606399999999</v>
      </c>
      <c r="AH5271" t="str">
        <f>_xlfn.IFNA(VLOOKUP(Sales_Transactions[[#This Row],[Order ID]],Returned_Items[#All],2,FALSE),"Not Returned")</f>
        <v>Not Returned</v>
      </c>
    </row>
    <row r="5272" spans="1:34" x14ac:dyDescent="0.25">
      <c r="A5272">
        <v>51650</v>
      </c>
      <c r="C5272" t="s">
        <v>2600</v>
      </c>
      <c r="D5272" s="2" t="str">
        <f>TEXT(MID(Sales_Transactions[[#This Row],[Order Date]],2,5),"d/m/yyy")</f>
        <v>1/6/2011</v>
      </c>
      <c r="E5272" s="2" t="str">
        <f>TEXT(MID(Sales_Transactions[[#This Row],[Order Date]],2,5),"d")</f>
        <v>1</v>
      </c>
      <c r="F5272" s="2" t="str">
        <f>TEXT(MID(Sales_Transactions[[#This Row],[Order Date]],2,5),"m")</f>
        <v>6</v>
      </c>
      <c r="G5272" s="2" t="str">
        <f>TEXT(MID(Sales_Transactions[[#This Row],[Order Date]],2,5),"yyy")</f>
        <v>2011</v>
      </c>
      <c r="H5272" s="2" t="str">
        <f>TEXT(MID(Sales_Transactions[[#This Row],[Order Date]],2,5),"yyy/m")</f>
        <v>2011/6</v>
      </c>
      <c r="I5272" t="s">
        <v>33</v>
      </c>
      <c r="J5272">
        <f t="shared" si="492"/>
        <v>4</v>
      </c>
      <c r="K5272" s="2">
        <v>43</v>
      </c>
      <c r="L5272" s="3">
        <v>10854.83</v>
      </c>
      <c r="M5272" s="4">
        <v>0.08</v>
      </c>
      <c r="N5272" s="5" t="s">
        <v>34</v>
      </c>
      <c r="O5272" s="3">
        <v>2039.41</v>
      </c>
      <c r="P5272" s="3">
        <v>270.97000000000003</v>
      </c>
      <c r="Q5272" s="3">
        <v>28.06</v>
      </c>
      <c r="R5272" s="5" t="s">
        <v>3313</v>
      </c>
      <c r="S5272" s="5" t="s">
        <v>3314</v>
      </c>
      <c r="T5272" s="5" t="str">
        <f t="shared" si="493"/>
        <v>Rachel Payne</v>
      </c>
      <c r="U5272" t="s">
        <v>1143</v>
      </c>
      <c r="V5272" s="5" t="s">
        <v>37</v>
      </c>
      <c r="W5272" s="5" t="s">
        <v>48</v>
      </c>
      <c r="X5272" s="5" t="s">
        <v>324</v>
      </c>
      <c r="Y5272" s="5" t="s">
        <v>592</v>
      </c>
      <c r="Z5272" s="5" t="s">
        <v>40</v>
      </c>
      <c r="AA5272" s="4">
        <v>0.56000000000000005</v>
      </c>
      <c r="AB5272" s="1">
        <v>40697</v>
      </c>
      <c r="AC5272" s="1">
        <v>25729</v>
      </c>
      <c r="AD5272">
        <f t="shared" si="494"/>
        <v>2</v>
      </c>
      <c r="AE5272">
        <f t="shared" ca="1" si="495"/>
        <v>54</v>
      </c>
      <c r="AF5272" t="str">
        <f t="shared" ca="1" si="496"/>
        <v>18-64</v>
      </c>
      <c r="AG5272" s="3">
        <f t="shared" si="497"/>
        <v>6.9491447441860474</v>
      </c>
      <c r="AH5272" t="str">
        <f>_xlfn.IFNA(VLOOKUP(Sales_Transactions[[#This Row],[Order ID]],Returned_Items[#All],2,FALSE),"Not Returned")</f>
        <v>Not Returned</v>
      </c>
    </row>
    <row r="5273" spans="1:34" x14ac:dyDescent="0.25">
      <c r="A5273">
        <v>51650</v>
      </c>
      <c r="C5273" t="s">
        <v>2600</v>
      </c>
      <c r="D5273" s="2" t="str">
        <f>TEXT(MID(Sales_Transactions[[#This Row],[Order Date]],2,5),"d/m/yyy")</f>
        <v>1/6/2011</v>
      </c>
      <c r="E5273" s="2" t="str">
        <f>TEXT(MID(Sales_Transactions[[#This Row],[Order Date]],2,5),"d")</f>
        <v>1</v>
      </c>
      <c r="F5273" s="2" t="str">
        <f>TEXT(MID(Sales_Transactions[[#This Row],[Order Date]],2,5),"m")</f>
        <v>6</v>
      </c>
      <c r="G5273" s="2" t="str">
        <f>TEXT(MID(Sales_Transactions[[#This Row],[Order Date]],2,5),"yyy")</f>
        <v>2011</v>
      </c>
      <c r="H5273" s="2" t="str">
        <f>TEXT(MID(Sales_Transactions[[#This Row],[Order Date]],2,5),"yyy/m")</f>
        <v>2011/6</v>
      </c>
      <c r="I5273" t="s">
        <v>33</v>
      </c>
      <c r="J5273">
        <f t="shared" si="492"/>
        <v>4</v>
      </c>
      <c r="K5273" s="2">
        <v>19</v>
      </c>
      <c r="L5273" s="3">
        <v>51.23</v>
      </c>
      <c r="M5273" s="4">
        <v>0.1</v>
      </c>
      <c r="N5273" s="5" t="s">
        <v>23</v>
      </c>
      <c r="O5273" s="3">
        <v>-5.29</v>
      </c>
      <c r="P5273" s="3">
        <v>2.94</v>
      </c>
      <c r="Q5273" s="3">
        <v>0.96</v>
      </c>
      <c r="R5273" s="5" t="s">
        <v>3313</v>
      </c>
      <c r="S5273" s="5" t="s">
        <v>3314</v>
      </c>
      <c r="T5273" s="5" t="str">
        <f t="shared" si="493"/>
        <v>Rachel Payne</v>
      </c>
      <c r="U5273" t="s">
        <v>1143</v>
      </c>
      <c r="V5273" s="5" t="s">
        <v>37</v>
      </c>
      <c r="W5273" s="5" t="s">
        <v>28</v>
      </c>
      <c r="X5273" s="5" t="s">
        <v>124</v>
      </c>
      <c r="Y5273" s="5" t="s">
        <v>811</v>
      </c>
      <c r="Z5273" s="5" t="s">
        <v>84</v>
      </c>
      <c r="AA5273" s="4">
        <v>0.57999999999999996</v>
      </c>
      <c r="AB5273" s="1">
        <v>40697</v>
      </c>
      <c r="AC5273" s="1">
        <v>25367</v>
      </c>
      <c r="AD5273">
        <f t="shared" si="494"/>
        <v>2</v>
      </c>
      <c r="AE5273">
        <f t="shared" ca="1" si="495"/>
        <v>55</v>
      </c>
      <c r="AF5273" t="str">
        <f t="shared" ca="1" si="496"/>
        <v>18-64</v>
      </c>
      <c r="AG5273" s="3">
        <f t="shared" si="497"/>
        <v>0.20510842105263158</v>
      </c>
      <c r="AH5273" t="str">
        <f>_xlfn.IFNA(VLOOKUP(Sales_Transactions[[#This Row],[Order ID]],Returned_Items[#All],2,FALSE),"Not Returned")</f>
        <v>Not Returned</v>
      </c>
    </row>
    <row r="5274" spans="1:34" x14ac:dyDescent="0.25">
      <c r="A5274">
        <v>51652</v>
      </c>
      <c r="C5274" t="s">
        <v>1359</v>
      </c>
      <c r="D5274" s="2" t="str">
        <f>TEXT(MID(Sales_Transactions[[#This Row],[Order Date]],2,5),"d/m/yyy")</f>
        <v>9/4/2011</v>
      </c>
      <c r="E5274" s="2" t="str">
        <f>TEXT(MID(Sales_Transactions[[#This Row],[Order Date]],2,5),"d")</f>
        <v>9</v>
      </c>
      <c r="F5274" s="2" t="str">
        <f>TEXT(MID(Sales_Transactions[[#This Row],[Order Date]],2,5),"m")</f>
        <v>4</v>
      </c>
      <c r="G5274" s="2" t="str">
        <f>TEXT(MID(Sales_Transactions[[#This Row],[Order Date]],2,5),"yyy")</f>
        <v>2011</v>
      </c>
      <c r="H5274" s="2" t="str">
        <f>TEXT(MID(Sales_Transactions[[#This Row],[Order Date]],2,5),"yyy/m")</f>
        <v>2011/4</v>
      </c>
      <c r="I5274" t="s">
        <v>52</v>
      </c>
      <c r="J5274">
        <f t="shared" si="492"/>
        <v>1</v>
      </c>
      <c r="K5274" s="2">
        <v>37</v>
      </c>
      <c r="L5274" s="3">
        <v>195.51</v>
      </c>
      <c r="M5274" s="4">
        <v>0.03</v>
      </c>
      <c r="N5274" s="5" t="s">
        <v>67</v>
      </c>
      <c r="O5274" s="3">
        <v>95.56</v>
      </c>
      <c r="P5274" s="3">
        <v>4.9800000000000004</v>
      </c>
      <c r="Q5274" s="3">
        <v>0.49</v>
      </c>
      <c r="R5274" s="5" t="s">
        <v>3313</v>
      </c>
      <c r="S5274" s="5" t="s">
        <v>3314</v>
      </c>
      <c r="T5274" s="5" t="str">
        <f t="shared" si="493"/>
        <v>Rachel Payne</v>
      </c>
      <c r="U5274" t="s">
        <v>1143</v>
      </c>
      <c r="V5274" s="5" t="s">
        <v>74</v>
      </c>
      <c r="W5274" s="5" t="s">
        <v>28</v>
      </c>
      <c r="X5274" s="5" t="s">
        <v>115</v>
      </c>
      <c r="Y5274" s="5" t="s">
        <v>1455</v>
      </c>
      <c r="Z5274" s="5" t="s">
        <v>43</v>
      </c>
      <c r="AA5274" s="4">
        <v>0.39</v>
      </c>
      <c r="AB5274" s="1">
        <v>40644</v>
      </c>
      <c r="AC5274" s="1">
        <v>25422</v>
      </c>
      <c r="AD5274">
        <f t="shared" si="494"/>
        <v>2</v>
      </c>
      <c r="AE5274">
        <f t="shared" ca="1" si="495"/>
        <v>55</v>
      </c>
      <c r="AF5274" t="str">
        <f t="shared" ca="1" si="496"/>
        <v>18-64</v>
      </c>
      <c r="AG5274" s="3">
        <f t="shared" si="497"/>
        <v>0.14779745945945946</v>
      </c>
      <c r="AH5274" t="str">
        <f>_xlfn.IFNA(VLOOKUP(Sales_Transactions[[#This Row],[Order ID]],Returned_Items[#All],2,FALSE),"Not Returned")</f>
        <v>Not Returned</v>
      </c>
    </row>
    <row r="5275" spans="1:34" x14ac:dyDescent="0.25">
      <c r="A5275">
        <v>51652</v>
      </c>
      <c r="C5275" t="s">
        <v>1359</v>
      </c>
      <c r="D5275" s="2" t="str">
        <f>TEXT(MID(Sales_Transactions[[#This Row],[Order Date]],2,5),"d/m/yyy")</f>
        <v>9/4/2011</v>
      </c>
      <c r="E5275" s="2" t="str">
        <f>TEXT(MID(Sales_Transactions[[#This Row],[Order Date]],2,5),"d")</f>
        <v>9</v>
      </c>
      <c r="F5275" s="2" t="str">
        <f>TEXT(MID(Sales_Transactions[[#This Row],[Order Date]],2,5),"m")</f>
        <v>4</v>
      </c>
      <c r="G5275" s="2" t="str">
        <f>TEXT(MID(Sales_Transactions[[#This Row],[Order Date]],2,5),"yyy")</f>
        <v>2011</v>
      </c>
      <c r="H5275" s="2" t="str">
        <f>TEXT(MID(Sales_Transactions[[#This Row],[Order Date]],2,5),"yyy/m")</f>
        <v>2011/4</v>
      </c>
      <c r="I5275" t="s">
        <v>52</v>
      </c>
      <c r="J5275">
        <f t="shared" si="492"/>
        <v>1</v>
      </c>
      <c r="K5275" s="2">
        <v>38</v>
      </c>
      <c r="L5275" s="3">
        <v>4992.63</v>
      </c>
      <c r="M5275" s="4">
        <v>7.0000000000000007E-2</v>
      </c>
      <c r="N5275" s="5" t="s">
        <v>67</v>
      </c>
      <c r="O5275" s="3">
        <v>44.13</v>
      </c>
      <c r="P5275" s="3">
        <v>140.85</v>
      </c>
      <c r="Q5275" s="3">
        <v>19.989999999999998</v>
      </c>
      <c r="R5275" s="5" t="s">
        <v>3313</v>
      </c>
      <c r="S5275" s="5" t="s">
        <v>3314</v>
      </c>
      <c r="T5275" s="5" t="str">
        <f t="shared" si="493"/>
        <v>Rachel Payne</v>
      </c>
      <c r="U5275" t="s">
        <v>1143</v>
      </c>
      <c r="V5275" s="5" t="s">
        <v>74</v>
      </c>
      <c r="W5275" s="5" t="s">
        <v>28</v>
      </c>
      <c r="X5275" s="5" t="s">
        <v>29</v>
      </c>
      <c r="Y5275" s="5" t="s">
        <v>904</v>
      </c>
      <c r="Z5275" s="5" t="s">
        <v>43</v>
      </c>
      <c r="AA5275" s="4">
        <v>0.73</v>
      </c>
      <c r="AB5275" s="1">
        <v>40643</v>
      </c>
      <c r="AC5275" s="1">
        <v>25337</v>
      </c>
      <c r="AD5275">
        <f t="shared" si="494"/>
        <v>1</v>
      </c>
      <c r="AE5275">
        <f t="shared" ca="1" si="495"/>
        <v>55</v>
      </c>
      <c r="AF5275" t="str">
        <f t="shared" ca="1" si="496"/>
        <v>18-64</v>
      </c>
      <c r="AG5275" s="3">
        <f t="shared" si="497"/>
        <v>4.2300369736842107</v>
      </c>
      <c r="AH5275" t="str">
        <f>_xlfn.IFNA(VLOOKUP(Sales_Transactions[[#This Row],[Order ID]],Returned_Items[#All],2,FALSE),"Not Returned")</f>
        <v>Not Returned</v>
      </c>
    </row>
    <row r="5276" spans="1:34" x14ac:dyDescent="0.25">
      <c r="A5276">
        <v>51876</v>
      </c>
      <c r="C5276" t="s">
        <v>970</v>
      </c>
      <c r="D5276" s="2" t="str">
        <f>TEXT(MID(Sales_Transactions[[#This Row],[Order Date]],2,5),"d/m/yyy")</f>
        <v>6/3/2012</v>
      </c>
      <c r="E5276" s="2" t="str">
        <f>TEXT(MID(Sales_Transactions[[#This Row],[Order Date]],2,5),"d")</f>
        <v>6</v>
      </c>
      <c r="F5276" s="2" t="str">
        <f>TEXT(MID(Sales_Transactions[[#This Row],[Order Date]],2,5),"m")</f>
        <v>3</v>
      </c>
      <c r="G5276" s="2" t="str">
        <f>TEXT(MID(Sales_Transactions[[#This Row],[Order Date]],2,5),"yyy")</f>
        <v>2012</v>
      </c>
      <c r="H5276" s="2" t="str">
        <f>TEXT(MID(Sales_Transactions[[#This Row],[Order Date]],2,5),"yyy/m")</f>
        <v>2012/3</v>
      </c>
      <c r="I5276" t="s">
        <v>101</v>
      </c>
      <c r="J5276">
        <f t="shared" si="492"/>
        <v>1</v>
      </c>
      <c r="K5276" s="2">
        <v>2</v>
      </c>
      <c r="L5276" s="3">
        <v>95.055499999999995</v>
      </c>
      <c r="M5276" s="4">
        <v>0.1</v>
      </c>
      <c r="N5276" s="5" t="s">
        <v>23</v>
      </c>
      <c r="O5276" s="3">
        <v>-298.17</v>
      </c>
      <c r="P5276" s="3">
        <v>55.99</v>
      </c>
      <c r="Q5276" s="3">
        <v>5</v>
      </c>
      <c r="R5276" s="5" t="s">
        <v>3284</v>
      </c>
      <c r="S5276" s="5" t="s">
        <v>199</v>
      </c>
      <c r="T5276" s="5" t="str">
        <f t="shared" si="493"/>
        <v>Victor Price</v>
      </c>
      <c r="U5276" t="s">
        <v>1143</v>
      </c>
      <c r="V5276" s="5" t="s">
        <v>37</v>
      </c>
      <c r="W5276" s="5" t="s">
        <v>48</v>
      </c>
      <c r="X5276" s="5" t="s">
        <v>49</v>
      </c>
      <c r="Y5276" s="5" t="s">
        <v>387</v>
      </c>
      <c r="Z5276" s="5" t="s">
        <v>60</v>
      </c>
      <c r="AA5276" s="4">
        <v>0.83</v>
      </c>
      <c r="AB5276" s="1">
        <v>40975</v>
      </c>
      <c r="AC5276" s="1">
        <v>24913</v>
      </c>
      <c r="AD5276">
        <f t="shared" si="494"/>
        <v>1</v>
      </c>
      <c r="AE5276">
        <f t="shared" ca="1" si="495"/>
        <v>56</v>
      </c>
      <c r="AF5276" t="str">
        <f t="shared" ca="1" si="496"/>
        <v>18-64</v>
      </c>
      <c r="AG5276" s="3">
        <f t="shared" si="497"/>
        <v>30.467005</v>
      </c>
      <c r="AH5276" t="str">
        <f>_xlfn.IFNA(VLOOKUP(Sales_Transactions[[#This Row],[Order ID]],Returned_Items[#All],2,FALSE),"Not Returned")</f>
        <v>Returned</v>
      </c>
    </row>
    <row r="5277" spans="1:34" x14ac:dyDescent="0.25">
      <c r="A5277">
        <v>52070</v>
      </c>
      <c r="C5277" t="s">
        <v>2280</v>
      </c>
      <c r="D5277" s="2" t="str">
        <f>TEXT(MID(Sales_Transactions[[#This Row],[Order Date]],2,5),"d/m/yyy")</f>
        <v>1/12/2009</v>
      </c>
      <c r="E5277" s="2" t="str">
        <f>TEXT(MID(Sales_Transactions[[#This Row],[Order Date]],2,5),"d")</f>
        <v>1</v>
      </c>
      <c r="F5277" s="2" t="str">
        <f>TEXT(MID(Sales_Transactions[[#This Row],[Order Date]],2,5),"m")</f>
        <v>12</v>
      </c>
      <c r="G5277" s="2" t="str">
        <f>TEXT(MID(Sales_Transactions[[#This Row],[Order Date]],2,5),"yyy")</f>
        <v>2009</v>
      </c>
      <c r="H5277" s="2" t="str">
        <f>TEXT(MID(Sales_Transactions[[#This Row],[Order Date]],2,5),"yyy/m")</f>
        <v>2009/12</v>
      </c>
      <c r="I5277" t="s">
        <v>52</v>
      </c>
      <c r="J5277">
        <f t="shared" si="492"/>
        <v>1</v>
      </c>
      <c r="K5277" s="2">
        <v>29</v>
      </c>
      <c r="L5277" s="3">
        <v>67.97</v>
      </c>
      <c r="M5277" s="4">
        <v>0.06</v>
      </c>
      <c r="N5277" s="5" t="s">
        <v>23</v>
      </c>
      <c r="O5277" s="3">
        <v>-109.94</v>
      </c>
      <c r="P5277" s="3">
        <v>2.2799999999999998</v>
      </c>
      <c r="Q5277" s="3">
        <v>5.2</v>
      </c>
      <c r="R5277" s="5" t="s">
        <v>2559</v>
      </c>
      <c r="S5277" s="5" t="s">
        <v>2620</v>
      </c>
      <c r="T5277" s="5" t="str">
        <f t="shared" si="493"/>
        <v>Natalie Webber</v>
      </c>
      <c r="U5277" t="s">
        <v>1143</v>
      </c>
      <c r="V5277" s="5" t="s">
        <v>47</v>
      </c>
      <c r="W5277" s="5" t="s">
        <v>28</v>
      </c>
      <c r="X5277" s="5" t="s">
        <v>124</v>
      </c>
      <c r="Y5277" s="5" t="s">
        <v>2676</v>
      </c>
      <c r="Z5277" s="5" t="s">
        <v>84</v>
      </c>
      <c r="AA5277" s="4">
        <v>0.41</v>
      </c>
      <c r="AB5277" s="1">
        <v>40150</v>
      </c>
      <c r="AC5277" s="1">
        <v>24838</v>
      </c>
      <c r="AD5277">
        <f t="shared" si="494"/>
        <v>2</v>
      </c>
      <c r="AE5277">
        <f t="shared" ca="1" si="495"/>
        <v>56</v>
      </c>
      <c r="AF5277" t="str">
        <f t="shared" ca="1" si="496"/>
        <v>18-64</v>
      </c>
      <c r="AG5277" s="3">
        <f t="shared" si="497"/>
        <v>0.25788386206896552</v>
      </c>
      <c r="AH5277" t="str">
        <f>_xlfn.IFNA(VLOOKUP(Sales_Transactions[[#This Row],[Order ID]],Returned_Items[#All],2,FALSE),"Not Returned")</f>
        <v>Not Returned</v>
      </c>
    </row>
    <row r="5278" spans="1:34" x14ac:dyDescent="0.25">
      <c r="A5278">
        <v>52160</v>
      </c>
      <c r="C5278" t="s">
        <v>1665</v>
      </c>
      <c r="D5278" s="2" t="str">
        <f>TEXT(MID(Sales_Transactions[[#This Row],[Order Date]],2,5),"d/m/yyy")</f>
        <v>3/7/2011</v>
      </c>
      <c r="E5278" s="2" t="str">
        <f>TEXT(MID(Sales_Transactions[[#This Row],[Order Date]],2,5),"d")</f>
        <v>3</v>
      </c>
      <c r="F5278" s="2" t="str">
        <f>TEXT(MID(Sales_Transactions[[#This Row],[Order Date]],2,5),"m")</f>
        <v>7</v>
      </c>
      <c r="G5278" s="2" t="str">
        <f>TEXT(MID(Sales_Transactions[[#This Row],[Order Date]],2,5),"yyy")</f>
        <v>2011</v>
      </c>
      <c r="H5278" s="2" t="str">
        <f>TEXT(MID(Sales_Transactions[[#This Row],[Order Date]],2,5),"yyy/m")</f>
        <v>2011/7</v>
      </c>
      <c r="I5278" t="s">
        <v>101</v>
      </c>
      <c r="J5278">
        <f t="shared" si="492"/>
        <v>1</v>
      </c>
      <c r="K5278" s="2">
        <v>5</v>
      </c>
      <c r="L5278" s="3">
        <v>15.6</v>
      </c>
      <c r="M5278" s="4">
        <v>0.09</v>
      </c>
      <c r="N5278" s="5" t="s">
        <v>67</v>
      </c>
      <c r="O5278" s="3">
        <v>1.67</v>
      </c>
      <c r="P5278" s="3">
        <v>2.1800000000000002</v>
      </c>
      <c r="Q5278" s="3">
        <v>0.78</v>
      </c>
      <c r="R5278" s="5" t="s">
        <v>148</v>
      </c>
      <c r="S5278" s="5" t="s">
        <v>149</v>
      </c>
      <c r="T5278" s="5" t="str">
        <f t="shared" si="493"/>
        <v>Jack Garza</v>
      </c>
      <c r="U5278" t="s">
        <v>1143</v>
      </c>
      <c r="V5278" s="5" t="s">
        <v>47</v>
      </c>
      <c r="W5278" s="5" t="s">
        <v>28</v>
      </c>
      <c r="X5278" s="5" t="s">
        <v>82</v>
      </c>
      <c r="Y5278" s="5" t="s">
        <v>703</v>
      </c>
      <c r="Z5278" s="5" t="s">
        <v>84</v>
      </c>
      <c r="AA5278" s="4">
        <v>0.52</v>
      </c>
      <c r="AB5278" s="1">
        <v>40730</v>
      </c>
      <c r="AC5278" s="1">
        <v>24902</v>
      </c>
      <c r="AD5278">
        <f t="shared" si="494"/>
        <v>3</v>
      </c>
      <c r="AE5278">
        <f t="shared" ca="1" si="495"/>
        <v>56</v>
      </c>
      <c r="AF5278" t="str">
        <f t="shared" ca="1" si="496"/>
        <v>18-64</v>
      </c>
      <c r="AG5278" s="3">
        <f t="shared" si="497"/>
        <v>0.59160760000000001</v>
      </c>
      <c r="AH5278" t="str">
        <f>_xlfn.IFNA(VLOOKUP(Sales_Transactions[[#This Row],[Order ID]],Returned_Items[#All],2,FALSE),"Not Returned")</f>
        <v>Not Returned</v>
      </c>
    </row>
    <row r="5279" spans="1:34" x14ac:dyDescent="0.25">
      <c r="A5279">
        <v>52160</v>
      </c>
      <c r="C5279" t="s">
        <v>1665</v>
      </c>
      <c r="D5279" s="2" t="str">
        <f>TEXT(MID(Sales_Transactions[[#This Row],[Order Date]],2,5),"d/m/yyy")</f>
        <v>3/7/2011</v>
      </c>
      <c r="E5279" s="2" t="str">
        <f>TEXT(MID(Sales_Transactions[[#This Row],[Order Date]],2,5),"d")</f>
        <v>3</v>
      </c>
      <c r="F5279" s="2" t="str">
        <f>TEXT(MID(Sales_Transactions[[#This Row],[Order Date]],2,5),"m")</f>
        <v>7</v>
      </c>
      <c r="G5279" s="2" t="str">
        <f>TEXT(MID(Sales_Transactions[[#This Row],[Order Date]],2,5),"yyy")</f>
        <v>2011</v>
      </c>
      <c r="H5279" s="2" t="str">
        <f>TEXT(MID(Sales_Transactions[[#This Row],[Order Date]],2,5),"yyy/m")</f>
        <v>2011/7</v>
      </c>
      <c r="I5279" t="s">
        <v>101</v>
      </c>
      <c r="J5279">
        <f t="shared" si="492"/>
        <v>1</v>
      </c>
      <c r="K5279" s="2">
        <v>6</v>
      </c>
      <c r="L5279" s="3">
        <v>631.49900000000002</v>
      </c>
      <c r="M5279" s="4">
        <v>0.09</v>
      </c>
      <c r="N5279" s="5" t="s">
        <v>23</v>
      </c>
      <c r="O5279" s="3">
        <v>-403.02</v>
      </c>
      <c r="P5279" s="3">
        <v>125.99</v>
      </c>
      <c r="Q5279" s="3">
        <v>8.08</v>
      </c>
      <c r="R5279" s="5" t="s">
        <v>148</v>
      </c>
      <c r="S5279" s="5" t="s">
        <v>149</v>
      </c>
      <c r="T5279" s="5" t="str">
        <f t="shared" si="493"/>
        <v>Jack Garza</v>
      </c>
      <c r="U5279" t="s">
        <v>1143</v>
      </c>
      <c r="V5279" s="5" t="s">
        <v>47</v>
      </c>
      <c r="W5279" s="5" t="s">
        <v>48</v>
      </c>
      <c r="X5279" s="5" t="s">
        <v>49</v>
      </c>
      <c r="Y5279" s="5" t="s">
        <v>986</v>
      </c>
      <c r="Z5279" s="5" t="s">
        <v>43</v>
      </c>
      <c r="AA5279" s="4">
        <v>0.56999999999999995</v>
      </c>
      <c r="AB5279" s="1">
        <v>40729</v>
      </c>
      <c r="AC5279" s="1">
        <v>25109</v>
      </c>
      <c r="AD5279">
        <f t="shared" si="494"/>
        <v>2</v>
      </c>
      <c r="AE5279">
        <f t="shared" ca="1" si="495"/>
        <v>55</v>
      </c>
      <c r="AF5279" t="str">
        <f t="shared" ca="1" si="496"/>
        <v>18-64</v>
      </c>
      <c r="AG5279" s="3">
        <f t="shared" si="497"/>
        <v>22.326101500000004</v>
      </c>
      <c r="AH5279" t="str">
        <f>_xlfn.IFNA(VLOOKUP(Sales_Transactions[[#This Row],[Order ID]],Returned_Items[#All],2,FALSE),"Not Returned")</f>
        <v>Not Returned</v>
      </c>
    </row>
    <row r="5280" spans="1:34" x14ac:dyDescent="0.25">
      <c r="A5280">
        <v>52258</v>
      </c>
      <c r="C5280" t="s">
        <v>2472</v>
      </c>
      <c r="D5280" s="2" t="str">
        <f>TEXT(MID(Sales_Transactions[[#This Row],[Order Date]],2,5),"d/m/yyy")</f>
        <v>10/2/2009</v>
      </c>
      <c r="E5280" s="2" t="str">
        <f>TEXT(MID(Sales_Transactions[[#This Row],[Order Date]],2,5),"d")</f>
        <v>10</v>
      </c>
      <c r="F5280" s="2" t="str">
        <f>TEXT(MID(Sales_Transactions[[#This Row],[Order Date]],2,5),"m")</f>
        <v>2</v>
      </c>
      <c r="G5280" s="2" t="str">
        <f>TEXT(MID(Sales_Transactions[[#This Row],[Order Date]],2,5),"yyy")</f>
        <v>2009</v>
      </c>
      <c r="H5280" s="2" t="str">
        <f>TEXT(MID(Sales_Transactions[[#This Row],[Order Date]],2,5),"yyy/m")</f>
        <v>2009/2</v>
      </c>
      <c r="I5280" t="s">
        <v>22</v>
      </c>
      <c r="J5280">
        <f t="shared" si="492"/>
        <v>2</v>
      </c>
      <c r="K5280" s="2">
        <v>5</v>
      </c>
      <c r="L5280" s="3">
        <v>63.85</v>
      </c>
      <c r="M5280" s="4">
        <v>0.04</v>
      </c>
      <c r="N5280" s="5" t="s">
        <v>23</v>
      </c>
      <c r="O5280" s="3">
        <v>40.44</v>
      </c>
      <c r="P5280" s="3">
        <v>12.22</v>
      </c>
      <c r="Q5280" s="3">
        <v>2.85</v>
      </c>
      <c r="R5280" s="5" t="s">
        <v>3263</v>
      </c>
      <c r="S5280" s="5" t="s">
        <v>3264</v>
      </c>
      <c r="T5280" s="5" t="str">
        <f t="shared" si="493"/>
        <v>Thais Sissman</v>
      </c>
      <c r="U5280" t="s">
        <v>1143</v>
      </c>
      <c r="V5280" s="5" t="s">
        <v>27</v>
      </c>
      <c r="W5280" s="5" t="s">
        <v>57</v>
      </c>
      <c r="X5280" s="5" t="s">
        <v>58</v>
      </c>
      <c r="Y5280" s="5" t="s">
        <v>382</v>
      </c>
      <c r="Z5280" s="5" t="s">
        <v>60</v>
      </c>
      <c r="AA5280" s="4">
        <v>0.55000000000000004</v>
      </c>
      <c r="AB5280" s="1">
        <v>39861</v>
      </c>
      <c r="AC5280" s="1">
        <v>25012</v>
      </c>
      <c r="AD5280">
        <f t="shared" si="494"/>
        <v>7</v>
      </c>
      <c r="AE5280">
        <f t="shared" ca="1" si="495"/>
        <v>56</v>
      </c>
      <c r="AF5280" t="str">
        <f t="shared" ca="1" si="496"/>
        <v>18-64</v>
      </c>
      <c r="AG5280" s="3">
        <f t="shared" si="497"/>
        <v>3.0130224000000001</v>
      </c>
      <c r="AH5280" t="str">
        <f>_xlfn.IFNA(VLOOKUP(Sales_Transactions[[#This Row],[Order ID]],Returned_Items[#All],2,FALSE),"Not Returned")</f>
        <v>Returned</v>
      </c>
    </row>
    <row r="5281" spans="1:34" x14ac:dyDescent="0.25">
      <c r="A5281">
        <v>52608</v>
      </c>
      <c r="C5281" t="s">
        <v>1324</v>
      </c>
      <c r="D5281" s="2" t="str">
        <f>TEXT(MID(Sales_Transactions[[#This Row],[Order Date]],2,5),"d/m/yyy")</f>
        <v>21/1/2009</v>
      </c>
      <c r="E5281" s="2" t="str">
        <f>TEXT(MID(Sales_Transactions[[#This Row],[Order Date]],2,5),"d")</f>
        <v>21</v>
      </c>
      <c r="F5281" s="2" t="str">
        <f>TEXT(MID(Sales_Transactions[[#This Row],[Order Date]],2,5),"m")</f>
        <v>1</v>
      </c>
      <c r="G5281" s="2" t="str">
        <f>TEXT(MID(Sales_Transactions[[#This Row],[Order Date]],2,5),"yyy")</f>
        <v>2009</v>
      </c>
      <c r="H5281" s="2" t="str">
        <f>TEXT(MID(Sales_Transactions[[#This Row],[Order Date]],2,5),"yyy/m")</f>
        <v>2009/1</v>
      </c>
      <c r="I5281" t="s">
        <v>22</v>
      </c>
      <c r="J5281">
        <f t="shared" si="492"/>
        <v>2</v>
      </c>
      <c r="K5281" s="2">
        <v>36</v>
      </c>
      <c r="L5281" s="3">
        <v>147.71</v>
      </c>
      <c r="M5281" s="4">
        <v>0.05</v>
      </c>
      <c r="N5281" s="5" t="s">
        <v>23</v>
      </c>
      <c r="O5281" s="3">
        <v>40.04</v>
      </c>
      <c r="P5281" s="3">
        <v>3.98</v>
      </c>
      <c r="Q5281" s="3">
        <v>0.7</v>
      </c>
      <c r="R5281" s="5" t="s">
        <v>2606</v>
      </c>
      <c r="S5281" s="5" t="s">
        <v>3302</v>
      </c>
      <c r="T5281" s="5" t="str">
        <f t="shared" si="493"/>
        <v>Thea Hudgings</v>
      </c>
      <c r="U5281" t="s">
        <v>1143</v>
      </c>
      <c r="V5281" s="5" t="s">
        <v>37</v>
      </c>
      <c r="W5281" s="5" t="s">
        <v>28</v>
      </c>
      <c r="X5281" s="5" t="s">
        <v>124</v>
      </c>
      <c r="Y5281" s="5" t="s">
        <v>2777</v>
      </c>
      <c r="Z5281" s="5" t="s">
        <v>84</v>
      </c>
      <c r="AA5281" s="4">
        <v>0.52</v>
      </c>
      <c r="AB5281" s="1">
        <v>39838</v>
      </c>
      <c r="AC5281" s="1">
        <v>24648</v>
      </c>
      <c r="AD5281">
        <f t="shared" si="494"/>
        <v>4</v>
      </c>
      <c r="AE5281">
        <f t="shared" ca="1" si="495"/>
        <v>57</v>
      </c>
      <c r="AF5281" t="str">
        <f t="shared" ca="1" si="496"/>
        <v>18-64</v>
      </c>
      <c r="AG5281" s="3">
        <f t="shared" si="497"/>
        <v>0.1299447222222222</v>
      </c>
      <c r="AH5281" t="str">
        <f>_xlfn.IFNA(VLOOKUP(Sales_Transactions[[#This Row],[Order ID]],Returned_Items[#All],2,FALSE),"Not Returned")</f>
        <v>Returned</v>
      </c>
    </row>
    <row r="5282" spans="1:34" x14ac:dyDescent="0.25">
      <c r="A5282">
        <v>52640</v>
      </c>
      <c r="C5282" t="s">
        <v>139</v>
      </c>
      <c r="D5282" s="2" t="str">
        <f>TEXT(MID(Sales_Transactions[[#This Row],[Order Date]],2,5),"d/m/yyy")</f>
        <v>1/1/2011</v>
      </c>
      <c r="E5282" s="2" t="str">
        <f>TEXT(MID(Sales_Transactions[[#This Row],[Order Date]],2,5),"d")</f>
        <v>1</v>
      </c>
      <c r="F5282" s="2" t="str">
        <f>TEXT(MID(Sales_Transactions[[#This Row],[Order Date]],2,5),"m")</f>
        <v>1</v>
      </c>
      <c r="G5282" s="2" t="str">
        <f>TEXT(MID(Sales_Transactions[[#This Row],[Order Date]],2,5),"yyy")</f>
        <v>2011</v>
      </c>
      <c r="H5282" s="2" t="str">
        <f>TEXT(MID(Sales_Transactions[[#This Row],[Order Date]],2,5),"yyy/m")</f>
        <v>2011/1</v>
      </c>
      <c r="I5282" t="s">
        <v>78</v>
      </c>
      <c r="J5282">
        <f t="shared" si="492"/>
        <v>3</v>
      </c>
      <c r="K5282" s="2">
        <v>18</v>
      </c>
      <c r="L5282" s="3">
        <v>1163.75</v>
      </c>
      <c r="M5282" s="4">
        <v>0.05</v>
      </c>
      <c r="N5282" s="5" t="s">
        <v>67</v>
      </c>
      <c r="O5282" s="3">
        <v>222.17</v>
      </c>
      <c r="P5282" s="3">
        <v>63.98</v>
      </c>
      <c r="Q5282" s="3">
        <v>19.989999999999998</v>
      </c>
      <c r="R5282" s="5" t="s">
        <v>3177</v>
      </c>
      <c r="S5282" s="5" t="s">
        <v>3274</v>
      </c>
      <c r="T5282" s="5" t="str">
        <f t="shared" si="493"/>
        <v>Steven Ward</v>
      </c>
      <c r="U5282" t="s">
        <v>1143</v>
      </c>
      <c r="V5282" s="5" t="s">
        <v>37</v>
      </c>
      <c r="W5282" s="5" t="s">
        <v>28</v>
      </c>
      <c r="X5282" s="5" t="s">
        <v>41</v>
      </c>
      <c r="Y5282" s="5" t="s">
        <v>3340</v>
      </c>
      <c r="Z5282" s="5" t="s">
        <v>43</v>
      </c>
      <c r="AA5282" s="4">
        <v>0.36</v>
      </c>
      <c r="AB5282" s="1">
        <v>40547</v>
      </c>
      <c r="AC5282" s="1">
        <v>24703</v>
      </c>
      <c r="AD5282">
        <f t="shared" si="494"/>
        <v>3</v>
      </c>
      <c r="AE5282">
        <f t="shared" ca="1" si="495"/>
        <v>56</v>
      </c>
      <c r="AF5282" t="str">
        <f t="shared" ca="1" si="496"/>
        <v>18-64</v>
      </c>
      <c r="AG5282" s="3">
        <f t="shared" si="497"/>
        <v>4.6632227777777775</v>
      </c>
      <c r="AH5282" t="str">
        <f>_xlfn.IFNA(VLOOKUP(Sales_Transactions[[#This Row],[Order ID]],Returned_Items[#All],2,FALSE),"Not Returned")</f>
        <v>Not Returned</v>
      </c>
    </row>
    <row r="5283" spans="1:34" x14ac:dyDescent="0.25">
      <c r="A5283">
        <v>53412</v>
      </c>
      <c r="C5283" t="s">
        <v>1084</v>
      </c>
      <c r="D5283" s="2" t="str">
        <f>TEXT(MID(Sales_Transactions[[#This Row],[Order Date]],2,5),"d/m/yyy")</f>
        <v>15/9/2009</v>
      </c>
      <c r="E5283" s="2" t="str">
        <f>TEXT(MID(Sales_Transactions[[#This Row],[Order Date]],2,5),"d")</f>
        <v>15</v>
      </c>
      <c r="F5283" s="2" t="str">
        <f>TEXT(MID(Sales_Transactions[[#This Row],[Order Date]],2,5),"m")</f>
        <v>9</v>
      </c>
      <c r="G5283" s="2" t="str">
        <f>TEXT(MID(Sales_Transactions[[#This Row],[Order Date]],2,5),"yyy")</f>
        <v>2009</v>
      </c>
      <c r="H5283" s="2" t="str">
        <f>TEXT(MID(Sales_Transactions[[#This Row],[Order Date]],2,5),"yyy/m")</f>
        <v>2009/9</v>
      </c>
      <c r="I5283" t="s">
        <v>101</v>
      </c>
      <c r="J5283">
        <f t="shared" si="492"/>
        <v>1</v>
      </c>
      <c r="K5283" s="2">
        <v>45</v>
      </c>
      <c r="L5283" s="3">
        <v>2544.73</v>
      </c>
      <c r="M5283" s="4">
        <v>0.02</v>
      </c>
      <c r="N5283" s="5" t="s">
        <v>23</v>
      </c>
      <c r="O5283" s="3">
        <v>375.87</v>
      </c>
      <c r="P5283" s="3">
        <v>54.2</v>
      </c>
      <c r="Q5283" s="3">
        <v>11.1</v>
      </c>
      <c r="R5283" s="5" t="s">
        <v>2623</v>
      </c>
      <c r="S5283" s="5" t="s">
        <v>3286</v>
      </c>
      <c r="T5283" s="5" t="str">
        <f t="shared" si="493"/>
        <v>Eric Hoffmann</v>
      </c>
      <c r="U5283" t="s">
        <v>1143</v>
      </c>
      <c r="V5283" s="5" t="s">
        <v>27</v>
      </c>
      <c r="W5283" s="5" t="s">
        <v>57</v>
      </c>
      <c r="X5283" s="5" t="s">
        <v>58</v>
      </c>
      <c r="Y5283" s="5" t="s">
        <v>3243</v>
      </c>
      <c r="Z5283" s="5" t="s">
        <v>56</v>
      </c>
      <c r="AA5283" s="4">
        <v>0.64</v>
      </c>
      <c r="AB5283" s="1">
        <v>40072</v>
      </c>
      <c r="AC5283" s="1">
        <v>24478</v>
      </c>
      <c r="AD5283">
        <f t="shared" si="494"/>
        <v>1</v>
      </c>
      <c r="AE5283">
        <f t="shared" ca="1" si="495"/>
        <v>57</v>
      </c>
      <c r="AF5283" t="str">
        <f t="shared" ca="1" si="496"/>
        <v>18-64</v>
      </c>
      <c r="AG5283" s="3">
        <f t="shared" si="497"/>
        <v>1.4508702222222221</v>
      </c>
      <c r="AH5283" t="str">
        <f>_xlfn.IFNA(VLOOKUP(Sales_Transactions[[#This Row],[Order ID]],Returned_Items[#All],2,FALSE),"Not Returned")</f>
        <v>Not Returned</v>
      </c>
    </row>
    <row r="5284" spans="1:34" x14ac:dyDescent="0.25">
      <c r="A5284">
        <v>53568</v>
      </c>
      <c r="C5284" t="s">
        <v>1368</v>
      </c>
      <c r="D5284" s="2" t="str">
        <f>TEXT(MID(Sales_Transactions[[#This Row],[Order Date]],2,5),"d/m/yyy")</f>
        <v>28/6/2010</v>
      </c>
      <c r="E5284" s="2" t="str">
        <f>TEXT(MID(Sales_Transactions[[#This Row],[Order Date]],2,5),"d")</f>
        <v>28</v>
      </c>
      <c r="F5284" s="2" t="str">
        <f>TEXT(MID(Sales_Transactions[[#This Row],[Order Date]],2,5),"m")</f>
        <v>6</v>
      </c>
      <c r="G5284" s="2" t="str">
        <f>TEXT(MID(Sales_Transactions[[#This Row],[Order Date]],2,5),"yyy")</f>
        <v>2010</v>
      </c>
      <c r="H5284" s="2" t="str">
        <f>TEXT(MID(Sales_Transactions[[#This Row],[Order Date]],2,5),"yyy/m")</f>
        <v>2010/6</v>
      </c>
      <c r="I5284" t="s">
        <v>78</v>
      </c>
      <c r="J5284">
        <f t="shared" si="492"/>
        <v>3</v>
      </c>
      <c r="K5284" s="2">
        <v>34</v>
      </c>
      <c r="L5284" s="3">
        <v>4281.13</v>
      </c>
      <c r="M5284" s="4">
        <v>0.05</v>
      </c>
      <c r="N5284" s="5" t="s">
        <v>34</v>
      </c>
      <c r="O5284" s="3">
        <v>-1446.08</v>
      </c>
      <c r="P5284" s="3">
        <v>122.99</v>
      </c>
      <c r="Q5284" s="3">
        <v>70.2</v>
      </c>
      <c r="R5284" s="5" t="s">
        <v>2258</v>
      </c>
      <c r="S5284" s="5" t="s">
        <v>2247</v>
      </c>
      <c r="T5284" s="5" t="str">
        <f t="shared" si="493"/>
        <v>Gary Hwang</v>
      </c>
      <c r="U5284" t="s">
        <v>1143</v>
      </c>
      <c r="V5284" s="5" t="s">
        <v>74</v>
      </c>
      <c r="W5284" s="5" t="s">
        <v>57</v>
      </c>
      <c r="X5284" s="5" t="s">
        <v>154</v>
      </c>
      <c r="Y5284" s="5" t="s">
        <v>701</v>
      </c>
      <c r="Z5284" s="5" t="s">
        <v>40</v>
      </c>
      <c r="AA5284" s="4">
        <v>0.74</v>
      </c>
      <c r="AB5284" s="1">
        <v>40358</v>
      </c>
      <c r="AC5284" s="1">
        <v>24716</v>
      </c>
      <c r="AD5284">
        <f t="shared" si="494"/>
        <v>1</v>
      </c>
      <c r="AE5284">
        <f t="shared" ca="1" si="495"/>
        <v>56</v>
      </c>
      <c r="AF5284" t="str">
        <f t="shared" ca="1" si="496"/>
        <v>18-64</v>
      </c>
      <c r="AG5284" s="3">
        <f t="shared" si="497"/>
        <v>5.6802501470588238</v>
      </c>
      <c r="AH5284" t="str">
        <f>_xlfn.IFNA(VLOOKUP(Sales_Transactions[[#This Row],[Order ID]],Returned_Items[#All],2,FALSE),"Not Returned")</f>
        <v>Not Returned</v>
      </c>
    </row>
    <row r="5285" spans="1:34" x14ac:dyDescent="0.25">
      <c r="A5285">
        <v>53956</v>
      </c>
      <c r="C5285" t="s">
        <v>527</v>
      </c>
      <c r="D5285" s="2" t="str">
        <f>TEXT(MID(Sales_Transactions[[#This Row],[Order Date]],2,5),"d/m/yyy")</f>
        <v>8/8/2011</v>
      </c>
      <c r="E5285" s="2" t="str">
        <f>TEXT(MID(Sales_Transactions[[#This Row],[Order Date]],2,5),"d")</f>
        <v>8</v>
      </c>
      <c r="F5285" s="2" t="str">
        <f>TEXT(MID(Sales_Transactions[[#This Row],[Order Date]],2,5),"m")</f>
        <v>8</v>
      </c>
      <c r="G5285" s="2" t="str">
        <f>TEXT(MID(Sales_Transactions[[#This Row],[Order Date]],2,5),"yyy")</f>
        <v>2011</v>
      </c>
      <c r="H5285" s="2" t="str">
        <f>TEXT(MID(Sales_Transactions[[#This Row],[Order Date]],2,5),"yyy/m")</f>
        <v>2011/8</v>
      </c>
      <c r="I5285" t="s">
        <v>33</v>
      </c>
      <c r="J5285">
        <f t="shared" si="492"/>
        <v>4</v>
      </c>
      <c r="K5285" s="2">
        <v>43</v>
      </c>
      <c r="L5285" s="3">
        <v>1779.87</v>
      </c>
      <c r="M5285" s="4">
        <v>0.01</v>
      </c>
      <c r="N5285" s="5" t="s">
        <v>23</v>
      </c>
      <c r="O5285" s="3">
        <v>311.72000000000003</v>
      </c>
      <c r="P5285" s="3">
        <v>40.99</v>
      </c>
      <c r="Q5285" s="3">
        <v>17.48</v>
      </c>
      <c r="R5285" s="5" t="s">
        <v>2695</v>
      </c>
      <c r="S5285" s="5" t="s">
        <v>2696</v>
      </c>
      <c r="T5285" s="5" t="str">
        <f t="shared" si="493"/>
        <v>Elpida Rittenbach</v>
      </c>
      <c r="U5285" t="s">
        <v>1143</v>
      </c>
      <c r="V5285" s="5" t="s">
        <v>37</v>
      </c>
      <c r="W5285" s="5" t="s">
        <v>28</v>
      </c>
      <c r="X5285" s="5" t="s">
        <v>75</v>
      </c>
      <c r="Y5285" s="5" t="s">
        <v>368</v>
      </c>
      <c r="Z5285" s="5" t="s">
        <v>43</v>
      </c>
      <c r="AA5285" s="4">
        <v>0.36</v>
      </c>
      <c r="AB5285" s="1">
        <v>40764</v>
      </c>
      <c r="AC5285" s="1">
        <v>24728</v>
      </c>
      <c r="AD5285">
        <f t="shared" si="494"/>
        <v>1</v>
      </c>
      <c r="AE5285">
        <f t="shared" ca="1" si="495"/>
        <v>56</v>
      </c>
      <c r="AF5285" t="str">
        <f t="shared" ca="1" si="496"/>
        <v>18-64</v>
      </c>
      <c r="AG5285" s="3">
        <f t="shared" si="497"/>
        <v>1.3596721162790699</v>
      </c>
      <c r="AH5285" t="str">
        <f>_xlfn.IFNA(VLOOKUP(Sales_Transactions[[#This Row],[Order ID]],Returned_Items[#All],2,FALSE),"Not Returned")</f>
        <v>Not Returned</v>
      </c>
    </row>
    <row r="5286" spans="1:34" x14ac:dyDescent="0.25">
      <c r="A5286">
        <v>54371</v>
      </c>
      <c r="C5286" t="s">
        <v>2454</v>
      </c>
      <c r="D5286" s="2" t="str">
        <f>TEXT(MID(Sales_Transactions[[#This Row],[Order Date]],2,5),"d/m/yyy")</f>
        <v>15/2/2012</v>
      </c>
      <c r="E5286" s="2" t="str">
        <f>TEXT(MID(Sales_Transactions[[#This Row],[Order Date]],2,5),"d")</f>
        <v>15</v>
      </c>
      <c r="F5286" s="2" t="str">
        <f>TEXT(MID(Sales_Transactions[[#This Row],[Order Date]],2,5),"m")</f>
        <v>2</v>
      </c>
      <c r="G5286" s="2" t="str">
        <f>TEXT(MID(Sales_Transactions[[#This Row],[Order Date]],2,5),"yyy")</f>
        <v>2012</v>
      </c>
      <c r="H5286" s="2" t="str">
        <f>TEXT(MID(Sales_Transactions[[#This Row],[Order Date]],2,5),"yyy/m")</f>
        <v>2012/2</v>
      </c>
      <c r="I5286" t="s">
        <v>52</v>
      </c>
      <c r="J5286">
        <f t="shared" si="492"/>
        <v>1</v>
      </c>
      <c r="K5286" s="2">
        <v>28</v>
      </c>
      <c r="L5286" s="3">
        <v>115.02</v>
      </c>
      <c r="M5286" s="4">
        <v>0</v>
      </c>
      <c r="N5286" s="5" t="s">
        <v>23</v>
      </c>
      <c r="O5286" s="3">
        <v>46.3</v>
      </c>
      <c r="P5286" s="3">
        <v>3.78</v>
      </c>
      <c r="Q5286" s="3">
        <v>0.71</v>
      </c>
      <c r="R5286" s="5" t="s">
        <v>663</v>
      </c>
      <c r="S5286" s="5" t="s">
        <v>239</v>
      </c>
      <c r="T5286" s="5" t="str">
        <f t="shared" si="493"/>
        <v>Toby Knight</v>
      </c>
      <c r="U5286" t="s">
        <v>1143</v>
      </c>
      <c r="V5286" s="5" t="s">
        <v>47</v>
      </c>
      <c r="W5286" s="5" t="s">
        <v>28</v>
      </c>
      <c r="X5286" s="5" t="s">
        <v>82</v>
      </c>
      <c r="Y5286" s="5" t="s">
        <v>687</v>
      </c>
      <c r="Z5286" s="5" t="s">
        <v>84</v>
      </c>
      <c r="AA5286" s="4">
        <v>0.39</v>
      </c>
      <c r="AB5286" s="1">
        <v>40954</v>
      </c>
      <c r="AC5286" s="1">
        <v>24634</v>
      </c>
      <c r="AD5286">
        <f t="shared" si="494"/>
        <v>0</v>
      </c>
      <c r="AE5286">
        <f t="shared" ca="1" si="495"/>
        <v>57</v>
      </c>
      <c r="AF5286" t="str">
        <f t="shared" ca="1" si="496"/>
        <v>18-64</v>
      </c>
      <c r="AG5286" s="3">
        <f t="shared" si="497"/>
        <v>0.16035714285714286</v>
      </c>
      <c r="AH5286" t="str">
        <f>_xlfn.IFNA(VLOOKUP(Sales_Transactions[[#This Row],[Order ID]],Returned_Items[#All],2,FALSE),"Not Returned")</f>
        <v>Returned</v>
      </c>
    </row>
    <row r="5287" spans="1:34" x14ac:dyDescent="0.25">
      <c r="A5287">
        <v>54371</v>
      </c>
      <c r="C5287" t="s">
        <v>2454</v>
      </c>
      <c r="D5287" s="2" t="str">
        <f>TEXT(MID(Sales_Transactions[[#This Row],[Order Date]],2,5),"d/m/yyy")</f>
        <v>15/2/2012</v>
      </c>
      <c r="E5287" s="2" t="str">
        <f>TEXT(MID(Sales_Transactions[[#This Row],[Order Date]],2,5),"d")</f>
        <v>15</v>
      </c>
      <c r="F5287" s="2" t="str">
        <f>TEXT(MID(Sales_Transactions[[#This Row],[Order Date]],2,5),"m")</f>
        <v>2</v>
      </c>
      <c r="G5287" s="2" t="str">
        <f>TEXT(MID(Sales_Transactions[[#This Row],[Order Date]],2,5),"yyy")</f>
        <v>2012</v>
      </c>
      <c r="H5287" s="2" t="str">
        <f>TEXT(MID(Sales_Transactions[[#This Row],[Order Date]],2,5),"yyy/m")</f>
        <v>2012/2</v>
      </c>
      <c r="I5287" t="s">
        <v>52</v>
      </c>
      <c r="J5287">
        <f t="shared" si="492"/>
        <v>1</v>
      </c>
      <c r="K5287" s="2">
        <v>7</v>
      </c>
      <c r="L5287" s="3">
        <v>118.63</v>
      </c>
      <c r="M5287" s="4">
        <v>0.05</v>
      </c>
      <c r="N5287" s="5" t="s">
        <v>23</v>
      </c>
      <c r="O5287" s="3">
        <v>6.3</v>
      </c>
      <c r="P5287" s="3">
        <v>16.739999999999998</v>
      </c>
      <c r="Q5287" s="3">
        <v>5.08</v>
      </c>
      <c r="R5287" s="5" t="s">
        <v>663</v>
      </c>
      <c r="S5287" s="5" t="s">
        <v>239</v>
      </c>
      <c r="T5287" s="5" t="str">
        <f t="shared" si="493"/>
        <v>Toby Knight</v>
      </c>
      <c r="U5287" t="s">
        <v>1143</v>
      </c>
      <c r="V5287" s="5" t="s">
        <v>47</v>
      </c>
      <c r="W5287" s="5" t="s">
        <v>28</v>
      </c>
      <c r="X5287" s="5" t="s">
        <v>41</v>
      </c>
      <c r="Y5287" s="5" t="s">
        <v>3341</v>
      </c>
      <c r="Z5287" s="5" t="s">
        <v>43</v>
      </c>
      <c r="AA5287" s="4">
        <v>0.36</v>
      </c>
      <c r="AB5287" s="1">
        <v>40956</v>
      </c>
      <c r="AC5287" s="1">
        <v>25874</v>
      </c>
      <c r="AD5287">
        <f t="shared" si="494"/>
        <v>2</v>
      </c>
      <c r="AE5287">
        <f t="shared" ca="1" si="495"/>
        <v>53</v>
      </c>
      <c r="AF5287" t="str">
        <f t="shared" ca="1" si="496"/>
        <v>18-64</v>
      </c>
      <c r="AG5287" s="3">
        <f t="shared" si="497"/>
        <v>3.1159471428571428</v>
      </c>
      <c r="AH5287" t="str">
        <f>_xlfn.IFNA(VLOOKUP(Sales_Transactions[[#This Row],[Order ID]],Returned_Items[#All],2,FALSE),"Not Returned")</f>
        <v>Returned</v>
      </c>
    </row>
    <row r="5288" spans="1:34" x14ac:dyDescent="0.25">
      <c r="A5288">
        <v>54436</v>
      </c>
      <c r="C5288" t="s">
        <v>2522</v>
      </c>
      <c r="D5288" s="2" t="str">
        <f>TEXT(MID(Sales_Transactions[[#This Row],[Order Date]],2,5),"d/m/yyy")</f>
        <v>19/9/2009</v>
      </c>
      <c r="E5288" s="2" t="str">
        <f>TEXT(MID(Sales_Transactions[[#This Row],[Order Date]],2,5),"d")</f>
        <v>19</v>
      </c>
      <c r="F5288" s="2" t="str">
        <f>TEXT(MID(Sales_Transactions[[#This Row],[Order Date]],2,5),"m")</f>
        <v>9</v>
      </c>
      <c r="G5288" s="2" t="str">
        <f>TEXT(MID(Sales_Transactions[[#This Row],[Order Date]],2,5),"yyy")</f>
        <v>2009</v>
      </c>
      <c r="H5288" s="2" t="str">
        <f>TEXT(MID(Sales_Transactions[[#This Row],[Order Date]],2,5),"yyy/m")</f>
        <v>2009/9</v>
      </c>
      <c r="I5288" t="s">
        <v>33</v>
      </c>
      <c r="J5288">
        <f t="shared" si="492"/>
        <v>4</v>
      </c>
      <c r="K5288" s="2">
        <v>17</v>
      </c>
      <c r="L5288" s="3">
        <v>705.85</v>
      </c>
      <c r="M5288" s="4">
        <v>0.04</v>
      </c>
      <c r="N5288" s="5" t="s">
        <v>67</v>
      </c>
      <c r="O5288" s="3">
        <v>151.66999999999999</v>
      </c>
      <c r="P5288" s="3">
        <v>39.479999999999997</v>
      </c>
      <c r="Q5288" s="3">
        <v>1.99</v>
      </c>
      <c r="R5288" s="5" t="s">
        <v>663</v>
      </c>
      <c r="S5288" s="5" t="s">
        <v>239</v>
      </c>
      <c r="T5288" s="5" t="str">
        <f t="shared" si="493"/>
        <v>Toby Knight</v>
      </c>
      <c r="U5288" t="s">
        <v>1143</v>
      </c>
      <c r="V5288" s="5" t="s">
        <v>47</v>
      </c>
      <c r="W5288" s="5" t="s">
        <v>48</v>
      </c>
      <c r="X5288" s="5" t="s">
        <v>87</v>
      </c>
      <c r="Y5288" s="5" t="s">
        <v>241</v>
      </c>
      <c r="Z5288" s="5" t="s">
        <v>60</v>
      </c>
      <c r="AA5288" s="4">
        <v>0.54</v>
      </c>
      <c r="AB5288" s="1">
        <v>40075</v>
      </c>
      <c r="AC5288" s="1">
        <v>25896</v>
      </c>
      <c r="AD5288">
        <f t="shared" si="494"/>
        <v>0</v>
      </c>
      <c r="AE5288">
        <f t="shared" ca="1" si="495"/>
        <v>53</v>
      </c>
      <c r="AF5288" t="str">
        <f t="shared" ca="1" si="496"/>
        <v>18-64</v>
      </c>
      <c r="AG5288" s="3">
        <f t="shared" si="497"/>
        <v>2.4384828235294118</v>
      </c>
      <c r="AH5288" t="str">
        <f>_xlfn.IFNA(VLOOKUP(Sales_Transactions[[#This Row],[Order ID]],Returned_Items[#All],2,FALSE),"Not Returned")</f>
        <v>Not Returned</v>
      </c>
    </row>
    <row r="5289" spans="1:34" x14ac:dyDescent="0.25">
      <c r="A5289">
        <v>54436</v>
      </c>
      <c r="C5289" t="s">
        <v>2522</v>
      </c>
      <c r="D5289" s="2" t="str">
        <f>TEXT(MID(Sales_Transactions[[#This Row],[Order Date]],2,5),"d/m/yyy")</f>
        <v>19/9/2009</v>
      </c>
      <c r="E5289" s="2" t="str">
        <f>TEXT(MID(Sales_Transactions[[#This Row],[Order Date]],2,5),"d")</f>
        <v>19</v>
      </c>
      <c r="F5289" s="2" t="str">
        <f>TEXT(MID(Sales_Transactions[[#This Row],[Order Date]],2,5),"m")</f>
        <v>9</v>
      </c>
      <c r="G5289" s="2" t="str">
        <f>TEXT(MID(Sales_Transactions[[#This Row],[Order Date]],2,5),"yyy")</f>
        <v>2009</v>
      </c>
      <c r="H5289" s="2" t="str">
        <f>TEXT(MID(Sales_Transactions[[#This Row],[Order Date]],2,5),"yyy/m")</f>
        <v>2009/9</v>
      </c>
      <c r="I5289" t="s">
        <v>33</v>
      </c>
      <c r="J5289">
        <f t="shared" si="492"/>
        <v>4</v>
      </c>
      <c r="K5289" s="2">
        <v>37</v>
      </c>
      <c r="L5289" s="3">
        <v>321.3</v>
      </c>
      <c r="M5289" s="4">
        <v>0</v>
      </c>
      <c r="N5289" s="5" t="s">
        <v>23</v>
      </c>
      <c r="O5289" s="3">
        <v>-47.23</v>
      </c>
      <c r="P5289" s="3">
        <v>8.1199999999999992</v>
      </c>
      <c r="Q5289" s="3">
        <v>2.83</v>
      </c>
      <c r="R5289" s="5" t="s">
        <v>663</v>
      </c>
      <c r="S5289" s="5" t="s">
        <v>239</v>
      </c>
      <c r="T5289" s="5" t="str">
        <f t="shared" si="493"/>
        <v>Toby Knight</v>
      </c>
      <c r="U5289" t="s">
        <v>1143</v>
      </c>
      <c r="V5289" s="5" t="s">
        <v>47</v>
      </c>
      <c r="W5289" s="5" t="s">
        <v>48</v>
      </c>
      <c r="X5289" s="5" t="s">
        <v>87</v>
      </c>
      <c r="Y5289" s="5" t="s">
        <v>1068</v>
      </c>
      <c r="Z5289" s="5" t="s">
        <v>60</v>
      </c>
      <c r="AA5289" s="4">
        <v>0.77</v>
      </c>
      <c r="AB5289" s="1">
        <v>40076</v>
      </c>
      <c r="AC5289" s="1">
        <v>25875</v>
      </c>
      <c r="AD5289">
        <f t="shared" si="494"/>
        <v>1</v>
      </c>
      <c r="AE5289">
        <f t="shared" ca="1" si="495"/>
        <v>53</v>
      </c>
      <c r="AF5289" t="str">
        <f t="shared" ca="1" si="496"/>
        <v>18-64</v>
      </c>
      <c r="AG5289" s="3">
        <f t="shared" si="497"/>
        <v>0.29594594594594592</v>
      </c>
      <c r="AH5289" t="str">
        <f>_xlfn.IFNA(VLOOKUP(Sales_Transactions[[#This Row],[Order ID]],Returned_Items[#All],2,FALSE),"Not Returned")</f>
        <v>Not Returned</v>
      </c>
    </row>
    <row r="5290" spans="1:34" x14ac:dyDescent="0.25">
      <c r="A5290">
        <v>54464</v>
      </c>
      <c r="C5290" t="s">
        <v>556</v>
      </c>
      <c r="D5290" s="2" t="str">
        <f>TEXT(MID(Sales_Transactions[[#This Row],[Order Date]],2,5),"d/m/yyy")</f>
        <v>1/9/2009</v>
      </c>
      <c r="E5290" s="2" t="str">
        <f>TEXT(MID(Sales_Transactions[[#This Row],[Order Date]],2,5),"d")</f>
        <v>1</v>
      </c>
      <c r="F5290" s="2" t="str">
        <f>TEXT(MID(Sales_Transactions[[#This Row],[Order Date]],2,5),"m")</f>
        <v>9</v>
      </c>
      <c r="G5290" s="2" t="str">
        <f>TEXT(MID(Sales_Transactions[[#This Row],[Order Date]],2,5),"yyy")</f>
        <v>2009</v>
      </c>
      <c r="H5290" s="2" t="str">
        <f>TEXT(MID(Sales_Transactions[[#This Row],[Order Date]],2,5),"yyy/m")</f>
        <v>2009/9</v>
      </c>
      <c r="I5290" t="s">
        <v>33</v>
      </c>
      <c r="J5290">
        <f t="shared" si="492"/>
        <v>4</v>
      </c>
      <c r="K5290" s="2">
        <v>11</v>
      </c>
      <c r="L5290" s="3">
        <v>227.41</v>
      </c>
      <c r="M5290" s="4">
        <v>0.06</v>
      </c>
      <c r="N5290" s="5" t="s">
        <v>23</v>
      </c>
      <c r="O5290" s="3">
        <v>44.29</v>
      </c>
      <c r="P5290" s="3">
        <v>19.98</v>
      </c>
      <c r="Q5290" s="3">
        <v>10.49</v>
      </c>
      <c r="R5290" s="5" t="s">
        <v>1993</v>
      </c>
      <c r="S5290" s="5" t="s">
        <v>1994</v>
      </c>
      <c r="T5290" s="5" t="str">
        <f t="shared" si="493"/>
        <v>Joseph Airdo</v>
      </c>
      <c r="U5290" t="s">
        <v>1143</v>
      </c>
      <c r="V5290" s="5" t="s">
        <v>37</v>
      </c>
      <c r="W5290" s="5" t="s">
        <v>57</v>
      </c>
      <c r="X5290" s="5" t="s">
        <v>58</v>
      </c>
      <c r="Y5290" s="5" t="s">
        <v>243</v>
      </c>
      <c r="Z5290" s="5" t="s">
        <v>43</v>
      </c>
      <c r="AA5290" s="4">
        <v>0.49</v>
      </c>
      <c r="AB5290" s="1">
        <v>40059</v>
      </c>
      <c r="AC5290" s="1">
        <v>24708</v>
      </c>
      <c r="AD5290">
        <f t="shared" si="494"/>
        <v>2</v>
      </c>
      <c r="AE5290">
        <f t="shared" ca="1" si="495"/>
        <v>56</v>
      </c>
      <c r="AF5290" t="str">
        <f t="shared" ca="1" si="496"/>
        <v>18-64</v>
      </c>
      <c r="AG5290" s="3">
        <f t="shared" si="497"/>
        <v>2.7689101818181823</v>
      </c>
      <c r="AH5290" t="str">
        <f>_xlfn.IFNA(VLOOKUP(Sales_Transactions[[#This Row],[Order ID]],Returned_Items[#All],2,FALSE),"Not Returned")</f>
        <v>Not Returned</v>
      </c>
    </row>
    <row r="5291" spans="1:34" x14ac:dyDescent="0.25">
      <c r="A5291">
        <v>54464</v>
      </c>
      <c r="C5291" t="s">
        <v>556</v>
      </c>
      <c r="D5291" s="2" t="str">
        <f>TEXT(MID(Sales_Transactions[[#This Row],[Order Date]],2,5),"d/m/yyy")</f>
        <v>1/9/2009</v>
      </c>
      <c r="E5291" s="2" t="str">
        <f>TEXT(MID(Sales_Transactions[[#This Row],[Order Date]],2,5),"d")</f>
        <v>1</v>
      </c>
      <c r="F5291" s="2" t="str">
        <f>TEXT(MID(Sales_Transactions[[#This Row],[Order Date]],2,5),"m")</f>
        <v>9</v>
      </c>
      <c r="G5291" s="2" t="str">
        <f>TEXT(MID(Sales_Transactions[[#This Row],[Order Date]],2,5),"yyy")</f>
        <v>2009</v>
      </c>
      <c r="H5291" s="2" t="str">
        <f>TEXT(MID(Sales_Transactions[[#This Row],[Order Date]],2,5),"yyy/m")</f>
        <v>2009/9</v>
      </c>
      <c r="I5291" t="s">
        <v>33</v>
      </c>
      <c r="J5291">
        <f t="shared" si="492"/>
        <v>4</v>
      </c>
      <c r="K5291" s="2">
        <v>50</v>
      </c>
      <c r="L5291" s="3">
        <v>87.44</v>
      </c>
      <c r="M5291" s="4">
        <v>0.08</v>
      </c>
      <c r="N5291" s="5" t="s">
        <v>23</v>
      </c>
      <c r="O5291" s="3">
        <v>-184.6</v>
      </c>
      <c r="P5291" s="3">
        <v>1.76</v>
      </c>
      <c r="Q5291" s="3">
        <v>4.8600000000000003</v>
      </c>
      <c r="R5291" s="5" t="s">
        <v>1993</v>
      </c>
      <c r="S5291" s="5" t="s">
        <v>1994</v>
      </c>
      <c r="T5291" s="5" t="str">
        <f t="shared" si="493"/>
        <v>Joseph Airdo</v>
      </c>
      <c r="U5291" t="s">
        <v>1143</v>
      </c>
      <c r="V5291" s="5" t="s">
        <v>37</v>
      </c>
      <c r="W5291" s="5" t="s">
        <v>57</v>
      </c>
      <c r="X5291" s="5" t="s">
        <v>58</v>
      </c>
      <c r="Y5291" s="5" t="s">
        <v>2845</v>
      </c>
      <c r="Z5291" s="5" t="s">
        <v>43</v>
      </c>
      <c r="AA5291" s="4">
        <v>0.41</v>
      </c>
      <c r="AB5291" s="1">
        <v>40058</v>
      </c>
      <c r="AC5291" s="1">
        <v>25470</v>
      </c>
      <c r="AD5291">
        <f t="shared" si="494"/>
        <v>1</v>
      </c>
      <c r="AE5291">
        <f t="shared" ca="1" si="495"/>
        <v>54</v>
      </c>
      <c r="AF5291" t="str">
        <f t="shared" ca="1" si="496"/>
        <v>18-64</v>
      </c>
      <c r="AG5291" s="3">
        <f t="shared" si="497"/>
        <v>0.13237184000000002</v>
      </c>
      <c r="AH5291" t="str">
        <f>_xlfn.IFNA(VLOOKUP(Sales_Transactions[[#This Row],[Order ID]],Returned_Items[#All],2,FALSE),"Not Returned")</f>
        <v>Not Returned</v>
      </c>
    </row>
    <row r="5292" spans="1:34" x14ac:dyDescent="0.25">
      <c r="A5292">
        <v>54468</v>
      </c>
      <c r="C5292" t="s">
        <v>963</v>
      </c>
      <c r="D5292" s="2" t="str">
        <f>TEXT(MID(Sales_Transactions[[#This Row],[Order Date]],2,5),"d/m/yyy")</f>
        <v>14/12/2009</v>
      </c>
      <c r="E5292" s="2" t="str">
        <f>TEXT(MID(Sales_Transactions[[#This Row],[Order Date]],2,5),"d")</f>
        <v>14</v>
      </c>
      <c r="F5292" s="2" t="str">
        <f>TEXT(MID(Sales_Transactions[[#This Row],[Order Date]],2,5),"m")</f>
        <v>12</v>
      </c>
      <c r="G5292" s="2" t="str">
        <f>TEXT(MID(Sales_Transactions[[#This Row],[Order Date]],2,5),"yyy")</f>
        <v>2009</v>
      </c>
      <c r="H5292" s="2" t="str">
        <f>TEXT(MID(Sales_Transactions[[#This Row],[Order Date]],2,5),"yyy/m")</f>
        <v>2009/12</v>
      </c>
      <c r="I5292" t="s">
        <v>33</v>
      </c>
      <c r="J5292">
        <f t="shared" si="492"/>
        <v>4</v>
      </c>
      <c r="K5292" s="2">
        <v>15</v>
      </c>
      <c r="L5292" s="3">
        <v>40.75</v>
      </c>
      <c r="M5292" s="4">
        <v>0.03</v>
      </c>
      <c r="N5292" s="5" t="s">
        <v>23</v>
      </c>
      <c r="O5292" s="3">
        <v>12.76</v>
      </c>
      <c r="P5292" s="3">
        <v>2.61</v>
      </c>
      <c r="Q5292" s="3">
        <v>0.5</v>
      </c>
      <c r="R5292" s="5" t="s">
        <v>2855</v>
      </c>
      <c r="S5292" s="5" t="s">
        <v>2841</v>
      </c>
      <c r="T5292" s="5" t="str">
        <f t="shared" si="493"/>
        <v>Valerie Takahito</v>
      </c>
      <c r="U5292" t="s">
        <v>1143</v>
      </c>
      <c r="V5292" s="5" t="s">
        <v>37</v>
      </c>
      <c r="W5292" s="5" t="s">
        <v>28</v>
      </c>
      <c r="X5292" s="5" t="s">
        <v>115</v>
      </c>
      <c r="Y5292" s="5" t="s">
        <v>665</v>
      </c>
      <c r="Z5292" s="5" t="s">
        <v>43</v>
      </c>
      <c r="AA5292" s="4">
        <v>0.39</v>
      </c>
      <c r="AB5292" s="1">
        <v>40162</v>
      </c>
      <c r="AC5292" s="1">
        <v>25499</v>
      </c>
      <c r="AD5292">
        <f t="shared" si="494"/>
        <v>1</v>
      </c>
      <c r="AE5292">
        <f t="shared" ca="1" si="495"/>
        <v>54</v>
      </c>
      <c r="AF5292" t="str">
        <f t="shared" ca="1" si="496"/>
        <v>18-64</v>
      </c>
      <c r="AG5292" s="3">
        <f t="shared" si="497"/>
        <v>0.20728113333333331</v>
      </c>
      <c r="AH5292" t="str">
        <f>_xlfn.IFNA(VLOOKUP(Sales_Transactions[[#This Row],[Order ID]],Returned_Items[#All],2,FALSE),"Not Returned")</f>
        <v>Not Returned</v>
      </c>
    </row>
    <row r="5293" spans="1:34" x14ac:dyDescent="0.25">
      <c r="A5293">
        <v>54468</v>
      </c>
      <c r="C5293" t="s">
        <v>963</v>
      </c>
      <c r="D5293" s="2" t="str">
        <f>TEXT(MID(Sales_Transactions[[#This Row],[Order Date]],2,5),"d/m/yyy")</f>
        <v>14/12/2009</v>
      </c>
      <c r="E5293" s="2" t="str">
        <f>TEXT(MID(Sales_Transactions[[#This Row],[Order Date]],2,5),"d")</f>
        <v>14</v>
      </c>
      <c r="F5293" s="2" t="str">
        <f>TEXT(MID(Sales_Transactions[[#This Row],[Order Date]],2,5),"m")</f>
        <v>12</v>
      </c>
      <c r="G5293" s="2" t="str">
        <f>TEXT(MID(Sales_Transactions[[#This Row],[Order Date]],2,5),"yyy")</f>
        <v>2009</v>
      </c>
      <c r="H5293" s="2" t="str">
        <f>TEXT(MID(Sales_Transactions[[#This Row],[Order Date]],2,5),"yyy/m")</f>
        <v>2009/12</v>
      </c>
      <c r="I5293" t="s">
        <v>33</v>
      </c>
      <c r="J5293">
        <f t="shared" si="492"/>
        <v>4</v>
      </c>
      <c r="K5293" s="2">
        <v>35</v>
      </c>
      <c r="L5293" s="3">
        <v>424.09</v>
      </c>
      <c r="M5293" s="4">
        <v>0.01</v>
      </c>
      <c r="N5293" s="5" t="s">
        <v>23</v>
      </c>
      <c r="O5293" s="3">
        <v>-114.18</v>
      </c>
      <c r="P5293" s="3">
        <v>11.66</v>
      </c>
      <c r="Q5293" s="3">
        <v>7.95</v>
      </c>
      <c r="R5293" s="5" t="s">
        <v>2855</v>
      </c>
      <c r="S5293" s="5" t="s">
        <v>2841</v>
      </c>
      <c r="T5293" s="5" t="str">
        <f t="shared" si="493"/>
        <v>Valerie Takahito</v>
      </c>
      <c r="U5293" t="s">
        <v>1143</v>
      </c>
      <c r="V5293" s="5" t="s">
        <v>37</v>
      </c>
      <c r="W5293" s="5" t="s">
        <v>28</v>
      </c>
      <c r="X5293" s="5" t="s">
        <v>124</v>
      </c>
      <c r="Y5293" s="5" t="s">
        <v>934</v>
      </c>
      <c r="Z5293" s="5" t="s">
        <v>60</v>
      </c>
      <c r="AA5293" s="4">
        <v>0.57999999999999996</v>
      </c>
      <c r="AB5293" s="1">
        <v>40162</v>
      </c>
      <c r="AC5293" s="1">
        <v>24843</v>
      </c>
      <c r="AD5293">
        <f t="shared" si="494"/>
        <v>1</v>
      </c>
      <c r="AE5293">
        <f t="shared" ca="1" si="495"/>
        <v>56</v>
      </c>
      <c r="AF5293" t="str">
        <f t="shared" ca="1" si="496"/>
        <v>18-64</v>
      </c>
      <c r="AG5293" s="3">
        <f t="shared" si="497"/>
        <v>0.56025240000000009</v>
      </c>
      <c r="AH5293" t="str">
        <f>_xlfn.IFNA(VLOOKUP(Sales_Transactions[[#This Row],[Order ID]],Returned_Items[#All],2,FALSE),"Not Returned")</f>
        <v>Not Returned</v>
      </c>
    </row>
    <row r="5294" spans="1:34" x14ac:dyDescent="0.25">
      <c r="A5294">
        <v>54819</v>
      </c>
      <c r="C5294" t="s">
        <v>2570</v>
      </c>
      <c r="D5294" s="2" t="str">
        <f>TEXT(MID(Sales_Transactions[[#This Row],[Order Date]],2,5),"d/m/yyy")</f>
        <v>10/10/2009</v>
      </c>
      <c r="E5294" s="2" t="str">
        <f>TEXT(MID(Sales_Transactions[[#This Row],[Order Date]],2,5),"d")</f>
        <v>10</v>
      </c>
      <c r="F5294" s="2" t="str">
        <f>TEXT(MID(Sales_Transactions[[#This Row],[Order Date]],2,5),"m")</f>
        <v>10</v>
      </c>
      <c r="G5294" s="2" t="str">
        <f>TEXT(MID(Sales_Transactions[[#This Row],[Order Date]],2,5),"yyy")</f>
        <v>2009</v>
      </c>
      <c r="H5294" s="2" t="str">
        <f>TEXT(MID(Sales_Transactions[[#This Row],[Order Date]],2,5),"yyy/m")</f>
        <v>2009/10</v>
      </c>
      <c r="I5294" t="s">
        <v>22</v>
      </c>
      <c r="J5294">
        <f t="shared" si="492"/>
        <v>2</v>
      </c>
      <c r="K5294" s="2">
        <v>10</v>
      </c>
      <c r="L5294" s="3">
        <v>53.32</v>
      </c>
      <c r="M5294" s="4">
        <v>7.0000000000000007E-2</v>
      </c>
      <c r="N5294" s="5" t="s">
        <v>23</v>
      </c>
      <c r="O5294" s="3">
        <v>-20.68</v>
      </c>
      <c r="P5294" s="3">
        <v>4.97</v>
      </c>
      <c r="Q5294" s="3">
        <v>5.71</v>
      </c>
      <c r="R5294" s="5" t="s">
        <v>2547</v>
      </c>
      <c r="S5294" s="5" t="s">
        <v>2983</v>
      </c>
      <c r="T5294" s="5" t="str">
        <f t="shared" si="493"/>
        <v>Phillip Flathmann</v>
      </c>
      <c r="U5294" t="s">
        <v>1143</v>
      </c>
      <c r="V5294" s="5" t="s">
        <v>27</v>
      </c>
      <c r="W5294" s="5" t="s">
        <v>57</v>
      </c>
      <c r="X5294" s="5" t="s">
        <v>58</v>
      </c>
      <c r="Y5294" s="5" t="s">
        <v>2901</v>
      </c>
      <c r="Z5294" s="5" t="s">
        <v>56</v>
      </c>
      <c r="AA5294" s="4">
        <v>0.54</v>
      </c>
      <c r="AB5294" s="1">
        <v>40101</v>
      </c>
      <c r="AC5294" s="1">
        <v>24962</v>
      </c>
      <c r="AD5294">
        <f t="shared" si="494"/>
        <v>5</v>
      </c>
      <c r="AE5294">
        <f t="shared" ca="1" si="495"/>
        <v>56</v>
      </c>
      <c r="AF5294" t="str">
        <f t="shared" ca="1" si="496"/>
        <v>18-64</v>
      </c>
      <c r="AG5294" s="3">
        <f t="shared" si="497"/>
        <v>1.0676521000000001</v>
      </c>
      <c r="AH5294" t="str">
        <f>_xlfn.IFNA(VLOOKUP(Sales_Transactions[[#This Row],[Order ID]],Returned_Items[#All],2,FALSE),"Not Returned")</f>
        <v>Not Returned</v>
      </c>
    </row>
    <row r="5295" spans="1:34" x14ac:dyDescent="0.25">
      <c r="A5295">
        <v>54819</v>
      </c>
      <c r="C5295" t="s">
        <v>2570</v>
      </c>
      <c r="D5295" s="2" t="str">
        <f>TEXT(MID(Sales_Transactions[[#This Row],[Order Date]],2,5),"d/m/yyy")</f>
        <v>10/10/2009</v>
      </c>
      <c r="E5295" s="2" t="str">
        <f>TEXT(MID(Sales_Transactions[[#This Row],[Order Date]],2,5),"d")</f>
        <v>10</v>
      </c>
      <c r="F5295" s="2" t="str">
        <f>TEXT(MID(Sales_Transactions[[#This Row],[Order Date]],2,5),"m")</f>
        <v>10</v>
      </c>
      <c r="G5295" s="2" t="str">
        <f>TEXT(MID(Sales_Transactions[[#This Row],[Order Date]],2,5),"yyy")</f>
        <v>2009</v>
      </c>
      <c r="H5295" s="2" t="str">
        <f>TEXT(MID(Sales_Transactions[[#This Row],[Order Date]],2,5),"yyy/m")</f>
        <v>2009/10</v>
      </c>
      <c r="I5295" t="s">
        <v>22</v>
      </c>
      <c r="J5295">
        <f t="shared" si="492"/>
        <v>2</v>
      </c>
      <c r="K5295" s="2">
        <v>26</v>
      </c>
      <c r="L5295" s="3">
        <v>64.03</v>
      </c>
      <c r="M5295" s="4">
        <v>0.09</v>
      </c>
      <c r="N5295" s="5" t="s">
        <v>23</v>
      </c>
      <c r="O5295" s="3">
        <v>11.42</v>
      </c>
      <c r="P5295" s="3">
        <v>2.62</v>
      </c>
      <c r="Q5295" s="3">
        <v>0.8</v>
      </c>
      <c r="R5295" s="5" t="s">
        <v>2547</v>
      </c>
      <c r="S5295" s="5" t="s">
        <v>2983</v>
      </c>
      <c r="T5295" s="5" t="str">
        <f t="shared" si="493"/>
        <v>Phillip Flathmann</v>
      </c>
      <c r="U5295" t="s">
        <v>1143</v>
      </c>
      <c r="V5295" s="5" t="s">
        <v>27</v>
      </c>
      <c r="W5295" s="5" t="s">
        <v>28</v>
      </c>
      <c r="X5295" s="5" t="s">
        <v>82</v>
      </c>
      <c r="Y5295" s="5" t="s">
        <v>1502</v>
      </c>
      <c r="Z5295" s="5" t="s">
        <v>84</v>
      </c>
      <c r="AA5295" s="4">
        <v>0.39</v>
      </c>
      <c r="AB5295" s="1">
        <v>40098</v>
      </c>
      <c r="AC5295" s="1">
        <v>25154</v>
      </c>
      <c r="AD5295">
        <f t="shared" si="494"/>
        <v>2</v>
      </c>
      <c r="AE5295">
        <f t="shared" ca="1" si="495"/>
        <v>55</v>
      </c>
      <c r="AF5295" t="str">
        <f t="shared" ca="1" si="496"/>
        <v>18-64</v>
      </c>
      <c r="AG5295" s="3">
        <f t="shared" si="497"/>
        <v>0.13144776923076923</v>
      </c>
      <c r="AH5295" t="str">
        <f>_xlfn.IFNA(VLOOKUP(Sales_Transactions[[#This Row],[Order ID]],Returned_Items[#All],2,FALSE),"Not Returned")</f>
        <v>Not Returned</v>
      </c>
    </row>
    <row r="5296" spans="1:34" x14ac:dyDescent="0.25">
      <c r="A5296">
        <v>54819</v>
      </c>
      <c r="C5296" t="s">
        <v>2570</v>
      </c>
      <c r="D5296" s="2" t="str">
        <f>TEXT(MID(Sales_Transactions[[#This Row],[Order Date]],2,5),"d/m/yyy")</f>
        <v>10/10/2009</v>
      </c>
      <c r="E5296" s="2" t="str">
        <f>TEXT(MID(Sales_Transactions[[#This Row],[Order Date]],2,5),"d")</f>
        <v>10</v>
      </c>
      <c r="F5296" s="2" t="str">
        <f>TEXT(MID(Sales_Transactions[[#This Row],[Order Date]],2,5),"m")</f>
        <v>10</v>
      </c>
      <c r="G5296" s="2" t="str">
        <f>TEXT(MID(Sales_Transactions[[#This Row],[Order Date]],2,5),"yyy")</f>
        <v>2009</v>
      </c>
      <c r="H5296" s="2" t="str">
        <f>TEXT(MID(Sales_Transactions[[#This Row],[Order Date]],2,5),"yyy/m")</f>
        <v>2009/10</v>
      </c>
      <c r="I5296" t="s">
        <v>22</v>
      </c>
      <c r="J5296">
        <f t="shared" si="492"/>
        <v>2</v>
      </c>
      <c r="K5296" s="2">
        <v>46</v>
      </c>
      <c r="L5296" s="3">
        <v>2710.5055000000002</v>
      </c>
      <c r="M5296" s="4">
        <v>0.03</v>
      </c>
      <c r="N5296" s="5" t="s">
        <v>23</v>
      </c>
      <c r="O5296" s="3">
        <v>624.12</v>
      </c>
      <c r="P5296" s="3">
        <v>65.989999999999995</v>
      </c>
      <c r="Q5296" s="3">
        <v>8.8000000000000007</v>
      </c>
      <c r="R5296" s="5" t="s">
        <v>2547</v>
      </c>
      <c r="S5296" s="5" t="s">
        <v>2983</v>
      </c>
      <c r="T5296" s="5" t="str">
        <f t="shared" si="493"/>
        <v>Phillip Flathmann</v>
      </c>
      <c r="U5296" t="s">
        <v>1143</v>
      </c>
      <c r="V5296" s="5" t="s">
        <v>27</v>
      </c>
      <c r="W5296" s="5" t="s">
        <v>48</v>
      </c>
      <c r="X5296" s="5" t="s">
        <v>49</v>
      </c>
      <c r="Y5296" s="5" t="s">
        <v>2007</v>
      </c>
      <c r="Z5296" s="5" t="s">
        <v>43</v>
      </c>
      <c r="AA5296" s="4">
        <v>0.57999999999999996</v>
      </c>
      <c r="AB5296" s="1">
        <v>40096</v>
      </c>
      <c r="AC5296" s="1">
        <v>25013</v>
      </c>
      <c r="AD5296">
        <f t="shared" si="494"/>
        <v>0</v>
      </c>
      <c r="AE5296">
        <f t="shared" ca="1" si="495"/>
        <v>56</v>
      </c>
      <c r="AF5296" t="str">
        <f t="shared" ca="1" si="496"/>
        <v>18-64</v>
      </c>
      <c r="AG5296" s="3">
        <f t="shared" si="497"/>
        <v>1.6254391956521739</v>
      </c>
      <c r="AH5296" t="str">
        <f>_xlfn.IFNA(VLOOKUP(Sales_Transactions[[#This Row],[Order ID]],Returned_Items[#All],2,FALSE),"Not Returned")</f>
        <v>Not Returned</v>
      </c>
    </row>
    <row r="5297" spans="1:34" x14ac:dyDescent="0.25">
      <c r="A5297">
        <v>54882</v>
      </c>
      <c r="C5297" t="s">
        <v>2493</v>
      </c>
      <c r="D5297" s="2" t="str">
        <f>TEXT(MID(Sales_Transactions[[#This Row],[Order Date]],2,5),"d/m/yyy")</f>
        <v>6/2/2011</v>
      </c>
      <c r="E5297" s="2" t="str">
        <f>TEXT(MID(Sales_Transactions[[#This Row],[Order Date]],2,5),"d")</f>
        <v>6</v>
      </c>
      <c r="F5297" s="2" t="str">
        <f>TEXT(MID(Sales_Transactions[[#This Row],[Order Date]],2,5),"m")</f>
        <v>2</v>
      </c>
      <c r="G5297" s="2" t="str">
        <f>TEXT(MID(Sales_Transactions[[#This Row],[Order Date]],2,5),"yyy")</f>
        <v>2011</v>
      </c>
      <c r="H5297" s="2" t="str">
        <f>TEXT(MID(Sales_Transactions[[#This Row],[Order Date]],2,5),"yyy/m")</f>
        <v>2011/2</v>
      </c>
      <c r="I5297" t="s">
        <v>101</v>
      </c>
      <c r="J5297">
        <f t="shared" si="492"/>
        <v>1</v>
      </c>
      <c r="K5297" s="2">
        <v>17</v>
      </c>
      <c r="L5297" s="3">
        <v>86.29</v>
      </c>
      <c r="M5297" s="4">
        <v>0.02</v>
      </c>
      <c r="N5297" s="5" t="s">
        <v>23</v>
      </c>
      <c r="O5297" s="3">
        <v>34.979999999999997</v>
      </c>
      <c r="P5297" s="3">
        <v>4.9800000000000004</v>
      </c>
      <c r="Q5297" s="3">
        <v>0.49</v>
      </c>
      <c r="R5297" s="5" t="s">
        <v>2559</v>
      </c>
      <c r="S5297" s="5" t="s">
        <v>2620</v>
      </c>
      <c r="T5297" s="5" t="str">
        <f t="shared" si="493"/>
        <v>Natalie Webber</v>
      </c>
      <c r="U5297" t="s">
        <v>1143</v>
      </c>
      <c r="V5297" s="5" t="s">
        <v>37</v>
      </c>
      <c r="W5297" s="5" t="s">
        <v>28</v>
      </c>
      <c r="X5297" s="5" t="s">
        <v>115</v>
      </c>
      <c r="Y5297" s="5" t="s">
        <v>1455</v>
      </c>
      <c r="Z5297" s="5" t="s">
        <v>43</v>
      </c>
      <c r="AA5297" s="4">
        <v>0.39</v>
      </c>
      <c r="AB5297" s="1">
        <v>40583</v>
      </c>
      <c r="AC5297" s="1">
        <v>24790</v>
      </c>
      <c r="AD5297">
        <f t="shared" si="494"/>
        <v>3</v>
      </c>
      <c r="AE5297">
        <f t="shared" ca="1" si="495"/>
        <v>56</v>
      </c>
      <c r="AF5297" t="str">
        <f t="shared" ca="1" si="496"/>
        <v>18-64</v>
      </c>
      <c r="AG5297" s="3">
        <f t="shared" si="497"/>
        <v>0.32170611764705886</v>
      </c>
      <c r="AH5297" t="str">
        <f>_xlfn.IFNA(VLOOKUP(Sales_Transactions[[#This Row],[Order ID]],Returned_Items[#All],2,FALSE),"Not Returned")</f>
        <v>Not Returned</v>
      </c>
    </row>
    <row r="5298" spans="1:34" x14ac:dyDescent="0.25">
      <c r="A5298">
        <v>54882</v>
      </c>
      <c r="C5298" t="s">
        <v>2493</v>
      </c>
      <c r="D5298" s="2" t="str">
        <f>TEXT(MID(Sales_Transactions[[#This Row],[Order Date]],2,5),"d/m/yyy")</f>
        <v>6/2/2011</v>
      </c>
      <c r="E5298" s="2" t="str">
        <f>TEXT(MID(Sales_Transactions[[#This Row],[Order Date]],2,5),"d")</f>
        <v>6</v>
      </c>
      <c r="F5298" s="2" t="str">
        <f>TEXT(MID(Sales_Transactions[[#This Row],[Order Date]],2,5),"m")</f>
        <v>2</v>
      </c>
      <c r="G5298" s="2" t="str">
        <f>TEXT(MID(Sales_Transactions[[#This Row],[Order Date]],2,5),"yyy")</f>
        <v>2011</v>
      </c>
      <c r="H5298" s="2" t="str">
        <f>TEXT(MID(Sales_Transactions[[#This Row],[Order Date]],2,5),"yyy/m")</f>
        <v>2011/2</v>
      </c>
      <c r="I5298" t="s">
        <v>101</v>
      </c>
      <c r="J5298">
        <f t="shared" si="492"/>
        <v>1</v>
      </c>
      <c r="K5298" s="2">
        <v>2</v>
      </c>
      <c r="L5298" s="3">
        <v>86.92</v>
      </c>
      <c r="M5298" s="4">
        <v>0.03</v>
      </c>
      <c r="N5298" s="5" t="s">
        <v>23</v>
      </c>
      <c r="O5298" s="3">
        <v>-43.93</v>
      </c>
      <c r="P5298" s="3">
        <v>36.549999999999997</v>
      </c>
      <c r="Q5298" s="3">
        <v>13.89</v>
      </c>
      <c r="R5298" s="5" t="s">
        <v>2559</v>
      </c>
      <c r="S5298" s="5" t="s">
        <v>2620</v>
      </c>
      <c r="T5298" s="5" t="str">
        <f t="shared" si="493"/>
        <v>Natalie Webber</v>
      </c>
      <c r="U5298" t="s">
        <v>1143</v>
      </c>
      <c r="V5298" s="5" t="s">
        <v>37</v>
      </c>
      <c r="W5298" s="5" t="s">
        <v>28</v>
      </c>
      <c r="X5298" s="5" t="s">
        <v>124</v>
      </c>
      <c r="Y5298" s="5" t="s">
        <v>460</v>
      </c>
      <c r="Z5298" s="5" t="s">
        <v>84</v>
      </c>
      <c r="AA5298" s="4">
        <v>0.41</v>
      </c>
      <c r="AB5298" s="1">
        <v>40582</v>
      </c>
      <c r="AC5298" s="1">
        <v>24827</v>
      </c>
      <c r="AD5298">
        <f t="shared" si="494"/>
        <v>2</v>
      </c>
      <c r="AE5298">
        <f t="shared" ca="1" si="495"/>
        <v>56</v>
      </c>
      <c r="AF5298" t="str">
        <f t="shared" ca="1" si="496"/>
        <v>18-64</v>
      </c>
      <c r="AG5298" s="3">
        <f t="shared" si="497"/>
        <v>25.214517499999999</v>
      </c>
      <c r="AH5298" t="str">
        <f>_xlfn.IFNA(VLOOKUP(Sales_Transactions[[#This Row],[Order ID]],Returned_Items[#All],2,FALSE),"Not Returned")</f>
        <v>Not Returned</v>
      </c>
    </row>
    <row r="5299" spans="1:34" x14ac:dyDescent="0.25">
      <c r="A5299">
        <v>55042</v>
      </c>
      <c r="C5299" t="s">
        <v>2730</v>
      </c>
      <c r="D5299" s="2" t="str">
        <f>TEXT(MID(Sales_Transactions[[#This Row],[Order Date]],2,5),"d/m/yyy")</f>
        <v>8/12/2011</v>
      </c>
      <c r="E5299" s="2" t="str">
        <f>TEXT(MID(Sales_Transactions[[#This Row],[Order Date]],2,5),"d")</f>
        <v>8</v>
      </c>
      <c r="F5299" s="2" t="str">
        <f>TEXT(MID(Sales_Transactions[[#This Row],[Order Date]],2,5),"m")</f>
        <v>12</v>
      </c>
      <c r="G5299" s="2" t="str">
        <f>TEXT(MID(Sales_Transactions[[#This Row],[Order Date]],2,5),"yyy")</f>
        <v>2011</v>
      </c>
      <c r="H5299" s="2" t="str">
        <f>TEXT(MID(Sales_Transactions[[#This Row],[Order Date]],2,5),"yyy/m")</f>
        <v>2011/12</v>
      </c>
      <c r="I5299" t="s">
        <v>33</v>
      </c>
      <c r="J5299">
        <f t="shared" si="492"/>
        <v>4</v>
      </c>
      <c r="K5299" s="2">
        <v>28</v>
      </c>
      <c r="L5299" s="3">
        <v>1717.88</v>
      </c>
      <c r="M5299" s="4">
        <v>0.05</v>
      </c>
      <c r="N5299" s="5" t="s">
        <v>67</v>
      </c>
      <c r="O5299" s="3">
        <v>513.92999999999995</v>
      </c>
      <c r="P5299" s="3">
        <v>60.97</v>
      </c>
      <c r="Q5299" s="3">
        <v>4.5</v>
      </c>
      <c r="R5299" s="5" t="s">
        <v>2069</v>
      </c>
      <c r="S5299" s="5" t="s">
        <v>2070</v>
      </c>
      <c r="T5299" s="5" t="str">
        <f t="shared" si="493"/>
        <v>Russell Applegate</v>
      </c>
      <c r="U5299" t="s">
        <v>1143</v>
      </c>
      <c r="V5299" s="5" t="s">
        <v>74</v>
      </c>
      <c r="W5299" s="5" t="s">
        <v>28</v>
      </c>
      <c r="X5299" s="5" t="s">
        <v>38</v>
      </c>
      <c r="Y5299" s="5" t="s">
        <v>2794</v>
      </c>
      <c r="Z5299" s="5" t="s">
        <v>43</v>
      </c>
      <c r="AA5299" s="4">
        <v>0.56000000000000005</v>
      </c>
      <c r="AB5299" s="1">
        <v>40887</v>
      </c>
      <c r="AC5299" s="1">
        <v>24727</v>
      </c>
      <c r="AD5299">
        <f t="shared" si="494"/>
        <v>2</v>
      </c>
      <c r="AE5299">
        <f t="shared" ca="1" si="495"/>
        <v>56</v>
      </c>
      <c r="AF5299" t="str">
        <f t="shared" ca="1" si="496"/>
        <v>18-64</v>
      </c>
      <c r="AG5299" s="3">
        <f t="shared" si="497"/>
        <v>2.3371255357142857</v>
      </c>
      <c r="AH5299" t="str">
        <f>_xlfn.IFNA(VLOOKUP(Sales_Transactions[[#This Row],[Order ID]],Returned_Items[#All],2,FALSE),"Not Returned")</f>
        <v>Not Returned</v>
      </c>
    </row>
    <row r="5300" spans="1:34" x14ac:dyDescent="0.25">
      <c r="A5300">
        <v>55042</v>
      </c>
      <c r="C5300" t="s">
        <v>2730</v>
      </c>
      <c r="D5300" s="2" t="str">
        <f>TEXT(MID(Sales_Transactions[[#This Row],[Order Date]],2,5),"d/m/yyy")</f>
        <v>8/12/2011</v>
      </c>
      <c r="E5300" s="2" t="str">
        <f>TEXT(MID(Sales_Transactions[[#This Row],[Order Date]],2,5),"d")</f>
        <v>8</v>
      </c>
      <c r="F5300" s="2" t="str">
        <f>TEXT(MID(Sales_Transactions[[#This Row],[Order Date]],2,5),"m")</f>
        <v>12</v>
      </c>
      <c r="G5300" s="2" t="str">
        <f>TEXT(MID(Sales_Transactions[[#This Row],[Order Date]],2,5),"yyy")</f>
        <v>2011</v>
      </c>
      <c r="H5300" s="2" t="str">
        <f>TEXT(MID(Sales_Transactions[[#This Row],[Order Date]],2,5),"yyy/m")</f>
        <v>2011/12</v>
      </c>
      <c r="I5300" t="s">
        <v>33</v>
      </c>
      <c r="J5300">
        <f t="shared" si="492"/>
        <v>4</v>
      </c>
      <c r="K5300" s="2">
        <v>38</v>
      </c>
      <c r="L5300" s="3">
        <v>1978.4345000000001</v>
      </c>
      <c r="M5300" s="4">
        <v>0.09</v>
      </c>
      <c r="N5300" s="5" t="s">
        <v>23</v>
      </c>
      <c r="O5300" s="3">
        <v>471.09</v>
      </c>
      <c r="P5300" s="3">
        <v>65.989999999999995</v>
      </c>
      <c r="Q5300" s="3">
        <v>2.5</v>
      </c>
      <c r="R5300" s="5" t="s">
        <v>2069</v>
      </c>
      <c r="S5300" s="5" t="s">
        <v>2070</v>
      </c>
      <c r="T5300" s="5" t="str">
        <f t="shared" si="493"/>
        <v>Russell Applegate</v>
      </c>
      <c r="U5300" t="s">
        <v>1143</v>
      </c>
      <c r="V5300" s="5" t="s">
        <v>74</v>
      </c>
      <c r="W5300" s="5" t="s">
        <v>48</v>
      </c>
      <c r="X5300" s="5" t="s">
        <v>49</v>
      </c>
      <c r="Y5300" s="5" t="s">
        <v>2096</v>
      </c>
      <c r="Z5300" s="5" t="s">
        <v>43</v>
      </c>
      <c r="AA5300" s="4">
        <v>0.55000000000000004</v>
      </c>
      <c r="AB5300" s="1">
        <v>40886</v>
      </c>
      <c r="AC5300" s="1">
        <v>24608</v>
      </c>
      <c r="AD5300">
        <f t="shared" si="494"/>
        <v>1</v>
      </c>
      <c r="AE5300">
        <f t="shared" ca="1" si="495"/>
        <v>57</v>
      </c>
      <c r="AF5300" t="str">
        <f t="shared" ca="1" si="496"/>
        <v>18-64</v>
      </c>
      <c r="AG5300" s="3">
        <f t="shared" si="497"/>
        <v>1.8008054999999998</v>
      </c>
      <c r="AH5300" t="str">
        <f>_xlfn.IFNA(VLOOKUP(Sales_Transactions[[#This Row],[Order ID]],Returned_Items[#All],2,FALSE),"Not Returned")</f>
        <v>Not Returned</v>
      </c>
    </row>
    <row r="5301" spans="1:34" x14ac:dyDescent="0.25">
      <c r="A5301">
        <v>55046</v>
      </c>
      <c r="C5301" t="s">
        <v>2926</v>
      </c>
      <c r="D5301" s="2" t="str">
        <f>TEXT(MID(Sales_Transactions[[#This Row],[Order Date]],2,5),"d/m/yyy")</f>
        <v>13/4/2009</v>
      </c>
      <c r="E5301" s="2" t="str">
        <f>TEXT(MID(Sales_Transactions[[#This Row],[Order Date]],2,5),"d")</f>
        <v>13</v>
      </c>
      <c r="F5301" s="2" t="str">
        <f>TEXT(MID(Sales_Transactions[[#This Row],[Order Date]],2,5),"m")</f>
        <v>4</v>
      </c>
      <c r="G5301" s="2" t="str">
        <f>TEXT(MID(Sales_Transactions[[#This Row],[Order Date]],2,5),"yyy")</f>
        <v>2009</v>
      </c>
      <c r="H5301" s="2" t="str">
        <f>TEXT(MID(Sales_Transactions[[#This Row],[Order Date]],2,5),"yyy/m")</f>
        <v>2009/4</v>
      </c>
      <c r="I5301" t="s">
        <v>101</v>
      </c>
      <c r="J5301">
        <f t="shared" si="492"/>
        <v>1</v>
      </c>
      <c r="K5301" s="2">
        <v>2</v>
      </c>
      <c r="L5301" s="3">
        <v>29.32</v>
      </c>
      <c r="M5301" s="4">
        <v>0.08</v>
      </c>
      <c r="N5301" s="5" t="s">
        <v>67</v>
      </c>
      <c r="O5301" s="3">
        <v>-12.93</v>
      </c>
      <c r="P5301" s="3">
        <v>7.28</v>
      </c>
      <c r="Q5301" s="3">
        <v>11.15</v>
      </c>
      <c r="R5301" s="5" t="s">
        <v>3263</v>
      </c>
      <c r="S5301" s="5" t="s">
        <v>3264</v>
      </c>
      <c r="T5301" s="5" t="str">
        <f t="shared" si="493"/>
        <v>Thais Sissman</v>
      </c>
      <c r="U5301" t="s">
        <v>1143</v>
      </c>
      <c r="V5301" s="5" t="s">
        <v>27</v>
      </c>
      <c r="W5301" s="5" t="s">
        <v>28</v>
      </c>
      <c r="X5301" s="5" t="s">
        <v>75</v>
      </c>
      <c r="Y5301" s="5" t="s">
        <v>1131</v>
      </c>
      <c r="Z5301" s="5" t="s">
        <v>43</v>
      </c>
      <c r="AA5301" s="4">
        <v>0.37</v>
      </c>
      <c r="AB5301" s="1">
        <v>39917</v>
      </c>
      <c r="AC5301" s="1">
        <v>29914</v>
      </c>
      <c r="AD5301">
        <f t="shared" si="494"/>
        <v>1</v>
      </c>
      <c r="AE5301">
        <f t="shared" ca="1" si="495"/>
        <v>42</v>
      </c>
      <c r="AF5301" t="str">
        <f t="shared" ca="1" si="496"/>
        <v>18-64</v>
      </c>
      <c r="AG5301" s="3">
        <f t="shared" si="497"/>
        <v>9.2120880000000014</v>
      </c>
      <c r="AH5301" t="str">
        <f>_xlfn.IFNA(VLOOKUP(Sales_Transactions[[#This Row],[Order ID]],Returned_Items[#All],2,FALSE),"Not Returned")</f>
        <v>Not Returned</v>
      </c>
    </row>
    <row r="5302" spans="1:34" x14ac:dyDescent="0.25">
      <c r="A5302">
        <v>55297</v>
      </c>
      <c r="C5302" t="s">
        <v>2217</v>
      </c>
      <c r="D5302" s="2" t="str">
        <f>TEXT(MID(Sales_Transactions[[#This Row],[Order Date]],2,5),"d/m/yyy")</f>
        <v>19/10/2010</v>
      </c>
      <c r="E5302" s="2" t="str">
        <f>TEXT(MID(Sales_Transactions[[#This Row],[Order Date]],2,5),"d")</f>
        <v>19</v>
      </c>
      <c r="F5302" s="2" t="str">
        <f>TEXT(MID(Sales_Transactions[[#This Row],[Order Date]],2,5),"m")</f>
        <v>10</v>
      </c>
      <c r="G5302" s="2" t="str">
        <f>TEXT(MID(Sales_Transactions[[#This Row],[Order Date]],2,5),"yyy")</f>
        <v>2010</v>
      </c>
      <c r="H5302" s="2" t="str">
        <f>TEXT(MID(Sales_Transactions[[#This Row],[Order Date]],2,5),"yyy/m")</f>
        <v>2010/10</v>
      </c>
      <c r="I5302" t="s">
        <v>78</v>
      </c>
      <c r="J5302">
        <f t="shared" si="492"/>
        <v>3</v>
      </c>
      <c r="K5302" s="2">
        <v>29</v>
      </c>
      <c r="L5302" s="3">
        <v>566.66</v>
      </c>
      <c r="M5302" s="4">
        <v>0.1</v>
      </c>
      <c r="N5302" s="5" t="s">
        <v>23</v>
      </c>
      <c r="O5302" s="3">
        <v>60.59</v>
      </c>
      <c r="P5302" s="3">
        <v>19.98</v>
      </c>
      <c r="Q5302" s="3">
        <v>8.68</v>
      </c>
      <c r="R5302" s="5" t="s">
        <v>294</v>
      </c>
      <c r="S5302" s="5" t="s">
        <v>3307</v>
      </c>
      <c r="T5302" s="5" t="str">
        <f t="shared" si="493"/>
        <v>Jamie Frazer</v>
      </c>
      <c r="U5302" t="s">
        <v>1143</v>
      </c>
      <c r="V5302" s="5" t="s">
        <v>27</v>
      </c>
      <c r="W5302" s="5" t="s">
        <v>28</v>
      </c>
      <c r="X5302" s="5" t="s">
        <v>75</v>
      </c>
      <c r="Y5302" s="5" t="s">
        <v>1042</v>
      </c>
      <c r="Z5302" s="5" t="s">
        <v>43</v>
      </c>
      <c r="AA5302" s="4">
        <v>0.37</v>
      </c>
      <c r="AB5302" s="1">
        <v>40472</v>
      </c>
      <c r="AC5302" s="1">
        <v>29900</v>
      </c>
      <c r="AD5302">
        <f t="shared" si="494"/>
        <v>2</v>
      </c>
      <c r="AE5302">
        <f t="shared" ca="1" si="495"/>
        <v>42</v>
      </c>
      <c r="AF5302" t="str">
        <f t="shared" ca="1" si="496"/>
        <v>18-64</v>
      </c>
      <c r="AG5302" s="3">
        <f t="shared" si="497"/>
        <v>0.98758689655172416</v>
      </c>
      <c r="AH5302" t="str">
        <f>_xlfn.IFNA(VLOOKUP(Sales_Transactions[[#This Row],[Order ID]],Returned_Items[#All],2,FALSE),"Not Returned")</f>
        <v>Not Returned</v>
      </c>
    </row>
    <row r="5303" spans="1:34" x14ac:dyDescent="0.25">
      <c r="A5303">
        <v>55360</v>
      </c>
      <c r="C5303" t="s">
        <v>1656</v>
      </c>
      <c r="D5303" s="2" t="str">
        <f>TEXT(MID(Sales_Transactions[[#This Row],[Order Date]],2,5),"d/m/yyy")</f>
        <v>22/1/2009</v>
      </c>
      <c r="E5303" s="2" t="str">
        <f>TEXT(MID(Sales_Transactions[[#This Row],[Order Date]],2,5),"d")</f>
        <v>22</v>
      </c>
      <c r="F5303" s="2" t="str">
        <f>TEXT(MID(Sales_Transactions[[#This Row],[Order Date]],2,5),"m")</f>
        <v>1</v>
      </c>
      <c r="G5303" s="2" t="str">
        <f>TEXT(MID(Sales_Transactions[[#This Row],[Order Date]],2,5),"yyy")</f>
        <v>2009</v>
      </c>
      <c r="H5303" s="2" t="str">
        <f>TEXT(MID(Sales_Transactions[[#This Row],[Order Date]],2,5),"yyy/m")</f>
        <v>2009/1</v>
      </c>
      <c r="I5303" t="s">
        <v>78</v>
      </c>
      <c r="J5303">
        <f t="shared" si="492"/>
        <v>3</v>
      </c>
      <c r="K5303" s="2">
        <v>49</v>
      </c>
      <c r="L5303" s="3">
        <v>134.83000000000001</v>
      </c>
      <c r="M5303" s="4">
        <v>7.0000000000000007E-2</v>
      </c>
      <c r="N5303" s="5" t="s">
        <v>23</v>
      </c>
      <c r="O5303" s="3">
        <v>50.74</v>
      </c>
      <c r="P5303" s="3">
        <v>2.89</v>
      </c>
      <c r="Q5303" s="3">
        <v>0.5</v>
      </c>
      <c r="R5303" s="5" t="s">
        <v>2069</v>
      </c>
      <c r="S5303" s="5" t="s">
        <v>2070</v>
      </c>
      <c r="T5303" s="5" t="str">
        <f t="shared" si="493"/>
        <v>Russell Applegate</v>
      </c>
      <c r="U5303" t="s">
        <v>1143</v>
      </c>
      <c r="V5303" s="5" t="s">
        <v>27</v>
      </c>
      <c r="W5303" s="5" t="s">
        <v>28</v>
      </c>
      <c r="X5303" s="5" t="s">
        <v>115</v>
      </c>
      <c r="Y5303" s="5" t="s">
        <v>790</v>
      </c>
      <c r="Z5303" s="5" t="s">
        <v>43</v>
      </c>
      <c r="AA5303" s="4">
        <v>0.38</v>
      </c>
      <c r="AB5303" s="1">
        <v>39837</v>
      </c>
      <c r="AC5303" s="1">
        <v>29623</v>
      </c>
      <c r="AD5303">
        <f t="shared" si="494"/>
        <v>2</v>
      </c>
      <c r="AE5303">
        <f t="shared" ca="1" si="495"/>
        <v>43</v>
      </c>
      <c r="AF5303" t="str">
        <f t="shared" ca="1" si="496"/>
        <v>18-64</v>
      </c>
      <c r="AG5303" s="3">
        <f t="shared" si="497"/>
        <v>6.914238775510205E-2</v>
      </c>
      <c r="AH5303" t="str">
        <f>_xlfn.IFNA(VLOOKUP(Sales_Transactions[[#This Row],[Order ID]],Returned_Items[#All],2,FALSE),"Not Returned")</f>
        <v>Not Returned</v>
      </c>
    </row>
    <row r="5304" spans="1:34" x14ac:dyDescent="0.25">
      <c r="A5304">
        <v>55360</v>
      </c>
      <c r="C5304" t="s">
        <v>1656</v>
      </c>
      <c r="D5304" s="2" t="str">
        <f>TEXT(MID(Sales_Transactions[[#This Row],[Order Date]],2,5),"d/m/yyy")</f>
        <v>22/1/2009</v>
      </c>
      <c r="E5304" s="2" t="str">
        <f>TEXT(MID(Sales_Transactions[[#This Row],[Order Date]],2,5),"d")</f>
        <v>22</v>
      </c>
      <c r="F5304" s="2" t="str">
        <f>TEXT(MID(Sales_Transactions[[#This Row],[Order Date]],2,5),"m")</f>
        <v>1</v>
      </c>
      <c r="G5304" s="2" t="str">
        <f>TEXT(MID(Sales_Transactions[[#This Row],[Order Date]],2,5),"yyy")</f>
        <v>2009</v>
      </c>
      <c r="H5304" s="2" t="str">
        <f>TEXT(MID(Sales_Transactions[[#This Row],[Order Date]],2,5),"yyy/m")</f>
        <v>2009/1</v>
      </c>
      <c r="I5304" t="s">
        <v>78</v>
      </c>
      <c r="J5304">
        <f t="shared" si="492"/>
        <v>3</v>
      </c>
      <c r="K5304" s="2">
        <v>39</v>
      </c>
      <c r="L5304" s="3">
        <v>8865.1</v>
      </c>
      <c r="M5304" s="4">
        <v>0</v>
      </c>
      <c r="N5304" s="5" t="s">
        <v>34</v>
      </c>
      <c r="O5304" s="3">
        <v>1517.12</v>
      </c>
      <c r="P5304" s="3">
        <v>217.85</v>
      </c>
      <c r="Q5304" s="3">
        <v>29.1</v>
      </c>
      <c r="R5304" s="5" t="s">
        <v>2069</v>
      </c>
      <c r="S5304" s="5" t="s">
        <v>2070</v>
      </c>
      <c r="T5304" s="5" t="str">
        <f t="shared" si="493"/>
        <v>Russell Applegate</v>
      </c>
      <c r="U5304" t="s">
        <v>1143</v>
      </c>
      <c r="V5304" s="5" t="s">
        <v>27</v>
      </c>
      <c r="W5304" s="5" t="s">
        <v>57</v>
      </c>
      <c r="X5304" s="5" t="s">
        <v>107</v>
      </c>
      <c r="Y5304" s="5" t="s">
        <v>2135</v>
      </c>
      <c r="Z5304" s="5" t="s">
        <v>106</v>
      </c>
      <c r="AA5304" s="4">
        <v>0.68</v>
      </c>
      <c r="AB5304" s="1">
        <v>39836</v>
      </c>
      <c r="AC5304" s="1">
        <v>30632</v>
      </c>
      <c r="AD5304">
        <f t="shared" si="494"/>
        <v>1</v>
      </c>
      <c r="AE5304">
        <f t="shared" ca="1" si="495"/>
        <v>40</v>
      </c>
      <c r="AF5304" t="str">
        <f t="shared" ca="1" si="496"/>
        <v>18-64</v>
      </c>
      <c r="AG5304" s="3">
        <f t="shared" si="497"/>
        <v>6.3320512820512818</v>
      </c>
      <c r="AH5304" t="str">
        <f>_xlfn.IFNA(VLOOKUP(Sales_Transactions[[#This Row],[Order ID]],Returned_Items[#All],2,FALSE),"Not Returned")</f>
        <v>Not Returned</v>
      </c>
    </row>
    <row r="5305" spans="1:34" x14ac:dyDescent="0.25">
      <c r="A5305">
        <v>55623</v>
      </c>
      <c r="C5305" t="s">
        <v>1326</v>
      </c>
      <c r="D5305" s="2" t="str">
        <f>TEXT(MID(Sales_Transactions[[#This Row],[Order Date]],2,5),"d/m/yyy")</f>
        <v>5/10/2012</v>
      </c>
      <c r="E5305" s="2" t="str">
        <f>TEXT(MID(Sales_Transactions[[#This Row],[Order Date]],2,5),"d")</f>
        <v>5</v>
      </c>
      <c r="F5305" s="2" t="str">
        <f>TEXT(MID(Sales_Transactions[[#This Row],[Order Date]],2,5),"m")</f>
        <v>10</v>
      </c>
      <c r="G5305" s="2" t="str">
        <f>TEXT(MID(Sales_Transactions[[#This Row],[Order Date]],2,5),"yyy")</f>
        <v>2012</v>
      </c>
      <c r="H5305" s="2" t="str">
        <f>TEXT(MID(Sales_Transactions[[#This Row],[Order Date]],2,5),"yyy/m")</f>
        <v>2012/10</v>
      </c>
      <c r="I5305" t="s">
        <v>101</v>
      </c>
      <c r="J5305">
        <f t="shared" si="492"/>
        <v>1</v>
      </c>
      <c r="K5305" s="2">
        <v>47</v>
      </c>
      <c r="L5305" s="3">
        <v>10348.73</v>
      </c>
      <c r="M5305" s="4">
        <v>0.09</v>
      </c>
      <c r="N5305" s="5" t="s">
        <v>34</v>
      </c>
      <c r="O5305" s="3">
        <v>1094.57</v>
      </c>
      <c r="P5305" s="3">
        <v>227.55</v>
      </c>
      <c r="Q5305" s="3">
        <v>32.479999999999997</v>
      </c>
      <c r="R5305" s="5" t="s">
        <v>148</v>
      </c>
      <c r="S5305" s="5" t="s">
        <v>149</v>
      </c>
      <c r="T5305" s="5" t="str">
        <f t="shared" si="493"/>
        <v>Jack Garza</v>
      </c>
      <c r="U5305" t="s">
        <v>1143</v>
      </c>
      <c r="V5305" s="5" t="s">
        <v>47</v>
      </c>
      <c r="W5305" s="5" t="s">
        <v>57</v>
      </c>
      <c r="X5305" s="5" t="s">
        <v>107</v>
      </c>
      <c r="Y5305" s="5" t="s">
        <v>2891</v>
      </c>
      <c r="Z5305" s="5" t="s">
        <v>106</v>
      </c>
      <c r="AA5305" s="4">
        <v>0.68</v>
      </c>
      <c r="AB5305" s="1">
        <v>41188</v>
      </c>
      <c r="AC5305" s="1">
        <v>30566</v>
      </c>
      <c r="AD5305">
        <f t="shared" si="494"/>
        <v>1</v>
      </c>
      <c r="AE5305">
        <f t="shared" ca="1" si="495"/>
        <v>40</v>
      </c>
      <c r="AF5305" t="str">
        <f t="shared" ca="1" si="496"/>
        <v>18-64</v>
      </c>
      <c r="AG5305" s="3">
        <f t="shared" si="497"/>
        <v>5.5281958510638303</v>
      </c>
      <c r="AH5305" t="str">
        <f>_xlfn.IFNA(VLOOKUP(Sales_Transactions[[#This Row],[Order ID]],Returned_Items[#All],2,FALSE),"Not Returned")</f>
        <v>Returned</v>
      </c>
    </row>
    <row r="5306" spans="1:34" x14ac:dyDescent="0.25">
      <c r="A5306">
        <v>55650</v>
      </c>
      <c r="C5306" t="s">
        <v>3232</v>
      </c>
      <c r="D5306" s="2" t="str">
        <f>TEXT(MID(Sales_Transactions[[#This Row],[Order Date]],2,5),"d/m/yyy")</f>
        <v>21/10/2011</v>
      </c>
      <c r="E5306" s="2" t="str">
        <f>TEXT(MID(Sales_Transactions[[#This Row],[Order Date]],2,5),"d")</f>
        <v>21</v>
      </c>
      <c r="F5306" s="2" t="str">
        <f>TEXT(MID(Sales_Transactions[[#This Row],[Order Date]],2,5),"m")</f>
        <v>10</v>
      </c>
      <c r="G5306" s="2" t="str">
        <f>TEXT(MID(Sales_Transactions[[#This Row],[Order Date]],2,5),"yyy")</f>
        <v>2011</v>
      </c>
      <c r="H5306" s="2" t="str">
        <f>TEXT(MID(Sales_Transactions[[#This Row],[Order Date]],2,5),"yyy/m")</f>
        <v>2011/10</v>
      </c>
      <c r="I5306" t="s">
        <v>22</v>
      </c>
      <c r="J5306">
        <f t="shared" si="492"/>
        <v>2</v>
      </c>
      <c r="K5306" s="2">
        <v>41</v>
      </c>
      <c r="L5306" s="3">
        <v>1258.97</v>
      </c>
      <c r="M5306" s="4">
        <v>0.1</v>
      </c>
      <c r="N5306" s="5" t="s">
        <v>23</v>
      </c>
      <c r="O5306" s="3">
        <v>-112.58</v>
      </c>
      <c r="P5306" s="3">
        <v>32.979999999999997</v>
      </c>
      <c r="Q5306" s="3">
        <v>5.5</v>
      </c>
      <c r="R5306" s="5" t="s">
        <v>3177</v>
      </c>
      <c r="S5306" s="5" t="s">
        <v>3294</v>
      </c>
      <c r="T5306" s="5" t="str">
        <f t="shared" si="493"/>
        <v>Steven Cartwright</v>
      </c>
      <c r="U5306" t="s">
        <v>1143</v>
      </c>
      <c r="V5306" s="5" t="s">
        <v>74</v>
      </c>
      <c r="W5306" s="5" t="s">
        <v>48</v>
      </c>
      <c r="X5306" s="5" t="s">
        <v>87</v>
      </c>
      <c r="Y5306" s="5" t="s">
        <v>659</v>
      </c>
      <c r="Z5306" s="5" t="s">
        <v>43</v>
      </c>
      <c r="AA5306" s="4">
        <v>0.75</v>
      </c>
      <c r="AB5306" s="1">
        <v>40839</v>
      </c>
      <c r="AC5306" s="1">
        <v>30605</v>
      </c>
      <c r="AD5306">
        <f t="shared" si="494"/>
        <v>2</v>
      </c>
      <c r="AE5306">
        <f t="shared" ca="1" si="495"/>
        <v>40</v>
      </c>
      <c r="AF5306" t="str">
        <f t="shared" ca="1" si="496"/>
        <v>18-64</v>
      </c>
      <c r="AG5306" s="3">
        <f t="shared" si="497"/>
        <v>0.93773219512195105</v>
      </c>
      <c r="AH5306" t="str">
        <f>_xlfn.IFNA(VLOOKUP(Sales_Transactions[[#This Row],[Order ID]],Returned_Items[#All],2,FALSE),"Not Returned")</f>
        <v>Not Returned</v>
      </c>
    </row>
    <row r="5307" spans="1:34" x14ac:dyDescent="0.25">
      <c r="A5307">
        <v>55651</v>
      </c>
      <c r="C5307" t="s">
        <v>2516</v>
      </c>
      <c r="D5307" s="2" t="str">
        <f>TEXT(MID(Sales_Transactions[[#This Row],[Order Date]],2,5),"d/m/yyy")</f>
        <v>7/3/2012</v>
      </c>
      <c r="E5307" s="2" t="str">
        <f>TEXT(MID(Sales_Transactions[[#This Row],[Order Date]],2,5),"d")</f>
        <v>7</v>
      </c>
      <c r="F5307" s="2" t="str">
        <f>TEXT(MID(Sales_Transactions[[#This Row],[Order Date]],2,5),"m")</f>
        <v>3</v>
      </c>
      <c r="G5307" s="2" t="str">
        <f>TEXT(MID(Sales_Transactions[[#This Row],[Order Date]],2,5),"yyy")</f>
        <v>2012</v>
      </c>
      <c r="H5307" s="2" t="str">
        <f>TEXT(MID(Sales_Transactions[[#This Row],[Order Date]],2,5),"yyy/m")</f>
        <v>2012/3</v>
      </c>
      <c r="I5307" t="s">
        <v>78</v>
      </c>
      <c r="J5307">
        <f t="shared" si="492"/>
        <v>3</v>
      </c>
      <c r="K5307" s="2">
        <v>41</v>
      </c>
      <c r="L5307" s="3">
        <v>830.53</v>
      </c>
      <c r="M5307" s="4">
        <v>0.01</v>
      </c>
      <c r="N5307" s="5" t="s">
        <v>23</v>
      </c>
      <c r="O5307" s="3">
        <v>120.69</v>
      </c>
      <c r="P5307" s="3">
        <v>20.239999999999998</v>
      </c>
      <c r="Q5307" s="3">
        <v>8.99</v>
      </c>
      <c r="R5307" s="5" t="s">
        <v>894</v>
      </c>
      <c r="S5307" s="5" t="s">
        <v>1942</v>
      </c>
      <c r="T5307" s="5" t="str">
        <f t="shared" si="493"/>
        <v>Helen Andreada</v>
      </c>
      <c r="U5307" t="s">
        <v>1143</v>
      </c>
      <c r="V5307" s="5" t="s">
        <v>47</v>
      </c>
      <c r="W5307" s="5" t="s">
        <v>57</v>
      </c>
      <c r="X5307" s="5" t="s">
        <v>58</v>
      </c>
      <c r="Y5307" s="5" t="s">
        <v>637</v>
      </c>
      <c r="Z5307" s="5" t="s">
        <v>60</v>
      </c>
      <c r="AA5307" s="4">
        <v>0.46</v>
      </c>
      <c r="AB5307" s="1">
        <v>40978</v>
      </c>
      <c r="AC5307" s="1">
        <v>30582</v>
      </c>
      <c r="AD5307">
        <f t="shared" si="494"/>
        <v>3</v>
      </c>
      <c r="AE5307">
        <f t="shared" ca="1" si="495"/>
        <v>40</v>
      </c>
      <c r="AF5307" t="str">
        <f t="shared" ca="1" si="496"/>
        <v>18-64</v>
      </c>
      <c r="AG5307" s="3">
        <f t="shared" si="497"/>
        <v>0.71287746341463409</v>
      </c>
      <c r="AH5307" t="str">
        <f>_xlfn.IFNA(VLOOKUP(Sales_Transactions[[#This Row],[Order ID]],Returned_Items[#All],2,FALSE),"Not Returned")</f>
        <v>Not Returned</v>
      </c>
    </row>
    <row r="5308" spans="1:34" x14ac:dyDescent="0.25">
      <c r="A5308">
        <v>55651</v>
      </c>
      <c r="C5308" t="s">
        <v>2516</v>
      </c>
      <c r="D5308" s="2" t="str">
        <f>TEXT(MID(Sales_Transactions[[#This Row],[Order Date]],2,5),"d/m/yyy")</f>
        <v>7/3/2012</v>
      </c>
      <c r="E5308" s="2" t="str">
        <f>TEXT(MID(Sales_Transactions[[#This Row],[Order Date]],2,5),"d")</f>
        <v>7</v>
      </c>
      <c r="F5308" s="2" t="str">
        <f>TEXT(MID(Sales_Transactions[[#This Row],[Order Date]],2,5),"m")</f>
        <v>3</v>
      </c>
      <c r="G5308" s="2" t="str">
        <f>TEXT(MID(Sales_Transactions[[#This Row],[Order Date]],2,5),"yyy")</f>
        <v>2012</v>
      </c>
      <c r="H5308" s="2" t="str">
        <f>TEXT(MID(Sales_Transactions[[#This Row],[Order Date]],2,5),"yyy/m")</f>
        <v>2012/3</v>
      </c>
      <c r="I5308" t="s">
        <v>78</v>
      </c>
      <c r="J5308">
        <f t="shared" si="492"/>
        <v>3</v>
      </c>
      <c r="K5308" s="2">
        <v>2</v>
      </c>
      <c r="L5308" s="3">
        <v>79.930000000000007</v>
      </c>
      <c r="M5308" s="4">
        <v>0</v>
      </c>
      <c r="N5308" s="5" t="s">
        <v>23</v>
      </c>
      <c r="O5308" s="3">
        <v>-52.73</v>
      </c>
      <c r="P5308" s="3">
        <v>27.75</v>
      </c>
      <c r="Q5308" s="3">
        <v>19.989999999999998</v>
      </c>
      <c r="R5308" s="5" t="s">
        <v>894</v>
      </c>
      <c r="S5308" s="5" t="s">
        <v>1942</v>
      </c>
      <c r="T5308" s="5" t="str">
        <f t="shared" si="493"/>
        <v>Helen Andreada</v>
      </c>
      <c r="U5308" t="s">
        <v>1143</v>
      </c>
      <c r="V5308" s="5" t="s">
        <v>47</v>
      </c>
      <c r="W5308" s="5" t="s">
        <v>28</v>
      </c>
      <c r="X5308" s="5" t="s">
        <v>29</v>
      </c>
      <c r="Y5308" s="5" t="s">
        <v>944</v>
      </c>
      <c r="Z5308" s="5" t="s">
        <v>43</v>
      </c>
      <c r="AA5308" s="4">
        <v>0.67</v>
      </c>
      <c r="AB5308" s="1">
        <v>40976</v>
      </c>
      <c r="AC5308" s="1">
        <v>30365</v>
      </c>
      <c r="AD5308">
        <f t="shared" si="494"/>
        <v>1</v>
      </c>
      <c r="AE5308">
        <f t="shared" ca="1" si="495"/>
        <v>41</v>
      </c>
      <c r="AF5308" t="str">
        <f t="shared" ca="1" si="496"/>
        <v>18-64</v>
      </c>
      <c r="AG5308" s="3">
        <f t="shared" si="497"/>
        <v>23.869999999999997</v>
      </c>
      <c r="AH5308" t="str">
        <f>_xlfn.IFNA(VLOOKUP(Sales_Transactions[[#This Row],[Order ID]],Returned_Items[#All],2,FALSE),"Not Returned")</f>
        <v>Not Returned</v>
      </c>
    </row>
    <row r="5309" spans="1:34" x14ac:dyDescent="0.25">
      <c r="A5309">
        <v>56322</v>
      </c>
      <c r="C5309" t="s">
        <v>3108</v>
      </c>
      <c r="D5309" s="2" t="str">
        <f>TEXT(MID(Sales_Transactions[[#This Row],[Order Date]],2,5),"d/m/yyy")</f>
        <v>30/9/2011</v>
      </c>
      <c r="E5309" s="2" t="str">
        <f>TEXT(MID(Sales_Transactions[[#This Row],[Order Date]],2,5),"d")</f>
        <v>30</v>
      </c>
      <c r="F5309" s="2" t="str">
        <f>TEXT(MID(Sales_Transactions[[#This Row],[Order Date]],2,5),"m")</f>
        <v>9</v>
      </c>
      <c r="G5309" s="2" t="str">
        <f>TEXT(MID(Sales_Transactions[[#This Row],[Order Date]],2,5),"yyy")</f>
        <v>2011</v>
      </c>
      <c r="H5309" s="2" t="str">
        <f>TEXT(MID(Sales_Transactions[[#This Row],[Order Date]],2,5),"yyy/m")</f>
        <v>2011/9</v>
      </c>
      <c r="I5309" t="s">
        <v>78</v>
      </c>
      <c r="J5309">
        <f t="shared" si="492"/>
        <v>3</v>
      </c>
      <c r="K5309" s="2">
        <v>26</v>
      </c>
      <c r="L5309" s="3">
        <v>799.84</v>
      </c>
      <c r="M5309" s="4">
        <v>0.08</v>
      </c>
      <c r="N5309" s="5" t="s">
        <v>23</v>
      </c>
      <c r="O5309" s="3">
        <v>64.13</v>
      </c>
      <c r="P5309" s="3">
        <v>31.11</v>
      </c>
      <c r="Q5309" s="3">
        <v>3.6</v>
      </c>
      <c r="R5309" s="5" t="s">
        <v>1783</v>
      </c>
      <c r="S5309" s="5" t="s">
        <v>903</v>
      </c>
      <c r="T5309" s="5" t="str">
        <f t="shared" si="493"/>
        <v>Sean Braxton</v>
      </c>
      <c r="U5309" t="s">
        <v>1143</v>
      </c>
      <c r="V5309" s="5" t="s">
        <v>27</v>
      </c>
      <c r="W5309" s="5" t="s">
        <v>48</v>
      </c>
      <c r="X5309" s="5" t="s">
        <v>87</v>
      </c>
      <c r="Y5309" s="5" t="s">
        <v>1554</v>
      </c>
      <c r="Z5309" s="5" t="s">
        <v>60</v>
      </c>
      <c r="AA5309" s="4">
        <v>0.64</v>
      </c>
      <c r="AB5309" s="1">
        <v>40818</v>
      </c>
      <c r="AC5309" s="1">
        <v>24630</v>
      </c>
      <c r="AD5309">
        <f t="shared" si="494"/>
        <v>2</v>
      </c>
      <c r="AE5309">
        <f t="shared" ca="1" si="495"/>
        <v>57</v>
      </c>
      <c r="AF5309" t="str">
        <f t="shared" ca="1" si="496"/>
        <v>18-64</v>
      </c>
      <c r="AG5309" s="3">
        <f t="shared" si="497"/>
        <v>1.334042769230769</v>
      </c>
      <c r="AH5309" t="str">
        <f>_xlfn.IFNA(VLOOKUP(Sales_Transactions[[#This Row],[Order ID]],Returned_Items[#All],2,FALSE),"Not Returned")</f>
        <v>Not Returned</v>
      </c>
    </row>
    <row r="5310" spans="1:34" x14ac:dyDescent="0.25">
      <c r="A5310">
        <v>56322</v>
      </c>
      <c r="C5310" t="s">
        <v>3108</v>
      </c>
      <c r="D5310" s="2" t="str">
        <f>TEXT(MID(Sales_Transactions[[#This Row],[Order Date]],2,5),"d/m/yyy")</f>
        <v>30/9/2011</v>
      </c>
      <c r="E5310" s="2" t="str">
        <f>TEXT(MID(Sales_Transactions[[#This Row],[Order Date]],2,5),"d")</f>
        <v>30</v>
      </c>
      <c r="F5310" s="2" t="str">
        <f>TEXT(MID(Sales_Transactions[[#This Row],[Order Date]],2,5),"m")</f>
        <v>9</v>
      </c>
      <c r="G5310" s="2" t="str">
        <f>TEXT(MID(Sales_Transactions[[#This Row],[Order Date]],2,5),"yyy")</f>
        <v>2011</v>
      </c>
      <c r="H5310" s="2" t="str">
        <f>TEXT(MID(Sales_Transactions[[#This Row],[Order Date]],2,5),"yyy/m")</f>
        <v>2011/9</v>
      </c>
      <c r="I5310" t="s">
        <v>78</v>
      </c>
      <c r="J5310">
        <f t="shared" si="492"/>
        <v>3</v>
      </c>
      <c r="K5310" s="2">
        <v>16</v>
      </c>
      <c r="L5310" s="3">
        <v>1689.1369999999999</v>
      </c>
      <c r="M5310" s="4">
        <v>7.0000000000000007E-2</v>
      </c>
      <c r="N5310" s="5" t="s">
        <v>23</v>
      </c>
      <c r="O5310" s="3">
        <v>71.06</v>
      </c>
      <c r="P5310" s="3">
        <v>125.99</v>
      </c>
      <c r="Q5310" s="3">
        <v>8.08</v>
      </c>
      <c r="R5310" s="5" t="s">
        <v>1783</v>
      </c>
      <c r="S5310" s="5" t="s">
        <v>903</v>
      </c>
      <c r="T5310" s="5" t="str">
        <f t="shared" si="493"/>
        <v>Sean Braxton</v>
      </c>
      <c r="U5310" t="s">
        <v>1143</v>
      </c>
      <c r="V5310" s="5" t="s">
        <v>27</v>
      </c>
      <c r="W5310" s="5" t="s">
        <v>48</v>
      </c>
      <c r="X5310" s="5" t="s">
        <v>49</v>
      </c>
      <c r="Y5310" s="5" t="s">
        <v>986</v>
      </c>
      <c r="Z5310" s="5" t="s">
        <v>43</v>
      </c>
      <c r="AA5310" s="4">
        <v>0.56999999999999995</v>
      </c>
      <c r="AB5310" s="1">
        <v>40818</v>
      </c>
      <c r="AC5310" s="1">
        <v>24589</v>
      </c>
      <c r="AD5310">
        <f t="shared" si="494"/>
        <v>2</v>
      </c>
      <c r="AE5310">
        <f t="shared" ca="1" si="495"/>
        <v>57</v>
      </c>
      <c r="AF5310" t="str">
        <f t="shared" ca="1" si="496"/>
        <v>18-64</v>
      </c>
      <c r="AG5310" s="3">
        <f t="shared" si="497"/>
        <v>8.3738629375000002</v>
      </c>
      <c r="AH5310" t="str">
        <f>_xlfn.IFNA(VLOOKUP(Sales_Transactions[[#This Row],[Order ID]],Returned_Items[#All],2,FALSE),"Not Returned")</f>
        <v>Not Returned</v>
      </c>
    </row>
    <row r="5311" spans="1:34" x14ac:dyDescent="0.25">
      <c r="A5311">
        <v>56608</v>
      </c>
      <c r="C5311" t="s">
        <v>3298</v>
      </c>
      <c r="D5311" s="2" t="str">
        <f>TEXT(MID(Sales_Transactions[[#This Row],[Order Date]],2,5),"d/m/yyy")</f>
        <v>18/11/2009</v>
      </c>
      <c r="E5311" s="2" t="str">
        <f>TEXT(MID(Sales_Transactions[[#This Row],[Order Date]],2,5),"d")</f>
        <v>18</v>
      </c>
      <c r="F5311" s="2" t="str">
        <f>TEXT(MID(Sales_Transactions[[#This Row],[Order Date]],2,5),"m")</f>
        <v>11</v>
      </c>
      <c r="G5311" s="2" t="str">
        <f>TEXT(MID(Sales_Transactions[[#This Row],[Order Date]],2,5),"yyy")</f>
        <v>2009</v>
      </c>
      <c r="H5311" s="2" t="str">
        <f>TEXT(MID(Sales_Transactions[[#This Row],[Order Date]],2,5),"yyy/m")</f>
        <v>2009/11</v>
      </c>
      <c r="I5311" t="s">
        <v>101</v>
      </c>
      <c r="J5311">
        <f t="shared" si="492"/>
        <v>1</v>
      </c>
      <c r="K5311" s="2">
        <v>23</v>
      </c>
      <c r="L5311" s="3">
        <v>42.23</v>
      </c>
      <c r="M5311" s="4">
        <v>0.1</v>
      </c>
      <c r="N5311" s="5" t="s">
        <v>23</v>
      </c>
      <c r="O5311" s="3">
        <v>-15.11</v>
      </c>
      <c r="P5311" s="3">
        <v>1.89</v>
      </c>
      <c r="Q5311" s="3">
        <v>0.76</v>
      </c>
      <c r="R5311" s="5" t="s">
        <v>2367</v>
      </c>
      <c r="S5311" s="5" t="s">
        <v>3265</v>
      </c>
      <c r="T5311" s="5" t="str">
        <f t="shared" si="493"/>
        <v>Linda Southworth</v>
      </c>
      <c r="U5311" t="s">
        <v>1143</v>
      </c>
      <c r="V5311" s="5" t="s">
        <v>37</v>
      </c>
      <c r="W5311" s="5" t="s">
        <v>28</v>
      </c>
      <c r="X5311" s="5" t="s">
        <v>82</v>
      </c>
      <c r="Y5311" s="5" t="s">
        <v>264</v>
      </c>
      <c r="Z5311" s="5" t="s">
        <v>84</v>
      </c>
      <c r="AA5311" s="4">
        <v>0.83</v>
      </c>
      <c r="AB5311" s="1">
        <v>40137</v>
      </c>
      <c r="AC5311" s="1">
        <v>24371</v>
      </c>
      <c r="AD5311">
        <f t="shared" si="494"/>
        <v>2</v>
      </c>
      <c r="AE5311">
        <f t="shared" ca="1" si="495"/>
        <v>57</v>
      </c>
      <c r="AF5311" t="str">
        <f t="shared" ca="1" si="496"/>
        <v>18-64</v>
      </c>
      <c r="AG5311" s="3">
        <f t="shared" si="497"/>
        <v>0.11513521739130435</v>
      </c>
      <c r="AH5311" t="str">
        <f>_xlfn.IFNA(VLOOKUP(Sales_Transactions[[#This Row],[Order ID]],Returned_Items[#All],2,FALSE),"Not Returned")</f>
        <v>Not Returned</v>
      </c>
    </row>
    <row r="5312" spans="1:34" x14ac:dyDescent="0.25">
      <c r="A5312">
        <v>56612</v>
      </c>
      <c r="C5312" t="s">
        <v>390</v>
      </c>
      <c r="D5312" s="2" t="str">
        <f>TEXT(MID(Sales_Transactions[[#This Row],[Order Date]],2,5),"d/m/yyy")</f>
        <v>22/7/2009</v>
      </c>
      <c r="E5312" s="2" t="str">
        <f>TEXT(MID(Sales_Transactions[[#This Row],[Order Date]],2,5),"d")</f>
        <v>22</v>
      </c>
      <c r="F5312" s="2" t="str">
        <f>TEXT(MID(Sales_Transactions[[#This Row],[Order Date]],2,5),"m")</f>
        <v>7</v>
      </c>
      <c r="G5312" s="2" t="str">
        <f>TEXT(MID(Sales_Transactions[[#This Row],[Order Date]],2,5),"yyy")</f>
        <v>2009</v>
      </c>
      <c r="H5312" s="2" t="str">
        <f>TEXT(MID(Sales_Transactions[[#This Row],[Order Date]],2,5),"yyy/m")</f>
        <v>2009/7</v>
      </c>
      <c r="I5312" t="s">
        <v>33</v>
      </c>
      <c r="J5312">
        <f t="shared" si="492"/>
        <v>4</v>
      </c>
      <c r="K5312" s="2">
        <v>38</v>
      </c>
      <c r="L5312" s="3">
        <v>4008.7275</v>
      </c>
      <c r="M5312" s="4">
        <v>0</v>
      </c>
      <c r="N5312" s="5" t="s">
        <v>23</v>
      </c>
      <c r="O5312" s="3">
        <v>1219.3399999999999</v>
      </c>
      <c r="P5312" s="3">
        <v>115.99</v>
      </c>
      <c r="Q5312" s="3">
        <v>5.92</v>
      </c>
      <c r="R5312" s="5" t="s">
        <v>1993</v>
      </c>
      <c r="S5312" s="5" t="s">
        <v>1994</v>
      </c>
      <c r="T5312" s="5" t="str">
        <f t="shared" si="493"/>
        <v>Joseph Airdo</v>
      </c>
      <c r="U5312" t="s">
        <v>1143</v>
      </c>
      <c r="V5312" s="5" t="s">
        <v>37</v>
      </c>
      <c r="W5312" s="5" t="s">
        <v>48</v>
      </c>
      <c r="X5312" s="5" t="s">
        <v>49</v>
      </c>
      <c r="Y5312" s="5" t="s">
        <v>1719</v>
      </c>
      <c r="Z5312" s="5" t="s">
        <v>43</v>
      </c>
      <c r="AA5312" s="4">
        <v>0.57999999999999996</v>
      </c>
      <c r="AB5312" s="1">
        <v>40016</v>
      </c>
      <c r="AC5312" s="1">
        <v>24170</v>
      </c>
      <c r="AD5312">
        <f t="shared" si="494"/>
        <v>0</v>
      </c>
      <c r="AE5312">
        <f t="shared" ca="1" si="495"/>
        <v>58</v>
      </c>
      <c r="AF5312" t="str">
        <f t="shared" ca="1" si="496"/>
        <v>18-64</v>
      </c>
      <c r="AG5312" s="3">
        <f t="shared" si="497"/>
        <v>3.2081578947368419</v>
      </c>
      <c r="AH5312" t="str">
        <f>_xlfn.IFNA(VLOOKUP(Sales_Transactions[[#This Row],[Order ID]],Returned_Items[#All],2,FALSE),"Not Returned")</f>
        <v>Returned</v>
      </c>
    </row>
    <row r="5313" spans="1:34" x14ac:dyDescent="0.25">
      <c r="A5313">
        <v>56835</v>
      </c>
      <c r="C5313" t="s">
        <v>2053</v>
      </c>
      <c r="D5313" s="2" t="str">
        <f>TEXT(MID(Sales_Transactions[[#This Row],[Order Date]],2,5),"d/m/yyy")</f>
        <v>20/2/2010</v>
      </c>
      <c r="E5313" s="2" t="str">
        <f>TEXT(MID(Sales_Transactions[[#This Row],[Order Date]],2,5),"d")</f>
        <v>20</v>
      </c>
      <c r="F5313" s="2" t="str">
        <f>TEXT(MID(Sales_Transactions[[#This Row],[Order Date]],2,5),"m")</f>
        <v>2</v>
      </c>
      <c r="G5313" s="2" t="str">
        <f>TEXT(MID(Sales_Transactions[[#This Row],[Order Date]],2,5),"yyy")</f>
        <v>2010</v>
      </c>
      <c r="H5313" s="2" t="str">
        <f>TEXT(MID(Sales_Transactions[[#This Row],[Order Date]],2,5),"yyy/m")</f>
        <v>2010/2</v>
      </c>
      <c r="I5313" t="s">
        <v>52</v>
      </c>
      <c r="J5313">
        <f t="shared" si="492"/>
        <v>1</v>
      </c>
      <c r="K5313" s="2">
        <v>1</v>
      </c>
      <c r="L5313" s="3">
        <v>10.94</v>
      </c>
      <c r="M5313" s="4">
        <v>0.1</v>
      </c>
      <c r="N5313" s="5" t="s">
        <v>23</v>
      </c>
      <c r="O5313" s="3">
        <v>-5.16</v>
      </c>
      <c r="P5313" s="3">
        <v>9.11</v>
      </c>
      <c r="Q5313" s="3">
        <v>2.25</v>
      </c>
      <c r="R5313" s="5" t="s">
        <v>1828</v>
      </c>
      <c r="S5313" s="5" t="s">
        <v>1595</v>
      </c>
      <c r="T5313" s="5" t="str">
        <f t="shared" si="493"/>
        <v>Roland Murray</v>
      </c>
      <c r="U5313" t="s">
        <v>1143</v>
      </c>
      <c r="V5313" s="5" t="s">
        <v>74</v>
      </c>
      <c r="W5313" s="5" t="s">
        <v>28</v>
      </c>
      <c r="X5313" s="5" t="s">
        <v>124</v>
      </c>
      <c r="Y5313" s="5" t="s">
        <v>1205</v>
      </c>
      <c r="Z5313" s="5" t="s">
        <v>84</v>
      </c>
      <c r="AA5313" s="4">
        <v>0.52</v>
      </c>
      <c r="AB5313" s="1">
        <v>40229</v>
      </c>
      <c r="AC5313" s="1">
        <v>24390</v>
      </c>
      <c r="AD5313">
        <f t="shared" si="494"/>
        <v>0</v>
      </c>
      <c r="AE5313">
        <f t="shared" ca="1" si="495"/>
        <v>57</v>
      </c>
      <c r="AF5313" t="str">
        <f t="shared" ca="1" si="496"/>
        <v>18-64</v>
      </c>
      <c r="AG5313" s="3">
        <f t="shared" si="497"/>
        <v>11.35089</v>
      </c>
      <c r="AH5313" t="str">
        <f>_xlfn.IFNA(VLOOKUP(Sales_Transactions[[#This Row],[Order ID]],Returned_Items[#All],2,FALSE),"Not Returned")</f>
        <v>Not Returned</v>
      </c>
    </row>
    <row r="5314" spans="1:34" x14ac:dyDescent="0.25">
      <c r="A5314">
        <v>57058</v>
      </c>
      <c r="C5314" t="s">
        <v>3309</v>
      </c>
      <c r="D5314" s="2" t="str">
        <f>TEXT(MID(Sales_Transactions[[#This Row],[Order Date]],2,5),"d/m/yyy")</f>
        <v>9/5/2012</v>
      </c>
      <c r="E5314" s="2" t="str">
        <f>TEXT(MID(Sales_Transactions[[#This Row],[Order Date]],2,5),"d")</f>
        <v>9</v>
      </c>
      <c r="F5314" s="2" t="str">
        <f>TEXT(MID(Sales_Transactions[[#This Row],[Order Date]],2,5),"m")</f>
        <v>5</v>
      </c>
      <c r="G5314" s="2" t="str">
        <f>TEXT(MID(Sales_Transactions[[#This Row],[Order Date]],2,5),"yyy")</f>
        <v>2012</v>
      </c>
      <c r="H5314" s="2" t="str">
        <f>TEXT(MID(Sales_Transactions[[#This Row],[Order Date]],2,5),"yyy/m")</f>
        <v>2012/5</v>
      </c>
      <c r="I5314" t="s">
        <v>78</v>
      </c>
      <c r="J5314">
        <f t="shared" ref="J5314:J5377" si="498">IF(I5314="Making Critical",5,IF(I5314="High",4,IF(I5314="Medium",3,IF(I5314="Low",2,1))))</f>
        <v>3</v>
      </c>
      <c r="K5314" s="2">
        <v>28</v>
      </c>
      <c r="L5314" s="3">
        <v>205.43</v>
      </c>
      <c r="M5314" s="4">
        <v>0</v>
      </c>
      <c r="N5314" s="5" t="s">
        <v>67</v>
      </c>
      <c r="O5314" s="3">
        <v>-24.3</v>
      </c>
      <c r="P5314" s="3">
        <v>6.54</v>
      </c>
      <c r="Q5314" s="3">
        <v>5.27</v>
      </c>
      <c r="R5314" s="5" t="s">
        <v>148</v>
      </c>
      <c r="S5314" s="5" t="s">
        <v>149</v>
      </c>
      <c r="T5314" s="5" t="str">
        <f t="shared" ref="T5314:T5377" si="499">R5314 &amp; " " &amp; S5314</f>
        <v>Jack Garza</v>
      </c>
      <c r="U5314" t="s">
        <v>1143</v>
      </c>
      <c r="V5314" s="5" t="s">
        <v>47</v>
      </c>
      <c r="W5314" s="5" t="s">
        <v>28</v>
      </c>
      <c r="X5314" s="5" t="s">
        <v>41</v>
      </c>
      <c r="Y5314" s="5" t="s">
        <v>1268</v>
      </c>
      <c r="Z5314" s="5" t="s">
        <v>43</v>
      </c>
      <c r="AA5314" s="4">
        <v>0.36</v>
      </c>
      <c r="AB5314" s="1">
        <v>41038</v>
      </c>
      <c r="AC5314" s="1">
        <v>29971</v>
      </c>
      <c r="AD5314">
        <f t="shared" ref="AD5314:AD5377" si="500">_xlfn.DAYS(AB5314,D5314)</f>
        <v>0</v>
      </c>
      <c r="AE5314">
        <f t="shared" ref="AE5314:AE5377" ca="1" si="501">DATEDIF(AC5314,TODAY(),"Y")</f>
        <v>42</v>
      </c>
      <c r="AF5314" t="str">
        <f t="shared" ref="AF5314:AF5377" ca="1" si="502">IF(AE5314&lt;18,"Under 18",IF(AE5314&lt;65,"18-64","Over 65"))</f>
        <v>18-64</v>
      </c>
      <c r="AG5314" s="3">
        <f t="shared" ref="AG5314:AG5377" si="503" xml:space="preserve"> (P5314 - (M5314 / 100) * P5314 + Q5314) / K5314</f>
        <v>0.42178571428571426</v>
      </c>
      <c r="AH5314" t="str">
        <f>_xlfn.IFNA(VLOOKUP(Sales_Transactions[[#This Row],[Order ID]],Returned_Items[#All],2,FALSE),"Not Returned")</f>
        <v>Not Returned</v>
      </c>
    </row>
    <row r="5315" spans="1:34" x14ac:dyDescent="0.25">
      <c r="A5315">
        <v>57058</v>
      </c>
      <c r="C5315" t="s">
        <v>3309</v>
      </c>
      <c r="D5315" s="2" t="str">
        <f>TEXT(MID(Sales_Transactions[[#This Row],[Order Date]],2,5),"d/m/yyy")</f>
        <v>9/5/2012</v>
      </c>
      <c r="E5315" s="2" t="str">
        <f>TEXT(MID(Sales_Transactions[[#This Row],[Order Date]],2,5),"d")</f>
        <v>9</v>
      </c>
      <c r="F5315" s="2" t="str">
        <f>TEXT(MID(Sales_Transactions[[#This Row],[Order Date]],2,5),"m")</f>
        <v>5</v>
      </c>
      <c r="G5315" s="2" t="str">
        <f>TEXT(MID(Sales_Transactions[[#This Row],[Order Date]],2,5),"yyy")</f>
        <v>2012</v>
      </c>
      <c r="H5315" s="2" t="str">
        <f>TEXT(MID(Sales_Transactions[[#This Row],[Order Date]],2,5),"yyy/m")</f>
        <v>2012/5</v>
      </c>
      <c r="I5315" t="s">
        <v>78</v>
      </c>
      <c r="J5315">
        <f t="shared" si="498"/>
        <v>3</v>
      </c>
      <c r="K5315" s="2">
        <v>27</v>
      </c>
      <c r="L5315" s="3">
        <v>979.06</v>
      </c>
      <c r="M5315" s="4">
        <v>7.0000000000000007E-2</v>
      </c>
      <c r="N5315" s="5" t="s">
        <v>23</v>
      </c>
      <c r="O5315" s="3">
        <v>-131.9</v>
      </c>
      <c r="P5315" s="3">
        <v>35.770000000000003</v>
      </c>
      <c r="Q5315" s="3">
        <v>9.02</v>
      </c>
      <c r="R5315" s="5" t="s">
        <v>148</v>
      </c>
      <c r="S5315" s="5" t="s">
        <v>149</v>
      </c>
      <c r="T5315" s="5" t="str">
        <f t="shared" si="499"/>
        <v>Jack Garza</v>
      </c>
      <c r="U5315" t="s">
        <v>1143</v>
      </c>
      <c r="V5315" s="5" t="s">
        <v>47</v>
      </c>
      <c r="W5315" s="5" t="s">
        <v>48</v>
      </c>
      <c r="X5315" s="5" t="s">
        <v>87</v>
      </c>
      <c r="Y5315" s="5" t="s">
        <v>2935</v>
      </c>
      <c r="Z5315" s="5" t="s">
        <v>43</v>
      </c>
      <c r="AA5315" s="4">
        <v>0.75</v>
      </c>
      <c r="AB5315" s="1">
        <v>41039</v>
      </c>
      <c r="AC5315" s="1">
        <v>30036</v>
      </c>
      <c r="AD5315">
        <f t="shared" si="500"/>
        <v>1</v>
      </c>
      <c r="AE5315">
        <f t="shared" ca="1" si="501"/>
        <v>42</v>
      </c>
      <c r="AF5315" t="str">
        <f t="shared" ca="1" si="502"/>
        <v>18-64</v>
      </c>
      <c r="AG5315" s="3">
        <f t="shared" si="503"/>
        <v>1.6579615185185186</v>
      </c>
      <c r="AH5315" t="str">
        <f>_xlfn.IFNA(VLOOKUP(Sales_Transactions[[#This Row],[Order ID]],Returned_Items[#All],2,FALSE),"Not Returned")</f>
        <v>Not Returned</v>
      </c>
    </row>
    <row r="5316" spans="1:34" x14ac:dyDescent="0.25">
      <c r="A5316">
        <v>57506</v>
      </c>
      <c r="C5316" t="s">
        <v>1627</v>
      </c>
      <c r="D5316" s="2" t="str">
        <f>TEXT(MID(Sales_Transactions[[#This Row],[Order Date]],2,5),"d/m/yyy")</f>
        <v>13/2/2009</v>
      </c>
      <c r="E5316" s="2" t="str">
        <f>TEXT(MID(Sales_Transactions[[#This Row],[Order Date]],2,5),"d")</f>
        <v>13</v>
      </c>
      <c r="F5316" s="2" t="str">
        <f>TEXT(MID(Sales_Transactions[[#This Row],[Order Date]],2,5),"m")</f>
        <v>2</v>
      </c>
      <c r="G5316" s="2" t="str">
        <f>TEXT(MID(Sales_Transactions[[#This Row],[Order Date]],2,5),"yyy")</f>
        <v>2009</v>
      </c>
      <c r="H5316" s="2" t="str">
        <f>TEXT(MID(Sales_Transactions[[#This Row],[Order Date]],2,5),"yyy/m")</f>
        <v>2009/2</v>
      </c>
      <c r="I5316" t="s">
        <v>78</v>
      </c>
      <c r="J5316">
        <f t="shared" si="498"/>
        <v>3</v>
      </c>
      <c r="K5316" s="2">
        <v>48</v>
      </c>
      <c r="L5316" s="3">
        <v>332.55</v>
      </c>
      <c r="M5316" s="4">
        <v>0.1</v>
      </c>
      <c r="N5316" s="5" t="s">
        <v>23</v>
      </c>
      <c r="O5316" s="3">
        <v>-66.87</v>
      </c>
      <c r="P5316" s="3">
        <v>7.28</v>
      </c>
      <c r="Q5316" s="3">
        <v>5.47</v>
      </c>
      <c r="R5316" s="5" t="s">
        <v>3263</v>
      </c>
      <c r="S5316" s="5" t="s">
        <v>3264</v>
      </c>
      <c r="T5316" s="5" t="str">
        <f t="shared" si="499"/>
        <v>Thais Sissman</v>
      </c>
      <c r="U5316" t="s">
        <v>1143</v>
      </c>
      <c r="V5316" s="5" t="s">
        <v>47</v>
      </c>
      <c r="W5316" s="5" t="s">
        <v>28</v>
      </c>
      <c r="X5316" s="5" t="s">
        <v>75</v>
      </c>
      <c r="Y5316" s="5" t="s">
        <v>3342</v>
      </c>
      <c r="Z5316" s="5" t="s">
        <v>43</v>
      </c>
      <c r="AA5316" s="4">
        <v>0.35</v>
      </c>
      <c r="AB5316" s="1">
        <v>39857</v>
      </c>
      <c r="AC5316" s="1">
        <v>30065</v>
      </c>
      <c r="AD5316">
        <f t="shared" si="500"/>
        <v>0</v>
      </c>
      <c r="AE5316">
        <f t="shared" ca="1" si="501"/>
        <v>42</v>
      </c>
      <c r="AF5316" t="str">
        <f t="shared" ca="1" si="502"/>
        <v>18-64</v>
      </c>
      <c r="AG5316" s="3">
        <f t="shared" si="503"/>
        <v>0.26547333333333334</v>
      </c>
      <c r="AH5316" t="str">
        <f>_xlfn.IFNA(VLOOKUP(Sales_Transactions[[#This Row],[Order ID]],Returned_Items[#All],2,FALSE),"Not Returned")</f>
        <v>Not Returned</v>
      </c>
    </row>
    <row r="5317" spans="1:34" x14ac:dyDescent="0.25">
      <c r="A5317">
        <v>57574</v>
      </c>
      <c r="C5317" t="s">
        <v>3005</v>
      </c>
      <c r="D5317" s="2" t="str">
        <f>TEXT(MID(Sales_Transactions[[#This Row],[Order Date]],2,5),"d/m/yyy")</f>
        <v>23/7/2012</v>
      </c>
      <c r="E5317" s="2" t="str">
        <f>TEXT(MID(Sales_Transactions[[#This Row],[Order Date]],2,5),"d")</f>
        <v>23</v>
      </c>
      <c r="F5317" s="2" t="str">
        <f>TEXT(MID(Sales_Transactions[[#This Row],[Order Date]],2,5),"m")</f>
        <v>7</v>
      </c>
      <c r="G5317" s="2" t="str">
        <f>TEXT(MID(Sales_Transactions[[#This Row],[Order Date]],2,5),"yyy")</f>
        <v>2012</v>
      </c>
      <c r="H5317" s="2" t="str">
        <f>TEXT(MID(Sales_Transactions[[#This Row],[Order Date]],2,5),"yyy/m")</f>
        <v>2012/7</v>
      </c>
      <c r="I5317" t="s">
        <v>101</v>
      </c>
      <c r="J5317">
        <f t="shared" si="498"/>
        <v>1</v>
      </c>
      <c r="K5317" s="2">
        <v>20</v>
      </c>
      <c r="L5317" s="3">
        <v>466.36</v>
      </c>
      <c r="M5317" s="4">
        <v>7.0000000000000007E-2</v>
      </c>
      <c r="N5317" s="5" t="s">
        <v>34</v>
      </c>
      <c r="O5317" s="3">
        <v>-192.7</v>
      </c>
      <c r="P5317" s="3">
        <v>23.99</v>
      </c>
      <c r="Q5317" s="3">
        <v>15.68</v>
      </c>
      <c r="R5317" s="5" t="s">
        <v>2069</v>
      </c>
      <c r="S5317" s="5" t="s">
        <v>3291</v>
      </c>
      <c r="T5317" s="5" t="str">
        <f t="shared" si="499"/>
        <v>Russell D'Ascenzo</v>
      </c>
      <c r="U5317" t="s">
        <v>1143</v>
      </c>
      <c r="V5317" s="5" t="s">
        <v>37</v>
      </c>
      <c r="W5317" s="5" t="s">
        <v>57</v>
      </c>
      <c r="X5317" s="5" t="s">
        <v>58</v>
      </c>
      <c r="Y5317" s="5" t="s">
        <v>2458</v>
      </c>
      <c r="Z5317" s="5" t="s">
        <v>40</v>
      </c>
      <c r="AA5317" s="4">
        <v>0.62</v>
      </c>
      <c r="AB5317" s="1">
        <v>41114</v>
      </c>
      <c r="AC5317" s="1">
        <v>29789</v>
      </c>
      <c r="AD5317">
        <f t="shared" si="500"/>
        <v>1</v>
      </c>
      <c r="AE5317">
        <f t="shared" ca="1" si="501"/>
        <v>43</v>
      </c>
      <c r="AF5317" t="str">
        <f t="shared" ca="1" si="502"/>
        <v>18-64</v>
      </c>
      <c r="AG5317" s="3">
        <f t="shared" si="503"/>
        <v>1.9826603499999997</v>
      </c>
      <c r="AH5317" t="str">
        <f>_xlfn.IFNA(VLOOKUP(Sales_Transactions[[#This Row],[Order ID]],Returned_Items[#All],2,FALSE),"Not Returned")</f>
        <v>Not Returned</v>
      </c>
    </row>
    <row r="5318" spans="1:34" x14ac:dyDescent="0.25">
      <c r="A5318">
        <v>57602</v>
      </c>
      <c r="C5318" t="s">
        <v>1200</v>
      </c>
      <c r="D5318" s="2" t="str">
        <f>TEXT(MID(Sales_Transactions[[#This Row],[Order Date]],2,5),"d/m/yyy")</f>
        <v>17/5/2012</v>
      </c>
      <c r="E5318" s="2" t="str">
        <f>TEXT(MID(Sales_Transactions[[#This Row],[Order Date]],2,5),"d")</f>
        <v>17</v>
      </c>
      <c r="F5318" s="2" t="str">
        <f>TEXT(MID(Sales_Transactions[[#This Row],[Order Date]],2,5),"m")</f>
        <v>5</v>
      </c>
      <c r="G5318" s="2" t="str">
        <f>TEXT(MID(Sales_Transactions[[#This Row],[Order Date]],2,5),"yyy")</f>
        <v>2012</v>
      </c>
      <c r="H5318" s="2" t="str">
        <f>TEXT(MID(Sales_Transactions[[#This Row],[Order Date]],2,5),"yyy/m")</f>
        <v>2012/5</v>
      </c>
      <c r="I5318" t="s">
        <v>22</v>
      </c>
      <c r="J5318">
        <f t="shared" si="498"/>
        <v>2</v>
      </c>
      <c r="K5318" s="2">
        <v>43</v>
      </c>
      <c r="L5318" s="3">
        <v>130.36000000000001</v>
      </c>
      <c r="M5318" s="4">
        <v>0.02</v>
      </c>
      <c r="N5318" s="5" t="s">
        <v>23</v>
      </c>
      <c r="O5318" s="3">
        <v>58.52</v>
      </c>
      <c r="P5318" s="3">
        <v>2.88</v>
      </c>
      <c r="Q5318" s="3">
        <v>0.5</v>
      </c>
      <c r="R5318" s="5" t="s">
        <v>3313</v>
      </c>
      <c r="S5318" s="5" t="s">
        <v>3314</v>
      </c>
      <c r="T5318" s="5" t="str">
        <f t="shared" si="499"/>
        <v>Rachel Payne</v>
      </c>
      <c r="U5318" t="s">
        <v>1143</v>
      </c>
      <c r="V5318" s="5" t="s">
        <v>37</v>
      </c>
      <c r="W5318" s="5" t="s">
        <v>28</v>
      </c>
      <c r="X5318" s="5" t="s">
        <v>115</v>
      </c>
      <c r="Y5318" s="5" t="s">
        <v>2510</v>
      </c>
      <c r="Z5318" s="5" t="s">
        <v>43</v>
      </c>
      <c r="AA5318" s="4">
        <v>0.36</v>
      </c>
      <c r="AB5318" s="1">
        <v>41055</v>
      </c>
      <c r="AC5318" s="1">
        <v>29883</v>
      </c>
      <c r="AD5318">
        <f t="shared" si="500"/>
        <v>9</v>
      </c>
      <c r="AE5318">
        <f t="shared" ca="1" si="501"/>
        <v>42</v>
      </c>
      <c r="AF5318" t="str">
        <f t="shared" ca="1" si="502"/>
        <v>18-64</v>
      </c>
      <c r="AG5318" s="3">
        <f t="shared" si="503"/>
        <v>7.8591255813953487E-2</v>
      </c>
      <c r="AH5318" t="str">
        <f>_xlfn.IFNA(VLOOKUP(Sales_Transactions[[#This Row],[Order ID]],Returned_Items[#All],2,FALSE),"Not Returned")</f>
        <v>Not Returned</v>
      </c>
    </row>
    <row r="5319" spans="1:34" x14ac:dyDescent="0.25">
      <c r="A5319">
        <v>57921</v>
      </c>
      <c r="C5319" t="s">
        <v>2868</v>
      </c>
      <c r="D5319" s="2" t="str">
        <f>TEXT(MID(Sales_Transactions[[#This Row],[Order Date]],2,5),"d/m/yyy")</f>
        <v>18/8/2010</v>
      </c>
      <c r="E5319" s="2" t="str">
        <f>TEXT(MID(Sales_Transactions[[#This Row],[Order Date]],2,5),"d")</f>
        <v>18</v>
      </c>
      <c r="F5319" s="2" t="str">
        <f>TEXT(MID(Sales_Transactions[[#This Row],[Order Date]],2,5),"m")</f>
        <v>8</v>
      </c>
      <c r="G5319" s="2" t="str">
        <f>TEXT(MID(Sales_Transactions[[#This Row],[Order Date]],2,5),"yyy")</f>
        <v>2010</v>
      </c>
      <c r="H5319" s="2" t="str">
        <f>TEXT(MID(Sales_Transactions[[#This Row],[Order Date]],2,5),"yyy/m")</f>
        <v>2010/8</v>
      </c>
      <c r="I5319" t="s">
        <v>78</v>
      </c>
      <c r="J5319">
        <f t="shared" si="498"/>
        <v>3</v>
      </c>
      <c r="K5319" s="2">
        <v>8</v>
      </c>
      <c r="L5319" s="3">
        <v>45.24</v>
      </c>
      <c r="M5319" s="4">
        <v>0.01</v>
      </c>
      <c r="N5319" s="5" t="s">
        <v>23</v>
      </c>
      <c r="O5319" s="3">
        <v>-42.12</v>
      </c>
      <c r="P5319" s="3">
        <v>4.9800000000000004</v>
      </c>
      <c r="Q5319" s="3">
        <v>4.62</v>
      </c>
      <c r="R5319" s="5" t="s">
        <v>2317</v>
      </c>
      <c r="S5319" s="5" t="s">
        <v>3068</v>
      </c>
      <c r="T5319" s="5" t="str">
        <f t="shared" si="499"/>
        <v>Arthur Gainer</v>
      </c>
      <c r="U5319" t="s">
        <v>1143</v>
      </c>
      <c r="V5319" s="5" t="s">
        <v>37</v>
      </c>
      <c r="W5319" s="5" t="s">
        <v>48</v>
      </c>
      <c r="X5319" s="5" t="s">
        <v>87</v>
      </c>
      <c r="Y5319" s="5" t="s">
        <v>658</v>
      </c>
      <c r="Z5319" s="5" t="s">
        <v>60</v>
      </c>
      <c r="AA5319" s="4">
        <v>0.64</v>
      </c>
      <c r="AB5319" s="1">
        <v>40408</v>
      </c>
      <c r="AC5319" s="1">
        <v>29852</v>
      </c>
      <c r="AD5319">
        <f t="shared" si="500"/>
        <v>0</v>
      </c>
      <c r="AE5319">
        <f t="shared" ca="1" si="501"/>
        <v>42</v>
      </c>
      <c r="AF5319" t="str">
        <f t="shared" ca="1" si="502"/>
        <v>18-64</v>
      </c>
      <c r="AG5319" s="3">
        <f t="shared" si="503"/>
        <v>1.1999377500000001</v>
      </c>
      <c r="AH5319" t="str">
        <f>_xlfn.IFNA(VLOOKUP(Sales_Transactions[[#This Row],[Order ID]],Returned_Items[#All],2,FALSE),"Not Returned")</f>
        <v>Not Returned</v>
      </c>
    </row>
    <row r="5320" spans="1:34" x14ac:dyDescent="0.25">
      <c r="A5320">
        <v>57921</v>
      </c>
      <c r="C5320" t="s">
        <v>2868</v>
      </c>
      <c r="D5320" s="2" t="str">
        <f>TEXT(MID(Sales_Transactions[[#This Row],[Order Date]],2,5),"d/m/yyy")</f>
        <v>18/8/2010</v>
      </c>
      <c r="E5320" s="2" t="str">
        <f>TEXT(MID(Sales_Transactions[[#This Row],[Order Date]],2,5),"d")</f>
        <v>18</v>
      </c>
      <c r="F5320" s="2" t="str">
        <f>TEXT(MID(Sales_Transactions[[#This Row],[Order Date]],2,5),"m")</f>
        <v>8</v>
      </c>
      <c r="G5320" s="2" t="str">
        <f>TEXT(MID(Sales_Transactions[[#This Row],[Order Date]],2,5),"yyy")</f>
        <v>2010</v>
      </c>
      <c r="H5320" s="2" t="str">
        <f>TEXT(MID(Sales_Transactions[[#This Row],[Order Date]],2,5),"yyy/m")</f>
        <v>2010/8</v>
      </c>
      <c r="I5320" t="s">
        <v>78</v>
      </c>
      <c r="J5320">
        <f t="shared" si="498"/>
        <v>3</v>
      </c>
      <c r="K5320" s="2">
        <v>7</v>
      </c>
      <c r="L5320" s="3">
        <v>148.05000000000001</v>
      </c>
      <c r="M5320" s="4">
        <v>0.08</v>
      </c>
      <c r="N5320" s="5" t="s">
        <v>23</v>
      </c>
      <c r="O5320" s="3">
        <v>-45.94</v>
      </c>
      <c r="P5320" s="3">
        <v>21.38</v>
      </c>
      <c r="Q5320" s="3">
        <v>8.99</v>
      </c>
      <c r="R5320" s="5" t="s">
        <v>2317</v>
      </c>
      <c r="S5320" s="5" t="s">
        <v>3068</v>
      </c>
      <c r="T5320" s="5" t="str">
        <f t="shared" si="499"/>
        <v>Arthur Gainer</v>
      </c>
      <c r="U5320" t="s">
        <v>1143</v>
      </c>
      <c r="V5320" s="5" t="s">
        <v>37</v>
      </c>
      <c r="W5320" s="5" t="s">
        <v>28</v>
      </c>
      <c r="X5320" s="5" t="s">
        <v>124</v>
      </c>
      <c r="Y5320" s="5" t="s">
        <v>719</v>
      </c>
      <c r="Z5320" s="5" t="s">
        <v>60</v>
      </c>
      <c r="AA5320" s="4">
        <v>0.59</v>
      </c>
      <c r="AB5320" s="1">
        <v>40410</v>
      </c>
      <c r="AC5320" s="1">
        <v>29745</v>
      </c>
      <c r="AD5320">
        <f t="shared" si="500"/>
        <v>2</v>
      </c>
      <c r="AE5320">
        <f t="shared" ca="1" si="501"/>
        <v>43</v>
      </c>
      <c r="AF5320" t="str">
        <f t="shared" ca="1" si="502"/>
        <v>18-64</v>
      </c>
      <c r="AG5320" s="3">
        <f t="shared" si="503"/>
        <v>4.3361280000000004</v>
      </c>
      <c r="AH5320" t="str">
        <f>_xlfn.IFNA(VLOOKUP(Sales_Transactions[[#This Row],[Order ID]],Returned_Items[#All],2,FALSE),"Not Returned")</f>
        <v>Not Returned</v>
      </c>
    </row>
    <row r="5321" spans="1:34" x14ac:dyDescent="0.25">
      <c r="A5321">
        <v>57958</v>
      </c>
      <c r="C5321" t="s">
        <v>3343</v>
      </c>
      <c r="D5321" s="2" t="str">
        <f>TEXT(MID(Sales_Transactions[[#This Row],[Order Date]],2,5),"d/m/yyy")</f>
        <v>28/2/2009</v>
      </c>
      <c r="E5321" s="2" t="str">
        <f>TEXT(MID(Sales_Transactions[[#This Row],[Order Date]],2,5),"d")</f>
        <v>28</v>
      </c>
      <c r="F5321" s="2" t="str">
        <f>TEXT(MID(Sales_Transactions[[#This Row],[Order Date]],2,5),"m")</f>
        <v>2</v>
      </c>
      <c r="G5321" s="2" t="str">
        <f>TEXT(MID(Sales_Transactions[[#This Row],[Order Date]],2,5),"yyy")</f>
        <v>2009</v>
      </c>
      <c r="H5321" s="2" t="str">
        <f>TEXT(MID(Sales_Transactions[[#This Row],[Order Date]],2,5),"yyy/m")</f>
        <v>2009/2</v>
      </c>
      <c r="I5321" t="s">
        <v>101</v>
      </c>
      <c r="J5321">
        <f t="shared" si="498"/>
        <v>1</v>
      </c>
      <c r="K5321" s="2">
        <v>46</v>
      </c>
      <c r="L5321" s="3">
        <v>1419.83</v>
      </c>
      <c r="M5321" s="4">
        <v>7.0000000000000007E-2</v>
      </c>
      <c r="N5321" s="5" t="s">
        <v>67</v>
      </c>
      <c r="O5321" s="3">
        <v>385.8</v>
      </c>
      <c r="P5321" s="3">
        <v>30.98</v>
      </c>
      <c r="Q5321" s="3">
        <v>8.74</v>
      </c>
      <c r="R5321" s="5" t="s">
        <v>3177</v>
      </c>
      <c r="S5321" s="5" t="s">
        <v>3274</v>
      </c>
      <c r="T5321" s="5" t="str">
        <f t="shared" si="499"/>
        <v>Steven Ward</v>
      </c>
      <c r="U5321" t="s">
        <v>1143</v>
      </c>
      <c r="V5321" s="5" t="s">
        <v>37</v>
      </c>
      <c r="W5321" s="5" t="s">
        <v>28</v>
      </c>
      <c r="X5321" s="5" t="s">
        <v>75</v>
      </c>
      <c r="Y5321" s="5" t="s">
        <v>1631</v>
      </c>
      <c r="Z5321" s="5" t="s">
        <v>43</v>
      </c>
      <c r="AA5321" s="4">
        <v>0.4</v>
      </c>
      <c r="AB5321" s="1">
        <v>39873</v>
      </c>
      <c r="AC5321" s="1">
        <v>29546</v>
      </c>
      <c r="AD5321">
        <f t="shared" si="500"/>
        <v>1</v>
      </c>
      <c r="AE5321">
        <f t="shared" ca="1" si="501"/>
        <v>43</v>
      </c>
      <c r="AF5321" t="str">
        <f t="shared" ca="1" si="502"/>
        <v>18-64</v>
      </c>
      <c r="AG5321" s="3">
        <f t="shared" si="503"/>
        <v>0.86300682608695656</v>
      </c>
      <c r="AH5321" t="str">
        <f>_xlfn.IFNA(VLOOKUP(Sales_Transactions[[#This Row],[Order ID]],Returned_Items[#All],2,FALSE),"Not Returned")</f>
        <v>Not Returned</v>
      </c>
    </row>
    <row r="5322" spans="1:34" x14ac:dyDescent="0.25">
      <c r="A5322">
        <v>58086</v>
      </c>
      <c r="C5322" t="s">
        <v>1132</v>
      </c>
      <c r="D5322" s="2" t="str">
        <f>TEXT(MID(Sales_Transactions[[#This Row],[Order Date]],2,5),"d/m/yyy")</f>
        <v>10/3/2011</v>
      </c>
      <c r="E5322" s="2" t="str">
        <f>TEXT(MID(Sales_Transactions[[#This Row],[Order Date]],2,5),"d")</f>
        <v>10</v>
      </c>
      <c r="F5322" s="2" t="str">
        <f>TEXT(MID(Sales_Transactions[[#This Row],[Order Date]],2,5),"m")</f>
        <v>3</v>
      </c>
      <c r="G5322" s="2" t="str">
        <f>TEXT(MID(Sales_Transactions[[#This Row],[Order Date]],2,5),"yyy")</f>
        <v>2011</v>
      </c>
      <c r="H5322" s="2" t="str">
        <f>TEXT(MID(Sales_Transactions[[#This Row],[Order Date]],2,5),"yyy/m")</f>
        <v>2011/3</v>
      </c>
      <c r="I5322" t="s">
        <v>78</v>
      </c>
      <c r="J5322">
        <f t="shared" si="498"/>
        <v>3</v>
      </c>
      <c r="K5322" s="2">
        <v>27</v>
      </c>
      <c r="L5322" s="3">
        <v>154.62</v>
      </c>
      <c r="M5322" s="4">
        <v>0.04</v>
      </c>
      <c r="N5322" s="5" t="s">
        <v>23</v>
      </c>
      <c r="O5322" s="3">
        <v>-118.6</v>
      </c>
      <c r="P5322" s="3">
        <v>5.53</v>
      </c>
      <c r="Q5322" s="3">
        <v>6.98</v>
      </c>
      <c r="R5322" s="5" t="s">
        <v>2317</v>
      </c>
      <c r="S5322" s="5" t="s">
        <v>3068</v>
      </c>
      <c r="T5322" s="5" t="str">
        <f t="shared" si="499"/>
        <v>Arthur Gainer</v>
      </c>
      <c r="U5322" t="s">
        <v>1143</v>
      </c>
      <c r="V5322" s="5" t="s">
        <v>47</v>
      </c>
      <c r="W5322" s="5" t="s">
        <v>28</v>
      </c>
      <c r="X5322" s="5" t="s">
        <v>41</v>
      </c>
      <c r="Y5322" s="5" t="s">
        <v>1133</v>
      </c>
      <c r="Z5322" s="5" t="s">
        <v>43</v>
      </c>
      <c r="AA5322" s="4">
        <v>0.39</v>
      </c>
      <c r="AB5322" s="1">
        <v>40613</v>
      </c>
      <c r="AC5322" s="1">
        <v>29284</v>
      </c>
      <c r="AD5322">
        <f t="shared" si="500"/>
        <v>1</v>
      </c>
      <c r="AE5322">
        <f t="shared" ca="1" si="501"/>
        <v>44</v>
      </c>
      <c r="AF5322" t="str">
        <f t="shared" ca="1" si="502"/>
        <v>18-64</v>
      </c>
      <c r="AG5322" s="3">
        <f t="shared" si="503"/>
        <v>0.46325140740740745</v>
      </c>
      <c r="AH5322" t="str">
        <f>_xlfn.IFNA(VLOOKUP(Sales_Transactions[[#This Row],[Order ID]],Returned_Items[#All],2,FALSE),"Not Returned")</f>
        <v>Not Returned</v>
      </c>
    </row>
    <row r="5323" spans="1:34" x14ac:dyDescent="0.25">
      <c r="A5323">
        <v>58086</v>
      </c>
      <c r="C5323" t="s">
        <v>1132</v>
      </c>
      <c r="D5323" s="2" t="str">
        <f>TEXT(MID(Sales_Transactions[[#This Row],[Order Date]],2,5),"d/m/yyy")</f>
        <v>10/3/2011</v>
      </c>
      <c r="E5323" s="2" t="str">
        <f>TEXT(MID(Sales_Transactions[[#This Row],[Order Date]],2,5),"d")</f>
        <v>10</v>
      </c>
      <c r="F5323" s="2" t="str">
        <f>TEXT(MID(Sales_Transactions[[#This Row],[Order Date]],2,5),"m")</f>
        <v>3</v>
      </c>
      <c r="G5323" s="2" t="str">
        <f>TEXT(MID(Sales_Transactions[[#This Row],[Order Date]],2,5),"yyy")</f>
        <v>2011</v>
      </c>
      <c r="H5323" s="2" t="str">
        <f>TEXT(MID(Sales_Transactions[[#This Row],[Order Date]],2,5),"yyy/m")</f>
        <v>2011/3</v>
      </c>
      <c r="I5323" t="s">
        <v>78</v>
      </c>
      <c r="J5323">
        <f t="shared" si="498"/>
        <v>3</v>
      </c>
      <c r="K5323" s="2">
        <v>31</v>
      </c>
      <c r="L5323" s="3">
        <v>1638.2</v>
      </c>
      <c r="M5323" s="4">
        <v>0.1</v>
      </c>
      <c r="N5323" s="5" t="s">
        <v>23</v>
      </c>
      <c r="O5323" s="3">
        <v>471.22</v>
      </c>
      <c r="P5323" s="3">
        <v>55.98</v>
      </c>
      <c r="Q5323" s="3">
        <v>13.88</v>
      </c>
      <c r="R5323" s="5" t="s">
        <v>2317</v>
      </c>
      <c r="S5323" s="5" t="s">
        <v>3068</v>
      </c>
      <c r="T5323" s="5" t="str">
        <f t="shared" si="499"/>
        <v>Arthur Gainer</v>
      </c>
      <c r="U5323" t="s">
        <v>1143</v>
      </c>
      <c r="V5323" s="5" t="s">
        <v>47</v>
      </c>
      <c r="W5323" s="5" t="s">
        <v>28</v>
      </c>
      <c r="X5323" s="5" t="s">
        <v>75</v>
      </c>
      <c r="Y5323" s="5" t="s">
        <v>690</v>
      </c>
      <c r="Z5323" s="5" t="s">
        <v>43</v>
      </c>
      <c r="AA5323" s="4">
        <v>0.36</v>
      </c>
      <c r="AB5323" s="1">
        <v>40613</v>
      </c>
      <c r="AC5323" s="1">
        <v>28788</v>
      </c>
      <c r="AD5323">
        <f t="shared" si="500"/>
        <v>1</v>
      </c>
      <c r="AE5323">
        <f t="shared" ca="1" si="501"/>
        <v>45</v>
      </c>
      <c r="AF5323" t="str">
        <f t="shared" ca="1" si="502"/>
        <v>18-64</v>
      </c>
      <c r="AG5323" s="3">
        <f t="shared" si="503"/>
        <v>2.251742580645161</v>
      </c>
      <c r="AH5323" t="str">
        <f>_xlfn.IFNA(VLOOKUP(Sales_Transactions[[#This Row],[Order ID]],Returned_Items[#All],2,FALSE),"Not Returned")</f>
        <v>Not Returned</v>
      </c>
    </row>
    <row r="5324" spans="1:34" x14ac:dyDescent="0.25">
      <c r="A5324">
        <v>58182</v>
      </c>
      <c r="C5324" t="s">
        <v>824</v>
      </c>
      <c r="D5324" s="2" t="str">
        <f>TEXT(MID(Sales_Transactions[[#This Row],[Order Date]],2,5),"d/m/yyy")</f>
        <v>20/2/2009</v>
      </c>
      <c r="E5324" s="2" t="str">
        <f>TEXT(MID(Sales_Transactions[[#This Row],[Order Date]],2,5),"d")</f>
        <v>20</v>
      </c>
      <c r="F5324" s="2" t="str">
        <f>TEXT(MID(Sales_Transactions[[#This Row],[Order Date]],2,5),"m")</f>
        <v>2</v>
      </c>
      <c r="G5324" s="2" t="str">
        <f>TEXT(MID(Sales_Transactions[[#This Row],[Order Date]],2,5),"yyy")</f>
        <v>2009</v>
      </c>
      <c r="H5324" s="2" t="str">
        <f>TEXT(MID(Sales_Transactions[[#This Row],[Order Date]],2,5),"yyy/m")</f>
        <v>2009/2</v>
      </c>
      <c r="I5324" t="s">
        <v>33</v>
      </c>
      <c r="J5324">
        <f t="shared" si="498"/>
        <v>4</v>
      </c>
      <c r="K5324" s="2">
        <v>24</v>
      </c>
      <c r="L5324" s="3">
        <v>479.13</v>
      </c>
      <c r="M5324" s="4">
        <v>0.05</v>
      </c>
      <c r="N5324" s="5" t="s">
        <v>67</v>
      </c>
      <c r="O5324" s="3">
        <v>166.92</v>
      </c>
      <c r="P5324" s="3">
        <v>19.23</v>
      </c>
      <c r="Q5324" s="3">
        <v>6.15</v>
      </c>
      <c r="R5324" s="5" t="s">
        <v>2669</v>
      </c>
      <c r="S5324" s="5" t="s">
        <v>1212</v>
      </c>
      <c r="T5324" s="5" t="str">
        <f t="shared" si="499"/>
        <v>Tracy Collins</v>
      </c>
      <c r="U5324" t="s">
        <v>1143</v>
      </c>
      <c r="V5324" s="5" t="s">
        <v>47</v>
      </c>
      <c r="W5324" s="5" t="s">
        <v>57</v>
      </c>
      <c r="X5324" s="5" t="s">
        <v>58</v>
      </c>
      <c r="Y5324" s="5" t="s">
        <v>867</v>
      </c>
      <c r="Z5324" s="5" t="s">
        <v>60</v>
      </c>
      <c r="AA5324" s="4">
        <v>0.44</v>
      </c>
      <c r="AB5324" s="1">
        <v>39866</v>
      </c>
      <c r="AC5324" s="1">
        <v>28750</v>
      </c>
      <c r="AD5324">
        <f t="shared" si="500"/>
        <v>2</v>
      </c>
      <c r="AE5324">
        <f t="shared" ca="1" si="501"/>
        <v>45</v>
      </c>
      <c r="AF5324" t="str">
        <f t="shared" ca="1" si="502"/>
        <v>18-64</v>
      </c>
      <c r="AG5324" s="3">
        <f t="shared" si="503"/>
        <v>1.057099375</v>
      </c>
      <c r="AH5324" t="str">
        <f>_xlfn.IFNA(VLOOKUP(Sales_Transactions[[#This Row],[Order ID]],Returned_Items[#All],2,FALSE),"Not Returned")</f>
        <v>Not Returned</v>
      </c>
    </row>
    <row r="5325" spans="1:34" x14ac:dyDescent="0.25">
      <c r="A5325">
        <v>58342</v>
      </c>
      <c r="C5325" t="s">
        <v>3344</v>
      </c>
      <c r="D5325" s="2" t="str">
        <f>TEXT(MID(Sales_Transactions[[#This Row],[Order Date]],2,5),"d/m/yyy")</f>
        <v>1/4/2011</v>
      </c>
      <c r="E5325" s="2" t="str">
        <f>TEXT(MID(Sales_Transactions[[#This Row],[Order Date]],2,5),"d")</f>
        <v>1</v>
      </c>
      <c r="F5325" s="2" t="str">
        <f>TEXT(MID(Sales_Transactions[[#This Row],[Order Date]],2,5),"m")</f>
        <v>4</v>
      </c>
      <c r="G5325" s="2" t="str">
        <f>TEXT(MID(Sales_Transactions[[#This Row],[Order Date]],2,5),"yyy")</f>
        <v>2011</v>
      </c>
      <c r="H5325" s="2" t="str">
        <f>TEXT(MID(Sales_Transactions[[#This Row],[Order Date]],2,5),"yyy/m")</f>
        <v>2011/4</v>
      </c>
      <c r="I5325" t="s">
        <v>33</v>
      </c>
      <c r="J5325">
        <f t="shared" si="498"/>
        <v>4</v>
      </c>
      <c r="K5325" s="2">
        <v>40</v>
      </c>
      <c r="L5325" s="3">
        <v>1718.87</v>
      </c>
      <c r="M5325" s="4">
        <v>0.02</v>
      </c>
      <c r="N5325" s="5" t="s">
        <v>23</v>
      </c>
      <c r="O5325" s="3">
        <v>754.1</v>
      </c>
      <c r="P5325" s="3">
        <v>40.98</v>
      </c>
      <c r="Q5325" s="3">
        <v>1.99</v>
      </c>
      <c r="R5325" s="5" t="s">
        <v>454</v>
      </c>
      <c r="S5325" s="5" t="s">
        <v>3318</v>
      </c>
      <c r="T5325" s="5" t="str">
        <f t="shared" si="499"/>
        <v>Rick Bensley</v>
      </c>
      <c r="U5325" t="s">
        <v>1143</v>
      </c>
      <c r="V5325" s="5" t="s">
        <v>37</v>
      </c>
      <c r="W5325" s="5" t="s">
        <v>48</v>
      </c>
      <c r="X5325" s="5" t="s">
        <v>87</v>
      </c>
      <c r="Y5325" s="5" t="s">
        <v>1227</v>
      </c>
      <c r="Z5325" s="5" t="s">
        <v>60</v>
      </c>
      <c r="AA5325" s="4">
        <v>0.44</v>
      </c>
      <c r="AB5325" s="1">
        <v>40634</v>
      </c>
      <c r="AC5325" s="1">
        <v>28950</v>
      </c>
      <c r="AD5325">
        <f t="shared" si="500"/>
        <v>0</v>
      </c>
      <c r="AE5325">
        <f t="shared" ca="1" si="501"/>
        <v>45</v>
      </c>
      <c r="AF5325" t="str">
        <f t="shared" ca="1" si="502"/>
        <v>18-64</v>
      </c>
      <c r="AG5325" s="3">
        <f t="shared" si="503"/>
        <v>1.0740451</v>
      </c>
      <c r="AH5325" t="str">
        <f>_xlfn.IFNA(VLOOKUP(Sales_Transactions[[#This Row],[Order ID]],Returned_Items[#All],2,FALSE),"Not Returned")</f>
        <v>Not Returned</v>
      </c>
    </row>
    <row r="5326" spans="1:34" x14ac:dyDescent="0.25">
      <c r="A5326">
        <v>59174</v>
      </c>
      <c r="C5326" t="s">
        <v>3262</v>
      </c>
      <c r="D5326" s="2" t="str">
        <f>TEXT(MID(Sales_Transactions[[#This Row],[Order Date]],2,5),"d/m/yyy")</f>
        <v>1/1/2010</v>
      </c>
      <c r="E5326" s="2" t="str">
        <f>TEXT(MID(Sales_Transactions[[#This Row],[Order Date]],2,5),"d")</f>
        <v>1</v>
      </c>
      <c r="F5326" s="2" t="str">
        <f>TEXT(MID(Sales_Transactions[[#This Row],[Order Date]],2,5),"m")</f>
        <v>1</v>
      </c>
      <c r="G5326" s="2" t="str">
        <f>TEXT(MID(Sales_Transactions[[#This Row],[Order Date]],2,5),"yyy")</f>
        <v>2010</v>
      </c>
      <c r="H5326" s="2" t="str">
        <f>TEXT(MID(Sales_Transactions[[#This Row],[Order Date]],2,5),"yyy/m")</f>
        <v>2010/1</v>
      </c>
      <c r="I5326" t="s">
        <v>78</v>
      </c>
      <c r="J5326">
        <f t="shared" si="498"/>
        <v>3</v>
      </c>
      <c r="K5326" s="2">
        <v>6</v>
      </c>
      <c r="L5326" s="3">
        <v>1193.0999999999999</v>
      </c>
      <c r="M5326" s="4">
        <v>0.09</v>
      </c>
      <c r="N5326" s="5" t="s">
        <v>67</v>
      </c>
      <c r="O5326" s="3">
        <v>-139.5</v>
      </c>
      <c r="P5326" s="3">
        <v>204.1</v>
      </c>
      <c r="Q5326" s="3">
        <v>13.99</v>
      </c>
      <c r="R5326" s="5" t="s">
        <v>1375</v>
      </c>
      <c r="S5326" s="5" t="s">
        <v>1843</v>
      </c>
      <c r="T5326" s="5" t="str">
        <f t="shared" si="499"/>
        <v>Emily Ducich</v>
      </c>
      <c r="U5326" t="s">
        <v>1143</v>
      </c>
      <c r="V5326" s="5" t="s">
        <v>37</v>
      </c>
      <c r="W5326" s="5" t="s">
        <v>48</v>
      </c>
      <c r="X5326" s="5" t="s">
        <v>324</v>
      </c>
      <c r="Y5326" s="5" t="s">
        <v>782</v>
      </c>
      <c r="Z5326" s="5" t="s">
        <v>56</v>
      </c>
      <c r="AA5326" s="4">
        <v>0.37</v>
      </c>
      <c r="AB5326" s="1">
        <v>40181</v>
      </c>
      <c r="AC5326" s="1">
        <v>28933</v>
      </c>
      <c r="AD5326">
        <f t="shared" si="500"/>
        <v>2</v>
      </c>
      <c r="AE5326">
        <f t="shared" ca="1" si="501"/>
        <v>45</v>
      </c>
      <c r="AF5326" t="str">
        <f t="shared" ca="1" si="502"/>
        <v>18-64</v>
      </c>
      <c r="AG5326" s="3">
        <f t="shared" si="503"/>
        <v>36.317718333333332</v>
      </c>
      <c r="AH5326" t="str">
        <f>_xlfn.IFNA(VLOOKUP(Sales_Transactions[[#This Row],[Order ID]],Returned_Items[#All],2,FALSE),"Not Returned")</f>
        <v>Not Returned</v>
      </c>
    </row>
    <row r="5327" spans="1:34" x14ac:dyDescent="0.25">
      <c r="A5327">
        <v>59361</v>
      </c>
      <c r="C5327" t="s">
        <v>2380</v>
      </c>
      <c r="D5327" s="2" t="str">
        <f>TEXT(MID(Sales_Transactions[[#This Row],[Order Date]],2,5),"d/m/yyy")</f>
        <v>29/8/2012</v>
      </c>
      <c r="E5327" s="2" t="str">
        <f>TEXT(MID(Sales_Transactions[[#This Row],[Order Date]],2,5),"d")</f>
        <v>29</v>
      </c>
      <c r="F5327" s="2" t="str">
        <f>TEXT(MID(Sales_Transactions[[#This Row],[Order Date]],2,5),"m")</f>
        <v>8</v>
      </c>
      <c r="G5327" s="2" t="str">
        <f>TEXT(MID(Sales_Transactions[[#This Row],[Order Date]],2,5),"yyy")</f>
        <v>2012</v>
      </c>
      <c r="H5327" s="2" t="str">
        <f>TEXT(MID(Sales_Transactions[[#This Row],[Order Date]],2,5),"yyy/m")</f>
        <v>2012/8</v>
      </c>
      <c r="I5327" t="s">
        <v>33</v>
      </c>
      <c r="J5327">
        <f t="shared" si="498"/>
        <v>4</v>
      </c>
      <c r="K5327" s="2">
        <v>45</v>
      </c>
      <c r="L5327" s="3">
        <v>1008.34</v>
      </c>
      <c r="M5327" s="4">
        <v>0.09</v>
      </c>
      <c r="N5327" s="5" t="s">
        <v>23</v>
      </c>
      <c r="O5327" s="3">
        <v>218.65</v>
      </c>
      <c r="P5327" s="3">
        <v>23.99</v>
      </c>
      <c r="Q5327" s="3">
        <v>6.3</v>
      </c>
      <c r="R5327" s="5" t="s">
        <v>2606</v>
      </c>
      <c r="S5327" s="5" t="s">
        <v>3302</v>
      </c>
      <c r="T5327" s="5" t="str">
        <f t="shared" si="499"/>
        <v>Thea Hudgings</v>
      </c>
      <c r="U5327" t="s">
        <v>1143</v>
      </c>
      <c r="V5327" s="5" t="s">
        <v>37</v>
      </c>
      <c r="W5327" s="5" t="s">
        <v>48</v>
      </c>
      <c r="X5327" s="5" t="s">
        <v>324</v>
      </c>
      <c r="Y5327" s="5" t="s">
        <v>1006</v>
      </c>
      <c r="Z5327" s="5" t="s">
        <v>56</v>
      </c>
      <c r="AA5327" s="4">
        <v>0.38</v>
      </c>
      <c r="AB5327" s="1">
        <v>41152</v>
      </c>
      <c r="AC5327" s="1">
        <v>6463</v>
      </c>
      <c r="AD5327">
        <f t="shared" si="500"/>
        <v>2</v>
      </c>
      <c r="AE5327">
        <f t="shared" ca="1" si="501"/>
        <v>106</v>
      </c>
      <c r="AF5327" t="str">
        <f t="shared" ca="1" si="502"/>
        <v>Over 65</v>
      </c>
      <c r="AG5327" s="3">
        <f t="shared" si="503"/>
        <v>0.67263131111111107</v>
      </c>
      <c r="AH5327" t="str">
        <f>_xlfn.IFNA(VLOOKUP(Sales_Transactions[[#This Row],[Order ID]],Returned_Items[#All],2,FALSE),"Not Returned")</f>
        <v>Not Returned</v>
      </c>
    </row>
    <row r="5328" spans="1:34" x14ac:dyDescent="0.25">
      <c r="A5328">
        <v>59365</v>
      </c>
      <c r="C5328" t="s">
        <v>1560</v>
      </c>
      <c r="D5328" s="2" t="str">
        <f>TEXT(MID(Sales_Transactions[[#This Row],[Order Date]],2,5),"d/m/yyy")</f>
        <v>7/12/2009</v>
      </c>
      <c r="E5328" s="2" t="str">
        <f>TEXT(MID(Sales_Transactions[[#This Row],[Order Date]],2,5),"d")</f>
        <v>7</v>
      </c>
      <c r="F5328" s="2" t="str">
        <f>TEXT(MID(Sales_Transactions[[#This Row],[Order Date]],2,5),"m")</f>
        <v>12</v>
      </c>
      <c r="G5328" s="2" t="str">
        <f>TEXT(MID(Sales_Transactions[[#This Row],[Order Date]],2,5),"yyy")</f>
        <v>2009</v>
      </c>
      <c r="H5328" s="2" t="str">
        <f>TEXT(MID(Sales_Transactions[[#This Row],[Order Date]],2,5),"yyy/m")</f>
        <v>2009/12</v>
      </c>
      <c r="I5328" t="s">
        <v>78</v>
      </c>
      <c r="J5328">
        <f t="shared" si="498"/>
        <v>3</v>
      </c>
      <c r="K5328" s="2">
        <v>1</v>
      </c>
      <c r="L5328" s="3">
        <v>534.29999999999995</v>
      </c>
      <c r="M5328" s="4">
        <v>0.05</v>
      </c>
      <c r="N5328" s="5" t="s">
        <v>34</v>
      </c>
      <c r="O5328" s="3">
        <v>-1220.9100000000001</v>
      </c>
      <c r="P5328" s="3">
        <v>535.64</v>
      </c>
      <c r="Q5328" s="3">
        <v>14.7</v>
      </c>
      <c r="R5328" s="5" t="s">
        <v>1208</v>
      </c>
      <c r="S5328" s="5" t="s">
        <v>891</v>
      </c>
      <c r="T5328" s="5" t="str">
        <f t="shared" si="499"/>
        <v>Sanjit Engle</v>
      </c>
      <c r="U5328" t="s">
        <v>1143</v>
      </c>
      <c r="V5328" s="5" t="s">
        <v>74</v>
      </c>
      <c r="W5328" s="5" t="s">
        <v>48</v>
      </c>
      <c r="X5328" s="5" t="s">
        <v>324</v>
      </c>
      <c r="Y5328" s="5" t="s">
        <v>3196</v>
      </c>
      <c r="Z5328" s="5" t="s">
        <v>40</v>
      </c>
      <c r="AA5328" s="4">
        <v>0.59</v>
      </c>
      <c r="AB5328" s="1">
        <v>40156</v>
      </c>
      <c r="AC5328" s="1">
        <v>28142</v>
      </c>
      <c r="AD5328">
        <f t="shared" si="500"/>
        <v>2</v>
      </c>
      <c r="AE5328">
        <f t="shared" ca="1" si="501"/>
        <v>47</v>
      </c>
      <c r="AF5328" t="str">
        <f t="shared" ca="1" si="502"/>
        <v>18-64</v>
      </c>
      <c r="AG5328" s="3">
        <f t="shared" si="503"/>
        <v>550.07218</v>
      </c>
      <c r="AH5328" t="str">
        <f>_xlfn.IFNA(VLOOKUP(Sales_Transactions[[#This Row],[Order ID]],Returned_Items[#All],2,FALSE),"Not Returned")</f>
        <v>Not Returned</v>
      </c>
    </row>
    <row r="5329" spans="1:34" x14ac:dyDescent="0.25">
      <c r="A5329">
        <v>59492</v>
      </c>
      <c r="C5329" t="s">
        <v>1092</v>
      </c>
      <c r="D5329" s="2" t="str">
        <f>TEXT(MID(Sales_Transactions[[#This Row],[Order Date]],2,5),"d/m/yyy")</f>
        <v>31/10/2012</v>
      </c>
      <c r="E5329" s="2" t="str">
        <f>TEXT(MID(Sales_Transactions[[#This Row],[Order Date]],2,5),"d")</f>
        <v>31</v>
      </c>
      <c r="F5329" s="2" t="str">
        <f>TEXT(MID(Sales_Transactions[[#This Row],[Order Date]],2,5),"m")</f>
        <v>10</v>
      </c>
      <c r="G5329" s="2" t="str">
        <f>TEXT(MID(Sales_Transactions[[#This Row],[Order Date]],2,5),"yyy")</f>
        <v>2012</v>
      </c>
      <c r="H5329" s="2" t="str">
        <f>TEXT(MID(Sales_Transactions[[#This Row],[Order Date]],2,5),"yyy/m")</f>
        <v>2012/10</v>
      </c>
      <c r="I5329" t="s">
        <v>52</v>
      </c>
      <c r="J5329">
        <f t="shared" si="498"/>
        <v>1</v>
      </c>
      <c r="K5329" s="2">
        <v>25</v>
      </c>
      <c r="L5329" s="3">
        <v>170.4</v>
      </c>
      <c r="M5329" s="4">
        <v>0.02</v>
      </c>
      <c r="N5329" s="5" t="s">
        <v>23</v>
      </c>
      <c r="O5329" s="3">
        <v>-153.75</v>
      </c>
      <c r="P5329" s="3">
        <v>6.48</v>
      </c>
      <c r="Q5329" s="3">
        <v>10.050000000000001</v>
      </c>
      <c r="R5329" s="5" t="s">
        <v>3287</v>
      </c>
      <c r="S5329" s="5" t="s">
        <v>3316</v>
      </c>
      <c r="T5329" s="5" t="str">
        <f t="shared" si="499"/>
        <v>Jill Fjeld</v>
      </c>
      <c r="U5329" t="s">
        <v>1143</v>
      </c>
      <c r="V5329" s="5" t="s">
        <v>74</v>
      </c>
      <c r="W5329" s="5" t="s">
        <v>28</v>
      </c>
      <c r="X5329" s="5" t="s">
        <v>75</v>
      </c>
      <c r="Y5329" s="5" t="s">
        <v>1511</v>
      </c>
      <c r="Z5329" s="5" t="s">
        <v>43</v>
      </c>
      <c r="AA5329" s="4">
        <v>0.37</v>
      </c>
      <c r="AB5329" s="1">
        <v>41214</v>
      </c>
      <c r="AC5329" s="1">
        <v>28190</v>
      </c>
      <c r="AD5329">
        <f t="shared" si="500"/>
        <v>1</v>
      </c>
      <c r="AE5329">
        <f t="shared" ca="1" si="501"/>
        <v>47</v>
      </c>
      <c r="AF5329" t="str">
        <f t="shared" ca="1" si="502"/>
        <v>18-64</v>
      </c>
      <c r="AG5329" s="3">
        <f t="shared" si="503"/>
        <v>0.6611481600000001</v>
      </c>
      <c r="AH5329" t="str">
        <f>_xlfn.IFNA(VLOOKUP(Sales_Transactions[[#This Row],[Order ID]],Returned_Items[#All],2,FALSE),"Not Returned")</f>
        <v>Not Returned</v>
      </c>
    </row>
    <row r="5330" spans="1:34" x14ac:dyDescent="0.25">
      <c r="A5330">
        <v>59684</v>
      </c>
      <c r="C5330" t="s">
        <v>1767</v>
      </c>
      <c r="D5330" s="2" t="str">
        <f>TEXT(MID(Sales_Transactions[[#This Row],[Order Date]],2,5),"d/m/yyy")</f>
        <v>29/12/2010</v>
      </c>
      <c r="E5330" s="2" t="str">
        <f>TEXT(MID(Sales_Transactions[[#This Row],[Order Date]],2,5),"d")</f>
        <v>29</v>
      </c>
      <c r="F5330" s="2" t="str">
        <f>TEXT(MID(Sales_Transactions[[#This Row],[Order Date]],2,5),"m")</f>
        <v>12</v>
      </c>
      <c r="G5330" s="2" t="str">
        <f>TEXT(MID(Sales_Transactions[[#This Row],[Order Date]],2,5),"yyy")</f>
        <v>2010</v>
      </c>
      <c r="H5330" s="2" t="str">
        <f>TEXT(MID(Sales_Transactions[[#This Row],[Order Date]],2,5),"yyy/m")</f>
        <v>2010/12</v>
      </c>
      <c r="I5330" t="s">
        <v>78</v>
      </c>
      <c r="J5330">
        <f t="shared" si="498"/>
        <v>3</v>
      </c>
      <c r="K5330" s="2">
        <v>50</v>
      </c>
      <c r="L5330" s="3">
        <v>9059.9</v>
      </c>
      <c r="M5330" s="4">
        <v>7.0000000000000007E-2</v>
      </c>
      <c r="N5330" s="5" t="s">
        <v>34</v>
      </c>
      <c r="O5330" s="3">
        <v>778.01</v>
      </c>
      <c r="P5330" s="3">
        <v>180.98</v>
      </c>
      <c r="Q5330" s="3">
        <v>55.24</v>
      </c>
      <c r="R5330" s="5" t="s">
        <v>624</v>
      </c>
      <c r="S5330" s="5" t="s">
        <v>2060</v>
      </c>
      <c r="T5330" s="5" t="str">
        <f t="shared" si="499"/>
        <v>Susan MacKendrick</v>
      </c>
      <c r="U5330" t="s">
        <v>1143</v>
      </c>
      <c r="V5330" s="5" t="s">
        <v>47</v>
      </c>
      <c r="W5330" s="5" t="s">
        <v>28</v>
      </c>
      <c r="X5330" s="5" t="s">
        <v>38</v>
      </c>
      <c r="Y5330" s="5" t="s">
        <v>926</v>
      </c>
      <c r="Z5330" s="5" t="s">
        <v>40</v>
      </c>
      <c r="AA5330" s="4">
        <v>0.56999999999999995</v>
      </c>
      <c r="AB5330" s="1">
        <v>40558</v>
      </c>
      <c r="AC5330" s="1">
        <v>28171</v>
      </c>
      <c r="AD5330">
        <f t="shared" si="500"/>
        <v>17</v>
      </c>
      <c r="AE5330">
        <f t="shared" ca="1" si="501"/>
        <v>47</v>
      </c>
      <c r="AF5330" t="str">
        <f t="shared" ca="1" si="502"/>
        <v>18-64</v>
      </c>
      <c r="AG5330" s="3">
        <f t="shared" si="503"/>
        <v>4.7218662799999995</v>
      </c>
      <c r="AH5330" t="str">
        <f>_xlfn.IFNA(VLOOKUP(Sales_Transactions[[#This Row],[Order ID]],Returned_Items[#All],2,FALSE),"Not Returned")</f>
        <v>Not Returned</v>
      </c>
    </row>
    <row r="5331" spans="1:34" x14ac:dyDescent="0.25">
      <c r="A5331">
        <v>59684</v>
      </c>
      <c r="C5331" t="s">
        <v>1767</v>
      </c>
      <c r="D5331" s="2" t="str">
        <f>TEXT(MID(Sales_Transactions[[#This Row],[Order Date]],2,5),"d/m/yyy")</f>
        <v>29/12/2010</v>
      </c>
      <c r="E5331" s="2" t="str">
        <f>TEXT(MID(Sales_Transactions[[#This Row],[Order Date]],2,5),"d")</f>
        <v>29</v>
      </c>
      <c r="F5331" s="2" t="str">
        <f>TEXT(MID(Sales_Transactions[[#This Row],[Order Date]],2,5),"m")</f>
        <v>12</v>
      </c>
      <c r="G5331" s="2" t="str">
        <f>TEXT(MID(Sales_Transactions[[#This Row],[Order Date]],2,5),"yyy")</f>
        <v>2010</v>
      </c>
      <c r="H5331" s="2" t="str">
        <f>TEXT(MID(Sales_Transactions[[#This Row],[Order Date]],2,5),"yyy/m")</f>
        <v>2010/12</v>
      </c>
      <c r="I5331" t="s">
        <v>78</v>
      </c>
      <c r="J5331">
        <f t="shared" si="498"/>
        <v>3</v>
      </c>
      <c r="K5331" s="2">
        <v>41</v>
      </c>
      <c r="L5331" s="3">
        <v>368.17</v>
      </c>
      <c r="M5331" s="4">
        <v>0</v>
      </c>
      <c r="N5331" s="5" t="s">
        <v>67</v>
      </c>
      <c r="O5331" s="3">
        <v>-15.12</v>
      </c>
      <c r="P5331" s="3">
        <v>8.32</v>
      </c>
      <c r="Q5331" s="3">
        <v>2.38</v>
      </c>
      <c r="R5331" s="5" t="s">
        <v>624</v>
      </c>
      <c r="S5331" s="5" t="s">
        <v>2060</v>
      </c>
      <c r="T5331" s="5" t="str">
        <f t="shared" si="499"/>
        <v>Susan MacKendrick</v>
      </c>
      <c r="U5331" t="s">
        <v>1143</v>
      </c>
      <c r="V5331" s="5" t="s">
        <v>47</v>
      </c>
      <c r="W5331" s="5" t="s">
        <v>48</v>
      </c>
      <c r="X5331" s="5" t="s">
        <v>87</v>
      </c>
      <c r="Y5331" s="5" t="s">
        <v>2808</v>
      </c>
      <c r="Z5331" s="5" t="s">
        <v>60</v>
      </c>
      <c r="AA5331" s="4">
        <v>0.74</v>
      </c>
      <c r="AB5331" s="1">
        <v>40559</v>
      </c>
      <c r="AC5331" s="1">
        <v>28472</v>
      </c>
      <c r="AD5331">
        <f t="shared" si="500"/>
        <v>18</v>
      </c>
      <c r="AE5331">
        <f t="shared" ca="1" si="501"/>
        <v>46</v>
      </c>
      <c r="AF5331" t="str">
        <f t="shared" ca="1" si="502"/>
        <v>18-64</v>
      </c>
      <c r="AG5331" s="3">
        <f t="shared" si="503"/>
        <v>0.26097560975609757</v>
      </c>
      <c r="AH5331" t="str">
        <f>_xlfn.IFNA(VLOOKUP(Sales_Transactions[[#This Row],[Order ID]],Returned_Items[#All],2,FALSE),"Not Returned")</f>
        <v>Not Returned</v>
      </c>
    </row>
    <row r="5332" spans="1:34" x14ac:dyDescent="0.25">
      <c r="A5332">
        <v>59684</v>
      </c>
      <c r="C5332" t="s">
        <v>1767</v>
      </c>
      <c r="D5332" s="2" t="str">
        <f>TEXT(MID(Sales_Transactions[[#This Row],[Order Date]],2,5),"d/m/yyy")</f>
        <v>29/12/2010</v>
      </c>
      <c r="E5332" s="2" t="str">
        <f>TEXT(MID(Sales_Transactions[[#This Row],[Order Date]],2,5),"d")</f>
        <v>29</v>
      </c>
      <c r="F5332" s="2" t="str">
        <f>TEXT(MID(Sales_Transactions[[#This Row],[Order Date]],2,5),"m")</f>
        <v>12</v>
      </c>
      <c r="G5332" s="2" t="str">
        <f>TEXT(MID(Sales_Transactions[[#This Row],[Order Date]],2,5),"yyy")</f>
        <v>2010</v>
      </c>
      <c r="H5332" s="2" t="str">
        <f>TEXT(MID(Sales_Transactions[[#This Row],[Order Date]],2,5),"yyy/m")</f>
        <v>2010/12</v>
      </c>
      <c r="I5332" t="s">
        <v>78</v>
      </c>
      <c r="J5332">
        <f t="shared" si="498"/>
        <v>3</v>
      </c>
      <c r="K5332" s="2">
        <v>3</v>
      </c>
      <c r="L5332" s="3">
        <v>14.46</v>
      </c>
      <c r="M5332" s="4">
        <v>0.06</v>
      </c>
      <c r="N5332" s="5" t="s">
        <v>23</v>
      </c>
      <c r="O5332" s="3">
        <v>-5.26</v>
      </c>
      <c r="P5332" s="3">
        <v>4.2</v>
      </c>
      <c r="Q5332" s="3">
        <v>2.2599999999999998</v>
      </c>
      <c r="R5332" s="5" t="s">
        <v>624</v>
      </c>
      <c r="S5332" s="5" t="s">
        <v>2060</v>
      </c>
      <c r="T5332" s="5" t="str">
        <f t="shared" si="499"/>
        <v>Susan MacKendrick</v>
      </c>
      <c r="U5332" t="s">
        <v>1143</v>
      </c>
      <c r="V5332" s="5" t="s">
        <v>47</v>
      </c>
      <c r="W5332" s="5" t="s">
        <v>28</v>
      </c>
      <c r="X5332" s="5" t="s">
        <v>75</v>
      </c>
      <c r="Y5332" s="5" t="s">
        <v>2533</v>
      </c>
      <c r="Z5332" s="5" t="s">
        <v>84</v>
      </c>
      <c r="AA5332" s="4">
        <v>0.36</v>
      </c>
      <c r="AB5332" s="1">
        <v>40560</v>
      </c>
      <c r="AC5332" s="1">
        <v>28312</v>
      </c>
      <c r="AD5332">
        <f t="shared" si="500"/>
        <v>19</v>
      </c>
      <c r="AE5332">
        <f t="shared" ca="1" si="501"/>
        <v>47</v>
      </c>
      <c r="AF5332" t="str">
        <f t="shared" ca="1" si="502"/>
        <v>18-64</v>
      </c>
      <c r="AG5332" s="3">
        <f t="shared" si="503"/>
        <v>2.1524933333333336</v>
      </c>
      <c r="AH5332" t="str">
        <f>_xlfn.IFNA(VLOOKUP(Sales_Transactions[[#This Row],[Order ID]],Returned_Items[#All],2,FALSE),"Not Returned")</f>
        <v>Not Returned</v>
      </c>
    </row>
    <row r="5333" spans="1:34" x14ac:dyDescent="0.25">
      <c r="A5333">
        <v>59684</v>
      </c>
      <c r="C5333" t="s">
        <v>1767</v>
      </c>
      <c r="D5333" s="2" t="str">
        <f>TEXT(MID(Sales_Transactions[[#This Row],[Order Date]],2,5),"d/m/yyy")</f>
        <v>29/12/2010</v>
      </c>
      <c r="E5333" s="2" t="str">
        <f>TEXT(MID(Sales_Transactions[[#This Row],[Order Date]],2,5),"d")</f>
        <v>29</v>
      </c>
      <c r="F5333" s="2" t="str">
        <f>TEXT(MID(Sales_Transactions[[#This Row],[Order Date]],2,5),"m")</f>
        <v>12</v>
      </c>
      <c r="G5333" s="2" t="str">
        <f>TEXT(MID(Sales_Transactions[[#This Row],[Order Date]],2,5),"yyy")</f>
        <v>2010</v>
      </c>
      <c r="H5333" s="2" t="str">
        <f>TEXT(MID(Sales_Transactions[[#This Row],[Order Date]],2,5),"yyy/m")</f>
        <v>2010/12</v>
      </c>
      <c r="I5333" t="s">
        <v>78</v>
      </c>
      <c r="J5333">
        <f t="shared" si="498"/>
        <v>3</v>
      </c>
      <c r="K5333" s="2">
        <v>25</v>
      </c>
      <c r="L5333" s="3">
        <v>168.39</v>
      </c>
      <c r="M5333" s="4">
        <v>0.03</v>
      </c>
      <c r="N5333" s="5" t="s">
        <v>23</v>
      </c>
      <c r="O5333" s="3">
        <v>-144.88999999999999</v>
      </c>
      <c r="P5333" s="3">
        <v>6.48</v>
      </c>
      <c r="Q5333" s="3">
        <v>9.68</v>
      </c>
      <c r="R5333" s="5" t="s">
        <v>624</v>
      </c>
      <c r="S5333" s="5" t="s">
        <v>2060</v>
      </c>
      <c r="T5333" s="5" t="str">
        <f t="shared" si="499"/>
        <v>Susan MacKendrick</v>
      </c>
      <c r="U5333" t="s">
        <v>1143</v>
      </c>
      <c r="V5333" s="5" t="s">
        <v>47</v>
      </c>
      <c r="W5333" s="5" t="s">
        <v>28</v>
      </c>
      <c r="X5333" s="5" t="s">
        <v>75</v>
      </c>
      <c r="Y5333" s="5" t="s">
        <v>1312</v>
      </c>
      <c r="Z5333" s="5" t="s">
        <v>43</v>
      </c>
      <c r="AA5333" s="4">
        <v>0.36</v>
      </c>
      <c r="AB5333" s="1">
        <v>40542</v>
      </c>
      <c r="AC5333" s="1">
        <v>29657</v>
      </c>
      <c r="AD5333">
        <f t="shared" si="500"/>
        <v>1</v>
      </c>
      <c r="AE5333">
        <f t="shared" ca="1" si="501"/>
        <v>43</v>
      </c>
      <c r="AF5333" t="str">
        <f t="shared" ca="1" si="502"/>
        <v>18-64</v>
      </c>
      <c r="AG5333" s="3">
        <f t="shared" si="503"/>
        <v>0.64632224000000005</v>
      </c>
      <c r="AH5333" t="str">
        <f>_xlfn.IFNA(VLOOKUP(Sales_Transactions[[#This Row],[Order ID]],Returned_Items[#All],2,FALSE),"Not Returned")</f>
        <v>Not Returned</v>
      </c>
    </row>
    <row r="5334" spans="1:34" x14ac:dyDescent="0.25">
      <c r="A5334">
        <v>229</v>
      </c>
      <c r="C5334" t="s">
        <v>838</v>
      </c>
      <c r="D5334" s="2" t="str">
        <f>TEXT(MID(Sales_Transactions[[#This Row],[Order Date]],2,5),"d/m/yyy")</f>
        <v>28/12/2010</v>
      </c>
      <c r="E5334" s="2" t="str">
        <f>TEXT(MID(Sales_Transactions[[#This Row],[Order Date]],2,5),"d")</f>
        <v>28</v>
      </c>
      <c r="F5334" s="2" t="str">
        <f>TEXT(MID(Sales_Transactions[[#This Row],[Order Date]],2,5),"m")</f>
        <v>12</v>
      </c>
      <c r="G5334" s="2" t="str">
        <f>TEXT(MID(Sales_Transactions[[#This Row],[Order Date]],2,5),"yyy")</f>
        <v>2010</v>
      </c>
      <c r="H5334" s="2" t="str">
        <f>TEXT(MID(Sales_Transactions[[#This Row],[Order Date]],2,5),"yyy/m")</f>
        <v>2010/12</v>
      </c>
      <c r="I5334" t="s">
        <v>101</v>
      </c>
      <c r="J5334">
        <f t="shared" si="498"/>
        <v>1</v>
      </c>
      <c r="K5334" s="2">
        <v>24</v>
      </c>
      <c r="L5334" s="3">
        <v>599.1</v>
      </c>
      <c r="M5334" s="4">
        <v>0.02</v>
      </c>
      <c r="N5334" s="5" t="s">
        <v>23</v>
      </c>
      <c r="O5334" s="3">
        <v>3.82</v>
      </c>
      <c r="P5334" s="3">
        <v>24.92</v>
      </c>
      <c r="Q5334" s="3">
        <v>12.98</v>
      </c>
      <c r="R5334" s="5" t="s">
        <v>1493</v>
      </c>
      <c r="S5334" s="5" t="s">
        <v>3345</v>
      </c>
      <c r="T5334" s="5" t="str">
        <f t="shared" si="499"/>
        <v>Peter Fuller</v>
      </c>
      <c r="U5334" t="s">
        <v>1143</v>
      </c>
      <c r="V5334" s="5" t="s">
        <v>37</v>
      </c>
      <c r="W5334" s="5" t="s">
        <v>28</v>
      </c>
      <c r="X5334" s="5" t="s">
        <v>41</v>
      </c>
      <c r="Y5334" s="5" t="s">
        <v>513</v>
      </c>
      <c r="Z5334" s="5" t="s">
        <v>43</v>
      </c>
      <c r="AA5334" s="4">
        <v>0.39</v>
      </c>
      <c r="AB5334" s="1">
        <v>40541</v>
      </c>
      <c r="AC5334" s="1">
        <v>19271</v>
      </c>
      <c r="AD5334">
        <f t="shared" si="500"/>
        <v>1</v>
      </c>
      <c r="AE5334">
        <f t="shared" ca="1" si="501"/>
        <v>71</v>
      </c>
      <c r="AF5334" t="str">
        <f t="shared" ca="1" si="502"/>
        <v>Over 65</v>
      </c>
      <c r="AG5334" s="3">
        <f t="shared" si="503"/>
        <v>1.578959</v>
      </c>
      <c r="AH5334" t="str">
        <f>_xlfn.IFNA(VLOOKUP(Sales_Transactions[[#This Row],[Order ID]],Returned_Items[#All],2,FALSE),"Not Returned")</f>
        <v>Not Returned</v>
      </c>
    </row>
    <row r="5335" spans="1:34" x14ac:dyDescent="0.25">
      <c r="A5335">
        <v>512</v>
      </c>
      <c r="C5335" t="s">
        <v>2704</v>
      </c>
      <c r="D5335" s="2" t="str">
        <f>TEXT(MID(Sales_Transactions[[#This Row],[Order Date]],2,5),"d/m/yyy")</f>
        <v>19/5/2011</v>
      </c>
      <c r="E5335" s="2" t="str">
        <f>TEXT(MID(Sales_Transactions[[#This Row],[Order Date]],2,5),"d")</f>
        <v>19</v>
      </c>
      <c r="F5335" s="2" t="str">
        <f>TEXT(MID(Sales_Transactions[[#This Row],[Order Date]],2,5),"m")</f>
        <v>5</v>
      </c>
      <c r="G5335" s="2" t="str">
        <f>TEXT(MID(Sales_Transactions[[#This Row],[Order Date]],2,5),"yyy")</f>
        <v>2011</v>
      </c>
      <c r="H5335" s="2" t="str">
        <f>TEXT(MID(Sales_Transactions[[#This Row],[Order Date]],2,5),"yyy/m")</f>
        <v>2011/5</v>
      </c>
      <c r="I5335" t="s">
        <v>22</v>
      </c>
      <c r="J5335">
        <f t="shared" si="498"/>
        <v>2</v>
      </c>
      <c r="K5335" s="2">
        <v>6</v>
      </c>
      <c r="L5335" s="3">
        <v>1309.53</v>
      </c>
      <c r="M5335" s="4">
        <v>0.06</v>
      </c>
      <c r="N5335" s="5" t="s">
        <v>23</v>
      </c>
      <c r="O5335" s="3">
        <v>19.18</v>
      </c>
      <c r="P5335" s="3">
        <v>218.08</v>
      </c>
      <c r="Q5335" s="3">
        <v>18.059999999999999</v>
      </c>
      <c r="R5335" s="5" t="s">
        <v>3078</v>
      </c>
      <c r="S5335" s="5" t="s">
        <v>3346</v>
      </c>
      <c r="T5335" s="5" t="str">
        <f t="shared" si="499"/>
        <v>Sam Craven</v>
      </c>
      <c r="U5335" t="s">
        <v>1143</v>
      </c>
      <c r="V5335" s="5" t="s">
        <v>74</v>
      </c>
      <c r="W5335" s="5" t="s">
        <v>57</v>
      </c>
      <c r="X5335" s="5" t="s">
        <v>154</v>
      </c>
      <c r="Y5335" s="5" t="s">
        <v>278</v>
      </c>
      <c r="Z5335" s="5" t="s">
        <v>31</v>
      </c>
      <c r="AA5335" s="4">
        <v>0.56999999999999995</v>
      </c>
      <c r="AB5335" s="1">
        <v>40682</v>
      </c>
      <c r="AC5335" s="1">
        <v>29638</v>
      </c>
      <c r="AD5335">
        <f t="shared" si="500"/>
        <v>0</v>
      </c>
      <c r="AE5335">
        <f t="shared" ca="1" si="501"/>
        <v>43</v>
      </c>
      <c r="AF5335" t="str">
        <f t="shared" ca="1" si="502"/>
        <v>18-64</v>
      </c>
      <c r="AG5335" s="3">
        <f t="shared" si="503"/>
        <v>39.334858666666669</v>
      </c>
      <c r="AH5335" t="str">
        <f>_xlfn.IFNA(VLOOKUP(Sales_Transactions[[#This Row],[Order ID]],Returned_Items[#All],2,FALSE),"Not Returned")</f>
        <v>Not Returned</v>
      </c>
    </row>
    <row r="5336" spans="1:34" x14ac:dyDescent="0.25">
      <c r="A5336">
        <v>512</v>
      </c>
      <c r="C5336" t="s">
        <v>2704</v>
      </c>
      <c r="D5336" s="2" t="str">
        <f>TEXT(MID(Sales_Transactions[[#This Row],[Order Date]],2,5),"d/m/yyy")</f>
        <v>19/5/2011</v>
      </c>
      <c r="E5336" s="2" t="str">
        <f>TEXT(MID(Sales_Transactions[[#This Row],[Order Date]],2,5),"d")</f>
        <v>19</v>
      </c>
      <c r="F5336" s="2" t="str">
        <f>TEXT(MID(Sales_Transactions[[#This Row],[Order Date]],2,5),"m")</f>
        <v>5</v>
      </c>
      <c r="G5336" s="2" t="str">
        <f>TEXT(MID(Sales_Transactions[[#This Row],[Order Date]],2,5),"yyy")</f>
        <v>2011</v>
      </c>
      <c r="H5336" s="2" t="str">
        <f>TEXT(MID(Sales_Transactions[[#This Row],[Order Date]],2,5),"yyy/m")</f>
        <v>2011/5</v>
      </c>
      <c r="I5336" t="s">
        <v>22</v>
      </c>
      <c r="J5336">
        <f t="shared" si="498"/>
        <v>2</v>
      </c>
      <c r="K5336" s="2">
        <v>48</v>
      </c>
      <c r="L5336" s="3">
        <v>806.37</v>
      </c>
      <c r="M5336" s="4">
        <v>0.01</v>
      </c>
      <c r="N5336" s="5" t="s">
        <v>67</v>
      </c>
      <c r="O5336" s="3">
        <v>-166.4</v>
      </c>
      <c r="P5336" s="3">
        <v>15.42</v>
      </c>
      <c r="Q5336" s="3">
        <v>10.68</v>
      </c>
      <c r="R5336" s="5" t="s">
        <v>3078</v>
      </c>
      <c r="S5336" s="5" t="s">
        <v>3346</v>
      </c>
      <c r="T5336" s="5" t="str">
        <f t="shared" si="499"/>
        <v>Sam Craven</v>
      </c>
      <c r="U5336" t="s">
        <v>1143</v>
      </c>
      <c r="V5336" s="5" t="s">
        <v>74</v>
      </c>
      <c r="W5336" s="5" t="s">
        <v>28</v>
      </c>
      <c r="X5336" s="5" t="s">
        <v>29</v>
      </c>
      <c r="Y5336" s="5" t="s">
        <v>2924</v>
      </c>
      <c r="Z5336" s="5" t="s">
        <v>43</v>
      </c>
      <c r="AA5336" s="4">
        <v>0.57999999999999996</v>
      </c>
      <c r="AB5336" s="1">
        <v>40684</v>
      </c>
      <c r="AC5336" s="1">
        <v>29932</v>
      </c>
      <c r="AD5336">
        <f t="shared" si="500"/>
        <v>2</v>
      </c>
      <c r="AE5336">
        <f t="shared" ca="1" si="501"/>
        <v>42</v>
      </c>
      <c r="AF5336" t="str">
        <f t="shared" ca="1" si="502"/>
        <v>18-64</v>
      </c>
      <c r="AG5336" s="3">
        <f t="shared" si="503"/>
        <v>0.54371787500000002</v>
      </c>
      <c r="AH5336" t="str">
        <f>_xlfn.IFNA(VLOOKUP(Sales_Transactions[[#This Row],[Order ID]],Returned_Items[#All],2,FALSE),"Not Returned")</f>
        <v>Not Returned</v>
      </c>
    </row>
    <row r="5337" spans="1:34" x14ac:dyDescent="0.25">
      <c r="A5337">
        <v>1287</v>
      </c>
      <c r="C5337" t="s">
        <v>1859</v>
      </c>
      <c r="D5337" s="2" t="str">
        <f>TEXT(MID(Sales_Transactions[[#This Row],[Order Date]],2,5),"d/m/yyy")</f>
        <v>4/7/2009</v>
      </c>
      <c r="E5337" s="2" t="str">
        <f>TEXT(MID(Sales_Transactions[[#This Row],[Order Date]],2,5),"d")</f>
        <v>4</v>
      </c>
      <c r="F5337" s="2" t="str">
        <f>TEXT(MID(Sales_Transactions[[#This Row],[Order Date]],2,5),"m")</f>
        <v>7</v>
      </c>
      <c r="G5337" s="2" t="str">
        <f>TEXT(MID(Sales_Transactions[[#This Row],[Order Date]],2,5),"yyy")</f>
        <v>2009</v>
      </c>
      <c r="H5337" s="2" t="str">
        <f>TEXT(MID(Sales_Transactions[[#This Row],[Order Date]],2,5),"yyy/m")</f>
        <v>2009/7</v>
      </c>
      <c r="I5337" t="s">
        <v>33</v>
      </c>
      <c r="J5337">
        <f t="shared" si="498"/>
        <v>4</v>
      </c>
      <c r="K5337" s="2">
        <v>39</v>
      </c>
      <c r="L5337" s="3">
        <v>3908.65</v>
      </c>
      <c r="M5337" s="4">
        <v>0.06</v>
      </c>
      <c r="N5337" s="5" t="s">
        <v>23</v>
      </c>
      <c r="O5337" s="3">
        <v>480.57</v>
      </c>
      <c r="P5337" s="3">
        <v>105.29</v>
      </c>
      <c r="Q5337" s="3">
        <v>10.119999999999999</v>
      </c>
      <c r="R5337" s="5" t="s">
        <v>3013</v>
      </c>
      <c r="S5337" s="5" t="s">
        <v>2783</v>
      </c>
      <c r="T5337" s="5" t="str">
        <f t="shared" si="499"/>
        <v>Mitch Willingham</v>
      </c>
      <c r="U5337" t="s">
        <v>1143</v>
      </c>
      <c r="V5337" s="5" t="s">
        <v>47</v>
      </c>
      <c r="W5337" s="5" t="s">
        <v>57</v>
      </c>
      <c r="X5337" s="5" t="s">
        <v>58</v>
      </c>
      <c r="Y5337" s="5" t="s">
        <v>2691</v>
      </c>
      <c r="Z5337" s="5" t="s">
        <v>31</v>
      </c>
      <c r="AA5337" s="4">
        <v>0.79</v>
      </c>
      <c r="AB5337" s="1">
        <v>40000</v>
      </c>
      <c r="AC5337" s="1">
        <v>29823</v>
      </c>
      <c r="AD5337">
        <f t="shared" si="500"/>
        <v>2</v>
      </c>
      <c r="AE5337">
        <f t="shared" ca="1" si="501"/>
        <v>42</v>
      </c>
      <c r="AF5337" t="str">
        <f t="shared" ca="1" si="502"/>
        <v>18-64</v>
      </c>
      <c r="AG5337" s="3">
        <f t="shared" si="503"/>
        <v>2.9576109230769232</v>
      </c>
      <c r="AH5337" t="str">
        <f>_xlfn.IFNA(VLOOKUP(Sales_Transactions[[#This Row],[Order ID]],Returned_Items[#All],2,FALSE),"Not Returned")</f>
        <v>Not Returned</v>
      </c>
    </row>
    <row r="5338" spans="1:34" x14ac:dyDescent="0.25">
      <c r="A5338">
        <v>1895</v>
      </c>
      <c r="C5338" t="s">
        <v>469</v>
      </c>
      <c r="D5338" s="2" t="str">
        <f>TEXT(MID(Sales_Transactions[[#This Row],[Order Date]],2,5),"d/m/yyy")</f>
        <v>29/5/2009</v>
      </c>
      <c r="E5338" s="2" t="str">
        <f>TEXT(MID(Sales_Transactions[[#This Row],[Order Date]],2,5),"d")</f>
        <v>29</v>
      </c>
      <c r="F5338" s="2" t="str">
        <f>TEXT(MID(Sales_Transactions[[#This Row],[Order Date]],2,5),"m")</f>
        <v>5</v>
      </c>
      <c r="G5338" s="2" t="str">
        <f>TEXT(MID(Sales_Transactions[[#This Row],[Order Date]],2,5),"yyy")</f>
        <v>2009</v>
      </c>
      <c r="H5338" s="2" t="str">
        <f>TEXT(MID(Sales_Transactions[[#This Row],[Order Date]],2,5),"yyy/m")</f>
        <v>2009/5</v>
      </c>
      <c r="I5338" t="s">
        <v>78</v>
      </c>
      <c r="J5338">
        <f t="shared" si="498"/>
        <v>3</v>
      </c>
      <c r="K5338" s="2">
        <v>5</v>
      </c>
      <c r="L5338" s="3">
        <v>41.25</v>
      </c>
      <c r="M5338" s="4">
        <v>0.02</v>
      </c>
      <c r="N5338" s="5" t="s">
        <v>23</v>
      </c>
      <c r="O5338" s="3">
        <v>-23.25</v>
      </c>
      <c r="P5338" s="3">
        <v>6.48</v>
      </c>
      <c r="Q5338" s="3">
        <v>7.91</v>
      </c>
      <c r="R5338" s="5" t="s">
        <v>3013</v>
      </c>
      <c r="S5338" s="5" t="s">
        <v>2783</v>
      </c>
      <c r="T5338" s="5" t="str">
        <f t="shared" si="499"/>
        <v>Mitch Willingham</v>
      </c>
      <c r="U5338" t="s">
        <v>1143</v>
      </c>
      <c r="V5338" s="5" t="s">
        <v>47</v>
      </c>
      <c r="W5338" s="5" t="s">
        <v>28</v>
      </c>
      <c r="X5338" s="5" t="s">
        <v>75</v>
      </c>
      <c r="Y5338" s="5" t="s">
        <v>2315</v>
      </c>
      <c r="Z5338" s="5" t="s">
        <v>43</v>
      </c>
      <c r="AA5338" s="4">
        <v>0.37</v>
      </c>
      <c r="AB5338" s="1">
        <v>39964</v>
      </c>
      <c r="AC5338" s="1">
        <v>29745</v>
      </c>
      <c r="AD5338">
        <f t="shared" si="500"/>
        <v>2</v>
      </c>
      <c r="AE5338">
        <f t="shared" ca="1" si="501"/>
        <v>43</v>
      </c>
      <c r="AF5338" t="str">
        <f t="shared" ca="1" si="502"/>
        <v>18-64</v>
      </c>
      <c r="AG5338" s="3">
        <f t="shared" si="503"/>
        <v>2.8777408000000002</v>
      </c>
      <c r="AH5338" t="str">
        <f>_xlfn.IFNA(VLOOKUP(Sales_Transactions[[#This Row],[Order ID]],Returned_Items[#All],2,FALSE),"Not Returned")</f>
        <v>Not Returned</v>
      </c>
    </row>
    <row r="5339" spans="1:34" x14ac:dyDescent="0.25">
      <c r="A5339">
        <v>2023</v>
      </c>
      <c r="C5339" t="s">
        <v>1162</v>
      </c>
      <c r="D5339" s="2" t="str">
        <f>TEXT(MID(Sales_Transactions[[#This Row],[Order Date]],2,5),"d/m/yyy")</f>
        <v>5/5/2012</v>
      </c>
      <c r="E5339" s="2" t="str">
        <f>TEXT(MID(Sales_Transactions[[#This Row],[Order Date]],2,5),"d")</f>
        <v>5</v>
      </c>
      <c r="F5339" s="2" t="str">
        <f>TEXT(MID(Sales_Transactions[[#This Row],[Order Date]],2,5),"m")</f>
        <v>5</v>
      </c>
      <c r="G5339" s="2" t="str">
        <f>TEXT(MID(Sales_Transactions[[#This Row],[Order Date]],2,5),"yyy")</f>
        <v>2012</v>
      </c>
      <c r="H5339" s="2" t="str">
        <f>TEXT(MID(Sales_Transactions[[#This Row],[Order Date]],2,5),"yyy/m")</f>
        <v>2012/5</v>
      </c>
      <c r="I5339" t="s">
        <v>22</v>
      </c>
      <c r="J5339">
        <f t="shared" si="498"/>
        <v>2</v>
      </c>
      <c r="K5339" s="2">
        <v>4</v>
      </c>
      <c r="L5339" s="3">
        <v>294.89</v>
      </c>
      <c r="M5339" s="4">
        <v>0.09</v>
      </c>
      <c r="N5339" s="5" t="s">
        <v>23</v>
      </c>
      <c r="O5339" s="3">
        <v>-321.83999999999997</v>
      </c>
      <c r="P5339" s="3">
        <v>73.98</v>
      </c>
      <c r="Q5339" s="3">
        <v>12.14</v>
      </c>
      <c r="R5339" s="5" t="s">
        <v>3078</v>
      </c>
      <c r="S5339" s="5" t="s">
        <v>3346</v>
      </c>
      <c r="T5339" s="5" t="str">
        <f t="shared" si="499"/>
        <v>Sam Craven</v>
      </c>
      <c r="U5339" t="s">
        <v>1143</v>
      </c>
      <c r="V5339" s="5" t="s">
        <v>74</v>
      </c>
      <c r="W5339" s="5" t="s">
        <v>48</v>
      </c>
      <c r="X5339" s="5" t="s">
        <v>87</v>
      </c>
      <c r="Y5339" s="5" t="s">
        <v>1399</v>
      </c>
      <c r="Z5339" s="5" t="s">
        <v>43</v>
      </c>
      <c r="AA5339" s="4">
        <v>0.67</v>
      </c>
      <c r="AB5339" s="1">
        <v>41034</v>
      </c>
      <c r="AC5339" s="1">
        <v>29773</v>
      </c>
      <c r="AD5339">
        <f t="shared" si="500"/>
        <v>0</v>
      </c>
      <c r="AE5339">
        <f t="shared" ca="1" si="501"/>
        <v>43</v>
      </c>
      <c r="AF5339" t="str">
        <f t="shared" ca="1" si="502"/>
        <v>18-64</v>
      </c>
      <c r="AG5339" s="3">
        <f t="shared" si="503"/>
        <v>21.513354500000002</v>
      </c>
      <c r="AH5339" t="str">
        <f>_xlfn.IFNA(VLOOKUP(Sales_Transactions[[#This Row],[Order ID]],Returned_Items[#All],2,FALSE),"Not Returned")</f>
        <v>Not Returned</v>
      </c>
    </row>
    <row r="5340" spans="1:34" x14ac:dyDescent="0.25">
      <c r="A5340">
        <v>2023</v>
      </c>
      <c r="C5340" t="s">
        <v>1162</v>
      </c>
      <c r="D5340" s="2" t="str">
        <f>TEXT(MID(Sales_Transactions[[#This Row],[Order Date]],2,5),"d/m/yyy")</f>
        <v>5/5/2012</v>
      </c>
      <c r="E5340" s="2" t="str">
        <f>TEXT(MID(Sales_Transactions[[#This Row],[Order Date]],2,5),"d")</f>
        <v>5</v>
      </c>
      <c r="F5340" s="2" t="str">
        <f>TEXT(MID(Sales_Transactions[[#This Row],[Order Date]],2,5),"m")</f>
        <v>5</v>
      </c>
      <c r="G5340" s="2" t="str">
        <f>TEXT(MID(Sales_Transactions[[#This Row],[Order Date]],2,5),"yyy")</f>
        <v>2012</v>
      </c>
      <c r="H5340" s="2" t="str">
        <f>TEXT(MID(Sales_Transactions[[#This Row],[Order Date]],2,5),"yyy/m")</f>
        <v>2012/5</v>
      </c>
      <c r="I5340" t="s">
        <v>22</v>
      </c>
      <c r="J5340">
        <f t="shared" si="498"/>
        <v>2</v>
      </c>
      <c r="K5340" s="2">
        <v>50</v>
      </c>
      <c r="L5340" s="3">
        <v>246.57</v>
      </c>
      <c r="M5340" s="4">
        <v>0.06</v>
      </c>
      <c r="N5340" s="5" t="s">
        <v>23</v>
      </c>
      <c r="O5340" s="3">
        <v>-132.51</v>
      </c>
      <c r="P5340" s="3">
        <v>4.9800000000000004</v>
      </c>
      <c r="Q5340" s="3">
        <v>5.49</v>
      </c>
      <c r="R5340" s="5" t="s">
        <v>3078</v>
      </c>
      <c r="S5340" s="5" t="s">
        <v>3346</v>
      </c>
      <c r="T5340" s="5" t="str">
        <f t="shared" si="499"/>
        <v>Sam Craven</v>
      </c>
      <c r="U5340" t="s">
        <v>1143</v>
      </c>
      <c r="V5340" s="5" t="s">
        <v>74</v>
      </c>
      <c r="W5340" s="5" t="s">
        <v>28</v>
      </c>
      <c r="X5340" s="5" t="s">
        <v>75</v>
      </c>
      <c r="Y5340" s="5" t="s">
        <v>2182</v>
      </c>
      <c r="Z5340" s="5" t="s">
        <v>43</v>
      </c>
      <c r="AA5340" s="4">
        <v>0.38</v>
      </c>
      <c r="AB5340" s="1">
        <v>41036</v>
      </c>
      <c r="AC5340" s="1">
        <v>19436</v>
      </c>
      <c r="AD5340">
        <f t="shared" si="500"/>
        <v>2</v>
      </c>
      <c r="AE5340">
        <f t="shared" ca="1" si="501"/>
        <v>71</v>
      </c>
      <c r="AF5340" t="str">
        <f t="shared" ca="1" si="502"/>
        <v>Over 65</v>
      </c>
      <c r="AG5340" s="3">
        <f t="shared" si="503"/>
        <v>0.20934024000000001</v>
      </c>
      <c r="AH5340" t="str">
        <f>_xlfn.IFNA(VLOOKUP(Sales_Transactions[[#This Row],[Order ID]],Returned_Items[#All],2,FALSE),"Not Returned")</f>
        <v>Not Returned</v>
      </c>
    </row>
    <row r="5341" spans="1:34" x14ac:dyDescent="0.25">
      <c r="A5341">
        <v>2593</v>
      </c>
      <c r="C5341" t="s">
        <v>2999</v>
      </c>
      <c r="D5341" s="2" t="str">
        <f>TEXT(MID(Sales_Transactions[[#This Row],[Order Date]],2,5),"d/m/yyy")</f>
        <v>3/9/2010</v>
      </c>
      <c r="E5341" s="2" t="str">
        <f>TEXT(MID(Sales_Transactions[[#This Row],[Order Date]],2,5),"d")</f>
        <v>3</v>
      </c>
      <c r="F5341" s="2" t="str">
        <f>TEXT(MID(Sales_Transactions[[#This Row],[Order Date]],2,5),"m")</f>
        <v>9</v>
      </c>
      <c r="G5341" s="2" t="str">
        <f>TEXT(MID(Sales_Transactions[[#This Row],[Order Date]],2,5),"yyy")</f>
        <v>2010</v>
      </c>
      <c r="H5341" s="2" t="str">
        <f>TEXT(MID(Sales_Transactions[[#This Row],[Order Date]],2,5),"yyy/m")</f>
        <v>2010/9</v>
      </c>
      <c r="I5341" t="s">
        <v>33</v>
      </c>
      <c r="J5341">
        <f t="shared" si="498"/>
        <v>4</v>
      </c>
      <c r="K5341" s="2">
        <v>5</v>
      </c>
      <c r="L5341" s="3">
        <v>2004.12</v>
      </c>
      <c r="M5341" s="4">
        <v>0.1</v>
      </c>
      <c r="N5341" s="5" t="s">
        <v>67</v>
      </c>
      <c r="O5341" s="3">
        <v>276.68</v>
      </c>
      <c r="P5341" s="3">
        <v>420.98</v>
      </c>
      <c r="Q5341" s="3">
        <v>19.989999999999998</v>
      </c>
      <c r="R5341" s="5" t="s">
        <v>1594</v>
      </c>
      <c r="S5341" s="5" t="s">
        <v>3347</v>
      </c>
      <c r="T5341" s="5" t="str">
        <f t="shared" si="499"/>
        <v>John Dryer</v>
      </c>
      <c r="U5341" t="s">
        <v>1143</v>
      </c>
      <c r="V5341" s="5" t="s">
        <v>47</v>
      </c>
      <c r="W5341" s="5" t="s">
        <v>28</v>
      </c>
      <c r="X5341" s="5" t="s">
        <v>41</v>
      </c>
      <c r="Y5341" s="5" t="s">
        <v>1027</v>
      </c>
      <c r="Z5341" s="5" t="s">
        <v>43</v>
      </c>
      <c r="AA5341" s="4">
        <v>0.35</v>
      </c>
      <c r="AB5341" s="1">
        <v>40426</v>
      </c>
      <c r="AC5341" s="1">
        <v>19846</v>
      </c>
      <c r="AD5341">
        <f t="shared" si="500"/>
        <v>2</v>
      </c>
      <c r="AE5341">
        <f t="shared" ca="1" si="501"/>
        <v>70</v>
      </c>
      <c r="AF5341" t="str">
        <f t="shared" ca="1" si="502"/>
        <v>Over 65</v>
      </c>
      <c r="AG5341" s="3">
        <f t="shared" si="503"/>
        <v>88.109804000000011</v>
      </c>
      <c r="AH5341" t="str">
        <f>_xlfn.IFNA(VLOOKUP(Sales_Transactions[[#This Row],[Order ID]],Returned_Items[#All],2,FALSE),"Not Returned")</f>
        <v>Not Returned</v>
      </c>
    </row>
    <row r="5342" spans="1:34" x14ac:dyDescent="0.25">
      <c r="A5342">
        <v>2593</v>
      </c>
      <c r="C5342" t="s">
        <v>2999</v>
      </c>
      <c r="D5342" s="2" t="str">
        <f>TEXT(MID(Sales_Transactions[[#This Row],[Order Date]],2,5),"d/m/yyy")</f>
        <v>3/9/2010</v>
      </c>
      <c r="E5342" s="2" t="str">
        <f>TEXT(MID(Sales_Transactions[[#This Row],[Order Date]],2,5),"d")</f>
        <v>3</v>
      </c>
      <c r="F5342" s="2" t="str">
        <f>TEXT(MID(Sales_Transactions[[#This Row],[Order Date]],2,5),"m")</f>
        <v>9</v>
      </c>
      <c r="G5342" s="2" t="str">
        <f>TEXT(MID(Sales_Transactions[[#This Row],[Order Date]],2,5),"yyy")</f>
        <v>2010</v>
      </c>
      <c r="H5342" s="2" t="str">
        <f>TEXT(MID(Sales_Transactions[[#This Row],[Order Date]],2,5),"yyy/m")</f>
        <v>2010/9</v>
      </c>
      <c r="I5342" t="s">
        <v>33</v>
      </c>
      <c r="J5342">
        <f t="shared" si="498"/>
        <v>4</v>
      </c>
      <c r="K5342" s="2">
        <v>15</v>
      </c>
      <c r="L5342" s="3">
        <v>3841.72</v>
      </c>
      <c r="M5342" s="4">
        <v>0.03</v>
      </c>
      <c r="N5342" s="5" t="s">
        <v>34</v>
      </c>
      <c r="O5342" s="3">
        <v>691.13</v>
      </c>
      <c r="P5342" s="3">
        <v>243.98</v>
      </c>
      <c r="Q5342" s="3">
        <v>43.32</v>
      </c>
      <c r="R5342" s="5" t="s">
        <v>1594</v>
      </c>
      <c r="S5342" s="5" t="s">
        <v>3347</v>
      </c>
      <c r="T5342" s="5" t="str">
        <f t="shared" si="499"/>
        <v>John Dryer</v>
      </c>
      <c r="U5342" t="s">
        <v>1143</v>
      </c>
      <c r="V5342" s="5" t="s">
        <v>47</v>
      </c>
      <c r="W5342" s="5" t="s">
        <v>57</v>
      </c>
      <c r="X5342" s="5" t="s">
        <v>154</v>
      </c>
      <c r="Y5342" s="5" t="s">
        <v>370</v>
      </c>
      <c r="Z5342" s="5" t="s">
        <v>40</v>
      </c>
      <c r="AA5342" s="4">
        <v>0.55000000000000004</v>
      </c>
      <c r="AB5342" s="1">
        <v>40425</v>
      </c>
      <c r="AC5342" s="1">
        <v>31040</v>
      </c>
      <c r="AD5342">
        <f t="shared" si="500"/>
        <v>1</v>
      </c>
      <c r="AE5342">
        <f t="shared" ca="1" si="501"/>
        <v>39</v>
      </c>
      <c r="AF5342" t="str">
        <f t="shared" ca="1" si="502"/>
        <v>18-64</v>
      </c>
      <c r="AG5342" s="3">
        <f t="shared" si="503"/>
        <v>19.148453733333334</v>
      </c>
      <c r="AH5342" t="str">
        <f>_xlfn.IFNA(VLOOKUP(Sales_Transactions[[#This Row],[Order ID]],Returned_Items[#All],2,FALSE),"Not Returned")</f>
        <v>Not Returned</v>
      </c>
    </row>
    <row r="5343" spans="1:34" x14ac:dyDescent="0.25">
      <c r="A5343">
        <v>3461</v>
      </c>
      <c r="C5343" t="s">
        <v>3348</v>
      </c>
      <c r="D5343" s="2" t="str">
        <f>TEXT(MID(Sales_Transactions[[#This Row],[Order Date]],2,5),"d/m/yyy")</f>
        <v>30/1/2010</v>
      </c>
      <c r="E5343" s="2" t="str">
        <f>TEXT(MID(Sales_Transactions[[#This Row],[Order Date]],2,5),"d")</f>
        <v>30</v>
      </c>
      <c r="F5343" s="2" t="str">
        <f>TEXT(MID(Sales_Transactions[[#This Row],[Order Date]],2,5),"m")</f>
        <v>1</v>
      </c>
      <c r="G5343" s="2" t="str">
        <f>TEXT(MID(Sales_Transactions[[#This Row],[Order Date]],2,5),"yyy")</f>
        <v>2010</v>
      </c>
      <c r="H5343" s="2" t="str">
        <f>TEXT(MID(Sales_Transactions[[#This Row],[Order Date]],2,5),"yyy/m")</f>
        <v>2010/1</v>
      </c>
      <c r="I5343" t="s">
        <v>101</v>
      </c>
      <c r="J5343">
        <f t="shared" si="498"/>
        <v>1</v>
      </c>
      <c r="K5343" s="2">
        <v>47</v>
      </c>
      <c r="L5343" s="3">
        <v>2053.3789999999999</v>
      </c>
      <c r="M5343" s="4">
        <v>0.1</v>
      </c>
      <c r="N5343" s="5" t="s">
        <v>23</v>
      </c>
      <c r="O5343" s="3">
        <v>1040.4000000000001</v>
      </c>
      <c r="P5343" s="3">
        <v>55.99</v>
      </c>
      <c r="Q5343" s="3">
        <v>1.25</v>
      </c>
      <c r="R5343" s="5" t="s">
        <v>624</v>
      </c>
      <c r="S5343" s="5" t="s">
        <v>3349</v>
      </c>
      <c r="T5343" s="5" t="str">
        <f t="shared" si="499"/>
        <v>Susan Gilcrest</v>
      </c>
      <c r="U5343" t="s">
        <v>1143</v>
      </c>
      <c r="V5343" s="5" t="s">
        <v>74</v>
      </c>
      <c r="W5343" s="5" t="s">
        <v>48</v>
      </c>
      <c r="X5343" s="5" t="s">
        <v>49</v>
      </c>
      <c r="Y5343" s="5" t="s">
        <v>1653</v>
      </c>
      <c r="Z5343" s="5" t="s">
        <v>60</v>
      </c>
      <c r="AA5343" s="4">
        <v>0.35</v>
      </c>
      <c r="AB5343" s="1">
        <v>40210</v>
      </c>
      <c r="AC5343" s="1">
        <v>20419</v>
      </c>
      <c r="AD5343">
        <f t="shared" si="500"/>
        <v>2</v>
      </c>
      <c r="AE5343">
        <f t="shared" ca="1" si="501"/>
        <v>68</v>
      </c>
      <c r="AF5343" t="str">
        <f t="shared" ca="1" si="502"/>
        <v>Over 65</v>
      </c>
      <c r="AG5343" s="3">
        <f t="shared" si="503"/>
        <v>1.2166810638297874</v>
      </c>
      <c r="AH5343" t="str">
        <f>_xlfn.IFNA(VLOOKUP(Sales_Transactions[[#This Row],[Order ID]],Returned_Items[#All],2,FALSE),"Not Returned")</f>
        <v>Not Returned</v>
      </c>
    </row>
    <row r="5344" spans="1:34" x14ac:dyDescent="0.25">
      <c r="A5344">
        <v>3461</v>
      </c>
      <c r="C5344" t="s">
        <v>3348</v>
      </c>
      <c r="D5344" s="2" t="str">
        <f>TEXT(MID(Sales_Transactions[[#This Row],[Order Date]],2,5),"d/m/yyy")</f>
        <v>30/1/2010</v>
      </c>
      <c r="E5344" s="2" t="str">
        <f>TEXT(MID(Sales_Transactions[[#This Row],[Order Date]],2,5),"d")</f>
        <v>30</v>
      </c>
      <c r="F5344" s="2" t="str">
        <f>TEXT(MID(Sales_Transactions[[#This Row],[Order Date]],2,5),"m")</f>
        <v>1</v>
      </c>
      <c r="G5344" s="2" t="str">
        <f>TEXT(MID(Sales_Transactions[[#This Row],[Order Date]],2,5),"yyy")</f>
        <v>2010</v>
      </c>
      <c r="H5344" s="2" t="str">
        <f>TEXT(MID(Sales_Transactions[[#This Row],[Order Date]],2,5),"yyy/m")</f>
        <v>2010/1</v>
      </c>
      <c r="I5344" t="s">
        <v>101</v>
      </c>
      <c r="J5344">
        <f t="shared" si="498"/>
        <v>1</v>
      </c>
      <c r="K5344" s="2">
        <v>35</v>
      </c>
      <c r="L5344" s="3">
        <v>3206.3955000000001</v>
      </c>
      <c r="M5344" s="4">
        <v>0.08</v>
      </c>
      <c r="N5344" s="5" t="s">
        <v>23</v>
      </c>
      <c r="O5344" s="3">
        <v>784.77</v>
      </c>
      <c r="P5344" s="3">
        <v>115.99</v>
      </c>
      <c r="Q5344" s="3">
        <v>2.5</v>
      </c>
      <c r="R5344" s="5" t="s">
        <v>624</v>
      </c>
      <c r="S5344" s="5" t="s">
        <v>3349</v>
      </c>
      <c r="T5344" s="5" t="str">
        <f t="shared" si="499"/>
        <v>Susan Gilcrest</v>
      </c>
      <c r="U5344" t="s">
        <v>1143</v>
      </c>
      <c r="V5344" s="5" t="s">
        <v>74</v>
      </c>
      <c r="W5344" s="5" t="s">
        <v>48</v>
      </c>
      <c r="X5344" s="5" t="s">
        <v>49</v>
      </c>
      <c r="Y5344" s="5" t="s">
        <v>3069</v>
      </c>
      <c r="Z5344" s="5" t="s">
        <v>43</v>
      </c>
      <c r="AA5344" s="4">
        <v>0.55000000000000004</v>
      </c>
      <c r="AB5344" s="1">
        <v>40210</v>
      </c>
      <c r="AC5344" s="1">
        <v>20188</v>
      </c>
      <c r="AD5344">
        <f t="shared" si="500"/>
        <v>2</v>
      </c>
      <c r="AE5344">
        <f t="shared" ca="1" si="501"/>
        <v>69</v>
      </c>
      <c r="AF5344" t="str">
        <f t="shared" ca="1" si="502"/>
        <v>Over 65</v>
      </c>
      <c r="AG5344" s="3">
        <f t="shared" si="503"/>
        <v>3.3827773714285714</v>
      </c>
      <c r="AH5344" t="str">
        <f>_xlfn.IFNA(VLOOKUP(Sales_Transactions[[#This Row],[Order ID]],Returned_Items[#All],2,FALSE),"Not Returned")</f>
        <v>Not Returned</v>
      </c>
    </row>
    <row r="5345" spans="1:34" x14ac:dyDescent="0.25">
      <c r="A5345">
        <v>3554</v>
      </c>
      <c r="C5345" t="s">
        <v>1588</v>
      </c>
      <c r="D5345" s="2" t="str">
        <f>TEXT(MID(Sales_Transactions[[#This Row],[Order Date]],2,5),"d/m/yyy")</f>
        <v>16/6/2011</v>
      </c>
      <c r="E5345" s="2" t="str">
        <f>TEXT(MID(Sales_Transactions[[#This Row],[Order Date]],2,5),"d")</f>
        <v>16</v>
      </c>
      <c r="F5345" s="2" t="str">
        <f>TEXT(MID(Sales_Transactions[[#This Row],[Order Date]],2,5),"m")</f>
        <v>6</v>
      </c>
      <c r="G5345" s="2" t="str">
        <f>TEXT(MID(Sales_Transactions[[#This Row],[Order Date]],2,5),"yyy")</f>
        <v>2011</v>
      </c>
      <c r="H5345" s="2" t="str">
        <f>TEXT(MID(Sales_Transactions[[#This Row],[Order Date]],2,5),"yyy/m")</f>
        <v>2011/6</v>
      </c>
      <c r="I5345" t="s">
        <v>22</v>
      </c>
      <c r="J5345">
        <f t="shared" si="498"/>
        <v>2</v>
      </c>
      <c r="K5345" s="2">
        <v>25</v>
      </c>
      <c r="L5345" s="3">
        <v>288.91000000000003</v>
      </c>
      <c r="M5345" s="4">
        <v>0.08</v>
      </c>
      <c r="N5345" s="5" t="s">
        <v>23</v>
      </c>
      <c r="O5345" s="3">
        <v>-14.06</v>
      </c>
      <c r="P5345" s="3">
        <v>12.28</v>
      </c>
      <c r="Q5345" s="3">
        <v>6.47</v>
      </c>
      <c r="R5345" s="5" t="s">
        <v>1814</v>
      </c>
      <c r="S5345" s="5" t="s">
        <v>1815</v>
      </c>
      <c r="T5345" s="5" t="str">
        <f t="shared" si="499"/>
        <v>Ken Heidel</v>
      </c>
      <c r="U5345" t="s">
        <v>1143</v>
      </c>
      <c r="V5345" s="5" t="s">
        <v>47</v>
      </c>
      <c r="W5345" s="5" t="s">
        <v>28</v>
      </c>
      <c r="X5345" s="5" t="s">
        <v>75</v>
      </c>
      <c r="Y5345" s="5" t="s">
        <v>186</v>
      </c>
      <c r="Z5345" s="5" t="s">
        <v>43</v>
      </c>
      <c r="AA5345" s="4">
        <v>0.38</v>
      </c>
      <c r="AB5345" s="1">
        <v>40719</v>
      </c>
      <c r="AC5345" s="1">
        <v>20325</v>
      </c>
      <c r="AD5345">
        <f t="shared" si="500"/>
        <v>9</v>
      </c>
      <c r="AE5345">
        <f t="shared" ca="1" si="501"/>
        <v>68</v>
      </c>
      <c r="AF5345" t="str">
        <f t="shared" ca="1" si="502"/>
        <v>Over 65</v>
      </c>
      <c r="AG5345" s="3">
        <f t="shared" si="503"/>
        <v>0.74960703999999989</v>
      </c>
      <c r="AH5345" t="str">
        <f>_xlfn.IFNA(VLOOKUP(Sales_Transactions[[#This Row],[Order ID]],Returned_Items[#All],2,FALSE),"Not Returned")</f>
        <v>Not Returned</v>
      </c>
    </row>
    <row r="5346" spans="1:34" x14ac:dyDescent="0.25">
      <c r="A5346">
        <v>4166</v>
      </c>
      <c r="C5346" t="s">
        <v>660</v>
      </c>
      <c r="D5346" s="2" t="str">
        <f>TEXT(MID(Sales_Transactions[[#This Row],[Order Date]],2,5),"d/m/yyy")</f>
        <v>27/2/2010</v>
      </c>
      <c r="E5346" s="2" t="str">
        <f>TEXT(MID(Sales_Transactions[[#This Row],[Order Date]],2,5),"d")</f>
        <v>27</v>
      </c>
      <c r="F5346" s="2" t="str">
        <f>TEXT(MID(Sales_Transactions[[#This Row],[Order Date]],2,5),"m")</f>
        <v>2</v>
      </c>
      <c r="G5346" s="2" t="str">
        <f>TEXT(MID(Sales_Transactions[[#This Row],[Order Date]],2,5),"yyy")</f>
        <v>2010</v>
      </c>
      <c r="H5346" s="2" t="str">
        <f>TEXT(MID(Sales_Transactions[[#This Row],[Order Date]],2,5),"yyy/m")</f>
        <v>2010/2</v>
      </c>
      <c r="I5346" t="s">
        <v>22</v>
      </c>
      <c r="J5346">
        <f t="shared" si="498"/>
        <v>2</v>
      </c>
      <c r="K5346" s="2">
        <v>19</v>
      </c>
      <c r="L5346" s="3">
        <v>138.85</v>
      </c>
      <c r="M5346" s="4">
        <v>0.08</v>
      </c>
      <c r="N5346" s="5" t="s">
        <v>23</v>
      </c>
      <c r="O5346" s="3">
        <v>-49.35</v>
      </c>
      <c r="P5346" s="3">
        <v>7.1</v>
      </c>
      <c r="Q5346" s="3">
        <v>6.05</v>
      </c>
      <c r="R5346" s="5" t="s">
        <v>1561</v>
      </c>
      <c r="S5346" s="5" t="s">
        <v>3074</v>
      </c>
      <c r="T5346" s="5" t="str">
        <f t="shared" si="499"/>
        <v>Patrick Ryan</v>
      </c>
      <c r="U5346" t="s">
        <v>1143</v>
      </c>
      <c r="V5346" s="5" t="s">
        <v>47</v>
      </c>
      <c r="W5346" s="5" t="s">
        <v>28</v>
      </c>
      <c r="X5346" s="5" t="s">
        <v>41</v>
      </c>
      <c r="Y5346" s="5" t="s">
        <v>717</v>
      </c>
      <c r="Z5346" s="5" t="s">
        <v>43</v>
      </c>
      <c r="AA5346" s="4">
        <v>0.39</v>
      </c>
      <c r="AB5346" s="1">
        <v>40236</v>
      </c>
      <c r="AC5346" s="1">
        <v>30820</v>
      </c>
      <c r="AD5346">
        <f t="shared" si="500"/>
        <v>0</v>
      </c>
      <c r="AE5346">
        <f t="shared" ca="1" si="501"/>
        <v>40</v>
      </c>
      <c r="AF5346" t="str">
        <f t="shared" ca="1" si="502"/>
        <v>18-64</v>
      </c>
      <c r="AG5346" s="3">
        <f t="shared" si="503"/>
        <v>0.69180631578947371</v>
      </c>
      <c r="AH5346" t="str">
        <f>_xlfn.IFNA(VLOOKUP(Sales_Transactions[[#This Row],[Order ID]],Returned_Items[#All],2,FALSE),"Not Returned")</f>
        <v>Not Returned</v>
      </c>
    </row>
    <row r="5347" spans="1:34" x14ac:dyDescent="0.25">
      <c r="A5347">
        <v>5059</v>
      </c>
      <c r="C5347" t="s">
        <v>1703</v>
      </c>
      <c r="D5347" s="2" t="str">
        <f>TEXT(MID(Sales_Transactions[[#This Row],[Order Date]],2,5),"d/m/yyy")</f>
        <v>9/11/2010</v>
      </c>
      <c r="E5347" s="2" t="str">
        <f>TEXT(MID(Sales_Transactions[[#This Row],[Order Date]],2,5),"d")</f>
        <v>9</v>
      </c>
      <c r="F5347" s="2" t="str">
        <f>TEXT(MID(Sales_Transactions[[#This Row],[Order Date]],2,5),"m")</f>
        <v>11</v>
      </c>
      <c r="G5347" s="2" t="str">
        <f>TEXT(MID(Sales_Transactions[[#This Row],[Order Date]],2,5),"yyy")</f>
        <v>2010</v>
      </c>
      <c r="H5347" s="2" t="str">
        <f>TEXT(MID(Sales_Transactions[[#This Row],[Order Date]],2,5),"yyy/m")</f>
        <v>2010/11</v>
      </c>
      <c r="I5347" t="s">
        <v>33</v>
      </c>
      <c r="J5347">
        <f t="shared" si="498"/>
        <v>4</v>
      </c>
      <c r="K5347" s="2">
        <v>5</v>
      </c>
      <c r="L5347" s="3">
        <v>41.18</v>
      </c>
      <c r="M5347" s="4">
        <v>0.1</v>
      </c>
      <c r="N5347" s="5" t="s">
        <v>67</v>
      </c>
      <c r="O5347" s="3">
        <v>-19.309999999999999</v>
      </c>
      <c r="P5347" s="3">
        <v>5.44</v>
      </c>
      <c r="Q5347" s="3">
        <v>7.46</v>
      </c>
      <c r="R5347" s="5" t="s">
        <v>3350</v>
      </c>
      <c r="S5347" s="5" t="s">
        <v>2748</v>
      </c>
      <c r="T5347" s="5" t="str">
        <f t="shared" si="499"/>
        <v>Randy Bradley</v>
      </c>
      <c r="U5347" t="s">
        <v>1143</v>
      </c>
      <c r="V5347" s="5" t="s">
        <v>27</v>
      </c>
      <c r="W5347" s="5" t="s">
        <v>28</v>
      </c>
      <c r="X5347" s="5" t="s">
        <v>41</v>
      </c>
      <c r="Y5347" s="5" t="s">
        <v>3351</v>
      </c>
      <c r="Z5347" s="5" t="s">
        <v>43</v>
      </c>
      <c r="AA5347" s="4">
        <v>0.36</v>
      </c>
      <c r="AB5347" s="1">
        <v>40493</v>
      </c>
      <c r="AC5347" s="1">
        <v>21117</v>
      </c>
      <c r="AD5347">
        <f t="shared" si="500"/>
        <v>2</v>
      </c>
      <c r="AE5347">
        <f t="shared" ca="1" si="501"/>
        <v>66</v>
      </c>
      <c r="AF5347" t="str">
        <f t="shared" ca="1" si="502"/>
        <v>Over 65</v>
      </c>
      <c r="AG5347" s="3">
        <f t="shared" si="503"/>
        <v>2.5789119999999999</v>
      </c>
      <c r="AH5347" t="str">
        <f>_xlfn.IFNA(VLOOKUP(Sales_Transactions[[#This Row],[Order ID]],Returned_Items[#All],2,FALSE),"Not Returned")</f>
        <v>Returned</v>
      </c>
    </row>
    <row r="5348" spans="1:34" x14ac:dyDescent="0.25">
      <c r="A5348">
        <v>5254</v>
      </c>
      <c r="C5348" t="s">
        <v>2587</v>
      </c>
      <c r="D5348" s="2" t="str">
        <f>TEXT(MID(Sales_Transactions[[#This Row],[Order Date]],2,5),"d/m/yyy")</f>
        <v>25/7/2012</v>
      </c>
      <c r="E5348" s="2" t="str">
        <f>TEXT(MID(Sales_Transactions[[#This Row],[Order Date]],2,5),"d")</f>
        <v>25</v>
      </c>
      <c r="F5348" s="2" t="str">
        <f>TEXT(MID(Sales_Transactions[[#This Row],[Order Date]],2,5),"m")</f>
        <v>7</v>
      </c>
      <c r="G5348" s="2" t="str">
        <f>TEXT(MID(Sales_Transactions[[#This Row],[Order Date]],2,5),"yyy")</f>
        <v>2012</v>
      </c>
      <c r="H5348" s="2" t="str">
        <f>TEXT(MID(Sales_Transactions[[#This Row],[Order Date]],2,5),"yyy/m")</f>
        <v>2012/7</v>
      </c>
      <c r="I5348" t="s">
        <v>52</v>
      </c>
      <c r="J5348">
        <f t="shared" si="498"/>
        <v>1</v>
      </c>
      <c r="K5348" s="2">
        <v>31</v>
      </c>
      <c r="L5348" s="3">
        <v>1735.3515</v>
      </c>
      <c r="M5348" s="4">
        <v>0.08</v>
      </c>
      <c r="N5348" s="5" t="s">
        <v>23</v>
      </c>
      <c r="O5348" s="3">
        <v>258.62</v>
      </c>
      <c r="P5348" s="3">
        <v>65.989999999999995</v>
      </c>
      <c r="Q5348" s="3">
        <v>8.99</v>
      </c>
      <c r="R5348" s="5" t="s">
        <v>3352</v>
      </c>
      <c r="S5348" s="5" t="s">
        <v>1053</v>
      </c>
      <c r="T5348" s="5" t="str">
        <f t="shared" si="499"/>
        <v>William Brown</v>
      </c>
      <c r="U5348" t="s">
        <v>1143</v>
      </c>
      <c r="V5348" s="5" t="s">
        <v>47</v>
      </c>
      <c r="W5348" s="5" t="s">
        <v>48</v>
      </c>
      <c r="X5348" s="5" t="s">
        <v>49</v>
      </c>
      <c r="Y5348" s="5" t="s">
        <v>2099</v>
      </c>
      <c r="Z5348" s="5" t="s">
        <v>43</v>
      </c>
      <c r="AA5348" s="4">
        <v>0.56000000000000005</v>
      </c>
      <c r="AB5348" s="1">
        <v>41117</v>
      </c>
      <c r="AC5348" s="1">
        <v>20985</v>
      </c>
      <c r="AD5348">
        <f t="shared" si="500"/>
        <v>2</v>
      </c>
      <c r="AE5348">
        <f t="shared" ca="1" si="501"/>
        <v>67</v>
      </c>
      <c r="AF5348" t="str">
        <f t="shared" ca="1" si="502"/>
        <v>Over 65</v>
      </c>
      <c r="AG5348" s="3">
        <f t="shared" si="503"/>
        <v>2.4170067096774193</v>
      </c>
      <c r="AH5348" t="str">
        <f>_xlfn.IFNA(VLOOKUP(Sales_Transactions[[#This Row],[Order ID]],Returned_Items[#All],2,FALSE),"Not Returned")</f>
        <v>Not Returned</v>
      </c>
    </row>
    <row r="5349" spans="1:34" x14ac:dyDescent="0.25">
      <c r="A5349">
        <v>5575</v>
      </c>
      <c r="C5349" t="s">
        <v>618</v>
      </c>
      <c r="D5349" s="2" t="str">
        <f>TEXT(MID(Sales_Transactions[[#This Row],[Order Date]],2,5),"d/m/yyy")</f>
        <v>23/7/2011</v>
      </c>
      <c r="E5349" s="2" t="str">
        <f>TEXT(MID(Sales_Transactions[[#This Row],[Order Date]],2,5),"d")</f>
        <v>23</v>
      </c>
      <c r="F5349" s="2" t="str">
        <f>TEXT(MID(Sales_Transactions[[#This Row],[Order Date]],2,5),"m")</f>
        <v>7</v>
      </c>
      <c r="G5349" s="2" t="str">
        <f>TEXT(MID(Sales_Transactions[[#This Row],[Order Date]],2,5),"yyy")</f>
        <v>2011</v>
      </c>
      <c r="H5349" s="2" t="str">
        <f>TEXT(MID(Sales_Transactions[[#This Row],[Order Date]],2,5),"yyy/m")</f>
        <v>2011/7</v>
      </c>
      <c r="I5349" t="s">
        <v>22</v>
      </c>
      <c r="J5349">
        <f t="shared" si="498"/>
        <v>2</v>
      </c>
      <c r="K5349" s="2">
        <v>41</v>
      </c>
      <c r="L5349" s="3">
        <v>254.69</v>
      </c>
      <c r="M5349" s="4">
        <v>0.06</v>
      </c>
      <c r="N5349" s="5" t="s">
        <v>23</v>
      </c>
      <c r="O5349" s="3">
        <v>-269.37</v>
      </c>
      <c r="P5349" s="3">
        <v>5.98</v>
      </c>
      <c r="Q5349" s="3">
        <v>10.39</v>
      </c>
      <c r="R5349" s="5" t="s">
        <v>454</v>
      </c>
      <c r="S5349" s="5" t="s">
        <v>172</v>
      </c>
      <c r="T5349" s="5" t="str">
        <f t="shared" si="499"/>
        <v>Rick Hansen</v>
      </c>
      <c r="U5349" t="s">
        <v>1143</v>
      </c>
      <c r="V5349" s="5" t="s">
        <v>47</v>
      </c>
      <c r="W5349" s="5" t="s">
        <v>28</v>
      </c>
      <c r="X5349" s="5" t="s">
        <v>75</v>
      </c>
      <c r="Y5349" s="5" t="s">
        <v>2563</v>
      </c>
      <c r="Z5349" s="5" t="s">
        <v>43</v>
      </c>
      <c r="AA5349" s="4">
        <v>0.4</v>
      </c>
      <c r="AB5349" s="1">
        <v>40747</v>
      </c>
      <c r="AC5349" s="1">
        <v>20974</v>
      </c>
      <c r="AD5349">
        <f t="shared" si="500"/>
        <v>0</v>
      </c>
      <c r="AE5349">
        <f t="shared" ca="1" si="501"/>
        <v>67</v>
      </c>
      <c r="AF5349" t="str">
        <f t="shared" ca="1" si="502"/>
        <v>Over 65</v>
      </c>
      <c r="AG5349" s="3">
        <f t="shared" si="503"/>
        <v>0.39918078048780486</v>
      </c>
      <c r="AH5349" t="str">
        <f>_xlfn.IFNA(VLOOKUP(Sales_Transactions[[#This Row],[Order ID]],Returned_Items[#All],2,FALSE),"Not Returned")</f>
        <v>Not Returned</v>
      </c>
    </row>
    <row r="5350" spans="1:34" x14ac:dyDescent="0.25">
      <c r="A5350">
        <v>5954</v>
      </c>
      <c r="C5350" t="s">
        <v>1929</v>
      </c>
      <c r="D5350" s="2" t="str">
        <f>TEXT(MID(Sales_Transactions[[#This Row],[Order Date]],2,5),"d/m/yyy")</f>
        <v>2/12/2012</v>
      </c>
      <c r="E5350" s="2" t="str">
        <f>TEXT(MID(Sales_Transactions[[#This Row],[Order Date]],2,5),"d")</f>
        <v>2</v>
      </c>
      <c r="F5350" s="2" t="str">
        <f>TEXT(MID(Sales_Transactions[[#This Row],[Order Date]],2,5),"m")</f>
        <v>12</v>
      </c>
      <c r="G5350" s="2" t="str">
        <f>TEXT(MID(Sales_Transactions[[#This Row],[Order Date]],2,5),"yyy")</f>
        <v>2012</v>
      </c>
      <c r="H5350" s="2" t="str">
        <f>TEXT(MID(Sales_Transactions[[#This Row],[Order Date]],2,5),"yyy/m")</f>
        <v>2012/12</v>
      </c>
      <c r="I5350" t="s">
        <v>101</v>
      </c>
      <c r="J5350">
        <f t="shared" si="498"/>
        <v>1</v>
      </c>
      <c r="K5350" s="2">
        <v>32</v>
      </c>
      <c r="L5350" s="3">
        <v>18316.3</v>
      </c>
      <c r="M5350" s="4">
        <v>0.06</v>
      </c>
      <c r="N5350" s="5" t="s">
        <v>34</v>
      </c>
      <c r="O5350" s="3">
        <v>4569.0600000000004</v>
      </c>
      <c r="P5350" s="3">
        <v>596.98</v>
      </c>
      <c r="Q5350" s="3">
        <v>14.7</v>
      </c>
      <c r="R5350" s="5" t="s">
        <v>1814</v>
      </c>
      <c r="S5350" s="5" t="s">
        <v>1815</v>
      </c>
      <c r="T5350" s="5" t="str">
        <f t="shared" si="499"/>
        <v>Ken Heidel</v>
      </c>
      <c r="U5350" t="s">
        <v>1143</v>
      </c>
      <c r="V5350" s="5" t="s">
        <v>47</v>
      </c>
      <c r="W5350" s="5" t="s">
        <v>48</v>
      </c>
      <c r="X5350" s="5" t="s">
        <v>324</v>
      </c>
      <c r="Y5350" s="5" t="s">
        <v>3353</v>
      </c>
      <c r="Z5350" s="5" t="s">
        <v>40</v>
      </c>
      <c r="AA5350" s="4">
        <v>0.56999999999999995</v>
      </c>
      <c r="AB5350" s="1">
        <v>41247</v>
      </c>
      <c r="AC5350" s="1">
        <v>21370</v>
      </c>
      <c r="AD5350">
        <f t="shared" si="500"/>
        <v>2</v>
      </c>
      <c r="AE5350">
        <f t="shared" ca="1" si="501"/>
        <v>66</v>
      </c>
      <c r="AF5350" t="str">
        <f t="shared" ca="1" si="502"/>
        <v>Over 65</v>
      </c>
      <c r="AG5350" s="3">
        <f t="shared" si="503"/>
        <v>19.103806625000001</v>
      </c>
      <c r="AH5350" t="str">
        <f>_xlfn.IFNA(VLOOKUP(Sales_Transactions[[#This Row],[Order ID]],Returned_Items[#All],2,FALSE),"Not Returned")</f>
        <v>Not Returned</v>
      </c>
    </row>
    <row r="5351" spans="1:34" x14ac:dyDescent="0.25">
      <c r="A5351">
        <v>6018</v>
      </c>
      <c r="C5351" t="s">
        <v>1530</v>
      </c>
      <c r="D5351" s="2" t="str">
        <f>TEXT(MID(Sales_Transactions[[#This Row],[Order Date]],2,5),"d/m/yyy")</f>
        <v>18/8/2012</v>
      </c>
      <c r="E5351" s="2" t="str">
        <f>TEXT(MID(Sales_Transactions[[#This Row],[Order Date]],2,5),"d")</f>
        <v>18</v>
      </c>
      <c r="F5351" s="2" t="str">
        <f>TEXT(MID(Sales_Transactions[[#This Row],[Order Date]],2,5),"m")</f>
        <v>8</v>
      </c>
      <c r="G5351" s="2" t="str">
        <f>TEXT(MID(Sales_Transactions[[#This Row],[Order Date]],2,5),"yyy")</f>
        <v>2012</v>
      </c>
      <c r="H5351" s="2" t="str">
        <f>TEXT(MID(Sales_Transactions[[#This Row],[Order Date]],2,5),"yyy/m")</f>
        <v>2012/8</v>
      </c>
      <c r="I5351" t="s">
        <v>22</v>
      </c>
      <c r="J5351">
        <f t="shared" si="498"/>
        <v>2</v>
      </c>
      <c r="K5351" s="2">
        <v>39</v>
      </c>
      <c r="L5351" s="3">
        <v>206.09</v>
      </c>
      <c r="M5351" s="4">
        <v>0</v>
      </c>
      <c r="N5351" s="5" t="s">
        <v>23</v>
      </c>
      <c r="O5351" s="3">
        <v>36.04</v>
      </c>
      <c r="P5351" s="3">
        <v>5.08</v>
      </c>
      <c r="Q5351" s="3">
        <v>2.0299999999999998</v>
      </c>
      <c r="R5351" s="5" t="s">
        <v>663</v>
      </c>
      <c r="S5351" s="5" t="s">
        <v>2306</v>
      </c>
      <c r="T5351" s="5" t="str">
        <f t="shared" si="499"/>
        <v>Toby Grace</v>
      </c>
      <c r="U5351" t="s">
        <v>1143</v>
      </c>
      <c r="V5351" s="5" t="s">
        <v>74</v>
      </c>
      <c r="W5351" s="5" t="s">
        <v>57</v>
      </c>
      <c r="X5351" s="5" t="s">
        <v>58</v>
      </c>
      <c r="Y5351" s="5" t="s">
        <v>1604</v>
      </c>
      <c r="Z5351" s="5" t="s">
        <v>84</v>
      </c>
      <c r="AA5351" s="4">
        <v>0.51</v>
      </c>
      <c r="AB5351" s="1">
        <v>41141</v>
      </c>
      <c r="AC5351" s="1">
        <v>21290</v>
      </c>
      <c r="AD5351">
        <f t="shared" si="500"/>
        <v>2</v>
      </c>
      <c r="AE5351">
        <f t="shared" ca="1" si="501"/>
        <v>66</v>
      </c>
      <c r="AF5351" t="str">
        <f t="shared" ca="1" si="502"/>
        <v>Over 65</v>
      </c>
      <c r="AG5351" s="3">
        <f t="shared" si="503"/>
        <v>0.18230769230769228</v>
      </c>
      <c r="AH5351" t="str">
        <f>_xlfn.IFNA(VLOOKUP(Sales_Transactions[[#This Row],[Order ID]],Returned_Items[#All],2,FALSE),"Not Returned")</f>
        <v>Not Returned</v>
      </c>
    </row>
    <row r="5352" spans="1:34" x14ac:dyDescent="0.25">
      <c r="A5352">
        <v>6018</v>
      </c>
      <c r="C5352" t="s">
        <v>1530</v>
      </c>
      <c r="D5352" s="2" t="str">
        <f>TEXT(MID(Sales_Transactions[[#This Row],[Order Date]],2,5),"d/m/yyy")</f>
        <v>18/8/2012</v>
      </c>
      <c r="E5352" s="2" t="str">
        <f>TEXT(MID(Sales_Transactions[[#This Row],[Order Date]],2,5),"d")</f>
        <v>18</v>
      </c>
      <c r="F5352" s="2" t="str">
        <f>TEXT(MID(Sales_Transactions[[#This Row],[Order Date]],2,5),"m")</f>
        <v>8</v>
      </c>
      <c r="G5352" s="2" t="str">
        <f>TEXT(MID(Sales_Transactions[[#This Row],[Order Date]],2,5),"yyy")</f>
        <v>2012</v>
      </c>
      <c r="H5352" s="2" t="str">
        <f>TEXT(MID(Sales_Transactions[[#This Row],[Order Date]],2,5),"yyy/m")</f>
        <v>2012/8</v>
      </c>
      <c r="I5352" t="s">
        <v>22</v>
      </c>
      <c r="J5352">
        <f t="shared" si="498"/>
        <v>2</v>
      </c>
      <c r="K5352" s="2">
        <v>2</v>
      </c>
      <c r="L5352" s="3">
        <v>124.25</v>
      </c>
      <c r="M5352" s="4">
        <v>7.0000000000000007E-2</v>
      </c>
      <c r="N5352" s="5" t="s">
        <v>23</v>
      </c>
      <c r="O5352" s="3">
        <v>-55.78</v>
      </c>
      <c r="P5352" s="3">
        <v>55.98</v>
      </c>
      <c r="Q5352" s="3">
        <v>13.88</v>
      </c>
      <c r="R5352" s="5" t="s">
        <v>663</v>
      </c>
      <c r="S5352" s="5" t="s">
        <v>2306</v>
      </c>
      <c r="T5352" s="5" t="str">
        <f t="shared" si="499"/>
        <v>Toby Grace</v>
      </c>
      <c r="U5352" t="s">
        <v>1143</v>
      </c>
      <c r="V5352" s="5" t="s">
        <v>74</v>
      </c>
      <c r="W5352" s="5" t="s">
        <v>28</v>
      </c>
      <c r="X5352" s="5" t="s">
        <v>75</v>
      </c>
      <c r="Y5352" s="5" t="s">
        <v>690</v>
      </c>
      <c r="Z5352" s="5" t="s">
        <v>43</v>
      </c>
      <c r="AA5352" s="4">
        <v>0.36</v>
      </c>
      <c r="AB5352" s="1">
        <v>41144</v>
      </c>
      <c r="AC5352" s="1">
        <v>21230</v>
      </c>
      <c r="AD5352">
        <f t="shared" si="500"/>
        <v>5</v>
      </c>
      <c r="AE5352">
        <f t="shared" ca="1" si="501"/>
        <v>66</v>
      </c>
      <c r="AF5352" t="str">
        <f t="shared" ca="1" si="502"/>
        <v>Over 65</v>
      </c>
      <c r="AG5352" s="3">
        <f t="shared" si="503"/>
        <v>34.910406999999999</v>
      </c>
      <c r="AH5352" t="str">
        <f>_xlfn.IFNA(VLOOKUP(Sales_Transactions[[#This Row],[Order ID]],Returned_Items[#All],2,FALSE),"Not Returned")</f>
        <v>Not Returned</v>
      </c>
    </row>
    <row r="5353" spans="1:34" x14ac:dyDescent="0.25">
      <c r="A5353">
        <v>6336</v>
      </c>
      <c r="C5353" t="s">
        <v>251</v>
      </c>
      <c r="D5353" s="2" t="str">
        <f>TEXT(MID(Sales_Transactions[[#This Row],[Order Date]],2,5),"d/m/yyy")</f>
        <v>28/8/2011</v>
      </c>
      <c r="E5353" s="2" t="str">
        <f>TEXT(MID(Sales_Transactions[[#This Row],[Order Date]],2,5),"d")</f>
        <v>28</v>
      </c>
      <c r="F5353" s="2" t="str">
        <f>TEXT(MID(Sales_Transactions[[#This Row],[Order Date]],2,5),"m")</f>
        <v>8</v>
      </c>
      <c r="G5353" s="2" t="str">
        <f>TEXT(MID(Sales_Transactions[[#This Row],[Order Date]],2,5),"yyy")</f>
        <v>2011</v>
      </c>
      <c r="H5353" s="2" t="str">
        <f>TEXT(MID(Sales_Transactions[[#This Row],[Order Date]],2,5),"yyy/m")</f>
        <v>2011/8</v>
      </c>
      <c r="I5353" t="s">
        <v>33</v>
      </c>
      <c r="J5353">
        <f t="shared" si="498"/>
        <v>4</v>
      </c>
      <c r="K5353" s="2">
        <v>43</v>
      </c>
      <c r="L5353" s="3">
        <v>320.26</v>
      </c>
      <c r="M5353" s="4">
        <v>0.01</v>
      </c>
      <c r="N5353" s="5" t="s">
        <v>67</v>
      </c>
      <c r="O5353" s="3">
        <v>-84.13</v>
      </c>
      <c r="P5353" s="3">
        <v>7.1</v>
      </c>
      <c r="Q5353" s="3">
        <v>6.05</v>
      </c>
      <c r="R5353" s="5" t="s">
        <v>1993</v>
      </c>
      <c r="S5353" s="5" t="s">
        <v>3354</v>
      </c>
      <c r="T5353" s="5" t="str">
        <f t="shared" si="499"/>
        <v>Joseph Holt</v>
      </c>
      <c r="U5353" t="s">
        <v>1143</v>
      </c>
      <c r="V5353" s="5" t="s">
        <v>74</v>
      </c>
      <c r="W5353" s="5" t="s">
        <v>28</v>
      </c>
      <c r="X5353" s="5" t="s">
        <v>41</v>
      </c>
      <c r="Y5353" s="5" t="s">
        <v>717</v>
      </c>
      <c r="Z5353" s="5" t="s">
        <v>43</v>
      </c>
      <c r="AA5353" s="4">
        <v>0.39</v>
      </c>
      <c r="AB5353" s="1">
        <v>40785</v>
      </c>
      <c r="AC5353" s="1">
        <v>21373</v>
      </c>
      <c r="AD5353">
        <f t="shared" si="500"/>
        <v>2</v>
      </c>
      <c r="AE5353">
        <f t="shared" ca="1" si="501"/>
        <v>66</v>
      </c>
      <c r="AF5353" t="str">
        <f t="shared" ca="1" si="502"/>
        <v>Over 65</v>
      </c>
      <c r="AG5353" s="3">
        <f t="shared" si="503"/>
        <v>0.30579744186046515</v>
      </c>
      <c r="AH5353" t="str">
        <f>_xlfn.IFNA(VLOOKUP(Sales_Transactions[[#This Row],[Order ID]],Returned_Items[#All],2,FALSE),"Not Returned")</f>
        <v>Not Returned</v>
      </c>
    </row>
    <row r="5354" spans="1:34" x14ac:dyDescent="0.25">
      <c r="A5354">
        <v>7559</v>
      </c>
      <c r="C5354" t="s">
        <v>1689</v>
      </c>
      <c r="D5354" s="2" t="str">
        <f>TEXT(MID(Sales_Transactions[[#This Row],[Order Date]],2,5),"d/m/yyy")</f>
        <v>12/10/2010</v>
      </c>
      <c r="E5354" s="2" t="str">
        <f>TEXT(MID(Sales_Transactions[[#This Row],[Order Date]],2,5),"d")</f>
        <v>12</v>
      </c>
      <c r="F5354" s="2" t="str">
        <f>TEXT(MID(Sales_Transactions[[#This Row],[Order Date]],2,5),"m")</f>
        <v>10</v>
      </c>
      <c r="G5354" s="2" t="str">
        <f>TEXT(MID(Sales_Transactions[[#This Row],[Order Date]],2,5),"yyy")</f>
        <v>2010</v>
      </c>
      <c r="H5354" s="2" t="str">
        <f>TEXT(MID(Sales_Transactions[[#This Row],[Order Date]],2,5),"yyy/m")</f>
        <v>2010/10</v>
      </c>
      <c r="I5354" t="s">
        <v>101</v>
      </c>
      <c r="J5354">
        <f t="shared" si="498"/>
        <v>1</v>
      </c>
      <c r="K5354" s="2">
        <v>9</v>
      </c>
      <c r="L5354" s="3">
        <v>90.37</v>
      </c>
      <c r="M5354" s="4">
        <v>0.05</v>
      </c>
      <c r="N5354" s="5" t="s">
        <v>23</v>
      </c>
      <c r="O5354" s="3">
        <v>-374.82</v>
      </c>
      <c r="P5354" s="3">
        <v>4.4800000000000004</v>
      </c>
      <c r="Q5354" s="3">
        <v>49</v>
      </c>
      <c r="R5354" s="5" t="s">
        <v>1561</v>
      </c>
      <c r="S5354" s="5" t="s">
        <v>3074</v>
      </c>
      <c r="T5354" s="5" t="str">
        <f t="shared" si="499"/>
        <v>Patrick Ryan</v>
      </c>
      <c r="U5354" t="s">
        <v>1143</v>
      </c>
      <c r="V5354" s="5" t="s">
        <v>47</v>
      </c>
      <c r="W5354" s="5" t="s">
        <v>28</v>
      </c>
      <c r="X5354" s="5" t="s">
        <v>38</v>
      </c>
      <c r="Y5354" s="5" t="s">
        <v>182</v>
      </c>
      <c r="Z5354" s="5" t="s">
        <v>31</v>
      </c>
      <c r="AA5354" s="4">
        <v>0.6</v>
      </c>
      <c r="AB5354" s="1">
        <v>40465</v>
      </c>
      <c r="AC5354" s="1">
        <v>21403</v>
      </c>
      <c r="AD5354">
        <f t="shared" si="500"/>
        <v>2</v>
      </c>
      <c r="AE5354">
        <f t="shared" ca="1" si="501"/>
        <v>66</v>
      </c>
      <c r="AF5354" t="str">
        <f t="shared" ca="1" si="502"/>
        <v>Over 65</v>
      </c>
      <c r="AG5354" s="3">
        <f t="shared" si="503"/>
        <v>5.9419733333333333</v>
      </c>
      <c r="AH5354" t="str">
        <f>_xlfn.IFNA(VLOOKUP(Sales_Transactions[[#This Row],[Order ID]],Returned_Items[#All],2,FALSE),"Not Returned")</f>
        <v>Not Returned</v>
      </c>
    </row>
    <row r="5355" spans="1:34" x14ac:dyDescent="0.25">
      <c r="A5355">
        <v>7559</v>
      </c>
      <c r="C5355" t="s">
        <v>1689</v>
      </c>
      <c r="D5355" s="2" t="str">
        <f>TEXT(MID(Sales_Transactions[[#This Row],[Order Date]],2,5),"d/m/yyy")</f>
        <v>12/10/2010</v>
      </c>
      <c r="E5355" s="2" t="str">
        <f>TEXT(MID(Sales_Transactions[[#This Row],[Order Date]],2,5),"d")</f>
        <v>12</v>
      </c>
      <c r="F5355" s="2" t="str">
        <f>TEXT(MID(Sales_Transactions[[#This Row],[Order Date]],2,5),"m")</f>
        <v>10</v>
      </c>
      <c r="G5355" s="2" t="str">
        <f>TEXT(MID(Sales_Transactions[[#This Row],[Order Date]],2,5),"yyy")</f>
        <v>2010</v>
      </c>
      <c r="H5355" s="2" t="str">
        <f>TEXT(MID(Sales_Transactions[[#This Row],[Order Date]],2,5),"yyy/m")</f>
        <v>2010/10</v>
      </c>
      <c r="I5355" t="s">
        <v>101</v>
      </c>
      <c r="J5355">
        <f t="shared" si="498"/>
        <v>1</v>
      </c>
      <c r="K5355" s="2">
        <v>39</v>
      </c>
      <c r="L5355" s="3">
        <v>806.05</v>
      </c>
      <c r="M5355" s="4">
        <v>0.04</v>
      </c>
      <c r="N5355" s="5" t="s">
        <v>23</v>
      </c>
      <c r="O5355" s="3">
        <v>-63.39</v>
      </c>
      <c r="P5355" s="3">
        <v>20.95</v>
      </c>
      <c r="Q5355" s="3">
        <v>5.99</v>
      </c>
      <c r="R5355" s="5" t="s">
        <v>1561</v>
      </c>
      <c r="S5355" s="5" t="s">
        <v>3074</v>
      </c>
      <c r="T5355" s="5" t="str">
        <f t="shared" si="499"/>
        <v>Patrick Ryan</v>
      </c>
      <c r="U5355" t="s">
        <v>1143</v>
      </c>
      <c r="V5355" s="5" t="s">
        <v>47</v>
      </c>
      <c r="W5355" s="5" t="s">
        <v>48</v>
      </c>
      <c r="X5355" s="5" t="s">
        <v>87</v>
      </c>
      <c r="Y5355" s="5" t="s">
        <v>360</v>
      </c>
      <c r="Z5355" s="5" t="s">
        <v>43</v>
      </c>
      <c r="AA5355" s="4">
        <v>0.65</v>
      </c>
      <c r="AB5355" s="1">
        <v>40464</v>
      </c>
      <c r="AC5355" s="1">
        <v>29166</v>
      </c>
      <c r="AD5355">
        <f t="shared" si="500"/>
        <v>1</v>
      </c>
      <c r="AE5355">
        <f t="shared" ca="1" si="501"/>
        <v>44</v>
      </c>
      <c r="AF5355" t="str">
        <f t="shared" ca="1" si="502"/>
        <v>18-64</v>
      </c>
      <c r="AG5355" s="3">
        <f t="shared" si="503"/>
        <v>0.69055435897435902</v>
      </c>
      <c r="AH5355" t="str">
        <f>_xlfn.IFNA(VLOOKUP(Sales_Transactions[[#This Row],[Order ID]],Returned_Items[#All],2,FALSE),"Not Returned")</f>
        <v>Not Returned</v>
      </c>
    </row>
    <row r="5356" spans="1:34" x14ac:dyDescent="0.25">
      <c r="A5356">
        <v>8007</v>
      </c>
      <c r="C5356" t="s">
        <v>1797</v>
      </c>
      <c r="D5356" s="2" t="str">
        <f>TEXT(MID(Sales_Transactions[[#This Row],[Order Date]],2,5),"d/m/yyy")</f>
        <v>11/2/2012</v>
      </c>
      <c r="E5356" s="2" t="str">
        <f>TEXT(MID(Sales_Transactions[[#This Row],[Order Date]],2,5),"d")</f>
        <v>11</v>
      </c>
      <c r="F5356" s="2" t="str">
        <f>TEXT(MID(Sales_Transactions[[#This Row],[Order Date]],2,5),"m")</f>
        <v>2</v>
      </c>
      <c r="G5356" s="2" t="str">
        <f>TEXT(MID(Sales_Transactions[[#This Row],[Order Date]],2,5),"yyy")</f>
        <v>2012</v>
      </c>
      <c r="H5356" s="2" t="str">
        <f>TEXT(MID(Sales_Transactions[[#This Row],[Order Date]],2,5),"yyy/m")</f>
        <v>2012/2</v>
      </c>
      <c r="I5356" t="s">
        <v>22</v>
      </c>
      <c r="J5356">
        <f t="shared" si="498"/>
        <v>2</v>
      </c>
      <c r="K5356" s="2">
        <v>35</v>
      </c>
      <c r="L5356" s="3">
        <v>3332.06</v>
      </c>
      <c r="M5356" s="4">
        <v>0.09</v>
      </c>
      <c r="N5356" s="5" t="s">
        <v>23</v>
      </c>
      <c r="O5356" s="3">
        <v>412.63</v>
      </c>
      <c r="P5356" s="3">
        <v>99.99</v>
      </c>
      <c r="Q5356" s="3">
        <v>19.989999999999998</v>
      </c>
      <c r="R5356" s="5" t="s">
        <v>1798</v>
      </c>
      <c r="S5356" s="5" t="s">
        <v>1799</v>
      </c>
      <c r="T5356" s="5" t="str">
        <f t="shared" si="499"/>
        <v>Maya Herman</v>
      </c>
      <c r="U5356" t="s">
        <v>1143</v>
      </c>
      <c r="V5356" s="5" t="s">
        <v>47</v>
      </c>
      <c r="W5356" s="5" t="s">
        <v>48</v>
      </c>
      <c r="X5356" s="5" t="s">
        <v>324</v>
      </c>
      <c r="Y5356" s="5" t="s">
        <v>670</v>
      </c>
      <c r="Z5356" s="5" t="s">
        <v>43</v>
      </c>
      <c r="AA5356" s="4">
        <v>0.52</v>
      </c>
      <c r="AB5356" s="1">
        <v>40950</v>
      </c>
      <c r="AC5356" s="1">
        <v>28893</v>
      </c>
      <c r="AD5356">
        <f t="shared" si="500"/>
        <v>0</v>
      </c>
      <c r="AE5356">
        <f t="shared" ca="1" si="501"/>
        <v>45</v>
      </c>
      <c r="AF5356" t="str">
        <f t="shared" ca="1" si="502"/>
        <v>18-64</v>
      </c>
      <c r="AG5356" s="3">
        <f t="shared" si="503"/>
        <v>3.4254288285714285</v>
      </c>
      <c r="AH5356" t="str">
        <f>_xlfn.IFNA(VLOOKUP(Sales_Transactions[[#This Row],[Order ID]],Returned_Items[#All],2,FALSE),"Not Returned")</f>
        <v>Not Returned</v>
      </c>
    </row>
    <row r="5357" spans="1:34" x14ac:dyDescent="0.25">
      <c r="A5357">
        <v>8070</v>
      </c>
      <c r="C5357" t="s">
        <v>2445</v>
      </c>
      <c r="D5357" s="2" t="str">
        <f>TEXT(MID(Sales_Transactions[[#This Row],[Order Date]],2,5),"d/m/yyy")</f>
        <v>28/1/2012</v>
      </c>
      <c r="E5357" s="2" t="str">
        <f>TEXT(MID(Sales_Transactions[[#This Row],[Order Date]],2,5),"d")</f>
        <v>28</v>
      </c>
      <c r="F5357" s="2" t="str">
        <f>TEXT(MID(Sales_Transactions[[#This Row],[Order Date]],2,5),"m")</f>
        <v>1</v>
      </c>
      <c r="G5357" s="2" t="str">
        <f>TEXT(MID(Sales_Transactions[[#This Row],[Order Date]],2,5),"yyy")</f>
        <v>2012</v>
      </c>
      <c r="H5357" s="2" t="str">
        <f>TEXT(MID(Sales_Transactions[[#This Row],[Order Date]],2,5),"yyy/m")</f>
        <v>2012/1</v>
      </c>
      <c r="I5357" t="s">
        <v>78</v>
      </c>
      <c r="J5357">
        <f t="shared" si="498"/>
        <v>3</v>
      </c>
      <c r="K5357" s="2">
        <v>14</v>
      </c>
      <c r="L5357" s="3">
        <v>622.72</v>
      </c>
      <c r="M5357" s="4">
        <v>0</v>
      </c>
      <c r="N5357" s="5" t="s">
        <v>23</v>
      </c>
      <c r="O5357" s="3">
        <v>76.510000000000005</v>
      </c>
      <c r="P5357" s="3">
        <v>40.97</v>
      </c>
      <c r="Q5357" s="3">
        <v>8.99</v>
      </c>
      <c r="R5357" s="5" t="s">
        <v>454</v>
      </c>
      <c r="S5357" s="5" t="s">
        <v>172</v>
      </c>
      <c r="T5357" s="5" t="str">
        <f t="shared" si="499"/>
        <v>Rick Hansen</v>
      </c>
      <c r="U5357" t="s">
        <v>1143</v>
      </c>
      <c r="V5357" s="5" t="s">
        <v>74</v>
      </c>
      <c r="W5357" s="5" t="s">
        <v>28</v>
      </c>
      <c r="X5357" s="5" t="s">
        <v>124</v>
      </c>
      <c r="Y5357" s="5" t="s">
        <v>1334</v>
      </c>
      <c r="Z5357" s="5" t="s">
        <v>60</v>
      </c>
      <c r="AA5357" s="4">
        <v>0.59</v>
      </c>
      <c r="AB5357" s="1">
        <v>40937</v>
      </c>
      <c r="AC5357" s="1">
        <v>29033</v>
      </c>
      <c r="AD5357">
        <f t="shared" si="500"/>
        <v>1</v>
      </c>
      <c r="AE5357">
        <f t="shared" ca="1" si="501"/>
        <v>45</v>
      </c>
      <c r="AF5357" t="str">
        <f t="shared" ca="1" si="502"/>
        <v>18-64</v>
      </c>
      <c r="AG5357" s="3">
        <f t="shared" si="503"/>
        <v>3.5685714285714285</v>
      </c>
      <c r="AH5357" t="str">
        <f>_xlfn.IFNA(VLOOKUP(Sales_Transactions[[#This Row],[Order ID]],Returned_Items[#All],2,FALSE),"Not Returned")</f>
        <v>Not Returned</v>
      </c>
    </row>
    <row r="5358" spans="1:34" x14ac:dyDescent="0.25">
      <c r="A5358">
        <v>8259</v>
      </c>
      <c r="C5358" t="s">
        <v>1177</v>
      </c>
      <c r="D5358" s="2" t="str">
        <f>TEXT(MID(Sales_Transactions[[#This Row],[Order Date]],2,5),"d/m/yyy")</f>
        <v>18/4/2009</v>
      </c>
      <c r="E5358" s="2" t="str">
        <f>TEXT(MID(Sales_Transactions[[#This Row],[Order Date]],2,5),"d")</f>
        <v>18</v>
      </c>
      <c r="F5358" s="2" t="str">
        <f>TEXT(MID(Sales_Transactions[[#This Row],[Order Date]],2,5),"m")</f>
        <v>4</v>
      </c>
      <c r="G5358" s="2" t="str">
        <f>TEXT(MID(Sales_Transactions[[#This Row],[Order Date]],2,5),"yyy")</f>
        <v>2009</v>
      </c>
      <c r="H5358" s="2" t="str">
        <f>TEXT(MID(Sales_Transactions[[#This Row],[Order Date]],2,5),"yyy/m")</f>
        <v>2009/4</v>
      </c>
      <c r="I5358" t="s">
        <v>78</v>
      </c>
      <c r="J5358">
        <f t="shared" si="498"/>
        <v>3</v>
      </c>
      <c r="K5358" s="2">
        <v>25</v>
      </c>
      <c r="L5358" s="3">
        <v>2130.2199999999998</v>
      </c>
      <c r="M5358" s="4">
        <v>0.09</v>
      </c>
      <c r="N5358" s="5" t="s">
        <v>34</v>
      </c>
      <c r="O5358" s="3">
        <v>-584.6</v>
      </c>
      <c r="P5358" s="3">
        <v>89.99</v>
      </c>
      <c r="Q5358" s="3">
        <v>42</v>
      </c>
      <c r="R5358" s="5" t="s">
        <v>1493</v>
      </c>
      <c r="S5358" s="5" t="s">
        <v>3345</v>
      </c>
      <c r="T5358" s="5" t="str">
        <f t="shared" si="499"/>
        <v>Peter Fuller</v>
      </c>
      <c r="U5358" t="s">
        <v>1143</v>
      </c>
      <c r="V5358" s="5" t="s">
        <v>37</v>
      </c>
      <c r="W5358" s="5" t="s">
        <v>57</v>
      </c>
      <c r="X5358" s="5" t="s">
        <v>154</v>
      </c>
      <c r="Y5358" s="5" t="s">
        <v>1486</v>
      </c>
      <c r="Z5358" s="5" t="s">
        <v>40</v>
      </c>
      <c r="AA5358" s="4">
        <v>0.66</v>
      </c>
      <c r="AB5358" s="1">
        <v>39921</v>
      </c>
      <c r="AC5358" s="1">
        <v>29207</v>
      </c>
      <c r="AD5358">
        <f t="shared" si="500"/>
        <v>0</v>
      </c>
      <c r="AE5358">
        <f t="shared" ca="1" si="501"/>
        <v>44</v>
      </c>
      <c r="AF5358" t="str">
        <f t="shared" ca="1" si="502"/>
        <v>18-64</v>
      </c>
      <c r="AG5358" s="3">
        <f t="shared" si="503"/>
        <v>5.27636036</v>
      </c>
      <c r="AH5358" t="str">
        <f>_xlfn.IFNA(VLOOKUP(Sales_Transactions[[#This Row],[Order ID]],Returned_Items[#All],2,FALSE),"Not Returned")</f>
        <v>Not Returned</v>
      </c>
    </row>
    <row r="5359" spans="1:34" x14ac:dyDescent="0.25">
      <c r="A5359">
        <v>8642</v>
      </c>
      <c r="C5359" t="s">
        <v>524</v>
      </c>
      <c r="D5359" s="2" t="str">
        <f>TEXT(MID(Sales_Transactions[[#This Row],[Order Date]],2,5),"d/m/yyy")</f>
        <v>16/1/2010</v>
      </c>
      <c r="E5359" s="2" t="str">
        <f>TEXT(MID(Sales_Transactions[[#This Row],[Order Date]],2,5),"d")</f>
        <v>16</v>
      </c>
      <c r="F5359" s="2" t="str">
        <f>TEXT(MID(Sales_Transactions[[#This Row],[Order Date]],2,5),"m")</f>
        <v>1</v>
      </c>
      <c r="G5359" s="2" t="str">
        <f>TEXT(MID(Sales_Transactions[[#This Row],[Order Date]],2,5),"yyy")</f>
        <v>2010</v>
      </c>
      <c r="H5359" s="2" t="str">
        <f>TEXT(MID(Sales_Transactions[[#This Row],[Order Date]],2,5),"yyy/m")</f>
        <v>2010/1</v>
      </c>
      <c r="I5359" t="s">
        <v>33</v>
      </c>
      <c r="J5359">
        <f t="shared" si="498"/>
        <v>4</v>
      </c>
      <c r="K5359" s="2">
        <v>26</v>
      </c>
      <c r="L5359" s="3">
        <v>151.05000000000001</v>
      </c>
      <c r="M5359" s="4">
        <v>0.09</v>
      </c>
      <c r="N5359" s="5" t="s">
        <v>23</v>
      </c>
      <c r="O5359" s="3">
        <v>-76.14</v>
      </c>
      <c r="P5359" s="3">
        <v>5.8</v>
      </c>
      <c r="Q5359" s="3">
        <v>5.59</v>
      </c>
      <c r="R5359" s="5" t="s">
        <v>1561</v>
      </c>
      <c r="S5359" s="5" t="s">
        <v>3074</v>
      </c>
      <c r="T5359" s="5" t="str">
        <f t="shared" si="499"/>
        <v>Patrick Ryan</v>
      </c>
      <c r="U5359" t="s">
        <v>1143</v>
      </c>
      <c r="V5359" s="5" t="s">
        <v>47</v>
      </c>
      <c r="W5359" s="5" t="s">
        <v>28</v>
      </c>
      <c r="X5359" s="5" t="s">
        <v>41</v>
      </c>
      <c r="Y5359" s="5" t="s">
        <v>1748</v>
      </c>
      <c r="Z5359" s="5" t="s">
        <v>43</v>
      </c>
      <c r="AA5359" s="4">
        <v>0.4</v>
      </c>
      <c r="AB5359" s="1">
        <v>40195</v>
      </c>
      <c r="AC5359" s="1">
        <v>28749</v>
      </c>
      <c r="AD5359">
        <f t="shared" si="500"/>
        <v>1</v>
      </c>
      <c r="AE5359">
        <f t="shared" ca="1" si="501"/>
        <v>45</v>
      </c>
      <c r="AF5359" t="str">
        <f t="shared" ca="1" si="502"/>
        <v>18-64</v>
      </c>
      <c r="AG5359" s="3">
        <f t="shared" si="503"/>
        <v>0.4378761538461538</v>
      </c>
      <c r="AH5359" t="str">
        <f>_xlfn.IFNA(VLOOKUP(Sales_Transactions[[#This Row],[Order ID]],Returned_Items[#All],2,FALSE),"Not Returned")</f>
        <v>Not Returned</v>
      </c>
    </row>
    <row r="5360" spans="1:34" x14ac:dyDescent="0.25">
      <c r="A5360">
        <v>8642</v>
      </c>
      <c r="C5360" t="s">
        <v>524</v>
      </c>
      <c r="D5360" s="2" t="str">
        <f>TEXT(MID(Sales_Transactions[[#This Row],[Order Date]],2,5),"d/m/yyy")</f>
        <v>16/1/2010</v>
      </c>
      <c r="E5360" s="2" t="str">
        <f>TEXT(MID(Sales_Transactions[[#This Row],[Order Date]],2,5),"d")</f>
        <v>16</v>
      </c>
      <c r="F5360" s="2" t="str">
        <f>TEXT(MID(Sales_Transactions[[#This Row],[Order Date]],2,5),"m")</f>
        <v>1</v>
      </c>
      <c r="G5360" s="2" t="str">
        <f>TEXT(MID(Sales_Transactions[[#This Row],[Order Date]],2,5),"yyy")</f>
        <v>2010</v>
      </c>
      <c r="H5360" s="2" t="str">
        <f>TEXT(MID(Sales_Transactions[[#This Row],[Order Date]],2,5),"yyy/m")</f>
        <v>2010/1</v>
      </c>
      <c r="I5360" t="s">
        <v>33</v>
      </c>
      <c r="J5360">
        <f t="shared" si="498"/>
        <v>4</v>
      </c>
      <c r="K5360" s="2">
        <v>13</v>
      </c>
      <c r="L5360" s="3">
        <v>133.04</v>
      </c>
      <c r="M5360" s="4">
        <v>0.04</v>
      </c>
      <c r="N5360" s="5" t="s">
        <v>23</v>
      </c>
      <c r="O5360" s="3">
        <v>49.69</v>
      </c>
      <c r="P5360" s="3">
        <v>10.35</v>
      </c>
      <c r="Q5360" s="3">
        <v>0.99</v>
      </c>
      <c r="R5360" s="5" t="s">
        <v>1561</v>
      </c>
      <c r="S5360" s="5" t="s">
        <v>3074</v>
      </c>
      <c r="T5360" s="5" t="str">
        <f t="shared" si="499"/>
        <v>Patrick Ryan</v>
      </c>
      <c r="U5360" t="s">
        <v>1143</v>
      </c>
      <c r="V5360" s="5" t="s">
        <v>47</v>
      </c>
      <c r="W5360" s="5" t="s">
        <v>28</v>
      </c>
      <c r="X5360" s="5" t="s">
        <v>115</v>
      </c>
      <c r="Y5360" s="5" t="s">
        <v>2429</v>
      </c>
      <c r="Z5360" s="5" t="s">
        <v>43</v>
      </c>
      <c r="AA5360" s="4">
        <v>0.37</v>
      </c>
      <c r="AB5360" s="1">
        <v>40195</v>
      </c>
      <c r="AC5360" s="1">
        <v>28498</v>
      </c>
      <c r="AD5360">
        <f t="shared" si="500"/>
        <v>1</v>
      </c>
      <c r="AE5360">
        <f t="shared" ca="1" si="501"/>
        <v>46</v>
      </c>
      <c r="AF5360" t="str">
        <f t="shared" ca="1" si="502"/>
        <v>18-64</v>
      </c>
      <c r="AG5360" s="3">
        <f t="shared" si="503"/>
        <v>0.87198923076923074</v>
      </c>
      <c r="AH5360" t="str">
        <f>_xlfn.IFNA(VLOOKUP(Sales_Transactions[[#This Row],[Order ID]],Returned_Items[#All],2,FALSE),"Not Returned")</f>
        <v>Not Returned</v>
      </c>
    </row>
    <row r="5361" spans="1:34" x14ac:dyDescent="0.25">
      <c r="A5361">
        <v>8803</v>
      </c>
      <c r="C5361" t="s">
        <v>2112</v>
      </c>
      <c r="D5361" s="2" t="str">
        <f>TEXT(MID(Sales_Transactions[[#This Row],[Order Date]],2,5),"d/m/yyy")</f>
        <v>20/12/2012</v>
      </c>
      <c r="E5361" s="2" t="str">
        <f>TEXT(MID(Sales_Transactions[[#This Row],[Order Date]],2,5),"d")</f>
        <v>20</v>
      </c>
      <c r="F5361" s="2" t="str">
        <f>TEXT(MID(Sales_Transactions[[#This Row],[Order Date]],2,5),"m")</f>
        <v>12</v>
      </c>
      <c r="G5361" s="2" t="str">
        <f>TEXT(MID(Sales_Transactions[[#This Row],[Order Date]],2,5),"yyy")</f>
        <v>2012</v>
      </c>
      <c r="H5361" s="2" t="str">
        <f>TEXT(MID(Sales_Transactions[[#This Row],[Order Date]],2,5),"yyy/m")</f>
        <v>2012/12</v>
      </c>
      <c r="I5361" t="s">
        <v>52</v>
      </c>
      <c r="J5361">
        <f t="shared" si="498"/>
        <v>1</v>
      </c>
      <c r="K5361" s="2">
        <v>6</v>
      </c>
      <c r="L5361" s="3">
        <v>1184.1099999999999</v>
      </c>
      <c r="M5361" s="4">
        <v>7.0000000000000007E-2</v>
      </c>
      <c r="N5361" s="5" t="s">
        <v>23</v>
      </c>
      <c r="O5361" s="3">
        <v>-145.07</v>
      </c>
      <c r="P5361" s="3">
        <v>193.17</v>
      </c>
      <c r="Q5361" s="3">
        <v>19.989999999999998</v>
      </c>
      <c r="R5361" s="5" t="s">
        <v>3352</v>
      </c>
      <c r="S5361" s="5" t="s">
        <v>1053</v>
      </c>
      <c r="T5361" s="5" t="str">
        <f t="shared" si="499"/>
        <v>William Brown</v>
      </c>
      <c r="U5361" t="s">
        <v>1143</v>
      </c>
      <c r="V5361" s="5" t="s">
        <v>47</v>
      </c>
      <c r="W5361" s="5" t="s">
        <v>28</v>
      </c>
      <c r="X5361" s="5" t="s">
        <v>29</v>
      </c>
      <c r="Y5361" s="5" t="s">
        <v>546</v>
      </c>
      <c r="Z5361" s="5" t="s">
        <v>43</v>
      </c>
      <c r="AA5361" s="4">
        <v>0.71</v>
      </c>
      <c r="AB5361" s="1">
        <v>41264</v>
      </c>
      <c r="AC5361" s="1">
        <v>21255</v>
      </c>
      <c r="AD5361">
        <f t="shared" si="500"/>
        <v>1</v>
      </c>
      <c r="AE5361">
        <f t="shared" ca="1" si="501"/>
        <v>66</v>
      </c>
      <c r="AF5361" t="str">
        <f t="shared" ca="1" si="502"/>
        <v>Over 65</v>
      </c>
      <c r="AG5361" s="3">
        <f t="shared" si="503"/>
        <v>35.504130166666663</v>
      </c>
      <c r="AH5361" t="str">
        <f>_xlfn.IFNA(VLOOKUP(Sales_Transactions[[#This Row],[Order ID]],Returned_Items[#All],2,FALSE),"Not Returned")</f>
        <v>Not Returned</v>
      </c>
    </row>
    <row r="5362" spans="1:34" x14ac:dyDescent="0.25">
      <c r="A5362">
        <v>8803</v>
      </c>
      <c r="C5362" t="s">
        <v>2112</v>
      </c>
      <c r="D5362" s="2" t="str">
        <f>TEXT(MID(Sales_Transactions[[#This Row],[Order Date]],2,5),"d/m/yyy")</f>
        <v>20/12/2012</v>
      </c>
      <c r="E5362" s="2" t="str">
        <f>TEXT(MID(Sales_Transactions[[#This Row],[Order Date]],2,5),"d")</f>
        <v>20</v>
      </c>
      <c r="F5362" s="2" t="str">
        <f>TEXT(MID(Sales_Transactions[[#This Row],[Order Date]],2,5),"m")</f>
        <v>12</v>
      </c>
      <c r="G5362" s="2" t="str">
        <f>TEXT(MID(Sales_Transactions[[#This Row],[Order Date]],2,5),"yyy")</f>
        <v>2012</v>
      </c>
      <c r="H5362" s="2" t="str">
        <f>TEXT(MID(Sales_Transactions[[#This Row],[Order Date]],2,5),"yyy/m")</f>
        <v>2012/12</v>
      </c>
      <c r="I5362" t="s">
        <v>52</v>
      </c>
      <c r="J5362">
        <f t="shared" si="498"/>
        <v>1</v>
      </c>
      <c r="K5362" s="2">
        <v>17</v>
      </c>
      <c r="L5362" s="3">
        <v>514.22</v>
      </c>
      <c r="M5362" s="4">
        <v>0.02</v>
      </c>
      <c r="N5362" s="5" t="s">
        <v>23</v>
      </c>
      <c r="O5362" s="3">
        <v>187.37</v>
      </c>
      <c r="P5362" s="3">
        <v>30.56</v>
      </c>
      <c r="Q5362" s="3">
        <v>2.99</v>
      </c>
      <c r="R5362" s="5" t="s">
        <v>3352</v>
      </c>
      <c r="S5362" s="5" t="s">
        <v>1053</v>
      </c>
      <c r="T5362" s="5" t="str">
        <f t="shared" si="499"/>
        <v>William Brown</v>
      </c>
      <c r="U5362" t="s">
        <v>1143</v>
      </c>
      <c r="V5362" s="5" t="s">
        <v>47</v>
      </c>
      <c r="W5362" s="5" t="s">
        <v>28</v>
      </c>
      <c r="X5362" s="5" t="s">
        <v>41</v>
      </c>
      <c r="Y5362" s="5" t="s">
        <v>391</v>
      </c>
      <c r="Z5362" s="5" t="s">
        <v>43</v>
      </c>
      <c r="AA5362" s="4">
        <v>0.35</v>
      </c>
      <c r="AB5362" s="1">
        <v>41266</v>
      </c>
      <c r="AC5362" s="1">
        <v>21399</v>
      </c>
      <c r="AD5362">
        <f t="shared" si="500"/>
        <v>3</v>
      </c>
      <c r="AE5362">
        <f t="shared" ca="1" si="501"/>
        <v>66</v>
      </c>
      <c r="AF5362" t="str">
        <f t="shared" ca="1" si="502"/>
        <v>Over 65</v>
      </c>
      <c r="AG5362" s="3">
        <f t="shared" si="503"/>
        <v>1.9731698823529409</v>
      </c>
      <c r="AH5362" t="str">
        <f>_xlfn.IFNA(VLOOKUP(Sales_Transactions[[#This Row],[Order ID]],Returned_Items[#All],2,FALSE),"Not Returned")</f>
        <v>Not Returned</v>
      </c>
    </row>
    <row r="5363" spans="1:34" x14ac:dyDescent="0.25">
      <c r="A5363">
        <v>9383</v>
      </c>
      <c r="C5363" t="s">
        <v>2189</v>
      </c>
      <c r="D5363" s="2" t="str">
        <f>TEXT(MID(Sales_Transactions[[#This Row],[Order Date]],2,5),"d/m/yyy")</f>
        <v>16/3/2009</v>
      </c>
      <c r="E5363" s="2" t="str">
        <f>TEXT(MID(Sales_Transactions[[#This Row],[Order Date]],2,5),"d")</f>
        <v>16</v>
      </c>
      <c r="F5363" s="2" t="str">
        <f>TEXT(MID(Sales_Transactions[[#This Row],[Order Date]],2,5),"m")</f>
        <v>3</v>
      </c>
      <c r="G5363" s="2" t="str">
        <f>TEXT(MID(Sales_Transactions[[#This Row],[Order Date]],2,5),"yyy")</f>
        <v>2009</v>
      </c>
      <c r="H5363" s="2" t="str">
        <f>TEXT(MID(Sales_Transactions[[#This Row],[Order Date]],2,5),"yyy/m")</f>
        <v>2009/3</v>
      </c>
      <c r="I5363" t="s">
        <v>52</v>
      </c>
      <c r="J5363">
        <f t="shared" si="498"/>
        <v>1</v>
      </c>
      <c r="K5363" s="2">
        <v>11</v>
      </c>
      <c r="L5363" s="3">
        <v>82.42</v>
      </c>
      <c r="M5363" s="4">
        <v>7.0000000000000007E-2</v>
      </c>
      <c r="N5363" s="5" t="s">
        <v>23</v>
      </c>
      <c r="O5363" s="3">
        <v>18.53</v>
      </c>
      <c r="P5363" s="3">
        <v>7.59</v>
      </c>
      <c r="Q5363" s="3">
        <v>4</v>
      </c>
      <c r="R5363" s="5" t="s">
        <v>1594</v>
      </c>
      <c r="S5363" s="5" t="s">
        <v>3347</v>
      </c>
      <c r="T5363" s="5" t="str">
        <f t="shared" si="499"/>
        <v>John Dryer</v>
      </c>
      <c r="U5363" t="s">
        <v>1143</v>
      </c>
      <c r="V5363" s="5" t="s">
        <v>47</v>
      </c>
      <c r="W5363" s="5" t="s">
        <v>57</v>
      </c>
      <c r="X5363" s="5" t="s">
        <v>58</v>
      </c>
      <c r="Y5363" s="5" t="s">
        <v>843</v>
      </c>
      <c r="Z5363" s="5" t="s">
        <v>84</v>
      </c>
      <c r="AA5363" s="4">
        <v>0.42</v>
      </c>
      <c r="AB5363" s="1">
        <v>39890</v>
      </c>
      <c r="AC5363" s="1">
        <v>21680</v>
      </c>
      <c r="AD5363">
        <f t="shared" si="500"/>
        <v>2</v>
      </c>
      <c r="AE5363">
        <f t="shared" ca="1" si="501"/>
        <v>65</v>
      </c>
      <c r="AF5363" t="str">
        <f t="shared" ca="1" si="502"/>
        <v>Over 65</v>
      </c>
      <c r="AG5363" s="3">
        <f t="shared" si="503"/>
        <v>1.0531533636363635</v>
      </c>
      <c r="AH5363" t="str">
        <f>_xlfn.IFNA(VLOOKUP(Sales_Transactions[[#This Row],[Order ID]],Returned_Items[#All],2,FALSE),"Not Returned")</f>
        <v>Not Returned</v>
      </c>
    </row>
    <row r="5364" spans="1:34" x14ac:dyDescent="0.25">
      <c r="A5364">
        <v>10278</v>
      </c>
      <c r="C5364" t="s">
        <v>780</v>
      </c>
      <c r="D5364" s="2" t="str">
        <f>TEXT(MID(Sales_Transactions[[#This Row],[Order Date]],2,5),"d/m/yyy")</f>
        <v>12/9/2011</v>
      </c>
      <c r="E5364" s="2" t="str">
        <f>TEXT(MID(Sales_Transactions[[#This Row],[Order Date]],2,5),"d")</f>
        <v>12</v>
      </c>
      <c r="F5364" s="2" t="str">
        <f>TEXT(MID(Sales_Transactions[[#This Row],[Order Date]],2,5),"m")</f>
        <v>9</v>
      </c>
      <c r="G5364" s="2" t="str">
        <f>TEXT(MID(Sales_Transactions[[#This Row],[Order Date]],2,5),"yyy")</f>
        <v>2011</v>
      </c>
      <c r="H5364" s="2" t="str">
        <f>TEXT(MID(Sales_Transactions[[#This Row],[Order Date]],2,5),"yyy/m")</f>
        <v>2011/9</v>
      </c>
      <c r="I5364" t="s">
        <v>22</v>
      </c>
      <c r="J5364">
        <f t="shared" si="498"/>
        <v>2</v>
      </c>
      <c r="K5364" s="2">
        <v>25</v>
      </c>
      <c r="L5364" s="3">
        <v>1907.71</v>
      </c>
      <c r="M5364" s="4">
        <v>0</v>
      </c>
      <c r="N5364" s="5" t="s">
        <v>34</v>
      </c>
      <c r="O5364" s="3">
        <v>32.549999999999997</v>
      </c>
      <c r="P5364" s="3">
        <v>70.98</v>
      </c>
      <c r="Q5364" s="3">
        <v>26.74</v>
      </c>
      <c r="R5364" s="5" t="s">
        <v>454</v>
      </c>
      <c r="S5364" s="5" t="s">
        <v>172</v>
      </c>
      <c r="T5364" s="5" t="str">
        <f t="shared" si="499"/>
        <v>Rick Hansen</v>
      </c>
      <c r="U5364" t="s">
        <v>1143</v>
      </c>
      <c r="V5364" s="5" t="s">
        <v>74</v>
      </c>
      <c r="W5364" s="5" t="s">
        <v>57</v>
      </c>
      <c r="X5364" s="5" t="s">
        <v>104</v>
      </c>
      <c r="Y5364" s="5" t="s">
        <v>1147</v>
      </c>
      <c r="Z5364" s="5" t="s">
        <v>106</v>
      </c>
      <c r="AA5364" s="4">
        <v>0.6</v>
      </c>
      <c r="AB5364" s="1">
        <v>40805</v>
      </c>
      <c r="AC5364" s="1">
        <v>21672</v>
      </c>
      <c r="AD5364">
        <f t="shared" si="500"/>
        <v>7</v>
      </c>
      <c r="AE5364">
        <f t="shared" ca="1" si="501"/>
        <v>65</v>
      </c>
      <c r="AF5364" t="str">
        <f t="shared" ca="1" si="502"/>
        <v>Over 65</v>
      </c>
      <c r="AG5364" s="3">
        <f t="shared" si="503"/>
        <v>3.9087999999999998</v>
      </c>
      <c r="AH5364" t="str">
        <f>_xlfn.IFNA(VLOOKUP(Sales_Transactions[[#This Row],[Order ID]],Returned_Items[#All],2,FALSE),"Not Returned")</f>
        <v>Not Returned</v>
      </c>
    </row>
    <row r="5365" spans="1:34" x14ac:dyDescent="0.25">
      <c r="A5365">
        <v>10949</v>
      </c>
      <c r="C5365" t="s">
        <v>3037</v>
      </c>
      <c r="D5365" s="2" t="str">
        <f>TEXT(MID(Sales_Transactions[[#This Row],[Order Date]],2,5),"d/m/yyy")</f>
        <v>30/3/2009</v>
      </c>
      <c r="E5365" s="2" t="str">
        <f>TEXT(MID(Sales_Transactions[[#This Row],[Order Date]],2,5),"d")</f>
        <v>30</v>
      </c>
      <c r="F5365" s="2" t="str">
        <f>TEXT(MID(Sales_Transactions[[#This Row],[Order Date]],2,5),"m")</f>
        <v>3</v>
      </c>
      <c r="G5365" s="2" t="str">
        <f>TEXT(MID(Sales_Transactions[[#This Row],[Order Date]],2,5),"yyy")</f>
        <v>2009</v>
      </c>
      <c r="H5365" s="2" t="str">
        <f>TEXT(MID(Sales_Transactions[[#This Row],[Order Date]],2,5),"yyy/m")</f>
        <v>2009/3</v>
      </c>
      <c r="I5365" t="s">
        <v>78</v>
      </c>
      <c r="J5365">
        <f t="shared" si="498"/>
        <v>3</v>
      </c>
      <c r="K5365" s="2">
        <v>46</v>
      </c>
      <c r="L5365" s="3">
        <v>3449.26</v>
      </c>
      <c r="M5365" s="4">
        <v>0.1</v>
      </c>
      <c r="N5365" s="5" t="s">
        <v>34</v>
      </c>
      <c r="O5365" s="3">
        <v>252.77</v>
      </c>
      <c r="P5365" s="3">
        <v>80.97</v>
      </c>
      <c r="Q5365" s="3">
        <v>30.06</v>
      </c>
      <c r="R5365" s="5" t="s">
        <v>3355</v>
      </c>
      <c r="S5365" s="5" t="s">
        <v>3356</v>
      </c>
      <c r="T5365" s="5" t="str">
        <f t="shared" si="499"/>
        <v>Ashley Jarboe</v>
      </c>
      <c r="U5365" t="s">
        <v>1143</v>
      </c>
      <c r="V5365" s="5" t="s">
        <v>27</v>
      </c>
      <c r="W5365" s="5" t="s">
        <v>48</v>
      </c>
      <c r="X5365" s="5" t="s">
        <v>324</v>
      </c>
      <c r="Y5365" s="5" t="s">
        <v>1821</v>
      </c>
      <c r="Z5365" s="5" t="s">
        <v>106</v>
      </c>
      <c r="AA5365" s="4">
        <v>0.4</v>
      </c>
      <c r="AB5365" s="1">
        <v>39903</v>
      </c>
      <c r="AC5365" s="1">
        <v>21612</v>
      </c>
      <c r="AD5365">
        <f t="shared" si="500"/>
        <v>1</v>
      </c>
      <c r="AE5365">
        <f t="shared" ca="1" si="501"/>
        <v>65</v>
      </c>
      <c r="AF5365" t="str">
        <f t="shared" ca="1" si="502"/>
        <v>Over 65</v>
      </c>
      <c r="AG5365" s="3">
        <f t="shared" si="503"/>
        <v>2.4119354347826087</v>
      </c>
      <c r="AH5365" t="str">
        <f>_xlfn.IFNA(VLOOKUP(Sales_Transactions[[#This Row],[Order ID]],Returned_Items[#All],2,FALSE),"Not Returned")</f>
        <v>Not Returned</v>
      </c>
    </row>
    <row r="5366" spans="1:34" x14ac:dyDescent="0.25">
      <c r="A5366">
        <v>11335</v>
      </c>
      <c r="C5366" t="s">
        <v>2209</v>
      </c>
      <c r="D5366" s="2" t="str">
        <f>TEXT(MID(Sales_Transactions[[#This Row],[Order Date]],2,5),"d/m/yyy")</f>
        <v>21/10/2009</v>
      </c>
      <c r="E5366" s="2" t="str">
        <f>TEXT(MID(Sales_Transactions[[#This Row],[Order Date]],2,5),"d")</f>
        <v>21</v>
      </c>
      <c r="F5366" s="2" t="str">
        <f>TEXT(MID(Sales_Transactions[[#This Row],[Order Date]],2,5),"m")</f>
        <v>10</v>
      </c>
      <c r="G5366" s="2" t="str">
        <f>TEXT(MID(Sales_Transactions[[#This Row],[Order Date]],2,5),"yyy")</f>
        <v>2009</v>
      </c>
      <c r="H5366" s="2" t="str">
        <f>TEXT(MID(Sales_Transactions[[#This Row],[Order Date]],2,5),"yyy/m")</f>
        <v>2009/10</v>
      </c>
      <c r="I5366" t="s">
        <v>33</v>
      </c>
      <c r="J5366">
        <f t="shared" si="498"/>
        <v>4</v>
      </c>
      <c r="K5366" s="2">
        <v>3</v>
      </c>
      <c r="L5366" s="3">
        <v>14.84</v>
      </c>
      <c r="M5366" s="4">
        <v>0.08</v>
      </c>
      <c r="N5366" s="5" t="s">
        <v>23</v>
      </c>
      <c r="O5366" s="3">
        <v>-2.42</v>
      </c>
      <c r="P5366" s="3">
        <v>4.9800000000000004</v>
      </c>
      <c r="Q5366" s="3">
        <v>0.49</v>
      </c>
      <c r="R5366" s="5" t="s">
        <v>1798</v>
      </c>
      <c r="S5366" s="5" t="s">
        <v>1799</v>
      </c>
      <c r="T5366" s="5" t="str">
        <f t="shared" si="499"/>
        <v>Maya Herman</v>
      </c>
      <c r="U5366" t="s">
        <v>1143</v>
      </c>
      <c r="V5366" s="5" t="s">
        <v>47</v>
      </c>
      <c r="W5366" s="5" t="s">
        <v>28</v>
      </c>
      <c r="X5366" s="5" t="s">
        <v>115</v>
      </c>
      <c r="Y5366" s="5" t="s">
        <v>1455</v>
      </c>
      <c r="Z5366" s="5" t="s">
        <v>43</v>
      </c>
      <c r="AA5366" s="4">
        <v>0.39</v>
      </c>
      <c r="AB5366" s="1">
        <v>40108</v>
      </c>
      <c r="AC5366" s="1">
        <v>21681</v>
      </c>
      <c r="AD5366">
        <f t="shared" si="500"/>
        <v>1</v>
      </c>
      <c r="AE5366">
        <f t="shared" ca="1" si="501"/>
        <v>65</v>
      </c>
      <c r="AF5366" t="str">
        <f t="shared" ca="1" si="502"/>
        <v>Over 65</v>
      </c>
      <c r="AG5366" s="3">
        <f t="shared" si="503"/>
        <v>1.8220053333333335</v>
      </c>
      <c r="AH5366" t="str">
        <f>_xlfn.IFNA(VLOOKUP(Sales_Transactions[[#This Row],[Order ID]],Returned_Items[#All],2,FALSE),"Not Returned")</f>
        <v>Not Returned</v>
      </c>
    </row>
    <row r="5367" spans="1:34" x14ac:dyDescent="0.25">
      <c r="A5367">
        <v>11335</v>
      </c>
      <c r="C5367" t="s">
        <v>2209</v>
      </c>
      <c r="D5367" s="2" t="str">
        <f>TEXT(MID(Sales_Transactions[[#This Row],[Order Date]],2,5),"d/m/yyy")</f>
        <v>21/10/2009</v>
      </c>
      <c r="E5367" s="2" t="str">
        <f>TEXT(MID(Sales_Transactions[[#This Row],[Order Date]],2,5),"d")</f>
        <v>21</v>
      </c>
      <c r="F5367" s="2" t="str">
        <f>TEXT(MID(Sales_Transactions[[#This Row],[Order Date]],2,5),"m")</f>
        <v>10</v>
      </c>
      <c r="G5367" s="2" t="str">
        <f>TEXT(MID(Sales_Transactions[[#This Row],[Order Date]],2,5),"yyy")</f>
        <v>2009</v>
      </c>
      <c r="H5367" s="2" t="str">
        <f>TEXT(MID(Sales_Transactions[[#This Row],[Order Date]],2,5),"yyy/m")</f>
        <v>2009/10</v>
      </c>
      <c r="I5367" t="s">
        <v>33</v>
      </c>
      <c r="J5367">
        <f t="shared" si="498"/>
        <v>4</v>
      </c>
      <c r="K5367" s="2">
        <v>8</v>
      </c>
      <c r="L5367" s="3">
        <v>922.47</v>
      </c>
      <c r="M5367" s="4">
        <v>0.09</v>
      </c>
      <c r="N5367" s="5" t="s">
        <v>34</v>
      </c>
      <c r="O5367" s="3">
        <v>-13.1</v>
      </c>
      <c r="P5367" s="3">
        <v>119.99</v>
      </c>
      <c r="Q5367" s="3">
        <v>14</v>
      </c>
      <c r="R5367" s="5" t="s">
        <v>1798</v>
      </c>
      <c r="S5367" s="5" t="s">
        <v>1799</v>
      </c>
      <c r="T5367" s="5" t="str">
        <f t="shared" si="499"/>
        <v>Maya Herman</v>
      </c>
      <c r="U5367" t="s">
        <v>1143</v>
      </c>
      <c r="V5367" s="5" t="s">
        <v>47</v>
      </c>
      <c r="W5367" s="5" t="s">
        <v>48</v>
      </c>
      <c r="X5367" s="5" t="s">
        <v>324</v>
      </c>
      <c r="Y5367" s="5" t="s">
        <v>1943</v>
      </c>
      <c r="Z5367" s="5" t="s">
        <v>40</v>
      </c>
      <c r="AA5367" s="4">
        <v>0.36</v>
      </c>
      <c r="AB5367" s="1">
        <v>40109</v>
      </c>
      <c r="AC5367" s="1">
        <v>21750</v>
      </c>
      <c r="AD5367">
        <f t="shared" si="500"/>
        <v>2</v>
      </c>
      <c r="AE5367">
        <f t="shared" ca="1" si="501"/>
        <v>65</v>
      </c>
      <c r="AF5367" t="str">
        <f t="shared" ca="1" si="502"/>
        <v>Over 65</v>
      </c>
      <c r="AG5367" s="3">
        <f t="shared" si="503"/>
        <v>16.735251124999998</v>
      </c>
      <c r="AH5367" t="str">
        <f>_xlfn.IFNA(VLOOKUP(Sales_Transactions[[#This Row],[Order ID]],Returned_Items[#All],2,FALSE),"Not Returned")</f>
        <v>Not Returned</v>
      </c>
    </row>
    <row r="5368" spans="1:34" x14ac:dyDescent="0.25">
      <c r="A5368">
        <v>12355</v>
      </c>
      <c r="C5368" t="s">
        <v>177</v>
      </c>
      <c r="D5368" s="2" t="str">
        <f>TEXT(MID(Sales_Transactions[[#This Row],[Order Date]],2,5),"d/m/yyy")</f>
        <v>28/5/2011</v>
      </c>
      <c r="E5368" s="2" t="str">
        <f>TEXT(MID(Sales_Transactions[[#This Row],[Order Date]],2,5),"d")</f>
        <v>28</v>
      </c>
      <c r="F5368" s="2" t="str">
        <f>TEXT(MID(Sales_Transactions[[#This Row],[Order Date]],2,5),"m")</f>
        <v>5</v>
      </c>
      <c r="G5368" s="2" t="str">
        <f>TEXT(MID(Sales_Transactions[[#This Row],[Order Date]],2,5),"yyy")</f>
        <v>2011</v>
      </c>
      <c r="H5368" s="2" t="str">
        <f>TEXT(MID(Sales_Transactions[[#This Row],[Order Date]],2,5),"yyy/m")</f>
        <v>2011/5</v>
      </c>
      <c r="I5368" t="s">
        <v>52</v>
      </c>
      <c r="J5368">
        <f t="shared" si="498"/>
        <v>1</v>
      </c>
      <c r="K5368" s="2">
        <v>36</v>
      </c>
      <c r="L5368" s="3">
        <v>209.53</v>
      </c>
      <c r="M5368" s="4">
        <v>0.03</v>
      </c>
      <c r="N5368" s="5" t="s">
        <v>23</v>
      </c>
      <c r="O5368" s="3">
        <v>-81.06</v>
      </c>
      <c r="P5368" s="3">
        <v>5.78</v>
      </c>
      <c r="Q5368" s="3">
        <v>5.67</v>
      </c>
      <c r="R5368" s="5" t="s">
        <v>1814</v>
      </c>
      <c r="S5368" s="5" t="s">
        <v>1815</v>
      </c>
      <c r="T5368" s="5" t="str">
        <f t="shared" si="499"/>
        <v>Ken Heidel</v>
      </c>
      <c r="U5368" t="s">
        <v>1143</v>
      </c>
      <c r="V5368" s="5" t="s">
        <v>47</v>
      </c>
      <c r="W5368" s="5" t="s">
        <v>28</v>
      </c>
      <c r="X5368" s="5" t="s">
        <v>75</v>
      </c>
      <c r="Y5368" s="5" t="s">
        <v>988</v>
      </c>
      <c r="Z5368" s="5" t="s">
        <v>43</v>
      </c>
      <c r="AA5368" s="4">
        <v>0.36</v>
      </c>
      <c r="AB5368" s="1">
        <v>40692</v>
      </c>
      <c r="AC5368" s="1">
        <v>21740</v>
      </c>
      <c r="AD5368">
        <f t="shared" si="500"/>
        <v>1</v>
      </c>
      <c r="AE5368">
        <f t="shared" ca="1" si="501"/>
        <v>65</v>
      </c>
      <c r="AF5368" t="str">
        <f t="shared" ca="1" si="502"/>
        <v>Over 65</v>
      </c>
      <c r="AG5368" s="3">
        <f t="shared" si="503"/>
        <v>0.31800738888888891</v>
      </c>
      <c r="AH5368" t="str">
        <f>_xlfn.IFNA(VLOOKUP(Sales_Transactions[[#This Row],[Order ID]],Returned_Items[#All],2,FALSE),"Not Returned")</f>
        <v>Not Returned</v>
      </c>
    </row>
    <row r="5369" spans="1:34" x14ac:dyDescent="0.25">
      <c r="A5369">
        <v>12355</v>
      </c>
      <c r="C5369" t="s">
        <v>177</v>
      </c>
      <c r="D5369" s="2" t="str">
        <f>TEXT(MID(Sales_Transactions[[#This Row],[Order Date]],2,5),"d/m/yyy")</f>
        <v>28/5/2011</v>
      </c>
      <c r="E5369" s="2" t="str">
        <f>TEXT(MID(Sales_Transactions[[#This Row],[Order Date]],2,5),"d")</f>
        <v>28</v>
      </c>
      <c r="F5369" s="2" t="str">
        <f>TEXT(MID(Sales_Transactions[[#This Row],[Order Date]],2,5),"m")</f>
        <v>5</v>
      </c>
      <c r="G5369" s="2" t="str">
        <f>TEXT(MID(Sales_Transactions[[#This Row],[Order Date]],2,5),"yyy")</f>
        <v>2011</v>
      </c>
      <c r="H5369" s="2" t="str">
        <f>TEXT(MID(Sales_Transactions[[#This Row],[Order Date]],2,5),"yyy/m")</f>
        <v>2011/5</v>
      </c>
      <c r="I5369" t="s">
        <v>52</v>
      </c>
      <c r="J5369">
        <f t="shared" si="498"/>
        <v>1</v>
      </c>
      <c r="K5369" s="2">
        <v>14</v>
      </c>
      <c r="L5369" s="3">
        <v>225.47</v>
      </c>
      <c r="M5369" s="4">
        <v>0</v>
      </c>
      <c r="N5369" s="5" t="s">
        <v>23</v>
      </c>
      <c r="O5369" s="3">
        <v>-29.07</v>
      </c>
      <c r="P5369" s="3">
        <v>14.97</v>
      </c>
      <c r="Q5369" s="3">
        <v>7.51</v>
      </c>
      <c r="R5369" s="5" t="s">
        <v>1814</v>
      </c>
      <c r="S5369" s="5" t="s">
        <v>1815</v>
      </c>
      <c r="T5369" s="5" t="str">
        <f t="shared" si="499"/>
        <v>Ken Heidel</v>
      </c>
      <c r="U5369" t="s">
        <v>1143</v>
      </c>
      <c r="V5369" s="5" t="s">
        <v>47</v>
      </c>
      <c r="W5369" s="5" t="s">
        <v>28</v>
      </c>
      <c r="X5369" s="5" t="s">
        <v>29</v>
      </c>
      <c r="Y5369" s="5" t="s">
        <v>646</v>
      </c>
      <c r="Z5369" s="5" t="s">
        <v>43</v>
      </c>
      <c r="AA5369" s="4">
        <v>0.56999999999999995</v>
      </c>
      <c r="AB5369" s="1">
        <v>40692</v>
      </c>
      <c r="AC5369" s="1">
        <v>21702</v>
      </c>
      <c r="AD5369">
        <f t="shared" si="500"/>
        <v>1</v>
      </c>
      <c r="AE5369">
        <f t="shared" ca="1" si="501"/>
        <v>65</v>
      </c>
      <c r="AF5369" t="str">
        <f t="shared" ca="1" si="502"/>
        <v>Over 65</v>
      </c>
      <c r="AG5369" s="3">
        <f t="shared" si="503"/>
        <v>1.6057142857142856</v>
      </c>
      <c r="AH5369" t="str">
        <f>_xlfn.IFNA(VLOOKUP(Sales_Transactions[[#This Row],[Order ID]],Returned_Items[#All],2,FALSE),"Not Returned")</f>
        <v>Not Returned</v>
      </c>
    </row>
    <row r="5370" spans="1:34" x14ac:dyDescent="0.25">
      <c r="A5370">
        <v>13127</v>
      </c>
      <c r="C5370" t="s">
        <v>468</v>
      </c>
      <c r="D5370" s="2" t="str">
        <f>TEXT(MID(Sales_Transactions[[#This Row],[Order Date]],2,5),"d/m/yyy")</f>
        <v>31/7/2010</v>
      </c>
      <c r="E5370" s="2" t="str">
        <f>TEXT(MID(Sales_Transactions[[#This Row],[Order Date]],2,5),"d")</f>
        <v>31</v>
      </c>
      <c r="F5370" s="2" t="str">
        <f>TEXT(MID(Sales_Transactions[[#This Row],[Order Date]],2,5),"m")</f>
        <v>7</v>
      </c>
      <c r="G5370" s="2" t="str">
        <f>TEXT(MID(Sales_Transactions[[#This Row],[Order Date]],2,5),"yyy")</f>
        <v>2010</v>
      </c>
      <c r="H5370" s="2" t="str">
        <f>TEXT(MID(Sales_Transactions[[#This Row],[Order Date]],2,5),"yyy/m")</f>
        <v>2010/7</v>
      </c>
      <c r="I5370" t="s">
        <v>78</v>
      </c>
      <c r="J5370">
        <f t="shared" si="498"/>
        <v>3</v>
      </c>
      <c r="K5370" s="2">
        <v>13</v>
      </c>
      <c r="L5370" s="3">
        <v>951.31</v>
      </c>
      <c r="M5370" s="4">
        <v>0.06</v>
      </c>
      <c r="N5370" s="5" t="s">
        <v>34</v>
      </c>
      <c r="O5370" s="3">
        <v>-333.07</v>
      </c>
      <c r="P5370" s="3">
        <v>68.81</v>
      </c>
      <c r="Q5370" s="3">
        <v>60</v>
      </c>
      <c r="R5370" s="5" t="s">
        <v>3078</v>
      </c>
      <c r="S5370" s="5" t="s">
        <v>3346</v>
      </c>
      <c r="T5370" s="5" t="str">
        <f t="shared" si="499"/>
        <v>Sam Craven</v>
      </c>
      <c r="U5370" t="s">
        <v>1143</v>
      </c>
      <c r="V5370" s="5" t="s">
        <v>74</v>
      </c>
      <c r="W5370" s="5" t="s">
        <v>28</v>
      </c>
      <c r="X5370" s="5" t="s">
        <v>38</v>
      </c>
      <c r="Y5370" s="5" t="s">
        <v>1023</v>
      </c>
      <c r="Z5370" s="5" t="s">
        <v>40</v>
      </c>
      <c r="AA5370" s="4">
        <v>0.41</v>
      </c>
      <c r="AB5370" s="1">
        <v>40393</v>
      </c>
      <c r="AC5370" s="1">
        <v>21862</v>
      </c>
      <c r="AD5370">
        <f t="shared" si="500"/>
        <v>3</v>
      </c>
      <c r="AE5370">
        <f t="shared" ca="1" si="501"/>
        <v>64</v>
      </c>
      <c r="AF5370" t="str">
        <f t="shared" ca="1" si="502"/>
        <v>18-64</v>
      </c>
      <c r="AG5370" s="3">
        <f t="shared" si="503"/>
        <v>9.9052856923076913</v>
      </c>
      <c r="AH5370" t="str">
        <f>_xlfn.IFNA(VLOOKUP(Sales_Transactions[[#This Row],[Order ID]],Returned_Items[#All],2,FALSE),"Not Returned")</f>
        <v>Not Returned</v>
      </c>
    </row>
    <row r="5371" spans="1:34" x14ac:dyDescent="0.25">
      <c r="A5371">
        <v>14978</v>
      </c>
      <c r="C5371" t="s">
        <v>3357</v>
      </c>
      <c r="D5371" s="2" t="str">
        <f>TEXT(MID(Sales_Transactions[[#This Row],[Order Date]],2,5),"d/m/yyy")</f>
        <v>27/5/2010</v>
      </c>
      <c r="E5371" s="2" t="str">
        <f>TEXT(MID(Sales_Transactions[[#This Row],[Order Date]],2,5),"d")</f>
        <v>27</v>
      </c>
      <c r="F5371" s="2" t="str">
        <f>TEXT(MID(Sales_Transactions[[#This Row],[Order Date]],2,5),"m")</f>
        <v>5</v>
      </c>
      <c r="G5371" s="2" t="str">
        <f>TEXT(MID(Sales_Transactions[[#This Row],[Order Date]],2,5),"yyy")</f>
        <v>2010</v>
      </c>
      <c r="H5371" s="2" t="str">
        <f>TEXT(MID(Sales_Transactions[[#This Row],[Order Date]],2,5),"yyy/m")</f>
        <v>2010/5</v>
      </c>
      <c r="I5371" t="s">
        <v>101</v>
      </c>
      <c r="J5371">
        <f t="shared" si="498"/>
        <v>1</v>
      </c>
      <c r="K5371" s="2">
        <v>14</v>
      </c>
      <c r="L5371" s="3">
        <v>12043.88</v>
      </c>
      <c r="M5371" s="4">
        <v>7.0000000000000007E-2</v>
      </c>
      <c r="N5371" s="5" t="s">
        <v>34</v>
      </c>
      <c r="O5371" s="3">
        <v>2011.31</v>
      </c>
      <c r="P5371" s="3">
        <v>880.98</v>
      </c>
      <c r="Q5371" s="3">
        <v>44.55</v>
      </c>
      <c r="R5371" s="5" t="s">
        <v>3350</v>
      </c>
      <c r="S5371" s="5" t="s">
        <v>2748</v>
      </c>
      <c r="T5371" s="5" t="str">
        <f t="shared" si="499"/>
        <v>Randy Bradley</v>
      </c>
      <c r="U5371" t="s">
        <v>1143</v>
      </c>
      <c r="V5371" s="5" t="s">
        <v>47</v>
      </c>
      <c r="W5371" s="5" t="s">
        <v>57</v>
      </c>
      <c r="X5371" s="5" t="s">
        <v>104</v>
      </c>
      <c r="Y5371" s="5" t="s">
        <v>481</v>
      </c>
      <c r="Z5371" s="5" t="s">
        <v>106</v>
      </c>
      <c r="AA5371" s="4">
        <v>0.62</v>
      </c>
      <c r="AB5371" s="1">
        <v>40326</v>
      </c>
      <c r="AC5371" s="1">
        <v>22154</v>
      </c>
      <c r="AD5371">
        <f t="shared" si="500"/>
        <v>1</v>
      </c>
      <c r="AE5371">
        <f t="shared" ca="1" si="501"/>
        <v>63</v>
      </c>
      <c r="AF5371" t="str">
        <f t="shared" ca="1" si="502"/>
        <v>18-64</v>
      </c>
      <c r="AG5371" s="3">
        <f t="shared" si="503"/>
        <v>66.065236714285717</v>
      </c>
      <c r="AH5371" t="str">
        <f>_xlfn.IFNA(VLOOKUP(Sales_Transactions[[#This Row],[Order ID]],Returned_Items[#All],2,FALSE),"Not Returned")</f>
        <v>Not Returned</v>
      </c>
    </row>
    <row r="5372" spans="1:34" x14ac:dyDescent="0.25">
      <c r="A5372">
        <v>14978</v>
      </c>
      <c r="C5372" t="s">
        <v>3357</v>
      </c>
      <c r="D5372" s="2" t="str">
        <f>TEXT(MID(Sales_Transactions[[#This Row],[Order Date]],2,5),"d/m/yyy")</f>
        <v>27/5/2010</v>
      </c>
      <c r="E5372" s="2" t="str">
        <f>TEXT(MID(Sales_Transactions[[#This Row],[Order Date]],2,5),"d")</f>
        <v>27</v>
      </c>
      <c r="F5372" s="2" t="str">
        <f>TEXT(MID(Sales_Transactions[[#This Row],[Order Date]],2,5),"m")</f>
        <v>5</v>
      </c>
      <c r="G5372" s="2" t="str">
        <f>TEXT(MID(Sales_Transactions[[#This Row],[Order Date]],2,5),"yyy")</f>
        <v>2010</v>
      </c>
      <c r="H5372" s="2" t="str">
        <f>TEXT(MID(Sales_Transactions[[#This Row],[Order Date]],2,5),"yyy/m")</f>
        <v>2010/5</v>
      </c>
      <c r="I5372" t="s">
        <v>101</v>
      </c>
      <c r="J5372">
        <f t="shared" si="498"/>
        <v>1</v>
      </c>
      <c r="K5372" s="2">
        <v>14</v>
      </c>
      <c r="L5372" s="3">
        <v>195.12</v>
      </c>
      <c r="M5372" s="4">
        <v>0</v>
      </c>
      <c r="N5372" s="5" t="s">
        <v>23</v>
      </c>
      <c r="O5372" s="3">
        <v>-6.32</v>
      </c>
      <c r="P5372" s="3">
        <v>13.48</v>
      </c>
      <c r="Q5372" s="3">
        <v>4.51</v>
      </c>
      <c r="R5372" s="5" t="s">
        <v>3350</v>
      </c>
      <c r="S5372" s="5" t="s">
        <v>2748</v>
      </c>
      <c r="T5372" s="5" t="str">
        <f t="shared" si="499"/>
        <v>Randy Bradley</v>
      </c>
      <c r="U5372" t="s">
        <v>1143</v>
      </c>
      <c r="V5372" s="5" t="s">
        <v>47</v>
      </c>
      <c r="W5372" s="5" t="s">
        <v>28</v>
      </c>
      <c r="X5372" s="5" t="s">
        <v>29</v>
      </c>
      <c r="Y5372" s="5" t="s">
        <v>134</v>
      </c>
      <c r="Z5372" s="5" t="s">
        <v>43</v>
      </c>
      <c r="AA5372" s="4">
        <v>0.59</v>
      </c>
      <c r="AB5372" s="1">
        <v>40326</v>
      </c>
      <c r="AC5372" s="1">
        <v>21941</v>
      </c>
      <c r="AD5372">
        <f t="shared" si="500"/>
        <v>1</v>
      </c>
      <c r="AE5372">
        <f t="shared" ca="1" si="501"/>
        <v>64</v>
      </c>
      <c r="AF5372" t="str">
        <f t="shared" ca="1" si="502"/>
        <v>18-64</v>
      </c>
      <c r="AG5372" s="3">
        <f t="shared" si="503"/>
        <v>1.2850000000000001</v>
      </c>
      <c r="AH5372" t="str">
        <f>_xlfn.IFNA(VLOOKUP(Sales_Transactions[[#This Row],[Order ID]],Returned_Items[#All],2,FALSE),"Not Returned")</f>
        <v>Not Returned</v>
      </c>
    </row>
    <row r="5373" spans="1:34" x14ac:dyDescent="0.25">
      <c r="A5373">
        <v>15751</v>
      </c>
      <c r="C5373" t="s">
        <v>662</v>
      </c>
      <c r="D5373" s="2" t="str">
        <f>TEXT(MID(Sales_Transactions[[#This Row],[Order Date]],2,5),"d/m/yyy")</f>
        <v>15/8/2009</v>
      </c>
      <c r="E5373" s="2" t="str">
        <f>TEXT(MID(Sales_Transactions[[#This Row],[Order Date]],2,5),"d")</f>
        <v>15</v>
      </c>
      <c r="F5373" s="2" t="str">
        <f>TEXT(MID(Sales_Transactions[[#This Row],[Order Date]],2,5),"m")</f>
        <v>8</v>
      </c>
      <c r="G5373" s="2" t="str">
        <f>TEXT(MID(Sales_Transactions[[#This Row],[Order Date]],2,5),"yyy")</f>
        <v>2009</v>
      </c>
      <c r="H5373" s="2" t="str">
        <f>TEXT(MID(Sales_Transactions[[#This Row],[Order Date]],2,5),"yyy/m")</f>
        <v>2009/8</v>
      </c>
      <c r="I5373" t="s">
        <v>101</v>
      </c>
      <c r="J5373">
        <f t="shared" si="498"/>
        <v>1</v>
      </c>
      <c r="K5373" s="2">
        <v>37</v>
      </c>
      <c r="L5373" s="3">
        <v>189.6</v>
      </c>
      <c r="M5373" s="4">
        <v>0.02</v>
      </c>
      <c r="N5373" s="5" t="s">
        <v>23</v>
      </c>
      <c r="O5373" s="3">
        <v>89.65</v>
      </c>
      <c r="P5373" s="3">
        <v>4.9800000000000004</v>
      </c>
      <c r="Q5373" s="3">
        <v>0.49</v>
      </c>
      <c r="R5373" s="5" t="s">
        <v>1798</v>
      </c>
      <c r="S5373" s="5" t="s">
        <v>1799</v>
      </c>
      <c r="T5373" s="5" t="str">
        <f t="shared" si="499"/>
        <v>Maya Herman</v>
      </c>
      <c r="U5373" t="s">
        <v>1143</v>
      </c>
      <c r="V5373" s="5" t="s">
        <v>47</v>
      </c>
      <c r="W5373" s="5" t="s">
        <v>28</v>
      </c>
      <c r="X5373" s="5" t="s">
        <v>115</v>
      </c>
      <c r="Y5373" s="5" t="s">
        <v>1455</v>
      </c>
      <c r="Z5373" s="5" t="s">
        <v>43</v>
      </c>
      <c r="AA5373" s="4">
        <v>0.39</v>
      </c>
      <c r="AB5373" s="1">
        <v>40041</v>
      </c>
      <c r="AC5373" s="1">
        <v>21989</v>
      </c>
      <c r="AD5373">
        <f t="shared" si="500"/>
        <v>1</v>
      </c>
      <c r="AE5373">
        <f t="shared" ca="1" si="501"/>
        <v>64</v>
      </c>
      <c r="AF5373" t="str">
        <f t="shared" ca="1" si="502"/>
        <v>18-64</v>
      </c>
      <c r="AG5373" s="3">
        <f t="shared" si="503"/>
        <v>0.14781091891891895</v>
      </c>
      <c r="AH5373" t="str">
        <f>_xlfn.IFNA(VLOOKUP(Sales_Transactions[[#This Row],[Order ID]],Returned_Items[#All],2,FALSE),"Not Returned")</f>
        <v>Not Returned</v>
      </c>
    </row>
    <row r="5374" spans="1:34" x14ac:dyDescent="0.25">
      <c r="A5374">
        <v>15751</v>
      </c>
      <c r="C5374" t="s">
        <v>662</v>
      </c>
      <c r="D5374" s="2" t="str">
        <f>TEXT(MID(Sales_Transactions[[#This Row],[Order Date]],2,5),"d/m/yyy")</f>
        <v>15/8/2009</v>
      </c>
      <c r="E5374" s="2" t="str">
        <f>TEXT(MID(Sales_Transactions[[#This Row],[Order Date]],2,5),"d")</f>
        <v>15</v>
      </c>
      <c r="F5374" s="2" t="str">
        <f>TEXT(MID(Sales_Transactions[[#This Row],[Order Date]],2,5),"m")</f>
        <v>8</v>
      </c>
      <c r="G5374" s="2" t="str">
        <f>TEXT(MID(Sales_Transactions[[#This Row],[Order Date]],2,5),"yyy")</f>
        <v>2009</v>
      </c>
      <c r="H5374" s="2" t="str">
        <f>TEXT(MID(Sales_Transactions[[#This Row],[Order Date]],2,5),"yyy/m")</f>
        <v>2009/8</v>
      </c>
      <c r="I5374" t="s">
        <v>101</v>
      </c>
      <c r="J5374">
        <f t="shared" si="498"/>
        <v>1</v>
      </c>
      <c r="K5374" s="2">
        <v>21</v>
      </c>
      <c r="L5374" s="3">
        <v>397.73200000000003</v>
      </c>
      <c r="M5374" s="4">
        <v>0.01</v>
      </c>
      <c r="N5374" s="5" t="s">
        <v>23</v>
      </c>
      <c r="O5374" s="3">
        <v>-26.05</v>
      </c>
      <c r="P5374" s="3">
        <v>20.99</v>
      </c>
      <c r="Q5374" s="3">
        <v>0.99</v>
      </c>
      <c r="R5374" s="5" t="s">
        <v>1798</v>
      </c>
      <c r="S5374" s="5" t="s">
        <v>1799</v>
      </c>
      <c r="T5374" s="5" t="str">
        <f t="shared" si="499"/>
        <v>Maya Herman</v>
      </c>
      <c r="U5374" t="s">
        <v>1143</v>
      </c>
      <c r="V5374" s="5" t="s">
        <v>47</v>
      </c>
      <c r="W5374" s="5" t="s">
        <v>48</v>
      </c>
      <c r="X5374" s="5" t="s">
        <v>49</v>
      </c>
      <c r="Y5374" s="5" t="s">
        <v>2200</v>
      </c>
      <c r="Z5374" s="5" t="s">
        <v>60</v>
      </c>
      <c r="AA5374" s="4">
        <v>0.83</v>
      </c>
      <c r="AB5374" s="1">
        <v>40041</v>
      </c>
      <c r="AC5374" s="1">
        <v>22498</v>
      </c>
      <c r="AD5374">
        <f t="shared" si="500"/>
        <v>1</v>
      </c>
      <c r="AE5374">
        <f t="shared" ca="1" si="501"/>
        <v>63</v>
      </c>
      <c r="AF5374" t="str">
        <f t="shared" ca="1" si="502"/>
        <v>18-64</v>
      </c>
      <c r="AG5374" s="3">
        <f t="shared" si="503"/>
        <v>1.046566714285714</v>
      </c>
      <c r="AH5374" t="str">
        <f>_xlfn.IFNA(VLOOKUP(Sales_Transactions[[#This Row],[Order ID]],Returned_Items[#All],2,FALSE),"Not Returned")</f>
        <v>Not Returned</v>
      </c>
    </row>
    <row r="5375" spans="1:34" x14ac:dyDescent="0.25">
      <c r="A5375">
        <v>15815</v>
      </c>
      <c r="C5375" t="s">
        <v>612</v>
      </c>
      <c r="D5375" s="2" t="str">
        <f>TEXT(MID(Sales_Transactions[[#This Row],[Order Date]],2,5),"d/m/yyy")</f>
        <v>1/5/2009</v>
      </c>
      <c r="E5375" s="2" t="str">
        <f>TEXT(MID(Sales_Transactions[[#This Row],[Order Date]],2,5),"d")</f>
        <v>1</v>
      </c>
      <c r="F5375" s="2" t="str">
        <f>TEXT(MID(Sales_Transactions[[#This Row],[Order Date]],2,5),"m")</f>
        <v>5</v>
      </c>
      <c r="G5375" s="2" t="str">
        <f>TEXT(MID(Sales_Transactions[[#This Row],[Order Date]],2,5),"yyy")</f>
        <v>2009</v>
      </c>
      <c r="H5375" s="2" t="str">
        <f>TEXT(MID(Sales_Transactions[[#This Row],[Order Date]],2,5),"yyy/m")</f>
        <v>2009/5</v>
      </c>
      <c r="I5375" t="s">
        <v>101</v>
      </c>
      <c r="J5375">
        <f t="shared" si="498"/>
        <v>1</v>
      </c>
      <c r="K5375" s="2">
        <v>43</v>
      </c>
      <c r="L5375" s="3">
        <v>528.6</v>
      </c>
      <c r="M5375" s="4">
        <v>0.01</v>
      </c>
      <c r="N5375" s="5" t="s">
        <v>23</v>
      </c>
      <c r="O5375" s="3">
        <v>52.59</v>
      </c>
      <c r="P5375" s="3">
        <v>11.7</v>
      </c>
      <c r="Q5375" s="3">
        <v>5.63</v>
      </c>
      <c r="R5375" s="5" t="s">
        <v>3013</v>
      </c>
      <c r="S5375" s="5" t="s">
        <v>2783</v>
      </c>
      <c r="T5375" s="5" t="str">
        <f t="shared" si="499"/>
        <v>Mitch Willingham</v>
      </c>
      <c r="U5375" t="s">
        <v>1143</v>
      </c>
      <c r="V5375" s="5" t="s">
        <v>47</v>
      </c>
      <c r="W5375" s="5" t="s">
        <v>28</v>
      </c>
      <c r="X5375" s="5" t="s">
        <v>41</v>
      </c>
      <c r="Y5375" s="5" t="s">
        <v>2382</v>
      </c>
      <c r="Z5375" s="5" t="s">
        <v>43</v>
      </c>
      <c r="AA5375" s="4">
        <v>0.4</v>
      </c>
      <c r="AB5375" s="1">
        <v>39936</v>
      </c>
      <c r="AC5375" s="1">
        <v>22393</v>
      </c>
      <c r="AD5375">
        <f t="shared" si="500"/>
        <v>2</v>
      </c>
      <c r="AE5375">
        <f t="shared" ca="1" si="501"/>
        <v>63</v>
      </c>
      <c r="AF5375" t="str">
        <f t="shared" ca="1" si="502"/>
        <v>18-64</v>
      </c>
      <c r="AG5375" s="3">
        <f t="shared" si="503"/>
        <v>0.4029960465116279</v>
      </c>
      <c r="AH5375" t="str">
        <f>_xlfn.IFNA(VLOOKUP(Sales_Transactions[[#This Row],[Order ID]],Returned_Items[#All],2,FALSE),"Not Returned")</f>
        <v>Not Returned</v>
      </c>
    </row>
    <row r="5376" spans="1:34" x14ac:dyDescent="0.25">
      <c r="A5376">
        <v>15815</v>
      </c>
      <c r="C5376" t="s">
        <v>612</v>
      </c>
      <c r="D5376" s="2" t="str">
        <f>TEXT(MID(Sales_Transactions[[#This Row],[Order Date]],2,5),"d/m/yyy")</f>
        <v>1/5/2009</v>
      </c>
      <c r="E5376" s="2" t="str">
        <f>TEXT(MID(Sales_Transactions[[#This Row],[Order Date]],2,5),"d")</f>
        <v>1</v>
      </c>
      <c r="F5376" s="2" t="str">
        <f>TEXT(MID(Sales_Transactions[[#This Row],[Order Date]],2,5),"m")</f>
        <v>5</v>
      </c>
      <c r="G5376" s="2" t="str">
        <f>TEXT(MID(Sales_Transactions[[#This Row],[Order Date]],2,5),"yyy")</f>
        <v>2009</v>
      </c>
      <c r="H5376" s="2" t="str">
        <f>TEXT(MID(Sales_Transactions[[#This Row],[Order Date]],2,5),"yyy/m")</f>
        <v>2009/5</v>
      </c>
      <c r="I5376" t="s">
        <v>101</v>
      </c>
      <c r="J5376">
        <f t="shared" si="498"/>
        <v>1</v>
      </c>
      <c r="K5376" s="2">
        <v>24</v>
      </c>
      <c r="L5376" s="3">
        <v>107.41</v>
      </c>
      <c r="M5376" s="4">
        <v>0.03</v>
      </c>
      <c r="N5376" s="5" t="s">
        <v>23</v>
      </c>
      <c r="O5376" s="3">
        <v>20.68</v>
      </c>
      <c r="P5376" s="3">
        <v>4.55</v>
      </c>
      <c r="Q5376" s="3">
        <v>1.49</v>
      </c>
      <c r="R5376" s="5" t="s">
        <v>3013</v>
      </c>
      <c r="S5376" s="5" t="s">
        <v>2783</v>
      </c>
      <c r="T5376" s="5" t="str">
        <f t="shared" si="499"/>
        <v>Mitch Willingham</v>
      </c>
      <c r="U5376" t="s">
        <v>1143</v>
      </c>
      <c r="V5376" s="5" t="s">
        <v>47</v>
      </c>
      <c r="W5376" s="5" t="s">
        <v>28</v>
      </c>
      <c r="X5376" s="5" t="s">
        <v>41</v>
      </c>
      <c r="Y5376" s="5" t="s">
        <v>872</v>
      </c>
      <c r="Z5376" s="5" t="s">
        <v>43</v>
      </c>
      <c r="AA5376" s="4">
        <v>0.35</v>
      </c>
      <c r="AB5376" s="1">
        <v>39934</v>
      </c>
      <c r="AC5376" s="1">
        <v>22630</v>
      </c>
      <c r="AD5376">
        <f t="shared" si="500"/>
        <v>0</v>
      </c>
      <c r="AE5376">
        <f t="shared" ca="1" si="501"/>
        <v>62</v>
      </c>
      <c r="AF5376" t="str">
        <f t="shared" ca="1" si="502"/>
        <v>18-64</v>
      </c>
      <c r="AG5376" s="3">
        <f t="shared" si="503"/>
        <v>0.25160979166666669</v>
      </c>
      <c r="AH5376" t="str">
        <f>_xlfn.IFNA(VLOOKUP(Sales_Transactions[[#This Row],[Order ID]],Returned_Items[#All],2,FALSE),"Not Returned")</f>
        <v>Not Returned</v>
      </c>
    </row>
    <row r="5377" spans="1:34" x14ac:dyDescent="0.25">
      <c r="A5377">
        <v>16737</v>
      </c>
      <c r="C5377" t="s">
        <v>487</v>
      </c>
      <c r="D5377" s="2" t="str">
        <f>TEXT(MID(Sales_Transactions[[#This Row],[Order Date]],2,5),"d/m/yyy")</f>
        <v>20/6/2011</v>
      </c>
      <c r="E5377" s="2" t="str">
        <f>TEXT(MID(Sales_Transactions[[#This Row],[Order Date]],2,5),"d")</f>
        <v>20</v>
      </c>
      <c r="F5377" s="2" t="str">
        <f>TEXT(MID(Sales_Transactions[[#This Row],[Order Date]],2,5),"m")</f>
        <v>6</v>
      </c>
      <c r="G5377" s="2" t="str">
        <f>TEXT(MID(Sales_Transactions[[#This Row],[Order Date]],2,5),"yyy")</f>
        <v>2011</v>
      </c>
      <c r="H5377" s="2" t="str">
        <f>TEXT(MID(Sales_Transactions[[#This Row],[Order Date]],2,5),"yyy/m")</f>
        <v>2011/6</v>
      </c>
      <c r="I5377" t="s">
        <v>52</v>
      </c>
      <c r="J5377">
        <f t="shared" si="498"/>
        <v>1</v>
      </c>
      <c r="K5377" s="2">
        <v>15</v>
      </c>
      <c r="L5377" s="3">
        <v>1390.49</v>
      </c>
      <c r="M5377" s="4">
        <v>0.01</v>
      </c>
      <c r="N5377" s="5" t="s">
        <v>23</v>
      </c>
      <c r="O5377" s="3">
        <v>366.8</v>
      </c>
      <c r="P5377" s="3">
        <v>90.48</v>
      </c>
      <c r="Q5377" s="3">
        <v>19.989999999999998</v>
      </c>
      <c r="R5377" s="5" t="s">
        <v>663</v>
      </c>
      <c r="S5377" s="5" t="s">
        <v>2306</v>
      </c>
      <c r="T5377" s="5" t="str">
        <f t="shared" si="499"/>
        <v>Toby Grace</v>
      </c>
      <c r="U5377" t="s">
        <v>1143</v>
      </c>
      <c r="V5377" s="5" t="s">
        <v>74</v>
      </c>
      <c r="W5377" s="5" t="s">
        <v>28</v>
      </c>
      <c r="X5377" s="5" t="s">
        <v>98</v>
      </c>
      <c r="Y5377" s="5" t="s">
        <v>2073</v>
      </c>
      <c r="Z5377" s="5" t="s">
        <v>43</v>
      </c>
      <c r="AA5377" s="4">
        <v>0.4</v>
      </c>
      <c r="AB5377" s="1">
        <v>40715</v>
      </c>
      <c r="AC5377" s="1">
        <v>22516</v>
      </c>
      <c r="AD5377">
        <f t="shared" si="500"/>
        <v>1</v>
      </c>
      <c r="AE5377">
        <f t="shared" ca="1" si="501"/>
        <v>62</v>
      </c>
      <c r="AF5377" t="str">
        <f t="shared" ca="1" si="502"/>
        <v>18-64</v>
      </c>
      <c r="AG5377" s="3">
        <f t="shared" si="503"/>
        <v>7.364063466666666</v>
      </c>
      <c r="AH5377" t="str">
        <f>_xlfn.IFNA(VLOOKUP(Sales_Transactions[[#This Row],[Order ID]],Returned_Items[#All],2,FALSE),"Not Returned")</f>
        <v>Not Returned</v>
      </c>
    </row>
    <row r="5378" spans="1:34" x14ac:dyDescent="0.25">
      <c r="A5378">
        <v>17124</v>
      </c>
      <c r="C5378" t="s">
        <v>3358</v>
      </c>
      <c r="D5378" s="2" t="str">
        <f>TEXT(MID(Sales_Transactions[[#This Row],[Order Date]],2,5),"d/m/yyy")</f>
        <v>25/10/2009</v>
      </c>
      <c r="E5378" s="2" t="str">
        <f>TEXT(MID(Sales_Transactions[[#This Row],[Order Date]],2,5),"d")</f>
        <v>25</v>
      </c>
      <c r="F5378" s="2" t="str">
        <f>TEXT(MID(Sales_Transactions[[#This Row],[Order Date]],2,5),"m")</f>
        <v>10</v>
      </c>
      <c r="G5378" s="2" t="str">
        <f>TEXT(MID(Sales_Transactions[[#This Row],[Order Date]],2,5),"yyy")</f>
        <v>2009</v>
      </c>
      <c r="H5378" s="2" t="str">
        <f>TEXT(MID(Sales_Transactions[[#This Row],[Order Date]],2,5),"yyy/m")</f>
        <v>2009/10</v>
      </c>
      <c r="I5378" t="s">
        <v>101</v>
      </c>
      <c r="J5378">
        <f t="shared" ref="J5378:J5441" si="504">IF(I5378="Making Critical",5,IF(I5378="High",4,IF(I5378="Medium",3,IF(I5378="Low",2,1))))</f>
        <v>1</v>
      </c>
      <c r="K5378" s="2">
        <v>39</v>
      </c>
      <c r="L5378" s="3">
        <v>128.31</v>
      </c>
      <c r="M5378" s="4">
        <v>0.05</v>
      </c>
      <c r="N5378" s="5" t="s">
        <v>67</v>
      </c>
      <c r="O5378" s="3">
        <v>-55.72</v>
      </c>
      <c r="P5378" s="3">
        <v>3.14</v>
      </c>
      <c r="Q5378" s="3">
        <v>1.92</v>
      </c>
      <c r="R5378" s="5" t="s">
        <v>3352</v>
      </c>
      <c r="S5378" s="5" t="s">
        <v>1053</v>
      </c>
      <c r="T5378" s="5" t="str">
        <f t="shared" ref="T5378:T5441" si="505">R5378 &amp; " " &amp; S5378</f>
        <v>William Brown</v>
      </c>
      <c r="U5378" t="s">
        <v>1143</v>
      </c>
      <c r="V5378" s="5" t="s">
        <v>74</v>
      </c>
      <c r="W5378" s="5" t="s">
        <v>28</v>
      </c>
      <c r="X5378" s="5" t="s">
        <v>221</v>
      </c>
      <c r="Y5378" s="5" t="s">
        <v>1192</v>
      </c>
      <c r="Z5378" s="5" t="s">
        <v>84</v>
      </c>
      <c r="AA5378" s="4">
        <v>0.84</v>
      </c>
      <c r="AB5378" s="1">
        <v>40112</v>
      </c>
      <c r="AC5378" s="1">
        <v>22622</v>
      </c>
      <c r="AD5378">
        <f t="shared" ref="AD5378:AD5441" si="506">_xlfn.DAYS(AB5378,D5378)</f>
        <v>1</v>
      </c>
      <c r="AE5378">
        <f t="shared" ref="AE5378:AE5441" ca="1" si="507">DATEDIF(AC5378,TODAY(),"Y")</f>
        <v>62</v>
      </c>
      <c r="AF5378" t="str">
        <f t="shared" ref="AF5378:AF5441" ca="1" si="508">IF(AE5378&lt;18,"Under 18",IF(AE5378&lt;65,"18-64","Over 65"))</f>
        <v>18-64</v>
      </c>
      <c r="AG5378" s="3">
        <f t="shared" ref="AG5378:AG5441" si="509" xml:space="preserve"> (P5378 - (M5378 / 100) * P5378 + Q5378) / K5378</f>
        <v>0.12970333333333331</v>
      </c>
      <c r="AH5378" t="str">
        <f>_xlfn.IFNA(VLOOKUP(Sales_Transactions[[#This Row],[Order ID]],Returned_Items[#All],2,FALSE),"Not Returned")</f>
        <v>Not Returned</v>
      </c>
    </row>
    <row r="5379" spans="1:34" x14ac:dyDescent="0.25">
      <c r="A5379">
        <v>17666</v>
      </c>
      <c r="C5379" t="s">
        <v>2655</v>
      </c>
      <c r="D5379" s="2" t="str">
        <f>TEXT(MID(Sales_Transactions[[#This Row],[Order Date]],2,5),"d/m/yyy")</f>
        <v>8/9/2010</v>
      </c>
      <c r="E5379" s="2" t="str">
        <f>TEXT(MID(Sales_Transactions[[#This Row],[Order Date]],2,5),"d")</f>
        <v>8</v>
      </c>
      <c r="F5379" s="2" t="str">
        <f>TEXT(MID(Sales_Transactions[[#This Row],[Order Date]],2,5),"m")</f>
        <v>9</v>
      </c>
      <c r="G5379" s="2" t="str">
        <f>TEXT(MID(Sales_Transactions[[#This Row],[Order Date]],2,5),"yyy")</f>
        <v>2010</v>
      </c>
      <c r="H5379" s="2" t="str">
        <f>TEXT(MID(Sales_Transactions[[#This Row],[Order Date]],2,5),"yyy/m")</f>
        <v>2010/9</v>
      </c>
      <c r="I5379" t="s">
        <v>78</v>
      </c>
      <c r="J5379">
        <f t="shared" si="504"/>
        <v>3</v>
      </c>
      <c r="K5379" s="2">
        <v>19</v>
      </c>
      <c r="L5379" s="3">
        <v>82.56</v>
      </c>
      <c r="M5379" s="4">
        <v>0.01</v>
      </c>
      <c r="N5379" s="5" t="s">
        <v>23</v>
      </c>
      <c r="O5379" s="3">
        <v>21.74</v>
      </c>
      <c r="P5379" s="3">
        <v>4</v>
      </c>
      <c r="Q5379" s="3">
        <v>1.3</v>
      </c>
      <c r="R5379" s="5" t="s">
        <v>3078</v>
      </c>
      <c r="S5379" s="5" t="s">
        <v>3346</v>
      </c>
      <c r="T5379" s="5" t="str">
        <f t="shared" si="505"/>
        <v>Sam Craven</v>
      </c>
      <c r="U5379" t="s">
        <v>1143</v>
      </c>
      <c r="V5379" s="5" t="s">
        <v>74</v>
      </c>
      <c r="W5379" s="5" t="s">
        <v>28</v>
      </c>
      <c r="X5379" s="5" t="s">
        <v>75</v>
      </c>
      <c r="Y5379" s="5" t="s">
        <v>2151</v>
      </c>
      <c r="Z5379" s="5" t="s">
        <v>84</v>
      </c>
      <c r="AA5379" s="4">
        <v>0.37</v>
      </c>
      <c r="AB5379" s="1">
        <v>40431</v>
      </c>
      <c r="AC5379" s="1">
        <v>22914</v>
      </c>
      <c r="AD5379">
        <f t="shared" si="506"/>
        <v>2</v>
      </c>
      <c r="AE5379">
        <f t="shared" ca="1" si="507"/>
        <v>61</v>
      </c>
      <c r="AF5379" t="str">
        <f t="shared" ca="1" si="508"/>
        <v>18-64</v>
      </c>
      <c r="AG5379" s="3">
        <f t="shared" si="509"/>
        <v>0.27892631578947369</v>
      </c>
      <c r="AH5379" t="str">
        <f>_xlfn.IFNA(VLOOKUP(Sales_Transactions[[#This Row],[Order ID]],Returned_Items[#All],2,FALSE),"Not Returned")</f>
        <v>Not Returned</v>
      </c>
    </row>
    <row r="5380" spans="1:34" x14ac:dyDescent="0.25">
      <c r="A5380">
        <v>17666</v>
      </c>
      <c r="C5380" t="s">
        <v>2655</v>
      </c>
      <c r="D5380" s="2" t="str">
        <f>TEXT(MID(Sales_Transactions[[#This Row],[Order Date]],2,5),"d/m/yyy")</f>
        <v>8/9/2010</v>
      </c>
      <c r="E5380" s="2" t="str">
        <f>TEXT(MID(Sales_Transactions[[#This Row],[Order Date]],2,5),"d")</f>
        <v>8</v>
      </c>
      <c r="F5380" s="2" t="str">
        <f>TEXT(MID(Sales_Transactions[[#This Row],[Order Date]],2,5),"m")</f>
        <v>9</v>
      </c>
      <c r="G5380" s="2" t="str">
        <f>TEXT(MID(Sales_Transactions[[#This Row],[Order Date]],2,5),"yyy")</f>
        <v>2010</v>
      </c>
      <c r="H5380" s="2" t="str">
        <f>TEXT(MID(Sales_Transactions[[#This Row],[Order Date]],2,5),"yyy/m")</f>
        <v>2010/9</v>
      </c>
      <c r="I5380" t="s">
        <v>78</v>
      </c>
      <c r="J5380">
        <f t="shared" si="504"/>
        <v>3</v>
      </c>
      <c r="K5380" s="2">
        <v>11</v>
      </c>
      <c r="L5380" s="3">
        <v>141.07</v>
      </c>
      <c r="M5380" s="4">
        <v>0.08</v>
      </c>
      <c r="N5380" s="5" t="s">
        <v>23</v>
      </c>
      <c r="O5380" s="3">
        <v>-5.0999999999999996</v>
      </c>
      <c r="P5380" s="3">
        <v>12.98</v>
      </c>
      <c r="Q5380" s="3">
        <v>3.14</v>
      </c>
      <c r="R5380" s="5" t="s">
        <v>3078</v>
      </c>
      <c r="S5380" s="5" t="s">
        <v>3346</v>
      </c>
      <c r="T5380" s="5" t="str">
        <f t="shared" si="505"/>
        <v>Sam Craven</v>
      </c>
      <c r="U5380" t="s">
        <v>1143</v>
      </c>
      <c r="V5380" s="5" t="s">
        <v>74</v>
      </c>
      <c r="W5380" s="5" t="s">
        <v>28</v>
      </c>
      <c r="X5380" s="5" t="s">
        <v>221</v>
      </c>
      <c r="Y5380" s="5" t="s">
        <v>576</v>
      </c>
      <c r="Z5380" s="5" t="s">
        <v>60</v>
      </c>
      <c r="AA5380" s="4">
        <v>0.6</v>
      </c>
      <c r="AB5380" s="1">
        <v>40429</v>
      </c>
      <c r="AC5380" s="1">
        <v>22723</v>
      </c>
      <c r="AD5380">
        <f t="shared" si="506"/>
        <v>0</v>
      </c>
      <c r="AE5380">
        <f t="shared" ca="1" si="507"/>
        <v>62</v>
      </c>
      <c r="AF5380" t="str">
        <f t="shared" ca="1" si="508"/>
        <v>18-64</v>
      </c>
      <c r="AG5380" s="3">
        <f t="shared" si="509"/>
        <v>1.4645105454545453</v>
      </c>
      <c r="AH5380" t="str">
        <f>_xlfn.IFNA(VLOOKUP(Sales_Transactions[[#This Row],[Order ID]],Returned_Items[#All],2,FALSE),"Not Returned")</f>
        <v>Not Returned</v>
      </c>
    </row>
    <row r="5381" spans="1:34" x14ac:dyDescent="0.25">
      <c r="A5381">
        <v>19075</v>
      </c>
      <c r="C5381" t="s">
        <v>3254</v>
      </c>
      <c r="D5381" s="2" t="str">
        <f>TEXT(MID(Sales_Transactions[[#This Row],[Order Date]],2,5),"d/m/yyy")</f>
        <v>26/9/2009</v>
      </c>
      <c r="E5381" s="2" t="str">
        <f>TEXT(MID(Sales_Transactions[[#This Row],[Order Date]],2,5),"d")</f>
        <v>26</v>
      </c>
      <c r="F5381" s="2" t="str">
        <f>TEXT(MID(Sales_Transactions[[#This Row],[Order Date]],2,5),"m")</f>
        <v>9</v>
      </c>
      <c r="G5381" s="2" t="str">
        <f>TEXT(MID(Sales_Transactions[[#This Row],[Order Date]],2,5),"yyy")</f>
        <v>2009</v>
      </c>
      <c r="H5381" s="2" t="str">
        <f>TEXT(MID(Sales_Transactions[[#This Row],[Order Date]],2,5),"yyy/m")</f>
        <v>2009/9</v>
      </c>
      <c r="I5381" t="s">
        <v>101</v>
      </c>
      <c r="J5381">
        <f t="shared" si="504"/>
        <v>1</v>
      </c>
      <c r="K5381" s="2">
        <v>36</v>
      </c>
      <c r="L5381" s="3">
        <v>1841.6</v>
      </c>
      <c r="M5381" s="4">
        <v>0.01</v>
      </c>
      <c r="N5381" s="5" t="s">
        <v>23</v>
      </c>
      <c r="O5381" s="3">
        <v>12.95</v>
      </c>
      <c r="P5381" s="3">
        <v>50.98</v>
      </c>
      <c r="Q5381" s="3">
        <v>6.5</v>
      </c>
      <c r="R5381" s="5" t="s">
        <v>1993</v>
      </c>
      <c r="S5381" s="5" t="s">
        <v>3354</v>
      </c>
      <c r="T5381" s="5" t="str">
        <f t="shared" si="505"/>
        <v>Joseph Holt</v>
      </c>
      <c r="U5381" t="s">
        <v>1143</v>
      </c>
      <c r="V5381" s="5" t="s">
        <v>74</v>
      </c>
      <c r="W5381" s="5" t="s">
        <v>48</v>
      </c>
      <c r="X5381" s="5" t="s">
        <v>87</v>
      </c>
      <c r="Y5381" s="5" t="s">
        <v>280</v>
      </c>
      <c r="Z5381" s="5" t="s">
        <v>43</v>
      </c>
      <c r="AA5381" s="4">
        <v>0.73</v>
      </c>
      <c r="AB5381" s="1">
        <v>40083</v>
      </c>
      <c r="AC5381" s="1">
        <v>22914</v>
      </c>
      <c r="AD5381">
        <f t="shared" si="506"/>
        <v>1</v>
      </c>
      <c r="AE5381">
        <f t="shared" ca="1" si="507"/>
        <v>61</v>
      </c>
      <c r="AF5381" t="str">
        <f t="shared" ca="1" si="508"/>
        <v>18-64</v>
      </c>
      <c r="AG5381" s="3">
        <f t="shared" si="509"/>
        <v>1.5965250555555555</v>
      </c>
      <c r="AH5381" t="str">
        <f>_xlfn.IFNA(VLOOKUP(Sales_Transactions[[#This Row],[Order ID]],Returned_Items[#All],2,FALSE),"Not Returned")</f>
        <v>Not Returned</v>
      </c>
    </row>
    <row r="5382" spans="1:34" x14ac:dyDescent="0.25">
      <c r="A5382">
        <v>21220</v>
      </c>
      <c r="C5382" t="s">
        <v>3359</v>
      </c>
      <c r="D5382" s="2" t="str">
        <f>TEXT(MID(Sales_Transactions[[#This Row],[Order Date]],2,5),"d/m/yyy")</f>
        <v>22/12/2012</v>
      </c>
      <c r="E5382" s="2" t="str">
        <f>TEXT(MID(Sales_Transactions[[#This Row],[Order Date]],2,5),"d")</f>
        <v>22</v>
      </c>
      <c r="F5382" s="2" t="str">
        <f>TEXT(MID(Sales_Transactions[[#This Row],[Order Date]],2,5),"m")</f>
        <v>12</v>
      </c>
      <c r="G5382" s="2" t="str">
        <f>TEXT(MID(Sales_Transactions[[#This Row],[Order Date]],2,5),"yyy")</f>
        <v>2012</v>
      </c>
      <c r="H5382" s="2" t="str">
        <f>TEXT(MID(Sales_Transactions[[#This Row],[Order Date]],2,5),"yyy/m")</f>
        <v>2012/12</v>
      </c>
      <c r="I5382" t="s">
        <v>52</v>
      </c>
      <c r="J5382">
        <f t="shared" si="504"/>
        <v>1</v>
      </c>
      <c r="K5382" s="2">
        <v>4</v>
      </c>
      <c r="L5382" s="3">
        <v>476.31</v>
      </c>
      <c r="M5382" s="4">
        <v>7.0000000000000007E-2</v>
      </c>
      <c r="N5382" s="5" t="s">
        <v>34</v>
      </c>
      <c r="O5382" s="3">
        <v>-258.08</v>
      </c>
      <c r="P5382" s="3">
        <v>120.97</v>
      </c>
      <c r="Q5382" s="3">
        <v>26.3</v>
      </c>
      <c r="R5382" s="5" t="s">
        <v>454</v>
      </c>
      <c r="S5382" s="5" t="s">
        <v>172</v>
      </c>
      <c r="T5382" s="5" t="str">
        <f t="shared" si="505"/>
        <v>Rick Hansen</v>
      </c>
      <c r="U5382" t="s">
        <v>1143</v>
      </c>
      <c r="V5382" s="5" t="s">
        <v>74</v>
      </c>
      <c r="W5382" s="5" t="s">
        <v>48</v>
      </c>
      <c r="X5382" s="5" t="s">
        <v>324</v>
      </c>
      <c r="Y5382" s="5" t="s">
        <v>814</v>
      </c>
      <c r="Z5382" s="5" t="s">
        <v>40</v>
      </c>
      <c r="AA5382" s="4">
        <v>0.38</v>
      </c>
      <c r="AB5382" s="1">
        <v>41268</v>
      </c>
      <c r="AC5382" s="1">
        <v>22943</v>
      </c>
      <c r="AD5382">
        <f t="shared" si="506"/>
        <v>3</v>
      </c>
      <c r="AE5382">
        <f t="shared" ca="1" si="507"/>
        <v>61</v>
      </c>
      <c r="AF5382" t="str">
        <f t="shared" ca="1" si="508"/>
        <v>18-64</v>
      </c>
      <c r="AG5382" s="3">
        <f t="shared" si="509"/>
        <v>36.796330250000004</v>
      </c>
      <c r="AH5382" t="str">
        <f>_xlfn.IFNA(VLOOKUP(Sales_Transactions[[#This Row],[Order ID]],Returned_Items[#All],2,FALSE),"Not Returned")</f>
        <v>Not Returned</v>
      </c>
    </row>
    <row r="5383" spans="1:34" x14ac:dyDescent="0.25">
      <c r="A5383">
        <v>21600</v>
      </c>
      <c r="C5383" t="s">
        <v>3360</v>
      </c>
      <c r="D5383" s="2" t="str">
        <f>TEXT(MID(Sales_Transactions[[#This Row],[Order Date]],2,5),"d/m/yyy")</f>
        <v>4/4/2010</v>
      </c>
      <c r="E5383" s="2" t="str">
        <f>TEXT(MID(Sales_Transactions[[#This Row],[Order Date]],2,5),"d")</f>
        <v>4</v>
      </c>
      <c r="F5383" s="2" t="str">
        <f>TEXT(MID(Sales_Transactions[[#This Row],[Order Date]],2,5),"m")</f>
        <v>4</v>
      </c>
      <c r="G5383" s="2" t="str">
        <f>TEXT(MID(Sales_Transactions[[#This Row],[Order Date]],2,5),"yyy")</f>
        <v>2010</v>
      </c>
      <c r="H5383" s="2" t="str">
        <f>TEXT(MID(Sales_Transactions[[#This Row],[Order Date]],2,5),"yyy/m")</f>
        <v>2010/4</v>
      </c>
      <c r="I5383" t="s">
        <v>22</v>
      </c>
      <c r="J5383">
        <f t="shared" si="504"/>
        <v>2</v>
      </c>
      <c r="K5383" s="2">
        <v>17</v>
      </c>
      <c r="L5383" s="3">
        <v>169.48</v>
      </c>
      <c r="M5383" s="4">
        <v>0.03</v>
      </c>
      <c r="N5383" s="5" t="s">
        <v>23</v>
      </c>
      <c r="O5383" s="3">
        <v>48.55</v>
      </c>
      <c r="P5383" s="3">
        <v>10.14</v>
      </c>
      <c r="Q5383" s="3">
        <v>2.27</v>
      </c>
      <c r="R5383" s="5" t="s">
        <v>3355</v>
      </c>
      <c r="S5383" s="5" t="s">
        <v>3356</v>
      </c>
      <c r="T5383" s="5" t="str">
        <f t="shared" si="505"/>
        <v>Ashley Jarboe</v>
      </c>
      <c r="U5383" t="s">
        <v>1143</v>
      </c>
      <c r="V5383" s="5" t="s">
        <v>74</v>
      </c>
      <c r="W5383" s="5" t="s">
        <v>28</v>
      </c>
      <c r="X5383" s="5" t="s">
        <v>75</v>
      </c>
      <c r="Y5383" s="5" t="s">
        <v>284</v>
      </c>
      <c r="Z5383" s="5" t="s">
        <v>84</v>
      </c>
      <c r="AA5383" s="4">
        <v>0.36</v>
      </c>
      <c r="AB5383" s="1">
        <v>40279</v>
      </c>
      <c r="AC5383" s="1">
        <v>22800</v>
      </c>
      <c r="AD5383">
        <f t="shared" si="506"/>
        <v>7</v>
      </c>
      <c r="AE5383">
        <f t="shared" ca="1" si="507"/>
        <v>62</v>
      </c>
      <c r="AF5383" t="str">
        <f t="shared" ca="1" si="508"/>
        <v>18-64</v>
      </c>
      <c r="AG5383" s="3">
        <f t="shared" si="509"/>
        <v>0.72982105882352943</v>
      </c>
      <c r="AH5383" t="str">
        <f>_xlfn.IFNA(VLOOKUP(Sales_Transactions[[#This Row],[Order ID]],Returned_Items[#All],2,FALSE),"Not Returned")</f>
        <v>Not Returned</v>
      </c>
    </row>
    <row r="5384" spans="1:34" x14ac:dyDescent="0.25">
      <c r="A5384">
        <v>22117</v>
      </c>
      <c r="C5384" t="s">
        <v>1197</v>
      </c>
      <c r="D5384" s="2" t="str">
        <f>TEXT(MID(Sales_Transactions[[#This Row],[Order Date]],2,5),"d/m/yyy")</f>
        <v>12/8/2010</v>
      </c>
      <c r="E5384" s="2" t="str">
        <f>TEXT(MID(Sales_Transactions[[#This Row],[Order Date]],2,5),"d")</f>
        <v>12</v>
      </c>
      <c r="F5384" s="2" t="str">
        <f>TEXT(MID(Sales_Transactions[[#This Row],[Order Date]],2,5),"m")</f>
        <v>8</v>
      </c>
      <c r="G5384" s="2" t="str">
        <f>TEXT(MID(Sales_Transactions[[#This Row],[Order Date]],2,5),"yyy")</f>
        <v>2010</v>
      </c>
      <c r="H5384" s="2" t="str">
        <f>TEXT(MID(Sales_Transactions[[#This Row],[Order Date]],2,5),"yyy/m")</f>
        <v>2010/8</v>
      </c>
      <c r="I5384" t="s">
        <v>101</v>
      </c>
      <c r="J5384">
        <f t="shared" si="504"/>
        <v>1</v>
      </c>
      <c r="K5384" s="2">
        <v>16</v>
      </c>
      <c r="L5384" s="3">
        <v>581.52</v>
      </c>
      <c r="M5384" s="4">
        <v>0.03</v>
      </c>
      <c r="N5384" s="5" t="s">
        <v>67</v>
      </c>
      <c r="O5384" s="3">
        <v>175.16</v>
      </c>
      <c r="P5384" s="3">
        <v>35.44</v>
      </c>
      <c r="Q5384" s="3">
        <v>7.5</v>
      </c>
      <c r="R5384" s="5" t="s">
        <v>454</v>
      </c>
      <c r="S5384" s="5" t="s">
        <v>172</v>
      </c>
      <c r="T5384" s="5" t="str">
        <f t="shared" si="505"/>
        <v>Rick Hansen</v>
      </c>
      <c r="U5384" t="s">
        <v>1143</v>
      </c>
      <c r="V5384" s="5" t="s">
        <v>74</v>
      </c>
      <c r="W5384" s="5" t="s">
        <v>28</v>
      </c>
      <c r="X5384" s="5" t="s">
        <v>75</v>
      </c>
      <c r="Y5384" s="5" t="s">
        <v>351</v>
      </c>
      <c r="Z5384" s="5" t="s">
        <v>43</v>
      </c>
      <c r="AA5384" s="4">
        <v>0.38</v>
      </c>
      <c r="AB5384" s="1">
        <v>40403</v>
      </c>
      <c r="AC5384" s="1">
        <v>22800</v>
      </c>
      <c r="AD5384">
        <f t="shared" si="506"/>
        <v>1</v>
      </c>
      <c r="AE5384">
        <f t="shared" ca="1" si="507"/>
        <v>62</v>
      </c>
      <c r="AF5384" t="str">
        <f t="shared" ca="1" si="508"/>
        <v>18-64</v>
      </c>
      <c r="AG5384" s="3">
        <f t="shared" si="509"/>
        <v>2.6830854999999998</v>
      </c>
      <c r="AH5384" t="str">
        <f>_xlfn.IFNA(VLOOKUP(Sales_Transactions[[#This Row],[Order ID]],Returned_Items[#All],2,FALSE),"Not Returned")</f>
        <v>Not Returned</v>
      </c>
    </row>
    <row r="5385" spans="1:34" x14ac:dyDescent="0.25">
      <c r="A5385">
        <v>22117</v>
      </c>
      <c r="C5385" t="s">
        <v>1197</v>
      </c>
      <c r="D5385" s="2" t="str">
        <f>TEXT(MID(Sales_Transactions[[#This Row],[Order Date]],2,5),"d/m/yyy")</f>
        <v>12/8/2010</v>
      </c>
      <c r="E5385" s="2" t="str">
        <f>TEXT(MID(Sales_Transactions[[#This Row],[Order Date]],2,5),"d")</f>
        <v>12</v>
      </c>
      <c r="F5385" s="2" t="str">
        <f>TEXT(MID(Sales_Transactions[[#This Row],[Order Date]],2,5),"m")</f>
        <v>8</v>
      </c>
      <c r="G5385" s="2" t="str">
        <f>TEXT(MID(Sales_Transactions[[#This Row],[Order Date]],2,5),"yyy")</f>
        <v>2010</v>
      </c>
      <c r="H5385" s="2" t="str">
        <f>TEXT(MID(Sales_Transactions[[#This Row],[Order Date]],2,5),"yyy/m")</f>
        <v>2010/8</v>
      </c>
      <c r="I5385" t="s">
        <v>101</v>
      </c>
      <c r="J5385">
        <f t="shared" si="504"/>
        <v>1</v>
      </c>
      <c r="K5385" s="2">
        <v>5</v>
      </c>
      <c r="L5385" s="3">
        <v>19.170000000000002</v>
      </c>
      <c r="M5385" s="4">
        <v>0.1</v>
      </c>
      <c r="N5385" s="5" t="s">
        <v>23</v>
      </c>
      <c r="O5385" s="3">
        <v>-16.420000000000002</v>
      </c>
      <c r="P5385" s="3">
        <v>3.28</v>
      </c>
      <c r="Q5385" s="3">
        <v>3.97</v>
      </c>
      <c r="R5385" s="5" t="s">
        <v>454</v>
      </c>
      <c r="S5385" s="5" t="s">
        <v>172</v>
      </c>
      <c r="T5385" s="5" t="str">
        <f t="shared" si="505"/>
        <v>Rick Hansen</v>
      </c>
      <c r="U5385" t="s">
        <v>1143</v>
      </c>
      <c r="V5385" s="5" t="s">
        <v>74</v>
      </c>
      <c r="W5385" s="5" t="s">
        <v>28</v>
      </c>
      <c r="X5385" s="5" t="s">
        <v>124</v>
      </c>
      <c r="Y5385" s="5" t="s">
        <v>959</v>
      </c>
      <c r="Z5385" s="5" t="s">
        <v>84</v>
      </c>
      <c r="AA5385" s="4">
        <v>0.56000000000000005</v>
      </c>
      <c r="AB5385" s="1">
        <v>40405</v>
      </c>
      <c r="AC5385" s="1">
        <v>22763</v>
      </c>
      <c r="AD5385">
        <f t="shared" si="506"/>
        <v>3</v>
      </c>
      <c r="AE5385">
        <f t="shared" ca="1" si="507"/>
        <v>62</v>
      </c>
      <c r="AF5385" t="str">
        <f t="shared" ca="1" si="508"/>
        <v>18-64</v>
      </c>
      <c r="AG5385" s="3">
        <f t="shared" si="509"/>
        <v>1.449344</v>
      </c>
      <c r="AH5385" t="str">
        <f>_xlfn.IFNA(VLOOKUP(Sales_Transactions[[#This Row],[Order ID]],Returned_Items[#All],2,FALSE),"Not Returned")</f>
        <v>Not Returned</v>
      </c>
    </row>
    <row r="5386" spans="1:34" x14ac:dyDescent="0.25">
      <c r="A5386">
        <v>22211</v>
      </c>
      <c r="C5386" t="s">
        <v>806</v>
      </c>
      <c r="D5386" s="2" t="str">
        <f>TEXT(MID(Sales_Transactions[[#This Row],[Order Date]],2,5),"d/m/yyy")</f>
        <v>3/10/2011</v>
      </c>
      <c r="E5386" s="2" t="str">
        <f>TEXT(MID(Sales_Transactions[[#This Row],[Order Date]],2,5),"d")</f>
        <v>3</v>
      </c>
      <c r="F5386" s="2" t="str">
        <f>TEXT(MID(Sales_Transactions[[#This Row],[Order Date]],2,5),"m")</f>
        <v>10</v>
      </c>
      <c r="G5386" s="2" t="str">
        <f>TEXT(MID(Sales_Transactions[[#This Row],[Order Date]],2,5),"yyy")</f>
        <v>2011</v>
      </c>
      <c r="H5386" s="2" t="str">
        <f>TEXT(MID(Sales_Transactions[[#This Row],[Order Date]],2,5),"yyy/m")</f>
        <v>2011/10</v>
      </c>
      <c r="I5386" t="s">
        <v>52</v>
      </c>
      <c r="J5386">
        <f t="shared" si="504"/>
        <v>1</v>
      </c>
      <c r="K5386" s="2">
        <v>30</v>
      </c>
      <c r="L5386" s="3">
        <v>943.44</v>
      </c>
      <c r="M5386" s="4">
        <v>0.08</v>
      </c>
      <c r="N5386" s="5" t="s">
        <v>23</v>
      </c>
      <c r="O5386" s="3">
        <v>-89.98</v>
      </c>
      <c r="P5386" s="3">
        <v>30.98</v>
      </c>
      <c r="Q5386" s="3">
        <v>19.989999999999998</v>
      </c>
      <c r="R5386" s="5" t="s">
        <v>1493</v>
      </c>
      <c r="S5386" s="5" t="s">
        <v>3345</v>
      </c>
      <c r="T5386" s="5" t="str">
        <f t="shared" si="505"/>
        <v>Peter Fuller</v>
      </c>
      <c r="U5386" t="s">
        <v>1143</v>
      </c>
      <c r="V5386" s="5" t="s">
        <v>37</v>
      </c>
      <c r="W5386" s="5" t="s">
        <v>28</v>
      </c>
      <c r="X5386" s="5" t="s">
        <v>75</v>
      </c>
      <c r="Y5386" s="5" t="s">
        <v>3361</v>
      </c>
      <c r="Z5386" s="5" t="s">
        <v>43</v>
      </c>
      <c r="AA5386" s="4">
        <v>0.4</v>
      </c>
      <c r="AB5386" s="1">
        <v>40821</v>
      </c>
      <c r="AC5386" s="1">
        <v>23154</v>
      </c>
      <c r="AD5386">
        <f t="shared" si="506"/>
        <v>2</v>
      </c>
      <c r="AE5386">
        <f t="shared" ca="1" si="507"/>
        <v>61</v>
      </c>
      <c r="AF5386" t="str">
        <f t="shared" ca="1" si="508"/>
        <v>18-64</v>
      </c>
      <c r="AG5386" s="3">
        <f t="shared" si="509"/>
        <v>1.6981738666666668</v>
      </c>
      <c r="AH5386" t="str">
        <f>_xlfn.IFNA(VLOOKUP(Sales_Transactions[[#This Row],[Order ID]],Returned_Items[#All],2,FALSE),"Not Returned")</f>
        <v>Not Returned</v>
      </c>
    </row>
    <row r="5387" spans="1:34" x14ac:dyDescent="0.25">
      <c r="A5387">
        <v>22211</v>
      </c>
      <c r="C5387" t="s">
        <v>806</v>
      </c>
      <c r="D5387" s="2" t="str">
        <f>TEXT(MID(Sales_Transactions[[#This Row],[Order Date]],2,5),"d/m/yyy")</f>
        <v>3/10/2011</v>
      </c>
      <c r="E5387" s="2" t="str">
        <f>TEXT(MID(Sales_Transactions[[#This Row],[Order Date]],2,5),"d")</f>
        <v>3</v>
      </c>
      <c r="F5387" s="2" t="str">
        <f>TEXT(MID(Sales_Transactions[[#This Row],[Order Date]],2,5),"m")</f>
        <v>10</v>
      </c>
      <c r="G5387" s="2" t="str">
        <f>TEXT(MID(Sales_Transactions[[#This Row],[Order Date]],2,5),"yyy")</f>
        <v>2011</v>
      </c>
      <c r="H5387" s="2" t="str">
        <f>TEXT(MID(Sales_Transactions[[#This Row],[Order Date]],2,5),"yyy/m")</f>
        <v>2011/10</v>
      </c>
      <c r="I5387" t="s">
        <v>52</v>
      </c>
      <c r="J5387">
        <f t="shared" si="504"/>
        <v>1</v>
      </c>
      <c r="K5387" s="2">
        <v>47</v>
      </c>
      <c r="L5387" s="3">
        <v>14493.84</v>
      </c>
      <c r="M5387" s="4">
        <v>0</v>
      </c>
      <c r="N5387" s="5" t="s">
        <v>34</v>
      </c>
      <c r="O5387" s="3">
        <v>634.76</v>
      </c>
      <c r="P5387" s="3">
        <v>376.13</v>
      </c>
      <c r="Q5387" s="3">
        <v>85.63</v>
      </c>
      <c r="R5387" s="5" t="s">
        <v>1493</v>
      </c>
      <c r="S5387" s="5" t="s">
        <v>3345</v>
      </c>
      <c r="T5387" s="5" t="str">
        <f t="shared" si="505"/>
        <v>Peter Fuller</v>
      </c>
      <c r="U5387" t="s">
        <v>1143</v>
      </c>
      <c r="V5387" s="5" t="s">
        <v>37</v>
      </c>
      <c r="W5387" s="5" t="s">
        <v>57</v>
      </c>
      <c r="X5387" s="5" t="s">
        <v>107</v>
      </c>
      <c r="Y5387" s="5" t="s">
        <v>1234</v>
      </c>
      <c r="Z5387" s="5" t="s">
        <v>106</v>
      </c>
      <c r="AA5387" s="4">
        <v>0.74</v>
      </c>
      <c r="AB5387" s="1">
        <v>40820</v>
      </c>
      <c r="AC5387" s="1">
        <v>23362</v>
      </c>
      <c r="AD5387">
        <f t="shared" si="506"/>
        <v>1</v>
      </c>
      <c r="AE5387">
        <f t="shared" ca="1" si="507"/>
        <v>60</v>
      </c>
      <c r="AF5387" t="str">
        <f t="shared" ca="1" si="508"/>
        <v>18-64</v>
      </c>
      <c r="AG5387" s="3">
        <f t="shared" si="509"/>
        <v>9.8246808510638299</v>
      </c>
      <c r="AH5387" t="str">
        <f>_xlfn.IFNA(VLOOKUP(Sales_Transactions[[#This Row],[Order ID]],Returned_Items[#All],2,FALSE),"Not Returned")</f>
        <v>Not Returned</v>
      </c>
    </row>
    <row r="5388" spans="1:34" x14ac:dyDescent="0.25">
      <c r="A5388">
        <v>22404</v>
      </c>
      <c r="C5388" t="s">
        <v>286</v>
      </c>
      <c r="D5388" s="2" t="str">
        <f>TEXT(MID(Sales_Transactions[[#This Row],[Order Date]],2,5),"d/m/yyy")</f>
        <v>16/11/2010</v>
      </c>
      <c r="E5388" s="2" t="str">
        <f>TEXT(MID(Sales_Transactions[[#This Row],[Order Date]],2,5),"d")</f>
        <v>16</v>
      </c>
      <c r="F5388" s="2" t="str">
        <f>TEXT(MID(Sales_Transactions[[#This Row],[Order Date]],2,5),"m")</f>
        <v>11</v>
      </c>
      <c r="G5388" s="2" t="str">
        <f>TEXT(MID(Sales_Transactions[[#This Row],[Order Date]],2,5),"yyy")</f>
        <v>2010</v>
      </c>
      <c r="H5388" s="2" t="str">
        <f>TEXT(MID(Sales_Transactions[[#This Row],[Order Date]],2,5),"yyy/m")</f>
        <v>2010/11</v>
      </c>
      <c r="I5388" t="s">
        <v>22</v>
      </c>
      <c r="J5388">
        <f t="shared" si="504"/>
        <v>2</v>
      </c>
      <c r="K5388" s="2">
        <v>35</v>
      </c>
      <c r="L5388" s="3">
        <v>7264.64</v>
      </c>
      <c r="M5388" s="4">
        <v>0.06</v>
      </c>
      <c r="N5388" s="5" t="s">
        <v>23</v>
      </c>
      <c r="O5388" s="3">
        <v>1845.68</v>
      </c>
      <c r="P5388" s="3">
        <v>218.08</v>
      </c>
      <c r="Q5388" s="3">
        <v>18.059999999999999</v>
      </c>
      <c r="R5388" s="5" t="s">
        <v>1993</v>
      </c>
      <c r="S5388" s="5" t="s">
        <v>3354</v>
      </c>
      <c r="T5388" s="5" t="str">
        <f t="shared" si="505"/>
        <v>Joseph Holt</v>
      </c>
      <c r="U5388" t="s">
        <v>1143</v>
      </c>
      <c r="V5388" s="5" t="s">
        <v>74</v>
      </c>
      <c r="W5388" s="5" t="s">
        <v>57</v>
      </c>
      <c r="X5388" s="5" t="s">
        <v>154</v>
      </c>
      <c r="Y5388" s="5" t="s">
        <v>278</v>
      </c>
      <c r="Z5388" s="5" t="s">
        <v>31</v>
      </c>
      <c r="AA5388" s="4">
        <v>0.56999999999999995</v>
      </c>
      <c r="AB5388" s="1">
        <v>40505</v>
      </c>
      <c r="AC5388" s="1">
        <v>26557</v>
      </c>
      <c r="AD5388">
        <f t="shared" si="506"/>
        <v>7</v>
      </c>
      <c r="AE5388">
        <f t="shared" ca="1" si="507"/>
        <v>51</v>
      </c>
      <c r="AF5388" t="str">
        <f t="shared" ca="1" si="508"/>
        <v>18-64</v>
      </c>
      <c r="AG5388" s="3">
        <f t="shared" si="509"/>
        <v>6.7431186285714295</v>
      </c>
      <c r="AH5388" t="str">
        <f>_xlfn.IFNA(VLOOKUP(Sales_Transactions[[#This Row],[Order ID]],Returned_Items[#All],2,FALSE),"Not Returned")</f>
        <v>Not Returned</v>
      </c>
    </row>
    <row r="5389" spans="1:34" x14ac:dyDescent="0.25">
      <c r="A5389">
        <v>23362</v>
      </c>
      <c r="C5389" t="s">
        <v>694</v>
      </c>
      <c r="D5389" s="2" t="str">
        <f>TEXT(MID(Sales_Transactions[[#This Row],[Order Date]],2,5),"d/m/yyy")</f>
        <v>27/8/2010</v>
      </c>
      <c r="E5389" s="2" t="str">
        <f>TEXT(MID(Sales_Transactions[[#This Row],[Order Date]],2,5),"d")</f>
        <v>27</v>
      </c>
      <c r="F5389" s="2" t="str">
        <f>TEXT(MID(Sales_Transactions[[#This Row],[Order Date]],2,5),"m")</f>
        <v>8</v>
      </c>
      <c r="G5389" s="2" t="str">
        <f>TEXT(MID(Sales_Transactions[[#This Row],[Order Date]],2,5),"yyy")</f>
        <v>2010</v>
      </c>
      <c r="H5389" s="2" t="str">
        <f>TEXT(MID(Sales_Transactions[[#This Row],[Order Date]],2,5),"yyy/m")</f>
        <v>2010/8</v>
      </c>
      <c r="I5389" t="s">
        <v>78</v>
      </c>
      <c r="J5389">
        <f t="shared" si="504"/>
        <v>3</v>
      </c>
      <c r="K5389" s="2">
        <v>45</v>
      </c>
      <c r="L5389" s="3">
        <v>852.05</v>
      </c>
      <c r="M5389" s="4">
        <v>0.1</v>
      </c>
      <c r="N5389" s="5" t="s">
        <v>23</v>
      </c>
      <c r="O5389" s="3">
        <v>-20.6</v>
      </c>
      <c r="P5389" s="3">
        <v>19.98</v>
      </c>
      <c r="Q5389" s="3">
        <v>10.49</v>
      </c>
      <c r="R5389" s="5" t="s">
        <v>3350</v>
      </c>
      <c r="S5389" s="5" t="s">
        <v>2748</v>
      </c>
      <c r="T5389" s="5" t="str">
        <f t="shared" si="505"/>
        <v>Randy Bradley</v>
      </c>
      <c r="U5389" t="s">
        <v>1143</v>
      </c>
      <c r="V5389" s="5" t="s">
        <v>27</v>
      </c>
      <c r="W5389" s="5" t="s">
        <v>57</v>
      </c>
      <c r="X5389" s="5" t="s">
        <v>58</v>
      </c>
      <c r="Y5389" s="5" t="s">
        <v>243</v>
      </c>
      <c r="Z5389" s="5" t="s">
        <v>43</v>
      </c>
      <c r="AA5389" s="4">
        <v>0.49</v>
      </c>
      <c r="AB5389" s="1">
        <v>40419</v>
      </c>
      <c r="AC5389" s="1">
        <v>26597</v>
      </c>
      <c r="AD5389">
        <f t="shared" si="506"/>
        <v>2</v>
      </c>
      <c r="AE5389">
        <f t="shared" ca="1" si="507"/>
        <v>51</v>
      </c>
      <c r="AF5389" t="str">
        <f t="shared" ca="1" si="508"/>
        <v>18-64</v>
      </c>
      <c r="AG5389" s="3">
        <f t="shared" si="509"/>
        <v>0.67666711111111111</v>
      </c>
      <c r="AH5389" t="str">
        <f>_xlfn.IFNA(VLOOKUP(Sales_Transactions[[#This Row],[Order ID]],Returned_Items[#All],2,FALSE),"Not Returned")</f>
        <v>Not Returned</v>
      </c>
    </row>
    <row r="5390" spans="1:34" x14ac:dyDescent="0.25">
      <c r="A5390">
        <v>23399</v>
      </c>
      <c r="C5390" t="s">
        <v>1767</v>
      </c>
      <c r="D5390" s="2" t="str">
        <f>TEXT(MID(Sales_Transactions[[#This Row],[Order Date]],2,5),"d/m/yyy")</f>
        <v>29/12/2010</v>
      </c>
      <c r="E5390" s="2" t="str">
        <f>TEXT(MID(Sales_Transactions[[#This Row],[Order Date]],2,5),"d")</f>
        <v>29</v>
      </c>
      <c r="F5390" s="2" t="str">
        <f>TEXT(MID(Sales_Transactions[[#This Row],[Order Date]],2,5),"m")</f>
        <v>12</v>
      </c>
      <c r="G5390" s="2" t="str">
        <f>TEXT(MID(Sales_Transactions[[#This Row],[Order Date]],2,5),"yyy")</f>
        <v>2010</v>
      </c>
      <c r="H5390" s="2" t="str">
        <f>TEXT(MID(Sales_Transactions[[#This Row],[Order Date]],2,5),"yyy/m")</f>
        <v>2010/12</v>
      </c>
      <c r="I5390" t="s">
        <v>33</v>
      </c>
      <c r="J5390">
        <f t="shared" si="504"/>
        <v>4</v>
      </c>
      <c r="K5390" s="2">
        <v>14</v>
      </c>
      <c r="L5390" s="3">
        <v>209.3</v>
      </c>
      <c r="M5390" s="4">
        <v>0.01</v>
      </c>
      <c r="N5390" s="5" t="s">
        <v>67</v>
      </c>
      <c r="O5390" s="3">
        <v>7.86</v>
      </c>
      <c r="P5390" s="3">
        <v>13.48</v>
      </c>
      <c r="Q5390" s="3">
        <v>4.51</v>
      </c>
      <c r="R5390" s="5" t="s">
        <v>3350</v>
      </c>
      <c r="S5390" s="5" t="s">
        <v>2748</v>
      </c>
      <c r="T5390" s="5" t="str">
        <f t="shared" si="505"/>
        <v>Randy Bradley</v>
      </c>
      <c r="U5390" t="s">
        <v>1143</v>
      </c>
      <c r="V5390" s="5" t="s">
        <v>27</v>
      </c>
      <c r="W5390" s="5" t="s">
        <v>28</v>
      </c>
      <c r="X5390" s="5" t="s">
        <v>29</v>
      </c>
      <c r="Y5390" s="5" t="s">
        <v>134</v>
      </c>
      <c r="Z5390" s="5" t="s">
        <v>43</v>
      </c>
      <c r="AA5390" s="4">
        <v>0.59</v>
      </c>
      <c r="AB5390" s="1">
        <v>40541</v>
      </c>
      <c r="AC5390" s="1">
        <v>26629</v>
      </c>
      <c r="AD5390">
        <f t="shared" si="506"/>
        <v>0</v>
      </c>
      <c r="AE5390">
        <f t="shared" ca="1" si="507"/>
        <v>51</v>
      </c>
      <c r="AF5390" t="str">
        <f t="shared" ca="1" si="508"/>
        <v>18-64</v>
      </c>
      <c r="AG5390" s="3">
        <f t="shared" si="509"/>
        <v>1.2849037142857145</v>
      </c>
      <c r="AH5390" t="str">
        <f>_xlfn.IFNA(VLOOKUP(Sales_Transactions[[#This Row],[Order ID]],Returned_Items[#All],2,FALSE),"Not Returned")</f>
        <v>Not Returned</v>
      </c>
    </row>
    <row r="5391" spans="1:34" x14ac:dyDescent="0.25">
      <c r="A5391">
        <v>23781</v>
      </c>
      <c r="C5391" t="s">
        <v>3156</v>
      </c>
      <c r="D5391" s="2" t="str">
        <f>TEXT(MID(Sales_Transactions[[#This Row],[Order Date]],2,5),"d/m/yyy")</f>
        <v>31/10/2011</v>
      </c>
      <c r="E5391" s="2" t="str">
        <f>TEXT(MID(Sales_Transactions[[#This Row],[Order Date]],2,5),"d")</f>
        <v>31</v>
      </c>
      <c r="F5391" s="2" t="str">
        <f>TEXT(MID(Sales_Transactions[[#This Row],[Order Date]],2,5),"m")</f>
        <v>10</v>
      </c>
      <c r="G5391" s="2" t="str">
        <f>TEXT(MID(Sales_Transactions[[#This Row],[Order Date]],2,5),"yyy")</f>
        <v>2011</v>
      </c>
      <c r="H5391" s="2" t="str">
        <f>TEXT(MID(Sales_Transactions[[#This Row],[Order Date]],2,5),"yyy/m")</f>
        <v>2011/10</v>
      </c>
      <c r="I5391" t="s">
        <v>101</v>
      </c>
      <c r="J5391">
        <f t="shared" si="504"/>
        <v>1</v>
      </c>
      <c r="K5391" s="2">
        <v>30</v>
      </c>
      <c r="L5391" s="3">
        <v>200.24</v>
      </c>
      <c r="M5391" s="4">
        <v>0</v>
      </c>
      <c r="N5391" s="5" t="s">
        <v>23</v>
      </c>
      <c r="O5391" s="3">
        <v>-59.85</v>
      </c>
      <c r="P5391" s="3">
        <v>6.48</v>
      </c>
      <c r="Q5391" s="3">
        <v>5.84</v>
      </c>
      <c r="R5391" s="5" t="s">
        <v>3355</v>
      </c>
      <c r="S5391" s="5" t="s">
        <v>3356</v>
      </c>
      <c r="T5391" s="5" t="str">
        <f t="shared" si="505"/>
        <v>Ashley Jarboe</v>
      </c>
      <c r="U5391" t="s">
        <v>1143</v>
      </c>
      <c r="V5391" s="5" t="s">
        <v>74</v>
      </c>
      <c r="W5391" s="5" t="s">
        <v>28</v>
      </c>
      <c r="X5391" s="5" t="s">
        <v>75</v>
      </c>
      <c r="Y5391" s="5" t="s">
        <v>1333</v>
      </c>
      <c r="Z5391" s="5" t="s">
        <v>43</v>
      </c>
      <c r="AA5391" s="4">
        <v>0.37</v>
      </c>
      <c r="AB5391" s="1">
        <v>40849</v>
      </c>
      <c r="AC5391" s="1">
        <v>26576</v>
      </c>
      <c r="AD5391">
        <f t="shared" si="506"/>
        <v>2</v>
      </c>
      <c r="AE5391">
        <f t="shared" ca="1" si="507"/>
        <v>51</v>
      </c>
      <c r="AF5391" t="str">
        <f t="shared" ca="1" si="508"/>
        <v>18-64</v>
      </c>
      <c r="AG5391" s="3">
        <f t="shared" si="509"/>
        <v>0.41066666666666668</v>
      </c>
      <c r="AH5391" t="str">
        <f>_xlfn.IFNA(VLOOKUP(Sales_Transactions[[#This Row],[Order ID]],Returned_Items[#All],2,FALSE),"Not Returned")</f>
        <v>Not Returned</v>
      </c>
    </row>
    <row r="5392" spans="1:34" x14ac:dyDescent="0.25">
      <c r="A5392">
        <v>23812</v>
      </c>
      <c r="C5392" t="s">
        <v>3170</v>
      </c>
      <c r="D5392" s="2" t="str">
        <f>TEXT(MID(Sales_Transactions[[#This Row],[Order Date]],2,5),"d/m/yyy")</f>
        <v>27/7/2012</v>
      </c>
      <c r="E5392" s="2" t="str">
        <f>TEXT(MID(Sales_Transactions[[#This Row],[Order Date]],2,5),"d")</f>
        <v>27</v>
      </c>
      <c r="F5392" s="2" t="str">
        <f>TEXT(MID(Sales_Transactions[[#This Row],[Order Date]],2,5),"m")</f>
        <v>7</v>
      </c>
      <c r="G5392" s="2" t="str">
        <f>TEXT(MID(Sales_Transactions[[#This Row],[Order Date]],2,5),"yyy")</f>
        <v>2012</v>
      </c>
      <c r="H5392" s="2" t="str">
        <f>TEXT(MID(Sales_Transactions[[#This Row],[Order Date]],2,5),"yyy/m")</f>
        <v>2012/7</v>
      </c>
      <c r="I5392" t="s">
        <v>101</v>
      </c>
      <c r="J5392">
        <f t="shared" si="504"/>
        <v>1</v>
      </c>
      <c r="K5392" s="2">
        <v>32</v>
      </c>
      <c r="L5392" s="3">
        <v>5845.82</v>
      </c>
      <c r="M5392" s="4">
        <v>0.1</v>
      </c>
      <c r="N5392" s="5" t="s">
        <v>34</v>
      </c>
      <c r="O5392" s="3">
        <v>2227.89</v>
      </c>
      <c r="P5392" s="3">
        <v>200.97</v>
      </c>
      <c r="Q5392" s="3">
        <v>15.59</v>
      </c>
      <c r="R5392" s="5" t="s">
        <v>663</v>
      </c>
      <c r="S5392" s="5" t="s">
        <v>2306</v>
      </c>
      <c r="T5392" s="5" t="str">
        <f t="shared" si="505"/>
        <v>Toby Grace</v>
      </c>
      <c r="U5392" t="s">
        <v>1143</v>
      </c>
      <c r="V5392" s="5" t="s">
        <v>74</v>
      </c>
      <c r="W5392" s="5" t="s">
        <v>48</v>
      </c>
      <c r="X5392" s="5" t="s">
        <v>324</v>
      </c>
      <c r="Y5392" s="5" t="s">
        <v>483</v>
      </c>
      <c r="Z5392" s="5" t="s">
        <v>40</v>
      </c>
      <c r="AA5392" s="4">
        <v>0.36</v>
      </c>
      <c r="AB5392" s="1">
        <v>41117</v>
      </c>
      <c r="AC5392" s="1">
        <v>26355</v>
      </c>
      <c r="AD5392">
        <f t="shared" si="506"/>
        <v>0</v>
      </c>
      <c r="AE5392">
        <f t="shared" ca="1" si="507"/>
        <v>52</v>
      </c>
      <c r="AF5392" t="str">
        <f t="shared" ca="1" si="508"/>
        <v>18-64</v>
      </c>
      <c r="AG5392" s="3">
        <f t="shared" si="509"/>
        <v>6.7612196874999997</v>
      </c>
      <c r="AH5392" t="str">
        <f>_xlfn.IFNA(VLOOKUP(Sales_Transactions[[#This Row],[Order ID]],Returned_Items[#All],2,FALSE),"Not Returned")</f>
        <v>Not Returned</v>
      </c>
    </row>
    <row r="5393" spans="1:34" x14ac:dyDescent="0.25">
      <c r="A5393">
        <v>24199</v>
      </c>
      <c r="C5393" t="s">
        <v>3362</v>
      </c>
      <c r="D5393" s="2" t="str">
        <f>TEXT(MID(Sales_Transactions[[#This Row],[Order Date]],2,5),"d/m/yyy")</f>
        <v>16/6/2009</v>
      </c>
      <c r="E5393" s="2" t="str">
        <f>TEXT(MID(Sales_Transactions[[#This Row],[Order Date]],2,5),"d")</f>
        <v>16</v>
      </c>
      <c r="F5393" s="2" t="str">
        <f>TEXT(MID(Sales_Transactions[[#This Row],[Order Date]],2,5),"m")</f>
        <v>6</v>
      </c>
      <c r="G5393" s="2" t="str">
        <f>TEXT(MID(Sales_Transactions[[#This Row],[Order Date]],2,5),"yyy")</f>
        <v>2009</v>
      </c>
      <c r="H5393" s="2" t="str">
        <f>TEXT(MID(Sales_Transactions[[#This Row],[Order Date]],2,5),"yyy/m")</f>
        <v>2009/6</v>
      </c>
      <c r="I5393" t="s">
        <v>101</v>
      </c>
      <c r="J5393">
        <f t="shared" si="504"/>
        <v>1</v>
      </c>
      <c r="K5393" s="2">
        <v>16</v>
      </c>
      <c r="L5393" s="3">
        <v>706.53</v>
      </c>
      <c r="M5393" s="4">
        <v>0</v>
      </c>
      <c r="N5393" s="5" t="s">
        <v>23</v>
      </c>
      <c r="O5393" s="3">
        <v>-314.42</v>
      </c>
      <c r="P5393" s="3">
        <v>40.479999999999997</v>
      </c>
      <c r="Q5393" s="3">
        <v>19.989999999999998</v>
      </c>
      <c r="R5393" s="5" t="s">
        <v>3350</v>
      </c>
      <c r="S5393" s="5" t="s">
        <v>2748</v>
      </c>
      <c r="T5393" s="5" t="str">
        <f t="shared" si="505"/>
        <v>Randy Bradley</v>
      </c>
      <c r="U5393" t="s">
        <v>1143</v>
      </c>
      <c r="V5393" s="5" t="s">
        <v>27</v>
      </c>
      <c r="W5393" s="5" t="s">
        <v>48</v>
      </c>
      <c r="X5393" s="5" t="s">
        <v>87</v>
      </c>
      <c r="Y5393" s="5" t="s">
        <v>924</v>
      </c>
      <c r="Z5393" s="5" t="s">
        <v>43</v>
      </c>
      <c r="AA5393" s="4">
        <v>0.77</v>
      </c>
      <c r="AB5393" s="1">
        <v>39981</v>
      </c>
      <c r="AC5393" s="1">
        <v>26607</v>
      </c>
      <c r="AD5393">
        <f t="shared" si="506"/>
        <v>1</v>
      </c>
      <c r="AE5393">
        <f t="shared" ca="1" si="507"/>
        <v>51</v>
      </c>
      <c r="AF5393" t="str">
        <f t="shared" ca="1" si="508"/>
        <v>18-64</v>
      </c>
      <c r="AG5393" s="3">
        <f t="shared" si="509"/>
        <v>3.7793749999999999</v>
      </c>
      <c r="AH5393" t="str">
        <f>_xlfn.IFNA(VLOOKUP(Sales_Transactions[[#This Row],[Order ID]],Returned_Items[#All],2,FALSE),"Not Returned")</f>
        <v>Not Returned</v>
      </c>
    </row>
    <row r="5394" spans="1:34" x14ac:dyDescent="0.25">
      <c r="A5394">
        <v>25155</v>
      </c>
      <c r="C5394" t="s">
        <v>1657</v>
      </c>
      <c r="D5394" s="2" t="str">
        <f>TEXT(MID(Sales_Transactions[[#This Row],[Order Date]],2,5),"d/m/yyy")</f>
        <v>20/1/2010</v>
      </c>
      <c r="E5394" s="2" t="str">
        <f>TEXT(MID(Sales_Transactions[[#This Row],[Order Date]],2,5),"d")</f>
        <v>20</v>
      </c>
      <c r="F5394" s="2" t="str">
        <f>TEXT(MID(Sales_Transactions[[#This Row],[Order Date]],2,5),"m")</f>
        <v>1</v>
      </c>
      <c r="G5394" s="2" t="str">
        <f>TEXT(MID(Sales_Transactions[[#This Row],[Order Date]],2,5),"yyy")</f>
        <v>2010</v>
      </c>
      <c r="H5394" s="2" t="str">
        <f>TEXT(MID(Sales_Transactions[[#This Row],[Order Date]],2,5),"yyy/m")</f>
        <v>2010/1</v>
      </c>
      <c r="I5394" t="s">
        <v>22</v>
      </c>
      <c r="J5394">
        <f t="shared" si="504"/>
        <v>2</v>
      </c>
      <c r="K5394" s="2">
        <v>48</v>
      </c>
      <c r="L5394" s="3">
        <v>1038.99</v>
      </c>
      <c r="M5394" s="4">
        <v>0</v>
      </c>
      <c r="N5394" s="5" t="s">
        <v>23</v>
      </c>
      <c r="O5394" s="3">
        <v>-180.45</v>
      </c>
      <c r="P5394" s="3">
        <v>19.940000000000001</v>
      </c>
      <c r="Q5394" s="3">
        <v>14.87</v>
      </c>
      <c r="R5394" s="5" t="s">
        <v>1594</v>
      </c>
      <c r="S5394" s="5" t="s">
        <v>3347</v>
      </c>
      <c r="T5394" s="5" t="str">
        <f t="shared" si="505"/>
        <v>John Dryer</v>
      </c>
      <c r="U5394" t="s">
        <v>1143</v>
      </c>
      <c r="V5394" s="5" t="s">
        <v>47</v>
      </c>
      <c r="W5394" s="5" t="s">
        <v>57</v>
      </c>
      <c r="X5394" s="5" t="s">
        <v>58</v>
      </c>
      <c r="Y5394" s="5" t="s">
        <v>614</v>
      </c>
      <c r="Z5394" s="5" t="s">
        <v>31</v>
      </c>
      <c r="AA5394" s="4">
        <v>0.56999999999999995</v>
      </c>
      <c r="AB5394" s="1">
        <v>40205</v>
      </c>
      <c r="AC5394" s="1">
        <v>26581</v>
      </c>
      <c r="AD5394">
        <f t="shared" si="506"/>
        <v>7</v>
      </c>
      <c r="AE5394">
        <f t="shared" ca="1" si="507"/>
        <v>51</v>
      </c>
      <c r="AF5394" t="str">
        <f t="shared" ca="1" si="508"/>
        <v>18-64</v>
      </c>
      <c r="AG5394" s="3">
        <f t="shared" si="509"/>
        <v>0.72520833333333334</v>
      </c>
      <c r="AH5394" t="str">
        <f>_xlfn.IFNA(VLOOKUP(Sales_Transactions[[#This Row],[Order ID]],Returned_Items[#All],2,FALSE),"Not Returned")</f>
        <v>Not Returned</v>
      </c>
    </row>
    <row r="5395" spans="1:34" x14ac:dyDescent="0.25">
      <c r="A5395">
        <v>25155</v>
      </c>
      <c r="C5395" t="s">
        <v>1657</v>
      </c>
      <c r="D5395" s="2" t="str">
        <f>TEXT(MID(Sales_Transactions[[#This Row],[Order Date]],2,5),"d/m/yyy")</f>
        <v>20/1/2010</v>
      </c>
      <c r="E5395" s="2" t="str">
        <f>TEXT(MID(Sales_Transactions[[#This Row],[Order Date]],2,5),"d")</f>
        <v>20</v>
      </c>
      <c r="F5395" s="2" t="str">
        <f>TEXT(MID(Sales_Transactions[[#This Row],[Order Date]],2,5),"m")</f>
        <v>1</v>
      </c>
      <c r="G5395" s="2" t="str">
        <f>TEXT(MID(Sales_Transactions[[#This Row],[Order Date]],2,5),"yyy")</f>
        <v>2010</v>
      </c>
      <c r="H5395" s="2" t="str">
        <f>TEXT(MID(Sales_Transactions[[#This Row],[Order Date]],2,5),"yyy/m")</f>
        <v>2010/1</v>
      </c>
      <c r="I5395" t="s">
        <v>22</v>
      </c>
      <c r="J5395">
        <f t="shared" si="504"/>
        <v>2</v>
      </c>
      <c r="K5395" s="2">
        <v>17</v>
      </c>
      <c r="L5395" s="3">
        <v>114.01</v>
      </c>
      <c r="M5395" s="4">
        <v>0.08</v>
      </c>
      <c r="N5395" s="5" t="s">
        <v>23</v>
      </c>
      <c r="O5395" s="3">
        <v>6.99</v>
      </c>
      <c r="P5395" s="3">
        <v>6.69</v>
      </c>
      <c r="Q5395" s="3">
        <v>3.1</v>
      </c>
      <c r="R5395" s="5" t="s">
        <v>1594</v>
      </c>
      <c r="S5395" s="5" t="s">
        <v>3347</v>
      </c>
      <c r="T5395" s="5" t="str">
        <f t="shared" si="505"/>
        <v>John Dryer</v>
      </c>
      <c r="U5395" t="s">
        <v>1143</v>
      </c>
      <c r="V5395" s="5" t="s">
        <v>47</v>
      </c>
      <c r="W5395" s="5" t="s">
        <v>28</v>
      </c>
      <c r="X5395" s="5" t="s">
        <v>75</v>
      </c>
      <c r="Y5395" s="5" t="s">
        <v>2113</v>
      </c>
      <c r="Z5395" s="5" t="s">
        <v>84</v>
      </c>
      <c r="AA5395" s="4">
        <v>0.36</v>
      </c>
      <c r="AB5395" s="1">
        <v>40205</v>
      </c>
      <c r="AC5395" s="1">
        <v>26493</v>
      </c>
      <c r="AD5395">
        <f t="shared" si="506"/>
        <v>7</v>
      </c>
      <c r="AE5395">
        <f t="shared" ca="1" si="507"/>
        <v>52</v>
      </c>
      <c r="AF5395" t="str">
        <f t="shared" ca="1" si="508"/>
        <v>18-64</v>
      </c>
      <c r="AG5395" s="3">
        <f t="shared" si="509"/>
        <v>0.5755675294117647</v>
      </c>
      <c r="AH5395" t="str">
        <f>_xlfn.IFNA(VLOOKUP(Sales_Transactions[[#This Row],[Order ID]],Returned_Items[#All],2,FALSE),"Not Returned")</f>
        <v>Not Returned</v>
      </c>
    </row>
    <row r="5396" spans="1:34" x14ac:dyDescent="0.25">
      <c r="A5396">
        <v>25155</v>
      </c>
      <c r="C5396" t="s">
        <v>1657</v>
      </c>
      <c r="D5396" s="2" t="str">
        <f>TEXT(MID(Sales_Transactions[[#This Row],[Order Date]],2,5),"d/m/yyy")</f>
        <v>20/1/2010</v>
      </c>
      <c r="E5396" s="2" t="str">
        <f>TEXT(MID(Sales_Transactions[[#This Row],[Order Date]],2,5),"d")</f>
        <v>20</v>
      </c>
      <c r="F5396" s="2" t="str">
        <f>TEXT(MID(Sales_Transactions[[#This Row],[Order Date]],2,5),"m")</f>
        <v>1</v>
      </c>
      <c r="G5396" s="2" t="str">
        <f>TEXT(MID(Sales_Transactions[[#This Row],[Order Date]],2,5),"yyy")</f>
        <v>2010</v>
      </c>
      <c r="H5396" s="2" t="str">
        <f>TEXT(MID(Sales_Transactions[[#This Row],[Order Date]],2,5),"yyy/m")</f>
        <v>2010/1</v>
      </c>
      <c r="I5396" t="s">
        <v>22</v>
      </c>
      <c r="J5396">
        <f t="shared" si="504"/>
        <v>2</v>
      </c>
      <c r="K5396" s="2">
        <v>3</v>
      </c>
      <c r="L5396" s="3">
        <v>30.37</v>
      </c>
      <c r="M5396" s="4">
        <v>0.01</v>
      </c>
      <c r="N5396" s="5" t="s">
        <v>67</v>
      </c>
      <c r="O5396" s="3">
        <v>-1.74</v>
      </c>
      <c r="P5396" s="3">
        <v>4.9800000000000004</v>
      </c>
      <c r="Q5396" s="3">
        <v>5.49</v>
      </c>
      <c r="R5396" s="5" t="s">
        <v>1594</v>
      </c>
      <c r="S5396" s="5" t="s">
        <v>3347</v>
      </c>
      <c r="T5396" s="5" t="str">
        <f t="shared" si="505"/>
        <v>John Dryer</v>
      </c>
      <c r="U5396" t="s">
        <v>1143</v>
      </c>
      <c r="V5396" s="5" t="s">
        <v>47</v>
      </c>
      <c r="W5396" s="5" t="s">
        <v>28</v>
      </c>
      <c r="X5396" s="5" t="s">
        <v>75</v>
      </c>
      <c r="Y5396" s="5" t="s">
        <v>2182</v>
      </c>
      <c r="Z5396" s="5" t="s">
        <v>43</v>
      </c>
      <c r="AA5396" s="4">
        <v>0.38</v>
      </c>
      <c r="AB5396" s="1">
        <v>40203</v>
      </c>
      <c r="AC5396" s="1">
        <v>26091</v>
      </c>
      <c r="AD5396">
        <f t="shared" si="506"/>
        <v>5</v>
      </c>
      <c r="AE5396">
        <f t="shared" ca="1" si="507"/>
        <v>53</v>
      </c>
      <c r="AF5396" t="str">
        <f t="shared" ca="1" si="508"/>
        <v>18-64</v>
      </c>
      <c r="AG5396" s="3">
        <f t="shared" si="509"/>
        <v>3.4898340000000001</v>
      </c>
      <c r="AH5396" t="str">
        <f>_xlfn.IFNA(VLOOKUP(Sales_Transactions[[#This Row],[Order ID]],Returned_Items[#All],2,FALSE),"Not Returned")</f>
        <v>Not Returned</v>
      </c>
    </row>
    <row r="5397" spans="1:34" x14ac:dyDescent="0.25">
      <c r="A5397">
        <v>26084</v>
      </c>
      <c r="C5397" t="s">
        <v>1749</v>
      </c>
      <c r="D5397" s="2" t="str">
        <f>TEXT(MID(Sales_Transactions[[#This Row],[Order Date]],2,5),"d/m/yyy")</f>
        <v>16/10/2012</v>
      </c>
      <c r="E5397" s="2" t="str">
        <f>TEXT(MID(Sales_Transactions[[#This Row],[Order Date]],2,5),"d")</f>
        <v>16</v>
      </c>
      <c r="F5397" s="2" t="str">
        <f>TEXT(MID(Sales_Transactions[[#This Row],[Order Date]],2,5),"m")</f>
        <v>10</v>
      </c>
      <c r="G5397" s="2" t="str">
        <f>TEXT(MID(Sales_Transactions[[#This Row],[Order Date]],2,5),"yyy")</f>
        <v>2012</v>
      </c>
      <c r="H5397" s="2" t="str">
        <f>TEXT(MID(Sales_Transactions[[#This Row],[Order Date]],2,5),"yyy/m")</f>
        <v>2012/10</v>
      </c>
      <c r="I5397" t="s">
        <v>22</v>
      </c>
      <c r="J5397">
        <f t="shared" si="504"/>
        <v>2</v>
      </c>
      <c r="K5397" s="2">
        <v>33</v>
      </c>
      <c r="L5397" s="3">
        <v>228.82</v>
      </c>
      <c r="M5397" s="4">
        <v>0.03</v>
      </c>
      <c r="N5397" s="5" t="s">
        <v>67</v>
      </c>
      <c r="O5397" s="3">
        <v>-107</v>
      </c>
      <c r="P5397" s="3">
        <v>6.68</v>
      </c>
      <c r="Q5397" s="3">
        <v>7.3</v>
      </c>
      <c r="R5397" s="5" t="s">
        <v>1561</v>
      </c>
      <c r="S5397" s="5" t="s">
        <v>3074</v>
      </c>
      <c r="T5397" s="5" t="str">
        <f t="shared" si="505"/>
        <v>Patrick Ryan</v>
      </c>
      <c r="U5397" t="s">
        <v>1143</v>
      </c>
      <c r="V5397" s="5" t="s">
        <v>47</v>
      </c>
      <c r="W5397" s="5" t="s">
        <v>28</v>
      </c>
      <c r="X5397" s="5" t="s">
        <v>75</v>
      </c>
      <c r="Y5397" s="5" t="s">
        <v>2353</v>
      </c>
      <c r="Z5397" s="5" t="s">
        <v>43</v>
      </c>
      <c r="AA5397" s="4">
        <v>0.37</v>
      </c>
      <c r="AB5397" s="1">
        <v>41203</v>
      </c>
      <c r="AC5397" s="1">
        <v>26275</v>
      </c>
      <c r="AD5397">
        <f t="shared" si="506"/>
        <v>5</v>
      </c>
      <c r="AE5397">
        <f t="shared" ca="1" si="507"/>
        <v>52</v>
      </c>
      <c r="AF5397" t="str">
        <f t="shared" ca="1" si="508"/>
        <v>18-64</v>
      </c>
      <c r="AG5397" s="3">
        <f t="shared" si="509"/>
        <v>0.42357563636363632</v>
      </c>
      <c r="AH5397" t="str">
        <f>_xlfn.IFNA(VLOOKUP(Sales_Transactions[[#This Row],[Order ID]],Returned_Items[#All],2,FALSE),"Not Returned")</f>
        <v>Not Returned</v>
      </c>
    </row>
    <row r="5398" spans="1:34" x14ac:dyDescent="0.25">
      <c r="A5398">
        <v>26146</v>
      </c>
      <c r="C5398" t="s">
        <v>1130</v>
      </c>
      <c r="D5398" s="2" t="str">
        <f>TEXT(MID(Sales_Transactions[[#This Row],[Order Date]],2,5),"d/m/yyy")</f>
        <v>11/10/2009</v>
      </c>
      <c r="E5398" s="2" t="str">
        <f>TEXT(MID(Sales_Transactions[[#This Row],[Order Date]],2,5),"d")</f>
        <v>11</v>
      </c>
      <c r="F5398" s="2" t="str">
        <f>TEXT(MID(Sales_Transactions[[#This Row],[Order Date]],2,5),"m")</f>
        <v>10</v>
      </c>
      <c r="G5398" s="2" t="str">
        <f>TEXT(MID(Sales_Transactions[[#This Row],[Order Date]],2,5),"yyy")</f>
        <v>2009</v>
      </c>
      <c r="H5398" s="2" t="str">
        <f>TEXT(MID(Sales_Transactions[[#This Row],[Order Date]],2,5),"yyy/m")</f>
        <v>2009/10</v>
      </c>
      <c r="I5398" t="s">
        <v>22</v>
      </c>
      <c r="J5398">
        <f t="shared" si="504"/>
        <v>2</v>
      </c>
      <c r="K5398" s="2">
        <v>13</v>
      </c>
      <c r="L5398" s="3">
        <v>1351.76</v>
      </c>
      <c r="M5398" s="4">
        <v>0.03</v>
      </c>
      <c r="N5398" s="5" t="s">
        <v>23</v>
      </c>
      <c r="O5398" s="3">
        <v>107.31</v>
      </c>
      <c r="P5398" s="3">
        <v>104.65</v>
      </c>
      <c r="Q5398" s="3">
        <v>18.93</v>
      </c>
      <c r="R5398" s="5" t="s">
        <v>1594</v>
      </c>
      <c r="S5398" s="5" t="s">
        <v>3347</v>
      </c>
      <c r="T5398" s="5" t="str">
        <f t="shared" si="505"/>
        <v>John Dryer</v>
      </c>
      <c r="U5398" t="s">
        <v>1143</v>
      </c>
      <c r="V5398" s="5" t="s">
        <v>47</v>
      </c>
      <c r="W5398" s="5" t="s">
        <v>28</v>
      </c>
      <c r="X5398" s="5" t="s">
        <v>38</v>
      </c>
      <c r="Y5398" s="5" t="s">
        <v>3363</v>
      </c>
      <c r="Z5398" s="5" t="s">
        <v>43</v>
      </c>
      <c r="AA5398" s="4">
        <v>0.57999999999999996</v>
      </c>
      <c r="AB5398" s="1">
        <v>40104</v>
      </c>
      <c r="AC5398" s="1">
        <v>26040</v>
      </c>
      <c r="AD5398">
        <f t="shared" si="506"/>
        <v>7</v>
      </c>
      <c r="AE5398">
        <f t="shared" ca="1" si="507"/>
        <v>53</v>
      </c>
      <c r="AF5398" t="str">
        <f t="shared" ca="1" si="508"/>
        <v>18-64</v>
      </c>
      <c r="AG5398" s="3">
        <f t="shared" si="509"/>
        <v>9.5037388461538477</v>
      </c>
      <c r="AH5398" t="str">
        <f>_xlfn.IFNA(VLOOKUP(Sales_Transactions[[#This Row],[Order ID]],Returned_Items[#All],2,FALSE),"Not Returned")</f>
        <v>Not Returned</v>
      </c>
    </row>
    <row r="5399" spans="1:34" x14ac:dyDescent="0.25">
      <c r="A5399">
        <v>26146</v>
      </c>
      <c r="C5399" t="s">
        <v>1130</v>
      </c>
      <c r="D5399" s="2" t="str">
        <f>TEXT(MID(Sales_Transactions[[#This Row],[Order Date]],2,5),"d/m/yyy")</f>
        <v>11/10/2009</v>
      </c>
      <c r="E5399" s="2" t="str">
        <f>TEXT(MID(Sales_Transactions[[#This Row],[Order Date]],2,5),"d")</f>
        <v>11</v>
      </c>
      <c r="F5399" s="2" t="str">
        <f>TEXT(MID(Sales_Transactions[[#This Row],[Order Date]],2,5),"m")</f>
        <v>10</v>
      </c>
      <c r="G5399" s="2" t="str">
        <f>TEXT(MID(Sales_Transactions[[#This Row],[Order Date]],2,5),"yyy")</f>
        <v>2009</v>
      </c>
      <c r="H5399" s="2" t="str">
        <f>TEXT(MID(Sales_Transactions[[#This Row],[Order Date]],2,5),"yyy/m")</f>
        <v>2009/10</v>
      </c>
      <c r="I5399" t="s">
        <v>22</v>
      </c>
      <c r="J5399">
        <f t="shared" si="504"/>
        <v>2</v>
      </c>
      <c r="K5399" s="2">
        <v>49</v>
      </c>
      <c r="L5399" s="3">
        <v>595.4</v>
      </c>
      <c r="M5399" s="4">
        <v>0.03</v>
      </c>
      <c r="N5399" s="5" t="s">
        <v>23</v>
      </c>
      <c r="O5399" s="3">
        <v>-148.85</v>
      </c>
      <c r="P5399" s="3">
        <v>11.66</v>
      </c>
      <c r="Q5399" s="3">
        <v>7.95</v>
      </c>
      <c r="R5399" s="5" t="s">
        <v>1594</v>
      </c>
      <c r="S5399" s="5" t="s">
        <v>3347</v>
      </c>
      <c r="T5399" s="5" t="str">
        <f t="shared" si="505"/>
        <v>John Dryer</v>
      </c>
      <c r="U5399" t="s">
        <v>1143</v>
      </c>
      <c r="V5399" s="5" t="s">
        <v>47</v>
      </c>
      <c r="W5399" s="5" t="s">
        <v>28</v>
      </c>
      <c r="X5399" s="5" t="s">
        <v>124</v>
      </c>
      <c r="Y5399" s="5" t="s">
        <v>934</v>
      </c>
      <c r="Z5399" s="5" t="s">
        <v>60</v>
      </c>
      <c r="AA5399" s="4">
        <v>0.57999999999999996</v>
      </c>
      <c r="AB5399" s="1">
        <v>40106</v>
      </c>
      <c r="AC5399" s="1">
        <v>26037</v>
      </c>
      <c r="AD5399">
        <f t="shared" si="506"/>
        <v>9</v>
      </c>
      <c r="AE5399">
        <f t="shared" ca="1" si="507"/>
        <v>53</v>
      </c>
      <c r="AF5399" t="str">
        <f t="shared" ca="1" si="508"/>
        <v>18-64</v>
      </c>
      <c r="AG5399" s="3">
        <f t="shared" si="509"/>
        <v>0.40013269387755102</v>
      </c>
      <c r="AH5399" t="str">
        <f>_xlfn.IFNA(VLOOKUP(Sales_Transactions[[#This Row],[Order ID]],Returned_Items[#All],2,FALSE),"Not Returned")</f>
        <v>Not Returned</v>
      </c>
    </row>
    <row r="5400" spans="1:34" x14ac:dyDescent="0.25">
      <c r="A5400">
        <v>26529</v>
      </c>
      <c r="C5400" t="s">
        <v>873</v>
      </c>
      <c r="D5400" s="2" t="str">
        <f>TEXT(MID(Sales_Transactions[[#This Row],[Order Date]],2,5),"d/m/yyy")</f>
        <v>28/1/2011</v>
      </c>
      <c r="E5400" s="2" t="str">
        <f>TEXT(MID(Sales_Transactions[[#This Row],[Order Date]],2,5),"d")</f>
        <v>28</v>
      </c>
      <c r="F5400" s="2" t="str">
        <f>TEXT(MID(Sales_Transactions[[#This Row],[Order Date]],2,5),"m")</f>
        <v>1</v>
      </c>
      <c r="G5400" s="2" t="str">
        <f>TEXT(MID(Sales_Transactions[[#This Row],[Order Date]],2,5),"yyy")</f>
        <v>2011</v>
      </c>
      <c r="H5400" s="2" t="str">
        <f>TEXT(MID(Sales_Transactions[[#This Row],[Order Date]],2,5),"yyy/m")</f>
        <v>2011/1</v>
      </c>
      <c r="I5400" t="s">
        <v>22</v>
      </c>
      <c r="J5400">
        <f t="shared" si="504"/>
        <v>2</v>
      </c>
      <c r="K5400" s="2">
        <v>41</v>
      </c>
      <c r="L5400" s="3">
        <v>12125.14</v>
      </c>
      <c r="M5400" s="4">
        <v>0.08</v>
      </c>
      <c r="N5400" s="5" t="s">
        <v>34</v>
      </c>
      <c r="O5400" s="3">
        <v>3376.03</v>
      </c>
      <c r="P5400" s="3">
        <v>297.64</v>
      </c>
      <c r="Q5400" s="3">
        <v>14.7</v>
      </c>
      <c r="R5400" s="5" t="s">
        <v>2137</v>
      </c>
      <c r="S5400" s="5" t="s">
        <v>2620</v>
      </c>
      <c r="T5400" s="5" t="str">
        <f t="shared" si="505"/>
        <v>Pauline Webber</v>
      </c>
      <c r="U5400" t="s">
        <v>1143</v>
      </c>
      <c r="V5400" s="5" t="s">
        <v>37</v>
      </c>
      <c r="W5400" s="5" t="s">
        <v>48</v>
      </c>
      <c r="X5400" s="5" t="s">
        <v>324</v>
      </c>
      <c r="Y5400" s="5" t="s">
        <v>1294</v>
      </c>
      <c r="Z5400" s="5" t="s">
        <v>40</v>
      </c>
      <c r="AA5400" s="4">
        <v>0.56999999999999995</v>
      </c>
      <c r="AB5400" s="1">
        <v>40575</v>
      </c>
      <c r="AC5400" s="1">
        <v>26281</v>
      </c>
      <c r="AD5400">
        <f t="shared" si="506"/>
        <v>4</v>
      </c>
      <c r="AE5400">
        <f t="shared" ca="1" si="507"/>
        <v>52</v>
      </c>
      <c r="AF5400" t="str">
        <f t="shared" ca="1" si="508"/>
        <v>18-64</v>
      </c>
      <c r="AG5400" s="3">
        <f t="shared" si="509"/>
        <v>7.612241170731707</v>
      </c>
      <c r="AH5400" t="str">
        <f>_xlfn.IFNA(VLOOKUP(Sales_Transactions[[#This Row],[Order ID]],Returned_Items[#All],2,FALSE),"Not Returned")</f>
        <v>Not Returned</v>
      </c>
    </row>
    <row r="5401" spans="1:34" x14ac:dyDescent="0.25">
      <c r="A5401">
        <v>26693</v>
      </c>
      <c r="C5401" t="s">
        <v>1441</v>
      </c>
      <c r="D5401" s="2" t="str">
        <f>TEXT(MID(Sales_Transactions[[#This Row],[Order Date]],2,5),"d/m/yyy")</f>
        <v>21/8/2010</v>
      </c>
      <c r="E5401" s="2" t="str">
        <f>TEXT(MID(Sales_Transactions[[#This Row],[Order Date]],2,5),"d")</f>
        <v>21</v>
      </c>
      <c r="F5401" s="2" t="str">
        <f>TEXT(MID(Sales_Transactions[[#This Row],[Order Date]],2,5),"m")</f>
        <v>8</v>
      </c>
      <c r="G5401" s="2" t="str">
        <f>TEXT(MID(Sales_Transactions[[#This Row],[Order Date]],2,5),"yyy")</f>
        <v>2010</v>
      </c>
      <c r="H5401" s="2" t="str">
        <f>TEXT(MID(Sales_Transactions[[#This Row],[Order Date]],2,5),"yyy/m")</f>
        <v>2010/8</v>
      </c>
      <c r="I5401" t="s">
        <v>78</v>
      </c>
      <c r="J5401">
        <f t="shared" si="504"/>
        <v>3</v>
      </c>
      <c r="K5401" s="2">
        <v>44</v>
      </c>
      <c r="L5401" s="3">
        <v>2094.9780000000001</v>
      </c>
      <c r="M5401" s="4">
        <v>0.06</v>
      </c>
      <c r="N5401" s="5" t="s">
        <v>67</v>
      </c>
      <c r="O5401" s="3">
        <v>697.29</v>
      </c>
      <c r="P5401" s="3">
        <v>55.99</v>
      </c>
      <c r="Q5401" s="3">
        <v>1.25</v>
      </c>
      <c r="R5401" s="5" t="s">
        <v>3352</v>
      </c>
      <c r="S5401" s="5" t="s">
        <v>1053</v>
      </c>
      <c r="T5401" s="5" t="str">
        <f t="shared" si="505"/>
        <v>William Brown</v>
      </c>
      <c r="U5401" t="s">
        <v>1143</v>
      </c>
      <c r="V5401" s="5" t="s">
        <v>47</v>
      </c>
      <c r="W5401" s="5" t="s">
        <v>48</v>
      </c>
      <c r="X5401" s="5" t="s">
        <v>49</v>
      </c>
      <c r="Y5401" s="5" t="s">
        <v>1121</v>
      </c>
      <c r="Z5401" s="5" t="s">
        <v>60</v>
      </c>
      <c r="AA5401" s="4">
        <v>0.55000000000000004</v>
      </c>
      <c r="AB5401" s="1">
        <v>40413</v>
      </c>
      <c r="AC5401" s="1">
        <v>26223</v>
      </c>
      <c r="AD5401">
        <f t="shared" si="506"/>
        <v>2</v>
      </c>
      <c r="AE5401">
        <f t="shared" ca="1" si="507"/>
        <v>52</v>
      </c>
      <c r="AF5401" t="str">
        <f t="shared" ca="1" si="508"/>
        <v>18-64</v>
      </c>
      <c r="AG5401" s="3">
        <f t="shared" si="509"/>
        <v>1.3001455909090909</v>
      </c>
      <c r="AH5401" t="str">
        <f>_xlfn.IFNA(VLOOKUP(Sales_Transactions[[#This Row],[Order ID]],Returned_Items[#All],2,FALSE),"Not Returned")</f>
        <v>Not Returned</v>
      </c>
    </row>
    <row r="5402" spans="1:34" x14ac:dyDescent="0.25">
      <c r="A5402">
        <v>26948</v>
      </c>
      <c r="C5402" t="s">
        <v>2553</v>
      </c>
      <c r="D5402" s="2" t="str">
        <f>TEXT(MID(Sales_Transactions[[#This Row],[Order Date]],2,5),"d/m/yyy")</f>
        <v>22/11/2011</v>
      </c>
      <c r="E5402" s="2" t="str">
        <f>TEXT(MID(Sales_Transactions[[#This Row],[Order Date]],2,5),"d")</f>
        <v>22</v>
      </c>
      <c r="F5402" s="2" t="str">
        <f>TEXT(MID(Sales_Transactions[[#This Row],[Order Date]],2,5),"m")</f>
        <v>11</v>
      </c>
      <c r="G5402" s="2" t="str">
        <f>TEXT(MID(Sales_Transactions[[#This Row],[Order Date]],2,5),"yyy")</f>
        <v>2011</v>
      </c>
      <c r="H5402" s="2" t="str">
        <f>TEXT(MID(Sales_Transactions[[#This Row],[Order Date]],2,5),"yyy/m")</f>
        <v>2011/11</v>
      </c>
      <c r="I5402" t="s">
        <v>33</v>
      </c>
      <c r="J5402">
        <f t="shared" si="504"/>
        <v>4</v>
      </c>
      <c r="K5402" s="2">
        <v>38</v>
      </c>
      <c r="L5402" s="3">
        <v>273.89</v>
      </c>
      <c r="M5402" s="4">
        <v>0.05</v>
      </c>
      <c r="N5402" s="5" t="s">
        <v>23</v>
      </c>
      <c r="O5402" s="3">
        <v>-160.4</v>
      </c>
      <c r="P5402" s="3">
        <v>7.3</v>
      </c>
      <c r="Q5402" s="3">
        <v>7.72</v>
      </c>
      <c r="R5402" s="5" t="s">
        <v>1211</v>
      </c>
      <c r="S5402" s="5" t="s">
        <v>2505</v>
      </c>
      <c r="T5402" s="5" t="str">
        <f t="shared" si="505"/>
        <v>Matt Collister</v>
      </c>
      <c r="U5402" t="s">
        <v>1143</v>
      </c>
      <c r="V5402" s="5" t="s">
        <v>74</v>
      </c>
      <c r="W5402" s="5" t="s">
        <v>28</v>
      </c>
      <c r="X5402" s="5" t="s">
        <v>41</v>
      </c>
      <c r="Y5402" s="5" t="s">
        <v>64</v>
      </c>
      <c r="Z5402" s="5" t="s">
        <v>43</v>
      </c>
      <c r="AA5402" s="4">
        <v>0.38</v>
      </c>
      <c r="AB5402" s="1">
        <v>40870</v>
      </c>
      <c r="AC5402" s="1">
        <v>26002</v>
      </c>
      <c r="AD5402">
        <f t="shared" si="506"/>
        <v>1</v>
      </c>
      <c r="AE5402">
        <f t="shared" ca="1" si="507"/>
        <v>53</v>
      </c>
      <c r="AF5402" t="str">
        <f t="shared" ca="1" si="508"/>
        <v>18-64</v>
      </c>
      <c r="AG5402" s="3">
        <f t="shared" si="509"/>
        <v>0.39516710526315785</v>
      </c>
      <c r="AH5402" t="str">
        <f>_xlfn.IFNA(VLOOKUP(Sales_Transactions[[#This Row],[Order ID]],Returned_Items[#All],2,FALSE),"Not Returned")</f>
        <v>Not Returned</v>
      </c>
    </row>
    <row r="5403" spans="1:34" x14ac:dyDescent="0.25">
      <c r="A5403">
        <v>26951</v>
      </c>
      <c r="C5403" t="s">
        <v>3364</v>
      </c>
      <c r="D5403" s="2" t="str">
        <f>TEXT(MID(Sales_Transactions[[#This Row],[Order Date]],2,5),"d/m/yyy")</f>
        <v>8/4/2010</v>
      </c>
      <c r="E5403" s="2" t="str">
        <f>TEXT(MID(Sales_Transactions[[#This Row],[Order Date]],2,5),"d")</f>
        <v>8</v>
      </c>
      <c r="F5403" s="2" t="str">
        <f>TEXT(MID(Sales_Transactions[[#This Row],[Order Date]],2,5),"m")</f>
        <v>4</v>
      </c>
      <c r="G5403" s="2" t="str">
        <f>TEXT(MID(Sales_Transactions[[#This Row],[Order Date]],2,5),"yyy")</f>
        <v>2010</v>
      </c>
      <c r="H5403" s="2" t="str">
        <f>TEXT(MID(Sales_Transactions[[#This Row],[Order Date]],2,5),"yyy/m")</f>
        <v>2010/4</v>
      </c>
      <c r="I5403" t="s">
        <v>52</v>
      </c>
      <c r="J5403">
        <f t="shared" si="504"/>
        <v>1</v>
      </c>
      <c r="K5403" s="2">
        <v>3</v>
      </c>
      <c r="L5403" s="3">
        <v>451.81</v>
      </c>
      <c r="M5403" s="4">
        <v>0.05</v>
      </c>
      <c r="N5403" s="5" t="s">
        <v>23</v>
      </c>
      <c r="O5403" s="3">
        <v>-318.58999999999997</v>
      </c>
      <c r="P5403" s="3">
        <v>150.97999999999999</v>
      </c>
      <c r="Q5403" s="3">
        <v>13.99</v>
      </c>
      <c r="R5403" s="5" t="s">
        <v>3072</v>
      </c>
      <c r="S5403" s="5" t="s">
        <v>2841</v>
      </c>
      <c r="T5403" s="5" t="str">
        <f t="shared" si="505"/>
        <v>Kean Takahito</v>
      </c>
      <c r="U5403" t="s">
        <v>1143</v>
      </c>
      <c r="V5403" s="5" t="s">
        <v>74</v>
      </c>
      <c r="W5403" s="5" t="s">
        <v>48</v>
      </c>
      <c r="X5403" s="5" t="s">
        <v>324</v>
      </c>
      <c r="Y5403" s="5" t="s">
        <v>552</v>
      </c>
      <c r="Z5403" s="5" t="s">
        <v>56</v>
      </c>
      <c r="AA5403" s="4">
        <v>0.38</v>
      </c>
      <c r="AB5403" s="1">
        <v>40277</v>
      </c>
      <c r="AC5403" s="1">
        <v>26185</v>
      </c>
      <c r="AD5403">
        <f t="shared" si="506"/>
        <v>1</v>
      </c>
      <c r="AE5403">
        <f t="shared" ca="1" si="507"/>
        <v>52</v>
      </c>
      <c r="AF5403" t="str">
        <f t="shared" ca="1" si="508"/>
        <v>18-64</v>
      </c>
      <c r="AG5403" s="3">
        <f t="shared" si="509"/>
        <v>54.964836666666663</v>
      </c>
      <c r="AH5403" t="str">
        <f>_xlfn.IFNA(VLOOKUP(Sales_Transactions[[#This Row],[Order ID]],Returned_Items[#All],2,FALSE),"Not Returned")</f>
        <v>Not Returned</v>
      </c>
    </row>
    <row r="5404" spans="1:34" x14ac:dyDescent="0.25">
      <c r="A5404">
        <v>27141</v>
      </c>
      <c r="C5404" t="s">
        <v>3365</v>
      </c>
      <c r="D5404" s="2" t="str">
        <f>TEXT(MID(Sales_Transactions[[#This Row],[Order Date]],2,5),"d/m/yyy")</f>
        <v>4/2/2010</v>
      </c>
      <c r="E5404" s="2" t="str">
        <f>TEXT(MID(Sales_Transactions[[#This Row],[Order Date]],2,5),"d")</f>
        <v>4</v>
      </c>
      <c r="F5404" s="2" t="str">
        <f>TEXT(MID(Sales_Transactions[[#This Row],[Order Date]],2,5),"m")</f>
        <v>2</v>
      </c>
      <c r="G5404" s="2" t="str">
        <f>TEXT(MID(Sales_Transactions[[#This Row],[Order Date]],2,5),"yyy")</f>
        <v>2010</v>
      </c>
      <c r="H5404" s="2" t="str">
        <f>TEXT(MID(Sales_Transactions[[#This Row],[Order Date]],2,5),"yyy/m")</f>
        <v>2010/2</v>
      </c>
      <c r="I5404" t="s">
        <v>52</v>
      </c>
      <c r="J5404">
        <f t="shared" si="504"/>
        <v>1</v>
      </c>
      <c r="K5404" s="2">
        <v>25</v>
      </c>
      <c r="L5404" s="3">
        <v>495.8</v>
      </c>
      <c r="M5404" s="4">
        <v>0.03</v>
      </c>
      <c r="N5404" s="5" t="s">
        <v>23</v>
      </c>
      <c r="O5404" s="3">
        <v>107.82</v>
      </c>
      <c r="P5404" s="3">
        <v>19.04</v>
      </c>
      <c r="Q5404" s="3">
        <v>6.38</v>
      </c>
      <c r="R5404" s="5" t="s">
        <v>1561</v>
      </c>
      <c r="S5404" s="5" t="s">
        <v>3074</v>
      </c>
      <c r="T5404" s="5" t="str">
        <f t="shared" si="505"/>
        <v>Patrick Ryan</v>
      </c>
      <c r="U5404" t="s">
        <v>1143</v>
      </c>
      <c r="V5404" s="5" t="s">
        <v>47</v>
      </c>
      <c r="W5404" s="5" t="s">
        <v>57</v>
      </c>
      <c r="X5404" s="5" t="s">
        <v>58</v>
      </c>
      <c r="Y5404" s="5" t="s">
        <v>3151</v>
      </c>
      <c r="Z5404" s="5" t="s">
        <v>43</v>
      </c>
      <c r="AA5404" s="4">
        <v>0.56000000000000005</v>
      </c>
      <c r="AB5404" s="1">
        <v>40214</v>
      </c>
      <c r="AC5404" s="1">
        <v>26209</v>
      </c>
      <c r="AD5404">
        <f t="shared" si="506"/>
        <v>1</v>
      </c>
      <c r="AE5404">
        <f t="shared" ca="1" si="507"/>
        <v>52</v>
      </c>
      <c r="AF5404" t="str">
        <f t="shared" ca="1" si="508"/>
        <v>18-64</v>
      </c>
      <c r="AG5404" s="3">
        <f t="shared" si="509"/>
        <v>1.0165715200000001</v>
      </c>
      <c r="AH5404" t="str">
        <f>_xlfn.IFNA(VLOOKUP(Sales_Transactions[[#This Row],[Order ID]],Returned_Items[#All],2,FALSE),"Not Returned")</f>
        <v>Not Returned</v>
      </c>
    </row>
    <row r="5405" spans="1:34" x14ac:dyDescent="0.25">
      <c r="A5405">
        <v>27141</v>
      </c>
      <c r="C5405" t="s">
        <v>3365</v>
      </c>
      <c r="D5405" s="2" t="str">
        <f>TEXT(MID(Sales_Transactions[[#This Row],[Order Date]],2,5),"d/m/yyy")</f>
        <v>4/2/2010</v>
      </c>
      <c r="E5405" s="2" t="str">
        <f>TEXT(MID(Sales_Transactions[[#This Row],[Order Date]],2,5),"d")</f>
        <v>4</v>
      </c>
      <c r="F5405" s="2" t="str">
        <f>TEXT(MID(Sales_Transactions[[#This Row],[Order Date]],2,5),"m")</f>
        <v>2</v>
      </c>
      <c r="G5405" s="2" t="str">
        <f>TEXT(MID(Sales_Transactions[[#This Row],[Order Date]],2,5),"yyy")</f>
        <v>2010</v>
      </c>
      <c r="H5405" s="2" t="str">
        <f>TEXT(MID(Sales_Transactions[[#This Row],[Order Date]],2,5),"yyy/m")</f>
        <v>2010/2</v>
      </c>
      <c r="I5405" t="s">
        <v>52</v>
      </c>
      <c r="J5405">
        <f t="shared" si="504"/>
        <v>1</v>
      </c>
      <c r="K5405" s="2">
        <v>28</v>
      </c>
      <c r="L5405" s="3">
        <v>1645.51</v>
      </c>
      <c r="M5405" s="4">
        <v>0.06</v>
      </c>
      <c r="N5405" s="5" t="s">
        <v>23</v>
      </c>
      <c r="O5405" s="3">
        <v>300.33999999999997</v>
      </c>
      <c r="P5405" s="3">
        <v>59.76</v>
      </c>
      <c r="Q5405" s="3">
        <v>9.7100000000000009</v>
      </c>
      <c r="R5405" s="5" t="s">
        <v>1561</v>
      </c>
      <c r="S5405" s="5" t="s">
        <v>3074</v>
      </c>
      <c r="T5405" s="5" t="str">
        <f t="shared" si="505"/>
        <v>Patrick Ryan</v>
      </c>
      <c r="U5405" t="s">
        <v>1143</v>
      </c>
      <c r="V5405" s="5" t="s">
        <v>47</v>
      </c>
      <c r="W5405" s="5" t="s">
        <v>28</v>
      </c>
      <c r="X5405" s="5" t="s">
        <v>29</v>
      </c>
      <c r="Y5405" s="5" t="s">
        <v>2865</v>
      </c>
      <c r="Z5405" s="5" t="s">
        <v>43</v>
      </c>
      <c r="AA5405" s="4">
        <v>0.56999999999999995</v>
      </c>
      <c r="AB5405" s="1">
        <v>40214</v>
      </c>
      <c r="AC5405" s="1">
        <v>25860</v>
      </c>
      <c r="AD5405">
        <f t="shared" si="506"/>
        <v>1</v>
      </c>
      <c r="AE5405">
        <f t="shared" ca="1" si="507"/>
        <v>53</v>
      </c>
      <c r="AF5405" t="str">
        <f t="shared" ca="1" si="508"/>
        <v>18-64</v>
      </c>
      <c r="AG5405" s="3">
        <f t="shared" si="509"/>
        <v>2.4797908571428571</v>
      </c>
      <c r="AH5405" t="str">
        <f>_xlfn.IFNA(VLOOKUP(Sales_Transactions[[#This Row],[Order ID]],Returned_Items[#All],2,FALSE),"Not Returned")</f>
        <v>Not Returned</v>
      </c>
    </row>
    <row r="5406" spans="1:34" x14ac:dyDescent="0.25">
      <c r="A5406">
        <v>27302</v>
      </c>
      <c r="C5406" t="s">
        <v>729</v>
      </c>
      <c r="D5406" s="2" t="str">
        <f>TEXT(MID(Sales_Transactions[[#This Row],[Order Date]],2,5),"d/m/yyy")</f>
        <v>12/9/2012</v>
      </c>
      <c r="E5406" s="2" t="str">
        <f>TEXT(MID(Sales_Transactions[[#This Row],[Order Date]],2,5),"d")</f>
        <v>12</v>
      </c>
      <c r="F5406" s="2" t="str">
        <f>TEXT(MID(Sales_Transactions[[#This Row],[Order Date]],2,5),"m")</f>
        <v>9</v>
      </c>
      <c r="G5406" s="2" t="str">
        <f>TEXT(MID(Sales_Transactions[[#This Row],[Order Date]],2,5),"yyy")</f>
        <v>2012</v>
      </c>
      <c r="H5406" s="2" t="str">
        <f>TEXT(MID(Sales_Transactions[[#This Row],[Order Date]],2,5),"yyy/m")</f>
        <v>2012/9</v>
      </c>
      <c r="I5406" t="s">
        <v>22</v>
      </c>
      <c r="J5406">
        <f t="shared" si="504"/>
        <v>2</v>
      </c>
      <c r="K5406" s="2">
        <v>16</v>
      </c>
      <c r="L5406" s="3">
        <v>237.54</v>
      </c>
      <c r="M5406" s="4">
        <v>0.04</v>
      </c>
      <c r="N5406" s="5" t="s">
        <v>23</v>
      </c>
      <c r="O5406" s="3">
        <v>29.76</v>
      </c>
      <c r="P5406" s="3">
        <v>13.79</v>
      </c>
      <c r="Q5406" s="3">
        <v>8.7799999999999994</v>
      </c>
      <c r="R5406" s="5" t="s">
        <v>1798</v>
      </c>
      <c r="S5406" s="5" t="s">
        <v>1799</v>
      </c>
      <c r="T5406" s="5" t="str">
        <f t="shared" si="505"/>
        <v>Maya Herman</v>
      </c>
      <c r="U5406" t="s">
        <v>1143</v>
      </c>
      <c r="V5406" s="5" t="s">
        <v>47</v>
      </c>
      <c r="W5406" s="5" t="s">
        <v>57</v>
      </c>
      <c r="X5406" s="5" t="s">
        <v>58</v>
      </c>
      <c r="Y5406" s="5" t="s">
        <v>1085</v>
      </c>
      <c r="Z5406" s="5" t="s">
        <v>43</v>
      </c>
      <c r="AA5406" s="4">
        <v>0.43</v>
      </c>
      <c r="AB5406" s="1">
        <v>41164</v>
      </c>
      <c r="AC5406" s="1">
        <v>26120</v>
      </c>
      <c r="AD5406">
        <f t="shared" si="506"/>
        <v>0</v>
      </c>
      <c r="AE5406">
        <f t="shared" ca="1" si="507"/>
        <v>53</v>
      </c>
      <c r="AF5406" t="str">
        <f t="shared" ca="1" si="508"/>
        <v>18-64</v>
      </c>
      <c r="AG5406" s="3">
        <f t="shared" si="509"/>
        <v>1.41028025</v>
      </c>
      <c r="AH5406" t="str">
        <f>_xlfn.IFNA(VLOOKUP(Sales_Transactions[[#This Row],[Order ID]],Returned_Items[#All],2,FALSE),"Not Returned")</f>
        <v>Not Returned</v>
      </c>
    </row>
    <row r="5407" spans="1:34" x14ac:dyDescent="0.25">
      <c r="A5407">
        <v>27302</v>
      </c>
      <c r="C5407" t="s">
        <v>729</v>
      </c>
      <c r="D5407" s="2" t="str">
        <f>TEXT(MID(Sales_Transactions[[#This Row],[Order Date]],2,5),"d/m/yyy")</f>
        <v>12/9/2012</v>
      </c>
      <c r="E5407" s="2" t="str">
        <f>TEXT(MID(Sales_Transactions[[#This Row],[Order Date]],2,5),"d")</f>
        <v>12</v>
      </c>
      <c r="F5407" s="2" t="str">
        <f>TEXT(MID(Sales_Transactions[[#This Row],[Order Date]],2,5),"m")</f>
        <v>9</v>
      </c>
      <c r="G5407" s="2" t="str">
        <f>TEXT(MID(Sales_Transactions[[#This Row],[Order Date]],2,5),"yyy")</f>
        <v>2012</v>
      </c>
      <c r="H5407" s="2" t="str">
        <f>TEXT(MID(Sales_Transactions[[#This Row],[Order Date]],2,5),"yyy/m")</f>
        <v>2012/9</v>
      </c>
      <c r="I5407" t="s">
        <v>22</v>
      </c>
      <c r="J5407">
        <f t="shared" si="504"/>
        <v>2</v>
      </c>
      <c r="K5407" s="2">
        <v>3</v>
      </c>
      <c r="L5407" s="3">
        <v>143.5</v>
      </c>
      <c r="M5407" s="4">
        <v>0.08</v>
      </c>
      <c r="N5407" s="5" t="s">
        <v>23</v>
      </c>
      <c r="O5407" s="3">
        <v>-27.51</v>
      </c>
      <c r="P5407" s="3">
        <v>48.91</v>
      </c>
      <c r="Q5407" s="3">
        <v>5.81</v>
      </c>
      <c r="R5407" s="5" t="s">
        <v>1798</v>
      </c>
      <c r="S5407" s="5" t="s">
        <v>1799</v>
      </c>
      <c r="T5407" s="5" t="str">
        <f t="shared" si="505"/>
        <v>Maya Herman</v>
      </c>
      <c r="U5407" t="s">
        <v>1143</v>
      </c>
      <c r="V5407" s="5" t="s">
        <v>47</v>
      </c>
      <c r="W5407" s="5" t="s">
        <v>28</v>
      </c>
      <c r="X5407" s="5" t="s">
        <v>75</v>
      </c>
      <c r="Y5407" s="5" t="s">
        <v>273</v>
      </c>
      <c r="Z5407" s="5" t="s">
        <v>43</v>
      </c>
      <c r="AA5407" s="4">
        <v>0.38</v>
      </c>
      <c r="AB5407" s="1">
        <v>41164</v>
      </c>
      <c r="AC5407" s="1">
        <v>26031</v>
      </c>
      <c r="AD5407">
        <f t="shared" si="506"/>
        <v>0</v>
      </c>
      <c r="AE5407">
        <f t="shared" ca="1" si="507"/>
        <v>53</v>
      </c>
      <c r="AF5407" t="str">
        <f t="shared" ca="1" si="508"/>
        <v>18-64</v>
      </c>
      <c r="AG5407" s="3">
        <f t="shared" si="509"/>
        <v>18.226957333333335</v>
      </c>
      <c r="AH5407" t="str">
        <f>_xlfn.IFNA(VLOOKUP(Sales_Transactions[[#This Row],[Order ID]],Returned_Items[#All],2,FALSE),"Not Returned")</f>
        <v>Not Returned</v>
      </c>
    </row>
    <row r="5408" spans="1:34" x14ac:dyDescent="0.25">
      <c r="A5408">
        <v>27426</v>
      </c>
      <c r="C5408" t="s">
        <v>2677</v>
      </c>
      <c r="D5408" s="2" t="str">
        <f>TEXT(MID(Sales_Transactions[[#This Row],[Order Date]],2,5),"d/m/yyy")</f>
        <v>23/2/2010</v>
      </c>
      <c r="E5408" s="2" t="str">
        <f>TEXT(MID(Sales_Transactions[[#This Row],[Order Date]],2,5),"d")</f>
        <v>23</v>
      </c>
      <c r="F5408" s="2" t="str">
        <f>TEXT(MID(Sales_Transactions[[#This Row],[Order Date]],2,5),"m")</f>
        <v>2</v>
      </c>
      <c r="G5408" s="2" t="str">
        <f>TEXT(MID(Sales_Transactions[[#This Row],[Order Date]],2,5),"yyy")</f>
        <v>2010</v>
      </c>
      <c r="H5408" s="2" t="str">
        <f>TEXT(MID(Sales_Transactions[[#This Row],[Order Date]],2,5),"yyy/m")</f>
        <v>2010/2</v>
      </c>
      <c r="I5408" t="s">
        <v>22</v>
      </c>
      <c r="J5408">
        <f t="shared" si="504"/>
        <v>2</v>
      </c>
      <c r="K5408" s="2">
        <v>41</v>
      </c>
      <c r="L5408" s="3">
        <v>438.66</v>
      </c>
      <c r="M5408" s="4">
        <v>0.01</v>
      </c>
      <c r="N5408" s="5" t="s">
        <v>23</v>
      </c>
      <c r="O5408" s="3">
        <v>58.86</v>
      </c>
      <c r="P5408" s="3">
        <v>9.99</v>
      </c>
      <c r="Q5408" s="3">
        <v>4.78</v>
      </c>
      <c r="R5408" s="5" t="s">
        <v>3352</v>
      </c>
      <c r="S5408" s="5" t="s">
        <v>1053</v>
      </c>
      <c r="T5408" s="5" t="str">
        <f t="shared" si="505"/>
        <v>William Brown</v>
      </c>
      <c r="U5408" t="s">
        <v>1143</v>
      </c>
      <c r="V5408" s="5" t="s">
        <v>74</v>
      </c>
      <c r="W5408" s="5" t="s">
        <v>28</v>
      </c>
      <c r="X5408" s="5" t="s">
        <v>75</v>
      </c>
      <c r="Y5408" s="5" t="s">
        <v>1716</v>
      </c>
      <c r="Z5408" s="5" t="s">
        <v>43</v>
      </c>
      <c r="AA5408" s="4">
        <v>0.4</v>
      </c>
      <c r="AB5408" s="1">
        <v>40234</v>
      </c>
      <c r="AC5408" s="1">
        <v>26251</v>
      </c>
      <c r="AD5408">
        <f t="shared" si="506"/>
        <v>2</v>
      </c>
      <c r="AE5408">
        <f t="shared" ca="1" si="507"/>
        <v>52</v>
      </c>
      <c r="AF5408" t="str">
        <f t="shared" ca="1" si="508"/>
        <v>18-64</v>
      </c>
      <c r="AG5408" s="3">
        <f t="shared" si="509"/>
        <v>0.36021953658536582</v>
      </c>
      <c r="AH5408" t="str">
        <f>_xlfn.IFNA(VLOOKUP(Sales_Transactions[[#This Row],[Order ID]],Returned_Items[#All],2,FALSE),"Not Returned")</f>
        <v>Not Returned</v>
      </c>
    </row>
    <row r="5409" spans="1:34" x14ac:dyDescent="0.25">
      <c r="A5409">
        <v>27426</v>
      </c>
      <c r="C5409" t="s">
        <v>2677</v>
      </c>
      <c r="D5409" s="2" t="str">
        <f>TEXT(MID(Sales_Transactions[[#This Row],[Order Date]],2,5),"d/m/yyy")</f>
        <v>23/2/2010</v>
      </c>
      <c r="E5409" s="2" t="str">
        <f>TEXT(MID(Sales_Transactions[[#This Row],[Order Date]],2,5),"d")</f>
        <v>23</v>
      </c>
      <c r="F5409" s="2" t="str">
        <f>TEXT(MID(Sales_Transactions[[#This Row],[Order Date]],2,5),"m")</f>
        <v>2</v>
      </c>
      <c r="G5409" s="2" t="str">
        <f>TEXT(MID(Sales_Transactions[[#This Row],[Order Date]],2,5),"yyy")</f>
        <v>2010</v>
      </c>
      <c r="H5409" s="2" t="str">
        <f>TEXT(MID(Sales_Transactions[[#This Row],[Order Date]],2,5),"yyy/m")</f>
        <v>2010/2</v>
      </c>
      <c r="I5409" t="s">
        <v>22</v>
      </c>
      <c r="J5409">
        <f t="shared" si="504"/>
        <v>2</v>
      </c>
      <c r="K5409" s="2">
        <v>32</v>
      </c>
      <c r="L5409" s="3">
        <v>416.99</v>
      </c>
      <c r="M5409" s="4">
        <v>0.02</v>
      </c>
      <c r="N5409" s="5" t="s">
        <v>67</v>
      </c>
      <c r="O5409" s="3">
        <v>-93.62</v>
      </c>
      <c r="P5409" s="3">
        <v>12.88</v>
      </c>
      <c r="Q5409" s="3">
        <v>4.59</v>
      </c>
      <c r="R5409" s="5" t="s">
        <v>3352</v>
      </c>
      <c r="S5409" s="5" t="s">
        <v>1053</v>
      </c>
      <c r="T5409" s="5" t="str">
        <f t="shared" si="505"/>
        <v>William Brown</v>
      </c>
      <c r="U5409" t="s">
        <v>1143</v>
      </c>
      <c r="V5409" s="5" t="s">
        <v>74</v>
      </c>
      <c r="W5409" s="5" t="s">
        <v>28</v>
      </c>
      <c r="X5409" s="5" t="s">
        <v>221</v>
      </c>
      <c r="Y5409" s="5" t="s">
        <v>938</v>
      </c>
      <c r="Z5409" s="5" t="s">
        <v>84</v>
      </c>
      <c r="AA5409" s="4">
        <v>0.82</v>
      </c>
      <c r="AB5409" s="1">
        <v>40239</v>
      </c>
      <c r="AC5409" s="1">
        <v>25631</v>
      </c>
      <c r="AD5409">
        <f t="shared" si="506"/>
        <v>7</v>
      </c>
      <c r="AE5409">
        <f t="shared" ca="1" si="507"/>
        <v>54</v>
      </c>
      <c r="AF5409" t="str">
        <f t="shared" ca="1" si="508"/>
        <v>18-64</v>
      </c>
      <c r="AG5409" s="3">
        <f t="shared" si="509"/>
        <v>0.54585700000000004</v>
      </c>
      <c r="AH5409" t="str">
        <f>_xlfn.IFNA(VLOOKUP(Sales_Transactions[[#This Row],[Order ID]],Returned_Items[#All],2,FALSE),"Not Returned")</f>
        <v>Not Returned</v>
      </c>
    </row>
    <row r="5410" spans="1:34" x14ac:dyDescent="0.25">
      <c r="A5410">
        <v>27810</v>
      </c>
      <c r="C5410" t="s">
        <v>2272</v>
      </c>
      <c r="D5410" s="2" t="str">
        <f>TEXT(MID(Sales_Transactions[[#This Row],[Order Date]],2,5),"d/m/yyy")</f>
        <v>28/1/2010</v>
      </c>
      <c r="E5410" s="2" t="str">
        <f>TEXT(MID(Sales_Transactions[[#This Row],[Order Date]],2,5),"d")</f>
        <v>28</v>
      </c>
      <c r="F5410" s="2" t="str">
        <f>TEXT(MID(Sales_Transactions[[#This Row],[Order Date]],2,5),"m")</f>
        <v>1</v>
      </c>
      <c r="G5410" s="2" t="str">
        <f>TEXT(MID(Sales_Transactions[[#This Row],[Order Date]],2,5),"yyy")</f>
        <v>2010</v>
      </c>
      <c r="H5410" s="2" t="str">
        <f>TEXT(MID(Sales_Transactions[[#This Row],[Order Date]],2,5),"yyy/m")</f>
        <v>2010/1</v>
      </c>
      <c r="I5410" t="s">
        <v>33</v>
      </c>
      <c r="J5410">
        <f t="shared" si="504"/>
        <v>4</v>
      </c>
      <c r="K5410" s="2">
        <v>32</v>
      </c>
      <c r="L5410" s="3">
        <v>216.51</v>
      </c>
      <c r="M5410" s="4">
        <v>0.02</v>
      </c>
      <c r="N5410" s="5" t="s">
        <v>67</v>
      </c>
      <c r="O5410" s="3">
        <v>109.29</v>
      </c>
      <c r="P5410" s="3">
        <v>6.3</v>
      </c>
      <c r="Q5410" s="3">
        <v>0.5</v>
      </c>
      <c r="R5410" s="5" t="s">
        <v>152</v>
      </c>
      <c r="S5410" s="5" t="s">
        <v>1944</v>
      </c>
      <c r="T5410" s="5" t="str">
        <f t="shared" si="505"/>
        <v>Julia Dunbar</v>
      </c>
      <c r="U5410" t="s">
        <v>1143</v>
      </c>
      <c r="V5410" s="5" t="s">
        <v>37</v>
      </c>
      <c r="W5410" s="5" t="s">
        <v>28</v>
      </c>
      <c r="X5410" s="5" t="s">
        <v>115</v>
      </c>
      <c r="Y5410" s="5" t="s">
        <v>767</v>
      </c>
      <c r="Z5410" s="5" t="s">
        <v>43</v>
      </c>
      <c r="AA5410" s="4">
        <v>0.39</v>
      </c>
      <c r="AB5410" s="1">
        <v>40208</v>
      </c>
      <c r="AC5410" s="1">
        <v>25242</v>
      </c>
      <c r="AD5410">
        <f t="shared" si="506"/>
        <v>2</v>
      </c>
      <c r="AE5410">
        <f t="shared" ca="1" si="507"/>
        <v>55</v>
      </c>
      <c r="AF5410" t="str">
        <f t="shared" ca="1" si="508"/>
        <v>18-64</v>
      </c>
      <c r="AG5410" s="3">
        <f t="shared" si="509"/>
        <v>0.21246062499999999</v>
      </c>
      <c r="AH5410" t="str">
        <f>_xlfn.IFNA(VLOOKUP(Sales_Transactions[[#This Row],[Order ID]],Returned_Items[#All],2,FALSE),"Not Returned")</f>
        <v>Not Returned</v>
      </c>
    </row>
    <row r="5411" spans="1:34" x14ac:dyDescent="0.25">
      <c r="A5411">
        <v>28674</v>
      </c>
      <c r="C5411" t="s">
        <v>2899</v>
      </c>
      <c r="D5411" s="2" t="str">
        <f>TEXT(MID(Sales_Transactions[[#This Row],[Order Date]],2,5),"d/m/yyy")</f>
        <v>15/8/2011</v>
      </c>
      <c r="E5411" s="2" t="str">
        <f>TEXT(MID(Sales_Transactions[[#This Row],[Order Date]],2,5),"d")</f>
        <v>15</v>
      </c>
      <c r="F5411" s="2" t="str">
        <f>TEXT(MID(Sales_Transactions[[#This Row],[Order Date]],2,5),"m")</f>
        <v>8</v>
      </c>
      <c r="G5411" s="2" t="str">
        <f>TEXT(MID(Sales_Transactions[[#This Row],[Order Date]],2,5),"yyy")</f>
        <v>2011</v>
      </c>
      <c r="H5411" s="2" t="str">
        <f>TEXT(MID(Sales_Transactions[[#This Row],[Order Date]],2,5),"yyy/m")</f>
        <v>2011/8</v>
      </c>
      <c r="I5411" t="s">
        <v>33</v>
      </c>
      <c r="J5411">
        <f t="shared" si="504"/>
        <v>4</v>
      </c>
      <c r="K5411" s="2">
        <v>26</v>
      </c>
      <c r="L5411" s="3">
        <v>161.96</v>
      </c>
      <c r="M5411" s="4">
        <v>0</v>
      </c>
      <c r="N5411" s="5" t="s">
        <v>23</v>
      </c>
      <c r="O5411" s="3">
        <v>-51.12</v>
      </c>
      <c r="P5411" s="3">
        <v>5.78</v>
      </c>
      <c r="Q5411" s="3">
        <v>5.67</v>
      </c>
      <c r="R5411" s="5" t="s">
        <v>624</v>
      </c>
      <c r="S5411" s="5" t="s">
        <v>3349</v>
      </c>
      <c r="T5411" s="5" t="str">
        <f t="shared" si="505"/>
        <v>Susan Gilcrest</v>
      </c>
      <c r="U5411" t="s">
        <v>1143</v>
      </c>
      <c r="V5411" s="5" t="s">
        <v>74</v>
      </c>
      <c r="W5411" s="5" t="s">
        <v>28</v>
      </c>
      <c r="X5411" s="5" t="s">
        <v>75</v>
      </c>
      <c r="Y5411" s="5" t="s">
        <v>988</v>
      </c>
      <c r="Z5411" s="5" t="s">
        <v>43</v>
      </c>
      <c r="AA5411" s="4">
        <v>0.36</v>
      </c>
      <c r="AB5411" s="1">
        <v>40771</v>
      </c>
      <c r="AC5411" s="1">
        <v>25493</v>
      </c>
      <c r="AD5411">
        <f t="shared" si="506"/>
        <v>1</v>
      </c>
      <c r="AE5411">
        <f t="shared" ca="1" si="507"/>
        <v>54</v>
      </c>
      <c r="AF5411" t="str">
        <f t="shared" ca="1" si="508"/>
        <v>18-64</v>
      </c>
      <c r="AG5411" s="3">
        <f t="shared" si="509"/>
        <v>0.44038461538461537</v>
      </c>
      <c r="AH5411" t="str">
        <f>_xlfn.IFNA(VLOOKUP(Sales_Transactions[[#This Row],[Order ID]],Returned_Items[#All],2,FALSE),"Not Returned")</f>
        <v>Not Returned</v>
      </c>
    </row>
    <row r="5412" spans="1:34" x14ac:dyDescent="0.25">
      <c r="A5412">
        <v>28742</v>
      </c>
      <c r="C5412" t="s">
        <v>2188</v>
      </c>
      <c r="D5412" s="2" t="str">
        <f>TEXT(MID(Sales_Transactions[[#This Row],[Order Date]],2,5),"d/m/yyy")</f>
        <v>29/4/2012</v>
      </c>
      <c r="E5412" s="2" t="str">
        <f>TEXT(MID(Sales_Transactions[[#This Row],[Order Date]],2,5),"d")</f>
        <v>29</v>
      </c>
      <c r="F5412" s="2" t="str">
        <f>TEXT(MID(Sales_Transactions[[#This Row],[Order Date]],2,5),"m")</f>
        <v>4</v>
      </c>
      <c r="G5412" s="2" t="str">
        <f>TEXT(MID(Sales_Transactions[[#This Row],[Order Date]],2,5),"yyy")</f>
        <v>2012</v>
      </c>
      <c r="H5412" s="2" t="str">
        <f>TEXT(MID(Sales_Transactions[[#This Row],[Order Date]],2,5),"yyy/m")</f>
        <v>2012/4</v>
      </c>
      <c r="I5412" t="s">
        <v>22</v>
      </c>
      <c r="J5412">
        <f t="shared" si="504"/>
        <v>2</v>
      </c>
      <c r="K5412" s="2">
        <v>35</v>
      </c>
      <c r="L5412" s="3">
        <v>587.91999999999996</v>
      </c>
      <c r="M5412" s="4">
        <v>0.09</v>
      </c>
      <c r="N5412" s="5" t="s">
        <v>23</v>
      </c>
      <c r="O5412" s="3">
        <v>-7.92</v>
      </c>
      <c r="P5412" s="3">
        <v>16.91</v>
      </c>
      <c r="Q5412" s="3">
        <v>6.25</v>
      </c>
      <c r="R5412" s="5" t="s">
        <v>454</v>
      </c>
      <c r="S5412" s="5" t="s">
        <v>172</v>
      </c>
      <c r="T5412" s="5" t="str">
        <f t="shared" si="505"/>
        <v>Rick Hansen</v>
      </c>
      <c r="U5412" t="s">
        <v>1143</v>
      </c>
      <c r="V5412" s="5" t="s">
        <v>47</v>
      </c>
      <c r="W5412" s="5" t="s">
        <v>28</v>
      </c>
      <c r="X5412" s="5" t="s">
        <v>29</v>
      </c>
      <c r="Y5412" s="5" t="s">
        <v>1365</v>
      </c>
      <c r="Z5412" s="5" t="s">
        <v>43</v>
      </c>
      <c r="AA5412" s="4">
        <v>0.57999999999999996</v>
      </c>
      <c r="AB5412" s="1">
        <v>41028</v>
      </c>
      <c r="AC5412" s="1">
        <v>25130</v>
      </c>
      <c r="AD5412">
        <f t="shared" si="506"/>
        <v>0</v>
      </c>
      <c r="AE5412">
        <f t="shared" ca="1" si="507"/>
        <v>55</v>
      </c>
      <c r="AF5412" t="str">
        <f t="shared" ca="1" si="508"/>
        <v>18-64</v>
      </c>
      <c r="AG5412" s="3">
        <f t="shared" si="509"/>
        <v>0.66127945714285719</v>
      </c>
      <c r="AH5412" t="str">
        <f>_xlfn.IFNA(VLOOKUP(Sales_Transactions[[#This Row],[Order ID]],Returned_Items[#All],2,FALSE),"Not Returned")</f>
        <v>Not Returned</v>
      </c>
    </row>
    <row r="5413" spans="1:34" x14ac:dyDescent="0.25">
      <c r="A5413">
        <v>28742</v>
      </c>
      <c r="C5413" t="s">
        <v>2188</v>
      </c>
      <c r="D5413" s="2" t="str">
        <f>TEXT(MID(Sales_Transactions[[#This Row],[Order Date]],2,5),"d/m/yyy")</f>
        <v>29/4/2012</v>
      </c>
      <c r="E5413" s="2" t="str">
        <f>TEXT(MID(Sales_Transactions[[#This Row],[Order Date]],2,5),"d")</f>
        <v>29</v>
      </c>
      <c r="F5413" s="2" t="str">
        <f>TEXT(MID(Sales_Transactions[[#This Row],[Order Date]],2,5),"m")</f>
        <v>4</v>
      </c>
      <c r="G5413" s="2" t="str">
        <f>TEXT(MID(Sales_Transactions[[#This Row],[Order Date]],2,5),"yyy")</f>
        <v>2012</v>
      </c>
      <c r="H5413" s="2" t="str">
        <f>TEXT(MID(Sales_Transactions[[#This Row],[Order Date]],2,5),"yyy/m")</f>
        <v>2012/4</v>
      </c>
      <c r="I5413" t="s">
        <v>22</v>
      </c>
      <c r="J5413">
        <f t="shared" si="504"/>
        <v>2</v>
      </c>
      <c r="K5413" s="2">
        <v>7</v>
      </c>
      <c r="L5413" s="3">
        <v>2171.4639999999999</v>
      </c>
      <c r="M5413" s="4">
        <v>0.04</v>
      </c>
      <c r="N5413" s="5" t="s">
        <v>34</v>
      </c>
      <c r="O5413" s="3">
        <v>-209.56</v>
      </c>
      <c r="P5413" s="3">
        <v>376.13</v>
      </c>
      <c r="Q5413" s="3">
        <v>85.63</v>
      </c>
      <c r="R5413" s="5" t="s">
        <v>454</v>
      </c>
      <c r="S5413" s="5" t="s">
        <v>172</v>
      </c>
      <c r="T5413" s="5" t="str">
        <f t="shared" si="505"/>
        <v>Rick Hansen</v>
      </c>
      <c r="U5413" t="s">
        <v>1143</v>
      </c>
      <c r="V5413" s="5" t="s">
        <v>47</v>
      </c>
      <c r="W5413" s="5" t="s">
        <v>57</v>
      </c>
      <c r="X5413" s="5" t="s">
        <v>107</v>
      </c>
      <c r="Y5413" s="5" t="s">
        <v>1234</v>
      </c>
      <c r="Z5413" s="5" t="s">
        <v>106</v>
      </c>
      <c r="AA5413" s="4">
        <v>0.74</v>
      </c>
      <c r="AB5413" s="1">
        <v>41035</v>
      </c>
      <c r="AC5413" s="1">
        <v>25071</v>
      </c>
      <c r="AD5413">
        <f t="shared" si="506"/>
        <v>7</v>
      </c>
      <c r="AE5413">
        <f t="shared" ca="1" si="507"/>
        <v>55</v>
      </c>
      <c r="AF5413" t="str">
        <f t="shared" ca="1" si="508"/>
        <v>18-64</v>
      </c>
      <c r="AG5413" s="3">
        <f t="shared" si="509"/>
        <v>65.944221142857145</v>
      </c>
      <c r="AH5413" t="str">
        <f>_xlfn.IFNA(VLOOKUP(Sales_Transactions[[#This Row],[Order ID]],Returned_Items[#All],2,FALSE),"Not Returned")</f>
        <v>Not Returned</v>
      </c>
    </row>
    <row r="5414" spans="1:34" x14ac:dyDescent="0.25">
      <c r="A5414">
        <v>28772</v>
      </c>
      <c r="C5414" t="s">
        <v>2102</v>
      </c>
      <c r="D5414" s="2" t="str">
        <f>TEXT(MID(Sales_Transactions[[#This Row],[Order Date]],2,5),"d/m/yyy")</f>
        <v>6/2/2009</v>
      </c>
      <c r="E5414" s="2" t="str">
        <f>TEXT(MID(Sales_Transactions[[#This Row],[Order Date]],2,5),"d")</f>
        <v>6</v>
      </c>
      <c r="F5414" s="2" t="str">
        <f>TEXT(MID(Sales_Transactions[[#This Row],[Order Date]],2,5),"m")</f>
        <v>2</v>
      </c>
      <c r="G5414" s="2" t="str">
        <f>TEXT(MID(Sales_Transactions[[#This Row],[Order Date]],2,5),"yyy")</f>
        <v>2009</v>
      </c>
      <c r="H5414" s="2" t="str">
        <f>TEXT(MID(Sales_Transactions[[#This Row],[Order Date]],2,5),"yyy/m")</f>
        <v>2009/2</v>
      </c>
      <c r="I5414" t="s">
        <v>33</v>
      </c>
      <c r="J5414">
        <f t="shared" si="504"/>
        <v>4</v>
      </c>
      <c r="K5414" s="2">
        <v>16</v>
      </c>
      <c r="L5414" s="3">
        <v>950.46400000000006</v>
      </c>
      <c r="M5414" s="4">
        <v>0.02</v>
      </c>
      <c r="N5414" s="5" t="s">
        <v>23</v>
      </c>
      <c r="O5414" s="3">
        <v>-763.8</v>
      </c>
      <c r="P5414" s="3">
        <v>71.37</v>
      </c>
      <c r="Q5414" s="3">
        <v>69</v>
      </c>
      <c r="R5414" s="5" t="s">
        <v>3279</v>
      </c>
      <c r="S5414" s="5" t="s">
        <v>2259</v>
      </c>
      <c r="T5414" s="5" t="str">
        <f t="shared" si="505"/>
        <v>Nick Zandusky</v>
      </c>
      <c r="U5414" t="s">
        <v>1143</v>
      </c>
      <c r="V5414" s="5" t="s">
        <v>27</v>
      </c>
      <c r="W5414" s="5" t="s">
        <v>57</v>
      </c>
      <c r="X5414" s="5" t="s">
        <v>107</v>
      </c>
      <c r="Y5414" s="5" t="s">
        <v>108</v>
      </c>
      <c r="Z5414" s="5" t="s">
        <v>31</v>
      </c>
      <c r="AA5414" s="4">
        <v>0.68</v>
      </c>
      <c r="AB5414" s="1">
        <v>39851</v>
      </c>
      <c r="AC5414" s="1">
        <v>25000</v>
      </c>
      <c r="AD5414">
        <f t="shared" si="506"/>
        <v>1</v>
      </c>
      <c r="AE5414">
        <f t="shared" ca="1" si="507"/>
        <v>56</v>
      </c>
      <c r="AF5414" t="str">
        <f t="shared" ca="1" si="508"/>
        <v>18-64</v>
      </c>
      <c r="AG5414" s="3">
        <f t="shared" si="509"/>
        <v>8.7722328750000003</v>
      </c>
      <c r="AH5414" t="str">
        <f>_xlfn.IFNA(VLOOKUP(Sales_Transactions[[#This Row],[Order ID]],Returned_Items[#All],2,FALSE),"Not Returned")</f>
        <v>Not Returned</v>
      </c>
    </row>
    <row r="5415" spans="1:34" x14ac:dyDescent="0.25">
      <c r="A5415">
        <v>28772</v>
      </c>
      <c r="C5415" t="s">
        <v>2102</v>
      </c>
      <c r="D5415" s="2" t="str">
        <f>TEXT(MID(Sales_Transactions[[#This Row],[Order Date]],2,5),"d/m/yyy")</f>
        <v>6/2/2009</v>
      </c>
      <c r="E5415" s="2" t="str">
        <f>TEXT(MID(Sales_Transactions[[#This Row],[Order Date]],2,5),"d")</f>
        <v>6</v>
      </c>
      <c r="F5415" s="2" t="str">
        <f>TEXT(MID(Sales_Transactions[[#This Row],[Order Date]],2,5),"m")</f>
        <v>2</v>
      </c>
      <c r="G5415" s="2" t="str">
        <f>TEXT(MID(Sales_Transactions[[#This Row],[Order Date]],2,5),"yyy")</f>
        <v>2009</v>
      </c>
      <c r="H5415" s="2" t="str">
        <f>TEXT(MID(Sales_Transactions[[#This Row],[Order Date]],2,5),"yyy/m")</f>
        <v>2009/2</v>
      </c>
      <c r="I5415" t="s">
        <v>33</v>
      </c>
      <c r="J5415">
        <f t="shared" si="504"/>
        <v>4</v>
      </c>
      <c r="K5415" s="2">
        <v>4</v>
      </c>
      <c r="L5415" s="3">
        <v>705.68700000000001</v>
      </c>
      <c r="M5415" s="4">
        <v>0.03</v>
      </c>
      <c r="N5415" s="5" t="s">
        <v>67</v>
      </c>
      <c r="O5415" s="3">
        <v>-803.08</v>
      </c>
      <c r="P5415" s="3">
        <v>205.99</v>
      </c>
      <c r="Q5415" s="3">
        <v>8.99</v>
      </c>
      <c r="R5415" s="5" t="s">
        <v>3279</v>
      </c>
      <c r="S5415" s="5" t="s">
        <v>2259</v>
      </c>
      <c r="T5415" s="5" t="str">
        <f t="shared" si="505"/>
        <v>Nick Zandusky</v>
      </c>
      <c r="U5415" t="s">
        <v>1143</v>
      </c>
      <c r="V5415" s="5" t="s">
        <v>27</v>
      </c>
      <c r="W5415" s="5" t="s">
        <v>48</v>
      </c>
      <c r="X5415" s="5" t="s">
        <v>49</v>
      </c>
      <c r="Y5415" s="5" t="s">
        <v>1800</v>
      </c>
      <c r="Z5415" s="5" t="s">
        <v>43</v>
      </c>
      <c r="AA5415" s="4">
        <v>0.6</v>
      </c>
      <c r="AB5415" s="1">
        <v>39852</v>
      </c>
      <c r="AC5415" s="1">
        <v>12911</v>
      </c>
      <c r="AD5415">
        <f t="shared" si="506"/>
        <v>2</v>
      </c>
      <c r="AE5415">
        <f t="shared" ca="1" si="507"/>
        <v>89</v>
      </c>
      <c r="AF5415" t="str">
        <f t="shared" ca="1" si="508"/>
        <v>Over 65</v>
      </c>
      <c r="AG5415" s="3">
        <f t="shared" si="509"/>
        <v>53.729550750000001</v>
      </c>
      <c r="AH5415" t="str">
        <f>_xlfn.IFNA(VLOOKUP(Sales_Transactions[[#This Row],[Order ID]],Returned_Items[#All],2,FALSE),"Not Returned")</f>
        <v>Not Returned</v>
      </c>
    </row>
    <row r="5416" spans="1:34" x14ac:dyDescent="0.25">
      <c r="A5416">
        <v>29152</v>
      </c>
      <c r="C5416" t="s">
        <v>618</v>
      </c>
      <c r="D5416" s="2" t="str">
        <f>TEXT(MID(Sales_Transactions[[#This Row],[Order Date]],2,5),"d/m/yyy")</f>
        <v>23/7/2011</v>
      </c>
      <c r="E5416" s="2" t="str">
        <f>TEXT(MID(Sales_Transactions[[#This Row],[Order Date]],2,5),"d")</f>
        <v>23</v>
      </c>
      <c r="F5416" s="2" t="str">
        <f>TEXT(MID(Sales_Transactions[[#This Row],[Order Date]],2,5),"m")</f>
        <v>7</v>
      </c>
      <c r="G5416" s="2" t="str">
        <f>TEXT(MID(Sales_Transactions[[#This Row],[Order Date]],2,5),"yyy")</f>
        <v>2011</v>
      </c>
      <c r="H5416" s="2" t="str">
        <f>TEXT(MID(Sales_Transactions[[#This Row],[Order Date]],2,5),"yyy/m")</f>
        <v>2011/7</v>
      </c>
      <c r="I5416" t="s">
        <v>22</v>
      </c>
      <c r="J5416">
        <f t="shared" si="504"/>
        <v>2</v>
      </c>
      <c r="K5416" s="2">
        <v>3</v>
      </c>
      <c r="L5416" s="3">
        <v>58.63</v>
      </c>
      <c r="M5416" s="4">
        <v>0</v>
      </c>
      <c r="N5416" s="5" t="s">
        <v>23</v>
      </c>
      <c r="O5416" s="3">
        <v>-40.86</v>
      </c>
      <c r="P5416" s="3">
        <v>17.48</v>
      </c>
      <c r="Q5416" s="3">
        <v>1.99</v>
      </c>
      <c r="R5416" s="5" t="s">
        <v>3355</v>
      </c>
      <c r="S5416" s="5" t="s">
        <v>3356</v>
      </c>
      <c r="T5416" s="5" t="str">
        <f t="shared" si="505"/>
        <v>Ashley Jarboe</v>
      </c>
      <c r="U5416" t="s">
        <v>1143</v>
      </c>
      <c r="V5416" s="5" t="s">
        <v>27</v>
      </c>
      <c r="W5416" s="5" t="s">
        <v>48</v>
      </c>
      <c r="X5416" s="5" t="s">
        <v>87</v>
      </c>
      <c r="Y5416" s="5" t="s">
        <v>1894</v>
      </c>
      <c r="Z5416" s="5" t="s">
        <v>60</v>
      </c>
      <c r="AA5416" s="4">
        <v>0.45</v>
      </c>
      <c r="AB5416" s="1">
        <v>40751</v>
      </c>
      <c r="AC5416" s="1">
        <v>25006</v>
      </c>
      <c r="AD5416">
        <f t="shared" si="506"/>
        <v>4</v>
      </c>
      <c r="AE5416">
        <f t="shared" ca="1" si="507"/>
        <v>56</v>
      </c>
      <c r="AF5416" t="str">
        <f t="shared" ca="1" si="508"/>
        <v>18-64</v>
      </c>
      <c r="AG5416" s="3">
        <f t="shared" si="509"/>
        <v>6.4899999999999993</v>
      </c>
      <c r="AH5416" t="str">
        <f>_xlfn.IFNA(VLOOKUP(Sales_Transactions[[#This Row],[Order ID]],Returned_Items[#All],2,FALSE),"Not Returned")</f>
        <v>Not Returned</v>
      </c>
    </row>
    <row r="5417" spans="1:34" x14ac:dyDescent="0.25">
      <c r="A5417">
        <v>29152</v>
      </c>
      <c r="C5417" t="s">
        <v>618</v>
      </c>
      <c r="D5417" s="2" t="str">
        <f>TEXT(MID(Sales_Transactions[[#This Row],[Order Date]],2,5),"d/m/yyy")</f>
        <v>23/7/2011</v>
      </c>
      <c r="E5417" s="2" t="str">
        <f>TEXT(MID(Sales_Transactions[[#This Row],[Order Date]],2,5),"d")</f>
        <v>23</v>
      </c>
      <c r="F5417" s="2" t="str">
        <f>TEXT(MID(Sales_Transactions[[#This Row],[Order Date]],2,5),"m")</f>
        <v>7</v>
      </c>
      <c r="G5417" s="2" t="str">
        <f>TEXT(MID(Sales_Transactions[[#This Row],[Order Date]],2,5),"yyy")</f>
        <v>2011</v>
      </c>
      <c r="H5417" s="2" t="str">
        <f>TEXT(MID(Sales_Transactions[[#This Row],[Order Date]],2,5),"yyy/m")</f>
        <v>2011/7</v>
      </c>
      <c r="I5417" t="s">
        <v>22</v>
      </c>
      <c r="J5417">
        <f t="shared" si="504"/>
        <v>2</v>
      </c>
      <c r="K5417" s="2">
        <v>13</v>
      </c>
      <c r="L5417" s="3">
        <v>94.99</v>
      </c>
      <c r="M5417" s="4">
        <v>0.06</v>
      </c>
      <c r="N5417" s="5" t="s">
        <v>23</v>
      </c>
      <c r="O5417" s="3">
        <v>-106.29</v>
      </c>
      <c r="P5417" s="3">
        <v>6.98</v>
      </c>
      <c r="Q5417" s="3">
        <v>9.69</v>
      </c>
      <c r="R5417" s="5" t="s">
        <v>3355</v>
      </c>
      <c r="S5417" s="5" t="s">
        <v>3356</v>
      </c>
      <c r="T5417" s="5" t="str">
        <f t="shared" si="505"/>
        <v>Ashley Jarboe</v>
      </c>
      <c r="U5417" t="s">
        <v>1143</v>
      </c>
      <c r="V5417" s="5" t="s">
        <v>27</v>
      </c>
      <c r="W5417" s="5" t="s">
        <v>28</v>
      </c>
      <c r="X5417" s="5" t="s">
        <v>29</v>
      </c>
      <c r="Y5417" s="5" t="s">
        <v>2348</v>
      </c>
      <c r="Z5417" s="5" t="s">
        <v>43</v>
      </c>
      <c r="AA5417" s="4">
        <v>0.83</v>
      </c>
      <c r="AB5417" s="1">
        <v>40747</v>
      </c>
      <c r="AC5417" s="1">
        <v>25006</v>
      </c>
      <c r="AD5417">
        <f t="shared" si="506"/>
        <v>0</v>
      </c>
      <c r="AE5417">
        <f t="shared" ca="1" si="507"/>
        <v>56</v>
      </c>
      <c r="AF5417" t="str">
        <f t="shared" ca="1" si="508"/>
        <v>18-64</v>
      </c>
      <c r="AG5417" s="3">
        <f t="shared" si="509"/>
        <v>1.2819855384615384</v>
      </c>
      <c r="AH5417" t="str">
        <f>_xlfn.IFNA(VLOOKUP(Sales_Transactions[[#This Row],[Order ID]],Returned_Items[#All],2,FALSE),"Not Returned")</f>
        <v>Not Returned</v>
      </c>
    </row>
    <row r="5418" spans="1:34" x14ac:dyDescent="0.25">
      <c r="A5418">
        <v>29639</v>
      </c>
      <c r="C5418" t="s">
        <v>1883</v>
      </c>
      <c r="D5418" s="2" t="str">
        <f>TEXT(MID(Sales_Transactions[[#This Row],[Order Date]],2,5),"d/m/yyy")</f>
        <v>17/4/2011</v>
      </c>
      <c r="E5418" s="2" t="str">
        <f>TEXT(MID(Sales_Transactions[[#This Row],[Order Date]],2,5),"d")</f>
        <v>17</v>
      </c>
      <c r="F5418" s="2" t="str">
        <f>TEXT(MID(Sales_Transactions[[#This Row],[Order Date]],2,5),"m")</f>
        <v>4</v>
      </c>
      <c r="G5418" s="2" t="str">
        <f>TEXT(MID(Sales_Transactions[[#This Row],[Order Date]],2,5),"yyy")</f>
        <v>2011</v>
      </c>
      <c r="H5418" s="2" t="str">
        <f>TEXT(MID(Sales_Transactions[[#This Row],[Order Date]],2,5),"yyy/m")</f>
        <v>2011/4</v>
      </c>
      <c r="I5418" t="s">
        <v>101</v>
      </c>
      <c r="J5418">
        <f t="shared" si="504"/>
        <v>1</v>
      </c>
      <c r="K5418" s="2">
        <v>8</v>
      </c>
      <c r="L5418" s="3">
        <v>22.37</v>
      </c>
      <c r="M5418" s="4">
        <v>0.04</v>
      </c>
      <c r="N5418" s="5" t="s">
        <v>23</v>
      </c>
      <c r="O5418" s="3">
        <v>-14.09</v>
      </c>
      <c r="P5418" s="3">
        <v>2.6</v>
      </c>
      <c r="Q5418" s="3">
        <v>2.4</v>
      </c>
      <c r="R5418" s="5" t="s">
        <v>1561</v>
      </c>
      <c r="S5418" s="5" t="s">
        <v>3074</v>
      </c>
      <c r="T5418" s="5" t="str">
        <f t="shared" si="505"/>
        <v>Patrick Ryan</v>
      </c>
      <c r="U5418" t="s">
        <v>1143</v>
      </c>
      <c r="V5418" s="5" t="s">
        <v>47</v>
      </c>
      <c r="W5418" s="5" t="s">
        <v>28</v>
      </c>
      <c r="X5418" s="5" t="s">
        <v>124</v>
      </c>
      <c r="Y5418" s="5" t="s">
        <v>645</v>
      </c>
      <c r="Z5418" s="5" t="s">
        <v>84</v>
      </c>
      <c r="AA5418" s="4">
        <v>0.57999999999999996</v>
      </c>
      <c r="AB5418" s="1">
        <v>40652</v>
      </c>
      <c r="AC5418" s="1">
        <v>24975</v>
      </c>
      <c r="AD5418">
        <f t="shared" si="506"/>
        <v>2</v>
      </c>
      <c r="AE5418">
        <f t="shared" ca="1" si="507"/>
        <v>56</v>
      </c>
      <c r="AF5418" t="str">
        <f t="shared" ca="1" si="508"/>
        <v>18-64</v>
      </c>
      <c r="AG5418" s="3">
        <f t="shared" si="509"/>
        <v>0.62487000000000004</v>
      </c>
      <c r="AH5418" t="str">
        <f>_xlfn.IFNA(VLOOKUP(Sales_Transactions[[#This Row],[Order ID]],Returned_Items[#All],2,FALSE),"Not Returned")</f>
        <v>Not Returned</v>
      </c>
    </row>
    <row r="5419" spans="1:34" x14ac:dyDescent="0.25">
      <c r="A5419">
        <v>30407</v>
      </c>
      <c r="C5419" t="s">
        <v>3366</v>
      </c>
      <c r="D5419" s="2" t="str">
        <f>TEXT(MID(Sales_Transactions[[#This Row],[Order Date]],2,5),"d/m/yyy")</f>
        <v>17/4/2009</v>
      </c>
      <c r="E5419" s="2" t="str">
        <f>TEXT(MID(Sales_Transactions[[#This Row],[Order Date]],2,5),"d")</f>
        <v>17</v>
      </c>
      <c r="F5419" s="2" t="str">
        <f>TEXT(MID(Sales_Transactions[[#This Row],[Order Date]],2,5),"m")</f>
        <v>4</v>
      </c>
      <c r="G5419" s="2" t="str">
        <f>TEXT(MID(Sales_Transactions[[#This Row],[Order Date]],2,5),"yyy")</f>
        <v>2009</v>
      </c>
      <c r="H5419" s="2" t="str">
        <f>TEXT(MID(Sales_Transactions[[#This Row],[Order Date]],2,5),"yyy/m")</f>
        <v>2009/4</v>
      </c>
      <c r="I5419" t="s">
        <v>22</v>
      </c>
      <c r="J5419">
        <f t="shared" si="504"/>
        <v>2</v>
      </c>
      <c r="K5419" s="2">
        <v>41</v>
      </c>
      <c r="L5419" s="3">
        <v>17853.64</v>
      </c>
      <c r="M5419" s="4">
        <v>0.02</v>
      </c>
      <c r="N5419" s="5" t="s">
        <v>23</v>
      </c>
      <c r="O5419" s="3">
        <v>6227.33</v>
      </c>
      <c r="P5419" s="3">
        <v>419.19</v>
      </c>
      <c r="Q5419" s="3">
        <v>19.989999999999998</v>
      </c>
      <c r="R5419" s="5" t="s">
        <v>1561</v>
      </c>
      <c r="S5419" s="5" t="s">
        <v>3074</v>
      </c>
      <c r="T5419" s="5" t="str">
        <f t="shared" si="505"/>
        <v>Patrick Ryan</v>
      </c>
      <c r="U5419" t="s">
        <v>1143</v>
      </c>
      <c r="V5419" s="5" t="s">
        <v>47</v>
      </c>
      <c r="W5419" s="5" t="s">
        <v>28</v>
      </c>
      <c r="X5419" s="5" t="s">
        <v>29</v>
      </c>
      <c r="Y5419" s="5" t="s">
        <v>2946</v>
      </c>
      <c r="Z5419" s="5" t="s">
        <v>43</v>
      </c>
      <c r="AA5419" s="4">
        <v>0.57999999999999996</v>
      </c>
      <c r="AB5419" s="1">
        <v>39920</v>
      </c>
      <c r="AC5419" s="1">
        <v>25082</v>
      </c>
      <c r="AD5419">
        <f t="shared" si="506"/>
        <v>0</v>
      </c>
      <c r="AE5419">
        <f t="shared" ca="1" si="507"/>
        <v>55</v>
      </c>
      <c r="AF5419" t="str">
        <f t="shared" ca="1" si="508"/>
        <v>18-64</v>
      </c>
      <c r="AG5419" s="3">
        <f t="shared" si="509"/>
        <v>10.709662487804877</v>
      </c>
      <c r="AH5419" t="str">
        <f>_xlfn.IFNA(VLOOKUP(Sales_Transactions[[#This Row],[Order ID]],Returned_Items[#All],2,FALSE),"Not Returned")</f>
        <v>Not Returned</v>
      </c>
    </row>
    <row r="5420" spans="1:34" x14ac:dyDescent="0.25">
      <c r="A5420">
        <v>31175</v>
      </c>
      <c r="C5420" t="s">
        <v>3254</v>
      </c>
      <c r="D5420" s="2" t="str">
        <f>TEXT(MID(Sales_Transactions[[#This Row],[Order Date]],2,5),"d/m/yyy")</f>
        <v>26/9/2009</v>
      </c>
      <c r="E5420" s="2" t="str">
        <f>TEXT(MID(Sales_Transactions[[#This Row],[Order Date]],2,5),"d")</f>
        <v>26</v>
      </c>
      <c r="F5420" s="2" t="str">
        <f>TEXT(MID(Sales_Transactions[[#This Row],[Order Date]],2,5),"m")</f>
        <v>9</v>
      </c>
      <c r="G5420" s="2" t="str">
        <f>TEXT(MID(Sales_Transactions[[#This Row],[Order Date]],2,5),"yyy")</f>
        <v>2009</v>
      </c>
      <c r="H5420" s="2" t="str">
        <f>TEXT(MID(Sales_Transactions[[#This Row],[Order Date]],2,5),"yyy/m")</f>
        <v>2009/9</v>
      </c>
      <c r="I5420" t="s">
        <v>101</v>
      </c>
      <c r="J5420">
        <f t="shared" si="504"/>
        <v>1</v>
      </c>
      <c r="K5420" s="2">
        <v>26</v>
      </c>
      <c r="L5420" s="3">
        <v>539.66</v>
      </c>
      <c r="M5420" s="4">
        <v>0</v>
      </c>
      <c r="N5420" s="5" t="s">
        <v>67</v>
      </c>
      <c r="O5420" s="3">
        <v>147.08000000000001</v>
      </c>
      <c r="P5420" s="3">
        <v>19.98</v>
      </c>
      <c r="Q5420" s="3">
        <v>5.97</v>
      </c>
      <c r="R5420" s="5" t="s">
        <v>3352</v>
      </c>
      <c r="S5420" s="5" t="s">
        <v>1053</v>
      </c>
      <c r="T5420" s="5" t="str">
        <f t="shared" si="505"/>
        <v>William Brown</v>
      </c>
      <c r="U5420" t="s">
        <v>1143</v>
      </c>
      <c r="V5420" s="5" t="s">
        <v>47</v>
      </c>
      <c r="W5420" s="5" t="s">
        <v>28</v>
      </c>
      <c r="X5420" s="5" t="s">
        <v>75</v>
      </c>
      <c r="Y5420" s="5" t="s">
        <v>254</v>
      </c>
      <c r="Z5420" s="5" t="s">
        <v>43</v>
      </c>
      <c r="AA5420" s="4">
        <v>0.38</v>
      </c>
      <c r="AB5420" s="1">
        <v>40085</v>
      </c>
      <c r="AC5420" s="1">
        <v>24710</v>
      </c>
      <c r="AD5420">
        <f t="shared" si="506"/>
        <v>3</v>
      </c>
      <c r="AE5420">
        <f t="shared" ca="1" si="507"/>
        <v>56</v>
      </c>
      <c r="AF5420" t="str">
        <f t="shared" ca="1" si="508"/>
        <v>18-64</v>
      </c>
      <c r="AG5420" s="3">
        <f t="shared" si="509"/>
        <v>0.99807692307692308</v>
      </c>
      <c r="AH5420" t="str">
        <f>_xlfn.IFNA(VLOOKUP(Sales_Transactions[[#This Row],[Order ID]],Returned_Items[#All],2,FALSE),"Not Returned")</f>
        <v>Not Returned</v>
      </c>
    </row>
    <row r="5421" spans="1:34" x14ac:dyDescent="0.25">
      <c r="A5421">
        <v>32455</v>
      </c>
      <c r="C5421" t="s">
        <v>147</v>
      </c>
      <c r="D5421" s="2" t="str">
        <f>TEXT(MID(Sales_Transactions[[#This Row],[Order Date]],2,5),"d/m/yyy")</f>
        <v>23/9/2010</v>
      </c>
      <c r="E5421" s="2" t="str">
        <f>TEXT(MID(Sales_Transactions[[#This Row],[Order Date]],2,5),"d")</f>
        <v>23</v>
      </c>
      <c r="F5421" s="2" t="str">
        <f>TEXT(MID(Sales_Transactions[[#This Row],[Order Date]],2,5),"m")</f>
        <v>9</v>
      </c>
      <c r="G5421" s="2" t="str">
        <f>TEXT(MID(Sales_Transactions[[#This Row],[Order Date]],2,5),"yyy")</f>
        <v>2010</v>
      </c>
      <c r="H5421" s="2" t="str">
        <f>TEXT(MID(Sales_Transactions[[#This Row],[Order Date]],2,5),"yyy/m")</f>
        <v>2010/9</v>
      </c>
      <c r="I5421" t="s">
        <v>33</v>
      </c>
      <c r="J5421">
        <f t="shared" si="504"/>
        <v>4</v>
      </c>
      <c r="K5421" s="2">
        <v>43</v>
      </c>
      <c r="L5421" s="3">
        <v>4620.53</v>
      </c>
      <c r="M5421" s="4">
        <v>0</v>
      </c>
      <c r="N5421" s="5" t="s">
        <v>23</v>
      </c>
      <c r="O5421" s="3">
        <v>1025.23</v>
      </c>
      <c r="P5421" s="3">
        <v>99.99</v>
      </c>
      <c r="Q5421" s="3">
        <v>19.989999999999998</v>
      </c>
      <c r="R5421" s="5" t="s">
        <v>1493</v>
      </c>
      <c r="S5421" s="5" t="s">
        <v>3345</v>
      </c>
      <c r="T5421" s="5" t="str">
        <f t="shared" si="505"/>
        <v>Peter Fuller</v>
      </c>
      <c r="U5421" t="s">
        <v>1143</v>
      </c>
      <c r="V5421" s="5" t="s">
        <v>47</v>
      </c>
      <c r="W5421" s="5" t="s">
        <v>48</v>
      </c>
      <c r="X5421" s="5" t="s">
        <v>87</v>
      </c>
      <c r="Y5421" s="5" t="s">
        <v>545</v>
      </c>
      <c r="Z5421" s="5" t="s">
        <v>43</v>
      </c>
      <c r="AA5421" s="4">
        <v>0.52</v>
      </c>
      <c r="AB5421" s="1">
        <v>40445</v>
      </c>
      <c r="AC5421" s="1">
        <v>24646</v>
      </c>
      <c r="AD5421">
        <f t="shared" si="506"/>
        <v>1</v>
      </c>
      <c r="AE5421">
        <f t="shared" ca="1" si="507"/>
        <v>57</v>
      </c>
      <c r="AF5421" t="str">
        <f t="shared" ca="1" si="508"/>
        <v>18-64</v>
      </c>
      <c r="AG5421" s="3">
        <f t="shared" si="509"/>
        <v>2.7902325581395346</v>
      </c>
      <c r="AH5421" t="str">
        <f>_xlfn.IFNA(VLOOKUP(Sales_Transactions[[#This Row],[Order ID]],Returned_Items[#All],2,FALSE),"Not Returned")</f>
        <v>Not Returned</v>
      </c>
    </row>
    <row r="5422" spans="1:34" x14ac:dyDescent="0.25">
      <c r="A5422">
        <v>32484</v>
      </c>
      <c r="C5422" t="s">
        <v>1076</v>
      </c>
      <c r="D5422" s="2" t="str">
        <f>TEXT(MID(Sales_Transactions[[#This Row],[Order Date]],2,5),"d/m/yyy")</f>
        <v>4/2/2011</v>
      </c>
      <c r="E5422" s="2" t="str">
        <f>TEXT(MID(Sales_Transactions[[#This Row],[Order Date]],2,5),"d")</f>
        <v>4</v>
      </c>
      <c r="F5422" s="2" t="str">
        <f>TEXT(MID(Sales_Transactions[[#This Row],[Order Date]],2,5),"m")</f>
        <v>2</v>
      </c>
      <c r="G5422" s="2" t="str">
        <f>TEXT(MID(Sales_Transactions[[#This Row],[Order Date]],2,5),"yyy")</f>
        <v>2011</v>
      </c>
      <c r="H5422" s="2" t="str">
        <f>TEXT(MID(Sales_Transactions[[#This Row],[Order Date]],2,5),"yyy/m")</f>
        <v>2011/2</v>
      </c>
      <c r="I5422" t="s">
        <v>52</v>
      </c>
      <c r="J5422">
        <f t="shared" si="504"/>
        <v>1</v>
      </c>
      <c r="K5422" s="2">
        <v>9</v>
      </c>
      <c r="L5422" s="3">
        <v>2502.67</v>
      </c>
      <c r="M5422" s="4">
        <v>0.1</v>
      </c>
      <c r="N5422" s="5" t="s">
        <v>34</v>
      </c>
      <c r="O5422" s="3">
        <v>-198.8</v>
      </c>
      <c r="P5422" s="3">
        <v>300.98</v>
      </c>
      <c r="Q5422" s="3">
        <v>64.73</v>
      </c>
      <c r="R5422" s="5" t="s">
        <v>3352</v>
      </c>
      <c r="S5422" s="5" t="s">
        <v>1053</v>
      </c>
      <c r="T5422" s="5" t="str">
        <f t="shared" si="505"/>
        <v>William Brown</v>
      </c>
      <c r="U5422" t="s">
        <v>1143</v>
      </c>
      <c r="V5422" s="5" t="s">
        <v>47</v>
      </c>
      <c r="W5422" s="5" t="s">
        <v>57</v>
      </c>
      <c r="X5422" s="5" t="s">
        <v>154</v>
      </c>
      <c r="Y5422" s="5" t="s">
        <v>252</v>
      </c>
      <c r="Z5422" s="5" t="s">
        <v>40</v>
      </c>
      <c r="AA5422" s="4">
        <v>0.56000000000000005</v>
      </c>
      <c r="AB5422" s="1">
        <v>40579</v>
      </c>
      <c r="AC5422" s="1">
        <v>24795</v>
      </c>
      <c r="AD5422">
        <f t="shared" si="506"/>
        <v>1</v>
      </c>
      <c r="AE5422">
        <f t="shared" ca="1" si="507"/>
        <v>56</v>
      </c>
      <c r="AF5422" t="str">
        <f t="shared" ca="1" si="508"/>
        <v>18-64</v>
      </c>
      <c r="AG5422" s="3">
        <f t="shared" si="509"/>
        <v>40.601002222222228</v>
      </c>
      <c r="AH5422" t="str">
        <f>_xlfn.IFNA(VLOOKUP(Sales_Transactions[[#This Row],[Order ID]],Returned_Items[#All],2,FALSE),"Not Returned")</f>
        <v>Not Returned</v>
      </c>
    </row>
    <row r="5423" spans="1:34" x14ac:dyDescent="0.25">
      <c r="A5423">
        <v>34402</v>
      </c>
      <c r="C5423" t="s">
        <v>1659</v>
      </c>
      <c r="D5423" s="2" t="str">
        <f>TEXT(MID(Sales_Transactions[[#This Row],[Order Date]],2,5),"d/m/yyy")</f>
        <v>2/5/2010</v>
      </c>
      <c r="E5423" s="2" t="str">
        <f>TEXT(MID(Sales_Transactions[[#This Row],[Order Date]],2,5),"d")</f>
        <v>2</v>
      </c>
      <c r="F5423" s="2" t="str">
        <f>TEXT(MID(Sales_Transactions[[#This Row],[Order Date]],2,5),"m")</f>
        <v>5</v>
      </c>
      <c r="G5423" s="2" t="str">
        <f>TEXT(MID(Sales_Transactions[[#This Row],[Order Date]],2,5),"yyy")</f>
        <v>2010</v>
      </c>
      <c r="H5423" s="2" t="str">
        <f>TEXT(MID(Sales_Transactions[[#This Row],[Order Date]],2,5),"yyy/m")</f>
        <v>2010/5</v>
      </c>
      <c r="I5423" t="s">
        <v>33</v>
      </c>
      <c r="J5423">
        <f t="shared" si="504"/>
        <v>4</v>
      </c>
      <c r="K5423" s="2">
        <v>38</v>
      </c>
      <c r="L5423" s="3">
        <v>3016.85</v>
      </c>
      <c r="M5423" s="4">
        <v>0.05</v>
      </c>
      <c r="N5423" s="5" t="s">
        <v>23</v>
      </c>
      <c r="O5423" s="3">
        <v>-967.67</v>
      </c>
      <c r="P5423" s="3">
        <v>80.98</v>
      </c>
      <c r="Q5423" s="3">
        <v>35</v>
      </c>
      <c r="R5423" s="5" t="s">
        <v>3013</v>
      </c>
      <c r="S5423" s="5" t="s">
        <v>2783</v>
      </c>
      <c r="T5423" s="5" t="str">
        <f t="shared" si="505"/>
        <v>Mitch Willingham</v>
      </c>
      <c r="U5423" t="s">
        <v>1143</v>
      </c>
      <c r="V5423" s="5" t="s">
        <v>47</v>
      </c>
      <c r="W5423" s="5" t="s">
        <v>28</v>
      </c>
      <c r="X5423" s="5" t="s">
        <v>29</v>
      </c>
      <c r="Y5423" s="5" t="s">
        <v>257</v>
      </c>
      <c r="Z5423" s="5" t="s">
        <v>31</v>
      </c>
      <c r="AA5423" s="4">
        <v>0.81</v>
      </c>
      <c r="AB5423" s="1">
        <v>40302</v>
      </c>
      <c r="AC5423" s="1">
        <v>24755</v>
      </c>
      <c r="AD5423">
        <f t="shared" si="506"/>
        <v>2</v>
      </c>
      <c r="AE5423">
        <f t="shared" ca="1" si="507"/>
        <v>56</v>
      </c>
      <c r="AF5423" t="str">
        <f t="shared" ca="1" si="508"/>
        <v>18-64</v>
      </c>
      <c r="AG5423" s="3">
        <f t="shared" si="509"/>
        <v>3.0510397368421054</v>
      </c>
      <c r="AH5423" t="str">
        <f>_xlfn.IFNA(VLOOKUP(Sales_Transactions[[#This Row],[Order ID]],Returned_Items[#All],2,FALSE),"Not Returned")</f>
        <v>Not Returned</v>
      </c>
    </row>
    <row r="5424" spans="1:34" hidden="1" x14ac:dyDescent="0.25">
      <c r="A5424">
        <v>34402</v>
      </c>
      <c r="C5424" t="s">
        <v>1659</v>
      </c>
      <c r="D5424" s="2" t="str">
        <f>TEXT(MID(Sales_Transactions[[#This Row],[Order Date]],2,5),"d/m/yyy")</f>
        <v>2/5/2010</v>
      </c>
      <c r="E5424" s="2" t="str">
        <f>TEXT(MID(Sales_Transactions[[#This Row],[Order Date]],2,5),"d")</f>
        <v>2</v>
      </c>
      <c r="F5424" s="2" t="str">
        <f>TEXT(MID(Sales_Transactions[[#This Row],[Order Date]],2,5),"m")</f>
        <v>5</v>
      </c>
      <c r="G5424" s="2" t="str">
        <f>TEXT(MID(Sales_Transactions[[#This Row],[Order Date]],2,5),"yyy")</f>
        <v>2010</v>
      </c>
      <c r="H5424" s="2" t="str">
        <f>TEXT(MID(Sales_Transactions[[#This Row],[Order Date]],2,5),"yyy/m")</f>
        <v>2010/5</v>
      </c>
      <c r="I5424" t="s">
        <v>33</v>
      </c>
      <c r="J5424">
        <f t="shared" si="504"/>
        <v>4</v>
      </c>
      <c r="K5424" s="2">
        <v>11</v>
      </c>
      <c r="L5424">
        <v>48.5</v>
      </c>
      <c r="M5424">
        <v>7.0000000000000007E-2</v>
      </c>
      <c r="N5424" t="s">
        <v>279</v>
      </c>
      <c r="O5424">
        <v>23.88</v>
      </c>
      <c r="P5424">
        <v>3.15</v>
      </c>
      <c r="Q5424">
        <v>0.5</v>
      </c>
      <c r="R5424" t="s">
        <v>3013</v>
      </c>
      <c r="S5424" t="s">
        <v>2783</v>
      </c>
      <c r="T5424" t="str">
        <f t="shared" si="505"/>
        <v>Mitch Willingham</v>
      </c>
      <c r="U5424" t="s">
        <v>1143</v>
      </c>
      <c r="V5424" t="s">
        <v>47</v>
      </c>
      <c r="W5424" t="s">
        <v>28</v>
      </c>
      <c r="X5424" t="s">
        <v>115</v>
      </c>
      <c r="Y5424" t="s">
        <v>1329</v>
      </c>
      <c r="Z5424" t="s">
        <v>43</v>
      </c>
      <c r="AA5424">
        <v>0.37</v>
      </c>
      <c r="AB5424" s="1">
        <v>40303</v>
      </c>
      <c r="AC5424" s="1">
        <v>24558</v>
      </c>
      <c r="AD5424">
        <f t="shared" si="506"/>
        <v>3</v>
      </c>
      <c r="AE5424">
        <f t="shared" ca="1" si="507"/>
        <v>57</v>
      </c>
      <c r="AF5424" t="str">
        <f t="shared" ca="1" si="508"/>
        <v>18-64</v>
      </c>
      <c r="AG5424">
        <f t="shared" si="509"/>
        <v>0.33161772727272726</v>
      </c>
      <c r="AH5424" t="str">
        <f>_xlfn.IFNA(VLOOKUP(Sales_Transactions[[#This Row],[Order ID]],Returned_Items[#All],2,FALSE),"Not Returned")</f>
        <v>Not Returned</v>
      </c>
    </row>
    <row r="5425" spans="1:34" x14ac:dyDescent="0.25">
      <c r="A5425">
        <v>34723</v>
      </c>
      <c r="C5425" t="s">
        <v>1463</v>
      </c>
      <c r="D5425" s="2" t="str">
        <f>TEXT(MID(Sales_Transactions[[#This Row],[Order Date]],2,5),"d/m/yyy")</f>
        <v>9/12/2012</v>
      </c>
      <c r="E5425" s="2" t="str">
        <f>TEXT(MID(Sales_Transactions[[#This Row],[Order Date]],2,5),"d")</f>
        <v>9</v>
      </c>
      <c r="F5425" s="2" t="str">
        <f>TEXT(MID(Sales_Transactions[[#This Row],[Order Date]],2,5),"m")</f>
        <v>12</v>
      </c>
      <c r="G5425" s="2" t="str">
        <f>TEXT(MID(Sales_Transactions[[#This Row],[Order Date]],2,5),"yyy")</f>
        <v>2012</v>
      </c>
      <c r="H5425" s="2" t="str">
        <f>TEXT(MID(Sales_Transactions[[#This Row],[Order Date]],2,5),"yyy/m")</f>
        <v>2012/12</v>
      </c>
      <c r="I5425" t="s">
        <v>78</v>
      </c>
      <c r="J5425">
        <f t="shared" si="504"/>
        <v>3</v>
      </c>
      <c r="K5425" s="2">
        <v>4</v>
      </c>
      <c r="L5425" s="3">
        <v>6095.14</v>
      </c>
      <c r="M5425" s="4">
        <v>0.06</v>
      </c>
      <c r="N5425" s="5" t="s">
        <v>34</v>
      </c>
      <c r="O5425" s="3">
        <v>-3001.28</v>
      </c>
      <c r="P5425" s="3">
        <v>1500.97</v>
      </c>
      <c r="Q5425" s="3">
        <v>29.7</v>
      </c>
      <c r="R5425" s="5" t="s">
        <v>3367</v>
      </c>
      <c r="S5425" s="5" t="s">
        <v>1595</v>
      </c>
      <c r="T5425" s="5" t="str">
        <f t="shared" si="505"/>
        <v>Neoma Murray</v>
      </c>
      <c r="U5425" t="s">
        <v>1143</v>
      </c>
      <c r="V5425" s="5" t="s">
        <v>27</v>
      </c>
      <c r="W5425" s="5" t="s">
        <v>48</v>
      </c>
      <c r="X5425" s="5" t="s">
        <v>324</v>
      </c>
      <c r="Y5425" s="5" t="s">
        <v>507</v>
      </c>
      <c r="Z5425" s="5" t="s">
        <v>40</v>
      </c>
      <c r="AA5425" s="4">
        <v>0.56999999999999995</v>
      </c>
      <c r="AB5425" s="1">
        <v>41254</v>
      </c>
      <c r="AC5425" s="1">
        <v>13658</v>
      </c>
      <c r="AD5425">
        <f t="shared" si="506"/>
        <v>2</v>
      </c>
      <c r="AE5425">
        <f t="shared" ca="1" si="507"/>
        <v>87</v>
      </c>
      <c r="AF5425" t="str">
        <f t="shared" ca="1" si="508"/>
        <v>Over 65</v>
      </c>
      <c r="AG5425" s="3">
        <f t="shared" si="509"/>
        <v>382.44235450000002</v>
      </c>
      <c r="AH5425" t="str">
        <f>_xlfn.IFNA(VLOOKUP(Sales_Transactions[[#This Row],[Order ID]],Returned_Items[#All],2,FALSE),"Not Returned")</f>
        <v>Not Returned</v>
      </c>
    </row>
    <row r="5426" spans="1:34" x14ac:dyDescent="0.25">
      <c r="A5426">
        <v>34723</v>
      </c>
      <c r="C5426" t="s">
        <v>1463</v>
      </c>
      <c r="D5426" s="2" t="str">
        <f>TEXT(MID(Sales_Transactions[[#This Row],[Order Date]],2,5),"d/m/yyy")</f>
        <v>9/12/2012</v>
      </c>
      <c r="E5426" s="2" t="str">
        <f>TEXT(MID(Sales_Transactions[[#This Row],[Order Date]],2,5),"d")</f>
        <v>9</v>
      </c>
      <c r="F5426" s="2" t="str">
        <f>TEXT(MID(Sales_Transactions[[#This Row],[Order Date]],2,5),"m")</f>
        <v>12</v>
      </c>
      <c r="G5426" s="2" t="str">
        <f>TEXT(MID(Sales_Transactions[[#This Row],[Order Date]],2,5),"yyy")</f>
        <v>2012</v>
      </c>
      <c r="H5426" s="2" t="str">
        <f>TEXT(MID(Sales_Transactions[[#This Row],[Order Date]],2,5),"yyy/m")</f>
        <v>2012/12</v>
      </c>
      <c r="I5426" t="s">
        <v>78</v>
      </c>
      <c r="J5426">
        <f t="shared" si="504"/>
        <v>3</v>
      </c>
      <c r="K5426" s="2">
        <v>46</v>
      </c>
      <c r="L5426" s="3">
        <v>3776.28</v>
      </c>
      <c r="M5426" s="4">
        <v>0.06</v>
      </c>
      <c r="N5426" s="5" t="s">
        <v>34</v>
      </c>
      <c r="O5426" s="3">
        <v>579.79</v>
      </c>
      <c r="P5426" s="3">
        <v>80.97</v>
      </c>
      <c r="Q5426" s="3">
        <v>30.06</v>
      </c>
      <c r="R5426" s="5" t="s">
        <v>3367</v>
      </c>
      <c r="S5426" s="5" t="s">
        <v>1595</v>
      </c>
      <c r="T5426" s="5" t="str">
        <f t="shared" si="505"/>
        <v>Neoma Murray</v>
      </c>
      <c r="U5426" t="s">
        <v>1143</v>
      </c>
      <c r="V5426" s="5" t="s">
        <v>27</v>
      </c>
      <c r="W5426" s="5" t="s">
        <v>48</v>
      </c>
      <c r="X5426" s="5" t="s">
        <v>324</v>
      </c>
      <c r="Y5426" s="5" t="s">
        <v>1821</v>
      </c>
      <c r="Z5426" s="5" t="s">
        <v>106</v>
      </c>
      <c r="AA5426" s="4">
        <v>0.4</v>
      </c>
      <c r="AB5426" s="1">
        <v>41255</v>
      </c>
      <c r="AC5426" s="1">
        <v>25767</v>
      </c>
      <c r="AD5426">
        <f t="shared" si="506"/>
        <v>3</v>
      </c>
      <c r="AE5426">
        <f t="shared" ca="1" si="507"/>
        <v>54</v>
      </c>
      <c r="AF5426" t="str">
        <f t="shared" ca="1" si="508"/>
        <v>18-64</v>
      </c>
      <c r="AG5426" s="3">
        <f t="shared" si="509"/>
        <v>2.4126395217391305</v>
      </c>
      <c r="AH5426" t="str">
        <f>_xlfn.IFNA(VLOOKUP(Sales_Transactions[[#This Row],[Order ID]],Returned_Items[#All],2,FALSE),"Not Returned")</f>
        <v>Not Returned</v>
      </c>
    </row>
    <row r="5427" spans="1:34" x14ac:dyDescent="0.25">
      <c r="A5427">
        <v>34723</v>
      </c>
      <c r="C5427" t="s">
        <v>1463</v>
      </c>
      <c r="D5427" s="2" t="str">
        <f>TEXT(MID(Sales_Transactions[[#This Row],[Order Date]],2,5),"d/m/yyy")</f>
        <v>9/12/2012</v>
      </c>
      <c r="E5427" s="2" t="str">
        <f>TEXT(MID(Sales_Transactions[[#This Row],[Order Date]],2,5),"d")</f>
        <v>9</v>
      </c>
      <c r="F5427" s="2" t="str">
        <f>TEXT(MID(Sales_Transactions[[#This Row],[Order Date]],2,5),"m")</f>
        <v>12</v>
      </c>
      <c r="G5427" s="2" t="str">
        <f>TEXT(MID(Sales_Transactions[[#This Row],[Order Date]],2,5),"yyy")</f>
        <v>2012</v>
      </c>
      <c r="H5427" s="2" t="str">
        <f>TEXT(MID(Sales_Transactions[[#This Row],[Order Date]],2,5),"yyy/m")</f>
        <v>2012/12</v>
      </c>
      <c r="I5427" t="s">
        <v>78</v>
      </c>
      <c r="J5427">
        <f t="shared" si="504"/>
        <v>3</v>
      </c>
      <c r="K5427" s="2">
        <v>29</v>
      </c>
      <c r="L5427" s="3">
        <v>1487.8995</v>
      </c>
      <c r="M5427" s="4">
        <v>0.09</v>
      </c>
      <c r="N5427" s="5" t="s">
        <v>23</v>
      </c>
      <c r="O5427" s="3">
        <v>79.319999999999993</v>
      </c>
      <c r="P5427" s="3">
        <v>65.989999999999995</v>
      </c>
      <c r="Q5427" s="3">
        <v>8.99</v>
      </c>
      <c r="R5427" s="5" t="s">
        <v>3367</v>
      </c>
      <c r="S5427" s="5" t="s">
        <v>1595</v>
      </c>
      <c r="T5427" s="5" t="str">
        <f t="shared" si="505"/>
        <v>Neoma Murray</v>
      </c>
      <c r="U5427" t="s">
        <v>1143</v>
      </c>
      <c r="V5427" s="5" t="s">
        <v>27</v>
      </c>
      <c r="W5427" s="5" t="s">
        <v>48</v>
      </c>
      <c r="X5427" s="5" t="s">
        <v>49</v>
      </c>
      <c r="Y5427" s="5" t="s">
        <v>2099</v>
      </c>
      <c r="Z5427" s="5" t="s">
        <v>43</v>
      </c>
      <c r="AA5427" s="4">
        <v>0.56000000000000005</v>
      </c>
      <c r="AB5427" s="1">
        <v>41254</v>
      </c>
      <c r="AC5427" s="1">
        <v>25614</v>
      </c>
      <c r="AD5427">
        <f t="shared" si="506"/>
        <v>2</v>
      </c>
      <c r="AE5427">
        <f t="shared" ca="1" si="507"/>
        <v>54</v>
      </c>
      <c r="AF5427" t="str">
        <f t="shared" ca="1" si="508"/>
        <v>18-64</v>
      </c>
      <c r="AG5427" s="3">
        <f t="shared" si="509"/>
        <v>2.5834692758620683</v>
      </c>
      <c r="AH5427" t="str">
        <f>_xlfn.IFNA(VLOOKUP(Sales_Transactions[[#This Row],[Order ID]],Returned_Items[#All],2,FALSE),"Not Returned")</f>
        <v>Not Returned</v>
      </c>
    </row>
    <row r="5428" spans="1:34" x14ac:dyDescent="0.25">
      <c r="A5428">
        <v>34757</v>
      </c>
      <c r="C5428" t="s">
        <v>2057</v>
      </c>
      <c r="D5428" s="2" t="str">
        <f>TEXT(MID(Sales_Transactions[[#This Row],[Order Date]],2,5),"d/m/yyy")</f>
        <v>28/5/2012</v>
      </c>
      <c r="E5428" s="2" t="str">
        <f>TEXT(MID(Sales_Transactions[[#This Row],[Order Date]],2,5),"d")</f>
        <v>28</v>
      </c>
      <c r="F5428" s="2" t="str">
        <f>TEXT(MID(Sales_Transactions[[#This Row],[Order Date]],2,5),"m")</f>
        <v>5</v>
      </c>
      <c r="G5428" s="2" t="str">
        <f>TEXT(MID(Sales_Transactions[[#This Row],[Order Date]],2,5),"yyy")</f>
        <v>2012</v>
      </c>
      <c r="H5428" s="2" t="str">
        <f>TEXT(MID(Sales_Transactions[[#This Row],[Order Date]],2,5),"yyy/m")</f>
        <v>2012/5</v>
      </c>
      <c r="I5428" t="s">
        <v>33</v>
      </c>
      <c r="J5428">
        <f t="shared" si="504"/>
        <v>4</v>
      </c>
      <c r="K5428" s="2">
        <v>40</v>
      </c>
      <c r="L5428" s="3">
        <v>250.6</v>
      </c>
      <c r="M5428" s="4">
        <v>0.1</v>
      </c>
      <c r="N5428" s="5" t="s">
        <v>67</v>
      </c>
      <c r="O5428" s="3">
        <v>-107.06</v>
      </c>
      <c r="P5428" s="3">
        <v>6.48</v>
      </c>
      <c r="Q5428" s="3">
        <v>6.22</v>
      </c>
      <c r="R5428" s="5" t="s">
        <v>3367</v>
      </c>
      <c r="S5428" s="5" t="s">
        <v>1595</v>
      </c>
      <c r="T5428" s="5" t="str">
        <f t="shared" si="505"/>
        <v>Neoma Murray</v>
      </c>
      <c r="U5428" t="s">
        <v>1143</v>
      </c>
      <c r="V5428" s="5" t="s">
        <v>27</v>
      </c>
      <c r="W5428" s="5" t="s">
        <v>28</v>
      </c>
      <c r="X5428" s="5" t="s">
        <v>75</v>
      </c>
      <c r="Y5428" s="5" t="s">
        <v>1649</v>
      </c>
      <c r="Z5428" s="5" t="s">
        <v>43</v>
      </c>
      <c r="AA5428" s="4">
        <v>0.37</v>
      </c>
      <c r="AB5428" s="1">
        <v>41059</v>
      </c>
      <c r="AC5428" s="1">
        <v>25760</v>
      </c>
      <c r="AD5428">
        <f t="shared" si="506"/>
        <v>2</v>
      </c>
      <c r="AE5428">
        <f t="shared" ca="1" si="507"/>
        <v>54</v>
      </c>
      <c r="AF5428" t="str">
        <f t="shared" ca="1" si="508"/>
        <v>18-64</v>
      </c>
      <c r="AG5428" s="3">
        <f t="shared" si="509"/>
        <v>0.31733800000000001</v>
      </c>
      <c r="AH5428" t="str">
        <f>_xlfn.IFNA(VLOOKUP(Sales_Transactions[[#This Row],[Order ID]],Returned_Items[#All],2,FALSE),"Not Returned")</f>
        <v>Not Returned</v>
      </c>
    </row>
    <row r="5429" spans="1:34" x14ac:dyDescent="0.25">
      <c r="A5429">
        <v>34913</v>
      </c>
      <c r="C5429" t="s">
        <v>2553</v>
      </c>
      <c r="D5429" s="2" t="str">
        <f>TEXT(MID(Sales_Transactions[[#This Row],[Order Date]],2,5),"d/m/yyy")</f>
        <v>22/11/2011</v>
      </c>
      <c r="E5429" s="2" t="str">
        <f>TEXT(MID(Sales_Transactions[[#This Row],[Order Date]],2,5),"d")</f>
        <v>22</v>
      </c>
      <c r="F5429" s="2" t="str">
        <f>TEXT(MID(Sales_Transactions[[#This Row],[Order Date]],2,5),"m")</f>
        <v>11</v>
      </c>
      <c r="G5429" s="2" t="str">
        <f>TEXT(MID(Sales_Transactions[[#This Row],[Order Date]],2,5),"yyy")</f>
        <v>2011</v>
      </c>
      <c r="H5429" s="2" t="str">
        <f>TEXT(MID(Sales_Transactions[[#This Row],[Order Date]],2,5),"yyy/m")</f>
        <v>2011/11</v>
      </c>
      <c r="I5429" t="s">
        <v>78</v>
      </c>
      <c r="J5429">
        <f t="shared" si="504"/>
        <v>3</v>
      </c>
      <c r="K5429" s="2">
        <v>15</v>
      </c>
      <c r="L5429" s="3">
        <v>107.63</v>
      </c>
      <c r="M5429" s="4">
        <v>0</v>
      </c>
      <c r="N5429" s="5" t="s">
        <v>23</v>
      </c>
      <c r="O5429" s="3">
        <v>-29.89</v>
      </c>
      <c r="P5429" s="3">
        <v>6.81</v>
      </c>
      <c r="Q5429" s="3">
        <v>5.48</v>
      </c>
      <c r="R5429" s="5" t="s">
        <v>3352</v>
      </c>
      <c r="S5429" s="5" t="s">
        <v>1053</v>
      </c>
      <c r="T5429" s="5" t="str">
        <f t="shared" si="505"/>
        <v>William Brown</v>
      </c>
      <c r="U5429" t="s">
        <v>1143</v>
      </c>
      <c r="V5429" s="5" t="s">
        <v>74</v>
      </c>
      <c r="W5429" s="5" t="s">
        <v>28</v>
      </c>
      <c r="X5429" s="5" t="s">
        <v>41</v>
      </c>
      <c r="Y5429" s="5" t="s">
        <v>2356</v>
      </c>
      <c r="Z5429" s="5" t="s">
        <v>43</v>
      </c>
      <c r="AA5429" s="4">
        <v>0.37</v>
      </c>
      <c r="AB5429" s="1">
        <v>40871</v>
      </c>
      <c r="AC5429" s="1">
        <v>25642</v>
      </c>
      <c r="AD5429">
        <f t="shared" si="506"/>
        <v>2</v>
      </c>
      <c r="AE5429">
        <f t="shared" ca="1" si="507"/>
        <v>54</v>
      </c>
      <c r="AF5429" t="str">
        <f t="shared" ca="1" si="508"/>
        <v>18-64</v>
      </c>
      <c r="AG5429" s="3">
        <f t="shared" si="509"/>
        <v>0.81933333333333325</v>
      </c>
      <c r="AH5429" t="str">
        <f>_xlfn.IFNA(VLOOKUP(Sales_Transactions[[#This Row],[Order ID]],Returned_Items[#All],2,FALSE),"Not Returned")</f>
        <v>Not Returned</v>
      </c>
    </row>
    <row r="5430" spans="1:34" x14ac:dyDescent="0.25">
      <c r="A5430">
        <v>35136</v>
      </c>
      <c r="C5430" t="s">
        <v>582</v>
      </c>
      <c r="D5430" s="2" t="str">
        <f>TEXT(MID(Sales_Transactions[[#This Row],[Order Date]],2,5),"d/m/yyy")</f>
        <v>8/10/2009</v>
      </c>
      <c r="E5430" s="2" t="str">
        <f>TEXT(MID(Sales_Transactions[[#This Row],[Order Date]],2,5),"d")</f>
        <v>8</v>
      </c>
      <c r="F5430" s="2" t="str">
        <f>TEXT(MID(Sales_Transactions[[#This Row],[Order Date]],2,5),"m")</f>
        <v>10</v>
      </c>
      <c r="G5430" s="2" t="str">
        <f>TEXT(MID(Sales_Transactions[[#This Row],[Order Date]],2,5),"yyy")</f>
        <v>2009</v>
      </c>
      <c r="H5430" s="2" t="str">
        <f>TEXT(MID(Sales_Transactions[[#This Row],[Order Date]],2,5),"yyy/m")</f>
        <v>2009/10</v>
      </c>
      <c r="I5430" t="s">
        <v>101</v>
      </c>
      <c r="J5430">
        <f t="shared" si="504"/>
        <v>1</v>
      </c>
      <c r="K5430" s="2">
        <v>23</v>
      </c>
      <c r="L5430" s="3">
        <v>68.73</v>
      </c>
      <c r="M5430" s="4">
        <v>7.0000000000000007E-2</v>
      </c>
      <c r="N5430" s="5" t="s">
        <v>23</v>
      </c>
      <c r="O5430" s="3">
        <v>17.170000000000002</v>
      </c>
      <c r="P5430" s="3">
        <v>2.94</v>
      </c>
      <c r="Q5430" s="3">
        <v>0.81</v>
      </c>
      <c r="R5430" s="5" t="s">
        <v>1493</v>
      </c>
      <c r="S5430" s="5" t="s">
        <v>3345</v>
      </c>
      <c r="T5430" s="5" t="str">
        <f t="shared" si="505"/>
        <v>Peter Fuller</v>
      </c>
      <c r="U5430" t="s">
        <v>1143</v>
      </c>
      <c r="V5430" s="5" t="s">
        <v>47</v>
      </c>
      <c r="W5430" s="5" t="s">
        <v>28</v>
      </c>
      <c r="X5430" s="5" t="s">
        <v>124</v>
      </c>
      <c r="Y5430" s="5" t="s">
        <v>2002</v>
      </c>
      <c r="Z5430" s="5" t="s">
        <v>84</v>
      </c>
      <c r="AA5430" s="4">
        <v>0.4</v>
      </c>
      <c r="AB5430" s="1">
        <v>40095</v>
      </c>
      <c r="AC5430" s="1">
        <v>24559</v>
      </c>
      <c r="AD5430">
        <f t="shared" si="506"/>
        <v>1</v>
      </c>
      <c r="AE5430">
        <f t="shared" ca="1" si="507"/>
        <v>57</v>
      </c>
      <c r="AF5430" t="str">
        <f t="shared" ca="1" si="508"/>
        <v>18-64</v>
      </c>
      <c r="AG5430" s="3">
        <f t="shared" si="509"/>
        <v>0.16295400000000002</v>
      </c>
      <c r="AH5430" t="str">
        <f>_xlfn.IFNA(VLOOKUP(Sales_Transactions[[#This Row],[Order ID]],Returned_Items[#All],2,FALSE),"Not Returned")</f>
        <v>Not Returned</v>
      </c>
    </row>
    <row r="5431" spans="1:34" x14ac:dyDescent="0.25">
      <c r="A5431">
        <v>35299</v>
      </c>
      <c r="C5431" t="s">
        <v>1567</v>
      </c>
      <c r="D5431" s="2" t="str">
        <f>TEXT(MID(Sales_Transactions[[#This Row],[Order Date]],2,5),"d/m/yyy")</f>
        <v>10/8/2012</v>
      </c>
      <c r="E5431" s="2" t="str">
        <f>TEXT(MID(Sales_Transactions[[#This Row],[Order Date]],2,5),"d")</f>
        <v>10</v>
      </c>
      <c r="F5431" s="2" t="str">
        <f>TEXT(MID(Sales_Transactions[[#This Row],[Order Date]],2,5),"m")</f>
        <v>8</v>
      </c>
      <c r="G5431" s="2" t="str">
        <f>TEXT(MID(Sales_Transactions[[#This Row],[Order Date]],2,5),"yyy")</f>
        <v>2012</v>
      </c>
      <c r="H5431" s="2" t="str">
        <f>TEXT(MID(Sales_Transactions[[#This Row],[Order Date]],2,5),"yyy/m")</f>
        <v>2012/8</v>
      </c>
      <c r="I5431" t="s">
        <v>52</v>
      </c>
      <c r="J5431">
        <f t="shared" si="504"/>
        <v>1</v>
      </c>
      <c r="K5431" s="2">
        <v>41</v>
      </c>
      <c r="L5431" s="3">
        <v>4359</v>
      </c>
      <c r="M5431" s="4">
        <v>0.02</v>
      </c>
      <c r="N5431" s="5" t="s">
        <v>23</v>
      </c>
      <c r="O5431" s="3">
        <v>907.67</v>
      </c>
      <c r="P5431" s="3">
        <v>99.99</v>
      </c>
      <c r="Q5431" s="3">
        <v>19.989999999999998</v>
      </c>
      <c r="R5431" s="5" t="s">
        <v>3350</v>
      </c>
      <c r="S5431" s="5" t="s">
        <v>2748</v>
      </c>
      <c r="T5431" s="5" t="str">
        <f t="shared" si="505"/>
        <v>Randy Bradley</v>
      </c>
      <c r="U5431" t="s">
        <v>1143</v>
      </c>
      <c r="V5431" s="5" t="s">
        <v>47</v>
      </c>
      <c r="W5431" s="5" t="s">
        <v>48</v>
      </c>
      <c r="X5431" s="5" t="s">
        <v>87</v>
      </c>
      <c r="Y5431" s="5" t="s">
        <v>545</v>
      </c>
      <c r="Z5431" s="5" t="s">
        <v>43</v>
      </c>
      <c r="AA5431" s="4">
        <v>0.52</v>
      </c>
      <c r="AB5431" s="1">
        <v>41133</v>
      </c>
      <c r="AC5431" s="1">
        <v>24396</v>
      </c>
      <c r="AD5431">
        <f t="shared" si="506"/>
        <v>2</v>
      </c>
      <c r="AE5431">
        <f t="shared" ca="1" si="507"/>
        <v>57</v>
      </c>
      <c r="AF5431" t="str">
        <f t="shared" ca="1" si="508"/>
        <v>18-64</v>
      </c>
      <c r="AG5431" s="3">
        <f t="shared" si="509"/>
        <v>2.9258537073170729</v>
      </c>
      <c r="AH5431" t="str">
        <f>_xlfn.IFNA(VLOOKUP(Sales_Transactions[[#This Row],[Order ID]],Returned_Items[#All],2,FALSE),"Not Returned")</f>
        <v>Not Returned</v>
      </c>
    </row>
    <row r="5432" spans="1:34" x14ac:dyDescent="0.25">
      <c r="A5432">
        <v>36676</v>
      </c>
      <c r="C5432" t="s">
        <v>763</v>
      </c>
      <c r="D5432" s="2" t="str">
        <f>TEXT(MID(Sales_Transactions[[#This Row],[Order Date]],2,5),"d/m/yyy")</f>
        <v>25/8/2011</v>
      </c>
      <c r="E5432" s="2" t="str">
        <f>TEXT(MID(Sales_Transactions[[#This Row],[Order Date]],2,5),"d")</f>
        <v>25</v>
      </c>
      <c r="F5432" s="2" t="str">
        <f>TEXT(MID(Sales_Transactions[[#This Row],[Order Date]],2,5),"m")</f>
        <v>8</v>
      </c>
      <c r="G5432" s="2" t="str">
        <f>TEXT(MID(Sales_Transactions[[#This Row],[Order Date]],2,5),"yyy")</f>
        <v>2011</v>
      </c>
      <c r="H5432" s="2" t="str">
        <f>TEXT(MID(Sales_Transactions[[#This Row],[Order Date]],2,5),"yyy/m")</f>
        <v>2011/8</v>
      </c>
      <c r="I5432" t="s">
        <v>52</v>
      </c>
      <c r="J5432">
        <f t="shared" si="504"/>
        <v>1</v>
      </c>
      <c r="K5432" s="2">
        <v>32</v>
      </c>
      <c r="L5432" s="3">
        <v>3046.01</v>
      </c>
      <c r="M5432" s="4">
        <v>0.08</v>
      </c>
      <c r="N5432" s="5" t="s">
        <v>34</v>
      </c>
      <c r="O5432" s="3">
        <v>998.65</v>
      </c>
      <c r="P5432" s="3">
        <v>100.97</v>
      </c>
      <c r="Q5432" s="3">
        <v>14</v>
      </c>
      <c r="R5432" s="5" t="s">
        <v>3013</v>
      </c>
      <c r="S5432" s="5" t="s">
        <v>2783</v>
      </c>
      <c r="T5432" s="5" t="str">
        <f t="shared" si="505"/>
        <v>Mitch Willingham</v>
      </c>
      <c r="U5432" t="s">
        <v>1143</v>
      </c>
      <c r="V5432" s="5" t="s">
        <v>47</v>
      </c>
      <c r="W5432" s="5" t="s">
        <v>48</v>
      </c>
      <c r="X5432" s="5" t="s">
        <v>324</v>
      </c>
      <c r="Y5432" s="5" t="s">
        <v>1586</v>
      </c>
      <c r="Z5432" s="5" t="s">
        <v>40</v>
      </c>
      <c r="AA5432" s="4">
        <v>0.37</v>
      </c>
      <c r="AB5432" s="1">
        <v>40782</v>
      </c>
      <c r="AC5432" s="1">
        <v>25422</v>
      </c>
      <c r="AD5432">
        <f t="shared" si="506"/>
        <v>2</v>
      </c>
      <c r="AE5432">
        <f t="shared" ca="1" si="507"/>
        <v>55</v>
      </c>
      <c r="AF5432" t="str">
        <f t="shared" ca="1" si="508"/>
        <v>18-64</v>
      </c>
      <c r="AG5432" s="3">
        <f t="shared" si="509"/>
        <v>3.59028825</v>
      </c>
      <c r="AH5432" t="str">
        <f>_xlfn.IFNA(VLOOKUP(Sales_Transactions[[#This Row],[Order ID]],Returned_Items[#All],2,FALSE),"Not Returned")</f>
        <v>Returned</v>
      </c>
    </row>
    <row r="5433" spans="1:34" x14ac:dyDescent="0.25">
      <c r="A5433">
        <v>36676</v>
      </c>
      <c r="C5433" t="s">
        <v>763</v>
      </c>
      <c r="D5433" s="2" t="str">
        <f>TEXT(MID(Sales_Transactions[[#This Row],[Order Date]],2,5),"d/m/yyy")</f>
        <v>25/8/2011</v>
      </c>
      <c r="E5433" s="2" t="str">
        <f>TEXT(MID(Sales_Transactions[[#This Row],[Order Date]],2,5),"d")</f>
        <v>25</v>
      </c>
      <c r="F5433" s="2" t="str">
        <f>TEXT(MID(Sales_Transactions[[#This Row],[Order Date]],2,5),"m")</f>
        <v>8</v>
      </c>
      <c r="G5433" s="2" t="str">
        <f>TEXT(MID(Sales_Transactions[[#This Row],[Order Date]],2,5),"yyy")</f>
        <v>2011</v>
      </c>
      <c r="H5433" s="2" t="str">
        <f>TEXT(MID(Sales_Transactions[[#This Row],[Order Date]],2,5),"yyy/m")</f>
        <v>2011/8</v>
      </c>
      <c r="I5433" t="s">
        <v>52</v>
      </c>
      <c r="J5433">
        <f t="shared" si="504"/>
        <v>1</v>
      </c>
      <c r="K5433" s="2">
        <v>15</v>
      </c>
      <c r="L5433" s="3">
        <v>353.52</v>
      </c>
      <c r="M5433" s="4">
        <v>0.04</v>
      </c>
      <c r="N5433" s="5" t="s">
        <v>23</v>
      </c>
      <c r="O5433" s="3">
        <v>51.53</v>
      </c>
      <c r="P5433" s="3">
        <v>22.84</v>
      </c>
      <c r="Q5433" s="3">
        <v>8.18</v>
      </c>
      <c r="R5433" s="5" t="s">
        <v>3013</v>
      </c>
      <c r="S5433" s="5" t="s">
        <v>2783</v>
      </c>
      <c r="T5433" s="5" t="str">
        <f t="shared" si="505"/>
        <v>Mitch Willingham</v>
      </c>
      <c r="U5433" t="s">
        <v>1143</v>
      </c>
      <c r="V5433" s="5" t="s">
        <v>47</v>
      </c>
      <c r="W5433" s="5" t="s">
        <v>28</v>
      </c>
      <c r="X5433" s="5" t="s">
        <v>75</v>
      </c>
      <c r="Y5433" s="5" t="s">
        <v>2738</v>
      </c>
      <c r="Z5433" s="5" t="s">
        <v>43</v>
      </c>
      <c r="AA5433" s="4">
        <v>0.39</v>
      </c>
      <c r="AB5433" s="1">
        <v>40781</v>
      </c>
      <c r="AC5433" s="1">
        <v>25449</v>
      </c>
      <c r="AD5433">
        <f t="shared" si="506"/>
        <v>1</v>
      </c>
      <c r="AE5433">
        <f t="shared" ca="1" si="507"/>
        <v>54</v>
      </c>
      <c r="AF5433" t="str">
        <f t="shared" ca="1" si="508"/>
        <v>18-64</v>
      </c>
      <c r="AG5433" s="3">
        <f t="shared" si="509"/>
        <v>2.0673909333333333</v>
      </c>
      <c r="AH5433" t="str">
        <f>_xlfn.IFNA(VLOOKUP(Sales_Transactions[[#This Row],[Order ID]],Returned_Items[#All],2,FALSE),"Not Returned")</f>
        <v>Returned</v>
      </c>
    </row>
    <row r="5434" spans="1:34" x14ac:dyDescent="0.25">
      <c r="A5434">
        <v>36708</v>
      </c>
      <c r="C5434" t="s">
        <v>2936</v>
      </c>
      <c r="D5434" s="2" t="str">
        <f>TEXT(MID(Sales_Transactions[[#This Row],[Order Date]],2,5),"d/m/yyy")</f>
        <v>19/9/2011</v>
      </c>
      <c r="E5434" s="2" t="str">
        <f>TEXT(MID(Sales_Transactions[[#This Row],[Order Date]],2,5),"d")</f>
        <v>19</v>
      </c>
      <c r="F5434" s="2" t="str">
        <f>TEXT(MID(Sales_Transactions[[#This Row],[Order Date]],2,5),"m")</f>
        <v>9</v>
      </c>
      <c r="G5434" s="2" t="str">
        <f>TEXT(MID(Sales_Transactions[[#This Row],[Order Date]],2,5),"yyy")</f>
        <v>2011</v>
      </c>
      <c r="H5434" s="2" t="str">
        <f>TEXT(MID(Sales_Transactions[[#This Row],[Order Date]],2,5),"yyy/m")</f>
        <v>2011/9</v>
      </c>
      <c r="I5434" t="s">
        <v>52</v>
      </c>
      <c r="J5434">
        <f t="shared" si="504"/>
        <v>1</v>
      </c>
      <c r="K5434" s="2">
        <v>46</v>
      </c>
      <c r="L5434" s="3">
        <v>636.5</v>
      </c>
      <c r="M5434" s="4">
        <v>0.01</v>
      </c>
      <c r="N5434" s="5" t="s">
        <v>23</v>
      </c>
      <c r="O5434" s="3">
        <v>-71.98</v>
      </c>
      <c r="P5434" s="3">
        <v>12.99</v>
      </c>
      <c r="Q5434" s="3">
        <v>9.44</v>
      </c>
      <c r="R5434" s="5" t="s">
        <v>3352</v>
      </c>
      <c r="S5434" s="5" t="s">
        <v>1053</v>
      </c>
      <c r="T5434" s="5" t="str">
        <f t="shared" si="505"/>
        <v>William Brown</v>
      </c>
      <c r="U5434" t="s">
        <v>1143</v>
      </c>
      <c r="V5434" s="5" t="s">
        <v>47</v>
      </c>
      <c r="W5434" s="5" t="s">
        <v>48</v>
      </c>
      <c r="X5434" s="5" t="s">
        <v>324</v>
      </c>
      <c r="Y5434" s="5" t="s">
        <v>3368</v>
      </c>
      <c r="Z5434" s="5" t="s">
        <v>56</v>
      </c>
      <c r="AA5434" s="4">
        <v>0.39</v>
      </c>
      <c r="AB5434" s="1">
        <v>40807</v>
      </c>
      <c r="AC5434" s="1">
        <v>25058</v>
      </c>
      <c r="AD5434">
        <f t="shared" si="506"/>
        <v>2</v>
      </c>
      <c r="AE5434">
        <f t="shared" ca="1" si="507"/>
        <v>55</v>
      </c>
      <c r="AF5434" t="str">
        <f t="shared" ca="1" si="508"/>
        <v>18-64</v>
      </c>
      <c r="AG5434" s="3">
        <f t="shared" si="509"/>
        <v>0.48758045652173915</v>
      </c>
      <c r="AH5434" t="str">
        <f>_xlfn.IFNA(VLOOKUP(Sales_Transactions[[#This Row],[Order ID]],Returned_Items[#All],2,FALSE),"Not Returned")</f>
        <v>Not Returned</v>
      </c>
    </row>
    <row r="5435" spans="1:34" x14ac:dyDescent="0.25">
      <c r="A5435">
        <v>36708</v>
      </c>
      <c r="C5435" t="s">
        <v>2936</v>
      </c>
      <c r="D5435" s="2" t="str">
        <f>TEXT(MID(Sales_Transactions[[#This Row],[Order Date]],2,5),"d/m/yyy")</f>
        <v>19/9/2011</v>
      </c>
      <c r="E5435" s="2" t="str">
        <f>TEXT(MID(Sales_Transactions[[#This Row],[Order Date]],2,5),"d")</f>
        <v>19</v>
      </c>
      <c r="F5435" s="2" t="str">
        <f>TEXT(MID(Sales_Transactions[[#This Row],[Order Date]],2,5),"m")</f>
        <v>9</v>
      </c>
      <c r="G5435" s="2" t="str">
        <f>TEXT(MID(Sales_Transactions[[#This Row],[Order Date]],2,5),"yyy")</f>
        <v>2011</v>
      </c>
      <c r="H5435" s="2" t="str">
        <f>TEXT(MID(Sales_Transactions[[#This Row],[Order Date]],2,5),"yyy/m")</f>
        <v>2011/9</v>
      </c>
      <c r="I5435" t="s">
        <v>52</v>
      </c>
      <c r="J5435">
        <f t="shared" si="504"/>
        <v>1</v>
      </c>
      <c r="K5435" s="2">
        <v>25</v>
      </c>
      <c r="L5435" s="3">
        <v>2614.3705</v>
      </c>
      <c r="M5435" s="4">
        <v>7.0000000000000007E-2</v>
      </c>
      <c r="N5435" s="5" t="s">
        <v>23</v>
      </c>
      <c r="O5435" s="3">
        <v>384.01</v>
      </c>
      <c r="P5435" s="3">
        <v>125.99</v>
      </c>
      <c r="Q5435" s="3">
        <v>7.69</v>
      </c>
      <c r="R5435" s="5" t="s">
        <v>3352</v>
      </c>
      <c r="S5435" s="5" t="s">
        <v>1053</v>
      </c>
      <c r="T5435" s="5" t="str">
        <f t="shared" si="505"/>
        <v>William Brown</v>
      </c>
      <c r="U5435" t="s">
        <v>1143</v>
      </c>
      <c r="V5435" s="5" t="s">
        <v>47</v>
      </c>
      <c r="W5435" s="5" t="s">
        <v>48</v>
      </c>
      <c r="X5435" s="5" t="s">
        <v>49</v>
      </c>
      <c r="Y5435" s="5" t="s">
        <v>184</v>
      </c>
      <c r="Z5435" s="5" t="s">
        <v>43</v>
      </c>
      <c r="AA5435" s="4">
        <v>0.57999999999999996</v>
      </c>
      <c r="AB5435" s="1">
        <v>40807</v>
      </c>
      <c r="AC5435" s="1">
        <v>24985</v>
      </c>
      <c r="AD5435">
        <f t="shared" si="506"/>
        <v>2</v>
      </c>
      <c r="AE5435">
        <f t="shared" ca="1" si="507"/>
        <v>56</v>
      </c>
      <c r="AF5435" t="str">
        <f t="shared" ca="1" si="508"/>
        <v>18-64</v>
      </c>
      <c r="AG5435" s="3">
        <f t="shared" si="509"/>
        <v>5.3436722799999998</v>
      </c>
      <c r="AH5435" t="str">
        <f>_xlfn.IFNA(VLOOKUP(Sales_Transactions[[#This Row],[Order ID]],Returned_Items[#All],2,FALSE),"Not Returned")</f>
        <v>Not Returned</v>
      </c>
    </row>
    <row r="5436" spans="1:34" x14ac:dyDescent="0.25">
      <c r="A5436">
        <v>36835</v>
      </c>
      <c r="C5436" t="s">
        <v>2343</v>
      </c>
      <c r="D5436" s="2" t="str">
        <f>TEXT(MID(Sales_Transactions[[#This Row],[Order Date]],2,5),"d/m/yyy")</f>
        <v>20/10/2009</v>
      </c>
      <c r="E5436" s="2" t="str">
        <f>TEXT(MID(Sales_Transactions[[#This Row],[Order Date]],2,5),"d")</f>
        <v>20</v>
      </c>
      <c r="F5436" s="2" t="str">
        <f>TEXT(MID(Sales_Transactions[[#This Row],[Order Date]],2,5),"m")</f>
        <v>10</v>
      </c>
      <c r="G5436" s="2" t="str">
        <f>TEXT(MID(Sales_Transactions[[#This Row],[Order Date]],2,5),"yyy")</f>
        <v>2009</v>
      </c>
      <c r="H5436" s="2" t="str">
        <f>TEXT(MID(Sales_Transactions[[#This Row],[Order Date]],2,5),"yyy/m")</f>
        <v>2009/10</v>
      </c>
      <c r="I5436" t="s">
        <v>101</v>
      </c>
      <c r="J5436">
        <f t="shared" si="504"/>
        <v>1</v>
      </c>
      <c r="K5436" s="2">
        <v>39</v>
      </c>
      <c r="L5436" s="3">
        <v>12073.06</v>
      </c>
      <c r="M5436" s="4">
        <v>0.03</v>
      </c>
      <c r="N5436" s="5" t="s">
        <v>23</v>
      </c>
      <c r="O5436" s="3">
        <v>5081.87</v>
      </c>
      <c r="P5436" s="3">
        <v>315.98</v>
      </c>
      <c r="Q5436" s="3">
        <v>19.989999999999998</v>
      </c>
      <c r="R5436" s="5" t="s">
        <v>3352</v>
      </c>
      <c r="S5436" s="5" t="s">
        <v>1053</v>
      </c>
      <c r="T5436" s="5" t="str">
        <f t="shared" si="505"/>
        <v>William Brown</v>
      </c>
      <c r="U5436" t="s">
        <v>1143</v>
      </c>
      <c r="V5436" s="5" t="s">
        <v>74</v>
      </c>
      <c r="W5436" s="5" t="s">
        <v>28</v>
      </c>
      <c r="X5436" s="5" t="s">
        <v>41</v>
      </c>
      <c r="Y5436" s="5" t="s">
        <v>1539</v>
      </c>
      <c r="Z5436" s="5" t="s">
        <v>43</v>
      </c>
      <c r="AA5436" s="4">
        <v>0.38</v>
      </c>
      <c r="AB5436" s="1">
        <v>40108</v>
      </c>
      <c r="AC5436" s="1">
        <v>25115</v>
      </c>
      <c r="AD5436">
        <f t="shared" si="506"/>
        <v>2</v>
      </c>
      <c r="AE5436">
        <f t="shared" ca="1" si="507"/>
        <v>55</v>
      </c>
      <c r="AF5436" t="str">
        <f t="shared" ca="1" si="508"/>
        <v>18-64</v>
      </c>
      <c r="AG5436" s="3">
        <f t="shared" si="509"/>
        <v>8.6121847692307707</v>
      </c>
      <c r="AH5436" t="str">
        <f>_xlfn.IFNA(VLOOKUP(Sales_Transactions[[#This Row],[Order ID]],Returned_Items[#All],2,FALSE),"Not Returned")</f>
        <v>Not Returned</v>
      </c>
    </row>
    <row r="5437" spans="1:34" hidden="1" x14ac:dyDescent="0.25">
      <c r="A5437">
        <v>36835</v>
      </c>
      <c r="C5437" t="s">
        <v>2343</v>
      </c>
      <c r="D5437" s="2" t="str">
        <f>TEXT(MID(Sales_Transactions[[#This Row],[Order Date]],2,5),"d/m/yyy")</f>
        <v>20/10/2009</v>
      </c>
      <c r="E5437" s="2" t="str">
        <f>TEXT(MID(Sales_Transactions[[#This Row],[Order Date]],2,5),"d")</f>
        <v>20</v>
      </c>
      <c r="F5437" s="2" t="str">
        <f>TEXT(MID(Sales_Transactions[[#This Row],[Order Date]],2,5),"m")</f>
        <v>10</v>
      </c>
      <c r="G5437" s="2" t="str">
        <f>TEXT(MID(Sales_Transactions[[#This Row],[Order Date]],2,5),"yyy")</f>
        <v>2009</v>
      </c>
      <c r="H5437" s="2" t="str">
        <f>TEXT(MID(Sales_Transactions[[#This Row],[Order Date]],2,5),"yyy/m")</f>
        <v>2009/10</v>
      </c>
      <c r="I5437" t="s">
        <v>101</v>
      </c>
      <c r="J5437">
        <f t="shared" si="504"/>
        <v>1</v>
      </c>
      <c r="K5437" s="2">
        <v>25</v>
      </c>
      <c r="L5437">
        <v>6685.05</v>
      </c>
      <c r="M5437">
        <v>0.09</v>
      </c>
      <c r="N5437" t="s">
        <v>23</v>
      </c>
      <c r="O5437">
        <v>1653.6</v>
      </c>
      <c r="P5437">
        <v>276.2</v>
      </c>
      <c r="Q5437">
        <v>24.49</v>
      </c>
      <c r="R5437" t="s">
        <v>3352</v>
      </c>
      <c r="S5437" t="s">
        <v>1053</v>
      </c>
      <c r="T5437" t="str">
        <f t="shared" si="505"/>
        <v>William Brown</v>
      </c>
      <c r="U5437" t="s">
        <v>1143</v>
      </c>
      <c r="V5437" t="s">
        <v>74</v>
      </c>
      <c r="W5437" t="s">
        <v>57</v>
      </c>
      <c r="X5437" t="s">
        <v>154</v>
      </c>
      <c r="Y5437" t="s">
        <v>245</v>
      </c>
      <c r="Z5437" t="s">
        <v>31</v>
      </c>
      <c r="AA5437"/>
      <c r="AB5437" s="1">
        <v>40107</v>
      </c>
      <c r="AC5437" s="1">
        <v>25028</v>
      </c>
      <c r="AD5437">
        <f t="shared" si="506"/>
        <v>1</v>
      </c>
      <c r="AE5437">
        <f t="shared" ca="1" si="507"/>
        <v>56</v>
      </c>
      <c r="AF5437" t="str">
        <f t="shared" ca="1" si="508"/>
        <v>18-64</v>
      </c>
      <c r="AG5437">
        <f t="shared" si="509"/>
        <v>12.017656799999999</v>
      </c>
      <c r="AH5437" t="str">
        <f>_xlfn.IFNA(VLOOKUP(Sales_Transactions[[#This Row],[Order ID]],Returned_Items[#All],2,FALSE),"Not Returned")</f>
        <v>Not Returned</v>
      </c>
    </row>
    <row r="5438" spans="1:34" x14ac:dyDescent="0.25">
      <c r="A5438">
        <v>36835</v>
      </c>
      <c r="C5438" t="s">
        <v>2343</v>
      </c>
      <c r="D5438" s="2" t="str">
        <f>TEXT(MID(Sales_Transactions[[#This Row],[Order Date]],2,5),"d/m/yyy")</f>
        <v>20/10/2009</v>
      </c>
      <c r="E5438" s="2" t="str">
        <f>TEXT(MID(Sales_Transactions[[#This Row],[Order Date]],2,5),"d")</f>
        <v>20</v>
      </c>
      <c r="F5438" s="2" t="str">
        <f>TEXT(MID(Sales_Transactions[[#This Row],[Order Date]],2,5),"m")</f>
        <v>10</v>
      </c>
      <c r="G5438" s="2" t="str">
        <f>TEXT(MID(Sales_Transactions[[#This Row],[Order Date]],2,5),"yyy")</f>
        <v>2009</v>
      </c>
      <c r="H5438" s="2" t="str">
        <f>TEXT(MID(Sales_Transactions[[#This Row],[Order Date]],2,5),"yyy/m")</f>
        <v>2009/10</v>
      </c>
      <c r="I5438" t="s">
        <v>101</v>
      </c>
      <c r="J5438">
        <f t="shared" si="504"/>
        <v>1</v>
      </c>
      <c r="K5438" s="2">
        <v>18</v>
      </c>
      <c r="L5438" s="3">
        <v>1175.53</v>
      </c>
      <c r="M5438" s="4">
        <v>0.03</v>
      </c>
      <c r="N5438" s="5" t="s">
        <v>23</v>
      </c>
      <c r="O5438" s="3">
        <v>257.58999999999997</v>
      </c>
      <c r="P5438" s="3">
        <v>63.94</v>
      </c>
      <c r="Q5438" s="3">
        <v>14.48</v>
      </c>
      <c r="R5438" s="5" t="s">
        <v>3352</v>
      </c>
      <c r="S5438" s="5" t="s">
        <v>1053</v>
      </c>
      <c r="T5438" s="5" t="str">
        <f t="shared" si="505"/>
        <v>William Brown</v>
      </c>
      <c r="U5438" t="s">
        <v>1143</v>
      </c>
      <c r="V5438" s="5" t="s">
        <v>74</v>
      </c>
      <c r="W5438" s="5" t="s">
        <v>57</v>
      </c>
      <c r="X5438" s="5" t="s">
        <v>58</v>
      </c>
      <c r="Y5438" s="5" t="s">
        <v>713</v>
      </c>
      <c r="Z5438" s="5" t="s">
        <v>43</v>
      </c>
      <c r="AA5438" s="4">
        <v>0.46</v>
      </c>
      <c r="AB5438" s="1">
        <v>40107</v>
      </c>
      <c r="AC5438" s="1">
        <v>24699</v>
      </c>
      <c r="AD5438">
        <f t="shared" si="506"/>
        <v>1</v>
      </c>
      <c r="AE5438">
        <f t="shared" ca="1" si="507"/>
        <v>56</v>
      </c>
      <c r="AF5438" t="str">
        <f t="shared" ca="1" si="508"/>
        <v>18-64</v>
      </c>
      <c r="AG5438" s="3">
        <f t="shared" si="509"/>
        <v>4.3556010000000001</v>
      </c>
      <c r="AH5438" t="str">
        <f>_xlfn.IFNA(VLOOKUP(Sales_Transactions[[#This Row],[Order ID]],Returned_Items[#All],2,FALSE),"Not Returned")</f>
        <v>Not Returned</v>
      </c>
    </row>
    <row r="5439" spans="1:34" x14ac:dyDescent="0.25">
      <c r="A5439">
        <v>37127</v>
      </c>
      <c r="C5439" t="s">
        <v>3369</v>
      </c>
      <c r="D5439" s="2" t="str">
        <f>TEXT(MID(Sales_Transactions[[#This Row],[Order Date]],2,5),"d/m/yyy")</f>
        <v>2/10/2010</v>
      </c>
      <c r="E5439" s="2" t="str">
        <f>TEXT(MID(Sales_Transactions[[#This Row],[Order Date]],2,5),"d")</f>
        <v>2</v>
      </c>
      <c r="F5439" s="2" t="str">
        <f>TEXT(MID(Sales_Transactions[[#This Row],[Order Date]],2,5),"m")</f>
        <v>10</v>
      </c>
      <c r="G5439" s="2" t="str">
        <f>TEXT(MID(Sales_Transactions[[#This Row],[Order Date]],2,5),"yyy")</f>
        <v>2010</v>
      </c>
      <c r="H5439" s="2" t="str">
        <f>TEXT(MID(Sales_Transactions[[#This Row],[Order Date]],2,5),"yyy/m")</f>
        <v>2010/10</v>
      </c>
      <c r="I5439" t="s">
        <v>33</v>
      </c>
      <c r="J5439">
        <f t="shared" si="504"/>
        <v>4</v>
      </c>
      <c r="K5439" s="2">
        <v>19</v>
      </c>
      <c r="L5439" s="3">
        <v>178.44</v>
      </c>
      <c r="M5439" s="4">
        <v>0.03</v>
      </c>
      <c r="N5439" s="5" t="s">
        <v>23</v>
      </c>
      <c r="O5439" s="3">
        <v>50.13</v>
      </c>
      <c r="P5439" s="3">
        <v>9.11</v>
      </c>
      <c r="Q5439" s="3">
        <v>2.15</v>
      </c>
      <c r="R5439" s="5" t="s">
        <v>1594</v>
      </c>
      <c r="S5439" s="5" t="s">
        <v>3347</v>
      </c>
      <c r="T5439" s="5" t="str">
        <f t="shared" si="505"/>
        <v>John Dryer</v>
      </c>
      <c r="U5439" t="s">
        <v>1143</v>
      </c>
      <c r="V5439" s="5" t="s">
        <v>47</v>
      </c>
      <c r="W5439" s="5" t="s">
        <v>28</v>
      </c>
      <c r="X5439" s="5" t="s">
        <v>75</v>
      </c>
      <c r="Y5439" s="5" t="s">
        <v>2519</v>
      </c>
      <c r="Z5439" s="5" t="s">
        <v>84</v>
      </c>
      <c r="AA5439" s="4">
        <v>0.4</v>
      </c>
      <c r="AB5439" s="1">
        <v>40454</v>
      </c>
      <c r="AC5439" s="1">
        <v>29883</v>
      </c>
      <c r="AD5439">
        <f t="shared" si="506"/>
        <v>1</v>
      </c>
      <c r="AE5439">
        <f t="shared" ca="1" si="507"/>
        <v>42</v>
      </c>
      <c r="AF5439" t="str">
        <f t="shared" ca="1" si="508"/>
        <v>18-64</v>
      </c>
      <c r="AG5439" s="3">
        <f t="shared" si="509"/>
        <v>0.59248773684210532</v>
      </c>
      <c r="AH5439" t="str">
        <f>_xlfn.IFNA(VLOOKUP(Sales_Transactions[[#This Row],[Order ID]],Returned_Items[#All],2,FALSE),"Not Returned")</f>
        <v>Not Returned</v>
      </c>
    </row>
    <row r="5440" spans="1:34" x14ac:dyDescent="0.25">
      <c r="A5440">
        <v>37667</v>
      </c>
      <c r="C5440" t="s">
        <v>2892</v>
      </c>
      <c r="D5440" s="2" t="str">
        <f>TEXT(MID(Sales_Transactions[[#This Row],[Order Date]],2,5),"d/m/yyy")</f>
        <v>2/12/2011</v>
      </c>
      <c r="E5440" s="2" t="str">
        <f>TEXT(MID(Sales_Transactions[[#This Row],[Order Date]],2,5),"d")</f>
        <v>2</v>
      </c>
      <c r="F5440" s="2" t="str">
        <f>TEXT(MID(Sales_Transactions[[#This Row],[Order Date]],2,5),"m")</f>
        <v>12</v>
      </c>
      <c r="G5440" s="2" t="str">
        <f>TEXT(MID(Sales_Transactions[[#This Row],[Order Date]],2,5),"yyy")</f>
        <v>2011</v>
      </c>
      <c r="H5440" s="2" t="str">
        <f>TEXT(MID(Sales_Transactions[[#This Row],[Order Date]],2,5),"yyy/m")</f>
        <v>2011/12</v>
      </c>
      <c r="I5440" t="s">
        <v>33</v>
      </c>
      <c r="J5440">
        <f t="shared" si="504"/>
        <v>4</v>
      </c>
      <c r="K5440" s="2">
        <v>31</v>
      </c>
      <c r="L5440" s="3">
        <v>472.35</v>
      </c>
      <c r="M5440" s="4">
        <v>0.03</v>
      </c>
      <c r="N5440" s="5" t="s">
        <v>23</v>
      </c>
      <c r="O5440" s="3">
        <v>61.68</v>
      </c>
      <c r="P5440" s="3">
        <v>14.48</v>
      </c>
      <c r="Q5440" s="3">
        <v>6.46</v>
      </c>
      <c r="R5440" s="5" t="s">
        <v>1493</v>
      </c>
      <c r="S5440" s="5" t="s">
        <v>3345</v>
      </c>
      <c r="T5440" s="5" t="str">
        <f t="shared" si="505"/>
        <v>Peter Fuller</v>
      </c>
      <c r="U5440" t="s">
        <v>1143</v>
      </c>
      <c r="V5440" s="5" t="s">
        <v>37</v>
      </c>
      <c r="W5440" s="5" t="s">
        <v>28</v>
      </c>
      <c r="X5440" s="5" t="s">
        <v>41</v>
      </c>
      <c r="Y5440" s="5" t="s">
        <v>1412</v>
      </c>
      <c r="Z5440" s="5" t="s">
        <v>43</v>
      </c>
      <c r="AA5440" s="4">
        <v>0.38</v>
      </c>
      <c r="AB5440" s="1">
        <v>40880</v>
      </c>
      <c r="AC5440" s="1">
        <v>29419</v>
      </c>
      <c r="AD5440">
        <f t="shared" si="506"/>
        <v>1</v>
      </c>
      <c r="AE5440">
        <f t="shared" ca="1" si="507"/>
        <v>44</v>
      </c>
      <c r="AF5440" t="str">
        <f t="shared" ca="1" si="508"/>
        <v>18-64</v>
      </c>
      <c r="AG5440" s="3">
        <f t="shared" si="509"/>
        <v>0.67534374193548397</v>
      </c>
      <c r="AH5440" t="str">
        <f>_xlfn.IFNA(VLOOKUP(Sales_Transactions[[#This Row],[Order ID]],Returned_Items[#All],2,FALSE),"Not Returned")</f>
        <v>Not Returned</v>
      </c>
    </row>
    <row r="5441" spans="1:34" x14ac:dyDescent="0.25">
      <c r="A5441">
        <v>37825</v>
      </c>
      <c r="C5441" t="s">
        <v>390</v>
      </c>
      <c r="D5441" s="2" t="str">
        <f>TEXT(MID(Sales_Transactions[[#This Row],[Order Date]],2,5),"d/m/yyy")</f>
        <v>22/7/2009</v>
      </c>
      <c r="E5441" s="2" t="str">
        <f>TEXT(MID(Sales_Transactions[[#This Row],[Order Date]],2,5),"d")</f>
        <v>22</v>
      </c>
      <c r="F5441" s="2" t="str">
        <f>TEXT(MID(Sales_Transactions[[#This Row],[Order Date]],2,5),"m")</f>
        <v>7</v>
      </c>
      <c r="G5441" s="2" t="str">
        <f>TEXT(MID(Sales_Transactions[[#This Row],[Order Date]],2,5),"yyy")</f>
        <v>2009</v>
      </c>
      <c r="H5441" s="2" t="str">
        <f>TEXT(MID(Sales_Transactions[[#This Row],[Order Date]],2,5),"yyy/m")</f>
        <v>2009/7</v>
      </c>
      <c r="I5441" t="s">
        <v>22</v>
      </c>
      <c r="J5441">
        <f t="shared" si="504"/>
        <v>2</v>
      </c>
      <c r="K5441" s="2">
        <v>44</v>
      </c>
      <c r="L5441" s="3">
        <v>505.01</v>
      </c>
      <c r="M5441" s="4">
        <v>0.06</v>
      </c>
      <c r="N5441" s="5" t="s">
        <v>23</v>
      </c>
      <c r="O5441" s="3">
        <v>-43.52</v>
      </c>
      <c r="P5441" s="3">
        <v>11.97</v>
      </c>
      <c r="Q5441" s="3">
        <v>4.9800000000000004</v>
      </c>
      <c r="R5441" s="5" t="s">
        <v>1211</v>
      </c>
      <c r="S5441" s="5" t="s">
        <v>2505</v>
      </c>
      <c r="T5441" s="5" t="str">
        <f t="shared" si="505"/>
        <v>Matt Collister</v>
      </c>
      <c r="U5441" t="s">
        <v>1143</v>
      </c>
      <c r="V5441" s="5" t="s">
        <v>74</v>
      </c>
      <c r="W5441" s="5" t="s">
        <v>28</v>
      </c>
      <c r="X5441" s="5" t="s">
        <v>38</v>
      </c>
      <c r="Y5441" s="5" t="s">
        <v>431</v>
      </c>
      <c r="Z5441" s="5" t="s">
        <v>43</v>
      </c>
      <c r="AA5441" s="4">
        <v>0.57999999999999996</v>
      </c>
      <c r="AB5441" s="1">
        <v>40018</v>
      </c>
      <c r="AC5441" s="1">
        <v>30615</v>
      </c>
      <c r="AD5441">
        <f t="shared" si="506"/>
        <v>2</v>
      </c>
      <c r="AE5441">
        <f t="shared" ca="1" si="507"/>
        <v>40</v>
      </c>
      <c r="AF5441" t="str">
        <f t="shared" ca="1" si="508"/>
        <v>18-64</v>
      </c>
      <c r="AG5441" s="3">
        <f t="shared" si="509"/>
        <v>0.38506404545454553</v>
      </c>
      <c r="AH5441" t="str">
        <f>_xlfn.IFNA(VLOOKUP(Sales_Transactions[[#This Row],[Order ID]],Returned_Items[#All],2,FALSE),"Not Returned")</f>
        <v>Not Returned</v>
      </c>
    </row>
    <row r="5442" spans="1:34" x14ac:dyDescent="0.25">
      <c r="A5442">
        <v>37825</v>
      </c>
      <c r="C5442" t="s">
        <v>390</v>
      </c>
      <c r="D5442" s="2" t="str">
        <f>TEXT(MID(Sales_Transactions[[#This Row],[Order Date]],2,5),"d/m/yyy")</f>
        <v>22/7/2009</v>
      </c>
      <c r="E5442" s="2" t="str">
        <f>TEXT(MID(Sales_Transactions[[#This Row],[Order Date]],2,5),"d")</f>
        <v>22</v>
      </c>
      <c r="F5442" s="2" t="str">
        <f>TEXT(MID(Sales_Transactions[[#This Row],[Order Date]],2,5),"m")</f>
        <v>7</v>
      </c>
      <c r="G5442" s="2" t="str">
        <f>TEXT(MID(Sales_Transactions[[#This Row],[Order Date]],2,5),"yyy")</f>
        <v>2009</v>
      </c>
      <c r="H5442" s="2" t="str">
        <f>TEXT(MID(Sales_Transactions[[#This Row],[Order Date]],2,5),"yyy/m")</f>
        <v>2009/7</v>
      </c>
      <c r="I5442" t="s">
        <v>22</v>
      </c>
      <c r="J5442">
        <f t="shared" ref="J5442:J5505" si="510">IF(I5442="Making Critical",5,IF(I5442="High",4,IF(I5442="Medium",3,IF(I5442="Low",2,1))))</f>
        <v>2</v>
      </c>
      <c r="K5442" s="2">
        <v>41</v>
      </c>
      <c r="L5442" s="3">
        <v>286.75</v>
      </c>
      <c r="M5442" s="4">
        <v>0.06</v>
      </c>
      <c r="N5442" s="5" t="s">
        <v>23</v>
      </c>
      <c r="O5442" s="3">
        <v>98.44</v>
      </c>
      <c r="P5442" s="3">
        <v>6.98</v>
      </c>
      <c r="Q5442" s="3">
        <v>1.6</v>
      </c>
      <c r="R5442" s="5" t="s">
        <v>1211</v>
      </c>
      <c r="S5442" s="5" t="s">
        <v>2505</v>
      </c>
      <c r="T5442" s="5" t="str">
        <f t="shared" ref="T5442:T5505" si="511">R5442 &amp; " " &amp; S5442</f>
        <v>Matt Collister</v>
      </c>
      <c r="U5442" t="s">
        <v>1143</v>
      </c>
      <c r="V5442" s="5" t="s">
        <v>74</v>
      </c>
      <c r="W5442" s="5" t="s">
        <v>28</v>
      </c>
      <c r="X5442" s="5" t="s">
        <v>75</v>
      </c>
      <c r="Y5442" s="5" t="s">
        <v>1442</v>
      </c>
      <c r="Z5442" s="5" t="s">
        <v>84</v>
      </c>
      <c r="AA5442" s="4">
        <v>0.38</v>
      </c>
      <c r="AB5442" s="1">
        <v>40023</v>
      </c>
      <c r="AC5442" s="1">
        <v>30654</v>
      </c>
      <c r="AD5442">
        <f t="shared" ref="AD5442:AD5505" si="512">_xlfn.DAYS(AB5442,D5442)</f>
        <v>7</v>
      </c>
      <c r="AE5442">
        <f t="shared" ref="AE5442:AE5505" ca="1" si="513">DATEDIF(AC5442,TODAY(),"Y")</f>
        <v>40</v>
      </c>
      <c r="AF5442" t="str">
        <f t="shared" ref="AF5442:AF5505" ca="1" si="514">IF(AE5442&lt;18,"Under 18",IF(AE5442&lt;65,"18-64","Over 65"))</f>
        <v>18-64</v>
      </c>
      <c r="AG5442" s="3">
        <f t="shared" ref="AG5442:AG5505" si="515" xml:space="preserve"> (P5442 - (M5442 / 100) * P5442 + Q5442) / K5442</f>
        <v>0.20916614634146344</v>
      </c>
      <c r="AH5442" t="str">
        <f>_xlfn.IFNA(VLOOKUP(Sales_Transactions[[#This Row],[Order ID]],Returned_Items[#All],2,FALSE),"Not Returned")</f>
        <v>Not Returned</v>
      </c>
    </row>
    <row r="5443" spans="1:34" x14ac:dyDescent="0.25">
      <c r="A5443">
        <v>37861</v>
      </c>
      <c r="C5443" t="s">
        <v>3370</v>
      </c>
      <c r="D5443" s="2" t="str">
        <f>TEXT(MID(Sales_Transactions[[#This Row],[Order Date]],2,5),"d/m/yyy")</f>
        <v>28/12/2011</v>
      </c>
      <c r="E5443" s="2" t="str">
        <f>TEXT(MID(Sales_Transactions[[#This Row],[Order Date]],2,5),"d")</f>
        <v>28</v>
      </c>
      <c r="F5443" s="2" t="str">
        <f>TEXT(MID(Sales_Transactions[[#This Row],[Order Date]],2,5),"m")</f>
        <v>12</v>
      </c>
      <c r="G5443" s="2" t="str">
        <f>TEXT(MID(Sales_Transactions[[#This Row],[Order Date]],2,5),"yyy")</f>
        <v>2011</v>
      </c>
      <c r="H5443" s="2" t="str">
        <f>TEXT(MID(Sales_Transactions[[#This Row],[Order Date]],2,5),"yyy/m")</f>
        <v>2011/12</v>
      </c>
      <c r="I5443" t="s">
        <v>52</v>
      </c>
      <c r="J5443">
        <f t="shared" si="510"/>
        <v>1</v>
      </c>
      <c r="K5443" s="2">
        <v>32</v>
      </c>
      <c r="L5443" s="3">
        <v>980.07</v>
      </c>
      <c r="M5443" s="4">
        <v>0.09</v>
      </c>
      <c r="N5443" s="5" t="s">
        <v>23</v>
      </c>
      <c r="O5443" s="3">
        <v>337.25</v>
      </c>
      <c r="P5443" s="3">
        <v>30.98</v>
      </c>
      <c r="Q5443" s="3">
        <v>5.76</v>
      </c>
      <c r="R5443" s="5" t="s">
        <v>1561</v>
      </c>
      <c r="S5443" s="5" t="s">
        <v>3074</v>
      </c>
      <c r="T5443" s="5" t="str">
        <f t="shared" si="511"/>
        <v>Patrick Ryan</v>
      </c>
      <c r="U5443" t="s">
        <v>1143</v>
      </c>
      <c r="V5443" s="5" t="s">
        <v>47</v>
      </c>
      <c r="W5443" s="5" t="s">
        <v>28</v>
      </c>
      <c r="X5443" s="5" t="s">
        <v>75</v>
      </c>
      <c r="Y5443" s="5" t="s">
        <v>161</v>
      </c>
      <c r="Z5443" s="5" t="s">
        <v>43</v>
      </c>
      <c r="AA5443" s="4">
        <v>0.4</v>
      </c>
      <c r="AB5443" s="1">
        <v>40907</v>
      </c>
      <c r="AC5443" s="1">
        <v>30387</v>
      </c>
      <c r="AD5443">
        <f t="shared" si="512"/>
        <v>2</v>
      </c>
      <c r="AE5443">
        <f t="shared" ca="1" si="513"/>
        <v>41</v>
      </c>
      <c r="AF5443" t="str">
        <f t="shared" ca="1" si="514"/>
        <v>18-64</v>
      </c>
      <c r="AG5443" s="3">
        <f t="shared" si="515"/>
        <v>1.1472536874999999</v>
      </c>
      <c r="AH5443" t="str">
        <f>_xlfn.IFNA(VLOOKUP(Sales_Transactions[[#This Row],[Order ID]],Returned_Items[#All],2,FALSE),"Not Returned")</f>
        <v>Not Returned</v>
      </c>
    </row>
    <row r="5444" spans="1:34" x14ac:dyDescent="0.25">
      <c r="A5444">
        <v>37926</v>
      </c>
      <c r="C5444" t="s">
        <v>3371</v>
      </c>
      <c r="D5444" s="2" t="str">
        <f>TEXT(MID(Sales_Transactions[[#This Row],[Order Date]],2,5),"d/m/yyy")</f>
        <v>8/9/2009</v>
      </c>
      <c r="E5444" s="2" t="str">
        <f>TEXT(MID(Sales_Transactions[[#This Row],[Order Date]],2,5),"d")</f>
        <v>8</v>
      </c>
      <c r="F5444" s="2" t="str">
        <f>TEXT(MID(Sales_Transactions[[#This Row],[Order Date]],2,5),"m")</f>
        <v>9</v>
      </c>
      <c r="G5444" s="2" t="str">
        <f>TEXT(MID(Sales_Transactions[[#This Row],[Order Date]],2,5),"yyy")</f>
        <v>2009</v>
      </c>
      <c r="H5444" s="2" t="str">
        <f>TEXT(MID(Sales_Transactions[[#This Row],[Order Date]],2,5),"yyy/m")</f>
        <v>2009/9</v>
      </c>
      <c r="I5444" t="s">
        <v>101</v>
      </c>
      <c r="J5444">
        <f t="shared" si="510"/>
        <v>1</v>
      </c>
      <c r="K5444" s="2">
        <v>31</v>
      </c>
      <c r="L5444" s="3">
        <v>353.25</v>
      </c>
      <c r="M5444" s="4">
        <v>0.02</v>
      </c>
      <c r="N5444" s="5" t="s">
        <v>23</v>
      </c>
      <c r="O5444" s="3">
        <v>60.06</v>
      </c>
      <c r="P5444" s="3">
        <v>11.55</v>
      </c>
      <c r="Q5444" s="3">
        <v>2.36</v>
      </c>
      <c r="R5444" s="5" t="s">
        <v>454</v>
      </c>
      <c r="S5444" s="5" t="s">
        <v>172</v>
      </c>
      <c r="T5444" s="5" t="str">
        <f t="shared" si="511"/>
        <v>Rick Hansen</v>
      </c>
      <c r="U5444" t="s">
        <v>1143</v>
      </c>
      <c r="V5444" s="5" t="s">
        <v>47</v>
      </c>
      <c r="W5444" s="5" t="s">
        <v>28</v>
      </c>
      <c r="X5444" s="5" t="s">
        <v>124</v>
      </c>
      <c r="Y5444" s="5" t="s">
        <v>1746</v>
      </c>
      <c r="Z5444" s="5" t="s">
        <v>84</v>
      </c>
      <c r="AA5444" s="4">
        <v>0.55000000000000004</v>
      </c>
      <c r="AB5444" s="1">
        <v>40066</v>
      </c>
      <c r="AC5444" s="1">
        <v>30555</v>
      </c>
      <c r="AD5444">
        <f t="shared" si="512"/>
        <v>2</v>
      </c>
      <c r="AE5444">
        <f t="shared" ca="1" si="513"/>
        <v>40</v>
      </c>
      <c r="AF5444" t="str">
        <f t="shared" ca="1" si="514"/>
        <v>18-64</v>
      </c>
      <c r="AG5444" s="3">
        <f t="shared" si="515"/>
        <v>0.4486351612903226</v>
      </c>
      <c r="AH5444" t="str">
        <f>_xlfn.IFNA(VLOOKUP(Sales_Transactions[[#This Row],[Order ID]],Returned_Items[#All],2,FALSE),"Not Returned")</f>
        <v>Not Returned</v>
      </c>
    </row>
    <row r="5445" spans="1:34" x14ac:dyDescent="0.25">
      <c r="A5445">
        <v>38304</v>
      </c>
      <c r="C5445" t="s">
        <v>2952</v>
      </c>
      <c r="D5445" s="2" t="str">
        <f>TEXT(MID(Sales_Transactions[[#This Row],[Order Date]],2,5),"d/m/yyy")</f>
        <v>22/3/2011</v>
      </c>
      <c r="E5445" s="2" t="str">
        <f>TEXT(MID(Sales_Transactions[[#This Row],[Order Date]],2,5),"d")</f>
        <v>22</v>
      </c>
      <c r="F5445" s="2" t="str">
        <f>TEXT(MID(Sales_Transactions[[#This Row],[Order Date]],2,5),"m")</f>
        <v>3</v>
      </c>
      <c r="G5445" s="2" t="str">
        <f>TEXT(MID(Sales_Transactions[[#This Row],[Order Date]],2,5),"yyy")</f>
        <v>2011</v>
      </c>
      <c r="H5445" s="2" t="str">
        <f>TEXT(MID(Sales_Transactions[[#This Row],[Order Date]],2,5),"yyy/m")</f>
        <v>2011/3</v>
      </c>
      <c r="I5445" t="s">
        <v>33</v>
      </c>
      <c r="J5445">
        <f t="shared" si="510"/>
        <v>4</v>
      </c>
      <c r="K5445" s="2">
        <v>7</v>
      </c>
      <c r="L5445" s="3">
        <v>30.1</v>
      </c>
      <c r="M5445" s="4">
        <v>0.09</v>
      </c>
      <c r="N5445" s="5" t="s">
        <v>23</v>
      </c>
      <c r="O5445" s="3">
        <v>-28.31</v>
      </c>
      <c r="P5445" s="3">
        <v>3.58</v>
      </c>
      <c r="Q5445" s="3">
        <v>5.47</v>
      </c>
      <c r="R5445" s="5" t="s">
        <v>2137</v>
      </c>
      <c r="S5445" s="5" t="s">
        <v>2620</v>
      </c>
      <c r="T5445" s="5" t="str">
        <f t="shared" si="511"/>
        <v>Pauline Webber</v>
      </c>
      <c r="U5445" t="s">
        <v>1143</v>
      </c>
      <c r="V5445" s="5" t="s">
        <v>37</v>
      </c>
      <c r="W5445" s="5" t="s">
        <v>28</v>
      </c>
      <c r="X5445" s="5" t="s">
        <v>41</v>
      </c>
      <c r="Y5445" s="5" t="s">
        <v>769</v>
      </c>
      <c r="Z5445" s="5" t="s">
        <v>43</v>
      </c>
      <c r="AA5445" s="4">
        <v>0.37</v>
      </c>
      <c r="AB5445" s="1">
        <v>40626</v>
      </c>
      <c r="AC5445" s="1">
        <v>30383</v>
      </c>
      <c r="AD5445">
        <f t="shared" si="512"/>
        <v>2</v>
      </c>
      <c r="AE5445">
        <f t="shared" ca="1" si="513"/>
        <v>41</v>
      </c>
      <c r="AF5445" t="str">
        <f t="shared" ca="1" si="514"/>
        <v>18-64</v>
      </c>
      <c r="AG5445" s="3">
        <f t="shared" si="515"/>
        <v>1.292396857142857</v>
      </c>
      <c r="AH5445" t="str">
        <f>_xlfn.IFNA(VLOOKUP(Sales_Transactions[[#This Row],[Order ID]],Returned_Items[#All],2,FALSE),"Not Returned")</f>
        <v>Not Returned</v>
      </c>
    </row>
    <row r="5446" spans="1:34" x14ac:dyDescent="0.25">
      <c r="A5446">
        <v>38978</v>
      </c>
      <c r="C5446" t="s">
        <v>3372</v>
      </c>
      <c r="D5446" s="2" t="str">
        <f>TEXT(MID(Sales_Transactions[[#This Row],[Order Date]],2,5),"d/m/yyy")</f>
        <v>3/8/2009</v>
      </c>
      <c r="E5446" s="2" t="str">
        <f>TEXT(MID(Sales_Transactions[[#This Row],[Order Date]],2,5),"d")</f>
        <v>3</v>
      </c>
      <c r="F5446" s="2" t="str">
        <f>TEXT(MID(Sales_Transactions[[#This Row],[Order Date]],2,5),"m")</f>
        <v>8</v>
      </c>
      <c r="G5446" s="2" t="str">
        <f>TEXT(MID(Sales_Transactions[[#This Row],[Order Date]],2,5),"yyy")</f>
        <v>2009</v>
      </c>
      <c r="H5446" s="2" t="str">
        <f>TEXT(MID(Sales_Transactions[[#This Row],[Order Date]],2,5),"yyy/m")</f>
        <v>2009/8</v>
      </c>
      <c r="I5446" t="s">
        <v>22</v>
      </c>
      <c r="J5446">
        <f t="shared" si="510"/>
        <v>2</v>
      </c>
      <c r="K5446" s="2">
        <v>24</v>
      </c>
      <c r="L5446" s="3">
        <v>4547.26</v>
      </c>
      <c r="M5446" s="4">
        <v>0</v>
      </c>
      <c r="N5446" s="5" t="s">
        <v>34</v>
      </c>
      <c r="O5446" s="3">
        <v>468.27</v>
      </c>
      <c r="P5446" s="3">
        <v>180.98</v>
      </c>
      <c r="Q5446" s="3">
        <v>30</v>
      </c>
      <c r="R5446" s="5" t="s">
        <v>3279</v>
      </c>
      <c r="S5446" s="5" t="s">
        <v>2259</v>
      </c>
      <c r="T5446" s="5" t="str">
        <f t="shared" si="511"/>
        <v>Nick Zandusky</v>
      </c>
      <c r="U5446" t="s">
        <v>1143</v>
      </c>
      <c r="V5446" s="5" t="s">
        <v>27</v>
      </c>
      <c r="W5446" s="5" t="s">
        <v>57</v>
      </c>
      <c r="X5446" s="5" t="s">
        <v>154</v>
      </c>
      <c r="Y5446" s="5" t="s">
        <v>1677</v>
      </c>
      <c r="Z5446" s="5" t="s">
        <v>40</v>
      </c>
      <c r="AA5446" s="4">
        <v>0.69</v>
      </c>
      <c r="AB5446" s="1">
        <v>40030</v>
      </c>
      <c r="AC5446" s="1">
        <v>24768</v>
      </c>
      <c r="AD5446">
        <f t="shared" si="512"/>
        <v>2</v>
      </c>
      <c r="AE5446">
        <f t="shared" ca="1" si="513"/>
        <v>56</v>
      </c>
      <c r="AF5446" t="str">
        <f t="shared" ca="1" si="514"/>
        <v>18-64</v>
      </c>
      <c r="AG5446" s="3">
        <f t="shared" si="515"/>
        <v>8.7908333333333335</v>
      </c>
      <c r="AH5446" t="str">
        <f>_xlfn.IFNA(VLOOKUP(Sales_Transactions[[#This Row],[Order ID]],Returned_Items[#All],2,FALSE),"Not Returned")</f>
        <v>Not Returned</v>
      </c>
    </row>
    <row r="5447" spans="1:34" x14ac:dyDescent="0.25">
      <c r="A5447">
        <v>39267</v>
      </c>
      <c r="C5447" t="s">
        <v>1456</v>
      </c>
      <c r="D5447" s="2" t="str">
        <f>TEXT(MID(Sales_Transactions[[#This Row],[Order Date]],2,5),"d/m/yyy")</f>
        <v>18/1/2010</v>
      </c>
      <c r="E5447" s="2" t="str">
        <f>TEXT(MID(Sales_Transactions[[#This Row],[Order Date]],2,5),"d")</f>
        <v>18</v>
      </c>
      <c r="F5447" s="2" t="str">
        <f>TEXT(MID(Sales_Transactions[[#This Row],[Order Date]],2,5),"m")</f>
        <v>1</v>
      </c>
      <c r="G5447" s="2" t="str">
        <f>TEXT(MID(Sales_Transactions[[#This Row],[Order Date]],2,5),"yyy")</f>
        <v>2010</v>
      </c>
      <c r="H5447" s="2" t="str">
        <f>TEXT(MID(Sales_Transactions[[#This Row],[Order Date]],2,5),"yyy/m")</f>
        <v>2010/1</v>
      </c>
      <c r="I5447" t="s">
        <v>33</v>
      </c>
      <c r="J5447">
        <f t="shared" si="510"/>
        <v>4</v>
      </c>
      <c r="K5447" s="2">
        <v>26</v>
      </c>
      <c r="L5447" s="3">
        <v>430.33</v>
      </c>
      <c r="M5447" s="4">
        <v>0.08</v>
      </c>
      <c r="N5447" s="5" t="s">
        <v>23</v>
      </c>
      <c r="O5447" s="3">
        <v>85.48</v>
      </c>
      <c r="P5447" s="3">
        <v>17.78</v>
      </c>
      <c r="Q5447" s="3">
        <v>5.03</v>
      </c>
      <c r="R5447" s="5" t="s">
        <v>3078</v>
      </c>
      <c r="S5447" s="5" t="s">
        <v>3346</v>
      </c>
      <c r="T5447" s="5" t="str">
        <f t="shared" si="511"/>
        <v>Sam Craven</v>
      </c>
      <c r="U5447" t="s">
        <v>1143</v>
      </c>
      <c r="V5447" s="5" t="s">
        <v>74</v>
      </c>
      <c r="W5447" s="5" t="s">
        <v>57</v>
      </c>
      <c r="X5447" s="5" t="s">
        <v>58</v>
      </c>
      <c r="Y5447" s="5" t="s">
        <v>1232</v>
      </c>
      <c r="Z5447" s="5" t="s">
        <v>43</v>
      </c>
      <c r="AA5447" s="4">
        <v>0.54</v>
      </c>
      <c r="AB5447" s="1">
        <v>40198</v>
      </c>
      <c r="AC5447" s="1">
        <v>24271</v>
      </c>
      <c r="AD5447">
        <f t="shared" si="512"/>
        <v>2</v>
      </c>
      <c r="AE5447">
        <f t="shared" ca="1" si="513"/>
        <v>58</v>
      </c>
      <c r="AF5447" t="str">
        <f t="shared" ca="1" si="514"/>
        <v>18-64</v>
      </c>
      <c r="AG5447" s="3">
        <f t="shared" si="515"/>
        <v>0.87676061538461547</v>
      </c>
      <c r="AH5447" t="str">
        <f>_xlfn.IFNA(VLOOKUP(Sales_Transactions[[#This Row],[Order ID]],Returned_Items[#All],2,FALSE),"Not Returned")</f>
        <v>Not Returned</v>
      </c>
    </row>
    <row r="5448" spans="1:34" x14ac:dyDescent="0.25">
      <c r="A5448">
        <v>39267</v>
      </c>
      <c r="C5448" t="s">
        <v>1456</v>
      </c>
      <c r="D5448" s="2" t="str">
        <f>TEXT(MID(Sales_Transactions[[#This Row],[Order Date]],2,5),"d/m/yyy")</f>
        <v>18/1/2010</v>
      </c>
      <c r="E5448" s="2" t="str">
        <f>TEXT(MID(Sales_Transactions[[#This Row],[Order Date]],2,5),"d")</f>
        <v>18</v>
      </c>
      <c r="F5448" s="2" t="str">
        <f>TEXT(MID(Sales_Transactions[[#This Row],[Order Date]],2,5),"m")</f>
        <v>1</v>
      </c>
      <c r="G5448" s="2" t="str">
        <f>TEXT(MID(Sales_Transactions[[#This Row],[Order Date]],2,5),"yyy")</f>
        <v>2010</v>
      </c>
      <c r="H5448" s="2" t="str">
        <f>TEXT(MID(Sales_Transactions[[#This Row],[Order Date]],2,5),"yyy/m")</f>
        <v>2010/1</v>
      </c>
      <c r="I5448" t="s">
        <v>33</v>
      </c>
      <c r="J5448">
        <f t="shared" si="510"/>
        <v>4</v>
      </c>
      <c r="K5448" s="2">
        <v>46</v>
      </c>
      <c r="L5448" s="3">
        <v>1221.47</v>
      </c>
      <c r="M5448" s="4">
        <v>0.09</v>
      </c>
      <c r="N5448" s="5" t="s">
        <v>23</v>
      </c>
      <c r="O5448" s="3">
        <v>-233.14</v>
      </c>
      <c r="P5448" s="3">
        <v>28.28</v>
      </c>
      <c r="Q5448" s="3">
        <v>13.99</v>
      </c>
      <c r="R5448" s="5" t="s">
        <v>3078</v>
      </c>
      <c r="S5448" s="5" t="s">
        <v>3346</v>
      </c>
      <c r="T5448" s="5" t="str">
        <f t="shared" si="511"/>
        <v>Sam Craven</v>
      </c>
      <c r="U5448" t="s">
        <v>1143</v>
      </c>
      <c r="V5448" s="5" t="s">
        <v>74</v>
      </c>
      <c r="W5448" s="5" t="s">
        <v>28</v>
      </c>
      <c r="X5448" s="5" t="s">
        <v>29</v>
      </c>
      <c r="Y5448" s="5" t="s">
        <v>421</v>
      </c>
      <c r="Z5448" s="5" t="s">
        <v>56</v>
      </c>
      <c r="AA5448" s="4">
        <v>0.57999999999999996</v>
      </c>
      <c r="AB5448" s="1">
        <v>40197</v>
      </c>
      <c r="AC5448" s="1">
        <v>24239</v>
      </c>
      <c r="AD5448">
        <f t="shared" si="512"/>
        <v>1</v>
      </c>
      <c r="AE5448">
        <f t="shared" ca="1" si="513"/>
        <v>58</v>
      </c>
      <c r="AF5448" t="str">
        <f t="shared" ca="1" si="514"/>
        <v>18-64</v>
      </c>
      <c r="AG5448" s="3">
        <f t="shared" si="515"/>
        <v>0.91835973913043478</v>
      </c>
      <c r="AH5448" t="str">
        <f>_xlfn.IFNA(VLOOKUP(Sales_Transactions[[#This Row],[Order ID]],Returned_Items[#All],2,FALSE),"Not Returned")</f>
        <v>Not Returned</v>
      </c>
    </row>
    <row r="5449" spans="1:34" x14ac:dyDescent="0.25">
      <c r="A5449">
        <v>40772</v>
      </c>
      <c r="C5449" t="s">
        <v>2430</v>
      </c>
      <c r="D5449" s="2" t="str">
        <f>TEXT(MID(Sales_Transactions[[#This Row],[Order Date]],2,5),"d/m/yyy")</f>
        <v>13/2/2012</v>
      </c>
      <c r="E5449" s="2" t="str">
        <f>TEXT(MID(Sales_Transactions[[#This Row],[Order Date]],2,5),"d")</f>
        <v>13</v>
      </c>
      <c r="F5449" s="2" t="str">
        <f>TEXT(MID(Sales_Transactions[[#This Row],[Order Date]],2,5),"m")</f>
        <v>2</v>
      </c>
      <c r="G5449" s="2" t="str">
        <f>TEXT(MID(Sales_Transactions[[#This Row],[Order Date]],2,5),"yyy")</f>
        <v>2012</v>
      </c>
      <c r="H5449" s="2" t="str">
        <f>TEXT(MID(Sales_Transactions[[#This Row],[Order Date]],2,5),"yyy/m")</f>
        <v>2012/2</v>
      </c>
      <c r="I5449" t="s">
        <v>101</v>
      </c>
      <c r="J5449">
        <f t="shared" si="510"/>
        <v>1</v>
      </c>
      <c r="K5449" s="2">
        <v>15</v>
      </c>
      <c r="L5449" s="3">
        <v>128.27000000000001</v>
      </c>
      <c r="M5449" s="4">
        <v>0</v>
      </c>
      <c r="N5449" s="5" t="s">
        <v>23</v>
      </c>
      <c r="O5449" s="3">
        <v>22.85</v>
      </c>
      <c r="P5449" s="3">
        <v>7.89</v>
      </c>
      <c r="Q5449" s="3">
        <v>2.82</v>
      </c>
      <c r="R5449" s="5" t="s">
        <v>2137</v>
      </c>
      <c r="S5449" s="5" t="s">
        <v>2620</v>
      </c>
      <c r="T5449" s="5" t="str">
        <f t="shared" si="511"/>
        <v>Pauline Webber</v>
      </c>
      <c r="U5449" t="s">
        <v>1143</v>
      </c>
      <c r="V5449" s="5" t="s">
        <v>37</v>
      </c>
      <c r="W5449" s="5" t="s">
        <v>28</v>
      </c>
      <c r="X5449" s="5" t="s">
        <v>82</v>
      </c>
      <c r="Y5449" s="5" t="s">
        <v>1363</v>
      </c>
      <c r="Z5449" s="5" t="s">
        <v>84</v>
      </c>
      <c r="AA5449" s="4">
        <v>0.4</v>
      </c>
      <c r="AB5449" s="1">
        <v>40953</v>
      </c>
      <c r="AC5449" s="1">
        <v>24450</v>
      </c>
      <c r="AD5449">
        <f t="shared" si="512"/>
        <v>1</v>
      </c>
      <c r="AE5449">
        <f t="shared" ca="1" si="513"/>
        <v>57</v>
      </c>
      <c r="AF5449" t="str">
        <f t="shared" ca="1" si="514"/>
        <v>18-64</v>
      </c>
      <c r="AG5449" s="3">
        <f t="shared" si="515"/>
        <v>0.71399999999999997</v>
      </c>
      <c r="AH5449" t="str">
        <f>_xlfn.IFNA(VLOOKUP(Sales_Transactions[[#This Row],[Order ID]],Returned_Items[#All],2,FALSE),"Not Returned")</f>
        <v>Not Returned</v>
      </c>
    </row>
    <row r="5450" spans="1:34" x14ac:dyDescent="0.25">
      <c r="A5450">
        <v>40928</v>
      </c>
      <c r="C5450" t="s">
        <v>1763</v>
      </c>
      <c r="D5450" s="2" t="str">
        <f>TEXT(MID(Sales_Transactions[[#This Row],[Order Date]],2,5),"d/m/yyy")</f>
        <v>12/9/2009</v>
      </c>
      <c r="E5450" s="2" t="str">
        <f>TEXT(MID(Sales_Transactions[[#This Row],[Order Date]],2,5),"d")</f>
        <v>12</v>
      </c>
      <c r="F5450" s="2" t="str">
        <f>TEXT(MID(Sales_Transactions[[#This Row],[Order Date]],2,5),"m")</f>
        <v>9</v>
      </c>
      <c r="G5450" s="2" t="str">
        <f>TEXT(MID(Sales_Transactions[[#This Row],[Order Date]],2,5),"yyy")</f>
        <v>2009</v>
      </c>
      <c r="H5450" s="2" t="str">
        <f>TEXT(MID(Sales_Transactions[[#This Row],[Order Date]],2,5),"yyy/m")</f>
        <v>2009/9</v>
      </c>
      <c r="I5450" t="s">
        <v>22</v>
      </c>
      <c r="J5450">
        <f t="shared" si="510"/>
        <v>2</v>
      </c>
      <c r="K5450" s="2">
        <v>4</v>
      </c>
      <c r="L5450" s="3">
        <v>292.34050000000002</v>
      </c>
      <c r="M5450" s="4">
        <v>0.01</v>
      </c>
      <c r="N5450" s="5" t="s">
        <v>23</v>
      </c>
      <c r="O5450" s="3">
        <v>-420.59</v>
      </c>
      <c r="P5450" s="3">
        <v>85.99</v>
      </c>
      <c r="Q5450" s="3">
        <v>0.99</v>
      </c>
      <c r="R5450" s="5" t="s">
        <v>1561</v>
      </c>
      <c r="S5450" s="5" t="s">
        <v>3074</v>
      </c>
      <c r="T5450" s="5" t="str">
        <f t="shared" si="511"/>
        <v>Patrick Ryan</v>
      </c>
      <c r="U5450" t="s">
        <v>1143</v>
      </c>
      <c r="V5450" s="5" t="s">
        <v>47</v>
      </c>
      <c r="W5450" s="5" t="s">
        <v>48</v>
      </c>
      <c r="X5450" s="5" t="s">
        <v>49</v>
      </c>
      <c r="Y5450" s="5" t="s">
        <v>214</v>
      </c>
      <c r="Z5450" s="5" t="s">
        <v>84</v>
      </c>
      <c r="AA5450" s="4">
        <v>0.85</v>
      </c>
      <c r="AB5450" s="1">
        <v>40073</v>
      </c>
      <c r="AC5450" s="1">
        <v>24140</v>
      </c>
      <c r="AD5450">
        <f t="shared" si="512"/>
        <v>5</v>
      </c>
      <c r="AE5450">
        <f t="shared" ca="1" si="513"/>
        <v>58</v>
      </c>
      <c r="AF5450" t="str">
        <f t="shared" ca="1" si="514"/>
        <v>18-64</v>
      </c>
      <c r="AG5450" s="3">
        <f t="shared" si="515"/>
        <v>21.742850249999996</v>
      </c>
      <c r="AH5450" t="str">
        <f>_xlfn.IFNA(VLOOKUP(Sales_Transactions[[#This Row],[Order ID]],Returned_Items[#All],2,FALSE),"Not Returned")</f>
        <v>Not Returned</v>
      </c>
    </row>
    <row r="5451" spans="1:34" x14ac:dyDescent="0.25">
      <c r="A5451">
        <v>41216</v>
      </c>
      <c r="C5451" t="s">
        <v>1071</v>
      </c>
      <c r="D5451" s="2" t="str">
        <f>TEXT(MID(Sales_Transactions[[#This Row],[Order Date]],2,5),"d/m/yyy")</f>
        <v>1/7/2009</v>
      </c>
      <c r="E5451" s="2" t="str">
        <f>TEXT(MID(Sales_Transactions[[#This Row],[Order Date]],2,5),"d")</f>
        <v>1</v>
      </c>
      <c r="F5451" s="2" t="str">
        <f>TEXT(MID(Sales_Transactions[[#This Row],[Order Date]],2,5),"m")</f>
        <v>7</v>
      </c>
      <c r="G5451" s="2" t="str">
        <f>TEXT(MID(Sales_Transactions[[#This Row],[Order Date]],2,5),"yyy")</f>
        <v>2009</v>
      </c>
      <c r="H5451" s="2" t="str">
        <f>TEXT(MID(Sales_Transactions[[#This Row],[Order Date]],2,5),"yyy/m")</f>
        <v>2009/7</v>
      </c>
      <c r="I5451" t="s">
        <v>52</v>
      </c>
      <c r="J5451">
        <f t="shared" si="510"/>
        <v>1</v>
      </c>
      <c r="K5451" s="2">
        <v>8</v>
      </c>
      <c r="L5451" s="3">
        <v>253.26</v>
      </c>
      <c r="M5451" s="4">
        <v>0.02</v>
      </c>
      <c r="N5451" s="5" t="s">
        <v>23</v>
      </c>
      <c r="O5451" s="3">
        <v>49.66</v>
      </c>
      <c r="P5451" s="3">
        <v>29.17</v>
      </c>
      <c r="Q5451" s="3">
        <v>6.27</v>
      </c>
      <c r="R5451" s="5" t="s">
        <v>3072</v>
      </c>
      <c r="S5451" s="5" t="s">
        <v>2841</v>
      </c>
      <c r="T5451" s="5" t="str">
        <f t="shared" si="511"/>
        <v>Kean Takahito</v>
      </c>
      <c r="U5451" t="s">
        <v>1143</v>
      </c>
      <c r="V5451" s="5" t="s">
        <v>74</v>
      </c>
      <c r="W5451" s="5" t="s">
        <v>28</v>
      </c>
      <c r="X5451" s="5" t="s">
        <v>41</v>
      </c>
      <c r="Y5451" s="5" t="s">
        <v>1950</v>
      </c>
      <c r="Z5451" s="5" t="s">
        <v>43</v>
      </c>
      <c r="AA5451" s="4">
        <v>0.37</v>
      </c>
      <c r="AB5451" s="1">
        <v>39996</v>
      </c>
      <c r="AC5451" s="1">
        <v>29996</v>
      </c>
      <c r="AD5451">
        <f t="shared" si="512"/>
        <v>1</v>
      </c>
      <c r="AE5451">
        <f t="shared" ca="1" si="513"/>
        <v>42</v>
      </c>
      <c r="AF5451" t="str">
        <f t="shared" ca="1" si="514"/>
        <v>18-64</v>
      </c>
      <c r="AG5451" s="3">
        <f t="shared" si="515"/>
        <v>4.4292707500000006</v>
      </c>
      <c r="AH5451" t="str">
        <f>_xlfn.IFNA(VLOOKUP(Sales_Transactions[[#This Row],[Order ID]],Returned_Items[#All],2,FALSE),"Not Returned")</f>
        <v>Returned</v>
      </c>
    </row>
    <row r="5452" spans="1:34" x14ac:dyDescent="0.25">
      <c r="A5452">
        <v>41216</v>
      </c>
      <c r="C5452" t="s">
        <v>1071</v>
      </c>
      <c r="D5452" s="2" t="str">
        <f>TEXT(MID(Sales_Transactions[[#This Row],[Order Date]],2,5),"d/m/yyy")</f>
        <v>1/7/2009</v>
      </c>
      <c r="E5452" s="2" t="str">
        <f>TEXT(MID(Sales_Transactions[[#This Row],[Order Date]],2,5),"d")</f>
        <v>1</v>
      </c>
      <c r="F5452" s="2" t="str">
        <f>TEXT(MID(Sales_Transactions[[#This Row],[Order Date]],2,5),"m")</f>
        <v>7</v>
      </c>
      <c r="G5452" s="2" t="str">
        <f>TEXT(MID(Sales_Transactions[[#This Row],[Order Date]],2,5),"yyy")</f>
        <v>2009</v>
      </c>
      <c r="H5452" s="2" t="str">
        <f>TEXT(MID(Sales_Transactions[[#This Row],[Order Date]],2,5),"yyy/m")</f>
        <v>2009/7</v>
      </c>
      <c r="I5452" t="s">
        <v>52</v>
      </c>
      <c r="J5452">
        <f t="shared" si="510"/>
        <v>1</v>
      </c>
      <c r="K5452" s="2">
        <v>45</v>
      </c>
      <c r="L5452" s="3">
        <v>6865.0720000000001</v>
      </c>
      <c r="M5452" s="4">
        <v>0</v>
      </c>
      <c r="N5452" s="5" t="s">
        <v>34</v>
      </c>
      <c r="O5452" s="3">
        <v>1117.24</v>
      </c>
      <c r="P5452" s="3">
        <v>179.29</v>
      </c>
      <c r="Q5452" s="3">
        <v>29.21</v>
      </c>
      <c r="R5452" s="5" t="s">
        <v>3072</v>
      </c>
      <c r="S5452" s="5" t="s">
        <v>2841</v>
      </c>
      <c r="T5452" s="5" t="str">
        <f t="shared" si="511"/>
        <v>Kean Takahito</v>
      </c>
      <c r="U5452" t="s">
        <v>1143</v>
      </c>
      <c r="V5452" s="5" t="s">
        <v>74</v>
      </c>
      <c r="W5452" s="5" t="s">
        <v>57</v>
      </c>
      <c r="X5452" s="5" t="s">
        <v>107</v>
      </c>
      <c r="Y5452" s="5" t="s">
        <v>319</v>
      </c>
      <c r="Z5452" s="5" t="s">
        <v>106</v>
      </c>
      <c r="AA5452" s="4">
        <v>0.74</v>
      </c>
      <c r="AB5452" s="1">
        <v>39997</v>
      </c>
      <c r="AC5452" s="1">
        <v>29813</v>
      </c>
      <c r="AD5452">
        <f t="shared" si="512"/>
        <v>2</v>
      </c>
      <c r="AE5452">
        <f t="shared" ca="1" si="513"/>
        <v>42</v>
      </c>
      <c r="AF5452" t="str">
        <f t="shared" ca="1" si="514"/>
        <v>18-64</v>
      </c>
      <c r="AG5452" s="3">
        <f t="shared" si="515"/>
        <v>4.6333333333333337</v>
      </c>
      <c r="AH5452" t="str">
        <f>_xlfn.IFNA(VLOOKUP(Sales_Transactions[[#This Row],[Order ID]],Returned_Items[#All],2,FALSE),"Not Returned")</f>
        <v>Returned</v>
      </c>
    </row>
    <row r="5453" spans="1:34" x14ac:dyDescent="0.25">
      <c r="A5453">
        <v>42310</v>
      </c>
      <c r="C5453" t="s">
        <v>1708</v>
      </c>
      <c r="D5453" s="2" t="str">
        <f>TEXT(MID(Sales_Transactions[[#This Row],[Order Date]],2,5),"d/m/yyy")</f>
        <v>21/7/2009</v>
      </c>
      <c r="E5453" s="2" t="str">
        <f>TEXT(MID(Sales_Transactions[[#This Row],[Order Date]],2,5),"d")</f>
        <v>21</v>
      </c>
      <c r="F5453" s="2" t="str">
        <f>TEXT(MID(Sales_Transactions[[#This Row],[Order Date]],2,5),"m")</f>
        <v>7</v>
      </c>
      <c r="G5453" s="2" t="str">
        <f>TEXT(MID(Sales_Transactions[[#This Row],[Order Date]],2,5),"yyy")</f>
        <v>2009</v>
      </c>
      <c r="H5453" s="2" t="str">
        <f>TEXT(MID(Sales_Transactions[[#This Row],[Order Date]],2,5),"yyy/m")</f>
        <v>2009/7</v>
      </c>
      <c r="I5453" t="s">
        <v>101</v>
      </c>
      <c r="J5453">
        <f t="shared" si="510"/>
        <v>1</v>
      </c>
      <c r="K5453" s="2">
        <v>20</v>
      </c>
      <c r="L5453" s="3">
        <v>3361.7584999999999</v>
      </c>
      <c r="M5453" s="4">
        <v>0.04</v>
      </c>
      <c r="N5453" s="5" t="s">
        <v>23</v>
      </c>
      <c r="O5453" s="3">
        <v>394.35</v>
      </c>
      <c r="P5453" s="3">
        <v>205.99</v>
      </c>
      <c r="Q5453" s="3">
        <v>8.99</v>
      </c>
      <c r="R5453" s="5" t="s">
        <v>152</v>
      </c>
      <c r="S5453" s="5" t="s">
        <v>1944</v>
      </c>
      <c r="T5453" s="5" t="str">
        <f t="shared" si="511"/>
        <v>Julia Dunbar</v>
      </c>
      <c r="U5453" t="s">
        <v>1143</v>
      </c>
      <c r="V5453" s="5" t="s">
        <v>37</v>
      </c>
      <c r="W5453" s="5" t="s">
        <v>48</v>
      </c>
      <c r="X5453" s="5" t="s">
        <v>49</v>
      </c>
      <c r="Y5453" s="5" t="s">
        <v>2589</v>
      </c>
      <c r="Z5453" s="5" t="s">
        <v>43</v>
      </c>
      <c r="AA5453" s="4">
        <v>0.56000000000000005</v>
      </c>
      <c r="AB5453" s="1">
        <v>40016</v>
      </c>
      <c r="AC5453" s="1">
        <v>29834</v>
      </c>
      <c r="AD5453">
        <f t="shared" si="512"/>
        <v>1</v>
      </c>
      <c r="AE5453">
        <f t="shared" ca="1" si="513"/>
        <v>42</v>
      </c>
      <c r="AF5453" t="str">
        <f t="shared" ca="1" si="514"/>
        <v>18-64</v>
      </c>
      <c r="AG5453" s="3">
        <f t="shared" si="515"/>
        <v>10.744880200000001</v>
      </c>
      <c r="AH5453" t="str">
        <f>_xlfn.IFNA(VLOOKUP(Sales_Transactions[[#This Row],[Order ID]],Returned_Items[#All],2,FALSE),"Not Returned")</f>
        <v>Not Returned</v>
      </c>
    </row>
    <row r="5454" spans="1:34" x14ac:dyDescent="0.25">
      <c r="A5454">
        <v>42403</v>
      </c>
      <c r="C5454" t="s">
        <v>917</v>
      </c>
      <c r="D5454" s="2" t="str">
        <f>TEXT(MID(Sales_Transactions[[#This Row],[Order Date]],2,5),"d/m/yyy")</f>
        <v>20/6/2009</v>
      </c>
      <c r="E5454" s="2" t="str">
        <f>TEXT(MID(Sales_Transactions[[#This Row],[Order Date]],2,5),"d")</f>
        <v>20</v>
      </c>
      <c r="F5454" s="2" t="str">
        <f>TEXT(MID(Sales_Transactions[[#This Row],[Order Date]],2,5),"m")</f>
        <v>6</v>
      </c>
      <c r="G5454" s="2" t="str">
        <f>TEXT(MID(Sales_Transactions[[#This Row],[Order Date]],2,5),"yyy")</f>
        <v>2009</v>
      </c>
      <c r="H5454" s="2" t="str">
        <f>TEXT(MID(Sales_Transactions[[#This Row],[Order Date]],2,5),"yyy/m")</f>
        <v>2009/6</v>
      </c>
      <c r="I5454" t="s">
        <v>52</v>
      </c>
      <c r="J5454">
        <f t="shared" si="510"/>
        <v>1</v>
      </c>
      <c r="K5454" s="2">
        <v>38</v>
      </c>
      <c r="L5454" s="3">
        <v>117.84</v>
      </c>
      <c r="M5454" s="4">
        <v>0.04</v>
      </c>
      <c r="N5454" s="5" t="s">
        <v>23</v>
      </c>
      <c r="O5454" s="3">
        <v>30.76</v>
      </c>
      <c r="P5454" s="3">
        <v>3.08</v>
      </c>
      <c r="Q5454" s="3">
        <v>0.99</v>
      </c>
      <c r="R5454" s="5" t="s">
        <v>3279</v>
      </c>
      <c r="S5454" s="5" t="s">
        <v>2259</v>
      </c>
      <c r="T5454" s="5" t="str">
        <f t="shared" si="511"/>
        <v>Nick Zandusky</v>
      </c>
      <c r="U5454" t="s">
        <v>1143</v>
      </c>
      <c r="V5454" s="5" t="s">
        <v>27</v>
      </c>
      <c r="W5454" s="5" t="s">
        <v>28</v>
      </c>
      <c r="X5454" s="5" t="s">
        <v>115</v>
      </c>
      <c r="Y5454" s="5" t="s">
        <v>599</v>
      </c>
      <c r="Z5454" s="5" t="s">
        <v>43</v>
      </c>
      <c r="AA5454" s="4">
        <v>0.37</v>
      </c>
      <c r="AB5454" s="1">
        <v>39985</v>
      </c>
      <c r="AC5454" s="1">
        <v>29911</v>
      </c>
      <c r="AD5454">
        <f t="shared" si="512"/>
        <v>1</v>
      </c>
      <c r="AE5454">
        <f t="shared" ca="1" si="513"/>
        <v>42</v>
      </c>
      <c r="AF5454" t="str">
        <f t="shared" ca="1" si="514"/>
        <v>18-64</v>
      </c>
      <c r="AG5454" s="3">
        <f t="shared" si="515"/>
        <v>0.10707284210526317</v>
      </c>
      <c r="AH5454" t="str">
        <f>_xlfn.IFNA(VLOOKUP(Sales_Transactions[[#This Row],[Order ID]],Returned_Items[#All],2,FALSE),"Not Returned")</f>
        <v>Not Returned</v>
      </c>
    </row>
    <row r="5455" spans="1:34" x14ac:dyDescent="0.25">
      <c r="A5455">
        <v>42403</v>
      </c>
      <c r="C5455" t="s">
        <v>917</v>
      </c>
      <c r="D5455" s="2" t="str">
        <f>TEXT(MID(Sales_Transactions[[#This Row],[Order Date]],2,5),"d/m/yyy")</f>
        <v>20/6/2009</v>
      </c>
      <c r="E5455" s="2" t="str">
        <f>TEXT(MID(Sales_Transactions[[#This Row],[Order Date]],2,5),"d")</f>
        <v>20</v>
      </c>
      <c r="F5455" s="2" t="str">
        <f>TEXT(MID(Sales_Transactions[[#This Row],[Order Date]],2,5),"m")</f>
        <v>6</v>
      </c>
      <c r="G5455" s="2" t="str">
        <f>TEXT(MID(Sales_Transactions[[#This Row],[Order Date]],2,5),"yyy")</f>
        <v>2009</v>
      </c>
      <c r="H5455" s="2" t="str">
        <f>TEXT(MID(Sales_Transactions[[#This Row],[Order Date]],2,5),"yyy/m")</f>
        <v>2009/6</v>
      </c>
      <c r="I5455" t="s">
        <v>52</v>
      </c>
      <c r="J5455">
        <f t="shared" si="510"/>
        <v>1</v>
      </c>
      <c r="K5455" s="2">
        <v>47</v>
      </c>
      <c r="L5455" s="3">
        <v>121.2</v>
      </c>
      <c r="M5455" s="4">
        <v>0.1</v>
      </c>
      <c r="N5455" s="5" t="s">
        <v>23</v>
      </c>
      <c r="O5455" s="3">
        <v>-20.2</v>
      </c>
      <c r="P5455" s="3">
        <v>2.78</v>
      </c>
      <c r="Q5455" s="3">
        <v>1.25</v>
      </c>
      <c r="R5455" s="5" t="s">
        <v>3279</v>
      </c>
      <c r="S5455" s="5" t="s">
        <v>2259</v>
      </c>
      <c r="T5455" s="5" t="str">
        <f t="shared" si="511"/>
        <v>Nick Zandusky</v>
      </c>
      <c r="U5455" t="s">
        <v>1143</v>
      </c>
      <c r="V5455" s="5" t="s">
        <v>27</v>
      </c>
      <c r="W5455" s="5" t="s">
        <v>28</v>
      </c>
      <c r="X5455" s="5" t="s">
        <v>124</v>
      </c>
      <c r="Y5455" s="5" t="s">
        <v>819</v>
      </c>
      <c r="Z5455" s="5" t="s">
        <v>84</v>
      </c>
      <c r="AA5455" s="4">
        <v>0.59</v>
      </c>
      <c r="AB5455" s="1">
        <v>39985</v>
      </c>
      <c r="AC5455" s="1">
        <v>29685</v>
      </c>
      <c r="AD5455">
        <f t="shared" si="512"/>
        <v>1</v>
      </c>
      <c r="AE5455">
        <f t="shared" ca="1" si="513"/>
        <v>43</v>
      </c>
      <c r="AF5455" t="str">
        <f t="shared" ca="1" si="514"/>
        <v>18-64</v>
      </c>
      <c r="AG5455" s="3">
        <f t="shared" si="515"/>
        <v>8.5685531914893615E-2</v>
      </c>
      <c r="AH5455" t="str">
        <f>_xlfn.IFNA(VLOOKUP(Sales_Transactions[[#This Row],[Order ID]],Returned_Items[#All],2,FALSE),"Not Returned")</f>
        <v>Not Returned</v>
      </c>
    </row>
    <row r="5456" spans="1:34" x14ac:dyDescent="0.25">
      <c r="A5456">
        <v>43138</v>
      </c>
      <c r="C5456" t="s">
        <v>2179</v>
      </c>
      <c r="D5456" s="2" t="str">
        <f>TEXT(MID(Sales_Transactions[[#This Row],[Order Date]],2,5),"d/m/yyy")</f>
        <v>14/3/2012</v>
      </c>
      <c r="E5456" s="2" t="str">
        <f>TEXT(MID(Sales_Transactions[[#This Row],[Order Date]],2,5),"d")</f>
        <v>14</v>
      </c>
      <c r="F5456" s="2" t="str">
        <f>TEXT(MID(Sales_Transactions[[#This Row],[Order Date]],2,5),"m")</f>
        <v>3</v>
      </c>
      <c r="G5456" s="2" t="str">
        <f>TEXT(MID(Sales_Transactions[[#This Row],[Order Date]],2,5),"yyy")</f>
        <v>2012</v>
      </c>
      <c r="H5456" s="2" t="str">
        <f>TEXT(MID(Sales_Transactions[[#This Row],[Order Date]],2,5),"yyy/m")</f>
        <v>2012/3</v>
      </c>
      <c r="I5456" t="s">
        <v>22</v>
      </c>
      <c r="J5456">
        <f t="shared" si="510"/>
        <v>2</v>
      </c>
      <c r="K5456" s="2">
        <v>43</v>
      </c>
      <c r="L5456" s="3">
        <v>1334.05</v>
      </c>
      <c r="M5456" s="4">
        <v>0.06</v>
      </c>
      <c r="N5456" s="5" t="s">
        <v>23</v>
      </c>
      <c r="O5456" s="3">
        <v>581.77</v>
      </c>
      <c r="P5456" s="3">
        <v>30.56</v>
      </c>
      <c r="Q5456" s="3">
        <v>2.99</v>
      </c>
      <c r="R5456" s="5" t="s">
        <v>1211</v>
      </c>
      <c r="S5456" s="5" t="s">
        <v>2505</v>
      </c>
      <c r="T5456" s="5" t="str">
        <f t="shared" si="511"/>
        <v>Matt Collister</v>
      </c>
      <c r="U5456" t="s">
        <v>1143</v>
      </c>
      <c r="V5456" s="5" t="s">
        <v>74</v>
      </c>
      <c r="W5456" s="5" t="s">
        <v>28</v>
      </c>
      <c r="X5456" s="5" t="s">
        <v>41</v>
      </c>
      <c r="Y5456" s="5" t="s">
        <v>391</v>
      </c>
      <c r="Z5456" s="5" t="s">
        <v>43</v>
      </c>
      <c r="AA5456" s="4">
        <v>0.35</v>
      </c>
      <c r="AB5456" s="1">
        <v>40986</v>
      </c>
      <c r="AC5456" s="1">
        <v>29742</v>
      </c>
      <c r="AD5456">
        <f t="shared" si="512"/>
        <v>4</v>
      </c>
      <c r="AE5456">
        <f t="shared" ca="1" si="513"/>
        <v>43</v>
      </c>
      <c r="AF5456" t="str">
        <f t="shared" ca="1" si="514"/>
        <v>18-64</v>
      </c>
      <c r="AG5456" s="3">
        <f t="shared" si="515"/>
        <v>0.77980613953488376</v>
      </c>
      <c r="AH5456" t="str">
        <f>_xlfn.IFNA(VLOOKUP(Sales_Transactions[[#This Row],[Order ID]],Returned_Items[#All],2,FALSE),"Not Returned")</f>
        <v>Returned</v>
      </c>
    </row>
    <row r="5457" spans="1:34" x14ac:dyDescent="0.25">
      <c r="A5457">
        <v>43138</v>
      </c>
      <c r="C5457" t="s">
        <v>2179</v>
      </c>
      <c r="D5457" s="2" t="str">
        <f>TEXT(MID(Sales_Transactions[[#This Row],[Order Date]],2,5),"d/m/yyy")</f>
        <v>14/3/2012</v>
      </c>
      <c r="E5457" s="2" t="str">
        <f>TEXT(MID(Sales_Transactions[[#This Row],[Order Date]],2,5),"d")</f>
        <v>14</v>
      </c>
      <c r="F5457" s="2" t="str">
        <f>TEXT(MID(Sales_Transactions[[#This Row],[Order Date]],2,5),"m")</f>
        <v>3</v>
      </c>
      <c r="G5457" s="2" t="str">
        <f>TEXT(MID(Sales_Transactions[[#This Row],[Order Date]],2,5),"yyy")</f>
        <v>2012</v>
      </c>
      <c r="H5457" s="2" t="str">
        <f>TEXT(MID(Sales_Transactions[[#This Row],[Order Date]],2,5),"yyy/m")</f>
        <v>2012/3</v>
      </c>
      <c r="I5457" t="s">
        <v>22</v>
      </c>
      <c r="J5457">
        <f t="shared" si="510"/>
        <v>2</v>
      </c>
      <c r="K5457" s="2">
        <v>50</v>
      </c>
      <c r="L5457" s="3">
        <v>6552.86</v>
      </c>
      <c r="M5457" s="4">
        <v>7.0000000000000007E-2</v>
      </c>
      <c r="N5457" s="5" t="s">
        <v>34</v>
      </c>
      <c r="O5457" s="3">
        <v>-692.82</v>
      </c>
      <c r="P5457" s="3">
        <v>137.47999999999999</v>
      </c>
      <c r="Q5457" s="3">
        <v>32.18</v>
      </c>
      <c r="R5457" s="5" t="s">
        <v>1211</v>
      </c>
      <c r="S5457" s="5" t="s">
        <v>2505</v>
      </c>
      <c r="T5457" s="5" t="str">
        <f t="shared" si="511"/>
        <v>Matt Collister</v>
      </c>
      <c r="U5457" t="s">
        <v>1143</v>
      </c>
      <c r="V5457" s="5" t="s">
        <v>74</v>
      </c>
      <c r="W5457" s="5" t="s">
        <v>57</v>
      </c>
      <c r="X5457" s="5" t="s">
        <v>104</v>
      </c>
      <c r="Y5457" s="5" t="s">
        <v>3104</v>
      </c>
      <c r="Z5457" s="5" t="s">
        <v>106</v>
      </c>
      <c r="AA5457" s="4">
        <v>0.78</v>
      </c>
      <c r="AB5457" s="1">
        <v>40984</v>
      </c>
      <c r="AC5457" s="1">
        <v>5704</v>
      </c>
      <c r="AD5457">
        <f t="shared" si="512"/>
        <v>2</v>
      </c>
      <c r="AE5457">
        <f t="shared" ca="1" si="513"/>
        <v>108</v>
      </c>
      <c r="AF5457" t="str">
        <f t="shared" ca="1" si="514"/>
        <v>Over 65</v>
      </c>
      <c r="AG5457" s="3">
        <f t="shared" si="515"/>
        <v>3.3912752799999999</v>
      </c>
      <c r="AH5457" t="str">
        <f>_xlfn.IFNA(VLOOKUP(Sales_Transactions[[#This Row],[Order ID]],Returned_Items[#All],2,FALSE),"Not Returned")</f>
        <v>Returned</v>
      </c>
    </row>
    <row r="5458" spans="1:34" x14ac:dyDescent="0.25">
      <c r="A5458">
        <v>43206</v>
      </c>
      <c r="C5458" t="s">
        <v>1637</v>
      </c>
      <c r="D5458" s="2" t="str">
        <f>TEXT(MID(Sales_Transactions[[#This Row],[Order Date]],2,5),"d/m/yyy")</f>
        <v>23/8/2009</v>
      </c>
      <c r="E5458" s="2" t="str">
        <f>TEXT(MID(Sales_Transactions[[#This Row],[Order Date]],2,5),"d")</f>
        <v>23</v>
      </c>
      <c r="F5458" s="2" t="str">
        <f>TEXT(MID(Sales_Transactions[[#This Row],[Order Date]],2,5),"m")</f>
        <v>8</v>
      </c>
      <c r="G5458" s="2" t="str">
        <f>TEXT(MID(Sales_Transactions[[#This Row],[Order Date]],2,5),"yyy")</f>
        <v>2009</v>
      </c>
      <c r="H5458" s="2" t="str">
        <f>TEXT(MID(Sales_Transactions[[#This Row],[Order Date]],2,5),"yyy/m")</f>
        <v>2009/8</v>
      </c>
      <c r="I5458" t="s">
        <v>78</v>
      </c>
      <c r="J5458">
        <f t="shared" si="510"/>
        <v>3</v>
      </c>
      <c r="K5458" s="2">
        <v>16</v>
      </c>
      <c r="L5458" s="3">
        <v>587.88</v>
      </c>
      <c r="M5458" s="4">
        <v>0</v>
      </c>
      <c r="N5458" s="5" t="s">
        <v>67</v>
      </c>
      <c r="O5458" s="3">
        <v>135.37</v>
      </c>
      <c r="P5458" s="3">
        <v>35.409999999999997</v>
      </c>
      <c r="Q5458" s="3">
        <v>1.99</v>
      </c>
      <c r="R5458" s="5" t="s">
        <v>1594</v>
      </c>
      <c r="S5458" s="5" t="s">
        <v>3347</v>
      </c>
      <c r="T5458" s="5" t="str">
        <f t="shared" si="511"/>
        <v>John Dryer</v>
      </c>
      <c r="U5458" t="s">
        <v>1143</v>
      </c>
      <c r="V5458" s="5" t="s">
        <v>47</v>
      </c>
      <c r="W5458" s="5" t="s">
        <v>48</v>
      </c>
      <c r="X5458" s="5" t="s">
        <v>87</v>
      </c>
      <c r="Y5458" s="5" t="s">
        <v>1707</v>
      </c>
      <c r="Z5458" s="5" t="s">
        <v>60</v>
      </c>
      <c r="AA5458" s="4">
        <v>0.43</v>
      </c>
      <c r="AB5458" s="1">
        <v>40049</v>
      </c>
      <c r="AC5458" s="1">
        <v>29049</v>
      </c>
      <c r="AD5458">
        <f t="shared" si="512"/>
        <v>1</v>
      </c>
      <c r="AE5458">
        <f t="shared" ca="1" si="513"/>
        <v>45</v>
      </c>
      <c r="AF5458" t="str">
        <f t="shared" ca="1" si="514"/>
        <v>18-64</v>
      </c>
      <c r="AG5458" s="3">
        <f t="shared" si="515"/>
        <v>2.3374999999999999</v>
      </c>
      <c r="AH5458" t="str">
        <f>_xlfn.IFNA(VLOOKUP(Sales_Transactions[[#This Row],[Order ID]],Returned_Items[#All],2,FALSE),"Not Returned")</f>
        <v>Not Returned</v>
      </c>
    </row>
    <row r="5459" spans="1:34" x14ac:dyDescent="0.25">
      <c r="A5459">
        <v>43207</v>
      </c>
      <c r="C5459" t="s">
        <v>674</v>
      </c>
      <c r="D5459" s="2" t="str">
        <f>TEXT(MID(Sales_Transactions[[#This Row],[Order Date]],2,5),"d/m/yyy")</f>
        <v>9/6/2010</v>
      </c>
      <c r="E5459" s="2" t="str">
        <f>TEXT(MID(Sales_Transactions[[#This Row],[Order Date]],2,5),"d")</f>
        <v>9</v>
      </c>
      <c r="F5459" s="2" t="str">
        <f>TEXT(MID(Sales_Transactions[[#This Row],[Order Date]],2,5),"m")</f>
        <v>6</v>
      </c>
      <c r="G5459" s="2" t="str">
        <f>TEXT(MID(Sales_Transactions[[#This Row],[Order Date]],2,5),"yyy")</f>
        <v>2010</v>
      </c>
      <c r="H5459" s="2" t="str">
        <f>TEXT(MID(Sales_Transactions[[#This Row],[Order Date]],2,5),"yyy/m")</f>
        <v>2010/6</v>
      </c>
      <c r="I5459" t="s">
        <v>22</v>
      </c>
      <c r="J5459">
        <f t="shared" si="510"/>
        <v>2</v>
      </c>
      <c r="K5459" s="2">
        <v>45</v>
      </c>
      <c r="L5459" s="3">
        <v>2207.9</v>
      </c>
      <c r="M5459" s="4">
        <v>0.02</v>
      </c>
      <c r="N5459" s="5" t="s">
        <v>23</v>
      </c>
      <c r="O5459" s="3">
        <v>579.76</v>
      </c>
      <c r="P5459" s="3">
        <v>49.34</v>
      </c>
      <c r="Q5459" s="3">
        <v>10.25</v>
      </c>
      <c r="R5459" s="5" t="s">
        <v>152</v>
      </c>
      <c r="S5459" s="5" t="s">
        <v>1944</v>
      </c>
      <c r="T5459" s="5" t="str">
        <f t="shared" si="511"/>
        <v>Julia Dunbar</v>
      </c>
      <c r="U5459" t="s">
        <v>1143</v>
      </c>
      <c r="V5459" s="5" t="s">
        <v>37</v>
      </c>
      <c r="W5459" s="5" t="s">
        <v>57</v>
      </c>
      <c r="X5459" s="5" t="s">
        <v>58</v>
      </c>
      <c r="Y5459" s="5" t="s">
        <v>2284</v>
      </c>
      <c r="Z5459" s="5" t="s">
        <v>31</v>
      </c>
      <c r="AA5459" s="4">
        <v>0.56999999999999995</v>
      </c>
      <c r="AB5459" s="1">
        <v>40342</v>
      </c>
      <c r="AC5459" s="1">
        <v>29270</v>
      </c>
      <c r="AD5459">
        <f t="shared" si="512"/>
        <v>4</v>
      </c>
      <c r="AE5459">
        <f t="shared" ca="1" si="513"/>
        <v>44</v>
      </c>
      <c r="AF5459" t="str">
        <f t="shared" ca="1" si="514"/>
        <v>18-64</v>
      </c>
      <c r="AG5459" s="3">
        <f t="shared" si="515"/>
        <v>1.3240029333333334</v>
      </c>
      <c r="AH5459" t="str">
        <f>_xlfn.IFNA(VLOOKUP(Sales_Transactions[[#This Row],[Order ID]],Returned_Items[#All],2,FALSE),"Not Returned")</f>
        <v>Not Returned</v>
      </c>
    </row>
    <row r="5460" spans="1:34" x14ac:dyDescent="0.25">
      <c r="A5460">
        <v>43207</v>
      </c>
      <c r="C5460" t="s">
        <v>674</v>
      </c>
      <c r="D5460" s="2" t="str">
        <f>TEXT(MID(Sales_Transactions[[#This Row],[Order Date]],2,5),"d/m/yyy")</f>
        <v>9/6/2010</v>
      </c>
      <c r="E5460" s="2" t="str">
        <f>TEXT(MID(Sales_Transactions[[#This Row],[Order Date]],2,5),"d")</f>
        <v>9</v>
      </c>
      <c r="F5460" s="2" t="str">
        <f>TEXT(MID(Sales_Transactions[[#This Row],[Order Date]],2,5),"m")</f>
        <v>6</v>
      </c>
      <c r="G5460" s="2" t="str">
        <f>TEXT(MID(Sales_Transactions[[#This Row],[Order Date]],2,5),"yyy")</f>
        <v>2010</v>
      </c>
      <c r="H5460" s="2" t="str">
        <f>TEXT(MID(Sales_Transactions[[#This Row],[Order Date]],2,5),"yyy/m")</f>
        <v>2010/6</v>
      </c>
      <c r="I5460" t="s">
        <v>22</v>
      </c>
      <c r="J5460">
        <f t="shared" si="510"/>
        <v>2</v>
      </c>
      <c r="K5460" s="2">
        <v>41</v>
      </c>
      <c r="L5460" s="3">
        <v>139.93</v>
      </c>
      <c r="M5460" s="4">
        <v>0.05</v>
      </c>
      <c r="N5460" s="5" t="s">
        <v>23</v>
      </c>
      <c r="O5460" s="3">
        <v>-3.06</v>
      </c>
      <c r="P5460" s="3">
        <v>3.28</v>
      </c>
      <c r="Q5460" s="3">
        <v>1.95</v>
      </c>
      <c r="R5460" s="5" t="s">
        <v>152</v>
      </c>
      <c r="S5460" s="5" t="s">
        <v>1944</v>
      </c>
      <c r="T5460" s="5" t="str">
        <f t="shared" si="511"/>
        <v>Julia Dunbar</v>
      </c>
      <c r="U5460" t="s">
        <v>1143</v>
      </c>
      <c r="V5460" s="5" t="s">
        <v>37</v>
      </c>
      <c r="W5460" s="5" t="s">
        <v>28</v>
      </c>
      <c r="X5460" s="5" t="s">
        <v>124</v>
      </c>
      <c r="Y5460" s="5" t="s">
        <v>3373</v>
      </c>
      <c r="Z5460" s="5" t="s">
        <v>84</v>
      </c>
      <c r="AA5460" s="4">
        <v>0.42</v>
      </c>
      <c r="AB5460" s="1">
        <v>40345</v>
      </c>
      <c r="AC5460" s="1">
        <v>29574</v>
      </c>
      <c r="AD5460">
        <f t="shared" si="512"/>
        <v>7</v>
      </c>
      <c r="AE5460">
        <f t="shared" ca="1" si="513"/>
        <v>43</v>
      </c>
      <c r="AF5460" t="str">
        <f t="shared" ca="1" si="514"/>
        <v>18-64</v>
      </c>
      <c r="AG5460" s="3">
        <f t="shared" si="515"/>
        <v>0.12752097560975609</v>
      </c>
      <c r="AH5460" t="str">
        <f>_xlfn.IFNA(VLOOKUP(Sales_Transactions[[#This Row],[Order ID]],Returned_Items[#All],2,FALSE),"Not Returned")</f>
        <v>Not Returned</v>
      </c>
    </row>
    <row r="5461" spans="1:34" x14ac:dyDescent="0.25">
      <c r="A5461">
        <v>43207</v>
      </c>
      <c r="C5461" t="s">
        <v>674</v>
      </c>
      <c r="D5461" s="2" t="str">
        <f>TEXT(MID(Sales_Transactions[[#This Row],[Order Date]],2,5),"d/m/yyy")</f>
        <v>9/6/2010</v>
      </c>
      <c r="E5461" s="2" t="str">
        <f>TEXT(MID(Sales_Transactions[[#This Row],[Order Date]],2,5),"d")</f>
        <v>9</v>
      </c>
      <c r="F5461" s="2" t="str">
        <f>TEXT(MID(Sales_Transactions[[#This Row],[Order Date]],2,5),"m")</f>
        <v>6</v>
      </c>
      <c r="G5461" s="2" t="str">
        <f>TEXT(MID(Sales_Transactions[[#This Row],[Order Date]],2,5),"yyy")</f>
        <v>2010</v>
      </c>
      <c r="H5461" s="2" t="str">
        <f>TEXT(MID(Sales_Transactions[[#This Row],[Order Date]],2,5),"yyy/m")</f>
        <v>2010/6</v>
      </c>
      <c r="I5461" t="s">
        <v>22</v>
      </c>
      <c r="J5461">
        <f t="shared" si="510"/>
        <v>2</v>
      </c>
      <c r="K5461" s="2">
        <v>8</v>
      </c>
      <c r="L5461" s="3">
        <v>15.45</v>
      </c>
      <c r="M5461" s="4">
        <v>0.05</v>
      </c>
      <c r="N5461" s="5" t="s">
        <v>23</v>
      </c>
      <c r="O5461" s="3">
        <v>-7.75</v>
      </c>
      <c r="P5461" s="3">
        <v>1.81</v>
      </c>
      <c r="Q5461" s="3">
        <v>1.56</v>
      </c>
      <c r="R5461" s="5" t="s">
        <v>152</v>
      </c>
      <c r="S5461" s="5" t="s">
        <v>1944</v>
      </c>
      <c r="T5461" s="5" t="str">
        <f t="shared" si="511"/>
        <v>Julia Dunbar</v>
      </c>
      <c r="U5461" t="s">
        <v>1143</v>
      </c>
      <c r="V5461" s="5" t="s">
        <v>37</v>
      </c>
      <c r="W5461" s="5" t="s">
        <v>28</v>
      </c>
      <c r="X5461" s="5" t="s">
        <v>82</v>
      </c>
      <c r="Y5461" s="5" t="s">
        <v>1899</v>
      </c>
      <c r="Z5461" s="5" t="s">
        <v>84</v>
      </c>
      <c r="AA5461" s="4">
        <v>0.49</v>
      </c>
      <c r="AB5461" s="1">
        <v>40340</v>
      </c>
      <c r="AC5461" s="1">
        <v>29328</v>
      </c>
      <c r="AD5461">
        <f t="shared" si="512"/>
        <v>2</v>
      </c>
      <c r="AE5461">
        <f t="shared" ca="1" si="513"/>
        <v>44</v>
      </c>
      <c r="AF5461" t="str">
        <f t="shared" ca="1" si="514"/>
        <v>18-64</v>
      </c>
      <c r="AG5461" s="3">
        <f t="shared" si="515"/>
        <v>0.42113687500000002</v>
      </c>
      <c r="AH5461" t="str">
        <f>_xlfn.IFNA(VLOOKUP(Sales_Transactions[[#This Row],[Order ID]],Returned_Items[#All],2,FALSE),"Not Returned")</f>
        <v>Not Returned</v>
      </c>
    </row>
    <row r="5462" spans="1:34" x14ac:dyDescent="0.25">
      <c r="A5462">
        <v>43650</v>
      </c>
      <c r="C5462" t="s">
        <v>1733</v>
      </c>
      <c r="D5462" s="2" t="str">
        <f>TEXT(MID(Sales_Transactions[[#This Row],[Order Date]],2,5),"d/m/yyy")</f>
        <v>23/3/2009</v>
      </c>
      <c r="E5462" s="2" t="str">
        <f>TEXT(MID(Sales_Transactions[[#This Row],[Order Date]],2,5),"d")</f>
        <v>23</v>
      </c>
      <c r="F5462" s="2" t="str">
        <f>TEXT(MID(Sales_Transactions[[#This Row],[Order Date]],2,5),"m")</f>
        <v>3</v>
      </c>
      <c r="G5462" s="2" t="str">
        <f>TEXT(MID(Sales_Transactions[[#This Row],[Order Date]],2,5),"yyy")</f>
        <v>2009</v>
      </c>
      <c r="H5462" s="2" t="str">
        <f>TEXT(MID(Sales_Transactions[[#This Row],[Order Date]],2,5),"yyy/m")</f>
        <v>2009/3</v>
      </c>
      <c r="I5462" t="s">
        <v>52</v>
      </c>
      <c r="J5462">
        <f t="shared" si="510"/>
        <v>1</v>
      </c>
      <c r="K5462" s="2">
        <v>3</v>
      </c>
      <c r="L5462" s="3">
        <v>1759.65</v>
      </c>
      <c r="M5462" s="4">
        <v>0.06</v>
      </c>
      <c r="N5462" s="5" t="s">
        <v>23</v>
      </c>
      <c r="O5462" s="3">
        <v>-2213.75</v>
      </c>
      <c r="P5462" s="3">
        <v>599.99</v>
      </c>
      <c r="Q5462" s="3">
        <v>24.49</v>
      </c>
      <c r="R5462" s="5" t="s">
        <v>3352</v>
      </c>
      <c r="S5462" s="5" t="s">
        <v>1053</v>
      </c>
      <c r="T5462" s="5" t="str">
        <f t="shared" si="511"/>
        <v>William Brown</v>
      </c>
      <c r="U5462" t="s">
        <v>1143</v>
      </c>
      <c r="V5462" s="5" t="s">
        <v>47</v>
      </c>
      <c r="W5462" s="5" t="s">
        <v>48</v>
      </c>
      <c r="X5462" s="5" t="s">
        <v>131</v>
      </c>
      <c r="Y5462" s="5" t="s">
        <v>2408</v>
      </c>
      <c r="Z5462" s="5" t="s">
        <v>31</v>
      </c>
      <c r="AA5462" s="4">
        <v>0.5</v>
      </c>
      <c r="AB5462" s="1">
        <v>39896</v>
      </c>
      <c r="AC5462" s="1">
        <v>29542</v>
      </c>
      <c r="AD5462">
        <f t="shared" si="512"/>
        <v>1</v>
      </c>
      <c r="AE5462">
        <f t="shared" ca="1" si="513"/>
        <v>43</v>
      </c>
      <c r="AF5462" t="str">
        <f t="shared" ca="1" si="514"/>
        <v>18-64</v>
      </c>
      <c r="AG5462" s="3">
        <f t="shared" si="515"/>
        <v>208.04000199999999</v>
      </c>
      <c r="AH5462" t="str">
        <f>_xlfn.IFNA(VLOOKUP(Sales_Transactions[[#This Row],[Order ID]],Returned_Items[#All],2,FALSE),"Not Returned")</f>
        <v>Not Returned</v>
      </c>
    </row>
    <row r="5463" spans="1:34" x14ac:dyDescent="0.25">
      <c r="A5463">
        <v>43650</v>
      </c>
      <c r="C5463" t="s">
        <v>1733</v>
      </c>
      <c r="D5463" s="2" t="str">
        <f>TEXT(MID(Sales_Transactions[[#This Row],[Order Date]],2,5),"d/m/yyy")</f>
        <v>23/3/2009</v>
      </c>
      <c r="E5463" s="2" t="str">
        <f>TEXT(MID(Sales_Transactions[[#This Row],[Order Date]],2,5),"d")</f>
        <v>23</v>
      </c>
      <c r="F5463" s="2" t="str">
        <f>TEXT(MID(Sales_Transactions[[#This Row],[Order Date]],2,5),"m")</f>
        <v>3</v>
      </c>
      <c r="G5463" s="2" t="str">
        <f>TEXT(MID(Sales_Transactions[[#This Row],[Order Date]],2,5),"yyy")</f>
        <v>2009</v>
      </c>
      <c r="H5463" s="2" t="str">
        <f>TEXT(MID(Sales_Transactions[[#This Row],[Order Date]],2,5),"yyy/m")</f>
        <v>2009/3</v>
      </c>
      <c r="I5463" t="s">
        <v>52</v>
      </c>
      <c r="J5463">
        <f t="shared" si="510"/>
        <v>1</v>
      </c>
      <c r="K5463" s="2">
        <v>7</v>
      </c>
      <c r="L5463" s="3">
        <v>88.59</v>
      </c>
      <c r="M5463" s="4">
        <v>0.05</v>
      </c>
      <c r="N5463" s="5" t="s">
        <v>23</v>
      </c>
      <c r="O5463" s="3">
        <v>-26.29</v>
      </c>
      <c r="P5463" s="3">
        <v>11.97</v>
      </c>
      <c r="Q5463" s="3">
        <v>5.81</v>
      </c>
      <c r="R5463" s="5" t="s">
        <v>3352</v>
      </c>
      <c r="S5463" s="5" t="s">
        <v>1053</v>
      </c>
      <c r="T5463" s="5" t="str">
        <f t="shared" si="511"/>
        <v>William Brown</v>
      </c>
      <c r="U5463" t="s">
        <v>1143</v>
      </c>
      <c r="V5463" s="5" t="s">
        <v>47</v>
      </c>
      <c r="W5463" s="5" t="s">
        <v>28</v>
      </c>
      <c r="X5463" s="5" t="s">
        <v>124</v>
      </c>
      <c r="Y5463" s="5" t="s">
        <v>870</v>
      </c>
      <c r="Z5463" s="5" t="s">
        <v>60</v>
      </c>
      <c r="AA5463" s="4">
        <v>0.6</v>
      </c>
      <c r="AB5463" s="1">
        <v>39897</v>
      </c>
      <c r="AC5463" s="1">
        <v>29257</v>
      </c>
      <c r="AD5463">
        <f t="shared" si="512"/>
        <v>2</v>
      </c>
      <c r="AE5463">
        <f t="shared" ca="1" si="513"/>
        <v>44</v>
      </c>
      <c r="AF5463" t="str">
        <f t="shared" ca="1" si="514"/>
        <v>18-64</v>
      </c>
      <c r="AG5463" s="3">
        <f t="shared" si="515"/>
        <v>2.539145</v>
      </c>
      <c r="AH5463" t="str">
        <f>_xlfn.IFNA(VLOOKUP(Sales_Transactions[[#This Row],[Order ID]],Returned_Items[#All],2,FALSE),"Not Returned")</f>
        <v>Not Returned</v>
      </c>
    </row>
    <row r="5464" spans="1:34" x14ac:dyDescent="0.25">
      <c r="A5464">
        <v>44290</v>
      </c>
      <c r="C5464" t="s">
        <v>2417</v>
      </c>
      <c r="D5464" s="2" t="str">
        <f>TEXT(MID(Sales_Transactions[[#This Row],[Order Date]],2,5),"d/m/yyy")</f>
        <v>21/3/2010</v>
      </c>
      <c r="E5464" s="2" t="str">
        <f>TEXT(MID(Sales_Transactions[[#This Row],[Order Date]],2,5),"d")</f>
        <v>21</v>
      </c>
      <c r="F5464" s="2" t="str">
        <f>TEXT(MID(Sales_Transactions[[#This Row],[Order Date]],2,5),"m")</f>
        <v>3</v>
      </c>
      <c r="G5464" s="2" t="str">
        <f>TEXT(MID(Sales_Transactions[[#This Row],[Order Date]],2,5),"yyy")</f>
        <v>2010</v>
      </c>
      <c r="H5464" s="2" t="str">
        <f>TEXT(MID(Sales_Transactions[[#This Row],[Order Date]],2,5),"yyy/m")</f>
        <v>2010/3</v>
      </c>
      <c r="I5464" t="s">
        <v>78</v>
      </c>
      <c r="J5464">
        <f t="shared" si="510"/>
        <v>3</v>
      </c>
      <c r="K5464" s="2">
        <v>49</v>
      </c>
      <c r="L5464" s="3">
        <v>508.38</v>
      </c>
      <c r="M5464" s="4">
        <v>0.06</v>
      </c>
      <c r="N5464" s="5" t="s">
        <v>23</v>
      </c>
      <c r="O5464" s="3">
        <v>4.68</v>
      </c>
      <c r="P5464" s="3">
        <v>10.4</v>
      </c>
      <c r="Q5464" s="3">
        <v>5.4</v>
      </c>
      <c r="R5464" s="5" t="s">
        <v>1493</v>
      </c>
      <c r="S5464" s="5" t="s">
        <v>3345</v>
      </c>
      <c r="T5464" s="5" t="str">
        <f t="shared" si="511"/>
        <v>Peter Fuller</v>
      </c>
      <c r="U5464" t="s">
        <v>1143</v>
      </c>
      <c r="V5464" s="5" t="s">
        <v>47</v>
      </c>
      <c r="W5464" s="5" t="s">
        <v>57</v>
      </c>
      <c r="X5464" s="5" t="s">
        <v>58</v>
      </c>
      <c r="Y5464" s="5" t="s">
        <v>1303</v>
      </c>
      <c r="Z5464" s="5" t="s">
        <v>60</v>
      </c>
      <c r="AA5464" s="4">
        <v>0.51</v>
      </c>
      <c r="AB5464" s="1">
        <v>40260</v>
      </c>
      <c r="AC5464" s="1">
        <v>28962</v>
      </c>
      <c r="AD5464">
        <f t="shared" si="512"/>
        <v>2</v>
      </c>
      <c r="AE5464">
        <f t="shared" ca="1" si="513"/>
        <v>45</v>
      </c>
      <c r="AF5464" t="str">
        <f t="shared" ca="1" si="514"/>
        <v>18-64</v>
      </c>
      <c r="AG5464" s="3">
        <f t="shared" si="515"/>
        <v>0.32232163265306124</v>
      </c>
      <c r="AH5464" t="str">
        <f>_xlfn.IFNA(VLOOKUP(Sales_Transactions[[#This Row],[Order ID]],Returned_Items[#All],2,FALSE),"Not Returned")</f>
        <v>Not Returned</v>
      </c>
    </row>
    <row r="5465" spans="1:34" x14ac:dyDescent="0.25">
      <c r="A5465">
        <v>44290</v>
      </c>
      <c r="C5465" t="s">
        <v>2417</v>
      </c>
      <c r="D5465" s="2" t="str">
        <f>TEXT(MID(Sales_Transactions[[#This Row],[Order Date]],2,5),"d/m/yyy")</f>
        <v>21/3/2010</v>
      </c>
      <c r="E5465" s="2" t="str">
        <f>TEXT(MID(Sales_Transactions[[#This Row],[Order Date]],2,5),"d")</f>
        <v>21</v>
      </c>
      <c r="F5465" s="2" t="str">
        <f>TEXT(MID(Sales_Transactions[[#This Row],[Order Date]],2,5),"m")</f>
        <v>3</v>
      </c>
      <c r="G5465" s="2" t="str">
        <f>TEXT(MID(Sales_Transactions[[#This Row],[Order Date]],2,5),"yyy")</f>
        <v>2010</v>
      </c>
      <c r="H5465" s="2" t="str">
        <f>TEXT(MID(Sales_Transactions[[#This Row],[Order Date]],2,5),"yyy/m")</f>
        <v>2010/3</v>
      </c>
      <c r="I5465" t="s">
        <v>78</v>
      </c>
      <c r="J5465">
        <f t="shared" si="510"/>
        <v>3</v>
      </c>
      <c r="K5465" s="2">
        <v>28</v>
      </c>
      <c r="L5465" s="3">
        <v>281.08999999999997</v>
      </c>
      <c r="M5465" s="4">
        <v>0.01</v>
      </c>
      <c r="N5465" s="5" t="s">
        <v>23</v>
      </c>
      <c r="O5465" s="3">
        <v>-114.58</v>
      </c>
      <c r="P5465" s="3">
        <v>9.06</v>
      </c>
      <c r="Q5465" s="3">
        <v>9.86</v>
      </c>
      <c r="R5465" s="5" t="s">
        <v>1493</v>
      </c>
      <c r="S5465" s="5" t="s">
        <v>3345</v>
      </c>
      <c r="T5465" s="5" t="str">
        <f t="shared" si="511"/>
        <v>Peter Fuller</v>
      </c>
      <c r="U5465" t="s">
        <v>1143</v>
      </c>
      <c r="V5465" s="5" t="s">
        <v>47</v>
      </c>
      <c r="W5465" s="5" t="s">
        <v>28</v>
      </c>
      <c r="X5465" s="5" t="s">
        <v>75</v>
      </c>
      <c r="Y5465" s="5" t="s">
        <v>1626</v>
      </c>
      <c r="Z5465" s="5" t="s">
        <v>43</v>
      </c>
      <c r="AA5465" s="4">
        <v>0.4</v>
      </c>
      <c r="AB5465" s="1">
        <v>40260</v>
      </c>
      <c r="AC5465" s="1">
        <v>29150</v>
      </c>
      <c r="AD5465">
        <f t="shared" si="512"/>
        <v>2</v>
      </c>
      <c r="AE5465">
        <f t="shared" ca="1" si="513"/>
        <v>44</v>
      </c>
      <c r="AF5465" t="str">
        <f t="shared" ca="1" si="514"/>
        <v>18-64</v>
      </c>
      <c r="AG5465" s="3">
        <f t="shared" si="515"/>
        <v>0.67568192857142861</v>
      </c>
      <c r="AH5465" t="str">
        <f>_xlfn.IFNA(VLOOKUP(Sales_Transactions[[#This Row],[Order ID]],Returned_Items[#All],2,FALSE),"Not Returned")</f>
        <v>Not Returned</v>
      </c>
    </row>
    <row r="5466" spans="1:34" x14ac:dyDescent="0.25">
      <c r="A5466">
        <v>44290</v>
      </c>
      <c r="C5466" t="s">
        <v>2417</v>
      </c>
      <c r="D5466" s="2" t="str">
        <f>TEXT(MID(Sales_Transactions[[#This Row],[Order Date]],2,5),"d/m/yyy")</f>
        <v>21/3/2010</v>
      </c>
      <c r="E5466" s="2" t="str">
        <f>TEXT(MID(Sales_Transactions[[#This Row],[Order Date]],2,5),"d")</f>
        <v>21</v>
      </c>
      <c r="F5466" s="2" t="str">
        <f>TEXT(MID(Sales_Transactions[[#This Row],[Order Date]],2,5),"m")</f>
        <v>3</v>
      </c>
      <c r="G5466" s="2" t="str">
        <f>TEXT(MID(Sales_Transactions[[#This Row],[Order Date]],2,5),"yyy")</f>
        <v>2010</v>
      </c>
      <c r="H5466" s="2" t="str">
        <f>TEXT(MID(Sales_Transactions[[#This Row],[Order Date]],2,5),"yyy/m")</f>
        <v>2010/3</v>
      </c>
      <c r="I5466" t="s">
        <v>78</v>
      </c>
      <c r="J5466">
        <f t="shared" si="510"/>
        <v>3</v>
      </c>
      <c r="K5466" s="2">
        <v>41</v>
      </c>
      <c r="L5466" s="3">
        <v>276.64999999999998</v>
      </c>
      <c r="M5466" s="4">
        <v>0.02</v>
      </c>
      <c r="N5466" s="5" t="s">
        <v>23</v>
      </c>
      <c r="O5466" s="3">
        <v>-75.28</v>
      </c>
      <c r="P5466" s="3">
        <v>6.48</v>
      </c>
      <c r="Q5466" s="3">
        <v>5.87</v>
      </c>
      <c r="R5466" s="5" t="s">
        <v>1493</v>
      </c>
      <c r="S5466" s="5" t="s">
        <v>3345</v>
      </c>
      <c r="T5466" s="5" t="str">
        <f t="shared" si="511"/>
        <v>Peter Fuller</v>
      </c>
      <c r="U5466" t="s">
        <v>1143</v>
      </c>
      <c r="V5466" s="5" t="s">
        <v>47</v>
      </c>
      <c r="W5466" s="5" t="s">
        <v>28</v>
      </c>
      <c r="X5466" s="5" t="s">
        <v>75</v>
      </c>
      <c r="Y5466" s="5" t="s">
        <v>2397</v>
      </c>
      <c r="Z5466" s="5" t="s">
        <v>43</v>
      </c>
      <c r="AA5466" s="4">
        <v>0.37</v>
      </c>
      <c r="AB5466" s="1">
        <v>40260</v>
      </c>
      <c r="AC5466" s="1">
        <v>28628</v>
      </c>
      <c r="AD5466">
        <f t="shared" si="512"/>
        <v>2</v>
      </c>
      <c r="AE5466">
        <f t="shared" ca="1" si="513"/>
        <v>46</v>
      </c>
      <c r="AF5466" t="str">
        <f t="shared" ca="1" si="514"/>
        <v>18-64</v>
      </c>
      <c r="AG5466" s="3">
        <f t="shared" si="515"/>
        <v>0.30118790243902444</v>
      </c>
      <c r="AH5466" t="str">
        <f>_xlfn.IFNA(VLOOKUP(Sales_Transactions[[#This Row],[Order ID]],Returned_Items[#All],2,FALSE),"Not Returned")</f>
        <v>Not Returned</v>
      </c>
    </row>
    <row r="5467" spans="1:34" x14ac:dyDescent="0.25">
      <c r="A5467">
        <v>44613</v>
      </c>
      <c r="C5467" t="s">
        <v>342</v>
      </c>
      <c r="D5467" s="2" t="str">
        <f>TEXT(MID(Sales_Transactions[[#This Row],[Order Date]],2,5),"d/m/yyy")</f>
        <v>30/8/2010</v>
      </c>
      <c r="E5467" s="2" t="str">
        <f>TEXT(MID(Sales_Transactions[[#This Row],[Order Date]],2,5),"d")</f>
        <v>30</v>
      </c>
      <c r="F5467" s="2" t="str">
        <f>TEXT(MID(Sales_Transactions[[#This Row],[Order Date]],2,5),"m")</f>
        <v>8</v>
      </c>
      <c r="G5467" s="2" t="str">
        <f>TEXT(MID(Sales_Transactions[[#This Row],[Order Date]],2,5),"yyy")</f>
        <v>2010</v>
      </c>
      <c r="H5467" s="2" t="str">
        <f>TEXT(MID(Sales_Transactions[[#This Row],[Order Date]],2,5),"yyy/m")</f>
        <v>2010/8</v>
      </c>
      <c r="I5467" t="s">
        <v>33</v>
      </c>
      <c r="J5467">
        <f t="shared" si="510"/>
        <v>4</v>
      </c>
      <c r="K5467" s="2">
        <v>34</v>
      </c>
      <c r="L5467" s="3">
        <v>1911.69</v>
      </c>
      <c r="M5467" s="4">
        <v>7.0000000000000007E-2</v>
      </c>
      <c r="N5467" s="5" t="s">
        <v>23</v>
      </c>
      <c r="O5467" s="3">
        <v>939.43</v>
      </c>
      <c r="P5467" s="3">
        <v>55.98</v>
      </c>
      <c r="Q5467" s="3">
        <v>5.15</v>
      </c>
      <c r="R5467" s="5" t="s">
        <v>3367</v>
      </c>
      <c r="S5467" s="5" t="s">
        <v>1595</v>
      </c>
      <c r="T5467" s="5" t="str">
        <f t="shared" si="511"/>
        <v>Neoma Murray</v>
      </c>
      <c r="U5467" t="s">
        <v>1143</v>
      </c>
      <c r="V5467" s="5" t="s">
        <v>27</v>
      </c>
      <c r="W5467" s="5" t="s">
        <v>28</v>
      </c>
      <c r="X5467" s="5" t="s">
        <v>75</v>
      </c>
      <c r="Y5467" s="5" t="s">
        <v>2075</v>
      </c>
      <c r="Z5467" s="5" t="s">
        <v>43</v>
      </c>
      <c r="AA5467" s="4">
        <v>0.36</v>
      </c>
      <c r="AB5467" s="1">
        <v>40421</v>
      </c>
      <c r="AC5467" s="1">
        <v>28795</v>
      </c>
      <c r="AD5467">
        <f t="shared" si="512"/>
        <v>1</v>
      </c>
      <c r="AE5467">
        <f t="shared" ca="1" si="513"/>
        <v>45</v>
      </c>
      <c r="AF5467" t="str">
        <f t="shared" ca="1" si="514"/>
        <v>18-64</v>
      </c>
      <c r="AG5467" s="3">
        <f t="shared" si="515"/>
        <v>1.7967886470588235</v>
      </c>
      <c r="AH5467" t="str">
        <f>_xlfn.IFNA(VLOOKUP(Sales_Transactions[[#This Row],[Order ID]],Returned_Items[#All],2,FALSE),"Not Returned")</f>
        <v>Not Returned</v>
      </c>
    </row>
    <row r="5468" spans="1:34" x14ac:dyDescent="0.25">
      <c r="A5468">
        <v>44613</v>
      </c>
      <c r="C5468" t="s">
        <v>342</v>
      </c>
      <c r="D5468" s="2" t="str">
        <f>TEXT(MID(Sales_Transactions[[#This Row],[Order Date]],2,5),"d/m/yyy")</f>
        <v>30/8/2010</v>
      </c>
      <c r="E5468" s="2" t="str">
        <f>TEXT(MID(Sales_Transactions[[#This Row],[Order Date]],2,5),"d")</f>
        <v>30</v>
      </c>
      <c r="F5468" s="2" t="str">
        <f>TEXT(MID(Sales_Transactions[[#This Row],[Order Date]],2,5),"m")</f>
        <v>8</v>
      </c>
      <c r="G5468" s="2" t="str">
        <f>TEXT(MID(Sales_Transactions[[#This Row],[Order Date]],2,5),"yyy")</f>
        <v>2010</v>
      </c>
      <c r="H5468" s="2" t="str">
        <f>TEXT(MID(Sales_Transactions[[#This Row],[Order Date]],2,5),"yyy/m")</f>
        <v>2010/8</v>
      </c>
      <c r="I5468" t="s">
        <v>33</v>
      </c>
      <c r="J5468">
        <f t="shared" si="510"/>
        <v>4</v>
      </c>
      <c r="K5468" s="2">
        <v>17</v>
      </c>
      <c r="L5468" s="3">
        <v>120.751</v>
      </c>
      <c r="M5468" s="4">
        <v>0.03</v>
      </c>
      <c r="N5468" s="5" t="s">
        <v>23</v>
      </c>
      <c r="O5468" s="3">
        <v>-71.39</v>
      </c>
      <c r="P5468" s="3">
        <v>7.99</v>
      </c>
      <c r="Q5468" s="3">
        <v>5.03</v>
      </c>
      <c r="R5468" s="5" t="s">
        <v>3367</v>
      </c>
      <c r="S5468" s="5" t="s">
        <v>1595</v>
      </c>
      <c r="T5468" s="5" t="str">
        <f t="shared" si="511"/>
        <v>Neoma Murray</v>
      </c>
      <c r="U5468" t="s">
        <v>1143</v>
      </c>
      <c r="V5468" s="5" t="s">
        <v>27</v>
      </c>
      <c r="W5468" s="5" t="s">
        <v>48</v>
      </c>
      <c r="X5468" s="5" t="s">
        <v>49</v>
      </c>
      <c r="Y5468" s="5" t="s">
        <v>204</v>
      </c>
      <c r="Z5468" s="5" t="s">
        <v>56</v>
      </c>
      <c r="AA5468" s="4">
        <v>0.6</v>
      </c>
      <c r="AB5468" s="1">
        <v>40421</v>
      </c>
      <c r="AC5468" s="1">
        <v>28656</v>
      </c>
      <c r="AD5468">
        <f t="shared" si="512"/>
        <v>1</v>
      </c>
      <c r="AE5468">
        <f t="shared" ca="1" si="513"/>
        <v>46</v>
      </c>
      <c r="AF5468" t="str">
        <f t="shared" ca="1" si="514"/>
        <v>18-64</v>
      </c>
      <c r="AG5468" s="3">
        <f t="shared" si="515"/>
        <v>0.76574135294117651</v>
      </c>
      <c r="AH5468" t="str">
        <f>_xlfn.IFNA(VLOOKUP(Sales_Transactions[[#This Row],[Order ID]],Returned_Items[#All],2,FALSE),"Not Returned")</f>
        <v>Not Returned</v>
      </c>
    </row>
    <row r="5469" spans="1:34" x14ac:dyDescent="0.25">
      <c r="A5469">
        <v>44613</v>
      </c>
      <c r="C5469" t="s">
        <v>342</v>
      </c>
      <c r="D5469" s="2" t="str">
        <f>TEXT(MID(Sales_Transactions[[#This Row],[Order Date]],2,5),"d/m/yyy")</f>
        <v>30/8/2010</v>
      </c>
      <c r="E5469" s="2" t="str">
        <f>TEXT(MID(Sales_Transactions[[#This Row],[Order Date]],2,5),"d")</f>
        <v>30</v>
      </c>
      <c r="F5469" s="2" t="str">
        <f>TEXT(MID(Sales_Transactions[[#This Row],[Order Date]],2,5),"m")</f>
        <v>8</v>
      </c>
      <c r="G5469" s="2" t="str">
        <f>TEXT(MID(Sales_Transactions[[#This Row],[Order Date]],2,5),"yyy")</f>
        <v>2010</v>
      </c>
      <c r="H5469" s="2" t="str">
        <f>TEXT(MID(Sales_Transactions[[#This Row],[Order Date]],2,5),"yyy/m")</f>
        <v>2010/8</v>
      </c>
      <c r="I5469" t="s">
        <v>33</v>
      </c>
      <c r="J5469">
        <f t="shared" si="510"/>
        <v>4</v>
      </c>
      <c r="K5469" s="2">
        <v>45</v>
      </c>
      <c r="L5469" s="3">
        <v>245.55</v>
      </c>
      <c r="M5469" s="4">
        <v>0.03</v>
      </c>
      <c r="N5469" s="5" t="s">
        <v>23</v>
      </c>
      <c r="O5469" s="3">
        <v>-227.25</v>
      </c>
      <c r="P5469" s="3">
        <v>5.28</v>
      </c>
      <c r="Q5469" s="3">
        <v>8.16</v>
      </c>
      <c r="R5469" s="5" t="s">
        <v>3367</v>
      </c>
      <c r="S5469" s="5" t="s">
        <v>1595</v>
      </c>
      <c r="T5469" s="5" t="str">
        <f t="shared" si="511"/>
        <v>Neoma Murray</v>
      </c>
      <c r="U5469" t="s">
        <v>1143</v>
      </c>
      <c r="V5469" s="5" t="s">
        <v>27</v>
      </c>
      <c r="W5469" s="5" t="s">
        <v>28</v>
      </c>
      <c r="X5469" s="5" t="s">
        <v>75</v>
      </c>
      <c r="Y5469" s="5" t="s">
        <v>2914</v>
      </c>
      <c r="Z5469" s="5" t="s">
        <v>43</v>
      </c>
      <c r="AA5469" s="4">
        <v>0.4</v>
      </c>
      <c r="AB5469" s="1">
        <v>40421</v>
      </c>
      <c r="AC5469" s="1">
        <v>28741</v>
      </c>
      <c r="AD5469">
        <f t="shared" si="512"/>
        <v>1</v>
      </c>
      <c r="AE5469">
        <f t="shared" ca="1" si="513"/>
        <v>45</v>
      </c>
      <c r="AF5469" t="str">
        <f t="shared" ca="1" si="514"/>
        <v>18-64</v>
      </c>
      <c r="AG5469" s="3">
        <f t="shared" si="515"/>
        <v>0.29863146666666668</v>
      </c>
      <c r="AH5469" t="str">
        <f>_xlfn.IFNA(VLOOKUP(Sales_Transactions[[#This Row],[Order ID]],Returned_Items[#All],2,FALSE),"Not Returned")</f>
        <v>Not Returned</v>
      </c>
    </row>
    <row r="5470" spans="1:34" x14ac:dyDescent="0.25">
      <c r="A5470">
        <v>44965</v>
      </c>
      <c r="C5470" t="s">
        <v>1725</v>
      </c>
      <c r="D5470" s="2" t="str">
        <f>TEXT(MID(Sales_Transactions[[#This Row],[Order Date]],2,5),"d/m/yyy")</f>
        <v>2/10/2011</v>
      </c>
      <c r="E5470" s="2" t="str">
        <f>TEXT(MID(Sales_Transactions[[#This Row],[Order Date]],2,5),"d")</f>
        <v>2</v>
      </c>
      <c r="F5470" s="2" t="str">
        <f>TEXT(MID(Sales_Transactions[[#This Row],[Order Date]],2,5),"m")</f>
        <v>10</v>
      </c>
      <c r="G5470" s="2" t="str">
        <f>TEXT(MID(Sales_Transactions[[#This Row],[Order Date]],2,5),"yyy")</f>
        <v>2011</v>
      </c>
      <c r="H5470" s="2" t="str">
        <f>TEXT(MID(Sales_Transactions[[#This Row],[Order Date]],2,5),"yyy/m")</f>
        <v>2011/10</v>
      </c>
      <c r="I5470" t="s">
        <v>22</v>
      </c>
      <c r="J5470">
        <f t="shared" si="510"/>
        <v>2</v>
      </c>
      <c r="K5470" s="2">
        <v>19</v>
      </c>
      <c r="L5470" s="3">
        <v>28.82</v>
      </c>
      <c r="M5470" s="4">
        <v>0</v>
      </c>
      <c r="N5470" s="5" t="s">
        <v>23</v>
      </c>
      <c r="O5470" s="3">
        <v>2.16</v>
      </c>
      <c r="P5470" s="3">
        <v>1.48</v>
      </c>
      <c r="Q5470" s="3">
        <v>0.7</v>
      </c>
      <c r="R5470" s="5" t="s">
        <v>1493</v>
      </c>
      <c r="S5470" s="5" t="s">
        <v>3345</v>
      </c>
      <c r="T5470" s="5" t="str">
        <f t="shared" si="511"/>
        <v>Peter Fuller</v>
      </c>
      <c r="U5470" t="s">
        <v>1143</v>
      </c>
      <c r="V5470" s="5" t="s">
        <v>47</v>
      </c>
      <c r="W5470" s="5" t="s">
        <v>28</v>
      </c>
      <c r="X5470" s="5" t="s">
        <v>82</v>
      </c>
      <c r="Y5470" s="5" t="s">
        <v>1054</v>
      </c>
      <c r="Z5470" s="5" t="s">
        <v>84</v>
      </c>
      <c r="AA5470" s="4">
        <v>0.37</v>
      </c>
      <c r="AB5470" s="1">
        <v>40822</v>
      </c>
      <c r="AC5470" s="1">
        <v>29177</v>
      </c>
      <c r="AD5470">
        <f t="shared" si="512"/>
        <v>4</v>
      </c>
      <c r="AE5470">
        <f t="shared" ca="1" si="513"/>
        <v>44</v>
      </c>
      <c r="AF5470" t="str">
        <f t="shared" ca="1" si="514"/>
        <v>18-64</v>
      </c>
      <c r="AG5470" s="3">
        <f t="shared" si="515"/>
        <v>0.11473684210526314</v>
      </c>
      <c r="AH5470" t="str">
        <f>_xlfn.IFNA(VLOOKUP(Sales_Transactions[[#This Row],[Order ID]],Returned_Items[#All],2,FALSE),"Not Returned")</f>
        <v>Not Returned</v>
      </c>
    </row>
    <row r="5471" spans="1:34" x14ac:dyDescent="0.25">
      <c r="A5471">
        <v>44965</v>
      </c>
      <c r="C5471" t="s">
        <v>1725</v>
      </c>
      <c r="D5471" s="2" t="str">
        <f>TEXT(MID(Sales_Transactions[[#This Row],[Order Date]],2,5),"d/m/yyy")</f>
        <v>2/10/2011</v>
      </c>
      <c r="E5471" s="2" t="str">
        <f>TEXT(MID(Sales_Transactions[[#This Row],[Order Date]],2,5),"d")</f>
        <v>2</v>
      </c>
      <c r="F5471" s="2" t="str">
        <f>TEXT(MID(Sales_Transactions[[#This Row],[Order Date]],2,5),"m")</f>
        <v>10</v>
      </c>
      <c r="G5471" s="2" t="str">
        <f>TEXT(MID(Sales_Transactions[[#This Row],[Order Date]],2,5),"yyy")</f>
        <v>2011</v>
      </c>
      <c r="H5471" s="2" t="str">
        <f>TEXT(MID(Sales_Transactions[[#This Row],[Order Date]],2,5),"yyy/m")</f>
        <v>2011/10</v>
      </c>
      <c r="I5471" t="s">
        <v>22</v>
      </c>
      <c r="J5471">
        <f t="shared" si="510"/>
        <v>2</v>
      </c>
      <c r="K5471" s="2">
        <v>45</v>
      </c>
      <c r="L5471" s="3">
        <v>75.39</v>
      </c>
      <c r="M5471" s="4">
        <v>0.05</v>
      </c>
      <c r="N5471" s="5" t="s">
        <v>23</v>
      </c>
      <c r="O5471" s="3">
        <v>-4.83</v>
      </c>
      <c r="P5471" s="3">
        <v>1.68</v>
      </c>
      <c r="Q5471" s="3">
        <v>0.7</v>
      </c>
      <c r="R5471" s="5" t="s">
        <v>1493</v>
      </c>
      <c r="S5471" s="5" t="s">
        <v>3345</v>
      </c>
      <c r="T5471" s="5" t="str">
        <f t="shared" si="511"/>
        <v>Peter Fuller</v>
      </c>
      <c r="U5471" t="s">
        <v>1143</v>
      </c>
      <c r="V5471" s="5" t="s">
        <v>47</v>
      </c>
      <c r="W5471" s="5" t="s">
        <v>28</v>
      </c>
      <c r="X5471" s="5" t="s">
        <v>124</v>
      </c>
      <c r="Y5471" s="5" t="s">
        <v>3374</v>
      </c>
      <c r="Z5471" s="5" t="s">
        <v>84</v>
      </c>
      <c r="AA5471" s="4">
        <v>0.6</v>
      </c>
      <c r="AB5471" s="1">
        <v>40822</v>
      </c>
      <c r="AC5471" s="1">
        <v>29178</v>
      </c>
      <c r="AD5471">
        <f t="shared" si="512"/>
        <v>4</v>
      </c>
      <c r="AE5471">
        <f t="shared" ca="1" si="513"/>
        <v>44</v>
      </c>
      <c r="AF5471" t="str">
        <f t="shared" ca="1" si="514"/>
        <v>18-64</v>
      </c>
      <c r="AG5471" s="3">
        <f t="shared" si="515"/>
        <v>5.2870222222222214E-2</v>
      </c>
      <c r="AH5471" t="str">
        <f>_xlfn.IFNA(VLOOKUP(Sales_Transactions[[#This Row],[Order ID]],Returned_Items[#All],2,FALSE),"Not Returned")</f>
        <v>Not Returned</v>
      </c>
    </row>
    <row r="5472" spans="1:34" x14ac:dyDescent="0.25">
      <c r="A5472">
        <v>45733</v>
      </c>
      <c r="C5472" t="s">
        <v>3375</v>
      </c>
      <c r="D5472" s="2" t="str">
        <f>TEXT(MID(Sales_Transactions[[#This Row],[Order Date]],2,5),"d/m/yyy")</f>
        <v>6/12/2010</v>
      </c>
      <c r="E5472" s="2" t="str">
        <f>TEXT(MID(Sales_Transactions[[#This Row],[Order Date]],2,5),"d")</f>
        <v>6</v>
      </c>
      <c r="F5472" s="2" t="str">
        <f>TEXT(MID(Sales_Transactions[[#This Row],[Order Date]],2,5),"m")</f>
        <v>12</v>
      </c>
      <c r="G5472" s="2" t="str">
        <f>TEXT(MID(Sales_Transactions[[#This Row],[Order Date]],2,5),"yyy")</f>
        <v>2010</v>
      </c>
      <c r="H5472" s="2" t="str">
        <f>TEXT(MID(Sales_Transactions[[#This Row],[Order Date]],2,5),"yyy/m")</f>
        <v>2010/12</v>
      </c>
      <c r="I5472" t="s">
        <v>101</v>
      </c>
      <c r="J5472">
        <f t="shared" si="510"/>
        <v>1</v>
      </c>
      <c r="K5472" s="2">
        <v>39</v>
      </c>
      <c r="L5472" s="3">
        <v>851.17</v>
      </c>
      <c r="M5472" s="4">
        <v>7.0000000000000007E-2</v>
      </c>
      <c r="N5472" s="5" t="s">
        <v>23</v>
      </c>
      <c r="O5472" s="3">
        <v>-131.28</v>
      </c>
      <c r="P5472" s="3">
        <v>22.38</v>
      </c>
      <c r="Q5472" s="3">
        <v>15.1</v>
      </c>
      <c r="R5472" s="5" t="s">
        <v>1798</v>
      </c>
      <c r="S5472" s="5" t="s">
        <v>1799</v>
      </c>
      <c r="T5472" s="5" t="str">
        <f t="shared" si="511"/>
        <v>Maya Herman</v>
      </c>
      <c r="U5472" t="s">
        <v>1143</v>
      </c>
      <c r="V5472" s="5" t="s">
        <v>47</v>
      </c>
      <c r="W5472" s="5" t="s">
        <v>28</v>
      </c>
      <c r="X5472" s="5" t="s">
        <v>41</v>
      </c>
      <c r="Y5472" s="5" t="s">
        <v>680</v>
      </c>
      <c r="Z5472" s="5" t="s">
        <v>43</v>
      </c>
      <c r="AA5472" s="4">
        <v>0.38</v>
      </c>
      <c r="AB5472" s="1">
        <v>40519</v>
      </c>
      <c r="AC5472" s="1">
        <v>29168</v>
      </c>
      <c r="AD5472">
        <f t="shared" si="512"/>
        <v>1</v>
      </c>
      <c r="AE5472">
        <f t="shared" ca="1" si="513"/>
        <v>44</v>
      </c>
      <c r="AF5472" t="str">
        <f t="shared" ca="1" si="514"/>
        <v>18-64</v>
      </c>
      <c r="AG5472" s="3">
        <f t="shared" si="515"/>
        <v>0.96062394871794876</v>
      </c>
      <c r="AH5472" t="str">
        <f>_xlfn.IFNA(VLOOKUP(Sales_Transactions[[#This Row],[Order ID]],Returned_Items[#All],2,FALSE),"Not Returned")</f>
        <v>Not Returned</v>
      </c>
    </row>
    <row r="5473" spans="1:34" x14ac:dyDescent="0.25">
      <c r="A5473">
        <v>45893</v>
      </c>
      <c r="C5473" t="s">
        <v>1600</v>
      </c>
      <c r="D5473" s="2" t="str">
        <f>TEXT(MID(Sales_Transactions[[#This Row],[Order Date]],2,5),"d/m/yyy")</f>
        <v>26/5/2011</v>
      </c>
      <c r="E5473" s="2" t="str">
        <f>TEXT(MID(Sales_Transactions[[#This Row],[Order Date]],2,5),"d")</f>
        <v>26</v>
      </c>
      <c r="F5473" s="2" t="str">
        <f>TEXT(MID(Sales_Transactions[[#This Row],[Order Date]],2,5),"m")</f>
        <v>5</v>
      </c>
      <c r="G5473" s="2" t="str">
        <f>TEXT(MID(Sales_Transactions[[#This Row],[Order Date]],2,5),"yyy")</f>
        <v>2011</v>
      </c>
      <c r="H5473" s="2" t="str">
        <f>TEXT(MID(Sales_Transactions[[#This Row],[Order Date]],2,5),"yyy/m")</f>
        <v>2011/5</v>
      </c>
      <c r="I5473" t="s">
        <v>33</v>
      </c>
      <c r="J5473">
        <f t="shared" si="510"/>
        <v>4</v>
      </c>
      <c r="K5473" s="2">
        <v>15</v>
      </c>
      <c r="L5473" s="3">
        <v>68.03</v>
      </c>
      <c r="M5473" s="4">
        <v>0.05</v>
      </c>
      <c r="N5473" s="5" t="s">
        <v>23</v>
      </c>
      <c r="O5473" s="3">
        <v>8.8699999999999992</v>
      </c>
      <c r="P5473" s="3">
        <v>4.49</v>
      </c>
      <c r="Q5473" s="3">
        <v>1.49</v>
      </c>
      <c r="R5473" s="5" t="s">
        <v>1561</v>
      </c>
      <c r="S5473" s="5" t="s">
        <v>3074</v>
      </c>
      <c r="T5473" s="5" t="str">
        <f t="shared" si="511"/>
        <v>Patrick Ryan</v>
      </c>
      <c r="U5473" t="s">
        <v>1143</v>
      </c>
      <c r="V5473" s="5" t="s">
        <v>47</v>
      </c>
      <c r="W5473" s="5" t="s">
        <v>28</v>
      </c>
      <c r="X5473" s="5" t="s">
        <v>41</v>
      </c>
      <c r="Y5473" s="5" t="s">
        <v>1739</v>
      </c>
      <c r="Z5473" s="5" t="s">
        <v>43</v>
      </c>
      <c r="AA5473" s="4">
        <v>0.39</v>
      </c>
      <c r="AB5473" s="1">
        <v>40690</v>
      </c>
      <c r="AC5473" s="1">
        <v>6439</v>
      </c>
      <c r="AD5473">
        <f t="shared" si="512"/>
        <v>1</v>
      </c>
      <c r="AE5473">
        <f t="shared" ca="1" si="513"/>
        <v>106</v>
      </c>
      <c r="AF5473" t="str">
        <f t="shared" ca="1" si="514"/>
        <v>Over 65</v>
      </c>
      <c r="AG5473" s="3">
        <f t="shared" si="515"/>
        <v>0.39851700000000001</v>
      </c>
      <c r="AH5473" t="str">
        <f>_xlfn.IFNA(VLOOKUP(Sales_Transactions[[#This Row],[Order ID]],Returned_Items[#All],2,FALSE),"Not Returned")</f>
        <v>Not Returned</v>
      </c>
    </row>
    <row r="5474" spans="1:34" x14ac:dyDescent="0.25">
      <c r="A5474">
        <v>46113</v>
      </c>
      <c r="C5474" t="s">
        <v>889</v>
      </c>
      <c r="D5474" s="2" t="str">
        <f>TEXT(MID(Sales_Transactions[[#This Row],[Order Date]],2,5),"d/m/yyy")</f>
        <v>2/12/2009</v>
      </c>
      <c r="E5474" s="2" t="str">
        <f>TEXT(MID(Sales_Transactions[[#This Row],[Order Date]],2,5),"d")</f>
        <v>2</v>
      </c>
      <c r="F5474" s="2" t="str">
        <f>TEXT(MID(Sales_Transactions[[#This Row],[Order Date]],2,5),"m")</f>
        <v>12</v>
      </c>
      <c r="G5474" s="2" t="str">
        <f>TEXT(MID(Sales_Transactions[[#This Row],[Order Date]],2,5),"yyy")</f>
        <v>2009</v>
      </c>
      <c r="H5474" s="2" t="str">
        <f>TEXT(MID(Sales_Transactions[[#This Row],[Order Date]],2,5),"yyy/m")</f>
        <v>2009/12</v>
      </c>
      <c r="I5474" t="s">
        <v>52</v>
      </c>
      <c r="J5474">
        <f t="shared" si="510"/>
        <v>1</v>
      </c>
      <c r="K5474" s="2">
        <v>18</v>
      </c>
      <c r="L5474" s="3">
        <v>2567.13</v>
      </c>
      <c r="M5474" s="4">
        <v>0.02</v>
      </c>
      <c r="N5474" s="5" t="s">
        <v>67</v>
      </c>
      <c r="O5474" s="3">
        <v>945.54</v>
      </c>
      <c r="P5474" s="3">
        <v>136.97999999999999</v>
      </c>
      <c r="Q5474" s="3">
        <v>24.49</v>
      </c>
      <c r="R5474" s="5" t="s">
        <v>3279</v>
      </c>
      <c r="S5474" s="5" t="s">
        <v>2259</v>
      </c>
      <c r="T5474" s="5" t="str">
        <f t="shared" si="511"/>
        <v>Nick Zandusky</v>
      </c>
      <c r="U5474" t="s">
        <v>1143</v>
      </c>
      <c r="V5474" s="5" t="s">
        <v>27</v>
      </c>
      <c r="W5474" s="5" t="s">
        <v>57</v>
      </c>
      <c r="X5474" s="5" t="s">
        <v>58</v>
      </c>
      <c r="Y5474" s="5" t="s">
        <v>802</v>
      </c>
      <c r="Z5474" s="5" t="s">
        <v>31</v>
      </c>
      <c r="AA5474" s="4">
        <v>0.59</v>
      </c>
      <c r="AB5474" s="1">
        <v>40150</v>
      </c>
      <c r="AC5474" s="1">
        <v>28563</v>
      </c>
      <c r="AD5474">
        <f t="shared" si="512"/>
        <v>1</v>
      </c>
      <c r="AE5474">
        <f t="shared" ca="1" si="513"/>
        <v>46</v>
      </c>
      <c r="AF5474" t="str">
        <f t="shared" ca="1" si="514"/>
        <v>18-64</v>
      </c>
      <c r="AG5474" s="3">
        <f t="shared" si="515"/>
        <v>8.9690335555555549</v>
      </c>
      <c r="AH5474" t="str">
        <f>_xlfn.IFNA(VLOOKUP(Sales_Transactions[[#This Row],[Order ID]],Returned_Items[#All],2,FALSE),"Not Returned")</f>
        <v>Not Returned</v>
      </c>
    </row>
    <row r="5475" spans="1:34" x14ac:dyDescent="0.25">
      <c r="A5475">
        <v>46311</v>
      </c>
      <c r="C5475" t="s">
        <v>1089</v>
      </c>
      <c r="D5475" s="2" t="str">
        <f>TEXT(MID(Sales_Transactions[[#This Row],[Order Date]],2,5),"d/m/yyy")</f>
        <v>25/7/2011</v>
      </c>
      <c r="E5475" s="2" t="str">
        <f>TEXT(MID(Sales_Transactions[[#This Row],[Order Date]],2,5),"d")</f>
        <v>25</v>
      </c>
      <c r="F5475" s="2" t="str">
        <f>TEXT(MID(Sales_Transactions[[#This Row],[Order Date]],2,5),"m")</f>
        <v>7</v>
      </c>
      <c r="G5475" s="2" t="str">
        <f>TEXT(MID(Sales_Transactions[[#This Row],[Order Date]],2,5),"yyy")</f>
        <v>2011</v>
      </c>
      <c r="H5475" s="2" t="str">
        <f>TEXT(MID(Sales_Transactions[[#This Row],[Order Date]],2,5),"yyy/m")</f>
        <v>2011/7</v>
      </c>
      <c r="I5475" t="s">
        <v>33</v>
      </c>
      <c r="J5475">
        <f t="shared" si="510"/>
        <v>4</v>
      </c>
      <c r="K5475" s="2">
        <v>42</v>
      </c>
      <c r="L5475" s="3">
        <v>1244.01</v>
      </c>
      <c r="M5475" s="4">
        <v>0</v>
      </c>
      <c r="N5475" s="5" t="s">
        <v>23</v>
      </c>
      <c r="O5475" s="3">
        <v>539.57000000000005</v>
      </c>
      <c r="P5475" s="3">
        <v>28.48</v>
      </c>
      <c r="Q5475" s="3">
        <v>1.99</v>
      </c>
      <c r="R5475" s="5" t="s">
        <v>1493</v>
      </c>
      <c r="S5475" s="5" t="s">
        <v>3345</v>
      </c>
      <c r="T5475" s="5" t="str">
        <f t="shared" si="511"/>
        <v>Peter Fuller</v>
      </c>
      <c r="U5475" t="s">
        <v>1143</v>
      </c>
      <c r="V5475" s="5" t="s">
        <v>37</v>
      </c>
      <c r="W5475" s="5" t="s">
        <v>48</v>
      </c>
      <c r="X5475" s="5" t="s">
        <v>87</v>
      </c>
      <c r="Y5475" s="5" t="s">
        <v>874</v>
      </c>
      <c r="Z5475" s="5" t="s">
        <v>60</v>
      </c>
      <c r="AA5475" s="4">
        <v>0.4</v>
      </c>
      <c r="AB5475" s="1">
        <v>40749</v>
      </c>
      <c r="AC5475" s="1">
        <v>28187</v>
      </c>
      <c r="AD5475">
        <f t="shared" si="512"/>
        <v>0</v>
      </c>
      <c r="AE5475">
        <f t="shared" ca="1" si="513"/>
        <v>47</v>
      </c>
      <c r="AF5475" t="str">
        <f t="shared" ca="1" si="514"/>
        <v>18-64</v>
      </c>
      <c r="AG5475" s="3">
        <f t="shared" si="515"/>
        <v>0.7254761904761905</v>
      </c>
      <c r="AH5475" t="str">
        <f>_xlfn.IFNA(VLOOKUP(Sales_Transactions[[#This Row],[Order ID]],Returned_Items[#All],2,FALSE),"Not Returned")</f>
        <v>Returned</v>
      </c>
    </row>
    <row r="5476" spans="1:34" x14ac:dyDescent="0.25">
      <c r="A5476">
        <v>46311</v>
      </c>
      <c r="C5476" t="s">
        <v>1089</v>
      </c>
      <c r="D5476" s="2" t="str">
        <f>TEXT(MID(Sales_Transactions[[#This Row],[Order Date]],2,5),"d/m/yyy")</f>
        <v>25/7/2011</v>
      </c>
      <c r="E5476" s="2" t="str">
        <f>TEXT(MID(Sales_Transactions[[#This Row],[Order Date]],2,5),"d")</f>
        <v>25</v>
      </c>
      <c r="F5476" s="2" t="str">
        <f>TEXT(MID(Sales_Transactions[[#This Row],[Order Date]],2,5),"m")</f>
        <v>7</v>
      </c>
      <c r="G5476" s="2" t="str">
        <f>TEXT(MID(Sales_Transactions[[#This Row],[Order Date]],2,5),"yyy")</f>
        <v>2011</v>
      </c>
      <c r="H5476" s="2" t="str">
        <f>TEXT(MID(Sales_Transactions[[#This Row],[Order Date]],2,5),"yyy/m")</f>
        <v>2011/7</v>
      </c>
      <c r="I5476" t="s">
        <v>33</v>
      </c>
      <c r="J5476">
        <f t="shared" si="510"/>
        <v>4</v>
      </c>
      <c r="K5476" s="2">
        <v>42</v>
      </c>
      <c r="L5476" s="3">
        <v>981.73</v>
      </c>
      <c r="M5476" s="4">
        <v>0.03</v>
      </c>
      <c r="N5476" s="5" t="s">
        <v>23</v>
      </c>
      <c r="O5476" s="3">
        <v>388.23</v>
      </c>
      <c r="P5476" s="3">
        <v>22.23</v>
      </c>
      <c r="Q5476" s="3">
        <v>3.63</v>
      </c>
      <c r="R5476" s="5" t="s">
        <v>1493</v>
      </c>
      <c r="S5476" s="5" t="s">
        <v>3345</v>
      </c>
      <c r="T5476" s="5" t="str">
        <f t="shared" si="511"/>
        <v>Peter Fuller</v>
      </c>
      <c r="U5476" t="s">
        <v>1143</v>
      </c>
      <c r="V5476" s="5" t="s">
        <v>37</v>
      </c>
      <c r="W5476" s="5" t="s">
        <v>57</v>
      </c>
      <c r="X5476" s="5" t="s">
        <v>58</v>
      </c>
      <c r="Y5476" s="5" t="s">
        <v>1070</v>
      </c>
      <c r="Z5476" s="5" t="s">
        <v>60</v>
      </c>
      <c r="AA5476" s="4">
        <v>0.52</v>
      </c>
      <c r="AB5476" s="1">
        <v>40750</v>
      </c>
      <c r="AC5476" s="1">
        <v>28236</v>
      </c>
      <c r="AD5476">
        <f t="shared" si="512"/>
        <v>1</v>
      </c>
      <c r="AE5476">
        <f t="shared" ca="1" si="513"/>
        <v>47</v>
      </c>
      <c r="AF5476" t="str">
        <f t="shared" ca="1" si="514"/>
        <v>18-64</v>
      </c>
      <c r="AG5476" s="3">
        <f t="shared" si="515"/>
        <v>0.61555550000000003</v>
      </c>
      <c r="AH5476" t="str">
        <f>_xlfn.IFNA(VLOOKUP(Sales_Transactions[[#This Row],[Order ID]],Returned_Items[#All],2,FALSE),"Not Returned")</f>
        <v>Returned</v>
      </c>
    </row>
    <row r="5477" spans="1:34" x14ac:dyDescent="0.25">
      <c r="A5477">
        <v>46311</v>
      </c>
      <c r="C5477" t="s">
        <v>1089</v>
      </c>
      <c r="D5477" s="2" t="str">
        <f>TEXT(MID(Sales_Transactions[[#This Row],[Order Date]],2,5),"d/m/yyy")</f>
        <v>25/7/2011</v>
      </c>
      <c r="E5477" s="2" t="str">
        <f>TEXT(MID(Sales_Transactions[[#This Row],[Order Date]],2,5),"d")</f>
        <v>25</v>
      </c>
      <c r="F5477" s="2" t="str">
        <f>TEXT(MID(Sales_Transactions[[#This Row],[Order Date]],2,5),"m")</f>
        <v>7</v>
      </c>
      <c r="G5477" s="2" t="str">
        <f>TEXT(MID(Sales_Transactions[[#This Row],[Order Date]],2,5),"yyy")</f>
        <v>2011</v>
      </c>
      <c r="H5477" s="2" t="str">
        <f>TEXT(MID(Sales_Transactions[[#This Row],[Order Date]],2,5),"yyy/m")</f>
        <v>2011/7</v>
      </c>
      <c r="I5477" t="s">
        <v>33</v>
      </c>
      <c r="J5477">
        <f t="shared" si="510"/>
        <v>4</v>
      </c>
      <c r="K5477" s="2">
        <v>44</v>
      </c>
      <c r="L5477" s="3">
        <v>302.07</v>
      </c>
      <c r="M5477" s="4">
        <v>0</v>
      </c>
      <c r="N5477" s="5" t="s">
        <v>23</v>
      </c>
      <c r="O5477" s="3">
        <v>-185.98</v>
      </c>
      <c r="P5477" s="3">
        <v>6.48</v>
      </c>
      <c r="Q5477" s="3">
        <v>8.4</v>
      </c>
      <c r="R5477" s="5" t="s">
        <v>1493</v>
      </c>
      <c r="S5477" s="5" t="s">
        <v>3345</v>
      </c>
      <c r="T5477" s="5" t="str">
        <f t="shared" si="511"/>
        <v>Peter Fuller</v>
      </c>
      <c r="U5477" t="s">
        <v>1143</v>
      </c>
      <c r="V5477" s="5" t="s">
        <v>37</v>
      </c>
      <c r="W5477" s="5" t="s">
        <v>28</v>
      </c>
      <c r="X5477" s="5" t="s">
        <v>75</v>
      </c>
      <c r="Y5477" s="5" t="s">
        <v>1945</v>
      </c>
      <c r="Z5477" s="5" t="s">
        <v>43</v>
      </c>
      <c r="AA5477" s="4">
        <v>0.37</v>
      </c>
      <c r="AB5477" s="1">
        <v>40751</v>
      </c>
      <c r="AC5477" s="1">
        <v>28472</v>
      </c>
      <c r="AD5477">
        <f t="shared" si="512"/>
        <v>2</v>
      </c>
      <c r="AE5477">
        <f t="shared" ca="1" si="513"/>
        <v>46</v>
      </c>
      <c r="AF5477" t="str">
        <f t="shared" ca="1" si="514"/>
        <v>18-64</v>
      </c>
      <c r="AG5477" s="3">
        <f t="shared" si="515"/>
        <v>0.33818181818181819</v>
      </c>
      <c r="AH5477" t="str">
        <f>_xlfn.IFNA(VLOOKUP(Sales_Transactions[[#This Row],[Order ID]],Returned_Items[#All],2,FALSE),"Not Returned")</f>
        <v>Returned</v>
      </c>
    </row>
    <row r="5478" spans="1:34" x14ac:dyDescent="0.25">
      <c r="A5478">
        <v>47398</v>
      </c>
      <c r="C5478" t="s">
        <v>61</v>
      </c>
      <c r="D5478" s="2" t="str">
        <f>TEXT(MID(Sales_Transactions[[#This Row],[Order Date]],2,5),"d/m/yyy")</f>
        <v>17/6/2011</v>
      </c>
      <c r="E5478" s="2" t="str">
        <f>TEXT(MID(Sales_Transactions[[#This Row],[Order Date]],2,5),"d")</f>
        <v>17</v>
      </c>
      <c r="F5478" s="2" t="str">
        <f>TEXT(MID(Sales_Transactions[[#This Row],[Order Date]],2,5),"m")</f>
        <v>6</v>
      </c>
      <c r="G5478" s="2" t="str">
        <f>TEXT(MID(Sales_Transactions[[#This Row],[Order Date]],2,5),"yyy")</f>
        <v>2011</v>
      </c>
      <c r="H5478" s="2" t="str">
        <f>TEXT(MID(Sales_Transactions[[#This Row],[Order Date]],2,5),"yyy/m")</f>
        <v>2011/6</v>
      </c>
      <c r="I5478" t="s">
        <v>78</v>
      </c>
      <c r="J5478">
        <f t="shared" si="510"/>
        <v>3</v>
      </c>
      <c r="K5478" s="2">
        <v>6</v>
      </c>
      <c r="L5478" s="3">
        <v>1307.184</v>
      </c>
      <c r="M5478" s="4">
        <v>0.03</v>
      </c>
      <c r="N5478" s="5" t="s">
        <v>34</v>
      </c>
      <c r="O5478" s="3">
        <v>-184.06</v>
      </c>
      <c r="P5478" s="3">
        <v>262.11</v>
      </c>
      <c r="Q5478" s="3">
        <v>62.74</v>
      </c>
      <c r="R5478" s="5" t="s">
        <v>1493</v>
      </c>
      <c r="S5478" s="5" t="s">
        <v>3345</v>
      </c>
      <c r="T5478" s="5" t="str">
        <f t="shared" si="511"/>
        <v>Peter Fuller</v>
      </c>
      <c r="U5478" t="s">
        <v>1143</v>
      </c>
      <c r="V5478" s="5" t="s">
        <v>47</v>
      </c>
      <c r="W5478" s="5" t="s">
        <v>57</v>
      </c>
      <c r="X5478" s="5" t="s">
        <v>107</v>
      </c>
      <c r="Y5478" s="5" t="s">
        <v>289</v>
      </c>
      <c r="Z5478" s="5" t="s">
        <v>106</v>
      </c>
      <c r="AA5478" s="4">
        <v>0.75</v>
      </c>
      <c r="AB5478" s="1">
        <v>40713</v>
      </c>
      <c r="AC5478" s="1">
        <v>28470</v>
      </c>
      <c r="AD5478">
        <f t="shared" si="512"/>
        <v>2</v>
      </c>
      <c r="AE5478">
        <f t="shared" ca="1" si="513"/>
        <v>46</v>
      </c>
      <c r="AF5478" t="str">
        <f t="shared" ca="1" si="514"/>
        <v>18-64</v>
      </c>
      <c r="AG5478" s="3">
        <f t="shared" si="515"/>
        <v>54.128561166666664</v>
      </c>
      <c r="AH5478" t="str">
        <f>_xlfn.IFNA(VLOOKUP(Sales_Transactions[[#This Row],[Order ID]],Returned_Items[#All],2,FALSE),"Not Returned")</f>
        <v>Not Returned</v>
      </c>
    </row>
    <row r="5479" spans="1:34" x14ac:dyDescent="0.25">
      <c r="A5479">
        <v>47554</v>
      </c>
      <c r="C5479" t="s">
        <v>1447</v>
      </c>
      <c r="D5479" s="2" t="str">
        <f>TEXT(MID(Sales_Transactions[[#This Row],[Order Date]],2,5),"d/m/yyy")</f>
        <v>13/3/2010</v>
      </c>
      <c r="E5479" s="2" t="str">
        <f>TEXT(MID(Sales_Transactions[[#This Row],[Order Date]],2,5),"d")</f>
        <v>13</v>
      </c>
      <c r="F5479" s="2" t="str">
        <f>TEXT(MID(Sales_Transactions[[#This Row],[Order Date]],2,5),"m")</f>
        <v>3</v>
      </c>
      <c r="G5479" s="2" t="str">
        <f>TEXT(MID(Sales_Transactions[[#This Row],[Order Date]],2,5),"yyy")</f>
        <v>2010</v>
      </c>
      <c r="H5479" s="2" t="str">
        <f>TEXT(MID(Sales_Transactions[[#This Row],[Order Date]],2,5),"yyy/m")</f>
        <v>2010/3</v>
      </c>
      <c r="I5479" t="s">
        <v>22</v>
      </c>
      <c r="J5479">
        <f t="shared" si="510"/>
        <v>2</v>
      </c>
      <c r="K5479" s="2">
        <v>9</v>
      </c>
      <c r="L5479" s="3">
        <v>436.3</v>
      </c>
      <c r="M5479" s="4">
        <v>0.08</v>
      </c>
      <c r="N5479" s="5" t="s">
        <v>34</v>
      </c>
      <c r="O5479" s="3">
        <v>-50.31</v>
      </c>
      <c r="P5479" s="3">
        <v>50.98</v>
      </c>
      <c r="Q5479" s="3">
        <v>14.19</v>
      </c>
      <c r="R5479" s="5" t="s">
        <v>1594</v>
      </c>
      <c r="S5479" s="5" t="s">
        <v>3347</v>
      </c>
      <c r="T5479" s="5" t="str">
        <f t="shared" si="511"/>
        <v>John Dryer</v>
      </c>
      <c r="U5479" t="s">
        <v>1143</v>
      </c>
      <c r="V5479" s="5" t="s">
        <v>47</v>
      </c>
      <c r="W5479" s="5" t="s">
        <v>57</v>
      </c>
      <c r="X5479" s="5" t="s">
        <v>154</v>
      </c>
      <c r="Y5479" s="5" t="s">
        <v>710</v>
      </c>
      <c r="Z5479" s="5" t="s">
        <v>40</v>
      </c>
      <c r="AA5479" s="4">
        <v>0.56000000000000005</v>
      </c>
      <c r="AB5479" s="1">
        <v>40250</v>
      </c>
      <c r="AC5479" s="1">
        <v>29710</v>
      </c>
      <c r="AD5479">
        <f t="shared" si="512"/>
        <v>0</v>
      </c>
      <c r="AE5479">
        <f t="shared" ca="1" si="513"/>
        <v>43</v>
      </c>
      <c r="AF5479" t="str">
        <f t="shared" ca="1" si="514"/>
        <v>18-64</v>
      </c>
      <c r="AG5479" s="3">
        <f t="shared" si="515"/>
        <v>7.2365795555555552</v>
      </c>
      <c r="AH5479" t="str">
        <f>_xlfn.IFNA(VLOOKUP(Sales_Transactions[[#This Row],[Order ID]],Returned_Items[#All],2,FALSE),"Not Returned")</f>
        <v>Not Returned</v>
      </c>
    </row>
    <row r="5480" spans="1:34" x14ac:dyDescent="0.25">
      <c r="A5480">
        <v>47554</v>
      </c>
      <c r="C5480" t="s">
        <v>1447</v>
      </c>
      <c r="D5480" s="2" t="str">
        <f>TEXT(MID(Sales_Transactions[[#This Row],[Order Date]],2,5),"d/m/yyy")</f>
        <v>13/3/2010</v>
      </c>
      <c r="E5480" s="2" t="str">
        <f>TEXT(MID(Sales_Transactions[[#This Row],[Order Date]],2,5),"d")</f>
        <v>13</v>
      </c>
      <c r="F5480" s="2" t="str">
        <f>TEXT(MID(Sales_Transactions[[#This Row],[Order Date]],2,5),"m")</f>
        <v>3</v>
      </c>
      <c r="G5480" s="2" t="str">
        <f>TEXT(MID(Sales_Transactions[[#This Row],[Order Date]],2,5),"yyy")</f>
        <v>2010</v>
      </c>
      <c r="H5480" s="2" t="str">
        <f>TEXT(MID(Sales_Transactions[[#This Row],[Order Date]],2,5),"yyy/m")</f>
        <v>2010/3</v>
      </c>
      <c r="I5480" t="s">
        <v>22</v>
      </c>
      <c r="J5480">
        <f t="shared" si="510"/>
        <v>2</v>
      </c>
      <c r="K5480" s="2">
        <v>47</v>
      </c>
      <c r="L5480" s="3">
        <v>364.23</v>
      </c>
      <c r="M5480" s="4">
        <v>0.01</v>
      </c>
      <c r="N5480" s="5" t="s">
        <v>23</v>
      </c>
      <c r="O5480" s="3">
        <v>41.58</v>
      </c>
      <c r="P5480" s="3">
        <v>7.59</v>
      </c>
      <c r="Q5480" s="3">
        <v>4</v>
      </c>
      <c r="R5480" s="5" t="s">
        <v>1594</v>
      </c>
      <c r="S5480" s="5" t="s">
        <v>3347</v>
      </c>
      <c r="T5480" s="5" t="str">
        <f t="shared" si="511"/>
        <v>John Dryer</v>
      </c>
      <c r="U5480" t="s">
        <v>1143</v>
      </c>
      <c r="V5480" s="5" t="s">
        <v>47</v>
      </c>
      <c r="W5480" s="5" t="s">
        <v>57</v>
      </c>
      <c r="X5480" s="5" t="s">
        <v>58</v>
      </c>
      <c r="Y5480" s="5" t="s">
        <v>843</v>
      </c>
      <c r="Z5480" s="5" t="s">
        <v>84</v>
      </c>
      <c r="AA5480" s="4">
        <v>0.42</v>
      </c>
      <c r="AB5480" s="1">
        <v>40257</v>
      </c>
      <c r="AC5480" s="1">
        <v>29607</v>
      </c>
      <c r="AD5480">
        <f t="shared" si="512"/>
        <v>7</v>
      </c>
      <c r="AE5480">
        <f t="shared" ca="1" si="513"/>
        <v>43</v>
      </c>
      <c r="AF5480" t="str">
        <f t="shared" ca="1" si="514"/>
        <v>18-64</v>
      </c>
      <c r="AG5480" s="3">
        <f t="shared" si="515"/>
        <v>0.24657959574468083</v>
      </c>
      <c r="AH5480" t="str">
        <f>_xlfn.IFNA(VLOOKUP(Sales_Transactions[[#This Row],[Order ID]],Returned_Items[#All],2,FALSE),"Not Returned")</f>
        <v>Not Returned</v>
      </c>
    </row>
    <row r="5481" spans="1:34" x14ac:dyDescent="0.25">
      <c r="A5481">
        <v>48135</v>
      </c>
      <c r="C5481" t="s">
        <v>2237</v>
      </c>
      <c r="D5481" s="2" t="str">
        <f>TEXT(MID(Sales_Transactions[[#This Row],[Order Date]],2,5),"d/m/yyy")</f>
        <v>19/4/2009</v>
      </c>
      <c r="E5481" s="2" t="str">
        <f>TEXT(MID(Sales_Transactions[[#This Row],[Order Date]],2,5),"d")</f>
        <v>19</v>
      </c>
      <c r="F5481" s="2" t="str">
        <f>TEXT(MID(Sales_Transactions[[#This Row],[Order Date]],2,5),"m")</f>
        <v>4</v>
      </c>
      <c r="G5481" s="2" t="str">
        <f>TEXT(MID(Sales_Transactions[[#This Row],[Order Date]],2,5),"yyy")</f>
        <v>2009</v>
      </c>
      <c r="H5481" s="2" t="str">
        <f>TEXT(MID(Sales_Transactions[[#This Row],[Order Date]],2,5),"yyy/m")</f>
        <v>2009/4</v>
      </c>
      <c r="I5481" t="s">
        <v>33</v>
      </c>
      <c r="J5481">
        <f t="shared" si="510"/>
        <v>4</v>
      </c>
      <c r="K5481" s="2">
        <v>40</v>
      </c>
      <c r="L5481" s="3">
        <v>750.14</v>
      </c>
      <c r="M5481" s="4">
        <v>0.02</v>
      </c>
      <c r="N5481" s="5" t="s">
        <v>23</v>
      </c>
      <c r="O5481" s="3">
        <v>93.68</v>
      </c>
      <c r="P5481" s="3">
        <v>17.670000000000002</v>
      </c>
      <c r="Q5481" s="3">
        <v>8.99</v>
      </c>
      <c r="R5481" s="5" t="s">
        <v>1211</v>
      </c>
      <c r="S5481" s="5" t="s">
        <v>2505</v>
      </c>
      <c r="T5481" s="5" t="str">
        <f t="shared" si="511"/>
        <v>Matt Collister</v>
      </c>
      <c r="U5481" t="s">
        <v>1143</v>
      </c>
      <c r="V5481" s="5" t="s">
        <v>74</v>
      </c>
      <c r="W5481" s="5" t="s">
        <v>57</v>
      </c>
      <c r="X5481" s="5" t="s">
        <v>58</v>
      </c>
      <c r="Y5481" s="5" t="s">
        <v>1306</v>
      </c>
      <c r="Z5481" s="5" t="s">
        <v>60</v>
      </c>
      <c r="AA5481" s="4">
        <v>0.47</v>
      </c>
      <c r="AB5481" s="1">
        <v>39922</v>
      </c>
      <c r="AC5481" s="1">
        <v>29350</v>
      </c>
      <c r="AD5481">
        <f t="shared" si="512"/>
        <v>0</v>
      </c>
      <c r="AE5481">
        <f t="shared" ca="1" si="513"/>
        <v>44</v>
      </c>
      <c r="AF5481" t="str">
        <f t="shared" ca="1" si="514"/>
        <v>18-64</v>
      </c>
      <c r="AG5481" s="3">
        <f t="shared" si="515"/>
        <v>0.66641165000000002</v>
      </c>
      <c r="AH5481" t="str">
        <f>_xlfn.IFNA(VLOOKUP(Sales_Transactions[[#This Row],[Order ID]],Returned_Items[#All],2,FALSE),"Not Returned")</f>
        <v>Not Returned</v>
      </c>
    </row>
    <row r="5482" spans="1:34" x14ac:dyDescent="0.25">
      <c r="A5482">
        <v>49346</v>
      </c>
      <c r="C5482" t="s">
        <v>3376</v>
      </c>
      <c r="D5482" s="2" t="str">
        <f>TEXT(MID(Sales_Transactions[[#This Row],[Order Date]],2,5),"d/m/yyy")</f>
        <v>5/5/2011</v>
      </c>
      <c r="E5482" s="2" t="str">
        <f>TEXT(MID(Sales_Transactions[[#This Row],[Order Date]],2,5),"d")</f>
        <v>5</v>
      </c>
      <c r="F5482" s="2" t="str">
        <f>TEXT(MID(Sales_Transactions[[#This Row],[Order Date]],2,5),"m")</f>
        <v>5</v>
      </c>
      <c r="G5482" s="2" t="str">
        <f>TEXT(MID(Sales_Transactions[[#This Row],[Order Date]],2,5),"yyy")</f>
        <v>2011</v>
      </c>
      <c r="H5482" s="2" t="str">
        <f>TEXT(MID(Sales_Transactions[[#This Row],[Order Date]],2,5),"yyy/m")</f>
        <v>2011/5</v>
      </c>
      <c r="I5482" t="s">
        <v>52</v>
      </c>
      <c r="J5482">
        <f t="shared" si="510"/>
        <v>1</v>
      </c>
      <c r="K5482" s="2">
        <v>8</v>
      </c>
      <c r="L5482" s="3">
        <v>94.35</v>
      </c>
      <c r="M5482" s="4">
        <v>0.1</v>
      </c>
      <c r="N5482" s="5" t="s">
        <v>23</v>
      </c>
      <c r="O5482" s="3">
        <v>42.22</v>
      </c>
      <c r="P5482" s="3">
        <v>12.22</v>
      </c>
      <c r="Q5482" s="3">
        <v>2.85</v>
      </c>
      <c r="R5482" s="5" t="s">
        <v>454</v>
      </c>
      <c r="S5482" s="5" t="s">
        <v>172</v>
      </c>
      <c r="T5482" s="5" t="str">
        <f t="shared" si="511"/>
        <v>Rick Hansen</v>
      </c>
      <c r="U5482" t="s">
        <v>1143</v>
      </c>
      <c r="V5482" s="5" t="s">
        <v>47</v>
      </c>
      <c r="W5482" s="5" t="s">
        <v>57</v>
      </c>
      <c r="X5482" s="5" t="s">
        <v>58</v>
      </c>
      <c r="Y5482" s="5" t="s">
        <v>382</v>
      </c>
      <c r="Z5482" s="5" t="s">
        <v>60</v>
      </c>
      <c r="AA5482" s="4">
        <v>0.55000000000000004</v>
      </c>
      <c r="AB5482" s="1">
        <v>40671</v>
      </c>
      <c r="AC5482" s="1">
        <v>19398</v>
      </c>
      <c r="AD5482">
        <f t="shared" si="512"/>
        <v>3</v>
      </c>
      <c r="AE5482">
        <f t="shared" ca="1" si="513"/>
        <v>71</v>
      </c>
      <c r="AF5482" t="str">
        <f t="shared" ca="1" si="514"/>
        <v>Over 65</v>
      </c>
      <c r="AG5482" s="3">
        <f t="shared" si="515"/>
        <v>1.8822225000000001</v>
      </c>
      <c r="AH5482" t="str">
        <f>_xlfn.IFNA(VLOOKUP(Sales_Transactions[[#This Row],[Order ID]],Returned_Items[#All],2,FALSE),"Not Returned")</f>
        <v>Not Returned</v>
      </c>
    </row>
    <row r="5483" spans="1:34" x14ac:dyDescent="0.25">
      <c r="A5483">
        <v>49346</v>
      </c>
      <c r="C5483" t="s">
        <v>3376</v>
      </c>
      <c r="D5483" s="2" t="str">
        <f>TEXT(MID(Sales_Transactions[[#This Row],[Order Date]],2,5),"d/m/yyy")</f>
        <v>5/5/2011</v>
      </c>
      <c r="E5483" s="2" t="str">
        <f>TEXT(MID(Sales_Transactions[[#This Row],[Order Date]],2,5),"d")</f>
        <v>5</v>
      </c>
      <c r="F5483" s="2" t="str">
        <f>TEXT(MID(Sales_Transactions[[#This Row],[Order Date]],2,5),"m")</f>
        <v>5</v>
      </c>
      <c r="G5483" s="2" t="str">
        <f>TEXT(MID(Sales_Transactions[[#This Row],[Order Date]],2,5),"yyy")</f>
        <v>2011</v>
      </c>
      <c r="H5483" s="2" t="str">
        <f>TEXT(MID(Sales_Transactions[[#This Row],[Order Date]],2,5),"yyy/m")</f>
        <v>2011/5</v>
      </c>
      <c r="I5483" t="s">
        <v>52</v>
      </c>
      <c r="J5483">
        <f t="shared" si="510"/>
        <v>1</v>
      </c>
      <c r="K5483" s="2">
        <v>50</v>
      </c>
      <c r="L5483" s="3">
        <v>276.75</v>
      </c>
      <c r="M5483" s="4">
        <v>0.04</v>
      </c>
      <c r="N5483" s="5" t="s">
        <v>23</v>
      </c>
      <c r="O5483" s="3">
        <v>-117.91</v>
      </c>
      <c r="P5483" s="3">
        <v>5.28</v>
      </c>
      <c r="Q5483" s="3">
        <v>5.57</v>
      </c>
      <c r="R5483" s="5" t="s">
        <v>454</v>
      </c>
      <c r="S5483" s="5" t="s">
        <v>172</v>
      </c>
      <c r="T5483" s="5" t="str">
        <f t="shared" si="511"/>
        <v>Rick Hansen</v>
      </c>
      <c r="U5483" t="s">
        <v>1143</v>
      </c>
      <c r="V5483" s="5" t="s">
        <v>47</v>
      </c>
      <c r="W5483" s="5" t="s">
        <v>28</v>
      </c>
      <c r="X5483" s="5" t="s">
        <v>75</v>
      </c>
      <c r="Y5483" s="5" t="s">
        <v>2937</v>
      </c>
      <c r="Z5483" s="5" t="s">
        <v>43</v>
      </c>
      <c r="AA5483" s="4">
        <v>0.4</v>
      </c>
      <c r="AB5483" s="1">
        <v>40669</v>
      </c>
      <c r="AC5483" s="1">
        <v>19527</v>
      </c>
      <c r="AD5483">
        <f t="shared" si="512"/>
        <v>1</v>
      </c>
      <c r="AE5483">
        <f t="shared" ca="1" si="513"/>
        <v>71</v>
      </c>
      <c r="AF5483" t="str">
        <f t="shared" ca="1" si="514"/>
        <v>Over 65</v>
      </c>
      <c r="AG5483" s="3">
        <f t="shared" si="515"/>
        <v>0.21695776000000003</v>
      </c>
      <c r="AH5483" t="str">
        <f>_xlfn.IFNA(VLOOKUP(Sales_Transactions[[#This Row],[Order ID]],Returned_Items[#All],2,FALSE),"Not Returned")</f>
        <v>Not Returned</v>
      </c>
    </row>
    <row r="5484" spans="1:34" x14ac:dyDescent="0.25">
      <c r="A5484">
        <v>49735</v>
      </c>
      <c r="C5484" t="s">
        <v>1724</v>
      </c>
      <c r="D5484" s="2" t="str">
        <f>TEXT(MID(Sales_Transactions[[#This Row],[Order Date]],2,5),"d/m/yyy")</f>
        <v>23/9/2009</v>
      </c>
      <c r="E5484" s="2" t="str">
        <f>TEXT(MID(Sales_Transactions[[#This Row],[Order Date]],2,5),"d")</f>
        <v>23</v>
      </c>
      <c r="F5484" s="2" t="str">
        <f>TEXT(MID(Sales_Transactions[[#This Row],[Order Date]],2,5),"m")</f>
        <v>9</v>
      </c>
      <c r="G5484" s="2" t="str">
        <f>TEXT(MID(Sales_Transactions[[#This Row],[Order Date]],2,5),"yyy")</f>
        <v>2009</v>
      </c>
      <c r="H5484" s="2" t="str">
        <f>TEXT(MID(Sales_Transactions[[#This Row],[Order Date]],2,5),"yyy/m")</f>
        <v>2009/9</v>
      </c>
      <c r="I5484" t="s">
        <v>52</v>
      </c>
      <c r="J5484">
        <f t="shared" si="510"/>
        <v>1</v>
      </c>
      <c r="K5484" s="2">
        <v>32</v>
      </c>
      <c r="L5484" s="3">
        <v>1929.19</v>
      </c>
      <c r="M5484" s="4">
        <v>0.04</v>
      </c>
      <c r="N5484" s="5" t="s">
        <v>23</v>
      </c>
      <c r="O5484" s="3">
        <v>570.66999999999996</v>
      </c>
      <c r="P5484" s="3">
        <v>60.97</v>
      </c>
      <c r="Q5484" s="3">
        <v>4.5</v>
      </c>
      <c r="R5484" s="5" t="s">
        <v>3013</v>
      </c>
      <c r="S5484" s="5" t="s">
        <v>2783</v>
      </c>
      <c r="T5484" s="5" t="str">
        <f t="shared" si="511"/>
        <v>Mitch Willingham</v>
      </c>
      <c r="U5484" t="s">
        <v>1143</v>
      </c>
      <c r="V5484" s="5" t="s">
        <v>47</v>
      </c>
      <c r="W5484" s="5" t="s">
        <v>28</v>
      </c>
      <c r="X5484" s="5" t="s">
        <v>38</v>
      </c>
      <c r="Y5484" s="5" t="s">
        <v>2794</v>
      </c>
      <c r="Z5484" s="5" t="s">
        <v>43</v>
      </c>
      <c r="AA5484" s="4">
        <v>0.56000000000000005</v>
      </c>
      <c r="AB5484" s="1">
        <v>40080</v>
      </c>
      <c r="AC5484" s="1">
        <v>19859</v>
      </c>
      <c r="AD5484">
        <f t="shared" si="512"/>
        <v>1</v>
      </c>
      <c r="AE5484">
        <f t="shared" ca="1" si="513"/>
        <v>70</v>
      </c>
      <c r="AF5484" t="str">
        <f t="shared" ca="1" si="514"/>
        <v>Over 65</v>
      </c>
      <c r="AG5484" s="3">
        <f t="shared" si="515"/>
        <v>2.0451753749999999</v>
      </c>
      <c r="AH5484" t="str">
        <f>_xlfn.IFNA(VLOOKUP(Sales_Transactions[[#This Row],[Order ID]],Returned_Items[#All],2,FALSE),"Not Returned")</f>
        <v>Not Returned</v>
      </c>
    </row>
    <row r="5485" spans="1:34" x14ac:dyDescent="0.25">
      <c r="A5485">
        <v>50087</v>
      </c>
      <c r="C5485" t="s">
        <v>2154</v>
      </c>
      <c r="D5485" s="2" t="str">
        <f>TEXT(MID(Sales_Transactions[[#This Row],[Order Date]],2,5),"d/m/yyy")</f>
        <v>15/5/2010</v>
      </c>
      <c r="E5485" s="2" t="str">
        <f>TEXT(MID(Sales_Transactions[[#This Row],[Order Date]],2,5),"d")</f>
        <v>15</v>
      </c>
      <c r="F5485" s="2" t="str">
        <f>TEXT(MID(Sales_Transactions[[#This Row],[Order Date]],2,5),"m")</f>
        <v>5</v>
      </c>
      <c r="G5485" s="2" t="str">
        <f>TEXT(MID(Sales_Transactions[[#This Row],[Order Date]],2,5),"yyy")</f>
        <v>2010</v>
      </c>
      <c r="H5485" s="2" t="str">
        <f>TEXT(MID(Sales_Transactions[[#This Row],[Order Date]],2,5),"yyy/m")</f>
        <v>2010/5</v>
      </c>
      <c r="I5485" t="s">
        <v>52</v>
      </c>
      <c r="J5485">
        <f t="shared" si="510"/>
        <v>1</v>
      </c>
      <c r="K5485" s="2">
        <v>17</v>
      </c>
      <c r="L5485" s="3">
        <v>58.86</v>
      </c>
      <c r="M5485" s="4">
        <v>0.03</v>
      </c>
      <c r="N5485" s="5" t="s">
        <v>23</v>
      </c>
      <c r="O5485" s="3">
        <v>6.96</v>
      </c>
      <c r="P5485" s="3">
        <v>3.29</v>
      </c>
      <c r="Q5485" s="3">
        <v>1.35</v>
      </c>
      <c r="R5485" s="5" t="s">
        <v>1561</v>
      </c>
      <c r="S5485" s="5" t="s">
        <v>3074</v>
      </c>
      <c r="T5485" s="5" t="str">
        <f t="shared" si="511"/>
        <v>Patrick Ryan</v>
      </c>
      <c r="U5485" t="s">
        <v>1143</v>
      </c>
      <c r="V5485" s="5" t="s">
        <v>47</v>
      </c>
      <c r="W5485" s="5" t="s">
        <v>28</v>
      </c>
      <c r="X5485" s="5" t="s">
        <v>82</v>
      </c>
      <c r="Y5485" s="5" t="s">
        <v>771</v>
      </c>
      <c r="Z5485" s="5" t="s">
        <v>84</v>
      </c>
      <c r="AA5485" s="4">
        <v>0.4</v>
      </c>
      <c r="AB5485" s="1">
        <v>40315</v>
      </c>
      <c r="AC5485" s="1">
        <v>20014</v>
      </c>
      <c r="AD5485">
        <f t="shared" si="512"/>
        <v>2</v>
      </c>
      <c r="AE5485">
        <f t="shared" ca="1" si="513"/>
        <v>69</v>
      </c>
      <c r="AF5485" t="str">
        <f t="shared" ca="1" si="514"/>
        <v>Over 65</v>
      </c>
      <c r="AG5485" s="3">
        <f t="shared" si="515"/>
        <v>0.27288311764705886</v>
      </c>
      <c r="AH5485" t="str">
        <f>_xlfn.IFNA(VLOOKUP(Sales_Transactions[[#This Row],[Order ID]],Returned_Items[#All],2,FALSE),"Not Returned")</f>
        <v>Returned</v>
      </c>
    </row>
    <row r="5486" spans="1:34" x14ac:dyDescent="0.25">
      <c r="A5486">
        <v>50466</v>
      </c>
      <c r="C5486" t="s">
        <v>500</v>
      </c>
      <c r="D5486" s="2" t="str">
        <f>TEXT(MID(Sales_Transactions[[#This Row],[Order Date]],2,5),"d/m/yyy")</f>
        <v>28/6/2012</v>
      </c>
      <c r="E5486" s="2" t="str">
        <f>TEXT(MID(Sales_Transactions[[#This Row],[Order Date]],2,5),"d")</f>
        <v>28</v>
      </c>
      <c r="F5486" s="2" t="str">
        <f>TEXT(MID(Sales_Transactions[[#This Row],[Order Date]],2,5),"m")</f>
        <v>6</v>
      </c>
      <c r="G5486" s="2" t="str">
        <f>TEXT(MID(Sales_Transactions[[#This Row],[Order Date]],2,5),"yyy")</f>
        <v>2012</v>
      </c>
      <c r="H5486" s="2" t="str">
        <f>TEXT(MID(Sales_Transactions[[#This Row],[Order Date]],2,5),"yyy/m")</f>
        <v>2012/6</v>
      </c>
      <c r="I5486" t="s">
        <v>101</v>
      </c>
      <c r="J5486">
        <f t="shared" si="510"/>
        <v>1</v>
      </c>
      <c r="K5486" s="2">
        <v>32</v>
      </c>
      <c r="L5486" s="3">
        <v>6892.07</v>
      </c>
      <c r="M5486" s="4">
        <v>0.05</v>
      </c>
      <c r="N5486" s="5" t="s">
        <v>67</v>
      </c>
      <c r="O5486" s="3">
        <v>2754.16</v>
      </c>
      <c r="P5486" s="3">
        <v>223.98</v>
      </c>
      <c r="Q5486" s="3">
        <v>15.01</v>
      </c>
      <c r="R5486" s="5" t="s">
        <v>663</v>
      </c>
      <c r="S5486" s="5" t="s">
        <v>2306</v>
      </c>
      <c r="T5486" s="5" t="str">
        <f t="shared" si="511"/>
        <v>Toby Grace</v>
      </c>
      <c r="U5486" t="s">
        <v>1143</v>
      </c>
      <c r="V5486" s="5" t="s">
        <v>74</v>
      </c>
      <c r="W5486" s="5" t="s">
        <v>28</v>
      </c>
      <c r="X5486" s="5" t="s">
        <v>41</v>
      </c>
      <c r="Y5486" s="5" t="s">
        <v>564</v>
      </c>
      <c r="Z5486" s="5" t="s">
        <v>43</v>
      </c>
      <c r="AA5486" s="4">
        <v>0.38</v>
      </c>
      <c r="AB5486" s="1">
        <v>41090</v>
      </c>
      <c r="AC5486" s="1">
        <v>19762</v>
      </c>
      <c r="AD5486">
        <f t="shared" si="512"/>
        <v>2</v>
      </c>
      <c r="AE5486">
        <f t="shared" ca="1" si="513"/>
        <v>70</v>
      </c>
      <c r="AF5486" t="str">
        <f t="shared" ca="1" si="514"/>
        <v>Over 65</v>
      </c>
      <c r="AG5486" s="3">
        <f t="shared" si="515"/>
        <v>7.4649378124999997</v>
      </c>
      <c r="AH5486" t="str">
        <f>_xlfn.IFNA(VLOOKUP(Sales_Transactions[[#This Row],[Order ID]],Returned_Items[#All],2,FALSE),"Not Returned")</f>
        <v>Not Returned</v>
      </c>
    </row>
    <row r="5487" spans="1:34" x14ac:dyDescent="0.25">
      <c r="A5487">
        <v>50501</v>
      </c>
      <c r="C5487" t="s">
        <v>469</v>
      </c>
      <c r="D5487" s="2" t="str">
        <f>TEXT(MID(Sales_Transactions[[#This Row],[Order Date]],2,5),"d/m/yyy")</f>
        <v>29/5/2009</v>
      </c>
      <c r="E5487" s="2" t="str">
        <f>TEXT(MID(Sales_Transactions[[#This Row],[Order Date]],2,5),"d")</f>
        <v>29</v>
      </c>
      <c r="F5487" s="2" t="str">
        <f>TEXT(MID(Sales_Transactions[[#This Row],[Order Date]],2,5),"m")</f>
        <v>5</v>
      </c>
      <c r="G5487" s="2" t="str">
        <f>TEXT(MID(Sales_Transactions[[#This Row],[Order Date]],2,5),"yyy")</f>
        <v>2009</v>
      </c>
      <c r="H5487" s="2" t="str">
        <f>TEXT(MID(Sales_Transactions[[#This Row],[Order Date]],2,5),"yyy/m")</f>
        <v>2009/5</v>
      </c>
      <c r="I5487" t="s">
        <v>33</v>
      </c>
      <c r="J5487">
        <f t="shared" si="510"/>
        <v>4</v>
      </c>
      <c r="K5487" s="2">
        <v>31</v>
      </c>
      <c r="L5487" s="3">
        <v>801.45</v>
      </c>
      <c r="M5487" s="4">
        <v>0.01</v>
      </c>
      <c r="N5487" s="5" t="s">
        <v>23</v>
      </c>
      <c r="O5487" s="3">
        <v>227.59</v>
      </c>
      <c r="P5487" s="3">
        <v>23.99</v>
      </c>
      <c r="Q5487" s="3">
        <v>6.3</v>
      </c>
      <c r="R5487" s="5" t="s">
        <v>1594</v>
      </c>
      <c r="S5487" s="5" t="s">
        <v>3347</v>
      </c>
      <c r="T5487" s="5" t="str">
        <f t="shared" si="511"/>
        <v>John Dryer</v>
      </c>
      <c r="U5487" t="s">
        <v>1143</v>
      </c>
      <c r="V5487" s="5" t="s">
        <v>47</v>
      </c>
      <c r="W5487" s="5" t="s">
        <v>48</v>
      </c>
      <c r="X5487" s="5" t="s">
        <v>324</v>
      </c>
      <c r="Y5487" s="5" t="s">
        <v>1006</v>
      </c>
      <c r="Z5487" s="5" t="s">
        <v>56</v>
      </c>
      <c r="AA5487" s="4">
        <v>0.38</v>
      </c>
      <c r="AB5487" s="1">
        <v>39964</v>
      </c>
      <c r="AC5487" s="1">
        <v>30795</v>
      </c>
      <c r="AD5487">
        <f t="shared" si="512"/>
        <v>2</v>
      </c>
      <c r="AE5487">
        <f t="shared" ca="1" si="513"/>
        <v>40</v>
      </c>
      <c r="AF5487" t="str">
        <f t="shared" ca="1" si="514"/>
        <v>18-64</v>
      </c>
      <c r="AG5487" s="3">
        <f t="shared" si="515"/>
        <v>0.97701938709677416</v>
      </c>
      <c r="AH5487" t="str">
        <f>_xlfn.IFNA(VLOOKUP(Sales_Transactions[[#This Row],[Order ID]],Returned_Items[#All],2,FALSE),"Not Returned")</f>
        <v>Returned</v>
      </c>
    </row>
    <row r="5488" spans="1:34" x14ac:dyDescent="0.25">
      <c r="A5488">
        <v>50818</v>
      </c>
      <c r="C5488" t="s">
        <v>644</v>
      </c>
      <c r="D5488" s="2" t="str">
        <f>TEXT(MID(Sales_Transactions[[#This Row],[Order Date]],2,5),"d/m/yyy")</f>
        <v>6/10/2012</v>
      </c>
      <c r="E5488" s="2" t="str">
        <f>TEXT(MID(Sales_Transactions[[#This Row],[Order Date]],2,5),"d")</f>
        <v>6</v>
      </c>
      <c r="F5488" s="2" t="str">
        <f>TEXT(MID(Sales_Transactions[[#This Row],[Order Date]],2,5),"m")</f>
        <v>10</v>
      </c>
      <c r="G5488" s="2" t="str">
        <f>TEXT(MID(Sales_Transactions[[#This Row],[Order Date]],2,5),"yyy")</f>
        <v>2012</v>
      </c>
      <c r="H5488" s="2" t="str">
        <f>TEXT(MID(Sales_Transactions[[#This Row],[Order Date]],2,5),"yyy/m")</f>
        <v>2012/10</v>
      </c>
      <c r="I5488" t="s">
        <v>78</v>
      </c>
      <c r="J5488">
        <f t="shared" si="510"/>
        <v>3</v>
      </c>
      <c r="K5488" s="2">
        <v>34</v>
      </c>
      <c r="L5488" s="3">
        <v>5518.5315000000001</v>
      </c>
      <c r="M5488" s="4">
        <v>0.1</v>
      </c>
      <c r="N5488" s="5" t="s">
        <v>23</v>
      </c>
      <c r="O5488" s="3">
        <v>1111.26</v>
      </c>
      <c r="P5488" s="3">
        <v>205.99</v>
      </c>
      <c r="Q5488" s="3">
        <v>8.99</v>
      </c>
      <c r="R5488" s="5" t="s">
        <v>3367</v>
      </c>
      <c r="S5488" s="5" t="s">
        <v>1595</v>
      </c>
      <c r="T5488" s="5" t="str">
        <f t="shared" si="511"/>
        <v>Neoma Murray</v>
      </c>
      <c r="U5488" t="s">
        <v>1143</v>
      </c>
      <c r="V5488" s="5" t="s">
        <v>27</v>
      </c>
      <c r="W5488" s="5" t="s">
        <v>48</v>
      </c>
      <c r="X5488" s="5" t="s">
        <v>49</v>
      </c>
      <c r="Y5488" s="5" t="s">
        <v>2589</v>
      </c>
      <c r="Z5488" s="5" t="s">
        <v>43</v>
      </c>
      <c r="AA5488" s="4">
        <v>0.56000000000000005</v>
      </c>
      <c r="AB5488" s="1">
        <v>41190</v>
      </c>
      <c r="AC5488" s="1">
        <v>20225</v>
      </c>
      <c r="AD5488">
        <f t="shared" si="512"/>
        <v>2</v>
      </c>
      <c r="AE5488">
        <f t="shared" ca="1" si="513"/>
        <v>69</v>
      </c>
      <c r="AF5488" t="str">
        <f t="shared" ca="1" si="514"/>
        <v>Over 65</v>
      </c>
      <c r="AG5488" s="3">
        <f t="shared" si="515"/>
        <v>6.316882647058824</v>
      </c>
      <c r="AH5488" t="str">
        <f>_xlfn.IFNA(VLOOKUP(Sales_Transactions[[#This Row],[Order ID]],Returned_Items[#All],2,FALSE),"Not Returned")</f>
        <v>Returned</v>
      </c>
    </row>
    <row r="5489" spans="1:34" x14ac:dyDescent="0.25">
      <c r="A5489">
        <v>50852</v>
      </c>
      <c r="C5489" t="s">
        <v>2918</v>
      </c>
      <c r="D5489" s="2" t="str">
        <f>TEXT(MID(Sales_Transactions[[#This Row],[Order Date]],2,5),"d/m/yyy")</f>
        <v>12/6/2011</v>
      </c>
      <c r="E5489" s="2" t="str">
        <f>TEXT(MID(Sales_Transactions[[#This Row],[Order Date]],2,5),"d")</f>
        <v>12</v>
      </c>
      <c r="F5489" s="2" t="str">
        <f>TEXT(MID(Sales_Transactions[[#This Row],[Order Date]],2,5),"m")</f>
        <v>6</v>
      </c>
      <c r="G5489" s="2" t="str">
        <f>TEXT(MID(Sales_Transactions[[#This Row],[Order Date]],2,5),"yyy")</f>
        <v>2011</v>
      </c>
      <c r="H5489" s="2" t="str">
        <f>TEXT(MID(Sales_Transactions[[#This Row],[Order Date]],2,5),"yyy/m")</f>
        <v>2011/6</v>
      </c>
      <c r="I5489" t="s">
        <v>78</v>
      </c>
      <c r="J5489">
        <f t="shared" si="510"/>
        <v>3</v>
      </c>
      <c r="K5489" s="2">
        <v>24</v>
      </c>
      <c r="L5489" s="3">
        <v>188.47</v>
      </c>
      <c r="M5489" s="4">
        <v>0.03</v>
      </c>
      <c r="N5489" s="5" t="s">
        <v>23</v>
      </c>
      <c r="O5489" s="3">
        <v>-191.23</v>
      </c>
      <c r="P5489" s="3">
        <v>7.38</v>
      </c>
      <c r="Q5489" s="3">
        <v>11.51</v>
      </c>
      <c r="R5489" s="5" t="s">
        <v>3279</v>
      </c>
      <c r="S5489" s="5" t="s">
        <v>2259</v>
      </c>
      <c r="T5489" s="5" t="str">
        <f t="shared" si="511"/>
        <v>Nick Zandusky</v>
      </c>
      <c r="U5489" t="s">
        <v>1143</v>
      </c>
      <c r="V5489" s="5" t="s">
        <v>27</v>
      </c>
      <c r="W5489" s="5" t="s">
        <v>28</v>
      </c>
      <c r="X5489" s="5" t="s">
        <v>41</v>
      </c>
      <c r="Y5489" s="5" t="s">
        <v>2995</v>
      </c>
      <c r="Z5489" s="5" t="s">
        <v>43</v>
      </c>
      <c r="AA5489" s="4">
        <v>0.36</v>
      </c>
      <c r="AB5489" s="1">
        <v>40707</v>
      </c>
      <c r="AC5489" s="1">
        <v>20226</v>
      </c>
      <c r="AD5489">
        <f t="shared" si="512"/>
        <v>1</v>
      </c>
      <c r="AE5489">
        <f t="shared" ca="1" si="513"/>
        <v>69</v>
      </c>
      <c r="AF5489" t="str">
        <f t="shared" ca="1" si="514"/>
        <v>Over 65</v>
      </c>
      <c r="AG5489" s="3">
        <f t="shared" si="515"/>
        <v>0.78699108333333323</v>
      </c>
      <c r="AH5489" t="str">
        <f>_xlfn.IFNA(VLOOKUP(Sales_Transactions[[#This Row],[Order ID]],Returned_Items[#All],2,FALSE),"Not Returned")</f>
        <v>Not Returned</v>
      </c>
    </row>
    <row r="5490" spans="1:34" x14ac:dyDescent="0.25">
      <c r="A5490">
        <v>52068</v>
      </c>
      <c r="C5490" t="s">
        <v>3377</v>
      </c>
      <c r="D5490" s="2" t="str">
        <f>TEXT(MID(Sales_Transactions[[#This Row],[Order Date]],2,5),"d/m/yyy")</f>
        <v>13/1/2012</v>
      </c>
      <c r="E5490" s="2" t="str">
        <f>TEXT(MID(Sales_Transactions[[#This Row],[Order Date]],2,5),"d")</f>
        <v>13</v>
      </c>
      <c r="F5490" s="2" t="str">
        <f>TEXT(MID(Sales_Transactions[[#This Row],[Order Date]],2,5),"m")</f>
        <v>1</v>
      </c>
      <c r="G5490" s="2" t="str">
        <f>TEXT(MID(Sales_Transactions[[#This Row],[Order Date]],2,5),"yyy")</f>
        <v>2012</v>
      </c>
      <c r="H5490" s="2" t="str">
        <f>TEXT(MID(Sales_Transactions[[#This Row],[Order Date]],2,5),"yyy/m")</f>
        <v>2012/1</v>
      </c>
      <c r="I5490" t="s">
        <v>52</v>
      </c>
      <c r="J5490">
        <f t="shared" si="510"/>
        <v>1</v>
      </c>
      <c r="K5490" s="2">
        <v>31</v>
      </c>
      <c r="L5490" s="3">
        <v>163.27000000000001</v>
      </c>
      <c r="M5490" s="4">
        <v>0.04</v>
      </c>
      <c r="N5490" s="5" t="s">
        <v>23</v>
      </c>
      <c r="O5490" s="3">
        <v>-0.62</v>
      </c>
      <c r="P5490" s="3">
        <v>5.28</v>
      </c>
      <c r="Q5490" s="3">
        <v>2.99</v>
      </c>
      <c r="R5490" s="5" t="s">
        <v>1493</v>
      </c>
      <c r="S5490" s="5" t="s">
        <v>3345</v>
      </c>
      <c r="T5490" s="5" t="str">
        <f t="shared" si="511"/>
        <v>Peter Fuller</v>
      </c>
      <c r="U5490" t="s">
        <v>1143</v>
      </c>
      <c r="V5490" s="5" t="s">
        <v>47</v>
      </c>
      <c r="W5490" s="5" t="s">
        <v>28</v>
      </c>
      <c r="X5490" s="5" t="s">
        <v>41</v>
      </c>
      <c r="Y5490" s="5" t="s">
        <v>92</v>
      </c>
      <c r="Z5490" s="5" t="s">
        <v>43</v>
      </c>
      <c r="AA5490" s="4">
        <v>0.37</v>
      </c>
      <c r="AB5490" s="1">
        <v>40921</v>
      </c>
      <c r="AC5490" s="1">
        <v>20207</v>
      </c>
      <c r="AD5490">
        <f t="shared" si="512"/>
        <v>0</v>
      </c>
      <c r="AE5490">
        <f t="shared" ca="1" si="513"/>
        <v>69</v>
      </c>
      <c r="AF5490" t="str">
        <f t="shared" ca="1" si="514"/>
        <v>Over 65</v>
      </c>
      <c r="AG5490" s="3">
        <f t="shared" si="515"/>
        <v>0.26670606451612899</v>
      </c>
      <c r="AH5490" t="str">
        <f>_xlfn.IFNA(VLOOKUP(Sales_Transactions[[#This Row],[Order ID]],Returned_Items[#All],2,FALSE),"Not Returned")</f>
        <v>Returned</v>
      </c>
    </row>
    <row r="5491" spans="1:34" x14ac:dyDescent="0.25">
      <c r="A5491">
        <v>52068</v>
      </c>
      <c r="C5491" t="s">
        <v>3377</v>
      </c>
      <c r="D5491" s="2" t="str">
        <f>TEXT(MID(Sales_Transactions[[#This Row],[Order Date]],2,5),"d/m/yyy")</f>
        <v>13/1/2012</v>
      </c>
      <c r="E5491" s="2" t="str">
        <f>TEXT(MID(Sales_Transactions[[#This Row],[Order Date]],2,5),"d")</f>
        <v>13</v>
      </c>
      <c r="F5491" s="2" t="str">
        <f>TEXT(MID(Sales_Transactions[[#This Row],[Order Date]],2,5),"m")</f>
        <v>1</v>
      </c>
      <c r="G5491" s="2" t="str">
        <f>TEXT(MID(Sales_Transactions[[#This Row],[Order Date]],2,5),"yyy")</f>
        <v>2012</v>
      </c>
      <c r="H5491" s="2" t="str">
        <f>TEXT(MID(Sales_Transactions[[#This Row],[Order Date]],2,5),"yyy/m")</f>
        <v>2012/1</v>
      </c>
      <c r="I5491" t="s">
        <v>52</v>
      </c>
      <c r="J5491">
        <f t="shared" si="510"/>
        <v>1</v>
      </c>
      <c r="K5491" s="2">
        <v>47</v>
      </c>
      <c r="L5491" s="3">
        <v>24559.91</v>
      </c>
      <c r="M5491" s="4">
        <v>0.01</v>
      </c>
      <c r="N5491" s="5" t="s">
        <v>34</v>
      </c>
      <c r="O5491" s="3">
        <v>7358.66</v>
      </c>
      <c r="P5491" s="3">
        <v>517.48</v>
      </c>
      <c r="Q5491" s="3">
        <v>16.63</v>
      </c>
      <c r="R5491" s="5" t="s">
        <v>1493</v>
      </c>
      <c r="S5491" s="5" t="s">
        <v>3345</v>
      </c>
      <c r="T5491" s="5" t="str">
        <f t="shared" si="511"/>
        <v>Peter Fuller</v>
      </c>
      <c r="U5491" t="s">
        <v>1143</v>
      </c>
      <c r="V5491" s="5" t="s">
        <v>47</v>
      </c>
      <c r="W5491" s="5" t="s">
        <v>48</v>
      </c>
      <c r="X5491" s="5" t="s">
        <v>324</v>
      </c>
      <c r="Y5491" s="5" t="s">
        <v>1483</v>
      </c>
      <c r="Z5491" s="5" t="s">
        <v>106</v>
      </c>
      <c r="AA5491" s="4">
        <v>0.59</v>
      </c>
      <c r="AB5491" s="1">
        <v>40921</v>
      </c>
      <c r="AC5491" s="1">
        <v>20276</v>
      </c>
      <c r="AD5491">
        <f t="shared" si="512"/>
        <v>0</v>
      </c>
      <c r="AE5491">
        <f t="shared" ca="1" si="513"/>
        <v>69</v>
      </c>
      <c r="AF5491" t="str">
        <f t="shared" ca="1" si="514"/>
        <v>Over 65</v>
      </c>
      <c r="AG5491" s="3">
        <f t="shared" si="515"/>
        <v>11.362941531914894</v>
      </c>
      <c r="AH5491" t="str">
        <f>_xlfn.IFNA(VLOOKUP(Sales_Transactions[[#This Row],[Order ID]],Returned_Items[#All],2,FALSE),"Not Returned")</f>
        <v>Returned</v>
      </c>
    </row>
    <row r="5492" spans="1:34" x14ac:dyDescent="0.25">
      <c r="A5492">
        <v>52068</v>
      </c>
      <c r="C5492" t="s">
        <v>3377</v>
      </c>
      <c r="D5492" s="2" t="str">
        <f>TEXT(MID(Sales_Transactions[[#This Row],[Order Date]],2,5),"d/m/yyy")</f>
        <v>13/1/2012</v>
      </c>
      <c r="E5492" s="2" t="str">
        <f>TEXT(MID(Sales_Transactions[[#This Row],[Order Date]],2,5),"d")</f>
        <v>13</v>
      </c>
      <c r="F5492" s="2" t="str">
        <f>TEXT(MID(Sales_Transactions[[#This Row],[Order Date]],2,5),"m")</f>
        <v>1</v>
      </c>
      <c r="G5492" s="2" t="str">
        <f>TEXT(MID(Sales_Transactions[[#This Row],[Order Date]],2,5),"yyy")</f>
        <v>2012</v>
      </c>
      <c r="H5492" s="2" t="str">
        <f>TEXT(MID(Sales_Transactions[[#This Row],[Order Date]],2,5),"yyy/m")</f>
        <v>2012/1</v>
      </c>
      <c r="I5492" t="s">
        <v>52</v>
      </c>
      <c r="J5492">
        <f t="shared" si="510"/>
        <v>1</v>
      </c>
      <c r="K5492" s="2">
        <v>21</v>
      </c>
      <c r="L5492" s="3">
        <v>1217.5</v>
      </c>
      <c r="M5492" s="4">
        <v>7.0000000000000007E-2</v>
      </c>
      <c r="N5492" s="5" t="s">
        <v>34</v>
      </c>
      <c r="O5492" s="3">
        <v>-412.36</v>
      </c>
      <c r="P5492" s="3">
        <v>58.14</v>
      </c>
      <c r="Q5492" s="3">
        <v>36.61</v>
      </c>
      <c r="R5492" s="5" t="s">
        <v>1493</v>
      </c>
      <c r="S5492" s="5" t="s">
        <v>3345</v>
      </c>
      <c r="T5492" s="5" t="str">
        <f t="shared" si="511"/>
        <v>Peter Fuller</v>
      </c>
      <c r="U5492" t="s">
        <v>1143</v>
      </c>
      <c r="V5492" s="5" t="s">
        <v>47</v>
      </c>
      <c r="W5492" s="5" t="s">
        <v>57</v>
      </c>
      <c r="X5492" s="5" t="s">
        <v>104</v>
      </c>
      <c r="Y5492" s="5" t="s">
        <v>363</v>
      </c>
      <c r="Z5492" s="5" t="s">
        <v>106</v>
      </c>
      <c r="AA5492" s="4">
        <v>0.61</v>
      </c>
      <c r="AB5492" s="1">
        <v>40922</v>
      </c>
      <c r="AC5492" s="1">
        <v>30819</v>
      </c>
      <c r="AD5492">
        <f t="shared" si="512"/>
        <v>1</v>
      </c>
      <c r="AE5492">
        <f t="shared" ca="1" si="513"/>
        <v>40</v>
      </c>
      <c r="AF5492" t="str">
        <f t="shared" ca="1" si="514"/>
        <v>18-64</v>
      </c>
      <c r="AG5492" s="3">
        <f t="shared" si="515"/>
        <v>4.5099667619047619</v>
      </c>
      <c r="AH5492" t="str">
        <f>_xlfn.IFNA(VLOOKUP(Sales_Transactions[[#This Row],[Order ID]],Returned_Items[#All],2,FALSE),"Not Returned")</f>
        <v>Returned</v>
      </c>
    </row>
    <row r="5493" spans="1:34" x14ac:dyDescent="0.25">
      <c r="A5493">
        <v>52068</v>
      </c>
      <c r="C5493" t="s">
        <v>3377</v>
      </c>
      <c r="D5493" s="2" t="str">
        <f>TEXT(MID(Sales_Transactions[[#This Row],[Order Date]],2,5),"d/m/yyy")</f>
        <v>13/1/2012</v>
      </c>
      <c r="E5493" s="2" t="str">
        <f>TEXT(MID(Sales_Transactions[[#This Row],[Order Date]],2,5),"d")</f>
        <v>13</v>
      </c>
      <c r="F5493" s="2" t="str">
        <f>TEXT(MID(Sales_Transactions[[#This Row],[Order Date]],2,5),"m")</f>
        <v>1</v>
      </c>
      <c r="G5493" s="2" t="str">
        <f>TEXT(MID(Sales_Transactions[[#This Row],[Order Date]],2,5),"yyy")</f>
        <v>2012</v>
      </c>
      <c r="H5493" s="2" t="str">
        <f>TEXT(MID(Sales_Transactions[[#This Row],[Order Date]],2,5),"yyy/m")</f>
        <v>2012/1</v>
      </c>
      <c r="I5493" t="s">
        <v>52</v>
      </c>
      <c r="J5493">
        <f t="shared" si="510"/>
        <v>1</v>
      </c>
      <c r="K5493" s="2">
        <v>17</v>
      </c>
      <c r="L5493" s="3">
        <v>441.53</v>
      </c>
      <c r="M5493" s="4">
        <v>7.0000000000000007E-2</v>
      </c>
      <c r="N5493" s="5" t="s">
        <v>34</v>
      </c>
      <c r="O5493" s="3">
        <v>-119.55</v>
      </c>
      <c r="P5493" s="3">
        <v>25.98</v>
      </c>
      <c r="Q5493" s="3">
        <v>14.36</v>
      </c>
      <c r="R5493" s="5" t="s">
        <v>1493</v>
      </c>
      <c r="S5493" s="5" t="s">
        <v>3345</v>
      </c>
      <c r="T5493" s="5" t="str">
        <f t="shared" si="511"/>
        <v>Peter Fuller</v>
      </c>
      <c r="U5493" t="s">
        <v>1143</v>
      </c>
      <c r="V5493" s="5" t="s">
        <v>47</v>
      </c>
      <c r="W5493" s="5" t="s">
        <v>57</v>
      </c>
      <c r="X5493" s="5" t="s">
        <v>154</v>
      </c>
      <c r="Y5493" s="5" t="s">
        <v>443</v>
      </c>
      <c r="Z5493" s="5" t="s">
        <v>40</v>
      </c>
      <c r="AA5493" s="4">
        <v>0.6</v>
      </c>
      <c r="AB5493" s="1">
        <v>40923</v>
      </c>
      <c r="AC5493" s="1">
        <v>30425</v>
      </c>
      <c r="AD5493">
        <f t="shared" si="512"/>
        <v>2</v>
      </c>
      <c r="AE5493">
        <f t="shared" ca="1" si="513"/>
        <v>41</v>
      </c>
      <c r="AF5493" t="str">
        <f t="shared" ca="1" si="514"/>
        <v>18-64</v>
      </c>
      <c r="AG5493" s="3">
        <f t="shared" si="515"/>
        <v>2.371871411764706</v>
      </c>
      <c r="AH5493" t="str">
        <f>_xlfn.IFNA(VLOOKUP(Sales_Transactions[[#This Row],[Order ID]],Returned_Items[#All],2,FALSE),"Not Returned")</f>
        <v>Returned</v>
      </c>
    </row>
    <row r="5494" spans="1:34" x14ac:dyDescent="0.25">
      <c r="A5494">
        <v>52641</v>
      </c>
      <c r="C5494" t="s">
        <v>3095</v>
      </c>
      <c r="D5494" s="2" t="str">
        <f>TEXT(MID(Sales_Transactions[[#This Row],[Order Date]],2,5),"d/m/yyy")</f>
        <v>8/10/2010</v>
      </c>
      <c r="E5494" s="2" t="str">
        <f>TEXT(MID(Sales_Transactions[[#This Row],[Order Date]],2,5),"d")</f>
        <v>8</v>
      </c>
      <c r="F5494" s="2" t="str">
        <f>TEXT(MID(Sales_Transactions[[#This Row],[Order Date]],2,5),"m")</f>
        <v>10</v>
      </c>
      <c r="G5494" s="2" t="str">
        <f>TEXT(MID(Sales_Transactions[[#This Row],[Order Date]],2,5),"yyy")</f>
        <v>2010</v>
      </c>
      <c r="H5494" s="2" t="str">
        <f>TEXT(MID(Sales_Transactions[[#This Row],[Order Date]],2,5),"yyy/m")</f>
        <v>2010/10</v>
      </c>
      <c r="I5494" t="s">
        <v>52</v>
      </c>
      <c r="J5494">
        <f t="shared" si="510"/>
        <v>1</v>
      </c>
      <c r="K5494" s="2">
        <v>6</v>
      </c>
      <c r="L5494" s="3">
        <v>834.21550000000002</v>
      </c>
      <c r="M5494" s="4">
        <v>0.02</v>
      </c>
      <c r="N5494" s="5" t="s">
        <v>23</v>
      </c>
      <c r="O5494" s="3">
        <v>-449.42</v>
      </c>
      <c r="P5494" s="3">
        <v>155.99</v>
      </c>
      <c r="Q5494" s="3">
        <v>8.08</v>
      </c>
      <c r="R5494" s="5" t="s">
        <v>152</v>
      </c>
      <c r="S5494" s="5" t="s">
        <v>1944</v>
      </c>
      <c r="T5494" s="5" t="str">
        <f t="shared" si="511"/>
        <v>Julia Dunbar</v>
      </c>
      <c r="U5494" t="s">
        <v>1143</v>
      </c>
      <c r="V5494" s="5" t="s">
        <v>37</v>
      </c>
      <c r="W5494" s="5" t="s">
        <v>48</v>
      </c>
      <c r="X5494" s="5" t="s">
        <v>49</v>
      </c>
      <c r="Y5494" s="5" t="s">
        <v>537</v>
      </c>
      <c r="Z5494" s="5" t="s">
        <v>43</v>
      </c>
      <c r="AA5494" s="4">
        <v>0.6</v>
      </c>
      <c r="AB5494" s="1">
        <v>40461</v>
      </c>
      <c r="AC5494" s="1">
        <v>20538</v>
      </c>
      <c r="AD5494">
        <f t="shared" si="512"/>
        <v>2</v>
      </c>
      <c r="AE5494">
        <f t="shared" ca="1" si="513"/>
        <v>68</v>
      </c>
      <c r="AF5494" t="str">
        <f t="shared" ca="1" si="514"/>
        <v>Over 65</v>
      </c>
      <c r="AG5494" s="3">
        <f t="shared" si="515"/>
        <v>27.33980033333334</v>
      </c>
      <c r="AH5494" t="str">
        <f>_xlfn.IFNA(VLOOKUP(Sales_Transactions[[#This Row],[Order ID]],Returned_Items[#All],2,FALSE),"Not Returned")</f>
        <v>Not Returned</v>
      </c>
    </row>
    <row r="5495" spans="1:34" x14ac:dyDescent="0.25">
      <c r="A5495">
        <v>53378</v>
      </c>
      <c r="C5495" t="s">
        <v>1891</v>
      </c>
      <c r="D5495" s="2" t="str">
        <f>TEXT(MID(Sales_Transactions[[#This Row],[Order Date]],2,5),"d/m/yyy")</f>
        <v>13/7/2012</v>
      </c>
      <c r="E5495" s="2" t="str">
        <f>TEXT(MID(Sales_Transactions[[#This Row],[Order Date]],2,5),"d")</f>
        <v>13</v>
      </c>
      <c r="F5495" s="2" t="str">
        <f>TEXT(MID(Sales_Transactions[[#This Row],[Order Date]],2,5),"m")</f>
        <v>7</v>
      </c>
      <c r="G5495" s="2" t="str">
        <f>TEXT(MID(Sales_Transactions[[#This Row],[Order Date]],2,5),"yyy")</f>
        <v>2012</v>
      </c>
      <c r="H5495" s="2" t="str">
        <f>TEXT(MID(Sales_Transactions[[#This Row],[Order Date]],2,5),"yyy/m")</f>
        <v>2012/7</v>
      </c>
      <c r="I5495" t="s">
        <v>78</v>
      </c>
      <c r="J5495">
        <f t="shared" si="510"/>
        <v>3</v>
      </c>
      <c r="K5495" s="2">
        <v>50</v>
      </c>
      <c r="L5495" s="3">
        <v>13934.53</v>
      </c>
      <c r="M5495" s="4">
        <v>0.1</v>
      </c>
      <c r="N5495" s="5" t="s">
        <v>67</v>
      </c>
      <c r="O5495" s="3">
        <v>4352.83</v>
      </c>
      <c r="P5495" s="3">
        <v>299.99</v>
      </c>
      <c r="Q5495" s="3">
        <v>11.64</v>
      </c>
      <c r="R5495" s="5" t="s">
        <v>3013</v>
      </c>
      <c r="S5495" s="5" t="s">
        <v>2783</v>
      </c>
      <c r="T5495" s="5" t="str">
        <f t="shared" si="511"/>
        <v>Mitch Willingham</v>
      </c>
      <c r="U5495" t="s">
        <v>1143</v>
      </c>
      <c r="V5495" s="5" t="s">
        <v>47</v>
      </c>
      <c r="W5495" s="5" t="s">
        <v>48</v>
      </c>
      <c r="X5495" s="5" t="s">
        <v>131</v>
      </c>
      <c r="Y5495" s="5" t="s">
        <v>2554</v>
      </c>
      <c r="Z5495" s="5" t="s">
        <v>31</v>
      </c>
      <c r="AA5495" s="4">
        <v>0.5</v>
      </c>
      <c r="AB5495" s="1">
        <v>41104</v>
      </c>
      <c r="AC5495" s="1">
        <v>21129</v>
      </c>
      <c r="AD5495">
        <f t="shared" si="512"/>
        <v>1</v>
      </c>
      <c r="AE5495">
        <f t="shared" ca="1" si="513"/>
        <v>66</v>
      </c>
      <c r="AF5495" t="str">
        <f t="shared" ca="1" si="514"/>
        <v>Over 65</v>
      </c>
      <c r="AG5495" s="3">
        <f t="shared" si="515"/>
        <v>6.2266002</v>
      </c>
      <c r="AH5495" t="str">
        <f>_xlfn.IFNA(VLOOKUP(Sales_Transactions[[#This Row],[Order ID]],Returned_Items[#All],2,FALSE),"Not Returned")</f>
        <v>Not Returned</v>
      </c>
    </row>
    <row r="5496" spans="1:34" x14ac:dyDescent="0.25">
      <c r="A5496">
        <v>53378</v>
      </c>
      <c r="C5496" t="s">
        <v>1891</v>
      </c>
      <c r="D5496" s="2" t="str">
        <f>TEXT(MID(Sales_Transactions[[#This Row],[Order Date]],2,5),"d/m/yyy")</f>
        <v>13/7/2012</v>
      </c>
      <c r="E5496" s="2" t="str">
        <f>TEXT(MID(Sales_Transactions[[#This Row],[Order Date]],2,5),"d")</f>
        <v>13</v>
      </c>
      <c r="F5496" s="2" t="str">
        <f>TEXT(MID(Sales_Transactions[[#This Row],[Order Date]],2,5),"m")</f>
        <v>7</v>
      </c>
      <c r="G5496" s="2" t="str">
        <f>TEXT(MID(Sales_Transactions[[#This Row],[Order Date]],2,5),"yyy")</f>
        <v>2012</v>
      </c>
      <c r="H5496" s="2" t="str">
        <f>TEXT(MID(Sales_Transactions[[#This Row],[Order Date]],2,5),"yyy/m")</f>
        <v>2012/7</v>
      </c>
      <c r="I5496" t="s">
        <v>78</v>
      </c>
      <c r="J5496">
        <f t="shared" si="510"/>
        <v>3</v>
      </c>
      <c r="K5496" s="2">
        <v>38</v>
      </c>
      <c r="L5496" s="3">
        <v>1233.76</v>
      </c>
      <c r="M5496" s="4">
        <v>0.06</v>
      </c>
      <c r="N5496" s="5" t="s">
        <v>23</v>
      </c>
      <c r="O5496" s="3">
        <v>-168.08</v>
      </c>
      <c r="P5496" s="3">
        <v>33.979999999999997</v>
      </c>
      <c r="Q5496" s="3">
        <v>19.989999999999998</v>
      </c>
      <c r="R5496" s="5" t="s">
        <v>3013</v>
      </c>
      <c r="S5496" s="5" t="s">
        <v>2783</v>
      </c>
      <c r="T5496" s="5" t="str">
        <f t="shared" si="511"/>
        <v>Mitch Willingham</v>
      </c>
      <c r="U5496" t="s">
        <v>1143</v>
      </c>
      <c r="V5496" s="5" t="s">
        <v>47</v>
      </c>
      <c r="W5496" s="5" t="s">
        <v>57</v>
      </c>
      <c r="X5496" s="5" t="s">
        <v>58</v>
      </c>
      <c r="Y5496" s="5" t="s">
        <v>291</v>
      </c>
      <c r="Z5496" s="5" t="s">
        <v>43</v>
      </c>
      <c r="AA5496" s="4">
        <v>0.55000000000000004</v>
      </c>
      <c r="AB5496" s="1">
        <v>41104</v>
      </c>
      <c r="AC5496" s="1">
        <v>21514</v>
      </c>
      <c r="AD5496">
        <f t="shared" si="512"/>
        <v>1</v>
      </c>
      <c r="AE5496">
        <f t="shared" ca="1" si="513"/>
        <v>65</v>
      </c>
      <c r="AF5496" t="str">
        <f t="shared" ca="1" si="514"/>
        <v>Over 65</v>
      </c>
      <c r="AG5496" s="3">
        <f t="shared" si="515"/>
        <v>1.4197266315789474</v>
      </c>
      <c r="AH5496" t="str">
        <f>_xlfn.IFNA(VLOOKUP(Sales_Transactions[[#This Row],[Order ID]],Returned_Items[#All],2,FALSE),"Not Returned")</f>
        <v>Not Returned</v>
      </c>
    </row>
    <row r="5497" spans="1:34" x14ac:dyDescent="0.25">
      <c r="A5497">
        <v>53378</v>
      </c>
      <c r="C5497" t="s">
        <v>1891</v>
      </c>
      <c r="D5497" s="2" t="str">
        <f>TEXT(MID(Sales_Transactions[[#This Row],[Order Date]],2,5),"d/m/yyy")</f>
        <v>13/7/2012</v>
      </c>
      <c r="E5497" s="2" t="str">
        <f>TEXT(MID(Sales_Transactions[[#This Row],[Order Date]],2,5),"d")</f>
        <v>13</v>
      </c>
      <c r="F5497" s="2" t="str">
        <f>TEXT(MID(Sales_Transactions[[#This Row],[Order Date]],2,5),"m")</f>
        <v>7</v>
      </c>
      <c r="G5497" s="2" t="str">
        <f>TEXT(MID(Sales_Transactions[[#This Row],[Order Date]],2,5),"yyy")</f>
        <v>2012</v>
      </c>
      <c r="H5497" s="2" t="str">
        <f>TEXT(MID(Sales_Transactions[[#This Row],[Order Date]],2,5),"yyy/m")</f>
        <v>2012/7</v>
      </c>
      <c r="I5497" t="s">
        <v>78</v>
      </c>
      <c r="J5497">
        <f t="shared" si="510"/>
        <v>3</v>
      </c>
      <c r="K5497" s="2">
        <v>49</v>
      </c>
      <c r="L5497" s="3">
        <v>2377.2800000000002</v>
      </c>
      <c r="M5497" s="4">
        <v>0.04</v>
      </c>
      <c r="N5497" s="5" t="s">
        <v>23</v>
      </c>
      <c r="O5497" s="3">
        <v>-5.79</v>
      </c>
      <c r="P5497" s="3">
        <v>55.99</v>
      </c>
      <c r="Q5497" s="3">
        <v>5</v>
      </c>
      <c r="R5497" s="5" t="s">
        <v>3013</v>
      </c>
      <c r="S5497" s="5" t="s">
        <v>2783</v>
      </c>
      <c r="T5497" s="5" t="str">
        <f t="shared" si="511"/>
        <v>Mitch Willingham</v>
      </c>
      <c r="U5497" t="s">
        <v>1143</v>
      </c>
      <c r="V5497" s="5" t="s">
        <v>47</v>
      </c>
      <c r="W5497" s="5" t="s">
        <v>48</v>
      </c>
      <c r="X5497" s="5" t="s">
        <v>49</v>
      </c>
      <c r="Y5497" s="5" t="s">
        <v>387</v>
      </c>
      <c r="Z5497" s="5" t="s">
        <v>60</v>
      </c>
      <c r="AA5497" s="4">
        <v>0.83</v>
      </c>
      <c r="AB5497" s="1">
        <v>41104</v>
      </c>
      <c r="AC5497" s="1">
        <v>21405</v>
      </c>
      <c r="AD5497">
        <f t="shared" si="512"/>
        <v>1</v>
      </c>
      <c r="AE5497">
        <f t="shared" ca="1" si="513"/>
        <v>65</v>
      </c>
      <c r="AF5497" t="str">
        <f t="shared" ca="1" si="514"/>
        <v>Over 65</v>
      </c>
      <c r="AG5497" s="3">
        <f t="shared" si="515"/>
        <v>1.2442368163265307</v>
      </c>
      <c r="AH5497" t="str">
        <f>_xlfn.IFNA(VLOOKUP(Sales_Transactions[[#This Row],[Order ID]],Returned_Items[#All],2,FALSE),"Not Returned")</f>
        <v>Not Returned</v>
      </c>
    </row>
    <row r="5498" spans="1:34" x14ac:dyDescent="0.25">
      <c r="A5498">
        <v>55136</v>
      </c>
      <c r="C5498" t="s">
        <v>1721</v>
      </c>
      <c r="D5498" s="2" t="str">
        <f>TEXT(MID(Sales_Transactions[[#This Row],[Order Date]],2,5),"d/m/yyy")</f>
        <v>9/10/2010</v>
      </c>
      <c r="E5498" s="2" t="str">
        <f>TEXT(MID(Sales_Transactions[[#This Row],[Order Date]],2,5),"d")</f>
        <v>9</v>
      </c>
      <c r="F5498" s="2" t="str">
        <f>TEXT(MID(Sales_Transactions[[#This Row],[Order Date]],2,5),"m")</f>
        <v>10</v>
      </c>
      <c r="G5498" s="2" t="str">
        <f>TEXT(MID(Sales_Transactions[[#This Row],[Order Date]],2,5),"yyy")</f>
        <v>2010</v>
      </c>
      <c r="H5498" s="2" t="str">
        <f>TEXT(MID(Sales_Transactions[[#This Row],[Order Date]],2,5),"yyy/m")</f>
        <v>2010/10</v>
      </c>
      <c r="I5498" t="s">
        <v>101</v>
      </c>
      <c r="J5498">
        <f t="shared" si="510"/>
        <v>1</v>
      </c>
      <c r="K5498" s="2">
        <v>29</v>
      </c>
      <c r="L5498" s="3">
        <v>134.68</v>
      </c>
      <c r="M5498" s="4">
        <v>0.1</v>
      </c>
      <c r="N5498" s="5" t="s">
        <v>23</v>
      </c>
      <c r="O5498" s="3">
        <v>-66.459999999999994</v>
      </c>
      <c r="P5498" s="3">
        <v>4.9800000000000004</v>
      </c>
      <c r="Q5498" s="3">
        <v>4.7</v>
      </c>
      <c r="R5498" s="5" t="s">
        <v>3352</v>
      </c>
      <c r="S5498" s="5" t="s">
        <v>1053</v>
      </c>
      <c r="T5498" s="5" t="str">
        <f t="shared" si="511"/>
        <v>William Brown</v>
      </c>
      <c r="U5498" t="s">
        <v>1143</v>
      </c>
      <c r="V5498" s="5" t="s">
        <v>74</v>
      </c>
      <c r="W5498" s="5" t="s">
        <v>28</v>
      </c>
      <c r="X5498" s="5" t="s">
        <v>75</v>
      </c>
      <c r="Y5498" s="5" t="s">
        <v>1639</v>
      </c>
      <c r="Z5498" s="5" t="s">
        <v>43</v>
      </c>
      <c r="AA5498" s="4">
        <v>0.38</v>
      </c>
      <c r="AB5498" s="1">
        <v>40462</v>
      </c>
      <c r="AC5498" s="1">
        <v>21323</v>
      </c>
      <c r="AD5498">
        <f t="shared" si="512"/>
        <v>2</v>
      </c>
      <c r="AE5498">
        <f t="shared" ca="1" si="513"/>
        <v>66</v>
      </c>
      <c r="AF5498" t="str">
        <f t="shared" ca="1" si="514"/>
        <v>Over 65</v>
      </c>
      <c r="AG5498" s="3">
        <f t="shared" si="515"/>
        <v>0.3336213793103448</v>
      </c>
      <c r="AH5498" t="str">
        <f>_xlfn.IFNA(VLOOKUP(Sales_Transactions[[#This Row],[Order ID]],Returned_Items[#All],2,FALSE),"Not Returned")</f>
        <v>Not Returned</v>
      </c>
    </row>
    <row r="5499" spans="1:34" x14ac:dyDescent="0.25">
      <c r="A5499">
        <v>55655</v>
      </c>
      <c r="C5499" t="s">
        <v>1597</v>
      </c>
      <c r="D5499" s="2" t="str">
        <f>TEXT(MID(Sales_Transactions[[#This Row],[Order Date]],2,5),"d/m/yyy")</f>
        <v>24/9/2012</v>
      </c>
      <c r="E5499" s="2" t="str">
        <f>TEXT(MID(Sales_Transactions[[#This Row],[Order Date]],2,5),"d")</f>
        <v>24</v>
      </c>
      <c r="F5499" s="2" t="str">
        <f>TEXT(MID(Sales_Transactions[[#This Row],[Order Date]],2,5),"m")</f>
        <v>9</v>
      </c>
      <c r="G5499" s="2" t="str">
        <f>TEXT(MID(Sales_Transactions[[#This Row],[Order Date]],2,5),"yyy")</f>
        <v>2012</v>
      </c>
      <c r="H5499" s="2" t="str">
        <f>TEXT(MID(Sales_Transactions[[#This Row],[Order Date]],2,5),"yyy/m")</f>
        <v>2012/9</v>
      </c>
      <c r="I5499" t="s">
        <v>22</v>
      </c>
      <c r="J5499">
        <f t="shared" si="510"/>
        <v>2</v>
      </c>
      <c r="K5499" s="2">
        <v>33</v>
      </c>
      <c r="L5499" s="3">
        <v>3671.1415000000002</v>
      </c>
      <c r="M5499" s="4">
        <v>0.02</v>
      </c>
      <c r="N5499" s="5" t="s">
        <v>23</v>
      </c>
      <c r="O5499" s="3">
        <v>995.09</v>
      </c>
      <c r="P5499" s="3">
        <v>125.99</v>
      </c>
      <c r="Q5499" s="3">
        <v>8.99</v>
      </c>
      <c r="R5499" s="5" t="s">
        <v>663</v>
      </c>
      <c r="S5499" s="5" t="s">
        <v>2306</v>
      </c>
      <c r="T5499" s="5" t="str">
        <f t="shared" si="511"/>
        <v>Toby Grace</v>
      </c>
      <c r="U5499" t="s">
        <v>1143</v>
      </c>
      <c r="V5499" s="5" t="s">
        <v>74</v>
      </c>
      <c r="W5499" s="5" t="s">
        <v>48</v>
      </c>
      <c r="X5499" s="5" t="s">
        <v>49</v>
      </c>
      <c r="Y5499" s="5" t="s">
        <v>1480</v>
      </c>
      <c r="Z5499" s="5" t="s">
        <v>43</v>
      </c>
      <c r="AA5499" s="4">
        <v>0.55000000000000004</v>
      </c>
      <c r="AB5499" s="1">
        <v>41178</v>
      </c>
      <c r="AC5499" s="1">
        <v>29043</v>
      </c>
      <c r="AD5499">
        <f t="shared" si="512"/>
        <v>2</v>
      </c>
      <c r="AE5499">
        <f t="shared" ca="1" si="513"/>
        <v>45</v>
      </c>
      <c r="AF5499" t="str">
        <f t="shared" ca="1" si="514"/>
        <v>18-64</v>
      </c>
      <c r="AG5499" s="3">
        <f t="shared" si="515"/>
        <v>4.0895394545454549</v>
      </c>
      <c r="AH5499" t="str">
        <f>_xlfn.IFNA(VLOOKUP(Sales_Transactions[[#This Row],[Order ID]],Returned_Items[#All],2,FALSE),"Not Returned")</f>
        <v>Not Returned</v>
      </c>
    </row>
    <row r="5500" spans="1:34" x14ac:dyDescent="0.25">
      <c r="A5500">
        <v>55750</v>
      </c>
      <c r="C5500" t="s">
        <v>694</v>
      </c>
      <c r="D5500" s="2" t="str">
        <f>TEXT(MID(Sales_Transactions[[#This Row],[Order Date]],2,5),"d/m/yyy")</f>
        <v>27/8/2010</v>
      </c>
      <c r="E5500" s="2" t="str">
        <f>TEXT(MID(Sales_Transactions[[#This Row],[Order Date]],2,5),"d")</f>
        <v>27</v>
      </c>
      <c r="F5500" s="2" t="str">
        <f>TEXT(MID(Sales_Transactions[[#This Row],[Order Date]],2,5),"m")</f>
        <v>8</v>
      </c>
      <c r="G5500" s="2" t="str">
        <f>TEXT(MID(Sales_Transactions[[#This Row],[Order Date]],2,5),"yyy")</f>
        <v>2010</v>
      </c>
      <c r="H5500" s="2" t="str">
        <f>TEXT(MID(Sales_Transactions[[#This Row],[Order Date]],2,5),"yyy/m")</f>
        <v>2010/8</v>
      </c>
      <c r="I5500" t="s">
        <v>101</v>
      </c>
      <c r="J5500">
        <f t="shared" si="510"/>
        <v>1</v>
      </c>
      <c r="K5500" s="2">
        <v>31</v>
      </c>
      <c r="L5500" s="3">
        <v>5445.9920000000002</v>
      </c>
      <c r="M5500" s="4">
        <v>0.08</v>
      </c>
      <c r="N5500" s="5" t="s">
        <v>34</v>
      </c>
      <c r="O5500" s="3">
        <v>-791.66</v>
      </c>
      <c r="P5500" s="3">
        <v>218.75</v>
      </c>
      <c r="Q5500" s="3">
        <v>69.64</v>
      </c>
      <c r="R5500" s="5" t="s">
        <v>3279</v>
      </c>
      <c r="S5500" s="5" t="s">
        <v>2259</v>
      </c>
      <c r="T5500" s="5" t="str">
        <f t="shared" si="511"/>
        <v>Nick Zandusky</v>
      </c>
      <c r="U5500" t="s">
        <v>1143</v>
      </c>
      <c r="V5500" s="5" t="s">
        <v>27</v>
      </c>
      <c r="W5500" s="5" t="s">
        <v>57</v>
      </c>
      <c r="X5500" s="5" t="s">
        <v>107</v>
      </c>
      <c r="Y5500" s="5" t="s">
        <v>397</v>
      </c>
      <c r="Z5500" s="5" t="s">
        <v>106</v>
      </c>
      <c r="AA5500" s="4">
        <v>0.77</v>
      </c>
      <c r="AB5500" s="1">
        <v>40419</v>
      </c>
      <c r="AC5500" s="1">
        <v>29168</v>
      </c>
      <c r="AD5500">
        <f t="shared" si="512"/>
        <v>2</v>
      </c>
      <c r="AE5500">
        <f t="shared" ca="1" si="513"/>
        <v>44</v>
      </c>
      <c r="AF5500" t="str">
        <f t="shared" ca="1" si="514"/>
        <v>18-64</v>
      </c>
      <c r="AG5500" s="3">
        <f t="shared" si="515"/>
        <v>9.2972580645161287</v>
      </c>
      <c r="AH5500" t="str">
        <f>_xlfn.IFNA(VLOOKUP(Sales_Transactions[[#This Row],[Order ID]],Returned_Items[#All],2,FALSE),"Not Returned")</f>
        <v>Not Returned</v>
      </c>
    </row>
    <row r="5501" spans="1:34" x14ac:dyDescent="0.25">
      <c r="A5501">
        <v>56064</v>
      </c>
      <c r="C5501" t="s">
        <v>2897</v>
      </c>
      <c r="D5501" s="2" t="str">
        <f>TEXT(MID(Sales_Transactions[[#This Row],[Order Date]],2,5),"d/m/yyy")</f>
        <v>29/10/2009</v>
      </c>
      <c r="E5501" s="2" t="str">
        <f>TEXT(MID(Sales_Transactions[[#This Row],[Order Date]],2,5),"d")</f>
        <v>29</v>
      </c>
      <c r="F5501" s="2" t="str">
        <f>TEXT(MID(Sales_Transactions[[#This Row],[Order Date]],2,5),"m")</f>
        <v>10</v>
      </c>
      <c r="G5501" s="2" t="str">
        <f>TEXT(MID(Sales_Transactions[[#This Row],[Order Date]],2,5),"yyy")</f>
        <v>2009</v>
      </c>
      <c r="H5501" s="2" t="str">
        <f>TEXT(MID(Sales_Transactions[[#This Row],[Order Date]],2,5),"yyy/m")</f>
        <v>2009/10</v>
      </c>
      <c r="I5501" t="s">
        <v>78</v>
      </c>
      <c r="J5501">
        <f t="shared" si="510"/>
        <v>3</v>
      </c>
      <c r="K5501" s="2">
        <v>41</v>
      </c>
      <c r="L5501" s="3">
        <v>1169.26</v>
      </c>
      <c r="M5501" s="4">
        <v>0.02</v>
      </c>
      <c r="N5501" s="5" t="s">
        <v>23</v>
      </c>
      <c r="O5501" s="3">
        <v>515.62</v>
      </c>
      <c r="P5501" s="3">
        <v>28.53</v>
      </c>
      <c r="Q5501" s="3">
        <v>1.49</v>
      </c>
      <c r="R5501" s="5" t="s">
        <v>3352</v>
      </c>
      <c r="S5501" s="5" t="s">
        <v>1053</v>
      </c>
      <c r="T5501" s="5" t="str">
        <f t="shared" si="511"/>
        <v>William Brown</v>
      </c>
      <c r="U5501" t="s">
        <v>1143</v>
      </c>
      <c r="V5501" s="5" t="s">
        <v>74</v>
      </c>
      <c r="W5501" s="5" t="s">
        <v>28</v>
      </c>
      <c r="X5501" s="5" t="s">
        <v>41</v>
      </c>
      <c r="Y5501" s="5" t="s">
        <v>622</v>
      </c>
      <c r="Z5501" s="5" t="s">
        <v>43</v>
      </c>
      <c r="AA5501" s="4">
        <v>0.38</v>
      </c>
      <c r="AB5501" s="1">
        <v>40115</v>
      </c>
      <c r="AC5501" s="1">
        <v>29145</v>
      </c>
      <c r="AD5501">
        <f t="shared" si="512"/>
        <v>0</v>
      </c>
      <c r="AE5501">
        <f t="shared" ca="1" si="513"/>
        <v>44</v>
      </c>
      <c r="AF5501" t="str">
        <f t="shared" ca="1" si="514"/>
        <v>18-64</v>
      </c>
      <c r="AG5501" s="3">
        <f t="shared" si="515"/>
        <v>0.73205595121951217</v>
      </c>
      <c r="AH5501" t="str">
        <f>_xlfn.IFNA(VLOOKUP(Sales_Transactions[[#This Row],[Order ID]],Returned_Items[#All],2,FALSE),"Not Returned")</f>
        <v>Not Returned</v>
      </c>
    </row>
    <row r="5502" spans="1:34" x14ac:dyDescent="0.25">
      <c r="A5502">
        <v>56804</v>
      </c>
      <c r="C5502" t="s">
        <v>3378</v>
      </c>
      <c r="D5502" s="2" t="str">
        <f>TEXT(MID(Sales_Transactions[[#This Row],[Order Date]],2,5),"d/m/yyy")</f>
        <v>27/3/2011</v>
      </c>
      <c r="E5502" s="2" t="str">
        <f>TEXT(MID(Sales_Transactions[[#This Row],[Order Date]],2,5),"d")</f>
        <v>27</v>
      </c>
      <c r="F5502" s="2" t="str">
        <f>TEXT(MID(Sales_Transactions[[#This Row],[Order Date]],2,5),"m")</f>
        <v>3</v>
      </c>
      <c r="G5502" s="2" t="str">
        <f>TEXT(MID(Sales_Transactions[[#This Row],[Order Date]],2,5),"yyy")</f>
        <v>2011</v>
      </c>
      <c r="H5502" s="2" t="str">
        <f>TEXT(MID(Sales_Transactions[[#This Row],[Order Date]],2,5),"yyy/m")</f>
        <v>2011/3</v>
      </c>
      <c r="I5502" t="s">
        <v>101</v>
      </c>
      <c r="J5502">
        <f t="shared" si="510"/>
        <v>1</v>
      </c>
      <c r="K5502" s="2">
        <v>41</v>
      </c>
      <c r="L5502" s="3">
        <v>136.44999999999999</v>
      </c>
      <c r="M5502" s="4">
        <v>0.1</v>
      </c>
      <c r="N5502" s="5" t="s">
        <v>23</v>
      </c>
      <c r="O5502" s="3">
        <v>-202.08</v>
      </c>
      <c r="P5502" s="3">
        <v>3.36</v>
      </c>
      <c r="Q5502" s="3">
        <v>6.27</v>
      </c>
      <c r="R5502" s="5" t="s">
        <v>454</v>
      </c>
      <c r="S5502" s="5" t="s">
        <v>172</v>
      </c>
      <c r="T5502" s="5" t="str">
        <f t="shared" si="511"/>
        <v>Rick Hansen</v>
      </c>
      <c r="U5502" t="s">
        <v>1143</v>
      </c>
      <c r="V5502" s="5" t="s">
        <v>74</v>
      </c>
      <c r="W5502" s="5" t="s">
        <v>28</v>
      </c>
      <c r="X5502" s="5" t="s">
        <v>41</v>
      </c>
      <c r="Y5502" s="5" t="s">
        <v>672</v>
      </c>
      <c r="Z5502" s="5" t="s">
        <v>43</v>
      </c>
      <c r="AA5502" s="4">
        <v>0.4</v>
      </c>
      <c r="AB5502" s="1">
        <v>40631</v>
      </c>
      <c r="AC5502" s="1">
        <v>28906</v>
      </c>
      <c r="AD5502">
        <f t="shared" si="512"/>
        <v>2</v>
      </c>
      <c r="AE5502">
        <f t="shared" ca="1" si="513"/>
        <v>45</v>
      </c>
      <c r="AF5502" t="str">
        <f t="shared" ca="1" si="514"/>
        <v>18-64</v>
      </c>
      <c r="AG5502" s="3">
        <f t="shared" si="515"/>
        <v>0.23479609756097561</v>
      </c>
      <c r="AH5502" t="str">
        <f>_xlfn.IFNA(VLOOKUP(Sales_Transactions[[#This Row],[Order ID]],Returned_Items[#All],2,FALSE),"Not Returned")</f>
        <v>Not Returned</v>
      </c>
    </row>
    <row r="5503" spans="1:34" x14ac:dyDescent="0.25">
      <c r="A5503">
        <v>56804</v>
      </c>
      <c r="C5503" t="s">
        <v>3378</v>
      </c>
      <c r="D5503" s="2" t="str">
        <f>TEXT(MID(Sales_Transactions[[#This Row],[Order Date]],2,5),"d/m/yyy")</f>
        <v>27/3/2011</v>
      </c>
      <c r="E5503" s="2" t="str">
        <f>TEXT(MID(Sales_Transactions[[#This Row],[Order Date]],2,5),"d")</f>
        <v>27</v>
      </c>
      <c r="F5503" s="2" t="str">
        <f>TEXT(MID(Sales_Transactions[[#This Row],[Order Date]],2,5),"m")</f>
        <v>3</v>
      </c>
      <c r="G5503" s="2" t="str">
        <f>TEXT(MID(Sales_Transactions[[#This Row],[Order Date]],2,5),"yyy")</f>
        <v>2011</v>
      </c>
      <c r="H5503" s="2" t="str">
        <f>TEXT(MID(Sales_Transactions[[#This Row],[Order Date]],2,5),"yyy/m")</f>
        <v>2011/3</v>
      </c>
      <c r="I5503" t="s">
        <v>101</v>
      </c>
      <c r="J5503">
        <f t="shared" si="510"/>
        <v>1</v>
      </c>
      <c r="K5503" s="2">
        <v>24</v>
      </c>
      <c r="L5503" s="3">
        <v>121.81</v>
      </c>
      <c r="M5503" s="4">
        <v>0.05</v>
      </c>
      <c r="N5503" s="5" t="s">
        <v>23</v>
      </c>
      <c r="O5503" s="3">
        <v>-50.21</v>
      </c>
      <c r="P5503" s="3">
        <v>4.9800000000000004</v>
      </c>
      <c r="Q5503" s="3">
        <v>4.8600000000000003</v>
      </c>
      <c r="R5503" s="5" t="s">
        <v>454</v>
      </c>
      <c r="S5503" s="5" t="s">
        <v>172</v>
      </c>
      <c r="T5503" s="5" t="str">
        <f t="shared" si="511"/>
        <v>Rick Hansen</v>
      </c>
      <c r="U5503" t="s">
        <v>1143</v>
      </c>
      <c r="V5503" s="5" t="s">
        <v>74</v>
      </c>
      <c r="W5503" s="5" t="s">
        <v>28</v>
      </c>
      <c r="X5503" s="5" t="s">
        <v>75</v>
      </c>
      <c r="Y5503" s="5" t="s">
        <v>491</v>
      </c>
      <c r="Z5503" s="5" t="s">
        <v>43</v>
      </c>
      <c r="AA5503" s="4">
        <v>0.38</v>
      </c>
      <c r="AB5503" s="1">
        <v>40630</v>
      </c>
      <c r="AC5503" s="1">
        <v>29063</v>
      </c>
      <c r="AD5503">
        <f t="shared" si="512"/>
        <v>1</v>
      </c>
      <c r="AE5503">
        <f t="shared" ca="1" si="513"/>
        <v>45</v>
      </c>
      <c r="AF5503" t="str">
        <f t="shared" ca="1" si="514"/>
        <v>18-64</v>
      </c>
      <c r="AG5503" s="3">
        <f t="shared" si="515"/>
        <v>0.40989625000000007</v>
      </c>
      <c r="AH5503" t="str">
        <f>_xlfn.IFNA(VLOOKUP(Sales_Transactions[[#This Row],[Order ID]],Returned_Items[#All],2,FALSE),"Not Returned")</f>
        <v>Not Returned</v>
      </c>
    </row>
    <row r="5504" spans="1:34" x14ac:dyDescent="0.25">
      <c r="A5504">
        <v>57157</v>
      </c>
      <c r="C5504" t="s">
        <v>1921</v>
      </c>
      <c r="D5504" s="2" t="str">
        <f>TEXT(MID(Sales_Transactions[[#This Row],[Order Date]],2,5),"d/m/yyy")</f>
        <v>26/2/2012</v>
      </c>
      <c r="E5504" s="2" t="str">
        <f>TEXT(MID(Sales_Transactions[[#This Row],[Order Date]],2,5),"d")</f>
        <v>26</v>
      </c>
      <c r="F5504" s="2" t="str">
        <f>TEXT(MID(Sales_Transactions[[#This Row],[Order Date]],2,5),"m")</f>
        <v>2</v>
      </c>
      <c r="G5504" s="2" t="str">
        <f>TEXT(MID(Sales_Transactions[[#This Row],[Order Date]],2,5),"yyy")</f>
        <v>2012</v>
      </c>
      <c r="H5504" s="2" t="str">
        <f>TEXT(MID(Sales_Transactions[[#This Row],[Order Date]],2,5),"yyy/m")</f>
        <v>2012/2</v>
      </c>
      <c r="I5504" t="s">
        <v>101</v>
      </c>
      <c r="J5504">
        <f t="shared" si="510"/>
        <v>1</v>
      </c>
      <c r="K5504" s="2">
        <v>18</v>
      </c>
      <c r="L5504" s="3">
        <v>203.57</v>
      </c>
      <c r="M5504" s="4">
        <v>0.01</v>
      </c>
      <c r="N5504" s="5" t="s">
        <v>23</v>
      </c>
      <c r="O5504" s="3">
        <v>-4.84</v>
      </c>
      <c r="P5504" s="3">
        <v>10.98</v>
      </c>
      <c r="Q5504" s="3">
        <v>3.99</v>
      </c>
      <c r="R5504" s="5" t="s">
        <v>1798</v>
      </c>
      <c r="S5504" s="5" t="s">
        <v>1799</v>
      </c>
      <c r="T5504" s="5" t="str">
        <f t="shared" si="511"/>
        <v>Maya Herman</v>
      </c>
      <c r="U5504" t="s">
        <v>1143</v>
      </c>
      <c r="V5504" s="5" t="s">
        <v>47</v>
      </c>
      <c r="W5504" s="5" t="s">
        <v>28</v>
      </c>
      <c r="X5504" s="5" t="s">
        <v>38</v>
      </c>
      <c r="Y5504" s="5" t="s">
        <v>3113</v>
      </c>
      <c r="Z5504" s="5" t="s">
        <v>43</v>
      </c>
      <c r="AA5504" s="4">
        <v>0.57999999999999996</v>
      </c>
      <c r="AB5504" s="1">
        <v>40968</v>
      </c>
      <c r="AC5504" s="1">
        <v>28899</v>
      </c>
      <c r="AD5504">
        <f t="shared" si="512"/>
        <v>3</v>
      </c>
      <c r="AE5504">
        <f t="shared" ca="1" si="513"/>
        <v>45</v>
      </c>
      <c r="AF5504" t="str">
        <f t="shared" ca="1" si="514"/>
        <v>18-64</v>
      </c>
      <c r="AG5504" s="3">
        <f t="shared" si="515"/>
        <v>0.83160566666666669</v>
      </c>
      <c r="AH5504" t="str">
        <f>_xlfn.IFNA(VLOOKUP(Sales_Transactions[[#This Row],[Order ID]],Returned_Items[#All],2,FALSE),"Not Returned")</f>
        <v>Returned</v>
      </c>
    </row>
    <row r="5505" spans="1:34" x14ac:dyDescent="0.25">
      <c r="A5505">
        <v>58053</v>
      </c>
      <c r="C5505" t="s">
        <v>2694</v>
      </c>
      <c r="D5505" s="2" t="str">
        <f>TEXT(MID(Sales_Transactions[[#This Row],[Order Date]],2,5),"d/m/yyy")</f>
        <v>8/1/2010</v>
      </c>
      <c r="E5505" s="2" t="str">
        <f>TEXT(MID(Sales_Transactions[[#This Row],[Order Date]],2,5),"d")</f>
        <v>8</v>
      </c>
      <c r="F5505" s="2" t="str">
        <f>TEXT(MID(Sales_Transactions[[#This Row],[Order Date]],2,5),"m")</f>
        <v>1</v>
      </c>
      <c r="G5505" s="2" t="str">
        <f>TEXT(MID(Sales_Transactions[[#This Row],[Order Date]],2,5),"yyy")</f>
        <v>2010</v>
      </c>
      <c r="H5505" s="2" t="str">
        <f>TEXT(MID(Sales_Transactions[[#This Row],[Order Date]],2,5),"yyy/m")</f>
        <v>2010/1</v>
      </c>
      <c r="I5505" t="s">
        <v>78</v>
      </c>
      <c r="J5505">
        <f t="shared" si="510"/>
        <v>3</v>
      </c>
      <c r="K5505" s="2">
        <v>42</v>
      </c>
      <c r="L5505" s="3">
        <v>287.75</v>
      </c>
      <c r="M5505" s="4">
        <v>0.02</v>
      </c>
      <c r="N5505" s="5" t="s">
        <v>23</v>
      </c>
      <c r="O5505" s="3">
        <v>-136.02000000000001</v>
      </c>
      <c r="P5505" s="3">
        <v>6.68</v>
      </c>
      <c r="Q5505" s="3">
        <v>7.3</v>
      </c>
      <c r="R5505" s="5" t="s">
        <v>624</v>
      </c>
      <c r="S5505" s="5" t="s">
        <v>3349</v>
      </c>
      <c r="T5505" s="5" t="str">
        <f t="shared" si="511"/>
        <v>Susan Gilcrest</v>
      </c>
      <c r="U5505" t="s">
        <v>1143</v>
      </c>
      <c r="V5505" s="5" t="s">
        <v>74</v>
      </c>
      <c r="W5505" s="5" t="s">
        <v>28</v>
      </c>
      <c r="X5505" s="5" t="s">
        <v>75</v>
      </c>
      <c r="Y5505" s="5" t="s">
        <v>2353</v>
      </c>
      <c r="Z5505" s="5" t="s">
        <v>43</v>
      </c>
      <c r="AA5505" s="4">
        <v>0.37</v>
      </c>
      <c r="AB5505" s="1">
        <v>40188</v>
      </c>
      <c r="AC5505" s="1">
        <v>28916</v>
      </c>
      <c r="AD5505">
        <f t="shared" si="512"/>
        <v>2</v>
      </c>
      <c r="AE5505">
        <f t="shared" ca="1" si="513"/>
        <v>45</v>
      </c>
      <c r="AF5505" t="str">
        <f t="shared" ca="1" si="514"/>
        <v>18-64</v>
      </c>
      <c r="AG5505" s="3">
        <f t="shared" si="515"/>
        <v>0.33282533333333331</v>
      </c>
      <c r="AH5505" t="str">
        <f>_xlfn.IFNA(VLOOKUP(Sales_Transactions[[#This Row],[Order ID]],Returned_Items[#All],2,FALSE),"Not Returned")</f>
        <v>Not Returned</v>
      </c>
    </row>
    <row r="5506" spans="1:34" x14ac:dyDescent="0.25">
      <c r="A5506">
        <v>58116</v>
      </c>
      <c r="C5506" t="s">
        <v>2211</v>
      </c>
      <c r="D5506" s="2" t="str">
        <f>TEXT(MID(Sales_Transactions[[#This Row],[Order Date]],2,5),"d/m/yyy")</f>
        <v>28/3/2009</v>
      </c>
      <c r="E5506" s="2" t="str">
        <f>TEXT(MID(Sales_Transactions[[#This Row],[Order Date]],2,5),"d")</f>
        <v>28</v>
      </c>
      <c r="F5506" s="2" t="str">
        <f>TEXT(MID(Sales_Transactions[[#This Row],[Order Date]],2,5),"m")</f>
        <v>3</v>
      </c>
      <c r="G5506" s="2" t="str">
        <f>TEXT(MID(Sales_Transactions[[#This Row],[Order Date]],2,5),"yyy")</f>
        <v>2009</v>
      </c>
      <c r="H5506" s="2" t="str">
        <f>TEXT(MID(Sales_Transactions[[#This Row],[Order Date]],2,5),"yyy/m")</f>
        <v>2009/3</v>
      </c>
      <c r="I5506" t="s">
        <v>101</v>
      </c>
      <c r="J5506">
        <f t="shared" ref="J5506:J5569" si="516">IF(I5506="Making Critical",5,IF(I5506="High",4,IF(I5506="Medium",3,IF(I5506="Low",2,1))))</f>
        <v>1</v>
      </c>
      <c r="K5506" s="2">
        <v>6</v>
      </c>
      <c r="L5506" s="3">
        <v>171.77</v>
      </c>
      <c r="M5506" s="4">
        <v>0.01</v>
      </c>
      <c r="N5506" s="5" t="s">
        <v>34</v>
      </c>
      <c r="O5506" s="3">
        <v>-59.88</v>
      </c>
      <c r="P5506" s="3">
        <v>25.98</v>
      </c>
      <c r="Q5506" s="3">
        <v>14.36</v>
      </c>
      <c r="R5506" s="5" t="s">
        <v>3279</v>
      </c>
      <c r="S5506" s="5" t="s">
        <v>2259</v>
      </c>
      <c r="T5506" s="5" t="str">
        <f t="shared" ref="T5506:T5569" si="517">R5506 &amp; " " &amp; S5506</f>
        <v>Nick Zandusky</v>
      </c>
      <c r="U5506" t="s">
        <v>1143</v>
      </c>
      <c r="V5506" s="5" t="s">
        <v>27</v>
      </c>
      <c r="W5506" s="5" t="s">
        <v>57</v>
      </c>
      <c r="X5506" s="5" t="s">
        <v>154</v>
      </c>
      <c r="Y5506" s="5" t="s">
        <v>443</v>
      </c>
      <c r="Z5506" s="5" t="s">
        <v>40</v>
      </c>
      <c r="AA5506" s="4">
        <v>0.6</v>
      </c>
      <c r="AB5506" s="1">
        <v>39901</v>
      </c>
      <c r="AC5506" s="1">
        <v>28707</v>
      </c>
      <c r="AD5506">
        <f t="shared" ref="AD5506:AD5569" si="518">_xlfn.DAYS(AB5506,D5506)</f>
        <v>1</v>
      </c>
      <c r="AE5506">
        <f t="shared" ref="AE5506:AE5569" ca="1" si="519">DATEDIF(AC5506,TODAY(),"Y")</f>
        <v>46</v>
      </c>
      <c r="AF5506" t="str">
        <f t="shared" ref="AF5506:AF5569" ca="1" si="520">IF(AE5506&lt;18,"Under 18",IF(AE5506&lt;65,"18-64","Over 65"))</f>
        <v>18-64</v>
      </c>
      <c r="AG5506" s="3">
        <f t="shared" ref="AG5506:AG5569" si="521" xml:space="preserve"> (P5506 - (M5506 / 100) * P5506 + Q5506) / K5506</f>
        <v>6.7229003333333326</v>
      </c>
      <c r="AH5506" t="str">
        <f>_xlfn.IFNA(VLOOKUP(Sales_Transactions[[#This Row],[Order ID]],Returned_Items[#All],2,FALSE),"Not Returned")</f>
        <v>Not Returned</v>
      </c>
    </row>
    <row r="5507" spans="1:34" x14ac:dyDescent="0.25">
      <c r="A5507">
        <v>58181</v>
      </c>
      <c r="C5507" t="s">
        <v>270</v>
      </c>
      <c r="D5507" s="2" t="str">
        <f>TEXT(MID(Sales_Transactions[[#This Row],[Order Date]],2,5),"d/m/yyy")</f>
        <v>7/10/2012</v>
      </c>
      <c r="E5507" s="2" t="str">
        <f>TEXT(MID(Sales_Transactions[[#This Row],[Order Date]],2,5),"d")</f>
        <v>7</v>
      </c>
      <c r="F5507" s="2" t="str">
        <f>TEXT(MID(Sales_Transactions[[#This Row],[Order Date]],2,5),"m")</f>
        <v>10</v>
      </c>
      <c r="G5507" s="2" t="str">
        <f>TEXT(MID(Sales_Transactions[[#This Row],[Order Date]],2,5),"yyy")</f>
        <v>2012</v>
      </c>
      <c r="H5507" s="2" t="str">
        <f>TEXT(MID(Sales_Transactions[[#This Row],[Order Date]],2,5),"yyy/m")</f>
        <v>2012/10</v>
      </c>
      <c r="I5507" t="s">
        <v>52</v>
      </c>
      <c r="J5507">
        <f t="shared" si="516"/>
        <v>1</v>
      </c>
      <c r="K5507" s="2">
        <v>5</v>
      </c>
      <c r="L5507" s="3">
        <v>36.43</v>
      </c>
      <c r="M5507" s="4">
        <v>0.04</v>
      </c>
      <c r="N5507" s="5" t="s">
        <v>23</v>
      </c>
      <c r="O5507" s="3">
        <v>-22.04</v>
      </c>
      <c r="P5507" s="3">
        <v>5.98</v>
      </c>
      <c r="Q5507" s="3">
        <v>7.15</v>
      </c>
      <c r="R5507" s="5" t="s">
        <v>3352</v>
      </c>
      <c r="S5507" s="5" t="s">
        <v>1053</v>
      </c>
      <c r="T5507" s="5" t="str">
        <f t="shared" si="517"/>
        <v>William Brown</v>
      </c>
      <c r="U5507" t="s">
        <v>1143</v>
      </c>
      <c r="V5507" s="5" t="s">
        <v>47</v>
      </c>
      <c r="W5507" s="5" t="s">
        <v>28</v>
      </c>
      <c r="X5507" s="5" t="s">
        <v>75</v>
      </c>
      <c r="Y5507" s="5" t="s">
        <v>2552</v>
      </c>
      <c r="Z5507" s="5" t="s">
        <v>43</v>
      </c>
      <c r="AA5507" s="4">
        <v>0.36</v>
      </c>
      <c r="AB5507" s="1">
        <v>41191</v>
      </c>
      <c r="AC5507" s="1">
        <v>28709</v>
      </c>
      <c r="AD5507">
        <f t="shared" si="518"/>
        <v>2</v>
      </c>
      <c r="AE5507">
        <f t="shared" ca="1" si="519"/>
        <v>46</v>
      </c>
      <c r="AF5507" t="str">
        <f t="shared" ca="1" si="520"/>
        <v>18-64</v>
      </c>
      <c r="AG5507" s="3">
        <f t="shared" si="521"/>
        <v>2.6255215999999999</v>
      </c>
      <c r="AH5507" t="str">
        <f>_xlfn.IFNA(VLOOKUP(Sales_Transactions[[#This Row],[Order ID]],Returned_Items[#All],2,FALSE),"Not Returned")</f>
        <v>Not Returned</v>
      </c>
    </row>
    <row r="5508" spans="1:34" x14ac:dyDescent="0.25">
      <c r="A5508">
        <v>58308</v>
      </c>
      <c r="C5508" t="s">
        <v>1008</v>
      </c>
      <c r="D5508" s="2" t="str">
        <f>TEXT(MID(Sales_Transactions[[#This Row],[Order Date]],2,5),"d/m/yyy")</f>
        <v>21/5/2010</v>
      </c>
      <c r="E5508" s="2" t="str">
        <f>TEXT(MID(Sales_Transactions[[#This Row],[Order Date]],2,5),"d")</f>
        <v>21</v>
      </c>
      <c r="F5508" s="2" t="str">
        <f>TEXT(MID(Sales_Transactions[[#This Row],[Order Date]],2,5),"m")</f>
        <v>5</v>
      </c>
      <c r="G5508" s="2" t="str">
        <f>TEXT(MID(Sales_Transactions[[#This Row],[Order Date]],2,5),"yyy")</f>
        <v>2010</v>
      </c>
      <c r="H5508" s="2" t="str">
        <f>TEXT(MID(Sales_Transactions[[#This Row],[Order Date]],2,5),"yyy/m")</f>
        <v>2010/5</v>
      </c>
      <c r="I5508" t="s">
        <v>52</v>
      </c>
      <c r="J5508">
        <f t="shared" si="516"/>
        <v>1</v>
      </c>
      <c r="K5508" s="2">
        <v>35</v>
      </c>
      <c r="L5508" s="3">
        <v>2173.2600000000002</v>
      </c>
      <c r="M5508" s="4">
        <v>0</v>
      </c>
      <c r="N5508" s="5" t="s">
        <v>34</v>
      </c>
      <c r="O5508" s="3">
        <v>-465.66</v>
      </c>
      <c r="P5508" s="3">
        <v>58.14</v>
      </c>
      <c r="Q5508" s="3">
        <v>36.61</v>
      </c>
      <c r="R5508" s="5" t="s">
        <v>3352</v>
      </c>
      <c r="S5508" s="5" t="s">
        <v>1053</v>
      </c>
      <c r="T5508" s="5" t="str">
        <f t="shared" si="517"/>
        <v>William Brown</v>
      </c>
      <c r="U5508" t="s">
        <v>1143</v>
      </c>
      <c r="V5508" s="5" t="s">
        <v>47</v>
      </c>
      <c r="W5508" s="5" t="s">
        <v>57</v>
      </c>
      <c r="X5508" s="5" t="s">
        <v>104</v>
      </c>
      <c r="Y5508" s="5" t="s">
        <v>363</v>
      </c>
      <c r="Z5508" s="5" t="s">
        <v>106</v>
      </c>
      <c r="AA5508" s="4">
        <v>0.61</v>
      </c>
      <c r="AB5508" s="1">
        <v>40319</v>
      </c>
      <c r="AC5508" s="1">
        <v>28472</v>
      </c>
      <c r="AD5508">
        <f t="shared" si="518"/>
        <v>0</v>
      </c>
      <c r="AE5508">
        <f t="shared" ca="1" si="519"/>
        <v>46</v>
      </c>
      <c r="AF5508" t="str">
        <f t="shared" ca="1" si="520"/>
        <v>18-64</v>
      </c>
      <c r="AG5508" s="3">
        <f t="shared" si="521"/>
        <v>2.7071428571428573</v>
      </c>
      <c r="AH5508" t="str">
        <f>_xlfn.IFNA(VLOOKUP(Sales_Transactions[[#This Row],[Order ID]],Returned_Items[#All],2,FALSE),"Not Returned")</f>
        <v>Not Returned</v>
      </c>
    </row>
    <row r="5509" spans="1:34" x14ac:dyDescent="0.25">
      <c r="A5509">
        <v>58308</v>
      </c>
      <c r="C5509" t="s">
        <v>1008</v>
      </c>
      <c r="D5509" s="2" t="str">
        <f>TEXT(MID(Sales_Transactions[[#This Row],[Order Date]],2,5),"d/m/yyy")</f>
        <v>21/5/2010</v>
      </c>
      <c r="E5509" s="2" t="str">
        <f>TEXT(MID(Sales_Transactions[[#This Row],[Order Date]],2,5),"d")</f>
        <v>21</v>
      </c>
      <c r="F5509" s="2" t="str">
        <f>TEXT(MID(Sales_Transactions[[#This Row],[Order Date]],2,5),"m")</f>
        <v>5</v>
      </c>
      <c r="G5509" s="2" t="str">
        <f>TEXT(MID(Sales_Transactions[[#This Row],[Order Date]],2,5),"yyy")</f>
        <v>2010</v>
      </c>
      <c r="H5509" s="2" t="str">
        <f>TEXT(MID(Sales_Transactions[[#This Row],[Order Date]],2,5),"yyy/m")</f>
        <v>2010/5</v>
      </c>
      <c r="I5509" t="s">
        <v>52</v>
      </c>
      <c r="J5509">
        <f t="shared" si="516"/>
        <v>1</v>
      </c>
      <c r="K5509" s="2">
        <v>20</v>
      </c>
      <c r="L5509" s="3">
        <v>623.29</v>
      </c>
      <c r="M5509" s="4">
        <v>0</v>
      </c>
      <c r="N5509" s="5" t="s">
        <v>23</v>
      </c>
      <c r="O5509" s="3">
        <v>57.44</v>
      </c>
      <c r="P5509" s="3">
        <v>29.99</v>
      </c>
      <c r="Q5509" s="3">
        <v>5.5</v>
      </c>
      <c r="R5509" s="5" t="s">
        <v>3352</v>
      </c>
      <c r="S5509" s="5" t="s">
        <v>1053</v>
      </c>
      <c r="T5509" s="5" t="str">
        <f t="shared" si="517"/>
        <v>William Brown</v>
      </c>
      <c r="U5509" t="s">
        <v>1143</v>
      </c>
      <c r="V5509" s="5" t="s">
        <v>47</v>
      </c>
      <c r="W5509" s="5" t="s">
        <v>48</v>
      </c>
      <c r="X5509" s="5" t="s">
        <v>87</v>
      </c>
      <c r="Y5509" s="5" t="s">
        <v>2091</v>
      </c>
      <c r="Z5509" s="5" t="s">
        <v>43</v>
      </c>
      <c r="AA5509" s="4">
        <v>0.51</v>
      </c>
      <c r="AB5509" s="1">
        <v>40320</v>
      </c>
      <c r="AC5509" s="1">
        <v>16029</v>
      </c>
      <c r="AD5509">
        <f t="shared" si="518"/>
        <v>1</v>
      </c>
      <c r="AE5509">
        <f t="shared" ca="1" si="519"/>
        <v>80</v>
      </c>
      <c r="AF5509" t="str">
        <f t="shared" ca="1" si="520"/>
        <v>Over 65</v>
      </c>
      <c r="AG5509" s="3">
        <f t="shared" si="521"/>
        <v>1.7744999999999997</v>
      </c>
      <c r="AH5509" t="str">
        <f>_xlfn.IFNA(VLOOKUP(Sales_Transactions[[#This Row],[Order ID]],Returned_Items[#All],2,FALSE),"Not Returned")</f>
        <v>Not Returned</v>
      </c>
    </row>
    <row r="5510" spans="1:34" x14ac:dyDescent="0.25">
      <c r="A5510">
        <v>58308</v>
      </c>
      <c r="C5510" t="s">
        <v>1008</v>
      </c>
      <c r="D5510" s="2" t="str">
        <f>TEXT(MID(Sales_Transactions[[#This Row],[Order Date]],2,5),"d/m/yyy")</f>
        <v>21/5/2010</v>
      </c>
      <c r="E5510" s="2" t="str">
        <f>TEXT(MID(Sales_Transactions[[#This Row],[Order Date]],2,5),"d")</f>
        <v>21</v>
      </c>
      <c r="F5510" s="2" t="str">
        <f>TEXT(MID(Sales_Transactions[[#This Row],[Order Date]],2,5),"m")</f>
        <v>5</v>
      </c>
      <c r="G5510" s="2" t="str">
        <f>TEXT(MID(Sales_Transactions[[#This Row],[Order Date]],2,5),"yyy")</f>
        <v>2010</v>
      </c>
      <c r="H5510" s="2" t="str">
        <f>TEXT(MID(Sales_Transactions[[#This Row],[Order Date]],2,5),"yyy/m")</f>
        <v>2010/5</v>
      </c>
      <c r="I5510" t="s">
        <v>52</v>
      </c>
      <c r="J5510">
        <f t="shared" si="516"/>
        <v>1</v>
      </c>
      <c r="K5510" s="2">
        <v>2</v>
      </c>
      <c r="L5510" s="3">
        <v>40.340000000000003</v>
      </c>
      <c r="M5510" s="4">
        <v>0.03</v>
      </c>
      <c r="N5510" s="5" t="s">
        <v>23</v>
      </c>
      <c r="O5510" s="3">
        <v>-23.62</v>
      </c>
      <c r="P5510" s="3">
        <v>16.16</v>
      </c>
      <c r="Q5510" s="3">
        <v>7.74</v>
      </c>
      <c r="R5510" s="5" t="s">
        <v>3352</v>
      </c>
      <c r="S5510" s="5" t="s">
        <v>1053</v>
      </c>
      <c r="T5510" s="5" t="str">
        <f t="shared" si="517"/>
        <v>William Brown</v>
      </c>
      <c r="U5510" t="s">
        <v>1143</v>
      </c>
      <c r="V5510" s="5" t="s">
        <v>47</v>
      </c>
      <c r="W5510" s="5" t="s">
        <v>57</v>
      </c>
      <c r="X5510" s="5" t="s">
        <v>58</v>
      </c>
      <c r="Y5510" s="5" t="s">
        <v>3321</v>
      </c>
      <c r="Z5510" s="5" t="s">
        <v>43</v>
      </c>
      <c r="AA5510" s="4">
        <v>0.5</v>
      </c>
      <c r="AB5510" s="1">
        <v>40321</v>
      </c>
      <c r="AC5510" s="1">
        <v>15932</v>
      </c>
      <c r="AD5510">
        <f t="shared" si="518"/>
        <v>2</v>
      </c>
      <c r="AE5510">
        <f t="shared" ca="1" si="519"/>
        <v>80</v>
      </c>
      <c r="AF5510" t="str">
        <f t="shared" ca="1" si="520"/>
        <v>Over 65</v>
      </c>
      <c r="AG5510" s="3">
        <f t="shared" si="521"/>
        <v>11.947576000000002</v>
      </c>
      <c r="AH5510" t="str">
        <f>_xlfn.IFNA(VLOOKUP(Sales_Transactions[[#This Row],[Order ID]],Returned_Items[#All],2,FALSE),"Not Returned")</f>
        <v>Not Returned</v>
      </c>
    </row>
    <row r="5511" spans="1:34" x14ac:dyDescent="0.25">
      <c r="A5511">
        <v>58339</v>
      </c>
      <c r="C5511" t="s">
        <v>2227</v>
      </c>
      <c r="D5511" s="2" t="str">
        <f>TEXT(MID(Sales_Transactions[[#This Row],[Order Date]],2,5),"d/m/yyy")</f>
        <v>13/6/2009</v>
      </c>
      <c r="E5511" s="2" t="str">
        <f>TEXT(MID(Sales_Transactions[[#This Row],[Order Date]],2,5),"d")</f>
        <v>13</v>
      </c>
      <c r="F5511" s="2" t="str">
        <f>TEXT(MID(Sales_Transactions[[#This Row],[Order Date]],2,5),"m")</f>
        <v>6</v>
      </c>
      <c r="G5511" s="2" t="str">
        <f>TEXT(MID(Sales_Transactions[[#This Row],[Order Date]],2,5),"yyy")</f>
        <v>2009</v>
      </c>
      <c r="H5511" s="2" t="str">
        <f>TEXT(MID(Sales_Transactions[[#This Row],[Order Date]],2,5),"yyy/m")</f>
        <v>2009/6</v>
      </c>
      <c r="I5511" t="s">
        <v>33</v>
      </c>
      <c r="J5511">
        <f t="shared" si="516"/>
        <v>4</v>
      </c>
      <c r="K5511" s="2">
        <v>9</v>
      </c>
      <c r="L5511" s="3">
        <v>1608.87</v>
      </c>
      <c r="M5511" s="4">
        <v>7.0000000000000007E-2</v>
      </c>
      <c r="N5511" s="5" t="s">
        <v>23</v>
      </c>
      <c r="O5511" s="3">
        <v>346.98</v>
      </c>
      <c r="P5511" s="3">
        <v>177.98</v>
      </c>
      <c r="Q5511" s="3">
        <v>0.99</v>
      </c>
      <c r="R5511" s="5" t="s">
        <v>454</v>
      </c>
      <c r="S5511" s="5" t="s">
        <v>172</v>
      </c>
      <c r="T5511" s="5" t="str">
        <f t="shared" si="517"/>
        <v>Rick Hansen</v>
      </c>
      <c r="U5511" t="s">
        <v>1143</v>
      </c>
      <c r="V5511" s="5" t="s">
        <v>47</v>
      </c>
      <c r="W5511" s="5" t="s">
        <v>28</v>
      </c>
      <c r="X5511" s="5" t="s">
        <v>38</v>
      </c>
      <c r="Y5511" s="5" t="s">
        <v>635</v>
      </c>
      <c r="Z5511" s="5" t="s">
        <v>43</v>
      </c>
      <c r="AA5511" s="4">
        <v>0.56000000000000005</v>
      </c>
      <c r="AB5511" s="1">
        <v>39977</v>
      </c>
      <c r="AC5511" s="1">
        <v>16559</v>
      </c>
      <c r="AD5511">
        <f t="shared" si="518"/>
        <v>0</v>
      </c>
      <c r="AE5511">
        <f t="shared" ca="1" si="519"/>
        <v>79</v>
      </c>
      <c r="AF5511" t="str">
        <f t="shared" ca="1" si="520"/>
        <v>Over 65</v>
      </c>
      <c r="AG5511" s="3">
        <f t="shared" si="521"/>
        <v>19.871712666666667</v>
      </c>
      <c r="AH5511" t="str">
        <f>_xlfn.IFNA(VLOOKUP(Sales_Transactions[[#This Row],[Order ID]],Returned_Items[#All],2,FALSE),"Not Returned")</f>
        <v>Not Returned</v>
      </c>
    </row>
    <row r="5512" spans="1:34" x14ac:dyDescent="0.25">
      <c r="A5512">
        <v>58339</v>
      </c>
      <c r="C5512" t="s">
        <v>2227</v>
      </c>
      <c r="D5512" s="2" t="str">
        <f>TEXT(MID(Sales_Transactions[[#This Row],[Order Date]],2,5),"d/m/yyy")</f>
        <v>13/6/2009</v>
      </c>
      <c r="E5512" s="2" t="str">
        <f>TEXT(MID(Sales_Transactions[[#This Row],[Order Date]],2,5),"d")</f>
        <v>13</v>
      </c>
      <c r="F5512" s="2" t="str">
        <f>TEXT(MID(Sales_Transactions[[#This Row],[Order Date]],2,5),"m")</f>
        <v>6</v>
      </c>
      <c r="G5512" s="2" t="str">
        <f>TEXT(MID(Sales_Transactions[[#This Row],[Order Date]],2,5),"yyy")</f>
        <v>2009</v>
      </c>
      <c r="H5512" s="2" t="str">
        <f>TEXT(MID(Sales_Transactions[[#This Row],[Order Date]],2,5),"yyy/m")</f>
        <v>2009/6</v>
      </c>
      <c r="I5512" t="s">
        <v>33</v>
      </c>
      <c r="J5512">
        <f t="shared" si="516"/>
        <v>4</v>
      </c>
      <c r="K5512" s="2">
        <v>11</v>
      </c>
      <c r="L5512" s="3">
        <v>37.64</v>
      </c>
      <c r="M5512" s="4">
        <v>0.01</v>
      </c>
      <c r="N5512" s="5" t="s">
        <v>67</v>
      </c>
      <c r="O5512" s="3">
        <v>7.52</v>
      </c>
      <c r="P5512" s="3">
        <v>2.08</v>
      </c>
      <c r="Q5512" s="3">
        <v>1.49</v>
      </c>
      <c r="R5512" s="5" t="s">
        <v>454</v>
      </c>
      <c r="S5512" s="5" t="s">
        <v>172</v>
      </c>
      <c r="T5512" s="5" t="str">
        <f t="shared" si="517"/>
        <v>Rick Hansen</v>
      </c>
      <c r="U5512" t="s">
        <v>1143</v>
      </c>
      <c r="V5512" s="5" t="s">
        <v>47</v>
      </c>
      <c r="W5512" s="5" t="s">
        <v>28</v>
      </c>
      <c r="X5512" s="5" t="s">
        <v>41</v>
      </c>
      <c r="Y5512" s="5" t="s">
        <v>1270</v>
      </c>
      <c r="Z5512" s="5" t="s">
        <v>43</v>
      </c>
      <c r="AA5512" s="4">
        <v>0.36</v>
      </c>
      <c r="AB5512" s="1">
        <v>39978</v>
      </c>
      <c r="AC5512" s="1">
        <v>17141</v>
      </c>
      <c r="AD5512">
        <f t="shared" si="518"/>
        <v>1</v>
      </c>
      <c r="AE5512">
        <f t="shared" ca="1" si="519"/>
        <v>77</v>
      </c>
      <c r="AF5512" t="str">
        <f t="shared" ca="1" si="520"/>
        <v>Over 65</v>
      </c>
      <c r="AG5512" s="3">
        <f t="shared" si="521"/>
        <v>0.3245265454545454</v>
      </c>
      <c r="AH5512" t="str">
        <f>_xlfn.IFNA(VLOOKUP(Sales_Transactions[[#This Row],[Order ID]],Returned_Items[#All],2,FALSE),"Not Returned")</f>
        <v>Not Returned</v>
      </c>
    </row>
    <row r="5513" spans="1:34" x14ac:dyDescent="0.25">
      <c r="A5513">
        <v>58883</v>
      </c>
      <c r="C5513" t="s">
        <v>1830</v>
      </c>
      <c r="D5513" s="2" t="str">
        <f>TEXT(MID(Sales_Transactions[[#This Row],[Order Date]],2,5),"d/m/yyy")</f>
        <v>12/8/2012</v>
      </c>
      <c r="E5513" s="2" t="str">
        <f>TEXT(MID(Sales_Transactions[[#This Row],[Order Date]],2,5),"d")</f>
        <v>12</v>
      </c>
      <c r="F5513" s="2" t="str">
        <f>TEXT(MID(Sales_Transactions[[#This Row],[Order Date]],2,5),"m")</f>
        <v>8</v>
      </c>
      <c r="G5513" s="2" t="str">
        <f>TEXT(MID(Sales_Transactions[[#This Row],[Order Date]],2,5),"yyy")</f>
        <v>2012</v>
      </c>
      <c r="H5513" s="2" t="str">
        <f>TEXT(MID(Sales_Transactions[[#This Row],[Order Date]],2,5),"yyy/m")</f>
        <v>2012/8</v>
      </c>
      <c r="I5513" t="s">
        <v>22</v>
      </c>
      <c r="J5513">
        <f t="shared" si="516"/>
        <v>2</v>
      </c>
      <c r="K5513" s="2">
        <v>36</v>
      </c>
      <c r="L5513" s="3">
        <v>161.56</v>
      </c>
      <c r="M5513" s="4">
        <v>0</v>
      </c>
      <c r="N5513" s="5" t="s">
        <v>23</v>
      </c>
      <c r="O5513" s="3">
        <v>59.67</v>
      </c>
      <c r="P5513" s="3">
        <v>4.13</v>
      </c>
      <c r="Q5513" s="3">
        <v>0.99</v>
      </c>
      <c r="R5513" s="5" t="s">
        <v>1798</v>
      </c>
      <c r="S5513" s="5" t="s">
        <v>1799</v>
      </c>
      <c r="T5513" s="5" t="str">
        <f t="shared" si="517"/>
        <v>Maya Herman</v>
      </c>
      <c r="U5513" t="s">
        <v>1143</v>
      </c>
      <c r="V5513" s="5" t="s">
        <v>47</v>
      </c>
      <c r="W5513" s="5" t="s">
        <v>28</v>
      </c>
      <c r="X5513" s="5" t="s">
        <v>115</v>
      </c>
      <c r="Y5513" s="5" t="s">
        <v>823</v>
      </c>
      <c r="Z5513" s="5" t="s">
        <v>43</v>
      </c>
      <c r="AA5513" s="4">
        <v>0.39</v>
      </c>
      <c r="AB5513" s="1">
        <v>41138</v>
      </c>
      <c r="AC5513" s="1">
        <v>16973</v>
      </c>
      <c r="AD5513">
        <f t="shared" si="518"/>
        <v>5</v>
      </c>
      <c r="AE5513">
        <f t="shared" ca="1" si="519"/>
        <v>78</v>
      </c>
      <c r="AF5513" t="str">
        <f t="shared" ca="1" si="520"/>
        <v>Over 65</v>
      </c>
      <c r="AG5513" s="3">
        <f t="shared" si="521"/>
        <v>0.14222222222222222</v>
      </c>
      <c r="AH5513" t="str">
        <f>_xlfn.IFNA(VLOOKUP(Sales_Transactions[[#This Row],[Order ID]],Returned_Items[#All],2,FALSE),"Not Returned")</f>
        <v>Not Returned</v>
      </c>
    </row>
    <row r="5514" spans="1:34" x14ac:dyDescent="0.25">
      <c r="A5514">
        <v>59777</v>
      </c>
      <c r="C5514" t="s">
        <v>1669</v>
      </c>
      <c r="D5514" s="2" t="str">
        <f>TEXT(MID(Sales_Transactions[[#This Row],[Order Date]],2,5),"d/m/yyy")</f>
        <v>12/12/2010</v>
      </c>
      <c r="E5514" s="2" t="str">
        <f>TEXT(MID(Sales_Transactions[[#This Row],[Order Date]],2,5),"d")</f>
        <v>12</v>
      </c>
      <c r="F5514" s="2" t="str">
        <f>TEXT(MID(Sales_Transactions[[#This Row],[Order Date]],2,5),"m")</f>
        <v>12</v>
      </c>
      <c r="G5514" s="2" t="str">
        <f>TEXT(MID(Sales_Transactions[[#This Row],[Order Date]],2,5),"yyy")</f>
        <v>2010</v>
      </c>
      <c r="H5514" s="2" t="str">
        <f>TEXT(MID(Sales_Transactions[[#This Row],[Order Date]],2,5),"yyy/m")</f>
        <v>2010/12</v>
      </c>
      <c r="I5514" t="s">
        <v>33</v>
      </c>
      <c r="J5514">
        <f t="shared" si="516"/>
        <v>4</v>
      </c>
      <c r="K5514" s="2">
        <v>19</v>
      </c>
      <c r="L5514" s="3">
        <v>917.31</v>
      </c>
      <c r="M5514" s="4">
        <v>0.05</v>
      </c>
      <c r="N5514" s="5" t="s">
        <v>67</v>
      </c>
      <c r="O5514" s="3">
        <v>-139.86000000000001</v>
      </c>
      <c r="P5514" s="3">
        <v>49.99</v>
      </c>
      <c r="Q5514" s="3">
        <v>19.989999999999998</v>
      </c>
      <c r="R5514" s="5" t="s">
        <v>3078</v>
      </c>
      <c r="S5514" s="5" t="s">
        <v>3346</v>
      </c>
      <c r="T5514" s="5" t="str">
        <f t="shared" si="517"/>
        <v>Sam Craven</v>
      </c>
      <c r="U5514" t="s">
        <v>1143</v>
      </c>
      <c r="V5514" s="5" t="s">
        <v>74</v>
      </c>
      <c r="W5514" s="5" t="s">
        <v>48</v>
      </c>
      <c r="X5514" s="5" t="s">
        <v>87</v>
      </c>
      <c r="Y5514" s="5" t="s">
        <v>2991</v>
      </c>
      <c r="Z5514" s="5" t="s">
        <v>43</v>
      </c>
      <c r="AA5514" s="4">
        <v>0.45</v>
      </c>
      <c r="AB5514" s="1">
        <v>40525</v>
      </c>
      <c r="AC5514" s="1">
        <v>16899</v>
      </c>
      <c r="AD5514">
        <f t="shared" si="518"/>
        <v>1</v>
      </c>
      <c r="AE5514">
        <f t="shared" ca="1" si="519"/>
        <v>78</v>
      </c>
      <c r="AF5514" t="str">
        <f t="shared" ca="1" si="520"/>
        <v>Over 65</v>
      </c>
      <c r="AG5514" s="3">
        <f t="shared" si="521"/>
        <v>3.6818423684210528</v>
      </c>
      <c r="AH5514" t="str">
        <f>_xlfn.IFNA(VLOOKUP(Sales_Transactions[[#This Row],[Order ID]],Returned_Items[#All],2,FALSE),"Not Returned")</f>
        <v>Not Returned</v>
      </c>
    </row>
    <row r="5515" spans="1:34" x14ac:dyDescent="0.25">
      <c r="A5515">
        <v>548</v>
      </c>
      <c r="C5515" t="s">
        <v>1342</v>
      </c>
      <c r="D5515" s="2" t="str">
        <f>TEXT(MID(Sales_Transactions[[#This Row],[Order Date]],2,5),"d/m/yyy")</f>
        <v>20/9/2009</v>
      </c>
      <c r="E5515" s="2" t="str">
        <f>TEXT(MID(Sales_Transactions[[#This Row],[Order Date]],2,5),"d")</f>
        <v>20</v>
      </c>
      <c r="F5515" s="2" t="str">
        <f>TEXT(MID(Sales_Transactions[[#This Row],[Order Date]],2,5),"m")</f>
        <v>9</v>
      </c>
      <c r="G5515" s="2" t="str">
        <f>TEXT(MID(Sales_Transactions[[#This Row],[Order Date]],2,5),"yyy")</f>
        <v>2009</v>
      </c>
      <c r="H5515" s="2" t="str">
        <f>TEXT(MID(Sales_Transactions[[#This Row],[Order Date]],2,5),"yyy/m")</f>
        <v>2009/9</v>
      </c>
      <c r="I5515" t="s">
        <v>101</v>
      </c>
      <c r="J5515">
        <f t="shared" si="516"/>
        <v>1</v>
      </c>
      <c r="K5515" s="2">
        <v>41</v>
      </c>
      <c r="L5515" s="3">
        <v>129.49</v>
      </c>
      <c r="M5515" s="4">
        <v>0.04</v>
      </c>
      <c r="N5515" s="5" t="s">
        <v>23</v>
      </c>
      <c r="O5515" s="3">
        <v>36.020000000000003</v>
      </c>
      <c r="P5515" s="3">
        <v>3.08</v>
      </c>
      <c r="Q5515" s="3">
        <v>0.99</v>
      </c>
      <c r="R5515" s="5" t="s">
        <v>3379</v>
      </c>
      <c r="S5515" s="5" t="s">
        <v>2980</v>
      </c>
      <c r="T5515" s="5" t="str">
        <f t="shared" si="517"/>
        <v>Sung Chung</v>
      </c>
      <c r="U5515" t="s">
        <v>1143</v>
      </c>
      <c r="V5515" s="5" t="s">
        <v>74</v>
      </c>
      <c r="W5515" s="5" t="s">
        <v>28</v>
      </c>
      <c r="X5515" s="5" t="s">
        <v>115</v>
      </c>
      <c r="Y5515" s="5" t="s">
        <v>599</v>
      </c>
      <c r="Z5515" s="5" t="s">
        <v>43</v>
      </c>
      <c r="AA5515" s="4">
        <v>0.37</v>
      </c>
      <c r="AB5515" s="1">
        <v>40077</v>
      </c>
      <c r="AC5515" s="1">
        <v>17301</v>
      </c>
      <c r="AD5515">
        <f t="shared" si="518"/>
        <v>1</v>
      </c>
      <c r="AE5515">
        <f t="shared" ca="1" si="519"/>
        <v>77</v>
      </c>
      <c r="AF5515" t="str">
        <f t="shared" ca="1" si="520"/>
        <v>Over 65</v>
      </c>
      <c r="AG5515" s="3">
        <f t="shared" si="521"/>
        <v>9.923824390243903E-2</v>
      </c>
      <c r="AH5515" t="str">
        <f>_xlfn.IFNA(VLOOKUP(Sales_Transactions[[#This Row],[Order ID]],Returned_Items[#All],2,FALSE),"Not Returned")</f>
        <v>Not Returned</v>
      </c>
    </row>
    <row r="5516" spans="1:34" x14ac:dyDescent="0.25">
      <c r="A5516">
        <v>548</v>
      </c>
      <c r="C5516" t="s">
        <v>1342</v>
      </c>
      <c r="D5516" s="2" t="str">
        <f>TEXT(MID(Sales_Transactions[[#This Row],[Order Date]],2,5),"d/m/yyy")</f>
        <v>20/9/2009</v>
      </c>
      <c r="E5516" s="2" t="str">
        <f>TEXT(MID(Sales_Transactions[[#This Row],[Order Date]],2,5),"d")</f>
        <v>20</v>
      </c>
      <c r="F5516" s="2" t="str">
        <f>TEXT(MID(Sales_Transactions[[#This Row],[Order Date]],2,5),"m")</f>
        <v>9</v>
      </c>
      <c r="G5516" s="2" t="str">
        <f>TEXT(MID(Sales_Transactions[[#This Row],[Order Date]],2,5),"yyy")</f>
        <v>2009</v>
      </c>
      <c r="H5516" s="2" t="str">
        <f>TEXT(MID(Sales_Transactions[[#This Row],[Order Date]],2,5),"yyy/m")</f>
        <v>2009/9</v>
      </c>
      <c r="I5516" t="s">
        <v>101</v>
      </c>
      <c r="J5516">
        <f t="shared" si="516"/>
        <v>1</v>
      </c>
      <c r="K5516" s="2">
        <v>29</v>
      </c>
      <c r="L5516" s="3">
        <v>202.95</v>
      </c>
      <c r="M5516" s="4">
        <v>0.02</v>
      </c>
      <c r="N5516" s="5" t="s">
        <v>23</v>
      </c>
      <c r="O5516" s="3">
        <v>-50.64</v>
      </c>
      <c r="P5516" s="3">
        <v>6.48</v>
      </c>
      <c r="Q5516" s="3">
        <v>5.9</v>
      </c>
      <c r="R5516" s="5" t="s">
        <v>3379</v>
      </c>
      <c r="S5516" s="5" t="s">
        <v>2980</v>
      </c>
      <c r="T5516" s="5" t="str">
        <f t="shared" si="517"/>
        <v>Sung Chung</v>
      </c>
      <c r="U5516" t="s">
        <v>1143</v>
      </c>
      <c r="V5516" s="5" t="s">
        <v>74</v>
      </c>
      <c r="W5516" s="5" t="s">
        <v>28</v>
      </c>
      <c r="X5516" s="5" t="s">
        <v>75</v>
      </c>
      <c r="Y5516" s="5" t="s">
        <v>1186</v>
      </c>
      <c r="Z5516" s="5" t="s">
        <v>43</v>
      </c>
      <c r="AA5516" s="4">
        <v>0.37</v>
      </c>
      <c r="AB5516" s="1">
        <v>40077</v>
      </c>
      <c r="AC5516" s="1">
        <v>30692</v>
      </c>
      <c r="AD5516">
        <f t="shared" si="518"/>
        <v>1</v>
      </c>
      <c r="AE5516">
        <f t="shared" ca="1" si="519"/>
        <v>40</v>
      </c>
      <c r="AF5516" t="str">
        <f t="shared" ca="1" si="520"/>
        <v>18-64</v>
      </c>
      <c r="AG5516" s="3">
        <f t="shared" si="521"/>
        <v>0.42685186206896553</v>
      </c>
      <c r="AH5516" t="str">
        <f>_xlfn.IFNA(VLOOKUP(Sales_Transactions[[#This Row],[Order ID]],Returned_Items[#All],2,FALSE),"Not Returned")</f>
        <v>Not Returned</v>
      </c>
    </row>
    <row r="5517" spans="1:34" x14ac:dyDescent="0.25">
      <c r="A5517">
        <v>548</v>
      </c>
      <c r="C5517" t="s">
        <v>1342</v>
      </c>
      <c r="D5517" s="2" t="str">
        <f>TEXT(MID(Sales_Transactions[[#This Row],[Order Date]],2,5),"d/m/yyy")</f>
        <v>20/9/2009</v>
      </c>
      <c r="E5517" s="2" t="str">
        <f>TEXT(MID(Sales_Transactions[[#This Row],[Order Date]],2,5),"d")</f>
        <v>20</v>
      </c>
      <c r="F5517" s="2" t="str">
        <f>TEXT(MID(Sales_Transactions[[#This Row],[Order Date]],2,5),"m")</f>
        <v>9</v>
      </c>
      <c r="G5517" s="2" t="str">
        <f>TEXT(MID(Sales_Transactions[[#This Row],[Order Date]],2,5),"yyy")</f>
        <v>2009</v>
      </c>
      <c r="H5517" s="2" t="str">
        <f>TEXT(MID(Sales_Transactions[[#This Row],[Order Date]],2,5),"yyy/m")</f>
        <v>2009/9</v>
      </c>
      <c r="I5517" t="s">
        <v>101</v>
      </c>
      <c r="J5517">
        <f t="shared" si="516"/>
        <v>1</v>
      </c>
      <c r="K5517" s="2">
        <v>26</v>
      </c>
      <c r="L5517" s="3">
        <v>2753.1925000000001</v>
      </c>
      <c r="M5517" s="4">
        <v>0.04</v>
      </c>
      <c r="N5517" s="5" t="s">
        <v>23</v>
      </c>
      <c r="O5517" s="3">
        <v>510.49</v>
      </c>
      <c r="P5517" s="3">
        <v>125.99</v>
      </c>
      <c r="Q5517" s="3">
        <v>4.2</v>
      </c>
      <c r="R5517" s="5" t="s">
        <v>3379</v>
      </c>
      <c r="S5517" s="5" t="s">
        <v>2980</v>
      </c>
      <c r="T5517" s="5" t="str">
        <f t="shared" si="517"/>
        <v>Sung Chung</v>
      </c>
      <c r="U5517" t="s">
        <v>1143</v>
      </c>
      <c r="V5517" s="5" t="s">
        <v>74</v>
      </c>
      <c r="W5517" s="5" t="s">
        <v>48</v>
      </c>
      <c r="X5517" s="5" t="s">
        <v>49</v>
      </c>
      <c r="Y5517" s="5" t="s">
        <v>2801</v>
      </c>
      <c r="Z5517" s="5" t="s">
        <v>43</v>
      </c>
      <c r="AA5517" s="4">
        <v>0.59</v>
      </c>
      <c r="AB5517" s="1">
        <v>40078</v>
      </c>
      <c r="AC5517" s="1">
        <v>30716</v>
      </c>
      <c r="AD5517">
        <f t="shared" si="518"/>
        <v>2</v>
      </c>
      <c r="AE5517">
        <f t="shared" ca="1" si="519"/>
        <v>40</v>
      </c>
      <c r="AF5517" t="str">
        <f t="shared" ca="1" si="520"/>
        <v>18-64</v>
      </c>
      <c r="AG5517" s="3">
        <f t="shared" si="521"/>
        <v>5.0053693846153839</v>
      </c>
      <c r="AH5517" t="str">
        <f>_xlfn.IFNA(VLOOKUP(Sales_Transactions[[#This Row],[Order ID]],Returned_Items[#All],2,FALSE),"Not Returned")</f>
        <v>Not Returned</v>
      </c>
    </row>
    <row r="5518" spans="1:34" x14ac:dyDescent="0.25">
      <c r="A5518">
        <v>771</v>
      </c>
      <c r="C5518" t="s">
        <v>1588</v>
      </c>
      <c r="D5518" s="2" t="str">
        <f>TEXT(MID(Sales_Transactions[[#This Row],[Order Date]],2,5),"d/m/yyy")</f>
        <v>16/6/2011</v>
      </c>
      <c r="E5518" s="2" t="str">
        <f>TEXT(MID(Sales_Transactions[[#This Row],[Order Date]],2,5),"d")</f>
        <v>16</v>
      </c>
      <c r="F5518" s="2" t="str">
        <f>TEXT(MID(Sales_Transactions[[#This Row],[Order Date]],2,5),"m")</f>
        <v>6</v>
      </c>
      <c r="G5518" s="2" t="str">
        <f>TEXT(MID(Sales_Transactions[[#This Row],[Order Date]],2,5),"yyy")</f>
        <v>2011</v>
      </c>
      <c r="H5518" s="2" t="str">
        <f>TEXT(MID(Sales_Transactions[[#This Row],[Order Date]],2,5),"yyy/m")</f>
        <v>2011/6</v>
      </c>
      <c r="I5518" t="s">
        <v>101</v>
      </c>
      <c r="J5518">
        <f t="shared" si="516"/>
        <v>1</v>
      </c>
      <c r="K5518" s="2">
        <v>18</v>
      </c>
      <c r="L5518" s="3">
        <v>88.84</v>
      </c>
      <c r="M5518" s="4">
        <v>0.08</v>
      </c>
      <c r="N5518" s="5" t="s">
        <v>23</v>
      </c>
      <c r="O5518" s="3">
        <v>-38.35</v>
      </c>
      <c r="P5518" s="3">
        <v>4.9800000000000004</v>
      </c>
      <c r="Q5518" s="3">
        <v>4.72</v>
      </c>
      <c r="R5518" s="5" t="s">
        <v>2765</v>
      </c>
      <c r="S5518" s="5" t="s">
        <v>2988</v>
      </c>
      <c r="T5518" s="5" t="str">
        <f t="shared" si="517"/>
        <v>Darrin Van</v>
      </c>
      <c r="U5518" t="s">
        <v>1143</v>
      </c>
      <c r="V5518" s="5" t="s">
        <v>74</v>
      </c>
      <c r="W5518" s="5" t="s">
        <v>28</v>
      </c>
      <c r="X5518" s="5" t="s">
        <v>75</v>
      </c>
      <c r="Y5518" s="5" t="s">
        <v>1695</v>
      </c>
      <c r="Z5518" s="5" t="s">
        <v>43</v>
      </c>
      <c r="AA5518" s="4">
        <v>0.36</v>
      </c>
      <c r="AB5518" s="1">
        <v>40711</v>
      </c>
      <c r="AC5518" s="1">
        <v>30890</v>
      </c>
      <c r="AD5518">
        <f t="shared" si="518"/>
        <v>1</v>
      </c>
      <c r="AE5518">
        <f t="shared" ca="1" si="519"/>
        <v>40</v>
      </c>
      <c r="AF5518" t="str">
        <f t="shared" ca="1" si="520"/>
        <v>18-64</v>
      </c>
      <c r="AG5518" s="3">
        <f t="shared" si="521"/>
        <v>0.53866755555555557</v>
      </c>
      <c r="AH5518" t="str">
        <f>_xlfn.IFNA(VLOOKUP(Sales_Transactions[[#This Row],[Order ID]],Returned_Items[#All],2,FALSE),"Not Returned")</f>
        <v>Not Returned</v>
      </c>
    </row>
    <row r="5519" spans="1:34" x14ac:dyDescent="0.25">
      <c r="A5519">
        <v>1925</v>
      </c>
      <c r="C5519" t="s">
        <v>1381</v>
      </c>
      <c r="D5519" s="2" t="str">
        <f>TEXT(MID(Sales_Transactions[[#This Row],[Order Date]],2,5),"d/m/yyy")</f>
        <v>4/3/2012</v>
      </c>
      <c r="E5519" s="2" t="str">
        <f>TEXT(MID(Sales_Transactions[[#This Row],[Order Date]],2,5),"d")</f>
        <v>4</v>
      </c>
      <c r="F5519" s="2" t="str">
        <f>TEXT(MID(Sales_Transactions[[#This Row],[Order Date]],2,5),"m")</f>
        <v>3</v>
      </c>
      <c r="G5519" s="2" t="str">
        <f>TEXT(MID(Sales_Transactions[[#This Row],[Order Date]],2,5),"yyy")</f>
        <v>2012</v>
      </c>
      <c r="H5519" s="2" t="str">
        <f>TEXT(MID(Sales_Transactions[[#This Row],[Order Date]],2,5),"yyy/m")</f>
        <v>2012/3</v>
      </c>
      <c r="I5519" t="s">
        <v>101</v>
      </c>
      <c r="J5519">
        <f t="shared" si="516"/>
        <v>1</v>
      </c>
      <c r="K5519" s="2">
        <v>40</v>
      </c>
      <c r="L5519" s="3">
        <v>909.82</v>
      </c>
      <c r="M5519" s="4">
        <v>0.02</v>
      </c>
      <c r="N5519" s="5" t="s">
        <v>23</v>
      </c>
      <c r="O5519" s="3">
        <v>292.49</v>
      </c>
      <c r="P5519" s="3">
        <v>22.98</v>
      </c>
      <c r="Q5519" s="3">
        <v>1.99</v>
      </c>
      <c r="R5519" s="5" t="s">
        <v>1170</v>
      </c>
      <c r="S5519" s="5" t="s">
        <v>1171</v>
      </c>
      <c r="T5519" s="5" t="str">
        <f t="shared" si="517"/>
        <v>Brian Moss</v>
      </c>
      <c r="U5519" t="s">
        <v>1143</v>
      </c>
      <c r="V5519" s="5" t="s">
        <v>47</v>
      </c>
      <c r="W5519" s="5" t="s">
        <v>48</v>
      </c>
      <c r="X5519" s="5" t="s">
        <v>87</v>
      </c>
      <c r="Y5519" s="5" t="s">
        <v>837</v>
      </c>
      <c r="Z5519" s="5" t="s">
        <v>60</v>
      </c>
      <c r="AA5519" s="4">
        <v>0.46</v>
      </c>
      <c r="AB5519" s="1">
        <v>40974</v>
      </c>
      <c r="AC5519" s="1">
        <v>29299</v>
      </c>
      <c r="AD5519">
        <f t="shared" si="518"/>
        <v>2</v>
      </c>
      <c r="AE5519">
        <f t="shared" ca="1" si="519"/>
        <v>44</v>
      </c>
      <c r="AF5519" t="str">
        <f t="shared" ca="1" si="520"/>
        <v>18-64</v>
      </c>
      <c r="AG5519" s="3">
        <f t="shared" si="521"/>
        <v>0.62413509999999994</v>
      </c>
      <c r="AH5519" t="str">
        <f>_xlfn.IFNA(VLOOKUP(Sales_Transactions[[#This Row],[Order ID]],Returned_Items[#All],2,FALSE),"Not Returned")</f>
        <v>Not Returned</v>
      </c>
    </row>
    <row r="5520" spans="1:34" x14ac:dyDescent="0.25">
      <c r="A5520">
        <v>2086</v>
      </c>
      <c r="C5520" t="s">
        <v>1644</v>
      </c>
      <c r="D5520" s="2" t="str">
        <f>TEXT(MID(Sales_Transactions[[#This Row],[Order Date]],2,5),"d/m/yyy")</f>
        <v>18/10/2009</v>
      </c>
      <c r="E5520" s="2" t="str">
        <f>TEXT(MID(Sales_Transactions[[#This Row],[Order Date]],2,5),"d")</f>
        <v>18</v>
      </c>
      <c r="F5520" s="2" t="str">
        <f>TEXT(MID(Sales_Transactions[[#This Row],[Order Date]],2,5),"m")</f>
        <v>10</v>
      </c>
      <c r="G5520" s="2" t="str">
        <f>TEXT(MID(Sales_Transactions[[#This Row],[Order Date]],2,5),"yyy")</f>
        <v>2009</v>
      </c>
      <c r="H5520" s="2" t="str">
        <f>TEXT(MID(Sales_Transactions[[#This Row],[Order Date]],2,5),"yyy/m")</f>
        <v>2009/10</v>
      </c>
      <c r="I5520" t="s">
        <v>101</v>
      </c>
      <c r="J5520">
        <f t="shared" si="516"/>
        <v>1</v>
      </c>
      <c r="K5520" s="2">
        <v>24</v>
      </c>
      <c r="L5520" s="3">
        <v>1411.58</v>
      </c>
      <c r="M5520" s="4">
        <v>0.01</v>
      </c>
      <c r="N5520" s="5" t="s">
        <v>67</v>
      </c>
      <c r="O5520" s="3">
        <v>699.31</v>
      </c>
      <c r="P5520" s="3">
        <v>55.98</v>
      </c>
      <c r="Q5520" s="3">
        <v>4.8600000000000003</v>
      </c>
      <c r="R5520" s="5" t="s">
        <v>1170</v>
      </c>
      <c r="S5520" s="5" t="s">
        <v>1171</v>
      </c>
      <c r="T5520" s="5" t="str">
        <f t="shared" si="517"/>
        <v>Brian Moss</v>
      </c>
      <c r="U5520" t="s">
        <v>1143</v>
      </c>
      <c r="V5520" s="5" t="s">
        <v>47</v>
      </c>
      <c r="W5520" s="5" t="s">
        <v>28</v>
      </c>
      <c r="X5520" s="5" t="s">
        <v>75</v>
      </c>
      <c r="Y5520" s="5" t="s">
        <v>2253</v>
      </c>
      <c r="Z5520" s="5" t="s">
        <v>43</v>
      </c>
      <c r="AA5520" s="4">
        <v>0.36</v>
      </c>
      <c r="AB5520" s="1">
        <v>40106</v>
      </c>
      <c r="AC5520" s="1">
        <v>29391</v>
      </c>
      <c r="AD5520">
        <f t="shared" si="518"/>
        <v>2</v>
      </c>
      <c r="AE5520">
        <f t="shared" ca="1" si="519"/>
        <v>44</v>
      </c>
      <c r="AF5520" t="str">
        <f t="shared" ca="1" si="520"/>
        <v>18-64</v>
      </c>
      <c r="AG5520" s="3">
        <f t="shared" si="521"/>
        <v>2.5347667499999997</v>
      </c>
      <c r="AH5520" t="str">
        <f>_xlfn.IFNA(VLOOKUP(Sales_Transactions[[#This Row],[Order ID]],Returned_Items[#All],2,FALSE),"Not Returned")</f>
        <v>Not Returned</v>
      </c>
    </row>
    <row r="5521" spans="1:34" x14ac:dyDescent="0.25">
      <c r="A5521">
        <v>2086</v>
      </c>
      <c r="C5521" t="s">
        <v>1644</v>
      </c>
      <c r="D5521" s="2" t="str">
        <f>TEXT(MID(Sales_Transactions[[#This Row],[Order Date]],2,5),"d/m/yyy")</f>
        <v>18/10/2009</v>
      </c>
      <c r="E5521" s="2" t="str">
        <f>TEXT(MID(Sales_Transactions[[#This Row],[Order Date]],2,5),"d")</f>
        <v>18</v>
      </c>
      <c r="F5521" s="2" t="str">
        <f>TEXT(MID(Sales_Transactions[[#This Row],[Order Date]],2,5),"m")</f>
        <v>10</v>
      </c>
      <c r="G5521" s="2" t="str">
        <f>TEXT(MID(Sales_Transactions[[#This Row],[Order Date]],2,5),"yyy")</f>
        <v>2009</v>
      </c>
      <c r="H5521" s="2" t="str">
        <f>TEXT(MID(Sales_Transactions[[#This Row],[Order Date]],2,5),"yyy/m")</f>
        <v>2009/10</v>
      </c>
      <c r="I5521" t="s">
        <v>101</v>
      </c>
      <c r="J5521">
        <f t="shared" si="516"/>
        <v>1</v>
      </c>
      <c r="K5521" s="2">
        <v>38</v>
      </c>
      <c r="L5521" s="3">
        <v>2115.2420000000002</v>
      </c>
      <c r="M5521" s="4">
        <v>0.04</v>
      </c>
      <c r="N5521" s="5" t="s">
        <v>23</v>
      </c>
      <c r="O5521" s="3">
        <v>371.41</v>
      </c>
      <c r="P5521" s="3">
        <v>65.989999999999995</v>
      </c>
      <c r="Q5521" s="3">
        <v>8.99</v>
      </c>
      <c r="R5521" s="5" t="s">
        <v>1170</v>
      </c>
      <c r="S5521" s="5" t="s">
        <v>1171</v>
      </c>
      <c r="T5521" s="5" t="str">
        <f t="shared" si="517"/>
        <v>Brian Moss</v>
      </c>
      <c r="U5521" t="s">
        <v>1143</v>
      </c>
      <c r="V5521" s="5" t="s">
        <v>47</v>
      </c>
      <c r="W5521" s="5" t="s">
        <v>48</v>
      </c>
      <c r="X5521" s="5" t="s">
        <v>49</v>
      </c>
      <c r="Y5521" s="5" t="s">
        <v>896</v>
      </c>
      <c r="Z5521" s="5" t="s">
        <v>43</v>
      </c>
      <c r="AA5521" s="4">
        <v>0.56000000000000005</v>
      </c>
      <c r="AB5521" s="1">
        <v>40105</v>
      </c>
      <c r="AC5521" s="1">
        <v>29447</v>
      </c>
      <c r="AD5521">
        <f t="shared" si="518"/>
        <v>1</v>
      </c>
      <c r="AE5521">
        <f t="shared" ca="1" si="519"/>
        <v>43</v>
      </c>
      <c r="AF5521" t="str">
        <f t="shared" ca="1" si="520"/>
        <v>18-64</v>
      </c>
      <c r="AG5521" s="3">
        <f t="shared" si="521"/>
        <v>1.9724632631578942</v>
      </c>
      <c r="AH5521" t="str">
        <f>_xlfn.IFNA(VLOOKUP(Sales_Transactions[[#This Row],[Order ID]],Returned_Items[#All],2,FALSE),"Not Returned")</f>
        <v>Not Returned</v>
      </c>
    </row>
    <row r="5522" spans="1:34" hidden="1" x14ac:dyDescent="0.25">
      <c r="A5522">
        <v>2086</v>
      </c>
      <c r="C5522" t="s">
        <v>1644</v>
      </c>
      <c r="D5522" s="2" t="str">
        <f>TEXT(MID(Sales_Transactions[[#This Row],[Order Date]],2,5),"d/m/yyy")</f>
        <v>18/10/2009</v>
      </c>
      <c r="E5522" s="2" t="str">
        <f>TEXT(MID(Sales_Transactions[[#This Row],[Order Date]],2,5),"d")</f>
        <v>18</v>
      </c>
      <c r="F5522" s="2" t="str">
        <f>TEXT(MID(Sales_Transactions[[#This Row],[Order Date]],2,5),"m")</f>
        <v>10</v>
      </c>
      <c r="G5522" s="2" t="str">
        <f>TEXT(MID(Sales_Transactions[[#This Row],[Order Date]],2,5),"yyy")</f>
        <v>2009</v>
      </c>
      <c r="H5522" s="2" t="str">
        <f>TEXT(MID(Sales_Transactions[[#This Row],[Order Date]],2,5),"yyy/m")</f>
        <v>2009/10</v>
      </c>
      <c r="I5522" t="s">
        <v>101</v>
      </c>
      <c r="J5522">
        <f t="shared" si="516"/>
        <v>1</v>
      </c>
      <c r="K5522" s="2">
        <v>9</v>
      </c>
      <c r="L5522">
        <v>1246.68</v>
      </c>
      <c r="M5522">
        <v>0.01</v>
      </c>
      <c r="N5522" t="s">
        <v>23</v>
      </c>
      <c r="O5522">
        <v>218.48</v>
      </c>
      <c r="P5522">
        <v>128.24</v>
      </c>
      <c r="Q5522">
        <v>12.65</v>
      </c>
      <c r="R5522" t="s">
        <v>1170</v>
      </c>
      <c r="S5522" t="s">
        <v>1171</v>
      </c>
      <c r="T5522" t="str">
        <f t="shared" si="517"/>
        <v>Brian Moss</v>
      </c>
      <c r="U5522" t="s">
        <v>1143</v>
      </c>
      <c r="V5522" t="s">
        <v>47</v>
      </c>
      <c r="W5522" t="s">
        <v>57</v>
      </c>
      <c r="X5522" t="s">
        <v>154</v>
      </c>
      <c r="Y5522" t="s">
        <v>916</v>
      </c>
      <c r="Z5522" t="s">
        <v>56</v>
      </c>
      <c r="AA5522"/>
      <c r="AB5522" s="1">
        <v>40107</v>
      </c>
      <c r="AC5522" s="1">
        <v>29517</v>
      </c>
      <c r="AD5522">
        <f t="shared" si="518"/>
        <v>3</v>
      </c>
      <c r="AE5522">
        <f t="shared" ca="1" si="519"/>
        <v>43</v>
      </c>
      <c r="AF5522" t="str">
        <f t="shared" ca="1" si="520"/>
        <v>18-64</v>
      </c>
      <c r="AG5522">
        <f t="shared" si="521"/>
        <v>15.653019555555558</v>
      </c>
      <c r="AH5522" t="str">
        <f>_xlfn.IFNA(VLOOKUP(Sales_Transactions[[#This Row],[Order ID]],Returned_Items[#All],2,FALSE),"Not Returned")</f>
        <v>Not Returned</v>
      </c>
    </row>
    <row r="5523" spans="1:34" x14ac:dyDescent="0.25">
      <c r="A5523">
        <v>6560</v>
      </c>
      <c r="C5523" t="s">
        <v>831</v>
      </c>
      <c r="D5523" s="2" t="str">
        <f>TEXT(MID(Sales_Transactions[[#This Row],[Order Date]],2,5),"d/m/yyy")</f>
        <v>4/1/2011</v>
      </c>
      <c r="E5523" s="2" t="str">
        <f>TEXT(MID(Sales_Transactions[[#This Row],[Order Date]],2,5),"d")</f>
        <v>4</v>
      </c>
      <c r="F5523" s="2" t="str">
        <f>TEXT(MID(Sales_Transactions[[#This Row],[Order Date]],2,5),"m")</f>
        <v>1</v>
      </c>
      <c r="G5523" s="2" t="str">
        <f>TEXT(MID(Sales_Transactions[[#This Row],[Order Date]],2,5),"yyy")</f>
        <v>2011</v>
      </c>
      <c r="H5523" s="2" t="str">
        <f>TEXT(MID(Sales_Transactions[[#This Row],[Order Date]],2,5),"yyy/m")</f>
        <v>2011/1</v>
      </c>
      <c r="I5523" t="s">
        <v>22</v>
      </c>
      <c r="J5523">
        <f t="shared" si="516"/>
        <v>2</v>
      </c>
      <c r="K5523" s="2">
        <v>20</v>
      </c>
      <c r="L5523" s="3">
        <v>169.18</v>
      </c>
      <c r="M5523" s="4">
        <v>0.09</v>
      </c>
      <c r="N5523" s="5" t="s">
        <v>23</v>
      </c>
      <c r="O5523" s="3">
        <v>-18.73</v>
      </c>
      <c r="P5523" s="3">
        <v>8.67</v>
      </c>
      <c r="Q5523" s="3">
        <v>3.5</v>
      </c>
      <c r="R5523" s="5" t="s">
        <v>2979</v>
      </c>
      <c r="S5523" s="5" t="s">
        <v>119</v>
      </c>
      <c r="T5523" s="5" t="str">
        <f t="shared" si="517"/>
        <v>Max Ludwig</v>
      </c>
      <c r="U5523" t="s">
        <v>1143</v>
      </c>
      <c r="V5523" s="5" t="s">
        <v>47</v>
      </c>
      <c r="W5523" s="5" t="s">
        <v>28</v>
      </c>
      <c r="X5523" s="5" t="s">
        <v>38</v>
      </c>
      <c r="Y5523" s="5" t="s">
        <v>1998</v>
      </c>
      <c r="Z5523" s="5" t="s">
        <v>43</v>
      </c>
      <c r="AA5523" s="4">
        <v>0.57999999999999996</v>
      </c>
      <c r="AB5523" s="1">
        <v>40551</v>
      </c>
      <c r="AC5523" s="1">
        <v>30539</v>
      </c>
      <c r="AD5523">
        <f t="shared" si="518"/>
        <v>4</v>
      </c>
      <c r="AE5523">
        <f t="shared" ca="1" si="519"/>
        <v>40</v>
      </c>
      <c r="AF5523" t="str">
        <f t="shared" ca="1" si="520"/>
        <v>18-64</v>
      </c>
      <c r="AG5523" s="3">
        <f t="shared" si="521"/>
        <v>0.60810985000000006</v>
      </c>
      <c r="AH5523" t="str">
        <f>_xlfn.IFNA(VLOOKUP(Sales_Transactions[[#This Row],[Order ID]],Returned_Items[#All],2,FALSE),"Not Returned")</f>
        <v>Not Returned</v>
      </c>
    </row>
    <row r="5524" spans="1:34" x14ac:dyDescent="0.25">
      <c r="A5524">
        <v>6560</v>
      </c>
      <c r="C5524" t="s">
        <v>831</v>
      </c>
      <c r="D5524" s="2" t="str">
        <f>TEXT(MID(Sales_Transactions[[#This Row],[Order Date]],2,5),"d/m/yyy")</f>
        <v>4/1/2011</v>
      </c>
      <c r="E5524" s="2" t="str">
        <f>TEXT(MID(Sales_Transactions[[#This Row],[Order Date]],2,5),"d")</f>
        <v>4</v>
      </c>
      <c r="F5524" s="2" t="str">
        <f>TEXT(MID(Sales_Transactions[[#This Row],[Order Date]],2,5),"m")</f>
        <v>1</v>
      </c>
      <c r="G5524" s="2" t="str">
        <f>TEXT(MID(Sales_Transactions[[#This Row],[Order Date]],2,5),"yyy")</f>
        <v>2011</v>
      </c>
      <c r="H5524" s="2" t="str">
        <f>TEXT(MID(Sales_Transactions[[#This Row],[Order Date]],2,5),"yyy/m")</f>
        <v>2011/1</v>
      </c>
      <c r="I5524" t="s">
        <v>22</v>
      </c>
      <c r="J5524">
        <f t="shared" si="516"/>
        <v>2</v>
      </c>
      <c r="K5524" s="2">
        <v>37</v>
      </c>
      <c r="L5524" s="3">
        <v>8252.3919999999998</v>
      </c>
      <c r="M5524" s="4">
        <v>0.04</v>
      </c>
      <c r="N5524" s="5" t="s">
        <v>34</v>
      </c>
      <c r="O5524" s="3">
        <v>1853.19</v>
      </c>
      <c r="P5524" s="3">
        <v>280.98</v>
      </c>
      <c r="Q5524" s="3">
        <v>35.67</v>
      </c>
      <c r="R5524" s="5" t="s">
        <v>2979</v>
      </c>
      <c r="S5524" s="5" t="s">
        <v>119</v>
      </c>
      <c r="T5524" s="5" t="str">
        <f t="shared" si="517"/>
        <v>Max Ludwig</v>
      </c>
      <c r="U5524" t="s">
        <v>1143</v>
      </c>
      <c r="V5524" s="5" t="s">
        <v>47</v>
      </c>
      <c r="W5524" s="5" t="s">
        <v>57</v>
      </c>
      <c r="X5524" s="5" t="s">
        <v>107</v>
      </c>
      <c r="Y5524" s="5" t="s">
        <v>879</v>
      </c>
      <c r="Z5524" s="5" t="s">
        <v>106</v>
      </c>
      <c r="AA5524" s="4">
        <v>0.66</v>
      </c>
      <c r="AB5524" s="1">
        <v>40552</v>
      </c>
      <c r="AC5524" s="1">
        <v>30502</v>
      </c>
      <c r="AD5524">
        <f t="shared" si="518"/>
        <v>5</v>
      </c>
      <c r="AE5524">
        <f t="shared" ca="1" si="519"/>
        <v>41</v>
      </c>
      <c r="AF5524" t="str">
        <f t="shared" ca="1" si="520"/>
        <v>18-64</v>
      </c>
      <c r="AG5524" s="3">
        <f t="shared" si="521"/>
        <v>8.5550704864864873</v>
      </c>
      <c r="AH5524" t="str">
        <f>_xlfn.IFNA(VLOOKUP(Sales_Transactions[[#This Row],[Order ID]],Returned_Items[#All],2,FALSE),"Not Returned")</f>
        <v>Not Returned</v>
      </c>
    </row>
    <row r="5525" spans="1:34" x14ac:dyDescent="0.25">
      <c r="A5525">
        <v>7105</v>
      </c>
      <c r="C5525" t="s">
        <v>2819</v>
      </c>
      <c r="D5525" s="2" t="str">
        <f>TEXT(MID(Sales_Transactions[[#This Row],[Order Date]],2,5),"d/m/yyy")</f>
        <v>21/6/2010</v>
      </c>
      <c r="E5525" s="2" t="str">
        <f>TEXT(MID(Sales_Transactions[[#This Row],[Order Date]],2,5),"d")</f>
        <v>21</v>
      </c>
      <c r="F5525" s="2" t="str">
        <f>TEXT(MID(Sales_Transactions[[#This Row],[Order Date]],2,5),"m")</f>
        <v>6</v>
      </c>
      <c r="G5525" s="2" t="str">
        <f>TEXT(MID(Sales_Transactions[[#This Row],[Order Date]],2,5),"yyy")</f>
        <v>2010</v>
      </c>
      <c r="H5525" s="2" t="str">
        <f>TEXT(MID(Sales_Transactions[[#This Row],[Order Date]],2,5),"yyy/m")</f>
        <v>2010/6</v>
      </c>
      <c r="I5525" t="s">
        <v>22</v>
      </c>
      <c r="J5525">
        <f t="shared" si="516"/>
        <v>2</v>
      </c>
      <c r="K5525" s="2">
        <v>17</v>
      </c>
      <c r="L5525" s="3">
        <v>77.19</v>
      </c>
      <c r="M5525" s="4">
        <v>0.03</v>
      </c>
      <c r="N5525" s="5" t="s">
        <v>23</v>
      </c>
      <c r="O5525" s="3">
        <v>-81.349999999999994</v>
      </c>
      <c r="P5525" s="3">
        <v>4.0599999999999996</v>
      </c>
      <c r="Q5525" s="3">
        <v>6.89</v>
      </c>
      <c r="R5525" s="5" t="s">
        <v>1170</v>
      </c>
      <c r="S5525" s="5" t="s">
        <v>1171</v>
      </c>
      <c r="T5525" s="5" t="str">
        <f t="shared" si="517"/>
        <v>Brian Moss</v>
      </c>
      <c r="U5525" t="s">
        <v>1143</v>
      </c>
      <c r="V5525" s="5" t="s">
        <v>47</v>
      </c>
      <c r="W5525" s="5" t="s">
        <v>28</v>
      </c>
      <c r="X5525" s="5" t="s">
        <v>38</v>
      </c>
      <c r="Y5525" s="5" t="s">
        <v>669</v>
      </c>
      <c r="Z5525" s="5" t="s">
        <v>43</v>
      </c>
      <c r="AA5525" s="4">
        <v>0.6</v>
      </c>
      <c r="AB5525" s="1">
        <v>40357</v>
      </c>
      <c r="AC5525" s="1">
        <v>30327</v>
      </c>
      <c r="AD5525">
        <f t="shared" si="518"/>
        <v>7</v>
      </c>
      <c r="AE5525">
        <f t="shared" ca="1" si="519"/>
        <v>41</v>
      </c>
      <c r="AF5525" t="str">
        <f t="shared" ca="1" si="520"/>
        <v>18-64</v>
      </c>
      <c r="AG5525" s="3">
        <f t="shared" si="521"/>
        <v>0.64404600000000001</v>
      </c>
      <c r="AH5525" t="str">
        <f>_xlfn.IFNA(VLOOKUP(Sales_Transactions[[#This Row],[Order ID]],Returned_Items[#All],2,FALSE),"Not Returned")</f>
        <v>Not Returned</v>
      </c>
    </row>
    <row r="5526" spans="1:34" x14ac:dyDescent="0.25">
      <c r="A5526">
        <v>7776</v>
      </c>
      <c r="C5526" t="s">
        <v>3027</v>
      </c>
      <c r="D5526" s="2" t="str">
        <f>TEXT(MID(Sales_Transactions[[#This Row],[Order Date]],2,5),"d/m/yyy")</f>
        <v>14/3/2009</v>
      </c>
      <c r="E5526" s="2" t="str">
        <f>TEXT(MID(Sales_Transactions[[#This Row],[Order Date]],2,5),"d")</f>
        <v>14</v>
      </c>
      <c r="F5526" s="2" t="str">
        <f>TEXT(MID(Sales_Transactions[[#This Row],[Order Date]],2,5),"m")</f>
        <v>3</v>
      </c>
      <c r="G5526" s="2" t="str">
        <f>TEXT(MID(Sales_Transactions[[#This Row],[Order Date]],2,5),"yyy")</f>
        <v>2009</v>
      </c>
      <c r="H5526" s="2" t="str">
        <f>TEXT(MID(Sales_Transactions[[#This Row],[Order Date]],2,5),"yyy/m")</f>
        <v>2009/3</v>
      </c>
      <c r="I5526" t="s">
        <v>78</v>
      </c>
      <c r="J5526">
        <f t="shared" si="516"/>
        <v>3</v>
      </c>
      <c r="K5526" s="2">
        <v>36</v>
      </c>
      <c r="L5526" s="3">
        <v>7223.59</v>
      </c>
      <c r="M5526" s="4">
        <v>7.0000000000000007E-2</v>
      </c>
      <c r="N5526" s="5" t="s">
        <v>34</v>
      </c>
      <c r="O5526" s="3">
        <v>1769.81</v>
      </c>
      <c r="P5526" s="3">
        <v>200.98</v>
      </c>
      <c r="Q5526" s="3">
        <v>23.76</v>
      </c>
      <c r="R5526" s="5" t="s">
        <v>202</v>
      </c>
      <c r="S5526" s="5" t="s">
        <v>3380</v>
      </c>
      <c r="T5526" s="5" t="str">
        <f t="shared" si="517"/>
        <v>Michelle Moray</v>
      </c>
      <c r="U5526" t="s">
        <v>1143</v>
      </c>
      <c r="V5526" s="5" t="s">
        <v>47</v>
      </c>
      <c r="W5526" s="5" t="s">
        <v>57</v>
      </c>
      <c r="X5526" s="5" t="s">
        <v>154</v>
      </c>
      <c r="Y5526" s="5" t="s">
        <v>730</v>
      </c>
      <c r="Z5526" s="5" t="s">
        <v>40</v>
      </c>
      <c r="AA5526" s="4">
        <v>0.57999999999999996</v>
      </c>
      <c r="AB5526" s="1">
        <v>39887</v>
      </c>
      <c r="AC5526" s="1">
        <v>30521</v>
      </c>
      <c r="AD5526">
        <f t="shared" si="518"/>
        <v>1</v>
      </c>
      <c r="AE5526">
        <f t="shared" ca="1" si="519"/>
        <v>41</v>
      </c>
      <c r="AF5526" t="str">
        <f t="shared" ca="1" si="520"/>
        <v>18-64</v>
      </c>
      <c r="AG5526" s="3">
        <f t="shared" si="521"/>
        <v>6.2388698333333332</v>
      </c>
      <c r="AH5526" t="str">
        <f>_xlfn.IFNA(VLOOKUP(Sales_Transactions[[#This Row],[Order ID]],Returned_Items[#All],2,FALSE),"Not Returned")</f>
        <v>Not Returned</v>
      </c>
    </row>
    <row r="5527" spans="1:34" x14ac:dyDescent="0.25">
      <c r="A5527">
        <v>7776</v>
      </c>
      <c r="C5527" t="s">
        <v>3027</v>
      </c>
      <c r="D5527" s="2" t="str">
        <f>TEXT(MID(Sales_Transactions[[#This Row],[Order Date]],2,5),"d/m/yyy")</f>
        <v>14/3/2009</v>
      </c>
      <c r="E5527" s="2" t="str">
        <f>TEXT(MID(Sales_Transactions[[#This Row],[Order Date]],2,5),"d")</f>
        <v>14</v>
      </c>
      <c r="F5527" s="2" t="str">
        <f>TEXT(MID(Sales_Transactions[[#This Row],[Order Date]],2,5),"m")</f>
        <v>3</v>
      </c>
      <c r="G5527" s="2" t="str">
        <f>TEXT(MID(Sales_Transactions[[#This Row],[Order Date]],2,5),"yyy")</f>
        <v>2009</v>
      </c>
      <c r="H5527" s="2" t="str">
        <f>TEXT(MID(Sales_Transactions[[#This Row],[Order Date]],2,5),"yyy/m")</f>
        <v>2009/3</v>
      </c>
      <c r="I5527" t="s">
        <v>78</v>
      </c>
      <c r="J5527">
        <f t="shared" si="516"/>
        <v>3</v>
      </c>
      <c r="K5527" s="2">
        <v>6</v>
      </c>
      <c r="L5527" s="3">
        <v>934.21600000000001</v>
      </c>
      <c r="M5527" s="4">
        <v>0.02</v>
      </c>
      <c r="N5527" s="5" t="s">
        <v>34</v>
      </c>
      <c r="O5527" s="3">
        <v>-4.34</v>
      </c>
      <c r="P5527" s="3">
        <v>179.29</v>
      </c>
      <c r="Q5527" s="3">
        <v>29.21</v>
      </c>
      <c r="R5527" s="5" t="s">
        <v>202</v>
      </c>
      <c r="S5527" s="5" t="s">
        <v>3380</v>
      </c>
      <c r="T5527" s="5" t="str">
        <f t="shared" si="517"/>
        <v>Michelle Moray</v>
      </c>
      <c r="U5527" t="s">
        <v>1143</v>
      </c>
      <c r="V5527" s="5" t="s">
        <v>47</v>
      </c>
      <c r="W5527" s="5" t="s">
        <v>57</v>
      </c>
      <c r="X5527" s="5" t="s">
        <v>107</v>
      </c>
      <c r="Y5527" s="5" t="s">
        <v>319</v>
      </c>
      <c r="Z5527" s="5" t="s">
        <v>106</v>
      </c>
      <c r="AA5527" s="4">
        <v>0.76</v>
      </c>
      <c r="AB5527" s="1">
        <v>39886</v>
      </c>
      <c r="AC5527" s="1">
        <v>30096</v>
      </c>
      <c r="AD5527">
        <f t="shared" si="518"/>
        <v>0</v>
      </c>
      <c r="AE5527">
        <f t="shared" ca="1" si="519"/>
        <v>42</v>
      </c>
      <c r="AF5527" t="str">
        <f t="shared" ca="1" si="520"/>
        <v>18-64</v>
      </c>
      <c r="AG5527" s="3">
        <f t="shared" si="521"/>
        <v>34.744023666666671</v>
      </c>
      <c r="AH5527" t="str">
        <f>_xlfn.IFNA(VLOOKUP(Sales_Transactions[[#This Row],[Order ID]],Returned_Items[#All],2,FALSE),"Not Returned")</f>
        <v>Not Returned</v>
      </c>
    </row>
    <row r="5528" spans="1:34" x14ac:dyDescent="0.25">
      <c r="A5528">
        <v>8450</v>
      </c>
      <c r="C5528" t="s">
        <v>1612</v>
      </c>
      <c r="D5528" s="2" t="str">
        <f>TEXT(MID(Sales_Transactions[[#This Row],[Order Date]],2,5),"d/m/yyy")</f>
        <v>13/4/2012</v>
      </c>
      <c r="E5528" s="2" t="str">
        <f>TEXT(MID(Sales_Transactions[[#This Row],[Order Date]],2,5),"d")</f>
        <v>13</v>
      </c>
      <c r="F5528" s="2" t="str">
        <f>TEXT(MID(Sales_Transactions[[#This Row],[Order Date]],2,5),"m")</f>
        <v>4</v>
      </c>
      <c r="G5528" s="2" t="str">
        <f>TEXT(MID(Sales_Transactions[[#This Row],[Order Date]],2,5),"yyy")</f>
        <v>2012</v>
      </c>
      <c r="H5528" s="2" t="str">
        <f>TEXT(MID(Sales_Transactions[[#This Row],[Order Date]],2,5),"yyy/m")</f>
        <v>2012/4</v>
      </c>
      <c r="I5528" t="s">
        <v>52</v>
      </c>
      <c r="J5528">
        <f t="shared" si="516"/>
        <v>1</v>
      </c>
      <c r="K5528" s="2">
        <v>24</v>
      </c>
      <c r="L5528" s="3">
        <v>1307</v>
      </c>
      <c r="M5528" s="4">
        <v>0.02</v>
      </c>
      <c r="N5528" s="5" t="s">
        <v>23</v>
      </c>
      <c r="O5528" s="3">
        <v>428.99</v>
      </c>
      <c r="P5528" s="3">
        <v>54.48</v>
      </c>
      <c r="Q5528" s="3">
        <v>0.99</v>
      </c>
      <c r="R5528" s="5" t="s">
        <v>2193</v>
      </c>
      <c r="S5528" s="5" t="s">
        <v>2194</v>
      </c>
      <c r="T5528" s="5" t="str">
        <f t="shared" si="517"/>
        <v>Eva Jacobs</v>
      </c>
      <c r="U5528" t="s">
        <v>1143</v>
      </c>
      <c r="V5528" s="5" t="s">
        <v>74</v>
      </c>
      <c r="W5528" s="5" t="s">
        <v>28</v>
      </c>
      <c r="X5528" s="5" t="s">
        <v>38</v>
      </c>
      <c r="Y5528" s="5" t="s">
        <v>2009</v>
      </c>
      <c r="Z5528" s="5" t="s">
        <v>43</v>
      </c>
      <c r="AA5528" s="4">
        <v>0.56999999999999995</v>
      </c>
      <c r="AB5528" s="1">
        <v>41014</v>
      </c>
      <c r="AC5528" s="1">
        <v>30249</v>
      </c>
      <c r="AD5528">
        <f t="shared" si="518"/>
        <v>2</v>
      </c>
      <c r="AE5528">
        <f t="shared" ca="1" si="519"/>
        <v>41</v>
      </c>
      <c r="AF5528" t="str">
        <f t="shared" ca="1" si="520"/>
        <v>18-64</v>
      </c>
      <c r="AG5528" s="3">
        <f t="shared" si="521"/>
        <v>2.3107959999999999</v>
      </c>
      <c r="AH5528" t="str">
        <f>_xlfn.IFNA(VLOOKUP(Sales_Transactions[[#This Row],[Order ID]],Returned_Items[#All],2,FALSE),"Not Returned")</f>
        <v>Not Returned</v>
      </c>
    </row>
    <row r="5529" spans="1:34" x14ac:dyDescent="0.25">
      <c r="A5529">
        <v>8450</v>
      </c>
      <c r="C5529" t="s">
        <v>1612</v>
      </c>
      <c r="D5529" s="2" t="str">
        <f>TEXT(MID(Sales_Transactions[[#This Row],[Order Date]],2,5),"d/m/yyy")</f>
        <v>13/4/2012</v>
      </c>
      <c r="E5529" s="2" t="str">
        <f>TEXT(MID(Sales_Transactions[[#This Row],[Order Date]],2,5),"d")</f>
        <v>13</v>
      </c>
      <c r="F5529" s="2" t="str">
        <f>TEXT(MID(Sales_Transactions[[#This Row],[Order Date]],2,5),"m")</f>
        <v>4</v>
      </c>
      <c r="G5529" s="2" t="str">
        <f>TEXT(MID(Sales_Transactions[[#This Row],[Order Date]],2,5),"yyy")</f>
        <v>2012</v>
      </c>
      <c r="H5529" s="2" t="str">
        <f>TEXT(MID(Sales_Transactions[[#This Row],[Order Date]],2,5),"yyy/m")</f>
        <v>2012/4</v>
      </c>
      <c r="I5529" t="s">
        <v>52</v>
      </c>
      <c r="J5529">
        <f t="shared" si="516"/>
        <v>1</v>
      </c>
      <c r="K5529" s="2">
        <v>22</v>
      </c>
      <c r="L5529" s="3">
        <v>41.39</v>
      </c>
      <c r="M5529" s="4">
        <v>0.09</v>
      </c>
      <c r="N5529" s="5" t="s">
        <v>23</v>
      </c>
      <c r="O5529" s="3">
        <v>-12.02</v>
      </c>
      <c r="P5529" s="3">
        <v>1.88</v>
      </c>
      <c r="Q5529" s="3">
        <v>1.49</v>
      </c>
      <c r="R5529" s="5" t="s">
        <v>2193</v>
      </c>
      <c r="S5529" s="5" t="s">
        <v>2194</v>
      </c>
      <c r="T5529" s="5" t="str">
        <f t="shared" si="517"/>
        <v>Eva Jacobs</v>
      </c>
      <c r="U5529" t="s">
        <v>1143</v>
      </c>
      <c r="V5529" s="5" t="s">
        <v>74</v>
      </c>
      <c r="W5529" s="5" t="s">
        <v>28</v>
      </c>
      <c r="X5529" s="5" t="s">
        <v>41</v>
      </c>
      <c r="Y5529" s="5" t="s">
        <v>259</v>
      </c>
      <c r="Z5529" s="5" t="s">
        <v>43</v>
      </c>
      <c r="AA5529" s="4">
        <v>0.37</v>
      </c>
      <c r="AB5529" s="1">
        <v>41013</v>
      </c>
      <c r="AC5529" s="1">
        <v>30122</v>
      </c>
      <c r="AD5529">
        <f t="shared" si="518"/>
        <v>1</v>
      </c>
      <c r="AE5529">
        <f t="shared" ca="1" si="519"/>
        <v>42</v>
      </c>
      <c r="AF5529" t="str">
        <f t="shared" ca="1" si="520"/>
        <v>18-64</v>
      </c>
      <c r="AG5529" s="3">
        <f t="shared" si="521"/>
        <v>0.1531049090909091</v>
      </c>
      <c r="AH5529" t="str">
        <f>_xlfn.IFNA(VLOOKUP(Sales_Transactions[[#This Row],[Order ID]],Returned_Items[#All],2,FALSE),"Not Returned")</f>
        <v>Not Returned</v>
      </c>
    </row>
    <row r="5530" spans="1:34" x14ac:dyDescent="0.25">
      <c r="A5530">
        <v>16164</v>
      </c>
      <c r="C5530" t="s">
        <v>301</v>
      </c>
      <c r="D5530" s="2" t="str">
        <f>TEXT(MID(Sales_Transactions[[#This Row],[Order Date]],2,5),"d/m/yyy")</f>
        <v>3/1/2012</v>
      </c>
      <c r="E5530" s="2" t="str">
        <f>TEXT(MID(Sales_Transactions[[#This Row],[Order Date]],2,5),"d")</f>
        <v>3</v>
      </c>
      <c r="F5530" s="2" t="str">
        <f>TEXT(MID(Sales_Transactions[[#This Row],[Order Date]],2,5),"m")</f>
        <v>1</v>
      </c>
      <c r="G5530" s="2" t="str">
        <f>TEXT(MID(Sales_Transactions[[#This Row],[Order Date]],2,5),"yyy")</f>
        <v>2012</v>
      </c>
      <c r="H5530" s="2" t="str">
        <f>TEXT(MID(Sales_Transactions[[#This Row],[Order Date]],2,5),"yyy/m")</f>
        <v>2012/1</v>
      </c>
      <c r="I5530" t="s">
        <v>22</v>
      </c>
      <c r="J5530">
        <f t="shared" si="516"/>
        <v>2</v>
      </c>
      <c r="K5530" s="2">
        <v>26</v>
      </c>
      <c r="L5530" s="3">
        <v>2354.15</v>
      </c>
      <c r="M5530" s="4">
        <v>0.03</v>
      </c>
      <c r="N5530" s="5" t="s">
        <v>34</v>
      </c>
      <c r="O5530" s="3">
        <v>774.79</v>
      </c>
      <c r="P5530" s="3">
        <v>90.97</v>
      </c>
      <c r="Q5530" s="3">
        <v>14</v>
      </c>
      <c r="R5530" s="5" t="s">
        <v>2193</v>
      </c>
      <c r="S5530" s="5" t="s">
        <v>2194</v>
      </c>
      <c r="T5530" s="5" t="str">
        <f t="shared" si="517"/>
        <v>Eva Jacobs</v>
      </c>
      <c r="U5530" t="s">
        <v>1143</v>
      </c>
      <c r="V5530" s="5" t="s">
        <v>74</v>
      </c>
      <c r="W5530" s="5" t="s">
        <v>48</v>
      </c>
      <c r="X5530" s="5" t="s">
        <v>324</v>
      </c>
      <c r="Y5530" s="5" t="s">
        <v>1323</v>
      </c>
      <c r="Z5530" s="5" t="s">
        <v>40</v>
      </c>
      <c r="AA5530" s="4">
        <v>0.36</v>
      </c>
      <c r="AB5530" s="1">
        <v>40915</v>
      </c>
      <c r="AC5530" s="1">
        <v>30188</v>
      </c>
      <c r="AD5530">
        <f t="shared" si="518"/>
        <v>4</v>
      </c>
      <c r="AE5530">
        <f t="shared" ca="1" si="519"/>
        <v>41</v>
      </c>
      <c r="AF5530" t="str">
        <f t="shared" ca="1" si="520"/>
        <v>18-64</v>
      </c>
      <c r="AG5530" s="3">
        <f t="shared" si="521"/>
        <v>4.0362580384615381</v>
      </c>
      <c r="AH5530" t="str">
        <f>_xlfn.IFNA(VLOOKUP(Sales_Transactions[[#This Row],[Order ID]],Returned_Items[#All],2,FALSE),"Not Returned")</f>
        <v>Not Returned</v>
      </c>
    </row>
    <row r="5531" spans="1:34" x14ac:dyDescent="0.25">
      <c r="A5531">
        <v>18789</v>
      </c>
      <c r="C5531" t="s">
        <v>951</v>
      </c>
      <c r="D5531" s="2" t="str">
        <f>TEXT(MID(Sales_Transactions[[#This Row],[Order Date]],2,5),"d/m/yyy")</f>
        <v>16/3/2011</v>
      </c>
      <c r="E5531" s="2" t="str">
        <f>TEXT(MID(Sales_Transactions[[#This Row],[Order Date]],2,5),"d")</f>
        <v>16</v>
      </c>
      <c r="F5531" s="2" t="str">
        <f>TEXT(MID(Sales_Transactions[[#This Row],[Order Date]],2,5),"m")</f>
        <v>3</v>
      </c>
      <c r="G5531" s="2" t="str">
        <f>TEXT(MID(Sales_Transactions[[#This Row],[Order Date]],2,5),"yyy")</f>
        <v>2011</v>
      </c>
      <c r="H5531" s="2" t="str">
        <f>TEXT(MID(Sales_Transactions[[#This Row],[Order Date]],2,5),"yyy/m")</f>
        <v>2011/3</v>
      </c>
      <c r="I5531" t="s">
        <v>33</v>
      </c>
      <c r="J5531">
        <f t="shared" si="516"/>
        <v>4</v>
      </c>
      <c r="K5531" s="2">
        <v>50</v>
      </c>
      <c r="L5531" s="3">
        <v>1558.18</v>
      </c>
      <c r="M5531" s="4">
        <v>0</v>
      </c>
      <c r="N5531" s="5" t="s">
        <v>23</v>
      </c>
      <c r="O5531" s="3">
        <v>417.62</v>
      </c>
      <c r="P5531" s="3">
        <v>30.98</v>
      </c>
      <c r="Q5531" s="3">
        <v>9.18</v>
      </c>
      <c r="R5531" s="5" t="s">
        <v>2059</v>
      </c>
      <c r="S5531" s="5" t="s">
        <v>3381</v>
      </c>
      <c r="T5531" s="5" t="str">
        <f t="shared" si="517"/>
        <v>Craig Rider</v>
      </c>
      <c r="U5531" t="s">
        <v>1143</v>
      </c>
      <c r="V5531" s="5" t="s">
        <v>27</v>
      </c>
      <c r="W5531" s="5" t="s">
        <v>28</v>
      </c>
      <c r="X5531" s="5" t="s">
        <v>75</v>
      </c>
      <c r="Y5531" s="5" t="s">
        <v>2807</v>
      </c>
      <c r="Z5531" s="5" t="s">
        <v>43</v>
      </c>
      <c r="AA5531" s="4">
        <v>0.4</v>
      </c>
      <c r="AB5531" s="1">
        <v>40620</v>
      </c>
      <c r="AC5531" s="1">
        <v>29795</v>
      </c>
      <c r="AD5531">
        <f t="shared" si="518"/>
        <v>2</v>
      </c>
      <c r="AE5531">
        <f t="shared" ca="1" si="519"/>
        <v>43</v>
      </c>
      <c r="AF5531" t="str">
        <f t="shared" ca="1" si="520"/>
        <v>18-64</v>
      </c>
      <c r="AG5531" s="3">
        <f t="shared" si="521"/>
        <v>0.80319999999999991</v>
      </c>
      <c r="AH5531" t="str">
        <f>_xlfn.IFNA(VLOOKUP(Sales_Transactions[[#This Row],[Order ID]],Returned_Items[#All],2,FALSE),"Not Returned")</f>
        <v>Not Returned</v>
      </c>
    </row>
    <row r="5532" spans="1:34" x14ac:dyDescent="0.25">
      <c r="A5532">
        <v>19105</v>
      </c>
      <c r="C5532" t="s">
        <v>2590</v>
      </c>
      <c r="D5532" s="2" t="str">
        <f>TEXT(MID(Sales_Transactions[[#This Row],[Order Date]],2,5),"d/m/yyy")</f>
        <v>28/10/2009</v>
      </c>
      <c r="E5532" s="2" t="str">
        <f>TEXT(MID(Sales_Transactions[[#This Row],[Order Date]],2,5),"d")</f>
        <v>28</v>
      </c>
      <c r="F5532" s="2" t="str">
        <f>TEXT(MID(Sales_Transactions[[#This Row],[Order Date]],2,5),"m")</f>
        <v>10</v>
      </c>
      <c r="G5532" s="2" t="str">
        <f>TEXT(MID(Sales_Transactions[[#This Row],[Order Date]],2,5),"yyy")</f>
        <v>2009</v>
      </c>
      <c r="H5532" s="2" t="str">
        <f>TEXT(MID(Sales_Transactions[[#This Row],[Order Date]],2,5),"yyy/m")</f>
        <v>2009/10</v>
      </c>
      <c r="I5532" t="s">
        <v>33</v>
      </c>
      <c r="J5532">
        <f t="shared" si="516"/>
        <v>4</v>
      </c>
      <c r="K5532" s="2">
        <v>31</v>
      </c>
      <c r="L5532" s="3">
        <v>1370.56</v>
      </c>
      <c r="M5532" s="4">
        <v>0.1</v>
      </c>
      <c r="N5532" s="5" t="s">
        <v>23</v>
      </c>
      <c r="O5532" s="3">
        <v>511.51</v>
      </c>
      <c r="P5532" s="3">
        <v>48.91</v>
      </c>
      <c r="Q5532" s="3">
        <v>5.97</v>
      </c>
      <c r="R5532" s="5" t="s">
        <v>2979</v>
      </c>
      <c r="S5532" s="5" t="s">
        <v>119</v>
      </c>
      <c r="T5532" s="5" t="str">
        <f t="shared" si="517"/>
        <v>Max Ludwig</v>
      </c>
      <c r="U5532" t="s">
        <v>1143</v>
      </c>
      <c r="V5532" s="5" t="s">
        <v>47</v>
      </c>
      <c r="W5532" s="5" t="s">
        <v>28</v>
      </c>
      <c r="X5532" s="5" t="s">
        <v>75</v>
      </c>
      <c r="Y5532" s="5" t="s">
        <v>2351</v>
      </c>
      <c r="Z5532" s="5" t="s">
        <v>43</v>
      </c>
      <c r="AA5532" s="4">
        <v>0.38</v>
      </c>
      <c r="AB5532" s="1">
        <v>40116</v>
      </c>
      <c r="AC5532" s="1">
        <v>17458</v>
      </c>
      <c r="AD5532">
        <f t="shared" si="518"/>
        <v>2</v>
      </c>
      <c r="AE5532">
        <f t="shared" ca="1" si="519"/>
        <v>76</v>
      </c>
      <c r="AF5532" t="str">
        <f t="shared" ca="1" si="520"/>
        <v>Over 65</v>
      </c>
      <c r="AG5532" s="3">
        <f t="shared" si="521"/>
        <v>1.7687448387096774</v>
      </c>
      <c r="AH5532" t="str">
        <f>_xlfn.IFNA(VLOOKUP(Sales_Transactions[[#This Row],[Order ID]],Returned_Items[#All],2,FALSE),"Not Returned")</f>
        <v>Not Returned</v>
      </c>
    </row>
    <row r="5533" spans="1:34" x14ac:dyDescent="0.25">
      <c r="A5533">
        <v>19105</v>
      </c>
      <c r="C5533" t="s">
        <v>2590</v>
      </c>
      <c r="D5533" s="2" t="str">
        <f>TEXT(MID(Sales_Transactions[[#This Row],[Order Date]],2,5),"d/m/yyy")</f>
        <v>28/10/2009</v>
      </c>
      <c r="E5533" s="2" t="str">
        <f>TEXT(MID(Sales_Transactions[[#This Row],[Order Date]],2,5),"d")</f>
        <v>28</v>
      </c>
      <c r="F5533" s="2" t="str">
        <f>TEXT(MID(Sales_Transactions[[#This Row],[Order Date]],2,5),"m")</f>
        <v>10</v>
      </c>
      <c r="G5533" s="2" t="str">
        <f>TEXT(MID(Sales_Transactions[[#This Row],[Order Date]],2,5),"yyy")</f>
        <v>2009</v>
      </c>
      <c r="H5533" s="2" t="str">
        <f>TEXT(MID(Sales_Transactions[[#This Row],[Order Date]],2,5),"yyy/m")</f>
        <v>2009/10</v>
      </c>
      <c r="I5533" t="s">
        <v>33</v>
      </c>
      <c r="J5533">
        <f t="shared" si="516"/>
        <v>4</v>
      </c>
      <c r="K5533" s="2">
        <v>29</v>
      </c>
      <c r="L5533" s="3">
        <v>172.98</v>
      </c>
      <c r="M5533" s="4">
        <v>0.08</v>
      </c>
      <c r="N5533" s="5" t="s">
        <v>23</v>
      </c>
      <c r="O5533" s="3">
        <v>-59.75</v>
      </c>
      <c r="P5533" s="3">
        <v>5.98</v>
      </c>
      <c r="Q5533" s="3">
        <v>5.46</v>
      </c>
      <c r="R5533" s="5" t="s">
        <v>2979</v>
      </c>
      <c r="S5533" s="5" t="s">
        <v>119</v>
      </c>
      <c r="T5533" s="5" t="str">
        <f t="shared" si="517"/>
        <v>Max Ludwig</v>
      </c>
      <c r="U5533" t="s">
        <v>1143</v>
      </c>
      <c r="V5533" s="5" t="s">
        <v>47</v>
      </c>
      <c r="W5533" s="5" t="s">
        <v>28</v>
      </c>
      <c r="X5533" s="5" t="s">
        <v>75</v>
      </c>
      <c r="Y5533" s="5" t="s">
        <v>1279</v>
      </c>
      <c r="Z5533" s="5" t="s">
        <v>43</v>
      </c>
      <c r="AA5533" s="4">
        <v>0.36</v>
      </c>
      <c r="AB5533" s="1">
        <v>40114</v>
      </c>
      <c r="AC5533" s="1">
        <v>17343</v>
      </c>
      <c r="AD5533">
        <f t="shared" si="518"/>
        <v>0</v>
      </c>
      <c r="AE5533">
        <f t="shared" ca="1" si="519"/>
        <v>77</v>
      </c>
      <c r="AF5533" t="str">
        <f t="shared" ca="1" si="520"/>
        <v>Over 65</v>
      </c>
      <c r="AG5533" s="3">
        <f t="shared" si="521"/>
        <v>0.39431779310344828</v>
      </c>
      <c r="AH5533" t="str">
        <f>_xlfn.IFNA(VLOOKUP(Sales_Transactions[[#This Row],[Order ID]],Returned_Items[#All],2,FALSE),"Not Returned")</f>
        <v>Not Returned</v>
      </c>
    </row>
    <row r="5534" spans="1:34" x14ac:dyDescent="0.25">
      <c r="A5534">
        <v>19136</v>
      </c>
      <c r="C5534" t="s">
        <v>488</v>
      </c>
      <c r="D5534" s="2" t="str">
        <f>TEXT(MID(Sales_Transactions[[#This Row],[Order Date]],2,5),"d/m/yyy")</f>
        <v>4/8/2010</v>
      </c>
      <c r="E5534" s="2" t="str">
        <f>TEXT(MID(Sales_Transactions[[#This Row],[Order Date]],2,5),"d")</f>
        <v>4</v>
      </c>
      <c r="F5534" s="2" t="str">
        <f>TEXT(MID(Sales_Transactions[[#This Row],[Order Date]],2,5),"m")</f>
        <v>8</v>
      </c>
      <c r="G5534" s="2" t="str">
        <f>TEXT(MID(Sales_Transactions[[#This Row],[Order Date]],2,5),"yyy")</f>
        <v>2010</v>
      </c>
      <c r="H5534" s="2" t="str">
        <f>TEXT(MID(Sales_Transactions[[#This Row],[Order Date]],2,5),"yyy/m")</f>
        <v>2010/8</v>
      </c>
      <c r="I5534" t="s">
        <v>52</v>
      </c>
      <c r="J5534">
        <f t="shared" si="516"/>
        <v>1</v>
      </c>
      <c r="K5534" s="2">
        <v>44</v>
      </c>
      <c r="L5534" s="3">
        <v>1372.9455</v>
      </c>
      <c r="M5534" s="4">
        <v>0</v>
      </c>
      <c r="N5534" s="5" t="s">
        <v>23</v>
      </c>
      <c r="O5534" s="3">
        <v>429.89</v>
      </c>
      <c r="P5534" s="3">
        <v>35.99</v>
      </c>
      <c r="Q5534" s="3">
        <v>1.25</v>
      </c>
      <c r="R5534" s="5" t="s">
        <v>202</v>
      </c>
      <c r="S5534" s="5" t="s">
        <v>3380</v>
      </c>
      <c r="T5534" s="5" t="str">
        <f t="shared" si="517"/>
        <v>Michelle Moray</v>
      </c>
      <c r="U5534" t="s">
        <v>1143</v>
      </c>
      <c r="V5534" s="5" t="s">
        <v>47</v>
      </c>
      <c r="W5534" s="5" t="s">
        <v>48</v>
      </c>
      <c r="X5534" s="5" t="s">
        <v>49</v>
      </c>
      <c r="Y5534" s="5" t="s">
        <v>1183</v>
      </c>
      <c r="Z5534" s="5" t="s">
        <v>60</v>
      </c>
      <c r="AA5534" s="4">
        <v>0.56999999999999995</v>
      </c>
      <c r="AB5534" s="1">
        <v>40396</v>
      </c>
      <c r="AC5534" s="1">
        <v>23917</v>
      </c>
      <c r="AD5534">
        <f t="shared" si="518"/>
        <v>2</v>
      </c>
      <c r="AE5534">
        <f t="shared" ca="1" si="519"/>
        <v>59</v>
      </c>
      <c r="AF5534" t="str">
        <f t="shared" ca="1" si="520"/>
        <v>18-64</v>
      </c>
      <c r="AG5534" s="3">
        <f t="shared" si="521"/>
        <v>0.84636363636363643</v>
      </c>
      <c r="AH5534" t="str">
        <f>_xlfn.IFNA(VLOOKUP(Sales_Transactions[[#This Row],[Order ID]],Returned_Items[#All],2,FALSE),"Not Returned")</f>
        <v>Not Returned</v>
      </c>
    </row>
    <row r="5535" spans="1:34" x14ac:dyDescent="0.25">
      <c r="A5535">
        <v>19206</v>
      </c>
      <c r="C5535" t="s">
        <v>2192</v>
      </c>
      <c r="D5535" s="2" t="str">
        <f>TEXT(MID(Sales_Transactions[[#This Row],[Order Date]],2,5),"d/m/yyy")</f>
        <v>30/3/2010</v>
      </c>
      <c r="E5535" s="2" t="str">
        <f>TEXT(MID(Sales_Transactions[[#This Row],[Order Date]],2,5),"d")</f>
        <v>30</v>
      </c>
      <c r="F5535" s="2" t="str">
        <f>TEXT(MID(Sales_Transactions[[#This Row],[Order Date]],2,5),"m")</f>
        <v>3</v>
      </c>
      <c r="G5535" s="2" t="str">
        <f>TEXT(MID(Sales_Transactions[[#This Row],[Order Date]],2,5),"yyy")</f>
        <v>2010</v>
      </c>
      <c r="H5535" s="2" t="str">
        <f>TEXT(MID(Sales_Transactions[[#This Row],[Order Date]],2,5),"yyy/m")</f>
        <v>2010/3</v>
      </c>
      <c r="I5535" t="s">
        <v>22</v>
      </c>
      <c r="J5535">
        <f t="shared" si="516"/>
        <v>2</v>
      </c>
      <c r="K5535" s="2">
        <v>40</v>
      </c>
      <c r="L5535" s="3">
        <v>88.02</v>
      </c>
      <c r="M5535" s="4">
        <v>0</v>
      </c>
      <c r="N5535" s="5" t="s">
        <v>23</v>
      </c>
      <c r="O5535" s="3">
        <v>-6.54</v>
      </c>
      <c r="P5535" s="3">
        <v>2.08</v>
      </c>
      <c r="Q5535" s="3">
        <v>1.49</v>
      </c>
      <c r="R5535" s="5" t="s">
        <v>202</v>
      </c>
      <c r="S5535" s="5" t="s">
        <v>3380</v>
      </c>
      <c r="T5535" s="5" t="str">
        <f t="shared" si="517"/>
        <v>Michelle Moray</v>
      </c>
      <c r="U5535" t="s">
        <v>1143</v>
      </c>
      <c r="V5535" s="5" t="s">
        <v>47</v>
      </c>
      <c r="W5535" s="5" t="s">
        <v>28</v>
      </c>
      <c r="X5535" s="5" t="s">
        <v>41</v>
      </c>
      <c r="Y5535" s="5" t="s">
        <v>1270</v>
      </c>
      <c r="Z5535" s="5" t="s">
        <v>43</v>
      </c>
      <c r="AA5535" s="4">
        <v>0.36</v>
      </c>
      <c r="AB5535" s="1">
        <v>40271</v>
      </c>
      <c r="AC5535" s="1">
        <v>23886</v>
      </c>
      <c r="AD5535">
        <f t="shared" si="518"/>
        <v>4</v>
      </c>
      <c r="AE5535">
        <f t="shared" ca="1" si="519"/>
        <v>59</v>
      </c>
      <c r="AF5535" t="str">
        <f t="shared" ca="1" si="520"/>
        <v>18-64</v>
      </c>
      <c r="AG5535" s="3">
        <f t="shared" si="521"/>
        <v>8.925000000000001E-2</v>
      </c>
      <c r="AH5535" t="str">
        <f>_xlfn.IFNA(VLOOKUP(Sales_Transactions[[#This Row],[Order ID]],Returned_Items[#All],2,FALSE),"Not Returned")</f>
        <v>Not Returned</v>
      </c>
    </row>
    <row r="5536" spans="1:34" x14ac:dyDescent="0.25">
      <c r="A5536">
        <v>19206</v>
      </c>
      <c r="C5536" t="s">
        <v>2192</v>
      </c>
      <c r="D5536" s="2" t="str">
        <f>TEXT(MID(Sales_Transactions[[#This Row],[Order Date]],2,5),"d/m/yyy")</f>
        <v>30/3/2010</v>
      </c>
      <c r="E5536" s="2" t="str">
        <f>TEXT(MID(Sales_Transactions[[#This Row],[Order Date]],2,5),"d")</f>
        <v>30</v>
      </c>
      <c r="F5536" s="2" t="str">
        <f>TEXT(MID(Sales_Transactions[[#This Row],[Order Date]],2,5),"m")</f>
        <v>3</v>
      </c>
      <c r="G5536" s="2" t="str">
        <f>TEXT(MID(Sales_Transactions[[#This Row],[Order Date]],2,5),"yyy")</f>
        <v>2010</v>
      </c>
      <c r="H5536" s="2" t="str">
        <f>TEXT(MID(Sales_Transactions[[#This Row],[Order Date]],2,5),"yyy/m")</f>
        <v>2010/3</v>
      </c>
      <c r="I5536" t="s">
        <v>22</v>
      </c>
      <c r="J5536">
        <f t="shared" si="516"/>
        <v>2</v>
      </c>
      <c r="K5536" s="2">
        <v>32</v>
      </c>
      <c r="L5536" s="3">
        <v>800</v>
      </c>
      <c r="M5536" s="4">
        <v>0.1</v>
      </c>
      <c r="N5536" s="5" t="s">
        <v>34</v>
      </c>
      <c r="O5536" s="3">
        <v>-210.3</v>
      </c>
      <c r="P5536" s="3">
        <v>25.98</v>
      </c>
      <c r="Q5536" s="3">
        <v>14.36</v>
      </c>
      <c r="R5536" s="5" t="s">
        <v>202</v>
      </c>
      <c r="S5536" s="5" t="s">
        <v>3380</v>
      </c>
      <c r="T5536" s="5" t="str">
        <f t="shared" si="517"/>
        <v>Michelle Moray</v>
      </c>
      <c r="U5536" t="s">
        <v>1143</v>
      </c>
      <c r="V5536" s="5" t="s">
        <v>47</v>
      </c>
      <c r="W5536" s="5" t="s">
        <v>57</v>
      </c>
      <c r="X5536" s="5" t="s">
        <v>154</v>
      </c>
      <c r="Y5536" s="5" t="s">
        <v>443</v>
      </c>
      <c r="Z5536" s="5" t="s">
        <v>40</v>
      </c>
      <c r="AA5536" s="4">
        <v>0.6</v>
      </c>
      <c r="AB5536" s="1">
        <v>40269</v>
      </c>
      <c r="AC5536" s="1">
        <v>23778</v>
      </c>
      <c r="AD5536">
        <f t="shared" si="518"/>
        <v>2</v>
      </c>
      <c r="AE5536">
        <f t="shared" ca="1" si="519"/>
        <v>59</v>
      </c>
      <c r="AF5536" t="str">
        <f t="shared" ca="1" si="520"/>
        <v>18-64</v>
      </c>
      <c r="AG5536" s="3">
        <f t="shared" si="521"/>
        <v>1.259813125</v>
      </c>
      <c r="AH5536" t="str">
        <f>_xlfn.IFNA(VLOOKUP(Sales_Transactions[[#This Row],[Order ID]],Returned_Items[#All],2,FALSE),"Not Returned")</f>
        <v>Not Returned</v>
      </c>
    </row>
    <row r="5537" spans="1:34" x14ac:dyDescent="0.25">
      <c r="A5537">
        <v>19654</v>
      </c>
      <c r="C5537" t="s">
        <v>1519</v>
      </c>
      <c r="D5537" s="2" t="str">
        <f>TEXT(MID(Sales_Transactions[[#This Row],[Order Date]],2,5),"d/m/yyy")</f>
        <v>9/1/2011</v>
      </c>
      <c r="E5537" s="2" t="str">
        <f>TEXT(MID(Sales_Transactions[[#This Row],[Order Date]],2,5),"d")</f>
        <v>9</v>
      </c>
      <c r="F5537" s="2" t="str">
        <f>TEXT(MID(Sales_Transactions[[#This Row],[Order Date]],2,5),"m")</f>
        <v>1</v>
      </c>
      <c r="G5537" s="2" t="str">
        <f>TEXT(MID(Sales_Transactions[[#This Row],[Order Date]],2,5),"yyy")</f>
        <v>2011</v>
      </c>
      <c r="H5537" s="2" t="str">
        <f>TEXT(MID(Sales_Transactions[[#This Row],[Order Date]],2,5),"yyy/m")</f>
        <v>2011/1</v>
      </c>
      <c r="I5537" t="s">
        <v>33</v>
      </c>
      <c r="J5537">
        <f t="shared" si="516"/>
        <v>4</v>
      </c>
      <c r="K5537" s="2">
        <v>8</v>
      </c>
      <c r="L5537" s="3">
        <v>381.69</v>
      </c>
      <c r="M5537" s="4">
        <v>0.04</v>
      </c>
      <c r="N5537" s="5" t="s">
        <v>23</v>
      </c>
      <c r="O5537" s="3">
        <v>256.18</v>
      </c>
      <c r="P5537" s="3">
        <v>46.94</v>
      </c>
      <c r="Q5537" s="3">
        <v>6.77</v>
      </c>
      <c r="R5537" s="5" t="s">
        <v>2922</v>
      </c>
      <c r="S5537" s="5" t="s">
        <v>2628</v>
      </c>
      <c r="T5537" s="5" t="str">
        <f t="shared" si="517"/>
        <v>Maribeth Yedwab</v>
      </c>
      <c r="U5537" t="s">
        <v>1143</v>
      </c>
      <c r="V5537" s="5" t="s">
        <v>74</v>
      </c>
      <c r="W5537" s="5" t="s">
        <v>57</v>
      </c>
      <c r="X5537" s="5" t="s">
        <v>58</v>
      </c>
      <c r="Y5537" s="5" t="s">
        <v>1990</v>
      </c>
      <c r="Z5537" s="5" t="s">
        <v>43</v>
      </c>
      <c r="AA5537" s="4">
        <v>0.44</v>
      </c>
      <c r="AB5537" s="1">
        <v>40552</v>
      </c>
      <c r="AC5537" s="1">
        <v>23509</v>
      </c>
      <c r="AD5537">
        <f t="shared" si="518"/>
        <v>0</v>
      </c>
      <c r="AE5537">
        <f t="shared" ca="1" si="519"/>
        <v>60</v>
      </c>
      <c r="AF5537" t="str">
        <f t="shared" ca="1" si="520"/>
        <v>18-64</v>
      </c>
      <c r="AG5537" s="3">
        <f t="shared" si="521"/>
        <v>6.7114029999999989</v>
      </c>
      <c r="AH5537" t="str">
        <f>_xlfn.IFNA(VLOOKUP(Sales_Transactions[[#This Row],[Order ID]],Returned_Items[#All],2,FALSE),"Not Returned")</f>
        <v>Not Returned</v>
      </c>
    </row>
    <row r="5538" spans="1:34" x14ac:dyDescent="0.25">
      <c r="A5538">
        <v>20037</v>
      </c>
      <c r="C5538" t="s">
        <v>1744</v>
      </c>
      <c r="D5538" s="2" t="str">
        <f>TEXT(MID(Sales_Transactions[[#This Row],[Order Date]],2,5),"d/m/yyy")</f>
        <v>10/1/2009</v>
      </c>
      <c r="E5538" s="2" t="str">
        <f>TEXT(MID(Sales_Transactions[[#This Row],[Order Date]],2,5),"d")</f>
        <v>10</v>
      </c>
      <c r="F5538" s="2" t="str">
        <f>TEXT(MID(Sales_Transactions[[#This Row],[Order Date]],2,5),"m")</f>
        <v>1</v>
      </c>
      <c r="G5538" s="2" t="str">
        <f>TEXT(MID(Sales_Transactions[[#This Row],[Order Date]],2,5),"yyy")</f>
        <v>2009</v>
      </c>
      <c r="H5538" s="2" t="str">
        <f>TEXT(MID(Sales_Transactions[[#This Row],[Order Date]],2,5),"yyy/m")</f>
        <v>2009/1</v>
      </c>
      <c r="I5538" t="s">
        <v>22</v>
      </c>
      <c r="J5538">
        <f t="shared" si="516"/>
        <v>2</v>
      </c>
      <c r="K5538" s="2">
        <v>35</v>
      </c>
      <c r="L5538" s="3">
        <v>1009.42</v>
      </c>
      <c r="M5538" s="4">
        <v>0.02</v>
      </c>
      <c r="N5538" s="5" t="s">
        <v>23</v>
      </c>
      <c r="O5538" s="3">
        <v>339.58</v>
      </c>
      <c r="P5538" s="3">
        <v>29.18</v>
      </c>
      <c r="Q5538" s="3">
        <v>8.5500000000000007</v>
      </c>
      <c r="R5538" s="5" t="s">
        <v>202</v>
      </c>
      <c r="S5538" s="5" t="s">
        <v>3380</v>
      </c>
      <c r="T5538" s="5" t="str">
        <f t="shared" si="517"/>
        <v>Michelle Moray</v>
      </c>
      <c r="U5538" t="s">
        <v>1143</v>
      </c>
      <c r="V5538" s="5" t="s">
        <v>47</v>
      </c>
      <c r="W5538" s="5" t="s">
        <v>57</v>
      </c>
      <c r="X5538" s="5" t="s">
        <v>58</v>
      </c>
      <c r="Y5538" s="5" t="s">
        <v>1028</v>
      </c>
      <c r="Z5538" s="5" t="s">
        <v>43</v>
      </c>
      <c r="AA5538" s="4">
        <v>0.42</v>
      </c>
      <c r="AB5538" s="1">
        <v>39828</v>
      </c>
      <c r="AC5538" s="1">
        <v>23580</v>
      </c>
      <c r="AD5538">
        <f t="shared" si="518"/>
        <v>5</v>
      </c>
      <c r="AE5538">
        <f t="shared" ca="1" si="519"/>
        <v>60</v>
      </c>
      <c r="AF5538" t="str">
        <f t="shared" ca="1" si="520"/>
        <v>18-64</v>
      </c>
      <c r="AG5538" s="3">
        <f t="shared" si="521"/>
        <v>1.0778332571428573</v>
      </c>
      <c r="AH5538" t="str">
        <f>_xlfn.IFNA(VLOOKUP(Sales_Transactions[[#This Row],[Order ID]],Returned_Items[#All],2,FALSE),"Not Returned")</f>
        <v>Not Returned</v>
      </c>
    </row>
    <row r="5539" spans="1:34" x14ac:dyDescent="0.25">
      <c r="A5539">
        <v>20037</v>
      </c>
      <c r="C5539" t="s">
        <v>1744</v>
      </c>
      <c r="D5539" s="2" t="str">
        <f>TEXT(MID(Sales_Transactions[[#This Row],[Order Date]],2,5),"d/m/yyy")</f>
        <v>10/1/2009</v>
      </c>
      <c r="E5539" s="2" t="str">
        <f>TEXT(MID(Sales_Transactions[[#This Row],[Order Date]],2,5),"d")</f>
        <v>10</v>
      </c>
      <c r="F5539" s="2" t="str">
        <f>TEXT(MID(Sales_Transactions[[#This Row],[Order Date]],2,5),"m")</f>
        <v>1</v>
      </c>
      <c r="G5539" s="2" t="str">
        <f>TEXT(MID(Sales_Transactions[[#This Row],[Order Date]],2,5),"yyy")</f>
        <v>2009</v>
      </c>
      <c r="H5539" s="2" t="str">
        <f>TEXT(MID(Sales_Transactions[[#This Row],[Order Date]],2,5),"yyy/m")</f>
        <v>2009/1</v>
      </c>
      <c r="I5539" t="s">
        <v>22</v>
      </c>
      <c r="J5539">
        <f t="shared" si="516"/>
        <v>2</v>
      </c>
      <c r="K5539" s="2">
        <v>49</v>
      </c>
      <c r="L5539" s="3">
        <v>15137.11</v>
      </c>
      <c r="M5539" s="4">
        <v>0.03</v>
      </c>
      <c r="N5539" s="5" t="s">
        <v>34</v>
      </c>
      <c r="O5539" s="3">
        <v>4913.16</v>
      </c>
      <c r="P5539" s="3">
        <v>297.64</v>
      </c>
      <c r="Q5539" s="3">
        <v>14.7</v>
      </c>
      <c r="R5539" s="5" t="s">
        <v>202</v>
      </c>
      <c r="S5539" s="5" t="s">
        <v>3380</v>
      </c>
      <c r="T5539" s="5" t="str">
        <f t="shared" si="517"/>
        <v>Michelle Moray</v>
      </c>
      <c r="U5539" t="s">
        <v>1143</v>
      </c>
      <c r="V5539" s="5" t="s">
        <v>47</v>
      </c>
      <c r="W5539" s="5" t="s">
        <v>48</v>
      </c>
      <c r="X5539" s="5" t="s">
        <v>324</v>
      </c>
      <c r="Y5539" s="5" t="s">
        <v>1294</v>
      </c>
      <c r="Z5539" s="5" t="s">
        <v>40</v>
      </c>
      <c r="AA5539" s="4">
        <v>0.56999999999999995</v>
      </c>
      <c r="AB5539" s="1">
        <v>39828</v>
      </c>
      <c r="AC5539" s="1">
        <v>23663</v>
      </c>
      <c r="AD5539">
        <f t="shared" si="518"/>
        <v>5</v>
      </c>
      <c r="AE5539">
        <f t="shared" ca="1" si="519"/>
        <v>59</v>
      </c>
      <c r="AF5539" t="str">
        <f t="shared" ca="1" si="520"/>
        <v>18-64</v>
      </c>
      <c r="AG5539" s="3">
        <f t="shared" si="521"/>
        <v>6.3724634285714279</v>
      </c>
      <c r="AH5539" t="str">
        <f>_xlfn.IFNA(VLOOKUP(Sales_Transactions[[#This Row],[Order ID]],Returned_Items[#All],2,FALSE),"Not Returned")</f>
        <v>Not Returned</v>
      </c>
    </row>
    <row r="5540" spans="1:34" x14ac:dyDescent="0.25">
      <c r="A5540">
        <v>20549</v>
      </c>
      <c r="C5540" t="s">
        <v>2003</v>
      </c>
      <c r="D5540" s="2" t="str">
        <f>TEXT(MID(Sales_Transactions[[#This Row],[Order Date]],2,5),"d/m/yyy")</f>
        <v>12/1/2009</v>
      </c>
      <c r="E5540" s="2" t="str">
        <f>TEXT(MID(Sales_Transactions[[#This Row],[Order Date]],2,5),"d")</f>
        <v>12</v>
      </c>
      <c r="F5540" s="2" t="str">
        <f>TEXT(MID(Sales_Transactions[[#This Row],[Order Date]],2,5),"m")</f>
        <v>1</v>
      </c>
      <c r="G5540" s="2" t="str">
        <f>TEXT(MID(Sales_Transactions[[#This Row],[Order Date]],2,5),"yyy")</f>
        <v>2009</v>
      </c>
      <c r="H5540" s="2" t="str">
        <f>TEXT(MID(Sales_Transactions[[#This Row],[Order Date]],2,5),"yyy/m")</f>
        <v>2009/1</v>
      </c>
      <c r="I5540" t="s">
        <v>52</v>
      </c>
      <c r="J5540">
        <f t="shared" si="516"/>
        <v>1</v>
      </c>
      <c r="K5540" s="2">
        <v>40</v>
      </c>
      <c r="L5540" s="3">
        <v>1030.0899999999999</v>
      </c>
      <c r="M5540" s="4">
        <v>0.09</v>
      </c>
      <c r="N5540" s="5" t="s">
        <v>23</v>
      </c>
      <c r="O5540" s="3">
        <v>-568.71</v>
      </c>
      <c r="P5540" s="3">
        <v>27.75</v>
      </c>
      <c r="Q5540" s="3">
        <v>19.989999999999998</v>
      </c>
      <c r="R5540" s="5" t="s">
        <v>585</v>
      </c>
      <c r="S5540" s="5" t="s">
        <v>442</v>
      </c>
      <c r="T5540" s="5" t="str">
        <f t="shared" si="517"/>
        <v>Cindy Schnelling</v>
      </c>
      <c r="U5540" t="s">
        <v>1143</v>
      </c>
      <c r="V5540" s="5" t="s">
        <v>47</v>
      </c>
      <c r="W5540" s="5" t="s">
        <v>28</v>
      </c>
      <c r="X5540" s="5" t="s">
        <v>29</v>
      </c>
      <c r="Y5540" s="5" t="s">
        <v>944</v>
      </c>
      <c r="Z5540" s="5" t="s">
        <v>43</v>
      </c>
      <c r="AA5540" s="4">
        <v>0.67</v>
      </c>
      <c r="AB5540" s="1">
        <v>39826</v>
      </c>
      <c r="AC5540" s="1">
        <v>23389</v>
      </c>
      <c r="AD5540">
        <f t="shared" si="518"/>
        <v>1</v>
      </c>
      <c r="AE5540">
        <f t="shared" ca="1" si="519"/>
        <v>60</v>
      </c>
      <c r="AF5540" t="str">
        <f t="shared" ca="1" si="520"/>
        <v>18-64</v>
      </c>
      <c r="AG5540" s="3">
        <f t="shared" si="521"/>
        <v>1.1928756249999999</v>
      </c>
      <c r="AH5540" t="str">
        <f>_xlfn.IFNA(VLOOKUP(Sales_Transactions[[#This Row],[Order ID]],Returned_Items[#All],2,FALSE),"Not Returned")</f>
        <v>Not Returned</v>
      </c>
    </row>
    <row r="5541" spans="1:34" x14ac:dyDescent="0.25">
      <c r="A5541">
        <v>20832</v>
      </c>
      <c r="C5541" t="s">
        <v>2390</v>
      </c>
      <c r="D5541" s="2" t="str">
        <f>TEXT(MID(Sales_Transactions[[#This Row],[Order Date]],2,5),"d/m/yyy")</f>
        <v>30/7/2010</v>
      </c>
      <c r="E5541" s="2" t="str">
        <f>TEXT(MID(Sales_Transactions[[#This Row],[Order Date]],2,5),"d")</f>
        <v>30</v>
      </c>
      <c r="F5541" s="2" t="str">
        <f>TEXT(MID(Sales_Transactions[[#This Row],[Order Date]],2,5),"m")</f>
        <v>7</v>
      </c>
      <c r="G5541" s="2" t="str">
        <f>TEXT(MID(Sales_Transactions[[#This Row],[Order Date]],2,5),"yyy")</f>
        <v>2010</v>
      </c>
      <c r="H5541" s="2" t="str">
        <f>TEXT(MID(Sales_Transactions[[#This Row],[Order Date]],2,5),"yyy/m")</f>
        <v>2010/7</v>
      </c>
      <c r="I5541" t="s">
        <v>52</v>
      </c>
      <c r="J5541">
        <f t="shared" si="516"/>
        <v>1</v>
      </c>
      <c r="K5541" s="2">
        <v>47</v>
      </c>
      <c r="L5541" s="3">
        <v>88.7</v>
      </c>
      <c r="M5541" s="4">
        <v>0.06</v>
      </c>
      <c r="N5541" s="5" t="s">
        <v>23</v>
      </c>
      <c r="O5541" s="3">
        <v>-20.45</v>
      </c>
      <c r="P5541" s="3">
        <v>1.88</v>
      </c>
      <c r="Q5541" s="3">
        <v>1.49</v>
      </c>
      <c r="R5541" s="5" t="s">
        <v>157</v>
      </c>
      <c r="S5541" s="5" t="s">
        <v>3382</v>
      </c>
      <c r="T5541" s="5" t="str">
        <f t="shared" si="517"/>
        <v>Eugene Moren</v>
      </c>
      <c r="U5541" t="s">
        <v>1143</v>
      </c>
      <c r="V5541" s="5" t="s">
        <v>74</v>
      </c>
      <c r="W5541" s="5" t="s">
        <v>28</v>
      </c>
      <c r="X5541" s="5" t="s">
        <v>41</v>
      </c>
      <c r="Y5541" s="5" t="s">
        <v>259</v>
      </c>
      <c r="Z5541" s="5" t="s">
        <v>43</v>
      </c>
      <c r="AA5541" s="4">
        <v>0.37</v>
      </c>
      <c r="AB5541" s="1">
        <v>40389</v>
      </c>
      <c r="AC5541" s="1">
        <v>23387</v>
      </c>
      <c r="AD5541">
        <f t="shared" si="518"/>
        <v>0</v>
      </c>
      <c r="AE5541">
        <f t="shared" ca="1" si="519"/>
        <v>60</v>
      </c>
      <c r="AF5541" t="str">
        <f t="shared" ca="1" si="520"/>
        <v>18-64</v>
      </c>
      <c r="AG5541" s="3">
        <f t="shared" si="521"/>
        <v>7.1678127659574459E-2</v>
      </c>
      <c r="AH5541" t="str">
        <f>_xlfn.IFNA(VLOOKUP(Sales_Transactions[[#This Row],[Order ID]],Returned_Items[#All],2,FALSE),"Not Returned")</f>
        <v>Not Returned</v>
      </c>
    </row>
    <row r="5542" spans="1:34" x14ac:dyDescent="0.25">
      <c r="A5542">
        <v>20832</v>
      </c>
      <c r="C5542" t="s">
        <v>2390</v>
      </c>
      <c r="D5542" s="2" t="str">
        <f>TEXT(MID(Sales_Transactions[[#This Row],[Order Date]],2,5),"d/m/yyy")</f>
        <v>30/7/2010</v>
      </c>
      <c r="E5542" s="2" t="str">
        <f>TEXT(MID(Sales_Transactions[[#This Row],[Order Date]],2,5),"d")</f>
        <v>30</v>
      </c>
      <c r="F5542" s="2" t="str">
        <f>TEXT(MID(Sales_Transactions[[#This Row],[Order Date]],2,5),"m")</f>
        <v>7</v>
      </c>
      <c r="G5542" s="2" t="str">
        <f>TEXT(MID(Sales_Transactions[[#This Row],[Order Date]],2,5),"yyy")</f>
        <v>2010</v>
      </c>
      <c r="H5542" s="2" t="str">
        <f>TEXT(MID(Sales_Transactions[[#This Row],[Order Date]],2,5),"yyy/m")</f>
        <v>2010/7</v>
      </c>
      <c r="I5542" t="s">
        <v>52</v>
      </c>
      <c r="J5542">
        <f t="shared" si="516"/>
        <v>1</v>
      </c>
      <c r="K5542" s="2">
        <v>39</v>
      </c>
      <c r="L5542" s="3">
        <v>105.89</v>
      </c>
      <c r="M5542" s="4">
        <v>0.08</v>
      </c>
      <c r="N5542" s="5" t="s">
        <v>23</v>
      </c>
      <c r="O5542" s="3">
        <v>4.13</v>
      </c>
      <c r="P5542" s="3">
        <v>2.84</v>
      </c>
      <c r="Q5542" s="3">
        <v>0.93</v>
      </c>
      <c r="R5542" s="5" t="s">
        <v>157</v>
      </c>
      <c r="S5542" s="5" t="s">
        <v>3382</v>
      </c>
      <c r="T5542" s="5" t="str">
        <f t="shared" si="517"/>
        <v>Eugene Moren</v>
      </c>
      <c r="U5542" t="s">
        <v>1143</v>
      </c>
      <c r="V5542" s="5" t="s">
        <v>74</v>
      </c>
      <c r="W5542" s="5" t="s">
        <v>28</v>
      </c>
      <c r="X5542" s="5" t="s">
        <v>124</v>
      </c>
      <c r="Y5542" s="5" t="s">
        <v>129</v>
      </c>
      <c r="Z5542" s="5" t="s">
        <v>84</v>
      </c>
      <c r="AA5542" s="4">
        <v>0.54</v>
      </c>
      <c r="AB5542" s="1">
        <v>40391</v>
      </c>
      <c r="AC5542" s="1">
        <v>23635</v>
      </c>
      <c r="AD5542">
        <f t="shared" si="518"/>
        <v>2</v>
      </c>
      <c r="AE5542">
        <f t="shared" ca="1" si="519"/>
        <v>59</v>
      </c>
      <c r="AF5542" t="str">
        <f t="shared" ca="1" si="520"/>
        <v>18-64</v>
      </c>
      <c r="AG5542" s="3">
        <f t="shared" si="521"/>
        <v>9.660841025641026E-2</v>
      </c>
      <c r="AH5542" t="str">
        <f>_xlfn.IFNA(VLOOKUP(Sales_Transactions[[#This Row],[Order ID]],Returned_Items[#All],2,FALSE),"Not Returned")</f>
        <v>Not Returned</v>
      </c>
    </row>
    <row r="5543" spans="1:34" hidden="1" x14ac:dyDescent="0.25">
      <c r="A5543">
        <v>22887</v>
      </c>
      <c r="C5543" t="s">
        <v>2431</v>
      </c>
      <c r="D5543" s="2" t="str">
        <f>TEXT(MID(Sales_Transactions[[#This Row],[Order Date]],2,5),"d/m/yyy")</f>
        <v>18/11/2010</v>
      </c>
      <c r="E5543" s="2" t="str">
        <f>TEXT(MID(Sales_Transactions[[#This Row],[Order Date]],2,5),"d")</f>
        <v>18</v>
      </c>
      <c r="F5543" s="2" t="str">
        <f>TEXT(MID(Sales_Transactions[[#This Row],[Order Date]],2,5),"m")</f>
        <v>11</v>
      </c>
      <c r="G5543" s="2" t="str">
        <f>TEXT(MID(Sales_Transactions[[#This Row],[Order Date]],2,5),"yyy")</f>
        <v>2010</v>
      </c>
      <c r="H5543" s="2" t="str">
        <f>TEXT(MID(Sales_Transactions[[#This Row],[Order Date]],2,5),"yyy/m")</f>
        <v>2010/11</v>
      </c>
      <c r="I5543" t="s">
        <v>52</v>
      </c>
      <c r="J5543">
        <f t="shared" si="516"/>
        <v>1</v>
      </c>
      <c r="K5543" s="2">
        <v>34</v>
      </c>
      <c r="L5543">
        <v>9107.27</v>
      </c>
      <c r="M5543">
        <v>7.0000000000000007E-2</v>
      </c>
      <c r="N5543" t="s">
        <v>23</v>
      </c>
      <c r="O5543">
        <v>2463.36</v>
      </c>
      <c r="P5543">
        <v>276.2</v>
      </c>
      <c r="Q5543">
        <v>24.49</v>
      </c>
      <c r="R5543" t="s">
        <v>157</v>
      </c>
      <c r="S5543" t="s">
        <v>3382</v>
      </c>
      <c r="T5543" t="str">
        <f t="shared" si="517"/>
        <v>Eugene Moren</v>
      </c>
      <c r="U5543" t="s">
        <v>1143</v>
      </c>
      <c r="V5543" t="s">
        <v>74</v>
      </c>
      <c r="W5543" t="s">
        <v>57</v>
      </c>
      <c r="X5543" t="s">
        <v>154</v>
      </c>
      <c r="Y5543" t="s">
        <v>245</v>
      </c>
      <c r="Z5543" t="s">
        <v>31</v>
      </c>
      <c r="AA5543"/>
      <c r="AB5543" s="1">
        <v>40501</v>
      </c>
      <c r="AC5543" s="1">
        <v>23739</v>
      </c>
      <c r="AD5543">
        <f t="shared" si="518"/>
        <v>1</v>
      </c>
      <c r="AE5543">
        <f t="shared" ca="1" si="519"/>
        <v>59</v>
      </c>
      <c r="AF5543" t="str">
        <f t="shared" ca="1" si="520"/>
        <v>18-64</v>
      </c>
      <c r="AG5543">
        <f t="shared" si="521"/>
        <v>8.8381370588235306</v>
      </c>
      <c r="AH5543" t="str">
        <f>_xlfn.IFNA(VLOOKUP(Sales_Transactions[[#This Row],[Order ID]],Returned_Items[#All],2,FALSE),"Not Returned")</f>
        <v>Not Returned</v>
      </c>
    </row>
    <row r="5544" spans="1:34" x14ac:dyDescent="0.25">
      <c r="A5544">
        <v>23936</v>
      </c>
      <c r="C5544" t="s">
        <v>2947</v>
      </c>
      <c r="D5544" s="2" t="str">
        <f>TEXT(MID(Sales_Transactions[[#This Row],[Order Date]],2,5),"d/m/yyy")</f>
        <v>17/12/2009</v>
      </c>
      <c r="E5544" s="2" t="str">
        <f>TEXT(MID(Sales_Transactions[[#This Row],[Order Date]],2,5),"d")</f>
        <v>17</v>
      </c>
      <c r="F5544" s="2" t="str">
        <f>TEXT(MID(Sales_Transactions[[#This Row],[Order Date]],2,5),"m")</f>
        <v>12</v>
      </c>
      <c r="G5544" s="2" t="str">
        <f>TEXT(MID(Sales_Transactions[[#This Row],[Order Date]],2,5),"yyy")</f>
        <v>2009</v>
      </c>
      <c r="H5544" s="2" t="str">
        <f>TEXT(MID(Sales_Transactions[[#This Row],[Order Date]],2,5),"yyy/m")</f>
        <v>2009/12</v>
      </c>
      <c r="I5544" t="s">
        <v>78</v>
      </c>
      <c r="J5544">
        <f t="shared" si="516"/>
        <v>3</v>
      </c>
      <c r="K5544" s="2">
        <v>27</v>
      </c>
      <c r="L5544" s="3">
        <v>71.39</v>
      </c>
      <c r="M5544" s="4">
        <v>0.09</v>
      </c>
      <c r="N5544" s="5" t="s">
        <v>23</v>
      </c>
      <c r="O5544" s="3">
        <v>-39.33</v>
      </c>
      <c r="P5544" s="3">
        <v>2.6</v>
      </c>
      <c r="Q5544" s="3">
        <v>2.4</v>
      </c>
      <c r="R5544" s="5" t="s">
        <v>2765</v>
      </c>
      <c r="S5544" s="5" t="s">
        <v>2988</v>
      </c>
      <c r="T5544" s="5" t="str">
        <f t="shared" si="517"/>
        <v>Darrin Van</v>
      </c>
      <c r="U5544" t="s">
        <v>1143</v>
      </c>
      <c r="V5544" s="5" t="s">
        <v>74</v>
      </c>
      <c r="W5544" s="5" t="s">
        <v>28</v>
      </c>
      <c r="X5544" s="5" t="s">
        <v>124</v>
      </c>
      <c r="Y5544" s="5" t="s">
        <v>645</v>
      </c>
      <c r="Z5544" s="5" t="s">
        <v>84</v>
      </c>
      <c r="AA5544" s="4">
        <v>0.57999999999999996</v>
      </c>
      <c r="AB5544" s="1">
        <v>40166</v>
      </c>
      <c r="AC5544" s="1">
        <v>23537</v>
      </c>
      <c r="AD5544">
        <f t="shared" si="518"/>
        <v>2</v>
      </c>
      <c r="AE5544">
        <f t="shared" ca="1" si="519"/>
        <v>60</v>
      </c>
      <c r="AF5544" t="str">
        <f t="shared" ca="1" si="520"/>
        <v>18-64</v>
      </c>
      <c r="AG5544" s="3">
        <f t="shared" si="521"/>
        <v>0.18509851851851852</v>
      </c>
      <c r="AH5544" t="str">
        <f>_xlfn.IFNA(VLOOKUP(Sales_Transactions[[#This Row],[Order ID]],Returned_Items[#All],2,FALSE),"Not Returned")</f>
        <v>Not Returned</v>
      </c>
    </row>
    <row r="5545" spans="1:34" x14ac:dyDescent="0.25">
      <c r="A5545">
        <v>24326</v>
      </c>
      <c r="C5545" t="s">
        <v>253</v>
      </c>
      <c r="D5545" s="2" t="str">
        <f>TEXT(MID(Sales_Transactions[[#This Row],[Order Date]],2,5),"d/m/yyy")</f>
        <v>29/9/2011</v>
      </c>
      <c r="E5545" s="2" t="str">
        <f>TEXT(MID(Sales_Transactions[[#This Row],[Order Date]],2,5),"d")</f>
        <v>29</v>
      </c>
      <c r="F5545" s="2" t="str">
        <f>TEXT(MID(Sales_Transactions[[#This Row],[Order Date]],2,5),"m")</f>
        <v>9</v>
      </c>
      <c r="G5545" s="2" t="str">
        <f>TEXT(MID(Sales_Transactions[[#This Row],[Order Date]],2,5),"yyy")</f>
        <v>2011</v>
      </c>
      <c r="H5545" s="2" t="str">
        <f>TEXT(MID(Sales_Transactions[[#This Row],[Order Date]],2,5),"yyy/m")</f>
        <v>2011/9</v>
      </c>
      <c r="I5545" t="s">
        <v>101</v>
      </c>
      <c r="J5545">
        <f t="shared" si="516"/>
        <v>1</v>
      </c>
      <c r="K5545" s="2">
        <v>37</v>
      </c>
      <c r="L5545" s="3">
        <v>1596.86</v>
      </c>
      <c r="M5545" s="4">
        <v>0.05</v>
      </c>
      <c r="N5545" s="5" t="s">
        <v>23</v>
      </c>
      <c r="O5545" s="3">
        <v>418.6</v>
      </c>
      <c r="P5545" s="3">
        <v>44.01</v>
      </c>
      <c r="Q5545" s="3">
        <v>3.5</v>
      </c>
      <c r="R5545" s="5" t="s">
        <v>585</v>
      </c>
      <c r="S5545" s="5" t="s">
        <v>442</v>
      </c>
      <c r="T5545" s="5" t="str">
        <f t="shared" si="517"/>
        <v>Cindy Schnelling</v>
      </c>
      <c r="U5545" t="s">
        <v>1143</v>
      </c>
      <c r="V5545" s="5" t="s">
        <v>47</v>
      </c>
      <c r="W5545" s="5" t="s">
        <v>28</v>
      </c>
      <c r="X5545" s="5" t="s">
        <v>38</v>
      </c>
      <c r="Y5545" s="5" t="s">
        <v>2932</v>
      </c>
      <c r="Z5545" s="5" t="s">
        <v>43</v>
      </c>
      <c r="AA5545" s="4">
        <v>0.59</v>
      </c>
      <c r="AB5545" s="1">
        <v>40817</v>
      </c>
      <c r="AC5545" s="1">
        <v>23538</v>
      </c>
      <c r="AD5545">
        <f t="shared" si="518"/>
        <v>2</v>
      </c>
      <c r="AE5545">
        <f t="shared" ca="1" si="519"/>
        <v>60</v>
      </c>
      <c r="AF5545" t="str">
        <f t="shared" ca="1" si="520"/>
        <v>18-64</v>
      </c>
      <c r="AG5545" s="3">
        <f t="shared" si="521"/>
        <v>1.2834593243243242</v>
      </c>
      <c r="AH5545" t="str">
        <f>_xlfn.IFNA(VLOOKUP(Sales_Transactions[[#This Row],[Order ID]],Returned_Items[#All],2,FALSE),"Not Returned")</f>
        <v>Not Returned</v>
      </c>
    </row>
    <row r="5546" spans="1:34" x14ac:dyDescent="0.25">
      <c r="A5546">
        <v>24326</v>
      </c>
      <c r="C5546" t="s">
        <v>253</v>
      </c>
      <c r="D5546" s="2" t="str">
        <f>TEXT(MID(Sales_Transactions[[#This Row],[Order Date]],2,5),"d/m/yyy")</f>
        <v>29/9/2011</v>
      </c>
      <c r="E5546" s="2" t="str">
        <f>TEXT(MID(Sales_Transactions[[#This Row],[Order Date]],2,5),"d")</f>
        <v>29</v>
      </c>
      <c r="F5546" s="2" t="str">
        <f>TEXT(MID(Sales_Transactions[[#This Row],[Order Date]],2,5),"m")</f>
        <v>9</v>
      </c>
      <c r="G5546" s="2" t="str">
        <f>TEXT(MID(Sales_Transactions[[#This Row],[Order Date]],2,5),"yyy")</f>
        <v>2011</v>
      </c>
      <c r="H5546" s="2" t="str">
        <f>TEXT(MID(Sales_Transactions[[#This Row],[Order Date]],2,5),"yyy/m")</f>
        <v>2011/9</v>
      </c>
      <c r="I5546" t="s">
        <v>101</v>
      </c>
      <c r="J5546">
        <f t="shared" si="516"/>
        <v>1</v>
      </c>
      <c r="K5546" s="2">
        <v>12</v>
      </c>
      <c r="L5546" s="3">
        <v>78.36</v>
      </c>
      <c r="M5546" s="4">
        <v>0.06</v>
      </c>
      <c r="N5546" s="5" t="s">
        <v>23</v>
      </c>
      <c r="O5546" s="3">
        <v>8.52</v>
      </c>
      <c r="P5546" s="3">
        <v>6.68</v>
      </c>
      <c r="Q5546" s="3">
        <v>1.5</v>
      </c>
      <c r="R5546" s="5" t="s">
        <v>585</v>
      </c>
      <c r="S5546" s="5" t="s">
        <v>442</v>
      </c>
      <c r="T5546" s="5" t="str">
        <f t="shared" si="517"/>
        <v>Cindy Schnelling</v>
      </c>
      <c r="U5546" t="s">
        <v>1143</v>
      </c>
      <c r="V5546" s="5" t="s">
        <v>47</v>
      </c>
      <c r="W5546" s="5" t="s">
        <v>28</v>
      </c>
      <c r="X5546" s="5" t="s">
        <v>124</v>
      </c>
      <c r="Y5546" s="5" t="s">
        <v>1029</v>
      </c>
      <c r="Z5546" s="5" t="s">
        <v>84</v>
      </c>
      <c r="AA5546" s="4">
        <v>0.48</v>
      </c>
      <c r="AB5546" s="1">
        <v>40816</v>
      </c>
      <c r="AC5546" s="1">
        <v>23109</v>
      </c>
      <c r="AD5546">
        <f t="shared" si="518"/>
        <v>1</v>
      </c>
      <c r="AE5546">
        <f t="shared" ca="1" si="519"/>
        <v>61</v>
      </c>
      <c r="AF5546" t="str">
        <f t="shared" ca="1" si="520"/>
        <v>18-64</v>
      </c>
      <c r="AG5546" s="3">
        <f t="shared" si="521"/>
        <v>0.6813326666666667</v>
      </c>
      <c r="AH5546" t="str">
        <f>_xlfn.IFNA(VLOOKUP(Sales_Transactions[[#This Row],[Order ID]],Returned_Items[#All],2,FALSE),"Not Returned")</f>
        <v>Not Returned</v>
      </c>
    </row>
    <row r="5547" spans="1:34" x14ac:dyDescent="0.25">
      <c r="A5547">
        <v>25926</v>
      </c>
      <c r="C5547" t="s">
        <v>1701</v>
      </c>
      <c r="D5547" s="2" t="str">
        <f>TEXT(MID(Sales_Transactions[[#This Row],[Order Date]],2,5),"d/m/yyy")</f>
        <v>20/11/2009</v>
      </c>
      <c r="E5547" s="2" t="str">
        <f>TEXT(MID(Sales_Transactions[[#This Row],[Order Date]],2,5),"d")</f>
        <v>20</v>
      </c>
      <c r="F5547" s="2" t="str">
        <f>TEXT(MID(Sales_Transactions[[#This Row],[Order Date]],2,5),"m")</f>
        <v>11</v>
      </c>
      <c r="G5547" s="2" t="str">
        <f>TEXT(MID(Sales_Transactions[[#This Row],[Order Date]],2,5),"yyy")</f>
        <v>2009</v>
      </c>
      <c r="H5547" s="2" t="str">
        <f>TEXT(MID(Sales_Transactions[[#This Row],[Order Date]],2,5),"yyy/m")</f>
        <v>2009/11</v>
      </c>
      <c r="I5547" t="s">
        <v>33</v>
      </c>
      <c r="J5547">
        <f t="shared" si="516"/>
        <v>4</v>
      </c>
      <c r="K5547" s="2">
        <v>20</v>
      </c>
      <c r="L5547" s="3">
        <v>3300.2159999999999</v>
      </c>
      <c r="M5547" s="4">
        <v>0.1</v>
      </c>
      <c r="N5547" s="5" t="s">
        <v>34</v>
      </c>
      <c r="O5547" s="3">
        <v>-855.03</v>
      </c>
      <c r="P5547" s="3">
        <v>218.75</v>
      </c>
      <c r="Q5547" s="3">
        <v>69.64</v>
      </c>
      <c r="R5547" s="5" t="s">
        <v>202</v>
      </c>
      <c r="S5547" s="5" t="s">
        <v>3380</v>
      </c>
      <c r="T5547" s="5" t="str">
        <f t="shared" si="517"/>
        <v>Michelle Moray</v>
      </c>
      <c r="U5547" t="s">
        <v>1143</v>
      </c>
      <c r="V5547" s="5" t="s">
        <v>47</v>
      </c>
      <c r="W5547" s="5" t="s">
        <v>57</v>
      </c>
      <c r="X5547" s="5" t="s">
        <v>107</v>
      </c>
      <c r="Y5547" s="5" t="s">
        <v>397</v>
      </c>
      <c r="Z5547" s="5" t="s">
        <v>106</v>
      </c>
      <c r="AA5547" s="4">
        <v>0.77</v>
      </c>
      <c r="AB5547" s="1">
        <v>40138</v>
      </c>
      <c r="AC5547" s="1">
        <v>23023</v>
      </c>
      <c r="AD5547">
        <f t="shared" si="518"/>
        <v>1</v>
      </c>
      <c r="AE5547">
        <f t="shared" ca="1" si="519"/>
        <v>61</v>
      </c>
      <c r="AF5547" t="str">
        <f t="shared" ca="1" si="520"/>
        <v>18-64</v>
      </c>
      <c r="AG5547" s="3">
        <f t="shared" si="521"/>
        <v>14.408562499999999</v>
      </c>
      <c r="AH5547" t="str">
        <f>_xlfn.IFNA(VLOOKUP(Sales_Transactions[[#This Row],[Order ID]],Returned_Items[#All],2,FALSE),"Not Returned")</f>
        <v>Not Returned</v>
      </c>
    </row>
    <row r="5548" spans="1:34" x14ac:dyDescent="0.25">
      <c r="A5548">
        <v>25926</v>
      </c>
      <c r="C5548" t="s">
        <v>1701</v>
      </c>
      <c r="D5548" s="2" t="str">
        <f>TEXT(MID(Sales_Transactions[[#This Row],[Order Date]],2,5),"d/m/yyy")</f>
        <v>20/11/2009</v>
      </c>
      <c r="E5548" s="2" t="str">
        <f>TEXT(MID(Sales_Transactions[[#This Row],[Order Date]],2,5),"d")</f>
        <v>20</v>
      </c>
      <c r="F5548" s="2" t="str">
        <f>TEXT(MID(Sales_Transactions[[#This Row],[Order Date]],2,5),"m")</f>
        <v>11</v>
      </c>
      <c r="G5548" s="2" t="str">
        <f>TEXT(MID(Sales_Transactions[[#This Row],[Order Date]],2,5),"yyy")</f>
        <v>2009</v>
      </c>
      <c r="H5548" s="2" t="str">
        <f>TEXT(MID(Sales_Transactions[[#This Row],[Order Date]],2,5),"yyy/m")</f>
        <v>2009/11</v>
      </c>
      <c r="I5548" t="s">
        <v>33</v>
      </c>
      <c r="J5548">
        <f t="shared" si="516"/>
        <v>4</v>
      </c>
      <c r="K5548" s="2">
        <v>23</v>
      </c>
      <c r="L5548" s="3">
        <v>331.54</v>
      </c>
      <c r="M5548" s="4">
        <v>0.05</v>
      </c>
      <c r="N5548" s="5" t="s">
        <v>23</v>
      </c>
      <c r="O5548" s="3">
        <v>9.41</v>
      </c>
      <c r="P5548" s="3">
        <v>14.27</v>
      </c>
      <c r="Q5548" s="3">
        <v>7.27</v>
      </c>
      <c r="R5548" s="5" t="s">
        <v>202</v>
      </c>
      <c r="S5548" s="5" t="s">
        <v>3380</v>
      </c>
      <c r="T5548" s="5" t="str">
        <f t="shared" si="517"/>
        <v>Michelle Moray</v>
      </c>
      <c r="U5548" t="s">
        <v>1143</v>
      </c>
      <c r="V5548" s="5" t="s">
        <v>47</v>
      </c>
      <c r="W5548" s="5" t="s">
        <v>28</v>
      </c>
      <c r="X5548" s="5" t="s">
        <v>41</v>
      </c>
      <c r="Y5548" s="5" t="s">
        <v>1117</v>
      </c>
      <c r="Z5548" s="5" t="s">
        <v>43</v>
      </c>
      <c r="AA5548" s="4">
        <v>0.38</v>
      </c>
      <c r="AB5548" s="1">
        <v>40139</v>
      </c>
      <c r="AC5548" s="1">
        <v>23251</v>
      </c>
      <c r="AD5548">
        <f t="shared" si="518"/>
        <v>2</v>
      </c>
      <c r="AE5548">
        <f t="shared" ca="1" si="519"/>
        <v>60</v>
      </c>
      <c r="AF5548" t="str">
        <f t="shared" ca="1" si="520"/>
        <v>18-64</v>
      </c>
      <c r="AG5548" s="3">
        <f t="shared" si="521"/>
        <v>0.93621152173913047</v>
      </c>
      <c r="AH5548" t="str">
        <f>_xlfn.IFNA(VLOOKUP(Sales_Transactions[[#This Row],[Order ID]],Returned_Items[#All],2,FALSE),"Not Returned")</f>
        <v>Not Returned</v>
      </c>
    </row>
    <row r="5549" spans="1:34" x14ac:dyDescent="0.25">
      <c r="A5549">
        <v>27687</v>
      </c>
      <c r="C5549" t="s">
        <v>2092</v>
      </c>
      <c r="D5549" s="2" t="str">
        <f>TEXT(MID(Sales_Transactions[[#This Row],[Order Date]],2,5),"d/m/yyy")</f>
        <v>22/4/2010</v>
      </c>
      <c r="E5549" s="2" t="str">
        <f>TEXT(MID(Sales_Transactions[[#This Row],[Order Date]],2,5),"d")</f>
        <v>22</v>
      </c>
      <c r="F5549" s="2" t="str">
        <f>TEXT(MID(Sales_Transactions[[#This Row],[Order Date]],2,5),"m")</f>
        <v>4</v>
      </c>
      <c r="G5549" s="2" t="str">
        <f>TEXT(MID(Sales_Transactions[[#This Row],[Order Date]],2,5),"yyy")</f>
        <v>2010</v>
      </c>
      <c r="H5549" s="2" t="str">
        <f>TEXT(MID(Sales_Transactions[[#This Row],[Order Date]],2,5),"yyy/m")</f>
        <v>2010/4</v>
      </c>
      <c r="I5549" t="s">
        <v>78</v>
      </c>
      <c r="J5549">
        <f t="shared" si="516"/>
        <v>3</v>
      </c>
      <c r="K5549" s="2">
        <v>38</v>
      </c>
      <c r="L5549" s="3">
        <v>251.3</v>
      </c>
      <c r="M5549" s="4">
        <v>0.1</v>
      </c>
      <c r="N5549" s="5" t="s">
        <v>23</v>
      </c>
      <c r="O5549" s="3">
        <v>-112.72</v>
      </c>
      <c r="P5549" s="3">
        <v>7.1</v>
      </c>
      <c r="Q5549" s="3">
        <v>6.05</v>
      </c>
      <c r="R5549" s="5" t="s">
        <v>2922</v>
      </c>
      <c r="S5549" s="5" t="s">
        <v>2628</v>
      </c>
      <c r="T5549" s="5" t="str">
        <f t="shared" si="517"/>
        <v>Maribeth Yedwab</v>
      </c>
      <c r="U5549" t="s">
        <v>1143</v>
      </c>
      <c r="V5549" s="5" t="s">
        <v>74</v>
      </c>
      <c r="W5549" s="5" t="s">
        <v>28</v>
      </c>
      <c r="X5549" s="5" t="s">
        <v>41</v>
      </c>
      <c r="Y5549" s="5" t="s">
        <v>717</v>
      </c>
      <c r="Z5549" s="5" t="s">
        <v>43</v>
      </c>
      <c r="AA5549" s="4">
        <v>0.39</v>
      </c>
      <c r="AB5549" s="1">
        <v>40292</v>
      </c>
      <c r="AC5549" s="1">
        <v>22692</v>
      </c>
      <c r="AD5549">
        <f t="shared" si="518"/>
        <v>2</v>
      </c>
      <c r="AE5549">
        <f t="shared" ca="1" si="519"/>
        <v>62</v>
      </c>
      <c r="AF5549" t="str">
        <f t="shared" ca="1" si="520"/>
        <v>18-64</v>
      </c>
      <c r="AG5549" s="3">
        <f t="shared" si="521"/>
        <v>0.34586578947368418</v>
      </c>
      <c r="AH5549" t="str">
        <f>_xlfn.IFNA(VLOOKUP(Sales_Transactions[[#This Row],[Order ID]],Returned_Items[#All],2,FALSE),"Not Returned")</f>
        <v>Not Returned</v>
      </c>
    </row>
    <row r="5550" spans="1:34" x14ac:dyDescent="0.25">
      <c r="A5550">
        <v>27776</v>
      </c>
      <c r="C5550" t="s">
        <v>3383</v>
      </c>
      <c r="D5550" s="2" t="str">
        <f>TEXT(MID(Sales_Transactions[[#This Row],[Order Date]],2,5),"d/m/yyy")</f>
        <v>4/5/2010</v>
      </c>
      <c r="E5550" s="2" t="str">
        <f>TEXT(MID(Sales_Transactions[[#This Row],[Order Date]],2,5),"d")</f>
        <v>4</v>
      </c>
      <c r="F5550" s="2" t="str">
        <f>TEXT(MID(Sales_Transactions[[#This Row],[Order Date]],2,5),"m")</f>
        <v>5</v>
      </c>
      <c r="G5550" s="2" t="str">
        <f>TEXT(MID(Sales_Transactions[[#This Row],[Order Date]],2,5),"yyy")</f>
        <v>2010</v>
      </c>
      <c r="H5550" s="2" t="str">
        <f>TEXT(MID(Sales_Transactions[[#This Row],[Order Date]],2,5),"yyy/m")</f>
        <v>2010/5</v>
      </c>
      <c r="I5550" t="s">
        <v>22</v>
      </c>
      <c r="J5550">
        <f t="shared" si="516"/>
        <v>2</v>
      </c>
      <c r="K5550" s="2">
        <v>41</v>
      </c>
      <c r="L5550" s="3">
        <v>226.68</v>
      </c>
      <c r="M5550" s="4">
        <v>0.04</v>
      </c>
      <c r="N5550" s="5" t="s">
        <v>67</v>
      </c>
      <c r="O5550" s="3">
        <v>-159.35</v>
      </c>
      <c r="P5550" s="3">
        <v>4.9800000000000004</v>
      </c>
      <c r="Q5550" s="3">
        <v>7.28</v>
      </c>
      <c r="R5550" s="5" t="s">
        <v>1531</v>
      </c>
      <c r="S5550" s="5" t="s">
        <v>199</v>
      </c>
      <c r="T5550" s="5" t="str">
        <f t="shared" si="517"/>
        <v>Liz Price</v>
      </c>
      <c r="U5550" t="s">
        <v>1143</v>
      </c>
      <c r="V5550" s="5" t="s">
        <v>47</v>
      </c>
      <c r="W5550" s="5" t="s">
        <v>28</v>
      </c>
      <c r="X5550" s="5" t="s">
        <v>75</v>
      </c>
      <c r="Y5550" s="5" t="s">
        <v>3293</v>
      </c>
      <c r="Z5550" s="5" t="s">
        <v>43</v>
      </c>
      <c r="AA5550" s="4">
        <v>0.38</v>
      </c>
      <c r="AB5550" s="1">
        <v>40306</v>
      </c>
      <c r="AC5550" s="1">
        <v>23572</v>
      </c>
      <c r="AD5550">
        <f t="shared" si="518"/>
        <v>4</v>
      </c>
      <c r="AE5550">
        <f t="shared" ca="1" si="519"/>
        <v>60</v>
      </c>
      <c r="AF5550" t="str">
        <f t="shared" ca="1" si="520"/>
        <v>18-64</v>
      </c>
      <c r="AG5550" s="3">
        <f t="shared" si="521"/>
        <v>0.29897580487804881</v>
      </c>
      <c r="AH5550" t="str">
        <f>_xlfn.IFNA(VLOOKUP(Sales_Transactions[[#This Row],[Order ID]],Returned_Items[#All],2,FALSE),"Not Returned")</f>
        <v>Not Returned</v>
      </c>
    </row>
    <row r="5551" spans="1:34" x14ac:dyDescent="0.25">
      <c r="A5551">
        <v>27813</v>
      </c>
      <c r="C5551" t="s">
        <v>2003</v>
      </c>
      <c r="D5551" s="2" t="str">
        <f>TEXT(MID(Sales_Transactions[[#This Row],[Order Date]],2,5),"d/m/yyy")</f>
        <v>12/1/2009</v>
      </c>
      <c r="E5551" s="2" t="str">
        <f>TEXT(MID(Sales_Transactions[[#This Row],[Order Date]],2,5),"d")</f>
        <v>12</v>
      </c>
      <c r="F5551" s="2" t="str">
        <f>TEXT(MID(Sales_Transactions[[#This Row],[Order Date]],2,5),"m")</f>
        <v>1</v>
      </c>
      <c r="G5551" s="2" t="str">
        <f>TEXT(MID(Sales_Transactions[[#This Row],[Order Date]],2,5),"yyy")</f>
        <v>2009</v>
      </c>
      <c r="H5551" s="2" t="str">
        <f>TEXT(MID(Sales_Transactions[[#This Row],[Order Date]],2,5),"yyy/m")</f>
        <v>2009/1</v>
      </c>
      <c r="I5551" t="s">
        <v>78</v>
      </c>
      <c r="J5551">
        <f t="shared" si="516"/>
        <v>3</v>
      </c>
      <c r="K5551" s="2">
        <v>10</v>
      </c>
      <c r="L5551" s="3">
        <v>401.14</v>
      </c>
      <c r="M5551" s="4">
        <v>0.1</v>
      </c>
      <c r="N5551" s="5" t="s">
        <v>23</v>
      </c>
      <c r="O5551" s="3">
        <v>-131.03</v>
      </c>
      <c r="P5551" s="3">
        <v>40.98</v>
      </c>
      <c r="Q5551" s="3">
        <v>6.5</v>
      </c>
      <c r="R5551" s="5" t="s">
        <v>1531</v>
      </c>
      <c r="S5551" s="5" t="s">
        <v>199</v>
      </c>
      <c r="T5551" s="5" t="str">
        <f t="shared" si="517"/>
        <v>Liz Price</v>
      </c>
      <c r="U5551" t="s">
        <v>1143</v>
      </c>
      <c r="V5551" s="5" t="s">
        <v>37</v>
      </c>
      <c r="W5551" s="5" t="s">
        <v>48</v>
      </c>
      <c r="X5551" s="5" t="s">
        <v>87</v>
      </c>
      <c r="Y5551" s="5" t="s">
        <v>1983</v>
      </c>
      <c r="Z5551" s="5" t="s">
        <v>43</v>
      </c>
      <c r="AA5551" s="4">
        <v>0.74</v>
      </c>
      <c r="AB5551" s="1">
        <v>39827</v>
      </c>
      <c r="AC5551" s="1">
        <v>23229</v>
      </c>
      <c r="AD5551">
        <f t="shared" si="518"/>
        <v>2</v>
      </c>
      <c r="AE5551">
        <f t="shared" ca="1" si="519"/>
        <v>61</v>
      </c>
      <c r="AF5551" t="str">
        <f t="shared" ca="1" si="520"/>
        <v>18-64</v>
      </c>
      <c r="AG5551" s="3">
        <f t="shared" si="521"/>
        <v>4.7439020000000003</v>
      </c>
      <c r="AH5551" t="str">
        <f>_xlfn.IFNA(VLOOKUP(Sales_Transactions[[#This Row],[Order ID]],Returned_Items[#All],2,FALSE),"Not Returned")</f>
        <v>Not Returned</v>
      </c>
    </row>
    <row r="5552" spans="1:34" x14ac:dyDescent="0.25">
      <c r="A5552">
        <v>28256</v>
      </c>
      <c r="C5552" t="s">
        <v>1931</v>
      </c>
      <c r="D5552" s="2" t="str">
        <f>TEXT(MID(Sales_Transactions[[#This Row],[Order Date]],2,5),"d/m/yyy")</f>
        <v>23/2/2009</v>
      </c>
      <c r="E5552" s="2" t="str">
        <f>TEXT(MID(Sales_Transactions[[#This Row],[Order Date]],2,5),"d")</f>
        <v>23</v>
      </c>
      <c r="F5552" s="2" t="str">
        <f>TEXT(MID(Sales_Transactions[[#This Row],[Order Date]],2,5),"m")</f>
        <v>2</v>
      </c>
      <c r="G5552" s="2" t="str">
        <f>TEXT(MID(Sales_Transactions[[#This Row],[Order Date]],2,5),"yyy")</f>
        <v>2009</v>
      </c>
      <c r="H5552" s="2" t="str">
        <f>TEXT(MID(Sales_Transactions[[#This Row],[Order Date]],2,5),"yyy/m")</f>
        <v>2009/2</v>
      </c>
      <c r="I5552" t="s">
        <v>33</v>
      </c>
      <c r="J5552">
        <f t="shared" si="516"/>
        <v>4</v>
      </c>
      <c r="K5552" s="2">
        <v>19</v>
      </c>
      <c r="L5552" s="3">
        <v>467.4</v>
      </c>
      <c r="M5552" s="4">
        <v>0.01</v>
      </c>
      <c r="N5552" s="5" t="s">
        <v>34</v>
      </c>
      <c r="O5552" s="3">
        <v>-851.09</v>
      </c>
      <c r="P5552" s="3">
        <v>20.98</v>
      </c>
      <c r="Q5552" s="3">
        <v>53.03</v>
      </c>
      <c r="R5552" s="5" t="s">
        <v>1170</v>
      </c>
      <c r="S5552" s="5" t="s">
        <v>1171</v>
      </c>
      <c r="T5552" s="5" t="str">
        <f t="shared" si="517"/>
        <v>Brian Moss</v>
      </c>
      <c r="U5552" t="s">
        <v>1143</v>
      </c>
      <c r="V5552" s="5" t="s">
        <v>47</v>
      </c>
      <c r="W5552" s="5" t="s">
        <v>28</v>
      </c>
      <c r="X5552" s="5" t="s">
        <v>29</v>
      </c>
      <c r="Y5552" s="5" t="s">
        <v>338</v>
      </c>
      <c r="Z5552" s="5" t="s">
        <v>40</v>
      </c>
      <c r="AA5552" s="4">
        <v>0.78</v>
      </c>
      <c r="AB5552" s="1">
        <v>39867</v>
      </c>
      <c r="AC5552" s="1">
        <v>23064</v>
      </c>
      <c r="AD5552">
        <f t="shared" si="518"/>
        <v>0</v>
      </c>
      <c r="AE5552">
        <f t="shared" ca="1" si="519"/>
        <v>61</v>
      </c>
      <c r="AF5552" t="str">
        <f t="shared" ca="1" si="520"/>
        <v>18-64</v>
      </c>
      <c r="AG5552" s="3">
        <f t="shared" si="521"/>
        <v>3.8951527368421055</v>
      </c>
      <c r="AH5552" t="str">
        <f>_xlfn.IFNA(VLOOKUP(Sales_Transactions[[#This Row],[Order ID]],Returned_Items[#All],2,FALSE),"Not Returned")</f>
        <v>Not Returned</v>
      </c>
    </row>
    <row r="5553" spans="1:34" x14ac:dyDescent="0.25">
      <c r="A5553">
        <v>28550</v>
      </c>
      <c r="C5553" t="s">
        <v>2622</v>
      </c>
      <c r="D5553" s="2" t="str">
        <f>TEXT(MID(Sales_Transactions[[#This Row],[Order Date]],2,5),"d/m/yyy")</f>
        <v>20/3/2011</v>
      </c>
      <c r="E5553" s="2" t="str">
        <f>TEXT(MID(Sales_Transactions[[#This Row],[Order Date]],2,5),"d")</f>
        <v>20</v>
      </c>
      <c r="F5553" s="2" t="str">
        <f>TEXT(MID(Sales_Transactions[[#This Row],[Order Date]],2,5),"m")</f>
        <v>3</v>
      </c>
      <c r="G5553" s="2" t="str">
        <f>TEXT(MID(Sales_Transactions[[#This Row],[Order Date]],2,5),"yyy")</f>
        <v>2011</v>
      </c>
      <c r="H5553" s="2" t="str">
        <f>TEXT(MID(Sales_Transactions[[#This Row],[Order Date]],2,5),"yyy/m")</f>
        <v>2011/3</v>
      </c>
      <c r="I5553" t="s">
        <v>52</v>
      </c>
      <c r="J5553">
        <f t="shared" si="516"/>
        <v>1</v>
      </c>
      <c r="K5553" s="2">
        <v>44</v>
      </c>
      <c r="L5553" s="3">
        <v>21532.26</v>
      </c>
      <c r="M5553" s="4">
        <v>0.09</v>
      </c>
      <c r="N5553" s="5" t="s">
        <v>34</v>
      </c>
      <c r="O5553" s="3">
        <v>8323.39</v>
      </c>
      <c r="P5553" s="3">
        <v>500.97</v>
      </c>
      <c r="Q5553" s="3">
        <v>69.3</v>
      </c>
      <c r="R5553" s="5" t="s">
        <v>585</v>
      </c>
      <c r="S5553" s="5" t="s">
        <v>442</v>
      </c>
      <c r="T5553" s="5" t="str">
        <f t="shared" si="517"/>
        <v>Cindy Schnelling</v>
      </c>
      <c r="U5553" t="s">
        <v>1143</v>
      </c>
      <c r="V5553" s="5" t="s">
        <v>47</v>
      </c>
      <c r="W5553" s="5" t="s">
        <v>48</v>
      </c>
      <c r="X5553" s="5" t="s">
        <v>324</v>
      </c>
      <c r="Y5553" s="5" t="s">
        <v>661</v>
      </c>
      <c r="Z5553" s="5" t="s">
        <v>40</v>
      </c>
      <c r="AA5553" s="4">
        <v>0.37</v>
      </c>
      <c r="AB5553" s="1">
        <v>40625</v>
      </c>
      <c r="AC5553" s="1">
        <v>23329</v>
      </c>
      <c r="AD5553">
        <f t="shared" si="518"/>
        <v>3</v>
      </c>
      <c r="AE5553">
        <f t="shared" ca="1" si="519"/>
        <v>60</v>
      </c>
      <c r="AF5553" t="str">
        <f t="shared" ca="1" si="520"/>
        <v>18-64</v>
      </c>
      <c r="AG5553" s="3">
        <f t="shared" si="521"/>
        <v>12.950434704545454</v>
      </c>
      <c r="AH5553" t="str">
        <f>_xlfn.IFNA(VLOOKUP(Sales_Transactions[[#This Row],[Order ID]],Returned_Items[#All],2,FALSE),"Not Returned")</f>
        <v>Not Returned</v>
      </c>
    </row>
    <row r="5554" spans="1:34" x14ac:dyDescent="0.25">
      <c r="A5554">
        <v>28550</v>
      </c>
      <c r="C5554" t="s">
        <v>2622</v>
      </c>
      <c r="D5554" s="2" t="str">
        <f>TEXT(MID(Sales_Transactions[[#This Row],[Order Date]],2,5),"d/m/yyy")</f>
        <v>20/3/2011</v>
      </c>
      <c r="E5554" s="2" t="str">
        <f>TEXT(MID(Sales_Transactions[[#This Row],[Order Date]],2,5),"d")</f>
        <v>20</v>
      </c>
      <c r="F5554" s="2" t="str">
        <f>TEXT(MID(Sales_Transactions[[#This Row],[Order Date]],2,5),"m")</f>
        <v>3</v>
      </c>
      <c r="G5554" s="2" t="str">
        <f>TEXT(MID(Sales_Transactions[[#This Row],[Order Date]],2,5),"yyy")</f>
        <v>2011</v>
      </c>
      <c r="H5554" s="2" t="str">
        <f>TEXT(MID(Sales_Transactions[[#This Row],[Order Date]],2,5),"yyy/m")</f>
        <v>2011/3</v>
      </c>
      <c r="I5554" t="s">
        <v>52</v>
      </c>
      <c r="J5554">
        <f t="shared" si="516"/>
        <v>1</v>
      </c>
      <c r="K5554" s="2">
        <v>1</v>
      </c>
      <c r="L5554" s="3">
        <v>7.64</v>
      </c>
      <c r="M5554" s="4">
        <v>0.1</v>
      </c>
      <c r="N5554" s="5" t="s">
        <v>23</v>
      </c>
      <c r="O5554" s="3">
        <v>-6.6</v>
      </c>
      <c r="P5554" s="3">
        <v>4.76</v>
      </c>
      <c r="Q5554" s="3">
        <v>3.01</v>
      </c>
      <c r="R5554" s="5" t="s">
        <v>585</v>
      </c>
      <c r="S5554" s="5" t="s">
        <v>442</v>
      </c>
      <c r="T5554" s="5" t="str">
        <f t="shared" si="517"/>
        <v>Cindy Schnelling</v>
      </c>
      <c r="U5554" t="s">
        <v>1143</v>
      </c>
      <c r="V5554" s="5" t="s">
        <v>47</v>
      </c>
      <c r="W5554" s="5" t="s">
        <v>28</v>
      </c>
      <c r="X5554" s="5" t="s">
        <v>75</v>
      </c>
      <c r="Y5554" s="5" t="s">
        <v>1564</v>
      </c>
      <c r="Z5554" s="5" t="s">
        <v>84</v>
      </c>
      <c r="AA5554" s="4">
        <v>0.36</v>
      </c>
      <c r="AB5554" s="1">
        <v>40623</v>
      </c>
      <c r="AC5554" s="1">
        <v>23202</v>
      </c>
      <c r="AD5554">
        <f t="shared" si="518"/>
        <v>1</v>
      </c>
      <c r="AE5554">
        <f t="shared" ca="1" si="519"/>
        <v>61</v>
      </c>
      <c r="AF5554" t="str">
        <f t="shared" ca="1" si="520"/>
        <v>18-64</v>
      </c>
      <c r="AG5554" s="3">
        <f t="shared" si="521"/>
        <v>7.7652399999999995</v>
      </c>
      <c r="AH5554" t="str">
        <f>_xlfn.IFNA(VLOOKUP(Sales_Transactions[[#This Row],[Order ID]],Returned_Items[#All],2,FALSE),"Not Returned")</f>
        <v>Not Returned</v>
      </c>
    </row>
    <row r="5555" spans="1:34" x14ac:dyDescent="0.25">
      <c r="A5555">
        <v>28870</v>
      </c>
      <c r="C5555" t="s">
        <v>584</v>
      </c>
      <c r="D5555" s="2" t="str">
        <f>TEXT(MID(Sales_Transactions[[#This Row],[Order Date]],2,5),"d/m/yyy")</f>
        <v>10/11/2011</v>
      </c>
      <c r="E5555" s="2" t="str">
        <f>TEXT(MID(Sales_Transactions[[#This Row],[Order Date]],2,5),"d")</f>
        <v>10</v>
      </c>
      <c r="F5555" s="2" t="str">
        <f>TEXT(MID(Sales_Transactions[[#This Row],[Order Date]],2,5),"m")</f>
        <v>11</v>
      </c>
      <c r="G5555" s="2" t="str">
        <f>TEXT(MID(Sales_Transactions[[#This Row],[Order Date]],2,5),"yyy")</f>
        <v>2011</v>
      </c>
      <c r="H5555" s="2" t="str">
        <f>TEXT(MID(Sales_Transactions[[#This Row],[Order Date]],2,5),"yyy/m")</f>
        <v>2011/11</v>
      </c>
      <c r="I5555" t="s">
        <v>33</v>
      </c>
      <c r="J5555">
        <f t="shared" si="516"/>
        <v>4</v>
      </c>
      <c r="K5555" s="2">
        <v>27</v>
      </c>
      <c r="L5555" s="3">
        <v>1154.8900000000001</v>
      </c>
      <c r="M5555" s="4">
        <v>0.03</v>
      </c>
      <c r="N5555" s="5" t="s">
        <v>23</v>
      </c>
      <c r="O5555" s="3">
        <v>66.36</v>
      </c>
      <c r="P5555" s="3">
        <v>40.98</v>
      </c>
      <c r="Q5555" s="3">
        <v>6.5</v>
      </c>
      <c r="R5555" s="5" t="s">
        <v>585</v>
      </c>
      <c r="S5555" s="5" t="s">
        <v>442</v>
      </c>
      <c r="T5555" s="5" t="str">
        <f t="shared" si="517"/>
        <v>Cindy Schnelling</v>
      </c>
      <c r="U5555" t="s">
        <v>1143</v>
      </c>
      <c r="V5555" s="5" t="s">
        <v>47</v>
      </c>
      <c r="W5555" s="5" t="s">
        <v>48</v>
      </c>
      <c r="X5555" s="5" t="s">
        <v>87</v>
      </c>
      <c r="Y5555" s="5" t="s">
        <v>2925</v>
      </c>
      <c r="Z5555" s="5" t="s">
        <v>43</v>
      </c>
      <c r="AA5555" s="4">
        <v>0.64</v>
      </c>
      <c r="AB5555" s="1">
        <v>40858</v>
      </c>
      <c r="AC5555" s="1">
        <v>23075</v>
      </c>
      <c r="AD5555">
        <f t="shared" si="518"/>
        <v>1</v>
      </c>
      <c r="AE5555">
        <f t="shared" ca="1" si="519"/>
        <v>61</v>
      </c>
      <c r="AF5555" t="str">
        <f t="shared" ca="1" si="520"/>
        <v>18-64</v>
      </c>
      <c r="AG5555" s="3">
        <f t="shared" si="521"/>
        <v>1.7580631851851851</v>
      </c>
      <c r="AH5555" t="str">
        <f>_xlfn.IFNA(VLOOKUP(Sales_Transactions[[#This Row],[Order ID]],Returned_Items[#All],2,FALSE),"Not Returned")</f>
        <v>Not Returned</v>
      </c>
    </row>
    <row r="5556" spans="1:34" x14ac:dyDescent="0.25">
      <c r="A5556">
        <v>30374</v>
      </c>
      <c r="C5556" t="s">
        <v>2417</v>
      </c>
      <c r="D5556" s="2" t="str">
        <f>TEXT(MID(Sales_Transactions[[#This Row],[Order Date]],2,5),"d/m/yyy")</f>
        <v>21/3/2010</v>
      </c>
      <c r="E5556" s="2" t="str">
        <f>TEXT(MID(Sales_Transactions[[#This Row],[Order Date]],2,5),"d")</f>
        <v>21</v>
      </c>
      <c r="F5556" s="2" t="str">
        <f>TEXT(MID(Sales_Transactions[[#This Row],[Order Date]],2,5),"m")</f>
        <v>3</v>
      </c>
      <c r="G5556" s="2" t="str">
        <f>TEXT(MID(Sales_Transactions[[#This Row],[Order Date]],2,5),"yyy")</f>
        <v>2010</v>
      </c>
      <c r="H5556" s="2" t="str">
        <f>TEXT(MID(Sales_Transactions[[#This Row],[Order Date]],2,5),"yyy/m")</f>
        <v>2010/3</v>
      </c>
      <c r="I5556" t="s">
        <v>101</v>
      </c>
      <c r="J5556">
        <f t="shared" si="516"/>
        <v>1</v>
      </c>
      <c r="K5556" s="2">
        <v>12</v>
      </c>
      <c r="L5556" s="3">
        <v>709.54</v>
      </c>
      <c r="M5556" s="4">
        <v>7.0000000000000007E-2</v>
      </c>
      <c r="N5556" s="5" t="s">
        <v>23</v>
      </c>
      <c r="O5556" s="3">
        <v>131.44</v>
      </c>
      <c r="P5556" s="3">
        <v>59.98</v>
      </c>
      <c r="Q5556" s="3">
        <v>3.99</v>
      </c>
      <c r="R5556" s="5" t="s">
        <v>202</v>
      </c>
      <c r="S5556" s="5" t="s">
        <v>3380</v>
      </c>
      <c r="T5556" s="5" t="str">
        <f t="shared" si="517"/>
        <v>Michelle Moray</v>
      </c>
      <c r="U5556" t="s">
        <v>1143</v>
      </c>
      <c r="V5556" s="5" t="s">
        <v>47</v>
      </c>
      <c r="W5556" s="5" t="s">
        <v>28</v>
      </c>
      <c r="X5556" s="5" t="s">
        <v>38</v>
      </c>
      <c r="Y5556" s="5" t="s">
        <v>742</v>
      </c>
      <c r="Z5556" s="5" t="s">
        <v>43</v>
      </c>
      <c r="AA5556" s="4">
        <v>0.56999999999999995</v>
      </c>
      <c r="AB5556" s="1">
        <v>40259</v>
      </c>
      <c r="AC5556" s="1">
        <v>22875</v>
      </c>
      <c r="AD5556">
        <f t="shared" si="518"/>
        <v>1</v>
      </c>
      <c r="AE5556">
        <f t="shared" ca="1" si="519"/>
        <v>61</v>
      </c>
      <c r="AF5556" t="str">
        <f t="shared" ca="1" si="520"/>
        <v>18-64</v>
      </c>
      <c r="AG5556" s="3">
        <f t="shared" si="521"/>
        <v>5.3273345000000001</v>
      </c>
      <c r="AH5556" t="str">
        <f>_xlfn.IFNA(VLOOKUP(Sales_Transactions[[#This Row],[Order ID]],Returned_Items[#All],2,FALSE),"Not Returned")</f>
        <v>Not Returned</v>
      </c>
    </row>
    <row r="5557" spans="1:34" x14ac:dyDescent="0.25">
      <c r="A5557">
        <v>30374</v>
      </c>
      <c r="C5557" t="s">
        <v>2417</v>
      </c>
      <c r="D5557" s="2" t="str">
        <f>TEXT(MID(Sales_Transactions[[#This Row],[Order Date]],2,5),"d/m/yyy")</f>
        <v>21/3/2010</v>
      </c>
      <c r="E5557" s="2" t="str">
        <f>TEXT(MID(Sales_Transactions[[#This Row],[Order Date]],2,5),"d")</f>
        <v>21</v>
      </c>
      <c r="F5557" s="2" t="str">
        <f>TEXT(MID(Sales_Transactions[[#This Row],[Order Date]],2,5),"m")</f>
        <v>3</v>
      </c>
      <c r="G5557" s="2" t="str">
        <f>TEXT(MID(Sales_Transactions[[#This Row],[Order Date]],2,5),"yyy")</f>
        <v>2010</v>
      </c>
      <c r="H5557" s="2" t="str">
        <f>TEXT(MID(Sales_Transactions[[#This Row],[Order Date]],2,5),"yyy/m")</f>
        <v>2010/3</v>
      </c>
      <c r="I5557" t="s">
        <v>101</v>
      </c>
      <c r="J5557">
        <f t="shared" si="516"/>
        <v>1</v>
      </c>
      <c r="K5557" s="2">
        <v>42</v>
      </c>
      <c r="L5557" s="3">
        <v>1220.08</v>
      </c>
      <c r="M5557" s="4">
        <v>0</v>
      </c>
      <c r="N5557" s="5" t="s">
        <v>23</v>
      </c>
      <c r="O5557" s="3">
        <v>515.64</v>
      </c>
      <c r="P5557" s="3">
        <v>28.48</v>
      </c>
      <c r="Q5557" s="3">
        <v>1.99</v>
      </c>
      <c r="R5557" s="5" t="s">
        <v>202</v>
      </c>
      <c r="S5557" s="5" t="s">
        <v>3380</v>
      </c>
      <c r="T5557" s="5" t="str">
        <f t="shared" si="517"/>
        <v>Michelle Moray</v>
      </c>
      <c r="U5557" t="s">
        <v>1143</v>
      </c>
      <c r="V5557" s="5" t="s">
        <v>47</v>
      </c>
      <c r="W5557" s="5" t="s">
        <v>48</v>
      </c>
      <c r="X5557" s="5" t="s">
        <v>87</v>
      </c>
      <c r="Y5557" s="5" t="s">
        <v>874</v>
      </c>
      <c r="Z5557" s="5" t="s">
        <v>60</v>
      </c>
      <c r="AA5557" s="4">
        <v>0.4</v>
      </c>
      <c r="AB5557" s="1">
        <v>40259</v>
      </c>
      <c r="AC5557" s="1">
        <v>27201</v>
      </c>
      <c r="AD5557">
        <f t="shared" si="518"/>
        <v>1</v>
      </c>
      <c r="AE5557">
        <f t="shared" ca="1" si="519"/>
        <v>50</v>
      </c>
      <c r="AF5557" t="str">
        <f t="shared" ca="1" si="520"/>
        <v>18-64</v>
      </c>
      <c r="AG5557" s="3">
        <f t="shared" si="521"/>
        <v>0.7254761904761905</v>
      </c>
      <c r="AH5557" t="str">
        <f>_xlfn.IFNA(VLOOKUP(Sales_Transactions[[#This Row],[Order ID]],Returned_Items[#All],2,FALSE),"Not Returned")</f>
        <v>Not Returned</v>
      </c>
    </row>
    <row r="5558" spans="1:34" x14ac:dyDescent="0.25">
      <c r="A5558">
        <v>30564</v>
      </c>
      <c r="C5558" t="s">
        <v>2116</v>
      </c>
      <c r="D5558" s="2" t="str">
        <f>TEXT(MID(Sales_Transactions[[#This Row],[Order Date]],2,5),"d/m/yyy")</f>
        <v>26/2/2009</v>
      </c>
      <c r="E5558" s="2" t="str">
        <f>TEXT(MID(Sales_Transactions[[#This Row],[Order Date]],2,5),"d")</f>
        <v>26</v>
      </c>
      <c r="F5558" s="2" t="str">
        <f>TEXT(MID(Sales_Transactions[[#This Row],[Order Date]],2,5),"m")</f>
        <v>2</v>
      </c>
      <c r="G5558" s="2" t="str">
        <f>TEXT(MID(Sales_Transactions[[#This Row],[Order Date]],2,5),"yyy")</f>
        <v>2009</v>
      </c>
      <c r="H5558" s="2" t="str">
        <f>TEXT(MID(Sales_Transactions[[#This Row],[Order Date]],2,5),"yyy/m")</f>
        <v>2009/2</v>
      </c>
      <c r="I5558" t="s">
        <v>101</v>
      </c>
      <c r="J5558">
        <f t="shared" si="516"/>
        <v>1</v>
      </c>
      <c r="K5558" s="2">
        <v>20</v>
      </c>
      <c r="L5558" s="3">
        <v>606.39850000000001</v>
      </c>
      <c r="M5558" s="4">
        <v>0.09</v>
      </c>
      <c r="N5558" s="5" t="s">
        <v>23</v>
      </c>
      <c r="O5558" s="3">
        <v>126.13</v>
      </c>
      <c r="P5558" s="3">
        <v>35.99</v>
      </c>
      <c r="Q5558" s="3">
        <v>5.99</v>
      </c>
      <c r="R5558" s="5" t="s">
        <v>2765</v>
      </c>
      <c r="S5558" s="5" t="s">
        <v>2988</v>
      </c>
      <c r="T5558" s="5" t="str">
        <f t="shared" si="517"/>
        <v>Darrin Van</v>
      </c>
      <c r="U5558" t="s">
        <v>1143</v>
      </c>
      <c r="V5558" s="5" t="s">
        <v>74</v>
      </c>
      <c r="W5558" s="5" t="s">
        <v>48</v>
      </c>
      <c r="X5558" s="5" t="s">
        <v>49</v>
      </c>
      <c r="Y5558" s="5" t="s">
        <v>1580</v>
      </c>
      <c r="Z5558" s="5" t="s">
        <v>84</v>
      </c>
      <c r="AA5558" s="4">
        <v>0.38</v>
      </c>
      <c r="AB5558" s="1">
        <v>39871</v>
      </c>
      <c r="AC5558" s="1">
        <v>27035</v>
      </c>
      <c r="AD5558">
        <f t="shared" si="518"/>
        <v>1</v>
      </c>
      <c r="AE5558">
        <f t="shared" ca="1" si="519"/>
        <v>50</v>
      </c>
      <c r="AF5558" t="str">
        <f t="shared" ca="1" si="520"/>
        <v>18-64</v>
      </c>
      <c r="AG5558" s="3">
        <f t="shared" si="521"/>
        <v>2.0973804500000002</v>
      </c>
      <c r="AH5558" t="str">
        <f>_xlfn.IFNA(VLOOKUP(Sales_Transactions[[#This Row],[Order ID]],Returned_Items[#All],2,FALSE),"Not Returned")</f>
        <v>Not Returned</v>
      </c>
    </row>
    <row r="5559" spans="1:34" x14ac:dyDescent="0.25">
      <c r="A5559">
        <v>31620</v>
      </c>
      <c r="C5559" t="s">
        <v>3011</v>
      </c>
      <c r="D5559" s="2" t="str">
        <f>TEXT(MID(Sales_Transactions[[#This Row],[Order Date]],2,5),"d/m/yyy")</f>
        <v>11/8/2011</v>
      </c>
      <c r="E5559" s="2" t="str">
        <f>TEXT(MID(Sales_Transactions[[#This Row],[Order Date]],2,5),"d")</f>
        <v>11</v>
      </c>
      <c r="F5559" s="2" t="str">
        <f>TEXT(MID(Sales_Transactions[[#This Row],[Order Date]],2,5),"m")</f>
        <v>8</v>
      </c>
      <c r="G5559" s="2" t="str">
        <f>TEXT(MID(Sales_Transactions[[#This Row],[Order Date]],2,5),"yyy")</f>
        <v>2011</v>
      </c>
      <c r="H5559" s="2" t="str">
        <f>TEXT(MID(Sales_Transactions[[#This Row],[Order Date]],2,5),"yyy/m")</f>
        <v>2011/8</v>
      </c>
      <c r="I5559" t="s">
        <v>101</v>
      </c>
      <c r="J5559">
        <f t="shared" si="516"/>
        <v>1</v>
      </c>
      <c r="K5559" s="2">
        <v>20</v>
      </c>
      <c r="L5559" s="3">
        <v>1108.366</v>
      </c>
      <c r="M5559" s="4">
        <v>0.05</v>
      </c>
      <c r="N5559" s="5" t="s">
        <v>23</v>
      </c>
      <c r="O5559" s="3">
        <v>178.31</v>
      </c>
      <c r="P5559" s="3">
        <v>65.989999999999995</v>
      </c>
      <c r="Q5559" s="3">
        <v>2.5</v>
      </c>
      <c r="R5559" s="5" t="s">
        <v>2922</v>
      </c>
      <c r="S5559" s="5" t="s">
        <v>2628</v>
      </c>
      <c r="T5559" s="5" t="str">
        <f t="shared" si="517"/>
        <v>Maribeth Yedwab</v>
      </c>
      <c r="U5559" t="s">
        <v>1143</v>
      </c>
      <c r="V5559" s="5" t="s">
        <v>74</v>
      </c>
      <c r="W5559" s="5" t="s">
        <v>48</v>
      </c>
      <c r="X5559" s="5" t="s">
        <v>49</v>
      </c>
      <c r="Y5559" s="5" t="s">
        <v>2096</v>
      </c>
      <c r="Z5559" s="5" t="s">
        <v>43</v>
      </c>
      <c r="AA5559" s="4">
        <v>0.55000000000000004</v>
      </c>
      <c r="AB5559" s="1">
        <v>40768</v>
      </c>
      <c r="AC5559" s="1">
        <v>27136</v>
      </c>
      <c r="AD5559">
        <f t="shared" si="518"/>
        <v>2</v>
      </c>
      <c r="AE5559">
        <f t="shared" ca="1" si="519"/>
        <v>50</v>
      </c>
      <c r="AF5559" t="str">
        <f t="shared" ca="1" si="520"/>
        <v>18-64</v>
      </c>
      <c r="AG5559" s="3">
        <f t="shared" si="521"/>
        <v>3.4228502499999998</v>
      </c>
      <c r="AH5559" t="str">
        <f>_xlfn.IFNA(VLOOKUP(Sales_Transactions[[#This Row],[Order ID]],Returned_Items[#All],2,FALSE),"Not Returned")</f>
        <v>Not Returned</v>
      </c>
    </row>
    <row r="5560" spans="1:34" x14ac:dyDescent="0.25">
      <c r="A5560">
        <v>31780</v>
      </c>
      <c r="C5560" t="s">
        <v>3031</v>
      </c>
      <c r="D5560" s="2" t="str">
        <f>TEXT(MID(Sales_Transactions[[#This Row],[Order Date]],2,5),"d/m/yyy")</f>
        <v>29/1/2010</v>
      </c>
      <c r="E5560" s="2" t="str">
        <f>TEXT(MID(Sales_Transactions[[#This Row],[Order Date]],2,5),"d")</f>
        <v>29</v>
      </c>
      <c r="F5560" s="2" t="str">
        <f>TEXT(MID(Sales_Transactions[[#This Row],[Order Date]],2,5),"m")</f>
        <v>1</v>
      </c>
      <c r="G5560" s="2" t="str">
        <f>TEXT(MID(Sales_Transactions[[#This Row],[Order Date]],2,5),"yyy")</f>
        <v>2010</v>
      </c>
      <c r="H5560" s="2" t="str">
        <f>TEXT(MID(Sales_Transactions[[#This Row],[Order Date]],2,5),"yyy/m")</f>
        <v>2010/1</v>
      </c>
      <c r="I5560" t="s">
        <v>78</v>
      </c>
      <c r="J5560">
        <f t="shared" si="516"/>
        <v>3</v>
      </c>
      <c r="K5560" s="2">
        <v>17</v>
      </c>
      <c r="L5560" s="3">
        <v>734.25</v>
      </c>
      <c r="M5560" s="4">
        <v>0.08</v>
      </c>
      <c r="N5560" s="5" t="s">
        <v>67</v>
      </c>
      <c r="O5560" s="3">
        <v>160.58000000000001</v>
      </c>
      <c r="P5560" s="3">
        <v>42.98</v>
      </c>
      <c r="Q5560" s="3">
        <v>4.62</v>
      </c>
      <c r="R5560" s="5" t="s">
        <v>2979</v>
      </c>
      <c r="S5560" s="5" t="s">
        <v>119</v>
      </c>
      <c r="T5560" s="5" t="str">
        <f t="shared" si="517"/>
        <v>Max Ludwig</v>
      </c>
      <c r="U5560" t="s">
        <v>1143</v>
      </c>
      <c r="V5560" s="5" t="s">
        <v>47</v>
      </c>
      <c r="W5560" s="5" t="s">
        <v>28</v>
      </c>
      <c r="X5560" s="5" t="s">
        <v>38</v>
      </c>
      <c r="Y5560" s="5" t="s">
        <v>1485</v>
      </c>
      <c r="Z5560" s="5" t="s">
        <v>43</v>
      </c>
      <c r="AA5560" s="4">
        <v>0.56000000000000005</v>
      </c>
      <c r="AB5560" s="1">
        <v>40209</v>
      </c>
      <c r="AC5560" s="1">
        <v>27136</v>
      </c>
      <c r="AD5560">
        <f t="shared" si="518"/>
        <v>2</v>
      </c>
      <c r="AE5560">
        <f t="shared" ca="1" si="519"/>
        <v>50</v>
      </c>
      <c r="AF5560" t="str">
        <f t="shared" ca="1" si="520"/>
        <v>18-64</v>
      </c>
      <c r="AG5560" s="3">
        <f t="shared" si="521"/>
        <v>2.7979774117647054</v>
      </c>
      <c r="AH5560" t="str">
        <f>_xlfn.IFNA(VLOOKUP(Sales_Transactions[[#This Row],[Order ID]],Returned_Items[#All],2,FALSE),"Not Returned")</f>
        <v>Not Returned</v>
      </c>
    </row>
    <row r="5561" spans="1:34" hidden="1" x14ac:dyDescent="0.25">
      <c r="A5561">
        <v>31876</v>
      </c>
      <c r="C5561" t="s">
        <v>1871</v>
      </c>
      <c r="D5561" s="2" t="str">
        <f>TEXT(MID(Sales_Transactions[[#This Row],[Order Date]],2,5),"d/m/yyy")</f>
        <v>7/5/2011</v>
      </c>
      <c r="E5561" s="2" t="str">
        <f>TEXT(MID(Sales_Transactions[[#This Row],[Order Date]],2,5),"d")</f>
        <v>7</v>
      </c>
      <c r="F5561" s="2" t="str">
        <f>TEXT(MID(Sales_Transactions[[#This Row],[Order Date]],2,5),"m")</f>
        <v>5</v>
      </c>
      <c r="G5561" s="2" t="str">
        <f>TEXT(MID(Sales_Transactions[[#This Row],[Order Date]],2,5),"yyy")</f>
        <v>2011</v>
      </c>
      <c r="H5561" s="2" t="str">
        <f>TEXT(MID(Sales_Transactions[[#This Row],[Order Date]],2,5),"yyy/m")</f>
        <v>2011/5</v>
      </c>
      <c r="I5561" t="s">
        <v>33</v>
      </c>
      <c r="J5561">
        <f t="shared" si="516"/>
        <v>4</v>
      </c>
      <c r="K5561" s="2">
        <v>8</v>
      </c>
      <c r="L5561">
        <v>741.49</v>
      </c>
      <c r="M5561">
        <v>0.08</v>
      </c>
      <c r="N5561" t="s">
        <v>23</v>
      </c>
      <c r="O5561">
        <v>-360.18</v>
      </c>
      <c r="P5561">
        <v>95.99</v>
      </c>
      <c r="Q5561">
        <v>35</v>
      </c>
      <c r="R5561" t="s">
        <v>1170</v>
      </c>
      <c r="S5561" t="s">
        <v>1171</v>
      </c>
      <c r="T5561" t="str">
        <f t="shared" si="517"/>
        <v>Brian Moss</v>
      </c>
      <c r="U5561" t="s">
        <v>1143</v>
      </c>
      <c r="V5561" t="s">
        <v>47</v>
      </c>
      <c r="W5561" t="s">
        <v>28</v>
      </c>
      <c r="X5561" t="s">
        <v>29</v>
      </c>
      <c r="Y5561" t="s">
        <v>2536</v>
      </c>
      <c r="Z5561" t="s">
        <v>31</v>
      </c>
      <c r="AA5561"/>
      <c r="AB5561" s="1">
        <v>40671</v>
      </c>
      <c r="AC5561" s="1">
        <v>26960</v>
      </c>
      <c r="AD5561">
        <f t="shared" si="518"/>
        <v>1</v>
      </c>
      <c r="AE5561">
        <f t="shared" ca="1" si="519"/>
        <v>50</v>
      </c>
      <c r="AF5561" t="str">
        <f t="shared" ca="1" si="520"/>
        <v>18-64</v>
      </c>
      <c r="AG5561">
        <f t="shared" si="521"/>
        <v>16.364151</v>
      </c>
      <c r="AH5561" t="str">
        <f>_xlfn.IFNA(VLOOKUP(Sales_Transactions[[#This Row],[Order ID]],Returned_Items[#All],2,FALSE),"Not Returned")</f>
        <v>Not Returned</v>
      </c>
    </row>
    <row r="5562" spans="1:34" x14ac:dyDescent="0.25">
      <c r="A5562">
        <v>32356</v>
      </c>
      <c r="C5562" t="s">
        <v>840</v>
      </c>
      <c r="D5562" s="2" t="str">
        <f>TEXT(MID(Sales_Transactions[[#This Row],[Order Date]],2,5),"d/m/yyy")</f>
        <v>10/10/2012</v>
      </c>
      <c r="E5562" s="2" t="str">
        <f>TEXT(MID(Sales_Transactions[[#This Row],[Order Date]],2,5),"d")</f>
        <v>10</v>
      </c>
      <c r="F5562" s="2" t="str">
        <f>TEXT(MID(Sales_Transactions[[#This Row],[Order Date]],2,5),"m")</f>
        <v>10</v>
      </c>
      <c r="G5562" s="2" t="str">
        <f>TEXT(MID(Sales_Transactions[[#This Row],[Order Date]],2,5),"yyy")</f>
        <v>2012</v>
      </c>
      <c r="H5562" s="2" t="str">
        <f>TEXT(MID(Sales_Transactions[[#This Row],[Order Date]],2,5),"yyy/m")</f>
        <v>2012/10</v>
      </c>
      <c r="I5562" t="s">
        <v>52</v>
      </c>
      <c r="J5562">
        <f t="shared" si="516"/>
        <v>1</v>
      </c>
      <c r="K5562" s="2">
        <v>12</v>
      </c>
      <c r="L5562" s="3">
        <v>768.41</v>
      </c>
      <c r="M5562" s="4">
        <v>0.1</v>
      </c>
      <c r="N5562" s="5" t="s">
        <v>23</v>
      </c>
      <c r="O5562" s="3">
        <v>60.38</v>
      </c>
      <c r="P5562" s="3">
        <v>67.28</v>
      </c>
      <c r="Q5562" s="3">
        <v>19.989999999999998</v>
      </c>
      <c r="R5562" s="5" t="s">
        <v>2922</v>
      </c>
      <c r="S5562" s="5" t="s">
        <v>2628</v>
      </c>
      <c r="T5562" s="5" t="str">
        <f t="shared" si="517"/>
        <v>Maribeth Yedwab</v>
      </c>
      <c r="U5562" t="s">
        <v>1143</v>
      </c>
      <c r="V5562" s="5" t="s">
        <v>74</v>
      </c>
      <c r="W5562" s="5" t="s">
        <v>28</v>
      </c>
      <c r="X5562" s="5" t="s">
        <v>41</v>
      </c>
      <c r="Y5562" s="5" t="s">
        <v>1079</v>
      </c>
      <c r="Z5562" s="5" t="s">
        <v>43</v>
      </c>
      <c r="AA5562" s="4">
        <v>0.4</v>
      </c>
      <c r="AB5562" s="1">
        <v>41193</v>
      </c>
      <c r="AC5562" s="1">
        <v>27316</v>
      </c>
      <c r="AD5562">
        <f t="shared" si="518"/>
        <v>1</v>
      </c>
      <c r="AE5562">
        <f t="shared" ca="1" si="519"/>
        <v>49</v>
      </c>
      <c r="AF5562" t="str">
        <f t="shared" ca="1" si="520"/>
        <v>18-64</v>
      </c>
      <c r="AG5562" s="3">
        <f t="shared" si="521"/>
        <v>7.266893333333333</v>
      </c>
      <c r="AH5562" t="str">
        <f>_xlfn.IFNA(VLOOKUP(Sales_Transactions[[#This Row],[Order ID]],Returned_Items[#All],2,FALSE),"Not Returned")</f>
        <v>Not Returned</v>
      </c>
    </row>
    <row r="5563" spans="1:34" x14ac:dyDescent="0.25">
      <c r="A5563">
        <v>32356</v>
      </c>
      <c r="C5563" t="s">
        <v>840</v>
      </c>
      <c r="D5563" s="2" t="str">
        <f>TEXT(MID(Sales_Transactions[[#This Row],[Order Date]],2,5),"d/m/yyy")</f>
        <v>10/10/2012</v>
      </c>
      <c r="E5563" s="2" t="str">
        <f>TEXT(MID(Sales_Transactions[[#This Row],[Order Date]],2,5),"d")</f>
        <v>10</v>
      </c>
      <c r="F5563" s="2" t="str">
        <f>TEXT(MID(Sales_Transactions[[#This Row],[Order Date]],2,5),"m")</f>
        <v>10</v>
      </c>
      <c r="G5563" s="2" t="str">
        <f>TEXT(MID(Sales_Transactions[[#This Row],[Order Date]],2,5),"yyy")</f>
        <v>2012</v>
      </c>
      <c r="H5563" s="2" t="str">
        <f>TEXT(MID(Sales_Transactions[[#This Row],[Order Date]],2,5),"yyy/m")</f>
        <v>2012/10</v>
      </c>
      <c r="I5563" t="s">
        <v>52</v>
      </c>
      <c r="J5563">
        <f t="shared" si="516"/>
        <v>1</v>
      </c>
      <c r="K5563" s="2">
        <v>47</v>
      </c>
      <c r="L5563" s="3">
        <v>5238.192</v>
      </c>
      <c r="M5563" s="4">
        <v>0.08</v>
      </c>
      <c r="N5563" s="5" t="s">
        <v>34</v>
      </c>
      <c r="O5563" s="3">
        <v>-503.77</v>
      </c>
      <c r="P5563" s="3">
        <v>145.97999999999999</v>
      </c>
      <c r="Q5563" s="3">
        <v>46.2</v>
      </c>
      <c r="R5563" s="5" t="s">
        <v>2922</v>
      </c>
      <c r="S5563" s="5" t="s">
        <v>2628</v>
      </c>
      <c r="T5563" s="5" t="str">
        <f t="shared" si="517"/>
        <v>Maribeth Yedwab</v>
      </c>
      <c r="U5563" t="s">
        <v>1143</v>
      </c>
      <c r="V5563" s="5" t="s">
        <v>74</v>
      </c>
      <c r="W5563" s="5" t="s">
        <v>57</v>
      </c>
      <c r="X5563" s="5" t="s">
        <v>107</v>
      </c>
      <c r="Y5563" s="5" t="s">
        <v>1641</v>
      </c>
      <c r="Z5563" s="5" t="s">
        <v>106</v>
      </c>
      <c r="AA5563" s="4">
        <v>0.69</v>
      </c>
      <c r="AB5563" s="1">
        <v>41194</v>
      </c>
      <c r="AC5563" s="1">
        <v>27369</v>
      </c>
      <c r="AD5563">
        <f t="shared" si="518"/>
        <v>2</v>
      </c>
      <c r="AE5563">
        <f t="shared" ca="1" si="519"/>
        <v>49</v>
      </c>
      <c r="AF5563" t="str">
        <f t="shared" ca="1" si="520"/>
        <v>18-64</v>
      </c>
      <c r="AG5563" s="3">
        <f t="shared" si="521"/>
        <v>4.0864514042553193</v>
      </c>
      <c r="AH5563" t="str">
        <f>_xlfn.IFNA(VLOOKUP(Sales_Transactions[[#This Row],[Order ID]],Returned_Items[#All],2,FALSE),"Not Returned")</f>
        <v>Not Returned</v>
      </c>
    </row>
    <row r="5564" spans="1:34" x14ac:dyDescent="0.25">
      <c r="A5564">
        <v>33473</v>
      </c>
      <c r="C5564" t="s">
        <v>831</v>
      </c>
      <c r="D5564" s="2" t="str">
        <f>TEXT(MID(Sales_Transactions[[#This Row],[Order Date]],2,5),"d/m/yyy")</f>
        <v>4/1/2011</v>
      </c>
      <c r="E5564" s="2" t="str">
        <f>TEXT(MID(Sales_Transactions[[#This Row],[Order Date]],2,5),"d")</f>
        <v>4</v>
      </c>
      <c r="F5564" s="2" t="str">
        <f>TEXT(MID(Sales_Transactions[[#This Row],[Order Date]],2,5),"m")</f>
        <v>1</v>
      </c>
      <c r="G5564" s="2" t="str">
        <f>TEXT(MID(Sales_Transactions[[#This Row],[Order Date]],2,5),"yyy")</f>
        <v>2011</v>
      </c>
      <c r="H5564" s="2" t="str">
        <f>TEXT(MID(Sales_Transactions[[#This Row],[Order Date]],2,5),"yyy/m")</f>
        <v>2011/1</v>
      </c>
      <c r="I5564" t="s">
        <v>22</v>
      </c>
      <c r="J5564">
        <f t="shared" si="516"/>
        <v>2</v>
      </c>
      <c r="K5564" s="2">
        <v>50</v>
      </c>
      <c r="L5564" s="3">
        <v>600.22</v>
      </c>
      <c r="M5564" s="4">
        <v>0.08</v>
      </c>
      <c r="N5564" s="5" t="s">
        <v>23</v>
      </c>
      <c r="O5564" s="3">
        <v>27.86</v>
      </c>
      <c r="P5564" s="3">
        <v>12.98</v>
      </c>
      <c r="Q5564" s="3">
        <v>3.14</v>
      </c>
      <c r="R5564" s="5" t="s">
        <v>202</v>
      </c>
      <c r="S5564" s="5" t="s">
        <v>3380</v>
      </c>
      <c r="T5564" s="5" t="str">
        <f t="shared" si="517"/>
        <v>Michelle Moray</v>
      </c>
      <c r="U5564" t="s">
        <v>1143</v>
      </c>
      <c r="V5564" s="5" t="s">
        <v>47</v>
      </c>
      <c r="W5564" s="5" t="s">
        <v>28</v>
      </c>
      <c r="X5564" s="5" t="s">
        <v>221</v>
      </c>
      <c r="Y5564" s="5" t="s">
        <v>576</v>
      </c>
      <c r="Z5564" s="5" t="s">
        <v>60</v>
      </c>
      <c r="AA5564" s="4">
        <v>0.6</v>
      </c>
      <c r="AB5564" s="1">
        <v>40547</v>
      </c>
      <c r="AC5564" s="1">
        <v>27282</v>
      </c>
      <c r="AD5564">
        <f t="shared" si="518"/>
        <v>0</v>
      </c>
      <c r="AE5564">
        <f t="shared" ca="1" si="519"/>
        <v>49</v>
      </c>
      <c r="AF5564" t="str">
        <f t="shared" ca="1" si="520"/>
        <v>18-64</v>
      </c>
      <c r="AG5564" s="3">
        <f t="shared" si="521"/>
        <v>0.32219231999999998</v>
      </c>
      <c r="AH5564" t="str">
        <f>_xlfn.IFNA(VLOOKUP(Sales_Transactions[[#This Row],[Order ID]],Returned_Items[#All],2,FALSE),"Not Returned")</f>
        <v>Not Returned</v>
      </c>
    </row>
    <row r="5565" spans="1:34" x14ac:dyDescent="0.25">
      <c r="A5565">
        <v>35043</v>
      </c>
      <c r="C5565" t="s">
        <v>1347</v>
      </c>
      <c r="D5565" s="2" t="str">
        <f>TEXT(MID(Sales_Transactions[[#This Row],[Order Date]],2,5),"d/m/yyy")</f>
        <v>19/7/2010</v>
      </c>
      <c r="E5565" s="2" t="str">
        <f>TEXT(MID(Sales_Transactions[[#This Row],[Order Date]],2,5),"d")</f>
        <v>19</v>
      </c>
      <c r="F5565" s="2" t="str">
        <f>TEXT(MID(Sales_Transactions[[#This Row],[Order Date]],2,5),"m")</f>
        <v>7</v>
      </c>
      <c r="G5565" s="2" t="str">
        <f>TEXT(MID(Sales_Transactions[[#This Row],[Order Date]],2,5),"yyy")</f>
        <v>2010</v>
      </c>
      <c r="H5565" s="2" t="str">
        <f>TEXT(MID(Sales_Transactions[[#This Row],[Order Date]],2,5),"yyy/m")</f>
        <v>2010/7</v>
      </c>
      <c r="I5565" t="s">
        <v>52</v>
      </c>
      <c r="J5565">
        <f t="shared" si="516"/>
        <v>1</v>
      </c>
      <c r="K5565" s="2">
        <v>45</v>
      </c>
      <c r="L5565" s="3">
        <v>125.21</v>
      </c>
      <c r="M5565" s="4">
        <v>0.01</v>
      </c>
      <c r="N5565" s="5" t="s">
        <v>67</v>
      </c>
      <c r="O5565" s="3">
        <v>37.99</v>
      </c>
      <c r="P5565" s="3">
        <v>2.62</v>
      </c>
      <c r="Q5565" s="3">
        <v>0.8</v>
      </c>
      <c r="R5565" s="5" t="s">
        <v>2922</v>
      </c>
      <c r="S5565" s="5" t="s">
        <v>2628</v>
      </c>
      <c r="T5565" s="5" t="str">
        <f t="shared" si="517"/>
        <v>Maribeth Yedwab</v>
      </c>
      <c r="U5565" t="s">
        <v>1143</v>
      </c>
      <c r="V5565" s="5" t="s">
        <v>74</v>
      </c>
      <c r="W5565" s="5" t="s">
        <v>28</v>
      </c>
      <c r="X5565" s="5" t="s">
        <v>82</v>
      </c>
      <c r="Y5565" s="5" t="s">
        <v>1502</v>
      </c>
      <c r="Z5565" s="5" t="s">
        <v>84</v>
      </c>
      <c r="AA5565" s="4">
        <v>0.39</v>
      </c>
      <c r="AB5565" s="1">
        <v>40379</v>
      </c>
      <c r="AC5565" s="1">
        <v>8640</v>
      </c>
      <c r="AD5565">
        <f t="shared" si="518"/>
        <v>1</v>
      </c>
      <c r="AE5565">
        <f t="shared" ca="1" si="519"/>
        <v>100</v>
      </c>
      <c r="AF5565" t="str">
        <f t="shared" ca="1" si="520"/>
        <v>Over 65</v>
      </c>
      <c r="AG5565" s="3">
        <f t="shared" si="521"/>
        <v>7.5994177777777769E-2</v>
      </c>
      <c r="AH5565" t="str">
        <f>_xlfn.IFNA(VLOOKUP(Sales_Transactions[[#This Row],[Order ID]],Returned_Items[#All],2,FALSE),"Not Returned")</f>
        <v>Not Returned</v>
      </c>
    </row>
    <row r="5566" spans="1:34" x14ac:dyDescent="0.25">
      <c r="A5566">
        <v>35043</v>
      </c>
      <c r="C5566" t="s">
        <v>1347</v>
      </c>
      <c r="D5566" s="2" t="str">
        <f>TEXT(MID(Sales_Transactions[[#This Row],[Order Date]],2,5),"d/m/yyy")</f>
        <v>19/7/2010</v>
      </c>
      <c r="E5566" s="2" t="str">
        <f>TEXT(MID(Sales_Transactions[[#This Row],[Order Date]],2,5),"d")</f>
        <v>19</v>
      </c>
      <c r="F5566" s="2" t="str">
        <f>TEXT(MID(Sales_Transactions[[#This Row],[Order Date]],2,5),"m")</f>
        <v>7</v>
      </c>
      <c r="G5566" s="2" t="str">
        <f>TEXT(MID(Sales_Transactions[[#This Row],[Order Date]],2,5),"yyy")</f>
        <v>2010</v>
      </c>
      <c r="H5566" s="2" t="str">
        <f>TEXT(MID(Sales_Transactions[[#This Row],[Order Date]],2,5),"yyy/m")</f>
        <v>2010/7</v>
      </c>
      <c r="I5566" t="s">
        <v>52</v>
      </c>
      <c r="J5566">
        <f t="shared" si="516"/>
        <v>1</v>
      </c>
      <c r="K5566" s="2">
        <v>9</v>
      </c>
      <c r="L5566" s="3">
        <v>924.11149999999998</v>
      </c>
      <c r="M5566" s="4">
        <v>0.06</v>
      </c>
      <c r="N5566" s="5" t="s">
        <v>23</v>
      </c>
      <c r="O5566" s="3">
        <v>-287.99</v>
      </c>
      <c r="P5566" s="3">
        <v>125.99</v>
      </c>
      <c r="Q5566" s="3">
        <v>8.08</v>
      </c>
      <c r="R5566" s="5" t="s">
        <v>2922</v>
      </c>
      <c r="S5566" s="5" t="s">
        <v>2628</v>
      </c>
      <c r="T5566" s="5" t="str">
        <f t="shared" si="517"/>
        <v>Maribeth Yedwab</v>
      </c>
      <c r="U5566" t="s">
        <v>1143</v>
      </c>
      <c r="V5566" s="5" t="s">
        <v>74</v>
      </c>
      <c r="W5566" s="5" t="s">
        <v>48</v>
      </c>
      <c r="X5566" s="5" t="s">
        <v>49</v>
      </c>
      <c r="Y5566" s="5" t="s">
        <v>986</v>
      </c>
      <c r="Z5566" s="5" t="s">
        <v>43</v>
      </c>
      <c r="AA5566" s="4">
        <v>0.56999999999999995</v>
      </c>
      <c r="AB5566" s="1">
        <v>40379</v>
      </c>
      <c r="AC5566" s="1">
        <v>26883</v>
      </c>
      <c r="AD5566">
        <f t="shared" si="518"/>
        <v>1</v>
      </c>
      <c r="AE5566">
        <f t="shared" ca="1" si="519"/>
        <v>51</v>
      </c>
      <c r="AF5566" t="str">
        <f t="shared" ca="1" si="520"/>
        <v>18-64</v>
      </c>
      <c r="AG5566" s="3">
        <f t="shared" si="521"/>
        <v>14.888267333333333</v>
      </c>
      <c r="AH5566" t="str">
        <f>_xlfn.IFNA(VLOOKUP(Sales_Transactions[[#This Row],[Order ID]],Returned_Items[#All],2,FALSE),"Not Returned")</f>
        <v>Not Returned</v>
      </c>
    </row>
    <row r="5567" spans="1:34" x14ac:dyDescent="0.25">
      <c r="A5567">
        <v>37603</v>
      </c>
      <c r="C5567" t="s">
        <v>638</v>
      </c>
      <c r="D5567" s="2" t="str">
        <f>TEXT(MID(Sales_Transactions[[#This Row],[Order Date]],2,5),"d/m/yyy")</f>
        <v>24/11/2010</v>
      </c>
      <c r="E5567" s="2" t="str">
        <f>TEXT(MID(Sales_Transactions[[#This Row],[Order Date]],2,5),"d")</f>
        <v>24</v>
      </c>
      <c r="F5567" s="2" t="str">
        <f>TEXT(MID(Sales_Transactions[[#This Row],[Order Date]],2,5),"m")</f>
        <v>11</v>
      </c>
      <c r="G5567" s="2" t="str">
        <f>TEXT(MID(Sales_Transactions[[#This Row],[Order Date]],2,5),"yyy")</f>
        <v>2010</v>
      </c>
      <c r="H5567" s="2" t="str">
        <f>TEXT(MID(Sales_Transactions[[#This Row],[Order Date]],2,5),"yyy/m")</f>
        <v>2010/11</v>
      </c>
      <c r="I5567" t="s">
        <v>78</v>
      </c>
      <c r="J5567">
        <f t="shared" si="516"/>
        <v>3</v>
      </c>
      <c r="K5567" s="2">
        <v>50</v>
      </c>
      <c r="L5567" s="3">
        <v>2440.2600000000002</v>
      </c>
      <c r="M5567" s="4">
        <v>0</v>
      </c>
      <c r="N5567" s="5" t="s">
        <v>23</v>
      </c>
      <c r="O5567" s="3">
        <v>917.28</v>
      </c>
      <c r="P5567" s="3">
        <v>45.19</v>
      </c>
      <c r="Q5567" s="3">
        <v>1.99</v>
      </c>
      <c r="R5567" s="5" t="s">
        <v>1531</v>
      </c>
      <c r="S5567" s="5" t="s">
        <v>199</v>
      </c>
      <c r="T5567" s="5" t="str">
        <f t="shared" si="517"/>
        <v>Liz Price</v>
      </c>
      <c r="U5567" t="s">
        <v>1143</v>
      </c>
      <c r="V5567" s="5" t="s">
        <v>37</v>
      </c>
      <c r="W5567" s="5" t="s">
        <v>48</v>
      </c>
      <c r="X5567" s="5" t="s">
        <v>87</v>
      </c>
      <c r="Y5567" s="5" t="s">
        <v>620</v>
      </c>
      <c r="Z5567" s="5" t="s">
        <v>60</v>
      </c>
      <c r="AA5567" s="4">
        <v>0.55000000000000004</v>
      </c>
      <c r="AB5567" s="1">
        <v>40508</v>
      </c>
      <c r="AC5567" s="1">
        <v>26762</v>
      </c>
      <c r="AD5567">
        <f t="shared" si="518"/>
        <v>2</v>
      </c>
      <c r="AE5567">
        <f t="shared" ca="1" si="519"/>
        <v>51</v>
      </c>
      <c r="AF5567" t="str">
        <f t="shared" ca="1" si="520"/>
        <v>18-64</v>
      </c>
      <c r="AG5567" s="3">
        <f t="shared" si="521"/>
        <v>0.94359999999999999</v>
      </c>
      <c r="AH5567" t="str">
        <f>_xlfn.IFNA(VLOOKUP(Sales_Transactions[[#This Row],[Order ID]],Returned_Items[#All],2,FALSE),"Not Returned")</f>
        <v>Not Returned</v>
      </c>
    </row>
    <row r="5568" spans="1:34" x14ac:dyDescent="0.25">
      <c r="A5568">
        <v>37603</v>
      </c>
      <c r="C5568" t="s">
        <v>638</v>
      </c>
      <c r="D5568" s="2" t="str">
        <f>TEXT(MID(Sales_Transactions[[#This Row],[Order Date]],2,5),"d/m/yyy")</f>
        <v>24/11/2010</v>
      </c>
      <c r="E5568" s="2" t="str">
        <f>TEXT(MID(Sales_Transactions[[#This Row],[Order Date]],2,5),"d")</f>
        <v>24</v>
      </c>
      <c r="F5568" s="2" t="str">
        <f>TEXT(MID(Sales_Transactions[[#This Row],[Order Date]],2,5),"m")</f>
        <v>11</v>
      </c>
      <c r="G5568" s="2" t="str">
        <f>TEXT(MID(Sales_Transactions[[#This Row],[Order Date]],2,5),"yyy")</f>
        <v>2010</v>
      </c>
      <c r="H5568" s="2" t="str">
        <f>TEXT(MID(Sales_Transactions[[#This Row],[Order Date]],2,5),"yyy/m")</f>
        <v>2010/11</v>
      </c>
      <c r="I5568" t="s">
        <v>78</v>
      </c>
      <c r="J5568">
        <f t="shared" si="516"/>
        <v>3</v>
      </c>
      <c r="K5568" s="2">
        <v>23</v>
      </c>
      <c r="L5568" s="3">
        <v>1008.19</v>
      </c>
      <c r="M5568" s="4">
        <v>0.03</v>
      </c>
      <c r="N5568" s="5" t="s">
        <v>23</v>
      </c>
      <c r="O5568" s="3">
        <v>210.01</v>
      </c>
      <c r="P5568" s="3">
        <v>45.19</v>
      </c>
      <c r="Q5568" s="3">
        <v>1.99</v>
      </c>
      <c r="R5568" s="5" t="s">
        <v>1531</v>
      </c>
      <c r="S5568" s="5" t="s">
        <v>199</v>
      </c>
      <c r="T5568" s="5" t="str">
        <f t="shared" si="517"/>
        <v>Liz Price</v>
      </c>
      <c r="U5568" t="s">
        <v>1143</v>
      </c>
      <c r="V5568" s="5" t="s">
        <v>37</v>
      </c>
      <c r="W5568" s="5" t="s">
        <v>48</v>
      </c>
      <c r="X5568" s="5" t="s">
        <v>87</v>
      </c>
      <c r="Y5568" s="5" t="s">
        <v>620</v>
      </c>
      <c r="Z5568" s="5" t="s">
        <v>60</v>
      </c>
      <c r="AA5568" s="4">
        <v>0.55000000000000004</v>
      </c>
      <c r="AB5568" s="1">
        <v>40508</v>
      </c>
      <c r="AC5568" s="1">
        <v>26686</v>
      </c>
      <c r="AD5568">
        <f t="shared" si="518"/>
        <v>2</v>
      </c>
      <c r="AE5568">
        <f t="shared" ca="1" si="519"/>
        <v>51</v>
      </c>
      <c r="AF5568" t="str">
        <f t="shared" ca="1" si="520"/>
        <v>18-64</v>
      </c>
      <c r="AG5568" s="3">
        <f t="shared" si="521"/>
        <v>2.0507149130434783</v>
      </c>
      <c r="AH5568" t="str">
        <f>_xlfn.IFNA(VLOOKUP(Sales_Transactions[[#This Row],[Order ID]],Returned_Items[#All],2,FALSE),"Not Returned")</f>
        <v>Not Returned</v>
      </c>
    </row>
    <row r="5569" spans="1:34" x14ac:dyDescent="0.25">
      <c r="A5569">
        <v>38561</v>
      </c>
      <c r="C5569" t="s">
        <v>2446</v>
      </c>
      <c r="D5569" s="2" t="str">
        <f>TEXT(MID(Sales_Transactions[[#This Row],[Order Date]],2,5),"d/m/yyy")</f>
        <v>30/8/2011</v>
      </c>
      <c r="E5569" s="2" t="str">
        <f>TEXT(MID(Sales_Transactions[[#This Row],[Order Date]],2,5),"d")</f>
        <v>30</v>
      </c>
      <c r="F5569" s="2" t="str">
        <f>TEXT(MID(Sales_Transactions[[#This Row],[Order Date]],2,5),"m")</f>
        <v>8</v>
      </c>
      <c r="G5569" s="2" t="str">
        <f>TEXT(MID(Sales_Transactions[[#This Row],[Order Date]],2,5),"yyy")</f>
        <v>2011</v>
      </c>
      <c r="H5569" s="2" t="str">
        <f>TEXT(MID(Sales_Transactions[[#This Row],[Order Date]],2,5),"yyy/m")</f>
        <v>2011/8</v>
      </c>
      <c r="I5569" t="s">
        <v>101</v>
      </c>
      <c r="J5569">
        <f t="shared" si="516"/>
        <v>1</v>
      </c>
      <c r="K5569" s="2">
        <v>19</v>
      </c>
      <c r="L5569" s="3">
        <v>169.4</v>
      </c>
      <c r="M5569" s="4">
        <v>0.1</v>
      </c>
      <c r="N5569" s="5" t="s">
        <v>23</v>
      </c>
      <c r="O5569" s="3">
        <v>-59.64</v>
      </c>
      <c r="P5569" s="3">
        <v>9.48</v>
      </c>
      <c r="Q5569" s="3">
        <v>7.29</v>
      </c>
      <c r="R5569" s="5" t="s">
        <v>1583</v>
      </c>
      <c r="S5569" s="5" t="s">
        <v>2988</v>
      </c>
      <c r="T5569" s="5" t="str">
        <f t="shared" si="517"/>
        <v>Mark Van</v>
      </c>
      <c r="U5569" t="s">
        <v>1143</v>
      </c>
      <c r="V5569" s="5" t="s">
        <v>74</v>
      </c>
      <c r="W5569" s="5" t="s">
        <v>57</v>
      </c>
      <c r="X5569" s="5" t="s">
        <v>58</v>
      </c>
      <c r="Y5569" s="5" t="s">
        <v>1633</v>
      </c>
      <c r="Z5569" s="5" t="s">
        <v>60</v>
      </c>
      <c r="AA5569" s="4">
        <v>0.45</v>
      </c>
      <c r="AB5569" s="1">
        <v>40787</v>
      </c>
      <c r="AC5569" s="1">
        <v>26917</v>
      </c>
      <c r="AD5569">
        <f t="shared" si="518"/>
        <v>2</v>
      </c>
      <c r="AE5569">
        <f t="shared" ca="1" si="519"/>
        <v>50</v>
      </c>
      <c r="AF5569" t="str">
        <f t="shared" ca="1" si="520"/>
        <v>18-64</v>
      </c>
      <c r="AG5569" s="3">
        <f t="shared" si="521"/>
        <v>0.88213263157894739</v>
      </c>
      <c r="AH5569" t="str">
        <f>_xlfn.IFNA(VLOOKUP(Sales_Transactions[[#This Row],[Order ID]],Returned_Items[#All],2,FALSE),"Not Returned")</f>
        <v>Not Returned</v>
      </c>
    </row>
    <row r="5570" spans="1:34" x14ac:dyDescent="0.25">
      <c r="A5570">
        <v>39846</v>
      </c>
      <c r="C5570" t="s">
        <v>704</v>
      </c>
      <c r="D5570" s="2" t="str">
        <f>TEXT(MID(Sales_Transactions[[#This Row],[Order Date]],2,5),"d/m/yyy")</f>
        <v>27/2/2009</v>
      </c>
      <c r="E5570" s="2" t="str">
        <f>TEXT(MID(Sales_Transactions[[#This Row],[Order Date]],2,5),"d")</f>
        <v>27</v>
      </c>
      <c r="F5570" s="2" t="str">
        <f>TEXT(MID(Sales_Transactions[[#This Row],[Order Date]],2,5),"m")</f>
        <v>2</v>
      </c>
      <c r="G5570" s="2" t="str">
        <f>TEXT(MID(Sales_Transactions[[#This Row],[Order Date]],2,5),"yyy")</f>
        <v>2009</v>
      </c>
      <c r="H5570" s="2" t="str">
        <f>TEXT(MID(Sales_Transactions[[#This Row],[Order Date]],2,5),"yyy/m")</f>
        <v>2009/2</v>
      </c>
      <c r="I5570" t="s">
        <v>22</v>
      </c>
      <c r="J5570">
        <f t="shared" ref="J5570:J5633" si="522">IF(I5570="Making Critical",5,IF(I5570="High",4,IF(I5570="Medium",3,IF(I5570="Low",2,1))))</f>
        <v>2</v>
      </c>
      <c r="K5570" s="2">
        <v>10</v>
      </c>
      <c r="L5570" s="3">
        <v>1372.14</v>
      </c>
      <c r="M5570" s="4">
        <v>0.06</v>
      </c>
      <c r="N5570" s="5" t="s">
        <v>34</v>
      </c>
      <c r="O5570" s="3">
        <v>-340.98</v>
      </c>
      <c r="P5570" s="3">
        <v>130.97999999999999</v>
      </c>
      <c r="Q5570" s="3">
        <v>54.74</v>
      </c>
      <c r="R5570" s="5" t="s">
        <v>585</v>
      </c>
      <c r="S5570" s="5" t="s">
        <v>442</v>
      </c>
      <c r="T5570" s="5" t="str">
        <f t="shared" ref="T5570:T5633" si="523">R5570 &amp; " " &amp; S5570</f>
        <v>Cindy Schnelling</v>
      </c>
      <c r="U5570" t="s">
        <v>1143</v>
      </c>
      <c r="V5570" s="5" t="s">
        <v>47</v>
      </c>
      <c r="W5570" s="5" t="s">
        <v>57</v>
      </c>
      <c r="X5570" s="5" t="s">
        <v>104</v>
      </c>
      <c r="Y5570" s="5" t="s">
        <v>1393</v>
      </c>
      <c r="Z5570" s="5" t="s">
        <v>106</v>
      </c>
      <c r="AA5570" s="4">
        <v>0.69</v>
      </c>
      <c r="AB5570" s="1">
        <v>39878</v>
      </c>
      <c r="AC5570" s="1">
        <v>9541</v>
      </c>
      <c r="AD5570">
        <f t="shared" ref="AD5570:AD5633" si="524">_xlfn.DAYS(AB5570,D5570)</f>
        <v>7</v>
      </c>
      <c r="AE5570">
        <f t="shared" ref="AE5570:AE5633" ca="1" si="525">DATEDIF(AC5570,TODAY(),"Y")</f>
        <v>98</v>
      </c>
      <c r="AF5570" t="str">
        <f t="shared" ref="AF5570:AF5633" ca="1" si="526">IF(AE5570&lt;18,"Under 18",IF(AE5570&lt;65,"18-64","Over 65"))</f>
        <v>Over 65</v>
      </c>
      <c r="AG5570" s="3">
        <f t="shared" ref="AG5570:AG5633" si="527" xml:space="preserve"> (P5570 - (M5570 / 100) * P5570 + Q5570) / K5570</f>
        <v>18.564141200000002</v>
      </c>
      <c r="AH5570" t="str">
        <f>_xlfn.IFNA(VLOOKUP(Sales_Transactions[[#This Row],[Order ID]],Returned_Items[#All],2,FALSE),"Not Returned")</f>
        <v>Not Returned</v>
      </c>
    </row>
    <row r="5571" spans="1:34" x14ac:dyDescent="0.25">
      <c r="A5571">
        <v>40547</v>
      </c>
      <c r="C5571" t="s">
        <v>3231</v>
      </c>
      <c r="D5571" s="2" t="str">
        <f>TEXT(MID(Sales_Transactions[[#This Row],[Order Date]],2,5),"d/m/yyy")</f>
        <v>9/7/2009</v>
      </c>
      <c r="E5571" s="2" t="str">
        <f>TEXT(MID(Sales_Transactions[[#This Row],[Order Date]],2,5),"d")</f>
        <v>9</v>
      </c>
      <c r="F5571" s="2" t="str">
        <f>TEXT(MID(Sales_Transactions[[#This Row],[Order Date]],2,5),"m")</f>
        <v>7</v>
      </c>
      <c r="G5571" s="2" t="str">
        <f>TEXT(MID(Sales_Transactions[[#This Row],[Order Date]],2,5),"yyy")</f>
        <v>2009</v>
      </c>
      <c r="H5571" s="2" t="str">
        <f>TEXT(MID(Sales_Transactions[[#This Row],[Order Date]],2,5),"yyy/m")</f>
        <v>2009/7</v>
      </c>
      <c r="I5571" t="s">
        <v>101</v>
      </c>
      <c r="J5571">
        <f t="shared" si="522"/>
        <v>1</v>
      </c>
      <c r="K5571" s="2">
        <v>45</v>
      </c>
      <c r="L5571" s="3">
        <v>6944.0919999999996</v>
      </c>
      <c r="M5571" s="4">
        <v>0.06</v>
      </c>
      <c r="N5571" s="5" t="s">
        <v>67</v>
      </c>
      <c r="O5571" s="3">
        <v>1820.95</v>
      </c>
      <c r="P5571" s="3">
        <v>179.99</v>
      </c>
      <c r="Q5571" s="3">
        <v>13.99</v>
      </c>
      <c r="R5571" s="5" t="s">
        <v>2059</v>
      </c>
      <c r="S5571" s="5" t="s">
        <v>3381</v>
      </c>
      <c r="T5571" s="5" t="str">
        <f t="shared" si="523"/>
        <v>Craig Rider</v>
      </c>
      <c r="U5571" t="s">
        <v>1143</v>
      </c>
      <c r="V5571" s="5" t="s">
        <v>27</v>
      </c>
      <c r="W5571" s="5" t="s">
        <v>48</v>
      </c>
      <c r="X5571" s="5" t="s">
        <v>49</v>
      </c>
      <c r="Y5571" s="5" t="s">
        <v>555</v>
      </c>
      <c r="Z5571" s="5" t="s">
        <v>56</v>
      </c>
      <c r="AA5571" s="4">
        <v>0.56999999999999995</v>
      </c>
      <c r="AB5571" s="1">
        <v>40005</v>
      </c>
      <c r="AC5571" s="1">
        <v>20710</v>
      </c>
      <c r="AD5571">
        <f t="shared" si="524"/>
        <v>2</v>
      </c>
      <c r="AE5571">
        <f t="shared" ca="1" si="525"/>
        <v>67</v>
      </c>
      <c r="AF5571" t="str">
        <f t="shared" ca="1" si="526"/>
        <v>Over 65</v>
      </c>
      <c r="AG5571" s="3">
        <f t="shared" si="527"/>
        <v>4.3082668000000002</v>
      </c>
      <c r="AH5571" t="str">
        <f>_xlfn.IFNA(VLOOKUP(Sales_Transactions[[#This Row],[Order ID]],Returned_Items[#All],2,FALSE),"Not Returned")</f>
        <v>Not Returned</v>
      </c>
    </row>
    <row r="5572" spans="1:34" x14ac:dyDescent="0.25">
      <c r="A5572">
        <v>40611</v>
      </c>
      <c r="C5572" t="s">
        <v>1825</v>
      </c>
      <c r="D5572" s="2" t="str">
        <f>TEXT(MID(Sales_Transactions[[#This Row],[Order Date]],2,5),"d/m/yyy")</f>
        <v>28/3/2012</v>
      </c>
      <c r="E5572" s="2" t="str">
        <f>TEXT(MID(Sales_Transactions[[#This Row],[Order Date]],2,5),"d")</f>
        <v>28</v>
      </c>
      <c r="F5572" s="2" t="str">
        <f>TEXT(MID(Sales_Transactions[[#This Row],[Order Date]],2,5),"m")</f>
        <v>3</v>
      </c>
      <c r="G5572" s="2" t="str">
        <f>TEXT(MID(Sales_Transactions[[#This Row],[Order Date]],2,5),"yyy")</f>
        <v>2012</v>
      </c>
      <c r="H5572" s="2" t="str">
        <f>TEXT(MID(Sales_Transactions[[#This Row],[Order Date]],2,5),"yyy/m")</f>
        <v>2012/3</v>
      </c>
      <c r="I5572" t="s">
        <v>52</v>
      </c>
      <c r="J5572">
        <f t="shared" si="522"/>
        <v>1</v>
      </c>
      <c r="K5572" s="2">
        <v>12</v>
      </c>
      <c r="L5572" s="3">
        <v>66.83</v>
      </c>
      <c r="M5572" s="4">
        <v>0.02</v>
      </c>
      <c r="N5572" s="5" t="s">
        <v>67</v>
      </c>
      <c r="O5572" s="3">
        <v>-24.31</v>
      </c>
      <c r="P5572" s="3">
        <v>4.28</v>
      </c>
      <c r="Q5572" s="3">
        <v>5.17</v>
      </c>
      <c r="R5572" s="5" t="s">
        <v>2765</v>
      </c>
      <c r="S5572" s="5" t="s">
        <v>2988</v>
      </c>
      <c r="T5572" s="5" t="str">
        <f t="shared" si="523"/>
        <v>Darrin Van</v>
      </c>
      <c r="U5572" t="s">
        <v>1143</v>
      </c>
      <c r="V5572" s="5" t="s">
        <v>74</v>
      </c>
      <c r="W5572" s="5" t="s">
        <v>28</v>
      </c>
      <c r="X5572" s="5" t="s">
        <v>75</v>
      </c>
      <c r="Y5572" s="5" t="s">
        <v>420</v>
      </c>
      <c r="Z5572" s="5" t="s">
        <v>43</v>
      </c>
      <c r="AA5572" s="4">
        <v>0.4</v>
      </c>
      <c r="AB5572" s="1">
        <v>40998</v>
      </c>
      <c r="AC5572" s="1">
        <v>20534</v>
      </c>
      <c r="AD5572">
        <f t="shared" si="524"/>
        <v>2</v>
      </c>
      <c r="AE5572">
        <f t="shared" ca="1" si="525"/>
        <v>68</v>
      </c>
      <c r="AF5572" t="str">
        <f t="shared" ca="1" si="526"/>
        <v>Over 65</v>
      </c>
      <c r="AG5572" s="3">
        <f t="shared" si="527"/>
        <v>0.78742866666666667</v>
      </c>
      <c r="AH5572" t="str">
        <f>_xlfn.IFNA(VLOOKUP(Sales_Transactions[[#This Row],[Order ID]],Returned_Items[#All],2,FALSE),"Not Returned")</f>
        <v>Not Returned</v>
      </c>
    </row>
    <row r="5573" spans="1:34" x14ac:dyDescent="0.25">
      <c r="A5573">
        <v>40611</v>
      </c>
      <c r="C5573" t="s">
        <v>1825</v>
      </c>
      <c r="D5573" s="2" t="str">
        <f>TEXT(MID(Sales_Transactions[[#This Row],[Order Date]],2,5),"d/m/yyy")</f>
        <v>28/3/2012</v>
      </c>
      <c r="E5573" s="2" t="str">
        <f>TEXT(MID(Sales_Transactions[[#This Row],[Order Date]],2,5),"d")</f>
        <v>28</v>
      </c>
      <c r="F5573" s="2" t="str">
        <f>TEXT(MID(Sales_Transactions[[#This Row],[Order Date]],2,5),"m")</f>
        <v>3</v>
      </c>
      <c r="G5573" s="2" t="str">
        <f>TEXT(MID(Sales_Transactions[[#This Row],[Order Date]],2,5),"yyy")</f>
        <v>2012</v>
      </c>
      <c r="H5573" s="2" t="str">
        <f>TEXT(MID(Sales_Transactions[[#This Row],[Order Date]],2,5),"yyy/m")</f>
        <v>2012/3</v>
      </c>
      <c r="I5573" t="s">
        <v>52</v>
      </c>
      <c r="J5573">
        <f t="shared" si="522"/>
        <v>1</v>
      </c>
      <c r="K5573" s="2">
        <v>43</v>
      </c>
      <c r="L5573" s="3">
        <v>1407.5150000000001</v>
      </c>
      <c r="M5573" s="4">
        <v>0</v>
      </c>
      <c r="N5573" s="5" t="s">
        <v>23</v>
      </c>
      <c r="O5573" s="3">
        <v>657.45</v>
      </c>
      <c r="P5573" s="3">
        <v>35.99</v>
      </c>
      <c r="Q5573" s="3">
        <v>3.3</v>
      </c>
      <c r="R5573" s="5" t="s">
        <v>2765</v>
      </c>
      <c r="S5573" s="5" t="s">
        <v>2988</v>
      </c>
      <c r="T5573" s="5" t="str">
        <f t="shared" si="523"/>
        <v>Darrin Van</v>
      </c>
      <c r="U5573" t="s">
        <v>1143</v>
      </c>
      <c r="V5573" s="5" t="s">
        <v>74</v>
      </c>
      <c r="W5573" s="5" t="s">
        <v>48</v>
      </c>
      <c r="X5573" s="5" t="s">
        <v>49</v>
      </c>
      <c r="Y5573" s="5" t="s">
        <v>683</v>
      </c>
      <c r="Z5573" s="5" t="s">
        <v>60</v>
      </c>
      <c r="AA5573" s="4">
        <v>0.39</v>
      </c>
      <c r="AB5573" s="1">
        <v>40998</v>
      </c>
      <c r="AC5573" s="1">
        <v>20341</v>
      </c>
      <c r="AD5573">
        <f t="shared" si="524"/>
        <v>2</v>
      </c>
      <c r="AE5573">
        <f t="shared" ca="1" si="525"/>
        <v>68</v>
      </c>
      <c r="AF5573" t="str">
        <f t="shared" ca="1" si="526"/>
        <v>Over 65</v>
      </c>
      <c r="AG5573" s="3">
        <f t="shared" si="527"/>
        <v>0.91372093023255807</v>
      </c>
      <c r="AH5573" t="str">
        <f>_xlfn.IFNA(VLOOKUP(Sales_Transactions[[#This Row],[Order ID]],Returned_Items[#All],2,FALSE),"Not Returned")</f>
        <v>Not Returned</v>
      </c>
    </row>
    <row r="5574" spans="1:34" x14ac:dyDescent="0.25">
      <c r="A5574">
        <v>40901</v>
      </c>
      <c r="C5574" t="s">
        <v>880</v>
      </c>
      <c r="D5574" s="2" t="str">
        <f>TEXT(MID(Sales_Transactions[[#This Row],[Order Date]],2,5),"d/m/yyy")</f>
        <v>29/7/2012</v>
      </c>
      <c r="E5574" s="2" t="str">
        <f>TEXT(MID(Sales_Transactions[[#This Row],[Order Date]],2,5),"d")</f>
        <v>29</v>
      </c>
      <c r="F5574" s="2" t="str">
        <f>TEXT(MID(Sales_Transactions[[#This Row],[Order Date]],2,5),"m")</f>
        <v>7</v>
      </c>
      <c r="G5574" s="2" t="str">
        <f>TEXT(MID(Sales_Transactions[[#This Row],[Order Date]],2,5),"yyy")</f>
        <v>2012</v>
      </c>
      <c r="H5574" s="2" t="str">
        <f>TEXT(MID(Sales_Transactions[[#This Row],[Order Date]],2,5),"yyy/m")</f>
        <v>2012/7</v>
      </c>
      <c r="I5574" t="s">
        <v>78</v>
      </c>
      <c r="J5574">
        <f t="shared" si="522"/>
        <v>3</v>
      </c>
      <c r="K5574" s="2">
        <v>40</v>
      </c>
      <c r="L5574" s="3">
        <v>273.14</v>
      </c>
      <c r="M5574" s="4">
        <v>0.02</v>
      </c>
      <c r="N5574" s="5" t="s">
        <v>23</v>
      </c>
      <c r="O5574" s="3">
        <v>-96.9</v>
      </c>
      <c r="P5574" s="3">
        <v>6.6</v>
      </c>
      <c r="Q5574" s="3">
        <v>4.07</v>
      </c>
      <c r="R5574" s="5" t="s">
        <v>2765</v>
      </c>
      <c r="S5574" s="5" t="s">
        <v>2988</v>
      </c>
      <c r="T5574" s="5" t="str">
        <f t="shared" si="523"/>
        <v>Darrin Van</v>
      </c>
      <c r="U5574" t="s">
        <v>1143</v>
      </c>
      <c r="V5574" s="5" t="s">
        <v>74</v>
      </c>
      <c r="W5574" s="5" t="s">
        <v>48</v>
      </c>
      <c r="X5574" s="5" t="s">
        <v>87</v>
      </c>
      <c r="Y5574" s="5" t="s">
        <v>2074</v>
      </c>
      <c r="Z5574" s="5" t="s">
        <v>60</v>
      </c>
      <c r="AA5574" s="4">
        <v>0.66</v>
      </c>
      <c r="AB5574" s="1">
        <v>41121</v>
      </c>
      <c r="AC5574" s="1">
        <v>26436</v>
      </c>
      <c r="AD5574">
        <f t="shared" si="524"/>
        <v>2</v>
      </c>
      <c r="AE5574">
        <f t="shared" ca="1" si="525"/>
        <v>52</v>
      </c>
      <c r="AF5574" t="str">
        <f t="shared" ca="1" si="526"/>
        <v>18-64</v>
      </c>
      <c r="AG5574" s="3">
        <f t="shared" si="527"/>
        <v>0.26671699999999998</v>
      </c>
      <c r="AH5574" t="str">
        <f>_xlfn.IFNA(VLOOKUP(Sales_Transactions[[#This Row],[Order ID]],Returned_Items[#All],2,FALSE),"Not Returned")</f>
        <v>Not Returned</v>
      </c>
    </row>
    <row r="5575" spans="1:34" x14ac:dyDescent="0.25">
      <c r="A5575">
        <v>40901</v>
      </c>
      <c r="C5575" t="s">
        <v>880</v>
      </c>
      <c r="D5575" s="2" t="str">
        <f>TEXT(MID(Sales_Transactions[[#This Row],[Order Date]],2,5),"d/m/yyy")</f>
        <v>29/7/2012</v>
      </c>
      <c r="E5575" s="2" t="str">
        <f>TEXT(MID(Sales_Transactions[[#This Row],[Order Date]],2,5),"d")</f>
        <v>29</v>
      </c>
      <c r="F5575" s="2" t="str">
        <f>TEXT(MID(Sales_Transactions[[#This Row],[Order Date]],2,5),"m")</f>
        <v>7</v>
      </c>
      <c r="G5575" s="2" t="str">
        <f>TEXT(MID(Sales_Transactions[[#This Row],[Order Date]],2,5),"yyy")</f>
        <v>2012</v>
      </c>
      <c r="H5575" s="2" t="str">
        <f>TEXT(MID(Sales_Transactions[[#This Row],[Order Date]],2,5),"yyy/m")</f>
        <v>2012/7</v>
      </c>
      <c r="I5575" t="s">
        <v>78</v>
      </c>
      <c r="J5575">
        <f t="shared" si="522"/>
        <v>3</v>
      </c>
      <c r="K5575" s="2">
        <v>22</v>
      </c>
      <c r="L5575" s="3">
        <v>3100.1115</v>
      </c>
      <c r="M5575" s="4">
        <v>0.02</v>
      </c>
      <c r="N5575" s="5" t="s">
        <v>67</v>
      </c>
      <c r="O5575" s="3">
        <v>567.37</v>
      </c>
      <c r="P5575" s="3">
        <v>155.99</v>
      </c>
      <c r="Q5575" s="3">
        <v>8.08</v>
      </c>
      <c r="R5575" s="5" t="s">
        <v>2765</v>
      </c>
      <c r="S5575" s="5" t="s">
        <v>2988</v>
      </c>
      <c r="T5575" s="5" t="str">
        <f t="shared" si="523"/>
        <v>Darrin Van</v>
      </c>
      <c r="U5575" t="s">
        <v>1143</v>
      </c>
      <c r="V5575" s="5" t="s">
        <v>74</v>
      </c>
      <c r="W5575" s="5" t="s">
        <v>48</v>
      </c>
      <c r="X5575" s="5" t="s">
        <v>49</v>
      </c>
      <c r="Y5575" s="5" t="s">
        <v>537</v>
      </c>
      <c r="Z5575" s="5" t="s">
        <v>43</v>
      </c>
      <c r="AA5575" s="4">
        <v>0.6</v>
      </c>
      <c r="AB5575" s="1">
        <v>41121</v>
      </c>
      <c r="AC5575" s="1">
        <v>26339</v>
      </c>
      <c r="AD5575">
        <f t="shared" si="524"/>
        <v>2</v>
      </c>
      <c r="AE5575">
        <f t="shared" ca="1" si="525"/>
        <v>52</v>
      </c>
      <c r="AF5575" t="str">
        <f t="shared" ca="1" si="526"/>
        <v>18-64</v>
      </c>
      <c r="AG5575" s="3">
        <f t="shared" si="527"/>
        <v>7.4563091818181837</v>
      </c>
      <c r="AH5575" t="str">
        <f>_xlfn.IFNA(VLOOKUP(Sales_Transactions[[#This Row],[Order ID]],Returned_Items[#All],2,FALSE),"Not Returned")</f>
        <v>Not Returned</v>
      </c>
    </row>
    <row r="5576" spans="1:34" x14ac:dyDescent="0.25">
      <c r="A5576">
        <v>41634</v>
      </c>
      <c r="C5576" t="s">
        <v>3384</v>
      </c>
      <c r="D5576" s="2" t="str">
        <f>TEXT(MID(Sales_Transactions[[#This Row],[Order Date]],2,5),"d/m/yyy")</f>
        <v>8/12/2012</v>
      </c>
      <c r="E5576" s="2" t="str">
        <f>TEXT(MID(Sales_Transactions[[#This Row],[Order Date]],2,5),"d")</f>
        <v>8</v>
      </c>
      <c r="F5576" s="2" t="str">
        <f>TEXT(MID(Sales_Transactions[[#This Row],[Order Date]],2,5),"m")</f>
        <v>12</v>
      </c>
      <c r="G5576" s="2" t="str">
        <f>TEXT(MID(Sales_Transactions[[#This Row],[Order Date]],2,5),"yyy")</f>
        <v>2012</v>
      </c>
      <c r="H5576" s="2" t="str">
        <f>TEXT(MID(Sales_Transactions[[#This Row],[Order Date]],2,5),"yyy/m")</f>
        <v>2012/12</v>
      </c>
      <c r="I5576" t="s">
        <v>52</v>
      </c>
      <c r="J5576">
        <f t="shared" si="522"/>
        <v>1</v>
      </c>
      <c r="K5576" s="2">
        <v>7</v>
      </c>
      <c r="L5576" s="3">
        <v>57.35</v>
      </c>
      <c r="M5576" s="4">
        <v>0.06</v>
      </c>
      <c r="N5576" s="5" t="s">
        <v>23</v>
      </c>
      <c r="O5576" s="3">
        <v>-28.55</v>
      </c>
      <c r="P5576" s="3">
        <v>8.33</v>
      </c>
      <c r="Q5576" s="3">
        <v>1.99</v>
      </c>
      <c r="R5576" s="5" t="s">
        <v>2765</v>
      </c>
      <c r="S5576" s="5" t="s">
        <v>2988</v>
      </c>
      <c r="T5576" s="5" t="str">
        <f t="shared" si="523"/>
        <v>Darrin Van</v>
      </c>
      <c r="U5576" t="s">
        <v>1143</v>
      </c>
      <c r="V5576" s="5" t="s">
        <v>74</v>
      </c>
      <c r="W5576" s="5" t="s">
        <v>48</v>
      </c>
      <c r="X5576" s="5" t="s">
        <v>87</v>
      </c>
      <c r="Y5576" s="5" t="s">
        <v>522</v>
      </c>
      <c r="Z5576" s="5" t="s">
        <v>60</v>
      </c>
      <c r="AA5576" s="4">
        <v>0.52</v>
      </c>
      <c r="AB5576" s="1">
        <v>41252</v>
      </c>
      <c r="AC5576" s="1">
        <v>26370</v>
      </c>
      <c r="AD5576">
        <f t="shared" si="524"/>
        <v>1</v>
      </c>
      <c r="AE5576">
        <f t="shared" ca="1" si="525"/>
        <v>52</v>
      </c>
      <c r="AF5576" t="str">
        <f t="shared" ca="1" si="526"/>
        <v>18-64</v>
      </c>
      <c r="AG5576" s="3">
        <f t="shared" si="527"/>
        <v>1.4735717142857143</v>
      </c>
      <c r="AH5576" t="str">
        <f>_xlfn.IFNA(VLOOKUP(Sales_Transactions[[#This Row],[Order ID]],Returned_Items[#All],2,FALSE),"Not Returned")</f>
        <v>Not Returned</v>
      </c>
    </row>
    <row r="5577" spans="1:34" x14ac:dyDescent="0.25">
      <c r="A5577">
        <v>41634</v>
      </c>
      <c r="C5577" t="s">
        <v>3384</v>
      </c>
      <c r="D5577" s="2" t="str">
        <f>TEXT(MID(Sales_Transactions[[#This Row],[Order Date]],2,5),"d/m/yyy")</f>
        <v>8/12/2012</v>
      </c>
      <c r="E5577" s="2" t="str">
        <f>TEXT(MID(Sales_Transactions[[#This Row],[Order Date]],2,5),"d")</f>
        <v>8</v>
      </c>
      <c r="F5577" s="2" t="str">
        <f>TEXT(MID(Sales_Transactions[[#This Row],[Order Date]],2,5),"m")</f>
        <v>12</v>
      </c>
      <c r="G5577" s="2" t="str">
        <f>TEXT(MID(Sales_Transactions[[#This Row],[Order Date]],2,5),"yyy")</f>
        <v>2012</v>
      </c>
      <c r="H5577" s="2" t="str">
        <f>TEXT(MID(Sales_Transactions[[#This Row],[Order Date]],2,5),"yyy/m")</f>
        <v>2012/12</v>
      </c>
      <c r="I5577" t="s">
        <v>52</v>
      </c>
      <c r="J5577">
        <f t="shared" si="522"/>
        <v>1</v>
      </c>
      <c r="K5577" s="2">
        <v>10</v>
      </c>
      <c r="L5577" s="3">
        <v>371.45</v>
      </c>
      <c r="M5577" s="4">
        <v>0.01</v>
      </c>
      <c r="N5577" s="5" t="s">
        <v>23</v>
      </c>
      <c r="O5577" s="3">
        <v>17.73</v>
      </c>
      <c r="P5577" s="3">
        <v>34.99</v>
      </c>
      <c r="Q5577" s="3">
        <v>7.73</v>
      </c>
      <c r="R5577" s="5" t="s">
        <v>2765</v>
      </c>
      <c r="S5577" s="5" t="s">
        <v>2988</v>
      </c>
      <c r="T5577" s="5" t="str">
        <f t="shared" si="523"/>
        <v>Darrin Van</v>
      </c>
      <c r="U5577" t="s">
        <v>1143</v>
      </c>
      <c r="V5577" s="5" t="s">
        <v>74</v>
      </c>
      <c r="W5577" s="5" t="s">
        <v>28</v>
      </c>
      <c r="X5577" s="5" t="s">
        <v>124</v>
      </c>
      <c r="Y5577" s="5" t="s">
        <v>2416</v>
      </c>
      <c r="Z5577" s="5" t="s">
        <v>43</v>
      </c>
      <c r="AA5577" s="4">
        <v>0.59</v>
      </c>
      <c r="AB5577" s="1">
        <v>41253</v>
      </c>
      <c r="AC5577" s="1">
        <v>17779</v>
      </c>
      <c r="AD5577">
        <f t="shared" si="524"/>
        <v>2</v>
      </c>
      <c r="AE5577">
        <f t="shared" ca="1" si="525"/>
        <v>75</v>
      </c>
      <c r="AF5577" t="str">
        <f t="shared" ca="1" si="526"/>
        <v>Over 65</v>
      </c>
      <c r="AG5577" s="3">
        <f t="shared" si="527"/>
        <v>4.2716501000000004</v>
      </c>
      <c r="AH5577" t="str">
        <f>_xlfn.IFNA(VLOOKUP(Sales_Transactions[[#This Row],[Order ID]],Returned_Items[#All],2,FALSE),"Not Returned")</f>
        <v>Not Returned</v>
      </c>
    </row>
    <row r="5578" spans="1:34" x14ac:dyDescent="0.25">
      <c r="A5578">
        <v>41766</v>
      </c>
      <c r="C5578" t="s">
        <v>2369</v>
      </c>
      <c r="D5578" s="2" t="str">
        <f>TEXT(MID(Sales_Transactions[[#This Row],[Order Date]],2,5),"d/m/yyy")</f>
        <v>11/9/2012</v>
      </c>
      <c r="E5578" s="2" t="str">
        <f>TEXT(MID(Sales_Transactions[[#This Row],[Order Date]],2,5),"d")</f>
        <v>11</v>
      </c>
      <c r="F5578" s="2" t="str">
        <f>TEXT(MID(Sales_Transactions[[#This Row],[Order Date]],2,5),"m")</f>
        <v>9</v>
      </c>
      <c r="G5578" s="2" t="str">
        <f>TEXT(MID(Sales_Transactions[[#This Row],[Order Date]],2,5),"yyy")</f>
        <v>2012</v>
      </c>
      <c r="H5578" s="2" t="str">
        <f>TEXT(MID(Sales_Transactions[[#This Row],[Order Date]],2,5),"yyy/m")</f>
        <v>2012/9</v>
      </c>
      <c r="I5578" t="s">
        <v>101</v>
      </c>
      <c r="J5578">
        <f t="shared" si="522"/>
        <v>1</v>
      </c>
      <c r="K5578" s="2">
        <v>10</v>
      </c>
      <c r="L5578" s="3">
        <v>5158.09</v>
      </c>
      <c r="M5578" s="4">
        <v>0.01</v>
      </c>
      <c r="N5578" s="5" t="s">
        <v>34</v>
      </c>
      <c r="O5578" s="3">
        <v>969.05</v>
      </c>
      <c r="P5578" s="3">
        <v>500.98</v>
      </c>
      <c r="Q5578" s="3">
        <v>28.14</v>
      </c>
      <c r="R5578" s="5" t="s">
        <v>2705</v>
      </c>
      <c r="S5578" s="5" t="s">
        <v>2706</v>
      </c>
      <c r="T5578" s="5" t="str">
        <f t="shared" si="523"/>
        <v>Stefania Perrino</v>
      </c>
      <c r="U5578" t="s">
        <v>1143</v>
      </c>
      <c r="V5578" s="5" t="s">
        <v>47</v>
      </c>
      <c r="W5578" s="5" t="s">
        <v>48</v>
      </c>
      <c r="X5578" s="5" t="s">
        <v>324</v>
      </c>
      <c r="Y5578" s="5" t="s">
        <v>1792</v>
      </c>
      <c r="Z5578" s="5" t="s">
        <v>40</v>
      </c>
      <c r="AA5578" s="4">
        <v>0.38</v>
      </c>
      <c r="AB5578" s="1">
        <v>41164</v>
      </c>
      <c r="AC5578" s="1">
        <v>18548</v>
      </c>
      <c r="AD5578">
        <f t="shared" si="524"/>
        <v>1</v>
      </c>
      <c r="AE5578">
        <f t="shared" ca="1" si="525"/>
        <v>73</v>
      </c>
      <c r="AF5578" t="str">
        <f t="shared" ca="1" si="526"/>
        <v>Over 65</v>
      </c>
      <c r="AG5578" s="3">
        <f t="shared" si="527"/>
        <v>52.90699020000001</v>
      </c>
      <c r="AH5578" t="str">
        <f>_xlfn.IFNA(VLOOKUP(Sales_Transactions[[#This Row],[Order ID]],Returned_Items[#All],2,FALSE),"Not Returned")</f>
        <v>Not Returned</v>
      </c>
    </row>
    <row r="5579" spans="1:34" x14ac:dyDescent="0.25">
      <c r="A5579">
        <v>41956</v>
      </c>
      <c r="C5579" t="s">
        <v>3385</v>
      </c>
      <c r="D5579" s="2" t="str">
        <f>TEXT(MID(Sales_Transactions[[#This Row],[Order Date]],2,5),"d/m/yyy")</f>
        <v>12/12/2011</v>
      </c>
      <c r="E5579" s="2" t="str">
        <f>TEXT(MID(Sales_Transactions[[#This Row],[Order Date]],2,5),"d")</f>
        <v>12</v>
      </c>
      <c r="F5579" s="2" t="str">
        <f>TEXT(MID(Sales_Transactions[[#This Row],[Order Date]],2,5),"m")</f>
        <v>12</v>
      </c>
      <c r="G5579" s="2" t="str">
        <f>TEXT(MID(Sales_Transactions[[#This Row],[Order Date]],2,5),"yyy")</f>
        <v>2011</v>
      </c>
      <c r="H5579" s="2" t="str">
        <f>TEXT(MID(Sales_Transactions[[#This Row],[Order Date]],2,5),"yyy/m")</f>
        <v>2011/12</v>
      </c>
      <c r="I5579" t="s">
        <v>78</v>
      </c>
      <c r="J5579">
        <f t="shared" si="522"/>
        <v>3</v>
      </c>
      <c r="K5579" s="2">
        <v>22</v>
      </c>
      <c r="L5579" s="3">
        <v>364.69</v>
      </c>
      <c r="M5579" s="4">
        <v>0.06</v>
      </c>
      <c r="N5579" s="5" t="s">
        <v>67</v>
      </c>
      <c r="O5579" s="3">
        <v>-22.4</v>
      </c>
      <c r="P5579" s="3">
        <v>16.91</v>
      </c>
      <c r="Q5579" s="3">
        <v>6.25</v>
      </c>
      <c r="R5579" s="5" t="s">
        <v>1583</v>
      </c>
      <c r="S5579" s="5" t="s">
        <v>3386</v>
      </c>
      <c r="T5579" s="5" t="str">
        <f t="shared" si="523"/>
        <v>Mark Hamilton</v>
      </c>
      <c r="U5579" t="s">
        <v>1143</v>
      </c>
      <c r="V5579" s="5" t="s">
        <v>74</v>
      </c>
      <c r="W5579" s="5" t="s">
        <v>28</v>
      </c>
      <c r="X5579" s="5" t="s">
        <v>29</v>
      </c>
      <c r="Y5579" s="5" t="s">
        <v>1365</v>
      </c>
      <c r="Z5579" s="5" t="s">
        <v>43</v>
      </c>
      <c r="AA5579" s="4">
        <v>0.57999999999999996</v>
      </c>
      <c r="AB5579" s="1">
        <v>40890</v>
      </c>
      <c r="AC5579" s="1">
        <v>18356</v>
      </c>
      <c r="AD5579">
        <f t="shared" si="524"/>
        <v>1</v>
      </c>
      <c r="AE5579">
        <f t="shared" ca="1" si="525"/>
        <v>74</v>
      </c>
      <c r="AF5579" t="str">
        <f t="shared" ca="1" si="526"/>
        <v>Over 65</v>
      </c>
      <c r="AG5579" s="3">
        <f t="shared" si="527"/>
        <v>1.0522660909090911</v>
      </c>
      <c r="AH5579" t="str">
        <f>_xlfn.IFNA(VLOOKUP(Sales_Transactions[[#This Row],[Order ID]],Returned_Items[#All],2,FALSE),"Not Returned")</f>
        <v>Not Returned</v>
      </c>
    </row>
    <row r="5580" spans="1:34" x14ac:dyDescent="0.25">
      <c r="A5580">
        <v>41956</v>
      </c>
      <c r="C5580" t="s">
        <v>3385</v>
      </c>
      <c r="D5580" s="2" t="str">
        <f>TEXT(MID(Sales_Transactions[[#This Row],[Order Date]],2,5),"d/m/yyy")</f>
        <v>12/12/2011</v>
      </c>
      <c r="E5580" s="2" t="str">
        <f>TEXT(MID(Sales_Transactions[[#This Row],[Order Date]],2,5),"d")</f>
        <v>12</v>
      </c>
      <c r="F5580" s="2" t="str">
        <f>TEXT(MID(Sales_Transactions[[#This Row],[Order Date]],2,5),"m")</f>
        <v>12</v>
      </c>
      <c r="G5580" s="2" t="str">
        <f>TEXT(MID(Sales_Transactions[[#This Row],[Order Date]],2,5),"yyy")</f>
        <v>2011</v>
      </c>
      <c r="H5580" s="2" t="str">
        <f>TEXT(MID(Sales_Transactions[[#This Row],[Order Date]],2,5),"yyy/m")</f>
        <v>2011/12</v>
      </c>
      <c r="I5580" t="s">
        <v>78</v>
      </c>
      <c r="J5580">
        <f t="shared" si="522"/>
        <v>3</v>
      </c>
      <c r="K5580" s="2">
        <v>16</v>
      </c>
      <c r="L5580" s="3">
        <v>86.3</v>
      </c>
      <c r="M5580" s="4">
        <v>0</v>
      </c>
      <c r="N5580" s="5" t="s">
        <v>23</v>
      </c>
      <c r="O5580" s="3">
        <v>-68.67</v>
      </c>
      <c r="P5580" s="3">
        <v>4.8899999999999997</v>
      </c>
      <c r="Q5580" s="3">
        <v>4.93</v>
      </c>
      <c r="R5580" s="5" t="s">
        <v>1583</v>
      </c>
      <c r="S5580" s="5" t="s">
        <v>3386</v>
      </c>
      <c r="T5580" s="5" t="str">
        <f t="shared" si="523"/>
        <v>Mark Hamilton</v>
      </c>
      <c r="U5580" t="s">
        <v>1143</v>
      </c>
      <c r="V5580" s="5" t="s">
        <v>74</v>
      </c>
      <c r="W5580" s="5" t="s">
        <v>48</v>
      </c>
      <c r="X5580" s="5" t="s">
        <v>87</v>
      </c>
      <c r="Y5580" s="5" t="s">
        <v>121</v>
      </c>
      <c r="Z5580" s="5" t="s">
        <v>60</v>
      </c>
      <c r="AA5580" s="4">
        <v>0.66</v>
      </c>
      <c r="AB5580" s="1">
        <v>40891</v>
      </c>
      <c r="AC5580" s="1">
        <v>18602</v>
      </c>
      <c r="AD5580">
        <f t="shared" si="524"/>
        <v>2</v>
      </c>
      <c r="AE5580">
        <f t="shared" ca="1" si="525"/>
        <v>73</v>
      </c>
      <c r="AF5580" t="str">
        <f t="shared" ca="1" si="526"/>
        <v>Over 65</v>
      </c>
      <c r="AG5580" s="3">
        <f t="shared" si="527"/>
        <v>0.61375000000000002</v>
      </c>
      <c r="AH5580" t="str">
        <f>_xlfn.IFNA(VLOOKUP(Sales_Transactions[[#This Row],[Order ID]],Returned_Items[#All],2,FALSE),"Not Returned")</f>
        <v>Not Returned</v>
      </c>
    </row>
    <row r="5581" spans="1:34" x14ac:dyDescent="0.25">
      <c r="A5581">
        <v>44646</v>
      </c>
      <c r="C5581" t="s">
        <v>3242</v>
      </c>
      <c r="D5581" s="2" t="str">
        <f>TEXT(MID(Sales_Transactions[[#This Row],[Order Date]],2,5),"d/m/yyy")</f>
        <v>4/1/2012</v>
      </c>
      <c r="E5581" s="2" t="str">
        <f>TEXT(MID(Sales_Transactions[[#This Row],[Order Date]],2,5),"d")</f>
        <v>4</v>
      </c>
      <c r="F5581" s="2" t="str">
        <f>TEXT(MID(Sales_Transactions[[#This Row],[Order Date]],2,5),"m")</f>
        <v>1</v>
      </c>
      <c r="G5581" s="2" t="str">
        <f>TEXT(MID(Sales_Transactions[[#This Row],[Order Date]],2,5),"yyy")</f>
        <v>2012</v>
      </c>
      <c r="H5581" s="2" t="str">
        <f>TEXT(MID(Sales_Transactions[[#This Row],[Order Date]],2,5),"yyy/m")</f>
        <v>2012/1</v>
      </c>
      <c r="I5581" t="s">
        <v>22</v>
      </c>
      <c r="J5581">
        <f t="shared" si="522"/>
        <v>2</v>
      </c>
      <c r="K5581" s="2">
        <v>47</v>
      </c>
      <c r="L5581" s="3">
        <v>12723.95</v>
      </c>
      <c r="M5581" s="4">
        <v>0.08</v>
      </c>
      <c r="N5581" s="5" t="s">
        <v>23</v>
      </c>
      <c r="O5581" s="3">
        <v>11.54</v>
      </c>
      <c r="P5581" s="3">
        <v>279.48</v>
      </c>
      <c r="Q5581" s="3">
        <v>35</v>
      </c>
      <c r="R5581" s="5" t="s">
        <v>1583</v>
      </c>
      <c r="S5581" s="5" t="s">
        <v>2988</v>
      </c>
      <c r="T5581" s="5" t="str">
        <f t="shared" si="523"/>
        <v>Mark Van</v>
      </c>
      <c r="U5581" t="s">
        <v>1143</v>
      </c>
      <c r="V5581" s="5" t="s">
        <v>74</v>
      </c>
      <c r="W5581" s="5" t="s">
        <v>28</v>
      </c>
      <c r="X5581" s="5" t="s">
        <v>29</v>
      </c>
      <c r="Y5581" s="5" t="s">
        <v>269</v>
      </c>
      <c r="Z5581" s="5" t="s">
        <v>31</v>
      </c>
      <c r="AA5581" s="4">
        <v>0.8</v>
      </c>
      <c r="AB5581" s="1">
        <v>40916</v>
      </c>
      <c r="AC5581" s="1">
        <v>20991</v>
      </c>
      <c r="AD5581">
        <f t="shared" si="524"/>
        <v>4</v>
      </c>
      <c r="AE5581">
        <f t="shared" ca="1" si="525"/>
        <v>67</v>
      </c>
      <c r="AF5581" t="str">
        <f t="shared" ca="1" si="526"/>
        <v>Over 65</v>
      </c>
      <c r="AG5581" s="3">
        <f t="shared" si="527"/>
        <v>6.6863067234042557</v>
      </c>
      <c r="AH5581" t="str">
        <f>_xlfn.IFNA(VLOOKUP(Sales_Transactions[[#This Row],[Order ID]],Returned_Items[#All],2,FALSE),"Not Returned")</f>
        <v>Not Returned</v>
      </c>
    </row>
    <row r="5582" spans="1:34" x14ac:dyDescent="0.25">
      <c r="A5582">
        <v>45825</v>
      </c>
      <c r="C5582" t="s">
        <v>270</v>
      </c>
      <c r="D5582" s="2" t="str">
        <f>TEXT(MID(Sales_Transactions[[#This Row],[Order Date]],2,5),"d/m/yyy")</f>
        <v>7/10/2012</v>
      </c>
      <c r="E5582" s="2" t="str">
        <f>TEXT(MID(Sales_Transactions[[#This Row],[Order Date]],2,5),"d")</f>
        <v>7</v>
      </c>
      <c r="F5582" s="2" t="str">
        <f>TEXT(MID(Sales_Transactions[[#This Row],[Order Date]],2,5),"m")</f>
        <v>10</v>
      </c>
      <c r="G5582" s="2" t="str">
        <f>TEXT(MID(Sales_Transactions[[#This Row],[Order Date]],2,5),"yyy")</f>
        <v>2012</v>
      </c>
      <c r="H5582" s="2" t="str">
        <f>TEXT(MID(Sales_Transactions[[#This Row],[Order Date]],2,5),"yyy/m")</f>
        <v>2012/10</v>
      </c>
      <c r="I5582" t="s">
        <v>78</v>
      </c>
      <c r="J5582">
        <f t="shared" si="522"/>
        <v>3</v>
      </c>
      <c r="K5582" s="2">
        <v>43</v>
      </c>
      <c r="L5582" s="3">
        <v>272.63</v>
      </c>
      <c r="M5582" s="4">
        <v>0.04</v>
      </c>
      <c r="N5582" s="5" t="s">
        <v>23</v>
      </c>
      <c r="O5582" s="3">
        <v>-64.45</v>
      </c>
      <c r="P5582" s="3">
        <v>6.48</v>
      </c>
      <c r="Q5582" s="3">
        <v>5.14</v>
      </c>
      <c r="R5582" s="5" t="s">
        <v>1531</v>
      </c>
      <c r="S5582" s="5" t="s">
        <v>199</v>
      </c>
      <c r="T5582" s="5" t="str">
        <f t="shared" si="523"/>
        <v>Liz Price</v>
      </c>
      <c r="U5582" t="s">
        <v>1143</v>
      </c>
      <c r="V5582" s="5" t="s">
        <v>47</v>
      </c>
      <c r="W5582" s="5" t="s">
        <v>28</v>
      </c>
      <c r="X5582" s="5" t="s">
        <v>75</v>
      </c>
      <c r="Y5582" s="5" t="s">
        <v>2106</v>
      </c>
      <c r="Z5582" s="5" t="s">
        <v>43</v>
      </c>
      <c r="AA5582" s="4">
        <v>0.37</v>
      </c>
      <c r="AB5582" s="1">
        <v>41189</v>
      </c>
      <c r="AC5582" s="1">
        <v>21370</v>
      </c>
      <c r="AD5582">
        <f t="shared" si="524"/>
        <v>0</v>
      </c>
      <c r="AE5582">
        <f t="shared" ca="1" si="525"/>
        <v>66</v>
      </c>
      <c r="AF5582" t="str">
        <f t="shared" ca="1" si="526"/>
        <v>Over 65</v>
      </c>
      <c r="AG5582" s="3">
        <f t="shared" si="527"/>
        <v>0.27017227906976748</v>
      </c>
      <c r="AH5582" t="str">
        <f>_xlfn.IFNA(VLOOKUP(Sales_Transactions[[#This Row],[Order ID]],Returned_Items[#All],2,FALSE),"Not Returned")</f>
        <v>Not Returned</v>
      </c>
    </row>
    <row r="5583" spans="1:34" x14ac:dyDescent="0.25">
      <c r="A5583">
        <v>47232</v>
      </c>
      <c r="C5583" t="s">
        <v>410</v>
      </c>
      <c r="D5583" s="2" t="str">
        <f>TEXT(MID(Sales_Transactions[[#This Row],[Order Date]],2,5),"d/m/yyy")</f>
        <v>17/8/2010</v>
      </c>
      <c r="E5583" s="2" t="str">
        <f>TEXT(MID(Sales_Transactions[[#This Row],[Order Date]],2,5),"d")</f>
        <v>17</v>
      </c>
      <c r="F5583" s="2" t="str">
        <f>TEXT(MID(Sales_Transactions[[#This Row],[Order Date]],2,5),"m")</f>
        <v>8</v>
      </c>
      <c r="G5583" s="2" t="str">
        <f>TEXT(MID(Sales_Transactions[[#This Row],[Order Date]],2,5),"yyy")</f>
        <v>2010</v>
      </c>
      <c r="H5583" s="2" t="str">
        <f>TEXT(MID(Sales_Transactions[[#This Row],[Order Date]],2,5),"yyy/m")</f>
        <v>2010/8</v>
      </c>
      <c r="I5583" t="s">
        <v>52</v>
      </c>
      <c r="J5583">
        <f t="shared" si="522"/>
        <v>1</v>
      </c>
      <c r="K5583" s="2">
        <v>39</v>
      </c>
      <c r="L5583" s="3">
        <v>546.4</v>
      </c>
      <c r="M5583" s="4">
        <v>0.1</v>
      </c>
      <c r="N5583" s="5" t="s">
        <v>67</v>
      </c>
      <c r="O5583" s="3">
        <v>-138.82</v>
      </c>
      <c r="P5583" s="3">
        <v>15.14</v>
      </c>
      <c r="Q5583" s="3">
        <v>4.53</v>
      </c>
      <c r="R5583" s="5" t="s">
        <v>1170</v>
      </c>
      <c r="S5583" s="5" t="s">
        <v>1171</v>
      </c>
      <c r="T5583" s="5" t="str">
        <f t="shared" si="523"/>
        <v>Brian Moss</v>
      </c>
      <c r="U5583" t="s">
        <v>1143</v>
      </c>
      <c r="V5583" s="5" t="s">
        <v>47</v>
      </c>
      <c r="W5583" s="5" t="s">
        <v>28</v>
      </c>
      <c r="X5583" s="5" t="s">
        <v>29</v>
      </c>
      <c r="Y5583" s="5" t="s">
        <v>1228</v>
      </c>
      <c r="Z5583" s="5" t="s">
        <v>43</v>
      </c>
      <c r="AA5583" s="4">
        <v>0.81</v>
      </c>
      <c r="AB5583" s="1">
        <v>40409</v>
      </c>
      <c r="AC5583" s="1">
        <v>21389</v>
      </c>
      <c r="AD5583">
        <f t="shared" si="524"/>
        <v>2</v>
      </c>
      <c r="AE5583">
        <f t="shared" ca="1" si="525"/>
        <v>66</v>
      </c>
      <c r="AF5583" t="str">
        <f t="shared" ca="1" si="526"/>
        <v>Over 65</v>
      </c>
      <c r="AG5583" s="3">
        <f t="shared" si="527"/>
        <v>0.50397076923076922</v>
      </c>
      <c r="AH5583" t="str">
        <f>_xlfn.IFNA(VLOOKUP(Sales_Transactions[[#This Row],[Order ID]],Returned_Items[#All],2,FALSE),"Not Returned")</f>
        <v>Not Returned</v>
      </c>
    </row>
    <row r="5584" spans="1:34" x14ac:dyDescent="0.25">
      <c r="A5584">
        <v>49344</v>
      </c>
      <c r="C5584" t="s">
        <v>2399</v>
      </c>
      <c r="D5584" s="2" t="str">
        <f>TEXT(MID(Sales_Transactions[[#This Row],[Order Date]],2,5),"d/m/yyy")</f>
        <v>30/12/2012</v>
      </c>
      <c r="E5584" s="2" t="str">
        <f>TEXT(MID(Sales_Transactions[[#This Row],[Order Date]],2,5),"d")</f>
        <v>30</v>
      </c>
      <c r="F5584" s="2" t="str">
        <f>TEXT(MID(Sales_Transactions[[#This Row],[Order Date]],2,5),"m")</f>
        <v>12</v>
      </c>
      <c r="G5584" s="2" t="str">
        <f>TEXT(MID(Sales_Transactions[[#This Row],[Order Date]],2,5),"yyy")</f>
        <v>2012</v>
      </c>
      <c r="H5584" s="2" t="str">
        <f>TEXT(MID(Sales_Transactions[[#This Row],[Order Date]],2,5),"yyy/m")</f>
        <v>2012/12</v>
      </c>
      <c r="I5584" t="s">
        <v>22</v>
      </c>
      <c r="J5584">
        <f t="shared" si="522"/>
        <v>2</v>
      </c>
      <c r="K5584" s="2">
        <v>31</v>
      </c>
      <c r="L5584" s="3">
        <v>672.93</v>
      </c>
      <c r="M5584" s="4">
        <v>0</v>
      </c>
      <c r="N5584" s="5" t="s">
        <v>23</v>
      </c>
      <c r="O5584" s="3">
        <v>27.85</v>
      </c>
      <c r="P5584" s="3">
        <v>19.98</v>
      </c>
      <c r="Q5584" s="3">
        <v>4</v>
      </c>
      <c r="R5584" s="5" t="s">
        <v>2922</v>
      </c>
      <c r="S5584" s="5" t="s">
        <v>2628</v>
      </c>
      <c r="T5584" s="5" t="str">
        <f t="shared" si="523"/>
        <v>Maribeth Yedwab</v>
      </c>
      <c r="U5584" t="s">
        <v>1143</v>
      </c>
      <c r="V5584" s="5" t="s">
        <v>74</v>
      </c>
      <c r="W5584" s="5" t="s">
        <v>48</v>
      </c>
      <c r="X5584" s="5" t="s">
        <v>87</v>
      </c>
      <c r="Y5584" s="5" t="s">
        <v>1112</v>
      </c>
      <c r="Z5584" s="5" t="s">
        <v>43</v>
      </c>
      <c r="AA5584" s="4">
        <v>0.68</v>
      </c>
      <c r="AB5584" s="1">
        <v>41273</v>
      </c>
      <c r="AC5584" s="1">
        <v>21462</v>
      </c>
      <c r="AD5584">
        <f t="shared" si="524"/>
        <v>0</v>
      </c>
      <c r="AE5584">
        <f t="shared" ca="1" si="525"/>
        <v>65</v>
      </c>
      <c r="AF5584" t="str">
        <f t="shared" ca="1" si="526"/>
        <v>Over 65</v>
      </c>
      <c r="AG5584" s="3">
        <f t="shared" si="527"/>
        <v>0.7735483870967742</v>
      </c>
      <c r="AH5584" t="str">
        <f>_xlfn.IFNA(VLOOKUP(Sales_Transactions[[#This Row],[Order ID]],Returned_Items[#All],2,FALSE),"Not Returned")</f>
        <v>Not Returned</v>
      </c>
    </row>
    <row r="5585" spans="1:34" x14ac:dyDescent="0.25">
      <c r="A5585">
        <v>49344</v>
      </c>
      <c r="C5585" t="s">
        <v>2399</v>
      </c>
      <c r="D5585" s="2" t="str">
        <f>TEXT(MID(Sales_Transactions[[#This Row],[Order Date]],2,5),"d/m/yyy")</f>
        <v>30/12/2012</v>
      </c>
      <c r="E5585" s="2" t="str">
        <f>TEXT(MID(Sales_Transactions[[#This Row],[Order Date]],2,5),"d")</f>
        <v>30</v>
      </c>
      <c r="F5585" s="2" t="str">
        <f>TEXT(MID(Sales_Transactions[[#This Row],[Order Date]],2,5),"m")</f>
        <v>12</v>
      </c>
      <c r="G5585" s="2" t="str">
        <f>TEXT(MID(Sales_Transactions[[#This Row],[Order Date]],2,5),"yyy")</f>
        <v>2012</v>
      </c>
      <c r="H5585" s="2" t="str">
        <f>TEXT(MID(Sales_Transactions[[#This Row],[Order Date]],2,5),"yyy/m")</f>
        <v>2012/12</v>
      </c>
      <c r="I5585" t="s">
        <v>22</v>
      </c>
      <c r="J5585">
        <f t="shared" si="522"/>
        <v>2</v>
      </c>
      <c r="K5585" s="2">
        <v>1</v>
      </c>
      <c r="L5585" s="3">
        <v>803.33</v>
      </c>
      <c r="M5585" s="4">
        <v>0.09</v>
      </c>
      <c r="N5585" s="5" t="s">
        <v>23</v>
      </c>
      <c r="O5585" s="3">
        <v>-745.2</v>
      </c>
      <c r="P5585" s="3">
        <v>832.81</v>
      </c>
      <c r="Q5585" s="3">
        <v>24.49</v>
      </c>
      <c r="R5585" s="5" t="s">
        <v>2922</v>
      </c>
      <c r="S5585" s="5" t="s">
        <v>2628</v>
      </c>
      <c r="T5585" s="5" t="str">
        <f t="shared" si="523"/>
        <v>Maribeth Yedwab</v>
      </c>
      <c r="U5585" t="s">
        <v>1143</v>
      </c>
      <c r="V5585" s="5" t="s">
        <v>74</v>
      </c>
      <c r="W5585" s="5" t="s">
        <v>28</v>
      </c>
      <c r="X5585" s="5" t="s">
        <v>221</v>
      </c>
      <c r="Y5585" s="5" t="s">
        <v>3387</v>
      </c>
      <c r="Z5585" s="5" t="s">
        <v>56</v>
      </c>
      <c r="AA5585" s="4">
        <v>0.83</v>
      </c>
      <c r="AB5585" s="1">
        <v>41273</v>
      </c>
      <c r="AC5585" s="1">
        <v>21310</v>
      </c>
      <c r="AD5585">
        <f t="shared" si="524"/>
        <v>0</v>
      </c>
      <c r="AE5585">
        <f t="shared" ca="1" si="525"/>
        <v>66</v>
      </c>
      <c r="AF5585" t="str">
        <f t="shared" ca="1" si="526"/>
        <v>Over 65</v>
      </c>
      <c r="AG5585" s="3">
        <f t="shared" si="527"/>
        <v>856.5504709999999</v>
      </c>
      <c r="AH5585" t="str">
        <f>_xlfn.IFNA(VLOOKUP(Sales_Transactions[[#This Row],[Order ID]],Returned_Items[#All],2,FALSE),"Not Returned")</f>
        <v>Not Returned</v>
      </c>
    </row>
    <row r="5586" spans="1:34" x14ac:dyDescent="0.25">
      <c r="A5586">
        <v>49351</v>
      </c>
      <c r="C5586" t="s">
        <v>2878</v>
      </c>
      <c r="D5586" s="2" t="str">
        <f>TEXT(MID(Sales_Transactions[[#This Row],[Order Date]],2,5),"d/m/yyy")</f>
        <v>30/3/2012</v>
      </c>
      <c r="E5586" s="2" t="str">
        <f>TEXT(MID(Sales_Transactions[[#This Row],[Order Date]],2,5),"d")</f>
        <v>30</v>
      </c>
      <c r="F5586" s="2" t="str">
        <f>TEXT(MID(Sales_Transactions[[#This Row],[Order Date]],2,5),"m")</f>
        <v>3</v>
      </c>
      <c r="G5586" s="2" t="str">
        <f>TEXT(MID(Sales_Transactions[[#This Row],[Order Date]],2,5),"yyy")</f>
        <v>2012</v>
      </c>
      <c r="H5586" s="2" t="str">
        <f>TEXT(MID(Sales_Transactions[[#This Row],[Order Date]],2,5),"yyy/m")</f>
        <v>2012/3</v>
      </c>
      <c r="I5586" t="s">
        <v>22</v>
      </c>
      <c r="J5586">
        <f t="shared" si="522"/>
        <v>2</v>
      </c>
      <c r="K5586" s="2">
        <v>27</v>
      </c>
      <c r="L5586" s="3">
        <v>109.92</v>
      </c>
      <c r="M5586" s="4">
        <v>0.06</v>
      </c>
      <c r="N5586" s="5" t="s">
        <v>23</v>
      </c>
      <c r="O5586" s="3">
        <v>24.75</v>
      </c>
      <c r="P5586" s="3">
        <v>3.98</v>
      </c>
      <c r="Q5586" s="3">
        <v>0.83</v>
      </c>
      <c r="R5586" s="5" t="s">
        <v>202</v>
      </c>
      <c r="S5586" s="5" t="s">
        <v>3380</v>
      </c>
      <c r="T5586" s="5" t="str">
        <f t="shared" si="523"/>
        <v>Michelle Moray</v>
      </c>
      <c r="U5586" t="s">
        <v>1143</v>
      </c>
      <c r="V5586" s="5" t="s">
        <v>47</v>
      </c>
      <c r="W5586" s="5" t="s">
        <v>28</v>
      </c>
      <c r="X5586" s="5" t="s">
        <v>124</v>
      </c>
      <c r="Y5586" s="5" t="s">
        <v>2166</v>
      </c>
      <c r="Z5586" s="5" t="s">
        <v>84</v>
      </c>
      <c r="AA5586" s="4">
        <v>0.51</v>
      </c>
      <c r="AB5586" s="1">
        <v>41002</v>
      </c>
      <c r="AC5586" s="1">
        <v>21308</v>
      </c>
      <c r="AD5586">
        <f t="shared" si="524"/>
        <v>4</v>
      </c>
      <c r="AE5586">
        <f t="shared" ca="1" si="525"/>
        <v>66</v>
      </c>
      <c r="AF5586" t="str">
        <f t="shared" ca="1" si="526"/>
        <v>Over 65</v>
      </c>
      <c r="AG5586" s="3">
        <f t="shared" si="527"/>
        <v>0.17805970370370369</v>
      </c>
      <c r="AH5586" t="str">
        <f>_xlfn.IFNA(VLOOKUP(Sales_Transactions[[#This Row],[Order ID]],Returned_Items[#All],2,FALSE),"Not Returned")</f>
        <v>Not Returned</v>
      </c>
    </row>
    <row r="5587" spans="1:34" x14ac:dyDescent="0.25">
      <c r="A5587">
        <v>49511</v>
      </c>
      <c r="C5587" t="s">
        <v>3145</v>
      </c>
      <c r="D5587" s="2" t="str">
        <f>TEXT(MID(Sales_Transactions[[#This Row],[Order Date]],2,5),"d/m/yyy")</f>
        <v>20/4/2009</v>
      </c>
      <c r="E5587" s="2" t="str">
        <f>TEXT(MID(Sales_Transactions[[#This Row],[Order Date]],2,5),"d")</f>
        <v>20</v>
      </c>
      <c r="F5587" s="2" t="str">
        <f>TEXT(MID(Sales_Transactions[[#This Row],[Order Date]],2,5),"m")</f>
        <v>4</v>
      </c>
      <c r="G5587" s="2" t="str">
        <f>TEXT(MID(Sales_Transactions[[#This Row],[Order Date]],2,5),"yyy")</f>
        <v>2009</v>
      </c>
      <c r="H5587" s="2" t="str">
        <f>TEXT(MID(Sales_Transactions[[#This Row],[Order Date]],2,5),"yyy/m")</f>
        <v>2009/4</v>
      </c>
      <c r="I5587" t="s">
        <v>33</v>
      </c>
      <c r="J5587">
        <f t="shared" si="522"/>
        <v>4</v>
      </c>
      <c r="K5587" s="2">
        <v>35</v>
      </c>
      <c r="L5587" s="3">
        <v>150.29</v>
      </c>
      <c r="M5587" s="4">
        <v>0.03</v>
      </c>
      <c r="N5587" s="5" t="s">
        <v>67</v>
      </c>
      <c r="O5587" s="3">
        <v>5.04</v>
      </c>
      <c r="P5587" s="3">
        <v>3.69</v>
      </c>
      <c r="Q5587" s="3">
        <v>2.5</v>
      </c>
      <c r="R5587" s="5" t="s">
        <v>157</v>
      </c>
      <c r="S5587" s="5" t="s">
        <v>3382</v>
      </c>
      <c r="T5587" s="5" t="str">
        <f t="shared" si="523"/>
        <v>Eugene Moren</v>
      </c>
      <c r="U5587" t="s">
        <v>1143</v>
      </c>
      <c r="V5587" s="5" t="s">
        <v>74</v>
      </c>
      <c r="W5587" s="5" t="s">
        <v>28</v>
      </c>
      <c r="X5587" s="5" t="s">
        <v>98</v>
      </c>
      <c r="Y5587" s="5" t="s">
        <v>1098</v>
      </c>
      <c r="Z5587" s="5" t="s">
        <v>43</v>
      </c>
      <c r="AA5587" s="4">
        <v>0.39</v>
      </c>
      <c r="AB5587" s="1">
        <v>39923</v>
      </c>
      <c r="AC5587" s="1">
        <v>21311</v>
      </c>
      <c r="AD5587">
        <f t="shared" si="524"/>
        <v>0</v>
      </c>
      <c r="AE5587">
        <f t="shared" ca="1" si="525"/>
        <v>66</v>
      </c>
      <c r="AF5587" t="str">
        <f t="shared" ca="1" si="526"/>
        <v>Over 65</v>
      </c>
      <c r="AG5587" s="3">
        <f t="shared" si="527"/>
        <v>0.1768255142857143</v>
      </c>
      <c r="AH5587" t="str">
        <f>_xlfn.IFNA(VLOOKUP(Sales_Transactions[[#This Row],[Order ID]],Returned_Items[#All],2,FALSE),"Not Returned")</f>
        <v>Not Returned</v>
      </c>
    </row>
    <row r="5588" spans="1:34" x14ac:dyDescent="0.25">
      <c r="A5588">
        <v>52419</v>
      </c>
      <c r="C5588" t="s">
        <v>3233</v>
      </c>
      <c r="D5588" s="2" t="str">
        <f>TEXT(MID(Sales_Transactions[[#This Row],[Order Date]],2,5),"d/m/yyy")</f>
        <v>18/9/2012</v>
      </c>
      <c r="E5588" s="2" t="str">
        <f>TEXT(MID(Sales_Transactions[[#This Row],[Order Date]],2,5),"d")</f>
        <v>18</v>
      </c>
      <c r="F5588" s="2" t="str">
        <f>TEXT(MID(Sales_Transactions[[#This Row],[Order Date]],2,5),"m")</f>
        <v>9</v>
      </c>
      <c r="G5588" s="2" t="str">
        <f>TEXT(MID(Sales_Transactions[[#This Row],[Order Date]],2,5),"yyy")</f>
        <v>2012</v>
      </c>
      <c r="H5588" s="2" t="str">
        <f>TEXT(MID(Sales_Transactions[[#This Row],[Order Date]],2,5),"yyy/m")</f>
        <v>2012/9</v>
      </c>
      <c r="I5588" t="s">
        <v>33</v>
      </c>
      <c r="J5588">
        <f t="shared" si="522"/>
        <v>4</v>
      </c>
      <c r="K5588" s="2">
        <v>32</v>
      </c>
      <c r="L5588" s="3">
        <v>3500.49</v>
      </c>
      <c r="M5588" s="4">
        <v>0.09</v>
      </c>
      <c r="N5588" s="5" t="s">
        <v>23</v>
      </c>
      <c r="O5588" s="3">
        <v>230.64</v>
      </c>
      <c r="P5588" s="3">
        <v>111.03</v>
      </c>
      <c r="Q5588" s="3">
        <v>8.64</v>
      </c>
      <c r="R5588" s="5" t="s">
        <v>1001</v>
      </c>
      <c r="S5588" s="5" t="s">
        <v>1002</v>
      </c>
      <c r="T5588" s="5" t="str">
        <f t="shared" si="523"/>
        <v>Chuck Magee</v>
      </c>
      <c r="U5588" t="s">
        <v>1143</v>
      </c>
      <c r="V5588" s="5" t="s">
        <v>47</v>
      </c>
      <c r="W5588" s="5" t="s">
        <v>28</v>
      </c>
      <c r="X5588" s="5" t="s">
        <v>29</v>
      </c>
      <c r="Y5588" s="5" t="s">
        <v>304</v>
      </c>
      <c r="Z5588" s="5" t="s">
        <v>43</v>
      </c>
      <c r="AA5588" s="4">
        <v>0.78</v>
      </c>
      <c r="AB5588" s="1">
        <v>41171</v>
      </c>
      <c r="AC5588" s="1">
        <v>20994</v>
      </c>
      <c r="AD5588">
        <f t="shared" si="524"/>
        <v>1</v>
      </c>
      <c r="AE5588">
        <f t="shared" ca="1" si="525"/>
        <v>67</v>
      </c>
      <c r="AF5588" t="str">
        <f t="shared" ca="1" si="526"/>
        <v>Over 65</v>
      </c>
      <c r="AG5588" s="3">
        <f t="shared" si="527"/>
        <v>3.7365647812500002</v>
      </c>
      <c r="AH5588" t="str">
        <f>_xlfn.IFNA(VLOOKUP(Sales_Transactions[[#This Row],[Order ID]],Returned_Items[#All],2,FALSE),"Not Returned")</f>
        <v>Not Returned</v>
      </c>
    </row>
    <row r="5589" spans="1:34" x14ac:dyDescent="0.25">
      <c r="A5589">
        <v>53029</v>
      </c>
      <c r="C5589" t="s">
        <v>430</v>
      </c>
      <c r="D5589" s="2" t="str">
        <f>TEXT(MID(Sales_Transactions[[#This Row],[Order Date]],2,5),"d/m/yyy")</f>
        <v>27/7/2009</v>
      </c>
      <c r="E5589" s="2" t="str">
        <f>TEXT(MID(Sales_Transactions[[#This Row],[Order Date]],2,5),"d")</f>
        <v>27</v>
      </c>
      <c r="F5589" s="2" t="str">
        <f>TEXT(MID(Sales_Transactions[[#This Row],[Order Date]],2,5),"m")</f>
        <v>7</v>
      </c>
      <c r="G5589" s="2" t="str">
        <f>TEXT(MID(Sales_Transactions[[#This Row],[Order Date]],2,5),"yyy")</f>
        <v>2009</v>
      </c>
      <c r="H5589" s="2" t="str">
        <f>TEXT(MID(Sales_Transactions[[#This Row],[Order Date]],2,5),"yyy/m")</f>
        <v>2009/7</v>
      </c>
      <c r="I5589" t="s">
        <v>22</v>
      </c>
      <c r="J5589">
        <f t="shared" si="522"/>
        <v>2</v>
      </c>
      <c r="K5589" s="2">
        <v>39</v>
      </c>
      <c r="L5589" s="3">
        <v>223.34</v>
      </c>
      <c r="M5589" s="4">
        <v>0.1</v>
      </c>
      <c r="N5589" s="5" t="s">
        <v>23</v>
      </c>
      <c r="O5589" s="3">
        <v>95.42</v>
      </c>
      <c r="P5589" s="3">
        <v>6.3</v>
      </c>
      <c r="Q5589" s="3">
        <v>0.5</v>
      </c>
      <c r="R5589" s="5" t="s">
        <v>2979</v>
      </c>
      <c r="S5589" s="5" t="s">
        <v>119</v>
      </c>
      <c r="T5589" s="5" t="str">
        <f t="shared" si="523"/>
        <v>Max Ludwig</v>
      </c>
      <c r="U5589" t="s">
        <v>1143</v>
      </c>
      <c r="V5589" s="5" t="s">
        <v>47</v>
      </c>
      <c r="W5589" s="5" t="s">
        <v>28</v>
      </c>
      <c r="X5589" s="5" t="s">
        <v>115</v>
      </c>
      <c r="Y5589" s="5" t="s">
        <v>1565</v>
      </c>
      <c r="Z5589" s="5" t="s">
        <v>43</v>
      </c>
      <c r="AA5589" s="4">
        <v>0.39</v>
      </c>
      <c r="AB5589" s="1">
        <v>40026</v>
      </c>
      <c r="AC5589" s="1">
        <v>21074</v>
      </c>
      <c r="AD5589">
        <f t="shared" si="524"/>
        <v>5</v>
      </c>
      <c r="AE5589">
        <f t="shared" ca="1" si="525"/>
        <v>66</v>
      </c>
      <c r="AF5589" t="str">
        <f t="shared" ca="1" si="526"/>
        <v>Over 65</v>
      </c>
      <c r="AG5589" s="3">
        <f t="shared" si="527"/>
        <v>0.17419743589743589</v>
      </c>
      <c r="AH5589" t="str">
        <f>_xlfn.IFNA(VLOOKUP(Sales_Transactions[[#This Row],[Order ID]],Returned_Items[#All],2,FALSE),"Not Returned")</f>
        <v>Not Returned</v>
      </c>
    </row>
    <row r="5590" spans="1:34" x14ac:dyDescent="0.25">
      <c r="A5590">
        <v>54786</v>
      </c>
      <c r="C5590" t="s">
        <v>804</v>
      </c>
      <c r="D5590" s="2" t="str">
        <f>TEXT(MID(Sales_Transactions[[#This Row],[Order Date]],2,5),"d/m/yyy")</f>
        <v>11/1/2012</v>
      </c>
      <c r="E5590" s="2" t="str">
        <f>TEXT(MID(Sales_Transactions[[#This Row],[Order Date]],2,5),"d")</f>
        <v>11</v>
      </c>
      <c r="F5590" s="2" t="str">
        <f>TEXT(MID(Sales_Transactions[[#This Row],[Order Date]],2,5),"m")</f>
        <v>1</v>
      </c>
      <c r="G5590" s="2" t="str">
        <f>TEXT(MID(Sales_Transactions[[#This Row],[Order Date]],2,5),"yyy")</f>
        <v>2012</v>
      </c>
      <c r="H5590" s="2" t="str">
        <f>TEXT(MID(Sales_Transactions[[#This Row],[Order Date]],2,5),"yyy/m")</f>
        <v>2012/1</v>
      </c>
      <c r="I5590" t="s">
        <v>52</v>
      </c>
      <c r="J5590">
        <f t="shared" si="522"/>
        <v>1</v>
      </c>
      <c r="K5590" s="2">
        <v>30</v>
      </c>
      <c r="L5590" s="3">
        <v>380.28</v>
      </c>
      <c r="M5590" s="4">
        <v>0.08</v>
      </c>
      <c r="N5590" s="5" t="s">
        <v>23</v>
      </c>
      <c r="O5590" s="3">
        <v>-20.58</v>
      </c>
      <c r="P5590" s="3">
        <v>13.48</v>
      </c>
      <c r="Q5590" s="3">
        <v>4.51</v>
      </c>
      <c r="R5590" s="5" t="s">
        <v>2922</v>
      </c>
      <c r="S5590" s="5" t="s">
        <v>2628</v>
      </c>
      <c r="T5590" s="5" t="str">
        <f t="shared" si="523"/>
        <v>Maribeth Yedwab</v>
      </c>
      <c r="U5590" t="s">
        <v>1143</v>
      </c>
      <c r="V5590" s="5" t="s">
        <v>74</v>
      </c>
      <c r="W5590" s="5" t="s">
        <v>28</v>
      </c>
      <c r="X5590" s="5" t="s">
        <v>29</v>
      </c>
      <c r="Y5590" s="5" t="s">
        <v>134</v>
      </c>
      <c r="Z5590" s="5" t="s">
        <v>43</v>
      </c>
      <c r="AA5590" s="4">
        <v>0.59</v>
      </c>
      <c r="AB5590" s="1">
        <v>40921</v>
      </c>
      <c r="AC5590" s="1">
        <v>20913</v>
      </c>
      <c r="AD5590">
        <f t="shared" si="524"/>
        <v>2</v>
      </c>
      <c r="AE5590">
        <f t="shared" ca="1" si="525"/>
        <v>67</v>
      </c>
      <c r="AF5590" t="str">
        <f t="shared" ca="1" si="526"/>
        <v>Over 65</v>
      </c>
      <c r="AG5590" s="3">
        <f t="shared" si="527"/>
        <v>0.59930720000000004</v>
      </c>
      <c r="AH5590" t="str">
        <f>_xlfn.IFNA(VLOOKUP(Sales_Transactions[[#This Row],[Order ID]],Returned_Items[#All],2,FALSE),"Not Returned")</f>
        <v>Not Returned</v>
      </c>
    </row>
    <row r="5591" spans="1:34" x14ac:dyDescent="0.25">
      <c r="A5591">
        <v>55362</v>
      </c>
      <c r="C5591" t="s">
        <v>2452</v>
      </c>
      <c r="D5591" s="2" t="str">
        <f>TEXT(MID(Sales_Transactions[[#This Row],[Order Date]],2,5),"d/m/yyy")</f>
        <v>20/4/2011</v>
      </c>
      <c r="E5591" s="2" t="str">
        <f>TEXT(MID(Sales_Transactions[[#This Row],[Order Date]],2,5),"d")</f>
        <v>20</v>
      </c>
      <c r="F5591" s="2" t="str">
        <f>TEXT(MID(Sales_Transactions[[#This Row],[Order Date]],2,5),"m")</f>
        <v>4</v>
      </c>
      <c r="G5591" s="2" t="str">
        <f>TEXT(MID(Sales_Transactions[[#This Row],[Order Date]],2,5),"yyy")</f>
        <v>2011</v>
      </c>
      <c r="H5591" s="2" t="str">
        <f>TEXT(MID(Sales_Transactions[[#This Row],[Order Date]],2,5),"yyy/m")</f>
        <v>2011/4</v>
      </c>
      <c r="I5591" t="s">
        <v>33</v>
      </c>
      <c r="J5591">
        <f t="shared" si="522"/>
        <v>4</v>
      </c>
      <c r="K5591" s="2">
        <v>24</v>
      </c>
      <c r="L5591" s="3">
        <v>67.84</v>
      </c>
      <c r="M5591" s="4">
        <v>7.0000000000000007E-2</v>
      </c>
      <c r="N5591" s="5" t="s">
        <v>23</v>
      </c>
      <c r="O5591" s="3">
        <v>13.44</v>
      </c>
      <c r="P5591" s="3">
        <v>2.88</v>
      </c>
      <c r="Q5591" s="3">
        <v>0.99</v>
      </c>
      <c r="R5591" s="5" t="s">
        <v>585</v>
      </c>
      <c r="S5591" s="5" t="s">
        <v>442</v>
      </c>
      <c r="T5591" s="5" t="str">
        <f t="shared" si="523"/>
        <v>Cindy Schnelling</v>
      </c>
      <c r="U5591" t="s">
        <v>1143</v>
      </c>
      <c r="V5591" s="5" t="s">
        <v>47</v>
      </c>
      <c r="W5591" s="5" t="s">
        <v>28</v>
      </c>
      <c r="X5591" s="5" t="s">
        <v>115</v>
      </c>
      <c r="Y5591" s="5" t="s">
        <v>479</v>
      </c>
      <c r="Z5591" s="5" t="s">
        <v>43</v>
      </c>
      <c r="AA5591" s="4">
        <v>0.36</v>
      </c>
      <c r="AB5591" s="1">
        <v>40655</v>
      </c>
      <c r="AC5591" s="1">
        <v>20920</v>
      </c>
      <c r="AD5591">
        <f t="shared" si="524"/>
        <v>2</v>
      </c>
      <c r="AE5591">
        <f t="shared" ca="1" si="525"/>
        <v>67</v>
      </c>
      <c r="AF5591" t="str">
        <f t="shared" ca="1" si="526"/>
        <v>Over 65</v>
      </c>
      <c r="AG5591" s="3">
        <f t="shared" si="527"/>
        <v>0.161166</v>
      </c>
      <c r="AH5591" t="str">
        <f>_xlfn.IFNA(VLOOKUP(Sales_Transactions[[#This Row],[Order ID]],Returned_Items[#All],2,FALSE),"Not Returned")</f>
        <v>Not Returned</v>
      </c>
    </row>
    <row r="5592" spans="1:34" x14ac:dyDescent="0.25">
      <c r="A5592">
        <v>56099</v>
      </c>
      <c r="C5592" t="s">
        <v>3388</v>
      </c>
      <c r="D5592" s="2" t="str">
        <f>TEXT(MID(Sales_Transactions[[#This Row],[Order Date]],2,5),"d/m/yyy")</f>
        <v>5/10/2010</v>
      </c>
      <c r="E5592" s="2" t="str">
        <f>TEXT(MID(Sales_Transactions[[#This Row],[Order Date]],2,5),"d")</f>
        <v>5</v>
      </c>
      <c r="F5592" s="2" t="str">
        <f>TEXT(MID(Sales_Transactions[[#This Row],[Order Date]],2,5),"m")</f>
        <v>10</v>
      </c>
      <c r="G5592" s="2" t="str">
        <f>TEXT(MID(Sales_Transactions[[#This Row],[Order Date]],2,5),"yyy")</f>
        <v>2010</v>
      </c>
      <c r="H5592" s="2" t="str">
        <f>TEXT(MID(Sales_Transactions[[#This Row],[Order Date]],2,5),"yyy/m")</f>
        <v>2010/10</v>
      </c>
      <c r="I5592" t="s">
        <v>22</v>
      </c>
      <c r="J5592">
        <f t="shared" si="522"/>
        <v>2</v>
      </c>
      <c r="K5592" s="2">
        <v>11</v>
      </c>
      <c r="L5592" s="3">
        <v>122.35</v>
      </c>
      <c r="M5592" s="4">
        <v>0.02</v>
      </c>
      <c r="N5592" s="5" t="s">
        <v>23</v>
      </c>
      <c r="O5592" s="3">
        <v>-13.55</v>
      </c>
      <c r="P5592" s="3">
        <v>10.98</v>
      </c>
      <c r="Q5592" s="3">
        <v>3.99</v>
      </c>
      <c r="R5592" s="5" t="s">
        <v>202</v>
      </c>
      <c r="S5592" s="5" t="s">
        <v>3380</v>
      </c>
      <c r="T5592" s="5" t="str">
        <f t="shared" si="523"/>
        <v>Michelle Moray</v>
      </c>
      <c r="U5592" t="s">
        <v>1143</v>
      </c>
      <c r="V5592" s="5" t="s">
        <v>47</v>
      </c>
      <c r="W5592" s="5" t="s">
        <v>28</v>
      </c>
      <c r="X5592" s="5" t="s">
        <v>38</v>
      </c>
      <c r="Y5592" s="5" t="s">
        <v>3113</v>
      </c>
      <c r="Z5592" s="5" t="s">
        <v>43</v>
      </c>
      <c r="AA5592" s="4">
        <v>0.57999999999999996</v>
      </c>
      <c r="AB5592" s="1">
        <v>40463</v>
      </c>
      <c r="AC5592" s="1">
        <v>21065</v>
      </c>
      <c r="AD5592">
        <f t="shared" si="524"/>
        <v>7</v>
      </c>
      <c r="AE5592">
        <f t="shared" ca="1" si="525"/>
        <v>66</v>
      </c>
      <c r="AF5592" t="str">
        <f t="shared" ca="1" si="526"/>
        <v>Over 65</v>
      </c>
      <c r="AG5592" s="3">
        <f t="shared" si="527"/>
        <v>1.3607094545454546</v>
      </c>
      <c r="AH5592" t="str">
        <f>_xlfn.IFNA(VLOOKUP(Sales_Transactions[[#This Row],[Order ID]],Returned_Items[#All],2,FALSE),"Not Returned")</f>
        <v>Not Returned</v>
      </c>
    </row>
    <row r="5593" spans="1:34" x14ac:dyDescent="0.25">
      <c r="A5593">
        <v>56516</v>
      </c>
      <c r="C5593" t="s">
        <v>3372</v>
      </c>
      <c r="D5593" s="2" t="str">
        <f>TEXT(MID(Sales_Transactions[[#This Row],[Order Date]],2,5),"d/m/yyy")</f>
        <v>3/8/2009</v>
      </c>
      <c r="E5593" s="2" t="str">
        <f>TEXT(MID(Sales_Transactions[[#This Row],[Order Date]],2,5),"d")</f>
        <v>3</v>
      </c>
      <c r="F5593" s="2" t="str">
        <f>TEXT(MID(Sales_Transactions[[#This Row],[Order Date]],2,5),"m")</f>
        <v>8</v>
      </c>
      <c r="G5593" s="2" t="str">
        <f>TEXT(MID(Sales_Transactions[[#This Row],[Order Date]],2,5),"yyy")</f>
        <v>2009</v>
      </c>
      <c r="H5593" s="2" t="str">
        <f>TEXT(MID(Sales_Transactions[[#This Row],[Order Date]],2,5),"yyy/m")</f>
        <v>2009/8</v>
      </c>
      <c r="I5593" t="s">
        <v>78</v>
      </c>
      <c r="J5593">
        <f t="shared" si="522"/>
        <v>3</v>
      </c>
      <c r="K5593" s="2">
        <v>6</v>
      </c>
      <c r="L5593" s="3">
        <v>27.89</v>
      </c>
      <c r="M5593" s="4">
        <v>0.08</v>
      </c>
      <c r="N5593" s="5" t="s">
        <v>23</v>
      </c>
      <c r="O5593" s="3">
        <v>-23.81</v>
      </c>
      <c r="P5593" s="3">
        <v>3.98</v>
      </c>
      <c r="Q5593" s="3">
        <v>5.26</v>
      </c>
      <c r="R5593" s="5" t="s">
        <v>2705</v>
      </c>
      <c r="S5593" s="5" t="s">
        <v>2706</v>
      </c>
      <c r="T5593" s="5" t="str">
        <f t="shared" si="523"/>
        <v>Stefania Perrino</v>
      </c>
      <c r="U5593" t="s">
        <v>1143</v>
      </c>
      <c r="V5593" s="5" t="s">
        <v>47</v>
      </c>
      <c r="W5593" s="5" t="s">
        <v>28</v>
      </c>
      <c r="X5593" s="5" t="s">
        <v>41</v>
      </c>
      <c r="Y5593" s="5" t="s">
        <v>2406</v>
      </c>
      <c r="Z5593" s="5" t="s">
        <v>43</v>
      </c>
      <c r="AA5593" s="4">
        <v>0.38</v>
      </c>
      <c r="AB5593" s="1">
        <v>40029</v>
      </c>
      <c r="AC5593" s="1">
        <v>21120</v>
      </c>
      <c r="AD5593">
        <f t="shared" si="524"/>
        <v>1</v>
      </c>
      <c r="AE5593">
        <f t="shared" ca="1" si="525"/>
        <v>66</v>
      </c>
      <c r="AF5593" t="str">
        <f t="shared" ca="1" si="526"/>
        <v>Over 65</v>
      </c>
      <c r="AG5593" s="3">
        <f t="shared" si="527"/>
        <v>1.5394693333333331</v>
      </c>
      <c r="AH5593" t="str">
        <f>_xlfn.IFNA(VLOOKUP(Sales_Transactions[[#This Row],[Order ID]],Returned_Items[#All],2,FALSE),"Not Returned")</f>
        <v>Not Returned</v>
      </c>
    </row>
    <row r="5594" spans="1:34" x14ac:dyDescent="0.25">
      <c r="A5594">
        <v>56516</v>
      </c>
      <c r="C5594" t="s">
        <v>3372</v>
      </c>
      <c r="D5594" s="2" t="str">
        <f>TEXT(MID(Sales_Transactions[[#This Row],[Order Date]],2,5),"d/m/yyy")</f>
        <v>3/8/2009</v>
      </c>
      <c r="E5594" s="2" t="str">
        <f>TEXT(MID(Sales_Transactions[[#This Row],[Order Date]],2,5),"d")</f>
        <v>3</v>
      </c>
      <c r="F5594" s="2" t="str">
        <f>TEXT(MID(Sales_Transactions[[#This Row],[Order Date]],2,5),"m")</f>
        <v>8</v>
      </c>
      <c r="G5594" s="2" t="str">
        <f>TEXT(MID(Sales_Transactions[[#This Row],[Order Date]],2,5),"yyy")</f>
        <v>2009</v>
      </c>
      <c r="H5594" s="2" t="str">
        <f>TEXT(MID(Sales_Transactions[[#This Row],[Order Date]],2,5),"yyy/m")</f>
        <v>2009/8</v>
      </c>
      <c r="I5594" t="s">
        <v>78</v>
      </c>
      <c r="J5594">
        <f t="shared" si="522"/>
        <v>3</v>
      </c>
      <c r="K5594" s="2">
        <v>24</v>
      </c>
      <c r="L5594" s="3">
        <v>2560.9395</v>
      </c>
      <c r="M5594" s="4">
        <v>0.06</v>
      </c>
      <c r="N5594" s="5" t="s">
        <v>23</v>
      </c>
      <c r="O5594" s="3">
        <v>457.79</v>
      </c>
      <c r="P5594" s="3">
        <v>125.99</v>
      </c>
      <c r="Q5594" s="3">
        <v>2.5</v>
      </c>
      <c r="R5594" s="5" t="s">
        <v>2705</v>
      </c>
      <c r="S5594" s="5" t="s">
        <v>2706</v>
      </c>
      <c r="T5594" s="5" t="str">
        <f t="shared" si="523"/>
        <v>Stefania Perrino</v>
      </c>
      <c r="U5594" t="s">
        <v>1143</v>
      </c>
      <c r="V5594" s="5" t="s">
        <v>47</v>
      </c>
      <c r="W5594" s="5" t="s">
        <v>48</v>
      </c>
      <c r="X5594" s="5" t="s">
        <v>49</v>
      </c>
      <c r="Y5594" s="5" t="s">
        <v>1671</v>
      </c>
      <c r="Z5594" s="5" t="s">
        <v>43</v>
      </c>
      <c r="AA5594" s="4">
        <v>0.6</v>
      </c>
      <c r="AB5594" s="1">
        <v>40030</v>
      </c>
      <c r="AC5594" s="1">
        <v>20774</v>
      </c>
      <c r="AD5594">
        <f t="shared" si="524"/>
        <v>2</v>
      </c>
      <c r="AE5594">
        <f t="shared" ca="1" si="525"/>
        <v>67</v>
      </c>
      <c r="AF5594" t="str">
        <f t="shared" ca="1" si="526"/>
        <v>Over 65</v>
      </c>
      <c r="AG5594" s="3">
        <f t="shared" si="527"/>
        <v>5.3506002499999994</v>
      </c>
      <c r="AH5594" t="str">
        <f>_xlfn.IFNA(VLOOKUP(Sales_Transactions[[#This Row],[Order ID]],Returned_Items[#All],2,FALSE),"Not Returned")</f>
        <v>Not Returned</v>
      </c>
    </row>
    <row r="5595" spans="1:34" x14ac:dyDescent="0.25">
      <c r="A5595">
        <v>59556</v>
      </c>
      <c r="C5595" t="s">
        <v>3389</v>
      </c>
      <c r="D5595" s="2" t="str">
        <f>TEXT(MID(Sales_Transactions[[#This Row],[Order Date]],2,5),"d/m/yyy")</f>
        <v>15/12/2009</v>
      </c>
      <c r="E5595" s="2" t="str">
        <f>TEXT(MID(Sales_Transactions[[#This Row],[Order Date]],2,5),"d")</f>
        <v>15</v>
      </c>
      <c r="F5595" s="2" t="str">
        <f>TEXT(MID(Sales_Transactions[[#This Row],[Order Date]],2,5),"m")</f>
        <v>12</v>
      </c>
      <c r="G5595" s="2" t="str">
        <f>TEXT(MID(Sales_Transactions[[#This Row],[Order Date]],2,5),"yyy")</f>
        <v>2009</v>
      </c>
      <c r="H5595" s="2" t="str">
        <f>TEXT(MID(Sales_Transactions[[#This Row],[Order Date]],2,5),"yyy/m")</f>
        <v>2009/12</v>
      </c>
      <c r="I5595" t="s">
        <v>52</v>
      </c>
      <c r="J5595">
        <f t="shared" si="522"/>
        <v>1</v>
      </c>
      <c r="K5595" s="2">
        <v>27</v>
      </c>
      <c r="L5595" s="3">
        <v>43.46</v>
      </c>
      <c r="M5595" s="4">
        <v>0</v>
      </c>
      <c r="N5595" s="5" t="s">
        <v>23</v>
      </c>
      <c r="O5595" s="3">
        <v>6.81</v>
      </c>
      <c r="P5595" s="3">
        <v>1.48</v>
      </c>
      <c r="Q5595" s="3">
        <v>0.7</v>
      </c>
      <c r="R5595" s="5" t="s">
        <v>1583</v>
      </c>
      <c r="S5595" s="5" t="s">
        <v>2988</v>
      </c>
      <c r="T5595" s="5" t="str">
        <f t="shared" si="523"/>
        <v>Mark Van</v>
      </c>
      <c r="U5595" t="s">
        <v>1143</v>
      </c>
      <c r="V5595" s="5" t="s">
        <v>74</v>
      </c>
      <c r="W5595" s="5" t="s">
        <v>28</v>
      </c>
      <c r="X5595" s="5" t="s">
        <v>82</v>
      </c>
      <c r="Y5595" s="5" t="s">
        <v>1054</v>
      </c>
      <c r="Z5595" s="5" t="s">
        <v>84</v>
      </c>
      <c r="AA5595" s="4">
        <v>0.37</v>
      </c>
      <c r="AB5595" s="1">
        <v>40164</v>
      </c>
      <c r="AC5595" s="1">
        <v>20459</v>
      </c>
      <c r="AD5595">
        <f t="shared" si="524"/>
        <v>2</v>
      </c>
      <c r="AE5595">
        <f t="shared" ca="1" si="525"/>
        <v>68</v>
      </c>
      <c r="AF5595" t="str">
        <f t="shared" ca="1" si="526"/>
        <v>Over 65</v>
      </c>
      <c r="AG5595" s="3">
        <f t="shared" si="527"/>
        <v>8.0740740740740724E-2</v>
      </c>
      <c r="AH5595" t="str">
        <f>_xlfn.IFNA(VLOOKUP(Sales_Transactions[[#This Row],[Order ID]],Returned_Items[#All],2,FALSE),"Not Returned")</f>
        <v>Not Returned</v>
      </c>
    </row>
    <row r="5596" spans="1:34" x14ac:dyDescent="0.25">
      <c r="A5596">
        <v>59556</v>
      </c>
      <c r="C5596" t="s">
        <v>3389</v>
      </c>
      <c r="D5596" s="2" t="str">
        <f>TEXT(MID(Sales_Transactions[[#This Row],[Order Date]],2,5),"d/m/yyy")</f>
        <v>15/12/2009</v>
      </c>
      <c r="E5596" s="2" t="str">
        <f>TEXT(MID(Sales_Transactions[[#This Row],[Order Date]],2,5),"d")</f>
        <v>15</v>
      </c>
      <c r="F5596" s="2" t="str">
        <f>TEXT(MID(Sales_Transactions[[#This Row],[Order Date]],2,5),"m")</f>
        <v>12</v>
      </c>
      <c r="G5596" s="2" t="str">
        <f>TEXT(MID(Sales_Transactions[[#This Row],[Order Date]],2,5),"yyy")</f>
        <v>2009</v>
      </c>
      <c r="H5596" s="2" t="str">
        <f>TEXT(MID(Sales_Transactions[[#This Row],[Order Date]],2,5),"yyy/m")</f>
        <v>2009/12</v>
      </c>
      <c r="I5596" t="s">
        <v>52</v>
      </c>
      <c r="J5596">
        <f t="shared" si="522"/>
        <v>1</v>
      </c>
      <c r="K5596" s="2">
        <v>5</v>
      </c>
      <c r="L5596" s="3">
        <v>927.98749999999995</v>
      </c>
      <c r="M5596" s="4">
        <v>0</v>
      </c>
      <c r="N5596" s="5" t="s">
        <v>23</v>
      </c>
      <c r="O5596" s="3">
        <v>-615.91</v>
      </c>
      <c r="P5596" s="3">
        <v>205.99</v>
      </c>
      <c r="Q5596" s="3">
        <v>8.99</v>
      </c>
      <c r="R5596" s="5" t="s">
        <v>1583</v>
      </c>
      <c r="S5596" s="5" t="s">
        <v>2988</v>
      </c>
      <c r="T5596" s="5" t="str">
        <f t="shared" si="523"/>
        <v>Mark Van</v>
      </c>
      <c r="U5596" t="s">
        <v>1143</v>
      </c>
      <c r="V5596" s="5" t="s">
        <v>74</v>
      </c>
      <c r="W5596" s="5" t="s">
        <v>48</v>
      </c>
      <c r="X5596" s="5" t="s">
        <v>49</v>
      </c>
      <c r="Y5596" s="5" t="s">
        <v>2589</v>
      </c>
      <c r="Z5596" s="5" t="s">
        <v>43</v>
      </c>
      <c r="AA5596" s="4">
        <v>0.56000000000000005</v>
      </c>
      <c r="AB5596" s="1">
        <v>40163</v>
      </c>
      <c r="AC5596" s="1">
        <v>20518</v>
      </c>
      <c r="AD5596">
        <f t="shared" si="524"/>
        <v>1</v>
      </c>
      <c r="AE5596">
        <f t="shared" ca="1" si="525"/>
        <v>68</v>
      </c>
      <c r="AF5596" t="str">
        <f t="shared" ca="1" si="526"/>
        <v>Over 65</v>
      </c>
      <c r="AG5596" s="3">
        <f t="shared" si="527"/>
        <v>42.996000000000002</v>
      </c>
      <c r="AH5596" t="str">
        <f>_xlfn.IFNA(VLOOKUP(Sales_Transactions[[#This Row],[Order ID]],Returned_Items[#All],2,FALSE),"Not Returned")</f>
        <v>Not Returned</v>
      </c>
    </row>
    <row r="5597" spans="1:34" x14ac:dyDescent="0.25">
      <c r="A5597">
        <v>59779</v>
      </c>
      <c r="C5597" t="s">
        <v>3273</v>
      </c>
      <c r="D5597" s="2" t="str">
        <f>TEXT(MID(Sales_Transactions[[#This Row],[Order Date]],2,5),"d/m/yyy")</f>
        <v>17/5/2009</v>
      </c>
      <c r="E5597" s="2" t="str">
        <f>TEXT(MID(Sales_Transactions[[#This Row],[Order Date]],2,5),"d")</f>
        <v>17</v>
      </c>
      <c r="F5597" s="2" t="str">
        <f>TEXT(MID(Sales_Transactions[[#This Row],[Order Date]],2,5),"m")</f>
        <v>5</v>
      </c>
      <c r="G5597" s="2" t="str">
        <f>TEXT(MID(Sales_Transactions[[#This Row],[Order Date]],2,5),"yyy")</f>
        <v>2009</v>
      </c>
      <c r="H5597" s="2" t="str">
        <f>TEXT(MID(Sales_Transactions[[#This Row],[Order Date]],2,5),"yyy/m")</f>
        <v>2009/5</v>
      </c>
      <c r="I5597" t="s">
        <v>22</v>
      </c>
      <c r="J5597">
        <f t="shared" si="522"/>
        <v>2</v>
      </c>
      <c r="K5597" s="2">
        <v>30</v>
      </c>
      <c r="L5597" s="3">
        <v>3575.23</v>
      </c>
      <c r="M5597" s="4">
        <v>0.04</v>
      </c>
      <c r="N5597" s="5" t="s">
        <v>34</v>
      </c>
      <c r="O5597" s="3">
        <v>87.88</v>
      </c>
      <c r="P5597" s="3">
        <v>113.98</v>
      </c>
      <c r="Q5597" s="3">
        <v>30</v>
      </c>
      <c r="R5597" s="5" t="s">
        <v>2705</v>
      </c>
      <c r="S5597" s="5" t="s">
        <v>2706</v>
      </c>
      <c r="T5597" s="5" t="str">
        <f t="shared" si="523"/>
        <v>Stefania Perrino</v>
      </c>
      <c r="U5597" t="s">
        <v>1143</v>
      </c>
      <c r="V5597" s="5" t="s">
        <v>47</v>
      </c>
      <c r="W5597" s="5" t="s">
        <v>57</v>
      </c>
      <c r="X5597" s="5" t="s">
        <v>154</v>
      </c>
      <c r="Y5597" s="5" t="s">
        <v>1461</v>
      </c>
      <c r="Z5597" s="5" t="s">
        <v>40</v>
      </c>
      <c r="AA5597" s="4">
        <v>0.69</v>
      </c>
      <c r="AB5597" s="1">
        <v>39957</v>
      </c>
      <c r="AC5597" s="1">
        <v>20655</v>
      </c>
      <c r="AD5597">
        <f t="shared" si="524"/>
        <v>7</v>
      </c>
      <c r="AE5597">
        <f t="shared" ca="1" si="525"/>
        <v>68</v>
      </c>
      <c r="AF5597" t="str">
        <f t="shared" ca="1" si="526"/>
        <v>Over 65</v>
      </c>
      <c r="AG5597" s="3">
        <f t="shared" si="527"/>
        <v>4.7978136000000005</v>
      </c>
      <c r="AH5597" t="str">
        <f>_xlfn.IFNA(VLOOKUP(Sales_Transactions[[#This Row],[Order ID]],Returned_Items[#All],2,FALSE),"Not Returned")</f>
        <v>Not Returned</v>
      </c>
    </row>
    <row r="5598" spans="1:34" x14ac:dyDescent="0.25">
      <c r="A5598">
        <v>1217</v>
      </c>
      <c r="C5598" t="s">
        <v>598</v>
      </c>
      <c r="D5598" s="2" t="str">
        <f>TEXT(MID(Sales_Transactions[[#This Row],[Order Date]],2,5),"d/m/yyy")</f>
        <v>25/4/2012</v>
      </c>
      <c r="E5598" s="2" t="str">
        <f>TEXT(MID(Sales_Transactions[[#This Row],[Order Date]],2,5),"d")</f>
        <v>25</v>
      </c>
      <c r="F5598" s="2" t="str">
        <f>TEXT(MID(Sales_Transactions[[#This Row],[Order Date]],2,5),"m")</f>
        <v>4</v>
      </c>
      <c r="G5598" s="2" t="str">
        <f>TEXT(MID(Sales_Transactions[[#This Row],[Order Date]],2,5),"yyy")</f>
        <v>2012</v>
      </c>
      <c r="H5598" s="2" t="str">
        <f>TEXT(MID(Sales_Transactions[[#This Row],[Order Date]],2,5),"yyy/m")</f>
        <v>2012/4</v>
      </c>
      <c r="I5598" t="s">
        <v>52</v>
      </c>
      <c r="J5598">
        <f t="shared" si="522"/>
        <v>1</v>
      </c>
      <c r="K5598" s="2">
        <v>25</v>
      </c>
      <c r="L5598" s="3">
        <v>662.16</v>
      </c>
      <c r="M5598" s="4">
        <v>7.0000000000000007E-2</v>
      </c>
      <c r="N5598" s="5" t="s">
        <v>23</v>
      </c>
      <c r="O5598" s="3">
        <v>185.21</v>
      </c>
      <c r="P5598" s="3">
        <v>28.48</v>
      </c>
      <c r="Q5598" s="3">
        <v>1.99</v>
      </c>
      <c r="R5598" s="5" t="s">
        <v>3379</v>
      </c>
      <c r="S5598" s="5" t="s">
        <v>1521</v>
      </c>
      <c r="T5598" s="5" t="str">
        <f t="shared" si="523"/>
        <v>Sung Shariari</v>
      </c>
      <c r="U5598" t="s">
        <v>1143</v>
      </c>
      <c r="V5598" s="5" t="s">
        <v>47</v>
      </c>
      <c r="W5598" s="5" t="s">
        <v>48</v>
      </c>
      <c r="X5598" s="5" t="s">
        <v>87</v>
      </c>
      <c r="Y5598" s="5" t="s">
        <v>874</v>
      </c>
      <c r="Z5598" s="5" t="s">
        <v>60</v>
      </c>
      <c r="AA5598" s="4">
        <v>0.4</v>
      </c>
      <c r="AB5598" s="1">
        <v>41025</v>
      </c>
      <c r="AC5598" s="1">
        <v>20176</v>
      </c>
      <c r="AD5598">
        <f t="shared" si="524"/>
        <v>1</v>
      </c>
      <c r="AE5598">
        <f t="shared" ca="1" si="525"/>
        <v>69</v>
      </c>
      <c r="AF5598" t="str">
        <f t="shared" ca="1" si="526"/>
        <v>Over 65</v>
      </c>
      <c r="AG5598" s="3">
        <f t="shared" si="527"/>
        <v>1.21800256</v>
      </c>
      <c r="AH5598" t="str">
        <f>_xlfn.IFNA(VLOOKUP(Sales_Transactions[[#This Row],[Order ID]],Returned_Items[#All],2,FALSE),"Not Returned")</f>
        <v>Not Returned</v>
      </c>
    </row>
    <row r="5599" spans="1:34" x14ac:dyDescent="0.25">
      <c r="A5599">
        <v>1666</v>
      </c>
      <c r="C5599" t="s">
        <v>650</v>
      </c>
      <c r="D5599" s="2" t="str">
        <f>TEXT(MID(Sales_Transactions[[#This Row],[Order Date]],2,5),"d/m/yyy")</f>
        <v>17/10/2011</v>
      </c>
      <c r="E5599" s="2" t="str">
        <f>TEXT(MID(Sales_Transactions[[#This Row],[Order Date]],2,5),"d")</f>
        <v>17</v>
      </c>
      <c r="F5599" s="2" t="str">
        <f>TEXT(MID(Sales_Transactions[[#This Row],[Order Date]],2,5),"m")</f>
        <v>10</v>
      </c>
      <c r="G5599" s="2" t="str">
        <f>TEXT(MID(Sales_Transactions[[#This Row],[Order Date]],2,5),"yyy")</f>
        <v>2011</v>
      </c>
      <c r="H5599" s="2" t="str">
        <f>TEXT(MID(Sales_Transactions[[#This Row],[Order Date]],2,5),"yyy/m")</f>
        <v>2011/10</v>
      </c>
      <c r="I5599" t="s">
        <v>101</v>
      </c>
      <c r="J5599">
        <f t="shared" si="522"/>
        <v>1</v>
      </c>
      <c r="K5599" s="2">
        <v>19</v>
      </c>
      <c r="L5599" s="3">
        <v>5642.18</v>
      </c>
      <c r="M5599" s="4">
        <v>0.09</v>
      </c>
      <c r="N5599" s="5" t="s">
        <v>67</v>
      </c>
      <c r="O5599" s="3">
        <v>1996.68</v>
      </c>
      <c r="P5599" s="3">
        <v>315.98</v>
      </c>
      <c r="Q5599" s="3">
        <v>19.989999999999998</v>
      </c>
      <c r="R5599" s="5" t="s">
        <v>3220</v>
      </c>
      <c r="S5599" s="5" t="s">
        <v>3221</v>
      </c>
      <c r="T5599" s="5" t="str">
        <f t="shared" si="523"/>
        <v>Nona Balk</v>
      </c>
      <c r="U5599" t="s">
        <v>1143</v>
      </c>
      <c r="V5599" s="5" t="s">
        <v>47</v>
      </c>
      <c r="W5599" s="5" t="s">
        <v>28</v>
      </c>
      <c r="X5599" s="5" t="s">
        <v>41</v>
      </c>
      <c r="Y5599" s="5" t="s">
        <v>1539</v>
      </c>
      <c r="Z5599" s="5" t="s">
        <v>43</v>
      </c>
      <c r="AA5599" s="4">
        <v>0.38</v>
      </c>
      <c r="AB5599" s="1">
        <v>40835</v>
      </c>
      <c r="AC5599" s="1">
        <v>20163</v>
      </c>
      <c r="AD5599">
        <f t="shared" si="524"/>
        <v>2</v>
      </c>
      <c r="AE5599">
        <f t="shared" ca="1" si="525"/>
        <v>69</v>
      </c>
      <c r="AF5599" t="str">
        <f t="shared" ca="1" si="526"/>
        <v>Over 65</v>
      </c>
      <c r="AG5599" s="3">
        <f t="shared" si="527"/>
        <v>17.66766410526316</v>
      </c>
      <c r="AH5599" t="str">
        <f>_xlfn.IFNA(VLOOKUP(Sales_Transactions[[#This Row],[Order ID]],Returned_Items[#All],2,FALSE),"Not Returned")</f>
        <v>Not Returned</v>
      </c>
    </row>
    <row r="5600" spans="1:34" x14ac:dyDescent="0.25">
      <c r="A5600">
        <v>1829</v>
      </c>
      <c r="C5600" t="s">
        <v>3075</v>
      </c>
      <c r="D5600" s="2" t="str">
        <f>TEXT(MID(Sales_Transactions[[#This Row],[Order Date]],2,5),"d/m/yyy")</f>
        <v>7/5/2009</v>
      </c>
      <c r="E5600" s="2" t="str">
        <f>TEXT(MID(Sales_Transactions[[#This Row],[Order Date]],2,5),"d")</f>
        <v>7</v>
      </c>
      <c r="F5600" s="2" t="str">
        <f>TEXT(MID(Sales_Transactions[[#This Row],[Order Date]],2,5),"m")</f>
        <v>5</v>
      </c>
      <c r="G5600" s="2" t="str">
        <f>TEXT(MID(Sales_Transactions[[#This Row],[Order Date]],2,5),"yyy")</f>
        <v>2009</v>
      </c>
      <c r="H5600" s="2" t="str">
        <f>TEXT(MID(Sales_Transactions[[#This Row],[Order Date]],2,5),"yyy/m")</f>
        <v>2009/5</v>
      </c>
      <c r="I5600" t="s">
        <v>33</v>
      </c>
      <c r="J5600">
        <f t="shared" si="522"/>
        <v>4</v>
      </c>
      <c r="K5600" s="2">
        <v>48</v>
      </c>
      <c r="L5600" s="3">
        <v>133.04</v>
      </c>
      <c r="M5600" s="4">
        <v>7.0000000000000007E-2</v>
      </c>
      <c r="N5600" s="5" t="s">
        <v>23</v>
      </c>
      <c r="O5600" s="3">
        <v>6.73</v>
      </c>
      <c r="P5600" s="3">
        <v>2.78</v>
      </c>
      <c r="Q5600" s="3">
        <v>1.49</v>
      </c>
      <c r="R5600" s="5" t="s">
        <v>2662</v>
      </c>
      <c r="S5600" s="5" t="s">
        <v>2884</v>
      </c>
      <c r="T5600" s="5" t="str">
        <f t="shared" si="523"/>
        <v>Tom Stivers</v>
      </c>
      <c r="U5600" t="s">
        <v>1143</v>
      </c>
      <c r="V5600" s="5" t="s">
        <v>27</v>
      </c>
      <c r="W5600" s="5" t="s">
        <v>28</v>
      </c>
      <c r="X5600" s="5" t="s">
        <v>41</v>
      </c>
      <c r="Y5600" s="5" t="s">
        <v>3390</v>
      </c>
      <c r="Z5600" s="5" t="s">
        <v>43</v>
      </c>
      <c r="AA5600" s="4">
        <v>0.36</v>
      </c>
      <c r="AB5600" s="1">
        <v>39941</v>
      </c>
      <c r="AC5600" s="1">
        <v>20396</v>
      </c>
      <c r="AD5600">
        <f t="shared" si="524"/>
        <v>1</v>
      </c>
      <c r="AE5600">
        <f t="shared" ca="1" si="525"/>
        <v>68</v>
      </c>
      <c r="AF5600" t="str">
        <f t="shared" ca="1" si="526"/>
        <v>Over 65</v>
      </c>
      <c r="AG5600" s="3">
        <f t="shared" si="527"/>
        <v>8.8917791666666676E-2</v>
      </c>
      <c r="AH5600" t="str">
        <f>_xlfn.IFNA(VLOOKUP(Sales_Transactions[[#This Row],[Order ID]],Returned_Items[#All],2,FALSE),"Not Returned")</f>
        <v>Not Returned</v>
      </c>
    </row>
    <row r="5601" spans="1:34" x14ac:dyDescent="0.25">
      <c r="A5601">
        <v>3202</v>
      </c>
      <c r="C5601" t="s">
        <v>2797</v>
      </c>
      <c r="D5601" s="2" t="str">
        <f>TEXT(MID(Sales_Transactions[[#This Row],[Order Date]],2,5),"d/m/yyy")</f>
        <v>23/12/2012</v>
      </c>
      <c r="E5601" s="2" t="str">
        <f>TEXT(MID(Sales_Transactions[[#This Row],[Order Date]],2,5),"d")</f>
        <v>23</v>
      </c>
      <c r="F5601" s="2" t="str">
        <f>TEXT(MID(Sales_Transactions[[#This Row],[Order Date]],2,5),"m")</f>
        <v>12</v>
      </c>
      <c r="G5601" s="2" t="str">
        <f>TEXT(MID(Sales_Transactions[[#This Row],[Order Date]],2,5),"yyy")</f>
        <v>2012</v>
      </c>
      <c r="H5601" s="2" t="str">
        <f>TEXT(MID(Sales_Transactions[[#This Row],[Order Date]],2,5),"yyy/m")</f>
        <v>2012/12</v>
      </c>
      <c r="I5601" t="s">
        <v>22</v>
      </c>
      <c r="J5601">
        <f t="shared" si="522"/>
        <v>2</v>
      </c>
      <c r="K5601" s="2">
        <v>10</v>
      </c>
      <c r="L5601" s="3">
        <v>554.21</v>
      </c>
      <c r="M5601" s="4">
        <v>0.05</v>
      </c>
      <c r="N5601" s="5" t="s">
        <v>23</v>
      </c>
      <c r="O5601" s="3">
        <v>-105.37</v>
      </c>
      <c r="P5601" s="3">
        <v>53.98</v>
      </c>
      <c r="Q5601" s="3">
        <v>5.5</v>
      </c>
      <c r="R5601" s="5" t="s">
        <v>3391</v>
      </c>
      <c r="S5601" s="5" t="s">
        <v>3392</v>
      </c>
      <c r="T5601" s="5" t="str">
        <f t="shared" si="523"/>
        <v>Richard Eichhorn</v>
      </c>
      <c r="U5601" t="s">
        <v>1143</v>
      </c>
      <c r="V5601" s="5" t="s">
        <v>37</v>
      </c>
      <c r="W5601" s="5" t="s">
        <v>48</v>
      </c>
      <c r="X5601" s="5" t="s">
        <v>87</v>
      </c>
      <c r="Y5601" s="5" t="s">
        <v>1678</v>
      </c>
      <c r="Z5601" s="5" t="s">
        <v>43</v>
      </c>
      <c r="AA5601" s="4">
        <v>0.62</v>
      </c>
      <c r="AB5601" s="1">
        <v>41270</v>
      </c>
      <c r="AC5601" s="1">
        <v>19861</v>
      </c>
      <c r="AD5601">
        <f t="shared" si="524"/>
        <v>4</v>
      </c>
      <c r="AE5601">
        <f t="shared" ca="1" si="525"/>
        <v>70</v>
      </c>
      <c r="AF5601" t="str">
        <f t="shared" ca="1" si="526"/>
        <v>Over 65</v>
      </c>
      <c r="AG5601" s="3">
        <f t="shared" si="527"/>
        <v>5.9453009999999997</v>
      </c>
      <c r="AH5601" t="str">
        <f>_xlfn.IFNA(VLOOKUP(Sales_Transactions[[#This Row],[Order ID]],Returned_Items[#All],2,FALSE),"Not Returned")</f>
        <v>Not Returned</v>
      </c>
    </row>
    <row r="5602" spans="1:34" x14ac:dyDescent="0.25">
      <c r="A5602">
        <v>4871</v>
      </c>
      <c r="C5602" t="s">
        <v>2393</v>
      </c>
      <c r="D5602" s="2" t="str">
        <f>TEXT(MID(Sales_Transactions[[#This Row],[Order Date]],2,5),"d/m/yyy")</f>
        <v>11/6/2011</v>
      </c>
      <c r="E5602" s="2" t="str">
        <f>TEXT(MID(Sales_Transactions[[#This Row],[Order Date]],2,5),"d")</f>
        <v>11</v>
      </c>
      <c r="F5602" s="2" t="str">
        <f>TEXT(MID(Sales_Transactions[[#This Row],[Order Date]],2,5),"m")</f>
        <v>6</v>
      </c>
      <c r="G5602" s="2" t="str">
        <f>TEXT(MID(Sales_Transactions[[#This Row],[Order Date]],2,5),"yyy")</f>
        <v>2011</v>
      </c>
      <c r="H5602" s="2" t="str">
        <f>TEXT(MID(Sales_Transactions[[#This Row],[Order Date]],2,5),"yyy/m")</f>
        <v>2011/6</v>
      </c>
      <c r="I5602" t="s">
        <v>101</v>
      </c>
      <c r="J5602">
        <f t="shared" si="522"/>
        <v>1</v>
      </c>
      <c r="K5602" s="2">
        <v>8</v>
      </c>
      <c r="L5602" s="3">
        <v>775.74</v>
      </c>
      <c r="M5602" s="4">
        <v>0.02</v>
      </c>
      <c r="N5602" s="5" t="s">
        <v>34</v>
      </c>
      <c r="O5602" s="3">
        <v>-215.39</v>
      </c>
      <c r="P5602" s="3">
        <v>89.99</v>
      </c>
      <c r="Q5602" s="3">
        <v>42</v>
      </c>
      <c r="R5602" s="5" t="s">
        <v>1660</v>
      </c>
      <c r="S5602" s="5" t="s">
        <v>36</v>
      </c>
      <c r="T5602" s="5" t="str">
        <f t="shared" si="523"/>
        <v>Neil French</v>
      </c>
      <c r="U5602" t="s">
        <v>1143</v>
      </c>
      <c r="V5602" s="5" t="s">
        <v>37</v>
      </c>
      <c r="W5602" s="5" t="s">
        <v>57</v>
      </c>
      <c r="X5602" s="5" t="s">
        <v>154</v>
      </c>
      <c r="Y5602" s="5" t="s">
        <v>1486</v>
      </c>
      <c r="Z5602" s="5" t="s">
        <v>40</v>
      </c>
      <c r="AA5602" s="4">
        <v>0.66</v>
      </c>
      <c r="AB5602" s="1">
        <v>40707</v>
      </c>
      <c r="AC5602" s="1">
        <v>19130</v>
      </c>
      <c r="AD5602">
        <f t="shared" si="524"/>
        <v>2</v>
      </c>
      <c r="AE5602">
        <f t="shared" ca="1" si="525"/>
        <v>72</v>
      </c>
      <c r="AF5602" t="str">
        <f t="shared" ca="1" si="526"/>
        <v>Over 65</v>
      </c>
      <c r="AG5602" s="3">
        <f t="shared" si="527"/>
        <v>16.496500249999997</v>
      </c>
      <c r="AH5602" t="str">
        <f>_xlfn.IFNA(VLOOKUP(Sales_Transactions[[#This Row],[Order ID]],Returned_Items[#All],2,FALSE),"Not Returned")</f>
        <v>Not Returned</v>
      </c>
    </row>
    <row r="5603" spans="1:34" x14ac:dyDescent="0.25">
      <c r="A5603">
        <v>4871</v>
      </c>
      <c r="C5603" t="s">
        <v>2393</v>
      </c>
      <c r="D5603" s="2" t="str">
        <f>TEXT(MID(Sales_Transactions[[#This Row],[Order Date]],2,5),"d/m/yyy")</f>
        <v>11/6/2011</v>
      </c>
      <c r="E5603" s="2" t="str">
        <f>TEXT(MID(Sales_Transactions[[#This Row],[Order Date]],2,5),"d")</f>
        <v>11</v>
      </c>
      <c r="F5603" s="2" t="str">
        <f>TEXT(MID(Sales_Transactions[[#This Row],[Order Date]],2,5),"m")</f>
        <v>6</v>
      </c>
      <c r="G5603" s="2" t="str">
        <f>TEXT(MID(Sales_Transactions[[#This Row],[Order Date]],2,5),"yyy")</f>
        <v>2011</v>
      </c>
      <c r="H5603" s="2" t="str">
        <f>TEXT(MID(Sales_Transactions[[#This Row],[Order Date]],2,5),"yyy/m")</f>
        <v>2011/6</v>
      </c>
      <c r="I5603" t="s">
        <v>101</v>
      </c>
      <c r="J5603">
        <f t="shared" si="522"/>
        <v>1</v>
      </c>
      <c r="K5603" s="2">
        <v>26</v>
      </c>
      <c r="L5603" s="3">
        <v>238.34</v>
      </c>
      <c r="M5603" s="4">
        <v>0.06</v>
      </c>
      <c r="N5603" s="5" t="s">
        <v>23</v>
      </c>
      <c r="O5603" s="3">
        <v>-19.309999999999999</v>
      </c>
      <c r="P5603" s="3">
        <v>9.31</v>
      </c>
      <c r="Q5603" s="3">
        <v>3.98</v>
      </c>
      <c r="R5603" s="5" t="s">
        <v>1660</v>
      </c>
      <c r="S5603" s="5" t="s">
        <v>36</v>
      </c>
      <c r="T5603" s="5" t="str">
        <f t="shared" si="523"/>
        <v>Neil French</v>
      </c>
      <c r="U5603" t="s">
        <v>1143</v>
      </c>
      <c r="V5603" s="5" t="s">
        <v>37</v>
      </c>
      <c r="W5603" s="5" t="s">
        <v>28</v>
      </c>
      <c r="X5603" s="5" t="s">
        <v>221</v>
      </c>
      <c r="Y5603" s="5" t="s">
        <v>2234</v>
      </c>
      <c r="Z5603" s="5" t="s">
        <v>60</v>
      </c>
      <c r="AA5603" s="4">
        <v>0.56000000000000005</v>
      </c>
      <c r="AB5603" s="1">
        <v>40708</v>
      </c>
      <c r="AC5603" s="1">
        <v>19033</v>
      </c>
      <c r="AD5603">
        <f t="shared" si="524"/>
        <v>3</v>
      </c>
      <c r="AE5603">
        <f t="shared" ca="1" si="525"/>
        <v>72</v>
      </c>
      <c r="AF5603" t="str">
        <f t="shared" ca="1" si="526"/>
        <v>Over 65</v>
      </c>
      <c r="AG5603" s="3">
        <f t="shared" si="527"/>
        <v>0.51093900000000003</v>
      </c>
      <c r="AH5603" t="str">
        <f>_xlfn.IFNA(VLOOKUP(Sales_Transactions[[#This Row],[Order ID]],Returned_Items[#All],2,FALSE),"Not Returned")</f>
        <v>Not Returned</v>
      </c>
    </row>
    <row r="5604" spans="1:34" x14ac:dyDescent="0.25">
      <c r="A5604">
        <v>6211</v>
      </c>
      <c r="C5604" t="s">
        <v>781</v>
      </c>
      <c r="D5604" s="2" t="str">
        <f>TEXT(MID(Sales_Transactions[[#This Row],[Order Date]],2,5),"d/m/yyy")</f>
        <v>23/11/2009</v>
      </c>
      <c r="E5604" s="2" t="str">
        <f>TEXT(MID(Sales_Transactions[[#This Row],[Order Date]],2,5),"d")</f>
        <v>23</v>
      </c>
      <c r="F5604" s="2" t="str">
        <f>TEXT(MID(Sales_Transactions[[#This Row],[Order Date]],2,5),"m")</f>
        <v>11</v>
      </c>
      <c r="G5604" s="2" t="str">
        <f>TEXT(MID(Sales_Transactions[[#This Row],[Order Date]],2,5),"yyy")</f>
        <v>2009</v>
      </c>
      <c r="H5604" s="2" t="str">
        <f>TEXT(MID(Sales_Transactions[[#This Row],[Order Date]],2,5),"yyy/m")</f>
        <v>2009/11</v>
      </c>
      <c r="I5604" t="s">
        <v>101</v>
      </c>
      <c r="J5604">
        <f t="shared" si="522"/>
        <v>1</v>
      </c>
      <c r="K5604" s="2">
        <v>28</v>
      </c>
      <c r="L5604" s="3">
        <v>67.72</v>
      </c>
      <c r="M5604" s="4">
        <v>0.01</v>
      </c>
      <c r="N5604" s="5" t="s">
        <v>23</v>
      </c>
      <c r="O5604" s="3">
        <v>-142.66999999999999</v>
      </c>
      <c r="P5604" s="3">
        <v>2.16</v>
      </c>
      <c r="Q5604" s="3">
        <v>6.05</v>
      </c>
      <c r="R5604" s="5" t="s">
        <v>3220</v>
      </c>
      <c r="S5604" s="5" t="s">
        <v>3221</v>
      </c>
      <c r="T5604" s="5" t="str">
        <f t="shared" si="523"/>
        <v>Nona Balk</v>
      </c>
      <c r="U5604" t="s">
        <v>1143</v>
      </c>
      <c r="V5604" s="5" t="s">
        <v>47</v>
      </c>
      <c r="W5604" s="5" t="s">
        <v>28</v>
      </c>
      <c r="X5604" s="5" t="s">
        <v>41</v>
      </c>
      <c r="Y5604" s="5" t="s">
        <v>861</v>
      </c>
      <c r="Z5604" s="5" t="s">
        <v>43</v>
      </c>
      <c r="AA5604" s="4">
        <v>0.37</v>
      </c>
      <c r="AB5604" s="1">
        <v>40142</v>
      </c>
      <c r="AC5604" s="1">
        <v>19256</v>
      </c>
      <c r="AD5604">
        <f t="shared" si="524"/>
        <v>2</v>
      </c>
      <c r="AE5604">
        <f t="shared" ca="1" si="525"/>
        <v>71</v>
      </c>
      <c r="AF5604" t="str">
        <f t="shared" ca="1" si="526"/>
        <v>Over 65</v>
      </c>
      <c r="AG5604" s="3">
        <f t="shared" si="527"/>
        <v>0.29320657142857137</v>
      </c>
      <c r="AH5604" t="str">
        <f>_xlfn.IFNA(VLOOKUP(Sales_Transactions[[#This Row],[Order ID]],Returned_Items[#All],2,FALSE),"Not Returned")</f>
        <v>Not Returned</v>
      </c>
    </row>
    <row r="5605" spans="1:34" x14ac:dyDescent="0.25">
      <c r="A5605">
        <v>6211</v>
      </c>
      <c r="C5605" t="s">
        <v>781</v>
      </c>
      <c r="D5605" s="2" t="str">
        <f>TEXT(MID(Sales_Transactions[[#This Row],[Order Date]],2,5),"d/m/yyy")</f>
        <v>23/11/2009</v>
      </c>
      <c r="E5605" s="2" t="str">
        <f>TEXT(MID(Sales_Transactions[[#This Row],[Order Date]],2,5),"d")</f>
        <v>23</v>
      </c>
      <c r="F5605" s="2" t="str">
        <f>TEXT(MID(Sales_Transactions[[#This Row],[Order Date]],2,5),"m")</f>
        <v>11</v>
      </c>
      <c r="G5605" s="2" t="str">
        <f>TEXT(MID(Sales_Transactions[[#This Row],[Order Date]],2,5),"yyy")</f>
        <v>2009</v>
      </c>
      <c r="H5605" s="2" t="str">
        <f>TEXT(MID(Sales_Transactions[[#This Row],[Order Date]],2,5),"yyy/m")</f>
        <v>2009/11</v>
      </c>
      <c r="I5605" t="s">
        <v>101</v>
      </c>
      <c r="J5605">
        <f t="shared" si="522"/>
        <v>1</v>
      </c>
      <c r="K5605" s="2">
        <v>3</v>
      </c>
      <c r="L5605" s="3">
        <v>68.64</v>
      </c>
      <c r="M5605" s="4">
        <v>7.0000000000000007E-2</v>
      </c>
      <c r="N5605" s="5" t="s">
        <v>23</v>
      </c>
      <c r="O5605" s="3">
        <v>-38.93</v>
      </c>
      <c r="P5605" s="3">
        <v>21.38</v>
      </c>
      <c r="Q5605" s="3">
        <v>8.99</v>
      </c>
      <c r="R5605" s="5" t="s">
        <v>3220</v>
      </c>
      <c r="S5605" s="5" t="s">
        <v>3221</v>
      </c>
      <c r="T5605" s="5" t="str">
        <f t="shared" si="523"/>
        <v>Nona Balk</v>
      </c>
      <c r="U5605" t="s">
        <v>1143</v>
      </c>
      <c r="V5605" s="5" t="s">
        <v>47</v>
      </c>
      <c r="W5605" s="5" t="s">
        <v>28</v>
      </c>
      <c r="X5605" s="5" t="s">
        <v>124</v>
      </c>
      <c r="Y5605" s="5" t="s">
        <v>719</v>
      </c>
      <c r="Z5605" s="5" t="s">
        <v>60</v>
      </c>
      <c r="AA5605" s="4">
        <v>0.59</v>
      </c>
      <c r="AB5605" s="1">
        <v>40142</v>
      </c>
      <c r="AC5605" s="1">
        <v>18951</v>
      </c>
      <c r="AD5605">
        <f t="shared" si="524"/>
        <v>2</v>
      </c>
      <c r="AE5605">
        <f t="shared" ca="1" si="525"/>
        <v>72</v>
      </c>
      <c r="AF5605" t="str">
        <f t="shared" ca="1" si="526"/>
        <v>Over 65</v>
      </c>
      <c r="AG5605" s="3">
        <f t="shared" si="527"/>
        <v>10.118344666666665</v>
      </c>
      <c r="AH5605" t="str">
        <f>_xlfn.IFNA(VLOOKUP(Sales_Transactions[[#This Row],[Order ID]],Returned_Items[#All],2,FALSE),"Not Returned")</f>
        <v>Not Returned</v>
      </c>
    </row>
    <row r="5606" spans="1:34" x14ac:dyDescent="0.25">
      <c r="A5606">
        <v>7363</v>
      </c>
      <c r="C5606" t="s">
        <v>1703</v>
      </c>
      <c r="D5606" s="2" t="str">
        <f>TEXT(MID(Sales_Transactions[[#This Row],[Order Date]],2,5),"d/m/yyy")</f>
        <v>9/11/2010</v>
      </c>
      <c r="E5606" s="2" t="str">
        <f>TEXT(MID(Sales_Transactions[[#This Row],[Order Date]],2,5),"d")</f>
        <v>9</v>
      </c>
      <c r="F5606" s="2" t="str">
        <f>TEXT(MID(Sales_Transactions[[#This Row],[Order Date]],2,5),"m")</f>
        <v>11</v>
      </c>
      <c r="G5606" s="2" t="str">
        <f>TEXT(MID(Sales_Transactions[[#This Row],[Order Date]],2,5),"yyy")</f>
        <v>2010</v>
      </c>
      <c r="H5606" s="2" t="str">
        <f>TEXT(MID(Sales_Transactions[[#This Row],[Order Date]],2,5),"yyy/m")</f>
        <v>2010/11</v>
      </c>
      <c r="I5606" t="s">
        <v>78</v>
      </c>
      <c r="J5606">
        <f t="shared" si="522"/>
        <v>3</v>
      </c>
      <c r="K5606" s="2">
        <v>24</v>
      </c>
      <c r="L5606" s="3">
        <v>875.52</v>
      </c>
      <c r="M5606" s="4">
        <v>0.09</v>
      </c>
      <c r="N5606" s="5" t="s">
        <v>23</v>
      </c>
      <c r="O5606" s="3">
        <v>5.71</v>
      </c>
      <c r="P5606" s="3">
        <v>37.93</v>
      </c>
      <c r="Q5606" s="3">
        <v>13.99</v>
      </c>
      <c r="R5606" s="5" t="s">
        <v>3379</v>
      </c>
      <c r="S5606" s="5" t="s">
        <v>1521</v>
      </c>
      <c r="T5606" s="5" t="str">
        <f t="shared" si="523"/>
        <v>Sung Shariari</v>
      </c>
      <c r="U5606" t="s">
        <v>1143</v>
      </c>
      <c r="V5606" s="5" t="s">
        <v>47</v>
      </c>
      <c r="W5606" s="5" t="s">
        <v>57</v>
      </c>
      <c r="X5606" s="5" t="s">
        <v>58</v>
      </c>
      <c r="Y5606" s="5" t="s">
        <v>2496</v>
      </c>
      <c r="Z5606" s="5" t="s">
        <v>84</v>
      </c>
      <c r="AA5606" s="4">
        <v>0.67</v>
      </c>
      <c r="AB5606" s="1">
        <v>40493</v>
      </c>
      <c r="AC5606" s="1">
        <v>18632</v>
      </c>
      <c r="AD5606">
        <f t="shared" si="524"/>
        <v>2</v>
      </c>
      <c r="AE5606">
        <f t="shared" ca="1" si="525"/>
        <v>73</v>
      </c>
      <c r="AF5606" t="str">
        <f t="shared" ca="1" si="526"/>
        <v>Over 65</v>
      </c>
      <c r="AG5606" s="3">
        <f t="shared" si="527"/>
        <v>2.1619109583333334</v>
      </c>
      <c r="AH5606" t="str">
        <f>_xlfn.IFNA(VLOOKUP(Sales_Transactions[[#This Row],[Order ID]],Returned_Items[#All],2,FALSE),"Not Returned")</f>
        <v>Not Returned</v>
      </c>
    </row>
    <row r="5607" spans="1:34" x14ac:dyDescent="0.25">
      <c r="A5607">
        <v>8133</v>
      </c>
      <c r="C5607" t="s">
        <v>1537</v>
      </c>
      <c r="D5607" s="2" t="str">
        <f>TEXT(MID(Sales_Transactions[[#This Row],[Order Date]],2,5),"d/m/yyy")</f>
        <v>26/2/2011</v>
      </c>
      <c r="E5607" s="2" t="str">
        <f>TEXT(MID(Sales_Transactions[[#This Row],[Order Date]],2,5),"d")</f>
        <v>26</v>
      </c>
      <c r="F5607" s="2" t="str">
        <f>TEXT(MID(Sales_Transactions[[#This Row],[Order Date]],2,5),"m")</f>
        <v>2</v>
      </c>
      <c r="G5607" s="2" t="str">
        <f>TEXT(MID(Sales_Transactions[[#This Row],[Order Date]],2,5),"yyy")</f>
        <v>2011</v>
      </c>
      <c r="H5607" s="2" t="str">
        <f>TEXT(MID(Sales_Transactions[[#This Row],[Order Date]],2,5),"yyy/m")</f>
        <v>2011/2</v>
      </c>
      <c r="I5607" t="s">
        <v>78</v>
      </c>
      <c r="J5607">
        <f t="shared" si="522"/>
        <v>3</v>
      </c>
      <c r="K5607" s="2">
        <v>11</v>
      </c>
      <c r="L5607" s="3">
        <v>405.53</v>
      </c>
      <c r="M5607" s="4">
        <v>0.04</v>
      </c>
      <c r="N5607" s="5" t="s">
        <v>23</v>
      </c>
      <c r="O5607" s="3">
        <v>130.52000000000001</v>
      </c>
      <c r="P5607" s="3">
        <v>35.44</v>
      </c>
      <c r="Q5607" s="3">
        <v>5.09</v>
      </c>
      <c r="R5607" s="5" t="s">
        <v>1660</v>
      </c>
      <c r="S5607" s="5" t="s">
        <v>36</v>
      </c>
      <c r="T5607" s="5" t="str">
        <f t="shared" si="523"/>
        <v>Neil French</v>
      </c>
      <c r="U5607" t="s">
        <v>1143</v>
      </c>
      <c r="V5607" s="5" t="s">
        <v>47</v>
      </c>
      <c r="W5607" s="5" t="s">
        <v>28</v>
      </c>
      <c r="X5607" s="5" t="s">
        <v>75</v>
      </c>
      <c r="Y5607" s="5" t="s">
        <v>354</v>
      </c>
      <c r="Z5607" s="5" t="s">
        <v>43</v>
      </c>
      <c r="AA5607" s="4">
        <v>0.38</v>
      </c>
      <c r="AB5607" s="1">
        <v>40601</v>
      </c>
      <c r="AC5607" s="1">
        <v>29169</v>
      </c>
      <c r="AD5607">
        <f t="shared" si="524"/>
        <v>1</v>
      </c>
      <c r="AE5607">
        <f t="shared" ca="1" si="525"/>
        <v>44</v>
      </c>
      <c r="AF5607" t="str">
        <f t="shared" ca="1" si="526"/>
        <v>18-64</v>
      </c>
      <c r="AG5607" s="3">
        <f t="shared" si="527"/>
        <v>3.683256727272727</v>
      </c>
      <c r="AH5607" t="str">
        <f>_xlfn.IFNA(VLOOKUP(Sales_Transactions[[#This Row],[Order ID]],Returned_Items[#All],2,FALSE),"Not Returned")</f>
        <v>Returned</v>
      </c>
    </row>
    <row r="5608" spans="1:34" x14ac:dyDescent="0.25">
      <c r="A5608">
        <v>8416</v>
      </c>
      <c r="C5608" t="s">
        <v>993</v>
      </c>
      <c r="D5608" s="2" t="str">
        <f>TEXT(MID(Sales_Transactions[[#This Row],[Order Date]],2,5),"d/m/yyy")</f>
        <v>6/8/2010</v>
      </c>
      <c r="E5608" s="2" t="str">
        <f>TEXT(MID(Sales_Transactions[[#This Row],[Order Date]],2,5),"d")</f>
        <v>6</v>
      </c>
      <c r="F5608" s="2" t="str">
        <f>TEXT(MID(Sales_Transactions[[#This Row],[Order Date]],2,5),"m")</f>
        <v>8</v>
      </c>
      <c r="G5608" s="2" t="str">
        <f>TEXT(MID(Sales_Transactions[[#This Row],[Order Date]],2,5),"yyy")</f>
        <v>2010</v>
      </c>
      <c r="H5608" s="2" t="str">
        <f>TEXT(MID(Sales_Transactions[[#This Row],[Order Date]],2,5),"yyy/m")</f>
        <v>2010/8</v>
      </c>
      <c r="I5608" t="s">
        <v>22</v>
      </c>
      <c r="J5608">
        <f t="shared" si="522"/>
        <v>2</v>
      </c>
      <c r="K5608" s="2">
        <v>2</v>
      </c>
      <c r="L5608" s="3">
        <v>22.07</v>
      </c>
      <c r="M5608" s="4">
        <v>7.0000000000000007E-2</v>
      </c>
      <c r="N5608" s="5" t="s">
        <v>23</v>
      </c>
      <c r="O5608" s="3">
        <v>-15.45</v>
      </c>
      <c r="P5608" s="3">
        <v>5.98</v>
      </c>
      <c r="Q5608" s="3">
        <v>10.39</v>
      </c>
      <c r="R5608" s="5" t="s">
        <v>171</v>
      </c>
      <c r="S5608" s="5" t="s">
        <v>3316</v>
      </c>
      <c r="T5608" s="5" t="str">
        <f t="shared" si="523"/>
        <v>Nicole Fjeld</v>
      </c>
      <c r="U5608" t="s">
        <v>1143</v>
      </c>
      <c r="V5608" s="5" t="s">
        <v>27</v>
      </c>
      <c r="W5608" s="5" t="s">
        <v>28</v>
      </c>
      <c r="X5608" s="5" t="s">
        <v>75</v>
      </c>
      <c r="Y5608" s="5" t="s">
        <v>2563</v>
      </c>
      <c r="Z5608" s="5" t="s">
        <v>43</v>
      </c>
      <c r="AA5608" s="4">
        <v>0.4</v>
      </c>
      <c r="AB5608" s="1">
        <v>40400</v>
      </c>
      <c r="AC5608" s="1">
        <v>29534</v>
      </c>
      <c r="AD5608">
        <f t="shared" si="524"/>
        <v>4</v>
      </c>
      <c r="AE5608">
        <f t="shared" ca="1" si="525"/>
        <v>43</v>
      </c>
      <c r="AF5608" t="str">
        <f t="shared" ca="1" si="526"/>
        <v>18-64</v>
      </c>
      <c r="AG5608" s="3">
        <f t="shared" si="527"/>
        <v>8.1829070000000002</v>
      </c>
      <c r="AH5608" t="str">
        <f>_xlfn.IFNA(VLOOKUP(Sales_Transactions[[#This Row],[Order ID]],Returned_Items[#All],2,FALSE),"Not Returned")</f>
        <v>Not Returned</v>
      </c>
    </row>
    <row r="5609" spans="1:34" x14ac:dyDescent="0.25">
      <c r="A5609">
        <v>8802</v>
      </c>
      <c r="C5609" t="s">
        <v>1158</v>
      </c>
      <c r="D5609" s="2" t="str">
        <f>TEXT(MID(Sales_Transactions[[#This Row],[Order Date]],2,5),"d/m/yyy")</f>
        <v>31/1/2011</v>
      </c>
      <c r="E5609" s="2" t="str">
        <f>TEXT(MID(Sales_Transactions[[#This Row],[Order Date]],2,5),"d")</f>
        <v>31</v>
      </c>
      <c r="F5609" s="2" t="str">
        <f>TEXT(MID(Sales_Transactions[[#This Row],[Order Date]],2,5),"m")</f>
        <v>1</v>
      </c>
      <c r="G5609" s="2" t="str">
        <f>TEXT(MID(Sales_Transactions[[#This Row],[Order Date]],2,5),"yyy")</f>
        <v>2011</v>
      </c>
      <c r="H5609" s="2" t="str">
        <f>TEXT(MID(Sales_Transactions[[#This Row],[Order Date]],2,5),"yyy/m")</f>
        <v>2011/1</v>
      </c>
      <c r="I5609" t="s">
        <v>78</v>
      </c>
      <c r="J5609">
        <f t="shared" si="522"/>
        <v>3</v>
      </c>
      <c r="K5609" s="2">
        <v>15</v>
      </c>
      <c r="L5609" s="3">
        <v>1866.12</v>
      </c>
      <c r="M5609" s="4">
        <v>7.0000000000000007E-2</v>
      </c>
      <c r="N5609" s="5" t="s">
        <v>23</v>
      </c>
      <c r="O5609" s="3">
        <v>400.69</v>
      </c>
      <c r="P5609" s="3">
        <v>123.38</v>
      </c>
      <c r="Q5609" s="3">
        <v>24.49</v>
      </c>
      <c r="R5609" s="5" t="s">
        <v>3393</v>
      </c>
      <c r="S5609" s="5" t="s">
        <v>3394</v>
      </c>
      <c r="T5609" s="5" t="str">
        <f t="shared" si="523"/>
        <v>Suzanne McNair</v>
      </c>
      <c r="U5609" t="s">
        <v>1143</v>
      </c>
      <c r="V5609" s="5" t="s">
        <v>27</v>
      </c>
      <c r="W5609" s="5" t="s">
        <v>28</v>
      </c>
      <c r="X5609" s="5" t="s">
        <v>38</v>
      </c>
      <c r="Y5609" s="5" t="s">
        <v>3395</v>
      </c>
      <c r="Z5609" s="5" t="s">
        <v>31</v>
      </c>
      <c r="AA5609" s="4">
        <v>0.46</v>
      </c>
      <c r="AB5609" s="1">
        <v>40576</v>
      </c>
      <c r="AC5609" s="1">
        <v>29094</v>
      </c>
      <c r="AD5609">
        <f t="shared" si="524"/>
        <v>2</v>
      </c>
      <c r="AE5609">
        <f t="shared" ca="1" si="525"/>
        <v>44</v>
      </c>
      <c r="AF5609" t="str">
        <f t="shared" ca="1" si="526"/>
        <v>18-64</v>
      </c>
      <c r="AG5609" s="3">
        <f t="shared" si="527"/>
        <v>9.8522422666666678</v>
      </c>
      <c r="AH5609" t="str">
        <f>_xlfn.IFNA(VLOOKUP(Sales_Transactions[[#This Row],[Order ID]],Returned_Items[#All],2,FALSE),"Not Returned")</f>
        <v>Not Returned</v>
      </c>
    </row>
    <row r="5610" spans="1:34" x14ac:dyDescent="0.25">
      <c r="A5610">
        <v>9637</v>
      </c>
      <c r="C5610" t="s">
        <v>2090</v>
      </c>
      <c r="D5610" s="2" t="str">
        <f>TEXT(MID(Sales_Transactions[[#This Row],[Order Date]],2,5),"d/m/yyy")</f>
        <v>3/1/2009</v>
      </c>
      <c r="E5610" s="2" t="str">
        <f>TEXT(MID(Sales_Transactions[[#This Row],[Order Date]],2,5),"d")</f>
        <v>3</v>
      </c>
      <c r="F5610" s="2" t="str">
        <f>TEXT(MID(Sales_Transactions[[#This Row],[Order Date]],2,5),"m")</f>
        <v>1</v>
      </c>
      <c r="G5610" s="2" t="str">
        <f>TEXT(MID(Sales_Transactions[[#This Row],[Order Date]],2,5),"yyy")</f>
        <v>2009</v>
      </c>
      <c r="H5610" s="2" t="str">
        <f>TEXT(MID(Sales_Transactions[[#This Row],[Order Date]],2,5),"yyy/m")</f>
        <v>2009/1</v>
      </c>
      <c r="I5610" t="s">
        <v>22</v>
      </c>
      <c r="J5610">
        <f t="shared" si="522"/>
        <v>2</v>
      </c>
      <c r="K5610" s="2">
        <v>12</v>
      </c>
      <c r="L5610" s="3">
        <v>522.49</v>
      </c>
      <c r="M5610" s="4">
        <v>0.08</v>
      </c>
      <c r="N5610" s="5" t="s">
        <v>23</v>
      </c>
      <c r="O5610" s="3">
        <v>-236.43</v>
      </c>
      <c r="P5610" s="3">
        <v>43.22</v>
      </c>
      <c r="Q5610" s="3">
        <v>16.71</v>
      </c>
      <c r="R5610" s="5" t="s">
        <v>2326</v>
      </c>
      <c r="S5610" s="5" t="s">
        <v>2374</v>
      </c>
      <c r="T5610" s="5" t="str">
        <f t="shared" si="523"/>
        <v>Andy Reiter</v>
      </c>
      <c r="U5610" t="s">
        <v>1143</v>
      </c>
      <c r="V5610" s="5" t="s">
        <v>47</v>
      </c>
      <c r="W5610" s="5" t="s">
        <v>48</v>
      </c>
      <c r="X5610" s="5" t="s">
        <v>87</v>
      </c>
      <c r="Y5610" s="5" t="s">
        <v>1607</v>
      </c>
      <c r="Z5610" s="5" t="s">
        <v>43</v>
      </c>
      <c r="AA5610" s="4">
        <v>0.66</v>
      </c>
      <c r="AB5610" s="1">
        <v>39818</v>
      </c>
      <c r="AC5610" s="1">
        <v>29202</v>
      </c>
      <c r="AD5610">
        <f t="shared" si="524"/>
        <v>2</v>
      </c>
      <c r="AE5610">
        <f t="shared" ca="1" si="525"/>
        <v>44</v>
      </c>
      <c r="AF5610" t="str">
        <f t="shared" ca="1" si="526"/>
        <v>18-64</v>
      </c>
      <c r="AG5610" s="3">
        <f t="shared" si="527"/>
        <v>4.9912853333333329</v>
      </c>
      <c r="AH5610" t="str">
        <f>_xlfn.IFNA(VLOOKUP(Sales_Transactions[[#This Row],[Order ID]],Returned_Items[#All],2,FALSE),"Not Returned")</f>
        <v>Not Returned</v>
      </c>
    </row>
    <row r="5611" spans="1:34" x14ac:dyDescent="0.25">
      <c r="A5611">
        <v>9637</v>
      </c>
      <c r="C5611" t="s">
        <v>2090</v>
      </c>
      <c r="D5611" s="2" t="str">
        <f>TEXT(MID(Sales_Transactions[[#This Row],[Order Date]],2,5),"d/m/yyy")</f>
        <v>3/1/2009</v>
      </c>
      <c r="E5611" s="2" t="str">
        <f>TEXT(MID(Sales_Transactions[[#This Row],[Order Date]],2,5),"d")</f>
        <v>3</v>
      </c>
      <c r="F5611" s="2" t="str">
        <f>TEXT(MID(Sales_Transactions[[#This Row],[Order Date]],2,5),"m")</f>
        <v>1</v>
      </c>
      <c r="G5611" s="2" t="str">
        <f>TEXT(MID(Sales_Transactions[[#This Row],[Order Date]],2,5),"yyy")</f>
        <v>2009</v>
      </c>
      <c r="H5611" s="2" t="str">
        <f>TEXT(MID(Sales_Transactions[[#This Row],[Order Date]],2,5),"yyy/m")</f>
        <v>2009/1</v>
      </c>
      <c r="I5611" t="s">
        <v>22</v>
      </c>
      <c r="J5611">
        <f t="shared" si="522"/>
        <v>2</v>
      </c>
      <c r="K5611" s="2">
        <v>49</v>
      </c>
      <c r="L5611" s="3">
        <v>28359.4</v>
      </c>
      <c r="M5611" s="4">
        <v>0.05</v>
      </c>
      <c r="N5611" s="5" t="s">
        <v>23</v>
      </c>
      <c r="O5611" s="3">
        <v>14440.39</v>
      </c>
      <c r="P5611" s="3">
        <v>574.74</v>
      </c>
      <c r="Q5611" s="3">
        <v>24.49</v>
      </c>
      <c r="R5611" s="5" t="s">
        <v>2326</v>
      </c>
      <c r="S5611" s="5" t="s">
        <v>2374</v>
      </c>
      <c r="T5611" s="5" t="str">
        <f t="shared" si="523"/>
        <v>Andy Reiter</v>
      </c>
      <c r="U5611" t="s">
        <v>1143</v>
      </c>
      <c r="V5611" s="5" t="s">
        <v>47</v>
      </c>
      <c r="W5611" s="5" t="s">
        <v>48</v>
      </c>
      <c r="X5611" s="5" t="s">
        <v>324</v>
      </c>
      <c r="Y5611" s="5" t="s">
        <v>456</v>
      </c>
      <c r="Z5611" s="5" t="s">
        <v>31</v>
      </c>
      <c r="AA5611" s="4">
        <v>0.37</v>
      </c>
      <c r="AB5611" s="1">
        <v>39823</v>
      </c>
      <c r="AC5611" s="1">
        <v>28715</v>
      </c>
      <c r="AD5611">
        <f t="shared" si="524"/>
        <v>7</v>
      </c>
      <c r="AE5611">
        <f t="shared" ca="1" si="525"/>
        <v>45</v>
      </c>
      <c r="AF5611" t="str">
        <f t="shared" ca="1" si="526"/>
        <v>18-64</v>
      </c>
      <c r="AG5611" s="3">
        <f t="shared" si="527"/>
        <v>12.223318979591838</v>
      </c>
      <c r="AH5611" t="str">
        <f>_xlfn.IFNA(VLOOKUP(Sales_Transactions[[#This Row],[Order ID]],Returned_Items[#All],2,FALSE),"Not Returned")</f>
        <v>Not Returned</v>
      </c>
    </row>
    <row r="5612" spans="1:34" x14ac:dyDescent="0.25">
      <c r="A5612">
        <v>9637</v>
      </c>
      <c r="C5612" t="s">
        <v>2090</v>
      </c>
      <c r="D5612" s="2" t="str">
        <f>TEXT(MID(Sales_Transactions[[#This Row],[Order Date]],2,5),"d/m/yyy")</f>
        <v>3/1/2009</v>
      </c>
      <c r="E5612" s="2" t="str">
        <f>TEXT(MID(Sales_Transactions[[#This Row],[Order Date]],2,5),"d")</f>
        <v>3</v>
      </c>
      <c r="F5612" s="2" t="str">
        <f>TEXT(MID(Sales_Transactions[[#This Row],[Order Date]],2,5),"m")</f>
        <v>1</v>
      </c>
      <c r="G5612" s="2" t="str">
        <f>TEXT(MID(Sales_Transactions[[#This Row],[Order Date]],2,5),"yyy")</f>
        <v>2009</v>
      </c>
      <c r="H5612" s="2" t="str">
        <f>TEXT(MID(Sales_Transactions[[#This Row],[Order Date]],2,5),"yyy/m")</f>
        <v>2009/1</v>
      </c>
      <c r="I5612" t="s">
        <v>22</v>
      </c>
      <c r="J5612">
        <f t="shared" si="522"/>
        <v>2</v>
      </c>
      <c r="K5612" s="2">
        <v>12</v>
      </c>
      <c r="L5612" s="3">
        <v>123.76</v>
      </c>
      <c r="M5612" s="4">
        <v>0.04</v>
      </c>
      <c r="N5612" s="5" t="s">
        <v>23</v>
      </c>
      <c r="O5612" s="3">
        <v>32.44</v>
      </c>
      <c r="P5612" s="3">
        <v>10.14</v>
      </c>
      <c r="Q5612" s="3">
        <v>2.27</v>
      </c>
      <c r="R5612" s="5" t="s">
        <v>2326</v>
      </c>
      <c r="S5612" s="5" t="s">
        <v>2374</v>
      </c>
      <c r="T5612" s="5" t="str">
        <f t="shared" si="523"/>
        <v>Andy Reiter</v>
      </c>
      <c r="U5612" t="s">
        <v>1143</v>
      </c>
      <c r="V5612" s="5" t="s">
        <v>47</v>
      </c>
      <c r="W5612" s="5" t="s">
        <v>28</v>
      </c>
      <c r="X5612" s="5" t="s">
        <v>75</v>
      </c>
      <c r="Y5612" s="5" t="s">
        <v>284</v>
      </c>
      <c r="Z5612" s="5" t="s">
        <v>84</v>
      </c>
      <c r="AA5612" s="4">
        <v>0.36</v>
      </c>
      <c r="AB5612" s="1">
        <v>39820</v>
      </c>
      <c r="AC5612" s="1">
        <v>28664</v>
      </c>
      <c r="AD5612">
        <f t="shared" si="524"/>
        <v>4</v>
      </c>
      <c r="AE5612">
        <f t="shared" ca="1" si="525"/>
        <v>46</v>
      </c>
      <c r="AF5612" t="str">
        <f t="shared" ca="1" si="526"/>
        <v>18-64</v>
      </c>
      <c r="AG5612" s="3">
        <f t="shared" si="527"/>
        <v>1.0338286666666667</v>
      </c>
      <c r="AH5612" t="str">
        <f>_xlfn.IFNA(VLOOKUP(Sales_Transactions[[#This Row],[Order ID]],Returned_Items[#All],2,FALSE),"Not Returned")</f>
        <v>Not Returned</v>
      </c>
    </row>
    <row r="5613" spans="1:34" x14ac:dyDescent="0.25">
      <c r="A5613">
        <v>9671</v>
      </c>
      <c r="C5613" t="s">
        <v>780</v>
      </c>
      <c r="D5613" s="2" t="str">
        <f>TEXT(MID(Sales_Transactions[[#This Row],[Order Date]],2,5),"d/m/yyy")</f>
        <v>12/9/2011</v>
      </c>
      <c r="E5613" s="2" t="str">
        <f>TEXT(MID(Sales_Transactions[[#This Row],[Order Date]],2,5),"d")</f>
        <v>12</v>
      </c>
      <c r="F5613" s="2" t="str">
        <f>TEXT(MID(Sales_Transactions[[#This Row],[Order Date]],2,5),"m")</f>
        <v>9</v>
      </c>
      <c r="G5613" s="2" t="str">
        <f>TEXT(MID(Sales_Transactions[[#This Row],[Order Date]],2,5),"yyy")</f>
        <v>2011</v>
      </c>
      <c r="H5613" s="2" t="str">
        <f>TEXT(MID(Sales_Transactions[[#This Row],[Order Date]],2,5),"yyy/m")</f>
        <v>2011/9</v>
      </c>
      <c r="I5613" t="s">
        <v>33</v>
      </c>
      <c r="J5613">
        <f t="shared" si="522"/>
        <v>4</v>
      </c>
      <c r="K5613" s="2">
        <v>6</v>
      </c>
      <c r="L5613" s="3">
        <v>12.61</v>
      </c>
      <c r="M5613" s="4">
        <v>7.0000000000000007E-2</v>
      </c>
      <c r="N5613" s="5" t="s">
        <v>23</v>
      </c>
      <c r="O5613" s="3">
        <v>-4.9000000000000004</v>
      </c>
      <c r="P5613" s="3">
        <v>1.88</v>
      </c>
      <c r="Q5613" s="3">
        <v>1.49</v>
      </c>
      <c r="R5613" s="5" t="s">
        <v>3379</v>
      </c>
      <c r="S5613" s="5" t="s">
        <v>1521</v>
      </c>
      <c r="T5613" s="5" t="str">
        <f t="shared" si="523"/>
        <v>Sung Shariari</v>
      </c>
      <c r="U5613" t="s">
        <v>1143</v>
      </c>
      <c r="V5613" s="5" t="s">
        <v>47</v>
      </c>
      <c r="W5613" s="5" t="s">
        <v>28</v>
      </c>
      <c r="X5613" s="5" t="s">
        <v>41</v>
      </c>
      <c r="Y5613" s="5" t="s">
        <v>259</v>
      </c>
      <c r="Z5613" s="5" t="s">
        <v>43</v>
      </c>
      <c r="AA5613" s="4">
        <v>0.37</v>
      </c>
      <c r="AB5613" s="1">
        <v>40800</v>
      </c>
      <c r="AC5613" s="1">
        <v>28871</v>
      </c>
      <c r="AD5613">
        <f t="shared" si="524"/>
        <v>2</v>
      </c>
      <c r="AE5613">
        <f t="shared" ca="1" si="525"/>
        <v>45</v>
      </c>
      <c r="AF5613" t="str">
        <f t="shared" ca="1" si="526"/>
        <v>18-64</v>
      </c>
      <c r="AG5613" s="3">
        <f t="shared" si="527"/>
        <v>0.5614473333333333</v>
      </c>
      <c r="AH5613" t="str">
        <f>_xlfn.IFNA(VLOOKUP(Sales_Transactions[[#This Row],[Order ID]],Returned_Items[#All],2,FALSE),"Not Returned")</f>
        <v>Not Returned</v>
      </c>
    </row>
    <row r="5614" spans="1:34" x14ac:dyDescent="0.25">
      <c r="A5614">
        <v>9957</v>
      </c>
      <c r="C5614" t="s">
        <v>2450</v>
      </c>
      <c r="D5614" s="2" t="str">
        <f>TEXT(MID(Sales_Transactions[[#This Row],[Order Date]],2,5),"d/m/yyy")</f>
        <v>30/11/2010</v>
      </c>
      <c r="E5614" s="2" t="str">
        <f>TEXT(MID(Sales_Transactions[[#This Row],[Order Date]],2,5),"d")</f>
        <v>30</v>
      </c>
      <c r="F5614" s="2" t="str">
        <f>TEXT(MID(Sales_Transactions[[#This Row],[Order Date]],2,5),"m")</f>
        <v>11</v>
      </c>
      <c r="G5614" s="2" t="str">
        <f>TEXT(MID(Sales_Transactions[[#This Row],[Order Date]],2,5),"yyy")</f>
        <v>2010</v>
      </c>
      <c r="H5614" s="2" t="str">
        <f>TEXT(MID(Sales_Transactions[[#This Row],[Order Date]],2,5),"yyy/m")</f>
        <v>2010/11</v>
      </c>
      <c r="I5614" t="s">
        <v>52</v>
      </c>
      <c r="J5614">
        <f t="shared" si="522"/>
        <v>1</v>
      </c>
      <c r="K5614" s="2">
        <v>31</v>
      </c>
      <c r="L5614" s="3">
        <v>74.75</v>
      </c>
      <c r="M5614" s="4">
        <v>0.06</v>
      </c>
      <c r="N5614" s="5" t="s">
        <v>67</v>
      </c>
      <c r="O5614" s="3">
        <v>-115.43</v>
      </c>
      <c r="P5614" s="3">
        <v>2.2799999999999998</v>
      </c>
      <c r="Q5614" s="3">
        <v>5.2</v>
      </c>
      <c r="R5614" s="5" t="s">
        <v>3393</v>
      </c>
      <c r="S5614" s="5" t="s">
        <v>3394</v>
      </c>
      <c r="T5614" s="5" t="str">
        <f t="shared" si="523"/>
        <v>Suzanne McNair</v>
      </c>
      <c r="U5614" t="s">
        <v>1143</v>
      </c>
      <c r="V5614" s="5" t="s">
        <v>47</v>
      </c>
      <c r="W5614" s="5" t="s">
        <v>28</v>
      </c>
      <c r="X5614" s="5" t="s">
        <v>124</v>
      </c>
      <c r="Y5614" s="5" t="s">
        <v>2676</v>
      </c>
      <c r="Z5614" s="5" t="s">
        <v>84</v>
      </c>
      <c r="AA5614" s="4">
        <v>0.41</v>
      </c>
      <c r="AB5614" s="1">
        <v>40513</v>
      </c>
      <c r="AC5614" s="1">
        <v>29089</v>
      </c>
      <c r="AD5614">
        <f t="shared" si="524"/>
        <v>1</v>
      </c>
      <c r="AE5614">
        <f t="shared" ca="1" si="525"/>
        <v>44</v>
      </c>
      <c r="AF5614" t="str">
        <f t="shared" ca="1" si="526"/>
        <v>18-64</v>
      </c>
      <c r="AG5614" s="3">
        <f t="shared" si="527"/>
        <v>0.24124619354838711</v>
      </c>
      <c r="AH5614" t="str">
        <f>_xlfn.IFNA(VLOOKUP(Sales_Transactions[[#This Row],[Order ID]],Returned_Items[#All],2,FALSE),"Not Returned")</f>
        <v>Not Returned</v>
      </c>
    </row>
    <row r="5615" spans="1:34" x14ac:dyDescent="0.25">
      <c r="A5615">
        <v>10567</v>
      </c>
      <c r="C5615" t="s">
        <v>2427</v>
      </c>
      <c r="D5615" s="2" t="str">
        <f>TEXT(MID(Sales_Transactions[[#This Row],[Order Date]],2,5),"d/m/yyy")</f>
        <v>29/3/2012</v>
      </c>
      <c r="E5615" s="2" t="str">
        <f>TEXT(MID(Sales_Transactions[[#This Row],[Order Date]],2,5),"d")</f>
        <v>29</v>
      </c>
      <c r="F5615" s="2" t="str">
        <f>TEXT(MID(Sales_Transactions[[#This Row],[Order Date]],2,5),"m")</f>
        <v>3</v>
      </c>
      <c r="G5615" s="2" t="str">
        <f>TEXT(MID(Sales_Transactions[[#This Row],[Order Date]],2,5),"yyy")</f>
        <v>2012</v>
      </c>
      <c r="H5615" s="2" t="str">
        <f>TEXT(MID(Sales_Transactions[[#This Row],[Order Date]],2,5),"yyy/m")</f>
        <v>2012/3</v>
      </c>
      <c r="I5615" t="s">
        <v>33</v>
      </c>
      <c r="J5615">
        <f t="shared" si="522"/>
        <v>4</v>
      </c>
      <c r="K5615" s="2">
        <v>10</v>
      </c>
      <c r="L5615" s="3">
        <v>1111.008</v>
      </c>
      <c r="M5615" s="4">
        <v>0.09</v>
      </c>
      <c r="N5615" s="5" t="s">
        <v>34</v>
      </c>
      <c r="O5615" s="3">
        <v>-146.29</v>
      </c>
      <c r="P5615" s="3">
        <v>146.34</v>
      </c>
      <c r="Q5615" s="3">
        <v>43.75</v>
      </c>
      <c r="R5615" s="5" t="s">
        <v>624</v>
      </c>
      <c r="S5615" s="5" t="s">
        <v>3396</v>
      </c>
      <c r="T5615" s="5" t="str">
        <f t="shared" si="523"/>
        <v>Susan Pistek</v>
      </c>
      <c r="U5615" t="s">
        <v>1143</v>
      </c>
      <c r="V5615" s="5" t="s">
        <v>74</v>
      </c>
      <c r="W5615" s="5" t="s">
        <v>57</v>
      </c>
      <c r="X5615" s="5" t="s">
        <v>107</v>
      </c>
      <c r="Y5615" s="5" t="s">
        <v>314</v>
      </c>
      <c r="Z5615" s="5" t="s">
        <v>106</v>
      </c>
      <c r="AA5615" s="4">
        <v>0.65</v>
      </c>
      <c r="AB5615" s="1">
        <v>40998</v>
      </c>
      <c r="AC5615" s="1">
        <v>28588</v>
      </c>
      <c r="AD5615">
        <f t="shared" si="524"/>
        <v>1</v>
      </c>
      <c r="AE5615">
        <f t="shared" ca="1" si="525"/>
        <v>46</v>
      </c>
      <c r="AF5615" t="str">
        <f t="shared" ca="1" si="526"/>
        <v>18-64</v>
      </c>
      <c r="AG5615" s="3">
        <f t="shared" si="527"/>
        <v>18.995829399999998</v>
      </c>
      <c r="AH5615" t="str">
        <f>_xlfn.IFNA(VLOOKUP(Sales_Transactions[[#This Row],[Order ID]],Returned_Items[#All],2,FALSE),"Not Returned")</f>
        <v>Not Returned</v>
      </c>
    </row>
    <row r="5616" spans="1:34" x14ac:dyDescent="0.25">
      <c r="A5616">
        <v>12613</v>
      </c>
      <c r="C5616" t="s">
        <v>1696</v>
      </c>
      <c r="D5616" s="2" t="str">
        <f>TEXT(MID(Sales_Transactions[[#This Row],[Order Date]],2,5),"d/m/yyy")</f>
        <v>10/4/2010</v>
      </c>
      <c r="E5616" s="2" t="str">
        <f>TEXT(MID(Sales_Transactions[[#This Row],[Order Date]],2,5),"d")</f>
        <v>10</v>
      </c>
      <c r="F5616" s="2" t="str">
        <f>TEXT(MID(Sales_Transactions[[#This Row],[Order Date]],2,5),"m")</f>
        <v>4</v>
      </c>
      <c r="G5616" s="2" t="str">
        <f>TEXT(MID(Sales_Transactions[[#This Row],[Order Date]],2,5),"yyy")</f>
        <v>2010</v>
      </c>
      <c r="H5616" s="2" t="str">
        <f>TEXT(MID(Sales_Transactions[[#This Row],[Order Date]],2,5),"yyy/m")</f>
        <v>2010/4</v>
      </c>
      <c r="I5616" t="s">
        <v>78</v>
      </c>
      <c r="J5616">
        <f t="shared" si="522"/>
        <v>3</v>
      </c>
      <c r="K5616" s="2">
        <v>3</v>
      </c>
      <c r="L5616" s="3">
        <v>15.64</v>
      </c>
      <c r="M5616" s="4">
        <v>0.08</v>
      </c>
      <c r="N5616" s="5" t="s">
        <v>23</v>
      </c>
      <c r="O5616" s="3">
        <v>-16.010000000000002</v>
      </c>
      <c r="P5616" s="3">
        <v>3.36</v>
      </c>
      <c r="Q5616" s="3">
        <v>6.27</v>
      </c>
      <c r="R5616" s="5" t="s">
        <v>3391</v>
      </c>
      <c r="S5616" s="5" t="s">
        <v>3392</v>
      </c>
      <c r="T5616" s="5" t="str">
        <f t="shared" si="523"/>
        <v>Richard Eichhorn</v>
      </c>
      <c r="U5616" t="s">
        <v>1143</v>
      </c>
      <c r="V5616" s="5" t="s">
        <v>37</v>
      </c>
      <c r="W5616" s="5" t="s">
        <v>28</v>
      </c>
      <c r="X5616" s="5" t="s">
        <v>41</v>
      </c>
      <c r="Y5616" s="5" t="s">
        <v>672</v>
      </c>
      <c r="Z5616" s="5" t="s">
        <v>43</v>
      </c>
      <c r="AA5616" s="4">
        <v>0.4</v>
      </c>
      <c r="AB5616" s="1">
        <v>40281</v>
      </c>
      <c r="AC5616" s="1">
        <v>28390</v>
      </c>
      <c r="AD5616">
        <f t="shared" si="524"/>
        <v>3</v>
      </c>
      <c r="AE5616">
        <f t="shared" ca="1" si="525"/>
        <v>46</v>
      </c>
      <c r="AF5616" t="str">
        <f t="shared" ca="1" si="526"/>
        <v>18-64</v>
      </c>
      <c r="AG5616" s="3">
        <f t="shared" si="527"/>
        <v>3.209104</v>
      </c>
      <c r="AH5616" t="str">
        <f>_xlfn.IFNA(VLOOKUP(Sales_Transactions[[#This Row],[Order ID]],Returned_Items[#All],2,FALSE),"Not Returned")</f>
        <v>Returned</v>
      </c>
    </row>
    <row r="5617" spans="1:34" x14ac:dyDescent="0.25">
      <c r="A5617">
        <v>12613</v>
      </c>
      <c r="C5617" t="s">
        <v>1696</v>
      </c>
      <c r="D5617" s="2" t="str">
        <f>TEXT(MID(Sales_Transactions[[#This Row],[Order Date]],2,5),"d/m/yyy")</f>
        <v>10/4/2010</v>
      </c>
      <c r="E5617" s="2" t="str">
        <f>TEXT(MID(Sales_Transactions[[#This Row],[Order Date]],2,5),"d")</f>
        <v>10</v>
      </c>
      <c r="F5617" s="2" t="str">
        <f>TEXT(MID(Sales_Transactions[[#This Row],[Order Date]],2,5),"m")</f>
        <v>4</v>
      </c>
      <c r="G5617" s="2" t="str">
        <f>TEXT(MID(Sales_Transactions[[#This Row],[Order Date]],2,5),"yyy")</f>
        <v>2010</v>
      </c>
      <c r="H5617" s="2" t="str">
        <f>TEXT(MID(Sales_Transactions[[#This Row],[Order Date]],2,5),"yyy/m")</f>
        <v>2010/4</v>
      </c>
      <c r="I5617" t="s">
        <v>78</v>
      </c>
      <c r="J5617">
        <f t="shared" si="522"/>
        <v>3</v>
      </c>
      <c r="K5617" s="2">
        <v>28</v>
      </c>
      <c r="L5617" s="3">
        <v>1751.08</v>
      </c>
      <c r="M5617" s="4">
        <v>0</v>
      </c>
      <c r="N5617" s="5" t="s">
        <v>23</v>
      </c>
      <c r="O5617" s="3">
        <v>587.01</v>
      </c>
      <c r="P5617" s="3">
        <v>59.78</v>
      </c>
      <c r="Q5617" s="3">
        <v>10.29</v>
      </c>
      <c r="R5617" s="5" t="s">
        <v>3391</v>
      </c>
      <c r="S5617" s="5" t="s">
        <v>3392</v>
      </c>
      <c r="T5617" s="5" t="str">
        <f t="shared" si="523"/>
        <v>Richard Eichhorn</v>
      </c>
      <c r="U5617" t="s">
        <v>1143</v>
      </c>
      <c r="V5617" s="5" t="s">
        <v>37</v>
      </c>
      <c r="W5617" s="5" t="s">
        <v>28</v>
      </c>
      <c r="X5617" s="5" t="s">
        <v>41</v>
      </c>
      <c r="Y5617" s="5" t="s">
        <v>450</v>
      </c>
      <c r="Z5617" s="5" t="s">
        <v>43</v>
      </c>
      <c r="AA5617" s="4">
        <v>0.39</v>
      </c>
      <c r="AB5617" s="1">
        <v>40279</v>
      </c>
      <c r="AC5617" s="1">
        <v>28164</v>
      </c>
      <c r="AD5617">
        <f t="shared" si="524"/>
        <v>1</v>
      </c>
      <c r="AE5617">
        <f t="shared" ca="1" si="525"/>
        <v>47</v>
      </c>
      <c r="AF5617" t="str">
        <f t="shared" ca="1" si="526"/>
        <v>18-64</v>
      </c>
      <c r="AG5617" s="3">
        <f t="shared" si="527"/>
        <v>2.5024999999999999</v>
      </c>
      <c r="AH5617" t="str">
        <f>_xlfn.IFNA(VLOOKUP(Sales_Transactions[[#This Row],[Order ID]],Returned_Items[#All],2,FALSE),"Not Returned")</f>
        <v>Returned</v>
      </c>
    </row>
    <row r="5618" spans="1:34" x14ac:dyDescent="0.25">
      <c r="A5618">
        <v>12613</v>
      </c>
      <c r="C5618" t="s">
        <v>1696</v>
      </c>
      <c r="D5618" s="2" t="str">
        <f>TEXT(MID(Sales_Transactions[[#This Row],[Order Date]],2,5),"d/m/yyy")</f>
        <v>10/4/2010</v>
      </c>
      <c r="E5618" s="2" t="str">
        <f>TEXT(MID(Sales_Transactions[[#This Row],[Order Date]],2,5),"d")</f>
        <v>10</v>
      </c>
      <c r="F5618" s="2" t="str">
        <f>TEXT(MID(Sales_Transactions[[#This Row],[Order Date]],2,5),"m")</f>
        <v>4</v>
      </c>
      <c r="G5618" s="2" t="str">
        <f>TEXT(MID(Sales_Transactions[[#This Row],[Order Date]],2,5),"yyy")</f>
        <v>2010</v>
      </c>
      <c r="H5618" s="2" t="str">
        <f>TEXT(MID(Sales_Transactions[[#This Row],[Order Date]],2,5),"yyy/m")</f>
        <v>2010/4</v>
      </c>
      <c r="I5618" t="s">
        <v>78</v>
      </c>
      <c r="J5618">
        <f t="shared" si="522"/>
        <v>3</v>
      </c>
      <c r="K5618" s="2">
        <v>18</v>
      </c>
      <c r="L5618" s="3">
        <v>225.37</v>
      </c>
      <c r="M5618" s="4">
        <v>0.04</v>
      </c>
      <c r="N5618" s="5" t="s">
        <v>67</v>
      </c>
      <c r="O5618" s="3">
        <v>77.53</v>
      </c>
      <c r="P5618" s="3">
        <v>12.22</v>
      </c>
      <c r="Q5618" s="3">
        <v>2.85</v>
      </c>
      <c r="R5618" s="5" t="s">
        <v>3391</v>
      </c>
      <c r="S5618" s="5" t="s">
        <v>3392</v>
      </c>
      <c r="T5618" s="5" t="str">
        <f t="shared" si="523"/>
        <v>Richard Eichhorn</v>
      </c>
      <c r="U5618" t="s">
        <v>1143</v>
      </c>
      <c r="V5618" s="5" t="s">
        <v>37</v>
      </c>
      <c r="W5618" s="5" t="s">
        <v>57</v>
      </c>
      <c r="X5618" s="5" t="s">
        <v>58</v>
      </c>
      <c r="Y5618" s="5" t="s">
        <v>382</v>
      </c>
      <c r="Z5618" s="5" t="s">
        <v>60</v>
      </c>
      <c r="AA5618" s="4">
        <v>0.55000000000000004</v>
      </c>
      <c r="AB5618" s="1">
        <v>40279</v>
      </c>
      <c r="AC5618" s="1">
        <v>28647</v>
      </c>
      <c r="AD5618">
        <f t="shared" si="524"/>
        <v>1</v>
      </c>
      <c r="AE5618">
        <f t="shared" ca="1" si="525"/>
        <v>46</v>
      </c>
      <c r="AF5618" t="str">
        <f t="shared" ca="1" si="526"/>
        <v>18-64</v>
      </c>
      <c r="AG5618" s="3">
        <f t="shared" si="527"/>
        <v>0.83695066666666673</v>
      </c>
      <c r="AH5618" t="str">
        <f>_xlfn.IFNA(VLOOKUP(Sales_Transactions[[#This Row],[Order ID]],Returned_Items[#All],2,FALSE),"Not Returned")</f>
        <v>Returned</v>
      </c>
    </row>
    <row r="5619" spans="1:34" x14ac:dyDescent="0.25">
      <c r="A5619">
        <v>12711</v>
      </c>
      <c r="C5619" t="s">
        <v>2239</v>
      </c>
      <c r="D5619" s="2" t="str">
        <f>TEXT(MID(Sales_Transactions[[#This Row],[Order Date]],2,5),"d/m/yyy")</f>
        <v>19/2/2012</v>
      </c>
      <c r="E5619" s="2" t="str">
        <f>TEXT(MID(Sales_Transactions[[#This Row],[Order Date]],2,5),"d")</f>
        <v>19</v>
      </c>
      <c r="F5619" s="2" t="str">
        <f>TEXT(MID(Sales_Transactions[[#This Row],[Order Date]],2,5),"m")</f>
        <v>2</v>
      </c>
      <c r="G5619" s="2" t="str">
        <f>TEXT(MID(Sales_Transactions[[#This Row],[Order Date]],2,5),"yyy")</f>
        <v>2012</v>
      </c>
      <c r="H5619" s="2" t="str">
        <f>TEXT(MID(Sales_Transactions[[#This Row],[Order Date]],2,5),"yyy/m")</f>
        <v>2012/2</v>
      </c>
      <c r="I5619" t="s">
        <v>101</v>
      </c>
      <c r="J5619">
        <f t="shared" si="522"/>
        <v>1</v>
      </c>
      <c r="K5619" s="2">
        <v>32</v>
      </c>
      <c r="L5619" s="3">
        <v>1486.72</v>
      </c>
      <c r="M5619" s="4">
        <v>0</v>
      </c>
      <c r="N5619" s="5" t="s">
        <v>23</v>
      </c>
      <c r="O5619" s="3">
        <v>294.81</v>
      </c>
      <c r="P5619" s="3">
        <v>43.98</v>
      </c>
      <c r="Q5619" s="3">
        <v>8.99</v>
      </c>
      <c r="R5619" s="5" t="s">
        <v>3379</v>
      </c>
      <c r="S5619" s="5" t="s">
        <v>1521</v>
      </c>
      <c r="T5619" s="5" t="str">
        <f t="shared" si="523"/>
        <v>Sung Shariari</v>
      </c>
      <c r="U5619" t="s">
        <v>1143</v>
      </c>
      <c r="V5619" s="5" t="s">
        <v>47</v>
      </c>
      <c r="W5619" s="5" t="s">
        <v>28</v>
      </c>
      <c r="X5619" s="5" t="s">
        <v>124</v>
      </c>
      <c r="Y5619" s="5" t="s">
        <v>1497</v>
      </c>
      <c r="Z5619" s="5" t="s">
        <v>60</v>
      </c>
      <c r="AA5619" s="4">
        <v>0.57999999999999996</v>
      </c>
      <c r="AB5619" s="1">
        <v>40959</v>
      </c>
      <c r="AC5619" s="1">
        <v>28527</v>
      </c>
      <c r="AD5619">
        <f t="shared" si="524"/>
        <v>1</v>
      </c>
      <c r="AE5619">
        <f t="shared" ca="1" si="525"/>
        <v>46</v>
      </c>
      <c r="AF5619" t="str">
        <f t="shared" ca="1" si="526"/>
        <v>18-64</v>
      </c>
      <c r="AG5619" s="3">
        <f t="shared" si="527"/>
        <v>1.6553125</v>
      </c>
      <c r="AH5619" t="str">
        <f>_xlfn.IFNA(VLOOKUP(Sales_Transactions[[#This Row],[Order ID]],Returned_Items[#All],2,FALSE),"Not Returned")</f>
        <v>Not Returned</v>
      </c>
    </row>
    <row r="5620" spans="1:34" x14ac:dyDescent="0.25">
      <c r="A5620">
        <v>12711</v>
      </c>
      <c r="C5620" t="s">
        <v>2239</v>
      </c>
      <c r="D5620" s="2" t="str">
        <f>TEXT(MID(Sales_Transactions[[#This Row],[Order Date]],2,5),"d/m/yyy")</f>
        <v>19/2/2012</v>
      </c>
      <c r="E5620" s="2" t="str">
        <f>TEXT(MID(Sales_Transactions[[#This Row],[Order Date]],2,5),"d")</f>
        <v>19</v>
      </c>
      <c r="F5620" s="2" t="str">
        <f>TEXT(MID(Sales_Transactions[[#This Row],[Order Date]],2,5),"m")</f>
        <v>2</v>
      </c>
      <c r="G5620" s="2" t="str">
        <f>TEXT(MID(Sales_Transactions[[#This Row],[Order Date]],2,5),"yyy")</f>
        <v>2012</v>
      </c>
      <c r="H5620" s="2" t="str">
        <f>TEXT(MID(Sales_Transactions[[#This Row],[Order Date]],2,5),"yyy/m")</f>
        <v>2012/2</v>
      </c>
      <c r="I5620" t="s">
        <v>101</v>
      </c>
      <c r="J5620">
        <f t="shared" si="522"/>
        <v>1</v>
      </c>
      <c r="K5620" s="2">
        <v>45</v>
      </c>
      <c r="L5620" s="3">
        <v>558.04</v>
      </c>
      <c r="M5620" s="4">
        <v>0.05</v>
      </c>
      <c r="N5620" s="5" t="s">
        <v>23</v>
      </c>
      <c r="O5620" s="3">
        <v>40.32</v>
      </c>
      <c r="P5620" s="3">
        <v>12.98</v>
      </c>
      <c r="Q5620" s="3">
        <v>3.14</v>
      </c>
      <c r="R5620" s="5" t="s">
        <v>3379</v>
      </c>
      <c r="S5620" s="5" t="s">
        <v>1521</v>
      </c>
      <c r="T5620" s="5" t="str">
        <f t="shared" si="523"/>
        <v>Sung Shariari</v>
      </c>
      <c r="U5620" t="s">
        <v>1143</v>
      </c>
      <c r="V5620" s="5" t="s">
        <v>47</v>
      </c>
      <c r="W5620" s="5" t="s">
        <v>28</v>
      </c>
      <c r="X5620" s="5" t="s">
        <v>221</v>
      </c>
      <c r="Y5620" s="5" t="s">
        <v>576</v>
      </c>
      <c r="Z5620" s="5" t="s">
        <v>60</v>
      </c>
      <c r="AA5620" s="4">
        <v>0.6</v>
      </c>
      <c r="AB5620" s="1">
        <v>40959</v>
      </c>
      <c r="AC5620" s="1">
        <v>28658</v>
      </c>
      <c r="AD5620">
        <f t="shared" si="524"/>
        <v>1</v>
      </c>
      <c r="AE5620">
        <f t="shared" ca="1" si="525"/>
        <v>46</v>
      </c>
      <c r="AF5620" t="str">
        <f t="shared" ca="1" si="526"/>
        <v>18-64</v>
      </c>
      <c r="AG5620" s="3">
        <f t="shared" si="527"/>
        <v>0.35807800000000001</v>
      </c>
      <c r="AH5620" t="str">
        <f>_xlfn.IFNA(VLOOKUP(Sales_Transactions[[#This Row],[Order ID]],Returned_Items[#All],2,FALSE),"Not Returned")</f>
        <v>Not Returned</v>
      </c>
    </row>
    <row r="5621" spans="1:34" x14ac:dyDescent="0.25">
      <c r="A5621">
        <v>13543</v>
      </c>
      <c r="C5621" t="s">
        <v>3397</v>
      </c>
      <c r="D5621" s="2" t="str">
        <f>TEXT(MID(Sales_Transactions[[#This Row],[Order Date]],2,5),"d/m/yyy")</f>
        <v>8/8/2012</v>
      </c>
      <c r="E5621" s="2" t="str">
        <f>TEXT(MID(Sales_Transactions[[#This Row],[Order Date]],2,5),"d")</f>
        <v>8</v>
      </c>
      <c r="F5621" s="2" t="str">
        <f>TEXT(MID(Sales_Transactions[[#This Row],[Order Date]],2,5),"m")</f>
        <v>8</v>
      </c>
      <c r="G5621" s="2" t="str">
        <f>TEXT(MID(Sales_Transactions[[#This Row],[Order Date]],2,5),"yyy")</f>
        <v>2012</v>
      </c>
      <c r="H5621" s="2" t="str">
        <f>TEXT(MID(Sales_Transactions[[#This Row],[Order Date]],2,5),"yyy/m")</f>
        <v>2012/8</v>
      </c>
      <c r="I5621" t="s">
        <v>78</v>
      </c>
      <c r="J5621">
        <f t="shared" si="522"/>
        <v>3</v>
      </c>
      <c r="K5621" s="2">
        <v>2</v>
      </c>
      <c r="L5621" s="3">
        <v>27.83</v>
      </c>
      <c r="M5621" s="4">
        <v>0.09</v>
      </c>
      <c r="N5621" s="5" t="s">
        <v>23</v>
      </c>
      <c r="O5621" s="3">
        <v>-22.14</v>
      </c>
      <c r="P5621" s="3">
        <v>9.7100000000000009</v>
      </c>
      <c r="Q5621" s="3">
        <v>9.4499999999999993</v>
      </c>
      <c r="R5621" s="5" t="s">
        <v>2326</v>
      </c>
      <c r="S5621" s="5" t="s">
        <v>2374</v>
      </c>
      <c r="T5621" s="5" t="str">
        <f t="shared" si="523"/>
        <v>Andy Reiter</v>
      </c>
      <c r="U5621" t="s">
        <v>1143</v>
      </c>
      <c r="V5621" s="5" t="s">
        <v>47</v>
      </c>
      <c r="W5621" s="5" t="s">
        <v>28</v>
      </c>
      <c r="X5621" s="5" t="s">
        <v>29</v>
      </c>
      <c r="Y5621" s="5" t="s">
        <v>1615</v>
      </c>
      <c r="Z5621" s="5" t="s">
        <v>43</v>
      </c>
      <c r="AA5621" s="4">
        <v>0.6</v>
      </c>
      <c r="AB5621" s="1">
        <v>41129</v>
      </c>
      <c r="AC5621" s="1">
        <v>28615</v>
      </c>
      <c r="AD5621">
        <f t="shared" si="524"/>
        <v>0</v>
      </c>
      <c r="AE5621">
        <f t="shared" ca="1" si="525"/>
        <v>46</v>
      </c>
      <c r="AF5621" t="str">
        <f t="shared" ca="1" si="526"/>
        <v>18-64</v>
      </c>
      <c r="AG5621" s="3">
        <f t="shared" si="527"/>
        <v>9.575630499999999</v>
      </c>
      <c r="AH5621" t="str">
        <f>_xlfn.IFNA(VLOOKUP(Sales_Transactions[[#This Row],[Order ID]],Returned_Items[#All],2,FALSE),"Not Returned")</f>
        <v>Not Returned</v>
      </c>
    </row>
    <row r="5622" spans="1:34" x14ac:dyDescent="0.25">
      <c r="A5622">
        <v>13767</v>
      </c>
      <c r="C5622" t="s">
        <v>484</v>
      </c>
      <c r="D5622" s="2" t="str">
        <f>TEXT(MID(Sales_Transactions[[#This Row],[Order Date]],2,5),"d/m/yyy")</f>
        <v>26/8/2010</v>
      </c>
      <c r="E5622" s="2" t="str">
        <f>TEXT(MID(Sales_Transactions[[#This Row],[Order Date]],2,5),"d")</f>
        <v>26</v>
      </c>
      <c r="F5622" s="2" t="str">
        <f>TEXT(MID(Sales_Transactions[[#This Row],[Order Date]],2,5),"m")</f>
        <v>8</v>
      </c>
      <c r="G5622" s="2" t="str">
        <f>TEXT(MID(Sales_Transactions[[#This Row],[Order Date]],2,5),"yyy")</f>
        <v>2010</v>
      </c>
      <c r="H5622" s="2" t="str">
        <f>TEXT(MID(Sales_Transactions[[#This Row],[Order Date]],2,5),"yyy/m")</f>
        <v>2010/8</v>
      </c>
      <c r="I5622" t="s">
        <v>33</v>
      </c>
      <c r="J5622">
        <f t="shared" si="522"/>
        <v>4</v>
      </c>
      <c r="K5622" s="2">
        <v>29</v>
      </c>
      <c r="L5622" s="3">
        <v>597.66</v>
      </c>
      <c r="M5622" s="4">
        <v>0.08</v>
      </c>
      <c r="N5622" s="5" t="s">
        <v>23</v>
      </c>
      <c r="O5622" s="3">
        <v>-178</v>
      </c>
      <c r="P5622" s="3">
        <v>21.66</v>
      </c>
      <c r="Q5622" s="3">
        <v>13.99</v>
      </c>
      <c r="R5622" s="5" t="s">
        <v>3220</v>
      </c>
      <c r="S5622" s="5" t="s">
        <v>3221</v>
      </c>
      <c r="T5622" s="5" t="str">
        <f t="shared" si="523"/>
        <v>Nona Balk</v>
      </c>
      <c r="U5622" t="s">
        <v>1143</v>
      </c>
      <c r="V5622" s="5" t="s">
        <v>47</v>
      </c>
      <c r="W5622" s="5" t="s">
        <v>28</v>
      </c>
      <c r="X5622" s="5" t="s">
        <v>38</v>
      </c>
      <c r="Y5622" s="5" t="s">
        <v>347</v>
      </c>
      <c r="Z5622" s="5" t="s">
        <v>56</v>
      </c>
      <c r="AA5622" s="4">
        <v>0.52</v>
      </c>
      <c r="AB5622" s="1">
        <v>40418</v>
      </c>
      <c r="AC5622" s="1">
        <v>28261</v>
      </c>
      <c r="AD5622">
        <f t="shared" si="524"/>
        <v>2</v>
      </c>
      <c r="AE5622">
        <f t="shared" ca="1" si="525"/>
        <v>47</v>
      </c>
      <c r="AF5622" t="str">
        <f t="shared" ca="1" si="526"/>
        <v>18-64</v>
      </c>
      <c r="AG5622" s="3">
        <f t="shared" si="527"/>
        <v>1.2287128275862069</v>
      </c>
      <c r="AH5622" t="str">
        <f>_xlfn.IFNA(VLOOKUP(Sales_Transactions[[#This Row],[Order ID]],Returned_Items[#All],2,FALSE),"Not Returned")</f>
        <v>Not Returned</v>
      </c>
    </row>
    <row r="5623" spans="1:34" x14ac:dyDescent="0.25">
      <c r="A5623">
        <v>13767</v>
      </c>
      <c r="C5623" t="s">
        <v>484</v>
      </c>
      <c r="D5623" s="2" t="str">
        <f>TEXT(MID(Sales_Transactions[[#This Row],[Order Date]],2,5),"d/m/yyy")</f>
        <v>26/8/2010</v>
      </c>
      <c r="E5623" s="2" t="str">
        <f>TEXT(MID(Sales_Transactions[[#This Row],[Order Date]],2,5),"d")</f>
        <v>26</v>
      </c>
      <c r="F5623" s="2" t="str">
        <f>TEXT(MID(Sales_Transactions[[#This Row],[Order Date]],2,5),"m")</f>
        <v>8</v>
      </c>
      <c r="G5623" s="2" t="str">
        <f>TEXT(MID(Sales_Transactions[[#This Row],[Order Date]],2,5),"yyy")</f>
        <v>2010</v>
      </c>
      <c r="H5623" s="2" t="str">
        <f>TEXT(MID(Sales_Transactions[[#This Row],[Order Date]],2,5),"yyy/m")</f>
        <v>2010/8</v>
      </c>
      <c r="I5623" t="s">
        <v>33</v>
      </c>
      <c r="J5623">
        <f t="shared" si="522"/>
        <v>4</v>
      </c>
      <c r="K5623" s="2">
        <v>45</v>
      </c>
      <c r="L5623" s="3">
        <v>1403.741</v>
      </c>
      <c r="M5623" s="4">
        <v>0.01</v>
      </c>
      <c r="N5623" s="5" t="s">
        <v>23</v>
      </c>
      <c r="O5623" s="3">
        <v>622.25</v>
      </c>
      <c r="P5623" s="3">
        <v>35.99</v>
      </c>
      <c r="Q5623" s="3">
        <v>3.3</v>
      </c>
      <c r="R5623" s="5" t="s">
        <v>3220</v>
      </c>
      <c r="S5623" s="5" t="s">
        <v>3221</v>
      </c>
      <c r="T5623" s="5" t="str">
        <f t="shared" si="523"/>
        <v>Nona Balk</v>
      </c>
      <c r="U5623" t="s">
        <v>1143</v>
      </c>
      <c r="V5623" s="5" t="s">
        <v>47</v>
      </c>
      <c r="W5623" s="5" t="s">
        <v>48</v>
      </c>
      <c r="X5623" s="5" t="s">
        <v>49</v>
      </c>
      <c r="Y5623" s="5" t="s">
        <v>683</v>
      </c>
      <c r="Z5623" s="5" t="s">
        <v>60</v>
      </c>
      <c r="AA5623" s="4">
        <v>0.39</v>
      </c>
      <c r="AB5623" s="1">
        <v>40418</v>
      </c>
      <c r="AC5623" s="1">
        <v>28200</v>
      </c>
      <c r="AD5623">
        <f t="shared" si="524"/>
        <v>2</v>
      </c>
      <c r="AE5623">
        <f t="shared" ca="1" si="525"/>
        <v>47</v>
      </c>
      <c r="AF5623" t="str">
        <f t="shared" ca="1" si="526"/>
        <v>18-64</v>
      </c>
      <c r="AG5623" s="3">
        <f t="shared" si="527"/>
        <v>0.87303113333333326</v>
      </c>
      <c r="AH5623" t="str">
        <f>_xlfn.IFNA(VLOOKUP(Sales_Transactions[[#This Row],[Order ID]],Returned_Items[#All],2,FALSE),"Not Returned")</f>
        <v>Not Returned</v>
      </c>
    </row>
    <row r="5624" spans="1:34" x14ac:dyDescent="0.25">
      <c r="A5624">
        <v>13767</v>
      </c>
      <c r="C5624" t="s">
        <v>484</v>
      </c>
      <c r="D5624" s="2" t="str">
        <f>TEXT(MID(Sales_Transactions[[#This Row],[Order Date]],2,5),"d/m/yyy")</f>
        <v>26/8/2010</v>
      </c>
      <c r="E5624" s="2" t="str">
        <f>TEXT(MID(Sales_Transactions[[#This Row],[Order Date]],2,5),"d")</f>
        <v>26</v>
      </c>
      <c r="F5624" s="2" t="str">
        <f>TEXT(MID(Sales_Transactions[[#This Row],[Order Date]],2,5),"m")</f>
        <v>8</v>
      </c>
      <c r="G5624" s="2" t="str">
        <f>TEXT(MID(Sales_Transactions[[#This Row],[Order Date]],2,5),"yyy")</f>
        <v>2010</v>
      </c>
      <c r="H5624" s="2" t="str">
        <f>TEXT(MID(Sales_Transactions[[#This Row],[Order Date]],2,5),"yyy/m")</f>
        <v>2010/8</v>
      </c>
      <c r="I5624" t="s">
        <v>33</v>
      </c>
      <c r="J5624">
        <f t="shared" si="522"/>
        <v>4</v>
      </c>
      <c r="K5624" s="2">
        <v>10</v>
      </c>
      <c r="L5624" s="3">
        <v>1246.3634999999999</v>
      </c>
      <c r="M5624" s="4">
        <v>0.06</v>
      </c>
      <c r="N5624" s="5" t="s">
        <v>23</v>
      </c>
      <c r="O5624" s="3">
        <v>-339.11</v>
      </c>
      <c r="P5624" s="3">
        <v>155.99</v>
      </c>
      <c r="Q5624" s="3">
        <v>8.99</v>
      </c>
      <c r="R5624" s="5" t="s">
        <v>3220</v>
      </c>
      <c r="S5624" s="5" t="s">
        <v>3221</v>
      </c>
      <c r="T5624" s="5" t="str">
        <f t="shared" si="523"/>
        <v>Nona Balk</v>
      </c>
      <c r="U5624" t="s">
        <v>1143</v>
      </c>
      <c r="V5624" s="5" t="s">
        <v>47</v>
      </c>
      <c r="W5624" s="5" t="s">
        <v>48</v>
      </c>
      <c r="X5624" s="5" t="s">
        <v>49</v>
      </c>
      <c r="Y5624" s="5" t="s">
        <v>113</v>
      </c>
      <c r="Z5624" s="5" t="s">
        <v>43</v>
      </c>
      <c r="AA5624" s="4">
        <v>0.57999999999999996</v>
      </c>
      <c r="AB5624" s="1">
        <v>40417</v>
      </c>
      <c r="AC5624" s="1">
        <v>28260</v>
      </c>
      <c r="AD5624">
        <f t="shared" si="524"/>
        <v>1</v>
      </c>
      <c r="AE5624">
        <f t="shared" ca="1" si="525"/>
        <v>47</v>
      </c>
      <c r="AF5624" t="str">
        <f t="shared" ca="1" si="526"/>
        <v>18-64</v>
      </c>
      <c r="AG5624" s="3">
        <f t="shared" si="527"/>
        <v>16.488640600000004</v>
      </c>
      <c r="AH5624" t="str">
        <f>_xlfn.IFNA(VLOOKUP(Sales_Transactions[[#This Row],[Order ID]],Returned_Items[#All],2,FALSE),"Not Returned")</f>
        <v>Not Returned</v>
      </c>
    </row>
    <row r="5625" spans="1:34" x14ac:dyDescent="0.25">
      <c r="A5625">
        <v>17924</v>
      </c>
      <c r="C5625" t="s">
        <v>2938</v>
      </c>
      <c r="D5625" s="2" t="str">
        <f>TEXT(MID(Sales_Transactions[[#This Row],[Order Date]],2,5),"d/m/yyy")</f>
        <v>26/8/2011</v>
      </c>
      <c r="E5625" s="2" t="str">
        <f>TEXT(MID(Sales_Transactions[[#This Row],[Order Date]],2,5),"d")</f>
        <v>26</v>
      </c>
      <c r="F5625" s="2" t="str">
        <f>TEXT(MID(Sales_Transactions[[#This Row],[Order Date]],2,5),"m")</f>
        <v>8</v>
      </c>
      <c r="G5625" s="2" t="str">
        <f>TEXT(MID(Sales_Transactions[[#This Row],[Order Date]],2,5),"yyy")</f>
        <v>2011</v>
      </c>
      <c r="H5625" s="2" t="str">
        <f>TEXT(MID(Sales_Transactions[[#This Row],[Order Date]],2,5),"yyy/m")</f>
        <v>2011/8</v>
      </c>
      <c r="I5625" t="s">
        <v>101</v>
      </c>
      <c r="J5625">
        <f t="shared" si="522"/>
        <v>1</v>
      </c>
      <c r="K5625" s="2">
        <v>42</v>
      </c>
      <c r="L5625" s="3">
        <v>2507.48</v>
      </c>
      <c r="M5625" s="4">
        <v>0.04</v>
      </c>
      <c r="N5625" s="5" t="s">
        <v>23</v>
      </c>
      <c r="O5625" s="3">
        <v>762.53</v>
      </c>
      <c r="P5625" s="3">
        <v>60.97</v>
      </c>
      <c r="Q5625" s="3">
        <v>4.5</v>
      </c>
      <c r="R5625" s="5" t="s">
        <v>3391</v>
      </c>
      <c r="S5625" s="5" t="s">
        <v>3392</v>
      </c>
      <c r="T5625" s="5" t="str">
        <f t="shared" si="523"/>
        <v>Richard Eichhorn</v>
      </c>
      <c r="U5625" t="s">
        <v>1143</v>
      </c>
      <c r="V5625" s="5" t="s">
        <v>37</v>
      </c>
      <c r="W5625" s="5" t="s">
        <v>28</v>
      </c>
      <c r="X5625" s="5" t="s">
        <v>38</v>
      </c>
      <c r="Y5625" s="5" t="s">
        <v>2794</v>
      </c>
      <c r="Z5625" s="5" t="s">
        <v>43</v>
      </c>
      <c r="AA5625" s="4">
        <v>0.56000000000000005</v>
      </c>
      <c r="AB5625" s="1">
        <v>40781</v>
      </c>
      <c r="AC5625" s="1">
        <v>28372</v>
      </c>
      <c r="AD5625">
        <f t="shared" si="524"/>
        <v>0</v>
      </c>
      <c r="AE5625">
        <f t="shared" ca="1" si="525"/>
        <v>46</v>
      </c>
      <c r="AF5625" t="str">
        <f t="shared" ca="1" si="526"/>
        <v>18-64</v>
      </c>
      <c r="AG5625" s="3">
        <f t="shared" si="527"/>
        <v>1.5582288571428571</v>
      </c>
      <c r="AH5625" t="str">
        <f>_xlfn.IFNA(VLOOKUP(Sales_Transactions[[#This Row],[Order ID]],Returned_Items[#All],2,FALSE),"Not Returned")</f>
        <v>Not Returned</v>
      </c>
    </row>
    <row r="5626" spans="1:34" x14ac:dyDescent="0.25">
      <c r="A5626">
        <v>18374</v>
      </c>
      <c r="C5626" t="s">
        <v>3063</v>
      </c>
      <c r="D5626" s="2" t="str">
        <f>TEXT(MID(Sales_Transactions[[#This Row],[Order Date]],2,5),"d/m/yyy")</f>
        <v>30/9/2012</v>
      </c>
      <c r="E5626" s="2" t="str">
        <f>TEXT(MID(Sales_Transactions[[#This Row],[Order Date]],2,5),"d")</f>
        <v>30</v>
      </c>
      <c r="F5626" s="2" t="str">
        <f>TEXT(MID(Sales_Transactions[[#This Row],[Order Date]],2,5),"m")</f>
        <v>9</v>
      </c>
      <c r="G5626" s="2" t="str">
        <f>TEXT(MID(Sales_Transactions[[#This Row],[Order Date]],2,5),"yyy")</f>
        <v>2012</v>
      </c>
      <c r="H5626" s="2" t="str">
        <f>TEXT(MID(Sales_Transactions[[#This Row],[Order Date]],2,5),"yyy/m")</f>
        <v>2012/9</v>
      </c>
      <c r="I5626" t="s">
        <v>22</v>
      </c>
      <c r="J5626">
        <f t="shared" si="522"/>
        <v>2</v>
      </c>
      <c r="K5626" s="2">
        <v>21</v>
      </c>
      <c r="L5626" s="3">
        <v>150.16</v>
      </c>
      <c r="M5626" s="4">
        <v>0.09</v>
      </c>
      <c r="N5626" s="5" t="s">
        <v>23</v>
      </c>
      <c r="O5626" s="3">
        <v>-32.78</v>
      </c>
      <c r="P5626" s="3">
        <v>7.28</v>
      </c>
      <c r="Q5626" s="3">
        <v>5.47</v>
      </c>
      <c r="R5626" s="5" t="s">
        <v>3279</v>
      </c>
      <c r="S5626" s="5" t="s">
        <v>3398</v>
      </c>
      <c r="T5626" s="5" t="str">
        <f t="shared" si="523"/>
        <v>Nick Crebassa</v>
      </c>
      <c r="U5626" t="s">
        <v>1143</v>
      </c>
      <c r="V5626" s="5" t="s">
        <v>47</v>
      </c>
      <c r="W5626" s="5" t="s">
        <v>28</v>
      </c>
      <c r="X5626" s="5" t="s">
        <v>75</v>
      </c>
      <c r="Y5626" s="5" t="s">
        <v>3342</v>
      </c>
      <c r="Z5626" s="5" t="s">
        <v>43</v>
      </c>
      <c r="AA5626" s="4">
        <v>0.35</v>
      </c>
      <c r="AB5626" s="1">
        <v>41184</v>
      </c>
      <c r="AC5626" s="1">
        <v>27968</v>
      </c>
      <c r="AD5626">
        <f t="shared" si="524"/>
        <v>2</v>
      </c>
      <c r="AE5626">
        <f t="shared" ca="1" si="525"/>
        <v>48</v>
      </c>
      <c r="AF5626" t="str">
        <f t="shared" ca="1" si="526"/>
        <v>18-64</v>
      </c>
      <c r="AG5626" s="3">
        <f t="shared" si="527"/>
        <v>0.60683085714285723</v>
      </c>
      <c r="AH5626" t="str">
        <f>_xlfn.IFNA(VLOOKUP(Sales_Transactions[[#This Row],[Order ID]],Returned_Items[#All],2,FALSE),"Not Returned")</f>
        <v>Not Returned</v>
      </c>
    </row>
    <row r="5627" spans="1:34" x14ac:dyDescent="0.25">
      <c r="A5627">
        <v>19841</v>
      </c>
      <c r="C5627" t="s">
        <v>3014</v>
      </c>
      <c r="D5627" s="2" t="str">
        <f>TEXT(MID(Sales_Transactions[[#This Row],[Order Date]],2,5),"d/m/yyy")</f>
        <v>26/12/2010</v>
      </c>
      <c r="E5627" s="2" t="str">
        <f>TEXT(MID(Sales_Transactions[[#This Row],[Order Date]],2,5),"d")</f>
        <v>26</v>
      </c>
      <c r="F5627" s="2" t="str">
        <f>TEXT(MID(Sales_Transactions[[#This Row],[Order Date]],2,5),"m")</f>
        <v>12</v>
      </c>
      <c r="G5627" s="2" t="str">
        <f>TEXT(MID(Sales_Transactions[[#This Row],[Order Date]],2,5),"yyy")</f>
        <v>2010</v>
      </c>
      <c r="H5627" s="2" t="str">
        <f>TEXT(MID(Sales_Transactions[[#This Row],[Order Date]],2,5),"yyy/m")</f>
        <v>2010/12</v>
      </c>
      <c r="I5627" t="s">
        <v>22</v>
      </c>
      <c r="J5627">
        <f t="shared" si="522"/>
        <v>2</v>
      </c>
      <c r="K5627" s="2">
        <v>43</v>
      </c>
      <c r="L5627" s="3">
        <v>4687.6734999999999</v>
      </c>
      <c r="M5627" s="4">
        <v>0.06</v>
      </c>
      <c r="N5627" s="5" t="s">
        <v>67</v>
      </c>
      <c r="O5627" s="3">
        <v>1304.56</v>
      </c>
      <c r="P5627" s="3">
        <v>125.99</v>
      </c>
      <c r="Q5627" s="3">
        <v>8.08</v>
      </c>
      <c r="R5627" s="5" t="s">
        <v>2662</v>
      </c>
      <c r="S5627" s="5" t="s">
        <v>2884</v>
      </c>
      <c r="T5627" s="5" t="str">
        <f t="shared" si="523"/>
        <v>Tom Stivers</v>
      </c>
      <c r="U5627" t="s">
        <v>1143</v>
      </c>
      <c r="V5627" s="5" t="s">
        <v>47</v>
      </c>
      <c r="W5627" s="5" t="s">
        <v>48</v>
      </c>
      <c r="X5627" s="5" t="s">
        <v>49</v>
      </c>
      <c r="Y5627" s="5" t="s">
        <v>986</v>
      </c>
      <c r="Z5627" s="5" t="s">
        <v>43</v>
      </c>
      <c r="AA5627" s="4">
        <v>0.56999999999999995</v>
      </c>
      <c r="AB5627" s="1">
        <v>40557</v>
      </c>
      <c r="AC5627" s="1">
        <v>27902</v>
      </c>
      <c r="AD5627">
        <f t="shared" si="524"/>
        <v>19</v>
      </c>
      <c r="AE5627">
        <f t="shared" ca="1" si="525"/>
        <v>48</v>
      </c>
      <c r="AF5627" t="str">
        <f t="shared" ca="1" si="526"/>
        <v>18-64</v>
      </c>
      <c r="AG5627" s="3">
        <f t="shared" si="527"/>
        <v>3.1161489767441859</v>
      </c>
      <c r="AH5627" t="str">
        <f>_xlfn.IFNA(VLOOKUP(Sales_Transactions[[#This Row],[Order ID]],Returned_Items[#All],2,FALSE),"Not Returned")</f>
        <v>Not Returned</v>
      </c>
    </row>
    <row r="5628" spans="1:34" x14ac:dyDescent="0.25">
      <c r="A5628">
        <v>21382</v>
      </c>
      <c r="C5628" t="s">
        <v>2373</v>
      </c>
      <c r="D5628" s="2" t="str">
        <f>TEXT(MID(Sales_Transactions[[#This Row],[Order Date]],2,5),"d/m/yyy")</f>
        <v>12/1/2012</v>
      </c>
      <c r="E5628" s="2" t="str">
        <f>TEXT(MID(Sales_Transactions[[#This Row],[Order Date]],2,5),"d")</f>
        <v>12</v>
      </c>
      <c r="F5628" s="2" t="str">
        <f>TEXT(MID(Sales_Transactions[[#This Row],[Order Date]],2,5),"m")</f>
        <v>1</v>
      </c>
      <c r="G5628" s="2" t="str">
        <f>TEXT(MID(Sales_Transactions[[#This Row],[Order Date]],2,5),"yyy")</f>
        <v>2012</v>
      </c>
      <c r="H5628" s="2" t="str">
        <f>TEXT(MID(Sales_Transactions[[#This Row],[Order Date]],2,5),"yyy/m")</f>
        <v>2012/1</v>
      </c>
      <c r="I5628" t="s">
        <v>101</v>
      </c>
      <c r="J5628">
        <f t="shared" si="522"/>
        <v>1</v>
      </c>
      <c r="K5628" s="2">
        <v>21</v>
      </c>
      <c r="L5628" s="3">
        <v>6435.87</v>
      </c>
      <c r="M5628" s="4">
        <v>0.04</v>
      </c>
      <c r="N5628" s="5" t="s">
        <v>34</v>
      </c>
      <c r="O5628" s="3">
        <v>935.06</v>
      </c>
      <c r="P5628" s="3">
        <v>300.98</v>
      </c>
      <c r="Q5628" s="3">
        <v>64.73</v>
      </c>
      <c r="R5628" s="5" t="s">
        <v>2326</v>
      </c>
      <c r="S5628" s="5" t="s">
        <v>2374</v>
      </c>
      <c r="T5628" s="5" t="str">
        <f t="shared" si="523"/>
        <v>Andy Reiter</v>
      </c>
      <c r="U5628" t="s">
        <v>1143</v>
      </c>
      <c r="V5628" s="5" t="s">
        <v>47</v>
      </c>
      <c r="W5628" s="5" t="s">
        <v>57</v>
      </c>
      <c r="X5628" s="5" t="s">
        <v>154</v>
      </c>
      <c r="Y5628" s="5" t="s">
        <v>252</v>
      </c>
      <c r="Z5628" s="5" t="s">
        <v>40</v>
      </c>
      <c r="AA5628" s="4">
        <v>0.56000000000000005</v>
      </c>
      <c r="AB5628" s="1">
        <v>40922</v>
      </c>
      <c r="AC5628" s="1">
        <v>27959</v>
      </c>
      <c r="AD5628">
        <f t="shared" si="524"/>
        <v>2</v>
      </c>
      <c r="AE5628">
        <f t="shared" ca="1" si="525"/>
        <v>48</v>
      </c>
      <c r="AF5628" t="str">
        <f t="shared" ca="1" si="526"/>
        <v>18-64</v>
      </c>
      <c r="AG5628" s="3">
        <f t="shared" si="527"/>
        <v>17.409028952380954</v>
      </c>
      <c r="AH5628" t="str">
        <f>_xlfn.IFNA(VLOOKUP(Sales_Transactions[[#This Row],[Order ID]],Returned_Items[#All],2,FALSE),"Not Returned")</f>
        <v>Not Returned</v>
      </c>
    </row>
    <row r="5629" spans="1:34" x14ac:dyDescent="0.25">
      <c r="A5629">
        <v>21382</v>
      </c>
      <c r="C5629" t="s">
        <v>2373</v>
      </c>
      <c r="D5629" s="2" t="str">
        <f>TEXT(MID(Sales_Transactions[[#This Row],[Order Date]],2,5),"d/m/yyy")</f>
        <v>12/1/2012</v>
      </c>
      <c r="E5629" s="2" t="str">
        <f>TEXT(MID(Sales_Transactions[[#This Row],[Order Date]],2,5),"d")</f>
        <v>12</v>
      </c>
      <c r="F5629" s="2" t="str">
        <f>TEXT(MID(Sales_Transactions[[#This Row],[Order Date]],2,5),"m")</f>
        <v>1</v>
      </c>
      <c r="G5629" s="2" t="str">
        <f>TEXT(MID(Sales_Transactions[[#This Row],[Order Date]],2,5),"yyy")</f>
        <v>2012</v>
      </c>
      <c r="H5629" s="2" t="str">
        <f>TEXT(MID(Sales_Transactions[[#This Row],[Order Date]],2,5),"yyy/m")</f>
        <v>2012/1</v>
      </c>
      <c r="I5629" t="s">
        <v>101</v>
      </c>
      <c r="J5629">
        <f t="shared" si="522"/>
        <v>1</v>
      </c>
      <c r="K5629" s="2">
        <v>11</v>
      </c>
      <c r="L5629" s="3">
        <v>312.02999999999997</v>
      </c>
      <c r="M5629" s="4">
        <v>0.08</v>
      </c>
      <c r="N5629" s="5" t="s">
        <v>23</v>
      </c>
      <c r="O5629" s="3">
        <v>-66.66</v>
      </c>
      <c r="P5629" s="3">
        <v>29.99</v>
      </c>
      <c r="Q5629" s="3">
        <v>5.5</v>
      </c>
      <c r="R5629" s="5" t="s">
        <v>2326</v>
      </c>
      <c r="S5629" s="5" t="s">
        <v>2374</v>
      </c>
      <c r="T5629" s="5" t="str">
        <f t="shared" si="523"/>
        <v>Andy Reiter</v>
      </c>
      <c r="U5629" t="s">
        <v>1143</v>
      </c>
      <c r="V5629" s="5" t="s">
        <v>47</v>
      </c>
      <c r="W5629" s="5" t="s">
        <v>48</v>
      </c>
      <c r="X5629" s="5" t="s">
        <v>87</v>
      </c>
      <c r="Y5629" s="5" t="s">
        <v>2091</v>
      </c>
      <c r="Z5629" s="5" t="s">
        <v>43</v>
      </c>
      <c r="AA5629" s="4">
        <v>0.51</v>
      </c>
      <c r="AB5629" s="1">
        <v>40922</v>
      </c>
      <c r="AC5629" s="1">
        <v>27541</v>
      </c>
      <c r="AD5629">
        <f t="shared" si="524"/>
        <v>2</v>
      </c>
      <c r="AE5629">
        <f t="shared" ca="1" si="525"/>
        <v>49</v>
      </c>
      <c r="AF5629" t="str">
        <f t="shared" ca="1" si="526"/>
        <v>18-64</v>
      </c>
      <c r="AG5629" s="3">
        <f t="shared" si="527"/>
        <v>3.2241825454545459</v>
      </c>
      <c r="AH5629" t="str">
        <f>_xlfn.IFNA(VLOOKUP(Sales_Transactions[[#This Row],[Order ID]],Returned_Items[#All],2,FALSE),"Not Returned")</f>
        <v>Not Returned</v>
      </c>
    </row>
    <row r="5630" spans="1:34" x14ac:dyDescent="0.25">
      <c r="A5630">
        <v>21638</v>
      </c>
      <c r="C5630" t="s">
        <v>3057</v>
      </c>
      <c r="D5630" s="2" t="str">
        <f>TEXT(MID(Sales_Transactions[[#This Row],[Order Date]],2,5),"d/m/yyy")</f>
        <v>16/4/2012</v>
      </c>
      <c r="E5630" s="2" t="str">
        <f>TEXT(MID(Sales_Transactions[[#This Row],[Order Date]],2,5),"d")</f>
        <v>16</v>
      </c>
      <c r="F5630" s="2" t="str">
        <f>TEXT(MID(Sales_Transactions[[#This Row],[Order Date]],2,5),"m")</f>
        <v>4</v>
      </c>
      <c r="G5630" s="2" t="str">
        <f>TEXT(MID(Sales_Transactions[[#This Row],[Order Date]],2,5),"yyy")</f>
        <v>2012</v>
      </c>
      <c r="H5630" s="2" t="str">
        <f>TEXT(MID(Sales_Transactions[[#This Row],[Order Date]],2,5),"yyy/m")</f>
        <v>2012/4</v>
      </c>
      <c r="I5630" t="s">
        <v>33</v>
      </c>
      <c r="J5630">
        <f t="shared" si="522"/>
        <v>4</v>
      </c>
      <c r="K5630" s="2">
        <v>13</v>
      </c>
      <c r="L5630" s="3">
        <v>418.93</v>
      </c>
      <c r="M5630" s="4">
        <v>0.03</v>
      </c>
      <c r="N5630" s="5" t="s">
        <v>23</v>
      </c>
      <c r="O5630" s="3">
        <v>82.25</v>
      </c>
      <c r="P5630" s="3">
        <v>30.98</v>
      </c>
      <c r="Q5630" s="3">
        <v>8.74</v>
      </c>
      <c r="R5630" s="5" t="s">
        <v>3393</v>
      </c>
      <c r="S5630" s="5" t="s">
        <v>3394</v>
      </c>
      <c r="T5630" s="5" t="str">
        <f t="shared" si="523"/>
        <v>Suzanne McNair</v>
      </c>
      <c r="U5630" t="s">
        <v>1143</v>
      </c>
      <c r="V5630" s="5" t="s">
        <v>27</v>
      </c>
      <c r="W5630" s="5" t="s">
        <v>28</v>
      </c>
      <c r="X5630" s="5" t="s">
        <v>75</v>
      </c>
      <c r="Y5630" s="5" t="s">
        <v>1631</v>
      </c>
      <c r="Z5630" s="5" t="s">
        <v>43</v>
      </c>
      <c r="AA5630" s="4">
        <v>0.4</v>
      </c>
      <c r="AB5630" s="1">
        <v>41016</v>
      </c>
      <c r="AC5630" s="1">
        <v>27503</v>
      </c>
      <c r="AD5630">
        <f t="shared" si="524"/>
        <v>1</v>
      </c>
      <c r="AE5630">
        <f t="shared" ca="1" si="525"/>
        <v>49</v>
      </c>
      <c r="AF5630" t="str">
        <f t="shared" ca="1" si="526"/>
        <v>18-64</v>
      </c>
      <c r="AG5630" s="3">
        <f t="shared" si="527"/>
        <v>3.0546696923076926</v>
      </c>
      <c r="AH5630" t="str">
        <f>_xlfn.IFNA(VLOOKUP(Sales_Transactions[[#This Row],[Order ID]],Returned_Items[#All],2,FALSE),"Not Returned")</f>
        <v>Not Returned</v>
      </c>
    </row>
    <row r="5631" spans="1:34" x14ac:dyDescent="0.25">
      <c r="A5631">
        <v>22407</v>
      </c>
      <c r="C5631" t="s">
        <v>265</v>
      </c>
      <c r="D5631" s="2" t="str">
        <f>TEXT(MID(Sales_Transactions[[#This Row],[Order Date]],2,5),"d/m/yyy")</f>
        <v>17/11/2009</v>
      </c>
      <c r="E5631" s="2" t="str">
        <f>TEXT(MID(Sales_Transactions[[#This Row],[Order Date]],2,5),"d")</f>
        <v>17</v>
      </c>
      <c r="F5631" s="2" t="str">
        <f>TEXT(MID(Sales_Transactions[[#This Row],[Order Date]],2,5),"m")</f>
        <v>11</v>
      </c>
      <c r="G5631" s="2" t="str">
        <f>TEXT(MID(Sales_Transactions[[#This Row],[Order Date]],2,5),"yyy")</f>
        <v>2009</v>
      </c>
      <c r="H5631" s="2" t="str">
        <f>TEXT(MID(Sales_Transactions[[#This Row],[Order Date]],2,5),"yyy/m")</f>
        <v>2009/11</v>
      </c>
      <c r="I5631" t="s">
        <v>52</v>
      </c>
      <c r="J5631">
        <f t="shared" si="522"/>
        <v>1</v>
      </c>
      <c r="K5631" s="2">
        <v>20</v>
      </c>
      <c r="L5631" s="3">
        <v>676.44</v>
      </c>
      <c r="M5631" s="4">
        <v>7.0000000000000007E-2</v>
      </c>
      <c r="N5631" s="5" t="s">
        <v>23</v>
      </c>
      <c r="O5631" s="3">
        <v>48.76</v>
      </c>
      <c r="P5631" s="3">
        <v>34.54</v>
      </c>
      <c r="Q5631" s="3">
        <v>14.72</v>
      </c>
      <c r="R5631" s="5" t="s">
        <v>3379</v>
      </c>
      <c r="S5631" s="5" t="s">
        <v>1521</v>
      </c>
      <c r="T5631" s="5" t="str">
        <f t="shared" si="523"/>
        <v>Sung Shariari</v>
      </c>
      <c r="U5631" t="s">
        <v>1143</v>
      </c>
      <c r="V5631" s="5" t="s">
        <v>47</v>
      </c>
      <c r="W5631" s="5" t="s">
        <v>28</v>
      </c>
      <c r="X5631" s="5" t="s">
        <v>41</v>
      </c>
      <c r="Y5631" s="5" t="s">
        <v>357</v>
      </c>
      <c r="Z5631" s="5" t="s">
        <v>43</v>
      </c>
      <c r="AA5631" s="4">
        <v>0.37</v>
      </c>
      <c r="AB5631" s="1">
        <v>40135</v>
      </c>
      <c r="AC5631" s="1">
        <v>28016</v>
      </c>
      <c r="AD5631">
        <f t="shared" si="524"/>
        <v>1</v>
      </c>
      <c r="AE5631">
        <f t="shared" ca="1" si="525"/>
        <v>47</v>
      </c>
      <c r="AF5631" t="str">
        <f t="shared" ca="1" si="526"/>
        <v>18-64</v>
      </c>
      <c r="AG5631" s="3">
        <f t="shared" si="527"/>
        <v>2.4617911000000001</v>
      </c>
      <c r="AH5631" t="str">
        <f>_xlfn.IFNA(VLOOKUP(Sales_Transactions[[#This Row],[Order ID]],Returned_Items[#All],2,FALSE),"Not Returned")</f>
        <v>Not Returned</v>
      </c>
    </row>
    <row r="5632" spans="1:34" x14ac:dyDescent="0.25">
      <c r="A5632">
        <v>22407</v>
      </c>
      <c r="C5632" t="s">
        <v>265</v>
      </c>
      <c r="D5632" s="2" t="str">
        <f>TEXT(MID(Sales_Transactions[[#This Row],[Order Date]],2,5),"d/m/yyy")</f>
        <v>17/11/2009</v>
      </c>
      <c r="E5632" s="2" t="str">
        <f>TEXT(MID(Sales_Transactions[[#This Row],[Order Date]],2,5),"d")</f>
        <v>17</v>
      </c>
      <c r="F5632" s="2" t="str">
        <f>TEXT(MID(Sales_Transactions[[#This Row],[Order Date]],2,5),"m")</f>
        <v>11</v>
      </c>
      <c r="G5632" s="2" t="str">
        <f>TEXT(MID(Sales_Transactions[[#This Row],[Order Date]],2,5),"yyy")</f>
        <v>2009</v>
      </c>
      <c r="H5632" s="2" t="str">
        <f>TEXT(MID(Sales_Transactions[[#This Row],[Order Date]],2,5),"yyy/m")</f>
        <v>2009/11</v>
      </c>
      <c r="I5632" t="s">
        <v>52</v>
      </c>
      <c r="J5632">
        <f t="shared" si="522"/>
        <v>1</v>
      </c>
      <c r="K5632" s="2">
        <v>10</v>
      </c>
      <c r="L5632" s="3">
        <v>128.02000000000001</v>
      </c>
      <c r="M5632" s="4">
        <v>0.02</v>
      </c>
      <c r="N5632" s="5" t="s">
        <v>23</v>
      </c>
      <c r="O5632" s="3">
        <v>-7.9</v>
      </c>
      <c r="P5632" s="3">
        <v>12.28</v>
      </c>
      <c r="Q5632" s="3">
        <v>6.47</v>
      </c>
      <c r="R5632" s="5" t="s">
        <v>3379</v>
      </c>
      <c r="S5632" s="5" t="s">
        <v>1521</v>
      </c>
      <c r="T5632" s="5" t="str">
        <f t="shared" si="523"/>
        <v>Sung Shariari</v>
      </c>
      <c r="U5632" t="s">
        <v>1143</v>
      </c>
      <c r="V5632" s="5" t="s">
        <v>47</v>
      </c>
      <c r="W5632" s="5" t="s">
        <v>28</v>
      </c>
      <c r="X5632" s="5" t="s">
        <v>75</v>
      </c>
      <c r="Y5632" s="5" t="s">
        <v>186</v>
      </c>
      <c r="Z5632" s="5" t="s">
        <v>43</v>
      </c>
      <c r="AA5632" s="4">
        <v>0.38</v>
      </c>
      <c r="AB5632" s="1">
        <v>40134</v>
      </c>
      <c r="AC5632" s="1">
        <v>27952</v>
      </c>
      <c r="AD5632">
        <f t="shared" si="524"/>
        <v>0</v>
      </c>
      <c r="AE5632">
        <f t="shared" ca="1" si="525"/>
        <v>48</v>
      </c>
      <c r="AF5632" t="str">
        <f t="shared" ca="1" si="526"/>
        <v>18-64</v>
      </c>
      <c r="AG5632" s="3">
        <f t="shared" si="527"/>
        <v>1.8747543999999998</v>
      </c>
      <c r="AH5632" t="str">
        <f>_xlfn.IFNA(VLOOKUP(Sales_Transactions[[#This Row],[Order ID]],Returned_Items[#All],2,FALSE),"Not Returned")</f>
        <v>Not Returned</v>
      </c>
    </row>
    <row r="5633" spans="1:34" x14ac:dyDescent="0.25">
      <c r="A5633">
        <v>22407</v>
      </c>
      <c r="C5633" t="s">
        <v>265</v>
      </c>
      <c r="D5633" s="2" t="str">
        <f>TEXT(MID(Sales_Transactions[[#This Row],[Order Date]],2,5),"d/m/yyy")</f>
        <v>17/11/2009</v>
      </c>
      <c r="E5633" s="2" t="str">
        <f>TEXT(MID(Sales_Transactions[[#This Row],[Order Date]],2,5),"d")</f>
        <v>17</v>
      </c>
      <c r="F5633" s="2" t="str">
        <f>TEXT(MID(Sales_Transactions[[#This Row],[Order Date]],2,5),"m")</f>
        <v>11</v>
      </c>
      <c r="G5633" s="2" t="str">
        <f>TEXT(MID(Sales_Transactions[[#This Row],[Order Date]],2,5),"yyy")</f>
        <v>2009</v>
      </c>
      <c r="H5633" s="2" t="str">
        <f>TEXT(MID(Sales_Transactions[[#This Row],[Order Date]],2,5),"yyy/m")</f>
        <v>2009/11</v>
      </c>
      <c r="I5633" t="s">
        <v>52</v>
      </c>
      <c r="J5633">
        <f t="shared" si="522"/>
        <v>1</v>
      </c>
      <c r="K5633" s="2">
        <v>15</v>
      </c>
      <c r="L5633" s="3">
        <v>526.82000000000005</v>
      </c>
      <c r="M5633" s="4">
        <v>0.06</v>
      </c>
      <c r="N5633" s="5" t="s">
        <v>67</v>
      </c>
      <c r="O5633" s="3">
        <v>32.340000000000003</v>
      </c>
      <c r="P5633" s="3">
        <v>34.58</v>
      </c>
      <c r="Q5633" s="3">
        <v>8.99</v>
      </c>
      <c r="R5633" s="5" t="s">
        <v>3379</v>
      </c>
      <c r="S5633" s="5" t="s">
        <v>1521</v>
      </c>
      <c r="T5633" s="5" t="str">
        <f t="shared" si="523"/>
        <v>Sung Shariari</v>
      </c>
      <c r="U5633" t="s">
        <v>1143</v>
      </c>
      <c r="V5633" s="5" t="s">
        <v>47</v>
      </c>
      <c r="W5633" s="5" t="s">
        <v>28</v>
      </c>
      <c r="X5633" s="5" t="s">
        <v>124</v>
      </c>
      <c r="Y5633" s="5" t="s">
        <v>1213</v>
      </c>
      <c r="Z5633" s="5" t="s">
        <v>60</v>
      </c>
      <c r="AA5633" s="4">
        <v>0.56000000000000005</v>
      </c>
      <c r="AB5633" s="1">
        <v>40136</v>
      </c>
      <c r="AC5633" s="1">
        <v>27473</v>
      </c>
      <c r="AD5633">
        <f t="shared" si="524"/>
        <v>2</v>
      </c>
      <c r="AE5633">
        <f t="shared" ca="1" si="525"/>
        <v>49</v>
      </c>
      <c r="AF5633" t="str">
        <f t="shared" ca="1" si="526"/>
        <v>18-64</v>
      </c>
      <c r="AG5633" s="3">
        <f t="shared" si="527"/>
        <v>2.9032834666666667</v>
      </c>
      <c r="AH5633" t="str">
        <f>_xlfn.IFNA(VLOOKUP(Sales_Transactions[[#This Row],[Order ID]],Returned_Items[#All],2,FALSE),"Not Returned")</f>
        <v>Not Returned</v>
      </c>
    </row>
    <row r="5634" spans="1:34" x14ac:dyDescent="0.25">
      <c r="A5634">
        <v>25314</v>
      </c>
      <c r="C5634" t="s">
        <v>1262</v>
      </c>
      <c r="D5634" s="2" t="str">
        <f>TEXT(MID(Sales_Transactions[[#This Row],[Order Date]],2,5),"d/m/yyy")</f>
        <v>24/2/2012</v>
      </c>
      <c r="E5634" s="2" t="str">
        <f>TEXT(MID(Sales_Transactions[[#This Row],[Order Date]],2,5),"d")</f>
        <v>24</v>
      </c>
      <c r="F5634" s="2" t="str">
        <f>TEXT(MID(Sales_Transactions[[#This Row],[Order Date]],2,5),"m")</f>
        <v>2</v>
      </c>
      <c r="G5634" s="2" t="str">
        <f>TEXT(MID(Sales_Transactions[[#This Row],[Order Date]],2,5),"yyy")</f>
        <v>2012</v>
      </c>
      <c r="H5634" s="2" t="str">
        <f>TEXT(MID(Sales_Transactions[[#This Row],[Order Date]],2,5),"yyy/m")</f>
        <v>2012/2</v>
      </c>
      <c r="I5634" t="s">
        <v>33</v>
      </c>
      <c r="J5634">
        <f t="shared" ref="J5634:J5697" si="528">IF(I5634="Making Critical",5,IF(I5634="High",4,IF(I5634="Medium",3,IF(I5634="Low",2,1))))</f>
        <v>4</v>
      </c>
      <c r="K5634" s="2">
        <v>43</v>
      </c>
      <c r="L5634" s="3">
        <v>7679.5119999999997</v>
      </c>
      <c r="M5634" s="4">
        <v>0</v>
      </c>
      <c r="N5634" s="5" t="s">
        <v>23</v>
      </c>
      <c r="O5634" s="3">
        <v>2307.42</v>
      </c>
      <c r="P5634" s="3">
        <v>205.99</v>
      </c>
      <c r="Q5634" s="3">
        <v>5</v>
      </c>
      <c r="R5634" s="5" t="s">
        <v>3279</v>
      </c>
      <c r="S5634" s="5" t="s">
        <v>3398</v>
      </c>
      <c r="T5634" s="5" t="str">
        <f t="shared" ref="T5634:T5697" si="529">R5634 &amp; " " &amp; S5634</f>
        <v>Nick Crebassa</v>
      </c>
      <c r="U5634" t="s">
        <v>1143</v>
      </c>
      <c r="V5634" s="5" t="s">
        <v>47</v>
      </c>
      <c r="W5634" s="5" t="s">
        <v>48</v>
      </c>
      <c r="X5634" s="5" t="s">
        <v>49</v>
      </c>
      <c r="Y5634" s="5" t="s">
        <v>2355</v>
      </c>
      <c r="Z5634" s="5" t="s">
        <v>43</v>
      </c>
      <c r="AA5634" s="4">
        <v>0.59</v>
      </c>
      <c r="AB5634" s="1">
        <v>40965</v>
      </c>
      <c r="AC5634" s="1">
        <v>27531</v>
      </c>
      <c r="AD5634">
        <f t="shared" ref="AD5634:AD5697" si="530">_xlfn.DAYS(AB5634,D5634)</f>
        <v>2</v>
      </c>
      <c r="AE5634">
        <f t="shared" ref="AE5634:AE5697" ca="1" si="531">DATEDIF(AC5634,TODAY(),"Y")</f>
        <v>49</v>
      </c>
      <c r="AF5634" t="str">
        <f t="shared" ref="AF5634:AF5697" ca="1" si="532">IF(AE5634&lt;18,"Under 18",IF(AE5634&lt;65,"18-64","Over 65"))</f>
        <v>18-64</v>
      </c>
      <c r="AG5634" s="3">
        <f t="shared" ref="AG5634:AG5697" si="533" xml:space="preserve"> (P5634 - (M5634 / 100) * P5634 + Q5634) / K5634</f>
        <v>4.9067441860465122</v>
      </c>
      <c r="AH5634" t="str">
        <f>_xlfn.IFNA(VLOOKUP(Sales_Transactions[[#This Row],[Order ID]],Returned_Items[#All],2,FALSE),"Not Returned")</f>
        <v>Not Returned</v>
      </c>
    </row>
    <row r="5635" spans="1:34" x14ac:dyDescent="0.25">
      <c r="A5635">
        <v>25574</v>
      </c>
      <c r="C5635" t="s">
        <v>3034</v>
      </c>
      <c r="D5635" s="2" t="str">
        <f>TEXT(MID(Sales_Transactions[[#This Row],[Order Date]],2,5),"d/m/yyy")</f>
        <v>12/3/2009</v>
      </c>
      <c r="E5635" s="2" t="str">
        <f>TEXT(MID(Sales_Transactions[[#This Row],[Order Date]],2,5),"d")</f>
        <v>12</v>
      </c>
      <c r="F5635" s="2" t="str">
        <f>TEXT(MID(Sales_Transactions[[#This Row],[Order Date]],2,5),"m")</f>
        <v>3</v>
      </c>
      <c r="G5635" s="2" t="str">
        <f>TEXT(MID(Sales_Transactions[[#This Row],[Order Date]],2,5),"yyy")</f>
        <v>2009</v>
      </c>
      <c r="H5635" s="2" t="str">
        <f>TEXT(MID(Sales_Transactions[[#This Row],[Order Date]],2,5),"yyy/m")</f>
        <v>2009/3</v>
      </c>
      <c r="I5635" t="s">
        <v>52</v>
      </c>
      <c r="J5635">
        <f t="shared" si="528"/>
        <v>1</v>
      </c>
      <c r="K5635" s="2">
        <v>46</v>
      </c>
      <c r="L5635" s="3">
        <v>5074.07</v>
      </c>
      <c r="M5635" s="4">
        <v>0</v>
      </c>
      <c r="N5635" s="5" t="s">
        <v>34</v>
      </c>
      <c r="O5635" s="3">
        <v>-1390.53</v>
      </c>
      <c r="P5635" s="3">
        <v>100.98</v>
      </c>
      <c r="Q5635" s="3">
        <v>57.38</v>
      </c>
      <c r="R5635" s="5" t="s">
        <v>1218</v>
      </c>
      <c r="S5635" s="5" t="s">
        <v>2041</v>
      </c>
      <c r="T5635" s="5" t="str">
        <f t="shared" si="529"/>
        <v>Rob Beeghly</v>
      </c>
      <c r="U5635" t="s">
        <v>1143</v>
      </c>
      <c r="V5635" s="5" t="s">
        <v>37</v>
      </c>
      <c r="W5635" s="5" t="s">
        <v>57</v>
      </c>
      <c r="X5635" s="5" t="s">
        <v>104</v>
      </c>
      <c r="Y5635" s="5" t="s">
        <v>242</v>
      </c>
      <c r="Z5635" s="5" t="s">
        <v>106</v>
      </c>
      <c r="AA5635" s="4">
        <v>0.78</v>
      </c>
      <c r="AB5635" s="1">
        <v>39884</v>
      </c>
      <c r="AC5635" s="1">
        <v>27754</v>
      </c>
      <c r="AD5635">
        <f t="shared" si="530"/>
        <v>0</v>
      </c>
      <c r="AE5635">
        <f t="shared" ca="1" si="531"/>
        <v>48</v>
      </c>
      <c r="AF5635" t="str">
        <f t="shared" ca="1" si="532"/>
        <v>18-64</v>
      </c>
      <c r="AG5635" s="3">
        <f t="shared" si="533"/>
        <v>3.4426086956521744</v>
      </c>
      <c r="AH5635" t="str">
        <f>_xlfn.IFNA(VLOOKUP(Sales_Transactions[[#This Row],[Order ID]],Returned_Items[#All],2,FALSE),"Not Returned")</f>
        <v>Not Returned</v>
      </c>
    </row>
    <row r="5636" spans="1:34" x14ac:dyDescent="0.25">
      <c r="A5636">
        <v>25574</v>
      </c>
      <c r="C5636" t="s">
        <v>3034</v>
      </c>
      <c r="D5636" s="2" t="str">
        <f>TEXT(MID(Sales_Transactions[[#This Row],[Order Date]],2,5),"d/m/yyy")</f>
        <v>12/3/2009</v>
      </c>
      <c r="E5636" s="2" t="str">
        <f>TEXT(MID(Sales_Transactions[[#This Row],[Order Date]],2,5),"d")</f>
        <v>12</v>
      </c>
      <c r="F5636" s="2" t="str">
        <f>TEXT(MID(Sales_Transactions[[#This Row],[Order Date]],2,5),"m")</f>
        <v>3</v>
      </c>
      <c r="G5636" s="2" t="str">
        <f>TEXT(MID(Sales_Transactions[[#This Row],[Order Date]],2,5),"yyy")</f>
        <v>2009</v>
      </c>
      <c r="H5636" s="2" t="str">
        <f>TEXT(MID(Sales_Transactions[[#This Row],[Order Date]],2,5),"yyy/m")</f>
        <v>2009/3</v>
      </c>
      <c r="I5636" t="s">
        <v>52</v>
      </c>
      <c r="J5636">
        <f t="shared" si="528"/>
        <v>1</v>
      </c>
      <c r="K5636" s="2">
        <v>31</v>
      </c>
      <c r="L5636" s="3">
        <v>1526.67</v>
      </c>
      <c r="M5636" s="4">
        <v>0.01</v>
      </c>
      <c r="N5636" s="5" t="s">
        <v>67</v>
      </c>
      <c r="O5636" s="3">
        <v>118.82</v>
      </c>
      <c r="P5636" s="3">
        <v>47.98</v>
      </c>
      <c r="Q5636" s="3">
        <v>3.61</v>
      </c>
      <c r="R5636" s="5" t="s">
        <v>1218</v>
      </c>
      <c r="S5636" s="5" t="s">
        <v>2041</v>
      </c>
      <c r="T5636" s="5" t="str">
        <f t="shared" si="529"/>
        <v>Rob Beeghly</v>
      </c>
      <c r="U5636" t="s">
        <v>1143</v>
      </c>
      <c r="V5636" s="5" t="s">
        <v>37</v>
      </c>
      <c r="W5636" s="5" t="s">
        <v>48</v>
      </c>
      <c r="X5636" s="5" t="s">
        <v>87</v>
      </c>
      <c r="Y5636" s="5" t="s">
        <v>88</v>
      </c>
      <c r="Z5636" s="5" t="s">
        <v>60</v>
      </c>
      <c r="AA5636" s="4">
        <v>0.71</v>
      </c>
      <c r="AB5636" s="1">
        <v>39885</v>
      </c>
      <c r="AC5636" s="1">
        <v>27076</v>
      </c>
      <c r="AD5636">
        <f t="shared" si="530"/>
        <v>1</v>
      </c>
      <c r="AE5636">
        <f t="shared" ca="1" si="531"/>
        <v>50</v>
      </c>
      <c r="AF5636" t="str">
        <f t="shared" ca="1" si="532"/>
        <v>18-64</v>
      </c>
      <c r="AG5636" s="3">
        <f t="shared" si="533"/>
        <v>1.6640387741935483</v>
      </c>
      <c r="AH5636" t="str">
        <f>_xlfn.IFNA(VLOOKUP(Sales_Transactions[[#This Row],[Order ID]],Returned_Items[#All],2,FALSE),"Not Returned")</f>
        <v>Not Returned</v>
      </c>
    </row>
    <row r="5637" spans="1:34" x14ac:dyDescent="0.25">
      <c r="A5637">
        <v>26310</v>
      </c>
      <c r="C5637" t="s">
        <v>880</v>
      </c>
      <c r="D5637" s="2" t="str">
        <f>TEXT(MID(Sales_Transactions[[#This Row],[Order Date]],2,5),"d/m/yyy")</f>
        <v>29/7/2012</v>
      </c>
      <c r="E5637" s="2" t="str">
        <f>TEXT(MID(Sales_Transactions[[#This Row],[Order Date]],2,5),"d")</f>
        <v>29</v>
      </c>
      <c r="F5637" s="2" t="str">
        <f>TEXT(MID(Sales_Transactions[[#This Row],[Order Date]],2,5),"m")</f>
        <v>7</v>
      </c>
      <c r="G5637" s="2" t="str">
        <f>TEXT(MID(Sales_Transactions[[#This Row],[Order Date]],2,5),"yyy")</f>
        <v>2012</v>
      </c>
      <c r="H5637" s="2" t="str">
        <f>TEXT(MID(Sales_Transactions[[#This Row],[Order Date]],2,5),"yyy/m")</f>
        <v>2012/7</v>
      </c>
      <c r="I5637" t="s">
        <v>52</v>
      </c>
      <c r="J5637">
        <f t="shared" si="528"/>
        <v>1</v>
      </c>
      <c r="K5637" s="2">
        <v>5</v>
      </c>
      <c r="L5637" s="3">
        <v>77.41</v>
      </c>
      <c r="M5637" s="4">
        <v>0.05</v>
      </c>
      <c r="N5637" s="5" t="s">
        <v>23</v>
      </c>
      <c r="O5637" s="3">
        <v>9.35</v>
      </c>
      <c r="P5637" s="3">
        <v>15.67</v>
      </c>
      <c r="Q5637" s="3">
        <v>1.39</v>
      </c>
      <c r="R5637" s="5" t="s">
        <v>1660</v>
      </c>
      <c r="S5637" s="5" t="s">
        <v>36</v>
      </c>
      <c r="T5637" s="5" t="str">
        <f t="shared" si="529"/>
        <v>Neil French</v>
      </c>
      <c r="U5637" t="s">
        <v>1143</v>
      </c>
      <c r="V5637" s="5" t="s">
        <v>47</v>
      </c>
      <c r="W5637" s="5" t="s">
        <v>28</v>
      </c>
      <c r="X5637" s="5" t="s">
        <v>98</v>
      </c>
      <c r="Y5637" s="5" t="s">
        <v>247</v>
      </c>
      <c r="Z5637" s="5" t="s">
        <v>43</v>
      </c>
      <c r="AA5637" s="4">
        <v>0.38</v>
      </c>
      <c r="AB5637" s="1">
        <v>41121</v>
      </c>
      <c r="AC5637" s="1">
        <v>27074</v>
      </c>
      <c r="AD5637">
        <f t="shared" si="530"/>
        <v>2</v>
      </c>
      <c r="AE5637">
        <f t="shared" ca="1" si="531"/>
        <v>50</v>
      </c>
      <c r="AF5637" t="str">
        <f t="shared" ca="1" si="532"/>
        <v>18-64</v>
      </c>
      <c r="AG5637" s="3">
        <f t="shared" si="533"/>
        <v>3.4104329999999998</v>
      </c>
      <c r="AH5637" t="str">
        <f>_xlfn.IFNA(VLOOKUP(Sales_Transactions[[#This Row],[Order ID]],Returned_Items[#All],2,FALSE),"Not Returned")</f>
        <v>Not Returned</v>
      </c>
    </row>
    <row r="5638" spans="1:34" x14ac:dyDescent="0.25">
      <c r="A5638">
        <v>26310</v>
      </c>
      <c r="C5638" t="s">
        <v>880</v>
      </c>
      <c r="D5638" s="2" t="str">
        <f>TEXT(MID(Sales_Transactions[[#This Row],[Order Date]],2,5),"d/m/yyy")</f>
        <v>29/7/2012</v>
      </c>
      <c r="E5638" s="2" t="str">
        <f>TEXT(MID(Sales_Transactions[[#This Row],[Order Date]],2,5),"d")</f>
        <v>29</v>
      </c>
      <c r="F5638" s="2" t="str">
        <f>TEXT(MID(Sales_Transactions[[#This Row],[Order Date]],2,5),"m")</f>
        <v>7</v>
      </c>
      <c r="G5638" s="2" t="str">
        <f>TEXT(MID(Sales_Transactions[[#This Row],[Order Date]],2,5),"yyy")</f>
        <v>2012</v>
      </c>
      <c r="H5638" s="2" t="str">
        <f>TEXT(MID(Sales_Transactions[[#This Row],[Order Date]],2,5),"yyy/m")</f>
        <v>2012/7</v>
      </c>
      <c r="I5638" t="s">
        <v>52</v>
      </c>
      <c r="J5638">
        <f t="shared" si="528"/>
        <v>1</v>
      </c>
      <c r="K5638" s="2">
        <v>19</v>
      </c>
      <c r="L5638" s="3">
        <v>112.67</v>
      </c>
      <c r="M5638" s="4">
        <v>0.09</v>
      </c>
      <c r="N5638" s="5" t="s">
        <v>23</v>
      </c>
      <c r="O5638" s="3">
        <v>-37.85</v>
      </c>
      <c r="P5638" s="3">
        <v>5.98</v>
      </c>
      <c r="Q5638" s="3">
        <v>5.14</v>
      </c>
      <c r="R5638" s="5" t="s">
        <v>1660</v>
      </c>
      <c r="S5638" s="5" t="s">
        <v>36</v>
      </c>
      <c r="T5638" s="5" t="str">
        <f t="shared" si="529"/>
        <v>Neil French</v>
      </c>
      <c r="U5638" t="s">
        <v>1143</v>
      </c>
      <c r="V5638" s="5" t="s">
        <v>47</v>
      </c>
      <c r="W5638" s="5" t="s">
        <v>28</v>
      </c>
      <c r="X5638" s="5" t="s">
        <v>75</v>
      </c>
      <c r="Y5638" s="5" t="s">
        <v>1709</v>
      </c>
      <c r="Z5638" s="5" t="s">
        <v>43</v>
      </c>
      <c r="AA5638" s="4">
        <v>0.36</v>
      </c>
      <c r="AB5638" s="1">
        <v>41120</v>
      </c>
      <c r="AC5638" s="1">
        <v>27267</v>
      </c>
      <c r="AD5638">
        <f t="shared" si="530"/>
        <v>1</v>
      </c>
      <c r="AE5638">
        <f t="shared" ca="1" si="531"/>
        <v>49</v>
      </c>
      <c r="AF5638" t="str">
        <f t="shared" ca="1" si="532"/>
        <v>18-64</v>
      </c>
      <c r="AG5638" s="3">
        <f t="shared" si="533"/>
        <v>0.58497989473684209</v>
      </c>
      <c r="AH5638" t="str">
        <f>_xlfn.IFNA(VLOOKUP(Sales_Transactions[[#This Row],[Order ID]],Returned_Items[#All],2,FALSE),"Not Returned")</f>
        <v>Not Returned</v>
      </c>
    </row>
    <row r="5639" spans="1:34" x14ac:dyDescent="0.25">
      <c r="A5639">
        <v>27616</v>
      </c>
      <c r="C5639" t="s">
        <v>2998</v>
      </c>
      <c r="D5639" s="2" t="str">
        <f>TEXT(MID(Sales_Transactions[[#This Row],[Order Date]],2,5),"d/m/yyy")</f>
        <v>30/7/2012</v>
      </c>
      <c r="E5639" s="2" t="str">
        <f>TEXT(MID(Sales_Transactions[[#This Row],[Order Date]],2,5),"d")</f>
        <v>30</v>
      </c>
      <c r="F5639" s="2" t="str">
        <f>TEXT(MID(Sales_Transactions[[#This Row],[Order Date]],2,5),"m")</f>
        <v>7</v>
      </c>
      <c r="G5639" s="2" t="str">
        <f>TEXT(MID(Sales_Transactions[[#This Row],[Order Date]],2,5),"yyy")</f>
        <v>2012</v>
      </c>
      <c r="H5639" s="2" t="str">
        <f>TEXT(MID(Sales_Transactions[[#This Row],[Order Date]],2,5),"yyy/m")</f>
        <v>2012/7</v>
      </c>
      <c r="I5639" t="s">
        <v>22</v>
      </c>
      <c r="J5639">
        <f t="shared" si="528"/>
        <v>2</v>
      </c>
      <c r="K5639" s="2">
        <v>3</v>
      </c>
      <c r="L5639" s="3">
        <v>614.14</v>
      </c>
      <c r="M5639" s="4">
        <v>0.09</v>
      </c>
      <c r="N5639" s="5" t="s">
        <v>23</v>
      </c>
      <c r="O5639" s="3">
        <v>-735.27</v>
      </c>
      <c r="P5639" s="3">
        <v>199.99</v>
      </c>
      <c r="Q5639" s="3">
        <v>24.49</v>
      </c>
      <c r="R5639" s="5" t="s">
        <v>624</v>
      </c>
      <c r="S5639" s="5" t="s">
        <v>3396</v>
      </c>
      <c r="T5639" s="5" t="str">
        <f t="shared" si="529"/>
        <v>Susan Pistek</v>
      </c>
      <c r="U5639" t="s">
        <v>1143</v>
      </c>
      <c r="V5639" s="5" t="s">
        <v>74</v>
      </c>
      <c r="W5639" s="5" t="s">
        <v>48</v>
      </c>
      <c r="X5639" s="5" t="s">
        <v>131</v>
      </c>
      <c r="Y5639" s="5" t="s">
        <v>1046</v>
      </c>
      <c r="Z5639" s="5" t="s">
        <v>31</v>
      </c>
      <c r="AA5639" s="4">
        <v>0.46</v>
      </c>
      <c r="AB5639" s="1">
        <v>41122</v>
      </c>
      <c r="AC5639" s="1">
        <v>27625</v>
      </c>
      <c r="AD5639">
        <f t="shared" si="530"/>
        <v>2</v>
      </c>
      <c r="AE5639">
        <f t="shared" ca="1" si="531"/>
        <v>48</v>
      </c>
      <c r="AF5639" t="str">
        <f t="shared" ca="1" si="532"/>
        <v>18-64</v>
      </c>
      <c r="AG5639" s="3">
        <f t="shared" si="533"/>
        <v>74.766669666666672</v>
      </c>
      <c r="AH5639" t="str">
        <f>_xlfn.IFNA(VLOOKUP(Sales_Transactions[[#This Row],[Order ID]],Returned_Items[#All],2,FALSE),"Not Returned")</f>
        <v>Not Returned</v>
      </c>
    </row>
    <row r="5640" spans="1:34" x14ac:dyDescent="0.25">
      <c r="A5640">
        <v>29539</v>
      </c>
      <c r="C5640" t="s">
        <v>3217</v>
      </c>
      <c r="D5640" s="2" t="str">
        <f>TEXT(MID(Sales_Transactions[[#This Row],[Order Date]],2,5),"d/m/yyy")</f>
        <v>23/4/2011</v>
      </c>
      <c r="E5640" s="2" t="str">
        <f>TEXT(MID(Sales_Transactions[[#This Row],[Order Date]],2,5),"d")</f>
        <v>23</v>
      </c>
      <c r="F5640" s="2" t="str">
        <f>TEXT(MID(Sales_Transactions[[#This Row],[Order Date]],2,5),"m")</f>
        <v>4</v>
      </c>
      <c r="G5640" s="2" t="str">
        <f>TEXT(MID(Sales_Transactions[[#This Row],[Order Date]],2,5),"yyy")</f>
        <v>2011</v>
      </c>
      <c r="H5640" s="2" t="str">
        <f>TEXT(MID(Sales_Transactions[[#This Row],[Order Date]],2,5),"yyy/m")</f>
        <v>2011/4</v>
      </c>
      <c r="I5640" t="s">
        <v>33</v>
      </c>
      <c r="J5640">
        <f t="shared" si="528"/>
        <v>4</v>
      </c>
      <c r="K5640" s="2">
        <v>24</v>
      </c>
      <c r="L5640" s="3">
        <v>223.2</v>
      </c>
      <c r="M5640" s="4">
        <v>0.1</v>
      </c>
      <c r="N5640" s="5" t="s">
        <v>23</v>
      </c>
      <c r="O5640" s="3">
        <v>78.739999999999995</v>
      </c>
      <c r="P5640" s="3">
        <v>9.7799999999999994</v>
      </c>
      <c r="Q5640" s="3">
        <v>1.39</v>
      </c>
      <c r="R5640" s="5" t="s">
        <v>1660</v>
      </c>
      <c r="S5640" s="5" t="s">
        <v>36</v>
      </c>
      <c r="T5640" s="5" t="str">
        <f t="shared" si="529"/>
        <v>Neil French</v>
      </c>
      <c r="U5640" t="s">
        <v>1143</v>
      </c>
      <c r="V5640" s="5" t="s">
        <v>47</v>
      </c>
      <c r="W5640" s="5" t="s">
        <v>28</v>
      </c>
      <c r="X5640" s="5" t="s">
        <v>98</v>
      </c>
      <c r="Y5640" s="5" t="s">
        <v>961</v>
      </c>
      <c r="Z5640" s="5" t="s">
        <v>43</v>
      </c>
      <c r="AA5640" s="4">
        <v>0.39</v>
      </c>
      <c r="AB5640" s="1">
        <v>40657</v>
      </c>
      <c r="AC5640" s="1">
        <v>27617</v>
      </c>
      <c r="AD5640">
        <f t="shared" si="530"/>
        <v>1</v>
      </c>
      <c r="AE5640">
        <f t="shared" ca="1" si="531"/>
        <v>48</v>
      </c>
      <c r="AF5640" t="str">
        <f t="shared" ca="1" si="532"/>
        <v>18-64</v>
      </c>
      <c r="AG5640" s="3">
        <f t="shared" si="533"/>
        <v>0.4650091666666667</v>
      </c>
      <c r="AH5640" t="str">
        <f>_xlfn.IFNA(VLOOKUP(Sales_Transactions[[#This Row],[Order ID]],Returned_Items[#All],2,FALSE),"Not Returned")</f>
        <v>Not Returned</v>
      </c>
    </row>
    <row r="5641" spans="1:34" x14ac:dyDescent="0.25">
      <c r="A5641">
        <v>31106</v>
      </c>
      <c r="C5641" t="s">
        <v>3399</v>
      </c>
      <c r="D5641" s="2" t="str">
        <f>TEXT(MID(Sales_Transactions[[#This Row],[Order Date]],2,5),"d/m/yyy")</f>
        <v>16/2/2012</v>
      </c>
      <c r="E5641" s="2" t="str">
        <f>TEXT(MID(Sales_Transactions[[#This Row],[Order Date]],2,5),"d")</f>
        <v>16</v>
      </c>
      <c r="F5641" s="2" t="str">
        <f>TEXT(MID(Sales_Transactions[[#This Row],[Order Date]],2,5),"m")</f>
        <v>2</v>
      </c>
      <c r="G5641" s="2" t="str">
        <f>TEXT(MID(Sales_Transactions[[#This Row],[Order Date]],2,5),"yyy")</f>
        <v>2012</v>
      </c>
      <c r="H5641" s="2" t="str">
        <f>TEXT(MID(Sales_Transactions[[#This Row],[Order Date]],2,5),"yyy/m")</f>
        <v>2012/2</v>
      </c>
      <c r="I5641" t="s">
        <v>22</v>
      </c>
      <c r="J5641">
        <f t="shared" si="528"/>
        <v>2</v>
      </c>
      <c r="K5641" s="2">
        <v>37</v>
      </c>
      <c r="L5641" s="3">
        <v>101.9</v>
      </c>
      <c r="M5641" s="4">
        <v>0</v>
      </c>
      <c r="N5641" s="5" t="s">
        <v>23</v>
      </c>
      <c r="O5641" s="3">
        <v>40.520000000000003</v>
      </c>
      <c r="P5641" s="3">
        <v>2.61</v>
      </c>
      <c r="Q5641" s="3">
        <v>0.5</v>
      </c>
      <c r="R5641" s="5" t="s">
        <v>3279</v>
      </c>
      <c r="S5641" s="5" t="s">
        <v>3398</v>
      </c>
      <c r="T5641" s="5" t="str">
        <f t="shared" si="529"/>
        <v>Nick Crebassa</v>
      </c>
      <c r="U5641" t="s">
        <v>1143</v>
      </c>
      <c r="V5641" s="5" t="s">
        <v>47</v>
      </c>
      <c r="W5641" s="5" t="s">
        <v>28</v>
      </c>
      <c r="X5641" s="5" t="s">
        <v>115</v>
      </c>
      <c r="Y5641" s="5" t="s">
        <v>665</v>
      </c>
      <c r="Z5641" s="5" t="s">
        <v>43</v>
      </c>
      <c r="AA5641" s="4">
        <v>0.39</v>
      </c>
      <c r="AB5641" s="1">
        <v>40955</v>
      </c>
      <c r="AC5641" s="1">
        <v>27586</v>
      </c>
      <c r="AD5641">
        <f t="shared" si="530"/>
        <v>0</v>
      </c>
      <c r="AE5641">
        <f t="shared" ca="1" si="531"/>
        <v>49</v>
      </c>
      <c r="AF5641" t="str">
        <f t="shared" ca="1" si="532"/>
        <v>18-64</v>
      </c>
      <c r="AG5641" s="3">
        <f t="shared" si="533"/>
        <v>8.4054054054054056E-2</v>
      </c>
      <c r="AH5641" t="str">
        <f>_xlfn.IFNA(VLOOKUP(Sales_Transactions[[#This Row],[Order ID]],Returned_Items[#All],2,FALSE),"Not Returned")</f>
        <v>Not Returned</v>
      </c>
    </row>
    <row r="5642" spans="1:34" x14ac:dyDescent="0.25">
      <c r="A5642">
        <v>31106</v>
      </c>
      <c r="C5642" t="s">
        <v>3399</v>
      </c>
      <c r="D5642" s="2" t="str">
        <f>TEXT(MID(Sales_Transactions[[#This Row],[Order Date]],2,5),"d/m/yyy")</f>
        <v>16/2/2012</v>
      </c>
      <c r="E5642" s="2" t="str">
        <f>TEXT(MID(Sales_Transactions[[#This Row],[Order Date]],2,5),"d")</f>
        <v>16</v>
      </c>
      <c r="F5642" s="2" t="str">
        <f>TEXT(MID(Sales_Transactions[[#This Row],[Order Date]],2,5),"m")</f>
        <v>2</v>
      </c>
      <c r="G5642" s="2" t="str">
        <f>TEXT(MID(Sales_Transactions[[#This Row],[Order Date]],2,5),"yyy")</f>
        <v>2012</v>
      </c>
      <c r="H5642" s="2" t="str">
        <f>TEXT(MID(Sales_Transactions[[#This Row],[Order Date]],2,5),"yyy/m")</f>
        <v>2012/2</v>
      </c>
      <c r="I5642" t="s">
        <v>22</v>
      </c>
      <c r="J5642">
        <f t="shared" si="528"/>
        <v>2</v>
      </c>
      <c r="K5642" s="2">
        <v>7</v>
      </c>
      <c r="L5642" s="3">
        <v>187.33</v>
      </c>
      <c r="M5642" s="4">
        <v>0.03</v>
      </c>
      <c r="N5642" s="5" t="s">
        <v>23</v>
      </c>
      <c r="O5642" s="3">
        <v>66.47</v>
      </c>
      <c r="P5642" s="3">
        <v>25.13</v>
      </c>
      <c r="Q5642" s="3">
        <v>9.8699999999999992</v>
      </c>
      <c r="R5642" s="5" t="s">
        <v>3279</v>
      </c>
      <c r="S5642" s="5" t="s">
        <v>3398</v>
      </c>
      <c r="T5642" s="5" t="str">
        <f t="shared" si="529"/>
        <v>Nick Crebassa</v>
      </c>
      <c r="U5642" t="s">
        <v>1143</v>
      </c>
      <c r="V5642" s="5" t="s">
        <v>47</v>
      </c>
      <c r="W5642" s="5" t="s">
        <v>57</v>
      </c>
      <c r="X5642" s="5" t="s">
        <v>58</v>
      </c>
      <c r="Y5642" s="5" t="s">
        <v>3400</v>
      </c>
      <c r="Z5642" s="5" t="s">
        <v>43</v>
      </c>
      <c r="AA5642" s="4">
        <v>0.57999999999999996</v>
      </c>
      <c r="AB5642" s="1">
        <v>40960</v>
      </c>
      <c r="AC5642" s="1">
        <v>27548</v>
      </c>
      <c r="AD5642">
        <f t="shared" si="530"/>
        <v>5</v>
      </c>
      <c r="AE5642">
        <f t="shared" ca="1" si="531"/>
        <v>49</v>
      </c>
      <c r="AF5642" t="str">
        <f t="shared" ca="1" si="532"/>
        <v>18-64</v>
      </c>
      <c r="AG5642" s="3">
        <f t="shared" si="533"/>
        <v>4.9989229999999996</v>
      </c>
      <c r="AH5642" t="str">
        <f>_xlfn.IFNA(VLOOKUP(Sales_Transactions[[#This Row],[Order ID]],Returned_Items[#All],2,FALSE),"Not Returned")</f>
        <v>Not Returned</v>
      </c>
    </row>
    <row r="5643" spans="1:34" x14ac:dyDescent="0.25">
      <c r="A5643">
        <v>31106</v>
      </c>
      <c r="C5643" t="s">
        <v>3399</v>
      </c>
      <c r="D5643" s="2" t="str">
        <f>TEXT(MID(Sales_Transactions[[#This Row],[Order Date]],2,5),"d/m/yyy")</f>
        <v>16/2/2012</v>
      </c>
      <c r="E5643" s="2" t="str">
        <f>TEXT(MID(Sales_Transactions[[#This Row],[Order Date]],2,5),"d")</f>
        <v>16</v>
      </c>
      <c r="F5643" s="2" t="str">
        <f>TEXT(MID(Sales_Transactions[[#This Row],[Order Date]],2,5),"m")</f>
        <v>2</v>
      </c>
      <c r="G5643" s="2" t="str">
        <f>TEXT(MID(Sales_Transactions[[#This Row],[Order Date]],2,5),"yyy")</f>
        <v>2012</v>
      </c>
      <c r="H5643" s="2" t="str">
        <f>TEXT(MID(Sales_Transactions[[#This Row],[Order Date]],2,5),"yyy/m")</f>
        <v>2012/2</v>
      </c>
      <c r="I5643" t="s">
        <v>22</v>
      </c>
      <c r="J5643">
        <f t="shared" si="528"/>
        <v>2</v>
      </c>
      <c r="K5643" s="2">
        <v>45</v>
      </c>
      <c r="L5643" s="3">
        <v>259.17</v>
      </c>
      <c r="M5643" s="4">
        <v>0.01</v>
      </c>
      <c r="N5643" s="5" t="s">
        <v>23</v>
      </c>
      <c r="O5643" s="3">
        <v>-57.33</v>
      </c>
      <c r="P5643" s="3">
        <v>5.68</v>
      </c>
      <c r="Q5643" s="3">
        <v>3.6</v>
      </c>
      <c r="R5643" s="5" t="s">
        <v>3279</v>
      </c>
      <c r="S5643" s="5" t="s">
        <v>3398</v>
      </c>
      <c r="T5643" s="5" t="str">
        <f t="shared" si="529"/>
        <v>Nick Crebassa</v>
      </c>
      <c r="U5643" t="s">
        <v>1143</v>
      </c>
      <c r="V5643" s="5" t="s">
        <v>47</v>
      </c>
      <c r="W5643" s="5" t="s">
        <v>28</v>
      </c>
      <c r="X5643" s="5" t="s">
        <v>221</v>
      </c>
      <c r="Y5643" s="5" t="s">
        <v>3055</v>
      </c>
      <c r="Z5643" s="5" t="s">
        <v>60</v>
      </c>
      <c r="AA5643" s="4">
        <v>0.56000000000000005</v>
      </c>
      <c r="AB5643" s="1">
        <v>40957</v>
      </c>
      <c r="AC5643" s="1">
        <v>16574</v>
      </c>
      <c r="AD5643">
        <f t="shared" si="530"/>
        <v>2</v>
      </c>
      <c r="AE5643">
        <f t="shared" ca="1" si="531"/>
        <v>79</v>
      </c>
      <c r="AF5643" t="str">
        <f t="shared" ca="1" si="532"/>
        <v>Over 65</v>
      </c>
      <c r="AG5643" s="3">
        <f t="shared" si="533"/>
        <v>0.20620959999999999</v>
      </c>
      <c r="AH5643" t="str">
        <f>_xlfn.IFNA(VLOOKUP(Sales_Transactions[[#This Row],[Order ID]],Returned_Items[#All],2,FALSE),"Not Returned")</f>
        <v>Not Returned</v>
      </c>
    </row>
    <row r="5644" spans="1:34" x14ac:dyDescent="0.25">
      <c r="A5644">
        <v>31106</v>
      </c>
      <c r="C5644" t="s">
        <v>3399</v>
      </c>
      <c r="D5644" s="2" t="str">
        <f>TEXT(MID(Sales_Transactions[[#This Row],[Order Date]],2,5),"d/m/yyy")</f>
        <v>16/2/2012</v>
      </c>
      <c r="E5644" s="2" t="str">
        <f>TEXT(MID(Sales_Transactions[[#This Row],[Order Date]],2,5),"d")</f>
        <v>16</v>
      </c>
      <c r="F5644" s="2" t="str">
        <f>TEXT(MID(Sales_Transactions[[#This Row],[Order Date]],2,5),"m")</f>
        <v>2</v>
      </c>
      <c r="G5644" s="2" t="str">
        <f>TEXT(MID(Sales_Transactions[[#This Row],[Order Date]],2,5),"yyy")</f>
        <v>2012</v>
      </c>
      <c r="H5644" s="2" t="str">
        <f>TEXT(MID(Sales_Transactions[[#This Row],[Order Date]],2,5),"yyy/m")</f>
        <v>2012/2</v>
      </c>
      <c r="I5644" t="s">
        <v>22</v>
      </c>
      <c r="J5644">
        <f t="shared" si="528"/>
        <v>2</v>
      </c>
      <c r="K5644" s="2">
        <v>43</v>
      </c>
      <c r="L5644" s="3">
        <v>4697.0320000000002</v>
      </c>
      <c r="M5644" s="4">
        <v>0</v>
      </c>
      <c r="N5644" s="5" t="s">
        <v>23</v>
      </c>
      <c r="O5644" s="3">
        <v>1263.01</v>
      </c>
      <c r="P5644" s="3">
        <v>125.99</v>
      </c>
      <c r="Q5644" s="3">
        <v>5.63</v>
      </c>
      <c r="R5644" s="5" t="s">
        <v>3279</v>
      </c>
      <c r="S5644" s="5" t="s">
        <v>3398</v>
      </c>
      <c r="T5644" s="5" t="str">
        <f t="shared" si="529"/>
        <v>Nick Crebassa</v>
      </c>
      <c r="U5644" t="s">
        <v>1143</v>
      </c>
      <c r="V5644" s="5" t="s">
        <v>47</v>
      </c>
      <c r="W5644" s="5" t="s">
        <v>48</v>
      </c>
      <c r="X5644" s="5" t="s">
        <v>49</v>
      </c>
      <c r="Y5644" s="5" t="s">
        <v>803</v>
      </c>
      <c r="Z5644" s="5" t="s">
        <v>43</v>
      </c>
      <c r="AA5644" s="4">
        <v>0.6</v>
      </c>
      <c r="AB5644" s="1">
        <v>40962</v>
      </c>
      <c r="AC5644" s="1">
        <v>16748</v>
      </c>
      <c r="AD5644">
        <f t="shared" si="530"/>
        <v>7</v>
      </c>
      <c r="AE5644">
        <f t="shared" ca="1" si="531"/>
        <v>78</v>
      </c>
      <c r="AF5644" t="str">
        <f t="shared" ca="1" si="532"/>
        <v>Over 65</v>
      </c>
      <c r="AG5644" s="3">
        <f t="shared" si="533"/>
        <v>3.0609302325581398</v>
      </c>
      <c r="AH5644" t="str">
        <f>_xlfn.IFNA(VLOOKUP(Sales_Transactions[[#This Row],[Order ID]],Returned_Items[#All],2,FALSE),"Not Returned")</f>
        <v>Not Returned</v>
      </c>
    </row>
    <row r="5645" spans="1:34" x14ac:dyDescent="0.25">
      <c r="A5645">
        <v>31140</v>
      </c>
      <c r="C5645" t="s">
        <v>1743</v>
      </c>
      <c r="D5645" s="2" t="str">
        <f>TEXT(MID(Sales_Transactions[[#This Row],[Order Date]],2,5),"d/m/yyy")</f>
        <v>1/2/2011</v>
      </c>
      <c r="E5645" s="2" t="str">
        <f>TEXT(MID(Sales_Transactions[[#This Row],[Order Date]],2,5),"d")</f>
        <v>1</v>
      </c>
      <c r="F5645" s="2" t="str">
        <f>TEXT(MID(Sales_Transactions[[#This Row],[Order Date]],2,5),"m")</f>
        <v>2</v>
      </c>
      <c r="G5645" s="2" t="str">
        <f>TEXT(MID(Sales_Transactions[[#This Row],[Order Date]],2,5),"yyy")</f>
        <v>2011</v>
      </c>
      <c r="H5645" s="2" t="str">
        <f>TEXT(MID(Sales_Transactions[[#This Row],[Order Date]],2,5),"yyy/m")</f>
        <v>2011/2</v>
      </c>
      <c r="I5645" t="s">
        <v>101</v>
      </c>
      <c r="J5645">
        <f t="shared" si="528"/>
        <v>1</v>
      </c>
      <c r="K5645" s="2">
        <v>4</v>
      </c>
      <c r="L5645" s="3">
        <v>13.42</v>
      </c>
      <c r="M5645" s="4">
        <v>0.03</v>
      </c>
      <c r="N5645" s="5" t="s">
        <v>23</v>
      </c>
      <c r="O5645" s="3">
        <v>-1.26</v>
      </c>
      <c r="P5645" s="3">
        <v>3.08</v>
      </c>
      <c r="Q5645" s="3">
        <v>0.99</v>
      </c>
      <c r="R5645" s="5" t="s">
        <v>624</v>
      </c>
      <c r="S5645" s="5" t="s">
        <v>3396</v>
      </c>
      <c r="T5645" s="5" t="str">
        <f t="shared" si="529"/>
        <v>Susan Pistek</v>
      </c>
      <c r="U5645" t="s">
        <v>1143</v>
      </c>
      <c r="V5645" s="5" t="s">
        <v>74</v>
      </c>
      <c r="W5645" s="5" t="s">
        <v>28</v>
      </c>
      <c r="X5645" s="5" t="s">
        <v>115</v>
      </c>
      <c r="Y5645" s="5" t="s">
        <v>599</v>
      </c>
      <c r="Z5645" s="5" t="s">
        <v>43</v>
      </c>
      <c r="AA5645" s="4">
        <v>0.37</v>
      </c>
      <c r="AB5645" s="1">
        <v>40576</v>
      </c>
      <c r="AC5645" s="1">
        <v>16637</v>
      </c>
      <c r="AD5645">
        <f t="shared" si="530"/>
        <v>1</v>
      </c>
      <c r="AE5645">
        <f t="shared" ca="1" si="531"/>
        <v>79</v>
      </c>
      <c r="AF5645" t="str">
        <f t="shared" ca="1" si="532"/>
        <v>Over 65</v>
      </c>
      <c r="AG5645" s="3">
        <f t="shared" si="533"/>
        <v>1.017269</v>
      </c>
      <c r="AH5645" t="str">
        <f>_xlfn.IFNA(VLOOKUP(Sales_Transactions[[#This Row],[Order ID]],Returned_Items[#All],2,FALSE),"Not Returned")</f>
        <v>Not Returned</v>
      </c>
    </row>
    <row r="5646" spans="1:34" x14ac:dyDescent="0.25">
      <c r="A5646">
        <v>31170</v>
      </c>
      <c r="C5646" t="s">
        <v>2821</v>
      </c>
      <c r="D5646" s="2" t="str">
        <f>TEXT(MID(Sales_Transactions[[#This Row],[Order Date]],2,5),"d/m/yyy")</f>
        <v>27/1/2012</v>
      </c>
      <c r="E5646" s="2" t="str">
        <f>TEXT(MID(Sales_Transactions[[#This Row],[Order Date]],2,5),"d")</f>
        <v>27</v>
      </c>
      <c r="F5646" s="2" t="str">
        <f>TEXT(MID(Sales_Transactions[[#This Row],[Order Date]],2,5),"m")</f>
        <v>1</v>
      </c>
      <c r="G5646" s="2" t="str">
        <f>TEXT(MID(Sales_Transactions[[#This Row],[Order Date]],2,5),"yyy")</f>
        <v>2012</v>
      </c>
      <c r="H5646" s="2" t="str">
        <f>TEXT(MID(Sales_Transactions[[#This Row],[Order Date]],2,5),"yyy/m")</f>
        <v>2012/1</v>
      </c>
      <c r="I5646" t="s">
        <v>78</v>
      </c>
      <c r="J5646">
        <f t="shared" si="528"/>
        <v>3</v>
      </c>
      <c r="K5646" s="2">
        <v>32</v>
      </c>
      <c r="L5646" s="3">
        <v>320.57</v>
      </c>
      <c r="M5646" s="4">
        <v>0.09</v>
      </c>
      <c r="N5646" s="5" t="s">
        <v>23</v>
      </c>
      <c r="O5646" s="3">
        <v>27.95</v>
      </c>
      <c r="P5646" s="3">
        <v>10.130000000000001</v>
      </c>
      <c r="Q5646" s="3">
        <v>1.99</v>
      </c>
      <c r="R5646" s="5" t="s">
        <v>3393</v>
      </c>
      <c r="S5646" s="5" t="s">
        <v>3394</v>
      </c>
      <c r="T5646" s="5" t="str">
        <f t="shared" si="529"/>
        <v>Suzanne McNair</v>
      </c>
      <c r="U5646" t="s">
        <v>1143</v>
      </c>
      <c r="V5646" s="5" t="s">
        <v>47</v>
      </c>
      <c r="W5646" s="5" t="s">
        <v>48</v>
      </c>
      <c r="X5646" s="5" t="s">
        <v>87</v>
      </c>
      <c r="Y5646" s="5" t="s">
        <v>3401</v>
      </c>
      <c r="Z5646" s="5" t="s">
        <v>60</v>
      </c>
      <c r="AA5646" s="4">
        <v>0.55000000000000004</v>
      </c>
      <c r="AB5646" s="1">
        <v>40937</v>
      </c>
      <c r="AC5646" s="1">
        <v>16794</v>
      </c>
      <c r="AD5646">
        <f t="shared" si="530"/>
        <v>2</v>
      </c>
      <c r="AE5646">
        <f t="shared" ca="1" si="531"/>
        <v>78</v>
      </c>
      <c r="AF5646" t="str">
        <f t="shared" ca="1" si="532"/>
        <v>Over 65</v>
      </c>
      <c r="AG5646" s="3">
        <f t="shared" si="533"/>
        <v>0.37846509375000004</v>
      </c>
      <c r="AH5646" t="str">
        <f>_xlfn.IFNA(VLOOKUP(Sales_Transactions[[#This Row],[Order ID]],Returned_Items[#All],2,FALSE),"Not Returned")</f>
        <v>Not Returned</v>
      </c>
    </row>
    <row r="5647" spans="1:34" x14ac:dyDescent="0.25">
      <c r="A5647">
        <v>31520</v>
      </c>
      <c r="C5647" t="s">
        <v>3402</v>
      </c>
      <c r="D5647" s="2" t="str">
        <f>TEXT(MID(Sales_Transactions[[#This Row],[Order Date]],2,5),"d/m/yyy")</f>
        <v>28/11/2011</v>
      </c>
      <c r="E5647" s="2" t="str">
        <f>TEXT(MID(Sales_Transactions[[#This Row],[Order Date]],2,5),"d")</f>
        <v>28</v>
      </c>
      <c r="F5647" s="2" t="str">
        <f>TEXT(MID(Sales_Transactions[[#This Row],[Order Date]],2,5),"m")</f>
        <v>11</v>
      </c>
      <c r="G5647" s="2" t="str">
        <f>TEXT(MID(Sales_Transactions[[#This Row],[Order Date]],2,5),"yyy")</f>
        <v>2011</v>
      </c>
      <c r="H5647" s="2" t="str">
        <f>TEXT(MID(Sales_Transactions[[#This Row],[Order Date]],2,5),"yyy/m")</f>
        <v>2011/11</v>
      </c>
      <c r="I5647" t="s">
        <v>33</v>
      </c>
      <c r="J5647">
        <f t="shared" si="528"/>
        <v>4</v>
      </c>
      <c r="K5647" s="2">
        <v>23</v>
      </c>
      <c r="L5647" s="3">
        <v>138.71</v>
      </c>
      <c r="M5647" s="4">
        <v>0.09</v>
      </c>
      <c r="N5647" s="5" t="s">
        <v>23</v>
      </c>
      <c r="O5647" s="3">
        <v>-33.159999999999997</v>
      </c>
      <c r="P5647" s="3">
        <v>5.89</v>
      </c>
      <c r="Q5647" s="3">
        <v>5.57</v>
      </c>
      <c r="R5647" s="5" t="s">
        <v>1218</v>
      </c>
      <c r="S5647" s="5" t="s">
        <v>2041</v>
      </c>
      <c r="T5647" s="5" t="str">
        <f t="shared" si="529"/>
        <v>Rob Beeghly</v>
      </c>
      <c r="U5647" t="s">
        <v>1143</v>
      </c>
      <c r="V5647" s="5" t="s">
        <v>37</v>
      </c>
      <c r="W5647" s="5" t="s">
        <v>57</v>
      </c>
      <c r="X5647" s="5" t="s">
        <v>58</v>
      </c>
      <c r="Y5647" s="5" t="s">
        <v>777</v>
      </c>
      <c r="Z5647" s="5" t="s">
        <v>43</v>
      </c>
      <c r="AA5647" s="4">
        <v>0.41</v>
      </c>
      <c r="AB5647" s="1">
        <v>40876</v>
      </c>
      <c r="AC5647" s="1">
        <v>17093</v>
      </c>
      <c r="AD5647">
        <f t="shared" si="530"/>
        <v>1</v>
      </c>
      <c r="AE5647">
        <f t="shared" ca="1" si="531"/>
        <v>77</v>
      </c>
      <c r="AF5647" t="str">
        <f t="shared" ca="1" si="532"/>
        <v>Over 65</v>
      </c>
      <c r="AG5647" s="3">
        <f t="shared" si="533"/>
        <v>0.49803039130434784</v>
      </c>
      <c r="AH5647" t="str">
        <f>_xlfn.IFNA(VLOOKUP(Sales_Transactions[[#This Row],[Order ID]],Returned_Items[#All],2,FALSE),"Not Returned")</f>
        <v>Not Returned</v>
      </c>
    </row>
    <row r="5648" spans="1:34" x14ac:dyDescent="0.25">
      <c r="A5648">
        <v>34663</v>
      </c>
      <c r="C5648" t="s">
        <v>2309</v>
      </c>
      <c r="D5648" s="2" t="str">
        <f>TEXT(MID(Sales_Transactions[[#This Row],[Order Date]],2,5),"d/m/yyy")</f>
        <v>6/7/2011</v>
      </c>
      <c r="E5648" s="2" t="str">
        <f>TEXT(MID(Sales_Transactions[[#This Row],[Order Date]],2,5),"d")</f>
        <v>6</v>
      </c>
      <c r="F5648" s="2" t="str">
        <f>TEXT(MID(Sales_Transactions[[#This Row],[Order Date]],2,5),"m")</f>
        <v>7</v>
      </c>
      <c r="G5648" s="2" t="str">
        <f>TEXT(MID(Sales_Transactions[[#This Row],[Order Date]],2,5),"yyy")</f>
        <v>2011</v>
      </c>
      <c r="H5648" s="2" t="str">
        <f>TEXT(MID(Sales_Transactions[[#This Row],[Order Date]],2,5),"yyy/m")</f>
        <v>2011/7</v>
      </c>
      <c r="I5648" t="s">
        <v>52</v>
      </c>
      <c r="J5648">
        <f t="shared" si="528"/>
        <v>1</v>
      </c>
      <c r="K5648" s="2">
        <v>38</v>
      </c>
      <c r="L5648" s="3">
        <v>29186.49</v>
      </c>
      <c r="M5648" s="4">
        <v>0.05</v>
      </c>
      <c r="N5648" s="5" t="s">
        <v>34</v>
      </c>
      <c r="O5648" s="3">
        <v>11562.08</v>
      </c>
      <c r="P5648" s="3">
        <v>808.49</v>
      </c>
      <c r="Q5648" s="3">
        <v>55.3</v>
      </c>
      <c r="R5648" s="5" t="s">
        <v>3279</v>
      </c>
      <c r="S5648" s="5" t="s">
        <v>3398</v>
      </c>
      <c r="T5648" s="5" t="str">
        <f t="shared" si="529"/>
        <v>Nick Crebassa</v>
      </c>
      <c r="U5648" t="s">
        <v>1143</v>
      </c>
      <c r="V5648" s="5" t="s">
        <v>47</v>
      </c>
      <c r="W5648" s="5" t="s">
        <v>48</v>
      </c>
      <c r="X5648" s="5" t="s">
        <v>324</v>
      </c>
      <c r="Y5648" s="5" t="s">
        <v>2736</v>
      </c>
      <c r="Z5648" s="5" t="s">
        <v>40</v>
      </c>
      <c r="AA5648" s="4">
        <v>0.4</v>
      </c>
      <c r="AB5648" s="1">
        <v>40732</v>
      </c>
      <c r="AC5648" s="1">
        <v>17100</v>
      </c>
      <c r="AD5648">
        <f t="shared" si="530"/>
        <v>2</v>
      </c>
      <c r="AE5648">
        <f t="shared" ca="1" si="531"/>
        <v>77</v>
      </c>
      <c r="AF5648" t="str">
        <f t="shared" ca="1" si="532"/>
        <v>Over 65</v>
      </c>
      <c r="AG5648" s="3">
        <f t="shared" si="533"/>
        <v>22.720677763157894</v>
      </c>
      <c r="AH5648" t="str">
        <f>_xlfn.IFNA(VLOOKUP(Sales_Transactions[[#This Row],[Order ID]],Returned_Items[#All],2,FALSE),"Not Returned")</f>
        <v>Not Returned</v>
      </c>
    </row>
    <row r="5649" spans="1:34" x14ac:dyDescent="0.25">
      <c r="A5649">
        <v>35842</v>
      </c>
      <c r="C5649" t="s">
        <v>2521</v>
      </c>
      <c r="D5649" s="2" t="str">
        <f>TEXT(MID(Sales_Transactions[[#This Row],[Order Date]],2,5),"d/m/yyy")</f>
        <v>24/5/2012</v>
      </c>
      <c r="E5649" s="2" t="str">
        <f>TEXT(MID(Sales_Transactions[[#This Row],[Order Date]],2,5),"d")</f>
        <v>24</v>
      </c>
      <c r="F5649" s="2" t="str">
        <f>TEXT(MID(Sales_Transactions[[#This Row],[Order Date]],2,5),"m")</f>
        <v>5</v>
      </c>
      <c r="G5649" s="2" t="str">
        <f>TEXT(MID(Sales_Transactions[[#This Row],[Order Date]],2,5),"yyy")</f>
        <v>2012</v>
      </c>
      <c r="H5649" s="2" t="str">
        <f>TEXT(MID(Sales_Transactions[[#This Row],[Order Date]],2,5),"yyy/m")</f>
        <v>2012/5</v>
      </c>
      <c r="I5649" t="s">
        <v>33</v>
      </c>
      <c r="J5649">
        <f t="shared" si="528"/>
        <v>4</v>
      </c>
      <c r="K5649" s="2">
        <v>18</v>
      </c>
      <c r="L5649" s="3">
        <v>53.79</v>
      </c>
      <c r="M5649" s="4">
        <v>0.03</v>
      </c>
      <c r="N5649" s="5" t="s">
        <v>23</v>
      </c>
      <c r="O5649" s="3">
        <v>11.55</v>
      </c>
      <c r="P5649" s="3">
        <v>2.88</v>
      </c>
      <c r="Q5649" s="3">
        <v>0.99</v>
      </c>
      <c r="R5649" s="5" t="s">
        <v>624</v>
      </c>
      <c r="S5649" s="5" t="s">
        <v>3396</v>
      </c>
      <c r="T5649" s="5" t="str">
        <f t="shared" si="529"/>
        <v>Susan Pistek</v>
      </c>
      <c r="U5649" t="s">
        <v>1143</v>
      </c>
      <c r="V5649" s="5" t="s">
        <v>74</v>
      </c>
      <c r="W5649" s="5" t="s">
        <v>28</v>
      </c>
      <c r="X5649" s="5" t="s">
        <v>115</v>
      </c>
      <c r="Y5649" s="5" t="s">
        <v>479</v>
      </c>
      <c r="Z5649" s="5" t="s">
        <v>43</v>
      </c>
      <c r="AA5649" s="4">
        <v>0.36</v>
      </c>
      <c r="AB5649" s="1">
        <v>41055</v>
      </c>
      <c r="AC5649" s="1">
        <v>17093</v>
      </c>
      <c r="AD5649">
        <f t="shared" si="530"/>
        <v>2</v>
      </c>
      <c r="AE5649">
        <f t="shared" ca="1" si="531"/>
        <v>77</v>
      </c>
      <c r="AF5649" t="str">
        <f t="shared" ca="1" si="532"/>
        <v>Over 65</v>
      </c>
      <c r="AG5649" s="3">
        <f t="shared" si="533"/>
        <v>0.214952</v>
      </c>
      <c r="AH5649" t="str">
        <f>_xlfn.IFNA(VLOOKUP(Sales_Transactions[[#This Row],[Order ID]],Returned_Items[#All],2,FALSE),"Not Returned")</f>
        <v>Not Returned</v>
      </c>
    </row>
    <row r="5650" spans="1:34" x14ac:dyDescent="0.25">
      <c r="A5650">
        <v>36131</v>
      </c>
      <c r="C5650" t="s">
        <v>3273</v>
      </c>
      <c r="D5650" s="2" t="str">
        <f>TEXT(MID(Sales_Transactions[[#This Row],[Order Date]],2,5),"d/m/yyy")</f>
        <v>17/5/2009</v>
      </c>
      <c r="E5650" s="2" t="str">
        <f>TEXT(MID(Sales_Transactions[[#This Row],[Order Date]],2,5),"d")</f>
        <v>17</v>
      </c>
      <c r="F5650" s="2" t="str">
        <f>TEXT(MID(Sales_Transactions[[#This Row],[Order Date]],2,5),"m")</f>
        <v>5</v>
      </c>
      <c r="G5650" s="2" t="str">
        <f>TEXT(MID(Sales_Transactions[[#This Row],[Order Date]],2,5),"yyy")</f>
        <v>2009</v>
      </c>
      <c r="H5650" s="2" t="str">
        <f>TEXT(MID(Sales_Transactions[[#This Row],[Order Date]],2,5),"yyy/m")</f>
        <v>2009/5</v>
      </c>
      <c r="I5650" t="s">
        <v>33</v>
      </c>
      <c r="J5650">
        <f t="shared" si="528"/>
        <v>4</v>
      </c>
      <c r="K5650" s="2">
        <v>43</v>
      </c>
      <c r="L5650" s="3">
        <v>354.96</v>
      </c>
      <c r="M5650" s="4">
        <v>7.0000000000000007E-2</v>
      </c>
      <c r="N5650" s="5" t="s">
        <v>23</v>
      </c>
      <c r="O5650" s="3">
        <v>151.27000000000001</v>
      </c>
      <c r="P5650" s="3">
        <v>8.34</v>
      </c>
      <c r="Q5650" s="3">
        <v>1.43</v>
      </c>
      <c r="R5650" s="5" t="s">
        <v>3403</v>
      </c>
      <c r="S5650" s="5" t="s">
        <v>3404</v>
      </c>
      <c r="T5650" s="5" t="str">
        <f t="shared" si="529"/>
        <v>Aleksandra Gannaway</v>
      </c>
      <c r="U5650" t="s">
        <v>1143</v>
      </c>
      <c r="V5650" s="5" t="s">
        <v>74</v>
      </c>
      <c r="W5650" s="5" t="s">
        <v>28</v>
      </c>
      <c r="X5650" s="5" t="s">
        <v>75</v>
      </c>
      <c r="Y5650" s="5" t="s">
        <v>2149</v>
      </c>
      <c r="Z5650" s="5" t="s">
        <v>84</v>
      </c>
      <c r="AA5650" s="4">
        <v>0.35</v>
      </c>
      <c r="AB5650" s="1">
        <v>39952</v>
      </c>
      <c r="AC5650" s="1">
        <v>16979</v>
      </c>
      <c r="AD5650">
        <f t="shared" si="530"/>
        <v>2</v>
      </c>
      <c r="AE5650">
        <f t="shared" ca="1" si="531"/>
        <v>78</v>
      </c>
      <c r="AF5650" t="str">
        <f t="shared" ca="1" si="532"/>
        <v>Over 65</v>
      </c>
      <c r="AG5650" s="3">
        <f t="shared" si="533"/>
        <v>0.2270735348837209</v>
      </c>
      <c r="AH5650" t="str">
        <f>_xlfn.IFNA(VLOOKUP(Sales_Transactions[[#This Row],[Order ID]],Returned_Items[#All],2,FALSE),"Not Returned")</f>
        <v>Not Returned</v>
      </c>
    </row>
    <row r="5651" spans="1:34" x14ac:dyDescent="0.25">
      <c r="A5651">
        <v>36131</v>
      </c>
      <c r="C5651" t="s">
        <v>3273</v>
      </c>
      <c r="D5651" s="2" t="str">
        <f>TEXT(MID(Sales_Transactions[[#This Row],[Order Date]],2,5),"d/m/yyy")</f>
        <v>17/5/2009</v>
      </c>
      <c r="E5651" s="2" t="str">
        <f>TEXT(MID(Sales_Transactions[[#This Row],[Order Date]],2,5),"d")</f>
        <v>17</v>
      </c>
      <c r="F5651" s="2" t="str">
        <f>TEXT(MID(Sales_Transactions[[#This Row],[Order Date]],2,5),"m")</f>
        <v>5</v>
      </c>
      <c r="G5651" s="2" t="str">
        <f>TEXT(MID(Sales_Transactions[[#This Row],[Order Date]],2,5),"yyy")</f>
        <v>2009</v>
      </c>
      <c r="H5651" s="2" t="str">
        <f>TEXT(MID(Sales_Transactions[[#This Row],[Order Date]],2,5),"yyy/m")</f>
        <v>2009/5</v>
      </c>
      <c r="I5651" t="s">
        <v>33</v>
      </c>
      <c r="J5651">
        <f t="shared" si="528"/>
        <v>4</v>
      </c>
      <c r="K5651" s="2">
        <v>26</v>
      </c>
      <c r="L5651" s="3">
        <v>130.97</v>
      </c>
      <c r="M5651" s="4">
        <v>0.09</v>
      </c>
      <c r="N5651" s="5" t="s">
        <v>23</v>
      </c>
      <c r="O5651" s="3">
        <v>-83.42</v>
      </c>
      <c r="P5651" s="3">
        <v>4.9800000000000004</v>
      </c>
      <c r="Q5651" s="3">
        <v>6.07</v>
      </c>
      <c r="R5651" s="5" t="s">
        <v>3403</v>
      </c>
      <c r="S5651" s="5" t="s">
        <v>3404</v>
      </c>
      <c r="T5651" s="5" t="str">
        <f t="shared" si="529"/>
        <v>Aleksandra Gannaway</v>
      </c>
      <c r="U5651" t="s">
        <v>1143</v>
      </c>
      <c r="V5651" s="5" t="s">
        <v>74</v>
      </c>
      <c r="W5651" s="5" t="s">
        <v>28</v>
      </c>
      <c r="X5651" s="5" t="s">
        <v>75</v>
      </c>
      <c r="Y5651" s="5" t="s">
        <v>570</v>
      </c>
      <c r="Z5651" s="5" t="s">
        <v>43</v>
      </c>
      <c r="AA5651" s="4">
        <v>0.36</v>
      </c>
      <c r="AB5651" s="1">
        <v>39951</v>
      </c>
      <c r="AC5651" s="1">
        <v>17205</v>
      </c>
      <c r="AD5651">
        <f t="shared" si="530"/>
        <v>1</v>
      </c>
      <c r="AE5651">
        <f t="shared" ca="1" si="531"/>
        <v>77</v>
      </c>
      <c r="AF5651" t="str">
        <f t="shared" ca="1" si="532"/>
        <v>Over 65</v>
      </c>
      <c r="AG5651" s="3">
        <f t="shared" si="533"/>
        <v>0.42482761538461544</v>
      </c>
      <c r="AH5651" t="str">
        <f>_xlfn.IFNA(VLOOKUP(Sales_Transactions[[#This Row],[Order ID]],Returned_Items[#All],2,FALSE),"Not Returned")</f>
        <v>Not Returned</v>
      </c>
    </row>
    <row r="5652" spans="1:34" x14ac:dyDescent="0.25">
      <c r="A5652">
        <v>36992</v>
      </c>
      <c r="C5652" t="s">
        <v>1560</v>
      </c>
      <c r="D5652" s="2" t="str">
        <f>TEXT(MID(Sales_Transactions[[#This Row],[Order Date]],2,5),"d/m/yyy")</f>
        <v>7/12/2009</v>
      </c>
      <c r="E5652" s="2" t="str">
        <f>TEXT(MID(Sales_Transactions[[#This Row],[Order Date]],2,5),"d")</f>
        <v>7</v>
      </c>
      <c r="F5652" s="2" t="str">
        <f>TEXT(MID(Sales_Transactions[[#This Row],[Order Date]],2,5),"m")</f>
        <v>12</v>
      </c>
      <c r="G5652" s="2" t="str">
        <f>TEXT(MID(Sales_Transactions[[#This Row],[Order Date]],2,5),"yyy")</f>
        <v>2009</v>
      </c>
      <c r="H5652" s="2" t="str">
        <f>TEXT(MID(Sales_Transactions[[#This Row],[Order Date]],2,5),"yyy/m")</f>
        <v>2009/12</v>
      </c>
      <c r="I5652" t="s">
        <v>78</v>
      </c>
      <c r="J5652">
        <f t="shared" si="528"/>
        <v>3</v>
      </c>
      <c r="K5652" s="2">
        <v>34</v>
      </c>
      <c r="L5652" s="3">
        <v>459.08</v>
      </c>
      <c r="M5652" s="4">
        <v>0.04</v>
      </c>
      <c r="N5652" s="5" t="s">
        <v>67</v>
      </c>
      <c r="O5652" s="3">
        <v>61.57</v>
      </c>
      <c r="P5652" s="3">
        <v>12.98</v>
      </c>
      <c r="Q5652" s="3">
        <v>3.14</v>
      </c>
      <c r="R5652" s="5" t="s">
        <v>3403</v>
      </c>
      <c r="S5652" s="5" t="s">
        <v>3404</v>
      </c>
      <c r="T5652" s="5" t="str">
        <f t="shared" si="529"/>
        <v>Aleksandra Gannaway</v>
      </c>
      <c r="U5652" t="s">
        <v>1143</v>
      </c>
      <c r="V5652" s="5" t="s">
        <v>47</v>
      </c>
      <c r="W5652" s="5" t="s">
        <v>28</v>
      </c>
      <c r="X5652" s="5" t="s">
        <v>221</v>
      </c>
      <c r="Y5652" s="5" t="s">
        <v>576</v>
      </c>
      <c r="Z5652" s="5" t="s">
        <v>60</v>
      </c>
      <c r="AA5652" s="4">
        <v>0.6</v>
      </c>
      <c r="AB5652" s="1">
        <v>40156</v>
      </c>
      <c r="AC5652" s="1">
        <v>17413</v>
      </c>
      <c r="AD5652">
        <f t="shared" si="530"/>
        <v>2</v>
      </c>
      <c r="AE5652">
        <f t="shared" ca="1" si="531"/>
        <v>76</v>
      </c>
      <c r="AF5652" t="str">
        <f t="shared" ca="1" si="532"/>
        <v>Over 65</v>
      </c>
      <c r="AG5652" s="3">
        <f t="shared" si="533"/>
        <v>0.47396494117647059</v>
      </c>
      <c r="AH5652" t="str">
        <f>_xlfn.IFNA(VLOOKUP(Sales_Transactions[[#This Row],[Order ID]],Returned_Items[#All],2,FALSE),"Not Returned")</f>
        <v>Returned</v>
      </c>
    </row>
    <row r="5653" spans="1:34" x14ac:dyDescent="0.25">
      <c r="A5653">
        <v>38596</v>
      </c>
      <c r="C5653" t="s">
        <v>3405</v>
      </c>
      <c r="D5653" s="2" t="str">
        <f>TEXT(MID(Sales_Transactions[[#This Row],[Order Date]],2,5),"d/m/yyy")</f>
        <v>2/4/2010</v>
      </c>
      <c r="E5653" s="2" t="str">
        <f>TEXT(MID(Sales_Transactions[[#This Row],[Order Date]],2,5),"d")</f>
        <v>2</v>
      </c>
      <c r="F5653" s="2" t="str">
        <f>TEXT(MID(Sales_Transactions[[#This Row],[Order Date]],2,5),"m")</f>
        <v>4</v>
      </c>
      <c r="G5653" s="2" t="str">
        <f>TEXT(MID(Sales_Transactions[[#This Row],[Order Date]],2,5),"yyy")</f>
        <v>2010</v>
      </c>
      <c r="H5653" s="2" t="str">
        <f>TEXT(MID(Sales_Transactions[[#This Row],[Order Date]],2,5),"yyy/m")</f>
        <v>2010/4</v>
      </c>
      <c r="I5653" t="s">
        <v>78</v>
      </c>
      <c r="J5653">
        <f t="shared" si="528"/>
        <v>3</v>
      </c>
      <c r="K5653" s="2">
        <v>20</v>
      </c>
      <c r="L5653" s="3">
        <v>193.7</v>
      </c>
      <c r="M5653" s="4">
        <v>0.06</v>
      </c>
      <c r="N5653" s="5" t="s">
        <v>23</v>
      </c>
      <c r="O5653" s="3">
        <v>-14.99</v>
      </c>
      <c r="P5653" s="3">
        <v>9.85</v>
      </c>
      <c r="Q5653" s="3">
        <v>4.82</v>
      </c>
      <c r="R5653" s="5" t="s">
        <v>3403</v>
      </c>
      <c r="S5653" s="5" t="s">
        <v>3404</v>
      </c>
      <c r="T5653" s="5" t="str">
        <f t="shared" si="529"/>
        <v>Aleksandra Gannaway</v>
      </c>
      <c r="U5653" t="s">
        <v>1143</v>
      </c>
      <c r="V5653" s="5" t="s">
        <v>47</v>
      </c>
      <c r="W5653" s="5" t="s">
        <v>28</v>
      </c>
      <c r="X5653" s="5" t="s">
        <v>124</v>
      </c>
      <c r="Y5653" s="5" t="s">
        <v>2876</v>
      </c>
      <c r="Z5653" s="5" t="s">
        <v>84</v>
      </c>
      <c r="AA5653" s="4">
        <v>0.47</v>
      </c>
      <c r="AB5653" s="1">
        <v>40271</v>
      </c>
      <c r="AC5653" s="1">
        <v>17436</v>
      </c>
      <c r="AD5653">
        <f t="shared" si="530"/>
        <v>1</v>
      </c>
      <c r="AE5653">
        <f t="shared" ca="1" si="531"/>
        <v>76</v>
      </c>
      <c r="AF5653" t="str">
        <f t="shared" ca="1" si="532"/>
        <v>Over 65</v>
      </c>
      <c r="AG5653" s="3">
        <f t="shared" si="533"/>
        <v>0.73320450000000004</v>
      </c>
      <c r="AH5653" t="str">
        <f>_xlfn.IFNA(VLOOKUP(Sales_Transactions[[#This Row],[Order ID]],Returned_Items[#All],2,FALSE),"Not Returned")</f>
        <v>Returned</v>
      </c>
    </row>
    <row r="5654" spans="1:34" x14ac:dyDescent="0.25">
      <c r="A5654">
        <v>39143</v>
      </c>
      <c r="C5654" t="s">
        <v>2412</v>
      </c>
      <c r="D5654" s="2" t="str">
        <f>TEXT(MID(Sales_Transactions[[#This Row],[Order Date]],2,5),"d/m/yyy")</f>
        <v>6/4/2012</v>
      </c>
      <c r="E5654" s="2" t="str">
        <f>TEXT(MID(Sales_Transactions[[#This Row],[Order Date]],2,5),"d")</f>
        <v>6</v>
      </c>
      <c r="F5654" s="2" t="str">
        <f>TEXT(MID(Sales_Transactions[[#This Row],[Order Date]],2,5),"m")</f>
        <v>4</v>
      </c>
      <c r="G5654" s="2" t="str">
        <f>TEXT(MID(Sales_Transactions[[#This Row],[Order Date]],2,5),"yyy")</f>
        <v>2012</v>
      </c>
      <c r="H5654" s="2" t="str">
        <f>TEXT(MID(Sales_Transactions[[#This Row],[Order Date]],2,5),"yyy/m")</f>
        <v>2012/4</v>
      </c>
      <c r="I5654" t="s">
        <v>52</v>
      </c>
      <c r="J5654">
        <f t="shared" si="528"/>
        <v>1</v>
      </c>
      <c r="K5654" s="2">
        <v>46</v>
      </c>
      <c r="L5654" s="3">
        <v>6730.07</v>
      </c>
      <c r="M5654" s="4">
        <v>0.05</v>
      </c>
      <c r="N5654" s="5" t="s">
        <v>34</v>
      </c>
      <c r="O5654" s="3">
        <v>-1134.6099999999999</v>
      </c>
      <c r="P5654" s="3">
        <v>150.97999999999999</v>
      </c>
      <c r="Q5654" s="3">
        <v>66.27</v>
      </c>
      <c r="R5654" s="5" t="s">
        <v>3391</v>
      </c>
      <c r="S5654" s="5" t="s">
        <v>3392</v>
      </c>
      <c r="T5654" s="5" t="str">
        <f t="shared" si="529"/>
        <v>Richard Eichhorn</v>
      </c>
      <c r="U5654" t="s">
        <v>1143</v>
      </c>
      <c r="V5654" s="5" t="s">
        <v>37</v>
      </c>
      <c r="W5654" s="5" t="s">
        <v>57</v>
      </c>
      <c r="X5654" s="5" t="s">
        <v>104</v>
      </c>
      <c r="Y5654" s="5" t="s">
        <v>525</v>
      </c>
      <c r="Z5654" s="5" t="s">
        <v>106</v>
      </c>
      <c r="AA5654" s="4">
        <v>0.65</v>
      </c>
      <c r="AB5654" s="1">
        <v>41005</v>
      </c>
      <c r="AC5654" s="1">
        <v>28343</v>
      </c>
      <c r="AD5654">
        <f t="shared" si="530"/>
        <v>0</v>
      </c>
      <c r="AE5654">
        <f t="shared" ca="1" si="531"/>
        <v>47</v>
      </c>
      <c r="AF5654" t="str">
        <f t="shared" ca="1" si="532"/>
        <v>18-64</v>
      </c>
      <c r="AG5654" s="3">
        <f t="shared" si="533"/>
        <v>4.7211850000000002</v>
      </c>
      <c r="AH5654" t="str">
        <f>_xlfn.IFNA(VLOOKUP(Sales_Transactions[[#This Row],[Order ID]],Returned_Items[#All],2,FALSE),"Not Returned")</f>
        <v>Not Returned</v>
      </c>
    </row>
    <row r="5655" spans="1:34" x14ac:dyDescent="0.25">
      <c r="A5655">
        <v>41186</v>
      </c>
      <c r="C5655" t="s">
        <v>681</v>
      </c>
      <c r="D5655" s="2" t="str">
        <f>TEXT(MID(Sales_Transactions[[#This Row],[Order Date]],2,5),"d/m/yyy")</f>
        <v>22/11/2010</v>
      </c>
      <c r="E5655" s="2" t="str">
        <f>TEXT(MID(Sales_Transactions[[#This Row],[Order Date]],2,5),"d")</f>
        <v>22</v>
      </c>
      <c r="F5655" s="2" t="str">
        <f>TEXT(MID(Sales_Transactions[[#This Row],[Order Date]],2,5),"m")</f>
        <v>11</v>
      </c>
      <c r="G5655" s="2" t="str">
        <f>TEXT(MID(Sales_Transactions[[#This Row],[Order Date]],2,5),"yyy")</f>
        <v>2010</v>
      </c>
      <c r="H5655" s="2" t="str">
        <f>TEXT(MID(Sales_Transactions[[#This Row],[Order Date]],2,5),"yyy/m")</f>
        <v>2010/11</v>
      </c>
      <c r="I5655" t="s">
        <v>33</v>
      </c>
      <c r="J5655">
        <f t="shared" si="528"/>
        <v>4</v>
      </c>
      <c r="K5655" s="2">
        <v>33</v>
      </c>
      <c r="L5655" s="3">
        <v>553.3415</v>
      </c>
      <c r="M5655" s="4">
        <v>0.08</v>
      </c>
      <c r="N5655" s="5" t="s">
        <v>23</v>
      </c>
      <c r="O5655" s="3">
        <v>-67.709999999999994</v>
      </c>
      <c r="P5655" s="3">
        <v>20.99</v>
      </c>
      <c r="Q5655" s="3">
        <v>0.99</v>
      </c>
      <c r="R5655" s="5" t="s">
        <v>3403</v>
      </c>
      <c r="S5655" s="5" t="s">
        <v>3404</v>
      </c>
      <c r="T5655" s="5" t="str">
        <f t="shared" si="529"/>
        <v>Aleksandra Gannaway</v>
      </c>
      <c r="U5655" t="s">
        <v>1143</v>
      </c>
      <c r="V5655" s="5" t="s">
        <v>47</v>
      </c>
      <c r="W5655" s="5" t="s">
        <v>48</v>
      </c>
      <c r="X5655" s="5" t="s">
        <v>49</v>
      </c>
      <c r="Y5655" s="5" t="s">
        <v>2200</v>
      </c>
      <c r="Z5655" s="5" t="s">
        <v>60</v>
      </c>
      <c r="AA5655" s="4">
        <v>0.83</v>
      </c>
      <c r="AB5655" s="1">
        <v>40505</v>
      </c>
      <c r="AC5655" s="1">
        <v>28231</v>
      </c>
      <c r="AD5655">
        <f t="shared" si="530"/>
        <v>1</v>
      </c>
      <c r="AE5655">
        <f t="shared" ca="1" si="531"/>
        <v>47</v>
      </c>
      <c r="AF5655" t="str">
        <f t="shared" ca="1" si="532"/>
        <v>18-64</v>
      </c>
      <c r="AG5655" s="3">
        <f t="shared" si="533"/>
        <v>0.66555175757575746</v>
      </c>
      <c r="AH5655" t="str">
        <f>_xlfn.IFNA(VLOOKUP(Sales_Transactions[[#This Row],[Order ID]],Returned_Items[#All],2,FALSE),"Not Returned")</f>
        <v>Returned</v>
      </c>
    </row>
    <row r="5656" spans="1:34" x14ac:dyDescent="0.25">
      <c r="A5656">
        <v>43493</v>
      </c>
      <c r="C5656" t="s">
        <v>1543</v>
      </c>
      <c r="D5656" s="2" t="str">
        <f>TEXT(MID(Sales_Transactions[[#This Row],[Order Date]],2,5),"d/m/yyy")</f>
        <v>10/5/2012</v>
      </c>
      <c r="E5656" s="2" t="str">
        <f>TEXT(MID(Sales_Transactions[[#This Row],[Order Date]],2,5),"d")</f>
        <v>10</v>
      </c>
      <c r="F5656" s="2" t="str">
        <f>TEXT(MID(Sales_Transactions[[#This Row],[Order Date]],2,5),"m")</f>
        <v>5</v>
      </c>
      <c r="G5656" s="2" t="str">
        <f>TEXT(MID(Sales_Transactions[[#This Row],[Order Date]],2,5),"yyy")</f>
        <v>2012</v>
      </c>
      <c r="H5656" s="2" t="str">
        <f>TEXT(MID(Sales_Transactions[[#This Row],[Order Date]],2,5),"yyy/m")</f>
        <v>2012/5</v>
      </c>
      <c r="I5656" t="s">
        <v>33</v>
      </c>
      <c r="J5656">
        <f t="shared" si="528"/>
        <v>4</v>
      </c>
      <c r="K5656" s="2">
        <v>22</v>
      </c>
      <c r="L5656" s="3">
        <v>152.52000000000001</v>
      </c>
      <c r="M5656" s="4">
        <v>0.03</v>
      </c>
      <c r="N5656" s="5" t="s">
        <v>23</v>
      </c>
      <c r="O5656" s="3">
        <v>-43.87</v>
      </c>
      <c r="P5656" s="3">
        <v>6.48</v>
      </c>
      <c r="Q5656" s="3">
        <v>5.94</v>
      </c>
      <c r="R5656" s="5" t="s">
        <v>3279</v>
      </c>
      <c r="S5656" s="5" t="s">
        <v>3398</v>
      </c>
      <c r="T5656" s="5" t="str">
        <f t="shared" si="529"/>
        <v>Nick Crebassa</v>
      </c>
      <c r="U5656" t="s">
        <v>1143</v>
      </c>
      <c r="V5656" s="5" t="s">
        <v>47</v>
      </c>
      <c r="W5656" s="5" t="s">
        <v>28</v>
      </c>
      <c r="X5656" s="5" t="s">
        <v>75</v>
      </c>
      <c r="Y5656" s="5" t="s">
        <v>1756</v>
      </c>
      <c r="Z5656" s="5" t="s">
        <v>43</v>
      </c>
      <c r="AA5656" s="4">
        <v>0.37</v>
      </c>
      <c r="AB5656" s="1">
        <v>41040</v>
      </c>
      <c r="AC5656" s="1">
        <v>28202</v>
      </c>
      <c r="AD5656">
        <f t="shared" si="530"/>
        <v>1</v>
      </c>
      <c r="AE5656">
        <f t="shared" ca="1" si="531"/>
        <v>47</v>
      </c>
      <c r="AF5656" t="str">
        <f t="shared" ca="1" si="532"/>
        <v>18-64</v>
      </c>
      <c r="AG5656" s="3">
        <f t="shared" si="533"/>
        <v>0.56445709090909091</v>
      </c>
      <c r="AH5656" t="str">
        <f>_xlfn.IFNA(VLOOKUP(Sales_Transactions[[#This Row],[Order ID]],Returned_Items[#All],2,FALSE),"Not Returned")</f>
        <v>Not Returned</v>
      </c>
    </row>
    <row r="5657" spans="1:34" x14ac:dyDescent="0.25">
      <c r="A5657">
        <v>43493</v>
      </c>
      <c r="C5657" t="s">
        <v>1543</v>
      </c>
      <c r="D5657" s="2" t="str">
        <f>TEXT(MID(Sales_Transactions[[#This Row],[Order Date]],2,5),"d/m/yyy")</f>
        <v>10/5/2012</v>
      </c>
      <c r="E5657" s="2" t="str">
        <f>TEXT(MID(Sales_Transactions[[#This Row],[Order Date]],2,5),"d")</f>
        <v>10</v>
      </c>
      <c r="F5657" s="2" t="str">
        <f>TEXT(MID(Sales_Transactions[[#This Row],[Order Date]],2,5),"m")</f>
        <v>5</v>
      </c>
      <c r="G5657" s="2" t="str">
        <f>TEXT(MID(Sales_Transactions[[#This Row],[Order Date]],2,5),"yyy")</f>
        <v>2012</v>
      </c>
      <c r="H5657" s="2" t="str">
        <f>TEXT(MID(Sales_Transactions[[#This Row],[Order Date]],2,5),"yyy/m")</f>
        <v>2012/5</v>
      </c>
      <c r="I5657" t="s">
        <v>33</v>
      </c>
      <c r="J5657">
        <f t="shared" si="528"/>
        <v>4</v>
      </c>
      <c r="K5657" s="2">
        <v>14</v>
      </c>
      <c r="L5657" s="3">
        <v>71.599999999999994</v>
      </c>
      <c r="M5657" s="4">
        <v>0.05</v>
      </c>
      <c r="N5657" s="5" t="s">
        <v>23</v>
      </c>
      <c r="O5657" s="3">
        <v>-30.65</v>
      </c>
      <c r="P5657" s="3">
        <v>4.9800000000000004</v>
      </c>
      <c r="Q5657" s="3">
        <v>4.7</v>
      </c>
      <c r="R5657" s="5" t="s">
        <v>3279</v>
      </c>
      <c r="S5657" s="5" t="s">
        <v>3398</v>
      </c>
      <c r="T5657" s="5" t="str">
        <f t="shared" si="529"/>
        <v>Nick Crebassa</v>
      </c>
      <c r="U5657" t="s">
        <v>1143</v>
      </c>
      <c r="V5657" s="5" t="s">
        <v>47</v>
      </c>
      <c r="W5657" s="5" t="s">
        <v>28</v>
      </c>
      <c r="X5657" s="5" t="s">
        <v>75</v>
      </c>
      <c r="Y5657" s="5" t="s">
        <v>1639</v>
      </c>
      <c r="Z5657" s="5" t="s">
        <v>43</v>
      </c>
      <c r="AA5657" s="4">
        <v>0.38</v>
      </c>
      <c r="AB5657" s="1">
        <v>41041</v>
      </c>
      <c r="AC5657" s="1">
        <v>29306</v>
      </c>
      <c r="AD5657">
        <f t="shared" si="530"/>
        <v>2</v>
      </c>
      <c r="AE5657">
        <f t="shared" ca="1" si="531"/>
        <v>44</v>
      </c>
      <c r="AF5657" t="str">
        <f t="shared" ca="1" si="532"/>
        <v>18-64</v>
      </c>
      <c r="AG5657" s="3">
        <f t="shared" si="533"/>
        <v>0.69125071428571438</v>
      </c>
      <c r="AH5657" t="str">
        <f>_xlfn.IFNA(VLOOKUP(Sales_Transactions[[#This Row],[Order ID]],Returned_Items[#All],2,FALSE),"Not Returned")</f>
        <v>Not Returned</v>
      </c>
    </row>
    <row r="5658" spans="1:34" x14ac:dyDescent="0.25">
      <c r="A5658">
        <v>43493</v>
      </c>
      <c r="C5658" t="s">
        <v>1543</v>
      </c>
      <c r="D5658" s="2" t="str">
        <f>TEXT(MID(Sales_Transactions[[#This Row],[Order Date]],2,5),"d/m/yyy")</f>
        <v>10/5/2012</v>
      </c>
      <c r="E5658" s="2" t="str">
        <f>TEXT(MID(Sales_Transactions[[#This Row],[Order Date]],2,5),"d")</f>
        <v>10</v>
      </c>
      <c r="F5658" s="2" t="str">
        <f>TEXT(MID(Sales_Transactions[[#This Row],[Order Date]],2,5),"m")</f>
        <v>5</v>
      </c>
      <c r="G5658" s="2" t="str">
        <f>TEXT(MID(Sales_Transactions[[#This Row],[Order Date]],2,5),"yyy")</f>
        <v>2012</v>
      </c>
      <c r="H5658" s="2" t="str">
        <f>TEXT(MID(Sales_Transactions[[#This Row],[Order Date]],2,5),"yyy/m")</f>
        <v>2012/5</v>
      </c>
      <c r="I5658" t="s">
        <v>33</v>
      </c>
      <c r="J5658">
        <f t="shared" si="528"/>
        <v>4</v>
      </c>
      <c r="K5658" s="2">
        <v>37</v>
      </c>
      <c r="L5658" s="3">
        <v>1699.9829999999999</v>
      </c>
      <c r="M5658" s="4">
        <v>0.1</v>
      </c>
      <c r="N5658" s="5" t="s">
        <v>23</v>
      </c>
      <c r="O5658" s="3">
        <v>-202.86</v>
      </c>
      <c r="P5658" s="3">
        <v>55.99</v>
      </c>
      <c r="Q5658" s="3">
        <v>5</v>
      </c>
      <c r="R5658" s="5" t="s">
        <v>3279</v>
      </c>
      <c r="S5658" s="5" t="s">
        <v>3398</v>
      </c>
      <c r="T5658" s="5" t="str">
        <f t="shared" si="529"/>
        <v>Nick Crebassa</v>
      </c>
      <c r="U5658" t="s">
        <v>1143</v>
      </c>
      <c r="V5658" s="5" t="s">
        <v>47</v>
      </c>
      <c r="W5658" s="5" t="s">
        <v>48</v>
      </c>
      <c r="X5658" s="5" t="s">
        <v>49</v>
      </c>
      <c r="Y5658" s="5" t="s">
        <v>387</v>
      </c>
      <c r="Z5658" s="5" t="s">
        <v>60</v>
      </c>
      <c r="AA5658" s="4">
        <v>0.83</v>
      </c>
      <c r="AB5658" s="1">
        <v>41042</v>
      </c>
      <c r="AC5658" s="1">
        <v>21680</v>
      </c>
      <c r="AD5658">
        <f t="shared" si="530"/>
        <v>3</v>
      </c>
      <c r="AE5658">
        <f t="shared" ca="1" si="531"/>
        <v>65</v>
      </c>
      <c r="AF5658" t="str">
        <f t="shared" ca="1" si="532"/>
        <v>Over 65</v>
      </c>
      <c r="AG5658" s="3">
        <f t="shared" si="533"/>
        <v>1.6468651351351351</v>
      </c>
      <c r="AH5658" t="str">
        <f>_xlfn.IFNA(VLOOKUP(Sales_Transactions[[#This Row],[Order ID]],Returned_Items[#All],2,FALSE),"Not Returned")</f>
        <v>Not Returned</v>
      </c>
    </row>
    <row r="5659" spans="1:34" x14ac:dyDescent="0.25">
      <c r="A5659">
        <v>43555</v>
      </c>
      <c r="C5659" t="s">
        <v>799</v>
      </c>
      <c r="D5659" s="2" t="str">
        <f>TEXT(MID(Sales_Transactions[[#This Row],[Order Date]],2,5),"d/m/yyy")</f>
        <v>3/7/2012</v>
      </c>
      <c r="E5659" s="2" t="str">
        <f>TEXT(MID(Sales_Transactions[[#This Row],[Order Date]],2,5),"d")</f>
        <v>3</v>
      </c>
      <c r="F5659" s="2" t="str">
        <f>TEXT(MID(Sales_Transactions[[#This Row],[Order Date]],2,5),"m")</f>
        <v>7</v>
      </c>
      <c r="G5659" s="2" t="str">
        <f>TEXT(MID(Sales_Transactions[[#This Row],[Order Date]],2,5),"yyy")</f>
        <v>2012</v>
      </c>
      <c r="H5659" s="2" t="str">
        <f>TEXT(MID(Sales_Transactions[[#This Row],[Order Date]],2,5),"yyy/m")</f>
        <v>2012/7</v>
      </c>
      <c r="I5659" t="s">
        <v>78</v>
      </c>
      <c r="J5659">
        <f t="shared" si="528"/>
        <v>3</v>
      </c>
      <c r="K5659" s="2">
        <v>34</v>
      </c>
      <c r="L5659" s="3">
        <v>43.54</v>
      </c>
      <c r="M5659" s="4">
        <v>0</v>
      </c>
      <c r="N5659" s="5" t="s">
        <v>23</v>
      </c>
      <c r="O5659" s="3">
        <v>-17.48</v>
      </c>
      <c r="P5659" s="3">
        <v>1.26</v>
      </c>
      <c r="Q5659" s="3">
        <v>0.7</v>
      </c>
      <c r="R5659" s="5" t="s">
        <v>3379</v>
      </c>
      <c r="S5659" s="5" t="s">
        <v>1521</v>
      </c>
      <c r="T5659" s="5" t="str">
        <f t="shared" si="529"/>
        <v>Sung Shariari</v>
      </c>
      <c r="U5659" t="s">
        <v>1143</v>
      </c>
      <c r="V5659" s="5" t="s">
        <v>47</v>
      </c>
      <c r="W5659" s="5" t="s">
        <v>28</v>
      </c>
      <c r="X5659" s="5" t="s">
        <v>82</v>
      </c>
      <c r="Y5659" s="5" t="s">
        <v>568</v>
      </c>
      <c r="Z5659" s="5" t="s">
        <v>84</v>
      </c>
      <c r="AA5659" s="4">
        <v>0.81</v>
      </c>
      <c r="AB5659" s="1">
        <v>41095</v>
      </c>
      <c r="AC5659" s="1">
        <v>21630</v>
      </c>
      <c r="AD5659">
        <f t="shared" si="530"/>
        <v>2</v>
      </c>
      <c r="AE5659">
        <f t="shared" ca="1" si="531"/>
        <v>65</v>
      </c>
      <c r="AF5659" t="str">
        <f t="shared" ca="1" si="532"/>
        <v>Over 65</v>
      </c>
      <c r="AG5659" s="3">
        <f t="shared" si="533"/>
        <v>5.7647058823529412E-2</v>
      </c>
      <c r="AH5659" t="str">
        <f>_xlfn.IFNA(VLOOKUP(Sales_Transactions[[#This Row],[Order ID]],Returned_Items[#All],2,FALSE),"Not Returned")</f>
        <v>Not Returned</v>
      </c>
    </row>
    <row r="5660" spans="1:34" x14ac:dyDescent="0.25">
      <c r="A5660">
        <v>44452</v>
      </c>
      <c r="C5660" t="s">
        <v>2056</v>
      </c>
      <c r="D5660" s="2" t="str">
        <f>TEXT(MID(Sales_Transactions[[#This Row],[Order Date]],2,5),"d/m/yyy")</f>
        <v>9/12/2011</v>
      </c>
      <c r="E5660" s="2" t="str">
        <f>TEXT(MID(Sales_Transactions[[#This Row],[Order Date]],2,5),"d")</f>
        <v>9</v>
      </c>
      <c r="F5660" s="2" t="str">
        <f>TEXT(MID(Sales_Transactions[[#This Row],[Order Date]],2,5),"m")</f>
        <v>12</v>
      </c>
      <c r="G5660" s="2" t="str">
        <f>TEXT(MID(Sales_Transactions[[#This Row],[Order Date]],2,5),"yyy")</f>
        <v>2011</v>
      </c>
      <c r="H5660" s="2" t="str">
        <f>TEXT(MID(Sales_Transactions[[#This Row],[Order Date]],2,5),"yyy/m")</f>
        <v>2011/12</v>
      </c>
      <c r="I5660" t="s">
        <v>52</v>
      </c>
      <c r="J5660">
        <f t="shared" si="528"/>
        <v>1</v>
      </c>
      <c r="K5660" s="2">
        <v>50</v>
      </c>
      <c r="L5660" s="3">
        <v>330.27</v>
      </c>
      <c r="M5660" s="4">
        <v>7.0000000000000007E-2</v>
      </c>
      <c r="N5660" s="5" t="s">
        <v>23</v>
      </c>
      <c r="O5660" s="3">
        <v>-195.57</v>
      </c>
      <c r="P5660" s="3">
        <v>6.48</v>
      </c>
      <c r="Q5660" s="3">
        <v>7.86</v>
      </c>
      <c r="R5660" s="5" t="s">
        <v>624</v>
      </c>
      <c r="S5660" s="5" t="s">
        <v>3396</v>
      </c>
      <c r="T5660" s="5" t="str">
        <f t="shared" si="529"/>
        <v>Susan Pistek</v>
      </c>
      <c r="U5660" t="s">
        <v>1143</v>
      </c>
      <c r="V5660" s="5" t="s">
        <v>74</v>
      </c>
      <c r="W5660" s="5" t="s">
        <v>28</v>
      </c>
      <c r="X5660" s="5" t="s">
        <v>75</v>
      </c>
      <c r="Y5660" s="5" t="s">
        <v>225</v>
      </c>
      <c r="Z5660" s="5" t="s">
        <v>43</v>
      </c>
      <c r="AA5660" s="4">
        <v>0.37</v>
      </c>
      <c r="AB5660" s="1">
        <v>40888</v>
      </c>
      <c r="AC5660" s="1">
        <v>21655</v>
      </c>
      <c r="AD5660">
        <f t="shared" si="530"/>
        <v>2</v>
      </c>
      <c r="AE5660">
        <f t="shared" ca="1" si="531"/>
        <v>65</v>
      </c>
      <c r="AF5660" t="str">
        <f t="shared" ca="1" si="532"/>
        <v>Over 65</v>
      </c>
      <c r="AG5660" s="3">
        <f t="shared" si="533"/>
        <v>0.28670928000000001</v>
      </c>
      <c r="AH5660" t="str">
        <f>_xlfn.IFNA(VLOOKUP(Sales_Transactions[[#This Row],[Order ID]],Returned_Items[#All],2,FALSE),"Not Returned")</f>
        <v>Not Returned</v>
      </c>
    </row>
    <row r="5661" spans="1:34" x14ac:dyDescent="0.25">
      <c r="A5661">
        <v>45506</v>
      </c>
      <c r="C5661" t="s">
        <v>3159</v>
      </c>
      <c r="D5661" s="2" t="str">
        <f>TEXT(MID(Sales_Transactions[[#This Row],[Order Date]],2,5),"d/m/yyy")</f>
        <v>26/12/2011</v>
      </c>
      <c r="E5661" s="2" t="str">
        <f>TEXT(MID(Sales_Transactions[[#This Row],[Order Date]],2,5),"d")</f>
        <v>26</v>
      </c>
      <c r="F5661" s="2" t="str">
        <f>TEXT(MID(Sales_Transactions[[#This Row],[Order Date]],2,5),"m")</f>
        <v>12</v>
      </c>
      <c r="G5661" s="2" t="str">
        <f>TEXT(MID(Sales_Transactions[[#This Row],[Order Date]],2,5),"yyy")</f>
        <v>2011</v>
      </c>
      <c r="H5661" s="2" t="str">
        <f>TEXT(MID(Sales_Transactions[[#This Row],[Order Date]],2,5),"yyy/m")</f>
        <v>2011/12</v>
      </c>
      <c r="I5661" t="s">
        <v>22</v>
      </c>
      <c r="J5661">
        <f t="shared" si="528"/>
        <v>2</v>
      </c>
      <c r="K5661" s="2">
        <v>3</v>
      </c>
      <c r="L5661" s="3">
        <v>448.36649999999997</v>
      </c>
      <c r="M5661" s="4">
        <v>0.03</v>
      </c>
      <c r="N5661" s="5" t="s">
        <v>23</v>
      </c>
      <c r="O5661" s="3">
        <v>-748.41</v>
      </c>
      <c r="P5661" s="3">
        <v>175.99</v>
      </c>
      <c r="Q5661" s="3">
        <v>8.99</v>
      </c>
      <c r="R5661" s="5" t="s">
        <v>1660</v>
      </c>
      <c r="S5661" s="5" t="s">
        <v>36</v>
      </c>
      <c r="T5661" s="5" t="str">
        <f t="shared" si="529"/>
        <v>Neil French</v>
      </c>
      <c r="U5661" t="s">
        <v>1143</v>
      </c>
      <c r="V5661" s="5" t="s">
        <v>37</v>
      </c>
      <c r="W5661" s="5" t="s">
        <v>48</v>
      </c>
      <c r="X5661" s="5" t="s">
        <v>49</v>
      </c>
      <c r="Y5661" s="5" t="s">
        <v>1069</v>
      </c>
      <c r="Z5661" s="5" t="s">
        <v>43</v>
      </c>
      <c r="AA5661" s="4">
        <v>0.56999999999999995</v>
      </c>
      <c r="AB5661" s="1">
        <v>40908</v>
      </c>
      <c r="AC5661" s="1">
        <v>21887</v>
      </c>
      <c r="AD5661">
        <f t="shared" si="530"/>
        <v>5</v>
      </c>
      <c r="AE5661">
        <f t="shared" ca="1" si="531"/>
        <v>64</v>
      </c>
      <c r="AF5661" t="str">
        <f t="shared" ca="1" si="532"/>
        <v>18-64</v>
      </c>
      <c r="AG5661" s="3">
        <f t="shared" si="533"/>
        <v>61.642401000000007</v>
      </c>
      <c r="AH5661" t="str">
        <f>_xlfn.IFNA(VLOOKUP(Sales_Transactions[[#This Row],[Order ID]],Returned_Items[#All],2,FALSE),"Not Returned")</f>
        <v>Not Returned</v>
      </c>
    </row>
    <row r="5662" spans="1:34" x14ac:dyDescent="0.25">
      <c r="A5662">
        <v>45767</v>
      </c>
      <c r="C5662" t="s">
        <v>1875</v>
      </c>
      <c r="D5662" s="2" t="str">
        <f>TEXT(MID(Sales_Transactions[[#This Row],[Order Date]],2,5),"d/m/yyy")</f>
        <v>10/7/2012</v>
      </c>
      <c r="E5662" s="2" t="str">
        <f>TEXT(MID(Sales_Transactions[[#This Row],[Order Date]],2,5),"d")</f>
        <v>10</v>
      </c>
      <c r="F5662" s="2" t="str">
        <f>TEXT(MID(Sales_Transactions[[#This Row],[Order Date]],2,5),"m")</f>
        <v>7</v>
      </c>
      <c r="G5662" s="2" t="str">
        <f>TEXT(MID(Sales_Transactions[[#This Row],[Order Date]],2,5),"yyy")</f>
        <v>2012</v>
      </c>
      <c r="H5662" s="2" t="str">
        <f>TEXT(MID(Sales_Transactions[[#This Row],[Order Date]],2,5),"yyy/m")</f>
        <v>2012/7</v>
      </c>
      <c r="I5662" t="s">
        <v>33</v>
      </c>
      <c r="J5662">
        <f t="shared" si="528"/>
        <v>4</v>
      </c>
      <c r="K5662" s="2">
        <v>49</v>
      </c>
      <c r="L5662" s="3">
        <v>841.51</v>
      </c>
      <c r="M5662" s="4">
        <v>0.05</v>
      </c>
      <c r="N5662" s="5" t="s">
        <v>67</v>
      </c>
      <c r="O5662" s="3">
        <v>20.86</v>
      </c>
      <c r="P5662" s="3">
        <v>16.91</v>
      </c>
      <c r="Q5662" s="3">
        <v>6.25</v>
      </c>
      <c r="R5662" s="5" t="s">
        <v>3279</v>
      </c>
      <c r="S5662" s="5" t="s">
        <v>3398</v>
      </c>
      <c r="T5662" s="5" t="str">
        <f t="shared" si="529"/>
        <v>Nick Crebassa</v>
      </c>
      <c r="U5662" t="s">
        <v>1143</v>
      </c>
      <c r="V5662" s="5" t="s">
        <v>47</v>
      </c>
      <c r="W5662" s="5" t="s">
        <v>28</v>
      </c>
      <c r="X5662" s="5" t="s">
        <v>29</v>
      </c>
      <c r="Y5662" s="5" t="s">
        <v>1365</v>
      </c>
      <c r="Z5662" s="5" t="s">
        <v>43</v>
      </c>
      <c r="AA5662" s="4">
        <v>0.57999999999999996</v>
      </c>
      <c r="AB5662" s="1">
        <v>41102</v>
      </c>
      <c r="AC5662" s="1">
        <v>22070</v>
      </c>
      <c r="AD5662">
        <f t="shared" si="530"/>
        <v>2</v>
      </c>
      <c r="AE5662">
        <f t="shared" ca="1" si="531"/>
        <v>64</v>
      </c>
      <c r="AF5662" t="str">
        <f t="shared" ca="1" si="532"/>
        <v>18-64</v>
      </c>
      <c r="AG5662" s="3">
        <f t="shared" si="533"/>
        <v>0.47248051020408161</v>
      </c>
      <c r="AH5662" t="str">
        <f>_xlfn.IFNA(VLOOKUP(Sales_Transactions[[#This Row],[Order ID]],Returned_Items[#All],2,FALSE),"Not Returned")</f>
        <v>Returned</v>
      </c>
    </row>
    <row r="5663" spans="1:34" x14ac:dyDescent="0.25">
      <c r="A5663">
        <v>45986</v>
      </c>
      <c r="C5663" t="s">
        <v>1124</v>
      </c>
      <c r="D5663" s="2" t="str">
        <f>TEXT(MID(Sales_Transactions[[#This Row],[Order Date]],2,5),"d/m/yyy")</f>
        <v>25/12/2009</v>
      </c>
      <c r="E5663" s="2" t="str">
        <f>TEXT(MID(Sales_Transactions[[#This Row],[Order Date]],2,5),"d")</f>
        <v>25</v>
      </c>
      <c r="F5663" s="2" t="str">
        <f>TEXT(MID(Sales_Transactions[[#This Row],[Order Date]],2,5),"m")</f>
        <v>12</v>
      </c>
      <c r="G5663" s="2" t="str">
        <f>TEXT(MID(Sales_Transactions[[#This Row],[Order Date]],2,5),"yyy")</f>
        <v>2009</v>
      </c>
      <c r="H5663" s="2" t="str">
        <f>TEXT(MID(Sales_Transactions[[#This Row],[Order Date]],2,5),"yyy/m")</f>
        <v>2009/12</v>
      </c>
      <c r="I5663" t="s">
        <v>22</v>
      </c>
      <c r="J5663">
        <f t="shared" si="528"/>
        <v>2</v>
      </c>
      <c r="K5663" s="2">
        <v>20</v>
      </c>
      <c r="L5663" s="3">
        <v>71.069999999999993</v>
      </c>
      <c r="M5663" s="4">
        <v>0.08</v>
      </c>
      <c r="N5663" s="5" t="s">
        <v>23</v>
      </c>
      <c r="O5663" s="3">
        <v>-15.09</v>
      </c>
      <c r="P5663" s="3">
        <v>3.69</v>
      </c>
      <c r="Q5663" s="3">
        <v>2.5</v>
      </c>
      <c r="R5663" s="5" t="s">
        <v>3393</v>
      </c>
      <c r="S5663" s="5" t="s">
        <v>3394</v>
      </c>
      <c r="T5663" s="5" t="str">
        <f t="shared" si="529"/>
        <v>Suzanne McNair</v>
      </c>
      <c r="U5663" t="s">
        <v>1143</v>
      </c>
      <c r="V5663" s="5" t="s">
        <v>27</v>
      </c>
      <c r="W5663" s="5" t="s">
        <v>28</v>
      </c>
      <c r="X5663" s="5" t="s">
        <v>98</v>
      </c>
      <c r="Y5663" s="5" t="s">
        <v>1098</v>
      </c>
      <c r="Z5663" s="5" t="s">
        <v>43</v>
      </c>
      <c r="AA5663" s="4">
        <v>0.39</v>
      </c>
      <c r="AB5663" s="1">
        <v>40177</v>
      </c>
      <c r="AC5663" s="1">
        <v>22021</v>
      </c>
      <c r="AD5663">
        <f t="shared" si="530"/>
        <v>5</v>
      </c>
      <c r="AE5663">
        <f t="shared" ca="1" si="531"/>
        <v>64</v>
      </c>
      <c r="AF5663" t="str">
        <f t="shared" ca="1" si="532"/>
        <v>18-64</v>
      </c>
      <c r="AG5663" s="3">
        <f t="shared" si="533"/>
        <v>0.30935239999999997</v>
      </c>
      <c r="AH5663" t="str">
        <f>_xlfn.IFNA(VLOOKUP(Sales_Transactions[[#This Row],[Order ID]],Returned_Items[#All],2,FALSE),"Not Returned")</f>
        <v>Not Returned</v>
      </c>
    </row>
    <row r="5664" spans="1:34" hidden="1" x14ac:dyDescent="0.25">
      <c r="A5664">
        <v>46881</v>
      </c>
      <c r="C5664" t="s">
        <v>3406</v>
      </c>
      <c r="D5664" s="2" t="str">
        <f>TEXT(MID(Sales_Transactions[[#This Row],[Order Date]],2,5),"d/m/yyy")</f>
        <v>6/10/2009</v>
      </c>
      <c r="E5664" s="2" t="str">
        <f>TEXT(MID(Sales_Transactions[[#This Row],[Order Date]],2,5),"d")</f>
        <v>6</v>
      </c>
      <c r="F5664" s="2" t="str">
        <f>TEXT(MID(Sales_Transactions[[#This Row],[Order Date]],2,5),"m")</f>
        <v>10</v>
      </c>
      <c r="G5664" s="2" t="str">
        <f>TEXT(MID(Sales_Transactions[[#This Row],[Order Date]],2,5),"yyy")</f>
        <v>2009</v>
      </c>
      <c r="H5664" s="2" t="str">
        <f>TEXT(MID(Sales_Transactions[[#This Row],[Order Date]],2,5),"yyy/m")</f>
        <v>2009/10</v>
      </c>
      <c r="I5664" t="s">
        <v>101</v>
      </c>
      <c r="J5664">
        <f t="shared" si="528"/>
        <v>1</v>
      </c>
      <c r="K5664" s="2">
        <v>31</v>
      </c>
      <c r="L5664">
        <v>176.28</v>
      </c>
      <c r="M5664">
        <v>7.0000000000000007E-2</v>
      </c>
      <c r="N5664" t="s">
        <v>279</v>
      </c>
      <c r="O5664">
        <v>-80.3</v>
      </c>
      <c r="P5664">
        <v>5.18</v>
      </c>
      <c r="Q5664">
        <v>5.74</v>
      </c>
      <c r="R5664" t="s">
        <v>3279</v>
      </c>
      <c r="S5664" t="s">
        <v>3398</v>
      </c>
      <c r="T5664" t="str">
        <f t="shared" si="529"/>
        <v>Nick Crebassa</v>
      </c>
      <c r="U5664" t="s">
        <v>1143</v>
      </c>
      <c r="V5664" t="s">
        <v>47</v>
      </c>
      <c r="W5664" t="s">
        <v>28</v>
      </c>
      <c r="X5664" t="s">
        <v>41</v>
      </c>
      <c r="Y5664" t="s">
        <v>1025</v>
      </c>
      <c r="Z5664" t="s">
        <v>43</v>
      </c>
      <c r="AA5664">
        <v>0.36</v>
      </c>
      <c r="AB5664" s="1">
        <v>40094</v>
      </c>
      <c r="AC5664" s="1">
        <v>22348</v>
      </c>
      <c r="AD5664">
        <f t="shared" si="530"/>
        <v>2</v>
      </c>
      <c r="AE5664">
        <f t="shared" ca="1" si="531"/>
        <v>63</v>
      </c>
      <c r="AF5664" t="str">
        <f t="shared" ca="1" si="532"/>
        <v>18-64</v>
      </c>
      <c r="AG5664">
        <f t="shared" si="533"/>
        <v>0.35214109677419358</v>
      </c>
      <c r="AH5664" t="str">
        <f>_xlfn.IFNA(VLOOKUP(Sales_Transactions[[#This Row],[Order ID]],Returned_Items[#All],2,FALSE),"Not Returned")</f>
        <v>Not Returned</v>
      </c>
    </row>
    <row r="5665" spans="1:34" x14ac:dyDescent="0.25">
      <c r="A5665">
        <v>46979</v>
      </c>
      <c r="C5665" t="s">
        <v>883</v>
      </c>
      <c r="D5665" s="2" t="str">
        <f>TEXT(MID(Sales_Transactions[[#This Row],[Order Date]],2,5),"d/m/yyy")</f>
        <v>16/7/2012</v>
      </c>
      <c r="E5665" s="2" t="str">
        <f>TEXT(MID(Sales_Transactions[[#This Row],[Order Date]],2,5),"d")</f>
        <v>16</v>
      </c>
      <c r="F5665" s="2" t="str">
        <f>TEXT(MID(Sales_Transactions[[#This Row],[Order Date]],2,5),"m")</f>
        <v>7</v>
      </c>
      <c r="G5665" s="2" t="str">
        <f>TEXT(MID(Sales_Transactions[[#This Row],[Order Date]],2,5),"yyy")</f>
        <v>2012</v>
      </c>
      <c r="H5665" s="2" t="str">
        <f>TEXT(MID(Sales_Transactions[[#This Row],[Order Date]],2,5),"yyy/m")</f>
        <v>2012/7</v>
      </c>
      <c r="I5665" t="s">
        <v>22</v>
      </c>
      <c r="J5665">
        <f t="shared" si="528"/>
        <v>2</v>
      </c>
      <c r="K5665" s="2">
        <v>30</v>
      </c>
      <c r="L5665" s="3">
        <v>8718.4599999999991</v>
      </c>
      <c r="M5665" s="4">
        <v>0.09</v>
      </c>
      <c r="N5665" s="5" t="s">
        <v>34</v>
      </c>
      <c r="O5665" s="3">
        <v>1554.85</v>
      </c>
      <c r="P5665" s="3">
        <v>306.14</v>
      </c>
      <c r="Q5665" s="3">
        <v>26.53</v>
      </c>
      <c r="R5665" s="5" t="s">
        <v>1660</v>
      </c>
      <c r="S5665" s="5" t="s">
        <v>36</v>
      </c>
      <c r="T5665" s="5" t="str">
        <f t="shared" si="529"/>
        <v>Neil French</v>
      </c>
      <c r="U5665" t="s">
        <v>1143</v>
      </c>
      <c r="V5665" s="5" t="s">
        <v>37</v>
      </c>
      <c r="W5665" s="5" t="s">
        <v>48</v>
      </c>
      <c r="X5665" s="5" t="s">
        <v>324</v>
      </c>
      <c r="Y5665" s="5" t="s">
        <v>1928</v>
      </c>
      <c r="Z5665" s="5" t="s">
        <v>40</v>
      </c>
      <c r="AA5665" s="4">
        <v>0.56000000000000005</v>
      </c>
      <c r="AB5665" s="1">
        <v>41108</v>
      </c>
      <c r="AC5665" s="1">
        <v>22563</v>
      </c>
      <c r="AD5665">
        <f t="shared" si="530"/>
        <v>2</v>
      </c>
      <c r="AE5665">
        <f t="shared" ca="1" si="531"/>
        <v>62</v>
      </c>
      <c r="AF5665" t="str">
        <f t="shared" ca="1" si="532"/>
        <v>18-64</v>
      </c>
      <c r="AG5665" s="3">
        <f t="shared" si="533"/>
        <v>11.079815799999999</v>
      </c>
      <c r="AH5665" t="str">
        <f>_xlfn.IFNA(VLOOKUP(Sales_Transactions[[#This Row],[Order ID]],Returned_Items[#All],2,FALSE),"Not Returned")</f>
        <v>Not Returned</v>
      </c>
    </row>
    <row r="5666" spans="1:34" x14ac:dyDescent="0.25">
      <c r="A5666">
        <v>46979</v>
      </c>
      <c r="C5666" t="s">
        <v>883</v>
      </c>
      <c r="D5666" s="2" t="str">
        <f>TEXT(MID(Sales_Transactions[[#This Row],[Order Date]],2,5),"d/m/yyy")</f>
        <v>16/7/2012</v>
      </c>
      <c r="E5666" s="2" t="str">
        <f>TEXT(MID(Sales_Transactions[[#This Row],[Order Date]],2,5),"d")</f>
        <v>16</v>
      </c>
      <c r="F5666" s="2" t="str">
        <f>TEXT(MID(Sales_Transactions[[#This Row],[Order Date]],2,5),"m")</f>
        <v>7</v>
      </c>
      <c r="G5666" s="2" t="str">
        <f>TEXT(MID(Sales_Transactions[[#This Row],[Order Date]],2,5),"yyy")</f>
        <v>2012</v>
      </c>
      <c r="H5666" s="2" t="str">
        <f>TEXT(MID(Sales_Transactions[[#This Row],[Order Date]],2,5),"yyy/m")</f>
        <v>2012/7</v>
      </c>
      <c r="I5666" t="s">
        <v>22</v>
      </c>
      <c r="J5666">
        <f t="shared" si="528"/>
        <v>2</v>
      </c>
      <c r="K5666" s="2">
        <v>26</v>
      </c>
      <c r="L5666" s="3">
        <v>135.88</v>
      </c>
      <c r="M5666" s="4">
        <v>0.05</v>
      </c>
      <c r="N5666" s="5" t="s">
        <v>23</v>
      </c>
      <c r="O5666" s="3">
        <v>-66.02</v>
      </c>
      <c r="P5666" s="3">
        <v>4.9800000000000004</v>
      </c>
      <c r="Q5666" s="3">
        <v>5.49</v>
      </c>
      <c r="R5666" s="5" t="s">
        <v>1660</v>
      </c>
      <c r="S5666" s="5" t="s">
        <v>36</v>
      </c>
      <c r="T5666" s="5" t="str">
        <f t="shared" si="529"/>
        <v>Neil French</v>
      </c>
      <c r="U5666" t="s">
        <v>1143</v>
      </c>
      <c r="V5666" s="5" t="s">
        <v>37</v>
      </c>
      <c r="W5666" s="5" t="s">
        <v>28</v>
      </c>
      <c r="X5666" s="5" t="s">
        <v>75</v>
      </c>
      <c r="Y5666" s="5" t="s">
        <v>2182</v>
      </c>
      <c r="Z5666" s="5" t="s">
        <v>43</v>
      </c>
      <c r="AA5666" s="4">
        <v>0.38</v>
      </c>
      <c r="AB5666" s="1">
        <v>41115</v>
      </c>
      <c r="AC5666" s="1">
        <v>22814</v>
      </c>
      <c r="AD5666">
        <f t="shared" si="530"/>
        <v>9</v>
      </c>
      <c r="AE5666">
        <f t="shared" ca="1" si="531"/>
        <v>62</v>
      </c>
      <c r="AF5666" t="str">
        <f t="shared" ca="1" si="532"/>
        <v>18-64</v>
      </c>
      <c r="AG5666" s="3">
        <f t="shared" si="533"/>
        <v>0.40259653846153848</v>
      </c>
      <c r="AH5666" t="str">
        <f>_xlfn.IFNA(VLOOKUP(Sales_Transactions[[#This Row],[Order ID]],Returned_Items[#All],2,FALSE),"Not Returned")</f>
        <v>Not Returned</v>
      </c>
    </row>
    <row r="5667" spans="1:34" x14ac:dyDescent="0.25">
      <c r="A5667">
        <v>47040</v>
      </c>
      <c r="C5667" t="s">
        <v>2608</v>
      </c>
      <c r="D5667" s="2" t="str">
        <f>TEXT(MID(Sales_Transactions[[#This Row],[Order Date]],2,5),"d/m/yyy")</f>
        <v>16/8/2010</v>
      </c>
      <c r="E5667" s="2" t="str">
        <f>TEXT(MID(Sales_Transactions[[#This Row],[Order Date]],2,5),"d")</f>
        <v>16</v>
      </c>
      <c r="F5667" s="2" t="str">
        <f>TEXT(MID(Sales_Transactions[[#This Row],[Order Date]],2,5),"m")</f>
        <v>8</v>
      </c>
      <c r="G5667" s="2" t="str">
        <f>TEXT(MID(Sales_Transactions[[#This Row],[Order Date]],2,5),"yyy")</f>
        <v>2010</v>
      </c>
      <c r="H5667" s="2" t="str">
        <f>TEXT(MID(Sales_Transactions[[#This Row],[Order Date]],2,5),"yyy/m")</f>
        <v>2010/8</v>
      </c>
      <c r="I5667" t="s">
        <v>33</v>
      </c>
      <c r="J5667">
        <f t="shared" si="528"/>
        <v>4</v>
      </c>
      <c r="K5667" s="2">
        <v>38</v>
      </c>
      <c r="L5667" s="3">
        <v>487.98</v>
      </c>
      <c r="M5667" s="4">
        <v>0.01</v>
      </c>
      <c r="N5667" s="5" t="s">
        <v>23</v>
      </c>
      <c r="O5667" s="3">
        <v>8.1</v>
      </c>
      <c r="P5667" s="3">
        <v>12.53</v>
      </c>
      <c r="Q5667" s="3">
        <v>7.17</v>
      </c>
      <c r="R5667" s="5" t="s">
        <v>1218</v>
      </c>
      <c r="S5667" s="5" t="s">
        <v>2041</v>
      </c>
      <c r="T5667" s="5" t="str">
        <f t="shared" si="529"/>
        <v>Rob Beeghly</v>
      </c>
      <c r="U5667" t="s">
        <v>1143</v>
      </c>
      <c r="V5667" s="5" t="s">
        <v>37</v>
      </c>
      <c r="W5667" s="5" t="s">
        <v>28</v>
      </c>
      <c r="X5667" s="5" t="s">
        <v>41</v>
      </c>
      <c r="Y5667" s="5" t="s">
        <v>2541</v>
      </c>
      <c r="Z5667" s="5" t="s">
        <v>43</v>
      </c>
      <c r="AA5667" s="4">
        <v>0.38</v>
      </c>
      <c r="AB5667" s="1">
        <v>40407</v>
      </c>
      <c r="AC5667" s="1">
        <v>22822</v>
      </c>
      <c r="AD5667">
        <f t="shared" si="530"/>
        <v>1</v>
      </c>
      <c r="AE5667">
        <f t="shared" ca="1" si="531"/>
        <v>62</v>
      </c>
      <c r="AF5667" t="str">
        <f t="shared" ca="1" si="532"/>
        <v>18-64</v>
      </c>
      <c r="AG5667" s="3">
        <f t="shared" si="533"/>
        <v>0.51838807894736838</v>
      </c>
      <c r="AH5667" t="str">
        <f>_xlfn.IFNA(VLOOKUP(Sales_Transactions[[#This Row],[Order ID]],Returned_Items[#All],2,FALSE),"Not Returned")</f>
        <v>Not Returned</v>
      </c>
    </row>
    <row r="5668" spans="1:34" x14ac:dyDescent="0.25">
      <c r="A5668">
        <v>48391</v>
      </c>
      <c r="C5668" t="s">
        <v>1589</v>
      </c>
      <c r="D5668" s="2" t="str">
        <f>TEXT(MID(Sales_Transactions[[#This Row],[Order Date]],2,5),"d/m/yyy")</f>
        <v>29/10/2010</v>
      </c>
      <c r="E5668" s="2" t="str">
        <f>TEXT(MID(Sales_Transactions[[#This Row],[Order Date]],2,5),"d")</f>
        <v>29</v>
      </c>
      <c r="F5668" s="2" t="str">
        <f>TEXT(MID(Sales_Transactions[[#This Row],[Order Date]],2,5),"m")</f>
        <v>10</v>
      </c>
      <c r="G5668" s="2" t="str">
        <f>TEXT(MID(Sales_Transactions[[#This Row],[Order Date]],2,5),"yyy")</f>
        <v>2010</v>
      </c>
      <c r="H5668" s="2" t="str">
        <f>TEXT(MID(Sales_Transactions[[#This Row],[Order Date]],2,5),"yyy/m")</f>
        <v>2010/10</v>
      </c>
      <c r="I5668" t="s">
        <v>52</v>
      </c>
      <c r="J5668">
        <f t="shared" si="528"/>
        <v>1</v>
      </c>
      <c r="K5668" s="2">
        <v>45</v>
      </c>
      <c r="L5668" s="3">
        <v>254.92</v>
      </c>
      <c r="M5668" s="4">
        <v>0.1</v>
      </c>
      <c r="N5668" s="5" t="s">
        <v>23</v>
      </c>
      <c r="O5668" s="3">
        <v>-99.62</v>
      </c>
      <c r="P5668" s="3">
        <v>5.98</v>
      </c>
      <c r="Q5668" s="3">
        <v>5.46</v>
      </c>
      <c r="R5668" s="5" t="s">
        <v>3279</v>
      </c>
      <c r="S5668" s="5" t="s">
        <v>3398</v>
      </c>
      <c r="T5668" s="5" t="str">
        <f t="shared" si="529"/>
        <v>Nick Crebassa</v>
      </c>
      <c r="U5668" t="s">
        <v>1143</v>
      </c>
      <c r="V5668" s="5" t="s">
        <v>47</v>
      </c>
      <c r="W5668" s="5" t="s">
        <v>28</v>
      </c>
      <c r="X5668" s="5" t="s">
        <v>75</v>
      </c>
      <c r="Y5668" s="5" t="s">
        <v>1279</v>
      </c>
      <c r="Z5668" s="5" t="s">
        <v>43</v>
      </c>
      <c r="AA5668" s="4">
        <v>0.36</v>
      </c>
      <c r="AB5668" s="1">
        <v>40481</v>
      </c>
      <c r="AC5668" s="1">
        <v>28224</v>
      </c>
      <c r="AD5668">
        <f t="shared" si="530"/>
        <v>1</v>
      </c>
      <c r="AE5668">
        <f t="shared" ca="1" si="531"/>
        <v>47</v>
      </c>
      <c r="AF5668" t="str">
        <f t="shared" ca="1" si="532"/>
        <v>18-64</v>
      </c>
      <c r="AG5668" s="3">
        <f t="shared" si="533"/>
        <v>0.25408933333333333</v>
      </c>
      <c r="AH5668" t="str">
        <f>_xlfn.IFNA(VLOOKUP(Sales_Transactions[[#This Row],[Order ID]],Returned_Items[#All],2,FALSE),"Not Returned")</f>
        <v>Returned</v>
      </c>
    </row>
    <row r="5669" spans="1:34" x14ac:dyDescent="0.25">
      <c r="A5669">
        <v>51780</v>
      </c>
      <c r="C5669" t="s">
        <v>974</v>
      </c>
      <c r="D5669" s="2" t="str">
        <f>TEXT(MID(Sales_Transactions[[#This Row],[Order Date]],2,5),"d/m/yyy")</f>
        <v>24/7/2010</v>
      </c>
      <c r="E5669" s="2" t="str">
        <f>TEXT(MID(Sales_Transactions[[#This Row],[Order Date]],2,5),"d")</f>
        <v>24</v>
      </c>
      <c r="F5669" s="2" t="str">
        <f>TEXT(MID(Sales_Transactions[[#This Row],[Order Date]],2,5),"m")</f>
        <v>7</v>
      </c>
      <c r="G5669" s="2" t="str">
        <f>TEXT(MID(Sales_Transactions[[#This Row],[Order Date]],2,5),"yyy")</f>
        <v>2010</v>
      </c>
      <c r="H5669" s="2" t="str">
        <f>TEXT(MID(Sales_Transactions[[#This Row],[Order Date]],2,5),"yyy/m")</f>
        <v>2010/7</v>
      </c>
      <c r="I5669" t="s">
        <v>22</v>
      </c>
      <c r="J5669">
        <f t="shared" si="528"/>
        <v>2</v>
      </c>
      <c r="K5669" s="2">
        <v>26</v>
      </c>
      <c r="L5669" s="3">
        <v>1846.2</v>
      </c>
      <c r="M5669" s="4">
        <v>0.04</v>
      </c>
      <c r="N5669" s="5" t="s">
        <v>34</v>
      </c>
      <c r="O5669" s="3">
        <v>-584.92999999999995</v>
      </c>
      <c r="P5669" s="3">
        <v>68.81</v>
      </c>
      <c r="Q5669" s="3">
        <v>60</v>
      </c>
      <c r="R5669" s="5" t="s">
        <v>1218</v>
      </c>
      <c r="S5669" s="5" t="s">
        <v>2041</v>
      </c>
      <c r="T5669" s="5" t="str">
        <f t="shared" si="529"/>
        <v>Rob Beeghly</v>
      </c>
      <c r="U5669" t="s">
        <v>1143</v>
      </c>
      <c r="V5669" s="5" t="s">
        <v>37</v>
      </c>
      <c r="W5669" s="5" t="s">
        <v>28</v>
      </c>
      <c r="X5669" s="5" t="s">
        <v>38</v>
      </c>
      <c r="Y5669" s="5" t="s">
        <v>1023</v>
      </c>
      <c r="Z5669" s="5" t="s">
        <v>40</v>
      </c>
      <c r="AA5669" s="4">
        <v>0.41</v>
      </c>
      <c r="AB5669" s="1">
        <v>40385</v>
      </c>
      <c r="AC5669" s="1">
        <v>28799</v>
      </c>
      <c r="AD5669">
        <f t="shared" si="530"/>
        <v>2</v>
      </c>
      <c r="AE5669">
        <f t="shared" ca="1" si="531"/>
        <v>45</v>
      </c>
      <c r="AF5669" t="str">
        <f t="shared" ca="1" si="532"/>
        <v>18-64</v>
      </c>
      <c r="AG5669" s="3">
        <f t="shared" si="533"/>
        <v>4.9531721538461539</v>
      </c>
      <c r="AH5669" t="str">
        <f>_xlfn.IFNA(VLOOKUP(Sales_Transactions[[#This Row],[Order ID]],Returned_Items[#All],2,FALSE),"Not Returned")</f>
        <v>Not Returned</v>
      </c>
    </row>
    <row r="5670" spans="1:34" x14ac:dyDescent="0.25">
      <c r="A5670">
        <v>51780</v>
      </c>
      <c r="C5670" t="s">
        <v>974</v>
      </c>
      <c r="D5670" s="2" t="str">
        <f>TEXT(MID(Sales_Transactions[[#This Row],[Order Date]],2,5),"d/m/yyy")</f>
        <v>24/7/2010</v>
      </c>
      <c r="E5670" s="2" t="str">
        <f>TEXT(MID(Sales_Transactions[[#This Row],[Order Date]],2,5),"d")</f>
        <v>24</v>
      </c>
      <c r="F5670" s="2" t="str">
        <f>TEXT(MID(Sales_Transactions[[#This Row],[Order Date]],2,5),"m")</f>
        <v>7</v>
      </c>
      <c r="G5670" s="2" t="str">
        <f>TEXT(MID(Sales_Transactions[[#This Row],[Order Date]],2,5),"yyy")</f>
        <v>2010</v>
      </c>
      <c r="H5670" s="2" t="str">
        <f>TEXT(MID(Sales_Transactions[[#This Row],[Order Date]],2,5),"yyy/m")</f>
        <v>2010/7</v>
      </c>
      <c r="I5670" t="s">
        <v>22</v>
      </c>
      <c r="J5670">
        <f t="shared" si="528"/>
        <v>2</v>
      </c>
      <c r="K5670" s="2">
        <v>11</v>
      </c>
      <c r="L5670" s="3">
        <v>32.03</v>
      </c>
      <c r="M5670" s="4">
        <v>0.09</v>
      </c>
      <c r="N5670" s="5" t="s">
        <v>23</v>
      </c>
      <c r="O5670" s="3">
        <v>7.41</v>
      </c>
      <c r="P5670" s="3">
        <v>3.15</v>
      </c>
      <c r="Q5670" s="3">
        <v>0.5</v>
      </c>
      <c r="R5670" s="5" t="s">
        <v>1218</v>
      </c>
      <c r="S5670" s="5" t="s">
        <v>2041</v>
      </c>
      <c r="T5670" s="5" t="str">
        <f t="shared" si="529"/>
        <v>Rob Beeghly</v>
      </c>
      <c r="U5670" t="s">
        <v>1143</v>
      </c>
      <c r="V5670" s="5" t="s">
        <v>37</v>
      </c>
      <c r="W5670" s="5" t="s">
        <v>28</v>
      </c>
      <c r="X5670" s="5" t="s">
        <v>115</v>
      </c>
      <c r="Y5670" s="5" t="s">
        <v>1329</v>
      </c>
      <c r="Z5670" s="5" t="s">
        <v>43</v>
      </c>
      <c r="AA5670" s="4">
        <v>0.37</v>
      </c>
      <c r="AB5670" s="1">
        <v>40390</v>
      </c>
      <c r="AC5670" s="1">
        <v>28689</v>
      </c>
      <c r="AD5670">
        <f t="shared" si="530"/>
        <v>7</v>
      </c>
      <c r="AE5670">
        <f t="shared" ca="1" si="531"/>
        <v>46</v>
      </c>
      <c r="AF5670" t="str">
        <f t="shared" ca="1" si="532"/>
        <v>18-64</v>
      </c>
      <c r="AG5670" s="3">
        <f t="shared" si="533"/>
        <v>0.33156045454545452</v>
      </c>
      <c r="AH5670" t="str">
        <f>_xlfn.IFNA(VLOOKUP(Sales_Transactions[[#This Row],[Order ID]],Returned_Items[#All],2,FALSE),"Not Returned")</f>
        <v>Not Returned</v>
      </c>
    </row>
    <row r="5671" spans="1:34" x14ac:dyDescent="0.25">
      <c r="A5671">
        <v>51780</v>
      </c>
      <c r="C5671" t="s">
        <v>974</v>
      </c>
      <c r="D5671" s="2" t="str">
        <f>TEXT(MID(Sales_Transactions[[#This Row],[Order Date]],2,5),"d/m/yyy")</f>
        <v>24/7/2010</v>
      </c>
      <c r="E5671" s="2" t="str">
        <f>TEXT(MID(Sales_Transactions[[#This Row],[Order Date]],2,5),"d")</f>
        <v>24</v>
      </c>
      <c r="F5671" s="2" t="str">
        <f>TEXT(MID(Sales_Transactions[[#This Row],[Order Date]],2,5),"m")</f>
        <v>7</v>
      </c>
      <c r="G5671" s="2" t="str">
        <f>TEXT(MID(Sales_Transactions[[#This Row],[Order Date]],2,5),"yyy")</f>
        <v>2010</v>
      </c>
      <c r="H5671" s="2" t="str">
        <f>TEXT(MID(Sales_Transactions[[#This Row],[Order Date]],2,5),"yyy/m")</f>
        <v>2010/7</v>
      </c>
      <c r="I5671" t="s">
        <v>22</v>
      </c>
      <c r="J5671">
        <f t="shared" si="528"/>
        <v>2</v>
      </c>
      <c r="K5671" s="2">
        <v>44</v>
      </c>
      <c r="L5671" s="3">
        <v>185.82</v>
      </c>
      <c r="M5671" s="4">
        <v>0.05</v>
      </c>
      <c r="N5671" s="5" t="s">
        <v>67</v>
      </c>
      <c r="O5671" s="3">
        <v>11.45</v>
      </c>
      <c r="P5671" s="3">
        <v>4.2</v>
      </c>
      <c r="Q5671" s="3">
        <v>2.2599999999999998</v>
      </c>
      <c r="R5671" s="5" t="s">
        <v>1218</v>
      </c>
      <c r="S5671" s="5" t="s">
        <v>2041</v>
      </c>
      <c r="T5671" s="5" t="str">
        <f t="shared" si="529"/>
        <v>Rob Beeghly</v>
      </c>
      <c r="U5671" t="s">
        <v>1143</v>
      </c>
      <c r="V5671" s="5" t="s">
        <v>37</v>
      </c>
      <c r="W5671" s="5" t="s">
        <v>28</v>
      </c>
      <c r="X5671" s="5" t="s">
        <v>75</v>
      </c>
      <c r="Y5671" s="5" t="s">
        <v>2533</v>
      </c>
      <c r="Z5671" s="5" t="s">
        <v>84</v>
      </c>
      <c r="AA5671" s="4">
        <v>0.36</v>
      </c>
      <c r="AB5671" s="1">
        <v>40383</v>
      </c>
      <c r="AC5671" s="1">
        <v>28573</v>
      </c>
      <c r="AD5671">
        <f t="shared" si="530"/>
        <v>0</v>
      </c>
      <c r="AE5671">
        <f t="shared" ca="1" si="531"/>
        <v>46</v>
      </c>
      <c r="AF5671" t="str">
        <f t="shared" ca="1" si="532"/>
        <v>18-64</v>
      </c>
      <c r="AG5671" s="3">
        <f t="shared" si="533"/>
        <v>0.14677045454545454</v>
      </c>
      <c r="AH5671" t="str">
        <f>_xlfn.IFNA(VLOOKUP(Sales_Transactions[[#This Row],[Order ID]],Returned_Items[#All],2,FALSE),"Not Returned")</f>
        <v>Not Returned</v>
      </c>
    </row>
    <row r="5672" spans="1:34" x14ac:dyDescent="0.25">
      <c r="A5672">
        <v>53350</v>
      </c>
      <c r="C5672" t="s">
        <v>2115</v>
      </c>
      <c r="D5672" s="2" t="str">
        <f>TEXT(MID(Sales_Transactions[[#This Row],[Order Date]],2,5),"d/m/yyy")</f>
        <v>14/6/2009</v>
      </c>
      <c r="E5672" s="2" t="str">
        <f>TEXT(MID(Sales_Transactions[[#This Row],[Order Date]],2,5),"d")</f>
        <v>14</v>
      </c>
      <c r="F5672" s="2" t="str">
        <f>TEXT(MID(Sales_Transactions[[#This Row],[Order Date]],2,5),"m")</f>
        <v>6</v>
      </c>
      <c r="G5672" s="2" t="str">
        <f>TEXT(MID(Sales_Transactions[[#This Row],[Order Date]],2,5),"yyy")</f>
        <v>2009</v>
      </c>
      <c r="H5672" s="2" t="str">
        <f>TEXT(MID(Sales_Transactions[[#This Row],[Order Date]],2,5),"yyy/m")</f>
        <v>2009/6</v>
      </c>
      <c r="I5672" t="s">
        <v>52</v>
      </c>
      <c r="J5672">
        <f t="shared" si="528"/>
        <v>1</v>
      </c>
      <c r="K5672" s="2">
        <v>24</v>
      </c>
      <c r="L5672" s="3">
        <v>7046.61</v>
      </c>
      <c r="M5672" s="4">
        <v>0.08</v>
      </c>
      <c r="N5672" s="5" t="s">
        <v>23</v>
      </c>
      <c r="O5672" s="3">
        <v>2595.1799999999998</v>
      </c>
      <c r="P5672" s="3">
        <v>315.98</v>
      </c>
      <c r="Q5672" s="3">
        <v>19.989999999999998</v>
      </c>
      <c r="R5672" s="5" t="s">
        <v>624</v>
      </c>
      <c r="S5672" s="5" t="s">
        <v>3396</v>
      </c>
      <c r="T5672" s="5" t="str">
        <f t="shared" si="529"/>
        <v>Susan Pistek</v>
      </c>
      <c r="U5672" t="s">
        <v>1143</v>
      </c>
      <c r="V5672" s="5" t="s">
        <v>74</v>
      </c>
      <c r="W5672" s="5" t="s">
        <v>28</v>
      </c>
      <c r="X5672" s="5" t="s">
        <v>41</v>
      </c>
      <c r="Y5672" s="5" t="s">
        <v>1539</v>
      </c>
      <c r="Z5672" s="5" t="s">
        <v>43</v>
      </c>
      <c r="AA5672" s="4">
        <v>0.38</v>
      </c>
      <c r="AB5672" s="1">
        <v>39978</v>
      </c>
      <c r="AC5672" s="1">
        <v>28689</v>
      </c>
      <c r="AD5672">
        <f t="shared" si="530"/>
        <v>0</v>
      </c>
      <c r="AE5672">
        <f t="shared" ca="1" si="531"/>
        <v>46</v>
      </c>
      <c r="AF5672" t="str">
        <f t="shared" ca="1" si="532"/>
        <v>18-64</v>
      </c>
      <c r="AG5672" s="3">
        <f t="shared" si="533"/>
        <v>13.988217333333333</v>
      </c>
      <c r="AH5672" t="str">
        <f>_xlfn.IFNA(VLOOKUP(Sales_Transactions[[#This Row],[Order ID]],Returned_Items[#All],2,FALSE),"Not Returned")</f>
        <v>Not Returned</v>
      </c>
    </row>
    <row r="5673" spans="1:34" x14ac:dyDescent="0.25">
      <c r="A5673">
        <v>55648</v>
      </c>
      <c r="C5673" t="s">
        <v>3407</v>
      </c>
      <c r="D5673" s="2" t="str">
        <f>TEXT(MID(Sales_Transactions[[#This Row],[Order Date]],2,5),"d/m/yyy")</f>
        <v>9/9/2009</v>
      </c>
      <c r="E5673" s="2" t="str">
        <f>TEXT(MID(Sales_Transactions[[#This Row],[Order Date]],2,5),"d")</f>
        <v>9</v>
      </c>
      <c r="F5673" s="2" t="str">
        <f>TEXT(MID(Sales_Transactions[[#This Row],[Order Date]],2,5),"m")</f>
        <v>9</v>
      </c>
      <c r="G5673" s="2" t="str">
        <f>TEXT(MID(Sales_Transactions[[#This Row],[Order Date]],2,5),"yyy")</f>
        <v>2009</v>
      </c>
      <c r="H5673" s="2" t="str">
        <f>TEXT(MID(Sales_Transactions[[#This Row],[Order Date]],2,5),"yyy/m")</f>
        <v>2009/9</v>
      </c>
      <c r="I5673" t="s">
        <v>101</v>
      </c>
      <c r="J5673">
        <f t="shared" si="528"/>
        <v>1</v>
      </c>
      <c r="K5673" s="2">
        <v>5</v>
      </c>
      <c r="L5673" s="3">
        <v>14.74</v>
      </c>
      <c r="M5673" s="4">
        <v>0.08</v>
      </c>
      <c r="N5673" s="5" t="s">
        <v>23</v>
      </c>
      <c r="O5673" s="3">
        <v>-2.58</v>
      </c>
      <c r="P5673" s="3">
        <v>2.88</v>
      </c>
      <c r="Q5673" s="3">
        <v>0.7</v>
      </c>
      <c r="R5673" s="5" t="s">
        <v>3379</v>
      </c>
      <c r="S5673" s="5" t="s">
        <v>1521</v>
      </c>
      <c r="T5673" s="5" t="str">
        <f t="shared" si="529"/>
        <v>Sung Shariari</v>
      </c>
      <c r="U5673" t="s">
        <v>1143</v>
      </c>
      <c r="V5673" s="5" t="s">
        <v>47</v>
      </c>
      <c r="W5673" s="5" t="s">
        <v>28</v>
      </c>
      <c r="X5673" s="5" t="s">
        <v>124</v>
      </c>
      <c r="Y5673" s="5" t="s">
        <v>1591</v>
      </c>
      <c r="Z5673" s="5" t="s">
        <v>84</v>
      </c>
      <c r="AA5673" s="4">
        <v>0.56000000000000005</v>
      </c>
      <c r="AB5673" s="1">
        <v>40068</v>
      </c>
      <c r="AC5673" s="1">
        <v>28727</v>
      </c>
      <c r="AD5673">
        <f t="shared" si="530"/>
        <v>3</v>
      </c>
      <c r="AE5673">
        <f t="shared" ca="1" si="531"/>
        <v>45</v>
      </c>
      <c r="AF5673" t="str">
        <f t="shared" ca="1" si="532"/>
        <v>18-64</v>
      </c>
      <c r="AG5673" s="3">
        <f t="shared" si="533"/>
        <v>0.71553919999999993</v>
      </c>
      <c r="AH5673" t="str">
        <f>_xlfn.IFNA(VLOOKUP(Sales_Transactions[[#This Row],[Order ID]],Returned_Items[#All],2,FALSE),"Not Returned")</f>
        <v>Not Returned</v>
      </c>
    </row>
    <row r="5674" spans="1:34" x14ac:dyDescent="0.25">
      <c r="A5674">
        <v>55686</v>
      </c>
      <c r="C5674" t="s">
        <v>3408</v>
      </c>
      <c r="D5674" s="2" t="str">
        <f>TEXT(MID(Sales_Transactions[[#This Row],[Order Date]],2,5),"d/m/yyy")</f>
        <v>25/3/2011</v>
      </c>
      <c r="E5674" s="2" t="str">
        <f>TEXT(MID(Sales_Transactions[[#This Row],[Order Date]],2,5),"d")</f>
        <v>25</v>
      </c>
      <c r="F5674" s="2" t="str">
        <f>TEXT(MID(Sales_Transactions[[#This Row],[Order Date]],2,5),"m")</f>
        <v>3</v>
      </c>
      <c r="G5674" s="2" t="str">
        <f>TEXT(MID(Sales_Transactions[[#This Row],[Order Date]],2,5),"yyy")</f>
        <v>2011</v>
      </c>
      <c r="H5674" s="2" t="str">
        <f>TEXT(MID(Sales_Transactions[[#This Row],[Order Date]],2,5),"yyy/m")</f>
        <v>2011/3</v>
      </c>
      <c r="I5674" t="s">
        <v>101</v>
      </c>
      <c r="J5674">
        <f t="shared" si="528"/>
        <v>1</v>
      </c>
      <c r="K5674" s="2">
        <v>26</v>
      </c>
      <c r="L5674" s="3">
        <v>423.14</v>
      </c>
      <c r="M5674" s="4">
        <v>0.03</v>
      </c>
      <c r="N5674" s="5" t="s">
        <v>23</v>
      </c>
      <c r="O5674" s="3">
        <v>85.51</v>
      </c>
      <c r="P5674" s="3">
        <v>15.98</v>
      </c>
      <c r="Q5674" s="3">
        <v>4</v>
      </c>
      <c r="R5674" s="5" t="s">
        <v>3393</v>
      </c>
      <c r="S5674" s="5" t="s">
        <v>3394</v>
      </c>
      <c r="T5674" s="5" t="str">
        <f t="shared" si="529"/>
        <v>Suzanne McNair</v>
      </c>
      <c r="U5674" t="s">
        <v>1143</v>
      </c>
      <c r="V5674" s="5" t="s">
        <v>47</v>
      </c>
      <c r="W5674" s="5" t="s">
        <v>48</v>
      </c>
      <c r="X5674" s="5" t="s">
        <v>87</v>
      </c>
      <c r="Y5674" s="5" t="s">
        <v>900</v>
      </c>
      <c r="Z5674" s="5" t="s">
        <v>43</v>
      </c>
      <c r="AA5674" s="4">
        <v>0.37</v>
      </c>
      <c r="AB5674" s="1">
        <v>40629</v>
      </c>
      <c r="AC5674" s="1">
        <v>28669</v>
      </c>
      <c r="AD5674">
        <f t="shared" si="530"/>
        <v>2</v>
      </c>
      <c r="AE5674">
        <f t="shared" ca="1" si="531"/>
        <v>46</v>
      </c>
      <c r="AF5674" t="str">
        <f t="shared" ca="1" si="532"/>
        <v>18-64</v>
      </c>
      <c r="AG5674" s="3">
        <f t="shared" si="533"/>
        <v>0.7682771538461538</v>
      </c>
      <c r="AH5674" t="str">
        <f>_xlfn.IFNA(VLOOKUP(Sales_Transactions[[#This Row],[Order ID]],Returned_Items[#All],2,FALSE),"Not Returned")</f>
        <v>Not Returned</v>
      </c>
    </row>
    <row r="5675" spans="1:34" x14ac:dyDescent="0.25">
      <c r="A5675">
        <v>55686</v>
      </c>
      <c r="C5675" t="s">
        <v>3408</v>
      </c>
      <c r="D5675" s="2" t="str">
        <f>TEXT(MID(Sales_Transactions[[#This Row],[Order Date]],2,5),"d/m/yyy")</f>
        <v>25/3/2011</v>
      </c>
      <c r="E5675" s="2" t="str">
        <f>TEXT(MID(Sales_Transactions[[#This Row],[Order Date]],2,5),"d")</f>
        <v>25</v>
      </c>
      <c r="F5675" s="2" t="str">
        <f>TEXT(MID(Sales_Transactions[[#This Row],[Order Date]],2,5),"m")</f>
        <v>3</v>
      </c>
      <c r="G5675" s="2" t="str">
        <f>TEXT(MID(Sales_Transactions[[#This Row],[Order Date]],2,5),"yyy")</f>
        <v>2011</v>
      </c>
      <c r="H5675" s="2" t="str">
        <f>TEXT(MID(Sales_Transactions[[#This Row],[Order Date]],2,5),"yyy/m")</f>
        <v>2011/3</v>
      </c>
      <c r="I5675" t="s">
        <v>101</v>
      </c>
      <c r="J5675">
        <f t="shared" si="528"/>
        <v>1</v>
      </c>
      <c r="K5675" s="2">
        <v>22</v>
      </c>
      <c r="L5675" s="3">
        <v>628.39</v>
      </c>
      <c r="M5675" s="4">
        <v>0.1</v>
      </c>
      <c r="N5675" s="5" t="s">
        <v>67</v>
      </c>
      <c r="O5675" s="3">
        <v>181.83</v>
      </c>
      <c r="P5675" s="3">
        <v>30.98</v>
      </c>
      <c r="Q5675" s="3">
        <v>5.09</v>
      </c>
      <c r="R5675" s="5" t="s">
        <v>3393</v>
      </c>
      <c r="S5675" s="5" t="s">
        <v>3394</v>
      </c>
      <c r="T5675" s="5" t="str">
        <f t="shared" si="529"/>
        <v>Suzanne McNair</v>
      </c>
      <c r="U5675" t="s">
        <v>1143</v>
      </c>
      <c r="V5675" s="5" t="s">
        <v>47</v>
      </c>
      <c r="W5675" s="5" t="s">
        <v>28</v>
      </c>
      <c r="X5675" s="5" t="s">
        <v>75</v>
      </c>
      <c r="Y5675" s="5" t="s">
        <v>2993</v>
      </c>
      <c r="Z5675" s="5" t="s">
        <v>43</v>
      </c>
      <c r="AA5675" s="4">
        <v>0.4</v>
      </c>
      <c r="AB5675" s="1">
        <v>40629</v>
      </c>
      <c r="AC5675" s="1">
        <v>28618</v>
      </c>
      <c r="AD5675">
        <f t="shared" si="530"/>
        <v>2</v>
      </c>
      <c r="AE5675">
        <f t="shared" ca="1" si="531"/>
        <v>46</v>
      </c>
      <c r="AF5675" t="str">
        <f t="shared" ca="1" si="532"/>
        <v>18-64</v>
      </c>
      <c r="AG5675" s="3">
        <f t="shared" si="533"/>
        <v>1.6381372727272727</v>
      </c>
      <c r="AH5675" t="str">
        <f>_xlfn.IFNA(VLOOKUP(Sales_Transactions[[#This Row],[Order ID]],Returned_Items[#All],2,FALSE),"Not Returned")</f>
        <v>Not Returned</v>
      </c>
    </row>
    <row r="5676" spans="1:34" x14ac:dyDescent="0.25">
      <c r="A5676">
        <v>55686</v>
      </c>
      <c r="C5676" t="s">
        <v>3408</v>
      </c>
      <c r="D5676" s="2" t="str">
        <f>TEXT(MID(Sales_Transactions[[#This Row],[Order Date]],2,5),"d/m/yyy")</f>
        <v>25/3/2011</v>
      </c>
      <c r="E5676" s="2" t="str">
        <f>TEXT(MID(Sales_Transactions[[#This Row],[Order Date]],2,5),"d")</f>
        <v>25</v>
      </c>
      <c r="F5676" s="2" t="str">
        <f>TEXT(MID(Sales_Transactions[[#This Row],[Order Date]],2,5),"m")</f>
        <v>3</v>
      </c>
      <c r="G5676" s="2" t="str">
        <f>TEXT(MID(Sales_Transactions[[#This Row],[Order Date]],2,5),"yyy")</f>
        <v>2011</v>
      </c>
      <c r="H5676" s="2" t="str">
        <f>TEXT(MID(Sales_Transactions[[#This Row],[Order Date]],2,5),"yyy/m")</f>
        <v>2011/3</v>
      </c>
      <c r="I5676" t="s">
        <v>101</v>
      </c>
      <c r="J5676">
        <f t="shared" si="528"/>
        <v>1</v>
      </c>
      <c r="K5676" s="2">
        <v>2</v>
      </c>
      <c r="L5676" s="3">
        <v>162.49</v>
      </c>
      <c r="M5676" s="4">
        <v>0.03</v>
      </c>
      <c r="N5676" s="5" t="s">
        <v>23</v>
      </c>
      <c r="O5676" s="3">
        <v>-94.83</v>
      </c>
      <c r="P5676" s="3">
        <v>81.319999999999993</v>
      </c>
      <c r="Q5676" s="3">
        <v>0.99</v>
      </c>
      <c r="R5676" s="5" t="s">
        <v>3393</v>
      </c>
      <c r="S5676" s="5" t="s">
        <v>3394</v>
      </c>
      <c r="T5676" s="5" t="str">
        <f t="shared" si="529"/>
        <v>Suzanne McNair</v>
      </c>
      <c r="U5676" t="s">
        <v>1143</v>
      </c>
      <c r="V5676" s="5" t="s">
        <v>47</v>
      </c>
      <c r="W5676" s="5" t="s">
        <v>28</v>
      </c>
      <c r="X5676" s="5" t="s">
        <v>38</v>
      </c>
      <c r="Y5676" s="5" t="s">
        <v>3409</v>
      </c>
      <c r="Z5676" s="5" t="s">
        <v>43</v>
      </c>
      <c r="AA5676" s="4">
        <v>0.56999999999999995</v>
      </c>
      <c r="AB5676" s="1">
        <v>40630</v>
      </c>
      <c r="AC5676" s="1">
        <v>23328</v>
      </c>
      <c r="AD5676">
        <f t="shared" si="530"/>
        <v>3</v>
      </c>
      <c r="AE5676">
        <f t="shared" ca="1" si="531"/>
        <v>60</v>
      </c>
      <c r="AF5676" t="str">
        <f t="shared" ca="1" si="532"/>
        <v>18-64</v>
      </c>
      <c r="AG5676" s="3">
        <f t="shared" si="533"/>
        <v>41.142801999999996</v>
      </c>
      <c r="AH5676" t="str">
        <f>_xlfn.IFNA(VLOOKUP(Sales_Transactions[[#This Row],[Order ID]],Returned_Items[#All],2,FALSE),"Not Returned")</f>
        <v>Not Returned</v>
      </c>
    </row>
    <row r="5677" spans="1:34" x14ac:dyDescent="0.25">
      <c r="A5677">
        <v>55847</v>
      </c>
      <c r="C5677" t="s">
        <v>3410</v>
      </c>
      <c r="D5677" s="2" t="str">
        <f>TEXT(MID(Sales_Transactions[[#This Row],[Order Date]],2,5),"d/m/yyy")</f>
        <v>20/7/2009</v>
      </c>
      <c r="E5677" s="2" t="str">
        <f>TEXT(MID(Sales_Transactions[[#This Row],[Order Date]],2,5),"d")</f>
        <v>20</v>
      </c>
      <c r="F5677" s="2" t="str">
        <f>TEXT(MID(Sales_Transactions[[#This Row],[Order Date]],2,5),"m")</f>
        <v>7</v>
      </c>
      <c r="G5677" s="2" t="str">
        <f>TEXT(MID(Sales_Transactions[[#This Row],[Order Date]],2,5),"yyy")</f>
        <v>2009</v>
      </c>
      <c r="H5677" s="2" t="str">
        <f>TEXT(MID(Sales_Transactions[[#This Row],[Order Date]],2,5),"yyy/m")</f>
        <v>2009/7</v>
      </c>
      <c r="I5677" t="s">
        <v>52</v>
      </c>
      <c r="J5677">
        <f t="shared" si="528"/>
        <v>1</v>
      </c>
      <c r="K5677" s="2">
        <v>21</v>
      </c>
      <c r="L5677" s="3">
        <v>133.15</v>
      </c>
      <c r="M5677" s="4">
        <v>0.05</v>
      </c>
      <c r="N5677" s="5" t="s">
        <v>23</v>
      </c>
      <c r="O5677" s="3">
        <v>-51.43</v>
      </c>
      <c r="P5677" s="3">
        <v>6.28</v>
      </c>
      <c r="Q5677" s="3">
        <v>5.36</v>
      </c>
      <c r="R5677" s="5" t="s">
        <v>1660</v>
      </c>
      <c r="S5677" s="5" t="s">
        <v>36</v>
      </c>
      <c r="T5677" s="5" t="str">
        <f t="shared" si="529"/>
        <v>Neil French</v>
      </c>
      <c r="U5677" t="s">
        <v>1143</v>
      </c>
      <c r="V5677" s="5" t="s">
        <v>37</v>
      </c>
      <c r="W5677" s="5" t="s">
        <v>28</v>
      </c>
      <c r="X5677" s="5" t="s">
        <v>41</v>
      </c>
      <c r="Y5677" s="5" t="s">
        <v>2145</v>
      </c>
      <c r="Z5677" s="5" t="s">
        <v>43</v>
      </c>
      <c r="AA5677" s="4">
        <v>0.4</v>
      </c>
      <c r="AB5677" s="1">
        <v>40017</v>
      </c>
      <c r="AC5677" s="1">
        <v>23179</v>
      </c>
      <c r="AD5677">
        <f t="shared" si="530"/>
        <v>3</v>
      </c>
      <c r="AE5677">
        <f t="shared" ca="1" si="531"/>
        <v>61</v>
      </c>
      <c r="AF5677" t="str">
        <f t="shared" ca="1" si="532"/>
        <v>18-64</v>
      </c>
      <c r="AG5677" s="3">
        <f t="shared" si="533"/>
        <v>0.55413619047619045</v>
      </c>
      <c r="AH5677" t="str">
        <f>_xlfn.IFNA(VLOOKUP(Sales_Transactions[[#This Row],[Order ID]],Returned_Items[#All],2,FALSE),"Not Returned")</f>
        <v>Not Returned</v>
      </c>
    </row>
    <row r="5678" spans="1:34" x14ac:dyDescent="0.25">
      <c r="A5678">
        <v>55847</v>
      </c>
      <c r="C5678" t="s">
        <v>3410</v>
      </c>
      <c r="D5678" s="2" t="str">
        <f>TEXT(MID(Sales_Transactions[[#This Row],[Order Date]],2,5),"d/m/yyy")</f>
        <v>20/7/2009</v>
      </c>
      <c r="E5678" s="2" t="str">
        <f>TEXT(MID(Sales_Transactions[[#This Row],[Order Date]],2,5),"d")</f>
        <v>20</v>
      </c>
      <c r="F5678" s="2" t="str">
        <f>TEXT(MID(Sales_Transactions[[#This Row],[Order Date]],2,5),"m")</f>
        <v>7</v>
      </c>
      <c r="G5678" s="2" t="str">
        <f>TEXT(MID(Sales_Transactions[[#This Row],[Order Date]],2,5),"yyy")</f>
        <v>2009</v>
      </c>
      <c r="H5678" s="2" t="str">
        <f>TEXT(MID(Sales_Transactions[[#This Row],[Order Date]],2,5),"yyy/m")</f>
        <v>2009/7</v>
      </c>
      <c r="I5678" t="s">
        <v>52</v>
      </c>
      <c r="J5678">
        <f t="shared" si="528"/>
        <v>1</v>
      </c>
      <c r="K5678" s="2">
        <v>45</v>
      </c>
      <c r="L5678" s="3">
        <v>136.71</v>
      </c>
      <c r="M5678" s="4">
        <v>0.04</v>
      </c>
      <c r="N5678" s="5" t="s">
        <v>23</v>
      </c>
      <c r="O5678" s="3">
        <v>34.72</v>
      </c>
      <c r="P5678" s="3">
        <v>3.08</v>
      </c>
      <c r="Q5678" s="3">
        <v>0.99</v>
      </c>
      <c r="R5678" s="5" t="s">
        <v>1660</v>
      </c>
      <c r="S5678" s="5" t="s">
        <v>36</v>
      </c>
      <c r="T5678" s="5" t="str">
        <f t="shared" si="529"/>
        <v>Neil French</v>
      </c>
      <c r="U5678" t="s">
        <v>1143</v>
      </c>
      <c r="V5678" s="5" t="s">
        <v>37</v>
      </c>
      <c r="W5678" s="5" t="s">
        <v>28</v>
      </c>
      <c r="X5678" s="5" t="s">
        <v>115</v>
      </c>
      <c r="Y5678" s="5" t="s">
        <v>599</v>
      </c>
      <c r="Z5678" s="5" t="s">
        <v>43</v>
      </c>
      <c r="AA5678" s="4">
        <v>0.37</v>
      </c>
      <c r="AB5678" s="1">
        <v>40015</v>
      </c>
      <c r="AC5678" s="1">
        <v>25653</v>
      </c>
      <c r="AD5678">
        <f t="shared" si="530"/>
        <v>1</v>
      </c>
      <c r="AE5678">
        <f t="shared" ca="1" si="531"/>
        <v>54</v>
      </c>
      <c r="AF5678" t="str">
        <f t="shared" ca="1" si="532"/>
        <v>18-64</v>
      </c>
      <c r="AG5678" s="3">
        <f t="shared" si="533"/>
        <v>9.0417066666666671E-2</v>
      </c>
      <c r="AH5678" t="str">
        <f>_xlfn.IFNA(VLOOKUP(Sales_Transactions[[#This Row],[Order ID]],Returned_Items[#All],2,FALSE),"Not Returned")</f>
        <v>Not Returned</v>
      </c>
    </row>
    <row r="5679" spans="1:34" x14ac:dyDescent="0.25">
      <c r="A5679">
        <v>56099</v>
      </c>
      <c r="C5679" t="s">
        <v>3388</v>
      </c>
      <c r="D5679" s="2" t="str">
        <f>TEXT(MID(Sales_Transactions[[#This Row],[Order Date]],2,5),"d/m/yyy")</f>
        <v>5/10/2010</v>
      </c>
      <c r="E5679" s="2" t="str">
        <f>TEXT(MID(Sales_Transactions[[#This Row],[Order Date]],2,5),"d")</f>
        <v>5</v>
      </c>
      <c r="F5679" s="2" t="str">
        <f>TEXT(MID(Sales_Transactions[[#This Row],[Order Date]],2,5),"m")</f>
        <v>10</v>
      </c>
      <c r="G5679" s="2" t="str">
        <f>TEXT(MID(Sales_Transactions[[#This Row],[Order Date]],2,5),"yyy")</f>
        <v>2010</v>
      </c>
      <c r="H5679" s="2" t="str">
        <f>TEXT(MID(Sales_Transactions[[#This Row],[Order Date]],2,5),"yyy/m")</f>
        <v>2010/10</v>
      </c>
      <c r="I5679" t="s">
        <v>22</v>
      </c>
      <c r="J5679">
        <f t="shared" si="528"/>
        <v>2</v>
      </c>
      <c r="K5679" s="2">
        <v>6</v>
      </c>
      <c r="L5679" s="3">
        <v>96.03</v>
      </c>
      <c r="M5679" s="4">
        <v>0.1</v>
      </c>
      <c r="N5679" s="5" t="s">
        <v>23</v>
      </c>
      <c r="O5679" s="3">
        <v>-59.39</v>
      </c>
      <c r="P5679" s="3">
        <v>15.7</v>
      </c>
      <c r="Q5679" s="3">
        <v>11.25</v>
      </c>
      <c r="R5679" s="5" t="s">
        <v>202</v>
      </c>
      <c r="S5679" s="5" t="s">
        <v>3380</v>
      </c>
      <c r="T5679" s="5" t="str">
        <f t="shared" si="529"/>
        <v>Michelle Moray</v>
      </c>
      <c r="U5679" t="s">
        <v>1143</v>
      </c>
      <c r="V5679" s="5" t="s">
        <v>47</v>
      </c>
      <c r="W5679" s="5" t="s">
        <v>28</v>
      </c>
      <c r="X5679" s="5" t="s">
        <v>29</v>
      </c>
      <c r="Y5679" s="5" t="s">
        <v>318</v>
      </c>
      <c r="Z5679" s="5" t="s">
        <v>43</v>
      </c>
      <c r="AA5679" s="4">
        <v>0.6</v>
      </c>
      <c r="AB5679" s="1">
        <v>40463</v>
      </c>
      <c r="AC5679" s="1">
        <v>25794</v>
      </c>
      <c r="AD5679">
        <f t="shared" si="530"/>
        <v>7</v>
      </c>
      <c r="AE5679">
        <f t="shared" ca="1" si="531"/>
        <v>53</v>
      </c>
      <c r="AF5679" t="str">
        <f t="shared" ca="1" si="532"/>
        <v>18-64</v>
      </c>
      <c r="AG5679" s="3">
        <f t="shared" si="533"/>
        <v>4.4890499999999998</v>
      </c>
      <c r="AH5679" t="str">
        <f>_xlfn.IFNA(VLOOKUP(Sales_Transactions[[#This Row],[Order ID]],Returned_Items[#All],2,FALSE),"Not Returned")</f>
        <v>Not Returned</v>
      </c>
    </row>
    <row r="5680" spans="1:34" x14ac:dyDescent="0.25">
      <c r="A5680">
        <v>56197</v>
      </c>
      <c r="C5680" t="s">
        <v>2766</v>
      </c>
      <c r="D5680" s="2" t="str">
        <f>TEXT(MID(Sales_Transactions[[#This Row],[Order Date]],2,5),"d/m/yyy")</f>
        <v>11/5/2009</v>
      </c>
      <c r="E5680" s="2" t="str">
        <f>TEXT(MID(Sales_Transactions[[#This Row],[Order Date]],2,5),"d")</f>
        <v>11</v>
      </c>
      <c r="F5680" s="2" t="str">
        <f>TEXT(MID(Sales_Transactions[[#This Row],[Order Date]],2,5),"m")</f>
        <v>5</v>
      </c>
      <c r="G5680" s="2" t="str">
        <f>TEXT(MID(Sales_Transactions[[#This Row],[Order Date]],2,5),"yyy")</f>
        <v>2009</v>
      </c>
      <c r="H5680" s="2" t="str">
        <f>TEXT(MID(Sales_Transactions[[#This Row],[Order Date]],2,5),"yyy/m")</f>
        <v>2009/5</v>
      </c>
      <c r="I5680" t="s">
        <v>33</v>
      </c>
      <c r="J5680">
        <f t="shared" si="528"/>
        <v>4</v>
      </c>
      <c r="K5680" s="2">
        <v>11</v>
      </c>
      <c r="L5680" s="3">
        <v>28.63</v>
      </c>
      <c r="M5680" s="4">
        <v>0.09</v>
      </c>
      <c r="N5680" s="5" t="s">
        <v>67</v>
      </c>
      <c r="O5680" s="3">
        <v>-21.17</v>
      </c>
      <c r="P5680" s="3">
        <v>1.74</v>
      </c>
      <c r="Q5680" s="3">
        <v>4.08</v>
      </c>
      <c r="R5680" s="5" t="s">
        <v>1660</v>
      </c>
      <c r="S5680" s="5" t="s">
        <v>36</v>
      </c>
      <c r="T5680" s="5" t="str">
        <f t="shared" si="529"/>
        <v>Neil French</v>
      </c>
      <c r="U5680" t="s">
        <v>1143</v>
      </c>
      <c r="V5680" s="5" t="s">
        <v>37</v>
      </c>
      <c r="W5680" s="5" t="s">
        <v>57</v>
      </c>
      <c r="X5680" s="5" t="s">
        <v>58</v>
      </c>
      <c r="Y5680" s="5" t="s">
        <v>755</v>
      </c>
      <c r="Z5680" s="5" t="s">
        <v>60</v>
      </c>
      <c r="AA5680" s="4">
        <v>0.53</v>
      </c>
      <c r="AB5680" s="1">
        <v>39946</v>
      </c>
      <c r="AC5680" s="1">
        <v>22569</v>
      </c>
      <c r="AD5680">
        <f t="shared" si="530"/>
        <v>2</v>
      </c>
      <c r="AE5680">
        <f t="shared" ca="1" si="531"/>
        <v>62</v>
      </c>
      <c r="AF5680" t="str">
        <f t="shared" ca="1" si="532"/>
        <v>18-64</v>
      </c>
      <c r="AG5680" s="3">
        <f t="shared" si="533"/>
        <v>0.52894854545454539</v>
      </c>
      <c r="AH5680" t="str">
        <f>_xlfn.IFNA(VLOOKUP(Sales_Transactions[[#This Row],[Order ID]],Returned_Items[#All],2,FALSE),"Not Returned")</f>
        <v>Not Returned</v>
      </c>
    </row>
    <row r="5681" spans="1:34" x14ac:dyDescent="0.25">
      <c r="A5681">
        <v>56197</v>
      </c>
      <c r="C5681" t="s">
        <v>2766</v>
      </c>
      <c r="D5681" s="2" t="str">
        <f>TEXT(MID(Sales_Transactions[[#This Row],[Order Date]],2,5),"d/m/yyy")</f>
        <v>11/5/2009</v>
      </c>
      <c r="E5681" s="2" t="str">
        <f>TEXT(MID(Sales_Transactions[[#This Row],[Order Date]],2,5),"d")</f>
        <v>11</v>
      </c>
      <c r="F5681" s="2" t="str">
        <f>TEXT(MID(Sales_Transactions[[#This Row],[Order Date]],2,5),"m")</f>
        <v>5</v>
      </c>
      <c r="G5681" s="2" t="str">
        <f>TEXT(MID(Sales_Transactions[[#This Row],[Order Date]],2,5),"yyy")</f>
        <v>2009</v>
      </c>
      <c r="H5681" s="2" t="str">
        <f>TEXT(MID(Sales_Transactions[[#This Row],[Order Date]],2,5),"yyy/m")</f>
        <v>2009/5</v>
      </c>
      <c r="I5681" t="s">
        <v>33</v>
      </c>
      <c r="J5681">
        <f t="shared" si="528"/>
        <v>4</v>
      </c>
      <c r="K5681" s="2">
        <v>45</v>
      </c>
      <c r="L5681" s="3">
        <v>8014.6239999999998</v>
      </c>
      <c r="M5681" s="4">
        <v>0.08</v>
      </c>
      <c r="N5681" s="5" t="s">
        <v>34</v>
      </c>
      <c r="O5681" s="3">
        <v>1366.1</v>
      </c>
      <c r="P5681" s="3">
        <v>227.55</v>
      </c>
      <c r="Q5681" s="3">
        <v>32.479999999999997</v>
      </c>
      <c r="R5681" s="5" t="s">
        <v>1660</v>
      </c>
      <c r="S5681" s="5" t="s">
        <v>36</v>
      </c>
      <c r="T5681" s="5" t="str">
        <f t="shared" si="529"/>
        <v>Neil French</v>
      </c>
      <c r="U5681" t="s">
        <v>1143</v>
      </c>
      <c r="V5681" s="5" t="s">
        <v>37</v>
      </c>
      <c r="W5681" s="5" t="s">
        <v>57</v>
      </c>
      <c r="X5681" s="5" t="s">
        <v>107</v>
      </c>
      <c r="Y5681" s="5" t="s">
        <v>2891</v>
      </c>
      <c r="Z5681" s="5" t="s">
        <v>106</v>
      </c>
      <c r="AA5681" s="4">
        <v>0.68</v>
      </c>
      <c r="AB5681" s="1">
        <v>39944</v>
      </c>
      <c r="AC5681" s="1">
        <v>24750</v>
      </c>
      <c r="AD5681">
        <f t="shared" si="530"/>
        <v>0</v>
      </c>
      <c r="AE5681">
        <f t="shared" ca="1" si="531"/>
        <v>56</v>
      </c>
      <c r="AF5681" t="str">
        <f t="shared" ca="1" si="532"/>
        <v>18-64</v>
      </c>
      <c r="AG5681" s="3">
        <f t="shared" si="533"/>
        <v>5.7743991111111113</v>
      </c>
      <c r="AH5681" t="str">
        <f>_xlfn.IFNA(VLOOKUP(Sales_Transactions[[#This Row],[Order ID]],Returned_Items[#All],2,FALSE),"Not Returned")</f>
        <v>Not Returned</v>
      </c>
    </row>
    <row r="5682" spans="1:34" x14ac:dyDescent="0.25">
      <c r="A5682">
        <v>56548</v>
      </c>
      <c r="C5682" t="s">
        <v>1155</v>
      </c>
      <c r="D5682" s="2" t="str">
        <f>TEXT(MID(Sales_Transactions[[#This Row],[Order Date]],2,5),"d/m/yyy")</f>
        <v>5/9/2012</v>
      </c>
      <c r="E5682" s="2" t="str">
        <f>TEXT(MID(Sales_Transactions[[#This Row],[Order Date]],2,5),"d")</f>
        <v>5</v>
      </c>
      <c r="F5682" s="2" t="str">
        <f>TEXT(MID(Sales_Transactions[[#This Row],[Order Date]],2,5),"m")</f>
        <v>9</v>
      </c>
      <c r="G5682" s="2" t="str">
        <f>TEXT(MID(Sales_Transactions[[#This Row],[Order Date]],2,5),"yyy")</f>
        <v>2012</v>
      </c>
      <c r="H5682" s="2" t="str">
        <f>TEXT(MID(Sales_Transactions[[#This Row],[Order Date]],2,5),"yyy/m")</f>
        <v>2012/9</v>
      </c>
      <c r="I5682" t="s">
        <v>78</v>
      </c>
      <c r="J5682">
        <f t="shared" si="528"/>
        <v>3</v>
      </c>
      <c r="K5682" s="2">
        <v>7</v>
      </c>
      <c r="L5682" s="3">
        <v>1339.0239999999999</v>
      </c>
      <c r="M5682" s="4">
        <v>0.03</v>
      </c>
      <c r="N5682" s="5" t="s">
        <v>34</v>
      </c>
      <c r="O5682" s="3">
        <v>-211.51</v>
      </c>
      <c r="P5682" s="3">
        <v>218.75</v>
      </c>
      <c r="Q5682" s="3">
        <v>69.64</v>
      </c>
      <c r="R5682" s="5" t="s">
        <v>3393</v>
      </c>
      <c r="S5682" s="5" t="s">
        <v>3394</v>
      </c>
      <c r="T5682" s="5" t="str">
        <f t="shared" si="529"/>
        <v>Suzanne McNair</v>
      </c>
      <c r="U5682" t="s">
        <v>1143</v>
      </c>
      <c r="V5682" s="5" t="s">
        <v>27</v>
      </c>
      <c r="W5682" s="5" t="s">
        <v>57</v>
      </c>
      <c r="X5682" s="5" t="s">
        <v>107</v>
      </c>
      <c r="Y5682" s="5" t="s">
        <v>397</v>
      </c>
      <c r="Z5682" s="5" t="s">
        <v>106</v>
      </c>
      <c r="AA5682" s="4">
        <v>0.77</v>
      </c>
      <c r="AB5682" s="1">
        <v>41159</v>
      </c>
      <c r="AC5682" s="1">
        <v>24547</v>
      </c>
      <c r="AD5682">
        <f t="shared" si="530"/>
        <v>2</v>
      </c>
      <c r="AE5682">
        <f t="shared" ca="1" si="531"/>
        <v>57</v>
      </c>
      <c r="AF5682" t="str">
        <f t="shared" ca="1" si="532"/>
        <v>18-64</v>
      </c>
      <c r="AG5682" s="3">
        <f t="shared" si="533"/>
        <v>41.189196428571428</v>
      </c>
      <c r="AH5682" t="str">
        <f>_xlfn.IFNA(VLOOKUP(Sales_Transactions[[#This Row],[Order ID]],Returned_Items[#All],2,FALSE),"Not Returned")</f>
        <v>Not Returned</v>
      </c>
    </row>
    <row r="5683" spans="1:34" x14ac:dyDescent="0.25">
      <c r="A5683">
        <v>59232</v>
      </c>
      <c r="C5683" t="s">
        <v>813</v>
      </c>
      <c r="D5683" s="2" t="str">
        <f>TEXT(MID(Sales_Transactions[[#This Row],[Order Date]],2,5),"d/m/yyy")</f>
        <v>5/1/2009</v>
      </c>
      <c r="E5683" s="2" t="str">
        <f>TEXT(MID(Sales_Transactions[[#This Row],[Order Date]],2,5),"d")</f>
        <v>5</v>
      </c>
      <c r="F5683" s="2" t="str">
        <f>TEXT(MID(Sales_Transactions[[#This Row],[Order Date]],2,5),"m")</f>
        <v>1</v>
      </c>
      <c r="G5683" s="2" t="str">
        <f>TEXT(MID(Sales_Transactions[[#This Row],[Order Date]],2,5),"yyy")</f>
        <v>2009</v>
      </c>
      <c r="H5683" s="2" t="str">
        <f>TEXT(MID(Sales_Transactions[[#This Row],[Order Date]],2,5),"yyy/m")</f>
        <v>2009/1</v>
      </c>
      <c r="I5683" t="s">
        <v>33</v>
      </c>
      <c r="J5683">
        <f t="shared" si="528"/>
        <v>4</v>
      </c>
      <c r="K5683" s="2">
        <v>23</v>
      </c>
      <c r="L5683" s="3">
        <v>725.43</v>
      </c>
      <c r="M5683" s="4">
        <v>0</v>
      </c>
      <c r="N5683" s="5" t="s">
        <v>23</v>
      </c>
      <c r="O5683" s="3">
        <v>245.97</v>
      </c>
      <c r="P5683" s="3">
        <v>30.98</v>
      </c>
      <c r="Q5683" s="3">
        <v>5.76</v>
      </c>
      <c r="R5683" s="5" t="s">
        <v>1940</v>
      </c>
      <c r="S5683" s="5" t="s">
        <v>1941</v>
      </c>
      <c r="T5683" s="5" t="str">
        <f t="shared" si="529"/>
        <v>Robert Waldorf</v>
      </c>
      <c r="U5683" t="s">
        <v>1143</v>
      </c>
      <c r="V5683" s="5" t="s">
        <v>74</v>
      </c>
      <c r="W5683" s="5" t="s">
        <v>28</v>
      </c>
      <c r="X5683" s="5" t="s">
        <v>75</v>
      </c>
      <c r="Y5683" s="5" t="s">
        <v>161</v>
      </c>
      <c r="Z5683" s="5" t="s">
        <v>43</v>
      </c>
      <c r="AA5683" s="4">
        <v>0.4</v>
      </c>
      <c r="AB5683" s="1">
        <v>39820</v>
      </c>
      <c r="AC5683" s="1">
        <v>26007</v>
      </c>
      <c r="AD5683">
        <f t="shared" si="530"/>
        <v>2</v>
      </c>
      <c r="AE5683">
        <f t="shared" ca="1" si="531"/>
        <v>53</v>
      </c>
      <c r="AF5683" t="str">
        <f t="shared" ca="1" si="532"/>
        <v>18-64</v>
      </c>
      <c r="AG5683" s="3">
        <f t="shared" si="533"/>
        <v>1.5973913043478263</v>
      </c>
      <c r="AH5683" t="str">
        <f>_xlfn.IFNA(VLOOKUP(Sales_Transactions[[#This Row],[Order ID]],Returned_Items[#All],2,FALSE),"Not Returned")</f>
        <v>Not Returned</v>
      </c>
    </row>
    <row r="5684" spans="1:34" x14ac:dyDescent="0.25">
      <c r="A5684">
        <v>59939</v>
      </c>
      <c r="C5684" t="s">
        <v>758</v>
      </c>
      <c r="D5684" s="2" t="str">
        <f>TEXT(MID(Sales_Transactions[[#This Row],[Order Date]],2,5),"d/m/yyy")</f>
        <v>1/9/2010</v>
      </c>
      <c r="E5684" s="2" t="str">
        <f>TEXT(MID(Sales_Transactions[[#This Row],[Order Date]],2,5),"d")</f>
        <v>1</v>
      </c>
      <c r="F5684" s="2" t="str">
        <f>TEXT(MID(Sales_Transactions[[#This Row],[Order Date]],2,5),"m")</f>
        <v>9</v>
      </c>
      <c r="G5684" s="2" t="str">
        <f>TEXT(MID(Sales_Transactions[[#This Row],[Order Date]],2,5),"yyy")</f>
        <v>2010</v>
      </c>
      <c r="H5684" s="2" t="str">
        <f>TEXT(MID(Sales_Transactions[[#This Row],[Order Date]],2,5),"yyy/m")</f>
        <v>2010/9</v>
      </c>
      <c r="I5684" t="s">
        <v>78</v>
      </c>
      <c r="J5684">
        <f t="shared" si="528"/>
        <v>3</v>
      </c>
      <c r="K5684" s="2">
        <v>42</v>
      </c>
      <c r="L5684" s="3">
        <v>130.96</v>
      </c>
      <c r="M5684" s="4">
        <v>0.05</v>
      </c>
      <c r="N5684" s="5" t="s">
        <v>23</v>
      </c>
      <c r="O5684" s="3">
        <v>-66.739999999999995</v>
      </c>
      <c r="P5684" s="3">
        <v>3.14</v>
      </c>
      <c r="Q5684" s="3">
        <v>1.92</v>
      </c>
      <c r="R5684" s="5" t="s">
        <v>171</v>
      </c>
      <c r="S5684" s="5" t="s">
        <v>3316</v>
      </c>
      <c r="T5684" s="5" t="str">
        <f t="shared" si="529"/>
        <v>Nicole Fjeld</v>
      </c>
      <c r="U5684" t="s">
        <v>1143</v>
      </c>
      <c r="V5684" s="5" t="s">
        <v>27</v>
      </c>
      <c r="W5684" s="5" t="s">
        <v>28</v>
      </c>
      <c r="X5684" s="5" t="s">
        <v>221</v>
      </c>
      <c r="Y5684" s="5" t="s">
        <v>1192</v>
      </c>
      <c r="Z5684" s="5" t="s">
        <v>84</v>
      </c>
      <c r="AA5684" s="4">
        <v>0.84</v>
      </c>
      <c r="AB5684" s="1">
        <v>40422</v>
      </c>
      <c r="AC5684" s="1">
        <v>26123</v>
      </c>
      <c r="AD5684">
        <f t="shared" si="530"/>
        <v>0</v>
      </c>
      <c r="AE5684">
        <f t="shared" ca="1" si="531"/>
        <v>53</v>
      </c>
      <c r="AF5684" t="str">
        <f t="shared" ca="1" si="532"/>
        <v>18-64</v>
      </c>
      <c r="AG5684" s="3">
        <f t="shared" si="533"/>
        <v>0.12043880952380952</v>
      </c>
      <c r="AH5684" t="str">
        <f>_xlfn.IFNA(VLOOKUP(Sales_Transactions[[#This Row],[Order ID]],Returned_Items[#All],2,FALSE),"Not Returned")</f>
        <v>Not Returned</v>
      </c>
    </row>
    <row r="5685" spans="1:34" x14ac:dyDescent="0.25">
      <c r="A5685">
        <v>59973</v>
      </c>
      <c r="C5685" t="s">
        <v>1469</v>
      </c>
      <c r="D5685" s="2" t="str">
        <f>TEXT(MID(Sales_Transactions[[#This Row],[Order Date]],2,5),"d/m/yyy")</f>
        <v>15/11/2011</v>
      </c>
      <c r="E5685" s="2" t="str">
        <f>TEXT(MID(Sales_Transactions[[#This Row],[Order Date]],2,5),"d")</f>
        <v>15</v>
      </c>
      <c r="F5685" s="2" t="str">
        <f>TEXT(MID(Sales_Transactions[[#This Row],[Order Date]],2,5),"m")</f>
        <v>11</v>
      </c>
      <c r="G5685" s="2" t="str">
        <f>TEXT(MID(Sales_Transactions[[#This Row],[Order Date]],2,5),"yyy")</f>
        <v>2011</v>
      </c>
      <c r="H5685" s="2" t="str">
        <f>TEXT(MID(Sales_Transactions[[#This Row],[Order Date]],2,5),"yyy/m")</f>
        <v>2011/11</v>
      </c>
      <c r="I5685" t="s">
        <v>22</v>
      </c>
      <c r="J5685">
        <f t="shared" si="528"/>
        <v>2</v>
      </c>
      <c r="K5685" s="2">
        <v>29</v>
      </c>
      <c r="L5685" s="3">
        <v>11039.75</v>
      </c>
      <c r="M5685" s="4">
        <v>0.06</v>
      </c>
      <c r="N5685" s="5" t="s">
        <v>34</v>
      </c>
      <c r="O5685" s="3">
        <v>2148.9699999999998</v>
      </c>
      <c r="P5685" s="3">
        <v>400.97</v>
      </c>
      <c r="Q5685" s="3">
        <v>14.7</v>
      </c>
      <c r="R5685" s="5" t="s">
        <v>3393</v>
      </c>
      <c r="S5685" s="5" t="s">
        <v>3394</v>
      </c>
      <c r="T5685" s="5" t="str">
        <f t="shared" si="529"/>
        <v>Suzanne McNair</v>
      </c>
      <c r="U5685" t="s">
        <v>1143</v>
      </c>
      <c r="V5685" s="5" t="s">
        <v>27</v>
      </c>
      <c r="W5685" s="5" t="s">
        <v>48</v>
      </c>
      <c r="X5685" s="5" t="s">
        <v>324</v>
      </c>
      <c r="Y5685" s="5" t="s">
        <v>3249</v>
      </c>
      <c r="Z5685" s="5" t="s">
        <v>40</v>
      </c>
      <c r="AA5685" s="4">
        <v>0.59</v>
      </c>
      <c r="AB5685" s="1">
        <v>40862</v>
      </c>
      <c r="AC5685" s="1">
        <v>25997</v>
      </c>
      <c r="AD5685">
        <f t="shared" si="530"/>
        <v>0</v>
      </c>
      <c r="AE5685">
        <f t="shared" ca="1" si="531"/>
        <v>53</v>
      </c>
      <c r="AF5685" t="str">
        <f t="shared" ca="1" si="532"/>
        <v>18-64</v>
      </c>
      <c r="AG5685" s="3">
        <f t="shared" si="533"/>
        <v>14.325152344827586</v>
      </c>
      <c r="AH5685" t="str">
        <f>_xlfn.IFNA(VLOOKUP(Sales_Transactions[[#This Row],[Order ID]],Returned_Items[#All],2,FALSE),"Not Returned")</f>
        <v>Not Returned</v>
      </c>
    </row>
    <row r="5686" spans="1:34" x14ac:dyDescent="0.25">
      <c r="A5686">
        <v>59973</v>
      </c>
      <c r="C5686" t="s">
        <v>1469</v>
      </c>
      <c r="D5686" s="2" t="str">
        <f>TEXT(MID(Sales_Transactions[[#This Row],[Order Date]],2,5),"d/m/yyy")</f>
        <v>15/11/2011</v>
      </c>
      <c r="E5686" s="2" t="str">
        <f>TEXT(MID(Sales_Transactions[[#This Row],[Order Date]],2,5),"d")</f>
        <v>15</v>
      </c>
      <c r="F5686" s="2" t="str">
        <f>TEXT(MID(Sales_Transactions[[#This Row],[Order Date]],2,5),"m")</f>
        <v>11</v>
      </c>
      <c r="G5686" s="2" t="str">
        <f>TEXT(MID(Sales_Transactions[[#This Row],[Order Date]],2,5),"yyy")</f>
        <v>2011</v>
      </c>
      <c r="H5686" s="2" t="str">
        <f>TEXT(MID(Sales_Transactions[[#This Row],[Order Date]],2,5),"yyy/m")</f>
        <v>2011/11</v>
      </c>
      <c r="I5686" t="s">
        <v>22</v>
      </c>
      <c r="J5686">
        <f t="shared" si="528"/>
        <v>2</v>
      </c>
      <c r="K5686" s="2">
        <v>30</v>
      </c>
      <c r="L5686" s="3">
        <v>4982.9440000000004</v>
      </c>
      <c r="M5686" s="4">
        <v>7.0000000000000007E-2</v>
      </c>
      <c r="N5686" s="5" t="s">
        <v>34</v>
      </c>
      <c r="O5686" s="3">
        <v>693.69</v>
      </c>
      <c r="P5686" s="3">
        <v>217.85</v>
      </c>
      <c r="Q5686" s="3">
        <v>29.1</v>
      </c>
      <c r="R5686" s="5" t="s">
        <v>3393</v>
      </c>
      <c r="S5686" s="5" t="s">
        <v>3394</v>
      </c>
      <c r="T5686" s="5" t="str">
        <f t="shared" si="529"/>
        <v>Suzanne McNair</v>
      </c>
      <c r="U5686" t="s">
        <v>1143</v>
      </c>
      <c r="V5686" s="5" t="s">
        <v>27</v>
      </c>
      <c r="W5686" s="5" t="s">
        <v>57</v>
      </c>
      <c r="X5686" s="5" t="s">
        <v>107</v>
      </c>
      <c r="Y5686" s="5" t="s">
        <v>2135</v>
      </c>
      <c r="Z5686" s="5" t="s">
        <v>106</v>
      </c>
      <c r="AA5686" s="4">
        <v>0.68</v>
      </c>
      <c r="AB5686" s="1">
        <v>40866</v>
      </c>
      <c r="AC5686" s="1">
        <v>24429</v>
      </c>
      <c r="AD5686">
        <f t="shared" si="530"/>
        <v>4</v>
      </c>
      <c r="AE5686">
        <f t="shared" ca="1" si="531"/>
        <v>57</v>
      </c>
      <c r="AF5686" t="str">
        <f t="shared" ca="1" si="532"/>
        <v>18-64</v>
      </c>
      <c r="AG5686" s="3">
        <f t="shared" si="533"/>
        <v>8.2265835000000003</v>
      </c>
      <c r="AH5686" t="str">
        <f>_xlfn.IFNA(VLOOKUP(Sales_Transactions[[#This Row],[Order ID]],Returned_Items[#All],2,FALSE),"Not Returned")</f>
        <v>Not Returned</v>
      </c>
    </row>
    <row r="5687" spans="1:34" x14ac:dyDescent="0.25">
      <c r="A5687">
        <v>2563</v>
      </c>
      <c r="C5687" t="s">
        <v>2431</v>
      </c>
      <c r="D5687" s="2" t="str">
        <f>TEXT(MID(Sales_Transactions[[#This Row],[Order Date]],2,5),"d/m/yyy")</f>
        <v>18/11/2010</v>
      </c>
      <c r="E5687" s="2" t="str">
        <f>TEXT(MID(Sales_Transactions[[#This Row],[Order Date]],2,5),"d")</f>
        <v>18</v>
      </c>
      <c r="F5687" s="2" t="str">
        <f>TEXT(MID(Sales_Transactions[[#This Row],[Order Date]],2,5),"m")</f>
        <v>11</v>
      </c>
      <c r="G5687" s="2" t="str">
        <f>TEXT(MID(Sales_Transactions[[#This Row],[Order Date]],2,5),"yyy")</f>
        <v>2010</v>
      </c>
      <c r="H5687" s="2" t="str">
        <f>TEXT(MID(Sales_Transactions[[#This Row],[Order Date]],2,5),"yyy/m")</f>
        <v>2010/11</v>
      </c>
      <c r="I5687" t="s">
        <v>52</v>
      </c>
      <c r="J5687">
        <f t="shared" si="528"/>
        <v>1</v>
      </c>
      <c r="K5687" s="2">
        <v>12</v>
      </c>
      <c r="L5687" s="3">
        <v>31.77</v>
      </c>
      <c r="M5687" s="4">
        <v>0.04</v>
      </c>
      <c r="N5687" s="5" t="s">
        <v>23</v>
      </c>
      <c r="O5687" s="3">
        <v>8.34</v>
      </c>
      <c r="P5687" s="3">
        <v>2.61</v>
      </c>
      <c r="Q5687" s="3">
        <v>0.5</v>
      </c>
      <c r="R5687" s="5" t="s">
        <v>2989</v>
      </c>
      <c r="S5687" s="5" t="s">
        <v>2990</v>
      </c>
      <c r="T5687" s="5" t="str">
        <f t="shared" si="529"/>
        <v>Brenda Bowman</v>
      </c>
      <c r="U5687" t="s">
        <v>1143</v>
      </c>
      <c r="V5687" s="5" t="s">
        <v>27</v>
      </c>
      <c r="W5687" s="5" t="s">
        <v>28</v>
      </c>
      <c r="X5687" s="5" t="s">
        <v>115</v>
      </c>
      <c r="Y5687" s="5" t="s">
        <v>665</v>
      </c>
      <c r="Z5687" s="5" t="s">
        <v>43</v>
      </c>
      <c r="AA5687" s="4">
        <v>0.39</v>
      </c>
      <c r="AB5687" s="1">
        <v>40501</v>
      </c>
      <c r="AC5687" s="1">
        <v>24271</v>
      </c>
      <c r="AD5687">
        <f t="shared" si="530"/>
        <v>1</v>
      </c>
      <c r="AE5687">
        <f t="shared" ca="1" si="531"/>
        <v>58</v>
      </c>
      <c r="AF5687" t="str">
        <f t="shared" ca="1" si="532"/>
        <v>18-64</v>
      </c>
      <c r="AG5687" s="3">
        <f t="shared" si="533"/>
        <v>0.25907966666666665</v>
      </c>
      <c r="AH5687" t="str">
        <f>_xlfn.IFNA(VLOOKUP(Sales_Transactions[[#This Row],[Order ID]],Returned_Items[#All],2,FALSE),"Not Returned")</f>
        <v>Not Returned</v>
      </c>
    </row>
    <row r="5688" spans="1:34" x14ac:dyDescent="0.25">
      <c r="A5688">
        <v>2563</v>
      </c>
      <c r="C5688" t="s">
        <v>2431</v>
      </c>
      <c r="D5688" s="2" t="str">
        <f>TEXT(MID(Sales_Transactions[[#This Row],[Order Date]],2,5),"d/m/yyy")</f>
        <v>18/11/2010</v>
      </c>
      <c r="E5688" s="2" t="str">
        <f>TEXT(MID(Sales_Transactions[[#This Row],[Order Date]],2,5),"d")</f>
        <v>18</v>
      </c>
      <c r="F5688" s="2" t="str">
        <f>TEXT(MID(Sales_Transactions[[#This Row],[Order Date]],2,5),"m")</f>
        <v>11</v>
      </c>
      <c r="G5688" s="2" t="str">
        <f>TEXT(MID(Sales_Transactions[[#This Row],[Order Date]],2,5),"yyy")</f>
        <v>2010</v>
      </c>
      <c r="H5688" s="2" t="str">
        <f>TEXT(MID(Sales_Transactions[[#This Row],[Order Date]],2,5),"yyy/m")</f>
        <v>2010/11</v>
      </c>
      <c r="I5688" t="s">
        <v>52</v>
      </c>
      <c r="J5688">
        <f t="shared" si="528"/>
        <v>1</v>
      </c>
      <c r="K5688" s="2">
        <v>33</v>
      </c>
      <c r="L5688" s="3">
        <v>208.05</v>
      </c>
      <c r="M5688" s="4">
        <v>0.01</v>
      </c>
      <c r="N5688" s="5" t="s">
        <v>23</v>
      </c>
      <c r="O5688" s="3">
        <v>46.01</v>
      </c>
      <c r="P5688" s="3">
        <v>5.98</v>
      </c>
      <c r="Q5688" s="3">
        <v>0.96</v>
      </c>
      <c r="R5688" s="5" t="s">
        <v>2989</v>
      </c>
      <c r="S5688" s="5" t="s">
        <v>2990</v>
      </c>
      <c r="T5688" s="5" t="str">
        <f t="shared" si="529"/>
        <v>Brenda Bowman</v>
      </c>
      <c r="U5688" t="s">
        <v>1143</v>
      </c>
      <c r="V5688" s="5" t="s">
        <v>27</v>
      </c>
      <c r="W5688" s="5" t="s">
        <v>28</v>
      </c>
      <c r="X5688" s="5" t="s">
        <v>124</v>
      </c>
      <c r="Y5688" s="5" t="s">
        <v>1277</v>
      </c>
      <c r="Z5688" s="5" t="s">
        <v>84</v>
      </c>
      <c r="AA5688" s="4">
        <v>0.6</v>
      </c>
      <c r="AB5688" s="1">
        <v>40501</v>
      </c>
      <c r="AC5688" s="1">
        <v>24303</v>
      </c>
      <c r="AD5688">
        <f t="shared" si="530"/>
        <v>1</v>
      </c>
      <c r="AE5688">
        <f t="shared" ca="1" si="531"/>
        <v>58</v>
      </c>
      <c r="AF5688" t="str">
        <f t="shared" ca="1" si="532"/>
        <v>18-64</v>
      </c>
      <c r="AG5688" s="3">
        <f t="shared" si="533"/>
        <v>0.21028490909090911</v>
      </c>
      <c r="AH5688" t="str">
        <f>_xlfn.IFNA(VLOOKUP(Sales_Transactions[[#This Row],[Order ID]],Returned_Items[#All],2,FALSE),"Not Returned")</f>
        <v>Not Returned</v>
      </c>
    </row>
    <row r="5689" spans="1:34" x14ac:dyDescent="0.25">
      <c r="A5689">
        <v>2759</v>
      </c>
      <c r="C5689" t="s">
        <v>638</v>
      </c>
      <c r="D5689" s="2" t="str">
        <f>TEXT(MID(Sales_Transactions[[#This Row],[Order Date]],2,5),"d/m/yyy")</f>
        <v>24/11/2010</v>
      </c>
      <c r="E5689" s="2" t="str">
        <f>TEXT(MID(Sales_Transactions[[#This Row],[Order Date]],2,5),"d")</f>
        <v>24</v>
      </c>
      <c r="F5689" s="2" t="str">
        <f>TEXT(MID(Sales_Transactions[[#This Row],[Order Date]],2,5),"m")</f>
        <v>11</v>
      </c>
      <c r="G5689" s="2" t="str">
        <f>TEXT(MID(Sales_Transactions[[#This Row],[Order Date]],2,5),"yyy")</f>
        <v>2010</v>
      </c>
      <c r="H5689" s="2" t="str">
        <f>TEXT(MID(Sales_Transactions[[#This Row],[Order Date]],2,5),"yyy/m")</f>
        <v>2010/11</v>
      </c>
      <c r="I5689" t="s">
        <v>52</v>
      </c>
      <c r="J5689">
        <f t="shared" si="528"/>
        <v>1</v>
      </c>
      <c r="K5689" s="2">
        <v>25</v>
      </c>
      <c r="L5689" s="3">
        <v>827.47</v>
      </c>
      <c r="M5689" s="4">
        <v>0</v>
      </c>
      <c r="N5689" s="5" t="s">
        <v>23</v>
      </c>
      <c r="O5689" s="3">
        <v>45.37</v>
      </c>
      <c r="P5689" s="3">
        <v>30.98</v>
      </c>
      <c r="Q5689" s="3">
        <v>6.5</v>
      </c>
      <c r="R5689" s="5" t="s">
        <v>2989</v>
      </c>
      <c r="S5689" s="5" t="s">
        <v>2990</v>
      </c>
      <c r="T5689" s="5" t="str">
        <f t="shared" si="529"/>
        <v>Brenda Bowman</v>
      </c>
      <c r="U5689" t="s">
        <v>1143</v>
      </c>
      <c r="V5689" s="5" t="s">
        <v>27</v>
      </c>
      <c r="W5689" s="5" t="s">
        <v>48</v>
      </c>
      <c r="X5689" s="5" t="s">
        <v>87</v>
      </c>
      <c r="Y5689" s="5" t="s">
        <v>1014</v>
      </c>
      <c r="Z5689" s="5" t="s">
        <v>43</v>
      </c>
      <c r="AA5689" s="4">
        <v>0.64</v>
      </c>
      <c r="AB5689" s="1">
        <v>40508</v>
      </c>
      <c r="AC5689" s="1">
        <v>23843</v>
      </c>
      <c r="AD5689">
        <f t="shared" si="530"/>
        <v>2</v>
      </c>
      <c r="AE5689">
        <f t="shared" ca="1" si="531"/>
        <v>59</v>
      </c>
      <c r="AF5689" t="str">
        <f t="shared" ca="1" si="532"/>
        <v>18-64</v>
      </c>
      <c r="AG5689" s="3">
        <f t="shared" si="533"/>
        <v>1.4992000000000001</v>
      </c>
      <c r="AH5689" t="str">
        <f>_xlfn.IFNA(VLOOKUP(Sales_Transactions[[#This Row],[Order ID]],Returned_Items[#All],2,FALSE),"Not Returned")</f>
        <v>Not Returned</v>
      </c>
    </row>
    <row r="5690" spans="1:34" x14ac:dyDescent="0.25">
      <c r="A5690">
        <v>5350</v>
      </c>
      <c r="C5690" t="s">
        <v>1721</v>
      </c>
      <c r="D5690" s="2" t="str">
        <f>TEXT(MID(Sales_Transactions[[#This Row],[Order Date]],2,5),"d/m/yyy")</f>
        <v>9/10/2010</v>
      </c>
      <c r="E5690" s="2" t="str">
        <f>TEXT(MID(Sales_Transactions[[#This Row],[Order Date]],2,5),"d")</f>
        <v>9</v>
      </c>
      <c r="F5690" s="2" t="str">
        <f>TEXT(MID(Sales_Transactions[[#This Row],[Order Date]],2,5),"m")</f>
        <v>10</v>
      </c>
      <c r="G5690" s="2" t="str">
        <f>TEXT(MID(Sales_Transactions[[#This Row],[Order Date]],2,5),"yyy")</f>
        <v>2010</v>
      </c>
      <c r="H5690" s="2" t="str">
        <f>TEXT(MID(Sales_Transactions[[#This Row],[Order Date]],2,5),"yyy/m")</f>
        <v>2010/10</v>
      </c>
      <c r="I5690" t="s">
        <v>22</v>
      </c>
      <c r="J5690">
        <f t="shared" si="528"/>
        <v>2</v>
      </c>
      <c r="K5690" s="2">
        <v>50</v>
      </c>
      <c r="L5690" s="3">
        <v>7017.42</v>
      </c>
      <c r="M5690" s="4">
        <v>0.08</v>
      </c>
      <c r="N5690" s="5" t="s">
        <v>23</v>
      </c>
      <c r="O5690" s="3">
        <v>595.20000000000005</v>
      </c>
      <c r="P5690" s="3">
        <v>140.85</v>
      </c>
      <c r="Q5690" s="3">
        <v>19.989999999999998</v>
      </c>
      <c r="R5690" s="5" t="s">
        <v>62</v>
      </c>
      <c r="S5690" s="5" t="s">
        <v>1288</v>
      </c>
      <c r="T5690" s="5" t="str">
        <f t="shared" si="529"/>
        <v>Carl Weiss</v>
      </c>
      <c r="U5690" t="s">
        <v>1143</v>
      </c>
      <c r="V5690" s="5" t="s">
        <v>37</v>
      </c>
      <c r="W5690" s="5" t="s">
        <v>28</v>
      </c>
      <c r="X5690" s="5" t="s">
        <v>29</v>
      </c>
      <c r="Y5690" s="5" t="s">
        <v>904</v>
      </c>
      <c r="Z5690" s="5" t="s">
        <v>43</v>
      </c>
      <c r="AA5690" s="4">
        <v>0.73</v>
      </c>
      <c r="AB5690" s="1">
        <v>40467</v>
      </c>
      <c r="AC5690" s="1">
        <v>24019</v>
      </c>
      <c r="AD5690">
        <f t="shared" si="530"/>
        <v>7</v>
      </c>
      <c r="AE5690">
        <f t="shared" ca="1" si="531"/>
        <v>58</v>
      </c>
      <c r="AF5690" t="str">
        <f t="shared" ca="1" si="532"/>
        <v>18-64</v>
      </c>
      <c r="AG5690" s="3">
        <f t="shared" si="533"/>
        <v>3.2145463999999997</v>
      </c>
      <c r="AH5690" t="str">
        <f>_xlfn.IFNA(VLOOKUP(Sales_Transactions[[#This Row],[Order ID]],Returned_Items[#All],2,FALSE),"Not Returned")</f>
        <v>Not Returned</v>
      </c>
    </row>
    <row r="5691" spans="1:34" x14ac:dyDescent="0.25">
      <c r="A5691">
        <v>9922</v>
      </c>
      <c r="C5691" t="s">
        <v>1337</v>
      </c>
      <c r="D5691" s="2" t="str">
        <f>TEXT(MID(Sales_Transactions[[#This Row],[Order Date]],2,5),"d/m/yyy")</f>
        <v>3/4/2011</v>
      </c>
      <c r="E5691" s="2" t="str">
        <f>TEXT(MID(Sales_Transactions[[#This Row],[Order Date]],2,5),"d")</f>
        <v>3</v>
      </c>
      <c r="F5691" s="2" t="str">
        <f>TEXT(MID(Sales_Transactions[[#This Row],[Order Date]],2,5),"m")</f>
        <v>4</v>
      </c>
      <c r="G5691" s="2" t="str">
        <f>TEXT(MID(Sales_Transactions[[#This Row],[Order Date]],2,5),"yyy")</f>
        <v>2011</v>
      </c>
      <c r="H5691" s="2" t="str">
        <f>TEXT(MID(Sales_Transactions[[#This Row],[Order Date]],2,5),"yyy/m")</f>
        <v>2011/4</v>
      </c>
      <c r="I5691" t="s">
        <v>52</v>
      </c>
      <c r="J5691">
        <f t="shared" si="528"/>
        <v>1</v>
      </c>
      <c r="K5691" s="2">
        <v>26</v>
      </c>
      <c r="L5691" s="3">
        <v>1075.9100000000001</v>
      </c>
      <c r="M5691" s="4">
        <v>0.03</v>
      </c>
      <c r="N5691" s="5" t="s">
        <v>23</v>
      </c>
      <c r="O5691" s="3">
        <v>34.42</v>
      </c>
      <c r="P5691" s="3">
        <v>39.979999999999997</v>
      </c>
      <c r="Q5691" s="3">
        <v>7.12</v>
      </c>
      <c r="R5691" s="5" t="s">
        <v>148</v>
      </c>
      <c r="S5691" s="5" t="s">
        <v>1771</v>
      </c>
      <c r="T5691" s="5" t="str">
        <f t="shared" si="529"/>
        <v>Jack O'Briant</v>
      </c>
      <c r="U5691" t="s">
        <v>1143</v>
      </c>
      <c r="V5691" s="5" t="s">
        <v>37</v>
      </c>
      <c r="W5691" s="5" t="s">
        <v>48</v>
      </c>
      <c r="X5691" s="5" t="s">
        <v>87</v>
      </c>
      <c r="Y5691" s="5" t="s">
        <v>1926</v>
      </c>
      <c r="Z5691" s="5" t="s">
        <v>43</v>
      </c>
      <c r="AA5691" s="4">
        <v>0.67</v>
      </c>
      <c r="AB5691" s="1">
        <v>40637</v>
      </c>
      <c r="AC5691" s="1">
        <v>23988</v>
      </c>
      <c r="AD5691">
        <f t="shared" si="530"/>
        <v>1</v>
      </c>
      <c r="AE5691">
        <f t="shared" ca="1" si="531"/>
        <v>58</v>
      </c>
      <c r="AF5691" t="str">
        <f t="shared" ca="1" si="532"/>
        <v>18-64</v>
      </c>
      <c r="AG5691" s="3">
        <f t="shared" si="533"/>
        <v>1.8110771538461536</v>
      </c>
      <c r="AH5691" t="str">
        <f>_xlfn.IFNA(VLOOKUP(Sales_Transactions[[#This Row],[Order ID]],Returned_Items[#All],2,FALSE),"Not Returned")</f>
        <v>Not Returned</v>
      </c>
    </row>
    <row r="5692" spans="1:34" x14ac:dyDescent="0.25">
      <c r="A5692">
        <v>9922</v>
      </c>
      <c r="C5692" t="s">
        <v>1337</v>
      </c>
      <c r="D5692" s="2" t="str">
        <f>TEXT(MID(Sales_Transactions[[#This Row],[Order Date]],2,5),"d/m/yyy")</f>
        <v>3/4/2011</v>
      </c>
      <c r="E5692" s="2" t="str">
        <f>TEXT(MID(Sales_Transactions[[#This Row],[Order Date]],2,5),"d")</f>
        <v>3</v>
      </c>
      <c r="F5692" s="2" t="str">
        <f>TEXT(MID(Sales_Transactions[[#This Row],[Order Date]],2,5),"m")</f>
        <v>4</v>
      </c>
      <c r="G5692" s="2" t="str">
        <f>TEXT(MID(Sales_Transactions[[#This Row],[Order Date]],2,5),"yyy")</f>
        <v>2011</v>
      </c>
      <c r="H5692" s="2" t="str">
        <f>TEXT(MID(Sales_Transactions[[#This Row],[Order Date]],2,5),"yyy/m")</f>
        <v>2011/4</v>
      </c>
      <c r="I5692" t="s">
        <v>52</v>
      </c>
      <c r="J5692">
        <f t="shared" si="528"/>
        <v>1</v>
      </c>
      <c r="K5692" s="2">
        <v>21</v>
      </c>
      <c r="L5692" s="3">
        <v>1176.8589999999999</v>
      </c>
      <c r="M5692" s="4">
        <v>0.03</v>
      </c>
      <c r="N5692" s="5" t="s">
        <v>23</v>
      </c>
      <c r="O5692" s="3">
        <v>137.86000000000001</v>
      </c>
      <c r="P5692" s="3">
        <v>65.989999999999995</v>
      </c>
      <c r="Q5692" s="3">
        <v>3.99</v>
      </c>
      <c r="R5692" s="5" t="s">
        <v>148</v>
      </c>
      <c r="S5692" s="5" t="s">
        <v>1771</v>
      </c>
      <c r="T5692" s="5" t="str">
        <f t="shared" si="529"/>
        <v>Jack O'Briant</v>
      </c>
      <c r="U5692" t="s">
        <v>1143</v>
      </c>
      <c r="V5692" s="5" t="s">
        <v>37</v>
      </c>
      <c r="W5692" s="5" t="s">
        <v>48</v>
      </c>
      <c r="X5692" s="5" t="s">
        <v>49</v>
      </c>
      <c r="Y5692" s="5" t="s">
        <v>978</v>
      </c>
      <c r="Z5692" s="5" t="s">
        <v>43</v>
      </c>
      <c r="AA5692" s="4">
        <v>0.59</v>
      </c>
      <c r="AB5692" s="1">
        <v>40637</v>
      </c>
      <c r="AC5692" s="1">
        <v>25874</v>
      </c>
      <c r="AD5692">
        <f t="shared" si="530"/>
        <v>1</v>
      </c>
      <c r="AE5692">
        <f t="shared" ca="1" si="531"/>
        <v>53</v>
      </c>
      <c r="AF5692" t="str">
        <f t="shared" ca="1" si="532"/>
        <v>18-64</v>
      </c>
      <c r="AG5692" s="3">
        <f t="shared" si="533"/>
        <v>3.3314382380952376</v>
      </c>
      <c r="AH5692" t="str">
        <f>_xlfn.IFNA(VLOOKUP(Sales_Transactions[[#This Row],[Order ID]],Returned_Items[#All],2,FALSE),"Not Returned")</f>
        <v>Not Returned</v>
      </c>
    </row>
    <row r="5693" spans="1:34" x14ac:dyDescent="0.25">
      <c r="A5693">
        <v>11777</v>
      </c>
      <c r="C5693" t="s">
        <v>1124</v>
      </c>
      <c r="D5693" s="2" t="str">
        <f>TEXT(MID(Sales_Transactions[[#This Row],[Order Date]],2,5),"d/m/yyy")</f>
        <v>25/12/2009</v>
      </c>
      <c r="E5693" s="2" t="str">
        <f>TEXT(MID(Sales_Transactions[[#This Row],[Order Date]],2,5),"d")</f>
        <v>25</v>
      </c>
      <c r="F5693" s="2" t="str">
        <f>TEXT(MID(Sales_Transactions[[#This Row],[Order Date]],2,5),"m")</f>
        <v>12</v>
      </c>
      <c r="G5693" s="2" t="str">
        <f>TEXT(MID(Sales_Transactions[[#This Row],[Order Date]],2,5),"yyy")</f>
        <v>2009</v>
      </c>
      <c r="H5693" s="2" t="str">
        <f>TEXT(MID(Sales_Transactions[[#This Row],[Order Date]],2,5),"yyy/m")</f>
        <v>2009/12</v>
      </c>
      <c r="I5693" t="s">
        <v>22</v>
      </c>
      <c r="J5693">
        <f t="shared" si="528"/>
        <v>2</v>
      </c>
      <c r="K5693" s="2">
        <v>39</v>
      </c>
      <c r="L5693" s="3">
        <v>651.45000000000005</v>
      </c>
      <c r="M5693" s="4">
        <v>7.0000000000000007E-2</v>
      </c>
      <c r="N5693" s="5" t="s">
        <v>23</v>
      </c>
      <c r="O5693" s="3">
        <v>-160.56</v>
      </c>
      <c r="P5693" s="3">
        <v>17.7</v>
      </c>
      <c r="Q5693" s="3">
        <v>9.4700000000000006</v>
      </c>
      <c r="R5693" s="5" t="s">
        <v>148</v>
      </c>
      <c r="S5693" s="5" t="s">
        <v>1771</v>
      </c>
      <c r="T5693" s="5" t="str">
        <f t="shared" si="529"/>
        <v>Jack O'Briant</v>
      </c>
      <c r="U5693" t="s">
        <v>1143</v>
      </c>
      <c r="V5693" s="5" t="s">
        <v>37</v>
      </c>
      <c r="W5693" s="5" t="s">
        <v>28</v>
      </c>
      <c r="X5693" s="5" t="s">
        <v>29</v>
      </c>
      <c r="Y5693" s="5" t="s">
        <v>2593</v>
      </c>
      <c r="Z5693" s="5" t="s">
        <v>43</v>
      </c>
      <c r="AA5693" s="4">
        <v>0.59</v>
      </c>
      <c r="AB5693" s="1">
        <v>40179</v>
      </c>
      <c r="AC5693" s="1">
        <v>25878</v>
      </c>
      <c r="AD5693">
        <f t="shared" si="530"/>
        <v>7</v>
      </c>
      <c r="AE5693">
        <f t="shared" ca="1" si="531"/>
        <v>53</v>
      </c>
      <c r="AF5693" t="str">
        <f t="shared" ca="1" si="532"/>
        <v>18-64</v>
      </c>
      <c r="AG5693" s="3">
        <f t="shared" si="533"/>
        <v>0.69634897435897436</v>
      </c>
      <c r="AH5693" t="str">
        <f>_xlfn.IFNA(VLOOKUP(Sales_Transactions[[#This Row],[Order ID]],Returned_Items[#All],2,FALSE),"Not Returned")</f>
        <v>Not Returned</v>
      </c>
    </row>
    <row r="5694" spans="1:34" x14ac:dyDescent="0.25">
      <c r="A5694">
        <v>12420</v>
      </c>
      <c r="C5694" t="s">
        <v>3014</v>
      </c>
      <c r="D5694" s="2" t="str">
        <f>TEXT(MID(Sales_Transactions[[#This Row],[Order Date]],2,5),"d/m/yyy")</f>
        <v>26/12/2010</v>
      </c>
      <c r="E5694" s="2" t="str">
        <f>TEXT(MID(Sales_Transactions[[#This Row],[Order Date]],2,5),"d")</f>
        <v>26</v>
      </c>
      <c r="F5694" s="2" t="str">
        <f>TEXT(MID(Sales_Transactions[[#This Row],[Order Date]],2,5),"m")</f>
        <v>12</v>
      </c>
      <c r="G5694" s="2" t="str">
        <f>TEXT(MID(Sales_Transactions[[#This Row],[Order Date]],2,5),"yyy")</f>
        <v>2010</v>
      </c>
      <c r="H5694" s="2" t="str">
        <f>TEXT(MID(Sales_Transactions[[#This Row],[Order Date]],2,5),"yyy/m")</f>
        <v>2010/12</v>
      </c>
      <c r="I5694" t="s">
        <v>78</v>
      </c>
      <c r="J5694">
        <f t="shared" si="528"/>
        <v>3</v>
      </c>
      <c r="K5694" s="2">
        <v>34</v>
      </c>
      <c r="L5694" s="3">
        <v>536.25</v>
      </c>
      <c r="M5694" s="4">
        <v>0.06</v>
      </c>
      <c r="N5694" s="5" t="s">
        <v>67</v>
      </c>
      <c r="O5694" s="3">
        <v>-166.75</v>
      </c>
      <c r="P5694" s="3">
        <v>15.99</v>
      </c>
      <c r="Q5694" s="3">
        <v>13.18</v>
      </c>
      <c r="R5694" s="5" t="s">
        <v>1933</v>
      </c>
      <c r="S5694" s="5" t="s">
        <v>3411</v>
      </c>
      <c r="T5694" s="5" t="str">
        <f t="shared" si="529"/>
        <v>Joel Eaton</v>
      </c>
      <c r="U5694" t="s">
        <v>1143</v>
      </c>
      <c r="V5694" s="5" t="s">
        <v>74</v>
      </c>
      <c r="W5694" s="5" t="s">
        <v>28</v>
      </c>
      <c r="X5694" s="5" t="s">
        <v>41</v>
      </c>
      <c r="Y5694" s="5" t="s">
        <v>120</v>
      </c>
      <c r="Z5694" s="5" t="s">
        <v>43</v>
      </c>
      <c r="AA5694" s="4">
        <v>0.37</v>
      </c>
      <c r="AB5694" s="1">
        <v>40538</v>
      </c>
      <c r="AC5694" s="1">
        <v>23484</v>
      </c>
      <c r="AD5694">
        <f t="shared" si="530"/>
        <v>0</v>
      </c>
      <c r="AE5694">
        <f t="shared" ca="1" si="531"/>
        <v>60</v>
      </c>
      <c r="AF5694" t="str">
        <f t="shared" ca="1" si="532"/>
        <v>18-64</v>
      </c>
      <c r="AG5694" s="3">
        <f t="shared" si="533"/>
        <v>0.85765900000000006</v>
      </c>
      <c r="AH5694" t="str">
        <f>_xlfn.IFNA(VLOOKUP(Sales_Transactions[[#This Row],[Order ID]],Returned_Items[#All],2,FALSE),"Not Returned")</f>
        <v>Not Returned</v>
      </c>
    </row>
    <row r="5695" spans="1:34" x14ac:dyDescent="0.25">
      <c r="A5695">
        <v>12420</v>
      </c>
      <c r="C5695" t="s">
        <v>3014</v>
      </c>
      <c r="D5695" s="2" t="str">
        <f>TEXT(MID(Sales_Transactions[[#This Row],[Order Date]],2,5),"d/m/yyy")</f>
        <v>26/12/2010</v>
      </c>
      <c r="E5695" s="2" t="str">
        <f>TEXT(MID(Sales_Transactions[[#This Row],[Order Date]],2,5),"d")</f>
        <v>26</v>
      </c>
      <c r="F5695" s="2" t="str">
        <f>TEXT(MID(Sales_Transactions[[#This Row],[Order Date]],2,5),"m")</f>
        <v>12</v>
      </c>
      <c r="G5695" s="2" t="str">
        <f>TEXT(MID(Sales_Transactions[[#This Row],[Order Date]],2,5),"yyy")</f>
        <v>2010</v>
      </c>
      <c r="H5695" s="2" t="str">
        <f>TEXT(MID(Sales_Transactions[[#This Row],[Order Date]],2,5),"yyy/m")</f>
        <v>2010/12</v>
      </c>
      <c r="I5695" t="s">
        <v>78</v>
      </c>
      <c r="J5695">
        <f t="shared" si="528"/>
        <v>3</v>
      </c>
      <c r="K5695" s="2">
        <v>1</v>
      </c>
      <c r="L5695" s="3">
        <v>5.73</v>
      </c>
      <c r="M5695" s="4">
        <v>0.01</v>
      </c>
      <c r="N5695" s="5" t="s">
        <v>23</v>
      </c>
      <c r="O5695" s="3">
        <v>-1.84</v>
      </c>
      <c r="P5695" s="3">
        <v>4.9800000000000004</v>
      </c>
      <c r="Q5695" s="3">
        <v>0.8</v>
      </c>
      <c r="R5695" s="5" t="s">
        <v>1933</v>
      </c>
      <c r="S5695" s="5" t="s">
        <v>3411</v>
      </c>
      <c r="T5695" s="5" t="str">
        <f t="shared" si="529"/>
        <v>Joel Eaton</v>
      </c>
      <c r="U5695" t="s">
        <v>1143</v>
      </c>
      <c r="V5695" s="5" t="s">
        <v>74</v>
      </c>
      <c r="W5695" s="5" t="s">
        <v>28</v>
      </c>
      <c r="X5695" s="5" t="s">
        <v>75</v>
      </c>
      <c r="Y5695" s="5" t="s">
        <v>1467</v>
      </c>
      <c r="Z5695" s="5" t="s">
        <v>84</v>
      </c>
      <c r="AA5695" s="4">
        <v>0.36</v>
      </c>
      <c r="AB5695" s="1">
        <v>40539</v>
      </c>
      <c r="AC5695" s="1">
        <v>23581</v>
      </c>
      <c r="AD5695">
        <f t="shared" si="530"/>
        <v>1</v>
      </c>
      <c r="AE5695">
        <f t="shared" ca="1" si="531"/>
        <v>60</v>
      </c>
      <c r="AF5695" t="str">
        <f t="shared" ca="1" si="532"/>
        <v>18-64</v>
      </c>
      <c r="AG5695" s="3">
        <f t="shared" si="533"/>
        <v>5.7795019999999999</v>
      </c>
      <c r="AH5695" t="str">
        <f>_xlfn.IFNA(VLOOKUP(Sales_Transactions[[#This Row],[Order ID]],Returned_Items[#All],2,FALSE),"Not Returned")</f>
        <v>Not Returned</v>
      </c>
    </row>
    <row r="5696" spans="1:34" x14ac:dyDescent="0.25">
      <c r="A5696">
        <v>12611</v>
      </c>
      <c r="C5696" t="s">
        <v>330</v>
      </c>
      <c r="D5696" s="2" t="str">
        <f>TEXT(MID(Sales_Transactions[[#This Row],[Order Date]],2,5),"d/m/yyy")</f>
        <v>15/10/2011</v>
      </c>
      <c r="E5696" s="2" t="str">
        <f>TEXT(MID(Sales_Transactions[[#This Row],[Order Date]],2,5),"d")</f>
        <v>15</v>
      </c>
      <c r="F5696" s="2" t="str">
        <f>TEXT(MID(Sales_Transactions[[#This Row],[Order Date]],2,5),"m")</f>
        <v>10</v>
      </c>
      <c r="G5696" s="2" t="str">
        <f>TEXT(MID(Sales_Transactions[[#This Row],[Order Date]],2,5),"yyy")</f>
        <v>2011</v>
      </c>
      <c r="H5696" s="2" t="str">
        <f>TEXT(MID(Sales_Transactions[[#This Row],[Order Date]],2,5),"yyy/m")</f>
        <v>2011/10</v>
      </c>
      <c r="I5696" t="s">
        <v>78</v>
      </c>
      <c r="J5696">
        <f t="shared" si="528"/>
        <v>3</v>
      </c>
      <c r="K5696" s="2">
        <v>13</v>
      </c>
      <c r="L5696" s="3">
        <v>189.99</v>
      </c>
      <c r="M5696" s="4">
        <v>0.03</v>
      </c>
      <c r="N5696" s="5" t="s">
        <v>67</v>
      </c>
      <c r="O5696" s="3">
        <v>72.819999999999993</v>
      </c>
      <c r="P5696" s="3">
        <v>12.97</v>
      </c>
      <c r="Q5696" s="3">
        <v>1.49</v>
      </c>
      <c r="R5696" s="5" t="s">
        <v>1216</v>
      </c>
      <c r="S5696" s="5" t="s">
        <v>2246</v>
      </c>
      <c r="T5696" s="5" t="str">
        <f t="shared" si="529"/>
        <v>Justin Ellison</v>
      </c>
      <c r="U5696" t="s">
        <v>1143</v>
      </c>
      <c r="V5696" s="5" t="s">
        <v>74</v>
      </c>
      <c r="W5696" s="5" t="s">
        <v>28</v>
      </c>
      <c r="X5696" s="5" t="s">
        <v>41</v>
      </c>
      <c r="Y5696" s="5" t="s">
        <v>2269</v>
      </c>
      <c r="Z5696" s="5" t="s">
        <v>43</v>
      </c>
      <c r="AA5696" s="4">
        <v>0.35</v>
      </c>
      <c r="AB5696" s="1">
        <v>40833</v>
      </c>
      <c r="AC5696" s="1">
        <v>23507</v>
      </c>
      <c r="AD5696">
        <f t="shared" si="530"/>
        <v>2</v>
      </c>
      <c r="AE5696">
        <f t="shared" ca="1" si="531"/>
        <v>60</v>
      </c>
      <c r="AF5696" t="str">
        <f t="shared" ca="1" si="532"/>
        <v>18-64</v>
      </c>
      <c r="AG5696" s="3">
        <f t="shared" si="533"/>
        <v>1.1120083846153848</v>
      </c>
      <c r="AH5696" t="str">
        <f>_xlfn.IFNA(VLOOKUP(Sales_Transactions[[#This Row],[Order ID]],Returned_Items[#All],2,FALSE),"Not Returned")</f>
        <v>Not Returned</v>
      </c>
    </row>
    <row r="5697" spans="1:34" x14ac:dyDescent="0.25">
      <c r="A5697">
        <v>12676</v>
      </c>
      <c r="C5697" t="s">
        <v>230</v>
      </c>
      <c r="D5697" s="2" t="str">
        <f>TEXT(MID(Sales_Transactions[[#This Row],[Order Date]],2,5),"d/m/yyy")</f>
        <v>15/1/2009</v>
      </c>
      <c r="E5697" s="2" t="str">
        <f>TEXT(MID(Sales_Transactions[[#This Row],[Order Date]],2,5),"d")</f>
        <v>15</v>
      </c>
      <c r="F5697" s="2" t="str">
        <f>TEXT(MID(Sales_Transactions[[#This Row],[Order Date]],2,5),"m")</f>
        <v>1</v>
      </c>
      <c r="G5697" s="2" t="str">
        <f>TEXT(MID(Sales_Transactions[[#This Row],[Order Date]],2,5),"yyy")</f>
        <v>2009</v>
      </c>
      <c r="H5697" s="2" t="str">
        <f>TEXT(MID(Sales_Transactions[[#This Row],[Order Date]],2,5),"yyy/m")</f>
        <v>2009/1</v>
      </c>
      <c r="I5697" t="s">
        <v>33</v>
      </c>
      <c r="J5697">
        <f t="shared" si="528"/>
        <v>4</v>
      </c>
      <c r="K5697" s="2">
        <v>25</v>
      </c>
      <c r="L5697" s="3">
        <v>201.06</v>
      </c>
      <c r="M5697" s="4">
        <v>0.08</v>
      </c>
      <c r="N5697" s="5" t="s">
        <v>67</v>
      </c>
      <c r="O5697" s="3">
        <v>-80.86</v>
      </c>
      <c r="P5697" s="3">
        <v>8.09</v>
      </c>
      <c r="Q5697" s="3">
        <v>7.96</v>
      </c>
      <c r="R5697" s="5" t="s">
        <v>902</v>
      </c>
      <c r="S5697" s="5" t="s">
        <v>63</v>
      </c>
      <c r="T5697" s="5" t="str">
        <f t="shared" si="529"/>
        <v>Jennifer Jackson</v>
      </c>
      <c r="U5697" t="s">
        <v>1143</v>
      </c>
      <c r="V5697" s="5" t="s">
        <v>74</v>
      </c>
      <c r="W5697" s="5" t="s">
        <v>57</v>
      </c>
      <c r="X5697" s="5" t="s">
        <v>58</v>
      </c>
      <c r="Y5697" s="5" t="s">
        <v>3142</v>
      </c>
      <c r="Z5697" s="5" t="s">
        <v>43</v>
      </c>
      <c r="AA5697" s="4">
        <v>0.49</v>
      </c>
      <c r="AB5697" s="1">
        <v>39829</v>
      </c>
      <c r="AC5697" s="1">
        <v>23128</v>
      </c>
      <c r="AD5697">
        <f t="shared" si="530"/>
        <v>1</v>
      </c>
      <c r="AE5697">
        <f t="shared" ca="1" si="531"/>
        <v>61</v>
      </c>
      <c r="AF5697" t="str">
        <f t="shared" ca="1" si="532"/>
        <v>18-64</v>
      </c>
      <c r="AG5697" s="3">
        <f t="shared" si="533"/>
        <v>0.64174111999999994</v>
      </c>
      <c r="AH5697" t="str">
        <f>_xlfn.IFNA(VLOOKUP(Sales_Transactions[[#This Row],[Order ID]],Returned_Items[#All],2,FALSE),"Not Returned")</f>
        <v>Not Returned</v>
      </c>
    </row>
    <row r="5698" spans="1:34" x14ac:dyDescent="0.25">
      <c r="A5698">
        <v>12871</v>
      </c>
      <c r="C5698" t="s">
        <v>3061</v>
      </c>
      <c r="D5698" s="2" t="str">
        <f>TEXT(MID(Sales_Transactions[[#This Row],[Order Date]],2,5),"d/m/yyy")</f>
        <v>4/10/2011</v>
      </c>
      <c r="E5698" s="2" t="str">
        <f>TEXT(MID(Sales_Transactions[[#This Row],[Order Date]],2,5),"d")</f>
        <v>4</v>
      </c>
      <c r="F5698" s="2" t="str">
        <f>TEXT(MID(Sales_Transactions[[#This Row],[Order Date]],2,5),"m")</f>
        <v>10</v>
      </c>
      <c r="G5698" s="2" t="str">
        <f>TEXT(MID(Sales_Transactions[[#This Row],[Order Date]],2,5),"yyy")</f>
        <v>2011</v>
      </c>
      <c r="H5698" s="2" t="str">
        <f>TEXT(MID(Sales_Transactions[[#This Row],[Order Date]],2,5),"yyy/m")</f>
        <v>2011/10</v>
      </c>
      <c r="I5698" t="s">
        <v>52</v>
      </c>
      <c r="J5698">
        <f t="shared" ref="J5698:J5761" si="534">IF(I5698="Making Critical",5,IF(I5698="High",4,IF(I5698="Medium",3,IF(I5698="Low",2,1))))</f>
        <v>1</v>
      </c>
      <c r="K5698" s="2">
        <v>46</v>
      </c>
      <c r="L5698" s="3">
        <v>459.26</v>
      </c>
      <c r="M5698" s="4">
        <v>0.08</v>
      </c>
      <c r="N5698" s="5" t="s">
        <v>23</v>
      </c>
      <c r="O5698" s="3">
        <v>-54.12</v>
      </c>
      <c r="P5698" s="3">
        <v>10.23</v>
      </c>
      <c r="Q5698" s="3">
        <v>4.68</v>
      </c>
      <c r="R5698" s="5" t="s">
        <v>1775</v>
      </c>
      <c r="S5698" s="5" t="s">
        <v>2759</v>
      </c>
      <c r="T5698" s="5" t="str">
        <f t="shared" ref="T5698:T5761" si="535">R5698 &amp; " " &amp; S5698</f>
        <v>Michael Oakman</v>
      </c>
      <c r="U5698" t="s">
        <v>1143</v>
      </c>
      <c r="V5698" s="5" t="s">
        <v>27</v>
      </c>
      <c r="W5698" s="5" t="s">
        <v>28</v>
      </c>
      <c r="X5698" s="5" t="s">
        <v>221</v>
      </c>
      <c r="Y5698" s="5" t="s">
        <v>1868</v>
      </c>
      <c r="Z5698" s="5" t="s">
        <v>60</v>
      </c>
      <c r="AA5698" s="4">
        <v>0.59</v>
      </c>
      <c r="AB5698" s="1">
        <v>40822</v>
      </c>
      <c r="AC5698" s="1">
        <v>25245</v>
      </c>
      <c r="AD5698">
        <f t="shared" ref="AD5698:AD5761" si="536">_xlfn.DAYS(AB5698,D5698)</f>
        <v>2</v>
      </c>
      <c r="AE5698">
        <f t="shared" ref="AE5698:AE5761" ca="1" si="537">DATEDIF(AC5698,TODAY(),"Y")</f>
        <v>55</v>
      </c>
      <c r="AF5698" t="str">
        <f t="shared" ref="AF5698:AF5761" ca="1" si="538">IF(AE5698&lt;18,"Under 18",IF(AE5698&lt;65,"18-64","Over 65"))</f>
        <v>18-64</v>
      </c>
      <c r="AG5698" s="3">
        <f t="shared" ref="AG5698:AG5761" si="539" xml:space="preserve"> (P5698 - (M5698 / 100) * P5698 + Q5698) / K5698</f>
        <v>0.32395252173913042</v>
      </c>
      <c r="AH5698" t="str">
        <f>_xlfn.IFNA(VLOOKUP(Sales_Transactions[[#This Row],[Order ID]],Returned_Items[#All],2,FALSE),"Not Returned")</f>
        <v>Not Returned</v>
      </c>
    </row>
    <row r="5699" spans="1:34" x14ac:dyDescent="0.25">
      <c r="A5699">
        <v>15040</v>
      </c>
      <c r="C5699" t="s">
        <v>2321</v>
      </c>
      <c r="D5699" s="2" t="str">
        <f>TEXT(MID(Sales_Transactions[[#This Row],[Order Date]],2,5),"d/m/yyy")</f>
        <v>4/12/2009</v>
      </c>
      <c r="E5699" s="2" t="str">
        <f>TEXT(MID(Sales_Transactions[[#This Row],[Order Date]],2,5),"d")</f>
        <v>4</v>
      </c>
      <c r="F5699" s="2" t="str">
        <f>TEXT(MID(Sales_Transactions[[#This Row],[Order Date]],2,5),"m")</f>
        <v>12</v>
      </c>
      <c r="G5699" s="2" t="str">
        <f>TEXT(MID(Sales_Transactions[[#This Row],[Order Date]],2,5),"yyy")</f>
        <v>2009</v>
      </c>
      <c r="H5699" s="2" t="str">
        <f>TEXT(MID(Sales_Transactions[[#This Row],[Order Date]],2,5),"yyy/m")</f>
        <v>2009/12</v>
      </c>
      <c r="I5699" t="s">
        <v>22</v>
      </c>
      <c r="J5699">
        <f t="shared" si="534"/>
        <v>2</v>
      </c>
      <c r="K5699" s="2">
        <v>48</v>
      </c>
      <c r="L5699" s="3">
        <v>410.35</v>
      </c>
      <c r="M5699" s="4">
        <v>0.1</v>
      </c>
      <c r="N5699" s="5" t="s">
        <v>67</v>
      </c>
      <c r="O5699" s="3">
        <v>114.02</v>
      </c>
      <c r="P5699" s="3">
        <v>9.11</v>
      </c>
      <c r="Q5699" s="3">
        <v>2.15</v>
      </c>
      <c r="R5699" s="5" t="s">
        <v>62</v>
      </c>
      <c r="S5699" s="5" t="s">
        <v>1288</v>
      </c>
      <c r="T5699" s="5" t="str">
        <f t="shared" si="535"/>
        <v>Carl Weiss</v>
      </c>
      <c r="U5699" t="s">
        <v>1143</v>
      </c>
      <c r="V5699" s="5" t="s">
        <v>37</v>
      </c>
      <c r="W5699" s="5" t="s">
        <v>28</v>
      </c>
      <c r="X5699" s="5" t="s">
        <v>75</v>
      </c>
      <c r="Y5699" s="5" t="s">
        <v>2519</v>
      </c>
      <c r="Z5699" s="5" t="s">
        <v>84</v>
      </c>
      <c r="AA5699" s="4">
        <v>0.4</v>
      </c>
      <c r="AB5699" s="1">
        <v>40155</v>
      </c>
      <c r="AC5699" s="1">
        <v>25326</v>
      </c>
      <c r="AD5699">
        <f t="shared" si="536"/>
        <v>4</v>
      </c>
      <c r="AE5699">
        <f t="shared" ca="1" si="537"/>
        <v>55</v>
      </c>
      <c r="AF5699" t="str">
        <f t="shared" ca="1" si="538"/>
        <v>18-64</v>
      </c>
      <c r="AG5699" s="3">
        <f t="shared" si="539"/>
        <v>0.23439354166666668</v>
      </c>
      <c r="AH5699" t="str">
        <f>_xlfn.IFNA(VLOOKUP(Sales_Transactions[[#This Row],[Order ID]],Returned_Items[#All],2,FALSE),"Not Returned")</f>
        <v>Not Returned</v>
      </c>
    </row>
    <row r="5700" spans="1:34" x14ac:dyDescent="0.25">
      <c r="A5700">
        <v>15491</v>
      </c>
      <c r="C5700" t="s">
        <v>2917</v>
      </c>
      <c r="D5700" s="2" t="str">
        <f>TEXT(MID(Sales_Transactions[[#This Row],[Order Date]],2,5),"d/m/yyy")</f>
        <v>18/1/2012</v>
      </c>
      <c r="E5700" s="2" t="str">
        <f>TEXT(MID(Sales_Transactions[[#This Row],[Order Date]],2,5),"d")</f>
        <v>18</v>
      </c>
      <c r="F5700" s="2" t="str">
        <f>TEXT(MID(Sales_Transactions[[#This Row],[Order Date]],2,5),"m")</f>
        <v>1</v>
      </c>
      <c r="G5700" s="2" t="str">
        <f>TEXT(MID(Sales_Transactions[[#This Row],[Order Date]],2,5),"yyy")</f>
        <v>2012</v>
      </c>
      <c r="H5700" s="2" t="str">
        <f>TEXT(MID(Sales_Transactions[[#This Row],[Order Date]],2,5),"yyy/m")</f>
        <v>2012/1</v>
      </c>
      <c r="I5700" t="s">
        <v>78</v>
      </c>
      <c r="J5700">
        <f t="shared" si="534"/>
        <v>3</v>
      </c>
      <c r="K5700" s="2">
        <v>5</v>
      </c>
      <c r="L5700" s="3">
        <v>901.37400000000002</v>
      </c>
      <c r="M5700" s="4">
        <v>0.01</v>
      </c>
      <c r="N5700" s="5" t="s">
        <v>23</v>
      </c>
      <c r="O5700" s="3">
        <v>-648.65</v>
      </c>
      <c r="P5700" s="3">
        <v>205.99</v>
      </c>
      <c r="Q5700" s="3">
        <v>2.5</v>
      </c>
      <c r="R5700" s="5" t="s">
        <v>1775</v>
      </c>
      <c r="S5700" s="5" t="s">
        <v>2759</v>
      </c>
      <c r="T5700" s="5" t="str">
        <f t="shared" si="535"/>
        <v>Michael Oakman</v>
      </c>
      <c r="U5700" t="s">
        <v>1143</v>
      </c>
      <c r="V5700" s="5" t="s">
        <v>27</v>
      </c>
      <c r="W5700" s="5" t="s">
        <v>48</v>
      </c>
      <c r="X5700" s="5" t="s">
        <v>49</v>
      </c>
      <c r="Y5700" s="5" t="s">
        <v>2564</v>
      </c>
      <c r="Z5700" s="5" t="s">
        <v>43</v>
      </c>
      <c r="AA5700" s="4">
        <v>0.59</v>
      </c>
      <c r="AB5700" s="1">
        <v>40926</v>
      </c>
      <c r="AC5700" s="1">
        <v>25059</v>
      </c>
      <c r="AD5700">
        <f t="shared" si="536"/>
        <v>0</v>
      </c>
      <c r="AE5700">
        <f t="shared" ca="1" si="537"/>
        <v>55</v>
      </c>
      <c r="AF5700" t="str">
        <f t="shared" ca="1" si="538"/>
        <v>18-64</v>
      </c>
      <c r="AG5700" s="3">
        <f t="shared" si="539"/>
        <v>41.693880200000002</v>
      </c>
      <c r="AH5700" t="str">
        <f>_xlfn.IFNA(VLOOKUP(Sales_Transactions[[#This Row],[Order ID]],Returned_Items[#All],2,FALSE),"Not Returned")</f>
        <v>Not Returned</v>
      </c>
    </row>
    <row r="5701" spans="1:34" x14ac:dyDescent="0.25">
      <c r="A5701">
        <v>17028</v>
      </c>
      <c r="C5701" t="s">
        <v>712</v>
      </c>
      <c r="D5701" s="2" t="str">
        <f>TEXT(MID(Sales_Transactions[[#This Row],[Order Date]],2,5),"d/m/yyy")</f>
        <v>15/10/2009</v>
      </c>
      <c r="E5701" s="2" t="str">
        <f>TEXT(MID(Sales_Transactions[[#This Row],[Order Date]],2,5),"d")</f>
        <v>15</v>
      </c>
      <c r="F5701" s="2" t="str">
        <f>TEXT(MID(Sales_Transactions[[#This Row],[Order Date]],2,5),"m")</f>
        <v>10</v>
      </c>
      <c r="G5701" s="2" t="str">
        <f>TEXT(MID(Sales_Transactions[[#This Row],[Order Date]],2,5),"yyy")</f>
        <v>2009</v>
      </c>
      <c r="H5701" s="2" t="str">
        <f>TEXT(MID(Sales_Transactions[[#This Row],[Order Date]],2,5),"yyy/m")</f>
        <v>2009/10</v>
      </c>
      <c r="I5701" t="s">
        <v>33</v>
      </c>
      <c r="J5701">
        <f t="shared" si="534"/>
        <v>4</v>
      </c>
      <c r="K5701" s="2">
        <v>19</v>
      </c>
      <c r="L5701" s="3">
        <v>513.5</v>
      </c>
      <c r="M5701" s="4">
        <v>0.02</v>
      </c>
      <c r="N5701" s="5" t="s">
        <v>23</v>
      </c>
      <c r="O5701" s="3">
        <v>82.96</v>
      </c>
      <c r="P5701" s="3">
        <v>25.99</v>
      </c>
      <c r="Q5701" s="3">
        <v>5.37</v>
      </c>
      <c r="R5701" s="5" t="s">
        <v>902</v>
      </c>
      <c r="S5701" s="5" t="s">
        <v>63</v>
      </c>
      <c r="T5701" s="5" t="str">
        <f t="shared" si="535"/>
        <v>Jennifer Jackson</v>
      </c>
      <c r="U5701" t="s">
        <v>1143</v>
      </c>
      <c r="V5701" s="5" t="s">
        <v>74</v>
      </c>
      <c r="W5701" s="5" t="s">
        <v>28</v>
      </c>
      <c r="X5701" s="5" t="s">
        <v>124</v>
      </c>
      <c r="Y5701" s="5" t="s">
        <v>2751</v>
      </c>
      <c r="Z5701" s="5" t="s">
        <v>43</v>
      </c>
      <c r="AA5701" s="4">
        <v>0.56000000000000005</v>
      </c>
      <c r="AB5701" s="1">
        <v>40103</v>
      </c>
      <c r="AC5701" s="1">
        <v>23251</v>
      </c>
      <c r="AD5701">
        <f t="shared" si="536"/>
        <v>2</v>
      </c>
      <c r="AE5701">
        <f t="shared" ca="1" si="537"/>
        <v>60</v>
      </c>
      <c r="AF5701" t="str">
        <f t="shared" ca="1" si="538"/>
        <v>18-64</v>
      </c>
      <c r="AG5701" s="3">
        <f t="shared" si="539"/>
        <v>1.6502527368421052</v>
      </c>
      <c r="AH5701" t="str">
        <f>_xlfn.IFNA(VLOOKUP(Sales_Transactions[[#This Row],[Order ID]],Returned_Items[#All],2,FALSE),"Not Returned")</f>
        <v>Not Returned</v>
      </c>
    </row>
    <row r="5702" spans="1:34" x14ac:dyDescent="0.25">
      <c r="A5702">
        <v>17859</v>
      </c>
      <c r="C5702" t="s">
        <v>2888</v>
      </c>
      <c r="D5702" s="2" t="str">
        <f>TEXT(MID(Sales_Transactions[[#This Row],[Order Date]],2,5),"d/m/yyy")</f>
        <v>26/5/2010</v>
      </c>
      <c r="E5702" s="2" t="str">
        <f>TEXT(MID(Sales_Transactions[[#This Row],[Order Date]],2,5),"d")</f>
        <v>26</v>
      </c>
      <c r="F5702" s="2" t="str">
        <f>TEXT(MID(Sales_Transactions[[#This Row],[Order Date]],2,5),"m")</f>
        <v>5</v>
      </c>
      <c r="G5702" s="2" t="str">
        <f>TEXT(MID(Sales_Transactions[[#This Row],[Order Date]],2,5),"yyy")</f>
        <v>2010</v>
      </c>
      <c r="H5702" s="2" t="str">
        <f>TEXT(MID(Sales_Transactions[[#This Row],[Order Date]],2,5),"yyy/m")</f>
        <v>2010/5</v>
      </c>
      <c r="I5702" t="s">
        <v>101</v>
      </c>
      <c r="J5702">
        <f t="shared" si="534"/>
        <v>1</v>
      </c>
      <c r="K5702" s="2">
        <v>7</v>
      </c>
      <c r="L5702" s="3">
        <v>182.89</v>
      </c>
      <c r="M5702" s="4">
        <v>7.0000000000000007E-2</v>
      </c>
      <c r="N5702" s="5" t="s">
        <v>23</v>
      </c>
      <c r="O5702" s="3">
        <v>-99.3</v>
      </c>
      <c r="P5702" s="3">
        <v>27.48</v>
      </c>
      <c r="Q5702" s="3">
        <v>4</v>
      </c>
      <c r="R5702" s="5" t="s">
        <v>148</v>
      </c>
      <c r="S5702" s="5" t="s">
        <v>1771</v>
      </c>
      <c r="T5702" s="5" t="str">
        <f t="shared" si="535"/>
        <v>Jack O'Briant</v>
      </c>
      <c r="U5702" t="s">
        <v>1143</v>
      </c>
      <c r="V5702" s="5" t="s">
        <v>37</v>
      </c>
      <c r="W5702" s="5" t="s">
        <v>48</v>
      </c>
      <c r="X5702" s="5" t="s">
        <v>87</v>
      </c>
      <c r="Y5702" s="5" t="s">
        <v>1304</v>
      </c>
      <c r="Z5702" s="5" t="s">
        <v>43</v>
      </c>
      <c r="AA5702" s="4">
        <v>0.75</v>
      </c>
      <c r="AB5702" s="1">
        <v>40326</v>
      </c>
      <c r="AC5702" s="1">
        <v>24644</v>
      </c>
      <c r="AD5702">
        <f t="shared" si="536"/>
        <v>2</v>
      </c>
      <c r="AE5702">
        <f t="shared" ca="1" si="537"/>
        <v>57</v>
      </c>
      <c r="AF5702" t="str">
        <f t="shared" ca="1" si="538"/>
        <v>18-64</v>
      </c>
      <c r="AG5702" s="3">
        <f t="shared" si="539"/>
        <v>4.4943948571428569</v>
      </c>
      <c r="AH5702" t="str">
        <f>_xlfn.IFNA(VLOOKUP(Sales_Transactions[[#This Row],[Order ID]],Returned_Items[#All],2,FALSE),"Not Returned")</f>
        <v>Not Returned</v>
      </c>
    </row>
    <row r="5703" spans="1:34" x14ac:dyDescent="0.25">
      <c r="A5703">
        <v>18340</v>
      </c>
      <c r="C5703" t="s">
        <v>61</v>
      </c>
      <c r="D5703" s="2" t="str">
        <f>TEXT(MID(Sales_Transactions[[#This Row],[Order Date]],2,5),"d/m/yyy")</f>
        <v>17/6/2011</v>
      </c>
      <c r="E5703" s="2" t="str">
        <f>TEXT(MID(Sales_Transactions[[#This Row],[Order Date]],2,5),"d")</f>
        <v>17</v>
      </c>
      <c r="F5703" s="2" t="str">
        <f>TEXT(MID(Sales_Transactions[[#This Row],[Order Date]],2,5),"m")</f>
        <v>6</v>
      </c>
      <c r="G5703" s="2" t="str">
        <f>TEXT(MID(Sales_Transactions[[#This Row],[Order Date]],2,5),"yyy")</f>
        <v>2011</v>
      </c>
      <c r="H5703" s="2" t="str">
        <f>TEXT(MID(Sales_Transactions[[#This Row],[Order Date]],2,5),"yyy/m")</f>
        <v>2011/6</v>
      </c>
      <c r="I5703" t="s">
        <v>78</v>
      </c>
      <c r="J5703">
        <f t="shared" si="534"/>
        <v>3</v>
      </c>
      <c r="K5703" s="2">
        <v>20</v>
      </c>
      <c r="L5703" s="3">
        <v>148.65</v>
      </c>
      <c r="M5703" s="4">
        <v>0.1</v>
      </c>
      <c r="N5703" s="5" t="s">
        <v>67</v>
      </c>
      <c r="O5703" s="3">
        <v>-142.78</v>
      </c>
      <c r="P5703" s="3">
        <v>7.28</v>
      </c>
      <c r="Q5703" s="3">
        <v>11.15</v>
      </c>
      <c r="R5703" s="5" t="s">
        <v>148</v>
      </c>
      <c r="S5703" s="5" t="s">
        <v>1771</v>
      </c>
      <c r="T5703" s="5" t="str">
        <f t="shared" si="535"/>
        <v>Jack O'Briant</v>
      </c>
      <c r="U5703" t="s">
        <v>1143</v>
      </c>
      <c r="V5703" s="5" t="s">
        <v>37</v>
      </c>
      <c r="W5703" s="5" t="s">
        <v>28</v>
      </c>
      <c r="X5703" s="5" t="s">
        <v>75</v>
      </c>
      <c r="Y5703" s="5" t="s">
        <v>1131</v>
      </c>
      <c r="Z5703" s="5" t="s">
        <v>43</v>
      </c>
      <c r="AA5703" s="4">
        <v>0.37</v>
      </c>
      <c r="AB5703" s="1">
        <v>40712</v>
      </c>
      <c r="AC5703" s="1">
        <v>24670</v>
      </c>
      <c r="AD5703">
        <f t="shared" si="536"/>
        <v>1</v>
      </c>
      <c r="AE5703">
        <f t="shared" ca="1" si="537"/>
        <v>57</v>
      </c>
      <c r="AF5703" t="str">
        <f t="shared" ca="1" si="538"/>
        <v>18-64</v>
      </c>
      <c r="AG5703" s="3">
        <f t="shared" si="539"/>
        <v>0.92113600000000007</v>
      </c>
      <c r="AH5703" t="str">
        <f>_xlfn.IFNA(VLOOKUP(Sales_Transactions[[#This Row],[Order ID]],Returned_Items[#All],2,FALSE),"Not Returned")</f>
        <v>Not Returned</v>
      </c>
    </row>
    <row r="5704" spans="1:34" x14ac:dyDescent="0.25">
      <c r="A5704">
        <v>18340</v>
      </c>
      <c r="C5704" t="s">
        <v>61</v>
      </c>
      <c r="D5704" s="2" t="str">
        <f>TEXT(MID(Sales_Transactions[[#This Row],[Order Date]],2,5),"d/m/yyy")</f>
        <v>17/6/2011</v>
      </c>
      <c r="E5704" s="2" t="str">
        <f>TEXT(MID(Sales_Transactions[[#This Row],[Order Date]],2,5),"d")</f>
        <v>17</v>
      </c>
      <c r="F5704" s="2" t="str">
        <f>TEXT(MID(Sales_Transactions[[#This Row],[Order Date]],2,5),"m")</f>
        <v>6</v>
      </c>
      <c r="G5704" s="2" t="str">
        <f>TEXT(MID(Sales_Transactions[[#This Row],[Order Date]],2,5),"yyy")</f>
        <v>2011</v>
      </c>
      <c r="H5704" s="2" t="str">
        <f>TEXT(MID(Sales_Transactions[[#This Row],[Order Date]],2,5),"yyy/m")</f>
        <v>2011/6</v>
      </c>
      <c r="I5704" t="s">
        <v>78</v>
      </c>
      <c r="J5704">
        <f t="shared" si="534"/>
        <v>3</v>
      </c>
      <c r="K5704" s="2">
        <v>28</v>
      </c>
      <c r="L5704" s="3">
        <v>198.21</v>
      </c>
      <c r="M5704" s="4">
        <v>0.01</v>
      </c>
      <c r="N5704" s="5" t="s">
        <v>67</v>
      </c>
      <c r="O5704" s="3">
        <v>-163.28</v>
      </c>
      <c r="P5704" s="3">
        <v>6.48</v>
      </c>
      <c r="Q5704" s="3">
        <v>10.050000000000001</v>
      </c>
      <c r="R5704" s="5" t="s">
        <v>148</v>
      </c>
      <c r="S5704" s="5" t="s">
        <v>1771</v>
      </c>
      <c r="T5704" s="5" t="str">
        <f t="shared" si="535"/>
        <v>Jack O'Briant</v>
      </c>
      <c r="U5704" t="s">
        <v>1143</v>
      </c>
      <c r="V5704" s="5" t="s">
        <v>37</v>
      </c>
      <c r="W5704" s="5" t="s">
        <v>28</v>
      </c>
      <c r="X5704" s="5" t="s">
        <v>75</v>
      </c>
      <c r="Y5704" s="5" t="s">
        <v>1511</v>
      </c>
      <c r="Z5704" s="5" t="s">
        <v>43</v>
      </c>
      <c r="AA5704" s="4">
        <v>0.37</v>
      </c>
      <c r="AB5704" s="1">
        <v>40712</v>
      </c>
      <c r="AC5704" s="1">
        <v>24182</v>
      </c>
      <c r="AD5704">
        <f t="shared" si="536"/>
        <v>1</v>
      </c>
      <c r="AE5704">
        <f t="shared" ca="1" si="537"/>
        <v>58</v>
      </c>
      <c r="AF5704" t="str">
        <f t="shared" ca="1" si="538"/>
        <v>18-64</v>
      </c>
      <c r="AG5704" s="3">
        <f t="shared" si="539"/>
        <v>0.59033400000000014</v>
      </c>
      <c r="AH5704" t="str">
        <f>_xlfn.IFNA(VLOOKUP(Sales_Transactions[[#This Row],[Order ID]],Returned_Items[#All],2,FALSE),"Not Returned")</f>
        <v>Not Returned</v>
      </c>
    </row>
    <row r="5705" spans="1:34" x14ac:dyDescent="0.25">
      <c r="A5705">
        <v>20704</v>
      </c>
      <c r="C5705" t="s">
        <v>2157</v>
      </c>
      <c r="D5705" s="2" t="str">
        <f>TEXT(MID(Sales_Transactions[[#This Row],[Order Date]],2,5),"d/m/yyy")</f>
        <v>10/2/2010</v>
      </c>
      <c r="E5705" s="2" t="str">
        <f>TEXT(MID(Sales_Transactions[[#This Row],[Order Date]],2,5),"d")</f>
        <v>10</v>
      </c>
      <c r="F5705" s="2" t="str">
        <f>TEXT(MID(Sales_Transactions[[#This Row],[Order Date]],2,5),"m")</f>
        <v>2</v>
      </c>
      <c r="G5705" s="2" t="str">
        <f>TEXT(MID(Sales_Transactions[[#This Row],[Order Date]],2,5),"yyy")</f>
        <v>2010</v>
      </c>
      <c r="H5705" s="2" t="str">
        <f>TEXT(MID(Sales_Transactions[[#This Row],[Order Date]],2,5),"yyy/m")</f>
        <v>2010/2</v>
      </c>
      <c r="I5705" t="s">
        <v>22</v>
      </c>
      <c r="J5705">
        <f t="shared" si="534"/>
        <v>2</v>
      </c>
      <c r="K5705" s="2">
        <v>1</v>
      </c>
      <c r="L5705" s="3">
        <v>5.63</v>
      </c>
      <c r="M5705" s="4">
        <v>0.03</v>
      </c>
      <c r="N5705" s="5" t="s">
        <v>23</v>
      </c>
      <c r="O5705" s="3">
        <v>-3.55</v>
      </c>
      <c r="P5705" s="3">
        <v>4.71</v>
      </c>
      <c r="Q5705" s="3">
        <v>0.7</v>
      </c>
      <c r="R5705" s="5" t="s">
        <v>1216</v>
      </c>
      <c r="S5705" s="5" t="s">
        <v>2246</v>
      </c>
      <c r="T5705" s="5" t="str">
        <f t="shared" si="535"/>
        <v>Justin Ellison</v>
      </c>
      <c r="U5705" t="s">
        <v>1143</v>
      </c>
      <c r="V5705" s="5" t="s">
        <v>74</v>
      </c>
      <c r="W5705" s="5" t="s">
        <v>28</v>
      </c>
      <c r="X5705" s="5" t="s">
        <v>82</v>
      </c>
      <c r="Y5705" s="5" t="s">
        <v>117</v>
      </c>
      <c r="Z5705" s="5" t="s">
        <v>84</v>
      </c>
      <c r="AA5705" s="4">
        <v>0.8</v>
      </c>
      <c r="AB5705" s="1">
        <v>40219</v>
      </c>
      <c r="AC5705" s="1">
        <v>24232</v>
      </c>
      <c r="AD5705">
        <f t="shared" si="536"/>
        <v>0</v>
      </c>
      <c r="AE5705">
        <f t="shared" ca="1" si="537"/>
        <v>58</v>
      </c>
      <c r="AF5705" t="str">
        <f t="shared" ca="1" si="538"/>
        <v>18-64</v>
      </c>
      <c r="AG5705" s="3">
        <f t="shared" si="539"/>
        <v>5.4085869999999998</v>
      </c>
      <c r="AH5705" t="str">
        <f>_xlfn.IFNA(VLOOKUP(Sales_Transactions[[#This Row],[Order ID]],Returned_Items[#All],2,FALSE),"Not Returned")</f>
        <v>Returned</v>
      </c>
    </row>
    <row r="5706" spans="1:34" x14ac:dyDescent="0.25">
      <c r="A5706">
        <v>20704</v>
      </c>
      <c r="C5706" t="s">
        <v>2157</v>
      </c>
      <c r="D5706" s="2" t="str">
        <f>TEXT(MID(Sales_Transactions[[#This Row],[Order Date]],2,5),"d/m/yyy")</f>
        <v>10/2/2010</v>
      </c>
      <c r="E5706" s="2" t="str">
        <f>TEXT(MID(Sales_Transactions[[#This Row],[Order Date]],2,5),"d")</f>
        <v>10</v>
      </c>
      <c r="F5706" s="2" t="str">
        <f>TEXT(MID(Sales_Transactions[[#This Row],[Order Date]],2,5),"m")</f>
        <v>2</v>
      </c>
      <c r="G5706" s="2" t="str">
        <f>TEXT(MID(Sales_Transactions[[#This Row],[Order Date]],2,5),"yyy")</f>
        <v>2010</v>
      </c>
      <c r="H5706" s="2" t="str">
        <f>TEXT(MID(Sales_Transactions[[#This Row],[Order Date]],2,5),"yyy/m")</f>
        <v>2010/2</v>
      </c>
      <c r="I5706" t="s">
        <v>22</v>
      </c>
      <c r="J5706">
        <f t="shared" si="534"/>
        <v>2</v>
      </c>
      <c r="K5706" s="2">
        <v>5</v>
      </c>
      <c r="L5706" s="3">
        <v>16.48</v>
      </c>
      <c r="M5706" s="4">
        <v>0.06</v>
      </c>
      <c r="N5706" s="5" t="s">
        <v>23</v>
      </c>
      <c r="O5706" s="3">
        <v>-0.33</v>
      </c>
      <c r="P5706" s="3">
        <v>3.08</v>
      </c>
      <c r="Q5706" s="3">
        <v>0.99</v>
      </c>
      <c r="R5706" s="5" t="s">
        <v>1216</v>
      </c>
      <c r="S5706" s="5" t="s">
        <v>2246</v>
      </c>
      <c r="T5706" s="5" t="str">
        <f t="shared" si="535"/>
        <v>Justin Ellison</v>
      </c>
      <c r="U5706" t="s">
        <v>1143</v>
      </c>
      <c r="V5706" s="5" t="s">
        <v>74</v>
      </c>
      <c r="W5706" s="5" t="s">
        <v>28</v>
      </c>
      <c r="X5706" s="5" t="s">
        <v>115</v>
      </c>
      <c r="Y5706" s="5" t="s">
        <v>599</v>
      </c>
      <c r="Z5706" s="5" t="s">
        <v>43</v>
      </c>
      <c r="AA5706" s="4">
        <v>0.37</v>
      </c>
      <c r="AB5706" s="1">
        <v>40224</v>
      </c>
      <c r="AC5706" s="1">
        <v>23895</v>
      </c>
      <c r="AD5706">
        <f t="shared" si="536"/>
        <v>5</v>
      </c>
      <c r="AE5706">
        <f t="shared" ca="1" si="537"/>
        <v>59</v>
      </c>
      <c r="AF5706" t="str">
        <f t="shared" ca="1" si="538"/>
        <v>18-64</v>
      </c>
      <c r="AG5706" s="3">
        <f t="shared" si="539"/>
        <v>0.81363040000000009</v>
      </c>
      <c r="AH5706" t="str">
        <f>_xlfn.IFNA(VLOOKUP(Sales_Transactions[[#This Row],[Order ID]],Returned_Items[#All],2,FALSE),"Not Returned")</f>
        <v>Returned</v>
      </c>
    </row>
    <row r="5707" spans="1:34" x14ac:dyDescent="0.25">
      <c r="A5707">
        <v>20704</v>
      </c>
      <c r="C5707" t="s">
        <v>2157</v>
      </c>
      <c r="D5707" s="2" t="str">
        <f>TEXT(MID(Sales_Transactions[[#This Row],[Order Date]],2,5),"d/m/yyy")</f>
        <v>10/2/2010</v>
      </c>
      <c r="E5707" s="2" t="str">
        <f>TEXT(MID(Sales_Transactions[[#This Row],[Order Date]],2,5),"d")</f>
        <v>10</v>
      </c>
      <c r="F5707" s="2" t="str">
        <f>TEXT(MID(Sales_Transactions[[#This Row],[Order Date]],2,5),"m")</f>
        <v>2</v>
      </c>
      <c r="G5707" s="2" t="str">
        <f>TEXT(MID(Sales_Transactions[[#This Row],[Order Date]],2,5),"yyy")</f>
        <v>2010</v>
      </c>
      <c r="H5707" s="2" t="str">
        <f>TEXT(MID(Sales_Transactions[[#This Row],[Order Date]],2,5),"yyy/m")</f>
        <v>2010/2</v>
      </c>
      <c r="I5707" t="s">
        <v>22</v>
      </c>
      <c r="J5707">
        <f t="shared" si="534"/>
        <v>2</v>
      </c>
      <c r="K5707" s="2">
        <v>38</v>
      </c>
      <c r="L5707" s="3">
        <v>15655.24</v>
      </c>
      <c r="M5707" s="4">
        <v>0.09</v>
      </c>
      <c r="N5707" s="5" t="s">
        <v>23</v>
      </c>
      <c r="O5707" s="3">
        <v>4818.29</v>
      </c>
      <c r="P5707" s="3">
        <v>419.19</v>
      </c>
      <c r="Q5707" s="3">
        <v>19.989999999999998</v>
      </c>
      <c r="R5707" s="5" t="s">
        <v>1216</v>
      </c>
      <c r="S5707" s="5" t="s">
        <v>2246</v>
      </c>
      <c r="T5707" s="5" t="str">
        <f t="shared" si="535"/>
        <v>Justin Ellison</v>
      </c>
      <c r="U5707" t="s">
        <v>1143</v>
      </c>
      <c r="V5707" s="5" t="s">
        <v>74</v>
      </c>
      <c r="W5707" s="5" t="s">
        <v>28</v>
      </c>
      <c r="X5707" s="5" t="s">
        <v>29</v>
      </c>
      <c r="Y5707" s="5" t="s">
        <v>2946</v>
      </c>
      <c r="Z5707" s="5" t="s">
        <v>43</v>
      </c>
      <c r="AA5707" s="4">
        <v>0.57999999999999996</v>
      </c>
      <c r="AB5707" s="1">
        <v>40224</v>
      </c>
      <c r="AC5707" s="1">
        <v>22838</v>
      </c>
      <c r="AD5707">
        <f t="shared" si="536"/>
        <v>5</v>
      </c>
      <c r="AE5707">
        <f t="shared" ca="1" si="537"/>
        <v>62</v>
      </c>
      <c r="AF5707" t="str">
        <f t="shared" ca="1" si="538"/>
        <v>18-64</v>
      </c>
      <c r="AG5707" s="3">
        <f t="shared" si="539"/>
        <v>11.547440236842105</v>
      </c>
      <c r="AH5707" t="str">
        <f>_xlfn.IFNA(VLOOKUP(Sales_Transactions[[#This Row],[Order ID]],Returned_Items[#All],2,FALSE),"Not Returned")</f>
        <v>Returned</v>
      </c>
    </row>
    <row r="5708" spans="1:34" x14ac:dyDescent="0.25">
      <c r="A5708">
        <v>21477</v>
      </c>
      <c r="C5708" t="s">
        <v>1010</v>
      </c>
      <c r="D5708" s="2" t="str">
        <f>TEXT(MID(Sales_Transactions[[#This Row],[Order Date]],2,5),"d/m/yyy")</f>
        <v>21/5/2011</v>
      </c>
      <c r="E5708" s="2" t="str">
        <f>TEXT(MID(Sales_Transactions[[#This Row],[Order Date]],2,5),"d")</f>
        <v>21</v>
      </c>
      <c r="F5708" s="2" t="str">
        <f>TEXT(MID(Sales_Transactions[[#This Row],[Order Date]],2,5),"m")</f>
        <v>5</v>
      </c>
      <c r="G5708" s="2" t="str">
        <f>TEXT(MID(Sales_Transactions[[#This Row],[Order Date]],2,5),"yyy")</f>
        <v>2011</v>
      </c>
      <c r="H5708" s="2" t="str">
        <f>TEXT(MID(Sales_Transactions[[#This Row],[Order Date]],2,5),"yyy/m")</f>
        <v>2011/5</v>
      </c>
      <c r="I5708" t="s">
        <v>22</v>
      </c>
      <c r="J5708">
        <f t="shared" si="534"/>
        <v>2</v>
      </c>
      <c r="K5708" s="2">
        <v>7</v>
      </c>
      <c r="L5708" s="3">
        <v>189.73</v>
      </c>
      <c r="M5708" s="4">
        <v>0.01</v>
      </c>
      <c r="N5708" s="5" t="s">
        <v>23</v>
      </c>
      <c r="O5708" s="3">
        <v>43.17</v>
      </c>
      <c r="P5708" s="3">
        <v>24.95</v>
      </c>
      <c r="Q5708" s="3">
        <v>2.99</v>
      </c>
      <c r="R5708" s="5" t="s">
        <v>902</v>
      </c>
      <c r="S5708" s="5" t="s">
        <v>63</v>
      </c>
      <c r="T5708" s="5" t="str">
        <f t="shared" si="535"/>
        <v>Jennifer Jackson</v>
      </c>
      <c r="U5708" t="s">
        <v>1143</v>
      </c>
      <c r="V5708" s="5" t="s">
        <v>74</v>
      </c>
      <c r="W5708" s="5" t="s">
        <v>28</v>
      </c>
      <c r="X5708" s="5" t="s">
        <v>41</v>
      </c>
      <c r="Y5708" s="5" t="s">
        <v>2494</v>
      </c>
      <c r="Z5708" s="5" t="s">
        <v>43</v>
      </c>
      <c r="AA5708" s="4">
        <v>0.39</v>
      </c>
      <c r="AB5708" s="1">
        <v>40684</v>
      </c>
      <c r="AC5708" s="1">
        <v>22776</v>
      </c>
      <c r="AD5708">
        <f t="shared" si="536"/>
        <v>0</v>
      </c>
      <c r="AE5708">
        <f t="shared" ca="1" si="537"/>
        <v>62</v>
      </c>
      <c r="AF5708" t="str">
        <f t="shared" ca="1" si="538"/>
        <v>18-64</v>
      </c>
      <c r="AG5708" s="3">
        <f t="shared" si="539"/>
        <v>3.991072142857143</v>
      </c>
      <c r="AH5708" t="str">
        <f>_xlfn.IFNA(VLOOKUP(Sales_Transactions[[#This Row],[Order ID]],Returned_Items[#All],2,FALSE),"Not Returned")</f>
        <v>Not Returned</v>
      </c>
    </row>
    <row r="5709" spans="1:34" x14ac:dyDescent="0.25">
      <c r="A5709">
        <v>21477</v>
      </c>
      <c r="C5709" t="s">
        <v>1010</v>
      </c>
      <c r="D5709" s="2" t="str">
        <f>TEXT(MID(Sales_Transactions[[#This Row],[Order Date]],2,5),"d/m/yyy")</f>
        <v>21/5/2011</v>
      </c>
      <c r="E5709" s="2" t="str">
        <f>TEXT(MID(Sales_Transactions[[#This Row],[Order Date]],2,5),"d")</f>
        <v>21</v>
      </c>
      <c r="F5709" s="2" t="str">
        <f>TEXT(MID(Sales_Transactions[[#This Row],[Order Date]],2,5),"m")</f>
        <v>5</v>
      </c>
      <c r="G5709" s="2" t="str">
        <f>TEXT(MID(Sales_Transactions[[#This Row],[Order Date]],2,5),"yyy")</f>
        <v>2011</v>
      </c>
      <c r="H5709" s="2" t="str">
        <f>TEXT(MID(Sales_Transactions[[#This Row],[Order Date]],2,5),"yyy/m")</f>
        <v>2011/5</v>
      </c>
      <c r="I5709" t="s">
        <v>22</v>
      </c>
      <c r="J5709">
        <f t="shared" si="534"/>
        <v>2</v>
      </c>
      <c r="K5709" s="2">
        <v>40</v>
      </c>
      <c r="L5709" s="3">
        <v>278.8</v>
      </c>
      <c r="M5709" s="4">
        <v>0.06</v>
      </c>
      <c r="N5709" s="5" t="s">
        <v>23</v>
      </c>
      <c r="O5709" s="3">
        <v>77.709999999999994</v>
      </c>
      <c r="P5709" s="3">
        <v>6.88</v>
      </c>
      <c r="Q5709" s="3">
        <v>2</v>
      </c>
      <c r="R5709" s="5" t="s">
        <v>902</v>
      </c>
      <c r="S5709" s="5" t="s">
        <v>63</v>
      </c>
      <c r="T5709" s="5" t="str">
        <f t="shared" si="535"/>
        <v>Jennifer Jackson</v>
      </c>
      <c r="U5709" t="s">
        <v>1143</v>
      </c>
      <c r="V5709" s="5" t="s">
        <v>74</v>
      </c>
      <c r="W5709" s="5" t="s">
        <v>28</v>
      </c>
      <c r="X5709" s="5" t="s">
        <v>75</v>
      </c>
      <c r="Y5709" s="5" t="s">
        <v>1885</v>
      </c>
      <c r="Z5709" s="5" t="s">
        <v>84</v>
      </c>
      <c r="AA5709" s="4">
        <v>0.39</v>
      </c>
      <c r="AB5709" s="1">
        <v>40686</v>
      </c>
      <c r="AC5709" s="1">
        <v>22743</v>
      </c>
      <c r="AD5709">
        <f t="shared" si="536"/>
        <v>2</v>
      </c>
      <c r="AE5709">
        <f t="shared" ca="1" si="537"/>
        <v>62</v>
      </c>
      <c r="AF5709" t="str">
        <f t="shared" ca="1" si="538"/>
        <v>18-64</v>
      </c>
      <c r="AG5709" s="3">
        <f t="shared" si="539"/>
        <v>0.22189680000000003</v>
      </c>
      <c r="AH5709" t="str">
        <f>_xlfn.IFNA(VLOOKUP(Sales_Transactions[[#This Row],[Order ID]],Returned_Items[#All],2,FALSE),"Not Returned")</f>
        <v>Not Returned</v>
      </c>
    </row>
    <row r="5710" spans="1:34" x14ac:dyDescent="0.25">
      <c r="A5710">
        <v>21602</v>
      </c>
      <c r="C5710" t="s">
        <v>1071</v>
      </c>
      <c r="D5710" s="2" t="str">
        <f>TEXT(MID(Sales_Transactions[[#This Row],[Order Date]],2,5),"d/m/yyy")</f>
        <v>1/7/2009</v>
      </c>
      <c r="E5710" s="2" t="str">
        <f>TEXT(MID(Sales_Transactions[[#This Row],[Order Date]],2,5),"d")</f>
        <v>1</v>
      </c>
      <c r="F5710" s="2" t="str">
        <f>TEXT(MID(Sales_Transactions[[#This Row],[Order Date]],2,5),"m")</f>
        <v>7</v>
      </c>
      <c r="G5710" s="2" t="str">
        <f>TEXT(MID(Sales_Transactions[[#This Row],[Order Date]],2,5),"yyy")</f>
        <v>2009</v>
      </c>
      <c r="H5710" s="2" t="str">
        <f>TEXT(MID(Sales_Transactions[[#This Row],[Order Date]],2,5),"yyy/m")</f>
        <v>2009/7</v>
      </c>
      <c r="I5710" t="s">
        <v>101</v>
      </c>
      <c r="J5710">
        <f t="shared" si="534"/>
        <v>1</v>
      </c>
      <c r="K5710" s="2">
        <v>6</v>
      </c>
      <c r="L5710" s="3">
        <v>2170.61</v>
      </c>
      <c r="M5710" s="4">
        <v>0.01</v>
      </c>
      <c r="N5710" s="5" t="s">
        <v>34</v>
      </c>
      <c r="O5710" s="3">
        <v>-62.29</v>
      </c>
      <c r="P5710" s="3">
        <v>348.21</v>
      </c>
      <c r="Q5710" s="3">
        <v>40.19</v>
      </c>
      <c r="R5710" s="5" t="s">
        <v>148</v>
      </c>
      <c r="S5710" s="5" t="s">
        <v>1771</v>
      </c>
      <c r="T5710" s="5" t="str">
        <f t="shared" si="535"/>
        <v>Jack O'Briant</v>
      </c>
      <c r="U5710" t="s">
        <v>1143</v>
      </c>
      <c r="V5710" s="5" t="s">
        <v>27</v>
      </c>
      <c r="W5710" s="5" t="s">
        <v>57</v>
      </c>
      <c r="X5710" s="5" t="s">
        <v>107</v>
      </c>
      <c r="Y5710" s="5" t="s">
        <v>1012</v>
      </c>
      <c r="Z5710" s="5" t="s">
        <v>106</v>
      </c>
      <c r="AA5710" s="4">
        <v>0.62</v>
      </c>
      <c r="AB5710" s="1">
        <v>39998</v>
      </c>
      <c r="AC5710" s="1">
        <v>22930</v>
      </c>
      <c r="AD5710">
        <f t="shared" si="536"/>
        <v>3</v>
      </c>
      <c r="AE5710">
        <f t="shared" ca="1" si="537"/>
        <v>61</v>
      </c>
      <c r="AF5710" t="str">
        <f t="shared" ca="1" si="538"/>
        <v>18-64</v>
      </c>
      <c r="AG5710" s="3">
        <f t="shared" si="539"/>
        <v>64.727529833333321</v>
      </c>
      <c r="AH5710" t="str">
        <f>_xlfn.IFNA(VLOOKUP(Sales_Transactions[[#This Row],[Order ID]],Returned_Items[#All],2,FALSE),"Not Returned")</f>
        <v>Not Returned</v>
      </c>
    </row>
    <row r="5711" spans="1:34" x14ac:dyDescent="0.25">
      <c r="A5711">
        <v>25828</v>
      </c>
      <c r="C5711" t="s">
        <v>77</v>
      </c>
      <c r="D5711" s="2" t="str">
        <f>TEXT(MID(Sales_Transactions[[#This Row],[Order Date]],2,5),"d/m/yyy")</f>
        <v>23/11/2010</v>
      </c>
      <c r="E5711" s="2" t="str">
        <f>TEXT(MID(Sales_Transactions[[#This Row],[Order Date]],2,5),"d")</f>
        <v>23</v>
      </c>
      <c r="F5711" s="2" t="str">
        <f>TEXT(MID(Sales_Transactions[[#This Row],[Order Date]],2,5),"m")</f>
        <v>11</v>
      </c>
      <c r="G5711" s="2" t="str">
        <f>TEXT(MID(Sales_Transactions[[#This Row],[Order Date]],2,5),"yyy")</f>
        <v>2010</v>
      </c>
      <c r="H5711" s="2" t="str">
        <f>TEXT(MID(Sales_Transactions[[#This Row],[Order Date]],2,5),"yyy/m")</f>
        <v>2010/11</v>
      </c>
      <c r="I5711" t="s">
        <v>52</v>
      </c>
      <c r="J5711">
        <f t="shared" si="534"/>
        <v>1</v>
      </c>
      <c r="K5711" s="2">
        <v>29</v>
      </c>
      <c r="L5711" s="3">
        <v>163.04</v>
      </c>
      <c r="M5711" s="4">
        <v>0.08</v>
      </c>
      <c r="N5711" s="5" t="s">
        <v>23</v>
      </c>
      <c r="O5711" s="3">
        <v>58</v>
      </c>
      <c r="P5711" s="3">
        <v>5.84</v>
      </c>
      <c r="Q5711" s="3">
        <v>1</v>
      </c>
      <c r="R5711" s="5" t="s">
        <v>1775</v>
      </c>
      <c r="S5711" s="5" t="s">
        <v>2759</v>
      </c>
      <c r="T5711" s="5" t="str">
        <f t="shared" si="535"/>
        <v>Michael Oakman</v>
      </c>
      <c r="U5711" t="s">
        <v>1143</v>
      </c>
      <c r="V5711" s="5" t="s">
        <v>27</v>
      </c>
      <c r="W5711" s="5" t="s">
        <v>28</v>
      </c>
      <c r="X5711" s="5" t="s">
        <v>124</v>
      </c>
      <c r="Y5711" s="5" t="s">
        <v>2026</v>
      </c>
      <c r="Z5711" s="5" t="s">
        <v>84</v>
      </c>
      <c r="AA5711" s="4">
        <v>0.38</v>
      </c>
      <c r="AB5711" s="1">
        <v>40506</v>
      </c>
      <c r="AC5711" s="1">
        <v>14778</v>
      </c>
      <c r="AD5711">
        <f t="shared" si="536"/>
        <v>1</v>
      </c>
      <c r="AE5711">
        <f t="shared" ca="1" si="537"/>
        <v>84</v>
      </c>
      <c r="AF5711" t="str">
        <f t="shared" ca="1" si="538"/>
        <v>Over 65</v>
      </c>
      <c r="AG5711" s="3">
        <f t="shared" si="539"/>
        <v>0.23570096551724137</v>
      </c>
      <c r="AH5711" t="str">
        <f>_xlfn.IFNA(VLOOKUP(Sales_Transactions[[#This Row],[Order ID]],Returned_Items[#All],2,FALSE),"Not Returned")</f>
        <v>Returned</v>
      </c>
    </row>
    <row r="5712" spans="1:34" x14ac:dyDescent="0.25">
      <c r="A5712">
        <v>25828</v>
      </c>
      <c r="C5712" t="s">
        <v>77</v>
      </c>
      <c r="D5712" s="2" t="str">
        <f>TEXT(MID(Sales_Transactions[[#This Row],[Order Date]],2,5),"d/m/yyy")</f>
        <v>23/11/2010</v>
      </c>
      <c r="E5712" s="2" t="str">
        <f>TEXT(MID(Sales_Transactions[[#This Row],[Order Date]],2,5),"d")</f>
        <v>23</v>
      </c>
      <c r="F5712" s="2" t="str">
        <f>TEXT(MID(Sales_Transactions[[#This Row],[Order Date]],2,5),"m")</f>
        <v>11</v>
      </c>
      <c r="G5712" s="2" t="str">
        <f>TEXT(MID(Sales_Transactions[[#This Row],[Order Date]],2,5),"yyy")</f>
        <v>2010</v>
      </c>
      <c r="H5712" s="2" t="str">
        <f>TEXT(MID(Sales_Transactions[[#This Row],[Order Date]],2,5),"yyy/m")</f>
        <v>2010/11</v>
      </c>
      <c r="I5712" t="s">
        <v>52</v>
      </c>
      <c r="J5712">
        <f t="shared" si="534"/>
        <v>1</v>
      </c>
      <c r="K5712" s="2">
        <v>31</v>
      </c>
      <c r="L5712" s="3">
        <v>9041.26</v>
      </c>
      <c r="M5712" s="4">
        <v>0.01</v>
      </c>
      <c r="N5712" s="5" t="s">
        <v>34</v>
      </c>
      <c r="O5712" s="3">
        <v>-383.03</v>
      </c>
      <c r="P5712" s="3">
        <v>286.85000000000002</v>
      </c>
      <c r="Q5712" s="3">
        <v>61.76</v>
      </c>
      <c r="R5712" s="5" t="s">
        <v>1775</v>
      </c>
      <c r="S5712" s="5" t="s">
        <v>2759</v>
      </c>
      <c r="T5712" s="5" t="str">
        <f t="shared" si="535"/>
        <v>Michael Oakman</v>
      </c>
      <c r="U5712" t="s">
        <v>1143</v>
      </c>
      <c r="V5712" s="5" t="s">
        <v>27</v>
      </c>
      <c r="W5712" s="5" t="s">
        <v>57</v>
      </c>
      <c r="X5712" s="5" t="s">
        <v>107</v>
      </c>
      <c r="Y5712" s="5" t="s">
        <v>1930</v>
      </c>
      <c r="Z5712" s="5" t="s">
        <v>106</v>
      </c>
      <c r="AA5712" s="4">
        <v>0.78</v>
      </c>
      <c r="AB5712" s="1">
        <v>40505</v>
      </c>
      <c r="AC5712" s="1">
        <v>23635</v>
      </c>
      <c r="AD5712">
        <f t="shared" si="536"/>
        <v>0</v>
      </c>
      <c r="AE5712">
        <f t="shared" ca="1" si="537"/>
        <v>59</v>
      </c>
      <c r="AF5712" t="str">
        <f t="shared" ca="1" si="538"/>
        <v>18-64</v>
      </c>
      <c r="AG5712" s="3">
        <f t="shared" si="539"/>
        <v>11.244558548387097</v>
      </c>
      <c r="AH5712" t="str">
        <f>_xlfn.IFNA(VLOOKUP(Sales_Transactions[[#This Row],[Order ID]],Returned_Items[#All],2,FALSE),"Not Returned")</f>
        <v>Returned</v>
      </c>
    </row>
    <row r="5713" spans="1:34" x14ac:dyDescent="0.25">
      <c r="A5713">
        <v>26758</v>
      </c>
      <c r="C5713" t="s">
        <v>2576</v>
      </c>
      <c r="D5713" s="2" t="str">
        <f>TEXT(MID(Sales_Transactions[[#This Row],[Order Date]],2,5),"d/m/yyy")</f>
        <v>23/5/2009</v>
      </c>
      <c r="E5713" s="2" t="str">
        <f>TEXT(MID(Sales_Transactions[[#This Row],[Order Date]],2,5),"d")</f>
        <v>23</v>
      </c>
      <c r="F5713" s="2" t="str">
        <f>TEXT(MID(Sales_Transactions[[#This Row],[Order Date]],2,5),"m")</f>
        <v>5</v>
      </c>
      <c r="G5713" s="2" t="str">
        <f>TEXT(MID(Sales_Transactions[[#This Row],[Order Date]],2,5),"yyy")</f>
        <v>2009</v>
      </c>
      <c r="H5713" s="2" t="str">
        <f>TEXT(MID(Sales_Transactions[[#This Row],[Order Date]],2,5),"yyy/m")</f>
        <v>2009/5</v>
      </c>
      <c r="I5713" t="s">
        <v>52</v>
      </c>
      <c r="J5713">
        <f t="shared" si="534"/>
        <v>1</v>
      </c>
      <c r="K5713" s="2">
        <v>46</v>
      </c>
      <c r="L5713" s="3">
        <v>3519.12</v>
      </c>
      <c r="M5713" s="4">
        <v>0.09</v>
      </c>
      <c r="N5713" s="5" t="s">
        <v>67</v>
      </c>
      <c r="O5713" s="3">
        <v>315.33</v>
      </c>
      <c r="P5713" s="3">
        <v>77.510000000000005</v>
      </c>
      <c r="Q5713" s="3">
        <v>4</v>
      </c>
      <c r="R5713" s="5" t="s">
        <v>1216</v>
      </c>
      <c r="S5713" s="5" t="s">
        <v>2246</v>
      </c>
      <c r="T5713" s="5" t="str">
        <f t="shared" si="535"/>
        <v>Justin Ellison</v>
      </c>
      <c r="U5713" t="s">
        <v>1143</v>
      </c>
      <c r="V5713" s="5" t="s">
        <v>74</v>
      </c>
      <c r="W5713" s="5" t="s">
        <v>48</v>
      </c>
      <c r="X5713" s="5" t="s">
        <v>87</v>
      </c>
      <c r="Y5713" s="5" t="s">
        <v>1987</v>
      </c>
      <c r="Z5713" s="5" t="s">
        <v>43</v>
      </c>
      <c r="AA5713" s="4">
        <v>0.76</v>
      </c>
      <c r="AB5713" s="1">
        <v>39958</v>
      </c>
      <c r="AC5713" s="1">
        <v>23409</v>
      </c>
      <c r="AD5713">
        <f t="shared" si="536"/>
        <v>2</v>
      </c>
      <c r="AE5713">
        <f t="shared" ca="1" si="537"/>
        <v>60</v>
      </c>
      <c r="AF5713" t="str">
        <f t="shared" ca="1" si="538"/>
        <v>18-64</v>
      </c>
      <c r="AG5713" s="3">
        <f t="shared" si="539"/>
        <v>1.7704400217391305</v>
      </c>
      <c r="AH5713" t="str">
        <f>_xlfn.IFNA(VLOOKUP(Sales_Transactions[[#This Row],[Order ID]],Returned_Items[#All],2,FALSE),"Not Returned")</f>
        <v>Not Returned</v>
      </c>
    </row>
    <row r="5714" spans="1:34" x14ac:dyDescent="0.25">
      <c r="A5714">
        <v>26758</v>
      </c>
      <c r="C5714" t="s">
        <v>2576</v>
      </c>
      <c r="D5714" s="2" t="str">
        <f>TEXT(MID(Sales_Transactions[[#This Row],[Order Date]],2,5),"d/m/yyy")</f>
        <v>23/5/2009</v>
      </c>
      <c r="E5714" s="2" t="str">
        <f>TEXT(MID(Sales_Transactions[[#This Row],[Order Date]],2,5),"d")</f>
        <v>23</v>
      </c>
      <c r="F5714" s="2" t="str">
        <f>TEXT(MID(Sales_Transactions[[#This Row],[Order Date]],2,5),"m")</f>
        <v>5</v>
      </c>
      <c r="G5714" s="2" t="str">
        <f>TEXT(MID(Sales_Transactions[[#This Row],[Order Date]],2,5),"yyy")</f>
        <v>2009</v>
      </c>
      <c r="H5714" s="2" t="str">
        <f>TEXT(MID(Sales_Transactions[[#This Row],[Order Date]],2,5),"yyy/m")</f>
        <v>2009/5</v>
      </c>
      <c r="I5714" t="s">
        <v>52</v>
      </c>
      <c r="J5714">
        <f t="shared" si="534"/>
        <v>1</v>
      </c>
      <c r="K5714" s="2">
        <v>37</v>
      </c>
      <c r="L5714" s="3">
        <v>108.33</v>
      </c>
      <c r="M5714" s="4">
        <v>0</v>
      </c>
      <c r="N5714" s="5" t="s">
        <v>23</v>
      </c>
      <c r="O5714" s="3">
        <v>17</v>
      </c>
      <c r="P5714" s="3">
        <v>2.88</v>
      </c>
      <c r="Q5714" s="3">
        <v>0.7</v>
      </c>
      <c r="R5714" s="5" t="s">
        <v>1216</v>
      </c>
      <c r="S5714" s="5" t="s">
        <v>2246</v>
      </c>
      <c r="T5714" s="5" t="str">
        <f t="shared" si="535"/>
        <v>Justin Ellison</v>
      </c>
      <c r="U5714" t="s">
        <v>1143</v>
      </c>
      <c r="V5714" s="5" t="s">
        <v>74</v>
      </c>
      <c r="W5714" s="5" t="s">
        <v>28</v>
      </c>
      <c r="X5714" s="5" t="s">
        <v>124</v>
      </c>
      <c r="Y5714" s="5" t="s">
        <v>1878</v>
      </c>
      <c r="Z5714" s="5" t="s">
        <v>84</v>
      </c>
      <c r="AA5714" s="4">
        <v>0.56000000000000005</v>
      </c>
      <c r="AB5714" s="1">
        <v>39958</v>
      </c>
      <c r="AC5714" s="1">
        <v>22213</v>
      </c>
      <c r="AD5714">
        <f t="shared" si="536"/>
        <v>2</v>
      </c>
      <c r="AE5714">
        <f t="shared" ca="1" si="537"/>
        <v>63</v>
      </c>
      <c r="AF5714" t="str">
        <f t="shared" ca="1" si="538"/>
        <v>18-64</v>
      </c>
      <c r="AG5714" s="3">
        <f t="shared" si="539"/>
        <v>9.6756756756756754E-2</v>
      </c>
      <c r="AH5714" t="str">
        <f>_xlfn.IFNA(VLOOKUP(Sales_Transactions[[#This Row],[Order ID]],Returned_Items[#All],2,FALSE),"Not Returned")</f>
        <v>Not Returned</v>
      </c>
    </row>
    <row r="5715" spans="1:34" x14ac:dyDescent="0.25">
      <c r="A5715">
        <v>28291</v>
      </c>
      <c r="C5715" t="s">
        <v>281</v>
      </c>
      <c r="D5715" s="2" t="str">
        <f>TEXT(MID(Sales_Transactions[[#This Row],[Order Date]],2,5),"d/m/yyy")</f>
        <v>4/3/2009</v>
      </c>
      <c r="E5715" s="2" t="str">
        <f>TEXT(MID(Sales_Transactions[[#This Row],[Order Date]],2,5),"d")</f>
        <v>4</v>
      </c>
      <c r="F5715" s="2" t="str">
        <f>TEXT(MID(Sales_Transactions[[#This Row],[Order Date]],2,5),"m")</f>
        <v>3</v>
      </c>
      <c r="G5715" s="2" t="str">
        <f>TEXT(MID(Sales_Transactions[[#This Row],[Order Date]],2,5),"yyy")</f>
        <v>2009</v>
      </c>
      <c r="H5715" s="2" t="str">
        <f>TEXT(MID(Sales_Transactions[[#This Row],[Order Date]],2,5),"yyy/m")</f>
        <v>2009/3</v>
      </c>
      <c r="I5715" t="s">
        <v>101</v>
      </c>
      <c r="J5715">
        <f t="shared" si="534"/>
        <v>1</v>
      </c>
      <c r="K5715" s="2">
        <v>14</v>
      </c>
      <c r="L5715" s="3">
        <v>3950.6</v>
      </c>
      <c r="M5715" s="4">
        <v>0.02</v>
      </c>
      <c r="N5715" s="5" t="s">
        <v>34</v>
      </c>
      <c r="O5715" s="3">
        <v>-477.66</v>
      </c>
      <c r="P5715" s="3">
        <v>280.98</v>
      </c>
      <c r="Q5715" s="3">
        <v>57</v>
      </c>
      <c r="R5715" s="5" t="s">
        <v>62</v>
      </c>
      <c r="S5715" s="5" t="s">
        <v>1288</v>
      </c>
      <c r="T5715" s="5" t="str">
        <f t="shared" si="535"/>
        <v>Carl Weiss</v>
      </c>
      <c r="U5715" t="s">
        <v>1143</v>
      </c>
      <c r="V5715" s="5" t="s">
        <v>37</v>
      </c>
      <c r="W5715" s="5" t="s">
        <v>57</v>
      </c>
      <c r="X5715" s="5" t="s">
        <v>154</v>
      </c>
      <c r="Y5715" s="5" t="s">
        <v>1188</v>
      </c>
      <c r="Z5715" s="5" t="s">
        <v>40</v>
      </c>
      <c r="AA5715" s="4">
        <v>0.78</v>
      </c>
      <c r="AB5715" s="1">
        <v>39877</v>
      </c>
      <c r="AC5715" s="1">
        <v>21130</v>
      </c>
      <c r="AD5715">
        <f t="shared" si="536"/>
        <v>1</v>
      </c>
      <c r="AE5715">
        <f t="shared" ca="1" si="537"/>
        <v>66</v>
      </c>
      <c r="AF5715" t="str">
        <f t="shared" ca="1" si="538"/>
        <v>Over 65</v>
      </c>
      <c r="AG5715" s="3">
        <f t="shared" si="539"/>
        <v>24.137414571428572</v>
      </c>
      <c r="AH5715" t="str">
        <f>_xlfn.IFNA(VLOOKUP(Sales_Transactions[[#This Row],[Order ID]],Returned_Items[#All],2,FALSE),"Not Returned")</f>
        <v>Returned</v>
      </c>
    </row>
    <row r="5716" spans="1:34" x14ac:dyDescent="0.25">
      <c r="A5716">
        <v>28455</v>
      </c>
      <c r="C5716" t="s">
        <v>1967</v>
      </c>
      <c r="D5716" s="2" t="str">
        <f>TEXT(MID(Sales_Transactions[[#This Row],[Order Date]],2,5),"d/m/yyy")</f>
        <v>30/5/2010</v>
      </c>
      <c r="E5716" s="2" t="str">
        <f>TEXT(MID(Sales_Transactions[[#This Row],[Order Date]],2,5),"d")</f>
        <v>30</v>
      </c>
      <c r="F5716" s="2" t="str">
        <f>TEXT(MID(Sales_Transactions[[#This Row],[Order Date]],2,5),"m")</f>
        <v>5</v>
      </c>
      <c r="G5716" s="2" t="str">
        <f>TEXT(MID(Sales_Transactions[[#This Row],[Order Date]],2,5),"yyy")</f>
        <v>2010</v>
      </c>
      <c r="H5716" s="2" t="str">
        <f>TEXT(MID(Sales_Transactions[[#This Row],[Order Date]],2,5),"yyy/m")</f>
        <v>2010/5</v>
      </c>
      <c r="I5716" t="s">
        <v>78</v>
      </c>
      <c r="J5716">
        <f t="shared" si="534"/>
        <v>3</v>
      </c>
      <c r="K5716" s="2">
        <v>12</v>
      </c>
      <c r="L5716" s="3">
        <v>254.12</v>
      </c>
      <c r="M5716" s="4">
        <v>0.06</v>
      </c>
      <c r="N5716" s="5" t="s">
        <v>23</v>
      </c>
      <c r="O5716" s="3">
        <v>-64.97</v>
      </c>
      <c r="P5716" s="3">
        <v>20.95</v>
      </c>
      <c r="Q5716" s="3">
        <v>5.99</v>
      </c>
      <c r="R5716" s="5" t="s">
        <v>148</v>
      </c>
      <c r="S5716" s="5" t="s">
        <v>1771</v>
      </c>
      <c r="T5716" s="5" t="str">
        <f t="shared" si="535"/>
        <v>Jack O'Briant</v>
      </c>
      <c r="U5716" t="s">
        <v>1143</v>
      </c>
      <c r="V5716" s="5" t="s">
        <v>27</v>
      </c>
      <c r="W5716" s="5" t="s">
        <v>48</v>
      </c>
      <c r="X5716" s="5" t="s">
        <v>87</v>
      </c>
      <c r="Y5716" s="5" t="s">
        <v>360</v>
      </c>
      <c r="Z5716" s="5" t="s">
        <v>43</v>
      </c>
      <c r="AA5716" s="4">
        <v>0.65</v>
      </c>
      <c r="AB5716" s="1">
        <v>40330</v>
      </c>
      <c r="AC5716" s="1">
        <v>29443</v>
      </c>
      <c r="AD5716">
        <f t="shared" si="536"/>
        <v>2</v>
      </c>
      <c r="AE5716">
        <f t="shared" ca="1" si="537"/>
        <v>43</v>
      </c>
      <c r="AF5716" t="str">
        <f t="shared" ca="1" si="538"/>
        <v>18-64</v>
      </c>
      <c r="AG5716" s="3">
        <f t="shared" si="539"/>
        <v>2.2439525000000002</v>
      </c>
      <c r="AH5716" t="str">
        <f>_xlfn.IFNA(VLOOKUP(Sales_Transactions[[#This Row],[Order ID]],Returned_Items[#All],2,FALSE),"Not Returned")</f>
        <v>Returned</v>
      </c>
    </row>
    <row r="5717" spans="1:34" x14ac:dyDescent="0.25">
      <c r="A5717">
        <v>28455</v>
      </c>
      <c r="C5717" t="s">
        <v>1967</v>
      </c>
      <c r="D5717" s="2" t="str">
        <f>TEXT(MID(Sales_Transactions[[#This Row],[Order Date]],2,5),"d/m/yyy")</f>
        <v>30/5/2010</v>
      </c>
      <c r="E5717" s="2" t="str">
        <f>TEXT(MID(Sales_Transactions[[#This Row],[Order Date]],2,5),"d")</f>
        <v>30</v>
      </c>
      <c r="F5717" s="2" t="str">
        <f>TEXT(MID(Sales_Transactions[[#This Row],[Order Date]],2,5),"m")</f>
        <v>5</v>
      </c>
      <c r="G5717" s="2" t="str">
        <f>TEXT(MID(Sales_Transactions[[#This Row],[Order Date]],2,5),"yyy")</f>
        <v>2010</v>
      </c>
      <c r="H5717" s="2" t="str">
        <f>TEXT(MID(Sales_Transactions[[#This Row],[Order Date]],2,5),"yyy/m")</f>
        <v>2010/5</v>
      </c>
      <c r="I5717" t="s">
        <v>78</v>
      </c>
      <c r="J5717">
        <f t="shared" si="534"/>
        <v>3</v>
      </c>
      <c r="K5717" s="2">
        <v>37</v>
      </c>
      <c r="L5717" s="3">
        <v>767.04</v>
      </c>
      <c r="M5717" s="4">
        <v>0.02</v>
      </c>
      <c r="N5717" s="5" t="s">
        <v>23</v>
      </c>
      <c r="O5717" s="3">
        <v>238.84</v>
      </c>
      <c r="P5717" s="3">
        <v>20.89</v>
      </c>
      <c r="Q5717" s="3">
        <v>1.99</v>
      </c>
      <c r="R5717" s="5" t="s">
        <v>148</v>
      </c>
      <c r="S5717" s="5" t="s">
        <v>1771</v>
      </c>
      <c r="T5717" s="5" t="str">
        <f t="shared" si="535"/>
        <v>Jack O'Briant</v>
      </c>
      <c r="U5717" t="s">
        <v>1143</v>
      </c>
      <c r="V5717" s="5" t="s">
        <v>27</v>
      </c>
      <c r="W5717" s="5" t="s">
        <v>48</v>
      </c>
      <c r="X5717" s="5" t="s">
        <v>87</v>
      </c>
      <c r="Y5717" s="5" t="s">
        <v>485</v>
      </c>
      <c r="Z5717" s="5" t="s">
        <v>60</v>
      </c>
      <c r="AA5717" s="4">
        <v>0.48</v>
      </c>
      <c r="AB5717" s="1">
        <v>40329</v>
      </c>
      <c r="AC5717" s="1">
        <v>29485</v>
      </c>
      <c r="AD5717">
        <f t="shared" si="536"/>
        <v>1</v>
      </c>
      <c r="AE5717">
        <f t="shared" ca="1" si="537"/>
        <v>43</v>
      </c>
      <c r="AF5717" t="str">
        <f t="shared" ca="1" si="538"/>
        <v>18-64</v>
      </c>
      <c r="AG5717" s="3">
        <f t="shared" si="539"/>
        <v>0.61826545945945943</v>
      </c>
      <c r="AH5717" t="str">
        <f>_xlfn.IFNA(VLOOKUP(Sales_Transactions[[#This Row],[Order ID]],Returned_Items[#All],2,FALSE),"Not Returned")</f>
        <v>Returned</v>
      </c>
    </row>
    <row r="5718" spans="1:34" x14ac:dyDescent="0.25">
      <c r="A5718">
        <v>28963</v>
      </c>
      <c r="C5718" t="s">
        <v>992</v>
      </c>
      <c r="D5718" s="2" t="str">
        <f>TEXT(MID(Sales_Transactions[[#This Row],[Order Date]],2,5),"d/m/yyy")</f>
        <v>4/12/2011</v>
      </c>
      <c r="E5718" s="2" t="str">
        <f>TEXT(MID(Sales_Transactions[[#This Row],[Order Date]],2,5),"d")</f>
        <v>4</v>
      </c>
      <c r="F5718" s="2" t="str">
        <f>TEXT(MID(Sales_Transactions[[#This Row],[Order Date]],2,5),"m")</f>
        <v>12</v>
      </c>
      <c r="G5718" s="2" t="str">
        <f>TEXT(MID(Sales_Transactions[[#This Row],[Order Date]],2,5),"yyy")</f>
        <v>2011</v>
      </c>
      <c r="H5718" s="2" t="str">
        <f>TEXT(MID(Sales_Transactions[[#This Row],[Order Date]],2,5),"yyy/m")</f>
        <v>2011/12</v>
      </c>
      <c r="I5718" t="s">
        <v>52</v>
      </c>
      <c r="J5718">
        <f t="shared" si="534"/>
        <v>1</v>
      </c>
      <c r="K5718" s="2">
        <v>37</v>
      </c>
      <c r="L5718" s="3">
        <v>6072.1875</v>
      </c>
      <c r="M5718" s="4">
        <v>0.09</v>
      </c>
      <c r="N5718" s="5" t="s">
        <v>23</v>
      </c>
      <c r="O5718" s="3">
        <v>1372.09</v>
      </c>
      <c r="P5718" s="3">
        <v>205.99</v>
      </c>
      <c r="Q5718" s="3">
        <v>2.5</v>
      </c>
      <c r="R5718" s="5" t="s">
        <v>1933</v>
      </c>
      <c r="S5718" s="5" t="s">
        <v>3411</v>
      </c>
      <c r="T5718" s="5" t="str">
        <f t="shared" si="535"/>
        <v>Joel Eaton</v>
      </c>
      <c r="U5718" t="s">
        <v>1143</v>
      </c>
      <c r="V5718" s="5" t="s">
        <v>74</v>
      </c>
      <c r="W5718" s="5" t="s">
        <v>48</v>
      </c>
      <c r="X5718" s="5" t="s">
        <v>49</v>
      </c>
      <c r="Y5718" s="5" t="s">
        <v>2564</v>
      </c>
      <c r="Z5718" s="5" t="s">
        <v>43</v>
      </c>
      <c r="AA5718" s="4">
        <v>0.59</v>
      </c>
      <c r="AB5718" s="1">
        <v>40883</v>
      </c>
      <c r="AC5718" s="1">
        <v>29254</v>
      </c>
      <c r="AD5718">
        <f t="shared" si="536"/>
        <v>2</v>
      </c>
      <c r="AE5718">
        <f t="shared" ca="1" si="537"/>
        <v>44</v>
      </c>
      <c r="AF5718" t="str">
        <f t="shared" ca="1" si="538"/>
        <v>18-64</v>
      </c>
      <c r="AG5718" s="3">
        <f t="shared" si="539"/>
        <v>5.6298542972972969</v>
      </c>
      <c r="AH5718" t="str">
        <f>_xlfn.IFNA(VLOOKUP(Sales_Transactions[[#This Row],[Order ID]],Returned_Items[#All],2,FALSE),"Not Returned")</f>
        <v>Not Returned</v>
      </c>
    </row>
    <row r="5719" spans="1:34" x14ac:dyDescent="0.25">
      <c r="A5719">
        <v>29216</v>
      </c>
      <c r="C5719" t="s">
        <v>1408</v>
      </c>
      <c r="D5719" s="2" t="str">
        <f>TEXT(MID(Sales_Transactions[[#This Row],[Order Date]],2,5),"d/m/yyy")</f>
        <v>29/12/2012</v>
      </c>
      <c r="E5719" s="2" t="str">
        <f>TEXT(MID(Sales_Transactions[[#This Row],[Order Date]],2,5),"d")</f>
        <v>29</v>
      </c>
      <c r="F5719" s="2" t="str">
        <f>TEXT(MID(Sales_Transactions[[#This Row],[Order Date]],2,5),"m")</f>
        <v>12</v>
      </c>
      <c r="G5719" s="2" t="str">
        <f>TEXT(MID(Sales_Transactions[[#This Row],[Order Date]],2,5),"yyy")</f>
        <v>2012</v>
      </c>
      <c r="H5719" s="2" t="str">
        <f>TEXT(MID(Sales_Transactions[[#This Row],[Order Date]],2,5),"yyy/m")</f>
        <v>2012/12</v>
      </c>
      <c r="I5719" t="s">
        <v>101</v>
      </c>
      <c r="J5719">
        <f t="shared" si="534"/>
        <v>1</v>
      </c>
      <c r="K5719" s="2">
        <v>46</v>
      </c>
      <c r="L5719" s="3">
        <v>1936.45</v>
      </c>
      <c r="M5719" s="4">
        <v>0.1</v>
      </c>
      <c r="N5719" s="5" t="s">
        <v>23</v>
      </c>
      <c r="O5719" s="3">
        <v>307.17</v>
      </c>
      <c r="P5719" s="3">
        <v>43.22</v>
      </c>
      <c r="Q5719" s="3">
        <v>4</v>
      </c>
      <c r="R5719" s="5" t="s">
        <v>902</v>
      </c>
      <c r="S5719" s="5" t="s">
        <v>63</v>
      </c>
      <c r="T5719" s="5" t="str">
        <f t="shared" si="535"/>
        <v>Jennifer Jackson</v>
      </c>
      <c r="U5719" t="s">
        <v>1143</v>
      </c>
      <c r="V5719" s="5" t="s">
        <v>74</v>
      </c>
      <c r="W5719" s="5" t="s">
        <v>48</v>
      </c>
      <c r="X5719" s="5" t="s">
        <v>87</v>
      </c>
      <c r="Y5719" s="5" t="s">
        <v>1607</v>
      </c>
      <c r="Z5719" s="5" t="s">
        <v>43</v>
      </c>
      <c r="AA5719" s="4">
        <v>0.64</v>
      </c>
      <c r="AB5719" s="1">
        <v>41273</v>
      </c>
      <c r="AC5719" s="1">
        <v>28956</v>
      </c>
      <c r="AD5719">
        <f t="shared" si="536"/>
        <v>1</v>
      </c>
      <c r="AE5719">
        <f t="shared" ca="1" si="537"/>
        <v>45</v>
      </c>
      <c r="AF5719" t="str">
        <f t="shared" ca="1" si="538"/>
        <v>18-64</v>
      </c>
      <c r="AG5719" s="3">
        <f t="shared" si="539"/>
        <v>1.0255821739130435</v>
      </c>
      <c r="AH5719" t="str">
        <f>_xlfn.IFNA(VLOOKUP(Sales_Transactions[[#This Row],[Order ID]],Returned_Items[#All],2,FALSE),"Not Returned")</f>
        <v>Not Returned</v>
      </c>
    </row>
    <row r="5720" spans="1:34" x14ac:dyDescent="0.25">
      <c r="A5720">
        <v>29216</v>
      </c>
      <c r="C5720" t="s">
        <v>1408</v>
      </c>
      <c r="D5720" s="2" t="str">
        <f>TEXT(MID(Sales_Transactions[[#This Row],[Order Date]],2,5),"d/m/yyy")</f>
        <v>29/12/2012</v>
      </c>
      <c r="E5720" s="2" t="str">
        <f>TEXT(MID(Sales_Transactions[[#This Row],[Order Date]],2,5),"d")</f>
        <v>29</v>
      </c>
      <c r="F5720" s="2" t="str">
        <f>TEXT(MID(Sales_Transactions[[#This Row],[Order Date]],2,5),"m")</f>
        <v>12</v>
      </c>
      <c r="G5720" s="2" t="str">
        <f>TEXT(MID(Sales_Transactions[[#This Row],[Order Date]],2,5),"yyy")</f>
        <v>2012</v>
      </c>
      <c r="H5720" s="2" t="str">
        <f>TEXT(MID(Sales_Transactions[[#This Row],[Order Date]],2,5),"yyy/m")</f>
        <v>2012/12</v>
      </c>
      <c r="I5720" t="s">
        <v>101</v>
      </c>
      <c r="J5720">
        <f t="shared" si="534"/>
        <v>1</v>
      </c>
      <c r="K5720" s="2">
        <v>17</v>
      </c>
      <c r="L5720" s="3">
        <v>3711.04</v>
      </c>
      <c r="M5720" s="4">
        <v>0.04</v>
      </c>
      <c r="N5720" s="5" t="s">
        <v>34</v>
      </c>
      <c r="O5720" s="3">
        <v>-773.78</v>
      </c>
      <c r="P5720" s="3">
        <v>218.75</v>
      </c>
      <c r="Q5720" s="3">
        <v>69.64</v>
      </c>
      <c r="R5720" s="5" t="s">
        <v>902</v>
      </c>
      <c r="S5720" s="5" t="s">
        <v>63</v>
      </c>
      <c r="T5720" s="5" t="str">
        <f t="shared" si="535"/>
        <v>Jennifer Jackson</v>
      </c>
      <c r="U5720" t="s">
        <v>1143</v>
      </c>
      <c r="V5720" s="5" t="s">
        <v>74</v>
      </c>
      <c r="W5720" s="5" t="s">
        <v>57</v>
      </c>
      <c r="X5720" s="5" t="s">
        <v>107</v>
      </c>
      <c r="Y5720" s="5" t="s">
        <v>397</v>
      </c>
      <c r="Z5720" s="5" t="s">
        <v>106</v>
      </c>
      <c r="AA5720" s="4">
        <v>0.77</v>
      </c>
      <c r="AB5720" s="1">
        <v>41273</v>
      </c>
      <c r="AC5720" s="1">
        <v>29062</v>
      </c>
      <c r="AD5720">
        <f t="shared" si="536"/>
        <v>1</v>
      </c>
      <c r="AE5720">
        <f t="shared" ca="1" si="537"/>
        <v>45</v>
      </c>
      <c r="AF5720" t="str">
        <f t="shared" ca="1" si="538"/>
        <v>18-64</v>
      </c>
      <c r="AG5720" s="3">
        <f t="shared" si="539"/>
        <v>16.958970588235296</v>
      </c>
      <c r="AH5720" t="str">
        <f>_xlfn.IFNA(VLOOKUP(Sales_Transactions[[#This Row],[Order ID]],Returned_Items[#All],2,FALSE),"Not Returned")</f>
        <v>Not Returned</v>
      </c>
    </row>
    <row r="5721" spans="1:34" x14ac:dyDescent="0.25">
      <c r="A5721">
        <v>30405</v>
      </c>
      <c r="C5721" t="s">
        <v>3182</v>
      </c>
      <c r="D5721" s="2" t="str">
        <f>TEXT(MID(Sales_Transactions[[#This Row],[Order Date]],2,5),"d/m/yyy")</f>
        <v>28/4/2012</v>
      </c>
      <c r="E5721" s="2" t="str">
        <f>TEXT(MID(Sales_Transactions[[#This Row],[Order Date]],2,5),"d")</f>
        <v>28</v>
      </c>
      <c r="F5721" s="2" t="str">
        <f>TEXT(MID(Sales_Transactions[[#This Row],[Order Date]],2,5),"m")</f>
        <v>4</v>
      </c>
      <c r="G5721" s="2" t="str">
        <f>TEXT(MID(Sales_Transactions[[#This Row],[Order Date]],2,5),"yyy")</f>
        <v>2012</v>
      </c>
      <c r="H5721" s="2" t="str">
        <f>TEXT(MID(Sales_Transactions[[#This Row],[Order Date]],2,5),"yyy/m")</f>
        <v>2012/4</v>
      </c>
      <c r="I5721" t="s">
        <v>22</v>
      </c>
      <c r="J5721">
        <f t="shared" si="534"/>
        <v>2</v>
      </c>
      <c r="K5721" s="2">
        <v>7</v>
      </c>
      <c r="L5721" s="3">
        <v>2789.03</v>
      </c>
      <c r="M5721" s="4">
        <v>0.05</v>
      </c>
      <c r="N5721" s="5" t="s">
        <v>34</v>
      </c>
      <c r="O5721" s="3">
        <v>-303.44</v>
      </c>
      <c r="P5721" s="3">
        <v>400.98</v>
      </c>
      <c r="Q5721" s="3">
        <v>42.52</v>
      </c>
      <c r="R5721" s="5" t="s">
        <v>1216</v>
      </c>
      <c r="S5721" s="5" t="s">
        <v>2246</v>
      </c>
      <c r="T5721" s="5" t="str">
        <f t="shared" si="535"/>
        <v>Justin Ellison</v>
      </c>
      <c r="U5721" t="s">
        <v>1143</v>
      </c>
      <c r="V5721" s="5" t="s">
        <v>74</v>
      </c>
      <c r="W5721" s="5" t="s">
        <v>57</v>
      </c>
      <c r="X5721" s="5" t="s">
        <v>107</v>
      </c>
      <c r="Y5721" s="5" t="s">
        <v>2012</v>
      </c>
      <c r="Z5721" s="5" t="s">
        <v>106</v>
      </c>
      <c r="AA5721" s="4">
        <v>0.71</v>
      </c>
      <c r="AB5721" s="1">
        <v>41032</v>
      </c>
      <c r="AC5721" s="1">
        <v>28866</v>
      </c>
      <c r="AD5721">
        <f t="shared" si="536"/>
        <v>5</v>
      </c>
      <c r="AE5721">
        <f t="shared" ca="1" si="537"/>
        <v>45</v>
      </c>
      <c r="AF5721" t="str">
        <f t="shared" ca="1" si="538"/>
        <v>18-64</v>
      </c>
      <c r="AG5721" s="3">
        <f t="shared" si="539"/>
        <v>63.328501428571428</v>
      </c>
      <c r="AH5721" t="str">
        <f>_xlfn.IFNA(VLOOKUP(Sales_Transactions[[#This Row],[Order ID]],Returned_Items[#All],2,FALSE),"Not Returned")</f>
        <v>Not Returned</v>
      </c>
    </row>
    <row r="5722" spans="1:34" x14ac:dyDescent="0.25">
      <c r="A5722">
        <v>30976</v>
      </c>
      <c r="C5722" t="s">
        <v>3192</v>
      </c>
      <c r="D5722" s="2" t="str">
        <f>TEXT(MID(Sales_Transactions[[#This Row],[Order Date]],2,5),"d/m/yyy")</f>
        <v>24/10/2012</v>
      </c>
      <c r="E5722" s="2" t="str">
        <f>TEXT(MID(Sales_Transactions[[#This Row],[Order Date]],2,5),"d")</f>
        <v>24</v>
      </c>
      <c r="F5722" s="2" t="str">
        <f>TEXT(MID(Sales_Transactions[[#This Row],[Order Date]],2,5),"m")</f>
        <v>10</v>
      </c>
      <c r="G5722" s="2" t="str">
        <f>TEXT(MID(Sales_Transactions[[#This Row],[Order Date]],2,5),"yyy")</f>
        <v>2012</v>
      </c>
      <c r="H5722" s="2" t="str">
        <f>TEXT(MID(Sales_Transactions[[#This Row],[Order Date]],2,5),"yyy/m")</f>
        <v>2012/10</v>
      </c>
      <c r="I5722" t="s">
        <v>33</v>
      </c>
      <c r="J5722">
        <f t="shared" si="534"/>
        <v>4</v>
      </c>
      <c r="K5722" s="2">
        <v>10</v>
      </c>
      <c r="L5722" s="3">
        <v>403.88</v>
      </c>
      <c r="M5722" s="4">
        <v>7.0000000000000007E-2</v>
      </c>
      <c r="N5722" s="5" t="s">
        <v>23</v>
      </c>
      <c r="O5722" s="3">
        <v>48.03</v>
      </c>
      <c r="P5722" s="3">
        <v>40.97</v>
      </c>
      <c r="Q5722" s="3">
        <v>1.99</v>
      </c>
      <c r="R5722" s="5" t="s">
        <v>148</v>
      </c>
      <c r="S5722" s="5" t="s">
        <v>1771</v>
      </c>
      <c r="T5722" s="5" t="str">
        <f t="shared" si="535"/>
        <v>Jack O'Briant</v>
      </c>
      <c r="U5722" t="s">
        <v>1143</v>
      </c>
      <c r="V5722" s="5" t="s">
        <v>27</v>
      </c>
      <c r="W5722" s="5" t="s">
        <v>48</v>
      </c>
      <c r="X5722" s="5" t="s">
        <v>87</v>
      </c>
      <c r="Y5722" s="5" t="s">
        <v>2707</v>
      </c>
      <c r="Z5722" s="5" t="s">
        <v>60</v>
      </c>
      <c r="AA5722" s="4">
        <v>0.42</v>
      </c>
      <c r="AB5722" s="1">
        <v>41206</v>
      </c>
      <c r="AC5722" s="1">
        <v>31003</v>
      </c>
      <c r="AD5722">
        <f t="shared" si="536"/>
        <v>0</v>
      </c>
      <c r="AE5722">
        <f t="shared" ca="1" si="537"/>
        <v>39</v>
      </c>
      <c r="AF5722" t="str">
        <f t="shared" ca="1" si="538"/>
        <v>18-64</v>
      </c>
      <c r="AG5722" s="3">
        <f t="shared" si="539"/>
        <v>4.2931321000000002</v>
      </c>
      <c r="AH5722" t="str">
        <f>_xlfn.IFNA(VLOOKUP(Sales_Transactions[[#This Row],[Order ID]],Returned_Items[#All],2,FALSE),"Not Returned")</f>
        <v>Not Returned</v>
      </c>
    </row>
    <row r="5723" spans="1:34" x14ac:dyDescent="0.25">
      <c r="A5723">
        <v>33220</v>
      </c>
      <c r="C5723" t="s">
        <v>3035</v>
      </c>
      <c r="D5723" s="2" t="str">
        <f>TEXT(MID(Sales_Transactions[[#This Row],[Order Date]],2,5),"d/m/yyy")</f>
        <v>15/4/2009</v>
      </c>
      <c r="E5723" s="2" t="str">
        <f>TEXT(MID(Sales_Transactions[[#This Row],[Order Date]],2,5),"d")</f>
        <v>15</v>
      </c>
      <c r="F5723" s="2" t="str">
        <f>TEXT(MID(Sales_Transactions[[#This Row],[Order Date]],2,5),"m")</f>
        <v>4</v>
      </c>
      <c r="G5723" s="2" t="str">
        <f>TEXT(MID(Sales_Transactions[[#This Row],[Order Date]],2,5),"yyy")</f>
        <v>2009</v>
      </c>
      <c r="H5723" s="2" t="str">
        <f>TEXT(MID(Sales_Transactions[[#This Row],[Order Date]],2,5),"yyy/m")</f>
        <v>2009/4</v>
      </c>
      <c r="I5723" t="s">
        <v>52</v>
      </c>
      <c r="J5723">
        <f t="shared" si="534"/>
        <v>1</v>
      </c>
      <c r="K5723" s="2">
        <v>49</v>
      </c>
      <c r="L5723" s="3">
        <v>3291.13</v>
      </c>
      <c r="M5723" s="4">
        <v>0.09</v>
      </c>
      <c r="N5723" s="5" t="s">
        <v>23</v>
      </c>
      <c r="O5723" s="3">
        <v>925.95</v>
      </c>
      <c r="P5723" s="3">
        <v>70.97</v>
      </c>
      <c r="Q5723" s="3">
        <v>3.5</v>
      </c>
      <c r="R5723" s="5" t="s">
        <v>62</v>
      </c>
      <c r="S5723" s="5" t="s">
        <v>1288</v>
      </c>
      <c r="T5723" s="5" t="str">
        <f t="shared" si="535"/>
        <v>Carl Weiss</v>
      </c>
      <c r="U5723" t="s">
        <v>1143</v>
      </c>
      <c r="V5723" s="5" t="s">
        <v>37</v>
      </c>
      <c r="W5723" s="5" t="s">
        <v>28</v>
      </c>
      <c r="X5723" s="5" t="s">
        <v>38</v>
      </c>
      <c r="Y5723" s="5" t="s">
        <v>2517</v>
      </c>
      <c r="Z5723" s="5" t="s">
        <v>43</v>
      </c>
      <c r="AA5723" s="4">
        <v>0.59</v>
      </c>
      <c r="AB5723" s="1">
        <v>39918</v>
      </c>
      <c r="AC5723" s="1">
        <v>30928</v>
      </c>
      <c r="AD5723">
        <f t="shared" si="536"/>
        <v>0</v>
      </c>
      <c r="AE5723">
        <f t="shared" ca="1" si="537"/>
        <v>39</v>
      </c>
      <c r="AF5723" t="str">
        <f t="shared" ca="1" si="538"/>
        <v>18-64</v>
      </c>
      <c r="AG5723" s="3">
        <f t="shared" si="539"/>
        <v>1.518492387755102</v>
      </c>
      <c r="AH5723" t="str">
        <f>_xlfn.IFNA(VLOOKUP(Sales_Transactions[[#This Row],[Order ID]],Returned_Items[#All],2,FALSE),"Not Returned")</f>
        <v>Not Returned</v>
      </c>
    </row>
    <row r="5724" spans="1:34" x14ac:dyDescent="0.25">
      <c r="A5724">
        <v>33220</v>
      </c>
      <c r="C5724" t="s">
        <v>3035</v>
      </c>
      <c r="D5724" s="2" t="str">
        <f>TEXT(MID(Sales_Transactions[[#This Row],[Order Date]],2,5),"d/m/yyy")</f>
        <v>15/4/2009</v>
      </c>
      <c r="E5724" s="2" t="str">
        <f>TEXT(MID(Sales_Transactions[[#This Row],[Order Date]],2,5),"d")</f>
        <v>15</v>
      </c>
      <c r="F5724" s="2" t="str">
        <f>TEXT(MID(Sales_Transactions[[#This Row],[Order Date]],2,5),"m")</f>
        <v>4</v>
      </c>
      <c r="G5724" s="2" t="str">
        <f>TEXT(MID(Sales_Transactions[[#This Row],[Order Date]],2,5),"yyy")</f>
        <v>2009</v>
      </c>
      <c r="H5724" s="2" t="str">
        <f>TEXT(MID(Sales_Transactions[[#This Row],[Order Date]],2,5),"yyy/m")</f>
        <v>2009/4</v>
      </c>
      <c r="I5724" t="s">
        <v>52</v>
      </c>
      <c r="J5724">
        <f t="shared" si="534"/>
        <v>1</v>
      </c>
      <c r="K5724" s="2">
        <v>40</v>
      </c>
      <c r="L5724" s="3">
        <v>736.96</v>
      </c>
      <c r="M5724" s="4">
        <v>0.1</v>
      </c>
      <c r="N5724" s="5" t="s">
        <v>23</v>
      </c>
      <c r="O5724" s="3">
        <v>-34.29</v>
      </c>
      <c r="P5724" s="3">
        <v>19.98</v>
      </c>
      <c r="Q5724" s="3">
        <v>10.49</v>
      </c>
      <c r="R5724" s="5" t="s">
        <v>62</v>
      </c>
      <c r="S5724" s="5" t="s">
        <v>1288</v>
      </c>
      <c r="T5724" s="5" t="str">
        <f t="shared" si="535"/>
        <v>Carl Weiss</v>
      </c>
      <c r="U5724" t="s">
        <v>1143</v>
      </c>
      <c r="V5724" s="5" t="s">
        <v>37</v>
      </c>
      <c r="W5724" s="5" t="s">
        <v>57</v>
      </c>
      <c r="X5724" s="5" t="s">
        <v>58</v>
      </c>
      <c r="Y5724" s="5" t="s">
        <v>243</v>
      </c>
      <c r="Z5724" s="5" t="s">
        <v>43</v>
      </c>
      <c r="AA5724" s="4">
        <v>0.49</v>
      </c>
      <c r="AB5724" s="1">
        <v>39921</v>
      </c>
      <c r="AC5724" s="1">
        <v>30860</v>
      </c>
      <c r="AD5724">
        <f t="shared" si="536"/>
        <v>3</v>
      </c>
      <c r="AE5724">
        <f t="shared" ca="1" si="537"/>
        <v>40</v>
      </c>
      <c r="AF5724" t="str">
        <f t="shared" ca="1" si="538"/>
        <v>18-64</v>
      </c>
      <c r="AG5724" s="3">
        <f t="shared" si="539"/>
        <v>0.76125050000000005</v>
      </c>
      <c r="AH5724" t="str">
        <f>_xlfn.IFNA(VLOOKUP(Sales_Transactions[[#This Row],[Order ID]],Returned_Items[#All],2,FALSE),"Not Returned")</f>
        <v>Not Returned</v>
      </c>
    </row>
    <row r="5725" spans="1:34" x14ac:dyDescent="0.25">
      <c r="A5725">
        <v>33701</v>
      </c>
      <c r="C5725" t="s">
        <v>825</v>
      </c>
      <c r="D5725" s="2" t="str">
        <f>TEXT(MID(Sales_Transactions[[#This Row],[Order Date]],2,5),"d/m/yyy")</f>
        <v>1/10/2009</v>
      </c>
      <c r="E5725" s="2" t="str">
        <f>TEXT(MID(Sales_Transactions[[#This Row],[Order Date]],2,5),"d")</f>
        <v>1</v>
      </c>
      <c r="F5725" s="2" t="str">
        <f>TEXT(MID(Sales_Transactions[[#This Row],[Order Date]],2,5),"m")</f>
        <v>10</v>
      </c>
      <c r="G5725" s="2" t="str">
        <f>TEXT(MID(Sales_Transactions[[#This Row],[Order Date]],2,5),"yyy")</f>
        <v>2009</v>
      </c>
      <c r="H5725" s="2" t="str">
        <f>TEXT(MID(Sales_Transactions[[#This Row],[Order Date]],2,5),"yyy/m")</f>
        <v>2009/10</v>
      </c>
      <c r="I5725" t="s">
        <v>78</v>
      </c>
      <c r="J5725">
        <f t="shared" si="534"/>
        <v>3</v>
      </c>
      <c r="K5725" s="2">
        <v>35</v>
      </c>
      <c r="L5725" s="3">
        <v>2333.06</v>
      </c>
      <c r="M5725" s="4">
        <v>0.08</v>
      </c>
      <c r="N5725" s="5" t="s">
        <v>67</v>
      </c>
      <c r="O5725" s="3">
        <v>473.39</v>
      </c>
      <c r="P5725" s="3">
        <v>67.28</v>
      </c>
      <c r="Q5725" s="3">
        <v>19.989999999999998</v>
      </c>
      <c r="R5725" s="5" t="s">
        <v>62</v>
      </c>
      <c r="S5725" s="5" t="s">
        <v>1288</v>
      </c>
      <c r="T5725" s="5" t="str">
        <f t="shared" si="535"/>
        <v>Carl Weiss</v>
      </c>
      <c r="U5725" t="s">
        <v>1143</v>
      </c>
      <c r="V5725" s="5" t="s">
        <v>37</v>
      </c>
      <c r="W5725" s="5" t="s">
        <v>28</v>
      </c>
      <c r="X5725" s="5" t="s">
        <v>41</v>
      </c>
      <c r="Y5725" s="5" t="s">
        <v>1079</v>
      </c>
      <c r="Z5725" s="5" t="s">
        <v>43</v>
      </c>
      <c r="AA5725" s="4">
        <v>0.4</v>
      </c>
      <c r="AB5725" s="1">
        <v>40089</v>
      </c>
      <c r="AC5725" s="1">
        <v>30939</v>
      </c>
      <c r="AD5725">
        <f t="shared" si="536"/>
        <v>2</v>
      </c>
      <c r="AE5725">
        <f t="shared" ca="1" si="537"/>
        <v>39</v>
      </c>
      <c r="AF5725" t="str">
        <f t="shared" ca="1" si="538"/>
        <v>18-64</v>
      </c>
      <c r="AG5725" s="3">
        <f t="shared" si="539"/>
        <v>2.4918907428571426</v>
      </c>
      <c r="AH5725" t="str">
        <f>_xlfn.IFNA(VLOOKUP(Sales_Transactions[[#This Row],[Order ID]],Returned_Items[#All],2,FALSE),"Not Returned")</f>
        <v>Not Returned</v>
      </c>
    </row>
    <row r="5726" spans="1:34" x14ac:dyDescent="0.25">
      <c r="A5726">
        <v>33793</v>
      </c>
      <c r="C5726" t="s">
        <v>398</v>
      </c>
      <c r="D5726" s="2" t="str">
        <f>TEXT(MID(Sales_Transactions[[#This Row],[Order Date]],2,5),"d/m/yyy")</f>
        <v>27/6/2012</v>
      </c>
      <c r="E5726" s="2" t="str">
        <f>TEXT(MID(Sales_Transactions[[#This Row],[Order Date]],2,5),"d")</f>
        <v>27</v>
      </c>
      <c r="F5726" s="2" t="str">
        <f>TEXT(MID(Sales_Transactions[[#This Row],[Order Date]],2,5),"m")</f>
        <v>6</v>
      </c>
      <c r="G5726" s="2" t="str">
        <f>TEXT(MID(Sales_Transactions[[#This Row],[Order Date]],2,5),"yyy")</f>
        <v>2012</v>
      </c>
      <c r="H5726" s="2" t="str">
        <f>TEXT(MID(Sales_Transactions[[#This Row],[Order Date]],2,5),"yyy/m")</f>
        <v>2012/6</v>
      </c>
      <c r="I5726" t="s">
        <v>101</v>
      </c>
      <c r="J5726">
        <f t="shared" si="534"/>
        <v>1</v>
      </c>
      <c r="K5726" s="2">
        <v>17</v>
      </c>
      <c r="L5726" s="3">
        <v>267.58</v>
      </c>
      <c r="M5726" s="4">
        <v>0.03</v>
      </c>
      <c r="N5726" s="5" t="s">
        <v>23</v>
      </c>
      <c r="O5726" s="3">
        <v>-137.75</v>
      </c>
      <c r="P5726" s="3">
        <v>15.16</v>
      </c>
      <c r="Q5726" s="3">
        <v>15.09</v>
      </c>
      <c r="R5726" s="5" t="s">
        <v>1933</v>
      </c>
      <c r="S5726" s="5" t="s">
        <v>3411</v>
      </c>
      <c r="T5726" s="5" t="str">
        <f t="shared" si="535"/>
        <v>Joel Eaton</v>
      </c>
      <c r="U5726" t="s">
        <v>1143</v>
      </c>
      <c r="V5726" s="5" t="s">
        <v>74</v>
      </c>
      <c r="W5726" s="5" t="s">
        <v>28</v>
      </c>
      <c r="X5726" s="5" t="s">
        <v>41</v>
      </c>
      <c r="Y5726" s="5" t="s">
        <v>3017</v>
      </c>
      <c r="Z5726" s="5" t="s">
        <v>43</v>
      </c>
      <c r="AA5726" s="4">
        <v>0.39</v>
      </c>
      <c r="AB5726" s="1">
        <v>41088</v>
      </c>
      <c r="AC5726" s="1">
        <v>30818</v>
      </c>
      <c r="AD5726">
        <f t="shared" si="536"/>
        <v>1</v>
      </c>
      <c r="AE5726">
        <f t="shared" ca="1" si="537"/>
        <v>40</v>
      </c>
      <c r="AF5726" t="str">
        <f t="shared" ca="1" si="538"/>
        <v>18-64</v>
      </c>
      <c r="AG5726" s="3">
        <f t="shared" si="539"/>
        <v>1.7791442352941176</v>
      </c>
      <c r="AH5726" t="str">
        <f>_xlfn.IFNA(VLOOKUP(Sales_Transactions[[#This Row],[Order ID]],Returned_Items[#All],2,FALSE),"Not Returned")</f>
        <v>Not Returned</v>
      </c>
    </row>
    <row r="5727" spans="1:34" x14ac:dyDescent="0.25">
      <c r="A5727">
        <v>34499</v>
      </c>
      <c r="C5727" t="s">
        <v>2862</v>
      </c>
      <c r="D5727" s="2" t="str">
        <f>TEXT(MID(Sales_Transactions[[#This Row],[Order Date]],2,5),"d/m/yyy")</f>
        <v>18/7/2010</v>
      </c>
      <c r="E5727" s="2" t="str">
        <f>TEXT(MID(Sales_Transactions[[#This Row],[Order Date]],2,5),"d")</f>
        <v>18</v>
      </c>
      <c r="F5727" s="2" t="str">
        <f>TEXT(MID(Sales_Transactions[[#This Row],[Order Date]],2,5),"m")</f>
        <v>7</v>
      </c>
      <c r="G5727" s="2" t="str">
        <f>TEXT(MID(Sales_Transactions[[#This Row],[Order Date]],2,5),"yyy")</f>
        <v>2010</v>
      </c>
      <c r="H5727" s="2" t="str">
        <f>TEXT(MID(Sales_Transactions[[#This Row],[Order Date]],2,5),"yyy/m")</f>
        <v>2010/7</v>
      </c>
      <c r="I5727" t="s">
        <v>78</v>
      </c>
      <c r="J5727">
        <f t="shared" si="534"/>
        <v>3</v>
      </c>
      <c r="K5727" s="2">
        <v>2</v>
      </c>
      <c r="L5727" s="3">
        <v>555.67999999999995</v>
      </c>
      <c r="M5727" s="4">
        <v>0.01</v>
      </c>
      <c r="N5727" s="5" t="s">
        <v>34</v>
      </c>
      <c r="O5727" s="3">
        <v>-336.3</v>
      </c>
      <c r="P5727" s="3">
        <v>243.98</v>
      </c>
      <c r="Q5727" s="3">
        <v>62.94</v>
      </c>
      <c r="R5727" s="5" t="s">
        <v>1933</v>
      </c>
      <c r="S5727" s="5" t="s">
        <v>3411</v>
      </c>
      <c r="T5727" s="5" t="str">
        <f t="shared" si="535"/>
        <v>Joel Eaton</v>
      </c>
      <c r="U5727" t="s">
        <v>1143</v>
      </c>
      <c r="V5727" s="5" t="s">
        <v>74</v>
      </c>
      <c r="W5727" s="5" t="s">
        <v>57</v>
      </c>
      <c r="X5727" s="5" t="s">
        <v>154</v>
      </c>
      <c r="Y5727" s="5" t="s">
        <v>3053</v>
      </c>
      <c r="Z5727" s="5" t="s">
        <v>40</v>
      </c>
      <c r="AA5727" s="4">
        <v>0.56999999999999995</v>
      </c>
      <c r="AB5727" s="1">
        <v>40378</v>
      </c>
      <c r="AC5727" s="1">
        <v>30854</v>
      </c>
      <c r="AD5727">
        <f t="shared" si="536"/>
        <v>1</v>
      </c>
      <c r="AE5727">
        <f t="shared" ca="1" si="537"/>
        <v>40</v>
      </c>
      <c r="AF5727" t="str">
        <f t="shared" ca="1" si="538"/>
        <v>18-64</v>
      </c>
      <c r="AG5727" s="3">
        <f t="shared" si="539"/>
        <v>153.447801</v>
      </c>
      <c r="AH5727" t="str">
        <f>_xlfn.IFNA(VLOOKUP(Sales_Transactions[[#This Row],[Order ID]],Returned_Items[#All],2,FALSE),"Not Returned")</f>
        <v>Not Returned</v>
      </c>
    </row>
    <row r="5728" spans="1:34" x14ac:dyDescent="0.25">
      <c r="A5728">
        <v>35040</v>
      </c>
      <c r="C5728" t="s">
        <v>1514</v>
      </c>
      <c r="D5728" s="2" t="str">
        <f>TEXT(MID(Sales_Transactions[[#This Row],[Order Date]],2,5),"d/m/yyy")</f>
        <v>18/4/2012</v>
      </c>
      <c r="E5728" s="2" t="str">
        <f>TEXT(MID(Sales_Transactions[[#This Row],[Order Date]],2,5),"d")</f>
        <v>18</v>
      </c>
      <c r="F5728" s="2" t="str">
        <f>TEXT(MID(Sales_Transactions[[#This Row],[Order Date]],2,5),"m")</f>
        <v>4</v>
      </c>
      <c r="G5728" s="2" t="str">
        <f>TEXT(MID(Sales_Transactions[[#This Row],[Order Date]],2,5),"yyy")</f>
        <v>2012</v>
      </c>
      <c r="H5728" s="2" t="str">
        <f>TEXT(MID(Sales_Transactions[[#This Row],[Order Date]],2,5),"yyy/m")</f>
        <v>2012/4</v>
      </c>
      <c r="I5728" t="s">
        <v>52</v>
      </c>
      <c r="J5728">
        <f t="shared" si="534"/>
        <v>1</v>
      </c>
      <c r="K5728" s="2">
        <v>44</v>
      </c>
      <c r="L5728" s="3">
        <v>486.63</v>
      </c>
      <c r="M5728" s="4">
        <v>0.03</v>
      </c>
      <c r="N5728" s="5" t="s">
        <v>23</v>
      </c>
      <c r="O5728" s="3">
        <v>-146.37</v>
      </c>
      <c r="P5728" s="3">
        <v>10.9</v>
      </c>
      <c r="Q5728" s="3">
        <v>7.46</v>
      </c>
      <c r="R5728" s="5" t="s">
        <v>148</v>
      </c>
      <c r="S5728" s="5" t="s">
        <v>1771</v>
      </c>
      <c r="T5728" s="5" t="str">
        <f t="shared" si="535"/>
        <v>Jack O'Briant</v>
      </c>
      <c r="U5728" t="s">
        <v>1143</v>
      </c>
      <c r="V5728" s="5" t="s">
        <v>74</v>
      </c>
      <c r="W5728" s="5" t="s">
        <v>28</v>
      </c>
      <c r="X5728" s="5" t="s">
        <v>29</v>
      </c>
      <c r="Y5728" s="5" t="s">
        <v>236</v>
      </c>
      <c r="Z5728" s="5" t="s">
        <v>43</v>
      </c>
      <c r="AA5728" s="4">
        <v>0.59</v>
      </c>
      <c r="AB5728" s="1">
        <v>41020</v>
      </c>
      <c r="AC5728" s="1">
        <v>30462</v>
      </c>
      <c r="AD5728">
        <f t="shared" si="536"/>
        <v>3</v>
      </c>
      <c r="AE5728">
        <f t="shared" ca="1" si="537"/>
        <v>41</v>
      </c>
      <c r="AF5728" t="str">
        <f t="shared" ca="1" si="538"/>
        <v>18-64</v>
      </c>
      <c r="AG5728" s="3">
        <f t="shared" si="539"/>
        <v>0.41719840909090905</v>
      </c>
      <c r="AH5728" t="str">
        <f>_xlfn.IFNA(VLOOKUP(Sales_Transactions[[#This Row],[Order ID]],Returned_Items[#All],2,FALSE),"Not Returned")</f>
        <v>Not Returned</v>
      </c>
    </row>
    <row r="5729" spans="1:34" x14ac:dyDescent="0.25">
      <c r="A5729">
        <v>35238</v>
      </c>
      <c r="C5729" t="s">
        <v>2849</v>
      </c>
      <c r="D5729" s="2" t="str">
        <f>TEXT(MID(Sales_Transactions[[#This Row],[Order Date]],2,5),"d/m/yyy")</f>
        <v>28/4/2011</v>
      </c>
      <c r="E5729" s="2" t="str">
        <f>TEXT(MID(Sales_Transactions[[#This Row],[Order Date]],2,5),"d")</f>
        <v>28</v>
      </c>
      <c r="F5729" s="2" t="str">
        <f>TEXT(MID(Sales_Transactions[[#This Row],[Order Date]],2,5),"m")</f>
        <v>4</v>
      </c>
      <c r="G5729" s="2" t="str">
        <f>TEXT(MID(Sales_Transactions[[#This Row],[Order Date]],2,5),"yyy")</f>
        <v>2011</v>
      </c>
      <c r="H5729" s="2" t="str">
        <f>TEXT(MID(Sales_Transactions[[#This Row],[Order Date]],2,5),"yyy/m")</f>
        <v>2011/4</v>
      </c>
      <c r="I5729" t="s">
        <v>22</v>
      </c>
      <c r="J5729">
        <f t="shared" si="534"/>
        <v>2</v>
      </c>
      <c r="K5729" s="2">
        <v>27</v>
      </c>
      <c r="L5729" s="3">
        <v>1403.027</v>
      </c>
      <c r="M5729" s="4">
        <v>0.1</v>
      </c>
      <c r="N5729" s="5" t="s">
        <v>67</v>
      </c>
      <c r="O5729" s="3">
        <v>153.80000000000001</v>
      </c>
      <c r="P5729" s="3">
        <v>65.989999999999995</v>
      </c>
      <c r="Q5729" s="3">
        <v>5.63</v>
      </c>
      <c r="R5729" s="5" t="s">
        <v>148</v>
      </c>
      <c r="S5729" s="5" t="s">
        <v>1771</v>
      </c>
      <c r="T5729" s="5" t="str">
        <f t="shared" si="535"/>
        <v>Jack O'Briant</v>
      </c>
      <c r="U5729" t="s">
        <v>1143</v>
      </c>
      <c r="V5729" s="5" t="s">
        <v>27</v>
      </c>
      <c r="W5729" s="5" t="s">
        <v>48</v>
      </c>
      <c r="X5729" s="5" t="s">
        <v>49</v>
      </c>
      <c r="Y5729" s="5" t="s">
        <v>2546</v>
      </c>
      <c r="Z5729" s="5" t="s">
        <v>43</v>
      </c>
      <c r="AA5729" s="4">
        <v>0.56000000000000005</v>
      </c>
      <c r="AB5729" s="1">
        <v>40661</v>
      </c>
      <c r="AC5729" s="1">
        <v>31003</v>
      </c>
      <c r="AD5729">
        <f t="shared" si="536"/>
        <v>0</v>
      </c>
      <c r="AE5729">
        <f t="shared" ca="1" si="537"/>
        <v>39</v>
      </c>
      <c r="AF5729" t="str">
        <f t="shared" ca="1" si="538"/>
        <v>18-64</v>
      </c>
      <c r="AG5729" s="3">
        <f t="shared" si="539"/>
        <v>2.6501485185185181</v>
      </c>
      <c r="AH5729" t="str">
        <f>_xlfn.IFNA(VLOOKUP(Sales_Transactions[[#This Row],[Order ID]],Returned_Items[#All],2,FALSE),"Not Returned")</f>
        <v>Not Returned</v>
      </c>
    </row>
    <row r="5730" spans="1:34" x14ac:dyDescent="0.25">
      <c r="A5730">
        <v>35399</v>
      </c>
      <c r="C5730" t="s">
        <v>3066</v>
      </c>
      <c r="D5730" s="2" t="str">
        <f>TEXT(MID(Sales_Transactions[[#This Row],[Order Date]],2,5),"d/m/yyy")</f>
        <v>21/1/2011</v>
      </c>
      <c r="E5730" s="2" t="str">
        <f>TEXT(MID(Sales_Transactions[[#This Row],[Order Date]],2,5),"d")</f>
        <v>21</v>
      </c>
      <c r="F5730" s="2" t="str">
        <f>TEXT(MID(Sales_Transactions[[#This Row],[Order Date]],2,5),"m")</f>
        <v>1</v>
      </c>
      <c r="G5730" s="2" t="str">
        <f>TEXT(MID(Sales_Transactions[[#This Row],[Order Date]],2,5),"yyy")</f>
        <v>2011</v>
      </c>
      <c r="H5730" s="2" t="str">
        <f>TEXT(MID(Sales_Transactions[[#This Row],[Order Date]],2,5),"yyy/m")</f>
        <v>2011/1</v>
      </c>
      <c r="I5730" t="s">
        <v>22</v>
      </c>
      <c r="J5730">
        <f t="shared" si="534"/>
        <v>2</v>
      </c>
      <c r="K5730" s="2">
        <v>38</v>
      </c>
      <c r="L5730" s="3">
        <v>188.38</v>
      </c>
      <c r="M5730" s="4">
        <v>0.04</v>
      </c>
      <c r="N5730" s="5" t="s">
        <v>23</v>
      </c>
      <c r="O5730" s="3">
        <v>-120.12</v>
      </c>
      <c r="P5730" s="3">
        <v>4.91</v>
      </c>
      <c r="Q5730" s="3">
        <v>5.68</v>
      </c>
      <c r="R5730" s="5" t="s">
        <v>2703</v>
      </c>
      <c r="S5730" s="5" t="s">
        <v>912</v>
      </c>
      <c r="T5730" s="5" t="str">
        <f t="shared" si="535"/>
        <v>Karen Bern</v>
      </c>
      <c r="U5730" t="s">
        <v>1143</v>
      </c>
      <c r="V5730" s="5" t="s">
        <v>47</v>
      </c>
      <c r="W5730" s="5" t="s">
        <v>28</v>
      </c>
      <c r="X5730" s="5" t="s">
        <v>41</v>
      </c>
      <c r="Y5730" s="5" t="s">
        <v>2403</v>
      </c>
      <c r="Z5730" s="5" t="s">
        <v>43</v>
      </c>
      <c r="AA5730" s="4">
        <v>0.36</v>
      </c>
      <c r="AB5730" s="1">
        <v>40566</v>
      </c>
      <c r="AC5730" s="1">
        <v>30702</v>
      </c>
      <c r="AD5730">
        <f t="shared" si="536"/>
        <v>2</v>
      </c>
      <c r="AE5730">
        <f t="shared" ca="1" si="537"/>
        <v>40</v>
      </c>
      <c r="AF5730" t="str">
        <f t="shared" ca="1" si="538"/>
        <v>18-64</v>
      </c>
      <c r="AG5730" s="3">
        <f t="shared" si="539"/>
        <v>0.27863252631578944</v>
      </c>
      <c r="AH5730" t="str">
        <f>_xlfn.IFNA(VLOOKUP(Sales_Transactions[[#This Row],[Order ID]],Returned_Items[#All],2,FALSE),"Not Returned")</f>
        <v>Not Returned</v>
      </c>
    </row>
    <row r="5731" spans="1:34" x14ac:dyDescent="0.25">
      <c r="A5731">
        <v>35910</v>
      </c>
      <c r="C5731" t="s">
        <v>638</v>
      </c>
      <c r="D5731" s="2" t="str">
        <f>TEXT(MID(Sales_Transactions[[#This Row],[Order Date]],2,5),"d/m/yyy")</f>
        <v>24/11/2010</v>
      </c>
      <c r="E5731" s="2" t="str">
        <f>TEXT(MID(Sales_Transactions[[#This Row],[Order Date]],2,5),"d")</f>
        <v>24</v>
      </c>
      <c r="F5731" s="2" t="str">
        <f>TEXT(MID(Sales_Transactions[[#This Row],[Order Date]],2,5),"m")</f>
        <v>11</v>
      </c>
      <c r="G5731" s="2" t="str">
        <f>TEXT(MID(Sales_Transactions[[#This Row],[Order Date]],2,5),"yyy")</f>
        <v>2010</v>
      </c>
      <c r="H5731" s="2" t="str">
        <f>TEXT(MID(Sales_Transactions[[#This Row],[Order Date]],2,5),"yyy/m")</f>
        <v>2010/11</v>
      </c>
      <c r="I5731" t="s">
        <v>33</v>
      </c>
      <c r="J5731">
        <f t="shared" si="534"/>
        <v>4</v>
      </c>
      <c r="K5731" s="2">
        <v>28</v>
      </c>
      <c r="L5731" s="3">
        <v>881.50099999999998</v>
      </c>
      <c r="M5731" s="4">
        <v>0.02</v>
      </c>
      <c r="N5731" s="5" t="s">
        <v>67</v>
      </c>
      <c r="O5731" s="3">
        <v>334.53</v>
      </c>
      <c r="P5731" s="3">
        <v>35.99</v>
      </c>
      <c r="Q5731" s="3">
        <v>3.3</v>
      </c>
      <c r="R5731" s="5" t="s">
        <v>3193</v>
      </c>
      <c r="S5731" s="5" t="s">
        <v>3194</v>
      </c>
      <c r="T5731" s="5" t="str">
        <f t="shared" si="535"/>
        <v>Kristen Hastings</v>
      </c>
      <c r="U5731" t="s">
        <v>1143</v>
      </c>
      <c r="V5731" s="5" t="s">
        <v>47</v>
      </c>
      <c r="W5731" s="5" t="s">
        <v>48</v>
      </c>
      <c r="X5731" s="5" t="s">
        <v>49</v>
      </c>
      <c r="Y5731" s="5" t="s">
        <v>683</v>
      </c>
      <c r="Z5731" s="5" t="s">
        <v>60</v>
      </c>
      <c r="AA5731" s="4">
        <v>0.39</v>
      </c>
      <c r="AB5731" s="1">
        <v>40507</v>
      </c>
      <c r="AC5731" s="1">
        <v>15140</v>
      </c>
      <c r="AD5731">
        <f t="shared" si="536"/>
        <v>1</v>
      </c>
      <c r="AE5731">
        <f t="shared" ca="1" si="537"/>
        <v>83</v>
      </c>
      <c r="AF5731" t="str">
        <f t="shared" ca="1" si="538"/>
        <v>Over 65</v>
      </c>
      <c r="AG5731" s="3">
        <f t="shared" si="539"/>
        <v>1.4029572142857141</v>
      </c>
      <c r="AH5731" t="str">
        <f>_xlfn.IFNA(VLOOKUP(Sales_Transactions[[#This Row],[Order ID]],Returned_Items[#All],2,FALSE),"Not Returned")</f>
        <v>Returned</v>
      </c>
    </row>
    <row r="5732" spans="1:34" x14ac:dyDescent="0.25">
      <c r="A5732">
        <v>35910</v>
      </c>
      <c r="C5732" t="s">
        <v>638</v>
      </c>
      <c r="D5732" s="2" t="str">
        <f>TEXT(MID(Sales_Transactions[[#This Row],[Order Date]],2,5),"d/m/yyy")</f>
        <v>24/11/2010</v>
      </c>
      <c r="E5732" s="2" t="str">
        <f>TEXT(MID(Sales_Transactions[[#This Row],[Order Date]],2,5),"d")</f>
        <v>24</v>
      </c>
      <c r="F5732" s="2" t="str">
        <f>TEXT(MID(Sales_Transactions[[#This Row],[Order Date]],2,5),"m")</f>
        <v>11</v>
      </c>
      <c r="G5732" s="2" t="str">
        <f>TEXT(MID(Sales_Transactions[[#This Row],[Order Date]],2,5),"yyy")</f>
        <v>2010</v>
      </c>
      <c r="H5732" s="2" t="str">
        <f>TEXT(MID(Sales_Transactions[[#This Row],[Order Date]],2,5),"yyy/m")</f>
        <v>2010/11</v>
      </c>
      <c r="I5732" t="s">
        <v>33</v>
      </c>
      <c r="J5732">
        <f t="shared" si="534"/>
        <v>4</v>
      </c>
      <c r="K5732" s="2">
        <v>25</v>
      </c>
      <c r="L5732" s="3">
        <v>161.72</v>
      </c>
      <c r="M5732" s="4">
        <v>0.09</v>
      </c>
      <c r="N5732" s="5" t="s">
        <v>23</v>
      </c>
      <c r="O5732" s="3">
        <v>-121.18</v>
      </c>
      <c r="P5732" s="3">
        <v>6.48</v>
      </c>
      <c r="Q5732" s="3">
        <v>8.4</v>
      </c>
      <c r="R5732" s="5" t="s">
        <v>3193</v>
      </c>
      <c r="S5732" s="5" t="s">
        <v>3194</v>
      </c>
      <c r="T5732" s="5" t="str">
        <f t="shared" si="535"/>
        <v>Kristen Hastings</v>
      </c>
      <c r="U5732" t="s">
        <v>1143</v>
      </c>
      <c r="V5732" s="5" t="s">
        <v>47</v>
      </c>
      <c r="W5732" s="5" t="s">
        <v>28</v>
      </c>
      <c r="X5732" s="5" t="s">
        <v>75</v>
      </c>
      <c r="Y5732" s="5" t="s">
        <v>1945</v>
      </c>
      <c r="Z5732" s="5" t="s">
        <v>43</v>
      </c>
      <c r="AA5732" s="4">
        <v>0.37</v>
      </c>
      <c r="AB5732" s="1">
        <v>40508</v>
      </c>
      <c r="AC5732" s="1">
        <v>15250</v>
      </c>
      <c r="AD5732">
        <f t="shared" si="536"/>
        <v>2</v>
      </c>
      <c r="AE5732">
        <f t="shared" ca="1" si="537"/>
        <v>82</v>
      </c>
      <c r="AF5732" t="str">
        <f t="shared" ca="1" si="538"/>
        <v>Over 65</v>
      </c>
      <c r="AG5732" s="3">
        <f t="shared" si="539"/>
        <v>0.59496672000000006</v>
      </c>
      <c r="AH5732" t="str">
        <f>_xlfn.IFNA(VLOOKUP(Sales_Transactions[[#This Row],[Order ID]],Returned_Items[#All],2,FALSE),"Not Returned")</f>
        <v>Returned</v>
      </c>
    </row>
    <row r="5733" spans="1:34" x14ac:dyDescent="0.25">
      <c r="A5733">
        <v>35910</v>
      </c>
      <c r="C5733" t="s">
        <v>638</v>
      </c>
      <c r="D5733" s="2" t="str">
        <f>TEXT(MID(Sales_Transactions[[#This Row],[Order Date]],2,5),"d/m/yyy")</f>
        <v>24/11/2010</v>
      </c>
      <c r="E5733" s="2" t="str">
        <f>TEXT(MID(Sales_Transactions[[#This Row],[Order Date]],2,5),"d")</f>
        <v>24</v>
      </c>
      <c r="F5733" s="2" t="str">
        <f>TEXT(MID(Sales_Transactions[[#This Row],[Order Date]],2,5),"m")</f>
        <v>11</v>
      </c>
      <c r="G5733" s="2" t="str">
        <f>TEXT(MID(Sales_Transactions[[#This Row],[Order Date]],2,5),"yyy")</f>
        <v>2010</v>
      </c>
      <c r="H5733" s="2" t="str">
        <f>TEXT(MID(Sales_Transactions[[#This Row],[Order Date]],2,5),"yyy/m")</f>
        <v>2010/11</v>
      </c>
      <c r="I5733" t="s">
        <v>33</v>
      </c>
      <c r="J5733">
        <f t="shared" si="534"/>
        <v>4</v>
      </c>
      <c r="K5733" s="2">
        <v>36</v>
      </c>
      <c r="L5733" s="3">
        <v>660.05899999999997</v>
      </c>
      <c r="M5733" s="4">
        <v>0.05</v>
      </c>
      <c r="N5733" s="5" t="s">
        <v>23</v>
      </c>
      <c r="O5733" s="3">
        <v>-0.65</v>
      </c>
      <c r="P5733" s="3">
        <v>20.99</v>
      </c>
      <c r="Q5733" s="3">
        <v>1.25</v>
      </c>
      <c r="R5733" s="5" t="s">
        <v>3193</v>
      </c>
      <c r="S5733" s="5" t="s">
        <v>3194</v>
      </c>
      <c r="T5733" s="5" t="str">
        <f t="shared" si="535"/>
        <v>Kristen Hastings</v>
      </c>
      <c r="U5733" t="s">
        <v>1143</v>
      </c>
      <c r="V5733" s="5" t="s">
        <v>47</v>
      </c>
      <c r="W5733" s="5" t="s">
        <v>48</v>
      </c>
      <c r="X5733" s="5" t="s">
        <v>49</v>
      </c>
      <c r="Y5733" s="5" t="s">
        <v>451</v>
      </c>
      <c r="Z5733" s="5" t="s">
        <v>60</v>
      </c>
      <c r="AA5733" s="4">
        <v>0.83</v>
      </c>
      <c r="AB5733" s="1">
        <v>40508</v>
      </c>
      <c r="AC5733" s="1">
        <v>30356</v>
      </c>
      <c r="AD5733">
        <f t="shared" si="536"/>
        <v>2</v>
      </c>
      <c r="AE5733">
        <f t="shared" ca="1" si="537"/>
        <v>41</v>
      </c>
      <c r="AF5733" t="str">
        <f t="shared" ca="1" si="538"/>
        <v>18-64</v>
      </c>
      <c r="AG5733" s="3">
        <f t="shared" si="539"/>
        <v>0.61748625000000001</v>
      </c>
      <c r="AH5733" t="str">
        <f>_xlfn.IFNA(VLOOKUP(Sales_Transactions[[#This Row],[Order ID]],Returned_Items[#All],2,FALSE),"Not Returned")</f>
        <v>Returned</v>
      </c>
    </row>
    <row r="5734" spans="1:34" x14ac:dyDescent="0.25">
      <c r="A5734">
        <v>38118</v>
      </c>
      <c r="C5734" t="s">
        <v>2858</v>
      </c>
      <c r="D5734" s="2" t="str">
        <f>TEXT(MID(Sales_Transactions[[#This Row],[Order Date]],2,5),"d/m/yyy")</f>
        <v>18/4/2011</v>
      </c>
      <c r="E5734" s="2" t="str">
        <f>TEXT(MID(Sales_Transactions[[#This Row],[Order Date]],2,5),"d")</f>
        <v>18</v>
      </c>
      <c r="F5734" s="2" t="str">
        <f>TEXT(MID(Sales_Transactions[[#This Row],[Order Date]],2,5),"m")</f>
        <v>4</v>
      </c>
      <c r="G5734" s="2" t="str">
        <f>TEXT(MID(Sales_Transactions[[#This Row],[Order Date]],2,5),"yyy")</f>
        <v>2011</v>
      </c>
      <c r="H5734" s="2" t="str">
        <f>TEXT(MID(Sales_Transactions[[#This Row],[Order Date]],2,5),"yyy/m")</f>
        <v>2011/4</v>
      </c>
      <c r="I5734" t="s">
        <v>52</v>
      </c>
      <c r="J5734">
        <f t="shared" si="534"/>
        <v>1</v>
      </c>
      <c r="K5734" s="2">
        <v>7</v>
      </c>
      <c r="L5734" s="3">
        <v>138.91</v>
      </c>
      <c r="M5734" s="4">
        <v>0.09</v>
      </c>
      <c r="N5734" s="5" t="s">
        <v>23</v>
      </c>
      <c r="O5734" s="3">
        <v>-64.11</v>
      </c>
      <c r="P5734" s="3">
        <v>19.98</v>
      </c>
      <c r="Q5734" s="3">
        <v>4</v>
      </c>
      <c r="R5734" s="5" t="s">
        <v>148</v>
      </c>
      <c r="S5734" s="5" t="s">
        <v>1771</v>
      </c>
      <c r="T5734" s="5" t="str">
        <f t="shared" si="535"/>
        <v>Jack O'Briant</v>
      </c>
      <c r="U5734" t="s">
        <v>1143</v>
      </c>
      <c r="V5734" s="5" t="s">
        <v>27</v>
      </c>
      <c r="W5734" s="5" t="s">
        <v>48</v>
      </c>
      <c r="X5734" s="5" t="s">
        <v>87</v>
      </c>
      <c r="Y5734" s="5" t="s">
        <v>1112</v>
      </c>
      <c r="Z5734" s="5" t="s">
        <v>43</v>
      </c>
      <c r="AA5734" s="4">
        <v>0.68</v>
      </c>
      <c r="AB5734" s="1">
        <v>40653</v>
      </c>
      <c r="AC5734" s="1">
        <v>30127</v>
      </c>
      <c r="AD5734">
        <f t="shared" si="536"/>
        <v>2</v>
      </c>
      <c r="AE5734">
        <f t="shared" ca="1" si="537"/>
        <v>42</v>
      </c>
      <c r="AF5734" t="str">
        <f t="shared" ca="1" si="538"/>
        <v>18-64</v>
      </c>
      <c r="AG5734" s="3">
        <f t="shared" si="539"/>
        <v>3.4231454285714285</v>
      </c>
      <c r="AH5734" t="str">
        <f>_xlfn.IFNA(VLOOKUP(Sales_Transactions[[#This Row],[Order ID]],Returned_Items[#All],2,FALSE),"Not Returned")</f>
        <v>Not Returned</v>
      </c>
    </row>
    <row r="5735" spans="1:34" x14ac:dyDescent="0.25">
      <c r="A5735">
        <v>42886</v>
      </c>
      <c r="C5735" t="s">
        <v>190</v>
      </c>
      <c r="D5735" s="2" t="str">
        <f>TEXT(MID(Sales_Transactions[[#This Row],[Order Date]],2,5),"d/m/yyy")</f>
        <v>8/1/2012</v>
      </c>
      <c r="E5735" s="2" t="str">
        <f>TEXT(MID(Sales_Transactions[[#This Row],[Order Date]],2,5),"d")</f>
        <v>8</v>
      </c>
      <c r="F5735" s="2" t="str">
        <f>TEXT(MID(Sales_Transactions[[#This Row],[Order Date]],2,5),"m")</f>
        <v>1</v>
      </c>
      <c r="G5735" s="2" t="str">
        <f>TEXT(MID(Sales_Transactions[[#This Row],[Order Date]],2,5),"yyy")</f>
        <v>2012</v>
      </c>
      <c r="H5735" s="2" t="str">
        <f>TEXT(MID(Sales_Transactions[[#This Row],[Order Date]],2,5),"yyy/m")</f>
        <v>2012/1</v>
      </c>
      <c r="I5735" t="s">
        <v>78</v>
      </c>
      <c r="J5735">
        <f t="shared" si="534"/>
        <v>3</v>
      </c>
      <c r="K5735" s="2">
        <v>42</v>
      </c>
      <c r="L5735" s="3">
        <v>162.57</v>
      </c>
      <c r="M5735" s="4">
        <v>0.02</v>
      </c>
      <c r="N5735" s="5" t="s">
        <v>23</v>
      </c>
      <c r="O5735" s="3">
        <v>75.8</v>
      </c>
      <c r="P5735" s="3">
        <v>3.75</v>
      </c>
      <c r="Q5735" s="3">
        <v>0.5</v>
      </c>
      <c r="R5735" s="5" t="s">
        <v>3193</v>
      </c>
      <c r="S5735" s="5" t="s">
        <v>3194</v>
      </c>
      <c r="T5735" s="5" t="str">
        <f t="shared" si="535"/>
        <v>Kristen Hastings</v>
      </c>
      <c r="U5735" t="s">
        <v>1143</v>
      </c>
      <c r="V5735" s="5" t="s">
        <v>47</v>
      </c>
      <c r="W5735" s="5" t="s">
        <v>28</v>
      </c>
      <c r="X5735" s="5" t="s">
        <v>115</v>
      </c>
      <c r="Y5735" s="5" t="s">
        <v>185</v>
      </c>
      <c r="Z5735" s="5" t="s">
        <v>43</v>
      </c>
      <c r="AA5735" s="4">
        <v>0.37</v>
      </c>
      <c r="AB5735" s="1">
        <v>40918</v>
      </c>
      <c r="AC5735" s="1">
        <v>15590</v>
      </c>
      <c r="AD5735">
        <f t="shared" si="536"/>
        <v>2</v>
      </c>
      <c r="AE5735">
        <f t="shared" ca="1" si="537"/>
        <v>81</v>
      </c>
      <c r="AF5735" t="str">
        <f t="shared" ca="1" si="538"/>
        <v>Over 65</v>
      </c>
      <c r="AG5735" s="3">
        <f t="shared" si="539"/>
        <v>0.10117261904761905</v>
      </c>
      <c r="AH5735" t="str">
        <f>_xlfn.IFNA(VLOOKUP(Sales_Transactions[[#This Row],[Order ID]],Returned_Items[#All],2,FALSE),"Not Returned")</f>
        <v>Not Returned</v>
      </c>
    </row>
    <row r="5736" spans="1:34" x14ac:dyDescent="0.25">
      <c r="A5736">
        <v>43620</v>
      </c>
      <c r="C5736" t="s">
        <v>339</v>
      </c>
      <c r="D5736" s="2" t="str">
        <f>TEXT(MID(Sales_Transactions[[#This Row],[Order Date]],2,5),"d/m/yyy")</f>
        <v>17/1/2009</v>
      </c>
      <c r="E5736" s="2" t="str">
        <f>TEXT(MID(Sales_Transactions[[#This Row],[Order Date]],2,5),"d")</f>
        <v>17</v>
      </c>
      <c r="F5736" s="2" t="str">
        <f>TEXT(MID(Sales_Transactions[[#This Row],[Order Date]],2,5),"m")</f>
        <v>1</v>
      </c>
      <c r="G5736" s="2" t="str">
        <f>TEXT(MID(Sales_Transactions[[#This Row],[Order Date]],2,5),"yyy")</f>
        <v>2009</v>
      </c>
      <c r="H5736" s="2" t="str">
        <f>TEXT(MID(Sales_Transactions[[#This Row],[Order Date]],2,5),"yyy/m")</f>
        <v>2009/1</v>
      </c>
      <c r="I5736" t="s">
        <v>78</v>
      </c>
      <c r="J5736">
        <f t="shared" si="534"/>
        <v>3</v>
      </c>
      <c r="K5736" s="2">
        <v>13</v>
      </c>
      <c r="L5736" s="3">
        <v>196.22</v>
      </c>
      <c r="M5736" s="4">
        <v>0.05</v>
      </c>
      <c r="N5736" s="5" t="s">
        <v>23</v>
      </c>
      <c r="O5736" s="3">
        <v>-89.35</v>
      </c>
      <c r="P5736" s="3">
        <v>14.81</v>
      </c>
      <c r="Q5736" s="3">
        <v>13.32</v>
      </c>
      <c r="R5736" s="5" t="s">
        <v>1933</v>
      </c>
      <c r="S5736" s="5" t="s">
        <v>3411</v>
      </c>
      <c r="T5736" s="5" t="str">
        <f t="shared" si="535"/>
        <v>Joel Eaton</v>
      </c>
      <c r="U5736" t="s">
        <v>1143</v>
      </c>
      <c r="V5736" s="5" t="s">
        <v>74</v>
      </c>
      <c r="W5736" s="5" t="s">
        <v>28</v>
      </c>
      <c r="X5736" s="5" t="s">
        <v>38</v>
      </c>
      <c r="Y5736" s="5" t="s">
        <v>1161</v>
      </c>
      <c r="Z5736" s="5" t="s">
        <v>43</v>
      </c>
      <c r="AA5736" s="4">
        <v>0.43</v>
      </c>
      <c r="AB5736" s="1">
        <v>39833</v>
      </c>
      <c r="AC5736" s="1">
        <v>15423</v>
      </c>
      <c r="AD5736">
        <f t="shared" si="536"/>
        <v>3</v>
      </c>
      <c r="AE5736">
        <f t="shared" ca="1" si="537"/>
        <v>82</v>
      </c>
      <c r="AF5736" t="str">
        <f t="shared" ca="1" si="538"/>
        <v>Over 65</v>
      </c>
      <c r="AG5736" s="3">
        <f t="shared" si="539"/>
        <v>2.1632765384615387</v>
      </c>
      <c r="AH5736" t="str">
        <f>_xlfn.IFNA(VLOOKUP(Sales_Transactions[[#This Row],[Order ID]],Returned_Items[#All],2,FALSE),"Not Returned")</f>
        <v>Not Returned</v>
      </c>
    </row>
    <row r="5737" spans="1:34" x14ac:dyDescent="0.25">
      <c r="A5737">
        <v>43620</v>
      </c>
      <c r="C5737" t="s">
        <v>339</v>
      </c>
      <c r="D5737" s="2" t="str">
        <f>TEXT(MID(Sales_Transactions[[#This Row],[Order Date]],2,5),"d/m/yyy")</f>
        <v>17/1/2009</v>
      </c>
      <c r="E5737" s="2" t="str">
        <f>TEXT(MID(Sales_Transactions[[#This Row],[Order Date]],2,5),"d")</f>
        <v>17</v>
      </c>
      <c r="F5737" s="2" t="str">
        <f>TEXT(MID(Sales_Transactions[[#This Row],[Order Date]],2,5),"m")</f>
        <v>1</v>
      </c>
      <c r="G5737" s="2" t="str">
        <f>TEXT(MID(Sales_Transactions[[#This Row],[Order Date]],2,5),"yyy")</f>
        <v>2009</v>
      </c>
      <c r="H5737" s="2" t="str">
        <f>TEXT(MID(Sales_Transactions[[#This Row],[Order Date]],2,5),"yyy/m")</f>
        <v>2009/1</v>
      </c>
      <c r="I5737" t="s">
        <v>78</v>
      </c>
      <c r="J5737">
        <f t="shared" si="534"/>
        <v>3</v>
      </c>
      <c r="K5737" s="2">
        <v>11</v>
      </c>
      <c r="L5737" s="3">
        <v>49.76</v>
      </c>
      <c r="M5737" s="4">
        <v>0.05</v>
      </c>
      <c r="N5737" s="5" t="s">
        <v>67</v>
      </c>
      <c r="O5737" s="3">
        <v>-0.13</v>
      </c>
      <c r="P5737" s="3">
        <v>4.2</v>
      </c>
      <c r="Q5737" s="3">
        <v>2.2599999999999998</v>
      </c>
      <c r="R5737" s="5" t="s">
        <v>1933</v>
      </c>
      <c r="S5737" s="5" t="s">
        <v>3411</v>
      </c>
      <c r="T5737" s="5" t="str">
        <f t="shared" si="535"/>
        <v>Joel Eaton</v>
      </c>
      <c r="U5737" t="s">
        <v>1143</v>
      </c>
      <c r="V5737" s="5" t="s">
        <v>74</v>
      </c>
      <c r="W5737" s="5" t="s">
        <v>28</v>
      </c>
      <c r="X5737" s="5" t="s">
        <v>75</v>
      </c>
      <c r="Y5737" s="5" t="s">
        <v>2533</v>
      </c>
      <c r="Z5737" s="5" t="s">
        <v>84</v>
      </c>
      <c r="AA5737" s="4">
        <v>0.36</v>
      </c>
      <c r="AB5737" s="1">
        <v>39832</v>
      </c>
      <c r="AC5737" s="1">
        <v>29743</v>
      </c>
      <c r="AD5737">
        <f t="shared" si="536"/>
        <v>2</v>
      </c>
      <c r="AE5737">
        <f t="shared" ca="1" si="537"/>
        <v>43</v>
      </c>
      <c r="AF5737" t="str">
        <f t="shared" ca="1" si="538"/>
        <v>18-64</v>
      </c>
      <c r="AG5737" s="3">
        <f t="shared" si="539"/>
        <v>0.58708181818181815</v>
      </c>
      <c r="AH5737" t="str">
        <f>_xlfn.IFNA(VLOOKUP(Sales_Transactions[[#This Row],[Order ID]],Returned_Items[#All],2,FALSE),"Not Returned")</f>
        <v>Not Returned</v>
      </c>
    </row>
    <row r="5738" spans="1:34" x14ac:dyDescent="0.25">
      <c r="A5738">
        <v>43936</v>
      </c>
      <c r="C5738" t="s">
        <v>1447</v>
      </c>
      <c r="D5738" s="2" t="str">
        <f>TEXT(MID(Sales_Transactions[[#This Row],[Order Date]],2,5),"d/m/yyy")</f>
        <v>13/3/2010</v>
      </c>
      <c r="E5738" s="2" t="str">
        <f>TEXT(MID(Sales_Transactions[[#This Row],[Order Date]],2,5),"d")</f>
        <v>13</v>
      </c>
      <c r="F5738" s="2" t="str">
        <f>TEXT(MID(Sales_Transactions[[#This Row],[Order Date]],2,5),"m")</f>
        <v>3</v>
      </c>
      <c r="G5738" s="2" t="str">
        <f>TEXT(MID(Sales_Transactions[[#This Row],[Order Date]],2,5),"yyy")</f>
        <v>2010</v>
      </c>
      <c r="H5738" s="2" t="str">
        <f>TEXT(MID(Sales_Transactions[[#This Row],[Order Date]],2,5),"yyy/m")</f>
        <v>2010/3</v>
      </c>
      <c r="I5738" t="s">
        <v>101</v>
      </c>
      <c r="J5738">
        <f t="shared" si="534"/>
        <v>1</v>
      </c>
      <c r="K5738" s="2">
        <v>42</v>
      </c>
      <c r="L5738" s="3">
        <v>670.65</v>
      </c>
      <c r="M5738" s="4">
        <v>0.08</v>
      </c>
      <c r="N5738" s="5" t="s">
        <v>23</v>
      </c>
      <c r="O5738" s="3">
        <v>41.66</v>
      </c>
      <c r="P5738" s="3">
        <v>15.94</v>
      </c>
      <c r="Q5738" s="3">
        <v>5.45</v>
      </c>
      <c r="R5738" s="5" t="s">
        <v>62</v>
      </c>
      <c r="S5738" s="5" t="s">
        <v>1288</v>
      </c>
      <c r="T5738" s="5" t="str">
        <f t="shared" si="535"/>
        <v>Carl Weiss</v>
      </c>
      <c r="U5738" t="s">
        <v>1143</v>
      </c>
      <c r="V5738" s="5" t="s">
        <v>37</v>
      </c>
      <c r="W5738" s="5" t="s">
        <v>28</v>
      </c>
      <c r="X5738" s="5" t="s">
        <v>124</v>
      </c>
      <c r="Y5738" s="5" t="s">
        <v>779</v>
      </c>
      <c r="Z5738" s="5" t="s">
        <v>60</v>
      </c>
      <c r="AA5738" s="4">
        <v>0.55000000000000004</v>
      </c>
      <c r="AB5738" s="1">
        <v>40251</v>
      </c>
      <c r="AC5738" s="1">
        <v>29849</v>
      </c>
      <c r="AD5738">
        <f t="shared" si="536"/>
        <v>1</v>
      </c>
      <c r="AE5738">
        <f t="shared" ca="1" si="537"/>
        <v>42</v>
      </c>
      <c r="AF5738" t="str">
        <f t="shared" ca="1" si="538"/>
        <v>18-64</v>
      </c>
      <c r="AG5738" s="3">
        <f t="shared" si="539"/>
        <v>0.50898209523809523</v>
      </c>
      <c r="AH5738" t="str">
        <f>_xlfn.IFNA(VLOOKUP(Sales_Transactions[[#This Row],[Order ID]],Returned_Items[#All],2,FALSE),"Not Returned")</f>
        <v>Not Returned</v>
      </c>
    </row>
    <row r="5739" spans="1:34" x14ac:dyDescent="0.25">
      <c r="A5739">
        <v>46018</v>
      </c>
      <c r="C5739" t="s">
        <v>1619</v>
      </c>
      <c r="D5739" s="2" t="str">
        <f>TEXT(MID(Sales_Transactions[[#This Row],[Order Date]],2,5),"d/m/yyy")</f>
        <v>11/8/2009</v>
      </c>
      <c r="E5739" s="2" t="str">
        <f>TEXT(MID(Sales_Transactions[[#This Row],[Order Date]],2,5),"d")</f>
        <v>11</v>
      </c>
      <c r="F5739" s="2" t="str">
        <f>TEXT(MID(Sales_Transactions[[#This Row],[Order Date]],2,5),"m")</f>
        <v>8</v>
      </c>
      <c r="G5739" s="2" t="str">
        <f>TEXT(MID(Sales_Transactions[[#This Row],[Order Date]],2,5),"yyy")</f>
        <v>2009</v>
      </c>
      <c r="H5739" s="2" t="str">
        <f>TEXT(MID(Sales_Transactions[[#This Row],[Order Date]],2,5),"yyy/m")</f>
        <v>2009/8</v>
      </c>
      <c r="I5739" t="s">
        <v>78</v>
      </c>
      <c r="J5739">
        <f t="shared" si="534"/>
        <v>3</v>
      </c>
      <c r="K5739" s="2">
        <v>31</v>
      </c>
      <c r="L5739" s="3">
        <v>2797.41</v>
      </c>
      <c r="M5739" s="4">
        <v>0.06</v>
      </c>
      <c r="N5739" s="5" t="s">
        <v>34</v>
      </c>
      <c r="O5739" s="3">
        <v>984.3</v>
      </c>
      <c r="P5739" s="3">
        <v>90.97</v>
      </c>
      <c r="Q5739" s="3">
        <v>14</v>
      </c>
      <c r="R5739" s="5" t="s">
        <v>1216</v>
      </c>
      <c r="S5739" s="5" t="s">
        <v>2246</v>
      </c>
      <c r="T5739" s="5" t="str">
        <f t="shared" si="535"/>
        <v>Justin Ellison</v>
      </c>
      <c r="U5739" t="s">
        <v>1143</v>
      </c>
      <c r="V5739" s="5" t="s">
        <v>74</v>
      </c>
      <c r="W5739" s="5" t="s">
        <v>48</v>
      </c>
      <c r="X5739" s="5" t="s">
        <v>324</v>
      </c>
      <c r="Y5739" s="5" t="s">
        <v>1323</v>
      </c>
      <c r="Z5739" s="5" t="s">
        <v>40</v>
      </c>
      <c r="AA5739" s="4">
        <v>0.36</v>
      </c>
      <c r="AB5739" s="1">
        <v>40037</v>
      </c>
      <c r="AC5739" s="1">
        <v>30438</v>
      </c>
      <c r="AD5739">
        <f t="shared" si="536"/>
        <v>1</v>
      </c>
      <c r="AE5739">
        <f t="shared" ca="1" si="537"/>
        <v>41</v>
      </c>
      <c r="AF5739" t="str">
        <f t="shared" ca="1" si="538"/>
        <v>18-64</v>
      </c>
      <c r="AG5739" s="3">
        <f t="shared" si="539"/>
        <v>3.3843683225806451</v>
      </c>
      <c r="AH5739" t="str">
        <f>_xlfn.IFNA(VLOOKUP(Sales_Transactions[[#This Row],[Order ID]],Returned_Items[#All],2,FALSE),"Not Returned")</f>
        <v>Not Returned</v>
      </c>
    </row>
    <row r="5740" spans="1:34" x14ac:dyDescent="0.25">
      <c r="A5740">
        <v>48327</v>
      </c>
      <c r="C5740" t="s">
        <v>461</v>
      </c>
      <c r="D5740" s="2" t="str">
        <f>TEXT(MID(Sales_Transactions[[#This Row],[Order Date]],2,5),"d/m/yyy")</f>
        <v>10/8/2009</v>
      </c>
      <c r="E5740" s="2" t="str">
        <f>TEXT(MID(Sales_Transactions[[#This Row],[Order Date]],2,5),"d")</f>
        <v>10</v>
      </c>
      <c r="F5740" s="2" t="str">
        <f>TEXT(MID(Sales_Transactions[[#This Row],[Order Date]],2,5),"m")</f>
        <v>8</v>
      </c>
      <c r="G5740" s="2" t="str">
        <f>TEXT(MID(Sales_Transactions[[#This Row],[Order Date]],2,5),"yyy")</f>
        <v>2009</v>
      </c>
      <c r="H5740" s="2" t="str">
        <f>TEXT(MID(Sales_Transactions[[#This Row],[Order Date]],2,5),"yyy/m")</f>
        <v>2009/8</v>
      </c>
      <c r="I5740" t="s">
        <v>52</v>
      </c>
      <c r="J5740">
        <f t="shared" si="534"/>
        <v>1</v>
      </c>
      <c r="K5740" s="2">
        <v>14</v>
      </c>
      <c r="L5740" s="3">
        <v>89.93</v>
      </c>
      <c r="M5740" s="4">
        <v>0.03</v>
      </c>
      <c r="N5740" s="5" t="s">
        <v>23</v>
      </c>
      <c r="O5740" s="3">
        <v>-44.82</v>
      </c>
      <c r="P5740" s="3">
        <v>5.98</v>
      </c>
      <c r="Q5740" s="3">
        <v>3.85</v>
      </c>
      <c r="R5740" s="5" t="s">
        <v>902</v>
      </c>
      <c r="S5740" s="5" t="s">
        <v>63</v>
      </c>
      <c r="T5740" s="5" t="str">
        <f t="shared" si="535"/>
        <v>Jennifer Jackson</v>
      </c>
      <c r="U5740" t="s">
        <v>1143</v>
      </c>
      <c r="V5740" s="5" t="s">
        <v>74</v>
      </c>
      <c r="W5740" s="5" t="s">
        <v>48</v>
      </c>
      <c r="X5740" s="5" t="s">
        <v>87</v>
      </c>
      <c r="Y5740" s="5" t="s">
        <v>3018</v>
      </c>
      <c r="Z5740" s="5" t="s">
        <v>60</v>
      </c>
      <c r="AA5740" s="4">
        <v>0.68</v>
      </c>
      <c r="AB5740" s="1">
        <v>40037</v>
      </c>
      <c r="AC5740" s="1">
        <v>15952</v>
      </c>
      <c r="AD5740">
        <f t="shared" si="536"/>
        <v>2</v>
      </c>
      <c r="AE5740">
        <f t="shared" ca="1" si="537"/>
        <v>80</v>
      </c>
      <c r="AF5740" t="str">
        <f t="shared" ca="1" si="538"/>
        <v>Over 65</v>
      </c>
      <c r="AG5740" s="3">
        <f t="shared" si="539"/>
        <v>0.70201471428571427</v>
      </c>
      <c r="AH5740" t="str">
        <f>_xlfn.IFNA(VLOOKUP(Sales_Transactions[[#This Row],[Order ID]],Returned_Items[#All],2,FALSE),"Not Returned")</f>
        <v>Not Returned</v>
      </c>
    </row>
    <row r="5741" spans="1:34" x14ac:dyDescent="0.25">
      <c r="A5741">
        <v>48448</v>
      </c>
      <c r="C5741" t="s">
        <v>3149</v>
      </c>
      <c r="D5741" s="2" t="str">
        <f>TEXT(MID(Sales_Transactions[[#This Row],[Order Date]],2,5),"d/m/yyy")</f>
        <v>16/11/2012</v>
      </c>
      <c r="E5741" s="2" t="str">
        <f>TEXT(MID(Sales_Transactions[[#This Row],[Order Date]],2,5),"d")</f>
        <v>16</v>
      </c>
      <c r="F5741" s="2" t="str">
        <f>TEXT(MID(Sales_Transactions[[#This Row],[Order Date]],2,5),"m")</f>
        <v>11</v>
      </c>
      <c r="G5741" s="2" t="str">
        <f>TEXT(MID(Sales_Transactions[[#This Row],[Order Date]],2,5),"yyy")</f>
        <v>2012</v>
      </c>
      <c r="H5741" s="2" t="str">
        <f>TEXT(MID(Sales_Transactions[[#This Row],[Order Date]],2,5),"yyy/m")</f>
        <v>2012/11</v>
      </c>
      <c r="I5741" t="s">
        <v>22</v>
      </c>
      <c r="J5741">
        <f t="shared" si="534"/>
        <v>2</v>
      </c>
      <c r="K5741" s="2">
        <v>20</v>
      </c>
      <c r="L5741" s="3">
        <v>340.952</v>
      </c>
      <c r="M5741" s="4">
        <v>0.09</v>
      </c>
      <c r="N5741" s="5" t="s">
        <v>23</v>
      </c>
      <c r="O5741" s="3">
        <v>108.94</v>
      </c>
      <c r="P5741" s="3">
        <v>20.99</v>
      </c>
      <c r="Q5741" s="3">
        <v>0.99</v>
      </c>
      <c r="R5741" s="5" t="s">
        <v>1933</v>
      </c>
      <c r="S5741" s="5" t="s">
        <v>3411</v>
      </c>
      <c r="T5741" s="5" t="str">
        <f t="shared" si="535"/>
        <v>Joel Eaton</v>
      </c>
      <c r="U5741" t="s">
        <v>1143</v>
      </c>
      <c r="V5741" s="5" t="s">
        <v>74</v>
      </c>
      <c r="W5741" s="5" t="s">
        <v>48</v>
      </c>
      <c r="X5741" s="5" t="s">
        <v>49</v>
      </c>
      <c r="Y5741" s="5" t="s">
        <v>427</v>
      </c>
      <c r="Z5741" s="5" t="s">
        <v>84</v>
      </c>
      <c r="AA5741" s="4">
        <v>0.37</v>
      </c>
      <c r="AB5741" s="1">
        <v>41229</v>
      </c>
      <c r="AC5741" s="1">
        <v>15884</v>
      </c>
      <c r="AD5741">
        <f t="shared" si="536"/>
        <v>0</v>
      </c>
      <c r="AE5741">
        <f t="shared" ca="1" si="537"/>
        <v>81</v>
      </c>
      <c r="AF5741" t="str">
        <f t="shared" ca="1" si="538"/>
        <v>Over 65</v>
      </c>
      <c r="AG5741" s="3">
        <f t="shared" si="539"/>
        <v>1.0980554499999999</v>
      </c>
      <c r="AH5741" t="str">
        <f>_xlfn.IFNA(VLOOKUP(Sales_Transactions[[#This Row],[Order ID]],Returned_Items[#All],2,FALSE),"Not Returned")</f>
        <v>Returned</v>
      </c>
    </row>
    <row r="5742" spans="1:34" x14ac:dyDescent="0.25">
      <c r="A5742">
        <v>48544</v>
      </c>
      <c r="C5742" t="s">
        <v>739</v>
      </c>
      <c r="D5742" s="2" t="str">
        <f>TEXT(MID(Sales_Transactions[[#This Row],[Order Date]],2,5),"d/m/yyy")</f>
        <v>16/5/2011</v>
      </c>
      <c r="E5742" s="2" t="str">
        <f>TEXT(MID(Sales_Transactions[[#This Row],[Order Date]],2,5),"d")</f>
        <v>16</v>
      </c>
      <c r="F5742" s="2" t="str">
        <f>TEXT(MID(Sales_Transactions[[#This Row],[Order Date]],2,5),"m")</f>
        <v>5</v>
      </c>
      <c r="G5742" s="2" t="str">
        <f>TEXT(MID(Sales_Transactions[[#This Row],[Order Date]],2,5),"yyy")</f>
        <v>2011</v>
      </c>
      <c r="H5742" s="2" t="str">
        <f>TEXT(MID(Sales_Transactions[[#This Row],[Order Date]],2,5),"yyy/m")</f>
        <v>2011/5</v>
      </c>
      <c r="I5742" t="s">
        <v>33</v>
      </c>
      <c r="J5742">
        <f t="shared" si="534"/>
        <v>4</v>
      </c>
      <c r="K5742" s="2">
        <v>44</v>
      </c>
      <c r="L5742" s="3">
        <v>831.58050000000003</v>
      </c>
      <c r="M5742" s="4">
        <v>0.01</v>
      </c>
      <c r="N5742" s="5" t="s">
        <v>23</v>
      </c>
      <c r="O5742" s="3">
        <v>273.05</v>
      </c>
      <c r="P5742" s="3">
        <v>20.99</v>
      </c>
      <c r="Q5742" s="3">
        <v>0.99</v>
      </c>
      <c r="R5742" s="5" t="s">
        <v>148</v>
      </c>
      <c r="S5742" s="5" t="s">
        <v>1771</v>
      </c>
      <c r="T5742" s="5" t="str">
        <f t="shared" si="535"/>
        <v>Jack O'Briant</v>
      </c>
      <c r="U5742" t="s">
        <v>1143</v>
      </c>
      <c r="V5742" s="5" t="s">
        <v>27</v>
      </c>
      <c r="W5742" s="5" t="s">
        <v>48</v>
      </c>
      <c r="X5742" s="5" t="s">
        <v>49</v>
      </c>
      <c r="Y5742" s="5" t="s">
        <v>1457</v>
      </c>
      <c r="Z5742" s="5" t="s">
        <v>84</v>
      </c>
      <c r="AA5742" s="4">
        <v>0.56999999999999995</v>
      </c>
      <c r="AB5742" s="1">
        <v>40681</v>
      </c>
      <c r="AC5742" s="1">
        <v>16371</v>
      </c>
      <c r="AD5742">
        <f t="shared" si="536"/>
        <v>2</v>
      </c>
      <c r="AE5742">
        <f t="shared" ca="1" si="537"/>
        <v>79</v>
      </c>
      <c r="AF5742" t="str">
        <f t="shared" ca="1" si="538"/>
        <v>Over 65</v>
      </c>
      <c r="AG5742" s="3">
        <f t="shared" si="539"/>
        <v>0.49949774999999991</v>
      </c>
      <c r="AH5742" t="str">
        <f>_xlfn.IFNA(VLOOKUP(Sales_Transactions[[#This Row],[Order ID]],Returned_Items[#All],2,FALSE),"Not Returned")</f>
        <v>Not Returned</v>
      </c>
    </row>
    <row r="5743" spans="1:34" x14ac:dyDescent="0.25">
      <c r="A5743">
        <v>48900</v>
      </c>
      <c r="C5743" t="s">
        <v>1236</v>
      </c>
      <c r="D5743" s="2" t="str">
        <f>TEXT(MID(Sales_Transactions[[#This Row],[Order Date]],2,5),"d/m/yyy")</f>
        <v>22/3/2009</v>
      </c>
      <c r="E5743" s="2" t="str">
        <f>TEXT(MID(Sales_Transactions[[#This Row],[Order Date]],2,5),"d")</f>
        <v>22</v>
      </c>
      <c r="F5743" s="2" t="str">
        <f>TEXT(MID(Sales_Transactions[[#This Row],[Order Date]],2,5),"m")</f>
        <v>3</v>
      </c>
      <c r="G5743" s="2" t="str">
        <f>TEXT(MID(Sales_Transactions[[#This Row],[Order Date]],2,5),"yyy")</f>
        <v>2009</v>
      </c>
      <c r="H5743" s="2" t="str">
        <f>TEXT(MID(Sales_Transactions[[#This Row],[Order Date]],2,5),"yyy/m")</f>
        <v>2009/3</v>
      </c>
      <c r="I5743" t="s">
        <v>52</v>
      </c>
      <c r="J5743">
        <f t="shared" si="534"/>
        <v>1</v>
      </c>
      <c r="K5743" s="2">
        <v>27</v>
      </c>
      <c r="L5743" s="3">
        <v>337.61</v>
      </c>
      <c r="M5743" s="4">
        <v>0.03</v>
      </c>
      <c r="N5743" s="5" t="s">
        <v>23</v>
      </c>
      <c r="O5743" s="3">
        <v>15.61</v>
      </c>
      <c r="P5743" s="3">
        <v>12.28</v>
      </c>
      <c r="Q5743" s="3">
        <v>6.35</v>
      </c>
      <c r="R5743" s="5" t="s">
        <v>148</v>
      </c>
      <c r="S5743" s="5" t="s">
        <v>1771</v>
      </c>
      <c r="T5743" s="5" t="str">
        <f t="shared" si="535"/>
        <v>Jack O'Briant</v>
      </c>
      <c r="U5743" t="s">
        <v>1143</v>
      </c>
      <c r="V5743" s="5" t="s">
        <v>27</v>
      </c>
      <c r="W5743" s="5" t="s">
        <v>28</v>
      </c>
      <c r="X5743" s="5" t="s">
        <v>75</v>
      </c>
      <c r="Y5743" s="5" t="s">
        <v>1144</v>
      </c>
      <c r="Z5743" s="5" t="s">
        <v>43</v>
      </c>
      <c r="AA5743" s="4">
        <v>0.38</v>
      </c>
      <c r="AB5743" s="1">
        <v>39896</v>
      </c>
      <c r="AC5743" s="1">
        <v>16322</v>
      </c>
      <c r="AD5743">
        <f t="shared" si="536"/>
        <v>2</v>
      </c>
      <c r="AE5743">
        <f t="shared" ca="1" si="537"/>
        <v>79</v>
      </c>
      <c r="AF5743" t="str">
        <f t="shared" ca="1" si="538"/>
        <v>Over 65</v>
      </c>
      <c r="AG5743" s="3">
        <f t="shared" si="539"/>
        <v>0.68986355555555556</v>
      </c>
      <c r="AH5743" t="str">
        <f>_xlfn.IFNA(VLOOKUP(Sales_Transactions[[#This Row],[Order ID]],Returned_Items[#All],2,FALSE),"Not Returned")</f>
        <v>Not Returned</v>
      </c>
    </row>
    <row r="5744" spans="1:34" x14ac:dyDescent="0.25">
      <c r="A5744">
        <v>48900</v>
      </c>
      <c r="C5744" t="s">
        <v>1236</v>
      </c>
      <c r="D5744" s="2" t="str">
        <f>TEXT(MID(Sales_Transactions[[#This Row],[Order Date]],2,5),"d/m/yyy")</f>
        <v>22/3/2009</v>
      </c>
      <c r="E5744" s="2" t="str">
        <f>TEXT(MID(Sales_Transactions[[#This Row],[Order Date]],2,5),"d")</f>
        <v>22</v>
      </c>
      <c r="F5744" s="2" t="str">
        <f>TEXT(MID(Sales_Transactions[[#This Row],[Order Date]],2,5),"m")</f>
        <v>3</v>
      </c>
      <c r="G5744" s="2" t="str">
        <f>TEXT(MID(Sales_Transactions[[#This Row],[Order Date]],2,5),"yyy")</f>
        <v>2009</v>
      </c>
      <c r="H5744" s="2" t="str">
        <f>TEXT(MID(Sales_Transactions[[#This Row],[Order Date]],2,5),"yyy/m")</f>
        <v>2009/3</v>
      </c>
      <c r="I5744" t="s">
        <v>52</v>
      </c>
      <c r="J5744">
        <f t="shared" si="534"/>
        <v>1</v>
      </c>
      <c r="K5744" s="2">
        <v>42</v>
      </c>
      <c r="L5744" s="3">
        <v>636.34</v>
      </c>
      <c r="M5744" s="4">
        <v>0.08</v>
      </c>
      <c r="N5744" s="5" t="s">
        <v>23</v>
      </c>
      <c r="O5744" s="3">
        <v>-99.26</v>
      </c>
      <c r="P5744" s="3">
        <v>15.14</v>
      </c>
      <c r="Q5744" s="3">
        <v>4.53</v>
      </c>
      <c r="R5744" s="5" t="s">
        <v>148</v>
      </c>
      <c r="S5744" s="5" t="s">
        <v>1771</v>
      </c>
      <c r="T5744" s="5" t="str">
        <f t="shared" si="535"/>
        <v>Jack O'Briant</v>
      </c>
      <c r="U5744" t="s">
        <v>1143</v>
      </c>
      <c r="V5744" s="5" t="s">
        <v>27</v>
      </c>
      <c r="W5744" s="5" t="s">
        <v>28</v>
      </c>
      <c r="X5744" s="5" t="s">
        <v>29</v>
      </c>
      <c r="Y5744" s="5" t="s">
        <v>1228</v>
      </c>
      <c r="Z5744" s="5" t="s">
        <v>43</v>
      </c>
      <c r="AA5744" s="4">
        <v>0.81</v>
      </c>
      <c r="AB5744" s="1">
        <v>39895</v>
      </c>
      <c r="AC5744" s="1">
        <v>16388</v>
      </c>
      <c r="AD5744">
        <f t="shared" si="536"/>
        <v>1</v>
      </c>
      <c r="AE5744">
        <f t="shared" ca="1" si="537"/>
        <v>79</v>
      </c>
      <c r="AF5744" t="str">
        <f t="shared" ca="1" si="538"/>
        <v>Over 65</v>
      </c>
      <c r="AG5744" s="3">
        <f t="shared" si="539"/>
        <v>0.46804495238095239</v>
      </c>
      <c r="AH5744" t="str">
        <f>_xlfn.IFNA(VLOOKUP(Sales_Transactions[[#This Row],[Order ID]],Returned_Items[#All],2,FALSE),"Not Returned")</f>
        <v>Not Returned</v>
      </c>
    </row>
    <row r="5745" spans="1:34" x14ac:dyDescent="0.25">
      <c r="A5745">
        <v>49319</v>
      </c>
      <c r="C5745" t="s">
        <v>763</v>
      </c>
      <c r="D5745" s="2" t="str">
        <f>TEXT(MID(Sales_Transactions[[#This Row],[Order Date]],2,5),"d/m/yyy")</f>
        <v>25/8/2011</v>
      </c>
      <c r="E5745" s="2" t="str">
        <f>TEXT(MID(Sales_Transactions[[#This Row],[Order Date]],2,5),"d")</f>
        <v>25</v>
      </c>
      <c r="F5745" s="2" t="str">
        <f>TEXT(MID(Sales_Transactions[[#This Row],[Order Date]],2,5),"m")</f>
        <v>8</v>
      </c>
      <c r="G5745" s="2" t="str">
        <f>TEXT(MID(Sales_Transactions[[#This Row],[Order Date]],2,5),"yyy")</f>
        <v>2011</v>
      </c>
      <c r="H5745" s="2" t="str">
        <f>TEXT(MID(Sales_Transactions[[#This Row],[Order Date]],2,5),"yyy/m")</f>
        <v>2011/8</v>
      </c>
      <c r="I5745" t="s">
        <v>22</v>
      </c>
      <c r="J5745">
        <f t="shared" si="534"/>
        <v>2</v>
      </c>
      <c r="K5745" s="2">
        <v>13</v>
      </c>
      <c r="L5745" s="3">
        <v>98.82</v>
      </c>
      <c r="M5745" s="4">
        <v>0.09</v>
      </c>
      <c r="N5745" s="5" t="s">
        <v>23</v>
      </c>
      <c r="O5745" s="3">
        <v>-68.66</v>
      </c>
      <c r="P5745" s="3">
        <v>7.37</v>
      </c>
      <c r="Q5745" s="3">
        <v>5.53</v>
      </c>
      <c r="R5745" s="5" t="s">
        <v>2703</v>
      </c>
      <c r="S5745" s="5" t="s">
        <v>912</v>
      </c>
      <c r="T5745" s="5" t="str">
        <f t="shared" si="535"/>
        <v>Karen Bern</v>
      </c>
      <c r="U5745" t="s">
        <v>1143</v>
      </c>
      <c r="V5745" s="5" t="s">
        <v>47</v>
      </c>
      <c r="W5745" s="5" t="s">
        <v>48</v>
      </c>
      <c r="X5745" s="5" t="s">
        <v>87</v>
      </c>
      <c r="Y5745" s="5" t="s">
        <v>1920</v>
      </c>
      <c r="Z5745" s="5" t="s">
        <v>60</v>
      </c>
      <c r="AA5745" s="4">
        <v>0.69</v>
      </c>
      <c r="AB5745" s="1">
        <v>40782</v>
      </c>
      <c r="AC5745" s="1">
        <v>16942</v>
      </c>
      <c r="AD5745">
        <f t="shared" si="536"/>
        <v>2</v>
      </c>
      <c r="AE5745">
        <f t="shared" ca="1" si="537"/>
        <v>78</v>
      </c>
      <c r="AF5745" t="str">
        <f t="shared" ca="1" si="538"/>
        <v>Over 65</v>
      </c>
      <c r="AG5745" s="3">
        <f t="shared" si="539"/>
        <v>0.9917974615384616</v>
      </c>
      <c r="AH5745" t="str">
        <f>_xlfn.IFNA(VLOOKUP(Sales_Transactions[[#This Row],[Order ID]],Returned_Items[#All],2,FALSE),"Not Returned")</f>
        <v>Not Returned</v>
      </c>
    </row>
    <row r="5746" spans="1:34" x14ac:dyDescent="0.25">
      <c r="A5746">
        <v>49319</v>
      </c>
      <c r="C5746" t="s">
        <v>763</v>
      </c>
      <c r="D5746" s="2" t="str">
        <f>TEXT(MID(Sales_Transactions[[#This Row],[Order Date]],2,5),"d/m/yyy")</f>
        <v>25/8/2011</v>
      </c>
      <c r="E5746" s="2" t="str">
        <f>TEXT(MID(Sales_Transactions[[#This Row],[Order Date]],2,5),"d")</f>
        <v>25</v>
      </c>
      <c r="F5746" s="2" t="str">
        <f>TEXT(MID(Sales_Transactions[[#This Row],[Order Date]],2,5),"m")</f>
        <v>8</v>
      </c>
      <c r="G5746" s="2" t="str">
        <f>TEXT(MID(Sales_Transactions[[#This Row],[Order Date]],2,5),"yyy")</f>
        <v>2011</v>
      </c>
      <c r="H5746" s="2" t="str">
        <f>TEXT(MID(Sales_Transactions[[#This Row],[Order Date]],2,5),"yyy/m")</f>
        <v>2011/8</v>
      </c>
      <c r="I5746" t="s">
        <v>22</v>
      </c>
      <c r="J5746">
        <f t="shared" si="534"/>
        <v>2</v>
      </c>
      <c r="K5746" s="2">
        <v>40</v>
      </c>
      <c r="L5746" s="3">
        <v>289.19</v>
      </c>
      <c r="M5746" s="4">
        <v>0.01</v>
      </c>
      <c r="N5746" s="5" t="s">
        <v>23</v>
      </c>
      <c r="O5746" s="3">
        <v>-69.03</v>
      </c>
      <c r="P5746" s="3">
        <v>6.68</v>
      </c>
      <c r="Q5746" s="3">
        <v>6.15</v>
      </c>
      <c r="R5746" s="5" t="s">
        <v>2703</v>
      </c>
      <c r="S5746" s="5" t="s">
        <v>912</v>
      </c>
      <c r="T5746" s="5" t="str">
        <f t="shared" si="535"/>
        <v>Karen Bern</v>
      </c>
      <c r="U5746" t="s">
        <v>1143</v>
      </c>
      <c r="V5746" s="5" t="s">
        <v>47</v>
      </c>
      <c r="W5746" s="5" t="s">
        <v>28</v>
      </c>
      <c r="X5746" s="5" t="s">
        <v>75</v>
      </c>
      <c r="Y5746" s="5" t="s">
        <v>3047</v>
      </c>
      <c r="Z5746" s="5" t="s">
        <v>43</v>
      </c>
      <c r="AA5746" s="4">
        <v>0.37</v>
      </c>
      <c r="AB5746" s="1">
        <v>40782</v>
      </c>
      <c r="AC5746" s="1">
        <v>16968</v>
      </c>
      <c r="AD5746">
        <f t="shared" si="536"/>
        <v>2</v>
      </c>
      <c r="AE5746">
        <f t="shared" ca="1" si="537"/>
        <v>78</v>
      </c>
      <c r="AF5746" t="str">
        <f t="shared" ca="1" si="538"/>
        <v>Over 65</v>
      </c>
      <c r="AG5746" s="3">
        <f t="shared" si="539"/>
        <v>0.3207333</v>
      </c>
      <c r="AH5746" t="str">
        <f>_xlfn.IFNA(VLOOKUP(Sales_Transactions[[#This Row],[Order ID]],Returned_Items[#All],2,FALSE),"Not Returned")</f>
        <v>Not Returned</v>
      </c>
    </row>
    <row r="5747" spans="1:34" x14ac:dyDescent="0.25">
      <c r="A5747">
        <v>49638</v>
      </c>
      <c r="C5747" t="s">
        <v>332</v>
      </c>
      <c r="D5747" s="2" t="str">
        <f>TEXT(MID(Sales_Transactions[[#This Row],[Order Date]],2,5),"d/m/yyy")</f>
        <v>7/8/2010</v>
      </c>
      <c r="E5747" s="2" t="str">
        <f>TEXT(MID(Sales_Transactions[[#This Row],[Order Date]],2,5),"d")</f>
        <v>7</v>
      </c>
      <c r="F5747" s="2" t="str">
        <f>TEXT(MID(Sales_Transactions[[#This Row],[Order Date]],2,5),"m")</f>
        <v>8</v>
      </c>
      <c r="G5747" s="2" t="str">
        <f>TEXT(MID(Sales_Transactions[[#This Row],[Order Date]],2,5),"yyy")</f>
        <v>2010</v>
      </c>
      <c r="H5747" s="2" t="str">
        <f>TEXT(MID(Sales_Transactions[[#This Row],[Order Date]],2,5),"yyy/m")</f>
        <v>2010/8</v>
      </c>
      <c r="I5747" t="s">
        <v>78</v>
      </c>
      <c r="J5747">
        <f t="shared" si="534"/>
        <v>3</v>
      </c>
      <c r="K5747" s="2">
        <v>17</v>
      </c>
      <c r="L5747" s="3">
        <v>196.07</v>
      </c>
      <c r="M5747" s="4">
        <v>0.05</v>
      </c>
      <c r="N5747" s="5" t="s">
        <v>23</v>
      </c>
      <c r="O5747" s="3">
        <v>-77.66</v>
      </c>
      <c r="P5747" s="3">
        <v>10.97</v>
      </c>
      <c r="Q5747" s="3">
        <v>6.5</v>
      </c>
      <c r="R5747" s="5" t="s">
        <v>148</v>
      </c>
      <c r="S5747" s="5" t="s">
        <v>1771</v>
      </c>
      <c r="T5747" s="5" t="str">
        <f t="shared" si="535"/>
        <v>Jack O'Briant</v>
      </c>
      <c r="U5747" t="s">
        <v>1143</v>
      </c>
      <c r="V5747" s="5" t="s">
        <v>74</v>
      </c>
      <c r="W5747" s="5" t="s">
        <v>48</v>
      </c>
      <c r="X5747" s="5" t="s">
        <v>87</v>
      </c>
      <c r="Y5747" s="5" t="s">
        <v>543</v>
      </c>
      <c r="Z5747" s="5" t="s">
        <v>43</v>
      </c>
      <c r="AA5747" s="4">
        <v>0.64</v>
      </c>
      <c r="AB5747" s="1">
        <v>40398</v>
      </c>
      <c r="AC5747" s="1">
        <v>17130</v>
      </c>
      <c r="AD5747">
        <f t="shared" si="536"/>
        <v>1</v>
      </c>
      <c r="AE5747">
        <f t="shared" ca="1" si="537"/>
        <v>77</v>
      </c>
      <c r="AF5747" t="str">
        <f t="shared" ca="1" si="538"/>
        <v>Over 65</v>
      </c>
      <c r="AG5747" s="3">
        <f t="shared" si="539"/>
        <v>1.0273244117647058</v>
      </c>
      <c r="AH5747" t="str">
        <f>_xlfn.IFNA(VLOOKUP(Sales_Transactions[[#This Row],[Order ID]],Returned_Items[#All],2,FALSE),"Not Returned")</f>
        <v>Not Returned</v>
      </c>
    </row>
    <row r="5748" spans="1:34" x14ac:dyDescent="0.25">
      <c r="A5748">
        <v>50055</v>
      </c>
      <c r="C5748" t="s">
        <v>2159</v>
      </c>
      <c r="D5748" s="2" t="str">
        <f>TEXT(MID(Sales_Transactions[[#This Row],[Order Date]],2,5),"d/m/yyy")</f>
        <v>18/10/2012</v>
      </c>
      <c r="E5748" s="2" t="str">
        <f>TEXT(MID(Sales_Transactions[[#This Row],[Order Date]],2,5),"d")</f>
        <v>18</v>
      </c>
      <c r="F5748" s="2" t="str">
        <f>TEXT(MID(Sales_Transactions[[#This Row],[Order Date]],2,5),"m")</f>
        <v>10</v>
      </c>
      <c r="G5748" s="2" t="str">
        <f>TEXT(MID(Sales_Transactions[[#This Row],[Order Date]],2,5),"yyy")</f>
        <v>2012</v>
      </c>
      <c r="H5748" s="2" t="str">
        <f>TEXT(MID(Sales_Transactions[[#This Row],[Order Date]],2,5),"yyy/m")</f>
        <v>2012/10</v>
      </c>
      <c r="I5748" t="s">
        <v>78</v>
      </c>
      <c r="J5748">
        <f t="shared" si="534"/>
        <v>3</v>
      </c>
      <c r="K5748" s="2">
        <v>1</v>
      </c>
      <c r="L5748" s="3">
        <v>13.45</v>
      </c>
      <c r="M5748" s="4">
        <v>0</v>
      </c>
      <c r="N5748" s="5" t="s">
        <v>23</v>
      </c>
      <c r="O5748" s="3">
        <v>-8.1999999999999993</v>
      </c>
      <c r="P5748" s="3">
        <v>5.4</v>
      </c>
      <c r="Q5748" s="3">
        <v>7.78</v>
      </c>
      <c r="R5748" s="5" t="s">
        <v>148</v>
      </c>
      <c r="S5748" s="5" t="s">
        <v>1771</v>
      </c>
      <c r="T5748" s="5" t="str">
        <f t="shared" si="535"/>
        <v>Jack O'Briant</v>
      </c>
      <c r="U5748" t="s">
        <v>1143</v>
      </c>
      <c r="V5748" s="5" t="s">
        <v>27</v>
      </c>
      <c r="W5748" s="5" t="s">
        <v>28</v>
      </c>
      <c r="X5748" s="5" t="s">
        <v>41</v>
      </c>
      <c r="Y5748" s="5" t="s">
        <v>534</v>
      </c>
      <c r="Z5748" s="5" t="s">
        <v>43</v>
      </c>
      <c r="AA5748" s="4">
        <v>0.37</v>
      </c>
      <c r="AB5748" s="1">
        <v>41202</v>
      </c>
      <c r="AC5748" s="1">
        <v>29530</v>
      </c>
      <c r="AD5748">
        <f t="shared" si="536"/>
        <v>2</v>
      </c>
      <c r="AE5748">
        <f t="shared" ca="1" si="537"/>
        <v>43</v>
      </c>
      <c r="AF5748" t="str">
        <f t="shared" ca="1" si="538"/>
        <v>18-64</v>
      </c>
      <c r="AG5748" s="3">
        <f t="shared" si="539"/>
        <v>13.18</v>
      </c>
      <c r="AH5748" t="str">
        <f>_xlfn.IFNA(VLOOKUP(Sales_Transactions[[#This Row],[Order ID]],Returned_Items[#All],2,FALSE),"Not Returned")</f>
        <v>Not Returned</v>
      </c>
    </row>
    <row r="5749" spans="1:34" x14ac:dyDescent="0.25">
      <c r="A5749">
        <v>50055</v>
      </c>
      <c r="C5749" t="s">
        <v>2159</v>
      </c>
      <c r="D5749" s="2" t="str">
        <f>TEXT(MID(Sales_Transactions[[#This Row],[Order Date]],2,5),"d/m/yyy")</f>
        <v>18/10/2012</v>
      </c>
      <c r="E5749" s="2" t="str">
        <f>TEXT(MID(Sales_Transactions[[#This Row],[Order Date]],2,5),"d")</f>
        <v>18</v>
      </c>
      <c r="F5749" s="2" t="str">
        <f>TEXT(MID(Sales_Transactions[[#This Row],[Order Date]],2,5),"m")</f>
        <v>10</v>
      </c>
      <c r="G5749" s="2" t="str">
        <f>TEXT(MID(Sales_Transactions[[#This Row],[Order Date]],2,5),"yyy")</f>
        <v>2012</v>
      </c>
      <c r="H5749" s="2" t="str">
        <f>TEXT(MID(Sales_Transactions[[#This Row],[Order Date]],2,5),"yyy/m")</f>
        <v>2012/10</v>
      </c>
      <c r="I5749" t="s">
        <v>78</v>
      </c>
      <c r="J5749">
        <f t="shared" si="534"/>
        <v>3</v>
      </c>
      <c r="K5749" s="2">
        <v>11</v>
      </c>
      <c r="L5749" s="3">
        <v>75.790000000000006</v>
      </c>
      <c r="M5749" s="4">
        <v>0.09</v>
      </c>
      <c r="N5749" s="5" t="s">
        <v>23</v>
      </c>
      <c r="O5749" s="3">
        <v>-18.77</v>
      </c>
      <c r="P5749" s="3">
        <v>6.68</v>
      </c>
      <c r="Q5749" s="3">
        <v>4.91</v>
      </c>
      <c r="R5749" s="5" t="s">
        <v>148</v>
      </c>
      <c r="S5749" s="5" t="s">
        <v>1771</v>
      </c>
      <c r="T5749" s="5" t="str">
        <f t="shared" si="535"/>
        <v>Jack O'Briant</v>
      </c>
      <c r="U5749" t="s">
        <v>1143</v>
      </c>
      <c r="V5749" s="5" t="s">
        <v>27</v>
      </c>
      <c r="W5749" s="5" t="s">
        <v>28</v>
      </c>
      <c r="X5749" s="5" t="s">
        <v>75</v>
      </c>
      <c r="Y5749" s="5" t="s">
        <v>1646</v>
      </c>
      <c r="Z5749" s="5" t="s">
        <v>43</v>
      </c>
      <c r="AA5749" s="4">
        <v>0.37</v>
      </c>
      <c r="AB5749" s="1">
        <v>41202</v>
      </c>
      <c r="AC5749" s="1">
        <v>29020</v>
      </c>
      <c r="AD5749">
        <f t="shared" si="536"/>
        <v>2</v>
      </c>
      <c r="AE5749">
        <f t="shared" ca="1" si="537"/>
        <v>45</v>
      </c>
      <c r="AF5749" t="str">
        <f t="shared" ca="1" si="538"/>
        <v>18-64</v>
      </c>
      <c r="AG5749" s="3">
        <f t="shared" si="539"/>
        <v>1.0530898181818182</v>
      </c>
      <c r="AH5749" t="str">
        <f>_xlfn.IFNA(VLOOKUP(Sales_Transactions[[#This Row],[Order ID]],Returned_Items[#All],2,FALSE),"Not Returned")</f>
        <v>Not Returned</v>
      </c>
    </row>
    <row r="5750" spans="1:34" x14ac:dyDescent="0.25">
      <c r="A5750">
        <v>51360</v>
      </c>
      <c r="C5750" t="s">
        <v>487</v>
      </c>
      <c r="D5750" s="2" t="str">
        <f>TEXT(MID(Sales_Transactions[[#This Row],[Order Date]],2,5),"d/m/yyy")</f>
        <v>20/6/2011</v>
      </c>
      <c r="E5750" s="2" t="str">
        <f>TEXT(MID(Sales_Transactions[[#This Row],[Order Date]],2,5),"d")</f>
        <v>20</v>
      </c>
      <c r="F5750" s="2" t="str">
        <f>TEXT(MID(Sales_Transactions[[#This Row],[Order Date]],2,5),"m")</f>
        <v>6</v>
      </c>
      <c r="G5750" s="2" t="str">
        <f>TEXT(MID(Sales_Transactions[[#This Row],[Order Date]],2,5),"yyy")</f>
        <v>2011</v>
      </c>
      <c r="H5750" s="2" t="str">
        <f>TEXT(MID(Sales_Transactions[[#This Row],[Order Date]],2,5),"yyy/m")</f>
        <v>2011/6</v>
      </c>
      <c r="I5750" t="s">
        <v>78</v>
      </c>
      <c r="J5750">
        <f t="shared" si="534"/>
        <v>3</v>
      </c>
      <c r="K5750" s="2">
        <v>12</v>
      </c>
      <c r="L5750" s="3">
        <v>46.55</v>
      </c>
      <c r="M5750" s="4">
        <v>0</v>
      </c>
      <c r="N5750" s="5" t="s">
        <v>23</v>
      </c>
      <c r="O5750" s="3">
        <v>16.34</v>
      </c>
      <c r="P5750" s="3">
        <v>3.69</v>
      </c>
      <c r="Q5750" s="3">
        <v>0.5</v>
      </c>
      <c r="R5750" s="5" t="s">
        <v>148</v>
      </c>
      <c r="S5750" s="5" t="s">
        <v>1771</v>
      </c>
      <c r="T5750" s="5" t="str">
        <f t="shared" si="535"/>
        <v>Jack O'Briant</v>
      </c>
      <c r="U5750" t="s">
        <v>1143</v>
      </c>
      <c r="V5750" s="5" t="s">
        <v>37</v>
      </c>
      <c r="W5750" s="5" t="s">
        <v>28</v>
      </c>
      <c r="X5750" s="5" t="s">
        <v>115</v>
      </c>
      <c r="Y5750" s="5" t="s">
        <v>2592</v>
      </c>
      <c r="Z5750" s="5" t="s">
        <v>43</v>
      </c>
      <c r="AA5750" s="4">
        <v>0.38</v>
      </c>
      <c r="AB5750" s="1">
        <v>40716</v>
      </c>
      <c r="AC5750" s="1">
        <v>29007</v>
      </c>
      <c r="AD5750">
        <f t="shared" si="536"/>
        <v>2</v>
      </c>
      <c r="AE5750">
        <f t="shared" ca="1" si="537"/>
        <v>45</v>
      </c>
      <c r="AF5750" t="str">
        <f t="shared" ca="1" si="538"/>
        <v>18-64</v>
      </c>
      <c r="AG5750" s="3">
        <f t="shared" si="539"/>
        <v>0.34916666666666663</v>
      </c>
      <c r="AH5750" t="str">
        <f>_xlfn.IFNA(VLOOKUP(Sales_Transactions[[#This Row],[Order ID]],Returned_Items[#All],2,FALSE),"Not Returned")</f>
        <v>Not Returned</v>
      </c>
    </row>
    <row r="5751" spans="1:34" x14ac:dyDescent="0.25">
      <c r="A5751">
        <v>52672</v>
      </c>
      <c r="C5751" t="s">
        <v>862</v>
      </c>
      <c r="D5751" s="2" t="str">
        <f>TEXT(MID(Sales_Transactions[[#This Row],[Order Date]],2,5),"d/m/yyy")</f>
        <v>8/1/2011</v>
      </c>
      <c r="E5751" s="2" t="str">
        <f>TEXT(MID(Sales_Transactions[[#This Row],[Order Date]],2,5),"d")</f>
        <v>8</v>
      </c>
      <c r="F5751" s="2" t="str">
        <f>TEXT(MID(Sales_Transactions[[#This Row],[Order Date]],2,5),"m")</f>
        <v>1</v>
      </c>
      <c r="G5751" s="2" t="str">
        <f>TEXT(MID(Sales_Transactions[[#This Row],[Order Date]],2,5),"yyy")</f>
        <v>2011</v>
      </c>
      <c r="H5751" s="2" t="str">
        <f>TEXT(MID(Sales_Transactions[[#This Row],[Order Date]],2,5),"yyy/m")</f>
        <v>2011/1</v>
      </c>
      <c r="I5751" t="s">
        <v>22</v>
      </c>
      <c r="J5751">
        <f t="shared" si="534"/>
        <v>2</v>
      </c>
      <c r="K5751" s="2">
        <v>29</v>
      </c>
      <c r="L5751" s="3">
        <v>1499.5274999999999</v>
      </c>
      <c r="M5751" s="4">
        <v>0.09</v>
      </c>
      <c r="N5751" s="5" t="s">
        <v>23</v>
      </c>
      <c r="O5751" s="3">
        <v>188.98</v>
      </c>
      <c r="P5751" s="3">
        <v>65.989999999999995</v>
      </c>
      <c r="Q5751" s="3">
        <v>5.26</v>
      </c>
      <c r="R5751" s="5" t="s">
        <v>148</v>
      </c>
      <c r="S5751" s="5" t="s">
        <v>1771</v>
      </c>
      <c r="T5751" s="5" t="str">
        <f t="shared" si="535"/>
        <v>Jack O'Briant</v>
      </c>
      <c r="U5751" t="s">
        <v>1143</v>
      </c>
      <c r="V5751" s="5" t="s">
        <v>74</v>
      </c>
      <c r="W5751" s="5" t="s">
        <v>48</v>
      </c>
      <c r="X5751" s="5" t="s">
        <v>49</v>
      </c>
      <c r="Y5751" s="5" t="s">
        <v>640</v>
      </c>
      <c r="Z5751" s="5" t="s">
        <v>43</v>
      </c>
      <c r="AA5751" s="4">
        <v>0.56000000000000005</v>
      </c>
      <c r="AB5751" s="1">
        <v>40556</v>
      </c>
      <c r="AC5751" s="1">
        <v>28620</v>
      </c>
      <c r="AD5751">
        <f t="shared" si="536"/>
        <v>5</v>
      </c>
      <c r="AE5751">
        <f t="shared" ca="1" si="537"/>
        <v>46</v>
      </c>
      <c r="AF5751" t="str">
        <f t="shared" ca="1" si="538"/>
        <v>18-64</v>
      </c>
      <c r="AG5751" s="3">
        <f t="shared" si="539"/>
        <v>2.4548485862068965</v>
      </c>
      <c r="AH5751" t="str">
        <f>_xlfn.IFNA(VLOOKUP(Sales_Transactions[[#This Row],[Order ID]],Returned_Items[#All],2,FALSE),"Not Returned")</f>
        <v>Not Returned</v>
      </c>
    </row>
    <row r="5752" spans="1:34" x14ac:dyDescent="0.25">
      <c r="A5752">
        <v>52867</v>
      </c>
      <c r="C5752" t="s">
        <v>3412</v>
      </c>
      <c r="D5752" s="2" t="str">
        <f>TEXT(MID(Sales_Transactions[[#This Row],[Order Date]],2,5),"d/m/yyy")</f>
        <v>13/8/2009</v>
      </c>
      <c r="E5752" s="2" t="str">
        <f>TEXT(MID(Sales_Transactions[[#This Row],[Order Date]],2,5),"d")</f>
        <v>13</v>
      </c>
      <c r="F5752" s="2" t="str">
        <f>TEXT(MID(Sales_Transactions[[#This Row],[Order Date]],2,5),"m")</f>
        <v>8</v>
      </c>
      <c r="G5752" s="2" t="str">
        <f>TEXT(MID(Sales_Transactions[[#This Row],[Order Date]],2,5),"yyy")</f>
        <v>2009</v>
      </c>
      <c r="H5752" s="2" t="str">
        <f>TEXT(MID(Sales_Transactions[[#This Row],[Order Date]],2,5),"yyy/m")</f>
        <v>2009/8</v>
      </c>
      <c r="I5752" t="s">
        <v>33</v>
      </c>
      <c r="J5752">
        <f t="shared" si="534"/>
        <v>4</v>
      </c>
      <c r="K5752" s="2">
        <v>15</v>
      </c>
      <c r="L5752" s="3">
        <v>1917.61</v>
      </c>
      <c r="M5752" s="4">
        <v>0.03</v>
      </c>
      <c r="N5752" s="5" t="s">
        <v>34</v>
      </c>
      <c r="O5752" s="3">
        <v>-286.89999999999998</v>
      </c>
      <c r="P5752" s="3">
        <v>124.49</v>
      </c>
      <c r="Q5752" s="3">
        <v>51.94</v>
      </c>
      <c r="R5752" s="5" t="s">
        <v>148</v>
      </c>
      <c r="S5752" s="5" t="s">
        <v>1771</v>
      </c>
      <c r="T5752" s="5" t="str">
        <f t="shared" si="535"/>
        <v>Jack O'Briant</v>
      </c>
      <c r="U5752" t="s">
        <v>1143</v>
      </c>
      <c r="V5752" s="5" t="s">
        <v>37</v>
      </c>
      <c r="W5752" s="5" t="s">
        <v>57</v>
      </c>
      <c r="X5752" s="5" t="s">
        <v>107</v>
      </c>
      <c r="Y5752" s="5" t="s">
        <v>711</v>
      </c>
      <c r="Z5752" s="5" t="s">
        <v>106</v>
      </c>
      <c r="AA5752" s="4">
        <v>0.63</v>
      </c>
      <c r="AB5752" s="1">
        <v>40039</v>
      </c>
      <c r="AC5752" s="1">
        <v>28621</v>
      </c>
      <c r="AD5752">
        <f t="shared" si="536"/>
        <v>1</v>
      </c>
      <c r="AE5752">
        <f t="shared" ca="1" si="537"/>
        <v>46</v>
      </c>
      <c r="AF5752" t="str">
        <f t="shared" ca="1" si="538"/>
        <v>18-64</v>
      </c>
      <c r="AG5752" s="3">
        <f t="shared" si="539"/>
        <v>11.759510199999999</v>
      </c>
      <c r="AH5752" t="str">
        <f>_xlfn.IFNA(VLOOKUP(Sales_Transactions[[#This Row],[Order ID]],Returned_Items[#All],2,FALSE),"Not Returned")</f>
        <v>Not Returned</v>
      </c>
    </row>
    <row r="5753" spans="1:34" x14ac:dyDescent="0.25">
      <c r="A5753">
        <v>54176</v>
      </c>
      <c r="C5753" t="s">
        <v>3413</v>
      </c>
      <c r="D5753" s="2" t="str">
        <f>TEXT(MID(Sales_Transactions[[#This Row],[Order Date]],2,5),"d/m/yyy")</f>
        <v>27/6/2011</v>
      </c>
      <c r="E5753" s="2" t="str">
        <f>TEXT(MID(Sales_Transactions[[#This Row],[Order Date]],2,5),"d")</f>
        <v>27</v>
      </c>
      <c r="F5753" s="2" t="str">
        <f>TEXT(MID(Sales_Transactions[[#This Row],[Order Date]],2,5),"m")</f>
        <v>6</v>
      </c>
      <c r="G5753" s="2" t="str">
        <f>TEXT(MID(Sales_Transactions[[#This Row],[Order Date]],2,5),"yyy")</f>
        <v>2011</v>
      </c>
      <c r="H5753" s="2" t="str">
        <f>TEXT(MID(Sales_Transactions[[#This Row],[Order Date]],2,5),"yyy/m")</f>
        <v>2011/6</v>
      </c>
      <c r="I5753" t="s">
        <v>52</v>
      </c>
      <c r="J5753">
        <f t="shared" si="534"/>
        <v>1</v>
      </c>
      <c r="K5753" s="2">
        <v>33</v>
      </c>
      <c r="L5753" s="3">
        <v>2492.9699999999998</v>
      </c>
      <c r="M5753" s="4">
        <v>0.06</v>
      </c>
      <c r="N5753" s="5" t="s">
        <v>23</v>
      </c>
      <c r="O5753" s="3">
        <v>131.02000000000001</v>
      </c>
      <c r="P5753" s="3">
        <v>73.98</v>
      </c>
      <c r="Q5753" s="3">
        <v>14.52</v>
      </c>
      <c r="R5753" s="5" t="s">
        <v>148</v>
      </c>
      <c r="S5753" s="5" t="s">
        <v>1771</v>
      </c>
      <c r="T5753" s="5" t="str">
        <f t="shared" si="535"/>
        <v>Jack O'Briant</v>
      </c>
      <c r="U5753" t="s">
        <v>1143</v>
      </c>
      <c r="V5753" s="5" t="s">
        <v>37</v>
      </c>
      <c r="W5753" s="5" t="s">
        <v>48</v>
      </c>
      <c r="X5753" s="5" t="s">
        <v>87</v>
      </c>
      <c r="Y5753" s="5" t="s">
        <v>1426</v>
      </c>
      <c r="Z5753" s="5" t="s">
        <v>43</v>
      </c>
      <c r="AA5753" s="4">
        <v>0.65</v>
      </c>
      <c r="AB5753" s="1">
        <v>40722</v>
      </c>
      <c r="AC5753" s="1">
        <v>28472</v>
      </c>
      <c r="AD5753">
        <f t="shared" si="536"/>
        <v>1</v>
      </c>
      <c r="AE5753">
        <f t="shared" ca="1" si="537"/>
        <v>46</v>
      </c>
      <c r="AF5753" t="str">
        <f t="shared" ca="1" si="538"/>
        <v>18-64</v>
      </c>
      <c r="AG5753" s="3">
        <f t="shared" si="539"/>
        <v>2.680473090909091</v>
      </c>
      <c r="AH5753" t="str">
        <f>_xlfn.IFNA(VLOOKUP(Sales_Transactions[[#This Row],[Order ID]],Returned_Items[#All],2,FALSE),"Not Returned")</f>
        <v>Not Returned</v>
      </c>
    </row>
    <row r="5754" spans="1:34" x14ac:dyDescent="0.25">
      <c r="A5754">
        <v>55171</v>
      </c>
      <c r="C5754" t="s">
        <v>1443</v>
      </c>
      <c r="D5754" s="2" t="str">
        <f>TEXT(MID(Sales_Transactions[[#This Row],[Order Date]],2,5),"d/m/yyy")</f>
        <v>26/10/2012</v>
      </c>
      <c r="E5754" s="2" t="str">
        <f>TEXT(MID(Sales_Transactions[[#This Row],[Order Date]],2,5),"d")</f>
        <v>26</v>
      </c>
      <c r="F5754" s="2" t="str">
        <f>TEXT(MID(Sales_Transactions[[#This Row],[Order Date]],2,5),"m")</f>
        <v>10</v>
      </c>
      <c r="G5754" s="2" t="str">
        <f>TEXT(MID(Sales_Transactions[[#This Row],[Order Date]],2,5),"yyy")</f>
        <v>2012</v>
      </c>
      <c r="H5754" s="2" t="str">
        <f>TEXT(MID(Sales_Transactions[[#This Row],[Order Date]],2,5),"yyy/m")</f>
        <v>2012/10</v>
      </c>
      <c r="I5754" t="s">
        <v>33</v>
      </c>
      <c r="J5754">
        <f t="shared" si="534"/>
        <v>4</v>
      </c>
      <c r="K5754" s="2">
        <v>29</v>
      </c>
      <c r="L5754" s="3">
        <v>575.89</v>
      </c>
      <c r="M5754" s="4">
        <v>0.06</v>
      </c>
      <c r="N5754" s="5" t="s">
        <v>23</v>
      </c>
      <c r="O5754" s="3">
        <v>-14.04</v>
      </c>
      <c r="P5754" s="3">
        <v>19.98</v>
      </c>
      <c r="Q5754" s="3">
        <v>4</v>
      </c>
      <c r="R5754" s="5" t="s">
        <v>902</v>
      </c>
      <c r="S5754" s="5" t="s">
        <v>63</v>
      </c>
      <c r="T5754" s="5" t="str">
        <f t="shared" si="535"/>
        <v>Jennifer Jackson</v>
      </c>
      <c r="U5754" t="s">
        <v>1143</v>
      </c>
      <c r="V5754" s="5" t="s">
        <v>74</v>
      </c>
      <c r="W5754" s="5" t="s">
        <v>48</v>
      </c>
      <c r="X5754" s="5" t="s">
        <v>87</v>
      </c>
      <c r="Y5754" s="5" t="s">
        <v>1112</v>
      </c>
      <c r="Z5754" s="5" t="s">
        <v>43</v>
      </c>
      <c r="AA5754" s="4">
        <v>0.68</v>
      </c>
      <c r="AB5754" s="1">
        <v>41209</v>
      </c>
      <c r="AC5754" s="1">
        <v>28183</v>
      </c>
      <c r="AD5754">
        <f t="shared" si="536"/>
        <v>1</v>
      </c>
      <c r="AE5754">
        <f t="shared" ca="1" si="537"/>
        <v>47</v>
      </c>
      <c r="AF5754" t="str">
        <f t="shared" ca="1" si="538"/>
        <v>18-64</v>
      </c>
      <c r="AG5754" s="3">
        <f t="shared" si="539"/>
        <v>0.82648317241379321</v>
      </c>
      <c r="AH5754" t="str">
        <f>_xlfn.IFNA(VLOOKUP(Sales_Transactions[[#This Row],[Order ID]],Returned_Items[#All],2,FALSE),"Not Returned")</f>
        <v>Not Returned</v>
      </c>
    </row>
    <row r="5755" spans="1:34" x14ac:dyDescent="0.25">
      <c r="A5755">
        <v>55171</v>
      </c>
      <c r="C5755" t="s">
        <v>1443</v>
      </c>
      <c r="D5755" s="2" t="str">
        <f>TEXT(MID(Sales_Transactions[[#This Row],[Order Date]],2,5),"d/m/yyy")</f>
        <v>26/10/2012</v>
      </c>
      <c r="E5755" s="2" t="str">
        <f>TEXT(MID(Sales_Transactions[[#This Row],[Order Date]],2,5),"d")</f>
        <v>26</v>
      </c>
      <c r="F5755" s="2" t="str">
        <f>TEXT(MID(Sales_Transactions[[#This Row],[Order Date]],2,5),"m")</f>
        <v>10</v>
      </c>
      <c r="G5755" s="2" t="str">
        <f>TEXT(MID(Sales_Transactions[[#This Row],[Order Date]],2,5),"yyy")</f>
        <v>2012</v>
      </c>
      <c r="H5755" s="2" t="str">
        <f>TEXT(MID(Sales_Transactions[[#This Row],[Order Date]],2,5),"yyy/m")</f>
        <v>2012/10</v>
      </c>
      <c r="I5755" t="s">
        <v>33</v>
      </c>
      <c r="J5755">
        <f t="shared" si="534"/>
        <v>4</v>
      </c>
      <c r="K5755" s="2">
        <v>43</v>
      </c>
      <c r="L5755" s="3">
        <v>260.60000000000002</v>
      </c>
      <c r="M5755" s="4">
        <v>0.05</v>
      </c>
      <c r="N5755" s="5" t="s">
        <v>23</v>
      </c>
      <c r="O5755" s="3">
        <v>-182.71</v>
      </c>
      <c r="P5755" s="3">
        <v>5.78</v>
      </c>
      <c r="Q5755" s="3">
        <v>7.96</v>
      </c>
      <c r="R5755" s="5" t="s">
        <v>902</v>
      </c>
      <c r="S5755" s="5" t="s">
        <v>63</v>
      </c>
      <c r="T5755" s="5" t="str">
        <f t="shared" si="535"/>
        <v>Jennifer Jackson</v>
      </c>
      <c r="U5755" t="s">
        <v>1143</v>
      </c>
      <c r="V5755" s="5" t="s">
        <v>74</v>
      </c>
      <c r="W5755" s="5" t="s">
        <v>28</v>
      </c>
      <c r="X5755" s="5" t="s">
        <v>75</v>
      </c>
      <c r="Y5755" s="5" t="s">
        <v>1284</v>
      </c>
      <c r="Z5755" s="5" t="s">
        <v>43</v>
      </c>
      <c r="AA5755" s="4">
        <v>0.36</v>
      </c>
      <c r="AB5755" s="1">
        <v>41208</v>
      </c>
      <c r="AC5755" s="1">
        <v>27813</v>
      </c>
      <c r="AD5755">
        <f t="shared" si="536"/>
        <v>0</v>
      </c>
      <c r="AE5755">
        <f t="shared" ca="1" si="537"/>
        <v>48</v>
      </c>
      <c r="AF5755" t="str">
        <f t="shared" ca="1" si="538"/>
        <v>18-64</v>
      </c>
      <c r="AG5755" s="3">
        <f t="shared" si="539"/>
        <v>0.31946767441860469</v>
      </c>
      <c r="AH5755" t="str">
        <f>_xlfn.IFNA(VLOOKUP(Sales_Transactions[[#This Row],[Order ID]],Returned_Items[#All],2,FALSE),"Not Returned")</f>
        <v>Not Returned</v>
      </c>
    </row>
    <row r="5756" spans="1:34" x14ac:dyDescent="0.25">
      <c r="A5756">
        <v>55683</v>
      </c>
      <c r="C5756" t="s">
        <v>2568</v>
      </c>
      <c r="D5756" s="2" t="str">
        <f>TEXT(MID(Sales_Transactions[[#This Row],[Order Date]],2,5),"d/m/yyy")</f>
        <v>15/7/2012</v>
      </c>
      <c r="E5756" s="2" t="str">
        <f>TEXT(MID(Sales_Transactions[[#This Row],[Order Date]],2,5),"d")</f>
        <v>15</v>
      </c>
      <c r="F5756" s="2" t="str">
        <f>TEXT(MID(Sales_Transactions[[#This Row],[Order Date]],2,5),"m")</f>
        <v>7</v>
      </c>
      <c r="G5756" s="2" t="str">
        <f>TEXT(MID(Sales_Transactions[[#This Row],[Order Date]],2,5),"yyy")</f>
        <v>2012</v>
      </c>
      <c r="H5756" s="2" t="str">
        <f>TEXT(MID(Sales_Transactions[[#This Row],[Order Date]],2,5),"yyy/m")</f>
        <v>2012/7</v>
      </c>
      <c r="I5756" t="s">
        <v>33</v>
      </c>
      <c r="J5756">
        <f t="shared" si="534"/>
        <v>4</v>
      </c>
      <c r="K5756" s="2">
        <v>50</v>
      </c>
      <c r="L5756" s="3">
        <v>172.23</v>
      </c>
      <c r="M5756" s="4">
        <v>0.02</v>
      </c>
      <c r="N5756" s="5" t="s">
        <v>23</v>
      </c>
      <c r="O5756" s="3">
        <v>32.35</v>
      </c>
      <c r="P5756" s="3">
        <v>3.29</v>
      </c>
      <c r="Q5756" s="3">
        <v>1.35</v>
      </c>
      <c r="R5756" s="5" t="s">
        <v>1935</v>
      </c>
      <c r="S5756" s="5" t="s">
        <v>3289</v>
      </c>
      <c r="T5756" s="5" t="str">
        <f t="shared" si="535"/>
        <v>Meg Tillman</v>
      </c>
      <c r="U5756" t="s">
        <v>1143</v>
      </c>
      <c r="V5756" s="5" t="s">
        <v>27</v>
      </c>
      <c r="W5756" s="5" t="s">
        <v>28</v>
      </c>
      <c r="X5756" s="5" t="s">
        <v>82</v>
      </c>
      <c r="Y5756" s="5" t="s">
        <v>771</v>
      </c>
      <c r="Z5756" s="5" t="s">
        <v>84</v>
      </c>
      <c r="AA5756" s="4">
        <v>0.4</v>
      </c>
      <c r="AB5756" s="1">
        <v>41107</v>
      </c>
      <c r="AC5756" s="1">
        <v>28099</v>
      </c>
      <c r="AD5756">
        <f t="shared" si="536"/>
        <v>2</v>
      </c>
      <c r="AE5756">
        <f t="shared" ca="1" si="537"/>
        <v>47</v>
      </c>
      <c r="AF5756" t="str">
        <f t="shared" ca="1" si="538"/>
        <v>18-64</v>
      </c>
      <c r="AG5756" s="3">
        <f t="shared" si="539"/>
        <v>9.2786839999999995E-2</v>
      </c>
      <c r="AH5756" t="str">
        <f>_xlfn.IFNA(VLOOKUP(Sales_Transactions[[#This Row],[Order ID]],Returned_Items[#All],2,FALSE),"Not Returned")</f>
        <v>Not Returned</v>
      </c>
    </row>
    <row r="5757" spans="1:34" x14ac:dyDescent="0.25">
      <c r="A5757">
        <v>58147</v>
      </c>
      <c r="C5757" t="s">
        <v>878</v>
      </c>
      <c r="D5757" s="2" t="str">
        <f>TEXT(MID(Sales_Transactions[[#This Row],[Order Date]],2,5),"d/m/yyy")</f>
        <v>18/5/2009</v>
      </c>
      <c r="E5757" s="2" t="str">
        <f>TEXT(MID(Sales_Transactions[[#This Row],[Order Date]],2,5),"d")</f>
        <v>18</v>
      </c>
      <c r="F5757" s="2" t="str">
        <f>TEXT(MID(Sales_Transactions[[#This Row],[Order Date]],2,5),"m")</f>
        <v>5</v>
      </c>
      <c r="G5757" s="2" t="str">
        <f>TEXT(MID(Sales_Transactions[[#This Row],[Order Date]],2,5),"yyy")</f>
        <v>2009</v>
      </c>
      <c r="H5757" s="2" t="str">
        <f>TEXT(MID(Sales_Transactions[[#This Row],[Order Date]],2,5),"yyy/m")</f>
        <v>2009/5</v>
      </c>
      <c r="I5757" t="s">
        <v>33</v>
      </c>
      <c r="J5757">
        <f t="shared" si="534"/>
        <v>4</v>
      </c>
      <c r="K5757" s="2">
        <v>41</v>
      </c>
      <c r="L5757" s="3">
        <v>470.74</v>
      </c>
      <c r="M5757" s="4">
        <v>0.04</v>
      </c>
      <c r="N5757" s="5" t="s">
        <v>23</v>
      </c>
      <c r="O5757" s="3">
        <v>24.09</v>
      </c>
      <c r="P5757" s="3">
        <v>10.98</v>
      </c>
      <c r="Q5757" s="3">
        <v>3.99</v>
      </c>
      <c r="R5757" s="5" t="s">
        <v>148</v>
      </c>
      <c r="S5757" s="5" t="s">
        <v>1771</v>
      </c>
      <c r="T5757" s="5" t="str">
        <f t="shared" si="535"/>
        <v>Jack O'Briant</v>
      </c>
      <c r="U5757" t="s">
        <v>1143</v>
      </c>
      <c r="V5757" s="5" t="s">
        <v>27</v>
      </c>
      <c r="W5757" s="5" t="s">
        <v>28</v>
      </c>
      <c r="X5757" s="5" t="s">
        <v>38</v>
      </c>
      <c r="Y5757" s="5" t="s">
        <v>3113</v>
      </c>
      <c r="Z5757" s="5" t="s">
        <v>43</v>
      </c>
      <c r="AA5757" s="4">
        <v>0.57999999999999996</v>
      </c>
      <c r="AB5757" s="1">
        <v>39951</v>
      </c>
      <c r="AC5757" s="1">
        <v>27967</v>
      </c>
      <c r="AD5757">
        <f t="shared" si="536"/>
        <v>0</v>
      </c>
      <c r="AE5757">
        <f t="shared" ca="1" si="537"/>
        <v>48</v>
      </c>
      <c r="AF5757" t="str">
        <f t="shared" ca="1" si="538"/>
        <v>18-64</v>
      </c>
      <c r="AG5757" s="3">
        <f t="shared" si="539"/>
        <v>0.36501482926829271</v>
      </c>
      <c r="AH5757" t="str">
        <f>_xlfn.IFNA(VLOOKUP(Sales_Transactions[[#This Row],[Order ID]],Returned_Items[#All],2,FALSE),"Not Returned")</f>
        <v>Not Returned</v>
      </c>
    </row>
    <row r="5758" spans="1:34" x14ac:dyDescent="0.25">
      <c r="A5758">
        <v>58784</v>
      </c>
      <c r="C5758" t="s">
        <v>1138</v>
      </c>
      <c r="D5758" s="2" t="str">
        <f>TEXT(MID(Sales_Transactions[[#This Row],[Order Date]],2,5),"d/m/yyy")</f>
        <v>18/1/2009</v>
      </c>
      <c r="E5758" s="2" t="str">
        <f>TEXT(MID(Sales_Transactions[[#This Row],[Order Date]],2,5),"d")</f>
        <v>18</v>
      </c>
      <c r="F5758" s="2" t="str">
        <f>TEXT(MID(Sales_Transactions[[#This Row],[Order Date]],2,5),"m")</f>
        <v>1</v>
      </c>
      <c r="G5758" s="2" t="str">
        <f>TEXT(MID(Sales_Transactions[[#This Row],[Order Date]],2,5),"yyy")</f>
        <v>2009</v>
      </c>
      <c r="H5758" s="2" t="str">
        <f>TEXT(MID(Sales_Transactions[[#This Row],[Order Date]],2,5),"yyy/m")</f>
        <v>2009/1</v>
      </c>
      <c r="I5758" t="s">
        <v>78</v>
      </c>
      <c r="J5758">
        <f t="shared" si="534"/>
        <v>3</v>
      </c>
      <c r="K5758" s="2">
        <v>12</v>
      </c>
      <c r="L5758" s="3">
        <v>141.9</v>
      </c>
      <c r="M5758" s="4">
        <v>0.02</v>
      </c>
      <c r="N5758" s="5" t="s">
        <v>23</v>
      </c>
      <c r="O5758" s="3">
        <v>1.46</v>
      </c>
      <c r="P5758" s="3">
        <v>11.58</v>
      </c>
      <c r="Q5758" s="3">
        <v>5.72</v>
      </c>
      <c r="R5758" s="5" t="s">
        <v>3193</v>
      </c>
      <c r="S5758" s="5" t="s">
        <v>3194</v>
      </c>
      <c r="T5758" s="5" t="str">
        <f t="shared" si="535"/>
        <v>Kristen Hastings</v>
      </c>
      <c r="U5758" t="s">
        <v>1143</v>
      </c>
      <c r="V5758" s="5" t="s">
        <v>47</v>
      </c>
      <c r="W5758" s="5" t="s">
        <v>28</v>
      </c>
      <c r="X5758" s="5" t="s">
        <v>98</v>
      </c>
      <c r="Y5758" s="5" t="s">
        <v>486</v>
      </c>
      <c r="Z5758" s="5" t="s">
        <v>43</v>
      </c>
      <c r="AA5758" s="4">
        <v>0.35</v>
      </c>
      <c r="AB5758" s="1">
        <v>39832</v>
      </c>
      <c r="AC5758" s="1">
        <v>26560</v>
      </c>
      <c r="AD5758">
        <f t="shared" si="536"/>
        <v>1</v>
      </c>
      <c r="AE5758">
        <f t="shared" ca="1" si="537"/>
        <v>51</v>
      </c>
      <c r="AF5758" t="str">
        <f t="shared" ca="1" si="538"/>
        <v>18-64</v>
      </c>
      <c r="AG5758" s="3">
        <f t="shared" si="539"/>
        <v>1.4414736666666668</v>
      </c>
      <c r="AH5758" t="str">
        <f>_xlfn.IFNA(VLOOKUP(Sales_Transactions[[#This Row],[Order ID]],Returned_Items[#All],2,FALSE),"Not Returned")</f>
        <v>Not Returned</v>
      </c>
    </row>
    <row r="5759" spans="1:34" x14ac:dyDescent="0.25">
      <c r="A5759">
        <v>58784</v>
      </c>
      <c r="C5759" t="s">
        <v>1138</v>
      </c>
      <c r="D5759" s="2" t="str">
        <f>TEXT(MID(Sales_Transactions[[#This Row],[Order Date]],2,5),"d/m/yyy")</f>
        <v>18/1/2009</v>
      </c>
      <c r="E5759" s="2" t="str">
        <f>TEXT(MID(Sales_Transactions[[#This Row],[Order Date]],2,5),"d")</f>
        <v>18</v>
      </c>
      <c r="F5759" s="2" t="str">
        <f>TEXT(MID(Sales_Transactions[[#This Row],[Order Date]],2,5),"m")</f>
        <v>1</v>
      </c>
      <c r="G5759" s="2" t="str">
        <f>TEXT(MID(Sales_Transactions[[#This Row],[Order Date]],2,5),"yyy")</f>
        <v>2009</v>
      </c>
      <c r="H5759" s="2" t="str">
        <f>TEXT(MID(Sales_Transactions[[#This Row],[Order Date]],2,5),"yyy/m")</f>
        <v>2009/1</v>
      </c>
      <c r="I5759" t="s">
        <v>78</v>
      </c>
      <c r="J5759">
        <f t="shared" si="534"/>
        <v>3</v>
      </c>
      <c r="K5759" s="2">
        <v>29</v>
      </c>
      <c r="L5759" s="3">
        <v>1379.1</v>
      </c>
      <c r="M5759" s="4">
        <v>0.06</v>
      </c>
      <c r="N5759" s="5" t="s">
        <v>23</v>
      </c>
      <c r="O5759" s="3">
        <v>573.79999999999995</v>
      </c>
      <c r="P5759" s="3">
        <v>48.91</v>
      </c>
      <c r="Q5759" s="3">
        <v>5.81</v>
      </c>
      <c r="R5759" s="5" t="s">
        <v>3193</v>
      </c>
      <c r="S5759" s="5" t="s">
        <v>3194</v>
      </c>
      <c r="T5759" s="5" t="str">
        <f t="shared" si="535"/>
        <v>Kristen Hastings</v>
      </c>
      <c r="U5759" t="s">
        <v>1143</v>
      </c>
      <c r="V5759" s="5" t="s">
        <v>47</v>
      </c>
      <c r="W5759" s="5" t="s">
        <v>28</v>
      </c>
      <c r="X5759" s="5" t="s">
        <v>75</v>
      </c>
      <c r="Y5759" s="5" t="s">
        <v>273</v>
      </c>
      <c r="Z5759" s="5" t="s">
        <v>43</v>
      </c>
      <c r="AA5759" s="4">
        <v>0.38</v>
      </c>
      <c r="AB5759" s="1">
        <v>39831</v>
      </c>
      <c r="AC5759" s="1">
        <v>26117</v>
      </c>
      <c r="AD5759">
        <f t="shared" si="536"/>
        <v>0</v>
      </c>
      <c r="AE5759">
        <f t="shared" ca="1" si="537"/>
        <v>53</v>
      </c>
      <c r="AF5759" t="str">
        <f t="shared" ca="1" si="538"/>
        <v>18-64</v>
      </c>
      <c r="AG5759" s="3">
        <f t="shared" si="539"/>
        <v>1.8858846206896553</v>
      </c>
      <c r="AH5759" t="str">
        <f>_xlfn.IFNA(VLOOKUP(Sales_Transactions[[#This Row],[Order ID]],Returned_Items[#All],2,FALSE),"Not Returned")</f>
        <v>Not Returned</v>
      </c>
    </row>
    <row r="5760" spans="1:34" x14ac:dyDescent="0.25">
      <c r="A5760">
        <v>58784</v>
      </c>
      <c r="C5760" t="s">
        <v>1138</v>
      </c>
      <c r="D5760" s="2" t="str">
        <f>TEXT(MID(Sales_Transactions[[#This Row],[Order Date]],2,5),"d/m/yyy")</f>
        <v>18/1/2009</v>
      </c>
      <c r="E5760" s="2" t="str">
        <f>TEXT(MID(Sales_Transactions[[#This Row],[Order Date]],2,5),"d")</f>
        <v>18</v>
      </c>
      <c r="F5760" s="2" t="str">
        <f>TEXT(MID(Sales_Transactions[[#This Row],[Order Date]],2,5),"m")</f>
        <v>1</v>
      </c>
      <c r="G5760" s="2" t="str">
        <f>TEXT(MID(Sales_Transactions[[#This Row],[Order Date]],2,5),"yyy")</f>
        <v>2009</v>
      </c>
      <c r="H5760" s="2" t="str">
        <f>TEXT(MID(Sales_Transactions[[#This Row],[Order Date]],2,5),"yyy/m")</f>
        <v>2009/1</v>
      </c>
      <c r="I5760" t="s">
        <v>78</v>
      </c>
      <c r="J5760">
        <f t="shared" si="534"/>
        <v>3</v>
      </c>
      <c r="K5760" s="2">
        <v>17</v>
      </c>
      <c r="L5760" s="3">
        <v>278.76</v>
      </c>
      <c r="M5760" s="4">
        <v>0.02</v>
      </c>
      <c r="N5760" s="5" t="s">
        <v>23</v>
      </c>
      <c r="O5760" s="3">
        <v>-210.09</v>
      </c>
      <c r="P5760" s="3">
        <v>15.51</v>
      </c>
      <c r="Q5760" s="3">
        <v>17.78</v>
      </c>
      <c r="R5760" s="5" t="s">
        <v>3193</v>
      </c>
      <c r="S5760" s="5" t="s">
        <v>3194</v>
      </c>
      <c r="T5760" s="5" t="str">
        <f t="shared" si="535"/>
        <v>Kristen Hastings</v>
      </c>
      <c r="U5760" t="s">
        <v>1143</v>
      </c>
      <c r="V5760" s="5" t="s">
        <v>47</v>
      </c>
      <c r="W5760" s="5" t="s">
        <v>28</v>
      </c>
      <c r="X5760" s="5" t="s">
        <v>29</v>
      </c>
      <c r="Y5760" s="5" t="s">
        <v>627</v>
      </c>
      <c r="Z5760" s="5" t="s">
        <v>43</v>
      </c>
      <c r="AA5760" s="4">
        <v>0.59</v>
      </c>
      <c r="AB5760" s="1">
        <v>39832</v>
      </c>
      <c r="AC5760" s="1">
        <v>26255</v>
      </c>
      <c r="AD5760">
        <f t="shared" si="536"/>
        <v>1</v>
      </c>
      <c r="AE5760">
        <f t="shared" ca="1" si="537"/>
        <v>52</v>
      </c>
      <c r="AF5760" t="str">
        <f t="shared" ca="1" si="538"/>
        <v>18-64</v>
      </c>
      <c r="AG5760" s="3">
        <f t="shared" si="539"/>
        <v>1.9580528235294119</v>
      </c>
      <c r="AH5760" t="str">
        <f>_xlfn.IFNA(VLOOKUP(Sales_Transactions[[#This Row],[Order ID]],Returned_Items[#All],2,FALSE),"Not Returned")</f>
        <v>Not Returned</v>
      </c>
    </row>
    <row r="5761" spans="1:34" x14ac:dyDescent="0.25">
      <c r="A5761">
        <v>59456</v>
      </c>
      <c r="C5761" t="s">
        <v>190</v>
      </c>
      <c r="D5761" s="2" t="str">
        <f>TEXT(MID(Sales_Transactions[[#This Row],[Order Date]],2,5),"d/m/yyy")</f>
        <v>8/1/2012</v>
      </c>
      <c r="E5761" s="2" t="str">
        <f>TEXT(MID(Sales_Transactions[[#This Row],[Order Date]],2,5),"d")</f>
        <v>8</v>
      </c>
      <c r="F5761" s="2" t="str">
        <f>TEXT(MID(Sales_Transactions[[#This Row],[Order Date]],2,5),"m")</f>
        <v>1</v>
      </c>
      <c r="G5761" s="2" t="str">
        <f>TEXT(MID(Sales_Transactions[[#This Row],[Order Date]],2,5),"yyy")</f>
        <v>2012</v>
      </c>
      <c r="H5761" s="2" t="str">
        <f>TEXT(MID(Sales_Transactions[[#This Row],[Order Date]],2,5),"yyy/m")</f>
        <v>2012/1</v>
      </c>
      <c r="I5761" t="s">
        <v>22</v>
      </c>
      <c r="J5761">
        <f t="shared" si="534"/>
        <v>2</v>
      </c>
      <c r="K5761" s="2">
        <v>30</v>
      </c>
      <c r="L5761" s="3">
        <v>182.92</v>
      </c>
      <c r="M5761" s="4">
        <v>0.06</v>
      </c>
      <c r="N5761" s="5" t="s">
        <v>23</v>
      </c>
      <c r="O5761" s="3">
        <v>-1367.72</v>
      </c>
      <c r="P5761" s="3">
        <v>4.4800000000000004</v>
      </c>
      <c r="Q5761" s="3">
        <v>49</v>
      </c>
      <c r="R5761" s="5" t="s">
        <v>1216</v>
      </c>
      <c r="S5761" s="5" t="s">
        <v>2246</v>
      </c>
      <c r="T5761" s="5" t="str">
        <f t="shared" si="535"/>
        <v>Justin Ellison</v>
      </c>
      <c r="U5761" t="s">
        <v>1143</v>
      </c>
      <c r="V5761" s="5" t="s">
        <v>74</v>
      </c>
      <c r="W5761" s="5" t="s">
        <v>28</v>
      </c>
      <c r="X5761" s="5" t="s">
        <v>38</v>
      </c>
      <c r="Y5761" s="5" t="s">
        <v>182</v>
      </c>
      <c r="Z5761" s="5" t="s">
        <v>31</v>
      </c>
      <c r="AA5761" s="4">
        <v>0.6</v>
      </c>
      <c r="AB5761" s="1">
        <v>40916</v>
      </c>
      <c r="AC5761" s="1">
        <v>26117</v>
      </c>
      <c r="AD5761">
        <f t="shared" si="536"/>
        <v>0</v>
      </c>
      <c r="AE5761">
        <f t="shared" ca="1" si="537"/>
        <v>53</v>
      </c>
      <c r="AF5761" t="str">
        <f t="shared" ca="1" si="538"/>
        <v>18-64</v>
      </c>
      <c r="AG5761" s="3">
        <f t="shared" si="539"/>
        <v>1.7825770666666665</v>
      </c>
      <c r="AH5761" t="str">
        <f>_xlfn.IFNA(VLOOKUP(Sales_Transactions[[#This Row],[Order ID]],Returned_Items[#All],2,FALSE),"Not Returned")</f>
        <v>Not Returned</v>
      </c>
    </row>
    <row r="5762" spans="1:34" x14ac:dyDescent="0.25">
      <c r="A5762">
        <v>59591</v>
      </c>
      <c r="C5762" t="s">
        <v>156</v>
      </c>
      <c r="D5762" s="2" t="str">
        <f>TEXT(MID(Sales_Transactions[[#This Row],[Order Date]],2,5),"d/m/yyy")</f>
        <v>9/10/2009</v>
      </c>
      <c r="E5762" s="2" t="str">
        <f>TEXT(MID(Sales_Transactions[[#This Row],[Order Date]],2,5),"d")</f>
        <v>9</v>
      </c>
      <c r="F5762" s="2" t="str">
        <f>TEXT(MID(Sales_Transactions[[#This Row],[Order Date]],2,5),"m")</f>
        <v>10</v>
      </c>
      <c r="G5762" s="2" t="str">
        <f>TEXT(MID(Sales_Transactions[[#This Row],[Order Date]],2,5),"yyy")</f>
        <v>2009</v>
      </c>
      <c r="H5762" s="2" t="str">
        <f>TEXT(MID(Sales_Transactions[[#This Row],[Order Date]],2,5),"yyy/m")</f>
        <v>2009/10</v>
      </c>
      <c r="I5762" t="s">
        <v>52</v>
      </c>
      <c r="J5762">
        <f t="shared" ref="J5762:J5825" si="540">IF(I5762="Making Critical",5,IF(I5762="High",4,IF(I5762="Medium",3,IF(I5762="Low",2,1))))</f>
        <v>1</v>
      </c>
      <c r="K5762" s="2">
        <v>34</v>
      </c>
      <c r="L5762" s="3">
        <v>3361.84</v>
      </c>
      <c r="M5762" s="4">
        <v>0.08</v>
      </c>
      <c r="N5762" s="5" t="s">
        <v>34</v>
      </c>
      <c r="O5762" s="3">
        <v>1211.76</v>
      </c>
      <c r="P5762" s="3">
        <v>100.97</v>
      </c>
      <c r="Q5762" s="3">
        <v>14</v>
      </c>
      <c r="R5762" s="5" t="s">
        <v>902</v>
      </c>
      <c r="S5762" s="5" t="s">
        <v>63</v>
      </c>
      <c r="T5762" s="5" t="str">
        <f t="shared" ref="T5762:T5825" si="541">R5762 &amp; " " &amp; S5762</f>
        <v>Jennifer Jackson</v>
      </c>
      <c r="U5762" t="s">
        <v>1143</v>
      </c>
      <c r="V5762" s="5" t="s">
        <v>74</v>
      </c>
      <c r="W5762" s="5" t="s">
        <v>48</v>
      </c>
      <c r="X5762" s="5" t="s">
        <v>324</v>
      </c>
      <c r="Y5762" s="5" t="s">
        <v>1586</v>
      </c>
      <c r="Z5762" s="5" t="s">
        <v>40</v>
      </c>
      <c r="AA5762" s="4">
        <v>0.37</v>
      </c>
      <c r="AB5762" s="1">
        <v>40096</v>
      </c>
      <c r="AC5762" s="1">
        <v>23234</v>
      </c>
      <c r="AD5762">
        <f t="shared" ref="AD5762:AD5825" si="542">_xlfn.DAYS(AB5762,D5762)</f>
        <v>1</v>
      </c>
      <c r="AE5762">
        <f t="shared" ref="AE5762:AE5825" ca="1" si="543">DATEDIF(AC5762,TODAY(),"Y")</f>
        <v>60</v>
      </c>
      <c r="AF5762" t="str">
        <f t="shared" ref="AF5762:AF5825" ca="1" si="544">IF(AE5762&lt;18,"Under 18",IF(AE5762&lt;65,"18-64","Over 65"))</f>
        <v>18-64</v>
      </c>
      <c r="AG5762" s="3">
        <f t="shared" ref="AG5762:AG5825" si="545" xml:space="preserve"> (P5762 - (M5762 / 100) * P5762 + Q5762) / K5762</f>
        <v>3.3790948235294116</v>
      </c>
      <c r="AH5762" t="str">
        <f>_xlfn.IFNA(VLOOKUP(Sales_Transactions[[#This Row],[Order ID]],Returned_Items[#All],2,FALSE),"Not Returned")</f>
        <v>Not Returned</v>
      </c>
    </row>
    <row r="5763" spans="1:34" x14ac:dyDescent="0.25">
      <c r="A5763">
        <v>59591</v>
      </c>
      <c r="C5763" t="s">
        <v>156</v>
      </c>
      <c r="D5763" s="2" t="str">
        <f>TEXT(MID(Sales_Transactions[[#This Row],[Order Date]],2,5),"d/m/yyy")</f>
        <v>9/10/2009</v>
      </c>
      <c r="E5763" s="2" t="str">
        <f>TEXT(MID(Sales_Transactions[[#This Row],[Order Date]],2,5),"d")</f>
        <v>9</v>
      </c>
      <c r="F5763" s="2" t="str">
        <f>TEXT(MID(Sales_Transactions[[#This Row],[Order Date]],2,5),"m")</f>
        <v>10</v>
      </c>
      <c r="G5763" s="2" t="str">
        <f>TEXT(MID(Sales_Transactions[[#This Row],[Order Date]],2,5),"yyy")</f>
        <v>2009</v>
      </c>
      <c r="H5763" s="2" t="str">
        <f>TEXT(MID(Sales_Transactions[[#This Row],[Order Date]],2,5),"yyy/m")</f>
        <v>2009/10</v>
      </c>
      <c r="I5763" t="s">
        <v>52</v>
      </c>
      <c r="J5763">
        <f t="shared" si="540"/>
        <v>1</v>
      </c>
      <c r="K5763" s="2">
        <v>29</v>
      </c>
      <c r="L5763" s="3">
        <v>195.82</v>
      </c>
      <c r="M5763" s="4">
        <v>7.0000000000000007E-2</v>
      </c>
      <c r="N5763" s="5" t="s">
        <v>23</v>
      </c>
      <c r="O5763" s="3">
        <v>-91.7</v>
      </c>
      <c r="P5763" s="3">
        <v>6.48</v>
      </c>
      <c r="Q5763" s="3">
        <v>7.07</v>
      </c>
      <c r="R5763" s="5" t="s">
        <v>902</v>
      </c>
      <c r="S5763" s="5" t="s">
        <v>63</v>
      </c>
      <c r="T5763" s="5" t="str">
        <f t="shared" si="541"/>
        <v>Jennifer Jackson</v>
      </c>
      <c r="U5763" t="s">
        <v>1143</v>
      </c>
      <c r="V5763" s="5" t="s">
        <v>74</v>
      </c>
      <c r="W5763" s="5" t="s">
        <v>28</v>
      </c>
      <c r="X5763" s="5" t="s">
        <v>75</v>
      </c>
      <c r="Y5763" s="5" t="s">
        <v>3414</v>
      </c>
      <c r="Z5763" s="5" t="s">
        <v>43</v>
      </c>
      <c r="AA5763" s="4">
        <v>0.37</v>
      </c>
      <c r="AB5763" s="1">
        <v>40097</v>
      </c>
      <c r="AC5763" s="1">
        <v>28106</v>
      </c>
      <c r="AD5763">
        <f t="shared" si="542"/>
        <v>2</v>
      </c>
      <c r="AE5763">
        <f t="shared" ca="1" si="543"/>
        <v>47</v>
      </c>
      <c r="AF5763" t="str">
        <f t="shared" ca="1" si="544"/>
        <v>18-64</v>
      </c>
      <c r="AG5763" s="3">
        <f t="shared" si="545"/>
        <v>0.46708496551724143</v>
      </c>
      <c r="AH5763" t="str">
        <f>_xlfn.IFNA(VLOOKUP(Sales_Transactions[[#This Row],[Order ID]],Returned_Items[#All],2,FALSE),"Not Returned")</f>
        <v>Not Returned</v>
      </c>
    </row>
    <row r="5764" spans="1:34" x14ac:dyDescent="0.25">
      <c r="A5764">
        <v>59879</v>
      </c>
      <c r="C5764" t="s">
        <v>866</v>
      </c>
      <c r="D5764" s="2" t="str">
        <f>TEXT(MID(Sales_Transactions[[#This Row],[Order Date]],2,5),"d/m/yyy")</f>
        <v>9/3/2009</v>
      </c>
      <c r="E5764" s="2" t="str">
        <f>TEXT(MID(Sales_Transactions[[#This Row],[Order Date]],2,5),"d")</f>
        <v>9</v>
      </c>
      <c r="F5764" s="2" t="str">
        <f>TEXT(MID(Sales_Transactions[[#This Row],[Order Date]],2,5),"m")</f>
        <v>3</v>
      </c>
      <c r="G5764" s="2" t="str">
        <f>TEXT(MID(Sales_Transactions[[#This Row],[Order Date]],2,5),"yyy")</f>
        <v>2009</v>
      </c>
      <c r="H5764" s="2" t="str">
        <f>TEXT(MID(Sales_Transactions[[#This Row],[Order Date]],2,5),"yyy/m")</f>
        <v>2009/3</v>
      </c>
      <c r="I5764" t="s">
        <v>52</v>
      </c>
      <c r="J5764">
        <f t="shared" si="540"/>
        <v>1</v>
      </c>
      <c r="K5764" s="2">
        <v>33</v>
      </c>
      <c r="L5764" s="3">
        <v>987.3175</v>
      </c>
      <c r="M5764" s="4">
        <v>0.04</v>
      </c>
      <c r="N5764" s="5" t="s">
        <v>67</v>
      </c>
      <c r="O5764" s="3">
        <v>368.56</v>
      </c>
      <c r="P5764" s="3">
        <v>35.99</v>
      </c>
      <c r="Q5764" s="3">
        <v>3.3</v>
      </c>
      <c r="R5764" s="5" t="s">
        <v>2703</v>
      </c>
      <c r="S5764" s="5" t="s">
        <v>912</v>
      </c>
      <c r="T5764" s="5" t="str">
        <f t="shared" si="541"/>
        <v>Karen Bern</v>
      </c>
      <c r="U5764" t="s">
        <v>1143</v>
      </c>
      <c r="V5764" s="5" t="s">
        <v>47</v>
      </c>
      <c r="W5764" s="5" t="s">
        <v>48</v>
      </c>
      <c r="X5764" s="5" t="s">
        <v>49</v>
      </c>
      <c r="Y5764" s="5" t="s">
        <v>683</v>
      </c>
      <c r="Z5764" s="5" t="s">
        <v>60</v>
      </c>
      <c r="AA5764" s="4">
        <v>0.39</v>
      </c>
      <c r="AB5764" s="1">
        <v>39883</v>
      </c>
      <c r="AC5764" s="1">
        <v>27967</v>
      </c>
      <c r="AD5764">
        <f t="shared" si="542"/>
        <v>2</v>
      </c>
      <c r="AE5764">
        <f t="shared" ca="1" si="543"/>
        <v>48</v>
      </c>
      <c r="AF5764" t="str">
        <f t="shared" ca="1" si="544"/>
        <v>18-64</v>
      </c>
      <c r="AG5764" s="3">
        <f t="shared" si="545"/>
        <v>1.1901698181818183</v>
      </c>
      <c r="AH5764" t="str">
        <f>_xlfn.IFNA(VLOOKUP(Sales_Transactions[[#This Row],[Order ID]],Returned_Items[#All],2,FALSE),"Not Returned")</f>
        <v>Returned</v>
      </c>
    </row>
    <row r="5765" spans="1:34" x14ac:dyDescent="0.25">
      <c r="A5765">
        <v>32</v>
      </c>
      <c r="C5765" t="s">
        <v>2537</v>
      </c>
      <c r="D5765" s="2" t="str">
        <f>TEXT(MID(Sales_Transactions[[#This Row],[Order Date]],2,5),"d/m/yyy")</f>
        <v>15/7/2011</v>
      </c>
      <c r="E5765" s="2" t="str">
        <f>TEXT(MID(Sales_Transactions[[#This Row],[Order Date]],2,5),"d")</f>
        <v>15</v>
      </c>
      <c r="F5765" s="2" t="str">
        <f>TEXT(MID(Sales_Transactions[[#This Row],[Order Date]],2,5),"m")</f>
        <v>7</v>
      </c>
      <c r="G5765" s="2" t="str">
        <f>TEXT(MID(Sales_Transactions[[#This Row],[Order Date]],2,5),"yyy")</f>
        <v>2011</v>
      </c>
      <c r="H5765" s="2" t="str">
        <f>TEXT(MID(Sales_Transactions[[#This Row],[Order Date]],2,5),"yyy/m")</f>
        <v>2011/7</v>
      </c>
      <c r="I5765" t="s">
        <v>33</v>
      </c>
      <c r="J5765">
        <f t="shared" si="540"/>
        <v>4</v>
      </c>
      <c r="K5765" s="2">
        <v>15</v>
      </c>
      <c r="L5765" s="3">
        <v>140.56</v>
      </c>
      <c r="M5765" s="4">
        <v>0.04</v>
      </c>
      <c r="N5765" s="5" t="s">
        <v>23</v>
      </c>
      <c r="O5765" s="3">
        <v>-128.38</v>
      </c>
      <c r="P5765" s="3">
        <v>8.4600000000000009</v>
      </c>
      <c r="Q5765" s="3">
        <v>8.99</v>
      </c>
      <c r="R5765" s="5" t="s">
        <v>1531</v>
      </c>
      <c r="S5765" s="5" t="s">
        <v>510</v>
      </c>
      <c r="T5765" s="5" t="str">
        <f t="shared" si="541"/>
        <v>Liz Pelletier</v>
      </c>
      <c r="U5765" t="s">
        <v>1143</v>
      </c>
      <c r="V5765" s="5" t="s">
        <v>47</v>
      </c>
      <c r="W5765" s="5" t="s">
        <v>48</v>
      </c>
      <c r="X5765" s="5" t="s">
        <v>87</v>
      </c>
      <c r="Y5765" s="5" t="s">
        <v>535</v>
      </c>
      <c r="Z5765" s="5" t="s">
        <v>60</v>
      </c>
      <c r="AA5765" s="4">
        <v>0.79</v>
      </c>
      <c r="AB5765" s="1">
        <v>40740</v>
      </c>
      <c r="AC5765" s="1">
        <v>28433</v>
      </c>
      <c r="AD5765">
        <f t="shared" si="542"/>
        <v>1</v>
      </c>
      <c r="AE5765">
        <f t="shared" ca="1" si="543"/>
        <v>46</v>
      </c>
      <c r="AF5765" t="str">
        <f t="shared" ca="1" si="544"/>
        <v>18-64</v>
      </c>
      <c r="AG5765" s="3">
        <f t="shared" si="545"/>
        <v>1.1631077333333333</v>
      </c>
      <c r="AH5765" t="str">
        <f>_xlfn.IFNA(VLOOKUP(Sales_Transactions[[#This Row],[Order ID]],Returned_Items[#All],2,FALSE),"Not Returned")</f>
        <v>Not Returned</v>
      </c>
    </row>
    <row r="5766" spans="1:34" x14ac:dyDescent="0.25">
      <c r="A5766">
        <v>69</v>
      </c>
      <c r="C5766" t="s">
        <v>2271</v>
      </c>
      <c r="D5766" s="2" t="str">
        <f>TEXT(MID(Sales_Transactions[[#This Row],[Order Date]],2,5),"d/m/yyy")</f>
        <v>3/6/2009</v>
      </c>
      <c r="E5766" s="2" t="str">
        <f>TEXT(MID(Sales_Transactions[[#This Row],[Order Date]],2,5),"d")</f>
        <v>3</v>
      </c>
      <c r="F5766" s="2" t="str">
        <f>TEXT(MID(Sales_Transactions[[#This Row],[Order Date]],2,5),"m")</f>
        <v>6</v>
      </c>
      <c r="G5766" s="2" t="str">
        <f>TEXT(MID(Sales_Transactions[[#This Row],[Order Date]],2,5),"yyy")</f>
        <v>2009</v>
      </c>
      <c r="H5766" s="2" t="str">
        <f>TEXT(MID(Sales_Transactions[[#This Row],[Order Date]],2,5),"yyy/m")</f>
        <v>2009/6</v>
      </c>
      <c r="I5766" t="s">
        <v>52</v>
      </c>
      <c r="J5766">
        <f t="shared" si="540"/>
        <v>1</v>
      </c>
      <c r="K5766" s="2">
        <v>42</v>
      </c>
      <c r="L5766" s="3">
        <v>1186.06</v>
      </c>
      <c r="M5766" s="4">
        <v>0.09</v>
      </c>
      <c r="N5766" s="5" t="s">
        <v>23</v>
      </c>
      <c r="O5766" s="3">
        <v>511.69</v>
      </c>
      <c r="P5766" s="3">
        <v>30.93</v>
      </c>
      <c r="Q5766" s="3">
        <v>3.92</v>
      </c>
      <c r="R5766" s="5" t="s">
        <v>2362</v>
      </c>
      <c r="S5766" s="5" t="s">
        <v>3415</v>
      </c>
      <c r="T5766" s="5" t="str">
        <f t="shared" si="541"/>
        <v>Jonathan Doherty</v>
      </c>
      <c r="U5766" t="s">
        <v>1143</v>
      </c>
      <c r="V5766" s="5" t="s">
        <v>47</v>
      </c>
      <c r="W5766" s="5" t="s">
        <v>57</v>
      </c>
      <c r="X5766" s="5" t="s">
        <v>58</v>
      </c>
      <c r="Y5766" s="5" t="s">
        <v>1352</v>
      </c>
      <c r="Z5766" s="5" t="s">
        <v>60</v>
      </c>
      <c r="AA5766" s="4">
        <v>0.44</v>
      </c>
      <c r="AB5766" s="1">
        <v>39969</v>
      </c>
      <c r="AC5766" s="1">
        <v>28268</v>
      </c>
      <c r="AD5766">
        <f t="shared" si="542"/>
        <v>2</v>
      </c>
      <c r="AE5766">
        <f t="shared" ca="1" si="543"/>
        <v>47</v>
      </c>
      <c r="AF5766" t="str">
        <f t="shared" ca="1" si="544"/>
        <v>18-64</v>
      </c>
      <c r="AG5766" s="3">
        <f t="shared" si="545"/>
        <v>0.8290991190476189</v>
      </c>
      <c r="AH5766" t="str">
        <f>_xlfn.IFNA(VLOOKUP(Sales_Transactions[[#This Row],[Order ID]],Returned_Items[#All],2,FALSE),"Not Returned")</f>
        <v>Returned</v>
      </c>
    </row>
    <row r="5767" spans="1:34" x14ac:dyDescent="0.25">
      <c r="A5767">
        <v>69</v>
      </c>
      <c r="C5767" t="s">
        <v>2271</v>
      </c>
      <c r="D5767" s="2" t="str">
        <f>TEXT(MID(Sales_Transactions[[#This Row],[Order Date]],2,5),"d/m/yyy")</f>
        <v>3/6/2009</v>
      </c>
      <c r="E5767" s="2" t="str">
        <f>TEXT(MID(Sales_Transactions[[#This Row],[Order Date]],2,5),"d")</f>
        <v>3</v>
      </c>
      <c r="F5767" s="2" t="str">
        <f>TEXT(MID(Sales_Transactions[[#This Row],[Order Date]],2,5),"m")</f>
        <v>6</v>
      </c>
      <c r="G5767" s="2" t="str">
        <f>TEXT(MID(Sales_Transactions[[#This Row],[Order Date]],2,5),"yyy")</f>
        <v>2009</v>
      </c>
      <c r="H5767" s="2" t="str">
        <f>TEXT(MID(Sales_Transactions[[#This Row],[Order Date]],2,5),"yyy/m")</f>
        <v>2009/6</v>
      </c>
      <c r="I5767" t="s">
        <v>52</v>
      </c>
      <c r="J5767">
        <f t="shared" si="540"/>
        <v>1</v>
      </c>
      <c r="K5767" s="2">
        <v>28</v>
      </c>
      <c r="L5767" s="3">
        <v>51.53</v>
      </c>
      <c r="M5767" s="4">
        <v>0.03</v>
      </c>
      <c r="N5767" s="5" t="s">
        <v>67</v>
      </c>
      <c r="O5767" s="3">
        <v>0.35</v>
      </c>
      <c r="P5767" s="3">
        <v>1.68</v>
      </c>
      <c r="Q5767" s="3">
        <v>0.7</v>
      </c>
      <c r="R5767" s="5" t="s">
        <v>2362</v>
      </c>
      <c r="S5767" s="5" t="s">
        <v>3415</v>
      </c>
      <c r="T5767" s="5" t="str">
        <f t="shared" si="541"/>
        <v>Jonathan Doherty</v>
      </c>
      <c r="U5767" t="s">
        <v>1143</v>
      </c>
      <c r="V5767" s="5" t="s">
        <v>47</v>
      </c>
      <c r="W5767" s="5" t="s">
        <v>28</v>
      </c>
      <c r="X5767" s="5" t="s">
        <v>124</v>
      </c>
      <c r="Y5767" s="5" t="s">
        <v>3374</v>
      </c>
      <c r="Z5767" s="5" t="s">
        <v>84</v>
      </c>
      <c r="AA5767" s="4">
        <v>0.6</v>
      </c>
      <c r="AB5767" s="1">
        <v>39969</v>
      </c>
      <c r="AC5767" s="1">
        <v>28313</v>
      </c>
      <c r="AD5767">
        <f t="shared" si="542"/>
        <v>2</v>
      </c>
      <c r="AE5767">
        <f t="shared" ca="1" si="543"/>
        <v>47</v>
      </c>
      <c r="AF5767" t="str">
        <f t="shared" ca="1" si="544"/>
        <v>18-64</v>
      </c>
      <c r="AG5767" s="3">
        <f t="shared" si="545"/>
        <v>8.4981999999999988E-2</v>
      </c>
      <c r="AH5767" t="str">
        <f>_xlfn.IFNA(VLOOKUP(Sales_Transactions[[#This Row],[Order ID]],Returned_Items[#All],2,FALSE),"Not Returned")</f>
        <v>Returned</v>
      </c>
    </row>
    <row r="5768" spans="1:34" x14ac:dyDescent="0.25">
      <c r="A5768">
        <v>324</v>
      </c>
      <c r="C5768" t="s">
        <v>1377</v>
      </c>
      <c r="D5768" s="2" t="str">
        <f>TEXT(MID(Sales_Transactions[[#This Row],[Order Date]],2,5),"d/m/yyy")</f>
        <v>19/3/2012</v>
      </c>
      <c r="E5768" s="2" t="str">
        <f>TEXT(MID(Sales_Transactions[[#This Row],[Order Date]],2,5),"d")</f>
        <v>19</v>
      </c>
      <c r="F5768" s="2" t="str">
        <f>TEXT(MID(Sales_Transactions[[#This Row],[Order Date]],2,5),"m")</f>
        <v>3</v>
      </c>
      <c r="G5768" s="2" t="str">
        <f>TEXT(MID(Sales_Transactions[[#This Row],[Order Date]],2,5),"yyy")</f>
        <v>2012</v>
      </c>
      <c r="H5768" s="2" t="str">
        <f>TEXT(MID(Sales_Transactions[[#This Row],[Order Date]],2,5),"yyy/m")</f>
        <v>2012/3</v>
      </c>
      <c r="I5768" t="s">
        <v>101</v>
      </c>
      <c r="J5768">
        <f t="shared" si="540"/>
        <v>1</v>
      </c>
      <c r="K5768" s="2">
        <v>25</v>
      </c>
      <c r="L5768" s="3">
        <v>3872.634</v>
      </c>
      <c r="M5768" s="4">
        <v>0.02</v>
      </c>
      <c r="N5768" s="5" t="s">
        <v>23</v>
      </c>
      <c r="O5768" s="3">
        <v>667.33</v>
      </c>
      <c r="P5768" s="3">
        <v>179.99</v>
      </c>
      <c r="Q5768" s="3">
        <v>13.99</v>
      </c>
      <c r="R5768" s="5" t="s">
        <v>198</v>
      </c>
      <c r="S5768" s="5" t="s">
        <v>2675</v>
      </c>
      <c r="T5768" s="5" t="str">
        <f t="shared" si="541"/>
        <v>Frank Gastineau</v>
      </c>
      <c r="U5768" t="s">
        <v>1143</v>
      </c>
      <c r="V5768" s="5" t="s">
        <v>27</v>
      </c>
      <c r="W5768" s="5" t="s">
        <v>48</v>
      </c>
      <c r="X5768" s="5" t="s">
        <v>49</v>
      </c>
      <c r="Y5768" s="5" t="s">
        <v>555</v>
      </c>
      <c r="Z5768" s="5" t="s">
        <v>56</v>
      </c>
      <c r="AA5768" s="4">
        <v>0.56999999999999995</v>
      </c>
      <c r="AB5768" s="1">
        <v>40989</v>
      </c>
      <c r="AC5768" s="1">
        <v>28341</v>
      </c>
      <c r="AD5768">
        <f t="shared" si="542"/>
        <v>2</v>
      </c>
      <c r="AE5768">
        <f t="shared" ca="1" si="543"/>
        <v>47</v>
      </c>
      <c r="AF5768" t="str">
        <f t="shared" ca="1" si="544"/>
        <v>18-64</v>
      </c>
      <c r="AG5768" s="3">
        <f t="shared" si="545"/>
        <v>7.7577600800000006</v>
      </c>
      <c r="AH5768" t="str">
        <f>_xlfn.IFNA(VLOOKUP(Sales_Transactions[[#This Row],[Order ID]],Returned_Items[#All],2,FALSE),"Not Returned")</f>
        <v>Returned</v>
      </c>
    </row>
    <row r="5769" spans="1:34" x14ac:dyDescent="0.25">
      <c r="A5769">
        <v>1317</v>
      </c>
      <c r="C5769" t="s">
        <v>3416</v>
      </c>
      <c r="D5769" s="2" t="str">
        <f>TEXT(MID(Sales_Transactions[[#This Row],[Order Date]],2,5),"d/m/yyy")</f>
        <v>18/5/2011</v>
      </c>
      <c r="E5769" s="2" t="str">
        <f>TEXT(MID(Sales_Transactions[[#This Row],[Order Date]],2,5),"d")</f>
        <v>18</v>
      </c>
      <c r="F5769" s="2" t="str">
        <f>TEXT(MID(Sales_Transactions[[#This Row],[Order Date]],2,5),"m")</f>
        <v>5</v>
      </c>
      <c r="G5769" s="2" t="str">
        <f>TEXT(MID(Sales_Transactions[[#This Row],[Order Date]],2,5),"yyy")</f>
        <v>2011</v>
      </c>
      <c r="H5769" s="2" t="str">
        <f>TEXT(MID(Sales_Transactions[[#This Row],[Order Date]],2,5),"yyy/m")</f>
        <v>2011/5</v>
      </c>
      <c r="I5769" t="s">
        <v>33</v>
      </c>
      <c r="J5769">
        <f t="shared" si="540"/>
        <v>4</v>
      </c>
      <c r="K5769" s="2">
        <v>44</v>
      </c>
      <c r="L5769" s="3">
        <v>523.41999999999996</v>
      </c>
      <c r="M5769" s="4">
        <v>0.06</v>
      </c>
      <c r="N5769" s="5" t="s">
        <v>23</v>
      </c>
      <c r="O5769" s="3">
        <v>39.42</v>
      </c>
      <c r="P5769" s="3">
        <v>11.7</v>
      </c>
      <c r="Q5769" s="3">
        <v>5.63</v>
      </c>
      <c r="R5769" s="5" t="s">
        <v>2013</v>
      </c>
      <c r="S5769" s="5" t="s">
        <v>2630</v>
      </c>
      <c r="T5769" s="5" t="str">
        <f t="shared" si="541"/>
        <v>Janet Lee</v>
      </c>
      <c r="U5769" t="s">
        <v>1143</v>
      </c>
      <c r="V5769" s="5" t="s">
        <v>37</v>
      </c>
      <c r="W5769" s="5" t="s">
        <v>28</v>
      </c>
      <c r="X5769" s="5" t="s">
        <v>41</v>
      </c>
      <c r="Y5769" s="5" t="s">
        <v>2382</v>
      </c>
      <c r="Z5769" s="5" t="s">
        <v>43</v>
      </c>
      <c r="AA5769" s="4">
        <v>0.4</v>
      </c>
      <c r="AB5769" s="1">
        <v>40683</v>
      </c>
      <c r="AC5769" s="1">
        <v>28220</v>
      </c>
      <c r="AD5769">
        <f t="shared" si="542"/>
        <v>2</v>
      </c>
      <c r="AE5769">
        <f t="shared" ca="1" si="543"/>
        <v>47</v>
      </c>
      <c r="AF5769" t="str">
        <f t="shared" ca="1" si="544"/>
        <v>18-64</v>
      </c>
      <c r="AG5769" s="3">
        <f t="shared" si="545"/>
        <v>0.39370409090909086</v>
      </c>
      <c r="AH5769" t="str">
        <f>_xlfn.IFNA(VLOOKUP(Sales_Transactions[[#This Row],[Order ID]],Returned_Items[#All],2,FALSE),"Not Returned")</f>
        <v>Returned</v>
      </c>
    </row>
    <row r="5770" spans="1:34" x14ac:dyDescent="0.25">
      <c r="A5770">
        <v>1317</v>
      </c>
      <c r="C5770" t="s">
        <v>3416</v>
      </c>
      <c r="D5770" s="2" t="str">
        <f>TEXT(MID(Sales_Transactions[[#This Row],[Order Date]],2,5),"d/m/yyy")</f>
        <v>18/5/2011</v>
      </c>
      <c r="E5770" s="2" t="str">
        <f>TEXT(MID(Sales_Transactions[[#This Row],[Order Date]],2,5),"d")</f>
        <v>18</v>
      </c>
      <c r="F5770" s="2" t="str">
        <f>TEXT(MID(Sales_Transactions[[#This Row],[Order Date]],2,5),"m")</f>
        <v>5</v>
      </c>
      <c r="G5770" s="2" t="str">
        <f>TEXT(MID(Sales_Transactions[[#This Row],[Order Date]],2,5),"yyy")</f>
        <v>2011</v>
      </c>
      <c r="H5770" s="2" t="str">
        <f>TEXT(MID(Sales_Transactions[[#This Row],[Order Date]],2,5),"yyy/m")</f>
        <v>2011/5</v>
      </c>
      <c r="I5770" t="s">
        <v>33</v>
      </c>
      <c r="J5770">
        <f t="shared" si="540"/>
        <v>4</v>
      </c>
      <c r="K5770" s="2">
        <v>40</v>
      </c>
      <c r="L5770" s="3">
        <v>192.54</v>
      </c>
      <c r="M5770" s="4">
        <v>0.08</v>
      </c>
      <c r="N5770" s="5" t="s">
        <v>23</v>
      </c>
      <c r="O5770" s="3">
        <v>-186.73</v>
      </c>
      <c r="P5770" s="3">
        <v>4.9800000000000004</v>
      </c>
      <c r="Q5770" s="3">
        <v>7.44</v>
      </c>
      <c r="R5770" s="5" t="s">
        <v>2013</v>
      </c>
      <c r="S5770" s="5" t="s">
        <v>2630</v>
      </c>
      <c r="T5770" s="5" t="str">
        <f t="shared" si="541"/>
        <v>Janet Lee</v>
      </c>
      <c r="U5770" t="s">
        <v>1143</v>
      </c>
      <c r="V5770" s="5" t="s">
        <v>37</v>
      </c>
      <c r="W5770" s="5" t="s">
        <v>28</v>
      </c>
      <c r="X5770" s="5" t="s">
        <v>75</v>
      </c>
      <c r="Y5770" s="5" t="s">
        <v>2061</v>
      </c>
      <c r="Z5770" s="5" t="s">
        <v>43</v>
      </c>
      <c r="AA5770" s="4">
        <v>0.36</v>
      </c>
      <c r="AB5770" s="1">
        <v>40682</v>
      </c>
      <c r="AC5770" s="1">
        <v>28316</v>
      </c>
      <c r="AD5770">
        <f t="shared" si="542"/>
        <v>1</v>
      </c>
      <c r="AE5770">
        <f t="shared" ca="1" si="543"/>
        <v>47</v>
      </c>
      <c r="AF5770" t="str">
        <f t="shared" ca="1" si="544"/>
        <v>18-64</v>
      </c>
      <c r="AG5770" s="3">
        <f t="shared" si="545"/>
        <v>0.31040040000000002</v>
      </c>
      <c r="AH5770" t="str">
        <f>_xlfn.IFNA(VLOOKUP(Sales_Transactions[[#This Row],[Order ID]],Returned_Items[#All],2,FALSE),"Not Returned")</f>
        <v>Returned</v>
      </c>
    </row>
    <row r="5771" spans="1:34" x14ac:dyDescent="0.25">
      <c r="A5771">
        <v>1317</v>
      </c>
      <c r="C5771" t="s">
        <v>3416</v>
      </c>
      <c r="D5771" s="2" t="str">
        <f>TEXT(MID(Sales_Transactions[[#This Row],[Order Date]],2,5),"d/m/yyy")</f>
        <v>18/5/2011</v>
      </c>
      <c r="E5771" s="2" t="str">
        <f>TEXT(MID(Sales_Transactions[[#This Row],[Order Date]],2,5),"d")</f>
        <v>18</v>
      </c>
      <c r="F5771" s="2" t="str">
        <f>TEXT(MID(Sales_Transactions[[#This Row],[Order Date]],2,5),"m")</f>
        <v>5</v>
      </c>
      <c r="G5771" s="2" t="str">
        <f>TEXT(MID(Sales_Transactions[[#This Row],[Order Date]],2,5),"yyy")</f>
        <v>2011</v>
      </c>
      <c r="H5771" s="2" t="str">
        <f>TEXT(MID(Sales_Transactions[[#This Row],[Order Date]],2,5),"yyy/m")</f>
        <v>2011/5</v>
      </c>
      <c r="I5771" t="s">
        <v>33</v>
      </c>
      <c r="J5771">
        <f t="shared" si="540"/>
        <v>4</v>
      </c>
      <c r="K5771" s="2">
        <v>29</v>
      </c>
      <c r="L5771" s="3">
        <v>156.69999999999999</v>
      </c>
      <c r="M5771" s="4">
        <v>0.06</v>
      </c>
      <c r="N5771" s="5" t="s">
        <v>23</v>
      </c>
      <c r="O5771" s="3">
        <v>-76.64</v>
      </c>
      <c r="P5771" s="3">
        <v>5.28</v>
      </c>
      <c r="Q5771" s="3">
        <v>5.57</v>
      </c>
      <c r="R5771" s="5" t="s">
        <v>2013</v>
      </c>
      <c r="S5771" s="5" t="s">
        <v>2630</v>
      </c>
      <c r="T5771" s="5" t="str">
        <f t="shared" si="541"/>
        <v>Janet Lee</v>
      </c>
      <c r="U5771" t="s">
        <v>1143</v>
      </c>
      <c r="V5771" s="5" t="s">
        <v>37</v>
      </c>
      <c r="W5771" s="5" t="s">
        <v>28</v>
      </c>
      <c r="X5771" s="5" t="s">
        <v>75</v>
      </c>
      <c r="Y5771" s="5" t="s">
        <v>2937</v>
      </c>
      <c r="Z5771" s="5" t="s">
        <v>43</v>
      </c>
      <c r="AA5771" s="4">
        <v>0.4</v>
      </c>
      <c r="AB5771" s="1">
        <v>40683</v>
      </c>
      <c r="AC5771" s="1">
        <v>27691</v>
      </c>
      <c r="AD5771">
        <f t="shared" si="542"/>
        <v>2</v>
      </c>
      <c r="AE5771">
        <f t="shared" ca="1" si="543"/>
        <v>48</v>
      </c>
      <c r="AF5771" t="str">
        <f t="shared" ca="1" si="544"/>
        <v>18-64</v>
      </c>
      <c r="AG5771" s="3">
        <f t="shared" si="545"/>
        <v>0.37402868965517244</v>
      </c>
      <c r="AH5771" t="str">
        <f>_xlfn.IFNA(VLOOKUP(Sales_Transactions[[#This Row],[Order ID]],Returned_Items[#All],2,FALSE),"Not Returned")</f>
        <v>Returned</v>
      </c>
    </row>
    <row r="5772" spans="1:34" x14ac:dyDescent="0.25">
      <c r="A5772">
        <v>1604</v>
      </c>
      <c r="C5772" t="s">
        <v>1636</v>
      </c>
      <c r="D5772" s="2" t="str">
        <f>TEXT(MID(Sales_Transactions[[#This Row],[Order Date]],2,5),"d/m/yyy")</f>
        <v>16/7/2010</v>
      </c>
      <c r="E5772" s="2" t="str">
        <f>TEXT(MID(Sales_Transactions[[#This Row],[Order Date]],2,5),"d")</f>
        <v>16</v>
      </c>
      <c r="F5772" s="2" t="str">
        <f>TEXT(MID(Sales_Transactions[[#This Row],[Order Date]],2,5),"m")</f>
        <v>7</v>
      </c>
      <c r="G5772" s="2" t="str">
        <f>TEXT(MID(Sales_Transactions[[#This Row],[Order Date]],2,5),"yyy")</f>
        <v>2010</v>
      </c>
      <c r="H5772" s="2" t="str">
        <f>TEXT(MID(Sales_Transactions[[#This Row],[Order Date]],2,5),"yyy/m")</f>
        <v>2010/7</v>
      </c>
      <c r="I5772" t="s">
        <v>22</v>
      </c>
      <c r="J5772">
        <f t="shared" si="540"/>
        <v>2</v>
      </c>
      <c r="K5772" s="2">
        <v>47</v>
      </c>
      <c r="L5772" s="3">
        <v>622.82000000000005</v>
      </c>
      <c r="M5772" s="4">
        <v>0</v>
      </c>
      <c r="N5772" s="5" t="s">
        <v>23</v>
      </c>
      <c r="O5772" s="3">
        <v>128.88</v>
      </c>
      <c r="P5772" s="3">
        <v>12.64</v>
      </c>
      <c r="Q5772" s="3">
        <v>4.9800000000000004</v>
      </c>
      <c r="R5772" s="5" t="s">
        <v>454</v>
      </c>
      <c r="S5772" s="5" t="s">
        <v>2129</v>
      </c>
      <c r="T5772" s="5" t="str">
        <f t="shared" si="541"/>
        <v>Rick Wilson</v>
      </c>
      <c r="U5772" t="s">
        <v>1143</v>
      </c>
      <c r="V5772" s="5" t="s">
        <v>37</v>
      </c>
      <c r="W5772" s="5" t="s">
        <v>57</v>
      </c>
      <c r="X5772" s="5" t="s">
        <v>58</v>
      </c>
      <c r="Y5772" s="5" t="s">
        <v>1759</v>
      </c>
      <c r="Z5772" s="5" t="s">
        <v>60</v>
      </c>
      <c r="AA5772" s="4">
        <v>0.48</v>
      </c>
      <c r="AB5772" s="1">
        <v>40375</v>
      </c>
      <c r="AC5772" s="1">
        <v>27659</v>
      </c>
      <c r="AD5772">
        <f t="shared" si="542"/>
        <v>0</v>
      </c>
      <c r="AE5772">
        <f t="shared" ca="1" si="543"/>
        <v>48</v>
      </c>
      <c r="AF5772" t="str">
        <f t="shared" ca="1" si="544"/>
        <v>18-64</v>
      </c>
      <c r="AG5772" s="3">
        <f t="shared" si="545"/>
        <v>0.3748936170212766</v>
      </c>
      <c r="AH5772" t="str">
        <f>_xlfn.IFNA(VLOOKUP(Sales_Transactions[[#This Row],[Order ID]],Returned_Items[#All],2,FALSE),"Not Returned")</f>
        <v>Not Returned</v>
      </c>
    </row>
    <row r="5773" spans="1:34" x14ac:dyDescent="0.25">
      <c r="A5773">
        <v>2144</v>
      </c>
      <c r="C5773" t="s">
        <v>2211</v>
      </c>
      <c r="D5773" s="2" t="str">
        <f>TEXT(MID(Sales_Transactions[[#This Row],[Order Date]],2,5),"d/m/yyy")</f>
        <v>28/3/2009</v>
      </c>
      <c r="E5773" s="2" t="str">
        <f>TEXT(MID(Sales_Transactions[[#This Row],[Order Date]],2,5),"d")</f>
        <v>28</v>
      </c>
      <c r="F5773" s="2" t="str">
        <f>TEXT(MID(Sales_Transactions[[#This Row],[Order Date]],2,5),"m")</f>
        <v>3</v>
      </c>
      <c r="G5773" s="2" t="str">
        <f>TEXT(MID(Sales_Transactions[[#This Row],[Order Date]],2,5),"yyy")</f>
        <v>2009</v>
      </c>
      <c r="H5773" s="2" t="str">
        <f>TEXT(MID(Sales_Transactions[[#This Row],[Order Date]],2,5),"yyy/m")</f>
        <v>2009/3</v>
      </c>
      <c r="I5773" t="s">
        <v>78</v>
      </c>
      <c r="J5773">
        <f t="shared" si="540"/>
        <v>3</v>
      </c>
      <c r="K5773" s="2">
        <v>40</v>
      </c>
      <c r="L5773" s="3">
        <v>5945.3675000000003</v>
      </c>
      <c r="M5773" s="4">
        <v>0.08</v>
      </c>
      <c r="N5773" s="5" t="s">
        <v>23</v>
      </c>
      <c r="O5773" s="3">
        <v>1585.48</v>
      </c>
      <c r="P5773" s="3">
        <v>175.99</v>
      </c>
      <c r="Q5773" s="3">
        <v>4.99</v>
      </c>
      <c r="R5773" s="5" t="s">
        <v>2362</v>
      </c>
      <c r="S5773" s="5" t="s">
        <v>3415</v>
      </c>
      <c r="T5773" s="5" t="str">
        <f t="shared" si="541"/>
        <v>Jonathan Doherty</v>
      </c>
      <c r="U5773" t="s">
        <v>1143</v>
      </c>
      <c r="V5773" s="5" t="s">
        <v>47</v>
      </c>
      <c r="W5773" s="5" t="s">
        <v>48</v>
      </c>
      <c r="X5773" s="5" t="s">
        <v>49</v>
      </c>
      <c r="Y5773" s="5" t="s">
        <v>1321</v>
      </c>
      <c r="Z5773" s="5" t="s">
        <v>43</v>
      </c>
      <c r="AA5773" s="4">
        <v>0.59</v>
      </c>
      <c r="AB5773" s="1">
        <v>39900</v>
      </c>
      <c r="AC5773" s="1">
        <v>28118</v>
      </c>
      <c r="AD5773">
        <f t="shared" si="542"/>
        <v>0</v>
      </c>
      <c r="AE5773">
        <f t="shared" ca="1" si="543"/>
        <v>47</v>
      </c>
      <c r="AF5773" t="str">
        <f t="shared" ca="1" si="544"/>
        <v>18-64</v>
      </c>
      <c r="AG5773" s="3">
        <f t="shared" si="545"/>
        <v>4.5209802000000003</v>
      </c>
      <c r="AH5773" t="str">
        <f>_xlfn.IFNA(VLOOKUP(Sales_Transactions[[#This Row],[Order ID]],Returned_Items[#All],2,FALSE),"Not Returned")</f>
        <v>Not Returned</v>
      </c>
    </row>
    <row r="5774" spans="1:34" x14ac:dyDescent="0.25">
      <c r="A5774">
        <v>2757</v>
      </c>
      <c r="C5774" t="s">
        <v>151</v>
      </c>
      <c r="D5774" s="2" t="str">
        <f>TEXT(MID(Sales_Transactions[[#This Row],[Order Date]],2,5),"d/m/yyy")</f>
        <v>19/7/2011</v>
      </c>
      <c r="E5774" s="2" t="str">
        <f>TEXT(MID(Sales_Transactions[[#This Row],[Order Date]],2,5),"d")</f>
        <v>19</v>
      </c>
      <c r="F5774" s="2" t="str">
        <f>TEXT(MID(Sales_Transactions[[#This Row],[Order Date]],2,5),"m")</f>
        <v>7</v>
      </c>
      <c r="G5774" s="2" t="str">
        <f>TEXT(MID(Sales_Transactions[[#This Row],[Order Date]],2,5),"yyy")</f>
        <v>2011</v>
      </c>
      <c r="H5774" s="2" t="str">
        <f>TEXT(MID(Sales_Transactions[[#This Row],[Order Date]],2,5),"yyy/m")</f>
        <v>2011/7</v>
      </c>
      <c r="I5774" t="s">
        <v>33</v>
      </c>
      <c r="J5774">
        <f t="shared" si="540"/>
        <v>4</v>
      </c>
      <c r="K5774" s="2">
        <v>42</v>
      </c>
      <c r="L5774" s="3">
        <v>569.32000000000005</v>
      </c>
      <c r="M5774" s="4">
        <v>0.05</v>
      </c>
      <c r="N5774" s="5" t="s">
        <v>67</v>
      </c>
      <c r="O5774" s="3">
        <v>84.38</v>
      </c>
      <c r="P5774" s="3">
        <v>12.98</v>
      </c>
      <c r="Q5774" s="3">
        <v>3.14</v>
      </c>
      <c r="R5774" s="5" t="s">
        <v>2005</v>
      </c>
      <c r="S5774" s="5" t="s">
        <v>2006</v>
      </c>
      <c r="T5774" s="5" t="str">
        <f t="shared" si="541"/>
        <v>Lycoris Saunders</v>
      </c>
      <c r="U5774" t="s">
        <v>1143</v>
      </c>
      <c r="V5774" s="5" t="s">
        <v>47</v>
      </c>
      <c r="W5774" s="5" t="s">
        <v>28</v>
      </c>
      <c r="X5774" s="5" t="s">
        <v>221</v>
      </c>
      <c r="Y5774" s="5" t="s">
        <v>576</v>
      </c>
      <c r="Z5774" s="5" t="s">
        <v>60</v>
      </c>
      <c r="AA5774" s="4">
        <v>0.6</v>
      </c>
      <c r="AB5774" s="1">
        <v>40744</v>
      </c>
      <c r="AC5774" s="1">
        <v>27774</v>
      </c>
      <c r="AD5774">
        <f t="shared" si="542"/>
        <v>1</v>
      </c>
      <c r="AE5774">
        <f t="shared" ca="1" si="543"/>
        <v>48</v>
      </c>
      <c r="AF5774" t="str">
        <f t="shared" ca="1" si="544"/>
        <v>18-64</v>
      </c>
      <c r="AG5774" s="3">
        <f t="shared" si="545"/>
        <v>0.38365500000000002</v>
      </c>
      <c r="AH5774" t="str">
        <f>_xlfn.IFNA(VLOOKUP(Sales_Transactions[[#This Row],[Order ID]],Returned_Items[#All],2,FALSE),"Not Returned")</f>
        <v>Not Returned</v>
      </c>
    </row>
    <row r="5775" spans="1:34" x14ac:dyDescent="0.25">
      <c r="A5775">
        <v>3012</v>
      </c>
      <c r="C5775" t="s">
        <v>3383</v>
      </c>
      <c r="D5775" s="2" t="str">
        <f>TEXT(MID(Sales_Transactions[[#This Row],[Order Date]],2,5),"d/m/yyy")</f>
        <v>4/5/2010</v>
      </c>
      <c r="E5775" s="2" t="str">
        <f>TEXT(MID(Sales_Transactions[[#This Row],[Order Date]],2,5),"d")</f>
        <v>4</v>
      </c>
      <c r="F5775" s="2" t="str">
        <f>TEXT(MID(Sales_Transactions[[#This Row],[Order Date]],2,5),"m")</f>
        <v>5</v>
      </c>
      <c r="G5775" s="2" t="str">
        <f>TEXT(MID(Sales_Transactions[[#This Row],[Order Date]],2,5),"yyy")</f>
        <v>2010</v>
      </c>
      <c r="H5775" s="2" t="str">
        <f>TEXT(MID(Sales_Transactions[[#This Row],[Order Date]],2,5),"yyy/m")</f>
        <v>2010/5</v>
      </c>
      <c r="I5775" t="s">
        <v>101</v>
      </c>
      <c r="J5775">
        <f t="shared" si="540"/>
        <v>1</v>
      </c>
      <c r="K5775" s="2">
        <v>41</v>
      </c>
      <c r="L5775" s="3">
        <v>120.03</v>
      </c>
      <c r="M5775" s="4">
        <v>0</v>
      </c>
      <c r="N5775" s="5" t="s">
        <v>23</v>
      </c>
      <c r="O5775" s="3">
        <v>10.5</v>
      </c>
      <c r="P5775" s="3">
        <v>2.78</v>
      </c>
      <c r="Q5775" s="3">
        <v>1.49</v>
      </c>
      <c r="R5775" s="5" t="s">
        <v>1606</v>
      </c>
      <c r="S5775" s="5" t="s">
        <v>3417</v>
      </c>
      <c r="T5775" s="5" t="str">
        <f t="shared" si="541"/>
        <v>Maxwell Schwartz</v>
      </c>
      <c r="U5775" t="s">
        <v>1143</v>
      </c>
      <c r="V5775" s="5" t="s">
        <v>47</v>
      </c>
      <c r="W5775" s="5" t="s">
        <v>28</v>
      </c>
      <c r="X5775" s="5" t="s">
        <v>41</v>
      </c>
      <c r="Y5775" s="5" t="s">
        <v>3390</v>
      </c>
      <c r="Z5775" s="5" t="s">
        <v>43</v>
      </c>
      <c r="AA5775" s="4">
        <v>0.36</v>
      </c>
      <c r="AB5775" s="1">
        <v>40304</v>
      </c>
      <c r="AC5775" s="1">
        <v>28070</v>
      </c>
      <c r="AD5775">
        <f t="shared" si="542"/>
        <v>2</v>
      </c>
      <c r="AE5775">
        <f t="shared" ca="1" si="543"/>
        <v>47</v>
      </c>
      <c r="AF5775" t="str">
        <f t="shared" ca="1" si="544"/>
        <v>18-64</v>
      </c>
      <c r="AG5775" s="3">
        <f t="shared" si="545"/>
        <v>0.10414634146341463</v>
      </c>
      <c r="AH5775" t="str">
        <f>_xlfn.IFNA(VLOOKUP(Sales_Transactions[[#This Row],[Order ID]],Returned_Items[#All],2,FALSE),"Not Returned")</f>
        <v>Not Returned</v>
      </c>
    </row>
    <row r="5776" spans="1:34" x14ac:dyDescent="0.25">
      <c r="A5776">
        <v>3169</v>
      </c>
      <c r="C5776" t="s">
        <v>2788</v>
      </c>
      <c r="D5776" s="2" t="str">
        <f>TEXT(MID(Sales_Transactions[[#This Row],[Order Date]],2,5),"d/m/yyy")</f>
        <v>20/12/2010</v>
      </c>
      <c r="E5776" s="2" t="str">
        <f>TEXT(MID(Sales_Transactions[[#This Row],[Order Date]],2,5),"d")</f>
        <v>20</v>
      </c>
      <c r="F5776" s="2" t="str">
        <f>TEXT(MID(Sales_Transactions[[#This Row],[Order Date]],2,5),"m")</f>
        <v>12</v>
      </c>
      <c r="G5776" s="2" t="str">
        <f>TEXT(MID(Sales_Transactions[[#This Row],[Order Date]],2,5),"yyy")</f>
        <v>2010</v>
      </c>
      <c r="H5776" s="2" t="str">
        <f>TEXT(MID(Sales_Transactions[[#This Row],[Order Date]],2,5),"yyy/m")</f>
        <v>2010/12</v>
      </c>
      <c r="I5776" t="s">
        <v>78</v>
      </c>
      <c r="J5776">
        <f t="shared" si="540"/>
        <v>3</v>
      </c>
      <c r="K5776" s="2">
        <v>7</v>
      </c>
      <c r="L5776" s="3">
        <v>35.58</v>
      </c>
      <c r="M5776" s="4">
        <v>0.04</v>
      </c>
      <c r="N5776" s="5" t="s">
        <v>23</v>
      </c>
      <c r="O5776" s="3">
        <v>-19.95</v>
      </c>
      <c r="P5776" s="3">
        <v>4.42</v>
      </c>
      <c r="Q5776" s="3">
        <v>4.99</v>
      </c>
      <c r="R5776" s="5" t="s">
        <v>1531</v>
      </c>
      <c r="S5776" s="5" t="s">
        <v>2274</v>
      </c>
      <c r="T5776" s="5" t="str">
        <f t="shared" si="541"/>
        <v>Liz Carlisle</v>
      </c>
      <c r="U5776" t="s">
        <v>1143</v>
      </c>
      <c r="V5776" s="5" t="s">
        <v>47</v>
      </c>
      <c r="W5776" s="5" t="s">
        <v>28</v>
      </c>
      <c r="X5776" s="5" t="s">
        <v>98</v>
      </c>
      <c r="Y5776" s="5" t="s">
        <v>2966</v>
      </c>
      <c r="Z5776" s="5" t="s">
        <v>43</v>
      </c>
      <c r="AA5776" s="4">
        <v>0.38</v>
      </c>
      <c r="AB5776" s="1">
        <v>40533</v>
      </c>
      <c r="AC5776" s="1">
        <v>27801</v>
      </c>
      <c r="AD5776">
        <f t="shared" si="542"/>
        <v>1</v>
      </c>
      <c r="AE5776">
        <f t="shared" ca="1" si="543"/>
        <v>48</v>
      </c>
      <c r="AF5776" t="str">
        <f t="shared" ca="1" si="544"/>
        <v>18-64</v>
      </c>
      <c r="AG5776" s="3">
        <f t="shared" si="545"/>
        <v>1.3440331428571428</v>
      </c>
      <c r="AH5776" t="str">
        <f>_xlfn.IFNA(VLOOKUP(Sales_Transactions[[#This Row],[Order ID]],Returned_Items[#All],2,FALSE),"Not Returned")</f>
        <v>Not Returned</v>
      </c>
    </row>
    <row r="5777" spans="1:34" x14ac:dyDescent="0.25">
      <c r="A5777">
        <v>3331</v>
      </c>
      <c r="C5777" t="s">
        <v>886</v>
      </c>
      <c r="D5777" s="2" t="str">
        <f>TEXT(MID(Sales_Transactions[[#This Row],[Order Date]],2,5),"d/m/yyy")</f>
        <v>20/5/2010</v>
      </c>
      <c r="E5777" s="2" t="str">
        <f>TEXT(MID(Sales_Transactions[[#This Row],[Order Date]],2,5),"d")</f>
        <v>20</v>
      </c>
      <c r="F5777" s="2" t="str">
        <f>TEXT(MID(Sales_Transactions[[#This Row],[Order Date]],2,5),"m")</f>
        <v>5</v>
      </c>
      <c r="G5777" s="2" t="str">
        <f>TEXT(MID(Sales_Transactions[[#This Row],[Order Date]],2,5),"yyy")</f>
        <v>2010</v>
      </c>
      <c r="H5777" s="2" t="str">
        <f>TEXT(MID(Sales_Transactions[[#This Row],[Order Date]],2,5),"yyy/m")</f>
        <v>2010/5</v>
      </c>
      <c r="I5777" t="s">
        <v>33</v>
      </c>
      <c r="J5777">
        <f t="shared" si="540"/>
        <v>4</v>
      </c>
      <c r="K5777" s="2">
        <v>31</v>
      </c>
      <c r="L5777" s="3">
        <v>153.28</v>
      </c>
      <c r="M5777" s="4">
        <v>0.05</v>
      </c>
      <c r="N5777" s="5" t="s">
        <v>23</v>
      </c>
      <c r="O5777" s="3">
        <v>73.16</v>
      </c>
      <c r="P5777" s="3">
        <v>4.91</v>
      </c>
      <c r="Q5777" s="3">
        <v>0.5</v>
      </c>
      <c r="R5777" s="5" t="s">
        <v>1660</v>
      </c>
      <c r="S5777" s="5" t="s">
        <v>1661</v>
      </c>
      <c r="T5777" s="5" t="str">
        <f t="shared" si="541"/>
        <v>Neil Knudson</v>
      </c>
      <c r="U5777" t="s">
        <v>1143</v>
      </c>
      <c r="V5777" s="5" t="s">
        <v>47</v>
      </c>
      <c r="W5777" s="5" t="s">
        <v>28</v>
      </c>
      <c r="X5777" s="5" t="s">
        <v>115</v>
      </c>
      <c r="Y5777" s="5" t="s">
        <v>2453</v>
      </c>
      <c r="Z5777" s="5" t="s">
        <v>43</v>
      </c>
      <c r="AA5777" s="4">
        <v>0.36</v>
      </c>
      <c r="AB5777" s="1">
        <v>40319</v>
      </c>
      <c r="AC5777" s="1">
        <v>28020</v>
      </c>
      <c r="AD5777">
        <f t="shared" si="542"/>
        <v>1</v>
      </c>
      <c r="AE5777">
        <f t="shared" ca="1" si="543"/>
        <v>47</v>
      </c>
      <c r="AF5777" t="str">
        <f t="shared" ca="1" si="544"/>
        <v>18-64</v>
      </c>
      <c r="AG5777" s="3">
        <f t="shared" si="545"/>
        <v>0.17443693548387096</v>
      </c>
      <c r="AH5777" t="str">
        <f>_xlfn.IFNA(VLOOKUP(Sales_Transactions[[#This Row],[Order ID]],Returned_Items[#All],2,FALSE),"Not Returned")</f>
        <v>Not Returned</v>
      </c>
    </row>
    <row r="5778" spans="1:34" x14ac:dyDescent="0.25">
      <c r="A5778">
        <v>3650</v>
      </c>
      <c r="C5778" t="s">
        <v>2931</v>
      </c>
      <c r="D5778" s="2" t="str">
        <f>TEXT(MID(Sales_Transactions[[#This Row],[Order Date]],2,5),"d/m/yyy")</f>
        <v>27/5/2012</v>
      </c>
      <c r="E5778" s="2" t="str">
        <f>TEXT(MID(Sales_Transactions[[#This Row],[Order Date]],2,5),"d")</f>
        <v>27</v>
      </c>
      <c r="F5778" s="2" t="str">
        <f>TEXT(MID(Sales_Transactions[[#This Row],[Order Date]],2,5),"m")</f>
        <v>5</v>
      </c>
      <c r="G5778" s="2" t="str">
        <f>TEXT(MID(Sales_Transactions[[#This Row],[Order Date]],2,5),"yyy")</f>
        <v>2012</v>
      </c>
      <c r="H5778" s="2" t="str">
        <f>TEXT(MID(Sales_Transactions[[#This Row],[Order Date]],2,5),"yyy/m")</f>
        <v>2012/5</v>
      </c>
      <c r="I5778" t="s">
        <v>52</v>
      </c>
      <c r="J5778">
        <f t="shared" si="540"/>
        <v>1</v>
      </c>
      <c r="K5778" s="2">
        <v>36</v>
      </c>
      <c r="L5778" s="3">
        <v>139.94999999999999</v>
      </c>
      <c r="M5778" s="4">
        <v>0.04</v>
      </c>
      <c r="N5778" s="5" t="s">
        <v>67</v>
      </c>
      <c r="O5778" s="3">
        <v>-128.59</v>
      </c>
      <c r="P5778" s="3">
        <v>3.58</v>
      </c>
      <c r="Q5778" s="3">
        <v>5.47</v>
      </c>
      <c r="R5778" s="5" t="s">
        <v>2786</v>
      </c>
      <c r="S5778" s="5" t="s">
        <v>3248</v>
      </c>
      <c r="T5778" s="5" t="str">
        <f t="shared" si="541"/>
        <v>Denise Monton</v>
      </c>
      <c r="U5778" t="s">
        <v>1143</v>
      </c>
      <c r="V5778" s="5" t="s">
        <v>74</v>
      </c>
      <c r="W5778" s="5" t="s">
        <v>28</v>
      </c>
      <c r="X5778" s="5" t="s">
        <v>41</v>
      </c>
      <c r="Y5778" s="5" t="s">
        <v>769</v>
      </c>
      <c r="Z5778" s="5" t="s">
        <v>43</v>
      </c>
      <c r="AA5778" s="4">
        <v>0.37</v>
      </c>
      <c r="AB5778" s="1">
        <v>41058</v>
      </c>
      <c r="AC5778" s="1">
        <v>27110</v>
      </c>
      <c r="AD5778">
        <f t="shared" si="542"/>
        <v>2</v>
      </c>
      <c r="AE5778">
        <f t="shared" ca="1" si="543"/>
        <v>50</v>
      </c>
      <c r="AF5778" t="str">
        <f t="shared" ca="1" si="544"/>
        <v>18-64</v>
      </c>
      <c r="AG5778" s="3">
        <f t="shared" si="545"/>
        <v>0.25134911111111108</v>
      </c>
      <c r="AH5778" t="str">
        <f>_xlfn.IFNA(VLOOKUP(Sales_Transactions[[#This Row],[Order ID]],Returned_Items[#All],2,FALSE),"Not Returned")</f>
        <v>Not Returned</v>
      </c>
    </row>
    <row r="5779" spans="1:34" x14ac:dyDescent="0.25">
      <c r="A5779">
        <v>3650</v>
      </c>
      <c r="C5779" t="s">
        <v>2931</v>
      </c>
      <c r="D5779" s="2" t="str">
        <f>TEXT(MID(Sales_Transactions[[#This Row],[Order Date]],2,5),"d/m/yyy")</f>
        <v>27/5/2012</v>
      </c>
      <c r="E5779" s="2" t="str">
        <f>TEXT(MID(Sales_Transactions[[#This Row],[Order Date]],2,5),"d")</f>
        <v>27</v>
      </c>
      <c r="F5779" s="2" t="str">
        <f>TEXT(MID(Sales_Transactions[[#This Row],[Order Date]],2,5),"m")</f>
        <v>5</v>
      </c>
      <c r="G5779" s="2" t="str">
        <f>TEXT(MID(Sales_Transactions[[#This Row],[Order Date]],2,5),"yyy")</f>
        <v>2012</v>
      </c>
      <c r="H5779" s="2" t="str">
        <f>TEXT(MID(Sales_Transactions[[#This Row],[Order Date]],2,5),"yyy/m")</f>
        <v>2012/5</v>
      </c>
      <c r="I5779" t="s">
        <v>52</v>
      </c>
      <c r="J5779">
        <f t="shared" si="540"/>
        <v>1</v>
      </c>
      <c r="K5779" s="2">
        <v>24</v>
      </c>
      <c r="L5779" s="3">
        <v>5207.5</v>
      </c>
      <c r="M5779" s="4">
        <v>0.03</v>
      </c>
      <c r="N5779" s="5" t="s">
        <v>34</v>
      </c>
      <c r="O5779" s="3">
        <v>166.44</v>
      </c>
      <c r="P5779" s="3">
        <v>216.6</v>
      </c>
      <c r="Q5779" s="3">
        <v>64.2</v>
      </c>
      <c r="R5779" s="5" t="s">
        <v>2786</v>
      </c>
      <c r="S5779" s="5" t="s">
        <v>3248</v>
      </c>
      <c r="T5779" s="5" t="str">
        <f t="shared" si="541"/>
        <v>Denise Monton</v>
      </c>
      <c r="U5779" t="s">
        <v>1143</v>
      </c>
      <c r="V5779" s="5" t="s">
        <v>74</v>
      </c>
      <c r="W5779" s="5" t="s">
        <v>57</v>
      </c>
      <c r="X5779" s="5" t="s">
        <v>154</v>
      </c>
      <c r="Y5779" s="5" t="s">
        <v>501</v>
      </c>
      <c r="Z5779" s="5" t="s">
        <v>40</v>
      </c>
      <c r="AA5779" s="4">
        <v>0.59</v>
      </c>
      <c r="AB5779" s="1">
        <v>41058</v>
      </c>
      <c r="AC5779" s="1">
        <v>17780</v>
      </c>
      <c r="AD5779">
        <f t="shared" si="542"/>
        <v>2</v>
      </c>
      <c r="AE5779">
        <f t="shared" ca="1" si="543"/>
        <v>75</v>
      </c>
      <c r="AF5779" t="str">
        <f t="shared" ca="1" si="544"/>
        <v>Over 65</v>
      </c>
      <c r="AG5779" s="3">
        <f t="shared" si="545"/>
        <v>11.697292500000001</v>
      </c>
      <c r="AH5779" t="str">
        <f>_xlfn.IFNA(VLOOKUP(Sales_Transactions[[#This Row],[Order ID]],Returned_Items[#All],2,FALSE),"Not Returned")</f>
        <v>Not Returned</v>
      </c>
    </row>
    <row r="5780" spans="1:34" x14ac:dyDescent="0.25">
      <c r="A5780">
        <v>3783</v>
      </c>
      <c r="C5780" t="s">
        <v>426</v>
      </c>
      <c r="D5780" s="2" t="str">
        <f>TEXT(MID(Sales_Transactions[[#This Row],[Order Date]],2,5),"d/m/yyy")</f>
        <v>5/12/2010</v>
      </c>
      <c r="E5780" s="2" t="str">
        <f>TEXT(MID(Sales_Transactions[[#This Row],[Order Date]],2,5),"d")</f>
        <v>5</v>
      </c>
      <c r="F5780" s="2" t="str">
        <f>TEXT(MID(Sales_Transactions[[#This Row],[Order Date]],2,5),"m")</f>
        <v>12</v>
      </c>
      <c r="G5780" s="2" t="str">
        <f>TEXT(MID(Sales_Transactions[[#This Row],[Order Date]],2,5),"yyy")</f>
        <v>2010</v>
      </c>
      <c r="H5780" s="2" t="str">
        <f>TEXT(MID(Sales_Transactions[[#This Row],[Order Date]],2,5),"yyy/m")</f>
        <v>2010/12</v>
      </c>
      <c r="I5780" t="s">
        <v>52</v>
      </c>
      <c r="J5780">
        <f t="shared" si="540"/>
        <v>1</v>
      </c>
      <c r="K5780" s="2">
        <v>11</v>
      </c>
      <c r="L5780" s="3">
        <v>92.14</v>
      </c>
      <c r="M5780" s="4">
        <v>0.01</v>
      </c>
      <c r="N5780" s="5" t="s">
        <v>23</v>
      </c>
      <c r="O5780" s="3">
        <v>-40.25</v>
      </c>
      <c r="P5780" s="3">
        <v>8.1199999999999992</v>
      </c>
      <c r="Q5780" s="3">
        <v>2.83</v>
      </c>
      <c r="R5780" s="5" t="s">
        <v>2362</v>
      </c>
      <c r="S5780" s="5" t="s">
        <v>3415</v>
      </c>
      <c r="T5780" s="5" t="str">
        <f t="shared" si="541"/>
        <v>Jonathan Doherty</v>
      </c>
      <c r="U5780" t="s">
        <v>1143</v>
      </c>
      <c r="V5780" s="5" t="s">
        <v>47</v>
      </c>
      <c r="W5780" s="5" t="s">
        <v>48</v>
      </c>
      <c r="X5780" s="5" t="s">
        <v>87</v>
      </c>
      <c r="Y5780" s="5" t="s">
        <v>1068</v>
      </c>
      <c r="Z5780" s="5" t="s">
        <v>60</v>
      </c>
      <c r="AA5780" s="4">
        <v>0.77</v>
      </c>
      <c r="AB5780" s="1">
        <v>40517</v>
      </c>
      <c r="AC5780" s="1">
        <v>17779</v>
      </c>
      <c r="AD5780">
        <f t="shared" si="542"/>
        <v>0</v>
      </c>
      <c r="AE5780">
        <f t="shared" ca="1" si="543"/>
        <v>75</v>
      </c>
      <c r="AF5780" t="str">
        <f t="shared" ca="1" si="544"/>
        <v>Over 65</v>
      </c>
      <c r="AG5780" s="3">
        <f t="shared" si="545"/>
        <v>0.99538072727272719</v>
      </c>
      <c r="AH5780" t="str">
        <f>_xlfn.IFNA(VLOOKUP(Sales_Transactions[[#This Row],[Order ID]],Returned_Items[#All],2,FALSE),"Not Returned")</f>
        <v>Returned</v>
      </c>
    </row>
    <row r="5781" spans="1:34" x14ac:dyDescent="0.25">
      <c r="A5781">
        <v>3783</v>
      </c>
      <c r="C5781" t="s">
        <v>426</v>
      </c>
      <c r="D5781" s="2" t="str">
        <f>TEXT(MID(Sales_Transactions[[#This Row],[Order Date]],2,5),"d/m/yyy")</f>
        <v>5/12/2010</v>
      </c>
      <c r="E5781" s="2" t="str">
        <f>TEXT(MID(Sales_Transactions[[#This Row],[Order Date]],2,5),"d")</f>
        <v>5</v>
      </c>
      <c r="F5781" s="2" t="str">
        <f>TEXT(MID(Sales_Transactions[[#This Row],[Order Date]],2,5),"m")</f>
        <v>12</v>
      </c>
      <c r="G5781" s="2" t="str">
        <f>TEXT(MID(Sales_Transactions[[#This Row],[Order Date]],2,5),"yyy")</f>
        <v>2010</v>
      </c>
      <c r="H5781" s="2" t="str">
        <f>TEXT(MID(Sales_Transactions[[#This Row],[Order Date]],2,5),"yyy/m")</f>
        <v>2010/12</v>
      </c>
      <c r="I5781" t="s">
        <v>52</v>
      </c>
      <c r="J5781">
        <f t="shared" si="540"/>
        <v>1</v>
      </c>
      <c r="K5781" s="2">
        <v>40</v>
      </c>
      <c r="L5781" s="3">
        <v>257.43</v>
      </c>
      <c r="M5781" s="4">
        <v>0.05</v>
      </c>
      <c r="N5781" s="5" t="s">
        <v>23</v>
      </c>
      <c r="O5781" s="3">
        <v>-200.63</v>
      </c>
      <c r="P5781" s="3">
        <v>6.48</v>
      </c>
      <c r="Q5781" s="3">
        <v>8.73</v>
      </c>
      <c r="R5781" s="5" t="s">
        <v>2362</v>
      </c>
      <c r="S5781" s="5" t="s">
        <v>3415</v>
      </c>
      <c r="T5781" s="5" t="str">
        <f t="shared" si="541"/>
        <v>Jonathan Doherty</v>
      </c>
      <c r="U5781" t="s">
        <v>1143</v>
      </c>
      <c r="V5781" s="5" t="s">
        <v>47</v>
      </c>
      <c r="W5781" s="5" t="s">
        <v>28</v>
      </c>
      <c r="X5781" s="5" t="s">
        <v>75</v>
      </c>
      <c r="Y5781" s="5" t="s">
        <v>1439</v>
      </c>
      <c r="Z5781" s="5" t="s">
        <v>43</v>
      </c>
      <c r="AA5781" s="4">
        <v>0.37</v>
      </c>
      <c r="AB5781" s="1">
        <v>40519</v>
      </c>
      <c r="AC5781" s="1">
        <v>17833</v>
      </c>
      <c r="AD5781">
        <f t="shared" si="542"/>
        <v>2</v>
      </c>
      <c r="AE5781">
        <f t="shared" ca="1" si="543"/>
        <v>75</v>
      </c>
      <c r="AF5781" t="str">
        <f t="shared" ca="1" si="544"/>
        <v>Over 65</v>
      </c>
      <c r="AG5781" s="3">
        <f t="shared" si="545"/>
        <v>0.38016900000000003</v>
      </c>
      <c r="AH5781" t="str">
        <f>_xlfn.IFNA(VLOOKUP(Sales_Transactions[[#This Row],[Order ID]],Returned_Items[#All],2,FALSE),"Not Returned")</f>
        <v>Returned</v>
      </c>
    </row>
    <row r="5782" spans="1:34" x14ac:dyDescent="0.25">
      <c r="A5782">
        <v>4583</v>
      </c>
      <c r="C5782" t="s">
        <v>1178</v>
      </c>
      <c r="D5782" s="2" t="str">
        <f>TEXT(MID(Sales_Transactions[[#This Row],[Order Date]],2,5),"d/m/yyy")</f>
        <v>24/9/2009</v>
      </c>
      <c r="E5782" s="2" t="str">
        <f>TEXT(MID(Sales_Transactions[[#This Row],[Order Date]],2,5),"d")</f>
        <v>24</v>
      </c>
      <c r="F5782" s="2" t="str">
        <f>TEXT(MID(Sales_Transactions[[#This Row],[Order Date]],2,5),"m")</f>
        <v>9</v>
      </c>
      <c r="G5782" s="2" t="str">
        <f>TEXT(MID(Sales_Transactions[[#This Row],[Order Date]],2,5),"yyy")</f>
        <v>2009</v>
      </c>
      <c r="H5782" s="2" t="str">
        <f>TEXT(MID(Sales_Transactions[[#This Row],[Order Date]],2,5),"yyy/m")</f>
        <v>2009/9</v>
      </c>
      <c r="I5782" t="s">
        <v>78</v>
      </c>
      <c r="J5782">
        <f t="shared" si="540"/>
        <v>3</v>
      </c>
      <c r="K5782" s="2">
        <v>44</v>
      </c>
      <c r="L5782" s="3">
        <v>3021.64</v>
      </c>
      <c r="M5782" s="4">
        <v>7.0000000000000007E-2</v>
      </c>
      <c r="N5782" s="5" t="s">
        <v>34</v>
      </c>
      <c r="O5782" s="3">
        <v>-720.2</v>
      </c>
      <c r="P5782" s="3">
        <v>70.98</v>
      </c>
      <c r="Q5782" s="3">
        <v>30</v>
      </c>
      <c r="R5782" s="5" t="s">
        <v>1606</v>
      </c>
      <c r="S5782" s="5" t="s">
        <v>3417</v>
      </c>
      <c r="T5782" s="5" t="str">
        <f t="shared" si="541"/>
        <v>Maxwell Schwartz</v>
      </c>
      <c r="U5782" t="s">
        <v>1143</v>
      </c>
      <c r="V5782" s="5" t="s">
        <v>47</v>
      </c>
      <c r="W5782" s="5" t="s">
        <v>57</v>
      </c>
      <c r="X5782" s="5" t="s">
        <v>154</v>
      </c>
      <c r="Y5782" s="5" t="s">
        <v>1481</v>
      </c>
      <c r="Z5782" s="5" t="s">
        <v>40</v>
      </c>
      <c r="AA5782" s="4">
        <v>0.73</v>
      </c>
      <c r="AB5782" s="1">
        <v>40082</v>
      </c>
      <c r="AC5782" s="1">
        <v>18165</v>
      </c>
      <c r="AD5782">
        <f t="shared" si="542"/>
        <v>2</v>
      </c>
      <c r="AE5782">
        <f t="shared" ca="1" si="543"/>
        <v>74</v>
      </c>
      <c r="AF5782" t="str">
        <f t="shared" ca="1" si="544"/>
        <v>Over 65</v>
      </c>
      <c r="AG5782" s="3">
        <f t="shared" si="545"/>
        <v>2.2938707727272729</v>
      </c>
      <c r="AH5782" t="str">
        <f>_xlfn.IFNA(VLOOKUP(Sales_Transactions[[#This Row],[Order ID]],Returned_Items[#All],2,FALSE),"Not Returned")</f>
        <v>Not Returned</v>
      </c>
    </row>
    <row r="5783" spans="1:34" x14ac:dyDescent="0.25">
      <c r="A5783">
        <v>4675</v>
      </c>
      <c r="C5783" t="s">
        <v>638</v>
      </c>
      <c r="D5783" s="2" t="str">
        <f>TEXT(MID(Sales_Transactions[[#This Row],[Order Date]],2,5),"d/m/yyy")</f>
        <v>24/11/2010</v>
      </c>
      <c r="E5783" s="2" t="str">
        <f>TEXT(MID(Sales_Transactions[[#This Row],[Order Date]],2,5),"d")</f>
        <v>24</v>
      </c>
      <c r="F5783" s="2" t="str">
        <f>TEXT(MID(Sales_Transactions[[#This Row],[Order Date]],2,5),"m")</f>
        <v>11</v>
      </c>
      <c r="G5783" s="2" t="str">
        <f>TEXT(MID(Sales_Transactions[[#This Row],[Order Date]],2,5),"yyy")</f>
        <v>2010</v>
      </c>
      <c r="H5783" s="2" t="str">
        <f>TEXT(MID(Sales_Transactions[[#This Row],[Order Date]],2,5),"yyy/m")</f>
        <v>2010/11</v>
      </c>
      <c r="I5783" t="s">
        <v>52</v>
      </c>
      <c r="J5783">
        <f t="shared" si="540"/>
        <v>1</v>
      </c>
      <c r="K5783" s="2">
        <v>4</v>
      </c>
      <c r="L5783" s="3">
        <v>17.89</v>
      </c>
      <c r="M5783" s="4">
        <v>0</v>
      </c>
      <c r="N5783" s="5" t="s">
        <v>23</v>
      </c>
      <c r="O5783" s="3">
        <v>-1.1499999999999999</v>
      </c>
      <c r="P5783" s="3">
        <v>3.98</v>
      </c>
      <c r="Q5783" s="3">
        <v>0.7</v>
      </c>
      <c r="R5783" s="5" t="s">
        <v>454</v>
      </c>
      <c r="S5783" s="5" t="s">
        <v>2129</v>
      </c>
      <c r="T5783" s="5" t="str">
        <f t="shared" si="541"/>
        <v>Rick Wilson</v>
      </c>
      <c r="U5783" t="s">
        <v>1143</v>
      </c>
      <c r="V5783" s="5" t="s">
        <v>37</v>
      </c>
      <c r="W5783" s="5" t="s">
        <v>28</v>
      </c>
      <c r="X5783" s="5" t="s">
        <v>124</v>
      </c>
      <c r="Y5783" s="5" t="s">
        <v>2777</v>
      </c>
      <c r="Z5783" s="5" t="s">
        <v>84</v>
      </c>
      <c r="AA5783" s="4">
        <v>0.52</v>
      </c>
      <c r="AB5783" s="1">
        <v>40508</v>
      </c>
      <c r="AC5783" s="1">
        <v>18067</v>
      </c>
      <c r="AD5783">
        <f t="shared" si="542"/>
        <v>2</v>
      </c>
      <c r="AE5783">
        <f t="shared" ca="1" si="543"/>
        <v>75</v>
      </c>
      <c r="AF5783" t="str">
        <f t="shared" ca="1" si="544"/>
        <v>Over 65</v>
      </c>
      <c r="AG5783" s="3">
        <f t="shared" si="545"/>
        <v>1.17</v>
      </c>
      <c r="AH5783" t="str">
        <f>_xlfn.IFNA(VLOOKUP(Sales_Transactions[[#This Row],[Order ID]],Returned_Items[#All],2,FALSE),"Not Returned")</f>
        <v>Not Returned</v>
      </c>
    </row>
    <row r="5784" spans="1:34" x14ac:dyDescent="0.25">
      <c r="A5784">
        <v>4772</v>
      </c>
      <c r="C5784" t="s">
        <v>2126</v>
      </c>
      <c r="D5784" s="2" t="str">
        <f>TEXT(MID(Sales_Transactions[[#This Row],[Order Date]],2,5),"d/m/yyy")</f>
        <v>13/9/2009</v>
      </c>
      <c r="E5784" s="2" t="str">
        <f>TEXT(MID(Sales_Transactions[[#This Row],[Order Date]],2,5),"d")</f>
        <v>13</v>
      </c>
      <c r="F5784" s="2" t="str">
        <f>TEXT(MID(Sales_Transactions[[#This Row],[Order Date]],2,5),"m")</f>
        <v>9</v>
      </c>
      <c r="G5784" s="2" t="str">
        <f>TEXT(MID(Sales_Transactions[[#This Row],[Order Date]],2,5),"yyy")</f>
        <v>2009</v>
      </c>
      <c r="H5784" s="2" t="str">
        <f>TEXT(MID(Sales_Transactions[[#This Row],[Order Date]],2,5),"yyy/m")</f>
        <v>2009/9</v>
      </c>
      <c r="I5784" t="s">
        <v>101</v>
      </c>
      <c r="J5784">
        <f t="shared" si="540"/>
        <v>1</v>
      </c>
      <c r="K5784" s="2">
        <v>28</v>
      </c>
      <c r="L5784" s="3">
        <v>1560.617</v>
      </c>
      <c r="M5784" s="4">
        <v>0.04</v>
      </c>
      <c r="N5784" s="5" t="s">
        <v>23</v>
      </c>
      <c r="O5784" s="3">
        <v>214.29</v>
      </c>
      <c r="P5784" s="3">
        <v>65.989999999999995</v>
      </c>
      <c r="Q5784" s="3">
        <v>8.99</v>
      </c>
      <c r="R5784" s="5" t="s">
        <v>1660</v>
      </c>
      <c r="S5784" s="5" t="s">
        <v>1661</v>
      </c>
      <c r="T5784" s="5" t="str">
        <f t="shared" si="541"/>
        <v>Neil Knudson</v>
      </c>
      <c r="U5784" t="s">
        <v>1143</v>
      </c>
      <c r="V5784" s="5" t="s">
        <v>47</v>
      </c>
      <c r="W5784" s="5" t="s">
        <v>48</v>
      </c>
      <c r="X5784" s="5" t="s">
        <v>49</v>
      </c>
      <c r="Y5784" s="5" t="s">
        <v>3259</v>
      </c>
      <c r="Z5784" s="5" t="s">
        <v>43</v>
      </c>
      <c r="AA5784" s="4">
        <v>0.55000000000000004</v>
      </c>
      <c r="AB5784" s="1">
        <v>40070</v>
      </c>
      <c r="AC5784" s="1">
        <v>18315</v>
      </c>
      <c r="AD5784">
        <f t="shared" si="542"/>
        <v>1</v>
      </c>
      <c r="AE5784">
        <f t="shared" ca="1" si="543"/>
        <v>74</v>
      </c>
      <c r="AF5784" t="str">
        <f t="shared" ca="1" si="544"/>
        <v>Over 65</v>
      </c>
      <c r="AG5784" s="3">
        <f t="shared" si="545"/>
        <v>2.6769144285714281</v>
      </c>
      <c r="AH5784" t="str">
        <f>_xlfn.IFNA(VLOOKUP(Sales_Transactions[[#This Row],[Order ID]],Returned_Items[#All],2,FALSE),"Not Returned")</f>
        <v>Not Returned</v>
      </c>
    </row>
    <row r="5785" spans="1:34" x14ac:dyDescent="0.25">
      <c r="A5785">
        <v>5217</v>
      </c>
      <c r="C5785" t="s">
        <v>1911</v>
      </c>
      <c r="D5785" s="2" t="str">
        <f>TEXT(MID(Sales_Transactions[[#This Row],[Order Date]],2,5),"d/m/yyy")</f>
        <v>12/10/2011</v>
      </c>
      <c r="E5785" s="2" t="str">
        <f>TEXT(MID(Sales_Transactions[[#This Row],[Order Date]],2,5),"d")</f>
        <v>12</v>
      </c>
      <c r="F5785" s="2" t="str">
        <f>TEXT(MID(Sales_Transactions[[#This Row],[Order Date]],2,5),"m")</f>
        <v>10</v>
      </c>
      <c r="G5785" s="2" t="str">
        <f>TEXT(MID(Sales_Transactions[[#This Row],[Order Date]],2,5),"yyy")</f>
        <v>2011</v>
      </c>
      <c r="H5785" s="2" t="str">
        <f>TEXT(MID(Sales_Transactions[[#This Row],[Order Date]],2,5),"yyy/m")</f>
        <v>2011/10</v>
      </c>
      <c r="I5785" t="s">
        <v>33</v>
      </c>
      <c r="J5785">
        <f t="shared" si="540"/>
        <v>4</v>
      </c>
      <c r="K5785" s="2">
        <v>8</v>
      </c>
      <c r="L5785" s="3">
        <v>339.35</v>
      </c>
      <c r="M5785" s="4">
        <v>0.03</v>
      </c>
      <c r="N5785" s="5" t="s">
        <v>67</v>
      </c>
      <c r="O5785" s="3">
        <v>27.88</v>
      </c>
      <c r="P5785" s="3">
        <v>40.98</v>
      </c>
      <c r="Q5785" s="3">
        <v>5.33</v>
      </c>
      <c r="R5785" s="5" t="s">
        <v>2005</v>
      </c>
      <c r="S5785" s="5" t="s">
        <v>2006</v>
      </c>
      <c r="T5785" s="5" t="str">
        <f t="shared" si="541"/>
        <v>Lycoris Saunders</v>
      </c>
      <c r="U5785" t="s">
        <v>1143</v>
      </c>
      <c r="V5785" s="5" t="s">
        <v>74</v>
      </c>
      <c r="W5785" s="5" t="s">
        <v>28</v>
      </c>
      <c r="X5785" s="5" t="s">
        <v>38</v>
      </c>
      <c r="Y5785" s="5" t="s">
        <v>1159</v>
      </c>
      <c r="Z5785" s="5" t="s">
        <v>43</v>
      </c>
      <c r="AA5785" s="4">
        <v>0.56999999999999995</v>
      </c>
      <c r="AB5785" s="1">
        <v>40828</v>
      </c>
      <c r="AC5785" s="1">
        <v>18604</v>
      </c>
      <c r="AD5785">
        <f t="shared" si="542"/>
        <v>0</v>
      </c>
      <c r="AE5785">
        <f t="shared" ca="1" si="543"/>
        <v>73</v>
      </c>
      <c r="AF5785" t="str">
        <f t="shared" ca="1" si="544"/>
        <v>Over 65</v>
      </c>
      <c r="AG5785" s="3">
        <f t="shared" si="545"/>
        <v>5.7872132499999998</v>
      </c>
      <c r="AH5785" t="str">
        <f>_xlfn.IFNA(VLOOKUP(Sales_Transactions[[#This Row],[Order ID]],Returned_Items[#All],2,FALSE),"Not Returned")</f>
        <v>Not Returned</v>
      </c>
    </row>
    <row r="5786" spans="1:34" x14ac:dyDescent="0.25">
      <c r="A5786">
        <v>5217</v>
      </c>
      <c r="C5786" t="s">
        <v>1911</v>
      </c>
      <c r="D5786" s="2" t="str">
        <f>TEXT(MID(Sales_Transactions[[#This Row],[Order Date]],2,5),"d/m/yyy")</f>
        <v>12/10/2011</v>
      </c>
      <c r="E5786" s="2" t="str">
        <f>TEXT(MID(Sales_Transactions[[#This Row],[Order Date]],2,5),"d")</f>
        <v>12</v>
      </c>
      <c r="F5786" s="2" t="str">
        <f>TEXT(MID(Sales_Transactions[[#This Row],[Order Date]],2,5),"m")</f>
        <v>10</v>
      </c>
      <c r="G5786" s="2" t="str">
        <f>TEXT(MID(Sales_Transactions[[#This Row],[Order Date]],2,5),"yyy")</f>
        <v>2011</v>
      </c>
      <c r="H5786" s="2" t="str">
        <f>TEXT(MID(Sales_Transactions[[#This Row],[Order Date]],2,5),"yyy/m")</f>
        <v>2011/10</v>
      </c>
      <c r="I5786" t="s">
        <v>33</v>
      </c>
      <c r="J5786">
        <f t="shared" si="540"/>
        <v>4</v>
      </c>
      <c r="K5786" s="2">
        <v>11</v>
      </c>
      <c r="L5786" s="3">
        <v>33.67</v>
      </c>
      <c r="M5786" s="4">
        <v>0.09</v>
      </c>
      <c r="N5786" s="5" t="s">
        <v>23</v>
      </c>
      <c r="O5786" s="3">
        <v>4.08</v>
      </c>
      <c r="P5786" s="3">
        <v>3.08</v>
      </c>
      <c r="Q5786" s="3">
        <v>0.99</v>
      </c>
      <c r="R5786" s="5" t="s">
        <v>2005</v>
      </c>
      <c r="S5786" s="5" t="s">
        <v>2006</v>
      </c>
      <c r="T5786" s="5" t="str">
        <f t="shared" si="541"/>
        <v>Lycoris Saunders</v>
      </c>
      <c r="U5786" t="s">
        <v>1143</v>
      </c>
      <c r="V5786" s="5" t="s">
        <v>74</v>
      </c>
      <c r="W5786" s="5" t="s">
        <v>28</v>
      </c>
      <c r="X5786" s="5" t="s">
        <v>115</v>
      </c>
      <c r="Y5786" s="5" t="s">
        <v>599</v>
      </c>
      <c r="Z5786" s="5" t="s">
        <v>43</v>
      </c>
      <c r="AA5786" s="4">
        <v>0.37</v>
      </c>
      <c r="AB5786" s="1">
        <v>40830</v>
      </c>
      <c r="AC5786" s="1">
        <v>18304</v>
      </c>
      <c r="AD5786">
        <f t="shared" si="542"/>
        <v>2</v>
      </c>
      <c r="AE5786">
        <f t="shared" ca="1" si="543"/>
        <v>74</v>
      </c>
      <c r="AF5786" t="str">
        <f t="shared" ca="1" si="544"/>
        <v>Over 65</v>
      </c>
      <c r="AG5786" s="3">
        <f t="shared" si="545"/>
        <v>0.36974800000000002</v>
      </c>
      <c r="AH5786" t="str">
        <f>_xlfn.IFNA(VLOOKUP(Sales_Transactions[[#This Row],[Order ID]],Returned_Items[#All],2,FALSE),"Not Returned")</f>
        <v>Not Returned</v>
      </c>
    </row>
    <row r="5787" spans="1:34" x14ac:dyDescent="0.25">
      <c r="A5787">
        <v>5765</v>
      </c>
      <c r="C5787" t="s">
        <v>963</v>
      </c>
      <c r="D5787" s="2" t="str">
        <f>TEXT(MID(Sales_Transactions[[#This Row],[Order Date]],2,5),"d/m/yyy")</f>
        <v>14/12/2009</v>
      </c>
      <c r="E5787" s="2" t="str">
        <f>TEXT(MID(Sales_Transactions[[#This Row],[Order Date]],2,5),"d")</f>
        <v>14</v>
      </c>
      <c r="F5787" s="2" t="str">
        <f>TEXT(MID(Sales_Transactions[[#This Row],[Order Date]],2,5),"m")</f>
        <v>12</v>
      </c>
      <c r="G5787" s="2" t="str">
        <f>TEXT(MID(Sales_Transactions[[#This Row],[Order Date]],2,5),"yyy")</f>
        <v>2009</v>
      </c>
      <c r="H5787" s="2" t="str">
        <f>TEXT(MID(Sales_Transactions[[#This Row],[Order Date]],2,5),"yyy/m")</f>
        <v>2009/12</v>
      </c>
      <c r="I5787" t="s">
        <v>22</v>
      </c>
      <c r="J5787">
        <f t="shared" si="540"/>
        <v>2</v>
      </c>
      <c r="K5787" s="2">
        <v>23</v>
      </c>
      <c r="L5787" s="3">
        <v>849.46</v>
      </c>
      <c r="M5787" s="4">
        <v>0.04</v>
      </c>
      <c r="N5787" s="5" t="s">
        <v>23</v>
      </c>
      <c r="O5787" s="3">
        <v>9.06</v>
      </c>
      <c r="P5787" s="3">
        <v>35.44</v>
      </c>
      <c r="Q5787" s="3">
        <v>19.989999999999998</v>
      </c>
      <c r="R5787" s="5" t="s">
        <v>2362</v>
      </c>
      <c r="S5787" s="5" t="s">
        <v>3415</v>
      </c>
      <c r="T5787" s="5" t="str">
        <f t="shared" si="541"/>
        <v>Jonathan Doherty</v>
      </c>
      <c r="U5787" t="s">
        <v>1143</v>
      </c>
      <c r="V5787" s="5" t="s">
        <v>47</v>
      </c>
      <c r="W5787" s="5" t="s">
        <v>28</v>
      </c>
      <c r="X5787" s="5" t="s">
        <v>75</v>
      </c>
      <c r="Y5787" s="5" t="s">
        <v>2688</v>
      </c>
      <c r="Z5787" s="5" t="s">
        <v>43</v>
      </c>
      <c r="AA5787" s="4">
        <v>0.38</v>
      </c>
      <c r="AB5787" s="1">
        <v>40168</v>
      </c>
      <c r="AC5787" s="1">
        <v>18487</v>
      </c>
      <c r="AD5787">
        <f t="shared" si="542"/>
        <v>7</v>
      </c>
      <c r="AE5787">
        <f t="shared" ca="1" si="543"/>
        <v>73</v>
      </c>
      <c r="AF5787" t="str">
        <f t="shared" ca="1" si="544"/>
        <v>Over 65</v>
      </c>
      <c r="AG5787" s="3">
        <f t="shared" si="545"/>
        <v>2.4093836521739131</v>
      </c>
      <c r="AH5787" t="str">
        <f>_xlfn.IFNA(VLOOKUP(Sales_Transactions[[#This Row],[Order ID]],Returned_Items[#All],2,FALSE),"Not Returned")</f>
        <v>Not Returned</v>
      </c>
    </row>
    <row r="5788" spans="1:34" x14ac:dyDescent="0.25">
      <c r="A5788">
        <v>6339</v>
      </c>
      <c r="C5788" t="s">
        <v>1297</v>
      </c>
      <c r="D5788" s="2" t="str">
        <f>TEXT(MID(Sales_Transactions[[#This Row],[Order Date]],2,5),"d/m/yyy")</f>
        <v>11/12/2012</v>
      </c>
      <c r="E5788" s="2" t="str">
        <f>TEXT(MID(Sales_Transactions[[#This Row],[Order Date]],2,5),"d")</f>
        <v>11</v>
      </c>
      <c r="F5788" s="2" t="str">
        <f>TEXT(MID(Sales_Transactions[[#This Row],[Order Date]],2,5),"m")</f>
        <v>12</v>
      </c>
      <c r="G5788" s="2" t="str">
        <f>TEXT(MID(Sales_Transactions[[#This Row],[Order Date]],2,5),"yyy")</f>
        <v>2012</v>
      </c>
      <c r="H5788" s="2" t="str">
        <f>TEXT(MID(Sales_Transactions[[#This Row],[Order Date]],2,5),"yyy/m")</f>
        <v>2012/12</v>
      </c>
      <c r="I5788" t="s">
        <v>101</v>
      </c>
      <c r="J5788">
        <f t="shared" si="540"/>
        <v>1</v>
      </c>
      <c r="K5788" s="2">
        <v>20</v>
      </c>
      <c r="L5788" s="3">
        <v>303.69</v>
      </c>
      <c r="M5788" s="4">
        <v>0.05</v>
      </c>
      <c r="N5788" s="5" t="s">
        <v>23</v>
      </c>
      <c r="O5788" s="3">
        <v>-50.84</v>
      </c>
      <c r="P5788" s="3">
        <v>14.98</v>
      </c>
      <c r="Q5788" s="3">
        <v>7.69</v>
      </c>
      <c r="R5788" s="5" t="s">
        <v>2362</v>
      </c>
      <c r="S5788" s="5" t="s">
        <v>3415</v>
      </c>
      <c r="T5788" s="5" t="str">
        <f t="shared" si="541"/>
        <v>Jonathan Doherty</v>
      </c>
      <c r="U5788" t="s">
        <v>1143</v>
      </c>
      <c r="V5788" s="5" t="s">
        <v>47</v>
      </c>
      <c r="W5788" s="5" t="s">
        <v>28</v>
      </c>
      <c r="X5788" s="5" t="s">
        <v>29</v>
      </c>
      <c r="Y5788" s="5" t="s">
        <v>2219</v>
      </c>
      <c r="Z5788" s="5" t="s">
        <v>43</v>
      </c>
      <c r="AA5788" s="4">
        <v>0.56999999999999995</v>
      </c>
      <c r="AB5788" s="1">
        <v>41255</v>
      </c>
      <c r="AC5788" s="1">
        <v>18530</v>
      </c>
      <c r="AD5788">
        <f t="shared" si="542"/>
        <v>1</v>
      </c>
      <c r="AE5788">
        <f t="shared" ca="1" si="543"/>
        <v>73</v>
      </c>
      <c r="AF5788" t="str">
        <f t="shared" ca="1" si="544"/>
        <v>Over 65</v>
      </c>
      <c r="AG5788" s="3">
        <f t="shared" si="545"/>
        <v>1.1331255</v>
      </c>
      <c r="AH5788" t="str">
        <f>_xlfn.IFNA(VLOOKUP(Sales_Transactions[[#This Row],[Order ID]],Returned_Items[#All],2,FALSE),"Not Returned")</f>
        <v>Not Returned</v>
      </c>
    </row>
    <row r="5789" spans="1:34" x14ac:dyDescent="0.25">
      <c r="A5789">
        <v>6848</v>
      </c>
      <c r="C5789" t="s">
        <v>3418</v>
      </c>
      <c r="D5789" s="2" t="str">
        <f>TEXT(MID(Sales_Transactions[[#This Row],[Order Date]],2,5),"d/m/yyy")</f>
        <v>13/9/2010</v>
      </c>
      <c r="E5789" s="2" t="str">
        <f>TEXT(MID(Sales_Transactions[[#This Row],[Order Date]],2,5),"d")</f>
        <v>13</v>
      </c>
      <c r="F5789" s="2" t="str">
        <f>TEXT(MID(Sales_Transactions[[#This Row],[Order Date]],2,5),"m")</f>
        <v>9</v>
      </c>
      <c r="G5789" s="2" t="str">
        <f>TEXT(MID(Sales_Transactions[[#This Row],[Order Date]],2,5),"yyy")</f>
        <v>2010</v>
      </c>
      <c r="H5789" s="2" t="str">
        <f>TEXT(MID(Sales_Transactions[[#This Row],[Order Date]],2,5),"yyy/m")</f>
        <v>2010/9</v>
      </c>
      <c r="I5789" t="s">
        <v>33</v>
      </c>
      <c r="J5789">
        <f t="shared" si="540"/>
        <v>4</v>
      </c>
      <c r="K5789" s="2">
        <v>22</v>
      </c>
      <c r="L5789" s="3">
        <v>116.84</v>
      </c>
      <c r="M5789" s="4">
        <v>0.1</v>
      </c>
      <c r="N5789" s="5" t="s">
        <v>23</v>
      </c>
      <c r="O5789" s="3">
        <v>-125.44</v>
      </c>
      <c r="P5789" s="3">
        <v>5.4</v>
      </c>
      <c r="Q5789" s="3">
        <v>7.78</v>
      </c>
      <c r="R5789" s="5" t="s">
        <v>1395</v>
      </c>
      <c r="S5789" s="5" t="s">
        <v>2505</v>
      </c>
      <c r="T5789" s="5" t="str">
        <f t="shared" si="541"/>
        <v>Kelly Collister</v>
      </c>
      <c r="U5789" t="s">
        <v>1143</v>
      </c>
      <c r="V5789" s="5" t="s">
        <v>37</v>
      </c>
      <c r="W5789" s="5" t="s">
        <v>28</v>
      </c>
      <c r="X5789" s="5" t="s">
        <v>41</v>
      </c>
      <c r="Y5789" s="5" t="s">
        <v>534</v>
      </c>
      <c r="Z5789" s="5" t="s">
        <v>43</v>
      </c>
      <c r="AA5789" s="4">
        <v>0.37</v>
      </c>
      <c r="AB5789" s="1">
        <v>40435</v>
      </c>
      <c r="AC5789" s="1">
        <v>18379</v>
      </c>
      <c r="AD5789">
        <f t="shared" si="542"/>
        <v>1</v>
      </c>
      <c r="AE5789">
        <f t="shared" ca="1" si="543"/>
        <v>74</v>
      </c>
      <c r="AF5789" t="str">
        <f t="shared" ca="1" si="544"/>
        <v>Over 65</v>
      </c>
      <c r="AG5789" s="3">
        <f t="shared" si="545"/>
        <v>0.59884545454545457</v>
      </c>
      <c r="AH5789" t="str">
        <f>_xlfn.IFNA(VLOOKUP(Sales_Transactions[[#This Row],[Order ID]],Returned_Items[#All],2,FALSE),"Not Returned")</f>
        <v>Not Returned</v>
      </c>
    </row>
    <row r="5790" spans="1:34" x14ac:dyDescent="0.25">
      <c r="A5790">
        <v>7782</v>
      </c>
      <c r="C5790" t="s">
        <v>590</v>
      </c>
      <c r="D5790" s="2" t="str">
        <f>TEXT(MID(Sales_Transactions[[#This Row],[Order Date]],2,5),"d/m/yyy")</f>
        <v>2/7/2009</v>
      </c>
      <c r="E5790" s="2" t="str">
        <f>TEXT(MID(Sales_Transactions[[#This Row],[Order Date]],2,5),"d")</f>
        <v>2</v>
      </c>
      <c r="F5790" s="2" t="str">
        <f>TEXT(MID(Sales_Transactions[[#This Row],[Order Date]],2,5),"m")</f>
        <v>7</v>
      </c>
      <c r="G5790" s="2" t="str">
        <f>TEXT(MID(Sales_Transactions[[#This Row],[Order Date]],2,5),"yyy")</f>
        <v>2009</v>
      </c>
      <c r="H5790" s="2" t="str">
        <f>TEXT(MID(Sales_Transactions[[#This Row],[Order Date]],2,5),"yyy/m")</f>
        <v>2009/7</v>
      </c>
      <c r="I5790" t="s">
        <v>101</v>
      </c>
      <c r="J5790">
        <f t="shared" si="540"/>
        <v>1</v>
      </c>
      <c r="K5790" s="2">
        <v>20</v>
      </c>
      <c r="L5790" s="3">
        <v>1205.73</v>
      </c>
      <c r="M5790" s="4">
        <v>7.0000000000000007E-2</v>
      </c>
      <c r="N5790" s="5" t="s">
        <v>67</v>
      </c>
      <c r="O5790" s="3">
        <v>310.93</v>
      </c>
      <c r="P5790" s="3">
        <v>60.97</v>
      </c>
      <c r="Q5790" s="3">
        <v>4.5</v>
      </c>
      <c r="R5790" s="5" t="s">
        <v>1606</v>
      </c>
      <c r="S5790" s="5" t="s">
        <v>3417</v>
      </c>
      <c r="T5790" s="5" t="str">
        <f t="shared" si="541"/>
        <v>Maxwell Schwartz</v>
      </c>
      <c r="U5790" t="s">
        <v>1143</v>
      </c>
      <c r="V5790" s="5" t="s">
        <v>47</v>
      </c>
      <c r="W5790" s="5" t="s">
        <v>28</v>
      </c>
      <c r="X5790" s="5" t="s">
        <v>38</v>
      </c>
      <c r="Y5790" s="5" t="s">
        <v>2794</v>
      </c>
      <c r="Z5790" s="5" t="s">
        <v>43</v>
      </c>
      <c r="AA5790" s="4">
        <v>0.56000000000000005</v>
      </c>
      <c r="AB5790" s="1">
        <v>39998</v>
      </c>
      <c r="AC5790" s="1">
        <v>18732</v>
      </c>
      <c r="AD5790">
        <f t="shared" si="542"/>
        <v>2</v>
      </c>
      <c r="AE5790">
        <f t="shared" ca="1" si="543"/>
        <v>73</v>
      </c>
      <c r="AF5790" t="str">
        <f t="shared" ca="1" si="544"/>
        <v>Over 65</v>
      </c>
      <c r="AG5790" s="3">
        <f t="shared" si="545"/>
        <v>3.2713660500000001</v>
      </c>
      <c r="AH5790" t="str">
        <f>_xlfn.IFNA(VLOOKUP(Sales_Transactions[[#This Row],[Order ID]],Returned_Items[#All],2,FALSE),"Not Returned")</f>
        <v>Not Returned</v>
      </c>
    </row>
    <row r="5791" spans="1:34" x14ac:dyDescent="0.25">
      <c r="A5791">
        <v>7941</v>
      </c>
      <c r="C5791" t="s">
        <v>326</v>
      </c>
      <c r="D5791" s="2" t="str">
        <f>TEXT(MID(Sales_Transactions[[#This Row],[Order Date]],2,5),"d/m/yyy")</f>
        <v>23/3/2012</v>
      </c>
      <c r="E5791" s="2" t="str">
        <f>TEXT(MID(Sales_Transactions[[#This Row],[Order Date]],2,5),"d")</f>
        <v>23</v>
      </c>
      <c r="F5791" s="2" t="str">
        <f>TEXT(MID(Sales_Transactions[[#This Row],[Order Date]],2,5),"m")</f>
        <v>3</v>
      </c>
      <c r="G5791" s="2" t="str">
        <f>TEXT(MID(Sales_Transactions[[#This Row],[Order Date]],2,5),"yyy")</f>
        <v>2012</v>
      </c>
      <c r="H5791" s="2" t="str">
        <f>TEXT(MID(Sales_Transactions[[#This Row],[Order Date]],2,5),"yyy/m")</f>
        <v>2012/3</v>
      </c>
      <c r="I5791" t="s">
        <v>22</v>
      </c>
      <c r="J5791">
        <f t="shared" si="540"/>
        <v>2</v>
      </c>
      <c r="K5791" s="2">
        <v>50</v>
      </c>
      <c r="L5791" s="3">
        <v>2796.67</v>
      </c>
      <c r="M5791" s="4">
        <v>0.01</v>
      </c>
      <c r="N5791" s="5" t="s">
        <v>23</v>
      </c>
      <c r="O5791" s="3">
        <v>801.04</v>
      </c>
      <c r="P5791" s="3">
        <v>55.29</v>
      </c>
      <c r="Q5791" s="3">
        <v>5.08</v>
      </c>
      <c r="R5791" s="5" t="s">
        <v>1660</v>
      </c>
      <c r="S5791" s="5" t="s">
        <v>1661</v>
      </c>
      <c r="T5791" s="5" t="str">
        <f t="shared" si="541"/>
        <v>Neil Knudson</v>
      </c>
      <c r="U5791" t="s">
        <v>1143</v>
      </c>
      <c r="V5791" s="5" t="s">
        <v>47</v>
      </c>
      <c r="W5791" s="5" t="s">
        <v>28</v>
      </c>
      <c r="X5791" s="5" t="s">
        <v>29</v>
      </c>
      <c r="Y5791" s="5" t="s">
        <v>467</v>
      </c>
      <c r="Z5791" s="5" t="s">
        <v>43</v>
      </c>
      <c r="AA5791" s="4">
        <v>0.59</v>
      </c>
      <c r="AB5791" s="1">
        <v>40998</v>
      </c>
      <c r="AC5791" s="1">
        <v>18892</v>
      </c>
      <c r="AD5791">
        <f t="shared" si="542"/>
        <v>7</v>
      </c>
      <c r="AE5791">
        <f t="shared" ca="1" si="543"/>
        <v>72</v>
      </c>
      <c r="AF5791" t="str">
        <f t="shared" ca="1" si="544"/>
        <v>Over 65</v>
      </c>
      <c r="AG5791" s="3">
        <f t="shared" si="545"/>
        <v>1.2072894199999999</v>
      </c>
      <c r="AH5791" t="str">
        <f>_xlfn.IFNA(VLOOKUP(Sales_Transactions[[#This Row],[Order ID]],Returned_Items[#All],2,FALSE),"Not Returned")</f>
        <v>Not Returned</v>
      </c>
    </row>
    <row r="5792" spans="1:34" x14ac:dyDescent="0.25">
      <c r="A5792">
        <v>8034</v>
      </c>
      <c r="C5792" t="s">
        <v>1810</v>
      </c>
      <c r="D5792" s="2" t="str">
        <f>TEXT(MID(Sales_Transactions[[#This Row],[Order Date]],2,5),"d/m/yyy")</f>
        <v>19/1/2012</v>
      </c>
      <c r="E5792" s="2" t="str">
        <f>TEXT(MID(Sales_Transactions[[#This Row],[Order Date]],2,5),"d")</f>
        <v>19</v>
      </c>
      <c r="F5792" s="2" t="str">
        <f>TEXT(MID(Sales_Transactions[[#This Row],[Order Date]],2,5),"m")</f>
        <v>1</v>
      </c>
      <c r="G5792" s="2" t="str">
        <f>TEXT(MID(Sales_Transactions[[#This Row],[Order Date]],2,5),"yyy")</f>
        <v>2012</v>
      </c>
      <c r="H5792" s="2" t="str">
        <f>TEXT(MID(Sales_Transactions[[#This Row],[Order Date]],2,5),"yyy/m")</f>
        <v>2012/1</v>
      </c>
      <c r="I5792" t="s">
        <v>33</v>
      </c>
      <c r="J5792">
        <f t="shared" si="540"/>
        <v>4</v>
      </c>
      <c r="K5792" s="2">
        <v>31</v>
      </c>
      <c r="L5792" s="3">
        <v>354.45</v>
      </c>
      <c r="M5792" s="4">
        <v>0.01</v>
      </c>
      <c r="N5792" s="5" t="s">
        <v>23</v>
      </c>
      <c r="O5792" s="3">
        <v>11.38</v>
      </c>
      <c r="P5792" s="3">
        <v>10.98</v>
      </c>
      <c r="Q5792" s="3">
        <v>3.99</v>
      </c>
      <c r="R5792" s="5" t="s">
        <v>1417</v>
      </c>
      <c r="S5792" s="5" t="s">
        <v>3419</v>
      </c>
      <c r="T5792" s="5" t="str">
        <f t="shared" si="541"/>
        <v>Dennis Pardue</v>
      </c>
      <c r="U5792" t="s">
        <v>1143</v>
      </c>
      <c r="V5792" s="5" t="s">
        <v>47</v>
      </c>
      <c r="W5792" s="5" t="s">
        <v>28</v>
      </c>
      <c r="X5792" s="5" t="s">
        <v>38</v>
      </c>
      <c r="Y5792" s="5" t="s">
        <v>3113</v>
      </c>
      <c r="Z5792" s="5" t="s">
        <v>43</v>
      </c>
      <c r="AA5792" s="4">
        <v>0.57999999999999996</v>
      </c>
      <c r="AB5792" s="1">
        <v>40927</v>
      </c>
      <c r="AC5792" s="1">
        <v>18669</v>
      </c>
      <c r="AD5792">
        <f t="shared" si="542"/>
        <v>0</v>
      </c>
      <c r="AE5792">
        <f t="shared" ca="1" si="543"/>
        <v>73</v>
      </c>
      <c r="AF5792" t="str">
        <f t="shared" ca="1" si="544"/>
        <v>Over 65</v>
      </c>
      <c r="AG5792" s="3">
        <f t="shared" si="545"/>
        <v>0.48286780645161292</v>
      </c>
      <c r="AH5792" t="str">
        <f>_xlfn.IFNA(VLOOKUP(Sales_Transactions[[#This Row],[Order ID]],Returned_Items[#All],2,FALSE),"Not Returned")</f>
        <v>Returned</v>
      </c>
    </row>
    <row r="5793" spans="1:34" x14ac:dyDescent="0.25">
      <c r="A5793">
        <v>8034</v>
      </c>
      <c r="C5793" t="s">
        <v>1810</v>
      </c>
      <c r="D5793" s="2" t="str">
        <f>TEXT(MID(Sales_Transactions[[#This Row],[Order Date]],2,5),"d/m/yyy")</f>
        <v>19/1/2012</v>
      </c>
      <c r="E5793" s="2" t="str">
        <f>TEXT(MID(Sales_Transactions[[#This Row],[Order Date]],2,5),"d")</f>
        <v>19</v>
      </c>
      <c r="F5793" s="2" t="str">
        <f>TEXT(MID(Sales_Transactions[[#This Row],[Order Date]],2,5),"m")</f>
        <v>1</v>
      </c>
      <c r="G5793" s="2" t="str">
        <f>TEXT(MID(Sales_Transactions[[#This Row],[Order Date]],2,5),"yyy")</f>
        <v>2012</v>
      </c>
      <c r="H5793" s="2" t="str">
        <f>TEXT(MID(Sales_Transactions[[#This Row],[Order Date]],2,5),"yyy/m")</f>
        <v>2012/1</v>
      </c>
      <c r="I5793" t="s">
        <v>33</v>
      </c>
      <c r="J5793">
        <f t="shared" si="540"/>
        <v>4</v>
      </c>
      <c r="K5793" s="2">
        <v>13</v>
      </c>
      <c r="L5793" s="3">
        <v>238.43</v>
      </c>
      <c r="M5793" s="4">
        <v>0.02</v>
      </c>
      <c r="N5793" s="5" t="s">
        <v>23</v>
      </c>
      <c r="O5793" s="3">
        <v>-36.11</v>
      </c>
      <c r="P5793" s="3">
        <v>16.989999999999998</v>
      </c>
      <c r="Q5793" s="3">
        <v>8.99</v>
      </c>
      <c r="R5793" s="5" t="s">
        <v>1417</v>
      </c>
      <c r="S5793" s="5" t="s">
        <v>3419</v>
      </c>
      <c r="T5793" s="5" t="str">
        <f t="shared" si="541"/>
        <v>Dennis Pardue</v>
      </c>
      <c r="U5793" t="s">
        <v>1143</v>
      </c>
      <c r="V5793" s="5" t="s">
        <v>47</v>
      </c>
      <c r="W5793" s="5" t="s">
        <v>28</v>
      </c>
      <c r="X5793" s="5" t="s">
        <v>124</v>
      </c>
      <c r="Y5793" s="5" t="s">
        <v>1437</v>
      </c>
      <c r="Z5793" s="5" t="s">
        <v>60</v>
      </c>
      <c r="AA5793" s="4">
        <v>0.56000000000000005</v>
      </c>
      <c r="AB5793" s="1">
        <v>40928</v>
      </c>
      <c r="AC5793" s="1">
        <v>18755</v>
      </c>
      <c r="AD5793">
        <f t="shared" si="542"/>
        <v>1</v>
      </c>
      <c r="AE5793">
        <f t="shared" ca="1" si="543"/>
        <v>73</v>
      </c>
      <c r="AF5793" t="str">
        <f t="shared" ca="1" si="544"/>
        <v>Over 65</v>
      </c>
      <c r="AG5793" s="3">
        <f t="shared" si="545"/>
        <v>1.9982001538461538</v>
      </c>
      <c r="AH5793" t="str">
        <f>_xlfn.IFNA(VLOOKUP(Sales_Transactions[[#This Row],[Order ID]],Returned_Items[#All],2,FALSE),"Not Returned")</f>
        <v>Returned</v>
      </c>
    </row>
    <row r="5794" spans="1:34" x14ac:dyDescent="0.25">
      <c r="A5794">
        <v>8034</v>
      </c>
      <c r="C5794" t="s">
        <v>1810</v>
      </c>
      <c r="D5794" s="2" t="str">
        <f>TEXT(MID(Sales_Transactions[[#This Row],[Order Date]],2,5),"d/m/yyy")</f>
        <v>19/1/2012</v>
      </c>
      <c r="E5794" s="2" t="str">
        <f>TEXT(MID(Sales_Transactions[[#This Row],[Order Date]],2,5),"d")</f>
        <v>19</v>
      </c>
      <c r="F5794" s="2" t="str">
        <f>TEXT(MID(Sales_Transactions[[#This Row],[Order Date]],2,5),"m")</f>
        <v>1</v>
      </c>
      <c r="G5794" s="2" t="str">
        <f>TEXT(MID(Sales_Transactions[[#This Row],[Order Date]],2,5),"yyy")</f>
        <v>2012</v>
      </c>
      <c r="H5794" s="2" t="str">
        <f>TEXT(MID(Sales_Transactions[[#This Row],[Order Date]],2,5),"yyy/m")</f>
        <v>2012/1</v>
      </c>
      <c r="I5794" t="s">
        <v>33</v>
      </c>
      <c r="J5794">
        <f t="shared" si="540"/>
        <v>4</v>
      </c>
      <c r="K5794" s="2">
        <v>36</v>
      </c>
      <c r="L5794" s="3">
        <v>1606.4</v>
      </c>
      <c r="M5794" s="4">
        <v>0.08</v>
      </c>
      <c r="N5794" s="5" t="s">
        <v>34</v>
      </c>
      <c r="O5794" s="3">
        <v>-1231.3499999999999</v>
      </c>
      <c r="P5794" s="3">
        <v>44.43</v>
      </c>
      <c r="Q5794" s="3">
        <v>46.59</v>
      </c>
      <c r="R5794" s="5" t="s">
        <v>1417</v>
      </c>
      <c r="S5794" s="5" t="s">
        <v>3419</v>
      </c>
      <c r="T5794" s="5" t="str">
        <f t="shared" si="541"/>
        <v>Dennis Pardue</v>
      </c>
      <c r="U5794" t="s">
        <v>1143</v>
      </c>
      <c r="V5794" s="5" t="s">
        <v>47</v>
      </c>
      <c r="W5794" s="5" t="s">
        <v>57</v>
      </c>
      <c r="X5794" s="5" t="s">
        <v>107</v>
      </c>
      <c r="Y5794" s="5" t="s">
        <v>2718</v>
      </c>
      <c r="Z5794" s="5" t="s">
        <v>106</v>
      </c>
      <c r="AA5794" s="4">
        <v>0.67</v>
      </c>
      <c r="AB5794" s="1">
        <v>40929</v>
      </c>
      <c r="AC5794" s="1">
        <v>18789</v>
      </c>
      <c r="AD5794">
        <f t="shared" si="542"/>
        <v>2</v>
      </c>
      <c r="AE5794">
        <f t="shared" ca="1" si="543"/>
        <v>73</v>
      </c>
      <c r="AF5794" t="str">
        <f t="shared" ca="1" si="544"/>
        <v>Over 65</v>
      </c>
      <c r="AG5794" s="3">
        <f t="shared" si="545"/>
        <v>2.5273459999999996</v>
      </c>
      <c r="AH5794" t="str">
        <f>_xlfn.IFNA(VLOOKUP(Sales_Transactions[[#This Row],[Order ID]],Returned_Items[#All],2,FALSE),"Not Returned")</f>
        <v>Returned</v>
      </c>
    </row>
    <row r="5795" spans="1:34" x14ac:dyDescent="0.25">
      <c r="A5795">
        <v>8135</v>
      </c>
      <c r="C5795" t="s">
        <v>3420</v>
      </c>
      <c r="D5795" s="2" t="str">
        <f>TEXT(MID(Sales_Transactions[[#This Row],[Order Date]],2,5),"d/m/yyy")</f>
        <v>26/6/2011</v>
      </c>
      <c r="E5795" s="2" t="str">
        <f>TEXT(MID(Sales_Transactions[[#This Row],[Order Date]],2,5),"d")</f>
        <v>26</v>
      </c>
      <c r="F5795" s="2" t="str">
        <f>TEXT(MID(Sales_Transactions[[#This Row],[Order Date]],2,5),"m")</f>
        <v>6</v>
      </c>
      <c r="G5795" s="2" t="str">
        <f>TEXT(MID(Sales_Transactions[[#This Row],[Order Date]],2,5),"yyy")</f>
        <v>2011</v>
      </c>
      <c r="H5795" s="2" t="str">
        <f>TEXT(MID(Sales_Transactions[[#This Row],[Order Date]],2,5),"yyy/m")</f>
        <v>2011/6</v>
      </c>
      <c r="I5795" t="s">
        <v>52</v>
      </c>
      <c r="J5795">
        <f t="shared" si="540"/>
        <v>1</v>
      </c>
      <c r="K5795" s="2">
        <v>16</v>
      </c>
      <c r="L5795" s="3">
        <v>772.41200000000003</v>
      </c>
      <c r="M5795" s="4">
        <v>0.03</v>
      </c>
      <c r="N5795" s="5" t="s">
        <v>23</v>
      </c>
      <c r="O5795" s="3">
        <v>-184.69</v>
      </c>
      <c r="P5795" s="3">
        <v>55.99</v>
      </c>
      <c r="Q5795" s="3">
        <v>5</v>
      </c>
      <c r="R5795" s="5" t="s">
        <v>454</v>
      </c>
      <c r="S5795" s="5" t="s">
        <v>2129</v>
      </c>
      <c r="T5795" s="5" t="str">
        <f t="shared" si="541"/>
        <v>Rick Wilson</v>
      </c>
      <c r="U5795" t="s">
        <v>1143</v>
      </c>
      <c r="V5795" s="5" t="s">
        <v>37</v>
      </c>
      <c r="W5795" s="5" t="s">
        <v>48</v>
      </c>
      <c r="X5795" s="5" t="s">
        <v>49</v>
      </c>
      <c r="Y5795" s="5" t="s">
        <v>422</v>
      </c>
      <c r="Z5795" s="5" t="s">
        <v>60</v>
      </c>
      <c r="AA5795" s="4">
        <v>0.8</v>
      </c>
      <c r="AB5795" s="1">
        <v>40721</v>
      </c>
      <c r="AC5795" s="1">
        <v>18755</v>
      </c>
      <c r="AD5795">
        <f t="shared" si="542"/>
        <v>1</v>
      </c>
      <c r="AE5795">
        <f t="shared" ca="1" si="543"/>
        <v>73</v>
      </c>
      <c r="AF5795" t="str">
        <f t="shared" ca="1" si="544"/>
        <v>Over 65</v>
      </c>
      <c r="AG5795" s="3">
        <f t="shared" si="545"/>
        <v>3.8108251875000003</v>
      </c>
      <c r="AH5795" t="str">
        <f>_xlfn.IFNA(VLOOKUP(Sales_Transactions[[#This Row],[Order ID]],Returned_Items[#All],2,FALSE),"Not Returned")</f>
        <v>Not Returned</v>
      </c>
    </row>
    <row r="5796" spans="1:34" x14ac:dyDescent="0.25">
      <c r="A5796">
        <v>9473</v>
      </c>
      <c r="C5796" t="s">
        <v>3189</v>
      </c>
      <c r="D5796" s="2" t="str">
        <f>TEXT(MID(Sales_Transactions[[#This Row],[Order Date]],2,5),"d/m/yyy")</f>
        <v>11/10/2012</v>
      </c>
      <c r="E5796" s="2" t="str">
        <f>TEXT(MID(Sales_Transactions[[#This Row],[Order Date]],2,5),"d")</f>
        <v>11</v>
      </c>
      <c r="F5796" s="2" t="str">
        <f>TEXT(MID(Sales_Transactions[[#This Row],[Order Date]],2,5),"m")</f>
        <v>10</v>
      </c>
      <c r="G5796" s="2" t="str">
        <f>TEXT(MID(Sales_Transactions[[#This Row],[Order Date]],2,5),"yyy")</f>
        <v>2012</v>
      </c>
      <c r="H5796" s="2" t="str">
        <f>TEXT(MID(Sales_Transactions[[#This Row],[Order Date]],2,5),"yyy/m")</f>
        <v>2012/10</v>
      </c>
      <c r="I5796" t="s">
        <v>52</v>
      </c>
      <c r="J5796">
        <f t="shared" si="540"/>
        <v>1</v>
      </c>
      <c r="K5796" s="2">
        <v>3</v>
      </c>
      <c r="L5796" s="3">
        <v>31.95</v>
      </c>
      <c r="M5796" s="4">
        <v>0.1</v>
      </c>
      <c r="N5796" s="5" t="s">
        <v>23</v>
      </c>
      <c r="O5796" s="3">
        <v>-23.69</v>
      </c>
      <c r="P5796" s="3">
        <v>8.0399999999999991</v>
      </c>
      <c r="Q5796" s="3">
        <v>8.94</v>
      </c>
      <c r="R5796" s="5" t="s">
        <v>2362</v>
      </c>
      <c r="S5796" s="5" t="s">
        <v>3415</v>
      </c>
      <c r="T5796" s="5" t="str">
        <f t="shared" si="541"/>
        <v>Jonathan Doherty</v>
      </c>
      <c r="U5796" t="s">
        <v>1143</v>
      </c>
      <c r="V5796" s="5" t="s">
        <v>47</v>
      </c>
      <c r="W5796" s="5" t="s">
        <v>28</v>
      </c>
      <c r="X5796" s="5" t="s">
        <v>41</v>
      </c>
      <c r="Y5796" s="5" t="s">
        <v>887</v>
      </c>
      <c r="Z5796" s="5" t="s">
        <v>43</v>
      </c>
      <c r="AA5796" s="4">
        <v>0.4</v>
      </c>
      <c r="AB5796" s="1">
        <v>41195</v>
      </c>
      <c r="AC5796" s="1">
        <v>18738</v>
      </c>
      <c r="AD5796">
        <f t="shared" si="542"/>
        <v>2</v>
      </c>
      <c r="AE5796">
        <f t="shared" ca="1" si="543"/>
        <v>73</v>
      </c>
      <c r="AF5796" t="str">
        <f t="shared" ca="1" si="544"/>
        <v>Over 65</v>
      </c>
      <c r="AG5796" s="3">
        <f t="shared" si="545"/>
        <v>5.6573199999999995</v>
      </c>
      <c r="AH5796" t="str">
        <f>_xlfn.IFNA(VLOOKUP(Sales_Transactions[[#This Row],[Order ID]],Returned_Items[#All],2,FALSE),"Not Returned")</f>
        <v>Not Returned</v>
      </c>
    </row>
    <row r="5797" spans="1:34" x14ac:dyDescent="0.25">
      <c r="A5797">
        <v>9473</v>
      </c>
      <c r="C5797" t="s">
        <v>3189</v>
      </c>
      <c r="D5797" s="2" t="str">
        <f>TEXT(MID(Sales_Transactions[[#This Row],[Order Date]],2,5),"d/m/yyy")</f>
        <v>11/10/2012</v>
      </c>
      <c r="E5797" s="2" t="str">
        <f>TEXT(MID(Sales_Transactions[[#This Row],[Order Date]],2,5),"d")</f>
        <v>11</v>
      </c>
      <c r="F5797" s="2" t="str">
        <f>TEXT(MID(Sales_Transactions[[#This Row],[Order Date]],2,5),"m")</f>
        <v>10</v>
      </c>
      <c r="G5797" s="2" t="str">
        <f>TEXT(MID(Sales_Transactions[[#This Row],[Order Date]],2,5),"yyy")</f>
        <v>2012</v>
      </c>
      <c r="H5797" s="2" t="str">
        <f>TEXT(MID(Sales_Transactions[[#This Row],[Order Date]],2,5),"yyy/m")</f>
        <v>2012/10</v>
      </c>
      <c r="I5797" t="s">
        <v>52</v>
      </c>
      <c r="J5797">
        <f t="shared" si="540"/>
        <v>1</v>
      </c>
      <c r="K5797" s="2">
        <v>34</v>
      </c>
      <c r="L5797" s="3">
        <v>563.82000000000005</v>
      </c>
      <c r="M5797" s="4">
        <v>0.03</v>
      </c>
      <c r="N5797" s="5" t="s">
        <v>23</v>
      </c>
      <c r="O5797" s="3">
        <v>188.22</v>
      </c>
      <c r="P5797" s="3">
        <v>16.510000000000002</v>
      </c>
      <c r="Q5797" s="3">
        <v>2.99</v>
      </c>
      <c r="R5797" s="5" t="s">
        <v>2362</v>
      </c>
      <c r="S5797" s="5" t="s">
        <v>3415</v>
      </c>
      <c r="T5797" s="5" t="str">
        <f t="shared" si="541"/>
        <v>Jonathan Doherty</v>
      </c>
      <c r="U5797" t="s">
        <v>1143</v>
      </c>
      <c r="V5797" s="5" t="s">
        <v>47</v>
      </c>
      <c r="W5797" s="5" t="s">
        <v>28</v>
      </c>
      <c r="X5797" s="5" t="s">
        <v>41</v>
      </c>
      <c r="Y5797" s="5" t="s">
        <v>3280</v>
      </c>
      <c r="Z5797" s="5" t="s">
        <v>43</v>
      </c>
      <c r="AA5797" s="4">
        <v>0.37</v>
      </c>
      <c r="AB5797" s="1">
        <v>41194</v>
      </c>
      <c r="AC5797" s="1">
        <v>18752</v>
      </c>
      <c r="AD5797">
        <f t="shared" si="542"/>
        <v>1</v>
      </c>
      <c r="AE5797">
        <f t="shared" ca="1" si="543"/>
        <v>73</v>
      </c>
      <c r="AF5797" t="str">
        <f t="shared" ca="1" si="544"/>
        <v>Over 65</v>
      </c>
      <c r="AG5797" s="3">
        <f t="shared" si="545"/>
        <v>0.57338373529411768</v>
      </c>
      <c r="AH5797" t="str">
        <f>_xlfn.IFNA(VLOOKUP(Sales_Transactions[[#This Row],[Order ID]],Returned_Items[#All],2,FALSE),"Not Returned")</f>
        <v>Not Returned</v>
      </c>
    </row>
    <row r="5798" spans="1:34" x14ac:dyDescent="0.25">
      <c r="A5798">
        <v>9473</v>
      </c>
      <c r="C5798" t="s">
        <v>3189</v>
      </c>
      <c r="D5798" s="2" t="str">
        <f>TEXT(MID(Sales_Transactions[[#This Row],[Order Date]],2,5),"d/m/yyy")</f>
        <v>11/10/2012</v>
      </c>
      <c r="E5798" s="2" t="str">
        <f>TEXT(MID(Sales_Transactions[[#This Row],[Order Date]],2,5),"d")</f>
        <v>11</v>
      </c>
      <c r="F5798" s="2" t="str">
        <f>TEXT(MID(Sales_Transactions[[#This Row],[Order Date]],2,5),"m")</f>
        <v>10</v>
      </c>
      <c r="G5798" s="2" t="str">
        <f>TEXT(MID(Sales_Transactions[[#This Row],[Order Date]],2,5),"yyy")</f>
        <v>2012</v>
      </c>
      <c r="H5798" s="2" t="str">
        <f>TEXT(MID(Sales_Transactions[[#This Row],[Order Date]],2,5),"yyy/m")</f>
        <v>2012/10</v>
      </c>
      <c r="I5798" t="s">
        <v>52</v>
      </c>
      <c r="J5798">
        <f t="shared" si="540"/>
        <v>1</v>
      </c>
      <c r="K5798" s="2">
        <v>31</v>
      </c>
      <c r="L5798" s="3">
        <v>502.44</v>
      </c>
      <c r="M5798" s="4">
        <v>0.04</v>
      </c>
      <c r="N5798" s="5" t="s">
        <v>23</v>
      </c>
      <c r="O5798" s="3">
        <v>-363.44</v>
      </c>
      <c r="P5798" s="3">
        <v>15.51</v>
      </c>
      <c r="Q5798" s="3">
        <v>17.78</v>
      </c>
      <c r="R5798" s="5" t="s">
        <v>2362</v>
      </c>
      <c r="S5798" s="5" t="s">
        <v>3415</v>
      </c>
      <c r="T5798" s="5" t="str">
        <f t="shared" si="541"/>
        <v>Jonathan Doherty</v>
      </c>
      <c r="U5798" t="s">
        <v>1143</v>
      </c>
      <c r="V5798" s="5" t="s">
        <v>47</v>
      </c>
      <c r="W5798" s="5" t="s">
        <v>28</v>
      </c>
      <c r="X5798" s="5" t="s">
        <v>29</v>
      </c>
      <c r="Y5798" s="5" t="s">
        <v>627</v>
      </c>
      <c r="Z5798" s="5" t="s">
        <v>43</v>
      </c>
      <c r="AA5798" s="4">
        <v>0.59</v>
      </c>
      <c r="AB5798" s="1">
        <v>41195</v>
      </c>
      <c r="AC5798" s="1">
        <v>19150</v>
      </c>
      <c r="AD5798">
        <f t="shared" si="542"/>
        <v>2</v>
      </c>
      <c r="AE5798">
        <f t="shared" ca="1" si="543"/>
        <v>72</v>
      </c>
      <c r="AF5798" t="str">
        <f t="shared" ca="1" si="544"/>
        <v>Over 65</v>
      </c>
      <c r="AG5798" s="3">
        <f t="shared" si="545"/>
        <v>1.0736708387096774</v>
      </c>
      <c r="AH5798" t="str">
        <f>_xlfn.IFNA(VLOOKUP(Sales_Transactions[[#This Row],[Order ID]],Returned_Items[#All],2,FALSE),"Not Returned")</f>
        <v>Not Returned</v>
      </c>
    </row>
    <row r="5799" spans="1:34" x14ac:dyDescent="0.25">
      <c r="A5799">
        <v>10210</v>
      </c>
      <c r="C5799" t="s">
        <v>1222</v>
      </c>
      <c r="D5799" s="2" t="str">
        <f>TEXT(MID(Sales_Transactions[[#This Row],[Order Date]],2,5),"d/m/yyy")</f>
        <v>23/6/2011</v>
      </c>
      <c r="E5799" s="2" t="str">
        <f>TEXT(MID(Sales_Transactions[[#This Row],[Order Date]],2,5),"d")</f>
        <v>23</v>
      </c>
      <c r="F5799" s="2" t="str">
        <f>TEXT(MID(Sales_Transactions[[#This Row],[Order Date]],2,5),"m")</f>
        <v>6</v>
      </c>
      <c r="G5799" s="2" t="str">
        <f>TEXT(MID(Sales_Transactions[[#This Row],[Order Date]],2,5),"yyy")</f>
        <v>2011</v>
      </c>
      <c r="H5799" s="2" t="str">
        <f>TEXT(MID(Sales_Transactions[[#This Row],[Order Date]],2,5),"yyy/m")</f>
        <v>2011/6</v>
      </c>
      <c r="I5799" t="s">
        <v>52</v>
      </c>
      <c r="J5799">
        <f t="shared" si="540"/>
        <v>1</v>
      </c>
      <c r="K5799" s="2">
        <v>10</v>
      </c>
      <c r="L5799" s="3">
        <v>767.34</v>
      </c>
      <c r="M5799" s="4">
        <v>0.04</v>
      </c>
      <c r="N5799" s="5" t="s">
        <v>23</v>
      </c>
      <c r="O5799" s="3">
        <v>-154.65</v>
      </c>
      <c r="P5799" s="3">
        <v>73.98</v>
      </c>
      <c r="Q5799" s="3">
        <v>14.52</v>
      </c>
      <c r="R5799" s="5" t="s">
        <v>1531</v>
      </c>
      <c r="S5799" s="5" t="s">
        <v>2274</v>
      </c>
      <c r="T5799" s="5" t="str">
        <f t="shared" si="541"/>
        <v>Liz Carlisle</v>
      </c>
      <c r="U5799" t="s">
        <v>1143</v>
      </c>
      <c r="V5799" s="5" t="s">
        <v>47</v>
      </c>
      <c r="W5799" s="5" t="s">
        <v>48</v>
      </c>
      <c r="X5799" s="5" t="s">
        <v>87</v>
      </c>
      <c r="Y5799" s="5" t="s">
        <v>1426</v>
      </c>
      <c r="Z5799" s="5" t="s">
        <v>43</v>
      </c>
      <c r="AA5799" s="4">
        <v>0.65</v>
      </c>
      <c r="AB5799" s="1">
        <v>40718</v>
      </c>
      <c r="AC5799" s="1">
        <v>19316</v>
      </c>
      <c r="AD5799">
        <f t="shared" si="542"/>
        <v>1</v>
      </c>
      <c r="AE5799">
        <f t="shared" ca="1" si="543"/>
        <v>71</v>
      </c>
      <c r="AF5799" t="str">
        <f t="shared" ca="1" si="544"/>
        <v>Over 65</v>
      </c>
      <c r="AG5799" s="3">
        <f t="shared" si="545"/>
        <v>8.8470408000000003</v>
      </c>
      <c r="AH5799" t="str">
        <f>_xlfn.IFNA(VLOOKUP(Sales_Transactions[[#This Row],[Order ID]],Returned_Items[#All],2,FALSE),"Not Returned")</f>
        <v>Not Returned</v>
      </c>
    </row>
    <row r="5800" spans="1:34" x14ac:dyDescent="0.25">
      <c r="A5800">
        <v>10308</v>
      </c>
      <c r="C5800" t="s">
        <v>2452</v>
      </c>
      <c r="D5800" s="2" t="str">
        <f>TEXT(MID(Sales_Transactions[[#This Row],[Order Date]],2,5),"d/m/yyy")</f>
        <v>20/4/2011</v>
      </c>
      <c r="E5800" s="2" t="str">
        <f>TEXT(MID(Sales_Transactions[[#This Row],[Order Date]],2,5),"d")</f>
        <v>20</v>
      </c>
      <c r="F5800" s="2" t="str">
        <f>TEXT(MID(Sales_Transactions[[#This Row],[Order Date]],2,5),"m")</f>
        <v>4</v>
      </c>
      <c r="G5800" s="2" t="str">
        <f>TEXT(MID(Sales_Transactions[[#This Row],[Order Date]],2,5),"yyy")</f>
        <v>2011</v>
      </c>
      <c r="H5800" s="2" t="str">
        <f>TEXT(MID(Sales_Transactions[[#This Row],[Order Date]],2,5),"yyy/m")</f>
        <v>2011/4</v>
      </c>
      <c r="I5800" t="s">
        <v>33</v>
      </c>
      <c r="J5800">
        <f t="shared" si="540"/>
        <v>4</v>
      </c>
      <c r="K5800" s="2">
        <v>40</v>
      </c>
      <c r="L5800" s="3">
        <v>5554.0360000000001</v>
      </c>
      <c r="M5800" s="4">
        <v>0.09</v>
      </c>
      <c r="N5800" s="5" t="s">
        <v>23</v>
      </c>
      <c r="O5800" s="3">
        <v>1153.8399999999999</v>
      </c>
      <c r="P5800" s="3">
        <v>175.99</v>
      </c>
      <c r="Q5800" s="3">
        <v>8.99</v>
      </c>
      <c r="R5800" s="5" t="s">
        <v>1417</v>
      </c>
      <c r="S5800" s="5" t="s">
        <v>3419</v>
      </c>
      <c r="T5800" s="5" t="str">
        <f t="shared" si="541"/>
        <v>Dennis Pardue</v>
      </c>
      <c r="U5800" t="s">
        <v>1143</v>
      </c>
      <c r="V5800" s="5" t="s">
        <v>27</v>
      </c>
      <c r="W5800" s="5" t="s">
        <v>48</v>
      </c>
      <c r="X5800" s="5" t="s">
        <v>49</v>
      </c>
      <c r="Y5800" s="5" t="s">
        <v>1069</v>
      </c>
      <c r="Z5800" s="5" t="s">
        <v>43</v>
      </c>
      <c r="AA5800" s="4">
        <v>0.56999999999999995</v>
      </c>
      <c r="AB5800" s="1">
        <v>40655</v>
      </c>
      <c r="AC5800" s="1">
        <v>19118</v>
      </c>
      <c r="AD5800">
        <f t="shared" si="542"/>
        <v>2</v>
      </c>
      <c r="AE5800">
        <f t="shared" ca="1" si="543"/>
        <v>72</v>
      </c>
      <c r="AF5800" t="str">
        <f t="shared" ca="1" si="544"/>
        <v>Over 65</v>
      </c>
      <c r="AG5800" s="3">
        <f t="shared" si="545"/>
        <v>4.6205402250000009</v>
      </c>
      <c r="AH5800" t="str">
        <f>_xlfn.IFNA(VLOOKUP(Sales_Transactions[[#This Row],[Order ID]],Returned_Items[#All],2,FALSE),"Not Returned")</f>
        <v>Not Returned</v>
      </c>
    </row>
    <row r="5801" spans="1:34" x14ac:dyDescent="0.25">
      <c r="A5801">
        <v>10951</v>
      </c>
      <c r="C5801" t="s">
        <v>380</v>
      </c>
      <c r="D5801" s="2" t="str">
        <f>TEXT(MID(Sales_Transactions[[#This Row],[Order Date]],2,5),"d/m/yyy")</f>
        <v>6/11/2012</v>
      </c>
      <c r="E5801" s="2" t="str">
        <f>TEXT(MID(Sales_Transactions[[#This Row],[Order Date]],2,5),"d")</f>
        <v>6</v>
      </c>
      <c r="F5801" s="2" t="str">
        <f>TEXT(MID(Sales_Transactions[[#This Row],[Order Date]],2,5),"m")</f>
        <v>11</v>
      </c>
      <c r="G5801" s="2" t="str">
        <f>TEXT(MID(Sales_Transactions[[#This Row],[Order Date]],2,5),"yyy")</f>
        <v>2012</v>
      </c>
      <c r="H5801" s="2" t="str">
        <f>TEXT(MID(Sales_Transactions[[#This Row],[Order Date]],2,5),"yyy/m")</f>
        <v>2012/11</v>
      </c>
      <c r="I5801" t="s">
        <v>52</v>
      </c>
      <c r="J5801">
        <f t="shared" si="540"/>
        <v>1</v>
      </c>
      <c r="K5801" s="2">
        <v>14</v>
      </c>
      <c r="L5801" s="3">
        <v>677.43</v>
      </c>
      <c r="M5801" s="4">
        <v>0.1</v>
      </c>
      <c r="N5801" s="5" t="s">
        <v>23</v>
      </c>
      <c r="O5801" s="3">
        <v>75.48</v>
      </c>
      <c r="P5801" s="3">
        <v>50.98</v>
      </c>
      <c r="Q5801" s="3">
        <v>22.24</v>
      </c>
      <c r="R5801" s="5" t="s">
        <v>1660</v>
      </c>
      <c r="S5801" s="5" t="s">
        <v>1661</v>
      </c>
      <c r="T5801" s="5" t="str">
        <f t="shared" si="541"/>
        <v>Neil Knudson</v>
      </c>
      <c r="U5801" t="s">
        <v>1143</v>
      </c>
      <c r="V5801" s="5" t="s">
        <v>47</v>
      </c>
      <c r="W5801" s="5" t="s">
        <v>57</v>
      </c>
      <c r="X5801" s="5" t="s">
        <v>58</v>
      </c>
      <c r="Y5801" s="5" t="s">
        <v>2307</v>
      </c>
      <c r="Z5801" s="5" t="s">
        <v>31</v>
      </c>
      <c r="AA5801" s="4">
        <v>0.55000000000000004</v>
      </c>
      <c r="AB5801" s="1">
        <v>41219</v>
      </c>
      <c r="AC5801" s="1">
        <v>19274</v>
      </c>
      <c r="AD5801">
        <f t="shared" si="542"/>
        <v>0</v>
      </c>
      <c r="AE5801">
        <f t="shared" ca="1" si="543"/>
        <v>71</v>
      </c>
      <c r="AF5801" t="str">
        <f t="shared" ca="1" si="544"/>
        <v>Over 65</v>
      </c>
      <c r="AG5801" s="3">
        <f t="shared" si="545"/>
        <v>5.2263585714285705</v>
      </c>
      <c r="AH5801" t="str">
        <f>_xlfn.IFNA(VLOOKUP(Sales_Transactions[[#This Row],[Order ID]],Returned_Items[#All],2,FALSE),"Not Returned")</f>
        <v>Not Returned</v>
      </c>
    </row>
    <row r="5802" spans="1:34" x14ac:dyDescent="0.25">
      <c r="A5802">
        <v>12194</v>
      </c>
      <c r="C5802" t="s">
        <v>1372</v>
      </c>
      <c r="D5802" s="2" t="str">
        <f>TEXT(MID(Sales_Transactions[[#This Row],[Order Date]],2,5),"d/m/yyy")</f>
        <v>1/3/2011</v>
      </c>
      <c r="E5802" s="2" t="str">
        <f>TEXT(MID(Sales_Transactions[[#This Row],[Order Date]],2,5),"d")</f>
        <v>1</v>
      </c>
      <c r="F5802" s="2" t="str">
        <f>TEXT(MID(Sales_Transactions[[#This Row],[Order Date]],2,5),"m")</f>
        <v>3</v>
      </c>
      <c r="G5802" s="2" t="str">
        <f>TEXT(MID(Sales_Transactions[[#This Row],[Order Date]],2,5),"yyy")</f>
        <v>2011</v>
      </c>
      <c r="H5802" s="2" t="str">
        <f>TEXT(MID(Sales_Transactions[[#This Row],[Order Date]],2,5),"yyy/m")</f>
        <v>2011/3</v>
      </c>
      <c r="I5802" t="s">
        <v>101</v>
      </c>
      <c r="J5802">
        <f t="shared" si="540"/>
        <v>1</v>
      </c>
      <c r="K5802" s="2">
        <v>19</v>
      </c>
      <c r="L5802" s="3">
        <v>3355.154</v>
      </c>
      <c r="M5802" s="4">
        <v>0</v>
      </c>
      <c r="N5802" s="5" t="s">
        <v>23</v>
      </c>
      <c r="O5802" s="3">
        <v>658.5</v>
      </c>
      <c r="P5802" s="3">
        <v>195.99</v>
      </c>
      <c r="Q5802" s="3">
        <v>3.99</v>
      </c>
      <c r="R5802" s="5" t="s">
        <v>1606</v>
      </c>
      <c r="S5802" s="5" t="s">
        <v>3417</v>
      </c>
      <c r="T5802" s="5" t="str">
        <f t="shared" si="541"/>
        <v>Maxwell Schwartz</v>
      </c>
      <c r="U5802" t="s">
        <v>1143</v>
      </c>
      <c r="V5802" s="5" t="s">
        <v>47</v>
      </c>
      <c r="W5802" s="5" t="s">
        <v>48</v>
      </c>
      <c r="X5802" s="5" t="s">
        <v>49</v>
      </c>
      <c r="Y5802" s="5" t="s">
        <v>50</v>
      </c>
      <c r="Z5802" s="5" t="s">
        <v>43</v>
      </c>
      <c r="AA5802" s="4">
        <v>0.57999999999999996</v>
      </c>
      <c r="AB5802" s="1">
        <v>40604</v>
      </c>
      <c r="AC5802" s="1">
        <v>19531</v>
      </c>
      <c r="AD5802">
        <f t="shared" si="542"/>
        <v>1</v>
      </c>
      <c r="AE5802">
        <f t="shared" ca="1" si="543"/>
        <v>71</v>
      </c>
      <c r="AF5802" t="str">
        <f t="shared" ca="1" si="544"/>
        <v>Over 65</v>
      </c>
      <c r="AG5802" s="3">
        <f t="shared" si="545"/>
        <v>10.525263157894738</v>
      </c>
      <c r="AH5802" t="str">
        <f>_xlfn.IFNA(VLOOKUP(Sales_Transactions[[#This Row],[Order ID]],Returned_Items[#All],2,FALSE),"Not Returned")</f>
        <v>Not Returned</v>
      </c>
    </row>
    <row r="5803" spans="1:34" x14ac:dyDescent="0.25">
      <c r="A5803">
        <v>12642</v>
      </c>
      <c r="C5803" t="s">
        <v>743</v>
      </c>
      <c r="D5803" s="2" t="str">
        <f>TEXT(MID(Sales_Transactions[[#This Row],[Order Date]],2,5),"d/m/yyy")</f>
        <v>27/4/2009</v>
      </c>
      <c r="E5803" s="2" t="str">
        <f>TEXT(MID(Sales_Transactions[[#This Row],[Order Date]],2,5),"d")</f>
        <v>27</v>
      </c>
      <c r="F5803" s="2" t="str">
        <f>TEXT(MID(Sales_Transactions[[#This Row],[Order Date]],2,5),"m")</f>
        <v>4</v>
      </c>
      <c r="G5803" s="2" t="str">
        <f>TEXT(MID(Sales_Transactions[[#This Row],[Order Date]],2,5),"yyy")</f>
        <v>2009</v>
      </c>
      <c r="H5803" s="2" t="str">
        <f>TEXT(MID(Sales_Transactions[[#This Row],[Order Date]],2,5),"yyy/m")</f>
        <v>2009/4</v>
      </c>
      <c r="I5803" t="s">
        <v>101</v>
      </c>
      <c r="J5803">
        <f t="shared" si="540"/>
        <v>1</v>
      </c>
      <c r="K5803" s="2">
        <v>10</v>
      </c>
      <c r="L5803" s="3">
        <v>564.85</v>
      </c>
      <c r="M5803" s="4">
        <v>0.09</v>
      </c>
      <c r="N5803" s="5" t="s">
        <v>67</v>
      </c>
      <c r="O5803" s="3">
        <v>181.02</v>
      </c>
      <c r="P5803" s="3">
        <v>58.1</v>
      </c>
      <c r="Q5803" s="3">
        <v>1.49</v>
      </c>
      <c r="R5803" s="5" t="s">
        <v>1660</v>
      </c>
      <c r="S5803" s="5" t="s">
        <v>1661</v>
      </c>
      <c r="T5803" s="5" t="str">
        <f t="shared" si="541"/>
        <v>Neil Knudson</v>
      </c>
      <c r="U5803" t="s">
        <v>1143</v>
      </c>
      <c r="V5803" s="5" t="s">
        <v>74</v>
      </c>
      <c r="W5803" s="5" t="s">
        <v>28</v>
      </c>
      <c r="X5803" s="5" t="s">
        <v>41</v>
      </c>
      <c r="Y5803" s="5" t="s">
        <v>208</v>
      </c>
      <c r="Z5803" s="5" t="s">
        <v>43</v>
      </c>
      <c r="AA5803" s="4">
        <v>0.38</v>
      </c>
      <c r="AB5803" s="1">
        <v>39932</v>
      </c>
      <c r="AC5803" s="1">
        <v>19381</v>
      </c>
      <c r="AD5803">
        <f t="shared" si="542"/>
        <v>2</v>
      </c>
      <c r="AE5803">
        <f t="shared" ca="1" si="543"/>
        <v>71</v>
      </c>
      <c r="AF5803" t="str">
        <f t="shared" ca="1" si="544"/>
        <v>Over 65</v>
      </c>
      <c r="AG5803" s="3">
        <f t="shared" si="545"/>
        <v>5.9537710000000006</v>
      </c>
      <c r="AH5803" t="str">
        <f>_xlfn.IFNA(VLOOKUP(Sales_Transactions[[#This Row],[Order ID]],Returned_Items[#All],2,FALSE),"Not Returned")</f>
        <v>Not Returned</v>
      </c>
    </row>
    <row r="5804" spans="1:34" x14ac:dyDescent="0.25">
      <c r="A5804">
        <v>12642</v>
      </c>
      <c r="C5804" t="s">
        <v>743</v>
      </c>
      <c r="D5804" s="2" t="str">
        <f>TEXT(MID(Sales_Transactions[[#This Row],[Order Date]],2,5),"d/m/yyy")</f>
        <v>27/4/2009</v>
      </c>
      <c r="E5804" s="2" t="str">
        <f>TEXT(MID(Sales_Transactions[[#This Row],[Order Date]],2,5),"d")</f>
        <v>27</v>
      </c>
      <c r="F5804" s="2" t="str">
        <f>TEXT(MID(Sales_Transactions[[#This Row],[Order Date]],2,5),"m")</f>
        <v>4</v>
      </c>
      <c r="G5804" s="2" t="str">
        <f>TEXT(MID(Sales_Transactions[[#This Row],[Order Date]],2,5),"yyy")</f>
        <v>2009</v>
      </c>
      <c r="H5804" s="2" t="str">
        <f>TEXT(MID(Sales_Transactions[[#This Row],[Order Date]],2,5),"yyy/m")</f>
        <v>2009/4</v>
      </c>
      <c r="I5804" t="s">
        <v>101</v>
      </c>
      <c r="J5804">
        <f t="shared" si="540"/>
        <v>1</v>
      </c>
      <c r="K5804" s="2">
        <v>14</v>
      </c>
      <c r="L5804" s="3">
        <v>572.33000000000004</v>
      </c>
      <c r="M5804" s="4">
        <v>0.01</v>
      </c>
      <c r="N5804" s="5" t="s">
        <v>23</v>
      </c>
      <c r="O5804" s="3">
        <v>-62.28</v>
      </c>
      <c r="P5804" s="3">
        <v>39.979999999999997</v>
      </c>
      <c r="Q5804" s="3">
        <v>7.12</v>
      </c>
      <c r="R5804" s="5" t="s">
        <v>1660</v>
      </c>
      <c r="S5804" s="5" t="s">
        <v>1661</v>
      </c>
      <c r="T5804" s="5" t="str">
        <f t="shared" si="541"/>
        <v>Neil Knudson</v>
      </c>
      <c r="U5804" t="s">
        <v>1143</v>
      </c>
      <c r="V5804" s="5" t="s">
        <v>74</v>
      </c>
      <c r="W5804" s="5" t="s">
        <v>48</v>
      </c>
      <c r="X5804" s="5" t="s">
        <v>87</v>
      </c>
      <c r="Y5804" s="5" t="s">
        <v>1926</v>
      </c>
      <c r="Z5804" s="5" t="s">
        <v>43</v>
      </c>
      <c r="AA5804" s="4">
        <v>0.67</v>
      </c>
      <c r="AB5804" s="1">
        <v>39932</v>
      </c>
      <c r="AC5804" s="1">
        <v>19552</v>
      </c>
      <c r="AD5804">
        <f t="shared" si="542"/>
        <v>2</v>
      </c>
      <c r="AE5804">
        <f t="shared" ca="1" si="543"/>
        <v>71</v>
      </c>
      <c r="AF5804" t="str">
        <f t="shared" ca="1" si="544"/>
        <v>Over 65</v>
      </c>
      <c r="AG5804" s="3">
        <f t="shared" si="545"/>
        <v>3.3640001428571424</v>
      </c>
      <c r="AH5804" t="str">
        <f>_xlfn.IFNA(VLOOKUP(Sales_Transactions[[#This Row],[Order ID]],Returned_Items[#All],2,FALSE),"Not Returned")</f>
        <v>Not Returned</v>
      </c>
    </row>
    <row r="5805" spans="1:34" x14ac:dyDescent="0.25">
      <c r="A5805">
        <v>13542</v>
      </c>
      <c r="C5805" t="s">
        <v>2160</v>
      </c>
      <c r="D5805" s="2" t="str">
        <f>TEXT(MID(Sales_Transactions[[#This Row],[Order Date]],2,5),"d/m/yyy")</f>
        <v>8/3/2009</v>
      </c>
      <c r="E5805" s="2" t="str">
        <f>TEXT(MID(Sales_Transactions[[#This Row],[Order Date]],2,5),"d")</f>
        <v>8</v>
      </c>
      <c r="F5805" s="2" t="str">
        <f>TEXT(MID(Sales_Transactions[[#This Row],[Order Date]],2,5),"m")</f>
        <v>3</v>
      </c>
      <c r="G5805" s="2" t="str">
        <f>TEXT(MID(Sales_Transactions[[#This Row],[Order Date]],2,5),"yyy")</f>
        <v>2009</v>
      </c>
      <c r="H5805" s="2" t="str">
        <f>TEXT(MID(Sales_Transactions[[#This Row],[Order Date]],2,5),"yyy/m")</f>
        <v>2009/3</v>
      </c>
      <c r="I5805" t="s">
        <v>22</v>
      </c>
      <c r="J5805">
        <f t="shared" si="540"/>
        <v>2</v>
      </c>
      <c r="K5805" s="2">
        <v>11</v>
      </c>
      <c r="L5805" s="3">
        <v>3571.84</v>
      </c>
      <c r="M5805" s="4">
        <v>0.01</v>
      </c>
      <c r="N5805" s="5" t="s">
        <v>34</v>
      </c>
      <c r="O5805" s="3">
        <v>403.81</v>
      </c>
      <c r="P5805" s="3">
        <v>300.98</v>
      </c>
      <c r="Q5805" s="3">
        <v>64.73</v>
      </c>
      <c r="R5805" s="5" t="s">
        <v>1594</v>
      </c>
      <c r="S5805" s="5" t="s">
        <v>3421</v>
      </c>
      <c r="T5805" s="5" t="str">
        <f t="shared" si="541"/>
        <v>John Huston</v>
      </c>
      <c r="U5805" t="s">
        <v>1143</v>
      </c>
      <c r="V5805" s="5" t="s">
        <v>37</v>
      </c>
      <c r="W5805" s="5" t="s">
        <v>57</v>
      </c>
      <c r="X5805" s="5" t="s">
        <v>154</v>
      </c>
      <c r="Y5805" s="5" t="s">
        <v>252</v>
      </c>
      <c r="Z5805" s="5" t="s">
        <v>40</v>
      </c>
      <c r="AA5805" s="4">
        <v>0.56000000000000005</v>
      </c>
      <c r="AB5805" s="1">
        <v>39887</v>
      </c>
      <c r="AC5805" s="1">
        <v>19561</v>
      </c>
      <c r="AD5805">
        <f t="shared" si="542"/>
        <v>7</v>
      </c>
      <c r="AE5805">
        <f t="shared" ca="1" si="543"/>
        <v>71</v>
      </c>
      <c r="AF5805" t="str">
        <f t="shared" ca="1" si="544"/>
        <v>Over 65</v>
      </c>
      <c r="AG5805" s="3">
        <f t="shared" si="545"/>
        <v>33.243627454545454</v>
      </c>
      <c r="AH5805" t="str">
        <f>_xlfn.IFNA(VLOOKUP(Sales_Transactions[[#This Row],[Order ID]],Returned_Items[#All],2,FALSE),"Not Returned")</f>
        <v>Not Returned</v>
      </c>
    </row>
    <row r="5806" spans="1:34" x14ac:dyDescent="0.25">
      <c r="A5806">
        <v>13542</v>
      </c>
      <c r="C5806" t="s">
        <v>2160</v>
      </c>
      <c r="D5806" s="2" t="str">
        <f>TEXT(MID(Sales_Transactions[[#This Row],[Order Date]],2,5),"d/m/yyy")</f>
        <v>8/3/2009</v>
      </c>
      <c r="E5806" s="2" t="str">
        <f>TEXT(MID(Sales_Transactions[[#This Row],[Order Date]],2,5),"d")</f>
        <v>8</v>
      </c>
      <c r="F5806" s="2" t="str">
        <f>TEXT(MID(Sales_Transactions[[#This Row],[Order Date]],2,5),"m")</f>
        <v>3</v>
      </c>
      <c r="G5806" s="2" t="str">
        <f>TEXT(MID(Sales_Transactions[[#This Row],[Order Date]],2,5),"yyy")</f>
        <v>2009</v>
      </c>
      <c r="H5806" s="2" t="str">
        <f>TEXT(MID(Sales_Transactions[[#This Row],[Order Date]],2,5),"yyy/m")</f>
        <v>2009/3</v>
      </c>
      <c r="I5806" t="s">
        <v>22</v>
      </c>
      <c r="J5806">
        <f t="shared" si="540"/>
        <v>2</v>
      </c>
      <c r="K5806" s="2">
        <v>33</v>
      </c>
      <c r="L5806" s="3">
        <v>310.44</v>
      </c>
      <c r="M5806" s="4">
        <v>0.03</v>
      </c>
      <c r="N5806" s="5" t="s">
        <v>23</v>
      </c>
      <c r="O5806" s="3">
        <v>-90.21</v>
      </c>
      <c r="P5806" s="3">
        <v>8.74</v>
      </c>
      <c r="Q5806" s="3">
        <v>8.2899999999999991</v>
      </c>
      <c r="R5806" s="5" t="s">
        <v>1594</v>
      </c>
      <c r="S5806" s="5" t="s">
        <v>3421</v>
      </c>
      <c r="T5806" s="5" t="str">
        <f t="shared" si="541"/>
        <v>John Huston</v>
      </c>
      <c r="U5806" t="s">
        <v>1143</v>
      </c>
      <c r="V5806" s="5" t="s">
        <v>37</v>
      </c>
      <c r="W5806" s="5" t="s">
        <v>28</v>
      </c>
      <c r="X5806" s="5" t="s">
        <v>98</v>
      </c>
      <c r="Y5806" s="5" t="s">
        <v>954</v>
      </c>
      <c r="Z5806" s="5" t="s">
        <v>43</v>
      </c>
      <c r="AA5806" s="4">
        <v>0.38</v>
      </c>
      <c r="AB5806" s="1">
        <v>39880</v>
      </c>
      <c r="AC5806" s="1">
        <v>20078</v>
      </c>
      <c r="AD5806">
        <f t="shared" si="542"/>
        <v>0</v>
      </c>
      <c r="AE5806">
        <f t="shared" ca="1" si="543"/>
        <v>69</v>
      </c>
      <c r="AF5806" t="str">
        <f t="shared" ca="1" si="544"/>
        <v>Over 65</v>
      </c>
      <c r="AG5806" s="3">
        <f t="shared" si="545"/>
        <v>0.51598115151515145</v>
      </c>
      <c r="AH5806" t="str">
        <f>_xlfn.IFNA(VLOOKUP(Sales_Transactions[[#This Row],[Order ID]],Returned_Items[#All],2,FALSE),"Not Returned")</f>
        <v>Not Returned</v>
      </c>
    </row>
    <row r="5807" spans="1:34" x14ac:dyDescent="0.25">
      <c r="A5807">
        <v>13988</v>
      </c>
      <c r="C5807" t="s">
        <v>3296</v>
      </c>
      <c r="D5807" s="2" t="str">
        <f>TEXT(MID(Sales_Transactions[[#This Row],[Order Date]],2,5),"d/m/yyy")</f>
        <v>1/8/2012</v>
      </c>
      <c r="E5807" s="2" t="str">
        <f>TEXT(MID(Sales_Transactions[[#This Row],[Order Date]],2,5),"d")</f>
        <v>1</v>
      </c>
      <c r="F5807" s="2" t="str">
        <f>TEXT(MID(Sales_Transactions[[#This Row],[Order Date]],2,5),"m")</f>
        <v>8</v>
      </c>
      <c r="G5807" s="2" t="str">
        <f>TEXT(MID(Sales_Transactions[[#This Row],[Order Date]],2,5),"yyy")</f>
        <v>2012</v>
      </c>
      <c r="H5807" s="2" t="str">
        <f>TEXT(MID(Sales_Transactions[[#This Row],[Order Date]],2,5),"yyy/m")</f>
        <v>2012/8</v>
      </c>
      <c r="I5807" t="s">
        <v>52</v>
      </c>
      <c r="J5807">
        <f t="shared" si="540"/>
        <v>1</v>
      </c>
      <c r="K5807" s="2">
        <v>34</v>
      </c>
      <c r="L5807" s="3">
        <v>180.27</v>
      </c>
      <c r="M5807" s="4">
        <v>0.01</v>
      </c>
      <c r="N5807" s="5" t="s">
        <v>23</v>
      </c>
      <c r="O5807" s="3">
        <v>-59.71</v>
      </c>
      <c r="P5807" s="3">
        <v>4.95</v>
      </c>
      <c r="Q5807" s="3">
        <v>5.32</v>
      </c>
      <c r="R5807" s="5" t="s">
        <v>3422</v>
      </c>
      <c r="S5807" s="5" t="s">
        <v>3423</v>
      </c>
      <c r="T5807" s="5" t="str">
        <f t="shared" si="541"/>
        <v>MaryBeth Skach</v>
      </c>
      <c r="U5807" t="s">
        <v>1143</v>
      </c>
      <c r="V5807" s="5" t="s">
        <v>74</v>
      </c>
      <c r="W5807" s="5" t="s">
        <v>57</v>
      </c>
      <c r="X5807" s="5" t="s">
        <v>58</v>
      </c>
      <c r="Y5807" s="5" t="s">
        <v>3043</v>
      </c>
      <c r="Z5807" s="5" t="s">
        <v>43</v>
      </c>
      <c r="AA5807" s="4">
        <v>0.41</v>
      </c>
      <c r="AB5807" s="1">
        <v>41123</v>
      </c>
      <c r="AC5807" s="1">
        <v>19797</v>
      </c>
      <c r="AD5807">
        <f t="shared" si="542"/>
        <v>1</v>
      </c>
      <c r="AE5807">
        <f t="shared" ca="1" si="543"/>
        <v>70</v>
      </c>
      <c r="AF5807" t="str">
        <f t="shared" ca="1" si="544"/>
        <v>Over 65</v>
      </c>
      <c r="AG5807" s="3">
        <f t="shared" si="545"/>
        <v>0.30204426470588236</v>
      </c>
      <c r="AH5807" t="str">
        <f>_xlfn.IFNA(VLOOKUP(Sales_Transactions[[#This Row],[Order ID]],Returned_Items[#All],2,FALSE),"Not Returned")</f>
        <v>Not Returned</v>
      </c>
    </row>
    <row r="5808" spans="1:34" x14ac:dyDescent="0.25">
      <c r="A5808">
        <v>13988</v>
      </c>
      <c r="C5808" t="s">
        <v>3296</v>
      </c>
      <c r="D5808" s="2" t="str">
        <f>TEXT(MID(Sales_Transactions[[#This Row],[Order Date]],2,5),"d/m/yyy")</f>
        <v>1/8/2012</v>
      </c>
      <c r="E5808" s="2" t="str">
        <f>TEXT(MID(Sales_Transactions[[#This Row],[Order Date]],2,5),"d")</f>
        <v>1</v>
      </c>
      <c r="F5808" s="2" t="str">
        <f>TEXT(MID(Sales_Transactions[[#This Row],[Order Date]],2,5),"m")</f>
        <v>8</v>
      </c>
      <c r="G5808" s="2" t="str">
        <f>TEXT(MID(Sales_Transactions[[#This Row],[Order Date]],2,5),"yyy")</f>
        <v>2012</v>
      </c>
      <c r="H5808" s="2" t="str">
        <f>TEXT(MID(Sales_Transactions[[#This Row],[Order Date]],2,5),"yyy/m")</f>
        <v>2012/8</v>
      </c>
      <c r="I5808" t="s">
        <v>52</v>
      </c>
      <c r="J5808">
        <f t="shared" si="540"/>
        <v>1</v>
      </c>
      <c r="K5808" s="2">
        <v>39</v>
      </c>
      <c r="L5808" s="3">
        <v>626.96</v>
      </c>
      <c r="M5808" s="4">
        <v>0</v>
      </c>
      <c r="N5808" s="5" t="s">
        <v>23</v>
      </c>
      <c r="O5808" s="3">
        <v>-35.92</v>
      </c>
      <c r="P5808" s="3">
        <v>14.98</v>
      </c>
      <c r="Q5808" s="3">
        <v>7.69</v>
      </c>
      <c r="R5808" s="5" t="s">
        <v>3422</v>
      </c>
      <c r="S5808" s="5" t="s">
        <v>3423</v>
      </c>
      <c r="T5808" s="5" t="str">
        <f t="shared" si="541"/>
        <v>MaryBeth Skach</v>
      </c>
      <c r="U5808" t="s">
        <v>1143</v>
      </c>
      <c r="V5808" s="5" t="s">
        <v>74</v>
      </c>
      <c r="W5808" s="5" t="s">
        <v>28</v>
      </c>
      <c r="X5808" s="5" t="s">
        <v>29</v>
      </c>
      <c r="Y5808" s="5" t="s">
        <v>2219</v>
      </c>
      <c r="Z5808" s="5" t="s">
        <v>43</v>
      </c>
      <c r="AA5808" s="4">
        <v>0.56999999999999995</v>
      </c>
      <c r="AB5808" s="1">
        <v>41123</v>
      </c>
      <c r="AC5808" s="1">
        <v>19940</v>
      </c>
      <c r="AD5808">
        <f t="shared" si="542"/>
        <v>1</v>
      </c>
      <c r="AE5808">
        <f t="shared" ca="1" si="543"/>
        <v>70</v>
      </c>
      <c r="AF5808" t="str">
        <f t="shared" ca="1" si="544"/>
        <v>Over 65</v>
      </c>
      <c r="AG5808" s="3">
        <f t="shared" si="545"/>
        <v>0.58128205128205135</v>
      </c>
      <c r="AH5808" t="str">
        <f>_xlfn.IFNA(VLOOKUP(Sales_Transactions[[#This Row],[Order ID]],Returned_Items[#All],2,FALSE),"Not Returned")</f>
        <v>Not Returned</v>
      </c>
    </row>
    <row r="5809" spans="1:34" x14ac:dyDescent="0.25">
      <c r="A5809">
        <v>13988</v>
      </c>
      <c r="C5809" t="s">
        <v>3296</v>
      </c>
      <c r="D5809" s="2" t="str">
        <f>TEXT(MID(Sales_Transactions[[#This Row],[Order Date]],2,5),"d/m/yyy")</f>
        <v>1/8/2012</v>
      </c>
      <c r="E5809" s="2" t="str">
        <f>TEXT(MID(Sales_Transactions[[#This Row],[Order Date]],2,5),"d")</f>
        <v>1</v>
      </c>
      <c r="F5809" s="2" t="str">
        <f>TEXT(MID(Sales_Transactions[[#This Row],[Order Date]],2,5),"m")</f>
        <v>8</v>
      </c>
      <c r="G5809" s="2" t="str">
        <f>TEXT(MID(Sales_Transactions[[#This Row],[Order Date]],2,5),"yyy")</f>
        <v>2012</v>
      </c>
      <c r="H5809" s="2" t="str">
        <f>TEXT(MID(Sales_Transactions[[#This Row],[Order Date]],2,5),"yyy/m")</f>
        <v>2012/8</v>
      </c>
      <c r="I5809" t="s">
        <v>52</v>
      </c>
      <c r="J5809">
        <f t="shared" si="540"/>
        <v>1</v>
      </c>
      <c r="K5809" s="2">
        <v>18</v>
      </c>
      <c r="L5809" s="3">
        <v>236.31</v>
      </c>
      <c r="M5809" s="4">
        <v>0.04</v>
      </c>
      <c r="N5809" s="5" t="s">
        <v>67</v>
      </c>
      <c r="O5809" s="3">
        <v>-2.2400000000000002</v>
      </c>
      <c r="P5809" s="3">
        <v>11.97</v>
      </c>
      <c r="Q5809" s="3">
        <v>4.9800000000000004</v>
      </c>
      <c r="R5809" s="5" t="s">
        <v>3422</v>
      </c>
      <c r="S5809" s="5" t="s">
        <v>3423</v>
      </c>
      <c r="T5809" s="5" t="str">
        <f t="shared" si="541"/>
        <v>MaryBeth Skach</v>
      </c>
      <c r="U5809" t="s">
        <v>1143</v>
      </c>
      <c r="V5809" s="5" t="s">
        <v>74</v>
      </c>
      <c r="W5809" s="5" t="s">
        <v>28</v>
      </c>
      <c r="X5809" s="5" t="s">
        <v>38</v>
      </c>
      <c r="Y5809" s="5" t="s">
        <v>431</v>
      </c>
      <c r="Z5809" s="5" t="s">
        <v>43</v>
      </c>
      <c r="AA5809" s="4">
        <v>0.57999999999999996</v>
      </c>
      <c r="AB5809" s="1">
        <v>41123</v>
      </c>
      <c r="AC5809" s="1">
        <v>20002</v>
      </c>
      <c r="AD5809">
        <f t="shared" si="542"/>
        <v>1</v>
      </c>
      <c r="AE5809">
        <f t="shared" ca="1" si="543"/>
        <v>69</v>
      </c>
      <c r="AF5809" t="str">
        <f t="shared" ca="1" si="544"/>
        <v>Over 65</v>
      </c>
      <c r="AG5809" s="3">
        <f t="shared" si="545"/>
        <v>0.94140066666666677</v>
      </c>
      <c r="AH5809" t="str">
        <f>_xlfn.IFNA(VLOOKUP(Sales_Transactions[[#This Row],[Order ID]],Returned_Items[#All],2,FALSE),"Not Returned")</f>
        <v>Not Returned</v>
      </c>
    </row>
    <row r="5810" spans="1:34" x14ac:dyDescent="0.25">
      <c r="A5810">
        <v>14241</v>
      </c>
      <c r="C5810" t="s">
        <v>3424</v>
      </c>
      <c r="D5810" s="2" t="str">
        <f>TEXT(MID(Sales_Transactions[[#This Row],[Order Date]],2,5),"d/m/yyy")</f>
        <v>14/6/2012</v>
      </c>
      <c r="E5810" s="2" t="str">
        <f>TEXT(MID(Sales_Transactions[[#This Row],[Order Date]],2,5),"d")</f>
        <v>14</v>
      </c>
      <c r="F5810" s="2" t="str">
        <f>TEXT(MID(Sales_Transactions[[#This Row],[Order Date]],2,5),"m")</f>
        <v>6</v>
      </c>
      <c r="G5810" s="2" t="str">
        <f>TEXT(MID(Sales_Transactions[[#This Row],[Order Date]],2,5),"yyy")</f>
        <v>2012</v>
      </c>
      <c r="H5810" s="2" t="str">
        <f>TEXT(MID(Sales_Transactions[[#This Row],[Order Date]],2,5),"yyy/m")</f>
        <v>2012/6</v>
      </c>
      <c r="I5810" t="s">
        <v>101</v>
      </c>
      <c r="J5810">
        <f t="shared" si="540"/>
        <v>1</v>
      </c>
      <c r="K5810" s="2">
        <v>22</v>
      </c>
      <c r="L5810" s="3">
        <v>263.63</v>
      </c>
      <c r="M5810" s="4">
        <v>0.03</v>
      </c>
      <c r="N5810" s="5" t="s">
        <v>23</v>
      </c>
      <c r="O5810" s="3">
        <v>48.86</v>
      </c>
      <c r="P5810" s="3">
        <v>11.55</v>
      </c>
      <c r="Q5810" s="3">
        <v>2.36</v>
      </c>
      <c r="R5810" s="5" t="s">
        <v>3422</v>
      </c>
      <c r="S5810" s="5" t="s">
        <v>3423</v>
      </c>
      <c r="T5810" s="5" t="str">
        <f t="shared" si="541"/>
        <v>MaryBeth Skach</v>
      </c>
      <c r="U5810" t="s">
        <v>1143</v>
      </c>
      <c r="V5810" s="5" t="s">
        <v>74</v>
      </c>
      <c r="W5810" s="5" t="s">
        <v>28</v>
      </c>
      <c r="X5810" s="5" t="s">
        <v>124</v>
      </c>
      <c r="Y5810" s="5" t="s">
        <v>1746</v>
      </c>
      <c r="Z5810" s="5" t="s">
        <v>84</v>
      </c>
      <c r="AA5810" s="4">
        <v>0.55000000000000004</v>
      </c>
      <c r="AB5810" s="1">
        <v>41075</v>
      </c>
      <c r="AC5810" s="1">
        <v>20001</v>
      </c>
      <c r="AD5810">
        <f t="shared" si="542"/>
        <v>1</v>
      </c>
      <c r="AE5810">
        <f t="shared" ca="1" si="543"/>
        <v>69</v>
      </c>
      <c r="AF5810" t="str">
        <f t="shared" ca="1" si="544"/>
        <v>Over 65</v>
      </c>
      <c r="AG5810" s="3">
        <f t="shared" si="545"/>
        <v>0.63211522727272729</v>
      </c>
      <c r="AH5810" t="str">
        <f>_xlfn.IFNA(VLOOKUP(Sales_Transactions[[#This Row],[Order ID]],Returned_Items[#All],2,FALSE),"Not Returned")</f>
        <v>Not Returned</v>
      </c>
    </row>
    <row r="5811" spans="1:34" x14ac:dyDescent="0.25">
      <c r="A5811">
        <v>14242</v>
      </c>
      <c r="C5811" t="s">
        <v>571</v>
      </c>
      <c r="D5811" s="2" t="str">
        <f>TEXT(MID(Sales_Transactions[[#This Row],[Order Date]],2,5),"d/m/yyy")</f>
        <v>8/5/2011</v>
      </c>
      <c r="E5811" s="2" t="str">
        <f>TEXT(MID(Sales_Transactions[[#This Row],[Order Date]],2,5),"d")</f>
        <v>8</v>
      </c>
      <c r="F5811" s="2" t="str">
        <f>TEXT(MID(Sales_Transactions[[#This Row],[Order Date]],2,5),"m")</f>
        <v>5</v>
      </c>
      <c r="G5811" s="2" t="str">
        <f>TEXT(MID(Sales_Transactions[[#This Row],[Order Date]],2,5),"yyy")</f>
        <v>2011</v>
      </c>
      <c r="H5811" s="2" t="str">
        <f>TEXT(MID(Sales_Transactions[[#This Row],[Order Date]],2,5),"yyy/m")</f>
        <v>2011/5</v>
      </c>
      <c r="I5811" t="s">
        <v>33</v>
      </c>
      <c r="J5811">
        <f t="shared" si="540"/>
        <v>4</v>
      </c>
      <c r="K5811" s="2">
        <v>35</v>
      </c>
      <c r="L5811" s="3">
        <v>1078.58</v>
      </c>
      <c r="M5811" s="4">
        <v>0.03</v>
      </c>
      <c r="N5811" s="5" t="s">
        <v>23</v>
      </c>
      <c r="O5811" s="3">
        <v>9</v>
      </c>
      <c r="P5811" s="3">
        <v>30.73</v>
      </c>
      <c r="Q5811" s="3">
        <v>4</v>
      </c>
      <c r="R5811" s="5" t="s">
        <v>1417</v>
      </c>
      <c r="S5811" s="5" t="s">
        <v>3419</v>
      </c>
      <c r="T5811" s="5" t="str">
        <f t="shared" si="541"/>
        <v>Dennis Pardue</v>
      </c>
      <c r="U5811" t="s">
        <v>1143</v>
      </c>
      <c r="V5811" s="5" t="s">
        <v>47</v>
      </c>
      <c r="W5811" s="5" t="s">
        <v>48</v>
      </c>
      <c r="X5811" s="5" t="s">
        <v>87</v>
      </c>
      <c r="Y5811" s="5" t="s">
        <v>424</v>
      </c>
      <c r="Z5811" s="5" t="s">
        <v>43</v>
      </c>
      <c r="AA5811" s="4">
        <v>0.75</v>
      </c>
      <c r="AB5811" s="1">
        <v>40673</v>
      </c>
      <c r="AC5811" s="1">
        <v>19899</v>
      </c>
      <c r="AD5811">
        <f t="shared" si="542"/>
        <v>2</v>
      </c>
      <c r="AE5811">
        <f t="shared" ca="1" si="543"/>
        <v>70</v>
      </c>
      <c r="AF5811" t="str">
        <f t="shared" ca="1" si="544"/>
        <v>Over 65</v>
      </c>
      <c r="AG5811" s="3">
        <f t="shared" si="545"/>
        <v>0.9920223142857143</v>
      </c>
      <c r="AH5811" t="str">
        <f>_xlfn.IFNA(VLOOKUP(Sales_Transactions[[#This Row],[Order ID]],Returned_Items[#All],2,FALSE),"Not Returned")</f>
        <v>Returned</v>
      </c>
    </row>
    <row r="5812" spans="1:34" x14ac:dyDescent="0.25">
      <c r="A5812">
        <v>14913</v>
      </c>
      <c r="C5812" t="s">
        <v>2167</v>
      </c>
      <c r="D5812" s="2" t="str">
        <f>TEXT(MID(Sales_Transactions[[#This Row],[Order Date]],2,5),"d/m/yyy")</f>
        <v>14/2/2009</v>
      </c>
      <c r="E5812" s="2" t="str">
        <f>TEXT(MID(Sales_Transactions[[#This Row],[Order Date]],2,5),"d")</f>
        <v>14</v>
      </c>
      <c r="F5812" s="2" t="str">
        <f>TEXT(MID(Sales_Transactions[[#This Row],[Order Date]],2,5),"m")</f>
        <v>2</v>
      </c>
      <c r="G5812" s="2" t="str">
        <f>TEXT(MID(Sales_Transactions[[#This Row],[Order Date]],2,5),"yyy")</f>
        <v>2009</v>
      </c>
      <c r="H5812" s="2" t="str">
        <f>TEXT(MID(Sales_Transactions[[#This Row],[Order Date]],2,5),"yyy/m")</f>
        <v>2009/2</v>
      </c>
      <c r="I5812" t="s">
        <v>33</v>
      </c>
      <c r="J5812">
        <f t="shared" si="540"/>
        <v>4</v>
      </c>
      <c r="K5812" s="2">
        <v>47</v>
      </c>
      <c r="L5812" s="3">
        <v>1003.43</v>
      </c>
      <c r="M5812" s="4">
        <v>0.01</v>
      </c>
      <c r="N5812" s="5" t="s">
        <v>23</v>
      </c>
      <c r="O5812" s="3">
        <v>208.06</v>
      </c>
      <c r="P5812" s="3">
        <v>19.98</v>
      </c>
      <c r="Q5812" s="3">
        <v>8.68</v>
      </c>
      <c r="R5812" s="5" t="s">
        <v>2013</v>
      </c>
      <c r="S5812" s="5" t="s">
        <v>2630</v>
      </c>
      <c r="T5812" s="5" t="str">
        <f t="shared" si="541"/>
        <v>Janet Lee</v>
      </c>
      <c r="U5812" t="s">
        <v>1143</v>
      </c>
      <c r="V5812" s="5" t="s">
        <v>37</v>
      </c>
      <c r="W5812" s="5" t="s">
        <v>28</v>
      </c>
      <c r="X5812" s="5" t="s">
        <v>75</v>
      </c>
      <c r="Y5812" s="5" t="s">
        <v>1042</v>
      </c>
      <c r="Z5812" s="5" t="s">
        <v>43</v>
      </c>
      <c r="AA5812" s="4">
        <v>0.37</v>
      </c>
      <c r="AB5812" s="1">
        <v>39859</v>
      </c>
      <c r="AC5812" s="1">
        <v>20333</v>
      </c>
      <c r="AD5812">
        <f t="shared" si="542"/>
        <v>1</v>
      </c>
      <c r="AE5812">
        <f t="shared" ca="1" si="543"/>
        <v>68</v>
      </c>
      <c r="AF5812" t="str">
        <f t="shared" ca="1" si="544"/>
        <v>Over 65</v>
      </c>
      <c r="AG5812" s="3">
        <f t="shared" si="545"/>
        <v>0.60974472340425534</v>
      </c>
      <c r="AH5812" t="str">
        <f>_xlfn.IFNA(VLOOKUP(Sales_Transactions[[#This Row],[Order ID]],Returned_Items[#All],2,FALSE),"Not Returned")</f>
        <v>Not Returned</v>
      </c>
    </row>
    <row r="5813" spans="1:34" x14ac:dyDescent="0.25">
      <c r="A5813">
        <v>14951</v>
      </c>
      <c r="C5813" t="s">
        <v>258</v>
      </c>
      <c r="D5813" s="2" t="str">
        <f>TEXT(MID(Sales_Transactions[[#This Row],[Order Date]],2,5),"d/m/yyy")</f>
        <v>17/5/2011</v>
      </c>
      <c r="E5813" s="2" t="str">
        <f>TEXT(MID(Sales_Transactions[[#This Row],[Order Date]],2,5),"d")</f>
        <v>17</v>
      </c>
      <c r="F5813" s="2" t="str">
        <f>TEXT(MID(Sales_Transactions[[#This Row],[Order Date]],2,5),"m")</f>
        <v>5</v>
      </c>
      <c r="G5813" s="2" t="str">
        <f>TEXT(MID(Sales_Transactions[[#This Row],[Order Date]],2,5),"yyy")</f>
        <v>2011</v>
      </c>
      <c r="H5813" s="2" t="str">
        <f>TEXT(MID(Sales_Transactions[[#This Row],[Order Date]],2,5),"yyy/m")</f>
        <v>2011/5</v>
      </c>
      <c r="I5813" t="s">
        <v>78</v>
      </c>
      <c r="J5813">
        <f t="shared" si="540"/>
        <v>3</v>
      </c>
      <c r="K5813" s="2">
        <v>34</v>
      </c>
      <c r="L5813" s="3">
        <v>2779.2</v>
      </c>
      <c r="M5813" s="4">
        <v>0.02</v>
      </c>
      <c r="N5813" s="5" t="s">
        <v>23</v>
      </c>
      <c r="O5813" s="3">
        <v>889.57</v>
      </c>
      <c r="P5813" s="3">
        <v>80.98</v>
      </c>
      <c r="Q5813" s="3">
        <v>7.18</v>
      </c>
      <c r="R5813" s="5" t="s">
        <v>2786</v>
      </c>
      <c r="S5813" s="5" t="s">
        <v>3248</v>
      </c>
      <c r="T5813" s="5" t="str">
        <f t="shared" si="541"/>
        <v>Denise Monton</v>
      </c>
      <c r="U5813" t="s">
        <v>1143</v>
      </c>
      <c r="V5813" s="5" t="s">
        <v>74</v>
      </c>
      <c r="W5813" s="5" t="s">
        <v>48</v>
      </c>
      <c r="X5813" s="5" t="s">
        <v>87</v>
      </c>
      <c r="Y5813" s="5" t="s">
        <v>1166</v>
      </c>
      <c r="Z5813" s="5" t="s">
        <v>43</v>
      </c>
      <c r="AA5813" s="4">
        <v>0.48</v>
      </c>
      <c r="AB5813" s="1">
        <v>40682</v>
      </c>
      <c r="AC5813" s="1">
        <v>20198</v>
      </c>
      <c r="AD5813">
        <f t="shared" si="542"/>
        <v>2</v>
      </c>
      <c r="AE5813">
        <f t="shared" ca="1" si="543"/>
        <v>69</v>
      </c>
      <c r="AF5813" t="str">
        <f t="shared" ca="1" si="544"/>
        <v>Over 65</v>
      </c>
      <c r="AG5813" s="3">
        <f t="shared" si="545"/>
        <v>2.5924648235294123</v>
      </c>
      <c r="AH5813" t="str">
        <f>_xlfn.IFNA(VLOOKUP(Sales_Transactions[[#This Row],[Order ID]],Returned_Items[#All],2,FALSE),"Not Returned")</f>
        <v>Returned</v>
      </c>
    </row>
    <row r="5814" spans="1:34" x14ac:dyDescent="0.25">
      <c r="A5814">
        <v>14951</v>
      </c>
      <c r="C5814" t="s">
        <v>258</v>
      </c>
      <c r="D5814" s="2" t="str">
        <f>TEXT(MID(Sales_Transactions[[#This Row],[Order Date]],2,5),"d/m/yyy")</f>
        <v>17/5/2011</v>
      </c>
      <c r="E5814" s="2" t="str">
        <f>TEXT(MID(Sales_Transactions[[#This Row],[Order Date]],2,5),"d")</f>
        <v>17</v>
      </c>
      <c r="F5814" s="2" t="str">
        <f>TEXT(MID(Sales_Transactions[[#This Row],[Order Date]],2,5),"m")</f>
        <v>5</v>
      </c>
      <c r="G5814" s="2" t="str">
        <f>TEXT(MID(Sales_Transactions[[#This Row],[Order Date]],2,5),"yyy")</f>
        <v>2011</v>
      </c>
      <c r="H5814" s="2" t="str">
        <f>TEXT(MID(Sales_Transactions[[#This Row],[Order Date]],2,5),"yyy/m")</f>
        <v>2011/5</v>
      </c>
      <c r="I5814" t="s">
        <v>78</v>
      </c>
      <c r="J5814">
        <f t="shared" si="540"/>
        <v>3</v>
      </c>
      <c r="K5814" s="2">
        <v>26</v>
      </c>
      <c r="L5814" s="3">
        <v>65.209999999999994</v>
      </c>
      <c r="M5814" s="4">
        <v>0.08</v>
      </c>
      <c r="N5814" s="5" t="s">
        <v>23</v>
      </c>
      <c r="O5814" s="3">
        <v>-41.6</v>
      </c>
      <c r="P5814" s="3">
        <v>2.6</v>
      </c>
      <c r="Q5814" s="3">
        <v>2.4</v>
      </c>
      <c r="R5814" s="5" t="s">
        <v>2786</v>
      </c>
      <c r="S5814" s="5" t="s">
        <v>3248</v>
      </c>
      <c r="T5814" s="5" t="str">
        <f t="shared" si="541"/>
        <v>Denise Monton</v>
      </c>
      <c r="U5814" t="s">
        <v>1143</v>
      </c>
      <c r="V5814" s="5" t="s">
        <v>74</v>
      </c>
      <c r="W5814" s="5" t="s">
        <v>28</v>
      </c>
      <c r="X5814" s="5" t="s">
        <v>124</v>
      </c>
      <c r="Y5814" s="5" t="s">
        <v>645</v>
      </c>
      <c r="Z5814" s="5" t="s">
        <v>84</v>
      </c>
      <c r="AA5814" s="4">
        <v>0.57999999999999996</v>
      </c>
      <c r="AB5814" s="1">
        <v>40680</v>
      </c>
      <c r="AC5814" s="1">
        <v>20345</v>
      </c>
      <c r="AD5814">
        <f t="shared" si="542"/>
        <v>0</v>
      </c>
      <c r="AE5814">
        <f t="shared" ca="1" si="543"/>
        <v>68</v>
      </c>
      <c r="AF5814" t="str">
        <f t="shared" ca="1" si="544"/>
        <v>Over 65</v>
      </c>
      <c r="AG5814" s="3">
        <f t="shared" si="545"/>
        <v>0.19222769230769232</v>
      </c>
      <c r="AH5814" t="str">
        <f>_xlfn.IFNA(VLOOKUP(Sales_Transactions[[#This Row],[Order ID]],Returned_Items[#All],2,FALSE),"Not Returned")</f>
        <v>Returned</v>
      </c>
    </row>
    <row r="5815" spans="1:34" x14ac:dyDescent="0.25">
      <c r="A5815">
        <v>14983</v>
      </c>
      <c r="C5815" t="s">
        <v>2491</v>
      </c>
      <c r="D5815" s="2" t="str">
        <f>TEXT(MID(Sales_Transactions[[#This Row],[Order Date]],2,5),"d/m/yyy")</f>
        <v>11/2/2009</v>
      </c>
      <c r="E5815" s="2" t="str">
        <f>TEXT(MID(Sales_Transactions[[#This Row],[Order Date]],2,5),"d")</f>
        <v>11</v>
      </c>
      <c r="F5815" s="2" t="str">
        <f>TEXT(MID(Sales_Transactions[[#This Row],[Order Date]],2,5),"m")</f>
        <v>2</v>
      </c>
      <c r="G5815" s="2" t="str">
        <f>TEXT(MID(Sales_Transactions[[#This Row],[Order Date]],2,5),"yyy")</f>
        <v>2009</v>
      </c>
      <c r="H5815" s="2" t="str">
        <f>TEXT(MID(Sales_Transactions[[#This Row],[Order Date]],2,5),"yyy/m")</f>
        <v>2009/2</v>
      </c>
      <c r="I5815" t="s">
        <v>33</v>
      </c>
      <c r="J5815">
        <f t="shared" si="540"/>
        <v>4</v>
      </c>
      <c r="K5815" s="2">
        <v>48</v>
      </c>
      <c r="L5815" s="3">
        <v>8475.9619999999995</v>
      </c>
      <c r="M5815" s="4">
        <v>0.05</v>
      </c>
      <c r="N5815" s="5" t="s">
        <v>67</v>
      </c>
      <c r="O5815" s="3">
        <v>2497.94</v>
      </c>
      <c r="P5815" s="3">
        <v>205.99</v>
      </c>
      <c r="Q5815" s="3">
        <v>8.99</v>
      </c>
      <c r="R5815" s="5" t="s">
        <v>454</v>
      </c>
      <c r="S5815" s="5" t="s">
        <v>2129</v>
      </c>
      <c r="T5815" s="5" t="str">
        <f t="shared" si="541"/>
        <v>Rick Wilson</v>
      </c>
      <c r="U5815" t="s">
        <v>1143</v>
      </c>
      <c r="V5815" s="5" t="s">
        <v>37</v>
      </c>
      <c r="W5815" s="5" t="s">
        <v>48</v>
      </c>
      <c r="X5815" s="5" t="s">
        <v>49</v>
      </c>
      <c r="Y5815" s="5" t="s">
        <v>2065</v>
      </c>
      <c r="Z5815" s="5" t="s">
        <v>43</v>
      </c>
      <c r="AA5815" s="4">
        <v>0.57999999999999996</v>
      </c>
      <c r="AB5815" s="1">
        <v>39856</v>
      </c>
      <c r="AC5815" s="1">
        <v>20193</v>
      </c>
      <c r="AD5815">
        <f t="shared" si="542"/>
        <v>1</v>
      </c>
      <c r="AE5815">
        <f t="shared" ca="1" si="543"/>
        <v>69</v>
      </c>
      <c r="AF5815" t="str">
        <f t="shared" ca="1" si="544"/>
        <v>Over 65</v>
      </c>
      <c r="AG5815" s="3">
        <f t="shared" si="545"/>
        <v>4.4766042708333336</v>
      </c>
      <c r="AH5815" t="str">
        <f>_xlfn.IFNA(VLOOKUP(Sales_Transactions[[#This Row],[Order ID]],Returned_Items[#All],2,FALSE),"Not Returned")</f>
        <v>Not Returned</v>
      </c>
    </row>
    <row r="5816" spans="1:34" x14ac:dyDescent="0.25">
      <c r="A5816">
        <v>14983</v>
      </c>
      <c r="C5816" t="s">
        <v>2491</v>
      </c>
      <c r="D5816" s="2" t="str">
        <f>TEXT(MID(Sales_Transactions[[#This Row],[Order Date]],2,5),"d/m/yyy")</f>
        <v>11/2/2009</v>
      </c>
      <c r="E5816" s="2" t="str">
        <f>TEXT(MID(Sales_Transactions[[#This Row],[Order Date]],2,5),"d")</f>
        <v>11</v>
      </c>
      <c r="F5816" s="2" t="str">
        <f>TEXT(MID(Sales_Transactions[[#This Row],[Order Date]],2,5),"m")</f>
        <v>2</v>
      </c>
      <c r="G5816" s="2" t="str">
        <f>TEXT(MID(Sales_Transactions[[#This Row],[Order Date]],2,5),"yyy")</f>
        <v>2009</v>
      </c>
      <c r="H5816" s="2" t="str">
        <f>TEXT(MID(Sales_Transactions[[#This Row],[Order Date]],2,5),"yyy/m")</f>
        <v>2009/2</v>
      </c>
      <c r="I5816" t="s">
        <v>33</v>
      </c>
      <c r="J5816">
        <f t="shared" si="540"/>
        <v>4</v>
      </c>
      <c r="K5816" s="2">
        <v>18</v>
      </c>
      <c r="L5816" s="3">
        <v>3015.4940000000001</v>
      </c>
      <c r="M5816" s="4">
        <v>0.08</v>
      </c>
      <c r="N5816" s="5" t="s">
        <v>23</v>
      </c>
      <c r="O5816" s="3">
        <v>251.54</v>
      </c>
      <c r="P5816" s="3">
        <v>205.99</v>
      </c>
      <c r="Q5816" s="3">
        <v>8.99</v>
      </c>
      <c r="R5816" s="5" t="s">
        <v>454</v>
      </c>
      <c r="S5816" s="5" t="s">
        <v>2129</v>
      </c>
      <c r="T5816" s="5" t="str">
        <f t="shared" si="541"/>
        <v>Rick Wilson</v>
      </c>
      <c r="U5816" t="s">
        <v>1143</v>
      </c>
      <c r="V5816" s="5" t="s">
        <v>37</v>
      </c>
      <c r="W5816" s="5" t="s">
        <v>48</v>
      </c>
      <c r="X5816" s="5" t="s">
        <v>49</v>
      </c>
      <c r="Y5816" s="5" t="s">
        <v>2589</v>
      </c>
      <c r="Z5816" s="5" t="s">
        <v>43</v>
      </c>
      <c r="AA5816" s="4">
        <v>0.56000000000000005</v>
      </c>
      <c r="AB5816" s="1">
        <v>39856</v>
      </c>
      <c r="AC5816" s="1">
        <v>20313</v>
      </c>
      <c r="AD5816">
        <f t="shared" si="542"/>
        <v>1</v>
      </c>
      <c r="AE5816">
        <f t="shared" ca="1" si="543"/>
        <v>68</v>
      </c>
      <c r="AF5816" t="str">
        <f t="shared" ca="1" si="544"/>
        <v>Over 65</v>
      </c>
      <c r="AG5816" s="3">
        <f t="shared" si="545"/>
        <v>11.934178222222222</v>
      </c>
      <c r="AH5816" t="str">
        <f>_xlfn.IFNA(VLOOKUP(Sales_Transactions[[#This Row],[Order ID]],Returned_Items[#All],2,FALSE),"Not Returned")</f>
        <v>Not Returned</v>
      </c>
    </row>
    <row r="5817" spans="1:34" x14ac:dyDescent="0.25">
      <c r="A5817">
        <v>15524</v>
      </c>
      <c r="C5817" t="s">
        <v>613</v>
      </c>
      <c r="D5817" s="2" t="str">
        <f>TEXT(MID(Sales_Transactions[[#This Row],[Order Date]],2,5),"d/m/yyy")</f>
        <v>11/5/2012</v>
      </c>
      <c r="E5817" s="2" t="str">
        <f>TEXT(MID(Sales_Transactions[[#This Row],[Order Date]],2,5),"d")</f>
        <v>11</v>
      </c>
      <c r="F5817" s="2" t="str">
        <f>TEXT(MID(Sales_Transactions[[#This Row],[Order Date]],2,5),"m")</f>
        <v>5</v>
      </c>
      <c r="G5817" s="2" t="str">
        <f>TEXT(MID(Sales_Transactions[[#This Row],[Order Date]],2,5),"yyy")</f>
        <v>2012</v>
      </c>
      <c r="H5817" s="2" t="str">
        <f>TEXT(MID(Sales_Transactions[[#This Row],[Order Date]],2,5),"yyy/m")</f>
        <v>2012/5</v>
      </c>
      <c r="I5817" t="s">
        <v>78</v>
      </c>
      <c r="J5817">
        <f t="shared" si="540"/>
        <v>3</v>
      </c>
      <c r="K5817" s="2">
        <v>27</v>
      </c>
      <c r="L5817" s="3">
        <v>156.82</v>
      </c>
      <c r="M5817" s="4">
        <v>0.03</v>
      </c>
      <c r="N5817" s="5" t="s">
        <v>23</v>
      </c>
      <c r="O5817" s="3">
        <v>-37.619999999999997</v>
      </c>
      <c r="P5817" s="3">
        <v>5.68</v>
      </c>
      <c r="Q5817" s="3">
        <v>3.6</v>
      </c>
      <c r="R5817" s="5" t="s">
        <v>1594</v>
      </c>
      <c r="S5817" s="5" t="s">
        <v>3421</v>
      </c>
      <c r="T5817" s="5" t="str">
        <f t="shared" si="541"/>
        <v>John Huston</v>
      </c>
      <c r="U5817" t="s">
        <v>1143</v>
      </c>
      <c r="V5817" s="5" t="s">
        <v>37</v>
      </c>
      <c r="W5817" s="5" t="s">
        <v>28</v>
      </c>
      <c r="X5817" s="5" t="s">
        <v>221</v>
      </c>
      <c r="Y5817" s="5" t="s">
        <v>3055</v>
      </c>
      <c r="Z5817" s="5" t="s">
        <v>60</v>
      </c>
      <c r="AA5817" s="4">
        <v>0.56000000000000005</v>
      </c>
      <c r="AB5817" s="1">
        <v>41041</v>
      </c>
      <c r="AC5817" s="1">
        <v>20219</v>
      </c>
      <c r="AD5817">
        <f t="shared" si="542"/>
        <v>1</v>
      </c>
      <c r="AE5817">
        <f t="shared" ca="1" si="543"/>
        <v>69</v>
      </c>
      <c r="AF5817" t="str">
        <f t="shared" ca="1" si="544"/>
        <v>Over 65</v>
      </c>
      <c r="AG5817" s="3">
        <f t="shared" si="545"/>
        <v>0.34364059259259255</v>
      </c>
      <c r="AH5817" t="str">
        <f>_xlfn.IFNA(VLOOKUP(Sales_Transactions[[#This Row],[Order ID]],Returned_Items[#All],2,FALSE),"Not Returned")</f>
        <v>Not Returned</v>
      </c>
    </row>
    <row r="5818" spans="1:34" x14ac:dyDescent="0.25">
      <c r="A5818">
        <v>15714</v>
      </c>
      <c r="C5818" t="s">
        <v>3425</v>
      </c>
      <c r="D5818" s="2" t="str">
        <f>TEXT(MID(Sales_Transactions[[#This Row],[Order Date]],2,5),"d/m/yyy")</f>
        <v>5/7/2011</v>
      </c>
      <c r="E5818" s="2" t="str">
        <f>TEXT(MID(Sales_Transactions[[#This Row],[Order Date]],2,5),"d")</f>
        <v>5</v>
      </c>
      <c r="F5818" s="2" t="str">
        <f>TEXT(MID(Sales_Transactions[[#This Row],[Order Date]],2,5),"m")</f>
        <v>7</v>
      </c>
      <c r="G5818" s="2" t="str">
        <f>TEXT(MID(Sales_Transactions[[#This Row],[Order Date]],2,5),"yyy")</f>
        <v>2011</v>
      </c>
      <c r="H5818" s="2" t="str">
        <f>TEXT(MID(Sales_Transactions[[#This Row],[Order Date]],2,5),"yyy/m")</f>
        <v>2011/7</v>
      </c>
      <c r="I5818" t="s">
        <v>33</v>
      </c>
      <c r="J5818">
        <f t="shared" si="540"/>
        <v>4</v>
      </c>
      <c r="K5818" s="2">
        <v>50</v>
      </c>
      <c r="L5818" s="3">
        <v>2510.71</v>
      </c>
      <c r="M5818" s="4">
        <v>0.01</v>
      </c>
      <c r="N5818" s="5" t="s">
        <v>67</v>
      </c>
      <c r="O5818" s="3">
        <v>3.6</v>
      </c>
      <c r="P5818" s="3">
        <v>49.43</v>
      </c>
      <c r="Q5818" s="3">
        <v>19.989999999999998</v>
      </c>
      <c r="R5818" s="5" t="s">
        <v>3422</v>
      </c>
      <c r="S5818" s="5" t="s">
        <v>3423</v>
      </c>
      <c r="T5818" s="5" t="str">
        <f t="shared" si="541"/>
        <v>MaryBeth Skach</v>
      </c>
      <c r="U5818" t="s">
        <v>1143</v>
      </c>
      <c r="V5818" s="5" t="s">
        <v>74</v>
      </c>
      <c r="W5818" s="5" t="s">
        <v>28</v>
      </c>
      <c r="X5818" s="5" t="s">
        <v>38</v>
      </c>
      <c r="Y5818" s="5" t="s">
        <v>1423</v>
      </c>
      <c r="Z5818" s="5" t="s">
        <v>43</v>
      </c>
      <c r="AA5818" s="4">
        <v>0.56999999999999995</v>
      </c>
      <c r="AB5818" s="1">
        <v>40731</v>
      </c>
      <c r="AC5818" s="1">
        <v>20159</v>
      </c>
      <c r="AD5818">
        <f t="shared" si="542"/>
        <v>2</v>
      </c>
      <c r="AE5818">
        <f t="shared" ca="1" si="543"/>
        <v>69</v>
      </c>
      <c r="AF5818" t="str">
        <f t="shared" ca="1" si="544"/>
        <v>Over 65</v>
      </c>
      <c r="AG5818" s="3">
        <f t="shared" si="545"/>
        <v>1.38830114</v>
      </c>
      <c r="AH5818" t="str">
        <f>_xlfn.IFNA(VLOOKUP(Sales_Transactions[[#This Row],[Order ID]],Returned_Items[#All],2,FALSE),"Not Returned")</f>
        <v>Not Returned</v>
      </c>
    </row>
    <row r="5819" spans="1:34" x14ac:dyDescent="0.25">
      <c r="A5819">
        <v>17282</v>
      </c>
      <c r="C5819" t="s">
        <v>3298</v>
      </c>
      <c r="D5819" s="2" t="str">
        <f>TEXT(MID(Sales_Transactions[[#This Row],[Order Date]],2,5),"d/m/yyy")</f>
        <v>18/11/2009</v>
      </c>
      <c r="E5819" s="2" t="str">
        <f>TEXT(MID(Sales_Transactions[[#This Row],[Order Date]],2,5),"d")</f>
        <v>18</v>
      </c>
      <c r="F5819" s="2" t="str">
        <f>TEXT(MID(Sales_Transactions[[#This Row],[Order Date]],2,5),"m")</f>
        <v>11</v>
      </c>
      <c r="G5819" s="2" t="str">
        <f>TEXT(MID(Sales_Transactions[[#This Row],[Order Date]],2,5),"yyy")</f>
        <v>2009</v>
      </c>
      <c r="H5819" s="2" t="str">
        <f>TEXT(MID(Sales_Transactions[[#This Row],[Order Date]],2,5),"yyy/m")</f>
        <v>2009/11</v>
      </c>
      <c r="I5819" t="s">
        <v>22</v>
      </c>
      <c r="J5819">
        <f t="shared" si="540"/>
        <v>2</v>
      </c>
      <c r="K5819" s="2">
        <v>37</v>
      </c>
      <c r="L5819" s="3">
        <v>988.42</v>
      </c>
      <c r="M5819" s="4">
        <v>0.09</v>
      </c>
      <c r="N5819" s="5" t="s">
        <v>23</v>
      </c>
      <c r="O5819" s="3">
        <v>253.94</v>
      </c>
      <c r="P5819" s="3">
        <v>29.17</v>
      </c>
      <c r="Q5819" s="3">
        <v>6.27</v>
      </c>
      <c r="R5819" s="5" t="s">
        <v>2786</v>
      </c>
      <c r="S5819" s="5" t="s">
        <v>3248</v>
      </c>
      <c r="T5819" s="5" t="str">
        <f t="shared" si="541"/>
        <v>Denise Monton</v>
      </c>
      <c r="U5819" t="s">
        <v>1143</v>
      </c>
      <c r="V5819" s="5" t="s">
        <v>74</v>
      </c>
      <c r="W5819" s="5" t="s">
        <v>28</v>
      </c>
      <c r="X5819" s="5" t="s">
        <v>41</v>
      </c>
      <c r="Y5819" s="5" t="s">
        <v>1950</v>
      </c>
      <c r="Z5819" s="5" t="s">
        <v>43</v>
      </c>
      <c r="AA5819" s="4">
        <v>0.37</v>
      </c>
      <c r="AB5819" s="1">
        <v>40137</v>
      </c>
      <c r="AC5819" s="1">
        <v>20443</v>
      </c>
      <c r="AD5819">
        <f t="shared" si="542"/>
        <v>2</v>
      </c>
      <c r="AE5819">
        <f t="shared" ca="1" si="543"/>
        <v>68</v>
      </c>
      <c r="AF5819" t="str">
        <f t="shared" ca="1" si="544"/>
        <v>Over 65</v>
      </c>
      <c r="AG5819" s="3">
        <f t="shared" si="545"/>
        <v>0.95712829729729731</v>
      </c>
      <c r="AH5819" t="str">
        <f>_xlfn.IFNA(VLOOKUP(Sales_Transactions[[#This Row],[Order ID]],Returned_Items[#All],2,FALSE),"Not Returned")</f>
        <v>Returned</v>
      </c>
    </row>
    <row r="5820" spans="1:34" x14ac:dyDescent="0.25">
      <c r="A5820">
        <v>17381</v>
      </c>
      <c r="C5820" t="s">
        <v>2436</v>
      </c>
      <c r="D5820" s="2" t="str">
        <f>TEXT(MID(Sales_Transactions[[#This Row],[Order Date]],2,5),"d/m/yyy")</f>
        <v>14/8/2010</v>
      </c>
      <c r="E5820" s="2" t="str">
        <f>TEXT(MID(Sales_Transactions[[#This Row],[Order Date]],2,5),"d")</f>
        <v>14</v>
      </c>
      <c r="F5820" s="2" t="str">
        <f>TEXT(MID(Sales_Transactions[[#This Row],[Order Date]],2,5),"m")</f>
        <v>8</v>
      </c>
      <c r="G5820" s="2" t="str">
        <f>TEXT(MID(Sales_Transactions[[#This Row],[Order Date]],2,5),"yyy")</f>
        <v>2010</v>
      </c>
      <c r="H5820" s="2" t="str">
        <f>TEXT(MID(Sales_Transactions[[#This Row],[Order Date]],2,5),"yyy/m")</f>
        <v>2010/8</v>
      </c>
      <c r="I5820" t="s">
        <v>33</v>
      </c>
      <c r="J5820">
        <f t="shared" si="540"/>
        <v>4</v>
      </c>
      <c r="K5820" s="2">
        <v>28</v>
      </c>
      <c r="L5820" s="3">
        <v>101.25</v>
      </c>
      <c r="M5820" s="4">
        <v>0.05</v>
      </c>
      <c r="N5820" s="5" t="s">
        <v>23</v>
      </c>
      <c r="O5820" s="3">
        <v>40.9</v>
      </c>
      <c r="P5820" s="3">
        <v>3.75</v>
      </c>
      <c r="Q5820" s="3">
        <v>0.5</v>
      </c>
      <c r="R5820" s="5" t="s">
        <v>454</v>
      </c>
      <c r="S5820" s="5" t="s">
        <v>2129</v>
      </c>
      <c r="T5820" s="5" t="str">
        <f t="shared" si="541"/>
        <v>Rick Wilson</v>
      </c>
      <c r="U5820" t="s">
        <v>1143</v>
      </c>
      <c r="V5820" s="5" t="s">
        <v>47</v>
      </c>
      <c r="W5820" s="5" t="s">
        <v>28</v>
      </c>
      <c r="X5820" s="5" t="s">
        <v>115</v>
      </c>
      <c r="Y5820" s="5" t="s">
        <v>1679</v>
      </c>
      <c r="Z5820" s="5" t="s">
        <v>43</v>
      </c>
      <c r="AA5820" s="4">
        <v>0.37</v>
      </c>
      <c r="AB5820" s="1">
        <v>40405</v>
      </c>
      <c r="AC5820" s="1">
        <v>20123</v>
      </c>
      <c r="AD5820">
        <f t="shared" si="542"/>
        <v>1</v>
      </c>
      <c r="AE5820">
        <f t="shared" ca="1" si="543"/>
        <v>69</v>
      </c>
      <c r="AF5820" t="str">
        <f t="shared" ca="1" si="544"/>
        <v>Over 65</v>
      </c>
      <c r="AG5820" s="3">
        <f t="shared" si="545"/>
        <v>0.15171874999999999</v>
      </c>
      <c r="AH5820" t="str">
        <f>_xlfn.IFNA(VLOOKUP(Sales_Transactions[[#This Row],[Order ID]],Returned_Items[#All],2,FALSE),"Not Returned")</f>
        <v>Not Returned</v>
      </c>
    </row>
    <row r="5821" spans="1:34" x14ac:dyDescent="0.25">
      <c r="A5821">
        <v>17862</v>
      </c>
      <c r="C5821" t="s">
        <v>2498</v>
      </c>
      <c r="D5821" s="2" t="str">
        <f>TEXT(MID(Sales_Transactions[[#This Row],[Order Date]],2,5),"d/m/yyy")</f>
        <v>7/5/2012</v>
      </c>
      <c r="E5821" s="2" t="str">
        <f>TEXT(MID(Sales_Transactions[[#This Row],[Order Date]],2,5),"d")</f>
        <v>7</v>
      </c>
      <c r="F5821" s="2" t="str">
        <f>TEXT(MID(Sales_Transactions[[#This Row],[Order Date]],2,5),"m")</f>
        <v>5</v>
      </c>
      <c r="G5821" s="2" t="str">
        <f>TEXT(MID(Sales_Transactions[[#This Row],[Order Date]],2,5),"yyy")</f>
        <v>2012</v>
      </c>
      <c r="H5821" s="2" t="str">
        <f>TEXT(MID(Sales_Transactions[[#This Row],[Order Date]],2,5),"yyy/m")</f>
        <v>2012/5</v>
      </c>
      <c r="I5821" t="s">
        <v>52</v>
      </c>
      <c r="J5821">
        <f t="shared" si="540"/>
        <v>1</v>
      </c>
      <c r="K5821" s="2">
        <v>1</v>
      </c>
      <c r="L5821" s="3">
        <v>28.73</v>
      </c>
      <c r="M5821" s="4">
        <v>0</v>
      </c>
      <c r="N5821" s="5" t="s">
        <v>23</v>
      </c>
      <c r="O5821" s="3">
        <v>-57.04</v>
      </c>
      <c r="P5821" s="3">
        <v>20.97</v>
      </c>
      <c r="Q5821" s="3">
        <v>6.5</v>
      </c>
      <c r="R5821" s="5" t="s">
        <v>1660</v>
      </c>
      <c r="S5821" s="5" t="s">
        <v>1661</v>
      </c>
      <c r="T5821" s="5" t="str">
        <f t="shared" si="541"/>
        <v>Neil Knudson</v>
      </c>
      <c r="U5821" t="s">
        <v>1143</v>
      </c>
      <c r="V5821" s="5" t="s">
        <v>47</v>
      </c>
      <c r="W5821" s="5" t="s">
        <v>48</v>
      </c>
      <c r="X5821" s="5" t="s">
        <v>87</v>
      </c>
      <c r="Y5821" s="5" t="s">
        <v>411</v>
      </c>
      <c r="Z5821" s="5" t="s">
        <v>43</v>
      </c>
      <c r="AA5821" s="4">
        <v>0.78</v>
      </c>
      <c r="AB5821" s="1">
        <v>41037</v>
      </c>
      <c r="AC5821" s="1">
        <v>20639</v>
      </c>
      <c r="AD5821">
        <f t="shared" si="542"/>
        <v>1</v>
      </c>
      <c r="AE5821">
        <f t="shared" ca="1" si="543"/>
        <v>68</v>
      </c>
      <c r="AF5821" t="str">
        <f t="shared" ca="1" si="544"/>
        <v>Over 65</v>
      </c>
      <c r="AG5821" s="3">
        <f t="shared" si="545"/>
        <v>27.47</v>
      </c>
      <c r="AH5821" t="str">
        <f>_xlfn.IFNA(VLOOKUP(Sales_Transactions[[#This Row],[Order ID]],Returned_Items[#All],2,FALSE),"Not Returned")</f>
        <v>Not Returned</v>
      </c>
    </row>
    <row r="5822" spans="1:34" hidden="1" x14ac:dyDescent="0.25">
      <c r="A5822">
        <v>17862</v>
      </c>
      <c r="C5822" t="s">
        <v>2498</v>
      </c>
      <c r="D5822" s="2" t="str">
        <f>TEXT(MID(Sales_Transactions[[#This Row],[Order Date]],2,5),"d/m/yyy")</f>
        <v>7/5/2012</v>
      </c>
      <c r="E5822" s="2" t="str">
        <f>TEXT(MID(Sales_Transactions[[#This Row],[Order Date]],2,5),"d")</f>
        <v>7</v>
      </c>
      <c r="F5822" s="2" t="str">
        <f>TEXT(MID(Sales_Transactions[[#This Row],[Order Date]],2,5),"m")</f>
        <v>5</v>
      </c>
      <c r="G5822" s="2" t="str">
        <f>TEXT(MID(Sales_Transactions[[#This Row],[Order Date]],2,5),"yyy")</f>
        <v>2012</v>
      </c>
      <c r="H5822" s="2" t="str">
        <f>TEXT(MID(Sales_Transactions[[#This Row],[Order Date]],2,5),"yyy/m")</f>
        <v>2012/5</v>
      </c>
      <c r="I5822" t="s">
        <v>52</v>
      </c>
      <c r="J5822">
        <f t="shared" si="540"/>
        <v>1</v>
      </c>
      <c r="K5822" s="2">
        <v>31</v>
      </c>
      <c r="L5822">
        <v>67.88</v>
      </c>
      <c r="M5822">
        <v>0.08</v>
      </c>
      <c r="N5822" t="s">
        <v>279</v>
      </c>
      <c r="O5822">
        <v>4.87</v>
      </c>
      <c r="P5822">
        <v>2.1</v>
      </c>
      <c r="Q5822">
        <v>0.7</v>
      </c>
      <c r="R5822" t="s">
        <v>1660</v>
      </c>
      <c r="S5822" t="s">
        <v>1661</v>
      </c>
      <c r="T5822" t="str">
        <f t="shared" si="541"/>
        <v>Neil Knudson</v>
      </c>
      <c r="U5822" t="s">
        <v>1143</v>
      </c>
      <c r="V5822" t="s">
        <v>47</v>
      </c>
      <c r="W5822" t="s">
        <v>28</v>
      </c>
      <c r="X5822" t="s">
        <v>124</v>
      </c>
      <c r="Y5822" t="s">
        <v>3025</v>
      </c>
      <c r="Z5822" t="s">
        <v>84</v>
      </c>
      <c r="AA5822">
        <v>0.56999999999999995</v>
      </c>
      <c r="AB5822" s="1">
        <v>41038</v>
      </c>
      <c r="AC5822" s="1">
        <v>20467</v>
      </c>
      <c r="AD5822">
        <f t="shared" si="542"/>
        <v>2</v>
      </c>
      <c r="AE5822">
        <f t="shared" ca="1" si="543"/>
        <v>68</v>
      </c>
      <c r="AF5822" t="str">
        <f t="shared" ca="1" si="544"/>
        <v>Over 65</v>
      </c>
      <c r="AG5822">
        <f t="shared" si="545"/>
        <v>9.0268387096774205E-2</v>
      </c>
      <c r="AH5822" t="str">
        <f>_xlfn.IFNA(VLOOKUP(Sales_Transactions[[#This Row],[Order ID]],Returned_Items[#All],2,FALSE),"Not Returned")</f>
        <v>Not Returned</v>
      </c>
    </row>
    <row r="5823" spans="1:34" x14ac:dyDescent="0.25">
      <c r="A5823">
        <v>17927</v>
      </c>
      <c r="C5823" t="s">
        <v>1341</v>
      </c>
      <c r="D5823" s="2" t="str">
        <f>TEXT(MID(Sales_Transactions[[#This Row],[Order Date]],2,5),"d/m/yyy")</f>
        <v>9/8/2009</v>
      </c>
      <c r="E5823" s="2" t="str">
        <f>TEXT(MID(Sales_Transactions[[#This Row],[Order Date]],2,5),"d")</f>
        <v>9</v>
      </c>
      <c r="F5823" s="2" t="str">
        <f>TEXT(MID(Sales_Transactions[[#This Row],[Order Date]],2,5),"m")</f>
        <v>8</v>
      </c>
      <c r="G5823" s="2" t="str">
        <f>TEXT(MID(Sales_Transactions[[#This Row],[Order Date]],2,5),"yyy")</f>
        <v>2009</v>
      </c>
      <c r="H5823" s="2" t="str">
        <f>TEXT(MID(Sales_Transactions[[#This Row],[Order Date]],2,5),"yyy/m")</f>
        <v>2009/8</v>
      </c>
      <c r="I5823" t="s">
        <v>78</v>
      </c>
      <c r="J5823">
        <f t="shared" si="540"/>
        <v>3</v>
      </c>
      <c r="K5823" s="2">
        <v>42</v>
      </c>
      <c r="L5823" s="3">
        <v>865.21</v>
      </c>
      <c r="M5823" s="4">
        <v>7.0000000000000007E-2</v>
      </c>
      <c r="N5823" s="5" t="s">
        <v>23</v>
      </c>
      <c r="O5823" s="3">
        <v>-42.1</v>
      </c>
      <c r="P5823" s="3">
        <v>20.95</v>
      </c>
      <c r="Q5823" s="3">
        <v>5.99</v>
      </c>
      <c r="R5823" s="5" t="s">
        <v>2013</v>
      </c>
      <c r="S5823" s="5" t="s">
        <v>2630</v>
      </c>
      <c r="T5823" s="5" t="str">
        <f t="shared" si="541"/>
        <v>Janet Lee</v>
      </c>
      <c r="U5823" t="s">
        <v>1143</v>
      </c>
      <c r="V5823" s="5" t="s">
        <v>37</v>
      </c>
      <c r="W5823" s="5" t="s">
        <v>48</v>
      </c>
      <c r="X5823" s="5" t="s">
        <v>87</v>
      </c>
      <c r="Y5823" s="5" t="s">
        <v>360</v>
      </c>
      <c r="Z5823" s="5" t="s">
        <v>43</v>
      </c>
      <c r="AA5823" s="4">
        <v>0.65</v>
      </c>
      <c r="AB5823" s="1">
        <v>40035</v>
      </c>
      <c r="AC5823" s="1">
        <v>22847</v>
      </c>
      <c r="AD5823">
        <f t="shared" si="542"/>
        <v>1</v>
      </c>
      <c r="AE5823">
        <f t="shared" ca="1" si="543"/>
        <v>62</v>
      </c>
      <c r="AF5823" t="str">
        <f t="shared" ca="1" si="544"/>
        <v>18-64</v>
      </c>
      <c r="AG5823" s="3">
        <f t="shared" si="545"/>
        <v>0.64107940476190473</v>
      </c>
      <c r="AH5823" t="str">
        <f>_xlfn.IFNA(VLOOKUP(Sales_Transactions[[#This Row],[Order ID]],Returned_Items[#All],2,FALSE),"Not Returned")</f>
        <v>Not Returned</v>
      </c>
    </row>
    <row r="5824" spans="1:34" x14ac:dyDescent="0.25">
      <c r="A5824">
        <v>17988</v>
      </c>
      <c r="C5824" t="s">
        <v>3255</v>
      </c>
      <c r="D5824" s="2" t="str">
        <f>TEXT(MID(Sales_Transactions[[#This Row],[Order Date]],2,5),"d/m/yyy")</f>
        <v>22/9/2010</v>
      </c>
      <c r="E5824" s="2" t="str">
        <f>TEXT(MID(Sales_Transactions[[#This Row],[Order Date]],2,5),"d")</f>
        <v>22</v>
      </c>
      <c r="F5824" s="2" t="str">
        <f>TEXT(MID(Sales_Transactions[[#This Row],[Order Date]],2,5),"m")</f>
        <v>9</v>
      </c>
      <c r="G5824" s="2" t="str">
        <f>TEXT(MID(Sales_Transactions[[#This Row],[Order Date]],2,5),"yyy")</f>
        <v>2010</v>
      </c>
      <c r="H5824" s="2" t="str">
        <f>TEXT(MID(Sales_Transactions[[#This Row],[Order Date]],2,5),"yyy/m")</f>
        <v>2010/9</v>
      </c>
      <c r="I5824" t="s">
        <v>22</v>
      </c>
      <c r="J5824">
        <f t="shared" si="540"/>
        <v>2</v>
      </c>
      <c r="K5824" s="2">
        <v>46</v>
      </c>
      <c r="L5824" s="3">
        <v>2660.6104999999998</v>
      </c>
      <c r="M5824" s="4">
        <v>0.03</v>
      </c>
      <c r="N5824" s="5" t="s">
        <v>23</v>
      </c>
      <c r="O5824" s="3">
        <v>618.07000000000005</v>
      </c>
      <c r="P5824" s="3">
        <v>65.989999999999995</v>
      </c>
      <c r="Q5824" s="3">
        <v>8.99</v>
      </c>
      <c r="R5824" s="5" t="s">
        <v>298</v>
      </c>
      <c r="S5824" s="5" t="s">
        <v>2743</v>
      </c>
      <c r="T5824" s="5" t="str">
        <f t="shared" si="541"/>
        <v>Anthony Garverick</v>
      </c>
      <c r="U5824" t="s">
        <v>1143</v>
      </c>
      <c r="V5824" s="5" t="s">
        <v>27</v>
      </c>
      <c r="W5824" s="5" t="s">
        <v>48</v>
      </c>
      <c r="X5824" s="5" t="s">
        <v>49</v>
      </c>
      <c r="Y5824" s="5" t="s">
        <v>2099</v>
      </c>
      <c r="Z5824" s="5" t="s">
        <v>43</v>
      </c>
      <c r="AA5824" s="4">
        <v>0.56000000000000005</v>
      </c>
      <c r="AB5824" s="1">
        <v>40445</v>
      </c>
      <c r="AC5824" s="1">
        <v>22978</v>
      </c>
      <c r="AD5824">
        <f t="shared" si="542"/>
        <v>2</v>
      </c>
      <c r="AE5824">
        <f t="shared" ca="1" si="543"/>
        <v>61</v>
      </c>
      <c r="AF5824" t="str">
        <f t="shared" ca="1" si="544"/>
        <v>18-64</v>
      </c>
      <c r="AG5824" s="3">
        <f t="shared" si="545"/>
        <v>1.6295696304347824</v>
      </c>
      <c r="AH5824" t="str">
        <f>_xlfn.IFNA(VLOOKUP(Sales_Transactions[[#This Row],[Order ID]],Returned_Items[#All],2,FALSE),"Not Returned")</f>
        <v>Returned</v>
      </c>
    </row>
    <row r="5825" spans="1:34" x14ac:dyDescent="0.25">
      <c r="A5825">
        <v>18049</v>
      </c>
      <c r="C5825" t="s">
        <v>3412</v>
      </c>
      <c r="D5825" s="2" t="str">
        <f>TEXT(MID(Sales_Transactions[[#This Row],[Order Date]],2,5),"d/m/yyy")</f>
        <v>13/8/2009</v>
      </c>
      <c r="E5825" s="2" t="str">
        <f>TEXT(MID(Sales_Transactions[[#This Row],[Order Date]],2,5),"d")</f>
        <v>13</v>
      </c>
      <c r="F5825" s="2" t="str">
        <f>TEXT(MID(Sales_Transactions[[#This Row],[Order Date]],2,5),"m")</f>
        <v>8</v>
      </c>
      <c r="G5825" s="2" t="str">
        <f>TEXT(MID(Sales_Transactions[[#This Row],[Order Date]],2,5),"yyy")</f>
        <v>2009</v>
      </c>
      <c r="H5825" s="2" t="str">
        <f>TEXT(MID(Sales_Transactions[[#This Row],[Order Date]],2,5),"yyy/m")</f>
        <v>2009/8</v>
      </c>
      <c r="I5825" t="s">
        <v>78</v>
      </c>
      <c r="J5825">
        <f t="shared" si="540"/>
        <v>3</v>
      </c>
      <c r="K5825" s="2">
        <v>10</v>
      </c>
      <c r="L5825" s="3">
        <v>65.52</v>
      </c>
      <c r="M5825" s="4">
        <v>7.0000000000000007E-2</v>
      </c>
      <c r="N5825" s="5" t="s">
        <v>23</v>
      </c>
      <c r="O5825" s="3">
        <v>-22.57</v>
      </c>
      <c r="P5825" s="3">
        <v>5.98</v>
      </c>
      <c r="Q5825" s="3">
        <v>5.46</v>
      </c>
      <c r="R5825" s="5" t="s">
        <v>1531</v>
      </c>
      <c r="S5825" s="5" t="s">
        <v>2274</v>
      </c>
      <c r="T5825" s="5" t="str">
        <f t="shared" si="541"/>
        <v>Liz Carlisle</v>
      </c>
      <c r="U5825" t="s">
        <v>1143</v>
      </c>
      <c r="V5825" s="5" t="s">
        <v>47</v>
      </c>
      <c r="W5825" s="5" t="s">
        <v>28</v>
      </c>
      <c r="X5825" s="5" t="s">
        <v>75</v>
      </c>
      <c r="Y5825" s="5" t="s">
        <v>1279</v>
      </c>
      <c r="Z5825" s="5" t="s">
        <v>43</v>
      </c>
      <c r="AA5825" s="4">
        <v>0.36</v>
      </c>
      <c r="AB5825" s="1">
        <v>40040</v>
      </c>
      <c r="AC5825" s="1">
        <v>22847</v>
      </c>
      <c r="AD5825">
        <f t="shared" si="542"/>
        <v>2</v>
      </c>
      <c r="AE5825">
        <f t="shared" ca="1" si="543"/>
        <v>62</v>
      </c>
      <c r="AF5825" t="str">
        <f t="shared" ca="1" si="544"/>
        <v>18-64</v>
      </c>
      <c r="AG5825" s="3">
        <f t="shared" si="545"/>
        <v>1.1435814</v>
      </c>
      <c r="AH5825" t="str">
        <f>_xlfn.IFNA(VLOOKUP(Sales_Transactions[[#This Row],[Order ID]],Returned_Items[#All],2,FALSE),"Not Returned")</f>
        <v>Not Returned</v>
      </c>
    </row>
    <row r="5826" spans="1:34" x14ac:dyDescent="0.25">
      <c r="A5826">
        <v>18307</v>
      </c>
      <c r="C5826" t="s">
        <v>747</v>
      </c>
      <c r="D5826" s="2" t="str">
        <f>TEXT(MID(Sales_Transactions[[#This Row],[Order Date]],2,5),"d/m/yyy")</f>
        <v>2/2/2010</v>
      </c>
      <c r="E5826" s="2" t="str">
        <f>TEXT(MID(Sales_Transactions[[#This Row],[Order Date]],2,5),"d")</f>
        <v>2</v>
      </c>
      <c r="F5826" s="2" t="str">
        <f>TEXT(MID(Sales_Transactions[[#This Row],[Order Date]],2,5),"m")</f>
        <v>2</v>
      </c>
      <c r="G5826" s="2" t="str">
        <f>TEXT(MID(Sales_Transactions[[#This Row],[Order Date]],2,5),"yyy")</f>
        <v>2010</v>
      </c>
      <c r="H5826" s="2" t="str">
        <f>TEXT(MID(Sales_Transactions[[#This Row],[Order Date]],2,5),"yyy/m")</f>
        <v>2010/2</v>
      </c>
      <c r="I5826" t="s">
        <v>22</v>
      </c>
      <c r="J5826">
        <f t="shared" ref="J5826:J5889" si="546">IF(I5826="Making Critical",5,IF(I5826="High",4,IF(I5826="Medium",3,IF(I5826="Low",2,1))))</f>
        <v>2</v>
      </c>
      <c r="K5826" s="2">
        <v>23</v>
      </c>
      <c r="L5826" s="3">
        <v>441.99</v>
      </c>
      <c r="M5826" s="4">
        <v>0.08</v>
      </c>
      <c r="N5826" s="5" t="s">
        <v>67</v>
      </c>
      <c r="O5826" s="3">
        <v>32.36</v>
      </c>
      <c r="P5826" s="3">
        <v>19.98</v>
      </c>
      <c r="Q5826" s="3">
        <v>8.68</v>
      </c>
      <c r="R5826" s="5" t="s">
        <v>1417</v>
      </c>
      <c r="S5826" s="5" t="s">
        <v>3419</v>
      </c>
      <c r="T5826" s="5" t="str">
        <f t="shared" ref="T5826:T5889" si="547">R5826 &amp; " " &amp; S5826</f>
        <v>Dennis Pardue</v>
      </c>
      <c r="U5826" t="s">
        <v>1143</v>
      </c>
      <c r="V5826" s="5" t="s">
        <v>47</v>
      </c>
      <c r="W5826" s="5" t="s">
        <v>28</v>
      </c>
      <c r="X5826" s="5" t="s">
        <v>75</v>
      </c>
      <c r="Y5826" s="5" t="s">
        <v>1042</v>
      </c>
      <c r="Z5826" s="5" t="s">
        <v>43</v>
      </c>
      <c r="AA5826" s="4">
        <v>0.37</v>
      </c>
      <c r="AB5826" s="1">
        <v>40215</v>
      </c>
      <c r="AC5826" s="1">
        <v>22418</v>
      </c>
      <c r="AD5826">
        <f t="shared" ref="AD5826:AD5889" si="548">_xlfn.DAYS(AB5826,D5826)</f>
        <v>4</v>
      </c>
      <c r="AE5826">
        <f t="shared" ref="AE5826:AE5889" ca="1" si="549">DATEDIF(AC5826,TODAY(),"Y")</f>
        <v>63</v>
      </c>
      <c r="AF5826" t="str">
        <f t="shared" ref="AF5826:AF5889" ca="1" si="550">IF(AE5826&lt;18,"Under 18",IF(AE5826&lt;65,"18-64","Over 65"))</f>
        <v>18-64</v>
      </c>
      <c r="AG5826" s="3">
        <f t="shared" ref="AG5826:AG5889" si="551" xml:space="preserve"> (P5826 - (M5826 / 100) * P5826 + Q5826) / K5826</f>
        <v>1.2453920000000001</v>
      </c>
      <c r="AH5826" t="str">
        <f>_xlfn.IFNA(VLOOKUP(Sales_Transactions[[#This Row],[Order ID]],Returned_Items[#All],2,FALSE),"Not Returned")</f>
        <v>Not Returned</v>
      </c>
    </row>
    <row r="5827" spans="1:34" x14ac:dyDescent="0.25">
      <c r="A5827">
        <v>18307</v>
      </c>
      <c r="C5827" t="s">
        <v>747</v>
      </c>
      <c r="D5827" s="2" t="str">
        <f>TEXT(MID(Sales_Transactions[[#This Row],[Order Date]],2,5),"d/m/yyy")</f>
        <v>2/2/2010</v>
      </c>
      <c r="E5827" s="2" t="str">
        <f>TEXT(MID(Sales_Transactions[[#This Row],[Order Date]],2,5),"d")</f>
        <v>2</v>
      </c>
      <c r="F5827" s="2" t="str">
        <f>TEXT(MID(Sales_Transactions[[#This Row],[Order Date]],2,5),"m")</f>
        <v>2</v>
      </c>
      <c r="G5827" s="2" t="str">
        <f>TEXT(MID(Sales_Transactions[[#This Row],[Order Date]],2,5),"yyy")</f>
        <v>2010</v>
      </c>
      <c r="H5827" s="2" t="str">
        <f>TEXT(MID(Sales_Transactions[[#This Row],[Order Date]],2,5),"yyy/m")</f>
        <v>2010/2</v>
      </c>
      <c r="I5827" t="s">
        <v>22</v>
      </c>
      <c r="J5827">
        <f t="shared" si="546"/>
        <v>2</v>
      </c>
      <c r="K5827" s="2">
        <v>34</v>
      </c>
      <c r="L5827" s="3">
        <v>245.19</v>
      </c>
      <c r="M5827" s="4">
        <v>0.03</v>
      </c>
      <c r="N5827" s="5" t="s">
        <v>23</v>
      </c>
      <c r="O5827" s="3">
        <v>37.99</v>
      </c>
      <c r="P5827" s="3">
        <v>7.08</v>
      </c>
      <c r="Q5827" s="3">
        <v>2.35</v>
      </c>
      <c r="R5827" s="5" t="s">
        <v>1417</v>
      </c>
      <c r="S5827" s="5" t="s">
        <v>3419</v>
      </c>
      <c r="T5827" s="5" t="str">
        <f t="shared" si="547"/>
        <v>Dennis Pardue</v>
      </c>
      <c r="U5827" t="s">
        <v>1143</v>
      </c>
      <c r="V5827" s="5" t="s">
        <v>47</v>
      </c>
      <c r="W5827" s="5" t="s">
        <v>28</v>
      </c>
      <c r="X5827" s="5" t="s">
        <v>124</v>
      </c>
      <c r="Y5827" s="5" t="s">
        <v>453</v>
      </c>
      <c r="Z5827" s="5" t="s">
        <v>84</v>
      </c>
      <c r="AA5827" s="4">
        <v>0.47</v>
      </c>
      <c r="AB5827" s="1">
        <v>40211</v>
      </c>
      <c r="AC5827" s="1">
        <v>22497</v>
      </c>
      <c r="AD5827">
        <f t="shared" si="548"/>
        <v>0</v>
      </c>
      <c r="AE5827">
        <f t="shared" ca="1" si="549"/>
        <v>63</v>
      </c>
      <c r="AF5827" t="str">
        <f t="shared" ca="1" si="550"/>
        <v>18-64</v>
      </c>
      <c r="AG5827" s="3">
        <f t="shared" si="551"/>
        <v>0.2772904705882353</v>
      </c>
      <c r="AH5827" t="str">
        <f>_xlfn.IFNA(VLOOKUP(Sales_Transactions[[#This Row],[Order ID]],Returned_Items[#All],2,FALSE),"Not Returned")</f>
        <v>Not Returned</v>
      </c>
    </row>
    <row r="5828" spans="1:34" x14ac:dyDescent="0.25">
      <c r="A5828">
        <v>18370</v>
      </c>
      <c r="C5828" t="s">
        <v>1851</v>
      </c>
      <c r="D5828" s="2" t="str">
        <f>TEXT(MID(Sales_Transactions[[#This Row],[Order Date]],2,5),"d/m/yyy")</f>
        <v>13/1/2011</v>
      </c>
      <c r="E5828" s="2" t="str">
        <f>TEXT(MID(Sales_Transactions[[#This Row],[Order Date]],2,5),"d")</f>
        <v>13</v>
      </c>
      <c r="F5828" s="2" t="str">
        <f>TEXT(MID(Sales_Transactions[[#This Row],[Order Date]],2,5),"m")</f>
        <v>1</v>
      </c>
      <c r="G5828" s="2" t="str">
        <f>TEXT(MID(Sales_Transactions[[#This Row],[Order Date]],2,5),"yyy")</f>
        <v>2011</v>
      </c>
      <c r="H5828" s="2" t="str">
        <f>TEXT(MID(Sales_Transactions[[#This Row],[Order Date]],2,5),"yyy/m")</f>
        <v>2011/1</v>
      </c>
      <c r="I5828" t="s">
        <v>22</v>
      </c>
      <c r="J5828">
        <f t="shared" si="546"/>
        <v>2</v>
      </c>
      <c r="K5828" s="2">
        <v>41</v>
      </c>
      <c r="L5828" s="3">
        <v>1271.0474999999999</v>
      </c>
      <c r="M5828" s="4">
        <v>0</v>
      </c>
      <c r="N5828" s="5" t="s">
        <v>23</v>
      </c>
      <c r="O5828" s="3">
        <v>-158.24</v>
      </c>
      <c r="P5828" s="3">
        <v>35.99</v>
      </c>
      <c r="Q5828" s="3">
        <v>5</v>
      </c>
      <c r="R5828" s="5" t="s">
        <v>454</v>
      </c>
      <c r="S5828" s="5" t="s">
        <v>2129</v>
      </c>
      <c r="T5828" s="5" t="str">
        <f t="shared" si="547"/>
        <v>Rick Wilson</v>
      </c>
      <c r="U5828" t="s">
        <v>1143</v>
      </c>
      <c r="V5828" s="5" t="s">
        <v>37</v>
      </c>
      <c r="W5828" s="5" t="s">
        <v>48</v>
      </c>
      <c r="X5828" s="5" t="s">
        <v>49</v>
      </c>
      <c r="Y5828" s="5" t="s">
        <v>1433</v>
      </c>
      <c r="Z5828" s="5" t="s">
        <v>43</v>
      </c>
      <c r="AA5828" s="4">
        <v>0.85</v>
      </c>
      <c r="AB5828" s="1">
        <v>40560</v>
      </c>
      <c r="AC5828" s="1">
        <v>22597</v>
      </c>
      <c r="AD5828">
        <f t="shared" si="548"/>
        <v>4</v>
      </c>
      <c r="AE5828">
        <f t="shared" ca="1" si="549"/>
        <v>62</v>
      </c>
      <c r="AF5828" t="str">
        <f t="shared" ca="1" si="550"/>
        <v>18-64</v>
      </c>
      <c r="AG5828" s="3">
        <f t="shared" si="551"/>
        <v>0.99975609756097561</v>
      </c>
      <c r="AH5828" t="str">
        <f>_xlfn.IFNA(VLOOKUP(Sales_Transactions[[#This Row],[Order ID]],Returned_Items[#All],2,FALSE),"Not Returned")</f>
        <v>Not Returned</v>
      </c>
    </row>
    <row r="5829" spans="1:34" x14ac:dyDescent="0.25">
      <c r="A5829">
        <v>18371</v>
      </c>
      <c r="C5829" t="s">
        <v>2366</v>
      </c>
      <c r="D5829" s="2" t="str">
        <f>TEXT(MID(Sales_Transactions[[#This Row],[Order Date]],2,5),"d/m/yyy")</f>
        <v>18/9/2009</v>
      </c>
      <c r="E5829" s="2" t="str">
        <f>TEXT(MID(Sales_Transactions[[#This Row],[Order Date]],2,5),"d")</f>
        <v>18</v>
      </c>
      <c r="F5829" s="2" t="str">
        <f>TEXT(MID(Sales_Transactions[[#This Row],[Order Date]],2,5),"m")</f>
        <v>9</v>
      </c>
      <c r="G5829" s="2" t="str">
        <f>TEXT(MID(Sales_Transactions[[#This Row],[Order Date]],2,5),"yyy")</f>
        <v>2009</v>
      </c>
      <c r="H5829" s="2" t="str">
        <f>TEXT(MID(Sales_Transactions[[#This Row],[Order Date]],2,5),"yyy/m")</f>
        <v>2009/9</v>
      </c>
      <c r="I5829" t="s">
        <v>78</v>
      </c>
      <c r="J5829">
        <f t="shared" si="546"/>
        <v>3</v>
      </c>
      <c r="K5829" s="2">
        <v>30</v>
      </c>
      <c r="L5829" s="3">
        <v>1394.36</v>
      </c>
      <c r="M5829" s="4">
        <v>0</v>
      </c>
      <c r="N5829" s="5" t="s">
        <v>23</v>
      </c>
      <c r="O5829" s="3">
        <v>271.45</v>
      </c>
      <c r="P5829" s="3">
        <v>43.98</v>
      </c>
      <c r="Q5829" s="3">
        <v>8.99</v>
      </c>
      <c r="R5829" s="5" t="s">
        <v>2786</v>
      </c>
      <c r="S5829" s="5" t="s">
        <v>3248</v>
      </c>
      <c r="T5829" s="5" t="str">
        <f t="shared" si="547"/>
        <v>Denise Monton</v>
      </c>
      <c r="U5829" t="s">
        <v>1143</v>
      </c>
      <c r="V5829" s="5" t="s">
        <v>74</v>
      </c>
      <c r="W5829" s="5" t="s">
        <v>28</v>
      </c>
      <c r="X5829" s="5" t="s">
        <v>124</v>
      </c>
      <c r="Y5829" s="5" t="s">
        <v>1497</v>
      </c>
      <c r="Z5829" s="5" t="s">
        <v>60</v>
      </c>
      <c r="AA5829" s="4">
        <v>0.57999999999999996</v>
      </c>
      <c r="AB5829" s="1">
        <v>40074</v>
      </c>
      <c r="AC5829" s="1">
        <v>22330</v>
      </c>
      <c r="AD5829">
        <f t="shared" si="548"/>
        <v>0</v>
      </c>
      <c r="AE5829">
        <f t="shared" ca="1" si="549"/>
        <v>63</v>
      </c>
      <c r="AF5829" t="str">
        <f t="shared" ca="1" si="550"/>
        <v>18-64</v>
      </c>
      <c r="AG5829" s="3">
        <f t="shared" si="551"/>
        <v>1.7656666666666667</v>
      </c>
      <c r="AH5829" t="str">
        <f>_xlfn.IFNA(VLOOKUP(Sales_Transactions[[#This Row],[Order ID]],Returned_Items[#All],2,FALSE),"Not Returned")</f>
        <v>Not Returned</v>
      </c>
    </row>
    <row r="5830" spans="1:34" x14ac:dyDescent="0.25">
      <c r="A5830">
        <v>19649</v>
      </c>
      <c r="C5830" t="s">
        <v>1694</v>
      </c>
      <c r="D5830" s="2" t="str">
        <f>TEXT(MID(Sales_Transactions[[#This Row],[Order Date]],2,5),"d/m/yyy")</f>
        <v>4/5/2011</v>
      </c>
      <c r="E5830" s="2" t="str">
        <f>TEXT(MID(Sales_Transactions[[#This Row],[Order Date]],2,5),"d")</f>
        <v>4</v>
      </c>
      <c r="F5830" s="2" t="str">
        <f>TEXT(MID(Sales_Transactions[[#This Row],[Order Date]],2,5),"m")</f>
        <v>5</v>
      </c>
      <c r="G5830" s="2" t="str">
        <f>TEXT(MID(Sales_Transactions[[#This Row],[Order Date]],2,5),"yyy")</f>
        <v>2011</v>
      </c>
      <c r="H5830" s="2" t="str">
        <f>TEXT(MID(Sales_Transactions[[#This Row],[Order Date]],2,5),"yyy/m")</f>
        <v>2011/5</v>
      </c>
      <c r="I5830" t="s">
        <v>33</v>
      </c>
      <c r="J5830">
        <f t="shared" si="546"/>
        <v>4</v>
      </c>
      <c r="K5830" s="2">
        <v>25</v>
      </c>
      <c r="L5830" s="3">
        <v>375.74</v>
      </c>
      <c r="M5830" s="4">
        <v>0.05</v>
      </c>
      <c r="N5830" s="5" t="s">
        <v>67</v>
      </c>
      <c r="O5830" s="3">
        <v>-9.31</v>
      </c>
      <c r="P5830" s="3">
        <v>14.42</v>
      </c>
      <c r="Q5830" s="3">
        <v>6.75</v>
      </c>
      <c r="R5830" s="5" t="s">
        <v>2013</v>
      </c>
      <c r="S5830" s="5" t="s">
        <v>2630</v>
      </c>
      <c r="T5830" s="5" t="str">
        <f t="shared" si="547"/>
        <v>Janet Lee</v>
      </c>
      <c r="U5830" t="s">
        <v>1143</v>
      </c>
      <c r="V5830" s="5" t="s">
        <v>37</v>
      </c>
      <c r="W5830" s="5" t="s">
        <v>28</v>
      </c>
      <c r="X5830" s="5" t="s">
        <v>38</v>
      </c>
      <c r="Y5830" s="5" t="s">
        <v>1823</v>
      </c>
      <c r="Z5830" s="5" t="s">
        <v>56</v>
      </c>
      <c r="AA5830" s="4">
        <v>0.52</v>
      </c>
      <c r="AB5830" s="1">
        <v>40669</v>
      </c>
      <c r="AC5830" s="1">
        <v>21956</v>
      </c>
      <c r="AD5830">
        <f t="shared" si="548"/>
        <v>2</v>
      </c>
      <c r="AE5830">
        <f t="shared" ca="1" si="549"/>
        <v>64</v>
      </c>
      <c r="AF5830" t="str">
        <f t="shared" ca="1" si="550"/>
        <v>18-64</v>
      </c>
      <c r="AG5830" s="3">
        <f t="shared" si="551"/>
        <v>0.84651160000000003</v>
      </c>
      <c r="AH5830" t="str">
        <f>_xlfn.IFNA(VLOOKUP(Sales_Transactions[[#This Row],[Order ID]],Returned_Items[#All],2,FALSE),"Not Returned")</f>
        <v>Not Returned</v>
      </c>
    </row>
    <row r="5831" spans="1:34" x14ac:dyDescent="0.25">
      <c r="A5831">
        <v>19649</v>
      </c>
      <c r="C5831" t="s">
        <v>1694</v>
      </c>
      <c r="D5831" s="2" t="str">
        <f>TEXT(MID(Sales_Transactions[[#This Row],[Order Date]],2,5),"d/m/yyy")</f>
        <v>4/5/2011</v>
      </c>
      <c r="E5831" s="2" t="str">
        <f>TEXT(MID(Sales_Transactions[[#This Row],[Order Date]],2,5),"d")</f>
        <v>4</v>
      </c>
      <c r="F5831" s="2" t="str">
        <f>TEXT(MID(Sales_Transactions[[#This Row],[Order Date]],2,5),"m")</f>
        <v>5</v>
      </c>
      <c r="G5831" s="2" t="str">
        <f>TEXT(MID(Sales_Transactions[[#This Row],[Order Date]],2,5),"yyy")</f>
        <v>2011</v>
      </c>
      <c r="H5831" s="2" t="str">
        <f>TEXT(MID(Sales_Transactions[[#This Row],[Order Date]],2,5),"yyy/m")</f>
        <v>2011/5</v>
      </c>
      <c r="I5831" t="s">
        <v>33</v>
      </c>
      <c r="J5831">
        <f t="shared" si="546"/>
        <v>4</v>
      </c>
      <c r="K5831" s="2">
        <v>36</v>
      </c>
      <c r="L5831" s="3">
        <v>1095.1099999999999</v>
      </c>
      <c r="M5831" s="4">
        <v>0.1</v>
      </c>
      <c r="N5831" s="5" t="s">
        <v>34</v>
      </c>
      <c r="O5831" s="3">
        <v>-1286.43</v>
      </c>
      <c r="P5831" s="3">
        <v>31.76</v>
      </c>
      <c r="Q5831" s="3">
        <v>45.51</v>
      </c>
      <c r="R5831" s="5" t="s">
        <v>2013</v>
      </c>
      <c r="S5831" s="5" t="s">
        <v>2630</v>
      </c>
      <c r="T5831" s="5" t="str">
        <f t="shared" si="547"/>
        <v>Janet Lee</v>
      </c>
      <c r="U5831" t="s">
        <v>1143</v>
      </c>
      <c r="V5831" s="5" t="s">
        <v>37</v>
      </c>
      <c r="W5831" s="5" t="s">
        <v>57</v>
      </c>
      <c r="X5831" s="5" t="s">
        <v>107</v>
      </c>
      <c r="Y5831" s="5" t="s">
        <v>1032</v>
      </c>
      <c r="Z5831" s="5" t="s">
        <v>106</v>
      </c>
      <c r="AA5831" s="4">
        <v>0.65</v>
      </c>
      <c r="AB5831" s="1">
        <v>40668</v>
      </c>
      <c r="AC5831" s="1">
        <v>22033</v>
      </c>
      <c r="AD5831">
        <f t="shared" si="548"/>
        <v>1</v>
      </c>
      <c r="AE5831">
        <f t="shared" ca="1" si="549"/>
        <v>64</v>
      </c>
      <c r="AF5831" t="str">
        <f t="shared" ca="1" si="550"/>
        <v>18-64</v>
      </c>
      <c r="AG5831" s="3">
        <f t="shared" si="551"/>
        <v>2.1455066666666669</v>
      </c>
      <c r="AH5831" t="str">
        <f>_xlfn.IFNA(VLOOKUP(Sales_Transactions[[#This Row],[Order ID]],Returned_Items[#All],2,FALSE),"Not Returned")</f>
        <v>Not Returned</v>
      </c>
    </row>
    <row r="5832" spans="1:34" x14ac:dyDescent="0.25">
      <c r="A5832">
        <v>19748</v>
      </c>
      <c r="C5832" t="s">
        <v>488</v>
      </c>
      <c r="D5832" s="2" t="str">
        <f>TEXT(MID(Sales_Transactions[[#This Row],[Order Date]],2,5),"d/m/yyy")</f>
        <v>4/8/2010</v>
      </c>
      <c r="E5832" s="2" t="str">
        <f>TEXT(MID(Sales_Transactions[[#This Row],[Order Date]],2,5),"d")</f>
        <v>4</v>
      </c>
      <c r="F5832" s="2" t="str">
        <f>TEXT(MID(Sales_Transactions[[#This Row],[Order Date]],2,5),"m")</f>
        <v>8</v>
      </c>
      <c r="G5832" s="2" t="str">
        <f>TEXT(MID(Sales_Transactions[[#This Row],[Order Date]],2,5),"yyy")</f>
        <v>2010</v>
      </c>
      <c r="H5832" s="2" t="str">
        <f>TEXT(MID(Sales_Transactions[[#This Row],[Order Date]],2,5),"yyy/m")</f>
        <v>2010/8</v>
      </c>
      <c r="I5832" t="s">
        <v>52</v>
      </c>
      <c r="J5832">
        <f t="shared" si="546"/>
        <v>1</v>
      </c>
      <c r="K5832" s="2">
        <v>6</v>
      </c>
      <c r="L5832" s="3">
        <v>124.65</v>
      </c>
      <c r="M5832" s="4">
        <v>0.01</v>
      </c>
      <c r="N5832" s="5" t="s">
        <v>23</v>
      </c>
      <c r="O5832" s="3">
        <v>13.34</v>
      </c>
      <c r="P5832" s="3">
        <v>18.97</v>
      </c>
      <c r="Q5832" s="3">
        <v>5.21</v>
      </c>
      <c r="R5832" s="5" t="s">
        <v>1606</v>
      </c>
      <c r="S5832" s="5" t="s">
        <v>3417</v>
      </c>
      <c r="T5832" s="5" t="str">
        <f t="shared" si="547"/>
        <v>Maxwell Schwartz</v>
      </c>
      <c r="U5832" t="s">
        <v>1143</v>
      </c>
      <c r="V5832" s="5" t="s">
        <v>47</v>
      </c>
      <c r="W5832" s="5" t="s">
        <v>28</v>
      </c>
      <c r="X5832" s="5" t="s">
        <v>75</v>
      </c>
      <c r="Y5832" s="5" t="s">
        <v>272</v>
      </c>
      <c r="Z5832" s="5" t="s">
        <v>43</v>
      </c>
      <c r="AA5832" s="4">
        <v>0.37</v>
      </c>
      <c r="AB5832" s="1">
        <v>40395</v>
      </c>
      <c r="AC5832" s="1">
        <v>21844</v>
      </c>
      <c r="AD5832">
        <f t="shared" si="548"/>
        <v>1</v>
      </c>
      <c r="AE5832">
        <f t="shared" ca="1" si="549"/>
        <v>64</v>
      </c>
      <c r="AF5832" t="str">
        <f t="shared" ca="1" si="550"/>
        <v>18-64</v>
      </c>
      <c r="AG5832" s="3">
        <f t="shared" si="551"/>
        <v>4.0296838333333334</v>
      </c>
      <c r="AH5832" t="str">
        <f>_xlfn.IFNA(VLOOKUP(Sales_Transactions[[#This Row],[Order ID]],Returned_Items[#All],2,FALSE),"Not Returned")</f>
        <v>Not Returned</v>
      </c>
    </row>
    <row r="5833" spans="1:34" x14ac:dyDescent="0.25">
      <c r="A5833">
        <v>19974</v>
      </c>
      <c r="C5833" t="s">
        <v>2735</v>
      </c>
      <c r="D5833" s="2" t="str">
        <f>TEXT(MID(Sales_Transactions[[#This Row],[Order Date]],2,5),"d/m/yyy")</f>
        <v>3/11/2010</v>
      </c>
      <c r="E5833" s="2" t="str">
        <f>TEXT(MID(Sales_Transactions[[#This Row],[Order Date]],2,5),"d")</f>
        <v>3</v>
      </c>
      <c r="F5833" s="2" t="str">
        <f>TEXT(MID(Sales_Transactions[[#This Row],[Order Date]],2,5),"m")</f>
        <v>11</v>
      </c>
      <c r="G5833" s="2" t="str">
        <f>TEXT(MID(Sales_Transactions[[#This Row],[Order Date]],2,5),"yyy")</f>
        <v>2010</v>
      </c>
      <c r="H5833" s="2" t="str">
        <f>TEXT(MID(Sales_Transactions[[#This Row],[Order Date]],2,5),"yyy/m")</f>
        <v>2010/11</v>
      </c>
      <c r="I5833" t="s">
        <v>33</v>
      </c>
      <c r="J5833">
        <f t="shared" si="546"/>
        <v>4</v>
      </c>
      <c r="K5833" s="2">
        <v>14</v>
      </c>
      <c r="L5833" s="3">
        <v>3830.84</v>
      </c>
      <c r="M5833" s="4">
        <v>0.1</v>
      </c>
      <c r="N5833" s="5" t="s">
        <v>34</v>
      </c>
      <c r="O5833" s="3">
        <v>635.33000000000004</v>
      </c>
      <c r="P5833" s="3">
        <v>279.81</v>
      </c>
      <c r="Q5833" s="3">
        <v>23.19</v>
      </c>
      <c r="R5833" s="5" t="s">
        <v>454</v>
      </c>
      <c r="S5833" s="5" t="s">
        <v>2129</v>
      </c>
      <c r="T5833" s="5" t="str">
        <f t="shared" si="547"/>
        <v>Rick Wilson</v>
      </c>
      <c r="U5833" t="s">
        <v>1143</v>
      </c>
      <c r="V5833" s="5" t="s">
        <v>47</v>
      </c>
      <c r="W5833" s="5" t="s">
        <v>28</v>
      </c>
      <c r="X5833" s="5" t="s">
        <v>38</v>
      </c>
      <c r="Y5833" s="5" t="s">
        <v>828</v>
      </c>
      <c r="Z5833" s="5" t="s">
        <v>40</v>
      </c>
      <c r="AA5833" s="4">
        <v>0.59</v>
      </c>
      <c r="AB5833" s="1">
        <v>40487</v>
      </c>
      <c r="AC5833" s="1">
        <v>21682</v>
      </c>
      <c r="AD5833">
        <f t="shared" si="548"/>
        <v>2</v>
      </c>
      <c r="AE5833">
        <f t="shared" ca="1" si="549"/>
        <v>65</v>
      </c>
      <c r="AF5833" t="str">
        <f t="shared" ca="1" si="550"/>
        <v>Over 65</v>
      </c>
      <c r="AG5833" s="3">
        <f t="shared" si="551"/>
        <v>21.622870714285714</v>
      </c>
      <c r="AH5833" t="str">
        <f>_xlfn.IFNA(VLOOKUP(Sales_Transactions[[#This Row],[Order ID]],Returned_Items[#All],2,FALSE),"Not Returned")</f>
        <v>Not Returned</v>
      </c>
    </row>
    <row r="5834" spans="1:34" x14ac:dyDescent="0.25">
      <c r="A5834">
        <v>19974</v>
      </c>
      <c r="C5834" t="s">
        <v>2735</v>
      </c>
      <c r="D5834" s="2" t="str">
        <f>TEXT(MID(Sales_Transactions[[#This Row],[Order Date]],2,5),"d/m/yyy")</f>
        <v>3/11/2010</v>
      </c>
      <c r="E5834" s="2" t="str">
        <f>TEXT(MID(Sales_Transactions[[#This Row],[Order Date]],2,5),"d")</f>
        <v>3</v>
      </c>
      <c r="F5834" s="2" t="str">
        <f>TEXT(MID(Sales_Transactions[[#This Row],[Order Date]],2,5),"m")</f>
        <v>11</v>
      </c>
      <c r="G5834" s="2" t="str">
        <f>TEXT(MID(Sales_Transactions[[#This Row],[Order Date]],2,5),"yyy")</f>
        <v>2010</v>
      </c>
      <c r="H5834" s="2" t="str">
        <f>TEXT(MID(Sales_Transactions[[#This Row],[Order Date]],2,5),"yyy/m")</f>
        <v>2010/11</v>
      </c>
      <c r="I5834" t="s">
        <v>33</v>
      </c>
      <c r="J5834">
        <f t="shared" si="546"/>
        <v>4</v>
      </c>
      <c r="K5834" s="2">
        <v>22</v>
      </c>
      <c r="L5834" s="3">
        <v>267.43</v>
      </c>
      <c r="M5834" s="4">
        <v>7.0000000000000007E-2</v>
      </c>
      <c r="N5834" s="5" t="s">
        <v>23</v>
      </c>
      <c r="O5834" s="3">
        <v>-45.98</v>
      </c>
      <c r="P5834" s="3">
        <v>12.28</v>
      </c>
      <c r="Q5834" s="3">
        <v>6.13</v>
      </c>
      <c r="R5834" s="5" t="s">
        <v>454</v>
      </c>
      <c r="S5834" s="5" t="s">
        <v>2129</v>
      </c>
      <c r="T5834" s="5" t="str">
        <f t="shared" si="547"/>
        <v>Rick Wilson</v>
      </c>
      <c r="U5834" t="s">
        <v>1143</v>
      </c>
      <c r="V5834" s="5" t="s">
        <v>47</v>
      </c>
      <c r="W5834" s="5" t="s">
        <v>28</v>
      </c>
      <c r="X5834" s="5" t="s">
        <v>29</v>
      </c>
      <c r="Y5834" s="5" t="s">
        <v>433</v>
      </c>
      <c r="Z5834" s="5" t="s">
        <v>43</v>
      </c>
      <c r="AA5834" s="4">
        <v>0.56999999999999995</v>
      </c>
      <c r="AB5834" s="1">
        <v>40487</v>
      </c>
      <c r="AC5834" s="1">
        <v>13313</v>
      </c>
      <c r="AD5834">
        <f t="shared" si="548"/>
        <v>2</v>
      </c>
      <c r="AE5834">
        <f t="shared" ca="1" si="549"/>
        <v>88</v>
      </c>
      <c r="AF5834" t="str">
        <f t="shared" ca="1" si="550"/>
        <v>Over 65</v>
      </c>
      <c r="AG5834" s="3">
        <f t="shared" si="551"/>
        <v>0.83642745454545453</v>
      </c>
      <c r="AH5834" t="str">
        <f>_xlfn.IFNA(VLOOKUP(Sales_Transactions[[#This Row],[Order ID]],Returned_Items[#All],2,FALSE),"Not Returned")</f>
        <v>Not Returned</v>
      </c>
    </row>
    <row r="5835" spans="1:34" x14ac:dyDescent="0.25">
      <c r="A5835">
        <v>20032</v>
      </c>
      <c r="C5835" t="s">
        <v>1999</v>
      </c>
      <c r="D5835" s="2" t="str">
        <f>TEXT(MID(Sales_Transactions[[#This Row],[Order Date]],2,5),"d/m/yyy")</f>
        <v>5/11/2012</v>
      </c>
      <c r="E5835" s="2" t="str">
        <f>TEXT(MID(Sales_Transactions[[#This Row],[Order Date]],2,5),"d")</f>
        <v>5</v>
      </c>
      <c r="F5835" s="2" t="str">
        <f>TEXT(MID(Sales_Transactions[[#This Row],[Order Date]],2,5),"m")</f>
        <v>11</v>
      </c>
      <c r="G5835" s="2" t="str">
        <f>TEXT(MID(Sales_Transactions[[#This Row],[Order Date]],2,5),"yyy")</f>
        <v>2012</v>
      </c>
      <c r="H5835" s="2" t="str">
        <f>TEXT(MID(Sales_Transactions[[#This Row],[Order Date]],2,5),"yyy/m")</f>
        <v>2012/11</v>
      </c>
      <c r="I5835" t="s">
        <v>78</v>
      </c>
      <c r="J5835">
        <f t="shared" si="546"/>
        <v>3</v>
      </c>
      <c r="K5835" s="2">
        <v>8</v>
      </c>
      <c r="L5835" s="3">
        <v>137.38</v>
      </c>
      <c r="M5835" s="4">
        <v>0.06</v>
      </c>
      <c r="N5835" s="5" t="s">
        <v>23</v>
      </c>
      <c r="O5835" s="3">
        <v>-11.39</v>
      </c>
      <c r="P5835" s="3">
        <v>17.48</v>
      </c>
      <c r="Q5835" s="3">
        <v>1.99</v>
      </c>
      <c r="R5835" s="5" t="s">
        <v>1531</v>
      </c>
      <c r="S5835" s="5" t="s">
        <v>2274</v>
      </c>
      <c r="T5835" s="5" t="str">
        <f t="shared" si="547"/>
        <v>Liz Carlisle</v>
      </c>
      <c r="U5835" t="s">
        <v>1143</v>
      </c>
      <c r="V5835" s="5" t="s">
        <v>47</v>
      </c>
      <c r="W5835" s="5" t="s">
        <v>48</v>
      </c>
      <c r="X5835" s="5" t="s">
        <v>87</v>
      </c>
      <c r="Y5835" s="5" t="s">
        <v>1894</v>
      </c>
      <c r="Z5835" s="5" t="s">
        <v>60</v>
      </c>
      <c r="AA5835" s="4">
        <v>0.45</v>
      </c>
      <c r="AB5835" s="1">
        <v>41220</v>
      </c>
      <c r="AC5835" s="1">
        <v>13386</v>
      </c>
      <c r="AD5835">
        <f t="shared" si="548"/>
        <v>2</v>
      </c>
      <c r="AE5835">
        <f t="shared" ca="1" si="549"/>
        <v>87</v>
      </c>
      <c r="AF5835" t="str">
        <f t="shared" ca="1" si="550"/>
        <v>Over 65</v>
      </c>
      <c r="AG5835" s="3">
        <f t="shared" si="551"/>
        <v>2.432439</v>
      </c>
      <c r="AH5835" t="str">
        <f>_xlfn.IFNA(VLOOKUP(Sales_Transactions[[#This Row],[Order ID]],Returned_Items[#All],2,FALSE),"Not Returned")</f>
        <v>Not Returned</v>
      </c>
    </row>
    <row r="5836" spans="1:34" x14ac:dyDescent="0.25">
      <c r="A5836">
        <v>22727</v>
      </c>
      <c r="C5836" t="s">
        <v>1665</v>
      </c>
      <c r="D5836" s="2" t="str">
        <f>TEXT(MID(Sales_Transactions[[#This Row],[Order Date]],2,5),"d/m/yyy")</f>
        <v>3/7/2011</v>
      </c>
      <c r="E5836" s="2" t="str">
        <f>TEXT(MID(Sales_Transactions[[#This Row],[Order Date]],2,5),"d")</f>
        <v>3</v>
      </c>
      <c r="F5836" s="2" t="str">
        <f>TEXT(MID(Sales_Transactions[[#This Row],[Order Date]],2,5),"m")</f>
        <v>7</v>
      </c>
      <c r="G5836" s="2" t="str">
        <f>TEXT(MID(Sales_Transactions[[#This Row],[Order Date]],2,5),"yyy")</f>
        <v>2011</v>
      </c>
      <c r="H5836" s="2" t="str">
        <f>TEXT(MID(Sales_Transactions[[#This Row],[Order Date]],2,5),"yyy/m")</f>
        <v>2011/7</v>
      </c>
      <c r="I5836" t="s">
        <v>52</v>
      </c>
      <c r="J5836">
        <f t="shared" si="546"/>
        <v>1</v>
      </c>
      <c r="K5836" s="2">
        <v>45</v>
      </c>
      <c r="L5836" s="3">
        <v>296.82</v>
      </c>
      <c r="M5836" s="4">
        <v>7.0000000000000007E-2</v>
      </c>
      <c r="N5836" s="5" t="s">
        <v>23</v>
      </c>
      <c r="O5836" s="3">
        <v>-120.37</v>
      </c>
      <c r="P5836" s="3">
        <v>6.48</v>
      </c>
      <c r="Q5836" s="3">
        <v>6.65</v>
      </c>
      <c r="R5836" s="5" t="s">
        <v>2005</v>
      </c>
      <c r="S5836" s="5" t="s">
        <v>2006</v>
      </c>
      <c r="T5836" s="5" t="str">
        <f t="shared" si="547"/>
        <v>Lycoris Saunders</v>
      </c>
      <c r="U5836" t="s">
        <v>1143</v>
      </c>
      <c r="V5836" s="5" t="s">
        <v>47</v>
      </c>
      <c r="W5836" s="5" t="s">
        <v>28</v>
      </c>
      <c r="X5836" s="5" t="s">
        <v>75</v>
      </c>
      <c r="Y5836" s="5" t="s">
        <v>224</v>
      </c>
      <c r="Z5836" s="5" t="s">
        <v>43</v>
      </c>
      <c r="AA5836" s="4">
        <v>0.36</v>
      </c>
      <c r="AB5836" s="1">
        <v>40727</v>
      </c>
      <c r="AC5836" s="1">
        <v>13717</v>
      </c>
      <c r="AD5836">
        <f t="shared" si="548"/>
        <v>0</v>
      </c>
      <c r="AE5836">
        <f t="shared" ca="1" si="549"/>
        <v>87</v>
      </c>
      <c r="AF5836" t="str">
        <f t="shared" ca="1" si="550"/>
        <v>Over 65</v>
      </c>
      <c r="AG5836" s="3">
        <f t="shared" si="551"/>
        <v>0.29167697777777779</v>
      </c>
      <c r="AH5836" t="str">
        <f>_xlfn.IFNA(VLOOKUP(Sales_Transactions[[#This Row],[Order ID]],Returned_Items[#All],2,FALSE),"Not Returned")</f>
        <v>Not Returned</v>
      </c>
    </row>
    <row r="5837" spans="1:34" x14ac:dyDescent="0.25">
      <c r="A5837">
        <v>22978</v>
      </c>
      <c r="C5837" t="s">
        <v>2520</v>
      </c>
      <c r="D5837" s="2" t="str">
        <f>TEXT(MID(Sales_Transactions[[#This Row],[Order Date]],2,5),"d/m/yyy")</f>
        <v>2/4/2009</v>
      </c>
      <c r="E5837" s="2" t="str">
        <f>TEXT(MID(Sales_Transactions[[#This Row],[Order Date]],2,5),"d")</f>
        <v>2</v>
      </c>
      <c r="F5837" s="2" t="str">
        <f>TEXT(MID(Sales_Transactions[[#This Row],[Order Date]],2,5),"m")</f>
        <v>4</v>
      </c>
      <c r="G5837" s="2" t="str">
        <f>TEXT(MID(Sales_Transactions[[#This Row],[Order Date]],2,5),"yyy")</f>
        <v>2009</v>
      </c>
      <c r="H5837" s="2" t="str">
        <f>TEXT(MID(Sales_Transactions[[#This Row],[Order Date]],2,5),"yyy/m")</f>
        <v>2009/4</v>
      </c>
      <c r="I5837" t="s">
        <v>78</v>
      </c>
      <c r="J5837">
        <f t="shared" si="546"/>
        <v>3</v>
      </c>
      <c r="K5837" s="2">
        <v>28</v>
      </c>
      <c r="L5837" s="3">
        <v>1801.95</v>
      </c>
      <c r="M5837" s="4">
        <v>0.03</v>
      </c>
      <c r="N5837" s="5" t="s">
        <v>34</v>
      </c>
      <c r="O5837" s="3">
        <v>-182.07</v>
      </c>
      <c r="P5837" s="3">
        <v>60.89</v>
      </c>
      <c r="Q5837" s="3">
        <v>32.409999999999997</v>
      </c>
      <c r="R5837" s="5" t="s">
        <v>298</v>
      </c>
      <c r="S5837" s="5" t="s">
        <v>2743</v>
      </c>
      <c r="T5837" s="5" t="str">
        <f t="shared" si="547"/>
        <v>Anthony Garverick</v>
      </c>
      <c r="U5837" t="s">
        <v>1143</v>
      </c>
      <c r="V5837" s="5" t="s">
        <v>27</v>
      </c>
      <c r="W5837" s="5" t="s">
        <v>57</v>
      </c>
      <c r="X5837" s="5" t="s">
        <v>154</v>
      </c>
      <c r="Y5837" s="5" t="s">
        <v>2542</v>
      </c>
      <c r="Z5837" s="5" t="s">
        <v>40</v>
      </c>
      <c r="AA5837" s="4">
        <v>0.56000000000000005</v>
      </c>
      <c r="AB5837" s="1">
        <v>39906</v>
      </c>
      <c r="AC5837" s="1">
        <v>13802</v>
      </c>
      <c r="AD5837">
        <f t="shared" si="548"/>
        <v>1</v>
      </c>
      <c r="AE5837">
        <f t="shared" ca="1" si="549"/>
        <v>86</v>
      </c>
      <c r="AF5837" t="str">
        <f t="shared" ca="1" si="550"/>
        <v>Over 65</v>
      </c>
      <c r="AG5837" s="3">
        <f t="shared" si="551"/>
        <v>3.3314904642857144</v>
      </c>
      <c r="AH5837" t="str">
        <f>_xlfn.IFNA(VLOOKUP(Sales_Transactions[[#This Row],[Order ID]],Returned_Items[#All],2,FALSE),"Not Returned")</f>
        <v>Not Returned</v>
      </c>
    </row>
    <row r="5838" spans="1:34" x14ac:dyDescent="0.25">
      <c r="A5838">
        <v>23140</v>
      </c>
      <c r="C5838" t="s">
        <v>542</v>
      </c>
      <c r="D5838" s="2" t="str">
        <f>TEXT(MID(Sales_Transactions[[#This Row],[Order Date]],2,5),"d/m/yyy")</f>
        <v>8/2/2012</v>
      </c>
      <c r="E5838" s="2" t="str">
        <f>TEXT(MID(Sales_Transactions[[#This Row],[Order Date]],2,5),"d")</f>
        <v>8</v>
      </c>
      <c r="F5838" s="2" t="str">
        <f>TEXT(MID(Sales_Transactions[[#This Row],[Order Date]],2,5),"m")</f>
        <v>2</v>
      </c>
      <c r="G5838" s="2" t="str">
        <f>TEXT(MID(Sales_Transactions[[#This Row],[Order Date]],2,5),"yyy")</f>
        <v>2012</v>
      </c>
      <c r="H5838" s="2" t="str">
        <f>TEXT(MID(Sales_Transactions[[#This Row],[Order Date]],2,5),"yyy/m")</f>
        <v>2012/2</v>
      </c>
      <c r="I5838" t="s">
        <v>33</v>
      </c>
      <c r="J5838">
        <f t="shared" si="546"/>
        <v>4</v>
      </c>
      <c r="K5838" s="2">
        <v>18</v>
      </c>
      <c r="L5838" s="3">
        <v>1713.8</v>
      </c>
      <c r="M5838" s="4">
        <v>0.05</v>
      </c>
      <c r="N5838" s="5" t="s">
        <v>23</v>
      </c>
      <c r="O5838" s="3">
        <v>1125.29</v>
      </c>
      <c r="P5838" s="3">
        <v>99.23</v>
      </c>
      <c r="Q5838" s="3">
        <v>8.99</v>
      </c>
      <c r="R5838" s="5" t="s">
        <v>3422</v>
      </c>
      <c r="S5838" s="5" t="s">
        <v>3423</v>
      </c>
      <c r="T5838" s="5" t="str">
        <f t="shared" si="547"/>
        <v>MaryBeth Skach</v>
      </c>
      <c r="U5838" t="s">
        <v>1143</v>
      </c>
      <c r="V5838" s="5" t="s">
        <v>74</v>
      </c>
      <c r="W5838" s="5" t="s">
        <v>57</v>
      </c>
      <c r="X5838" s="5" t="s">
        <v>58</v>
      </c>
      <c r="Y5838" s="5" t="s">
        <v>1193</v>
      </c>
      <c r="Z5838" s="5" t="s">
        <v>60</v>
      </c>
      <c r="AA5838" s="4">
        <v>0.35</v>
      </c>
      <c r="AB5838" s="1">
        <v>40949</v>
      </c>
      <c r="AC5838" s="1">
        <v>25529</v>
      </c>
      <c r="AD5838">
        <f t="shared" si="548"/>
        <v>2</v>
      </c>
      <c r="AE5838">
        <f t="shared" ca="1" si="549"/>
        <v>54</v>
      </c>
      <c r="AF5838" t="str">
        <f t="shared" ca="1" si="550"/>
        <v>18-64</v>
      </c>
      <c r="AG5838" s="3">
        <f t="shared" si="551"/>
        <v>6.0094658333333335</v>
      </c>
      <c r="AH5838" t="str">
        <f>_xlfn.IFNA(VLOOKUP(Sales_Transactions[[#This Row],[Order ID]],Returned_Items[#All],2,FALSE),"Not Returned")</f>
        <v>Not Returned</v>
      </c>
    </row>
    <row r="5839" spans="1:34" x14ac:dyDescent="0.25">
      <c r="A5839">
        <v>23140</v>
      </c>
      <c r="C5839" t="s">
        <v>542</v>
      </c>
      <c r="D5839" s="2" t="str">
        <f>TEXT(MID(Sales_Transactions[[#This Row],[Order Date]],2,5),"d/m/yyy")</f>
        <v>8/2/2012</v>
      </c>
      <c r="E5839" s="2" t="str">
        <f>TEXT(MID(Sales_Transactions[[#This Row],[Order Date]],2,5),"d")</f>
        <v>8</v>
      </c>
      <c r="F5839" s="2" t="str">
        <f>TEXT(MID(Sales_Transactions[[#This Row],[Order Date]],2,5),"m")</f>
        <v>2</v>
      </c>
      <c r="G5839" s="2" t="str">
        <f>TEXT(MID(Sales_Transactions[[#This Row],[Order Date]],2,5),"yyy")</f>
        <v>2012</v>
      </c>
      <c r="H5839" s="2" t="str">
        <f>TEXT(MID(Sales_Transactions[[#This Row],[Order Date]],2,5),"yyy/m")</f>
        <v>2012/2</v>
      </c>
      <c r="I5839" t="s">
        <v>33</v>
      </c>
      <c r="J5839">
        <f t="shared" si="546"/>
        <v>4</v>
      </c>
      <c r="K5839" s="2">
        <v>16</v>
      </c>
      <c r="L5839" s="3">
        <v>116.69</v>
      </c>
      <c r="M5839" s="4">
        <v>0.02</v>
      </c>
      <c r="N5839" s="5" t="s">
        <v>23</v>
      </c>
      <c r="O5839" s="3">
        <v>11.69</v>
      </c>
      <c r="P5839" s="3">
        <v>7.08</v>
      </c>
      <c r="Q5839" s="3">
        <v>2.35</v>
      </c>
      <c r="R5839" s="5" t="s">
        <v>3422</v>
      </c>
      <c r="S5839" s="5" t="s">
        <v>3423</v>
      </c>
      <c r="T5839" s="5" t="str">
        <f t="shared" si="547"/>
        <v>MaryBeth Skach</v>
      </c>
      <c r="U5839" t="s">
        <v>1143</v>
      </c>
      <c r="V5839" s="5" t="s">
        <v>74</v>
      </c>
      <c r="W5839" s="5" t="s">
        <v>28</v>
      </c>
      <c r="X5839" s="5" t="s">
        <v>124</v>
      </c>
      <c r="Y5839" s="5" t="s">
        <v>453</v>
      </c>
      <c r="Z5839" s="5" t="s">
        <v>84</v>
      </c>
      <c r="AA5839" s="4">
        <v>0.47</v>
      </c>
      <c r="AB5839" s="1">
        <v>40947</v>
      </c>
      <c r="AC5839" s="1">
        <v>25499</v>
      </c>
      <c r="AD5839">
        <f t="shared" si="548"/>
        <v>0</v>
      </c>
      <c r="AE5839">
        <f t="shared" ca="1" si="549"/>
        <v>54</v>
      </c>
      <c r="AF5839" t="str">
        <f t="shared" ca="1" si="550"/>
        <v>18-64</v>
      </c>
      <c r="AG5839" s="3">
        <f t="shared" si="551"/>
        <v>0.58928650000000005</v>
      </c>
      <c r="AH5839" t="str">
        <f>_xlfn.IFNA(VLOOKUP(Sales_Transactions[[#This Row],[Order ID]],Returned_Items[#All],2,FALSE),"Not Returned")</f>
        <v>Not Returned</v>
      </c>
    </row>
    <row r="5840" spans="1:34" x14ac:dyDescent="0.25">
      <c r="A5840">
        <v>23586</v>
      </c>
      <c r="C5840" t="s">
        <v>579</v>
      </c>
      <c r="D5840" s="2" t="str">
        <f>TEXT(MID(Sales_Transactions[[#This Row],[Order Date]],2,5),"d/m/yyy")</f>
        <v>14/1/2010</v>
      </c>
      <c r="E5840" s="2" t="str">
        <f>TEXT(MID(Sales_Transactions[[#This Row],[Order Date]],2,5),"d")</f>
        <v>14</v>
      </c>
      <c r="F5840" s="2" t="str">
        <f>TEXT(MID(Sales_Transactions[[#This Row],[Order Date]],2,5),"m")</f>
        <v>1</v>
      </c>
      <c r="G5840" s="2" t="str">
        <f>TEXT(MID(Sales_Transactions[[#This Row],[Order Date]],2,5),"yyy")</f>
        <v>2010</v>
      </c>
      <c r="H5840" s="2" t="str">
        <f>TEXT(MID(Sales_Transactions[[#This Row],[Order Date]],2,5),"yyy/m")</f>
        <v>2010/1</v>
      </c>
      <c r="I5840" t="s">
        <v>78</v>
      </c>
      <c r="J5840">
        <f t="shared" si="546"/>
        <v>3</v>
      </c>
      <c r="K5840" s="2">
        <v>32</v>
      </c>
      <c r="L5840" s="3">
        <v>210.9</v>
      </c>
      <c r="M5840" s="4">
        <v>0.03</v>
      </c>
      <c r="N5840" s="5" t="s">
        <v>23</v>
      </c>
      <c r="O5840" s="3">
        <v>-62.46</v>
      </c>
      <c r="P5840" s="3">
        <v>6.48</v>
      </c>
      <c r="Q5840" s="3">
        <v>5.74</v>
      </c>
      <c r="R5840" s="5" t="s">
        <v>298</v>
      </c>
      <c r="S5840" s="5" t="s">
        <v>2743</v>
      </c>
      <c r="T5840" s="5" t="str">
        <f t="shared" si="547"/>
        <v>Anthony Garverick</v>
      </c>
      <c r="U5840" t="s">
        <v>1143</v>
      </c>
      <c r="V5840" s="5" t="s">
        <v>27</v>
      </c>
      <c r="W5840" s="5" t="s">
        <v>28</v>
      </c>
      <c r="X5840" s="5" t="s">
        <v>75</v>
      </c>
      <c r="Y5840" s="5" t="s">
        <v>1202</v>
      </c>
      <c r="Z5840" s="5" t="s">
        <v>43</v>
      </c>
      <c r="AA5840" s="4">
        <v>0.37</v>
      </c>
      <c r="AB5840" s="1">
        <v>40195</v>
      </c>
      <c r="AC5840" s="1">
        <v>25219</v>
      </c>
      <c r="AD5840">
        <f t="shared" si="548"/>
        <v>3</v>
      </c>
      <c r="AE5840">
        <f t="shared" ca="1" si="549"/>
        <v>55</v>
      </c>
      <c r="AF5840" t="str">
        <f t="shared" ca="1" si="550"/>
        <v>18-64</v>
      </c>
      <c r="AG5840" s="3">
        <f t="shared" si="551"/>
        <v>0.38181425000000002</v>
      </c>
      <c r="AH5840" t="str">
        <f>_xlfn.IFNA(VLOOKUP(Sales_Transactions[[#This Row],[Order ID]],Returned_Items[#All],2,FALSE),"Not Returned")</f>
        <v>Not Returned</v>
      </c>
    </row>
    <row r="5841" spans="1:34" x14ac:dyDescent="0.25">
      <c r="A5841">
        <v>23648</v>
      </c>
      <c r="C5841" t="s">
        <v>1597</v>
      </c>
      <c r="D5841" s="2" t="str">
        <f>TEXT(MID(Sales_Transactions[[#This Row],[Order Date]],2,5),"d/m/yyy")</f>
        <v>24/9/2012</v>
      </c>
      <c r="E5841" s="2" t="str">
        <f>TEXT(MID(Sales_Transactions[[#This Row],[Order Date]],2,5),"d")</f>
        <v>24</v>
      </c>
      <c r="F5841" s="2" t="str">
        <f>TEXT(MID(Sales_Transactions[[#This Row],[Order Date]],2,5),"m")</f>
        <v>9</v>
      </c>
      <c r="G5841" s="2" t="str">
        <f>TEXT(MID(Sales_Transactions[[#This Row],[Order Date]],2,5),"yyy")</f>
        <v>2012</v>
      </c>
      <c r="H5841" s="2" t="str">
        <f>TEXT(MID(Sales_Transactions[[#This Row],[Order Date]],2,5),"yyy/m")</f>
        <v>2012/9</v>
      </c>
      <c r="I5841" t="s">
        <v>101</v>
      </c>
      <c r="J5841">
        <f t="shared" si="546"/>
        <v>1</v>
      </c>
      <c r="K5841" s="2">
        <v>44</v>
      </c>
      <c r="L5841" s="3">
        <v>6768.16</v>
      </c>
      <c r="M5841" s="4">
        <v>0.03</v>
      </c>
      <c r="N5841" s="5" t="s">
        <v>23</v>
      </c>
      <c r="O5841" s="3">
        <v>907.49</v>
      </c>
      <c r="P5841" s="3">
        <v>152.47999999999999</v>
      </c>
      <c r="Q5841" s="3">
        <v>6.5</v>
      </c>
      <c r="R5841" s="5" t="s">
        <v>1531</v>
      </c>
      <c r="S5841" s="5" t="s">
        <v>2274</v>
      </c>
      <c r="T5841" s="5" t="str">
        <f t="shared" si="547"/>
        <v>Liz Carlisle</v>
      </c>
      <c r="U5841" t="s">
        <v>1143</v>
      </c>
      <c r="V5841" s="5" t="s">
        <v>47</v>
      </c>
      <c r="W5841" s="5" t="s">
        <v>48</v>
      </c>
      <c r="X5841" s="5" t="s">
        <v>87</v>
      </c>
      <c r="Y5841" s="5" t="s">
        <v>1470</v>
      </c>
      <c r="Z5841" s="5" t="s">
        <v>43</v>
      </c>
      <c r="AA5841" s="4">
        <v>0.74</v>
      </c>
      <c r="AB5841" s="1">
        <v>41177</v>
      </c>
      <c r="AC5841" s="1">
        <v>25373</v>
      </c>
      <c r="AD5841">
        <f t="shared" si="548"/>
        <v>1</v>
      </c>
      <c r="AE5841">
        <f t="shared" ca="1" si="549"/>
        <v>55</v>
      </c>
      <c r="AF5841" t="str">
        <f t="shared" ca="1" si="550"/>
        <v>18-64</v>
      </c>
      <c r="AG5841" s="3">
        <f t="shared" si="551"/>
        <v>3.6121421818181814</v>
      </c>
      <c r="AH5841" t="str">
        <f>_xlfn.IFNA(VLOOKUP(Sales_Transactions[[#This Row],[Order ID]],Returned_Items[#All],2,FALSE),"Not Returned")</f>
        <v>Not Returned</v>
      </c>
    </row>
    <row r="5842" spans="1:34" x14ac:dyDescent="0.25">
      <c r="A5842">
        <v>23648</v>
      </c>
      <c r="C5842" t="s">
        <v>1597</v>
      </c>
      <c r="D5842" s="2" t="str">
        <f>TEXT(MID(Sales_Transactions[[#This Row],[Order Date]],2,5),"d/m/yyy")</f>
        <v>24/9/2012</v>
      </c>
      <c r="E5842" s="2" t="str">
        <f>TEXT(MID(Sales_Transactions[[#This Row],[Order Date]],2,5),"d")</f>
        <v>24</v>
      </c>
      <c r="F5842" s="2" t="str">
        <f>TEXT(MID(Sales_Transactions[[#This Row],[Order Date]],2,5),"m")</f>
        <v>9</v>
      </c>
      <c r="G5842" s="2" t="str">
        <f>TEXT(MID(Sales_Transactions[[#This Row],[Order Date]],2,5),"yyy")</f>
        <v>2012</v>
      </c>
      <c r="H5842" s="2" t="str">
        <f>TEXT(MID(Sales_Transactions[[#This Row],[Order Date]],2,5),"yyy/m")</f>
        <v>2012/9</v>
      </c>
      <c r="I5842" t="s">
        <v>101</v>
      </c>
      <c r="J5842">
        <f t="shared" si="546"/>
        <v>1</v>
      </c>
      <c r="K5842" s="2">
        <v>4</v>
      </c>
      <c r="L5842" s="3">
        <v>10.65</v>
      </c>
      <c r="M5842" s="4">
        <v>0.1</v>
      </c>
      <c r="N5842" s="5" t="s">
        <v>23</v>
      </c>
      <c r="O5842" s="3">
        <v>-0.64</v>
      </c>
      <c r="P5842" s="3">
        <v>2.61</v>
      </c>
      <c r="Q5842" s="3">
        <v>0.5</v>
      </c>
      <c r="R5842" s="5" t="s">
        <v>1531</v>
      </c>
      <c r="S5842" s="5" t="s">
        <v>2274</v>
      </c>
      <c r="T5842" s="5" t="str">
        <f t="shared" si="547"/>
        <v>Liz Carlisle</v>
      </c>
      <c r="U5842" t="s">
        <v>1143</v>
      </c>
      <c r="V5842" s="5" t="s">
        <v>47</v>
      </c>
      <c r="W5842" s="5" t="s">
        <v>28</v>
      </c>
      <c r="X5842" s="5" t="s">
        <v>115</v>
      </c>
      <c r="Y5842" s="5" t="s">
        <v>665</v>
      </c>
      <c r="Z5842" s="5" t="s">
        <v>43</v>
      </c>
      <c r="AA5842" s="4">
        <v>0.39</v>
      </c>
      <c r="AB5842" s="1">
        <v>41177</v>
      </c>
      <c r="AC5842" s="1">
        <v>24911</v>
      </c>
      <c r="AD5842">
        <f t="shared" si="548"/>
        <v>1</v>
      </c>
      <c r="AE5842">
        <f t="shared" ca="1" si="549"/>
        <v>56</v>
      </c>
      <c r="AF5842" t="str">
        <f t="shared" ca="1" si="550"/>
        <v>18-64</v>
      </c>
      <c r="AG5842" s="3">
        <f t="shared" si="551"/>
        <v>0.77684750000000002</v>
      </c>
      <c r="AH5842" t="str">
        <f>_xlfn.IFNA(VLOOKUP(Sales_Transactions[[#This Row],[Order ID]],Returned_Items[#All],2,FALSE),"Not Returned")</f>
        <v>Not Returned</v>
      </c>
    </row>
    <row r="5843" spans="1:34" x14ac:dyDescent="0.25">
      <c r="A5843">
        <v>24931</v>
      </c>
      <c r="C5843" t="s">
        <v>1738</v>
      </c>
      <c r="D5843" s="2" t="str">
        <f>TEXT(MID(Sales_Transactions[[#This Row],[Order Date]],2,5),"d/m/yyy")</f>
        <v>7/11/2011</v>
      </c>
      <c r="E5843" s="2" t="str">
        <f>TEXT(MID(Sales_Transactions[[#This Row],[Order Date]],2,5),"d")</f>
        <v>7</v>
      </c>
      <c r="F5843" s="2" t="str">
        <f>TEXT(MID(Sales_Transactions[[#This Row],[Order Date]],2,5),"m")</f>
        <v>11</v>
      </c>
      <c r="G5843" s="2" t="str">
        <f>TEXT(MID(Sales_Transactions[[#This Row],[Order Date]],2,5),"yyy")</f>
        <v>2011</v>
      </c>
      <c r="H5843" s="2" t="str">
        <f>TEXT(MID(Sales_Transactions[[#This Row],[Order Date]],2,5),"yyy/m")</f>
        <v>2011/11</v>
      </c>
      <c r="I5843" t="s">
        <v>22</v>
      </c>
      <c r="J5843">
        <f t="shared" si="546"/>
        <v>2</v>
      </c>
      <c r="K5843" s="2">
        <v>9</v>
      </c>
      <c r="L5843" s="3">
        <v>149.63999999999999</v>
      </c>
      <c r="M5843" s="4">
        <v>0.05</v>
      </c>
      <c r="N5843" s="5" t="s">
        <v>23</v>
      </c>
      <c r="O5843" s="3">
        <v>13.77</v>
      </c>
      <c r="P5843" s="3">
        <v>16.739999999999998</v>
      </c>
      <c r="Q5843" s="3">
        <v>5.08</v>
      </c>
      <c r="R5843" s="5" t="s">
        <v>3422</v>
      </c>
      <c r="S5843" s="5" t="s">
        <v>3423</v>
      </c>
      <c r="T5843" s="5" t="str">
        <f t="shared" si="547"/>
        <v>MaryBeth Skach</v>
      </c>
      <c r="U5843" t="s">
        <v>1143</v>
      </c>
      <c r="V5843" s="5" t="s">
        <v>74</v>
      </c>
      <c r="W5843" s="5" t="s">
        <v>28</v>
      </c>
      <c r="X5843" s="5" t="s">
        <v>41</v>
      </c>
      <c r="Y5843" s="5" t="s">
        <v>3341</v>
      </c>
      <c r="Z5843" s="5" t="s">
        <v>43</v>
      </c>
      <c r="AA5843" s="4">
        <v>0.36</v>
      </c>
      <c r="AB5843" s="1">
        <v>40858</v>
      </c>
      <c r="AC5843" s="1">
        <v>25158</v>
      </c>
      <c r="AD5843">
        <f t="shared" si="548"/>
        <v>4</v>
      </c>
      <c r="AE5843">
        <f t="shared" ca="1" si="549"/>
        <v>55</v>
      </c>
      <c r="AF5843" t="str">
        <f t="shared" ca="1" si="550"/>
        <v>18-64</v>
      </c>
      <c r="AG5843" s="3">
        <f t="shared" si="551"/>
        <v>2.4235144444444447</v>
      </c>
      <c r="AH5843" t="str">
        <f>_xlfn.IFNA(VLOOKUP(Sales_Transactions[[#This Row],[Order ID]],Returned_Items[#All],2,FALSE),"Not Returned")</f>
        <v>Not Returned</v>
      </c>
    </row>
    <row r="5844" spans="1:34" x14ac:dyDescent="0.25">
      <c r="A5844">
        <v>25443</v>
      </c>
      <c r="C5844" t="s">
        <v>885</v>
      </c>
      <c r="D5844" s="2" t="str">
        <f>TEXT(MID(Sales_Transactions[[#This Row],[Order Date]],2,5),"d/m/yyy")</f>
        <v>22/9/2012</v>
      </c>
      <c r="E5844" s="2" t="str">
        <f>TEXT(MID(Sales_Transactions[[#This Row],[Order Date]],2,5),"d")</f>
        <v>22</v>
      </c>
      <c r="F5844" s="2" t="str">
        <f>TEXT(MID(Sales_Transactions[[#This Row],[Order Date]],2,5),"m")</f>
        <v>9</v>
      </c>
      <c r="G5844" s="2" t="str">
        <f>TEXT(MID(Sales_Transactions[[#This Row],[Order Date]],2,5),"yyy")</f>
        <v>2012</v>
      </c>
      <c r="H5844" s="2" t="str">
        <f>TEXT(MID(Sales_Transactions[[#This Row],[Order Date]],2,5),"yyy/m")</f>
        <v>2012/9</v>
      </c>
      <c r="I5844" t="s">
        <v>78</v>
      </c>
      <c r="J5844">
        <f t="shared" si="546"/>
        <v>3</v>
      </c>
      <c r="K5844" s="2">
        <v>33</v>
      </c>
      <c r="L5844" s="3">
        <v>570.24</v>
      </c>
      <c r="M5844" s="4">
        <v>0.01</v>
      </c>
      <c r="N5844" s="5" t="s">
        <v>23</v>
      </c>
      <c r="O5844" s="3">
        <v>-57.83</v>
      </c>
      <c r="P5844" s="3">
        <v>15.99</v>
      </c>
      <c r="Q5844" s="3">
        <v>11.28</v>
      </c>
      <c r="R5844" s="5" t="s">
        <v>454</v>
      </c>
      <c r="S5844" s="5" t="s">
        <v>2129</v>
      </c>
      <c r="T5844" s="5" t="str">
        <f t="shared" si="547"/>
        <v>Rick Wilson</v>
      </c>
      <c r="U5844" t="s">
        <v>1143</v>
      </c>
      <c r="V5844" s="5" t="s">
        <v>47</v>
      </c>
      <c r="W5844" s="5" t="s">
        <v>48</v>
      </c>
      <c r="X5844" s="5" t="s">
        <v>324</v>
      </c>
      <c r="Y5844" s="5" t="s">
        <v>3426</v>
      </c>
      <c r="Z5844" s="5" t="s">
        <v>56</v>
      </c>
      <c r="AA5844" s="4">
        <v>0.38</v>
      </c>
      <c r="AB5844" s="1">
        <v>41174</v>
      </c>
      <c r="AC5844" s="1">
        <v>24937</v>
      </c>
      <c r="AD5844">
        <f t="shared" si="548"/>
        <v>0</v>
      </c>
      <c r="AE5844">
        <f t="shared" ca="1" si="549"/>
        <v>56</v>
      </c>
      <c r="AF5844" t="str">
        <f t="shared" ca="1" si="550"/>
        <v>18-64</v>
      </c>
      <c r="AG5844" s="3">
        <f t="shared" si="551"/>
        <v>0.82631518181818175</v>
      </c>
      <c r="AH5844" t="str">
        <f>_xlfn.IFNA(VLOOKUP(Sales_Transactions[[#This Row],[Order ID]],Returned_Items[#All],2,FALSE),"Not Returned")</f>
        <v>Not Returned</v>
      </c>
    </row>
    <row r="5845" spans="1:34" x14ac:dyDescent="0.25">
      <c r="A5845">
        <v>25953</v>
      </c>
      <c r="C5845" t="s">
        <v>1909</v>
      </c>
      <c r="D5845" s="2" t="str">
        <f>TEXT(MID(Sales_Transactions[[#This Row],[Order Date]],2,5),"d/m/yyy")</f>
        <v>27/9/2009</v>
      </c>
      <c r="E5845" s="2" t="str">
        <f>TEXT(MID(Sales_Transactions[[#This Row],[Order Date]],2,5),"d")</f>
        <v>27</v>
      </c>
      <c r="F5845" s="2" t="str">
        <f>TEXT(MID(Sales_Transactions[[#This Row],[Order Date]],2,5),"m")</f>
        <v>9</v>
      </c>
      <c r="G5845" s="2" t="str">
        <f>TEXT(MID(Sales_Transactions[[#This Row],[Order Date]],2,5),"yyy")</f>
        <v>2009</v>
      </c>
      <c r="H5845" s="2" t="str">
        <f>TEXT(MID(Sales_Transactions[[#This Row],[Order Date]],2,5),"yyy/m")</f>
        <v>2009/9</v>
      </c>
      <c r="I5845" t="s">
        <v>101</v>
      </c>
      <c r="J5845">
        <f t="shared" si="546"/>
        <v>1</v>
      </c>
      <c r="K5845" s="2">
        <v>27</v>
      </c>
      <c r="L5845" s="3">
        <v>258.54000000000002</v>
      </c>
      <c r="M5845" s="4">
        <v>0.1</v>
      </c>
      <c r="N5845" s="5" t="s">
        <v>23</v>
      </c>
      <c r="O5845" s="3">
        <v>-16.3</v>
      </c>
      <c r="P5845" s="3">
        <v>9.85</v>
      </c>
      <c r="Q5845" s="3">
        <v>4.82</v>
      </c>
      <c r="R5845" s="5" t="s">
        <v>1531</v>
      </c>
      <c r="S5845" s="5" t="s">
        <v>2274</v>
      </c>
      <c r="T5845" s="5" t="str">
        <f t="shared" si="547"/>
        <v>Liz Carlisle</v>
      </c>
      <c r="U5845" t="s">
        <v>1143</v>
      </c>
      <c r="V5845" s="5" t="s">
        <v>47</v>
      </c>
      <c r="W5845" s="5" t="s">
        <v>28</v>
      </c>
      <c r="X5845" s="5" t="s">
        <v>124</v>
      </c>
      <c r="Y5845" s="5" t="s">
        <v>2876</v>
      </c>
      <c r="Z5845" s="5" t="s">
        <v>84</v>
      </c>
      <c r="AA5845" s="4">
        <v>0.47</v>
      </c>
      <c r="AB5845" s="1">
        <v>40084</v>
      </c>
      <c r="AC5845" s="1">
        <v>24884</v>
      </c>
      <c r="AD5845">
        <f t="shared" si="548"/>
        <v>1</v>
      </c>
      <c r="AE5845">
        <f t="shared" ca="1" si="549"/>
        <v>56</v>
      </c>
      <c r="AF5845" t="str">
        <f t="shared" ca="1" si="550"/>
        <v>18-64</v>
      </c>
      <c r="AG5845" s="3">
        <f t="shared" si="551"/>
        <v>0.54296851851851846</v>
      </c>
      <c r="AH5845" t="str">
        <f>_xlfn.IFNA(VLOOKUP(Sales_Transactions[[#This Row],[Order ID]],Returned_Items[#All],2,FALSE),"Not Returned")</f>
        <v>Not Returned</v>
      </c>
    </row>
    <row r="5846" spans="1:34" x14ac:dyDescent="0.25">
      <c r="A5846">
        <v>25953</v>
      </c>
      <c r="C5846" t="s">
        <v>1909</v>
      </c>
      <c r="D5846" s="2" t="str">
        <f>TEXT(MID(Sales_Transactions[[#This Row],[Order Date]],2,5),"d/m/yyy")</f>
        <v>27/9/2009</v>
      </c>
      <c r="E5846" s="2" t="str">
        <f>TEXT(MID(Sales_Transactions[[#This Row],[Order Date]],2,5),"d")</f>
        <v>27</v>
      </c>
      <c r="F5846" s="2" t="str">
        <f>TEXT(MID(Sales_Transactions[[#This Row],[Order Date]],2,5),"m")</f>
        <v>9</v>
      </c>
      <c r="G5846" s="2" t="str">
        <f>TEXT(MID(Sales_Transactions[[#This Row],[Order Date]],2,5),"yyy")</f>
        <v>2009</v>
      </c>
      <c r="H5846" s="2" t="str">
        <f>TEXT(MID(Sales_Transactions[[#This Row],[Order Date]],2,5),"yyy/m")</f>
        <v>2009/9</v>
      </c>
      <c r="I5846" t="s">
        <v>101</v>
      </c>
      <c r="J5846">
        <f t="shared" si="546"/>
        <v>1</v>
      </c>
      <c r="K5846" s="2">
        <v>19</v>
      </c>
      <c r="L5846" s="3">
        <v>1972.884</v>
      </c>
      <c r="M5846" s="4">
        <v>0.04</v>
      </c>
      <c r="N5846" s="5" t="s">
        <v>23</v>
      </c>
      <c r="O5846" s="3">
        <v>140.91</v>
      </c>
      <c r="P5846" s="3">
        <v>125.99</v>
      </c>
      <c r="Q5846" s="3">
        <v>7.69</v>
      </c>
      <c r="R5846" s="5" t="s">
        <v>1531</v>
      </c>
      <c r="S5846" s="5" t="s">
        <v>2274</v>
      </c>
      <c r="T5846" s="5" t="str">
        <f t="shared" si="547"/>
        <v>Liz Carlisle</v>
      </c>
      <c r="U5846" t="s">
        <v>1143</v>
      </c>
      <c r="V5846" s="5" t="s">
        <v>47</v>
      </c>
      <c r="W5846" s="5" t="s">
        <v>48</v>
      </c>
      <c r="X5846" s="5" t="s">
        <v>49</v>
      </c>
      <c r="Y5846" s="5" t="s">
        <v>184</v>
      </c>
      <c r="Z5846" s="5" t="s">
        <v>43</v>
      </c>
      <c r="AA5846" s="4">
        <v>0.57999999999999996</v>
      </c>
      <c r="AB5846" s="1">
        <v>40084</v>
      </c>
      <c r="AC5846" s="1">
        <v>25044</v>
      </c>
      <c r="AD5846">
        <f t="shared" si="548"/>
        <v>1</v>
      </c>
      <c r="AE5846">
        <f t="shared" ca="1" si="549"/>
        <v>56</v>
      </c>
      <c r="AF5846" t="str">
        <f t="shared" ca="1" si="550"/>
        <v>18-64</v>
      </c>
      <c r="AG5846" s="3">
        <f t="shared" si="551"/>
        <v>7.0331370526315791</v>
      </c>
      <c r="AH5846" t="str">
        <f>_xlfn.IFNA(VLOOKUP(Sales_Transactions[[#This Row],[Order ID]],Returned_Items[#All],2,FALSE),"Not Returned")</f>
        <v>Not Returned</v>
      </c>
    </row>
    <row r="5847" spans="1:34" x14ac:dyDescent="0.25">
      <c r="A5847">
        <v>26144</v>
      </c>
      <c r="C5847" t="s">
        <v>2768</v>
      </c>
      <c r="D5847" s="2" t="str">
        <f>TEXT(MID(Sales_Transactions[[#This Row],[Order Date]],2,5),"d/m/yyy")</f>
        <v>26/10/2011</v>
      </c>
      <c r="E5847" s="2" t="str">
        <f>TEXT(MID(Sales_Transactions[[#This Row],[Order Date]],2,5),"d")</f>
        <v>26</v>
      </c>
      <c r="F5847" s="2" t="str">
        <f>TEXT(MID(Sales_Transactions[[#This Row],[Order Date]],2,5),"m")</f>
        <v>10</v>
      </c>
      <c r="G5847" s="2" t="str">
        <f>TEXT(MID(Sales_Transactions[[#This Row],[Order Date]],2,5),"yyy")</f>
        <v>2011</v>
      </c>
      <c r="H5847" s="2" t="str">
        <f>TEXT(MID(Sales_Transactions[[#This Row],[Order Date]],2,5),"yyy/m")</f>
        <v>2011/10</v>
      </c>
      <c r="I5847" t="s">
        <v>33</v>
      </c>
      <c r="J5847">
        <f t="shared" si="546"/>
        <v>4</v>
      </c>
      <c r="K5847" s="2">
        <v>28</v>
      </c>
      <c r="L5847" s="3">
        <v>75.739999999999995</v>
      </c>
      <c r="M5847" s="4">
        <v>0.1</v>
      </c>
      <c r="N5847" s="5" t="s">
        <v>23</v>
      </c>
      <c r="O5847" s="3">
        <v>13.23</v>
      </c>
      <c r="P5847" s="3">
        <v>2.88</v>
      </c>
      <c r="Q5847" s="3">
        <v>0.99</v>
      </c>
      <c r="R5847" s="5" t="s">
        <v>3029</v>
      </c>
      <c r="S5847" s="5" t="s">
        <v>417</v>
      </c>
      <c r="T5847" s="5" t="str">
        <f t="shared" si="547"/>
        <v>Lindsay Castell</v>
      </c>
      <c r="U5847" t="s">
        <v>1143</v>
      </c>
      <c r="V5847" s="5" t="s">
        <v>27</v>
      </c>
      <c r="W5847" s="5" t="s">
        <v>28</v>
      </c>
      <c r="X5847" s="5" t="s">
        <v>115</v>
      </c>
      <c r="Y5847" s="5" t="s">
        <v>479</v>
      </c>
      <c r="Z5847" s="5" t="s">
        <v>43</v>
      </c>
      <c r="AA5847" s="4">
        <v>0.36</v>
      </c>
      <c r="AB5847" s="1">
        <v>40843</v>
      </c>
      <c r="AC5847" s="1">
        <v>25096</v>
      </c>
      <c r="AD5847">
        <f t="shared" si="548"/>
        <v>1</v>
      </c>
      <c r="AE5847">
        <f t="shared" ca="1" si="549"/>
        <v>55</v>
      </c>
      <c r="AF5847" t="str">
        <f t="shared" ca="1" si="550"/>
        <v>18-64</v>
      </c>
      <c r="AG5847" s="3">
        <f t="shared" si="551"/>
        <v>0.13811142857142858</v>
      </c>
      <c r="AH5847" t="str">
        <f>_xlfn.IFNA(VLOOKUP(Sales_Transactions[[#This Row],[Order ID]],Returned_Items[#All],2,FALSE),"Not Returned")</f>
        <v>Not Returned</v>
      </c>
    </row>
    <row r="5848" spans="1:34" x14ac:dyDescent="0.25">
      <c r="A5848">
        <v>26439</v>
      </c>
      <c r="C5848" t="s">
        <v>995</v>
      </c>
      <c r="D5848" s="2" t="str">
        <f>TEXT(MID(Sales_Transactions[[#This Row],[Order Date]],2,5),"d/m/yyy")</f>
        <v>15/9/2011</v>
      </c>
      <c r="E5848" s="2" t="str">
        <f>TEXT(MID(Sales_Transactions[[#This Row],[Order Date]],2,5),"d")</f>
        <v>15</v>
      </c>
      <c r="F5848" s="2" t="str">
        <f>TEXT(MID(Sales_Transactions[[#This Row],[Order Date]],2,5),"m")</f>
        <v>9</v>
      </c>
      <c r="G5848" s="2" t="str">
        <f>TEXT(MID(Sales_Transactions[[#This Row],[Order Date]],2,5),"yyy")</f>
        <v>2011</v>
      </c>
      <c r="H5848" s="2" t="str">
        <f>TEXT(MID(Sales_Transactions[[#This Row],[Order Date]],2,5),"yyy/m")</f>
        <v>2011/9</v>
      </c>
      <c r="I5848" t="s">
        <v>78</v>
      </c>
      <c r="J5848">
        <f t="shared" si="546"/>
        <v>3</v>
      </c>
      <c r="K5848" s="2">
        <v>38</v>
      </c>
      <c r="L5848" s="3">
        <v>1230.83</v>
      </c>
      <c r="M5848" s="4">
        <v>0</v>
      </c>
      <c r="N5848" s="5" t="s">
        <v>23</v>
      </c>
      <c r="O5848" s="3">
        <v>75.5</v>
      </c>
      <c r="P5848" s="3">
        <v>30.98</v>
      </c>
      <c r="Q5848" s="3">
        <v>6.5</v>
      </c>
      <c r="R5848" s="5" t="s">
        <v>1216</v>
      </c>
      <c r="S5848" s="5" t="s">
        <v>3226</v>
      </c>
      <c r="T5848" s="5" t="str">
        <f t="shared" si="547"/>
        <v>Justin Deggeller</v>
      </c>
      <c r="U5848" t="s">
        <v>1143</v>
      </c>
      <c r="V5848" s="5" t="s">
        <v>47</v>
      </c>
      <c r="W5848" s="5" t="s">
        <v>48</v>
      </c>
      <c r="X5848" s="5" t="s">
        <v>87</v>
      </c>
      <c r="Y5848" s="5" t="s">
        <v>1014</v>
      </c>
      <c r="Z5848" s="5" t="s">
        <v>43</v>
      </c>
      <c r="AA5848" s="4">
        <v>0.64</v>
      </c>
      <c r="AB5848" s="1">
        <v>40802</v>
      </c>
      <c r="AC5848" s="1">
        <v>24601</v>
      </c>
      <c r="AD5848">
        <f t="shared" si="548"/>
        <v>1</v>
      </c>
      <c r="AE5848">
        <f t="shared" ca="1" si="549"/>
        <v>57</v>
      </c>
      <c r="AF5848" t="str">
        <f t="shared" ca="1" si="550"/>
        <v>18-64</v>
      </c>
      <c r="AG5848" s="3">
        <f t="shared" si="551"/>
        <v>0.98631578947368437</v>
      </c>
      <c r="AH5848" t="str">
        <f>_xlfn.IFNA(VLOOKUP(Sales_Transactions[[#This Row],[Order ID]],Returned_Items[#All],2,FALSE),"Not Returned")</f>
        <v>Not Returned</v>
      </c>
    </row>
    <row r="5849" spans="1:34" x14ac:dyDescent="0.25">
      <c r="A5849">
        <v>26439</v>
      </c>
      <c r="C5849" t="s">
        <v>995</v>
      </c>
      <c r="D5849" s="2" t="str">
        <f>TEXT(MID(Sales_Transactions[[#This Row],[Order Date]],2,5),"d/m/yyy")</f>
        <v>15/9/2011</v>
      </c>
      <c r="E5849" s="2" t="str">
        <f>TEXT(MID(Sales_Transactions[[#This Row],[Order Date]],2,5),"d")</f>
        <v>15</v>
      </c>
      <c r="F5849" s="2" t="str">
        <f>TEXT(MID(Sales_Transactions[[#This Row],[Order Date]],2,5),"m")</f>
        <v>9</v>
      </c>
      <c r="G5849" s="2" t="str">
        <f>TEXT(MID(Sales_Transactions[[#This Row],[Order Date]],2,5),"yyy")</f>
        <v>2011</v>
      </c>
      <c r="H5849" s="2" t="str">
        <f>TEXT(MID(Sales_Transactions[[#This Row],[Order Date]],2,5),"yyy/m")</f>
        <v>2011/9</v>
      </c>
      <c r="I5849" t="s">
        <v>78</v>
      </c>
      <c r="J5849">
        <f t="shared" si="546"/>
        <v>3</v>
      </c>
      <c r="K5849" s="2">
        <v>37</v>
      </c>
      <c r="L5849" s="3">
        <v>169.93</v>
      </c>
      <c r="M5849" s="4">
        <v>0.04</v>
      </c>
      <c r="N5849" s="5" t="s">
        <v>23</v>
      </c>
      <c r="O5849" s="3">
        <v>-114.35</v>
      </c>
      <c r="P5849" s="3">
        <v>4.28</v>
      </c>
      <c r="Q5849" s="3">
        <v>5.74</v>
      </c>
      <c r="R5849" s="5" t="s">
        <v>1216</v>
      </c>
      <c r="S5849" s="5" t="s">
        <v>3226</v>
      </c>
      <c r="T5849" s="5" t="str">
        <f t="shared" si="547"/>
        <v>Justin Deggeller</v>
      </c>
      <c r="U5849" t="s">
        <v>1143</v>
      </c>
      <c r="V5849" s="5" t="s">
        <v>47</v>
      </c>
      <c r="W5849" s="5" t="s">
        <v>28</v>
      </c>
      <c r="X5849" s="5" t="s">
        <v>75</v>
      </c>
      <c r="Y5849" s="5" t="s">
        <v>1099</v>
      </c>
      <c r="Z5849" s="5" t="s">
        <v>43</v>
      </c>
      <c r="AA5849" s="4">
        <v>0.4</v>
      </c>
      <c r="AB5849" s="1">
        <v>40801</v>
      </c>
      <c r="AC5849" s="1">
        <v>24554</v>
      </c>
      <c r="AD5849">
        <f t="shared" si="548"/>
        <v>0</v>
      </c>
      <c r="AE5849">
        <f t="shared" ca="1" si="549"/>
        <v>57</v>
      </c>
      <c r="AF5849" t="str">
        <f t="shared" ca="1" si="550"/>
        <v>18-64</v>
      </c>
      <c r="AG5849" s="3">
        <f t="shared" si="551"/>
        <v>0.27076454054054055</v>
      </c>
      <c r="AH5849" t="str">
        <f>_xlfn.IFNA(VLOOKUP(Sales_Transactions[[#This Row],[Order ID]],Returned_Items[#All],2,FALSE),"Not Returned")</f>
        <v>Not Returned</v>
      </c>
    </row>
    <row r="5850" spans="1:34" x14ac:dyDescent="0.25">
      <c r="A5850">
        <v>26439</v>
      </c>
      <c r="C5850" t="s">
        <v>995</v>
      </c>
      <c r="D5850" s="2" t="str">
        <f>TEXT(MID(Sales_Transactions[[#This Row],[Order Date]],2,5),"d/m/yyy")</f>
        <v>15/9/2011</v>
      </c>
      <c r="E5850" s="2" t="str">
        <f>TEXT(MID(Sales_Transactions[[#This Row],[Order Date]],2,5),"d")</f>
        <v>15</v>
      </c>
      <c r="F5850" s="2" t="str">
        <f>TEXT(MID(Sales_Transactions[[#This Row],[Order Date]],2,5),"m")</f>
        <v>9</v>
      </c>
      <c r="G5850" s="2" t="str">
        <f>TEXT(MID(Sales_Transactions[[#This Row],[Order Date]],2,5),"yyy")</f>
        <v>2011</v>
      </c>
      <c r="H5850" s="2" t="str">
        <f>TEXT(MID(Sales_Transactions[[#This Row],[Order Date]],2,5),"yyy/m")</f>
        <v>2011/9</v>
      </c>
      <c r="I5850" t="s">
        <v>78</v>
      </c>
      <c r="J5850">
        <f t="shared" si="546"/>
        <v>3</v>
      </c>
      <c r="K5850" s="2">
        <v>23</v>
      </c>
      <c r="L5850" s="3">
        <v>1176.944</v>
      </c>
      <c r="M5850" s="4">
        <v>0.1</v>
      </c>
      <c r="N5850" s="5" t="s">
        <v>23</v>
      </c>
      <c r="O5850" s="3">
        <v>53.65</v>
      </c>
      <c r="P5850" s="3">
        <v>65.989999999999995</v>
      </c>
      <c r="Q5850" s="3">
        <v>4.99</v>
      </c>
      <c r="R5850" s="5" t="s">
        <v>1216</v>
      </c>
      <c r="S5850" s="5" t="s">
        <v>3226</v>
      </c>
      <c r="T5850" s="5" t="str">
        <f t="shared" si="547"/>
        <v>Justin Deggeller</v>
      </c>
      <c r="U5850" t="s">
        <v>1143</v>
      </c>
      <c r="V5850" s="5" t="s">
        <v>47</v>
      </c>
      <c r="W5850" s="5" t="s">
        <v>48</v>
      </c>
      <c r="X5850" s="5" t="s">
        <v>49</v>
      </c>
      <c r="Y5850" s="5" t="s">
        <v>1491</v>
      </c>
      <c r="Z5850" s="5" t="s">
        <v>43</v>
      </c>
      <c r="AA5850" s="4">
        <v>0.57999999999999996</v>
      </c>
      <c r="AB5850" s="1">
        <v>40803</v>
      </c>
      <c r="AC5850" s="1">
        <v>24569</v>
      </c>
      <c r="AD5850">
        <f t="shared" si="548"/>
        <v>2</v>
      </c>
      <c r="AE5850">
        <f t="shared" ca="1" si="549"/>
        <v>57</v>
      </c>
      <c r="AF5850" t="str">
        <f t="shared" ca="1" si="550"/>
        <v>18-64</v>
      </c>
      <c r="AG5850" s="3">
        <f t="shared" si="551"/>
        <v>3.083217826086956</v>
      </c>
      <c r="AH5850" t="str">
        <f>_xlfn.IFNA(VLOOKUP(Sales_Transactions[[#This Row],[Order ID]],Returned_Items[#All],2,FALSE),"Not Returned")</f>
        <v>Not Returned</v>
      </c>
    </row>
    <row r="5851" spans="1:34" x14ac:dyDescent="0.25">
      <c r="A5851">
        <v>26466</v>
      </c>
      <c r="C5851" t="s">
        <v>2097</v>
      </c>
      <c r="D5851" s="2" t="str">
        <f>TEXT(MID(Sales_Transactions[[#This Row],[Order Date]],2,5),"d/m/yyy")</f>
        <v>11/6/2009</v>
      </c>
      <c r="E5851" s="2" t="str">
        <f>TEXT(MID(Sales_Transactions[[#This Row],[Order Date]],2,5),"d")</f>
        <v>11</v>
      </c>
      <c r="F5851" s="2" t="str">
        <f>TEXT(MID(Sales_Transactions[[#This Row],[Order Date]],2,5),"m")</f>
        <v>6</v>
      </c>
      <c r="G5851" s="2" t="str">
        <f>TEXT(MID(Sales_Transactions[[#This Row],[Order Date]],2,5),"yyy")</f>
        <v>2009</v>
      </c>
      <c r="H5851" s="2" t="str">
        <f>TEXT(MID(Sales_Transactions[[#This Row],[Order Date]],2,5),"yyy/m")</f>
        <v>2009/6</v>
      </c>
      <c r="I5851" t="s">
        <v>101</v>
      </c>
      <c r="J5851">
        <f t="shared" si="546"/>
        <v>1</v>
      </c>
      <c r="K5851" s="2">
        <v>29</v>
      </c>
      <c r="L5851" s="3">
        <v>909.721</v>
      </c>
      <c r="M5851" s="4">
        <v>0.01</v>
      </c>
      <c r="N5851" s="5" t="s">
        <v>23</v>
      </c>
      <c r="O5851" s="3">
        <v>287.99</v>
      </c>
      <c r="P5851" s="3">
        <v>35.99</v>
      </c>
      <c r="Q5851" s="3">
        <v>5.99</v>
      </c>
      <c r="R5851" s="5" t="s">
        <v>454</v>
      </c>
      <c r="S5851" s="5" t="s">
        <v>2129</v>
      </c>
      <c r="T5851" s="5" t="str">
        <f t="shared" si="547"/>
        <v>Rick Wilson</v>
      </c>
      <c r="U5851" t="s">
        <v>1143</v>
      </c>
      <c r="V5851" s="5" t="s">
        <v>47</v>
      </c>
      <c r="W5851" s="5" t="s">
        <v>48</v>
      </c>
      <c r="X5851" s="5" t="s">
        <v>49</v>
      </c>
      <c r="Y5851" s="5" t="s">
        <v>1580</v>
      </c>
      <c r="Z5851" s="5" t="s">
        <v>84</v>
      </c>
      <c r="AA5851" s="4">
        <v>0.38</v>
      </c>
      <c r="AB5851" s="1">
        <v>39976</v>
      </c>
      <c r="AC5851" s="1">
        <v>24743</v>
      </c>
      <c r="AD5851">
        <f t="shared" si="548"/>
        <v>1</v>
      </c>
      <c r="AE5851">
        <f t="shared" ca="1" si="549"/>
        <v>56</v>
      </c>
      <c r="AF5851" t="str">
        <f t="shared" ca="1" si="550"/>
        <v>18-64</v>
      </c>
      <c r="AG5851" s="3">
        <f t="shared" si="551"/>
        <v>1.447462103448276</v>
      </c>
      <c r="AH5851" t="str">
        <f>_xlfn.IFNA(VLOOKUP(Sales_Transactions[[#This Row],[Order ID]],Returned_Items[#All],2,FALSE),"Not Returned")</f>
        <v>Not Returned</v>
      </c>
    </row>
    <row r="5852" spans="1:34" x14ac:dyDescent="0.25">
      <c r="A5852">
        <v>28037</v>
      </c>
      <c r="C5852" t="s">
        <v>1440</v>
      </c>
      <c r="D5852" s="2" t="str">
        <f>TEXT(MID(Sales_Transactions[[#This Row],[Order Date]],2,5),"d/m/yyy")</f>
        <v>12/12/2009</v>
      </c>
      <c r="E5852" s="2" t="str">
        <f>TEXT(MID(Sales_Transactions[[#This Row],[Order Date]],2,5),"d")</f>
        <v>12</v>
      </c>
      <c r="F5852" s="2" t="str">
        <f>TEXT(MID(Sales_Transactions[[#This Row],[Order Date]],2,5),"m")</f>
        <v>12</v>
      </c>
      <c r="G5852" s="2" t="str">
        <f>TEXT(MID(Sales_Transactions[[#This Row],[Order Date]],2,5),"yyy")</f>
        <v>2009</v>
      </c>
      <c r="H5852" s="2" t="str">
        <f>TEXT(MID(Sales_Transactions[[#This Row],[Order Date]],2,5),"yyy/m")</f>
        <v>2009/12</v>
      </c>
      <c r="I5852" t="s">
        <v>33</v>
      </c>
      <c r="J5852">
        <f t="shared" si="546"/>
        <v>4</v>
      </c>
      <c r="K5852" s="2">
        <v>31</v>
      </c>
      <c r="L5852" s="3">
        <v>203.53</v>
      </c>
      <c r="M5852" s="4">
        <v>0.06</v>
      </c>
      <c r="N5852" s="5" t="s">
        <v>23</v>
      </c>
      <c r="O5852" s="3">
        <v>-101.28</v>
      </c>
      <c r="P5852" s="3">
        <v>6.68</v>
      </c>
      <c r="Q5852" s="3">
        <v>6.93</v>
      </c>
      <c r="R5852" s="5" t="s">
        <v>1606</v>
      </c>
      <c r="S5852" s="5" t="s">
        <v>3417</v>
      </c>
      <c r="T5852" s="5" t="str">
        <f t="shared" si="547"/>
        <v>Maxwell Schwartz</v>
      </c>
      <c r="U5852" t="s">
        <v>1143</v>
      </c>
      <c r="V5852" s="5" t="s">
        <v>47</v>
      </c>
      <c r="W5852" s="5" t="s">
        <v>28</v>
      </c>
      <c r="X5852" s="5" t="s">
        <v>75</v>
      </c>
      <c r="Y5852" s="5" t="s">
        <v>631</v>
      </c>
      <c r="Z5852" s="5" t="s">
        <v>43</v>
      </c>
      <c r="AA5852" s="4">
        <v>0.37</v>
      </c>
      <c r="AB5852" s="1">
        <v>40160</v>
      </c>
      <c r="AC5852" s="1">
        <v>24747</v>
      </c>
      <c r="AD5852">
        <f t="shared" si="548"/>
        <v>1</v>
      </c>
      <c r="AE5852">
        <f t="shared" ca="1" si="549"/>
        <v>56</v>
      </c>
      <c r="AF5852" t="str">
        <f t="shared" ca="1" si="550"/>
        <v>18-64</v>
      </c>
      <c r="AG5852" s="3">
        <f t="shared" si="551"/>
        <v>0.43890296774193549</v>
      </c>
      <c r="AH5852" t="str">
        <f>_xlfn.IFNA(VLOOKUP(Sales_Transactions[[#This Row],[Order ID]],Returned_Items[#All],2,FALSE),"Not Returned")</f>
        <v>Returned</v>
      </c>
    </row>
    <row r="5853" spans="1:34" x14ac:dyDescent="0.25">
      <c r="A5853">
        <v>28294</v>
      </c>
      <c r="C5853" t="s">
        <v>2572</v>
      </c>
      <c r="D5853" s="2" t="str">
        <f>TEXT(MID(Sales_Transactions[[#This Row],[Order Date]],2,5),"d/m/yyy")</f>
        <v>22/5/2012</v>
      </c>
      <c r="E5853" s="2" t="str">
        <f>TEXT(MID(Sales_Transactions[[#This Row],[Order Date]],2,5),"d")</f>
        <v>22</v>
      </c>
      <c r="F5853" s="2" t="str">
        <f>TEXT(MID(Sales_Transactions[[#This Row],[Order Date]],2,5),"m")</f>
        <v>5</v>
      </c>
      <c r="G5853" s="2" t="str">
        <f>TEXT(MID(Sales_Transactions[[#This Row],[Order Date]],2,5),"yyy")</f>
        <v>2012</v>
      </c>
      <c r="H5853" s="2" t="str">
        <f>TEXT(MID(Sales_Transactions[[#This Row],[Order Date]],2,5),"yyy/m")</f>
        <v>2012/5</v>
      </c>
      <c r="I5853" t="s">
        <v>33</v>
      </c>
      <c r="J5853">
        <f t="shared" si="546"/>
        <v>4</v>
      </c>
      <c r="K5853" s="2">
        <v>47</v>
      </c>
      <c r="L5853" s="3">
        <v>63.47</v>
      </c>
      <c r="M5853" s="4">
        <v>0</v>
      </c>
      <c r="N5853" s="5" t="s">
        <v>23</v>
      </c>
      <c r="O5853" s="3">
        <v>-19.920000000000002</v>
      </c>
      <c r="P5853" s="3">
        <v>1.26</v>
      </c>
      <c r="Q5853" s="3">
        <v>0.7</v>
      </c>
      <c r="R5853" s="5" t="s">
        <v>3029</v>
      </c>
      <c r="S5853" s="5" t="s">
        <v>417</v>
      </c>
      <c r="T5853" s="5" t="str">
        <f t="shared" si="547"/>
        <v>Lindsay Castell</v>
      </c>
      <c r="U5853" t="s">
        <v>1143</v>
      </c>
      <c r="V5853" s="5" t="s">
        <v>47</v>
      </c>
      <c r="W5853" s="5" t="s">
        <v>28</v>
      </c>
      <c r="X5853" s="5" t="s">
        <v>82</v>
      </c>
      <c r="Y5853" s="5" t="s">
        <v>568</v>
      </c>
      <c r="Z5853" s="5" t="s">
        <v>84</v>
      </c>
      <c r="AA5853" s="4">
        <v>0.81</v>
      </c>
      <c r="AB5853" s="1">
        <v>41052</v>
      </c>
      <c r="AC5853" s="1">
        <v>24563</v>
      </c>
      <c r="AD5853">
        <f t="shared" si="548"/>
        <v>1</v>
      </c>
      <c r="AE5853">
        <f t="shared" ca="1" si="549"/>
        <v>57</v>
      </c>
      <c r="AF5853" t="str">
        <f t="shared" ca="1" si="550"/>
        <v>18-64</v>
      </c>
      <c r="AG5853" s="3">
        <f t="shared" si="551"/>
        <v>4.170212765957447E-2</v>
      </c>
      <c r="AH5853" t="str">
        <f>_xlfn.IFNA(VLOOKUP(Sales_Transactions[[#This Row],[Order ID]],Returned_Items[#All],2,FALSE),"Not Returned")</f>
        <v>Not Returned</v>
      </c>
    </row>
    <row r="5854" spans="1:34" x14ac:dyDescent="0.25">
      <c r="A5854">
        <v>28453</v>
      </c>
      <c r="C5854" t="s">
        <v>3427</v>
      </c>
      <c r="D5854" s="2" t="str">
        <f>TEXT(MID(Sales_Transactions[[#This Row],[Order Date]],2,5),"d/m/yyy")</f>
        <v>28/12/2012</v>
      </c>
      <c r="E5854" s="2" t="str">
        <f>TEXT(MID(Sales_Transactions[[#This Row],[Order Date]],2,5),"d")</f>
        <v>28</v>
      </c>
      <c r="F5854" s="2" t="str">
        <f>TEXT(MID(Sales_Transactions[[#This Row],[Order Date]],2,5),"m")</f>
        <v>12</v>
      </c>
      <c r="G5854" s="2" t="str">
        <f>TEXT(MID(Sales_Transactions[[#This Row],[Order Date]],2,5),"yyy")</f>
        <v>2012</v>
      </c>
      <c r="H5854" s="2" t="str">
        <f>TEXT(MID(Sales_Transactions[[#This Row],[Order Date]],2,5),"yyy/m")</f>
        <v>2012/12</v>
      </c>
      <c r="I5854" t="s">
        <v>101</v>
      </c>
      <c r="J5854">
        <f t="shared" si="546"/>
        <v>1</v>
      </c>
      <c r="K5854" s="2">
        <v>26</v>
      </c>
      <c r="L5854" s="3">
        <v>560.03</v>
      </c>
      <c r="M5854" s="4">
        <v>0.04</v>
      </c>
      <c r="N5854" s="5" t="s">
        <v>23</v>
      </c>
      <c r="O5854" s="3">
        <v>-139.87</v>
      </c>
      <c r="P5854" s="3">
        <v>21.66</v>
      </c>
      <c r="Q5854" s="3">
        <v>13.99</v>
      </c>
      <c r="R5854" s="5" t="s">
        <v>2005</v>
      </c>
      <c r="S5854" s="5" t="s">
        <v>2006</v>
      </c>
      <c r="T5854" s="5" t="str">
        <f t="shared" si="547"/>
        <v>Lycoris Saunders</v>
      </c>
      <c r="U5854" t="s">
        <v>1143</v>
      </c>
      <c r="V5854" s="5" t="s">
        <v>74</v>
      </c>
      <c r="W5854" s="5" t="s">
        <v>28</v>
      </c>
      <c r="X5854" s="5" t="s">
        <v>38</v>
      </c>
      <c r="Y5854" s="5" t="s">
        <v>347</v>
      </c>
      <c r="Z5854" s="5" t="s">
        <v>56</v>
      </c>
      <c r="AA5854" s="4">
        <v>0.52</v>
      </c>
      <c r="AB5854" s="1">
        <v>41271</v>
      </c>
      <c r="AC5854" s="1">
        <v>24630</v>
      </c>
      <c r="AD5854">
        <f t="shared" si="548"/>
        <v>0</v>
      </c>
      <c r="AE5854">
        <f t="shared" ca="1" si="549"/>
        <v>57</v>
      </c>
      <c r="AF5854" t="str">
        <f t="shared" ca="1" si="550"/>
        <v>18-64</v>
      </c>
      <c r="AG5854" s="3">
        <f t="shared" si="551"/>
        <v>1.3708206153846154</v>
      </c>
      <c r="AH5854" t="str">
        <f>_xlfn.IFNA(VLOOKUP(Sales_Transactions[[#This Row],[Order ID]],Returned_Items[#All],2,FALSE),"Not Returned")</f>
        <v>Not Returned</v>
      </c>
    </row>
    <row r="5855" spans="1:34" x14ac:dyDescent="0.25">
      <c r="A5855">
        <v>28512</v>
      </c>
      <c r="C5855" t="s">
        <v>3428</v>
      </c>
      <c r="D5855" s="2" t="str">
        <f>TEXT(MID(Sales_Transactions[[#This Row],[Order Date]],2,5),"d/m/yyy")</f>
        <v>27/4/2010</v>
      </c>
      <c r="E5855" s="2" t="str">
        <f>TEXT(MID(Sales_Transactions[[#This Row],[Order Date]],2,5),"d")</f>
        <v>27</v>
      </c>
      <c r="F5855" s="2" t="str">
        <f>TEXT(MID(Sales_Transactions[[#This Row],[Order Date]],2,5),"m")</f>
        <v>4</v>
      </c>
      <c r="G5855" s="2" t="str">
        <f>TEXT(MID(Sales_Transactions[[#This Row],[Order Date]],2,5),"yyy")</f>
        <v>2010</v>
      </c>
      <c r="H5855" s="2" t="str">
        <f>TEXT(MID(Sales_Transactions[[#This Row],[Order Date]],2,5),"yyy/m")</f>
        <v>2010/4</v>
      </c>
      <c r="I5855" t="s">
        <v>78</v>
      </c>
      <c r="J5855">
        <f t="shared" si="546"/>
        <v>3</v>
      </c>
      <c r="K5855" s="2">
        <v>11</v>
      </c>
      <c r="L5855" s="3">
        <v>323.91000000000003</v>
      </c>
      <c r="M5855" s="4">
        <v>0.09</v>
      </c>
      <c r="N5855" s="5" t="s">
        <v>23</v>
      </c>
      <c r="O5855" s="3">
        <v>-96.53</v>
      </c>
      <c r="P5855" s="3">
        <v>30.73</v>
      </c>
      <c r="Q5855" s="3">
        <v>4</v>
      </c>
      <c r="R5855" s="5" t="s">
        <v>3029</v>
      </c>
      <c r="S5855" s="5" t="s">
        <v>417</v>
      </c>
      <c r="T5855" s="5" t="str">
        <f t="shared" si="547"/>
        <v>Lindsay Castell</v>
      </c>
      <c r="U5855" t="s">
        <v>1143</v>
      </c>
      <c r="V5855" s="5" t="s">
        <v>47</v>
      </c>
      <c r="W5855" s="5" t="s">
        <v>48</v>
      </c>
      <c r="X5855" s="5" t="s">
        <v>87</v>
      </c>
      <c r="Y5855" s="5" t="s">
        <v>424</v>
      </c>
      <c r="Z5855" s="5" t="s">
        <v>43</v>
      </c>
      <c r="AA5855" s="4">
        <v>0.75</v>
      </c>
      <c r="AB5855" s="1">
        <v>40296</v>
      </c>
      <c r="AC5855" s="1">
        <v>24523</v>
      </c>
      <c r="AD5855">
        <f t="shared" si="548"/>
        <v>1</v>
      </c>
      <c r="AE5855">
        <f t="shared" ca="1" si="549"/>
        <v>57</v>
      </c>
      <c r="AF5855" t="str">
        <f t="shared" ca="1" si="550"/>
        <v>18-64</v>
      </c>
      <c r="AG5855" s="3">
        <f t="shared" si="551"/>
        <v>3.1547584545454543</v>
      </c>
      <c r="AH5855" t="str">
        <f>_xlfn.IFNA(VLOOKUP(Sales_Transactions[[#This Row],[Order ID]],Returned_Items[#All],2,FALSE),"Not Returned")</f>
        <v>Not Returned</v>
      </c>
    </row>
    <row r="5856" spans="1:34" x14ac:dyDescent="0.25">
      <c r="A5856">
        <v>28512</v>
      </c>
      <c r="C5856" t="s">
        <v>3428</v>
      </c>
      <c r="D5856" s="2" t="str">
        <f>TEXT(MID(Sales_Transactions[[#This Row],[Order Date]],2,5),"d/m/yyy")</f>
        <v>27/4/2010</v>
      </c>
      <c r="E5856" s="2" t="str">
        <f>TEXT(MID(Sales_Transactions[[#This Row],[Order Date]],2,5),"d")</f>
        <v>27</v>
      </c>
      <c r="F5856" s="2" t="str">
        <f>TEXT(MID(Sales_Transactions[[#This Row],[Order Date]],2,5),"m")</f>
        <v>4</v>
      </c>
      <c r="G5856" s="2" t="str">
        <f>TEXT(MID(Sales_Transactions[[#This Row],[Order Date]],2,5),"yyy")</f>
        <v>2010</v>
      </c>
      <c r="H5856" s="2" t="str">
        <f>TEXT(MID(Sales_Transactions[[#This Row],[Order Date]],2,5),"yyy/m")</f>
        <v>2010/4</v>
      </c>
      <c r="I5856" t="s">
        <v>78</v>
      </c>
      <c r="J5856">
        <f t="shared" si="546"/>
        <v>3</v>
      </c>
      <c r="K5856" s="2">
        <v>10</v>
      </c>
      <c r="L5856" s="3">
        <v>185.59</v>
      </c>
      <c r="M5856" s="4">
        <v>0.1</v>
      </c>
      <c r="N5856" s="5" t="s">
        <v>23</v>
      </c>
      <c r="O5856" s="3">
        <v>12.01</v>
      </c>
      <c r="P5856" s="3">
        <v>19.98</v>
      </c>
      <c r="Q5856" s="3">
        <v>5.77</v>
      </c>
      <c r="R5856" s="5" t="s">
        <v>3029</v>
      </c>
      <c r="S5856" s="5" t="s">
        <v>417</v>
      </c>
      <c r="T5856" s="5" t="str">
        <f t="shared" si="547"/>
        <v>Lindsay Castell</v>
      </c>
      <c r="U5856" t="s">
        <v>1143</v>
      </c>
      <c r="V5856" s="5" t="s">
        <v>47</v>
      </c>
      <c r="W5856" s="5" t="s">
        <v>28</v>
      </c>
      <c r="X5856" s="5" t="s">
        <v>75</v>
      </c>
      <c r="Y5856" s="5" t="s">
        <v>300</v>
      </c>
      <c r="Z5856" s="5" t="s">
        <v>43</v>
      </c>
      <c r="AA5856" s="4">
        <v>0.38</v>
      </c>
      <c r="AB5856" s="1">
        <v>40297</v>
      </c>
      <c r="AC5856" s="1">
        <v>24711</v>
      </c>
      <c r="AD5856">
        <f t="shared" si="548"/>
        <v>2</v>
      </c>
      <c r="AE5856">
        <f t="shared" ca="1" si="549"/>
        <v>56</v>
      </c>
      <c r="AF5856" t="str">
        <f t="shared" ca="1" si="550"/>
        <v>18-64</v>
      </c>
      <c r="AG5856" s="3">
        <f t="shared" si="551"/>
        <v>2.5730019999999998</v>
      </c>
      <c r="AH5856" t="str">
        <f>_xlfn.IFNA(VLOOKUP(Sales_Transactions[[#This Row],[Order ID]],Returned_Items[#All],2,FALSE),"Not Returned")</f>
        <v>Not Returned</v>
      </c>
    </row>
    <row r="5857" spans="1:34" x14ac:dyDescent="0.25">
      <c r="A5857">
        <v>28512</v>
      </c>
      <c r="C5857" t="s">
        <v>3428</v>
      </c>
      <c r="D5857" s="2" t="str">
        <f>TEXT(MID(Sales_Transactions[[#This Row],[Order Date]],2,5),"d/m/yyy")</f>
        <v>27/4/2010</v>
      </c>
      <c r="E5857" s="2" t="str">
        <f>TEXT(MID(Sales_Transactions[[#This Row],[Order Date]],2,5),"d")</f>
        <v>27</v>
      </c>
      <c r="F5857" s="2" t="str">
        <f>TEXT(MID(Sales_Transactions[[#This Row],[Order Date]],2,5),"m")</f>
        <v>4</v>
      </c>
      <c r="G5857" s="2" t="str">
        <f>TEXT(MID(Sales_Transactions[[#This Row],[Order Date]],2,5),"yyy")</f>
        <v>2010</v>
      </c>
      <c r="H5857" s="2" t="str">
        <f>TEXT(MID(Sales_Transactions[[#This Row],[Order Date]],2,5),"yyy/m")</f>
        <v>2010/4</v>
      </c>
      <c r="I5857" t="s">
        <v>78</v>
      </c>
      <c r="J5857">
        <f t="shared" si="546"/>
        <v>3</v>
      </c>
      <c r="K5857" s="2">
        <v>18</v>
      </c>
      <c r="L5857" s="3">
        <v>7168.15</v>
      </c>
      <c r="M5857" s="4">
        <v>0.05</v>
      </c>
      <c r="N5857" s="5" t="s">
        <v>23</v>
      </c>
      <c r="O5857" s="3">
        <v>1593.61</v>
      </c>
      <c r="P5857" s="3">
        <v>419.19</v>
      </c>
      <c r="Q5857" s="3">
        <v>19.989999999999998</v>
      </c>
      <c r="R5857" s="5" t="s">
        <v>3029</v>
      </c>
      <c r="S5857" s="5" t="s">
        <v>417</v>
      </c>
      <c r="T5857" s="5" t="str">
        <f t="shared" si="547"/>
        <v>Lindsay Castell</v>
      </c>
      <c r="U5857" t="s">
        <v>1143</v>
      </c>
      <c r="V5857" s="5" t="s">
        <v>47</v>
      </c>
      <c r="W5857" s="5" t="s">
        <v>28</v>
      </c>
      <c r="X5857" s="5" t="s">
        <v>29</v>
      </c>
      <c r="Y5857" s="5" t="s">
        <v>2946</v>
      </c>
      <c r="Z5857" s="5" t="s">
        <v>43</v>
      </c>
      <c r="AA5857" s="4">
        <v>0.57999999999999996</v>
      </c>
      <c r="AB5857" s="1">
        <v>40297</v>
      </c>
      <c r="AC5857" s="1">
        <v>24424</v>
      </c>
      <c r="AD5857">
        <f t="shared" si="548"/>
        <v>2</v>
      </c>
      <c r="AE5857">
        <f t="shared" ca="1" si="549"/>
        <v>57</v>
      </c>
      <c r="AF5857" t="str">
        <f t="shared" ca="1" si="550"/>
        <v>18-64</v>
      </c>
      <c r="AG5857" s="3">
        <f t="shared" si="551"/>
        <v>24.387244722222224</v>
      </c>
      <c r="AH5857" t="str">
        <f>_xlfn.IFNA(VLOOKUP(Sales_Transactions[[#This Row],[Order ID]],Returned_Items[#All],2,FALSE),"Not Returned")</f>
        <v>Not Returned</v>
      </c>
    </row>
    <row r="5858" spans="1:34" x14ac:dyDescent="0.25">
      <c r="A5858">
        <v>28641</v>
      </c>
      <c r="C5858" t="s">
        <v>1911</v>
      </c>
      <c r="D5858" s="2" t="str">
        <f>TEXT(MID(Sales_Transactions[[#This Row],[Order Date]],2,5),"d/m/yyy")</f>
        <v>12/10/2011</v>
      </c>
      <c r="E5858" s="2" t="str">
        <f>TEXT(MID(Sales_Transactions[[#This Row],[Order Date]],2,5),"d")</f>
        <v>12</v>
      </c>
      <c r="F5858" s="2" t="str">
        <f>TEXT(MID(Sales_Transactions[[#This Row],[Order Date]],2,5),"m")</f>
        <v>10</v>
      </c>
      <c r="G5858" s="2" t="str">
        <f>TEXT(MID(Sales_Transactions[[#This Row],[Order Date]],2,5),"yyy")</f>
        <v>2011</v>
      </c>
      <c r="H5858" s="2" t="str">
        <f>TEXT(MID(Sales_Transactions[[#This Row],[Order Date]],2,5),"yyy/m")</f>
        <v>2011/10</v>
      </c>
      <c r="I5858" t="s">
        <v>52</v>
      </c>
      <c r="J5858">
        <f t="shared" si="546"/>
        <v>1</v>
      </c>
      <c r="K5858" s="2">
        <v>33</v>
      </c>
      <c r="L5858" s="3">
        <v>278.64999999999998</v>
      </c>
      <c r="M5858" s="4">
        <v>0.05</v>
      </c>
      <c r="N5858" s="5" t="s">
        <v>67</v>
      </c>
      <c r="O5858" s="3">
        <v>-36.340000000000003</v>
      </c>
      <c r="P5858" s="3">
        <v>8.32</v>
      </c>
      <c r="Q5858" s="3">
        <v>2.38</v>
      </c>
      <c r="R5858" s="5" t="s">
        <v>1531</v>
      </c>
      <c r="S5858" s="5" t="s">
        <v>510</v>
      </c>
      <c r="T5858" s="5" t="str">
        <f t="shared" si="547"/>
        <v>Liz Pelletier</v>
      </c>
      <c r="U5858" t="s">
        <v>1143</v>
      </c>
      <c r="V5858" s="5" t="s">
        <v>74</v>
      </c>
      <c r="W5858" s="5" t="s">
        <v>48</v>
      </c>
      <c r="X5858" s="5" t="s">
        <v>87</v>
      </c>
      <c r="Y5858" s="5" t="s">
        <v>2808</v>
      </c>
      <c r="Z5858" s="5" t="s">
        <v>60</v>
      </c>
      <c r="AA5858" s="4">
        <v>0.74</v>
      </c>
      <c r="AB5858" s="1">
        <v>40829</v>
      </c>
      <c r="AC5858" s="1">
        <v>24452</v>
      </c>
      <c r="AD5858">
        <f t="shared" si="548"/>
        <v>1</v>
      </c>
      <c r="AE5858">
        <f t="shared" ca="1" si="549"/>
        <v>57</v>
      </c>
      <c r="AF5858" t="str">
        <f t="shared" ca="1" si="550"/>
        <v>18-64</v>
      </c>
      <c r="AG5858" s="3">
        <f t="shared" si="551"/>
        <v>0.32411636363636365</v>
      </c>
      <c r="AH5858" t="str">
        <f>_xlfn.IFNA(VLOOKUP(Sales_Transactions[[#This Row],[Order ID]],Returned_Items[#All],2,FALSE),"Not Returned")</f>
        <v>Not Returned</v>
      </c>
    </row>
    <row r="5859" spans="1:34" x14ac:dyDescent="0.25">
      <c r="A5859">
        <v>28867</v>
      </c>
      <c r="C5859" t="s">
        <v>3203</v>
      </c>
      <c r="D5859" s="2" t="str">
        <f>TEXT(MID(Sales_Transactions[[#This Row],[Order Date]],2,5),"d/m/yyy")</f>
        <v>22/7/2011</v>
      </c>
      <c r="E5859" s="2" t="str">
        <f>TEXT(MID(Sales_Transactions[[#This Row],[Order Date]],2,5),"d")</f>
        <v>22</v>
      </c>
      <c r="F5859" s="2" t="str">
        <f>TEXT(MID(Sales_Transactions[[#This Row],[Order Date]],2,5),"m")</f>
        <v>7</v>
      </c>
      <c r="G5859" s="2" t="str">
        <f>TEXT(MID(Sales_Transactions[[#This Row],[Order Date]],2,5),"yyy")</f>
        <v>2011</v>
      </c>
      <c r="H5859" s="2" t="str">
        <f>TEXT(MID(Sales_Transactions[[#This Row],[Order Date]],2,5),"yyy/m")</f>
        <v>2011/7</v>
      </c>
      <c r="I5859" t="s">
        <v>78</v>
      </c>
      <c r="J5859">
        <f t="shared" si="546"/>
        <v>3</v>
      </c>
      <c r="K5859" s="2">
        <v>43</v>
      </c>
      <c r="L5859" s="3">
        <v>866.73</v>
      </c>
      <c r="M5859" s="4">
        <v>0.1</v>
      </c>
      <c r="N5859" s="5" t="s">
        <v>23</v>
      </c>
      <c r="O5859" s="3">
        <v>-199.98</v>
      </c>
      <c r="P5859" s="3">
        <v>20.97</v>
      </c>
      <c r="Q5859" s="3">
        <v>6.5</v>
      </c>
      <c r="R5859" s="5" t="s">
        <v>1606</v>
      </c>
      <c r="S5859" s="5" t="s">
        <v>3417</v>
      </c>
      <c r="T5859" s="5" t="str">
        <f t="shared" si="547"/>
        <v>Maxwell Schwartz</v>
      </c>
      <c r="U5859" t="s">
        <v>1143</v>
      </c>
      <c r="V5859" s="5" t="s">
        <v>47</v>
      </c>
      <c r="W5859" s="5" t="s">
        <v>48</v>
      </c>
      <c r="X5859" s="5" t="s">
        <v>87</v>
      </c>
      <c r="Y5859" s="5" t="s">
        <v>411</v>
      </c>
      <c r="Z5859" s="5" t="s">
        <v>43</v>
      </c>
      <c r="AA5859" s="4">
        <v>0.78</v>
      </c>
      <c r="AB5859" s="1">
        <v>40747</v>
      </c>
      <c r="AC5859" s="1">
        <v>24459</v>
      </c>
      <c r="AD5859">
        <f t="shared" si="548"/>
        <v>1</v>
      </c>
      <c r="AE5859">
        <f t="shared" ca="1" si="549"/>
        <v>57</v>
      </c>
      <c r="AF5859" t="str">
        <f t="shared" ca="1" si="550"/>
        <v>18-64</v>
      </c>
      <c r="AG5859" s="3">
        <f t="shared" si="551"/>
        <v>0.63834953488372093</v>
      </c>
      <c r="AH5859" t="str">
        <f>_xlfn.IFNA(VLOOKUP(Sales_Transactions[[#This Row],[Order ID]],Returned_Items[#All],2,FALSE),"Not Returned")</f>
        <v>Not Returned</v>
      </c>
    </row>
    <row r="5860" spans="1:34" x14ac:dyDescent="0.25">
      <c r="A5860">
        <v>28867</v>
      </c>
      <c r="C5860" t="s">
        <v>3203</v>
      </c>
      <c r="D5860" s="2" t="str">
        <f>TEXT(MID(Sales_Transactions[[#This Row],[Order Date]],2,5),"d/m/yyy")</f>
        <v>22/7/2011</v>
      </c>
      <c r="E5860" s="2" t="str">
        <f>TEXT(MID(Sales_Transactions[[#This Row],[Order Date]],2,5),"d")</f>
        <v>22</v>
      </c>
      <c r="F5860" s="2" t="str">
        <f>TEXT(MID(Sales_Transactions[[#This Row],[Order Date]],2,5),"m")</f>
        <v>7</v>
      </c>
      <c r="G5860" s="2" t="str">
        <f>TEXT(MID(Sales_Transactions[[#This Row],[Order Date]],2,5),"yyy")</f>
        <v>2011</v>
      </c>
      <c r="H5860" s="2" t="str">
        <f>TEXT(MID(Sales_Transactions[[#This Row],[Order Date]],2,5),"yyy/m")</f>
        <v>2011/7</v>
      </c>
      <c r="I5860" t="s">
        <v>78</v>
      </c>
      <c r="J5860">
        <f t="shared" si="546"/>
        <v>3</v>
      </c>
      <c r="K5860" s="2">
        <v>6</v>
      </c>
      <c r="L5860" s="3">
        <v>642.41999999999996</v>
      </c>
      <c r="M5860" s="4">
        <v>0.03</v>
      </c>
      <c r="N5860" s="5" t="s">
        <v>23</v>
      </c>
      <c r="O5860" s="3">
        <v>80.010000000000005</v>
      </c>
      <c r="P5860" s="3">
        <v>104.85</v>
      </c>
      <c r="Q5860" s="3">
        <v>19.989999999999998</v>
      </c>
      <c r="R5860" s="5" t="s">
        <v>1606</v>
      </c>
      <c r="S5860" s="5" t="s">
        <v>3417</v>
      </c>
      <c r="T5860" s="5" t="str">
        <f t="shared" si="547"/>
        <v>Maxwell Schwartz</v>
      </c>
      <c r="U5860" t="s">
        <v>1143</v>
      </c>
      <c r="V5860" s="5" t="s">
        <v>47</v>
      </c>
      <c r="W5860" s="5" t="s">
        <v>28</v>
      </c>
      <c r="X5860" s="5" t="s">
        <v>75</v>
      </c>
      <c r="Y5860" s="5" t="s">
        <v>1874</v>
      </c>
      <c r="Z5860" s="5" t="s">
        <v>43</v>
      </c>
      <c r="AA5860" s="4">
        <v>0.37</v>
      </c>
      <c r="AB5860" s="1">
        <v>40747</v>
      </c>
      <c r="AC5860" s="1">
        <v>24332</v>
      </c>
      <c r="AD5860">
        <f t="shared" si="548"/>
        <v>1</v>
      </c>
      <c r="AE5860">
        <f t="shared" ca="1" si="549"/>
        <v>57</v>
      </c>
      <c r="AF5860" t="str">
        <f t="shared" ca="1" si="550"/>
        <v>18-64</v>
      </c>
      <c r="AG5860" s="3">
        <f t="shared" si="551"/>
        <v>20.801424166666667</v>
      </c>
      <c r="AH5860" t="str">
        <f>_xlfn.IFNA(VLOOKUP(Sales_Transactions[[#This Row],[Order ID]],Returned_Items[#All],2,FALSE),"Not Returned")</f>
        <v>Not Returned</v>
      </c>
    </row>
    <row r="5861" spans="1:34" x14ac:dyDescent="0.25">
      <c r="A5861">
        <v>28867</v>
      </c>
      <c r="C5861" t="s">
        <v>3203</v>
      </c>
      <c r="D5861" s="2" t="str">
        <f>TEXT(MID(Sales_Transactions[[#This Row],[Order Date]],2,5),"d/m/yyy")</f>
        <v>22/7/2011</v>
      </c>
      <c r="E5861" s="2" t="str">
        <f>TEXT(MID(Sales_Transactions[[#This Row],[Order Date]],2,5),"d")</f>
        <v>22</v>
      </c>
      <c r="F5861" s="2" t="str">
        <f>TEXT(MID(Sales_Transactions[[#This Row],[Order Date]],2,5),"m")</f>
        <v>7</v>
      </c>
      <c r="G5861" s="2" t="str">
        <f>TEXT(MID(Sales_Transactions[[#This Row],[Order Date]],2,5),"yyy")</f>
        <v>2011</v>
      </c>
      <c r="H5861" s="2" t="str">
        <f>TEXT(MID(Sales_Transactions[[#This Row],[Order Date]],2,5),"yyy/m")</f>
        <v>2011/7</v>
      </c>
      <c r="I5861" t="s">
        <v>78</v>
      </c>
      <c r="J5861">
        <f t="shared" si="546"/>
        <v>3</v>
      </c>
      <c r="K5861" s="2">
        <v>26</v>
      </c>
      <c r="L5861" s="3">
        <v>2169.7525000000001</v>
      </c>
      <c r="M5861" s="4">
        <v>0.02</v>
      </c>
      <c r="N5861" s="5" t="s">
        <v>23</v>
      </c>
      <c r="O5861" s="3">
        <v>374.75</v>
      </c>
      <c r="P5861" s="3">
        <v>95.99</v>
      </c>
      <c r="Q5861" s="3">
        <v>8.99</v>
      </c>
      <c r="R5861" s="5" t="s">
        <v>1606</v>
      </c>
      <c r="S5861" s="5" t="s">
        <v>3417</v>
      </c>
      <c r="T5861" s="5" t="str">
        <f t="shared" si="547"/>
        <v>Maxwell Schwartz</v>
      </c>
      <c r="U5861" t="s">
        <v>1143</v>
      </c>
      <c r="V5861" s="5" t="s">
        <v>47</v>
      </c>
      <c r="W5861" s="5" t="s">
        <v>48</v>
      </c>
      <c r="X5861" s="5" t="s">
        <v>49</v>
      </c>
      <c r="Y5861" s="5" t="s">
        <v>302</v>
      </c>
      <c r="Z5861" s="5" t="s">
        <v>43</v>
      </c>
      <c r="AA5861" s="4">
        <v>0.56999999999999995</v>
      </c>
      <c r="AB5861" s="1">
        <v>40748</v>
      </c>
      <c r="AC5861" s="1">
        <v>24340</v>
      </c>
      <c r="AD5861">
        <f t="shared" si="548"/>
        <v>2</v>
      </c>
      <c r="AE5861">
        <f t="shared" ca="1" si="549"/>
        <v>57</v>
      </c>
      <c r="AF5861" t="str">
        <f t="shared" ca="1" si="550"/>
        <v>18-64</v>
      </c>
      <c r="AG5861" s="3">
        <f t="shared" si="551"/>
        <v>4.0369539230769229</v>
      </c>
      <c r="AH5861" t="str">
        <f>_xlfn.IFNA(VLOOKUP(Sales_Transactions[[#This Row],[Order ID]],Returned_Items[#All],2,FALSE),"Not Returned")</f>
        <v>Not Returned</v>
      </c>
    </row>
    <row r="5862" spans="1:34" x14ac:dyDescent="0.25">
      <c r="A5862">
        <v>28899</v>
      </c>
      <c r="C5862" t="s">
        <v>3424</v>
      </c>
      <c r="D5862" s="2" t="str">
        <f>TEXT(MID(Sales_Transactions[[#This Row],[Order Date]],2,5),"d/m/yyy")</f>
        <v>14/6/2012</v>
      </c>
      <c r="E5862" s="2" t="str">
        <f>TEXT(MID(Sales_Transactions[[#This Row],[Order Date]],2,5),"d")</f>
        <v>14</v>
      </c>
      <c r="F5862" s="2" t="str">
        <f>TEXT(MID(Sales_Transactions[[#This Row],[Order Date]],2,5),"m")</f>
        <v>6</v>
      </c>
      <c r="G5862" s="2" t="str">
        <f>TEXT(MID(Sales_Transactions[[#This Row],[Order Date]],2,5),"yyy")</f>
        <v>2012</v>
      </c>
      <c r="H5862" s="2" t="str">
        <f>TEXT(MID(Sales_Transactions[[#This Row],[Order Date]],2,5),"yyy/m")</f>
        <v>2012/6</v>
      </c>
      <c r="I5862" t="s">
        <v>22</v>
      </c>
      <c r="J5862">
        <f t="shared" si="546"/>
        <v>2</v>
      </c>
      <c r="K5862" s="2">
        <v>27</v>
      </c>
      <c r="L5862" s="3">
        <v>4488.2635</v>
      </c>
      <c r="M5862" s="4">
        <v>0.06</v>
      </c>
      <c r="N5862" s="5" t="s">
        <v>23</v>
      </c>
      <c r="O5862" s="3">
        <v>750.55</v>
      </c>
      <c r="P5862" s="3">
        <v>205.99</v>
      </c>
      <c r="Q5862" s="3">
        <v>5</v>
      </c>
      <c r="R5862" s="5" t="s">
        <v>2013</v>
      </c>
      <c r="S5862" s="5" t="s">
        <v>2630</v>
      </c>
      <c r="T5862" s="5" t="str">
        <f t="shared" si="547"/>
        <v>Janet Lee</v>
      </c>
      <c r="U5862" t="s">
        <v>1143</v>
      </c>
      <c r="V5862" s="5" t="s">
        <v>37</v>
      </c>
      <c r="W5862" s="5" t="s">
        <v>48</v>
      </c>
      <c r="X5862" s="5" t="s">
        <v>49</v>
      </c>
      <c r="Y5862" s="5" t="s">
        <v>2355</v>
      </c>
      <c r="Z5862" s="5" t="s">
        <v>43</v>
      </c>
      <c r="AA5862" s="4">
        <v>0.59</v>
      </c>
      <c r="AB5862" s="1">
        <v>41076</v>
      </c>
      <c r="AC5862" s="1">
        <v>24183</v>
      </c>
      <c r="AD5862">
        <f t="shared" si="548"/>
        <v>2</v>
      </c>
      <c r="AE5862">
        <f t="shared" ca="1" si="549"/>
        <v>58</v>
      </c>
      <c r="AF5862" t="str">
        <f t="shared" ca="1" si="550"/>
        <v>18-64</v>
      </c>
      <c r="AG5862" s="3">
        <f t="shared" si="551"/>
        <v>7.8098668888888891</v>
      </c>
      <c r="AH5862" t="str">
        <f>_xlfn.IFNA(VLOOKUP(Sales_Transactions[[#This Row],[Order ID]],Returned_Items[#All],2,FALSE),"Not Returned")</f>
        <v>Not Returned</v>
      </c>
    </row>
    <row r="5863" spans="1:34" x14ac:dyDescent="0.25">
      <c r="A5863">
        <v>30343</v>
      </c>
      <c r="C5863" t="s">
        <v>691</v>
      </c>
      <c r="D5863" s="2" t="str">
        <f>TEXT(MID(Sales_Transactions[[#This Row],[Order Date]],2,5),"d/m/yyy")</f>
        <v>21/5/2012</v>
      </c>
      <c r="E5863" s="2" t="str">
        <f>TEXT(MID(Sales_Transactions[[#This Row],[Order Date]],2,5),"d")</f>
        <v>21</v>
      </c>
      <c r="F5863" s="2" t="str">
        <f>TEXT(MID(Sales_Transactions[[#This Row],[Order Date]],2,5),"m")</f>
        <v>5</v>
      </c>
      <c r="G5863" s="2" t="str">
        <f>TEXT(MID(Sales_Transactions[[#This Row],[Order Date]],2,5),"yyy")</f>
        <v>2012</v>
      </c>
      <c r="H5863" s="2" t="str">
        <f>TEXT(MID(Sales_Transactions[[#This Row],[Order Date]],2,5),"yyy/m")</f>
        <v>2012/5</v>
      </c>
      <c r="I5863" t="s">
        <v>101</v>
      </c>
      <c r="J5863">
        <f t="shared" si="546"/>
        <v>1</v>
      </c>
      <c r="K5863" s="2">
        <v>8</v>
      </c>
      <c r="L5863" s="3">
        <v>41343.21</v>
      </c>
      <c r="M5863" s="4">
        <v>0.09</v>
      </c>
      <c r="N5863" s="5" t="s">
        <v>23</v>
      </c>
      <c r="O5863" s="3">
        <v>3852.19</v>
      </c>
      <c r="P5863" s="3">
        <v>6783.02</v>
      </c>
      <c r="Q5863" s="3">
        <v>24.49</v>
      </c>
      <c r="R5863" s="5" t="s">
        <v>2059</v>
      </c>
      <c r="S5863" s="5" t="s">
        <v>3429</v>
      </c>
      <c r="T5863" s="5" t="str">
        <f t="shared" si="547"/>
        <v>Craig Carreira</v>
      </c>
      <c r="U5863" t="s">
        <v>1143</v>
      </c>
      <c r="V5863" s="5" t="s">
        <v>47</v>
      </c>
      <c r="W5863" s="5" t="s">
        <v>48</v>
      </c>
      <c r="X5863" s="5" t="s">
        <v>324</v>
      </c>
      <c r="Y5863" s="5" t="s">
        <v>2969</v>
      </c>
      <c r="Z5863" s="5" t="s">
        <v>31</v>
      </c>
      <c r="AA5863" s="4">
        <v>0.39</v>
      </c>
      <c r="AB5863" s="1">
        <v>41052</v>
      </c>
      <c r="AC5863" s="1">
        <v>24268</v>
      </c>
      <c r="AD5863">
        <f t="shared" si="548"/>
        <v>2</v>
      </c>
      <c r="AE5863">
        <f t="shared" ca="1" si="549"/>
        <v>58</v>
      </c>
      <c r="AF5863" t="str">
        <f t="shared" ca="1" si="550"/>
        <v>18-64</v>
      </c>
      <c r="AG5863" s="3">
        <f t="shared" si="551"/>
        <v>850.17566025000008</v>
      </c>
      <c r="AH5863" t="str">
        <f>_xlfn.IFNA(VLOOKUP(Sales_Transactions[[#This Row],[Order ID]],Returned_Items[#All],2,FALSE),"Not Returned")</f>
        <v>Not Returned</v>
      </c>
    </row>
    <row r="5864" spans="1:34" x14ac:dyDescent="0.25">
      <c r="A5864">
        <v>30657</v>
      </c>
      <c r="C5864" t="s">
        <v>3430</v>
      </c>
      <c r="D5864" s="2" t="str">
        <f>TEXT(MID(Sales_Transactions[[#This Row],[Order Date]],2,5),"d/m/yyy")</f>
        <v>10/5/2011</v>
      </c>
      <c r="E5864" s="2" t="str">
        <f>TEXT(MID(Sales_Transactions[[#This Row],[Order Date]],2,5),"d")</f>
        <v>10</v>
      </c>
      <c r="F5864" s="2" t="str">
        <f>TEXT(MID(Sales_Transactions[[#This Row],[Order Date]],2,5),"m")</f>
        <v>5</v>
      </c>
      <c r="G5864" s="2" t="str">
        <f>TEXT(MID(Sales_Transactions[[#This Row],[Order Date]],2,5),"yyy")</f>
        <v>2011</v>
      </c>
      <c r="H5864" s="2" t="str">
        <f>TEXT(MID(Sales_Transactions[[#This Row],[Order Date]],2,5),"yyy/m")</f>
        <v>2011/5</v>
      </c>
      <c r="I5864" t="s">
        <v>33</v>
      </c>
      <c r="J5864">
        <f t="shared" si="546"/>
        <v>4</v>
      </c>
      <c r="K5864" s="2">
        <v>6</v>
      </c>
      <c r="L5864" s="3">
        <v>273.38</v>
      </c>
      <c r="M5864" s="4">
        <v>0.06</v>
      </c>
      <c r="N5864" s="5" t="s">
        <v>67</v>
      </c>
      <c r="O5864" s="3">
        <v>-170.91</v>
      </c>
      <c r="P5864" s="3">
        <v>43.22</v>
      </c>
      <c r="Q5864" s="3">
        <v>16.71</v>
      </c>
      <c r="R5864" s="5" t="s">
        <v>980</v>
      </c>
      <c r="S5864" s="5" t="s">
        <v>2975</v>
      </c>
      <c r="T5864" s="5" t="str">
        <f t="shared" si="547"/>
        <v>Paul Stevenson</v>
      </c>
      <c r="U5864" t="s">
        <v>1143</v>
      </c>
      <c r="V5864" s="5" t="s">
        <v>47</v>
      </c>
      <c r="W5864" s="5" t="s">
        <v>48</v>
      </c>
      <c r="X5864" s="5" t="s">
        <v>87</v>
      </c>
      <c r="Y5864" s="5" t="s">
        <v>1607</v>
      </c>
      <c r="Z5864" s="5" t="s">
        <v>43</v>
      </c>
      <c r="AA5864" s="4">
        <v>0.66</v>
      </c>
      <c r="AB5864" s="1">
        <v>40674</v>
      </c>
      <c r="AC5864" s="1">
        <v>24461</v>
      </c>
      <c r="AD5864">
        <f t="shared" si="548"/>
        <v>1</v>
      </c>
      <c r="AE5864">
        <f t="shared" ca="1" si="549"/>
        <v>57</v>
      </c>
      <c r="AF5864" t="str">
        <f t="shared" ca="1" si="550"/>
        <v>18-64</v>
      </c>
      <c r="AG5864" s="3">
        <f t="shared" si="551"/>
        <v>9.9840113333333331</v>
      </c>
      <c r="AH5864" t="str">
        <f>_xlfn.IFNA(VLOOKUP(Sales_Transactions[[#This Row],[Order ID]],Returned_Items[#All],2,FALSE),"Not Returned")</f>
        <v>Not Returned</v>
      </c>
    </row>
    <row r="5865" spans="1:34" x14ac:dyDescent="0.25">
      <c r="A5865">
        <v>30657</v>
      </c>
      <c r="C5865" t="s">
        <v>3430</v>
      </c>
      <c r="D5865" s="2" t="str">
        <f>TEXT(MID(Sales_Transactions[[#This Row],[Order Date]],2,5),"d/m/yyy")</f>
        <v>10/5/2011</v>
      </c>
      <c r="E5865" s="2" t="str">
        <f>TEXT(MID(Sales_Transactions[[#This Row],[Order Date]],2,5),"d")</f>
        <v>10</v>
      </c>
      <c r="F5865" s="2" t="str">
        <f>TEXT(MID(Sales_Transactions[[#This Row],[Order Date]],2,5),"m")</f>
        <v>5</v>
      </c>
      <c r="G5865" s="2" t="str">
        <f>TEXT(MID(Sales_Transactions[[#This Row],[Order Date]],2,5),"yyy")</f>
        <v>2011</v>
      </c>
      <c r="H5865" s="2" t="str">
        <f>TEXT(MID(Sales_Transactions[[#This Row],[Order Date]],2,5),"yyy/m")</f>
        <v>2011/5</v>
      </c>
      <c r="I5865" t="s">
        <v>33</v>
      </c>
      <c r="J5865">
        <f t="shared" si="546"/>
        <v>4</v>
      </c>
      <c r="K5865" s="2">
        <v>8</v>
      </c>
      <c r="L5865" s="3">
        <v>179.66</v>
      </c>
      <c r="M5865" s="4">
        <v>0.01</v>
      </c>
      <c r="N5865" s="5" t="s">
        <v>23</v>
      </c>
      <c r="O5865" s="3">
        <v>-1.73</v>
      </c>
      <c r="P5865" s="3">
        <v>22.24</v>
      </c>
      <c r="Q5865" s="3">
        <v>1.99</v>
      </c>
      <c r="R5865" s="5" t="s">
        <v>980</v>
      </c>
      <c r="S5865" s="5" t="s">
        <v>2975</v>
      </c>
      <c r="T5865" s="5" t="str">
        <f t="shared" si="547"/>
        <v>Paul Stevenson</v>
      </c>
      <c r="U5865" t="s">
        <v>1143</v>
      </c>
      <c r="V5865" s="5" t="s">
        <v>47</v>
      </c>
      <c r="W5865" s="5" t="s">
        <v>48</v>
      </c>
      <c r="X5865" s="5" t="s">
        <v>87</v>
      </c>
      <c r="Y5865" s="5" t="s">
        <v>1976</v>
      </c>
      <c r="Z5865" s="5" t="s">
        <v>60</v>
      </c>
      <c r="AA5865" s="4">
        <v>0.43</v>
      </c>
      <c r="AB5865" s="1">
        <v>40675</v>
      </c>
      <c r="AC5865" s="1">
        <v>23965</v>
      </c>
      <c r="AD5865">
        <f t="shared" si="548"/>
        <v>2</v>
      </c>
      <c r="AE5865">
        <f t="shared" ca="1" si="549"/>
        <v>58</v>
      </c>
      <c r="AF5865" t="str">
        <f t="shared" ca="1" si="550"/>
        <v>18-64</v>
      </c>
      <c r="AG5865" s="3">
        <f t="shared" si="551"/>
        <v>3.0284719999999998</v>
      </c>
      <c r="AH5865" t="str">
        <f>_xlfn.IFNA(VLOOKUP(Sales_Transactions[[#This Row],[Order ID]],Returned_Items[#All],2,FALSE),"Not Returned")</f>
        <v>Not Returned</v>
      </c>
    </row>
    <row r="5866" spans="1:34" x14ac:dyDescent="0.25">
      <c r="A5866">
        <v>31330</v>
      </c>
      <c r="C5866" t="s">
        <v>892</v>
      </c>
      <c r="D5866" s="2" t="str">
        <f>TEXT(MID(Sales_Transactions[[#This Row],[Order Date]],2,5),"d/m/yyy")</f>
        <v>1/6/2010</v>
      </c>
      <c r="E5866" s="2" t="str">
        <f>TEXT(MID(Sales_Transactions[[#This Row],[Order Date]],2,5),"d")</f>
        <v>1</v>
      </c>
      <c r="F5866" s="2" t="str">
        <f>TEXT(MID(Sales_Transactions[[#This Row],[Order Date]],2,5),"m")</f>
        <v>6</v>
      </c>
      <c r="G5866" s="2" t="str">
        <f>TEXT(MID(Sales_Transactions[[#This Row],[Order Date]],2,5),"yyy")</f>
        <v>2010</v>
      </c>
      <c r="H5866" s="2" t="str">
        <f>TEXT(MID(Sales_Transactions[[#This Row],[Order Date]],2,5),"yyy/m")</f>
        <v>2010/6</v>
      </c>
      <c r="I5866" t="s">
        <v>33</v>
      </c>
      <c r="J5866">
        <f t="shared" si="546"/>
        <v>4</v>
      </c>
      <c r="K5866" s="2">
        <v>2</v>
      </c>
      <c r="L5866" s="3">
        <v>13.5</v>
      </c>
      <c r="M5866" s="4">
        <v>0.04</v>
      </c>
      <c r="N5866" s="5" t="s">
        <v>23</v>
      </c>
      <c r="O5866" s="3">
        <v>-7.9</v>
      </c>
      <c r="P5866" s="3">
        <v>5.98</v>
      </c>
      <c r="Q5866" s="3">
        <v>1.67</v>
      </c>
      <c r="R5866" s="5" t="s">
        <v>980</v>
      </c>
      <c r="S5866" s="5" t="s">
        <v>2975</v>
      </c>
      <c r="T5866" s="5" t="str">
        <f t="shared" si="547"/>
        <v>Paul Stevenson</v>
      </c>
      <c r="U5866" t="s">
        <v>1143</v>
      </c>
      <c r="V5866" s="5" t="s">
        <v>47</v>
      </c>
      <c r="W5866" s="5" t="s">
        <v>28</v>
      </c>
      <c r="X5866" s="5" t="s">
        <v>124</v>
      </c>
      <c r="Y5866" s="5" t="s">
        <v>3131</v>
      </c>
      <c r="Z5866" s="5" t="s">
        <v>84</v>
      </c>
      <c r="AA5866" s="4">
        <v>0.51</v>
      </c>
      <c r="AB5866" s="1">
        <v>40331</v>
      </c>
      <c r="AC5866" s="1">
        <v>23868</v>
      </c>
      <c r="AD5866">
        <f t="shared" si="548"/>
        <v>1</v>
      </c>
      <c r="AE5866">
        <f t="shared" ca="1" si="549"/>
        <v>59</v>
      </c>
      <c r="AF5866" t="str">
        <f t="shared" ca="1" si="550"/>
        <v>18-64</v>
      </c>
      <c r="AG5866" s="3">
        <f t="shared" si="551"/>
        <v>3.823804</v>
      </c>
      <c r="AH5866" t="str">
        <f>_xlfn.IFNA(VLOOKUP(Sales_Transactions[[#This Row],[Order ID]],Returned_Items[#All],2,FALSE),"Not Returned")</f>
        <v>Not Returned</v>
      </c>
    </row>
    <row r="5867" spans="1:34" x14ac:dyDescent="0.25">
      <c r="A5867">
        <v>31330</v>
      </c>
      <c r="C5867" t="s">
        <v>892</v>
      </c>
      <c r="D5867" s="2" t="str">
        <f>TEXT(MID(Sales_Transactions[[#This Row],[Order Date]],2,5),"d/m/yyy")</f>
        <v>1/6/2010</v>
      </c>
      <c r="E5867" s="2" t="str">
        <f>TEXT(MID(Sales_Transactions[[#This Row],[Order Date]],2,5),"d")</f>
        <v>1</v>
      </c>
      <c r="F5867" s="2" t="str">
        <f>TEXT(MID(Sales_Transactions[[#This Row],[Order Date]],2,5),"m")</f>
        <v>6</v>
      </c>
      <c r="G5867" s="2" t="str">
        <f>TEXT(MID(Sales_Transactions[[#This Row],[Order Date]],2,5),"yyy")</f>
        <v>2010</v>
      </c>
      <c r="H5867" s="2" t="str">
        <f>TEXT(MID(Sales_Transactions[[#This Row],[Order Date]],2,5),"yyy/m")</f>
        <v>2010/6</v>
      </c>
      <c r="I5867" t="s">
        <v>33</v>
      </c>
      <c r="J5867">
        <f t="shared" si="546"/>
        <v>4</v>
      </c>
      <c r="K5867" s="2">
        <v>38</v>
      </c>
      <c r="L5867" s="3">
        <v>540.64</v>
      </c>
      <c r="M5867" s="4">
        <v>0.02</v>
      </c>
      <c r="N5867" s="5" t="s">
        <v>23</v>
      </c>
      <c r="O5867" s="3">
        <v>13.89</v>
      </c>
      <c r="P5867" s="3">
        <v>13.43</v>
      </c>
      <c r="Q5867" s="3">
        <v>5.5</v>
      </c>
      <c r="R5867" s="5" t="s">
        <v>980</v>
      </c>
      <c r="S5867" s="5" t="s">
        <v>2975</v>
      </c>
      <c r="T5867" s="5" t="str">
        <f t="shared" si="547"/>
        <v>Paul Stevenson</v>
      </c>
      <c r="U5867" t="s">
        <v>1143</v>
      </c>
      <c r="V5867" s="5" t="s">
        <v>47</v>
      </c>
      <c r="W5867" s="5" t="s">
        <v>28</v>
      </c>
      <c r="X5867" s="5" t="s">
        <v>29</v>
      </c>
      <c r="Y5867" s="5" t="s">
        <v>1892</v>
      </c>
      <c r="Z5867" s="5" t="s">
        <v>43</v>
      </c>
      <c r="AA5867" s="4">
        <v>0.56999999999999995</v>
      </c>
      <c r="AB5867" s="1">
        <v>40331</v>
      </c>
      <c r="AC5867" s="1">
        <v>23899</v>
      </c>
      <c r="AD5867">
        <f t="shared" si="548"/>
        <v>1</v>
      </c>
      <c r="AE5867">
        <f t="shared" ca="1" si="549"/>
        <v>59</v>
      </c>
      <c r="AF5867" t="str">
        <f t="shared" ca="1" si="550"/>
        <v>18-64</v>
      </c>
      <c r="AG5867" s="3">
        <f t="shared" si="551"/>
        <v>0.49808721052631577</v>
      </c>
      <c r="AH5867" t="str">
        <f>_xlfn.IFNA(VLOOKUP(Sales_Transactions[[#This Row],[Order ID]],Returned_Items[#All],2,FALSE),"Not Returned")</f>
        <v>Not Returned</v>
      </c>
    </row>
    <row r="5868" spans="1:34" x14ac:dyDescent="0.25">
      <c r="A5868">
        <v>31556</v>
      </c>
      <c r="C5868" t="s">
        <v>1675</v>
      </c>
      <c r="D5868" s="2" t="str">
        <f>TEXT(MID(Sales_Transactions[[#This Row],[Order Date]],2,5),"d/m/yyy")</f>
        <v>27/7/2011</v>
      </c>
      <c r="E5868" s="2" t="str">
        <f>TEXT(MID(Sales_Transactions[[#This Row],[Order Date]],2,5),"d")</f>
        <v>27</v>
      </c>
      <c r="F5868" s="2" t="str">
        <f>TEXT(MID(Sales_Transactions[[#This Row],[Order Date]],2,5),"m")</f>
        <v>7</v>
      </c>
      <c r="G5868" s="2" t="str">
        <f>TEXT(MID(Sales_Transactions[[#This Row],[Order Date]],2,5),"yyy")</f>
        <v>2011</v>
      </c>
      <c r="H5868" s="2" t="str">
        <f>TEXT(MID(Sales_Transactions[[#This Row],[Order Date]],2,5),"yyy/m")</f>
        <v>2011/7</v>
      </c>
      <c r="I5868" t="s">
        <v>101</v>
      </c>
      <c r="J5868">
        <f t="shared" si="546"/>
        <v>1</v>
      </c>
      <c r="K5868" s="2">
        <v>35</v>
      </c>
      <c r="L5868" s="3">
        <v>269.35000000000002</v>
      </c>
      <c r="M5868" s="4">
        <v>7.0000000000000007E-2</v>
      </c>
      <c r="N5868" s="5" t="s">
        <v>23</v>
      </c>
      <c r="O5868" s="3">
        <v>-14.99</v>
      </c>
      <c r="P5868" s="3">
        <v>7.7</v>
      </c>
      <c r="Q5868" s="3">
        <v>3.68</v>
      </c>
      <c r="R5868" s="5" t="s">
        <v>1395</v>
      </c>
      <c r="S5868" s="5" t="s">
        <v>2505</v>
      </c>
      <c r="T5868" s="5" t="str">
        <f t="shared" si="547"/>
        <v>Kelly Collister</v>
      </c>
      <c r="U5868" t="s">
        <v>1143</v>
      </c>
      <c r="V5868" s="5" t="s">
        <v>37</v>
      </c>
      <c r="W5868" s="5" t="s">
        <v>57</v>
      </c>
      <c r="X5868" s="5" t="s">
        <v>58</v>
      </c>
      <c r="Y5868" s="5" t="s">
        <v>1864</v>
      </c>
      <c r="Z5868" s="5" t="s">
        <v>84</v>
      </c>
      <c r="AA5868" s="4">
        <v>0.52</v>
      </c>
      <c r="AB5868" s="1">
        <v>40752</v>
      </c>
      <c r="AC5868" s="1">
        <v>24041</v>
      </c>
      <c r="AD5868">
        <f t="shared" si="548"/>
        <v>1</v>
      </c>
      <c r="AE5868">
        <f t="shared" ca="1" si="549"/>
        <v>58</v>
      </c>
      <c r="AF5868" t="str">
        <f t="shared" ca="1" si="550"/>
        <v>18-64</v>
      </c>
      <c r="AG5868" s="3">
        <f t="shared" si="551"/>
        <v>0.32498885714285713</v>
      </c>
      <c r="AH5868" t="str">
        <f>_xlfn.IFNA(VLOOKUP(Sales_Transactions[[#This Row],[Order ID]],Returned_Items[#All],2,FALSE),"Not Returned")</f>
        <v>Not Returned</v>
      </c>
    </row>
    <row r="5869" spans="1:34" x14ac:dyDescent="0.25">
      <c r="A5869">
        <v>31648</v>
      </c>
      <c r="C5869" t="s">
        <v>1984</v>
      </c>
      <c r="D5869" s="2" t="str">
        <f>TEXT(MID(Sales_Transactions[[#This Row],[Order Date]],2,5),"d/m/yyy")</f>
        <v>20/8/2011</v>
      </c>
      <c r="E5869" s="2" t="str">
        <f>TEXT(MID(Sales_Transactions[[#This Row],[Order Date]],2,5),"d")</f>
        <v>20</v>
      </c>
      <c r="F5869" s="2" t="str">
        <f>TEXT(MID(Sales_Transactions[[#This Row],[Order Date]],2,5),"m")</f>
        <v>8</v>
      </c>
      <c r="G5869" s="2" t="str">
        <f>TEXT(MID(Sales_Transactions[[#This Row],[Order Date]],2,5),"yyy")</f>
        <v>2011</v>
      </c>
      <c r="H5869" s="2" t="str">
        <f>TEXT(MID(Sales_Transactions[[#This Row],[Order Date]],2,5),"yyy/m")</f>
        <v>2011/8</v>
      </c>
      <c r="I5869" t="s">
        <v>33</v>
      </c>
      <c r="J5869">
        <f t="shared" si="546"/>
        <v>4</v>
      </c>
      <c r="K5869" s="2">
        <v>8</v>
      </c>
      <c r="L5869" s="3">
        <v>68.94</v>
      </c>
      <c r="M5869" s="4">
        <v>0</v>
      </c>
      <c r="N5869" s="5" t="s">
        <v>23</v>
      </c>
      <c r="O5869" s="3">
        <v>-32.630000000000003</v>
      </c>
      <c r="P5869" s="3">
        <v>8.32</v>
      </c>
      <c r="Q5869" s="3">
        <v>2.38</v>
      </c>
      <c r="R5869" s="5" t="s">
        <v>956</v>
      </c>
      <c r="S5869" s="5" t="s">
        <v>172</v>
      </c>
      <c r="T5869" s="5" t="str">
        <f t="shared" si="547"/>
        <v>Greg Hansen</v>
      </c>
      <c r="U5869" t="s">
        <v>1143</v>
      </c>
      <c r="V5869" s="5" t="s">
        <v>74</v>
      </c>
      <c r="W5869" s="5" t="s">
        <v>48</v>
      </c>
      <c r="X5869" s="5" t="s">
        <v>87</v>
      </c>
      <c r="Y5869" s="5" t="s">
        <v>2808</v>
      </c>
      <c r="Z5869" s="5" t="s">
        <v>60</v>
      </c>
      <c r="AA5869" s="4">
        <v>0.74</v>
      </c>
      <c r="AB5869" s="1">
        <v>40775</v>
      </c>
      <c r="AC5869" s="1">
        <v>23980</v>
      </c>
      <c r="AD5869">
        <f t="shared" si="548"/>
        <v>0</v>
      </c>
      <c r="AE5869">
        <f t="shared" ca="1" si="549"/>
        <v>58</v>
      </c>
      <c r="AF5869" t="str">
        <f t="shared" ca="1" si="550"/>
        <v>18-64</v>
      </c>
      <c r="AG5869" s="3">
        <f t="shared" si="551"/>
        <v>1.3374999999999999</v>
      </c>
      <c r="AH5869" t="str">
        <f>_xlfn.IFNA(VLOOKUP(Sales_Transactions[[#This Row],[Order ID]],Returned_Items[#All],2,FALSE),"Not Returned")</f>
        <v>Not Returned</v>
      </c>
    </row>
    <row r="5870" spans="1:34" x14ac:dyDescent="0.25">
      <c r="A5870">
        <v>31648</v>
      </c>
      <c r="C5870" t="s">
        <v>1984</v>
      </c>
      <c r="D5870" s="2" t="str">
        <f>TEXT(MID(Sales_Transactions[[#This Row],[Order Date]],2,5),"d/m/yyy")</f>
        <v>20/8/2011</v>
      </c>
      <c r="E5870" s="2" t="str">
        <f>TEXT(MID(Sales_Transactions[[#This Row],[Order Date]],2,5),"d")</f>
        <v>20</v>
      </c>
      <c r="F5870" s="2" t="str">
        <f>TEXT(MID(Sales_Transactions[[#This Row],[Order Date]],2,5),"m")</f>
        <v>8</v>
      </c>
      <c r="G5870" s="2" t="str">
        <f>TEXT(MID(Sales_Transactions[[#This Row],[Order Date]],2,5),"yyy")</f>
        <v>2011</v>
      </c>
      <c r="H5870" s="2" t="str">
        <f>TEXT(MID(Sales_Transactions[[#This Row],[Order Date]],2,5),"yyy/m")</f>
        <v>2011/8</v>
      </c>
      <c r="I5870" t="s">
        <v>33</v>
      </c>
      <c r="J5870">
        <f t="shared" si="546"/>
        <v>4</v>
      </c>
      <c r="K5870" s="2">
        <v>10</v>
      </c>
      <c r="L5870" s="3">
        <v>74.040000000000006</v>
      </c>
      <c r="M5870" s="4">
        <v>0.03</v>
      </c>
      <c r="N5870" s="5" t="s">
        <v>23</v>
      </c>
      <c r="O5870" s="3">
        <v>-37.04</v>
      </c>
      <c r="P5870" s="3">
        <v>6.68</v>
      </c>
      <c r="Q5870" s="3">
        <v>7.3</v>
      </c>
      <c r="R5870" s="5" t="s">
        <v>956</v>
      </c>
      <c r="S5870" s="5" t="s">
        <v>172</v>
      </c>
      <c r="T5870" s="5" t="str">
        <f t="shared" si="547"/>
        <v>Greg Hansen</v>
      </c>
      <c r="U5870" t="s">
        <v>1143</v>
      </c>
      <c r="V5870" s="5" t="s">
        <v>74</v>
      </c>
      <c r="W5870" s="5" t="s">
        <v>28</v>
      </c>
      <c r="X5870" s="5" t="s">
        <v>75</v>
      </c>
      <c r="Y5870" s="5" t="s">
        <v>2353</v>
      </c>
      <c r="Z5870" s="5" t="s">
        <v>43</v>
      </c>
      <c r="AA5870" s="4">
        <v>0.37</v>
      </c>
      <c r="AB5870" s="1">
        <v>40777</v>
      </c>
      <c r="AC5870" s="1">
        <v>23777</v>
      </c>
      <c r="AD5870">
        <f t="shared" si="548"/>
        <v>2</v>
      </c>
      <c r="AE5870">
        <f t="shared" ca="1" si="549"/>
        <v>59</v>
      </c>
      <c r="AF5870" t="str">
        <f t="shared" ca="1" si="550"/>
        <v>18-64</v>
      </c>
      <c r="AG5870" s="3">
        <f t="shared" si="551"/>
        <v>1.3977995999999999</v>
      </c>
      <c r="AH5870" t="str">
        <f>_xlfn.IFNA(VLOOKUP(Sales_Transactions[[#This Row],[Order ID]],Returned_Items[#All],2,FALSE),"Not Returned")</f>
        <v>Not Returned</v>
      </c>
    </row>
    <row r="5871" spans="1:34" x14ac:dyDescent="0.25">
      <c r="A5871">
        <v>32100</v>
      </c>
      <c r="C5871" t="s">
        <v>1474</v>
      </c>
      <c r="D5871" s="2" t="str">
        <f>TEXT(MID(Sales_Transactions[[#This Row],[Order Date]],2,5),"d/m/yyy")</f>
        <v>23/5/2012</v>
      </c>
      <c r="E5871" s="2" t="str">
        <f>TEXT(MID(Sales_Transactions[[#This Row],[Order Date]],2,5),"d")</f>
        <v>23</v>
      </c>
      <c r="F5871" s="2" t="str">
        <f>TEXT(MID(Sales_Transactions[[#This Row],[Order Date]],2,5),"m")</f>
        <v>5</v>
      </c>
      <c r="G5871" s="2" t="str">
        <f>TEXT(MID(Sales_Transactions[[#This Row],[Order Date]],2,5),"yyy")</f>
        <v>2012</v>
      </c>
      <c r="H5871" s="2" t="str">
        <f>TEXT(MID(Sales_Transactions[[#This Row],[Order Date]],2,5),"yyy/m")</f>
        <v>2012/5</v>
      </c>
      <c r="I5871" t="s">
        <v>78</v>
      </c>
      <c r="J5871">
        <f t="shared" si="546"/>
        <v>3</v>
      </c>
      <c r="K5871" s="2">
        <v>29</v>
      </c>
      <c r="L5871" s="3">
        <v>1104.28</v>
      </c>
      <c r="M5871" s="4">
        <v>0.08</v>
      </c>
      <c r="N5871" s="5" t="s">
        <v>23</v>
      </c>
      <c r="O5871" s="3">
        <v>359.75</v>
      </c>
      <c r="P5871" s="3">
        <v>40.98</v>
      </c>
      <c r="Q5871" s="3">
        <v>1.99</v>
      </c>
      <c r="R5871" s="5" t="s">
        <v>1531</v>
      </c>
      <c r="S5871" s="5" t="s">
        <v>2274</v>
      </c>
      <c r="T5871" s="5" t="str">
        <f t="shared" si="547"/>
        <v>Liz Carlisle</v>
      </c>
      <c r="U5871" t="s">
        <v>1143</v>
      </c>
      <c r="V5871" s="5" t="s">
        <v>47</v>
      </c>
      <c r="W5871" s="5" t="s">
        <v>48</v>
      </c>
      <c r="X5871" s="5" t="s">
        <v>87</v>
      </c>
      <c r="Y5871" s="5" t="s">
        <v>1227</v>
      </c>
      <c r="Z5871" s="5" t="s">
        <v>60</v>
      </c>
      <c r="AA5871" s="4">
        <v>0.44</v>
      </c>
      <c r="AB5871" s="1">
        <v>41054</v>
      </c>
      <c r="AC5871" s="1">
        <v>23774</v>
      </c>
      <c r="AD5871">
        <f t="shared" si="548"/>
        <v>2</v>
      </c>
      <c r="AE5871">
        <f t="shared" ca="1" si="549"/>
        <v>59</v>
      </c>
      <c r="AF5871" t="str">
        <f t="shared" ca="1" si="550"/>
        <v>18-64</v>
      </c>
      <c r="AG5871" s="3">
        <f t="shared" si="551"/>
        <v>1.4805936551724137</v>
      </c>
      <c r="AH5871" t="str">
        <f>_xlfn.IFNA(VLOOKUP(Sales_Transactions[[#This Row],[Order ID]],Returned_Items[#All],2,FALSE),"Not Returned")</f>
        <v>Not Returned</v>
      </c>
    </row>
    <row r="5872" spans="1:34" hidden="1" x14ac:dyDescent="0.25">
      <c r="A5872">
        <v>32675</v>
      </c>
      <c r="C5872" t="s">
        <v>1146</v>
      </c>
      <c r="D5872" s="2" t="str">
        <f>TEXT(MID(Sales_Transactions[[#This Row],[Order Date]],2,5),"d/m/yyy")</f>
        <v>3/11/2009</v>
      </c>
      <c r="E5872" s="2" t="str">
        <f>TEXT(MID(Sales_Transactions[[#This Row],[Order Date]],2,5),"d")</f>
        <v>3</v>
      </c>
      <c r="F5872" s="2" t="str">
        <f>TEXT(MID(Sales_Transactions[[#This Row],[Order Date]],2,5),"m")</f>
        <v>11</v>
      </c>
      <c r="G5872" s="2" t="str">
        <f>TEXT(MID(Sales_Transactions[[#This Row],[Order Date]],2,5),"yyy")</f>
        <v>2009</v>
      </c>
      <c r="H5872" s="2" t="str">
        <f>TEXT(MID(Sales_Transactions[[#This Row],[Order Date]],2,5),"yyy/m")</f>
        <v>2009/11</v>
      </c>
      <c r="I5872" t="s">
        <v>33</v>
      </c>
      <c r="J5872">
        <f t="shared" si="546"/>
        <v>4</v>
      </c>
      <c r="K5872" s="2">
        <v>20</v>
      </c>
      <c r="L5872">
        <v>6865.19</v>
      </c>
      <c r="M5872">
        <v>0.09</v>
      </c>
      <c r="N5872" t="s">
        <v>34</v>
      </c>
      <c r="O5872">
        <v>1541.68</v>
      </c>
      <c r="P5872">
        <v>349.45</v>
      </c>
      <c r="Q5872">
        <v>60</v>
      </c>
      <c r="R5872" t="s">
        <v>2362</v>
      </c>
      <c r="S5872" t="s">
        <v>3415</v>
      </c>
      <c r="T5872" t="str">
        <f t="shared" si="547"/>
        <v>Jonathan Doherty</v>
      </c>
      <c r="U5872" t="s">
        <v>1143</v>
      </c>
      <c r="V5872" t="s">
        <v>47</v>
      </c>
      <c r="W5872" t="s">
        <v>57</v>
      </c>
      <c r="X5872" t="s">
        <v>107</v>
      </c>
      <c r="Y5872" t="s">
        <v>497</v>
      </c>
      <c r="Z5872" t="s">
        <v>40</v>
      </c>
      <c r="AA5872"/>
      <c r="AB5872" s="1">
        <v>40121</v>
      </c>
      <c r="AC5872" s="1">
        <v>21825</v>
      </c>
      <c r="AD5872">
        <f t="shared" si="548"/>
        <v>1</v>
      </c>
      <c r="AE5872">
        <f t="shared" ca="1" si="549"/>
        <v>64</v>
      </c>
      <c r="AF5872" t="str">
        <f t="shared" ca="1" si="550"/>
        <v>18-64</v>
      </c>
      <c r="AG5872">
        <f t="shared" si="551"/>
        <v>20.456774750000001</v>
      </c>
      <c r="AH5872" t="str">
        <f>_xlfn.IFNA(VLOOKUP(Sales_Transactions[[#This Row],[Order ID]],Returned_Items[#All],2,FALSE),"Not Returned")</f>
        <v>Not Returned</v>
      </c>
    </row>
    <row r="5873" spans="1:34" x14ac:dyDescent="0.25">
      <c r="A5873">
        <v>32804</v>
      </c>
      <c r="C5873" t="s">
        <v>2933</v>
      </c>
      <c r="D5873" s="2" t="str">
        <f>TEXT(MID(Sales_Transactions[[#This Row],[Order Date]],2,5),"d/m/yyy")</f>
        <v>9/9/2012</v>
      </c>
      <c r="E5873" s="2" t="str">
        <f>TEXT(MID(Sales_Transactions[[#This Row],[Order Date]],2,5),"d")</f>
        <v>9</v>
      </c>
      <c r="F5873" s="2" t="str">
        <f>TEXT(MID(Sales_Transactions[[#This Row],[Order Date]],2,5),"m")</f>
        <v>9</v>
      </c>
      <c r="G5873" s="2" t="str">
        <f>TEXT(MID(Sales_Transactions[[#This Row],[Order Date]],2,5),"yyy")</f>
        <v>2012</v>
      </c>
      <c r="H5873" s="2" t="str">
        <f>TEXT(MID(Sales_Transactions[[#This Row],[Order Date]],2,5),"yyy/m")</f>
        <v>2012/9</v>
      </c>
      <c r="I5873" t="s">
        <v>78</v>
      </c>
      <c r="J5873">
        <f t="shared" si="546"/>
        <v>3</v>
      </c>
      <c r="K5873" s="2">
        <v>49</v>
      </c>
      <c r="L5873" s="3">
        <v>174.81</v>
      </c>
      <c r="M5873" s="4">
        <v>7.0000000000000007E-2</v>
      </c>
      <c r="N5873" s="5" t="s">
        <v>23</v>
      </c>
      <c r="O5873" s="3">
        <v>74.819999999999993</v>
      </c>
      <c r="P5873" s="3">
        <v>3.75</v>
      </c>
      <c r="Q5873" s="3">
        <v>0.5</v>
      </c>
      <c r="R5873" s="5" t="s">
        <v>2005</v>
      </c>
      <c r="S5873" s="5" t="s">
        <v>2006</v>
      </c>
      <c r="T5873" s="5" t="str">
        <f t="shared" si="547"/>
        <v>Lycoris Saunders</v>
      </c>
      <c r="U5873" t="s">
        <v>1143</v>
      </c>
      <c r="V5873" s="5" t="s">
        <v>47</v>
      </c>
      <c r="W5873" s="5" t="s">
        <v>28</v>
      </c>
      <c r="X5873" s="5" t="s">
        <v>115</v>
      </c>
      <c r="Y5873" s="5" t="s">
        <v>185</v>
      </c>
      <c r="Z5873" s="5" t="s">
        <v>43</v>
      </c>
      <c r="AA5873" s="4">
        <v>0.37</v>
      </c>
      <c r="AB5873" s="1">
        <v>41162</v>
      </c>
      <c r="AC5873" s="1">
        <v>21592</v>
      </c>
      <c r="AD5873">
        <f t="shared" si="548"/>
        <v>1</v>
      </c>
      <c r="AE5873">
        <f t="shared" ca="1" si="549"/>
        <v>65</v>
      </c>
      <c r="AF5873" t="str">
        <f t="shared" ca="1" si="550"/>
        <v>Over 65</v>
      </c>
      <c r="AG5873" s="3">
        <f t="shared" si="551"/>
        <v>8.6681122448979589E-2</v>
      </c>
      <c r="AH5873" t="str">
        <f>_xlfn.IFNA(VLOOKUP(Sales_Transactions[[#This Row],[Order ID]],Returned_Items[#All],2,FALSE),"Not Returned")</f>
        <v>Not Returned</v>
      </c>
    </row>
    <row r="5874" spans="1:34" x14ac:dyDescent="0.25">
      <c r="A5874">
        <v>32804</v>
      </c>
      <c r="C5874" t="s">
        <v>2933</v>
      </c>
      <c r="D5874" s="2" t="str">
        <f>TEXT(MID(Sales_Transactions[[#This Row],[Order Date]],2,5),"d/m/yyy")</f>
        <v>9/9/2012</v>
      </c>
      <c r="E5874" s="2" t="str">
        <f>TEXT(MID(Sales_Transactions[[#This Row],[Order Date]],2,5),"d")</f>
        <v>9</v>
      </c>
      <c r="F5874" s="2" t="str">
        <f>TEXT(MID(Sales_Transactions[[#This Row],[Order Date]],2,5),"m")</f>
        <v>9</v>
      </c>
      <c r="G5874" s="2" t="str">
        <f>TEXT(MID(Sales_Transactions[[#This Row],[Order Date]],2,5),"yyy")</f>
        <v>2012</v>
      </c>
      <c r="H5874" s="2" t="str">
        <f>TEXT(MID(Sales_Transactions[[#This Row],[Order Date]],2,5),"yyy/m")</f>
        <v>2012/9</v>
      </c>
      <c r="I5874" t="s">
        <v>78</v>
      </c>
      <c r="J5874">
        <f t="shared" si="546"/>
        <v>3</v>
      </c>
      <c r="K5874" s="2">
        <v>20</v>
      </c>
      <c r="L5874" s="3">
        <v>89.51</v>
      </c>
      <c r="M5874" s="4">
        <v>0.02</v>
      </c>
      <c r="N5874" s="5" t="s">
        <v>23</v>
      </c>
      <c r="O5874" s="3">
        <v>-61.99</v>
      </c>
      <c r="P5874" s="3">
        <v>3.98</v>
      </c>
      <c r="Q5874" s="3">
        <v>5.26</v>
      </c>
      <c r="R5874" s="5" t="s">
        <v>2005</v>
      </c>
      <c r="S5874" s="5" t="s">
        <v>2006</v>
      </c>
      <c r="T5874" s="5" t="str">
        <f t="shared" si="547"/>
        <v>Lycoris Saunders</v>
      </c>
      <c r="U5874" t="s">
        <v>1143</v>
      </c>
      <c r="V5874" s="5" t="s">
        <v>47</v>
      </c>
      <c r="W5874" s="5" t="s">
        <v>28</v>
      </c>
      <c r="X5874" s="5" t="s">
        <v>41</v>
      </c>
      <c r="Y5874" s="5" t="s">
        <v>2406</v>
      </c>
      <c r="Z5874" s="5" t="s">
        <v>43</v>
      </c>
      <c r="AA5874" s="4">
        <v>0.38</v>
      </c>
      <c r="AB5874" s="1">
        <v>41163</v>
      </c>
      <c r="AC5874" s="1">
        <v>21243</v>
      </c>
      <c r="AD5874">
        <f t="shared" si="548"/>
        <v>2</v>
      </c>
      <c r="AE5874">
        <f t="shared" ca="1" si="549"/>
        <v>66</v>
      </c>
      <c r="AF5874" t="str">
        <f t="shared" ca="1" si="550"/>
        <v>Over 65</v>
      </c>
      <c r="AG5874" s="3">
        <f t="shared" si="551"/>
        <v>0.46196020000000004</v>
      </c>
      <c r="AH5874" t="str">
        <f>_xlfn.IFNA(VLOOKUP(Sales_Transactions[[#This Row],[Order ID]],Returned_Items[#All],2,FALSE),"Not Returned")</f>
        <v>Not Returned</v>
      </c>
    </row>
    <row r="5875" spans="1:34" x14ac:dyDescent="0.25">
      <c r="A5875">
        <v>32806</v>
      </c>
      <c r="C5875" t="s">
        <v>636</v>
      </c>
      <c r="D5875" s="2" t="str">
        <f>TEXT(MID(Sales_Transactions[[#This Row],[Order Date]],2,5),"d/m/yyy")</f>
        <v>21/6/2011</v>
      </c>
      <c r="E5875" s="2" t="str">
        <f>TEXT(MID(Sales_Transactions[[#This Row],[Order Date]],2,5),"d")</f>
        <v>21</v>
      </c>
      <c r="F5875" s="2" t="str">
        <f>TEXT(MID(Sales_Transactions[[#This Row],[Order Date]],2,5),"m")</f>
        <v>6</v>
      </c>
      <c r="G5875" s="2" t="str">
        <f>TEXT(MID(Sales_Transactions[[#This Row],[Order Date]],2,5),"yyy")</f>
        <v>2011</v>
      </c>
      <c r="H5875" s="2" t="str">
        <f>TEXT(MID(Sales_Transactions[[#This Row],[Order Date]],2,5),"yyy/m")</f>
        <v>2011/6</v>
      </c>
      <c r="I5875" t="s">
        <v>33</v>
      </c>
      <c r="J5875">
        <f t="shared" si="546"/>
        <v>4</v>
      </c>
      <c r="K5875" s="2">
        <v>48</v>
      </c>
      <c r="L5875" s="3">
        <v>175.99</v>
      </c>
      <c r="M5875" s="4">
        <v>0.1</v>
      </c>
      <c r="N5875" s="5" t="s">
        <v>67</v>
      </c>
      <c r="O5875" s="3">
        <v>77.3</v>
      </c>
      <c r="P5875" s="3">
        <v>3.69</v>
      </c>
      <c r="Q5875" s="3">
        <v>0.5</v>
      </c>
      <c r="R5875" s="5" t="s">
        <v>2005</v>
      </c>
      <c r="S5875" s="5" t="s">
        <v>2006</v>
      </c>
      <c r="T5875" s="5" t="str">
        <f t="shared" si="547"/>
        <v>Lycoris Saunders</v>
      </c>
      <c r="U5875" t="s">
        <v>1143</v>
      </c>
      <c r="V5875" s="5" t="s">
        <v>74</v>
      </c>
      <c r="W5875" s="5" t="s">
        <v>28</v>
      </c>
      <c r="X5875" s="5" t="s">
        <v>115</v>
      </c>
      <c r="Y5875" s="5" t="s">
        <v>310</v>
      </c>
      <c r="Z5875" s="5" t="s">
        <v>43</v>
      </c>
      <c r="AA5875" s="4">
        <v>0.38</v>
      </c>
      <c r="AB5875" s="1">
        <v>40716</v>
      </c>
      <c r="AC5875" s="1">
        <v>14318</v>
      </c>
      <c r="AD5875">
        <f t="shared" si="548"/>
        <v>1</v>
      </c>
      <c r="AE5875">
        <f t="shared" ca="1" si="549"/>
        <v>85</v>
      </c>
      <c r="AF5875" t="str">
        <f t="shared" ca="1" si="550"/>
        <v>Over 65</v>
      </c>
      <c r="AG5875" s="3">
        <f t="shared" si="551"/>
        <v>8.7214791666666666E-2</v>
      </c>
      <c r="AH5875" t="str">
        <f>_xlfn.IFNA(VLOOKUP(Sales_Transactions[[#This Row],[Order ID]],Returned_Items[#All],2,FALSE),"Not Returned")</f>
        <v>Not Returned</v>
      </c>
    </row>
    <row r="5876" spans="1:34" x14ac:dyDescent="0.25">
      <c r="A5876">
        <v>32806</v>
      </c>
      <c r="C5876" t="s">
        <v>636</v>
      </c>
      <c r="D5876" s="2" t="str">
        <f>TEXT(MID(Sales_Transactions[[#This Row],[Order Date]],2,5),"d/m/yyy")</f>
        <v>21/6/2011</v>
      </c>
      <c r="E5876" s="2" t="str">
        <f>TEXT(MID(Sales_Transactions[[#This Row],[Order Date]],2,5),"d")</f>
        <v>21</v>
      </c>
      <c r="F5876" s="2" t="str">
        <f>TEXT(MID(Sales_Transactions[[#This Row],[Order Date]],2,5),"m")</f>
        <v>6</v>
      </c>
      <c r="G5876" s="2" t="str">
        <f>TEXT(MID(Sales_Transactions[[#This Row],[Order Date]],2,5),"yyy")</f>
        <v>2011</v>
      </c>
      <c r="H5876" s="2" t="str">
        <f>TEXT(MID(Sales_Transactions[[#This Row],[Order Date]],2,5),"yyy/m")</f>
        <v>2011/6</v>
      </c>
      <c r="I5876" t="s">
        <v>33</v>
      </c>
      <c r="J5876">
        <f t="shared" si="546"/>
        <v>4</v>
      </c>
      <c r="K5876" s="2">
        <v>33</v>
      </c>
      <c r="L5876" s="3">
        <v>221.23</v>
      </c>
      <c r="M5876" s="4">
        <v>0.02</v>
      </c>
      <c r="N5876" s="5" t="s">
        <v>23</v>
      </c>
      <c r="O5876" s="3">
        <v>-45.29</v>
      </c>
      <c r="P5876" s="3">
        <v>6.68</v>
      </c>
      <c r="Q5876" s="3">
        <v>5.2</v>
      </c>
      <c r="R5876" s="5" t="s">
        <v>2005</v>
      </c>
      <c r="S5876" s="5" t="s">
        <v>2006</v>
      </c>
      <c r="T5876" s="5" t="str">
        <f t="shared" si="547"/>
        <v>Lycoris Saunders</v>
      </c>
      <c r="U5876" t="s">
        <v>1143</v>
      </c>
      <c r="V5876" s="5" t="s">
        <v>74</v>
      </c>
      <c r="W5876" s="5" t="s">
        <v>28</v>
      </c>
      <c r="X5876" s="5" t="s">
        <v>75</v>
      </c>
      <c r="Y5876" s="5" t="s">
        <v>737</v>
      </c>
      <c r="Z5876" s="5" t="s">
        <v>43</v>
      </c>
      <c r="AA5876" s="4">
        <v>0.37</v>
      </c>
      <c r="AB5876" s="1">
        <v>40717</v>
      </c>
      <c r="AC5876" s="1">
        <v>14489</v>
      </c>
      <c r="AD5876">
        <f t="shared" si="548"/>
        <v>2</v>
      </c>
      <c r="AE5876">
        <f t="shared" ca="1" si="549"/>
        <v>84</v>
      </c>
      <c r="AF5876" t="str">
        <f t="shared" ca="1" si="550"/>
        <v>Over 65</v>
      </c>
      <c r="AG5876" s="3">
        <f t="shared" si="551"/>
        <v>0.35995951515151514</v>
      </c>
      <c r="AH5876" t="str">
        <f>_xlfn.IFNA(VLOOKUP(Sales_Transactions[[#This Row],[Order ID]],Returned_Items[#All],2,FALSE),"Not Returned")</f>
        <v>Not Returned</v>
      </c>
    </row>
    <row r="5877" spans="1:34" x14ac:dyDescent="0.25">
      <c r="A5877">
        <v>32996</v>
      </c>
      <c r="C5877" t="s">
        <v>2954</v>
      </c>
      <c r="D5877" s="2" t="str">
        <f>TEXT(MID(Sales_Transactions[[#This Row],[Order Date]],2,5),"d/m/yyy")</f>
        <v>17/12/2010</v>
      </c>
      <c r="E5877" s="2" t="str">
        <f>TEXT(MID(Sales_Transactions[[#This Row],[Order Date]],2,5),"d")</f>
        <v>17</v>
      </c>
      <c r="F5877" s="2" t="str">
        <f>TEXT(MID(Sales_Transactions[[#This Row],[Order Date]],2,5),"m")</f>
        <v>12</v>
      </c>
      <c r="G5877" s="2" t="str">
        <f>TEXT(MID(Sales_Transactions[[#This Row],[Order Date]],2,5),"yyy")</f>
        <v>2010</v>
      </c>
      <c r="H5877" s="2" t="str">
        <f>TEXT(MID(Sales_Transactions[[#This Row],[Order Date]],2,5),"yyy/m")</f>
        <v>2010/12</v>
      </c>
      <c r="I5877" t="s">
        <v>101</v>
      </c>
      <c r="J5877">
        <f t="shared" si="546"/>
        <v>1</v>
      </c>
      <c r="K5877" s="2">
        <v>15</v>
      </c>
      <c r="L5877" s="3">
        <v>262.29000000000002</v>
      </c>
      <c r="M5877" s="4">
        <v>0.09</v>
      </c>
      <c r="N5877" s="5" t="s">
        <v>23</v>
      </c>
      <c r="O5877" s="3">
        <v>7.26</v>
      </c>
      <c r="P5877" s="3">
        <v>17.78</v>
      </c>
      <c r="Q5877" s="3">
        <v>5.03</v>
      </c>
      <c r="R5877" s="5" t="s">
        <v>2013</v>
      </c>
      <c r="S5877" s="5" t="s">
        <v>2630</v>
      </c>
      <c r="T5877" s="5" t="str">
        <f t="shared" si="547"/>
        <v>Janet Lee</v>
      </c>
      <c r="U5877" t="s">
        <v>1143</v>
      </c>
      <c r="V5877" s="5" t="s">
        <v>37</v>
      </c>
      <c r="W5877" s="5" t="s">
        <v>57</v>
      </c>
      <c r="X5877" s="5" t="s">
        <v>58</v>
      </c>
      <c r="Y5877" s="5" t="s">
        <v>1232</v>
      </c>
      <c r="Z5877" s="5" t="s">
        <v>43</v>
      </c>
      <c r="AA5877" s="4">
        <v>0.54</v>
      </c>
      <c r="AB5877" s="1">
        <v>40532</v>
      </c>
      <c r="AC5877" s="1">
        <v>14303</v>
      </c>
      <c r="AD5877">
        <f t="shared" si="548"/>
        <v>3</v>
      </c>
      <c r="AE5877">
        <f t="shared" ca="1" si="549"/>
        <v>85</v>
      </c>
      <c r="AF5877" t="str">
        <f t="shared" ca="1" si="550"/>
        <v>Over 65</v>
      </c>
      <c r="AG5877" s="3">
        <f t="shared" si="551"/>
        <v>1.5195998666666668</v>
      </c>
      <c r="AH5877" t="str">
        <f>_xlfn.IFNA(VLOOKUP(Sales_Transactions[[#This Row],[Order ID]],Returned_Items[#All],2,FALSE),"Not Returned")</f>
        <v>Returned</v>
      </c>
    </row>
    <row r="5878" spans="1:34" x14ac:dyDescent="0.25">
      <c r="A5878">
        <v>32996</v>
      </c>
      <c r="C5878" t="s">
        <v>2954</v>
      </c>
      <c r="D5878" s="2" t="str">
        <f>TEXT(MID(Sales_Transactions[[#This Row],[Order Date]],2,5),"d/m/yyy")</f>
        <v>17/12/2010</v>
      </c>
      <c r="E5878" s="2" t="str">
        <f>TEXT(MID(Sales_Transactions[[#This Row],[Order Date]],2,5),"d")</f>
        <v>17</v>
      </c>
      <c r="F5878" s="2" t="str">
        <f>TEXT(MID(Sales_Transactions[[#This Row],[Order Date]],2,5),"m")</f>
        <v>12</v>
      </c>
      <c r="G5878" s="2" t="str">
        <f>TEXT(MID(Sales_Transactions[[#This Row],[Order Date]],2,5),"yyy")</f>
        <v>2010</v>
      </c>
      <c r="H5878" s="2" t="str">
        <f>TEXT(MID(Sales_Transactions[[#This Row],[Order Date]],2,5),"yyy/m")</f>
        <v>2010/12</v>
      </c>
      <c r="I5878" t="s">
        <v>101</v>
      </c>
      <c r="J5878">
        <f t="shared" si="546"/>
        <v>1</v>
      </c>
      <c r="K5878" s="2">
        <v>2</v>
      </c>
      <c r="L5878" s="3">
        <v>116.31399999999999</v>
      </c>
      <c r="M5878" s="4">
        <v>0.04</v>
      </c>
      <c r="N5878" s="5" t="s">
        <v>23</v>
      </c>
      <c r="O5878" s="3">
        <v>-300.85000000000002</v>
      </c>
      <c r="P5878" s="3">
        <v>65.989999999999995</v>
      </c>
      <c r="Q5878" s="3">
        <v>3.9</v>
      </c>
      <c r="R5878" s="5" t="s">
        <v>2013</v>
      </c>
      <c r="S5878" s="5" t="s">
        <v>2630</v>
      </c>
      <c r="T5878" s="5" t="str">
        <f t="shared" si="547"/>
        <v>Janet Lee</v>
      </c>
      <c r="U5878" t="s">
        <v>1143</v>
      </c>
      <c r="V5878" s="5" t="s">
        <v>37</v>
      </c>
      <c r="W5878" s="5" t="s">
        <v>48</v>
      </c>
      <c r="X5878" s="5" t="s">
        <v>49</v>
      </c>
      <c r="Y5878" s="5" t="s">
        <v>604</v>
      </c>
      <c r="Z5878" s="5" t="s">
        <v>43</v>
      </c>
      <c r="AA5878" s="4">
        <v>0.55000000000000004</v>
      </c>
      <c r="AB5878" s="1">
        <v>40531</v>
      </c>
      <c r="AC5878" s="1">
        <v>14767</v>
      </c>
      <c r="AD5878">
        <f t="shared" si="548"/>
        <v>2</v>
      </c>
      <c r="AE5878">
        <f t="shared" ca="1" si="549"/>
        <v>84</v>
      </c>
      <c r="AF5878" t="str">
        <f t="shared" ca="1" si="550"/>
        <v>Over 65</v>
      </c>
      <c r="AG5878" s="3">
        <f t="shared" si="551"/>
        <v>34.931801999999998</v>
      </c>
      <c r="AH5878" t="str">
        <f>_xlfn.IFNA(VLOOKUP(Sales_Transactions[[#This Row],[Order ID]],Returned_Items[#All],2,FALSE),"Not Returned")</f>
        <v>Returned</v>
      </c>
    </row>
    <row r="5879" spans="1:34" x14ac:dyDescent="0.25">
      <c r="A5879">
        <v>33184</v>
      </c>
      <c r="C5879" t="s">
        <v>2430</v>
      </c>
      <c r="D5879" s="2" t="str">
        <f>TEXT(MID(Sales_Transactions[[#This Row],[Order Date]],2,5),"d/m/yyy")</f>
        <v>13/2/2012</v>
      </c>
      <c r="E5879" s="2" t="str">
        <f>TEXT(MID(Sales_Transactions[[#This Row],[Order Date]],2,5),"d")</f>
        <v>13</v>
      </c>
      <c r="F5879" s="2" t="str">
        <f>TEXT(MID(Sales_Transactions[[#This Row],[Order Date]],2,5),"m")</f>
        <v>2</v>
      </c>
      <c r="G5879" s="2" t="str">
        <f>TEXT(MID(Sales_Transactions[[#This Row],[Order Date]],2,5),"yyy")</f>
        <v>2012</v>
      </c>
      <c r="H5879" s="2" t="str">
        <f>TEXT(MID(Sales_Transactions[[#This Row],[Order Date]],2,5),"yyy/m")</f>
        <v>2012/2</v>
      </c>
      <c r="I5879" t="s">
        <v>52</v>
      </c>
      <c r="J5879">
        <f t="shared" si="546"/>
        <v>1</v>
      </c>
      <c r="K5879" s="2">
        <v>32</v>
      </c>
      <c r="L5879" s="3">
        <v>402.49</v>
      </c>
      <c r="M5879" s="4">
        <v>0</v>
      </c>
      <c r="N5879" s="5" t="s">
        <v>23</v>
      </c>
      <c r="O5879" s="3">
        <v>41.79</v>
      </c>
      <c r="P5879" s="3">
        <v>11.7</v>
      </c>
      <c r="Q5879" s="3">
        <v>5.63</v>
      </c>
      <c r="R5879" s="5" t="s">
        <v>1417</v>
      </c>
      <c r="S5879" s="5" t="s">
        <v>3419</v>
      </c>
      <c r="T5879" s="5" t="str">
        <f t="shared" si="547"/>
        <v>Dennis Pardue</v>
      </c>
      <c r="U5879" t="s">
        <v>1143</v>
      </c>
      <c r="V5879" s="5" t="s">
        <v>27</v>
      </c>
      <c r="W5879" s="5" t="s">
        <v>28</v>
      </c>
      <c r="X5879" s="5" t="s">
        <v>41</v>
      </c>
      <c r="Y5879" s="5" t="s">
        <v>2382</v>
      </c>
      <c r="Z5879" s="5" t="s">
        <v>43</v>
      </c>
      <c r="AA5879" s="4">
        <v>0.4</v>
      </c>
      <c r="AB5879" s="1">
        <v>40954</v>
      </c>
      <c r="AC5879" s="1">
        <v>14856</v>
      </c>
      <c r="AD5879">
        <f t="shared" si="548"/>
        <v>2</v>
      </c>
      <c r="AE5879">
        <f t="shared" ca="1" si="549"/>
        <v>83</v>
      </c>
      <c r="AF5879" t="str">
        <f t="shared" ca="1" si="550"/>
        <v>Over 65</v>
      </c>
      <c r="AG5879" s="3">
        <f t="shared" si="551"/>
        <v>0.54156249999999995</v>
      </c>
      <c r="AH5879" t="str">
        <f>_xlfn.IFNA(VLOOKUP(Sales_Transactions[[#This Row],[Order ID]],Returned_Items[#All],2,FALSE),"Not Returned")</f>
        <v>Not Returned</v>
      </c>
    </row>
    <row r="5880" spans="1:34" x14ac:dyDescent="0.25">
      <c r="A5880">
        <v>33184</v>
      </c>
      <c r="C5880" t="s">
        <v>2430</v>
      </c>
      <c r="D5880" s="2" t="str">
        <f>TEXT(MID(Sales_Transactions[[#This Row],[Order Date]],2,5),"d/m/yyy")</f>
        <v>13/2/2012</v>
      </c>
      <c r="E5880" s="2" t="str">
        <f>TEXT(MID(Sales_Transactions[[#This Row],[Order Date]],2,5),"d")</f>
        <v>13</v>
      </c>
      <c r="F5880" s="2" t="str">
        <f>TEXT(MID(Sales_Transactions[[#This Row],[Order Date]],2,5),"m")</f>
        <v>2</v>
      </c>
      <c r="G5880" s="2" t="str">
        <f>TEXT(MID(Sales_Transactions[[#This Row],[Order Date]],2,5),"yyy")</f>
        <v>2012</v>
      </c>
      <c r="H5880" s="2" t="str">
        <f>TEXT(MID(Sales_Transactions[[#This Row],[Order Date]],2,5),"yyy/m")</f>
        <v>2012/2</v>
      </c>
      <c r="I5880" t="s">
        <v>52</v>
      </c>
      <c r="J5880">
        <f t="shared" si="546"/>
        <v>1</v>
      </c>
      <c r="K5880" s="2">
        <v>1</v>
      </c>
      <c r="L5880" s="3">
        <v>1754.29</v>
      </c>
      <c r="M5880" s="4">
        <v>0.09</v>
      </c>
      <c r="N5880" s="5" t="s">
        <v>23</v>
      </c>
      <c r="O5880" s="3">
        <v>-961.5</v>
      </c>
      <c r="P5880" s="3">
        <v>1889.99</v>
      </c>
      <c r="Q5880" s="3">
        <v>19.989999999999998</v>
      </c>
      <c r="R5880" s="5" t="s">
        <v>1417</v>
      </c>
      <c r="S5880" s="5" t="s">
        <v>3419</v>
      </c>
      <c r="T5880" s="5" t="str">
        <f t="shared" si="547"/>
        <v>Dennis Pardue</v>
      </c>
      <c r="U5880" t="s">
        <v>1143</v>
      </c>
      <c r="V5880" s="5" t="s">
        <v>27</v>
      </c>
      <c r="W5880" s="5" t="s">
        <v>28</v>
      </c>
      <c r="X5880" s="5" t="s">
        <v>41</v>
      </c>
      <c r="Y5880" s="5" t="s">
        <v>3119</v>
      </c>
      <c r="Z5880" s="5" t="s">
        <v>43</v>
      </c>
      <c r="AA5880" s="4">
        <v>0.36</v>
      </c>
      <c r="AB5880" s="1">
        <v>40954</v>
      </c>
      <c r="AC5880" s="1">
        <v>14934</v>
      </c>
      <c r="AD5880">
        <f t="shared" si="548"/>
        <v>2</v>
      </c>
      <c r="AE5880">
        <f t="shared" ca="1" si="549"/>
        <v>83</v>
      </c>
      <c r="AF5880" t="str">
        <f t="shared" ca="1" si="550"/>
        <v>Over 65</v>
      </c>
      <c r="AG5880" s="3">
        <f t="shared" si="551"/>
        <v>1908.2790090000001</v>
      </c>
      <c r="AH5880" t="str">
        <f>_xlfn.IFNA(VLOOKUP(Sales_Transactions[[#This Row],[Order ID]],Returned_Items[#All],2,FALSE),"Not Returned")</f>
        <v>Not Returned</v>
      </c>
    </row>
    <row r="5881" spans="1:34" x14ac:dyDescent="0.25">
      <c r="A5881">
        <v>33731</v>
      </c>
      <c r="C5881" t="s">
        <v>166</v>
      </c>
      <c r="D5881" s="2" t="str">
        <f>TEXT(MID(Sales_Transactions[[#This Row],[Order Date]],2,5),"d/m/yyy")</f>
        <v>8/10/2012</v>
      </c>
      <c r="E5881" s="2" t="str">
        <f>TEXT(MID(Sales_Transactions[[#This Row],[Order Date]],2,5),"d")</f>
        <v>8</v>
      </c>
      <c r="F5881" s="2" t="str">
        <f>TEXT(MID(Sales_Transactions[[#This Row],[Order Date]],2,5),"m")</f>
        <v>10</v>
      </c>
      <c r="G5881" s="2" t="str">
        <f>TEXT(MID(Sales_Transactions[[#This Row],[Order Date]],2,5),"yyy")</f>
        <v>2012</v>
      </c>
      <c r="H5881" s="2" t="str">
        <f>TEXT(MID(Sales_Transactions[[#This Row],[Order Date]],2,5),"yyy/m")</f>
        <v>2012/10</v>
      </c>
      <c r="I5881" t="s">
        <v>33</v>
      </c>
      <c r="J5881">
        <f t="shared" si="546"/>
        <v>4</v>
      </c>
      <c r="K5881" s="2">
        <v>27</v>
      </c>
      <c r="L5881" s="3">
        <v>8213.3700000000008</v>
      </c>
      <c r="M5881" s="4">
        <v>0.02</v>
      </c>
      <c r="N5881" s="5" t="s">
        <v>34</v>
      </c>
      <c r="O5881" s="3">
        <v>1148.8800000000001</v>
      </c>
      <c r="P5881" s="3">
        <v>284.98</v>
      </c>
      <c r="Q5881" s="3">
        <v>69.55</v>
      </c>
      <c r="R5881" s="5" t="s">
        <v>2362</v>
      </c>
      <c r="S5881" s="5" t="s">
        <v>3415</v>
      </c>
      <c r="T5881" s="5" t="str">
        <f t="shared" si="547"/>
        <v>Jonathan Doherty</v>
      </c>
      <c r="U5881" t="s">
        <v>1143</v>
      </c>
      <c r="V5881" s="5" t="s">
        <v>47</v>
      </c>
      <c r="W5881" s="5" t="s">
        <v>57</v>
      </c>
      <c r="X5881" s="5" t="s">
        <v>154</v>
      </c>
      <c r="Y5881" s="5" t="s">
        <v>1452</v>
      </c>
      <c r="Z5881" s="5" t="s">
        <v>40</v>
      </c>
      <c r="AA5881" s="4">
        <v>0.6</v>
      </c>
      <c r="AB5881" s="1">
        <v>41191</v>
      </c>
      <c r="AC5881" s="1">
        <v>14669</v>
      </c>
      <c r="AD5881">
        <f t="shared" si="548"/>
        <v>1</v>
      </c>
      <c r="AE5881">
        <f t="shared" ca="1" si="549"/>
        <v>84</v>
      </c>
      <c r="AF5881" t="str">
        <f t="shared" ca="1" si="550"/>
        <v>Over 65</v>
      </c>
      <c r="AG5881" s="3">
        <f t="shared" si="551"/>
        <v>13.128629777777778</v>
      </c>
      <c r="AH5881" t="str">
        <f>_xlfn.IFNA(VLOOKUP(Sales_Transactions[[#This Row],[Order ID]],Returned_Items[#All],2,FALSE),"Not Returned")</f>
        <v>Not Returned</v>
      </c>
    </row>
    <row r="5882" spans="1:34" x14ac:dyDescent="0.25">
      <c r="A5882">
        <v>33731</v>
      </c>
      <c r="C5882" t="s">
        <v>166</v>
      </c>
      <c r="D5882" s="2" t="str">
        <f>TEXT(MID(Sales_Transactions[[#This Row],[Order Date]],2,5),"d/m/yyy")</f>
        <v>8/10/2012</v>
      </c>
      <c r="E5882" s="2" t="str">
        <f>TEXT(MID(Sales_Transactions[[#This Row],[Order Date]],2,5),"d")</f>
        <v>8</v>
      </c>
      <c r="F5882" s="2" t="str">
        <f>TEXT(MID(Sales_Transactions[[#This Row],[Order Date]],2,5),"m")</f>
        <v>10</v>
      </c>
      <c r="G5882" s="2" t="str">
        <f>TEXT(MID(Sales_Transactions[[#This Row],[Order Date]],2,5),"yyy")</f>
        <v>2012</v>
      </c>
      <c r="H5882" s="2" t="str">
        <f>TEXT(MID(Sales_Transactions[[#This Row],[Order Date]],2,5),"yyy/m")</f>
        <v>2012/10</v>
      </c>
      <c r="I5882" t="s">
        <v>33</v>
      </c>
      <c r="J5882">
        <f t="shared" si="546"/>
        <v>4</v>
      </c>
      <c r="K5882" s="2">
        <v>32</v>
      </c>
      <c r="L5882" s="3">
        <v>109.01</v>
      </c>
      <c r="M5882" s="4">
        <v>0.09</v>
      </c>
      <c r="N5882" s="5" t="s">
        <v>23</v>
      </c>
      <c r="O5882" s="3">
        <v>8.4499999999999993</v>
      </c>
      <c r="P5882" s="3">
        <v>3.58</v>
      </c>
      <c r="Q5882" s="3">
        <v>1.63</v>
      </c>
      <c r="R5882" s="5" t="s">
        <v>2362</v>
      </c>
      <c r="S5882" s="5" t="s">
        <v>3415</v>
      </c>
      <c r="T5882" s="5" t="str">
        <f t="shared" si="547"/>
        <v>Jonathan Doherty</v>
      </c>
      <c r="U5882" t="s">
        <v>1143</v>
      </c>
      <c r="V5882" s="5" t="s">
        <v>47</v>
      </c>
      <c r="W5882" s="5" t="s">
        <v>28</v>
      </c>
      <c r="X5882" s="5" t="s">
        <v>82</v>
      </c>
      <c r="Y5882" s="5" t="s">
        <v>1907</v>
      </c>
      <c r="Z5882" s="5" t="s">
        <v>84</v>
      </c>
      <c r="AA5882" s="4">
        <v>0.36</v>
      </c>
      <c r="AB5882" s="1">
        <v>41190</v>
      </c>
      <c r="AC5882" s="1">
        <v>14937</v>
      </c>
      <c r="AD5882">
        <f t="shared" si="548"/>
        <v>0</v>
      </c>
      <c r="AE5882">
        <f t="shared" ca="1" si="549"/>
        <v>83</v>
      </c>
      <c r="AF5882" t="str">
        <f t="shared" ca="1" si="550"/>
        <v>Over 65</v>
      </c>
      <c r="AG5882" s="3">
        <f t="shared" si="551"/>
        <v>0.1627118125</v>
      </c>
      <c r="AH5882" t="str">
        <f>_xlfn.IFNA(VLOOKUP(Sales_Transactions[[#This Row],[Order ID]],Returned_Items[#All],2,FALSE),"Not Returned")</f>
        <v>Not Returned</v>
      </c>
    </row>
    <row r="5883" spans="1:34" x14ac:dyDescent="0.25">
      <c r="A5883">
        <v>33731</v>
      </c>
      <c r="C5883" t="s">
        <v>166</v>
      </c>
      <c r="D5883" s="2" t="str">
        <f>TEXT(MID(Sales_Transactions[[#This Row],[Order Date]],2,5),"d/m/yyy")</f>
        <v>8/10/2012</v>
      </c>
      <c r="E5883" s="2" t="str">
        <f>TEXT(MID(Sales_Transactions[[#This Row],[Order Date]],2,5),"d")</f>
        <v>8</v>
      </c>
      <c r="F5883" s="2" t="str">
        <f>TEXT(MID(Sales_Transactions[[#This Row],[Order Date]],2,5),"m")</f>
        <v>10</v>
      </c>
      <c r="G5883" s="2" t="str">
        <f>TEXT(MID(Sales_Transactions[[#This Row],[Order Date]],2,5),"yyy")</f>
        <v>2012</v>
      </c>
      <c r="H5883" s="2" t="str">
        <f>TEXT(MID(Sales_Transactions[[#This Row],[Order Date]],2,5),"yyy/m")</f>
        <v>2012/10</v>
      </c>
      <c r="I5883" t="s">
        <v>33</v>
      </c>
      <c r="J5883">
        <f t="shared" si="546"/>
        <v>4</v>
      </c>
      <c r="K5883" s="2">
        <v>12</v>
      </c>
      <c r="L5883" s="3">
        <v>138.88</v>
      </c>
      <c r="M5883" s="4">
        <v>0.05</v>
      </c>
      <c r="N5883" s="5" t="s">
        <v>23</v>
      </c>
      <c r="O5883" s="3">
        <v>-23.99</v>
      </c>
      <c r="P5883" s="3">
        <v>11.29</v>
      </c>
      <c r="Q5883" s="3">
        <v>5.03</v>
      </c>
      <c r="R5883" s="5" t="s">
        <v>2362</v>
      </c>
      <c r="S5883" s="5" t="s">
        <v>3415</v>
      </c>
      <c r="T5883" s="5" t="str">
        <f t="shared" si="547"/>
        <v>Jonathan Doherty</v>
      </c>
      <c r="U5883" t="s">
        <v>1143</v>
      </c>
      <c r="V5883" s="5" t="s">
        <v>47</v>
      </c>
      <c r="W5883" s="5" t="s">
        <v>28</v>
      </c>
      <c r="X5883" s="5" t="s">
        <v>29</v>
      </c>
      <c r="Y5883" s="5" t="s">
        <v>1037</v>
      </c>
      <c r="Z5883" s="5" t="s">
        <v>43</v>
      </c>
      <c r="AA5883" s="4">
        <v>0.59</v>
      </c>
      <c r="AB5883" s="1">
        <v>41192</v>
      </c>
      <c r="AC5883" s="1">
        <v>14652</v>
      </c>
      <c r="AD5883">
        <f t="shared" si="548"/>
        <v>2</v>
      </c>
      <c r="AE5883">
        <f t="shared" ca="1" si="549"/>
        <v>84</v>
      </c>
      <c r="AF5883" t="str">
        <f t="shared" ca="1" si="550"/>
        <v>Over 65</v>
      </c>
      <c r="AG5883" s="3">
        <f t="shared" si="551"/>
        <v>1.3595295833333332</v>
      </c>
      <c r="AH5883" t="str">
        <f>_xlfn.IFNA(VLOOKUP(Sales_Transactions[[#This Row],[Order ID]],Returned_Items[#All],2,FALSE),"Not Returned")</f>
        <v>Not Returned</v>
      </c>
    </row>
    <row r="5884" spans="1:34" x14ac:dyDescent="0.25">
      <c r="A5884">
        <v>34112</v>
      </c>
      <c r="C5884" t="s">
        <v>3431</v>
      </c>
      <c r="D5884" s="2" t="str">
        <f>TEXT(MID(Sales_Transactions[[#This Row],[Order Date]],2,5),"d/m/yyy")</f>
        <v>1/9/2011</v>
      </c>
      <c r="E5884" s="2" t="str">
        <f>TEXT(MID(Sales_Transactions[[#This Row],[Order Date]],2,5),"d")</f>
        <v>1</v>
      </c>
      <c r="F5884" s="2" t="str">
        <f>TEXT(MID(Sales_Transactions[[#This Row],[Order Date]],2,5),"m")</f>
        <v>9</v>
      </c>
      <c r="G5884" s="2" t="str">
        <f>TEXT(MID(Sales_Transactions[[#This Row],[Order Date]],2,5),"yyy")</f>
        <v>2011</v>
      </c>
      <c r="H5884" s="2" t="str">
        <f>TEXT(MID(Sales_Transactions[[#This Row],[Order Date]],2,5),"yyy/m")</f>
        <v>2011/9</v>
      </c>
      <c r="I5884" t="s">
        <v>101</v>
      </c>
      <c r="J5884">
        <f t="shared" si="546"/>
        <v>1</v>
      </c>
      <c r="K5884" s="2">
        <v>13</v>
      </c>
      <c r="L5884" s="3">
        <v>315.79199999999997</v>
      </c>
      <c r="M5884" s="4">
        <v>0.1</v>
      </c>
      <c r="N5884" s="5" t="s">
        <v>23</v>
      </c>
      <c r="O5884" s="3">
        <v>-105.77</v>
      </c>
      <c r="P5884" s="3">
        <v>28.99</v>
      </c>
      <c r="Q5884" s="3">
        <v>8.59</v>
      </c>
      <c r="R5884" s="5" t="s">
        <v>1417</v>
      </c>
      <c r="S5884" s="5" t="s">
        <v>3419</v>
      </c>
      <c r="T5884" s="5" t="str">
        <f t="shared" si="547"/>
        <v>Dennis Pardue</v>
      </c>
      <c r="U5884" t="s">
        <v>1143</v>
      </c>
      <c r="V5884" s="5" t="s">
        <v>27</v>
      </c>
      <c r="W5884" s="5" t="s">
        <v>48</v>
      </c>
      <c r="X5884" s="5" t="s">
        <v>49</v>
      </c>
      <c r="Y5884" s="5" t="s">
        <v>850</v>
      </c>
      <c r="Z5884" s="5" t="s">
        <v>56</v>
      </c>
      <c r="AA5884" s="4">
        <v>0.56000000000000005</v>
      </c>
      <c r="AB5884" s="1">
        <v>40789</v>
      </c>
      <c r="AC5884" s="1">
        <v>23543</v>
      </c>
      <c r="AD5884">
        <f t="shared" si="548"/>
        <v>2</v>
      </c>
      <c r="AE5884">
        <f t="shared" ca="1" si="549"/>
        <v>60</v>
      </c>
      <c r="AF5884" t="str">
        <f t="shared" ca="1" si="550"/>
        <v>18-64</v>
      </c>
      <c r="AG5884" s="3">
        <f t="shared" si="551"/>
        <v>2.8885392307692306</v>
      </c>
      <c r="AH5884" t="str">
        <f>_xlfn.IFNA(VLOOKUP(Sales_Transactions[[#This Row],[Order ID]],Returned_Items[#All],2,FALSE),"Not Returned")</f>
        <v>Not Returned</v>
      </c>
    </row>
    <row r="5885" spans="1:34" x14ac:dyDescent="0.25">
      <c r="A5885">
        <v>34849</v>
      </c>
      <c r="C5885" t="s">
        <v>1689</v>
      </c>
      <c r="D5885" s="2" t="str">
        <f>TEXT(MID(Sales_Transactions[[#This Row],[Order Date]],2,5),"d/m/yyy")</f>
        <v>12/10/2010</v>
      </c>
      <c r="E5885" s="2" t="str">
        <f>TEXT(MID(Sales_Transactions[[#This Row],[Order Date]],2,5),"d")</f>
        <v>12</v>
      </c>
      <c r="F5885" s="2" t="str">
        <f>TEXT(MID(Sales_Transactions[[#This Row],[Order Date]],2,5),"m")</f>
        <v>10</v>
      </c>
      <c r="G5885" s="2" t="str">
        <f>TEXT(MID(Sales_Transactions[[#This Row],[Order Date]],2,5),"yyy")</f>
        <v>2010</v>
      </c>
      <c r="H5885" s="2" t="str">
        <f>TEXT(MID(Sales_Transactions[[#This Row],[Order Date]],2,5),"yyy/m")</f>
        <v>2010/10</v>
      </c>
      <c r="I5885" t="s">
        <v>101</v>
      </c>
      <c r="J5885">
        <f t="shared" si="546"/>
        <v>1</v>
      </c>
      <c r="K5885" s="2">
        <v>3</v>
      </c>
      <c r="L5885" s="3">
        <v>11.76</v>
      </c>
      <c r="M5885" s="4">
        <v>0.1</v>
      </c>
      <c r="N5885" s="5" t="s">
        <v>23</v>
      </c>
      <c r="O5885" s="3">
        <v>-2.83</v>
      </c>
      <c r="P5885" s="3">
        <v>4.13</v>
      </c>
      <c r="Q5885" s="3">
        <v>0.5</v>
      </c>
      <c r="R5885" s="5" t="s">
        <v>2005</v>
      </c>
      <c r="S5885" s="5" t="s">
        <v>2006</v>
      </c>
      <c r="T5885" s="5" t="str">
        <f t="shared" si="547"/>
        <v>Lycoris Saunders</v>
      </c>
      <c r="U5885" t="s">
        <v>1143</v>
      </c>
      <c r="V5885" s="5" t="s">
        <v>74</v>
      </c>
      <c r="W5885" s="5" t="s">
        <v>28</v>
      </c>
      <c r="X5885" s="5" t="s">
        <v>115</v>
      </c>
      <c r="Y5885" s="5" t="s">
        <v>275</v>
      </c>
      <c r="Z5885" s="5" t="s">
        <v>43</v>
      </c>
      <c r="AA5885" s="4">
        <v>0.39</v>
      </c>
      <c r="AB5885" s="1">
        <v>40465</v>
      </c>
      <c r="AC5885" s="1">
        <v>23739</v>
      </c>
      <c r="AD5885">
        <f t="shared" si="548"/>
        <v>2</v>
      </c>
      <c r="AE5885">
        <f t="shared" ca="1" si="549"/>
        <v>59</v>
      </c>
      <c r="AF5885" t="str">
        <f t="shared" ca="1" si="550"/>
        <v>18-64</v>
      </c>
      <c r="AG5885" s="3">
        <f t="shared" si="551"/>
        <v>1.5419566666666666</v>
      </c>
      <c r="AH5885" t="str">
        <f>_xlfn.IFNA(VLOOKUP(Sales_Transactions[[#This Row],[Order ID]],Returned_Items[#All],2,FALSE),"Not Returned")</f>
        <v>Not Returned</v>
      </c>
    </row>
    <row r="5886" spans="1:34" x14ac:dyDescent="0.25">
      <c r="A5886">
        <v>34849</v>
      </c>
      <c r="C5886" t="s">
        <v>1689</v>
      </c>
      <c r="D5886" s="2" t="str">
        <f>TEXT(MID(Sales_Transactions[[#This Row],[Order Date]],2,5),"d/m/yyy")</f>
        <v>12/10/2010</v>
      </c>
      <c r="E5886" s="2" t="str">
        <f>TEXT(MID(Sales_Transactions[[#This Row],[Order Date]],2,5),"d")</f>
        <v>12</v>
      </c>
      <c r="F5886" s="2" t="str">
        <f>TEXT(MID(Sales_Transactions[[#This Row],[Order Date]],2,5),"m")</f>
        <v>10</v>
      </c>
      <c r="G5886" s="2" t="str">
        <f>TEXT(MID(Sales_Transactions[[#This Row],[Order Date]],2,5),"yyy")</f>
        <v>2010</v>
      </c>
      <c r="H5886" s="2" t="str">
        <f>TEXT(MID(Sales_Transactions[[#This Row],[Order Date]],2,5),"yyy/m")</f>
        <v>2010/10</v>
      </c>
      <c r="I5886" t="s">
        <v>101</v>
      </c>
      <c r="J5886">
        <f t="shared" si="546"/>
        <v>1</v>
      </c>
      <c r="K5886" s="2">
        <v>22</v>
      </c>
      <c r="L5886" s="3">
        <v>100.13</v>
      </c>
      <c r="M5886" s="4">
        <v>0.08</v>
      </c>
      <c r="N5886" s="5" t="s">
        <v>23</v>
      </c>
      <c r="O5886" s="3">
        <v>19.77</v>
      </c>
      <c r="P5886" s="3">
        <v>4.7300000000000004</v>
      </c>
      <c r="Q5886" s="3">
        <v>1.52</v>
      </c>
      <c r="R5886" s="5" t="s">
        <v>2005</v>
      </c>
      <c r="S5886" s="5" t="s">
        <v>2006</v>
      </c>
      <c r="T5886" s="5" t="str">
        <f t="shared" si="547"/>
        <v>Lycoris Saunders</v>
      </c>
      <c r="U5886" t="s">
        <v>1143</v>
      </c>
      <c r="V5886" s="5" t="s">
        <v>74</v>
      </c>
      <c r="W5886" s="5" t="s">
        <v>28</v>
      </c>
      <c r="X5886" s="5" t="s">
        <v>75</v>
      </c>
      <c r="Y5886" s="5" t="s">
        <v>2699</v>
      </c>
      <c r="Z5886" s="5" t="s">
        <v>84</v>
      </c>
      <c r="AA5886" s="4">
        <v>0.36</v>
      </c>
      <c r="AB5886" s="1">
        <v>40464</v>
      </c>
      <c r="AC5886" s="1">
        <v>21405</v>
      </c>
      <c r="AD5886">
        <f t="shared" si="548"/>
        <v>1</v>
      </c>
      <c r="AE5886">
        <f t="shared" ca="1" si="549"/>
        <v>65</v>
      </c>
      <c r="AF5886" t="str">
        <f t="shared" ca="1" si="550"/>
        <v>Over 65</v>
      </c>
      <c r="AG5886" s="3">
        <f t="shared" si="551"/>
        <v>0.28391890909090911</v>
      </c>
      <c r="AH5886" t="str">
        <f>_xlfn.IFNA(VLOOKUP(Sales_Transactions[[#This Row],[Order ID]],Returned_Items[#All],2,FALSE),"Not Returned")</f>
        <v>Not Returned</v>
      </c>
    </row>
    <row r="5887" spans="1:34" x14ac:dyDescent="0.25">
      <c r="A5887">
        <v>34849</v>
      </c>
      <c r="C5887" t="s">
        <v>1689</v>
      </c>
      <c r="D5887" s="2" t="str">
        <f>TEXT(MID(Sales_Transactions[[#This Row],[Order Date]],2,5),"d/m/yyy")</f>
        <v>12/10/2010</v>
      </c>
      <c r="E5887" s="2" t="str">
        <f>TEXT(MID(Sales_Transactions[[#This Row],[Order Date]],2,5),"d")</f>
        <v>12</v>
      </c>
      <c r="F5887" s="2" t="str">
        <f>TEXT(MID(Sales_Transactions[[#This Row],[Order Date]],2,5),"m")</f>
        <v>10</v>
      </c>
      <c r="G5887" s="2" t="str">
        <f>TEXT(MID(Sales_Transactions[[#This Row],[Order Date]],2,5),"yyy")</f>
        <v>2010</v>
      </c>
      <c r="H5887" s="2" t="str">
        <f>TEXT(MID(Sales_Transactions[[#This Row],[Order Date]],2,5),"yyy/m")</f>
        <v>2010/10</v>
      </c>
      <c r="I5887" t="s">
        <v>101</v>
      </c>
      <c r="J5887">
        <f t="shared" si="546"/>
        <v>1</v>
      </c>
      <c r="K5887" s="2">
        <v>3</v>
      </c>
      <c r="L5887" s="3">
        <v>1192.93</v>
      </c>
      <c r="M5887" s="4">
        <v>7.0000000000000007E-2</v>
      </c>
      <c r="N5887" s="5" t="s">
        <v>23</v>
      </c>
      <c r="O5887" s="3">
        <v>-434.81</v>
      </c>
      <c r="P5887" s="3">
        <v>419.19</v>
      </c>
      <c r="Q5887" s="3">
        <v>19.989999999999998</v>
      </c>
      <c r="R5887" s="5" t="s">
        <v>2005</v>
      </c>
      <c r="S5887" s="5" t="s">
        <v>2006</v>
      </c>
      <c r="T5887" s="5" t="str">
        <f t="shared" si="547"/>
        <v>Lycoris Saunders</v>
      </c>
      <c r="U5887" t="s">
        <v>1143</v>
      </c>
      <c r="V5887" s="5" t="s">
        <v>74</v>
      </c>
      <c r="W5887" s="5" t="s">
        <v>28</v>
      </c>
      <c r="X5887" s="5" t="s">
        <v>29</v>
      </c>
      <c r="Y5887" s="5" t="s">
        <v>2946</v>
      </c>
      <c r="Z5887" s="5" t="s">
        <v>43</v>
      </c>
      <c r="AA5887" s="4">
        <v>0.57999999999999996</v>
      </c>
      <c r="AB5887" s="1">
        <v>40464</v>
      </c>
      <c r="AC5887" s="1">
        <v>21342</v>
      </c>
      <c r="AD5887">
        <f t="shared" si="548"/>
        <v>1</v>
      </c>
      <c r="AE5887">
        <f t="shared" ca="1" si="549"/>
        <v>66</v>
      </c>
      <c r="AF5887" t="str">
        <f t="shared" ca="1" si="550"/>
        <v>Over 65</v>
      </c>
      <c r="AG5887" s="3">
        <f t="shared" si="551"/>
        <v>146.29552233333334</v>
      </c>
      <c r="AH5887" t="str">
        <f>_xlfn.IFNA(VLOOKUP(Sales_Transactions[[#This Row],[Order ID]],Returned_Items[#All],2,FALSE),"Not Returned")</f>
        <v>Not Returned</v>
      </c>
    </row>
    <row r="5888" spans="1:34" x14ac:dyDescent="0.25">
      <c r="A5888">
        <v>37923</v>
      </c>
      <c r="C5888" t="s">
        <v>2852</v>
      </c>
      <c r="D5888" s="2" t="str">
        <f>TEXT(MID(Sales_Transactions[[#This Row],[Order Date]],2,5),"d/m/yyy")</f>
        <v>27/3/2010</v>
      </c>
      <c r="E5888" s="2" t="str">
        <f>TEXT(MID(Sales_Transactions[[#This Row],[Order Date]],2,5),"d")</f>
        <v>27</v>
      </c>
      <c r="F5888" s="2" t="str">
        <f>TEXT(MID(Sales_Transactions[[#This Row],[Order Date]],2,5),"m")</f>
        <v>3</v>
      </c>
      <c r="G5888" s="2" t="str">
        <f>TEXT(MID(Sales_Transactions[[#This Row],[Order Date]],2,5),"yyy")</f>
        <v>2010</v>
      </c>
      <c r="H5888" s="2" t="str">
        <f>TEXT(MID(Sales_Transactions[[#This Row],[Order Date]],2,5),"yyy/m")</f>
        <v>2010/3</v>
      </c>
      <c r="I5888" t="s">
        <v>52</v>
      </c>
      <c r="J5888">
        <f t="shared" si="546"/>
        <v>1</v>
      </c>
      <c r="K5888" s="2">
        <v>29</v>
      </c>
      <c r="L5888" s="3">
        <v>198.43</v>
      </c>
      <c r="M5888" s="4">
        <v>0.01</v>
      </c>
      <c r="N5888" s="5" t="s">
        <v>23</v>
      </c>
      <c r="O5888" s="3">
        <v>-79.67</v>
      </c>
      <c r="P5888" s="3">
        <v>6.48</v>
      </c>
      <c r="Q5888" s="3">
        <v>6.81</v>
      </c>
      <c r="R5888" s="5" t="s">
        <v>980</v>
      </c>
      <c r="S5888" s="5" t="s">
        <v>2975</v>
      </c>
      <c r="T5888" s="5" t="str">
        <f t="shared" si="547"/>
        <v>Paul Stevenson</v>
      </c>
      <c r="U5888" t="s">
        <v>1143</v>
      </c>
      <c r="V5888" s="5" t="s">
        <v>47</v>
      </c>
      <c r="W5888" s="5" t="s">
        <v>28</v>
      </c>
      <c r="X5888" s="5" t="s">
        <v>75</v>
      </c>
      <c r="Y5888" s="5" t="s">
        <v>478</v>
      </c>
      <c r="Z5888" s="5" t="s">
        <v>43</v>
      </c>
      <c r="AA5888" s="4">
        <v>0.36</v>
      </c>
      <c r="AB5888" s="1">
        <v>40265</v>
      </c>
      <c r="AC5888" s="1">
        <v>21477</v>
      </c>
      <c r="AD5888">
        <f t="shared" si="548"/>
        <v>1</v>
      </c>
      <c r="AE5888">
        <f t="shared" ca="1" si="549"/>
        <v>65</v>
      </c>
      <c r="AF5888" t="str">
        <f t="shared" ca="1" si="550"/>
        <v>Over 65</v>
      </c>
      <c r="AG5888" s="3">
        <f t="shared" si="551"/>
        <v>0.45825351724137936</v>
      </c>
      <c r="AH5888" t="str">
        <f>_xlfn.IFNA(VLOOKUP(Sales_Transactions[[#This Row],[Order ID]],Returned_Items[#All],2,FALSE),"Not Returned")</f>
        <v>Not Returned</v>
      </c>
    </row>
    <row r="5889" spans="1:34" x14ac:dyDescent="0.25">
      <c r="A5889">
        <v>38215</v>
      </c>
      <c r="C5889" t="s">
        <v>1903</v>
      </c>
      <c r="D5889" s="2" t="str">
        <f>TEXT(MID(Sales_Transactions[[#This Row],[Order Date]],2,5),"d/m/yyy")</f>
        <v>2/1/2010</v>
      </c>
      <c r="E5889" s="2" t="str">
        <f>TEXT(MID(Sales_Transactions[[#This Row],[Order Date]],2,5),"d")</f>
        <v>2</v>
      </c>
      <c r="F5889" s="2" t="str">
        <f>TEXT(MID(Sales_Transactions[[#This Row],[Order Date]],2,5),"m")</f>
        <v>1</v>
      </c>
      <c r="G5889" s="2" t="str">
        <f>TEXT(MID(Sales_Transactions[[#This Row],[Order Date]],2,5),"yyy")</f>
        <v>2010</v>
      </c>
      <c r="H5889" s="2" t="str">
        <f>TEXT(MID(Sales_Transactions[[#This Row],[Order Date]],2,5),"yyy/m")</f>
        <v>2010/1</v>
      </c>
      <c r="I5889" t="s">
        <v>101</v>
      </c>
      <c r="J5889">
        <f t="shared" si="546"/>
        <v>1</v>
      </c>
      <c r="K5889" s="2">
        <v>42</v>
      </c>
      <c r="L5889" s="3">
        <v>756.72950000000003</v>
      </c>
      <c r="M5889" s="4">
        <v>7.0000000000000007E-2</v>
      </c>
      <c r="N5889" s="5" t="s">
        <v>23</v>
      </c>
      <c r="O5889" s="3">
        <v>64.78</v>
      </c>
      <c r="P5889" s="3">
        <v>20.99</v>
      </c>
      <c r="Q5889" s="3">
        <v>4.8099999999999996</v>
      </c>
      <c r="R5889" s="5" t="s">
        <v>1417</v>
      </c>
      <c r="S5889" s="5" t="s">
        <v>3419</v>
      </c>
      <c r="T5889" s="5" t="str">
        <f t="shared" si="547"/>
        <v>Dennis Pardue</v>
      </c>
      <c r="U5889" t="s">
        <v>1143</v>
      </c>
      <c r="V5889" s="5" t="s">
        <v>27</v>
      </c>
      <c r="W5889" s="5" t="s">
        <v>48</v>
      </c>
      <c r="X5889" s="5" t="s">
        <v>49</v>
      </c>
      <c r="Y5889" s="5" t="s">
        <v>1298</v>
      </c>
      <c r="Z5889" s="5" t="s">
        <v>56</v>
      </c>
      <c r="AA5889" s="4">
        <v>0.57999999999999996</v>
      </c>
      <c r="AB5889" s="1">
        <v>40181</v>
      </c>
      <c r="AC5889" s="1">
        <v>21408</v>
      </c>
      <c r="AD5889">
        <f t="shared" si="548"/>
        <v>1</v>
      </c>
      <c r="AE5889">
        <f t="shared" ca="1" si="549"/>
        <v>65</v>
      </c>
      <c r="AF5889" t="str">
        <f t="shared" ca="1" si="550"/>
        <v>Over 65</v>
      </c>
      <c r="AG5889" s="3">
        <f t="shared" si="551"/>
        <v>0.61393588095238083</v>
      </c>
      <c r="AH5889" t="str">
        <f>_xlfn.IFNA(VLOOKUP(Sales_Transactions[[#This Row],[Order ID]],Returned_Items[#All],2,FALSE),"Not Returned")</f>
        <v>Not Returned</v>
      </c>
    </row>
    <row r="5890" spans="1:34" x14ac:dyDescent="0.25">
      <c r="A5890">
        <v>38215</v>
      </c>
      <c r="C5890" t="s">
        <v>1903</v>
      </c>
      <c r="D5890" s="2" t="str">
        <f>TEXT(MID(Sales_Transactions[[#This Row],[Order Date]],2,5),"d/m/yyy")</f>
        <v>2/1/2010</v>
      </c>
      <c r="E5890" s="2" t="str">
        <f>TEXT(MID(Sales_Transactions[[#This Row],[Order Date]],2,5),"d")</f>
        <v>2</v>
      </c>
      <c r="F5890" s="2" t="str">
        <f>TEXT(MID(Sales_Transactions[[#This Row],[Order Date]],2,5),"m")</f>
        <v>1</v>
      </c>
      <c r="G5890" s="2" t="str">
        <f>TEXT(MID(Sales_Transactions[[#This Row],[Order Date]],2,5),"yyy")</f>
        <v>2010</v>
      </c>
      <c r="H5890" s="2" t="str">
        <f>TEXT(MID(Sales_Transactions[[#This Row],[Order Date]],2,5),"yyy/m")</f>
        <v>2010/1</v>
      </c>
      <c r="I5890" t="s">
        <v>101</v>
      </c>
      <c r="J5890">
        <f t="shared" ref="J5890:J5953" si="552">IF(I5890="Making Critical",5,IF(I5890="High",4,IF(I5890="Medium",3,IF(I5890="Low",2,1))))</f>
        <v>1</v>
      </c>
      <c r="K5890" s="2">
        <v>38</v>
      </c>
      <c r="L5890" s="3">
        <v>3676.96</v>
      </c>
      <c r="M5890" s="4">
        <v>0.09</v>
      </c>
      <c r="N5890" s="5" t="s">
        <v>67</v>
      </c>
      <c r="O5890" s="3">
        <v>1233.45</v>
      </c>
      <c r="P5890" s="3">
        <v>104.85</v>
      </c>
      <c r="Q5890" s="3">
        <v>19.989999999999998</v>
      </c>
      <c r="R5890" s="5" t="s">
        <v>1417</v>
      </c>
      <c r="S5890" s="5" t="s">
        <v>3419</v>
      </c>
      <c r="T5890" s="5" t="str">
        <f t="shared" ref="T5890:T5953" si="553">R5890 &amp; " " &amp; S5890</f>
        <v>Dennis Pardue</v>
      </c>
      <c r="U5890" t="s">
        <v>1143</v>
      </c>
      <c r="V5890" s="5" t="s">
        <v>27</v>
      </c>
      <c r="W5890" s="5" t="s">
        <v>28</v>
      </c>
      <c r="X5890" s="5" t="s">
        <v>75</v>
      </c>
      <c r="Y5890" s="5" t="s">
        <v>1874</v>
      </c>
      <c r="Z5890" s="5" t="s">
        <v>43</v>
      </c>
      <c r="AA5890" s="4">
        <v>0.37</v>
      </c>
      <c r="AB5890" s="1">
        <v>40182</v>
      </c>
      <c r="AC5890" s="1">
        <v>21234</v>
      </c>
      <c r="AD5890">
        <f t="shared" ref="AD5890:AD5953" si="554">_xlfn.DAYS(AB5890,D5890)</f>
        <v>2</v>
      </c>
      <c r="AE5890">
        <f t="shared" ref="AE5890:AE5953" ca="1" si="555">DATEDIF(AC5890,TODAY(),"Y")</f>
        <v>66</v>
      </c>
      <c r="AF5890" t="str">
        <f t="shared" ref="AF5890:AF5953" ca="1" si="556">IF(AE5890&lt;18,"Under 18",IF(AE5890&lt;65,"18-64","Over 65"))</f>
        <v>Over 65</v>
      </c>
      <c r="AG5890" s="3">
        <f t="shared" ref="AG5890:AG5953" si="557" xml:space="preserve"> (P5890 - (M5890 / 100) * P5890 + Q5890) / K5890</f>
        <v>3.2827798684210525</v>
      </c>
      <c r="AH5890" t="str">
        <f>_xlfn.IFNA(VLOOKUP(Sales_Transactions[[#This Row],[Order ID]],Returned_Items[#All],2,FALSE),"Not Returned")</f>
        <v>Not Returned</v>
      </c>
    </row>
    <row r="5891" spans="1:34" x14ac:dyDescent="0.25">
      <c r="A5891">
        <v>38659</v>
      </c>
      <c r="C5891" t="s">
        <v>2192</v>
      </c>
      <c r="D5891" s="2" t="str">
        <f>TEXT(MID(Sales_Transactions[[#This Row],[Order Date]],2,5),"d/m/yyy")</f>
        <v>30/3/2010</v>
      </c>
      <c r="E5891" s="2" t="str">
        <f>TEXT(MID(Sales_Transactions[[#This Row],[Order Date]],2,5),"d")</f>
        <v>30</v>
      </c>
      <c r="F5891" s="2" t="str">
        <f>TEXT(MID(Sales_Transactions[[#This Row],[Order Date]],2,5),"m")</f>
        <v>3</v>
      </c>
      <c r="G5891" s="2" t="str">
        <f>TEXT(MID(Sales_Transactions[[#This Row],[Order Date]],2,5),"yyy")</f>
        <v>2010</v>
      </c>
      <c r="H5891" s="2" t="str">
        <f>TEXT(MID(Sales_Transactions[[#This Row],[Order Date]],2,5),"yyy/m")</f>
        <v>2010/3</v>
      </c>
      <c r="I5891" t="s">
        <v>22</v>
      </c>
      <c r="J5891">
        <f t="shared" si="552"/>
        <v>2</v>
      </c>
      <c r="K5891" s="2">
        <v>48</v>
      </c>
      <c r="L5891" s="3">
        <v>3982.42</v>
      </c>
      <c r="M5891" s="4">
        <v>0.04</v>
      </c>
      <c r="N5891" s="5" t="s">
        <v>23</v>
      </c>
      <c r="O5891" s="3">
        <v>1560.82</v>
      </c>
      <c r="P5891" s="3">
        <v>83.1</v>
      </c>
      <c r="Q5891" s="3">
        <v>6.13</v>
      </c>
      <c r="R5891" s="5" t="s">
        <v>2362</v>
      </c>
      <c r="S5891" s="5" t="s">
        <v>3415</v>
      </c>
      <c r="T5891" s="5" t="str">
        <f t="shared" si="553"/>
        <v>Jonathan Doherty</v>
      </c>
      <c r="U5891" t="s">
        <v>1143</v>
      </c>
      <c r="V5891" s="5" t="s">
        <v>47</v>
      </c>
      <c r="W5891" s="5" t="s">
        <v>48</v>
      </c>
      <c r="X5891" s="5" t="s">
        <v>87</v>
      </c>
      <c r="Y5891" s="5" t="s">
        <v>965</v>
      </c>
      <c r="Z5891" s="5" t="s">
        <v>43</v>
      </c>
      <c r="AA5891" s="4">
        <v>0.45</v>
      </c>
      <c r="AB5891" s="1">
        <v>40271</v>
      </c>
      <c r="AC5891" s="1">
        <v>21434</v>
      </c>
      <c r="AD5891">
        <f t="shared" si="554"/>
        <v>4</v>
      </c>
      <c r="AE5891">
        <f t="shared" ca="1" si="555"/>
        <v>65</v>
      </c>
      <c r="AF5891" t="str">
        <f t="shared" ca="1" si="556"/>
        <v>Over 65</v>
      </c>
      <c r="AG5891" s="3">
        <f t="shared" si="557"/>
        <v>1.8582658333333331</v>
      </c>
      <c r="AH5891" t="str">
        <f>_xlfn.IFNA(VLOOKUP(Sales_Transactions[[#This Row],[Order ID]],Returned_Items[#All],2,FALSE),"Not Returned")</f>
        <v>Not Returned</v>
      </c>
    </row>
    <row r="5892" spans="1:34" x14ac:dyDescent="0.25">
      <c r="A5892">
        <v>38659</v>
      </c>
      <c r="C5892" t="s">
        <v>2192</v>
      </c>
      <c r="D5892" s="2" t="str">
        <f>TEXT(MID(Sales_Transactions[[#This Row],[Order Date]],2,5),"d/m/yyy")</f>
        <v>30/3/2010</v>
      </c>
      <c r="E5892" s="2" t="str">
        <f>TEXT(MID(Sales_Transactions[[#This Row],[Order Date]],2,5),"d")</f>
        <v>30</v>
      </c>
      <c r="F5892" s="2" t="str">
        <f>TEXT(MID(Sales_Transactions[[#This Row],[Order Date]],2,5),"m")</f>
        <v>3</v>
      </c>
      <c r="G5892" s="2" t="str">
        <f>TEXT(MID(Sales_Transactions[[#This Row],[Order Date]],2,5),"yyy")</f>
        <v>2010</v>
      </c>
      <c r="H5892" s="2" t="str">
        <f>TEXT(MID(Sales_Transactions[[#This Row],[Order Date]],2,5),"yyy/m")</f>
        <v>2010/3</v>
      </c>
      <c r="I5892" t="s">
        <v>22</v>
      </c>
      <c r="J5892">
        <f t="shared" si="552"/>
        <v>2</v>
      </c>
      <c r="K5892" s="2">
        <v>32</v>
      </c>
      <c r="L5892" s="3">
        <v>4025.66</v>
      </c>
      <c r="M5892" s="4">
        <v>0.05</v>
      </c>
      <c r="N5892" s="5" t="s">
        <v>34</v>
      </c>
      <c r="O5892" s="3">
        <v>-395.12</v>
      </c>
      <c r="P5892" s="3">
        <v>124.49</v>
      </c>
      <c r="Q5892" s="3">
        <v>51.94</v>
      </c>
      <c r="R5892" s="5" t="s">
        <v>2362</v>
      </c>
      <c r="S5892" s="5" t="s">
        <v>3415</v>
      </c>
      <c r="T5892" s="5" t="str">
        <f t="shared" si="553"/>
        <v>Jonathan Doherty</v>
      </c>
      <c r="U5892" t="s">
        <v>1143</v>
      </c>
      <c r="V5892" s="5" t="s">
        <v>47</v>
      </c>
      <c r="W5892" s="5" t="s">
        <v>57</v>
      </c>
      <c r="X5892" s="5" t="s">
        <v>107</v>
      </c>
      <c r="Y5892" s="5" t="s">
        <v>711</v>
      </c>
      <c r="Z5892" s="5" t="s">
        <v>106</v>
      </c>
      <c r="AA5892" s="4">
        <v>0.63</v>
      </c>
      <c r="AB5892" s="1">
        <v>40274</v>
      </c>
      <c r="AC5892" s="1">
        <v>21247</v>
      </c>
      <c r="AD5892">
        <f t="shared" si="554"/>
        <v>7</v>
      </c>
      <c r="AE5892">
        <f t="shared" ca="1" si="555"/>
        <v>66</v>
      </c>
      <c r="AF5892" t="str">
        <f t="shared" ca="1" si="556"/>
        <v>Over 65</v>
      </c>
      <c r="AG5892" s="3">
        <f t="shared" si="557"/>
        <v>5.5114923437499996</v>
      </c>
      <c r="AH5892" t="str">
        <f>_xlfn.IFNA(VLOOKUP(Sales_Transactions[[#This Row],[Order ID]],Returned_Items[#All],2,FALSE),"Not Returned")</f>
        <v>Not Returned</v>
      </c>
    </row>
    <row r="5893" spans="1:34" x14ac:dyDescent="0.25">
      <c r="A5893">
        <v>38982</v>
      </c>
      <c r="C5893" t="s">
        <v>2150</v>
      </c>
      <c r="D5893" s="2" t="str">
        <f>TEXT(MID(Sales_Transactions[[#This Row],[Order Date]],2,5),"d/m/yyy")</f>
        <v>17/7/2009</v>
      </c>
      <c r="E5893" s="2" t="str">
        <f>TEXT(MID(Sales_Transactions[[#This Row],[Order Date]],2,5),"d")</f>
        <v>17</v>
      </c>
      <c r="F5893" s="2" t="str">
        <f>TEXT(MID(Sales_Transactions[[#This Row],[Order Date]],2,5),"m")</f>
        <v>7</v>
      </c>
      <c r="G5893" s="2" t="str">
        <f>TEXT(MID(Sales_Transactions[[#This Row],[Order Date]],2,5),"yyy")</f>
        <v>2009</v>
      </c>
      <c r="H5893" s="2" t="str">
        <f>TEXT(MID(Sales_Transactions[[#This Row],[Order Date]],2,5),"yyy/m")</f>
        <v>2009/7</v>
      </c>
      <c r="I5893" t="s">
        <v>52</v>
      </c>
      <c r="J5893">
        <f t="shared" si="552"/>
        <v>1</v>
      </c>
      <c r="K5893" s="2">
        <v>43</v>
      </c>
      <c r="L5893" s="3">
        <v>1114.42</v>
      </c>
      <c r="M5893" s="4">
        <v>0.09</v>
      </c>
      <c r="N5893" s="5" t="s">
        <v>23</v>
      </c>
      <c r="O5893" s="3">
        <v>425.07</v>
      </c>
      <c r="P5893" s="3">
        <v>28.48</v>
      </c>
      <c r="Q5893" s="3">
        <v>1.99</v>
      </c>
      <c r="R5893" s="5" t="s">
        <v>1531</v>
      </c>
      <c r="S5893" s="5" t="s">
        <v>2274</v>
      </c>
      <c r="T5893" s="5" t="str">
        <f t="shared" si="553"/>
        <v>Liz Carlisle</v>
      </c>
      <c r="U5893" t="s">
        <v>1143</v>
      </c>
      <c r="V5893" s="5" t="s">
        <v>47</v>
      </c>
      <c r="W5893" s="5" t="s">
        <v>48</v>
      </c>
      <c r="X5893" s="5" t="s">
        <v>87</v>
      </c>
      <c r="Y5893" s="5" t="s">
        <v>874</v>
      </c>
      <c r="Z5893" s="5" t="s">
        <v>60</v>
      </c>
      <c r="AA5893" s="4">
        <v>0.4</v>
      </c>
      <c r="AB5893" s="1">
        <v>40012</v>
      </c>
      <c r="AC5893" s="1">
        <v>21498</v>
      </c>
      <c r="AD5893">
        <f t="shared" si="554"/>
        <v>1</v>
      </c>
      <c r="AE5893">
        <f t="shared" ca="1" si="555"/>
        <v>65</v>
      </c>
      <c r="AF5893" t="str">
        <f t="shared" ca="1" si="556"/>
        <v>Over 65</v>
      </c>
      <c r="AG5893" s="3">
        <f t="shared" si="557"/>
        <v>0.70800855813953478</v>
      </c>
      <c r="AH5893" t="str">
        <f>_xlfn.IFNA(VLOOKUP(Sales_Transactions[[#This Row],[Order ID]],Returned_Items[#All],2,FALSE),"Not Returned")</f>
        <v>Not Returned</v>
      </c>
    </row>
    <row r="5894" spans="1:34" x14ac:dyDescent="0.25">
      <c r="A5894">
        <v>39908</v>
      </c>
      <c r="C5894" t="s">
        <v>2020</v>
      </c>
      <c r="D5894" s="2" t="str">
        <f>TEXT(MID(Sales_Transactions[[#This Row],[Order Date]],2,5),"d/m/yyy")</f>
        <v>10/5/2009</v>
      </c>
      <c r="E5894" s="2" t="str">
        <f>TEXT(MID(Sales_Transactions[[#This Row],[Order Date]],2,5),"d")</f>
        <v>10</v>
      </c>
      <c r="F5894" s="2" t="str">
        <f>TEXT(MID(Sales_Transactions[[#This Row],[Order Date]],2,5),"m")</f>
        <v>5</v>
      </c>
      <c r="G5894" s="2" t="str">
        <f>TEXT(MID(Sales_Transactions[[#This Row],[Order Date]],2,5),"yyy")</f>
        <v>2009</v>
      </c>
      <c r="H5894" s="2" t="str">
        <f>TEXT(MID(Sales_Transactions[[#This Row],[Order Date]],2,5),"yyy/m")</f>
        <v>2009/5</v>
      </c>
      <c r="I5894" t="s">
        <v>22</v>
      </c>
      <c r="J5894">
        <f t="shared" si="552"/>
        <v>2</v>
      </c>
      <c r="K5894" s="2">
        <v>23</v>
      </c>
      <c r="L5894" s="3">
        <v>753.75</v>
      </c>
      <c r="M5894" s="4">
        <v>0.1</v>
      </c>
      <c r="N5894" s="5" t="s">
        <v>23</v>
      </c>
      <c r="O5894" s="3">
        <v>31.17</v>
      </c>
      <c r="P5894" s="3">
        <v>34.99</v>
      </c>
      <c r="Q5894" s="3">
        <v>7.73</v>
      </c>
      <c r="R5894" s="5" t="s">
        <v>1660</v>
      </c>
      <c r="S5894" s="5" t="s">
        <v>1661</v>
      </c>
      <c r="T5894" s="5" t="str">
        <f t="shared" si="553"/>
        <v>Neil Knudson</v>
      </c>
      <c r="U5894" t="s">
        <v>1143</v>
      </c>
      <c r="V5894" s="5" t="s">
        <v>74</v>
      </c>
      <c r="W5894" s="5" t="s">
        <v>28</v>
      </c>
      <c r="X5894" s="5" t="s">
        <v>124</v>
      </c>
      <c r="Y5894" s="5" t="s">
        <v>2416</v>
      </c>
      <c r="Z5894" s="5" t="s">
        <v>43</v>
      </c>
      <c r="AA5894" s="4">
        <v>0.59</v>
      </c>
      <c r="AB5894" s="1">
        <v>39945</v>
      </c>
      <c r="AC5894" s="1">
        <v>21226</v>
      </c>
      <c r="AD5894">
        <f t="shared" si="554"/>
        <v>2</v>
      </c>
      <c r="AE5894">
        <f t="shared" ca="1" si="555"/>
        <v>66</v>
      </c>
      <c r="AF5894" t="str">
        <f t="shared" ca="1" si="556"/>
        <v>Over 65</v>
      </c>
      <c r="AG5894" s="3">
        <f t="shared" si="557"/>
        <v>1.8558700000000001</v>
      </c>
      <c r="AH5894" t="str">
        <f>_xlfn.IFNA(VLOOKUP(Sales_Transactions[[#This Row],[Order ID]],Returned_Items[#All],2,FALSE),"Not Returned")</f>
        <v>Not Returned</v>
      </c>
    </row>
    <row r="5895" spans="1:34" x14ac:dyDescent="0.25">
      <c r="A5895">
        <v>40225</v>
      </c>
      <c r="C5895" t="s">
        <v>1519</v>
      </c>
      <c r="D5895" s="2" t="str">
        <f>TEXT(MID(Sales_Transactions[[#This Row],[Order Date]],2,5),"d/m/yyy")</f>
        <v>9/1/2011</v>
      </c>
      <c r="E5895" s="2" t="str">
        <f>TEXT(MID(Sales_Transactions[[#This Row],[Order Date]],2,5),"d")</f>
        <v>9</v>
      </c>
      <c r="F5895" s="2" t="str">
        <f>TEXT(MID(Sales_Transactions[[#This Row],[Order Date]],2,5),"m")</f>
        <v>1</v>
      </c>
      <c r="G5895" s="2" t="str">
        <f>TEXT(MID(Sales_Transactions[[#This Row],[Order Date]],2,5),"yyy")</f>
        <v>2011</v>
      </c>
      <c r="H5895" s="2" t="str">
        <f>TEXT(MID(Sales_Transactions[[#This Row],[Order Date]],2,5),"yyy/m")</f>
        <v>2011/1</v>
      </c>
      <c r="I5895" t="s">
        <v>22</v>
      </c>
      <c r="J5895">
        <f t="shared" si="552"/>
        <v>2</v>
      </c>
      <c r="K5895" s="2">
        <v>50</v>
      </c>
      <c r="L5895" s="3">
        <v>839.07</v>
      </c>
      <c r="M5895" s="4">
        <v>0.06</v>
      </c>
      <c r="N5895" s="5" t="s">
        <v>23</v>
      </c>
      <c r="O5895" s="3">
        <v>212.73</v>
      </c>
      <c r="P5895" s="3">
        <v>16.739999999999998</v>
      </c>
      <c r="Q5895" s="3">
        <v>5.08</v>
      </c>
      <c r="R5895" s="5" t="s">
        <v>198</v>
      </c>
      <c r="S5895" s="5" t="s">
        <v>2675</v>
      </c>
      <c r="T5895" s="5" t="str">
        <f t="shared" si="553"/>
        <v>Frank Gastineau</v>
      </c>
      <c r="U5895" t="s">
        <v>1143</v>
      </c>
      <c r="V5895" s="5" t="s">
        <v>27</v>
      </c>
      <c r="W5895" s="5" t="s">
        <v>28</v>
      </c>
      <c r="X5895" s="5" t="s">
        <v>41</v>
      </c>
      <c r="Y5895" s="5" t="s">
        <v>3341</v>
      </c>
      <c r="Z5895" s="5" t="s">
        <v>43</v>
      </c>
      <c r="AA5895" s="4">
        <v>0.36</v>
      </c>
      <c r="AB5895" s="1">
        <v>40559</v>
      </c>
      <c r="AC5895" s="1">
        <v>21004</v>
      </c>
      <c r="AD5895">
        <f t="shared" si="554"/>
        <v>7</v>
      </c>
      <c r="AE5895">
        <f t="shared" ca="1" si="555"/>
        <v>67</v>
      </c>
      <c r="AF5895" t="str">
        <f t="shared" ca="1" si="556"/>
        <v>Over 65</v>
      </c>
      <c r="AG5895" s="3">
        <f t="shared" si="557"/>
        <v>0.43619912</v>
      </c>
      <c r="AH5895" t="str">
        <f>_xlfn.IFNA(VLOOKUP(Sales_Transactions[[#This Row],[Order ID]],Returned_Items[#All],2,FALSE),"Not Returned")</f>
        <v>Not Returned</v>
      </c>
    </row>
    <row r="5896" spans="1:34" x14ac:dyDescent="0.25">
      <c r="A5896">
        <v>40225</v>
      </c>
      <c r="C5896" t="s">
        <v>1519</v>
      </c>
      <c r="D5896" s="2" t="str">
        <f>TEXT(MID(Sales_Transactions[[#This Row],[Order Date]],2,5),"d/m/yyy")</f>
        <v>9/1/2011</v>
      </c>
      <c r="E5896" s="2" t="str">
        <f>TEXT(MID(Sales_Transactions[[#This Row],[Order Date]],2,5),"d")</f>
        <v>9</v>
      </c>
      <c r="F5896" s="2" t="str">
        <f>TEXT(MID(Sales_Transactions[[#This Row],[Order Date]],2,5),"m")</f>
        <v>1</v>
      </c>
      <c r="G5896" s="2" t="str">
        <f>TEXT(MID(Sales_Transactions[[#This Row],[Order Date]],2,5),"yyy")</f>
        <v>2011</v>
      </c>
      <c r="H5896" s="2" t="str">
        <f>TEXT(MID(Sales_Transactions[[#This Row],[Order Date]],2,5),"yyy/m")</f>
        <v>2011/1</v>
      </c>
      <c r="I5896" t="s">
        <v>22</v>
      </c>
      <c r="J5896">
        <f t="shared" si="552"/>
        <v>2</v>
      </c>
      <c r="K5896" s="2">
        <v>45</v>
      </c>
      <c r="L5896" s="3">
        <v>5643.49</v>
      </c>
      <c r="M5896" s="4">
        <v>0.05</v>
      </c>
      <c r="N5896" s="5" t="s">
        <v>34</v>
      </c>
      <c r="O5896" s="3">
        <v>-1857.06</v>
      </c>
      <c r="P5896" s="3">
        <v>122.99</v>
      </c>
      <c r="Q5896" s="3">
        <v>70.2</v>
      </c>
      <c r="R5896" s="5" t="s">
        <v>198</v>
      </c>
      <c r="S5896" s="5" t="s">
        <v>2675</v>
      </c>
      <c r="T5896" s="5" t="str">
        <f t="shared" si="553"/>
        <v>Frank Gastineau</v>
      </c>
      <c r="U5896" t="s">
        <v>1143</v>
      </c>
      <c r="V5896" s="5" t="s">
        <v>27</v>
      </c>
      <c r="W5896" s="5" t="s">
        <v>57</v>
      </c>
      <c r="X5896" s="5" t="s">
        <v>154</v>
      </c>
      <c r="Y5896" s="5" t="s">
        <v>701</v>
      </c>
      <c r="Z5896" s="5" t="s">
        <v>40</v>
      </c>
      <c r="AA5896" s="4">
        <v>0.74</v>
      </c>
      <c r="AB5896" s="1">
        <v>40554</v>
      </c>
      <c r="AC5896" s="1">
        <v>20863</v>
      </c>
      <c r="AD5896">
        <f t="shared" si="554"/>
        <v>2</v>
      </c>
      <c r="AE5896">
        <f t="shared" ca="1" si="555"/>
        <v>67</v>
      </c>
      <c r="AF5896" t="str">
        <f t="shared" ca="1" si="556"/>
        <v>Over 65</v>
      </c>
      <c r="AG5896" s="3">
        <f t="shared" si="557"/>
        <v>4.2917445555555558</v>
      </c>
      <c r="AH5896" t="str">
        <f>_xlfn.IFNA(VLOOKUP(Sales_Transactions[[#This Row],[Order ID]],Returned_Items[#All],2,FALSE),"Not Returned")</f>
        <v>Not Returned</v>
      </c>
    </row>
    <row r="5897" spans="1:34" x14ac:dyDescent="0.25">
      <c r="A5897">
        <v>40512</v>
      </c>
      <c r="C5897" t="s">
        <v>1718</v>
      </c>
      <c r="D5897" s="2" t="str">
        <f>TEXT(MID(Sales_Transactions[[#This Row],[Order Date]],2,5),"d/m/yyy")</f>
        <v>17/9/2010</v>
      </c>
      <c r="E5897" s="2" t="str">
        <f>TEXT(MID(Sales_Transactions[[#This Row],[Order Date]],2,5),"d")</f>
        <v>17</v>
      </c>
      <c r="F5897" s="2" t="str">
        <f>TEXT(MID(Sales_Transactions[[#This Row],[Order Date]],2,5),"m")</f>
        <v>9</v>
      </c>
      <c r="G5897" s="2" t="str">
        <f>TEXT(MID(Sales_Transactions[[#This Row],[Order Date]],2,5),"yyy")</f>
        <v>2010</v>
      </c>
      <c r="H5897" s="2" t="str">
        <f>TEXT(MID(Sales_Transactions[[#This Row],[Order Date]],2,5),"yyy/m")</f>
        <v>2010/9</v>
      </c>
      <c r="I5897" t="s">
        <v>78</v>
      </c>
      <c r="J5897">
        <f t="shared" si="552"/>
        <v>3</v>
      </c>
      <c r="K5897" s="2">
        <v>41</v>
      </c>
      <c r="L5897" s="3">
        <v>405.83</v>
      </c>
      <c r="M5897" s="4">
        <v>0.06</v>
      </c>
      <c r="N5897" s="5" t="s">
        <v>23</v>
      </c>
      <c r="O5897" s="3">
        <v>178.86</v>
      </c>
      <c r="P5897" s="3">
        <v>9.9</v>
      </c>
      <c r="Q5897" s="3">
        <v>1.39</v>
      </c>
      <c r="R5897" s="5" t="s">
        <v>956</v>
      </c>
      <c r="S5897" s="5" t="s">
        <v>172</v>
      </c>
      <c r="T5897" s="5" t="str">
        <f t="shared" si="553"/>
        <v>Greg Hansen</v>
      </c>
      <c r="U5897" t="s">
        <v>1143</v>
      </c>
      <c r="V5897" s="5" t="s">
        <v>74</v>
      </c>
      <c r="W5897" s="5" t="s">
        <v>28</v>
      </c>
      <c r="X5897" s="5" t="s">
        <v>98</v>
      </c>
      <c r="Y5897" s="5" t="s">
        <v>2965</v>
      </c>
      <c r="Z5897" s="5" t="s">
        <v>43</v>
      </c>
      <c r="AA5897" s="4">
        <v>0.37</v>
      </c>
      <c r="AB5897" s="1">
        <v>40439</v>
      </c>
      <c r="AC5897" s="1">
        <v>20621</v>
      </c>
      <c r="AD5897">
        <f t="shared" si="554"/>
        <v>1</v>
      </c>
      <c r="AE5897">
        <f t="shared" ca="1" si="555"/>
        <v>68</v>
      </c>
      <c r="AF5897" t="str">
        <f t="shared" ca="1" si="556"/>
        <v>Over 65</v>
      </c>
      <c r="AG5897" s="3">
        <f t="shared" si="557"/>
        <v>0.27522097560975611</v>
      </c>
      <c r="AH5897" t="str">
        <f>_xlfn.IFNA(VLOOKUP(Sales_Transactions[[#This Row],[Order ID]],Returned_Items[#All],2,FALSE),"Not Returned")</f>
        <v>Not Returned</v>
      </c>
    </row>
    <row r="5898" spans="1:34" x14ac:dyDescent="0.25">
      <c r="A5898">
        <v>41636</v>
      </c>
      <c r="C5898" t="s">
        <v>1852</v>
      </c>
      <c r="D5898" s="2" t="str">
        <f>TEXT(MID(Sales_Transactions[[#This Row],[Order Date]],2,5),"d/m/yyy")</f>
        <v>14/8/2009</v>
      </c>
      <c r="E5898" s="2" t="str">
        <f>TEXT(MID(Sales_Transactions[[#This Row],[Order Date]],2,5),"d")</f>
        <v>14</v>
      </c>
      <c r="F5898" s="2" t="str">
        <f>TEXT(MID(Sales_Transactions[[#This Row],[Order Date]],2,5),"m")</f>
        <v>8</v>
      </c>
      <c r="G5898" s="2" t="str">
        <f>TEXT(MID(Sales_Transactions[[#This Row],[Order Date]],2,5),"yyy")</f>
        <v>2009</v>
      </c>
      <c r="H5898" s="2" t="str">
        <f>TEXT(MID(Sales_Transactions[[#This Row],[Order Date]],2,5),"yyy/m")</f>
        <v>2009/8</v>
      </c>
      <c r="I5898" t="s">
        <v>101</v>
      </c>
      <c r="J5898">
        <f t="shared" si="552"/>
        <v>1</v>
      </c>
      <c r="K5898" s="2">
        <v>47</v>
      </c>
      <c r="L5898" s="3">
        <v>5294.48</v>
      </c>
      <c r="M5898" s="4">
        <v>0.03</v>
      </c>
      <c r="N5898" s="5" t="s">
        <v>23</v>
      </c>
      <c r="O5898" s="3">
        <v>1521.31</v>
      </c>
      <c r="P5898" s="3">
        <v>107.53</v>
      </c>
      <c r="Q5898" s="3">
        <v>5.81</v>
      </c>
      <c r="R5898" s="5" t="s">
        <v>3422</v>
      </c>
      <c r="S5898" s="5" t="s">
        <v>3423</v>
      </c>
      <c r="T5898" s="5" t="str">
        <f t="shared" si="553"/>
        <v>MaryBeth Skach</v>
      </c>
      <c r="U5898" t="s">
        <v>1143</v>
      </c>
      <c r="V5898" s="5" t="s">
        <v>74</v>
      </c>
      <c r="W5898" s="5" t="s">
        <v>57</v>
      </c>
      <c r="X5898" s="5" t="s">
        <v>58</v>
      </c>
      <c r="Y5898" s="5" t="s">
        <v>788</v>
      </c>
      <c r="Z5898" s="5" t="s">
        <v>56</v>
      </c>
      <c r="AA5898" s="4">
        <v>0.65</v>
      </c>
      <c r="AB5898" s="1">
        <v>40040</v>
      </c>
      <c r="AC5898" s="1">
        <v>20749</v>
      </c>
      <c r="AD5898">
        <f t="shared" si="554"/>
        <v>1</v>
      </c>
      <c r="AE5898">
        <f t="shared" ca="1" si="555"/>
        <v>67</v>
      </c>
      <c r="AF5898" t="str">
        <f t="shared" ca="1" si="556"/>
        <v>Over 65</v>
      </c>
      <c r="AG5898" s="3">
        <f t="shared" si="557"/>
        <v>2.410803</v>
      </c>
      <c r="AH5898" t="str">
        <f>_xlfn.IFNA(VLOOKUP(Sales_Transactions[[#This Row],[Order ID]],Returned_Items[#All],2,FALSE),"Not Returned")</f>
        <v>Not Returned</v>
      </c>
    </row>
    <row r="5899" spans="1:34" x14ac:dyDescent="0.25">
      <c r="A5899">
        <v>41636</v>
      </c>
      <c r="C5899" t="s">
        <v>1852</v>
      </c>
      <c r="D5899" s="2" t="str">
        <f>TEXT(MID(Sales_Transactions[[#This Row],[Order Date]],2,5),"d/m/yyy")</f>
        <v>14/8/2009</v>
      </c>
      <c r="E5899" s="2" t="str">
        <f>TEXT(MID(Sales_Transactions[[#This Row],[Order Date]],2,5),"d")</f>
        <v>14</v>
      </c>
      <c r="F5899" s="2" t="str">
        <f>TEXT(MID(Sales_Transactions[[#This Row],[Order Date]],2,5),"m")</f>
        <v>8</v>
      </c>
      <c r="G5899" s="2" t="str">
        <f>TEXT(MID(Sales_Transactions[[#This Row],[Order Date]],2,5),"yyy")</f>
        <v>2009</v>
      </c>
      <c r="H5899" s="2" t="str">
        <f>TEXT(MID(Sales_Transactions[[#This Row],[Order Date]],2,5),"yyy/m")</f>
        <v>2009/8</v>
      </c>
      <c r="I5899" t="s">
        <v>101</v>
      </c>
      <c r="J5899">
        <f t="shared" si="552"/>
        <v>1</v>
      </c>
      <c r="K5899" s="2">
        <v>25</v>
      </c>
      <c r="L5899" s="3">
        <v>423.15</v>
      </c>
      <c r="M5899" s="4">
        <v>0.05</v>
      </c>
      <c r="N5899" s="5" t="s">
        <v>23</v>
      </c>
      <c r="O5899" s="3">
        <v>-47.28</v>
      </c>
      <c r="P5899" s="3">
        <v>16.98</v>
      </c>
      <c r="Q5899" s="3">
        <v>7.78</v>
      </c>
      <c r="R5899" s="5" t="s">
        <v>3422</v>
      </c>
      <c r="S5899" s="5" t="s">
        <v>3423</v>
      </c>
      <c r="T5899" s="5" t="str">
        <f t="shared" si="553"/>
        <v>MaryBeth Skach</v>
      </c>
      <c r="U5899" t="s">
        <v>1143</v>
      </c>
      <c r="V5899" s="5" t="s">
        <v>74</v>
      </c>
      <c r="W5899" s="5" t="s">
        <v>28</v>
      </c>
      <c r="X5899" s="5" t="s">
        <v>124</v>
      </c>
      <c r="Y5899" s="5" t="s">
        <v>3432</v>
      </c>
      <c r="Z5899" s="5" t="s">
        <v>60</v>
      </c>
      <c r="AA5899" s="4">
        <v>0.56999999999999995</v>
      </c>
      <c r="AB5899" s="1">
        <v>40041</v>
      </c>
      <c r="AC5899" s="1">
        <v>20689</v>
      </c>
      <c r="AD5899">
        <f t="shared" si="554"/>
        <v>2</v>
      </c>
      <c r="AE5899">
        <f t="shared" ca="1" si="555"/>
        <v>67</v>
      </c>
      <c r="AF5899" t="str">
        <f t="shared" ca="1" si="556"/>
        <v>Over 65</v>
      </c>
      <c r="AG5899" s="3">
        <f t="shared" si="557"/>
        <v>0.99006040000000017</v>
      </c>
      <c r="AH5899" t="str">
        <f>_xlfn.IFNA(VLOOKUP(Sales_Transactions[[#This Row],[Order ID]],Returned_Items[#All],2,FALSE),"Not Returned")</f>
        <v>Not Returned</v>
      </c>
    </row>
    <row r="5900" spans="1:34" x14ac:dyDescent="0.25">
      <c r="A5900">
        <v>41636</v>
      </c>
      <c r="C5900" t="s">
        <v>1852</v>
      </c>
      <c r="D5900" s="2" t="str">
        <f>TEXT(MID(Sales_Transactions[[#This Row],[Order Date]],2,5),"d/m/yyy")</f>
        <v>14/8/2009</v>
      </c>
      <c r="E5900" s="2" t="str">
        <f>TEXT(MID(Sales_Transactions[[#This Row],[Order Date]],2,5),"d")</f>
        <v>14</v>
      </c>
      <c r="F5900" s="2" t="str">
        <f>TEXT(MID(Sales_Transactions[[#This Row],[Order Date]],2,5),"m")</f>
        <v>8</v>
      </c>
      <c r="G5900" s="2" t="str">
        <f>TEXT(MID(Sales_Transactions[[#This Row],[Order Date]],2,5),"yyy")</f>
        <v>2009</v>
      </c>
      <c r="H5900" s="2" t="str">
        <f>TEXT(MID(Sales_Transactions[[#This Row],[Order Date]],2,5),"yyy/m")</f>
        <v>2009/8</v>
      </c>
      <c r="I5900" t="s">
        <v>101</v>
      </c>
      <c r="J5900">
        <f t="shared" si="552"/>
        <v>1</v>
      </c>
      <c r="K5900" s="2">
        <v>27</v>
      </c>
      <c r="L5900" s="3">
        <v>2762.857</v>
      </c>
      <c r="M5900" s="4">
        <v>0.03</v>
      </c>
      <c r="N5900" s="5" t="s">
        <v>23</v>
      </c>
      <c r="O5900" s="3">
        <v>722.24</v>
      </c>
      <c r="P5900" s="3">
        <v>115.99</v>
      </c>
      <c r="Q5900" s="3">
        <v>4.2300000000000004</v>
      </c>
      <c r="R5900" s="5" t="s">
        <v>3422</v>
      </c>
      <c r="S5900" s="5" t="s">
        <v>3423</v>
      </c>
      <c r="T5900" s="5" t="str">
        <f t="shared" si="553"/>
        <v>MaryBeth Skach</v>
      </c>
      <c r="U5900" t="s">
        <v>1143</v>
      </c>
      <c r="V5900" s="5" t="s">
        <v>74</v>
      </c>
      <c r="W5900" s="5" t="s">
        <v>48</v>
      </c>
      <c r="X5900" s="5" t="s">
        <v>49</v>
      </c>
      <c r="Y5900" s="5" t="s">
        <v>2784</v>
      </c>
      <c r="Z5900" s="5" t="s">
        <v>43</v>
      </c>
      <c r="AA5900" s="4">
        <v>0.56000000000000005</v>
      </c>
      <c r="AB5900" s="1">
        <v>40041</v>
      </c>
      <c r="AC5900" s="1">
        <v>20585</v>
      </c>
      <c r="AD5900">
        <f t="shared" si="554"/>
        <v>2</v>
      </c>
      <c r="AE5900">
        <f t="shared" ca="1" si="555"/>
        <v>68</v>
      </c>
      <c r="AF5900" t="str">
        <f t="shared" ca="1" si="556"/>
        <v>Over 65</v>
      </c>
      <c r="AG5900" s="3">
        <f t="shared" si="557"/>
        <v>4.451303814814815</v>
      </c>
      <c r="AH5900" t="str">
        <f>_xlfn.IFNA(VLOOKUP(Sales_Transactions[[#This Row],[Order ID]],Returned_Items[#All],2,FALSE),"Not Returned")</f>
        <v>Not Returned</v>
      </c>
    </row>
    <row r="5901" spans="1:34" x14ac:dyDescent="0.25">
      <c r="A5901">
        <v>41799</v>
      </c>
      <c r="C5901" t="s">
        <v>2103</v>
      </c>
      <c r="D5901" s="2" t="str">
        <f>TEXT(MID(Sales_Transactions[[#This Row],[Order Date]],2,5),"d/m/yyy")</f>
        <v>23/6/2009</v>
      </c>
      <c r="E5901" s="2" t="str">
        <f>TEXT(MID(Sales_Transactions[[#This Row],[Order Date]],2,5),"d")</f>
        <v>23</v>
      </c>
      <c r="F5901" s="2" t="str">
        <f>TEXT(MID(Sales_Transactions[[#This Row],[Order Date]],2,5),"m")</f>
        <v>6</v>
      </c>
      <c r="G5901" s="2" t="str">
        <f>TEXT(MID(Sales_Transactions[[#This Row],[Order Date]],2,5),"yyy")</f>
        <v>2009</v>
      </c>
      <c r="H5901" s="2" t="str">
        <f>TEXT(MID(Sales_Transactions[[#This Row],[Order Date]],2,5),"yyy/m")</f>
        <v>2009/6</v>
      </c>
      <c r="I5901" t="s">
        <v>33</v>
      </c>
      <c r="J5901">
        <f t="shared" si="552"/>
        <v>4</v>
      </c>
      <c r="K5901" s="2">
        <v>21</v>
      </c>
      <c r="L5901" s="3">
        <v>1130.806</v>
      </c>
      <c r="M5901" s="4">
        <v>0.04</v>
      </c>
      <c r="N5901" s="5" t="s">
        <v>23</v>
      </c>
      <c r="O5901" s="3">
        <v>95.15</v>
      </c>
      <c r="P5901" s="3">
        <v>65.989999999999995</v>
      </c>
      <c r="Q5901" s="3">
        <v>4.99</v>
      </c>
      <c r="R5901" s="5" t="s">
        <v>2362</v>
      </c>
      <c r="S5901" s="5" t="s">
        <v>3415</v>
      </c>
      <c r="T5901" s="5" t="str">
        <f t="shared" si="553"/>
        <v>Jonathan Doherty</v>
      </c>
      <c r="U5901" t="s">
        <v>1143</v>
      </c>
      <c r="V5901" s="5" t="s">
        <v>47</v>
      </c>
      <c r="W5901" s="5" t="s">
        <v>48</v>
      </c>
      <c r="X5901" s="5" t="s">
        <v>49</v>
      </c>
      <c r="Y5901" s="5" t="s">
        <v>1175</v>
      </c>
      <c r="Z5901" s="5" t="s">
        <v>43</v>
      </c>
      <c r="AA5901" s="4">
        <v>0.56999999999999995</v>
      </c>
      <c r="AB5901" s="1">
        <v>39988</v>
      </c>
      <c r="AC5901" s="1">
        <v>15250</v>
      </c>
      <c r="AD5901">
        <f t="shared" si="554"/>
        <v>1</v>
      </c>
      <c r="AE5901">
        <f t="shared" ca="1" si="555"/>
        <v>82</v>
      </c>
      <c r="AF5901" t="str">
        <f t="shared" ca="1" si="556"/>
        <v>Over 65</v>
      </c>
      <c r="AG5901" s="3">
        <f t="shared" si="557"/>
        <v>3.378743047619047</v>
      </c>
      <c r="AH5901" t="str">
        <f>_xlfn.IFNA(VLOOKUP(Sales_Transactions[[#This Row],[Order ID]],Returned_Items[#All],2,FALSE),"Not Returned")</f>
        <v>Not Returned</v>
      </c>
    </row>
    <row r="5902" spans="1:34" x14ac:dyDescent="0.25">
      <c r="A5902">
        <v>41857</v>
      </c>
      <c r="C5902" t="s">
        <v>126</v>
      </c>
      <c r="D5902" s="2" t="str">
        <f>TEXT(MID(Sales_Transactions[[#This Row],[Order Date]],2,5),"d/m/yyy")</f>
        <v>6/5/2011</v>
      </c>
      <c r="E5902" s="2" t="str">
        <f>TEXT(MID(Sales_Transactions[[#This Row],[Order Date]],2,5),"d")</f>
        <v>6</v>
      </c>
      <c r="F5902" s="2" t="str">
        <f>TEXT(MID(Sales_Transactions[[#This Row],[Order Date]],2,5),"m")</f>
        <v>5</v>
      </c>
      <c r="G5902" s="2" t="str">
        <f>TEXT(MID(Sales_Transactions[[#This Row],[Order Date]],2,5),"yyy")</f>
        <v>2011</v>
      </c>
      <c r="H5902" s="2" t="str">
        <f>TEXT(MID(Sales_Transactions[[#This Row],[Order Date]],2,5),"yyy/m")</f>
        <v>2011/5</v>
      </c>
      <c r="I5902" t="s">
        <v>22</v>
      </c>
      <c r="J5902">
        <f t="shared" si="552"/>
        <v>2</v>
      </c>
      <c r="K5902" s="2">
        <v>45</v>
      </c>
      <c r="L5902" s="3">
        <v>461.05</v>
      </c>
      <c r="M5902" s="4">
        <v>0.04</v>
      </c>
      <c r="N5902" s="5" t="s">
        <v>67</v>
      </c>
      <c r="O5902" s="3">
        <v>-38.39</v>
      </c>
      <c r="P5902" s="3">
        <v>9.65</v>
      </c>
      <c r="Q5902" s="3">
        <v>6.22</v>
      </c>
      <c r="R5902" s="5" t="s">
        <v>2005</v>
      </c>
      <c r="S5902" s="5" t="s">
        <v>2006</v>
      </c>
      <c r="T5902" s="5" t="str">
        <f t="shared" si="553"/>
        <v>Lycoris Saunders</v>
      </c>
      <c r="U5902" t="s">
        <v>1143</v>
      </c>
      <c r="V5902" s="5" t="s">
        <v>74</v>
      </c>
      <c r="W5902" s="5" t="s">
        <v>57</v>
      </c>
      <c r="X5902" s="5" t="s">
        <v>58</v>
      </c>
      <c r="Y5902" s="5" t="s">
        <v>200</v>
      </c>
      <c r="Z5902" s="5" t="s">
        <v>43</v>
      </c>
      <c r="AA5902" s="4">
        <v>0.55000000000000004</v>
      </c>
      <c r="AB5902" s="1">
        <v>40674</v>
      </c>
      <c r="AC5902" s="1">
        <v>15301</v>
      </c>
      <c r="AD5902">
        <f t="shared" si="554"/>
        <v>5</v>
      </c>
      <c r="AE5902">
        <f t="shared" ca="1" si="555"/>
        <v>82</v>
      </c>
      <c r="AF5902" t="str">
        <f t="shared" ca="1" si="556"/>
        <v>Over 65</v>
      </c>
      <c r="AG5902" s="3">
        <f t="shared" si="557"/>
        <v>0.35258088888888894</v>
      </c>
      <c r="AH5902" t="str">
        <f>_xlfn.IFNA(VLOOKUP(Sales_Transactions[[#This Row],[Order ID]],Returned_Items[#All],2,FALSE),"Not Returned")</f>
        <v>Not Returned</v>
      </c>
    </row>
    <row r="5903" spans="1:34" x14ac:dyDescent="0.25">
      <c r="A5903">
        <v>42342</v>
      </c>
      <c r="C5903" t="s">
        <v>533</v>
      </c>
      <c r="D5903" s="2" t="str">
        <f>TEXT(MID(Sales_Transactions[[#This Row],[Order Date]],2,5),"d/m/yyy")</f>
        <v>4/9/2009</v>
      </c>
      <c r="E5903" s="2" t="str">
        <f>TEXT(MID(Sales_Transactions[[#This Row],[Order Date]],2,5),"d")</f>
        <v>4</v>
      </c>
      <c r="F5903" s="2" t="str">
        <f>TEXT(MID(Sales_Transactions[[#This Row],[Order Date]],2,5),"m")</f>
        <v>9</v>
      </c>
      <c r="G5903" s="2" t="str">
        <f>TEXT(MID(Sales_Transactions[[#This Row],[Order Date]],2,5),"yyy")</f>
        <v>2009</v>
      </c>
      <c r="H5903" s="2" t="str">
        <f>TEXT(MID(Sales_Transactions[[#This Row],[Order Date]],2,5),"yyy/m")</f>
        <v>2009/9</v>
      </c>
      <c r="I5903" t="s">
        <v>52</v>
      </c>
      <c r="J5903">
        <f t="shared" si="552"/>
        <v>1</v>
      </c>
      <c r="K5903" s="2">
        <v>43</v>
      </c>
      <c r="L5903" s="3">
        <v>9501.6239999999998</v>
      </c>
      <c r="M5903" s="4">
        <v>7.0000000000000007E-2</v>
      </c>
      <c r="N5903" s="5" t="s">
        <v>34</v>
      </c>
      <c r="O5903" s="3">
        <v>-686.45</v>
      </c>
      <c r="P5903" s="3">
        <v>286.85000000000002</v>
      </c>
      <c r="Q5903" s="3">
        <v>61.76</v>
      </c>
      <c r="R5903" s="5" t="s">
        <v>1698</v>
      </c>
      <c r="S5903" s="5" t="s">
        <v>1699</v>
      </c>
      <c r="T5903" s="5" t="str">
        <f t="shared" si="553"/>
        <v>Bill Eplett</v>
      </c>
      <c r="U5903" t="s">
        <v>1143</v>
      </c>
      <c r="V5903" s="5" t="s">
        <v>47</v>
      </c>
      <c r="W5903" s="5" t="s">
        <v>57</v>
      </c>
      <c r="X5903" s="5" t="s">
        <v>107</v>
      </c>
      <c r="Y5903" s="5" t="s">
        <v>1930</v>
      </c>
      <c r="Z5903" s="5" t="s">
        <v>106</v>
      </c>
      <c r="AA5903" s="4">
        <v>0.78</v>
      </c>
      <c r="AB5903" s="1">
        <v>40062</v>
      </c>
      <c r="AC5903" s="1">
        <v>15273</v>
      </c>
      <c r="AD5903">
        <f t="shared" si="554"/>
        <v>2</v>
      </c>
      <c r="AE5903">
        <f t="shared" ca="1" si="555"/>
        <v>82</v>
      </c>
      <c r="AF5903" t="str">
        <f t="shared" ca="1" si="556"/>
        <v>Over 65</v>
      </c>
      <c r="AG5903" s="3">
        <f t="shared" si="557"/>
        <v>8.1025396511627896</v>
      </c>
      <c r="AH5903" t="str">
        <f>_xlfn.IFNA(VLOOKUP(Sales_Transactions[[#This Row],[Order ID]],Returned_Items[#All],2,FALSE),"Not Returned")</f>
        <v>Returned</v>
      </c>
    </row>
    <row r="5904" spans="1:34" x14ac:dyDescent="0.25">
      <c r="A5904">
        <v>42374</v>
      </c>
      <c r="C5904" t="s">
        <v>1845</v>
      </c>
      <c r="D5904" s="2" t="str">
        <f>TEXT(MID(Sales_Transactions[[#This Row],[Order Date]],2,5),"d/m/yyy")</f>
        <v>17/7/2012</v>
      </c>
      <c r="E5904" s="2" t="str">
        <f>TEXT(MID(Sales_Transactions[[#This Row],[Order Date]],2,5),"d")</f>
        <v>17</v>
      </c>
      <c r="F5904" s="2" t="str">
        <f>TEXT(MID(Sales_Transactions[[#This Row],[Order Date]],2,5),"m")</f>
        <v>7</v>
      </c>
      <c r="G5904" s="2" t="str">
        <f>TEXT(MID(Sales_Transactions[[#This Row],[Order Date]],2,5),"yyy")</f>
        <v>2012</v>
      </c>
      <c r="H5904" s="2" t="str">
        <f>TEXT(MID(Sales_Transactions[[#This Row],[Order Date]],2,5),"yyy/m")</f>
        <v>2012/7</v>
      </c>
      <c r="I5904" t="s">
        <v>101</v>
      </c>
      <c r="J5904">
        <f t="shared" si="552"/>
        <v>1</v>
      </c>
      <c r="K5904" s="2">
        <v>21</v>
      </c>
      <c r="L5904" s="3">
        <v>205.32</v>
      </c>
      <c r="M5904" s="4">
        <v>0.08</v>
      </c>
      <c r="N5904" s="5" t="s">
        <v>67</v>
      </c>
      <c r="O5904" s="3">
        <v>37.299999999999997</v>
      </c>
      <c r="P5904" s="3">
        <v>10.01</v>
      </c>
      <c r="Q5904" s="3">
        <v>1.99</v>
      </c>
      <c r="R5904" s="5" t="s">
        <v>1417</v>
      </c>
      <c r="S5904" s="5" t="s">
        <v>3419</v>
      </c>
      <c r="T5904" s="5" t="str">
        <f t="shared" si="553"/>
        <v>Dennis Pardue</v>
      </c>
      <c r="U5904" t="s">
        <v>1143</v>
      </c>
      <c r="V5904" s="5" t="s">
        <v>47</v>
      </c>
      <c r="W5904" s="5" t="s">
        <v>48</v>
      </c>
      <c r="X5904" s="5" t="s">
        <v>87</v>
      </c>
      <c r="Y5904" s="5" t="s">
        <v>736</v>
      </c>
      <c r="Z5904" s="5" t="s">
        <v>60</v>
      </c>
      <c r="AA5904" s="4">
        <v>0.41</v>
      </c>
      <c r="AB5904" s="1">
        <v>41107</v>
      </c>
      <c r="AC5904" s="1">
        <v>15621</v>
      </c>
      <c r="AD5904">
        <f t="shared" si="554"/>
        <v>0</v>
      </c>
      <c r="AE5904">
        <f t="shared" ca="1" si="555"/>
        <v>81</v>
      </c>
      <c r="AF5904" t="str">
        <f t="shared" ca="1" si="556"/>
        <v>Over 65</v>
      </c>
      <c r="AG5904" s="3">
        <f t="shared" si="557"/>
        <v>0.57104723809523805</v>
      </c>
      <c r="AH5904" t="str">
        <f>_xlfn.IFNA(VLOOKUP(Sales_Transactions[[#This Row],[Order ID]],Returned_Items[#All],2,FALSE),"Not Returned")</f>
        <v>Not Returned</v>
      </c>
    </row>
    <row r="5905" spans="1:34" x14ac:dyDescent="0.25">
      <c r="A5905">
        <v>42374</v>
      </c>
      <c r="C5905" t="s">
        <v>1845</v>
      </c>
      <c r="D5905" s="2" t="str">
        <f>TEXT(MID(Sales_Transactions[[#This Row],[Order Date]],2,5),"d/m/yyy")</f>
        <v>17/7/2012</v>
      </c>
      <c r="E5905" s="2" t="str">
        <f>TEXT(MID(Sales_Transactions[[#This Row],[Order Date]],2,5),"d")</f>
        <v>17</v>
      </c>
      <c r="F5905" s="2" t="str">
        <f>TEXT(MID(Sales_Transactions[[#This Row],[Order Date]],2,5),"m")</f>
        <v>7</v>
      </c>
      <c r="G5905" s="2" t="str">
        <f>TEXT(MID(Sales_Transactions[[#This Row],[Order Date]],2,5),"yyy")</f>
        <v>2012</v>
      </c>
      <c r="H5905" s="2" t="str">
        <f>TEXT(MID(Sales_Transactions[[#This Row],[Order Date]],2,5),"yyy/m")</f>
        <v>2012/7</v>
      </c>
      <c r="I5905" t="s">
        <v>101</v>
      </c>
      <c r="J5905">
        <f t="shared" si="552"/>
        <v>1</v>
      </c>
      <c r="K5905" s="2">
        <v>47</v>
      </c>
      <c r="L5905" s="3">
        <v>807.6</v>
      </c>
      <c r="M5905" s="4">
        <v>0</v>
      </c>
      <c r="N5905" s="5" t="s">
        <v>23</v>
      </c>
      <c r="O5905" s="3">
        <v>214.3</v>
      </c>
      <c r="P5905" s="3">
        <v>16.739999999999998</v>
      </c>
      <c r="Q5905" s="3">
        <v>5.08</v>
      </c>
      <c r="R5905" s="5" t="s">
        <v>1417</v>
      </c>
      <c r="S5905" s="5" t="s">
        <v>3419</v>
      </c>
      <c r="T5905" s="5" t="str">
        <f t="shared" si="553"/>
        <v>Dennis Pardue</v>
      </c>
      <c r="U5905" t="s">
        <v>1143</v>
      </c>
      <c r="V5905" s="5" t="s">
        <v>47</v>
      </c>
      <c r="W5905" s="5" t="s">
        <v>28</v>
      </c>
      <c r="X5905" s="5" t="s">
        <v>41</v>
      </c>
      <c r="Y5905" s="5" t="s">
        <v>3341</v>
      </c>
      <c r="Z5905" s="5" t="s">
        <v>43</v>
      </c>
      <c r="AA5905" s="4">
        <v>0.36</v>
      </c>
      <c r="AB5905" s="1">
        <v>41108</v>
      </c>
      <c r="AC5905" s="1">
        <v>15555</v>
      </c>
      <c r="AD5905">
        <f t="shared" si="554"/>
        <v>1</v>
      </c>
      <c r="AE5905">
        <f t="shared" ca="1" si="555"/>
        <v>82</v>
      </c>
      <c r="AF5905" t="str">
        <f t="shared" ca="1" si="556"/>
        <v>Over 65</v>
      </c>
      <c r="AG5905" s="3">
        <f t="shared" si="557"/>
        <v>0.4642553191489362</v>
      </c>
      <c r="AH5905" t="str">
        <f>_xlfn.IFNA(VLOOKUP(Sales_Transactions[[#This Row],[Order ID]],Returned_Items[#All],2,FALSE),"Not Returned")</f>
        <v>Not Returned</v>
      </c>
    </row>
    <row r="5906" spans="1:34" x14ac:dyDescent="0.25">
      <c r="A5906">
        <v>42374</v>
      </c>
      <c r="C5906" t="s">
        <v>1845</v>
      </c>
      <c r="D5906" s="2" t="str">
        <f>TEXT(MID(Sales_Transactions[[#This Row],[Order Date]],2,5),"d/m/yyy")</f>
        <v>17/7/2012</v>
      </c>
      <c r="E5906" s="2" t="str">
        <f>TEXT(MID(Sales_Transactions[[#This Row],[Order Date]],2,5),"d")</f>
        <v>17</v>
      </c>
      <c r="F5906" s="2" t="str">
        <f>TEXT(MID(Sales_Transactions[[#This Row],[Order Date]],2,5),"m")</f>
        <v>7</v>
      </c>
      <c r="G5906" s="2" t="str">
        <f>TEXT(MID(Sales_Transactions[[#This Row],[Order Date]],2,5),"yyy")</f>
        <v>2012</v>
      </c>
      <c r="H5906" s="2" t="str">
        <f>TEXT(MID(Sales_Transactions[[#This Row],[Order Date]],2,5),"yyy/m")</f>
        <v>2012/7</v>
      </c>
      <c r="I5906" t="s">
        <v>101</v>
      </c>
      <c r="J5906">
        <f t="shared" si="552"/>
        <v>1</v>
      </c>
      <c r="K5906" s="2">
        <v>11</v>
      </c>
      <c r="L5906" s="3">
        <v>694.17</v>
      </c>
      <c r="M5906" s="4">
        <v>0</v>
      </c>
      <c r="N5906" s="5" t="s">
        <v>23</v>
      </c>
      <c r="O5906" s="3">
        <v>174.22</v>
      </c>
      <c r="P5906" s="3">
        <v>59.78</v>
      </c>
      <c r="Q5906" s="3">
        <v>10.29</v>
      </c>
      <c r="R5906" s="5" t="s">
        <v>1417</v>
      </c>
      <c r="S5906" s="5" t="s">
        <v>3419</v>
      </c>
      <c r="T5906" s="5" t="str">
        <f t="shared" si="553"/>
        <v>Dennis Pardue</v>
      </c>
      <c r="U5906" t="s">
        <v>1143</v>
      </c>
      <c r="V5906" s="5" t="s">
        <v>47</v>
      </c>
      <c r="W5906" s="5" t="s">
        <v>28</v>
      </c>
      <c r="X5906" s="5" t="s">
        <v>41</v>
      </c>
      <c r="Y5906" s="5" t="s">
        <v>450</v>
      </c>
      <c r="Z5906" s="5" t="s">
        <v>43</v>
      </c>
      <c r="AA5906" s="4">
        <v>0.39</v>
      </c>
      <c r="AB5906" s="1">
        <v>41109</v>
      </c>
      <c r="AC5906" s="1">
        <v>15533</v>
      </c>
      <c r="AD5906">
        <f t="shared" si="554"/>
        <v>2</v>
      </c>
      <c r="AE5906">
        <f t="shared" ca="1" si="555"/>
        <v>82</v>
      </c>
      <c r="AF5906" t="str">
        <f t="shared" ca="1" si="556"/>
        <v>Over 65</v>
      </c>
      <c r="AG5906" s="3">
        <f t="shared" si="557"/>
        <v>6.3699999999999992</v>
      </c>
      <c r="AH5906" t="str">
        <f>_xlfn.IFNA(VLOOKUP(Sales_Transactions[[#This Row],[Order ID]],Returned_Items[#All],2,FALSE),"Not Returned")</f>
        <v>Not Returned</v>
      </c>
    </row>
    <row r="5907" spans="1:34" x14ac:dyDescent="0.25">
      <c r="A5907">
        <v>42631</v>
      </c>
      <c r="C5907" t="s">
        <v>3090</v>
      </c>
      <c r="D5907" s="2" t="str">
        <f>TEXT(MID(Sales_Transactions[[#This Row],[Order Date]],2,5),"d/m/yyy")</f>
        <v>9/5/2009</v>
      </c>
      <c r="E5907" s="2" t="str">
        <f>TEXT(MID(Sales_Transactions[[#This Row],[Order Date]],2,5),"d")</f>
        <v>9</v>
      </c>
      <c r="F5907" s="2" t="str">
        <f>TEXT(MID(Sales_Transactions[[#This Row],[Order Date]],2,5),"m")</f>
        <v>5</v>
      </c>
      <c r="G5907" s="2" t="str">
        <f>TEXT(MID(Sales_Transactions[[#This Row],[Order Date]],2,5),"yyy")</f>
        <v>2009</v>
      </c>
      <c r="H5907" s="2" t="str">
        <f>TEXT(MID(Sales_Transactions[[#This Row],[Order Date]],2,5),"yyy/m")</f>
        <v>2009/5</v>
      </c>
      <c r="I5907" t="s">
        <v>33</v>
      </c>
      <c r="J5907">
        <f t="shared" si="552"/>
        <v>4</v>
      </c>
      <c r="K5907" s="2">
        <v>41</v>
      </c>
      <c r="L5907" s="3">
        <v>257.66000000000003</v>
      </c>
      <c r="M5907" s="4">
        <v>0.05</v>
      </c>
      <c r="N5907" s="5" t="s">
        <v>23</v>
      </c>
      <c r="O5907" s="3">
        <v>-69.23</v>
      </c>
      <c r="P5907" s="3">
        <v>6.48</v>
      </c>
      <c r="Q5907" s="3">
        <v>2.74</v>
      </c>
      <c r="R5907" s="5" t="s">
        <v>574</v>
      </c>
      <c r="S5907" s="5" t="s">
        <v>203</v>
      </c>
      <c r="T5907" s="5" t="str">
        <f t="shared" si="553"/>
        <v>Jeremy Lonsdale</v>
      </c>
      <c r="U5907" t="s">
        <v>1143</v>
      </c>
      <c r="V5907" s="5" t="s">
        <v>47</v>
      </c>
      <c r="W5907" s="5" t="s">
        <v>48</v>
      </c>
      <c r="X5907" s="5" t="s">
        <v>87</v>
      </c>
      <c r="Y5907" s="5" t="s">
        <v>2021</v>
      </c>
      <c r="Z5907" s="5" t="s">
        <v>60</v>
      </c>
      <c r="AA5907" s="4">
        <v>0.71</v>
      </c>
      <c r="AB5907" s="1">
        <v>39942</v>
      </c>
      <c r="AC5907" s="1">
        <v>15441</v>
      </c>
      <c r="AD5907">
        <f t="shared" si="554"/>
        <v>0</v>
      </c>
      <c r="AE5907">
        <f t="shared" ca="1" si="555"/>
        <v>82</v>
      </c>
      <c r="AF5907" t="str">
        <f t="shared" ca="1" si="556"/>
        <v>Over 65</v>
      </c>
      <c r="AG5907" s="3">
        <f t="shared" si="557"/>
        <v>0.22479902439024391</v>
      </c>
      <c r="AH5907" t="str">
        <f>_xlfn.IFNA(VLOOKUP(Sales_Transactions[[#This Row],[Order ID]],Returned_Items[#All],2,FALSE),"Not Returned")</f>
        <v>Not Returned</v>
      </c>
    </row>
    <row r="5908" spans="1:34" x14ac:dyDescent="0.25">
      <c r="A5908">
        <v>42631</v>
      </c>
      <c r="C5908" t="s">
        <v>3090</v>
      </c>
      <c r="D5908" s="2" t="str">
        <f>TEXT(MID(Sales_Transactions[[#This Row],[Order Date]],2,5),"d/m/yyy")</f>
        <v>9/5/2009</v>
      </c>
      <c r="E5908" s="2" t="str">
        <f>TEXT(MID(Sales_Transactions[[#This Row],[Order Date]],2,5),"d")</f>
        <v>9</v>
      </c>
      <c r="F5908" s="2" t="str">
        <f>TEXT(MID(Sales_Transactions[[#This Row],[Order Date]],2,5),"m")</f>
        <v>5</v>
      </c>
      <c r="G5908" s="2" t="str">
        <f>TEXT(MID(Sales_Transactions[[#This Row],[Order Date]],2,5),"yyy")</f>
        <v>2009</v>
      </c>
      <c r="H5908" s="2" t="str">
        <f>TEXT(MID(Sales_Transactions[[#This Row],[Order Date]],2,5),"yyy/m")</f>
        <v>2009/5</v>
      </c>
      <c r="I5908" t="s">
        <v>33</v>
      </c>
      <c r="J5908">
        <f t="shared" si="552"/>
        <v>4</v>
      </c>
      <c r="K5908" s="2">
        <v>18</v>
      </c>
      <c r="L5908" s="3">
        <v>211.4</v>
      </c>
      <c r="M5908" s="4">
        <v>0.09</v>
      </c>
      <c r="N5908" s="5" t="s">
        <v>23</v>
      </c>
      <c r="O5908" s="3">
        <v>91.63</v>
      </c>
      <c r="P5908" s="3">
        <v>12.53</v>
      </c>
      <c r="Q5908" s="3">
        <v>0.5</v>
      </c>
      <c r="R5908" s="5" t="s">
        <v>574</v>
      </c>
      <c r="S5908" s="5" t="s">
        <v>203</v>
      </c>
      <c r="T5908" s="5" t="str">
        <f t="shared" si="553"/>
        <v>Jeremy Lonsdale</v>
      </c>
      <c r="U5908" t="s">
        <v>1143</v>
      </c>
      <c r="V5908" s="5" t="s">
        <v>47</v>
      </c>
      <c r="W5908" s="5" t="s">
        <v>28</v>
      </c>
      <c r="X5908" s="5" t="s">
        <v>115</v>
      </c>
      <c r="Y5908" s="5" t="s">
        <v>877</v>
      </c>
      <c r="Z5908" s="5" t="s">
        <v>43</v>
      </c>
      <c r="AA5908" s="4">
        <v>0.38</v>
      </c>
      <c r="AB5908" s="1">
        <v>39943</v>
      </c>
      <c r="AC5908" s="1">
        <v>15565</v>
      </c>
      <c r="AD5908">
        <f t="shared" si="554"/>
        <v>1</v>
      </c>
      <c r="AE5908">
        <f t="shared" ca="1" si="555"/>
        <v>81</v>
      </c>
      <c r="AF5908" t="str">
        <f t="shared" ca="1" si="556"/>
        <v>Over 65</v>
      </c>
      <c r="AG5908" s="3">
        <f t="shared" si="557"/>
        <v>0.72326238888888883</v>
      </c>
      <c r="AH5908" t="str">
        <f>_xlfn.IFNA(VLOOKUP(Sales_Transactions[[#This Row],[Order ID]],Returned_Items[#All],2,FALSE),"Not Returned")</f>
        <v>Not Returned</v>
      </c>
    </row>
    <row r="5909" spans="1:34" x14ac:dyDescent="0.25">
      <c r="A5909">
        <v>42631</v>
      </c>
      <c r="C5909" t="s">
        <v>3090</v>
      </c>
      <c r="D5909" s="2" t="str">
        <f>TEXT(MID(Sales_Transactions[[#This Row],[Order Date]],2,5),"d/m/yyy")</f>
        <v>9/5/2009</v>
      </c>
      <c r="E5909" s="2" t="str">
        <f>TEXT(MID(Sales_Transactions[[#This Row],[Order Date]],2,5),"d")</f>
        <v>9</v>
      </c>
      <c r="F5909" s="2" t="str">
        <f>TEXT(MID(Sales_Transactions[[#This Row],[Order Date]],2,5),"m")</f>
        <v>5</v>
      </c>
      <c r="G5909" s="2" t="str">
        <f>TEXT(MID(Sales_Transactions[[#This Row],[Order Date]],2,5),"yyy")</f>
        <v>2009</v>
      </c>
      <c r="H5909" s="2" t="str">
        <f>TEXT(MID(Sales_Transactions[[#This Row],[Order Date]],2,5),"yyy/m")</f>
        <v>2009/5</v>
      </c>
      <c r="I5909" t="s">
        <v>33</v>
      </c>
      <c r="J5909">
        <f t="shared" si="552"/>
        <v>4</v>
      </c>
      <c r="K5909" s="2">
        <v>44</v>
      </c>
      <c r="L5909" s="3">
        <v>287.22000000000003</v>
      </c>
      <c r="M5909" s="4">
        <v>0.06</v>
      </c>
      <c r="N5909" s="5" t="s">
        <v>23</v>
      </c>
      <c r="O5909" s="3">
        <v>-72.930000000000007</v>
      </c>
      <c r="P5909" s="3">
        <v>6.68</v>
      </c>
      <c r="Q5909" s="3">
        <v>5.41</v>
      </c>
      <c r="R5909" s="5" t="s">
        <v>574</v>
      </c>
      <c r="S5909" s="5" t="s">
        <v>203</v>
      </c>
      <c r="T5909" s="5" t="str">
        <f t="shared" si="553"/>
        <v>Jeremy Lonsdale</v>
      </c>
      <c r="U5909" t="s">
        <v>1143</v>
      </c>
      <c r="V5909" s="5" t="s">
        <v>47</v>
      </c>
      <c r="W5909" s="5" t="s">
        <v>28</v>
      </c>
      <c r="X5909" s="5" t="s">
        <v>75</v>
      </c>
      <c r="Y5909" s="5" t="s">
        <v>3236</v>
      </c>
      <c r="Z5909" s="5" t="s">
        <v>43</v>
      </c>
      <c r="AA5909" s="4">
        <v>0.37</v>
      </c>
      <c r="AB5909" s="1">
        <v>39943</v>
      </c>
      <c r="AC5909" s="1">
        <v>15786</v>
      </c>
      <c r="AD5909">
        <f t="shared" si="554"/>
        <v>1</v>
      </c>
      <c r="AE5909">
        <f t="shared" ca="1" si="555"/>
        <v>81</v>
      </c>
      <c r="AF5909" t="str">
        <f t="shared" ca="1" si="556"/>
        <v>Over 65</v>
      </c>
      <c r="AG5909" s="3">
        <f t="shared" si="557"/>
        <v>0.27468163636363641</v>
      </c>
      <c r="AH5909" t="str">
        <f>_xlfn.IFNA(VLOOKUP(Sales_Transactions[[#This Row],[Order ID]],Returned_Items[#All],2,FALSE),"Not Returned")</f>
        <v>Not Returned</v>
      </c>
    </row>
    <row r="5910" spans="1:34" x14ac:dyDescent="0.25">
      <c r="A5910">
        <v>42631</v>
      </c>
      <c r="C5910" t="s">
        <v>3090</v>
      </c>
      <c r="D5910" s="2" t="str">
        <f>TEXT(MID(Sales_Transactions[[#This Row],[Order Date]],2,5),"d/m/yyy")</f>
        <v>9/5/2009</v>
      </c>
      <c r="E5910" s="2" t="str">
        <f>TEXT(MID(Sales_Transactions[[#This Row],[Order Date]],2,5),"d")</f>
        <v>9</v>
      </c>
      <c r="F5910" s="2" t="str">
        <f>TEXT(MID(Sales_Transactions[[#This Row],[Order Date]],2,5),"m")</f>
        <v>5</v>
      </c>
      <c r="G5910" s="2" t="str">
        <f>TEXT(MID(Sales_Transactions[[#This Row],[Order Date]],2,5),"yyy")</f>
        <v>2009</v>
      </c>
      <c r="H5910" s="2" t="str">
        <f>TEXT(MID(Sales_Transactions[[#This Row],[Order Date]],2,5),"yyy/m")</f>
        <v>2009/5</v>
      </c>
      <c r="I5910" t="s">
        <v>33</v>
      </c>
      <c r="J5910">
        <f t="shared" si="552"/>
        <v>4</v>
      </c>
      <c r="K5910" s="2">
        <v>22</v>
      </c>
      <c r="L5910" s="3">
        <v>1148.0355</v>
      </c>
      <c r="M5910" s="4">
        <v>0.08</v>
      </c>
      <c r="N5910" s="5" t="s">
        <v>67</v>
      </c>
      <c r="O5910" s="3">
        <v>21.98</v>
      </c>
      <c r="P5910" s="3">
        <v>65.989999999999995</v>
      </c>
      <c r="Q5910" s="3">
        <v>8.99</v>
      </c>
      <c r="R5910" s="5" t="s">
        <v>574</v>
      </c>
      <c r="S5910" s="5" t="s">
        <v>203</v>
      </c>
      <c r="T5910" s="5" t="str">
        <f t="shared" si="553"/>
        <v>Jeremy Lonsdale</v>
      </c>
      <c r="U5910" t="s">
        <v>1143</v>
      </c>
      <c r="V5910" s="5" t="s">
        <v>47</v>
      </c>
      <c r="W5910" s="5" t="s">
        <v>48</v>
      </c>
      <c r="X5910" s="5" t="s">
        <v>49</v>
      </c>
      <c r="Y5910" s="5" t="s">
        <v>3259</v>
      </c>
      <c r="Z5910" s="5" t="s">
        <v>43</v>
      </c>
      <c r="AA5910" s="4">
        <v>0.55000000000000004</v>
      </c>
      <c r="AB5910" s="1">
        <v>39944</v>
      </c>
      <c r="AC5910" s="1">
        <v>15859</v>
      </c>
      <c r="AD5910">
        <f t="shared" si="554"/>
        <v>2</v>
      </c>
      <c r="AE5910">
        <f t="shared" ca="1" si="555"/>
        <v>81</v>
      </c>
      <c r="AF5910" t="str">
        <f t="shared" ca="1" si="556"/>
        <v>Over 65</v>
      </c>
      <c r="AG5910" s="3">
        <f t="shared" si="557"/>
        <v>3.4057821818181817</v>
      </c>
      <c r="AH5910" t="str">
        <f>_xlfn.IFNA(VLOOKUP(Sales_Transactions[[#This Row],[Order ID]],Returned_Items[#All],2,FALSE),"Not Returned")</f>
        <v>Not Returned</v>
      </c>
    </row>
    <row r="5911" spans="1:34" x14ac:dyDescent="0.25">
      <c r="A5911">
        <v>42979</v>
      </c>
      <c r="C5911" t="s">
        <v>1956</v>
      </c>
      <c r="D5911" s="2" t="str">
        <f>TEXT(MID(Sales_Transactions[[#This Row],[Order Date]],2,5),"d/m/yyy")</f>
        <v>1/5/2011</v>
      </c>
      <c r="E5911" s="2" t="str">
        <f>TEXT(MID(Sales_Transactions[[#This Row],[Order Date]],2,5),"d")</f>
        <v>1</v>
      </c>
      <c r="F5911" s="2" t="str">
        <f>TEXT(MID(Sales_Transactions[[#This Row],[Order Date]],2,5),"m")</f>
        <v>5</v>
      </c>
      <c r="G5911" s="2" t="str">
        <f>TEXT(MID(Sales_Transactions[[#This Row],[Order Date]],2,5),"yyy")</f>
        <v>2011</v>
      </c>
      <c r="H5911" s="2" t="str">
        <f>TEXT(MID(Sales_Transactions[[#This Row],[Order Date]],2,5),"yyy/m")</f>
        <v>2011/5</v>
      </c>
      <c r="I5911" t="s">
        <v>52</v>
      </c>
      <c r="J5911">
        <f t="shared" si="552"/>
        <v>1</v>
      </c>
      <c r="K5911" s="2">
        <v>29</v>
      </c>
      <c r="L5911" s="3">
        <v>2770.79</v>
      </c>
      <c r="M5911" s="4">
        <v>0.02</v>
      </c>
      <c r="N5911" s="5" t="s">
        <v>34</v>
      </c>
      <c r="O5911" s="3">
        <v>109.39</v>
      </c>
      <c r="P5911" s="3">
        <v>90.98</v>
      </c>
      <c r="Q5911" s="3">
        <v>30</v>
      </c>
      <c r="R5911" s="5" t="s">
        <v>1606</v>
      </c>
      <c r="S5911" s="5" t="s">
        <v>3417</v>
      </c>
      <c r="T5911" s="5" t="str">
        <f t="shared" si="553"/>
        <v>Maxwell Schwartz</v>
      </c>
      <c r="U5911" t="s">
        <v>1143</v>
      </c>
      <c r="V5911" s="5" t="s">
        <v>47</v>
      </c>
      <c r="W5911" s="5" t="s">
        <v>57</v>
      </c>
      <c r="X5911" s="5" t="s">
        <v>154</v>
      </c>
      <c r="Y5911" s="5" t="s">
        <v>1220</v>
      </c>
      <c r="Z5911" s="5" t="s">
        <v>40</v>
      </c>
      <c r="AA5911" s="4">
        <v>0.61</v>
      </c>
      <c r="AB5911" s="1">
        <v>40666</v>
      </c>
      <c r="AC5911" s="1">
        <v>16020</v>
      </c>
      <c r="AD5911">
        <f t="shared" si="554"/>
        <v>2</v>
      </c>
      <c r="AE5911">
        <f t="shared" ca="1" si="555"/>
        <v>80</v>
      </c>
      <c r="AF5911" t="str">
        <f t="shared" ca="1" si="556"/>
        <v>Over 65</v>
      </c>
      <c r="AG5911" s="3">
        <f t="shared" si="557"/>
        <v>4.1710966896551724</v>
      </c>
      <c r="AH5911" t="str">
        <f>_xlfn.IFNA(VLOOKUP(Sales_Transactions[[#This Row],[Order ID]],Returned_Items[#All],2,FALSE),"Not Returned")</f>
        <v>Not Returned</v>
      </c>
    </row>
    <row r="5912" spans="1:34" x14ac:dyDescent="0.25">
      <c r="A5912">
        <v>43045</v>
      </c>
      <c r="C5912" t="s">
        <v>3424</v>
      </c>
      <c r="D5912" s="2" t="str">
        <f>TEXT(MID(Sales_Transactions[[#This Row],[Order Date]],2,5),"d/m/yyy")</f>
        <v>14/6/2012</v>
      </c>
      <c r="E5912" s="2" t="str">
        <f>TEXT(MID(Sales_Transactions[[#This Row],[Order Date]],2,5),"d")</f>
        <v>14</v>
      </c>
      <c r="F5912" s="2" t="str">
        <f>TEXT(MID(Sales_Transactions[[#This Row],[Order Date]],2,5),"m")</f>
        <v>6</v>
      </c>
      <c r="G5912" s="2" t="str">
        <f>TEXT(MID(Sales_Transactions[[#This Row],[Order Date]],2,5),"yyy")</f>
        <v>2012</v>
      </c>
      <c r="H5912" s="2" t="str">
        <f>TEXT(MID(Sales_Transactions[[#This Row],[Order Date]],2,5),"yyy/m")</f>
        <v>2012/6</v>
      </c>
      <c r="I5912" t="s">
        <v>78</v>
      </c>
      <c r="J5912">
        <f t="shared" si="552"/>
        <v>3</v>
      </c>
      <c r="K5912" s="2">
        <v>47</v>
      </c>
      <c r="L5912" s="3">
        <v>5301.2</v>
      </c>
      <c r="M5912" s="4">
        <v>0.01</v>
      </c>
      <c r="N5912" s="5" t="s">
        <v>23</v>
      </c>
      <c r="O5912" s="3">
        <v>1126.72</v>
      </c>
      <c r="P5912" s="3">
        <v>105.29</v>
      </c>
      <c r="Q5912" s="3">
        <v>10.119999999999999</v>
      </c>
      <c r="R5912" s="5" t="s">
        <v>1660</v>
      </c>
      <c r="S5912" s="5" t="s">
        <v>1661</v>
      </c>
      <c r="T5912" s="5" t="str">
        <f t="shared" si="553"/>
        <v>Neil Knudson</v>
      </c>
      <c r="U5912" t="s">
        <v>1143</v>
      </c>
      <c r="V5912" s="5" t="s">
        <v>47</v>
      </c>
      <c r="W5912" s="5" t="s">
        <v>57</v>
      </c>
      <c r="X5912" s="5" t="s">
        <v>58</v>
      </c>
      <c r="Y5912" s="5" t="s">
        <v>2691</v>
      </c>
      <c r="Z5912" s="5" t="s">
        <v>31</v>
      </c>
      <c r="AA5912" s="4">
        <v>0.79</v>
      </c>
      <c r="AB5912" s="1">
        <v>41076</v>
      </c>
      <c r="AC5912" s="1">
        <v>15871</v>
      </c>
      <c r="AD5912">
        <f t="shared" si="554"/>
        <v>2</v>
      </c>
      <c r="AE5912">
        <f t="shared" ca="1" si="555"/>
        <v>81</v>
      </c>
      <c r="AF5912" t="str">
        <f t="shared" ca="1" si="556"/>
        <v>Over 65</v>
      </c>
      <c r="AG5912" s="3">
        <f t="shared" si="557"/>
        <v>2.4553078936170212</v>
      </c>
      <c r="AH5912" t="str">
        <f>_xlfn.IFNA(VLOOKUP(Sales_Transactions[[#This Row],[Order ID]],Returned_Items[#All],2,FALSE),"Not Returned")</f>
        <v>Not Returned</v>
      </c>
    </row>
    <row r="5913" spans="1:34" x14ac:dyDescent="0.25">
      <c r="A5913">
        <v>43045</v>
      </c>
      <c r="C5913" t="s">
        <v>3424</v>
      </c>
      <c r="D5913" s="2" t="str">
        <f>TEXT(MID(Sales_Transactions[[#This Row],[Order Date]],2,5),"d/m/yyy")</f>
        <v>14/6/2012</v>
      </c>
      <c r="E5913" s="2" t="str">
        <f>TEXT(MID(Sales_Transactions[[#This Row],[Order Date]],2,5),"d")</f>
        <v>14</v>
      </c>
      <c r="F5913" s="2" t="str">
        <f>TEXT(MID(Sales_Transactions[[#This Row],[Order Date]],2,5),"m")</f>
        <v>6</v>
      </c>
      <c r="G5913" s="2" t="str">
        <f>TEXT(MID(Sales_Transactions[[#This Row],[Order Date]],2,5),"yyy")</f>
        <v>2012</v>
      </c>
      <c r="H5913" s="2" t="str">
        <f>TEXT(MID(Sales_Transactions[[#This Row],[Order Date]],2,5),"yyy/m")</f>
        <v>2012/6</v>
      </c>
      <c r="I5913" t="s">
        <v>78</v>
      </c>
      <c r="J5913">
        <f t="shared" si="552"/>
        <v>3</v>
      </c>
      <c r="K5913" s="2">
        <v>12</v>
      </c>
      <c r="L5913" s="3">
        <v>418.44</v>
      </c>
      <c r="M5913" s="4">
        <v>0.05</v>
      </c>
      <c r="N5913" s="5" t="s">
        <v>34</v>
      </c>
      <c r="O5913" s="3">
        <v>-407.17</v>
      </c>
      <c r="P5913" s="3">
        <v>31.76</v>
      </c>
      <c r="Q5913" s="3">
        <v>45.51</v>
      </c>
      <c r="R5913" s="5" t="s">
        <v>1660</v>
      </c>
      <c r="S5913" s="5" t="s">
        <v>1661</v>
      </c>
      <c r="T5913" s="5" t="str">
        <f t="shared" si="553"/>
        <v>Neil Knudson</v>
      </c>
      <c r="U5913" t="s">
        <v>1143</v>
      </c>
      <c r="V5913" s="5" t="s">
        <v>47</v>
      </c>
      <c r="W5913" s="5" t="s">
        <v>57</v>
      </c>
      <c r="X5913" s="5" t="s">
        <v>107</v>
      </c>
      <c r="Y5913" s="5" t="s">
        <v>1032</v>
      </c>
      <c r="Z5913" s="5" t="s">
        <v>106</v>
      </c>
      <c r="AA5913" s="4">
        <v>0.65</v>
      </c>
      <c r="AB5913" s="1">
        <v>41074</v>
      </c>
      <c r="AC5913" s="1">
        <v>16181</v>
      </c>
      <c r="AD5913">
        <f t="shared" si="554"/>
        <v>0</v>
      </c>
      <c r="AE5913">
        <f t="shared" ca="1" si="555"/>
        <v>80</v>
      </c>
      <c r="AF5913" t="str">
        <f t="shared" ca="1" si="556"/>
        <v>Over 65</v>
      </c>
      <c r="AG5913" s="3">
        <f t="shared" si="557"/>
        <v>6.4378433333333334</v>
      </c>
      <c r="AH5913" t="str">
        <f>_xlfn.IFNA(VLOOKUP(Sales_Transactions[[#This Row],[Order ID]],Returned_Items[#All],2,FALSE),"Not Returned")</f>
        <v>Not Returned</v>
      </c>
    </row>
    <row r="5914" spans="1:34" x14ac:dyDescent="0.25">
      <c r="A5914">
        <v>43110</v>
      </c>
      <c r="C5914" t="s">
        <v>2493</v>
      </c>
      <c r="D5914" s="2" t="str">
        <f>TEXT(MID(Sales_Transactions[[#This Row],[Order Date]],2,5),"d/m/yyy")</f>
        <v>6/2/2011</v>
      </c>
      <c r="E5914" s="2" t="str">
        <f>TEXT(MID(Sales_Transactions[[#This Row],[Order Date]],2,5),"d")</f>
        <v>6</v>
      </c>
      <c r="F5914" s="2" t="str">
        <f>TEXT(MID(Sales_Transactions[[#This Row],[Order Date]],2,5),"m")</f>
        <v>2</v>
      </c>
      <c r="G5914" s="2" t="str">
        <f>TEXT(MID(Sales_Transactions[[#This Row],[Order Date]],2,5),"yyy")</f>
        <v>2011</v>
      </c>
      <c r="H5914" s="2" t="str">
        <f>TEXT(MID(Sales_Transactions[[#This Row],[Order Date]],2,5),"yyy/m")</f>
        <v>2011/2</v>
      </c>
      <c r="I5914" t="s">
        <v>33</v>
      </c>
      <c r="J5914">
        <f t="shared" si="552"/>
        <v>4</v>
      </c>
      <c r="K5914" s="2">
        <v>3</v>
      </c>
      <c r="L5914" s="3">
        <v>21.01</v>
      </c>
      <c r="M5914" s="4">
        <v>0</v>
      </c>
      <c r="N5914" s="5" t="s">
        <v>23</v>
      </c>
      <c r="O5914" s="3">
        <v>-9.69</v>
      </c>
      <c r="P5914" s="3">
        <v>4.9800000000000004</v>
      </c>
      <c r="Q5914" s="3">
        <v>5.0199999999999996</v>
      </c>
      <c r="R5914" s="5" t="s">
        <v>1606</v>
      </c>
      <c r="S5914" s="5" t="s">
        <v>3417</v>
      </c>
      <c r="T5914" s="5" t="str">
        <f t="shared" si="553"/>
        <v>Maxwell Schwartz</v>
      </c>
      <c r="U5914" t="s">
        <v>1143</v>
      </c>
      <c r="V5914" s="5" t="s">
        <v>47</v>
      </c>
      <c r="W5914" s="5" t="s">
        <v>28</v>
      </c>
      <c r="X5914" s="5" t="s">
        <v>75</v>
      </c>
      <c r="Y5914" s="5" t="s">
        <v>1196</v>
      </c>
      <c r="Z5914" s="5" t="s">
        <v>43</v>
      </c>
      <c r="AA5914" s="4">
        <v>0.38</v>
      </c>
      <c r="AB5914" s="1">
        <v>40580</v>
      </c>
      <c r="AC5914" s="1">
        <v>16138</v>
      </c>
      <c r="AD5914">
        <f t="shared" si="554"/>
        <v>0</v>
      </c>
      <c r="AE5914">
        <f t="shared" ca="1" si="555"/>
        <v>80</v>
      </c>
      <c r="AF5914" t="str">
        <f t="shared" ca="1" si="556"/>
        <v>Over 65</v>
      </c>
      <c r="AG5914" s="3">
        <f t="shared" si="557"/>
        <v>3.3333333333333335</v>
      </c>
      <c r="AH5914" t="str">
        <f>_xlfn.IFNA(VLOOKUP(Sales_Transactions[[#This Row],[Order ID]],Returned_Items[#All],2,FALSE),"Not Returned")</f>
        <v>Not Returned</v>
      </c>
    </row>
    <row r="5915" spans="1:34" x14ac:dyDescent="0.25">
      <c r="A5915">
        <v>43110</v>
      </c>
      <c r="C5915" t="s">
        <v>2493</v>
      </c>
      <c r="D5915" s="2" t="str">
        <f>TEXT(MID(Sales_Transactions[[#This Row],[Order Date]],2,5),"d/m/yyy")</f>
        <v>6/2/2011</v>
      </c>
      <c r="E5915" s="2" t="str">
        <f>TEXT(MID(Sales_Transactions[[#This Row],[Order Date]],2,5),"d")</f>
        <v>6</v>
      </c>
      <c r="F5915" s="2" t="str">
        <f>TEXT(MID(Sales_Transactions[[#This Row],[Order Date]],2,5),"m")</f>
        <v>2</v>
      </c>
      <c r="G5915" s="2" t="str">
        <f>TEXT(MID(Sales_Transactions[[#This Row],[Order Date]],2,5),"yyy")</f>
        <v>2011</v>
      </c>
      <c r="H5915" s="2" t="str">
        <f>TEXT(MID(Sales_Transactions[[#This Row],[Order Date]],2,5),"yyy/m")</f>
        <v>2011/2</v>
      </c>
      <c r="I5915" t="s">
        <v>33</v>
      </c>
      <c r="J5915">
        <f t="shared" si="552"/>
        <v>4</v>
      </c>
      <c r="K5915" s="2">
        <v>1</v>
      </c>
      <c r="L5915" s="3">
        <v>3457.99</v>
      </c>
      <c r="M5915" s="4">
        <v>0.05</v>
      </c>
      <c r="N5915" s="5" t="s">
        <v>23</v>
      </c>
      <c r="O5915" s="3">
        <v>-11861.46</v>
      </c>
      <c r="P5915" s="3">
        <v>3499.99</v>
      </c>
      <c r="Q5915" s="3">
        <v>24.49</v>
      </c>
      <c r="R5915" s="5" t="s">
        <v>1606</v>
      </c>
      <c r="S5915" s="5" t="s">
        <v>3417</v>
      </c>
      <c r="T5915" s="5" t="str">
        <f t="shared" si="553"/>
        <v>Maxwell Schwartz</v>
      </c>
      <c r="U5915" t="s">
        <v>1143</v>
      </c>
      <c r="V5915" s="5" t="s">
        <v>47</v>
      </c>
      <c r="W5915" s="5" t="s">
        <v>48</v>
      </c>
      <c r="X5915" s="5" t="s">
        <v>131</v>
      </c>
      <c r="Y5915" s="5" t="s">
        <v>1062</v>
      </c>
      <c r="Z5915" s="5" t="s">
        <v>31</v>
      </c>
      <c r="AA5915" s="4">
        <v>0.37</v>
      </c>
      <c r="AB5915" s="1">
        <v>40582</v>
      </c>
      <c r="AC5915" s="1">
        <v>16388</v>
      </c>
      <c r="AD5915">
        <f t="shared" si="554"/>
        <v>2</v>
      </c>
      <c r="AE5915">
        <f t="shared" ca="1" si="555"/>
        <v>79</v>
      </c>
      <c r="AF5915" t="str">
        <f t="shared" ca="1" si="556"/>
        <v>Over 65</v>
      </c>
      <c r="AG5915" s="3">
        <f t="shared" si="557"/>
        <v>3522.7300049999994</v>
      </c>
      <c r="AH5915" t="str">
        <f>_xlfn.IFNA(VLOOKUP(Sales_Transactions[[#This Row],[Order ID]],Returned_Items[#All],2,FALSE),"Not Returned")</f>
        <v>Not Returned</v>
      </c>
    </row>
    <row r="5916" spans="1:34" x14ac:dyDescent="0.25">
      <c r="A5916">
        <v>43239</v>
      </c>
      <c r="C5916" t="s">
        <v>951</v>
      </c>
      <c r="D5916" s="2" t="str">
        <f>TEXT(MID(Sales_Transactions[[#This Row],[Order Date]],2,5),"d/m/yyy")</f>
        <v>16/3/2011</v>
      </c>
      <c r="E5916" s="2" t="str">
        <f>TEXT(MID(Sales_Transactions[[#This Row],[Order Date]],2,5),"d")</f>
        <v>16</v>
      </c>
      <c r="F5916" s="2" t="str">
        <f>TEXT(MID(Sales_Transactions[[#This Row],[Order Date]],2,5),"m")</f>
        <v>3</v>
      </c>
      <c r="G5916" s="2" t="str">
        <f>TEXT(MID(Sales_Transactions[[#This Row],[Order Date]],2,5),"yyy")</f>
        <v>2011</v>
      </c>
      <c r="H5916" s="2" t="str">
        <f>TEXT(MID(Sales_Transactions[[#This Row],[Order Date]],2,5),"yyy/m")</f>
        <v>2011/3</v>
      </c>
      <c r="I5916" t="s">
        <v>52</v>
      </c>
      <c r="J5916">
        <f t="shared" si="552"/>
        <v>1</v>
      </c>
      <c r="K5916" s="2">
        <v>14</v>
      </c>
      <c r="L5916" s="3">
        <v>270.25</v>
      </c>
      <c r="M5916" s="4">
        <v>0.02</v>
      </c>
      <c r="N5916" s="5" t="s">
        <v>23</v>
      </c>
      <c r="O5916" s="3">
        <v>100.9</v>
      </c>
      <c r="P5916" s="3">
        <v>18.940000000000001</v>
      </c>
      <c r="Q5916" s="3">
        <v>1.49</v>
      </c>
      <c r="R5916" s="5" t="s">
        <v>2005</v>
      </c>
      <c r="S5916" s="5" t="s">
        <v>2006</v>
      </c>
      <c r="T5916" s="5" t="str">
        <f t="shared" si="553"/>
        <v>Lycoris Saunders</v>
      </c>
      <c r="U5916" t="s">
        <v>1143</v>
      </c>
      <c r="V5916" s="5" t="s">
        <v>74</v>
      </c>
      <c r="W5916" s="5" t="s">
        <v>28</v>
      </c>
      <c r="X5916" s="5" t="s">
        <v>41</v>
      </c>
      <c r="Y5916" s="5" t="s">
        <v>1559</v>
      </c>
      <c r="Z5916" s="5" t="s">
        <v>43</v>
      </c>
      <c r="AA5916" s="4">
        <v>0.35</v>
      </c>
      <c r="AB5916" s="1">
        <v>40620</v>
      </c>
      <c r="AC5916" s="1">
        <v>26596</v>
      </c>
      <c r="AD5916">
        <f t="shared" si="554"/>
        <v>2</v>
      </c>
      <c r="AE5916">
        <f t="shared" ca="1" si="555"/>
        <v>51</v>
      </c>
      <c r="AF5916" t="str">
        <f t="shared" ca="1" si="556"/>
        <v>18-64</v>
      </c>
      <c r="AG5916" s="3">
        <f t="shared" si="557"/>
        <v>1.4590151428571427</v>
      </c>
      <c r="AH5916" t="str">
        <f>_xlfn.IFNA(VLOOKUP(Sales_Transactions[[#This Row],[Order ID]],Returned_Items[#All],2,FALSE),"Not Returned")</f>
        <v>Not Returned</v>
      </c>
    </row>
    <row r="5917" spans="1:34" x14ac:dyDescent="0.25">
      <c r="A5917">
        <v>44678</v>
      </c>
      <c r="C5917" t="s">
        <v>2114</v>
      </c>
      <c r="D5917" s="2" t="str">
        <f>TEXT(MID(Sales_Transactions[[#This Row],[Order Date]],2,5),"d/m/yyy")</f>
        <v>13/10/2012</v>
      </c>
      <c r="E5917" s="2" t="str">
        <f>TEXT(MID(Sales_Transactions[[#This Row],[Order Date]],2,5),"d")</f>
        <v>13</v>
      </c>
      <c r="F5917" s="2" t="str">
        <f>TEXT(MID(Sales_Transactions[[#This Row],[Order Date]],2,5),"m")</f>
        <v>10</v>
      </c>
      <c r="G5917" s="2" t="str">
        <f>TEXT(MID(Sales_Transactions[[#This Row],[Order Date]],2,5),"yyy")</f>
        <v>2012</v>
      </c>
      <c r="H5917" s="2" t="str">
        <f>TEXT(MID(Sales_Transactions[[#This Row],[Order Date]],2,5),"yyy/m")</f>
        <v>2012/10</v>
      </c>
      <c r="I5917" t="s">
        <v>22</v>
      </c>
      <c r="J5917">
        <f t="shared" si="552"/>
        <v>2</v>
      </c>
      <c r="K5917" s="2">
        <v>36</v>
      </c>
      <c r="L5917" s="3">
        <v>1152.6300000000001</v>
      </c>
      <c r="M5917" s="4">
        <v>0.03</v>
      </c>
      <c r="N5917" s="5" t="s">
        <v>23</v>
      </c>
      <c r="O5917" s="3">
        <v>389.4</v>
      </c>
      <c r="P5917" s="3">
        <v>32.479999999999997</v>
      </c>
      <c r="Q5917" s="3">
        <v>7.09</v>
      </c>
      <c r="R5917" s="5" t="s">
        <v>1417</v>
      </c>
      <c r="S5917" s="5" t="s">
        <v>3419</v>
      </c>
      <c r="T5917" s="5" t="str">
        <f t="shared" si="553"/>
        <v>Dennis Pardue</v>
      </c>
      <c r="U5917" t="s">
        <v>1143</v>
      </c>
      <c r="V5917" s="5" t="s">
        <v>27</v>
      </c>
      <c r="W5917" s="5" t="s">
        <v>57</v>
      </c>
      <c r="X5917" s="5" t="s">
        <v>58</v>
      </c>
      <c r="Y5917" s="5" t="s">
        <v>3012</v>
      </c>
      <c r="Z5917" s="5" t="s">
        <v>43</v>
      </c>
      <c r="AA5917" s="4">
        <v>0.49</v>
      </c>
      <c r="AB5917" s="1">
        <v>41195</v>
      </c>
      <c r="AC5917" s="1">
        <v>26548</v>
      </c>
      <c r="AD5917">
        <f t="shared" si="554"/>
        <v>0</v>
      </c>
      <c r="AE5917">
        <f t="shared" ca="1" si="555"/>
        <v>51</v>
      </c>
      <c r="AF5917" t="str">
        <f t="shared" ca="1" si="556"/>
        <v>18-64</v>
      </c>
      <c r="AG5917" s="3">
        <f t="shared" si="557"/>
        <v>1.0988959999999999</v>
      </c>
      <c r="AH5917" t="str">
        <f>_xlfn.IFNA(VLOOKUP(Sales_Transactions[[#This Row],[Order ID]],Returned_Items[#All],2,FALSE),"Not Returned")</f>
        <v>Not Returned</v>
      </c>
    </row>
    <row r="5918" spans="1:34" x14ac:dyDescent="0.25">
      <c r="A5918">
        <v>44678</v>
      </c>
      <c r="C5918" t="s">
        <v>2114</v>
      </c>
      <c r="D5918" s="2" t="str">
        <f>TEXT(MID(Sales_Transactions[[#This Row],[Order Date]],2,5),"d/m/yyy")</f>
        <v>13/10/2012</v>
      </c>
      <c r="E5918" s="2" t="str">
        <f>TEXT(MID(Sales_Transactions[[#This Row],[Order Date]],2,5),"d")</f>
        <v>13</v>
      </c>
      <c r="F5918" s="2" t="str">
        <f>TEXT(MID(Sales_Transactions[[#This Row],[Order Date]],2,5),"m")</f>
        <v>10</v>
      </c>
      <c r="G5918" s="2" t="str">
        <f>TEXT(MID(Sales_Transactions[[#This Row],[Order Date]],2,5),"yyy")</f>
        <v>2012</v>
      </c>
      <c r="H5918" s="2" t="str">
        <f>TEXT(MID(Sales_Transactions[[#This Row],[Order Date]],2,5),"yyy/m")</f>
        <v>2012/10</v>
      </c>
      <c r="I5918" t="s">
        <v>22</v>
      </c>
      <c r="J5918">
        <f t="shared" si="552"/>
        <v>2</v>
      </c>
      <c r="K5918" s="2">
        <v>4</v>
      </c>
      <c r="L5918" s="3">
        <v>7.56</v>
      </c>
      <c r="M5918" s="4">
        <v>0.1</v>
      </c>
      <c r="N5918" s="5" t="s">
        <v>23</v>
      </c>
      <c r="O5918" s="3">
        <v>-5.53</v>
      </c>
      <c r="P5918" s="3">
        <v>1.89</v>
      </c>
      <c r="Q5918" s="3">
        <v>0.76</v>
      </c>
      <c r="R5918" s="5" t="s">
        <v>1417</v>
      </c>
      <c r="S5918" s="5" t="s">
        <v>3419</v>
      </c>
      <c r="T5918" s="5" t="str">
        <f t="shared" si="553"/>
        <v>Dennis Pardue</v>
      </c>
      <c r="U5918" t="s">
        <v>1143</v>
      </c>
      <c r="V5918" s="5" t="s">
        <v>27</v>
      </c>
      <c r="W5918" s="5" t="s">
        <v>28</v>
      </c>
      <c r="X5918" s="5" t="s">
        <v>82</v>
      </c>
      <c r="Y5918" s="5" t="s">
        <v>264</v>
      </c>
      <c r="Z5918" s="5" t="s">
        <v>84</v>
      </c>
      <c r="AA5918" s="4">
        <v>0.83</v>
      </c>
      <c r="AB5918" s="1">
        <v>41197</v>
      </c>
      <c r="AC5918" s="1">
        <v>26473</v>
      </c>
      <c r="AD5918">
        <f t="shared" si="554"/>
        <v>2</v>
      </c>
      <c r="AE5918">
        <f t="shared" ca="1" si="555"/>
        <v>52</v>
      </c>
      <c r="AF5918" t="str">
        <f t="shared" ca="1" si="556"/>
        <v>18-64</v>
      </c>
      <c r="AG5918" s="3">
        <f t="shared" si="557"/>
        <v>0.66202749999999999</v>
      </c>
      <c r="AH5918" t="str">
        <f>_xlfn.IFNA(VLOOKUP(Sales_Transactions[[#This Row],[Order ID]],Returned_Items[#All],2,FALSE),"Not Returned")</f>
        <v>Not Returned</v>
      </c>
    </row>
    <row r="5919" spans="1:34" x14ac:dyDescent="0.25">
      <c r="A5919">
        <v>44805</v>
      </c>
      <c r="C5919" t="s">
        <v>2673</v>
      </c>
      <c r="D5919" s="2" t="str">
        <f>TEXT(MID(Sales_Transactions[[#This Row],[Order Date]],2,5),"d/m/yyy")</f>
        <v>14/9/2012</v>
      </c>
      <c r="E5919" s="2" t="str">
        <f>TEXT(MID(Sales_Transactions[[#This Row],[Order Date]],2,5),"d")</f>
        <v>14</v>
      </c>
      <c r="F5919" s="2" t="str">
        <f>TEXT(MID(Sales_Transactions[[#This Row],[Order Date]],2,5),"m")</f>
        <v>9</v>
      </c>
      <c r="G5919" s="2" t="str">
        <f>TEXT(MID(Sales_Transactions[[#This Row],[Order Date]],2,5),"yyy")</f>
        <v>2012</v>
      </c>
      <c r="H5919" s="2" t="str">
        <f>TEXT(MID(Sales_Transactions[[#This Row],[Order Date]],2,5),"yyy/m")</f>
        <v>2012/9</v>
      </c>
      <c r="I5919" t="s">
        <v>33</v>
      </c>
      <c r="J5919">
        <f t="shared" si="552"/>
        <v>4</v>
      </c>
      <c r="K5919" s="2">
        <v>40</v>
      </c>
      <c r="L5919" s="3">
        <v>1710.65</v>
      </c>
      <c r="M5919" s="4">
        <v>0.01</v>
      </c>
      <c r="N5919" s="5" t="s">
        <v>23</v>
      </c>
      <c r="O5919" s="3">
        <v>782.01</v>
      </c>
      <c r="P5919" s="3">
        <v>41.94</v>
      </c>
      <c r="Q5919" s="3">
        <v>2.99</v>
      </c>
      <c r="R5919" s="5" t="s">
        <v>2362</v>
      </c>
      <c r="S5919" s="5" t="s">
        <v>3415</v>
      </c>
      <c r="T5919" s="5" t="str">
        <f t="shared" si="553"/>
        <v>Jonathan Doherty</v>
      </c>
      <c r="U5919" t="s">
        <v>1143</v>
      </c>
      <c r="V5919" s="5" t="s">
        <v>47</v>
      </c>
      <c r="W5919" s="5" t="s">
        <v>28</v>
      </c>
      <c r="X5919" s="5" t="s">
        <v>41</v>
      </c>
      <c r="Y5919" s="5" t="s">
        <v>602</v>
      </c>
      <c r="Z5919" s="5" t="s">
        <v>43</v>
      </c>
      <c r="AA5919" s="4">
        <v>0.35</v>
      </c>
      <c r="AB5919" s="1">
        <v>41167</v>
      </c>
      <c r="AC5919" s="1">
        <v>26332</v>
      </c>
      <c r="AD5919">
        <f t="shared" si="554"/>
        <v>1</v>
      </c>
      <c r="AE5919">
        <f t="shared" ca="1" si="555"/>
        <v>52</v>
      </c>
      <c r="AF5919" t="str">
        <f t="shared" ca="1" si="556"/>
        <v>18-64</v>
      </c>
      <c r="AG5919" s="3">
        <f t="shared" si="557"/>
        <v>1.12314515</v>
      </c>
      <c r="AH5919" t="str">
        <f>_xlfn.IFNA(VLOOKUP(Sales_Transactions[[#This Row],[Order ID]],Returned_Items[#All],2,FALSE),"Not Returned")</f>
        <v>Not Returned</v>
      </c>
    </row>
    <row r="5920" spans="1:34" x14ac:dyDescent="0.25">
      <c r="A5920">
        <v>44897</v>
      </c>
      <c r="C5920" t="s">
        <v>2474</v>
      </c>
      <c r="D5920" s="2" t="str">
        <f>TEXT(MID(Sales_Transactions[[#This Row],[Order Date]],2,5),"d/m/yyy")</f>
        <v>9/3/2010</v>
      </c>
      <c r="E5920" s="2" t="str">
        <f>TEXT(MID(Sales_Transactions[[#This Row],[Order Date]],2,5),"d")</f>
        <v>9</v>
      </c>
      <c r="F5920" s="2" t="str">
        <f>TEXT(MID(Sales_Transactions[[#This Row],[Order Date]],2,5),"m")</f>
        <v>3</v>
      </c>
      <c r="G5920" s="2" t="str">
        <f>TEXT(MID(Sales_Transactions[[#This Row],[Order Date]],2,5),"yyy")</f>
        <v>2010</v>
      </c>
      <c r="H5920" s="2" t="str">
        <f>TEXT(MID(Sales_Transactions[[#This Row],[Order Date]],2,5),"yyy/m")</f>
        <v>2010/3</v>
      </c>
      <c r="I5920" t="s">
        <v>33</v>
      </c>
      <c r="J5920">
        <f t="shared" si="552"/>
        <v>4</v>
      </c>
      <c r="K5920" s="2">
        <v>11</v>
      </c>
      <c r="L5920" s="3">
        <v>85.62</v>
      </c>
      <c r="M5920" s="4">
        <v>7.0000000000000007E-2</v>
      </c>
      <c r="N5920" s="5" t="s">
        <v>23</v>
      </c>
      <c r="O5920" s="3">
        <v>-81.22</v>
      </c>
      <c r="P5920" s="3">
        <v>7.28</v>
      </c>
      <c r="Q5920" s="3">
        <v>11.15</v>
      </c>
      <c r="R5920" s="5" t="s">
        <v>1395</v>
      </c>
      <c r="S5920" s="5" t="s">
        <v>2505</v>
      </c>
      <c r="T5920" s="5" t="str">
        <f t="shared" si="553"/>
        <v>Kelly Collister</v>
      </c>
      <c r="U5920" t="s">
        <v>1143</v>
      </c>
      <c r="V5920" s="5" t="s">
        <v>37</v>
      </c>
      <c r="W5920" s="5" t="s">
        <v>28</v>
      </c>
      <c r="X5920" s="5" t="s">
        <v>75</v>
      </c>
      <c r="Y5920" s="5" t="s">
        <v>1131</v>
      </c>
      <c r="Z5920" s="5" t="s">
        <v>43</v>
      </c>
      <c r="AA5920" s="4">
        <v>0.37</v>
      </c>
      <c r="AB5920" s="1">
        <v>40248</v>
      </c>
      <c r="AC5920" s="1">
        <v>30539</v>
      </c>
      <c r="AD5920">
        <f t="shared" si="554"/>
        <v>2</v>
      </c>
      <c r="AE5920">
        <f t="shared" ca="1" si="555"/>
        <v>40</v>
      </c>
      <c r="AF5920" t="str">
        <f t="shared" ca="1" si="556"/>
        <v>18-64</v>
      </c>
      <c r="AG5920" s="3">
        <f t="shared" si="557"/>
        <v>1.6749912727272729</v>
      </c>
      <c r="AH5920" t="str">
        <f>_xlfn.IFNA(VLOOKUP(Sales_Transactions[[#This Row],[Order ID]],Returned_Items[#All],2,FALSE),"Not Returned")</f>
        <v>Not Returned</v>
      </c>
    </row>
    <row r="5921" spans="1:34" x14ac:dyDescent="0.25">
      <c r="A5921">
        <v>47015</v>
      </c>
      <c r="C5921" t="s">
        <v>871</v>
      </c>
      <c r="D5921" s="2" t="str">
        <f>TEXT(MID(Sales_Transactions[[#This Row],[Order Date]],2,5),"d/m/yyy")</f>
        <v>13/2/2011</v>
      </c>
      <c r="E5921" s="2" t="str">
        <f>TEXT(MID(Sales_Transactions[[#This Row],[Order Date]],2,5),"d")</f>
        <v>13</v>
      </c>
      <c r="F5921" s="2" t="str">
        <f>TEXT(MID(Sales_Transactions[[#This Row],[Order Date]],2,5),"m")</f>
        <v>2</v>
      </c>
      <c r="G5921" s="2" t="str">
        <f>TEXT(MID(Sales_Transactions[[#This Row],[Order Date]],2,5),"yyy")</f>
        <v>2011</v>
      </c>
      <c r="H5921" s="2" t="str">
        <f>TEXT(MID(Sales_Transactions[[#This Row],[Order Date]],2,5),"yyy/m")</f>
        <v>2011/2</v>
      </c>
      <c r="I5921" t="s">
        <v>52</v>
      </c>
      <c r="J5921">
        <f t="shared" si="552"/>
        <v>1</v>
      </c>
      <c r="K5921" s="2">
        <v>19</v>
      </c>
      <c r="L5921" s="3">
        <v>5441.06</v>
      </c>
      <c r="M5921" s="4">
        <v>0.06</v>
      </c>
      <c r="N5921" s="5" t="s">
        <v>34</v>
      </c>
      <c r="O5921" s="3">
        <v>-557.20000000000005</v>
      </c>
      <c r="P5921" s="3">
        <v>286.85000000000002</v>
      </c>
      <c r="Q5921" s="3">
        <v>61.76</v>
      </c>
      <c r="R5921" s="5" t="s">
        <v>574</v>
      </c>
      <c r="S5921" s="5" t="s">
        <v>203</v>
      </c>
      <c r="T5921" s="5" t="str">
        <f t="shared" si="553"/>
        <v>Jeremy Lonsdale</v>
      </c>
      <c r="U5921" t="s">
        <v>1143</v>
      </c>
      <c r="V5921" s="5" t="s">
        <v>47</v>
      </c>
      <c r="W5921" s="5" t="s">
        <v>57</v>
      </c>
      <c r="X5921" s="5" t="s">
        <v>107</v>
      </c>
      <c r="Y5921" s="5" t="s">
        <v>1930</v>
      </c>
      <c r="Z5921" s="5" t="s">
        <v>106</v>
      </c>
      <c r="AA5921" s="4">
        <v>0.78</v>
      </c>
      <c r="AB5921" s="1">
        <v>40588</v>
      </c>
      <c r="AC5921" s="1">
        <v>17824</v>
      </c>
      <c r="AD5921">
        <f t="shared" si="554"/>
        <v>1</v>
      </c>
      <c r="AE5921">
        <f t="shared" ca="1" si="555"/>
        <v>75</v>
      </c>
      <c r="AF5921" t="str">
        <f t="shared" ca="1" si="556"/>
        <v>Over 65</v>
      </c>
      <c r="AG5921" s="3">
        <f t="shared" si="557"/>
        <v>18.338836315789475</v>
      </c>
      <c r="AH5921" t="str">
        <f>_xlfn.IFNA(VLOOKUP(Sales_Transactions[[#This Row],[Order ID]],Returned_Items[#All],2,FALSE),"Not Returned")</f>
        <v>Not Returned</v>
      </c>
    </row>
    <row r="5922" spans="1:34" x14ac:dyDescent="0.25">
      <c r="A5922">
        <v>47175</v>
      </c>
      <c r="C5922" t="s">
        <v>3433</v>
      </c>
      <c r="D5922" s="2" t="str">
        <f>TEXT(MID(Sales_Transactions[[#This Row],[Order Date]],2,5),"d/m/yyy")</f>
        <v>25/4/2010</v>
      </c>
      <c r="E5922" s="2" t="str">
        <f>TEXT(MID(Sales_Transactions[[#This Row],[Order Date]],2,5),"d")</f>
        <v>25</v>
      </c>
      <c r="F5922" s="2" t="str">
        <f>TEXT(MID(Sales_Transactions[[#This Row],[Order Date]],2,5),"m")</f>
        <v>4</v>
      </c>
      <c r="G5922" s="2" t="str">
        <f>TEXT(MID(Sales_Transactions[[#This Row],[Order Date]],2,5),"yyy")</f>
        <v>2010</v>
      </c>
      <c r="H5922" s="2" t="str">
        <f>TEXT(MID(Sales_Transactions[[#This Row],[Order Date]],2,5),"yyy/m")</f>
        <v>2010/4</v>
      </c>
      <c r="I5922" t="s">
        <v>52</v>
      </c>
      <c r="J5922">
        <f t="shared" si="552"/>
        <v>1</v>
      </c>
      <c r="K5922" s="2">
        <v>40</v>
      </c>
      <c r="L5922" s="3">
        <v>70.45</v>
      </c>
      <c r="M5922" s="4">
        <v>0.1</v>
      </c>
      <c r="N5922" s="5" t="s">
        <v>23</v>
      </c>
      <c r="O5922" s="3">
        <v>-2.31</v>
      </c>
      <c r="P5922" s="3">
        <v>1.82</v>
      </c>
      <c r="Q5922" s="3">
        <v>1</v>
      </c>
      <c r="R5922" s="5" t="s">
        <v>574</v>
      </c>
      <c r="S5922" s="5" t="s">
        <v>203</v>
      </c>
      <c r="T5922" s="5" t="str">
        <f t="shared" si="553"/>
        <v>Jeremy Lonsdale</v>
      </c>
      <c r="U5922" t="s">
        <v>1143</v>
      </c>
      <c r="V5922" s="5" t="s">
        <v>47</v>
      </c>
      <c r="W5922" s="5" t="s">
        <v>28</v>
      </c>
      <c r="X5922" s="5" t="s">
        <v>124</v>
      </c>
      <c r="Y5922" s="5" t="s">
        <v>2648</v>
      </c>
      <c r="Z5922" s="5" t="s">
        <v>84</v>
      </c>
      <c r="AA5922" s="4">
        <v>0.4</v>
      </c>
      <c r="AB5922" s="1">
        <v>40294</v>
      </c>
      <c r="AC5922" s="1">
        <v>30333</v>
      </c>
      <c r="AD5922">
        <f t="shared" si="554"/>
        <v>1</v>
      </c>
      <c r="AE5922">
        <f t="shared" ca="1" si="555"/>
        <v>41</v>
      </c>
      <c r="AF5922" t="str">
        <f t="shared" ca="1" si="556"/>
        <v>18-64</v>
      </c>
      <c r="AG5922" s="3">
        <f t="shared" si="557"/>
        <v>7.0454500000000003E-2</v>
      </c>
      <c r="AH5922" t="str">
        <f>_xlfn.IFNA(VLOOKUP(Sales_Transactions[[#This Row],[Order ID]],Returned_Items[#All],2,FALSE),"Not Returned")</f>
        <v>Not Returned</v>
      </c>
    </row>
    <row r="5923" spans="1:34" x14ac:dyDescent="0.25">
      <c r="A5923">
        <v>47203</v>
      </c>
      <c r="C5923" t="s">
        <v>1844</v>
      </c>
      <c r="D5923" s="2" t="str">
        <f>TEXT(MID(Sales_Transactions[[#This Row],[Order Date]],2,5),"d/m/yyy")</f>
        <v>18/12/2009</v>
      </c>
      <c r="E5923" s="2" t="str">
        <f>TEXT(MID(Sales_Transactions[[#This Row],[Order Date]],2,5),"d")</f>
        <v>18</v>
      </c>
      <c r="F5923" s="2" t="str">
        <f>TEXT(MID(Sales_Transactions[[#This Row],[Order Date]],2,5),"m")</f>
        <v>12</v>
      </c>
      <c r="G5923" s="2" t="str">
        <f>TEXT(MID(Sales_Transactions[[#This Row],[Order Date]],2,5),"yyy")</f>
        <v>2009</v>
      </c>
      <c r="H5923" s="2" t="str">
        <f>TEXT(MID(Sales_Transactions[[#This Row],[Order Date]],2,5),"yyy/m")</f>
        <v>2009/12</v>
      </c>
      <c r="I5923" t="s">
        <v>101</v>
      </c>
      <c r="J5923">
        <f t="shared" si="552"/>
        <v>1</v>
      </c>
      <c r="K5923" s="2">
        <v>8</v>
      </c>
      <c r="L5923" s="3">
        <v>129.18</v>
      </c>
      <c r="M5923" s="4">
        <v>0.04</v>
      </c>
      <c r="N5923" s="5" t="s">
        <v>23</v>
      </c>
      <c r="O5923" s="3">
        <v>-30.02</v>
      </c>
      <c r="P5923" s="3">
        <v>15.98</v>
      </c>
      <c r="Q5923" s="3">
        <v>4</v>
      </c>
      <c r="R5923" s="5" t="s">
        <v>1698</v>
      </c>
      <c r="S5923" s="5" t="s">
        <v>1699</v>
      </c>
      <c r="T5923" s="5" t="str">
        <f t="shared" si="553"/>
        <v>Bill Eplett</v>
      </c>
      <c r="U5923" t="s">
        <v>1143</v>
      </c>
      <c r="V5923" s="5" t="s">
        <v>47</v>
      </c>
      <c r="W5923" s="5" t="s">
        <v>48</v>
      </c>
      <c r="X5923" s="5" t="s">
        <v>87</v>
      </c>
      <c r="Y5923" s="5" t="s">
        <v>900</v>
      </c>
      <c r="Z5923" s="5" t="s">
        <v>43</v>
      </c>
      <c r="AA5923" s="4">
        <v>0.37</v>
      </c>
      <c r="AB5923" s="1">
        <v>40166</v>
      </c>
      <c r="AC5923" s="1">
        <v>30269</v>
      </c>
      <c r="AD5923">
        <f t="shared" si="554"/>
        <v>1</v>
      </c>
      <c r="AE5923">
        <f t="shared" ca="1" si="555"/>
        <v>41</v>
      </c>
      <c r="AF5923" t="str">
        <f t="shared" ca="1" si="556"/>
        <v>18-64</v>
      </c>
      <c r="AG5923" s="3">
        <f t="shared" si="557"/>
        <v>2.4967009999999998</v>
      </c>
      <c r="AH5923" t="str">
        <f>_xlfn.IFNA(VLOOKUP(Sales_Transactions[[#This Row],[Order ID]],Returned_Items[#All],2,FALSE),"Not Returned")</f>
        <v>Not Returned</v>
      </c>
    </row>
    <row r="5924" spans="1:34" x14ac:dyDescent="0.25">
      <c r="A5924">
        <v>47203</v>
      </c>
      <c r="C5924" t="s">
        <v>1844</v>
      </c>
      <c r="D5924" s="2" t="str">
        <f>TEXT(MID(Sales_Transactions[[#This Row],[Order Date]],2,5),"d/m/yyy")</f>
        <v>18/12/2009</v>
      </c>
      <c r="E5924" s="2" t="str">
        <f>TEXT(MID(Sales_Transactions[[#This Row],[Order Date]],2,5),"d")</f>
        <v>18</v>
      </c>
      <c r="F5924" s="2" t="str">
        <f>TEXT(MID(Sales_Transactions[[#This Row],[Order Date]],2,5),"m")</f>
        <v>12</v>
      </c>
      <c r="G5924" s="2" t="str">
        <f>TEXT(MID(Sales_Transactions[[#This Row],[Order Date]],2,5),"yyy")</f>
        <v>2009</v>
      </c>
      <c r="H5924" s="2" t="str">
        <f>TEXT(MID(Sales_Transactions[[#This Row],[Order Date]],2,5),"yyy/m")</f>
        <v>2009/12</v>
      </c>
      <c r="I5924" t="s">
        <v>101</v>
      </c>
      <c r="J5924">
        <f t="shared" si="552"/>
        <v>1</v>
      </c>
      <c r="K5924" s="2">
        <v>44</v>
      </c>
      <c r="L5924" s="3">
        <v>1016.26</v>
      </c>
      <c r="M5924" s="4">
        <v>0.06</v>
      </c>
      <c r="N5924" s="5" t="s">
        <v>23</v>
      </c>
      <c r="O5924" s="3">
        <v>337.97</v>
      </c>
      <c r="P5924" s="3">
        <v>22.84</v>
      </c>
      <c r="Q5924" s="3">
        <v>5.47</v>
      </c>
      <c r="R5924" s="5" t="s">
        <v>1698</v>
      </c>
      <c r="S5924" s="5" t="s">
        <v>1699</v>
      </c>
      <c r="T5924" s="5" t="str">
        <f t="shared" si="553"/>
        <v>Bill Eplett</v>
      </c>
      <c r="U5924" t="s">
        <v>1143</v>
      </c>
      <c r="V5924" s="5" t="s">
        <v>47</v>
      </c>
      <c r="W5924" s="5" t="s">
        <v>28</v>
      </c>
      <c r="X5924" s="5" t="s">
        <v>75</v>
      </c>
      <c r="Y5924" s="5" t="s">
        <v>528</v>
      </c>
      <c r="Z5924" s="5" t="s">
        <v>43</v>
      </c>
      <c r="AA5924" s="4">
        <v>0.39</v>
      </c>
      <c r="AB5924" s="1">
        <v>40167</v>
      </c>
      <c r="AC5924" s="1">
        <v>29984</v>
      </c>
      <c r="AD5924">
        <f t="shared" si="554"/>
        <v>2</v>
      </c>
      <c r="AE5924">
        <f t="shared" ca="1" si="555"/>
        <v>42</v>
      </c>
      <c r="AF5924" t="str">
        <f t="shared" ca="1" si="556"/>
        <v>18-64</v>
      </c>
      <c r="AG5924" s="3">
        <f t="shared" si="557"/>
        <v>0.64309763636363637</v>
      </c>
      <c r="AH5924" t="str">
        <f>_xlfn.IFNA(VLOOKUP(Sales_Transactions[[#This Row],[Order ID]],Returned_Items[#All],2,FALSE),"Not Returned")</f>
        <v>Not Returned</v>
      </c>
    </row>
    <row r="5925" spans="1:34" x14ac:dyDescent="0.25">
      <c r="A5925">
        <v>47270</v>
      </c>
      <c r="C5925" t="s">
        <v>3434</v>
      </c>
      <c r="D5925" s="2" t="str">
        <f>TEXT(MID(Sales_Transactions[[#This Row],[Order Date]],2,5),"d/m/yyy")</f>
        <v>2/8/2010</v>
      </c>
      <c r="E5925" s="2" t="str">
        <f>TEXT(MID(Sales_Transactions[[#This Row],[Order Date]],2,5),"d")</f>
        <v>2</v>
      </c>
      <c r="F5925" s="2" t="str">
        <f>TEXT(MID(Sales_Transactions[[#This Row],[Order Date]],2,5),"m")</f>
        <v>8</v>
      </c>
      <c r="G5925" s="2" t="str">
        <f>TEXT(MID(Sales_Transactions[[#This Row],[Order Date]],2,5),"yyy")</f>
        <v>2010</v>
      </c>
      <c r="H5925" s="2" t="str">
        <f>TEXT(MID(Sales_Transactions[[#This Row],[Order Date]],2,5),"yyy/m")</f>
        <v>2010/8</v>
      </c>
      <c r="I5925" t="s">
        <v>101</v>
      </c>
      <c r="J5925">
        <f t="shared" si="552"/>
        <v>1</v>
      </c>
      <c r="K5925" s="2">
        <v>40</v>
      </c>
      <c r="L5925" s="3">
        <v>382.65</v>
      </c>
      <c r="M5925" s="4">
        <v>0.03</v>
      </c>
      <c r="N5925" s="5" t="s">
        <v>67</v>
      </c>
      <c r="O5925" s="3">
        <v>47.61</v>
      </c>
      <c r="P5925" s="3">
        <v>9.27</v>
      </c>
      <c r="Q5925" s="3">
        <v>4.3899999999999997</v>
      </c>
      <c r="R5925" s="5" t="s">
        <v>2786</v>
      </c>
      <c r="S5925" s="5" t="s">
        <v>3248</v>
      </c>
      <c r="T5925" s="5" t="str">
        <f t="shared" si="553"/>
        <v>Denise Monton</v>
      </c>
      <c r="U5925" t="s">
        <v>1143</v>
      </c>
      <c r="V5925" s="5" t="s">
        <v>74</v>
      </c>
      <c r="W5925" s="5" t="s">
        <v>28</v>
      </c>
      <c r="X5925" s="5" t="s">
        <v>75</v>
      </c>
      <c r="Y5925" s="5" t="s">
        <v>656</v>
      </c>
      <c r="Z5925" s="5" t="s">
        <v>84</v>
      </c>
      <c r="AA5925" s="4">
        <v>0.38</v>
      </c>
      <c r="AB5925" s="1">
        <v>40395</v>
      </c>
      <c r="AC5925" s="1">
        <v>30264</v>
      </c>
      <c r="AD5925">
        <f t="shared" si="554"/>
        <v>3</v>
      </c>
      <c r="AE5925">
        <f t="shared" ca="1" si="555"/>
        <v>41</v>
      </c>
      <c r="AF5925" t="str">
        <f t="shared" ca="1" si="556"/>
        <v>18-64</v>
      </c>
      <c r="AG5925" s="3">
        <f t="shared" si="557"/>
        <v>0.34143047499999996</v>
      </c>
      <c r="AH5925" t="str">
        <f>_xlfn.IFNA(VLOOKUP(Sales_Transactions[[#This Row],[Order ID]],Returned_Items[#All],2,FALSE),"Not Returned")</f>
        <v>Not Returned</v>
      </c>
    </row>
    <row r="5926" spans="1:34" x14ac:dyDescent="0.25">
      <c r="A5926">
        <v>47270</v>
      </c>
      <c r="C5926" t="s">
        <v>3434</v>
      </c>
      <c r="D5926" s="2" t="str">
        <f>TEXT(MID(Sales_Transactions[[#This Row],[Order Date]],2,5),"d/m/yyy")</f>
        <v>2/8/2010</v>
      </c>
      <c r="E5926" s="2" t="str">
        <f>TEXT(MID(Sales_Transactions[[#This Row],[Order Date]],2,5),"d")</f>
        <v>2</v>
      </c>
      <c r="F5926" s="2" t="str">
        <f>TEXT(MID(Sales_Transactions[[#This Row],[Order Date]],2,5),"m")</f>
        <v>8</v>
      </c>
      <c r="G5926" s="2" t="str">
        <f>TEXT(MID(Sales_Transactions[[#This Row],[Order Date]],2,5),"yyy")</f>
        <v>2010</v>
      </c>
      <c r="H5926" s="2" t="str">
        <f>TEXT(MID(Sales_Transactions[[#This Row],[Order Date]],2,5),"yyy/m")</f>
        <v>2010/8</v>
      </c>
      <c r="I5926" t="s">
        <v>101</v>
      </c>
      <c r="J5926">
        <f t="shared" si="552"/>
        <v>1</v>
      </c>
      <c r="K5926" s="2">
        <v>9</v>
      </c>
      <c r="L5926" s="3">
        <v>61</v>
      </c>
      <c r="M5926" s="4">
        <v>0.08</v>
      </c>
      <c r="N5926" s="5" t="s">
        <v>23</v>
      </c>
      <c r="O5926" s="3">
        <v>-34.25</v>
      </c>
      <c r="P5926" s="3">
        <v>6.48</v>
      </c>
      <c r="Q5926" s="3">
        <v>6.81</v>
      </c>
      <c r="R5926" s="5" t="s">
        <v>2786</v>
      </c>
      <c r="S5926" s="5" t="s">
        <v>3248</v>
      </c>
      <c r="T5926" s="5" t="str">
        <f t="shared" si="553"/>
        <v>Denise Monton</v>
      </c>
      <c r="U5926" t="s">
        <v>1143</v>
      </c>
      <c r="V5926" s="5" t="s">
        <v>74</v>
      </c>
      <c r="W5926" s="5" t="s">
        <v>28</v>
      </c>
      <c r="X5926" s="5" t="s">
        <v>75</v>
      </c>
      <c r="Y5926" s="5" t="s">
        <v>478</v>
      </c>
      <c r="Z5926" s="5" t="s">
        <v>43</v>
      </c>
      <c r="AA5926" s="4">
        <v>0.36</v>
      </c>
      <c r="AB5926" s="1">
        <v>40394</v>
      </c>
      <c r="AC5926" s="1">
        <v>30260</v>
      </c>
      <c r="AD5926">
        <f t="shared" si="554"/>
        <v>2</v>
      </c>
      <c r="AE5926">
        <f t="shared" ca="1" si="555"/>
        <v>41</v>
      </c>
      <c r="AF5926" t="str">
        <f t="shared" ca="1" si="556"/>
        <v>18-64</v>
      </c>
      <c r="AG5926" s="3">
        <f t="shared" si="557"/>
        <v>1.4760906666666667</v>
      </c>
      <c r="AH5926" t="str">
        <f>_xlfn.IFNA(VLOOKUP(Sales_Transactions[[#This Row],[Order ID]],Returned_Items[#All],2,FALSE),"Not Returned")</f>
        <v>Not Returned</v>
      </c>
    </row>
    <row r="5927" spans="1:34" x14ac:dyDescent="0.25">
      <c r="A5927">
        <v>47270</v>
      </c>
      <c r="C5927" t="s">
        <v>3434</v>
      </c>
      <c r="D5927" s="2" t="str">
        <f>TEXT(MID(Sales_Transactions[[#This Row],[Order Date]],2,5),"d/m/yyy")</f>
        <v>2/8/2010</v>
      </c>
      <c r="E5927" s="2" t="str">
        <f>TEXT(MID(Sales_Transactions[[#This Row],[Order Date]],2,5),"d")</f>
        <v>2</v>
      </c>
      <c r="F5927" s="2" t="str">
        <f>TEXT(MID(Sales_Transactions[[#This Row],[Order Date]],2,5),"m")</f>
        <v>8</v>
      </c>
      <c r="G5927" s="2" t="str">
        <f>TEXT(MID(Sales_Transactions[[#This Row],[Order Date]],2,5),"yyy")</f>
        <v>2010</v>
      </c>
      <c r="H5927" s="2" t="str">
        <f>TEXT(MID(Sales_Transactions[[#This Row],[Order Date]],2,5),"yyy/m")</f>
        <v>2010/8</v>
      </c>
      <c r="I5927" t="s">
        <v>101</v>
      </c>
      <c r="J5927">
        <f t="shared" si="552"/>
        <v>1</v>
      </c>
      <c r="K5927" s="2">
        <v>19</v>
      </c>
      <c r="L5927" s="3">
        <v>3559.6129999999998</v>
      </c>
      <c r="M5927" s="4">
        <v>0</v>
      </c>
      <c r="N5927" s="5" t="s">
        <v>23</v>
      </c>
      <c r="O5927" s="3">
        <v>747.74</v>
      </c>
      <c r="P5927" s="3">
        <v>205.99</v>
      </c>
      <c r="Q5927" s="3">
        <v>3</v>
      </c>
      <c r="R5927" s="5" t="s">
        <v>2786</v>
      </c>
      <c r="S5927" s="5" t="s">
        <v>3248</v>
      </c>
      <c r="T5927" s="5" t="str">
        <f t="shared" si="553"/>
        <v>Denise Monton</v>
      </c>
      <c r="U5927" t="s">
        <v>1143</v>
      </c>
      <c r="V5927" s="5" t="s">
        <v>74</v>
      </c>
      <c r="W5927" s="5" t="s">
        <v>48</v>
      </c>
      <c r="X5927" s="5" t="s">
        <v>49</v>
      </c>
      <c r="Y5927" s="5" t="s">
        <v>1307</v>
      </c>
      <c r="Z5927" s="5" t="s">
        <v>43</v>
      </c>
      <c r="AA5927" s="4">
        <v>0.57999999999999996</v>
      </c>
      <c r="AB5927" s="1">
        <v>40394</v>
      </c>
      <c r="AC5927" s="1">
        <v>30153</v>
      </c>
      <c r="AD5927">
        <f t="shared" si="554"/>
        <v>2</v>
      </c>
      <c r="AE5927">
        <f t="shared" ca="1" si="555"/>
        <v>42</v>
      </c>
      <c r="AF5927" t="str">
        <f t="shared" ca="1" si="556"/>
        <v>18-64</v>
      </c>
      <c r="AG5927" s="3">
        <f t="shared" si="557"/>
        <v>10.999473684210527</v>
      </c>
      <c r="AH5927" t="str">
        <f>_xlfn.IFNA(VLOOKUP(Sales_Transactions[[#This Row],[Order ID]],Returned_Items[#All],2,FALSE),"Not Returned")</f>
        <v>Not Returned</v>
      </c>
    </row>
    <row r="5928" spans="1:34" x14ac:dyDescent="0.25">
      <c r="A5928">
        <v>47524</v>
      </c>
      <c r="C5928" t="s">
        <v>404</v>
      </c>
      <c r="D5928" s="2" t="str">
        <f>TEXT(MID(Sales_Transactions[[#This Row],[Order Date]],2,5),"d/m/yyy")</f>
        <v>15/4/2010</v>
      </c>
      <c r="E5928" s="2" t="str">
        <f>TEXT(MID(Sales_Transactions[[#This Row],[Order Date]],2,5),"d")</f>
        <v>15</v>
      </c>
      <c r="F5928" s="2" t="str">
        <f>TEXT(MID(Sales_Transactions[[#This Row],[Order Date]],2,5),"m")</f>
        <v>4</v>
      </c>
      <c r="G5928" s="2" t="str">
        <f>TEXT(MID(Sales_Transactions[[#This Row],[Order Date]],2,5),"yyy")</f>
        <v>2010</v>
      </c>
      <c r="H5928" s="2" t="str">
        <f>TEXT(MID(Sales_Transactions[[#This Row],[Order Date]],2,5),"yyy/m")</f>
        <v>2010/4</v>
      </c>
      <c r="I5928" t="s">
        <v>78</v>
      </c>
      <c r="J5928">
        <f t="shared" si="552"/>
        <v>3</v>
      </c>
      <c r="K5928" s="2">
        <v>40</v>
      </c>
      <c r="L5928" s="3">
        <v>245.82</v>
      </c>
      <c r="M5928" s="4">
        <v>0.08</v>
      </c>
      <c r="N5928" s="5" t="s">
        <v>23</v>
      </c>
      <c r="O5928" s="3">
        <v>86.44</v>
      </c>
      <c r="P5928" s="3">
        <v>6.45</v>
      </c>
      <c r="Q5928" s="3">
        <v>1.34</v>
      </c>
      <c r="R5928" s="5" t="s">
        <v>574</v>
      </c>
      <c r="S5928" s="5" t="s">
        <v>203</v>
      </c>
      <c r="T5928" s="5" t="str">
        <f t="shared" si="553"/>
        <v>Jeremy Lonsdale</v>
      </c>
      <c r="U5928" t="s">
        <v>1143</v>
      </c>
      <c r="V5928" s="5" t="s">
        <v>47</v>
      </c>
      <c r="W5928" s="5" t="s">
        <v>28</v>
      </c>
      <c r="X5928" s="5" t="s">
        <v>75</v>
      </c>
      <c r="Y5928" s="5" t="s">
        <v>1827</v>
      </c>
      <c r="Z5928" s="5" t="s">
        <v>84</v>
      </c>
      <c r="AA5928" s="4">
        <v>0.36</v>
      </c>
      <c r="AB5928" s="1">
        <v>40283</v>
      </c>
      <c r="AC5928" s="1">
        <v>17955</v>
      </c>
      <c r="AD5928">
        <f t="shared" si="554"/>
        <v>0</v>
      </c>
      <c r="AE5928">
        <f t="shared" ca="1" si="555"/>
        <v>75</v>
      </c>
      <c r="AF5928" t="str">
        <f t="shared" ca="1" si="556"/>
        <v>Over 65</v>
      </c>
      <c r="AG5928" s="3">
        <f t="shared" si="557"/>
        <v>0.19462099999999999</v>
      </c>
      <c r="AH5928" t="str">
        <f>_xlfn.IFNA(VLOOKUP(Sales_Transactions[[#This Row],[Order ID]],Returned_Items[#All],2,FALSE),"Not Returned")</f>
        <v>Not Returned</v>
      </c>
    </row>
    <row r="5929" spans="1:34" x14ac:dyDescent="0.25">
      <c r="A5929">
        <v>48035</v>
      </c>
      <c r="C5929" t="s">
        <v>756</v>
      </c>
      <c r="D5929" s="2" t="str">
        <f>TEXT(MID(Sales_Transactions[[#This Row],[Order Date]],2,5),"d/m/yyy")</f>
        <v>31/3/2009</v>
      </c>
      <c r="E5929" s="2" t="str">
        <f>TEXT(MID(Sales_Transactions[[#This Row],[Order Date]],2,5),"d")</f>
        <v>31</v>
      </c>
      <c r="F5929" s="2" t="str">
        <f>TEXT(MID(Sales_Transactions[[#This Row],[Order Date]],2,5),"m")</f>
        <v>3</v>
      </c>
      <c r="G5929" s="2" t="str">
        <f>TEXT(MID(Sales_Transactions[[#This Row],[Order Date]],2,5),"yyy")</f>
        <v>2009</v>
      </c>
      <c r="H5929" s="2" t="str">
        <f>TEXT(MID(Sales_Transactions[[#This Row],[Order Date]],2,5),"yyy/m")</f>
        <v>2009/3</v>
      </c>
      <c r="I5929" t="s">
        <v>101</v>
      </c>
      <c r="J5929">
        <f t="shared" si="552"/>
        <v>1</v>
      </c>
      <c r="K5929" s="2">
        <v>8</v>
      </c>
      <c r="L5929" s="3">
        <v>155.92400000000001</v>
      </c>
      <c r="M5929" s="4">
        <v>0.09</v>
      </c>
      <c r="N5929" s="5" t="s">
        <v>67</v>
      </c>
      <c r="O5929" s="3">
        <v>-63.12</v>
      </c>
      <c r="P5929" s="3">
        <v>20.99</v>
      </c>
      <c r="Q5929" s="3">
        <v>4.8099999999999996</v>
      </c>
      <c r="R5929" s="5" t="s">
        <v>1531</v>
      </c>
      <c r="S5929" s="5" t="s">
        <v>510</v>
      </c>
      <c r="T5929" s="5" t="str">
        <f t="shared" si="553"/>
        <v>Liz Pelletier</v>
      </c>
      <c r="U5929" t="s">
        <v>1143</v>
      </c>
      <c r="V5929" s="5" t="s">
        <v>74</v>
      </c>
      <c r="W5929" s="5" t="s">
        <v>48</v>
      </c>
      <c r="X5929" s="5" t="s">
        <v>49</v>
      </c>
      <c r="Y5929" s="5" t="s">
        <v>1298</v>
      </c>
      <c r="Z5929" s="5" t="s">
        <v>56</v>
      </c>
      <c r="AA5929" s="4">
        <v>0.57999999999999996</v>
      </c>
      <c r="AB5929" s="1">
        <v>39904</v>
      </c>
      <c r="AC5929" s="1">
        <v>18009</v>
      </c>
      <c r="AD5929">
        <f t="shared" si="554"/>
        <v>1</v>
      </c>
      <c r="AE5929">
        <f t="shared" ca="1" si="555"/>
        <v>75</v>
      </c>
      <c r="AF5929" t="str">
        <f t="shared" ca="1" si="556"/>
        <v>Over 65</v>
      </c>
      <c r="AG5929" s="3">
        <f t="shared" si="557"/>
        <v>3.2226386249999996</v>
      </c>
      <c r="AH5929" t="str">
        <f>_xlfn.IFNA(VLOOKUP(Sales_Transactions[[#This Row],[Order ID]],Returned_Items[#All],2,FALSE),"Not Returned")</f>
        <v>Not Returned</v>
      </c>
    </row>
    <row r="5930" spans="1:34" x14ac:dyDescent="0.25">
      <c r="A5930">
        <v>48096</v>
      </c>
      <c r="C5930" t="s">
        <v>1846</v>
      </c>
      <c r="D5930" s="2" t="str">
        <f>TEXT(MID(Sales_Transactions[[#This Row],[Order Date]],2,5),"d/m/yyy")</f>
        <v>12/6/2009</v>
      </c>
      <c r="E5930" s="2" t="str">
        <f>TEXT(MID(Sales_Transactions[[#This Row],[Order Date]],2,5),"d")</f>
        <v>12</v>
      </c>
      <c r="F5930" s="2" t="str">
        <f>TEXT(MID(Sales_Transactions[[#This Row],[Order Date]],2,5),"m")</f>
        <v>6</v>
      </c>
      <c r="G5930" s="2" t="str">
        <f>TEXT(MID(Sales_Transactions[[#This Row],[Order Date]],2,5),"yyy")</f>
        <v>2009</v>
      </c>
      <c r="H5930" s="2" t="str">
        <f>TEXT(MID(Sales_Transactions[[#This Row],[Order Date]],2,5),"yyy/m")</f>
        <v>2009/6</v>
      </c>
      <c r="I5930" t="s">
        <v>33</v>
      </c>
      <c r="J5930">
        <f t="shared" si="552"/>
        <v>4</v>
      </c>
      <c r="K5930" s="2">
        <v>3</v>
      </c>
      <c r="L5930" s="3">
        <v>34.229999999999997</v>
      </c>
      <c r="M5930" s="4">
        <v>0.02</v>
      </c>
      <c r="N5930" s="5" t="s">
        <v>67</v>
      </c>
      <c r="O5930" s="3">
        <v>-9.5</v>
      </c>
      <c r="P5930" s="3">
        <v>6.48</v>
      </c>
      <c r="Q5930" s="3">
        <v>7.86</v>
      </c>
      <c r="R5930" s="5" t="s">
        <v>2786</v>
      </c>
      <c r="S5930" s="5" t="s">
        <v>3248</v>
      </c>
      <c r="T5930" s="5" t="str">
        <f t="shared" si="553"/>
        <v>Denise Monton</v>
      </c>
      <c r="U5930" t="s">
        <v>1143</v>
      </c>
      <c r="V5930" s="5" t="s">
        <v>74</v>
      </c>
      <c r="W5930" s="5" t="s">
        <v>28</v>
      </c>
      <c r="X5930" s="5" t="s">
        <v>75</v>
      </c>
      <c r="Y5930" s="5" t="s">
        <v>225</v>
      </c>
      <c r="Z5930" s="5" t="s">
        <v>43</v>
      </c>
      <c r="AA5930" s="4">
        <v>0.37</v>
      </c>
      <c r="AB5930" s="1">
        <v>39977</v>
      </c>
      <c r="AC5930" s="1">
        <v>18557</v>
      </c>
      <c r="AD5930">
        <f t="shared" si="554"/>
        <v>1</v>
      </c>
      <c r="AE5930">
        <f t="shared" ca="1" si="555"/>
        <v>73</v>
      </c>
      <c r="AF5930" t="str">
        <f t="shared" ca="1" si="556"/>
        <v>Over 65</v>
      </c>
      <c r="AG5930" s="3">
        <f t="shared" si="557"/>
        <v>4.7795680000000003</v>
      </c>
      <c r="AH5930" t="str">
        <f>_xlfn.IFNA(VLOOKUP(Sales_Transactions[[#This Row],[Order ID]],Returned_Items[#All],2,FALSE),"Not Returned")</f>
        <v>Not Returned</v>
      </c>
    </row>
    <row r="5931" spans="1:34" x14ac:dyDescent="0.25">
      <c r="A5931">
        <v>48096</v>
      </c>
      <c r="C5931" t="s">
        <v>1846</v>
      </c>
      <c r="D5931" s="2" t="str">
        <f>TEXT(MID(Sales_Transactions[[#This Row],[Order Date]],2,5),"d/m/yyy")</f>
        <v>12/6/2009</v>
      </c>
      <c r="E5931" s="2" t="str">
        <f>TEXT(MID(Sales_Transactions[[#This Row],[Order Date]],2,5),"d")</f>
        <v>12</v>
      </c>
      <c r="F5931" s="2" t="str">
        <f>TEXT(MID(Sales_Transactions[[#This Row],[Order Date]],2,5),"m")</f>
        <v>6</v>
      </c>
      <c r="G5931" s="2" t="str">
        <f>TEXT(MID(Sales_Transactions[[#This Row],[Order Date]],2,5),"yyy")</f>
        <v>2009</v>
      </c>
      <c r="H5931" s="2" t="str">
        <f>TEXT(MID(Sales_Transactions[[#This Row],[Order Date]],2,5),"yyy/m")</f>
        <v>2009/6</v>
      </c>
      <c r="I5931" t="s">
        <v>33</v>
      </c>
      <c r="J5931">
        <f t="shared" si="552"/>
        <v>4</v>
      </c>
      <c r="K5931" s="2">
        <v>22</v>
      </c>
      <c r="L5931" s="3">
        <v>383.33</v>
      </c>
      <c r="M5931" s="4">
        <v>0.03</v>
      </c>
      <c r="N5931" s="5" t="s">
        <v>23</v>
      </c>
      <c r="O5931" s="3">
        <v>27.62</v>
      </c>
      <c r="P5931" s="3">
        <v>17.07</v>
      </c>
      <c r="Q5931" s="3">
        <v>8.1300000000000008</v>
      </c>
      <c r="R5931" s="5" t="s">
        <v>2786</v>
      </c>
      <c r="S5931" s="5" t="s">
        <v>3248</v>
      </c>
      <c r="T5931" s="5" t="str">
        <f t="shared" si="553"/>
        <v>Denise Monton</v>
      </c>
      <c r="U5931" t="s">
        <v>1143</v>
      </c>
      <c r="V5931" s="5" t="s">
        <v>74</v>
      </c>
      <c r="W5931" s="5" t="s">
        <v>28</v>
      </c>
      <c r="X5931" s="5" t="s">
        <v>98</v>
      </c>
      <c r="Y5931" s="5" t="s">
        <v>2377</v>
      </c>
      <c r="Z5931" s="5" t="s">
        <v>43</v>
      </c>
      <c r="AA5931" s="4">
        <v>0.38</v>
      </c>
      <c r="AB5931" s="1">
        <v>39978</v>
      </c>
      <c r="AC5931" s="1">
        <v>18426</v>
      </c>
      <c r="AD5931">
        <f t="shared" si="554"/>
        <v>2</v>
      </c>
      <c r="AE5931">
        <f t="shared" ca="1" si="555"/>
        <v>74</v>
      </c>
      <c r="AF5931" t="str">
        <f t="shared" ca="1" si="556"/>
        <v>Over 65</v>
      </c>
      <c r="AG5931" s="3">
        <f t="shared" si="557"/>
        <v>1.1452217727272727</v>
      </c>
      <c r="AH5931" t="str">
        <f>_xlfn.IFNA(VLOOKUP(Sales_Transactions[[#This Row],[Order ID]],Returned_Items[#All],2,FALSE),"Not Returned")</f>
        <v>Not Returned</v>
      </c>
    </row>
    <row r="5932" spans="1:34" x14ac:dyDescent="0.25">
      <c r="A5932">
        <v>48868</v>
      </c>
      <c r="C5932" t="s">
        <v>1394</v>
      </c>
      <c r="D5932" s="2" t="str">
        <f>TEXT(MID(Sales_Transactions[[#This Row],[Order Date]],2,5),"d/m/yyy")</f>
        <v>13/6/2012</v>
      </c>
      <c r="E5932" s="2" t="str">
        <f>TEXT(MID(Sales_Transactions[[#This Row],[Order Date]],2,5),"d")</f>
        <v>13</v>
      </c>
      <c r="F5932" s="2" t="str">
        <f>TEXT(MID(Sales_Transactions[[#This Row],[Order Date]],2,5),"m")</f>
        <v>6</v>
      </c>
      <c r="G5932" s="2" t="str">
        <f>TEXT(MID(Sales_Transactions[[#This Row],[Order Date]],2,5),"yyy")</f>
        <v>2012</v>
      </c>
      <c r="H5932" s="2" t="str">
        <f>TEXT(MID(Sales_Transactions[[#This Row],[Order Date]],2,5),"yyy/m")</f>
        <v>2012/6</v>
      </c>
      <c r="I5932" t="s">
        <v>52</v>
      </c>
      <c r="J5932">
        <f t="shared" si="552"/>
        <v>1</v>
      </c>
      <c r="K5932" s="2">
        <v>47</v>
      </c>
      <c r="L5932" s="3">
        <v>7647.97</v>
      </c>
      <c r="M5932" s="4">
        <v>0.05</v>
      </c>
      <c r="N5932" s="5" t="s">
        <v>67</v>
      </c>
      <c r="O5932" s="3">
        <v>-1014.01</v>
      </c>
      <c r="P5932" s="3">
        <v>167.27</v>
      </c>
      <c r="Q5932" s="3">
        <v>35</v>
      </c>
      <c r="R5932" s="5" t="s">
        <v>980</v>
      </c>
      <c r="S5932" s="5" t="s">
        <v>2975</v>
      </c>
      <c r="T5932" s="5" t="str">
        <f t="shared" si="553"/>
        <v>Paul Stevenson</v>
      </c>
      <c r="U5932" t="s">
        <v>1143</v>
      </c>
      <c r="V5932" s="5" t="s">
        <v>47</v>
      </c>
      <c r="W5932" s="5" t="s">
        <v>28</v>
      </c>
      <c r="X5932" s="5" t="s">
        <v>29</v>
      </c>
      <c r="Y5932" s="5" t="s">
        <v>1720</v>
      </c>
      <c r="Z5932" s="5" t="s">
        <v>31</v>
      </c>
      <c r="AA5932" s="4">
        <v>0.85</v>
      </c>
      <c r="AB5932" s="1">
        <v>41075</v>
      </c>
      <c r="AC5932" s="1">
        <v>18818</v>
      </c>
      <c r="AD5932">
        <f t="shared" si="554"/>
        <v>2</v>
      </c>
      <c r="AE5932">
        <f t="shared" ca="1" si="555"/>
        <v>73</v>
      </c>
      <c r="AF5932" t="str">
        <f t="shared" ca="1" si="556"/>
        <v>Over 65</v>
      </c>
      <c r="AG5932" s="3">
        <f t="shared" si="557"/>
        <v>4.3018375531914899</v>
      </c>
      <c r="AH5932" t="str">
        <f>_xlfn.IFNA(VLOOKUP(Sales_Transactions[[#This Row],[Order ID]],Returned_Items[#All],2,FALSE),"Not Returned")</f>
        <v>Not Returned</v>
      </c>
    </row>
    <row r="5933" spans="1:34" x14ac:dyDescent="0.25">
      <c r="A5933">
        <v>48868</v>
      </c>
      <c r="C5933" t="s">
        <v>1394</v>
      </c>
      <c r="D5933" s="2" t="str">
        <f>TEXT(MID(Sales_Transactions[[#This Row],[Order Date]],2,5),"d/m/yyy")</f>
        <v>13/6/2012</v>
      </c>
      <c r="E5933" s="2" t="str">
        <f>TEXT(MID(Sales_Transactions[[#This Row],[Order Date]],2,5),"d")</f>
        <v>13</v>
      </c>
      <c r="F5933" s="2" t="str">
        <f>TEXT(MID(Sales_Transactions[[#This Row],[Order Date]],2,5),"m")</f>
        <v>6</v>
      </c>
      <c r="G5933" s="2" t="str">
        <f>TEXT(MID(Sales_Transactions[[#This Row],[Order Date]],2,5),"yyy")</f>
        <v>2012</v>
      </c>
      <c r="H5933" s="2" t="str">
        <f>TEXT(MID(Sales_Transactions[[#This Row],[Order Date]],2,5),"yyy/m")</f>
        <v>2012/6</v>
      </c>
      <c r="I5933" t="s">
        <v>52</v>
      </c>
      <c r="J5933">
        <f t="shared" si="552"/>
        <v>1</v>
      </c>
      <c r="K5933" s="2">
        <v>43</v>
      </c>
      <c r="L5933" s="3">
        <v>6861.8545000000004</v>
      </c>
      <c r="M5933" s="4">
        <v>7.0000000000000007E-2</v>
      </c>
      <c r="N5933" s="5" t="s">
        <v>23</v>
      </c>
      <c r="O5933" s="3">
        <v>1754.08</v>
      </c>
      <c r="P5933" s="3">
        <v>195.99</v>
      </c>
      <c r="Q5933" s="3">
        <v>3.99</v>
      </c>
      <c r="R5933" s="5" t="s">
        <v>980</v>
      </c>
      <c r="S5933" s="5" t="s">
        <v>2975</v>
      </c>
      <c r="T5933" s="5" t="str">
        <f t="shared" si="553"/>
        <v>Paul Stevenson</v>
      </c>
      <c r="U5933" t="s">
        <v>1143</v>
      </c>
      <c r="V5933" s="5" t="s">
        <v>47</v>
      </c>
      <c r="W5933" s="5" t="s">
        <v>48</v>
      </c>
      <c r="X5933" s="5" t="s">
        <v>49</v>
      </c>
      <c r="Y5933" s="5" t="s">
        <v>493</v>
      </c>
      <c r="Z5933" s="5" t="s">
        <v>43</v>
      </c>
      <c r="AA5933" s="4">
        <v>0.59</v>
      </c>
      <c r="AB5933" s="1">
        <v>41074</v>
      </c>
      <c r="AC5933" s="1">
        <v>18885</v>
      </c>
      <c r="AD5933">
        <f t="shared" si="554"/>
        <v>1</v>
      </c>
      <c r="AE5933">
        <f t="shared" ca="1" si="555"/>
        <v>72</v>
      </c>
      <c r="AF5933" t="str">
        <f t="shared" ca="1" si="556"/>
        <v>Over 65</v>
      </c>
      <c r="AG5933" s="3">
        <f t="shared" si="557"/>
        <v>4.6475071395348841</v>
      </c>
      <c r="AH5933" t="str">
        <f>_xlfn.IFNA(VLOOKUP(Sales_Transactions[[#This Row],[Order ID]],Returned_Items[#All],2,FALSE),"Not Returned")</f>
        <v>Not Returned</v>
      </c>
    </row>
    <row r="5934" spans="1:34" x14ac:dyDescent="0.25">
      <c r="A5934">
        <v>49760</v>
      </c>
      <c r="C5934" t="s">
        <v>3000</v>
      </c>
      <c r="D5934" s="2" t="str">
        <f>TEXT(MID(Sales_Transactions[[#This Row],[Order Date]],2,5),"d/m/yyy")</f>
        <v>1/10/2011</v>
      </c>
      <c r="E5934" s="2" t="str">
        <f>TEXT(MID(Sales_Transactions[[#This Row],[Order Date]],2,5),"d")</f>
        <v>1</v>
      </c>
      <c r="F5934" s="2" t="str">
        <f>TEXT(MID(Sales_Transactions[[#This Row],[Order Date]],2,5),"m")</f>
        <v>10</v>
      </c>
      <c r="G5934" s="2" t="str">
        <f>TEXT(MID(Sales_Transactions[[#This Row],[Order Date]],2,5),"yyy")</f>
        <v>2011</v>
      </c>
      <c r="H5934" s="2" t="str">
        <f>TEXT(MID(Sales_Transactions[[#This Row],[Order Date]],2,5),"yyy/m")</f>
        <v>2011/10</v>
      </c>
      <c r="I5934" t="s">
        <v>78</v>
      </c>
      <c r="J5934">
        <f t="shared" si="552"/>
        <v>3</v>
      </c>
      <c r="K5934" s="2">
        <v>3</v>
      </c>
      <c r="L5934" s="3">
        <v>44.84</v>
      </c>
      <c r="M5934" s="4">
        <v>0.09</v>
      </c>
      <c r="N5934" s="5" t="s">
        <v>23</v>
      </c>
      <c r="O5934" s="3">
        <v>37.74</v>
      </c>
      <c r="P5934" s="3">
        <v>14.2</v>
      </c>
      <c r="Q5934" s="3">
        <v>5.3</v>
      </c>
      <c r="R5934" s="5" t="s">
        <v>2786</v>
      </c>
      <c r="S5934" s="5" t="s">
        <v>3248</v>
      </c>
      <c r="T5934" s="5" t="str">
        <f t="shared" si="553"/>
        <v>Denise Monton</v>
      </c>
      <c r="U5934" t="s">
        <v>1143</v>
      </c>
      <c r="V5934" s="5" t="s">
        <v>74</v>
      </c>
      <c r="W5934" s="5" t="s">
        <v>57</v>
      </c>
      <c r="X5934" s="5" t="s">
        <v>58</v>
      </c>
      <c r="Y5934" s="5" t="s">
        <v>1018</v>
      </c>
      <c r="Z5934" s="5" t="s">
        <v>84</v>
      </c>
      <c r="AA5934" s="4">
        <v>0.46</v>
      </c>
      <c r="AB5934" s="1">
        <v>40818</v>
      </c>
      <c r="AC5934" s="1">
        <v>24298</v>
      </c>
      <c r="AD5934">
        <f t="shared" si="554"/>
        <v>1</v>
      </c>
      <c r="AE5934">
        <f t="shared" ca="1" si="555"/>
        <v>58</v>
      </c>
      <c r="AF5934" t="str">
        <f t="shared" ca="1" si="556"/>
        <v>18-64</v>
      </c>
      <c r="AG5934" s="3">
        <f t="shared" si="557"/>
        <v>6.4957400000000005</v>
      </c>
      <c r="AH5934" t="str">
        <f>_xlfn.IFNA(VLOOKUP(Sales_Transactions[[#This Row],[Order ID]],Returned_Items[#All],2,FALSE),"Not Returned")</f>
        <v>Not Returned</v>
      </c>
    </row>
    <row r="5935" spans="1:34" x14ac:dyDescent="0.25">
      <c r="A5935">
        <v>49760</v>
      </c>
      <c r="C5935" t="s">
        <v>3000</v>
      </c>
      <c r="D5935" s="2" t="str">
        <f>TEXT(MID(Sales_Transactions[[#This Row],[Order Date]],2,5),"d/m/yyy")</f>
        <v>1/10/2011</v>
      </c>
      <c r="E5935" s="2" t="str">
        <f>TEXT(MID(Sales_Transactions[[#This Row],[Order Date]],2,5),"d")</f>
        <v>1</v>
      </c>
      <c r="F5935" s="2" t="str">
        <f>TEXT(MID(Sales_Transactions[[#This Row],[Order Date]],2,5),"m")</f>
        <v>10</v>
      </c>
      <c r="G5935" s="2" t="str">
        <f>TEXT(MID(Sales_Transactions[[#This Row],[Order Date]],2,5),"yyy")</f>
        <v>2011</v>
      </c>
      <c r="H5935" s="2" t="str">
        <f>TEXT(MID(Sales_Transactions[[#This Row],[Order Date]],2,5),"yyy/m")</f>
        <v>2011/10</v>
      </c>
      <c r="I5935" t="s">
        <v>78</v>
      </c>
      <c r="J5935">
        <f t="shared" si="552"/>
        <v>3</v>
      </c>
      <c r="K5935" s="2">
        <v>13</v>
      </c>
      <c r="L5935" s="3">
        <v>1281.1795</v>
      </c>
      <c r="M5935" s="4">
        <v>0.02</v>
      </c>
      <c r="N5935" s="5" t="s">
        <v>23</v>
      </c>
      <c r="O5935" s="3">
        <v>-26.62</v>
      </c>
      <c r="P5935" s="3">
        <v>115.99</v>
      </c>
      <c r="Q5935" s="3">
        <v>5.92</v>
      </c>
      <c r="R5935" s="5" t="s">
        <v>2786</v>
      </c>
      <c r="S5935" s="5" t="s">
        <v>3248</v>
      </c>
      <c r="T5935" s="5" t="str">
        <f t="shared" si="553"/>
        <v>Denise Monton</v>
      </c>
      <c r="U5935" t="s">
        <v>1143</v>
      </c>
      <c r="V5935" s="5" t="s">
        <v>74</v>
      </c>
      <c r="W5935" s="5" t="s">
        <v>48</v>
      </c>
      <c r="X5935" s="5" t="s">
        <v>49</v>
      </c>
      <c r="Y5935" s="5" t="s">
        <v>1719</v>
      </c>
      <c r="Z5935" s="5" t="s">
        <v>43</v>
      </c>
      <c r="AA5935" s="4">
        <v>0.57999999999999996</v>
      </c>
      <c r="AB5935" s="1">
        <v>40819</v>
      </c>
      <c r="AC5935" s="1">
        <v>24310</v>
      </c>
      <c r="AD5935">
        <f t="shared" si="554"/>
        <v>2</v>
      </c>
      <c r="AE5935">
        <f t="shared" ca="1" si="555"/>
        <v>58</v>
      </c>
      <c r="AF5935" t="str">
        <f t="shared" ca="1" si="556"/>
        <v>18-64</v>
      </c>
      <c r="AG5935" s="3">
        <f t="shared" si="557"/>
        <v>9.3759078461538472</v>
      </c>
      <c r="AH5935" t="str">
        <f>_xlfn.IFNA(VLOOKUP(Sales_Transactions[[#This Row],[Order ID]],Returned_Items[#All],2,FALSE),"Not Returned")</f>
        <v>Not Returned</v>
      </c>
    </row>
    <row r="5936" spans="1:34" x14ac:dyDescent="0.25">
      <c r="A5936">
        <v>49760</v>
      </c>
      <c r="C5936" t="s">
        <v>3000</v>
      </c>
      <c r="D5936" s="2" t="str">
        <f>TEXT(MID(Sales_Transactions[[#This Row],[Order Date]],2,5),"d/m/yyy")</f>
        <v>1/10/2011</v>
      </c>
      <c r="E5936" s="2" t="str">
        <f>TEXT(MID(Sales_Transactions[[#This Row],[Order Date]],2,5),"d")</f>
        <v>1</v>
      </c>
      <c r="F5936" s="2" t="str">
        <f>TEXT(MID(Sales_Transactions[[#This Row],[Order Date]],2,5),"m")</f>
        <v>10</v>
      </c>
      <c r="G5936" s="2" t="str">
        <f>TEXT(MID(Sales_Transactions[[#This Row],[Order Date]],2,5),"yyy")</f>
        <v>2011</v>
      </c>
      <c r="H5936" s="2" t="str">
        <f>TEXT(MID(Sales_Transactions[[#This Row],[Order Date]],2,5),"yyy/m")</f>
        <v>2011/10</v>
      </c>
      <c r="I5936" t="s">
        <v>78</v>
      </c>
      <c r="J5936">
        <f t="shared" si="552"/>
        <v>3</v>
      </c>
      <c r="K5936" s="2">
        <v>38</v>
      </c>
      <c r="L5936" s="3">
        <v>710.33</v>
      </c>
      <c r="M5936" s="4">
        <v>0.09</v>
      </c>
      <c r="N5936" s="5" t="s">
        <v>67</v>
      </c>
      <c r="O5936" s="3">
        <v>62.53</v>
      </c>
      <c r="P5936" s="3">
        <v>18.97</v>
      </c>
      <c r="Q5936" s="3">
        <v>9.0299999999999994</v>
      </c>
      <c r="R5936" s="5" t="s">
        <v>2786</v>
      </c>
      <c r="S5936" s="5" t="s">
        <v>3248</v>
      </c>
      <c r="T5936" s="5" t="str">
        <f t="shared" si="553"/>
        <v>Denise Monton</v>
      </c>
      <c r="U5936" t="s">
        <v>1143</v>
      </c>
      <c r="V5936" s="5" t="s">
        <v>74</v>
      </c>
      <c r="W5936" s="5" t="s">
        <v>28</v>
      </c>
      <c r="X5936" s="5" t="s">
        <v>75</v>
      </c>
      <c r="Y5936" s="5" t="s">
        <v>173</v>
      </c>
      <c r="Z5936" s="5" t="s">
        <v>43</v>
      </c>
      <c r="AA5936" s="4">
        <v>0.37</v>
      </c>
      <c r="AB5936" s="1">
        <v>40819</v>
      </c>
      <c r="AC5936" s="1">
        <v>24268</v>
      </c>
      <c r="AD5936">
        <f t="shared" si="554"/>
        <v>2</v>
      </c>
      <c r="AE5936">
        <f t="shared" ca="1" si="555"/>
        <v>58</v>
      </c>
      <c r="AF5936" t="str">
        <f t="shared" ca="1" si="556"/>
        <v>18-64</v>
      </c>
      <c r="AG5936" s="3">
        <f t="shared" si="557"/>
        <v>0.73639281578947358</v>
      </c>
      <c r="AH5936" t="str">
        <f>_xlfn.IFNA(VLOOKUP(Sales_Transactions[[#This Row],[Order ID]],Returned_Items[#All],2,FALSE),"Not Returned")</f>
        <v>Not Returned</v>
      </c>
    </row>
    <row r="5937" spans="1:34" x14ac:dyDescent="0.25">
      <c r="A5937">
        <v>49830</v>
      </c>
      <c r="C5937" t="s">
        <v>3231</v>
      </c>
      <c r="D5937" s="2" t="str">
        <f>TEXT(MID(Sales_Transactions[[#This Row],[Order Date]],2,5),"d/m/yyy")</f>
        <v>9/7/2009</v>
      </c>
      <c r="E5937" s="2" t="str">
        <f>TEXT(MID(Sales_Transactions[[#This Row],[Order Date]],2,5),"d")</f>
        <v>9</v>
      </c>
      <c r="F5937" s="2" t="str">
        <f>TEXT(MID(Sales_Transactions[[#This Row],[Order Date]],2,5),"m")</f>
        <v>7</v>
      </c>
      <c r="G5937" s="2" t="str">
        <f>TEXT(MID(Sales_Transactions[[#This Row],[Order Date]],2,5),"yyy")</f>
        <v>2009</v>
      </c>
      <c r="H5937" s="2" t="str">
        <f>TEXT(MID(Sales_Transactions[[#This Row],[Order Date]],2,5),"yyy/m")</f>
        <v>2009/7</v>
      </c>
      <c r="I5937" t="s">
        <v>101</v>
      </c>
      <c r="J5937">
        <f t="shared" si="552"/>
        <v>1</v>
      </c>
      <c r="K5937" s="2">
        <v>31</v>
      </c>
      <c r="L5937" s="3">
        <v>16949.439999999999</v>
      </c>
      <c r="M5937" s="4">
        <v>0.01</v>
      </c>
      <c r="N5937" s="5" t="s">
        <v>23</v>
      </c>
      <c r="O5937" s="3">
        <v>7858.08</v>
      </c>
      <c r="P5937" s="3">
        <v>525.98</v>
      </c>
      <c r="Q5937" s="3">
        <v>19.989999999999998</v>
      </c>
      <c r="R5937" s="5" t="s">
        <v>3212</v>
      </c>
      <c r="S5937" s="5" t="s">
        <v>3213</v>
      </c>
      <c r="T5937" s="5" t="str">
        <f t="shared" si="553"/>
        <v>Ionia McGrath</v>
      </c>
      <c r="U5937" t="s">
        <v>1143</v>
      </c>
      <c r="V5937" s="5" t="s">
        <v>27</v>
      </c>
      <c r="W5937" s="5" t="s">
        <v>28</v>
      </c>
      <c r="X5937" s="5" t="s">
        <v>41</v>
      </c>
      <c r="Y5937" s="5" t="s">
        <v>3026</v>
      </c>
      <c r="Z5937" s="5" t="s">
        <v>43</v>
      </c>
      <c r="AA5937" s="4">
        <v>0.37</v>
      </c>
      <c r="AB5937" s="1">
        <v>40005</v>
      </c>
      <c r="AC5937" s="1">
        <v>24167</v>
      </c>
      <c r="AD5937">
        <f t="shared" si="554"/>
        <v>2</v>
      </c>
      <c r="AE5937">
        <f t="shared" ca="1" si="555"/>
        <v>58</v>
      </c>
      <c r="AF5937" t="str">
        <f t="shared" ca="1" si="556"/>
        <v>18-64</v>
      </c>
      <c r="AG5937" s="3">
        <f t="shared" si="557"/>
        <v>17.610238774193551</v>
      </c>
      <c r="AH5937" t="str">
        <f>_xlfn.IFNA(VLOOKUP(Sales_Transactions[[#This Row],[Order ID]],Returned_Items[#All],2,FALSE),"Not Returned")</f>
        <v>Returned</v>
      </c>
    </row>
    <row r="5938" spans="1:34" x14ac:dyDescent="0.25">
      <c r="A5938">
        <v>50147</v>
      </c>
      <c r="C5938" t="s">
        <v>582</v>
      </c>
      <c r="D5938" s="2" t="str">
        <f>TEXT(MID(Sales_Transactions[[#This Row],[Order Date]],2,5),"d/m/yyy")</f>
        <v>8/10/2009</v>
      </c>
      <c r="E5938" s="2" t="str">
        <f>TEXT(MID(Sales_Transactions[[#This Row],[Order Date]],2,5),"d")</f>
        <v>8</v>
      </c>
      <c r="F5938" s="2" t="str">
        <f>TEXT(MID(Sales_Transactions[[#This Row],[Order Date]],2,5),"m")</f>
        <v>10</v>
      </c>
      <c r="G5938" s="2" t="str">
        <f>TEXT(MID(Sales_Transactions[[#This Row],[Order Date]],2,5),"yyy")</f>
        <v>2009</v>
      </c>
      <c r="H5938" s="2" t="str">
        <f>TEXT(MID(Sales_Transactions[[#This Row],[Order Date]],2,5),"yyy/m")</f>
        <v>2009/10</v>
      </c>
      <c r="I5938" t="s">
        <v>78</v>
      </c>
      <c r="J5938">
        <f t="shared" si="552"/>
        <v>3</v>
      </c>
      <c r="K5938" s="2">
        <v>42</v>
      </c>
      <c r="L5938" s="3">
        <v>1504.01</v>
      </c>
      <c r="M5938" s="4">
        <v>0.05</v>
      </c>
      <c r="N5938" s="5" t="s">
        <v>23</v>
      </c>
      <c r="O5938" s="3">
        <v>211.04</v>
      </c>
      <c r="P5938" s="3">
        <v>35.89</v>
      </c>
      <c r="Q5938" s="3">
        <v>14.72</v>
      </c>
      <c r="R5938" s="5" t="s">
        <v>2786</v>
      </c>
      <c r="S5938" s="5" t="s">
        <v>3248</v>
      </c>
      <c r="T5938" s="5" t="str">
        <f t="shared" si="553"/>
        <v>Denise Monton</v>
      </c>
      <c r="U5938" t="s">
        <v>1143</v>
      </c>
      <c r="V5938" s="5" t="s">
        <v>74</v>
      </c>
      <c r="W5938" s="5" t="s">
        <v>28</v>
      </c>
      <c r="X5938" s="5" t="s">
        <v>98</v>
      </c>
      <c r="Y5938" s="5" t="s">
        <v>1406</v>
      </c>
      <c r="Z5938" s="5" t="s">
        <v>43</v>
      </c>
      <c r="AA5938" s="4">
        <v>0.4</v>
      </c>
      <c r="AB5938" s="1">
        <v>40095</v>
      </c>
      <c r="AC5938" s="1">
        <v>14826</v>
      </c>
      <c r="AD5938">
        <f t="shared" si="554"/>
        <v>1</v>
      </c>
      <c r="AE5938">
        <f t="shared" ca="1" si="555"/>
        <v>84</v>
      </c>
      <c r="AF5938" t="str">
        <f t="shared" ca="1" si="556"/>
        <v>Over 65</v>
      </c>
      <c r="AG5938" s="3">
        <f t="shared" si="557"/>
        <v>1.2045727380952382</v>
      </c>
      <c r="AH5938" t="str">
        <f>_xlfn.IFNA(VLOOKUP(Sales_Transactions[[#This Row],[Order ID]],Returned_Items[#All],2,FALSE),"Not Returned")</f>
        <v>Returned</v>
      </c>
    </row>
    <row r="5939" spans="1:34" x14ac:dyDescent="0.25">
      <c r="A5939">
        <v>50147</v>
      </c>
      <c r="C5939" t="s">
        <v>582</v>
      </c>
      <c r="D5939" s="2" t="str">
        <f>TEXT(MID(Sales_Transactions[[#This Row],[Order Date]],2,5),"d/m/yyy")</f>
        <v>8/10/2009</v>
      </c>
      <c r="E5939" s="2" t="str">
        <f>TEXT(MID(Sales_Transactions[[#This Row],[Order Date]],2,5),"d")</f>
        <v>8</v>
      </c>
      <c r="F5939" s="2" t="str">
        <f>TEXT(MID(Sales_Transactions[[#This Row],[Order Date]],2,5),"m")</f>
        <v>10</v>
      </c>
      <c r="G5939" s="2" t="str">
        <f>TEXT(MID(Sales_Transactions[[#This Row],[Order Date]],2,5),"yyy")</f>
        <v>2009</v>
      </c>
      <c r="H5939" s="2" t="str">
        <f>TEXT(MID(Sales_Transactions[[#This Row],[Order Date]],2,5),"yyy/m")</f>
        <v>2009/10</v>
      </c>
      <c r="I5939" t="s">
        <v>78</v>
      </c>
      <c r="J5939">
        <f t="shared" si="552"/>
        <v>3</v>
      </c>
      <c r="K5939" s="2">
        <v>13</v>
      </c>
      <c r="L5939" s="3">
        <v>163.62</v>
      </c>
      <c r="M5939" s="4">
        <v>0</v>
      </c>
      <c r="N5939" s="5" t="s">
        <v>23</v>
      </c>
      <c r="O5939" s="3">
        <v>16.34</v>
      </c>
      <c r="P5939" s="3">
        <v>11.48</v>
      </c>
      <c r="Q5939" s="3">
        <v>5.43</v>
      </c>
      <c r="R5939" s="5" t="s">
        <v>2786</v>
      </c>
      <c r="S5939" s="5" t="s">
        <v>3248</v>
      </c>
      <c r="T5939" s="5" t="str">
        <f t="shared" si="553"/>
        <v>Denise Monton</v>
      </c>
      <c r="U5939" t="s">
        <v>1143</v>
      </c>
      <c r="V5939" s="5" t="s">
        <v>74</v>
      </c>
      <c r="W5939" s="5" t="s">
        <v>28</v>
      </c>
      <c r="X5939" s="5" t="s">
        <v>75</v>
      </c>
      <c r="Y5939" s="5" t="s">
        <v>218</v>
      </c>
      <c r="Z5939" s="5" t="s">
        <v>43</v>
      </c>
      <c r="AA5939" s="4">
        <v>0.36</v>
      </c>
      <c r="AB5939" s="1">
        <v>40094</v>
      </c>
      <c r="AC5939" s="1">
        <v>24347</v>
      </c>
      <c r="AD5939">
        <f t="shared" si="554"/>
        <v>0</v>
      </c>
      <c r="AE5939">
        <f t="shared" ca="1" si="555"/>
        <v>57</v>
      </c>
      <c r="AF5939" t="str">
        <f t="shared" ca="1" si="556"/>
        <v>18-64</v>
      </c>
      <c r="AG5939" s="3">
        <f t="shared" si="557"/>
        <v>1.3007692307692307</v>
      </c>
      <c r="AH5939" t="str">
        <f>_xlfn.IFNA(VLOOKUP(Sales_Transactions[[#This Row],[Order ID]],Returned_Items[#All],2,FALSE),"Not Returned")</f>
        <v>Returned</v>
      </c>
    </row>
    <row r="5940" spans="1:34" x14ac:dyDescent="0.25">
      <c r="A5940">
        <v>50304</v>
      </c>
      <c r="C5940" t="s">
        <v>1410</v>
      </c>
      <c r="D5940" s="2" t="str">
        <f>TEXT(MID(Sales_Transactions[[#This Row],[Order Date]],2,5),"d/m/yyy")</f>
        <v>31/1/2010</v>
      </c>
      <c r="E5940" s="2" t="str">
        <f>TEXT(MID(Sales_Transactions[[#This Row],[Order Date]],2,5),"d")</f>
        <v>31</v>
      </c>
      <c r="F5940" s="2" t="str">
        <f>TEXT(MID(Sales_Transactions[[#This Row],[Order Date]],2,5),"m")</f>
        <v>1</v>
      </c>
      <c r="G5940" s="2" t="str">
        <f>TEXT(MID(Sales_Transactions[[#This Row],[Order Date]],2,5),"yyy")</f>
        <v>2010</v>
      </c>
      <c r="H5940" s="2" t="str">
        <f>TEXT(MID(Sales_Transactions[[#This Row],[Order Date]],2,5),"yyy/m")</f>
        <v>2010/1</v>
      </c>
      <c r="I5940" t="s">
        <v>101</v>
      </c>
      <c r="J5940">
        <f t="shared" si="552"/>
        <v>1</v>
      </c>
      <c r="K5940" s="2">
        <v>22</v>
      </c>
      <c r="L5940" s="3">
        <v>887.98</v>
      </c>
      <c r="M5940" s="4">
        <v>0.04</v>
      </c>
      <c r="N5940" s="5" t="s">
        <v>23</v>
      </c>
      <c r="O5940" s="3">
        <v>239.94</v>
      </c>
      <c r="P5940" s="3">
        <v>39.979999999999997</v>
      </c>
      <c r="Q5940" s="3">
        <v>9.83</v>
      </c>
      <c r="R5940" s="5" t="s">
        <v>2362</v>
      </c>
      <c r="S5940" s="5" t="s">
        <v>3415</v>
      </c>
      <c r="T5940" s="5" t="str">
        <f t="shared" si="553"/>
        <v>Jonathan Doherty</v>
      </c>
      <c r="U5940" t="s">
        <v>1143</v>
      </c>
      <c r="V5940" s="5" t="s">
        <v>47</v>
      </c>
      <c r="W5940" s="5" t="s">
        <v>28</v>
      </c>
      <c r="X5940" s="5" t="s">
        <v>98</v>
      </c>
      <c r="Y5940" s="5" t="s">
        <v>1996</v>
      </c>
      <c r="Z5940" s="5" t="s">
        <v>43</v>
      </c>
      <c r="AA5940" s="4">
        <v>0.4</v>
      </c>
      <c r="AB5940" s="1">
        <v>40211</v>
      </c>
      <c r="AC5940" s="1">
        <v>22777</v>
      </c>
      <c r="AD5940">
        <f t="shared" si="554"/>
        <v>2</v>
      </c>
      <c r="AE5940">
        <f t="shared" ca="1" si="555"/>
        <v>62</v>
      </c>
      <c r="AF5940" t="str">
        <f t="shared" ca="1" si="556"/>
        <v>18-64</v>
      </c>
      <c r="AG5940" s="3">
        <f t="shared" si="557"/>
        <v>2.2633639999999997</v>
      </c>
      <c r="AH5940" t="str">
        <f>_xlfn.IFNA(VLOOKUP(Sales_Transactions[[#This Row],[Order ID]],Returned_Items[#All],2,FALSE),"Not Returned")</f>
        <v>Not Returned</v>
      </c>
    </row>
    <row r="5941" spans="1:34" x14ac:dyDescent="0.25">
      <c r="A5941">
        <v>50304</v>
      </c>
      <c r="C5941" t="s">
        <v>1410</v>
      </c>
      <c r="D5941" s="2" t="str">
        <f>TEXT(MID(Sales_Transactions[[#This Row],[Order Date]],2,5),"d/m/yyy")</f>
        <v>31/1/2010</v>
      </c>
      <c r="E5941" s="2" t="str">
        <f>TEXT(MID(Sales_Transactions[[#This Row],[Order Date]],2,5),"d")</f>
        <v>31</v>
      </c>
      <c r="F5941" s="2" t="str">
        <f>TEXT(MID(Sales_Transactions[[#This Row],[Order Date]],2,5),"m")</f>
        <v>1</v>
      </c>
      <c r="G5941" s="2" t="str">
        <f>TEXT(MID(Sales_Transactions[[#This Row],[Order Date]],2,5),"yyy")</f>
        <v>2010</v>
      </c>
      <c r="H5941" s="2" t="str">
        <f>TEXT(MID(Sales_Transactions[[#This Row],[Order Date]],2,5),"yyy/m")</f>
        <v>2010/1</v>
      </c>
      <c r="I5941" t="s">
        <v>101</v>
      </c>
      <c r="J5941">
        <f t="shared" si="552"/>
        <v>1</v>
      </c>
      <c r="K5941" s="2">
        <v>3</v>
      </c>
      <c r="L5941" s="3">
        <v>72.459999999999994</v>
      </c>
      <c r="M5941" s="4">
        <v>0.05</v>
      </c>
      <c r="N5941" s="5" t="s">
        <v>34</v>
      </c>
      <c r="O5941" s="3">
        <v>-60.74</v>
      </c>
      <c r="P5941" s="3">
        <v>15.23</v>
      </c>
      <c r="Q5941" s="3">
        <v>27.75</v>
      </c>
      <c r="R5941" s="5" t="s">
        <v>2362</v>
      </c>
      <c r="S5941" s="5" t="s">
        <v>3415</v>
      </c>
      <c r="T5941" s="5" t="str">
        <f t="shared" si="553"/>
        <v>Jonathan Doherty</v>
      </c>
      <c r="U5941" t="s">
        <v>1143</v>
      </c>
      <c r="V5941" s="5" t="s">
        <v>47</v>
      </c>
      <c r="W5941" s="5" t="s">
        <v>57</v>
      </c>
      <c r="X5941" s="5" t="s">
        <v>107</v>
      </c>
      <c r="Y5941" s="5" t="s">
        <v>2110</v>
      </c>
      <c r="Z5941" s="5" t="s">
        <v>106</v>
      </c>
      <c r="AA5941" s="4">
        <v>0.76</v>
      </c>
      <c r="AB5941" s="1">
        <v>40211</v>
      </c>
      <c r="AC5941" s="1">
        <v>22625</v>
      </c>
      <c r="AD5941">
        <f t="shared" si="554"/>
        <v>2</v>
      </c>
      <c r="AE5941">
        <f t="shared" ca="1" si="555"/>
        <v>62</v>
      </c>
      <c r="AF5941" t="str">
        <f t="shared" ca="1" si="556"/>
        <v>18-64</v>
      </c>
      <c r="AG5941" s="3">
        <f t="shared" si="557"/>
        <v>14.324128333333334</v>
      </c>
      <c r="AH5941" t="str">
        <f>_xlfn.IFNA(VLOOKUP(Sales_Transactions[[#This Row],[Order ID]],Returned_Items[#All],2,FALSE),"Not Returned")</f>
        <v>Not Returned</v>
      </c>
    </row>
    <row r="5942" spans="1:34" x14ac:dyDescent="0.25">
      <c r="A5942">
        <v>50756</v>
      </c>
      <c r="C5942" t="s">
        <v>3195</v>
      </c>
      <c r="D5942" s="2" t="str">
        <f>TEXT(MID(Sales_Transactions[[#This Row],[Order Date]],2,5),"d/m/yyy")</f>
        <v>9/9/2010</v>
      </c>
      <c r="E5942" s="2" t="str">
        <f>TEXT(MID(Sales_Transactions[[#This Row],[Order Date]],2,5),"d")</f>
        <v>9</v>
      </c>
      <c r="F5942" s="2" t="str">
        <f>TEXT(MID(Sales_Transactions[[#This Row],[Order Date]],2,5),"m")</f>
        <v>9</v>
      </c>
      <c r="G5942" s="2" t="str">
        <f>TEXT(MID(Sales_Transactions[[#This Row],[Order Date]],2,5),"yyy")</f>
        <v>2010</v>
      </c>
      <c r="H5942" s="2" t="str">
        <f>TEXT(MID(Sales_Transactions[[#This Row],[Order Date]],2,5),"yyy/m")</f>
        <v>2010/9</v>
      </c>
      <c r="I5942" t="s">
        <v>52</v>
      </c>
      <c r="J5942">
        <f t="shared" si="552"/>
        <v>1</v>
      </c>
      <c r="K5942" s="2">
        <v>19</v>
      </c>
      <c r="L5942" s="3">
        <v>470.39</v>
      </c>
      <c r="M5942" s="4">
        <v>0.08</v>
      </c>
      <c r="N5942" s="5" t="s">
        <v>23</v>
      </c>
      <c r="O5942" s="3">
        <v>-147.99</v>
      </c>
      <c r="P5942" s="3">
        <v>26.31</v>
      </c>
      <c r="Q5942" s="3">
        <v>5.89</v>
      </c>
      <c r="R5942" s="5" t="s">
        <v>3212</v>
      </c>
      <c r="S5942" s="5" t="s">
        <v>3213</v>
      </c>
      <c r="T5942" s="5" t="str">
        <f t="shared" si="553"/>
        <v>Ionia McGrath</v>
      </c>
      <c r="U5942" t="s">
        <v>1143</v>
      </c>
      <c r="V5942" s="5" t="s">
        <v>74</v>
      </c>
      <c r="W5942" s="5" t="s">
        <v>48</v>
      </c>
      <c r="X5942" s="5" t="s">
        <v>87</v>
      </c>
      <c r="Y5942" s="5" t="s">
        <v>689</v>
      </c>
      <c r="Z5942" s="5" t="s">
        <v>43</v>
      </c>
      <c r="AA5942" s="4">
        <v>0.75</v>
      </c>
      <c r="AB5942" s="1">
        <v>40431</v>
      </c>
      <c r="AC5942" s="1">
        <v>22586</v>
      </c>
      <c r="AD5942">
        <f t="shared" si="554"/>
        <v>1</v>
      </c>
      <c r="AE5942">
        <f t="shared" ca="1" si="555"/>
        <v>62</v>
      </c>
      <c r="AF5942" t="str">
        <f t="shared" ca="1" si="556"/>
        <v>18-64</v>
      </c>
      <c r="AG5942" s="3">
        <f t="shared" si="557"/>
        <v>1.6936290526315787</v>
      </c>
      <c r="AH5942" t="str">
        <f>_xlfn.IFNA(VLOOKUP(Sales_Transactions[[#This Row],[Order ID]],Returned_Items[#All],2,FALSE),"Not Returned")</f>
        <v>Not Returned</v>
      </c>
    </row>
    <row r="5943" spans="1:34" x14ac:dyDescent="0.25">
      <c r="A5943">
        <v>50756</v>
      </c>
      <c r="C5943" t="s">
        <v>3195</v>
      </c>
      <c r="D5943" s="2" t="str">
        <f>TEXT(MID(Sales_Transactions[[#This Row],[Order Date]],2,5),"d/m/yyy")</f>
        <v>9/9/2010</v>
      </c>
      <c r="E5943" s="2" t="str">
        <f>TEXT(MID(Sales_Transactions[[#This Row],[Order Date]],2,5),"d")</f>
        <v>9</v>
      </c>
      <c r="F5943" s="2" t="str">
        <f>TEXT(MID(Sales_Transactions[[#This Row],[Order Date]],2,5),"m")</f>
        <v>9</v>
      </c>
      <c r="G5943" s="2" t="str">
        <f>TEXT(MID(Sales_Transactions[[#This Row],[Order Date]],2,5),"yyy")</f>
        <v>2010</v>
      </c>
      <c r="H5943" s="2" t="str">
        <f>TEXT(MID(Sales_Transactions[[#This Row],[Order Date]],2,5),"yyy/m")</f>
        <v>2010/9</v>
      </c>
      <c r="I5943" t="s">
        <v>52</v>
      </c>
      <c r="J5943">
        <f t="shared" si="552"/>
        <v>1</v>
      </c>
      <c r="K5943" s="2">
        <v>2</v>
      </c>
      <c r="L5943" s="3">
        <v>15.04</v>
      </c>
      <c r="M5943" s="4">
        <v>0.02</v>
      </c>
      <c r="N5943" s="5" t="s">
        <v>23</v>
      </c>
      <c r="O5943" s="3">
        <v>-6.12</v>
      </c>
      <c r="P5943" s="3">
        <v>7.31</v>
      </c>
      <c r="Q5943" s="3">
        <v>0.49</v>
      </c>
      <c r="R5943" s="5" t="s">
        <v>3212</v>
      </c>
      <c r="S5943" s="5" t="s">
        <v>3213</v>
      </c>
      <c r="T5943" s="5" t="str">
        <f t="shared" si="553"/>
        <v>Ionia McGrath</v>
      </c>
      <c r="U5943" t="s">
        <v>1143</v>
      </c>
      <c r="V5943" s="5" t="s">
        <v>74</v>
      </c>
      <c r="W5943" s="5" t="s">
        <v>28</v>
      </c>
      <c r="X5943" s="5" t="s">
        <v>115</v>
      </c>
      <c r="Y5943" s="5" t="s">
        <v>145</v>
      </c>
      <c r="Z5943" s="5" t="s">
        <v>43</v>
      </c>
      <c r="AA5943" s="4">
        <v>0.38</v>
      </c>
      <c r="AB5943" s="1">
        <v>40430</v>
      </c>
      <c r="AC5943" s="1">
        <v>22178</v>
      </c>
      <c r="AD5943">
        <f t="shared" si="554"/>
        <v>0</v>
      </c>
      <c r="AE5943">
        <f t="shared" ca="1" si="555"/>
        <v>63</v>
      </c>
      <c r="AF5943" t="str">
        <f t="shared" ca="1" si="556"/>
        <v>18-64</v>
      </c>
      <c r="AG5943" s="3">
        <f t="shared" si="557"/>
        <v>3.8992689999999999</v>
      </c>
      <c r="AH5943" t="str">
        <f>_xlfn.IFNA(VLOOKUP(Sales_Transactions[[#This Row],[Order ID]],Returned_Items[#All],2,FALSE),"Not Returned")</f>
        <v>Not Returned</v>
      </c>
    </row>
    <row r="5944" spans="1:34" x14ac:dyDescent="0.25">
      <c r="A5944">
        <v>51201</v>
      </c>
      <c r="C5944" t="s">
        <v>797</v>
      </c>
      <c r="D5944" s="2" t="str">
        <f>TEXT(MID(Sales_Transactions[[#This Row],[Order Date]],2,5),"d/m/yyy")</f>
        <v>16/12/2011</v>
      </c>
      <c r="E5944" s="2" t="str">
        <f>TEXT(MID(Sales_Transactions[[#This Row],[Order Date]],2,5),"d")</f>
        <v>16</v>
      </c>
      <c r="F5944" s="2" t="str">
        <f>TEXT(MID(Sales_Transactions[[#This Row],[Order Date]],2,5),"m")</f>
        <v>12</v>
      </c>
      <c r="G5944" s="2" t="str">
        <f>TEXT(MID(Sales_Transactions[[#This Row],[Order Date]],2,5),"yyy")</f>
        <v>2011</v>
      </c>
      <c r="H5944" s="2" t="str">
        <f>TEXT(MID(Sales_Transactions[[#This Row],[Order Date]],2,5),"yyy/m")</f>
        <v>2011/12</v>
      </c>
      <c r="I5944" t="s">
        <v>33</v>
      </c>
      <c r="J5944">
        <f t="shared" si="552"/>
        <v>4</v>
      </c>
      <c r="K5944" s="2">
        <v>42</v>
      </c>
      <c r="L5944" s="3">
        <v>312.05</v>
      </c>
      <c r="M5944" s="4">
        <v>0.04</v>
      </c>
      <c r="N5944" s="5" t="s">
        <v>23</v>
      </c>
      <c r="O5944" s="3">
        <v>-342.38</v>
      </c>
      <c r="P5944" s="3">
        <v>7.38</v>
      </c>
      <c r="Q5944" s="3">
        <v>11.51</v>
      </c>
      <c r="R5944" s="5" t="s">
        <v>2362</v>
      </c>
      <c r="S5944" s="5" t="s">
        <v>3415</v>
      </c>
      <c r="T5944" s="5" t="str">
        <f t="shared" si="553"/>
        <v>Jonathan Doherty</v>
      </c>
      <c r="U5944" t="s">
        <v>1143</v>
      </c>
      <c r="V5944" s="5" t="s">
        <v>47</v>
      </c>
      <c r="W5944" s="5" t="s">
        <v>28</v>
      </c>
      <c r="X5944" s="5" t="s">
        <v>41</v>
      </c>
      <c r="Y5944" s="5" t="s">
        <v>2995</v>
      </c>
      <c r="Z5944" s="5" t="s">
        <v>43</v>
      </c>
      <c r="AA5944" s="4">
        <v>0.36</v>
      </c>
      <c r="AB5944" s="1">
        <v>40893</v>
      </c>
      <c r="AC5944" s="1">
        <v>21279</v>
      </c>
      <c r="AD5944">
        <f t="shared" si="554"/>
        <v>0</v>
      </c>
      <c r="AE5944">
        <f t="shared" ca="1" si="555"/>
        <v>66</v>
      </c>
      <c r="AF5944" t="str">
        <f t="shared" ca="1" si="556"/>
        <v>Over 65</v>
      </c>
      <c r="AG5944" s="3">
        <f t="shared" si="557"/>
        <v>0.44969161904761906</v>
      </c>
      <c r="AH5944" t="str">
        <f>_xlfn.IFNA(VLOOKUP(Sales_Transactions[[#This Row],[Order ID]],Returned_Items[#All],2,FALSE),"Not Returned")</f>
        <v>Not Returned</v>
      </c>
    </row>
    <row r="5945" spans="1:34" x14ac:dyDescent="0.25">
      <c r="A5945">
        <v>51554</v>
      </c>
      <c r="C5945" t="s">
        <v>3435</v>
      </c>
      <c r="D5945" s="2" t="str">
        <f>TEXT(MID(Sales_Transactions[[#This Row],[Order Date]],2,5),"d/m/yyy")</f>
        <v>26/3/2009</v>
      </c>
      <c r="E5945" s="2" t="str">
        <f>TEXT(MID(Sales_Transactions[[#This Row],[Order Date]],2,5),"d")</f>
        <v>26</v>
      </c>
      <c r="F5945" s="2" t="str">
        <f>TEXT(MID(Sales_Transactions[[#This Row],[Order Date]],2,5),"m")</f>
        <v>3</v>
      </c>
      <c r="G5945" s="2" t="str">
        <f>TEXT(MID(Sales_Transactions[[#This Row],[Order Date]],2,5),"yyy")</f>
        <v>2009</v>
      </c>
      <c r="H5945" s="2" t="str">
        <f>TEXT(MID(Sales_Transactions[[#This Row],[Order Date]],2,5),"yyy/m")</f>
        <v>2009/3</v>
      </c>
      <c r="I5945" t="s">
        <v>78</v>
      </c>
      <c r="J5945">
        <f t="shared" si="552"/>
        <v>3</v>
      </c>
      <c r="K5945" s="2">
        <v>7</v>
      </c>
      <c r="L5945" s="3">
        <v>545.04</v>
      </c>
      <c r="M5945" s="4">
        <v>0.05</v>
      </c>
      <c r="N5945" s="5" t="s">
        <v>34</v>
      </c>
      <c r="O5945" s="3">
        <v>-210.06</v>
      </c>
      <c r="P5945" s="3">
        <v>68.81</v>
      </c>
      <c r="Q5945" s="3">
        <v>60</v>
      </c>
      <c r="R5945" s="5" t="s">
        <v>1531</v>
      </c>
      <c r="S5945" s="5" t="s">
        <v>510</v>
      </c>
      <c r="T5945" s="5" t="str">
        <f t="shared" si="553"/>
        <v>Liz Pelletier</v>
      </c>
      <c r="U5945" t="s">
        <v>1143</v>
      </c>
      <c r="V5945" s="5" t="s">
        <v>74</v>
      </c>
      <c r="W5945" s="5" t="s">
        <v>28</v>
      </c>
      <c r="X5945" s="5" t="s">
        <v>38</v>
      </c>
      <c r="Y5945" s="5" t="s">
        <v>1023</v>
      </c>
      <c r="Z5945" s="5" t="s">
        <v>40</v>
      </c>
      <c r="AA5945" s="4">
        <v>0.41</v>
      </c>
      <c r="AB5945" s="1">
        <v>39900</v>
      </c>
      <c r="AC5945" s="1">
        <v>15581</v>
      </c>
      <c r="AD5945">
        <f t="shared" si="554"/>
        <v>2</v>
      </c>
      <c r="AE5945">
        <f t="shared" ca="1" si="555"/>
        <v>81</v>
      </c>
      <c r="AF5945" t="str">
        <f t="shared" ca="1" si="556"/>
        <v>Over 65</v>
      </c>
      <c r="AG5945" s="3">
        <f t="shared" si="557"/>
        <v>18.396513571428574</v>
      </c>
      <c r="AH5945" t="str">
        <f>_xlfn.IFNA(VLOOKUP(Sales_Transactions[[#This Row],[Order ID]],Returned_Items[#All],2,FALSE),"Not Returned")</f>
        <v>Returned</v>
      </c>
    </row>
    <row r="5946" spans="1:34" x14ac:dyDescent="0.25">
      <c r="A5946">
        <v>51554</v>
      </c>
      <c r="C5946" t="s">
        <v>3435</v>
      </c>
      <c r="D5946" s="2" t="str">
        <f>TEXT(MID(Sales_Transactions[[#This Row],[Order Date]],2,5),"d/m/yyy")</f>
        <v>26/3/2009</v>
      </c>
      <c r="E5946" s="2" t="str">
        <f>TEXT(MID(Sales_Transactions[[#This Row],[Order Date]],2,5),"d")</f>
        <v>26</v>
      </c>
      <c r="F5946" s="2" t="str">
        <f>TEXT(MID(Sales_Transactions[[#This Row],[Order Date]],2,5),"m")</f>
        <v>3</v>
      </c>
      <c r="G5946" s="2" t="str">
        <f>TEXT(MID(Sales_Transactions[[#This Row],[Order Date]],2,5),"yyy")</f>
        <v>2009</v>
      </c>
      <c r="H5946" s="2" t="str">
        <f>TEXT(MID(Sales_Transactions[[#This Row],[Order Date]],2,5),"yyy/m")</f>
        <v>2009/3</v>
      </c>
      <c r="I5946" t="s">
        <v>78</v>
      </c>
      <c r="J5946">
        <f t="shared" si="552"/>
        <v>3</v>
      </c>
      <c r="K5946" s="2">
        <v>29</v>
      </c>
      <c r="L5946" s="3">
        <v>606.91</v>
      </c>
      <c r="M5946" s="4">
        <v>0.09</v>
      </c>
      <c r="N5946" s="5" t="s">
        <v>23</v>
      </c>
      <c r="O5946" s="3">
        <v>-271.77</v>
      </c>
      <c r="P5946" s="3">
        <v>20.89</v>
      </c>
      <c r="Q5946" s="3">
        <v>11.52</v>
      </c>
      <c r="R5946" s="5" t="s">
        <v>1531</v>
      </c>
      <c r="S5946" s="5" t="s">
        <v>510</v>
      </c>
      <c r="T5946" s="5" t="str">
        <f t="shared" si="553"/>
        <v>Liz Pelletier</v>
      </c>
      <c r="U5946" t="s">
        <v>1143</v>
      </c>
      <c r="V5946" s="5" t="s">
        <v>74</v>
      </c>
      <c r="W5946" s="5" t="s">
        <v>28</v>
      </c>
      <c r="X5946" s="5" t="s">
        <v>29</v>
      </c>
      <c r="Y5946" s="5" t="s">
        <v>1832</v>
      </c>
      <c r="Z5946" s="5" t="s">
        <v>43</v>
      </c>
      <c r="AA5946" s="4">
        <v>0.83</v>
      </c>
      <c r="AB5946" s="1">
        <v>39899</v>
      </c>
      <c r="AC5946" s="1">
        <v>15468</v>
      </c>
      <c r="AD5946">
        <f t="shared" si="554"/>
        <v>1</v>
      </c>
      <c r="AE5946">
        <f t="shared" ca="1" si="555"/>
        <v>82</v>
      </c>
      <c r="AF5946" t="str">
        <f t="shared" ca="1" si="556"/>
        <v>Over 65</v>
      </c>
      <c r="AG5946" s="3">
        <f t="shared" si="557"/>
        <v>1.116937896551724</v>
      </c>
      <c r="AH5946" t="str">
        <f>_xlfn.IFNA(VLOOKUP(Sales_Transactions[[#This Row],[Order ID]],Returned_Items[#All],2,FALSE),"Not Returned")</f>
        <v>Returned</v>
      </c>
    </row>
    <row r="5947" spans="1:34" x14ac:dyDescent="0.25">
      <c r="A5947">
        <v>52197</v>
      </c>
      <c r="C5947" t="s">
        <v>89</v>
      </c>
      <c r="D5947" s="2" t="str">
        <f>TEXT(MID(Sales_Transactions[[#This Row],[Order Date]],2,5),"d/m/yyy")</f>
        <v>4/8/2012</v>
      </c>
      <c r="E5947" s="2" t="str">
        <f>TEXT(MID(Sales_Transactions[[#This Row],[Order Date]],2,5),"d")</f>
        <v>4</v>
      </c>
      <c r="F5947" s="2" t="str">
        <f>TEXT(MID(Sales_Transactions[[#This Row],[Order Date]],2,5),"m")</f>
        <v>8</v>
      </c>
      <c r="G5947" s="2" t="str">
        <f>TEXT(MID(Sales_Transactions[[#This Row],[Order Date]],2,5),"yyy")</f>
        <v>2012</v>
      </c>
      <c r="H5947" s="2" t="str">
        <f>TEXT(MID(Sales_Transactions[[#This Row],[Order Date]],2,5),"yyy/m")</f>
        <v>2012/8</v>
      </c>
      <c r="I5947" t="s">
        <v>101</v>
      </c>
      <c r="J5947">
        <f t="shared" si="552"/>
        <v>1</v>
      </c>
      <c r="K5947" s="2">
        <v>23</v>
      </c>
      <c r="L5947" s="3">
        <v>91.94</v>
      </c>
      <c r="M5947" s="4">
        <v>0.01</v>
      </c>
      <c r="N5947" s="5" t="s">
        <v>23</v>
      </c>
      <c r="O5947" s="3">
        <v>-10.11</v>
      </c>
      <c r="P5947" s="3">
        <v>3.95</v>
      </c>
      <c r="Q5947" s="3">
        <v>2</v>
      </c>
      <c r="R5947" s="5" t="s">
        <v>1606</v>
      </c>
      <c r="S5947" s="5" t="s">
        <v>3417</v>
      </c>
      <c r="T5947" s="5" t="str">
        <f t="shared" si="553"/>
        <v>Maxwell Schwartz</v>
      </c>
      <c r="U5947" t="s">
        <v>1143</v>
      </c>
      <c r="V5947" s="5" t="s">
        <v>47</v>
      </c>
      <c r="W5947" s="5" t="s">
        <v>28</v>
      </c>
      <c r="X5947" s="5" t="s">
        <v>82</v>
      </c>
      <c r="Y5947" s="5" t="s">
        <v>83</v>
      </c>
      <c r="Z5947" s="5" t="s">
        <v>84</v>
      </c>
      <c r="AA5947" s="4">
        <v>0.53</v>
      </c>
      <c r="AB5947" s="1">
        <v>41126</v>
      </c>
      <c r="AC5947" s="1">
        <v>15475</v>
      </c>
      <c r="AD5947">
        <f t="shared" si="554"/>
        <v>1</v>
      </c>
      <c r="AE5947">
        <f t="shared" ca="1" si="555"/>
        <v>82</v>
      </c>
      <c r="AF5947" t="str">
        <f t="shared" ca="1" si="556"/>
        <v>Over 65</v>
      </c>
      <c r="AG5947" s="3">
        <f t="shared" si="557"/>
        <v>0.25867847826086959</v>
      </c>
      <c r="AH5947" t="str">
        <f>_xlfn.IFNA(VLOOKUP(Sales_Transactions[[#This Row],[Order ID]],Returned_Items[#All],2,FALSE),"Not Returned")</f>
        <v>Not Returned</v>
      </c>
    </row>
    <row r="5948" spans="1:34" x14ac:dyDescent="0.25">
      <c r="A5948">
        <v>52197</v>
      </c>
      <c r="C5948" t="s">
        <v>89</v>
      </c>
      <c r="D5948" s="2" t="str">
        <f>TEXT(MID(Sales_Transactions[[#This Row],[Order Date]],2,5),"d/m/yyy")</f>
        <v>4/8/2012</v>
      </c>
      <c r="E5948" s="2" t="str">
        <f>TEXT(MID(Sales_Transactions[[#This Row],[Order Date]],2,5),"d")</f>
        <v>4</v>
      </c>
      <c r="F5948" s="2" t="str">
        <f>TEXT(MID(Sales_Transactions[[#This Row],[Order Date]],2,5),"m")</f>
        <v>8</v>
      </c>
      <c r="G5948" s="2" t="str">
        <f>TEXT(MID(Sales_Transactions[[#This Row],[Order Date]],2,5),"yyy")</f>
        <v>2012</v>
      </c>
      <c r="H5948" s="2" t="str">
        <f>TEXT(MID(Sales_Transactions[[#This Row],[Order Date]],2,5),"yyy/m")</f>
        <v>2012/8</v>
      </c>
      <c r="I5948" t="s">
        <v>101</v>
      </c>
      <c r="J5948">
        <f t="shared" si="552"/>
        <v>1</v>
      </c>
      <c r="K5948" s="2">
        <v>6</v>
      </c>
      <c r="L5948" s="3">
        <v>377.03</v>
      </c>
      <c r="M5948" s="4">
        <v>0.06</v>
      </c>
      <c r="N5948" s="5" t="s">
        <v>23</v>
      </c>
      <c r="O5948" s="3">
        <v>-78.819999999999993</v>
      </c>
      <c r="P5948" s="3">
        <v>64.98</v>
      </c>
      <c r="Q5948" s="3">
        <v>6.88</v>
      </c>
      <c r="R5948" s="5" t="s">
        <v>1606</v>
      </c>
      <c r="S5948" s="5" t="s">
        <v>3417</v>
      </c>
      <c r="T5948" s="5" t="str">
        <f t="shared" si="553"/>
        <v>Maxwell Schwartz</v>
      </c>
      <c r="U5948" t="s">
        <v>1143</v>
      </c>
      <c r="V5948" s="5" t="s">
        <v>47</v>
      </c>
      <c r="W5948" s="5" t="s">
        <v>28</v>
      </c>
      <c r="X5948" s="5" t="s">
        <v>29</v>
      </c>
      <c r="Y5948" s="5" t="s">
        <v>865</v>
      </c>
      <c r="Z5948" s="5" t="s">
        <v>43</v>
      </c>
      <c r="AA5948" s="4">
        <v>0.73</v>
      </c>
      <c r="AB5948" s="1">
        <v>41127</v>
      </c>
      <c r="AC5948" s="1">
        <v>15548</v>
      </c>
      <c r="AD5948">
        <f t="shared" si="554"/>
        <v>2</v>
      </c>
      <c r="AE5948">
        <f t="shared" ca="1" si="555"/>
        <v>82</v>
      </c>
      <c r="AF5948" t="str">
        <f t="shared" ca="1" si="556"/>
        <v>Over 65</v>
      </c>
      <c r="AG5948" s="3">
        <f t="shared" si="557"/>
        <v>11.970168666666666</v>
      </c>
      <c r="AH5948" t="str">
        <f>_xlfn.IFNA(VLOOKUP(Sales_Transactions[[#This Row],[Order ID]],Returned_Items[#All],2,FALSE),"Not Returned")</f>
        <v>Not Returned</v>
      </c>
    </row>
    <row r="5949" spans="1:34" x14ac:dyDescent="0.25">
      <c r="A5949">
        <v>52615</v>
      </c>
      <c r="C5949" t="s">
        <v>3315</v>
      </c>
      <c r="D5949" s="2" t="str">
        <f>TEXT(MID(Sales_Transactions[[#This Row],[Order Date]],2,5),"d/m/yyy")</f>
        <v>19/10/2009</v>
      </c>
      <c r="E5949" s="2" t="str">
        <f>TEXT(MID(Sales_Transactions[[#This Row],[Order Date]],2,5),"d")</f>
        <v>19</v>
      </c>
      <c r="F5949" s="2" t="str">
        <f>TEXT(MID(Sales_Transactions[[#This Row],[Order Date]],2,5),"m")</f>
        <v>10</v>
      </c>
      <c r="G5949" s="2" t="str">
        <f>TEXT(MID(Sales_Transactions[[#This Row],[Order Date]],2,5),"yyy")</f>
        <v>2009</v>
      </c>
      <c r="H5949" s="2" t="str">
        <f>TEXT(MID(Sales_Transactions[[#This Row],[Order Date]],2,5),"yyy/m")</f>
        <v>2009/10</v>
      </c>
      <c r="I5949" t="s">
        <v>22</v>
      </c>
      <c r="J5949">
        <f t="shared" si="552"/>
        <v>2</v>
      </c>
      <c r="K5949" s="2">
        <v>4</v>
      </c>
      <c r="L5949" s="3">
        <v>67.22</v>
      </c>
      <c r="M5949" s="4">
        <v>0.05</v>
      </c>
      <c r="N5949" s="5" t="s">
        <v>23</v>
      </c>
      <c r="O5949" s="3">
        <v>-139.53</v>
      </c>
      <c r="P5949" s="3">
        <v>4.4800000000000004</v>
      </c>
      <c r="Q5949" s="3">
        <v>49</v>
      </c>
      <c r="R5949" s="5" t="s">
        <v>1531</v>
      </c>
      <c r="S5949" s="5" t="s">
        <v>510</v>
      </c>
      <c r="T5949" s="5" t="str">
        <f t="shared" si="553"/>
        <v>Liz Pelletier</v>
      </c>
      <c r="U5949" t="s">
        <v>1143</v>
      </c>
      <c r="V5949" s="5" t="s">
        <v>47</v>
      </c>
      <c r="W5949" s="5" t="s">
        <v>28</v>
      </c>
      <c r="X5949" s="5" t="s">
        <v>38</v>
      </c>
      <c r="Y5949" s="5" t="s">
        <v>182</v>
      </c>
      <c r="Z5949" s="5" t="s">
        <v>31</v>
      </c>
      <c r="AA5949" s="4">
        <v>0.6</v>
      </c>
      <c r="AB5949" s="1">
        <v>40109</v>
      </c>
      <c r="AC5949" s="1">
        <v>27123</v>
      </c>
      <c r="AD5949">
        <f t="shared" si="554"/>
        <v>4</v>
      </c>
      <c r="AE5949">
        <f t="shared" ca="1" si="555"/>
        <v>50</v>
      </c>
      <c r="AF5949" t="str">
        <f t="shared" ca="1" si="556"/>
        <v>18-64</v>
      </c>
      <c r="AG5949" s="3">
        <f t="shared" si="557"/>
        <v>13.369440000000001</v>
      </c>
      <c r="AH5949" t="str">
        <f>_xlfn.IFNA(VLOOKUP(Sales_Transactions[[#This Row],[Order ID]],Returned_Items[#All],2,FALSE),"Not Returned")</f>
        <v>Not Returned</v>
      </c>
    </row>
    <row r="5950" spans="1:34" x14ac:dyDescent="0.25">
      <c r="A5950">
        <v>52615</v>
      </c>
      <c r="C5950" t="s">
        <v>3315</v>
      </c>
      <c r="D5950" s="2" t="str">
        <f>TEXT(MID(Sales_Transactions[[#This Row],[Order Date]],2,5),"d/m/yyy")</f>
        <v>19/10/2009</v>
      </c>
      <c r="E5950" s="2" t="str">
        <f>TEXT(MID(Sales_Transactions[[#This Row],[Order Date]],2,5),"d")</f>
        <v>19</v>
      </c>
      <c r="F5950" s="2" t="str">
        <f>TEXT(MID(Sales_Transactions[[#This Row],[Order Date]],2,5),"m")</f>
        <v>10</v>
      </c>
      <c r="G5950" s="2" t="str">
        <f>TEXT(MID(Sales_Transactions[[#This Row],[Order Date]],2,5),"yyy")</f>
        <v>2009</v>
      </c>
      <c r="H5950" s="2" t="str">
        <f>TEXT(MID(Sales_Transactions[[#This Row],[Order Date]],2,5),"yyy/m")</f>
        <v>2009/10</v>
      </c>
      <c r="I5950" t="s">
        <v>22</v>
      </c>
      <c r="J5950">
        <f t="shared" si="552"/>
        <v>2</v>
      </c>
      <c r="K5950" s="2">
        <v>18</v>
      </c>
      <c r="L5950" s="3">
        <v>76.849999999999994</v>
      </c>
      <c r="M5950" s="4">
        <v>0.1</v>
      </c>
      <c r="N5950" s="5" t="s">
        <v>23</v>
      </c>
      <c r="O5950" s="3">
        <v>-64.08</v>
      </c>
      <c r="P5950" s="3">
        <v>4.24</v>
      </c>
      <c r="Q5950" s="3">
        <v>5.41</v>
      </c>
      <c r="R5950" s="5" t="s">
        <v>1531</v>
      </c>
      <c r="S5950" s="5" t="s">
        <v>510</v>
      </c>
      <c r="T5950" s="5" t="str">
        <f t="shared" si="553"/>
        <v>Liz Pelletier</v>
      </c>
      <c r="U5950" t="s">
        <v>1143</v>
      </c>
      <c r="V5950" s="5" t="s">
        <v>47</v>
      </c>
      <c r="W5950" s="5" t="s">
        <v>28</v>
      </c>
      <c r="X5950" s="5" t="s">
        <v>41</v>
      </c>
      <c r="Y5950" s="5" t="s">
        <v>1518</v>
      </c>
      <c r="Z5950" s="5" t="s">
        <v>43</v>
      </c>
      <c r="AA5950" s="4">
        <v>0.35</v>
      </c>
      <c r="AB5950" s="1">
        <v>40109</v>
      </c>
      <c r="AC5950" s="1">
        <v>27287</v>
      </c>
      <c r="AD5950">
        <f t="shared" si="554"/>
        <v>4</v>
      </c>
      <c r="AE5950">
        <f t="shared" ca="1" si="555"/>
        <v>49</v>
      </c>
      <c r="AF5950" t="str">
        <f t="shared" ca="1" si="556"/>
        <v>18-64</v>
      </c>
      <c r="AG5950" s="3">
        <f t="shared" si="557"/>
        <v>0.53587555555555555</v>
      </c>
      <c r="AH5950" t="str">
        <f>_xlfn.IFNA(VLOOKUP(Sales_Transactions[[#This Row],[Order ID]],Returned_Items[#All],2,FALSE),"Not Returned")</f>
        <v>Not Returned</v>
      </c>
    </row>
    <row r="5951" spans="1:34" x14ac:dyDescent="0.25">
      <c r="A5951">
        <v>52678</v>
      </c>
      <c r="C5951" t="s">
        <v>880</v>
      </c>
      <c r="D5951" s="2" t="str">
        <f>TEXT(MID(Sales_Transactions[[#This Row],[Order Date]],2,5),"d/m/yyy")</f>
        <v>29/7/2012</v>
      </c>
      <c r="E5951" s="2" t="str">
        <f>TEXT(MID(Sales_Transactions[[#This Row],[Order Date]],2,5),"d")</f>
        <v>29</v>
      </c>
      <c r="F5951" s="2" t="str">
        <f>TEXT(MID(Sales_Transactions[[#This Row],[Order Date]],2,5),"m")</f>
        <v>7</v>
      </c>
      <c r="G5951" s="2" t="str">
        <f>TEXT(MID(Sales_Transactions[[#This Row],[Order Date]],2,5),"yyy")</f>
        <v>2012</v>
      </c>
      <c r="H5951" s="2" t="str">
        <f>TEXT(MID(Sales_Transactions[[#This Row],[Order Date]],2,5),"yyy/m")</f>
        <v>2012/7</v>
      </c>
      <c r="I5951" t="s">
        <v>33</v>
      </c>
      <c r="J5951">
        <f t="shared" si="552"/>
        <v>4</v>
      </c>
      <c r="K5951" s="2">
        <v>3</v>
      </c>
      <c r="L5951" s="3">
        <v>112.79</v>
      </c>
      <c r="M5951" s="4">
        <v>0.06</v>
      </c>
      <c r="N5951" s="5" t="s">
        <v>34</v>
      </c>
      <c r="O5951" s="3">
        <v>-95.39</v>
      </c>
      <c r="P5951" s="3">
        <v>20.98</v>
      </c>
      <c r="Q5951" s="3">
        <v>53.03</v>
      </c>
      <c r="R5951" s="5" t="s">
        <v>2362</v>
      </c>
      <c r="S5951" s="5" t="s">
        <v>3415</v>
      </c>
      <c r="T5951" s="5" t="str">
        <f t="shared" si="553"/>
        <v>Jonathan Doherty</v>
      </c>
      <c r="U5951" t="s">
        <v>1143</v>
      </c>
      <c r="V5951" s="5" t="s">
        <v>47</v>
      </c>
      <c r="W5951" s="5" t="s">
        <v>28</v>
      </c>
      <c r="X5951" s="5" t="s">
        <v>29</v>
      </c>
      <c r="Y5951" s="5" t="s">
        <v>338</v>
      </c>
      <c r="Z5951" s="5" t="s">
        <v>40</v>
      </c>
      <c r="AA5951" s="4">
        <v>0.78</v>
      </c>
      <c r="AB5951" s="1">
        <v>41121</v>
      </c>
      <c r="AC5951" s="1">
        <v>27135</v>
      </c>
      <c r="AD5951">
        <f t="shared" si="554"/>
        <v>2</v>
      </c>
      <c r="AE5951">
        <f t="shared" ca="1" si="555"/>
        <v>50</v>
      </c>
      <c r="AF5951" t="str">
        <f t="shared" ca="1" si="556"/>
        <v>18-64</v>
      </c>
      <c r="AG5951" s="3">
        <f t="shared" si="557"/>
        <v>24.665803999999998</v>
      </c>
      <c r="AH5951" t="str">
        <f>_xlfn.IFNA(VLOOKUP(Sales_Transactions[[#This Row],[Order ID]],Returned_Items[#All],2,FALSE),"Not Returned")</f>
        <v>Returned</v>
      </c>
    </row>
    <row r="5952" spans="1:34" hidden="1" x14ac:dyDescent="0.25">
      <c r="A5952">
        <v>55621</v>
      </c>
      <c r="C5952" t="s">
        <v>1427</v>
      </c>
      <c r="D5952" s="2" t="str">
        <f>TEXT(MID(Sales_Transactions[[#This Row],[Order Date]],2,5),"d/m/yyy")</f>
        <v>15/3/2011</v>
      </c>
      <c r="E5952" s="2" t="str">
        <f>TEXT(MID(Sales_Transactions[[#This Row],[Order Date]],2,5),"d")</f>
        <v>15</v>
      </c>
      <c r="F5952" s="2" t="str">
        <f>TEXT(MID(Sales_Transactions[[#This Row],[Order Date]],2,5),"m")</f>
        <v>3</v>
      </c>
      <c r="G5952" s="2" t="str">
        <f>TEXT(MID(Sales_Transactions[[#This Row],[Order Date]],2,5),"yyy")</f>
        <v>2011</v>
      </c>
      <c r="H5952" s="2" t="str">
        <f>TEXT(MID(Sales_Transactions[[#This Row],[Order Date]],2,5),"yyy/m")</f>
        <v>2011/3</v>
      </c>
      <c r="I5952" t="s">
        <v>22</v>
      </c>
      <c r="J5952">
        <f t="shared" si="552"/>
        <v>2</v>
      </c>
      <c r="K5952" s="2">
        <v>50</v>
      </c>
      <c r="L5952">
        <v>6356.68</v>
      </c>
      <c r="M5952">
        <v>0.03</v>
      </c>
      <c r="N5952" t="s">
        <v>23</v>
      </c>
      <c r="O5952">
        <v>1812.86</v>
      </c>
      <c r="P5952">
        <v>128.24</v>
      </c>
      <c r="Q5952">
        <v>12.65</v>
      </c>
      <c r="R5952" t="s">
        <v>1660</v>
      </c>
      <c r="S5952" t="s">
        <v>1661</v>
      </c>
      <c r="T5952" t="str">
        <f t="shared" si="553"/>
        <v>Neil Knudson</v>
      </c>
      <c r="U5952" t="s">
        <v>1143</v>
      </c>
      <c r="V5952" t="s">
        <v>74</v>
      </c>
      <c r="W5952" t="s">
        <v>57</v>
      </c>
      <c r="X5952" t="s">
        <v>154</v>
      </c>
      <c r="Y5952" t="s">
        <v>916</v>
      </c>
      <c r="Z5952" t="s">
        <v>56</v>
      </c>
      <c r="AA5952"/>
      <c r="AB5952" s="1">
        <v>40619</v>
      </c>
      <c r="AC5952" s="1">
        <v>27348</v>
      </c>
      <c r="AD5952">
        <f t="shared" si="554"/>
        <v>2</v>
      </c>
      <c r="AE5952">
        <f t="shared" ca="1" si="555"/>
        <v>49</v>
      </c>
      <c r="AF5952" t="str">
        <f t="shared" ca="1" si="556"/>
        <v>18-64</v>
      </c>
      <c r="AG5952">
        <f t="shared" si="557"/>
        <v>2.8170305600000001</v>
      </c>
      <c r="AH5952" t="str">
        <f>_xlfn.IFNA(VLOOKUP(Sales_Transactions[[#This Row],[Order ID]],Returned_Items[#All],2,FALSE),"Not Returned")</f>
        <v>Not Returned</v>
      </c>
    </row>
    <row r="5953" spans="1:34" x14ac:dyDescent="0.25">
      <c r="A5953">
        <v>55621</v>
      </c>
      <c r="C5953" t="s">
        <v>1427</v>
      </c>
      <c r="D5953" s="2" t="str">
        <f>TEXT(MID(Sales_Transactions[[#This Row],[Order Date]],2,5),"d/m/yyy")</f>
        <v>15/3/2011</v>
      </c>
      <c r="E5953" s="2" t="str">
        <f>TEXT(MID(Sales_Transactions[[#This Row],[Order Date]],2,5),"d")</f>
        <v>15</v>
      </c>
      <c r="F5953" s="2" t="str">
        <f>TEXT(MID(Sales_Transactions[[#This Row],[Order Date]],2,5),"m")</f>
        <v>3</v>
      </c>
      <c r="G5953" s="2" t="str">
        <f>TEXT(MID(Sales_Transactions[[#This Row],[Order Date]],2,5),"yyy")</f>
        <v>2011</v>
      </c>
      <c r="H5953" s="2" t="str">
        <f>TEXT(MID(Sales_Transactions[[#This Row],[Order Date]],2,5),"yyy/m")</f>
        <v>2011/3</v>
      </c>
      <c r="I5953" t="s">
        <v>22</v>
      </c>
      <c r="J5953">
        <f t="shared" si="552"/>
        <v>2</v>
      </c>
      <c r="K5953" s="2">
        <v>47</v>
      </c>
      <c r="L5953" s="3">
        <v>193.15</v>
      </c>
      <c r="M5953" s="4">
        <v>0.09</v>
      </c>
      <c r="N5953" s="5" t="s">
        <v>23</v>
      </c>
      <c r="O5953" s="3">
        <v>27.76</v>
      </c>
      <c r="P5953" s="3">
        <v>4.28</v>
      </c>
      <c r="Q5953" s="3">
        <v>0.94</v>
      </c>
      <c r="R5953" s="5" t="s">
        <v>1660</v>
      </c>
      <c r="S5953" s="5" t="s">
        <v>1661</v>
      </c>
      <c r="T5953" s="5" t="str">
        <f t="shared" si="553"/>
        <v>Neil Knudson</v>
      </c>
      <c r="U5953" t="s">
        <v>1143</v>
      </c>
      <c r="V5953" s="5" t="s">
        <v>74</v>
      </c>
      <c r="W5953" s="5" t="s">
        <v>28</v>
      </c>
      <c r="X5953" s="5" t="s">
        <v>124</v>
      </c>
      <c r="Y5953" s="5" t="s">
        <v>908</v>
      </c>
      <c r="Z5953" s="5" t="s">
        <v>84</v>
      </c>
      <c r="AA5953" s="4">
        <v>0.56000000000000005</v>
      </c>
      <c r="AB5953" s="1">
        <v>40624</v>
      </c>
      <c r="AC5953" s="1">
        <v>27304</v>
      </c>
      <c r="AD5953">
        <f t="shared" si="554"/>
        <v>7</v>
      </c>
      <c r="AE5953">
        <f t="shared" ca="1" si="555"/>
        <v>49</v>
      </c>
      <c r="AF5953" t="str">
        <f t="shared" ca="1" si="556"/>
        <v>18-64</v>
      </c>
      <c r="AG5953" s="3">
        <f t="shared" si="557"/>
        <v>0.11098187234042554</v>
      </c>
      <c r="AH5953" t="str">
        <f>_xlfn.IFNA(VLOOKUP(Sales_Transactions[[#This Row],[Order ID]],Returned_Items[#All],2,FALSE),"Not Returned")</f>
        <v>Not Returned</v>
      </c>
    </row>
    <row r="5954" spans="1:34" x14ac:dyDescent="0.25">
      <c r="A5954">
        <v>56423</v>
      </c>
      <c r="C5954" t="s">
        <v>2908</v>
      </c>
      <c r="D5954" s="2" t="str">
        <f>TEXT(MID(Sales_Transactions[[#This Row],[Order Date]],2,5),"d/m/yyy")</f>
        <v>25/12/2011</v>
      </c>
      <c r="E5954" s="2" t="str">
        <f>TEXT(MID(Sales_Transactions[[#This Row],[Order Date]],2,5),"d")</f>
        <v>25</v>
      </c>
      <c r="F5954" s="2" t="str">
        <f>TEXT(MID(Sales_Transactions[[#This Row],[Order Date]],2,5),"m")</f>
        <v>12</v>
      </c>
      <c r="G5954" s="2" t="str">
        <f>TEXT(MID(Sales_Transactions[[#This Row],[Order Date]],2,5),"yyy")</f>
        <v>2011</v>
      </c>
      <c r="H5954" s="2" t="str">
        <f>TEXT(MID(Sales_Transactions[[#This Row],[Order Date]],2,5),"yyy/m")</f>
        <v>2011/12</v>
      </c>
      <c r="I5954" t="s">
        <v>52</v>
      </c>
      <c r="J5954">
        <f t="shared" ref="J5954:J6017" si="558">IF(I5954="Making Critical",5,IF(I5954="High",4,IF(I5954="Medium",3,IF(I5954="Low",2,1))))</f>
        <v>1</v>
      </c>
      <c r="K5954" s="2">
        <v>41</v>
      </c>
      <c r="L5954" s="3">
        <v>170.82</v>
      </c>
      <c r="M5954" s="4">
        <v>0</v>
      </c>
      <c r="N5954" s="5" t="s">
        <v>67</v>
      </c>
      <c r="O5954" s="3">
        <v>85.45</v>
      </c>
      <c r="P5954" s="3">
        <v>3.69</v>
      </c>
      <c r="Q5954" s="3">
        <v>0.5</v>
      </c>
      <c r="R5954" s="5" t="s">
        <v>1417</v>
      </c>
      <c r="S5954" s="5" t="s">
        <v>3419</v>
      </c>
      <c r="T5954" s="5" t="str">
        <f t="shared" ref="T5954:T6017" si="559">R5954 &amp; " " &amp; S5954</f>
        <v>Dennis Pardue</v>
      </c>
      <c r="U5954" t="s">
        <v>1143</v>
      </c>
      <c r="V5954" s="5" t="s">
        <v>47</v>
      </c>
      <c r="W5954" s="5" t="s">
        <v>28</v>
      </c>
      <c r="X5954" s="5" t="s">
        <v>115</v>
      </c>
      <c r="Y5954" s="5" t="s">
        <v>2592</v>
      </c>
      <c r="Z5954" s="5" t="s">
        <v>43</v>
      </c>
      <c r="AA5954" s="4">
        <v>0.38</v>
      </c>
      <c r="AB5954" s="1">
        <v>40903</v>
      </c>
      <c r="AC5954" s="1">
        <v>27324</v>
      </c>
      <c r="AD5954">
        <f t="shared" ref="AD5954:AD6017" si="560">_xlfn.DAYS(AB5954,D5954)</f>
        <v>1</v>
      </c>
      <c r="AE5954">
        <f t="shared" ref="AE5954:AE6017" ca="1" si="561">DATEDIF(AC5954,TODAY(),"Y")</f>
        <v>49</v>
      </c>
      <c r="AF5954" t="str">
        <f t="shared" ref="AF5954:AF6017" ca="1" si="562">IF(AE5954&lt;18,"Under 18",IF(AE5954&lt;65,"18-64","Over 65"))</f>
        <v>18-64</v>
      </c>
      <c r="AG5954" s="3">
        <f t="shared" ref="AG5954:AG6017" si="563" xml:space="preserve"> (P5954 - (M5954 / 100) * P5954 + Q5954) / K5954</f>
        <v>0.10219512195121951</v>
      </c>
      <c r="AH5954" t="str">
        <f>_xlfn.IFNA(VLOOKUP(Sales_Transactions[[#This Row],[Order ID]],Returned_Items[#All],2,FALSE),"Not Returned")</f>
        <v>Not Returned</v>
      </c>
    </row>
    <row r="5955" spans="1:34" x14ac:dyDescent="0.25">
      <c r="A5955">
        <v>56423</v>
      </c>
      <c r="C5955" t="s">
        <v>2908</v>
      </c>
      <c r="D5955" s="2" t="str">
        <f>TEXT(MID(Sales_Transactions[[#This Row],[Order Date]],2,5),"d/m/yyy")</f>
        <v>25/12/2011</v>
      </c>
      <c r="E5955" s="2" t="str">
        <f>TEXT(MID(Sales_Transactions[[#This Row],[Order Date]],2,5),"d")</f>
        <v>25</v>
      </c>
      <c r="F5955" s="2" t="str">
        <f>TEXT(MID(Sales_Transactions[[#This Row],[Order Date]],2,5),"m")</f>
        <v>12</v>
      </c>
      <c r="G5955" s="2" t="str">
        <f>TEXT(MID(Sales_Transactions[[#This Row],[Order Date]],2,5),"yyy")</f>
        <v>2011</v>
      </c>
      <c r="H5955" s="2" t="str">
        <f>TEXT(MID(Sales_Transactions[[#This Row],[Order Date]],2,5),"yyy/m")</f>
        <v>2011/12</v>
      </c>
      <c r="I5955" t="s">
        <v>52</v>
      </c>
      <c r="J5955">
        <f t="shared" si="558"/>
        <v>1</v>
      </c>
      <c r="K5955" s="2">
        <v>4</v>
      </c>
      <c r="L5955" s="3">
        <v>1609.69</v>
      </c>
      <c r="M5955" s="4">
        <v>0.04</v>
      </c>
      <c r="N5955" s="5" t="s">
        <v>23</v>
      </c>
      <c r="O5955" s="3">
        <v>-281.17</v>
      </c>
      <c r="P5955" s="3">
        <v>419.19</v>
      </c>
      <c r="Q5955" s="3">
        <v>19.989999999999998</v>
      </c>
      <c r="R5955" s="5" t="s">
        <v>1417</v>
      </c>
      <c r="S5955" s="5" t="s">
        <v>3419</v>
      </c>
      <c r="T5955" s="5" t="str">
        <f t="shared" si="559"/>
        <v>Dennis Pardue</v>
      </c>
      <c r="U5955" t="s">
        <v>1143</v>
      </c>
      <c r="V5955" s="5" t="s">
        <v>47</v>
      </c>
      <c r="W5955" s="5" t="s">
        <v>28</v>
      </c>
      <c r="X5955" s="5" t="s">
        <v>29</v>
      </c>
      <c r="Y5955" s="5" t="s">
        <v>2946</v>
      </c>
      <c r="Z5955" s="5" t="s">
        <v>43</v>
      </c>
      <c r="AA5955" s="4">
        <v>0.57999999999999996</v>
      </c>
      <c r="AB5955" s="1">
        <v>40903</v>
      </c>
      <c r="AC5955" s="1">
        <v>27306</v>
      </c>
      <c r="AD5955">
        <f t="shared" si="560"/>
        <v>1</v>
      </c>
      <c r="AE5955">
        <f t="shared" ca="1" si="561"/>
        <v>49</v>
      </c>
      <c r="AF5955" t="str">
        <f t="shared" ca="1" si="562"/>
        <v>18-64</v>
      </c>
      <c r="AG5955" s="3">
        <f t="shared" si="563"/>
        <v>109.75308100000001</v>
      </c>
      <c r="AH5955" t="str">
        <f>_xlfn.IFNA(VLOOKUP(Sales_Transactions[[#This Row],[Order ID]],Returned_Items[#All],2,FALSE),"Not Returned")</f>
        <v>Not Returned</v>
      </c>
    </row>
    <row r="5956" spans="1:34" x14ac:dyDescent="0.25">
      <c r="A5956">
        <v>56644</v>
      </c>
      <c r="C5956" t="s">
        <v>1981</v>
      </c>
      <c r="D5956" s="2" t="str">
        <f>TEXT(MID(Sales_Transactions[[#This Row],[Order Date]],2,5),"d/m/yyy")</f>
        <v>28/11/2012</v>
      </c>
      <c r="E5956" s="2" t="str">
        <f>TEXT(MID(Sales_Transactions[[#This Row],[Order Date]],2,5),"d")</f>
        <v>28</v>
      </c>
      <c r="F5956" s="2" t="str">
        <f>TEXT(MID(Sales_Transactions[[#This Row],[Order Date]],2,5),"m")</f>
        <v>11</v>
      </c>
      <c r="G5956" s="2" t="str">
        <f>TEXT(MID(Sales_Transactions[[#This Row],[Order Date]],2,5),"yyy")</f>
        <v>2012</v>
      </c>
      <c r="H5956" s="2" t="str">
        <f>TEXT(MID(Sales_Transactions[[#This Row],[Order Date]],2,5),"yyy/m")</f>
        <v>2012/11</v>
      </c>
      <c r="I5956" t="s">
        <v>52</v>
      </c>
      <c r="J5956">
        <f t="shared" si="558"/>
        <v>1</v>
      </c>
      <c r="K5956" s="2">
        <v>36</v>
      </c>
      <c r="L5956" s="3">
        <v>82.09</v>
      </c>
      <c r="M5956" s="4">
        <v>0.02</v>
      </c>
      <c r="N5956" s="5" t="s">
        <v>23</v>
      </c>
      <c r="O5956" s="3">
        <v>11.44</v>
      </c>
      <c r="P5956" s="3">
        <v>2.21</v>
      </c>
      <c r="Q5956" s="3">
        <v>1</v>
      </c>
      <c r="R5956" s="5" t="s">
        <v>1375</v>
      </c>
      <c r="S5956" s="5" t="s">
        <v>1376</v>
      </c>
      <c r="T5956" s="5" t="str">
        <f t="shared" si="559"/>
        <v>Emily Grady</v>
      </c>
      <c r="U5956" t="s">
        <v>1143</v>
      </c>
      <c r="V5956" s="5" t="s">
        <v>74</v>
      </c>
      <c r="W5956" s="5" t="s">
        <v>28</v>
      </c>
      <c r="X5956" s="5" t="s">
        <v>124</v>
      </c>
      <c r="Y5956" s="5" t="s">
        <v>3096</v>
      </c>
      <c r="Z5956" s="5" t="s">
        <v>84</v>
      </c>
      <c r="AA5956" s="4">
        <v>0.38</v>
      </c>
      <c r="AB5956" s="1">
        <v>41243</v>
      </c>
      <c r="AC5956" s="1">
        <v>27176</v>
      </c>
      <c r="AD5956">
        <f t="shared" si="560"/>
        <v>2</v>
      </c>
      <c r="AE5956">
        <f t="shared" ca="1" si="561"/>
        <v>50</v>
      </c>
      <c r="AF5956" t="str">
        <f t="shared" ca="1" si="562"/>
        <v>18-64</v>
      </c>
      <c r="AG5956" s="3">
        <f t="shared" si="563"/>
        <v>8.915438888888888E-2</v>
      </c>
      <c r="AH5956" t="str">
        <f>_xlfn.IFNA(VLOOKUP(Sales_Transactions[[#This Row],[Order ID]],Returned_Items[#All],2,FALSE),"Not Returned")</f>
        <v>Not Returned</v>
      </c>
    </row>
    <row r="5957" spans="1:34" x14ac:dyDescent="0.25">
      <c r="A5957">
        <v>57280</v>
      </c>
      <c r="C5957" t="s">
        <v>1831</v>
      </c>
      <c r="D5957" s="2" t="str">
        <f>TEXT(MID(Sales_Transactions[[#This Row],[Order Date]],2,5),"d/m/yyy")</f>
        <v>31/1/2012</v>
      </c>
      <c r="E5957" s="2" t="str">
        <f>TEXT(MID(Sales_Transactions[[#This Row],[Order Date]],2,5),"d")</f>
        <v>31</v>
      </c>
      <c r="F5957" s="2" t="str">
        <f>TEXT(MID(Sales_Transactions[[#This Row],[Order Date]],2,5),"m")</f>
        <v>1</v>
      </c>
      <c r="G5957" s="2" t="str">
        <f>TEXT(MID(Sales_Transactions[[#This Row],[Order Date]],2,5),"yyy")</f>
        <v>2012</v>
      </c>
      <c r="H5957" s="2" t="str">
        <f>TEXT(MID(Sales_Transactions[[#This Row],[Order Date]],2,5),"yyy/m")</f>
        <v>2012/1</v>
      </c>
      <c r="I5957" t="s">
        <v>78</v>
      </c>
      <c r="J5957">
        <f t="shared" si="558"/>
        <v>3</v>
      </c>
      <c r="K5957" s="2">
        <v>44</v>
      </c>
      <c r="L5957" s="3">
        <v>299.85000000000002</v>
      </c>
      <c r="M5957" s="4">
        <v>0.03</v>
      </c>
      <c r="N5957" s="5" t="s">
        <v>67</v>
      </c>
      <c r="O5957" s="3">
        <v>-260.8</v>
      </c>
      <c r="P5957" s="3">
        <v>6.48</v>
      </c>
      <c r="Q5957" s="3">
        <v>10.050000000000001</v>
      </c>
      <c r="R5957" s="5" t="s">
        <v>1417</v>
      </c>
      <c r="S5957" s="5" t="s">
        <v>3419</v>
      </c>
      <c r="T5957" s="5" t="str">
        <f t="shared" si="559"/>
        <v>Dennis Pardue</v>
      </c>
      <c r="U5957" t="s">
        <v>1143</v>
      </c>
      <c r="V5957" s="5" t="s">
        <v>47</v>
      </c>
      <c r="W5957" s="5" t="s">
        <v>28</v>
      </c>
      <c r="X5957" s="5" t="s">
        <v>75</v>
      </c>
      <c r="Y5957" s="5" t="s">
        <v>1511</v>
      </c>
      <c r="Z5957" s="5" t="s">
        <v>43</v>
      </c>
      <c r="AA5957" s="4">
        <v>0.37</v>
      </c>
      <c r="AB5957" s="1">
        <v>40940</v>
      </c>
      <c r="AC5957" s="1">
        <v>26894</v>
      </c>
      <c r="AD5957">
        <f t="shared" si="560"/>
        <v>1</v>
      </c>
      <c r="AE5957">
        <f t="shared" ca="1" si="561"/>
        <v>50</v>
      </c>
      <c r="AF5957" t="str">
        <f t="shared" ca="1" si="562"/>
        <v>18-64</v>
      </c>
      <c r="AG5957" s="3">
        <f t="shared" si="563"/>
        <v>0.37563763636363634</v>
      </c>
      <c r="AH5957" t="str">
        <f>_xlfn.IFNA(VLOOKUP(Sales_Transactions[[#This Row],[Order ID]],Returned_Items[#All],2,FALSE),"Not Returned")</f>
        <v>Not Returned</v>
      </c>
    </row>
    <row r="5958" spans="1:34" x14ac:dyDescent="0.25">
      <c r="A5958">
        <v>57478</v>
      </c>
      <c r="C5958" t="s">
        <v>3436</v>
      </c>
      <c r="D5958" s="2" t="str">
        <f>TEXT(MID(Sales_Transactions[[#This Row],[Order Date]],2,5),"d/m/yyy")</f>
        <v>3/10/2010</v>
      </c>
      <c r="E5958" s="2" t="str">
        <f>TEXT(MID(Sales_Transactions[[#This Row],[Order Date]],2,5),"d")</f>
        <v>3</v>
      </c>
      <c r="F5958" s="2" t="str">
        <f>TEXT(MID(Sales_Transactions[[#This Row],[Order Date]],2,5),"m")</f>
        <v>10</v>
      </c>
      <c r="G5958" s="2" t="str">
        <f>TEXT(MID(Sales_Transactions[[#This Row],[Order Date]],2,5),"yyy")</f>
        <v>2010</v>
      </c>
      <c r="H5958" s="2" t="str">
        <f>TEXT(MID(Sales_Transactions[[#This Row],[Order Date]],2,5),"yyy/m")</f>
        <v>2010/10</v>
      </c>
      <c r="I5958" t="s">
        <v>101</v>
      </c>
      <c r="J5958">
        <f t="shared" si="558"/>
        <v>1</v>
      </c>
      <c r="K5958" s="2">
        <v>36</v>
      </c>
      <c r="L5958" s="3">
        <v>63.53</v>
      </c>
      <c r="M5958" s="4">
        <v>0.1</v>
      </c>
      <c r="N5958" s="5" t="s">
        <v>23</v>
      </c>
      <c r="O5958" s="3">
        <v>-2.5099999999999998</v>
      </c>
      <c r="P5958" s="3">
        <v>1.88</v>
      </c>
      <c r="Q5958" s="3">
        <v>0.79</v>
      </c>
      <c r="R5958" s="5" t="s">
        <v>956</v>
      </c>
      <c r="S5958" s="5" t="s">
        <v>172</v>
      </c>
      <c r="T5958" s="5" t="str">
        <f t="shared" si="559"/>
        <v>Greg Hansen</v>
      </c>
      <c r="U5958" t="s">
        <v>1143</v>
      </c>
      <c r="V5958" s="5" t="s">
        <v>74</v>
      </c>
      <c r="W5958" s="5" t="s">
        <v>28</v>
      </c>
      <c r="X5958" s="5" t="s">
        <v>82</v>
      </c>
      <c r="Y5958" s="5" t="s">
        <v>2471</v>
      </c>
      <c r="Z5958" s="5" t="s">
        <v>84</v>
      </c>
      <c r="AA5958" s="4">
        <v>0.5</v>
      </c>
      <c r="AB5958" s="1">
        <v>40455</v>
      </c>
      <c r="AC5958" s="1">
        <v>26673</v>
      </c>
      <c r="AD5958">
        <f t="shared" si="560"/>
        <v>1</v>
      </c>
      <c r="AE5958">
        <f t="shared" ca="1" si="561"/>
        <v>51</v>
      </c>
      <c r="AF5958" t="str">
        <f t="shared" ca="1" si="562"/>
        <v>18-64</v>
      </c>
      <c r="AG5958" s="3">
        <f t="shared" si="563"/>
        <v>7.4114444444444441E-2</v>
      </c>
      <c r="AH5958" t="str">
        <f>_xlfn.IFNA(VLOOKUP(Sales_Transactions[[#This Row],[Order ID]],Returned_Items[#All],2,FALSE),"Not Returned")</f>
        <v>Not Returned</v>
      </c>
    </row>
    <row r="5959" spans="1:34" x14ac:dyDescent="0.25">
      <c r="A5959">
        <v>57510</v>
      </c>
      <c r="C5959" t="s">
        <v>2428</v>
      </c>
      <c r="D5959" s="2" t="str">
        <f>TEXT(MID(Sales_Transactions[[#This Row],[Order Date]],2,5),"d/m/yyy")</f>
        <v>10/12/2011</v>
      </c>
      <c r="E5959" s="2" t="str">
        <f>TEXT(MID(Sales_Transactions[[#This Row],[Order Date]],2,5),"d")</f>
        <v>10</v>
      </c>
      <c r="F5959" s="2" t="str">
        <f>TEXT(MID(Sales_Transactions[[#This Row],[Order Date]],2,5),"m")</f>
        <v>12</v>
      </c>
      <c r="G5959" s="2" t="str">
        <f>TEXT(MID(Sales_Transactions[[#This Row],[Order Date]],2,5),"yyy")</f>
        <v>2011</v>
      </c>
      <c r="H5959" s="2" t="str">
        <f>TEXT(MID(Sales_Transactions[[#This Row],[Order Date]],2,5),"yyy/m")</f>
        <v>2011/12</v>
      </c>
      <c r="I5959" t="s">
        <v>52</v>
      </c>
      <c r="J5959">
        <f t="shared" si="558"/>
        <v>1</v>
      </c>
      <c r="K5959" s="2">
        <v>6</v>
      </c>
      <c r="L5959" s="3">
        <v>48.05</v>
      </c>
      <c r="M5959" s="4">
        <v>0.01</v>
      </c>
      <c r="N5959" s="5" t="s">
        <v>23</v>
      </c>
      <c r="O5959" s="3">
        <v>-11.34</v>
      </c>
      <c r="P5959" s="3">
        <v>6.68</v>
      </c>
      <c r="Q5959" s="3">
        <v>5.2</v>
      </c>
      <c r="R5959" s="5" t="s">
        <v>1531</v>
      </c>
      <c r="S5959" s="5" t="s">
        <v>2274</v>
      </c>
      <c r="T5959" s="5" t="str">
        <f t="shared" si="559"/>
        <v>Liz Carlisle</v>
      </c>
      <c r="U5959" t="s">
        <v>1143</v>
      </c>
      <c r="V5959" s="5" t="s">
        <v>47</v>
      </c>
      <c r="W5959" s="5" t="s">
        <v>28</v>
      </c>
      <c r="X5959" s="5" t="s">
        <v>75</v>
      </c>
      <c r="Y5959" s="5" t="s">
        <v>737</v>
      </c>
      <c r="Z5959" s="5" t="s">
        <v>43</v>
      </c>
      <c r="AA5959" s="4">
        <v>0.37</v>
      </c>
      <c r="AB5959" s="1">
        <v>40887</v>
      </c>
      <c r="AC5959" s="1">
        <v>26988</v>
      </c>
      <c r="AD5959">
        <f t="shared" si="560"/>
        <v>0</v>
      </c>
      <c r="AE5959">
        <f t="shared" ca="1" si="561"/>
        <v>50</v>
      </c>
      <c r="AF5959" t="str">
        <f t="shared" ca="1" si="562"/>
        <v>18-64</v>
      </c>
      <c r="AG5959" s="3">
        <f t="shared" si="563"/>
        <v>1.9798886666666666</v>
      </c>
      <c r="AH5959" t="str">
        <f>_xlfn.IFNA(VLOOKUP(Sales_Transactions[[#This Row],[Order ID]],Returned_Items[#All],2,FALSE),"Not Returned")</f>
        <v>Returned</v>
      </c>
    </row>
    <row r="5960" spans="1:34" x14ac:dyDescent="0.25">
      <c r="A5960">
        <v>57767</v>
      </c>
      <c r="C5960" t="s">
        <v>845</v>
      </c>
      <c r="D5960" s="2" t="str">
        <f>TEXT(MID(Sales_Transactions[[#This Row],[Order Date]],2,5),"d/m/yyy")</f>
        <v>11/4/2012</v>
      </c>
      <c r="E5960" s="2" t="str">
        <f>TEXT(MID(Sales_Transactions[[#This Row],[Order Date]],2,5),"d")</f>
        <v>11</v>
      </c>
      <c r="F5960" s="2" t="str">
        <f>TEXT(MID(Sales_Transactions[[#This Row],[Order Date]],2,5),"m")</f>
        <v>4</v>
      </c>
      <c r="G5960" s="2" t="str">
        <f>TEXT(MID(Sales_Transactions[[#This Row],[Order Date]],2,5),"yyy")</f>
        <v>2012</v>
      </c>
      <c r="H5960" s="2" t="str">
        <f>TEXT(MID(Sales_Transactions[[#This Row],[Order Date]],2,5),"yyy/m")</f>
        <v>2012/4</v>
      </c>
      <c r="I5960" t="s">
        <v>101</v>
      </c>
      <c r="J5960">
        <f t="shared" si="558"/>
        <v>1</v>
      </c>
      <c r="K5960" s="2">
        <v>34</v>
      </c>
      <c r="L5960" s="3">
        <v>3373.7094999999999</v>
      </c>
      <c r="M5960" s="4">
        <v>0.01</v>
      </c>
      <c r="N5960" s="5" t="s">
        <v>23</v>
      </c>
      <c r="O5960" s="3">
        <v>861.72</v>
      </c>
      <c r="P5960" s="3">
        <v>110.99</v>
      </c>
      <c r="Q5960" s="3">
        <v>8.99</v>
      </c>
      <c r="R5960" s="5" t="s">
        <v>1531</v>
      </c>
      <c r="S5960" s="5" t="s">
        <v>510</v>
      </c>
      <c r="T5960" s="5" t="str">
        <f t="shared" si="559"/>
        <v>Liz Pelletier</v>
      </c>
      <c r="U5960" t="s">
        <v>1143</v>
      </c>
      <c r="V5960" s="5" t="s">
        <v>47</v>
      </c>
      <c r="W5960" s="5" t="s">
        <v>48</v>
      </c>
      <c r="X5960" s="5" t="s">
        <v>49</v>
      </c>
      <c r="Y5960" s="5" t="s">
        <v>950</v>
      </c>
      <c r="Z5960" s="5" t="s">
        <v>43</v>
      </c>
      <c r="AA5960" s="4">
        <v>0.56999999999999995</v>
      </c>
      <c r="AB5960" s="1">
        <v>41012</v>
      </c>
      <c r="AC5960" s="1">
        <v>27700</v>
      </c>
      <c r="AD5960">
        <f t="shared" si="560"/>
        <v>2</v>
      </c>
      <c r="AE5960">
        <f t="shared" ca="1" si="561"/>
        <v>48</v>
      </c>
      <c r="AF5960" t="str">
        <f t="shared" ca="1" si="562"/>
        <v>18-64</v>
      </c>
      <c r="AG5960" s="3">
        <f t="shared" si="563"/>
        <v>3.528497088235294</v>
      </c>
      <c r="AH5960" t="str">
        <f>_xlfn.IFNA(VLOOKUP(Sales_Transactions[[#This Row],[Order ID]],Returned_Items[#All],2,FALSE),"Not Returned")</f>
        <v>Not Returned</v>
      </c>
    </row>
    <row r="5961" spans="1:34" x14ac:dyDescent="0.25">
      <c r="A5961">
        <v>57799</v>
      </c>
      <c r="C5961" t="s">
        <v>183</v>
      </c>
      <c r="D5961" s="2" t="str">
        <f>TEXT(MID(Sales_Transactions[[#This Row],[Order Date]],2,5),"d/m/yyy")</f>
        <v>31/8/2011</v>
      </c>
      <c r="E5961" s="2" t="str">
        <f>TEXT(MID(Sales_Transactions[[#This Row],[Order Date]],2,5),"d")</f>
        <v>31</v>
      </c>
      <c r="F5961" s="2" t="str">
        <f>TEXT(MID(Sales_Transactions[[#This Row],[Order Date]],2,5),"m")</f>
        <v>8</v>
      </c>
      <c r="G5961" s="2" t="str">
        <f>TEXT(MID(Sales_Transactions[[#This Row],[Order Date]],2,5),"yyy")</f>
        <v>2011</v>
      </c>
      <c r="H5961" s="2" t="str">
        <f>TEXT(MID(Sales_Transactions[[#This Row],[Order Date]],2,5),"yyy/m")</f>
        <v>2011/8</v>
      </c>
      <c r="I5961" t="s">
        <v>33</v>
      </c>
      <c r="J5961">
        <f t="shared" si="558"/>
        <v>4</v>
      </c>
      <c r="K5961" s="2">
        <v>25</v>
      </c>
      <c r="L5961" s="3">
        <v>12343.07</v>
      </c>
      <c r="M5961" s="4">
        <v>0.02</v>
      </c>
      <c r="N5961" s="5" t="s">
        <v>34</v>
      </c>
      <c r="O5961" s="3">
        <v>3972.72</v>
      </c>
      <c r="P5961" s="3">
        <v>500.97</v>
      </c>
      <c r="Q5961" s="3">
        <v>69.3</v>
      </c>
      <c r="R5961" s="5" t="s">
        <v>2013</v>
      </c>
      <c r="S5961" s="5" t="s">
        <v>2630</v>
      </c>
      <c r="T5961" s="5" t="str">
        <f t="shared" si="559"/>
        <v>Janet Lee</v>
      </c>
      <c r="U5961" t="s">
        <v>1143</v>
      </c>
      <c r="V5961" s="5" t="s">
        <v>37</v>
      </c>
      <c r="W5961" s="5" t="s">
        <v>48</v>
      </c>
      <c r="X5961" s="5" t="s">
        <v>324</v>
      </c>
      <c r="Y5961" s="5" t="s">
        <v>661</v>
      </c>
      <c r="Z5961" s="5" t="s">
        <v>40</v>
      </c>
      <c r="AA5961" s="4">
        <v>0.37</v>
      </c>
      <c r="AB5961" s="1">
        <v>40788</v>
      </c>
      <c r="AC5961" s="1">
        <v>27433</v>
      </c>
      <c r="AD5961">
        <f t="shared" si="560"/>
        <v>2</v>
      </c>
      <c r="AE5961">
        <f t="shared" ca="1" si="561"/>
        <v>49</v>
      </c>
      <c r="AF5961" t="str">
        <f t="shared" ca="1" si="562"/>
        <v>18-64</v>
      </c>
      <c r="AG5961" s="3">
        <f t="shared" si="563"/>
        <v>22.80679224</v>
      </c>
      <c r="AH5961" t="str">
        <f>_xlfn.IFNA(VLOOKUP(Sales_Transactions[[#This Row],[Order ID]],Returned_Items[#All],2,FALSE),"Not Returned")</f>
        <v>Not Returned</v>
      </c>
    </row>
    <row r="5962" spans="1:34" x14ac:dyDescent="0.25">
      <c r="A5962">
        <v>58595</v>
      </c>
      <c r="C5962" t="s">
        <v>3437</v>
      </c>
      <c r="D5962" s="2" t="str">
        <f>TEXT(MID(Sales_Transactions[[#This Row],[Order Date]],2,5),"d/m/yyy")</f>
        <v>29/8/2010</v>
      </c>
      <c r="E5962" s="2" t="str">
        <f>TEXT(MID(Sales_Transactions[[#This Row],[Order Date]],2,5),"d")</f>
        <v>29</v>
      </c>
      <c r="F5962" s="2" t="str">
        <f>TEXT(MID(Sales_Transactions[[#This Row],[Order Date]],2,5),"m")</f>
        <v>8</v>
      </c>
      <c r="G5962" s="2" t="str">
        <f>TEXT(MID(Sales_Transactions[[#This Row],[Order Date]],2,5),"yyy")</f>
        <v>2010</v>
      </c>
      <c r="H5962" s="2" t="str">
        <f>TEXT(MID(Sales_Transactions[[#This Row],[Order Date]],2,5),"yyy/m")</f>
        <v>2010/8</v>
      </c>
      <c r="I5962" t="s">
        <v>33</v>
      </c>
      <c r="J5962">
        <f t="shared" si="558"/>
        <v>4</v>
      </c>
      <c r="K5962" s="2">
        <v>41</v>
      </c>
      <c r="L5962" s="3">
        <v>812.21</v>
      </c>
      <c r="M5962" s="4">
        <v>0.06</v>
      </c>
      <c r="N5962" s="5" t="s">
        <v>67</v>
      </c>
      <c r="O5962" s="3">
        <v>-128.02000000000001</v>
      </c>
      <c r="P5962" s="3">
        <v>20.28</v>
      </c>
      <c r="Q5962" s="3">
        <v>14.39</v>
      </c>
      <c r="R5962" s="5" t="s">
        <v>1660</v>
      </c>
      <c r="S5962" s="5" t="s">
        <v>1661</v>
      </c>
      <c r="T5962" s="5" t="str">
        <f t="shared" si="559"/>
        <v>Neil Knudson</v>
      </c>
      <c r="U5962" t="s">
        <v>1143</v>
      </c>
      <c r="V5962" s="5" t="s">
        <v>74</v>
      </c>
      <c r="W5962" s="5" t="s">
        <v>57</v>
      </c>
      <c r="X5962" s="5" t="s">
        <v>58</v>
      </c>
      <c r="Y5962" s="5" t="s">
        <v>1556</v>
      </c>
      <c r="Z5962" s="5" t="s">
        <v>43</v>
      </c>
      <c r="AA5962" s="4">
        <v>0.47</v>
      </c>
      <c r="AB5962" s="1">
        <v>40420</v>
      </c>
      <c r="AC5962" s="1">
        <v>27644</v>
      </c>
      <c r="AD5962">
        <f t="shared" si="560"/>
        <v>1</v>
      </c>
      <c r="AE5962">
        <f t="shared" ca="1" si="561"/>
        <v>48</v>
      </c>
      <c r="AF5962" t="str">
        <f t="shared" ca="1" si="562"/>
        <v>18-64</v>
      </c>
      <c r="AG5962" s="3">
        <f t="shared" si="563"/>
        <v>0.84531297560975605</v>
      </c>
      <c r="AH5962" t="str">
        <f>_xlfn.IFNA(VLOOKUP(Sales_Transactions[[#This Row],[Order ID]],Returned_Items[#All],2,FALSE),"Not Returned")</f>
        <v>Not Returned</v>
      </c>
    </row>
    <row r="5963" spans="1:34" x14ac:dyDescent="0.25">
      <c r="A5963">
        <v>58755</v>
      </c>
      <c r="C5963" t="s">
        <v>3130</v>
      </c>
      <c r="D5963" s="2" t="str">
        <f>TEXT(MID(Sales_Transactions[[#This Row],[Order Date]],2,5),"d/m/yyy")</f>
        <v>3/12/2011</v>
      </c>
      <c r="E5963" s="2" t="str">
        <f>TEXT(MID(Sales_Transactions[[#This Row],[Order Date]],2,5),"d")</f>
        <v>3</v>
      </c>
      <c r="F5963" s="2" t="str">
        <f>TEXT(MID(Sales_Transactions[[#This Row],[Order Date]],2,5),"m")</f>
        <v>12</v>
      </c>
      <c r="G5963" s="2" t="str">
        <f>TEXT(MID(Sales_Transactions[[#This Row],[Order Date]],2,5),"yyy")</f>
        <v>2011</v>
      </c>
      <c r="H5963" s="2" t="str">
        <f>TEXT(MID(Sales_Transactions[[#This Row],[Order Date]],2,5),"yyy/m")</f>
        <v>2011/12</v>
      </c>
      <c r="I5963" t="s">
        <v>22</v>
      </c>
      <c r="J5963">
        <f t="shared" si="558"/>
        <v>2</v>
      </c>
      <c r="K5963" s="2">
        <v>7</v>
      </c>
      <c r="L5963" s="3">
        <v>15.61</v>
      </c>
      <c r="M5963" s="4">
        <v>0.03</v>
      </c>
      <c r="N5963" s="5" t="s">
        <v>23</v>
      </c>
      <c r="O5963" s="3">
        <v>-5.19</v>
      </c>
      <c r="P5963" s="3">
        <v>2.08</v>
      </c>
      <c r="Q5963" s="3">
        <v>1.49</v>
      </c>
      <c r="R5963" s="5" t="s">
        <v>2786</v>
      </c>
      <c r="S5963" s="5" t="s">
        <v>3248</v>
      </c>
      <c r="T5963" s="5" t="str">
        <f t="shared" si="559"/>
        <v>Denise Monton</v>
      </c>
      <c r="U5963" t="s">
        <v>1143</v>
      </c>
      <c r="V5963" s="5" t="s">
        <v>74</v>
      </c>
      <c r="W5963" s="5" t="s">
        <v>28</v>
      </c>
      <c r="X5963" s="5" t="s">
        <v>41</v>
      </c>
      <c r="Y5963" s="5" t="s">
        <v>1338</v>
      </c>
      <c r="Z5963" s="5" t="s">
        <v>43</v>
      </c>
      <c r="AA5963" s="4">
        <v>0.38</v>
      </c>
      <c r="AB5963" s="1">
        <v>40882</v>
      </c>
      <c r="AC5963" s="1">
        <v>27561</v>
      </c>
      <c r="AD5963">
        <f t="shared" si="560"/>
        <v>2</v>
      </c>
      <c r="AE5963">
        <f t="shared" ca="1" si="561"/>
        <v>49</v>
      </c>
      <c r="AF5963" t="str">
        <f t="shared" ca="1" si="562"/>
        <v>18-64</v>
      </c>
      <c r="AG5963" s="3">
        <f t="shared" si="563"/>
        <v>0.50991085714285711</v>
      </c>
      <c r="AH5963" t="str">
        <f>_xlfn.IFNA(VLOOKUP(Sales_Transactions[[#This Row],[Order ID]],Returned_Items[#All],2,FALSE),"Not Returned")</f>
        <v>Not Returned</v>
      </c>
    </row>
    <row r="5964" spans="1:34" x14ac:dyDescent="0.25">
      <c r="A5964">
        <v>58755</v>
      </c>
      <c r="C5964" t="s">
        <v>3130</v>
      </c>
      <c r="D5964" s="2" t="str">
        <f>TEXT(MID(Sales_Transactions[[#This Row],[Order Date]],2,5),"d/m/yyy")</f>
        <v>3/12/2011</v>
      </c>
      <c r="E5964" s="2" t="str">
        <f>TEXT(MID(Sales_Transactions[[#This Row],[Order Date]],2,5),"d")</f>
        <v>3</v>
      </c>
      <c r="F5964" s="2" t="str">
        <f>TEXT(MID(Sales_Transactions[[#This Row],[Order Date]],2,5),"m")</f>
        <v>12</v>
      </c>
      <c r="G5964" s="2" t="str">
        <f>TEXT(MID(Sales_Transactions[[#This Row],[Order Date]],2,5),"yyy")</f>
        <v>2011</v>
      </c>
      <c r="H5964" s="2" t="str">
        <f>TEXT(MID(Sales_Transactions[[#This Row],[Order Date]],2,5),"yyy/m")</f>
        <v>2011/12</v>
      </c>
      <c r="I5964" t="s">
        <v>22</v>
      </c>
      <c r="J5964">
        <f t="shared" si="558"/>
        <v>2</v>
      </c>
      <c r="K5964" s="2">
        <v>18</v>
      </c>
      <c r="L5964" s="3">
        <v>47.11</v>
      </c>
      <c r="M5964" s="4">
        <v>0</v>
      </c>
      <c r="N5964" s="5" t="s">
        <v>23</v>
      </c>
      <c r="O5964" s="3">
        <v>-95.42</v>
      </c>
      <c r="P5964" s="3">
        <v>2.1800000000000002</v>
      </c>
      <c r="Q5964" s="3">
        <v>7.09</v>
      </c>
      <c r="R5964" s="5" t="s">
        <v>2786</v>
      </c>
      <c r="S5964" s="5" t="s">
        <v>3248</v>
      </c>
      <c r="T5964" s="5" t="str">
        <f t="shared" si="559"/>
        <v>Denise Monton</v>
      </c>
      <c r="U5964" t="s">
        <v>1143</v>
      </c>
      <c r="V5964" s="5" t="s">
        <v>74</v>
      </c>
      <c r="W5964" s="5" t="s">
        <v>28</v>
      </c>
      <c r="X5964" s="5" t="s">
        <v>75</v>
      </c>
      <c r="Y5964" s="5" t="s">
        <v>2273</v>
      </c>
      <c r="Z5964" s="5" t="s">
        <v>84</v>
      </c>
      <c r="AA5964" s="4">
        <v>0.38</v>
      </c>
      <c r="AB5964" s="1">
        <v>40889</v>
      </c>
      <c r="AC5964" s="1">
        <v>26901</v>
      </c>
      <c r="AD5964">
        <f t="shared" si="560"/>
        <v>9</v>
      </c>
      <c r="AE5964">
        <f t="shared" ca="1" si="561"/>
        <v>50</v>
      </c>
      <c r="AF5964" t="str">
        <f t="shared" ca="1" si="562"/>
        <v>18-64</v>
      </c>
      <c r="AG5964" s="3">
        <f t="shared" si="563"/>
        <v>0.51500000000000001</v>
      </c>
      <c r="AH5964" t="str">
        <f>_xlfn.IFNA(VLOOKUP(Sales_Transactions[[#This Row],[Order ID]],Returned_Items[#All],2,FALSE),"Not Returned")</f>
        <v>Not Returned</v>
      </c>
    </row>
    <row r="5965" spans="1:34" x14ac:dyDescent="0.25">
      <c r="A5965">
        <v>59008</v>
      </c>
      <c r="C5965" t="s">
        <v>1049</v>
      </c>
      <c r="D5965" s="2" t="str">
        <f>TEXT(MID(Sales_Transactions[[#This Row],[Order Date]],2,5),"d/m/yyy")</f>
        <v>29/9/2010</v>
      </c>
      <c r="E5965" s="2" t="str">
        <f>TEXT(MID(Sales_Transactions[[#This Row],[Order Date]],2,5),"d")</f>
        <v>29</v>
      </c>
      <c r="F5965" s="2" t="str">
        <f>TEXT(MID(Sales_Transactions[[#This Row],[Order Date]],2,5),"m")</f>
        <v>9</v>
      </c>
      <c r="G5965" s="2" t="str">
        <f>TEXT(MID(Sales_Transactions[[#This Row],[Order Date]],2,5),"yyy")</f>
        <v>2010</v>
      </c>
      <c r="H5965" s="2" t="str">
        <f>TEXT(MID(Sales_Transactions[[#This Row],[Order Date]],2,5),"yyy/m")</f>
        <v>2010/9</v>
      </c>
      <c r="I5965" t="s">
        <v>101</v>
      </c>
      <c r="J5965">
        <f t="shared" si="558"/>
        <v>1</v>
      </c>
      <c r="K5965" s="2">
        <v>39</v>
      </c>
      <c r="L5965" s="3">
        <v>3451.85</v>
      </c>
      <c r="M5965" s="4">
        <v>0.05</v>
      </c>
      <c r="N5965" s="5" t="s">
        <v>34</v>
      </c>
      <c r="O5965" s="3">
        <v>1264.75</v>
      </c>
      <c r="P5965" s="3">
        <v>90.97</v>
      </c>
      <c r="Q5965" s="3">
        <v>14</v>
      </c>
      <c r="R5965" s="5" t="s">
        <v>2005</v>
      </c>
      <c r="S5965" s="5" t="s">
        <v>2006</v>
      </c>
      <c r="T5965" s="5" t="str">
        <f t="shared" si="559"/>
        <v>Lycoris Saunders</v>
      </c>
      <c r="U5965" t="s">
        <v>1143</v>
      </c>
      <c r="V5965" s="5" t="s">
        <v>47</v>
      </c>
      <c r="W5965" s="5" t="s">
        <v>48</v>
      </c>
      <c r="X5965" s="5" t="s">
        <v>324</v>
      </c>
      <c r="Y5965" s="5" t="s">
        <v>1323</v>
      </c>
      <c r="Z5965" s="5" t="s">
        <v>40</v>
      </c>
      <c r="AA5965" s="4">
        <v>0.36</v>
      </c>
      <c r="AB5965" s="1">
        <v>40450</v>
      </c>
      <c r="AC5965" s="1">
        <v>26691</v>
      </c>
      <c r="AD5965">
        <f t="shared" si="560"/>
        <v>0</v>
      </c>
      <c r="AE5965">
        <f t="shared" ca="1" si="561"/>
        <v>51</v>
      </c>
      <c r="AF5965" t="str">
        <f t="shared" ca="1" si="562"/>
        <v>18-64</v>
      </c>
      <c r="AG5965" s="3">
        <f t="shared" si="563"/>
        <v>2.6903721794871793</v>
      </c>
      <c r="AH5965" t="str">
        <f>_xlfn.IFNA(VLOOKUP(Sales_Transactions[[#This Row],[Order ID]],Returned_Items[#All],2,FALSE),"Not Returned")</f>
        <v>Not Returned</v>
      </c>
    </row>
    <row r="5966" spans="1:34" x14ac:dyDescent="0.25">
      <c r="A5966">
        <v>59205</v>
      </c>
      <c r="C5966" t="s">
        <v>3156</v>
      </c>
      <c r="D5966" s="2" t="str">
        <f>TEXT(MID(Sales_Transactions[[#This Row],[Order Date]],2,5),"d/m/yyy")</f>
        <v>31/10/2011</v>
      </c>
      <c r="E5966" s="2" t="str">
        <f>TEXT(MID(Sales_Transactions[[#This Row],[Order Date]],2,5),"d")</f>
        <v>31</v>
      </c>
      <c r="F5966" s="2" t="str">
        <f>TEXT(MID(Sales_Transactions[[#This Row],[Order Date]],2,5),"m")</f>
        <v>10</v>
      </c>
      <c r="G5966" s="2" t="str">
        <f>TEXT(MID(Sales_Transactions[[#This Row],[Order Date]],2,5),"yyy")</f>
        <v>2011</v>
      </c>
      <c r="H5966" s="2" t="str">
        <f>TEXT(MID(Sales_Transactions[[#This Row],[Order Date]],2,5),"yyy/m")</f>
        <v>2011/10</v>
      </c>
      <c r="I5966" t="s">
        <v>101</v>
      </c>
      <c r="J5966">
        <f t="shared" si="558"/>
        <v>1</v>
      </c>
      <c r="K5966" s="2">
        <v>11</v>
      </c>
      <c r="L5966" s="3">
        <v>54.59</v>
      </c>
      <c r="M5966" s="4">
        <v>0</v>
      </c>
      <c r="N5966" s="5" t="s">
        <v>23</v>
      </c>
      <c r="O5966" s="3">
        <v>-47.18</v>
      </c>
      <c r="P5966" s="3">
        <v>4.13</v>
      </c>
      <c r="Q5966" s="3">
        <v>6.89</v>
      </c>
      <c r="R5966" s="5" t="s">
        <v>1660</v>
      </c>
      <c r="S5966" s="5" t="s">
        <v>1661</v>
      </c>
      <c r="T5966" s="5" t="str">
        <f t="shared" si="559"/>
        <v>Neil Knudson</v>
      </c>
      <c r="U5966" t="s">
        <v>1143</v>
      </c>
      <c r="V5966" s="5" t="s">
        <v>74</v>
      </c>
      <c r="W5966" s="5" t="s">
        <v>28</v>
      </c>
      <c r="X5966" s="5" t="s">
        <v>115</v>
      </c>
      <c r="Y5966" s="5" t="s">
        <v>2172</v>
      </c>
      <c r="Z5966" s="5" t="s">
        <v>43</v>
      </c>
      <c r="AA5966" s="4">
        <v>0.39</v>
      </c>
      <c r="AB5966" s="1">
        <v>40849</v>
      </c>
      <c r="AC5966" s="1">
        <v>26804</v>
      </c>
      <c r="AD5966">
        <f t="shared" si="560"/>
        <v>2</v>
      </c>
      <c r="AE5966">
        <f t="shared" ca="1" si="561"/>
        <v>51</v>
      </c>
      <c r="AF5966" t="str">
        <f t="shared" ca="1" si="562"/>
        <v>18-64</v>
      </c>
      <c r="AG5966" s="3">
        <f t="shared" si="563"/>
        <v>1.0018181818181817</v>
      </c>
      <c r="AH5966" t="str">
        <f>_xlfn.IFNA(VLOOKUP(Sales_Transactions[[#This Row],[Order ID]],Returned_Items[#All],2,FALSE),"Not Returned")</f>
        <v>Not Returned</v>
      </c>
    </row>
    <row r="5967" spans="1:34" x14ac:dyDescent="0.25">
      <c r="A5967">
        <v>59205</v>
      </c>
      <c r="C5967" t="s">
        <v>3156</v>
      </c>
      <c r="D5967" s="2" t="str">
        <f>TEXT(MID(Sales_Transactions[[#This Row],[Order Date]],2,5),"d/m/yyy")</f>
        <v>31/10/2011</v>
      </c>
      <c r="E5967" s="2" t="str">
        <f>TEXT(MID(Sales_Transactions[[#This Row],[Order Date]],2,5),"d")</f>
        <v>31</v>
      </c>
      <c r="F5967" s="2" t="str">
        <f>TEXT(MID(Sales_Transactions[[#This Row],[Order Date]],2,5),"m")</f>
        <v>10</v>
      </c>
      <c r="G5967" s="2" t="str">
        <f>TEXT(MID(Sales_Transactions[[#This Row],[Order Date]],2,5),"yyy")</f>
        <v>2011</v>
      </c>
      <c r="H5967" s="2" t="str">
        <f>TEXT(MID(Sales_Transactions[[#This Row],[Order Date]],2,5),"yyy/m")</f>
        <v>2011/10</v>
      </c>
      <c r="I5967" t="s">
        <v>101</v>
      </c>
      <c r="J5967">
        <f t="shared" si="558"/>
        <v>1</v>
      </c>
      <c r="K5967" s="2">
        <v>35</v>
      </c>
      <c r="L5967" s="3">
        <v>597.04</v>
      </c>
      <c r="M5967" s="4">
        <v>0.05</v>
      </c>
      <c r="N5967" s="5" t="s">
        <v>23</v>
      </c>
      <c r="O5967" s="3">
        <v>-157.41999999999999</v>
      </c>
      <c r="P5967" s="3">
        <v>16.739999999999998</v>
      </c>
      <c r="Q5967" s="3">
        <v>7.04</v>
      </c>
      <c r="R5967" s="5" t="s">
        <v>1660</v>
      </c>
      <c r="S5967" s="5" t="s">
        <v>1661</v>
      </c>
      <c r="T5967" s="5" t="str">
        <f t="shared" si="559"/>
        <v>Neil Knudson</v>
      </c>
      <c r="U5967" t="s">
        <v>1143</v>
      </c>
      <c r="V5967" s="5" t="s">
        <v>74</v>
      </c>
      <c r="W5967" s="5" t="s">
        <v>28</v>
      </c>
      <c r="X5967" s="5" t="s">
        <v>29</v>
      </c>
      <c r="Y5967" s="5" t="s">
        <v>2585</v>
      </c>
      <c r="Z5967" s="5" t="s">
        <v>43</v>
      </c>
      <c r="AA5967" s="4">
        <v>0.81</v>
      </c>
      <c r="AB5967" s="1">
        <v>40849</v>
      </c>
      <c r="AC5967" s="1">
        <v>26360</v>
      </c>
      <c r="AD5967">
        <f t="shared" si="560"/>
        <v>2</v>
      </c>
      <c r="AE5967">
        <f t="shared" ca="1" si="561"/>
        <v>52</v>
      </c>
      <c r="AF5967" t="str">
        <f t="shared" ca="1" si="562"/>
        <v>18-64</v>
      </c>
      <c r="AG5967" s="3">
        <f t="shared" si="563"/>
        <v>0.6791894285714285</v>
      </c>
      <c r="AH5967" t="str">
        <f>_xlfn.IFNA(VLOOKUP(Sales_Transactions[[#This Row],[Order ID]],Returned_Items[#All],2,FALSE),"Not Returned")</f>
        <v>Not Returned</v>
      </c>
    </row>
    <row r="5968" spans="1:34" x14ac:dyDescent="0.25">
      <c r="A5968">
        <v>59491</v>
      </c>
      <c r="C5968" t="s">
        <v>1546</v>
      </c>
      <c r="D5968" s="2" t="str">
        <f>TEXT(MID(Sales_Transactions[[#This Row],[Order Date]],2,5),"d/m/yyy")</f>
        <v>24/3/2012</v>
      </c>
      <c r="E5968" s="2" t="str">
        <f>TEXT(MID(Sales_Transactions[[#This Row],[Order Date]],2,5),"d")</f>
        <v>24</v>
      </c>
      <c r="F5968" s="2" t="str">
        <f>TEXT(MID(Sales_Transactions[[#This Row],[Order Date]],2,5),"m")</f>
        <v>3</v>
      </c>
      <c r="G5968" s="2" t="str">
        <f>TEXT(MID(Sales_Transactions[[#This Row],[Order Date]],2,5),"yyy")</f>
        <v>2012</v>
      </c>
      <c r="H5968" s="2" t="str">
        <f>TEXT(MID(Sales_Transactions[[#This Row],[Order Date]],2,5),"yyy/m")</f>
        <v>2012/3</v>
      </c>
      <c r="I5968" t="s">
        <v>33</v>
      </c>
      <c r="J5968">
        <f t="shared" si="558"/>
        <v>4</v>
      </c>
      <c r="K5968" s="2">
        <v>8</v>
      </c>
      <c r="L5968" s="3">
        <v>32.31</v>
      </c>
      <c r="M5968" s="4">
        <v>0.09</v>
      </c>
      <c r="N5968" s="5" t="s">
        <v>23</v>
      </c>
      <c r="O5968" s="3">
        <v>-33.590000000000003</v>
      </c>
      <c r="P5968" s="3">
        <v>3.58</v>
      </c>
      <c r="Q5968" s="3">
        <v>5.47</v>
      </c>
      <c r="R5968" s="5" t="s">
        <v>956</v>
      </c>
      <c r="S5968" s="5" t="s">
        <v>172</v>
      </c>
      <c r="T5968" s="5" t="str">
        <f t="shared" si="559"/>
        <v>Greg Hansen</v>
      </c>
      <c r="U5968" t="s">
        <v>1143</v>
      </c>
      <c r="V5968" s="5" t="s">
        <v>74</v>
      </c>
      <c r="W5968" s="5" t="s">
        <v>28</v>
      </c>
      <c r="X5968" s="5" t="s">
        <v>41</v>
      </c>
      <c r="Y5968" s="5" t="s">
        <v>769</v>
      </c>
      <c r="Z5968" s="5" t="s">
        <v>43</v>
      </c>
      <c r="AA5968" s="4">
        <v>0.37</v>
      </c>
      <c r="AB5968" s="1">
        <v>40993</v>
      </c>
      <c r="AC5968" s="1">
        <v>26095</v>
      </c>
      <c r="AD5968">
        <f t="shared" si="560"/>
        <v>1</v>
      </c>
      <c r="AE5968">
        <f t="shared" ca="1" si="561"/>
        <v>53</v>
      </c>
      <c r="AF5968" t="str">
        <f t="shared" ca="1" si="562"/>
        <v>18-64</v>
      </c>
      <c r="AG5968" s="3">
        <f t="shared" si="563"/>
        <v>1.13084725</v>
      </c>
      <c r="AH5968" t="str">
        <f>_xlfn.IFNA(VLOOKUP(Sales_Transactions[[#This Row],[Order ID]],Returned_Items[#All],2,FALSE),"Not Returned")</f>
        <v>Not Returned</v>
      </c>
    </row>
    <row r="5969" spans="1:34" x14ac:dyDescent="0.25">
      <c r="A5969">
        <v>59491</v>
      </c>
      <c r="C5969" t="s">
        <v>1546</v>
      </c>
      <c r="D5969" s="2" t="str">
        <f>TEXT(MID(Sales_Transactions[[#This Row],[Order Date]],2,5),"d/m/yyy")</f>
        <v>24/3/2012</v>
      </c>
      <c r="E5969" s="2" t="str">
        <f>TEXT(MID(Sales_Transactions[[#This Row],[Order Date]],2,5),"d")</f>
        <v>24</v>
      </c>
      <c r="F5969" s="2" t="str">
        <f>TEXT(MID(Sales_Transactions[[#This Row],[Order Date]],2,5),"m")</f>
        <v>3</v>
      </c>
      <c r="G5969" s="2" t="str">
        <f>TEXT(MID(Sales_Transactions[[#This Row],[Order Date]],2,5),"yyy")</f>
        <v>2012</v>
      </c>
      <c r="H5969" s="2" t="str">
        <f>TEXT(MID(Sales_Transactions[[#This Row],[Order Date]],2,5),"yyy/m")</f>
        <v>2012/3</v>
      </c>
      <c r="I5969" t="s">
        <v>33</v>
      </c>
      <c r="J5969">
        <f t="shared" si="558"/>
        <v>4</v>
      </c>
      <c r="K5969" s="2">
        <v>6</v>
      </c>
      <c r="L5969" s="3">
        <v>57.9</v>
      </c>
      <c r="M5969" s="4">
        <v>0.03</v>
      </c>
      <c r="N5969" s="5" t="s">
        <v>23</v>
      </c>
      <c r="O5969" s="3">
        <v>-48.14</v>
      </c>
      <c r="P5969" s="3">
        <v>7.38</v>
      </c>
      <c r="Q5969" s="3">
        <v>11.51</v>
      </c>
      <c r="R5969" s="5" t="s">
        <v>956</v>
      </c>
      <c r="S5969" s="5" t="s">
        <v>172</v>
      </c>
      <c r="T5969" s="5" t="str">
        <f t="shared" si="559"/>
        <v>Greg Hansen</v>
      </c>
      <c r="U5969" t="s">
        <v>1143</v>
      </c>
      <c r="V5969" s="5" t="s">
        <v>74</v>
      </c>
      <c r="W5969" s="5" t="s">
        <v>28</v>
      </c>
      <c r="X5969" s="5" t="s">
        <v>41</v>
      </c>
      <c r="Y5969" s="5" t="s">
        <v>2995</v>
      </c>
      <c r="Z5969" s="5" t="s">
        <v>43</v>
      </c>
      <c r="AA5969" s="4">
        <v>0.36</v>
      </c>
      <c r="AB5969" s="1">
        <v>40992</v>
      </c>
      <c r="AC5969" s="1">
        <v>27075</v>
      </c>
      <c r="AD5969">
        <f t="shared" si="560"/>
        <v>0</v>
      </c>
      <c r="AE5969">
        <f t="shared" ca="1" si="561"/>
        <v>50</v>
      </c>
      <c r="AF5969" t="str">
        <f t="shared" ca="1" si="562"/>
        <v>18-64</v>
      </c>
      <c r="AG5969" s="3">
        <f t="shared" si="563"/>
        <v>3.1479643333333329</v>
      </c>
      <c r="AH5969" t="str">
        <f>_xlfn.IFNA(VLOOKUP(Sales_Transactions[[#This Row],[Order ID]],Returned_Items[#All],2,FALSE),"Not Returned")</f>
        <v>Not Returned</v>
      </c>
    </row>
    <row r="5970" spans="1:34" x14ac:dyDescent="0.25">
      <c r="A5970">
        <v>59491</v>
      </c>
      <c r="C5970" t="s">
        <v>1546</v>
      </c>
      <c r="D5970" s="2" t="str">
        <f>TEXT(MID(Sales_Transactions[[#This Row],[Order Date]],2,5),"d/m/yyy")</f>
        <v>24/3/2012</v>
      </c>
      <c r="E5970" s="2" t="str">
        <f>TEXT(MID(Sales_Transactions[[#This Row],[Order Date]],2,5),"d")</f>
        <v>24</v>
      </c>
      <c r="F5970" s="2" t="str">
        <f>TEXT(MID(Sales_Transactions[[#This Row],[Order Date]],2,5),"m")</f>
        <v>3</v>
      </c>
      <c r="G5970" s="2" t="str">
        <f>TEXT(MID(Sales_Transactions[[#This Row],[Order Date]],2,5),"yyy")</f>
        <v>2012</v>
      </c>
      <c r="H5970" s="2" t="str">
        <f>TEXT(MID(Sales_Transactions[[#This Row],[Order Date]],2,5),"yyy/m")</f>
        <v>2012/3</v>
      </c>
      <c r="I5970" t="s">
        <v>33</v>
      </c>
      <c r="J5970">
        <f t="shared" si="558"/>
        <v>4</v>
      </c>
      <c r="K5970" s="2">
        <v>46</v>
      </c>
      <c r="L5970" s="3">
        <v>562.95000000000005</v>
      </c>
      <c r="M5970" s="4">
        <v>0.06</v>
      </c>
      <c r="N5970" s="5" t="s">
        <v>23</v>
      </c>
      <c r="O5970" s="3">
        <v>147.12</v>
      </c>
      <c r="P5970" s="3">
        <v>12.22</v>
      </c>
      <c r="Q5970" s="3">
        <v>2.85</v>
      </c>
      <c r="R5970" s="5" t="s">
        <v>956</v>
      </c>
      <c r="S5970" s="5" t="s">
        <v>172</v>
      </c>
      <c r="T5970" s="5" t="str">
        <f t="shared" si="559"/>
        <v>Greg Hansen</v>
      </c>
      <c r="U5970" t="s">
        <v>1143</v>
      </c>
      <c r="V5970" s="5" t="s">
        <v>74</v>
      </c>
      <c r="W5970" s="5" t="s">
        <v>57</v>
      </c>
      <c r="X5970" s="5" t="s">
        <v>58</v>
      </c>
      <c r="Y5970" s="5" t="s">
        <v>382</v>
      </c>
      <c r="Z5970" s="5" t="s">
        <v>60</v>
      </c>
      <c r="AA5970" s="4">
        <v>0.55000000000000004</v>
      </c>
      <c r="AB5970" s="1">
        <v>40994</v>
      </c>
      <c r="AC5970" s="1">
        <v>27075</v>
      </c>
      <c r="AD5970">
        <f t="shared" si="560"/>
        <v>2</v>
      </c>
      <c r="AE5970">
        <f t="shared" ca="1" si="561"/>
        <v>50</v>
      </c>
      <c r="AF5970" t="str">
        <f t="shared" ca="1" si="562"/>
        <v>18-64</v>
      </c>
      <c r="AG5970" s="3">
        <f t="shared" si="563"/>
        <v>0.3274493043478261</v>
      </c>
      <c r="AH5970" t="str">
        <f>_xlfn.IFNA(VLOOKUP(Sales_Transactions[[#This Row],[Order ID]],Returned_Items[#All],2,FALSE),"Not Returned")</f>
        <v>Not Returned</v>
      </c>
    </row>
    <row r="5971" spans="1:34" x14ac:dyDescent="0.25">
      <c r="A5971">
        <v>59776</v>
      </c>
      <c r="C5971" t="s">
        <v>866</v>
      </c>
      <c r="D5971" s="2" t="str">
        <f>TEXT(MID(Sales_Transactions[[#This Row],[Order Date]],2,5),"d/m/yyy")</f>
        <v>9/3/2009</v>
      </c>
      <c r="E5971" s="2" t="str">
        <f>TEXT(MID(Sales_Transactions[[#This Row],[Order Date]],2,5),"d")</f>
        <v>9</v>
      </c>
      <c r="F5971" s="2" t="str">
        <f>TEXT(MID(Sales_Transactions[[#This Row],[Order Date]],2,5),"m")</f>
        <v>3</v>
      </c>
      <c r="G5971" s="2" t="str">
        <f>TEXT(MID(Sales_Transactions[[#This Row],[Order Date]],2,5),"yyy")</f>
        <v>2009</v>
      </c>
      <c r="H5971" s="2" t="str">
        <f>TEXT(MID(Sales_Transactions[[#This Row],[Order Date]],2,5),"yyy/m")</f>
        <v>2009/3</v>
      </c>
      <c r="I5971" t="s">
        <v>22</v>
      </c>
      <c r="J5971">
        <f t="shared" si="558"/>
        <v>2</v>
      </c>
      <c r="K5971" s="2">
        <v>35</v>
      </c>
      <c r="L5971" s="3">
        <v>285.01</v>
      </c>
      <c r="M5971" s="4">
        <v>0.01</v>
      </c>
      <c r="N5971" s="5" t="s">
        <v>67</v>
      </c>
      <c r="O5971" s="3">
        <v>124.82</v>
      </c>
      <c r="P5971" s="3">
        <v>7.64</v>
      </c>
      <c r="Q5971" s="3">
        <v>1.39</v>
      </c>
      <c r="R5971" s="5" t="s">
        <v>1606</v>
      </c>
      <c r="S5971" s="5" t="s">
        <v>3417</v>
      </c>
      <c r="T5971" s="5" t="str">
        <f t="shared" si="559"/>
        <v>Maxwell Schwartz</v>
      </c>
      <c r="U5971" t="s">
        <v>1143</v>
      </c>
      <c r="V5971" s="5" t="s">
        <v>47</v>
      </c>
      <c r="W5971" s="5" t="s">
        <v>28</v>
      </c>
      <c r="X5971" s="5" t="s">
        <v>98</v>
      </c>
      <c r="Y5971" s="5" t="s">
        <v>474</v>
      </c>
      <c r="Z5971" s="5" t="s">
        <v>43</v>
      </c>
      <c r="AA5971" s="4">
        <v>0.36</v>
      </c>
      <c r="AB5971" s="1">
        <v>39885</v>
      </c>
      <c r="AC5971" s="1">
        <v>27274</v>
      </c>
      <c r="AD5971">
        <f t="shared" si="560"/>
        <v>4</v>
      </c>
      <c r="AE5971">
        <f t="shared" ca="1" si="561"/>
        <v>49</v>
      </c>
      <c r="AF5971" t="str">
        <f t="shared" ca="1" si="562"/>
        <v>18-64</v>
      </c>
      <c r="AG5971" s="3">
        <f t="shared" si="563"/>
        <v>0.25797817142857138</v>
      </c>
      <c r="AH5971" t="str">
        <f>_xlfn.IFNA(VLOOKUP(Sales_Transactions[[#This Row],[Order ID]],Returned_Items[#All],2,FALSE),"Not Returned")</f>
        <v>Returned</v>
      </c>
    </row>
    <row r="5972" spans="1:34" x14ac:dyDescent="0.25">
      <c r="A5972">
        <v>59776</v>
      </c>
      <c r="C5972" t="s">
        <v>866</v>
      </c>
      <c r="D5972" s="2" t="str">
        <f>TEXT(MID(Sales_Transactions[[#This Row],[Order Date]],2,5),"d/m/yyy")</f>
        <v>9/3/2009</v>
      </c>
      <c r="E5972" s="2" t="str">
        <f>TEXT(MID(Sales_Transactions[[#This Row],[Order Date]],2,5),"d")</f>
        <v>9</v>
      </c>
      <c r="F5972" s="2" t="str">
        <f>TEXT(MID(Sales_Transactions[[#This Row],[Order Date]],2,5),"m")</f>
        <v>3</v>
      </c>
      <c r="G5972" s="2" t="str">
        <f>TEXT(MID(Sales_Transactions[[#This Row],[Order Date]],2,5),"yyy")</f>
        <v>2009</v>
      </c>
      <c r="H5972" s="2" t="str">
        <f>TEXT(MID(Sales_Transactions[[#This Row],[Order Date]],2,5),"yyy/m")</f>
        <v>2009/3</v>
      </c>
      <c r="I5972" t="s">
        <v>22</v>
      </c>
      <c r="J5972">
        <f t="shared" si="558"/>
        <v>2</v>
      </c>
      <c r="K5972" s="2">
        <v>33</v>
      </c>
      <c r="L5972" s="3">
        <v>12215.43</v>
      </c>
      <c r="M5972" s="4">
        <v>7.0000000000000007E-2</v>
      </c>
      <c r="N5972" s="5" t="s">
        <v>34</v>
      </c>
      <c r="O5972" s="3">
        <v>5255.45</v>
      </c>
      <c r="P5972" s="3">
        <v>400.97</v>
      </c>
      <c r="Q5972" s="3">
        <v>48.26</v>
      </c>
      <c r="R5972" s="5" t="s">
        <v>1606</v>
      </c>
      <c r="S5972" s="5" t="s">
        <v>3417</v>
      </c>
      <c r="T5972" s="5" t="str">
        <f t="shared" si="559"/>
        <v>Maxwell Schwartz</v>
      </c>
      <c r="U5972" t="s">
        <v>1143</v>
      </c>
      <c r="V5972" s="5" t="s">
        <v>47</v>
      </c>
      <c r="W5972" s="5" t="s">
        <v>48</v>
      </c>
      <c r="X5972" s="5" t="s">
        <v>324</v>
      </c>
      <c r="Y5972" s="5" t="s">
        <v>1691</v>
      </c>
      <c r="Z5972" s="5" t="s">
        <v>106</v>
      </c>
      <c r="AA5972" s="4">
        <v>0.36</v>
      </c>
      <c r="AB5972" s="1">
        <v>39885</v>
      </c>
      <c r="AC5972" s="1">
        <v>26161</v>
      </c>
      <c r="AD5972">
        <f t="shared" si="560"/>
        <v>4</v>
      </c>
      <c r="AE5972">
        <f t="shared" ca="1" si="561"/>
        <v>52</v>
      </c>
      <c r="AF5972" t="str">
        <f t="shared" ca="1" si="562"/>
        <v>18-64</v>
      </c>
      <c r="AG5972" s="3">
        <f t="shared" si="563"/>
        <v>13.604524878787879</v>
      </c>
      <c r="AH5972" t="str">
        <f>_xlfn.IFNA(VLOOKUP(Sales_Transactions[[#This Row],[Order ID]],Returned_Items[#All],2,FALSE),"Not Returned")</f>
        <v>Returned</v>
      </c>
    </row>
    <row r="5973" spans="1:34" x14ac:dyDescent="0.25">
      <c r="A5973">
        <v>59809</v>
      </c>
      <c r="C5973" t="s">
        <v>588</v>
      </c>
      <c r="D5973" s="2" t="str">
        <f>TEXT(MID(Sales_Transactions[[#This Row],[Order Date]],2,5),"d/m/yyy")</f>
        <v>8/3/2011</v>
      </c>
      <c r="E5973" s="2" t="str">
        <f>TEXT(MID(Sales_Transactions[[#This Row],[Order Date]],2,5),"d")</f>
        <v>8</v>
      </c>
      <c r="F5973" s="2" t="str">
        <f>TEXT(MID(Sales_Transactions[[#This Row],[Order Date]],2,5),"m")</f>
        <v>3</v>
      </c>
      <c r="G5973" s="2" t="str">
        <f>TEXT(MID(Sales_Transactions[[#This Row],[Order Date]],2,5),"yyy")</f>
        <v>2011</v>
      </c>
      <c r="H5973" s="2" t="str">
        <f>TEXT(MID(Sales_Transactions[[#This Row],[Order Date]],2,5),"yyy/m")</f>
        <v>2011/3</v>
      </c>
      <c r="I5973" t="s">
        <v>52</v>
      </c>
      <c r="J5973">
        <f t="shared" si="558"/>
        <v>1</v>
      </c>
      <c r="K5973" s="2">
        <v>12</v>
      </c>
      <c r="L5973" s="3">
        <v>138.66999999999999</v>
      </c>
      <c r="M5973" s="4">
        <v>0.08</v>
      </c>
      <c r="N5973" s="5" t="s">
        <v>23</v>
      </c>
      <c r="O5973" s="3">
        <v>-9.7200000000000006</v>
      </c>
      <c r="P5973" s="3">
        <v>11.7</v>
      </c>
      <c r="Q5973" s="3">
        <v>5.63</v>
      </c>
      <c r="R5973" s="5" t="s">
        <v>2786</v>
      </c>
      <c r="S5973" s="5" t="s">
        <v>3248</v>
      </c>
      <c r="T5973" s="5" t="str">
        <f t="shared" si="559"/>
        <v>Denise Monton</v>
      </c>
      <c r="U5973" t="s">
        <v>1143</v>
      </c>
      <c r="V5973" s="5" t="s">
        <v>74</v>
      </c>
      <c r="W5973" s="5" t="s">
        <v>28</v>
      </c>
      <c r="X5973" s="5" t="s">
        <v>41</v>
      </c>
      <c r="Y5973" s="5" t="s">
        <v>2382</v>
      </c>
      <c r="Z5973" s="5" t="s">
        <v>43</v>
      </c>
      <c r="AA5973" s="4">
        <v>0.4</v>
      </c>
      <c r="AB5973" s="1">
        <v>40612</v>
      </c>
      <c r="AC5973" s="1">
        <v>26193</v>
      </c>
      <c r="AD5973">
        <f t="shared" si="560"/>
        <v>2</v>
      </c>
      <c r="AE5973">
        <f t="shared" ca="1" si="561"/>
        <v>52</v>
      </c>
      <c r="AF5973" t="str">
        <f t="shared" ca="1" si="562"/>
        <v>18-64</v>
      </c>
      <c r="AG5973" s="3">
        <f t="shared" si="563"/>
        <v>1.4433866666666668</v>
      </c>
      <c r="AH5973" t="str">
        <f>_xlfn.IFNA(VLOOKUP(Sales_Transactions[[#This Row],[Order ID]],Returned_Items[#All],2,FALSE),"Not Returned")</f>
        <v>Not Returned</v>
      </c>
    </row>
    <row r="5974" spans="1:34" x14ac:dyDescent="0.25">
      <c r="A5974">
        <v>59809</v>
      </c>
      <c r="C5974" t="s">
        <v>588</v>
      </c>
      <c r="D5974" s="2" t="str">
        <f>TEXT(MID(Sales_Transactions[[#This Row],[Order Date]],2,5),"d/m/yyy")</f>
        <v>8/3/2011</v>
      </c>
      <c r="E5974" s="2" t="str">
        <f>TEXT(MID(Sales_Transactions[[#This Row],[Order Date]],2,5),"d")</f>
        <v>8</v>
      </c>
      <c r="F5974" s="2" t="str">
        <f>TEXT(MID(Sales_Transactions[[#This Row],[Order Date]],2,5),"m")</f>
        <v>3</v>
      </c>
      <c r="G5974" s="2" t="str">
        <f>TEXT(MID(Sales_Transactions[[#This Row],[Order Date]],2,5),"yyy")</f>
        <v>2011</v>
      </c>
      <c r="H5974" s="2" t="str">
        <f>TEXT(MID(Sales_Transactions[[#This Row],[Order Date]],2,5),"yyy/m")</f>
        <v>2011/3</v>
      </c>
      <c r="I5974" t="s">
        <v>52</v>
      </c>
      <c r="J5974">
        <f t="shared" si="558"/>
        <v>1</v>
      </c>
      <c r="K5974" s="2">
        <v>16</v>
      </c>
      <c r="L5974" s="3">
        <v>506.84</v>
      </c>
      <c r="M5974" s="4">
        <v>0.02</v>
      </c>
      <c r="N5974" s="5" t="s">
        <v>23</v>
      </c>
      <c r="O5974" s="3">
        <v>-38.32</v>
      </c>
      <c r="P5974" s="3">
        <v>30.98</v>
      </c>
      <c r="Q5974" s="3">
        <v>6.5</v>
      </c>
      <c r="R5974" s="5" t="s">
        <v>2786</v>
      </c>
      <c r="S5974" s="5" t="s">
        <v>3248</v>
      </c>
      <c r="T5974" s="5" t="str">
        <f t="shared" si="559"/>
        <v>Denise Monton</v>
      </c>
      <c r="U5974" t="s">
        <v>1143</v>
      </c>
      <c r="V5974" s="5" t="s">
        <v>74</v>
      </c>
      <c r="W5974" s="5" t="s">
        <v>48</v>
      </c>
      <c r="X5974" s="5" t="s">
        <v>87</v>
      </c>
      <c r="Y5974" s="5" t="s">
        <v>1014</v>
      </c>
      <c r="Z5974" s="5" t="s">
        <v>43</v>
      </c>
      <c r="AA5974" s="4">
        <v>0.64</v>
      </c>
      <c r="AB5974" s="1">
        <v>40611</v>
      </c>
      <c r="AC5974" s="1">
        <v>26033</v>
      </c>
      <c r="AD5974">
        <f t="shared" si="560"/>
        <v>1</v>
      </c>
      <c r="AE5974">
        <f t="shared" ca="1" si="561"/>
        <v>53</v>
      </c>
      <c r="AF5974" t="str">
        <f t="shared" ca="1" si="562"/>
        <v>18-64</v>
      </c>
      <c r="AG5974" s="3">
        <f t="shared" si="563"/>
        <v>2.3421127500000001</v>
      </c>
      <c r="AH5974" t="str">
        <f>_xlfn.IFNA(VLOOKUP(Sales_Transactions[[#This Row],[Order ID]],Returned_Items[#All],2,FALSE),"Not Returned")</f>
        <v>Not Returned</v>
      </c>
    </row>
    <row r="5975" spans="1:34" x14ac:dyDescent="0.25">
      <c r="A5975">
        <v>59943</v>
      </c>
      <c r="C5975" t="s">
        <v>674</v>
      </c>
      <c r="D5975" s="2" t="str">
        <f>TEXT(MID(Sales_Transactions[[#This Row],[Order Date]],2,5),"d/m/yyy")</f>
        <v>9/6/2010</v>
      </c>
      <c r="E5975" s="2" t="str">
        <f>TEXT(MID(Sales_Transactions[[#This Row],[Order Date]],2,5),"d")</f>
        <v>9</v>
      </c>
      <c r="F5975" s="2" t="str">
        <f>TEXT(MID(Sales_Transactions[[#This Row],[Order Date]],2,5),"m")</f>
        <v>6</v>
      </c>
      <c r="G5975" s="2" t="str">
        <f>TEXT(MID(Sales_Transactions[[#This Row],[Order Date]],2,5),"yyy")</f>
        <v>2010</v>
      </c>
      <c r="H5975" s="2" t="str">
        <f>TEXT(MID(Sales_Transactions[[#This Row],[Order Date]],2,5),"yyy/m")</f>
        <v>2010/6</v>
      </c>
      <c r="I5975" t="s">
        <v>101</v>
      </c>
      <c r="J5975">
        <f t="shared" si="558"/>
        <v>1</v>
      </c>
      <c r="K5975" s="2">
        <v>43</v>
      </c>
      <c r="L5975" s="3">
        <v>679.65</v>
      </c>
      <c r="M5975" s="4">
        <v>0</v>
      </c>
      <c r="N5975" s="5" t="s">
        <v>23</v>
      </c>
      <c r="O5975" s="3">
        <v>31.2</v>
      </c>
      <c r="P5975" s="3">
        <v>15.01</v>
      </c>
      <c r="Q5975" s="3">
        <v>8.4</v>
      </c>
      <c r="R5975" s="5" t="s">
        <v>3212</v>
      </c>
      <c r="S5975" s="5" t="s">
        <v>3213</v>
      </c>
      <c r="T5975" s="5" t="str">
        <f t="shared" si="559"/>
        <v>Ionia McGrath</v>
      </c>
      <c r="U5975" t="s">
        <v>1143</v>
      </c>
      <c r="V5975" s="5" t="s">
        <v>74</v>
      </c>
      <c r="W5975" s="5" t="s">
        <v>28</v>
      </c>
      <c r="X5975" s="5" t="s">
        <v>41</v>
      </c>
      <c r="Y5975" s="5" t="s">
        <v>735</v>
      </c>
      <c r="Z5975" s="5" t="s">
        <v>43</v>
      </c>
      <c r="AA5975" s="4">
        <v>0.39</v>
      </c>
      <c r="AB5975" s="1">
        <v>40339</v>
      </c>
      <c r="AC5975" s="1">
        <v>26019</v>
      </c>
      <c r="AD5975">
        <f t="shared" si="560"/>
        <v>1</v>
      </c>
      <c r="AE5975">
        <f t="shared" ca="1" si="561"/>
        <v>53</v>
      </c>
      <c r="AF5975" t="str">
        <f t="shared" ca="1" si="562"/>
        <v>18-64</v>
      </c>
      <c r="AG5975" s="3">
        <f t="shared" si="563"/>
        <v>0.54441860465116276</v>
      </c>
      <c r="AH5975" t="str">
        <f>_xlfn.IFNA(VLOOKUP(Sales_Transactions[[#This Row],[Order ID]],Returned_Items[#All],2,FALSE),"Not Returned")</f>
        <v>Not Returned</v>
      </c>
    </row>
    <row r="5976" spans="1:34" x14ac:dyDescent="0.25">
      <c r="A5976">
        <v>292</v>
      </c>
      <c r="C5976" t="s">
        <v>2373</v>
      </c>
      <c r="D5976" s="2" t="str">
        <f>TEXT(MID(Sales_Transactions[[#This Row],[Order Date]],2,5),"d/m/yyy")</f>
        <v>12/1/2012</v>
      </c>
      <c r="E5976" s="2" t="str">
        <f>TEXT(MID(Sales_Transactions[[#This Row],[Order Date]],2,5),"d")</f>
        <v>12</v>
      </c>
      <c r="F5976" s="2" t="str">
        <f>TEXT(MID(Sales_Transactions[[#This Row],[Order Date]],2,5),"m")</f>
        <v>1</v>
      </c>
      <c r="G5976" s="2" t="str">
        <f>TEXT(MID(Sales_Transactions[[#This Row],[Order Date]],2,5),"yyy")</f>
        <v>2012</v>
      </c>
      <c r="H5976" s="2" t="str">
        <f>TEXT(MID(Sales_Transactions[[#This Row],[Order Date]],2,5),"yyy/m")</f>
        <v>2012/1</v>
      </c>
      <c r="I5976" t="s">
        <v>33</v>
      </c>
      <c r="J5976">
        <f t="shared" si="558"/>
        <v>4</v>
      </c>
      <c r="K5976" s="2">
        <v>43</v>
      </c>
      <c r="L5976" s="3">
        <v>412.62</v>
      </c>
      <c r="M5976" s="4">
        <v>0.08</v>
      </c>
      <c r="N5976" s="5" t="s">
        <v>23</v>
      </c>
      <c r="O5976" s="3">
        <v>175.54</v>
      </c>
      <c r="P5976" s="3">
        <v>9.9</v>
      </c>
      <c r="Q5976" s="3">
        <v>1.39</v>
      </c>
      <c r="R5976" s="5" t="s">
        <v>2855</v>
      </c>
      <c r="S5976" s="5" t="s">
        <v>2841</v>
      </c>
      <c r="T5976" s="5" t="str">
        <f t="shared" si="559"/>
        <v>Valerie Takahito</v>
      </c>
      <c r="U5976" t="s">
        <v>1143</v>
      </c>
      <c r="V5976" s="5" t="s">
        <v>37</v>
      </c>
      <c r="W5976" s="5" t="s">
        <v>28</v>
      </c>
      <c r="X5976" s="5" t="s">
        <v>98</v>
      </c>
      <c r="Y5976" s="5" t="s">
        <v>2965</v>
      </c>
      <c r="Z5976" s="5" t="s">
        <v>43</v>
      </c>
      <c r="AA5976" s="4">
        <v>0.37</v>
      </c>
      <c r="AB5976" s="1">
        <v>40921</v>
      </c>
      <c r="AC5976" s="1">
        <v>26112</v>
      </c>
      <c r="AD5976">
        <f t="shared" si="560"/>
        <v>1</v>
      </c>
      <c r="AE5976">
        <f t="shared" ca="1" si="561"/>
        <v>53</v>
      </c>
      <c r="AF5976" t="str">
        <f t="shared" ca="1" si="562"/>
        <v>18-64</v>
      </c>
      <c r="AG5976" s="3">
        <f t="shared" si="563"/>
        <v>0.26237395348837211</v>
      </c>
      <c r="AH5976" t="str">
        <f>_xlfn.IFNA(VLOOKUP(Sales_Transactions[[#This Row],[Order ID]],Returned_Items[#All],2,FALSE),"Not Returned")</f>
        <v>Not Returned</v>
      </c>
    </row>
    <row r="5977" spans="1:34" x14ac:dyDescent="0.25">
      <c r="A5977">
        <v>2817</v>
      </c>
      <c r="C5977" t="s">
        <v>1177</v>
      </c>
      <c r="D5977" s="2" t="str">
        <f>TEXT(MID(Sales_Transactions[[#This Row],[Order Date]],2,5),"d/m/yyy")</f>
        <v>18/4/2009</v>
      </c>
      <c r="E5977" s="2" t="str">
        <f>TEXT(MID(Sales_Transactions[[#This Row],[Order Date]],2,5),"d")</f>
        <v>18</v>
      </c>
      <c r="F5977" s="2" t="str">
        <f>TEXT(MID(Sales_Transactions[[#This Row],[Order Date]],2,5),"m")</f>
        <v>4</v>
      </c>
      <c r="G5977" s="2" t="str">
        <f>TEXT(MID(Sales_Transactions[[#This Row],[Order Date]],2,5),"yyy")</f>
        <v>2009</v>
      </c>
      <c r="H5977" s="2" t="str">
        <f>TEXT(MID(Sales_Transactions[[#This Row],[Order Date]],2,5),"yyy/m")</f>
        <v>2009/4</v>
      </c>
      <c r="I5977" t="s">
        <v>78</v>
      </c>
      <c r="J5977">
        <f t="shared" si="558"/>
        <v>3</v>
      </c>
      <c r="K5977" s="2">
        <v>14</v>
      </c>
      <c r="L5977" s="3">
        <v>3830.14</v>
      </c>
      <c r="M5977" s="4">
        <v>0.1</v>
      </c>
      <c r="N5977" s="5" t="s">
        <v>23</v>
      </c>
      <c r="O5977" s="3">
        <v>202.25</v>
      </c>
      <c r="P5977" s="3">
        <v>300.97000000000003</v>
      </c>
      <c r="Q5977" s="3">
        <v>7.18</v>
      </c>
      <c r="R5977" s="5" t="s">
        <v>1287</v>
      </c>
      <c r="S5977" s="5" t="s">
        <v>1523</v>
      </c>
      <c r="T5977" s="5" t="str">
        <f t="shared" si="559"/>
        <v>Luke Schmidt</v>
      </c>
      <c r="U5977" t="s">
        <v>1143</v>
      </c>
      <c r="V5977" s="5" t="s">
        <v>74</v>
      </c>
      <c r="W5977" s="5" t="s">
        <v>48</v>
      </c>
      <c r="X5977" s="5" t="s">
        <v>87</v>
      </c>
      <c r="Y5977" s="5" t="s">
        <v>2953</v>
      </c>
      <c r="Z5977" s="5" t="s">
        <v>43</v>
      </c>
      <c r="AA5977" s="4">
        <v>0.48</v>
      </c>
      <c r="AB5977" s="1">
        <v>39922</v>
      </c>
      <c r="AC5977" s="1">
        <v>25729</v>
      </c>
      <c r="AD5977">
        <f t="shared" si="560"/>
        <v>1</v>
      </c>
      <c r="AE5977">
        <f t="shared" ca="1" si="561"/>
        <v>54</v>
      </c>
      <c r="AF5977" t="str">
        <f t="shared" ca="1" si="562"/>
        <v>18-64</v>
      </c>
      <c r="AG5977" s="3">
        <f t="shared" si="563"/>
        <v>21.989216428571432</v>
      </c>
      <c r="AH5977" t="str">
        <f>_xlfn.IFNA(VLOOKUP(Sales_Transactions[[#This Row],[Order ID]],Returned_Items[#All],2,FALSE),"Not Returned")</f>
        <v>Not Returned</v>
      </c>
    </row>
    <row r="5978" spans="1:34" x14ac:dyDescent="0.25">
      <c r="A5978">
        <v>2817</v>
      </c>
      <c r="C5978" t="s">
        <v>1177</v>
      </c>
      <c r="D5978" s="2" t="str">
        <f>TEXT(MID(Sales_Transactions[[#This Row],[Order Date]],2,5),"d/m/yyy")</f>
        <v>18/4/2009</v>
      </c>
      <c r="E5978" s="2" t="str">
        <f>TEXT(MID(Sales_Transactions[[#This Row],[Order Date]],2,5),"d")</f>
        <v>18</v>
      </c>
      <c r="F5978" s="2" t="str">
        <f>TEXT(MID(Sales_Transactions[[#This Row],[Order Date]],2,5),"m")</f>
        <v>4</v>
      </c>
      <c r="G5978" s="2" t="str">
        <f>TEXT(MID(Sales_Transactions[[#This Row],[Order Date]],2,5),"yyy")</f>
        <v>2009</v>
      </c>
      <c r="H5978" s="2" t="str">
        <f>TEXT(MID(Sales_Transactions[[#This Row],[Order Date]],2,5),"yyy/m")</f>
        <v>2009/4</v>
      </c>
      <c r="I5978" t="s">
        <v>78</v>
      </c>
      <c r="J5978">
        <f t="shared" si="558"/>
        <v>3</v>
      </c>
      <c r="K5978" s="2">
        <v>40</v>
      </c>
      <c r="L5978" s="3">
        <v>1559.86</v>
      </c>
      <c r="M5978" s="4">
        <v>0.06</v>
      </c>
      <c r="N5978" s="5" t="s">
        <v>23</v>
      </c>
      <c r="O5978" s="3">
        <v>672.37</v>
      </c>
      <c r="P5978" s="3">
        <v>39.89</v>
      </c>
      <c r="Q5978" s="3">
        <v>3.04</v>
      </c>
      <c r="R5978" s="5" t="s">
        <v>1287</v>
      </c>
      <c r="S5978" s="5" t="s">
        <v>1523</v>
      </c>
      <c r="T5978" s="5" t="str">
        <f t="shared" si="559"/>
        <v>Luke Schmidt</v>
      </c>
      <c r="U5978" t="s">
        <v>1143</v>
      </c>
      <c r="V5978" s="5" t="s">
        <v>74</v>
      </c>
      <c r="W5978" s="5" t="s">
        <v>57</v>
      </c>
      <c r="X5978" s="5" t="s">
        <v>58</v>
      </c>
      <c r="Y5978" s="5" t="s">
        <v>94</v>
      </c>
      <c r="Z5978" s="5" t="s">
        <v>84</v>
      </c>
      <c r="AA5978" s="4">
        <v>0.53</v>
      </c>
      <c r="AB5978" s="1">
        <v>39923</v>
      </c>
      <c r="AC5978" s="1">
        <v>25637</v>
      </c>
      <c r="AD5978">
        <f t="shared" si="560"/>
        <v>2</v>
      </c>
      <c r="AE5978">
        <f t="shared" ca="1" si="561"/>
        <v>54</v>
      </c>
      <c r="AF5978" t="str">
        <f t="shared" ca="1" si="562"/>
        <v>18-64</v>
      </c>
      <c r="AG5978" s="3">
        <f t="shared" si="563"/>
        <v>1.0726516500000001</v>
      </c>
      <c r="AH5978" t="str">
        <f>_xlfn.IFNA(VLOOKUP(Sales_Transactions[[#This Row],[Order ID]],Returned_Items[#All],2,FALSE),"Not Returned")</f>
        <v>Not Returned</v>
      </c>
    </row>
    <row r="5979" spans="1:34" x14ac:dyDescent="0.25">
      <c r="A5979">
        <v>2852</v>
      </c>
      <c r="C5979" t="s">
        <v>2734</v>
      </c>
      <c r="D5979" s="2" t="str">
        <f>TEXT(MID(Sales_Transactions[[#This Row],[Order Date]],2,5),"d/m/yyy")</f>
        <v>15/1/2010</v>
      </c>
      <c r="E5979" s="2" t="str">
        <f>TEXT(MID(Sales_Transactions[[#This Row],[Order Date]],2,5),"d")</f>
        <v>15</v>
      </c>
      <c r="F5979" s="2" t="str">
        <f>TEXT(MID(Sales_Transactions[[#This Row],[Order Date]],2,5),"m")</f>
        <v>1</v>
      </c>
      <c r="G5979" s="2" t="str">
        <f>TEXT(MID(Sales_Transactions[[#This Row],[Order Date]],2,5),"yyy")</f>
        <v>2010</v>
      </c>
      <c r="H5979" s="2" t="str">
        <f>TEXT(MID(Sales_Transactions[[#This Row],[Order Date]],2,5),"yyy/m")</f>
        <v>2010/1</v>
      </c>
      <c r="I5979" t="s">
        <v>101</v>
      </c>
      <c r="J5979">
        <f t="shared" si="558"/>
        <v>1</v>
      </c>
      <c r="K5979" s="2">
        <v>10</v>
      </c>
      <c r="L5979" s="3">
        <v>74.87</v>
      </c>
      <c r="M5979" s="4">
        <v>0.02</v>
      </c>
      <c r="N5979" s="5" t="s">
        <v>23</v>
      </c>
      <c r="O5979" s="3">
        <v>-43.97</v>
      </c>
      <c r="P5979" s="3">
        <v>6.48</v>
      </c>
      <c r="Q5979" s="3">
        <v>8.19</v>
      </c>
      <c r="R5979" s="5" t="s">
        <v>1287</v>
      </c>
      <c r="S5979" s="5" t="s">
        <v>1523</v>
      </c>
      <c r="T5979" s="5" t="str">
        <f t="shared" si="559"/>
        <v>Luke Schmidt</v>
      </c>
      <c r="U5979" t="s">
        <v>1143</v>
      </c>
      <c r="V5979" s="5" t="s">
        <v>74</v>
      </c>
      <c r="W5979" s="5" t="s">
        <v>28</v>
      </c>
      <c r="X5979" s="5" t="s">
        <v>75</v>
      </c>
      <c r="Y5979" s="5" t="s">
        <v>263</v>
      </c>
      <c r="Z5979" s="5" t="s">
        <v>43</v>
      </c>
      <c r="AA5979" s="4">
        <v>0.37</v>
      </c>
      <c r="AB5979" s="1">
        <v>40193</v>
      </c>
      <c r="AC5979" s="1">
        <v>25847</v>
      </c>
      <c r="AD5979">
        <f t="shared" si="560"/>
        <v>0</v>
      </c>
      <c r="AE5979">
        <f t="shared" ca="1" si="561"/>
        <v>53</v>
      </c>
      <c r="AF5979" t="str">
        <f t="shared" ca="1" si="562"/>
        <v>18-64</v>
      </c>
      <c r="AG5979" s="3">
        <f t="shared" si="563"/>
        <v>1.4668703999999999</v>
      </c>
      <c r="AH5979" t="str">
        <f>_xlfn.IFNA(VLOOKUP(Sales_Transactions[[#This Row],[Order ID]],Returned_Items[#All],2,FALSE),"Not Returned")</f>
        <v>Not Returned</v>
      </c>
    </row>
    <row r="5980" spans="1:34" x14ac:dyDescent="0.25">
      <c r="A5980">
        <v>2852</v>
      </c>
      <c r="C5980" t="s">
        <v>2734</v>
      </c>
      <c r="D5980" s="2" t="str">
        <f>TEXT(MID(Sales_Transactions[[#This Row],[Order Date]],2,5),"d/m/yyy")</f>
        <v>15/1/2010</v>
      </c>
      <c r="E5980" s="2" t="str">
        <f>TEXT(MID(Sales_Transactions[[#This Row],[Order Date]],2,5),"d")</f>
        <v>15</v>
      </c>
      <c r="F5980" s="2" t="str">
        <f>TEXT(MID(Sales_Transactions[[#This Row],[Order Date]],2,5),"m")</f>
        <v>1</v>
      </c>
      <c r="G5980" s="2" t="str">
        <f>TEXT(MID(Sales_Transactions[[#This Row],[Order Date]],2,5),"yyy")</f>
        <v>2010</v>
      </c>
      <c r="H5980" s="2" t="str">
        <f>TEXT(MID(Sales_Transactions[[#This Row],[Order Date]],2,5),"yyy/m")</f>
        <v>2010/1</v>
      </c>
      <c r="I5980" t="s">
        <v>101</v>
      </c>
      <c r="J5980">
        <f t="shared" si="558"/>
        <v>1</v>
      </c>
      <c r="K5980" s="2">
        <v>42</v>
      </c>
      <c r="L5980" s="3">
        <v>3931.3180000000002</v>
      </c>
      <c r="M5980" s="4">
        <v>0.06</v>
      </c>
      <c r="N5980" s="5" t="s">
        <v>23</v>
      </c>
      <c r="O5980" s="3">
        <v>1025.45</v>
      </c>
      <c r="P5980" s="3">
        <v>115.99</v>
      </c>
      <c r="Q5980" s="3">
        <v>4.2300000000000004</v>
      </c>
      <c r="R5980" s="5" t="s">
        <v>1287</v>
      </c>
      <c r="S5980" s="5" t="s">
        <v>1523</v>
      </c>
      <c r="T5980" s="5" t="str">
        <f t="shared" si="559"/>
        <v>Luke Schmidt</v>
      </c>
      <c r="U5980" t="s">
        <v>1143</v>
      </c>
      <c r="V5980" s="5" t="s">
        <v>74</v>
      </c>
      <c r="W5980" s="5" t="s">
        <v>48</v>
      </c>
      <c r="X5980" s="5" t="s">
        <v>49</v>
      </c>
      <c r="Y5980" s="5" t="s">
        <v>2784</v>
      </c>
      <c r="Z5980" s="5" t="s">
        <v>43</v>
      </c>
      <c r="AA5980" s="4">
        <v>0.56000000000000005</v>
      </c>
      <c r="AB5980" s="1">
        <v>40194</v>
      </c>
      <c r="AC5980" s="1">
        <v>25662</v>
      </c>
      <c r="AD5980">
        <f t="shared" si="560"/>
        <v>1</v>
      </c>
      <c r="AE5980">
        <f t="shared" ca="1" si="561"/>
        <v>54</v>
      </c>
      <c r="AF5980" t="str">
        <f t="shared" ca="1" si="562"/>
        <v>18-64</v>
      </c>
      <c r="AG5980" s="3">
        <f t="shared" si="563"/>
        <v>2.8607239523809525</v>
      </c>
      <c r="AH5980" t="str">
        <f>_xlfn.IFNA(VLOOKUP(Sales_Transactions[[#This Row],[Order ID]],Returned_Items[#All],2,FALSE),"Not Returned")</f>
        <v>Not Returned</v>
      </c>
    </row>
    <row r="5981" spans="1:34" x14ac:dyDescent="0.25">
      <c r="A5981">
        <v>4359</v>
      </c>
      <c r="C5981" t="s">
        <v>1080</v>
      </c>
      <c r="D5981" s="2" t="str">
        <f>TEXT(MID(Sales_Transactions[[#This Row],[Order Date]],2,5),"d/m/yyy")</f>
        <v>2/3/2010</v>
      </c>
      <c r="E5981" s="2" t="str">
        <f>TEXT(MID(Sales_Transactions[[#This Row],[Order Date]],2,5),"d")</f>
        <v>2</v>
      </c>
      <c r="F5981" s="2" t="str">
        <f>TEXT(MID(Sales_Transactions[[#This Row],[Order Date]],2,5),"m")</f>
        <v>3</v>
      </c>
      <c r="G5981" s="2" t="str">
        <f>TEXT(MID(Sales_Transactions[[#This Row],[Order Date]],2,5),"yyy")</f>
        <v>2010</v>
      </c>
      <c r="H5981" s="2" t="str">
        <f>TEXT(MID(Sales_Transactions[[#This Row],[Order Date]],2,5),"yyy/m")</f>
        <v>2010/3</v>
      </c>
      <c r="I5981" t="s">
        <v>101</v>
      </c>
      <c r="J5981">
        <f t="shared" si="558"/>
        <v>1</v>
      </c>
      <c r="K5981" s="2">
        <v>21</v>
      </c>
      <c r="L5981" s="3">
        <v>215.76</v>
      </c>
      <c r="M5981" s="4">
        <v>0.09</v>
      </c>
      <c r="N5981" s="5" t="s">
        <v>23</v>
      </c>
      <c r="O5981" s="3">
        <v>-97.75</v>
      </c>
      <c r="P5981" s="3">
        <v>10.9</v>
      </c>
      <c r="Q5981" s="3">
        <v>7.46</v>
      </c>
      <c r="R5981" s="5" t="s">
        <v>1395</v>
      </c>
      <c r="S5981" s="5" t="s">
        <v>1942</v>
      </c>
      <c r="T5981" s="5" t="str">
        <f t="shared" si="559"/>
        <v>Kelly Andreada</v>
      </c>
      <c r="U5981" t="s">
        <v>1143</v>
      </c>
      <c r="V5981" s="5" t="s">
        <v>74</v>
      </c>
      <c r="W5981" s="5" t="s">
        <v>28</v>
      </c>
      <c r="X5981" s="5" t="s">
        <v>29</v>
      </c>
      <c r="Y5981" s="5" t="s">
        <v>236</v>
      </c>
      <c r="Z5981" s="5" t="s">
        <v>43</v>
      </c>
      <c r="AA5981" s="4">
        <v>0.59</v>
      </c>
      <c r="AB5981" s="1">
        <v>40241</v>
      </c>
      <c r="AC5981" s="1">
        <v>25783</v>
      </c>
      <c r="AD5981">
        <f t="shared" si="560"/>
        <v>2</v>
      </c>
      <c r="AE5981">
        <f t="shared" ca="1" si="561"/>
        <v>54</v>
      </c>
      <c r="AF5981" t="str">
        <f t="shared" ca="1" si="562"/>
        <v>18-64</v>
      </c>
      <c r="AG5981" s="3">
        <f t="shared" si="563"/>
        <v>0.87381857142857144</v>
      </c>
      <c r="AH5981" t="str">
        <f>_xlfn.IFNA(VLOOKUP(Sales_Transactions[[#This Row],[Order ID]],Returned_Items[#All],2,FALSE),"Not Returned")</f>
        <v>Not Returned</v>
      </c>
    </row>
    <row r="5982" spans="1:34" x14ac:dyDescent="0.25">
      <c r="A5982">
        <v>8293</v>
      </c>
      <c r="C5982" t="s">
        <v>1567</v>
      </c>
      <c r="D5982" s="2" t="str">
        <f>TEXT(MID(Sales_Transactions[[#This Row],[Order Date]],2,5),"d/m/yyy")</f>
        <v>10/8/2012</v>
      </c>
      <c r="E5982" s="2" t="str">
        <f>TEXT(MID(Sales_Transactions[[#This Row],[Order Date]],2,5),"d")</f>
        <v>10</v>
      </c>
      <c r="F5982" s="2" t="str">
        <f>TEXT(MID(Sales_Transactions[[#This Row],[Order Date]],2,5),"m")</f>
        <v>8</v>
      </c>
      <c r="G5982" s="2" t="str">
        <f>TEXT(MID(Sales_Transactions[[#This Row],[Order Date]],2,5),"yyy")</f>
        <v>2012</v>
      </c>
      <c r="H5982" s="2" t="str">
        <f>TEXT(MID(Sales_Transactions[[#This Row],[Order Date]],2,5),"yyy/m")</f>
        <v>2012/8</v>
      </c>
      <c r="I5982" t="s">
        <v>22</v>
      </c>
      <c r="J5982">
        <f t="shared" si="558"/>
        <v>2</v>
      </c>
      <c r="K5982" s="2">
        <v>22</v>
      </c>
      <c r="L5982" s="3">
        <v>75.03</v>
      </c>
      <c r="M5982" s="4">
        <v>0.02</v>
      </c>
      <c r="N5982" s="5" t="s">
        <v>23</v>
      </c>
      <c r="O5982" s="3">
        <v>-31.52</v>
      </c>
      <c r="P5982" s="3">
        <v>3.14</v>
      </c>
      <c r="Q5982" s="3">
        <v>1.92</v>
      </c>
      <c r="R5982" s="5" t="s">
        <v>1973</v>
      </c>
      <c r="S5982" s="5" t="s">
        <v>2847</v>
      </c>
      <c r="T5982" s="5" t="str">
        <f t="shared" si="559"/>
        <v>Jason Klamczynski</v>
      </c>
      <c r="U5982" t="s">
        <v>1143</v>
      </c>
      <c r="V5982" s="5" t="s">
        <v>27</v>
      </c>
      <c r="W5982" s="5" t="s">
        <v>28</v>
      </c>
      <c r="X5982" s="5" t="s">
        <v>221</v>
      </c>
      <c r="Y5982" s="5" t="s">
        <v>1192</v>
      </c>
      <c r="Z5982" s="5" t="s">
        <v>84</v>
      </c>
      <c r="AA5982" s="4">
        <v>0.84</v>
      </c>
      <c r="AB5982" s="1">
        <v>41135</v>
      </c>
      <c r="AC5982" s="1">
        <v>25666</v>
      </c>
      <c r="AD5982">
        <f t="shared" si="560"/>
        <v>4</v>
      </c>
      <c r="AE5982">
        <f t="shared" ca="1" si="561"/>
        <v>54</v>
      </c>
      <c r="AF5982" t="str">
        <f t="shared" ca="1" si="562"/>
        <v>18-64</v>
      </c>
      <c r="AG5982" s="3">
        <f t="shared" si="563"/>
        <v>0.22997145454545453</v>
      </c>
      <c r="AH5982" t="str">
        <f>_xlfn.IFNA(VLOOKUP(Sales_Transactions[[#This Row],[Order ID]],Returned_Items[#All],2,FALSE),"Not Returned")</f>
        <v>Returned</v>
      </c>
    </row>
    <row r="5983" spans="1:34" x14ac:dyDescent="0.25">
      <c r="A5983">
        <v>9095</v>
      </c>
      <c r="C5983" t="s">
        <v>2346</v>
      </c>
      <c r="D5983" s="2" t="str">
        <f>TEXT(MID(Sales_Transactions[[#This Row],[Order Date]],2,5),"d/m/yyy")</f>
        <v>10/6/2011</v>
      </c>
      <c r="E5983" s="2" t="str">
        <f>TEXT(MID(Sales_Transactions[[#This Row],[Order Date]],2,5),"d")</f>
        <v>10</v>
      </c>
      <c r="F5983" s="2" t="str">
        <f>TEXT(MID(Sales_Transactions[[#This Row],[Order Date]],2,5),"m")</f>
        <v>6</v>
      </c>
      <c r="G5983" s="2" t="str">
        <f>TEXT(MID(Sales_Transactions[[#This Row],[Order Date]],2,5),"yyy")</f>
        <v>2011</v>
      </c>
      <c r="H5983" s="2" t="str">
        <f>TEXT(MID(Sales_Transactions[[#This Row],[Order Date]],2,5),"yyy/m")</f>
        <v>2011/6</v>
      </c>
      <c r="I5983" t="s">
        <v>33</v>
      </c>
      <c r="J5983">
        <f t="shared" si="558"/>
        <v>4</v>
      </c>
      <c r="K5983" s="2">
        <v>23</v>
      </c>
      <c r="L5983" s="3">
        <v>294.91000000000003</v>
      </c>
      <c r="M5983" s="4">
        <v>0.03</v>
      </c>
      <c r="N5983" s="5" t="s">
        <v>23</v>
      </c>
      <c r="O5983" s="3">
        <v>-37.270000000000003</v>
      </c>
      <c r="P5983" s="3">
        <v>12.44</v>
      </c>
      <c r="Q5983" s="3">
        <v>6.27</v>
      </c>
      <c r="R5983" s="5" t="s">
        <v>2669</v>
      </c>
      <c r="S5983" s="5" t="s">
        <v>1547</v>
      </c>
      <c r="T5983" s="5" t="str">
        <f t="shared" si="559"/>
        <v>Tracy Hopkins</v>
      </c>
      <c r="U5983" t="s">
        <v>1143</v>
      </c>
      <c r="V5983" s="5" t="s">
        <v>27</v>
      </c>
      <c r="W5983" s="5" t="s">
        <v>28</v>
      </c>
      <c r="X5983" s="5" t="s">
        <v>29</v>
      </c>
      <c r="Y5983" s="5" t="s">
        <v>1290</v>
      </c>
      <c r="Z5983" s="5" t="s">
        <v>56</v>
      </c>
      <c r="AA5983" s="4">
        <v>0.56999999999999995</v>
      </c>
      <c r="AB5983" s="1">
        <v>40706</v>
      </c>
      <c r="AC5983" s="1">
        <v>26861</v>
      </c>
      <c r="AD5983">
        <f t="shared" si="560"/>
        <v>2</v>
      </c>
      <c r="AE5983">
        <f t="shared" ca="1" si="561"/>
        <v>51</v>
      </c>
      <c r="AF5983" t="str">
        <f t="shared" ca="1" si="562"/>
        <v>18-64</v>
      </c>
      <c r="AG5983" s="3">
        <f t="shared" si="563"/>
        <v>0.81331600000000004</v>
      </c>
      <c r="AH5983" t="str">
        <f>_xlfn.IFNA(VLOOKUP(Sales_Transactions[[#This Row],[Order ID]],Returned_Items[#All],2,FALSE),"Not Returned")</f>
        <v>Not Returned</v>
      </c>
    </row>
    <row r="5984" spans="1:34" x14ac:dyDescent="0.25">
      <c r="A5984">
        <v>9254</v>
      </c>
      <c r="C5984" t="s">
        <v>1351</v>
      </c>
      <c r="D5984" s="2" t="str">
        <f>TEXT(MID(Sales_Transactions[[#This Row],[Order Date]],2,5),"d/m/yyy")</f>
        <v>14/5/2010</v>
      </c>
      <c r="E5984" s="2" t="str">
        <f>TEXT(MID(Sales_Transactions[[#This Row],[Order Date]],2,5),"d")</f>
        <v>14</v>
      </c>
      <c r="F5984" s="2" t="str">
        <f>TEXT(MID(Sales_Transactions[[#This Row],[Order Date]],2,5),"m")</f>
        <v>5</v>
      </c>
      <c r="G5984" s="2" t="str">
        <f>TEXT(MID(Sales_Transactions[[#This Row],[Order Date]],2,5),"yyy")</f>
        <v>2010</v>
      </c>
      <c r="H5984" s="2" t="str">
        <f>TEXT(MID(Sales_Transactions[[#This Row],[Order Date]],2,5),"yyy/m")</f>
        <v>2010/5</v>
      </c>
      <c r="I5984" t="s">
        <v>78</v>
      </c>
      <c r="J5984">
        <f t="shared" si="558"/>
        <v>3</v>
      </c>
      <c r="K5984" s="2">
        <v>24</v>
      </c>
      <c r="L5984" s="3">
        <v>131.65</v>
      </c>
      <c r="M5984" s="4">
        <v>0.01</v>
      </c>
      <c r="N5984" s="5" t="s">
        <v>67</v>
      </c>
      <c r="O5984" s="3">
        <v>67.41</v>
      </c>
      <c r="P5984" s="3">
        <v>4.91</v>
      </c>
      <c r="Q5984" s="3">
        <v>0.5</v>
      </c>
      <c r="R5984" s="5" t="s">
        <v>2059</v>
      </c>
      <c r="S5984" s="5" t="s">
        <v>3438</v>
      </c>
      <c r="T5984" s="5" t="str">
        <f t="shared" si="559"/>
        <v>Craig Leslie</v>
      </c>
      <c r="U5984" t="s">
        <v>1143</v>
      </c>
      <c r="V5984" s="5" t="s">
        <v>37</v>
      </c>
      <c r="W5984" s="5" t="s">
        <v>28</v>
      </c>
      <c r="X5984" s="5" t="s">
        <v>115</v>
      </c>
      <c r="Y5984" s="5" t="s">
        <v>778</v>
      </c>
      <c r="Z5984" s="5" t="s">
        <v>43</v>
      </c>
      <c r="AA5984" s="4">
        <v>0.36</v>
      </c>
      <c r="AB5984" s="1">
        <v>40314</v>
      </c>
      <c r="AC5984" s="1">
        <v>26730</v>
      </c>
      <c r="AD5984">
        <f t="shared" si="560"/>
        <v>2</v>
      </c>
      <c r="AE5984">
        <f t="shared" ca="1" si="561"/>
        <v>51</v>
      </c>
      <c r="AF5984" t="str">
        <f t="shared" ca="1" si="562"/>
        <v>18-64</v>
      </c>
      <c r="AG5984" s="3">
        <f t="shared" si="563"/>
        <v>0.22539620833333332</v>
      </c>
      <c r="AH5984" t="str">
        <f>_xlfn.IFNA(VLOOKUP(Sales_Transactions[[#This Row],[Order ID]],Returned_Items[#All],2,FALSE),"Not Returned")</f>
        <v>Not Returned</v>
      </c>
    </row>
    <row r="5985" spans="1:34" x14ac:dyDescent="0.25">
      <c r="A5985">
        <v>9829</v>
      </c>
      <c r="C5985" t="s">
        <v>2730</v>
      </c>
      <c r="D5985" s="2" t="str">
        <f>TEXT(MID(Sales_Transactions[[#This Row],[Order Date]],2,5),"d/m/yyy")</f>
        <v>8/12/2011</v>
      </c>
      <c r="E5985" s="2" t="str">
        <f>TEXT(MID(Sales_Transactions[[#This Row],[Order Date]],2,5),"d")</f>
        <v>8</v>
      </c>
      <c r="F5985" s="2" t="str">
        <f>TEXT(MID(Sales_Transactions[[#This Row],[Order Date]],2,5),"m")</f>
        <v>12</v>
      </c>
      <c r="G5985" s="2" t="str">
        <f>TEXT(MID(Sales_Transactions[[#This Row],[Order Date]],2,5),"yyy")</f>
        <v>2011</v>
      </c>
      <c r="H5985" s="2" t="str">
        <f>TEXT(MID(Sales_Transactions[[#This Row],[Order Date]],2,5),"yyy/m")</f>
        <v>2011/12</v>
      </c>
      <c r="I5985" t="s">
        <v>101</v>
      </c>
      <c r="J5985">
        <f t="shared" si="558"/>
        <v>1</v>
      </c>
      <c r="K5985" s="2">
        <v>23</v>
      </c>
      <c r="L5985" s="3">
        <v>750.39</v>
      </c>
      <c r="M5985" s="4">
        <v>0.04</v>
      </c>
      <c r="N5985" s="5" t="s">
        <v>23</v>
      </c>
      <c r="O5985" s="3">
        <v>133.71</v>
      </c>
      <c r="P5985" s="3">
        <v>30.98</v>
      </c>
      <c r="Q5985" s="3">
        <v>11.63</v>
      </c>
      <c r="R5985" s="5" t="s">
        <v>2855</v>
      </c>
      <c r="S5985" s="5" t="s">
        <v>2841</v>
      </c>
      <c r="T5985" s="5" t="str">
        <f t="shared" si="559"/>
        <v>Valerie Takahito</v>
      </c>
      <c r="U5985" t="s">
        <v>1143</v>
      </c>
      <c r="V5985" s="5" t="s">
        <v>37</v>
      </c>
      <c r="W5985" s="5" t="s">
        <v>28</v>
      </c>
      <c r="X5985" s="5" t="s">
        <v>41</v>
      </c>
      <c r="Y5985" s="5" t="s">
        <v>356</v>
      </c>
      <c r="Z5985" s="5" t="s">
        <v>43</v>
      </c>
      <c r="AA5985" s="4">
        <v>0.37</v>
      </c>
      <c r="AB5985" s="1">
        <v>40886</v>
      </c>
      <c r="AC5985" s="1">
        <v>26728</v>
      </c>
      <c r="AD5985">
        <f t="shared" si="560"/>
        <v>1</v>
      </c>
      <c r="AE5985">
        <f t="shared" ca="1" si="561"/>
        <v>51</v>
      </c>
      <c r="AF5985" t="str">
        <f t="shared" ca="1" si="562"/>
        <v>18-64</v>
      </c>
      <c r="AG5985" s="3">
        <f t="shared" si="563"/>
        <v>1.8520699130434783</v>
      </c>
      <c r="AH5985" t="str">
        <f>_xlfn.IFNA(VLOOKUP(Sales_Transactions[[#This Row],[Order ID]],Returned_Items[#All],2,FALSE),"Not Returned")</f>
        <v>Returned</v>
      </c>
    </row>
    <row r="5986" spans="1:34" x14ac:dyDescent="0.25">
      <c r="A5986">
        <v>9829</v>
      </c>
      <c r="C5986" t="s">
        <v>2730</v>
      </c>
      <c r="D5986" s="2" t="str">
        <f>TEXT(MID(Sales_Transactions[[#This Row],[Order Date]],2,5),"d/m/yyy")</f>
        <v>8/12/2011</v>
      </c>
      <c r="E5986" s="2" t="str">
        <f>TEXT(MID(Sales_Transactions[[#This Row],[Order Date]],2,5),"d")</f>
        <v>8</v>
      </c>
      <c r="F5986" s="2" t="str">
        <f>TEXT(MID(Sales_Transactions[[#This Row],[Order Date]],2,5),"m")</f>
        <v>12</v>
      </c>
      <c r="G5986" s="2" t="str">
        <f>TEXT(MID(Sales_Transactions[[#This Row],[Order Date]],2,5),"yyy")</f>
        <v>2011</v>
      </c>
      <c r="H5986" s="2" t="str">
        <f>TEXT(MID(Sales_Transactions[[#This Row],[Order Date]],2,5),"yyy/m")</f>
        <v>2011/12</v>
      </c>
      <c r="I5986" t="s">
        <v>101</v>
      </c>
      <c r="J5986">
        <f t="shared" si="558"/>
        <v>1</v>
      </c>
      <c r="K5986" s="2">
        <v>4</v>
      </c>
      <c r="L5986" s="3">
        <v>18.46</v>
      </c>
      <c r="M5986" s="4">
        <v>0.06</v>
      </c>
      <c r="N5986" s="5" t="s">
        <v>23</v>
      </c>
      <c r="O5986" s="3">
        <v>-0.43</v>
      </c>
      <c r="P5986" s="3">
        <v>4.91</v>
      </c>
      <c r="Q5986" s="3">
        <v>0.5</v>
      </c>
      <c r="R5986" s="5" t="s">
        <v>2855</v>
      </c>
      <c r="S5986" s="5" t="s">
        <v>2841</v>
      </c>
      <c r="T5986" s="5" t="str">
        <f t="shared" si="559"/>
        <v>Valerie Takahito</v>
      </c>
      <c r="U5986" t="s">
        <v>1143</v>
      </c>
      <c r="V5986" s="5" t="s">
        <v>37</v>
      </c>
      <c r="W5986" s="5" t="s">
        <v>28</v>
      </c>
      <c r="X5986" s="5" t="s">
        <v>115</v>
      </c>
      <c r="Y5986" s="5" t="s">
        <v>2453</v>
      </c>
      <c r="Z5986" s="5" t="s">
        <v>43</v>
      </c>
      <c r="AA5986" s="4">
        <v>0.36</v>
      </c>
      <c r="AB5986" s="1">
        <v>40887</v>
      </c>
      <c r="AC5986" s="1">
        <v>25207</v>
      </c>
      <c r="AD5986">
        <f t="shared" si="560"/>
        <v>2</v>
      </c>
      <c r="AE5986">
        <f t="shared" ca="1" si="561"/>
        <v>55</v>
      </c>
      <c r="AF5986" t="str">
        <f t="shared" ca="1" si="562"/>
        <v>18-64</v>
      </c>
      <c r="AG5986" s="3">
        <f t="shared" si="563"/>
        <v>1.3517635000000001</v>
      </c>
      <c r="AH5986" t="str">
        <f>_xlfn.IFNA(VLOOKUP(Sales_Transactions[[#This Row],[Order ID]],Returned_Items[#All],2,FALSE),"Not Returned")</f>
        <v>Returned</v>
      </c>
    </row>
    <row r="5987" spans="1:34" x14ac:dyDescent="0.25">
      <c r="A5987">
        <v>10528</v>
      </c>
      <c r="C5987" t="s">
        <v>2126</v>
      </c>
      <c r="D5987" s="2" t="str">
        <f>TEXT(MID(Sales_Transactions[[#This Row],[Order Date]],2,5),"d/m/yyy")</f>
        <v>13/9/2009</v>
      </c>
      <c r="E5987" s="2" t="str">
        <f>TEXT(MID(Sales_Transactions[[#This Row],[Order Date]],2,5),"d")</f>
        <v>13</v>
      </c>
      <c r="F5987" s="2" t="str">
        <f>TEXT(MID(Sales_Transactions[[#This Row],[Order Date]],2,5),"m")</f>
        <v>9</v>
      </c>
      <c r="G5987" s="2" t="str">
        <f>TEXT(MID(Sales_Transactions[[#This Row],[Order Date]],2,5),"yyy")</f>
        <v>2009</v>
      </c>
      <c r="H5987" s="2" t="str">
        <f>TEXT(MID(Sales_Transactions[[#This Row],[Order Date]],2,5),"yyy/m")</f>
        <v>2009/9</v>
      </c>
      <c r="I5987" t="s">
        <v>78</v>
      </c>
      <c r="J5987">
        <f t="shared" si="558"/>
        <v>3</v>
      </c>
      <c r="K5987" s="2">
        <v>47</v>
      </c>
      <c r="L5987" s="3">
        <v>838.4</v>
      </c>
      <c r="M5987" s="4">
        <v>0.02</v>
      </c>
      <c r="N5987" s="5" t="s">
        <v>67</v>
      </c>
      <c r="O5987" s="3">
        <v>-132.91</v>
      </c>
      <c r="P5987" s="3">
        <v>17.7</v>
      </c>
      <c r="Q5987" s="3">
        <v>9.4700000000000006</v>
      </c>
      <c r="R5987" s="5" t="s">
        <v>1775</v>
      </c>
      <c r="S5987" s="5" t="s">
        <v>2306</v>
      </c>
      <c r="T5987" s="5" t="str">
        <f t="shared" si="559"/>
        <v>Michael Grace</v>
      </c>
      <c r="U5987" t="s">
        <v>1143</v>
      </c>
      <c r="V5987" s="5" t="s">
        <v>47</v>
      </c>
      <c r="W5987" s="5" t="s">
        <v>28</v>
      </c>
      <c r="X5987" s="5" t="s">
        <v>29</v>
      </c>
      <c r="Y5987" s="5" t="s">
        <v>2593</v>
      </c>
      <c r="Z5987" s="5" t="s">
        <v>43</v>
      </c>
      <c r="AA5987" s="4">
        <v>0.59</v>
      </c>
      <c r="AB5987" s="1">
        <v>40071</v>
      </c>
      <c r="AC5987" s="1">
        <v>25480</v>
      </c>
      <c r="AD5987">
        <f t="shared" si="560"/>
        <v>2</v>
      </c>
      <c r="AE5987">
        <f t="shared" ca="1" si="561"/>
        <v>54</v>
      </c>
      <c r="AF5987" t="str">
        <f t="shared" ca="1" si="562"/>
        <v>18-64</v>
      </c>
      <c r="AG5987" s="3">
        <f t="shared" si="563"/>
        <v>0.57800978723404262</v>
      </c>
      <c r="AH5987" t="str">
        <f>_xlfn.IFNA(VLOOKUP(Sales_Transactions[[#This Row],[Order ID]],Returned_Items[#All],2,FALSE),"Not Returned")</f>
        <v>Not Returned</v>
      </c>
    </row>
    <row r="5988" spans="1:34" x14ac:dyDescent="0.25">
      <c r="A5988">
        <v>10754</v>
      </c>
      <c r="C5988" t="s">
        <v>1740</v>
      </c>
      <c r="D5988" s="2" t="str">
        <f>TEXT(MID(Sales_Transactions[[#This Row],[Order Date]],2,5),"d/m/yyy")</f>
        <v>17/3/2010</v>
      </c>
      <c r="E5988" s="2" t="str">
        <f>TEXT(MID(Sales_Transactions[[#This Row],[Order Date]],2,5),"d")</f>
        <v>17</v>
      </c>
      <c r="F5988" s="2" t="str">
        <f>TEXT(MID(Sales_Transactions[[#This Row],[Order Date]],2,5),"m")</f>
        <v>3</v>
      </c>
      <c r="G5988" s="2" t="str">
        <f>TEXT(MID(Sales_Transactions[[#This Row],[Order Date]],2,5),"yyy")</f>
        <v>2010</v>
      </c>
      <c r="H5988" s="2" t="str">
        <f>TEXT(MID(Sales_Transactions[[#This Row],[Order Date]],2,5),"yyy/m")</f>
        <v>2010/3</v>
      </c>
      <c r="I5988" t="s">
        <v>22</v>
      </c>
      <c r="J5988">
        <f t="shared" si="558"/>
        <v>2</v>
      </c>
      <c r="K5988" s="2">
        <v>7</v>
      </c>
      <c r="L5988" s="3">
        <v>48.04</v>
      </c>
      <c r="M5988" s="4">
        <v>0.09</v>
      </c>
      <c r="N5988" s="5" t="s">
        <v>23</v>
      </c>
      <c r="O5988" s="3">
        <v>-23.28</v>
      </c>
      <c r="P5988" s="3">
        <v>6.48</v>
      </c>
      <c r="Q5988" s="3">
        <v>5.94</v>
      </c>
      <c r="R5988" s="5" t="s">
        <v>3439</v>
      </c>
      <c r="S5988" s="5" t="s">
        <v>3440</v>
      </c>
      <c r="T5988" s="5" t="str">
        <f t="shared" si="559"/>
        <v>Saphhira Shifley</v>
      </c>
      <c r="U5988" t="s">
        <v>1143</v>
      </c>
      <c r="V5988" s="5" t="s">
        <v>47</v>
      </c>
      <c r="W5988" s="5" t="s">
        <v>28</v>
      </c>
      <c r="X5988" s="5" t="s">
        <v>75</v>
      </c>
      <c r="Y5988" s="5" t="s">
        <v>1756</v>
      </c>
      <c r="Z5988" s="5" t="s">
        <v>43</v>
      </c>
      <c r="AA5988" s="4">
        <v>0.37</v>
      </c>
      <c r="AB5988" s="1">
        <v>40256</v>
      </c>
      <c r="AC5988" s="1">
        <v>25238</v>
      </c>
      <c r="AD5988">
        <f t="shared" si="560"/>
        <v>2</v>
      </c>
      <c r="AE5988">
        <f t="shared" ca="1" si="561"/>
        <v>55</v>
      </c>
      <c r="AF5988" t="str">
        <f t="shared" ca="1" si="562"/>
        <v>18-64</v>
      </c>
      <c r="AG5988" s="3">
        <f t="shared" si="563"/>
        <v>1.7734525714285714</v>
      </c>
      <c r="AH5988" t="str">
        <f>_xlfn.IFNA(VLOOKUP(Sales_Transactions[[#This Row],[Order ID]],Returned_Items[#All],2,FALSE),"Not Returned")</f>
        <v>Not Returned</v>
      </c>
    </row>
    <row r="5989" spans="1:34" x14ac:dyDescent="0.25">
      <c r="A5989">
        <v>11109</v>
      </c>
      <c r="C5989" t="s">
        <v>1427</v>
      </c>
      <c r="D5989" s="2" t="str">
        <f>TEXT(MID(Sales_Transactions[[#This Row],[Order Date]],2,5),"d/m/yyy")</f>
        <v>15/3/2011</v>
      </c>
      <c r="E5989" s="2" t="str">
        <f>TEXT(MID(Sales_Transactions[[#This Row],[Order Date]],2,5),"d")</f>
        <v>15</v>
      </c>
      <c r="F5989" s="2" t="str">
        <f>TEXT(MID(Sales_Transactions[[#This Row],[Order Date]],2,5),"m")</f>
        <v>3</v>
      </c>
      <c r="G5989" s="2" t="str">
        <f>TEXT(MID(Sales_Transactions[[#This Row],[Order Date]],2,5),"yyy")</f>
        <v>2011</v>
      </c>
      <c r="H5989" s="2" t="str">
        <f>TEXT(MID(Sales_Transactions[[#This Row],[Order Date]],2,5),"yyy/m")</f>
        <v>2011/3</v>
      </c>
      <c r="I5989" t="s">
        <v>78</v>
      </c>
      <c r="J5989">
        <f t="shared" si="558"/>
        <v>3</v>
      </c>
      <c r="K5989" s="2">
        <v>18</v>
      </c>
      <c r="L5989" s="3">
        <v>130.38</v>
      </c>
      <c r="M5989" s="4">
        <v>0.08</v>
      </c>
      <c r="N5989" s="5" t="s">
        <v>23</v>
      </c>
      <c r="O5989" s="3">
        <v>31.52</v>
      </c>
      <c r="P5989" s="3">
        <v>7.4</v>
      </c>
      <c r="Q5989" s="3">
        <v>1.71</v>
      </c>
      <c r="R5989" s="5" t="s">
        <v>3439</v>
      </c>
      <c r="S5989" s="5" t="s">
        <v>3440</v>
      </c>
      <c r="T5989" s="5" t="str">
        <f t="shared" si="559"/>
        <v>Saphhira Shifley</v>
      </c>
      <c r="U5989" t="s">
        <v>1143</v>
      </c>
      <c r="V5989" s="5" t="s">
        <v>37</v>
      </c>
      <c r="W5989" s="5" t="s">
        <v>28</v>
      </c>
      <c r="X5989" s="5" t="s">
        <v>75</v>
      </c>
      <c r="Y5989" s="5" t="s">
        <v>1506</v>
      </c>
      <c r="Z5989" s="5" t="s">
        <v>84</v>
      </c>
      <c r="AA5989" s="4">
        <v>0.4</v>
      </c>
      <c r="AB5989" s="1">
        <v>40618</v>
      </c>
      <c r="AC5989" s="1">
        <v>25302</v>
      </c>
      <c r="AD5989">
        <f t="shared" si="560"/>
        <v>1</v>
      </c>
      <c r="AE5989">
        <f t="shared" ca="1" si="561"/>
        <v>55</v>
      </c>
      <c r="AF5989" t="str">
        <f t="shared" ca="1" si="562"/>
        <v>18-64</v>
      </c>
      <c r="AG5989" s="3">
        <f t="shared" si="563"/>
        <v>0.50578222222222224</v>
      </c>
      <c r="AH5989" t="str">
        <f>_xlfn.IFNA(VLOOKUP(Sales_Transactions[[#This Row],[Order ID]],Returned_Items[#All],2,FALSE),"Not Returned")</f>
        <v>Not Returned</v>
      </c>
    </row>
    <row r="5990" spans="1:34" x14ac:dyDescent="0.25">
      <c r="A5990">
        <v>11426</v>
      </c>
      <c r="C5990" t="s">
        <v>3075</v>
      </c>
      <c r="D5990" s="2" t="str">
        <f>TEXT(MID(Sales_Transactions[[#This Row],[Order Date]],2,5),"d/m/yyy")</f>
        <v>7/5/2009</v>
      </c>
      <c r="E5990" s="2" t="str">
        <f>TEXT(MID(Sales_Transactions[[#This Row],[Order Date]],2,5),"d")</f>
        <v>7</v>
      </c>
      <c r="F5990" s="2" t="str">
        <f>TEXT(MID(Sales_Transactions[[#This Row],[Order Date]],2,5),"m")</f>
        <v>5</v>
      </c>
      <c r="G5990" s="2" t="str">
        <f>TEXT(MID(Sales_Transactions[[#This Row],[Order Date]],2,5),"yyy")</f>
        <v>2009</v>
      </c>
      <c r="H5990" s="2" t="str">
        <f>TEXT(MID(Sales_Transactions[[#This Row],[Order Date]],2,5),"yyy/m")</f>
        <v>2009/5</v>
      </c>
      <c r="I5990" t="s">
        <v>78</v>
      </c>
      <c r="J5990">
        <f t="shared" si="558"/>
        <v>3</v>
      </c>
      <c r="K5990" s="2">
        <v>19</v>
      </c>
      <c r="L5990" s="3">
        <v>333.68</v>
      </c>
      <c r="M5990" s="4">
        <v>0.01</v>
      </c>
      <c r="N5990" s="5" t="s">
        <v>23</v>
      </c>
      <c r="O5990" s="3">
        <v>81.96</v>
      </c>
      <c r="P5990" s="3">
        <v>16.48</v>
      </c>
      <c r="Q5990" s="3">
        <v>1.99</v>
      </c>
      <c r="R5990" s="5" t="s">
        <v>3008</v>
      </c>
      <c r="S5990" s="5" t="s">
        <v>3441</v>
      </c>
      <c r="T5990" s="5" t="str">
        <f t="shared" si="559"/>
        <v>Laurel Beltran</v>
      </c>
      <c r="U5990" t="s">
        <v>1143</v>
      </c>
      <c r="V5990" s="5" t="s">
        <v>37</v>
      </c>
      <c r="W5990" s="5" t="s">
        <v>48</v>
      </c>
      <c r="X5990" s="5" t="s">
        <v>87</v>
      </c>
      <c r="Y5990" s="5" t="s">
        <v>1479</v>
      </c>
      <c r="Z5990" s="5" t="s">
        <v>60</v>
      </c>
      <c r="AA5990" s="4">
        <v>0.42</v>
      </c>
      <c r="AB5990" s="1">
        <v>39941</v>
      </c>
      <c r="AC5990" s="1">
        <v>25312</v>
      </c>
      <c r="AD5990">
        <f t="shared" si="560"/>
        <v>1</v>
      </c>
      <c r="AE5990">
        <f t="shared" ca="1" si="561"/>
        <v>55</v>
      </c>
      <c r="AF5990" t="str">
        <f t="shared" ca="1" si="562"/>
        <v>18-64</v>
      </c>
      <c r="AG5990" s="3">
        <f t="shared" si="563"/>
        <v>0.97201852631578944</v>
      </c>
      <c r="AH5990" t="str">
        <f>_xlfn.IFNA(VLOOKUP(Sales_Transactions[[#This Row],[Order ID]],Returned_Items[#All],2,FALSE),"Not Returned")</f>
        <v>Returned</v>
      </c>
    </row>
    <row r="5991" spans="1:34" x14ac:dyDescent="0.25">
      <c r="A5991">
        <v>12869</v>
      </c>
      <c r="C5991" t="s">
        <v>3442</v>
      </c>
      <c r="D5991" s="2" t="str">
        <f>TEXT(MID(Sales_Transactions[[#This Row],[Order Date]],2,5),"d/m/yyy")</f>
        <v>25/1/2009</v>
      </c>
      <c r="E5991" s="2" t="str">
        <f>TEXT(MID(Sales_Transactions[[#This Row],[Order Date]],2,5),"d")</f>
        <v>25</v>
      </c>
      <c r="F5991" s="2" t="str">
        <f>TEXT(MID(Sales_Transactions[[#This Row],[Order Date]],2,5),"m")</f>
        <v>1</v>
      </c>
      <c r="G5991" s="2" t="str">
        <f>TEXT(MID(Sales_Transactions[[#This Row],[Order Date]],2,5),"yyy")</f>
        <v>2009</v>
      </c>
      <c r="H5991" s="2" t="str">
        <f>TEXT(MID(Sales_Transactions[[#This Row],[Order Date]],2,5),"yyy/m")</f>
        <v>2009/1</v>
      </c>
      <c r="I5991" t="s">
        <v>52</v>
      </c>
      <c r="J5991">
        <f t="shared" si="558"/>
        <v>1</v>
      </c>
      <c r="K5991" s="2">
        <v>15</v>
      </c>
      <c r="L5991" s="3">
        <v>1532.482</v>
      </c>
      <c r="M5991" s="4">
        <v>0.1</v>
      </c>
      <c r="N5991" s="5" t="s">
        <v>23</v>
      </c>
      <c r="O5991" s="3">
        <v>-43</v>
      </c>
      <c r="P5991" s="3">
        <v>125.99</v>
      </c>
      <c r="Q5991" s="3">
        <v>8.99</v>
      </c>
      <c r="R5991" s="5" t="s">
        <v>3008</v>
      </c>
      <c r="S5991" s="5" t="s">
        <v>3441</v>
      </c>
      <c r="T5991" s="5" t="str">
        <f t="shared" si="559"/>
        <v>Laurel Beltran</v>
      </c>
      <c r="U5991" t="s">
        <v>1143</v>
      </c>
      <c r="V5991" s="5" t="s">
        <v>37</v>
      </c>
      <c r="W5991" s="5" t="s">
        <v>48</v>
      </c>
      <c r="X5991" s="5" t="s">
        <v>49</v>
      </c>
      <c r="Y5991" s="5" t="s">
        <v>3443</v>
      </c>
      <c r="Z5991" s="5" t="s">
        <v>43</v>
      </c>
      <c r="AA5991" s="4">
        <v>0.56999999999999995</v>
      </c>
      <c r="AB5991" s="1">
        <v>39841</v>
      </c>
      <c r="AC5991" s="1">
        <v>25466</v>
      </c>
      <c r="AD5991">
        <f t="shared" si="560"/>
        <v>3</v>
      </c>
      <c r="AE5991">
        <f t="shared" ca="1" si="561"/>
        <v>54</v>
      </c>
      <c r="AF5991" t="str">
        <f t="shared" ca="1" si="562"/>
        <v>18-64</v>
      </c>
      <c r="AG5991" s="3">
        <f t="shared" si="563"/>
        <v>8.9902673333333318</v>
      </c>
      <c r="AH5991" t="str">
        <f>_xlfn.IFNA(VLOOKUP(Sales_Transactions[[#This Row],[Order ID]],Returned_Items[#All],2,FALSE),"Not Returned")</f>
        <v>Not Returned</v>
      </c>
    </row>
    <row r="5992" spans="1:34" x14ac:dyDescent="0.25">
      <c r="A5992">
        <v>13094</v>
      </c>
      <c r="C5992" t="s">
        <v>2868</v>
      </c>
      <c r="D5992" s="2" t="str">
        <f>TEXT(MID(Sales_Transactions[[#This Row],[Order Date]],2,5),"d/m/yyy")</f>
        <v>18/8/2010</v>
      </c>
      <c r="E5992" s="2" t="str">
        <f>TEXT(MID(Sales_Transactions[[#This Row],[Order Date]],2,5),"d")</f>
        <v>18</v>
      </c>
      <c r="F5992" s="2" t="str">
        <f>TEXT(MID(Sales_Transactions[[#This Row],[Order Date]],2,5),"m")</f>
        <v>8</v>
      </c>
      <c r="G5992" s="2" t="str">
        <f>TEXT(MID(Sales_Transactions[[#This Row],[Order Date]],2,5),"yyy")</f>
        <v>2010</v>
      </c>
      <c r="H5992" s="2" t="str">
        <f>TEXT(MID(Sales_Transactions[[#This Row],[Order Date]],2,5),"yyy/m")</f>
        <v>2010/8</v>
      </c>
      <c r="I5992" t="s">
        <v>52</v>
      </c>
      <c r="J5992">
        <f t="shared" si="558"/>
        <v>1</v>
      </c>
      <c r="K5992" s="2">
        <v>7</v>
      </c>
      <c r="L5992" s="3">
        <v>283.57</v>
      </c>
      <c r="M5992" s="4">
        <v>0.02</v>
      </c>
      <c r="N5992" s="5" t="s">
        <v>23</v>
      </c>
      <c r="O5992" s="3">
        <v>71.209999999999994</v>
      </c>
      <c r="P5992" s="3">
        <v>37.94</v>
      </c>
      <c r="Q5992" s="3">
        <v>5.08</v>
      </c>
      <c r="R5992" s="5" t="s">
        <v>2059</v>
      </c>
      <c r="S5992" s="5" t="s">
        <v>3438</v>
      </c>
      <c r="T5992" s="5" t="str">
        <f t="shared" si="559"/>
        <v>Craig Leslie</v>
      </c>
      <c r="U5992" t="s">
        <v>1143</v>
      </c>
      <c r="V5992" s="5" t="s">
        <v>37</v>
      </c>
      <c r="W5992" s="5" t="s">
        <v>28</v>
      </c>
      <c r="X5992" s="5" t="s">
        <v>75</v>
      </c>
      <c r="Y5992" s="5" t="s">
        <v>1163</v>
      </c>
      <c r="Z5992" s="5" t="s">
        <v>84</v>
      </c>
      <c r="AA5992" s="4">
        <v>0.38</v>
      </c>
      <c r="AB5992" s="1">
        <v>40409</v>
      </c>
      <c r="AC5992" s="1">
        <v>25405</v>
      </c>
      <c r="AD5992">
        <f t="shared" si="560"/>
        <v>1</v>
      </c>
      <c r="AE5992">
        <f t="shared" ca="1" si="561"/>
        <v>55</v>
      </c>
      <c r="AF5992" t="str">
        <f t="shared" ca="1" si="562"/>
        <v>18-64</v>
      </c>
      <c r="AG5992" s="3">
        <f t="shared" si="563"/>
        <v>6.1446302857142854</v>
      </c>
      <c r="AH5992" t="str">
        <f>_xlfn.IFNA(VLOOKUP(Sales_Transactions[[#This Row],[Order ID]],Returned_Items[#All],2,FALSE),"Not Returned")</f>
        <v>Not Returned</v>
      </c>
    </row>
    <row r="5993" spans="1:34" x14ac:dyDescent="0.25">
      <c r="A5993">
        <v>14274</v>
      </c>
      <c r="C5993" t="s">
        <v>480</v>
      </c>
      <c r="D5993" s="2" t="str">
        <f>TEXT(MID(Sales_Transactions[[#This Row],[Order Date]],2,5),"d/m/yyy")</f>
        <v>6/1/2009</v>
      </c>
      <c r="E5993" s="2" t="str">
        <f>TEXT(MID(Sales_Transactions[[#This Row],[Order Date]],2,5),"d")</f>
        <v>6</v>
      </c>
      <c r="F5993" s="2" t="str">
        <f>TEXT(MID(Sales_Transactions[[#This Row],[Order Date]],2,5),"m")</f>
        <v>1</v>
      </c>
      <c r="G5993" s="2" t="str">
        <f>TEXT(MID(Sales_Transactions[[#This Row],[Order Date]],2,5),"yyy")</f>
        <v>2009</v>
      </c>
      <c r="H5993" s="2" t="str">
        <f>TEXT(MID(Sales_Transactions[[#This Row],[Order Date]],2,5),"yyy/m")</f>
        <v>2009/1</v>
      </c>
      <c r="I5993" t="s">
        <v>52</v>
      </c>
      <c r="J5993">
        <f t="shared" si="558"/>
        <v>1</v>
      </c>
      <c r="K5993" s="2">
        <v>23</v>
      </c>
      <c r="L5993" s="3">
        <v>3674.08</v>
      </c>
      <c r="M5993" s="4">
        <v>0.01</v>
      </c>
      <c r="N5993" s="5" t="s">
        <v>34</v>
      </c>
      <c r="O5993" s="3">
        <v>112.44</v>
      </c>
      <c r="P5993" s="3">
        <v>150.97999999999999</v>
      </c>
      <c r="Q5993" s="3">
        <v>30</v>
      </c>
      <c r="R5993" s="5" t="s">
        <v>2059</v>
      </c>
      <c r="S5993" s="5" t="s">
        <v>3438</v>
      </c>
      <c r="T5993" s="5" t="str">
        <f t="shared" si="559"/>
        <v>Craig Leslie</v>
      </c>
      <c r="U5993" t="s">
        <v>1143</v>
      </c>
      <c r="V5993" s="5" t="s">
        <v>37</v>
      </c>
      <c r="W5993" s="5" t="s">
        <v>57</v>
      </c>
      <c r="X5993" s="5" t="s">
        <v>154</v>
      </c>
      <c r="Y5993" s="5" t="s">
        <v>1245</v>
      </c>
      <c r="Z5993" s="5" t="s">
        <v>40</v>
      </c>
      <c r="AA5993" s="4">
        <v>0.74</v>
      </c>
      <c r="AB5993" s="1">
        <v>39821</v>
      </c>
      <c r="AC5993" s="1">
        <v>25102</v>
      </c>
      <c r="AD5993">
        <f t="shared" si="560"/>
        <v>2</v>
      </c>
      <c r="AE5993">
        <f t="shared" ca="1" si="561"/>
        <v>55</v>
      </c>
      <c r="AF5993" t="str">
        <f t="shared" ca="1" si="562"/>
        <v>18-64</v>
      </c>
      <c r="AG5993" s="3">
        <f t="shared" si="563"/>
        <v>7.8680392173913045</v>
      </c>
      <c r="AH5993" t="str">
        <f>_xlfn.IFNA(VLOOKUP(Sales_Transactions[[#This Row],[Order ID]],Returned_Items[#All],2,FALSE),"Not Returned")</f>
        <v>Not Returned</v>
      </c>
    </row>
    <row r="5994" spans="1:34" x14ac:dyDescent="0.25">
      <c r="A5994">
        <v>14274</v>
      </c>
      <c r="C5994" t="s">
        <v>480</v>
      </c>
      <c r="D5994" s="2" t="str">
        <f>TEXT(MID(Sales_Transactions[[#This Row],[Order Date]],2,5),"d/m/yyy")</f>
        <v>6/1/2009</v>
      </c>
      <c r="E5994" s="2" t="str">
        <f>TEXT(MID(Sales_Transactions[[#This Row],[Order Date]],2,5),"d")</f>
        <v>6</v>
      </c>
      <c r="F5994" s="2" t="str">
        <f>TEXT(MID(Sales_Transactions[[#This Row],[Order Date]],2,5),"m")</f>
        <v>1</v>
      </c>
      <c r="G5994" s="2" t="str">
        <f>TEXT(MID(Sales_Transactions[[#This Row],[Order Date]],2,5),"yyy")</f>
        <v>2009</v>
      </c>
      <c r="H5994" s="2" t="str">
        <f>TEXT(MID(Sales_Transactions[[#This Row],[Order Date]],2,5),"yyy/m")</f>
        <v>2009/1</v>
      </c>
      <c r="I5994" t="s">
        <v>52</v>
      </c>
      <c r="J5994">
        <f t="shared" si="558"/>
        <v>1</v>
      </c>
      <c r="K5994" s="2">
        <v>46</v>
      </c>
      <c r="L5994" s="3">
        <v>1413.89</v>
      </c>
      <c r="M5994" s="4">
        <v>0.01</v>
      </c>
      <c r="N5994" s="5" t="s">
        <v>67</v>
      </c>
      <c r="O5994" s="3">
        <v>-40.72</v>
      </c>
      <c r="P5994" s="3">
        <v>28.28</v>
      </c>
      <c r="Q5994" s="3">
        <v>13.99</v>
      </c>
      <c r="R5994" s="5" t="s">
        <v>2059</v>
      </c>
      <c r="S5994" s="5" t="s">
        <v>3438</v>
      </c>
      <c r="T5994" s="5" t="str">
        <f t="shared" si="559"/>
        <v>Craig Leslie</v>
      </c>
      <c r="U5994" t="s">
        <v>1143</v>
      </c>
      <c r="V5994" s="5" t="s">
        <v>37</v>
      </c>
      <c r="W5994" s="5" t="s">
        <v>28</v>
      </c>
      <c r="X5994" s="5" t="s">
        <v>29</v>
      </c>
      <c r="Y5994" s="5" t="s">
        <v>421</v>
      </c>
      <c r="Z5994" s="5" t="s">
        <v>56</v>
      </c>
      <c r="AA5994" s="4">
        <v>0.57999999999999996</v>
      </c>
      <c r="AB5994" s="1">
        <v>39821</v>
      </c>
      <c r="AC5994" s="1">
        <v>25097</v>
      </c>
      <c r="AD5994">
        <f t="shared" si="560"/>
        <v>2</v>
      </c>
      <c r="AE5994">
        <f t="shared" ca="1" si="561"/>
        <v>55</v>
      </c>
      <c r="AF5994" t="str">
        <f t="shared" ca="1" si="562"/>
        <v>18-64</v>
      </c>
      <c r="AG5994" s="3">
        <f t="shared" si="563"/>
        <v>0.91885156521739131</v>
      </c>
      <c r="AH5994" t="str">
        <f>_xlfn.IFNA(VLOOKUP(Sales_Transactions[[#This Row],[Order ID]],Returned_Items[#All],2,FALSE),"Not Returned")</f>
        <v>Not Returned</v>
      </c>
    </row>
    <row r="5995" spans="1:34" x14ac:dyDescent="0.25">
      <c r="A5995">
        <v>14274</v>
      </c>
      <c r="C5995" t="s">
        <v>480</v>
      </c>
      <c r="D5995" s="2" t="str">
        <f>TEXT(MID(Sales_Transactions[[#This Row],[Order Date]],2,5),"d/m/yyy")</f>
        <v>6/1/2009</v>
      </c>
      <c r="E5995" s="2" t="str">
        <f>TEXT(MID(Sales_Transactions[[#This Row],[Order Date]],2,5),"d")</f>
        <v>6</v>
      </c>
      <c r="F5995" s="2" t="str">
        <f>TEXT(MID(Sales_Transactions[[#This Row],[Order Date]],2,5),"m")</f>
        <v>1</v>
      </c>
      <c r="G5995" s="2" t="str">
        <f>TEXT(MID(Sales_Transactions[[#This Row],[Order Date]],2,5),"yyy")</f>
        <v>2009</v>
      </c>
      <c r="H5995" s="2" t="str">
        <f>TEXT(MID(Sales_Transactions[[#This Row],[Order Date]],2,5),"yyy/m")</f>
        <v>2009/1</v>
      </c>
      <c r="I5995" t="s">
        <v>52</v>
      </c>
      <c r="J5995">
        <f t="shared" si="558"/>
        <v>1</v>
      </c>
      <c r="K5995" s="2">
        <v>2</v>
      </c>
      <c r="L5995" s="3">
        <v>61.718499999999999</v>
      </c>
      <c r="M5995" s="4">
        <v>0.03</v>
      </c>
      <c r="N5995" s="5" t="s">
        <v>23</v>
      </c>
      <c r="O5995" s="3">
        <v>-164.04</v>
      </c>
      <c r="P5995" s="3">
        <v>35.99</v>
      </c>
      <c r="Q5995" s="3">
        <v>1.1000000000000001</v>
      </c>
      <c r="R5995" s="5" t="s">
        <v>2059</v>
      </c>
      <c r="S5995" s="5" t="s">
        <v>3438</v>
      </c>
      <c r="T5995" s="5" t="str">
        <f t="shared" si="559"/>
        <v>Craig Leslie</v>
      </c>
      <c r="U5995" t="s">
        <v>1143</v>
      </c>
      <c r="V5995" s="5" t="s">
        <v>37</v>
      </c>
      <c r="W5995" s="5" t="s">
        <v>48</v>
      </c>
      <c r="X5995" s="5" t="s">
        <v>49</v>
      </c>
      <c r="Y5995" s="5" t="s">
        <v>1922</v>
      </c>
      <c r="Z5995" s="5" t="s">
        <v>43</v>
      </c>
      <c r="AA5995" s="4">
        <v>0.55000000000000004</v>
      </c>
      <c r="AB5995" s="1">
        <v>39820</v>
      </c>
      <c r="AC5995" s="1">
        <v>25068</v>
      </c>
      <c r="AD5995">
        <f t="shared" si="560"/>
        <v>1</v>
      </c>
      <c r="AE5995">
        <f t="shared" ca="1" si="561"/>
        <v>55</v>
      </c>
      <c r="AF5995" t="str">
        <f t="shared" ca="1" si="562"/>
        <v>18-64</v>
      </c>
      <c r="AG5995" s="3">
        <f t="shared" si="563"/>
        <v>18.539601500000003</v>
      </c>
      <c r="AH5995" t="str">
        <f>_xlfn.IFNA(VLOOKUP(Sales_Transactions[[#This Row],[Order ID]],Returned_Items[#All],2,FALSE),"Not Returned")</f>
        <v>Not Returned</v>
      </c>
    </row>
    <row r="5996" spans="1:34" x14ac:dyDescent="0.25">
      <c r="A5996">
        <v>14530</v>
      </c>
      <c r="C5996" t="s">
        <v>935</v>
      </c>
      <c r="D5996" s="2" t="str">
        <f>TEXT(MID(Sales_Transactions[[#This Row],[Order Date]],2,5),"d/m/yyy")</f>
        <v>6/4/2009</v>
      </c>
      <c r="E5996" s="2" t="str">
        <f>TEXT(MID(Sales_Transactions[[#This Row],[Order Date]],2,5),"d")</f>
        <v>6</v>
      </c>
      <c r="F5996" s="2" t="str">
        <f>TEXT(MID(Sales_Transactions[[#This Row],[Order Date]],2,5),"m")</f>
        <v>4</v>
      </c>
      <c r="G5996" s="2" t="str">
        <f>TEXT(MID(Sales_Transactions[[#This Row],[Order Date]],2,5),"yyy")</f>
        <v>2009</v>
      </c>
      <c r="H5996" s="2" t="str">
        <f>TEXT(MID(Sales_Transactions[[#This Row],[Order Date]],2,5),"yyy/m")</f>
        <v>2009/4</v>
      </c>
      <c r="I5996" t="s">
        <v>33</v>
      </c>
      <c r="J5996">
        <f t="shared" si="558"/>
        <v>4</v>
      </c>
      <c r="K5996" s="2">
        <v>17</v>
      </c>
      <c r="L5996" s="3">
        <v>1556.61</v>
      </c>
      <c r="M5996" s="4">
        <v>0.06</v>
      </c>
      <c r="N5996" s="5" t="s">
        <v>23</v>
      </c>
      <c r="O5996" s="3">
        <v>-485.55</v>
      </c>
      <c r="P5996" s="3">
        <v>89.83</v>
      </c>
      <c r="Q5996" s="3">
        <v>35</v>
      </c>
      <c r="R5996" s="5" t="s">
        <v>2669</v>
      </c>
      <c r="S5996" s="5" t="s">
        <v>2144</v>
      </c>
      <c r="T5996" s="5" t="str">
        <f t="shared" si="559"/>
        <v>Tracy Blumstein</v>
      </c>
      <c r="U5996" t="s">
        <v>1143</v>
      </c>
      <c r="V5996" s="5" t="s">
        <v>74</v>
      </c>
      <c r="W5996" s="5" t="s">
        <v>28</v>
      </c>
      <c r="X5996" s="5" t="s">
        <v>29</v>
      </c>
      <c r="Y5996" s="5" t="s">
        <v>3150</v>
      </c>
      <c r="Z5996" s="5" t="s">
        <v>31</v>
      </c>
      <c r="AA5996" s="4">
        <v>0.83</v>
      </c>
      <c r="AB5996" s="1">
        <v>39911</v>
      </c>
      <c r="AC5996" s="1">
        <v>25005</v>
      </c>
      <c r="AD5996">
        <f t="shared" si="560"/>
        <v>2</v>
      </c>
      <c r="AE5996">
        <f t="shared" ca="1" si="561"/>
        <v>56</v>
      </c>
      <c r="AF5996" t="str">
        <f t="shared" ca="1" si="562"/>
        <v>18-64</v>
      </c>
      <c r="AG5996" s="3">
        <f t="shared" si="563"/>
        <v>7.3397707058823523</v>
      </c>
      <c r="AH5996" t="str">
        <f>_xlfn.IFNA(VLOOKUP(Sales_Transactions[[#This Row],[Order ID]],Returned_Items[#All],2,FALSE),"Not Returned")</f>
        <v>Not Returned</v>
      </c>
    </row>
    <row r="5997" spans="1:34" x14ac:dyDescent="0.25">
      <c r="A5997">
        <v>14530</v>
      </c>
      <c r="C5997" t="s">
        <v>935</v>
      </c>
      <c r="D5997" s="2" t="str">
        <f>TEXT(MID(Sales_Transactions[[#This Row],[Order Date]],2,5),"d/m/yyy")</f>
        <v>6/4/2009</v>
      </c>
      <c r="E5997" s="2" t="str">
        <f>TEXT(MID(Sales_Transactions[[#This Row],[Order Date]],2,5),"d")</f>
        <v>6</v>
      </c>
      <c r="F5997" s="2" t="str">
        <f>TEXT(MID(Sales_Transactions[[#This Row],[Order Date]],2,5),"m")</f>
        <v>4</v>
      </c>
      <c r="G5997" s="2" t="str">
        <f>TEXT(MID(Sales_Transactions[[#This Row],[Order Date]],2,5),"yyy")</f>
        <v>2009</v>
      </c>
      <c r="H5997" s="2" t="str">
        <f>TEXT(MID(Sales_Transactions[[#This Row],[Order Date]],2,5),"yyy/m")</f>
        <v>2009/4</v>
      </c>
      <c r="I5997" t="s">
        <v>33</v>
      </c>
      <c r="J5997">
        <f t="shared" si="558"/>
        <v>4</v>
      </c>
      <c r="K5997" s="2">
        <v>49</v>
      </c>
      <c r="L5997" s="3">
        <v>645.14</v>
      </c>
      <c r="M5997" s="4">
        <v>0.1</v>
      </c>
      <c r="N5997" s="5" t="s">
        <v>23</v>
      </c>
      <c r="O5997" s="3">
        <v>-26.32</v>
      </c>
      <c r="P5997" s="3">
        <v>13.43</v>
      </c>
      <c r="Q5997" s="3">
        <v>5.5</v>
      </c>
      <c r="R5997" s="5" t="s">
        <v>2669</v>
      </c>
      <c r="S5997" s="5" t="s">
        <v>2144</v>
      </c>
      <c r="T5997" s="5" t="str">
        <f t="shared" si="559"/>
        <v>Tracy Blumstein</v>
      </c>
      <c r="U5997" t="s">
        <v>1143</v>
      </c>
      <c r="V5997" s="5" t="s">
        <v>74</v>
      </c>
      <c r="W5997" s="5" t="s">
        <v>28</v>
      </c>
      <c r="X5997" s="5" t="s">
        <v>29</v>
      </c>
      <c r="Y5997" s="5" t="s">
        <v>1892</v>
      </c>
      <c r="Z5997" s="5" t="s">
        <v>43</v>
      </c>
      <c r="AA5997" s="4">
        <v>0.56999999999999995</v>
      </c>
      <c r="AB5997" s="1">
        <v>39911</v>
      </c>
      <c r="AC5997" s="1">
        <v>25040</v>
      </c>
      <c r="AD5997">
        <f t="shared" si="560"/>
        <v>2</v>
      </c>
      <c r="AE5997">
        <f t="shared" ca="1" si="561"/>
        <v>56</v>
      </c>
      <c r="AF5997" t="str">
        <f t="shared" ca="1" si="562"/>
        <v>18-64</v>
      </c>
      <c r="AG5997" s="3">
        <f t="shared" si="563"/>
        <v>0.38605244897959184</v>
      </c>
      <c r="AH5997" t="str">
        <f>_xlfn.IFNA(VLOOKUP(Sales_Transactions[[#This Row],[Order ID]],Returned_Items[#All],2,FALSE),"Not Returned")</f>
        <v>Not Returned</v>
      </c>
    </row>
    <row r="5998" spans="1:34" x14ac:dyDescent="0.25">
      <c r="A5998">
        <v>14530</v>
      </c>
      <c r="C5998" t="s">
        <v>935</v>
      </c>
      <c r="D5998" s="2" t="str">
        <f>TEXT(MID(Sales_Transactions[[#This Row],[Order Date]],2,5),"d/m/yyy")</f>
        <v>6/4/2009</v>
      </c>
      <c r="E5998" s="2" t="str">
        <f>TEXT(MID(Sales_Transactions[[#This Row],[Order Date]],2,5),"d")</f>
        <v>6</v>
      </c>
      <c r="F5998" s="2" t="str">
        <f>TEXT(MID(Sales_Transactions[[#This Row],[Order Date]],2,5),"m")</f>
        <v>4</v>
      </c>
      <c r="G5998" s="2" t="str">
        <f>TEXT(MID(Sales_Transactions[[#This Row],[Order Date]],2,5),"yyy")</f>
        <v>2009</v>
      </c>
      <c r="H5998" s="2" t="str">
        <f>TEXT(MID(Sales_Transactions[[#This Row],[Order Date]],2,5),"yyy/m")</f>
        <v>2009/4</v>
      </c>
      <c r="I5998" t="s">
        <v>33</v>
      </c>
      <c r="J5998">
        <f t="shared" si="558"/>
        <v>4</v>
      </c>
      <c r="K5998" s="2">
        <v>44</v>
      </c>
      <c r="L5998" s="3">
        <v>4851.5024999999996</v>
      </c>
      <c r="M5998" s="4">
        <v>0.01</v>
      </c>
      <c r="N5998" s="5" t="s">
        <v>23</v>
      </c>
      <c r="O5998" s="3">
        <v>1371.67</v>
      </c>
      <c r="P5998" s="3">
        <v>125.99</v>
      </c>
      <c r="Q5998" s="3">
        <v>7.69</v>
      </c>
      <c r="R5998" s="5" t="s">
        <v>2669</v>
      </c>
      <c r="S5998" s="5" t="s">
        <v>2144</v>
      </c>
      <c r="T5998" s="5" t="str">
        <f t="shared" si="559"/>
        <v>Tracy Blumstein</v>
      </c>
      <c r="U5998" t="s">
        <v>1143</v>
      </c>
      <c r="V5998" s="5" t="s">
        <v>74</v>
      </c>
      <c r="W5998" s="5" t="s">
        <v>48</v>
      </c>
      <c r="X5998" s="5" t="s">
        <v>49</v>
      </c>
      <c r="Y5998" s="5" t="s">
        <v>184</v>
      </c>
      <c r="Z5998" s="5" t="s">
        <v>43</v>
      </c>
      <c r="AA5998" s="4">
        <v>0.57999999999999996</v>
      </c>
      <c r="AB5998" s="1">
        <v>39909</v>
      </c>
      <c r="AC5998" s="1">
        <v>25033</v>
      </c>
      <c r="AD5998">
        <f t="shared" si="560"/>
        <v>0</v>
      </c>
      <c r="AE5998">
        <f t="shared" ca="1" si="561"/>
        <v>56</v>
      </c>
      <c r="AF5998" t="str">
        <f t="shared" ca="1" si="562"/>
        <v>18-64</v>
      </c>
      <c r="AG5998" s="3">
        <f t="shared" si="563"/>
        <v>3.0378954772727274</v>
      </c>
      <c r="AH5998" t="str">
        <f>_xlfn.IFNA(VLOOKUP(Sales_Transactions[[#This Row],[Order ID]],Returned_Items[#All],2,FALSE),"Not Returned")</f>
        <v>Not Returned</v>
      </c>
    </row>
    <row r="5999" spans="1:34" x14ac:dyDescent="0.25">
      <c r="A5999">
        <v>15462</v>
      </c>
      <c r="C5999" t="s">
        <v>1537</v>
      </c>
      <c r="D5999" s="2" t="str">
        <f>TEXT(MID(Sales_Transactions[[#This Row],[Order Date]],2,5),"d/m/yyy")</f>
        <v>26/2/2011</v>
      </c>
      <c r="E5999" s="2" t="str">
        <f>TEXT(MID(Sales_Transactions[[#This Row],[Order Date]],2,5),"d")</f>
        <v>26</v>
      </c>
      <c r="F5999" s="2" t="str">
        <f>TEXT(MID(Sales_Transactions[[#This Row],[Order Date]],2,5),"m")</f>
        <v>2</v>
      </c>
      <c r="G5999" s="2" t="str">
        <f>TEXT(MID(Sales_Transactions[[#This Row],[Order Date]],2,5),"yyy")</f>
        <v>2011</v>
      </c>
      <c r="H5999" s="2" t="str">
        <f>TEXT(MID(Sales_Transactions[[#This Row],[Order Date]],2,5),"yyy/m")</f>
        <v>2011/2</v>
      </c>
      <c r="I5999" t="s">
        <v>101</v>
      </c>
      <c r="J5999">
        <f t="shared" si="558"/>
        <v>1</v>
      </c>
      <c r="K5999" s="2">
        <v>20</v>
      </c>
      <c r="L5999" s="3">
        <v>862.64</v>
      </c>
      <c r="M5999" s="4">
        <v>0.08</v>
      </c>
      <c r="N5999" s="5" t="s">
        <v>23</v>
      </c>
      <c r="O5999" s="3">
        <v>320.81</v>
      </c>
      <c r="P5999" s="3">
        <v>43.41</v>
      </c>
      <c r="Q5999" s="3">
        <v>2.99</v>
      </c>
      <c r="R5999" s="5" t="s">
        <v>1287</v>
      </c>
      <c r="S5999" s="5" t="s">
        <v>1523</v>
      </c>
      <c r="T5999" s="5" t="str">
        <f t="shared" si="559"/>
        <v>Luke Schmidt</v>
      </c>
      <c r="U5999" t="s">
        <v>1143</v>
      </c>
      <c r="V5999" s="5" t="s">
        <v>74</v>
      </c>
      <c r="W5999" s="5" t="s">
        <v>28</v>
      </c>
      <c r="X5999" s="5" t="s">
        <v>41</v>
      </c>
      <c r="Y5999" s="5" t="s">
        <v>306</v>
      </c>
      <c r="Z5999" s="5" t="s">
        <v>43</v>
      </c>
      <c r="AA5999" s="4">
        <v>0.39</v>
      </c>
      <c r="AB5999" s="1">
        <v>40601</v>
      </c>
      <c r="AC5999" s="1">
        <v>24952</v>
      </c>
      <c r="AD5999">
        <f t="shared" si="560"/>
        <v>1</v>
      </c>
      <c r="AE5999">
        <f t="shared" ca="1" si="561"/>
        <v>56</v>
      </c>
      <c r="AF5999" t="str">
        <f t="shared" ca="1" si="562"/>
        <v>18-64</v>
      </c>
      <c r="AG5999" s="3">
        <f t="shared" si="563"/>
        <v>2.3182635999999999</v>
      </c>
      <c r="AH5999" t="str">
        <f>_xlfn.IFNA(VLOOKUP(Sales_Transactions[[#This Row],[Order ID]],Returned_Items[#All],2,FALSE),"Not Returned")</f>
        <v>Not Returned</v>
      </c>
    </row>
    <row r="6000" spans="1:34" x14ac:dyDescent="0.25">
      <c r="A6000">
        <v>15715</v>
      </c>
      <c r="C6000" t="s">
        <v>3116</v>
      </c>
      <c r="D6000" s="2" t="str">
        <f>TEXT(MID(Sales_Transactions[[#This Row],[Order Date]],2,5),"d/m/yyy")</f>
        <v>15/10/2012</v>
      </c>
      <c r="E6000" s="2" t="str">
        <f>TEXT(MID(Sales_Transactions[[#This Row],[Order Date]],2,5),"d")</f>
        <v>15</v>
      </c>
      <c r="F6000" s="2" t="str">
        <f>TEXT(MID(Sales_Transactions[[#This Row],[Order Date]],2,5),"m")</f>
        <v>10</v>
      </c>
      <c r="G6000" s="2" t="str">
        <f>TEXT(MID(Sales_Transactions[[#This Row],[Order Date]],2,5),"yyy")</f>
        <v>2012</v>
      </c>
      <c r="H6000" s="2" t="str">
        <f>TEXT(MID(Sales_Transactions[[#This Row],[Order Date]],2,5),"yyy/m")</f>
        <v>2012/10</v>
      </c>
      <c r="I6000" t="s">
        <v>101</v>
      </c>
      <c r="J6000">
        <f t="shared" si="558"/>
        <v>1</v>
      </c>
      <c r="K6000" s="2">
        <v>43</v>
      </c>
      <c r="L6000" s="3">
        <v>2123.64</v>
      </c>
      <c r="M6000" s="4">
        <v>0.03</v>
      </c>
      <c r="N6000" s="5" t="s">
        <v>23</v>
      </c>
      <c r="O6000" s="3">
        <v>1013.77</v>
      </c>
      <c r="P6000" s="3">
        <v>47.9</v>
      </c>
      <c r="Q6000" s="3">
        <v>5.86</v>
      </c>
      <c r="R6000" s="5" t="s">
        <v>1395</v>
      </c>
      <c r="S6000" s="5" t="s">
        <v>1942</v>
      </c>
      <c r="T6000" s="5" t="str">
        <f t="shared" si="559"/>
        <v>Kelly Andreada</v>
      </c>
      <c r="U6000" t="s">
        <v>1143</v>
      </c>
      <c r="V6000" s="5" t="s">
        <v>74</v>
      </c>
      <c r="W6000" s="5" t="s">
        <v>28</v>
      </c>
      <c r="X6000" s="5" t="s">
        <v>75</v>
      </c>
      <c r="Y6000" s="5" t="s">
        <v>1462</v>
      </c>
      <c r="Z6000" s="5" t="s">
        <v>43</v>
      </c>
      <c r="AA6000" s="4">
        <v>0.37</v>
      </c>
      <c r="AB6000" s="1">
        <v>41200</v>
      </c>
      <c r="AC6000" s="1">
        <v>25030</v>
      </c>
      <c r="AD6000">
        <f t="shared" si="560"/>
        <v>3</v>
      </c>
      <c r="AE6000">
        <f t="shared" ca="1" si="561"/>
        <v>56</v>
      </c>
      <c r="AF6000" t="str">
        <f t="shared" ca="1" si="562"/>
        <v>18-64</v>
      </c>
      <c r="AG6000" s="3">
        <f t="shared" si="563"/>
        <v>1.2498983720930232</v>
      </c>
      <c r="AH6000" t="str">
        <f>_xlfn.IFNA(VLOOKUP(Sales_Transactions[[#This Row],[Order ID]],Returned_Items[#All],2,FALSE),"Not Returned")</f>
        <v>Not Returned</v>
      </c>
    </row>
    <row r="6001" spans="1:34" x14ac:dyDescent="0.25">
      <c r="A6001">
        <v>16128</v>
      </c>
      <c r="C6001" t="s">
        <v>571</v>
      </c>
      <c r="D6001" s="2" t="str">
        <f>TEXT(MID(Sales_Transactions[[#This Row],[Order Date]],2,5),"d/m/yyy")</f>
        <v>8/5/2011</v>
      </c>
      <c r="E6001" s="2" t="str">
        <f>TEXT(MID(Sales_Transactions[[#This Row],[Order Date]],2,5),"d")</f>
        <v>8</v>
      </c>
      <c r="F6001" s="2" t="str">
        <f>TEXT(MID(Sales_Transactions[[#This Row],[Order Date]],2,5),"m")</f>
        <v>5</v>
      </c>
      <c r="G6001" s="2" t="str">
        <f>TEXT(MID(Sales_Transactions[[#This Row],[Order Date]],2,5),"yyy")</f>
        <v>2011</v>
      </c>
      <c r="H6001" s="2" t="str">
        <f>TEXT(MID(Sales_Transactions[[#This Row],[Order Date]],2,5),"yyy/m")</f>
        <v>2011/5</v>
      </c>
      <c r="I6001" t="s">
        <v>33</v>
      </c>
      <c r="J6001">
        <f t="shared" si="558"/>
        <v>4</v>
      </c>
      <c r="K6001" s="2">
        <v>46</v>
      </c>
      <c r="L6001" s="3">
        <v>2968.66</v>
      </c>
      <c r="M6001" s="4">
        <v>7.0000000000000007E-2</v>
      </c>
      <c r="N6001" s="5" t="s">
        <v>23</v>
      </c>
      <c r="O6001" s="3">
        <v>1077.49</v>
      </c>
      <c r="P6001" s="3">
        <v>63.94</v>
      </c>
      <c r="Q6001" s="3">
        <v>14.48</v>
      </c>
      <c r="R6001" s="5" t="s">
        <v>1775</v>
      </c>
      <c r="S6001" s="5" t="s">
        <v>2306</v>
      </c>
      <c r="T6001" s="5" t="str">
        <f t="shared" si="559"/>
        <v>Michael Grace</v>
      </c>
      <c r="U6001" t="s">
        <v>1143</v>
      </c>
      <c r="V6001" s="5" t="s">
        <v>47</v>
      </c>
      <c r="W6001" s="5" t="s">
        <v>57</v>
      </c>
      <c r="X6001" s="5" t="s">
        <v>58</v>
      </c>
      <c r="Y6001" s="5" t="s">
        <v>713</v>
      </c>
      <c r="Z6001" s="5" t="s">
        <v>43</v>
      </c>
      <c r="AA6001" s="4">
        <v>0.46</v>
      </c>
      <c r="AB6001" s="1">
        <v>40671</v>
      </c>
      <c r="AC6001" s="1">
        <v>24946</v>
      </c>
      <c r="AD6001">
        <f t="shared" si="560"/>
        <v>0</v>
      </c>
      <c r="AE6001">
        <f t="shared" ca="1" si="561"/>
        <v>56</v>
      </c>
      <c r="AF6001" t="str">
        <f t="shared" ca="1" si="562"/>
        <v>18-64</v>
      </c>
      <c r="AG6001" s="3">
        <f t="shared" si="563"/>
        <v>1.7038096086956522</v>
      </c>
      <c r="AH6001" t="str">
        <f>_xlfn.IFNA(VLOOKUP(Sales_Transactions[[#This Row],[Order ID]],Returned_Items[#All],2,FALSE),"Not Returned")</f>
        <v>Not Returned</v>
      </c>
    </row>
    <row r="6002" spans="1:34" x14ac:dyDescent="0.25">
      <c r="A6002">
        <v>16579</v>
      </c>
      <c r="C6002" t="s">
        <v>1669</v>
      </c>
      <c r="D6002" s="2" t="str">
        <f>TEXT(MID(Sales_Transactions[[#This Row],[Order Date]],2,5),"d/m/yyy")</f>
        <v>12/12/2010</v>
      </c>
      <c r="E6002" s="2" t="str">
        <f>TEXT(MID(Sales_Transactions[[#This Row],[Order Date]],2,5),"d")</f>
        <v>12</v>
      </c>
      <c r="F6002" s="2" t="str">
        <f>TEXT(MID(Sales_Transactions[[#This Row],[Order Date]],2,5),"m")</f>
        <v>12</v>
      </c>
      <c r="G6002" s="2" t="str">
        <f>TEXT(MID(Sales_Transactions[[#This Row],[Order Date]],2,5),"yyy")</f>
        <v>2010</v>
      </c>
      <c r="H6002" s="2" t="str">
        <f>TEXT(MID(Sales_Transactions[[#This Row],[Order Date]],2,5),"yyy/m")</f>
        <v>2010/12</v>
      </c>
      <c r="I6002" t="s">
        <v>52</v>
      </c>
      <c r="J6002">
        <f t="shared" si="558"/>
        <v>1</v>
      </c>
      <c r="K6002" s="2">
        <v>33</v>
      </c>
      <c r="L6002" s="3">
        <v>63.96</v>
      </c>
      <c r="M6002" s="4">
        <v>0.05</v>
      </c>
      <c r="N6002" s="5" t="s">
        <v>23</v>
      </c>
      <c r="O6002" s="3">
        <v>-13.71</v>
      </c>
      <c r="P6002" s="3">
        <v>1.88</v>
      </c>
      <c r="Q6002" s="3">
        <v>1.49</v>
      </c>
      <c r="R6002" s="5" t="s">
        <v>3439</v>
      </c>
      <c r="S6002" s="5" t="s">
        <v>3440</v>
      </c>
      <c r="T6002" s="5" t="str">
        <f t="shared" si="559"/>
        <v>Saphhira Shifley</v>
      </c>
      <c r="U6002" t="s">
        <v>1143</v>
      </c>
      <c r="V6002" s="5" t="s">
        <v>37</v>
      </c>
      <c r="W6002" s="5" t="s">
        <v>28</v>
      </c>
      <c r="X6002" s="5" t="s">
        <v>41</v>
      </c>
      <c r="Y6002" s="5" t="s">
        <v>259</v>
      </c>
      <c r="Z6002" s="5" t="s">
        <v>43</v>
      </c>
      <c r="AA6002" s="4">
        <v>0.37</v>
      </c>
      <c r="AB6002" s="1">
        <v>40525</v>
      </c>
      <c r="AC6002" s="1">
        <v>24656</v>
      </c>
      <c r="AD6002">
        <f t="shared" si="560"/>
        <v>1</v>
      </c>
      <c r="AE6002">
        <f t="shared" ca="1" si="561"/>
        <v>57</v>
      </c>
      <c r="AF6002" t="str">
        <f t="shared" ca="1" si="562"/>
        <v>18-64</v>
      </c>
      <c r="AG6002" s="3">
        <f t="shared" si="563"/>
        <v>0.10209272727272728</v>
      </c>
      <c r="AH6002" t="str">
        <f>_xlfn.IFNA(VLOOKUP(Sales_Transactions[[#This Row],[Order ID]],Returned_Items[#All],2,FALSE),"Not Returned")</f>
        <v>Not Returned</v>
      </c>
    </row>
    <row r="6003" spans="1:34" x14ac:dyDescent="0.25">
      <c r="A6003">
        <v>16579</v>
      </c>
      <c r="C6003" t="s">
        <v>1669</v>
      </c>
      <c r="D6003" s="2" t="str">
        <f>TEXT(MID(Sales_Transactions[[#This Row],[Order Date]],2,5),"d/m/yyy")</f>
        <v>12/12/2010</v>
      </c>
      <c r="E6003" s="2" t="str">
        <f>TEXT(MID(Sales_Transactions[[#This Row],[Order Date]],2,5),"d")</f>
        <v>12</v>
      </c>
      <c r="F6003" s="2" t="str">
        <f>TEXT(MID(Sales_Transactions[[#This Row],[Order Date]],2,5),"m")</f>
        <v>12</v>
      </c>
      <c r="G6003" s="2" t="str">
        <f>TEXT(MID(Sales_Transactions[[#This Row],[Order Date]],2,5),"yyy")</f>
        <v>2010</v>
      </c>
      <c r="H6003" s="2" t="str">
        <f>TEXT(MID(Sales_Transactions[[#This Row],[Order Date]],2,5),"yyy/m")</f>
        <v>2010/12</v>
      </c>
      <c r="I6003" t="s">
        <v>52</v>
      </c>
      <c r="J6003">
        <f t="shared" si="558"/>
        <v>1</v>
      </c>
      <c r="K6003" s="2">
        <v>23</v>
      </c>
      <c r="L6003" s="3">
        <v>177.23</v>
      </c>
      <c r="M6003" s="4">
        <v>7.0000000000000007E-2</v>
      </c>
      <c r="N6003" s="5" t="s">
        <v>23</v>
      </c>
      <c r="O6003" s="3">
        <v>4.9400000000000004</v>
      </c>
      <c r="P6003" s="3">
        <v>8.14</v>
      </c>
      <c r="Q6003" s="3">
        <v>3.12</v>
      </c>
      <c r="R6003" s="5" t="s">
        <v>3439</v>
      </c>
      <c r="S6003" s="5" t="s">
        <v>3440</v>
      </c>
      <c r="T6003" s="5" t="str">
        <f t="shared" si="559"/>
        <v>Saphhira Shifley</v>
      </c>
      <c r="U6003" t="s">
        <v>1143</v>
      </c>
      <c r="V6003" s="5" t="s">
        <v>37</v>
      </c>
      <c r="W6003" s="5" t="s">
        <v>28</v>
      </c>
      <c r="X6003" s="5" t="s">
        <v>124</v>
      </c>
      <c r="Y6003" s="5" t="s">
        <v>3444</v>
      </c>
      <c r="Z6003" s="5" t="s">
        <v>84</v>
      </c>
      <c r="AA6003" s="4">
        <v>0.45</v>
      </c>
      <c r="AB6003" s="1">
        <v>40525</v>
      </c>
      <c r="AC6003" s="1">
        <v>24717</v>
      </c>
      <c r="AD6003">
        <f t="shared" si="560"/>
        <v>1</v>
      </c>
      <c r="AE6003">
        <f t="shared" ca="1" si="561"/>
        <v>56</v>
      </c>
      <c r="AF6003" t="str">
        <f t="shared" ca="1" si="562"/>
        <v>18-64</v>
      </c>
      <c r="AG6003" s="3">
        <f t="shared" si="563"/>
        <v>0.48931747826086952</v>
      </c>
      <c r="AH6003" t="str">
        <f>_xlfn.IFNA(VLOOKUP(Sales_Transactions[[#This Row],[Order ID]],Returned_Items[#All],2,FALSE),"Not Returned")</f>
        <v>Not Returned</v>
      </c>
    </row>
    <row r="6004" spans="1:34" x14ac:dyDescent="0.25">
      <c r="A6004">
        <v>16935</v>
      </c>
      <c r="C6004" t="s">
        <v>1558</v>
      </c>
      <c r="D6004" s="2" t="str">
        <f>TEXT(MID(Sales_Transactions[[#This Row],[Order Date]],2,5),"d/m/yyy")</f>
        <v>15/12/2012</v>
      </c>
      <c r="E6004" s="2" t="str">
        <f>TEXT(MID(Sales_Transactions[[#This Row],[Order Date]],2,5),"d")</f>
        <v>15</v>
      </c>
      <c r="F6004" s="2" t="str">
        <f>TEXT(MID(Sales_Transactions[[#This Row],[Order Date]],2,5),"m")</f>
        <v>12</v>
      </c>
      <c r="G6004" s="2" t="str">
        <f>TEXT(MID(Sales_Transactions[[#This Row],[Order Date]],2,5),"yyy")</f>
        <v>2012</v>
      </c>
      <c r="H6004" s="2" t="str">
        <f>TEXT(MID(Sales_Transactions[[#This Row],[Order Date]],2,5),"yyy/m")</f>
        <v>2012/12</v>
      </c>
      <c r="I6004" t="s">
        <v>52</v>
      </c>
      <c r="J6004">
        <f t="shared" si="558"/>
        <v>1</v>
      </c>
      <c r="K6004" s="2">
        <v>3</v>
      </c>
      <c r="L6004" s="3">
        <v>14.74</v>
      </c>
      <c r="M6004" s="4">
        <v>0.06</v>
      </c>
      <c r="N6004" s="5" t="s">
        <v>23</v>
      </c>
      <c r="O6004" s="3">
        <v>-2.72</v>
      </c>
      <c r="P6004" s="3">
        <v>4.4800000000000004</v>
      </c>
      <c r="Q6004" s="3">
        <v>1.22</v>
      </c>
      <c r="R6004" s="5" t="s">
        <v>1775</v>
      </c>
      <c r="S6004" s="5" t="s">
        <v>2306</v>
      </c>
      <c r="T6004" s="5" t="str">
        <f t="shared" si="559"/>
        <v>Michael Grace</v>
      </c>
      <c r="U6004" t="s">
        <v>1143</v>
      </c>
      <c r="V6004" s="5" t="s">
        <v>47</v>
      </c>
      <c r="W6004" s="5" t="s">
        <v>28</v>
      </c>
      <c r="X6004" s="5" t="s">
        <v>75</v>
      </c>
      <c r="Y6004" s="5" t="s">
        <v>344</v>
      </c>
      <c r="Z6004" s="5" t="s">
        <v>84</v>
      </c>
      <c r="AA6004" s="4">
        <v>0.36</v>
      </c>
      <c r="AB6004" s="1">
        <v>41259</v>
      </c>
      <c r="AC6004" s="1">
        <v>24821</v>
      </c>
      <c r="AD6004">
        <f t="shared" si="560"/>
        <v>1</v>
      </c>
      <c r="AE6004">
        <f t="shared" ca="1" si="561"/>
        <v>56</v>
      </c>
      <c r="AF6004" t="str">
        <f t="shared" ca="1" si="562"/>
        <v>18-64</v>
      </c>
      <c r="AG6004" s="3">
        <f t="shared" si="563"/>
        <v>1.8991040000000001</v>
      </c>
      <c r="AH6004" t="str">
        <f>_xlfn.IFNA(VLOOKUP(Sales_Transactions[[#This Row],[Order ID]],Returned_Items[#All],2,FALSE),"Not Returned")</f>
        <v>Not Returned</v>
      </c>
    </row>
    <row r="6005" spans="1:34" x14ac:dyDescent="0.25">
      <c r="A6005">
        <v>16935</v>
      </c>
      <c r="C6005" t="s">
        <v>1558</v>
      </c>
      <c r="D6005" s="2" t="str">
        <f>TEXT(MID(Sales_Transactions[[#This Row],[Order Date]],2,5),"d/m/yyy")</f>
        <v>15/12/2012</v>
      </c>
      <c r="E6005" s="2" t="str">
        <f>TEXT(MID(Sales_Transactions[[#This Row],[Order Date]],2,5),"d")</f>
        <v>15</v>
      </c>
      <c r="F6005" s="2" t="str">
        <f>TEXT(MID(Sales_Transactions[[#This Row],[Order Date]],2,5),"m")</f>
        <v>12</v>
      </c>
      <c r="G6005" s="2" t="str">
        <f>TEXT(MID(Sales_Transactions[[#This Row],[Order Date]],2,5),"yyy")</f>
        <v>2012</v>
      </c>
      <c r="H6005" s="2" t="str">
        <f>TEXT(MID(Sales_Transactions[[#This Row],[Order Date]],2,5),"yyy/m")</f>
        <v>2012/12</v>
      </c>
      <c r="I6005" t="s">
        <v>52</v>
      </c>
      <c r="J6005">
        <f t="shared" si="558"/>
        <v>1</v>
      </c>
      <c r="K6005" s="2">
        <v>43</v>
      </c>
      <c r="L6005" s="3">
        <v>117.68</v>
      </c>
      <c r="M6005" s="4">
        <v>0.09</v>
      </c>
      <c r="N6005" s="5" t="s">
        <v>67</v>
      </c>
      <c r="O6005" s="3">
        <v>12.47</v>
      </c>
      <c r="P6005" s="3">
        <v>2.88</v>
      </c>
      <c r="Q6005" s="3">
        <v>0.7</v>
      </c>
      <c r="R6005" s="5" t="s">
        <v>1775</v>
      </c>
      <c r="S6005" s="5" t="s">
        <v>2306</v>
      </c>
      <c r="T6005" s="5" t="str">
        <f t="shared" si="559"/>
        <v>Michael Grace</v>
      </c>
      <c r="U6005" t="s">
        <v>1143</v>
      </c>
      <c r="V6005" s="5" t="s">
        <v>47</v>
      </c>
      <c r="W6005" s="5" t="s">
        <v>28</v>
      </c>
      <c r="X6005" s="5" t="s">
        <v>124</v>
      </c>
      <c r="Y6005" s="5" t="s">
        <v>1878</v>
      </c>
      <c r="Z6005" s="5" t="s">
        <v>84</v>
      </c>
      <c r="AA6005" s="4">
        <v>0.56000000000000005</v>
      </c>
      <c r="AB6005" s="1">
        <v>41260</v>
      </c>
      <c r="AC6005" s="1">
        <v>24773</v>
      </c>
      <c r="AD6005">
        <f t="shared" si="560"/>
        <v>2</v>
      </c>
      <c r="AE6005">
        <f t="shared" ca="1" si="561"/>
        <v>56</v>
      </c>
      <c r="AF6005" t="str">
        <f t="shared" ca="1" si="562"/>
        <v>18-64</v>
      </c>
      <c r="AG6005" s="3">
        <f t="shared" si="563"/>
        <v>8.3195534883720931E-2</v>
      </c>
      <c r="AH6005" t="str">
        <f>_xlfn.IFNA(VLOOKUP(Sales_Transactions[[#This Row],[Order ID]],Returned_Items[#All],2,FALSE),"Not Returned")</f>
        <v>Not Returned</v>
      </c>
    </row>
    <row r="6006" spans="1:34" x14ac:dyDescent="0.25">
      <c r="A6006">
        <v>18946</v>
      </c>
      <c r="C6006" t="s">
        <v>3383</v>
      </c>
      <c r="D6006" s="2" t="str">
        <f>TEXT(MID(Sales_Transactions[[#This Row],[Order Date]],2,5),"d/m/yyy")</f>
        <v>4/5/2010</v>
      </c>
      <c r="E6006" s="2" t="str">
        <f>TEXT(MID(Sales_Transactions[[#This Row],[Order Date]],2,5),"d")</f>
        <v>4</v>
      </c>
      <c r="F6006" s="2" t="str">
        <f>TEXT(MID(Sales_Transactions[[#This Row],[Order Date]],2,5),"m")</f>
        <v>5</v>
      </c>
      <c r="G6006" s="2" t="str">
        <f>TEXT(MID(Sales_Transactions[[#This Row],[Order Date]],2,5),"yyy")</f>
        <v>2010</v>
      </c>
      <c r="H6006" s="2" t="str">
        <f>TEXT(MID(Sales_Transactions[[#This Row],[Order Date]],2,5),"yyy/m")</f>
        <v>2010/5</v>
      </c>
      <c r="I6006" t="s">
        <v>101</v>
      </c>
      <c r="J6006">
        <f t="shared" si="558"/>
        <v>1</v>
      </c>
      <c r="K6006" s="2">
        <v>32</v>
      </c>
      <c r="L6006" s="3">
        <v>202.89</v>
      </c>
      <c r="M6006" s="4">
        <v>7.0000000000000007E-2</v>
      </c>
      <c r="N6006" s="5" t="s">
        <v>23</v>
      </c>
      <c r="O6006" s="3">
        <v>-201.91</v>
      </c>
      <c r="P6006" s="3">
        <v>6.48</v>
      </c>
      <c r="Q6006" s="3">
        <v>10.050000000000001</v>
      </c>
      <c r="R6006" s="5" t="s">
        <v>1395</v>
      </c>
      <c r="S6006" s="5" t="s">
        <v>1942</v>
      </c>
      <c r="T6006" s="5" t="str">
        <f t="shared" si="559"/>
        <v>Kelly Andreada</v>
      </c>
      <c r="U6006" t="s">
        <v>1143</v>
      </c>
      <c r="V6006" s="5" t="s">
        <v>74</v>
      </c>
      <c r="W6006" s="5" t="s">
        <v>28</v>
      </c>
      <c r="X6006" s="5" t="s">
        <v>75</v>
      </c>
      <c r="Y6006" s="5" t="s">
        <v>1511</v>
      </c>
      <c r="Z6006" s="5" t="s">
        <v>43</v>
      </c>
      <c r="AA6006" s="4">
        <v>0.37</v>
      </c>
      <c r="AB6006" s="1">
        <v>40302</v>
      </c>
      <c r="AC6006" s="1">
        <v>24600</v>
      </c>
      <c r="AD6006">
        <f t="shared" si="560"/>
        <v>0</v>
      </c>
      <c r="AE6006">
        <f t="shared" ca="1" si="561"/>
        <v>57</v>
      </c>
      <c r="AF6006" t="str">
        <f t="shared" ca="1" si="562"/>
        <v>18-64</v>
      </c>
      <c r="AG6006" s="3">
        <f t="shared" si="563"/>
        <v>0.51642074999999998</v>
      </c>
      <c r="AH6006" t="str">
        <f>_xlfn.IFNA(VLOOKUP(Sales_Transactions[[#This Row],[Order ID]],Returned_Items[#All],2,FALSE),"Not Returned")</f>
        <v>Not Returned</v>
      </c>
    </row>
    <row r="6007" spans="1:34" x14ac:dyDescent="0.25">
      <c r="A6007">
        <v>19361</v>
      </c>
      <c r="C6007" t="s">
        <v>2349</v>
      </c>
      <c r="D6007" s="2" t="str">
        <f>TEXT(MID(Sales_Transactions[[#This Row],[Order Date]],2,5),"d/m/yyy")</f>
        <v>23/9/2012</v>
      </c>
      <c r="E6007" s="2" t="str">
        <f>TEXT(MID(Sales_Transactions[[#This Row],[Order Date]],2,5),"d")</f>
        <v>23</v>
      </c>
      <c r="F6007" s="2" t="str">
        <f>TEXT(MID(Sales_Transactions[[#This Row],[Order Date]],2,5),"m")</f>
        <v>9</v>
      </c>
      <c r="G6007" s="2" t="str">
        <f>TEXT(MID(Sales_Transactions[[#This Row],[Order Date]],2,5),"yyy")</f>
        <v>2012</v>
      </c>
      <c r="H6007" s="2" t="str">
        <f>TEXT(MID(Sales_Transactions[[#This Row],[Order Date]],2,5),"yyy/m")</f>
        <v>2012/9</v>
      </c>
      <c r="I6007" t="s">
        <v>22</v>
      </c>
      <c r="J6007">
        <f t="shared" si="558"/>
        <v>2</v>
      </c>
      <c r="K6007" s="2">
        <v>21</v>
      </c>
      <c r="L6007" s="3">
        <v>535.57000000000005</v>
      </c>
      <c r="M6007" s="4">
        <v>0.05</v>
      </c>
      <c r="N6007" s="5" t="s">
        <v>23</v>
      </c>
      <c r="O6007" s="3">
        <v>131.05000000000001</v>
      </c>
      <c r="P6007" s="3">
        <v>25.38</v>
      </c>
      <c r="Q6007" s="3">
        <v>8.99</v>
      </c>
      <c r="R6007" s="5" t="s">
        <v>2855</v>
      </c>
      <c r="S6007" s="5" t="s">
        <v>2841</v>
      </c>
      <c r="T6007" s="5" t="str">
        <f t="shared" si="559"/>
        <v>Valerie Takahito</v>
      </c>
      <c r="U6007" t="s">
        <v>1143</v>
      </c>
      <c r="V6007" s="5" t="s">
        <v>37</v>
      </c>
      <c r="W6007" s="5" t="s">
        <v>57</v>
      </c>
      <c r="X6007" s="5" t="s">
        <v>58</v>
      </c>
      <c r="Y6007" s="5" t="s">
        <v>541</v>
      </c>
      <c r="Z6007" s="5" t="s">
        <v>60</v>
      </c>
      <c r="AA6007" s="4">
        <v>0.5</v>
      </c>
      <c r="AB6007" s="1">
        <v>41177</v>
      </c>
      <c r="AC6007" s="1">
        <v>24491</v>
      </c>
      <c r="AD6007">
        <f t="shared" si="560"/>
        <v>2</v>
      </c>
      <c r="AE6007">
        <f t="shared" ca="1" si="561"/>
        <v>57</v>
      </c>
      <c r="AF6007" t="str">
        <f t="shared" ca="1" si="562"/>
        <v>18-64</v>
      </c>
      <c r="AG6007" s="3">
        <f t="shared" si="563"/>
        <v>1.6360623809523809</v>
      </c>
      <c r="AH6007" t="str">
        <f>_xlfn.IFNA(VLOOKUP(Sales_Transactions[[#This Row],[Order ID]],Returned_Items[#All],2,FALSE),"Not Returned")</f>
        <v>Not Returned</v>
      </c>
    </row>
    <row r="6008" spans="1:34" x14ac:dyDescent="0.25">
      <c r="A6008">
        <v>20292</v>
      </c>
      <c r="C6008" t="s">
        <v>2509</v>
      </c>
      <c r="D6008" s="2" t="str">
        <f>TEXT(MID(Sales_Transactions[[#This Row],[Order Date]],2,5),"d/m/yyy")</f>
        <v>8/11/2012</v>
      </c>
      <c r="E6008" s="2" t="str">
        <f>TEXT(MID(Sales_Transactions[[#This Row],[Order Date]],2,5),"d")</f>
        <v>8</v>
      </c>
      <c r="F6008" s="2" t="str">
        <f>TEXT(MID(Sales_Transactions[[#This Row],[Order Date]],2,5),"m")</f>
        <v>11</v>
      </c>
      <c r="G6008" s="2" t="str">
        <f>TEXT(MID(Sales_Transactions[[#This Row],[Order Date]],2,5),"yyy")</f>
        <v>2012</v>
      </c>
      <c r="H6008" s="2" t="str">
        <f>TEXT(MID(Sales_Transactions[[#This Row],[Order Date]],2,5),"yyy/m")</f>
        <v>2012/11</v>
      </c>
      <c r="I6008" t="s">
        <v>78</v>
      </c>
      <c r="J6008">
        <f t="shared" si="558"/>
        <v>3</v>
      </c>
      <c r="K6008" s="2">
        <v>26</v>
      </c>
      <c r="L6008" s="3">
        <v>452.39</v>
      </c>
      <c r="M6008" s="4">
        <v>0.08</v>
      </c>
      <c r="N6008" s="5" t="s">
        <v>23</v>
      </c>
      <c r="O6008" s="3">
        <v>-22.83</v>
      </c>
      <c r="P6008" s="3">
        <v>17.52</v>
      </c>
      <c r="Q6008" s="3">
        <v>8.17</v>
      </c>
      <c r="R6008" s="5" t="s">
        <v>1775</v>
      </c>
      <c r="S6008" s="5" t="s">
        <v>2306</v>
      </c>
      <c r="T6008" s="5" t="str">
        <f t="shared" si="559"/>
        <v>Michael Grace</v>
      </c>
      <c r="U6008" t="s">
        <v>1143</v>
      </c>
      <c r="V6008" s="5" t="s">
        <v>47</v>
      </c>
      <c r="W6008" s="5" t="s">
        <v>28</v>
      </c>
      <c r="X6008" s="5" t="s">
        <v>38</v>
      </c>
      <c r="Y6008" s="5" t="s">
        <v>2964</v>
      </c>
      <c r="Z6008" s="5" t="s">
        <v>56</v>
      </c>
      <c r="AA6008" s="4">
        <v>0.5</v>
      </c>
      <c r="AB6008" s="1">
        <v>41221</v>
      </c>
      <c r="AC6008" s="1">
        <v>24510</v>
      </c>
      <c r="AD6008">
        <f t="shared" si="560"/>
        <v>0</v>
      </c>
      <c r="AE6008">
        <f t="shared" ca="1" si="561"/>
        <v>57</v>
      </c>
      <c r="AF6008" t="str">
        <f t="shared" ca="1" si="562"/>
        <v>18-64</v>
      </c>
      <c r="AG6008" s="3">
        <f t="shared" si="563"/>
        <v>0.9875378461538461</v>
      </c>
      <c r="AH6008" t="str">
        <f>_xlfn.IFNA(VLOOKUP(Sales_Transactions[[#This Row],[Order ID]],Returned_Items[#All],2,FALSE),"Not Returned")</f>
        <v>Not Returned</v>
      </c>
    </row>
    <row r="6009" spans="1:34" x14ac:dyDescent="0.25">
      <c r="A6009">
        <v>20292</v>
      </c>
      <c r="C6009" t="s">
        <v>2509</v>
      </c>
      <c r="D6009" s="2" t="str">
        <f>TEXT(MID(Sales_Transactions[[#This Row],[Order Date]],2,5),"d/m/yyy")</f>
        <v>8/11/2012</v>
      </c>
      <c r="E6009" s="2" t="str">
        <f>TEXT(MID(Sales_Transactions[[#This Row],[Order Date]],2,5),"d")</f>
        <v>8</v>
      </c>
      <c r="F6009" s="2" t="str">
        <f>TEXT(MID(Sales_Transactions[[#This Row],[Order Date]],2,5),"m")</f>
        <v>11</v>
      </c>
      <c r="G6009" s="2" t="str">
        <f>TEXT(MID(Sales_Transactions[[#This Row],[Order Date]],2,5),"yyy")</f>
        <v>2012</v>
      </c>
      <c r="H6009" s="2" t="str">
        <f>TEXT(MID(Sales_Transactions[[#This Row],[Order Date]],2,5),"yyy/m")</f>
        <v>2012/11</v>
      </c>
      <c r="I6009" t="s">
        <v>78</v>
      </c>
      <c r="J6009">
        <f t="shared" si="558"/>
        <v>3</v>
      </c>
      <c r="K6009" s="2">
        <v>5</v>
      </c>
      <c r="L6009" s="3">
        <v>117.13</v>
      </c>
      <c r="M6009" s="4">
        <v>0</v>
      </c>
      <c r="N6009" s="5" t="s">
        <v>23</v>
      </c>
      <c r="O6009" s="3">
        <v>-70.47</v>
      </c>
      <c r="P6009" s="3">
        <v>20.95</v>
      </c>
      <c r="Q6009" s="3">
        <v>4</v>
      </c>
      <c r="R6009" s="5" t="s">
        <v>1775</v>
      </c>
      <c r="S6009" s="5" t="s">
        <v>2306</v>
      </c>
      <c r="T6009" s="5" t="str">
        <f t="shared" si="559"/>
        <v>Michael Grace</v>
      </c>
      <c r="U6009" t="s">
        <v>1143</v>
      </c>
      <c r="V6009" s="5" t="s">
        <v>47</v>
      </c>
      <c r="W6009" s="5" t="s">
        <v>48</v>
      </c>
      <c r="X6009" s="5" t="s">
        <v>87</v>
      </c>
      <c r="Y6009" s="5" t="s">
        <v>360</v>
      </c>
      <c r="Z6009" s="5" t="s">
        <v>43</v>
      </c>
      <c r="AA6009" s="4">
        <v>0.6</v>
      </c>
      <c r="AB6009" s="1">
        <v>41222</v>
      </c>
      <c r="AC6009" s="1">
        <v>26471</v>
      </c>
      <c r="AD6009">
        <f t="shared" si="560"/>
        <v>1</v>
      </c>
      <c r="AE6009">
        <f t="shared" ca="1" si="561"/>
        <v>52</v>
      </c>
      <c r="AF6009" t="str">
        <f t="shared" ca="1" si="562"/>
        <v>18-64</v>
      </c>
      <c r="AG6009" s="3">
        <f t="shared" si="563"/>
        <v>4.99</v>
      </c>
      <c r="AH6009" t="str">
        <f>_xlfn.IFNA(VLOOKUP(Sales_Transactions[[#This Row],[Order ID]],Returned_Items[#All],2,FALSE),"Not Returned")</f>
        <v>Not Returned</v>
      </c>
    </row>
    <row r="6010" spans="1:34" x14ac:dyDescent="0.25">
      <c r="A6010">
        <v>21635</v>
      </c>
      <c r="C6010" t="s">
        <v>889</v>
      </c>
      <c r="D6010" s="2" t="str">
        <f>TEXT(MID(Sales_Transactions[[#This Row],[Order Date]],2,5),"d/m/yyy")</f>
        <v>2/12/2009</v>
      </c>
      <c r="E6010" s="2" t="str">
        <f>TEXT(MID(Sales_Transactions[[#This Row],[Order Date]],2,5),"d")</f>
        <v>2</v>
      </c>
      <c r="F6010" s="2" t="str">
        <f>TEXT(MID(Sales_Transactions[[#This Row],[Order Date]],2,5),"m")</f>
        <v>12</v>
      </c>
      <c r="G6010" s="2" t="str">
        <f>TEXT(MID(Sales_Transactions[[#This Row],[Order Date]],2,5),"yyy")</f>
        <v>2009</v>
      </c>
      <c r="H6010" s="2" t="str">
        <f>TEXT(MID(Sales_Transactions[[#This Row],[Order Date]],2,5),"yyy/m")</f>
        <v>2009/12</v>
      </c>
      <c r="I6010" t="s">
        <v>22</v>
      </c>
      <c r="J6010">
        <f t="shared" si="558"/>
        <v>2</v>
      </c>
      <c r="K6010" s="2">
        <v>2</v>
      </c>
      <c r="L6010" s="3">
        <v>65.31</v>
      </c>
      <c r="M6010" s="4">
        <v>0</v>
      </c>
      <c r="N6010" s="5" t="s">
        <v>23</v>
      </c>
      <c r="O6010" s="3">
        <v>-34.42</v>
      </c>
      <c r="P6010" s="3">
        <v>24.92</v>
      </c>
      <c r="Q6010" s="3">
        <v>12.98</v>
      </c>
      <c r="R6010" s="5" t="s">
        <v>3008</v>
      </c>
      <c r="S6010" s="5" t="s">
        <v>3441</v>
      </c>
      <c r="T6010" s="5" t="str">
        <f t="shared" si="559"/>
        <v>Laurel Beltran</v>
      </c>
      <c r="U6010" t="s">
        <v>1143</v>
      </c>
      <c r="V6010" s="5" t="s">
        <v>37</v>
      </c>
      <c r="W6010" s="5" t="s">
        <v>28</v>
      </c>
      <c r="X6010" s="5" t="s">
        <v>41</v>
      </c>
      <c r="Y6010" s="5" t="s">
        <v>513</v>
      </c>
      <c r="Z6010" s="5" t="s">
        <v>43</v>
      </c>
      <c r="AA6010" s="4">
        <v>0.39</v>
      </c>
      <c r="AB6010" s="1">
        <v>40149</v>
      </c>
      <c r="AC6010" s="1">
        <v>26417</v>
      </c>
      <c r="AD6010">
        <f t="shared" si="560"/>
        <v>0</v>
      </c>
      <c r="AE6010">
        <f t="shared" ca="1" si="561"/>
        <v>52</v>
      </c>
      <c r="AF6010" t="str">
        <f t="shared" ca="1" si="562"/>
        <v>18-64</v>
      </c>
      <c r="AG6010" s="3">
        <f t="shared" si="563"/>
        <v>18.950000000000003</v>
      </c>
      <c r="AH6010" t="str">
        <f>_xlfn.IFNA(VLOOKUP(Sales_Transactions[[#This Row],[Order ID]],Returned_Items[#All],2,FALSE),"Not Returned")</f>
        <v>Not Returned</v>
      </c>
    </row>
    <row r="6011" spans="1:34" x14ac:dyDescent="0.25">
      <c r="A6011">
        <v>21860</v>
      </c>
      <c r="C6011" t="s">
        <v>3182</v>
      </c>
      <c r="D6011" s="2" t="str">
        <f>TEXT(MID(Sales_Transactions[[#This Row],[Order Date]],2,5),"d/m/yyy")</f>
        <v>28/4/2012</v>
      </c>
      <c r="E6011" s="2" t="str">
        <f>TEXT(MID(Sales_Transactions[[#This Row],[Order Date]],2,5),"d")</f>
        <v>28</v>
      </c>
      <c r="F6011" s="2" t="str">
        <f>TEXT(MID(Sales_Transactions[[#This Row],[Order Date]],2,5),"m")</f>
        <v>4</v>
      </c>
      <c r="G6011" s="2" t="str">
        <f>TEXT(MID(Sales_Transactions[[#This Row],[Order Date]],2,5),"yyy")</f>
        <v>2012</v>
      </c>
      <c r="H6011" s="2" t="str">
        <f>TEXT(MID(Sales_Transactions[[#This Row],[Order Date]],2,5),"yyy/m")</f>
        <v>2012/4</v>
      </c>
      <c r="I6011" t="s">
        <v>101</v>
      </c>
      <c r="J6011">
        <f t="shared" si="558"/>
        <v>1</v>
      </c>
      <c r="K6011" s="2">
        <v>9</v>
      </c>
      <c r="L6011" s="3">
        <v>73.7</v>
      </c>
      <c r="M6011" s="4">
        <v>0.06</v>
      </c>
      <c r="N6011" s="5" t="s">
        <v>67</v>
      </c>
      <c r="O6011" s="3">
        <v>1.42</v>
      </c>
      <c r="P6011" s="3">
        <v>7.59</v>
      </c>
      <c r="Q6011" s="3">
        <v>4</v>
      </c>
      <c r="R6011" s="5" t="s">
        <v>2341</v>
      </c>
      <c r="S6011" s="5" t="s">
        <v>3445</v>
      </c>
      <c r="T6011" s="5" t="str">
        <f t="shared" si="559"/>
        <v>Larry Blacks</v>
      </c>
      <c r="U6011" t="s">
        <v>1143</v>
      </c>
      <c r="V6011" s="5" t="s">
        <v>37</v>
      </c>
      <c r="W6011" s="5" t="s">
        <v>57</v>
      </c>
      <c r="X6011" s="5" t="s">
        <v>58</v>
      </c>
      <c r="Y6011" s="5" t="s">
        <v>843</v>
      </c>
      <c r="Z6011" s="5" t="s">
        <v>84</v>
      </c>
      <c r="AA6011" s="4">
        <v>0.42</v>
      </c>
      <c r="AB6011" s="1">
        <v>41028</v>
      </c>
      <c r="AC6011" s="1">
        <v>26598</v>
      </c>
      <c r="AD6011">
        <f t="shared" si="560"/>
        <v>1</v>
      </c>
      <c r="AE6011">
        <f t="shared" ca="1" si="561"/>
        <v>51</v>
      </c>
      <c r="AF6011" t="str">
        <f t="shared" ca="1" si="562"/>
        <v>18-64</v>
      </c>
      <c r="AG6011" s="3">
        <f t="shared" si="563"/>
        <v>1.2872717777777778</v>
      </c>
      <c r="AH6011" t="str">
        <f>_xlfn.IFNA(VLOOKUP(Sales_Transactions[[#This Row],[Order ID]],Returned_Items[#All],2,FALSE),"Not Returned")</f>
        <v>Not Returned</v>
      </c>
    </row>
    <row r="6012" spans="1:34" x14ac:dyDescent="0.25">
      <c r="A6012">
        <v>22882</v>
      </c>
      <c r="C6012" t="s">
        <v>3418</v>
      </c>
      <c r="D6012" s="2" t="str">
        <f>TEXT(MID(Sales_Transactions[[#This Row],[Order Date]],2,5),"d/m/yyy")</f>
        <v>13/9/2010</v>
      </c>
      <c r="E6012" s="2" t="str">
        <f>TEXT(MID(Sales_Transactions[[#This Row],[Order Date]],2,5),"d")</f>
        <v>13</v>
      </c>
      <c r="F6012" s="2" t="str">
        <f>TEXT(MID(Sales_Transactions[[#This Row],[Order Date]],2,5),"m")</f>
        <v>9</v>
      </c>
      <c r="G6012" s="2" t="str">
        <f>TEXT(MID(Sales_Transactions[[#This Row],[Order Date]],2,5),"yyy")</f>
        <v>2010</v>
      </c>
      <c r="H6012" s="2" t="str">
        <f>TEXT(MID(Sales_Transactions[[#This Row],[Order Date]],2,5),"yyy/m")</f>
        <v>2010/9</v>
      </c>
      <c r="I6012" t="s">
        <v>101</v>
      </c>
      <c r="J6012">
        <f t="shared" si="558"/>
        <v>1</v>
      </c>
      <c r="K6012" s="2">
        <v>10</v>
      </c>
      <c r="L6012" s="3">
        <v>71.239999999999995</v>
      </c>
      <c r="M6012" s="4">
        <v>0.03</v>
      </c>
      <c r="N6012" s="5" t="s">
        <v>23</v>
      </c>
      <c r="O6012" s="3">
        <v>2.78</v>
      </c>
      <c r="P6012" s="3">
        <v>6.69</v>
      </c>
      <c r="Q6012" s="3">
        <v>3.1</v>
      </c>
      <c r="R6012" s="5" t="s">
        <v>1287</v>
      </c>
      <c r="S6012" s="5" t="s">
        <v>1523</v>
      </c>
      <c r="T6012" s="5" t="str">
        <f t="shared" si="559"/>
        <v>Luke Schmidt</v>
      </c>
      <c r="U6012" t="s">
        <v>1143</v>
      </c>
      <c r="V6012" s="5" t="s">
        <v>74</v>
      </c>
      <c r="W6012" s="5" t="s">
        <v>28</v>
      </c>
      <c r="X6012" s="5" t="s">
        <v>75</v>
      </c>
      <c r="Y6012" s="5" t="s">
        <v>2113</v>
      </c>
      <c r="Z6012" s="5" t="s">
        <v>84</v>
      </c>
      <c r="AA6012" s="4">
        <v>0.36</v>
      </c>
      <c r="AB6012" s="1">
        <v>40436</v>
      </c>
      <c r="AC6012" s="1">
        <v>26416</v>
      </c>
      <c r="AD6012">
        <f t="shared" si="560"/>
        <v>2</v>
      </c>
      <c r="AE6012">
        <f t="shared" ca="1" si="561"/>
        <v>52</v>
      </c>
      <c r="AF6012" t="str">
        <f t="shared" ca="1" si="562"/>
        <v>18-64</v>
      </c>
      <c r="AG6012" s="3">
        <f t="shared" si="563"/>
        <v>0.97879930000000004</v>
      </c>
      <c r="AH6012" t="str">
        <f>_xlfn.IFNA(VLOOKUP(Sales_Transactions[[#This Row],[Order ID]],Returned_Items[#All],2,FALSE),"Not Returned")</f>
        <v>Not Returned</v>
      </c>
    </row>
    <row r="6013" spans="1:34" x14ac:dyDescent="0.25">
      <c r="A6013">
        <v>24775</v>
      </c>
      <c r="C6013" t="s">
        <v>707</v>
      </c>
      <c r="D6013" s="2" t="str">
        <f>TEXT(MID(Sales_Transactions[[#This Row],[Order Date]],2,5),"d/m/yyy")</f>
        <v>17/2/2012</v>
      </c>
      <c r="E6013" s="2" t="str">
        <f>TEXT(MID(Sales_Transactions[[#This Row],[Order Date]],2,5),"d")</f>
        <v>17</v>
      </c>
      <c r="F6013" s="2" t="str">
        <f>TEXT(MID(Sales_Transactions[[#This Row],[Order Date]],2,5),"m")</f>
        <v>2</v>
      </c>
      <c r="G6013" s="2" t="str">
        <f>TEXT(MID(Sales_Transactions[[#This Row],[Order Date]],2,5),"yyy")</f>
        <v>2012</v>
      </c>
      <c r="H6013" s="2" t="str">
        <f>TEXT(MID(Sales_Transactions[[#This Row],[Order Date]],2,5),"yyy/m")</f>
        <v>2012/2</v>
      </c>
      <c r="I6013" t="s">
        <v>101</v>
      </c>
      <c r="J6013">
        <f t="shared" si="558"/>
        <v>1</v>
      </c>
      <c r="K6013" s="2">
        <v>15</v>
      </c>
      <c r="L6013" s="3">
        <v>1616.66</v>
      </c>
      <c r="M6013" s="4">
        <v>0</v>
      </c>
      <c r="N6013" s="5" t="s">
        <v>34</v>
      </c>
      <c r="O6013" s="3">
        <v>112.58</v>
      </c>
      <c r="P6013" s="3">
        <v>100.98</v>
      </c>
      <c r="Q6013" s="3">
        <v>56.22</v>
      </c>
      <c r="R6013" s="5" t="s">
        <v>2669</v>
      </c>
      <c r="S6013" s="5" t="s">
        <v>2144</v>
      </c>
      <c r="T6013" s="5" t="str">
        <f t="shared" si="559"/>
        <v>Tracy Blumstein</v>
      </c>
      <c r="U6013" t="s">
        <v>1143</v>
      </c>
      <c r="V6013" s="5" t="s">
        <v>74</v>
      </c>
      <c r="W6013" s="5" t="s">
        <v>57</v>
      </c>
      <c r="X6013" s="5" t="s">
        <v>104</v>
      </c>
      <c r="Y6013" s="5" t="s">
        <v>105</v>
      </c>
      <c r="Z6013" s="5" t="s">
        <v>106</v>
      </c>
      <c r="AA6013" s="4">
        <v>0.6</v>
      </c>
      <c r="AB6013" s="1">
        <v>40958</v>
      </c>
      <c r="AC6013" s="1">
        <v>26409</v>
      </c>
      <c r="AD6013">
        <f t="shared" si="560"/>
        <v>2</v>
      </c>
      <c r="AE6013">
        <f t="shared" ca="1" si="561"/>
        <v>52</v>
      </c>
      <c r="AF6013" t="str">
        <f t="shared" ca="1" si="562"/>
        <v>18-64</v>
      </c>
      <c r="AG6013" s="3">
        <f t="shared" si="563"/>
        <v>10.479999999999999</v>
      </c>
      <c r="AH6013" t="str">
        <f>_xlfn.IFNA(VLOOKUP(Sales_Transactions[[#This Row],[Order ID]],Returned_Items[#All],2,FALSE),"Not Returned")</f>
        <v>Not Returned</v>
      </c>
    </row>
    <row r="6014" spans="1:34" x14ac:dyDescent="0.25">
      <c r="A6014">
        <v>24775</v>
      </c>
      <c r="C6014" t="s">
        <v>707</v>
      </c>
      <c r="D6014" s="2" t="str">
        <f>TEXT(MID(Sales_Transactions[[#This Row],[Order Date]],2,5),"d/m/yyy")</f>
        <v>17/2/2012</v>
      </c>
      <c r="E6014" s="2" t="str">
        <f>TEXT(MID(Sales_Transactions[[#This Row],[Order Date]],2,5),"d")</f>
        <v>17</v>
      </c>
      <c r="F6014" s="2" t="str">
        <f>TEXT(MID(Sales_Transactions[[#This Row],[Order Date]],2,5),"m")</f>
        <v>2</v>
      </c>
      <c r="G6014" s="2" t="str">
        <f>TEXT(MID(Sales_Transactions[[#This Row],[Order Date]],2,5),"yyy")</f>
        <v>2012</v>
      </c>
      <c r="H6014" s="2" t="str">
        <f>TEXT(MID(Sales_Transactions[[#This Row],[Order Date]],2,5),"yyy/m")</f>
        <v>2012/2</v>
      </c>
      <c r="I6014" t="s">
        <v>101</v>
      </c>
      <c r="J6014">
        <f t="shared" si="558"/>
        <v>1</v>
      </c>
      <c r="K6014" s="2">
        <v>6</v>
      </c>
      <c r="L6014" s="3">
        <v>96.21</v>
      </c>
      <c r="M6014" s="4">
        <v>0.06</v>
      </c>
      <c r="N6014" s="5" t="s">
        <v>23</v>
      </c>
      <c r="O6014" s="3">
        <v>-19.34</v>
      </c>
      <c r="P6014" s="3">
        <v>14.58</v>
      </c>
      <c r="Q6014" s="3">
        <v>57.4</v>
      </c>
      <c r="R6014" s="5" t="s">
        <v>2669</v>
      </c>
      <c r="S6014" s="5" t="s">
        <v>2144</v>
      </c>
      <c r="T6014" s="5" t="str">
        <f t="shared" si="559"/>
        <v>Tracy Blumstein</v>
      </c>
      <c r="U6014" t="s">
        <v>1143</v>
      </c>
      <c r="V6014" s="5" t="s">
        <v>74</v>
      </c>
      <c r="W6014" s="5" t="s">
        <v>57</v>
      </c>
      <c r="X6014" s="5" t="s">
        <v>58</v>
      </c>
      <c r="Y6014" s="5" t="s">
        <v>1110</v>
      </c>
      <c r="Z6014" s="5" t="s">
        <v>43</v>
      </c>
      <c r="AA6014" s="4">
        <v>0.48</v>
      </c>
      <c r="AB6014" s="1">
        <v>40957</v>
      </c>
      <c r="AC6014" s="1">
        <v>24764</v>
      </c>
      <c r="AD6014">
        <f t="shared" si="560"/>
        <v>1</v>
      </c>
      <c r="AE6014">
        <f t="shared" ca="1" si="561"/>
        <v>56</v>
      </c>
      <c r="AF6014" t="str">
        <f t="shared" ca="1" si="562"/>
        <v>18-64</v>
      </c>
      <c r="AG6014" s="3">
        <f t="shared" si="563"/>
        <v>11.995208666666665</v>
      </c>
      <c r="AH6014" t="str">
        <f>_xlfn.IFNA(VLOOKUP(Sales_Transactions[[#This Row],[Order ID]],Returned_Items[#All],2,FALSE),"Not Returned")</f>
        <v>Not Returned</v>
      </c>
    </row>
    <row r="6015" spans="1:34" x14ac:dyDescent="0.25">
      <c r="A6015">
        <v>25120</v>
      </c>
      <c r="C6015" t="s">
        <v>1122</v>
      </c>
      <c r="D6015" s="2" t="str">
        <f>TEXT(MID(Sales_Transactions[[#This Row],[Order Date]],2,5),"d/m/yyy")</f>
        <v>4/2/2009</v>
      </c>
      <c r="E6015" s="2" t="str">
        <f>TEXT(MID(Sales_Transactions[[#This Row],[Order Date]],2,5),"d")</f>
        <v>4</v>
      </c>
      <c r="F6015" s="2" t="str">
        <f>TEXT(MID(Sales_Transactions[[#This Row],[Order Date]],2,5),"m")</f>
        <v>2</v>
      </c>
      <c r="G6015" s="2" t="str">
        <f>TEXT(MID(Sales_Transactions[[#This Row],[Order Date]],2,5),"yyy")</f>
        <v>2009</v>
      </c>
      <c r="H6015" s="2" t="str">
        <f>TEXT(MID(Sales_Transactions[[#This Row],[Order Date]],2,5),"yyy/m")</f>
        <v>2009/2</v>
      </c>
      <c r="I6015" t="s">
        <v>78</v>
      </c>
      <c r="J6015">
        <f t="shared" si="558"/>
        <v>3</v>
      </c>
      <c r="K6015" s="2">
        <v>46</v>
      </c>
      <c r="L6015" s="3">
        <v>237.15</v>
      </c>
      <c r="M6015" s="4">
        <v>0</v>
      </c>
      <c r="N6015" s="5" t="s">
        <v>23</v>
      </c>
      <c r="O6015" s="3">
        <v>123.02</v>
      </c>
      <c r="P6015" s="3">
        <v>4.91</v>
      </c>
      <c r="Q6015" s="3">
        <v>0.5</v>
      </c>
      <c r="R6015" s="5" t="s">
        <v>1775</v>
      </c>
      <c r="S6015" s="5" t="s">
        <v>2306</v>
      </c>
      <c r="T6015" s="5" t="str">
        <f t="shared" si="559"/>
        <v>Michael Grace</v>
      </c>
      <c r="U6015" t="s">
        <v>1143</v>
      </c>
      <c r="V6015" s="5" t="s">
        <v>47</v>
      </c>
      <c r="W6015" s="5" t="s">
        <v>28</v>
      </c>
      <c r="X6015" s="5" t="s">
        <v>115</v>
      </c>
      <c r="Y6015" s="5" t="s">
        <v>852</v>
      </c>
      <c r="Z6015" s="5" t="s">
        <v>43</v>
      </c>
      <c r="AA6015" s="4">
        <v>0.36</v>
      </c>
      <c r="AB6015" s="1">
        <v>39850</v>
      </c>
      <c r="AC6015" s="1">
        <v>24175</v>
      </c>
      <c r="AD6015">
        <f t="shared" si="560"/>
        <v>2</v>
      </c>
      <c r="AE6015">
        <f t="shared" ca="1" si="561"/>
        <v>58</v>
      </c>
      <c r="AF6015" t="str">
        <f t="shared" ca="1" si="562"/>
        <v>18-64</v>
      </c>
      <c r="AG6015" s="3">
        <f t="shared" si="563"/>
        <v>0.11760869565217391</v>
      </c>
      <c r="AH6015" t="str">
        <f>_xlfn.IFNA(VLOOKUP(Sales_Transactions[[#This Row],[Order ID]],Returned_Items[#All],2,FALSE),"Not Returned")</f>
        <v>Not Returned</v>
      </c>
    </row>
    <row r="6016" spans="1:34" x14ac:dyDescent="0.25">
      <c r="A6016">
        <v>25120</v>
      </c>
      <c r="C6016" t="s">
        <v>1122</v>
      </c>
      <c r="D6016" s="2" t="str">
        <f>TEXT(MID(Sales_Transactions[[#This Row],[Order Date]],2,5),"d/m/yyy")</f>
        <v>4/2/2009</v>
      </c>
      <c r="E6016" s="2" t="str">
        <f>TEXT(MID(Sales_Transactions[[#This Row],[Order Date]],2,5),"d")</f>
        <v>4</v>
      </c>
      <c r="F6016" s="2" t="str">
        <f>TEXT(MID(Sales_Transactions[[#This Row],[Order Date]],2,5),"m")</f>
        <v>2</v>
      </c>
      <c r="G6016" s="2" t="str">
        <f>TEXT(MID(Sales_Transactions[[#This Row],[Order Date]],2,5),"yyy")</f>
        <v>2009</v>
      </c>
      <c r="H6016" s="2" t="str">
        <f>TEXT(MID(Sales_Transactions[[#This Row],[Order Date]],2,5),"yyy/m")</f>
        <v>2009/2</v>
      </c>
      <c r="I6016" t="s">
        <v>78</v>
      </c>
      <c r="J6016">
        <f t="shared" si="558"/>
        <v>3</v>
      </c>
      <c r="K6016" s="2">
        <v>22</v>
      </c>
      <c r="L6016" s="3">
        <v>179.22</v>
      </c>
      <c r="M6016" s="4">
        <v>0.01</v>
      </c>
      <c r="N6016" s="5" t="s">
        <v>23</v>
      </c>
      <c r="O6016" s="3">
        <v>-139.9</v>
      </c>
      <c r="P6016" s="3">
        <v>7.28</v>
      </c>
      <c r="Q6016" s="3">
        <v>11.15</v>
      </c>
      <c r="R6016" s="5" t="s">
        <v>1775</v>
      </c>
      <c r="S6016" s="5" t="s">
        <v>2306</v>
      </c>
      <c r="T6016" s="5" t="str">
        <f t="shared" si="559"/>
        <v>Michael Grace</v>
      </c>
      <c r="U6016" t="s">
        <v>1143</v>
      </c>
      <c r="V6016" s="5" t="s">
        <v>47</v>
      </c>
      <c r="W6016" s="5" t="s">
        <v>28</v>
      </c>
      <c r="X6016" s="5" t="s">
        <v>75</v>
      </c>
      <c r="Y6016" s="5" t="s">
        <v>1131</v>
      </c>
      <c r="Z6016" s="5" t="s">
        <v>43</v>
      </c>
      <c r="AA6016" s="4">
        <v>0.37</v>
      </c>
      <c r="AB6016" s="1">
        <v>39849</v>
      </c>
      <c r="AC6016" s="1">
        <v>24407</v>
      </c>
      <c r="AD6016">
        <f t="shared" si="560"/>
        <v>1</v>
      </c>
      <c r="AE6016">
        <f t="shared" ca="1" si="561"/>
        <v>57</v>
      </c>
      <c r="AF6016" t="str">
        <f t="shared" ca="1" si="562"/>
        <v>18-64</v>
      </c>
      <c r="AG6016" s="3">
        <f t="shared" si="563"/>
        <v>0.83769418181818189</v>
      </c>
      <c r="AH6016" t="str">
        <f>_xlfn.IFNA(VLOOKUP(Sales_Transactions[[#This Row],[Order ID]],Returned_Items[#All],2,FALSE),"Not Returned")</f>
        <v>Not Returned</v>
      </c>
    </row>
    <row r="6017" spans="1:34" x14ac:dyDescent="0.25">
      <c r="A6017">
        <v>25120</v>
      </c>
      <c r="C6017" t="s">
        <v>1122</v>
      </c>
      <c r="D6017" s="2" t="str">
        <f>TEXT(MID(Sales_Transactions[[#This Row],[Order Date]],2,5),"d/m/yyy")</f>
        <v>4/2/2009</v>
      </c>
      <c r="E6017" s="2" t="str">
        <f>TEXT(MID(Sales_Transactions[[#This Row],[Order Date]],2,5),"d")</f>
        <v>4</v>
      </c>
      <c r="F6017" s="2" t="str">
        <f>TEXT(MID(Sales_Transactions[[#This Row],[Order Date]],2,5),"m")</f>
        <v>2</v>
      </c>
      <c r="G6017" s="2" t="str">
        <f>TEXT(MID(Sales_Transactions[[#This Row],[Order Date]],2,5),"yyy")</f>
        <v>2009</v>
      </c>
      <c r="H6017" s="2" t="str">
        <f>TEXT(MID(Sales_Transactions[[#This Row],[Order Date]],2,5),"yyy/m")</f>
        <v>2009/2</v>
      </c>
      <c r="I6017" t="s">
        <v>78</v>
      </c>
      <c r="J6017">
        <f t="shared" si="558"/>
        <v>3</v>
      </c>
      <c r="K6017" s="2">
        <v>10</v>
      </c>
      <c r="L6017" s="3">
        <v>71.86</v>
      </c>
      <c r="M6017" s="4">
        <v>0.1</v>
      </c>
      <c r="N6017" s="5" t="s">
        <v>23</v>
      </c>
      <c r="O6017" s="3">
        <v>-35.520000000000003</v>
      </c>
      <c r="P6017" s="3">
        <v>6.68</v>
      </c>
      <c r="Q6017" s="3">
        <v>6.93</v>
      </c>
      <c r="R6017" s="5" t="s">
        <v>1775</v>
      </c>
      <c r="S6017" s="5" t="s">
        <v>2306</v>
      </c>
      <c r="T6017" s="5" t="str">
        <f t="shared" si="559"/>
        <v>Michael Grace</v>
      </c>
      <c r="U6017" t="s">
        <v>1143</v>
      </c>
      <c r="V6017" s="5" t="s">
        <v>47</v>
      </c>
      <c r="W6017" s="5" t="s">
        <v>28</v>
      </c>
      <c r="X6017" s="5" t="s">
        <v>75</v>
      </c>
      <c r="Y6017" s="5" t="s">
        <v>631</v>
      </c>
      <c r="Z6017" s="5" t="s">
        <v>43</v>
      </c>
      <c r="AA6017" s="4">
        <v>0.37</v>
      </c>
      <c r="AB6017" s="1">
        <v>39851</v>
      </c>
      <c r="AC6017" s="1">
        <v>24232</v>
      </c>
      <c r="AD6017">
        <f t="shared" si="560"/>
        <v>3</v>
      </c>
      <c r="AE6017">
        <f t="shared" ca="1" si="561"/>
        <v>58</v>
      </c>
      <c r="AF6017" t="str">
        <f t="shared" ca="1" si="562"/>
        <v>18-64</v>
      </c>
      <c r="AG6017" s="3">
        <f t="shared" si="563"/>
        <v>1.3603320000000001</v>
      </c>
      <c r="AH6017" t="str">
        <f>_xlfn.IFNA(VLOOKUP(Sales_Transactions[[#This Row],[Order ID]],Returned_Items[#All],2,FALSE),"Not Returned")</f>
        <v>Not Returned</v>
      </c>
    </row>
    <row r="6018" spans="1:34" x14ac:dyDescent="0.25">
      <c r="A6018">
        <v>25440</v>
      </c>
      <c r="C6018" t="s">
        <v>2102</v>
      </c>
      <c r="D6018" s="2" t="str">
        <f>TEXT(MID(Sales_Transactions[[#This Row],[Order Date]],2,5),"d/m/yyy")</f>
        <v>6/2/2009</v>
      </c>
      <c r="E6018" s="2" t="str">
        <f>TEXT(MID(Sales_Transactions[[#This Row],[Order Date]],2,5),"d")</f>
        <v>6</v>
      </c>
      <c r="F6018" s="2" t="str">
        <f>TEXT(MID(Sales_Transactions[[#This Row],[Order Date]],2,5),"m")</f>
        <v>2</v>
      </c>
      <c r="G6018" s="2" t="str">
        <f>TEXT(MID(Sales_Transactions[[#This Row],[Order Date]],2,5),"yyy")</f>
        <v>2009</v>
      </c>
      <c r="H6018" s="2" t="str">
        <f>TEXT(MID(Sales_Transactions[[#This Row],[Order Date]],2,5),"yyy/m")</f>
        <v>2009/2</v>
      </c>
      <c r="I6018" t="s">
        <v>33</v>
      </c>
      <c r="J6018">
        <f t="shared" ref="J6018:J6081" si="564">IF(I6018="Making Critical",5,IF(I6018="High",4,IF(I6018="Medium",3,IF(I6018="Low",2,1))))</f>
        <v>4</v>
      </c>
      <c r="K6018" s="2">
        <v>30</v>
      </c>
      <c r="L6018" s="3">
        <v>6589.3040000000001</v>
      </c>
      <c r="M6018" s="4">
        <v>0.02</v>
      </c>
      <c r="N6018" s="5" t="s">
        <v>34</v>
      </c>
      <c r="O6018" s="3">
        <v>912.48</v>
      </c>
      <c r="P6018" s="3">
        <v>259.70999999999998</v>
      </c>
      <c r="Q6018" s="3">
        <v>66.67</v>
      </c>
      <c r="R6018" s="5" t="s">
        <v>1395</v>
      </c>
      <c r="S6018" s="5" t="s">
        <v>1942</v>
      </c>
      <c r="T6018" s="5" t="str">
        <f t="shared" ref="T6018:T6081" si="565">R6018 &amp; " " &amp; S6018</f>
        <v>Kelly Andreada</v>
      </c>
      <c r="U6018" t="s">
        <v>1143</v>
      </c>
      <c r="V6018" s="5" t="s">
        <v>74</v>
      </c>
      <c r="W6018" s="5" t="s">
        <v>57</v>
      </c>
      <c r="X6018" s="5" t="s">
        <v>107</v>
      </c>
      <c r="Y6018" s="5" t="s">
        <v>853</v>
      </c>
      <c r="Z6018" s="5" t="s">
        <v>106</v>
      </c>
      <c r="AA6018" s="4">
        <v>0.65</v>
      </c>
      <c r="AB6018" s="1">
        <v>39850</v>
      </c>
      <c r="AC6018" s="1">
        <v>24343</v>
      </c>
      <c r="AD6018">
        <f t="shared" ref="AD6018:AD6081" si="566">_xlfn.DAYS(AB6018,D6018)</f>
        <v>0</v>
      </c>
      <c r="AE6018">
        <f t="shared" ref="AE6018:AE6081" ca="1" si="567">DATEDIF(AC6018,TODAY(),"Y")</f>
        <v>57</v>
      </c>
      <c r="AF6018" t="str">
        <f t="shared" ref="AF6018:AF6081" ca="1" si="568">IF(AE6018&lt;18,"Under 18",IF(AE6018&lt;65,"18-64","Over 65"))</f>
        <v>18-64</v>
      </c>
      <c r="AG6018" s="3">
        <f t="shared" ref="AG6018:AG6081" si="569" xml:space="preserve"> (P6018 - (M6018 / 100) * P6018 + Q6018) / K6018</f>
        <v>10.877601933333333</v>
      </c>
      <c r="AH6018" t="str">
        <f>_xlfn.IFNA(VLOOKUP(Sales_Transactions[[#This Row],[Order ID]],Returned_Items[#All],2,FALSE),"Not Returned")</f>
        <v>Not Returned</v>
      </c>
    </row>
    <row r="6019" spans="1:34" x14ac:dyDescent="0.25">
      <c r="A6019">
        <v>25799</v>
      </c>
      <c r="C6019" t="s">
        <v>1625</v>
      </c>
      <c r="D6019" s="2" t="str">
        <f>TEXT(MID(Sales_Transactions[[#This Row],[Order Date]],2,5),"d/m/yyy")</f>
        <v>24/2/2011</v>
      </c>
      <c r="E6019" s="2" t="str">
        <f>TEXT(MID(Sales_Transactions[[#This Row],[Order Date]],2,5),"d")</f>
        <v>24</v>
      </c>
      <c r="F6019" s="2" t="str">
        <f>TEXT(MID(Sales_Transactions[[#This Row],[Order Date]],2,5),"m")</f>
        <v>2</v>
      </c>
      <c r="G6019" s="2" t="str">
        <f>TEXT(MID(Sales_Transactions[[#This Row],[Order Date]],2,5),"yyy")</f>
        <v>2011</v>
      </c>
      <c r="H6019" s="2" t="str">
        <f>TEXT(MID(Sales_Transactions[[#This Row],[Order Date]],2,5),"yyy/m")</f>
        <v>2011/2</v>
      </c>
      <c r="I6019" t="s">
        <v>22</v>
      </c>
      <c r="J6019">
        <f t="shared" si="564"/>
        <v>2</v>
      </c>
      <c r="K6019" s="2">
        <v>38</v>
      </c>
      <c r="L6019" s="3">
        <v>136.5</v>
      </c>
      <c r="M6019" s="4">
        <v>0.05</v>
      </c>
      <c r="N6019" s="5" t="s">
        <v>23</v>
      </c>
      <c r="O6019" s="3">
        <v>-216.66</v>
      </c>
      <c r="P6019" s="3">
        <v>3.34</v>
      </c>
      <c r="Q6019" s="3">
        <v>7.49</v>
      </c>
      <c r="R6019" s="5" t="s">
        <v>3439</v>
      </c>
      <c r="S6019" s="5" t="s">
        <v>3440</v>
      </c>
      <c r="T6019" s="5" t="str">
        <f t="shared" si="565"/>
        <v>Saphhira Shifley</v>
      </c>
      <c r="U6019" t="s">
        <v>1143</v>
      </c>
      <c r="V6019" s="5" t="s">
        <v>47</v>
      </c>
      <c r="W6019" s="5" t="s">
        <v>28</v>
      </c>
      <c r="X6019" s="5" t="s">
        <v>124</v>
      </c>
      <c r="Y6019" s="5" t="s">
        <v>1309</v>
      </c>
      <c r="Z6019" s="5" t="s">
        <v>84</v>
      </c>
      <c r="AA6019" s="4">
        <v>0.54</v>
      </c>
      <c r="AB6019" s="1">
        <v>40601</v>
      </c>
      <c r="AC6019" s="1">
        <v>24231</v>
      </c>
      <c r="AD6019">
        <f t="shared" si="566"/>
        <v>3</v>
      </c>
      <c r="AE6019">
        <f t="shared" ca="1" si="567"/>
        <v>58</v>
      </c>
      <c r="AF6019" t="str">
        <f t="shared" ca="1" si="568"/>
        <v>18-64</v>
      </c>
      <c r="AG6019" s="3">
        <f t="shared" si="569"/>
        <v>0.28495605263157897</v>
      </c>
      <c r="AH6019" t="str">
        <f>_xlfn.IFNA(VLOOKUP(Sales_Transactions[[#This Row],[Order ID]],Returned_Items[#All],2,FALSE),"Not Returned")</f>
        <v>Returned</v>
      </c>
    </row>
    <row r="6020" spans="1:34" x14ac:dyDescent="0.25">
      <c r="A6020">
        <v>25831</v>
      </c>
      <c r="C6020" t="s">
        <v>2455</v>
      </c>
      <c r="D6020" s="2" t="str">
        <f>TEXT(MID(Sales_Transactions[[#This Row],[Order Date]],2,5),"d/m/yyy")</f>
        <v>14/9/2009</v>
      </c>
      <c r="E6020" s="2" t="str">
        <f>TEXT(MID(Sales_Transactions[[#This Row],[Order Date]],2,5),"d")</f>
        <v>14</v>
      </c>
      <c r="F6020" s="2" t="str">
        <f>TEXT(MID(Sales_Transactions[[#This Row],[Order Date]],2,5),"m")</f>
        <v>9</v>
      </c>
      <c r="G6020" s="2" t="str">
        <f>TEXT(MID(Sales_Transactions[[#This Row],[Order Date]],2,5),"yyy")</f>
        <v>2009</v>
      </c>
      <c r="H6020" s="2" t="str">
        <f>TEXT(MID(Sales_Transactions[[#This Row],[Order Date]],2,5),"yyy/m")</f>
        <v>2009/9</v>
      </c>
      <c r="I6020" t="s">
        <v>78</v>
      </c>
      <c r="J6020">
        <f t="shared" si="564"/>
        <v>3</v>
      </c>
      <c r="K6020" s="2">
        <v>6</v>
      </c>
      <c r="L6020" s="3">
        <v>250.376</v>
      </c>
      <c r="M6020" s="4">
        <v>0.01</v>
      </c>
      <c r="N6020" s="5" t="s">
        <v>23</v>
      </c>
      <c r="O6020" s="3">
        <v>-131.85</v>
      </c>
      <c r="P6020" s="3">
        <v>45.99</v>
      </c>
      <c r="Q6020" s="3">
        <v>4.99</v>
      </c>
      <c r="R6020" s="5" t="s">
        <v>2669</v>
      </c>
      <c r="S6020" s="5" t="s">
        <v>2144</v>
      </c>
      <c r="T6020" s="5" t="str">
        <f t="shared" si="565"/>
        <v>Tracy Blumstein</v>
      </c>
      <c r="U6020" t="s">
        <v>1143</v>
      </c>
      <c r="V6020" s="5" t="s">
        <v>74</v>
      </c>
      <c r="W6020" s="5" t="s">
        <v>48</v>
      </c>
      <c r="X6020" s="5" t="s">
        <v>49</v>
      </c>
      <c r="Y6020" s="5" t="s">
        <v>1066</v>
      </c>
      <c r="Z6020" s="5" t="s">
        <v>43</v>
      </c>
      <c r="AA6020" s="4">
        <v>0.56000000000000005</v>
      </c>
      <c r="AB6020" s="1">
        <v>40072</v>
      </c>
      <c r="AC6020" s="1">
        <v>23907</v>
      </c>
      <c r="AD6020">
        <f t="shared" si="566"/>
        <v>2</v>
      </c>
      <c r="AE6020">
        <f t="shared" ca="1" si="567"/>
        <v>59</v>
      </c>
      <c r="AF6020" t="str">
        <f t="shared" ca="1" si="568"/>
        <v>18-64</v>
      </c>
      <c r="AG6020" s="3">
        <f t="shared" si="569"/>
        <v>8.4959001666666669</v>
      </c>
      <c r="AH6020" t="str">
        <f>_xlfn.IFNA(VLOOKUP(Sales_Transactions[[#This Row],[Order ID]],Returned_Items[#All],2,FALSE),"Not Returned")</f>
        <v>Not Returned</v>
      </c>
    </row>
    <row r="6021" spans="1:34" x14ac:dyDescent="0.25">
      <c r="A6021">
        <v>28545</v>
      </c>
      <c r="C6021" t="s">
        <v>2679</v>
      </c>
      <c r="D6021" s="2" t="str">
        <f>TEXT(MID(Sales_Transactions[[#This Row],[Order Date]],2,5),"d/m/yyy")</f>
        <v>23/8/2011</v>
      </c>
      <c r="E6021" s="2" t="str">
        <f>TEXT(MID(Sales_Transactions[[#This Row],[Order Date]],2,5),"d")</f>
        <v>23</v>
      </c>
      <c r="F6021" s="2" t="str">
        <f>TEXT(MID(Sales_Transactions[[#This Row],[Order Date]],2,5),"m")</f>
        <v>8</v>
      </c>
      <c r="G6021" s="2" t="str">
        <f>TEXT(MID(Sales_Transactions[[#This Row],[Order Date]],2,5),"yyy")</f>
        <v>2011</v>
      </c>
      <c r="H6021" s="2" t="str">
        <f>TEXT(MID(Sales_Transactions[[#This Row],[Order Date]],2,5),"yyy/m")</f>
        <v>2011/8</v>
      </c>
      <c r="I6021" t="s">
        <v>33</v>
      </c>
      <c r="J6021">
        <f t="shared" si="564"/>
        <v>4</v>
      </c>
      <c r="K6021" s="2">
        <v>15</v>
      </c>
      <c r="L6021" s="3">
        <v>5296.19</v>
      </c>
      <c r="M6021" s="4">
        <v>0.1</v>
      </c>
      <c r="N6021" s="5" t="s">
        <v>23</v>
      </c>
      <c r="O6021" s="3">
        <v>1164.05</v>
      </c>
      <c r="P6021" s="3">
        <v>363.25</v>
      </c>
      <c r="Q6021" s="3">
        <v>19.989999999999998</v>
      </c>
      <c r="R6021" s="5" t="s">
        <v>1395</v>
      </c>
      <c r="S6021" s="5" t="s">
        <v>1942</v>
      </c>
      <c r="T6021" s="5" t="str">
        <f t="shared" si="565"/>
        <v>Kelly Andreada</v>
      </c>
      <c r="U6021" t="s">
        <v>1143</v>
      </c>
      <c r="V6021" s="5" t="s">
        <v>74</v>
      </c>
      <c r="W6021" s="5" t="s">
        <v>28</v>
      </c>
      <c r="X6021" s="5" t="s">
        <v>38</v>
      </c>
      <c r="Y6021" s="5" t="s">
        <v>994</v>
      </c>
      <c r="Z6021" s="5" t="s">
        <v>43</v>
      </c>
      <c r="AA6021" s="4">
        <v>0.56999999999999995</v>
      </c>
      <c r="AB6021" s="1">
        <v>40779</v>
      </c>
      <c r="AC6021" s="1">
        <v>23889</v>
      </c>
      <c r="AD6021">
        <f t="shared" si="566"/>
        <v>1</v>
      </c>
      <c r="AE6021">
        <f t="shared" ca="1" si="567"/>
        <v>59</v>
      </c>
      <c r="AF6021" t="str">
        <f t="shared" ca="1" si="568"/>
        <v>18-64</v>
      </c>
      <c r="AG6021" s="3">
        <f t="shared" si="569"/>
        <v>25.525116666666669</v>
      </c>
      <c r="AH6021" t="str">
        <f>_xlfn.IFNA(VLOOKUP(Sales_Transactions[[#This Row],[Order ID]],Returned_Items[#All],2,FALSE),"Not Returned")</f>
        <v>Not Returned</v>
      </c>
    </row>
    <row r="6022" spans="1:34" x14ac:dyDescent="0.25">
      <c r="A6022">
        <v>28929</v>
      </c>
      <c r="C6022" t="s">
        <v>2671</v>
      </c>
      <c r="D6022" s="2" t="str">
        <f>TEXT(MID(Sales_Transactions[[#This Row],[Order Date]],2,5),"d/m/yyy")</f>
        <v>9/10/2012</v>
      </c>
      <c r="E6022" s="2" t="str">
        <f>TEXT(MID(Sales_Transactions[[#This Row],[Order Date]],2,5),"d")</f>
        <v>9</v>
      </c>
      <c r="F6022" s="2" t="str">
        <f>TEXT(MID(Sales_Transactions[[#This Row],[Order Date]],2,5),"m")</f>
        <v>10</v>
      </c>
      <c r="G6022" s="2" t="str">
        <f>TEXT(MID(Sales_Transactions[[#This Row],[Order Date]],2,5),"yyy")</f>
        <v>2012</v>
      </c>
      <c r="H6022" s="2" t="str">
        <f>TEXT(MID(Sales_Transactions[[#This Row],[Order Date]],2,5),"yyy/m")</f>
        <v>2012/10</v>
      </c>
      <c r="I6022" t="s">
        <v>78</v>
      </c>
      <c r="J6022">
        <f t="shared" si="564"/>
        <v>3</v>
      </c>
      <c r="K6022" s="2">
        <v>37</v>
      </c>
      <c r="L6022" s="3">
        <v>230.97</v>
      </c>
      <c r="M6022" s="4">
        <v>0.08</v>
      </c>
      <c r="N6022" s="5" t="s">
        <v>23</v>
      </c>
      <c r="O6022" s="3">
        <v>-173.73</v>
      </c>
      <c r="P6022" s="3">
        <v>6.48</v>
      </c>
      <c r="Q6022" s="3">
        <v>8.19</v>
      </c>
      <c r="R6022" s="5" t="s">
        <v>3439</v>
      </c>
      <c r="S6022" s="5" t="s">
        <v>3440</v>
      </c>
      <c r="T6022" s="5" t="str">
        <f t="shared" si="565"/>
        <v>Saphhira Shifley</v>
      </c>
      <c r="U6022" t="s">
        <v>1143</v>
      </c>
      <c r="V6022" s="5" t="s">
        <v>47</v>
      </c>
      <c r="W6022" s="5" t="s">
        <v>28</v>
      </c>
      <c r="X6022" s="5" t="s">
        <v>75</v>
      </c>
      <c r="Y6022" s="5" t="s">
        <v>263</v>
      </c>
      <c r="Z6022" s="5" t="s">
        <v>43</v>
      </c>
      <c r="AA6022" s="4">
        <v>0.37</v>
      </c>
      <c r="AB6022" s="1">
        <v>41192</v>
      </c>
      <c r="AC6022" s="1">
        <v>23975</v>
      </c>
      <c r="AD6022">
        <f t="shared" si="566"/>
        <v>1</v>
      </c>
      <c r="AE6022">
        <f t="shared" ca="1" si="567"/>
        <v>58</v>
      </c>
      <c r="AF6022" t="str">
        <f t="shared" ca="1" si="568"/>
        <v>18-64</v>
      </c>
      <c r="AG6022" s="3">
        <f t="shared" si="569"/>
        <v>0.39634637837837838</v>
      </c>
      <c r="AH6022" t="str">
        <f>_xlfn.IFNA(VLOOKUP(Sales_Transactions[[#This Row],[Order ID]],Returned_Items[#All],2,FALSE),"Not Returned")</f>
        <v>Not Returned</v>
      </c>
    </row>
    <row r="6023" spans="1:34" x14ac:dyDescent="0.25">
      <c r="A6023">
        <v>28929</v>
      </c>
      <c r="C6023" t="s">
        <v>2671</v>
      </c>
      <c r="D6023" s="2" t="str">
        <f>TEXT(MID(Sales_Transactions[[#This Row],[Order Date]],2,5),"d/m/yyy")</f>
        <v>9/10/2012</v>
      </c>
      <c r="E6023" s="2" t="str">
        <f>TEXT(MID(Sales_Transactions[[#This Row],[Order Date]],2,5),"d")</f>
        <v>9</v>
      </c>
      <c r="F6023" s="2" t="str">
        <f>TEXT(MID(Sales_Transactions[[#This Row],[Order Date]],2,5),"m")</f>
        <v>10</v>
      </c>
      <c r="G6023" s="2" t="str">
        <f>TEXT(MID(Sales_Transactions[[#This Row],[Order Date]],2,5),"yyy")</f>
        <v>2012</v>
      </c>
      <c r="H6023" s="2" t="str">
        <f>TEXT(MID(Sales_Transactions[[#This Row],[Order Date]],2,5),"yyy/m")</f>
        <v>2012/10</v>
      </c>
      <c r="I6023" t="s">
        <v>78</v>
      </c>
      <c r="J6023">
        <f t="shared" si="564"/>
        <v>3</v>
      </c>
      <c r="K6023" s="2">
        <v>46</v>
      </c>
      <c r="L6023" s="3">
        <v>723.17</v>
      </c>
      <c r="M6023" s="4">
        <v>0.09</v>
      </c>
      <c r="N6023" s="5" t="s">
        <v>23</v>
      </c>
      <c r="O6023" s="3">
        <v>-154.11000000000001</v>
      </c>
      <c r="P6023" s="3">
        <v>16.98</v>
      </c>
      <c r="Q6023" s="3">
        <v>12.39</v>
      </c>
      <c r="R6023" s="5" t="s">
        <v>3439</v>
      </c>
      <c r="S6023" s="5" t="s">
        <v>3440</v>
      </c>
      <c r="T6023" s="5" t="str">
        <f t="shared" si="565"/>
        <v>Saphhira Shifley</v>
      </c>
      <c r="U6023" t="s">
        <v>1143</v>
      </c>
      <c r="V6023" s="5" t="s">
        <v>47</v>
      </c>
      <c r="W6023" s="5" t="s">
        <v>28</v>
      </c>
      <c r="X6023" s="5" t="s">
        <v>98</v>
      </c>
      <c r="Y6023" s="5" t="s">
        <v>796</v>
      </c>
      <c r="Z6023" s="5" t="s">
        <v>43</v>
      </c>
      <c r="AA6023" s="4">
        <v>0.35</v>
      </c>
      <c r="AB6023" s="1">
        <v>41193</v>
      </c>
      <c r="AC6023" s="1">
        <v>23929</v>
      </c>
      <c r="AD6023">
        <f t="shared" si="566"/>
        <v>2</v>
      </c>
      <c r="AE6023">
        <f t="shared" ca="1" si="567"/>
        <v>59</v>
      </c>
      <c r="AF6023" t="str">
        <f t="shared" ca="1" si="568"/>
        <v>18-64</v>
      </c>
      <c r="AG6023" s="3">
        <f t="shared" si="569"/>
        <v>0.63814604347826087</v>
      </c>
      <c r="AH6023" t="str">
        <f>_xlfn.IFNA(VLOOKUP(Sales_Transactions[[#This Row],[Order ID]],Returned_Items[#All],2,FALSE),"Not Returned")</f>
        <v>Not Returned</v>
      </c>
    </row>
    <row r="6024" spans="1:34" x14ac:dyDescent="0.25">
      <c r="A6024">
        <v>30083</v>
      </c>
      <c r="C6024" t="s">
        <v>3089</v>
      </c>
      <c r="D6024" s="2" t="str">
        <f>TEXT(MID(Sales_Transactions[[#This Row],[Order Date]],2,5),"d/m/yyy")</f>
        <v>8/1/2009</v>
      </c>
      <c r="E6024" s="2" t="str">
        <f>TEXT(MID(Sales_Transactions[[#This Row],[Order Date]],2,5),"d")</f>
        <v>8</v>
      </c>
      <c r="F6024" s="2" t="str">
        <f>TEXT(MID(Sales_Transactions[[#This Row],[Order Date]],2,5),"m")</f>
        <v>1</v>
      </c>
      <c r="G6024" s="2" t="str">
        <f>TEXT(MID(Sales_Transactions[[#This Row],[Order Date]],2,5),"yyy")</f>
        <v>2009</v>
      </c>
      <c r="H6024" s="2" t="str">
        <f>TEXT(MID(Sales_Transactions[[#This Row],[Order Date]],2,5),"yyy/m")</f>
        <v>2009/1</v>
      </c>
      <c r="I6024" t="s">
        <v>52</v>
      </c>
      <c r="J6024">
        <f t="shared" si="564"/>
        <v>1</v>
      </c>
      <c r="K6024" s="2">
        <v>23</v>
      </c>
      <c r="L6024" s="3">
        <v>324.27999999999997</v>
      </c>
      <c r="M6024" s="4">
        <v>7.0000000000000007E-2</v>
      </c>
      <c r="N6024" s="5" t="s">
        <v>23</v>
      </c>
      <c r="O6024" s="3">
        <v>20.43</v>
      </c>
      <c r="P6024" s="3">
        <v>14.56</v>
      </c>
      <c r="Q6024" s="3">
        <v>3.5</v>
      </c>
      <c r="R6024" s="5" t="s">
        <v>1287</v>
      </c>
      <c r="S6024" s="5" t="s">
        <v>1523</v>
      </c>
      <c r="T6024" s="5" t="str">
        <f t="shared" si="565"/>
        <v>Luke Schmidt</v>
      </c>
      <c r="U6024" t="s">
        <v>1143</v>
      </c>
      <c r="V6024" s="5" t="s">
        <v>74</v>
      </c>
      <c r="W6024" s="5" t="s">
        <v>28</v>
      </c>
      <c r="X6024" s="5" t="s">
        <v>38</v>
      </c>
      <c r="Y6024" s="5" t="s">
        <v>1611</v>
      </c>
      <c r="Z6024" s="5" t="s">
        <v>43</v>
      </c>
      <c r="AA6024" s="4">
        <v>0.57999999999999996</v>
      </c>
      <c r="AB6024" s="1">
        <v>39822</v>
      </c>
      <c r="AC6024" s="1">
        <v>23843</v>
      </c>
      <c r="AD6024">
        <f t="shared" si="566"/>
        <v>1</v>
      </c>
      <c r="AE6024">
        <f t="shared" ca="1" si="567"/>
        <v>59</v>
      </c>
      <c r="AF6024" t="str">
        <f t="shared" ca="1" si="568"/>
        <v>18-64</v>
      </c>
      <c r="AG6024" s="3">
        <f t="shared" si="569"/>
        <v>0.78477426086956514</v>
      </c>
      <c r="AH6024" t="str">
        <f>_xlfn.IFNA(VLOOKUP(Sales_Transactions[[#This Row],[Order ID]],Returned_Items[#All],2,FALSE),"Not Returned")</f>
        <v>Not Returned</v>
      </c>
    </row>
    <row r="6025" spans="1:34" x14ac:dyDescent="0.25">
      <c r="A6025">
        <v>30853</v>
      </c>
      <c r="C6025" t="s">
        <v>1675</v>
      </c>
      <c r="D6025" s="2" t="str">
        <f>TEXT(MID(Sales_Transactions[[#This Row],[Order Date]],2,5),"d/m/yyy")</f>
        <v>27/7/2011</v>
      </c>
      <c r="E6025" s="2" t="str">
        <f>TEXT(MID(Sales_Transactions[[#This Row],[Order Date]],2,5),"d")</f>
        <v>27</v>
      </c>
      <c r="F6025" s="2" t="str">
        <f>TEXT(MID(Sales_Transactions[[#This Row],[Order Date]],2,5),"m")</f>
        <v>7</v>
      </c>
      <c r="G6025" s="2" t="str">
        <f>TEXT(MID(Sales_Transactions[[#This Row],[Order Date]],2,5),"yyy")</f>
        <v>2011</v>
      </c>
      <c r="H6025" s="2" t="str">
        <f>TEXT(MID(Sales_Transactions[[#This Row],[Order Date]],2,5),"yyy/m")</f>
        <v>2011/7</v>
      </c>
      <c r="I6025" t="s">
        <v>78</v>
      </c>
      <c r="J6025">
        <f t="shared" si="564"/>
        <v>3</v>
      </c>
      <c r="K6025" s="2">
        <v>40</v>
      </c>
      <c r="L6025" s="3">
        <v>254.02</v>
      </c>
      <c r="M6025" s="4">
        <v>0.04</v>
      </c>
      <c r="N6025" s="5" t="s">
        <v>23</v>
      </c>
      <c r="O6025" s="3">
        <v>123.14</v>
      </c>
      <c r="P6025" s="3">
        <v>6.3</v>
      </c>
      <c r="Q6025" s="3">
        <v>0.5</v>
      </c>
      <c r="R6025" s="5" t="s">
        <v>1935</v>
      </c>
      <c r="S6025" s="5" t="s">
        <v>3289</v>
      </c>
      <c r="T6025" s="5" t="str">
        <f t="shared" si="565"/>
        <v>Meg Tillman</v>
      </c>
      <c r="U6025" t="s">
        <v>1143</v>
      </c>
      <c r="V6025" s="5" t="s">
        <v>27</v>
      </c>
      <c r="W6025" s="5" t="s">
        <v>28</v>
      </c>
      <c r="X6025" s="5" t="s">
        <v>115</v>
      </c>
      <c r="Y6025" s="5" t="s">
        <v>1565</v>
      </c>
      <c r="Z6025" s="5" t="s">
        <v>43</v>
      </c>
      <c r="AA6025" s="4">
        <v>0.39</v>
      </c>
      <c r="AB6025" s="1">
        <v>40754</v>
      </c>
      <c r="AC6025" s="1">
        <v>23574</v>
      </c>
      <c r="AD6025">
        <f t="shared" si="566"/>
        <v>3</v>
      </c>
      <c r="AE6025">
        <f t="shared" ca="1" si="567"/>
        <v>60</v>
      </c>
      <c r="AF6025" t="str">
        <f t="shared" ca="1" si="568"/>
        <v>18-64</v>
      </c>
      <c r="AG6025" s="3">
        <f t="shared" si="569"/>
        <v>0.169937</v>
      </c>
      <c r="AH6025" t="str">
        <f>_xlfn.IFNA(VLOOKUP(Sales_Transactions[[#This Row],[Order ID]],Returned_Items[#All],2,FALSE),"Not Returned")</f>
        <v>Not Returned</v>
      </c>
    </row>
    <row r="6026" spans="1:34" x14ac:dyDescent="0.25">
      <c r="A6026">
        <v>30944</v>
      </c>
      <c r="C6026" t="s">
        <v>1735</v>
      </c>
      <c r="D6026" s="2" t="str">
        <f>TEXT(MID(Sales_Transactions[[#This Row],[Order Date]],2,5),"d/m/yyy")</f>
        <v>22/6/2011</v>
      </c>
      <c r="E6026" s="2" t="str">
        <f>TEXT(MID(Sales_Transactions[[#This Row],[Order Date]],2,5),"d")</f>
        <v>22</v>
      </c>
      <c r="F6026" s="2" t="str">
        <f>TEXT(MID(Sales_Transactions[[#This Row],[Order Date]],2,5),"m")</f>
        <v>6</v>
      </c>
      <c r="G6026" s="2" t="str">
        <f>TEXT(MID(Sales_Transactions[[#This Row],[Order Date]],2,5),"yyy")</f>
        <v>2011</v>
      </c>
      <c r="H6026" s="2" t="str">
        <f>TEXT(MID(Sales_Transactions[[#This Row],[Order Date]],2,5),"yyy/m")</f>
        <v>2011/6</v>
      </c>
      <c r="I6026" t="s">
        <v>101</v>
      </c>
      <c r="J6026">
        <f t="shared" si="564"/>
        <v>1</v>
      </c>
      <c r="K6026" s="2">
        <v>32</v>
      </c>
      <c r="L6026" s="3">
        <v>546.01</v>
      </c>
      <c r="M6026" s="4">
        <v>0.01</v>
      </c>
      <c r="N6026" s="5" t="s">
        <v>23</v>
      </c>
      <c r="O6026" s="3">
        <v>133.56</v>
      </c>
      <c r="P6026" s="3">
        <v>16.739999999999998</v>
      </c>
      <c r="Q6026" s="3">
        <v>5.08</v>
      </c>
      <c r="R6026" s="5" t="s">
        <v>3439</v>
      </c>
      <c r="S6026" s="5" t="s">
        <v>3440</v>
      </c>
      <c r="T6026" s="5" t="str">
        <f t="shared" si="565"/>
        <v>Saphhira Shifley</v>
      </c>
      <c r="U6026" t="s">
        <v>1143</v>
      </c>
      <c r="V6026" s="5" t="s">
        <v>37</v>
      </c>
      <c r="W6026" s="5" t="s">
        <v>28</v>
      </c>
      <c r="X6026" s="5" t="s">
        <v>41</v>
      </c>
      <c r="Y6026" s="5" t="s">
        <v>3341</v>
      </c>
      <c r="Z6026" s="5" t="s">
        <v>43</v>
      </c>
      <c r="AA6026" s="4">
        <v>0.36</v>
      </c>
      <c r="AB6026" s="1">
        <v>40717</v>
      </c>
      <c r="AC6026" s="1">
        <v>23692</v>
      </c>
      <c r="AD6026">
        <f t="shared" si="566"/>
        <v>1</v>
      </c>
      <c r="AE6026">
        <f t="shared" ca="1" si="567"/>
        <v>59</v>
      </c>
      <c r="AF6026" t="str">
        <f t="shared" ca="1" si="568"/>
        <v>18-64</v>
      </c>
      <c r="AG6026" s="3">
        <f t="shared" si="569"/>
        <v>0.68182268749999997</v>
      </c>
      <c r="AH6026" t="str">
        <f>_xlfn.IFNA(VLOOKUP(Sales_Transactions[[#This Row],[Order ID]],Returned_Items[#All],2,FALSE),"Not Returned")</f>
        <v>Not Returned</v>
      </c>
    </row>
    <row r="6027" spans="1:34" x14ac:dyDescent="0.25">
      <c r="A6027">
        <v>33350</v>
      </c>
      <c r="C6027" t="s">
        <v>1708</v>
      </c>
      <c r="D6027" s="2" t="str">
        <f>TEXT(MID(Sales_Transactions[[#This Row],[Order Date]],2,5),"d/m/yyy")</f>
        <v>21/7/2009</v>
      </c>
      <c r="E6027" s="2" t="str">
        <f>TEXT(MID(Sales_Transactions[[#This Row],[Order Date]],2,5),"d")</f>
        <v>21</v>
      </c>
      <c r="F6027" s="2" t="str">
        <f>TEXT(MID(Sales_Transactions[[#This Row],[Order Date]],2,5),"m")</f>
        <v>7</v>
      </c>
      <c r="G6027" s="2" t="str">
        <f>TEXT(MID(Sales_Transactions[[#This Row],[Order Date]],2,5),"yyy")</f>
        <v>2009</v>
      </c>
      <c r="H6027" s="2" t="str">
        <f>TEXT(MID(Sales_Transactions[[#This Row],[Order Date]],2,5),"yyy/m")</f>
        <v>2009/7</v>
      </c>
      <c r="I6027" t="s">
        <v>52</v>
      </c>
      <c r="J6027">
        <f t="shared" si="564"/>
        <v>1</v>
      </c>
      <c r="K6027" s="2">
        <v>1</v>
      </c>
      <c r="L6027" s="3">
        <v>1786.04</v>
      </c>
      <c r="M6027" s="4">
        <v>0.1</v>
      </c>
      <c r="N6027" s="5" t="s">
        <v>23</v>
      </c>
      <c r="O6027" s="3">
        <v>-924.99</v>
      </c>
      <c r="P6027" s="3">
        <v>1889.99</v>
      </c>
      <c r="Q6027" s="3">
        <v>19.989999999999998</v>
      </c>
      <c r="R6027" s="5" t="s">
        <v>1395</v>
      </c>
      <c r="S6027" s="5" t="s">
        <v>1942</v>
      </c>
      <c r="T6027" s="5" t="str">
        <f t="shared" si="565"/>
        <v>Kelly Andreada</v>
      </c>
      <c r="U6027" t="s">
        <v>1143</v>
      </c>
      <c r="V6027" s="5" t="s">
        <v>74</v>
      </c>
      <c r="W6027" s="5" t="s">
        <v>28</v>
      </c>
      <c r="X6027" s="5" t="s">
        <v>41</v>
      </c>
      <c r="Y6027" s="5" t="s">
        <v>3119</v>
      </c>
      <c r="Z6027" s="5" t="s">
        <v>43</v>
      </c>
      <c r="AA6027" s="4">
        <v>0.36</v>
      </c>
      <c r="AB6027" s="1">
        <v>40015</v>
      </c>
      <c r="AC6027" s="1">
        <v>26055</v>
      </c>
      <c r="AD6027">
        <f t="shared" si="566"/>
        <v>0</v>
      </c>
      <c r="AE6027">
        <f t="shared" ca="1" si="567"/>
        <v>53</v>
      </c>
      <c r="AF6027" t="str">
        <f t="shared" ca="1" si="568"/>
        <v>18-64</v>
      </c>
      <c r="AG6027" s="3">
        <f t="shared" si="569"/>
        <v>1908.0900100000001</v>
      </c>
      <c r="AH6027" t="str">
        <f>_xlfn.IFNA(VLOOKUP(Sales_Transactions[[#This Row],[Order ID]],Returned_Items[#All],2,FALSE),"Not Returned")</f>
        <v>Not Returned</v>
      </c>
    </row>
    <row r="6028" spans="1:34" x14ac:dyDescent="0.25">
      <c r="A6028">
        <v>34660</v>
      </c>
      <c r="C6028" t="s">
        <v>3187</v>
      </c>
      <c r="D6028" s="2" t="str">
        <f>TEXT(MID(Sales_Transactions[[#This Row],[Order Date]],2,5),"d/m/yyy")</f>
        <v>3/9/2011</v>
      </c>
      <c r="E6028" s="2" t="str">
        <f>TEXT(MID(Sales_Transactions[[#This Row],[Order Date]],2,5),"d")</f>
        <v>3</v>
      </c>
      <c r="F6028" s="2" t="str">
        <f>TEXT(MID(Sales_Transactions[[#This Row],[Order Date]],2,5),"m")</f>
        <v>9</v>
      </c>
      <c r="G6028" s="2" t="str">
        <f>TEXT(MID(Sales_Transactions[[#This Row],[Order Date]],2,5),"yyy")</f>
        <v>2011</v>
      </c>
      <c r="H6028" s="2" t="str">
        <f>TEXT(MID(Sales_Transactions[[#This Row],[Order Date]],2,5),"yyy/m")</f>
        <v>2011/9</v>
      </c>
      <c r="I6028" t="s">
        <v>52</v>
      </c>
      <c r="J6028">
        <f t="shared" si="564"/>
        <v>1</v>
      </c>
      <c r="K6028" s="2">
        <v>4</v>
      </c>
      <c r="L6028" s="3">
        <v>24.77</v>
      </c>
      <c r="M6028" s="4">
        <v>0.1</v>
      </c>
      <c r="N6028" s="5" t="s">
        <v>23</v>
      </c>
      <c r="O6028" s="3">
        <v>-17.07</v>
      </c>
      <c r="P6028" s="3">
        <v>4.91</v>
      </c>
      <c r="Q6028" s="3">
        <v>5.68</v>
      </c>
      <c r="R6028" s="5" t="s">
        <v>2669</v>
      </c>
      <c r="S6028" s="5" t="s">
        <v>2144</v>
      </c>
      <c r="T6028" s="5" t="str">
        <f t="shared" si="565"/>
        <v>Tracy Blumstein</v>
      </c>
      <c r="U6028" t="s">
        <v>1143</v>
      </c>
      <c r="V6028" s="5" t="s">
        <v>74</v>
      </c>
      <c r="W6028" s="5" t="s">
        <v>28</v>
      </c>
      <c r="X6028" s="5" t="s">
        <v>41</v>
      </c>
      <c r="Y6028" s="5" t="s">
        <v>2403</v>
      </c>
      <c r="Z6028" s="5" t="s">
        <v>43</v>
      </c>
      <c r="AA6028" s="4">
        <v>0.36</v>
      </c>
      <c r="AB6028" s="1">
        <v>40790</v>
      </c>
      <c r="AC6028" s="1">
        <v>26127</v>
      </c>
      <c r="AD6028">
        <f t="shared" si="566"/>
        <v>1</v>
      </c>
      <c r="AE6028">
        <f t="shared" ca="1" si="567"/>
        <v>53</v>
      </c>
      <c r="AF6028" t="str">
        <f t="shared" ca="1" si="568"/>
        <v>18-64</v>
      </c>
      <c r="AG6028" s="3">
        <f t="shared" si="569"/>
        <v>2.6462725000000002</v>
      </c>
      <c r="AH6028" t="str">
        <f>_xlfn.IFNA(VLOOKUP(Sales_Transactions[[#This Row],[Order ID]],Returned_Items[#All],2,FALSE),"Not Returned")</f>
        <v>Not Returned</v>
      </c>
    </row>
    <row r="6029" spans="1:34" x14ac:dyDescent="0.25">
      <c r="A6029">
        <v>34660</v>
      </c>
      <c r="C6029" t="s">
        <v>3187</v>
      </c>
      <c r="D6029" s="2" t="str">
        <f>TEXT(MID(Sales_Transactions[[#This Row],[Order Date]],2,5),"d/m/yyy")</f>
        <v>3/9/2011</v>
      </c>
      <c r="E6029" s="2" t="str">
        <f>TEXT(MID(Sales_Transactions[[#This Row],[Order Date]],2,5),"d")</f>
        <v>3</v>
      </c>
      <c r="F6029" s="2" t="str">
        <f>TEXT(MID(Sales_Transactions[[#This Row],[Order Date]],2,5),"m")</f>
        <v>9</v>
      </c>
      <c r="G6029" s="2" t="str">
        <f>TEXT(MID(Sales_Transactions[[#This Row],[Order Date]],2,5),"yyy")</f>
        <v>2011</v>
      </c>
      <c r="H6029" s="2" t="str">
        <f>TEXT(MID(Sales_Transactions[[#This Row],[Order Date]],2,5),"yyy/m")</f>
        <v>2011/9</v>
      </c>
      <c r="I6029" t="s">
        <v>52</v>
      </c>
      <c r="J6029">
        <f t="shared" si="564"/>
        <v>1</v>
      </c>
      <c r="K6029" s="2">
        <v>36</v>
      </c>
      <c r="L6029" s="3">
        <v>3832.37</v>
      </c>
      <c r="M6029" s="4">
        <v>0.01</v>
      </c>
      <c r="N6029" s="5" t="s">
        <v>23</v>
      </c>
      <c r="O6029" s="3">
        <v>1322.07</v>
      </c>
      <c r="P6029" s="3">
        <v>107.53</v>
      </c>
      <c r="Q6029" s="3">
        <v>5.81</v>
      </c>
      <c r="R6029" s="5" t="s">
        <v>2669</v>
      </c>
      <c r="S6029" s="5" t="s">
        <v>2144</v>
      </c>
      <c r="T6029" s="5" t="str">
        <f t="shared" si="565"/>
        <v>Tracy Blumstein</v>
      </c>
      <c r="U6029" t="s">
        <v>1143</v>
      </c>
      <c r="V6029" s="5" t="s">
        <v>74</v>
      </c>
      <c r="W6029" s="5" t="s">
        <v>57</v>
      </c>
      <c r="X6029" s="5" t="s">
        <v>58</v>
      </c>
      <c r="Y6029" s="5" t="s">
        <v>788</v>
      </c>
      <c r="Z6029" s="5" t="s">
        <v>56</v>
      </c>
      <c r="AA6029" s="4">
        <v>0.65</v>
      </c>
      <c r="AB6029" s="1">
        <v>40791</v>
      </c>
      <c r="AC6029" s="1">
        <v>26111</v>
      </c>
      <c r="AD6029">
        <f t="shared" si="566"/>
        <v>2</v>
      </c>
      <c r="AE6029">
        <f t="shared" ca="1" si="567"/>
        <v>53</v>
      </c>
      <c r="AF6029" t="str">
        <f t="shared" ca="1" si="568"/>
        <v>18-64</v>
      </c>
      <c r="AG6029" s="3">
        <f t="shared" si="569"/>
        <v>3.1480346388888893</v>
      </c>
      <c r="AH6029" t="str">
        <f>_xlfn.IFNA(VLOOKUP(Sales_Transactions[[#This Row],[Order ID]],Returned_Items[#All],2,FALSE),"Not Returned")</f>
        <v>Not Returned</v>
      </c>
    </row>
    <row r="6030" spans="1:34" x14ac:dyDescent="0.25">
      <c r="A6030">
        <v>35425</v>
      </c>
      <c r="C6030" t="s">
        <v>2982</v>
      </c>
      <c r="D6030" s="2" t="str">
        <f>TEXT(MID(Sales_Transactions[[#This Row],[Order Date]],2,5),"d/m/yyy")</f>
        <v>28/3/2010</v>
      </c>
      <c r="E6030" s="2" t="str">
        <f>TEXT(MID(Sales_Transactions[[#This Row],[Order Date]],2,5),"d")</f>
        <v>28</v>
      </c>
      <c r="F6030" s="2" t="str">
        <f>TEXT(MID(Sales_Transactions[[#This Row],[Order Date]],2,5),"m")</f>
        <v>3</v>
      </c>
      <c r="G6030" s="2" t="str">
        <f>TEXT(MID(Sales_Transactions[[#This Row],[Order Date]],2,5),"yyy")</f>
        <v>2010</v>
      </c>
      <c r="H6030" s="2" t="str">
        <f>TEXT(MID(Sales_Transactions[[#This Row],[Order Date]],2,5),"yyy/m")</f>
        <v>2010/3</v>
      </c>
      <c r="I6030" t="s">
        <v>52</v>
      </c>
      <c r="J6030">
        <f t="shared" si="564"/>
        <v>1</v>
      </c>
      <c r="K6030" s="2">
        <v>25</v>
      </c>
      <c r="L6030" s="3">
        <v>100.34</v>
      </c>
      <c r="M6030" s="4">
        <v>0</v>
      </c>
      <c r="N6030" s="5" t="s">
        <v>23</v>
      </c>
      <c r="O6030" s="3">
        <v>-88.19</v>
      </c>
      <c r="P6030" s="3">
        <v>3.58</v>
      </c>
      <c r="Q6030" s="3">
        <v>5.47</v>
      </c>
      <c r="R6030" s="5" t="s">
        <v>2669</v>
      </c>
      <c r="S6030" s="5" t="s">
        <v>2144</v>
      </c>
      <c r="T6030" s="5" t="str">
        <f t="shared" si="565"/>
        <v>Tracy Blumstein</v>
      </c>
      <c r="U6030" t="s">
        <v>1143</v>
      </c>
      <c r="V6030" s="5" t="s">
        <v>74</v>
      </c>
      <c r="W6030" s="5" t="s">
        <v>28</v>
      </c>
      <c r="X6030" s="5" t="s">
        <v>41</v>
      </c>
      <c r="Y6030" s="5" t="s">
        <v>769</v>
      </c>
      <c r="Z6030" s="5" t="s">
        <v>43</v>
      </c>
      <c r="AA6030" s="4">
        <v>0.37</v>
      </c>
      <c r="AB6030" s="1">
        <v>40267</v>
      </c>
      <c r="AC6030" s="1">
        <v>23677</v>
      </c>
      <c r="AD6030">
        <f t="shared" si="566"/>
        <v>2</v>
      </c>
      <c r="AE6030">
        <f t="shared" ca="1" si="567"/>
        <v>59</v>
      </c>
      <c r="AF6030" t="str">
        <f t="shared" ca="1" si="568"/>
        <v>18-64</v>
      </c>
      <c r="AG6030" s="3">
        <f t="shared" si="569"/>
        <v>0.36200000000000004</v>
      </c>
      <c r="AH6030" t="str">
        <f>_xlfn.IFNA(VLOOKUP(Sales_Transactions[[#This Row],[Order ID]],Returned_Items[#All],2,FALSE),"Not Returned")</f>
        <v>Not Returned</v>
      </c>
    </row>
    <row r="6031" spans="1:34" x14ac:dyDescent="0.25">
      <c r="A6031">
        <v>35425</v>
      </c>
      <c r="C6031" t="s">
        <v>2982</v>
      </c>
      <c r="D6031" s="2" t="str">
        <f>TEXT(MID(Sales_Transactions[[#This Row],[Order Date]],2,5),"d/m/yyy")</f>
        <v>28/3/2010</v>
      </c>
      <c r="E6031" s="2" t="str">
        <f>TEXT(MID(Sales_Transactions[[#This Row],[Order Date]],2,5),"d")</f>
        <v>28</v>
      </c>
      <c r="F6031" s="2" t="str">
        <f>TEXT(MID(Sales_Transactions[[#This Row],[Order Date]],2,5),"m")</f>
        <v>3</v>
      </c>
      <c r="G6031" s="2" t="str">
        <f>TEXT(MID(Sales_Transactions[[#This Row],[Order Date]],2,5),"yyy")</f>
        <v>2010</v>
      </c>
      <c r="H6031" s="2" t="str">
        <f>TEXT(MID(Sales_Transactions[[#This Row],[Order Date]],2,5),"yyy/m")</f>
        <v>2010/3</v>
      </c>
      <c r="I6031" t="s">
        <v>52</v>
      </c>
      <c r="J6031">
        <f t="shared" si="564"/>
        <v>1</v>
      </c>
      <c r="K6031" s="2">
        <v>45</v>
      </c>
      <c r="L6031" s="3">
        <v>75.680000000000007</v>
      </c>
      <c r="M6031" s="4">
        <v>0.08</v>
      </c>
      <c r="N6031" s="5" t="s">
        <v>23</v>
      </c>
      <c r="O6031" s="3">
        <v>-4.04</v>
      </c>
      <c r="P6031" s="3">
        <v>1.81</v>
      </c>
      <c r="Q6031" s="3">
        <v>0.75</v>
      </c>
      <c r="R6031" s="5" t="s">
        <v>2669</v>
      </c>
      <c r="S6031" s="5" t="s">
        <v>2144</v>
      </c>
      <c r="T6031" s="5" t="str">
        <f t="shared" si="565"/>
        <v>Tracy Blumstein</v>
      </c>
      <c r="U6031" t="s">
        <v>1143</v>
      </c>
      <c r="V6031" s="5" t="s">
        <v>74</v>
      </c>
      <c r="W6031" s="5" t="s">
        <v>28</v>
      </c>
      <c r="X6031" s="5" t="s">
        <v>82</v>
      </c>
      <c r="Y6031" s="5" t="s">
        <v>629</v>
      </c>
      <c r="Z6031" s="5" t="s">
        <v>84</v>
      </c>
      <c r="AA6031" s="4">
        <v>0.52</v>
      </c>
      <c r="AB6031" s="1">
        <v>40267</v>
      </c>
      <c r="AC6031" s="1">
        <v>23736</v>
      </c>
      <c r="AD6031">
        <f t="shared" si="566"/>
        <v>2</v>
      </c>
      <c r="AE6031">
        <f t="shared" ca="1" si="567"/>
        <v>59</v>
      </c>
      <c r="AF6031" t="str">
        <f t="shared" ca="1" si="568"/>
        <v>18-64</v>
      </c>
      <c r="AG6031" s="3">
        <f t="shared" si="569"/>
        <v>5.6856711111111118E-2</v>
      </c>
      <c r="AH6031" t="str">
        <f>_xlfn.IFNA(VLOOKUP(Sales_Transactions[[#This Row],[Order ID]],Returned_Items[#All],2,FALSE),"Not Returned")</f>
        <v>Not Returned</v>
      </c>
    </row>
    <row r="6032" spans="1:34" x14ac:dyDescent="0.25">
      <c r="A6032">
        <v>37350</v>
      </c>
      <c r="C6032" t="s">
        <v>1139</v>
      </c>
      <c r="D6032" s="2" t="str">
        <f>TEXT(MID(Sales_Transactions[[#This Row],[Order Date]],2,5),"d/m/yyy")</f>
        <v>20/5/2012</v>
      </c>
      <c r="E6032" s="2" t="str">
        <f>TEXT(MID(Sales_Transactions[[#This Row],[Order Date]],2,5),"d")</f>
        <v>20</v>
      </c>
      <c r="F6032" s="2" t="str">
        <f>TEXT(MID(Sales_Transactions[[#This Row],[Order Date]],2,5),"m")</f>
        <v>5</v>
      </c>
      <c r="G6032" s="2" t="str">
        <f>TEXT(MID(Sales_Transactions[[#This Row],[Order Date]],2,5),"yyy")</f>
        <v>2012</v>
      </c>
      <c r="H6032" s="2" t="str">
        <f>TEXT(MID(Sales_Transactions[[#This Row],[Order Date]],2,5),"yyy/m")</f>
        <v>2012/5</v>
      </c>
      <c r="I6032" t="s">
        <v>101</v>
      </c>
      <c r="J6032">
        <f t="shared" si="564"/>
        <v>1</v>
      </c>
      <c r="K6032" s="2">
        <v>7</v>
      </c>
      <c r="L6032" s="3">
        <v>163.13999999999999</v>
      </c>
      <c r="M6032" s="4">
        <v>7.0000000000000007E-2</v>
      </c>
      <c r="N6032" s="5" t="s">
        <v>23</v>
      </c>
      <c r="O6032" s="3">
        <v>-37.5</v>
      </c>
      <c r="P6032" s="3">
        <v>22.99</v>
      </c>
      <c r="Q6032" s="3">
        <v>8.99</v>
      </c>
      <c r="R6032" s="5" t="s">
        <v>1395</v>
      </c>
      <c r="S6032" s="5" t="s">
        <v>1942</v>
      </c>
      <c r="T6032" s="5" t="str">
        <f t="shared" si="565"/>
        <v>Kelly Andreada</v>
      </c>
      <c r="U6032" t="s">
        <v>1143</v>
      </c>
      <c r="V6032" s="5" t="s">
        <v>74</v>
      </c>
      <c r="W6032" s="5" t="s">
        <v>28</v>
      </c>
      <c r="X6032" s="5" t="s">
        <v>124</v>
      </c>
      <c r="Y6032" s="5" t="s">
        <v>933</v>
      </c>
      <c r="Z6032" s="5" t="s">
        <v>60</v>
      </c>
      <c r="AA6032" s="4">
        <v>0.56999999999999995</v>
      </c>
      <c r="AB6032" s="1">
        <v>41050</v>
      </c>
      <c r="AC6032" s="1">
        <v>23067</v>
      </c>
      <c r="AD6032">
        <f t="shared" si="566"/>
        <v>1</v>
      </c>
      <c r="AE6032">
        <f t="shared" ca="1" si="567"/>
        <v>61</v>
      </c>
      <c r="AF6032" t="str">
        <f t="shared" ca="1" si="568"/>
        <v>18-64</v>
      </c>
      <c r="AG6032" s="3">
        <f t="shared" si="569"/>
        <v>4.5662724285714287</v>
      </c>
      <c r="AH6032" t="str">
        <f>_xlfn.IFNA(VLOOKUP(Sales_Transactions[[#This Row],[Order ID]],Returned_Items[#All],2,FALSE),"Not Returned")</f>
        <v>Not Returned</v>
      </c>
    </row>
    <row r="6033" spans="1:34" x14ac:dyDescent="0.25">
      <c r="A6033">
        <v>37765</v>
      </c>
      <c r="C6033" t="s">
        <v>3322</v>
      </c>
      <c r="D6033" s="2" t="str">
        <f>TEXT(MID(Sales_Transactions[[#This Row],[Order Date]],2,5),"d/m/yyy")</f>
        <v>24/11/2012</v>
      </c>
      <c r="E6033" s="2" t="str">
        <f>TEXT(MID(Sales_Transactions[[#This Row],[Order Date]],2,5),"d")</f>
        <v>24</v>
      </c>
      <c r="F6033" s="2" t="str">
        <f>TEXT(MID(Sales_Transactions[[#This Row],[Order Date]],2,5),"m")</f>
        <v>11</v>
      </c>
      <c r="G6033" s="2" t="str">
        <f>TEXT(MID(Sales_Transactions[[#This Row],[Order Date]],2,5),"yyy")</f>
        <v>2012</v>
      </c>
      <c r="H6033" s="2" t="str">
        <f>TEXT(MID(Sales_Transactions[[#This Row],[Order Date]],2,5),"yyy/m")</f>
        <v>2012/11</v>
      </c>
      <c r="I6033" t="s">
        <v>22</v>
      </c>
      <c r="J6033">
        <f t="shared" si="564"/>
        <v>2</v>
      </c>
      <c r="K6033" s="2">
        <v>7</v>
      </c>
      <c r="L6033" s="3">
        <v>42.66</v>
      </c>
      <c r="M6033" s="4">
        <v>0.09</v>
      </c>
      <c r="N6033" s="5" t="s">
        <v>67</v>
      </c>
      <c r="O6033" s="3">
        <v>-30.74</v>
      </c>
      <c r="P6033" s="3">
        <v>4.0599999999999996</v>
      </c>
      <c r="Q6033" s="3">
        <v>6.89</v>
      </c>
      <c r="R6033" s="5" t="s">
        <v>2341</v>
      </c>
      <c r="S6033" s="5" t="s">
        <v>3445</v>
      </c>
      <c r="T6033" s="5" t="str">
        <f t="shared" si="565"/>
        <v>Larry Blacks</v>
      </c>
      <c r="U6033" t="s">
        <v>1143</v>
      </c>
      <c r="V6033" s="5" t="s">
        <v>37</v>
      </c>
      <c r="W6033" s="5" t="s">
        <v>28</v>
      </c>
      <c r="X6033" s="5" t="s">
        <v>38</v>
      </c>
      <c r="Y6033" s="5" t="s">
        <v>669</v>
      </c>
      <c r="Z6033" s="5" t="s">
        <v>43</v>
      </c>
      <c r="AA6033" s="4">
        <v>0.6</v>
      </c>
      <c r="AB6033" s="1">
        <v>41242</v>
      </c>
      <c r="AC6033" s="1">
        <v>23340</v>
      </c>
      <c r="AD6033">
        <f t="shared" si="566"/>
        <v>5</v>
      </c>
      <c r="AE6033">
        <f t="shared" ca="1" si="567"/>
        <v>60</v>
      </c>
      <c r="AF6033" t="str">
        <f t="shared" ca="1" si="568"/>
        <v>18-64</v>
      </c>
      <c r="AG6033" s="3">
        <f t="shared" si="569"/>
        <v>1.5637637142857141</v>
      </c>
      <c r="AH6033" t="str">
        <f>_xlfn.IFNA(VLOOKUP(Sales_Transactions[[#This Row],[Order ID]],Returned_Items[#All],2,FALSE),"Not Returned")</f>
        <v>Not Returned</v>
      </c>
    </row>
    <row r="6034" spans="1:34" x14ac:dyDescent="0.25">
      <c r="A6034">
        <v>37765</v>
      </c>
      <c r="C6034" t="s">
        <v>3322</v>
      </c>
      <c r="D6034" s="2" t="str">
        <f>TEXT(MID(Sales_Transactions[[#This Row],[Order Date]],2,5),"d/m/yyy")</f>
        <v>24/11/2012</v>
      </c>
      <c r="E6034" s="2" t="str">
        <f>TEXT(MID(Sales_Transactions[[#This Row],[Order Date]],2,5),"d")</f>
        <v>24</v>
      </c>
      <c r="F6034" s="2" t="str">
        <f>TEXT(MID(Sales_Transactions[[#This Row],[Order Date]],2,5),"m")</f>
        <v>11</v>
      </c>
      <c r="G6034" s="2" t="str">
        <f>TEXT(MID(Sales_Transactions[[#This Row],[Order Date]],2,5),"yyy")</f>
        <v>2012</v>
      </c>
      <c r="H6034" s="2" t="str">
        <f>TEXT(MID(Sales_Transactions[[#This Row],[Order Date]],2,5),"yyy/m")</f>
        <v>2012/11</v>
      </c>
      <c r="I6034" t="s">
        <v>22</v>
      </c>
      <c r="J6034">
        <f t="shared" si="564"/>
        <v>2</v>
      </c>
      <c r="K6034" s="2">
        <v>18</v>
      </c>
      <c r="L6034" s="3">
        <v>655.58</v>
      </c>
      <c r="M6034" s="4">
        <v>0.01</v>
      </c>
      <c r="N6034" s="5" t="s">
        <v>23</v>
      </c>
      <c r="O6034" s="3">
        <v>250.67</v>
      </c>
      <c r="P6034" s="3">
        <v>35.44</v>
      </c>
      <c r="Q6034" s="3">
        <v>5.09</v>
      </c>
      <c r="R6034" s="5" t="s">
        <v>2341</v>
      </c>
      <c r="S6034" s="5" t="s">
        <v>3445</v>
      </c>
      <c r="T6034" s="5" t="str">
        <f t="shared" si="565"/>
        <v>Larry Blacks</v>
      </c>
      <c r="U6034" t="s">
        <v>1143</v>
      </c>
      <c r="V6034" s="5" t="s">
        <v>37</v>
      </c>
      <c r="W6034" s="5" t="s">
        <v>28</v>
      </c>
      <c r="X6034" s="5" t="s">
        <v>75</v>
      </c>
      <c r="Y6034" s="5" t="s">
        <v>354</v>
      </c>
      <c r="Z6034" s="5" t="s">
        <v>43</v>
      </c>
      <c r="AA6034" s="4">
        <v>0.38</v>
      </c>
      <c r="AB6034" s="1">
        <v>41241</v>
      </c>
      <c r="AC6034" s="1">
        <v>23321</v>
      </c>
      <c r="AD6034">
        <f t="shared" si="566"/>
        <v>4</v>
      </c>
      <c r="AE6034">
        <f t="shared" ca="1" si="567"/>
        <v>60</v>
      </c>
      <c r="AF6034" t="str">
        <f t="shared" ca="1" si="568"/>
        <v>18-64</v>
      </c>
      <c r="AG6034" s="3">
        <f t="shared" si="569"/>
        <v>2.2514697777777775</v>
      </c>
      <c r="AH6034" t="str">
        <f>_xlfn.IFNA(VLOOKUP(Sales_Transactions[[#This Row],[Order ID]],Returned_Items[#All],2,FALSE),"Not Returned")</f>
        <v>Not Returned</v>
      </c>
    </row>
    <row r="6035" spans="1:34" x14ac:dyDescent="0.25">
      <c r="A6035">
        <v>37765</v>
      </c>
      <c r="C6035" t="s">
        <v>3322</v>
      </c>
      <c r="D6035" s="2" t="str">
        <f>TEXT(MID(Sales_Transactions[[#This Row],[Order Date]],2,5),"d/m/yyy")</f>
        <v>24/11/2012</v>
      </c>
      <c r="E6035" s="2" t="str">
        <f>TEXT(MID(Sales_Transactions[[#This Row],[Order Date]],2,5),"d")</f>
        <v>24</v>
      </c>
      <c r="F6035" s="2" t="str">
        <f>TEXT(MID(Sales_Transactions[[#This Row],[Order Date]],2,5),"m")</f>
        <v>11</v>
      </c>
      <c r="G6035" s="2" t="str">
        <f>TEXT(MID(Sales_Transactions[[#This Row],[Order Date]],2,5),"yyy")</f>
        <v>2012</v>
      </c>
      <c r="H6035" s="2" t="str">
        <f>TEXT(MID(Sales_Transactions[[#This Row],[Order Date]],2,5),"yyy/m")</f>
        <v>2012/11</v>
      </c>
      <c r="I6035" t="s">
        <v>22</v>
      </c>
      <c r="J6035">
        <f t="shared" si="564"/>
        <v>2</v>
      </c>
      <c r="K6035" s="2">
        <v>12</v>
      </c>
      <c r="L6035" s="3">
        <v>1465.33</v>
      </c>
      <c r="M6035" s="4">
        <v>0.01</v>
      </c>
      <c r="N6035" s="5" t="s">
        <v>34</v>
      </c>
      <c r="O6035" s="3">
        <v>-66.38</v>
      </c>
      <c r="P6035" s="3">
        <v>113.98</v>
      </c>
      <c r="Q6035" s="3">
        <v>30</v>
      </c>
      <c r="R6035" s="5" t="s">
        <v>2341</v>
      </c>
      <c r="S6035" s="5" t="s">
        <v>3445</v>
      </c>
      <c r="T6035" s="5" t="str">
        <f t="shared" si="565"/>
        <v>Larry Blacks</v>
      </c>
      <c r="U6035" t="s">
        <v>1143</v>
      </c>
      <c r="V6035" s="5" t="s">
        <v>37</v>
      </c>
      <c r="W6035" s="5" t="s">
        <v>57</v>
      </c>
      <c r="X6035" s="5" t="s">
        <v>154</v>
      </c>
      <c r="Y6035" s="5" t="s">
        <v>1461</v>
      </c>
      <c r="Z6035" s="5" t="s">
        <v>40</v>
      </c>
      <c r="AA6035" s="4">
        <v>0.69</v>
      </c>
      <c r="AB6035" s="1">
        <v>41242</v>
      </c>
      <c r="AC6035" s="1">
        <v>23245</v>
      </c>
      <c r="AD6035">
        <f t="shared" si="566"/>
        <v>5</v>
      </c>
      <c r="AE6035">
        <f t="shared" ca="1" si="567"/>
        <v>60</v>
      </c>
      <c r="AF6035" t="str">
        <f t="shared" ca="1" si="568"/>
        <v>18-64</v>
      </c>
      <c r="AG6035" s="3">
        <f t="shared" si="569"/>
        <v>11.9973835</v>
      </c>
      <c r="AH6035" t="str">
        <f>_xlfn.IFNA(VLOOKUP(Sales_Transactions[[#This Row],[Order ID]],Returned_Items[#All],2,FALSE),"Not Returned")</f>
        <v>Not Returned</v>
      </c>
    </row>
    <row r="6036" spans="1:34" x14ac:dyDescent="0.25">
      <c r="A6036">
        <v>38050</v>
      </c>
      <c r="C6036" t="s">
        <v>939</v>
      </c>
      <c r="D6036" s="2" t="str">
        <f>TEXT(MID(Sales_Transactions[[#This Row],[Order Date]],2,5),"d/m/yyy")</f>
        <v>26/10/2010</v>
      </c>
      <c r="E6036" s="2" t="str">
        <f>TEXT(MID(Sales_Transactions[[#This Row],[Order Date]],2,5),"d")</f>
        <v>26</v>
      </c>
      <c r="F6036" s="2" t="str">
        <f>TEXT(MID(Sales_Transactions[[#This Row],[Order Date]],2,5),"m")</f>
        <v>10</v>
      </c>
      <c r="G6036" s="2" t="str">
        <f>TEXT(MID(Sales_Transactions[[#This Row],[Order Date]],2,5),"yyy")</f>
        <v>2010</v>
      </c>
      <c r="H6036" s="2" t="str">
        <f>TEXT(MID(Sales_Transactions[[#This Row],[Order Date]],2,5),"yyy/m")</f>
        <v>2010/10</v>
      </c>
      <c r="I6036" t="s">
        <v>52</v>
      </c>
      <c r="J6036">
        <f t="shared" si="564"/>
        <v>1</v>
      </c>
      <c r="K6036" s="2">
        <v>31</v>
      </c>
      <c r="L6036" s="3">
        <v>187.18</v>
      </c>
      <c r="M6036" s="4">
        <v>0.09</v>
      </c>
      <c r="N6036" s="5" t="s">
        <v>67</v>
      </c>
      <c r="O6036" s="3">
        <v>28.91</v>
      </c>
      <c r="P6036" s="3">
        <v>5.98</v>
      </c>
      <c r="Q6036" s="3">
        <v>1.67</v>
      </c>
      <c r="R6036" s="5" t="s">
        <v>1287</v>
      </c>
      <c r="S6036" s="5" t="s">
        <v>1523</v>
      </c>
      <c r="T6036" s="5" t="str">
        <f t="shared" si="565"/>
        <v>Luke Schmidt</v>
      </c>
      <c r="U6036" t="s">
        <v>1143</v>
      </c>
      <c r="V6036" s="5" t="s">
        <v>74</v>
      </c>
      <c r="W6036" s="5" t="s">
        <v>28</v>
      </c>
      <c r="X6036" s="5" t="s">
        <v>124</v>
      </c>
      <c r="Y6036" s="5" t="s">
        <v>3131</v>
      </c>
      <c r="Z6036" s="5" t="s">
        <v>84</v>
      </c>
      <c r="AA6036" s="4">
        <v>0.51</v>
      </c>
      <c r="AB6036" s="1">
        <v>40478</v>
      </c>
      <c r="AC6036" s="1">
        <v>23113</v>
      </c>
      <c r="AD6036">
        <f t="shared" si="566"/>
        <v>1</v>
      </c>
      <c r="AE6036">
        <f t="shared" ca="1" si="567"/>
        <v>61</v>
      </c>
      <c r="AF6036" t="str">
        <f t="shared" ca="1" si="568"/>
        <v>18-64</v>
      </c>
      <c r="AG6036" s="3">
        <f t="shared" si="569"/>
        <v>0.2466005806451613</v>
      </c>
      <c r="AH6036" t="str">
        <f>_xlfn.IFNA(VLOOKUP(Sales_Transactions[[#This Row],[Order ID]],Returned_Items[#All],2,FALSE),"Not Returned")</f>
        <v>Returned</v>
      </c>
    </row>
    <row r="6037" spans="1:34" x14ac:dyDescent="0.25">
      <c r="A6037">
        <v>38050</v>
      </c>
      <c r="C6037" t="s">
        <v>939</v>
      </c>
      <c r="D6037" s="2" t="str">
        <f>TEXT(MID(Sales_Transactions[[#This Row],[Order Date]],2,5),"d/m/yyy")</f>
        <v>26/10/2010</v>
      </c>
      <c r="E6037" s="2" t="str">
        <f>TEXT(MID(Sales_Transactions[[#This Row],[Order Date]],2,5),"d")</f>
        <v>26</v>
      </c>
      <c r="F6037" s="2" t="str">
        <f>TEXT(MID(Sales_Transactions[[#This Row],[Order Date]],2,5),"m")</f>
        <v>10</v>
      </c>
      <c r="G6037" s="2" t="str">
        <f>TEXT(MID(Sales_Transactions[[#This Row],[Order Date]],2,5),"yyy")</f>
        <v>2010</v>
      </c>
      <c r="H6037" s="2" t="str">
        <f>TEXT(MID(Sales_Transactions[[#This Row],[Order Date]],2,5),"yyy/m")</f>
        <v>2010/10</v>
      </c>
      <c r="I6037" t="s">
        <v>52</v>
      </c>
      <c r="J6037">
        <f t="shared" si="564"/>
        <v>1</v>
      </c>
      <c r="K6037" s="2">
        <v>36</v>
      </c>
      <c r="L6037" s="3">
        <v>104.21</v>
      </c>
      <c r="M6037" s="4">
        <v>0.04</v>
      </c>
      <c r="N6037" s="5" t="s">
        <v>23</v>
      </c>
      <c r="O6037" s="3">
        <v>15.19</v>
      </c>
      <c r="P6037" s="3">
        <v>2.88</v>
      </c>
      <c r="Q6037" s="3">
        <v>0.7</v>
      </c>
      <c r="R6037" s="5" t="s">
        <v>1287</v>
      </c>
      <c r="S6037" s="5" t="s">
        <v>1523</v>
      </c>
      <c r="T6037" s="5" t="str">
        <f t="shared" si="565"/>
        <v>Luke Schmidt</v>
      </c>
      <c r="U6037" t="s">
        <v>1143</v>
      </c>
      <c r="V6037" s="5" t="s">
        <v>74</v>
      </c>
      <c r="W6037" s="5" t="s">
        <v>28</v>
      </c>
      <c r="X6037" s="5" t="s">
        <v>124</v>
      </c>
      <c r="Y6037" s="5" t="s">
        <v>1878</v>
      </c>
      <c r="Z6037" s="5" t="s">
        <v>84</v>
      </c>
      <c r="AA6037" s="4">
        <v>0.56000000000000005</v>
      </c>
      <c r="AB6037" s="1">
        <v>40479</v>
      </c>
      <c r="AC6037" s="1">
        <v>23306</v>
      </c>
      <c r="AD6037">
        <f t="shared" si="566"/>
        <v>2</v>
      </c>
      <c r="AE6037">
        <f t="shared" ca="1" si="567"/>
        <v>60</v>
      </c>
      <c r="AF6037" t="str">
        <f t="shared" ca="1" si="568"/>
        <v>18-64</v>
      </c>
      <c r="AG6037" s="3">
        <f t="shared" si="569"/>
        <v>9.9412444444444442E-2</v>
      </c>
      <c r="AH6037" t="str">
        <f>_xlfn.IFNA(VLOOKUP(Sales_Transactions[[#This Row],[Order ID]],Returned_Items[#All],2,FALSE),"Not Returned")</f>
        <v>Returned</v>
      </c>
    </row>
    <row r="6038" spans="1:34" x14ac:dyDescent="0.25">
      <c r="A6038">
        <v>38050</v>
      </c>
      <c r="C6038" t="s">
        <v>939</v>
      </c>
      <c r="D6038" s="2" t="str">
        <f>TEXT(MID(Sales_Transactions[[#This Row],[Order Date]],2,5),"d/m/yyy")</f>
        <v>26/10/2010</v>
      </c>
      <c r="E6038" s="2" t="str">
        <f>TEXT(MID(Sales_Transactions[[#This Row],[Order Date]],2,5),"d")</f>
        <v>26</v>
      </c>
      <c r="F6038" s="2" t="str">
        <f>TEXT(MID(Sales_Transactions[[#This Row],[Order Date]],2,5),"m")</f>
        <v>10</v>
      </c>
      <c r="G6038" s="2" t="str">
        <f>TEXT(MID(Sales_Transactions[[#This Row],[Order Date]],2,5),"yyy")</f>
        <v>2010</v>
      </c>
      <c r="H6038" s="2" t="str">
        <f>TEXT(MID(Sales_Transactions[[#This Row],[Order Date]],2,5),"yyy/m")</f>
        <v>2010/10</v>
      </c>
      <c r="I6038" t="s">
        <v>52</v>
      </c>
      <c r="J6038">
        <f t="shared" si="564"/>
        <v>1</v>
      </c>
      <c r="K6038" s="2">
        <v>14</v>
      </c>
      <c r="L6038" s="3">
        <v>1331.2239999999999</v>
      </c>
      <c r="M6038" s="4">
        <v>0.04</v>
      </c>
      <c r="N6038" s="5" t="s">
        <v>23</v>
      </c>
      <c r="O6038" s="3">
        <v>-401.42</v>
      </c>
      <c r="P6038" s="3">
        <v>111.96</v>
      </c>
      <c r="Q6038" s="3">
        <v>69</v>
      </c>
      <c r="R6038" s="5" t="s">
        <v>1287</v>
      </c>
      <c r="S6038" s="5" t="s">
        <v>1523</v>
      </c>
      <c r="T6038" s="5" t="str">
        <f t="shared" si="565"/>
        <v>Luke Schmidt</v>
      </c>
      <c r="U6038" t="s">
        <v>1143</v>
      </c>
      <c r="V6038" s="5" t="s">
        <v>74</v>
      </c>
      <c r="W6038" s="5" t="s">
        <v>57</v>
      </c>
      <c r="X6038" s="5" t="s">
        <v>107</v>
      </c>
      <c r="Y6038" s="5" t="s">
        <v>2437</v>
      </c>
      <c r="Z6038" s="5" t="s">
        <v>31</v>
      </c>
      <c r="AA6038" s="4">
        <v>0.63</v>
      </c>
      <c r="AB6038" s="1">
        <v>40479</v>
      </c>
      <c r="AC6038" s="1">
        <v>23212</v>
      </c>
      <c r="AD6038">
        <f t="shared" si="566"/>
        <v>2</v>
      </c>
      <c r="AE6038">
        <f t="shared" ca="1" si="567"/>
        <v>61</v>
      </c>
      <c r="AF6038" t="str">
        <f t="shared" ca="1" si="568"/>
        <v>18-64</v>
      </c>
      <c r="AG6038" s="3">
        <f t="shared" si="569"/>
        <v>12.922515428571428</v>
      </c>
      <c r="AH6038" t="str">
        <f>_xlfn.IFNA(VLOOKUP(Sales_Transactions[[#This Row],[Order ID]],Returned_Items[#All],2,FALSE),"Not Returned")</f>
        <v>Returned</v>
      </c>
    </row>
    <row r="6039" spans="1:34" x14ac:dyDescent="0.25">
      <c r="A6039">
        <v>39043</v>
      </c>
      <c r="C6039" t="s">
        <v>731</v>
      </c>
      <c r="D6039" s="2" t="str">
        <f>TEXT(MID(Sales_Transactions[[#This Row],[Order Date]],2,5),"d/m/yyy")</f>
        <v>22/12/2010</v>
      </c>
      <c r="E6039" s="2" t="str">
        <f>TEXT(MID(Sales_Transactions[[#This Row],[Order Date]],2,5),"d")</f>
        <v>22</v>
      </c>
      <c r="F6039" s="2" t="str">
        <f>TEXT(MID(Sales_Transactions[[#This Row],[Order Date]],2,5),"m")</f>
        <v>12</v>
      </c>
      <c r="G6039" s="2" t="str">
        <f>TEXT(MID(Sales_Transactions[[#This Row],[Order Date]],2,5),"yyy")</f>
        <v>2010</v>
      </c>
      <c r="H6039" s="2" t="str">
        <f>TEXT(MID(Sales_Transactions[[#This Row],[Order Date]],2,5),"yyy/m")</f>
        <v>2010/12</v>
      </c>
      <c r="I6039" t="s">
        <v>52</v>
      </c>
      <c r="J6039">
        <f t="shared" si="564"/>
        <v>1</v>
      </c>
      <c r="K6039" s="2">
        <v>14</v>
      </c>
      <c r="L6039" s="3">
        <v>50.8</v>
      </c>
      <c r="M6039" s="4">
        <v>0.09</v>
      </c>
      <c r="N6039" s="5" t="s">
        <v>23</v>
      </c>
      <c r="O6039" s="3">
        <v>16.79</v>
      </c>
      <c r="P6039" s="3">
        <v>3.69</v>
      </c>
      <c r="Q6039" s="3">
        <v>0.5</v>
      </c>
      <c r="R6039" s="5" t="s">
        <v>1287</v>
      </c>
      <c r="S6039" s="5" t="s">
        <v>1523</v>
      </c>
      <c r="T6039" s="5" t="str">
        <f t="shared" si="565"/>
        <v>Luke Schmidt</v>
      </c>
      <c r="U6039" t="s">
        <v>1143</v>
      </c>
      <c r="V6039" s="5" t="s">
        <v>74</v>
      </c>
      <c r="W6039" s="5" t="s">
        <v>28</v>
      </c>
      <c r="X6039" s="5" t="s">
        <v>115</v>
      </c>
      <c r="Y6039" s="5" t="s">
        <v>2592</v>
      </c>
      <c r="Z6039" s="5" t="s">
        <v>43</v>
      </c>
      <c r="AA6039" s="4">
        <v>0.38</v>
      </c>
      <c r="AB6039" s="1">
        <v>40535</v>
      </c>
      <c r="AC6039" s="1">
        <v>23326</v>
      </c>
      <c r="AD6039">
        <f t="shared" si="566"/>
        <v>1</v>
      </c>
      <c r="AE6039">
        <f t="shared" ca="1" si="567"/>
        <v>60</v>
      </c>
      <c r="AF6039" t="str">
        <f t="shared" ca="1" si="568"/>
        <v>18-64</v>
      </c>
      <c r="AG6039" s="3">
        <f t="shared" si="569"/>
        <v>0.29904849999999999</v>
      </c>
      <c r="AH6039" t="str">
        <f>_xlfn.IFNA(VLOOKUP(Sales_Transactions[[#This Row],[Order ID]],Returned_Items[#All],2,FALSE),"Not Returned")</f>
        <v>Returned</v>
      </c>
    </row>
    <row r="6040" spans="1:34" x14ac:dyDescent="0.25">
      <c r="A6040">
        <v>39043</v>
      </c>
      <c r="C6040" t="s">
        <v>731</v>
      </c>
      <c r="D6040" s="2" t="str">
        <f>TEXT(MID(Sales_Transactions[[#This Row],[Order Date]],2,5),"d/m/yyy")</f>
        <v>22/12/2010</v>
      </c>
      <c r="E6040" s="2" t="str">
        <f>TEXT(MID(Sales_Transactions[[#This Row],[Order Date]],2,5),"d")</f>
        <v>22</v>
      </c>
      <c r="F6040" s="2" t="str">
        <f>TEXT(MID(Sales_Transactions[[#This Row],[Order Date]],2,5),"m")</f>
        <v>12</v>
      </c>
      <c r="G6040" s="2" t="str">
        <f>TEXT(MID(Sales_Transactions[[#This Row],[Order Date]],2,5),"yyy")</f>
        <v>2010</v>
      </c>
      <c r="H6040" s="2" t="str">
        <f>TEXT(MID(Sales_Transactions[[#This Row],[Order Date]],2,5),"yyy/m")</f>
        <v>2010/12</v>
      </c>
      <c r="I6040" t="s">
        <v>52</v>
      </c>
      <c r="J6040">
        <f t="shared" si="564"/>
        <v>1</v>
      </c>
      <c r="K6040" s="2">
        <v>37</v>
      </c>
      <c r="L6040" s="3">
        <v>750.89</v>
      </c>
      <c r="M6040" s="4">
        <v>7.0000000000000007E-2</v>
      </c>
      <c r="N6040" s="5" t="s">
        <v>67</v>
      </c>
      <c r="O6040" s="3">
        <v>-1176.28</v>
      </c>
      <c r="P6040" s="3">
        <v>20.34</v>
      </c>
      <c r="Q6040" s="3">
        <v>35</v>
      </c>
      <c r="R6040" s="5" t="s">
        <v>1287</v>
      </c>
      <c r="S6040" s="5" t="s">
        <v>1523</v>
      </c>
      <c r="T6040" s="5" t="str">
        <f t="shared" si="565"/>
        <v>Luke Schmidt</v>
      </c>
      <c r="U6040" t="s">
        <v>1143</v>
      </c>
      <c r="V6040" s="5" t="s">
        <v>74</v>
      </c>
      <c r="W6040" s="5" t="s">
        <v>28</v>
      </c>
      <c r="X6040" s="5" t="s">
        <v>29</v>
      </c>
      <c r="Y6040" s="5" t="s">
        <v>1176</v>
      </c>
      <c r="Z6040" s="5" t="s">
        <v>31</v>
      </c>
      <c r="AA6040" s="4">
        <v>0.84</v>
      </c>
      <c r="AB6040" s="1">
        <v>40535</v>
      </c>
      <c r="AC6040" s="1">
        <v>23049</v>
      </c>
      <c r="AD6040">
        <f t="shared" si="566"/>
        <v>1</v>
      </c>
      <c r="AE6040">
        <f t="shared" ca="1" si="567"/>
        <v>61</v>
      </c>
      <c r="AF6040" t="str">
        <f t="shared" ca="1" si="568"/>
        <v>18-64</v>
      </c>
      <c r="AG6040" s="3">
        <f t="shared" si="569"/>
        <v>1.4952908648648648</v>
      </c>
      <c r="AH6040" t="str">
        <f>_xlfn.IFNA(VLOOKUP(Sales_Transactions[[#This Row],[Order ID]],Returned_Items[#All],2,FALSE),"Not Returned")</f>
        <v>Returned</v>
      </c>
    </row>
    <row r="6041" spans="1:34" x14ac:dyDescent="0.25">
      <c r="A6041">
        <v>40388</v>
      </c>
      <c r="C6041" t="s">
        <v>3446</v>
      </c>
      <c r="D6041" s="2" t="str">
        <f>TEXT(MID(Sales_Transactions[[#This Row],[Order Date]],2,5),"d/m/yyy")</f>
        <v>24/7/2012</v>
      </c>
      <c r="E6041" s="2" t="str">
        <f>TEXT(MID(Sales_Transactions[[#This Row],[Order Date]],2,5),"d")</f>
        <v>24</v>
      </c>
      <c r="F6041" s="2" t="str">
        <f>TEXT(MID(Sales_Transactions[[#This Row],[Order Date]],2,5),"m")</f>
        <v>7</v>
      </c>
      <c r="G6041" s="2" t="str">
        <f>TEXT(MID(Sales_Transactions[[#This Row],[Order Date]],2,5),"yyy")</f>
        <v>2012</v>
      </c>
      <c r="H6041" s="2" t="str">
        <f>TEXT(MID(Sales_Transactions[[#This Row],[Order Date]],2,5),"yyy/m")</f>
        <v>2012/7</v>
      </c>
      <c r="I6041" t="s">
        <v>101</v>
      </c>
      <c r="J6041">
        <f t="shared" si="564"/>
        <v>1</v>
      </c>
      <c r="K6041" s="2">
        <v>17</v>
      </c>
      <c r="L6041" s="3">
        <v>67.73</v>
      </c>
      <c r="M6041" s="4">
        <v>0.1</v>
      </c>
      <c r="N6041" s="5" t="s">
        <v>23</v>
      </c>
      <c r="O6041" s="3">
        <v>2.44</v>
      </c>
      <c r="P6041" s="3">
        <v>4.28</v>
      </c>
      <c r="Q6041" s="3">
        <v>0.94</v>
      </c>
      <c r="R6041" s="5" t="s">
        <v>1287</v>
      </c>
      <c r="S6041" s="5" t="s">
        <v>1523</v>
      </c>
      <c r="T6041" s="5" t="str">
        <f t="shared" si="565"/>
        <v>Luke Schmidt</v>
      </c>
      <c r="U6041" t="s">
        <v>1143</v>
      </c>
      <c r="V6041" s="5" t="s">
        <v>74</v>
      </c>
      <c r="W6041" s="5" t="s">
        <v>28</v>
      </c>
      <c r="X6041" s="5" t="s">
        <v>124</v>
      </c>
      <c r="Y6041" s="5" t="s">
        <v>908</v>
      </c>
      <c r="Z6041" s="5" t="s">
        <v>84</v>
      </c>
      <c r="AA6041" s="4">
        <v>0.56000000000000005</v>
      </c>
      <c r="AB6041" s="1">
        <v>41116</v>
      </c>
      <c r="AC6041" s="1">
        <v>22752</v>
      </c>
      <c r="AD6041">
        <f t="shared" si="566"/>
        <v>2</v>
      </c>
      <c r="AE6041">
        <f t="shared" ca="1" si="567"/>
        <v>62</v>
      </c>
      <c r="AF6041" t="str">
        <f t="shared" ca="1" si="568"/>
        <v>18-64</v>
      </c>
      <c r="AG6041" s="3">
        <f t="shared" si="569"/>
        <v>0.30680705882352949</v>
      </c>
      <c r="AH6041" t="str">
        <f>_xlfn.IFNA(VLOOKUP(Sales_Transactions[[#This Row],[Order ID]],Returned_Items[#All],2,FALSE),"Not Returned")</f>
        <v>Not Returned</v>
      </c>
    </row>
    <row r="6042" spans="1:34" x14ac:dyDescent="0.25">
      <c r="A6042">
        <v>42309</v>
      </c>
      <c r="C6042" t="s">
        <v>1310</v>
      </c>
      <c r="D6042" s="2" t="str">
        <f>TEXT(MID(Sales_Transactions[[#This Row],[Order Date]],2,5),"d/m/yyy")</f>
        <v>6/8/2009</v>
      </c>
      <c r="E6042" s="2" t="str">
        <f>TEXT(MID(Sales_Transactions[[#This Row],[Order Date]],2,5),"d")</f>
        <v>6</v>
      </c>
      <c r="F6042" s="2" t="str">
        <f>TEXT(MID(Sales_Transactions[[#This Row],[Order Date]],2,5),"m")</f>
        <v>8</v>
      </c>
      <c r="G6042" s="2" t="str">
        <f>TEXT(MID(Sales_Transactions[[#This Row],[Order Date]],2,5),"yyy")</f>
        <v>2009</v>
      </c>
      <c r="H6042" s="2" t="str">
        <f>TEXT(MID(Sales_Transactions[[#This Row],[Order Date]],2,5),"yyy/m")</f>
        <v>2009/8</v>
      </c>
      <c r="I6042" t="s">
        <v>22</v>
      </c>
      <c r="J6042">
        <f t="shared" si="564"/>
        <v>2</v>
      </c>
      <c r="K6042" s="2">
        <v>41</v>
      </c>
      <c r="L6042" s="3">
        <v>854.23</v>
      </c>
      <c r="M6042" s="4">
        <v>0.01</v>
      </c>
      <c r="N6042" s="5" t="s">
        <v>23</v>
      </c>
      <c r="O6042" s="3">
        <v>67.14</v>
      </c>
      <c r="P6042" s="3">
        <v>20.48</v>
      </c>
      <c r="Q6042" s="3">
        <v>6.32</v>
      </c>
      <c r="R6042" s="5" t="s">
        <v>1935</v>
      </c>
      <c r="S6042" s="5" t="s">
        <v>3289</v>
      </c>
      <c r="T6042" s="5" t="str">
        <f t="shared" si="565"/>
        <v>Meg Tillman</v>
      </c>
      <c r="U6042" t="s">
        <v>1143</v>
      </c>
      <c r="V6042" s="5" t="s">
        <v>27</v>
      </c>
      <c r="W6042" s="5" t="s">
        <v>28</v>
      </c>
      <c r="X6042" s="5" t="s">
        <v>38</v>
      </c>
      <c r="Y6042" s="5" t="s">
        <v>1551</v>
      </c>
      <c r="Z6042" s="5" t="s">
        <v>43</v>
      </c>
      <c r="AA6042" s="4">
        <v>0.57999999999999996</v>
      </c>
      <c r="AB6042" s="1">
        <v>40033</v>
      </c>
      <c r="AC6042" s="1">
        <v>22885</v>
      </c>
      <c r="AD6042">
        <f t="shared" si="566"/>
        <v>2</v>
      </c>
      <c r="AE6042">
        <f t="shared" ca="1" si="567"/>
        <v>61</v>
      </c>
      <c r="AF6042" t="str">
        <f t="shared" ca="1" si="568"/>
        <v>18-64</v>
      </c>
      <c r="AG6042" s="3">
        <f t="shared" si="569"/>
        <v>0.65360858536585376</v>
      </c>
      <c r="AH6042" t="str">
        <f>_xlfn.IFNA(VLOOKUP(Sales_Transactions[[#This Row],[Order ID]],Returned_Items[#All],2,FALSE),"Not Returned")</f>
        <v>Not Returned</v>
      </c>
    </row>
    <row r="6043" spans="1:34" x14ac:dyDescent="0.25">
      <c r="A6043">
        <v>42309</v>
      </c>
      <c r="C6043" t="s">
        <v>1310</v>
      </c>
      <c r="D6043" s="2" t="str">
        <f>TEXT(MID(Sales_Transactions[[#This Row],[Order Date]],2,5),"d/m/yyy")</f>
        <v>6/8/2009</v>
      </c>
      <c r="E6043" s="2" t="str">
        <f>TEXT(MID(Sales_Transactions[[#This Row],[Order Date]],2,5),"d")</f>
        <v>6</v>
      </c>
      <c r="F6043" s="2" t="str">
        <f>TEXT(MID(Sales_Transactions[[#This Row],[Order Date]],2,5),"m")</f>
        <v>8</v>
      </c>
      <c r="G6043" s="2" t="str">
        <f>TEXT(MID(Sales_Transactions[[#This Row],[Order Date]],2,5),"yyy")</f>
        <v>2009</v>
      </c>
      <c r="H6043" s="2" t="str">
        <f>TEXT(MID(Sales_Transactions[[#This Row],[Order Date]],2,5),"yyy/m")</f>
        <v>2009/8</v>
      </c>
      <c r="I6043" t="s">
        <v>22</v>
      </c>
      <c r="J6043">
        <f t="shared" si="564"/>
        <v>2</v>
      </c>
      <c r="K6043" s="2">
        <v>26</v>
      </c>
      <c r="L6043" s="3">
        <v>47.91</v>
      </c>
      <c r="M6043" s="4">
        <v>0.09</v>
      </c>
      <c r="N6043" s="5" t="s">
        <v>23</v>
      </c>
      <c r="O6043" s="3">
        <v>-58.83</v>
      </c>
      <c r="P6043" s="3">
        <v>1.86</v>
      </c>
      <c r="Q6043" s="3">
        <v>2.58</v>
      </c>
      <c r="R6043" s="5" t="s">
        <v>1935</v>
      </c>
      <c r="S6043" s="5" t="s">
        <v>3289</v>
      </c>
      <c r="T6043" s="5" t="str">
        <f t="shared" si="565"/>
        <v>Meg Tillman</v>
      </c>
      <c r="U6043" t="s">
        <v>1143</v>
      </c>
      <c r="V6043" s="5" t="s">
        <v>27</v>
      </c>
      <c r="W6043" s="5" t="s">
        <v>28</v>
      </c>
      <c r="X6043" s="5" t="s">
        <v>82</v>
      </c>
      <c r="Y6043" s="5" t="s">
        <v>1348</v>
      </c>
      <c r="Z6043" s="5" t="s">
        <v>84</v>
      </c>
      <c r="AA6043" s="4">
        <v>0.82</v>
      </c>
      <c r="AB6043" s="1">
        <v>40036</v>
      </c>
      <c r="AC6043" s="1">
        <v>22780</v>
      </c>
      <c r="AD6043">
        <f t="shared" si="566"/>
        <v>5</v>
      </c>
      <c r="AE6043">
        <f t="shared" ca="1" si="567"/>
        <v>62</v>
      </c>
      <c r="AF6043" t="str">
        <f t="shared" ca="1" si="568"/>
        <v>18-64</v>
      </c>
      <c r="AG6043" s="3">
        <f t="shared" si="569"/>
        <v>0.17070484615384615</v>
      </c>
      <c r="AH6043" t="str">
        <f>_xlfn.IFNA(VLOOKUP(Sales_Transactions[[#This Row],[Order ID]],Returned_Items[#All],2,FALSE),"Not Returned")</f>
        <v>Not Returned</v>
      </c>
    </row>
    <row r="6044" spans="1:34" x14ac:dyDescent="0.25">
      <c r="A6044">
        <v>42309</v>
      </c>
      <c r="C6044" t="s">
        <v>1310</v>
      </c>
      <c r="D6044" s="2" t="str">
        <f>TEXT(MID(Sales_Transactions[[#This Row],[Order Date]],2,5),"d/m/yyy")</f>
        <v>6/8/2009</v>
      </c>
      <c r="E6044" s="2" t="str">
        <f>TEXT(MID(Sales_Transactions[[#This Row],[Order Date]],2,5),"d")</f>
        <v>6</v>
      </c>
      <c r="F6044" s="2" t="str">
        <f>TEXT(MID(Sales_Transactions[[#This Row],[Order Date]],2,5),"m")</f>
        <v>8</v>
      </c>
      <c r="G6044" s="2" t="str">
        <f>TEXT(MID(Sales_Transactions[[#This Row],[Order Date]],2,5),"yyy")</f>
        <v>2009</v>
      </c>
      <c r="H6044" s="2" t="str">
        <f>TEXT(MID(Sales_Transactions[[#This Row],[Order Date]],2,5),"yyy/m")</f>
        <v>2009/8</v>
      </c>
      <c r="I6044" t="s">
        <v>22</v>
      </c>
      <c r="J6044">
        <f t="shared" si="564"/>
        <v>2</v>
      </c>
      <c r="K6044" s="2">
        <v>38</v>
      </c>
      <c r="L6044" s="3">
        <v>6427.2579999999998</v>
      </c>
      <c r="M6044" s="4">
        <v>0.08</v>
      </c>
      <c r="N6044" s="5" t="s">
        <v>23</v>
      </c>
      <c r="O6044" s="3">
        <v>1636.41</v>
      </c>
      <c r="P6044" s="3">
        <v>205.99</v>
      </c>
      <c r="Q6044" s="3">
        <v>2.5</v>
      </c>
      <c r="R6044" s="5" t="s">
        <v>1935</v>
      </c>
      <c r="S6044" s="5" t="s">
        <v>3289</v>
      </c>
      <c r="T6044" s="5" t="str">
        <f t="shared" si="565"/>
        <v>Meg Tillman</v>
      </c>
      <c r="U6044" t="s">
        <v>1143</v>
      </c>
      <c r="V6044" s="5" t="s">
        <v>27</v>
      </c>
      <c r="W6044" s="5" t="s">
        <v>48</v>
      </c>
      <c r="X6044" s="5" t="s">
        <v>49</v>
      </c>
      <c r="Y6044" s="5" t="s">
        <v>2564</v>
      </c>
      <c r="Z6044" s="5" t="s">
        <v>43</v>
      </c>
      <c r="AA6044" s="4">
        <v>0.59</v>
      </c>
      <c r="AB6044" s="1">
        <v>40036</v>
      </c>
      <c r="AC6044" s="1">
        <v>22943</v>
      </c>
      <c r="AD6044">
        <f t="shared" si="566"/>
        <v>5</v>
      </c>
      <c r="AE6044">
        <f t="shared" ca="1" si="567"/>
        <v>61</v>
      </c>
      <c r="AF6044" t="str">
        <f t="shared" ca="1" si="568"/>
        <v>18-64</v>
      </c>
      <c r="AG6044" s="3">
        <f t="shared" si="569"/>
        <v>5.482242315789474</v>
      </c>
      <c r="AH6044" t="str">
        <f>_xlfn.IFNA(VLOOKUP(Sales_Transactions[[#This Row],[Order ID]],Returned_Items[#All],2,FALSE),"Not Returned")</f>
        <v>Not Returned</v>
      </c>
    </row>
    <row r="6045" spans="1:34" x14ac:dyDescent="0.25">
      <c r="A6045">
        <v>42727</v>
      </c>
      <c r="C6045" t="s">
        <v>1036</v>
      </c>
      <c r="D6045" s="2" t="str">
        <f>TEXT(MID(Sales_Transactions[[#This Row],[Order Date]],2,5),"d/m/yyy")</f>
        <v>29/4/2011</v>
      </c>
      <c r="E6045" s="2" t="str">
        <f>TEXT(MID(Sales_Transactions[[#This Row],[Order Date]],2,5),"d")</f>
        <v>29</v>
      </c>
      <c r="F6045" s="2" t="str">
        <f>TEXT(MID(Sales_Transactions[[#This Row],[Order Date]],2,5),"m")</f>
        <v>4</v>
      </c>
      <c r="G6045" s="2" t="str">
        <f>TEXT(MID(Sales_Transactions[[#This Row],[Order Date]],2,5),"yyy")</f>
        <v>2011</v>
      </c>
      <c r="H6045" s="2" t="str">
        <f>TEXT(MID(Sales_Transactions[[#This Row],[Order Date]],2,5),"yyy/m")</f>
        <v>2011/4</v>
      </c>
      <c r="I6045" t="s">
        <v>52</v>
      </c>
      <c r="J6045">
        <f t="shared" si="564"/>
        <v>1</v>
      </c>
      <c r="K6045" s="2">
        <v>11</v>
      </c>
      <c r="L6045" s="3">
        <v>5510.23</v>
      </c>
      <c r="M6045" s="4">
        <v>0.01</v>
      </c>
      <c r="N6045" s="5" t="s">
        <v>34</v>
      </c>
      <c r="O6045" s="3">
        <v>915.8</v>
      </c>
      <c r="P6045" s="3">
        <v>500.98</v>
      </c>
      <c r="Q6045" s="3">
        <v>26</v>
      </c>
      <c r="R6045" s="5" t="s">
        <v>3439</v>
      </c>
      <c r="S6045" s="5" t="s">
        <v>3440</v>
      </c>
      <c r="T6045" s="5" t="str">
        <f t="shared" si="565"/>
        <v>Saphhira Shifley</v>
      </c>
      <c r="U6045" t="s">
        <v>1143</v>
      </c>
      <c r="V6045" s="5" t="s">
        <v>37</v>
      </c>
      <c r="W6045" s="5" t="s">
        <v>57</v>
      </c>
      <c r="X6045" s="5" t="s">
        <v>154</v>
      </c>
      <c r="Y6045" s="5" t="s">
        <v>165</v>
      </c>
      <c r="Z6045" s="5" t="s">
        <v>40</v>
      </c>
      <c r="AA6045" s="4">
        <v>0.6</v>
      </c>
      <c r="AB6045" s="1">
        <v>40663</v>
      </c>
      <c r="AC6045" s="1">
        <v>22734</v>
      </c>
      <c r="AD6045">
        <f t="shared" si="566"/>
        <v>1</v>
      </c>
      <c r="AE6045">
        <f t="shared" ca="1" si="567"/>
        <v>62</v>
      </c>
      <c r="AF6045" t="str">
        <f t="shared" ca="1" si="568"/>
        <v>18-64</v>
      </c>
      <c r="AG6045" s="3">
        <f t="shared" si="569"/>
        <v>47.902718363636374</v>
      </c>
      <c r="AH6045" t="str">
        <f>_xlfn.IFNA(VLOOKUP(Sales_Transactions[[#This Row],[Order ID]],Returned_Items[#All],2,FALSE),"Not Returned")</f>
        <v>Not Returned</v>
      </c>
    </row>
    <row r="6046" spans="1:34" x14ac:dyDescent="0.25">
      <c r="A6046">
        <v>42727</v>
      </c>
      <c r="C6046" t="s">
        <v>1036</v>
      </c>
      <c r="D6046" s="2" t="str">
        <f>TEXT(MID(Sales_Transactions[[#This Row],[Order Date]],2,5),"d/m/yyy")</f>
        <v>29/4/2011</v>
      </c>
      <c r="E6046" s="2" t="str">
        <f>TEXT(MID(Sales_Transactions[[#This Row],[Order Date]],2,5),"d")</f>
        <v>29</v>
      </c>
      <c r="F6046" s="2" t="str">
        <f>TEXT(MID(Sales_Transactions[[#This Row],[Order Date]],2,5),"m")</f>
        <v>4</v>
      </c>
      <c r="G6046" s="2" t="str">
        <f>TEXT(MID(Sales_Transactions[[#This Row],[Order Date]],2,5),"yyy")</f>
        <v>2011</v>
      </c>
      <c r="H6046" s="2" t="str">
        <f>TEXT(MID(Sales_Transactions[[#This Row],[Order Date]],2,5),"yyy/m")</f>
        <v>2011/4</v>
      </c>
      <c r="I6046" t="s">
        <v>52</v>
      </c>
      <c r="J6046">
        <f t="shared" si="564"/>
        <v>1</v>
      </c>
      <c r="K6046" s="2">
        <v>21</v>
      </c>
      <c r="L6046" s="3">
        <v>177.06</v>
      </c>
      <c r="M6046" s="4">
        <v>0.1</v>
      </c>
      <c r="N6046" s="5" t="s">
        <v>23</v>
      </c>
      <c r="O6046" s="3">
        <v>-100.61</v>
      </c>
      <c r="P6046" s="3">
        <v>8.4499999999999993</v>
      </c>
      <c r="Q6046" s="3">
        <v>7.77</v>
      </c>
      <c r="R6046" s="5" t="s">
        <v>3439</v>
      </c>
      <c r="S6046" s="5" t="s">
        <v>3440</v>
      </c>
      <c r="T6046" s="5" t="str">
        <f t="shared" si="565"/>
        <v>Saphhira Shifley</v>
      </c>
      <c r="U6046" t="s">
        <v>1143</v>
      </c>
      <c r="V6046" s="5" t="s">
        <v>37</v>
      </c>
      <c r="W6046" s="5" t="s">
        <v>28</v>
      </c>
      <c r="X6046" s="5" t="s">
        <v>221</v>
      </c>
      <c r="Y6046" s="5" t="s">
        <v>775</v>
      </c>
      <c r="Z6046" s="5" t="s">
        <v>60</v>
      </c>
      <c r="AA6046" s="4">
        <v>0.55000000000000004</v>
      </c>
      <c r="AB6046" s="1">
        <v>40663</v>
      </c>
      <c r="AC6046" s="1">
        <v>22976</v>
      </c>
      <c r="AD6046">
        <f t="shared" si="566"/>
        <v>1</v>
      </c>
      <c r="AE6046">
        <f t="shared" ca="1" si="567"/>
        <v>61</v>
      </c>
      <c r="AF6046" t="str">
        <f t="shared" ca="1" si="568"/>
        <v>18-64</v>
      </c>
      <c r="AG6046" s="3">
        <f t="shared" si="569"/>
        <v>0.7719785714285714</v>
      </c>
      <c r="AH6046" t="str">
        <f>_xlfn.IFNA(VLOOKUP(Sales_Transactions[[#This Row],[Order ID]],Returned_Items[#All],2,FALSE),"Not Returned")</f>
        <v>Not Returned</v>
      </c>
    </row>
    <row r="6047" spans="1:34" x14ac:dyDescent="0.25">
      <c r="A6047">
        <v>43363</v>
      </c>
      <c r="C6047" t="s">
        <v>432</v>
      </c>
      <c r="D6047" s="2" t="str">
        <f>TEXT(MID(Sales_Transactions[[#This Row],[Order Date]],2,5),"d/m/yyy")</f>
        <v>5/9/2011</v>
      </c>
      <c r="E6047" s="2" t="str">
        <f>TEXT(MID(Sales_Transactions[[#This Row],[Order Date]],2,5),"d")</f>
        <v>5</v>
      </c>
      <c r="F6047" s="2" t="str">
        <f>TEXT(MID(Sales_Transactions[[#This Row],[Order Date]],2,5),"m")</f>
        <v>9</v>
      </c>
      <c r="G6047" s="2" t="str">
        <f>TEXT(MID(Sales_Transactions[[#This Row],[Order Date]],2,5),"yyy")</f>
        <v>2011</v>
      </c>
      <c r="H6047" s="2" t="str">
        <f>TEXT(MID(Sales_Transactions[[#This Row],[Order Date]],2,5),"yyy/m")</f>
        <v>2011/9</v>
      </c>
      <c r="I6047" t="s">
        <v>101</v>
      </c>
      <c r="J6047">
        <f t="shared" si="564"/>
        <v>1</v>
      </c>
      <c r="K6047" s="2">
        <v>35</v>
      </c>
      <c r="L6047" s="3">
        <v>12908.4</v>
      </c>
      <c r="M6047" s="4">
        <v>0.03</v>
      </c>
      <c r="N6047" s="5" t="s">
        <v>34</v>
      </c>
      <c r="O6047" s="3">
        <v>4084.86</v>
      </c>
      <c r="P6047" s="3">
        <v>350.99</v>
      </c>
      <c r="Q6047" s="3">
        <v>59</v>
      </c>
      <c r="R6047" s="5" t="s">
        <v>1287</v>
      </c>
      <c r="S6047" s="5" t="s">
        <v>1523</v>
      </c>
      <c r="T6047" s="5" t="str">
        <f t="shared" si="565"/>
        <v>Luke Schmidt</v>
      </c>
      <c r="U6047" t="s">
        <v>1143</v>
      </c>
      <c r="V6047" s="5" t="s">
        <v>74</v>
      </c>
      <c r="W6047" s="5" t="s">
        <v>57</v>
      </c>
      <c r="X6047" s="5" t="s">
        <v>154</v>
      </c>
      <c r="Y6047" s="5" t="s">
        <v>2866</v>
      </c>
      <c r="Z6047" s="5" t="s">
        <v>40</v>
      </c>
      <c r="AA6047" s="4">
        <v>0.55000000000000004</v>
      </c>
      <c r="AB6047" s="1">
        <v>40793</v>
      </c>
      <c r="AC6047" s="1">
        <v>26854</v>
      </c>
      <c r="AD6047">
        <f t="shared" si="566"/>
        <v>2</v>
      </c>
      <c r="AE6047">
        <f t="shared" ca="1" si="567"/>
        <v>51</v>
      </c>
      <c r="AF6047" t="str">
        <f t="shared" ca="1" si="568"/>
        <v>18-64</v>
      </c>
      <c r="AG6047" s="3">
        <f t="shared" si="569"/>
        <v>11.710991514285714</v>
      </c>
      <c r="AH6047" t="str">
        <f>_xlfn.IFNA(VLOOKUP(Sales_Transactions[[#This Row],[Order ID]],Returned_Items[#All],2,FALSE),"Not Returned")</f>
        <v>Not Returned</v>
      </c>
    </row>
    <row r="6048" spans="1:34" x14ac:dyDescent="0.25">
      <c r="A6048">
        <v>43556</v>
      </c>
      <c r="C6048" t="s">
        <v>2602</v>
      </c>
      <c r="D6048" s="2" t="str">
        <f>TEXT(MID(Sales_Transactions[[#This Row],[Order Date]],2,5),"d/m/yyy")</f>
        <v>22/7/2012</v>
      </c>
      <c r="E6048" s="2" t="str">
        <f>TEXT(MID(Sales_Transactions[[#This Row],[Order Date]],2,5),"d")</f>
        <v>22</v>
      </c>
      <c r="F6048" s="2" t="str">
        <f>TEXT(MID(Sales_Transactions[[#This Row],[Order Date]],2,5),"m")</f>
        <v>7</v>
      </c>
      <c r="G6048" s="2" t="str">
        <f>TEXT(MID(Sales_Transactions[[#This Row],[Order Date]],2,5),"yyy")</f>
        <v>2012</v>
      </c>
      <c r="H6048" s="2" t="str">
        <f>TEXT(MID(Sales_Transactions[[#This Row],[Order Date]],2,5),"yyy/m")</f>
        <v>2012/7</v>
      </c>
      <c r="I6048" t="s">
        <v>22</v>
      </c>
      <c r="J6048">
        <f t="shared" si="564"/>
        <v>2</v>
      </c>
      <c r="K6048" s="2">
        <v>31</v>
      </c>
      <c r="L6048" s="3">
        <v>477.16</v>
      </c>
      <c r="M6048" s="4">
        <v>0.02</v>
      </c>
      <c r="N6048" s="5" t="s">
        <v>23</v>
      </c>
      <c r="O6048" s="3">
        <v>204.18</v>
      </c>
      <c r="P6048" s="3">
        <v>15.04</v>
      </c>
      <c r="Q6048" s="3">
        <v>1.97</v>
      </c>
      <c r="R6048" s="5" t="s">
        <v>3439</v>
      </c>
      <c r="S6048" s="5" t="s">
        <v>3440</v>
      </c>
      <c r="T6048" s="5" t="str">
        <f t="shared" si="565"/>
        <v>Saphhira Shifley</v>
      </c>
      <c r="U6048" t="s">
        <v>1143</v>
      </c>
      <c r="V6048" s="5" t="s">
        <v>37</v>
      </c>
      <c r="W6048" s="5" t="s">
        <v>28</v>
      </c>
      <c r="X6048" s="5" t="s">
        <v>75</v>
      </c>
      <c r="Y6048" s="5" t="s">
        <v>1168</v>
      </c>
      <c r="Z6048" s="5" t="s">
        <v>84</v>
      </c>
      <c r="AA6048" s="4">
        <v>0.39</v>
      </c>
      <c r="AB6048" s="1">
        <v>41117</v>
      </c>
      <c r="AC6048" s="1">
        <v>26913</v>
      </c>
      <c r="AD6048">
        <f t="shared" si="566"/>
        <v>5</v>
      </c>
      <c r="AE6048">
        <f t="shared" ca="1" si="567"/>
        <v>50</v>
      </c>
      <c r="AF6048" t="str">
        <f t="shared" ca="1" si="568"/>
        <v>18-64</v>
      </c>
      <c r="AG6048" s="3">
        <f t="shared" si="569"/>
        <v>0.54861264516129038</v>
      </c>
      <c r="AH6048" t="str">
        <f>_xlfn.IFNA(VLOOKUP(Sales_Transactions[[#This Row],[Order ID]],Returned_Items[#All],2,FALSE),"Not Returned")</f>
        <v>Not Returned</v>
      </c>
    </row>
    <row r="6049" spans="1:34" x14ac:dyDescent="0.25">
      <c r="A6049">
        <v>45156</v>
      </c>
      <c r="C6049" t="s">
        <v>3051</v>
      </c>
      <c r="D6049" s="2" t="str">
        <f>TEXT(MID(Sales_Transactions[[#This Row],[Order Date]],2,5),"d/m/yyy")</f>
        <v>12/2/2011</v>
      </c>
      <c r="E6049" s="2" t="str">
        <f>TEXT(MID(Sales_Transactions[[#This Row],[Order Date]],2,5),"d")</f>
        <v>12</v>
      </c>
      <c r="F6049" s="2" t="str">
        <f>TEXT(MID(Sales_Transactions[[#This Row],[Order Date]],2,5),"m")</f>
        <v>2</v>
      </c>
      <c r="G6049" s="2" t="str">
        <f>TEXT(MID(Sales_Transactions[[#This Row],[Order Date]],2,5),"yyy")</f>
        <v>2011</v>
      </c>
      <c r="H6049" s="2" t="str">
        <f>TEXT(MID(Sales_Transactions[[#This Row],[Order Date]],2,5),"yyy/m")</f>
        <v>2011/2</v>
      </c>
      <c r="I6049" t="s">
        <v>22</v>
      </c>
      <c r="J6049">
        <f t="shared" si="564"/>
        <v>2</v>
      </c>
      <c r="K6049" s="2">
        <v>30</v>
      </c>
      <c r="L6049" s="3">
        <v>663.24</v>
      </c>
      <c r="M6049" s="4">
        <v>0.01</v>
      </c>
      <c r="N6049" s="5" t="s">
        <v>23</v>
      </c>
      <c r="O6049" s="3">
        <v>76.33</v>
      </c>
      <c r="P6049" s="3">
        <v>20.48</v>
      </c>
      <c r="Q6049" s="3">
        <v>6.32</v>
      </c>
      <c r="R6049" s="5" t="s">
        <v>1287</v>
      </c>
      <c r="S6049" s="5" t="s">
        <v>1523</v>
      </c>
      <c r="T6049" s="5" t="str">
        <f t="shared" si="565"/>
        <v>Luke Schmidt</v>
      </c>
      <c r="U6049" t="s">
        <v>1143</v>
      </c>
      <c r="V6049" s="5" t="s">
        <v>74</v>
      </c>
      <c r="W6049" s="5" t="s">
        <v>28</v>
      </c>
      <c r="X6049" s="5" t="s">
        <v>38</v>
      </c>
      <c r="Y6049" s="5" t="s">
        <v>1551</v>
      </c>
      <c r="Z6049" s="5" t="s">
        <v>43</v>
      </c>
      <c r="AA6049" s="4">
        <v>0.57999999999999996</v>
      </c>
      <c r="AB6049" s="1">
        <v>40586</v>
      </c>
      <c r="AC6049" s="1">
        <v>26892</v>
      </c>
      <c r="AD6049">
        <f t="shared" si="566"/>
        <v>0</v>
      </c>
      <c r="AE6049">
        <f t="shared" ca="1" si="567"/>
        <v>50</v>
      </c>
      <c r="AF6049" t="str">
        <f t="shared" ca="1" si="568"/>
        <v>18-64</v>
      </c>
      <c r="AG6049" s="3">
        <f t="shared" si="569"/>
        <v>0.89326506666666672</v>
      </c>
      <c r="AH6049" t="str">
        <f>_xlfn.IFNA(VLOOKUP(Sales_Transactions[[#This Row],[Order ID]],Returned_Items[#All],2,FALSE),"Not Returned")</f>
        <v>Not Returned</v>
      </c>
    </row>
    <row r="6050" spans="1:34" x14ac:dyDescent="0.25">
      <c r="A6050">
        <v>45156</v>
      </c>
      <c r="C6050" t="s">
        <v>3051</v>
      </c>
      <c r="D6050" s="2" t="str">
        <f>TEXT(MID(Sales_Transactions[[#This Row],[Order Date]],2,5),"d/m/yyy")</f>
        <v>12/2/2011</v>
      </c>
      <c r="E6050" s="2" t="str">
        <f>TEXT(MID(Sales_Transactions[[#This Row],[Order Date]],2,5),"d")</f>
        <v>12</v>
      </c>
      <c r="F6050" s="2" t="str">
        <f>TEXT(MID(Sales_Transactions[[#This Row],[Order Date]],2,5),"m")</f>
        <v>2</v>
      </c>
      <c r="G6050" s="2" t="str">
        <f>TEXT(MID(Sales_Transactions[[#This Row],[Order Date]],2,5),"yyy")</f>
        <v>2011</v>
      </c>
      <c r="H6050" s="2" t="str">
        <f>TEXT(MID(Sales_Transactions[[#This Row],[Order Date]],2,5),"yyy/m")</f>
        <v>2011/2</v>
      </c>
      <c r="I6050" t="s">
        <v>22</v>
      </c>
      <c r="J6050">
        <f t="shared" si="564"/>
        <v>2</v>
      </c>
      <c r="K6050" s="2">
        <v>35</v>
      </c>
      <c r="L6050" s="3">
        <v>238.08</v>
      </c>
      <c r="M6050" s="4">
        <v>7.0000000000000007E-2</v>
      </c>
      <c r="N6050" s="5" t="s">
        <v>23</v>
      </c>
      <c r="O6050" s="3">
        <v>31.65</v>
      </c>
      <c r="P6050" s="3">
        <v>6.75</v>
      </c>
      <c r="Q6050" s="3">
        <v>2.99</v>
      </c>
      <c r="R6050" s="5" t="s">
        <v>1287</v>
      </c>
      <c r="S6050" s="5" t="s">
        <v>1523</v>
      </c>
      <c r="T6050" s="5" t="str">
        <f t="shared" si="565"/>
        <v>Luke Schmidt</v>
      </c>
      <c r="U6050" t="s">
        <v>1143</v>
      </c>
      <c r="V6050" s="5" t="s">
        <v>74</v>
      </c>
      <c r="W6050" s="5" t="s">
        <v>28</v>
      </c>
      <c r="X6050" s="5" t="s">
        <v>41</v>
      </c>
      <c r="Y6050" s="5" t="s">
        <v>589</v>
      </c>
      <c r="Z6050" s="5" t="s">
        <v>43</v>
      </c>
      <c r="AA6050" s="4">
        <v>0.35</v>
      </c>
      <c r="AB6050" s="1">
        <v>40593</v>
      </c>
      <c r="AC6050" s="1">
        <v>26925</v>
      </c>
      <c r="AD6050">
        <f t="shared" si="566"/>
        <v>7</v>
      </c>
      <c r="AE6050">
        <f t="shared" ca="1" si="567"/>
        <v>50</v>
      </c>
      <c r="AF6050" t="str">
        <f t="shared" ca="1" si="568"/>
        <v>18-64</v>
      </c>
      <c r="AG6050" s="3">
        <f t="shared" si="569"/>
        <v>0.27815071428571431</v>
      </c>
      <c r="AH6050" t="str">
        <f>_xlfn.IFNA(VLOOKUP(Sales_Transactions[[#This Row],[Order ID]],Returned_Items[#All],2,FALSE),"Not Returned")</f>
        <v>Not Returned</v>
      </c>
    </row>
    <row r="6051" spans="1:34" x14ac:dyDescent="0.25">
      <c r="A6051">
        <v>45156</v>
      </c>
      <c r="C6051" t="s">
        <v>3051</v>
      </c>
      <c r="D6051" s="2" t="str">
        <f>TEXT(MID(Sales_Transactions[[#This Row],[Order Date]],2,5),"d/m/yyy")</f>
        <v>12/2/2011</v>
      </c>
      <c r="E6051" s="2" t="str">
        <f>TEXT(MID(Sales_Transactions[[#This Row],[Order Date]],2,5),"d")</f>
        <v>12</v>
      </c>
      <c r="F6051" s="2" t="str">
        <f>TEXT(MID(Sales_Transactions[[#This Row],[Order Date]],2,5),"m")</f>
        <v>2</v>
      </c>
      <c r="G6051" s="2" t="str">
        <f>TEXT(MID(Sales_Transactions[[#This Row],[Order Date]],2,5),"yyy")</f>
        <v>2011</v>
      </c>
      <c r="H6051" s="2" t="str">
        <f>TEXT(MID(Sales_Transactions[[#This Row],[Order Date]],2,5),"yyy/m")</f>
        <v>2011/2</v>
      </c>
      <c r="I6051" t="s">
        <v>22</v>
      </c>
      <c r="J6051">
        <f t="shared" si="564"/>
        <v>2</v>
      </c>
      <c r="K6051" s="2">
        <v>14</v>
      </c>
      <c r="L6051" s="3">
        <v>174.3</v>
      </c>
      <c r="M6051" s="4">
        <v>0.08</v>
      </c>
      <c r="N6051" s="5" t="s">
        <v>23</v>
      </c>
      <c r="O6051" s="3">
        <v>75.58</v>
      </c>
      <c r="P6051" s="3">
        <v>12.53</v>
      </c>
      <c r="Q6051" s="3">
        <v>0.5</v>
      </c>
      <c r="R6051" s="5" t="s">
        <v>1287</v>
      </c>
      <c r="S6051" s="5" t="s">
        <v>1523</v>
      </c>
      <c r="T6051" s="5" t="str">
        <f t="shared" si="565"/>
        <v>Luke Schmidt</v>
      </c>
      <c r="U6051" t="s">
        <v>1143</v>
      </c>
      <c r="V6051" s="5" t="s">
        <v>74</v>
      </c>
      <c r="W6051" s="5" t="s">
        <v>28</v>
      </c>
      <c r="X6051" s="5" t="s">
        <v>115</v>
      </c>
      <c r="Y6051" s="5" t="s">
        <v>877</v>
      </c>
      <c r="Z6051" s="5" t="s">
        <v>43</v>
      </c>
      <c r="AA6051" s="4">
        <v>0.38</v>
      </c>
      <c r="AB6051" s="1">
        <v>40591</v>
      </c>
      <c r="AC6051" s="1">
        <v>26761</v>
      </c>
      <c r="AD6051">
        <f t="shared" si="566"/>
        <v>5</v>
      </c>
      <c r="AE6051">
        <f t="shared" ca="1" si="567"/>
        <v>51</v>
      </c>
      <c r="AF6051" t="str">
        <f t="shared" ca="1" si="568"/>
        <v>18-64</v>
      </c>
      <c r="AG6051" s="3">
        <f t="shared" si="569"/>
        <v>0.92999828571428567</v>
      </c>
      <c r="AH6051" t="str">
        <f>_xlfn.IFNA(VLOOKUP(Sales_Transactions[[#This Row],[Order ID]],Returned_Items[#All],2,FALSE),"Not Returned")</f>
        <v>Not Returned</v>
      </c>
    </row>
    <row r="6052" spans="1:34" x14ac:dyDescent="0.25">
      <c r="A6052">
        <v>45410</v>
      </c>
      <c r="C6052" t="s">
        <v>3447</v>
      </c>
      <c r="D6052" s="2" t="str">
        <f>TEXT(MID(Sales_Transactions[[#This Row],[Order Date]],2,5),"d/m/yyy")</f>
        <v>19/8/2009</v>
      </c>
      <c r="E6052" s="2" t="str">
        <f>TEXT(MID(Sales_Transactions[[#This Row],[Order Date]],2,5),"d")</f>
        <v>19</v>
      </c>
      <c r="F6052" s="2" t="str">
        <f>TEXT(MID(Sales_Transactions[[#This Row],[Order Date]],2,5),"m")</f>
        <v>8</v>
      </c>
      <c r="G6052" s="2" t="str">
        <f>TEXT(MID(Sales_Transactions[[#This Row],[Order Date]],2,5),"yyy")</f>
        <v>2009</v>
      </c>
      <c r="H6052" s="2" t="str">
        <f>TEXT(MID(Sales_Transactions[[#This Row],[Order Date]],2,5),"yyy/m")</f>
        <v>2009/8</v>
      </c>
      <c r="I6052" t="s">
        <v>22</v>
      </c>
      <c r="J6052">
        <f t="shared" si="564"/>
        <v>2</v>
      </c>
      <c r="K6052" s="2">
        <v>19</v>
      </c>
      <c r="L6052" s="3">
        <v>991.36</v>
      </c>
      <c r="M6052" s="4">
        <v>0.1</v>
      </c>
      <c r="N6052" s="5" t="s">
        <v>23</v>
      </c>
      <c r="O6052" s="3">
        <v>-103.11</v>
      </c>
      <c r="P6052" s="3">
        <v>54.1</v>
      </c>
      <c r="Q6052" s="3">
        <v>19.989999999999998</v>
      </c>
      <c r="R6052" s="5" t="s">
        <v>1775</v>
      </c>
      <c r="S6052" s="5" t="s">
        <v>2306</v>
      </c>
      <c r="T6052" s="5" t="str">
        <f t="shared" si="565"/>
        <v>Michael Grace</v>
      </c>
      <c r="U6052" t="s">
        <v>1143</v>
      </c>
      <c r="V6052" s="5" t="s">
        <v>47</v>
      </c>
      <c r="W6052" s="5" t="s">
        <v>28</v>
      </c>
      <c r="X6052" s="5" t="s">
        <v>29</v>
      </c>
      <c r="Y6052" s="5" t="s">
        <v>3448</v>
      </c>
      <c r="Z6052" s="5" t="s">
        <v>43</v>
      </c>
      <c r="AA6052" s="4">
        <v>0.59</v>
      </c>
      <c r="AB6052" s="1">
        <v>40049</v>
      </c>
      <c r="AC6052" s="1">
        <v>27357</v>
      </c>
      <c r="AD6052">
        <f t="shared" si="566"/>
        <v>5</v>
      </c>
      <c r="AE6052">
        <f t="shared" ca="1" si="567"/>
        <v>49</v>
      </c>
      <c r="AF6052" t="str">
        <f t="shared" ca="1" si="568"/>
        <v>18-64</v>
      </c>
      <c r="AG6052" s="3">
        <f t="shared" si="569"/>
        <v>3.8966263157894736</v>
      </c>
      <c r="AH6052" t="str">
        <f>_xlfn.IFNA(VLOOKUP(Sales_Transactions[[#This Row],[Order ID]],Returned_Items[#All],2,FALSE),"Not Returned")</f>
        <v>Not Returned</v>
      </c>
    </row>
    <row r="6053" spans="1:34" x14ac:dyDescent="0.25">
      <c r="A6053">
        <v>47014</v>
      </c>
      <c r="C6053" t="s">
        <v>684</v>
      </c>
      <c r="D6053" s="2" t="str">
        <f>TEXT(MID(Sales_Transactions[[#This Row],[Order Date]],2,5),"d/m/yyy")</f>
        <v>13/5/2012</v>
      </c>
      <c r="E6053" s="2" t="str">
        <f>TEXT(MID(Sales_Transactions[[#This Row],[Order Date]],2,5),"d")</f>
        <v>13</v>
      </c>
      <c r="F6053" s="2" t="str">
        <f>TEXT(MID(Sales_Transactions[[#This Row],[Order Date]],2,5),"m")</f>
        <v>5</v>
      </c>
      <c r="G6053" s="2" t="str">
        <f>TEXT(MID(Sales_Transactions[[#This Row],[Order Date]],2,5),"yyy")</f>
        <v>2012</v>
      </c>
      <c r="H6053" s="2" t="str">
        <f>TEXT(MID(Sales_Transactions[[#This Row],[Order Date]],2,5),"yyy/m")</f>
        <v>2012/5</v>
      </c>
      <c r="I6053" t="s">
        <v>101</v>
      </c>
      <c r="J6053">
        <f t="shared" si="564"/>
        <v>1</v>
      </c>
      <c r="K6053" s="2">
        <v>33</v>
      </c>
      <c r="L6053" s="3">
        <v>803.11</v>
      </c>
      <c r="M6053" s="4">
        <v>0.08</v>
      </c>
      <c r="N6053" s="5" t="s">
        <v>34</v>
      </c>
      <c r="O6053" s="3">
        <v>-237.13</v>
      </c>
      <c r="P6053" s="3">
        <v>25.98</v>
      </c>
      <c r="Q6053" s="3">
        <v>14.36</v>
      </c>
      <c r="R6053" s="5" t="s">
        <v>1935</v>
      </c>
      <c r="S6053" s="5" t="s">
        <v>3289</v>
      </c>
      <c r="T6053" s="5" t="str">
        <f t="shared" si="565"/>
        <v>Meg Tillman</v>
      </c>
      <c r="U6053" t="s">
        <v>1143</v>
      </c>
      <c r="V6053" s="5" t="s">
        <v>27</v>
      </c>
      <c r="W6053" s="5" t="s">
        <v>57</v>
      </c>
      <c r="X6053" s="5" t="s">
        <v>154</v>
      </c>
      <c r="Y6053" s="5" t="s">
        <v>443</v>
      </c>
      <c r="Z6053" s="5" t="s">
        <v>40</v>
      </c>
      <c r="AA6053" s="4">
        <v>0.6</v>
      </c>
      <c r="AB6053" s="1">
        <v>41044</v>
      </c>
      <c r="AC6053" s="1">
        <v>26355</v>
      </c>
      <c r="AD6053">
        <f t="shared" si="566"/>
        <v>2</v>
      </c>
      <c r="AE6053">
        <f t="shared" ca="1" si="567"/>
        <v>52</v>
      </c>
      <c r="AF6053" t="str">
        <f t="shared" ca="1" si="568"/>
        <v>18-64</v>
      </c>
      <c r="AG6053" s="3">
        <f t="shared" si="569"/>
        <v>1.2217944242424241</v>
      </c>
      <c r="AH6053" t="str">
        <f>_xlfn.IFNA(VLOOKUP(Sales_Transactions[[#This Row],[Order ID]],Returned_Items[#All],2,FALSE),"Not Returned")</f>
        <v>Not Returned</v>
      </c>
    </row>
    <row r="6054" spans="1:34" x14ac:dyDescent="0.25">
      <c r="A6054">
        <v>47942</v>
      </c>
      <c r="C6054" t="s">
        <v>660</v>
      </c>
      <c r="D6054" s="2" t="str">
        <f>TEXT(MID(Sales_Transactions[[#This Row],[Order Date]],2,5),"d/m/yyy")</f>
        <v>27/2/2010</v>
      </c>
      <c r="E6054" s="2" t="str">
        <f>TEXT(MID(Sales_Transactions[[#This Row],[Order Date]],2,5),"d")</f>
        <v>27</v>
      </c>
      <c r="F6054" s="2" t="str">
        <f>TEXT(MID(Sales_Transactions[[#This Row],[Order Date]],2,5),"m")</f>
        <v>2</v>
      </c>
      <c r="G6054" s="2" t="str">
        <f>TEXT(MID(Sales_Transactions[[#This Row],[Order Date]],2,5),"yyy")</f>
        <v>2010</v>
      </c>
      <c r="H6054" s="2" t="str">
        <f>TEXT(MID(Sales_Transactions[[#This Row],[Order Date]],2,5),"yyy/m")</f>
        <v>2010/2</v>
      </c>
      <c r="I6054" t="s">
        <v>78</v>
      </c>
      <c r="J6054">
        <f t="shared" si="564"/>
        <v>3</v>
      </c>
      <c r="K6054" s="2">
        <v>30</v>
      </c>
      <c r="L6054" s="3">
        <v>17034.919999999998</v>
      </c>
      <c r="M6054" s="4">
        <v>0.09</v>
      </c>
      <c r="N6054" s="5" t="s">
        <v>23</v>
      </c>
      <c r="O6054" s="3">
        <v>5916.34</v>
      </c>
      <c r="P6054" s="3">
        <v>599.99</v>
      </c>
      <c r="Q6054" s="3">
        <v>24.49</v>
      </c>
      <c r="R6054" s="5" t="s">
        <v>890</v>
      </c>
      <c r="S6054" s="5" t="s">
        <v>2225</v>
      </c>
      <c r="T6054" s="5" t="str">
        <f t="shared" si="565"/>
        <v>Harold Dahlen</v>
      </c>
      <c r="U6054" t="s">
        <v>1143</v>
      </c>
      <c r="V6054" s="5" t="s">
        <v>47</v>
      </c>
      <c r="W6054" s="5" t="s">
        <v>48</v>
      </c>
      <c r="X6054" s="5" t="s">
        <v>131</v>
      </c>
      <c r="Y6054" s="5" t="s">
        <v>1772</v>
      </c>
      <c r="Z6054" s="5" t="s">
        <v>31</v>
      </c>
      <c r="AA6054" s="4">
        <v>0.37</v>
      </c>
      <c r="AB6054" s="1">
        <v>40238</v>
      </c>
      <c r="AC6054" s="1">
        <v>26410</v>
      </c>
      <c r="AD6054">
        <f t="shared" si="566"/>
        <v>2</v>
      </c>
      <c r="AE6054">
        <f t="shared" ca="1" si="567"/>
        <v>52</v>
      </c>
      <c r="AF6054" t="str">
        <f t="shared" ca="1" si="568"/>
        <v>18-64</v>
      </c>
      <c r="AG6054" s="3">
        <f t="shared" si="569"/>
        <v>20.798000300000002</v>
      </c>
      <c r="AH6054" t="str">
        <f>_xlfn.IFNA(VLOOKUP(Sales_Transactions[[#This Row],[Order ID]],Returned_Items[#All],2,FALSE),"Not Returned")</f>
        <v>Not Returned</v>
      </c>
    </row>
    <row r="6055" spans="1:34" x14ac:dyDescent="0.25">
      <c r="A6055">
        <v>47942</v>
      </c>
      <c r="C6055" t="s">
        <v>660</v>
      </c>
      <c r="D6055" s="2" t="str">
        <f>TEXT(MID(Sales_Transactions[[#This Row],[Order Date]],2,5),"d/m/yyy")</f>
        <v>27/2/2010</v>
      </c>
      <c r="E6055" s="2" t="str">
        <f>TEXT(MID(Sales_Transactions[[#This Row],[Order Date]],2,5),"d")</f>
        <v>27</v>
      </c>
      <c r="F6055" s="2" t="str">
        <f>TEXT(MID(Sales_Transactions[[#This Row],[Order Date]],2,5),"m")</f>
        <v>2</v>
      </c>
      <c r="G6055" s="2" t="str">
        <f>TEXT(MID(Sales_Transactions[[#This Row],[Order Date]],2,5),"yyy")</f>
        <v>2010</v>
      </c>
      <c r="H6055" s="2" t="str">
        <f>TEXT(MID(Sales_Transactions[[#This Row],[Order Date]],2,5),"yyy/m")</f>
        <v>2010/2</v>
      </c>
      <c r="I6055" t="s">
        <v>78</v>
      </c>
      <c r="J6055">
        <f t="shared" si="564"/>
        <v>3</v>
      </c>
      <c r="K6055" s="2">
        <v>3</v>
      </c>
      <c r="L6055" s="3">
        <v>22.6</v>
      </c>
      <c r="M6055" s="4">
        <v>0.04</v>
      </c>
      <c r="N6055" s="5" t="s">
        <v>67</v>
      </c>
      <c r="O6055" s="3">
        <v>-4.63</v>
      </c>
      <c r="P6055" s="3">
        <v>5.88</v>
      </c>
      <c r="Q6055" s="3">
        <v>3.04</v>
      </c>
      <c r="R6055" s="5" t="s">
        <v>890</v>
      </c>
      <c r="S6055" s="5" t="s">
        <v>2225</v>
      </c>
      <c r="T6055" s="5" t="str">
        <f t="shared" si="565"/>
        <v>Harold Dahlen</v>
      </c>
      <c r="U6055" t="s">
        <v>1143</v>
      </c>
      <c r="V6055" s="5" t="s">
        <v>47</v>
      </c>
      <c r="W6055" s="5" t="s">
        <v>28</v>
      </c>
      <c r="X6055" s="5" t="s">
        <v>75</v>
      </c>
      <c r="Y6055" s="5" t="s">
        <v>196</v>
      </c>
      <c r="Z6055" s="5" t="s">
        <v>84</v>
      </c>
      <c r="AA6055" s="4">
        <v>0.36</v>
      </c>
      <c r="AB6055" s="1">
        <v>40238</v>
      </c>
      <c r="AC6055" s="1">
        <v>26508</v>
      </c>
      <c r="AD6055">
        <f t="shared" si="566"/>
        <v>2</v>
      </c>
      <c r="AE6055">
        <f t="shared" ca="1" si="567"/>
        <v>52</v>
      </c>
      <c r="AF6055" t="str">
        <f t="shared" ca="1" si="568"/>
        <v>18-64</v>
      </c>
      <c r="AG6055" s="3">
        <f t="shared" si="569"/>
        <v>2.9725493333333333</v>
      </c>
      <c r="AH6055" t="str">
        <f>_xlfn.IFNA(VLOOKUP(Sales_Transactions[[#This Row],[Order ID]],Returned_Items[#All],2,FALSE),"Not Returned")</f>
        <v>Not Returned</v>
      </c>
    </row>
    <row r="6056" spans="1:34" x14ac:dyDescent="0.25">
      <c r="A6056">
        <v>47942</v>
      </c>
      <c r="C6056" t="s">
        <v>660</v>
      </c>
      <c r="D6056" s="2" t="str">
        <f>TEXT(MID(Sales_Transactions[[#This Row],[Order Date]],2,5),"d/m/yyy")</f>
        <v>27/2/2010</v>
      </c>
      <c r="E6056" s="2" t="str">
        <f>TEXT(MID(Sales_Transactions[[#This Row],[Order Date]],2,5),"d")</f>
        <v>27</v>
      </c>
      <c r="F6056" s="2" t="str">
        <f>TEXT(MID(Sales_Transactions[[#This Row],[Order Date]],2,5),"m")</f>
        <v>2</v>
      </c>
      <c r="G6056" s="2" t="str">
        <f>TEXT(MID(Sales_Transactions[[#This Row],[Order Date]],2,5),"yyy")</f>
        <v>2010</v>
      </c>
      <c r="H6056" s="2" t="str">
        <f>TEXT(MID(Sales_Transactions[[#This Row],[Order Date]],2,5),"yyy/m")</f>
        <v>2010/2</v>
      </c>
      <c r="I6056" t="s">
        <v>78</v>
      </c>
      <c r="J6056">
        <f t="shared" si="564"/>
        <v>3</v>
      </c>
      <c r="K6056" s="2">
        <v>9</v>
      </c>
      <c r="L6056" s="3">
        <v>918.73950000000002</v>
      </c>
      <c r="M6056" s="4">
        <v>0.06</v>
      </c>
      <c r="N6056" s="5" t="s">
        <v>67</v>
      </c>
      <c r="O6056" s="3">
        <v>-303.56</v>
      </c>
      <c r="P6056" s="3">
        <v>125.99</v>
      </c>
      <c r="Q6056" s="3">
        <v>7.69</v>
      </c>
      <c r="R6056" s="5" t="s">
        <v>890</v>
      </c>
      <c r="S6056" s="5" t="s">
        <v>2225</v>
      </c>
      <c r="T6056" s="5" t="str">
        <f t="shared" si="565"/>
        <v>Harold Dahlen</v>
      </c>
      <c r="U6056" t="s">
        <v>1143</v>
      </c>
      <c r="V6056" s="5" t="s">
        <v>47</v>
      </c>
      <c r="W6056" s="5" t="s">
        <v>48</v>
      </c>
      <c r="X6056" s="5" t="s">
        <v>49</v>
      </c>
      <c r="Y6056" s="5" t="s">
        <v>184</v>
      </c>
      <c r="Z6056" s="5" t="s">
        <v>43</v>
      </c>
      <c r="AA6056" s="4">
        <v>0.57999999999999996</v>
      </c>
      <c r="AB6056" s="1">
        <v>40237</v>
      </c>
      <c r="AC6056" s="1">
        <v>26171</v>
      </c>
      <c r="AD6056">
        <f t="shared" si="566"/>
        <v>1</v>
      </c>
      <c r="AE6056">
        <f t="shared" ca="1" si="567"/>
        <v>52</v>
      </c>
      <c r="AF6056" t="str">
        <f t="shared" ca="1" si="568"/>
        <v>18-64</v>
      </c>
      <c r="AG6056" s="3">
        <f t="shared" si="569"/>
        <v>14.844934000000002</v>
      </c>
      <c r="AH6056" t="str">
        <f>_xlfn.IFNA(VLOOKUP(Sales_Transactions[[#This Row],[Order ID]],Returned_Items[#All],2,FALSE),"Not Returned")</f>
        <v>Not Returned</v>
      </c>
    </row>
    <row r="6057" spans="1:34" x14ac:dyDescent="0.25">
      <c r="A6057">
        <v>48128</v>
      </c>
      <c r="C6057" t="s">
        <v>845</v>
      </c>
      <c r="D6057" s="2" t="str">
        <f>TEXT(MID(Sales_Transactions[[#This Row],[Order Date]],2,5),"d/m/yyy")</f>
        <v>11/4/2012</v>
      </c>
      <c r="E6057" s="2" t="str">
        <f>TEXT(MID(Sales_Transactions[[#This Row],[Order Date]],2,5),"d")</f>
        <v>11</v>
      </c>
      <c r="F6057" s="2" t="str">
        <f>TEXT(MID(Sales_Transactions[[#This Row],[Order Date]],2,5),"m")</f>
        <v>4</v>
      </c>
      <c r="G6057" s="2" t="str">
        <f>TEXT(MID(Sales_Transactions[[#This Row],[Order Date]],2,5),"yyy")</f>
        <v>2012</v>
      </c>
      <c r="H6057" s="2" t="str">
        <f>TEXT(MID(Sales_Transactions[[#This Row],[Order Date]],2,5),"yyy/m")</f>
        <v>2012/4</v>
      </c>
      <c r="I6057" t="s">
        <v>78</v>
      </c>
      <c r="J6057">
        <f t="shared" si="564"/>
        <v>3</v>
      </c>
      <c r="K6057" s="2">
        <v>5</v>
      </c>
      <c r="L6057" s="3">
        <v>2600.44</v>
      </c>
      <c r="M6057" s="4">
        <v>0.03</v>
      </c>
      <c r="N6057" s="5" t="s">
        <v>67</v>
      </c>
      <c r="O6057" s="3">
        <v>-921.94</v>
      </c>
      <c r="P6057" s="3">
        <v>499.99</v>
      </c>
      <c r="Q6057" s="3">
        <v>24.49</v>
      </c>
      <c r="R6057" s="5" t="s">
        <v>3008</v>
      </c>
      <c r="S6057" s="5" t="s">
        <v>3441</v>
      </c>
      <c r="T6057" s="5" t="str">
        <f t="shared" si="565"/>
        <v>Laurel Beltran</v>
      </c>
      <c r="U6057" t="s">
        <v>1143</v>
      </c>
      <c r="V6057" s="5" t="s">
        <v>37</v>
      </c>
      <c r="W6057" s="5" t="s">
        <v>48</v>
      </c>
      <c r="X6057" s="5" t="s">
        <v>131</v>
      </c>
      <c r="Y6057" s="5" t="s">
        <v>337</v>
      </c>
      <c r="Z6057" s="5" t="s">
        <v>31</v>
      </c>
      <c r="AA6057" s="4">
        <v>0.36</v>
      </c>
      <c r="AB6057" s="1">
        <v>41011</v>
      </c>
      <c r="AC6057" s="1">
        <v>26977</v>
      </c>
      <c r="AD6057">
        <f t="shared" si="566"/>
        <v>1</v>
      </c>
      <c r="AE6057">
        <f t="shared" ca="1" si="567"/>
        <v>50</v>
      </c>
      <c r="AF6057" t="str">
        <f t="shared" ca="1" si="568"/>
        <v>18-64</v>
      </c>
      <c r="AG6057" s="3">
        <f t="shared" si="569"/>
        <v>104.86600060000001</v>
      </c>
      <c r="AH6057" t="str">
        <f>_xlfn.IFNA(VLOOKUP(Sales_Transactions[[#This Row],[Order ID]],Returned_Items[#All],2,FALSE),"Not Returned")</f>
        <v>Not Returned</v>
      </c>
    </row>
    <row r="6058" spans="1:34" x14ac:dyDescent="0.25">
      <c r="A6058">
        <v>48704</v>
      </c>
      <c r="C6058" t="s">
        <v>2565</v>
      </c>
      <c r="D6058" s="2" t="str">
        <f>TEXT(MID(Sales_Transactions[[#This Row],[Order Date]],2,5),"d/m/yyy")</f>
        <v>9/1/2012</v>
      </c>
      <c r="E6058" s="2" t="str">
        <f>TEXT(MID(Sales_Transactions[[#This Row],[Order Date]],2,5),"d")</f>
        <v>9</v>
      </c>
      <c r="F6058" s="2" t="str">
        <f>TEXT(MID(Sales_Transactions[[#This Row],[Order Date]],2,5),"m")</f>
        <v>1</v>
      </c>
      <c r="G6058" s="2" t="str">
        <f>TEXT(MID(Sales_Transactions[[#This Row],[Order Date]],2,5),"yyy")</f>
        <v>2012</v>
      </c>
      <c r="H6058" s="2" t="str">
        <f>TEXT(MID(Sales_Transactions[[#This Row],[Order Date]],2,5),"yyy/m")</f>
        <v>2012/1</v>
      </c>
      <c r="I6058" t="s">
        <v>33</v>
      </c>
      <c r="J6058">
        <f t="shared" si="564"/>
        <v>4</v>
      </c>
      <c r="K6058" s="2">
        <v>11</v>
      </c>
      <c r="L6058" s="3">
        <v>1247.8595</v>
      </c>
      <c r="M6058" s="4">
        <v>0.01</v>
      </c>
      <c r="N6058" s="5" t="s">
        <v>23</v>
      </c>
      <c r="O6058" s="3">
        <v>-55.8</v>
      </c>
      <c r="P6058" s="3">
        <v>125.99</v>
      </c>
      <c r="Q6058" s="3">
        <v>8.99</v>
      </c>
      <c r="R6058" s="5" t="s">
        <v>1395</v>
      </c>
      <c r="S6058" s="5" t="s">
        <v>1942</v>
      </c>
      <c r="T6058" s="5" t="str">
        <f t="shared" si="565"/>
        <v>Kelly Andreada</v>
      </c>
      <c r="U6058" t="s">
        <v>1143</v>
      </c>
      <c r="V6058" s="5" t="s">
        <v>74</v>
      </c>
      <c r="W6058" s="5" t="s">
        <v>48</v>
      </c>
      <c r="X6058" s="5" t="s">
        <v>49</v>
      </c>
      <c r="Y6058" s="5" t="s">
        <v>3443</v>
      </c>
      <c r="Z6058" s="5" t="s">
        <v>43</v>
      </c>
      <c r="AA6058" s="4">
        <v>0.56999999999999995</v>
      </c>
      <c r="AB6058" s="1">
        <v>40918</v>
      </c>
      <c r="AC6058" s="1">
        <v>26923</v>
      </c>
      <c r="AD6058">
        <f t="shared" si="566"/>
        <v>1</v>
      </c>
      <c r="AE6058">
        <f t="shared" ca="1" si="567"/>
        <v>50</v>
      </c>
      <c r="AF6058" t="str">
        <f t="shared" ca="1" si="568"/>
        <v>18-64</v>
      </c>
      <c r="AG6058" s="3">
        <f t="shared" si="569"/>
        <v>12.269763727272727</v>
      </c>
      <c r="AH6058" t="str">
        <f>_xlfn.IFNA(VLOOKUP(Sales_Transactions[[#This Row],[Order ID]],Returned_Items[#All],2,FALSE),"Not Returned")</f>
        <v>Not Returned</v>
      </c>
    </row>
    <row r="6059" spans="1:34" x14ac:dyDescent="0.25">
      <c r="A6059">
        <v>49155</v>
      </c>
      <c r="C6059" t="s">
        <v>3305</v>
      </c>
      <c r="D6059" s="2" t="str">
        <f>TEXT(MID(Sales_Transactions[[#This Row],[Order Date]],2,5),"d/m/yyy")</f>
        <v>18/9/2010</v>
      </c>
      <c r="E6059" s="2" t="str">
        <f>TEXT(MID(Sales_Transactions[[#This Row],[Order Date]],2,5),"d")</f>
        <v>18</v>
      </c>
      <c r="F6059" s="2" t="str">
        <f>TEXT(MID(Sales_Transactions[[#This Row],[Order Date]],2,5),"m")</f>
        <v>9</v>
      </c>
      <c r="G6059" s="2" t="str">
        <f>TEXT(MID(Sales_Transactions[[#This Row],[Order Date]],2,5),"yyy")</f>
        <v>2010</v>
      </c>
      <c r="H6059" s="2" t="str">
        <f>TEXT(MID(Sales_Transactions[[#This Row],[Order Date]],2,5),"yyy/m")</f>
        <v>2010/9</v>
      </c>
      <c r="I6059" t="s">
        <v>22</v>
      </c>
      <c r="J6059">
        <f t="shared" si="564"/>
        <v>2</v>
      </c>
      <c r="K6059" s="2">
        <v>22</v>
      </c>
      <c r="L6059" s="3">
        <v>3760.3065000000001</v>
      </c>
      <c r="M6059" s="4">
        <v>0.05</v>
      </c>
      <c r="N6059" s="5" t="s">
        <v>23</v>
      </c>
      <c r="O6059" s="3">
        <v>593.17999999999995</v>
      </c>
      <c r="P6059" s="3">
        <v>195.99</v>
      </c>
      <c r="Q6059" s="3">
        <v>8.99</v>
      </c>
      <c r="R6059" s="5" t="s">
        <v>1935</v>
      </c>
      <c r="S6059" s="5" t="s">
        <v>3289</v>
      </c>
      <c r="T6059" s="5" t="str">
        <f t="shared" si="565"/>
        <v>Meg Tillman</v>
      </c>
      <c r="U6059" t="s">
        <v>1143</v>
      </c>
      <c r="V6059" s="5" t="s">
        <v>27</v>
      </c>
      <c r="W6059" s="5" t="s">
        <v>48</v>
      </c>
      <c r="X6059" s="5" t="s">
        <v>49</v>
      </c>
      <c r="Y6059" s="5" t="s">
        <v>1137</v>
      </c>
      <c r="Z6059" s="5" t="s">
        <v>43</v>
      </c>
      <c r="AA6059" s="4">
        <v>0.6</v>
      </c>
      <c r="AB6059" s="1">
        <v>40444</v>
      </c>
      <c r="AC6059" s="1">
        <v>26903</v>
      </c>
      <c r="AD6059">
        <f t="shared" si="566"/>
        <v>5</v>
      </c>
      <c r="AE6059">
        <f t="shared" ca="1" si="567"/>
        <v>50</v>
      </c>
      <c r="AF6059" t="str">
        <f t="shared" ca="1" si="568"/>
        <v>18-64</v>
      </c>
      <c r="AG6059" s="3">
        <f t="shared" si="569"/>
        <v>9.3128184090909105</v>
      </c>
      <c r="AH6059" t="str">
        <f>_xlfn.IFNA(VLOOKUP(Sales_Transactions[[#This Row],[Order ID]],Returned_Items[#All],2,FALSE),"Not Returned")</f>
        <v>Not Returned</v>
      </c>
    </row>
    <row r="6060" spans="1:34" x14ac:dyDescent="0.25">
      <c r="A6060">
        <v>49504</v>
      </c>
      <c r="C6060" t="s">
        <v>1579</v>
      </c>
      <c r="D6060" s="2" t="str">
        <f>TEXT(MID(Sales_Transactions[[#This Row],[Order Date]],2,5),"d/m/yyy")</f>
        <v>16/11/2009</v>
      </c>
      <c r="E6060" s="2" t="str">
        <f>TEXT(MID(Sales_Transactions[[#This Row],[Order Date]],2,5),"d")</f>
        <v>16</v>
      </c>
      <c r="F6060" s="2" t="str">
        <f>TEXT(MID(Sales_Transactions[[#This Row],[Order Date]],2,5),"m")</f>
        <v>11</v>
      </c>
      <c r="G6060" s="2" t="str">
        <f>TEXT(MID(Sales_Transactions[[#This Row],[Order Date]],2,5),"yyy")</f>
        <v>2009</v>
      </c>
      <c r="H6060" s="2" t="str">
        <f>TEXT(MID(Sales_Transactions[[#This Row],[Order Date]],2,5),"yyy/m")</f>
        <v>2009/11</v>
      </c>
      <c r="I6060" t="s">
        <v>52</v>
      </c>
      <c r="J6060">
        <f t="shared" si="564"/>
        <v>1</v>
      </c>
      <c r="K6060" s="2">
        <v>45</v>
      </c>
      <c r="L6060" s="3">
        <v>318.94</v>
      </c>
      <c r="M6060" s="4">
        <v>0.1</v>
      </c>
      <c r="N6060" s="5" t="s">
        <v>23</v>
      </c>
      <c r="O6060" s="3">
        <v>-195.6</v>
      </c>
      <c r="P6060" s="3">
        <v>7.37</v>
      </c>
      <c r="Q6060" s="3">
        <v>5.53</v>
      </c>
      <c r="R6060" s="5" t="s">
        <v>2341</v>
      </c>
      <c r="S6060" s="5" t="s">
        <v>3445</v>
      </c>
      <c r="T6060" s="5" t="str">
        <f t="shared" si="565"/>
        <v>Larry Blacks</v>
      </c>
      <c r="U6060" t="s">
        <v>1143</v>
      </c>
      <c r="V6060" s="5" t="s">
        <v>37</v>
      </c>
      <c r="W6060" s="5" t="s">
        <v>48</v>
      </c>
      <c r="X6060" s="5" t="s">
        <v>87</v>
      </c>
      <c r="Y6060" s="5" t="s">
        <v>1920</v>
      </c>
      <c r="Z6060" s="5" t="s">
        <v>60</v>
      </c>
      <c r="AA6060" s="4">
        <v>0.69</v>
      </c>
      <c r="AB6060" s="1">
        <v>40133</v>
      </c>
      <c r="AC6060" s="1">
        <v>26125</v>
      </c>
      <c r="AD6060">
        <f t="shared" si="566"/>
        <v>0</v>
      </c>
      <c r="AE6060">
        <f t="shared" ca="1" si="567"/>
        <v>53</v>
      </c>
      <c r="AF6060" t="str">
        <f t="shared" ca="1" si="568"/>
        <v>18-64</v>
      </c>
      <c r="AG6060" s="3">
        <f t="shared" si="569"/>
        <v>0.28650288888888892</v>
      </c>
      <c r="AH6060" t="str">
        <f>_xlfn.IFNA(VLOOKUP(Sales_Transactions[[#This Row],[Order ID]],Returned_Items[#All],2,FALSE),"Not Returned")</f>
        <v>Not Returned</v>
      </c>
    </row>
    <row r="6061" spans="1:34" x14ac:dyDescent="0.25">
      <c r="A6061">
        <v>50016</v>
      </c>
      <c r="C6061" t="s">
        <v>2442</v>
      </c>
      <c r="D6061" s="2" t="str">
        <f>TEXT(MID(Sales_Transactions[[#This Row],[Order Date]],2,5),"d/m/yyy")</f>
        <v>5/4/2009</v>
      </c>
      <c r="E6061" s="2" t="str">
        <f>TEXT(MID(Sales_Transactions[[#This Row],[Order Date]],2,5),"d")</f>
        <v>5</v>
      </c>
      <c r="F6061" s="2" t="str">
        <f>TEXT(MID(Sales_Transactions[[#This Row],[Order Date]],2,5),"m")</f>
        <v>4</v>
      </c>
      <c r="G6061" s="2" t="str">
        <f>TEXT(MID(Sales_Transactions[[#This Row],[Order Date]],2,5),"yyy")</f>
        <v>2009</v>
      </c>
      <c r="H6061" s="2" t="str">
        <f>TEXT(MID(Sales_Transactions[[#This Row],[Order Date]],2,5),"yyy/m")</f>
        <v>2009/4</v>
      </c>
      <c r="I6061" t="s">
        <v>33</v>
      </c>
      <c r="J6061">
        <f t="shared" si="564"/>
        <v>4</v>
      </c>
      <c r="K6061" s="2">
        <v>15</v>
      </c>
      <c r="L6061" s="3">
        <v>1093.6355000000001</v>
      </c>
      <c r="M6061" s="4">
        <v>0.05</v>
      </c>
      <c r="N6061" s="5" t="s">
        <v>23</v>
      </c>
      <c r="O6061" s="3">
        <v>119.17</v>
      </c>
      <c r="P6061" s="3">
        <v>85.99</v>
      </c>
      <c r="Q6061" s="3">
        <v>0.99</v>
      </c>
      <c r="R6061" s="5" t="s">
        <v>890</v>
      </c>
      <c r="S6061" s="5" t="s">
        <v>2225</v>
      </c>
      <c r="T6061" s="5" t="str">
        <f t="shared" si="565"/>
        <v>Harold Dahlen</v>
      </c>
      <c r="U6061" t="s">
        <v>1143</v>
      </c>
      <c r="V6061" s="5" t="s">
        <v>37</v>
      </c>
      <c r="W6061" s="5" t="s">
        <v>48</v>
      </c>
      <c r="X6061" s="5" t="s">
        <v>49</v>
      </c>
      <c r="Y6061" s="5" t="s">
        <v>1261</v>
      </c>
      <c r="Z6061" s="5" t="s">
        <v>84</v>
      </c>
      <c r="AA6061" s="4">
        <v>0.55000000000000004</v>
      </c>
      <c r="AB6061" s="1">
        <v>39910</v>
      </c>
      <c r="AC6061" s="1">
        <v>25939</v>
      </c>
      <c r="AD6061">
        <f t="shared" si="566"/>
        <v>2</v>
      </c>
      <c r="AE6061">
        <f t="shared" ca="1" si="567"/>
        <v>53</v>
      </c>
      <c r="AF6061" t="str">
        <f t="shared" ca="1" si="568"/>
        <v>18-64</v>
      </c>
      <c r="AG6061" s="3">
        <f t="shared" si="569"/>
        <v>5.7958003333333323</v>
      </c>
      <c r="AH6061" t="str">
        <f>_xlfn.IFNA(VLOOKUP(Sales_Transactions[[#This Row],[Order ID]],Returned_Items[#All],2,FALSE),"Not Returned")</f>
        <v>Not Returned</v>
      </c>
    </row>
    <row r="6062" spans="1:34" x14ac:dyDescent="0.25">
      <c r="A6062">
        <v>50145</v>
      </c>
      <c r="C6062" t="s">
        <v>1537</v>
      </c>
      <c r="D6062" s="2" t="str">
        <f>TEXT(MID(Sales_Transactions[[#This Row],[Order Date]],2,5),"d/m/yyy")</f>
        <v>26/2/2011</v>
      </c>
      <c r="E6062" s="2" t="str">
        <f>TEXT(MID(Sales_Transactions[[#This Row],[Order Date]],2,5),"d")</f>
        <v>26</v>
      </c>
      <c r="F6062" s="2" t="str">
        <f>TEXT(MID(Sales_Transactions[[#This Row],[Order Date]],2,5),"m")</f>
        <v>2</v>
      </c>
      <c r="G6062" s="2" t="str">
        <f>TEXT(MID(Sales_Transactions[[#This Row],[Order Date]],2,5),"yyy")</f>
        <v>2011</v>
      </c>
      <c r="H6062" s="2" t="str">
        <f>TEXT(MID(Sales_Transactions[[#This Row],[Order Date]],2,5),"yyy/m")</f>
        <v>2011/2</v>
      </c>
      <c r="I6062" t="s">
        <v>33</v>
      </c>
      <c r="J6062">
        <f t="shared" si="564"/>
        <v>4</v>
      </c>
      <c r="K6062" s="2">
        <v>18</v>
      </c>
      <c r="L6062" s="3">
        <v>325.58</v>
      </c>
      <c r="M6062" s="4">
        <v>0.06</v>
      </c>
      <c r="N6062" s="5" t="s">
        <v>23</v>
      </c>
      <c r="O6062" s="3">
        <v>152.28</v>
      </c>
      <c r="P6062" s="3">
        <v>18.84</v>
      </c>
      <c r="Q6062" s="3">
        <v>3.62</v>
      </c>
      <c r="R6062" s="5" t="s">
        <v>1775</v>
      </c>
      <c r="S6062" s="5" t="s">
        <v>2306</v>
      </c>
      <c r="T6062" s="5" t="str">
        <f t="shared" si="565"/>
        <v>Michael Grace</v>
      </c>
      <c r="U6062" t="s">
        <v>1143</v>
      </c>
      <c r="V6062" s="5" t="s">
        <v>47</v>
      </c>
      <c r="W6062" s="5" t="s">
        <v>57</v>
      </c>
      <c r="X6062" s="5" t="s">
        <v>58</v>
      </c>
      <c r="Y6062" s="5" t="s">
        <v>1750</v>
      </c>
      <c r="Z6062" s="5" t="s">
        <v>84</v>
      </c>
      <c r="AA6062" s="4">
        <v>0.43</v>
      </c>
      <c r="AB6062" s="1">
        <v>40601</v>
      </c>
      <c r="AC6062" s="1">
        <v>26012</v>
      </c>
      <c r="AD6062">
        <f t="shared" si="566"/>
        <v>1</v>
      </c>
      <c r="AE6062">
        <f t="shared" ca="1" si="567"/>
        <v>53</v>
      </c>
      <c r="AF6062" t="str">
        <f t="shared" ca="1" si="568"/>
        <v>18-64</v>
      </c>
      <c r="AG6062" s="3">
        <f t="shared" si="569"/>
        <v>1.2471497777777778</v>
      </c>
      <c r="AH6062" t="str">
        <f>_xlfn.IFNA(VLOOKUP(Sales_Transactions[[#This Row],[Order ID]],Returned_Items[#All],2,FALSE),"Not Returned")</f>
        <v>Not Returned</v>
      </c>
    </row>
    <row r="6063" spans="1:34" x14ac:dyDescent="0.25">
      <c r="A6063">
        <v>50145</v>
      </c>
      <c r="C6063" t="s">
        <v>1537</v>
      </c>
      <c r="D6063" s="2" t="str">
        <f>TEXT(MID(Sales_Transactions[[#This Row],[Order Date]],2,5),"d/m/yyy")</f>
        <v>26/2/2011</v>
      </c>
      <c r="E6063" s="2" t="str">
        <f>TEXT(MID(Sales_Transactions[[#This Row],[Order Date]],2,5),"d")</f>
        <v>26</v>
      </c>
      <c r="F6063" s="2" t="str">
        <f>TEXT(MID(Sales_Transactions[[#This Row],[Order Date]],2,5),"m")</f>
        <v>2</v>
      </c>
      <c r="G6063" s="2" t="str">
        <f>TEXT(MID(Sales_Transactions[[#This Row],[Order Date]],2,5),"yyy")</f>
        <v>2011</v>
      </c>
      <c r="H6063" s="2" t="str">
        <f>TEXT(MID(Sales_Transactions[[#This Row],[Order Date]],2,5),"yyy/m")</f>
        <v>2011/2</v>
      </c>
      <c r="I6063" t="s">
        <v>33</v>
      </c>
      <c r="J6063">
        <f t="shared" si="564"/>
        <v>4</v>
      </c>
      <c r="K6063" s="2">
        <v>9</v>
      </c>
      <c r="L6063" s="3">
        <v>458.8</v>
      </c>
      <c r="M6063" s="4">
        <v>0</v>
      </c>
      <c r="N6063" s="5" t="s">
        <v>23</v>
      </c>
      <c r="O6063" s="3">
        <v>305.87</v>
      </c>
      <c r="P6063" s="3">
        <v>46.94</v>
      </c>
      <c r="Q6063" s="3">
        <v>6.77</v>
      </c>
      <c r="R6063" s="5" t="s">
        <v>1775</v>
      </c>
      <c r="S6063" s="5" t="s">
        <v>2306</v>
      </c>
      <c r="T6063" s="5" t="str">
        <f t="shared" si="565"/>
        <v>Michael Grace</v>
      </c>
      <c r="U6063" t="s">
        <v>1143</v>
      </c>
      <c r="V6063" s="5" t="s">
        <v>47</v>
      </c>
      <c r="W6063" s="5" t="s">
        <v>57</v>
      </c>
      <c r="X6063" s="5" t="s">
        <v>58</v>
      </c>
      <c r="Y6063" s="5" t="s">
        <v>1990</v>
      </c>
      <c r="Z6063" s="5" t="s">
        <v>43</v>
      </c>
      <c r="AA6063" s="4">
        <v>0.44</v>
      </c>
      <c r="AB6063" s="1">
        <v>40600</v>
      </c>
      <c r="AC6063" s="1">
        <v>26217</v>
      </c>
      <c r="AD6063">
        <f t="shared" si="566"/>
        <v>0</v>
      </c>
      <c r="AE6063">
        <f t="shared" ca="1" si="567"/>
        <v>52</v>
      </c>
      <c r="AF6063" t="str">
        <f t="shared" ca="1" si="568"/>
        <v>18-64</v>
      </c>
      <c r="AG6063" s="3">
        <f t="shared" si="569"/>
        <v>5.9677777777777772</v>
      </c>
      <c r="AH6063" t="str">
        <f>_xlfn.IFNA(VLOOKUP(Sales_Transactions[[#This Row],[Order ID]],Returned_Items[#All],2,FALSE),"Not Returned")</f>
        <v>Not Returned</v>
      </c>
    </row>
    <row r="6064" spans="1:34" x14ac:dyDescent="0.25">
      <c r="A6064">
        <v>50532</v>
      </c>
      <c r="C6064" t="s">
        <v>1536</v>
      </c>
      <c r="D6064" s="2" t="str">
        <f>TEXT(MID(Sales_Transactions[[#This Row],[Order Date]],2,5),"d/m/yyy")</f>
        <v>14/8/2012</v>
      </c>
      <c r="E6064" s="2" t="str">
        <f>TEXT(MID(Sales_Transactions[[#This Row],[Order Date]],2,5),"d")</f>
        <v>14</v>
      </c>
      <c r="F6064" s="2" t="str">
        <f>TEXT(MID(Sales_Transactions[[#This Row],[Order Date]],2,5),"m")</f>
        <v>8</v>
      </c>
      <c r="G6064" s="2" t="str">
        <f>TEXT(MID(Sales_Transactions[[#This Row],[Order Date]],2,5),"yyy")</f>
        <v>2012</v>
      </c>
      <c r="H6064" s="2" t="str">
        <f>TEXT(MID(Sales_Transactions[[#This Row],[Order Date]],2,5),"yyy/m")</f>
        <v>2012/8</v>
      </c>
      <c r="I6064" t="s">
        <v>78</v>
      </c>
      <c r="J6064">
        <f t="shared" si="564"/>
        <v>3</v>
      </c>
      <c r="K6064" s="2">
        <v>10</v>
      </c>
      <c r="L6064" s="3">
        <v>267.06</v>
      </c>
      <c r="M6064" s="4">
        <v>0.02</v>
      </c>
      <c r="N6064" s="5" t="s">
        <v>23</v>
      </c>
      <c r="O6064" s="3">
        <v>76.47</v>
      </c>
      <c r="P6064" s="3">
        <v>24.95</v>
      </c>
      <c r="Q6064" s="3">
        <v>2.99</v>
      </c>
      <c r="R6064" s="5" t="s">
        <v>3391</v>
      </c>
      <c r="S6064" s="5" t="s">
        <v>3449</v>
      </c>
      <c r="T6064" s="5" t="str">
        <f t="shared" si="565"/>
        <v>Richard Bierner</v>
      </c>
      <c r="U6064" t="s">
        <v>1143</v>
      </c>
      <c r="V6064" s="5" t="s">
        <v>27</v>
      </c>
      <c r="W6064" s="5" t="s">
        <v>28</v>
      </c>
      <c r="X6064" s="5" t="s">
        <v>41</v>
      </c>
      <c r="Y6064" s="5" t="s">
        <v>2494</v>
      </c>
      <c r="Z6064" s="5" t="s">
        <v>43</v>
      </c>
      <c r="AA6064" s="4">
        <v>0.39</v>
      </c>
      <c r="AB6064" s="1">
        <v>41137</v>
      </c>
      <c r="AC6064" s="1">
        <v>26264</v>
      </c>
      <c r="AD6064">
        <f t="shared" si="566"/>
        <v>2</v>
      </c>
      <c r="AE6064">
        <f t="shared" ca="1" si="567"/>
        <v>52</v>
      </c>
      <c r="AF6064" t="str">
        <f t="shared" ca="1" si="568"/>
        <v>18-64</v>
      </c>
      <c r="AG6064" s="3">
        <f t="shared" si="569"/>
        <v>2.793501</v>
      </c>
      <c r="AH6064" t="str">
        <f>_xlfn.IFNA(VLOOKUP(Sales_Transactions[[#This Row],[Order ID]],Returned_Items[#All],2,FALSE),"Not Returned")</f>
        <v>Not Returned</v>
      </c>
    </row>
    <row r="6065" spans="1:34" x14ac:dyDescent="0.25">
      <c r="A6065">
        <v>50532</v>
      </c>
      <c r="C6065" t="s">
        <v>1536</v>
      </c>
      <c r="D6065" s="2" t="str">
        <f>TEXT(MID(Sales_Transactions[[#This Row],[Order Date]],2,5),"d/m/yyy")</f>
        <v>14/8/2012</v>
      </c>
      <c r="E6065" s="2" t="str">
        <f>TEXT(MID(Sales_Transactions[[#This Row],[Order Date]],2,5),"d")</f>
        <v>14</v>
      </c>
      <c r="F6065" s="2" t="str">
        <f>TEXT(MID(Sales_Transactions[[#This Row],[Order Date]],2,5),"m")</f>
        <v>8</v>
      </c>
      <c r="G6065" s="2" t="str">
        <f>TEXT(MID(Sales_Transactions[[#This Row],[Order Date]],2,5),"yyy")</f>
        <v>2012</v>
      </c>
      <c r="H6065" s="2" t="str">
        <f>TEXT(MID(Sales_Transactions[[#This Row],[Order Date]],2,5),"yyy/m")</f>
        <v>2012/8</v>
      </c>
      <c r="I6065" t="s">
        <v>78</v>
      </c>
      <c r="J6065">
        <f t="shared" si="564"/>
        <v>3</v>
      </c>
      <c r="K6065" s="2">
        <v>22</v>
      </c>
      <c r="L6065" s="3">
        <v>82.98</v>
      </c>
      <c r="M6065" s="4">
        <v>0.09</v>
      </c>
      <c r="N6065" s="5" t="s">
        <v>23</v>
      </c>
      <c r="O6065" s="3">
        <v>13.82</v>
      </c>
      <c r="P6065" s="3">
        <v>4</v>
      </c>
      <c r="Q6065" s="3">
        <v>1.3</v>
      </c>
      <c r="R6065" s="5" t="s">
        <v>3391</v>
      </c>
      <c r="S6065" s="5" t="s">
        <v>3449</v>
      </c>
      <c r="T6065" s="5" t="str">
        <f t="shared" si="565"/>
        <v>Richard Bierner</v>
      </c>
      <c r="U6065" t="s">
        <v>1143</v>
      </c>
      <c r="V6065" s="5" t="s">
        <v>27</v>
      </c>
      <c r="W6065" s="5" t="s">
        <v>28</v>
      </c>
      <c r="X6065" s="5" t="s">
        <v>75</v>
      </c>
      <c r="Y6065" s="5" t="s">
        <v>2151</v>
      </c>
      <c r="Z6065" s="5" t="s">
        <v>84</v>
      </c>
      <c r="AA6065" s="4">
        <v>0.37</v>
      </c>
      <c r="AB6065" s="1">
        <v>41136</v>
      </c>
      <c r="AC6065" s="1">
        <v>25736</v>
      </c>
      <c r="AD6065">
        <f t="shared" si="566"/>
        <v>1</v>
      </c>
      <c r="AE6065">
        <f t="shared" ca="1" si="567"/>
        <v>54</v>
      </c>
      <c r="AF6065" t="str">
        <f t="shared" ca="1" si="568"/>
        <v>18-64</v>
      </c>
      <c r="AG6065" s="3">
        <f t="shared" si="569"/>
        <v>0.24074545454545457</v>
      </c>
      <c r="AH6065" t="str">
        <f>_xlfn.IFNA(VLOOKUP(Sales_Transactions[[#This Row],[Order ID]],Returned_Items[#All],2,FALSE),"Not Returned")</f>
        <v>Not Returned</v>
      </c>
    </row>
    <row r="6066" spans="1:34" x14ac:dyDescent="0.25">
      <c r="A6066">
        <v>51266</v>
      </c>
      <c r="C6066" t="s">
        <v>1327</v>
      </c>
      <c r="D6066" s="2" t="str">
        <f>TEXT(MID(Sales_Transactions[[#This Row],[Order Date]],2,5),"d/m/yyy")</f>
        <v>25/3/2009</v>
      </c>
      <c r="E6066" s="2" t="str">
        <f>TEXT(MID(Sales_Transactions[[#This Row],[Order Date]],2,5),"d")</f>
        <v>25</v>
      </c>
      <c r="F6066" s="2" t="str">
        <f>TEXT(MID(Sales_Transactions[[#This Row],[Order Date]],2,5),"m")</f>
        <v>3</v>
      </c>
      <c r="G6066" s="2" t="str">
        <f>TEXT(MID(Sales_Transactions[[#This Row],[Order Date]],2,5),"yyy")</f>
        <v>2009</v>
      </c>
      <c r="H6066" s="2" t="str">
        <f>TEXT(MID(Sales_Transactions[[#This Row],[Order Date]],2,5),"yyy/m")</f>
        <v>2009/3</v>
      </c>
      <c r="I6066" t="s">
        <v>52</v>
      </c>
      <c r="J6066">
        <f t="shared" si="564"/>
        <v>1</v>
      </c>
      <c r="K6066" s="2">
        <v>11</v>
      </c>
      <c r="L6066" s="3">
        <v>1610.29</v>
      </c>
      <c r="M6066" s="4">
        <v>0.04</v>
      </c>
      <c r="N6066" s="5" t="s">
        <v>23</v>
      </c>
      <c r="O6066" s="3">
        <v>221.38</v>
      </c>
      <c r="P6066" s="3">
        <v>150.97999999999999</v>
      </c>
      <c r="Q6066" s="3">
        <v>13.99</v>
      </c>
      <c r="R6066" s="5" t="s">
        <v>1775</v>
      </c>
      <c r="S6066" s="5" t="s">
        <v>2306</v>
      </c>
      <c r="T6066" s="5" t="str">
        <f t="shared" si="565"/>
        <v>Michael Grace</v>
      </c>
      <c r="U6066" t="s">
        <v>1143</v>
      </c>
      <c r="V6066" s="5" t="s">
        <v>47</v>
      </c>
      <c r="W6066" s="5" t="s">
        <v>48</v>
      </c>
      <c r="X6066" s="5" t="s">
        <v>324</v>
      </c>
      <c r="Y6066" s="5" t="s">
        <v>552</v>
      </c>
      <c r="Z6066" s="5" t="s">
        <v>56</v>
      </c>
      <c r="AA6066" s="4">
        <v>0.38</v>
      </c>
      <c r="AB6066" s="1">
        <v>39899</v>
      </c>
      <c r="AC6066" s="1">
        <v>25712</v>
      </c>
      <c r="AD6066">
        <f t="shared" si="566"/>
        <v>2</v>
      </c>
      <c r="AE6066">
        <f t="shared" ca="1" si="567"/>
        <v>54</v>
      </c>
      <c r="AF6066" t="str">
        <f t="shared" ca="1" si="568"/>
        <v>18-64</v>
      </c>
      <c r="AG6066" s="3">
        <f t="shared" si="569"/>
        <v>14.991782545454544</v>
      </c>
      <c r="AH6066" t="str">
        <f>_xlfn.IFNA(VLOOKUP(Sales_Transactions[[#This Row],[Order ID]],Returned_Items[#All],2,FALSE),"Not Returned")</f>
        <v>Not Returned</v>
      </c>
    </row>
    <row r="6067" spans="1:34" x14ac:dyDescent="0.25">
      <c r="A6067">
        <v>51266</v>
      </c>
      <c r="C6067" t="s">
        <v>1327</v>
      </c>
      <c r="D6067" s="2" t="str">
        <f>TEXT(MID(Sales_Transactions[[#This Row],[Order Date]],2,5),"d/m/yyy")</f>
        <v>25/3/2009</v>
      </c>
      <c r="E6067" s="2" t="str">
        <f>TEXT(MID(Sales_Transactions[[#This Row],[Order Date]],2,5),"d")</f>
        <v>25</v>
      </c>
      <c r="F6067" s="2" t="str">
        <f>TEXT(MID(Sales_Transactions[[#This Row],[Order Date]],2,5),"m")</f>
        <v>3</v>
      </c>
      <c r="G6067" s="2" t="str">
        <f>TEXT(MID(Sales_Transactions[[#This Row],[Order Date]],2,5),"yyy")</f>
        <v>2009</v>
      </c>
      <c r="H6067" s="2" t="str">
        <f>TEXT(MID(Sales_Transactions[[#This Row],[Order Date]],2,5),"yyy/m")</f>
        <v>2009/3</v>
      </c>
      <c r="I6067" t="s">
        <v>52</v>
      </c>
      <c r="J6067">
        <f t="shared" si="564"/>
        <v>1</v>
      </c>
      <c r="K6067" s="2">
        <v>30</v>
      </c>
      <c r="L6067" s="3">
        <v>617.51</v>
      </c>
      <c r="M6067" s="4">
        <v>0.01</v>
      </c>
      <c r="N6067" s="5" t="s">
        <v>23</v>
      </c>
      <c r="O6067" s="3">
        <v>98.1</v>
      </c>
      <c r="P6067" s="3">
        <v>18.97</v>
      </c>
      <c r="Q6067" s="3">
        <v>9.0299999999999994</v>
      </c>
      <c r="R6067" s="5" t="s">
        <v>1775</v>
      </c>
      <c r="S6067" s="5" t="s">
        <v>2306</v>
      </c>
      <c r="T6067" s="5" t="str">
        <f t="shared" si="565"/>
        <v>Michael Grace</v>
      </c>
      <c r="U6067" t="s">
        <v>1143</v>
      </c>
      <c r="V6067" s="5" t="s">
        <v>47</v>
      </c>
      <c r="W6067" s="5" t="s">
        <v>28</v>
      </c>
      <c r="X6067" s="5" t="s">
        <v>75</v>
      </c>
      <c r="Y6067" s="5" t="s">
        <v>173</v>
      </c>
      <c r="Z6067" s="5" t="s">
        <v>43</v>
      </c>
      <c r="AA6067" s="4">
        <v>0.37</v>
      </c>
      <c r="AB6067" s="1">
        <v>39897</v>
      </c>
      <c r="AC6067" s="1">
        <v>25685</v>
      </c>
      <c r="AD6067">
        <f t="shared" si="566"/>
        <v>0</v>
      </c>
      <c r="AE6067">
        <f t="shared" ca="1" si="567"/>
        <v>54</v>
      </c>
      <c r="AF6067" t="str">
        <f t="shared" ca="1" si="568"/>
        <v>18-64</v>
      </c>
      <c r="AG6067" s="3">
        <f t="shared" si="569"/>
        <v>0.93327009999999999</v>
      </c>
      <c r="AH6067" t="str">
        <f>_xlfn.IFNA(VLOOKUP(Sales_Transactions[[#This Row],[Order ID]],Returned_Items[#All],2,FALSE),"Not Returned")</f>
        <v>Not Returned</v>
      </c>
    </row>
    <row r="6068" spans="1:34" x14ac:dyDescent="0.25">
      <c r="A6068">
        <v>51266</v>
      </c>
      <c r="C6068" t="s">
        <v>1327</v>
      </c>
      <c r="D6068" s="2" t="str">
        <f>TEXT(MID(Sales_Transactions[[#This Row],[Order Date]],2,5),"d/m/yyy")</f>
        <v>25/3/2009</v>
      </c>
      <c r="E6068" s="2" t="str">
        <f>TEXT(MID(Sales_Transactions[[#This Row],[Order Date]],2,5),"d")</f>
        <v>25</v>
      </c>
      <c r="F6068" s="2" t="str">
        <f>TEXT(MID(Sales_Transactions[[#This Row],[Order Date]],2,5),"m")</f>
        <v>3</v>
      </c>
      <c r="G6068" s="2" t="str">
        <f>TEXT(MID(Sales_Transactions[[#This Row],[Order Date]],2,5),"yyy")</f>
        <v>2009</v>
      </c>
      <c r="H6068" s="2" t="str">
        <f>TEXT(MID(Sales_Transactions[[#This Row],[Order Date]],2,5),"yyy/m")</f>
        <v>2009/3</v>
      </c>
      <c r="I6068" t="s">
        <v>52</v>
      </c>
      <c r="J6068">
        <f t="shared" si="564"/>
        <v>1</v>
      </c>
      <c r="K6068" s="2">
        <v>23</v>
      </c>
      <c r="L6068" s="3">
        <v>278.83</v>
      </c>
      <c r="M6068" s="4">
        <v>0.03</v>
      </c>
      <c r="N6068" s="5" t="s">
        <v>23</v>
      </c>
      <c r="O6068" s="3">
        <v>35.159999999999997</v>
      </c>
      <c r="P6068" s="3">
        <v>12.28</v>
      </c>
      <c r="Q6068" s="3">
        <v>4.8600000000000003</v>
      </c>
      <c r="R6068" s="5" t="s">
        <v>1775</v>
      </c>
      <c r="S6068" s="5" t="s">
        <v>2306</v>
      </c>
      <c r="T6068" s="5" t="str">
        <f t="shared" si="565"/>
        <v>Michael Grace</v>
      </c>
      <c r="U6068" t="s">
        <v>1143</v>
      </c>
      <c r="V6068" s="5" t="s">
        <v>47</v>
      </c>
      <c r="W6068" s="5" t="s">
        <v>28</v>
      </c>
      <c r="X6068" s="5" t="s">
        <v>75</v>
      </c>
      <c r="Y6068" s="5" t="s">
        <v>2185</v>
      </c>
      <c r="Z6068" s="5" t="s">
        <v>43</v>
      </c>
      <c r="AA6068" s="4">
        <v>0.38</v>
      </c>
      <c r="AB6068" s="1">
        <v>39898</v>
      </c>
      <c r="AC6068" s="1">
        <v>25301</v>
      </c>
      <c r="AD6068">
        <f t="shared" si="566"/>
        <v>1</v>
      </c>
      <c r="AE6068">
        <f t="shared" ca="1" si="567"/>
        <v>55</v>
      </c>
      <c r="AF6068" t="str">
        <f t="shared" ca="1" si="568"/>
        <v>18-64</v>
      </c>
      <c r="AG6068" s="3">
        <f t="shared" si="569"/>
        <v>0.74505721739130437</v>
      </c>
      <c r="AH6068" t="str">
        <f>_xlfn.IFNA(VLOOKUP(Sales_Transactions[[#This Row],[Order ID]],Returned_Items[#All],2,FALSE),"Not Returned")</f>
        <v>Not Returned</v>
      </c>
    </row>
    <row r="6069" spans="1:34" x14ac:dyDescent="0.25">
      <c r="A6069">
        <v>51266</v>
      </c>
      <c r="C6069" t="s">
        <v>1327</v>
      </c>
      <c r="D6069" s="2" t="str">
        <f>TEXT(MID(Sales_Transactions[[#This Row],[Order Date]],2,5),"d/m/yyy")</f>
        <v>25/3/2009</v>
      </c>
      <c r="E6069" s="2" t="str">
        <f>TEXT(MID(Sales_Transactions[[#This Row],[Order Date]],2,5),"d")</f>
        <v>25</v>
      </c>
      <c r="F6069" s="2" t="str">
        <f>TEXT(MID(Sales_Transactions[[#This Row],[Order Date]],2,5),"m")</f>
        <v>3</v>
      </c>
      <c r="G6069" s="2" t="str">
        <f>TEXT(MID(Sales_Transactions[[#This Row],[Order Date]],2,5),"yyy")</f>
        <v>2009</v>
      </c>
      <c r="H6069" s="2" t="str">
        <f>TEXT(MID(Sales_Transactions[[#This Row],[Order Date]],2,5),"yyy/m")</f>
        <v>2009/3</v>
      </c>
      <c r="I6069" t="s">
        <v>52</v>
      </c>
      <c r="J6069">
        <f t="shared" si="564"/>
        <v>1</v>
      </c>
      <c r="K6069" s="2">
        <v>46</v>
      </c>
      <c r="L6069" s="3">
        <v>1605.22</v>
      </c>
      <c r="M6069" s="4">
        <v>0.05</v>
      </c>
      <c r="N6069" s="5" t="s">
        <v>67</v>
      </c>
      <c r="O6069" s="3">
        <v>230.03</v>
      </c>
      <c r="P6069" s="3">
        <v>34.99</v>
      </c>
      <c r="Q6069" s="3">
        <v>7.73</v>
      </c>
      <c r="R6069" s="5" t="s">
        <v>1775</v>
      </c>
      <c r="S6069" s="5" t="s">
        <v>2306</v>
      </c>
      <c r="T6069" s="5" t="str">
        <f t="shared" si="565"/>
        <v>Michael Grace</v>
      </c>
      <c r="U6069" t="s">
        <v>1143</v>
      </c>
      <c r="V6069" s="5" t="s">
        <v>47</v>
      </c>
      <c r="W6069" s="5" t="s">
        <v>28</v>
      </c>
      <c r="X6069" s="5" t="s">
        <v>124</v>
      </c>
      <c r="Y6069" s="5" t="s">
        <v>2416</v>
      </c>
      <c r="Z6069" s="5" t="s">
        <v>43</v>
      </c>
      <c r="AA6069" s="4">
        <v>0.59</v>
      </c>
      <c r="AB6069" s="1">
        <v>39899</v>
      </c>
      <c r="AC6069" s="1">
        <v>25285</v>
      </c>
      <c r="AD6069">
        <f t="shared" si="566"/>
        <v>2</v>
      </c>
      <c r="AE6069">
        <f t="shared" ca="1" si="567"/>
        <v>55</v>
      </c>
      <c r="AF6069" t="str">
        <f t="shared" ca="1" si="568"/>
        <v>18-64</v>
      </c>
      <c r="AG6069" s="3">
        <f t="shared" si="569"/>
        <v>0.92831532608695655</v>
      </c>
      <c r="AH6069" t="str">
        <f>_xlfn.IFNA(VLOOKUP(Sales_Transactions[[#This Row],[Order ID]],Returned_Items[#All],2,FALSE),"Not Returned")</f>
        <v>Not Returned</v>
      </c>
    </row>
    <row r="6070" spans="1:34" x14ac:dyDescent="0.25">
      <c r="A6070">
        <v>51426</v>
      </c>
      <c r="C6070" t="s">
        <v>2739</v>
      </c>
      <c r="D6070" s="2" t="str">
        <f>TEXT(MID(Sales_Transactions[[#This Row],[Order Date]],2,5),"d/m/yyy")</f>
        <v>1/12/2010</v>
      </c>
      <c r="E6070" s="2" t="str">
        <f>TEXT(MID(Sales_Transactions[[#This Row],[Order Date]],2,5),"d")</f>
        <v>1</v>
      </c>
      <c r="F6070" s="2" t="str">
        <f>TEXT(MID(Sales_Transactions[[#This Row],[Order Date]],2,5),"m")</f>
        <v>12</v>
      </c>
      <c r="G6070" s="2" t="str">
        <f>TEXT(MID(Sales_Transactions[[#This Row],[Order Date]],2,5),"yyy")</f>
        <v>2010</v>
      </c>
      <c r="H6070" s="2" t="str">
        <f>TEXT(MID(Sales_Transactions[[#This Row],[Order Date]],2,5),"yyy/m")</f>
        <v>2010/12</v>
      </c>
      <c r="I6070" t="s">
        <v>78</v>
      </c>
      <c r="J6070">
        <f t="shared" si="564"/>
        <v>3</v>
      </c>
      <c r="K6070" s="2">
        <v>41</v>
      </c>
      <c r="L6070" s="3">
        <v>357.01</v>
      </c>
      <c r="M6070" s="4">
        <v>0.01</v>
      </c>
      <c r="N6070" s="5" t="s">
        <v>23</v>
      </c>
      <c r="O6070" s="3">
        <v>64.5</v>
      </c>
      <c r="P6070" s="3">
        <v>8.33</v>
      </c>
      <c r="Q6070" s="3">
        <v>1.99</v>
      </c>
      <c r="R6070" s="5" t="s">
        <v>3439</v>
      </c>
      <c r="S6070" s="5" t="s">
        <v>3440</v>
      </c>
      <c r="T6070" s="5" t="str">
        <f t="shared" si="565"/>
        <v>Saphhira Shifley</v>
      </c>
      <c r="U6070" t="s">
        <v>1143</v>
      </c>
      <c r="V6070" s="5" t="s">
        <v>37</v>
      </c>
      <c r="W6070" s="5" t="s">
        <v>48</v>
      </c>
      <c r="X6070" s="5" t="s">
        <v>87</v>
      </c>
      <c r="Y6070" s="5" t="s">
        <v>522</v>
      </c>
      <c r="Z6070" s="5" t="s">
        <v>60</v>
      </c>
      <c r="AA6070" s="4">
        <v>0.52</v>
      </c>
      <c r="AB6070" s="1">
        <v>40514</v>
      </c>
      <c r="AC6070" s="1">
        <v>26544</v>
      </c>
      <c r="AD6070">
        <f t="shared" si="566"/>
        <v>1</v>
      </c>
      <c r="AE6070">
        <f t="shared" ca="1" si="567"/>
        <v>51</v>
      </c>
      <c r="AF6070" t="str">
        <f t="shared" ca="1" si="568"/>
        <v>18-64</v>
      </c>
      <c r="AG6070" s="3">
        <f t="shared" si="569"/>
        <v>0.25168699999999999</v>
      </c>
      <c r="AH6070" t="str">
        <f>_xlfn.IFNA(VLOOKUP(Sales_Transactions[[#This Row],[Order ID]],Returned_Items[#All],2,FALSE),"Not Returned")</f>
        <v>Not Returned</v>
      </c>
    </row>
    <row r="6071" spans="1:34" x14ac:dyDescent="0.25">
      <c r="A6071">
        <v>55045</v>
      </c>
      <c r="C6071" t="s">
        <v>2260</v>
      </c>
      <c r="D6071" s="2" t="str">
        <f>TEXT(MID(Sales_Transactions[[#This Row],[Order Date]],2,5),"d/m/yyy")</f>
        <v>22/11/2009</v>
      </c>
      <c r="E6071" s="2" t="str">
        <f>TEXT(MID(Sales_Transactions[[#This Row],[Order Date]],2,5),"d")</f>
        <v>22</v>
      </c>
      <c r="F6071" s="2" t="str">
        <f>TEXT(MID(Sales_Transactions[[#This Row],[Order Date]],2,5),"m")</f>
        <v>11</v>
      </c>
      <c r="G6071" s="2" t="str">
        <f>TEXT(MID(Sales_Transactions[[#This Row],[Order Date]],2,5),"yyy")</f>
        <v>2009</v>
      </c>
      <c r="H6071" s="2" t="str">
        <f>TEXT(MID(Sales_Transactions[[#This Row],[Order Date]],2,5),"yyy/m")</f>
        <v>2009/11</v>
      </c>
      <c r="I6071" t="s">
        <v>33</v>
      </c>
      <c r="J6071">
        <f t="shared" si="564"/>
        <v>4</v>
      </c>
      <c r="K6071" s="2">
        <v>20</v>
      </c>
      <c r="L6071" s="3">
        <v>632.04999999999995</v>
      </c>
      <c r="M6071" s="4">
        <v>0.09</v>
      </c>
      <c r="N6071" s="5" t="s">
        <v>23</v>
      </c>
      <c r="O6071" s="3">
        <v>-626.61</v>
      </c>
      <c r="P6071" s="3">
        <v>32.479999999999997</v>
      </c>
      <c r="Q6071" s="3">
        <v>35</v>
      </c>
      <c r="R6071" s="5" t="s">
        <v>1287</v>
      </c>
      <c r="S6071" s="5" t="s">
        <v>1523</v>
      </c>
      <c r="T6071" s="5" t="str">
        <f t="shared" si="565"/>
        <v>Luke Schmidt</v>
      </c>
      <c r="U6071" t="s">
        <v>1143</v>
      </c>
      <c r="V6071" s="5" t="s">
        <v>74</v>
      </c>
      <c r="W6071" s="5" t="s">
        <v>28</v>
      </c>
      <c r="X6071" s="5" t="s">
        <v>29</v>
      </c>
      <c r="Y6071" s="5" t="s">
        <v>807</v>
      </c>
      <c r="Z6071" s="5" t="s">
        <v>31</v>
      </c>
      <c r="AA6071" s="4">
        <v>0.81</v>
      </c>
      <c r="AB6071" s="1">
        <v>40139</v>
      </c>
      <c r="AC6071" s="1">
        <v>26648</v>
      </c>
      <c r="AD6071">
        <f t="shared" si="566"/>
        <v>0</v>
      </c>
      <c r="AE6071">
        <f t="shared" ca="1" si="567"/>
        <v>51</v>
      </c>
      <c r="AF6071" t="str">
        <f t="shared" ca="1" si="568"/>
        <v>18-64</v>
      </c>
      <c r="AG6071" s="3">
        <f t="shared" si="569"/>
        <v>3.3725383999999998</v>
      </c>
      <c r="AH6071" t="str">
        <f>_xlfn.IFNA(VLOOKUP(Sales_Transactions[[#This Row],[Order ID]],Returned_Items[#All],2,FALSE),"Not Returned")</f>
        <v>Not Returned</v>
      </c>
    </row>
    <row r="6072" spans="1:34" x14ac:dyDescent="0.25">
      <c r="A6072">
        <v>55234</v>
      </c>
      <c r="C6072" t="s">
        <v>3021</v>
      </c>
      <c r="D6072" s="2" t="str">
        <f>TEXT(MID(Sales_Transactions[[#This Row],[Order Date]],2,5),"d/m/yyy")</f>
        <v>28/7/2010</v>
      </c>
      <c r="E6072" s="2" t="str">
        <f>TEXT(MID(Sales_Transactions[[#This Row],[Order Date]],2,5),"d")</f>
        <v>28</v>
      </c>
      <c r="F6072" s="2" t="str">
        <f>TEXT(MID(Sales_Transactions[[#This Row],[Order Date]],2,5),"m")</f>
        <v>7</v>
      </c>
      <c r="G6072" s="2" t="str">
        <f>TEXT(MID(Sales_Transactions[[#This Row],[Order Date]],2,5),"yyy")</f>
        <v>2010</v>
      </c>
      <c r="H6072" s="2" t="str">
        <f>TEXT(MID(Sales_Transactions[[#This Row],[Order Date]],2,5),"yyy/m")</f>
        <v>2010/7</v>
      </c>
      <c r="I6072" t="s">
        <v>22</v>
      </c>
      <c r="J6072">
        <f t="shared" si="564"/>
        <v>2</v>
      </c>
      <c r="K6072" s="2">
        <v>12</v>
      </c>
      <c r="L6072" s="3">
        <v>600.86</v>
      </c>
      <c r="M6072" s="4">
        <v>0.09</v>
      </c>
      <c r="N6072" s="5" t="s">
        <v>23</v>
      </c>
      <c r="O6072" s="3">
        <v>-82.67</v>
      </c>
      <c r="P6072" s="3">
        <v>53.98</v>
      </c>
      <c r="Q6072" s="3">
        <v>5.5</v>
      </c>
      <c r="R6072" s="5" t="s">
        <v>3450</v>
      </c>
      <c r="S6072" s="5" t="s">
        <v>3451</v>
      </c>
      <c r="T6072" s="5" t="str">
        <f t="shared" si="565"/>
        <v>Tiffany House</v>
      </c>
      <c r="U6072" t="s">
        <v>1143</v>
      </c>
      <c r="V6072" s="5" t="s">
        <v>47</v>
      </c>
      <c r="W6072" s="5" t="s">
        <v>48</v>
      </c>
      <c r="X6072" s="5" t="s">
        <v>87</v>
      </c>
      <c r="Y6072" s="5" t="s">
        <v>1678</v>
      </c>
      <c r="Z6072" s="5" t="s">
        <v>43</v>
      </c>
      <c r="AA6072" s="4">
        <v>0.62</v>
      </c>
      <c r="AB6072" s="1">
        <v>40391</v>
      </c>
      <c r="AC6072" s="1">
        <v>26608</v>
      </c>
      <c r="AD6072">
        <f t="shared" si="566"/>
        <v>4</v>
      </c>
      <c r="AE6072">
        <f t="shared" ca="1" si="567"/>
        <v>51</v>
      </c>
      <c r="AF6072" t="str">
        <f t="shared" ca="1" si="568"/>
        <v>18-64</v>
      </c>
      <c r="AG6072" s="3">
        <f t="shared" si="569"/>
        <v>4.9526181666666664</v>
      </c>
      <c r="AH6072" t="str">
        <f>_xlfn.IFNA(VLOOKUP(Sales_Transactions[[#This Row],[Order ID]],Returned_Items[#All],2,FALSE),"Not Returned")</f>
        <v>Not Returned</v>
      </c>
    </row>
    <row r="6073" spans="1:34" x14ac:dyDescent="0.25">
      <c r="A6073">
        <v>55234</v>
      </c>
      <c r="C6073" t="s">
        <v>3021</v>
      </c>
      <c r="D6073" s="2" t="str">
        <f>TEXT(MID(Sales_Transactions[[#This Row],[Order Date]],2,5),"d/m/yyy")</f>
        <v>28/7/2010</v>
      </c>
      <c r="E6073" s="2" t="str">
        <f>TEXT(MID(Sales_Transactions[[#This Row],[Order Date]],2,5),"d")</f>
        <v>28</v>
      </c>
      <c r="F6073" s="2" t="str">
        <f>TEXT(MID(Sales_Transactions[[#This Row],[Order Date]],2,5),"m")</f>
        <v>7</v>
      </c>
      <c r="G6073" s="2" t="str">
        <f>TEXT(MID(Sales_Transactions[[#This Row],[Order Date]],2,5),"yyy")</f>
        <v>2010</v>
      </c>
      <c r="H6073" s="2" t="str">
        <f>TEXT(MID(Sales_Transactions[[#This Row],[Order Date]],2,5),"yyy/m")</f>
        <v>2010/7</v>
      </c>
      <c r="I6073" t="s">
        <v>22</v>
      </c>
      <c r="J6073">
        <f t="shared" si="564"/>
        <v>2</v>
      </c>
      <c r="K6073" s="2">
        <v>5</v>
      </c>
      <c r="L6073" s="3">
        <v>17.059999999999999</v>
      </c>
      <c r="M6073" s="4">
        <v>0.03</v>
      </c>
      <c r="N6073" s="5" t="s">
        <v>23</v>
      </c>
      <c r="O6073" s="3">
        <v>-7.54</v>
      </c>
      <c r="P6073" s="3">
        <v>2.98</v>
      </c>
      <c r="Q6073" s="3">
        <v>2.0299999999999998</v>
      </c>
      <c r="R6073" s="5" t="s">
        <v>3450</v>
      </c>
      <c r="S6073" s="5" t="s">
        <v>3451</v>
      </c>
      <c r="T6073" s="5" t="str">
        <f t="shared" si="565"/>
        <v>Tiffany House</v>
      </c>
      <c r="U6073" t="s">
        <v>1143</v>
      </c>
      <c r="V6073" s="5" t="s">
        <v>47</v>
      </c>
      <c r="W6073" s="5" t="s">
        <v>28</v>
      </c>
      <c r="X6073" s="5" t="s">
        <v>124</v>
      </c>
      <c r="Y6073" s="5" t="s">
        <v>3133</v>
      </c>
      <c r="Z6073" s="5" t="s">
        <v>84</v>
      </c>
      <c r="AA6073" s="4">
        <v>0.56999999999999995</v>
      </c>
      <c r="AB6073" s="1">
        <v>40389</v>
      </c>
      <c r="AC6073" s="1">
        <v>25252</v>
      </c>
      <c r="AD6073">
        <f t="shared" si="566"/>
        <v>2</v>
      </c>
      <c r="AE6073">
        <f t="shared" ca="1" si="567"/>
        <v>55</v>
      </c>
      <c r="AF6073" t="str">
        <f t="shared" ca="1" si="568"/>
        <v>18-64</v>
      </c>
      <c r="AG6073" s="3">
        <f t="shared" si="569"/>
        <v>1.0018211999999997</v>
      </c>
      <c r="AH6073" t="str">
        <f>_xlfn.IFNA(VLOOKUP(Sales_Transactions[[#This Row],[Order ID]],Returned_Items[#All],2,FALSE),"Not Returned")</f>
        <v>Not Returned</v>
      </c>
    </row>
    <row r="6074" spans="1:34" x14ac:dyDescent="0.25">
      <c r="A6074">
        <v>55683</v>
      </c>
      <c r="C6074" t="s">
        <v>2568</v>
      </c>
      <c r="D6074" s="2" t="str">
        <f>TEXT(MID(Sales_Transactions[[#This Row],[Order Date]],2,5),"d/m/yyy")</f>
        <v>15/7/2012</v>
      </c>
      <c r="E6074" s="2" t="str">
        <f>TEXT(MID(Sales_Transactions[[#This Row],[Order Date]],2,5),"d")</f>
        <v>15</v>
      </c>
      <c r="F6074" s="2" t="str">
        <f>TEXT(MID(Sales_Transactions[[#This Row],[Order Date]],2,5),"m")</f>
        <v>7</v>
      </c>
      <c r="G6074" s="2" t="str">
        <f>TEXT(MID(Sales_Transactions[[#This Row],[Order Date]],2,5),"yyy")</f>
        <v>2012</v>
      </c>
      <c r="H6074" s="2" t="str">
        <f>TEXT(MID(Sales_Transactions[[#This Row],[Order Date]],2,5),"yyy/m")</f>
        <v>2012/7</v>
      </c>
      <c r="I6074" t="s">
        <v>33</v>
      </c>
      <c r="J6074">
        <f t="shared" si="564"/>
        <v>4</v>
      </c>
      <c r="K6074" s="2">
        <v>23</v>
      </c>
      <c r="L6074" s="3">
        <v>1198.0999999999999</v>
      </c>
      <c r="M6074" s="4">
        <v>0.02</v>
      </c>
      <c r="N6074" s="5" t="s">
        <v>23</v>
      </c>
      <c r="O6074" s="3">
        <v>187.19</v>
      </c>
      <c r="P6074" s="3">
        <v>51.75</v>
      </c>
      <c r="Q6074" s="3">
        <v>19.989999999999998</v>
      </c>
      <c r="R6074" s="5" t="s">
        <v>1935</v>
      </c>
      <c r="S6074" s="5" t="s">
        <v>3289</v>
      </c>
      <c r="T6074" s="5" t="str">
        <f t="shared" si="565"/>
        <v>Meg Tillman</v>
      </c>
      <c r="U6074" t="s">
        <v>1143</v>
      </c>
      <c r="V6074" s="5" t="s">
        <v>27</v>
      </c>
      <c r="W6074" s="5" t="s">
        <v>57</v>
      </c>
      <c r="X6074" s="5" t="s">
        <v>58</v>
      </c>
      <c r="Y6074" s="5" t="s">
        <v>466</v>
      </c>
      <c r="Z6074" s="5" t="s">
        <v>43</v>
      </c>
      <c r="AA6074" s="4">
        <v>0.55000000000000004</v>
      </c>
      <c r="AB6074" s="1">
        <v>41106</v>
      </c>
      <c r="AC6074" s="1">
        <v>24968</v>
      </c>
      <c r="AD6074">
        <f t="shared" si="566"/>
        <v>1</v>
      </c>
      <c r="AE6074">
        <f t="shared" ca="1" si="567"/>
        <v>56</v>
      </c>
      <c r="AF6074" t="str">
        <f t="shared" ca="1" si="568"/>
        <v>18-64</v>
      </c>
      <c r="AG6074" s="3">
        <f t="shared" si="569"/>
        <v>3.1186804347826085</v>
      </c>
      <c r="AH6074" t="str">
        <f>_xlfn.IFNA(VLOOKUP(Sales_Transactions[[#This Row],[Order ID]],Returned_Items[#All],2,FALSE),"Not Returned")</f>
        <v>Not Returned</v>
      </c>
    </row>
    <row r="6075" spans="1:34" x14ac:dyDescent="0.25">
      <c r="A6075">
        <v>55906</v>
      </c>
      <c r="C6075" t="s">
        <v>3452</v>
      </c>
      <c r="D6075" s="2" t="str">
        <f>TEXT(MID(Sales_Transactions[[#This Row],[Order Date]],2,5),"d/m/yyy")</f>
        <v>26/11/2009</v>
      </c>
      <c r="E6075" s="2" t="str">
        <f>TEXT(MID(Sales_Transactions[[#This Row],[Order Date]],2,5),"d")</f>
        <v>26</v>
      </c>
      <c r="F6075" s="2" t="str">
        <f>TEXT(MID(Sales_Transactions[[#This Row],[Order Date]],2,5),"m")</f>
        <v>11</v>
      </c>
      <c r="G6075" s="2" t="str">
        <f>TEXT(MID(Sales_Transactions[[#This Row],[Order Date]],2,5),"yyy")</f>
        <v>2009</v>
      </c>
      <c r="H6075" s="2" t="str">
        <f>TEXT(MID(Sales_Transactions[[#This Row],[Order Date]],2,5),"yyy/m")</f>
        <v>2009/11</v>
      </c>
      <c r="I6075" t="s">
        <v>101</v>
      </c>
      <c r="J6075">
        <f t="shared" si="564"/>
        <v>1</v>
      </c>
      <c r="K6075" s="2">
        <v>49</v>
      </c>
      <c r="L6075" s="3">
        <v>276.3</v>
      </c>
      <c r="M6075" s="4">
        <v>0.02</v>
      </c>
      <c r="N6075" s="5" t="s">
        <v>23</v>
      </c>
      <c r="O6075" s="3">
        <v>14.84</v>
      </c>
      <c r="P6075" s="3">
        <v>5.58</v>
      </c>
      <c r="Q6075" s="3">
        <v>2.99</v>
      </c>
      <c r="R6075" s="5" t="s">
        <v>3439</v>
      </c>
      <c r="S6075" s="5" t="s">
        <v>3440</v>
      </c>
      <c r="T6075" s="5" t="str">
        <f t="shared" si="565"/>
        <v>Saphhira Shifley</v>
      </c>
      <c r="U6075" t="s">
        <v>1143</v>
      </c>
      <c r="V6075" s="5" t="s">
        <v>37</v>
      </c>
      <c r="W6075" s="5" t="s">
        <v>28</v>
      </c>
      <c r="X6075" s="5" t="s">
        <v>41</v>
      </c>
      <c r="Y6075" s="5" t="s">
        <v>1925</v>
      </c>
      <c r="Z6075" s="5" t="s">
        <v>43</v>
      </c>
      <c r="AA6075" s="4">
        <v>0.37</v>
      </c>
      <c r="AB6075" s="1">
        <v>40145</v>
      </c>
      <c r="AC6075" s="1">
        <v>24912</v>
      </c>
      <c r="AD6075">
        <f t="shared" si="566"/>
        <v>2</v>
      </c>
      <c r="AE6075">
        <f t="shared" ca="1" si="567"/>
        <v>56</v>
      </c>
      <c r="AF6075" t="str">
        <f t="shared" ca="1" si="568"/>
        <v>18-64</v>
      </c>
      <c r="AG6075" s="3">
        <f t="shared" si="569"/>
        <v>0.17487518367346941</v>
      </c>
      <c r="AH6075" t="str">
        <f>_xlfn.IFNA(VLOOKUP(Sales_Transactions[[#This Row],[Order ID]],Returned_Items[#All],2,FALSE),"Not Returned")</f>
        <v>Not Returned</v>
      </c>
    </row>
    <row r="6076" spans="1:34" x14ac:dyDescent="0.25">
      <c r="A6076">
        <v>55906</v>
      </c>
      <c r="C6076" t="s">
        <v>3452</v>
      </c>
      <c r="D6076" s="2" t="str">
        <f>TEXT(MID(Sales_Transactions[[#This Row],[Order Date]],2,5),"d/m/yyy")</f>
        <v>26/11/2009</v>
      </c>
      <c r="E6076" s="2" t="str">
        <f>TEXT(MID(Sales_Transactions[[#This Row],[Order Date]],2,5),"d")</f>
        <v>26</v>
      </c>
      <c r="F6076" s="2" t="str">
        <f>TEXT(MID(Sales_Transactions[[#This Row],[Order Date]],2,5),"m")</f>
        <v>11</v>
      </c>
      <c r="G6076" s="2" t="str">
        <f>TEXT(MID(Sales_Transactions[[#This Row],[Order Date]],2,5),"yyy")</f>
        <v>2009</v>
      </c>
      <c r="H6076" s="2" t="str">
        <f>TEXT(MID(Sales_Transactions[[#This Row],[Order Date]],2,5),"yyy/m")</f>
        <v>2009/11</v>
      </c>
      <c r="I6076" t="s">
        <v>101</v>
      </c>
      <c r="J6076">
        <f t="shared" si="564"/>
        <v>1</v>
      </c>
      <c r="K6076" s="2">
        <v>15</v>
      </c>
      <c r="L6076" s="3">
        <v>120.52</v>
      </c>
      <c r="M6076" s="4">
        <v>0.06</v>
      </c>
      <c r="N6076" s="5" t="s">
        <v>23</v>
      </c>
      <c r="O6076" s="3">
        <v>43.92</v>
      </c>
      <c r="P6076" s="3">
        <v>7.98</v>
      </c>
      <c r="Q6076" s="3">
        <v>1.25</v>
      </c>
      <c r="R6076" s="5" t="s">
        <v>3439</v>
      </c>
      <c r="S6076" s="5" t="s">
        <v>3440</v>
      </c>
      <c r="T6076" s="5" t="str">
        <f t="shared" si="565"/>
        <v>Saphhira Shifley</v>
      </c>
      <c r="U6076" t="s">
        <v>1143</v>
      </c>
      <c r="V6076" s="5" t="s">
        <v>37</v>
      </c>
      <c r="W6076" s="5" t="s">
        <v>28</v>
      </c>
      <c r="X6076" s="5" t="s">
        <v>75</v>
      </c>
      <c r="Y6076" s="5" t="s">
        <v>1128</v>
      </c>
      <c r="Z6076" s="5" t="s">
        <v>84</v>
      </c>
      <c r="AA6076" s="4">
        <v>0.35</v>
      </c>
      <c r="AB6076" s="1">
        <v>40144</v>
      </c>
      <c r="AC6076" s="1">
        <v>24892</v>
      </c>
      <c r="AD6076">
        <f t="shared" si="566"/>
        <v>1</v>
      </c>
      <c r="AE6076">
        <f t="shared" ca="1" si="567"/>
        <v>56</v>
      </c>
      <c r="AF6076" t="str">
        <f t="shared" ca="1" si="568"/>
        <v>18-64</v>
      </c>
      <c r="AG6076" s="3">
        <f t="shared" si="569"/>
        <v>0.61501413333333343</v>
      </c>
      <c r="AH6076" t="str">
        <f>_xlfn.IFNA(VLOOKUP(Sales_Transactions[[#This Row],[Order ID]],Returned_Items[#All],2,FALSE),"Not Returned")</f>
        <v>Not Returned</v>
      </c>
    </row>
    <row r="6077" spans="1:34" x14ac:dyDescent="0.25">
      <c r="A6077">
        <v>55906</v>
      </c>
      <c r="C6077" t="s">
        <v>3452</v>
      </c>
      <c r="D6077" s="2" t="str">
        <f>TEXT(MID(Sales_Transactions[[#This Row],[Order Date]],2,5),"d/m/yyy")</f>
        <v>26/11/2009</v>
      </c>
      <c r="E6077" s="2" t="str">
        <f>TEXT(MID(Sales_Transactions[[#This Row],[Order Date]],2,5),"d")</f>
        <v>26</v>
      </c>
      <c r="F6077" s="2" t="str">
        <f>TEXT(MID(Sales_Transactions[[#This Row],[Order Date]],2,5),"m")</f>
        <v>11</v>
      </c>
      <c r="G6077" s="2" t="str">
        <f>TEXT(MID(Sales_Transactions[[#This Row],[Order Date]],2,5),"yyy")</f>
        <v>2009</v>
      </c>
      <c r="H6077" s="2" t="str">
        <f>TEXT(MID(Sales_Transactions[[#This Row],[Order Date]],2,5),"yyy/m")</f>
        <v>2009/11</v>
      </c>
      <c r="I6077" t="s">
        <v>101</v>
      </c>
      <c r="J6077">
        <f t="shared" si="564"/>
        <v>1</v>
      </c>
      <c r="K6077" s="2">
        <v>42</v>
      </c>
      <c r="L6077" s="3">
        <v>2269.0100000000002</v>
      </c>
      <c r="M6077" s="4">
        <v>0.02</v>
      </c>
      <c r="N6077" s="5" t="s">
        <v>23</v>
      </c>
      <c r="O6077" s="3">
        <v>-19.37</v>
      </c>
      <c r="P6077" s="3">
        <v>54.1</v>
      </c>
      <c r="Q6077" s="3">
        <v>19.989999999999998</v>
      </c>
      <c r="R6077" s="5" t="s">
        <v>3439</v>
      </c>
      <c r="S6077" s="5" t="s">
        <v>3440</v>
      </c>
      <c r="T6077" s="5" t="str">
        <f t="shared" si="565"/>
        <v>Saphhira Shifley</v>
      </c>
      <c r="U6077" t="s">
        <v>1143</v>
      </c>
      <c r="V6077" s="5" t="s">
        <v>37</v>
      </c>
      <c r="W6077" s="5" t="s">
        <v>28</v>
      </c>
      <c r="X6077" s="5" t="s">
        <v>29</v>
      </c>
      <c r="Y6077" s="5" t="s">
        <v>3448</v>
      </c>
      <c r="Z6077" s="5" t="s">
        <v>43</v>
      </c>
      <c r="AA6077" s="4">
        <v>0.59</v>
      </c>
      <c r="AB6077" s="1">
        <v>40144</v>
      </c>
      <c r="AC6077" s="1">
        <v>25032</v>
      </c>
      <c r="AD6077">
        <f t="shared" si="566"/>
        <v>1</v>
      </c>
      <c r="AE6077">
        <f t="shared" ca="1" si="567"/>
        <v>56</v>
      </c>
      <c r="AF6077" t="str">
        <f t="shared" ca="1" si="568"/>
        <v>18-64</v>
      </c>
      <c r="AG6077" s="3">
        <f t="shared" si="569"/>
        <v>1.7637899999999997</v>
      </c>
      <c r="AH6077" t="str">
        <f>_xlfn.IFNA(VLOOKUP(Sales_Transactions[[#This Row],[Order ID]],Returned_Items[#All],2,FALSE),"Not Returned")</f>
        <v>Not Returned</v>
      </c>
    </row>
    <row r="6078" spans="1:34" x14ac:dyDescent="0.25">
      <c r="A6078">
        <v>56032</v>
      </c>
      <c r="C6078" t="s">
        <v>2874</v>
      </c>
      <c r="D6078" s="2" t="str">
        <f>TEXT(MID(Sales_Transactions[[#This Row],[Order Date]],2,5),"d/m/yyy")</f>
        <v>19/12/2011</v>
      </c>
      <c r="E6078" s="2" t="str">
        <f>TEXT(MID(Sales_Transactions[[#This Row],[Order Date]],2,5),"d")</f>
        <v>19</v>
      </c>
      <c r="F6078" s="2" t="str">
        <f>TEXT(MID(Sales_Transactions[[#This Row],[Order Date]],2,5),"m")</f>
        <v>12</v>
      </c>
      <c r="G6078" s="2" t="str">
        <f>TEXT(MID(Sales_Transactions[[#This Row],[Order Date]],2,5),"yyy")</f>
        <v>2011</v>
      </c>
      <c r="H6078" s="2" t="str">
        <f>TEXT(MID(Sales_Transactions[[#This Row],[Order Date]],2,5),"yyy/m")</f>
        <v>2011/12</v>
      </c>
      <c r="I6078" t="s">
        <v>52</v>
      </c>
      <c r="J6078">
        <f t="shared" si="564"/>
        <v>1</v>
      </c>
      <c r="K6078" s="2">
        <v>31</v>
      </c>
      <c r="L6078" s="3">
        <v>2893.31</v>
      </c>
      <c r="M6078" s="4">
        <v>0.1</v>
      </c>
      <c r="N6078" s="5" t="s">
        <v>23</v>
      </c>
      <c r="O6078" s="3">
        <v>937.64</v>
      </c>
      <c r="P6078" s="3">
        <v>96.45</v>
      </c>
      <c r="Q6078" s="3">
        <v>13.99</v>
      </c>
      <c r="R6078" s="5" t="s">
        <v>890</v>
      </c>
      <c r="S6078" s="5" t="s">
        <v>2225</v>
      </c>
      <c r="T6078" s="5" t="str">
        <f t="shared" si="565"/>
        <v>Harold Dahlen</v>
      </c>
      <c r="U6078" t="s">
        <v>1143</v>
      </c>
      <c r="V6078" s="5" t="s">
        <v>47</v>
      </c>
      <c r="W6078" s="5" t="s">
        <v>48</v>
      </c>
      <c r="X6078" s="5" t="s">
        <v>324</v>
      </c>
      <c r="Y6078" s="5" t="s">
        <v>3251</v>
      </c>
      <c r="Z6078" s="5" t="s">
        <v>56</v>
      </c>
      <c r="AA6078" s="4">
        <v>0.38</v>
      </c>
      <c r="AB6078" s="1">
        <v>40896</v>
      </c>
      <c r="AC6078" s="1">
        <v>24798</v>
      </c>
      <c r="AD6078">
        <f t="shared" si="566"/>
        <v>0</v>
      </c>
      <c r="AE6078">
        <f t="shared" ca="1" si="567"/>
        <v>56</v>
      </c>
      <c r="AF6078" t="str">
        <f t="shared" ca="1" si="568"/>
        <v>18-64</v>
      </c>
      <c r="AG6078" s="3">
        <f t="shared" si="569"/>
        <v>3.5594693548387095</v>
      </c>
      <c r="AH6078" t="str">
        <f>_xlfn.IFNA(VLOOKUP(Sales_Transactions[[#This Row],[Order ID]],Returned_Items[#All],2,FALSE),"Not Returned")</f>
        <v>Not Returned</v>
      </c>
    </row>
    <row r="6079" spans="1:34" x14ac:dyDescent="0.25">
      <c r="A6079">
        <v>56032</v>
      </c>
      <c r="C6079" t="s">
        <v>2874</v>
      </c>
      <c r="D6079" s="2" t="str">
        <f>TEXT(MID(Sales_Transactions[[#This Row],[Order Date]],2,5),"d/m/yyy")</f>
        <v>19/12/2011</v>
      </c>
      <c r="E6079" s="2" t="str">
        <f>TEXT(MID(Sales_Transactions[[#This Row],[Order Date]],2,5),"d")</f>
        <v>19</v>
      </c>
      <c r="F6079" s="2" t="str">
        <f>TEXT(MID(Sales_Transactions[[#This Row],[Order Date]],2,5),"m")</f>
        <v>12</v>
      </c>
      <c r="G6079" s="2" t="str">
        <f>TEXT(MID(Sales_Transactions[[#This Row],[Order Date]],2,5),"yyy")</f>
        <v>2011</v>
      </c>
      <c r="H6079" s="2" t="str">
        <f>TEXT(MID(Sales_Transactions[[#This Row],[Order Date]],2,5),"yyy/m")</f>
        <v>2011/12</v>
      </c>
      <c r="I6079" t="s">
        <v>52</v>
      </c>
      <c r="J6079">
        <f t="shared" si="564"/>
        <v>1</v>
      </c>
      <c r="K6079" s="2">
        <v>25</v>
      </c>
      <c r="L6079" s="3">
        <v>3923.27</v>
      </c>
      <c r="M6079" s="4">
        <v>0.03</v>
      </c>
      <c r="N6079" s="5" t="s">
        <v>34</v>
      </c>
      <c r="O6079" s="3">
        <v>-85.86</v>
      </c>
      <c r="P6079" s="3">
        <v>159.31</v>
      </c>
      <c r="Q6079" s="3">
        <v>60</v>
      </c>
      <c r="R6079" s="5" t="s">
        <v>890</v>
      </c>
      <c r="S6079" s="5" t="s">
        <v>2225</v>
      </c>
      <c r="T6079" s="5" t="str">
        <f t="shared" si="565"/>
        <v>Harold Dahlen</v>
      </c>
      <c r="U6079" t="s">
        <v>1143</v>
      </c>
      <c r="V6079" s="5" t="s">
        <v>47</v>
      </c>
      <c r="W6079" s="5" t="s">
        <v>57</v>
      </c>
      <c r="X6079" s="5" t="s">
        <v>107</v>
      </c>
      <c r="Y6079" s="5" t="s">
        <v>1673</v>
      </c>
      <c r="Z6079" s="5" t="s">
        <v>40</v>
      </c>
      <c r="AA6079" s="4">
        <v>0.55000000000000004</v>
      </c>
      <c r="AB6079" s="1">
        <v>40898</v>
      </c>
      <c r="AC6079" s="1">
        <v>24531</v>
      </c>
      <c r="AD6079">
        <f t="shared" si="566"/>
        <v>2</v>
      </c>
      <c r="AE6079">
        <f t="shared" ca="1" si="567"/>
        <v>57</v>
      </c>
      <c r="AF6079" t="str">
        <f t="shared" ca="1" si="568"/>
        <v>18-64</v>
      </c>
      <c r="AG6079" s="3">
        <f t="shared" si="569"/>
        <v>8.7704882800000004</v>
      </c>
      <c r="AH6079" t="str">
        <f>_xlfn.IFNA(VLOOKUP(Sales_Transactions[[#This Row],[Order ID]],Returned_Items[#All],2,FALSE),"Not Returned")</f>
        <v>Not Returned</v>
      </c>
    </row>
    <row r="6080" spans="1:34" x14ac:dyDescent="0.25">
      <c r="A6080">
        <v>56103</v>
      </c>
      <c r="C6080" t="s">
        <v>3014</v>
      </c>
      <c r="D6080" s="2" t="str">
        <f>TEXT(MID(Sales_Transactions[[#This Row],[Order Date]],2,5),"d/m/yyy")</f>
        <v>26/12/2010</v>
      </c>
      <c r="E6080" s="2" t="str">
        <f>TEXT(MID(Sales_Transactions[[#This Row],[Order Date]],2,5),"d")</f>
        <v>26</v>
      </c>
      <c r="F6080" s="2" t="str">
        <f>TEXT(MID(Sales_Transactions[[#This Row],[Order Date]],2,5),"m")</f>
        <v>12</v>
      </c>
      <c r="G6080" s="2" t="str">
        <f>TEXT(MID(Sales_Transactions[[#This Row],[Order Date]],2,5),"yyy")</f>
        <v>2010</v>
      </c>
      <c r="H6080" s="2" t="str">
        <f>TEXT(MID(Sales_Transactions[[#This Row],[Order Date]],2,5),"yyy/m")</f>
        <v>2010/12</v>
      </c>
      <c r="I6080" t="s">
        <v>33</v>
      </c>
      <c r="J6080">
        <f t="shared" si="564"/>
        <v>4</v>
      </c>
      <c r="K6080" s="2">
        <v>24</v>
      </c>
      <c r="L6080" s="3">
        <v>2332.5954999999999</v>
      </c>
      <c r="M6080" s="4">
        <v>7.0000000000000007E-2</v>
      </c>
      <c r="N6080" s="5" t="s">
        <v>23</v>
      </c>
      <c r="O6080" s="3">
        <v>366.86</v>
      </c>
      <c r="P6080" s="3">
        <v>115.99</v>
      </c>
      <c r="Q6080" s="3">
        <v>5.92</v>
      </c>
      <c r="R6080" s="5" t="s">
        <v>3439</v>
      </c>
      <c r="S6080" s="5" t="s">
        <v>3440</v>
      </c>
      <c r="T6080" s="5" t="str">
        <f t="shared" si="565"/>
        <v>Saphhira Shifley</v>
      </c>
      <c r="U6080" t="s">
        <v>1143</v>
      </c>
      <c r="V6080" s="5" t="s">
        <v>47</v>
      </c>
      <c r="W6080" s="5" t="s">
        <v>48</v>
      </c>
      <c r="X6080" s="5" t="s">
        <v>49</v>
      </c>
      <c r="Y6080" s="5" t="s">
        <v>1719</v>
      </c>
      <c r="Z6080" s="5" t="s">
        <v>43</v>
      </c>
      <c r="AA6080" s="4">
        <v>0.57999999999999996</v>
      </c>
      <c r="AB6080" s="1">
        <v>40540</v>
      </c>
      <c r="AC6080" s="1">
        <v>24689</v>
      </c>
      <c r="AD6080">
        <f t="shared" si="566"/>
        <v>2</v>
      </c>
      <c r="AE6080">
        <f t="shared" ca="1" si="567"/>
        <v>57</v>
      </c>
      <c r="AF6080" t="str">
        <f t="shared" ca="1" si="568"/>
        <v>18-64</v>
      </c>
      <c r="AG6080" s="3">
        <f t="shared" si="569"/>
        <v>5.0762002916666669</v>
      </c>
      <c r="AH6080" t="str">
        <f>_xlfn.IFNA(VLOOKUP(Sales_Transactions[[#This Row],[Order ID]],Returned_Items[#All],2,FALSE),"Not Returned")</f>
        <v>Not Returned</v>
      </c>
    </row>
    <row r="6081" spans="1:34" x14ac:dyDescent="0.25">
      <c r="A6081">
        <v>130</v>
      </c>
      <c r="C6081" t="s">
        <v>2498</v>
      </c>
      <c r="D6081" s="2" t="str">
        <f>TEXT(MID(Sales_Transactions[[#This Row],[Order Date]],2,5),"d/m/yyy")</f>
        <v>7/5/2012</v>
      </c>
      <c r="E6081" s="2" t="str">
        <f>TEXT(MID(Sales_Transactions[[#This Row],[Order Date]],2,5),"d")</f>
        <v>7</v>
      </c>
      <c r="F6081" s="2" t="str">
        <f>TEXT(MID(Sales_Transactions[[#This Row],[Order Date]],2,5),"m")</f>
        <v>5</v>
      </c>
      <c r="G6081" s="2" t="str">
        <f>TEXT(MID(Sales_Transactions[[#This Row],[Order Date]],2,5),"yyy")</f>
        <v>2012</v>
      </c>
      <c r="H6081" s="2" t="str">
        <f>TEXT(MID(Sales_Transactions[[#This Row],[Order Date]],2,5),"yyy/m")</f>
        <v>2012/5</v>
      </c>
      <c r="I6081" t="s">
        <v>33</v>
      </c>
      <c r="J6081">
        <f t="shared" si="564"/>
        <v>4</v>
      </c>
      <c r="K6081" s="2">
        <v>3</v>
      </c>
      <c r="L6081" s="3">
        <v>461.89</v>
      </c>
      <c r="M6081" s="4">
        <v>0.05</v>
      </c>
      <c r="N6081" s="5" t="s">
        <v>67</v>
      </c>
      <c r="O6081" s="3">
        <v>-309.82</v>
      </c>
      <c r="P6081" s="3">
        <v>150.97999999999999</v>
      </c>
      <c r="Q6081" s="3">
        <v>13.99</v>
      </c>
      <c r="R6081" s="5" t="s">
        <v>562</v>
      </c>
      <c r="S6081" s="5" t="s">
        <v>1212</v>
      </c>
      <c r="T6081" s="5" t="str">
        <f t="shared" si="565"/>
        <v>Roy Collins</v>
      </c>
      <c r="U6081" t="s">
        <v>1143</v>
      </c>
      <c r="V6081" s="5" t="s">
        <v>47</v>
      </c>
      <c r="W6081" s="5" t="s">
        <v>48</v>
      </c>
      <c r="X6081" s="5" t="s">
        <v>324</v>
      </c>
      <c r="Y6081" s="5" t="s">
        <v>552</v>
      </c>
      <c r="Z6081" s="5" t="s">
        <v>56</v>
      </c>
      <c r="AA6081" s="4">
        <v>0.38</v>
      </c>
      <c r="AB6081" s="1">
        <v>41038</v>
      </c>
      <c r="AC6081" s="1">
        <v>24517</v>
      </c>
      <c r="AD6081">
        <f t="shared" si="566"/>
        <v>2</v>
      </c>
      <c r="AE6081">
        <f t="shared" ca="1" si="567"/>
        <v>57</v>
      </c>
      <c r="AF6081" t="str">
        <f t="shared" ca="1" si="568"/>
        <v>18-64</v>
      </c>
      <c r="AG6081" s="3">
        <f t="shared" si="569"/>
        <v>54.964836666666663</v>
      </c>
      <c r="AH6081" t="str">
        <f>_xlfn.IFNA(VLOOKUP(Sales_Transactions[[#This Row],[Order ID]],Returned_Items[#All],2,FALSE),"Not Returned")</f>
        <v>Not Returned</v>
      </c>
    </row>
    <row r="6082" spans="1:34" x14ac:dyDescent="0.25">
      <c r="A6082">
        <v>130</v>
      </c>
      <c r="C6082" t="s">
        <v>2498</v>
      </c>
      <c r="D6082" s="2" t="str">
        <f>TEXT(MID(Sales_Transactions[[#This Row],[Order Date]],2,5),"d/m/yyy")</f>
        <v>7/5/2012</v>
      </c>
      <c r="E6082" s="2" t="str">
        <f>TEXT(MID(Sales_Transactions[[#This Row],[Order Date]],2,5),"d")</f>
        <v>7</v>
      </c>
      <c r="F6082" s="2" t="str">
        <f>TEXT(MID(Sales_Transactions[[#This Row],[Order Date]],2,5),"m")</f>
        <v>5</v>
      </c>
      <c r="G6082" s="2" t="str">
        <f>TEXT(MID(Sales_Transactions[[#This Row],[Order Date]],2,5),"yyy")</f>
        <v>2012</v>
      </c>
      <c r="H6082" s="2" t="str">
        <f>TEXT(MID(Sales_Transactions[[#This Row],[Order Date]],2,5),"yyy/m")</f>
        <v>2012/5</v>
      </c>
      <c r="I6082" t="s">
        <v>33</v>
      </c>
      <c r="J6082">
        <f t="shared" ref="J6082:J6145" si="570">IF(I6082="Making Critical",5,IF(I6082="High",4,IF(I6082="Medium",3,IF(I6082="Low",2,1))))</f>
        <v>4</v>
      </c>
      <c r="K6082" s="2">
        <v>29</v>
      </c>
      <c r="L6082" s="3">
        <v>575.11</v>
      </c>
      <c r="M6082" s="4">
        <v>0.02</v>
      </c>
      <c r="N6082" s="5" t="s">
        <v>23</v>
      </c>
      <c r="O6082" s="3">
        <v>71.75</v>
      </c>
      <c r="P6082" s="3">
        <v>18.97</v>
      </c>
      <c r="Q6082" s="3">
        <v>9.0299999999999994</v>
      </c>
      <c r="R6082" s="5" t="s">
        <v>562</v>
      </c>
      <c r="S6082" s="5" t="s">
        <v>1212</v>
      </c>
      <c r="T6082" s="5" t="str">
        <f t="shared" ref="T6082:T6145" si="571">R6082 &amp; " " &amp; S6082</f>
        <v>Roy Collins</v>
      </c>
      <c r="U6082" t="s">
        <v>1143</v>
      </c>
      <c r="V6082" s="5" t="s">
        <v>47</v>
      </c>
      <c r="W6082" s="5" t="s">
        <v>28</v>
      </c>
      <c r="X6082" s="5" t="s">
        <v>75</v>
      </c>
      <c r="Y6082" s="5" t="s">
        <v>173</v>
      </c>
      <c r="Z6082" s="5" t="s">
        <v>43</v>
      </c>
      <c r="AA6082" s="4">
        <v>0.37</v>
      </c>
      <c r="AB6082" s="1">
        <v>41037</v>
      </c>
      <c r="AC6082" s="1">
        <v>28145</v>
      </c>
      <c r="AD6082">
        <f t="shared" ref="AD6082:AD6145" si="572">_xlfn.DAYS(AB6082,D6082)</f>
        <v>1</v>
      </c>
      <c r="AE6082">
        <f t="shared" ref="AE6082:AE6145" ca="1" si="573">DATEDIF(AC6082,TODAY(),"Y")</f>
        <v>47</v>
      </c>
      <c r="AF6082" t="str">
        <f t="shared" ref="AF6082:AF6145" ca="1" si="574">IF(AE6082&lt;18,"Under 18",IF(AE6082&lt;65,"18-64","Over 65"))</f>
        <v>18-64</v>
      </c>
      <c r="AG6082" s="3">
        <f t="shared" ref="AG6082:AG6145" si="575" xml:space="preserve"> (P6082 - (M6082 / 100) * P6082 + Q6082) / K6082</f>
        <v>0.96538641379310353</v>
      </c>
      <c r="AH6082" t="str">
        <f>_xlfn.IFNA(VLOOKUP(Sales_Transactions[[#This Row],[Order ID]],Returned_Items[#All],2,FALSE),"Not Returned")</f>
        <v>Not Returned</v>
      </c>
    </row>
    <row r="6083" spans="1:34" x14ac:dyDescent="0.25">
      <c r="A6083">
        <v>130</v>
      </c>
      <c r="C6083" t="s">
        <v>2498</v>
      </c>
      <c r="D6083" s="2" t="str">
        <f>TEXT(MID(Sales_Transactions[[#This Row],[Order Date]],2,5),"d/m/yyy")</f>
        <v>7/5/2012</v>
      </c>
      <c r="E6083" s="2" t="str">
        <f>TEXT(MID(Sales_Transactions[[#This Row],[Order Date]],2,5),"d")</f>
        <v>7</v>
      </c>
      <c r="F6083" s="2" t="str">
        <f>TEXT(MID(Sales_Transactions[[#This Row],[Order Date]],2,5),"m")</f>
        <v>5</v>
      </c>
      <c r="G6083" s="2" t="str">
        <f>TEXT(MID(Sales_Transactions[[#This Row],[Order Date]],2,5),"yyy")</f>
        <v>2012</v>
      </c>
      <c r="H6083" s="2" t="str">
        <f>TEXT(MID(Sales_Transactions[[#This Row],[Order Date]],2,5),"yyy/m")</f>
        <v>2012/5</v>
      </c>
      <c r="I6083" t="s">
        <v>33</v>
      </c>
      <c r="J6083">
        <f t="shared" si="570"/>
        <v>4</v>
      </c>
      <c r="K6083" s="2">
        <v>23</v>
      </c>
      <c r="L6083" s="3">
        <v>236.46</v>
      </c>
      <c r="M6083" s="4">
        <v>0.05</v>
      </c>
      <c r="N6083" s="5" t="s">
        <v>23</v>
      </c>
      <c r="O6083" s="3">
        <v>-134.31</v>
      </c>
      <c r="P6083" s="3">
        <v>9.7100000000000009</v>
      </c>
      <c r="Q6083" s="3">
        <v>9.4499999999999993</v>
      </c>
      <c r="R6083" s="5" t="s">
        <v>562</v>
      </c>
      <c r="S6083" s="5" t="s">
        <v>1212</v>
      </c>
      <c r="T6083" s="5" t="str">
        <f t="shared" si="571"/>
        <v>Roy Collins</v>
      </c>
      <c r="U6083" t="s">
        <v>1143</v>
      </c>
      <c r="V6083" s="5" t="s">
        <v>47</v>
      </c>
      <c r="W6083" s="5" t="s">
        <v>28</v>
      </c>
      <c r="X6083" s="5" t="s">
        <v>29</v>
      </c>
      <c r="Y6083" s="5" t="s">
        <v>1615</v>
      </c>
      <c r="Z6083" s="5" t="s">
        <v>43</v>
      </c>
      <c r="AA6083" s="4">
        <v>0.6</v>
      </c>
      <c r="AB6083" s="1">
        <v>41039</v>
      </c>
      <c r="AC6083" s="1">
        <v>28529</v>
      </c>
      <c r="AD6083">
        <f t="shared" si="572"/>
        <v>3</v>
      </c>
      <c r="AE6083">
        <f t="shared" ca="1" si="573"/>
        <v>46</v>
      </c>
      <c r="AF6083" t="str">
        <f t="shared" ca="1" si="574"/>
        <v>18-64</v>
      </c>
      <c r="AG6083" s="3">
        <f t="shared" si="575"/>
        <v>0.83283239130434783</v>
      </c>
      <c r="AH6083" t="str">
        <f>_xlfn.IFNA(VLOOKUP(Sales_Transactions[[#This Row],[Order ID]],Returned_Items[#All],2,FALSE),"Not Returned")</f>
        <v>Not Returned</v>
      </c>
    </row>
    <row r="6084" spans="1:34" x14ac:dyDescent="0.25">
      <c r="A6084">
        <v>805</v>
      </c>
      <c r="C6084" t="s">
        <v>311</v>
      </c>
      <c r="D6084" s="2" t="str">
        <f>TEXT(MID(Sales_Transactions[[#This Row],[Order Date]],2,5),"d/m/yyy")</f>
        <v>4/7/2011</v>
      </c>
      <c r="E6084" s="2" t="str">
        <f>TEXT(MID(Sales_Transactions[[#This Row],[Order Date]],2,5),"d")</f>
        <v>4</v>
      </c>
      <c r="F6084" s="2" t="str">
        <f>TEXT(MID(Sales_Transactions[[#This Row],[Order Date]],2,5),"m")</f>
        <v>7</v>
      </c>
      <c r="G6084" s="2" t="str">
        <f>TEXT(MID(Sales_Transactions[[#This Row],[Order Date]],2,5),"yyy")</f>
        <v>2011</v>
      </c>
      <c r="H6084" s="2" t="str">
        <f>TEXT(MID(Sales_Transactions[[#This Row],[Order Date]],2,5),"yyy/m")</f>
        <v>2011/7</v>
      </c>
      <c r="I6084" t="s">
        <v>52</v>
      </c>
      <c r="J6084">
        <f t="shared" si="570"/>
        <v>1</v>
      </c>
      <c r="K6084" s="2">
        <v>39</v>
      </c>
      <c r="L6084" s="3">
        <v>197.56</v>
      </c>
      <c r="M6084" s="4">
        <v>0.02</v>
      </c>
      <c r="N6084" s="5" t="s">
        <v>23</v>
      </c>
      <c r="O6084" s="3">
        <v>-119.86</v>
      </c>
      <c r="P6084" s="3">
        <v>4.97</v>
      </c>
      <c r="Q6084" s="3">
        <v>5.71</v>
      </c>
      <c r="R6084" s="5" t="s">
        <v>663</v>
      </c>
      <c r="S6084" s="5" t="s">
        <v>3453</v>
      </c>
      <c r="T6084" s="5" t="str">
        <f t="shared" si="571"/>
        <v>Toby Swindell</v>
      </c>
      <c r="U6084" t="s">
        <v>1143</v>
      </c>
      <c r="V6084" s="5" t="s">
        <v>27</v>
      </c>
      <c r="W6084" s="5" t="s">
        <v>57</v>
      </c>
      <c r="X6084" s="5" t="s">
        <v>58</v>
      </c>
      <c r="Y6084" s="5" t="s">
        <v>2901</v>
      </c>
      <c r="Z6084" s="5" t="s">
        <v>56</v>
      </c>
      <c r="AA6084" s="4">
        <v>0.54</v>
      </c>
      <c r="AB6084" s="1">
        <v>40730</v>
      </c>
      <c r="AC6084" s="1">
        <v>28633</v>
      </c>
      <c r="AD6084">
        <f t="shared" si="572"/>
        <v>2</v>
      </c>
      <c r="AE6084">
        <f t="shared" ca="1" si="573"/>
        <v>46</v>
      </c>
      <c r="AF6084" t="str">
        <f t="shared" ca="1" si="574"/>
        <v>18-64</v>
      </c>
      <c r="AG6084" s="3">
        <f t="shared" si="575"/>
        <v>0.27382066666666666</v>
      </c>
      <c r="AH6084" t="str">
        <f>_xlfn.IFNA(VLOOKUP(Sales_Transactions[[#This Row],[Order ID]],Returned_Items[#All],2,FALSE),"Not Returned")</f>
        <v>Not Returned</v>
      </c>
    </row>
    <row r="6085" spans="1:34" x14ac:dyDescent="0.25">
      <c r="A6085">
        <v>2240</v>
      </c>
      <c r="C6085" t="s">
        <v>3333</v>
      </c>
      <c r="D6085" s="2" t="str">
        <f>TEXT(MID(Sales_Transactions[[#This Row],[Order Date]],2,5),"d/m/yyy")</f>
        <v>5/3/2012</v>
      </c>
      <c r="E6085" s="2" t="str">
        <f>TEXT(MID(Sales_Transactions[[#This Row],[Order Date]],2,5),"d")</f>
        <v>5</v>
      </c>
      <c r="F6085" s="2" t="str">
        <f>TEXT(MID(Sales_Transactions[[#This Row],[Order Date]],2,5),"m")</f>
        <v>3</v>
      </c>
      <c r="G6085" s="2" t="str">
        <f>TEXT(MID(Sales_Transactions[[#This Row],[Order Date]],2,5),"yyy")</f>
        <v>2012</v>
      </c>
      <c r="H6085" s="2" t="str">
        <f>TEXT(MID(Sales_Transactions[[#This Row],[Order Date]],2,5),"yyy/m")</f>
        <v>2012/3</v>
      </c>
      <c r="I6085" t="s">
        <v>52</v>
      </c>
      <c r="J6085">
        <f t="shared" si="570"/>
        <v>1</v>
      </c>
      <c r="K6085" s="2">
        <v>17</v>
      </c>
      <c r="L6085" s="3">
        <v>186.02</v>
      </c>
      <c r="M6085" s="4">
        <v>0.01</v>
      </c>
      <c r="N6085" s="5" t="s">
        <v>23</v>
      </c>
      <c r="O6085" s="3">
        <v>16.48</v>
      </c>
      <c r="P6085" s="3">
        <v>10.64</v>
      </c>
      <c r="Q6085" s="3">
        <v>5.16</v>
      </c>
      <c r="R6085" s="5" t="s">
        <v>1435</v>
      </c>
      <c r="S6085" s="5" t="s">
        <v>1053</v>
      </c>
      <c r="T6085" s="5" t="str">
        <f t="shared" si="571"/>
        <v>Sarah Brown</v>
      </c>
      <c r="U6085" t="s">
        <v>1143</v>
      </c>
      <c r="V6085" s="5" t="s">
        <v>37</v>
      </c>
      <c r="W6085" s="5" t="s">
        <v>57</v>
      </c>
      <c r="X6085" s="5" t="s">
        <v>58</v>
      </c>
      <c r="Y6085" s="5" t="s">
        <v>1003</v>
      </c>
      <c r="Z6085" s="5" t="s">
        <v>43</v>
      </c>
      <c r="AA6085" s="4">
        <v>0.56999999999999995</v>
      </c>
      <c r="AB6085" s="1">
        <v>40974</v>
      </c>
      <c r="AC6085" s="1">
        <v>28719</v>
      </c>
      <c r="AD6085">
        <f t="shared" si="572"/>
        <v>1</v>
      </c>
      <c r="AE6085">
        <f t="shared" ca="1" si="573"/>
        <v>45</v>
      </c>
      <c r="AF6085" t="str">
        <f t="shared" ca="1" si="574"/>
        <v>18-64</v>
      </c>
      <c r="AG6085" s="3">
        <f t="shared" si="575"/>
        <v>0.92934917647058835</v>
      </c>
      <c r="AH6085" t="str">
        <f>_xlfn.IFNA(VLOOKUP(Sales_Transactions[[#This Row],[Order ID]],Returned_Items[#All],2,FALSE),"Not Returned")</f>
        <v>Returned</v>
      </c>
    </row>
    <row r="6086" spans="1:34" x14ac:dyDescent="0.25">
      <c r="A6086">
        <v>2240</v>
      </c>
      <c r="C6086" t="s">
        <v>3333</v>
      </c>
      <c r="D6086" s="2" t="str">
        <f>TEXT(MID(Sales_Transactions[[#This Row],[Order Date]],2,5),"d/m/yyy")</f>
        <v>5/3/2012</v>
      </c>
      <c r="E6086" s="2" t="str">
        <f>TEXT(MID(Sales_Transactions[[#This Row],[Order Date]],2,5),"d")</f>
        <v>5</v>
      </c>
      <c r="F6086" s="2" t="str">
        <f>TEXT(MID(Sales_Transactions[[#This Row],[Order Date]],2,5),"m")</f>
        <v>3</v>
      </c>
      <c r="G6086" s="2" t="str">
        <f>TEXT(MID(Sales_Transactions[[#This Row],[Order Date]],2,5),"yyy")</f>
        <v>2012</v>
      </c>
      <c r="H6086" s="2" t="str">
        <f>TEXT(MID(Sales_Transactions[[#This Row],[Order Date]],2,5),"yyy/m")</f>
        <v>2012/3</v>
      </c>
      <c r="I6086" t="s">
        <v>52</v>
      </c>
      <c r="J6086">
        <f t="shared" si="570"/>
        <v>1</v>
      </c>
      <c r="K6086" s="2">
        <v>5</v>
      </c>
      <c r="L6086" s="3">
        <v>142.44</v>
      </c>
      <c r="M6086" s="4">
        <v>0.06</v>
      </c>
      <c r="N6086" s="5" t="s">
        <v>23</v>
      </c>
      <c r="O6086" s="3">
        <v>-22.12</v>
      </c>
      <c r="P6086" s="3">
        <v>28.15</v>
      </c>
      <c r="Q6086" s="3">
        <v>6.17</v>
      </c>
      <c r="R6086" s="5" t="s">
        <v>1435</v>
      </c>
      <c r="S6086" s="5" t="s">
        <v>1053</v>
      </c>
      <c r="T6086" s="5" t="str">
        <f t="shared" si="571"/>
        <v>Sarah Brown</v>
      </c>
      <c r="U6086" t="s">
        <v>1143</v>
      </c>
      <c r="V6086" s="5" t="s">
        <v>37</v>
      </c>
      <c r="W6086" s="5" t="s">
        <v>28</v>
      </c>
      <c r="X6086" s="5" t="s">
        <v>124</v>
      </c>
      <c r="Y6086" s="5" t="s">
        <v>3114</v>
      </c>
      <c r="Z6086" s="5" t="s">
        <v>60</v>
      </c>
      <c r="AA6086" s="4">
        <v>0.55000000000000004</v>
      </c>
      <c r="AB6086" s="1">
        <v>40974</v>
      </c>
      <c r="AC6086" s="1">
        <v>31000</v>
      </c>
      <c r="AD6086">
        <f t="shared" si="572"/>
        <v>1</v>
      </c>
      <c r="AE6086">
        <f t="shared" ca="1" si="573"/>
        <v>39</v>
      </c>
      <c r="AF6086" t="str">
        <f t="shared" ca="1" si="574"/>
        <v>18-64</v>
      </c>
      <c r="AG6086" s="3">
        <f t="shared" si="575"/>
        <v>6.8606219999999993</v>
      </c>
      <c r="AH6086" t="str">
        <f>_xlfn.IFNA(VLOOKUP(Sales_Transactions[[#This Row],[Order ID]],Returned_Items[#All],2,FALSE),"Not Returned")</f>
        <v>Returned</v>
      </c>
    </row>
    <row r="6087" spans="1:34" x14ac:dyDescent="0.25">
      <c r="A6087">
        <v>2241</v>
      </c>
      <c r="C6087" t="s">
        <v>2078</v>
      </c>
      <c r="D6087" s="2" t="str">
        <f>TEXT(MID(Sales_Transactions[[#This Row],[Order Date]],2,5),"d/m/yyy")</f>
        <v>10/5/2010</v>
      </c>
      <c r="E6087" s="2" t="str">
        <f>TEXT(MID(Sales_Transactions[[#This Row],[Order Date]],2,5),"d")</f>
        <v>10</v>
      </c>
      <c r="F6087" s="2" t="str">
        <f>TEXT(MID(Sales_Transactions[[#This Row],[Order Date]],2,5),"m")</f>
        <v>5</v>
      </c>
      <c r="G6087" s="2" t="str">
        <f>TEXT(MID(Sales_Transactions[[#This Row],[Order Date]],2,5),"yyy")</f>
        <v>2010</v>
      </c>
      <c r="H6087" s="2" t="str">
        <f>TEXT(MID(Sales_Transactions[[#This Row],[Order Date]],2,5),"yyy/m")</f>
        <v>2010/5</v>
      </c>
      <c r="I6087" t="s">
        <v>101</v>
      </c>
      <c r="J6087">
        <f t="shared" si="570"/>
        <v>1</v>
      </c>
      <c r="K6087" s="2">
        <v>38</v>
      </c>
      <c r="L6087" s="3">
        <v>967.78</v>
      </c>
      <c r="M6087" s="4">
        <v>0.04</v>
      </c>
      <c r="N6087" s="5" t="s">
        <v>23</v>
      </c>
      <c r="O6087" s="3">
        <v>369.33</v>
      </c>
      <c r="P6087" s="3">
        <v>24.95</v>
      </c>
      <c r="Q6087" s="3">
        <v>2.99</v>
      </c>
      <c r="R6087" s="5" t="s">
        <v>1435</v>
      </c>
      <c r="S6087" s="5" t="s">
        <v>1053</v>
      </c>
      <c r="T6087" s="5" t="str">
        <f t="shared" si="571"/>
        <v>Sarah Brown</v>
      </c>
      <c r="U6087" t="s">
        <v>1143</v>
      </c>
      <c r="V6087" s="5" t="s">
        <v>37</v>
      </c>
      <c r="W6087" s="5" t="s">
        <v>28</v>
      </c>
      <c r="X6087" s="5" t="s">
        <v>41</v>
      </c>
      <c r="Y6087" s="5" t="s">
        <v>2494</v>
      </c>
      <c r="Z6087" s="5" t="s">
        <v>43</v>
      </c>
      <c r="AA6087" s="4">
        <v>0.39</v>
      </c>
      <c r="AB6087" s="1">
        <v>40310</v>
      </c>
      <c r="AC6087" s="1">
        <v>28588</v>
      </c>
      <c r="AD6087">
        <f t="shared" si="572"/>
        <v>2</v>
      </c>
      <c r="AE6087">
        <f t="shared" ca="1" si="573"/>
        <v>46</v>
      </c>
      <c r="AF6087" t="str">
        <f t="shared" ca="1" si="574"/>
        <v>18-64</v>
      </c>
      <c r="AG6087" s="3">
        <f t="shared" si="575"/>
        <v>0.73500052631578949</v>
      </c>
      <c r="AH6087" t="str">
        <f>_xlfn.IFNA(VLOOKUP(Sales_Transactions[[#This Row],[Order ID]],Returned_Items[#All],2,FALSE),"Not Returned")</f>
        <v>Not Returned</v>
      </c>
    </row>
    <row r="6088" spans="1:34" x14ac:dyDescent="0.25">
      <c r="A6088">
        <v>4674</v>
      </c>
      <c r="C6088" t="s">
        <v>1177</v>
      </c>
      <c r="D6088" s="2" t="str">
        <f>TEXT(MID(Sales_Transactions[[#This Row],[Order Date]],2,5),"d/m/yyy")</f>
        <v>18/4/2009</v>
      </c>
      <c r="E6088" s="2" t="str">
        <f>TEXT(MID(Sales_Transactions[[#This Row],[Order Date]],2,5),"d")</f>
        <v>18</v>
      </c>
      <c r="F6088" s="2" t="str">
        <f>TEXT(MID(Sales_Transactions[[#This Row],[Order Date]],2,5),"m")</f>
        <v>4</v>
      </c>
      <c r="G6088" s="2" t="str">
        <f>TEXT(MID(Sales_Transactions[[#This Row],[Order Date]],2,5),"yyy")</f>
        <v>2009</v>
      </c>
      <c r="H6088" s="2" t="str">
        <f>TEXT(MID(Sales_Transactions[[#This Row],[Order Date]],2,5),"yyy/m")</f>
        <v>2009/4</v>
      </c>
      <c r="I6088" t="s">
        <v>101</v>
      </c>
      <c r="J6088">
        <f t="shared" si="570"/>
        <v>1</v>
      </c>
      <c r="K6088" s="2">
        <v>23</v>
      </c>
      <c r="L6088" s="3">
        <v>3041.33</v>
      </c>
      <c r="M6088" s="4">
        <v>0.02</v>
      </c>
      <c r="N6088" s="5" t="s">
        <v>34</v>
      </c>
      <c r="O6088" s="3">
        <v>-260.41000000000003</v>
      </c>
      <c r="P6088" s="3">
        <v>130.97999999999999</v>
      </c>
      <c r="Q6088" s="3">
        <v>30</v>
      </c>
      <c r="R6088" s="5" t="s">
        <v>1225</v>
      </c>
      <c r="S6088" s="5" t="s">
        <v>3454</v>
      </c>
      <c r="T6088" s="5" t="str">
        <f t="shared" si="571"/>
        <v>Christina Anderson</v>
      </c>
      <c r="U6088" t="s">
        <v>1143</v>
      </c>
      <c r="V6088" s="5" t="s">
        <v>47</v>
      </c>
      <c r="W6088" s="5" t="s">
        <v>57</v>
      </c>
      <c r="X6088" s="5" t="s">
        <v>154</v>
      </c>
      <c r="Y6088" s="5" t="s">
        <v>418</v>
      </c>
      <c r="Z6088" s="5" t="s">
        <v>40</v>
      </c>
      <c r="AA6088" s="4">
        <v>0.78</v>
      </c>
      <c r="AB6088" s="1">
        <v>39922</v>
      </c>
      <c r="AC6088" s="1">
        <v>28407</v>
      </c>
      <c r="AD6088">
        <f t="shared" si="572"/>
        <v>1</v>
      </c>
      <c r="AE6088">
        <f t="shared" ca="1" si="573"/>
        <v>46</v>
      </c>
      <c r="AF6088" t="str">
        <f t="shared" ca="1" si="574"/>
        <v>18-64</v>
      </c>
      <c r="AG6088" s="3">
        <f t="shared" si="575"/>
        <v>6.997991478260869</v>
      </c>
      <c r="AH6088" t="str">
        <f>_xlfn.IFNA(VLOOKUP(Sales_Transactions[[#This Row],[Order ID]],Returned_Items[#All],2,FALSE),"Not Returned")</f>
        <v>Not Returned</v>
      </c>
    </row>
    <row r="6089" spans="1:34" x14ac:dyDescent="0.25">
      <c r="A6089">
        <v>4737</v>
      </c>
      <c r="C6089" t="s">
        <v>2511</v>
      </c>
      <c r="D6089" s="2" t="str">
        <f>TEXT(MID(Sales_Transactions[[#This Row],[Order Date]],2,5),"d/m/yyy")</f>
        <v>10/3/2010</v>
      </c>
      <c r="E6089" s="2" t="str">
        <f>TEXT(MID(Sales_Transactions[[#This Row],[Order Date]],2,5),"d")</f>
        <v>10</v>
      </c>
      <c r="F6089" s="2" t="str">
        <f>TEXT(MID(Sales_Transactions[[#This Row],[Order Date]],2,5),"m")</f>
        <v>3</v>
      </c>
      <c r="G6089" s="2" t="str">
        <f>TEXT(MID(Sales_Transactions[[#This Row],[Order Date]],2,5),"yyy")</f>
        <v>2010</v>
      </c>
      <c r="H6089" s="2" t="str">
        <f>TEXT(MID(Sales_Transactions[[#This Row],[Order Date]],2,5),"yyy/m")</f>
        <v>2010/3</v>
      </c>
      <c r="I6089" t="s">
        <v>52</v>
      </c>
      <c r="J6089">
        <f t="shared" si="570"/>
        <v>1</v>
      </c>
      <c r="K6089" s="2">
        <v>49</v>
      </c>
      <c r="L6089" s="3">
        <v>314.20999999999998</v>
      </c>
      <c r="M6089" s="4">
        <v>0</v>
      </c>
      <c r="N6089" s="5" t="s">
        <v>23</v>
      </c>
      <c r="O6089" s="3">
        <v>49.77</v>
      </c>
      <c r="P6089" s="3">
        <v>5.88</v>
      </c>
      <c r="Q6089" s="3">
        <v>3.04</v>
      </c>
      <c r="R6089" s="5" t="s">
        <v>562</v>
      </c>
      <c r="S6089" s="5" t="s">
        <v>1212</v>
      </c>
      <c r="T6089" s="5" t="str">
        <f t="shared" si="571"/>
        <v>Roy Collins</v>
      </c>
      <c r="U6089" t="s">
        <v>1143</v>
      </c>
      <c r="V6089" s="5" t="s">
        <v>47</v>
      </c>
      <c r="W6089" s="5" t="s">
        <v>28</v>
      </c>
      <c r="X6089" s="5" t="s">
        <v>75</v>
      </c>
      <c r="Y6089" s="5" t="s">
        <v>196</v>
      </c>
      <c r="Z6089" s="5" t="s">
        <v>84</v>
      </c>
      <c r="AA6089" s="4">
        <v>0.36</v>
      </c>
      <c r="AB6089" s="1">
        <v>40248</v>
      </c>
      <c r="AC6089" s="1">
        <v>27934</v>
      </c>
      <c r="AD6089">
        <f t="shared" si="572"/>
        <v>1</v>
      </c>
      <c r="AE6089">
        <f t="shared" ca="1" si="573"/>
        <v>48</v>
      </c>
      <c r="AF6089" t="str">
        <f t="shared" ca="1" si="574"/>
        <v>18-64</v>
      </c>
      <c r="AG6089" s="3">
        <f t="shared" si="575"/>
        <v>0.1820408163265306</v>
      </c>
      <c r="AH6089" t="str">
        <f>_xlfn.IFNA(VLOOKUP(Sales_Transactions[[#This Row],[Order ID]],Returned_Items[#All],2,FALSE),"Not Returned")</f>
        <v>Not Returned</v>
      </c>
    </row>
    <row r="6090" spans="1:34" x14ac:dyDescent="0.25">
      <c r="A6090">
        <v>5221</v>
      </c>
      <c r="C6090" t="s">
        <v>3455</v>
      </c>
      <c r="D6090" s="2" t="str">
        <f>TEXT(MID(Sales_Transactions[[#This Row],[Order Date]],2,5),"d/m/yyy")</f>
        <v>8/6/2011</v>
      </c>
      <c r="E6090" s="2" t="str">
        <f>TEXT(MID(Sales_Transactions[[#This Row],[Order Date]],2,5),"d")</f>
        <v>8</v>
      </c>
      <c r="F6090" s="2" t="str">
        <f>TEXT(MID(Sales_Transactions[[#This Row],[Order Date]],2,5),"m")</f>
        <v>6</v>
      </c>
      <c r="G6090" s="2" t="str">
        <f>TEXT(MID(Sales_Transactions[[#This Row],[Order Date]],2,5),"yyy")</f>
        <v>2011</v>
      </c>
      <c r="H6090" s="2" t="str">
        <f>TEXT(MID(Sales_Transactions[[#This Row],[Order Date]],2,5),"yyy/m")</f>
        <v>2011/6</v>
      </c>
      <c r="I6090" t="s">
        <v>52</v>
      </c>
      <c r="J6090">
        <f t="shared" si="570"/>
        <v>1</v>
      </c>
      <c r="K6090" s="2">
        <v>48</v>
      </c>
      <c r="L6090" s="3">
        <v>1347.63</v>
      </c>
      <c r="M6090" s="4">
        <v>7.0000000000000007E-2</v>
      </c>
      <c r="N6090" s="5" t="s">
        <v>23</v>
      </c>
      <c r="O6090" s="3">
        <v>562.89</v>
      </c>
      <c r="P6090" s="3">
        <v>28.48</v>
      </c>
      <c r="Q6090" s="3">
        <v>1.99</v>
      </c>
      <c r="R6090" s="5" t="s">
        <v>1940</v>
      </c>
      <c r="S6090" s="5" t="s">
        <v>3456</v>
      </c>
      <c r="T6090" s="5" t="str">
        <f t="shared" si="571"/>
        <v>Robert Dilbeck</v>
      </c>
      <c r="U6090" t="s">
        <v>1143</v>
      </c>
      <c r="V6090" s="5" t="s">
        <v>47</v>
      </c>
      <c r="W6090" s="5" t="s">
        <v>48</v>
      </c>
      <c r="X6090" s="5" t="s">
        <v>87</v>
      </c>
      <c r="Y6090" s="5" t="s">
        <v>874</v>
      </c>
      <c r="Z6090" s="5" t="s">
        <v>60</v>
      </c>
      <c r="AA6090" s="4">
        <v>0.4</v>
      </c>
      <c r="AB6090" s="1">
        <v>40704</v>
      </c>
      <c r="AC6090" s="1">
        <v>27973</v>
      </c>
      <c r="AD6090">
        <f t="shared" si="572"/>
        <v>2</v>
      </c>
      <c r="AE6090">
        <f t="shared" ca="1" si="573"/>
        <v>48</v>
      </c>
      <c r="AF6090" t="str">
        <f t="shared" ca="1" si="574"/>
        <v>18-64</v>
      </c>
      <c r="AG6090" s="3">
        <f t="shared" si="575"/>
        <v>0.63437633333333332</v>
      </c>
      <c r="AH6090" t="str">
        <f>_xlfn.IFNA(VLOOKUP(Sales_Transactions[[#This Row],[Order ID]],Returned_Items[#All],2,FALSE),"Not Returned")</f>
        <v>Not Returned</v>
      </c>
    </row>
    <row r="6091" spans="1:34" x14ac:dyDescent="0.25">
      <c r="A6091">
        <v>5568</v>
      </c>
      <c r="C6091" t="s">
        <v>2875</v>
      </c>
      <c r="D6091" s="2" t="str">
        <f>TEXT(MID(Sales_Transactions[[#This Row],[Order Date]],2,5),"d/m/yyy")</f>
        <v>6/6/2011</v>
      </c>
      <c r="E6091" s="2" t="str">
        <f>TEXT(MID(Sales_Transactions[[#This Row],[Order Date]],2,5),"d")</f>
        <v>6</v>
      </c>
      <c r="F6091" s="2" t="str">
        <f>TEXT(MID(Sales_Transactions[[#This Row],[Order Date]],2,5),"m")</f>
        <v>6</v>
      </c>
      <c r="G6091" s="2" t="str">
        <f>TEXT(MID(Sales_Transactions[[#This Row],[Order Date]],2,5),"yyy")</f>
        <v>2011</v>
      </c>
      <c r="H6091" s="2" t="str">
        <f>TEXT(MID(Sales_Transactions[[#This Row],[Order Date]],2,5),"yyy/m")</f>
        <v>2011/6</v>
      </c>
      <c r="I6091" t="s">
        <v>78</v>
      </c>
      <c r="J6091">
        <f t="shared" si="570"/>
        <v>3</v>
      </c>
      <c r="K6091" s="2">
        <v>8</v>
      </c>
      <c r="L6091" s="3">
        <v>120.22</v>
      </c>
      <c r="M6091" s="4">
        <v>7.0000000000000007E-2</v>
      </c>
      <c r="N6091" s="5" t="s">
        <v>23</v>
      </c>
      <c r="O6091" s="3">
        <v>52.69</v>
      </c>
      <c r="P6091" s="3">
        <v>14.34</v>
      </c>
      <c r="Q6091" s="3">
        <v>5</v>
      </c>
      <c r="R6091" s="5" t="s">
        <v>3350</v>
      </c>
      <c r="S6091" s="5" t="s">
        <v>1769</v>
      </c>
      <c r="T6091" s="5" t="str">
        <f t="shared" si="571"/>
        <v>Randy Ferguson</v>
      </c>
      <c r="U6091" t="s">
        <v>1143</v>
      </c>
      <c r="V6091" s="5" t="s">
        <v>74</v>
      </c>
      <c r="W6091" s="5" t="s">
        <v>57</v>
      </c>
      <c r="X6091" s="5" t="s">
        <v>58</v>
      </c>
      <c r="Y6091" s="5" t="s">
        <v>1199</v>
      </c>
      <c r="Z6091" s="5" t="s">
        <v>60</v>
      </c>
      <c r="AA6091" s="4">
        <v>0.49</v>
      </c>
      <c r="AB6091" s="1">
        <v>40701</v>
      </c>
      <c r="AC6091" s="1">
        <v>28067</v>
      </c>
      <c r="AD6091">
        <f t="shared" si="572"/>
        <v>1</v>
      </c>
      <c r="AE6091">
        <f t="shared" ca="1" si="573"/>
        <v>47</v>
      </c>
      <c r="AF6091" t="str">
        <f t="shared" ca="1" si="574"/>
        <v>18-64</v>
      </c>
      <c r="AG6091" s="3">
        <f t="shared" si="575"/>
        <v>2.4162452500000002</v>
      </c>
      <c r="AH6091" t="str">
        <f>_xlfn.IFNA(VLOOKUP(Sales_Transactions[[#This Row],[Order ID]],Returned_Items[#All],2,FALSE),"Not Returned")</f>
        <v>Not Returned</v>
      </c>
    </row>
    <row r="6092" spans="1:34" x14ac:dyDescent="0.25">
      <c r="A6092">
        <v>6020</v>
      </c>
      <c r="C6092" t="s">
        <v>2910</v>
      </c>
      <c r="D6092" s="2" t="str">
        <f>TEXT(MID(Sales_Transactions[[#This Row],[Order Date]],2,5),"d/m/yyy")</f>
        <v>21/9/2009</v>
      </c>
      <c r="E6092" s="2" t="str">
        <f>TEXT(MID(Sales_Transactions[[#This Row],[Order Date]],2,5),"d")</f>
        <v>21</v>
      </c>
      <c r="F6092" s="2" t="str">
        <f>TEXT(MID(Sales_Transactions[[#This Row],[Order Date]],2,5),"m")</f>
        <v>9</v>
      </c>
      <c r="G6092" s="2" t="str">
        <f>TEXT(MID(Sales_Transactions[[#This Row],[Order Date]],2,5),"yyy")</f>
        <v>2009</v>
      </c>
      <c r="H6092" s="2" t="str">
        <f>TEXT(MID(Sales_Transactions[[#This Row],[Order Date]],2,5),"yyy/m")</f>
        <v>2009/9</v>
      </c>
      <c r="I6092" t="s">
        <v>78</v>
      </c>
      <c r="J6092">
        <f t="shared" si="570"/>
        <v>3</v>
      </c>
      <c r="K6092" s="2">
        <v>23</v>
      </c>
      <c r="L6092" s="3">
        <v>66.09</v>
      </c>
      <c r="M6092" s="4">
        <v>0.09</v>
      </c>
      <c r="N6092" s="5" t="s">
        <v>23</v>
      </c>
      <c r="O6092" s="3">
        <v>13.71</v>
      </c>
      <c r="P6092" s="3">
        <v>2.88</v>
      </c>
      <c r="Q6092" s="3">
        <v>0.99</v>
      </c>
      <c r="R6092" s="5" t="s">
        <v>3457</v>
      </c>
      <c r="S6092" s="5" t="s">
        <v>3458</v>
      </c>
      <c r="T6092" s="5" t="str">
        <f t="shared" si="571"/>
        <v>Arianne Irving</v>
      </c>
      <c r="U6092" t="s">
        <v>1143</v>
      </c>
      <c r="V6092" s="5" t="s">
        <v>47</v>
      </c>
      <c r="W6092" s="5" t="s">
        <v>28</v>
      </c>
      <c r="X6092" s="5" t="s">
        <v>115</v>
      </c>
      <c r="Y6092" s="5" t="s">
        <v>1685</v>
      </c>
      <c r="Z6092" s="5" t="s">
        <v>43</v>
      </c>
      <c r="AA6092" s="4">
        <v>0.36</v>
      </c>
      <c r="AB6092" s="1">
        <v>40079</v>
      </c>
      <c r="AC6092" s="1">
        <v>27988</v>
      </c>
      <c r="AD6092">
        <f t="shared" si="572"/>
        <v>2</v>
      </c>
      <c r="AE6092">
        <f t="shared" ca="1" si="573"/>
        <v>47</v>
      </c>
      <c r="AF6092" t="str">
        <f t="shared" ca="1" si="574"/>
        <v>18-64</v>
      </c>
      <c r="AG6092" s="3">
        <f t="shared" si="575"/>
        <v>0.16814817391304349</v>
      </c>
      <c r="AH6092" t="str">
        <f>_xlfn.IFNA(VLOOKUP(Sales_Transactions[[#This Row],[Order ID]],Returned_Items[#All],2,FALSE),"Not Returned")</f>
        <v>Not Returned</v>
      </c>
    </row>
    <row r="6093" spans="1:34" x14ac:dyDescent="0.25">
      <c r="A6093">
        <v>6112</v>
      </c>
      <c r="C6093" t="s">
        <v>1637</v>
      </c>
      <c r="D6093" s="2" t="str">
        <f>TEXT(MID(Sales_Transactions[[#This Row],[Order Date]],2,5),"d/m/yyy")</f>
        <v>23/8/2009</v>
      </c>
      <c r="E6093" s="2" t="str">
        <f>TEXT(MID(Sales_Transactions[[#This Row],[Order Date]],2,5),"d")</f>
        <v>23</v>
      </c>
      <c r="F6093" s="2" t="str">
        <f>TEXT(MID(Sales_Transactions[[#This Row],[Order Date]],2,5),"m")</f>
        <v>8</v>
      </c>
      <c r="G6093" s="2" t="str">
        <f>TEXT(MID(Sales_Transactions[[#This Row],[Order Date]],2,5),"yyy")</f>
        <v>2009</v>
      </c>
      <c r="H6093" s="2" t="str">
        <f>TEXT(MID(Sales_Transactions[[#This Row],[Order Date]],2,5),"yyy/m")</f>
        <v>2009/8</v>
      </c>
      <c r="I6093" t="s">
        <v>78</v>
      </c>
      <c r="J6093">
        <f t="shared" si="570"/>
        <v>3</v>
      </c>
      <c r="K6093" s="2">
        <v>10</v>
      </c>
      <c r="L6093" s="3">
        <v>1597.37</v>
      </c>
      <c r="M6093" s="4">
        <v>0.02</v>
      </c>
      <c r="N6093" s="5" t="s">
        <v>34</v>
      </c>
      <c r="O6093" s="3">
        <v>-533.69000000000005</v>
      </c>
      <c r="P6093" s="3">
        <v>146.05000000000001</v>
      </c>
      <c r="Q6093" s="3">
        <v>80.2</v>
      </c>
      <c r="R6093" s="5" t="s">
        <v>3457</v>
      </c>
      <c r="S6093" s="5" t="s">
        <v>3458</v>
      </c>
      <c r="T6093" s="5" t="str">
        <f t="shared" si="571"/>
        <v>Arianne Irving</v>
      </c>
      <c r="U6093" t="s">
        <v>1143</v>
      </c>
      <c r="V6093" s="5" t="s">
        <v>47</v>
      </c>
      <c r="W6093" s="5" t="s">
        <v>57</v>
      </c>
      <c r="X6093" s="5" t="s">
        <v>107</v>
      </c>
      <c r="Y6093" s="5" t="s">
        <v>1951</v>
      </c>
      <c r="Z6093" s="5" t="s">
        <v>106</v>
      </c>
      <c r="AA6093" s="4">
        <v>0.71</v>
      </c>
      <c r="AB6093" s="1">
        <v>40048</v>
      </c>
      <c r="AC6093" s="1">
        <v>27872</v>
      </c>
      <c r="AD6093">
        <f t="shared" si="572"/>
        <v>0</v>
      </c>
      <c r="AE6093">
        <f t="shared" ca="1" si="573"/>
        <v>48</v>
      </c>
      <c r="AF6093" t="str">
        <f t="shared" ca="1" si="574"/>
        <v>18-64</v>
      </c>
      <c r="AG6093" s="3">
        <f t="shared" si="575"/>
        <v>22.622079000000003</v>
      </c>
      <c r="AH6093" t="str">
        <f>_xlfn.IFNA(VLOOKUP(Sales_Transactions[[#This Row],[Order ID]],Returned_Items[#All],2,FALSE),"Not Returned")</f>
        <v>Not Returned</v>
      </c>
    </row>
    <row r="6094" spans="1:34" x14ac:dyDescent="0.25">
      <c r="A6094">
        <v>6112</v>
      </c>
      <c r="C6094" t="s">
        <v>1637</v>
      </c>
      <c r="D6094" s="2" t="str">
        <f>TEXT(MID(Sales_Transactions[[#This Row],[Order Date]],2,5),"d/m/yyy")</f>
        <v>23/8/2009</v>
      </c>
      <c r="E6094" s="2" t="str">
        <f>TEXT(MID(Sales_Transactions[[#This Row],[Order Date]],2,5),"d")</f>
        <v>23</v>
      </c>
      <c r="F6094" s="2" t="str">
        <f>TEXT(MID(Sales_Transactions[[#This Row],[Order Date]],2,5),"m")</f>
        <v>8</v>
      </c>
      <c r="G6094" s="2" t="str">
        <f>TEXT(MID(Sales_Transactions[[#This Row],[Order Date]],2,5),"yyy")</f>
        <v>2009</v>
      </c>
      <c r="H6094" s="2" t="str">
        <f>TEXT(MID(Sales_Transactions[[#This Row],[Order Date]],2,5),"yyy/m")</f>
        <v>2009/8</v>
      </c>
      <c r="I6094" t="s">
        <v>78</v>
      </c>
      <c r="J6094">
        <f t="shared" si="570"/>
        <v>3</v>
      </c>
      <c r="K6094" s="2">
        <v>31</v>
      </c>
      <c r="L6094" s="3">
        <v>1753.9580000000001</v>
      </c>
      <c r="M6094" s="4">
        <v>0.06</v>
      </c>
      <c r="N6094" s="5" t="s">
        <v>23</v>
      </c>
      <c r="O6094" s="3">
        <v>382.39</v>
      </c>
      <c r="P6094" s="3">
        <v>65.989999999999995</v>
      </c>
      <c r="Q6094" s="3">
        <v>5.92</v>
      </c>
      <c r="R6094" s="5" t="s">
        <v>3457</v>
      </c>
      <c r="S6094" s="5" t="s">
        <v>3458</v>
      </c>
      <c r="T6094" s="5" t="str">
        <f t="shared" si="571"/>
        <v>Arianne Irving</v>
      </c>
      <c r="U6094" t="s">
        <v>1143</v>
      </c>
      <c r="V6094" s="5" t="s">
        <v>47</v>
      </c>
      <c r="W6094" s="5" t="s">
        <v>48</v>
      </c>
      <c r="X6094" s="5" t="s">
        <v>49</v>
      </c>
      <c r="Y6094" s="5" t="s">
        <v>583</v>
      </c>
      <c r="Z6094" s="5" t="s">
        <v>43</v>
      </c>
      <c r="AA6094" s="4">
        <v>0.55000000000000004</v>
      </c>
      <c r="AB6094" s="1">
        <v>40049</v>
      </c>
      <c r="AC6094" s="1">
        <v>28471</v>
      </c>
      <c r="AD6094">
        <f t="shared" si="572"/>
        <v>1</v>
      </c>
      <c r="AE6094">
        <f t="shared" ca="1" si="573"/>
        <v>46</v>
      </c>
      <c r="AF6094" t="str">
        <f t="shared" ca="1" si="574"/>
        <v>18-64</v>
      </c>
      <c r="AG6094" s="3">
        <f t="shared" si="575"/>
        <v>2.3184001935483871</v>
      </c>
      <c r="AH6094" t="str">
        <f>_xlfn.IFNA(VLOOKUP(Sales_Transactions[[#This Row],[Order ID]],Returned_Items[#All],2,FALSE),"Not Returned")</f>
        <v>Not Returned</v>
      </c>
    </row>
    <row r="6095" spans="1:34" x14ac:dyDescent="0.25">
      <c r="A6095">
        <v>6272</v>
      </c>
      <c r="C6095" t="s">
        <v>660</v>
      </c>
      <c r="D6095" s="2" t="str">
        <f>TEXT(MID(Sales_Transactions[[#This Row],[Order Date]],2,5),"d/m/yyy")</f>
        <v>27/2/2010</v>
      </c>
      <c r="E6095" s="2" t="str">
        <f>TEXT(MID(Sales_Transactions[[#This Row],[Order Date]],2,5),"d")</f>
        <v>27</v>
      </c>
      <c r="F6095" s="2" t="str">
        <f>TEXT(MID(Sales_Transactions[[#This Row],[Order Date]],2,5),"m")</f>
        <v>2</v>
      </c>
      <c r="G6095" s="2" t="str">
        <f>TEXT(MID(Sales_Transactions[[#This Row],[Order Date]],2,5),"yyy")</f>
        <v>2010</v>
      </c>
      <c r="H6095" s="2" t="str">
        <f>TEXT(MID(Sales_Transactions[[#This Row],[Order Date]],2,5),"yyy/m")</f>
        <v>2010/2</v>
      </c>
      <c r="I6095" t="s">
        <v>33</v>
      </c>
      <c r="J6095">
        <f t="shared" si="570"/>
        <v>4</v>
      </c>
      <c r="K6095" s="2">
        <v>33</v>
      </c>
      <c r="L6095" s="3">
        <v>497.4</v>
      </c>
      <c r="M6095" s="4">
        <v>0.05</v>
      </c>
      <c r="N6095" s="5" t="s">
        <v>23</v>
      </c>
      <c r="O6095" s="3">
        <v>37.9</v>
      </c>
      <c r="P6095" s="3">
        <v>14.98</v>
      </c>
      <c r="Q6095" s="3">
        <v>8.99</v>
      </c>
      <c r="R6095" s="5" t="s">
        <v>3350</v>
      </c>
      <c r="S6095" s="5" t="s">
        <v>1769</v>
      </c>
      <c r="T6095" s="5" t="str">
        <f t="shared" si="571"/>
        <v>Randy Ferguson</v>
      </c>
      <c r="U6095" t="s">
        <v>1143</v>
      </c>
      <c r="V6095" s="5" t="s">
        <v>47</v>
      </c>
      <c r="W6095" s="5" t="s">
        <v>57</v>
      </c>
      <c r="X6095" s="5" t="s">
        <v>58</v>
      </c>
      <c r="Y6095" s="5" t="s">
        <v>536</v>
      </c>
      <c r="Z6095" s="5" t="s">
        <v>60</v>
      </c>
      <c r="AA6095" s="4">
        <v>0.39</v>
      </c>
      <c r="AB6095" s="1">
        <v>40238</v>
      </c>
      <c r="AC6095" s="1">
        <v>28355</v>
      </c>
      <c r="AD6095">
        <f t="shared" si="572"/>
        <v>2</v>
      </c>
      <c r="AE6095">
        <f t="shared" ca="1" si="573"/>
        <v>46</v>
      </c>
      <c r="AF6095" t="str">
        <f t="shared" ca="1" si="574"/>
        <v>18-64</v>
      </c>
      <c r="AG6095" s="3">
        <f t="shared" si="575"/>
        <v>0.72613666666666676</v>
      </c>
      <c r="AH6095" t="str">
        <f>_xlfn.IFNA(VLOOKUP(Sales_Transactions[[#This Row],[Order ID]],Returned_Items[#All],2,FALSE),"Not Returned")</f>
        <v>Returned</v>
      </c>
    </row>
    <row r="6096" spans="1:34" x14ac:dyDescent="0.25">
      <c r="A6096">
        <v>6272</v>
      </c>
      <c r="C6096" t="s">
        <v>660</v>
      </c>
      <c r="D6096" s="2" t="str">
        <f>TEXT(MID(Sales_Transactions[[#This Row],[Order Date]],2,5),"d/m/yyy")</f>
        <v>27/2/2010</v>
      </c>
      <c r="E6096" s="2" t="str">
        <f>TEXT(MID(Sales_Transactions[[#This Row],[Order Date]],2,5),"d")</f>
        <v>27</v>
      </c>
      <c r="F6096" s="2" t="str">
        <f>TEXT(MID(Sales_Transactions[[#This Row],[Order Date]],2,5),"m")</f>
        <v>2</v>
      </c>
      <c r="G6096" s="2" t="str">
        <f>TEXT(MID(Sales_Transactions[[#This Row],[Order Date]],2,5),"yyy")</f>
        <v>2010</v>
      </c>
      <c r="H6096" s="2" t="str">
        <f>TEXT(MID(Sales_Transactions[[#This Row],[Order Date]],2,5),"yyy/m")</f>
        <v>2010/2</v>
      </c>
      <c r="I6096" t="s">
        <v>33</v>
      </c>
      <c r="J6096">
        <f t="shared" si="570"/>
        <v>4</v>
      </c>
      <c r="K6096" s="2">
        <v>48</v>
      </c>
      <c r="L6096" s="3">
        <v>4965.384</v>
      </c>
      <c r="M6096" s="4">
        <v>0</v>
      </c>
      <c r="N6096" s="5" t="s">
        <v>34</v>
      </c>
      <c r="O6096" s="3">
        <v>-175.46</v>
      </c>
      <c r="P6096" s="3">
        <v>124.49</v>
      </c>
      <c r="Q6096" s="3">
        <v>51.94</v>
      </c>
      <c r="R6096" s="5" t="s">
        <v>3350</v>
      </c>
      <c r="S6096" s="5" t="s">
        <v>1769</v>
      </c>
      <c r="T6096" s="5" t="str">
        <f t="shared" si="571"/>
        <v>Randy Ferguson</v>
      </c>
      <c r="U6096" t="s">
        <v>1143</v>
      </c>
      <c r="V6096" s="5" t="s">
        <v>47</v>
      </c>
      <c r="W6096" s="5" t="s">
        <v>57</v>
      </c>
      <c r="X6096" s="5" t="s">
        <v>107</v>
      </c>
      <c r="Y6096" s="5" t="s">
        <v>711</v>
      </c>
      <c r="Z6096" s="5" t="s">
        <v>106</v>
      </c>
      <c r="AA6096" s="4">
        <v>0.63</v>
      </c>
      <c r="AB6096" s="1">
        <v>40238</v>
      </c>
      <c r="AC6096" s="1">
        <v>28312</v>
      </c>
      <c r="AD6096">
        <f t="shared" si="572"/>
        <v>2</v>
      </c>
      <c r="AE6096">
        <f t="shared" ca="1" si="573"/>
        <v>47</v>
      </c>
      <c r="AF6096" t="str">
        <f t="shared" ca="1" si="574"/>
        <v>18-64</v>
      </c>
      <c r="AG6096" s="3">
        <f t="shared" si="575"/>
        <v>3.6756250000000001</v>
      </c>
      <c r="AH6096" t="str">
        <f>_xlfn.IFNA(VLOOKUP(Sales_Transactions[[#This Row],[Order ID]],Returned_Items[#All],2,FALSE),"Not Returned")</f>
        <v>Returned</v>
      </c>
    </row>
    <row r="6097" spans="1:34" x14ac:dyDescent="0.25">
      <c r="A6097">
        <v>6272</v>
      </c>
      <c r="C6097" t="s">
        <v>660</v>
      </c>
      <c r="D6097" s="2" t="str">
        <f>TEXT(MID(Sales_Transactions[[#This Row],[Order Date]],2,5),"d/m/yyy")</f>
        <v>27/2/2010</v>
      </c>
      <c r="E6097" s="2" t="str">
        <f>TEXT(MID(Sales_Transactions[[#This Row],[Order Date]],2,5),"d")</f>
        <v>27</v>
      </c>
      <c r="F6097" s="2" t="str">
        <f>TEXT(MID(Sales_Transactions[[#This Row],[Order Date]],2,5),"m")</f>
        <v>2</v>
      </c>
      <c r="G6097" s="2" t="str">
        <f>TEXT(MID(Sales_Transactions[[#This Row],[Order Date]],2,5),"yyy")</f>
        <v>2010</v>
      </c>
      <c r="H6097" s="2" t="str">
        <f>TEXT(MID(Sales_Transactions[[#This Row],[Order Date]],2,5),"yyy/m")</f>
        <v>2010/2</v>
      </c>
      <c r="I6097" t="s">
        <v>33</v>
      </c>
      <c r="J6097">
        <f t="shared" si="570"/>
        <v>4</v>
      </c>
      <c r="K6097" s="2">
        <v>8</v>
      </c>
      <c r="L6097" s="3">
        <v>358.41950000000003</v>
      </c>
      <c r="M6097" s="4">
        <v>0.09</v>
      </c>
      <c r="N6097" s="5" t="s">
        <v>67</v>
      </c>
      <c r="O6097" s="3">
        <v>-275.06</v>
      </c>
      <c r="P6097" s="3">
        <v>55.99</v>
      </c>
      <c r="Q6097" s="3">
        <v>2.5</v>
      </c>
      <c r="R6097" s="5" t="s">
        <v>3350</v>
      </c>
      <c r="S6097" s="5" t="s">
        <v>1769</v>
      </c>
      <c r="T6097" s="5" t="str">
        <f t="shared" si="571"/>
        <v>Randy Ferguson</v>
      </c>
      <c r="U6097" t="s">
        <v>1143</v>
      </c>
      <c r="V6097" s="5" t="s">
        <v>47</v>
      </c>
      <c r="W6097" s="5" t="s">
        <v>48</v>
      </c>
      <c r="X6097" s="5" t="s">
        <v>49</v>
      </c>
      <c r="Y6097" s="5" t="s">
        <v>2364</v>
      </c>
      <c r="Z6097" s="5" t="s">
        <v>60</v>
      </c>
      <c r="AA6097" s="4">
        <v>0.83</v>
      </c>
      <c r="AB6097" s="1">
        <v>40238</v>
      </c>
      <c r="AC6097" s="1">
        <v>27796</v>
      </c>
      <c r="AD6097">
        <f t="shared" si="572"/>
        <v>2</v>
      </c>
      <c r="AE6097">
        <f t="shared" ca="1" si="573"/>
        <v>48</v>
      </c>
      <c r="AF6097" t="str">
        <f t="shared" ca="1" si="574"/>
        <v>18-64</v>
      </c>
      <c r="AG6097" s="3">
        <f t="shared" si="575"/>
        <v>7.3049511250000005</v>
      </c>
      <c r="AH6097" t="str">
        <f>_xlfn.IFNA(VLOOKUP(Sales_Transactions[[#This Row],[Order ID]],Returned_Items[#All],2,FALSE),"Not Returned")</f>
        <v>Returned</v>
      </c>
    </row>
    <row r="6098" spans="1:34" x14ac:dyDescent="0.25">
      <c r="A6098">
        <v>6272</v>
      </c>
      <c r="C6098" t="s">
        <v>660</v>
      </c>
      <c r="D6098" s="2" t="str">
        <f>TEXT(MID(Sales_Transactions[[#This Row],[Order Date]],2,5),"d/m/yyy")</f>
        <v>27/2/2010</v>
      </c>
      <c r="E6098" s="2" t="str">
        <f>TEXT(MID(Sales_Transactions[[#This Row],[Order Date]],2,5),"d")</f>
        <v>27</v>
      </c>
      <c r="F6098" s="2" t="str">
        <f>TEXT(MID(Sales_Transactions[[#This Row],[Order Date]],2,5),"m")</f>
        <v>2</v>
      </c>
      <c r="G6098" s="2" t="str">
        <f>TEXT(MID(Sales_Transactions[[#This Row],[Order Date]],2,5),"yyy")</f>
        <v>2010</v>
      </c>
      <c r="H6098" s="2" t="str">
        <f>TEXT(MID(Sales_Transactions[[#This Row],[Order Date]],2,5),"yyy/m")</f>
        <v>2010/2</v>
      </c>
      <c r="I6098" t="s">
        <v>33</v>
      </c>
      <c r="J6098">
        <f t="shared" si="570"/>
        <v>4</v>
      </c>
      <c r="K6098" s="2">
        <v>31</v>
      </c>
      <c r="L6098" s="3">
        <v>3232.68</v>
      </c>
      <c r="M6098" s="4">
        <v>0.03</v>
      </c>
      <c r="N6098" s="5" t="s">
        <v>23</v>
      </c>
      <c r="O6098" s="3">
        <v>875.45</v>
      </c>
      <c r="P6098" s="3">
        <v>105.98</v>
      </c>
      <c r="Q6098" s="3">
        <v>13.99</v>
      </c>
      <c r="R6098" s="5" t="s">
        <v>3350</v>
      </c>
      <c r="S6098" s="5" t="s">
        <v>1769</v>
      </c>
      <c r="T6098" s="5" t="str">
        <f t="shared" si="571"/>
        <v>Randy Ferguson</v>
      </c>
      <c r="U6098" t="s">
        <v>1143</v>
      </c>
      <c r="V6098" s="5" t="s">
        <v>47</v>
      </c>
      <c r="W6098" s="5" t="s">
        <v>57</v>
      </c>
      <c r="X6098" s="5" t="s">
        <v>58</v>
      </c>
      <c r="Y6098" s="5" t="s">
        <v>378</v>
      </c>
      <c r="Z6098" s="5" t="s">
        <v>56</v>
      </c>
      <c r="AA6098" s="4">
        <v>0.65</v>
      </c>
      <c r="AB6098" s="1">
        <v>40238</v>
      </c>
      <c r="AC6098" s="1">
        <v>28053</v>
      </c>
      <c r="AD6098">
        <f t="shared" si="572"/>
        <v>2</v>
      </c>
      <c r="AE6098">
        <f t="shared" ca="1" si="573"/>
        <v>47</v>
      </c>
      <c r="AF6098" t="str">
        <f t="shared" ca="1" si="574"/>
        <v>18-64</v>
      </c>
      <c r="AG6098" s="3">
        <f t="shared" si="575"/>
        <v>3.8689743870967739</v>
      </c>
      <c r="AH6098" t="str">
        <f>_xlfn.IFNA(VLOOKUP(Sales_Transactions[[#This Row],[Order ID]],Returned_Items[#All],2,FALSE),"Not Returned")</f>
        <v>Returned</v>
      </c>
    </row>
    <row r="6099" spans="1:34" x14ac:dyDescent="0.25">
      <c r="A6099">
        <v>6501</v>
      </c>
      <c r="C6099" t="s">
        <v>3377</v>
      </c>
      <c r="D6099" s="2" t="str">
        <f>TEXT(MID(Sales_Transactions[[#This Row],[Order Date]],2,5),"d/m/yyy")</f>
        <v>13/1/2012</v>
      </c>
      <c r="E6099" s="2" t="str">
        <f>TEXT(MID(Sales_Transactions[[#This Row],[Order Date]],2,5),"d")</f>
        <v>13</v>
      </c>
      <c r="F6099" s="2" t="str">
        <f>TEXT(MID(Sales_Transactions[[#This Row],[Order Date]],2,5),"m")</f>
        <v>1</v>
      </c>
      <c r="G6099" s="2" t="str">
        <f>TEXT(MID(Sales_Transactions[[#This Row],[Order Date]],2,5),"yyy")</f>
        <v>2012</v>
      </c>
      <c r="H6099" s="2" t="str">
        <f>TEXT(MID(Sales_Transactions[[#This Row],[Order Date]],2,5),"yyy/m")</f>
        <v>2012/1</v>
      </c>
      <c r="I6099" t="s">
        <v>33</v>
      </c>
      <c r="J6099">
        <f t="shared" si="570"/>
        <v>4</v>
      </c>
      <c r="K6099" s="2">
        <v>35</v>
      </c>
      <c r="L6099" s="3">
        <v>236.99</v>
      </c>
      <c r="M6099" s="4">
        <v>0.06</v>
      </c>
      <c r="N6099" s="5" t="s">
        <v>23</v>
      </c>
      <c r="O6099" s="3">
        <v>-95.79</v>
      </c>
      <c r="P6099" s="3">
        <v>6.48</v>
      </c>
      <c r="Q6099" s="3">
        <v>6.74</v>
      </c>
      <c r="R6099" s="5" t="s">
        <v>3457</v>
      </c>
      <c r="S6099" s="5" t="s">
        <v>3458</v>
      </c>
      <c r="T6099" s="5" t="str">
        <f t="shared" si="571"/>
        <v>Arianne Irving</v>
      </c>
      <c r="U6099" t="s">
        <v>1143</v>
      </c>
      <c r="V6099" s="5" t="s">
        <v>47</v>
      </c>
      <c r="W6099" s="5" t="s">
        <v>28</v>
      </c>
      <c r="X6099" s="5" t="s">
        <v>75</v>
      </c>
      <c r="Y6099" s="5" t="s">
        <v>3129</v>
      </c>
      <c r="Z6099" s="5" t="s">
        <v>43</v>
      </c>
      <c r="AA6099" s="4">
        <v>0.37</v>
      </c>
      <c r="AB6099" s="1">
        <v>40923</v>
      </c>
      <c r="AC6099" s="1">
        <v>27796</v>
      </c>
      <c r="AD6099">
        <f t="shared" si="572"/>
        <v>2</v>
      </c>
      <c r="AE6099">
        <f t="shared" ca="1" si="573"/>
        <v>48</v>
      </c>
      <c r="AF6099" t="str">
        <f t="shared" ca="1" si="574"/>
        <v>18-64</v>
      </c>
      <c r="AG6099" s="3">
        <f t="shared" si="575"/>
        <v>0.37760320000000003</v>
      </c>
      <c r="AH6099" t="str">
        <f>_xlfn.IFNA(VLOOKUP(Sales_Transactions[[#This Row],[Order ID]],Returned_Items[#All],2,FALSE),"Not Returned")</f>
        <v>Not Returned</v>
      </c>
    </row>
    <row r="6100" spans="1:34" x14ac:dyDescent="0.25">
      <c r="A6100">
        <v>6501</v>
      </c>
      <c r="C6100" t="s">
        <v>3377</v>
      </c>
      <c r="D6100" s="2" t="str">
        <f>TEXT(MID(Sales_Transactions[[#This Row],[Order Date]],2,5),"d/m/yyy")</f>
        <v>13/1/2012</v>
      </c>
      <c r="E6100" s="2" t="str">
        <f>TEXT(MID(Sales_Transactions[[#This Row],[Order Date]],2,5),"d")</f>
        <v>13</v>
      </c>
      <c r="F6100" s="2" t="str">
        <f>TEXT(MID(Sales_Transactions[[#This Row],[Order Date]],2,5),"m")</f>
        <v>1</v>
      </c>
      <c r="G6100" s="2" t="str">
        <f>TEXT(MID(Sales_Transactions[[#This Row],[Order Date]],2,5),"yyy")</f>
        <v>2012</v>
      </c>
      <c r="H6100" s="2" t="str">
        <f>TEXT(MID(Sales_Transactions[[#This Row],[Order Date]],2,5),"yyy/m")</f>
        <v>2012/1</v>
      </c>
      <c r="I6100" t="s">
        <v>33</v>
      </c>
      <c r="J6100">
        <f t="shared" si="570"/>
        <v>4</v>
      </c>
      <c r="K6100" s="2">
        <v>46</v>
      </c>
      <c r="L6100" s="3">
        <v>4617.3360000000002</v>
      </c>
      <c r="M6100" s="4">
        <v>0.09</v>
      </c>
      <c r="N6100" s="5" t="s">
        <v>23</v>
      </c>
      <c r="O6100" s="3">
        <v>978.35</v>
      </c>
      <c r="P6100" s="3">
        <v>125.99</v>
      </c>
      <c r="Q6100" s="3">
        <v>7.69</v>
      </c>
      <c r="R6100" s="5" t="s">
        <v>3457</v>
      </c>
      <c r="S6100" s="5" t="s">
        <v>3458</v>
      </c>
      <c r="T6100" s="5" t="str">
        <f t="shared" si="571"/>
        <v>Arianne Irving</v>
      </c>
      <c r="U6100" t="s">
        <v>1143</v>
      </c>
      <c r="V6100" s="5" t="s">
        <v>47</v>
      </c>
      <c r="W6100" s="5" t="s">
        <v>48</v>
      </c>
      <c r="X6100" s="5" t="s">
        <v>49</v>
      </c>
      <c r="Y6100" s="5" t="s">
        <v>184</v>
      </c>
      <c r="Z6100" s="5" t="s">
        <v>43</v>
      </c>
      <c r="AA6100" s="4">
        <v>0.57999999999999996</v>
      </c>
      <c r="AB6100" s="1">
        <v>40923</v>
      </c>
      <c r="AC6100" s="1">
        <v>27775</v>
      </c>
      <c r="AD6100">
        <f t="shared" si="572"/>
        <v>2</v>
      </c>
      <c r="AE6100">
        <f t="shared" ca="1" si="573"/>
        <v>48</v>
      </c>
      <c r="AF6100" t="str">
        <f t="shared" ca="1" si="574"/>
        <v>18-64</v>
      </c>
      <c r="AG6100" s="3">
        <f t="shared" si="575"/>
        <v>2.9036219347826089</v>
      </c>
      <c r="AH6100" t="str">
        <f>_xlfn.IFNA(VLOOKUP(Sales_Transactions[[#This Row],[Order ID]],Returned_Items[#All],2,FALSE),"Not Returned")</f>
        <v>Not Returned</v>
      </c>
    </row>
    <row r="6101" spans="1:34" x14ac:dyDescent="0.25">
      <c r="A6101">
        <v>6529</v>
      </c>
      <c r="C6101" t="s">
        <v>506</v>
      </c>
      <c r="D6101" s="2" t="str">
        <f>TEXT(MID(Sales_Transactions[[#This Row],[Order Date]],2,5),"d/m/yyy")</f>
        <v>26/11/2012</v>
      </c>
      <c r="E6101" s="2" t="str">
        <f>TEXT(MID(Sales_Transactions[[#This Row],[Order Date]],2,5),"d")</f>
        <v>26</v>
      </c>
      <c r="F6101" s="2" t="str">
        <f>TEXT(MID(Sales_Transactions[[#This Row],[Order Date]],2,5),"m")</f>
        <v>11</v>
      </c>
      <c r="G6101" s="2" t="str">
        <f>TEXT(MID(Sales_Transactions[[#This Row],[Order Date]],2,5),"yyy")</f>
        <v>2012</v>
      </c>
      <c r="H6101" s="2" t="str">
        <f>TEXT(MID(Sales_Transactions[[#This Row],[Order Date]],2,5),"yyy/m")</f>
        <v>2012/11</v>
      </c>
      <c r="I6101" t="s">
        <v>78</v>
      </c>
      <c r="J6101">
        <f t="shared" si="570"/>
        <v>3</v>
      </c>
      <c r="K6101" s="2">
        <v>35</v>
      </c>
      <c r="L6101" s="3">
        <v>89.71</v>
      </c>
      <c r="M6101" s="4">
        <v>0.04</v>
      </c>
      <c r="N6101" s="5" t="s">
        <v>23</v>
      </c>
      <c r="O6101" s="3">
        <v>20.71</v>
      </c>
      <c r="P6101" s="3">
        <v>2.62</v>
      </c>
      <c r="Q6101" s="3">
        <v>0.8</v>
      </c>
      <c r="R6101" s="5" t="s">
        <v>2388</v>
      </c>
      <c r="S6101" s="5" t="s">
        <v>2389</v>
      </c>
      <c r="T6101" s="5" t="str">
        <f t="shared" si="571"/>
        <v>Cynthia Arntzen</v>
      </c>
      <c r="U6101" t="s">
        <v>1143</v>
      </c>
      <c r="V6101" s="5" t="s">
        <v>27</v>
      </c>
      <c r="W6101" s="5" t="s">
        <v>28</v>
      </c>
      <c r="X6101" s="5" t="s">
        <v>82</v>
      </c>
      <c r="Y6101" s="5" t="s">
        <v>1502</v>
      </c>
      <c r="Z6101" s="5" t="s">
        <v>84</v>
      </c>
      <c r="AA6101" s="4">
        <v>0.39</v>
      </c>
      <c r="AB6101" s="1">
        <v>41241</v>
      </c>
      <c r="AC6101" s="1">
        <v>28081</v>
      </c>
      <c r="AD6101">
        <f t="shared" si="572"/>
        <v>2</v>
      </c>
      <c r="AE6101">
        <f t="shared" ca="1" si="573"/>
        <v>47</v>
      </c>
      <c r="AF6101" t="str">
        <f t="shared" ca="1" si="574"/>
        <v>18-64</v>
      </c>
      <c r="AG6101" s="3">
        <f t="shared" si="575"/>
        <v>9.768434285714285E-2</v>
      </c>
      <c r="AH6101" t="str">
        <f>_xlfn.IFNA(VLOOKUP(Sales_Transactions[[#This Row],[Order ID]],Returned_Items[#All],2,FALSE),"Not Returned")</f>
        <v>Not Returned</v>
      </c>
    </row>
    <row r="6102" spans="1:34" x14ac:dyDescent="0.25">
      <c r="A6102">
        <v>7171</v>
      </c>
      <c r="C6102" t="s">
        <v>871</v>
      </c>
      <c r="D6102" s="2" t="str">
        <f>TEXT(MID(Sales_Transactions[[#This Row],[Order Date]],2,5),"d/m/yyy")</f>
        <v>13/2/2011</v>
      </c>
      <c r="E6102" s="2" t="str">
        <f>TEXT(MID(Sales_Transactions[[#This Row],[Order Date]],2,5),"d")</f>
        <v>13</v>
      </c>
      <c r="F6102" s="2" t="str">
        <f>TEXT(MID(Sales_Transactions[[#This Row],[Order Date]],2,5),"m")</f>
        <v>2</v>
      </c>
      <c r="G6102" s="2" t="str">
        <f>TEXT(MID(Sales_Transactions[[#This Row],[Order Date]],2,5),"yyy")</f>
        <v>2011</v>
      </c>
      <c r="H6102" s="2" t="str">
        <f>TEXT(MID(Sales_Transactions[[#This Row],[Order Date]],2,5),"yyy/m")</f>
        <v>2011/2</v>
      </c>
      <c r="I6102" t="s">
        <v>78</v>
      </c>
      <c r="J6102">
        <f t="shared" si="570"/>
        <v>3</v>
      </c>
      <c r="K6102" s="2">
        <v>28</v>
      </c>
      <c r="L6102" s="3">
        <v>1703.8505</v>
      </c>
      <c r="M6102" s="4">
        <v>0</v>
      </c>
      <c r="N6102" s="5" t="s">
        <v>23</v>
      </c>
      <c r="O6102" s="3">
        <v>316.06</v>
      </c>
      <c r="P6102" s="3">
        <v>65.989999999999995</v>
      </c>
      <c r="Q6102" s="3">
        <v>8.99</v>
      </c>
      <c r="R6102" s="5" t="s">
        <v>2326</v>
      </c>
      <c r="S6102" s="5" t="s">
        <v>3459</v>
      </c>
      <c r="T6102" s="5" t="str">
        <f t="shared" si="571"/>
        <v>Andy Gerbode</v>
      </c>
      <c r="U6102" t="s">
        <v>1143</v>
      </c>
      <c r="V6102" s="5" t="s">
        <v>37</v>
      </c>
      <c r="W6102" s="5" t="s">
        <v>48</v>
      </c>
      <c r="X6102" s="5" t="s">
        <v>49</v>
      </c>
      <c r="Y6102" s="5" t="s">
        <v>706</v>
      </c>
      <c r="Z6102" s="5" t="s">
        <v>43</v>
      </c>
      <c r="AA6102" s="4">
        <v>0.57999999999999996</v>
      </c>
      <c r="AB6102" s="1">
        <v>40589</v>
      </c>
      <c r="AC6102" s="1">
        <v>27793</v>
      </c>
      <c r="AD6102">
        <f t="shared" si="572"/>
        <v>2</v>
      </c>
      <c r="AE6102">
        <f t="shared" ca="1" si="573"/>
        <v>48</v>
      </c>
      <c r="AF6102" t="str">
        <f t="shared" ca="1" si="574"/>
        <v>18-64</v>
      </c>
      <c r="AG6102" s="3">
        <f t="shared" si="575"/>
        <v>2.6778571428571425</v>
      </c>
      <c r="AH6102" t="str">
        <f>_xlfn.IFNA(VLOOKUP(Sales_Transactions[[#This Row],[Order ID]],Returned_Items[#All],2,FALSE),"Not Returned")</f>
        <v>Not Returned</v>
      </c>
    </row>
    <row r="6103" spans="1:34" x14ac:dyDescent="0.25">
      <c r="A6103">
        <v>7171</v>
      </c>
      <c r="C6103" t="s">
        <v>871</v>
      </c>
      <c r="D6103" s="2" t="str">
        <f>TEXT(MID(Sales_Transactions[[#This Row],[Order Date]],2,5),"d/m/yyy")</f>
        <v>13/2/2011</v>
      </c>
      <c r="E6103" s="2" t="str">
        <f>TEXT(MID(Sales_Transactions[[#This Row],[Order Date]],2,5),"d")</f>
        <v>13</v>
      </c>
      <c r="F6103" s="2" t="str">
        <f>TEXT(MID(Sales_Transactions[[#This Row],[Order Date]],2,5),"m")</f>
        <v>2</v>
      </c>
      <c r="G6103" s="2" t="str">
        <f>TEXT(MID(Sales_Transactions[[#This Row],[Order Date]],2,5),"yyy")</f>
        <v>2011</v>
      </c>
      <c r="H6103" s="2" t="str">
        <f>TEXT(MID(Sales_Transactions[[#This Row],[Order Date]],2,5),"yyy/m")</f>
        <v>2011/2</v>
      </c>
      <c r="I6103" t="s">
        <v>78</v>
      </c>
      <c r="J6103">
        <f t="shared" si="570"/>
        <v>3</v>
      </c>
      <c r="K6103" s="2">
        <v>17</v>
      </c>
      <c r="L6103" s="3">
        <v>303.18650000000002</v>
      </c>
      <c r="M6103" s="4">
        <v>0.02</v>
      </c>
      <c r="N6103" s="5" t="s">
        <v>23</v>
      </c>
      <c r="O6103" s="3">
        <v>92.59</v>
      </c>
      <c r="P6103" s="3">
        <v>20.99</v>
      </c>
      <c r="Q6103" s="3">
        <v>0.99</v>
      </c>
      <c r="R6103" s="5" t="s">
        <v>2326</v>
      </c>
      <c r="S6103" s="5" t="s">
        <v>3459</v>
      </c>
      <c r="T6103" s="5" t="str">
        <f t="shared" si="571"/>
        <v>Andy Gerbode</v>
      </c>
      <c r="U6103" t="s">
        <v>1143</v>
      </c>
      <c r="V6103" s="5" t="s">
        <v>37</v>
      </c>
      <c r="W6103" s="5" t="s">
        <v>48</v>
      </c>
      <c r="X6103" s="5" t="s">
        <v>49</v>
      </c>
      <c r="Y6103" s="5" t="s">
        <v>427</v>
      </c>
      <c r="Z6103" s="5" t="s">
        <v>84</v>
      </c>
      <c r="AA6103" s="4">
        <v>0.37</v>
      </c>
      <c r="AB6103" s="1">
        <v>40589</v>
      </c>
      <c r="AC6103" s="1">
        <v>28067</v>
      </c>
      <c r="AD6103">
        <f t="shared" si="572"/>
        <v>2</v>
      </c>
      <c r="AE6103">
        <f t="shared" ca="1" si="573"/>
        <v>47</v>
      </c>
      <c r="AF6103" t="str">
        <f t="shared" ca="1" si="574"/>
        <v>18-64</v>
      </c>
      <c r="AG6103" s="3">
        <f t="shared" si="575"/>
        <v>1.2926942352941175</v>
      </c>
      <c r="AH6103" t="str">
        <f>_xlfn.IFNA(VLOOKUP(Sales_Transactions[[#This Row],[Order ID]],Returned_Items[#All],2,FALSE),"Not Returned")</f>
        <v>Not Returned</v>
      </c>
    </row>
    <row r="6104" spans="1:34" x14ac:dyDescent="0.25">
      <c r="A6104">
        <v>7815</v>
      </c>
      <c r="C6104" t="s">
        <v>1656</v>
      </c>
      <c r="D6104" s="2" t="str">
        <f>TEXT(MID(Sales_Transactions[[#This Row],[Order Date]],2,5),"d/m/yyy")</f>
        <v>22/1/2009</v>
      </c>
      <c r="E6104" s="2" t="str">
        <f>TEXT(MID(Sales_Transactions[[#This Row],[Order Date]],2,5),"d")</f>
        <v>22</v>
      </c>
      <c r="F6104" s="2" t="str">
        <f>TEXT(MID(Sales_Transactions[[#This Row],[Order Date]],2,5),"m")</f>
        <v>1</v>
      </c>
      <c r="G6104" s="2" t="str">
        <f>TEXT(MID(Sales_Transactions[[#This Row],[Order Date]],2,5),"yyy")</f>
        <v>2009</v>
      </c>
      <c r="H6104" s="2" t="str">
        <f>TEXT(MID(Sales_Transactions[[#This Row],[Order Date]],2,5),"yyy/m")</f>
        <v>2009/1</v>
      </c>
      <c r="I6104" t="s">
        <v>101</v>
      </c>
      <c r="J6104">
        <f t="shared" si="570"/>
        <v>1</v>
      </c>
      <c r="K6104" s="2">
        <v>6</v>
      </c>
      <c r="L6104" s="3">
        <v>187.37</v>
      </c>
      <c r="M6104" s="4">
        <v>0.09</v>
      </c>
      <c r="N6104" s="5" t="s">
        <v>23</v>
      </c>
      <c r="O6104" s="3">
        <v>-125.96</v>
      </c>
      <c r="P6104" s="3">
        <v>32.979999999999997</v>
      </c>
      <c r="Q6104" s="3">
        <v>5.5</v>
      </c>
      <c r="R6104" s="5" t="s">
        <v>2433</v>
      </c>
      <c r="S6104" s="5" t="s">
        <v>3460</v>
      </c>
      <c r="T6104" s="5" t="str">
        <f t="shared" si="571"/>
        <v>Amy Hunt</v>
      </c>
      <c r="U6104" t="s">
        <v>1143</v>
      </c>
      <c r="V6104" s="5" t="s">
        <v>74</v>
      </c>
      <c r="W6104" s="5" t="s">
        <v>48</v>
      </c>
      <c r="X6104" s="5" t="s">
        <v>87</v>
      </c>
      <c r="Y6104" s="5" t="s">
        <v>659</v>
      </c>
      <c r="Z6104" s="5" t="s">
        <v>43</v>
      </c>
      <c r="AA6104" s="4">
        <v>0.75</v>
      </c>
      <c r="AB6104" s="1">
        <v>39836</v>
      </c>
      <c r="AC6104" s="1">
        <v>27955</v>
      </c>
      <c r="AD6104">
        <f t="shared" si="572"/>
        <v>1</v>
      </c>
      <c r="AE6104">
        <f t="shared" ca="1" si="573"/>
        <v>48</v>
      </c>
      <c r="AF6104" t="str">
        <f t="shared" ca="1" si="574"/>
        <v>18-64</v>
      </c>
      <c r="AG6104" s="3">
        <f t="shared" si="575"/>
        <v>6.4083863333333326</v>
      </c>
      <c r="AH6104" t="str">
        <f>_xlfn.IFNA(VLOOKUP(Sales_Transactions[[#This Row],[Order ID]],Returned_Items[#All],2,FALSE),"Not Returned")</f>
        <v>Returned</v>
      </c>
    </row>
    <row r="6105" spans="1:34" x14ac:dyDescent="0.25">
      <c r="A6105">
        <v>9921</v>
      </c>
      <c r="C6105" t="s">
        <v>666</v>
      </c>
      <c r="D6105" s="2" t="str">
        <f>TEXT(MID(Sales_Transactions[[#This Row],[Order Date]],2,5),"d/m/yyy")</f>
        <v>14/5/2011</v>
      </c>
      <c r="E6105" s="2" t="str">
        <f>TEXT(MID(Sales_Transactions[[#This Row],[Order Date]],2,5),"d")</f>
        <v>14</v>
      </c>
      <c r="F6105" s="2" t="str">
        <f>TEXT(MID(Sales_Transactions[[#This Row],[Order Date]],2,5),"m")</f>
        <v>5</v>
      </c>
      <c r="G6105" s="2" t="str">
        <f>TEXT(MID(Sales_Transactions[[#This Row],[Order Date]],2,5),"yyy")</f>
        <v>2011</v>
      </c>
      <c r="H6105" s="2" t="str">
        <f>TEXT(MID(Sales_Transactions[[#This Row],[Order Date]],2,5),"yyy/m")</f>
        <v>2011/5</v>
      </c>
      <c r="I6105" t="s">
        <v>22</v>
      </c>
      <c r="J6105">
        <f t="shared" si="570"/>
        <v>2</v>
      </c>
      <c r="K6105" s="2">
        <v>23</v>
      </c>
      <c r="L6105" s="3">
        <v>356.09</v>
      </c>
      <c r="M6105" s="4">
        <v>0.05</v>
      </c>
      <c r="N6105" s="5" t="s">
        <v>23</v>
      </c>
      <c r="O6105" s="3">
        <v>155.82</v>
      </c>
      <c r="P6105" s="3">
        <v>15.67</v>
      </c>
      <c r="Q6105" s="3">
        <v>1.39</v>
      </c>
      <c r="R6105" s="5" t="s">
        <v>2433</v>
      </c>
      <c r="S6105" s="5" t="s">
        <v>3460</v>
      </c>
      <c r="T6105" s="5" t="str">
        <f t="shared" si="571"/>
        <v>Amy Hunt</v>
      </c>
      <c r="U6105" t="s">
        <v>1143</v>
      </c>
      <c r="V6105" s="5" t="s">
        <v>74</v>
      </c>
      <c r="W6105" s="5" t="s">
        <v>28</v>
      </c>
      <c r="X6105" s="5" t="s">
        <v>98</v>
      </c>
      <c r="Y6105" s="5" t="s">
        <v>247</v>
      </c>
      <c r="Z6105" s="5" t="s">
        <v>43</v>
      </c>
      <c r="AA6105" s="4">
        <v>0.38</v>
      </c>
      <c r="AB6105" s="1">
        <v>40677</v>
      </c>
      <c r="AC6105" s="1">
        <v>28017</v>
      </c>
      <c r="AD6105">
        <f t="shared" si="572"/>
        <v>0</v>
      </c>
      <c r="AE6105">
        <f t="shared" ca="1" si="573"/>
        <v>47</v>
      </c>
      <c r="AF6105" t="str">
        <f t="shared" ca="1" si="574"/>
        <v>18-64</v>
      </c>
      <c r="AG6105" s="3">
        <f t="shared" si="575"/>
        <v>0.74139847826086946</v>
      </c>
      <c r="AH6105" t="str">
        <f>_xlfn.IFNA(VLOOKUP(Sales_Transactions[[#This Row],[Order ID]],Returned_Items[#All],2,FALSE),"Not Returned")</f>
        <v>Not Returned</v>
      </c>
    </row>
    <row r="6106" spans="1:34" x14ac:dyDescent="0.25">
      <c r="A6106">
        <v>10053</v>
      </c>
      <c r="C6106" t="s">
        <v>2941</v>
      </c>
      <c r="D6106" s="2" t="str">
        <f>TEXT(MID(Sales_Transactions[[#This Row],[Order Date]],2,5),"d/m/yyy")</f>
        <v>10/1/2012</v>
      </c>
      <c r="E6106" s="2" t="str">
        <f>TEXT(MID(Sales_Transactions[[#This Row],[Order Date]],2,5),"d")</f>
        <v>10</v>
      </c>
      <c r="F6106" s="2" t="str">
        <f>TEXT(MID(Sales_Transactions[[#This Row],[Order Date]],2,5),"m")</f>
        <v>1</v>
      </c>
      <c r="G6106" s="2" t="str">
        <f>TEXT(MID(Sales_Transactions[[#This Row],[Order Date]],2,5),"yyy")</f>
        <v>2012</v>
      </c>
      <c r="H6106" s="2" t="str">
        <f>TEXT(MID(Sales_Transactions[[#This Row],[Order Date]],2,5),"yyy/m")</f>
        <v>2012/1</v>
      </c>
      <c r="I6106" t="s">
        <v>33</v>
      </c>
      <c r="J6106">
        <f t="shared" si="570"/>
        <v>4</v>
      </c>
      <c r="K6106" s="2">
        <v>31</v>
      </c>
      <c r="L6106" s="3">
        <v>162.58000000000001</v>
      </c>
      <c r="M6106" s="4">
        <v>0</v>
      </c>
      <c r="N6106" s="5" t="s">
        <v>23</v>
      </c>
      <c r="O6106" s="3">
        <v>-109.86</v>
      </c>
      <c r="P6106" s="3">
        <v>4.8899999999999997</v>
      </c>
      <c r="Q6106" s="3">
        <v>4.93</v>
      </c>
      <c r="R6106" s="5" t="s">
        <v>2059</v>
      </c>
      <c r="S6106" s="5" t="s">
        <v>2014</v>
      </c>
      <c r="T6106" s="5" t="str">
        <f t="shared" si="571"/>
        <v>Craig Molinari</v>
      </c>
      <c r="U6106" t="s">
        <v>1143</v>
      </c>
      <c r="V6106" s="5" t="s">
        <v>27</v>
      </c>
      <c r="W6106" s="5" t="s">
        <v>48</v>
      </c>
      <c r="X6106" s="5" t="s">
        <v>87</v>
      </c>
      <c r="Y6106" s="5" t="s">
        <v>121</v>
      </c>
      <c r="Z6106" s="5" t="s">
        <v>60</v>
      </c>
      <c r="AA6106" s="4">
        <v>0.66</v>
      </c>
      <c r="AB6106" s="1">
        <v>40921</v>
      </c>
      <c r="AC6106" s="1">
        <v>27826</v>
      </c>
      <c r="AD6106">
        <f t="shared" si="572"/>
        <v>3</v>
      </c>
      <c r="AE6106">
        <f t="shared" ca="1" si="573"/>
        <v>48</v>
      </c>
      <c r="AF6106" t="str">
        <f t="shared" ca="1" si="574"/>
        <v>18-64</v>
      </c>
      <c r="AG6106" s="3">
        <f t="shared" si="575"/>
        <v>0.3167741935483871</v>
      </c>
      <c r="AH6106" t="str">
        <f>_xlfn.IFNA(VLOOKUP(Sales_Transactions[[#This Row],[Order ID]],Returned_Items[#All],2,FALSE),"Not Returned")</f>
        <v>Not Returned</v>
      </c>
    </row>
    <row r="6107" spans="1:34" x14ac:dyDescent="0.25">
      <c r="A6107">
        <v>10053</v>
      </c>
      <c r="C6107" t="s">
        <v>2941</v>
      </c>
      <c r="D6107" s="2" t="str">
        <f>TEXT(MID(Sales_Transactions[[#This Row],[Order Date]],2,5),"d/m/yyy")</f>
        <v>10/1/2012</v>
      </c>
      <c r="E6107" s="2" t="str">
        <f>TEXT(MID(Sales_Transactions[[#This Row],[Order Date]],2,5),"d")</f>
        <v>10</v>
      </c>
      <c r="F6107" s="2" t="str">
        <f>TEXT(MID(Sales_Transactions[[#This Row],[Order Date]],2,5),"m")</f>
        <v>1</v>
      </c>
      <c r="G6107" s="2" t="str">
        <f>TEXT(MID(Sales_Transactions[[#This Row],[Order Date]],2,5),"yyy")</f>
        <v>2012</v>
      </c>
      <c r="H6107" s="2" t="str">
        <f>TEXT(MID(Sales_Transactions[[#This Row],[Order Date]],2,5),"yyy/m")</f>
        <v>2012/1</v>
      </c>
      <c r="I6107" t="s">
        <v>33</v>
      </c>
      <c r="J6107">
        <f t="shared" si="570"/>
        <v>4</v>
      </c>
      <c r="K6107" s="2">
        <v>44</v>
      </c>
      <c r="L6107" s="3">
        <v>6815.23</v>
      </c>
      <c r="M6107" s="4">
        <v>0</v>
      </c>
      <c r="N6107" s="5" t="s">
        <v>34</v>
      </c>
      <c r="O6107" s="3">
        <v>-196.07</v>
      </c>
      <c r="P6107" s="3">
        <v>150.97999999999999</v>
      </c>
      <c r="Q6107" s="3">
        <v>39.25</v>
      </c>
      <c r="R6107" s="5" t="s">
        <v>2059</v>
      </c>
      <c r="S6107" s="5" t="s">
        <v>2014</v>
      </c>
      <c r="T6107" s="5" t="str">
        <f t="shared" si="571"/>
        <v>Craig Molinari</v>
      </c>
      <c r="U6107" t="s">
        <v>1143</v>
      </c>
      <c r="V6107" s="5" t="s">
        <v>27</v>
      </c>
      <c r="W6107" s="5" t="s">
        <v>57</v>
      </c>
      <c r="X6107" s="5" t="s">
        <v>107</v>
      </c>
      <c r="Y6107" s="5" t="s">
        <v>2525</v>
      </c>
      <c r="Z6107" s="5" t="s">
        <v>106</v>
      </c>
      <c r="AA6107" s="4">
        <v>0.75</v>
      </c>
      <c r="AB6107" s="1">
        <v>40920</v>
      </c>
      <c r="AC6107" s="1">
        <v>27724</v>
      </c>
      <c r="AD6107">
        <f t="shared" si="572"/>
        <v>2</v>
      </c>
      <c r="AE6107">
        <f t="shared" ca="1" si="573"/>
        <v>48</v>
      </c>
      <c r="AF6107" t="str">
        <f t="shared" ca="1" si="574"/>
        <v>18-64</v>
      </c>
      <c r="AG6107" s="3">
        <f t="shared" si="575"/>
        <v>4.3234090909090908</v>
      </c>
      <c r="AH6107" t="str">
        <f>_xlfn.IFNA(VLOOKUP(Sales_Transactions[[#This Row],[Order ID]],Returned_Items[#All],2,FALSE),"Not Returned")</f>
        <v>Not Returned</v>
      </c>
    </row>
    <row r="6108" spans="1:34" x14ac:dyDescent="0.25">
      <c r="A6108">
        <v>10309</v>
      </c>
      <c r="C6108" t="s">
        <v>2232</v>
      </c>
      <c r="D6108" s="2" t="str">
        <f>TEXT(MID(Sales_Transactions[[#This Row],[Order Date]],2,5),"d/m/yyy")</f>
        <v>21/11/2009</v>
      </c>
      <c r="E6108" s="2" t="str">
        <f>TEXT(MID(Sales_Transactions[[#This Row],[Order Date]],2,5),"d")</f>
        <v>21</v>
      </c>
      <c r="F6108" s="2" t="str">
        <f>TEXT(MID(Sales_Transactions[[#This Row],[Order Date]],2,5),"m")</f>
        <v>11</v>
      </c>
      <c r="G6108" s="2" t="str">
        <f>TEXT(MID(Sales_Transactions[[#This Row],[Order Date]],2,5),"yyy")</f>
        <v>2009</v>
      </c>
      <c r="H6108" s="2" t="str">
        <f>TEXT(MID(Sales_Transactions[[#This Row],[Order Date]],2,5),"yyy/m")</f>
        <v>2009/11</v>
      </c>
      <c r="I6108" t="s">
        <v>22</v>
      </c>
      <c r="J6108">
        <f t="shared" si="570"/>
        <v>2</v>
      </c>
      <c r="K6108" s="2">
        <v>23</v>
      </c>
      <c r="L6108" s="3">
        <v>496.15</v>
      </c>
      <c r="M6108" s="4">
        <v>0.03</v>
      </c>
      <c r="N6108" s="5" t="s">
        <v>23</v>
      </c>
      <c r="O6108" s="3">
        <v>213.38</v>
      </c>
      <c r="P6108" s="3">
        <v>20.98</v>
      </c>
      <c r="Q6108" s="3">
        <v>1.49</v>
      </c>
      <c r="R6108" s="5" t="s">
        <v>1522</v>
      </c>
      <c r="S6108" s="5" t="s">
        <v>1053</v>
      </c>
      <c r="T6108" s="5" t="str">
        <f t="shared" si="571"/>
        <v>Trudy Brown</v>
      </c>
      <c r="U6108" t="s">
        <v>1143</v>
      </c>
      <c r="V6108" s="5" t="s">
        <v>27</v>
      </c>
      <c r="W6108" s="5" t="s">
        <v>28</v>
      </c>
      <c r="X6108" s="5" t="s">
        <v>41</v>
      </c>
      <c r="Y6108" s="5" t="s">
        <v>1094</v>
      </c>
      <c r="Z6108" s="5" t="s">
        <v>43</v>
      </c>
      <c r="AA6108" s="4">
        <v>0.35</v>
      </c>
      <c r="AB6108" s="1">
        <v>40138</v>
      </c>
      <c r="AC6108" s="1">
        <v>27475</v>
      </c>
      <c r="AD6108">
        <f t="shared" si="572"/>
        <v>0</v>
      </c>
      <c r="AE6108">
        <f t="shared" ca="1" si="573"/>
        <v>49</v>
      </c>
      <c r="AF6108" t="str">
        <f t="shared" ca="1" si="574"/>
        <v>18-64</v>
      </c>
      <c r="AG6108" s="3">
        <f t="shared" si="575"/>
        <v>0.97668286956521733</v>
      </c>
      <c r="AH6108" t="str">
        <f>_xlfn.IFNA(VLOOKUP(Sales_Transactions[[#This Row],[Order ID]],Returned_Items[#All],2,FALSE),"Not Returned")</f>
        <v>Not Returned</v>
      </c>
    </row>
    <row r="6109" spans="1:34" x14ac:dyDescent="0.25">
      <c r="A6109">
        <v>10978</v>
      </c>
      <c r="C6109" t="s">
        <v>2598</v>
      </c>
      <c r="D6109" s="2" t="str">
        <f>TEXT(MID(Sales_Transactions[[#This Row],[Order Date]],2,5),"d/m/yyy")</f>
        <v>1/4/2009</v>
      </c>
      <c r="E6109" s="2" t="str">
        <f>TEXT(MID(Sales_Transactions[[#This Row],[Order Date]],2,5),"d")</f>
        <v>1</v>
      </c>
      <c r="F6109" s="2" t="str">
        <f>TEXT(MID(Sales_Transactions[[#This Row],[Order Date]],2,5),"m")</f>
        <v>4</v>
      </c>
      <c r="G6109" s="2" t="str">
        <f>TEXT(MID(Sales_Transactions[[#This Row],[Order Date]],2,5),"yyy")</f>
        <v>2009</v>
      </c>
      <c r="H6109" s="2" t="str">
        <f>TEXT(MID(Sales_Transactions[[#This Row],[Order Date]],2,5),"yyy/m")</f>
        <v>2009/4</v>
      </c>
      <c r="I6109" t="s">
        <v>101</v>
      </c>
      <c r="J6109">
        <f t="shared" si="570"/>
        <v>1</v>
      </c>
      <c r="K6109" s="2">
        <v>9</v>
      </c>
      <c r="L6109" s="3">
        <v>566.53</v>
      </c>
      <c r="M6109" s="4">
        <v>0.06</v>
      </c>
      <c r="N6109" s="5" t="s">
        <v>34</v>
      </c>
      <c r="O6109" s="3">
        <v>-209.6</v>
      </c>
      <c r="P6109" s="3">
        <v>60.98</v>
      </c>
      <c r="Q6109" s="3">
        <v>30</v>
      </c>
      <c r="R6109" s="5" t="s">
        <v>663</v>
      </c>
      <c r="S6109" s="5" t="s">
        <v>3453</v>
      </c>
      <c r="T6109" s="5" t="str">
        <f t="shared" si="571"/>
        <v>Toby Swindell</v>
      </c>
      <c r="U6109" t="s">
        <v>1143</v>
      </c>
      <c r="V6109" s="5" t="s">
        <v>27</v>
      </c>
      <c r="W6109" s="5" t="s">
        <v>57</v>
      </c>
      <c r="X6109" s="5" t="s">
        <v>154</v>
      </c>
      <c r="Y6109" s="5" t="s">
        <v>1722</v>
      </c>
      <c r="Z6109" s="5" t="s">
        <v>40</v>
      </c>
      <c r="AA6109" s="4">
        <v>0.7</v>
      </c>
      <c r="AB6109" s="1">
        <v>39905</v>
      </c>
      <c r="AC6109" s="1">
        <v>27427</v>
      </c>
      <c r="AD6109">
        <f t="shared" si="572"/>
        <v>1</v>
      </c>
      <c r="AE6109">
        <f t="shared" ca="1" si="573"/>
        <v>49</v>
      </c>
      <c r="AF6109" t="str">
        <f t="shared" ca="1" si="574"/>
        <v>18-64</v>
      </c>
      <c r="AG6109" s="3">
        <f t="shared" si="575"/>
        <v>10.104823555555555</v>
      </c>
      <c r="AH6109" t="str">
        <f>_xlfn.IFNA(VLOOKUP(Sales_Transactions[[#This Row],[Order ID]],Returned_Items[#All],2,FALSE),"Not Returned")</f>
        <v>Not Returned</v>
      </c>
    </row>
    <row r="6110" spans="1:34" x14ac:dyDescent="0.25">
      <c r="A6110">
        <v>10979</v>
      </c>
      <c r="C6110" t="s">
        <v>3061</v>
      </c>
      <c r="D6110" s="2" t="str">
        <f>TEXT(MID(Sales_Transactions[[#This Row],[Order Date]],2,5),"d/m/yyy")</f>
        <v>4/10/2011</v>
      </c>
      <c r="E6110" s="2" t="str">
        <f>TEXT(MID(Sales_Transactions[[#This Row],[Order Date]],2,5),"d")</f>
        <v>4</v>
      </c>
      <c r="F6110" s="2" t="str">
        <f>TEXT(MID(Sales_Transactions[[#This Row],[Order Date]],2,5),"m")</f>
        <v>10</v>
      </c>
      <c r="G6110" s="2" t="str">
        <f>TEXT(MID(Sales_Transactions[[#This Row],[Order Date]],2,5),"yyy")</f>
        <v>2011</v>
      </c>
      <c r="H6110" s="2" t="str">
        <f>TEXT(MID(Sales_Transactions[[#This Row],[Order Date]],2,5),"yyy/m")</f>
        <v>2011/10</v>
      </c>
      <c r="I6110" t="s">
        <v>78</v>
      </c>
      <c r="J6110">
        <f t="shared" si="570"/>
        <v>3</v>
      </c>
      <c r="K6110" s="2">
        <v>15</v>
      </c>
      <c r="L6110" s="3">
        <v>486.43</v>
      </c>
      <c r="M6110" s="4">
        <v>0</v>
      </c>
      <c r="N6110" s="5" t="s">
        <v>23</v>
      </c>
      <c r="O6110" s="3">
        <v>285.35000000000002</v>
      </c>
      <c r="P6110" s="3">
        <v>30.93</v>
      </c>
      <c r="Q6110" s="3">
        <v>3.92</v>
      </c>
      <c r="R6110" s="5" t="s">
        <v>2433</v>
      </c>
      <c r="S6110" s="5" t="s">
        <v>3460</v>
      </c>
      <c r="T6110" s="5" t="str">
        <f t="shared" si="571"/>
        <v>Amy Hunt</v>
      </c>
      <c r="U6110" t="s">
        <v>1143</v>
      </c>
      <c r="V6110" s="5" t="s">
        <v>27</v>
      </c>
      <c r="W6110" s="5" t="s">
        <v>57</v>
      </c>
      <c r="X6110" s="5" t="s">
        <v>58</v>
      </c>
      <c r="Y6110" s="5" t="s">
        <v>1352</v>
      </c>
      <c r="Z6110" s="5" t="s">
        <v>60</v>
      </c>
      <c r="AA6110" s="4">
        <v>0.44</v>
      </c>
      <c r="AB6110" s="1">
        <v>40822</v>
      </c>
      <c r="AC6110" s="1">
        <v>27646</v>
      </c>
      <c r="AD6110">
        <f t="shared" si="572"/>
        <v>2</v>
      </c>
      <c r="AE6110">
        <f t="shared" ca="1" si="573"/>
        <v>48</v>
      </c>
      <c r="AF6110" t="str">
        <f t="shared" ca="1" si="574"/>
        <v>18-64</v>
      </c>
      <c r="AG6110" s="3">
        <f t="shared" si="575"/>
        <v>2.3233333333333333</v>
      </c>
      <c r="AH6110" t="str">
        <f>_xlfn.IFNA(VLOOKUP(Sales_Transactions[[#This Row],[Order ID]],Returned_Items[#All],2,FALSE),"Not Returned")</f>
        <v>Not Returned</v>
      </c>
    </row>
    <row r="6111" spans="1:34" x14ac:dyDescent="0.25">
      <c r="A6111">
        <v>10979</v>
      </c>
      <c r="C6111" t="s">
        <v>3061</v>
      </c>
      <c r="D6111" s="2" t="str">
        <f>TEXT(MID(Sales_Transactions[[#This Row],[Order Date]],2,5),"d/m/yyy")</f>
        <v>4/10/2011</v>
      </c>
      <c r="E6111" s="2" t="str">
        <f>TEXT(MID(Sales_Transactions[[#This Row],[Order Date]],2,5),"d")</f>
        <v>4</v>
      </c>
      <c r="F6111" s="2" t="str">
        <f>TEXT(MID(Sales_Transactions[[#This Row],[Order Date]],2,5),"m")</f>
        <v>10</v>
      </c>
      <c r="G6111" s="2" t="str">
        <f>TEXT(MID(Sales_Transactions[[#This Row],[Order Date]],2,5),"yyy")</f>
        <v>2011</v>
      </c>
      <c r="H6111" s="2" t="str">
        <f>TEXT(MID(Sales_Transactions[[#This Row],[Order Date]],2,5),"yyy/m")</f>
        <v>2011/10</v>
      </c>
      <c r="I6111" t="s">
        <v>78</v>
      </c>
      <c r="J6111">
        <f t="shared" si="570"/>
        <v>3</v>
      </c>
      <c r="K6111" s="2">
        <v>7</v>
      </c>
      <c r="L6111" s="3">
        <v>144.94999999999999</v>
      </c>
      <c r="M6111" s="4">
        <v>0.08</v>
      </c>
      <c r="N6111" s="5" t="s">
        <v>67</v>
      </c>
      <c r="O6111" s="3">
        <v>10.82</v>
      </c>
      <c r="P6111" s="3">
        <v>19.98</v>
      </c>
      <c r="Q6111" s="3">
        <v>5.86</v>
      </c>
      <c r="R6111" s="5" t="s">
        <v>2433</v>
      </c>
      <c r="S6111" s="5" t="s">
        <v>3460</v>
      </c>
      <c r="T6111" s="5" t="str">
        <f t="shared" si="571"/>
        <v>Amy Hunt</v>
      </c>
      <c r="U6111" t="s">
        <v>1143</v>
      </c>
      <c r="V6111" s="5" t="s">
        <v>27</v>
      </c>
      <c r="W6111" s="5" t="s">
        <v>28</v>
      </c>
      <c r="X6111" s="5" t="s">
        <v>75</v>
      </c>
      <c r="Y6111" s="5" t="s">
        <v>2410</v>
      </c>
      <c r="Z6111" s="5" t="s">
        <v>43</v>
      </c>
      <c r="AA6111" s="4">
        <v>0.38</v>
      </c>
      <c r="AB6111" s="1">
        <v>40822</v>
      </c>
      <c r="AC6111" s="1">
        <v>27534</v>
      </c>
      <c r="AD6111">
        <f t="shared" si="572"/>
        <v>2</v>
      </c>
      <c r="AE6111">
        <f t="shared" ca="1" si="573"/>
        <v>49</v>
      </c>
      <c r="AF6111" t="str">
        <f t="shared" ca="1" si="574"/>
        <v>18-64</v>
      </c>
      <c r="AG6111" s="3">
        <f t="shared" si="575"/>
        <v>3.6891451428571429</v>
      </c>
      <c r="AH6111" t="str">
        <f>_xlfn.IFNA(VLOOKUP(Sales_Transactions[[#This Row],[Order ID]],Returned_Items[#All],2,FALSE),"Not Returned")</f>
        <v>Not Returned</v>
      </c>
    </row>
    <row r="6112" spans="1:34" x14ac:dyDescent="0.25">
      <c r="A6112">
        <v>11108</v>
      </c>
      <c r="C6112" t="s">
        <v>1887</v>
      </c>
      <c r="D6112" s="2" t="str">
        <f>TEXT(MID(Sales_Transactions[[#This Row],[Order Date]],2,5),"d/m/yyy")</f>
        <v>16/8/2012</v>
      </c>
      <c r="E6112" s="2" t="str">
        <f>TEXT(MID(Sales_Transactions[[#This Row],[Order Date]],2,5),"d")</f>
        <v>16</v>
      </c>
      <c r="F6112" s="2" t="str">
        <f>TEXT(MID(Sales_Transactions[[#This Row],[Order Date]],2,5),"m")</f>
        <v>8</v>
      </c>
      <c r="G6112" s="2" t="str">
        <f>TEXT(MID(Sales_Transactions[[#This Row],[Order Date]],2,5),"yyy")</f>
        <v>2012</v>
      </c>
      <c r="H6112" s="2" t="str">
        <f>TEXT(MID(Sales_Transactions[[#This Row],[Order Date]],2,5),"yyy/m")</f>
        <v>2012/8</v>
      </c>
      <c r="I6112" t="s">
        <v>52</v>
      </c>
      <c r="J6112">
        <f t="shared" si="570"/>
        <v>1</v>
      </c>
      <c r="K6112" s="2">
        <v>20</v>
      </c>
      <c r="L6112" s="3">
        <v>131.71</v>
      </c>
      <c r="M6112" s="4">
        <v>0.1</v>
      </c>
      <c r="N6112" s="5" t="s">
        <v>23</v>
      </c>
      <c r="O6112" s="3">
        <v>-44</v>
      </c>
      <c r="P6112" s="3">
        <v>6.48</v>
      </c>
      <c r="Q6112" s="3">
        <v>5.74</v>
      </c>
      <c r="R6112" s="5" t="s">
        <v>2388</v>
      </c>
      <c r="S6112" s="5" t="s">
        <v>2389</v>
      </c>
      <c r="T6112" s="5" t="str">
        <f t="shared" si="571"/>
        <v>Cynthia Arntzen</v>
      </c>
      <c r="U6112" t="s">
        <v>1143</v>
      </c>
      <c r="V6112" s="5" t="s">
        <v>27</v>
      </c>
      <c r="W6112" s="5" t="s">
        <v>28</v>
      </c>
      <c r="X6112" s="5" t="s">
        <v>75</v>
      </c>
      <c r="Y6112" s="5" t="s">
        <v>1202</v>
      </c>
      <c r="Z6112" s="5" t="s">
        <v>43</v>
      </c>
      <c r="AA6112" s="4">
        <v>0.37</v>
      </c>
      <c r="AB6112" s="1">
        <v>41139</v>
      </c>
      <c r="AC6112" s="1">
        <v>27702</v>
      </c>
      <c r="AD6112">
        <f t="shared" si="572"/>
        <v>2</v>
      </c>
      <c r="AE6112">
        <f t="shared" ca="1" si="573"/>
        <v>48</v>
      </c>
      <c r="AF6112" t="str">
        <f t="shared" ca="1" si="574"/>
        <v>18-64</v>
      </c>
      <c r="AG6112" s="3">
        <f t="shared" si="575"/>
        <v>0.610676</v>
      </c>
      <c r="AH6112" t="str">
        <f>_xlfn.IFNA(VLOOKUP(Sales_Transactions[[#This Row],[Order ID]],Returned_Items[#All],2,FALSE),"Not Returned")</f>
        <v>Not Returned</v>
      </c>
    </row>
    <row r="6113" spans="1:34" x14ac:dyDescent="0.25">
      <c r="A6113">
        <v>12067</v>
      </c>
      <c r="C6113" t="s">
        <v>3365</v>
      </c>
      <c r="D6113" s="2" t="str">
        <f>TEXT(MID(Sales_Transactions[[#This Row],[Order Date]],2,5),"d/m/yyy")</f>
        <v>4/2/2010</v>
      </c>
      <c r="E6113" s="2" t="str">
        <f>TEXT(MID(Sales_Transactions[[#This Row],[Order Date]],2,5),"d")</f>
        <v>4</v>
      </c>
      <c r="F6113" s="2" t="str">
        <f>TEXT(MID(Sales_Transactions[[#This Row],[Order Date]],2,5),"m")</f>
        <v>2</v>
      </c>
      <c r="G6113" s="2" t="str">
        <f>TEXT(MID(Sales_Transactions[[#This Row],[Order Date]],2,5),"yyy")</f>
        <v>2010</v>
      </c>
      <c r="H6113" s="2" t="str">
        <f>TEXT(MID(Sales_Transactions[[#This Row],[Order Date]],2,5),"yyy/m")</f>
        <v>2010/2</v>
      </c>
      <c r="I6113" t="s">
        <v>101</v>
      </c>
      <c r="J6113">
        <f t="shared" si="570"/>
        <v>1</v>
      </c>
      <c r="K6113" s="2">
        <v>45</v>
      </c>
      <c r="L6113" s="3">
        <v>271.06</v>
      </c>
      <c r="M6113" s="4">
        <v>0</v>
      </c>
      <c r="N6113" s="5" t="s">
        <v>23</v>
      </c>
      <c r="O6113" s="3">
        <v>-76.599999999999994</v>
      </c>
      <c r="P6113" s="3">
        <v>5.74</v>
      </c>
      <c r="Q6113" s="3">
        <v>5.01</v>
      </c>
      <c r="R6113" s="5" t="s">
        <v>663</v>
      </c>
      <c r="S6113" s="5" t="s">
        <v>3453</v>
      </c>
      <c r="T6113" s="5" t="str">
        <f t="shared" si="571"/>
        <v>Toby Swindell</v>
      </c>
      <c r="U6113" t="s">
        <v>1143</v>
      </c>
      <c r="V6113" s="5" t="s">
        <v>27</v>
      </c>
      <c r="W6113" s="5" t="s">
        <v>28</v>
      </c>
      <c r="X6113" s="5" t="s">
        <v>41</v>
      </c>
      <c r="Y6113" s="5" t="s">
        <v>591</v>
      </c>
      <c r="Z6113" s="5" t="s">
        <v>43</v>
      </c>
      <c r="AA6113" s="4">
        <v>0.39</v>
      </c>
      <c r="AB6113" s="1">
        <v>40213</v>
      </c>
      <c r="AC6113" s="1">
        <v>27167</v>
      </c>
      <c r="AD6113">
        <f t="shared" si="572"/>
        <v>0</v>
      </c>
      <c r="AE6113">
        <f t="shared" ca="1" si="573"/>
        <v>50</v>
      </c>
      <c r="AF6113" t="str">
        <f t="shared" ca="1" si="574"/>
        <v>18-64</v>
      </c>
      <c r="AG6113" s="3">
        <f t="shared" si="575"/>
        <v>0.2388888888888889</v>
      </c>
      <c r="AH6113" t="str">
        <f>_xlfn.IFNA(VLOOKUP(Sales_Transactions[[#This Row],[Order ID]],Returned_Items[#All],2,FALSE),"Not Returned")</f>
        <v>Returned</v>
      </c>
    </row>
    <row r="6114" spans="1:34" x14ac:dyDescent="0.25">
      <c r="A6114">
        <v>12067</v>
      </c>
      <c r="C6114" t="s">
        <v>3365</v>
      </c>
      <c r="D6114" s="2" t="str">
        <f>TEXT(MID(Sales_Transactions[[#This Row],[Order Date]],2,5),"d/m/yyy")</f>
        <v>4/2/2010</v>
      </c>
      <c r="E6114" s="2" t="str">
        <f>TEXT(MID(Sales_Transactions[[#This Row],[Order Date]],2,5),"d")</f>
        <v>4</v>
      </c>
      <c r="F6114" s="2" t="str">
        <f>TEXT(MID(Sales_Transactions[[#This Row],[Order Date]],2,5),"m")</f>
        <v>2</v>
      </c>
      <c r="G6114" s="2" t="str">
        <f>TEXT(MID(Sales_Transactions[[#This Row],[Order Date]],2,5),"yyy")</f>
        <v>2010</v>
      </c>
      <c r="H6114" s="2" t="str">
        <f>TEXT(MID(Sales_Transactions[[#This Row],[Order Date]],2,5),"yyy/m")</f>
        <v>2010/2</v>
      </c>
      <c r="I6114" t="s">
        <v>101</v>
      </c>
      <c r="J6114">
        <f t="shared" si="570"/>
        <v>1</v>
      </c>
      <c r="K6114" s="2">
        <v>6</v>
      </c>
      <c r="L6114" s="3">
        <v>58.84</v>
      </c>
      <c r="M6114" s="4">
        <v>0.05</v>
      </c>
      <c r="N6114" s="5" t="s">
        <v>23</v>
      </c>
      <c r="O6114" s="3">
        <v>4.29</v>
      </c>
      <c r="P6114" s="3">
        <v>9.48</v>
      </c>
      <c r="Q6114" s="3">
        <v>3.72</v>
      </c>
      <c r="R6114" s="5" t="s">
        <v>663</v>
      </c>
      <c r="S6114" s="5" t="s">
        <v>3453</v>
      </c>
      <c r="T6114" s="5" t="str">
        <f t="shared" si="571"/>
        <v>Toby Swindell</v>
      </c>
      <c r="U6114" t="s">
        <v>1143</v>
      </c>
      <c r="V6114" s="5" t="s">
        <v>27</v>
      </c>
      <c r="W6114" s="5" t="s">
        <v>57</v>
      </c>
      <c r="X6114" s="5" t="s">
        <v>58</v>
      </c>
      <c r="Y6114" s="5" t="s">
        <v>3180</v>
      </c>
      <c r="Z6114" s="5" t="s">
        <v>60</v>
      </c>
      <c r="AA6114" s="4">
        <v>0.4</v>
      </c>
      <c r="AB6114" s="1">
        <v>40214</v>
      </c>
      <c r="AC6114" s="1">
        <v>27231</v>
      </c>
      <c r="AD6114">
        <f t="shared" si="572"/>
        <v>1</v>
      </c>
      <c r="AE6114">
        <f t="shared" ca="1" si="573"/>
        <v>50</v>
      </c>
      <c r="AF6114" t="str">
        <f t="shared" ca="1" si="574"/>
        <v>18-64</v>
      </c>
      <c r="AG6114" s="3">
        <f t="shared" si="575"/>
        <v>2.1992100000000003</v>
      </c>
      <c r="AH6114" t="str">
        <f>_xlfn.IFNA(VLOOKUP(Sales_Transactions[[#This Row],[Order ID]],Returned_Items[#All],2,FALSE),"Not Returned")</f>
        <v>Returned</v>
      </c>
    </row>
    <row r="6115" spans="1:34" x14ac:dyDescent="0.25">
      <c r="A6115">
        <v>12067</v>
      </c>
      <c r="C6115" t="s">
        <v>3365</v>
      </c>
      <c r="D6115" s="2" t="str">
        <f>TEXT(MID(Sales_Transactions[[#This Row],[Order Date]],2,5),"d/m/yyy")</f>
        <v>4/2/2010</v>
      </c>
      <c r="E6115" s="2" t="str">
        <f>TEXT(MID(Sales_Transactions[[#This Row],[Order Date]],2,5),"d")</f>
        <v>4</v>
      </c>
      <c r="F6115" s="2" t="str">
        <f>TEXT(MID(Sales_Transactions[[#This Row],[Order Date]],2,5),"m")</f>
        <v>2</v>
      </c>
      <c r="G6115" s="2" t="str">
        <f>TEXT(MID(Sales_Transactions[[#This Row],[Order Date]],2,5),"yyy")</f>
        <v>2010</v>
      </c>
      <c r="H6115" s="2" t="str">
        <f>TEXT(MID(Sales_Transactions[[#This Row],[Order Date]],2,5),"yyy/m")</f>
        <v>2010/2</v>
      </c>
      <c r="I6115" t="s">
        <v>101</v>
      </c>
      <c r="J6115">
        <f t="shared" si="570"/>
        <v>1</v>
      </c>
      <c r="K6115" s="2">
        <v>12</v>
      </c>
      <c r="L6115" s="3">
        <v>1211.72</v>
      </c>
      <c r="M6115" s="4">
        <v>0.04</v>
      </c>
      <c r="N6115" s="5" t="s">
        <v>23</v>
      </c>
      <c r="O6115" s="3">
        <v>587.84</v>
      </c>
      <c r="P6115" s="3">
        <v>99.23</v>
      </c>
      <c r="Q6115" s="3">
        <v>8.99</v>
      </c>
      <c r="R6115" s="5" t="s">
        <v>663</v>
      </c>
      <c r="S6115" s="5" t="s">
        <v>3453</v>
      </c>
      <c r="T6115" s="5" t="str">
        <f t="shared" si="571"/>
        <v>Toby Swindell</v>
      </c>
      <c r="U6115" t="s">
        <v>1143</v>
      </c>
      <c r="V6115" s="5" t="s">
        <v>27</v>
      </c>
      <c r="W6115" s="5" t="s">
        <v>57</v>
      </c>
      <c r="X6115" s="5" t="s">
        <v>58</v>
      </c>
      <c r="Y6115" s="5" t="s">
        <v>1193</v>
      </c>
      <c r="Z6115" s="5" t="s">
        <v>60</v>
      </c>
      <c r="AA6115" s="4">
        <v>0.35</v>
      </c>
      <c r="AB6115" s="1">
        <v>40214</v>
      </c>
      <c r="AC6115" s="1">
        <v>27506</v>
      </c>
      <c r="AD6115">
        <f t="shared" si="572"/>
        <v>1</v>
      </c>
      <c r="AE6115">
        <f t="shared" ca="1" si="573"/>
        <v>49</v>
      </c>
      <c r="AF6115" t="str">
        <f t="shared" ca="1" si="574"/>
        <v>18-64</v>
      </c>
      <c r="AG6115" s="3">
        <f t="shared" si="575"/>
        <v>9.0150256666666664</v>
      </c>
      <c r="AH6115" t="str">
        <f>_xlfn.IFNA(VLOOKUP(Sales_Transactions[[#This Row],[Order ID]],Returned_Items[#All],2,FALSE),"Not Returned")</f>
        <v>Returned</v>
      </c>
    </row>
    <row r="6116" spans="1:34" x14ac:dyDescent="0.25">
      <c r="A6116">
        <v>12067</v>
      </c>
      <c r="C6116" t="s">
        <v>3365</v>
      </c>
      <c r="D6116" s="2" t="str">
        <f>TEXT(MID(Sales_Transactions[[#This Row],[Order Date]],2,5),"d/m/yyy")</f>
        <v>4/2/2010</v>
      </c>
      <c r="E6116" s="2" t="str">
        <f>TEXT(MID(Sales_Transactions[[#This Row],[Order Date]],2,5),"d")</f>
        <v>4</v>
      </c>
      <c r="F6116" s="2" t="str">
        <f>TEXT(MID(Sales_Transactions[[#This Row],[Order Date]],2,5),"m")</f>
        <v>2</v>
      </c>
      <c r="G6116" s="2" t="str">
        <f>TEXT(MID(Sales_Transactions[[#This Row],[Order Date]],2,5),"yyy")</f>
        <v>2010</v>
      </c>
      <c r="H6116" s="2" t="str">
        <f>TEXT(MID(Sales_Transactions[[#This Row],[Order Date]],2,5),"yyy/m")</f>
        <v>2010/2</v>
      </c>
      <c r="I6116" t="s">
        <v>101</v>
      </c>
      <c r="J6116">
        <f t="shared" si="570"/>
        <v>1</v>
      </c>
      <c r="K6116" s="2">
        <v>9</v>
      </c>
      <c r="L6116" s="3">
        <v>75.260000000000005</v>
      </c>
      <c r="M6116" s="4">
        <v>0.01</v>
      </c>
      <c r="N6116" s="5" t="s">
        <v>23</v>
      </c>
      <c r="O6116" s="3">
        <v>-17.239999999999998</v>
      </c>
      <c r="P6116" s="3">
        <v>7.64</v>
      </c>
      <c r="Q6116" s="3">
        <v>5.83</v>
      </c>
      <c r="R6116" s="5" t="s">
        <v>663</v>
      </c>
      <c r="S6116" s="5" t="s">
        <v>3453</v>
      </c>
      <c r="T6116" s="5" t="str">
        <f t="shared" si="571"/>
        <v>Toby Swindell</v>
      </c>
      <c r="U6116" t="s">
        <v>1143</v>
      </c>
      <c r="V6116" s="5" t="s">
        <v>27</v>
      </c>
      <c r="W6116" s="5" t="s">
        <v>28</v>
      </c>
      <c r="X6116" s="5" t="s">
        <v>75</v>
      </c>
      <c r="Y6116" s="5" t="s">
        <v>606</v>
      </c>
      <c r="Z6116" s="5" t="s">
        <v>84</v>
      </c>
      <c r="AA6116" s="4">
        <v>0.36</v>
      </c>
      <c r="AB6116" s="1">
        <v>40214</v>
      </c>
      <c r="AC6116" s="1">
        <v>27679</v>
      </c>
      <c r="AD6116">
        <f t="shared" si="572"/>
        <v>1</v>
      </c>
      <c r="AE6116">
        <f t="shared" ca="1" si="573"/>
        <v>48</v>
      </c>
      <c r="AF6116" t="str">
        <f t="shared" ca="1" si="574"/>
        <v>18-64</v>
      </c>
      <c r="AG6116" s="3">
        <f t="shared" si="575"/>
        <v>1.4965817777777777</v>
      </c>
      <c r="AH6116" t="str">
        <f>_xlfn.IFNA(VLOOKUP(Sales_Transactions[[#This Row],[Order ID]],Returned_Items[#All],2,FALSE),"Not Returned")</f>
        <v>Returned</v>
      </c>
    </row>
    <row r="6117" spans="1:34" x14ac:dyDescent="0.25">
      <c r="A6117">
        <v>12067</v>
      </c>
      <c r="C6117" t="s">
        <v>3365</v>
      </c>
      <c r="D6117" s="2" t="str">
        <f>TEXT(MID(Sales_Transactions[[#This Row],[Order Date]],2,5),"d/m/yyy")</f>
        <v>4/2/2010</v>
      </c>
      <c r="E6117" s="2" t="str">
        <f>TEXT(MID(Sales_Transactions[[#This Row],[Order Date]],2,5),"d")</f>
        <v>4</v>
      </c>
      <c r="F6117" s="2" t="str">
        <f>TEXT(MID(Sales_Transactions[[#This Row],[Order Date]],2,5),"m")</f>
        <v>2</v>
      </c>
      <c r="G6117" s="2" t="str">
        <f>TEXT(MID(Sales_Transactions[[#This Row],[Order Date]],2,5),"yyy")</f>
        <v>2010</v>
      </c>
      <c r="H6117" s="2" t="str">
        <f>TEXT(MID(Sales_Transactions[[#This Row],[Order Date]],2,5),"yyy/m")</f>
        <v>2010/2</v>
      </c>
      <c r="I6117" t="s">
        <v>101</v>
      </c>
      <c r="J6117">
        <f t="shared" si="570"/>
        <v>1</v>
      </c>
      <c r="K6117" s="2">
        <v>7</v>
      </c>
      <c r="L6117" s="3">
        <v>407.11599999999999</v>
      </c>
      <c r="M6117" s="4">
        <v>0.08</v>
      </c>
      <c r="N6117" s="5" t="s">
        <v>23</v>
      </c>
      <c r="O6117" s="3">
        <v>-289.81</v>
      </c>
      <c r="P6117" s="3">
        <v>65.989999999999995</v>
      </c>
      <c r="Q6117" s="3">
        <v>19.989999999999998</v>
      </c>
      <c r="R6117" s="5" t="s">
        <v>663</v>
      </c>
      <c r="S6117" s="5" t="s">
        <v>3453</v>
      </c>
      <c r="T6117" s="5" t="str">
        <f t="shared" si="571"/>
        <v>Toby Swindell</v>
      </c>
      <c r="U6117" t="s">
        <v>1143</v>
      </c>
      <c r="V6117" s="5" t="s">
        <v>27</v>
      </c>
      <c r="W6117" s="5" t="s">
        <v>48</v>
      </c>
      <c r="X6117" s="5" t="s">
        <v>49</v>
      </c>
      <c r="Y6117" s="5" t="s">
        <v>1349</v>
      </c>
      <c r="Z6117" s="5" t="s">
        <v>43</v>
      </c>
      <c r="AA6117" s="4">
        <v>0.59</v>
      </c>
      <c r="AB6117" s="1">
        <v>40214</v>
      </c>
      <c r="AC6117" s="1">
        <v>27437</v>
      </c>
      <c r="AD6117">
        <f t="shared" si="572"/>
        <v>1</v>
      </c>
      <c r="AE6117">
        <f t="shared" ca="1" si="573"/>
        <v>49</v>
      </c>
      <c r="AF6117" t="str">
        <f t="shared" ca="1" si="574"/>
        <v>18-64</v>
      </c>
      <c r="AG6117" s="3">
        <f t="shared" si="575"/>
        <v>12.275315428571428</v>
      </c>
      <c r="AH6117" t="str">
        <f>_xlfn.IFNA(VLOOKUP(Sales_Transactions[[#This Row],[Order ID]],Returned_Items[#All],2,FALSE),"Not Returned")</f>
        <v>Returned</v>
      </c>
    </row>
    <row r="6118" spans="1:34" x14ac:dyDescent="0.25">
      <c r="A6118">
        <v>12804</v>
      </c>
      <c r="C6118" t="s">
        <v>2448</v>
      </c>
      <c r="D6118" s="2" t="str">
        <f>TEXT(MID(Sales_Transactions[[#This Row],[Order Date]],2,5),"d/m/yyy")</f>
        <v>25/5/2012</v>
      </c>
      <c r="E6118" s="2" t="str">
        <f>TEXT(MID(Sales_Transactions[[#This Row],[Order Date]],2,5),"d")</f>
        <v>25</v>
      </c>
      <c r="F6118" s="2" t="str">
        <f>TEXT(MID(Sales_Transactions[[#This Row],[Order Date]],2,5),"m")</f>
        <v>5</v>
      </c>
      <c r="G6118" s="2" t="str">
        <f>TEXT(MID(Sales_Transactions[[#This Row],[Order Date]],2,5),"yyy")</f>
        <v>2012</v>
      </c>
      <c r="H6118" s="2" t="str">
        <f>TEXT(MID(Sales_Transactions[[#This Row],[Order Date]],2,5),"yyy/m")</f>
        <v>2012/5</v>
      </c>
      <c r="I6118" t="s">
        <v>78</v>
      </c>
      <c r="J6118">
        <f t="shared" si="570"/>
        <v>3</v>
      </c>
      <c r="K6118" s="2">
        <v>21</v>
      </c>
      <c r="L6118" s="3">
        <v>69.06</v>
      </c>
      <c r="M6118" s="4">
        <v>0</v>
      </c>
      <c r="N6118" s="5" t="s">
        <v>23</v>
      </c>
      <c r="O6118" s="3">
        <v>28.47</v>
      </c>
      <c r="P6118" s="3">
        <v>3.08</v>
      </c>
      <c r="Q6118" s="3">
        <v>0.5</v>
      </c>
      <c r="R6118" s="5" t="s">
        <v>1052</v>
      </c>
      <c r="S6118" s="5" t="s">
        <v>3210</v>
      </c>
      <c r="T6118" s="5" t="str">
        <f t="shared" si="571"/>
        <v>Philip Fox</v>
      </c>
      <c r="U6118" t="s">
        <v>1143</v>
      </c>
      <c r="V6118" s="5" t="s">
        <v>74</v>
      </c>
      <c r="W6118" s="5" t="s">
        <v>28</v>
      </c>
      <c r="X6118" s="5" t="s">
        <v>115</v>
      </c>
      <c r="Y6118" s="5" t="s">
        <v>915</v>
      </c>
      <c r="Z6118" s="5" t="s">
        <v>43</v>
      </c>
      <c r="AA6118" s="4">
        <v>0.37</v>
      </c>
      <c r="AB6118" s="1">
        <v>41057</v>
      </c>
      <c r="AC6118" s="1">
        <v>28695</v>
      </c>
      <c r="AD6118">
        <f t="shared" si="572"/>
        <v>3</v>
      </c>
      <c r="AE6118">
        <f t="shared" ca="1" si="573"/>
        <v>46</v>
      </c>
      <c r="AF6118" t="str">
        <f t="shared" ca="1" si="574"/>
        <v>18-64</v>
      </c>
      <c r="AG6118" s="3">
        <f t="shared" si="575"/>
        <v>0.17047619047619048</v>
      </c>
      <c r="AH6118" t="str">
        <f>_xlfn.IFNA(VLOOKUP(Sales_Transactions[[#This Row],[Order ID]],Returned_Items[#All],2,FALSE),"Not Returned")</f>
        <v>Not Returned</v>
      </c>
    </row>
    <row r="6119" spans="1:34" x14ac:dyDescent="0.25">
      <c r="A6119">
        <v>12804</v>
      </c>
      <c r="C6119" t="s">
        <v>2448</v>
      </c>
      <c r="D6119" s="2" t="str">
        <f>TEXT(MID(Sales_Transactions[[#This Row],[Order Date]],2,5),"d/m/yyy")</f>
        <v>25/5/2012</v>
      </c>
      <c r="E6119" s="2" t="str">
        <f>TEXT(MID(Sales_Transactions[[#This Row],[Order Date]],2,5),"d")</f>
        <v>25</v>
      </c>
      <c r="F6119" s="2" t="str">
        <f>TEXT(MID(Sales_Transactions[[#This Row],[Order Date]],2,5),"m")</f>
        <v>5</v>
      </c>
      <c r="G6119" s="2" t="str">
        <f>TEXT(MID(Sales_Transactions[[#This Row],[Order Date]],2,5),"yyy")</f>
        <v>2012</v>
      </c>
      <c r="H6119" s="2" t="str">
        <f>TEXT(MID(Sales_Transactions[[#This Row],[Order Date]],2,5),"yyy/m")</f>
        <v>2012/5</v>
      </c>
      <c r="I6119" t="s">
        <v>78</v>
      </c>
      <c r="J6119">
        <f t="shared" si="570"/>
        <v>3</v>
      </c>
      <c r="K6119" s="2">
        <v>50</v>
      </c>
      <c r="L6119" s="3">
        <v>84.01</v>
      </c>
      <c r="M6119" s="4">
        <v>0.08</v>
      </c>
      <c r="N6119" s="5" t="s">
        <v>23</v>
      </c>
      <c r="O6119" s="3">
        <v>-4.17</v>
      </c>
      <c r="P6119" s="3">
        <v>1.81</v>
      </c>
      <c r="Q6119" s="3">
        <v>0.75</v>
      </c>
      <c r="R6119" s="5" t="s">
        <v>1052</v>
      </c>
      <c r="S6119" s="5" t="s">
        <v>3210</v>
      </c>
      <c r="T6119" s="5" t="str">
        <f t="shared" si="571"/>
        <v>Philip Fox</v>
      </c>
      <c r="U6119" t="s">
        <v>1143</v>
      </c>
      <c r="V6119" s="5" t="s">
        <v>74</v>
      </c>
      <c r="W6119" s="5" t="s">
        <v>28</v>
      </c>
      <c r="X6119" s="5" t="s">
        <v>82</v>
      </c>
      <c r="Y6119" s="5" t="s">
        <v>629</v>
      </c>
      <c r="Z6119" s="5" t="s">
        <v>84</v>
      </c>
      <c r="AA6119" s="4">
        <v>0.52</v>
      </c>
      <c r="AB6119" s="1">
        <v>41056</v>
      </c>
      <c r="AC6119" s="1">
        <v>28637</v>
      </c>
      <c r="AD6119">
        <f t="shared" si="572"/>
        <v>2</v>
      </c>
      <c r="AE6119">
        <f t="shared" ca="1" si="573"/>
        <v>46</v>
      </c>
      <c r="AF6119" t="str">
        <f t="shared" ca="1" si="574"/>
        <v>18-64</v>
      </c>
      <c r="AG6119" s="3">
        <f t="shared" si="575"/>
        <v>5.1171040000000001E-2</v>
      </c>
      <c r="AH6119" t="str">
        <f>_xlfn.IFNA(VLOOKUP(Sales_Transactions[[#This Row],[Order ID]],Returned_Items[#All],2,FALSE),"Not Returned")</f>
        <v>Not Returned</v>
      </c>
    </row>
    <row r="6120" spans="1:34" x14ac:dyDescent="0.25">
      <c r="A6120">
        <v>12804</v>
      </c>
      <c r="C6120" t="s">
        <v>2448</v>
      </c>
      <c r="D6120" s="2" t="str">
        <f>TEXT(MID(Sales_Transactions[[#This Row],[Order Date]],2,5),"d/m/yyy")</f>
        <v>25/5/2012</v>
      </c>
      <c r="E6120" s="2" t="str">
        <f>TEXT(MID(Sales_Transactions[[#This Row],[Order Date]],2,5),"d")</f>
        <v>25</v>
      </c>
      <c r="F6120" s="2" t="str">
        <f>TEXT(MID(Sales_Transactions[[#This Row],[Order Date]],2,5),"m")</f>
        <v>5</v>
      </c>
      <c r="G6120" s="2" t="str">
        <f>TEXT(MID(Sales_Transactions[[#This Row],[Order Date]],2,5),"yyy")</f>
        <v>2012</v>
      </c>
      <c r="H6120" s="2" t="str">
        <f>TEXT(MID(Sales_Transactions[[#This Row],[Order Date]],2,5),"yyy/m")</f>
        <v>2012/5</v>
      </c>
      <c r="I6120" t="s">
        <v>78</v>
      </c>
      <c r="J6120">
        <f t="shared" si="570"/>
        <v>3</v>
      </c>
      <c r="K6120" s="2">
        <v>34</v>
      </c>
      <c r="L6120" s="3">
        <v>592.91999999999996</v>
      </c>
      <c r="M6120" s="4">
        <v>0.02</v>
      </c>
      <c r="N6120" s="5" t="s">
        <v>67</v>
      </c>
      <c r="O6120" s="3">
        <v>-44.92</v>
      </c>
      <c r="P6120" s="3">
        <v>16.059999999999999</v>
      </c>
      <c r="Q6120" s="3">
        <v>8.34</v>
      </c>
      <c r="R6120" s="5" t="s">
        <v>1052</v>
      </c>
      <c r="S6120" s="5" t="s">
        <v>3210</v>
      </c>
      <c r="T6120" s="5" t="str">
        <f t="shared" si="571"/>
        <v>Philip Fox</v>
      </c>
      <c r="U6120" t="s">
        <v>1143</v>
      </c>
      <c r="V6120" s="5" t="s">
        <v>74</v>
      </c>
      <c r="W6120" s="5" t="s">
        <v>28</v>
      </c>
      <c r="X6120" s="5" t="s">
        <v>29</v>
      </c>
      <c r="Y6120" s="5" t="s">
        <v>1693</v>
      </c>
      <c r="Z6120" s="5" t="s">
        <v>43</v>
      </c>
      <c r="AA6120" s="4">
        <v>0.59</v>
      </c>
      <c r="AB6120" s="1">
        <v>41056</v>
      </c>
      <c r="AC6120" s="1">
        <v>28678</v>
      </c>
      <c r="AD6120">
        <f t="shared" si="572"/>
        <v>2</v>
      </c>
      <c r="AE6120">
        <f t="shared" ca="1" si="573"/>
        <v>46</v>
      </c>
      <c r="AF6120" t="str">
        <f t="shared" ca="1" si="574"/>
        <v>18-64</v>
      </c>
      <c r="AG6120" s="3">
        <f t="shared" si="575"/>
        <v>0.717552588235294</v>
      </c>
      <c r="AH6120" t="str">
        <f>_xlfn.IFNA(VLOOKUP(Sales_Transactions[[#This Row],[Order ID]],Returned_Items[#All],2,FALSE),"Not Returned")</f>
        <v>Not Returned</v>
      </c>
    </row>
    <row r="6121" spans="1:34" x14ac:dyDescent="0.25">
      <c r="A6121">
        <v>13575</v>
      </c>
      <c r="C6121" t="s">
        <v>2380</v>
      </c>
      <c r="D6121" s="2" t="str">
        <f>TEXT(MID(Sales_Transactions[[#This Row],[Order Date]],2,5),"d/m/yyy")</f>
        <v>29/8/2012</v>
      </c>
      <c r="E6121" s="2" t="str">
        <f>TEXT(MID(Sales_Transactions[[#This Row],[Order Date]],2,5),"d")</f>
        <v>29</v>
      </c>
      <c r="F6121" s="2" t="str">
        <f>TEXT(MID(Sales_Transactions[[#This Row],[Order Date]],2,5),"m")</f>
        <v>8</v>
      </c>
      <c r="G6121" s="2" t="str">
        <f>TEXT(MID(Sales_Transactions[[#This Row],[Order Date]],2,5),"yyy")</f>
        <v>2012</v>
      </c>
      <c r="H6121" s="2" t="str">
        <f>TEXT(MID(Sales_Transactions[[#This Row],[Order Date]],2,5),"yyy/m")</f>
        <v>2012/8</v>
      </c>
      <c r="I6121" t="s">
        <v>101</v>
      </c>
      <c r="J6121">
        <f t="shared" si="570"/>
        <v>1</v>
      </c>
      <c r="K6121" s="2">
        <v>15</v>
      </c>
      <c r="L6121" s="3">
        <v>106.1</v>
      </c>
      <c r="M6121" s="4">
        <v>0.09</v>
      </c>
      <c r="N6121" s="5" t="s">
        <v>67</v>
      </c>
      <c r="O6121" s="3">
        <v>-65.67</v>
      </c>
      <c r="P6121" s="3">
        <v>6.48</v>
      </c>
      <c r="Q6121" s="3">
        <v>8.19</v>
      </c>
      <c r="R6121" s="5" t="s">
        <v>2388</v>
      </c>
      <c r="S6121" s="5" t="s">
        <v>2389</v>
      </c>
      <c r="T6121" s="5" t="str">
        <f t="shared" si="571"/>
        <v>Cynthia Arntzen</v>
      </c>
      <c r="U6121" t="s">
        <v>1143</v>
      </c>
      <c r="V6121" s="5" t="s">
        <v>27</v>
      </c>
      <c r="W6121" s="5" t="s">
        <v>28</v>
      </c>
      <c r="X6121" s="5" t="s">
        <v>75</v>
      </c>
      <c r="Y6121" s="5" t="s">
        <v>263</v>
      </c>
      <c r="Z6121" s="5" t="s">
        <v>43</v>
      </c>
      <c r="AA6121" s="4">
        <v>0.37</v>
      </c>
      <c r="AB6121" s="1">
        <v>41153</v>
      </c>
      <c r="AC6121" s="1">
        <v>28981</v>
      </c>
      <c r="AD6121">
        <f t="shared" si="572"/>
        <v>3</v>
      </c>
      <c r="AE6121">
        <f t="shared" ca="1" si="573"/>
        <v>45</v>
      </c>
      <c r="AF6121" t="str">
        <f t="shared" ca="1" si="574"/>
        <v>18-64</v>
      </c>
      <c r="AG6121" s="3">
        <f t="shared" si="575"/>
        <v>0.97761120000000001</v>
      </c>
      <c r="AH6121" t="str">
        <f>_xlfn.IFNA(VLOOKUP(Sales_Transactions[[#This Row],[Order ID]],Returned_Items[#All],2,FALSE),"Not Returned")</f>
        <v>Not Returned</v>
      </c>
    </row>
    <row r="6122" spans="1:34" x14ac:dyDescent="0.25">
      <c r="A6122">
        <v>13635</v>
      </c>
      <c r="C6122" t="s">
        <v>612</v>
      </c>
      <c r="D6122" s="2" t="str">
        <f>TEXT(MID(Sales_Transactions[[#This Row],[Order Date]],2,5),"d/m/yyy")</f>
        <v>1/5/2009</v>
      </c>
      <c r="E6122" s="2" t="str">
        <f>TEXT(MID(Sales_Transactions[[#This Row],[Order Date]],2,5),"d")</f>
        <v>1</v>
      </c>
      <c r="F6122" s="2" t="str">
        <f>TEXT(MID(Sales_Transactions[[#This Row],[Order Date]],2,5),"m")</f>
        <v>5</v>
      </c>
      <c r="G6122" s="2" t="str">
        <f>TEXT(MID(Sales_Transactions[[#This Row],[Order Date]],2,5),"yyy")</f>
        <v>2009</v>
      </c>
      <c r="H6122" s="2" t="str">
        <f>TEXT(MID(Sales_Transactions[[#This Row],[Order Date]],2,5),"yyy/m")</f>
        <v>2009/5</v>
      </c>
      <c r="I6122" t="s">
        <v>101</v>
      </c>
      <c r="J6122">
        <f t="shared" si="570"/>
        <v>1</v>
      </c>
      <c r="K6122" s="2">
        <v>28</v>
      </c>
      <c r="L6122" s="3">
        <v>149</v>
      </c>
      <c r="M6122" s="4">
        <v>0.06</v>
      </c>
      <c r="N6122" s="5" t="s">
        <v>23</v>
      </c>
      <c r="O6122" s="3">
        <v>-119.48</v>
      </c>
      <c r="P6122" s="3">
        <v>4.9800000000000004</v>
      </c>
      <c r="Q6122" s="3">
        <v>7.44</v>
      </c>
      <c r="R6122" s="5" t="s">
        <v>3350</v>
      </c>
      <c r="S6122" s="5" t="s">
        <v>1769</v>
      </c>
      <c r="T6122" s="5" t="str">
        <f t="shared" si="571"/>
        <v>Randy Ferguson</v>
      </c>
      <c r="U6122" t="s">
        <v>1143</v>
      </c>
      <c r="V6122" s="5" t="s">
        <v>74</v>
      </c>
      <c r="W6122" s="5" t="s">
        <v>28</v>
      </c>
      <c r="X6122" s="5" t="s">
        <v>75</v>
      </c>
      <c r="Y6122" s="5" t="s">
        <v>2061</v>
      </c>
      <c r="Z6122" s="5" t="s">
        <v>43</v>
      </c>
      <c r="AA6122" s="4">
        <v>0.36</v>
      </c>
      <c r="AB6122" s="1">
        <v>39935</v>
      </c>
      <c r="AC6122" s="1">
        <v>25704</v>
      </c>
      <c r="AD6122">
        <f t="shared" si="572"/>
        <v>1</v>
      </c>
      <c r="AE6122">
        <f t="shared" ca="1" si="573"/>
        <v>54</v>
      </c>
      <c r="AF6122" t="str">
        <f t="shared" ca="1" si="574"/>
        <v>18-64</v>
      </c>
      <c r="AG6122" s="3">
        <f t="shared" si="575"/>
        <v>0.44346471428571427</v>
      </c>
      <c r="AH6122" t="str">
        <f>_xlfn.IFNA(VLOOKUP(Sales_Transactions[[#This Row],[Order ID]],Returned_Items[#All],2,FALSE),"Not Returned")</f>
        <v>Not Returned</v>
      </c>
    </row>
    <row r="6123" spans="1:34" x14ac:dyDescent="0.25">
      <c r="A6123">
        <v>13635</v>
      </c>
      <c r="C6123" t="s">
        <v>612</v>
      </c>
      <c r="D6123" s="2" t="str">
        <f>TEXT(MID(Sales_Transactions[[#This Row],[Order Date]],2,5),"d/m/yyy")</f>
        <v>1/5/2009</v>
      </c>
      <c r="E6123" s="2" t="str">
        <f>TEXT(MID(Sales_Transactions[[#This Row],[Order Date]],2,5),"d")</f>
        <v>1</v>
      </c>
      <c r="F6123" s="2" t="str">
        <f>TEXT(MID(Sales_Transactions[[#This Row],[Order Date]],2,5),"m")</f>
        <v>5</v>
      </c>
      <c r="G6123" s="2" t="str">
        <f>TEXT(MID(Sales_Transactions[[#This Row],[Order Date]],2,5),"yyy")</f>
        <v>2009</v>
      </c>
      <c r="H6123" s="2" t="str">
        <f>TEXT(MID(Sales_Transactions[[#This Row],[Order Date]],2,5),"yyy/m")</f>
        <v>2009/5</v>
      </c>
      <c r="I6123" t="s">
        <v>101</v>
      </c>
      <c r="J6123">
        <f t="shared" si="570"/>
        <v>1</v>
      </c>
      <c r="K6123" s="2">
        <v>49</v>
      </c>
      <c r="L6123" s="3">
        <v>334.29</v>
      </c>
      <c r="M6123" s="4">
        <v>0.01</v>
      </c>
      <c r="N6123" s="5" t="s">
        <v>23</v>
      </c>
      <c r="O6123" s="3">
        <v>-157.28</v>
      </c>
      <c r="P6123" s="3">
        <v>6.48</v>
      </c>
      <c r="Q6123" s="3">
        <v>7.37</v>
      </c>
      <c r="R6123" s="5" t="s">
        <v>3350</v>
      </c>
      <c r="S6123" s="5" t="s">
        <v>1769</v>
      </c>
      <c r="T6123" s="5" t="str">
        <f t="shared" si="571"/>
        <v>Randy Ferguson</v>
      </c>
      <c r="U6123" t="s">
        <v>1143</v>
      </c>
      <c r="V6123" s="5" t="s">
        <v>74</v>
      </c>
      <c r="W6123" s="5" t="s">
        <v>28</v>
      </c>
      <c r="X6123" s="5" t="s">
        <v>75</v>
      </c>
      <c r="Y6123" s="5" t="s">
        <v>1499</v>
      </c>
      <c r="Z6123" s="5" t="s">
        <v>43</v>
      </c>
      <c r="AA6123" s="4">
        <v>0.37</v>
      </c>
      <c r="AB6123" s="1">
        <v>39936</v>
      </c>
      <c r="AC6123" s="1">
        <v>25800</v>
      </c>
      <c r="AD6123">
        <f t="shared" si="572"/>
        <v>2</v>
      </c>
      <c r="AE6123">
        <f t="shared" ca="1" si="573"/>
        <v>53</v>
      </c>
      <c r="AF6123" t="str">
        <f t="shared" ca="1" si="574"/>
        <v>18-64</v>
      </c>
      <c r="AG6123" s="3">
        <f t="shared" si="575"/>
        <v>0.28263983673469389</v>
      </c>
      <c r="AH6123" t="str">
        <f>_xlfn.IFNA(VLOOKUP(Sales_Transactions[[#This Row],[Order ID]],Returned_Items[#All],2,FALSE),"Not Returned")</f>
        <v>Not Returned</v>
      </c>
    </row>
    <row r="6124" spans="1:34" x14ac:dyDescent="0.25">
      <c r="A6124">
        <v>14245</v>
      </c>
      <c r="C6124" t="s">
        <v>2708</v>
      </c>
      <c r="D6124" s="2" t="str">
        <f>TEXT(MID(Sales_Transactions[[#This Row],[Order Date]],2,5),"d/m/yyy")</f>
        <v>11/2/2010</v>
      </c>
      <c r="E6124" s="2" t="str">
        <f>TEXT(MID(Sales_Transactions[[#This Row],[Order Date]],2,5),"d")</f>
        <v>11</v>
      </c>
      <c r="F6124" s="2" t="str">
        <f>TEXT(MID(Sales_Transactions[[#This Row],[Order Date]],2,5),"m")</f>
        <v>2</v>
      </c>
      <c r="G6124" s="2" t="str">
        <f>TEXT(MID(Sales_Transactions[[#This Row],[Order Date]],2,5),"yyy")</f>
        <v>2010</v>
      </c>
      <c r="H6124" s="2" t="str">
        <f>TEXT(MID(Sales_Transactions[[#This Row],[Order Date]],2,5),"yyy/m")</f>
        <v>2010/2</v>
      </c>
      <c r="I6124" t="s">
        <v>101</v>
      </c>
      <c r="J6124">
        <f t="shared" si="570"/>
        <v>1</v>
      </c>
      <c r="K6124" s="2">
        <v>17</v>
      </c>
      <c r="L6124" s="3">
        <v>454.09</v>
      </c>
      <c r="M6124" s="4">
        <v>0.1</v>
      </c>
      <c r="N6124" s="5" t="s">
        <v>23</v>
      </c>
      <c r="O6124" s="3">
        <v>29.7</v>
      </c>
      <c r="P6124" s="3">
        <v>28.15</v>
      </c>
      <c r="Q6124" s="3">
        <v>6.17</v>
      </c>
      <c r="R6124" s="5" t="s">
        <v>1170</v>
      </c>
      <c r="S6124" s="5" t="s">
        <v>2225</v>
      </c>
      <c r="T6124" s="5" t="str">
        <f t="shared" si="571"/>
        <v>Brian Dahlen</v>
      </c>
      <c r="U6124" t="s">
        <v>1143</v>
      </c>
      <c r="V6124" s="5" t="s">
        <v>27</v>
      </c>
      <c r="W6124" s="5" t="s">
        <v>28</v>
      </c>
      <c r="X6124" s="5" t="s">
        <v>124</v>
      </c>
      <c r="Y6124" s="5" t="s">
        <v>3114</v>
      </c>
      <c r="Z6124" s="5" t="s">
        <v>60</v>
      </c>
      <c r="AA6124" s="4">
        <v>0.55000000000000004</v>
      </c>
      <c r="AB6124" s="1">
        <v>40221</v>
      </c>
      <c r="AC6124" s="1">
        <v>25645</v>
      </c>
      <c r="AD6124">
        <f t="shared" si="572"/>
        <v>1</v>
      </c>
      <c r="AE6124">
        <f t="shared" ca="1" si="573"/>
        <v>54</v>
      </c>
      <c r="AF6124" t="str">
        <f t="shared" ca="1" si="574"/>
        <v>18-64</v>
      </c>
      <c r="AG6124" s="3">
        <f t="shared" si="575"/>
        <v>2.0171676470588231</v>
      </c>
      <c r="AH6124" t="str">
        <f>_xlfn.IFNA(VLOOKUP(Sales_Transactions[[#This Row],[Order ID]],Returned_Items[#All],2,FALSE),"Not Returned")</f>
        <v>Not Returned</v>
      </c>
    </row>
    <row r="6125" spans="1:34" x14ac:dyDescent="0.25">
      <c r="A6125">
        <v>15904</v>
      </c>
      <c r="C6125" t="s">
        <v>3461</v>
      </c>
      <c r="D6125" s="2" t="str">
        <f>TEXT(MID(Sales_Transactions[[#This Row],[Order Date]],2,5),"d/m/yyy")</f>
        <v>27/10/2009</v>
      </c>
      <c r="E6125" s="2" t="str">
        <f>TEXT(MID(Sales_Transactions[[#This Row],[Order Date]],2,5),"d")</f>
        <v>27</v>
      </c>
      <c r="F6125" s="2" t="str">
        <f>TEXT(MID(Sales_Transactions[[#This Row],[Order Date]],2,5),"m")</f>
        <v>10</v>
      </c>
      <c r="G6125" s="2" t="str">
        <f>TEXT(MID(Sales_Transactions[[#This Row],[Order Date]],2,5),"yyy")</f>
        <v>2009</v>
      </c>
      <c r="H6125" s="2" t="str">
        <f>TEXT(MID(Sales_Transactions[[#This Row],[Order Date]],2,5),"yyy/m")</f>
        <v>2009/10</v>
      </c>
      <c r="I6125" t="s">
        <v>52</v>
      </c>
      <c r="J6125">
        <f t="shared" si="570"/>
        <v>1</v>
      </c>
      <c r="K6125" s="2">
        <v>39</v>
      </c>
      <c r="L6125" s="3">
        <v>124.01</v>
      </c>
      <c r="M6125" s="4">
        <v>0.08</v>
      </c>
      <c r="N6125" s="5" t="s">
        <v>23</v>
      </c>
      <c r="O6125" s="3">
        <v>-109.02</v>
      </c>
      <c r="P6125" s="3">
        <v>3.28</v>
      </c>
      <c r="Q6125" s="3">
        <v>3.97</v>
      </c>
      <c r="R6125" s="5" t="s">
        <v>1522</v>
      </c>
      <c r="S6125" s="5" t="s">
        <v>1053</v>
      </c>
      <c r="T6125" s="5" t="str">
        <f t="shared" si="571"/>
        <v>Trudy Brown</v>
      </c>
      <c r="U6125" t="s">
        <v>1143</v>
      </c>
      <c r="V6125" s="5" t="s">
        <v>27</v>
      </c>
      <c r="W6125" s="5" t="s">
        <v>28</v>
      </c>
      <c r="X6125" s="5" t="s">
        <v>124</v>
      </c>
      <c r="Y6125" s="5" t="s">
        <v>959</v>
      </c>
      <c r="Z6125" s="5" t="s">
        <v>84</v>
      </c>
      <c r="AA6125" s="4">
        <v>0.56000000000000005</v>
      </c>
      <c r="AB6125" s="1">
        <v>40114</v>
      </c>
      <c r="AC6125" s="1">
        <v>21089</v>
      </c>
      <c r="AD6125">
        <f t="shared" si="572"/>
        <v>1</v>
      </c>
      <c r="AE6125">
        <f t="shared" ca="1" si="573"/>
        <v>66</v>
      </c>
      <c r="AF6125" t="str">
        <f t="shared" ca="1" si="574"/>
        <v>Over 65</v>
      </c>
      <c r="AG6125" s="3">
        <f t="shared" si="575"/>
        <v>0.18583015384615384</v>
      </c>
      <c r="AH6125" t="str">
        <f>_xlfn.IFNA(VLOOKUP(Sales_Transactions[[#This Row],[Order ID]],Returned_Items[#All],2,FALSE),"Not Returned")</f>
        <v>Returned</v>
      </c>
    </row>
    <row r="6126" spans="1:34" x14ac:dyDescent="0.25">
      <c r="A6126">
        <v>15904</v>
      </c>
      <c r="C6126" t="s">
        <v>3461</v>
      </c>
      <c r="D6126" s="2" t="str">
        <f>TEXT(MID(Sales_Transactions[[#This Row],[Order Date]],2,5),"d/m/yyy")</f>
        <v>27/10/2009</v>
      </c>
      <c r="E6126" s="2" t="str">
        <f>TEXT(MID(Sales_Transactions[[#This Row],[Order Date]],2,5),"d")</f>
        <v>27</v>
      </c>
      <c r="F6126" s="2" t="str">
        <f>TEXT(MID(Sales_Transactions[[#This Row],[Order Date]],2,5),"m")</f>
        <v>10</v>
      </c>
      <c r="G6126" s="2" t="str">
        <f>TEXT(MID(Sales_Transactions[[#This Row],[Order Date]],2,5),"yyy")</f>
        <v>2009</v>
      </c>
      <c r="H6126" s="2" t="str">
        <f>TEXT(MID(Sales_Transactions[[#This Row],[Order Date]],2,5),"yyy/m")</f>
        <v>2009/10</v>
      </c>
      <c r="I6126" t="s">
        <v>52</v>
      </c>
      <c r="J6126">
        <f t="shared" si="570"/>
        <v>1</v>
      </c>
      <c r="K6126" s="2">
        <v>49</v>
      </c>
      <c r="L6126" s="3">
        <v>1836.84</v>
      </c>
      <c r="M6126" s="4">
        <v>0.09</v>
      </c>
      <c r="N6126" s="5" t="s">
        <v>67</v>
      </c>
      <c r="O6126" s="3">
        <v>129.94999999999999</v>
      </c>
      <c r="P6126" s="3">
        <v>40.97</v>
      </c>
      <c r="Q6126" s="3">
        <v>8.99</v>
      </c>
      <c r="R6126" s="5" t="s">
        <v>1522</v>
      </c>
      <c r="S6126" s="5" t="s">
        <v>1053</v>
      </c>
      <c r="T6126" s="5" t="str">
        <f t="shared" si="571"/>
        <v>Trudy Brown</v>
      </c>
      <c r="U6126" t="s">
        <v>1143</v>
      </c>
      <c r="V6126" s="5" t="s">
        <v>27</v>
      </c>
      <c r="W6126" s="5" t="s">
        <v>28</v>
      </c>
      <c r="X6126" s="5" t="s">
        <v>124</v>
      </c>
      <c r="Y6126" s="5" t="s">
        <v>1334</v>
      </c>
      <c r="Z6126" s="5" t="s">
        <v>60</v>
      </c>
      <c r="AA6126" s="4">
        <v>0.59</v>
      </c>
      <c r="AB6126" s="1">
        <v>40115</v>
      </c>
      <c r="AC6126" s="1">
        <v>21044</v>
      </c>
      <c r="AD6126">
        <f t="shared" si="572"/>
        <v>2</v>
      </c>
      <c r="AE6126">
        <f t="shared" ca="1" si="573"/>
        <v>66</v>
      </c>
      <c r="AF6126" t="str">
        <f t="shared" ca="1" si="574"/>
        <v>Over 65</v>
      </c>
      <c r="AG6126" s="3">
        <f t="shared" si="575"/>
        <v>1.0188393265306122</v>
      </c>
      <c r="AH6126" t="str">
        <f>_xlfn.IFNA(VLOOKUP(Sales_Transactions[[#This Row],[Order ID]],Returned_Items[#All],2,FALSE),"Not Returned")</f>
        <v>Returned</v>
      </c>
    </row>
    <row r="6127" spans="1:34" x14ac:dyDescent="0.25">
      <c r="A6127">
        <v>16422</v>
      </c>
      <c r="C6127" t="s">
        <v>355</v>
      </c>
      <c r="D6127" s="2" t="str">
        <f>TEXT(MID(Sales_Transactions[[#This Row],[Order Date]],2,5),"d/m/yyy")</f>
        <v>9/10/2011</v>
      </c>
      <c r="E6127" s="2" t="str">
        <f>TEXT(MID(Sales_Transactions[[#This Row],[Order Date]],2,5),"d")</f>
        <v>9</v>
      </c>
      <c r="F6127" s="2" t="str">
        <f>TEXT(MID(Sales_Transactions[[#This Row],[Order Date]],2,5),"m")</f>
        <v>10</v>
      </c>
      <c r="G6127" s="2" t="str">
        <f>TEXT(MID(Sales_Transactions[[#This Row],[Order Date]],2,5),"yyy")</f>
        <v>2011</v>
      </c>
      <c r="H6127" s="2" t="str">
        <f>TEXT(MID(Sales_Transactions[[#This Row],[Order Date]],2,5),"yyy/m")</f>
        <v>2011/10</v>
      </c>
      <c r="I6127" t="s">
        <v>101</v>
      </c>
      <c r="J6127">
        <f t="shared" si="570"/>
        <v>1</v>
      </c>
      <c r="K6127" s="2">
        <v>40</v>
      </c>
      <c r="L6127" s="3">
        <v>272.01</v>
      </c>
      <c r="M6127" s="4">
        <v>0.01</v>
      </c>
      <c r="N6127" s="5" t="s">
        <v>23</v>
      </c>
      <c r="O6127" s="3">
        <v>-42.45</v>
      </c>
      <c r="P6127" s="3">
        <v>6.48</v>
      </c>
      <c r="Q6127" s="3">
        <v>5.14</v>
      </c>
      <c r="R6127" s="5" t="s">
        <v>194</v>
      </c>
      <c r="S6127" s="5" t="s">
        <v>2560</v>
      </c>
      <c r="T6127" s="5" t="str">
        <f t="shared" si="571"/>
        <v>Beth Fritzler</v>
      </c>
      <c r="U6127" t="s">
        <v>1143</v>
      </c>
      <c r="V6127" s="5" t="s">
        <v>27</v>
      </c>
      <c r="W6127" s="5" t="s">
        <v>28</v>
      </c>
      <c r="X6127" s="5" t="s">
        <v>75</v>
      </c>
      <c r="Y6127" s="5" t="s">
        <v>2106</v>
      </c>
      <c r="Z6127" s="5" t="s">
        <v>43</v>
      </c>
      <c r="AA6127" s="4">
        <v>0.37</v>
      </c>
      <c r="AB6127" s="1">
        <v>40826</v>
      </c>
      <c r="AC6127" s="1">
        <v>21508</v>
      </c>
      <c r="AD6127">
        <f t="shared" si="572"/>
        <v>1</v>
      </c>
      <c r="AE6127">
        <f t="shared" ca="1" si="573"/>
        <v>65</v>
      </c>
      <c r="AF6127" t="str">
        <f t="shared" ca="1" si="574"/>
        <v>Over 65</v>
      </c>
      <c r="AG6127" s="3">
        <f t="shared" si="575"/>
        <v>0.29048379999999996</v>
      </c>
      <c r="AH6127" t="str">
        <f>_xlfn.IFNA(VLOOKUP(Sales_Transactions[[#This Row],[Order ID]],Returned_Items[#All],2,FALSE),"Not Returned")</f>
        <v>Not Returned</v>
      </c>
    </row>
    <row r="6128" spans="1:34" x14ac:dyDescent="0.25">
      <c r="A6128">
        <v>16422</v>
      </c>
      <c r="C6128" t="s">
        <v>355</v>
      </c>
      <c r="D6128" s="2" t="str">
        <f>TEXT(MID(Sales_Transactions[[#This Row],[Order Date]],2,5),"d/m/yyy")</f>
        <v>9/10/2011</v>
      </c>
      <c r="E6128" s="2" t="str">
        <f>TEXT(MID(Sales_Transactions[[#This Row],[Order Date]],2,5),"d")</f>
        <v>9</v>
      </c>
      <c r="F6128" s="2" t="str">
        <f>TEXT(MID(Sales_Transactions[[#This Row],[Order Date]],2,5),"m")</f>
        <v>10</v>
      </c>
      <c r="G6128" s="2" t="str">
        <f>TEXT(MID(Sales_Transactions[[#This Row],[Order Date]],2,5),"yyy")</f>
        <v>2011</v>
      </c>
      <c r="H6128" s="2" t="str">
        <f>TEXT(MID(Sales_Transactions[[#This Row],[Order Date]],2,5),"yyy/m")</f>
        <v>2011/10</v>
      </c>
      <c r="I6128" t="s">
        <v>101</v>
      </c>
      <c r="J6128">
        <f t="shared" si="570"/>
        <v>1</v>
      </c>
      <c r="K6128" s="2">
        <v>16</v>
      </c>
      <c r="L6128" s="3">
        <v>171.5</v>
      </c>
      <c r="M6128" s="4">
        <v>0.02</v>
      </c>
      <c r="N6128" s="5" t="s">
        <v>23</v>
      </c>
      <c r="O6128" s="3">
        <v>-20.41</v>
      </c>
      <c r="P6128" s="3">
        <v>10.23</v>
      </c>
      <c r="Q6128" s="3">
        <v>4.68</v>
      </c>
      <c r="R6128" s="5" t="s">
        <v>194</v>
      </c>
      <c r="S6128" s="5" t="s">
        <v>2560</v>
      </c>
      <c r="T6128" s="5" t="str">
        <f t="shared" si="571"/>
        <v>Beth Fritzler</v>
      </c>
      <c r="U6128" t="s">
        <v>1143</v>
      </c>
      <c r="V6128" s="5" t="s">
        <v>27</v>
      </c>
      <c r="W6128" s="5" t="s">
        <v>28</v>
      </c>
      <c r="X6128" s="5" t="s">
        <v>221</v>
      </c>
      <c r="Y6128" s="5" t="s">
        <v>1868</v>
      </c>
      <c r="Z6128" s="5" t="s">
        <v>60</v>
      </c>
      <c r="AA6128" s="4">
        <v>0.59</v>
      </c>
      <c r="AB6128" s="1">
        <v>40827</v>
      </c>
      <c r="AC6128" s="1">
        <v>17814</v>
      </c>
      <c r="AD6128">
        <f t="shared" si="572"/>
        <v>2</v>
      </c>
      <c r="AE6128">
        <f t="shared" ca="1" si="573"/>
        <v>75</v>
      </c>
      <c r="AF6128" t="str">
        <f t="shared" ca="1" si="574"/>
        <v>Over 65</v>
      </c>
      <c r="AG6128" s="3">
        <f t="shared" si="575"/>
        <v>0.93174712500000001</v>
      </c>
      <c r="AH6128" t="str">
        <f>_xlfn.IFNA(VLOOKUP(Sales_Transactions[[#This Row],[Order ID]],Returned_Items[#All],2,FALSE),"Not Returned")</f>
        <v>Not Returned</v>
      </c>
    </row>
    <row r="6129" spans="1:34" x14ac:dyDescent="0.25">
      <c r="A6129">
        <v>17345</v>
      </c>
      <c r="C6129" t="s">
        <v>1286</v>
      </c>
      <c r="D6129" s="2" t="str">
        <f>TEXT(MID(Sales_Transactions[[#This Row],[Order Date]],2,5),"d/m/yyy")</f>
        <v>2/8/2011</v>
      </c>
      <c r="E6129" s="2" t="str">
        <f>TEXT(MID(Sales_Transactions[[#This Row],[Order Date]],2,5),"d")</f>
        <v>2</v>
      </c>
      <c r="F6129" s="2" t="str">
        <f>TEXT(MID(Sales_Transactions[[#This Row],[Order Date]],2,5),"m")</f>
        <v>8</v>
      </c>
      <c r="G6129" s="2" t="str">
        <f>TEXT(MID(Sales_Transactions[[#This Row],[Order Date]],2,5),"yyy")</f>
        <v>2011</v>
      </c>
      <c r="H6129" s="2" t="str">
        <f>TEXT(MID(Sales_Transactions[[#This Row],[Order Date]],2,5),"yyy/m")</f>
        <v>2011/8</v>
      </c>
      <c r="I6129" t="s">
        <v>101</v>
      </c>
      <c r="J6129">
        <f t="shared" si="570"/>
        <v>1</v>
      </c>
      <c r="K6129" s="2">
        <v>23</v>
      </c>
      <c r="L6129" s="3">
        <v>195.61</v>
      </c>
      <c r="M6129" s="4">
        <v>0</v>
      </c>
      <c r="N6129" s="5" t="s">
        <v>23</v>
      </c>
      <c r="O6129" s="3">
        <v>-17.02</v>
      </c>
      <c r="P6129" s="3">
        <v>7.64</v>
      </c>
      <c r="Q6129" s="3">
        <v>5.83</v>
      </c>
      <c r="R6129" s="5" t="s">
        <v>2388</v>
      </c>
      <c r="S6129" s="5" t="s">
        <v>2389</v>
      </c>
      <c r="T6129" s="5" t="str">
        <f t="shared" si="571"/>
        <v>Cynthia Arntzen</v>
      </c>
      <c r="U6129" t="s">
        <v>1143</v>
      </c>
      <c r="V6129" s="5" t="s">
        <v>27</v>
      </c>
      <c r="W6129" s="5" t="s">
        <v>28</v>
      </c>
      <c r="X6129" s="5" t="s">
        <v>75</v>
      </c>
      <c r="Y6129" s="5" t="s">
        <v>606</v>
      </c>
      <c r="Z6129" s="5" t="s">
        <v>84</v>
      </c>
      <c r="AA6129" s="4">
        <v>0.36</v>
      </c>
      <c r="AB6129" s="1">
        <v>40759</v>
      </c>
      <c r="AC6129" s="1">
        <v>18051</v>
      </c>
      <c r="AD6129">
        <f t="shared" si="572"/>
        <v>2</v>
      </c>
      <c r="AE6129">
        <f t="shared" ca="1" si="573"/>
        <v>75</v>
      </c>
      <c r="AF6129" t="str">
        <f t="shared" ca="1" si="574"/>
        <v>Over 65</v>
      </c>
      <c r="AG6129" s="3">
        <f t="shared" si="575"/>
        <v>0.58565217391304347</v>
      </c>
      <c r="AH6129" t="str">
        <f>_xlfn.IFNA(VLOOKUP(Sales_Transactions[[#This Row],[Order ID]],Returned_Items[#All],2,FALSE),"Not Returned")</f>
        <v>Not Returned</v>
      </c>
    </row>
    <row r="6130" spans="1:34" x14ac:dyDescent="0.25">
      <c r="A6130">
        <v>18208</v>
      </c>
      <c r="C6130" t="s">
        <v>2375</v>
      </c>
      <c r="D6130" s="2" t="str">
        <f>TEXT(MID(Sales_Transactions[[#This Row],[Order Date]],2,5),"d/m/yyy")</f>
        <v>1/4/2012</v>
      </c>
      <c r="E6130" s="2" t="str">
        <f>TEXT(MID(Sales_Transactions[[#This Row],[Order Date]],2,5),"d")</f>
        <v>1</v>
      </c>
      <c r="F6130" s="2" t="str">
        <f>TEXT(MID(Sales_Transactions[[#This Row],[Order Date]],2,5),"m")</f>
        <v>4</v>
      </c>
      <c r="G6130" s="2" t="str">
        <f>TEXT(MID(Sales_Transactions[[#This Row],[Order Date]],2,5),"yyy")</f>
        <v>2012</v>
      </c>
      <c r="H6130" s="2" t="str">
        <f>TEXT(MID(Sales_Transactions[[#This Row],[Order Date]],2,5),"yyy/m")</f>
        <v>2012/4</v>
      </c>
      <c r="I6130" t="s">
        <v>52</v>
      </c>
      <c r="J6130">
        <f t="shared" si="570"/>
        <v>1</v>
      </c>
      <c r="K6130" s="2">
        <v>34</v>
      </c>
      <c r="L6130" s="3">
        <v>197.45</v>
      </c>
      <c r="M6130" s="4">
        <v>0.06</v>
      </c>
      <c r="N6130" s="5" t="s">
        <v>23</v>
      </c>
      <c r="O6130" s="3">
        <v>65.44</v>
      </c>
      <c r="P6130" s="3">
        <v>5.68</v>
      </c>
      <c r="Q6130" s="3">
        <v>1.39</v>
      </c>
      <c r="R6130" s="5" t="s">
        <v>562</v>
      </c>
      <c r="S6130" s="5" t="s">
        <v>1212</v>
      </c>
      <c r="T6130" s="5" t="str">
        <f t="shared" si="571"/>
        <v>Roy Collins</v>
      </c>
      <c r="U6130" t="s">
        <v>1143</v>
      </c>
      <c r="V6130" s="5" t="s">
        <v>47</v>
      </c>
      <c r="W6130" s="5" t="s">
        <v>28</v>
      </c>
      <c r="X6130" s="5" t="s">
        <v>98</v>
      </c>
      <c r="Y6130" s="5" t="s">
        <v>1048</v>
      </c>
      <c r="Z6130" s="5" t="s">
        <v>43</v>
      </c>
      <c r="AA6130" s="4">
        <v>0.38</v>
      </c>
      <c r="AB6130" s="1">
        <v>41002</v>
      </c>
      <c r="AC6130" s="1">
        <v>18238</v>
      </c>
      <c r="AD6130">
        <f t="shared" si="572"/>
        <v>2</v>
      </c>
      <c r="AE6130">
        <f t="shared" ca="1" si="573"/>
        <v>74</v>
      </c>
      <c r="AF6130" t="str">
        <f t="shared" ca="1" si="574"/>
        <v>Over 65</v>
      </c>
      <c r="AG6130" s="3">
        <f t="shared" si="575"/>
        <v>0.20784094117647056</v>
      </c>
      <c r="AH6130" t="str">
        <f>_xlfn.IFNA(VLOOKUP(Sales_Transactions[[#This Row],[Order ID]],Returned_Items[#All],2,FALSE),"Not Returned")</f>
        <v>Not Returned</v>
      </c>
    </row>
    <row r="6131" spans="1:34" x14ac:dyDescent="0.25">
      <c r="A6131">
        <v>18208</v>
      </c>
      <c r="C6131" t="s">
        <v>2375</v>
      </c>
      <c r="D6131" s="2" t="str">
        <f>TEXT(MID(Sales_Transactions[[#This Row],[Order Date]],2,5),"d/m/yyy")</f>
        <v>1/4/2012</v>
      </c>
      <c r="E6131" s="2" t="str">
        <f>TEXT(MID(Sales_Transactions[[#This Row],[Order Date]],2,5),"d")</f>
        <v>1</v>
      </c>
      <c r="F6131" s="2" t="str">
        <f>TEXT(MID(Sales_Transactions[[#This Row],[Order Date]],2,5),"m")</f>
        <v>4</v>
      </c>
      <c r="G6131" s="2" t="str">
        <f>TEXT(MID(Sales_Transactions[[#This Row],[Order Date]],2,5),"yyy")</f>
        <v>2012</v>
      </c>
      <c r="H6131" s="2" t="str">
        <f>TEXT(MID(Sales_Transactions[[#This Row],[Order Date]],2,5),"yyy/m")</f>
        <v>2012/4</v>
      </c>
      <c r="I6131" t="s">
        <v>52</v>
      </c>
      <c r="J6131">
        <f t="shared" si="570"/>
        <v>1</v>
      </c>
      <c r="K6131" s="2">
        <v>36</v>
      </c>
      <c r="L6131" s="3">
        <v>82.98</v>
      </c>
      <c r="M6131" s="4">
        <v>0.08</v>
      </c>
      <c r="N6131" s="5" t="s">
        <v>23</v>
      </c>
      <c r="O6131" s="3">
        <v>-137.87</v>
      </c>
      <c r="P6131" s="3">
        <v>2.2799999999999998</v>
      </c>
      <c r="Q6131" s="3">
        <v>5.2</v>
      </c>
      <c r="R6131" s="5" t="s">
        <v>562</v>
      </c>
      <c r="S6131" s="5" t="s">
        <v>1212</v>
      </c>
      <c r="T6131" s="5" t="str">
        <f t="shared" si="571"/>
        <v>Roy Collins</v>
      </c>
      <c r="U6131" t="s">
        <v>1143</v>
      </c>
      <c r="V6131" s="5" t="s">
        <v>47</v>
      </c>
      <c r="W6131" s="5" t="s">
        <v>28</v>
      </c>
      <c r="X6131" s="5" t="s">
        <v>124</v>
      </c>
      <c r="Y6131" s="5" t="s">
        <v>2676</v>
      </c>
      <c r="Z6131" s="5" t="s">
        <v>84</v>
      </c>
      <c r="AA6131" s="4">
        <v>0.41</v>
      </c>
      <c r="AB6131" s="1">
        <v>41002</v>
      </c>
      <c r="AC6131" s="1">
        <v>18060</v>
      </c>
      <c r="AD6131">
        <f t="shared" si="572"/>
        <v>2</v>
      </c>
      <c r="AE6131">
        <f t="shared" ca="1" si="573"/>
        <v>75</v>
      </c>
      <c r="AF6131" t="str">
        <f t="shared" ca="1" si="574"/>
        <v>Over 65</v>
      </c>
      <c r="AG6131" s="3">
        <f t="shared" si="575"/>
        <v>0.20772711111111108</v>
      </c>
      <c r="AH6131" t="str">
        <f>_xlfn.IFNA(VLOOKUP(Sales_Transactions[[#This Row],[Order ID]],Returned_Items[#All],2,FALSE),"Not Returned")</f>
        <v>Not Returned</v>
      </c>
    </row>
    <row r="6132" spans="1:34" x14ac:dyDescent="0.25">
      <c r="A6132">
        <v>18500</v>
      </c>
      <c r="C6132" t="s">
        <v>1797</v>
      </c>
      <c r="D6132" s="2" t="str">
        <f>TEXT(MID(Sales_Transactions[[#This Row],[Order Date]],2,5),"d/m/yyy")</f>
        <v>11/2/2012</v>
      </c>
      <c r="E6132" s="2" t="str">
        <f>TEXT(MID(Sales_Transactions[[#This Row],[Order Date]],2,5),"d")</f>
        <v>11</v>
      </c>
      <c r="F6132" s="2" t="str">
        <f>TEXT(MID(Sales_Transactions[[#This Row],[Order Date]],2,5),"m")</f>
        <v>2</v>
      </c>
      <c r="G6132" s="2" t="str">
        <f>TEXT(MID(Sales_Transactions[[#This Row],[Order Date]],2,5),"yyy")</f>
        <v>2012</v>
      </c>
      <c r="H6132" s="2" t="str">
        <f>TEXT(MID(Sales_Transactions[[#This Row],[Order Date]],2,5),"yyy/m")</f>
        <v>2012/2</v>
      </c>
      <c r="I6132" t="s">
        <v>78</v>
      </c>
      <c r="J6132">
        <f t="shared" si="570"/>
        <v>3</v>
      </c>
      <c r="K6132" s="2">
        <v>44</v>
      </c>
      <c r="L6132" s="3">
        <v>2507.79</v>
      </c>
      <c r="M6132" s="4">
        <v>0.08</v>
      </c>
      <c r="N6132" s="5" t="s">
        <v>34</v>
      </c>
      <c r="O6132" s="3">
        <v>-779.81</v>
      </c>
      <c r="P6132" s="3">
        <v>58.14</v>
      </c>
      <c r="Q6132" s="3">
        <v>36.61</v>
      </c>
      <c r="R6132" s="5" t="s">
        <v>663</v>
      </c>
      <c r="S6132" s="5" t="s">
        <v>3453</v>
      </c>
      <c r="T6132" s="5" t="str">
        <f t="shared" si="571"/>
        <v>Toby Swindell</v>
      </c>
      <c r="U6132" t="s">
        <v>1143</v>
      </c>
      <c r="V6132" s="5" t="s">
        <v>27</v>
      </c>
      <c r="W6132" s="5" t="s">
        <v>57</v>
      </c>
      <c r="X6132" s="5" t="s">
        <v>104</v>
      </c>
      <c r="Y6132" s="5" t="s">
        <v>363</v>
      </c>
      <c r="Z6132" s="5" t="s">
        <v>106</v>
      </c>
      <c r="AA6132" s="4">
        <v>0.61</v>
      </c>
      <c r="AB6132" s="1">
        <v>40951</v>
      </c>
      <c r="AC6132" s="1">
        <v>18210</v>
      </c>
      <c r="AD6132">
        <f t="shared" si="572"/>
        <v>1</v>
      </c>
      <c r="AE6132">
        <f t="shared" ca="1" si="573"/>
        <v>74</v>
      </c>
      <c r="AF6132" t="str">
        <f t="shared" ca="1" si="574"/>
        <v>Over 65</v>
      </c>
      <c r="AG6132" s="3">
        <f t="shared" si="575"/>
        <v>2.152352</v>
      </c>
      <c r="AH6132" t="str">
        <f>_xlfn.IFNA(VLOOKUP(Sales_Transactions[[#This Row],[Order ID]],Returned_Items[#All],2,FALSE),"Not Returned")</f>
        <v>Not Returned</v>
      </c>
    </row>
    <row r="6133" spans="1:34" x14ac:dyDescent="0.25">
      <c r="A6133">
        <v>18500</v>
      </c>
      <c r="C6133" t="s">
        <v>1797</v>
      </c>
      <c r="D6133" s="2" t="str">
        <f>TEXT(MID(Sales_Transactions[[#This Row],[Order Date]],2,5),"d/m/yyy")</f>
        <v>11/2/2012</v>
      </c>
      <c r="E6133" s="2" t="str">
        <f>TEXT(MID(Sales_Transactions[[#This Row],[Order Date]],2,5),"d")</f>
        <v>11</v>
      </c>
      <c r="F6133" s="2" t="str">
        <f>TEXT(MID(Sales_Transactions[[#This Row],[Order Date]],2,5),"m")</f>
        <v>2</v>
      </c>
      <c r="G6133" s="2" t="str">
        <f>TEXT(MID(Sales_Transactions[[#This Row],[Order Date]],2,5),"yyy")</f>
        <v>2012</v>
      </c>
      <c r="H6133" s="2" t="str">
        <f>TEXT(MID(Sales_Transactions[[#This Row],[Order Date]],2,5),"yyy/m")</f>
        <v>2012/2</v>
      </c>
      <c r="I6133" t="s">
        <v>78</v>
      </c>
      <c r="J6133">
        <f t="shared" si="570"/>
        <v>3</v>
      </c>
      <c r="K6133" s="2">
        <v>30</v>
      </c>
      <c r="L6133" s="3">
        <v>1052.68</v>
      </c>
      <c r="M6133" s="4">
        <v>0.02</v>
      </c>
      <c r="N6133" s="5" t="s">
        <v>23</v>
      </c>
      <c r="O6133" s="3">
        <v>-19.27</v>
      </c>
      <c r="P6133" s="3">
        <v>32.979999999999997</v>
      </c>
      <c r="Q6133" s="3">
        <v>5.5</v>
      </c>
      <c r="R6133" s="5" t="s">
        <v>663</v>
      </c>
      <c r="S6133" s="5" t="s">
        <v>3453</v>
      </c>
      <c r="T6133" s="5" t="str">
        <f t="shared" si="571"/>
        <v>Toby Swindell</v>
      </c>
      <c r="U6133" t="s">
        <v>1143</v>
      </c>
      <c r="V6133" s="5" t="s">
        <v>27</v>
      </c>
      <c r="W6133" s="5" t="s">
        <v>48</v>
      </c>
      <c r="X6133" s="5" t="s">
        <v>87</v>
      </c>
      <c r="Y6133" s="5" t="s">
        <v>659</v>
      </c>
      <c r="Z6133" s="5" t="s">
        <v>43</v>
      </c>
      <c r="AA6133" s="4">
        <v>0.75</v>
      </c>
      <c r="AB6133" s="1">
        <v>40951</v>
      </c>
      <c r="AC6133" s="1">
        <v>17960</v>
      </c>
      <c r="AD6133">
        <f t="shared" si="572"/>
        <v>1</v>
      </c>
      <c r="AE6133">
        <f t="shared" ca="1" si="573"/>
        <v>75</v>
      </c>
      <c r="AF6133" t="str">
        <f t="shared" ca="1" si="574"/>
        <v>Over 65</v>
      </c>
      <c r="AG6133" s="3">
        <f t="shared" si="575"/>
        <v>1.2824467999999998</v>
      </c>
      <c r="AH6133" t="str">
        <f>_xlfn.IFNA(VLOOKUP(Sales_Transactions[[#This Row],[Order ID]],Returned_Items[#All],2,FALSE),"Not Returned")</f>
        <v>Not Returned</v>
      </c>
    </row>
    <row r="6134" spans="1:34" x14ac:dyDescent="0.25">
      <c r="A6134">
        <v>18500</v>
      </c>
      <c r="C6134" t="s">
        <v>1797</v>
      </c>
      <c r="D6134" s="2" t="str">
        <f>TEXT(MID(Sales_Transactions[[#This Row],[Order Date]],2,5),"d/m/yyy")</f>
        <v>11/2/2012</v>
      </c>
      <c r="E6134" s="2" t="str">
        <f>TEXT(MID(Sales_Transactions[[#This Row],[Order Date]],2,5),"d")</f>
        <v>11</v>
      </c>
      <c r="F6134" s="2" t="str">
        <f>TEXT(MID(Sales_Transactions[[#This Row],[Order Date]],2,5),"m")</f>
        <v>2</v>
      </c>
      <c r="G6134" s="2" t="str">
        <f>TEXT(MID(Sales_Transactions[[#This Row],[Order Date]],2,5),"yyy")</f>
        <v>2012</v>
      </c>
      <c r="H6134" s="2" t="str">
        <f>TEXT(MID(Sales_Transactions[[#This Row],[Order Date]],2,5),"yyy/m")</f>
        <v>2012/2</v>
      </c>
      <c r="I6134" t="s">
        <v>78</v>
      </c>
      <c r="J6134">
        <f t="shared" si="570"/>
        <v>3</v>
      </c>
      <c r="K6134" s="2">
        <v>30</v>
      </c>
      <c r="L6134" s="3">
        <v>2536.31</v>
      </c>
      <c r="M6134" s="4">
        <v>0.01</v>
      </c>
      <c r="N6134" s="5" t="s">
        <v>23</v>
      </c>
      <c r="O6134" s="3">
        <v>-643.46</v>
      </c>
      <c r="P6134" s="3">
        <v>80.98</v>
      </c>
      <c r="Q6134" s="3">
        <v>35</v>
      </c>
      <c r="R6134" s="5" t="s">
        <v>663</v>
      </c>
      <c r="S6134" s="5" t="s">
        <v>3453</v>
      </c>
      <c r="T6134" s="5" t="str">
        <f t="shared" si="571"/>
        <v>Toby Swindell</v>
      </c>
      <c r="U6134" t="s">
        <v>1143</v>
      </c>
      <c r="V6134" s="5" t="s">
        <v>27</v>
      </c>
      <c r="W6134" s="5" t="s">
        <v>28</v>
      </c>
      <c r="X6134" s="5" t="s">
        <v>29</v>
      </c>
      <c r="Y6134" s="5" t="s">
        <v>257</v>
      </c>
      <c r="Z6134" s="5" t="s">
        <v>31</v>
      </c>
      <c r="AA6134" s="4">
        <v>0.81</v>
      </c>
      <c r="AB6134" s="1">
        <v>40952</v>
      </c>
      <c r="AC6134" s="1">
        <v>18238</v>
      </c>
      <c r="AD6134">
        <f t="shared" si="572"/>
        <v>2</v>
      </c>
      <c r="AE6134">
        <f t="shared" ca="1" si="573"/>
        <v>74</v>
      </c>
      <c r="AF6134" t="str">
        <f t="shared" ca="1" si="574"/>
        <v>Over 65</v>
      </c>
      <c r="AG6134" s="3">
        <f t="shared" si="575"/>
        <v>3.8657300666666665</v>
      </c>
      <c r="AH6134" t="str">
        <f>_xlfn.IFNA(VLOOKUP(Sales_Transactions[[#This Row],[Order ID]],Returned_Items[#All],2,FALSE),"Not Returned")</f>
        <v>Not Returned</v>
      </c>
    </row>
    <row r="6135" spans="1:34" x14ac:dyDescent="0.25">
      <c r="A6135">
        <v>18597</v>
      </c>
      <c r="C6135" t="s">
        <v>1322</v>
      </c>
      <c r="D6135" s="2" t="str">
        <f>TEXT(MID(Sales_Transactions[[#This Row],[Order Date]],2,5),"d/m/yyy")</f>
        <v>26/9/2010</v>
      </c>
      <c r="E6135" s="2" t="str">
        <f>TEXT(MID(Sales_Transactions[[#This Row],[Order Date]],2,5),"d")</f>
        <v>26</v>
      </c>
      <c r="F6135" s="2" t="str">
        <f>TEXT(MID(Sales_Transactions[[#This Row],[Order Date]],2,5),"m")</f>
        <v>9</v>
      </c>
      <c r="G6135" s="2" t="str">
        <f>TEXT(MID(Sales_Transactions[[#This Row],[Order Date]],2,5),"yyy")</f>
        <v>2010</v>
      </c>
      <c r="H6135" s="2" t="str">
        <f>TEXT(MID(Sales_Transactions[[#This Row],[Order Date]],2,5),"yyy/m")</f>
        <v>2010/9</v>
      </c>
      <c r="I6135" t="s">
        <v>78</v>
      </c>
      <c r="J6135">
        <f t="shared" si="570"/>
        <v>3</v>
      </c>
      <c r="K6135" s="2">
        <v>37</v>
      </c>
      <c r="L6135" s="3">
        <v>101.2</v>
      </c>
      <c r="M6135" s="4">
        <v>0.1</v>
      </c>
      <c r="N6135" s="5" t="s">
        <v>23</v>
      </c>
      <c r="O6135" s="3">
        <v>38.58</v>
      </c>
      <c r="P6135" s="3">
        <v>2.88</v>
      </c>
      <c r="Q6135" s="3">
        <v>0.5</v>
      </c>
      <c r="R6135" s="5" t="s">
        <v>2326</v>
      </c>
      <c r="S6135" s="5" t="s">
        <v>3459</v>
      </c>
      <c r="T6135" s="5" t="str">
        <f t="shared" si="571"/>
        <v>Andy Gerbode</v>
      </c>
      <c r="U6135" t="s">
        <v>1143</v>
      </c>
      <c r="V6135" s="5" t="s">
        <v>37</v>
      </c>
      <c r="W6135" s="5" t="s">
        <v>28</v>
      </c>
      <c r="X6135" s="5" t="s">
        <v>115</v>
      </c>
      <c r="Y6135" s="5" t="s">
        <v>2063</v>
      </c>
      <c r="Z6135" s="5" t="s">
        <v>43</v>
      </c>
      <c r="AA6135" s="4">
        <v>0.36</v>
      </c>
      <c r="AB6135" s="1">
        <v>40448</v>
      </c>
      <c r="AC6135" s="1">
        <v>18582</v>
      </c>
      <c r="AD6135">
        <f t="shared" si="572"/>
        <v>1</v>
      </c>
      <c r="AE6135">
        <f t="shared" ca="1" si="573"/>
        <v>73</v>
      </c>
      <c r="AF6135" t="str">
        <f t="shared" ca="1" si="574"/>
        <v>Over 65</v>
      </c>
      <c r="AG6135" s="3">
        <f t="shared" si="575"/>
        <v>9.127351351351351E-2</v>
      </c>
      <c r="AH6135" t="str">
        <f>_xlfn.IFNA(VLOOKUP(Sales_Transactions[[#This Row],[Order ID]],Returned_Items[#All],2,FALSE),"Not Returned")</f>
        <v>Not Returned</v>
      </c>
    </row>
    <row r="6136" spans="1:34" x14ac:dyDescent="0.25">
      <c r="A6136">
        <v>18822</v>
      </c>
      <c r="C6136" t="s">
        <v>1566</v>
      </c>
      <c r="D6136" s="2" t="str">
        <f>TEXT(MID(Sales_Transactions[[#This Row],[Order Date]],2,5),"d/m/yyy")</f>
        <v>21/12/2010</v>
      </c>
      <c r="E6136" s="2" t="str">
        <f>TEXT(MID(Sales_Transactions[[#This Row],[Order Date]],2,5),"d")</f>
        <v>21</v>
      </c>
      <c r="F6136" s="2" t="str">
        <f>TEXT(MID(Sales_Transactions[[#This Row],[Order Date]],2,5),"m")</f>
        <v>12</v>
      </c>
      <c r="G6136" s="2" t="str">
        <f>TEXT(MID(Sales_Transactions[[#This Row],[Order Date]],2,5),"yyy")</f>
        <v>2010</v>
      </c>
      <c r="H6136" s="2" t="str">
        <f>TEXT(MID(Sales_Transactions[[#This Row],[Order Date]],2,5),"yyy/m")</f>
        <v>2010/12</v>
      </c>
      <c r="I6136" t="s">
        <v>22</v>
      </c>
      <c r="J6136">
        <f t="shared" si="570"/>
        <v>2</v>
      </c>
      <c r="K6136" s="2">
        <v>34</v>
      </c>
      <c r="L6136" s="3">
        <v>1950.0360000000001</v>
      </c>
      <c r="M6136" s="4">
        <v>0.03</v>
      </c>
      <c r="N6136" s="5" t="s">
        <v>23</v>
      </c>
      <c r="O6136" s="3">
        <v>361.89</v>
      </c>
      <c r="P6136" s="3">
        <v>65.989999999999995</v>
      </c>
      <c r="Q6136" s="3">
        <v>8.99</v>
      </c>
      <c r="R6136" s="5" t="s">
        <v>2388</v>
      </c>
      <c r="S6136" s="5" t="s">
        <v>2389</v>
      </c>
      <c r="T6136" s="5" t="str">
        <f t="shared" si="571"/>
        <v>Cynthia Arntzen</v>
      </c>
      <c r="U6136" t="s">
        <v>1143</v>
      </c>
      <c r="V6136" s="5" t="s">
        <v>27</v>
      </c>
      <c r="W6136" s="5" t="s">
        <v>48</v>
      </c>
      <c r="X6136" s="5" t="s">
        <v>49</v>
      </c>
      <c r="Y6136" s="5" t="s">
        <v>896</v>
      </c>
      <c r="Z6136" s="5" t="s">
        <v>43</v>
      </c>
      <c r="AA6136" s="4">
        <v>0.56000000000000005</v>
      </c>
      <c r="AB6136" s="1">
        <v>40542</v>
      </c>
      <c r="AC6136" s="1">
        <v>18590</v>
      </c>
      <c r="AD6136">
        <f t="shared" si="572"/>
        <v>9</v>
      </c>
      <c r="AE6136">
        <f t="shared" ca="1" si="573"/>
        <v>73</v>
      </c>
      <c r="AF6136" t="str">
        <f t="shared" ca="1" si="574"/>
        <v>Over 65</v>
      </c>
      <c r="AG6136" s="3">
        <f t="shared" si="575"/>
        <v>2.2047118529411764</v>
      </c>
      <c r="AH6136" t="str">
        <f>_xlfn.IFNA(VLOOKUP(Sales_Transactions[[#This Row],[Order ID]],Returned_Items[#All],2,FALSE),"Not Returned")</f>
        <v>Returned</v>
      </c>
    </row>
    <row r="6137" spans="1:34" x14ac:dyDescent="0.25">
      <c r="A6137">
        <v>19232</v>
      </c>
      <c r="C6137" t="s">
        <v>1647</v>
      </c>
      <c r="D6137" s="2" t="str">
        <f>TEXT(MID(Sales_Transactions[[#This Row],[Order Date]],2,5),"d/m/yyy")</f>
        <v>12/7/2009</v>
      </c>
      <c r="E6137" s="2" t="str">
        <f>TEXT(MID(Sales_Transactions[[#This Row],[Order Date]],2,5),"d")</f>
        <v>12</v>
      </c>
      <c r="F6137" s="2" t="str">
        <f>TEXT(MID(Sales_Transactions[[#This Row],[Order Date]],2,5),"m")</f>
        <v>7</v>
      </c>
      <c r="G6137" s="2" t="str">
        <f>TEXT(MID(Sales_Transactions[[#This Row],[Order Date]],2,5),"yyy")</f>
        <v>2009</v>
      </c>
      <c r="H6137" s="2" t="str">
        <f>TEXT(MID(Sales_Transactions[[#This Row],[Order Date]],2,5),"yyy/m")</f>
        <v>2009/7</v>
      </c>
      <c r="I6137" t="s">
        <v>22</v>
      </c>
      <c r="J6137">
        <f t="shared" si="570"/>
        <v>2</v>
      </c>
      <c r="K6137" s="2">
        <v>43</v>
      </c>
      <c r="L6137" s="3">
        <v>265.38</v>
      </c>
      <c r="M6137" s="4">
        <v>0.04</v>
      </c>
      <c r="N6137" s="5" t="s">
        <v>23</v>
      </c>
      <c r="O6137" s="3">
        <v>-107.59</v>
      </c>
      <c r="P6137" s="3">
        <v>6.24</v>
      </c>
      <c r="Q6137" s="3">
        <v>5.22</v>
      </c>
      <c r="R6137" s="5" t="s">
        <v>2388</v>
      </c>
      <c r="S6137" s="5" t="s">
        <v>2389</v>
      </c>
      <c r="T6137" s="5" t="str">
        <f t="shared" si="571"/>
        <v>Cynthia Arntzen</v>
      </c>
      <c r="U6137" t="s">
        <v>1143</v>
      </c>
      <c r="V6137" s="5" t="s">
        <v>27</v>
      </c>
      <c r="W6137" s="5" t="s">
        <v>57</v>
      </c>
      <c r="X6137" s="5" t="s">
        <v>58</v>
      </c>
      <c r="Y6137" s="5" t="s">
        <v>2019</v>
      </c>
      <c r="Z6137" s="5" t="s">
        <v>43</v>
      </c>
      <c r="AA6137" s="4">
        <v>0.6</v>
      </c>
      <c r="AB6137" s="1">
        <v>40011</v>
      </c>
      <c r="AC6137" s="1">
        <v>18548</v>
      </c>
      <c r="AD6137">
        <f t="shared" si="572"/>
        <v>5</v>
      </c>
      <c r="AE6137">
        <f t="shared" ca="1" si="573"/>
        <v>73</v>
      </c>
      <c r="AF6137" t="str">
        <f t="shared" ca="1" si="574"/>
        <v>Over 65</v>
      </c>
      <c r="AG6137" s="3">
        <f t="shared" si="575"/>
        <v>0.26645358139534886</v>
      </c>
      <c r="AH6137" t="str">
        <f>_xlfn.IFNA(VLOOKUP(Sales_Transactions[[#This Row],[Order ID]],Returned_Items[#All],2,FALSE),"Not Returned")</f>
        <v>Not Returned</v>
      </c>
    </row>
    <row r="6138" spans="1:34" x14ac:dyDescent="0.25">
      <c r="A6138">
        <v>19232</v>
      </c>
      <c r="C6138" t="s">
        <v>1647</v>
      </c>
      <c r="D6138" s="2" t="str">
        <f>TEXT(MID(Sales_Transactions[[#This Row],[Order Date]],2,5),"d/m/yyy")</f>
        <v>12/7/2009</v>
      </c>
      <c r="E6138" s="2" t="str">
        <f>TEXT(MID(Sales_Transactions[[#This Row],[Order Date]],2,5),"d")</f>
        <v>12</v>
      </c>
      <c r="F6138" s="2" t="str">
        <f>TEXT(MID(Sales_Transactions[[#This Row],[Order Date]],2,5),"m")</f>
        <v>7</v>
      </c>
      <c r="G6138" s="2" t="str">
        <f>TEXT(MID(Sales_Transactions[[#This Row],[Order Date]],2,5),"yyy")</f>
        <v>2009</v>
      </c>
      <c r="H6138" s="2" t="str">
        <f>TEXT(MID(Sales_Transactions[[#This Row],[Order Date]],2,5),"yyy/m")</f>
        <v>2009/7</v>
      </c>
      <c r="I6138" t="s">
        <v>22</v>
      </c>
      <c r="J6138">
        <f t="shared" si="570"/>
        <v>2</v>
      </c>
      <c r="K6138" s="2">
        <v>5</v>
      </c>
      <c r="L6138" s="3">
        <v>33.409999999999997</v>
      </c>
      <c r="M6138" s="4">
        <v>0.09</v>
      </c>
      <c r="N6138" s="5" t="s">
        <v>23</v>
      </c>
      <c r="O6138" s="3">
        <v>-3.48</v>
      </c>
      <c r="P6138" s="3">
        <v>6.68</v>
      </c>
      <c r="Q6138" s="3">
        <v>1.5</v>
      </c>
      <c r="R6138" s="5" t="s">
        <v>2388</v>
      </c>
      <c r="S6138" s="5" t="s">
        <v>2389</v>
      </c>
      <c r="T6138" s="5" t="str">
        <f t="shared" si="571"/>
        <v>Cynthia Arntzen</v>
      </c>
      <c r="U6138" t="s">
        <v>1143</v>
      </c>
      <c r="V6138" s="5" t="s">
        <v>27</v>
      </c>
      <c r="W6138" s="5" t="s">
        <v>28</v>
      </c>
      <c r="X6138" s="5" t="s">
        <v>124</v>
      </c>
      <c r="Y6138" s="5" t="s">
        <v>1029</v>
      </c>
      <c r="Z6138" s="5" t="s">
        <v>84</v>
      </c>
      <c r="AA6138" s="4">
        <v>0.48</v>
      </c>
      <c r="AB6138" s="1">
        <v>40008</v>
      </c>
      <c r="AC6138" s="1">
        <v>18502</v>
      </c>
      <c r="AD6138">
        <f t="shared" si="572"/>
        <v>2</v>
      </c>
      <c r="AE6138">
        <f t="shared" ca="1" si="573"/>
        <v>73</v>
      </c>
      <c r="AF6138" t="str">
        <f t="shared" ca="1" si="574"/>
        <v>Over 65</v>
      </c>
      <c r="AG6138" s="3">
        <f t="shared" si="575"/>
        <v>1.6347976</v>
      </c>
      <c r="AH6138" t="str">
        <f>_xlfn.IFNA(VLOOKUP(Sales_Transactions[[#This Row],[Order ID]],Returned_Items[#All],2,FALSE),"Not Returned")</f>
        <v>Not Returned</v>
      </c>
    </row>
    <row r="6139" spans="1:34" x14ac:dyDescent="0.25">
      <c r="A6139">
        <v>19232</v>
      </c>
      <c r="C6139" t="s">
        <v>1647</v>
      </c>
      <c r="D6139" s="2" t="str">
        <f>TEXT(MID(Sales_Transactions[[#This Row],[Order Date]],2,5),"d/m/yyy")</f>
        <v>12/7/2009</v>
      </c>
      <c r="E6139" s="2" t="str">
        <f>TEXT(MID(Sales_Transactions[[#This Row],[Order Date]],2,5),"d")</f>
        <v>12</v>
      </c>
      <c r="F6139" s="2" t="str">
        <f>TEXT(MID(Sales_Transactions[[#This Row],[Order Date]],2,5),"m")</f>
        <v>7</v>
      </c>
      <c r="G6139" s="2" t="str">
        <f>TEXT(MID(Sales_Transactions[[#This Row],[Order Date]],2,5),"yyy")</f>
        <v>2009</v>
      </c>
      <c r="H6139" s="2" t="str">
        <f>TEXT(MID(Sales_Transactions[[#This Row],[Order Date]],2,5),"yyy/m")</f>
        <v>2009/7</v>
      </c>
      <c r="I6139" t="s">
        <v>22</v>
      </c>
      <c r="J6139">
        <f t="shared" si="570"/>
        <v>2</v>
      </c>
      <c r="K6139" s="2">
        <v>28</v>
      </c>
      <c r="L6139" s="3">
        <v>7157.16</v>
      </c>
      <c r="M6139" s="4">
        <v>0.09</v>
      </c>
      <c r="N6139" s="5" t="s">
        <v>34</v>
      </c>
      <c r="O6139" s="3">
        <v>1150.33</v>
      </c>
      <c r="P6139" s="3">
        <v>260.98</v>
      </c>
      <c r="Q6139" s="3">
        <v>41.91</v>
      </c>
      <c r="R6139" s="5" t="s">
        <v>2388</v>
      </c>
      <c r="S6139" s="5" t="s">
        <v>2389</v>
      </c>
      <c r="T6139" s="5" t="str">
        <f t="shared" si="571"/>
        <v>Cynthia Arntzen</v>
      </c>
      <c r="U6139" t="s">
        <v>1143</v>
      </c>
      <c r="V6139" s="5" t="s">
        <v>27</v>
      </c>
      <c r="W6139" s="5" t="s">
        <v>57</v>
      </c>
      <c r="X6139" s="5" t="s">
        <v>104</v>
      </c>
      <c r="Y6139" s="5" t="s">
        <v>594</v>
      </c>
      <c r="Z6139" s="5" t="s">
        <v>106</v>
      </c>
      <c r="AA6139" s="4">
        <v>0.59</v>
      </c>
      <c r="AB6139" s="1">
        <v>40013</v>
      </c>
      <c r="AC6139" s="1">
        <v>18602</v>
      </c>
      <c r="AD6139">
        <f t="shared" si="572"/>
        <v>7</v>
      </c>
      <c r="AE6139">
        <f t="shared" ca="1" si="573"/>
        <v>73</v>
      </c>
      <c r="AF6139" t="str">
        <f t="shared" ca="1" si="574"/>
        <v>Over 65</v>
      </c>
      <c r="AG6139" s="3">
        <f t="shared" si="575"/>
        <v>10.809111357142857</v>
      </c>
      <c r="AH6139" t="str">
        <f>_xlfn.IFNA(VLOOKUP(Sales_Transactions[[#This Row],[Order ID]],Returned_Items[#All],2,FALSE),"Not Returned")</f>
        <v>Not Returned</v>
      </c>
    </row>
    <row r="6140" spans="1:34" x14ac:dyDescent="0.25">
      <c r="A6140">
        <v>19363</v>
      </c>
      <c r="C6140" t="s">
        <v>3425</v>
      </c>
      <c r="D6140" s="2" t="str">
        <f>TEXT(MID(Sales_Transactions[[#This Row],[Order Date]],2,5),"d/m/yyy")</f>
        <v>5/7/2011</v>
      </c>
      <c r="E6140" s="2" t="str">
        <f>TEXT(MID(Sales_Transactions[[#This Row],[Order Date]],2,5),"d")</f>
        <v>5</v>
      </c>
      <c r="F6140" s="2" t="str">
        <f>TEXT(MID(Sales_Transactions[[#This Row],[Order Date]],2,5),"m")</f>
        <v>7</v>
      </c>
      <c r="G6140" s="2" t="str">
        <f>TEXT(MID(Sales_Transactions[[#This Row],[Order Date]],2,5),"yyy")</f>
        <v>2011</v>
      </c>
      <c r="H6140" s="2" t="str">
        <f>TEXT(MID(Sales_Transactions[[#This Row],[Order Date]],2,5),"yyy/m")</f>
        <v>2011/7</v>
      </c>
      <c r="I6140" t="s">
        <v>33</v>
      </c>
      <c r="J6140">
        <f t="shared" si="570"/>
        <v>4</v>
      </c>
      <c r="K6140" s="2">
        <v>44</v>
      </c>
      <c r="L6140" s="3">
        <v>286.06</v>
      </c>
      <c r="M6140" s="4">
        <v>0.1</v>
      </c>
      <c r="N6140" s="5" t="s">
        <v>23</v>
      </c>
      <c r="O6140" s="3">
        <v>-85.09</v>
      </c>
      <c r="P6140" s="3">
        <v>6.68</v>
      </c>
      <c r="Q6140" s="3">
        <v>5.66</v>
      </c>
      <c r="R6140" s="5" t="s">
        <v>3350</v>
      </c>
      <c r="S6140" s="5" t="s">
        <v>1769</v>
      </c>
      <c r="T6140" s="5" t="str">
        <f t="shared" si="571"/>
        <v>Randy Ferguson</v>
      </c>
      <c r="U6140" t="s">
        <v>1143</v>
      </c>
      <c r="V6140" s="5" t="s">
        <v>74</v>
      </c>
      <c r="W6140" s="5" t="s">
        <v>28</v>
      </c>
      <c r="X6140" s="5" t="s">
        <v>75</v>
      </c>
      <c r="Y6140" s="5" t="s">
        <v>1500</v>
      </c>
      <c r="Z6140" s="5" t="s">
        <v>43</v>
      </c>
      <c r="AA6140" s="4">
        <v>0.37</v>
      </c>
      <c r="AB6140" s="1">
        <v>40730</v>
      </c>
      <c r="AC6140" s="1">
        <v>18452</v>
      </c>
      <c r="AD6140">
        <f t="shared" si="572"/>
        <v>1</v>
      </c>
      <c r="AE6140">
        <f t="shared" ca="1" si="573"/>
        <v>74</v>
      </c>
      <c r="AF6140" t="str">
        <f t="shared" ca="1" si="574"/>
        <v>Over 65</v>
      </c>
      <c r="AG6140" s="3">
        <f t="shared" si="575"/>
        <v>0.28030272727272726</v>
      </c>
      <c r="AH6140" t="str">
        <f>_xlfn.IFNA(VLOOKUP(Sales_Transactions[[#This Row],[Order ID]],Returned_Items[#All],2,FALSE),"Not Returned")</f>
        <v>Not Returned</v>
      </c>
    </row>
    <row r="6141" spans="1:34" x14ac:dyDescent="0.25">
      <c r="A6141">
        <v>19363</v>
      </c>
      <c r="C6141" t="s">
        <v>3425</v>
      </c>
      <c r="D6141" s="2" t="str">
        <f>TEXT(MID(Sales_Transactions[[#This Row],[Order Date]],2,5),"d/m/yyy")</f>
        <v>5/7/2011</v>
      </c>
      <c r="E6141" s="2" t="str">
        <f>TEXT(MID(Sales_Transactions[[#This Row],[Order Date]],2,5),"d")</f>
        <v>5</v>
      </c>
      <c r="F6141" s="2" t="str">
        <f>TEXT(MID(Sales_Transactions[[#This Row],[Order Date]],2,5),"m")</f>
        <v>7</v>
      </c>
      <c r="G6141" s="2" t="str">
        <f>TEXT(MID(Sales_Transactions[[#This Row],[Order Date]],2,5),"yyy")</f>
        <v>2011</v>
      </c>
      <c r="H6141" s="2" t="str">
        <f>TEXT(MID(Sales_Transactions[[#This Row],[Order Date]],2,5),"yyy/m")</f>
        <v>2011/7</v>
      </c>
      <c r="I6141" t="s">
        <v>33</v>
      </c>
      <c r="J6141">
        <f t="shared" si="570"/>
        <v>4</v>
      </c>
      <c r="K6141" s="2">
        <v>41</v>
      </c>
      <c r="L6141" s="3">
        <v>248.1</v>
      </c>
      <c r="M6141" s="4">
        <v>0.04</v>
      </c>
      <c r="N6141" s="5" t="s">
        <v>23</v>
      </c>
      <c r="O6141" s="3">
        <v>49.67</v>
      </c>
      <c r="P6141" s="3">
        <v>5.98</v>
      </c>
      <c r="Q6141" s="3">
        <v>0.96</v>
      </c>
      <c r="R6141" s="5" t="s">
        <v>3350</v>
      </c>
      <c r="S6141" s="5" t="s">
        <v>1769</v>
      </c>
      <c r="T6141" s="5" t="str">
        <f t="shared" si="571"/>
        <v>Randy Ferguson</v>
      </c>
      <c r="U6141" t="s">
        <v>1143</v>
      </c>
      <c r="V6141" s="5" t="s">
        <v>74</v>
      </c>
      <c r="W6141" s="5" t="s">
        <v>28</v>
      </c>
      <c r="X6141" s="5" t="s">
        <v>124</v>
      </c>
      <c r="Y6141" s="5" t="s">
        <v>1277</v>
      </c>
      <c r="Z6141" s="5" t="s">
        <v>84</v>
      </c>
      <c r="AA6141" s="4">
        <v>0.6</v>
      </c>
      <c r="AB6141" s="1">
        <v>40731</v>
      </c>
      <c r="AC6141" s="1">
        <v>18774</v>
      </c>
      <c r="AD6141">
        <f t="shared" si="572"/>
        <v>2</v>
      </c>
      <c r="AE6141">
        <f t="shared" ca="1" si="573"/>
        <v>73</v>
      </c>
      <c r="AF6141" t="str">
        <f t="shared" ca="1" si="574"/>
        <v>Over 65</v>
      </c>
      <c r="AG6141" s="3">
        <f t="shared" si="575"/>
        <v>0.16920995121951218</v>
      </c>
      <c r="AH6141" t="str">
        <f>_xlfn.IFNA(VLOOKUP(Sales_Transactions[[#This Row],[Order ID]],Returned_Items[#All],2,FALSE),"Not Returned")</f>
        <v>Not Returned</v>
      </c>
    </row>
    <row r="6142" spans="1:34" x14ac:dyDescent="0.25">
      <c r="A6142">
        <v>19367</v>
      </c>
      <c r="C6142" t="s">
        <v>3145</v>
      </c>
      <c r="D6142" s="2" t="str">
        <f>TEXT(MID(Sales_Transactions[[#This Row],[Order Date]],2,5),"d/m/yyy")</f>
        <v>20/4/2009</v>
      </c>
      <c r="E6142" s="2" t="str">
        <f>TEXT(MID(Sales_Transactions[[#This Row],[Order Date]],2,5),"d")</f>
        <v>20</v>
      </c>
      <c r="F6142" s="2" t="str">
        <f>TEXT(MID(Sales_Transactions[[#This Row],[Order Date]],2,5),"m")</f>
        <v>4</v>
      </c>
      <c r="G6142" s="2" t="str">
        <f>TEXT(MID(Sales_Transactions[[#This Row],[Order Date]],2,5),"yyy")</f>
        <v>2009</v>
      </c>
      <c r="H6142" s="2" t="str">
        <f>TEXT(MID(Sales_Transactions[[#This Row],[Order Date]],2,5),"yyy/m")</f>
        <v>2009/4</v>
      </c>
      <c r="I6142" t="s">
        <v>33</v>
      </c>
      <c r="J6142">
        <f t="shared" si="570"/>
        <v>4</v>
      </c>
      <c r="K6142" s="2">
        <v>20</v>
      </c>
      <c r="L6142" s="3">
        <v>112.42</v>
      </c>
      <c r="M6142" s="4">
        <v>0.09</v>
      </c>
      <c r="N6142" s="5" t="s">
        <v>23</v>
      </c>
      <c r="O6142" s="3">
        <v>7.4</v>
      </c>
      <c r="P6142" s="3">
        <v>5.98</v>
      </c>
      <c r="Q6142" s="3">
        <v>2.5</v>
      </c>
      <c r="R6142" s="5" t="s">
        <v>2433</v>
      </c>
      <c r="S6142" s="5" t="s">
        <v>3460</v>
      </c>
      <c r="T6142" s="5" t="str">
        <f t="shared" si="571"/>
        <v>Amy Hunt</v>
      </c>
      <c r="U6142" t="s">
        <v>1143</v>
      </c>
      <c r="V6142" s="5" t="s">
        <v>74</v>
      </c>
      <c r="W6142" s="5" t="s">
        <v>28</v>
      </c>
      <c r="X6142" s="5" t="s">
        <v>98</v>
      </c>
      <c r="Y6142" s="5" t="s">
        <v>1059</v>
      </c>
      <c r="Z6142" s="5" t="s">
        <v>43</v>
      </c>
      <c r="AA6142" s="4">
        <v>0.36</v>
      </c>
      <c r="AB6142" s="1">
        <v>39925</v>
      </c>
      <c r="AC6142" s="1">
        <v>18757</v>
      </c>
      <c r="AD6142">
        <f t="shared" si="572"/>
        <v>2</v>
      </c>
      <c r="AE6142">
        <f t="shared" ca="1" si="573"/>
        <v>73</v>
      </c>
      <c r="AF6142" t="str">
        <f t="shared" ca="1" si="574"/>
        <v>Over 65</v>
      </c>
      <c r="AG6142" s="3">
        <f t="shared" si="575"/>
        <v>0.42373089999999997</v>
      </c>
      <c r="AH6142" t="str">
        <f>_xlfn.IFNA(VLOOKUP(Sales_Transactions[[#This Row],[Order ID]],Returned_Items[#All],2,FALSE),"Not Returned")</f>
        <v>Not Returned</v>
      </c>
    </row>
    <row r="6143" spans="1:34" x14ac:dyDescent="0.25">
      <c r="A6143">
        <v>19911</v>
      </c>
      <c r="C6143" t="s">
        <v>2263</v>
      </c>
      <c r="D6143" s="2" t="str">
        <f>TEXT(MID(Sales_Transactions[[#This Row],[Order Date]],2,5),"d/m/yyy")</f>
        <v>6/10/2011</v>
      </c>
      <c r="E6143" s="2" t="str">
        <f>TEXT(MID(Sales_Transactions[[#This Row],[Order Date]],2,5),"d")</f>
        <v>6</v>
      </c>
      <c r="F6143" s="2" t="str">
        <f>TEXT(MID(Sales_Transactions[[#This Row],[Order Date]],2,5),"m")</f>
        <v>10</v>
      </c>
      <c r="G6143" s="2" t="str">
        <f>TEXT(MID(Sales_Transactions[[#This Row],[Order Date]],2,5),"yyy")</f>
        <v>2011</v>
      </c>
      <c r="H6143" s="2" t="str">
        <f>TEXT(MID(Sales_Transactions[[#This Row],[Order Date]],2,5),"yyy/m")</f>
        <v>2011/10</v>
      </c>
      <c r="I6143" t="s">
        <v>33</v>
      </c>
      <c r="J6143">
        <f t="shared" si="570"/>
        <v>4</v>
      </c>
      <c r="K6143" s="2">
        <v>43</v>
      </c>
      <c r="L6143" s="3">
        <v>1054.7</v>
      </c>
      <c r="M6143" s="4">
        <v>7.0000000000000007E-2</v>
      </c>
      <c r="N6143" s="5" t="s">
        <v>23</v>
      </c>
      <c r="O6143" s="3">
        <v>213.26</v>
      </c>
      <c r="P6143" s="3">
        <v>25.98</v>
      </c>
      <c r="Q6143" s="3">
        <v>5.37</v>
      </c>
      <c r="R6143" s="5" t="s">
        <v>3462</v>
      </c>
      <c r="S6143" s="5" t="s">
        <v>3463</v>
      </c>
      <c r="T6143" s="5" t="str">
        <f t="shared" si="571"/>
        <v>Brosina Hoffman</v>
      </c>
      <c r="U6143" t="s">
        <v>1143</v>
      </c>
      <c r="V6143" s="5" t="s">
        <v>37</v>
      </c>
      <c r="W6143" s="5" t="s">
        <v>28</v>
      </c>
      <c r="X6143" s="5" t="s">
        <v>38</v>
      </c>
      <c r="Y6143" s="5" t="s">
        <v>250</v>
      </c>
      <c r="Z6143" s="5" t="s">
        <v>56</v>
      </c>
      <c r="AA6143" s="4">
        <v>0.5</v>
      </c>
      <c r="AB6143" s="1">
        <v>40823</v>
      </c>
      <c r="AC6143" s="1">
        <v>18759</v>
      </c>
      <c r="AD6143">
        <f t="shared" si="572"/>
        <v>1</v>
      </c>
      <c r="AE6143">
        <f t="shared" ca="1" si="573"/>
        <v>73</v>
      </c>
      <c r="AF6143" t="str">
        <f t="shared" ca="1" si="574"/>
        <v>Over 65</v>
      </c>
      <c r="AG6143" s="3">
        <f t="shared" si="575"/>
        <v>0.72864683720930234</v>
      </c>
      <c r="AH6143" t="str">
        <f>_xlfn.IFNA(VLOOKUP(Sales_Transactions[[#This Row],[Order ID]],Returned_Items[#All],2,FALSE),"Not Returned")</f>
        <v>Not Returned</v>
      </c>
    </row>
    <row r="6144" spans="1:34" x14ac:dyDescent="0.25">
      <c r="A6144">
        <v>19911</v>
      </c>
      <c r="C6144" t="s">
        <v>2263</v>
      </c>
      <c r="D6144" s="2" t="str">
        <f>TEXT(MID(Sales_Transactions[[#This Row],[Order Date]],2,5),"d/m/yyy")</f>
        <v>6/10/2011</v>
      </c>
      <c r="E6144" s="2" t="str">
        <f>TEXT(MID(Sales_Transactions[[#This Row],[Order Date]],2,5),"d")</f>
        <v>6</v>
      </c>
      <c r="F6144" s="2" t="str">
        <f>TEXT(MID(Sales_Transactions[[#This Row],[Order Date]],2,5),"m")</f>
        <v>10</v>
      </c>
      <c r="G6144" s="2" t="str">
        <f>TEXT(MID(Sales_Transactions[[#This Row],[Order Date]],2,5),"yyy")</f>
        <v>2011</v>
      </c>
      <c r="H6144" s="2" t="str">
        <f>TEXT(MID(Sales_Transactions[[#This Row],[Order Date]],2,5),"yyy/m")</f>
        <v>2011/10</v>
      </c>
      <c r="I6144" t="s">
        <v>33</v>
      </c>
      <c r="J6144">
        <f t="shared" si="570"/>
        <v>4</v>
      </c>
      <c r="K6144" s="2">
        <v>38</v>
      </c>
      <c r="L6144" s="3">
        <v>5349.21</v>
      </c>
      <c r="M6144" s="4">
        <v>0.01</v>
      </c>
      <c r="N6144" s="5" t="s">
        <v>34</v>
      </c>
      <c r="O6144" s="3">
        <v>61.9</v>
      </c>
      <c r="P6144" s="3">
        <v>135.99</v>
      </c>
      <c r="Q6144" s="3">
        <v>28.63</v>
      </c>
      <c r="R6144" s="5" t="s">
        <v>3462</v>
      </c>
      <c r="S6144" s="5" t="s">
        <v>3463</v>
      </c>
      <c r="T6144" s="5" t="str">
        <f t="shared" si="571"/>
        <v>Brosina Hoffman</v>
      </c>
      <c r="U6144" t="s">
        <v>1143</v>
      </c>
      <c r="V6144" s="5" t="s">
        <v>37</v>
      </c>
      <c r="W6144" s="5" t="s">
        <v>57</v>
      </c>
      <c r="X6144" s="5" t="s">
        <v>154</v>
      </c>
      <c r="Y6144" s="5" t="s">
        <v>761</v>
      </c>
      <c r="Z6144" s="5" t="s">
        <v>40</v>
      </c>
      <c r="AA6144" s="4">
        <v>0.76</v>
      </c>
      <c r="AB6144" s="1">
        <v>40824</v>
      </c>
      <c r="AC6144" s="1">
        <v>18736</v>
      </c>
      <c r="AD6144">
        <f t="shared" si="572"/>
        <v>2</v>
      </c>
      <c r="AE6144">
        <f t="shared" ca="1" si="573"/>
        <v>73</v>
      </c>
      <c r="AF6144" t="str">
        <f t="shared" ca="1" si="574"/>
        <v>Over 65</v>
      </c>
      <c r="AG6144" s="3">
        <f t="shared" si="575"/>
        <v>4.3317473947368423</v>
      </c>
      <c r="AH6144" t="str">
        <f>_xlfn.IFNA(VLOOKUP(Sales_Transactions[[#This Row],[Order ID]],Returned_Items[#All],2,FALSE),"Not Returned")</f>
        <v>Not Returned</v>
      </c>
    </row>
    <row r="6145" spans="1:34" x14ac:dyDescent="0.25">
      <c r="A6145">
        <v>19911</v>
      </c>
      <c r="C6145" t="s">
        <v>2263</v>
      </c>
      <c r="D6145" s="2" t="str">
        <f>TEXT(MID(Sales_Transactions[[#This Row],[Order Date]],2,5),"d/m/yyy")</f>
        <v>6/10/2011</v>
      </c>
      <c r="E6145" s="2" t="str">
        <f>TEXT(MID(Sales_Transactions[[#This Row],[Order Date]],2,5),"d")</f>
        <v>6</v>
      </c>
      <c r="F6145" s="2" t="str">
        <f>TEXT(MID(Sales_Transactions[[#This Row],[Order Date]],2,5),"m")</f>
        <v>10</v>
      </c>
      <c r="G6145" s="2" t="str">
        <f>TEXT(MID(Sales_Transactions[[#This Row],[Order Date]],2,5),"yyy")</f>
        <v>2011</v>
      </c>
      <c r="H6145" s="2" t="str">
        <f>TEXT(MID(Sales_Transactions[[#This Row],[Order Date]],2,5),"yyy/m")</f>
        <v>2011/10</v>
      </c>
      <c r="I6145" t="s">
        <v>33</v>
      </c>
      <c r="J6145">
        <f t="shared" si="570"/>
        <v>4</v>
      </c>
      <c r="K6145" s="2">
        <v>39</v>
      </c>
      <c r="L6145" s="3">
        <v>4859.37</v>
      </c>
      <c r="M6145" s="4">
        <v>7.0000000000000007E-2</v>
      </c>
      <c r="N6145" s="5" t="s">
        <v>23</v>
      </c>
      <c r="O6145" s="3">
        <v>2472.3200000000002</v>
      </c>
      <c r="P6145" s="3">
        <v>150.97999999999999</v>
      </c>
      <c r="Q6145" s="3">
        <v>13.99</v>
      </c>
      <c r="R6145" s="5" t="s">
        <v>3462</v>
      </c>
      <c r="S6145" s="5" t="s">
        <v>3463</v>
      </c>
      <c r="T6145" s="5" t="str">
        <f t="shared" si="571"/>
        <v>Brosina Hoffman</v>
      </c>
      <c r="U6145" t="s">
        <v>1143</v>
      </c>
      <c r="V6145" s="5" t="s">
        <v>37</v>
      </c>
      <c r="W6145" s="5" t="s">
        <v>48</v>
      </c>
      <c r="X6145" s="5" t="s">
        <v>324</v>
      </c>
      <c r="Y6145" s="5" t="s">
        <v>552</v>
      </c>
      <c r="Z6145" s="5" t="s">
        <v>56</v>
      </c>
      <c r="AA6145" s="4">
        <v>0.38</v>
      </c>
      <c r="AB6145" s="1">
        <v>40822</v>
      </c>
      <c r="AC6145" s="1">
        <v>19240</v>
      </c>
      <c r="AD6145">
        <f t="shared" si="572"/>
        <v>0</v>
      </c>
      <c r="AE6145">
        <f t="shared" ca="1" si="573"/>
        <v>71</v>
      </c>
      <c r="AF6145" t="str">
        <f t="shared" ca="1" si="574"/>
        <v>Over 65</v>
      </c>
      <c r="AG6145" s="3">
        <f t="shared" si="575"/>
        <v>4.227290102564103</v>
      </c>
      <c r="AH6145" t="str">
        <f>_xlfn.IFNA(VLOOKUP(Sales_Transactions[[#This Row],[Order ID]],Returned_Items[#All],2,FALSE),"Not Returned")</f>
        <v>Not Returned</v>
      </c>
    </row>
    <row r="6146" spans="1:34" x14ac:dyDescent="0.25">
      <c r="A6146">
        <v>20517</v>
      </c>
      <c r="C6146" t="s">
        <v>1242</v>
      </c>
      <c r="D6146" s="2" t="str">
        <f>TEXT(MID(Sales_Transactions[[#This Row],[Order Date]],2,5),"d/m/yyy")</f>
        <v>15/9/2010</v>
      </c>
      <c r="E6146" s="2" t="str">
        <f>TEXT(MID(Sales_Transactions[[#This Row],[Order Date]],2,5),"d")</f>
        <v>15</v>
      </c>
      <c r="F6146" s="2" t="str">
        <f>TEXT(MID(Sales_Transactions[[#This Row],[Order Date]],2,5),"m")</f>
        <v>9</v>
      </c>
      <c r="G6146" s="2" t="str">
        <f>TEXT(MID(Sales_Transactions[[#This Row],[Order Date]],2,5),"yyy")</f>
        <v>2010</v>
      </c>
      <c r="H6146" s="2" t="str">
        <f>TEXT(MID(Sales_Transactions[[#This Row],[Order Date]],2,5),"yyy/m")</f>
        <v>2010/9</v>
      </c>
      <c r="I6146" t="s">
        <v>22</v>
      </c>
      <c r="J6146">
        <f t="shared" ref="J6146:J6209" si="576">IF(I6146="Making Critical",5,IF(I6146="High",4,IF(I6146="Medium",3,IF(I6146="Low",2,1))))</f>
        <v>2</v>
      </c>
      <c r="K6146" s="2">
        <v>39</v>
      </c>
      <c r="L6146" s="3">
        <v>116.63</v>
      </c>
      <c r="M6146" s="4">
        <v>0.03</v>
      </c>
      <c r="N6146" s="5" t="s">
        <v>23</v>
      </c>
      <c r="O6146" s="3">
        <v>6.81</v>
      </c>
      <c r="P6146" s="3">
        <v>2.94</v>
      </c>
      <c r="Q6146" s="3">
        <v>0.96</v>
      </c>
      <c r="R6146" s="5" t="s">
        <v>1522</v>
      </c>
      <c r="S6146" s="5" t="s">
        <v>1053</v>
      </c>
      <c r="T6146" s="5" t="str">
        <f t="shared" ref="T6146:T6209" si="577">R6146 &amp; " " &amp; S6146</f>
        <v>Trudy Brown</v>
      </c>
      <c r="U6146" t="s">
        <v>1143</v>
      </c>
      <c r="V6146" s="5" t="s">
        <v>27</v>
      </c>
      <c r="W6146" s="5" t="s">
        <v>28</v>
      </c>
      <c r="X6146" s="5" t="s">
        <v>124</v>
      </c>
      <c r="Y6146" s="5" t="s">
        <v>811</v>
      </c>
      <c r="Z6146" s="5" t="s">
        <v>84</v>
      </c>
      <c r="AA6146" s="4">
        <v>0.57999999999999996</v>
      </c>
      <c r="AB6146" s="1">
        <v>40438</v>
      </c>
      <c r="AC6146" s="1">
        <v>19044</v>
      </c>
      <c r="AD6146">
        <f t="shared" ref="AD6146:AD6209" si="578">_xlfn.DAYS(AB6146,D6146)</f>
        <v>2</v>
      </c>
      <c r="AE6146">
        <f t="shared" ref="AE6146:AE6209" ca="1" si="579">DATEDIF(AC6146,TODAY(),"Y")</f>
        <v>72</v>
      </c>
      <c r="AF6146" t="str">
        <f t="shared" ref="AF6146:AF6209" ca="1" si="580">IF(AE6146&lt;18,"Under 18",IF(AE6146&lt;65,"18-64","Over 65"))</f>
        <v>Over 65</v>
      </c>
      <c r="AG6146" s="3">
        <f t="shared" ref="AG6146:AG6209" si="581" xml:space="preserve"> (P6146 - (M6146 / 100) * P6146 + Q6146) / K6146</f>
        <v>9.9977384615384621E-2</v>
      </c>
      <c r="AH6146" t="str">
        <f>_xlfn.IFNA(VLOOKUP(Sales_Transactions[[#This Row],[Order ID]],Returned_Items[#All],2,FALSE),"Not Returned")</f>
        <v>Not Returned</v>
      </c>
    </row>
    <row r="6147" spans="1:34" x14ac:dyDescent="0.25">
      <c r="A6147">
        <v>21605</v>
      </c>
      <c r="C6147" t="s">
        <v>2898</v>
      </c>
      <c r="D6147" s="2" t="str">
        <f>TEXT(MID(Sales_Transactions[[#This Row],[Order Date]],2,5),"d/m/yyy")</f>
        <v>8/4/2012</v>
      </c>
      <c r="E6147" s="2" t="str">
        <f>TEXT(MID(Sales_Transactions[[#This Row],[Order Date]],2,5),"d")</f>
        <v>8</v>
      </c>
      <c r="F6147" s="2" t="str">
        <f>TEXT(MID(Sales_Transactions[[#This Row],[Order Date]],2,5),"m")</f>
        <v>4</v>
      </c>
      <c r="G6147" s="2" t="str">
        <f>TEXT(MID(Sales_Transactions[[#This Row],[Order Date]],2,5),"yyy")</f>
        <v>2012</v>
      </c>
      <c r="H6147" s="2" t="str">
        <f>TEXT(MID(Sales_Transactions[[#This Row],[Order Date]],2,5),"yyy/m")</f>
        <v>2012/4</v>
      </c>
      <c r="I6147" t="s">
        <v>33</v>
      </c>
      <c r="J6147">
        <f t="shared" si="576"/>
        <v>4</v>
      </c>
      <c r="K6147" s="2">
        <v>32</v>
      </c>
      <c r="L6147" s="3">
        <v>1932.97</v>
      </c>
      <c r="M6147" s="4">
        <v>0.08</v>
      </c>
      <c r="N6147" s="5" t="s">
        <v>34</v>
      </c>
      <c r="O6147" s="3">
        <v>-514.94000000000005</v>
      </c>
      <c r="P6147" s="3">
        <v>60.98</v>
      </c>
      <c r="Q6147" s="3">
        <v>30</v>
      </c>
      <c r="R6147" s="5" t="s">
        <v>1170</v>
      </c>
      <c r="S6147" s="5" t="s">
        <v>2225</v>
      </c>
      <c r="T6147" s="5" t="str">
        <f t="shared" si="577"/>
        <v>Brian Dahlen</v>
      </c>
      <c r="U6147" t="s">
        <v>1143</v>
      </c>
      <c r="V6147" s="5" t="s">
        <v>27</v>
      </c>
      <c r="W6147" s="5" t="s">
        <v>57</v>
      </c>
      <c r="X6147" s="5" t="s">
        <v>154</v>
      </c>
      <c r="Y6147" s="5" t="s">
        <v>1722</v>
      </c>
      <c r="Z6147" s="5" t="s">
        <v>40</v>
      </c>
      <c r="AA6147" s="4">
        <v>0.7</v>
      </c>
      <c r="AB6147" s="1">
        <v>41009</v>
      </c>
      <c r="AC6147" s="1">
        <v>19099</v>
      </c>
      <c r="AD6147">
        <f t="shared" si="578"/>
        <v>2</v>
      </c>
      <c r="AE6147">
        <f t="shared" ca="1" si="579"/>
        <v>72</v>
      </c>
      <c r="AF6147" t="str">
        <f t="shared" ca="1" si="580"/>
        <v>Over 65</v>
      </c>
      <c r="AG6147" s="3">
        <f t="shared" si="581"/>
        <v>2.8416005000000002</v>
      </c>
      <c r="AH6147" t="str">
        <f>_xlfn.IFNA(VLOOKUP(Sales_Transactions[[#This Row],[Order ID]],Returned_Items[#All],2,FALSE),"Not Returned")</f>
        <v>Not Returned</v>
      </c>
    </row>
    <row r="6148" spans="1:34" x14ac:dyDescent="0.25">
      <c r="A6148">
        <v>21605</v>
      </c>
      <c r="C6148" t="s">
        <v>2898</v>
      </c>
      <c r="D6148" s="2" t="str">
        <f>TEXT(MID(Sales_Transactions[[#This Row],[Order Date]],2,5),"d/m/yyy")</f>
        <v>8/4/2012</v>
      </c>
      <c r="E6148" s="2" t="str">
        <f>TEXT(MID(Sales_Transactions[[#This Row],[Order Date]],2,5),"d")</f>
        <v>8</v>
      </c>
      <c r="F6148" s="2" t="str">
        <f>TEXT(MID(Sales_Transactions[[#This Row],[Order Date]],2,5),"m")</f>
        <v>4</v>
      </c>
      <c r="G6148" s="2" t="str">
        <f>TEXT(MID(Sales_Transactions[[#This Row],[Order Date]],2,5),"yyy")</f>
        <v>2012</v>
      </c>
      <c r="H6148" s="2" t="str">
        <f>TEXT(MID(Sales_Transactions[[#This Row],[Order Date]],2,5),"yyy/m")</f>
        <v>2012/4</v>
      </c>
      <c r="I6148" t="s">
        <v>33</v>
      </c>
      <c r="J6148">
        <f t="shared" si="576"/>
        <v>4</v>
      </c>
      <c r="K6148" s="2">
        <v>46</v>
      </c>
      <c r="L6148" s="3">
        <v>476.49</v>
      </c>
      <c r="M6148" s="4">
        <v>0.1</v>
      </c>
      <c r="N6148" s="5" t="s">
        <v>23</v>
      </c>
      <c r="O6148" s="3">
        <v>-18.57</v>
      </c>
      <c r="P6148" s="3">
        <v>10.64</v>
      </c>
      <c r="Q6148" s="3">
        <v>5.16</v>
      </c>
      <c r="R6148" s="5" t="s">
        <v>1170</v>
      </c>
      <c r="S6148" s="5" t="s">
        <v>2225</v>
      </c>
      <c r="T6148" s="5" t="str">
        <f t="shared" si="577"/>
        <v>Brian Dahlen</v>
      </c>
      <c r="U6148" t="s">
        <v>1143</v>
      </c>
      <c r="V6148" s="5" t="s">
        <v>27</v>
      </c>
      <c r="W6148" s="5" t="s">
        <v>57</v>
      </c>
      <c r="X6148" s="5" t="s">
        <v>58</v>
      </c>
      <c r="Y6148" s="5" t="s">
        <v>1003</v>
      </c>
      <c r="Z6148" s="5" t="s">
        <v>43</v>
      </c>
      <c r="AA6148" s="4">
        <v>0.56999999999999995</v>
      </c>
      <c r="AB6148" s="1">
        <v>41009</v>
      </c>
      <c r="AC6148" s="1">
        <v>19037</v>
      </c>
      <c r="AD6148">
        <f t="shared" si="578"/>
        <v>2</v>
      </c>
      <c r="AE6148">
        <f t="shared" ca="1" si="579"/>
        <v>72</v>
      </c>
      <c r="AF6148" t="str">
        <f t="shared" ca="1" si="580"/>
        <v>Over 65</v>
      </c>
      <c r="AG6148" s="3">
        <f t="shared" si="581"/>
        <v>0.34324695652173914</v>
      </c>
      <c r="AH6148" t="str">
        <f>_xlfn.IFNA(VLOOKUP(Sales_Transactions[[#This Row],[Order ID]],Returned_Items[#All],2,FALSE),"Not Returned")</f>
        <v>Not Returned</v>
      </c>
    </row>
    <row r="6149" spans="1:34" x14ac:dyDescent="0.25">
      <c r="A6149">
        <v>21830</v>
      </c>
      <c r="C6149" t="s">
        <v>434</v>
      </c>
      <c r="D6149" s="2" t="str">
        <f>TEXT(MID(Sales_Transactions[[#This Row],[Order Date]],2,5),"d/m/yyy")</f>
        <v>11/1/2009</v>
      </c>
      <c r="E6149" s="2" t="str">
        <f>TEXT(MID(Sales_Transactions[[#This Row],[Order Date]],2,5),"d")</f>
        <v>11</v>
      </c>
      <c r="F6149" s="2" t="str">
        <f>TEXT(MID(Sales_Transactions[[#This Row],[Order Date]],2,5),"m")</f>
        <v>1</v>
      </c>
      <c r="G6149" s="2" t="str">
        <f>TEXT(MID(Sales_Transactions[[#This Row],[Order Date]],2,5),"yyy")</f>
        <v>2009</v>
      </c>
      <c r="H6149" s="2" t="str">
        <f>TEXT(MID(Sales_Transactions[[#This Row],[Order Date]],2,5),"yyy/m")</f>
        <v>2009/1</v>
      </c>
      <c r="I6149" t="s">
        <v>22</v>
      </c>
      <c r="J6149">
        <f t="shared" si="576"/>
        <v>2</v>
      </c>
      <c r="K6149" s="2">
        <v>19</v>
      </c>
      <c r="L6149" s="3">
        <v>6991.65</v>
      </c>
      <c r="M6149" s="4">
        <v>0.08</v>
      </c>
      <c r="N6149" s="5" t="s">
        <v>34</v>
      </c>
      <c r="O6149" s="3">
        <v>906.8</v>
      </c>
      <c r="P6149" s="3">
        <v>399.98</v>
      </c>
      <c r="Q6149" s="3">
        <v>12.06</v>
      </c>
      <c r="R6149" s="5" t="s">
        <v>2326</v>
      </c>
      <c r="S6149" s="5" t="s">
        <v>3459</v>
      </c>
      <c r="T6149" s="5" t="str">
        <f t="shared" si="577"/>
        <v>Andy Gerbode</v>
      </c>
      <c r="U6149" t="s">
        <v>1143</v>
      </c>
      <c r="V6149" s="5" t="s">
        <v>37</v>
      </c>
      <c r="W6149" s="5" t="s">
        <v>48</v>
      </c>
      <c r="X6149" s="5" t="s">
        <v>324</v>
      </c>
      <c r="Y6149" s="5" t="s">
        <v>1860</v>
      </c>
      <c r="Z6149" s="5" t="s">
        <v>106</v>
      </c>
      <c r="AA6149" s="4">
        <v>0.56000000000000005</v>
      </c>
      <c r="AB6149" s="1">
        <v>39831</v>
      </c>
      <c r="AC6149" s="1">
        <v>19503</v>
      </c>
      <c r="AD6149">
        <f t="shared" si="578"/>
        <v>7</v>
      </c>
      <c r="AE6149">
        <f t="shared" ca="1" si="579"/>
        <v>71</v>
      </c>
      <c r="AF6149" t="str">
        <f t="shared" ca="1" si="580"/>
        <v>Over 65</v>
      </c>
      <c r="AG6149" s="3">
        <f t="shared" si="581"/>
        <v>21.669474526315792</v>
      </c>
      <c r="AH6149" t="str">
        <f>_xlfn.IFNA(VLOOKUP(Sales_Transactions[[#This Row],[Order ID]],Returned_Items[#All],2,FALSE),"Not Returned")</f>
        <v>Not Returned</v>
      </c>
    </row>
    <row r="6150" spans="1:34" x14ac:dyDescent="0.25">
      <c r="A6150">
        <v>22147</v>
      </c>
      <c r="C6150" t="s">
        <v>628</v>
      </c>
      <c r="D6150" s="2" t="str">
        <f>TEXT(MID(Sales_Transactions[[#This Row],[Order Date]],2,5),"d/m/yyy")</f>
        <v>16/1/2009</v>
      </c>
      <c r="E6150" s="2" t="str">
        <f>TEXT(MID(Sales_Transactions[[#This Row],[Order Date]],2,5),"d")</f>
        <v>16</v>
      </c>
      <c r="F6150" s="2" t="str">
        <f>TEXT(MID(Sales_Transactions[[#This Row],[Order Date]],2,5),"m")</f>
        <v>1</v>
      </c>
      <c r="G6150" s="2" t="str">
        <f>TEXT(MID(Sales_Transactions[[#This Row],[Order Date]],2,5),"yyy")</f>
        <v>2009</v>
      </c>
      <c r="H6150" s="2" t="str">
        <f>TEXT(MID(Sales_Transactions[[#This Row],[Order Date]],2,5),"yyy/m")</f>
        <v>2009/1</v>
      </c>
      <c r="I6150" t="s">
        <v>22</v>
      </c>
      <c r="J6150">
        <f t="shared" si="576"/>
        <v>2</v>
      </c>
      <c r="K6150" s="2">
        <v>37</v>
      </c>
      <c r="L6150" s="3">
        <v>832.14</v>
      </c>
      <c r="M6150" s="4">
        <v>0.04</v>
      </c>
      <c r="N6150" s="5" t="s">
        <v>23</v>
      </c>
      <c r="O6150" s="3">
        <v>175.07</v>
      </c>
      <c r="P6150" s="3">
        <v>22.72</v>
      </c>
      <c r="Q6150" s="3">
        <v>8.99</v>
      </c>
      <c r="R6150" s="5" t="s">
        <v>1225</v>
      </c>
      <c r="S6150" s="5" t="s">
        <v>3454</v>
      </c>
      <c r="T6150" s="5" t="str">
        <f t="shared" si="577"/>
        <v>Christina Anderson</v>
      </c>
      <c r="U6150" t="s">
        <v>1143</v>
      </c>
      <c r="V6150" s="5" t="s">
        <v>47</v>
      </c>
      <c r="W6150" s="5" t="s">
        <v>57</v>
      </c>
      <c r="X6150" s="5" t="s">
        <v>58</v>
      </c>
      <c r="Y6150" s="5" t="s">
        <v>504</v>
      </c>
      <c r="Z6150" s="5" t="s">
        <v>60</v>
      </c>
      <c r="AA6150" s="4">
        <v>0.44</v>
      </c>
      <c r="AB6150" s="1">
        <v>39833</v>
      </c>
      <c r="AC6150" s="1">
        <v>19557</v>
      </c>
      <c r="AD6150">
        <f t="shared" si="578"/>
        <v>4</v>
      </c>
      <c r="AE6150">
        <f t="shared" ca="1" si="579"/>
        <v>71</v>
      </c>
      <c r="AF6150" t="str">
        <f t="shared" ca="1" si="580"/>
        <v>Over 65</v>
      </c>
      <c r="AG6150" s="3">
        <f t="shared" si="581"/>
        <v>0.85678140540540548</v>
      </c>
      <c r="AH6150" t="str">
        <f>_xlfn.IFNA(VLOOKUP(Sales_Transactions[[#This Row],[Order ID]],Returned_Items[#All],2,FALSE),"Not Returned")</f>
        <v>Not Returned</v>
      </c>
    </row>
    <row r="6151" spans="1:34" x14ac:dyDescent="0.25">
      <c r="A6151">
        <v>22182</v>
      </c>
      <c r="C6151" t="s">
        <v>1155</v>
      </c>
      <c r="D6151" s="2" t="str">
        <f>TEXT(MID(Sales_Transactions[[#This Row],[Order Date]],2,5),"d/m/yyy")</f>
        <v>5/9/2012</v>
      </c>
      <c r="E6151" s="2" t="str">
        <f>TEXT(MID(Sales_Transactions[[#This Row],[Order Date]],2,5),"d")</f>
        <v>5</v>
      </c>
      <c r="F6151" s="2" t="str">
        <f>TEXT(MID(Sales_Transactions[[#This Row],[Order Date]],2,5),"m")</f>
        <v>9</v>
      </c>
      <c r="G6151" s="2" t="str">
        <f>TEXT(MID(Sales_Transactions[[#This Row],[Order Date]],2,5),"yyy")</f>
        <v>2012</v>
      </c>
      <c r="H6151" s="2" t="str">
        <f>TEXT(MID(Sales_Transactions[[#This Row],[Order Date]],2,5),"yyy/m")</f>
        <v>2012/9</v>
      </c>
      <c r="I6151" t="s">
        <v>78</v>
      </c>
      <c r="J6151">
        <f t="shared" si="576"/>
        <v>3</v>
      </c>
      <c r="K6151" s="2">
        <v>4</v>
      </c>
      <c r="L6151" s="3">
        <v>55.97</v>
      </c>
      <c r="M6151" s="4">
        <v>0.09</v>
      </c>
      <c r="N6151" s="5" t="s">
        <v>23</v>
      </c>
      <c r="O6151" s="3">
        <v>-19.34</v>
      </c>
      <c r="P6151" s="3">
        <v>12.53</v>
      </c>
      <c r="Q6151" s="3">
        <v>7.17</v>
      </c>
      <c r="R6151" s="5" t="s">
        <v>2388</v>
      </c>
      <c r="S6151" s="5" t="s">
        <v>2389</v>
      </c>
      <c r="T6151" s="5" t="str">
        <f t="shared" si="577"/>
        <v>Cynthia Arntzen</v>
      </c>
      <c r="U6151" t="s">
        <v>1143</v>
      </c>
      <c r="V6151" s="5" t="s">
        <v>27</v>
      </c>
      <c r="W6151" s="5" t="s">
        <v>28</v>
      </c>
      <c r="X6151" s="5" t="s">
        <v>41</v>
      </c>
      <c r="Y6151" s="5" t="s">
        <v>2541</v>
      </c>
      <c r="Z6151" s="5" t="s">
        <v>43</v>
      </c>
      <c r="AA6151" s="4">
        <v>0.38</v>
      </c>
      <c r="AB6151" s="1">
        <v>41158</v>
      </c>
      <c r="AC6151" s="1">
        <v>19471</v>
      </c>
      <c r="AD6151">
        <f t="shared" si="578"/>
        <v>1</v>
      </c>
      <c r="AE6151">
        <f t="shared" ca="1" si="579"/>
        <v>71</v>
      </c>
      <c r="AF6151" t="str">
        <f t="shared" ca="1" si="580"/>
        <v>Over 65</v>
      </c>
      <c r="AG6151" s="3">
        <f t="shared" si="581"/>
        <v>4.9221807499999999</v>
      </c>
      <c r="AH6151" t="str">
        <f>_xlfn.IFNA(VLOOKUP(Sales_Transactions[[#This Row],[Order ID]],Returned_Items[#All],2,FALSE),"Not Returned")</f>
        <v>Not Returned</v>
      </c>
    </row>
    <row r="6152" spans="1:34" x14ac:dyDescent="0.25">
      <c r="A6152">
        <v>22182</v>
      </c>
      <c r="C6152" t="s">
        <v>1155</v>
      </c>
      <c r="D6152" s="2" t="str">
        <f>TEXT(MID(Sales_Transactions[[#This Row],[Order Date]],2,5),"d/m/yyy")</f>
        <v>5/9/2012</v>
      </c>
      <c r="E6152" s="2" t="str">
        <f>TEXT(MID(Sales_Transactions[[#This Row],[Order Date]],2,5),"d")</f>
        <v>5</v>
      </c>
      <c r="F6152" s="2" t="str">
        <f>TEXT(MID(Sales_Transactions[[#This Row],[Order Date]],2,5),"m")</f>
        <v>9</v>
      </c>
      <c r="G6152" s="2" t="str">
        <f>TEXT(MID(Sales_Transactions[[#This Row],[Order Date]],2,5),"yyy")</f>
        <v>2012</v>
      </c>
      <c r="H6152" s="2" t="str">
        <f>TEXT(MID(Sales_Transactions[[#This Row],[Order Date]],2,5),"yyy/m")</f>
        <v>2012/9</v>
      </c>
      <c r="I6152" t="s">
        <v>78</v>
      </c>
      <c r="J6152">
        <f t="shared" si="576"/>
        <v>3</v>
      </c>
      <c r="K6152" s="2">
        <v>9</v>
      </c>
      <c r="L6152" s="3">
        <v>174.72</v>
      </c>
      <c r="M6152" s="4">
        <v>0.06</v>
      </c>
      <c r="N6152" s="5" t="s">
        <v>23</v>
      </c>
      <c r="O6152" s="3">
        <v>-63.48</v>
      </c>
      <c r="P6152" s="3">
        <v>19.98</v>
      </c>
      <c r="Q6152" s="3">
        <v>4</v>
      </c>
      <c r="R6152" s="5" t="s">
        <v>2388</v>
      </c>
      <c r="S6152" s="5" t="s">
        <v>2389</v>
      </c>
      <c r="T6152" s="5" t="str">
        <f t="shared" si="577"/>
        <v>Cynthia Arntzen</v>
      </c>
      <c r="U6152" t="s">
        <v>1143</v>
      </c>
      <c r="V6152" s="5" t="s">
        <v>27</v>
      </c>
      <c r="W6152" s="5" t="s">
        <v>48</v>
      </c>
      <c r="X6152" s="5" t="s">
        <v>87</v>
      </c>
      <c r="Y6152" s="5" t="s">
        <v>1112</v>
      </c>
      <c r="Z6152" s="5" t="s">
        <v>43</v>
      </c>
      <c r="AA6152" s="4">
        <v>0.68</v>
      </c>
      <c r="AB6152" s="1">
        <v>41160</v>
      </c>
      <c r="AC6152" s="1">
        <v>19576</v>
      </c>
      <c r="AD6152">
        <f t="shared" si="578"/>
        <v>3</v>
      </c>
      <c r="AE6152">
        <f t="shared" ca="1" si="579"/>
        <v>71</v>
      </c>
      <c r="AF6152" t="str">
        <f t="shared" ca="1" si="580"/>
        <v>Over 65</v>
      </c>
      <c r="AG6152" s="3">
        <f t="shared" si="581"/>
        <v>2.6631124444444447</v>
      </c>
      <c r="AH6152" t="str">
        <f>_xlfn.IFNA(VLOOKUP(Sales_Transactions[[#This Row],[Order ID]],Returned_Items[#All],2,FALSE),"Not Returned")</f>
        <v>Not Returned</v>
      </c>
    </row>
    <row r="6153" spans="1:34" x14ac:dyDescent="0.25">
      <c r="A6153">
        <v>22182</v>
      </c>
      <c r="C6153" t="s">
        <v>1155</v>
      </c>
      <c r="D6153" s="2" t="str">
        <f>TEXT(MID(Sales_Transactions[[#This Row],[Order Date]],2,5),"d/m/yyy")</f>
        <v>5/9/2012</v>
      </c>
      <c r="E6153" s="2" t="str">
        <f>TEXT(MID(Sales_Transactions[[#This Row],[Order Date]],2,5),"d")</f>
        <v>5</v>
      </c>
      <c r="F6153" s="2" t="str">
        <f>TEXT(MID(Sales_Transactions[[#This Row],[Order Date]],2,5),"m")</f>
        <v>9</v>
      </c>
      <c r="G6153" s="2" t="str">
        <f>TEXT(MID(Sales_Transactions[[#This Row],[Order Date]],2,5),"yyy")</f>
        <v>2012</v>
      </c>
      <c r="H6153" s="2" t="str">
        <f>TEXT(MID(Sales_Transactions[[#This Row],[Order Date]],2,5),"yyy/m")</f>
        <v>2012/9</v>
      </c>
      <c r="I6153" t="s">
        <v>78</v>
      </c>
      <c r="J6153">
        <f t="shared" si="576"/>
        <v>3</v>
      </c>
      <c r="K6153" s="2">
        <v>48</v>
      </c>
      <c r="L6153" s="3">
        <v>2271.37</v>
      </c>
      <c r="M6153" s="4">
        <v>0.09</v>
      </c>
      <c r="N6153" s="5" t="s">
        <v>67</v>
      </c>
      <c r="O6153" s="3">
        <v>528.11</v>
      </c>
      <c r="P6153" s="3">
        <v>49.34</v>
      </c>
      <c r="Q6153" s="3">
        <v>10.25</v>
      </c>
      <c r="R6153" s="5" t="s">
        <v>2388</v>
      </c>
      <c r="S6153" s="5" t="s">
        <v>2389</v>
      </c>
      <c r="T6153" s="5" t="str">
        <f t="shared" si="577"/>
        <v>Cynthia Arntzen</v>
      </c>
      <c r="U6153" t="s">
        <v>1143</v>
      </c>
      <c r="V6153" s="5" t="s">
        <v>27</v>
      </c>
      <c r="W6153" s="5" t="s">
        <v>57</v>
      </c>
      <c r="X6153" s="5" t="s">
        <v>58</v>
      </c>
      <c r="Y6153" s="5" t="s">
        <v>2284</v>
      </c>
      <c r="Z6153" s="5" t="s">
        <v>31</v>
      </c>
      <c r="AA6153" s="4">
        <v>0.56999999999999995</v>
      </c>
      <c r="AB6153" s="1">
        <v>41159</v>
      </c>
      <c r="AC6153" s="1">
        <v>19561</v>
      </c>
      <c r="AD6153">
        <f t="shared" si="578"/>
        <v>2</v>
      </c>
      <c r="AE6153">
        <f t="shared" ca="1" si="579"/>
        <v>71</v>
      </c>
      <c r="AF6153" t="str">
        <f t="shared" ca="1" si="580"/>
        <v>Over 65</v>
      </c>
      <c r="AG6153" s="3">
        <f t="shared" si="581"/>
        <v>1.2405332083333334</v>
      </c>
      <c r="AH6153" t="str">
        <f>_xlfn.IFNA(VLOOKUP(Sales_Transactions[[#This Row],[Order ID]],Returned_Items[#All],2,FALSE),"Not Returned")</f>
        <v>Not Returned</v>
      </c>
    </row>
    <row r="6154" spans="1:34" x14ac:dyDescent="0.25">
      <c r="A6154">
        <v>22243</v>
      </c>
      <c r="C6154" t="s">
        <v>230</v>
      </c>
      <c r="D6154" s="2" t="str">
        <f>TEXT(MID(Sales_Transactions[[#This Row],[Order Date]],2,5),"d/m/yyy")</f>
        <v>15/1/2009</v>
      </c>
      <c r="E6154" s="2" t="str">
        <f>TEXT(MID(Sales_Transactions[[#This Row],[Order Date]],2,5),"d")</f>
        <v>15</v>
      </c>
      <c r="F6154" s="2" t="str">
        <f>TEXT(MID(Sales_Transactions[[#This Row],[Order Date]],2,5),"m")</f>
        <v>1</v>
      </c>
      <c r="G6154" s="2" t="str">
        <f>TEXT(MID(Sales_Transactions[[#This Row],[Order Date]],2,5),"yyy")</f>
        <v>2009</v>
      </c>
      <c r="H6154" s="2" t="str">
        <f>TEXT(MID(Sales_Transactions[[#This Row],[Order Date]],2,5),"yyy/m")</f>
        <v>2009/1</v>
      </c>
      <c r="I6154" t="s">
        <v>101</v>
      </c>
      <c r="J6154">
        <f t="shared" si="576"/>
        <v>1</v>
      </c>
      <c r="K6154" s="2">
        <v>9</v>
      </c>
      <c r="L6154" s="3">
        <v>24.76</v>
      </c>
      <c r="M6154" s="4">
        <v>0.09</v>
      </c>
      <c r="N6154" s="5" t="s">
        <v>23</v>
      </c>
      <c r="O6154" s="3">
        <v>-1.82</v>
      </c>
      <c r="P6154" s="3">
        <v>2.88</v>
      </c>
      <c r="Q6154" s="3">
        <v>0.7</v>
      </c>
      <c r="R6154" s="5" t="s">
        <v>2433</v>
      </c>
      <c r="S6154" s="5" t="s">
        <v>3460</v>
      </c>
      <c r="T6154" s="5" t="str">
        <f t="shared" si="577"/>
        <v>Amy Hunt</v>
      </c>
      <c r="U6154" t="s">
        <v>1143</v>
      </c>
      <c r="V6154" s="5" t="s">
        <v>37</v>
      </c>
      <c r="W6154" s="5" t="s">
        <v>28</v>
      </c>
      <c r="X6154" s="5" t="s">
        <v>124</v>
      </c>
      <c r="Y6154" s="5" t="s">
        <v>125</v>
      </c>
      <c r="Z6154" s="5" t="s">
        <v>84</v>
      </c>
      <c r="AA6154" s="4">
        <v>0.56000000000000005</v>
      </c>
      <c r="AB6154" s="1">
        <v>39829</v>
      </c>
      <c r="AC6154" s="1">
        <v>19670</v>
      </c>
      <c r="AD6154">
        <f t="shared" si="578"/>
        <v>1</v>
      </c>
      <c r="AE6154">
        <f t="shared" ca="1" si="579"/>
        <v>70</v>
      </c>
      <c r="AF6154" t="str">
        <f t="shared" ca="1" si="580"/>
        <v>Over 65</v>
      </c>
      <c r="AG6154" s="3">
        <f t="shared" si="581"/>
        <v>0.39748977777777778</v>
      </c>
      <c r="AH6154" t="str">
        <f>_xlfn.IFNA(VLOOKUP(Sales_Transactions[[#This Row],[Order ID]],Returned_Items[#All],2,FALSE),"Not Returned")</f>
        <v>Not Returned</v>
      </c>
    </row>
    <row r="6155" spans="1:34" x14ac:dyDescent="0.25">
      <c r="A6155">
        <v>23104</v>
      </c>
      <c r="C6155" t="s">
        <v>1359</v>
      </c>
      <c r="D6155" s="2" t="str">
        <f>TEXT(MID(Sales_Transactions[[#This Row],[Order Date]],2,5),"d/m/yyy")</f>
        <v>9/4/2011</v>
      </c>
      <c r="E6155" s="2" t="str">
        <f>TEXT(MID(Sales_Transactions[[#This Row],[Order Date]],2,5),"d")</f>
        <v>9</v>
      </c>
      <c r="F6155" s="2" t="str">
        <f>TEXT(MID(Sales_Transactions[[#This Row],[Order Date]],2,5),"m")</f>
        <v>4</v>
      </c>
      <c r="G6155" s="2" t="str">
        <f>TEXT(MID(Sales_Transactions[[#This Row],[Order Date]],2,5),"yyy")</f>
        <v>2011</v>
      </c>
      <c r="H6155" s="2" t="str">
        <f>TEXT(MID(Sales_Transactions[[#This Row],[Order Date]],2,5),"yyy/m")</f>
        <v>2011/4</v>
      </c>
      <c r="I6155" t="s">
        <v>78</v>
      </c>
      <c r="J6155">
        <f t="shared" si="576"/>
        <v>3</v>
      </c>
      <c r="K6155" s="2">
        <v>3</v>
      </c>
      <c r="L6155" s="3">
        <v>30.92</v>
      </c>
      <c r="M6155" s="4">
        <v>0.02</v>
      </c>
      <c r="N6155" s="5" t="s">
        <v>67</v>
      </c>
      <c r="O6155" s="3">
        <v>28.64</v>
      </c>
      <c r="P6155" s="3">
        <v>6.98</v>
      </c>
      <c r="Q6155" s="3">
        <v>2.83</v>
      </c>
      <c r="R6155" s="5" t="s">
        <v>1522</v>
      </c>
      <c r="S6155" s="5" t="s">
        <v>1053</v>
      </c>
      <c r="T6155" s="5" t="str">
        <f t="shared" si="577"/>
        <v>Trudy Brown</v>
      </c>
      <c r="U6155" t="s">
        <v>1143</v>
      </c>
      <c r="V6155" s="5" t="s">
        <v>27</v>
      </c>
      <c r="W6155" s="5" t="s">
        <v>57</v>
      </c>
      <c r="X6155" s="5" t="s">
        <v>58</v>
      </c>
      <c r="Y6155" s="5" t="s">
        <v>1613</v>
      </c>
      <c r="Z6155" s="5" t="s">
        <v>60</v>
      </c>
      <c r="AA6155" s="4">
        <v>0.37</v>
      </c>
      <c r="AB6155" s="1">
        <v>40643</v>
      </c>
      <c r="AC6155" s="1">
        <v>19410</v>
      </c>
      <c r="AD6155">
        <f t="shared" si="578"/>
        <v>1</v>
      </c>
      <c r="AE6155">
        <f t="shared" ca="1" si="579"/>
        <v>71</v>
      </c>
      <c r="AF6155" t="str">
        <f t="shared" ca="1" si="580"/>
        <v>Over 65</v>
      </c>
      <c r="AG6155" s="3">
        <f t="shared" si="581"/>
        <v>3.2695346666666669</v>
      </c>
      <c r="AH6155" t="str">
        <f>_xlfn.IFNA(VLOOKUP(Sales_Transactions[[#This Row],[Order ID]],Returned_Items[#All],2,FALSE),"Not Returned")</f>
        <v>Not Returned</v>
      </c>
    </row>
    <row r="6156" spans="1:34" x14ac:dyDescent="0.25">
      <c r="A6156">
        <v>23104</v>
      </c>
      <c r="C6156" t="s">
        <v>1359</v>
      </c>
      <c r="D6156" s="2" t="str">
        <f>TEXT(MID(Sales_Transactions[[#This Row],[Order Date]],2,5),"d/m/yyy")</f>
        <v>9/4/2011</v>
      </c>
      <c r="E6156" s="2" t="str">
        <f>TEXT(MID(Sales_Transactions[[#This Row],[Order Date]],2,5),"d")</f>
        <v>9</v>
      </c>
      <c r="F6156" s="2" t="str">
        <f>TEXT(MID(Sales_Transactions[[#This Row],[Order Date]],2,5),"m")</f>
        <v>4</v>
      </c>
      <c r="G6156" s="2" t="str">
        <f>TEXT(MID(Sales_Transactions[[#This Row],[Order Date]],2,5),"yyy")</f>
        <v>2011</v>
      </c>
      <c r="H6156" s="2" t="str">
        <f>TEXT(MID(Sales_Transactions[[#This Row],[Order Date]],2,5),"yyy/m")</f>
        <v>2011/4</v>
      </c>
      <c r="I6156" t="s">
        <v>78</v>
      </c>
      <c r="J6156">
        <f t="shared" si="576"/>
        <v>3</v>
      </c>
      <c r="K6156" s="2">
        <v>24</v>
      </c>
      <c r="L6156" s="3">
        <v>142.80000000000001</v>
      </c>
      <c r="M6156" s="4">
        <v>0.01</v>
      </c>
      <c r="N6156" s="5" t="s">
        <v>23</v>
      </c>
      <c r="O6156" s="3">
        <v>-25</v>
      </c>
      <c r="P6156" s="3">
        <v>5.81</v>
      </c>
      <c r="Q6156" s="3">
        <v>3.37</v>
      </c>
      <c r="R6156" s="5" t="s">
        <v>1522</v>
      </c>
      <c r="S6156" s="5" t="s">
        <v>1053</v>
      </c>
      <c r="T6156" s="5" t="str">
        <f t="shared" si="577"/>
        <v>Trudy Brown</v>
      </c>
      <c r="U6156" t="s">
        <v>1143</v>
      </c>
      <c r="V6156" s="5" t="s">
        <v>27</v>
      </c>
      <c r="W6156" s="5" t="s">
        <v>28</v>
      </c>
      <c r="X6156" s="5" t="s">
        <v>82</v>
      </c>
      <c r="Y6156" s="5" t="s">
        <v>1362</v>
      </c>
      <c r="Z6156" s="5" t="s">
        <v>84</v>
      </c>
      <c r="AA6156" s="4">
        <v>0.54</v>
      </c>
      <c r="AB6156" s="1">
        <v>40645</v>
      </c>
      <c r="AC6156" s="1">
        <v>19591</v>
      </c>
      <c r="AD6156">
        <f t="shared" si="578"/>
        <v>3</v>
      </c>
      <c r="AE6156">
        <f t="shared" ca="1" si="579"/>
        <v>70</v>
      </c>
      <c r="AF6156" t="str">
        <f t="shared" ca="1" si="580"/>
        <v>Over 65</v>
      </c>
      <c r="AG6156" s="3">
        <f t="shared" si="581"/>
        <v>0.38247579166666662</v>
      </c>
      <c r="AH6156" t="str">
        <f>_xlfn.IFNA(VLOOKUP(Sales_Transactions[[#This Row],[Order ID]],Returned_Items[#All],2,FALSE),"Not Returned")</f>
        <v>Not Returned</v>
      </c>
    </row>
    <row r="6157" spans="1:34" x14ac:dyDescent="0.25">
      <c r="A6157">
        <v>23363</v>
      </c>
      <c r="C6157" t="s">
        <v>1642</v>
      </c>
      <c r="D6157" s="2" t="str">
        <f>TEXT(MID(Sales_Transactions[[#This Row],[Order Date]],2,5),"d/m/yyy")</f>
        <v>29/5/2012</v>
      </c>
      <c r="E6157" s="2" t="str">
        <f>TEXT(MID(Sales_Transactions[[#This Row],[Order Date]],2,5),"d")</f>
        <v>29</v>
      </c>
      <c r="F6157" s="2" t="str">
        <f>TEXT(MID(Sales_Transactions[[#This Row],[Order Date]],2,5),"m")</f>
        <v>5</v>
      </c>
      <c r="G6157" s="2" t="str">
        <f>TEXT(MID(Sales_Transactions[[#This Row],[Order Date]],2,5),"yyy")</f>
        <v>2012</v>
      </c>
      <c r="H6157" s="2" t="str">
        <f>TEXT(MID(Sales_Transactions[[#This Row],[Order Date]],2,5),"yyy/m")</f>
        <v>2012/5</v>
      </c>
      <c r="I6157" t="s">
        <v>22</v>
      </c>
      <c r="J6157">
        <f t="shared" si="576"/>
        <v>2</v>
      </c>
      <c r="K6157" s="2">
        <v>46</v>
      </c>
      <c r="L6157" s="3">
        <v>241.81</v>
      </c>
      <c r="M6157" s="4">
        <v>0.02</v>
      </c>
      <c r="N6157" s="5" t="s">
        <v>23</v>
      </c>
      <c r="O6157" s="3">
        <v>-94.83</v>
      </c>
      <c r="P6157" s="3">
        <v>4.91</v>
      </c>
      <c r="Q6157" s="3">
        <v>4.97</v>
      </c>
      <c r="R6157" s="5" t="s">
        <v>1940</v>
      </c>
      <c r="S6157" s="5" t="s">
        <v>3456</v>
      </c>
      <c r="T6157" s="5" t="str">
        <f t="shared" si="577"/>
        <v>Robert Dilbeck</v>
      </c>
      <c r="U6157" t="s">
        <v>1143</v>
      </c>
      <c r="V6157" s="5" t="s">
        <v>47</v>
      </c>
      <c r="W6157" s="5" t="s">
        <v>28</v>
      </c>
      <c r="X6157" s="5" t="s">
        <v>41</v>
      </c>
      <c r="Y6157" s="5" t="s">
        <v>1061</v>
      </c>
      <c r="Z6157" s="5" t="s">
        <v>43</v>
      </c>
      <c r="AA6157" s="4">
        <v>0.38</v>
      </c>
      <c r="AB6157" s="1">
        <v>41065</v>
      </c>
      <c r="AC6157" s="1">
        <v>19470</v>
      </c>
      <c r="AD6157">
        <f t="shared" si="578"/>
        <v>7</v>
      </c>
      <c r="AE6157">
        <f t="shared" ca="1" si="579"/>
        <v>71</v>
      </c>
      <c r="AF6157" t="str">
        <f t="shared" ca="1" si="580"/>
        <v>Over 65</v>
      </c>
      <c r="AG6157" s="3">
        <f t="shared" si="581"/>
        <v>0.21476126086956523</v>
      </c>
      <c r="AH6157" t="str">
        <f>_xlfn.IFNA(VLOOKUP(Sales_Transactions[[#This Row],[Order ID]],Returned_Items[#All],2,FALSE),"Not Returned")</f>
        <v>Not Returned</v>
      </c>
    </row>
    <row r="6158" spans="1:34" x14ac:dyDescent="0.25">
      <c r="A6158">
        <v>23559</v>
      </c>
      <c r="C6158" t="s">
        <v>2862</v>
      </c>
      <c r="D6158" s="2" t="str">
        <f>TEXT(MID(Sales_Transactions[[#This Row],[Order Date]],2,5),"d/m/yyy")</f>
        <v>18/7/2010</v>
      </c>
      <c r="E6158" s="2" t="str">
        <f>TEXT(MID(Sales_Transactions[[#This Row],[Order Date]],2,5),"d")</f>
        <v>18</v>
      </c>
      <c r="F6158" s="2" t="str">
        <f>TEXT(MID(Sales_Transactions[[#This Row],[Order Date]],2,5),"m")</f>
        <v>7</v>
      </c>
      <c r="G6158" s="2" t="str">
        <f>TEXT(MID(Sales_Transactions[[#This Row],[Order Date]],2,5),"yyy")</f>
        <v>2010</v>
      </c>
      <c r="H6158" s="2" t="str">
        <f>TEXT(MID(Sales_Transactions[[#This Row],[Order Date]],2,5),"yyy/m")</f>
        <v>2010/7</v>
      </c>
      <c r="I6158" t="s">
        <v>22</v>
      </c>
      <c r="J6158">
        <f t="shared" si="576"/>
        <v>2</v>
      </c>
      <c r="K6158" s="2">
        <v>14</v>
      </c>
      <c r="L6158" s="3">
        <v>425.67</v>
      </c>
      <c r="M6158" s="4">
        <v>0.03</v>
      </c>
      <c r="N6158" s="5" t="s">
        <v>67</v>
      </c>
      <c r="O6158" s="3">
        <v>166.57</v>
      </c>
      <c r="P6158" s="3">
        <v>28.53</v>
      </c>
      <c r="Q6158" s="3">
        <v>1.49</v>
      </c>
      <c r="R6158" s="5" t="s">
        <v>2388</v>
      </c>
      <c r="S6158" s="5" t="s">
        <v>2389</v>
      </c>
      <c r="T6158" s="5" t="str">
        <f t="shared" si="577"/>
        <v>Cynthia Arntzen</v>
      </c>
      <c r="U6158" t="s">
        <v>1143</v>
      </c>
      <c r="V6158" s="5" t="s">
        <v>74</v>
      </c>
      <c r="W6158" s="5" t="s">
        <v>28</v>
      </c>
      <c r="X6158" s="5" t="s">
        <v>41</v>
      </c>
      <c r="Y6158" s="5" t="s">
        <v>622</v>
      </c>
      <c r="Z6158" s="5" t="s">
        <v>43</v>
      </c>
      <c r="AA6158" s="4">
        <v>0.38</v>
      </c>
      <c r="AB6158" s="1">
        <v>40384</v>
      </c>
      <c r="AC6158" s="1">
        <v>19586</v>
      </c>
      <c r="AD6158">
        <f t="shared" si="578"/>
        <v>7</v>
      </c>
      <c r="AE6158">
        <f t="shared" ca="1" si="579"/>
        <v>70</v>
      </c>
      <c r="AF6158" t="str">
        <f t="shared" ca="1" si="580"/>
        <v>Over 65</v>
      </c>
      <c r="AG6158" s="3">
        <f t="shared" si="581"/>
        <v>2.1436743571428569</v>
      </c>
      <c r="AH6158" t="str">
        <f>_xlfn.IFNA(VLOOKUP(Sales_Transactions[[#This Row],[Order ID]],Returned_Items[#All],2,FALSE),"Not Returned")</f>
        <v>Returned</v>
      </c>
    </row>
    <row r="6159" spans="1:34" x14ac:dyDescent="0.25">
      <c r="A6159">
        <v>23559</v>
      </c>
      <c r="C6159" t="s">
        <v>2862</v>
      </c>
      <c r="D6159" s="2" t="str">
        <f>TEXT(MID(Sales_Transactions[[#This Row],[Order Date]],2,5),"d/m/yyy")</f>
        <v>18/7/2010</v>
      </c>
      <c r="E6159" s="2" t="str">
        <f>TEXT(MID(Sales_Transactions[[#This Row],[Order Date]],2,5),"d")</f>
        <v>18</v>
      </c>
      <c r="F6159" s="2" t="str">
        <f>TEXT(MID(Sales_Transactions[[#This Row],[Order Date]],2,5),"m")</f>
        <v>7</v>
      </c>
      <c r="G6159" s="2" t="str">
        <f>TEXT(MID(Sales_Transactions[[#This Row],[Order Date]],2,5),"yyy")</f>
        <v>2010</v>
      </c>
      <c r="H6159" s="2" t="str">
        <f>TEXT(MID(Sales_Transactions[[#This Row],[Order Date]],2,5),"yyy/m")</f>
        <v>2010/7</v>
      </c>
      <c r="I6159" t="s">
        <v>22</v>
      </c>
      <c r="J6159">
        <f t="shared" si="576"/>
        <v>2</v>
      </c>
      <c r="K6159" s="2">
        <v>9</v>
      </c>
      <c r="L6159" s="3">
        <v>173.44</v>
      </c>
      <c r="M6159" s="4">
        <v>0.02</v>
      </c>
      <c r="N6159" s="5" t="s">
        <v>23</v>
      </c>
      <c r="O6159" s="3">
        <v>-34.630000000000003</v>
      </c>
      <c r="P6159" s="3">
        <v>17.98</v>
      </c>
      <c r="Q6159" s="3">
        <v>8.51</v>
      </c>
      <c r="R6159" s="5" t="s">
        <v>2388</v>
      </c>
      <c r="S6159" s="5" t="s">
        <v>2389</v>
      </c>
      <c r="T6159" s="5" t="str">
        <f t="shared" si="577"/>
        <v>Cynthia Arntzen</v>
      </c>
      <c r="U6159" t="s">
        <v>1143</v>
      </c>
      <c r="V6159" s="5" t="s">
        <v>74</v>
      </c>
      <c r="W6159" s="5" t="s">
        <v>48</v>
      </c>
      <c r="X6159" s="5" t="s">
        <v>324</v>
      </c>
      <c r="Y6159" s="5" t="s">
        <v>437</v>
      </c>
      <c r="Z6159" s="5" t="s">
        <v>56</v>
      </c>
      <c r="AA6159" s="4">
        <v>0.4</v>
      </c>
      <c r="AB6159" s="1">
        <v>40382</v>
      </c>
      <c r="AC6159" s="1">
        <v>19710</v>
      </c>
      <c r="AD6159">
        <f t="shared" si="578"/>
        <v>5</v>
      </c>
      <c r="AE6159">
        <f t="shared" ca="1" si="579"/>
        <v>70</v>
      </c>
      <c r="AF6159" t="str">
        <f t="shared" ca="1" si="580"/>
        <v>Over 65</v>
      </c>
      <c r="AG6159" s="3">
        <f t="shared" si="581"/>
        <v>2.9429337777777778</v>
      </c>
      <c r="AH6159" t="str">
        <f>_xlfn.IFNA(VLOOKUP(Sales_Transactions[[#This Row],[Order ID]],Returned_Items[#All],2,FALSE),"Not Returned")</f>
        <v>Returned</v>
      </c>
    </row>
    <row r="6160" spans="1:34" x14ac:dyDescent="0.25">
      <c r="A6160">
        <v>24160</v>
      </c>
      <c r="C6160" t="s">
        <v>1743</v>
      </c>
      <c r="D6160" s="2" t="str">
        <f>TEXT(MID(Sales_Transactions[[#This Row],[Order Date]],2,5),"d/m/yyy")</f>
        <v>1/2/2011</v>
      </c>
      <c r="E6160" s="2" t="str">
        <f>TEXT(MID(Sales_Transactions[[#This Row],[Order Date]],2,5),"d")</f>
        <v>1</v>
      </c>
      <c r="F6160" s="2" t="str">
        <f>TEXT(MID(Sales_Transactions[[#This Row],[Order Date]],2,5),"m")</f>
        <v>2</v>
      </c>
      <c r="G6160" s="2" t="str">
        <f>TEXT(MID(Sales_Transactions[[#This Row],[Order Date]],2,5),"yyy")</f>
        <v>2011</v>
      </c>
      <c r="H6160" s="2" t="str">
        <f>TEXT(MID(Sales_Transactions[[#This Row],[Order Date]],2,5),"yyy/m")</f>
        <v>2011/2</v>
      </c>
      <c r="I6160" t="s">
        <v>78</v>
      </c>
      <c r="J6160">
        <f t="shared" si="576"/>
        <v>3</v>
      </c>
      <c r="K6160" s="2">
        <v>44</v>
      </c>
      <c r="L6160" s="3">
        <v>3644.596</v>
      </c>
      <c r="M6160" s="4">
        <v>0.06</v>
      </c>
      <c r="N6160" s="5" t="s">
        <v>23</v>
      </c>
      <c r="O6160" s="3">
        <v>1104.32</v>
      </c>
      <c r="P6160" s="3">
        <v>95.99</v>
      </c>
      <c r="Q6160" s="3">
        <v>4.9000000000000004</v>
      </c>
      <c r="R6160" s="5" t="s">
        <v>2433</v>
      </c>
      <c r="S6160" s="5" t="s">
        <v>3460</v>
      </c>
      <c r="T6160" s="5" t="str">
        <f t="shared" si="577"/>
        <v>Amy Hunt</v>
      </c>
      <c r="U6160" t="s">
        <v>1143</v>
      </c>
      <c r="V6160" s="5" t="s">
        <v>74</v>
      </c>
      <c r="W6160" s="5" t="s">
        <v>48</v>
      </c>
      <c r="X6160" s="5" t="s">
        <v>49</v>
      </c>
      <c r="Y6160" s="5" t="s">
        <v>2243</v>
      </c>
      <c r="Z6160" s="5" t="s">
        <v>43</v>
      </c>
      <c r="AA6160" s="4">
        <v>0.56000000000000005</v>
      </c>
      <c r="AB6160" s="1">
        <v>40576</v>
      </c>
      <c r="AC6160" s="1">
        <v>19860</v>
      </c>
      <c r="AD6160">
        <f t="shared" si="578"/>
        <v>1</v>
      </c>
      <c r="AE6160">
        <f t="shared" ca="1" si="579"/>
        <v>70</v>
      </c>
      <c r="AF6160" t="str">
        <f t="shared" ca="1" si="580"/>
        <v>Over 65</v>
      </c>
      <c r="AG6160" s="3">
        <f t="shared" si="581"/>
        <v>2.2916455909090909</v>
      </c>
      <c r="AH6160" t="str">
        <f>_xlfn.IFNA(VLOOKUP(Sales_Transactions[[#This Row],[Order ID]],Returned_Items[#All],2,FALSE),"Not Returned")</f>
        <v>Not Returned</v>
      </c>
    </row>
    <row r="6161" spans="1:34" x14ac:dyDescent="0.25">
      <c r="A6161">
        <v>24193</v>
      </c>
      <c r="C6161" t="s">
        <v>3027</v>
      </c>
      <c r="D6161" s="2" t="str">
        <f>TEXT(MID(Sales_Transactions[[#This Row],[Order Date]],2,5),"d/m/yyy")</f>
        <v>14/3/2009</v>
      </c>
      <c r="E6161" s="2" t="str">
        <f>TEXT(MID(Sales_Transactions[[#This Row],[Order Date]],2,5),"d")</f>
        <v>14</v>
      </c>
      <c r="F6161" s="2" t="str">
        <f>TEXT(MID(Sales_Transactions[[#This Row],[Order Date]],2,5),"m")</f>
        <v>3</v>
      </c>
      <c r="G6161" s="2" t="str">
        <f>TEXT(MID(Sales_Transactions[[#This Row],[Order Date]],2,5),"yyy")</f>
        <v>2009</v>
      </c>
      <c r="H6161" s="2" t="str">
        <f>TEXT(MID(Sales_Transactions[[#This Row],[Order Date]],2,5),"yyy/m")</f>
        <v>2009/3</v>
      </c>
      <c r="I6161" t="s">
        <v>52</v>
      </c>
      <c r="J6161">
        <f t="shared" si="576"/>
        <v>1</v>
      </c>
      <c r="K6161" s="2">
        <v>45</v>
      </c>
      <c r="L6161" s="3">
        <v>9539.6</v>
      </c>
      <c r="M6161" s="4">
        <v>0.02</v>
      </c>
      <c r="N6161" s="5" t="s">
        <v>34</v>
      </c>
      <c r="O6161" s="3">
        <v>-163.63</v>
      </c>
      <c r="P6161" s="3">
        <v>200.98</v>
      </c>
      <c r="Q6161" s="3">
        <v>55.96</v>
      </c>
      <c r="R6161" s="5" t="s">
        <v>194</v>
      </c>
      <c r="S6161" s="5" t="s">
        <v>2560</v>
      </c>
      <c r="T6161" s="5" t="str">
        <f t="shared" si="577"/>
        <v>Beth Fritzler</v>
      </c>
      <c r="U6161" t="s">
        <v>1143</v>
      </c>
      <c r="V6161" s="5" t="s">
        <v>27</v>
      </c>
      <c r="W6161" s="5" t="s">
        <v>57</v>
      </c>
      <c r="X6161" s="5" t="s">
        <v>104</v>
      </c>
      <c r="Y6161" s="5" t="s">
        <v>2104</v>
      </c>
      <c r="Z6161" s="5" t="s">
        <v>106</v>
      </c>
      <c r="AA6161" s="4">
        <v>0.75</v>
      </c>
      <c r="AB6161" s="1">
        <v>39888</v>
      </c>
      <c r="AC6161" s="1">
        <v>20001</v>
      </c>
      <c r="AD6161">
        <f t="shared" si="578"/>
        <v>2</v>
      </c>
      <c r="AE6161">
        <f t="shared" ca="1" si="579"/>
        <v>69</v>
      </c>
      <c r="AF6161" t="str">
        <f t="shared" ca="1" si="580"/>
        <v>Over 65</v>
      </c>
      <c r="AG6161" s="3">
        <f t="shared" si="581"/>
        <v>5.7088845333333325</v>
      </c>
      <c r="AH6161" t="str">
        <f>_xlfn.IFNA(VLOOKUP(Sales_Transactions[[#This Row],[Order ID]],Returned_Items[#All],2,FALSE),"Not Returned")</f>
        <v>Not Returned</v>
      </c>
    </row>
    <row r="6162" spans="1:34" x14ac:dyDescent="0.25">
      <c r="A6162">
        <v>24193</v>
      </c>
      <c r="C6162" t="s">
        <v>3027</v>
      </c>
      <c r="D6162" s="2" t="str">
        <f>TEXT(MID(Sales_Transactions[[#This Row],[Order Date]],2,5),"d/m/yyy")</f>
        <v>14/3/2009</v>
      </c>
      <c r="E6162" s="2" t="str">
        <f>TEXT(MID(Sales_Transactions[[#This Row],[Order Date]],2,5),"d")</f>
        <v>14</v>
      </c>
      <c r="F6162" s="2" t="str">
        <f>TEXT(MID(Sales_Transactions[[#This Row],[Order Date]],2,5),"m")</f>
        <v>3</v>
      </c>
      <c r="G6162" s="2" t="str">
        <f>TEXT(MID(Sales_Transactions[[#This Row],[Order Date]],2,5),"yyy")</f>
        <v>2009</v>
      </c>
      <c r="H6162" s="2" t="str">
        <f>TEXT(MID(Sales_Transactions[[#This Row],[Order Date]],2,5),"yyy/m")</f>
        <v>2009/3</v>
      </c>
      <c r="I6162" t="s">
        <v>52</v>
      </c>
      <c r="J6162">
        <f t="shared" si="576"/>
        <v>1</v>
      </c>
      <c r="K6162" s="2">
        <v>24</v>
      </c>
      <c r="L6162" s="3">
        <v>109.86</v>
      </c>
      <c r="M6162" s="4">
        <v>0.02</v>
      </c>
      <c r="N6162" s="5" t="s">
        <v>23</v>
      </c>
      <c r="O6162" s="3">
        <v>-63.87</v>
      </c>
      <c r="P6162" s="3">
        <v>4.28</v>
      </c>
      <c r="Q6162" s="3">
        <v>5.17</v>
      </c>
      <c r="R6162" s="5" t="s">
        <v>194</v>
      </c>
      <c r="S6162" s="5" t="s">
        <v>2560</v>
      </c>
      <c r="T6162" s="5" t="str">
        <f t="shared" si="577"/>
        <v>Beth Fritzler</v>
      </c>
      <c r="U6162" t="s">
        <v>1143</v>
      </c>
      <c r="V6162" s="5" t="s">
        <v>27</v>
      </c>
      <c r="W6162" s="5" t="s">
        <v>28</v>
      </c>
      <c r="X6162" s="5" t="s">
        <v>75</v>
      </c>
      <c r="Y6162" s="5" t="s">
        <v>420</v>
      </c>
      <c r="Z6162" s="5" t="s">
        <v>43</v>
      </c>
      <c r="AA6162" s="4">
        <v>0.4</v>
      </c>
      <c r="AB6162" s="1">
        <v>39887</v>
      </c>
      <c r="AC6162" s="1">
        <v>19728</v>
      </c>
      <c r="AD6162">
        <f t="shared" si="578"/>
        <v>1</v>
      </c>
      <c r="AE6162">
        <f t="shared" ca="1" si="579"/>
        <v>70</v>
      </c>
      <c r="AF6162" t="str">
        <f t="shared" ca="1" si="580"/>
        <v>Over 65</v>
      </c>
      <c r="AG6162" s="3">
        <f t="shared" si="581"/>
        <v>0.39371433333333333</v>
      </c>
      <c r="AH6162" t="str">
        <f>_xlfn.IFNA(VLOOKUP(Sales_Transactions[[#This Row],[Order ID]],Returned_Items[#All],2,FALSE),"Not Returned")</f>
        <v>Not Returned</v>
      </c>
    </row>
    <row r="6163" spans="1:34" x14ac:dyDescent="0.25">
      <c r="A6163">
        <v>24193</v>
      </c>
      <c r="C6163" t="s">
        <v>3027</v>
      </c>
      <c r="D6163" s="2" t="str">
        <f>TEXT(MID(Sales_Transactions[[#This Row],[Order Date]],2,5),"d/m/yyy")</f>
        <v>14/3/2009</v>
      </c>
      <c r="E6163" s="2" t="str">
        <f>TEXT(MID(Sales_Transactions[[#This Row],[Order Date]],2,5),"d")</f>
        <v>14</v>
      </c>
      <c r="F6163" s="2" t="str">
        <f>TEXT(MID(Sales_Transactions[[#This Row],[Order Date]],2,5),"m")</f>
        <v>3</v>
      </c>
      <c r="G6163" s="2" t="str">
        <f>TEXT(MID(Sales_Transactions[[#This Row],[Order Date]],2,5),"yyy")</f>
        <v>2009</v>
      </c>
      <c r="H6163" s="2" t="str">
        <f>TEXT(MID(Sales_Transactions[[#This Row],[Order Date]],2,5),"yyy/m")</f>
        <v>2009/3</v>
      </c>
      <c r="I6163" t="s">
        <v>52</v>
      </c>
      <c r="J6163">
        <f t="shared" si="576"/>
        <v>1</v>
      </c>
      <c r="K6163" s="2">
        <v>19</v>
      </c>
      <c r="L6163" s="3">
        <v>1426.5125</v>
      </c>
      <c r="M6163" s="4">
        <v>0.04</v>
      </c>
      <c r="N6163" s="5" t="s">
        <v>23</v>
      </c>
      <c r="O6163" s="3">
        <v>-175.18</v>
      </c>
      <c r="P6163" s="3">
        <v>85.99</v>
      </c>
      <c r="Q6163" s="3">
        <v>0.99</v>
      </c>
      <c r="R6163" s="5" t="s">
        <v>194</v>
      </c>
      <c r="S6163" s="5" t="s">
        <v>2560</v>
      </c>
      <c r="T6163" s="5" t="str">
        <f t="shared" si="577"/>
        <v>Beth Fritzler</v>
      </c>
      <c r="U6163" t="s">
        <v>1143</v>
      </c>
      <c r="V6163" s="5" t="s">
        <v>27</v>
      </c>
      <c r="W6163" s="5" t="s">
        <v>48</v>
      </c>
      <c r="X6163" s="5" t="s">
        <v>49</v>
      </c>
      <c r="Y6163" s="5" t="s">
        <v>214</v>
      </c>
      <c r="Z6163" s="5" t="s">
        <v>84</v>
      </c>
      <c r="AA6163" s="4">
        <v>0.85</v>
      </c>
      <c r="AB6163" s="1">
        <v>39888</v>
      </c>
      <c r="AC6163" s="1">
        <v>20013</v>
      </c>
      <c r="AD6163">
        <f t="shared" si="578"/>
        <v>2</v>
      </c>
      <c r="AE6163">
        <f t="shared" ca="1" si="579"/>
        <v>69</v>
      </c>
      <c r="AF6163" t="str">
        <f t="shared" ca="1" si="580"/>
        <v>Over 65</v>
      </c>
      <c r="AG6163" s="3">
        <f t="shared" si="581"/>
        <v>4.5760844210526308</v>
      </c>
      <c r="AH6163" t="str">
        <f>_xlfn.IFNA(VLOOKUP(Sales_Transactions[[#This Row],[Order ID]],Returned_Items[#All],2,FALSE),"Not Returned")</f>
        <v>Not Returned</v>
      </c>
    </row>
    <row r="6164" spans="1:34" x14ac:dyDescent="0.25">
      <c r="A6164">
        <v>24352</v>
      </c>
      <c r="C6164" t="s">
        <v>2078</v>
      </c>
      <c r="D6164" s="2" t="str">
        <f>TEXT(MID(Sales_Transactions[[#This Row],[Order Date]],2,5),"d/m/yyy")</f>
        <v>10/5/2010</v>
      </c>
      <c r="E6164" s="2" t="str">
        <f>TEXT(MID(Sales_Transactions[[#This Row],[Order Date]],2,5),"d")</f>
        <v>10</v>
      </c>
      <c r="F6164" s="2" t="str">
        <f>TEXT(MID(Sales_Transactions[[#This Row],[Order Date]],2,5),"m")</f>
        <v>5</v>
      </c>
      <c r="G6164" s="2" t="str">
        <f>TEXT(MID(Sales_Transactions[[#This Row],[Order Date]],2,5),"yyy")</f>
        <v>2010</v>
      </c>
      <c r="H6164" s="2" t="str">
        <f>TEXT(MID(Sales_Transactions[[#This Row],[Order Date]],2,5),"yyy/m")</f>
        <v>2010/5</v>
      </c>
      <c r="I6164" t="s">
        <v>101</v>
      </c>
      <c r="J6164">
        <f t="shared" si="576"/>
        <v>1</v>
      </c>
      <c r="K6164" s="2">
        <v>32</v>
      </c>
      <c r="L6164" s="3">
        <v>103.48</v>
      </c>
      <c r="M6164" s="4">
        <v>0.03</v>
      </c>
      <c r="N6164" s="5" t="s">
        <v>23</v>
      </c>
      <c r="O6164" s="3">
        <v>20.53</v>
      </c>
      <c r="P6164" s="3">
        <v>3.14</v>
      </c>
      <c r="Q6164" s="3">
        <v>1.1399999999999999</v>
      </c>
      <c r="R6164" s="5" t="s">
        <v>663</v>
      </c>
      <c r="S6164" s="5" t="s">
        <v>3453</v>
      </c>
      <c r="T6164" s="5" t="str">
        <f t="shared" si="577"/>
        <v>Toby Swindell</v>
      </c>
      <c r="U6164" t="s">
        <v>1143</v>
      </c>
      <c r="V6164" s="5" t="s">
        <v>27</v>
      </c>
      <c r="W6164" s="5" t="s">
        <v>28</v>
      </c>
      <c r="X6164" s="5" t="s">
        <v>75</v>
      </c>
      <c r="Y6164" s="5" t="s">
        <v>3139</v>
      </c>
      <c r="Z6164" s="5" t="s">
        <v>84</v>
      </c>
      <c r="AA6164" s="4">
        <v>0.4</v>
      </c>
      <c r="AB6164" s="1">
        <v>40308</v>
      </c>
      <c r="AC6164" s="1">
        <v>19728</v>
      </c>
      <c r="AD6164">
        <f t="shared" si="578"/>
        <v>0</v>
      </c>
      <c r="AE6164">
        <f t="shared" ca="1" si="579"/>
        <v>70</v>
      </c>
      <c r="AF6164" t="str">
        <f t="shared" ca="1" si="580"/>
        <v>Over 65</v>
      </c>
      <c r="AG6164" s="3">
        <f t="shared" si="581"/>
        <v>0.1337205625</v>
      </c>
      <c r="AH6164" t="str">
        <f>_xlfn.IFNA(VLOOKUP(Sales_Transactions[[#This Row],[Order ID]],Returned_Items[#All],2,FALSE),"Not Returned")</f>
        <v>Not Returned</v>
      </c>
    </row>
    <row r="6165" spans="1:34" x14ac:dyDescent="0.25">
      <c r="A6165">
        <v>24646</v>
      </c>
      <c r="C6165" t="s">
        <v>593</v>
      </c>
      <c r="D6165" s="2" t="str">
        <f>TEXT(MID(Sales_Transactions[[#This Row],[Order Date]],2,5),"d/m/yyy")</f>
        <v>15/4/2011</v>
      </c>
      <c r="E6165" s="2" t="str">
        <f>TEXT(MID(Sales_Transactions[[#This Row],[Order Date]],2,5),"d")</f>
        <v>15</v>
      </c>
      <c r="F6165" s="2" t="str">
        <f>TEXT(MID(Sales_Transactions[[#This Row],[Order Date]],2,5),"m")</f>
        <v>4</v>
      </c>
      <c r="G6165" s="2" t="str">
        <f>TEXT(MID(Sales_Transactions[[#This Row],[Order Date]],2,5),"yyy")</f>
        <v>2011</v>
      </c>
      <c r="H6165" s="2" t="str">
        <f>TEXT(MID(Sales_Transactions[[#This Row],[Order Date]],2,5),"yyy/m")</f>
        <v>2011/4</v>
      </c>
      <c r="I6165" t="s">
        <v>52</v>
      </c>
      <c r="J6165">
        <f t="shared" si="576"/>
        <v>1</v>
      </c>
      <c r="K6165" s="2">
        <v>46</v>
      </c>
      <c r="L6165" s="3">
        <v>662.51</v>
      </c>
      <c r="M6165" s="4">
        <v>0.09</v>
      </c>
      <c r="N6165" s="5" t="s">
        <v>23</v>
      </c>
      <c r="O6165" s="3">
        <v>293.32</v>
      </c>
      <c r="P6165" s="3">
        <v>15.67</v>
      </c>
      <c r="Q6165" s="3">
        <v>1.39</v>
      </c>
      <c r="R6165" s="5" t="s">
        <v>1522</v>
      </c>
      <c r="S6165" s="5" t="s">
        <v>1053</v>
      </c>
      <c r="T6165" s="5" t="str">
        <f t="shared" si="577"/>
        <v>Trudy Brown</v>
      </c>
      <c r="U6165" t="s">
        <v>1143</v>
      </c>
      <c r="V6165" s="5" t="s">
        <v>27</v>
      </c>
      <c r="W6165" s="5" t="s">
        <v>28</v>
      </c>
      <c r="X6165" s="5" t="s">
        <v>98</v>
      </c>
      <c r="Y6165" s="5" t="s">
        <v>247</v>
      </c>
      <c r="Z6165" s="5" t="s">
        <v>43</v>
      </c>
      <c r="AA6165" s="4">
        <v>0.38</v>
      </c>
      <c r="AB6165" s="1">
        <v>40649</v>
      </c>
      <c r="AC6165" s="1">
        <v>19959</v>
      </c>
      <c r="AD6165">
        <f t="shared" si="578"/>
        <v>1</v>
      </c>
      <c r="AE6165">
        <f t="shared" ca="1" si="579"/>
        <v>69</v>
      </c>
      <c r="AF6165" t="str">
        <f t="shared" ca="1" si="580"/>
        <v>Over 65</v>
      </c>
      <c r="AG6165" s="3">
        <f t="shared" si="581"/>
        <v>0.37056297826086959</v>
      </c>
      <c r="AH6165" t="str">
        <f>_xlfn.IFNA(VLOOKUP(Sales_Transactions[[#This Row],[Order ID]],Returned_Items[#All],2,FALSE),"Not Returned")</f>
        <v>Not Returned</v>
      </c>
    </row>
    <row r="6166" spans="1:34" x14ac:dyDescent="0.25">
      <c r="A6166">
        <v>24646</v>
      </c>
      <c r="C6166" t="s">
        <v>593</v>
      </c>
      <c r="D6166" s="2" t="str">
        <f>TEXT(MID(Sales_Transactions[[#This Row],[Order Date]],2,5),"d/m/yyy")</f>
        <v>15/4/2011</v>
      </c>
      <c r="E6166" s="2" t="str">
        <f>TEXT(MID(Sales_Transactions[[#This Row],[Order Date]],2,5),"d")</f>
        <v>15</v>
      </c>
      <c r="F6166" s="2" t="str">
        <f>TEXT(MID(Sales_Transactions[[#This Row],[Order Date]],2,5),"m")</f>
        <v>4</v>
      </c>
      <c r="G6166" s="2" t="str">
        <f>TEXT(MID(Sales_Transactions[[#This Row],[Order Date]],2,5),"yyy")</f>
        <v>2011</v>
      </c>
      <c r="H6166" s="2" t="str">
        <f>TEXT(MID(Sales_Transactions[[#This Row],[Order Date]],2,5),"yyy/m")</f>
        <v>2011/4</v>
      </c>
      <c r="I6166" t="s">
        <v>52</v>
      </c>
      <c r="J6166">
        <f t="shared" si="576"/>
        <v>1</v>
      </c>
      <c r="K6166" s="2">
        <v>21</v>
      </c>
      <c r="L6166" s="3">
        <v>61.18</v>
      </c>
      <c r="M6166" s="4">
        <v>0</v>
      </c>
      <c r="N6166" s="5" t="s">
        <v>23</v>
      </c>
      <c r="O6166" s="3">
        <v>6.85</v>
      </c>
      <c r="P6166" s="3">
        <v>2.88</v>
      </c>
      <c r="Q6166" s="3">
        <v>0.7</v>
      </c>
      <c r="R6166" s="5" t="s">
        <v>1522</v>
      </c>
      <c r="S6166" s="5" t="s">
        <v>1053</v>
      </c>
      <c r="T6166" s="5" t="str">
        <f t="shared" si="577"/>
        <v>Trudy Brown</v>
      </c>
      <c r="U6166" t="s">
        <v>1143</v>
      </c>
      <c r="V6166" s="5" t="s">
        <v>27</v>
      </c>
      <c r="W6166" s="5" t="s">
        <v>28</v>
      </c>
      <c r="X6166" s="5" t="s">
        <v>124</v>
      </c>
      <c r="Y6166" s="5" t="s">
        <v>1878</v>
      </c>
      <c r="Z6166" s="5" t="s">
        <v>84</v>
      </c>
      <c r="AA6166" s="4">
        <v>0.56000000000000005</v>
      </c>
      <c r="AB6166" s="1">
        <v>40650</v>
      </c>
      <c r="AC6166" s="1">
        <v>19822</v>
      </c>
      <c r="AD6166">
        <f t="shared" si="578"/>
        <v>2</v>
      </c>
      <c r="AE6166">
        <f t="shared" ca="1" si="579"/>
        <v>70</v>
      </c>
      <c r="AF6166" t="str">
        <f t="shared" ca="1" si="580"/>
        <v>Over 65</v>
      </c>
      <c r="AG6166" s="3">
        <f t="shared" si="581"/>
        <v>0.17047619047619048</v>
      </c>
      <c r="AH6166" t="str">
        <f>_xlfn.IFNA(VLOOKUP(Sales_Transactions[[#This Row],[Order ID]],Returned_Items[#All],2,FALSE),"Not Returned")</f>
        <v>Not Returned</v>
      </c>
    </row>
    <row r="6167" spans="1:34" x14ac:dyDescent="0.25">
      <c r="A6167">
        <v>24993</v>
      </c>
      <c r="C6167" t="s">
        <v>3464</v>
      </c>
      <c r="D6167" s="2" t="str">
        <f>TEXT(MID(Sales_Transactions[[#This Row],[Order Date]],2,5),"d/m/yyy")</f>
        <v>11/3/2010</v>
      </c>
      <c r="E6167" s="2" t="str">
        <f>TEXT(MID(Sales_Transactions[[#This Row],[Order Date]],2,5),"d")</f>
        <v>11</v>
      </c>
      <c r="F6167" s="2" t="str">
        <f>TEXT(MID(Sales_Transactions[[#This Row],[Order Date]],2,5),"m")</f>
        <v>3</v>
      </c>
      <c r="G6167" s="2" t="str">
        <f>TEXT(MID(Sales_Transactions[[#This Row],[Order Date]],2,5),"yyy")</f>
        <v>2010</v>
      </c>
      <c r="H6167" s="2" t="str">
        <f>TEXT(MID(Sales_Transactions[[#This Row],[Order Date]],2,5),"yyy/m")</f>
        <v>2010/3</v>
      </c>
      <c r="I6167" t="s">
        <v>33</v>
      </c>
      <c r="J6167">
        <f t="shared" si="576"/>
        <v>4</v>
      </c>
      <c r="K6167" s="2">
        <v>36</v>
      </c>
      <c r="L6167" s="3">
        <v>1561.2204999999999</v>
      </c>
      <c r="M6167" s="4">
        <v>0.09</v>
      </c>
      <c r="N6167" s="5" t="s">
        <v>23</v>
      </c>
      <c r="O6167" s="3">
        <v>-226.82</v>
      </c>
      <c r="P6167" s="3">
        <v>55.99</v>
      </c>
      <c r="Q6167" s="3">
        <v>2.5</v>
      </c>
      <c r="R6167" s="5" t="s">
        <v>194</v>
      </c>
      <c r="S6167" s="5" t="s">
        <v>2560</v>
      </c>
      <c r="T6167" s="5" t="str">
        <f t="shared" si="577"/>
        <v>Beth Fritzler</v>
      </c>
      <c r="U6167" t="s">
        <v>1143</v>
      </c>
      <c r="V6167" s="5" t="s">
        <v>27</v>
      </c>
      <c r="W6167" s="5" t="s">
        <v>48</v>
      </c>
      <c r="X6167" s="5" t="s">
        <v>49</v>
      </c>
      <c r="Y6167" s="5" t="s">
        <v>2364</v>
      </c>
      <c r="Z6167" s="5" t="s">
        <v>60</v>
      </c>
      <c r="AA6167" s="4">
        <v>0.83</v>
      </c>
      <c r="AB6167" s="1">
        <v>40250</v>
      </c>
      <c r="AC6167" s="1">
        <v>19919</v>
      </c>
      <c r="AD6167">
        <f t="shared" si="578"/>
        <v>2</v>
      </c>
      <c r="AE6167">
        <f t="shared" ca="1" si="579"/>
        <v>70</v>
      </c>
      <c r="AF6167" t="str">
        <f t="shared" ca="1" si="580"/>
        <v>Over 65</v>
      </c>
      <c r="AG6167" s="3">
        <f t="shared" si="581"/>
        <v>1.6233224722222224</v>
      </c>
      <c r="AH6167" t="str">
        <f>_xlfn.IFNA(VLOOKUP(Sales_Transactions[[#This Row],[Order ID]],Returned_Items[#All],2,FALSE),"Not Returned")</f>
        <v>Not Returned</v>
      </c>
    </row>
    <row r="6168" spans="1:34" x14ac:dyDescent="0.25">
      <c r="A6168">
        <v>25060</v>
      </c>
      <c r="C6168" t="s">
        <v>3410</v>
      </c>
      <c r="D6168" s="2" t="str">
        <f>TEXT(MID(Sales_Transactions[[#This Row],[Order Date]],2,5),"d/m/yyy")</f>
        <v>20/7/2009</v>
      </c>
      <c r="E6168" s="2" t="str">
        <f>TEXT(MID(Sales_Transactions[[#This Row],[Order Date]],2,5),"d")</f>
        <v>20</v>
      </c>
      <c r="F6168" s="2" t="str">
        <f>TEXT(MID(Sales_Transactions[[#This Row],[Order Date]],2,5),"m")</f>
        <v>7</v>
      </c>
      <c r="G6168" s="2" t="str">
        <f>TEXT(MID(Sales_Transactions[[#This Row],[Order Date]],2,5),"yyy")</f>
        <v>2009</v>
      </c>
      <c r="H6168" s="2" t="str">
        <f>TEXT(MID(Sales_Transactions[[#This Row],[Order Date]],2,5),"yyy/m")</f>
        <v>2009/7</v>
      </c>
      <c r="I6168" t="s">
        <v>52</v>
      </c>
      <c r="J6168">
        <f t="shared" si="576"/>
        <v>1</v>
      </c>
      <c r="K6168" s="2">
        <v>6</v>
      </c>
      <c r="L6168" s="3">
        <v>7767.02</v>
      </c>
      <c r="M6168" s="4">
        <v>0.03</v>
      </c>
      <c r="N6168" s="5" t="s">
        <v>23</v>
      </c>
      <c r="O6168" s="3">
        <v>2070.62</v>
      </c>
      <c r="P6168" s="3">
        <v>1270.99</v>
      </c>
      <c r="Q6168" s="3">
        <v>19.989999999999998</v>
      </c>
      <c r="R6168" s="5" t="s">
        <v>3462</v>
      </c>
      <c r="S6168" s="5" t="s">
        <v>3463</v>
      </c>
      <c r="T6168" s="5" t="str">
        <f t="shared" si="577"/>
        <v>Brosina Hoffman</v>
      </c>
      <c r="U6168" t="s">
        <v>1143</v>
      </c>
      <c r="V6168" s="5" t="s">
        <v>37</v>
      </c>
      <c r="W6168" s="5" t="s">
        <v>28</v>
      </c>
      <c r="X6168" s="5" t="s">
        <v>41</v>
      </c>
      <c r="Y6168" s="5" t="s">
        <v>429</v>
      </c>
      <c r="Z6168" s="5" t="s">
        <v>43</v>
      </c>
      <c r="AA6168" s="4">
        <v>0.35</v>
      </c>
      <c r="AB6168" s="1">
        <v>40016</v>
      </c>
      <c r="AC6168" s="1">
        <v>20263</v>
      </c>
      <c r="AD6168">
        <f t="shared" si="578"/>
        <v>2</v>
      </c>
      <c r="AE6168">
        <f t="shared" ca="1" si="579"/>
        <v>69</v>
      </c>
      <c r="AF6168" t="str">
        <f t="shared" ca="1" si="580"/>
        <v>Over 65</v>
      </c>
      <c r="AG6168" s="3">
        <f t="shared" si="581"/>
        <v>215.09978383333336</v>
      </c>
      <c r="AH6168" t="str">
        <f>_xlfn.IFNA(VLOOKUP(Sales_Transactions[[#This Row],[Order ID]],Returned_Items[#All],2,FALSE),"Not Returned")</f>
        <v>Not Returned</v>
      </c>
    </row>
    <row r="6169" spans="1:34" x14ac:dyDescent="0.25">
      <c r="A6169">
        <v>25060</v>
      </c>
      <c r="C6169" t="s">
        <v>3410</v>
      </c>
      <c r="D6169" s="2" t="str">
        <f>TEXT(MID(Sales_Transactions[[#This Row],[Order Date]],2,5),"d/m/yyy")</f>
        <v>20/7/2009</v>
      </c>
      <c r="E6169" s="2" t="str">
        <f>TEXT(MID(Sales_Transactions[[#This Row],[Order Date]],2,5),"d")</f>
        <v>20</v>
      </c>
      <c r="F6169" s="2" t="str">
        <f>TEXT(MID(Sales_Transactions[[#This Row],[Order Date]],2,5),"m")</f>
        <v>7</v>
      </c>
      <c r="G6169" s="2" t="str">
        <f>TEXT(MID(Sales_Transactions[[#This Row],[Order Date]],2,5),"yyy")</f>
        <v>2009</v>
      </c>
      <c r="H6169" s="2" t="str">
        <f>TEXT(MID(Sales_Transactions[[#This Row],[Order Date]],2,5),"yyy/m")</f>
        <v>2009/7</v>
      </c>
      <c r="I6169" t="s">
        <v>52</v>
      </c>
      <c r="J6169">
        <f t="shared" si="576"/>
        <v>1</v>
      </c>
      <c r="K6169" s="2">
        <v>1</v>
      </c>
      <c r="L6169" s="3">
        <v>1893.93</v>
      </c>
      <c r="M6169" s="4">
        <v>7.0000000000000007E-2</v>
      </c>
      <c r="N6169" s="5" t="s">
        <v>34</v>
      </c>
      <c r="O6169" s="3">
        <v>-4654.7299999999996</v>
      </c>
      <c r="P6169" s="3">
        <v>2036.48</v>
      </c>
      <c r="Q6169" s="3">
        <v>14.7</v>
      </c>
      <c r="R6169" s="5" t="s">
        <v>3462</v>
      </c>
      <c r="S6169" s="5" t="s">
        <v>3463</v>
      </c>
      <c r="T6169" s="5" t="str">
        <f t="shared" si="577"/>
        <v>Brosina Hoffman</v>
      </c>
      <c r="U6169" t="s">
        <v>1143</v>
      </c>
      <c r="V6169" s="5" t="s">
        <v>37</v>
      </c>
      <c r="W6169" s="5" t="s">
        <v>48</v>
      </c>
      <c r="X6169" s="5" t="s">
        <v>324</v>
      </c>
      <c r="Y6169" s="5" t="s">
        <v>3465</v>
      </c>
      <c r="Z6169" s="5" t="s">
        <v>40</v>
      </c>
      <c r="AA6169" s="4">
        <v>0.55000000000000004</v>
      </c>
      <c r="AB6169" s="1">
        <v>40016</v>
      </c>
      <c r="AC6169" s="1">
        <v>20317</v>
      </c>
      <c r="AD6169">
        <f t="shared" si="578"/>
        <v>2</v>
      </c>
      <c r="AE6169">
        <f t="shared" ca="1" si="579"/>
        <v>68</v>
      </c>
      <c r="AF6169" t="str">
        <f t="shared" ca="1" si="580"/>
        <v>Over 65</v>
      </c>
      <c r="AG6169" s="3">
        <f t="shared" si="581"/>
        <v>2049.7544640000001</v>
      </c>
      <c r="AH6169" t="str">
        <f>_xlfn.IFNA(VLOOKUP(Sales_Transactions[[#This Row],[Order ID]],Returned_Items[#All],2,FALSE),"Not Returned")</f>
        <v>Not Returned</v>
      </c>
    </row>
    <row r="6170" spans="1:34" x14ac:dyDescent="0.25">
      <c r="A6170">
        <v>25447</v>
      </c>
      <c r="C6170" t="s">
        <v>1474</v>
      </c>
      <c r="D6170" s="2" t="str">
        <f>TEXT(MID(Sales_Transactions[[#This Row],[Order Date]],2,5),"d/m/yyy")</f>
        <v>23/5/2012</v>
      </c>
      <c r="E6170" s="2" t="str">
        <f>TEXT(MID(Sales_Transactions[[#This Row],[Order Date]],2,5),"d")</f>
        <v>23</v>
      </c>
      <c r="F6170" s="2" t="str">
        <f>TEXT(MID(Sales_Transactions[[#This Row],[Order Date]],2,5),"m")</f>
        <v>5</v>
      </c>
      <c r="G6170" s="2" t="str">
        <f>TEXT(MID(Sales_Transactions[[#This Row],[Order Date]],2,5),"yyy")</f>
        <v>2012</v>
      </c>
      <c r="H6170" s="2" t="str">
        <f>TEXT(MID(Sales_Transactions[[#This Row],[Order Date]],2,5),"yyy/m")</f>
        <v>2012/5</v>
      </c>
      <c r="I6170" t="s">
        <v>52</v>
      </c>
      <c r="J6170">
        <f t="shared" si="576"/>
        <v>1</v>
      </c>
      <c r="K6170" s="2">
        <v>25</v>
      </c>
      <c r="L6170" s="3">
        <v>536.21</v>
      </c>
      <c r="M6170" s="4">
        <v>0.09</v>
      </c>
      <c r="N6170" s="5" t="s">
        <v>23</v>
      </c>
      <c r="O6170" s="3">
        <v>106.98</v>
      </c>
      <c r="P6170" s="3">
        <v>22.72</v>
      </c>
      <c r="Q6170" s="3">
        <v>8.99</v>
      </c>
      <c r="R6170" s="5" t="s">
        <v>3350</v>
      </c>
      <c r="S6170" s="5" t="s">
        <v>1769</v>
      </c>
      <c r="T6170" s="5" t="str">
        <f t="shared" si="577"/>
        <v>Randy Ferguson</v>
      </c>
      <c r="U6170" t="s">
        <v>1143</v>
      </c>
      <c r="V6170" s="5" t="s">
        <v>47</v>
      </c>
      <c r="W6170" s="5" t="s">
        <v>57</v>
      </c>
      <c r="X6170" s="5" t="s">
        <v>58</v>
      </c>
      <c r="Y6170" s="5" t="s">
        <v>504</v>
      </c>
      <c r="Z6170" s="5" t="s">
        <v>60</v>
      </c>
      <c r="AA6170" s="4">
        <v>0.44</v>
      </c>
      <c r="AB6170" s="1">
        <v>41053</v>
      </c>
      <c r="AC6170" s="1">
        <v>20297</v>
      </c>
      <c r="AD6170">
        <f t="shared" si="578"/>
        <v>1</v>
      </c>
      <c r="AE6170">
        <f t="shared" ca="1" si="579"/>
        <v>69</v>
      </c>
      <c r="AF6170" t="str">
        <f t="shared" ca="1" si="580"/>
        <v>Over 65</v>
      </c>
      <c r="AG6170" s="3">
        <f t="shared" si="581"/>
        <v>1.2675820799999999</v>
      </c>
      <c r="AH6170" t="str">
        <f>_xlfn.IFNA(VLOOKUP(Sales_Transactions[[#This Row],[Order ID]],Returned_Items[#All],2,FALSE),"Not Returned")</f>
        <v>Not Returned</v>
      </c>
    </row>
    <row r="6171" spans="1:34" x14ac:dyDescent="0.25">
      <c r="A6171">
        <v>25447</v>
      </c>
      <c r="C6171" t="s">
        <v>1474</v>
      </c>
      <c r="D6171" s="2" t="str">
        <f>TEXT(MID(Sales_Transactions[[#This Row],[Order Date]],2,5),"d/m/yyy")</f>
        <v>23/5/2012</v>
      </c>
      <c r="E6171" s="2" t="str">
        <f>TEXT(MID(Sales_Transactions[[#This Row],[Order Date]],2,5),"d")</f>
        <v>23</v>
      </c>
      <c r="F6171" s="2" t="str">
        <f>TEXT(MID(Sales_Transactions[[#This Row],[Order Date]],2,5),"m")</f>
        <v>5</v>
      </c>
      <c r="G6171" s="2" t="str">
        <f>TEXT(MID(Sales_Transactions[[#This Row],[Order Date]],2,5),"yyy")</f>
        <v>2012</v>
      </c>
      <c r="H6171" s="2" t="str">
        <f>TEXT(MID(Sales_Transactions[[#This Row],[Order Date]],2,5),"yyy/m")</f>
        <v>2012/5</v>
      </c>
      <c r="I6171" t="s">
        <v>52</v>
      </c>
      <c r="J6171">
        <f t="shared" si="576"/>
        <v>1</v>
      </c>
      <c r="K6171" s="2">
        <v>18</v>
      </c>
      <c r="L6171" s="3">
        <v>4428.5600000000004</v>
      </c>
      <c r="M6171" s="4">
        <v>0.03</v>
      </c>
      <c r="N6171" s="5" t="s">
        <v>34</v>
      </c>
      <c r="O6171" s="3">
        <v>213.62</v>
      </c>
      <c r="P6171" s="3">
        <v>296.18</v>
      </c>
      <c r="Q6171" s="3">
        <v>54.12</v>
      </c>
      <c r="R6171" s="5" t="s">
        <v>3350</v>
      </c>
      <c r="S6171" s="5" t="s">
        <v>1769</v>
      </c>
      <c r="T6171" s="5" t="str">
        <f t="shared" si="577"/>
        <v>Randy Ferguson</v>
      </c>
      <c r="U6171" t="s">
        <v>1143</v>
      </c>
      <c r="V6171" s="5" t="s">
        <v>47</v>
      </c>
      <c r="W6171" s="5" t="s">
        <v>57</v>
      </c>
      <c r="X6171" s="5" t="s">
        <v>107</v>
      </c>
      <c r="Y6171" s="5" t="s">
        <v>698</v>
      </c>
      <c r="Z6171" s="5" t="s">
        <v>106</v>
      </c>
      <c r="AA6171" s="4">
        <v>0.76</v>
      </c>
      <c r="AB6171" s="1">
        <v>41055</v>
      </c>
      <c r="AC6171" s="1">
        <v>20277</v>
      </c>
      <c r="AD6171">
        <f t="shared" si="578"/>
        <v>3</v>
      </c>
      <c r="AE6171">
        <f t="shared" ca="1" si="579"/>
        <v>69</v>
      </c>
      <c r="AF6171" t="str">
        <f t="shared" ca="1" si="580"/>
        <v>Over 65</v>
      </c>
      <c r="AG6171" s="3">
        <f t="shared" si="581"/>
        <v>19.456174777777775</v>
      </c>
      <c r="AH6171" t="str">
        <f>_xlfn.IFNA(VLOOKUP(Sales_Transactions[[#This Row],[Order ID]],Returned_Items[#All],2,FALSE),"Not Returned")</f>
        <v>Not Returned</v>
      </c>
    </row>
    <row r="6172" spans="1:34" x14ac:dyDescent="0.25">
      <c r="A6172">
        <v>26214</v>
      </c>
      <c r="C6172" t="s">
        <v>3466</v>
      </c>
      <c r="D6172" s="2" t="str">
        <f>TEXT(MID(Sales_Transactions[[#This Row],[Order Date]],2,5),"d/m/yyy")</f>
        <v>20/11/2011</v>
      </c>
      <c r="E6172" s="2" t="str">
        <f>TEXT(MID(Sales_Transactions[[#This Row],[Order Date]],2,5),"d")</f>
        <v>20</v>
      </c>
      <c r="F6172" s="2" t="str">
        <f>TEXT(MID(Sales_Transactions[[#This Row],[Order Date]],2,5),"m")</f>
        <v>11</v>
      </c>
      <c r="G6172" s="2" t="str">
        <f>TEXT(MID(Sales_Transactions[[#This Row],[Order Date]],2,5),"yyy")</f>
        <v>2011</v>
      </c>
      <c r="H6172" s="2" t="str">
        <f>TEXT(MID(Sales_Transactions[[#This Row],[Order Date]],2,5),"yyy/m")</f>
        <v>2011/11</v>
      </c>
      <c r="I6172" t="s">
        <v>78</v>
      </c>
      <c r="J6172">
        <f t="shared" si="576"/>
        <v>3</v>
      </c>
      <c r="K6172" s="2">
        <v>19</v>
      </c>
      <c r="L6172" s="3">
        <v>305.68</v>
      </c>
      <c r="M6172" s="4">
        <v>0.1</v>
      </c>
      <c r="N6172" s="5" t="s">
        <v>67</v>
      </c>
      <c r="O6172" s="3">
        <v>128.16999999999999</v>
      </c>
      <c r="P6172" s="3">
        <v>15.74</v>
      </c>
      <c r="Q6172" s="3">
        <v>1.39</v>
      </c>
      <c r="R6172" s="5" t="s">
        <v>194</v>
      </c>
      <c r="S6172" s="5" t="s">
        <v>2560</v>
      </c>
      <c r="T6172" s="5" t="str">
        <f t="shared" si="577"/>
        <v>Beth Fritzler</v>
      </c>
      <c r="U6172" t="s">
        <v>1143</v>
      </c>
      <c r="V6172" s="5" t="s">
        <v>27</v>
      </c>
      <c r="W6172" s="5" t="s">
        <v>28</v>
      </c>
      <c r="X6172" s="5" t="s">
        <v>98</v>
      </c>
      <c r="Y6172" s="5" t="s">
        <v>99</v>
      </c>
      <c r="Z6172" s="5" t="s">
        <v>43</v>
      </c>
      <c r="AA6172" s="4">
        <v>0.4</v>
      </c>
      <c r="AB6172" s="1">
        <v>40868</v>
      </c>
      <c r="AC6172" s="1">
        <v>20276</v>
      </c>
      <c r="AD6172">
        <f t="shared" si="578"/>
        <v>1</v>
      </c>
      <c r="AE6172">
        <f t="shared" ca="1" si="579"/>
        <v>69</v>
      </c>
      <c r="AF6172" t="str">
        <f t="shared" ca="1" si="580"/>
        <v>Over 65</v>
      </c>
      <c r="AG6172" s="3">
        <f t="shared" si="581"/>
        <v>0.90075052631578956</v>
      </c>
      <c r="AH6172" t="str">
        <f>_xlfn.IFNA(VLOOKUP(Sales_Transactions[[#This Row],[Order ID]],Returned_Items[#All],2,FALSE),"Not Returned")</f>
        <v>Not Returned</v>
      </c>
    </row>
    <row r="6173" spans="1:34" x14ac:dyDescent="0.25">
      <c r="A6173">
        <v>26214</v>
      </c>
      <c r="C6173" t="s">
        <v>3466</v>
      </c>
      <c r="D6173" s="2" t="str">
        <f>TEXT(MID(Sales_Transactions[[#This Row],[Order Date]],2,5),"d/m/yyy")</f>
        <v>20/11/2011</v>
      </c>
      <c r="E6173" s="2" t="str">
        <f>TEXT(MID(Sales_Transactions[[#This Row],[Order Date]],2,5),"d")</f>
        <v>20</v>
      </c>
      <c r="F6173" s="2" t="str">
        <f>TEXT(MID(Sales_Transactions[[#This Row],[Order Date]],2,5),"m")</f>
        <v>11</v>
      </c>
      <c r="G6173" s="2" t="str">
        <f>TEXT(MID(Sales_Transactions[[#This Row],[Order Date]],2,5),"yyy")</f>
        <v>2011</v>
      </c>
      <c r="H6173" s="2" t="str">
        <f>TEXT(MID(Sales_Transactions[[#This Row],[Order Date]],2,5),"yyy/m")</f>
        <v>2011/11</v>
      </c>
      <c r="I6173" t="s">
        <v>78</v>
      </c>
      <c r="J6173">
        <f t="shared" si="576"/>
        <v>3</v>
      </c>
      <c r="K6173" s="2">
        <v>41</v>
      </c>
      <c r="L6173" s="3">
        <v>1901.29</v>
      </c>
      <c r="M6173" s="4">
        <v>0.08</v>
      </c>
      <c r="N6173" s="5" t="s">
        <v>23</v>
      </c>
      <c r="O6173" s="3">
        <v>870.8</v>
      </c>
      <c r="P6173" s="3">
        <v>46.94</v>
      </c>
      <c r="Q6173" s="3">
        <v>6.77</v>
      </c>
      <c r="R6173" s="5" t="s">
        <v>194</v>
      </c>
      <c r="S6173" s="5" t="s">
        <v>2560</v>
      </c>
      <c r="T6173" s="5" t="str">
        <f t="shared" si="577"/>
        <v>Beth Fritzler</v>
      </c>
      <c r="U6173" t="s">
        <v>1143</v>
      </c>
      <c r="V6173" s="5" t="s">
        <v>27</v>
      </c>
      <c r="W6173" s="5" t="s">
        <v>57</v>
      </c>
      <c r="X6173" s="5" t="s">
        <v>58</v>
      </c>
      <c r="Y6173" s="5" t="s">
        <v>1990</v>
      </c>
      <c r="Z6173" s="5" t="s">
        <v>43</v>
      </c>
      <c r="AA6173" s="4">
        <v>0.44</v>
      </c>
      <c r="AB6173" s="1">
        <v>40868</v>
      </c>
      <c r="AC6173" s="1">
        <v>20420</v>
      </c>
      <c r="AD6173">
        <f t="shared" si="578"/>
        <v>1</v>
      </c>
      <c r="AE6173">
        <f t="shared" ca="1" si="579"/>
        <v>68</v>
      </c>
      <c r="AF6173" t="str">
        <f t="shared" ca="1" si="580"/>
        <v>Over 65</v>
      </c>
      <c r="AG6173" s="3">
        <f t="shared" si="581"/>
        <v>1.3090840975609757</v>
      </c>
      <c r="AH6173" t="str">
        <f>_xlfn.IFNA(VLOOKUP(Sales_Transactions[[#This Row],[Order ID]],Returned_Items[#All],2,FALSE),"Not Returned")</f>
        <v>Not Returned</v>
      </c>
    </row>
    <row r="6174" spans="1:34" x14ac:dyDescent="0.25">
      <c r="A6174">
        <v>26913</v>
      </c>
      <c r="C6174" t="s">
        <v>2266</v>
      </c>
      <c r="D6174" s="2" t="str">
        <f>TEXT(MID(Sales_Transactions[[#This Row],[Order Date]],2,5),"d/m/yyy")</f>
        <v>29/9/2009</v>
      </c>
      <c r="E6174" s="2" t="str">
        <f>TEXT(MID(Sales_Transactions[[#This Row],[Order Date]],2,5),"d")</f>
        <v>29</v>
      </c>
      <c r="F6174" s="2" t="str">
        <f>TEXT(MID(Sales_Transactions[[#This Row],[Order Date]],2,5),"m")</f>
        <v>9</v>
      </c>
      <c r="G6174" s="2" t="str">
        <f>TEXT(MID(Sales_Transactions[[#This Row],[Order Date]],2,5),"yyy")</f>
        <v>2009</v>
      </c>
      <c r="H6174" s="2" t="str">
        <f>TEXT(MID(Sales_Transactions[[#This Row],[Order Date]],2,5),"yyy/m")</f>
        <v>2009/9</v>
      </c>
      <c r="I6174" t="s">
        <v>33</v>
      </c>
      <c r="J6174">
        <f t="shared" si="576"/>
        <v>4</v>
      </c>
      <c r="K6174" s="2">
        <v>11</v>
      </c>
      <c r="L6174" s="3">
        <v>642.91449999999998</v>
      </c>
      <c r="M6174" s="4">
        <v>0.01</v>
      </c>
      <c r="N6174" s="5" t="s">
        <v>23</v>
      </c>
      <c r="O6174" s="3">
        <v>-118.8</v>
      </c>
      <c r="P6174" s="3">
        <v>65.989999999999995</v>
      </c>
      <c r="Q6174" s="3">
        <v>8.99</v>
      </c>
      <c r="R6174" s="5" t="s">
        <v>2433</v>
      </c>
      <c r="S6174" s="5" t="s">
        <v>3460</v>
      </c>
      <c r="T6174" s="5" t="str">
        <f t="shared" si="577"/>
        <v>Amy Hunt</v>
      </c>
      <c r="U6174" t="s">
        <v>1143</v>
      </c>
      <c r="V6174" s="5" t="s">
        <v>37</v>
      </c>
      <c r="W6174" s="5" t="s">
        <v>48</v>
      </c>
      <c r="X6174" s="5" t="s">
        <v>49</v>
      </c>
      <c r="Y6174" s="5" t="s">
        <v>1895</v>
      </c>
      <c r="Z6174" s="5" t="s">
        <v>43</v>
      </c>
      <c r="AA6174" s="4">
        <v>0.6</v>
      </c>
      <c r="AB6174" s="1">
        <v>40087</v>
      </c>
      <c r="AC6174" s="1">
        <v>20538</v>
      </c>
      <c r="AD6174">
        <f t="shared" si="578"/>
        <v>2</v>
      </c>
      <c r="AE6174">
        <f t="shared" ca="1" si="579"/>
        <v>68</v>
      </c>
      <c r="AF6174" t="str">
        <f t="shared" ca="1" si="580"/>
        <v>Over 65</v>
      </c>
      <c r="AG6174" s="3">
        <f t="shared" si="581"/>
        <v>6.8157637272727269</v>
      </c>
      <c r="AH6174" t="str">
        <f>_xlfn.IFNA(VLOOKUP(Sales_Transactions[[#This Row],[Order ID]],Returned_Items[#All],2,FALSE),"Not Returned")</f>
        <v>Not Returned</v>
      </c>
    </row>
    <row r="6175" spans="1:34" x14ac:dyDescent="0.25">
      <c r="A6175">
        <v>27265</v>
      </c>
      <c r="C6175" t="s">
        <v>2379</v>
      </c>
      <c r="D6175" s="2" t="str">
        <f>TEXT(MID(Sales_Transactions[[#This Row],[Order Date]],2,5),"d/m/yyy")</f>
        <v>6/5/2012</v>
      </c>
      <c r="E6175" s="2" t="str">
        <f>TEXT(MID(Sales_Transactions[[#This Row],[Order Date]],2,5),"d")</f>
        <v>6</v>
      </c>
      <c r="F6175" s="2" t="str">
        <f>TEXT(MID(Sales_Transactions[[#This Row],[Order Date]],2,5),"m")</f>
        <v>5</v>
      </c>
      <c r="G6175" s="2" t="str">
        <f>TEXT(MID(Sales_Transactions[[#This Row],[Order Date]],2,5),"yyy")</f>
        <v>2012</v>
      </c>
      <c r="H6175" s="2" t="str">
        <f>TEXT(MID(Sales_Transactions[[#This Row],[Order Date]],2,5),"yyy/m")</f>
        <v>2012/5</v>
      </c>
      <c r="I6175" t="s">
        <v>101</v>
      </c>
      <c r="J6175">
        <f t="shared" si="576"/>
        <v>1</v>
      </c>
      <c r="K6175" s="2">
        <v>49</v>
      </c>
      <c r="L6175" s="3">
        <v>14981.74</v>
      </c>
      <c r="M6175" s="4">
        <v>0.02</v>
      </c>
      <c r="N6175" s="5" t="s">
        <v>23</v>
      </c>
      <c r="O6175" s="3">
        <v>-1791.5</v>
      </c>
      <c r="P6175" s="3">
        <v>299.99</v>
      </c>
      <c r="Q6175" s="3">
        <v>11.64</v>
      </c>
      <c r="R6175" s="5" t="s">
        <v>1225</v>
      </c>
      <c r="S6175" s="5" t="s">
        <v>3454</v>
      </c>
      <c r="T6175" s="5" t="str">
        <f t="shared" si="577"/>
        <v>Christina Anderson</v>
      </c>
      <c r="U6175" t="s">
        <v>1143</v>
      </c>
      <c r="V6175" s="5" t="s">
        <v>47</v>
      </c>
      <c r="W6175" s="5" t="s">
        <v>48</v>
      </c>
      <c r="X6175" s="5" t="s">
        <v>131</v>
      </c>
      <c r="Y6175" s="5" t="s">
        <v>2554</v>
      </c>
      <c r="Z6175" s="5" t="s">
        <v>31</v>
      </c>
      <c r="AA6175" s="4">
        <v>0.5</v>
      </c>
      <c r="AB6175" s="1">
        <v>41035</v>
      </c>
      <c r="AC6175" s="1">
        <v>20782</v>
      </c>
      <c r="AD6175">
        <f t="shared" si="578"/>
        <v>0</v>
      </c>
      <c r="AE6175">
        <f t="shared" ca="1" si="579"/>
        <v>67</v>
      </c>
      <c r="AF6175" t="str">
        <f t="shared" ca="1" si="580"/>
        <v>Over 65</v>
      </c>
      <c r="AG6175" s="3">
        <f t="shared" si="581"/>
        <v>6.3585714693877549</v>
      </c>
      <c r="AH6175" t="str">
        <f>_xlfn.IFNA(VLOOKUP(Sales_Transactions[[#This Row],[Order ID]],Returned_Items[#All],2,FALSE),"Not Returned")</f>
        <v>Not Returned</v>
      </c>
    </row>
    <row r="6176" spans="1:34" x14ac:dyDescent="0.25">
      <c r="A6176">
        <v>27265</v>
      </c>
      <c r="C6176" t="s">
        <v>2379</v>
      </c>
      <c r="D6176" s="2" t="str">
        <f>TEXT(MID(Sales_Transactions[[#This Row],[Order Date]],2,5),"d/m/yyy")</f>
        <v>6/5/2012</v>
      </c>
      <c r="E6176" s="2" t="str">
        <f>TEXT(MID(Sales_Transactions[[#This Row],[Order Date]],2,5),"d")</f>
        <v>6</v>
      </c>
      <c r="F6176" s="2" t="str">
        <f>TEXT(MID(Sales_Transactions[[#This Row],[Order Date]],2,5),"m")</f>
        <v>5</v>
      </c>
      <c r="G6176" s="2" t="str">
        <f>TEXT(MID(Sales_Transactions[[#This Row],[Order Date]],2,5),"yyy")</f>
        <v>2012</v>
      </c>
      <c r="H6176" s="2" t="str">
        <f>TEXT(MID(Sales_Transactions[[#This Row],[Order Date]],2,5),"yyy/m")</f>
        <v>2012/5</v>
      </c>
      <c r="I6176" t="s">
        <v>101</v>
      </c>
      <c r="J6176">
        <f t="shared" si="576"/>
        <v>1</v>
      </c>
      <c r="K6176" s="2">
        <v>36</v>
      </c>
      <c r="L6176" s="3">
        <v>5587.2</v>
      </c>
      <c r="M6176" s="4">
        <v>0.05</v>
      </c>
      <c r="N6176" s="5" t="s">
        <v>67</v>
      </c>
      <c r="O6176" s="3">
        <v>2254.16</v>
      </c>
      <c r="P6176" s="3">
        <v>162.93</v>
      </c>
      <c r="Q6176" s="3">
        <v>19.989999999999998</v>
      </c>
      <c r="R6176" s="5" t="s">
        <v>1225</v>
      </c>
      <c r="S6176" s="5" t="s">
        <v>3454</v>
      </c>
      <c r="T6176" s="5" t="str">
        <f t="shared" si="577"/>
        <v>Christina Anderson</v>
      </c>
      <c r="U6176" t="s">
        <v>1143</v>
      </c>
      <c r="V6176" s="5" t="s">
        <v>47</v>
      </c>
      <c r="W6176" s="5" t="s">
        <v>28</v>
      </c>
      <c r="X6176" s="5" t="s">
        <v>98</v>
      </c>
      <c r="Y6176" s="5" t="s">
        <v>746</v>
      </c>
      <c r="Z6176" s="5" t="s">
        <v>43</v>
      </c>
      <c r="AA6176" s="4">
        <v>0.39</v>
      </c>
      <c r="AB6176" s="1">
        <v>41036</v>
      </c>
      <c r="AC6176" s="1">
        <v>20723</v>
      </c>
      <c r="AD6176">
        <f t="shared" si="578"/>
        <v>1</v>
      </c>
      <c r="AE6176">
        <f t="shared" ca="1" si="579"/>
        <v>67</v>
      </c>
      <c r="AF6176" t="str">
        <f t="shared" ca="1" si="580"/>
        <v>Over 65</v>
      </c>
      <c r="AG6176" s="3">
        <f t="shared" si="581"/>
        <v>5.0788481944444444</v>
      </c>
      <c r="AH6176" t="str">
        <f>_xlfn.IFNA(VLOOKUP(Sales_Transactions[[#This Row],[Order ID]],Returned_Items[#All],2,FALSE),"Not Returned")</f>
        <v>Not Returned</v>
      </c>
    </row>
    <row r="6177" spans="1:34" x14ac:dyDescent="0.25">
      <c r="A6177">
        <v>27265</v>
      </c>
      <c r="C6177" t="s">
        <v>2379</v>
      </c>
      <c r="D6177" s="2" t="str">
        <f>TEXT(MID(Sales_Transactions[[#This Row],[Order Date]],2,5),"d/m/yyy")</f>
        <v>6/5/2012</v>
      </c>
      <c r="E6177" s="2" t="str">
        <f>TEXT(MID(Sales_Transactions[[#This Row],[Order Date]],2,5),"d")</f>
        <v>6</v>
      </c>
      <c r="F6177" s="2" t="str">
        <f>TEXT(MID(Sales_Transactions[[#This Row],[Order Date]],2,5),"m")</f>
        <v>5</v>
      </c>
      <c r="G6177" s="2" t="str">
        <f>TEXT(MID(Sales_Transactions[[#This Row],[Order Date]],2,5),"yyy")</f>
        <v>2012</v>
      </c>
      <c r="H6177" s="2" t="str">
        <f>TEXT(MID(Sales_Transactions[[#This Row],[Order Date]],2,5),"yyy/m")</f>
        <v>2012/5</v>
      </c>
      <c r="I6177" t="s">
        <v>101</v>
      </c>
      <c r="J6177">
        <f t="shared" si="576"/>
        <v>1</v>
      </c>
      <c r="K6177" s="2">
        <v>49</v>
      </c>
      <c r="L6177" s="3">
        <v>401.39</v>
      </c>
      <c r="M6177" s="4">
        <v>0.03</v>
      </c>
      <c r="N6177" s="5" t="s">
        <v>67</v>
      </c>
      <c r="O6177" s="3">
        <v>161.94999999999999</v>
      </c>
      <c r="P6177" s="3">
        <v>8.34</v>
      </c>
      <c r="Q6177" s="3">
        <v>0.96</v>
      </c>
      <c r="R6177" s="5" t="s">
        <v>1225</v>
      </c>
      <c r="S6177" s="5" t="s">
        <v>3454</v>
      </c>
      <c r="T6177" s="5" t="str">
        <f t="shared" si="577"/>
        <v>Christina Anderson</v>
      </c>
      <c r="U6177" t="s">
        <v>1143</v>
      </c>
      <c r="V6177" s="5" t="s">
        <v>47</v>
      </c>
      <c r="W6177" s="5" t="s">
        <v>57</v>
      </c>
      <c r="X6177" s="5" t="s">
        <v>58</v>
      </c>
      <c r="Y6177" s="5" t="s">
        <v>2333</v>
      </c>
      <c r="Z6177" s="5" t="s">
        <v>84</v>
      </c>
      <c r="AA6177" s="4">
        <v>0.43</v>
      </c>
      <c r="AB6177" s="1">
        <v>41037</v>
      </c>
      <c r="AC6177" s="1">
        <v>20593</v>
      </c>
      <c r="AD6177">
        <f t="shared" si="578"/>
        <v>2</v>
      </c>
      <c r="AE6177">
        <f t="shared" ca="1" si="579"/>
        <v>68</v>
      </c>
      <c r="AF6177" t="str">
        <f t="shared" ca="1" si="580"/>
        <v>Over 65</v>
      </c>
      <c r="AG6177" s="3">
        <f t="shared" si="581"/>
        <v>0.18974485714285716</v>
      </c>
      <c r="AH6177" t="str">
        <f>_xlfn.IFNA(VLOOKUP(Sales_Transactions[[#This Row],[Order ID]],Returned_Items[#All],2,FALSE),"Not Returned")</f>
        <v>Not Returned</v>
      </c>
    </row>
    <row r="6178" spans="1:34" x14ac:dyDescent="0.25">
      <c r="A6178">
        <v>27491</v>
      </c>
      <c r="C6178" t="s">
        <v>2465</v>
      </c>
      <c r="D6178" s="2" t="str">
        <f>TEXT(MID(Sales_Transactions[[#This Row],[Order Date]],2,5),"d/m/yyy")</f>
        <v>9/4/2009</v>
      </c>
      <c r="E6178" s="2" t="str">
        <f>TEXT(MID(Sales_Transactions[[#This Row],[Order Date]],2,5),"d")</f>
        <v>9</v>
      </c>
      <c r="F6178" s="2" t="str">
        <f>TEXT(MID(Sales_Transactions[[#This Row],[Order Date]],2,5),"m")</f>
        <v>4</v>
      </c>
      <c r="G6178" s="2" t="str">
        <f>TEXT(MID(Sales_Transactions[[#This Row],[Order Date]],2,5),"yyy")</f>
        <v>2009</v>
      </c>
      <c r="H6178" s="2" t="str">
        <f>TEXT(MID(Sales_Transactions[[#This Row],[Order Date]],2,5),"yyy/m")</f>
        <v>2009/4</v>
      </c>
      <c r="I6178" t="s">
        <v>52</v>
      </c>
      <c r="J6178">
        <f t="shared" si="576"/>
        <v>1</v>
      </c>
      <c r="K6178" s="2">
        <v>11</v>
      </c>
      <c r="L6178" s="3">
        <v>985.01</v>
      </c>
      <c r="M6178" s="4">
        <v>0.04</v>
      </c>
      <c r="N6178" s="5" t="s">
        <v>23</v>
      </c>
      <c r="O6178" s="3">
        <v>186.05</v>
      </c>
      <c r="P6178" s="3">
        <v>90.48</v>
      </c>
      <c r="Q6178" s="3">
        <v>19.989999999999998</v>
      </c>
      <c r="R6178" s="5" t="s">
        <v>562</v>
      </c>
      <c r="S6178" s="5" t="s">
        <v>1212</v>
      </c>
      <c r="T6178" s="5" t="str">
        <f t="shared" si="577"/>
        <v>Roy Collins</v>
      </c>
      <c r="U6178" t="s">
        <v>1143</v>
      </c>
      <c r="V6178" s="5" t="s">
        <v>47</v>
      </c>
      <c r="W6178" s="5" t="s">
        <v>28</v>
      </c>
      <c r="X6178" s="5" t="s">
        <v>98</v>
      </c>
      <c r="Y6178" s="5" t="s">
        <v>2073</v>
      </c>
      <c r="Z6178" s="5" t="s">
        <v>43</v>
      </c>
      <c r="AA6178" s="4">
        <v>0.4</v>
      </c>
      <c r="AB6178" s="1">
        <v>39914</v>
      </c>
      <c r="AC6178" s="1">
        <v>20587</v>
      </c>
      <c r="AD6178">
        <f t="shared" si="578"/>
        <v>2</v>
      </c>
      <c r="AE6178">
        <f t="shared" ca="1" si="579"/>
        <v>68</v>
      </c>
      <c r="AF6178" t="str">
        <f t="shared" ca="1" si="580"/>
        <v>Over 65</v>
      </c>
      <c r="AG6178" s="3">
        <f t="shared" si="581"/>
        <v>10.039437090909091</v>
      </c>
      <c r="AH6178" t="str">
        <f>_xlfn.IFNA(VLOOKUP(Sales_Transactions[[#This Row],[Order ID]],Returned_Items[#All],2,FALSE),"Not Returned")</f>
        <v>Not Returned</v>
      </c>
    </row>
    <row r="6179" spans="1:34" x14ac:dyDescent="0.25">
      <c r="A6179">
        <v>27491</v>
      </c>
      <c r="C6179" t="s">
        <v>2465</v>
      </c>
      <c r="D6179" s="2" t="str">
        <f>TEXT(MID(Sales_Transactions[[#This Row],[Order Date]],2,5),"d/m/yyy")</f>
        <v>9/4/2009</v>
      </c>
      <c r="E6179" s="2" t="str">
        <f>TEXT(MID(Sales_Transactions[[#This Row],[Order Date]],2,5),"d")</f>
        <v>9</v>
      </c>
      <c r="F6179" s="2" t="str">
        <f>TEXT(MID(Sales_Transactions[[#This Row],[Order Date]],2,5),"m")</f>
        <v>4</v>
      </c>
      <c r="G6179" s="2" t="str">
        <f>TEXT(MID(Sales_Transactions[[#This Row],[Order Date]],2,5),"yyy")</f>
        <v>2009</v>
      </c>
      <c r="H6179" s="2" t="str">
        <f>TEXT(MID(Sales_Transactions[[#This Row],[Order Date]],2,5),"yyy/m")</f>
        <v>2009/4</v>
      </c>
      <c r="I6179" t="s">
        <v>52</v>
      </c>
      <c r="J6179">
        <f t="shared" si="576"/>
        <v>1</v>
      </c>
      <c r="K6179" s="2">
        <v>36</v>
      </c>
      <c r="L6179" s="3">
        <v>350.71</v>
      </c>
      <c r="M6179" s="4">
        <v>0.02</v>
      </c>
      <c r="N6179" s="5" t="s">
        <v>23</v>
      </c>
      <c r="O6179" s="3">
        <v>-15.3</v>
      </c>
      <c r="P6179" s="3">
        <v>9.77</v>
      </c>
      <c r="Q6179" s="3">
        <v>6.02</v>
      </c>
      <c r="R6179" s="5" t="s">
        <v>562</v>
      </c>
      <c r="S6179" s="5" t="s">
        <v>1212</v>
      </c>
      <c r="T6179" s="5" t="str">
        <f t="shared" si="577"/>
        <v>Roy Collins</v>
      </c>
      <c r="U6179" t="s">
        <v>1143</v>
      </c>
      <c r="V6179" s="5" t="s">
        <v>47</v>
      </c>
      <c r="W6179" s="5" t="s">
        <v>57</v>
      </c>
      <c r="X6179" s="5" t="s">
        <v>58</v>
      </c>
      <c r="Y6179" s="5" t="s">
        <v>738</v>
      </c>
      <c r="Z6179" s="5" t="s">
        <v>56</v>
      </c>
      <c r="AA6179" s="4">
        <v>0.48</v>
      </c>
      <c r="AB6179" s="1">
        <v>39913</v>
      </c>
      <c r="AC6179" s="1">
        <v>20617</v>
      </c>
      <c r="AD6179">
        <f t="shared" si="578"/>
        <v>1</v>
      </c>
      <c r="AE6179">
        <f t="shared" ca="1" si="579"/>
        <v>68</v>
      </c>
      <c r="AF6179" t="str">
        <f t="shared" ca="1" si="580"/>
        <v>Over 65</v>
      </c>
      <c r="AG6179" s="3">
        <f t="shared" si="581"/>
        <v>0.43855683333333334</v>
      </c>
      <c r="AH6179" t="str">
        <f>_xlfn.IFNA(VLOOKUP(Sales_Transactions[[#This Row],[Order ID]],Returned_Items[#All],2,FALSE),"Not Returned")</f>
        <v>Not Returned</v>
      </c>
    </row>
    <row r="6180" spans="1:34" x14ac:dyDescent="0.25">
      <c r="A6180">
        <v>27491</v>
      </c>
      <c r="C6180" t="s">
        <v>2465</v>
      </c>
      <c r="D6180" s="2" t="str">
        <f>TEXT(MID(Sales_Transactions[[#This Row],[Order Date]],2,5),"d/m/yyy")</f>
        <v>9/4/2009</v>
      </c>
      <c r="E6180" s="2" t="str">
        <f>TEXT(MID(Sales_Transactions[[#This Row],[Order Date]],2,5),"d")</f>
        <v>9</v>
      </c>
      <c r="F6180" s="2" t="str">
        <f>TEXT(MID(Sales_Transactions[[#This Row],[Order Date]],2,5),"m")</f>
        <v>4</v>
      </c>
      <c r="G6180" s="2" t="str">
        <f>TEXT(MID(Sales_Transactions[[#This Row],[Order Date]],2,5),"yyy")</f>
        <v>2009</v>
      </c>
      <c r="H6180" s="2" t="str">
        <f>TEXT(MID(Sales_Transactions[[#This Row],[Order Date]],2,5),"yyy/m")</f>
        <v>2009/4</v>
      </c>
      <c r="I6180" t="s">
        <v>52</v>
      </c>
      <c r="J6180">
        <f t="shared" si="576"/>
        <v>1</v>
      </c>
      <c r="K6180" s="2">
        <v>2</v>
      </c>
      <c r="L6180" s="3">
        <v>75.23</v>
      </c>
      <c r="M6180" s="4">
        <v>0.09</v>
      </c>
      <c r="N6180" s="5" t="s">
        <v>23</v>
      </c>
      <c r="O6180" s="3">
        <v>-51.5</v>
      </c>
      <c r="P6180" s="3">
        <v>34.99</v>
      </c>
      <c r="Q6180" s="3">
        <v>7.73</v>
      </c>
      <c r="R6180" s="5" t="s">
        <v>562</v>
      </c>
      <c r="S6180" s="5" t="s">
        <v>1212</v>
      </c>
      <c r="T6180" s="5" t="str">
        <f t="shared" si="577"/>
        <v>Roy Collins</v>
      </c>
      <c r="U6180" t="s">
        <v>1143</v>
      </c>
      <c r="V6180" s="5" t="s">
        <v>47</v>
      </c>
      <c r="W6180" s="5" t="s">
        <v>28</v>
      </c>
      <c r="X6180" s="5" t="s">
        <v>124</v>
      </c>
      <c r="Y6180" s="5" t="s">
        <v>2416</v>
      </c>
      <c r="Z6180" s="5" t="s">
        <v>43</v>
      </c>
      <c r="AA6180" s="4">
        <v>0.59</v>
      </c>
      <c r="AB6180" s="1">
        <v>39914</v>
      </c>
      <c r="AC6180" s="1">
        <v>20655</v>
      </c>
      <c r="AD6180">
        <f t="shared" si="578"/>
        <v>2</v>
      </c>
      <c r="AE6180">
        <f t="shared" ca="1" si="579"/>
        <v>68</v>
      </c>
      <c r="AF6180" t="str">
        <f t="shared" ca="1" si="580"/>
        <v>Over 65</v>
      </c>
      <c r="AG6180" s="3">
        <f t="shared" si="581"/>
        <v>21.344254499999998</v>
      </c>
      <c r="AH6180" t="str">
        <f>_xlfn.IFNA(VLOOKUP(Sales_Transactions[[#This Row],[Order ID]],Returned_Items[#All],2,FALSE),"Not Returned")</f>
        <v>Not Returned</v>
      </c>
    </row>
    <row r="6181" spans="1:34" x14ac:dyDescent="0.25">
      <c r="A6181">
        <v>27845</v>
      </c>
      <c r="C6181" t="s">
        <v>1889</v>
      </c>
      <c r="D6181" s="2" t="str">
        <f>TEXT(MID(Sales_Transactions[[#This Row],[Order Date]],2,5),"d/m/yyy")</f>
        <v>13/7/2011</v>
      </c>
      <c r="E6181" s="2" t="str">
        <f>TEXT(MID(Sales_Transactions[[#This Row],[Order Date]],2,5),"d")</f>
        <v>13</v>
      </c>
      <c r="F6181" s="2" t="str">
        <f>TEXT(MID(Sales_Transactions[[#This Row],[Order Date]],2,5),"m")</f>
        <v>7</v>
      </c>
      <c r="G6181" s="2" t="str">
        <f>TEXT(MID(Sales_Transactions[[#This Row],[Order Date]],2,5),"yyy")</f>
        <v>2011</v>
      </c>
      <c r="H6181" s="2" t="str">
        <f>TEXT(MID(Sales_Transactions[[#This Row],[Order Date]],2,5),"yyy/m")</f>
        <v>2011/7</v>
      </c>
      <c r="I6181" t="s">
        <v>52</v>
      </c>
      <c r="J6181">
        <f t="shared" si="576"/>
        <v>1</v>
      </c>
      <c r="K6181" s="2">
        <v>36</v>
      </c>
      <c r="L6181" s="3">
        <v>220.45</v>
      </c>
      <c r="M6181" s="4">
        <v>0.1</v>
      </c>
      <c r="N6181" s="5" t="s">
        <v>23</v>
      </c>
      <c r="O6181" s="3">
        <v>101.4</v>
      </c>
      <c r="P6181" s="3">
        <v>6.3</v>
      </c>
      <c r="Q6181" s="3">
        <v>0.5</v>
      </c>
      <c r="R6181" s="5" t="s">
        <v>2059</v>
      </c>
      <c r="S6181" s="5" t="s">
        <v>2014</v>
      </c>
      <c r="T6181" s="5" t="str">
        <f t="shared" si="577"/>
        <v>Craig Molinari</v>
      </c>
      <c r="U6181" t="s">
        <v>1143</v>
      </c>
      <c r="V6181" s="5" t="s">
        <v>27</v>
      </c>
      <c r="W6181" s="5" t="s">
        <v>28</v>
      </c>
      <c r="X6181" s="5" t="s">
        <v>115</v>
      </c>
      <c r="Y6181" s="5" t="s">
        <v>767</v>
      </c>
      <c r="Z6181" s="5" t="s">
        <v>43</v>
      </c>
      <c r="AA6181" s="4">
        <v>0.39</v>
      </c>
      <c r="AB6181" s="1">
        <v>40738</v>
      </c>
      <c r="AC6181" s="1">
        <v>20658</v>
      </c>
      <c r="AD6181">
        <f t="shared" si="578"/>
        <v>1</v>
      </c>
      <c r="AE6181">
        <f t="shared" ca="1" si="579"/>
        <v>68</v>
      </c>
      <c r="AF6181" t="str">
        <f t="shared" ca="1" si="580"/>
        <v>Over 65</v>
      </c>
      <c r="AG6181" s="3">
        <f t="shared" si="581"/>
        <v>0.18871388888888888</v>
      </c>
      <c r="AH6181" t="str">
        <f>_xlfn.IFNA(VLOOKUP(Sales_Transactions[[#This Row],[Order ID]],Returned_Items[#All],2,FALSE),"Not Returned")</f>
        <v>Not Returned</v>
      </c>
    </row>
    <row r="6182" spans="1:34" x14ac:dyDescent="0.25">
      <c r="A6182">
        <v>30176</v>
      </c>
      <c r="C6182" t="s">
        <v>2237</v>
      </c>
      <c r="D6182" s="2" t="str">
        <f>TEXT(MID(Sales_Transactions[[#This Row],[Order Date]],2,5),"d/m/yyy")</f>
        <v>19/4/2009</v>
      </c>
      <c r="E6182" s="2" t="str">
        <f>TEXT(MID(Sales_Transactions[[#This Row],[Order Date]],2,5),"d")</f>
        <v>19</v>
      </c>
      <c r="F6182" s="2" t="str">
        <f>TEXT(MID(Sales_Transactions[[#This Row],[Order Date]],2,5),"m")</f>
        <v>4</v>
      </c>
      <c r="G6182" s="2" t="str">
        <f>TEXT(MID(Sales_Transactions[[#This Row],[Order Date]],2,5),"yyy")</f>
        <v>2009</v>
      </c>
      <c r="H6182" s="2" t="str">
        <f>TEXT(MID(Sales_Transactions[[#This Row],[Order Date]],2,5),"yyy/m")</f>
        <v>2009/4</v>
      </c>
      <c r="I6182" t="s">
        <v>22</v>
      </c>
      <c r="J6182">
        <f t="shared" si="576"/>
        <v>2</v>
      </c>
      <c r="K6182" s="2">
        <v>30</v>
      </c>
      <c r="L6182" s="3">
        <v>2504.41</v>
      </c>
      <c r="M6182" s="4">
        <v>0.01</v>
      </c>
      <c r="N6182" s="5" t="s">
        <v>23</v>
      </c>
      <c r="O6182" s="3">
        <v>-547.89</v>
      </c>
      <c r="P6182" s="3">
        <v>79.52</v>
      </c>
      <c r="Q6182" s="3">
        <v>48.2</v>
      </c>
      <c r="R6182" s="5" t="s">
        <v>2433</v>
      </c>
      <c r="S6182" s="5" t="s">
        <v>3460</v>
      </c>
      <c r="T6182" s="5" t="str">
        <f t="shared" si="577"/>
        <v>Amy Hunt</v>
      </c>
      <c r="U6182" t="s">
        <v>1143</v>
      </c>
      <c r="V6182" s="5" t="s">
        <v>74</v>
      </c>
      <c r="W6182" s="5" t="s">
        <v>57</v>
      </c>
      <c r="X6182" s="5" t="s">
        <v>58</v>
      </c>
      <c r="Y6182" s="5" t="s">
        <v>1569</v>
      </c>
      <c r="Z6182" s="5" t="s">
        <v>56</v>
      </c>
      <c r="AA6182" s="4">
        <v>0.74</v>
      </c>
      <c r="AB6182" s="1">
        <v>39929</v>
      </c>
      <c r="AC6182" s="1">
        <v>21173</v>
      </c>
      <c r="AD6182">
        <f t="shared" si="578"/>
        <v>7</v>
      </c>
      <c r="AE6182">
        <f t="shared" ca="1" si="579"/>
        <v>66</v>
      </c>
      <c r="AF6182" t="str">
        <f t="shared" ca="1" si="580"/>
        <v>Over 65</v>
      </c>
      <c r="AG6182" s="3">
        <f t="shared" si="581"/>
        <v>4.2570682666666668</v>
      </c>
      <c r="AH6182" t="str">
        <f>_xlfn.IFNA(VLOOKUP(Sales_Transactions[[#This Row],[Order ID]],Returned_Items[#All],2,FALSE),"Not Returned")</f>
        <v>Returned</v>
      </c>
    </row>
    <row r="6183" spans="1:34" x14ac:dyDescent="0.25">
      <c r="A6183">
        <v>30375</v>
      </c>
      <c r="C6183" t="s">
        <v>1927</v>
      </c>
      <c r="D6183" s="2" t="str">
        <f>TEXT(MID(Sales_Transactions[[#This Row],[Order Date]],2,5),"d/m/yyy")</f>
        <v>3/5/2012</v>
      </c>
      <c r="E6183" s="2" t="str">
        <f>TEXT(MID(Sales_Transactions[[#This Row],[Order Date]],2,5),"d")</f>
        <v>3</v>
      </c>
      <c r="F6183" s="2" t="str">
        <f>TEXT(MID(Sales_Transactions[[#This Row],[Order Date]],2,5),"m")</f>
        <v>5</v>
      </c>
      <c r="G6183" s="2" t="str">
        <f>TEXT(MID(Sales_Transactions[[#This Row],[Order Date]],2,5),"yyy")</f>
        <v>2012</v>
      </c>
      <c r="H6183" s="2" t="str">
        <f>TEXT(MID(Sales_Transactions[[#This Row],[Order Date]],2,5),"yyy/m")</f>
        <v>2012/5</v>
      </c>
      <c r="I6183" t="s">
        <v>22</v>
      </c>
      <c r="J6183">
        <f t="shared" si="576"/>
        <v>2</v>
      </c>
      <c r="K6183" s="2">
        <v>20</v>
      </c>
      <c r="L6183" s="3">
        <v>71.45</v>
      </c>
      <c r="M6183" s="4">
        <v>0.03</v>
      </c>
      <c r="N6183" s="5" t="s">
        <v>23</v>
      </c>
      <c r="O6183" s="3">
        <v>-92.95</v>
      </c>
      <c r="P6183" s="3">
        <v>3.36</v>
      </c>
      <c r="Q6183" s="3">
        <v>6.27</v>
      </c>
      <c r="R6183" s="5" t="s">
        <v>1225</v>
      </c>
      <c r="S6183" s="5" t="s">
        <v>3454</v>
      </c>
      <c r="T6183" s="5" t="str">
        <f t="shared" si="577"/>
        <v>Christina Anderson</v>
      </c>
      <c r="U6183" t="s">
        <v>1143</v>
      </c>
      <c r="V6183" s="5" t="s">
        <v>47</v>
      </c>
      <c r="W6183" s="5" t="s">
        <v>28</v>
      </c>
      <c r="X6183" s="5" t="s">
        <v>41</v>
      </c>
      <c r="Y6183" s="5" t="s">
        <v>672</v>
      </c>
      <c r="Z6183" s="5" t="s">
        <v>43</v>
      </c>
      <c r="AA6183" s="4">
        <v>0.4</v>
      </c>
      <c r="AB6183" s="1">
        <v>41036</v>
      </c>
      <c r="AC6183" s="1">
        <v>22725</v>
      </c>
      <c r="AD6183">
        <f t="shared" si="578"/>
        <v>4</v>
      </c>
      <c r="AE6183">
        <f t="shared" ca="1" si="579"/>
        <v>62</v>
      </c>
      <c r="AF6183" t="str">
        <f t="shared" ca="1" si="580"/>
        <v>18-64</v>
      </c>
      <c r="AG6183" s="3">
        <f t="shared" si="581"/>
        <v>0.48144960000000003</v>
      </c>
      <c r="AH6183" t="str">
        <f>_xlfn.IFNA(VLOOKUP(Sales_Transactions[[#This Row],[Order ID]],Returned_Items[#All],2,FALSE),"Not Returned")</f>
        <v>Not Returned</v>
      </c>
    </row>
    <row r="6184" spans="1:34" x14ac:dyDescent="0.25">
      <c r="A6184">
        <v>30565</v>
      </c>
      <c r="C6184" t="s">
        <v>3467</v>
      </c>
      <c r="D6184" s="2" t="str">
        <f>TEXT(MID(Sales_Transactions[[#This Row],[Order Date]],2,5),"d/m/yyy")</f>
        <v>26/7/2011</v>
      </c>
      <c r="E6184" s="2" t="str">
        <f>TEXT(MID(Sales_Transactions[[#This Row],[Order Date]],2,5),"d")</f>
        <v>26</v>
      </c>
      <c r="F6184" s="2" t="str">
        <f>TEXT(MID(Sales_Transactions[[#This Row],[Order Date]],2,5),"m")</f>
        <v>7</v>
      </c>
      <c r="G6184" s="2" t="str">
        <f>TEXT(MID(Sales_Transactions[[#This Row],[Order Date]],2,5),"yyy")</f>
        <v>2011</v>
      </c>
      <c r="H6184" s="2" t="str">
        <f>TEXT(MID(Sales_Transactions[[#This Row],[Order Date]],2,5),"yyy/m")</f>
        <v>2011/7</v>
      </c>
      <c r="I6184" t="s">
        <v>78</v>
      </c>
      <c r="J6184">
        <f t="shared" si="576"/>
        <v>3</v>
      </c>
      <c r="K6184" s="2">
        <v>32</v>
      </c>
      <c r="L6184" s="3">
        <v>1785.02</v>
      </c>
      <c r="M6184" s="4">
        <v>0.04</v>
      </c>
      <c r="N6184" s="5" t="s">
        <v>67</v>
      </c>
      <c r="O6184" s="3">
        <v>52.66</v>
      </c>
      <c r="P6184" s="3">
        <v>55.94</v>
      </c>
      <c r="Q6184" s="3">
        <v>4</v>
      </c>
      <c r="R6184" s="5" t="s">
        <v>562</v>
      </c>
      <c r="S6184" s="5" t="s">
        <v>1212</v>
      </c>
      <c r="T6184" s="5" t="str">
        <f t="shared" si="577"/>
        <v>Roy Collins</v>
      </c>
      <c r="U6184" t="s">
        <v>1143</v>
      </c>
      <c r="V6184" s="5" t="s">
        <v>47</v>
      </c>
      <c r="W6184" s="5" t="s">
        <v>48</v>
      </c>
      <c r="X6184" s="5" t="s">
        <v>87</v>
      </c>
      <c r="Y6184" s="5" t="s">
        <v>841</v>
      </c>
      <c r="Z6184" s="5" t="s">
        <v>43</v>
      </c>
      <c r="AA6184" s="4">
        <v>0.74</v>
      </c>
      <c r="AB6184" s="1">
        <v>40752</v>
      </c>
      <c r="AC6184" s="1">
        <v>22776</v>
      </c>
      <c r="AD6184">
        <f t="shared" si="578"/>
        <v>2</v>
      </c>
      <c r="AE6184">
        <f t="shared" ca="1" si="579"/>
        <v>62</v>
      </c>
      <c r="AF6184" t="str">
        <f t="shared" ca="1" si="580"/>
        <v>18-64</v>
      </c>
      <c r="AG6184" s="3">
        <f t="shared" si="581"/>
        <v>1.8724257499999999</v>
      </c>
      <c r="AH6184" t="str">
        <f>_xlfn.IFNA(VLOOKUP(Sales_Transactions[[#This Row],[Order ID]],Returned_Items[#All],2,FALSE),"Not Returned")</f>
        <v>Not Returned</v>
      </c>
    </row>
    <row r="6185" spans="1:34" x14ac:dyDescent="0.25">
      <c r="A6185">
        <v>30567</v>
      </c>
      <c r="C6185" t="s">
        <v>3184</v>
      </c>
      <c r="D6185" s="2" t="str">
        <f>TEXT(MID(Sales_Transactions[[#This Row],[Order Date]],2,5),"d/m/yyy")</f>
        <v>14/1/2009</v>
      </c>
      <c r="E6185" s="2" t="str">
        <f>TEXT(MID(Sales_Transactions[[#This Row],[Order Date]],2,5),"d")</f>
        <v>14</v>
      </c>
      <c r="F6185" s="2" t="str">
        <f>TEXT(MID(Sales_Transactions[[#This Row],[Order Date]],2,5),"m")</f>
        <v>1</v>
      </c>
      <c r="G6185" s="2" t="str">
        <f>TEXT(MID(Sales_Transactions[[#This Row],[Order Date]],2,5),"yyy")</f>
        <v>2009</v>
      </c>
      <c r="H6185" s="2" t="str">
        <f>TEXT(MID(Sales_Transactions[[#This Row],[Order Date]],2,5),"yyy/m")</f>
        <v>2009/1</v>
      </c>
      <c r="I6185" t="s">
        <v>52</v>
      </c>
      <c r="J6185">
        <f t="shared" si="576"/>
        <v>1</v>
      </c>
      <c r="K6185" s="2">
        <v>14</v>
      </c>
      <c r="L6185" s="3">
        <v>2690.84</v>
      </c>
      <c r="M6185" s="4">
        <v>0.1</v>
      </c>
      <c r="N6185" s="5" t="s">
        <v>34</v>
      </c>
      <c r="O6185" s="3">
        <v>-368.02</v>
      </c>
      <c r="P6185" s="3">
        <v>208.16</v>
      </c>
      <c r="Q6185" s="3">
        <v>68.02</v>
      </c>
      <c r="R6185" s="5" t="s">
        <v>663</v>
      </c>
      <c r="S6185" s="5" t="s">
        <v>3453</v>
      </c>
      <c r="T6185" s="5" t="str">
        <f t="shared" si="577"/>
        <v>Toby Swindell</v>
      </c>
      <c r="U6185" t="s">
        <v>1143</v>
      </c>
      <c r="V6185" s="5" t="s">
        <v>27</v>
      </c>
      <c r="W6185" s="5" t="s">
        <v>28</v>
      </c>
      <c r="X6185" s="5" t="s">
        <v>38</v>
      </c>
      <c r="Y6185" s="5" t="s">
        <v>39</v>
      </c>
      <c r="Z6185" s="5" t="s">
        <v>40</v>
      </c>
      <c r="AA6185" s="4">
        <v>0.57999999999999996</v>
      </c>
      <c r="AB6185" s="1">
        <v>39827</v>
      </c>
      <c r="AC6185" s="1">
        <v>22594</v>
      </c>
      <c r="AD6185">
        <f t="shared" si="578"/>
        <v>0</v>
      </c>
      <c r="AE6185">
        <f t="shared" ca="1" si="579"/>
        <v>62</v>
      </c>
      <c r="AF6185" t="str">
        <f t="shared" ca="1" si="580"/>
        <v>18-64</v>
      </c>
      <c r="AG6185" s="3">
        <f t="shared" si="581"/>
        <v>19.712274285714283</v>
      </c>
      <c r="AH6185" t="str">
        <f>_xlfn.IFNA(VLOOKUP(Sales_Transactions[[#This Row],[Order ID]],Returned_Items[#All],2,FALSE),"Not Returned")</f>
        <v>Not Returned</v>
      </c>
    </row>
    <row r="6186" spans="1:34" x14ac:dyDescent="0.25">
      <c r="A6186">
        <v>30567</v>
      </c>
      <c r="C6186" t="s">
        <v>3184</v>
      </c>
      <c r="D6186" s="2" t="str">
        <f>TEXT(MID(Sales_Transactions[[#This Row],[Order Date]],2,5),"d/m/yyy")</f>
        <v>14/1/2009</v>
      </c>
      <c r="E6186" s="2" t="str">
        <f>TEXT(MID(Sales_Transactions[[#This Row],[Order Date]],2,5),"d")</f>
        <v>14</v>
      </c>
      <c r="F6186" s="2" t="str">
        <f>TEXT(MID(Sales_Transactions[[#This Row],[Order Date]],2,5),"m")</f>
        <v>1</v>
      </c>
      <c r="G6186" s="2" t="str">
        <f>TEXT(MID(Sales_Transactions[[#This Row],[Order Date]],2,5),"yyy")</f>
        <v>2009</v>
      </c>
      <c r="H6186" s="2" t="str">
        <f>TEXT(MID(Sales_Transactions[[#This Row],[Order Date]],2,5),"yyy/m")</f>
        <v>2009/1</v>
      </c>
      <c r="I6186" t="s">
        <v>52</v>
      </c>
      <c r="J6186">
        <f t="shared" si="576"/>
        <v>1</v>
      </c>
      <c r="K6186" s="2">
        <v>8</v>
      </c>
      <c r="L6186" s="3">
        <v>733.55</v>
      </c>
      <c r="M6186" s="4">
        <v>7.0000000000000007E-2</v>
      </c>
      <c r="N6186" s="5" t="s">
        <v>23</v>
      </c>
      <c r="O6186" s="3">
        <v>103.13</v>
      </c>
      <c r="P6186" s="3">
        <v>90.48</v>
      </c>
      <c r="Q6186" s="3">
        <v>19.989999999999998</v>
      </c>
      <c r="R6186" s="5" t="s">
        <v>663</v>
      </c>
      <c r="S6186" s="5" t="s">
        <v>3453</v>
      </c>
      <c r="T6186" s="5" t="str">
        <f t="shared" si="577"/>
        <v>Toby Swindell</v>
      </c>
      <c r="U6186" t="s">
        <v>1143</v>
      </c>
      <c r="V6186" s="5" t="s">
        <v>27</v>
      </c>
      <c r="W6186" s="5" t="s">
        <v>28</v>
      </c>
      <c r="X6186" s="5" t="s">
        <v>98</v>
      </c>
      <c r="Y6186" s="5" t="s">
        <v>2073</v>
      </c>
      <c r="Z6186" s="5" t="s">
        <v>43</v>
      </c>
      <c r="AA6186" s="4">
        <v>0.4</v>
      </c>
      <c r="AB6186" s="1">
        <v>39828</v>
      </c>
      <c r="AC6186" s="1">
        <v>22314</v>
      </c>
      <c r="AD6186">
        <f t="shared" si="578"/>
        <v>1</v>
      </c>
      <c r="AE6186">
        <f t="shared" ca="1" si="579"/>
        <v>63</v>
      </c>
      <c r="AF6186" t="str">
        <f t="shared" ca="1" si="580"/>
        <v>18-64</v>
      </c>
      <c r="AG6186" s="3">
        <f t="shared" si="581"/>
        <v>13.800832999999999</v>
      </c>
      <c r="AH6186" t="str">
        <f>_xlfn.IFNA(VLOOKUP(Sales_Transactions[[#This Row],[Order ID]],Returned_Items[#All],2,FALSE),"Not Returned")</f>
        <v>Not Returned</v>
      </c>
    </row>
    <row r="6187" spans="1:34" x14ac:dyDescent="0.25">
      <c r="A6187">
        <v>30567</v>
      </c>
      <c r="C6187" t="s">
        <v>3184</v>
      </c>
      <c r="D6187" s="2" t="str">
        <f>TEXT(MID(Sales_Transactions[[#This Row],[Order Date]],2,5),"d/m/yyy")</f>
        <v>14/1/2009</v>
      </c>
      <c r="E6187" s="2" t="str">
        <f>TEXT(MID(Sales_Transactions[[#This Row],[Order Date]],2,5),"d")</f>
        <v>14</v>
      </c>
      <c r="F6187" s="2" t="str">
        <f>TEXT(MID(Sales_Transactions[[#This Row],[Order Date]],2,5),"m")</f>
        <v>1</v>
      </c>
      <c r="G6187" s="2" t="str">
        <f>TEXT(MID(Sales_Transactions[[#This Row],[Order Date]],2,5),"yyy")</f>
        <v>2009</v>
      </c>
      <c r="H6187" s="2" t="str">
        <f>TEXT(MID(Sales_Transactions[[#This Row],[Order Date]],2,5),"yyy/m")</f>
        <v>2009/1</v>
      </c>
      <c r="I6187" t="s">
        <v>52</v>
      </c>
      <c r="J6187">
        <f t="shared" si="576"/>
        <v>1</v>
      </c>
      <c r="K6187" s="2">
        <v>3</v>
      </c>
      <c r="L6187" s="3">
        <v>38.71</v>
      </c>
      <c r="M6187" s="4">
        <v>0.01</v>
      </c>
      <c r="N6187" s="5" t="s">
        <v>67</v>
      </c>
      <c r="O6187" s="3">
        <v>23</v>
      </c>
      <c r="P6187" s="3">
        <v>9.48</v>
      </c>
      <c r="Q6187" s="3">
        <v>7.29</v>
      </c>
      <c r="R6187" s="5" t="s">
        <v>663</v>
      </c>
      <c r="S6187" s="5" t="s">
        <v>3453</v>
      </c>
      <c r="T6187" s="5" t="str">
        <f t="shared" si="577"/>
        <v>Toby Swindell</v>
      </c>
      <c r="U6187" t="s">
        <v>1143</v>
      </c>
      <c r="V6187" s="5" t="s">
        <v>27</v>
      </c>
      <c r="W6187" s="5" t="s">
        <v>57</v>
      </c>
      <c r="X6187" s="5" t="s">
        <v>58</v>
      </c>
      <c r="Y6187" s="5" t="s">
        <v>1633</v>
      </c>
      <c r="Z6187" s="5" t="s">
        <v>60</v>
      </c>
      <c r="AA6187" s="4">
        <v>0.45</v>
      </c>
      <c r="AB6187" s="1">
        <v>39829</v>
      </c>
      <c r="AC6187" s="1">
        <v>22545</v>
      </c>
      <c r="AD6187">
        <f t="shared" si="578"/>
        <v>2</v>
      </c>
      <c r="AE6187">
        <f t="shared" ca="1" si="579"/>
        <v>62</v>
      </c>
      <c r="AF6187" t="str">
        <f t="shared" ca="1" si="580"/>
        <v>18-64</v>
      </c>
      <c r="AG6187" s="3">
        <f t="shared" si="581"/>
        <v>5.589684000000001</v>
      </c>
      <c r="AH6187" t="str">
        <f>_xlfn.IFNA(VLOOKUP(Sales_Transactions[[#This Row],[Order ID]],Returned_Items[#All],2,FALSE),"Not Returned")</f>
        <v>Not Returned</v>
      </c>
    </row>
    <row r="6188" spans="1:34" x14ac:dyDescent="0.25">
      <c r="A6188">
        <v>30567</v>
      </c>
      <c r="C6188" t="s">
        <v>3184</v>
      </c>
      <c r="D6188" s="2" t="str">
        <f>TEXT(MID(Sales_Transactions[[#This Row],[Order Date]],2,5),"d/m/yyy")</f>
        <v>14/1/2009</v>
      </c>
      <c r="E6188" s="2" t="str">
        <f>TEXT(MID(Sales_Transactions[[#This Row],[Order Date]],2,5),"d")</f>
        <v>14</v>
      </c>
      <c r="F6188" s="2" t="str">
        <f>TEXT(MID(Sales_Transactions[[#This Row],[Order Date]],2,5),"m")</f>
        <v>1</v>
      </c>
      <c r="G6188" s="2" t="str">
        <f>TEXT(MID(Sales_Transactions[[#This Row],[Order Date]],2,5),"yyy")</f>
        <v>2009</v>
      </c>
      <c r="H6188" s="2" t="str">
        <f>TEXT(MID(Sales_Transactions[[#This Row],[Order Date]],2,5),"yyy/m")</f>
        <v>2009/1</v>
      </c>
      <c r="I6188" t="s">
        <v>52</v>
      </c>
      <c r="J6188">
        <f t="shared" si="576"/>
        <v>1</v>
      </c>
      <c r="K6188" s="2">
        <v>14</v>
      </c>
      <c r="L6188" s="3">
        <v>62.6</v>
      </c>
      <c r="M6188" s="4">
        <v>0.02</v>
      </c>
      <c r="N6188" s="5" t="s">
        <v>23</v>
      </c>
      <c r="O6188" s="3">
        <v>7.32</v>
      </c>
      <c r="P6188" s="3">
        <v>4.28</v>
      </c>
      <c r="Q6188" s="3">
        <v>0.94</v>
      </c>
      <c r="R6188" s="5" t="s">
        <v>663</v>
      </c>
      <c r="S6188" s="5" t="s">
        <v>3453</v>
      </c>
      <c r="T6188" s="5" t="str">
        <f t="shared" si="577"/>
        <v>Toby Swindell</v>
      </c>
      <c r="U6188" t="s">
        <v>1143</v>
      </c>
      <c r="V6188" s="5" t="s">
        <v>27</v>
      </c>
      <c r="W6188" s="5" t="s">
        <v>28</v>
      </c>
      <c r="X6188" s="5" t="s">
        <v>124</v>
      </c>
      <c r="Y6188" s="5" t="s">
        <v>908</v>
      </c>
      <c r="Z6188" s="5" t="s">
        <v>84</v>
      </c>
      <c r="AA6188" s="4">
        <v>0.56000000000000005</v>
      </c>
      <c r="AB6188" s="1">
        <v>39828</v>
      </c>
      <c r="AC6188" s="1">
        <v>21939</v>
      </c>
      <c r="AD6188">
        <f t="shared" si="578"/>
        <v>1</v>
      </c>
      <c r="AE6188">
        <f t="shared" ca="1" si="579"/>
        <v>64</v>
      </c>
      <c r="AF6188" t="str">
        <f t="shared" ca="1" si="580"/>
        <v>18-64</v>
      </c>
      <c r="AG6188" s="3">
        <f t="shared" si="581"/>
        <v>0.37279600000000002</v>
      </c>
      <c r="AH6188" t="str">
        <f>_xlfn.IFNA(VLOOKUP(Sales_Transactions[[#This Row],[Order ID]],Returned_Items[#All],2,FALSE),"Not Returned")</f>
        <v>Not Returned</v>
      </c>
    </row>
    <row r="6189" spans="1:34" hidden="1" x14ac:dyDescent="0.25">
      <c r="A6189">
        <v>31586</v>
      </c>
      <c r="C6189" t="s">
        <v>3468</v>
      </c>
      <c r="D6189" s="2" t="str">
        <f>TEXT(MID(Sales_Transactions[[#This Row],[Order Date]],2,5),"d/m/yyy")</f>
        <v>21/3/2012</v>
      </c>
      <c r="E6189" s="2" t="str">
        <f>TEXT(MID(Sales_Transactions[[#This Row],[Order Date]],2,5),"d")</f>
        <v>21</v>
      </c>
      <c r="F6189" s="2" t="str">
        <f>TEXT(MID(Sales_Transactions[[#This Row],[Order Date]],2,5),"m")</f>
        <v>3</v>
      </c>
      <c r="G6189" s="2" t="str">
        <f>TEXT(MID(Sales_Transactions[[#This Row],[Order Date]],2,5),"yyy")</f>
        <v>2012</v>
      </c>
      <c r="H6189" s="2" t="str">
        <f>TEXT(MID(Sales_Transactions[[#This Row],[Order Date]],2,5),"yyy/m")</f>
        <v>2012/3</v>
      </c>
      <c r="I6189" t="s">
        <v>22</v>
      </c>
      <c r="J6189">
        <f t="shared" si="576"/>
        <v>2</v>
      </c>
      <c r="K6189" s="2">
        <v>22</v>
      </c>
      <c r="L6189">
        <v>963.45</v>
      </c>
      <c r="M6189">
        <v>0.05</v>
      </c>
      <c r="N6189" t="s">
        <v>279</v>
      </c>
      <c r="O6189">
        <v>94.03</v>
      </c>
      <c r="P6189">
        <v>43.22</v>
      </c>
      <c r="Q6189">
        <v>4</v>
      </c>
      <c r="R6189" t="s">
        <v>2433</v>
      </c>
      <c r="S6189" t="s">
        <v>3460</v>
      </c>
      <c r="T6189" t="str">
        <f t="shared" si="577"/>
        <v>Amy Hunt</v>
      </c>
      <c r="U6189" t="s">
        <v>1143</v>
      </c>
      <c r="V6189" t="s">
        <v>74</v>
      </c>
      <c r="W6189" t="s">
        <v>48</v>
      </c>
      <c r="X6189" t="s">
        <v>87</v>
      </c>
      <c r="Y6189" t="s">
        <v>1607</v>
      </c>
      <c r="Z6189" t="s">
        <v>43</v>
      </c>
      <c r="AA6189">
        <v>0.64</v>
      </c>
      <c r="AB6189" s="1">
        <v>40993</v>
      </c>
      <c r="AC6189" s="1">
        <v>21641</v>
      </c>
      <c r="AD6189">
        <f t="shared" si="578"/>
        <v>4</v>
      </c>
      <c r="AE6189">
        <f t="shared" ca="1" si="579"/>
        <v>65</v>
      </c>
      <c r="AF6189" t="str">
        <f t="shared" ca="1" si="580"/>
        <v>Over 65</v>
      </c>
      <c r="AG6189">
        <f t="shared" si="581"/>
        <v>2.1453813636363637</v>
      </c>
      <c r="AH6189" t="str">
        <f>_xlfn.IFNA(VLOOKUP(Sales_Transactions[[#This Row],[Order ID]],Returned_Items[#All],2,FALSE),"Not Returned")</f>
        <v>Not Returned</v>
      </c>
    </row>
    <row r="6190" spans="1:34" x14ac:dyDescent="0.25">
      <c r="A6190">
        <v>31586</v>
      </c>
      <c r="C6190" t="s">
        <v>3468</v>
      </c>
      <c r="D6190" s="2" t="str">
        <f>TEXT(MID(Sales_Transactions[[#This Row],[Order Date]],2,5),"d/m/yyy")</f>
        <v>21/3/2012</v>
      </c>
      <c r="E6190" s="2" t="str">
        <f>TEXT(MID(Sales_Transactions[[#This Row],[Order Date]],2,5),"d")</f>
        <v>21</v>
      </c>
      <c r="F6190" s="2" t="str">
        <f>TEXT(MID(Sales_Transactions[[#This Row],[Order Date]],2,5),"m")</f>
        <v>3</v>
      </c>
      <c r="G6190" s="2" t="str">
        <f>TEXT(MID(Sales_Transactions[[#This Row],[Order Date]],2,5),"yyy")</f>
        <v>2012</v>
      </c>
      <c r="H6190" s="2" t="str">
        <f>TEXT(MID(Sales_Transactions[[#This Row],[Order Date]],2,5),"yyy/m")</f>
        <v>2012/3</v>
      </c>
      <c r="I6190" t="s">
        <v>22</v>
      </c>
      <c r="J6190">
        <f t="shared" si="576"/>
        <v>2</v>
      </c>
      <c r="K6190" s="2">
        <v>25</v>
      </c>
      <c r="L6190" s="3">
        <v>4390.0290000000005</v>
      </c>
      <c r="M6190" s="4">
        <v>0</v>
      </c>
      <c r="N6190" s="5" t="s">
        <v>67</v>
      </c>
      <c r="O6190" s="3">
        <v>1007.49</v>
      </c>
      <c r="P6190" s="3">
        <v>205.99</v>
      </c>
      <c r="Q6190" s="3">
        <v>5.26</v>
      </c>
      <c r="R6190" s="5" t="s">
        <v>2433</v>
      </c>
      <c r="S6190" s="5" t="s">
        <v>3460</v>
      </c>
      <c r="T6190" s="5" t="str">
        <f t="shared" si="577"/>
        <v>Amy Hunt</v>
      </c>
      <c r="U6190" t="s">
        <v>1143</v>
      </c>
      <c r="V6190" s="5" t="s">
        <v>74</v>
      </c>
      <c r="W6190" s="5" t="s">
        <v>48</v>
      </c>
      <c r="X6190" s="5" t="s">
        <v>49</v>
      </c>
      <c r="Y6190" s="5" t="s">
        <v>532</v>
      </c>
      <c r="Z6190" s="5" t="s">
        <v>43</v>
      </c>
      <c r="AA6190" s="4">
        <v>0.56000000000000005</v>
      </c>
      <c r="AB6190" s="1">
        <v>40998</v>
      </c>
      <c r="AC6190" s="1">
        <v>21814</v>
      </c>
      <c r="AD6190">
        <f t="shared" si="578"/>
        <v>9</v>
      </c>
      <c r="AE6190">
        <f t="shared" ca="1" si="579"/>
        <v>64</v>
      </c>
      <c r="AF6190" t="str">
        <f t="shared" ca="1" si="580"/>
        <v>18-64</v>
      </c>
      <c r="AG6190" s="3">
        <f t="shared" si="581"/>
        <v>8.4499999999999993</v>
      </c>
      <c r="AH6190" t="str">
        <f>_xlfn.IFNA(VLOOKUP(Sales_Transactions[[#This Row],[Order ID]],Returned_Items[#All],2,FALSE),"Not Returned")</f>
        <v>Not Returned</v>
      </c>
    </row>
    <row r="6191" spans="1:34" x14ac:dyDescent="0.25">
      <c r="A6191">
        <v>31687</v>
      </c>
      <c r="C6191" t="s">
        <v>2704</v>
      </c>
      <c r="D6191" s="2" t="str">
        <f>TEXT(MID(Sales_Transactions[[#This Row],[Order Date]],2,5),"d/m/yyy")</f>
        <v>19/5/2011</v>
      </c>
      <c r="E6191" s="2" t="str">
        <f>TEXT(MID(Sales_Transactions[[#This Row],[Order Date]],2,5),"d")</f>
        <v>19</v>
      </c>
      <c r="F6191" s="2" t="str">
        <f>TEXT(MID(Sales_Transactions[[#This Row],[Order Date]],2,5),"m")</f>
        <v>5</v>
      </c>
      <c r="G6191" s="2" t="str">
        <f>TEXT(MID(Sales_Transactions[[#This Row],[Order Date]],2,5),"yyy")</f>
        <v>2011</v>
      </c>
      <c r="H6191" s="2" t="str">
        <f>TEXT(MID(Sales_Transactions[[#This Row],[Order Date]],2,5),"yyy/m")</f>
        <v>2011/5</v>
      </c>
      <c r="I6191" t="s">
        <v>33</v>
      </c>
      <c r="J6191">
        <f t="shared" si="576"/>
        <v>4</v>
      </c>
      <c r="K6191" s="2">
        <v>44</v>
      </c>
      <c r="L6191" s="3">
        <v>123.06</v>
      </c>
      <c r="M6191" s="4">
        <v>7.0000000000000007E-2</v>
      </c>
      <c r="N6191" s="5" t="s">
        <v>23</v>
      </c>
      <c r="O6191" s="3">
        <v>3.5</v>
      </c>
      <c r="P6191" s="3">
        <v>2.78</v>
      </c>
      <c r="Q6191" s="3">
        <v>1.34</v>
      </c>
      <c r="R6191" s="5" t="s">
        <v>3457</v>
      </c>
      <c r="S6191" s="5" t="s">
        <v>3458</v>
      </c>
      <c r="T6191" s="5" t="str">
        <f t="shared" si="577"/>
        <v>Arianne Irving</v>
      </c>
      <c r="U6191" t="s">
        <v>1143</v>
      </c>
      <c r="V6191" s="5" t="s">
        <v>47</v>
      </c>
      <c r="W6191" s="5" t="s">
        <v>28</v>
      </c>
      <c r="X6191" s="5" t="s">
        <v>124</v>
      </c>
      <c r="Y6191" s="5" t="s">
        <v>400</v>
      </c>
      <c r="Z6191" s="5" t="s">
        <v>84</v>
      </c>
      <c r="AA6191" s="4">
        <v>0.45</v>
      </c>
      <c r="AB6191" s="1">
        <v>40682</v>
      </c>
      <c r="AC6191" s="1">
        <v>21870</v>
      </c>
      <c r="AD6191">
        <f t="shared" si="578"/>
        <v>0</v>
      </c>
      <c r="AE6191">
        <f t="shared" ca="1" si="579"/>
        <v>64</v>
      </c>
      <c r="AF6191" t="str">
        <f t="shared" ca="1" si="580"/>
        <v>18-64</v>
      </c>
      <c r="AG6191" s="3">
        <f t="shared" si="581"/>
        <v>9.3592136363636363E-2</v>
      </c>
      <c r="AH6191" t="str">
        <f>_xlfn.IFNA(VLOOKUP(Sales_Transactions[[#This Row],[Order ID]],Returned_Items[#All],2,FALSE),"Not Returned")</f>
        <v>Not Returned</v>
      </c>
    </row>
    <row r="6192" spans="1:34" x14ac:dyDescent="0.25">
      <c r="A6192">
        <v>31847</v>
      </c>
      <c r="C6192" t="s">
        <v>1844</v>
      </c>
      <c r="D6192" s="2" t="str">
        <f>TEXT(MID(Sales_Transactions[[#This Row],[Order Date]],2,5),"d/m/yyy")</f>
        <v>18/12/2009</v>
      </c>
      <c r="E6192" s="2" t="str">
        <f>TEXT(MID(Sales_Transactions[[#This Row],[Order Date]],2,5),"d")</f>
        <v>18</v>
      </c>
      <c r="F6192" s="2" t="str">
        <f>TEXT(MID(Sales_Transactions[[#This Row],[Order Date]],2,5),"m")</f>
        <v>12</v>
      </c>
      <c r="G6192" s="2" t="str">
        <f>TEXT(MID(Sales_Transactions[[#This Row],[Order Date]],2,5),"yyy")</f>
        <v>2009</v>
      </c>
      <c r="H6192" s="2" t="str">
        <f>TEXT(MID(Sales_Transactions[[#This Row],[Order Date]],2,5),"yyy/m")</f>
        <v>2009/12</v>
      </c>
      <c r="I6192" t="s">
        <v>22</v>
      </c>
      <c r="J6192">
        <f t="shared" si="576"/>
        <v>2</v>
      </c>
      <c r="K6192" s="2">
        <v>46</v>
      </c>
      <c r="L6192" s="3">
        <v>1692.28</v>
      </c>
      <c r="M6192" s="4">
        <v>0.1</v>
      </c>
      <c r="N6192" s="5" t="s">
        <v>23</v>
      </c>
      <c r="O6192" s="3">
        <v>61</v>
      </c>
      <c r="P6192" s="3">
        <v>39.979999999999997</v>
      </c>
      <c r="Q6192" s="3">
        <v>4</v>
      </c>
      <c r="R6192" s="5" t="s">
        <v>2433</v>
      </c>
      <c r="S6192" s="5" t="s">
        <v>3460</v>
      </c>
      <c r="T6192" s="5" t="str">
        <f t="shared" si="577"/>
        <v>Amy Hunt</v>
      </c>
      <c r="U6192" t="s">
        <v>1143</v>
      </c>
      <c r="V6192" s="5" t="s">
        <v>27</v>
      </c>
      <c r="W6192" s="5" t="s">
        <v>48</v>
      </c>
      <c r="X6192" s="5" t="s">
        <v>87</v>
      </c>
      <c r="Y6192" s="5" t="s">
        <v>1578</v>
      </c>
      <c r="Z6192" s="5" t="s">
        <v>43</v>
      </c>
      <c r="AA6192" s="4">
        <v>0.7</v>
      </c>
      <c r="AB6192" s="1">
        <v>40169</v>
      </c>
      <c r="AC6192" s="1">
        <v>21830</v>
      </c>
      <c r="AD6192">
        <f t="shared" si="578"/>
        <v>4</v>
      </c>
      <c r="AE6192">
        <f t="shared" ca="1" si="579"/>
        <v>64</v>
      </c>
      <c r="AF6192" t="str">
        <f t="shared" ca="1" si="580"/>
        <v>18-64</v>
      </c>
      <c r="AG6192" s="3">
        <f t="shared" si="581"/>
        <v>0.95521782608695649</v>
      </c>
      <c r="AH6192" t="str">
        <f>_xlfn.IFNA(VLOOKUP(Sales_Transactions[[#This Row],[Order ID]],Returned_Items[#All],2,FALSE),"Not Returned")</f>
        <v>Not Returned</v>
      </c>
    </row>
    <row r="6193" spans="1:34" x14ac:dyDescent="0.25">
      <c r="A6193">
        <v>32868</v>
      </c>
      <c r="C6193" t="s">
        <v>339</v>
      </c>
      <c r="D6193" s="2" t="str">
        <f>TEXT(MID(Sales_Transactions[[#This Row],[Order Date]],2,5),"d/m/yyy")</f>
        <v>17/1/2009</v>
      </c>
      <c r="E6193" s="2" t="str">
        <f>TEXT(MID(Sales_Transactions[[#This Row],[Order Date]],2,5),"d")</f>
        <v>17</v>
      </c>
      <c r="F6193" s="2" t="str">
        <f>TEXT(MID(Sales_Transactions[[#This Row],[Order Date]],2,5),"m")</f>
        <v>1</v>
      </c>
      <c r="G6193" s="2" t="str">
        <f>TEXT(MID(Sales_Transactions[[#This Row],[Order Date]],2,5),"yyy")</f>
        <v>2009</v>
      </c>
      <c r="H6193" s="2" t="str">
        <f>TEXT(MID(Sales_Transactions[[#This Row],[Order Date]],2,5),"yyy/m")</f>
        <v>2009/1</v>
      </c>
      <c r="I6193" t="s">
        <v>52</v>
      </c>
      <c r="J6193">
        <f t="shared" si="576"/>
        <v>1</v>
      </c>
      <c r="K6193" s="2">
        <v>39</v>
      </c>
      <c r="L6193" s="3">
        <v>1101.28</v>
      </c>
      <c r="M6193" s="4">
        <v>0.05</v>
      </c>
      <c r="N6193" s="5" t="s">
        <v>23</v>
      </c>
      <c r="O6193" s="3">
        <v>200.53</v>
      </c>
      <c r="P6193" s="3">
        <v>28.15</v>
      </c>
      <c r="Q6193" s="3">
        <v>6.17</v>
      </c>
      <c r="R6193" s="5" t="s">
        <v>3350</v>
      </c>
      <c r="S6193" s="5" t="s">
        <v>1769</v>
      </c>
      <c r="T6193" s="5" t="str">
        <f t="shared" si="577"/>
        <v>Randy Ferguson</v>
      </c>
      <c r="U6193" t="s">
        <v>1143</v>
      </c>
      <c r="V6193" s="5" t="s">
        <v>74</v>
      </c>
      <c r="W6193" s="5" t="s">
        <v>28</v>
      </c>
      <c r="X6193" s="5" t="s">
        <v>124</v>
      </c>
      <c r="Y6193" s="5" t="s">
        <v>3114</v>
      </c>
      <c r="Z6193" s="5" t="s">
        <v>60</v>
      </c>
      <c r="AA6193" s="4">
        <v>0.55000000000000004</v>
      </c>
      <c r="AB6193" s="1">
        <v>39831</v>
      </c>
      <c r="AC6193" s="1">
        <v>21776</v>
      </c>
      <c r="AD6193">
        <f t="shared" si="578"/>
        <v>1</v>
      </c>
      <c r="AE6193">
        <f t="shared" ca="1" si="579"/>
        <v>64</v>
      </c>
      <c r="AF6193" t="str">
        <f t="shared" ca="1" si="580"/>
        <v>18-64</v>
      </c>
      <c r="AG6193" s="3">
        <f t="shared" si="581"/>
        <v>0.8796391025641026</v>
      </c>
      <c r="AH6193" t="str">
        <f>_xlfn.IFNA(VLOOKUP(Sales_Transactions[[#This Row],[Order ID]],Returned_Items[#All],2,FALSE),"Not Returned")</f>
        <v>Not Returned</v>
      </c>
    </row>
    <row r="6194" spans="1:34" x14ac:dyDescent="0.25">
      <c r="A6194">
        <v>36224</v>
      </c>
      <c r="C6194" t="s">
        <v>3140</v>
      </c>
      <c r="D6194" s="2" t="str">
        <f>TEXT(MID(Sales_Transactions[[#This Row],[Order Date]],2,5),"d/m/yyy")</f>
        <v>3/5/2009</v>
      </c>
      <c r="E6194" s="2" t="str">
        <f>TEXT(MID(Sales_Transactions[[#This Row],[Order Date]],2,5),"d")</f>
        <v>3</v>
      </c>
      <c r="F6194" s="2" t="str">
        <f>TEXT(MID(Sales_Transactions[[#This Row],[Order Date]],2,5),"m")</f>
        <v>5</v>
      </c>
      <c r="G6194" s="2" t="str">
        <f>TEXT(MID(Sales_Transactions[[#This Row],[Order Date]],2,5),"yyy")</f>
        <v>2009</v>
      </c>
      <c r="H6194" s="2" t="str">
        <f>TEXT(MID(Sales_Transactions[[#This Row],[Order Date]],2,5),"yyy/m")</f>
        <v>2009/5</v>
      </c>
      <c r="I6194" t="s">
        <v>78</v>
      </c>
      <c r="J6194">
        <f t="shared" si="576"/>
        <v>3</v>
      </c>
      <c r="K6194" s="2">
        <v>15</v>
      </c>
      <c r="L6194" s="3">
        <v>1765.45</v>
      </c>
      <c r="M6194" s="4">
        <v>0.09</v>
      </c>
      <c r="N6194" s="5" t="s">
        <v>67</v>
      </c>
      <c r="O6194" s="3">
        <v>374.82</v>
      </c>
      <c r="P6194" s="3">
        <v>120.98</v>
      </c>
      <c r="Q6194" s="3">
        <v>3.99</v>
      </c>
      <c r="R6194" s="5" t="s">
        <v>1940</v>
      </c>
      <c r="S6194" s="5" t="s">
        <v>3456</v>
      </c>
      <c r="T6194" s="5" t="str">
        <f t="shared" si="577"/>
        <v>Robert Dilbeck</v>
      </c>
      <c r="U6194" t="s">
        <v>1143</v>
      </c>
      <c r="V6194" s="5" t="s">
        <v>47</v>
      </c>
      <c r="W6194" s="5" t="s">
        <v>28</v>
      </c>
      <c r="X6194" s="5" t="s">
        <v>38</v>
      </c>
      <c r="Y6194" s="5" t="s">
        <v>2457</v>
      </c>
      <c r="Z6194" s="5" t="s">
        <v>43</v>
      </c>
      <c r="AA6194" s="4">
        <v>0.6</v>
      </c>
      <c r="AB6194" s="1">
        <v>39938</v>
      </c>
      <c r="AC6194" s="1">
        <v>21816</v>
      </c>
      <c r="AD6194">
        <f t="shared" si="578"/>
        <v>2</v>
      </c>
      <c r="AE6194">
        <f t="shared" ca="1" si="579"/>
        <v>64</v>
      </c>
      <c r="AF6194" t="str">
        <f t="shared" ca="1" si="580"/>
        <v>18-64</v>
      </c>
      <c r="AG6194" s="3">
        <f t="shared" si="581"/>
        <v>8.3240745333333344</v>
      </c>
      <c r="AH6194" t="str">
        <f>_xlfn.IFNA(VLOOKUP(Sales_Transactions[[#This Row],[Order ID]],Returned_Items[#All],2,FALSE),"Not Returned")</f>
        <v>Not Returned</v>
      </c>
    </row>
    <row r="6195" spans="1:34" x14ac:dyDescent="0.25">
      <c r="A6195">
        <v>36709</v>
      </c>
      <c r="C6195" t="s">
        <v>2726</v>
      </c>
      <c r="D6195" s="2" t="str">
        <f>TEXT(MID(Sales_Transactions[[#This Row],[Order Date]],2,5),"d/m/yyy")</f>
        <v>23/8/2012</v>
      </c>
      <c r="E6195" s="2" t="str">
        <f>TEXT(MID(Sales_Transactions[[#This Row],[Order Date]],2,5),"d")</f>
        <v>23</v>
      </c>
      <c r="F6195" s="2" t="str">
        <f>TEXT(MID(Sales_Transactions[[#This Row],[Order Date]],2,5),"m")</f>
        <v>8</v>
      </c>
      <c r="G6195" s="2" t="str">
        <f>TEXT(MID(Sales_Transactions[[#This Row],[Order Date]],2,5),"yyy")</f>
        <v>2012</v>
      </c>
      <c r="H6195" s="2" t="str">
        <f>TEXT(MID(Sales_Transactions[[#This Row],[Order Date]],2,5),"yyy/m")</f>
        <v>2012/8</v>
      </c>
      <c r="I6195" t="s">
        <v>101</v>
      </c>
      <c r="J6195">
        <f t="shared" si="576"/>
        <v>1</v>
      </c>
      <c r="K6195" s="2">
        <v>42</v>
      </c>
      <c r="L6195" s="3">
        <v>2245.6914999999999</v>
      </c>
      <c r="M6195" s="4">
        <v>0.05</v>
      </c>
      <c r="N6195" s="5" t="s">
        <v>23</v>
      </c>
      <c r="O6195" s="3">
        <v>369.08</v>
      </c>
      <c r="P6195" s="3">
        <v>65.989999999999995</v>
      </c>
      <c r="Q6195" s="3">
        <v>8.99</v>
      </c>
      <c r="R6195" s="5" t="s">
        <v>902</v>
      </c>
      <c r="S6195" s="5" t="s">
        <v>1769</v>
      </c>
      <c r="T6195" s="5" t="str">
        <f t="shared" si="577"/>
        <v>Jennifer Ferguson</v>
      </c>
      <c r="U6195" t="s">
        <v>1143</v>
      </c>
      <c r="V6195" s="5" t="s">
        <v>47</v>
      </c>
      <c r="W6195" s="5" t="s">
        <v>48</v>
      </c>
      <c r="X6195" s="5" t="s">
        <v>49</v>
      </c>
      <c r="Y6195" s="5" t="s">
        <v>3259</v>
      </c>
      <c r="Z6195" s="5" t="s">
        <v>43</v>
      </c>
      <c r="AA6195" s="4">
        <v>0.55000000000000004</v>
      </c>
      <c r="AB6195" s="1">
        <v>41146</v>
      </c>
      <c r="AC6195" s="1">
        <v>21356</v>
      </c>
      <c r="AD6195">
        <f t="shared" si="578"/>
        <v>2</v>
      </c>
      <c r="AE6195">
        <f t="shared" ca="1" si="579"/>
        <v>66</v>
      </c>
      <c r="AF6195" t="str">
        <f t="shared" ca="1" si="580"/>
        <v>Over 65</v>
      </c>
      <c r="AG6195" s="3">
        <f t="shared" si="581"/>
        <v>1.7844524999999998</v>
      </c>
      <c r="AH6195" t="str">
        <f>_xlfn.IFNA(VLOOKUP(Sales_Transactions[[#This Row],[Order ID]],Returned_Items[#All],2,FALSE),"Not Returned")</f>
        <v>Not Returned</v>
      </c>
    </row>
    <row r="6196" spans="1:34" x14ac:dyDescent="0.25">
      <c r="A6196">
        <v>37826</v>
      </c>
      <c r="C6196" t="s">
        <v>3217</v>
      </c>
      <c r="D6196" s="2" t="str">
        <f>TEXT(MID(Sales_Transactions[[#This Row],[Order Date]],2,5),"d/m/yyy")</f>
        <v>23/4/2011</v>
      </c>
      <c r="E6196" s="2" t="str">
        <f>TEXT(MID(Sales_Transactions[[#This Row],[Order Date]],2,5),"d")</f>
        <v>23</v>
      </c>
      <c r="F6196" s="2" t="str">
        <f>TEXT(MID(Sales_Transactions[[#This Row],[Order Date]],2,5),"m")</f>
        <v>4</v>
      </c>
      <c r="G6196" s="2" t="str">
        <f>TEXT(MID(Sales_Transactions[[#This Row],[Order Date]],2,5),"yyy")</f>
        <v>2011</v>
      </c>
      <c r="H6196" s="2" t="str">
        <f>TEXT(MID(Sales_Transactions[[#This Row],[Order Date]],2,5),"yyy/m")</f>
        <v>2011/4</v>
      </c>
      <c r="I6196" t="s">
        <v>78</v>
      </c>
      <c r="J6196">
        <f t="shared" si="576"/>
        <v>3</v>
      </c>
      <c r="K6196" s="2">
        <v>45</v>
      </c>
      <c r="L6196" s="3">
        <v>325.8</v>
      </c>
      <c r="M6196" s="4">
        <v>0.03</v>
      </c>
      <c r="N6196" s="5" t="s">
        <v>23</v>
      </c>
      <c r="O6196" s="3">
        <v>-84.85</v>
      </c>
      <c r="P6196" s="3">
        <v>6.78</v>
      </c>
      <c r="Q6196" s="3">
        <v>6.18</v>
      </c>
      <c r="R6196" s="5" t="s">
        <v>2433</v>
      </c>
      <c r="S6196" s="5" t="s">
        <v>3460</v>
      </c>
      <c r="T6196" s="5" t="str">
        <f t="shared" si="577"/>
        <v>Amy Hunt</v>
      </c>
      <c r="U6196" t="s">
        <v>1143</v>
      </c>
      <c r="V6196" s="5" t="s">
        <v>37</v>
      </c>
      <c r="W6196" s="5" t="s">
        <v>28</v>
      </c>
      <c r="X6196" s="5" t="s">
        <v>75</v>
      </c>
      <c r="Y6196" s="5" t="s">
        <v>1409</v>
      </c>
      <c r="Z6196" s="5" t="s">
        <v>43</v>
      </c>
      <c r="AA6196" s="4">
        <v>0.39</v>
      </c>
      <c r="AB6196" s="1">
        <v>40658</v>
      </c>
      <c r="AC6196" s="1">
        <v>21416</v>
      </c>
      <c r="AD6196">
        <f t="shared" si="578"/>
        <v>2</v>
      </c>
      <c r="AE6196">
        <f t="shared" ca="1" si="579"/>
        <v>65</v>
      </c>
      <c r="AF6196" t="str">
        <f t="shared" ca="1" si="580"/>
        <v>Over 65</v>
      </c>
      <c r="AG6196" s="3">
        <f t="shared" si="581"/>
        <v>0.28795479999999996</v>
      </c>
      <c r="AH6196" t="str">
        <f>_xlfn.IFNA(VLOOKUP(Sales_Transactions[[#This Row],[Order ID]],Returned_Items[#All],2,FALSE),"Not Returned")</f>
        <v>Not Returned</v>
      </c>
    </row>
    <row r="6197" spans="1:34" x14ac:dyDescent="0.25">
      <c r="A6197">
        <v>37924</v>
      </c>
      <c r="C6197" t="s">
        <v>686</v>
      </c>
      <c r="D6197" s="2" t="str">
        <f>TEXT(MID(Sales_Transactions[[#This Row],[Order Date]],2,5),"d/m/yyy")</f>
        <v>29/11/2009</v>
      </c>
      <c r="E6197" s="2" t="str">
        <f>TEXT(MID(Sales_Transactions[[#This Row],[Order Date]],2,5),"d")</f>
        <v>29</v>
      </c>
      <c r="F6197" s="2" t="str">
        <f>TEXT(MID(Sales_Transactions[[#This Row],[Order Date]],2,5),"m")</f>
        <v>11</v>
      </c>
      <c r="G6197" s="2" t="str">
        <f>TEXT(MID(Sales_Transactions[[#This Row],[Order Date]],2,5),"yyy")</f>
        <v>2009</v>
      </c>
      <c r="H6197" s="2" t="str">
        <f>TEXT(MID(Sales_Transactions[[#This Row],[Order Date]],2,5),"yyy/m")</f>
        <v>2009/11</v>
      </c>
      <c r="I6197" t="s">
        <v>33</v>
      </c>
      <c r="J6197">
        <f t="shared" si="576"/>
        <v>4</v>
      </c>
      <c r="K6197" s="2">
        <v>49</v>
      </c>
      <c r="L6197" s="3">
        <v>8094.55</v>
      </c>
      <c r="M6197" s="4">
        <v>0.05</v>
      </c>
      <c r="N6197" s="5" t="s">
        <v>23</v>
      </c>
      <c r="O6197" s="3">
        <v>2008.71</v>
      </c>
      <c r="P6197" s="3">
        <v>165.2</v>
      </c>
      <c r="Q6197" s="3">
        <v>19.989999999999998</v>
      </c>
      <c r="R6197" s="5" t="s">
        <v>1052</v>
      </c>
      <c r="S6197" s="5" t="s">
        <v>3210</v>
      </c>
      <c r="T6197" s="5" t="str">
        <f t="shared" si="577"/>
        <v>Philip Fox</v>
      </c>
      <c r="U6197" t="s">
        <v>1143</v>
      </c>
      <c r="V6197" s="5" t="s">
        <v>74</v>
      </c>
      <c r="W6197" s="5" t="s">
        <v>28</v>
      </c>
      <c r="X6197" s="5" t="s">
        <v>29</v>
      </c>
      <c r="Y6197" s="5" t="s">
        <v>3153</v>
      </c>
      <c r="Z6197" s="5" t="s">
        <v>43</v>
      </c>
      <c r="AA6197" s="4">
        <v>0.59</v>
      </c>
      <c r="AB6197" s="1">
        <v>40146</v>
      </c>
      <c r="AC6197" s="1">
        <v>17675</v>
      </c>
      <c r="AD6197">
        <f t="shared" si="578"/>
        <v>0</v>
      </c>
      <c r="AE6197">
        <f t="shared" ca="1" si="579"/>
        <v>76</v>
      </c>
      <c r="AF6197" t="str">
        <f t="shared" ca="1" si="580"/>
        <v>Over 65</v>
      </c>
      <c r="AG6197" s="3">
        <f t="shared" si="581"/>
        <v>3.777702040816326</v>
      </c>
      <c r="AH6197" t="str">
        <f>_xlfn.IFNA(VLOOKUP(Sales_Transactions[[#This Row],[Order ID]],Returned_Items[#All],2,FALSE),"Not Returned")</f>
        <v>Returned</v>
      </c>
    </row>
    <row r="6198" spans="1:34" x14ac:dyDescent="0.25">
      <c r="A6198">
        <v>38182</v>
      </c>
      <c r="C6198" t="s">
        <v>2572</v>
      </c>
      <c r="D6198" s="2" t="str">
        <f>TEXT(MID(Sales_Transactions[[#This Row],[Order Date]],2,5),"d/m/yyy")</f>
        <v>22/5/2012</v>
      </c>
      <c r="E6198" s="2" t="str">
        <f>TEXT(MID(Sales_Transactions[[#This Row],[Order Date]],2,5),"d")</f>
        <v>22</v>
      </c>
      <c r="F6198" s="2" t="str">
        <f>TEXT(MID(Sales_Transactions[[#This Row],[Order Date]],2,5),"m")</f>
        <v>5</v>
      </c>
      <c r="G6198" s="2" t="str">
        <f>TEXT(MID(Sales_Transactions[[#This Row],[Order Date]],2,5),"yyy")</f>
        <v>2012</v>
      </c>
      <c r="H6198" s="2" t="str">
        <f>TEXT(MID(Sales_Transactions[[#This Row],[Order Date]],2,5),"yyy/m")</f>
        <v>2012/5</v>
      </c>
      <c r="I6198" t="s">
        <v>33</v>
      </c>
      <c r="J6198">
        <f t="shared" si="576"/>
        <v>4</v>
      </c>
      <c r="K6198" s="2">
        <v>45</v>
      </c>
      <c r="L6198" s="3">
        <v>2848.83</v>
      </c>
      <c r="M6198" s="4">
        <v>7.0000000000000007E-2</v>
      </c>
      <c r="N6198" s="5" t="s">
        <v>23</v>
      </c>
      <c r="O6198" s="3">
        <v>-1182.8699999999999</v>
      </c>
      <c r="P6198" s="3">
        <v>64.650000000000006</v>
      </c>
      <c r="Q6198" s="3">
        <v>35</v>
      </c>
      <c r="R6198" s="5" t="s">
        <v>3350</v>
      </c>
      <c r="S6198" s="5" t="s">
        <v>1769</v>
      </c>
      <c r="T6198" s="5" t="str">
        <f t="shared" si="577"/>
        <v>Randy Ferguson</v>
      </c>
      <c r="U6198" t="s">
        <v>1143</v>
      </c>
      <c r="V6198" s="5" t="s">
        <v>74</v>
      </c>
      <c r="W6198" s="5" t="s">
        <v>28</v>
      </c>
      <c r="X6198" s="5" t="s">
        <v>29</v>
      </c>
      <c r="Y6198" s="5" t="s">
        <v>1879</v>
      </c>
      <c r="Z6198" s="5" t="s">
        <v>31</v>
      </c>
      <c r="AA6198" s="4">
        <v>0.8</v>
      </c>
      <c r="AB6198" s="1">
        <v>41051</v>
      </c>
      <c r="AC6198" s="1">
        <v>17741</v>
      </c>
      <c r="AD6198">
        <f t="shared" si="578"/>
        <v>0</v>
      </c>
      <c r="AE6198">
        <f t="shared" ca="1" si="579"/>
        <v>76</v>
      </c>
      <c r="AF6198" t="str">
        <f t="shared" ca="1" si="580"/>
        <v>Over 65</v>
      </c>
      <c r="AG6198" s="3">
        <f t="shared" si="581"/>
        <v>2.2134387777777778</v>
      </c>
      <c r="AH6198" t="str">
        <f>_xlfn.IFNA(VLOOKUP(Sales_Transactions[[#This Row],[Order ID]],Returned_Items[#All],2,FALSE),"Not Returned")</f>
        <v>Not Returned</v>
      </c>
    </row>
    <row r="6199" spans="1:34" x14ac:dyDescent="0.25">
      <c r="A6199">
        <v>39717</v>
      </c>
      <c r="C6199" t="s">
        <v>1786</v>
      </c>
      <c r="D6199" s="2" t="str">
        <f>TEXT(MID(Sales_Transactions[[#This Row],[Order Date]],2,5),"d/m/yyy")</f>
        <v>28/11/2009</v>
      </c>
      <c r="E6199" s="2" t="str">
        <f>TEXT(MID(Sales_Transactions[[#This Row],[Order Date]],2,5),"d")</f>
        <v>28</v>
      </c>
      <c r="F6199" s="2" t="str">
        <f>TEXT(MID(Sales_Transactions[[#This Row],[Order Date]],2,5),"m")</f>
        <v>11</v>
      </c>
      <c r="G6199" s="2" t="str">
        <f>TEXT(MID(Sales_Transactions[[#This Row],[Order Date]],2,5),"yyy")</f>
        <v>2009</v>
      </c>
      <c r="H6199" s="2" t="str">
        <f>TEXT(MID(Sales_Transactions[[#This Row],[Order Date]],2,5),"yyy/m")</f>
        <v>2009/11</v>
      </c>
      <c r="I6199" t="s">
        <v>33</v>
      </c>
      <c r="J6199">
        <f t="shared" si="576"/>
        <v>4</v>
      </c>
      <c r="K6199" s="2">
        <v>20</v>
      </c>
      <c r="L6199" s="3">
        <v>835.48</v>
      </c>
      <c r="M6199" s="4">
        <v>0.06</v>
      </c>
      <c r="N6199" s="5" t="s">
        <v>23</v>
      </c>
      <c r="O6199" s="3">
        <v>-58.13</v>
      </c>
      <c r="P6199" s="3">
        <v>43.57</v>
      </c>
      <c r="Q6199" s="3">
        <v>16.36</v>
      </c>
      <c r="R6199" s="5" t="s">
        <v>902</v>
      </c>
      <c r="S6199" s="5" t="s">
        <v>1769</v>
      </c>
      <c r="T6199" s="5" t="str">
        <f t="shared" si="577"/>
        <v>Jennifer Ferguson</v>
      </c>
      <c r="U6199" t="s">
        <v>1143</v>
      </c>
      <c r="V6199" s="5" t="s">
        <v>47</v>
      </c>
      <c r="W6199" s="5" t="s">
        <v>28</v>
      </c>
      <c r="X6199" s="5" t="s">
        <v>29</v>
      </c>
      <c r="Y6199" s="5" t="s">
        <v>2391</v>
      </c>
      <c r="Z6199" s="5" t="s">
        <v>43</v>
      </c>
      <c r="AA6199" s="4">
        <v>0.55000000000000004</v>
      </c>
      <c r="AB6199" s="1">
        <v>40147</v>
      </c>
      <c r="AC6199" s="1">
        <v>17549</v>
      </c>
      <c r="AD6199">
        <f t="shared" si="578"/>
        <v>2</v>
      </c>
      <c r="AE6199">
        <f t="shared" ca="1" si="579"/>
        <v>76</v>
      </c>
      <c r="AF6199" t="str">
        <f t="shared" ca="1" si="580"/>
        <v>Over 65</v>
      </c>
      <c r="AG6199" s="3">
        <f t="shared" si="581"/>
        <v>2.9951929000000002</v>
      </c>
      <c r="AH6199" t="str">
        <f>_xlfn.IFNA(VLOOKUP(Sales_Transactions[[#This Row],[Order ID]],Returned_Items[#All],2,FALSE),"Not Returned")</f>
        <v>Not Returned</v>
      </c>
    </row>
    <row r="6200" spans="1:34" x14ac:dyDescent="0.25">
      <c r="A6200">
        <v>40257</v>
      </c>
      <c r="C6200" t="s">
        <v>1441</v>
      </c>
      <c r="D6200" s="2" t="str">
        <f>TEXT(MID(Sales_Transactions[[#This Row],[Order Date]],2,5),"d/m/yyy")</f>
        <v>21/8/2010</v>
      </c>
      <c r="E6200" s="2" t="str">
        <f>TEXT(MID(Sales_Transactions[[#This Row],[Order Date]],2,5),"d")</f>
        <v>21</v>
      </c>
      <c r="F6200" s="2" t="str">
        <f>TEXT(MID(Sales_Transactions[[#This Row],[Order Date]],2,5),"m")</f>
        <v>8</v>
      </c>
      <c r="G6200" s="2" t="str">
        <f>TEXT(MID(Sales_Transactions[[#This Row],[Order Date]],2,5),"yyy")</f>
        <v>2010</v>
      </c>
      <c r="H6200" s="2" t="str">
        <f>TEXT(MID(Sales_Transactions[[#This Row],[Order Date]],2,5),"yyy/m")</f>
        <v>2010/8</v>
      </c>
      <c r="I6200" t="s">
        <v>52</v>
      </c>
      <c r="J6200">
        <f t="shared" si="576"/>
        <v>1</v>
      </c>
      <c r="K6200" s="2">
        <v>24</v>
      </c>
      <c r="L6200" s="3">
        <v>3201.16</v>
      </c>
      <c r="M6200" s="4">
        <v>0.06</v>
      </c>
      <c r="N6200" s="5" t="s">
        <v>23</v>
      </c>
      <c r="O6200" s="3">
        <v>405.5</v>
      </c>
      <c r="P6200" s="3">
        <v>140.81</v>
      </c>
      <c r="Q6200" s="3">
        <v>24.49</v>
      </c>
      <c r="R6200" s="5" t="s">
        <v>3462</v>
      </c>
      <c r="S6200" s="5" t="s">
        <v>3463</v>
      </c>
      <c r="T6200" s="5" t="str">
        <f t="shared" si="577"/>
        <v>Brosina Hoffman</v>
      </c>
      <c r="U6200" t="s">
        <v>1143</v>
      </c>
      <c r="V6200" s="5" t="s">
        <v>37</v>
      </c>
      <c r="W6200" s="5" t="s">
        <v>57</v>
      </c>
      <c r="X6200" s="5" t="s">
        <v>154</v>
      </c>
      <c r="Y6200" s="5" t="s">
        <v>502</v>
      </c>
      <c r="Z6200" s="5" t="s">
        <v>31</v>
      </c>
      <c r="AA6200" s="4">
        <v>0.56999999999999995</v>
      </c>
      <c r="AB6200" s="1">
        <v>40412</v>
      </c>
      <c r="AC6200" s="1">
        <v>17824</v>
      </c>
      <c r="AD6200">
        <f t="shared" si="578"/>
        <v>1</v>
      </c>
      <c r="AE6200">
        <f t="shared" ca="1" si="579"/>
        <v>75</v>
      </c>
      <c r="AF6200" t="str">
        <f t="shared" ca="1" si="580"/>
        <v>Over 65</v>
      </c>
      <c r="AG6200" s="3">
        <f t="shared" si="581"/>
        <v>6.8839797500000008</v>
      </c>
      <c r="AH6200" t="str">
        <f>_xlfn.IFNA(VLOOKUP(Sales_Transactions[[#This Row],[Order ID]],Returned_Items[#All],2,FALSE),"Not Returned")</f>
        <v>Not Returned</v>
      </c>
    </row>
    <row r="6201" spans="1:34" x14ac:dyDescent="0.25">
      <c r="A6201">
        <v>40321</v>
      </c>
      <c r="C6201" t="s">
        <v>1478</v>
      </c>
      <c r="D6201" s="2" t="str">
        <f>TEXT(MID(Sales_Transactions[[#This Row],[Order Date]],2,5),"d/m/yyy")</f>
        <v>23/6/2010</v>
      </c>
      <c r="E6201" s="2" t="str">
        <f>TEXT(MID(Sales_Transactions[[#This Row],[Order Date]],2,5),"d")</f>
        <v>23</v>
      </c>
      <c r="F6201" s="2" t="str">
        <f>TEXT(MID(Sales_Transactions[[#This Row],[Order Date]],2,5),"m")</f>
        <v>6</v>
      </c>
      <c r="G6201" s="2" t="str">
        <f>TEXT(MID(Sales_Transactions[[#This Row],[Order Date]],2,5),"yyy")</f>
        <v>2010</v>
      </c>
      <c r="H6201" s="2" t="str">
        <f>TEXT(MID(Sales_Transactions[[#This Row],[Order Date]],2,5),"yyy/m")</f>
        <v>2010/6</v>
      </c>
      <c r="I6201" t="s">
        <v>33</v>
      </c>
      <c r="J6201">
        <f t="shared" si="576"/>
        <v>4</v>
      </c>
      <c r="K6201" s="2">
        <v>23</v>
      </c>
      <c r="L6201" s="3">
        <v>1484.49</v>
      </c>
      <c r="M6201" s="4">
        <v>0.09</v>
      </c>
      <c r="N6201" s="5" t="s">
        <v>23</v>
      </c>
      <c r="O6201" s="3">
        <v>230.5</v>
      </c>
      <c r="P6201" s="3">
        <v>67.28</v>
      </c>
      <c r="Q6201" s="3">
        <v>19.989999999999998</v>
      </c>
      <c r="R6201" s="5" t="s">
        <v>2326</v>
      </c>
      <c r="S6201" s="5" t="s">
        <v>3459</v>
      </c>
      <c r="T6201" s="5" t="str">
        <f t="shared" si="577"/>
        <v>Andy Gerbode</v>
      </c>
      <c r="U6201" t="s">
        <v>1143</v>
      </c>
      <c r="V6201" s="5" t="s">
        <v>37</v>
      </c>
      <c r="W6201" s="5" t="s">
        <v>28</v>
      </c>
      <c r="X6201" s="5" t="s">
        <v>41</v>
      </c>
      <c r="Y6201" s="5" t="s">
        <v>1079</v>
      </c>
      <c r="Z6201" s="5" t="s">
        <v>43</v>
      </c>
      <c r="AA6201" s="4">
        <v>0.4</v>
      </c>
      <c r="AB6201" s="1">
        <v>40354</v>
      </c>
      <c r="AC6201" s="1">
        <v>18210</v>
      </c>
      <c r="AD6201">
        <f t="shared" si="578"/>
        <v>2</v>
      </c>
      <c r="AE6201">
        <f t="shared" ca="1" si="579"/>
        <v>74</v>
      </c>
      <c r="AF6201" t="str">
        <f t="shared" ca="1" si="580"/>
        <v>Over 65</v>
      </c>
      <c r="AG6201" s="3">
        <f t="shared" si="581"/>
        <v>3.7917151304347825</v>
      </c>
      <c r="AH6201" t="str">
        <f>_xlfn.IFNA(VLOOKUP(Sales_Transactions[[#This Row],[Order ID]],Returned_Items[#All],2,FALSE),"Not Returned")</f>
        <v>Not Returned</v>
      </c>
    </row>
    <row r="6202" spans="1:34" hidden="1" x14ac:dyDescent="0.25">
      <c r="A6202">
        <v>40321</v>
      </c>
      <c r="C6202" t="s">
        <v>1478</v>
      </c>
      <c r="D6202" s="2" t="str">
        <f>TEXT(MID(Sales_Transactions[[#This Row],[Order Date]],2,5),"d/m/yyy")</f>
        <v>23/6/2010</v>
      </c>
      <c r="E6202" s="2" t="str">
        <f>TEXT(MID(Sales_Transactions[[#This Row],[Order Date]],2,5),"d")</f>
        <v>23</v>
      </c>
      <c r="F6202" s="2" t="str">
        <f>TEXT(MID(Sales_Transactions[[#This Row],[Order Date]],2,5),"m")</f>
        <v>6</v>
      </c>
      <c r="G6202" s="2" t="str">
        <f>TEXT(MID(Sales_Transactions[[#This Row],[Order Date]],2,5),"yyy")</f>
        <v>2010</v>
      </c>
      <c r="H6202" s="2" t="str">
        <f>TEXT(MID(Sales_Transactions[[#This Row],[Order Date]],2,5),"yyy/m")</f>
        <v>2010/6</v>
      </c>
      <c r="I6202" t="s">
        <v>33</v>
      </c>
      <c r="J6202">
        <f t="shared" si="576"/>
        <v>4</v>
      </c>
      <c r="K6202" s="2">
        <v>18</v>
      </c>
      <c r="L6202">
        <v>740.49</v>
      </c>
      <c r="M6202">
        <v>0.1</v>
      </c>
      <c r="N6202" t="s">
        <v>23</v>
      </c>
      <c r="O6202">
        <v>88.9</v>
      </c>
      <c r="P6202">
        <v>42.76</v>
      </c>
      <c r="Q6202">
        <v>6.22</v>
      </c>
      <c r="R6202" t="s">
        <v>2326</v>
      </c>
      <c r="S6202" t="s">
        <v>3459</v>
      </c>
      <c r="T6202" t="str">
        <f t="shared" si="577"/>
        <v>Andy Gerbode</v>
      </c>
      <c r="U6202" t="s">
        <v>1143</v>
      </c>
      <c r="V6202" t="s">
        <v>37</v>
      </c>
      <c r="W6202" t="s">
        <v>28</v>
      </c>
      <c r="X6202" t="s">
        <v>29</v>
      </c>
      <c r="Y6202" t="s">
        <v>65</v>
      </c>
      <c r="Z6202" t="s">
        <v>43</v>
      </c>
      <c r="AA6202"/>
      <c r="AB6202" s="1">
        <v>40353</v>
      </c>
      <c r="AC6202" s="1">
        <v>18174</v>
      </c>
      <c r="AD6202">
        <f t="shared" si="578"/>
        <v>1</v>
      </c>
      <c r="AE6202">
        <f t="shared" ca="1" si="579"/>
        <v>74</v>
      </c>
      <c r="AF6202" t="str">
        <f t="shared" ca="1" si="580"/>
        <v>Over 65</v>
      </c>
      <c r="AG6202">
        <f t="shared" si="581"/>
        <v>2.7187355555555555</v>
      </c>
      <c r="AH6202" t="str">
        <f>_xlfn.IFNA(VLOOKUP(Sales_Transactions[[#This Row],[Order ID]],Returned_Items[#All],2,FALSE),"Not Returned")</f>
        <v>Not Returned</v>
      </c>
    </row>
    <row r="6203" spans="1:34" x14ac:dyDescent="0.25">
      <c r="A6203">
        <v>42214</v>
      </c>
      <c r="C6203" t="s">
        <v>2371</v>
      </c>
      <c r="D6203" s="2" t="str">
        <f>TEXT(MID(Sales_Transactions[[#This Row],[Order Date]],2,5),"d/m/yyy")</f>
        <v>24/5/2011</v>
      </c>
      <c r="E6203" s="2" t="str">
        <f>TEXT(MID(Sales_Transactions[[#This Row],[Order Date]],2,5),"d")</f>
        <v>24</v>
      </c>
      <c r="F6203" s="2" t="str">
        <f>TEXT(MID(Sales_Transactions[[#This Row],[Order Date]],2,5),"m")</f>
        <v>5</v>
      </c>
      <c r="G6203" s="2" t="str">
        <f>TEXT(MID(Sales_Transactions[[#This Row],[Order Date]],2,5),"yyy")</f>
        <v>2011</v>
      </c>
      <c r="H6203" s="2" t="str">
        <f>TEXT(MID(Sales_Transactions[[#This Row],[Order Date]],2,5),"yyy/m")</f>
        <v>2011/5</v>
      </c>
      <c r="I6203" t="s">
        <v>22</v>
      </c>
      <c r="J6203">
        <f t="shared" si="576"/>
        <v>2</v>
      </c>
      <c r="K6203" s="2">
        <v>46</v>
      </c>
      <c r="L6203" s="3">
        <v>569.91999999999996</v>
      </c>
      <c r="M6203" s="4">
        <v>0.03</v>
      </c>
      <c r="N6203" s="5" t="s">
        <v>23</v>
      </c>
      <c r="O6203" s="3">
        <v>154.09</v>
      </c>
      <c r="P6203" s="3">
        <v>12.22</v>
      </c>
      <c r="Q6203" s="3">
        <v>2.85</v>
      </c>
      <c r="R6203" s="5" t="s">
        <v>3350</v>
      </c>
      <c r="S6203" s="5" t="s">
        <v>1769</v>
      </c>
      <c r="T6203" s="5" t="str">
        <f t="shared" si="577"/>
        <v>Randy Ferguson</v>
      </c>
      <c r="U6203" t="s">
        <v>1143</v>
      </c>
      <c r="V6203" s="5" t="s">
        <v>74</v>
      </c>
      <c r="W6203" s="5" t="s">
        <v>57</v>
      </c>
      <c r="X6203" s="5" t="s">
        <v>58</v>
      </c>
      <c r="Y6203" s="5" t="s">
        <v>382</v>
      </c>
      <c r="Z6203" s="5" t="s">
        <v>60</v>
      </c>
      <c r="AA6203" s="4">
        <v>0.55000000000000004</v>
      </c>
      <c r="AB6203" s="1">
        <v>40694</v>
      </c>
      <c r="AC6203" s="1">
        <v>18223</v>
      </c>
      <c r="AD6203">
        <f t="shared" si="578"/>
        <v>7</v>
      </c>
      <c r="AE6203">
        <f t="shared" ca="1" si="579"/>
        <v>74</v>
      </c>
      <c r="AF6203" t="str">
        <f t="shared" ca="1" si="580"/>
        <v>Over 65</v>
      </c>
      <c r="AG6203" s="3">
        <f t="shared" si="581"/>
        <v>0.32752900000000001</v>
      </c>
      <c r="AH6203" t="str">
        <f>_xlfn.IFNA(VLOOKUP(Sales_Transactions[[#This Row],[Order ID]],Returned_Items[#All],2,FALSE),"Not Returned")</f>
        <v>Not Returned</v>
      </c>
    </row>
    <row r="6204" spans="1:34" x14ac:dyDescent="0.25">
      <c r="A6204">
        <v>42214</v>
      </c>
      <c r="C6204" t="s">
        <v>2371</v>
      </c>
      <c r="D6204" s="2" t="str">
        <f>TEXT(MID(Sales_Transactions[[#This Row],[Order Date]],2,5),"d/m/yyy")</f>
        <v>24/5/2011</v>
      </c>
      <c r="E6204" s="2" t="str">
        <f>TEXT(MID(Sales_Transactions[[#This Row],[Order Date]],2,5),"d")</f>
        <v>24</v>
      </c>
      <c r="F6204" s="2" t="str">
        <f>TEXT(MID(Sales_Transactions[[#This Row],[Order Date]],2,5),"m")</f>
        <v>5</v>
      </c>
      <c r="G6204" s="2" t="str">
        <f>TEXT(MID(Sales_Transactions[[#This Row],[Order Date]],2,5),"yyy")</f>
        <v>2011</v>
      </c>
      <c r="H6204" s="2" t="str">
        <f>TEXT(MID(Sales_Transactions[[#This Row],[Order Date]],2,5),"yyy/m")</f>
        <v>2011/5</v>
      </c>
      <c r="I6204" t="s">
        <v>22</v>
      </c>
      <c r="J6204">
        <f t="shared" si="576"/>
        <v>2</v>
      </c>
      <c r="K6204" s="2">
        <v>28</v>
      </c>
      <c r="L6204" s="3">
        <v>183.65</v>
      </c>
      <c r="M6204" s="4">
        <v>0.02</v>
      </c>
      <c r="N6204" s="5" t="s">
        <v>23</v>
      </c>
      <c r="O6204" s="3">
        <v>-59.96</v>
      </c>
      <c r="P6204" s="3">
        <v>6.48</v>
      </c>
      <c r="Q6204" s="3">
        <v>5.84</v>
      </c>
      <c r="R6204" s="5" t="s">
        <v>3350</v>
      </c>
      <c r="S6204" s="5" t="s">
        <v>1769</v>
      </c>
      <c r="T6204" s="5" t="str">
        <f t="shared" si="577"/>
        <v>Randy Ferguson</v>
      </c>
      <c r="U6204" t="s">
        <v>1143</v>
      </c>
      <c r="V6204" s="5" t="s">
        <v>74</v>
      </c>
      <c r="W6204" s="5" t="s">
        <v>28</v>
      </c>
      <c r="X6204" s="5" t="s">
        <v>75</v>
      </c>
      <c r="Y6204" s="5" t="s">
        <v>1333</v>
      </c>
      <c r="Z6204" s="5" t="s">
        <v>43</v>
      </c>
      <c r="AA6204" s="4">
        <v>0.37</v>
      </c>
      <c r="AB6204" s="1">
        <v>40694</v>
      </c>
      <c r="AC6204" s="1">
        <v>18005</v>
      </c>
      <c r="AD6204">
        <f t="shared" si="578"/>
        <v>7</v>
      </c>
      <c r="AE6204">
        <f t="shared" ca="1" si="579"/>
        <v>75</v>
      </c>
      <c r="AF6204" t="str">
        <f t="shared" ca="1" si="580"/>
        <v>Over 65</v>
      </c>
      <c r="AG6204" s="3">
        <f t="shared" si="581"/>
        <v>0.43995371428571428</v>
      </c>
      <c r="AH6204" t="str">
        <f>_xlfn.IFNA(VLOOKUP(Sales_Transactions[[#This Row],[Order ID]],Returned_Items[#All],2,FALSE),"Not Returned")</f>
        <v>Not Returned</v>
      </c>
    </row>
    <row r="6205" spans="1:34" x14ac:dyDescent="0.25">
      <c r="A6205">
        <v>42788</v>
      </c>
      <c r="C6205" t="s">
        <v>3469</v>
      </c>
      <c r="D6205" s="2" t="str">
        <f>TEXT(MID(Sales_Transactions[[#This Row],[Order Date]],2,5),"d/m/yyy")</f>
        <v>13/10/2011</v>
      </c>
      <c r="E6205" s="2" t="str">
        <f>TEXT(MID(Sales_Transactions[[#This Row],[Order Date]],2,5),"d")</f>
        <v>13</v>
      </c>
      <c r="F6205" s="2" t="str">
        <f>TEXT(MID(Sales_Transactions[[#This Row],[Order Date]],2,5),"m")</f>
        <v>10</v>
      </c>
      <c r="G6205" s="2" t="str">
        <f>TEXT(MID(Sales_Transactions[[#This Row],[Order Date]],2,5),"yyy")</f>
        <v>2011</v>
      </c>
      <c r="H6205" s="2" t="str">
        <f>TEXT(MID(Sales_Transactions[[#This Row],[Order Date]],2,5),"yyy/m")</f>
        <v>2011/10</v>
      </c>
      <c r="I6205" t="s">
        <v>101</v>
      </c>
      <c r="J6205">
        <f t="shared" si="576"/>
        <v>1</v>
      </c>
      <c r="K6205" s="2">
        <v>26</v>
      </c>
      <c r="L6205" s="3">
        <v>241.92</v>
      </c>
      <c r="M6205" s="4">
        <v>0.1</v>
      </c>
      <c r="N6205" s="5" t="s">
        <v>23</v>
      </c>
      <c r="O6205" s="3">
        <v>67.709999999999994</v>
      </c>
      <c r="P6205" s="3">
        <v>10.14</v>
      </c>
      <c r="Q6205" s="3">
        <v>2.27</v>
      </c>
      <c r="R6205" s="5" t="s">
        <v>2433</v>
      </c>
      <c r="S6205" s="5" t="s">
        <v>3460</v>
      </c>
      <c r="T6205" s="5" t="str">
        <f t="shared" si="577"/>
        <v>Amy Hunt</v>
      </c>
      <c r="U6205" t="s">
        <v>1143</v>
      </c>
      <c r="V6205" s="5" t="s">
        <v>27</v>
      </c>
      <c r="W6205" s="5" t="s">
        <v>28</v>
      </c>
      <c r="X6205" s="5" t="s">
        <v>75</v>
      </c>
      <c r="Y6205" s="5" t="s">
        <v>284</v>
      </c>
      <c r="Z6205" s="5" t="s">
        <v>84</v>
      </c>
      <c r="AA6205" s="4">
        <v>0.36</v>
      </c>
      <c r="AB6205" s="1">
        <v>40831</v>
      </c>
      <c r="AC6205" s="1">
        <v>17947</v>
      </c>
      <c r="AD6205">
        <f t="shared" si="578"/>
        <v>2</v>
      </c>
      <c r="AE6205">
        <f t="shared" ca="1" si="579"/>
        <v>75</v>
      </c>
      <c r="AF6205" t="str">
        <f t="shared" ca="1" si="580"/>
        <v>Over 65</v>
      </c>
      <c r="AG6205" s="3">
        <f t="shared" si="581"/>
        <v>0.47691769230769232</v>
      </c>
      <c r="AH6205" t="str">
        <f>_xlfn.IFNA(VLOOKUP(Sales_Transactions[[#This Row],[Order ID]],Returned_Items[#All],2,FALSE),"Not Returned")</f>
        <v>Returned</v>
      </c>
    </row>
    <row r="6206" spans="1:34" x14ac:dyDescent="0.25">
      <c r="A6206">
        <v>42912</v>
      </c>
      <c r="C6206" t="s">
        <v>3383</v>
      </c>
      <c r="D6206" s="2" t="str">
        <f>TEXT(MID(Sales_Transactions[[#This Row],[Order Date]],2,5),"d/m/yyy")</f>
        <v>4/5/2010</v>
      </c>
      <c r="E6206" s="2" t="str">
        <f>TEXT(MID(Sales_Transactions[[#This Row],[Order Date]],2,5),"d")</f>
        <v>4</v>
      </c>
      <c r="F6206" s="2" t="str">
        <f>TEXT(MID(Sales_Transactions[[#This Row],[Order Date]],2,5),"m")</f>
        <v>5</v>
      </c>
      <c r="G6206" s="2" t="str">
        <f>TEXT(MID(Sales_Transactions[[#This Row],[Order Date]],2,5),"yyy")</f>
        <v>2010</v>
      </c>
      <c r="H6206" s="2" t="str">
        <f>TEXT(MID(Sales_Transactions[[#This Row],[Order Date]],2,5),"yyy/m")</f>
        <v>2010/5</v>
      </c>
      <c r="I6206" t="s">
        <v>52</v>
      </c>
      <c r="J6206">
        <f t="shared" si="576"/>
        <v>1</v>
      </c>
      <c r="K6206" s="2">
        <v>4</v>
      </c>
      <c r="L6206" s="3">
        <v>52.59</v>
      </c>
      <c r="M6206" s="4">
        <v>0.05</v>
      </c>
      <c r="N6206" s="5" t="s">
        <v>23</v>
      </c>
      <c r="O6206" s="3">
        <v>-30.39</v>
      </c>
      <c r="P6206" s="3">
        <v>11.35</v>
      </c>
      <c r="Q6206" s="3">
        <v>8.6</v>
      </c>
      <c r="R6206" s="5" t="s">
        <v>2059</v>
      </c>
      <c r="S6206" s="5" t="s">
        <v>2014</v>
      </c>
      <c r="T6206" s="5" t="str">
        <f t="shared" si="577"/>
        <v>Craig Molinari</v>
      </c>
      <c r="U6206" t="s">
        <v>1143</v>
      </c>
      <c r="V6206" s="5" t="s">
        <v>27</v>
      </c>
      <c r="W6206" s="5" t="s">
        <v>28</v>
      </c>
      <c r="X6206" s="5" t="s">
        <v>29</v>
      </c>
      <c r="Y6206" s="5" t="s">
        <v>1817</v>
      </c>
      <c r="Z6206" s="5" t="s">
        <v>43</v>
      </c>
      <c r="AA6206" s="4">
        <v>0.56999999999999995</v>
      </c>
      <c r="AB6206" s="1">
        <v>40304</v>
      </c>
      <c r="AC6206" s="1">
        <v>18045</v>
      </c>
      <c r="AD6206">
        <f t="shared" si="578"/>
        <v>2</v>
      </c>
      <c r="AE6206">
        <f t="shared" ca="1" si="579"/>
        <v>75</v>
      </c>
      <c r="AF6206" t="str">
        <f t="shared" ca="1" si="580"/>
        <v>Over 65</v>
      </c>
      <c r="AG6206" s="3">
        <f t="shared" si="581"/>
        <v>4.9860812499999998</v>
      </c>
      <c r="AH6206" t="str">
        <f>_xlfn.IFNA(VLOOKUP(Sales_Transactions[[#This Row],[Order ID]],Returned_Items[#All],2,FALSE),"Not Returned")</f>
        <v>Returned</v>
      </c>
    </row>
    <row r="6207" spans="1:34" x14ac:dyDescent="0.25">
      <c r="A6207">
        <v>43653</v>
      </c>
      <c r="C6207" t="s">
        <v>1058</v>
      </c>
      <c r="D6207" s="2" t="str">
        <f>TEXT(MID(Sales_Transactions[[#This Row],[Order Date]],2,5),"d/m/yyy")</f>
        <v>30/10/2012</v>
      </c>
      <c r="E6207" s="2" t="str">
        <f>TEXT(MID(Sales_Transactions[[#This Row],[Order Date]],2,5),"d")</f>
        <v>30</v>
      </c>
      <c r="F6207" s="2" t="str">
        <f>TEXT(MID(Sales_Transactions[[#This Row],[Order Date]],2,5),"m")</f>
        <v>10</v>
      </c>
      <c r="G6207" s="2" t="str">
        <f>TEXT(MID(Sales_Transactions[[#This Row],[Order Date]],2,5),"yyy")</f>
        <v>2012</v>
      </c>
      <c r="H6207" s="2" t="str">
        <f>TEXT(MID(Sales_Transactions[[#This Row],[Order Date]],2,5),"yyy/m")</f>
        <v>2012/10</v>
      </c>
      <c r="I6207" t="s">
        <v>33</v>
      </c>
      <c r="J6207">
        <f t="shared" si="576"/>
        <v>4</v>
      </c>
      <c r="K6207" s="2">
        <v>3</v>
      </c>
      <c r="L6207" s="3">
        <v>10.62</v>
      </c>
      <c r="M6207" s="4">
        <v>7.0000000000000007E-2</v>
      </c>
      <c r="N6207" s="5" t="s">
        <v>23</v>
      </c>
      <c r="O6207" s="3">
        <v>-3.96</v>
      </c>
      <c r="P6207" s="3">
        <v>3.29</v>
      </c>
      <c r="Q6207" s="3">
        <v>1.35</v>
      </c>
      <c r="R6207" s="5" t="s">
        <v>2433</v>
      </c>
      <c r="S6207" s="5" t="s">
        <v>3460</v>
      </c>
      <c r="T6207" s="5" t="str">
        <f t="shared" si="577"/>
        <v>Amy Hunt</v>
      </c>
      <c r="U6207" t="s">
        <v>1143</v>
      </c>
      <c r="V6207" s="5" t="s">
        <v>27</v>
      </c>
      <c r="W6207" s="5" t="s">
        <v>28</v>
      </c>
      <c r="X6207" s="5" t="s">
        <v>82</v>
      </c>
      <c r="Y6207" s="5" t="s">
        <v>771</v>
      </c>
      <c r="Z6207" s="5" t="s">
        <v>84</v>
      </c>
      <c r="AA6207" s="4">
        <v>0.4</v>
      </c>
      <c r="AB6207" s="1">
        <v>41212</v>
      </c>
      <c r="AC6207" s="1">
        <v>18125</v>
      </c>
      <c r="AD6207">
        <f t="shared" si="578"/>
        <v>0</v>
      </c>
      <c r="AE6207">
        <f t="shared" ca="1" si="579"/>
        <v>74</v>
      </c>
      <c r="AF6207" t="str">
        <f t="shared" ca="1" si="580"/>
        <v>Over 65</v>
      </c>
      <c r="AG6207" s="3">
        <f t="shared" si="581"/>
        <v>1.5458990000000001</v>
      </c>
      <c r="AH6207" t="str">
        <f>_xlfn.IFNA(VLOOKUP(Sales_Transactions[[#This Row],[Order ID]],Returned_Items[#All],2,FALSE),"Not Returned")</f>
        <v>Not Returned</v>
      </c>
    </row>
    <row r="6208" spans="1:34" x14ac:dyDescent="0.25">
      <c r="A6208">
        <v>43653</v>
      </c>
      <c r="C6208" t="s">
        <v>1058</v>
      </c>
      <c r="D6208" s="2" t="str">
        <f>TEXT(MID(Sales_Transactions[[#This Row],[Order Date]],2,5),"d/m/yyy")</f>
        <v>30/10/2012</v>
      </c>
      <c r="E6208" s="2" t="str">
        <f>TEXT(MID(Sales_Transactions[[#This Row],[Order Date]],2,5),"d")</f>
        <v>30</v>
      </c>
      <c r="F6208" s="2" t="str">
        <f>TEXT(MID(Sales_Transactions[[#This Row],[Order Date]],2,5),"m")</f>
        <v>10</v>
      </c>
      <c r="G6208" s="2" t="str">
        <f>TEXT(MID(Sales_Transactions[[#This Row],[Order Date]],2,5),"yyy")</f>
        <v>2012</v>
      </c>
      <c r="H6208" s="2" t="str">
        <f>TEXT(MID(Sales_Transactions[[#This Row],[Order Date]],2,5),"yyy/m")</f>
        <v>2012/10</v>
      </c>
      <c r="I6208" t="s">
        <v>33</v>
      </c>
      <c r="J6208">
        <f t="shared" si="576"/>
        <v>4</v>
      </c>
      <c r="K6208" s="2">
        <v>39</v>
      </c>
      <c r="L6208" s="3">
        <v>666.4</v>
      </c>
      <c r="M6208" s="4">
        <v>0</v>
      </c>
      <c r="N6208" s="5" t="s">
        <v>67</v>
      </c>
      <c r="O6208" s="3">
        <v>2.02</v>
      </c>
      <c r="P6208" s="3">
        <v>15.73</v>
      </c>
      <c r="Q6208" s="3">
        <v>7.42</v>
      </c>
      <c r="R6208" s="5" t="s">
        <v>2433</v>
      </c>
      <c r="S6208" s="5" t="s">
        <v>3460</v>
      </c>
      <c r="T6208" s="5" t="str">
        <f t="shared" si="577"/>
        <v>Amy Hunt</v>
      </c>
      <c r="U6208" t="s">
        <v>1143</v>
      </c>
      <c r="V6208" s="5" t="s">
        <v>27</v>
      </c>
      <c r="W6208" s="5" t="s">
        <v>28</v>
      </c>
      <c r="X6208" s="5" t="s">
        <v>221</v>
      </c>
      <c r="Y6208" s="5" t="s">
        <v>2298</v>
      </c>
      <c r="Z6208" s="5" t="s">
        <v>60</v>
      </c>
      <c r="AA6208" s="4">
        <v>0.56000000000000005</v>
      </c>
      <c r="AB6208" s="1">
        <v>41213</v>
      </c>
      <c r="AC6208" s="1">
        <v>21197</v>
      </c>
      <c r="AD6208">
        <f t="shared" si="578"/>
        <v>1</v>
      </c>
      <c r="AE6208">
        <f t="shared" ca="1" si="579"/>
        <v>66</v>
      </c>
      <c r="AF6208" t="str">
        <f t="shared" ca="1" si="580"/>
        <v>Over 65</v>
      </c>
      <c r="AG6208" s="3">
        <f t="shared" si="581"/>
        <v>0.59358974358974359</v>
      </c>
      <c r="AH6208" t="str">
        <f>_xlfn.IFNA(VLOOKUP(Sales_Transactions[[#This Row],[Order ID]],Returned_Items[#All],2,FALSE),"Not Returned")</f>
        <v>Not Returned</v>
      </c>
    </row>
    <row r="6209" spans="1:34" x14ac:dyDescent="0.25">
      <c r="A6209">
        <v>43653</v>
      </c>
      <c r="C6209" t="s">
        <v>1058</v>
      </c>
      <c r="D6209" s="2" t="str">
        <f>TEXT(MID(Sales_Transactions[[#This Row],[Order Date]],2,5),"d/m/yyy")</f>
        <v>30/10/2012</v>
      </c>
      <c r="E6209" s="2" t="str">
        <f>TEXT(MID(Sales_Transactions[[#This Row],[Order Date]],2,5),"d")</f>
        <v>30</v>
      </c>
      <c r="F6209" s="2" t="str">
        <f>TEXT(MID(Sales_Transactions[[#This Row],[Order Date]],2,5),"m")</f>
        <v>10</v>
      </c>
      <c r="G6209" s="2" t="str">
        <f>TEXT(MID(Sales_Transactions[[#This Row],[Order Date]],2,5),"yyy")</f>
        <v>2012</v>
      </c>
      <c r="H6209" s="2" t="str">
        <f>TEXT(MID(Sales_Transactions[[#This Row],[Order Date]],2,5),"yyy/m")</f>
        <v>2012/10</v>
      </c>
      <c r="I6209" t="s">
        <v>33</v>
      </c>
      <c r="J6209">
        <f t="shared" si="576"/>
        <v>4</v>
      </c>
      <c r="K6209" s="2">
        <v>10</v>
      </c>
      <c r="L6209" s="3">
        <v>351.3</v>
      </c>
      <c r="M6209" s="4">
        <v>0.06</v>
      </c>
      <c r="N6209" s="5" t="s">
        <v>23</v>
      </c>
      <c r="O6209" s="3">
        <v>1.45</v>
      </c>
      <c r="P6209" s="3">
        <v>34.76</v>
      </c>
      <c r="Q6209" s="3">
        <v>8.2200000000000006</v>
      </c>
      <c r="R6209" s="5" t="s">
        <v>2433</v>
      </c>
      <c r="S6209" s="5" t="s">
        <v>3460</v>
      </c>
      <c r="T6209" s="5" t="str">
        <f t="shared" si="577"/>
        <v>Amy Hunt</v>
      </c>
      <c r="U6209" t="s">
        <v>1143</v>
      </c>
      <c r="V6209" s="5" t="s">
        <v>27</v>
      </c>
      <c r="W6209" s="5" t="s">
        <v>28</v>
      </c>
      <c r="X6209" s="5" t="s">
        <v>29</v>
      </c>
      <c r="Y6209" s="5" t="s">
        <v>386</v>
      </c>
      <c r="Z6209" s="5" t="s">
        <v>43</v>
      </c>
      <c r="AA6209" s="4">
        <v>0.56999999999999995</v>
      </c>
      <c r="AB6209" s="1">
        <v>41214</v>
      </c>
      <c r="AC6209" s="1">
        <v>20956</v>
      </c>
      <c r="AD6209">
        <f t="shared" si="578"/>
        <v>2</v>
      </c>
      <c r="AE6209">
        <f t="shared" ca="1" si="579"/>
        <v>67</v>
      </c>
      <c r="AF6209" t="str">
        <f t="shared" ca="1" si="580"/>
        <v>Over 65</v>
      </c>
      <c r="AG6209" s="3">
        <f t="shared" si="581"/>
        <v>4.2959143999999991</v>
      </c>
      <c r="AH6209" t="str">
        <f>_xlfn.IFNA(VLOOKUP(Sales_Transactions[[#This Row],[Order ID]],Returned_Items[#All],2,FALSE),"Not Returned")</f>
        <v>Not Returned</v>
      </c>
    </row>
    <row r="6210" spans="1:34" x14ac:dyDescent="0.25">
      <c r="A6210">
        <v>44962</v>
      </c>
      <c r="C6210" t="s">
        <v>2267</v>
      </c>
      <c r="D6210" s="2" t="str">
        <f>TEXT(MID(Sales_Transactions[[#This Row],[Order Date]],2,5),"d/m/yyy")</f>
        <v>28/12/2009</v>
      </c>
      <c r="E6210" s="2" t="str">
        <f>TEXT(MID(Sales_Transactions[[#This Row],[Order Date]],2,5),"d")</f>
        <v>28</v>
      </c>
      <c r="F6210" s="2" t="str">
        <f>TEXT(MID(Sales_Transactions[[#This Row],[Order Date]],2,5),"m")</f>
        <v>12</v>
      </c>
      <c r="G6210" s="2" t="str">
        <f>TEXT(MID(Sales_Transactions[[#This Row],[Order Date]],2,5),"yyy")</f>
        <v>2009</v>
      </c>
      <c r="H6210" s="2" t="str">
        <f>TEXT(MID(Sales_Transactions[[#This Row],[Order Date]],2,5),"yyy/m")</f>
        <v>2009/12</v>
      </c>
      <c r="I6210" t="s">
        <v>78</v>
      </c>
      <c r="J6210">
        <f t="shared" ref="J6210:J6273" si="582">IF(I6210="Making Critical",5,IF(I6210="High",4,IF(I6210="Medium",3,IF(I6210="Low",2,1))))</f>
        <v>3</v>
      </c>
      <c r="K6210" s="2">
        <v>27</v>
      </c>
      <c r="L6210" s="3">
        <v>575.74</v>
      </c>
      <c r="M6210" s="4">
        <v>0.06</v>
      </c>
      <c r="N6210" s="5" t="s">
        <v>23</v>
      </c>
      <c r="O6210" s="3">
        <v>152.6</v>
      </c>
      <c r="P6210" s="3">
        <v>22.24</v>
      </c>
      <c r="Q6210" s="3">
        <v>1.99</v>
      </c>
      <c r="R6210" s="5" t="s">
        <v>663</v>
      </c>
      <c r="S6210" s="5" t="s">
        <v>3453</v>
      </c>
      <c r="T6210" s="5" t="str">
        <f t="shared" ref="T6210:T6273" si="583">R6210 &amp; " " &amp; S6210</f>
        <v>Toby Swindell</v>
      </c>
      <c r="U6210" t="s">
        <v>1143</v>
      </c>
      <c r="V6210" s="5" t="s">
        <v>27</v>
      </c>
      <c r="W6210" s="5" t="s">
        <v>48</v>
      </c>
      <c r="X6210" s="5" t="s">
        <v>87</v>
      </c>
      <c r="Y6210" s="5" t="s">
        <v>1976</v>
      </c>
      <c r="Z6210" s="5" t="s">
        <v>60</v>
      </c>
      <c r="AA6210" s="4">
        <v>0.43</v>
      </c>
      <c r="AB6210" s="1">
        <v>40177</v>
      </c>
      <c r="AC6210" s="1">
        <v>20906</v>
      </c>
      <c r="AD6210">
        <f t="shared" ref="AD6210:AD6273" si="584">_xlfn.DAYS(AB6210,D6210)</f>
        <v>2</v>
      </c>
      <c r="AE6210">
        <f t="shared" ref="AE6210:AE6273" ca="1" si="585">DATEDIF(AC6210,TODAY(),"Y")</f>
        <v>67</v>
      </c>
      <c r="AF6210" t="str">
        <f t="shared" ref="AF6210:AF6273" ca="1" si="586">IF(AE6210&lt;18,"Under 18",IF(AE6210&lt;65,"18-64","Over 65"))</f>
        <v>Over 65</v>
      </c>
      <c r="AG6210" s="3">
        <f t="shared" ref="AG6210:AG6273" si="587" xml:space="preserve"> (P6210 - (M6210 / 100) * P6210 + Q6210) / K6210</f>
        <v>0.89691318518518504</v>
      </c>
      <c r="AH6210" t="str">
        <f>_xlfn.IFNA(VLOOKUP(Sales_Transactions[[#This Row],[Order ID]],Returned_Items[#All],2,FALSE),"Not Returned")</f>
        <v>Returned</v>
      </c>
    </row>
    <row r="6211" spans="1:34" x14ac:dyDescent="0.25">
      <c r="A6211">
        <v>45412</v>
      </c>
      <c r="C6211" t="s">
        <v>2092</v>
      </c>
      <c r="D6211" s="2" t="str">
        <f>TEXT(MID(Sales_Transactions[[#This Row],[Order Date]],2,5),"d/m/yyy")</f>
        <v>22/4/2010</v>
      </c>
      <c r="E6211" s="2" t="str">
        <f>TEXT(MID(Sales_Transactions[[#This Row],[Order Date]],2,5),"d")</f>
        <v>22</v>
      </c>
      <c r="F6211" s="2" t="str">
        <f>TEXT(MID(Sales_Transactions[[#This Row],[Order Date]],2,5),"m")</f>
        <v>4</v>
      </c>
      <c r="G6211" s="2" t="str">
        <f>TEXT(MID(Sales_Transactions[[#This Row],[Order Date]],2,5),"yyy")</f>
        <v>2010</v>
      </c>
      <c r="H6211" s="2" t="str">
        <f>TEXT(MID(Sales_Transactions[[#This Row],[Order Date]],2,5),"yyy/m")</f>
        <v>2010/4</v>
      </c>
      <c r="I6211" t="s">
        <v>78</v>
      </c>
      <c r="J6211">
        <f t="shared" si="582"/>
        <v>3</v>
      </c>
      <c r="K6211" s="2">
        <v>20</v>
      </c>
      <c r="L6211" s="3">
        <v>586.61900000000003</v>
      </c>
      <c r="M6211" s="4">
        <v>0.06</v>
      </c>
      <c r="N6211" s="5" t="s">
        <v>23</v>
      </c>
      <c r="O6211" s="3">
        <v>83.07</v>
      </c>
      <c r="P6211" s="3">
        <v>35.99</v>
      </c>
      <c r="Q6211" s="3">
        <v>1.1000000000000001</v>
      </c>
      <c r="R6211" s="5" t="s">
        <v>3457</v>
      </c>
      <c r="S6211" s="5" t="s">
        <v>3458</v>
      </c>
      <c r="T6211" s="5" t="str">
        <f t="shared" si="583"/>
        <v>Arianne Irving</v>
      </c>
      <c r="U6211" t="s">
        <v>1143</v>
      </c>
      <c r="V6211" s="5" t="s">
        <v>47</v>
      </c>
      <c r="W6211" s="5" t="s">
        <v>48</v>
      </c>
      <c r="X6211" s="5" t="s">
        <v>49</v>
      </c>
      <c r="Y6211" s="5" t="s">
        <v>1922</v>
      </c>
      <c r="Z6211" s="5" t="s">
        <v>43</v>
      </c>
      <c r="AA6211" s="4">
        <v>0.55000000000000004</v>
      </c>
      <c r="AB6211" s="1">
        <v>40291</v>
      </c>
      <c r="AC6211" s="1">
        <v>21052</v>
      </c>
      <c r="AD6211">
        <f t="shared" si="584"/>
        <v>1</v>
      </c>
      <c r="AE6211">
        <f t="shared" ca="1" si="585"/>
        <v>66</v>
      </c>
      <c r="AF6211" t="str">
        <f t="shared" ca="1" si="586"/>
        <v>Over 65</v>
      </c>
      <c r="AG6211" s="3">
        <f t="shared" si="587"/>
        <v>1.8534203000000002</v>
      </c>
      <c r="AH6211" t="str">
        <f>_xlfn.IFNA(VLOOKUP(Sales_Transactions[[#This Row],[Order ID]],Returned_Items[#All],2,FALSE),"Not Returned")</f>
        <v>Not Returned</v>
      </c>
    </row>
    <row r="6212" spans="1:34" x14ac:dyDescent="0.25">
      <c r="A6212">
        <v>45734</v>
      </c>
      <c r="C6212" t="s">
        <v>1845</v>
      </c>
      <c r="D6212" s="2" t="str">
        <f>TEXT(MID(Sales_Transactions[[#This Row],[Order Date]],2,5),"d/m/yyy")</f>
        <v>17/7/2012</v>
      </c>
      <c r="E6212" s="2" t="str">
        <f>TEXT(MID(Sales_Transactions[[#This Row],[Order Date]],2,5),"d")</f>
        <v>17</v>
      </c>
      <c r="F6212" s="2" t="str">
        <f>TEXT(MID(Sales_Transactions[[#This Row],[Order Date]],2,5),"m")</f>
        <v>7</v>
      </c>
      <c r="G6212" s="2" t="str">
        <f>TEXT(MID(Sales_Transactions[[#This Row],[Order Date]],2,5),"yyy")</f>
        <v>2012</v>
      </c>
      <c r="H6212" s="2" t="str">
        <f>TEXT(MID(Sales_Transactions[[#This Row],[Order Date]],2,5),"yyy/m")</f>
        <v>2012/7</v>
      </c>
      <c r="I6212" t="s">
        <v>101</v>
      </c>
      <c r="J6212">
        <f t="shared" si="582"/>
        <v>1</v>
      </c>
      <c r="K6212" s="2">
        <v>47</v>
      </c>
      <c r="L6212" s="3">
        <v>557.52</v>
      </c>
      <c r="M6212" s="4">
        <v>0.03</v>
      </c>
      <c r="N6212" s="5" t="s">
        <v>67</v>
      </c>
      <c r="O6212" s="3">
        <v>-157.30000000000001</v>
      </c>
      <c r="P6212" s="3">
        <v>11.66</v>
      </c>
      <c r="Q6212" s="3">
        <v>7.95</v>
      </c>
      <c r="R6212" s="5" t="s">
        <v>2433</v>
      </c>
      <c r="S6212" s="5" t="s">
        <v>3460</v>
      </c>
      <c r="T6212" s="5" t="str">
        <f t="shared" si="583"/>
        <v>Amy Hunt</v>
      </c>
      <c r="U6212" t="s">
        <v>1143</v>
      </c>
      <c r="V6212" s="5" t="s">
        <v>37</v>
      </c>
      <c r="W6212" s="5" t="s">
        <v>28</v>
      </c>
      <c r="X6212" s="5" t="s">
        <v>124</v>
      </c>
      <c r="Y6212" s="5" t="s">
        <v>934</v>
      </c>
      <c r="Z6212" s="5" t="s">
        <v>60</v>
      </c>
      <c r="AA6212" s="4">
        <v>0.57999999999999996</v>
      </c>
      <c r="AB6212" s="1">
        <v>41109</v>
      </c>
      <c r="AC6212" s="1">
        <v>21410</v>
      </c>
      <c r="AD6212">
        <f t="shared" si="584"/>
        <v>2</v>
      </c>
      <c r="AE6212">
        <f t="shared" ca="1" si="585"/>
        <v>65</v>
      </c>
      <c r="AF6212" t="str">
        <f t="shared" ca="1" si="586"/>
        <v>Over 65</v>
      </c>
      <c r="AG6212" s="3">
        <f t="shared" si="587"/>
        <v>0.41715961702127657</v>
      </c>
      <c r="AH6212" t="str">
        <f>_xlfn.IFNA(VLOOKUP(Sales_Transactions[[#This Row],[Order ID]],Returned_Items[#All],2,FALSE),"Not Returned")</f>
        <v>Not Returned</v>
      </c>
    </row>
    <row r="6213" spans="1:34" x14ac:dyDescent="0.25">
      <c r="A6213">
        <v>45959</v>
      </c>
      <c r="C6213" t="s">
        <v>1429</v>
      </c>
      <c r="D6213" s="2" t="str">
        <f>TEXT(MID(Sales_Transactions[[#This Row],[Order Date]],2,5),"d/m/yyy")</f>
        <v>6/12/2009</v>
      </c>
      <c r="E6213" s="2" t="str">
        <f>TEXT(MID(Sales_Transactions[[#This Row],[Order Date]],2,5),"d")</f>
        <v>6</v>
      </c>
      <c r="F6213" s="2" t="str">
        <f>TEXT(MID(Sales_Transactions[[#This Row],[Order Date]],2,5),"m")</f>
        <v>12</v>
      </c>
      <c r="G6213" s="2" t="str">
        <f>TEXT(MID(Sales_Transactions[[#This Row],[Order Date]],2,5),"yyy")</f>
        <v>2009</v>
      </c>
      <c r="H6213" s="2" t="str">
        <f>TEXT(MID(Sales_Transactions[[#This Row],[Order Date]],2,5),"yyy/m")</f>
        <v>2009/12</v>
      </c>
      <c r="I6213" t="s">
        <v>78</v>
      </c>
      <c r="J6213">
        <f t="shared" si="582"/>
        <v>3</v>
      </c>
      <c r="K6213" s="2">
        <v>15</v>
      </c>
      <c r="L6213" s="3">
        <v>201.74</v>
      </c>
      <c r="M6213" s="4">
        <v>0.08</v>
      </c>
      <c r="N6213" s="5" t="s">
        <v>67</v>
      </c>
      <c r="O6213" s="3">
        <v>-2.63</v>
      </c>
      <c r="P6213" s="3">
        <v>12.53</v>
      </c>
      <c r="Q6213" s="3">
        <v>7.17</v>
      </c>
      <c r="R6213" s="5" t="s">
        <v>562</v>
      </c>
      <c r="S6213" s="5" t="s">
        <v>1212</v>
      </c>
      <c r="T6213" s="5" t="str">
        <f t="shared" si="583"/>
        <v>Roy Collins</v>
      </c>
      <c r="U6213" t="s">
        <v>1143</v>
      </c>
      <c r="V6213" s="5" t="s">
        <v>47</v>
      </c>
      <c r="W6213" s="5" t="s">
        <v>28</v>
      </c>
      <c r="X6213" s="5" t="s">
        <v>41</v>
      </c>
      <c r="Y6213" s="5" t="s">
        <v>2541</v>
      </c>
      <c r="Z6213" s="5" t="s">
        <v>43</v>
      </c>
      <c r="AA6213" s="4">
        <v>0.38</v>
      </c>
      <c r="AB6213" s="1">
        <v>40155</v>
      </c>
      <c r="AC6213" s="1">
        <v>21074</v>
      </c>
      <c r="AD6213">
        <f t="shared" si="584"/>
        <v>2</v>
      </c>
      <c r="AE6213">
        <f t="shared" ca="1" si="585"/>
        <v>66</v>
      </c>
      <c r="AF6213" t="str">
        <f t="shared" ca="1" si="586"/>
        <v>Over 65</v>
      </c>
      <c r="AG6213" s="3">
        <f t="shared" si="587"/>
        <v>1.3126650666666668</v>
      </c>
      <c r="AH6213" t="str">
        <f>_xlfn.IFNA(VLOOKUP(Sales_Transactions[[#This Row],[Order ID]],Returned_Items[#All],2,FALSE),"Not Returned")</f>
        <v>Not Returned</v>
      </c>
    </row>
    <row r="6214" spans="1:34" x14ac:dyDescent="0.25">
      <c r="A6214">
        <v>45959</v>
      </c>
      <c r="C6214" t="s">
        <v>1429</v>
      </c>
      <c r="D6214" s="2" t="str">
        <f>TEXT(MID(Sales_Transactions[[#This Row],[Order Date]],2,5),"d/m/yyy")</f>
        <v>6/12/2009</v>
      </c>
      <c r="E6214" s="2" t="str">
        <f>TEXT(MID(Sales_Transactions[[#This Row],[Order Date]],2,5),"d")</f>
        <v>6</v>
      </c>
      <c r="F6214" s="2" t="str">
        <f>TEXT(MID(Sales_Transactions[[#This Row],[Order Date]],2,5),"m")</f>
        <v>12</v>
      </c>
      <c r="G6214" s="2" t="str">
        <f>TEXT(MID(Sales_Transactions[[#This Row],[Order Date]],2,5),"yyy")</f>
        <v>2009</v>
      </c>
      <c r="H6214" s="2" t="str">
        <f>TEXT(MID(Sales_Transactions[[#This Row],[Order Date]],2,5),"yyy/m")</f>
        <v>2009/12</v>
      </c>
      <c r="I6214" t="s">
        <v>78</v>
      </c>
      <c r="J6214">
        <f t="shared" si="582"/>
        <v>3</v>
      </c>
      <c r="K6214" s="2">
        <v>35</v>
      </c>
      <c r="L6214" s="3">
        <v>1822.13</v>
      </c>
      <c r="M6214" s="4">
        <v>0</v>
      </c>
      <c r="N6214" s="5" t="s">
        <v>23</v>
      </c>
      <c r="O6214" s="3">
        <v>155.16999999999999</v>
      </c>
      <c r="P6214" s="3">
        <v>49.99</v>
      </c>
      <c r="Q6214" s="3">
        <v>19.989999999999998</v>
      </c>
      <c r="R6214" s="5" t="s">
        <v>562</v>
      </c>
      <c r="S6214" s="5" t="s">
        <v>1212</v>
      </c>
      <c r="T6214" s="5" t="str">
        <f t="shared" si="583"/>
        <v>Roy Collins</v>
      </c>
      <c r="U6214" t="s">
        <v>1143</v>
      </c>
      <c r="V6214" s="5" t="s">
        <v>47</v>
      </c>
      <c r="W6214" s="5" t="s">
        <v>48</v>
      </c>
      <c r="X6214" s="5" t="s">
        <v>87</v>
      </c>
      <c r="Y6214" s="5" t="s">
        <v>996</v>
      </c>
      <c r="Z6214" s="5" t="s">
        <v>43</v>
      </c>
      <c r="AA6214" s="4">
        <v>0.41</v>
      </c>
      <c r="AB6214" s="1">
        <v>40155</v>
      </c>
      <c r="AC6214" s="1">
        <v>20623</v>
      </c>
      <c r="AD6214">
        <f t="shared" si="584"/>
        <v>2</v>
      </c>
      <c r="AE6214">
        <f t="shared" ca="1" si="585"/>
        <v>68</v>
      </c>
      <c r="AF6214" t="str">
        <f t="shared" ca="1" si="586"/>
        <v>Over 65</v>
      </c>
      <c r="AG6214" s="3">
        <f t="shared" si="587"/>
        <v>1.9994285714285716</v>
      </c>
      <c r="AH6214" t="str">
        <f>_xlfn.IFNA(VLOOKUP(Sales_Transactions[[#This Row],[Order ID]],Returned_Items[#All],2,FALSE),"Not Returned")</f>
        <v>Not Returned</v>
      </c>
    </row>
    <row r="6215" spans="1:34" x14ac:dyDescent="0.25">
      <c r="A6215">
        <v>46884</v>
      </c>
      <c r="C6215" t="s">
        <v>339</v>
      </c>
      <c r="D6215" s="2" t="str">
        <f>TEXT(MID(Sales_Transactions[[#This Row],[Order Date]],2,5),"d/m/yyy")</f>
        <v>17/1/2009</v>
      </c>
      <c r="E6215" s="2" t="str">
        <f>TEXT(MID(Sales_Transactions[[#This Row],[Order Date]],2,5),"d")</f>
        <v>17</v>
      </c>
      <c r="F6215" s="2" t="str">
        <f>TEXT(MID(Sales_Transactions[[#This Row],[Order Date]],2,5),"m")</f>
        <v>1</v>
      </c>
      <c r="G6215" s="2" t="str">
        <f>TEXT(MID(Sales_Transactions[[#This Row],[Order Date]],2,5),"yyy")</f>
        <v>2009</v>
      </c>
      <c r="H6215" s="2" t="str">
        <f>TEXT(MID(Sales_Transactions[[#This Row],[Order Date]],2,5),"yyy/m")</f>
        <v>2009/1</v>
      </c>
      <c r="I6215" t="s">
        <v>78</v>
      </c>
      <c r="J6215">
        <f t="shared" si="582"/>
        <v>3</v>
      </c>
      <c r="K6215" s="2">
        <v>18</v>
      </c>
      <c r="L6215" s="3">
        <v>130.11000000000001</v>
      </c>
      <c r="M6215" s="4">
        <v>0.1</v>
      </c>
      <c r="N6215" s="5" t="s">
        <v>23</v>
      </c>
      <c r="O6215" s="3">
        <v>40.299999999999997</v>
      </c>
      <c r="P6215" s="3">
        <v>7.64</v>
      </c>
      <c r="Q6215" s="3">
        <v>1.39</v>
      </c>
      <c r="R6215" s="5" t="s">
        <v>980</v>
      </c>
      <c r="S6215" s="5" t="s">
        <v>2205</v>
      </c>
      <c r="T6215" s="5" t="str">
        <f t="shared" si="583"/>
        <v>Paul Prost</v>
      </c>
      <c r="U6215" t="s">
        <v>1143</v>
      </c>
      <c r="V6215" s="5" t="s">
        <v>47</v>
      </c>
      <c r="W6215" s="5" t="s">
        <v>28</v>
      </c>
      <c r="X6215" s="5" t="s">
        <v>98</v>
      </c>
      <c r="Y6215" s="5" t="s">
        <v>2037</v>
      </c>
      <c r="Z6215" s="5" t="s">
        <v>43</v>
      </c>
      <c r="AA6215" s="4">
        <v>0.36</v>
      </c>
      <c r="AB6215" s="1">
        <v>39832</v>
      </c>
      <c r="AC6215" s="1">
        <v>20520</v>
      </c>
      <c r="AD6215">
        <f t="shared" si="584"/>
        <v>2</v>
      </c>
      <c r="AE6215">
        <f t="shared" ca="1" si="585"/>
        <v>68</v>
      </c>
      <c r="AF6215" t="str">
        <f t="shared" ca="1" si="586"/>
        <v>Over 65</v>
      </c>
      <c r="AG6215" s="3">
        <f t="shared" si="587"/>
        <v>0.50124222222222214</v>
      </c>
      <c r="AH6215" t="str">
        <f>_xlfn.IFNA(VLOOKUP(Sales_Transactions[[#This Row],[Order ID]],Returned_Items[#All],2,FALSE),"Not Returned")</f>
        <v>Not Returned</v>
      </c>
    </row>
    <row r="6216" spans="1:34" x14ac:dyDescent="0.25">
      <c r="A6216">
        <v>46884</v>
      </c>
      <c r="C6216" t="s">
        <v>339</v>
      </c>
      <c r="D6216" s="2" t="str">
        <f>TEXT(MID(Sales_Transactions[[#This Row],[Order Date]],2,5),"d/m/yyy")</f>
        <v>17/1/2009</v>
      </c>
      <c r="E6216" s="2" t="str">
        <f>TEXT(MID(Sales_Transactions[[#This Row],[Order Date]],2,5),"d")</f>
        <v>17</v>
      </c>
      <c r="F6216" s="2" t="str">
        <f>TEXT(MID(Sales_Transactions[[#This Row],[Order Date]],2,5),"m")</f>
        <v>1</v>
      </c>
      <c r="G6216" s="2" t="str">
        <f>TEXT(MID(Sales_Transactions[[#This Row],[Order Date]],2,5),"yyy")</f>
        <v>2009</v>
      </c>
      <c r="H6216" s="2" t="str">
        <f>TEXT(MID(Sales_Transactions[[#This Row],[Order Date]],2,5),"yyy/m")</f>
        <v>2009/1</v>
      </c>
      <c r="I6216" t="s">
        <v>78</v>
      </c>
      <c r="J6216">
        <f t="shared" si="582"/>
        <v>3</v>
      </c>
      <c r="K6216" s="2">
        <v>3</v>
      </c>
      <c r="L6216" s="3">
        <v>337.33949999999999</v>
      </c>
      <c r="M6216" s="4">
        <v>0</v>
      </c>
      <c r="N6216" s="5" t="s">
        <v>23</v>
      </c>
      <c r="O6216" s="3">
        <v>-509.94</v>
      </c>
      <c r="P6216" s="3">
        <v>125.99</v>
      </c>
      <c r="Q6216" s="3">
        <v>2.5</v>
      </c>
      <c r="R6216" s="5" t="s">
        <v>980</v>
      </c>
      <c r="S6216" s="5" t="s">
        <v>2205</v>
      </c>
      <c r="T6216" s="5" t="str">
        <f t="shared" si="583"/>
        <v>Paul Prost</v>
      </c>
      <c r="U6216" t="s">
        <v>1143</v>
      </c>
      <c r="V6216" s="5" t="s">
        <v>47</v>
      </c>
      <c r="W6216" s="5" t="s">
        <v>48</v>
      </c>
      <c r="X6216" s="5" t="s">
        <v>49</v>
      </c>
      <c r="Y6216" s="5" t="s">
        <v>3470</v>
      </c>
      <c r="Z6216" s="5" t="s">
        <v>43</v>
      </c>
      <c r="AA6216" s="4">
        <v>0.59</v>
      </c>
      <c r="AB6216" s="1">
        <v>39832</v>
      </c>
      <c r="AC6216" s="1">
        <v>20718</v>
      </c>
      <c r="AD6216">
        <f t="shared" si="584"/>
        <v>2</v>
      </c>
      <c r="AE6216">
        <f t="shared" ca="1" si="585"/>
        <v>67</v>
      </c>
      <c r="AF6216" t="str">
        <f t="shared" ca="1" si="586"/>
        <v>Over 65</v>
      </c>
      <c r="AG6216" s="3">
        <f t="shared" si="587"/>
        <v>42.830000000000005</v>
      </c>
      <c r="AH6216" t="str">
        <f>_xlfn.IFNA(VLOOKUP(Sales_Transactions[[#This Row],[Order ID]],Returned_Items[#All],2,FALSE),"Not Returned")</f>
        <v>Not Returned</v>
      </c>
    </row>
    <row r="6217" spans="1:34" x14ac:dyDescent="0.25">
      <c r="A6217">
        <v>46981</v>
      </c>
      <c r="C6217" t="s">
        <v>3256</v>
      </c>
      <c r="D6217" s="2" t="str">
        <f>TEXT(MID(Sales_Transactions[[#This Row],[Order Date]],2,5),"d/m/yyy")</f>
        <v>7/2/2009</v>
      </c>
      <c r="E6217" s="2" t="str">
        <f>TEXT(MID(Sales_Transactions[[#This Row],[Order Date]],2,5),"d")</f>
        <v>7</v>
      </c>
      <c r="F6217" s="2" t="str">
        <f>TEXT(MID(Sales_Transactions[[#This Row],[Order Date]],2,5),"m")</f>
        <v>2</v>
      </c>
      <c r="G6217" s="2" t="str">
        <f>TEXT(MID(Sales_Transactions[[#This Row],[Order Date]],2,5),"yyy")</f>
        <v>2009</v>
      </c>
      <c r="H6217" s="2" t="str">
        <f>TEXT(MID(Sales_Transactions[[#This Row],[Order Date]],2,5),"yyy/m")</f>
        <v>2009/2</v>
      </c>
      <c r="I6217" t="s">
        <v>78</v>
      </c>
      <c r="J6217">
        <f t="shared" si="582"/>
        <v>3</v>
      </c>
      <c r="K6217" s="2">
        <v>46</v>
      </c>
      <c r="L6217" s="3">
        <v>1398.87</v>
      </c>
      <c r="M6217" s="4">
        <v>7.0000000000000007E-2</v>
      </c>
      <c r="N6217" s="5" t="s">
        <v>23</v>
      </c>
      <c r="O6217" s="3">
        <v>601.96</v>
      </c>
      <c r="P6217" s="3">
        <v>30.56</v>
      </c>
      <c r="Q6217" s="3">
        <v>2.99</v>
      </c>
      <c r="R6217" s="5" t="s">
        <v>1940</v>
      </c>
      <c r="S6217" s="5" t="s">
        <v>3456</v>
      </c>
      <c r="T6217" s="5" t="str">
        <f t="shared" si="583"/>
        <v>Robert Dilbeck</v>
      </c>
      <c r="U6217" t="s">
        <v>1143</v>
      </c>
      <c r="V6217" s="5" t="s">
        <v>47</v>
      </c>
      <c r="W6217" s="5" t="s">
        <v>28</v>
      </c>
      <c r="X6217" s="5" t="s">
        <v>41</v>
      </c>
      <c r="Y6217" s="5" t="s">
        <v>391</v>
      </c>
      <c r="Z6217" s="5" t="s">
        <v>43</v>
      </c>
      <c r="AA6217" s="4">
        <v>0.35</v>
      </c>
      <c r="AB6217" s="1">
        <v>39851</v>
      </c>
      <c r="AC6217" s="1">
        <v>20192</v>
      </c>
      <c r="AD6217">
        <f t="shared" si="584"/>
        <v>0</v>
      </c>
      <c r="AE6217">
        <f t="shared" ca="1" si="585"/>
        <v>69</v>
      </c>
      <c r="AF6217" t="str">
        <f t="shared" ca="1" si="586"/>
        <v>Over 65</v>
      </c>
      <c r="AG6217" s="3">
        <f t="shared" si="587"/>
        <v>0.72888278260869566</v>
      </c>
      <c r="AH6217" t="str">
        <f>_xlfn.IFNA(VLOOKUP(Sales_Transactions[[#This Row],[Order ID]],Returned_Items[#All],2,FALSE),"Not Returned")</f>
        <v>Not Returned</v>
      </c>
    </row>
    <row r="6218" spans="1:34" x14ac:dyDescent="0.25">
      <c r="A6218">
        <v>47010</v>
      </c>
      <c r="C6218" t="s">
        <v>806</v>
      </c>
      <c r="D6218" s="2" t="str">
        <f>TEXT(MID(Sales_Transactions[[#This Row],[Order Date]],2,5),"d/m/yyy")</f>
        <v>3/10/2011</v>
      </c>
      <c r="E6218" s="2" t="str">
        <f>TEXT(MID(Sales_Transactions[[#This Row],[Order Date]],2,5),"d")</f>
        <v>3</v>
      </c>
      <c r="F6218" s="2" t="str">
        <f>TEXT(MID(Sales_Transactions[[#This Row],[Order Date]],2,5),"m")</f>
        <v>10</v>
      </c>
      <c r="G6218" s="2" t="str">
        <f>TEXT(MID(Sales_Transactions[[#This Row],[Order Date]],2,5),"yyy")</f>
        <v>2011</v>
      </c>
      <c r="H6218" s="2" t="str">
        <f>TEXT(MID(Sales_Transactions[[#This Row],[Order Date]],2,5),"yyy/m")</f>
        <v>2011/10</v>
      </c>
      <c r="I6218" t="s">
        <v>101</v>
      </c>
      <c r="J6218">
        <f t="shared" si="582"/>
        <v>1</v>
      </c>
      <c r="K6218" s="2">
        <v>11</v>
      </c>
      <c r="L6218" s="3">
        <v>1479.14</v>
      </c>
      <c r="M6218" s="4">
        <v>0.06</v>
      </c>
      <c r="N6218" s="5" t="s">
        <v>34</v>
      </c>
      <c r="O6218" s="3">
        <v>-236.63</v>
      </c>
      <c r="P6218" s="3">
        <v>130.97999999999999</v>
      </c>
      <c r="Q6218" s="3">
        <v>30</v>
      </c>
      <c r="R6218" s="5" t="s">
        <v>1940</v>
      </c>
      <c r="S6218" s="5" t="s">
        <v>3456</v>
      </c>
      <c r="T6218" s="5" t="str">
        <f t="shared" si="583"/>
        <v>Robert Dilbeck</v>
      </c>
      <c r="U6218" t="s">
        <v>1143</v>
      </c>
      <c r="V6218" s="5" t="s">
        <v>47</v>
      </c>
      <c r="W6218" s="5" t="s">
        <v>57</v>
      </c>
      <c r="X6218" s="5" t="s">
        <v>154</v>
      </c>
      <c r="Y6218" s="5" t="s">
        <v>418</v>
      </c>
      <c r="Z6218" s="5" t="s">
        <v>40</v>
      </c>
      <c r="AA6218" s="4">
        <v>0.78</v>
      </c>
      <c r="AB6218" s="1">
        <v>40819</v>
      </c>
      <c r="AC6218" s="1">
        <v>19885</v>
      </c>
      <c r="AD6218">
        <f t="shared" si="584"/>
        <v>0</v>
      </c>
      <c r="AE6218">
        <f t="shared" ca="1" si="585"/>
        <v>70</v>
      </c>
      <c r="AF6218" t="str">
        <f t="shared" ca="1" si="586"/>
        <v>Over 65</v>
      </c>
      <c r="AG6218" s="3">
        <f t="shared" si="587"/>
        <v>14.627401090909091</v>
      </c>
      <c r="AH6218" t="str">
        <f>_xlfn.IFNA(VLOOKUP(Sales_Transactions[[#This Row],[Order ID]],Returned_Items[#All],2,FALSE),"Not Returned")</f>
        <v>Not Returned</v>
      </c>
    </row>
    <row r="6219" spans="1:34" x14ac:dyDescent="0.25">
      <c r="A6219">
        <v>47717</v>
      </c>
      <c r="C6219" t="s">
        <v>2508</v>
      </c>
      <c r="D6219" s="2" t="str">
        <f>TEXT(MID(Sales_Transactions[[#This Row],[Order Date]],2,5),"d/m/yyy")</f>
        <v>17/12/2011</v>
      </c>
      <c r="E6219" s="2" t="str">
        <f>TEXT(MID(Sales_Transactions[[#This Row],[Order Date]],2,5),"d")</f>
        <v>17</v>
      </c>
      <c r="F6219" s="2" t="str">
        <f>TEXT(MID(Sales_Transactions[[#This Row],[Order Date]],2,5),"m")</f>
        <v>12</v>
      </c>
      <c r="G6219" s="2" t="str">
        <f>TEXT(MID(Sales_Transactions[[#This Row],[Order Date]],2,5),"yyy")</f>
        <v>2011</v>
      </c>
      <c r="H6219" s="2" t="str">
        <f>TEXT(MID(Sales_Transactions[[#This Row],[Order Date]],2,5),"yyy/m")</f>
        <v>2011/12</v>
      </c>
      <c r="I6219" t="s">
        <v>52</v>
      </c>
      <c r="J6219">
        <f t="shared" si="582"/>
        <v>1</v>
      </c>
      <c r="K6219" s="2">
        <v>35</v>
      </c>
      <c r="L6219" s="3">
        <v>173.22</v>
      </c>
      <c r="M6219" s="4">
        <v>0.04</v>
      </c>
      <c r="N6219" s="5" t="s">
        <v>23</v>
      </c>
      <c r="O6219" s="3">
        <v>84.03</v>
      </c>
      <c r="P6219" s="3">
        <v>4.91</v>
      </c>
      <c r="Q6219" s="3">
        <v>0.5</v>
      </c>
      <c r="R6219" s="5" t="s">
        <v>2326</v>
      </c>
      <c r="S6219" s="5" t="s">
        <v>3459</v>
      </c>
      <c r="T6219" s="5" t="str">
        <f t="shared" si="583"/>
        <v>Andy Gerbode</v>
      </c>
      <c r="U6219" t="s">
        <v>1143</v>
      </c>
      <c r="V6219" s="5" t="s">
        <v>37</v>
      </c>
      <c r="W6219" s="5" t="s">
        <v>28</v>
      </c>
      <c r="X6219" s="5" t="s">
        <v>115</v>
      </c>
      <c r="Y6219" s="5" t="s">
        <v>852</v>
      </c>
      <c r="Z6219" s="5" t="s">
        <v>43</v>
      </c>
      <c r="AA6219" s="4">
        <v>0.36</v>
      </c>
      <c r="AB6219" s="1">
        <v>40895</v>
      </c>
      <c r="AC6219" s="1">
        <v>19879</v>
      </c>
      <c r="AD6219">
        <f t="shared" si="584"/>
        <v>1</v>
      </c>
      <c r="AE6219">
        <f t="shared" ca="1" si="585"/>
        <v>70</v>
      </c>
      <c r="AF6219" t="str">
        <f t="shared" ca="1" si="586"/>
        <v>Over 65</v>
      </c>
      <c r="AG6219" s="3">
        <f t="shared" si="587"/>
        <v>0.1545153142857143</v>
      </c>
      <c r="AH6219" t="str">
        <f>_xlfn.IFNA(VLOOKUP(Sales_Transactions[[#This Row],[Order ID]],Returned_Items[#All],2,FALSE),"Not Returned")</f>
        <v>Not Returned</v>
      </c>
    </row>
    <row r="6220" spans="1:34" x14ac:dyDescent="0.25">
      <c r="A6220">
        <v>48257</v>
      </c>
      <c r="C6220" t="s">
        <v>990</v>
      </c>
      <c r="D6220" s="2" t="str">
        <f>TEXT(MID(Sales_Transactions[[#This Row],[Order Date]],2,5),"d/m/yyy")</f>
        <v>22/4/2009</v>
      </c>
      <c r="E6220" s="2" t="str">
        <f>TEXT(MID(Sales_Transactions[[#This Row],[Order Date]],2,5),"d")</f>
        <v>22</v>
      </c>
      <c r="F6220" s="2" t="str">
        <f>TEXT(MID(Sales_Transactions[[#This Row],[Order Date]],2,5),"m")</f>
        <v>4</v>
      </c>
      <c r="G6220" s="2" t="str">
        <f>TEXT(MID(Sales_Transactions[[#This Row],[Order Date]],2,5),"yyy")</f>
        <v>2009</v>
      </c>
      <c r="H6220" s="2" t="str">
        <f>TEXT(MID(Sales_Transactions[[#This Row],[Order Date]],2,5),"yyy/m")</f>
        <v>2009/4</v>
      </c>
      <c r="I6220" t="s">
        <v>22</v>
      </c>
      <c r="J6220">
        <f t="shared" si="582"/>
        <v>2</v>
      </c>
      <c r="K6220" s="2">
        <v>45</v>
      </c>
      <c r="L6220" s="3">
        <v>221.06</v>
      </c>
      <c r="M6220" s="4">
        <v>0.02</v>
      </c>
      <c r="N6220" s="5" t="s">
        <v>23</v>
      </c>
      <c r="O6220" s="3">
        <v>-124.28</v>
      </c>
      <c r="P6220" s="3">
        <v>4.57</v>
      </c>
      <c r="Q6220" s="3">
        <v>5.42</v>
      </c>
      <c r="R6220" s="5" t="s">
        <v>1225</v>
      </c>
      <c r="S6220" s="5" t="s">
        <v>3454</v>
      </c>
      <c r="T6220" s="5" t="str">
        <f t="shared" si="583"/>
        <v>Christina Anderson</v>
      </c>
      <c r="U6220" t="s">
        <v>1143</v>
      </c>
      <c r="V6220" s="5" t="s">
        <v>47</v>
      </c>
      <c r="W6220" s="5" t="s">
        <v>28</v>
      </c>
      <c r="X6220" s="5" t="s">
        <v>41</v>
      </c>
      <c r="Y6220" s="5" t="s">
        <v>752</v>
      </c>
      <c r="Z6220" s="5" t="s">
        <v>43</v>
      </c>
      <c r="AA6220" s="4">
        <v>0.37</v>
      </c>
      <c r="AB6220" s="1">
        <v>39929</v>
      </c>
      <c r="AC6220" s="1">
        <v>19803</v>
      </c>
      <c r="AD6220">
        <f t="shared" si="584"/>
        <v>4</v>
      </c>
      <c r="AE6220">
        <f t="shared" ca="1" si="585"/>
        <v>70</v>
      </c>
      <c r="AF6220" t="str">
        <f t="shared" ca="1" si="586"/>
        <v>Over 65</v>
      </c>
      <c r="AG6220" s="3">
        <f t="shared" si="587"/>
        <v>0.22197968888888889</v>
      </c>
      <c r="AH6220" t="str">
        <f>_xlfn.IFNA(VLOOKUP(Sales_Transactions[[#This Row],[Order ID]],Returned_Items[#All],2,FALSE),"Not Returned")</f>
        <v>Not Returned</v>
      </c>
    </row>
    <row r="6221" spans="1:34" x14ac:dyDescent="0.25">
      <c r="A6221">
        <v>48577</v>
      </c>
      <c r="C6221" t="s">
        <v>3471</v>
      </c>
      <c r="D6221" s="2" t="str">
        <f>TEXT(MID(Sales_Transactions[[#This Row],[Order Date]],2,5),"d/m/yyy")</f>
        <v>8/7/2012</v>
      </c>
      <c r="E6221" s="2" t="str">
        <f>TEXT(MID(Sales_Transactions[[#This Row],[Order Date]],2,5),"d")</f>
        <v>8</v>
      </c>
      <c r="F6221" s="2" t="str">
        <f>TEXT(MID(Sales_Transactions[[#This Row],[Order Date]],2,5),"m")</f>
        <v>7</v>
      </c>
      <c r="G6221" s="2" t="str">
        <f>TEXT(MID(Sales_Transactions[[#This Row],[Order Date]],2,5),"yyy")</f>
        <v>2012</v>
      </c>
      <c r="H6221" s="2" t="str">
        <f>TEXT(MID(Sales_Transactions[[#This Row],[Order Date]],2,5),"yyy/m")</f>
        <v>2012/7</v>
      </c>
      <c r="I6221" t="s">
        <v>78</v>
      </c>
      <c r="J6221">
        <f t="shared" si="582"/>
        <v>3</v>
      </c>
      <c r="K6221" s="2">
        <v>6</v>
      </c>
      <c r="L6221" s="3">
        <v>201.83</v>
      </c>
      <c r="M6221" s="4">
        <v>0.02</v>
      </c>
      <c r="N6221" s="5" t="s">
        <v>23</v>
      </c>
      <c r="O6221" s="3">
        <v>34.979999999999997</v>
      </c>
      <c r="P6221" s="3">
        <v>30.98</v>
      </c>
      <c r="Q6221" s="3">
        <v>5.09</v>
      </c>
      <c r="R6221" s="5" t="s">
        <v>562</v>
      </c>
      <c r="S6221" s="5" t="s">
        <v>1212</v>
      </c>
      <c r="T6221" s="5" t="str">
        <f t="shared" si="583"/>
        <v>Roy Collins</v>
      </c>
      <c r="U6221" t="s">
        <v>1143</v>
      </c>
      <c r="V6221" s="5" t="s">
        <v>47</v>
      </c>
      <c r="W6221" s="5" t="s">
        <v>28</v>
      </c>
      <c r="X6221" s="5" t="s">
        <v>75</v>
      </c>
      <c r="Y6221" s="5" t="s">
        <v>2993</v>
      </c>
      <c r="Z6221" s="5" t="s">
        <v>43</v>
      </c>
      <c r="AA6221" s="4">
        <v>0.4</v>
      </c>
      <c r="AB6221" s="1">
        <v>41100</v>
      </c>
      <c r="AC6221" s="1">
        <v>19657</v>
      </c>
      <c r="AD6221">
        <f t="shared" si="584"/>
        <v>2</v>
      </c>
      <c r="AE6221">
        <f t="shared" ca="1" si="585"/>
        <v>70</v>
      </c>
      <c r="AF6221" t="str">
        <f t="shared" ca="1" si="586"/>
        <v>Over 65</v>
      </c>
      <c r="AG6221" s="3">
        <f t="shared" si="587"/>
        <v>6.0106340000000005</v>
      </c>
      <c r="AH6221" t="str">
        <f>_xlfn.IFNA(VLOOKUP(Sales_Transactions[[#This Row],[Order ID]],Returned_Items[#All],2,FALSE),"Not Returned")</f>
        <v>Not Returned</v>
      </c>
    </row>
    <row r="6222" spans="1:34" x14ac:dyDescent="0.25">
      <c r="A6222">
        <v>49953</v>
      </c>
      <c r="C6222" t="s">
        <v>305</v>
      </c>
      <c r="D6222" s="2" t="str">
        <f>TEXT(MID(Sales_Transactions[[#This Row],[Order Date]],2,5),"d/m/yyy")</f>
        <v>17/3/2012</v>
      </c>
      <c r="E6222" s="2" t="str">
        <f>TEXT(MID(Sales_Transactions[[#This Row],[Order Date]],2,5),"d")</f>
        <v>17</v>
      </c>
      <c r="F6222" s="2" t="str">
        <f>TEXT(MID(Sales_Transactions[[#This Row],[Order Date]],2,5),"m")</f>
        <v>3</v>
      </c>
      <c r="G6222" s="2" t="str">
        <f>TEXT(MID(Sales_Transactions[[#This Row],[Order Date]],2,5),"yyy")</f>
        <v>2012</v>
      </c>
      <c r="H6222" s="2" t="str">
        <f>TEXT(MID(Sales_Transactions[[#This Row],[Order Date]],2,5),"yyy/m")</f>
        <v>2012/3</v>
      </c>
      <c r="I6222" t="s">
        <v>52</v>
      </c>
      <c r="J6222">
        <f t="shared" si="582"/>
        <v>1</v>
      </c>
      <c r="K6222" s="2">
        <v>18</v>
      </c>
      <c r="L6222" s="3">
        <v>283.5</v>
      </c>
      <c r="M6222" s="4">
        <v>0.1</v>
      </c>
      <c r="N6222" s="5" t="s">
        <v>23</v>
      </c>
      <c r="O6222" s="3">
        <v>-51.47</v>
      </c>
      <c r="P6222" s="3">
        <v>15.98</v>
      </c>
      <c r="Q6222" s="3">
        <v>6.5</v>
      </c>
      <c r="R6222" s="5" t="s">
        <v>663</v>
      </c>
      <c r="S6222" s="5" t="s">
        <v>2274</v>
      </c>
      <c r="T6222" s="5" t="str">
        <f t="shared" si="583"/>
        <v>Toby Carlisle</v>
      </c>
      <c r="U6222" t="s">
        <v>1143</v>
      </c>
      <c r="V6222" s="5" t="s">
        <v>74</v>
      </c>
      <c r="W6222" s="5" t="s">
        <v>48</v>
      </c>
      <c r="X6222" s="5" t="s">
        <v>87</v>
      </c>
      <c r="Y6222" s="5" t="s">
        <v>900</v>
      </c>
      <c r="Z6222" s="5" t="s">
        <v>43</v>
      </c>
      <c r="AA6222" s="4">
        <v>0.48</v>
      </c>
      <c r="AB6222" s="1">
        <v>40986</v>
      </c>
      <c r="AC6222" s="1">
        <v>19420</v>
      </c>
      <c r="AD6222">
        <f t="shared" si="584"/>
        <v>1</v>
      </c>
      <c r="AE6222">
        <f t="shared" ca="1" si="585"/>
        <v>71</v>
      </c>
      <c r="AF6222" t="str">
        <f t="shared" ca="1" si="586"/>
        <v>Over 65</v>
      </c>
      <c r="AG6222" s="3">
        <f t="shared" si="587"/>
        <v>1.2480011111111109</v>
      </c>
      <c r="AH6222" t="str">
        <f>_xlfn.IFNA(VLOOKUP(Sales_Transactions[[#This Row],[Order ID]],Returned_Items[#All],2,FALSE),"Not Returned")</f>
        <v>Not Returned</v>
      </c>
    </row>
    <row r="6223" spans="1:34" x14ac:dyDescent="0.25">
      <c r="A6223">
        <v>49953</v>
      </c>
      <c r="C6223" t="s">
        <v>305</v>
      </c>
      <c r="D6223" s="2" t="str">
        <f>TEXT(MID(Sales_Transactions[[#This Row],[Order Date]],2,5),"d/m/yyy")</f>
        <v>17/3/2012</v>
      </c>
      <c r="E6223" s="2" t="str">
        <f>TEXT(MID(Sales_Transactions[[#This Row],[Order Date]],2,5),"d")</f>
        <v>17</v>
      </c>
      <c r="F6223" s="2" t="str">
        <f>TEXT(MID(Sales_Transactions[[#This Row],[Order Date]],2,5),"m")</f>
        <v>3</v>
      </c>
      <c r="G6223" s="2" t="str">
        <f>TEXT(MID(Sales_Transactions[[#This Row],[Order Date]],2,5),"yyy")</f>
        <v>2012</v>
      </c>
      <c r="H6223" s="2" t="str">
        <f>TEXT(MID(Sales_Transactions[[#This Row],[Order Date]],2,5),"yyy/m")</f>
        <v>2012/3</v>
      </c>
      <c r="I6223" t="s">
        <v>52</v>
      </c>
      <c r="J6223">
        <f t="shared" si="582"/>
        <v>1</v>
      </c>
      <c r="K6223" s="2">
        <v>36</v>
      </c>
      <c r="L6223" s="3">
        <v>242.13</v>
      </c>
      <c r="M6223" s="4">
        <v>0.09</v>
      </c>
      <c r="N6223" s="5" t="s">
        <v>67</v>
      </c>
      <c r="O6223" s="3">
        <v>-94.74</v>
      </c>
      <c r="P6223" s="3">
        <v>6.48</v>
      </c>
      <c r="Q6223" s="3">
        <v>6.6</v>
      </c>
      <c r="R6223" s="5" t="s">
        <v>663</v>
      </c>
      <c r="S6223" s="5" t="s">
        <v>2274</v>
      </c>
      <c r="T6223" s="5" t="str">
        <f t="shared" si="583"/>
        <v>Toby Carlisle</v>
      </c>
      <c r="U6223" t="s">
        <v>1143</v>
      </c>
      <c r="V6223" s="5" t="s">
        <v>74</v>
      </c>
      <c r="W6223" s="5" t="s">
        <v>28</v>
      </c>
      <c r="X6223" s="5" t="s">
        <v>75</v>
      </c>
      <c r="Y6223" s="5" t="s">
        <v>560</v>
      </c>
      <c r="Z6223" s="5" t="s">
        <v>43</v>
      </c>
      <c r="AA6223" s="4">
        <v>0.37</v>
      </c>
      <c r="AB6223" s="1">
        <v>40985</v>
      </c>
      <c r="AC6223" s="1">
        <v>19634</v>
      </c>
      <c r="AD6223">
        <f t="shared" si="584"/>
        <v>0</v>
      </c>
      <c r="AE6223">
        <f t="shared" ca="1" si="585"/>
        <v>70</v>
      </c>
      <c r="AF6223" t="str">
        <f t="shared" ca="1" si="586"/>
        <v>Over 65</v>
      </c>
      <c r="AG6223" s="3">
        <f t="shared" si="587"/>
        <v>0.36317133333333335</v>
      </c>
      <c r="AH6223" t="str">
        <f>_xlfn.IFNA(VLOOKUP(Sales_Transactions[[#This Row],[Order ID]],Returned_Items[#All],2,FALSE),"Not Returned")</f>
        <v>Not Returned</v>
      </c>
    </row>
    <row r="6224" spans="1:34" x14ac:dyDescent="0.25">
      <c r="A6224">
        <v>51300</v>
      </c>
      <c r="C6224" t="s">
        <v>330</v>
      </c>
      <c r="D6224" s="2" t="str">
        <f>TEXT(MID(Sales_Transactions[[#This Row],[Order Date]],2,5),"d/m/yyy")</f>
        <v>15/10/2011</v>
      </c>
      <c r="E6224" s="2" t="str">
        <f>TEXT(MID(Sales_Transactions[[#This Row],[Order Date]],2,5),"d")</f>
        <v>15</v>
      </c>
      <c r="F6224" s="2" t="str">
        <f>TEXT(MID(Sales_Transactions[[#This Row],[Order Date]],2,5),"m")</f>
        <v>10</v>
      </c>
      <c r="G6224" s="2" t="str">
        <f>TEXT(MID(Sales_Transactions[[#This Row],[Order Date]],2,5),"yyy")</f>
        <v>2011</v>
      </c>
      <c r="H6224" s="2" t="str">
        <f>TEXT(MID(Sales_Transactions[[#This Row],[Order Date]],2,5),"yyy/m")</f>
        <v>2011/10</v>
      </c>
      <c r="I6224" t="s">
        <v>78</v>
      </c>
      <c r="J6224">
        <f t="shared" si="582"/>
        <v>3</v>
      </c>
      <c r="K6224" s="2">
        <v>43</v>
      </c>
      <c r="L6224" s="3">
        <v>344.24</v>
      </c>
      <c r="M6224" s="4">
        <v>0.09</v>
      </c>
      <c r="N6224" s="5" t="s">
        <v>23</v>
      </c>
      <c r="O6224" s="3">
        <v>30.76</v>
      </c>
      <c r="P6224" s="3">
        <v>8.33</v>
      </c>
      <c r="Q6224" s="3">
        <v>1.99</v>
      </c>
      <c r="R6224" s="5" t="s">
        <v>663</v>
      </c>
      <c r="S6224" s="5" t="s">
        <v>2274</v>
      </c>
      <c r="T6224" s="5" t="str">
        <f t="shared" si="583"/>
        <v>Toby Carlisle</v>
      </c>
      <c r="U6224" t="s">
        <v>1143</v>
      </c>
      <c r="V6224" s="5" t="s">
        <v>74</v>
      </c>
      <c r="W6224" s="5" t="s">
        <v>48</v>
      </c>
      <c r="X6224" s="5" t="s">
        <v>87</v>
      </c>
      <c r="Y6224" s="5" t="s">
        <v>522</v>
      </c>
      <c r="Z6224" s="5" t="s">
        <v>60</v>
      </c>
      <c r="AA6224" s="4">
        <v>0.52</v>
      </c>
      <c r="AB6224" s="1">
        <v>40833</v>
      </c>
      <c r="AC6224" s="1">
        <v>19170</v>
      </c>
      <c r="AD6224">
        <f t="shared" si="584"/>
        <v>2</v>
      </c>
      <c r="AE6224">
        <f t="shared" ca="1" si="585"/>
        <v>72</v>
      </c>
      <c r="AF6224" t="str">
        <f t="shared" ca="1" si="586"/>
        <v>Over 65</v>
      </c>
      <c r="AG6224" s="3">
        <f t="shared" si="587"/>
        <v>0.2398256511627907</v>
      </c>
      <c r="AH6224" t="str">
        <f>_xlfn.IFNA(VLOOKUP(Sales_Transactions[[#This Row],[Order ID]],Returned_Items[#All],2,FALSE),"Not Returned")</f>
        <v>Not Returned</v>
      </c>
    </row>
    <row r="6225" spans="1:34" x14ac:dyDescent="0.25">
      <c r="A6225">
        <v>51687</v>
      </c>
      <c r="C6225" t="s">
        <v>1711</v>
      </c>
      <c r="D6225" s="2" t="str">
        <f>TEXT(MID(Sales_Transactions[[#This Row],[Order Date]],2,5),"d/m/yyy")</f>
        <v>11/9/2011</v>
      </c>
      <c r="E6225" s="2" t="str">
        <f>TEXT(MID(Sales_Transactions[[#This Row],[Order Date]],2,5),"d")</f>
        <v>11</v>
      </c>
      <c r="F6225" s="2" t="str">
        <f>TEXT(MID(Sales_Transactions[[#This Row],[Order Date]],2,5),"m")</f>
        <v>9</v>
      </c>
      <c r="G6225" s="2" t="str">
        <f>TEXT(MID(Sales_Transactions[[#This Row],[Order Date]],2,5),"yyy")</f>
        <v>2011</v>
      </c>
      <c r="H6225" s="2" t="str">
        <f>TEXT(MID(Sales_Transactions[[#This Row],[Order Date]],2,5),"yyy/m")</f>
        <v>2011/9</v>
      </c>
      <c r="I6225" t="s">
        <v>22</v>
      </c>
      <c r="J6225">
        <f t="shared" si="582"/>
        <v>2</v>
      </c>
      <c r="K6225" s="2">
        <v>42</v>
      </c>
      <c r="L6225" s="3">
        <v>248.92</v>
      </c>
      <c r="M6225" s="4">
        <v>0.01</v>
      </c>
      <c r="N6225" s="5" t="s">
        <v>23</v>
      </c>
      <c r="O6225" s="3">
        <v>-66.87</v>
      </c>
      <c r="P6225" s="3">
        <v>5.58</v>
      </c>
      <c r="Q6225" s="3">
        <v>5.3</v>
      </c>
      <c r="R6225" s="5" t="s">
        <v>2059</v>
      </c>
      <c r="S6225" s="5" t="s">
        <v>2014</v>
      </c>
      <c r="T6225" s="5" t="str">
        <f t="shared" si="583"/>
        <v>Craig Molinari</v>
      </c>
      <c r="U6225" t="s">
        <v>1143</v>
      </c>
      <c r="V6225" s="5" t="s">
        <v>27</v>
      </c>
      <c r="W6225" s="5" t="s">
        <v>28</v>
      </c>
      <c r="X6225" s="5" t="s">
        <v>98</v>
      </c>
      <c r="Y6225" s="5" t="s">
        <v>1532</v>
      </c>
      <c r="Z6225" s="5" t="s">
        <v>43</v>
      </c>
      <c r="AA6225" s="4">
        <v>0.35</v>
      </c>
      <c r="AB6225" s="1">
        <v>40799</v>
      </c>
      <c r="AC6225" s="1">
        <v>19247</v>
      </c>
      <c r="AD6225">
        <f t="shared" si="584"/>
        <v>2</v>
      </c>
      <c r="AE6225">
        <f t="shared" ca="1" si="585"/>
        <v>71</v>
      </c>
      <c r="AF6225" t="str">
        <f t="shared" ca="1" si="586"/>
        <v>Over 65</v>
      </c>
      <c r="AG6225" s="3">
        <f t="shared" si="587"/>
        <v>0.25903433333333337</v>
      </c>
      <c r="AH6225" t="str">
        <f>_xlfn.IFNA(VLOOKUP(Sales_Transactions[[#This Row],[Order ID]],Returned_Items[#All],2,FALSE),"Not Returned")</f>
        <v>Not Returned</v>
      </c>
    </row>
    <row r="6226" spans="1:34" x14ac:dyDescent="0.25">
      <c r="A6226">
        <v>51974</v>
      </c>
      <c r="C6226" t="s">
        <v>1020</v>
      </c>
      <c r="D6226" s="2" t="str">
        <f>TEXT(MID(Sales_Transactions[[#This Row],[Order Date]],2,5),"d/m/yyy")</f>
        <v>26/1/2011</v>
      </c>
      <c r="E6226" s="2" t="str">
        <f>TEXT(MID(Sales_Transactions[[#This Row],[Order Date]],2,5),"d")</f>
        <v>26</v>
      </c>
      <c r="F6226" s="2" t="str">
        <f>TEXT(MID(Sales_Transactions[[#This Row],[Order Date]],2,5),"m")</f>
        <v>1</v>
      </c>
      <c r="G6226" s="2" t="str">
        <f>TEXT(MID(Sales_Transactions[[#This Row],[Order Date]],2,5),"yyy")</f>
        <v>2011</v>
      </c>
      <c r="H6226" s="2" t="str">
        <f>TEXT(MID(Sales_Transactions[[#This Row],[Order Date]],2,5),"yyy/m")</f>
        <v>2011/1</v>
      </c>
      <c r="I6226" t="s">
        <v>33</v>
      </c>
      <c r="J6226">
        <f t="shared" si="582"/>
        <v>4</v>
      </c>
      <c r="K6226" s="2">
        <v>10</v>
      </c>
      <c r="L6226" s="3">
        <v>1290.3699999999999</v>
      </c>
      <c r="M6226" s="4">
        <v>0.05</v>
      </c>
      <c r="N6226" s="5" t="s">
        <v>23</v>
      </c>
      <c r="O6226" s="3">
        <v>231.16</v>
      </c>
      <c r="P6226" s="3">
        <v>123.38</v>
      </c>
      <c r="Q6226" s="3">
        <v>24.49</v>
      </c>
      <c r="R6226" s="5" t="s">
        <v>1522</v>
      </c>
      <c r="S6226" s="5" t="s">
        <v>1053</v>
      </c>
      <c r="T6226" s="5" t="str">
        <f t="shared" si="583"/>
        <v>Trudy Brown</v>
      </c>
      <c r="U6226" t="s">
        <v>1143</v>
      </c>
      <c r="V6226" s="5" t="s">
        <v>27</v>
      </c>
      <c r="W6226" s="5" t="s">
        <v>28</v>
      </c>
      <c r="X6226" s="5" t="s">
        <v>38</v>
      </c>
      <c r="Y6226" s="5" t="s">
        <v>3395</v>
      </c>
      <c r="Z6226" s="5" t="s">
        <v>31</v>
      </c>
      <c r="AA6226" s="4">
        <v>0.46</v>
      </c>
      <c r="AB6226" s="1">
        <v>40570</v>
      </c>
      <c r="AC6226" s="1">
        <v>19287</v>
      </c>
      <c r="AD6226">
        <f t="shared" si="584"/>
        <v>1</v>
      </c>
      <c r="AE6226">
        <f t="shared" ca="1" si="585"/>
        <v>71</v>
      </c>
      <c r="AF6226" t="str">
        <f t="shared" ca="1" si="586"/>
        <v>Over 65</v>
      </c>
      <c r="AG6226" s="3">
        <f t="shared" si="587"/>
        <v>14.780831000000001</v>
      </c>
      <c r="AH6226" t="str">
        <f>_xlfn.IFNA(VLOOKUP(Sales_Transactions[[#This Row],[Order ID]],Returned_Items[#All],2,FALSE),"Not Returned")</f>
        <v>Not Returned</v>
      </c>
    </row>
    <row r="6227" spans="1:34" x14ac:dyDescent="0.25">
      <c r="A6227">
        <v>51974</v>
      </c>
      <c r="C6227" t="s">
        <v>1020</v>
      </c>
      <c r="D6227" s="2" t="str">
        <f>TEXT(MID(Sales_Transactions[[#This Row],[Order Date]],2,5),"d/m/yyy")</f>
        <v>26/1/2011</v>
      </c>
      <c r="E6227" s="2" t="str">
        <f>TEXT(MID(Sales_Transactions[[#This Row],[Order Date]],2,5),"d")</f>
        <v>26</v>
      </c>
      <c r="F6227" s="2" t="str">
        <f>TEXT(MID(Sales_Transactions[[#This Row],[Order Date]],2,5),"m")</f>
        <v>1</v>
      </c>
      <c r="G6227" s="2" t="str">
        <f>TEXT(MID(Sales_Transactions[[#This Row],[Order Date]],2,5),"yyy")</f>
        <v>2011</v>
      </c>
      <c r="H6227" s="2" t="str">
        <f>TEXT(MID(Sales_Transactions[[#This Row],[Order Date]],2,5),"yyy/m")</f>
        <v>2011/1</v>
      </c>
      <c r="I6227" t="s">
        <v>33</v>
      </c>
      <c r="J6227">
        <f t="shared" si="582"/>
        <v>4</v>
      </c>
      <c r="K6227" s="2">
        <v>2</v>
      </c>
      <c r="L6227" s="3">
        <v>23.18</v>
      </c>
      <c r="M6227" s="4">
        <v>0.05</v>
      </c>
      <c r="N6227" s="5" t="s">
        <v>23</v>
      </c>
      <c r="O6227" s="3">
        <v>-14.88</v>
      </c>
      <c r="P6227" s="3">
        <v>8.6</v>
      </c>
      <c r="Q6227" s="3">
        <v>6.19</v>
      </c>
      <c r="R6227" s="5" t="s">
        <v>1522</v>
      </c>
      <c r="S6227" s="5" t="s">
        <v>1053</v>
      </c>
      <c r="T6227" s="5" t="str">
        <f t="shared" si="583"/>
        <v>Trudy Brown</v>
      </c>
      <c r="U6227" t="s">
        <v>1143</v>
      </c>
      <c r="V6227" s="5" t="s">
        <v>27</v>
      </c>
      <c r="W6227" s="5" t="s">
        <v>28</v>
      </c>
      <c r="X6227" s="5" t="s">
        <v>41</v>
      </c>
      <c r="Y6227" s="5" t="s">
        <v>1517</v>
      </c>
      <c r="Z6227" s="5" t="s">
        <v>43</v>
      </c>
      <c r="AA6227" s="4">
        <v>0.38</v>
      </c>
      <c r="AB6227" s="1">
        <v>40570</v>
      </c>
      <c r="AC6227" s="1">
        <v>19146</v>
      </c>
      <c r="AD6227">
        <f t="shared" si="584"/>
        <v>1</v>
      </c>
      <c r="AE6227">
        <f t="shared" ca="1" si="585"/>
        <v>72</v>
      </c>
      <c r="AF6227" t="str">
        <f t="shared" ca="1" si="586"/>
        <v>Over 65</v>
      </c>
      <c r="AG6227" s="3">
        <f t="shared" si="587"/>
        <v>7.3928499999999993</v>
      </c>
      <c r="AH6227" t="str">
        <f>_xlfn.IFNA(VLOOKUP(Sales_Transactions[[#This Row],[Order ID]],Returned_Items[#All],2,FALSE),"Not Returned")</f>
        <v>Not Returned</v>
      </c>
    </row>
    <row r="6228" spans="1:34" x14ac:dyDescent="0.25">
      <c r="A6228">
        <v>52676</v>
      </c>
      <c r="C6228" t="s">
        <v>415</v>
      </c>
      <c r="D6228" s="2" t="str">
        <f>TEXT(MID(Sales_Transactions[[#This Row],[Order Date]],2,5),"d/m/yyy")</f>
        <v>28/8/2012</v>
      </c>
      <c r="E6228" s="2" t="str">
        <f>TEXT(MID(Sales_Transactions[[#This Row],[Order Date]],2,5),"d")</f>
        <v>28</v>
      </c>
      <c r="F6228" s="2" t="str">
        <f>TEXT(MID(Sales_Transactions[[#This Row],[Order Date]],2,5),"m")</f>
        <v>8</v>
      </c>
      <c r="G6228" s="2" t="str">
        <f>TEXT(MID(Sales_Transactions[[#This Row],[Order Date]],2,5),"yyy")</f>
        <v>2012</v>
      </c>
      <c r="H6228" s="2" t="str">
        <f>TEXT(MID(Sales_Transactions[[#This Row],[Order Date]],2,5),"yyy/m")</f>
        <v>2012/8</v>
      </c>
      <c r="I6228" t="s">
        <v>33</v>
      </c>
      <c r="J6228">
        <f t="shared" si="582"/>
        <v>4</v>
      </c>
      <c r="K6228" s="2">
        <v>46</v>
      </c>
      <c r="L6228" s="3">
        <v>979.44</v>
      </c>
      <c r="M6228" s="4">
        <v>0.01</v>
      </c>
      <c r="N6228" s="5" t="s">
        <v>23</v>
      </c>
      <c r="O6228" s="3">
        <v>320.67</v>
      </c>
      <c r="P6228" s="3">
        <v>19.98</v>
      </c>
      <c r="Q6228" s="3">
        <v>5.86</v>
      </c>
      <c r="R6228" s="5" t="s">
        <v>2433</v>
      </c>
      <c r="S6228" s="5" t="s">
        <v>3460</v>
      </c>
      <c r="T6228" s="5" t="str">
        <f t="shared" si="583"/>
        <v>Amy Hunt</v>
      </c>
      <c r="U6228" t="s">
        <v>1143</v>
      </c>
      <c r="V6228" s="5" t="s">
        <v>74</v>
      </c>
      <c r="W6228" s="5" t="s">
        <v>28</v>
      </c>
      <c r="X6228" s="5" t="s">
        <v>75</v>
      </c>
      <c r="Y6228" s="5" t="s">
        <v>2410</v>
      </c>
      <c r="Z6228" s="5" t="s">
        <v>43</v>
      </c>
      <c r="AA6228" s="4">
        <v>0.38</v>
      </c>
      <c r="AB6228" s="1">
        <v>41151</v>
      </c>
      <c r="AC6228" s="1">
        <v>18845</v>
      </c>
      <c r="AD6228">
        <f t="shared" si="584"/>
        <v>2</v>
      </c>
      <c r="AE6228">
        <f t="shared" ca="1" si="585"/>
        <v>73</v>
      </c>
      <c r="AF6228" t="str">
        <f t="shared" ca="1" si="586"/>
        <v>Over 65</v>
      </c>
      <c r="AG6228" s="3">
        <f t="shared" si="587"/>
        <v>0.56169569565217392</v>
      </c>
      <c r="AH6228" t="str">
        <f>_xlfn.IFNA(VLOOKUP(Sales_Transactions[[#This Row],[Order ID]],Returned_Items[#All],2,FALSE),"Not Returned")</f>
        <v>Not Returned</v>
      </c>
    </row>
    <row r="6229" spans="1:34" x14ac:dyDescent="0.25">
      <c r="A6229">
        <v>53153</v>
      </c>
      <c r="C6229" t="s">
        <v>1724</v>
      </c>
      <c r="D6229" s="2" t="str">
        <f>TEXT(MID(Sales_Transactions[[#This Row],[Order Date]],2,5),"d/m/yyy")</f>
        <v>23/9/2009</v>
      </c>
      <c r="E6229" s="2" t="str">
        <f>TEXT(MID(Sales_Transactions[[#This Row],[Order Date]],2,5),"d")</f>
        <v>23</v>
      </c>
      <c r="F6229" s="2" t="str">
        <f>TEXT(MID(Sales_Transactions[[#This Row],[Order Date]],2,5),"m")</f>
        <v>9</v>
      </c>
      <c r="G6229" s="2" t="str">
        <f>TEXT(MID(Sales_Transactions[[#This Row],[Order Date]],2,5),"yyy")</f>
        <v>2009</v>
      </c>
      <c r="H6229" s="2" t="str">
        <f>TEXT(MID(Sales_Transactions[[#This Row],[Order Date]],2,5),"yyy/m")</f>
        <v>2009/9</v>
      </c>
      <c r="I6229" t="s">
        <v>101</v>
      </c>
      <c r="J6229">
        <f t="shared" si="582"/>
        <v>1</v>
      </c>
      <c r="K6229" s="2">
        <v>29</v>
      </c>
      <c r="L6229" s="3">
        <v>575.36</v>
      </c>
      <c r="M6229" s="4">
        <v>0.1</v>
      </c>
      <c r="N6229" s="5" t="s">
        <v>23</v>
      </c>
      <c r="O6229" s="3">
        <v>84.05</v>
      </c>
      <c r="P6229" s="3">
        <v>20.27</v>
      </c>
      <c r="Q6229" s="3">
        <v>3.99</v>
      </c>
      <c r="R6229" s="5" t="s">
        <v>980</v>
      </c>
      <c r="S6229" s="5" t="s">
        <v>2205</v>
      </c>
      <c r="T6229" s="5" t="str">
        <f t="shared" si="583"/>
        <v>Paul Prost</v>
      </c>
      <c r="U6229" t="s">
        <v>1143</v>
      </c>
      <c r="V6229" s="5" t="s">
        <v>47</v>
      </c>
      <c r="W6229" s="5" t="s">
        <v>28</v>
      </c>
      <c r="X6229" s="5" t="s">
        <v>38</v>
      </c>
      <c r="Y6229" s="5" t="s">
        <v>3132</v>
      </c>
      <c r="Z6229" s="5" t="s">
        <v>43</v>
      </c>
      <c r="AA6229" s="4">
        <v>0.56999999999999995</v>
      </c>
      <c r="AB6229" s="1">
        <v>40080</v>
      </c>
      <c r="AC6229" s="1">
        <v>28901</v>
      </c>
      <c r="AD6229">
        <f t="shared" si="584"/>
        <v>1</v>
      </c>
      <c r="AE6229">
        <f t="shared" ca="1" si="585"/>
        <v>45</v>
      </c>
      <c r="AF6229" t="str">
        <f t="shared" ca="1" si="586"/>
        <v>18-64</v>
      </c>
      <c r="AG6229" s="3">
        <f t="shared" si="587"/>
        <v>0.83585275862068975</v>
      </c>
      <c r="AH6229" t="str">
        <f>_xlfn.IFNA(VLOOKUP(Sales_Transactions[[#This Row],[Order ID]],Returned_Items[#All],2,FALSE),"Not Returned")</f>
        <v>Not Returned</v>
      </c>
    </row>
    <row r="6230" spans="1:34" x14ac:dyDescent="0.25">
      <c r="A6230">
        <v>53895</v>
      </c>
      <c r="C6230" t="s">
        <v>1593</v>
      </c>
      <c r="D6230" s="2" t="str">
        <f>TEXT(MID(Sales_Transactions[[#This Row],[Order Date]],2,5),"d/m/yyy")</f>
        <v>4/9/2011</v>
      </c>
      <c r="E6230" s="2" t="str">
        <f>TEXT(MID(Sales_Transactions[[#This Row],[Order Date]],2,5),"d")</f>
        <v>4</v>
      </c>
      <c r="F6230" s="2" t="str">
        <f>TEXT(MID(Sales_Transactions[[#This Row],[Order Date]],2,5),"m")</f>
        <v>9</v>
      </c>
      <c r="G6230" s="2" t="str">
        <f>TEXT(MID(Sales_Transactions[[#This Row],[Order Date]],2,5),"yyy")</f>
        <v>2011</v>
      </c>
      <c r="H6230" s="2" t="str">
        <f>TEXT(MID(Sales_Transactions[[#This Row],[Order Date]],2,5),"yyy/m")</f>
        <v>2011/9</v>
      </c>
      <c r="I6230" t="s">
        <v>52</v>
      </c>
      <c r="J6230">
        <f t="shared" si="582"/>
        <v>1</v>
      </c>
      <c r="K6230" s="2">
        <v>21</v>
      </c>
      <c r="L6230" s="3">
        <v>7922.69</v>
      </c>
      <c r="M6230" s="4">
        <v>0.1</v>
      </c>
      <c r="N6230" s="5" t="s">
        <v>23</v>
      </c>
      <c r="O6230" s="3">
        <v>1558.79</v>
      </c>
      <c r="P6230" s="3">
        <v>419.19</v>
      </c>
      <c r="Q6230" s="3">
        <v>19.989999999999998</v>
      </c>
      <c r="R6230" s="5" t="s">
        <v>2433</v>
      </c>
      <c r="S6230" s="5" t="s">
        <v>3460</v>
      </c>
      <c r="T6230" s="5" t="str">
        <f t="shared" si="583"/>
        <v>Amy Hunt</v>
      </c>
      <c r="U6230" t="s">
        <v>1143</v>
      </c>
      <c r="V6230" s="5" t="s">
        <v>27</v>
      </c>
      <c r="W6230" s="5" t="s">
        <v>28</v>
      </c>
      <c r="X6230" s="5" t="s">
        <v>29</v>
      </c>
      <c r="Y6230" s="5" t="s">
        <v>2946</v>
      </c>
      <c r="Z6230" s="5" t="s">
        <v>43</v>
      </c>
      <c r="AA6230" s="4">
        <v>0.57999999999999996</v>
      </c>
      <c r="AB6230" s="1">
        <v>40792</v>
      </c>
      <c r="AC6230" s="1">
        <v>29180</v>
      </c>
      <c r="AD6230">
        <f t="shared" si="584"/>
        <v>2</v>
      </c>
      <c r="AE6230">
        <f t="shared" ca="1" si="585"/>
        <v>44</v>
      </c>
      <c r="AF6230" t="str">
        <f t="shared" ca="1" si="586"/>
        <v>18-64</v>
      </c>
      <c r="AG6230" s="3">
        <f t="shared" si="587"/>
        <v>20.893371904761903</v>
      </c>
      <c r="AH6230" t="str">
        <f>_xlfn.IFNA(VLOOKUP(Sales_Transactions[[#This Row],[Order ID]],Returned_Items[#All],2,FALSE),"Not Returned")</f>
        <v>Not Returned</v>
      </c>
    </row>
    <row r="6231" spans="1:34" x14ac:dyDescent="0.25">
      <c r="A6231">
        <v>54497</v>
      </c>
      <c r="C6231" t="s">
        <v>3472</v>
      </c>
      <c r="D6231" s="2" t="str">
        <f>TEXT(MID(Sales_Transactions[[#This Row],[Order Date]],2,5),"d/m/yyy")</f>
        <v>19/1/2010</v>
      </c>
      <c r="E6231" s="2" t="str">
        <f>TEXT(MID(Sales_Transactions[[#This Row],[Order Date]],2,5),"d")</f>
        <v>19</v>
      </c>
      <c r="F6231" s="2" t="str">
        <f>TEXT(MID(Sales_Transactions[[#This Row],[Order Date]],2,5),"m")</f>
        <v>1</v>
      </c>
      <c r="G6231" s="2" t="str">
        <f>TEXT(MID(Sales_Transactions[[#This Row],[Order Date]],2,5),"yyy")</f>
        <v>2010</v>
      </c>
      <c r="H6231" s="2" t="str">
        <f>TEXT(MID(Sales_Transactions[[#This Row],[Order Date]],2,5),"yyy/m")</f>
        <v>2010/1</v>
      </c>
      <c r="I6231" t="s">
        <v>52</v>
      </c>
      <c r="J6231">
        <f t="shared" si="582"/>
        <v>1</v>
      </c>
      <c r="K6231" s="2">
        <v>1</v>
      </c>
      <c r="L6231" s="3">
        <v>155.51</v>
      </c>
      <c r="M6231" s="4">
        <v>7.0000000000000007E-2</v>
      </c>
      <c r="N6231" s="5" t="s">
        <v>23</v>
      </c>
      <c r="O6231" s="3">
        <v>-87.34</v>
      </c>
      <c r="P6231" s="3">
        <v>142.86000000000001</v>
      </c>
      <c r="Q6231" s="3">
        <v>19.989999999999998</v>
      </c>
      <c r="R6231" s="5" t="s">
        <v>1052</v>
      </c>
      <c r="S6231" s="5" t="s">
        <v>3210</v>
      </c>
      <c r="T6231" s="5" t="str">
        <f t="shared" si="583"/>
        <v>Philip Fox</v>
      </c>
      <c r="U6231" t="s">
        <v>1143</v>
      </c>
      <c r="V6231" s="5" t="s">
        <v>74</v>
      </c>
      <c r="W6231" s="5" t="s">
        <v>28</v>
      </c>
      <c r="X6231" s="5" t="s">
        <v>29</v>
      </c>
      <c r="Y6231" s="5" t="s">
        <v>1542</v>
      </c>
      <c r="Z6231" s="5" t="s">
        <v>43</v>
      </c>
      <c r="AA6231" s="4">
        <v>0.56000000000000005</v>
      </c>
      <c r="AB6231" s="1">
        <v>40200</v>
      </c>
      <c r="AC6231" s="1">
        <v>29330</v>
      </c>
      <c r="AD6231">
        <f t="shared" si="584"/>
        <v>3</v>
      </c>
      <c r="AE6231">
        <f t="shared" ca="1" si="585"/>
        <v>44</v>
      </c>
      <c r="AF6231" t="str">
        <f t="shared" ca="1" si="586"/>
        <v>18-64</v>
      </c>
      <c r="AG6231" s="3">
        <f t="shared" si="587"/>
        <v>162.74999800000003</v>
      </c>
      <c r="AH6231" t="str">
        <f>_xlfn.IFNA(VLOOKUP(Sales_Transactions[[#This Row],[Order ID]],Returned_Items[#All],2,FALSE),"Not Returned")</f>
        <v>Not Returned</v>
      </c>
    </row>
    <row r="6232" spans="1:34" x14ac:dyDescent="0.25">
      <c r="A6232">
        <v>55296</v>
      </c>
      <c r="C6232" t="s">
        <v>2159</v>
      </c>
      <c r="D6232" s="2" t="str">
        <f>TEXT(MID(Sales_Transactions[[#This Row],[Order Date]],2,5),"d/m/yyy")</f>
        <v>18/10/2012</v>
      </c>
      <c r="E6232" s="2" t="str">
        <f>TEXT(MID(Sales_Transactions[[#This Row],[Order Date]],2,5),"d")</f>
        <v>18</v>
      </c>
      <c r="F6232" s="2" t="str">
        <f>TEXT(MID(Sales_Transactions[[#This Row],[Order Date]],2,5),"m")</f>
        <v>10</v>
      </c>
      <c r="G6232" s="2" t="str">
        <f>TEXT(MID(Sales_Transactions[[#This Row],[Order Date]],2,5),"yyy")</f>
        <v>2012</v>
      </c>
      <c r="H6232" s="2" t="str">
        <f>TEXT(MID(Sales_Transactions[[#This Row],[Order Date]],2,5),"yyy/m")</f>
        <v>2012/10</v>
      </c>
      <c r="I6232" t="s">
        <v>22</v>
      </c>
      <c r="J6232">
        <f t="shared" si="582"/>
        <v>2</v>
      </c>
      <c r="K6232" s="2">
        <v>32</v>
      </c>
      <c r="L6232" s="3">
        <v>317.06</v>
      </c>
      <c r="M6232" s="4">
        <v>0.05</v>
      </c>
      <c r="N6232" s="5" t="s">
        <v>23</v>
      </c>
      <c r="O6232" s="3">
        <v>105.47</v>
      </c>
      <c r="P6232" s="3">
        <v>10.06</v>
      </c>
      <c r="Q6232" s="3">
        <v>2.06</v>
      </c>
      <c r="R6232" s="5" t="s">
        <v>298</v>
      </c>
      <c r="S6232" s="5" t="s">
        <v>2240</v>
      </c>
      <c r="T6232" s="5" t="str">
        <f t="shared" si="583"/>
        <v>Anthony Witt</v>
      </c>
      <c r="U6232" t="s">
        <v>1143</v>
      </c>
      <c r="V6232" s="5" t="s">
        <v>47</v>
      </c>
      <c r="W6232" s="5" t="s">
        <v>28</v>
      </c>
      <c r="X6232" s="5" t="s">
        <v>75</v>
      </c>
      <c r="Y6232" s="5" t="s">
        <v>1016</v>
      </c>
      <c r="Z6232" s="5" t="s">
        <v>84</v>
      </c>
      <c r="AA6232" s="4">
        <v>0.39</v>
      </c>
      <c r="AB6232" s="1">
        <v>41204</v>
      </c>
      <c r="AC6232" s="1">
        <v>29202</v>
      </c>
      <c r="AD6232">
        <f t="shared" si="584"/>
        <v>4</v>
      </c>
      <c r="AE6232">
        <f t="shared" ca="1" si="585"/>
        <v>44</v>
      </c>
      <c r="AF6232" t="str">
        <f t="shared" ca="1" si="586"/>
        <v>18-64</v>
      </c>
      <c r="AG6232" s="3">
        <f t="shared" si="587"/>
        <v>0.37859281250000004</v>
      </c>
      <c r="AH6232" t="str">
        <f>_xlfn.IFNA(VLOOKUP(Sales_Transactions[[#This Row],[Order ID]],Returned_Items[#All],2,FALSE),"Not Returned")</f>
        <v>Not Returned</v>
      </c>
    </row>
    <row r="6233" spans="1:34" x14ac:dyDescent="0.25">
      <c r="A6233">
        <v>55654</v>
      </c>
      <c r="C6233" t="s">
        <v>181</v>
      </c>
      <c r="D6233" s="2" t="str">
        <f>TEXT(MID(Sales_Transactions[[#This Row],[Order Date]],2,5),"d/m/yyy")</f>
        <v>19/9/2010</v>
      </c>
      <c r="E6233" s="2" t="str">
        <f>TEXT(MID(Sales_Transactions[[#This Row],[Order Date]],2,5),"d")</f>
        <v>19</v>
      </c>
      <c r="F6233" s="2" t="str">
        <f>TEXT(MID(Sales_Transactions[[#This Row],[Order Date]],2,5),"m")</f>
        <v>9</v>
      </c>
      <c r="G6233" s="2" t="str">
        <f>TEXT(MID(Sales_Transactions[[#This Row],[Order Date]],2,5),"yyy")</f>
        <v>2010</v>
      </c>
      <c r="H6233" s="2" t="str">
        <f>TEXT(MID(Sales_Transactions[[#This Row],[Order Date]],2,5),"yyy/m")</f>
        <v>2010/9</v>
      </c>
      <c r="I6233" t="s">
        <v>33</v>
      </c>
      <c r="J6233">
        <f t="shared" si="582"/>
        <v>4</v>
      </c>
      <c r="K6233" s="2">
        <v>2</v>
      </c>
      <c r="L6233" s="3">
        <v>17.3</v>
      </c>
      <c r="M6233" s="4">
        <v>0.04</v>
      </c>
      <c r="N6233" s="5" t="s">
        <v>23</v>
      </c>
      <c r="O6233" s="3">
        <v>-7.49</v>
      </c>
      <c r="P6233" s="3">
        <v>6.98</v>
      </c>
      <c r="Q6233" s="3">
        <v>2.83</v>
      </c>
      <c r="R6233" s="5" t="s">
        <v>663</v>
      </c>
      <c r="S6233" s="5" t="s">
        <v>2274</v>
      </c>
      <c r="T6233" s="5" t="str">
        <f t="shared" si="583"/>
        <v>Toby Carlisle</v>
      </c>
      <c r="U6233" t="s">
        <v>1143</v>
      </c>
      <c r="V6233" s="5" t="s">
        <v>74</v>
      </c>
      <c r="W6233" s="5" t="s">
        <v>57</v>
      </c>
      <c r="X6233" s="5" t="s">
        <v>58</v>
      </c>
      <c r="Y6233" s="5" t="s">
        <v>1613</v>
      </c>
      <c r="Z6233" s="5" t="s">
        <v>60</v>
      </c>
      <c r="AA6233" s="4">
        <v>0.37</v>
      </c>
      <c r="AB6233" s="1">
        <v>40442</v>
      </c>
      <c r="AC6233" s="1">
        <v>28672</v>
      </c>
      <c r="AD6233">
        <f t="shared" si="584"/>
        <v>2</v>
      </c>
      <c r="AE6233">
        <f t="shared" ca="1" si="585"/>
        <v>46</v>
      </c>
      <c r="AF6233" t="str">
        <f t="shared" ca="1" si="586"/>
        <v>18-64</v>
      </c>
      <c r="AG6233" s="3">
        <f t="shared" si="587"/>
        <v>4.9036039999999996</v>
      </c>
      <c r="AH6233" t="str">
        <f>_xlfn.IFNA(VLOOKUP(Sales_Transactions[[#This Row],[Order ID]],Returned_Items[#All],2,FALSE),"Not Returned")</f>
        <v>Not Returned</v>
      </c>
    </row>
    <row r="6234" spans="1:34" x14ac:dyDescent="0.25">
      <c r="A6234">
        <v>56387</v>
      </c>
      <c r="C6234" t="s">
        <v>2352</v>
      </c>
      <c r="D6234" s="2" t="str">
        <f>TEXT(MID(Sales_Transactions[[#This Row],[Order Date]],2,5),"d/m/yyy")</f>
        <v>20/5/2011</v>
      </c>
      <c r="E6234" s="2" t="str">
        <f>TEXT(MID(Sales_Transactions[[#This Row],[Order Date]],2,5),"d")</f>
        <v>20</v>
      </c>
      <c r="F6234" s="2" t="str">
        <f>TEXT(MID(Sales_Transactions[[#This Row],[Order Date]],2,5),"m")</f>
        <v>5</v>
      </c>
      <c r="G6234" s="2" t="str">
        <f>TEXT(MID(Sales_Transactions[[#This Row],[Order Date]],2,5),"yyy")</f>
        <v>2011</v>
      </c>
      <c r="H6234" s="2" t="str">
        <f>TEXT(MID(Sales_Transactions[[#This Row],[Order Date]],2,5),"yyy/m")</f>
        <v>2011/5</v>
      </c>
      <c r="I6234" t="s">
        <v>78</v>
      </c>
      <c r="J6234">
        <f t="shared" si="582"/>
        <v>3</v>
      </c>
      <c r="K6234" s="2">
        <v>32</v>
      </c>
      <c r="L6234" s="3">
        <v>128.13999999999999</v>
      </c>
      <c r="M6234" s="4">
        <v>0.1</v>
      </c>
      <c r="N6234" s="5" t="s">
        <v>67</v>
      </c>
      <c r="O6234" s="3">
        <v>-163.58000000000001</v>
      </c>
      <c r="P6234" s="3">
        <v>3.89</v>
      </c>
      <c r="Q6234" s="3">
        <v>7.01</v>
      </c>
      <c r="R6234" s="5" t="s">
        <v>1170</v>
      </c>
      <c r="S6234" s="5" t="s">
        <v>2225</v>
      </c>
      <c r="T6234" s="5" t="str">
        <f t="shared" si="583"/>
        <v>Brian Dahlen</v>
      </c>
      <c r="U6234" t="s">
        <v>1143</v>
      </c>
      <c r="V6234" s="5" t="s">
        <v>27</v>
      </c>
      <c r="W6234" s="5" t="s">
        <v>28</v>
      </c>
      <c r="X6234" s="5" t="s">
        <v>41</v>
      </c>
      <c r="Y6234" s="5" t="s">
        <v>159</v>
      </c>
      <c r="Z6234" s="5" t="s">
        <v>43</v>
      </c>
      <c r="AA6234" s="4">
        <v>0.37</v>
      </c>
      <c r="AB6234" s="1">
        <v>40685</v>
      </c>
      <c r="AC6234" s="1">
        <v>29011</v>
      </c>
      <c r="AD6234">
        <f t="shared" si="584"/>
        <v>2</v>
      </c>
      <c r="AE6234">
        <f t="shared" ca="1" si="585"/>
        <v>45</v>
      </c>
      <c r="AF6234" t="str">
        <f t="shared" ca="1" si="586"/>
        <v>18-64</v>
      </c>
      <c r="AG6234" s="3">
        <f t="shared" si="587"/>
        <v>0.34050343750000001</v>
      </c>
      <c r="AH6234" t="str">
        <f>_xlfn.IFNA(VLOOKUP(Sales_Transactions[[#This Row],[Order ID]],Returned_Items[#All],2,FALSE),"Not Returned")</f>
        <v>Returned</v>
      </c>
    </row>
    <row r="6235" spans="1:34" x14ac:dyDescent="0.25">
      <c r="A6235">
        <v>56387</v>
      </c>
      <c r="C6235" t="s">
        <v>2352</v>
      </c>
      <c r="D6235" s="2" t="str">
        <f>TEXT(MID(Sales_Transactions[[#This Row],[Order Date]],2,5),"d/m/yyy")</f>
        <v>20/5/2011</v>
      </c>
      <c r="E6235" s="2" t="str">
        <f>TEXT(MID(Sales_Transactions[[#This Row],[Order Date]],2,5),"d")</f>
        <v>20</v>
      </c>
      <c r="F6235" s="2" t="str">
        <f>TEXT(MID(Sales_Transactions[[#This Row],[Order Date]],2,5),"m")</f>
        <v>5</v>
      </c>
      <c r="G6235" s="2" t="str">
        <f>TEXT(MID(Sales_Transactions[[#This Row],[Order Date]],2,5),"yyy")</f>
        <v>2011</v>
      </c>
      <c r="H6235" s="2" t="str">
        <f>TEXT(MID(Sales_Transactions[[#This Row],[Order Date]],2,5),"yyy/m")</f>
        <v>2011/5</v>
      </c>
      <c r="I6235" t="s">
        <v>78</v>
      </c>
      <c r="J6235">
        <f t="shared" si="582"/>
        <v>3</v>
      </c>
      <c r="K6235" s="2">
        <v>9</v>
      </c>
      <c r="L6235" s="3">
        <v>67.459999999999994</v>
      </c>
      <c r="M6235" s="4">
        <v>0.08</v>
      </c>
      <c r="N6235" s="5" t="s">
        <v>23</v>
      </c>
      <c r="O6235" s="3">
        <v>-57.53</v>
      </c>
      <c r="P6235" s="3">
        <v>6.48</v>
      </c>
      <c r="Q6235" s="3">
        <v>10.050000000000001</v>
      </c>
      <c r="R6235" s="5" t="s">
        <v>1170</v>
      </c>
      <c r="S6235" s="5" t="s">
        <v>2225</v>
      </c>
      <c r="T6235" s="5" t="str">
        <f t="shared" si="583"/>
        <v>Brian Dahlen</v>
      </c>
      <c r="U6235" t="s">
        <v>1143</v>
      </c>
      <c r="V6235" s="5" t="s">
        <v>27</v>
      </c>
      <c r="W6235" s="5" t="s">
        <v>28</v>
      </c>
      <c r="X6235" s="5" t="s">
        <v>75</v>
      </c>
      <c r="Y6235" s="5" t="s">
        <v>1511</v>
      </c>
      <c r="Z6235" s="5" t="s">
        <v>43</v>
      </c>
      <c r="AA6235" s="4">
        <v>0.37</v>
      </c>
      <c r="AB6235" s="1">
        <v>40685</v>
      </c>
      <c r="AC6235" s="1">
        <v>29184</v>
      </c>
      <c r="AD6235">
        <f t="shared" si="584"/>
        <v>2</v>
      </c>
      <c r="AE6235">
        <f t="shared" ca="1" si="585"/>
        <v>44</v>
      </c>
      <c r="AF6235" t="str">
        <f t="shared" ca="1" si="586"/>
        <v>18-64</v>
      </c>
      <c r="AG6235" s="3">
        <f t="shared" si="587"/>
        <v>1.8360906666666668</v>
      </c>
      <c r="AH6235" t="str">
        <f>_xlfn.IFNA(VLOOKUP(Sales_Transactions[[#This Row],[Order ID]],Returned_Items[#All],2,FALSE),"Not Returned")</f>
        <v>Returned</v>
      </c>
    </row>
    <row r="6236" spans="1:34" x14ac:dyDescent="0.25">
      <c r="A6236">
        <v>56743</v>
      </c>
      <c r="C6236" t="s">
        <v>1735</v>
      </c>
      <c r="D6236" s="2" t="str">
        <f>TEXT(MID(Sales_Transactions[[#This Row],[Order Date]],2,5),"d/m/yyy")</f>
        <v>22/6/2011</v>
      </c>
      <c r="E6236" s="2" t="str">
        <f>TEXT(MID(Sales_Transactions[[#This Row],[Order Date]],2,5),"d")</f>
        <v>22</v>
      </c>
      <c r="F6236" s="2" t="str">
        <f>TEXT(MID(Sales_Transactions[[#This Row],[Order Date]],2,5),"m")</f>
        <v>6</v>
      </c>
      <c r="G6236" s="2" t="str">
        <f>TEXT(MID(Sales_Transactions[[#This Row],[Order Date]],2,5),"yyy")</f>
        <v>2011</v>
      </c>
      <c r="H6236" s="2" t="str">
        <f>TEXT(MID(Sales_Transactions[[#This Row],[Order Date]],2,5),"yyy/m")</f>
        <v>2011/6</v>
      </c>
      <c r="I6236" t="s">
        <v>78</v>
      </c>
      <c r="J6236">
        <f t="shared" si="582"/>
        <v>3</v>
      </c>
      <c r="K6236" s="2">
        <v>23</v>
      </c>
      <c r="L6236" s="3">
        <v>524.25</v>
      </c>
      <c r="M6236" s="4">
        <v>0.06</v>
      </c>
      <c r="N6236" s="5" t="s">
        <v>67</v>
      </c>
      <c r="O6236" s="3">
        <v>152.31</v>
      </c>
      <c r="P6236" s="3">
        <v>22.23</v>
      </c>
      <c r="Q6236" s="3">
        <v>8.99</v>
      </c>
      <c r="R6236" s="5" t="s">
        <v>3457</v>
      </c>
      <c r="S6236" s="5" t="s">
        <v>3458</v>
      </c>
      <c r="T6236" s="5" t="str">
        <f t="shared" si="583"/>
        <v>Arianne Irving</v>
      </c>
      <c r="U6236" t="s">
        <v>1143</v>
      </c>
      <c r="V6236" s="5" t="s">
        <v>47</v>
      </c>
      <c r="W6236" s="5" t="s">
        <v>57</v>
      </c>
      <c r="X6236" s="5" t="s">
        <v>58</v>
      </c>
      <c r="Y6236" s="5" t="s">
        <v>1681</v>
      </c>
      <c r="Z6236" s="5" t="s">
        <v>60</v>
      </c>
      <c r="AA6236" s="4">
        <v>0.41</v>
      </c>
      <c r="AB6236" s="1">
        <v>40719</v>
      </c>
      <c r="AC6236" s="1">
        <v>28554</v>
      </c>
      <c r="AD6236">
        <f t="shared" si="584"/>
        <v>3</v>
      </c>
      <c r="AE6236">
        <f t="shared" ca="1" si="585"/>
        <v>46</v>
      </c>
      <c r="AF6236" t="str">
        <f t="shared" ca="1" si="586"/>
        <v>18-64</v>
      </c>
      <c r="AG6236" s="3">
        <f t="shared" si="587"/>
        <v>1.3568113913043478</v>
      </c>
      <c r="AH6236" t="str">
        <f>_xlfn.IFNA(VLOOKUP(Sales_Transactions[[#This Row],[Order ID]],Returned_Items[#All],2,FALSE),"Not Returned")</f>
        <v>Not Returned</v>
      </c>
    </row>
    <row r="6237" spans="1:34" x14ac:dyDescent="0.25">
      <c r="A6237">
        <v>56805</v>
      </c>
      <c r="C6237" t="s">
        <v>1320</v>
      </c>
      <c r="D6237" s="2" t="str">
        <f>TEXT(MID(Sales_Transactions[[#This Row],[Order Date]],2,5),"d/m/yyy")</f>
        <v>5/6/2012</v>
      </c>
      <c r="E6237" s="2" t="str">
        <f>TEXT(MID(Sales_Transactions[[#This Row],[Order Date]],2,5),"d")</f>
        <v>5</v>
      </c>
      <c r="F6237" s="2" t="str">
        <f>TEXT(MID(Sales_Transactions[[#This Row],[Order Date]],2,5),"m")</f>
        <v>6</v>
      </c>
      <c r="G6237" s="2" t="str">
        <f>TEXT(MID(Sales_Transactions[[#This Row],[Order Date]],2,5),"yyy")</f>
        <v>2012</v>
      </c>
      <c r="H6237" s="2" t="str">
        <f>TEXT(MID(Sales_Transactions[[#This Row],[Order Date]],2,5),"yyy/m")</f>
        <v>2012/6</v>
      </c>
      <c r="I6237" t="s">
        <v>33</v>
      </c>
      <c r="J6237">
        <f t="shared" si="582"/>
        <v>4</v>
      </c>
      <c r="K6237" s="2">
        <v>38</v>
      </c>
      <c r="L6237" s="3">
        <v>14753.08</v>
      </c>
      <c r="M6237" s="4">
        <v>0.01</v>
      </c>
      <c r="N6237" s="5" t="s">
        <v>34</v>
      </c>
      <c r="O6237" s="3">
        <v>1085.9100000000001</v>
      </c>
      <c r="P6237" s="3">
        <v>370.98</v>
      </c>
      <c r="Q6237" s="3">
        <v>99</v>
      </c>
      <c r="R6237" s="5" t="s">
        <v>2059</v>
      </c>
      <c r="S6237" s="5" t="s">
        <v>2014</v>
      </c>
      <c r="T6237" s="5" t="str">
        <f t="shared" si="583"/>
        <v>Craig Molinari</v>
      </c>
      <c r="U6237" t="s">
        <v>1143</v>
      </c>
      <c r="V6237" s="5" t="s">
        <v>27</v>
      </c>
      <c r="W6237" s="5" t="s">
        <v>28</v>
      </c>
      <c r="X6237" s="5" t="s">
        <v>29</v>
      </c>
      <c r="Y6237" s="5" t="s">
        <v>554</v>
      </c>
      <c r="Z6237" s="5" t="s">
        <v>40</v>
      </c>
      <c r="AA6237" s="4">
        <v>0.65</v>
      </c>
      <c r="AB6237" s="1">
        <v>41066</v>
      </c>
      <c r="AC6237" s="1">
        <v>28776</v>
      </c>
      <c r="AD6237">
        <f t="shared" si="584"/>
        <v>1</v>
      </c>
      <c r="AE6237">
        <f t="shared" ca="1" si="585"/>
        <v>45</v>
      </c>
      <c r="AF6237" t="str">
        <f t="shared" ca="1" si="586"/>
        <v>18-64</v>
      </c>
      <c r="AG6237" s="3">
        <f t="shared" si="587"/>
        <v>12.36691847368421</v>
      </c>
      <c r="AH6237" t="str">
        <f>_xlfn.IFNA(VLOOKUP(Sales_Transactions[[#This Row],[Order ID]],Returned_Items[#All],2,FALSE),"Not Returned")</f>
        <v>Not Returned</v>
      </c>
    </row>
    <row r="6238" spans="1:34" x14ac:dyDescent="0.25">
      <c r="A6238">
        <v>56838</v>
      </c>
      <c r="C6238" t="s">
        <v>3473</v>
      </c>
      <c r="D6238" s="2" t="str">
        <f>TEXT(MID(Sales_Transactions[[#This Row],[Order Date]],2,5),"d/m/yyy")</f>
        <v>29/7/2011</v>
      </c>
      <c r="E6238" s="2" t="str">
        <f>TEXT(MID(Sales_Transactions[[#This Row],[Order Date]],2,5),"d")</f>
        <v>29</v>
      </c>
      <c r="F6238" s="2" t="str">
        <f>TEXT(MID(Sales_Transactions[[#This Row],[Order Date]],2,5),"m")</f>
        <v>7</v>
      </c>
      <c r="G6238" s="2" t="str">
        <f>TEXT(MID(Sales_Transactions[[#This Row],[Order Date]],2,5),"yyy")</f>
        <v>2011</v>
      </c>
      <c r="H6238" s="2" t="str">
        <f>TEXT(MID(Sales_Transactions[[#This Row],[Order Date]],2,5),"yyy/m")</f>
        <v>2011/7</v>
      </c>
      <c r="I6238" t="s">
        <v>101</v>
      </c>
      <c r="J6238">
        <f t="shared" si="582"/>
        <v>1</v>
      </c>
      <c r="K6238" s="2">
        <v>44</v>
      </c>
      <c r="L6238" s="3">
        <v>4326.2700000000004</v>
      </c>
      <c r="M6238" s="4">
        <v>0.09</v>
      </c>
      <c r="N6238" s="5" t="s">
        <v>23</v>
      </c>
      <c r="O6238" s="3">
        <v>1728.2</v>
      </c>
      <c r="P6238" s="3">
        <v>100.98</v>
      </c>
      <c r="Q6238" s="3">
        <v>7.18</v>
      </c>
      <c r="R6238" s="5" t="s">
        <v>562</v>
      </c>
      <c r="S6238" s="5" t="s">
        <v>1212</v>
      </c>
      <c r="T6238" s="5" t="str">
        <f t="shared" si="583"/>
        <v>Roy Collins</v>
      </c>
      <c r="U6238" t="s">
        <v>1143</v>
      </c>
      <c r="V6238" s="5" t="s">
        <v>47</v>
      </c>
      <c r="W6238" s="5" t="s">
        <v>48</v>
      </c>
      <c r="X6238" s="5" t="s">
        <v>87</v>
      </c>
      <c r="Y6238" s="5" t="s">
        <v>1087</v>
      </c>
      <c r="Z6238" s="5" t="s">
        <v>43</v>
      </c>
      <c r="AA6238" s="4">
        <v>0.4</v>
      </c>
      <c r="AB6238" s="1">
        <v>40754</v>
      </c>
      <c r="AC6238" s="1">
        <v>28787</v>
      </c>
      <c r="AD6238">
        <f t="shared" si="584"/>
        <v>1</v>
      </c>
      <c r="AE6238">
        <f t="shared" ca="1" si="585"/>
        <v>45</v>
      </c>
      <c r="AF6238" t="str">
        <f t="shared" ca="1" si="586"/>
        <v>18-64</v>
      </c>
      <c r="AG6238" s="3">
        <f t="shared" si="587"/>
        <v>2.4561163181818184</v>
      </c>
      <c r="AH6238" t="str">
        <f>_xlfn.IFNA(VLOOKUP(Sales_Transactions[[#This Row],[Order ID]],Returned_Items[#All],2,FALSE),"Not Returned")</f>
        <v>Not Returned</v>
      </c>
    </row>
    <row r="6239" spans="1:34" x14ac:dyDescent="0.25">
      <c r="A6239">
        <v>57095</v>
      </c>
      <c r="C6239" t="s">
        <v>503</v>
      </c>
      <c r="D6239" s="2" t="str">
        <f>TEXT(MID(Sales_Transactions[[#This Row],[Order Date]],2,5),"d/m/yyy")</f>
        <v>23/3/2011</v>
      </c>
      <c r="E6239" s="2" t="str">
        <f>TEXT(MID(Sales_Transactions[[#This Row],[Order Date]],2,5),"d")</f>
        <v>23</v>
      </c>
      <c r="F6239" s="2" t="str">
        <f>TEXT(MID(Sales_Transactions[[#This Row],[Order Date]],2,5),"m")</f>
        <v>3</v>
      </c>
      <c r="G6239" s="2" t="str">
        <f>TEXT(MID(Sales_Transactions[[#This Row],[Order Date]],2,5),"yyy")</f>
        <v>2011</v>
      </c>
      <c r="H6239" s="2" t="str">
        <f>TEXT(MID(Sales_Transactions[[#This Row],[Order Date]],2,5),"yyy/m")</f>
        <v>2011/3</v>
      </c>
      <c r="I6239" t="s">
        <v>78</v>
      </c>
      <c r="J6239">
        <f t="shared" si="582"/>
        <v>3</v>
      </c>
      <c r="K6239" s="2">
        <v>37</v>
      </c>
      <c r="L6239" s="3">
        <v>254.93</v>
      </c>
      <c r="M6239" s="4">
        <v>0.01</v>
      </c>
      <c r="N6239" s="5" t="s">
        <v>23</v>
      </c>
      <c r="O6239" s="3">
        <v>-62.88</v>
      </c>
      <c r="P6239" s="3">
        <v>6.81</v>
      </c>
      <c r="Q6239" s="3">
        <v>5.48</v>
      </c>
      <c r="R6239" s="5" t="s">
        <v>980</v>
      </c>
      <c r="S6239" s="5" t="s">
        <v>2205</v>
      </c>
      <c r="T6239" s="5" t="str">
        <f t="shared" si="583"/>
        <v>Paul Prost</v>
      </c>
      <c r="U6239" t="s">
        <v>1143</v>
      </c>
      <c r="V6239" s="5" t="s">
        <v>47</v>
      </c>
      <c r="W6239" s="5" t="s">
        <v>28</v>
      </c>
      <c r="X6239" s="5" t="s">
        <v>41</v>
      </c>
      <c r="Y6239" s="5" t="s">
        <v>2356</v>
      </c>
      <c r="Z6239" s="5" t="s">
        <v>43</v>
      </c>
      <c r="AA6239" s="4">
        <v>0.37</v>
      </c>
      <c r="AB6239" s="1">
        <v>40628</v>
      </c>
      <c r="AC6239" s="1">
        <v>28776</v>
      </c>
      <c r="AD6239">
        <f t="shared" si="584"/>
        <v>3</v>
      </c>
      <c r="AE6239">
        <f t="shared" ca="1" si="585"/>
        <v>45</v>
      </c>
      <c r="AF6239" t="str">
        <f t="shared" ca="1" si="586"/>
        <v>18-64</v>
      </c>
      <c r="AG6239" s="3">
        <f t="shared" si="587"/>
        <v>0.33214375675675673</v>
      </c>
      <c r="AH6239" t="str">
        <f>_xlfn.IFNA(VLOOKUP(Sales_Transactions[[#This Row],[Order ID]],Returned_Items[#All],2,FALSE),"Not Returned")</f>
        <v>Not Returned</v>
      </c>
    </row>
    <row r="6240" spans="1:34" x14ac:dyDescent="0.25">
      <c r="A6240">
        <v>57287</v>
      </c>
      <c r="C6240" t="s">
        <v>2354</v>
      </c>
      <c r="D6240" s="2" t="str">
        <f>TEXT(MID(Sales_Transactions[[#This Row],[Order Date]],2,5),"d/m/yyy")</f>
        <v>28/10/2011</v>
      </c>
      <c r="E6240" s="2" t="str">
        <f>TEXT(MID(Sales_Transactions[[#This Row],[Order Date]],2,5),"d")</f>
        <v>28</v>
      </c>
      <c r="F6240" s="2" t="str">
        <f>TEXT(MID(Sales_Transactions[[#This Row],[Order Date]],2,5),"m")</f>
        <v>10</v>
      </c>
      <c r="G6240" s="2" t="str">
        <f>TEXT(MID(Sales_Transactions[[#This Row],[Order Date]],2,5),"yyy")</f>
        <v>2011</v>
      </c>
      <c r="H6240" s="2" t="str">
        <f>TEXT(MID(Sales_Transactions[[#This Row],[Order Date]],2,5),"yyy/m")</f>
        <v>2011/10</v>
      </c>
      <c r="I6240" t="s">
        <v>52</v>
      </c>
      <c r="J6240">
        <f t="shared" si="582"/>
        <v>1</v>
      </c>
      <c r="K6240" s="2">
        <v>11</v>
      </c>
      <c r="L6240" s="3">
        <v>472.12</v>
      </c>
      <c r="M6240" s="4">
        <v>0.03</v>
      </c>
      <c r="N6240" s="5" t="s">
        <v>23</v>
      </c>
      <c r="O6240" s="3">
        <v>56.1</v>
      </c>
      <c r="P6240" s="3">
        <v>40.97</v>
      </c>
      <c r="Q6240" s="3">
        <v>1.99</v>
      </c>
      <c r="R6240" s="5" t="s">
        <v>3350</v>
      </c>
      <c r="S6240" s="5" t="s">
        <v>1769</v>
      </c>
      <c r="T6240" s="5" t="str">
        <f t="shared" si="583"/>
        <v>Randy Ferguson</v>
      </c>
      <c r="U6240" t="s">
        <v>1143</v>
      </c>
      <c r="V6240" s="5" t="s">
        <v>47</v>
      </c>
      <c r="W6240" s="5" t="s">
        <v>48</v>
      </c>
      <c r="X6240" s="5" t="s">
        <v>87</v>
      </c>
      <c r="Y6240" s="5" t="s">
        <v>2707</v>
      </c>
      <c r="Z6240" s="5" t="s">
        <v>60</v>
      </c>
      <c r="AA6240" s="4">
        <v>0.42</v>
      </c>
      <c r="AB6240" s="1">
        <v>40845</v>
      </c>
      <c r="AC6240" s="1">
        <v>28632</v>
      </c>
      <c r="AD6240">
        <f t="shared" si="584"/>
        <v>1</v>
      </c>
      <c r="AE6240">
        <f t="shared" ca="1" si="585"/>
        <v>46</v>
      </c>
      <c r="AF6240" t="str">
        <f t="shared" ca="1" si="586"/>
        <v>18-64</v>
      </c>
      <c r="AG6240" s="3">
        <f t="shared" si="587"/>
        <v>3.9043371818181822</v>
      </c>
      <c r="AH6240" t="str">
        <f>_xlfn.IFNA(VLOOKUP(Sales_Transactions[[#This Row],[Order ID]],Returned_Items[#All],2,FALSE),"Not Returned")</f>
        <v>Not Returned</v>
      </c>
    </row>
    <row r="6241" spans="1:34" x14ac:dyDescent="0.25">
      <c r="A6241">
        <v>57984</v>
      </c>
      <c r="C6241" t="s">
        <v>3369</v>
      </c>
      <c r="D6241" s="2" t="str">
        <f>TEXT(MID(Sales_Transactions[[#This Row],[Order Date]],2,5),"d/m/yyy")</f>
        <v>2/10/2010</v>
      </c>
      <c r="E6241" s="2" t="str">
        <f>TEXT(MID(Sales_Transactions[[#This Row],[Order Date]],2,5),"d")</f>
        <v>2</v>
      </c>
      <c r="F6241" s="2" t="str">
        <f>TEXT(MID(Sales_Transactions[[#This Row],[Order Date]],2,5),"m")</f>
        <v>10</v>
      </c>
      <c r="G6241" s="2" t="str">
        <f>TEXT(MID(Sales_Transactions[[#This Row],[Order Date]],2,5),"yyy")</f>
        <v>2010</v>
      </c>
      <c r="H6241" s="2" t="str">
        <f>TEXT(MID(Sales_Transactions[[#This Row],[Order Date]],2,5),"yyy/m")</f>
        <v>2010/10</v>
      </c>
      <c r="I6241" t="s">
        <v>33</v>
      </c>
      <c r="J6241">
        <f t="shared" si="582"/>
        <v>4</v>
      </c>
      <c r="K6241" s="2">
        <v>6</v>
      </c>
      <c r="L6241" s="3">
        <v>192.99</v>
      </c>
      <c r="M6241" s="4">
        <v>7.0000000000000007E-2</v>
      </c>
      <c r="N6241" s="5" t="s">
        <v>67</v>
      </c>
      <c r="O6241" s="3">
        <v>-123.37</v>
      </c>
      <c r="P6241" s="3">
        <v>30.97</v>
      </c>
      <c r="Q6241" s="3">
        <v>4</v>
      </c>
      <c r="R6241" s="5" t="s">
        <v>663</v>
      </c>
      <c r="S6241" s="5" t="s">
        <v>2274</v>
      </c>
      <c r="T6241" s="5" t="str">
        <f t="shared" si="583"/>
        <v>Toby Carlisle</v>
      </c>
      <c r="U6241" t="s">
        <v>1143</v>
      </c>
      <c r="V6241" s="5" t="s">
        <v>74</v>
      </c>
      <c r="W6241" s="5" t="s">
        <v>48</v>
      </c>
      <c r="X6241" s="5" t="s">
        <v>87</v>
      </c>
      <c r="Y6241" s="5" t="s">
        <v>1648</v>
      </c>
      <c r="Z6241" s="5" t="s">
        <v>43</v>
      </c>
      <c r="AA6241" s="4">
        <v>0.74</v>
      </c>
      <c r="AB6241" s="1">
        <v>40454</v>
      </c>
      <c r="AC6241" s="1">
        <v>28360</v>
      </c>
      <c r="AD6241">
        <f t="shared" si="584"/>
        <v>1</v>
      </c>
      <c r="AE6241">
        <f t="shared" ca="1" si="585"/>
        <v>46</v>
      </c>
      <c r="AF6241" t="str">
        <f t="shared" ca="1" si="586"/>
        <v>18-64</v>
      </c>
      <c r="AG6241" s="3">
        <f t="shared" si="587"/>
        <v>5.8247201666666664</v>
      </c>
      <c r="AH6241" t="str">
        <f>_xlfn.IFNA(VLOOKUP(Sales_Transactions[[#This Row],[Order ID]],Returned_Items[#All],2,FALSE),"Not Returned")</f>
        <v>Not Returned</v>
      </c>
    </row>
    <row r="6242" spans="1:34" x14ac:dyDescent="0.25">
      <c r="A6242">
        <v>57984</v>
      </c>
      <c r="C6242" t="s">
        <v>3369</v>
      </c>
      <c r="D6242" s="2" t="str">
        <f>TEXT(MID(Sales_Transactions[[#This Row],[Order Date]],2,5),"d/m/yyy")</f>
        <v>2/10/2010</v>
      </c>
      <c r="E6242" s="2" t="str">
        <f>TEXT(MID(Sales_Transactions[[#This Row],[Order Date]],2,5),"d")</f>
        <v>2</v>
      </c>
      <c r="F6242" s="2" t="str">
        <f>TEXT(MID(Sales_Transactions[[#This Row],[Order Date]],2,5),"m")</f>
        <v>10</v>
      </c>
      <c r="G6242" s="2" t="str">
        <f>TEXT(MID(Sales_Transactions[[#This Row],[Order Date]],2,5),"yyy")</f>
        <v>2010</v>
      </c>
      <c r="H6242" s="2" t="str">
        <f>TEXT(MID(Sales_Transactions[[#This Row],[Order Date]],2,5),"yyy/m")</f>
        <v>2010/10</v>
      </c>
      <c r="I6242" t="s">
        <v>33</v>
      </c>
      <c r="J6242">
        <f t="shared" si="582"/>
        <v>4</v>
      </c>
      <c r="K6242" s="2">
        <v>20</v>
      </c>
      <c r="L6242" s="3">
        <v>11829.4</v>
      </c>
      <c r="M6242" s="4">
        <v>7.0000000000000007E-2</v>
      </c>
      <c r="N6242" s="5" t="s">
        <v>23</v>
      </c>
      <c r="O6242" s="3">
        <v>3899.72</v>
      </c>
      <c r="P6242" s="3">
        <v>599.99</v>
      </c>
      <c r="Q6242" s="3">
        <v>24.49</v>
      </c>
      <c r="R6242" s="5" t="s">
        <v>663</v>
      </c>
      <c r="S6242" s="5" t="s">
        <v>2274</v>
      </c>
      <c r="T6242" s="5" t="str">
        <f t="shared" si="583"/>
        <v>Toby Carlisle</v>
      </c>
      <c r="U6242" t="s">
        <v>1143</v>
      </c>
      <c r="V6242" s="5" t="s">
        <v>74</v>
      </c>
      <c r="W6242" s="5" t="s">
        <v>48</v>
      </c>
      <c r="X6242" s="5" t="s">
        <v>131</v>
      </c>
      <c r="Y6242" s="5" t="s">
        <v>1772</v>
      </c>
      <c r="Z6242" s="5" t="s">
        <v>31</v>
      </c>
      <c r="AA6242" s="4">
        <v>0.37</v>
      </c>
      <c r="AB6242" s="1">
        <v>40455</v>
      </c>
      <c r="AC6242" s="1">
        <v>28321</v>
      </c>
      <c r="AD6242">
        <f t="shared" si="584"/>
        <v>2</v>
      </c>
      <c r="AE6242">
        <f t="shared" ca="1" si="585"/>
        <v>47</v>
      </c>
      <c r="AF6242" t="str">
        <f t="shared" ca="1" si="586"/>
        <v>18-64</v>
      </c>
      <c r="AG6242" s="3">
        <f t="shared" si="587"/>
        <v>31.203000350000003</v>
      </c>
      <c r="AH6242" t="str">
        <f>_xlfn.IFNA(VLOOKUP(Sales_Transactions[[#This Row],[Order ID]],Returned_Items[#All],2,FALSE),"Not Returned")</f>
        <v>Not Returned</v>
      </c>
    </row>
    <row r="6243" spans="1:34" x14ac:dyDescent="0.25">
      <c r="A6243">
        <v>59207</v>
      </c>
      <c r="C6243" t="s">
        <v>878</v>
      </c>
      <c r="D6243" s="2" t="str">
        <f>TEXT(MID(Sales_Transactions[[#This Row],[Order Date]],2,5),"d/m/yyy")</f>
        <v>18/5/2009</v>
      </c>
      <c r="E6243" s="2" t="str">
        <f>TEXT(MID(Sales_Transactions[[#This Row],[Order Date]],2,5),"d")</f>
        <v>18</v>
      </c>
      <c r="F6243" s="2" t="str">
        <f>TEXT(MID(Sales_Transactions[[#This Row],[Order Date]],2,5),"m")</f>
        <v>5</v>
      </c>
      <c r="G6243" s="2" t="str">
        <f>TEXT(MID(Sales_Transactions[[#This Row],[Order Date]],2,5),"yyy")</f>
        <v>2009</v>
      </c>
      <c r="H6243" s="2" t="str">
        <f>TEXT(MID(Sales_Transactions[[#This Row],[Order Date]],2,5),"yyy/m")</f>
        <v>2009/5</v>
      </c>
      <c r="I6243" t="s">
        <v>101</v>
      </c>
      <c r="J6243">
        <f t="shared" si="582"/>
        <v>1</v>
      </c>
      <c r="K6243" s="2">
        <v>3</v>
      </c>
      <c r="L6243" s="3">
        <v>10.119999999999999</v>
      </c>
      <c r="M6243" s="4">
        <v>0.09</v>
      </c>
      <c r="N6243" s="5" t="s">
        <v>23</v>
      </c>
      <c r="O6243" s="3">
        <v>-4.07</v>
      </c>
      <c r="P6243" s="3">
        <v>2.98</v>
      </c>
      <c r="Q6243" s="3">
        <v>1.58</v>
      </c>
      <c r="R6243" s="5" t="s">
        <v>562</v>
      </c>
      <c r="S6243" s="5" t="s">
        <v>1212</v>
      </c>
      <c r="T6243" s="5" t="str">
        <f t="shared" si="583"/>
        <v>Roy Collins</v>
      </c>
      <c r="U6243" t="s">
        <v>1143</v>
      </c>
      <c r="V6243" s="5" t="s">
        <v>47</v>
      </c>
      <c r="W6243" s="5" t="s">
        <v>28</v>
      </c>
      <c r="X6243" s="5" t="s">
        <v>82</v>
      </c>
      <c r="Y6243" s="5" t="s">
        <v>2338</v>
      </c>
      <c r="Z6243" s="5" t="s">
        <v>84</v>
      </c>
      <c r="AA6243" s="4">
        <v>0.39</v>
      </c>
      <c r="AB6243" s="1">
        <v>39952</v>
      </c>
      <c r="AC6243" s="1">
        <v>28329</v>
      </c>
      <c r="AD6243">
        <f t="shared" si="584"/>
        <v>1</v>
      </c>
      <c r="AE6243">
        <f t="shared" ca="1" si="585"/>
        <v>47</v>
      </c>
      <c r="AF6243" t="str">
        <f t="shared" ca="1" si="586"/>
        <v>18-64</v>
      </c>
      <c r="AG6243" s="3">
        <f t="shared" si="587"/>
        <v>1.5191060000000001</v>
      </c>
      <c r="AH6243" t="str">
        <f>_xlfn.IFNA(VLOOKUP(Sales_Transactions[[#This Row],[Order ID]],Returned_Items[#All],2,FALSE),"Not Returned")</f>
        <v>Not Returned</v>
      </c>
    </row>
    <row r="6244" spans="1:34" x14ac:dyDescent="0.25">
      <c r="A6244">
        <v>59238</v>
      </c>
      <c r="C6244" t="s">
        <v>2522</v>
      </c>
      <c r="D6244" s="2" t="str">
        <f>TEXT(MID(Sales_Transactions[[#This Row],[Order Date]],2,5),"d/m/yyy")</f>
        <v>19/9/2009</v>
      </c>
      <c r="E6244" s="2" t="str">
        <f>TEXT(MID(Sales_Transactions[[#This Row],[Order Date]],2,5),"d")</f>
        <v>19</v>
      </c>
      <c r="F6244" s="2" t="str">
        <f>TEXT(MID(Sales_Transactions[[#This Row],[Order Date]],2,5),"m")</f>
        <v>9</v>
      </c>
      <c r="G6244" s="2" t="str">
        <f>TEXT(MID(Sales_Transactions[[#This Row],[Order Date]],2,5),"yyy")</f>
        <v>2009</v>
      </c>
      <c r="H6244" s="2" t="str">
        <f>TEXT(MID(Sales_Transactions[[#This Row],[Order Date]],2,5),"yyy/m")</f>
        <v>2009/9</v>
      </c>
      <c r="I6244" t="s">
        <v>33</v>
      </c>
      <c r="J6244">
        <f t="shared" si="582"/>
        <v>4</v>
      </c>
      <c r="K6244" s="2">
        <v>11</v>
      </c>
      <c r="L6244" s="3">
        <v>455.88</v>
      </c>
      <c r="M6244" s="4">
        <v>0.03</v>
      </c>
      <c r="N6244" s="5" t="s">
        <v>67</v>
      </c>
      <c r="O6244" s="3">
        <v>9.15</v>
      </c>
      <c r="P6244" s="3">
        <v>40.97</v>
      </c>
      <c r="Q6244" s="3">
        <v>8.99</v>
      </c>
      <c r="R6244" s="5" t="s">
        <v>980</v>
      </c>
      <c r="S6244" s="5" t="s">
        <v>2205</v>
      </c>
      <c r="T6244" s="5" t="str">
        <f t="shared" si="583"/>
        <v>Paul Prost</v>
      </c>
      <c r="U6244" t="s">
        <v>1143</v>
      </c>
      <c r="V6244" s="5" t="s">
        <v>47</v>
      </c>
      <c r="W6244" s="5" t="s">
        <v>28</v>
      </c>
      <c r="X6244" s="5" t="s">
        <v>124</v>
      </c>
      <c r="Y6244" s="5" t="s">
        <v>1334</v>
      </c>
      <c r="Z6244" s="5" t="s">
        <v>60</v>
      </c>
      <c r="AA6244" s="4">
        <v>0.59</v>
      </c>
      <c r="AB6244" s="1">
        <v>40076</v>
      </c>
      <c r="AC6244" s="1">
        <v>28243</v>
      </c>
      <c r="AD6244">
        <f t="shared" si="584"/>
        <v>1</v>
      </c>
      <c r="AE6244">
        <f t="shared" ca="1" si="585"/>
        <v>47</v>
      </c>
      <c r="AF6244" t="str">
        <f t="shared" ca="1" si="586"/>
        <v>18-64</v>
      </c>
      <c r="AG6244" s="3">
        <f t="shared" si="587"/>
        <v>4.5407008181818185</v>
      </c>
      <c r="AH6244" t="str">
        <f>_xlfn.IFNA(VLOOKUP(Sales_Transactions[[#This Row],[Order ID]],Returned_Items[#All],2,FALSE),"Not Returned")</f>
        <v>Not Returned</v>
      </c>
    </row>
    <row r="6245" spans="1:34" x14ac:dyDescent="0.25">
      <c r="A6245">
        <v>59396</v>
      </c>
      <c r="C6245" t="s">
        <v>448</v>
      </c>
      <c r="D6245" s="2" t="str">
        <f>TEXT(MID(Sales_Transactions[[#This Row],[Order Date]],2,5),"d/m/yyy")</f>
        <v>14/11/2009</v>
      </c>
      <c r="E6245" s="2" t="str">
        <f>TEXT(MID(Sales_Transactions[[#This Row],[Order Date]],2,5),"d")</f>
        <v>14</v>
      </c>
      <c r="F6245" s="2" t="str">
        <f>TEXT(MID(Sales_Transactions[[#This Row],[Order Date]],2,5),"m")</f>
        <v>11</v>
      </c>
      <c r="G6245" s="2" t="str">
        <f>TEXT(MID(Sales_Transactions[[#This Row],[Order Date]],2,5),"yyy")</f>
        <v>2009</v>
      </c>
      <c r="H6245" s="2" t="str">
        <f>TEXT(MID(Sales_Transactions[[#This Row],[Order Date]],2,5),"yyy/m")</f>
        <v>2009/11</v>
      </c>
      <c r="I6245" t="s">
        <v>101</v>
      </c>
      <c r="J6245">
        <f t="shared" si="582"/>
        <v>1</v>
      </c>
      <c r="K6245" s="2">
        <v>41</v>
      </c>
      <c r="L6245" s="3">
        <v>5930.34</v>
      </c>
      <c r="M6245" s="4">
        <v>7.0000000000000007E-2</v>
      </c>
      <c r="N6245" s="5" t="s">
        <v>23</v>
      </c>
      <c r="O6245" s="3">
        <v>427.68</v>
      </c>
      <c r="P6245" s="3">
        <v>152.47999999999999</v>
      </c>
      <c r="Q6245" s="3">
        <v>6.5</v>
      </c>
      <c r="R6245" s="5" t="s">
        <v>1170</v>
      </c>
      <c r="S6245" s="5" t="s">
        <v>2225</v>
      </c>
      <c r="T6245" s="5" t="str">
        <f t="shared" si="583"/>
        <v>Brian Dahlen</v>
      </c>
      <c r="U6245" t="s">
        <v>1143</v>
      </c>
      <c r="V6245" s="5" t="s">
        <v>27</v>
      </c>
      <c r="W6245" s="5" t="s">
        <v>48</v>
      </c>
      <c r="X6245" s="5" t="s">
        <v>87</v>
      </c>
      <c r="Y6245" s="5" t="s">
        <v>1470</v>
      </c>
      <c r="Z6245" s="5" t="s">
        <v>43</v>
      </c>
      <c r="AA6245" s="4">
        <v>0.74</v>
      </c>
      <c r="AB6245" s="1">
        <v>40133</v>
      </c>
      <c r="AC6245" s="1">
        <v>27858</v>
      </c>
      <c r="AD6245">
        <f t="shared" si="584"/>
        <v>2</v>
      </c>
      <c r="AE6245">
        <f t="shared" ca="1" si="585"/>
        <v>48</v>
      </c>
      <c r="AF6245" t="str">
        <f t="shared" ca="1" si="586"/>
        <v>18-64</v>
      </c>
      <c r="AG6245" s="3">
        <f t="shared" si="587"/>
        <v>3.874957658536585</v>
      </c>
      <c r="AH6245" t="str">
        <f>_xlfn.IFNA(VLOOKUP(Sales_Transactions[[#This Row],[Order ID]],Returned_Items[#All],2,FALSE),"Not Returned")</f>
        <v>Not Returned</v>
      </c>
    </row>
    <row r="6246" spans="1:34" x14ac:dyDescent="0.25">
      <c r="A6246">
        <v>59911</v>
      </c>
      <c r="C6246" t="s">
        <v>1109</v>
      </c>
      <c r="D6246" s="2" t="str">
        <f>TEXT(MID(Sales_Transactions[[#This Row],[Order Date]],2,5),"d/m/yyy")</f>
        <v>18/12/2011</v>
      </c>
      <c r="E6246" s="2" t="str">
        <f>TEXT(MID(Sales_Transactions[[#This Row],[Order Date]],2,5),"d")</f>
        <v>18</v>
      </c>
      <c r="F6246" s="2" t="str">
        <f>TEXT(MID(Sales_Transactions[[#This Row],[Order Date]],2,5),"m")</f>
        <v>12</v>
      </c>
      <c r="G6246" s="2" t="str">
        <f>TEXT(MID(Sales_Transactions[[#This Row],[Order Date]],2,5),"yyy")</f>
        <v>2011</v>
      </c>
      <c r="H6246" s="2" t="str">
        <f>TEXT(MID(Sales_Transactions[[#This Row],[Order Date]],2,5),"yyy/m")</f>
        <v>2011/12</v>
      </c>
      <c r="I6246" t="s">
        <v>52</v>
      </c>
      <c r="J6246">
        <f t="shared" si="582"/>
        <v>1</v>
      </c>
      <c r="K6246" s="2">
        <v>1</v>
      </c>
      <c r="L6246" s="3">
        <v>10.59</v>
      </c>
      <c r="M6246" s="4">
        <v>0.1</v>
      </c>
      <c r="N6246" s="5" t="s">
        <v>23</v>
      </c>
      <c r="O6246" s="3">
        <v>-4.3099999999999996</v>
      </c>
      <c r="P6246" s="3">
        <v>9.11</v>
      </c>
      <c r="Q6246" s="3">
        <v>2.15</v>
      </c>
      <c r="R6246" s="5" t="s">
        <v>3457</v>
      </c>
      <c r="S6246" s="5" t="s">
        <v>3458</v>
      </c>
      <c r="T6246" s="5" t="str">
        <f t="shared" si="583"/>
        <v>Arianne Irving</v>
      </c>
      <c r="U6246" t="s">
        <v>1143</v>
      </c>
      <c r="V6246" s="5" t="s">
        <v>47</v>
      </c>
      <c r="W6246" s="5" t="s">
        <v>28</v>
      </c>
      <c r="X6246" s="5" t="s">
        <v>75</v>
      </c>
      <c r="Y6246" s="5" t="s">
        <v>2519</v>
      </c>
      <c r="Z6246" s="5" t="s">
        <v>84</v>
      </c>
      <c r="AA6246" s="4">
        <v>0.4</v>
      </c>
      <c r="AB6246" s="1">
        <v>40896</v>
      </c>
      <c r="AC6246" s="1">
        <v>27815</v>
      </c>
      <c r="AD6246">
        <f t="shared" si="584"/>
        <v>1</v>
      </c>
      <c r="AE6246">
        <f t="shared" ca="1" si="585"/>
        <v>48</v>
      </c>
      <c r="AF6246" t="str">
        <f t="shared" ca="1" si="586"/>
        <v>18-64</v>
      </c>
      <c r="AG6246" s="3">
        <f t="shared" si="587"/>
        <v>11.25089</v>
      </c>
      <c r="AH6246" t="str">
        <f>_xlfn.IFNA(VLOOKUP(Sales_Transactions[[#This Row],[Order ID]],Returned_Items[#All],2,FALSE),"Not Returned")</f>
        <v>Not Returned</v>
      </c>
    </row>
    <row r="6247" spans="1:34" x14ac:dyDescent="0.25">
      <c r="A6247">
        <v>930</v>
      </c>
      <c r="C6247" t="s">
        <v>859</v>
      </c>
      <c r="D6247" s="2" t="str">
        <f>TEXT(MID(Sales_Transactions[[#This Row],[Order Date]],2,5),"d/m/yyy")</f>
        <v>16/12/2009</v>
      </c>
      <c r="E6247" s="2" t="str">
        <f>TEXT(MID(Sales_Transactions[[#This Row],[Order Date]],2,5),"d")</f>
        <v>16</v>
      </c>
      <c r="F6247" s="2" t="str">
        <f>TEXT(MID(Sales_Transactions[[#This Row],[Order Date]],2,5),"m")</f>
        <v>12</v>
      </c>
      <c r="G6247" s="2" t="str">
        <f>TEXT(MID(Sales_Transactions[[#This Row],[Order Date]],2,5),"yyy")</f>
        <v>2009</v>
      </c>
      <c r="H6247" s="2" t="str">
        <f>TEXT(MID(Sales_Transactions[[#This Row],[Order Date]],2,5),"yyy/m")</f>
        <v>2009/12</v>
      </c>
      <c r="I6247" t="s">
        <v>101</v>
      </c>
      <c r="J6247">
        <f t="shared" si="582"/>
        <v>1</v>
      </c>
      <c r="K6247" s="2">
        <v>22</v>
      </c>
      <c r="L6247" s="3">
        <v>922.39</v>
      </c>
      <c r="M6247" s="4">
        <v>0.03</v>
      </c>
      <c r="N6247" s="5" t="s">
        <v>67</v>
      </c>
      <c r="O6247" s="3">
        <v>-41.64</v>
      </c>
      <c r="P6247" s="3">
        <v>41.32</v>
      </c>
      <c r="Q6247" s="3">
        <v>58.66</v>
      </c>
      <c r="R6247" s="5" t="s">
        <v>3474</v>
      </c>
      <c r="S6247" s="5" t="s">
        <v>3475</v>
      </c>
      <c r="T6247" s="5" t="str">
        <f t="shared" si="583"/>
        <v>Phillina Ober</v>
      </c>
      <c r="U6247" t="s">
        <v>855</v>
      </c>
      <c r="V6247" s="5" t="s">
        <v>27</v>
      </c>
      <c r="W6247" s="5" t="s">
        <v>57</v>
      </c>
      <c r="X6247" s="5" t="s">
        <v>58</v>
      </c>
      <c r="Y6247" s="5" t="s">
        <v>1082</v>
      </c>
      <c r="Z6247" s="5" t="s">
        <v>56</v>
      </c>
      <c r="AA6247" s="4">
        <v>0.76</v>
      </c>
      <c r="AB6247" s="1">
        <v>40164</v>
      </c>
      <c r="AC6247" s="1">
        <v>27495</v>
      </c>
      <c r="AD6247">
        <f t="shared" si="584"/>
        <v>1</v>
      </c>
      <c r="AE6247">
        <f t="shared" ca="1" si="585"/>
        <v>49</v>
      </c>
      <c r="AF6247" t="str">
        <f t="shared" ca="1" si="586"/>
        <v>18-64</v>
      </c>
      <c r="AG6247" s="3">
        <f t="shared" si="587"/>
        <v>4.5439819999999997</v>
      </c>
      <c r="AH6247" t="str">
        <f>_xlfn.IFNA(VLOOKUP(Sales_Transactions[[#This Row],[Order ID]],Returned_Items[#All],2,FALSE),"Not Returned")</f>
        <v>Returned</v>
      </c>
    </row>
    <row r="6248" spans="1:34" x14ac:dyDescent="0.25">
      <c r="A6248">
        <v>930</v>
      </c>
      <c r="C6248" t="s">
        <v>859</v>
      </c>
      <c r="D6248" s="2" t="str">
        <f>TEXT(MID(Sales_Transactions[[#This Row],[Order Date]],2,5),"d/m/yyy")</f>
        <v>16/12/2009</v>
      </c>
      <c r="E6248" s="2" t="str">
        <f>TEXT(MID(Sales_Transactions[[#This Row],[Order Date]],2,5),"d")</f>
        <v>16</v>
      </c>
      <c r="F6248" s="2" t="str">
        <f>TEXT(MID(Sales_Transactions[[#This Row],[Order Date]],2,5),"m")</f>
        <v>12</v>
      </c>
      <c r="G6248" s="2" t="str">
        <f>TEXT(MID(Sales_Transactions[[#This Row],[Order Date]],2,5),"yyy")</f>
        <v>2009</v>
      </c>
      <c r="H6248" s="2" t="str">
        <f>TEXT(MID(Sales_Transactions[[#This Row],[Order Date]],2,5),"yyy/m")</f>
        <v>2009/12</v>
      </c>
      <c r="I6248" t="s">
        <v>101</v>
      </c>
      <c r="J6248">
        <f t="shared" si="582"/>
        <v>1</v>
      </c>
      <c r="K6248" s="2">
        <v>11</v>
      </c>
      <c r="L6248" s="3">
        <v>79.19</v>
      </c>
      <c r="M6248" s="4">
        <v>0</v>
      </c>
      <c r="N6248" s="5" t="s">
        <v>23</v>
      </c>
      <c r="O6248" s="3">
        <v>13.91</v>
      </c>
      <c r="P6248" s="3">
        <v>6.88</v>
      </c>
      <c r="Q6248" s="3">
        <v>2</v>
      </c>
      <c r="R6248" s="5" t="s">
        <v>3474</v>
      </c>
      <c r="S6248" s="5" t="s">
        <v>3475</v>
      </c>
      <c r="T6248" s="5" t="str">
        <f t="shared" si="583"/>
        <v>Phillina Ober</v>
      </c>
      <c r="U6248" t="s">
        <v>855</v>
      </c>
      <c r="V6248" s="5" t="s">
        <v>27</v>
      </c>
      <c r="W6248" s="5" t="s">
        <v>28</v>
      </c>
      <c r="X6248" s="5" t="s">
        <v>75</v>
      </c>
      <c r="Y6248" s="5" t="s">
        <v>1885</v>
      </c>
      <c r="Z6248" s="5" t="s">
        <v>84</v>
      </c>
      <c r="AA6248" s="4">
        <v>0.39</v>
      </c>
      <c r="AB6248" s="1">
        <v>40163</v>
      </c>
      <c r="AC6248" s="1">
        <v>27403</v>
      </c>
      <c r="AD6248">
        <f t="shared" si="584"/>
        <v>0</v>
      </c>
      <c r="AE6248">
        <f t="shared" ca="1" si="585"/>
        <v>49</v>
      </c>
      <c r="AF6248" t="str">
        <f t="shared" ca="1" si="586"/>
        <v>18-64</v>
      </c>
      <c r="AG6248" s="3">
        <f t="shared" si="587"/>
        <v>0.80727272727272714</v>
      </c>
      <c r="AH6248" t="str">
        <f>_xlfn.IFNA(VLOOKUP(Sales_Transactions[[#This Row],[Order ID]],Returned_Items[#All],2,FALSE),"Not Returned")</f>
        <v>Returned</v>
      </c>
    </row>
    <row r="6249" spans="1:34" x14ac:dyDescent="0.25">
      <c r="A6249">
        <v>1058</v>
      </c>
      <c r="C6249" t="s">
        <v>3433</v>
      </c>
      <c r="D6249" s="2" t="str">
        <f>TEXT(MID(Sales_Transactions[[#This Row],[Order Date]],2,5),"d/m/yyy")</f>
        <v>25/4/2010</v>
      </c>
      <c r="E6249" s="2" t="str">
        <f>TEXT(MID(Sales_Transactions[[#This Row],[Order Date]],2,5),"d")</f>
        <v>25</v>
      </c>
      <c r="F6249" s="2" t="str">
        <f>TEXT(MID(Sales_Transactions[[#This Row],[Order Date]],2,5),"m")</f>
        <v>4</v>
      </c>
      <c r="G6249" s="2" t="str">
        <f>TEXT(MID(Sales_Transactions[[#This Row],[Order Date]],2,5),"yyy")</f>
        <v>2010</v>
      </c>
      <c r="H6249" s="2" t="str">
        <f>TEXT(MID(Sales_Transactions[[#This Row],[Order Date]],2,5),"yyy/m")</f>
        <v>2010/4</v>
      </c>
      <c r="I6249" t="s">
        <v>78</v>
      </c>
      <c r="J6249">
        <f t="shared" si="582"/>
        <v>3</v>
      </c>
      <c r="K6249" s="2">
        <v>3</v>
      </c>
      <c r="L6249" s="3">
        <v>469.43799999999999</v>
      </c>
      <c r="M6249" s="4">
        <v>7.0000000000000007E-2</v>
      </c>
      <c r="N6249" s="5" t="s">
        <v>23</v>
      </c>
      <c r="O6249" s="3">
        <v>-888.16</v>
      </c>
      <c r="P6249" s="3">
        <v>195.99</v>
      </c>
      <c r="Q6249" s="3">
        <v>8.99</v>
      </c>
      <c r="R6249" s="5" t="s">
        <v>110</v>
      </c>
      <c r="S6249" s="5" t="s">
        <v>3476</v>
      </c>
      <c r="T6249" s="5" t="str">
        <f t="shared" si="583"/>
        <v>Jim Epp</v>
      </c>
      <c r="U6249" t="s">
        <v>855</v>
      </c>
      <c r="V6249" s="5" t="s">
        <v>27</v>
      </c>
      <c r="W6249" s="5" t="s">
        <v>48</v>
      </c>
      <c r="X6249" s="5" t="s">
        <v>49</v>
      </c>
      <c r="Y6249" s="5" t="s">
        <v>1137</v>
      </c>
      <c r="Z6249" s="5" t="s">
        <v>43</v>
      </c>
      <c r="AA6249" s="4">
        <v>0.6</v>
      </c>
      <c r="AB6249" s="1">
        <v>40294</v>
      </c>
      <c r="AC6249" s="1">
        <v>27688</v>
      </c>
      <c r="AD6249">
        <f t="shared" si="584"/>
        <v>1</v>
      </c>
      <c r="AE6249">
        <f t="shared" ca="1" si="585"/>
        <v>48</v>
      </c>
      <c r="AF6249" t="str">
        <f t="shared" ca="1" si="586"/>
        <v>18-64</v>
      </c>
      <c r="AG6249" s="3">
        <f t="shared" si="587"/>
        <v>68.280935666666679</v>
      </c>
      <c r="AH6249" t="str">
        <f>_xlfn.IFNA(VLOOKUP(Sales_Transactions[[#This Row],[Order ID]],Returned_Items[#All],2,FALSE),"Not Returned")</f>
        <v>Not Returned</v>
      </c>
    </row>
    <row r="6250" spans="1:34" x14ac:dyDescent="0.25">
      <c r="A6250">
        <v>1088</v>
      </c>
      <c r="C6250" t="s">
        <v>1139</v>
      </c>
      <c r="D6250" s="2" t="str">
        <f>TEXT(MID(Sales_Transactions[[#This Row],[Order Date]],2,5),"d/m/yyy")</f>
        <v>20/5/2012</v>
      </c>
      <c r="E6250" s="2" t="str">
        <f>TEXT(MID(Sales_Transactions[[#This Row],[Order Date]],2,5),"d")</f>
        <v>20</v>
      </c>
      <c r="F6250" s="2" t="str">
        <f>TEXT(MID(Sales_Transactions[[#This Row],[Order Date]],2,5),"m")</f>
        <v>5</v>
      </c>
      <c r="G6250" s="2" t="str">
        <f>TEXT(MID(Sales_Transactions[[#This Row],[Order Date]],2,5),"yyy")</f>
        <v>2012</v>
      </c>
      <c r="H6250" s="2" t="str">
        <f>TEXT(MID(Sales_Transactions[[#This Row],[Order Date]],2,5),"yyy/m")</f>
        <v>2012/5</v>
      </c>
      <c r="I6250" t="s">
        <v>22</v>
      </c>
      <c r="J6250">
        <f t="shared" si="582"/>
        <v>2</v>
      </c>
      <c r="K6250" s="2">
        <v>13</v>
      </c>
      <c r="L6250" s="3">
        <v>269.02</v>
      </c>
      <c r="M6250" s="4">
        <v>0.1</v>
      </c>
      <c r="N6250" s="5" t="s">
        <v>23</v>
      </c>
      <c r="O6250" s="3">
        <v>-112</v>
      </c>
      <c r="P6250" s="3">
        <v>20.97</v>
      </c>
      <c r="Q6250" s="3">
        <v>6.5</v>
      </c>
      <c r="R6250" s="5" t="s">
        <v>24</v>
      </c>
      <c r="S6250" s="5" t="s">
        <v>2628</v>
      </c>
      <c r="T6250" s="5" t="str">
        <f t="shared" si="583"/>
        <v>Muhammed Yedwab</v>
      </c>
      <c r="U6250" t="s">
        <v>855</v>
      </c>
      <c r="V6250" s="5" t="s">
        <v>37</v>
      </c>
      <c r="W6250" s="5" t="s">
        <v>48</v>
      </c>
      <c r="X6250" s="5" t="s">
        <v>87</v>
      </c>
      <c r="Y6250" s="5" t="s">
        <v>411</v>
      </c>
      <c r="Z6250" s="5" t="s">
        <v>43</v>
      </c>
      <c r="AA6250" s="4">
        <v>0.78</v>
      </c>
      <c r="AB6250" s="1">
        <v>41056</v>
      </c>
      <c r="AC6250" s="1">
        <v>27822</v>
      </c>
      <c r="AD6250">
        <f t="shared" si="584"/>
        <v>7</v>
      </c>
      <c r="AE6250">
        <f t="shared" ca="1" si="585"/>
        <v>48</v>
      </c>
      <c r="AF6250" t="str">
        <f t="shared" ca="1" si="586"/>
        <v>18-64</v>
      </c>
      <c r="AG6250" s="3">
        <f t="shared" si="587"/>
        <v>2.1114638461538462</v>
      </c>
      <c r="AH6250" t="str">
        <f>_xlfn.IFNA(VLOOKUP(Sales_Transactions[[#This Row],[Order ID]],Returned_Items[#All],2,FALSE),"Not Returned")</f>
        <v>Not Returned</v>
      </c>
    </row>
    <row r="6251" spans="1:34" x14ac:dyDescent="0.25">
      <c r="A6251">
        <v>1504</v>
      </c>
      <c r="C6251" t="s">
        <v>2816</v>
      </c>
      <c r="D6251" s="2" t="str">
        <f>TEXT(MID(Sales_Transactions[[#This Row],[Order Date]],2,5),"d/m/yyy")</f>
        <v>27/8/2012</v>
      </c>
      <c r="E6251" s="2" t="str">
        <f>TEXT(MID(Sales_Transactions[[#This Row],[Order Date]],2,5),"d")</f>
        <v>27</v>
      </c>
      <c r="F6251" s="2" t="str">
        <f>TEXT(MID(Sales_Transactions[[#This Row],[Order Date]],2,5),"m")</f>
        <v>8</v>
      </c>
      <c r="G6251" s="2" t="str">
        <f>TEXT(MID(Sales_Transactions[[#This Row],[Order Date]],2,5),"yyy")</f>
        <v>2012</v>
      </c>
      <c r="H6251" s="2" t="str">
        <f>TEXT(MID(Sales_Transactions[[#This Row],[Order Date]],2,5),"yyy/m")</f>
        <v>2012/8</v>
      </c>
      <c r="I6251" t="s">
        <v>78</v>
      </c>
      <c r="J6251">
        <f t="shared" si="582"/>
        <v>3</v>
      </c>
      <c r="K6251" s="2">
        <v>31</v>
      </c>
      <c r="L6251" s="3">
        <v>293.18</v>
      </c>
      <c r="M6251" s="4">
        <v>0.08</v>
      </c>
      <c r="N6251" s="5" t="s">
        <v>23</v>
      </c>
      <c r="O6251" s="3">
        <v>64.22</v>
      </c>
      <c r="P6251" s="3">
        <v>10.01</v>
      </c>
      <c r="Q6251" s="3">
        <v>1.99</v>
      </c>
      <c r="R6251" s="5" t="s">
        <v>2922</v>
      </c>
      <c r="S6251" s="5" t="s">
        <v>442</v>
      </c>
      <c r="T6251" s="5" t="str">
        <f t="shared" si="583"/>
        <v>Maribeth Schnelling</v>
      </c>
      <c r="U6251" t="s">
        <v>855</v>
      </c>
      <c r="V6251" s="5" t="s">
        <v>47</v>
      </c>
      <c r="W6251" s="5" t="s">
        <v>48</v>
      </c>
      <c r="X6251" s="5" t="s">
        <v>87</v>
      </c>
      <c r="Y6251" s="5" t="s">
        <v>736</v>
      </c>
      <c r="Z6251" s="5" t="s">
        <v>60</v>
      </c>
      <c r="AA6251" s="4">
        <v>0.41</v>
      </c>
      <c r="AB6251" s="1">
        <v>41149</v>
      </c>
      <c r="AC6251" s="1">
        <v>28073</v>
      </c>
      <c r="AD6251">
        <f t="shared" si="584"/>
        <v>1</v>
      </c>
      <c r="AE6251">
        <f t="shared" ca="1" si="585"/>
        <v>47</v>
      </c>
      <c r="AF6251" t="str">
        <f t="shared" ca="1" si="586"/>
        <v>18-64</v>
      </c>
      <c r="AG6251" s="3">
        <f t="shared" si="587"/>
        <v>0.3868384516129032</v>
      </c>
      <c r="AH6251" t="str">
        <f>_xlfn.IFNA(VLOOKUP(Sales_Transactions[[#This Row],[Order ID]],Returned_Items[#All],2,FALSE),"Not Returned")</f>
        <v>Not Returned</v>
      </c>
    </row>
    <row r="6252" spans="1:34" x14ac:dyDescent="0.25">
      <c r="A6252">
        <v>1796</v>
      </c>
      <c r="C6252" t="s">
        <v>1407</v>
      </c>
      <c r="D6252" s="2" t="str">
        <f>TEXT(MID(Sales_Transactions[[#This Row],[Order Date]],2,5),"d/m/yyy")</f>
        <v>20/11/2012</v>
      </c>
      <c r="E6252" s="2" t="str">
        <f>TEXT(MID(Sales_Transactions[[#This Row],[Order Date]],2,5),"d")</f>
        <v>20</v>
      </c>
      <c r="F6252" s="2" t="str">
        <f>TEXT(MID(Sales_Transactions[[#This Row],[Order Date]],2,5),"m")</f>
        <v>11</v>
      </c>
      <c r="G6252" s="2" t="str">
        <f>TEXT(MID(Sales_Transactions[[#This Row],[Order Date]],2,5),"yyy")</f>
        <v>2012</v>
      </c>
      <c r="H6252" s="2" t="str">
        <f>TEXT(MID(Sales_Transactions[[#This Row],[Order Date]],2,5),"yyy/m")</f>
        <v>2012/11</v>
      </c>
      <c r="I6252" t="s">
        <v>33</v>
      </c>
      <c r="J6252">
        <f t="shared" si="582"/>
        <v>4</v>
      </c>
      <c r="K6252" s="2">
        <v>43</v>
      </c>
      <c r="L6252" s="3">
        <v>183.41</v>
      </c>
      <c r="M6252" s="4">
        <v>7.0000000000000007E-2</v>
      </c>
      <c r="N6252" s="5" t="s">
        <v>23</v>
      </c>
      <c r="O6252" s="3">
        <v>-125.41</v>
      </c>
      <c r="P6252" s="3">
        <v>4.13</v>
      </c>
      <c r="Q6252" s="3">
        <v>5.04</v>
      </c>
      <c r="R6252" s="5" t="s">
        <v>2727</v>
      </c>
      <c r="S6252" s="5" t="s">
        <v>2728</v>
      </c>
      <c r="T6252" s="5" t="str">
        <f t="shared" si="583"/>
        <v>Deanra Eno</v>
      </c>
      <c r="U6252" t="s">
        <v>855</v>
      </c>
      <c r="V6252" s="5" t="s">
        <v>47</v>
      </c>
      <c r="W6252" s="5" t="s">
        <v>28</v>
      </c>
      <c r="X6252" s="5" t="s">
        <v>41</v>
      </c>
      <c r="Y6252" s="5" t="s">
        <v>715</v>
      </c>
      <c r="Z6252" s="5" t="s">
        <v>43</v>
      </c>
      <c r="AA6252" s="4">
        <v>0.38</v>
      </c>
      <c r="AB6252" s="1">
        <v>41233</v>
      </c>
      <c r="AC6252" s="1">
        <v>27832</v>
      </c>
      <c r="AD6252">
        <f t="shared" si="584"/>
        <v>0</v>
      </c>
      <c r="AE6252">
        <f t="shared" ca="1" si="585"/>
        <v>48</v>
      </c>
      <c r="AF6252" t="str">
        <f t="shared" ca="1" si="586"/>
        <v>18-64</v>
      </c>
      <c r="AG6252" s="3">
        <f t="shared" si="587"/>
        <v>0.21318858139534883</v>
      </c>
      <c r="AH6252" t="str">
        <f>_xlfn.IFNA(VLOOKUP(Sales_Transactions[[#This Row],[Order ID]],Returned_Items[#All],2,FALSE),"Not Returned")</f>
        <v>Not Returned</v>
      </c>
    </row>
    <row r="6253" spans="1:34" x14ac:dyDescent="0.25">
      <c r="A6253">
        <v>2048</v>
      </c>
      <c r="C6253" t="s">
        <v>2902</v>
      </c>
      <c r="D6253" s="2" t="str">
        <f>TEXT(MID(Sales_Transactions[[#This Row],[Order Date]],2,5),"d/m/yyy")</f>
        <v>14/11/2010</v>
      </c>
      <c r="E6253" s="2" t="str">
        <f>TEXT(MID(Sales_Transactions[[#This Row],[Order Date]],2,5),"d")</f>
        <v>14</v>
      </c>
      <c r="F6253" s="2" t="str">
        <f>TEXT(MID(Sales_Transactions[[#This Row],[Order Date]],2,5),"m")</f>
        <v>11</v>
      </c>
      <c r="G6253" s="2" t="str">
        <f>TEXT(MID(Sales_Transactions[[#This Row],[Order Date]],2,5),"yyy")</f>
        <v>2010</v>
      </c>
      <c r="H6253" s="2" t="str">
        <f>TEXT(MID(Sales_Transactions[[#This Row],[Order Date]],2,5),"yyy/m")</f>
        <v>2010/11</v>
      </c>
      <c r="I6253" t="s">
        <v>101</v>
      </c>
      <c r="J6253">
        <f t="shared" si="582"/>
        <v>1</v>
      </c>
      <c r="K6253" s="2">
        <v>12</v>
      </c>
      <c r="L6253" s="3">
        <v>3752.61</v>
      </c>
      <c r="M6253" s="4">
        <v>0.01</v>
      </c>
      <c r="N6253" s="5" t="s">
        <v>34</v>
      </c>
      <c r="O6253" s="3">
        <v>637.92999999999995</v>
      </c>
      <c r="P6253" s="3">
        <v>294.62</v>
      </c>
      <c r="Q6253" s="3">
        <v>42.52</v>
      </c>
      <c r="R6253" s="5" t="s">
        <v>2727</v>
      </c>
      <c r="S6253" s="5" t="s">
        <v>2728</v>
      </c>
      <c r="T6253" s="5" t="str">
        <f t="shared" si="583"/>
        <v>Deanra Eno</v>
      </c>
      <c r="U6253" t="s">
        <v>855</v>
      </c>
      <c r="V6253" s="5" t="s">
        <v>47</v>
      </c>
      <c r="W6253" s="5" t="s">
        <v>28</v>
      </c>
      <c r="X6253" s="5" t="s">
        <v>38</v>
      </c>
      <c r="Y6253" s="5" t="s">
        <v>1787</v>
      </c>
      <c r="Z6253" s="5" t="s">
        <v>40</v>
      </c>
      <c r="AA6253" s="4">
        <v>0.56999999999999995</v>
      </c>
      <c r="AB6253" s="1">
        <v>40497</v>
      </c>
      <c r="AC6253" s="1">
        <v>27497</v>
      </c>
      <c r="AD6253">
        <f t="shared" si="584"/>
        <v>1</v>
      </c>
      <c r="AE6253">
        <f t="shared" ca="1" si="585"/>
        <v>49</v>
      </c>
      <c r="AF6253" t="str">
        <f t="shared" ca="1" si="586"/>
        <v>18-64</v>
      </c>
      <c r="AG6253" s="3">
        <f t="shared" si="587"/>
        <v>28.092544833333331</v>
      </c>
      <c r="AH6253" t="str">
        <f>_xlfn.IFNA(VLOOKUP(Sales_Transactions[[#This Row],[Order ID]],Returned_Items[#All],2,FALSE),"Not Returned")</f>
        <v>Not Returned</v>
      </c>
    </row>
    <row r="6254" spans="1:34" x14ac:dyDescent="0.25">
      <c r="A6254">
        <v>2048</v>
      </c>
      <c r="C6254" t="s">
        <v>2902</v>
      </c>
      <c r="D6254" s="2" t="str">
        <f>TEXT(MID(Sales_Transactions[[#This Row],[Order Date]],2,5),"d/m/yyy")</f>
        <v>14/11/2010</v>
      </c>
      <c r="E6254" s="2" t="str">
        <f>TEXT(MID(Sales_Transactions[[#This Row],[Order Date]],2,5),"d")</f>
        <v>14</v>
      </c>
      <c r="F6254" s="2" t="str">
        <f>TEXT(MID(Sales_Transactions[[#This Row],[Order Date]],2,5),"m")</f>
        <v>11</v>
      </c>
      <c r="G6254" s="2" t="str">
        <f>TEXT(MID(Sales_Transactions[[#This Row],[Order Date]],2,5),"yyy")</f>
        <v>2010</v>
      </c>
      <c r="H6254" s="2" t="str">
        <f>TEXT(MID(Sales_Transactions[[#This Row],[Order Date]],2,5),"yyy/m")</f>
        <v>2010/11</v>
      </c>
      <c r="I6254" t="s">
        <v>101</v>
      </c>
      <c r="J6254">
        <f t="shared" si="582"/>
        <v>1</v>
      </c>
      <c r="K6254" s="2">
        <v>9</v>
      </c>
      <c r="L6254" s="3">
        <v>548.36</v>
      </c>
      <c r="M6254" s="4">
        <v>0.1</v>
      </c>
      <c r="N6254" s="5" t="s">
        <v>67</v>
      </c>
      <c r="O6254" s="3">
        <v>78.63</v>
      </c>
      <c r="P6254" s="3">
        <v>60.97</v>
      </c>
      <c r="Q6254" s="3">
        <v>4.5</v>
      </c>
      <c r="R6254" s="5" t="s">
        <v>2727</v>
      </c>
      <c r="S6254" s="5" t="s">
        <v>2728</v>
      </c>
      <c r="T6254" s="5" t="str">
        <f t="shared" si="583"/>
        <v>Deanra Eno</v>
      </c>
      <c r="U6254" t="s">
        <v>855</v>
      </c>
      <c r="V6254" s="5" t="s">
        <v>47</v>
      </c>
      <c r="W6254" s="5" t="s">
        <v>28</v>
      </c>
      <c r="X6254" s="5" t="s">
        <v>38</v>
      </c>
      <c r="Y6254" s="5" t="s">
        <v>2794</v>
      </c>
      <c r="Z6254" s="5" t="s">
        <v>43</v>
      </c>
      <c r="AA6254" s="4">
        <v>0.56000000000000005</v>
      </c>
      <c r="AB6254" s="1">
        <v>40497</v>
      </c>
      <c r="AC6254" s="1">
        <v>27712</v>
      </c>
      <c r="AD6254">
        <f t="shared" si="584"/>
        <v>1</v>
      </c>
      <c r="AE6254">
        <f t="shared" ca="1" si="585"/>
        <v>48</v>
      </c>
      <c r="AF6254" t="str">
        <f t="shared" ca="1" si="586"/>
        <v>18-64</v>
      </c>
      <c r="AG6254" s="3">
        <f t="shared" si="587"/>
        <v>7.2676699999999999</v>
      </c>
      <c r="AH6254" t="str">
        <f>_xlfn.IFNA(VLOOKUP(Sales_Transactions[[#This Row],[Order ID]],Returned_Items[#All],2,FALSE),"Not Returned")</f>
        <v>Not Returned</v>
      </c>
    </row>
    <row r="6255" spans="1:34" x14ac:dyDescent="0.25">
      <c r="A6255">
        <v>2050</v>
      </c>
      <c r="C6255" t="s">
        <v>1839</v>
      </c>
      <c r="D6255" s="2" t="str">
        <f>TEXT(MID(Sales_Transactions[[#This Row],[Order Date]],2,5),"d/m/yyy")</f>
        <v>1/6/2009</v>
      </c>
      <c r="E6255" s="2" t="str">
        <f>TEXT(MID(Sales_Transactions[[#This Row],[Order Date]],2,5),"d")</f>
        <v>1</v>
      </c>
      <c r="F6255" s="2" t="str">
        <f>TEXT(MID(Sales_Transactions[[#This Row],[Order Date]],2,5),"m")</f>
        <v>6</v>
      </c>
      <c r="G6255" s="2" t="str">
        <f>TEXT(MID(Sales_Transactions[[#This Row],[Order Date]],2,5),"yyy")</f>
        <v>2009</v>
      </c>
      <c r="H6255" s="2" t="str">
        <f>TEXT(MID(Sales_Transactions[[#This Row],[Order Date]],2,5),"yyy/m")</f>
        <v>2009/6</v>
      </c>
      <c r="I6255" t="s">
        <v>52</v>
      </c>
      <c r="J6255">
        <f t="shared" si="582"/>
        <v>1</v>
      </c>
      <c r="K6255" s="2">
        <v>16</v>
      </c>
      <c r="L6255" s="3">
        <v>44.46</v>
      </c>
      <c r="M6255" s="4">
        <v>0.06</v>
      </c>
      <c r="N6255" s="5" t="s">
        <v>23</v>
      </c>
      <c r="O6255" s="3">
        <v>5.27</v>
      </c>
      <c r="P6255" s="3">
        <v>2.89</v>
      </c>
      <c r="Q6255" s="3">
        <v>0.99</v>
      </c>
      <c r="R6255" s="5" t="s">
        <v>2255</v>
      </c>
      <c r="S6255" s="5" t="s">
        <v>3477</v>
      </c>
      <c r="T6255" s="5" t="str">
        <f t="shared" si="583"/>
        <v>James Galang</v>
      </c>
      <c r="U6255" t="s">
        <v>855</v>
      </c>
      <c r="V6255" s="5" t="s">
        <v>37</v>
      </c>
      <c r="W6255" s="5" t="s">
        <v>28</v>
      </c>
      <c r="X6255" s="5" t="s">
        <v>115</v>
      </c>
      <c r="Y6255" s="5" t="s">
        <v>3478</v>
      </c>
      <c r="Z6255" s="5" t="s">
        <v>43</v>
      </c>
      <c r="AA6255" s="4">
        <v>0.38</v>
      </c>
      <c r="AB6255" s="1">
        <v>39967</v>
      </c>
      <c r="AC6255" s="1">
        <v>27486</v>
      </c>
      <c r="AD6255">
        <f t="shared" si="584"/>
        <v>2</v>
      </c>
      <c r="AE6255">
        <f t="shared" ca="1" si="585"/>
        <v>49</v>
      </c>
      <c r="AF6255" t="str">
        <f t="shared" ca="1" si="586"/>
        <v>18-64</v>
      </c>
      <c r="AG6255" s="3">
        <f t="shared" si="587"/>
        <v>0.242391625</v>
      </c>
      <c r="AH6255" t="str">
        <f>_xlfn.IFNA(VLOOKUP(Sales_Transactions[[#This Row],[Order ID]],Returned_Items[#All],2,FALSE),"Not Returned")</f>
        <v>Returned</v>
      </c>
    </row>
    <row r="6256" spans="1:34" x14ac:dyDescent="0.25">
      <c r="A6256">
        <v>2050</v>
      </c>
      <c r="C6256" t="s">
        <v>1839</v>
      </c>
      <c r="D6256" s="2" t="str">
        <f>TEXT(MID(Sales_Transactions[[#This Row],[Order Date]],2,5),"d/m/yyy")</f>
        <v>1/6/2009</v>
      </c>
      <c r="E6256" s="2" t="str">
        <f>TEXT(MID(Sales_Transactions[[#This Row],[Order Date]],2,5),"d")</f>
        <v>1</v>
      </c>
      <c r="F6256" s="2" t="str">
        <f>TEXT(MID(Sales_Transactions[[#This Row],[Order Date]],2,5),"m")</f>
        <v>6</v>
      </c>
      <c r="G6256" s="2" t="str">
        <f>TEXT(MID(Sales_Transactions[[#This Row],[Order Date]],2,5),"yyy")</f>
        <v>2009</v>
      </c>
      <c r="H6256" s="2" t="str">
        <f>TEXT(MID(Sales_Transactions[[#This Row],[Order Date]],2,5),"yyy/m")</f>
        <v>2009/6</v>
      </c>
      <c r="I6256" t="s">
        <v>52</v>
      </c>
      <c r="J6256">
        <f t="shared" si="582"/>
        <v>1</v>
      </c>
      <c r="K6256" s="2">
        <v>25</v>
      </c>
      <c r="L6256" s="3">
        <v>542.11</v>
      </c>
      <c r="M6256" s="4">
        <v>0.08</v>
      </c>
      <c r="N6256" s="5" t="s">
        <v>23</v>
      </c>
      <c r="O6256" s="3">
        <v>-14.76</v>
      </c>
      <c r="P6256" s="3">
        <v>22.84</v>
      </c>
      <c r="Q6256" s="3">
        <v>11.54</v>
      </c>
      <c r="R6256" s="5" t="s">
        <v>2255</v>
      </c>
      <c r="S6256" s="5" t="s">
        <v>3477</v>
      </c>
      <c r="T6256" s="5" t="str">
        <f t="shared" si="583"/>
        <v>James Galang</v>
      </c>
      <c r="U6256" t="s">
        <v>855</v>
      </c>
      <c r="V6256" s="5" t="s">
        <v>37</v>
      </c>
      <c r="W6256" s="5" t="s">
        <v>28</v>
      </c>
      <c r="X6256" s="5" t="s">
        <v>75</v>
      </c>
      <c r="Y6256" s="5" t="s">
        <v>2684</v>
      </c>
      <c r="Z6256" s="5" t="s">
        <v>43</v>
      </c>
      <c r="AA6256" s="4">
        <v>0.39</v>
      </c>
      <c r="AB6256" s="1">
        <v>39967</v>
      </c>
      <c r="AC6256" s="1">
        <v>27710</v>
      </c>
      <c r="AD6256">
        <f t="shared" si="584"/>
        <v>2</v>
      </c>
      <c r="AE6256">
        <f t="shared" ca="1" si="585"/>
        <v>48</v>
      </c>
      <c r="AF6256" t="str">
        <f t="shared" ca="1" si="586"/>
        <v>18-64</v>
      </c>
      <c r="AG6256" s="3">
        <f t="shared" si="587"/>
        <v>1.3744691199999999</v>
      </c>
      <c r="AH6256" t="str">
        <f>_xlfn.IFNA(VLOOKUP(Sales_Transactions[[#This Row],[Order ID]],Returned_Items[#All],2,FALSE),"Not Returned")</f>
        <v>Returned</v>
      </c>
    </row>
    <row r="6257" spans="1:34" x14ac:dyDescent="0.25">
      <c r="A6257">
        <v>2054</v>
      </c>
      <c r="C6257" t="s">
        <v>2131</v>
      </c>
      <c r="D6257" s="2" t="str">
        <f>TEXT(MID(Sales_Transactions[[#This Row],[Order Date]],2,5),"d/m/yyy")</f>
        <v>7/6/2012</v>
      </c>
      <c r="E6257" s="2" t="str">
        <f>TEXT(MID(Sales_Transactions[[#This Row],[Order Date]],2,5),"d")</f>
        <v>7</v>
      </c>
      <c r="F6257" s="2" t="str">
        <f>TEXT(MID(Sales_Transactions[[#This Row],[Order Date]],2,5),"m")</f>
        <v>6</v>
      </c>
      <c r="G6257" s="2" t="str">
        <f>TEXT(MID(Sales_Transactions[[#This Row],[Order Date]],2,5),"yyy")</f>
        <v>2012</v>
      </c>
      <c r="H6257" s="2" t="str">
        <f>TEXT(MID(Sales_Transactions[[#This Row],[Order Date]],2,5),"yyy/m")</f>
        <v>2012/6</v>
      </c>
      <c r="I6257" t="s">
        <v>52</v>
      </c>
      <c r="J6257">
        <f t="shared" si="582"/>
        <v>1</v>
      </c>
      <c r="K6257" s="2">
        <v>1</v>
      </c>
      <c r="L6257" s="3">
        <v>343.78</v>
      </c>
      <c r="M6257" s="4">
        <v>0.09</v>
      </c>
      <c r="N6257" s="5" t="s">
        <v>23</v>
      </c>
      <c r="O6257" s="3">
        <v>-246.51</v>
      </c>
      <c r="P6257" s="3">
        <v>363.25</v>
      </c>
      <c r="Q6257" s="3">
        <v>19.989999999999998</v>
      </c>
      <c r="R6257" s="5" t="s">
        <v>1978</v>
      </c>
      <c r="S6257" s="5" t="s">
        <v>2740</v>
      </c>
      <c r="T6257" s="5" t="str">
        <f t="shared" si="583"/>
        <v>Katrina Willman</v>
      </c>
      <c r="U6257" t="s">
        <v>855</v>
      </c>
      <c r="V6257" s="5" t="s">
        <v>37</v>
      </c>
      <c r="W6257" s="5" t="s">
        <v>28</v>
      </c>
      <c r="X6257" s="5" t="s">
        <v>38</v>
      </c>
      <c r="Y6257" s="5" t="s">
        <v>994</v>
      </c>
      <c r="Z6257" s="5" t="s">
        <v>43</v>
      </c>
      <c r="AA6257" s="4">
        <v>0.56999999999999995</v>
      </c>
      <c r="AB6257" s="1">
        <v>41070</v>
      </c>
      <c r="AC6257" s="1">
        <v>27275</v>
      </c>
      <c r="AD6257">
        <f t="shared" si="584"/>
        <v>3</v>
      </c>
      <c r="AE6257">
        <f t="shared" ca="1" si="585"/>
        <v>49</v>
      </c>
      <c r="AF6257" t="str">
        <f t="shared" ca="1" si="586"/>
        <v>18-64</v>
      </c>
      <c r="AG6257" s="3">
        <f t="shared" si="587"/>
        <v>382.91307499999999</v>
      </c>
      <c r="AH6257" t="str">
        <f>_xlfn.IFNA(VLOOKUP(Sales_Transactions[[#This Row],[Order ID]],Returned_Items[#All],2,FALSE),"Not Returned")</f>
        <v>Not Returned</v>
      </c>
    </row>
    <row r="6258" spans="1:34" x14ac:dyDescent="0.25">
      <c r="A6258">
        <v>2054</v>
      </c>
      <c r="C6258" t="s">
        <v>2131</v>
      </c>
      <c r="D6258" s="2" t="str">
        <f>TEXT(MID(Sales_Transactions[[#This Row],[Order Date]],2,5),"d/m/yyy")</f>
        <v>7/6/2012</v>
      </c>
      <c r="E6258" s="2" t="str">
        <f>TEXT(MID(Sales_Transactions[[#This Row],[Order Date]],2,5),"d")</f>
        <v>7</v>
      </c>
      <c r="F6258" s="2" t="str">
        <f>TEXT(MID(Sales_Transactions[[#This Row],[Order Date]],2,5),"m")</f>
        <v>6</v>
      </c>
      <c r="G6258" s="2" t="str">
        <f>TEXT(MID(Sales_Transactions[[#This Row],[Order Date]],2,5),"yyy")</f>
        <v>2012</v>
      </c>
      <c r="H6258" s="2" t="str">
        <f>TEXT(MID(Sales_Transactions[[#This Row],[Order Date]],2,5),"yyy/m")</f>
        <v>2012/6</v>
      </c>
      <c r="I6258" t="s">
        <v>52</v>
      </c>
      <c r="J6258">
        <f t="shared" si="582"/>
        <v>1</v>
      </c>
      <c r="K6258" s="2">
        <v>34</v>
      </c>
      <c r="L6258" s="3">
        <v>826.09</v>
      </c>
      <c r="M6258" s="4">
        <v>0.03</v>
      </c>
      <c r="N6258" s="5" t="s">
        <v>23</v>
      </c>
      <c r="O6258" s="3">
        <v>215.86</v>
      </c>
      <c r="P6258" s="3">
        <v>22.98</v>
      </c>
      <c r="Q6258" s="3">
        <v>7.58</v>
      </c>
      <c r="R6258" s="5" t="s">
        <v>1978</v>
      </c>
      <c r="S6258" s="5" t="s">
        <v>2740</v>
      </c>
      <c r="T6258" s="5" t="str">
        <f t="shared" si="583"/>
        <v>Katrina Willman</v>
      </c>
      <c r="U6258" t="s">
        <v>855</v>
      </c>
      <c r="V6258" s="5" t="s">
        <v>37</v>
      </c>
      <c r="W6258" s="5" t="s">
        <v>57</v>
      </c>
      <c r="X6258" s="5" t="s">
        <v>58</v>
      </c>
      <c r="Y6258" s="5" t="s">
        <v>1356</v>
      </c>
      <c r="Z6258" s="5" t="s">
        <v>43</v>
      </c>
      <c r="AA6258" s="4">
        <v>0.51</v>
      </c>
      <c r="AB6258" s="1">
        <v>41069</v>
      </c>
      <c r="AC6258" s="1">
        <v>27132</v>
      </c>
      <c r="AD6258">
        <f t="shared" si="584"/>
        <v>2</v>
      </c>
      <c r="AE6258">
        <f t="shared" ca="1" si="585"/>
        <v>50</v>
      </c>
      <c r="AF6258" t="str">
        <f t="shared" ca="1" si="586"/>
        <v>18-64</v>
      </c>
      <c r="AG6258" s="3">
        <f t="shared" si="587"/>
        <v>0.89862076470588237</v>
      </c>
      <c r="AH6258" t="str">
        <f>_xlfn.IFNA(VLOOKUP(Sales_Transactions[[#This Row],[Order ID]],Returned_Items[#All],2,FALSE),"Not Returned")</f>
        <v>Not Returned</v>
      </c>
    </row>
    <row r="6259" spans="1:34" x14ac:dyDescent="0.25">
      <c r="A6259">
        <v>2885</v>
      </c>
      <c r="C6259" t="s">
        <v>3233</v>
      </c>
      <c r="D6259" s="2" t="str">
        <f>TEXT(MID(Sales_Transactions[[#This Row],[Order Date]],2,5),"d/m/yyy")</f>
        <v>18/9/2012</v>
      </c>
      <c r="E6259" s="2" t="str">
        <f>TEXT(MID(Sales_Transactions[[#This Row],[Order Date]],2,5),"d")</f>
        <v>18</v>
      </c>
      <c r="F6259" s="2" t="str">
        <f>TEXT(MID(Sales_Transactions[[#This Row],[Order Date]],2,5),"m")</f>
        <v>9</v>
      </c>
      <c r="G6259" s="2" t="str">
        <f>TEXT(MID(Sales_Transactions[[#This Row],[Order Date]],2,5),"yyy")</f>
        <v>2012</v>
      </c>
      <c r="H6259" s="2" t="str">
        <f>TEXT(MID(Sales_Transactions[[#This Row],[Order Date]],2,5),"yyy/m")</f>
        <v>2012/9</v>
      </c>
      <c r="I6259" t="s">
        <v>52</v>
      </c>
      <c r="J6259">
        <f t="shared" si="582"/>
        <v>1</v>
      </c>
      <c r="K6259" s="2">
        <v>29</v>
      </c>
      <c r="L6259" s="3">
        <v>197.41</v>
      </c>
      <c r="M6259" s="4">
        <v>0.06</v>
      </c>
      <c r="N6259" s="5" t="s">
        <v>23</v>
      </c>
      <c r="O6259" s="3">
        <v>-128.68</v>
      </c>
      <c r="P6259" s="3">
        <v>6.48</v>
      </c>
      <c r="Q6259" s="3">
        <v>8.4</v>
      </c>
      <c r="R6259" s="5" t="s">
        <v>2636</v>
      </c>
      <c r="S6259" s="5" t="s">
        <v>199</v>
      </c>
      <c r="T6259" s="5" t="str">
        <f t="shared" si="583"/>
        <v>Nora Price</v>
      </c>
      <c r="U6259" t="s">
        <v>855</v>
      </c>
      <c r="V6259" s="5" t="s">
        <v>74</v>
      </c>
      <c r="W6259" s="5" t="s">
        <v>28</v>
      </c>
      <c r="X6259" s="5" t="s">
        <v>75</v>
      </c>
      <c r="Y6259" s="5" t="s">
        <v>1945</v>
      </c>
      <c r="Z6259" s="5" t="s">
        <v>43</v>
      </c>
      <c r="AA6259" s="4">
        <v>0.37</v>
      </c>
      <c r="AB6259" s="1">
        <v>41170</v>
      </c>
      <c r="AC6259" s="1">
        <v>27173</v>
      </c>
      <c r="AD6259">
        <f t="shared" si="584"/>
        <v>0</v>
      </c>
      <c r="AE6259">
        <f t="shared" ca="1" si="585"/>
        <v>50</v>
      </c>
      <c r="AF6259" t="str">
        <f t="shared" ca="1" si="586"/>
        <v>18-64</v>
      </c>
      <c r="AG6259" s="3">
        <f t="shared" si="587"/>
        <v>0.51296937931034481</v>
      </c>
      <c r="AH6259" t="str">
        <f>_xlfn.IFNA(VLOOKUP(Sales_Transactions[[#This Row],[Order ID]],Returned_Items[#All],2,FALSE),"Not Returned")</f>
        <v>Not Returned</v>
      </c>
    </row>
    <row r="6260" spans="1:34" x14ac:dyDescent="0.25">
      <c r="A6260">
        <v>2885</v>
      </c>
      <c r="C6260" t="s">
        <v>3233</v>
      </c>
      <c r="D6260" s="2" t="str">
        <f>TEXT(MID(Sales_Transactions[[#This Row],[Order Date]],2,5),"d/m/yyy")</f>
        <v>18/9/2012</v>
      </c>
      <c r="E6260" s="2" t="str">
        <f>TEXT(MID(Sales_Transactions[[#This Row],[Order Date]],2,5),"d")</f>
        <v>18</v>
      </c>
      <c r="F6260" s="2" t="str">
        <f>TEXT(MID(Sales_Transactions[[#This Row],[Order Date]],2,5),"m")</f>
        <v>9</v>
      </c>
      <c r="G6260" s="2" t="str">
        <f>TEXT(MID(Sales_Transactions[[#This Row],[Order Date]],2,5),"yyy")</f>
        <v>2012</v>
      </c>
      <c r="H6260" s="2" t="str">
        <f>TEXT(MID(Sales_Transactions[[#This Row],[Order Date]],2,5),"yyy/m")</f>
        <v>2012/9</v>
      </c>
      <c r="I6260" t="s">
        <v>52</v>
      </c>
      <c r="J6260">
        <f t="shared" si="582"/>
        <v>1</v>
      </c>
      <c r="K6260" s="2">
        <v>46</v>
      </c>
      <c r="L6260" s="3">
        <v>712.18</v>
      </c>
      <c r="M6260" s="4">
        <v>0.06</v>
      </c>
      <c r="N6260" s="5" t="s">
        <v>23</v>
      </c>
      <c r="O6260" s="3">
        <v>13.98</v>
      </c>
      <c r="P6260" s="3">
        <v>15.42</v>
      </c>
      <c r="Q6260" s="3">
        <v>5.41</v>
      </c>
      <c r="R6260" s="5" t="s">
        <v>2636</v>
      </c>
      <c r="S6260" s="5" t="s">
        <v>199</v>
      </c>
      <c r="T6260" s="5" t="str">
        <f t="shared" si="583"/>
        <v>Nora Price</v>
      </c>
      <c r="U6260" t="s">
        <v>855</v>
      </c>
      <c r="V6260" s="5" t="s">
        <v>74</v>
      </c>
      <c r="W6260" s="5" t="s">
        <v>28</v>
      </c>
      <c r="X6260" s="5" t="s">
        <v>29</v>
      </c>
      <c r="Y6260" s="5" t="s">
        <v>2526</v>
      </c>
      <c r="Z6260" s="5" t="s">
        <v>43</v>
      </c>
      <c r="AA6260" s="4">
        <v>0.59</v>
      </c>
      <c r="AB6260" s="1">
        <v>41172</v>
      </c>
      <c r="AC6260" s="1">
        <v>27617</v>
      </c>
      <c r="AD6260">
        <f t="shared" si="584"/>
        <v>2</v>
      </c>
      <c r="AE6260">
        <f t="shared" ca="1" si="585"/>
        <v>48</v>
      </c>
      <c r="AF6260" t="str">
        <f t="shared" ca="1" si="586"/>
        <v>18-64</v>
      </c>
      <c r="AG6260" s="3">
        <f t="shared" si="587"/>
        <v>0.45262495652173917</v>
      </c>
      <c r="AH6260" t="str">
        <f>_xlfn.IFNA(VLOOKUP(Sales_Transactions[[#This Row],[Order ID]],Returned_Items[#All],2,FALSE),"Not Returned")</f>
        <v>Not Returned</v>
      </c>
    </row>
    <row r="6261" spans="1:34" x14ac:dyDescent="0.25">
      <c r="A6261">
        <v>3458</v>
      </c>
      <c r="C6261" t="s">
        <v>2213</v>
      </c>
      <c r="D6261" s="2" t="str">
        <f>TEXT(MID(Sales_Transactions[[#This Row],[Order Date]],2,5),"d/m/yyy")</f>
        <v>21/12/2009</v>
      </c>
      <c r="E6261" s="2" t="str">
        <f>TEXT(MID(Sales_Transactions[[#This Row],[Order Date]],2,5),"d")</f>
        <v>21</v>
      </c>
      <c r="F6261" s="2" t="str">
        <f>TEXT(MID(Sales_Transactions[[#This Row],[Order Date]],2,5),"m")</f>
        <v>12</v>
      </c>
      <c r="G6261" s="2" t="str">
        <f>TEXT(MID(Sales_Transactions[[#This Row],[Order Date]],2,5),"yyy")</f>
        <v>2009</v>
      </c>
      <c r="H6261" s="2" t="str">
        <f>TEXT(MID(Sales_Transactions[[#This Row],[Order Date]],2,5),"yyy/m")</f>
        <v>2009/12</v>
      </c>
      <c r="I6261" t="s">
        <v>33</v>
      </c>
      <c r="J6261">
        <f t="shared" si="582"/>
        <v>4</v>
      </c>
      <c r="K6261" s="2">
        <v>41</v>
      </c>
      <c r="L6261" s="3">
        <v>627.91</v>
      </c>
      <c r="M6261" s="4">
        <v>0.03</v>
      </c>
      <c r="N6261" s="5" t="s">
        <v>23</v>
      </c>
      <c r="O6261" s="3">
        <v>222.08</v>
      </c>
      <c r="P6261" s="3">
        <v>15.28</v>
      </c>
      <c r="Q6261" s="3">
        <v>1.99</v>
      </c>
      <c r="R6261" s="5" t="s">
        <v>1450</v>
      </c>
      <c r="S6261" s="5" t="s">
        <v>1451</v>
      </c>
      <c r="T6261" s="5" t="str">
        <f t="shared" si="583"/>
        <v>Lisa DeCherney</v>
      </c>
      <c r="U6261" t="s">
        <v>855</v>
      </c>
      <c r="V6261" s="5" t="s">
        <v>47</v>
      </c>
      <c r="W6261" s="5" t="s">
        <v>48</v>
      </c>
      <c r="X6261" s="5" t="s">
        <v>87</v>
      </c>
      <c r="Y6261" s="5" t="s">
        <v>1350</v>
      </c>
      <c r="Z6261" s="5" t="s">
        <v>60</v>
      </c>
      <c r="AA6261" s="4">
        <v>0.42</v>
      </c>
      <c r="AB6261" s="1">
        <v>40170</v>
      </c>
      <c r="AC6261" s="1">
        <v>27519</v>
      </c>
      <c r="AD6261">
        <f t="shared" si="584"/>
        <v>2</v>
      </c>
      <c r="AE6261">
        <f t="shared" ca="1" si="585"/>
        <v>49</v>
      </c>
      <c r="AF6261" t="str">
        <f t="shared" ca="1" si="586"/>
        <v>18-64</v>
      </c>
      <c r="AG6261" s="3">
        <f t="shared" si="587"/>
        <v>0.42110770731707314</v>
      </c>
      <c r="AH6261" t="str">
        <f>_xlfn.IFNA(VLOOKUP(Sales_Transactions[[#This Row],[Order ID]],Returned_Items[#All],2,FALSE),"Not Returned")</f>
        <v>Not Returned</v>
      </c>
    </row>
    <row r="6262" spans="1:34" x14ac:dyDescent="0.25">
      <c r="A6262">
        <v>3458</v>
      </c>
      <c r="C6262" t="s">
        <v>2213</v>
      </c>
      <c r="D6262" s="2" t="str">
        <f>TEXT(MID(Sales_Transactions[[#This Row],[Order Date]],2,5),"d/m/yyy")</f>
        <v>21/12/2009</v>
      </c>
      <c r="E6262" s="2" t="str">
        <f>TEXT(MID(Sales_Transactions[[#This Row],[Order Date]],2,5),"d")</f>
        <v>21</v>
      </c>
      <c r="F6262" s="2" t="str">
        <f>TEXT(MID(Sales_Transactions[[#This Row],[Order Date]],2,5),"m")</f>
        <v>12</v>
      </c>
      <c r="G6262" s="2" t="str">
        <f>TEXT(MID(Sales_Transactions[[#This Row],[Order Date]],2,5),"yyy")</f>
        <v>2009</v>
      </c>
      <c r="H6262" s="2" t="str">
        <f>TEXT(MID(Sales_Transactions[[#This Row],[Order Date]],2,5),"yyy/m")</f>
        <v>2009/12</v>
      </c>
      <c r="I6262" t="s">
        <v>33</v>
      </c>
      <c r="J6262">
        <f t="shared" si="582"/>
        <v>4</v>
      </c>
      <c r="K6262" s="2">
        <v>28</v>
      </c>
      <c r="L6262" s="3">
        <v>46.89</v>
      </c>
      <c r="M6262" s="4">
        <v>0.09</v>
      </c>
      <c r="N6262" s="5" t="s">
        <v>23</v>
      </c>
      <c r="O6262" s="3">
        <v>-3.83</v>
      </c>
      <c r="P6262" s="3">
        <v>1.76</v>
      </c>
      <c r="Q6262" s="3">
        <v>0.7</v>
      </c>
      <c r="R6262" s="5" t="s">
        <v>1450</v>
      </c>
      <c r="S6262" s="5" t="s">
        <v>1451</v>
      </c>
      <c r="T6262" s="5" t="str">
        <f t="shared" si="583"/>
        <v>Lisa DeCherney</v>
      </c>
      <c r="U6262" t="s">
        <v>855</v>
      </c>
      <c r="V6262" s="5" t="s">
        <v>47</v>
      </c>
      <c r="W6262" s="5" t="s">
        <v>28</v>
      </c>
      <c r="X6262" s="5" t="s">
        <v>124</v>
      </c>
      <c r="Y6262" s="5" t="s">
        <v>292</v>
      </c>
      <c r="Z6262" s="5" t="s">
        <v>84</v>
      </c>
      <c r="AA6262" s="4">
        <v>0.56000000000000005</v>
      </c>
      <c r="AB6262" s="1">
        <v>40171</v>
      </c>
      <c r="AC6262" s="1">
        <v>25178</v>
      </c>
      <c r="AD6262">
        <f t="shared" si="584"/>
        <v>3</v>
      </c>
      <c r="AE6262">
        <f t="shared" ca="1" si="585"/>
        <v>55</v>
      </c>
      <c r="AF6262" t="str">
        <f t="shared" ca="1" si="586"/>
        <v>18-64</v>
      </c>
      <c r="AG6262" s="3">
        <f t="shared" si="587"/>
        <v>8.7800571428571422E-2</v>
      </c>
      <c r="AH6262" t="str">
        <f>_xlfn.IFNA(VLOOKUP(Sales_Transactions[[#This Row],[Order ID]],Returned_Items[#All],2,FALSE),"Not Returned")</f>
        <v>Not Returned</v>
      </c>
    </row>
    <row r="6263" spans="1:34" x14ac:dyDescent="0.25">
      <c r="A6263">
        <v>3522</v>
      </c>
      <c r="C6263" t="s">
        <v>573</v>
      </c>
      <c r="D6263" s="2" t="str">
        <f>TEXT(MID(Sales_Transactions[[#This Row],[Order Date]],2,5),"d/m/yyy")</f>
        <v>25/9/2009</v>
      </c>
      <c r="E6263" s="2" t="str">
        <f>TEXT(MID(Sales_Transactions[[#This Row],[Order Date]],2,5),"d")</f>
        <v>25</v>
      </c>
      <c r="F6263" s="2" t="str">
        <f>TEXT(MID(Sales_Transactions[[#This Row],[Order Date]],2,5),"m")</f>
        <v>9</v>
      </c>
      <c r="G6263" s="2" t="str">
        <f>TEXT(MID(Sales_Transactions[[#This Row],[Order Date]],2,5),"yyy")</f>
        <v>2009</v>
      </c>
      <c r="H6263" s="2" t="str">
        <f>TEXT(MID(Sales_Transactions[[#This Row],[Order Date]],2,5),"yyy/m")</f>
        <v>2009/9</v>
      </c>
      <c r="I6263" t="s">
        <v>22</v>
      </c>
      <c r="J6263">
        <f t="shared" si="582"/>
        <v>2</v>
      </c>
      <c r="K6263" s="2">
        <v>33</v>
      </c>
      <c r="L6263" s="3">
        <v>1935.17</v>
      </c>
      <c r="M6263" s="4">
        <v>0.09</v>
      </c>
      <c r="N6263" s="5" t="s">
        <v>23</v>
      </c>
      <c r="O6263" s="3">
        <v>-991.07</v>
      </c>
      <c r="P6263" s="3">
        <v>60.98</v>
      </c>
      <c r="Q6263" s="3">
        <v>49</v>
      </c>
      <c r="R6263" s="5" t="s">
        <v>2255</v>
      </c>
      <c r="S6263" s="5" t="s">
        <v>3477</v>
      </c>
      <c r="T6263" s="5" t="str">
        <f t="shared" si="583"/>
        <v>James Galang</v>
      </c>
      <c r="U6263" t="s">
        <v>855</v>
      </c>
      <c r="V6263" s="5" t="s">
        <v>37</v>
      </c>
      <c r="W6263" s="5" t="s">
        <v>28</v>
      </c>
      <c r="X6263" s="5" t="s">
        <v>38</v>
      </c>
      <c r="Y6263" s="5" t="s">
        <v>786</v>
      </c>
      <c r="Z6263" s="5" t="s">
        <v>31</v>
      </c>
      <c r="AA6263" s="4">
        <v>0.59</v>
      </c>
      <c r="AB6263" s="1">
        <v>40088</v>
      </c>
      <c r="AC6263" s="1">
        <v>23607</v>
      </c>
      <c r="AD6263">
        <f t="shared" si="584"/>
        <v>7</v>
      </c>
      <c r="AE6263">
        <f t="shared" ca="1" si="585"/>
        <v>59</v>
      </c>
      <c r="AF6263" t="str">
        <f t="shared" ca="1" si="586"/>
        <v>18-64</v>
      </c>
      <c r="AG6263" s="3">
        <f t="shared" si="587"/>
        <v>3.3310641818181819</v>
      </c>
      <c r="AH6263" t="str">
        <f>_xlfn.IFNA(VLOOKUP(Sales_Transactions[[#This Row],[Order ID]],Returned_Items[#All],2,FALSE),"Not Returned")</f>
        <v>Not Returned</v>
      </c>
    </row>
    <row r="6264" spans="1:34" x14ac:dyDescent="0.25">
      <c r="A6264">
        <v>3522</v>
      </c>
      <c r="C6264" t="s">
        <v>573</v>
      </c>
      <c r="D6264" s="2" t="str">
        <f>TEXT(MID(Sales_Transactions[[#This Row],[Order Date]],2,5),"d/m/yyy")</f>
        <v>25/9/2009</v>
      </c>
      <c r="E6264" s="2" t="str">
        <f>TEXT(MID(Sales_Transactions[[#This Row],[Order Date]],2,5),"d")</f>
        <v>25</v>
      </c>
      <c r="F6264" s="2" t="str">
        <f>TEXT(MID(Sales_Transactions[[#This Row],[Order Date]],2,5),"m")</f>
        <v>9</v>
      </c>
      <c r="G6264" s="2" t="str">
        <f>TEXT(MID(Sales_Transactions[[#This Row],[Order Date]],2,5),"yyy")</f>
        <v>2009</v>
      </c>
      <c r="H6264" s="2" t="str">
        <f>TEXT(MID(Sales_Transactions[[#This Row],[Order Date]],2,5),"yyy/m")</f>
        <v>2009/9</v>
      </c>
      <c r="I6264" t="s">
        <v>22</v>
      </c>
      <c r="J6264">
        <f t="shared" si="582"/>
        <v>2</v>
      </c>
      <c r="K6264" s="2">
        <v>27</v>
      </c>
      <c r="L6264" s="3">
        <v>812.68</v>
      </c>
      <c r="M6264" s="4">
        <v>0.05</v>
      </c>
      <c r="N6264" s="5" t="s">
        <v>23</v>
      </c>
      <c r="O6264" s="3">
        <v>235.88</v>
      </c>
      <c r="P6264" s="3">
        <v>29.89</v>
      </c>
      <c r="Q6264" s="3">
        <v>1.99</v>
      </c>
      <c r="R6264" s="5" t="s">
        <v>2255</v>
      </c>
      <c r="S6264" s="5" t="s">
        <v>3477</v>
      </c>
      <c r="T6264" s="5" t="str">
        <f t="shared" si="583"/>
        <v>James Galang</v>
      </c>
      <c r="U6264" t="s">
        <v>855</v>
      </c>
      <c r="V6264" s="5" t="s">
        <v>37</v>
      </c>
      <c r="W6264" s="5" t="s">
        <v>48</v>
      </c>
      <c r="X6264" s="5" t="s">
        <v>87</v>
      </c>
      <c r="Y6264" s="5" t="s">
        <v>920</v>
      </c>
      <c r="Z6264" s="5" t="s">
        <v>60</v>
      </c>
      <c r="AA6264" s="4">
        <v>0.5</v>
      </c>
      <c r="AB6264" s="1">
        <v>40083</v>
      </c>
      <c r="AC6264" s="1">
        <v>23675</v>
      </c>
      <c r="AD6264">
        <f t="shared" si="584"/>
        <v>2</v>
      </c>
      <c r="AE6264">
        <f t="shared" ca="1" si="585"/>
        <v>59</v>
      </c>
      <c r="AF6264" t="str">
        <f t="shared" ca="1" si="586"/>
        <v>18-64</v>
      </c>
      <c r="AG6264" s="3">
        <f t="shared" si="587"/>
        <v>1.1801872222222221</v>
      </c>
      <c r="AH6264" t="str">
        <f>_xlfn.IFNA(VLOOKUP(Sales_Transactions[[#This Row],[Order ID]],Returned_Items[#All],2,FALSE),"Not Returned")</f>
        <v>Not Returned</v>
      </c>
    </row>
    <row r="6265" spans="1:34" x14ac:dyDescent="0.25">
      <c r="A6265">
        <v>3653</v>
      </c>
      <c r="C6265" t="s">
        <v>3435</v>
      </c>
      <c r="D6265" s="2" t="str">
        <f>TEXT(MID(Sales_Transactions[[#This Row],[Order Date]],2,5),"d/m/yyy")</f>
        <v>26/3/2009</v>
      </c>
      <c r="E6265" s="2" t="str">
        <f>TEXT(MID(Sales_Transactions[[#This Row],[Order Date]],2,5),"d")</f>
        <v>26</v>
      </c>
      <c r="F6265" s="2" t="str">
        <f>TEXT(MID(Sales_Transactions[[#This Row],[Order Date]],2,5),"m")</f>
        <v>3</v>
      </c>
      <c r="G6265" s="2" t="str">
        <f>TEXT(MID(Sales_Transactions[[#This Row],[Order Date]],2,5),"yyy")</f>
        <v>2009</v>
      </c>
      <c r="H6265" s="2" t="str">
        <f>TEXT(MID(Sales_Transactions[[#This Row],[Order Date]],2,5),"yyy/m")</f>
        <v>2009/3</v>
      </c>
      <c r="I6265" t="s">
        <v>101</v>
      </c>
      <c r="J6265">
        <f t="shared" si="582"/>
        <v>1</v>
      </c>
      <c r="K6265" s="2">
        <v>41</v>
      </c>
      <c r="L6265" s="3">
        <v>271.11</v>
      </c>
      <c r="M6265" s="4">
        <v>0.08</v>
      </c>
      <c r="N6265" s="5" t="s">
        <v>23</v>
      </c>
      <c r="O6265" s="3">
        <v>64.790000000000006</v>
      </c>
      <c r="P6265" s="3">
        <v>6.68</v>
      </c>
      <c r="Q6265" s="3">
        <v>1.5</v>
      </c>
      <c r="R6265" s="5" t="s">
        <v>3479</v>
      </c>
      <c r="S6265" s="5" t="s">
        <v>929</v>
      </c>
      <c r="T6265" s="5" t="str">
        <f t="shared" si="583"/>
        <v>Lynn Smith</v>
      </c>
      <c r="U6265" t="s">
        <v>855</v>
      </c>
      <c r="V6265" s="5" t="s">
        <v>47</v>
      </c>
      <c r="W6265" s="5" t="s">
        <v>28</v>
      </c>
      <c r="X6265" s="5" t="s">
        <v>124</v>
      </c>
      <c r="Y6265" s="5" t="s">
        <v>1029</v>
      </c>
      <c r="Z6265" s="5" t="s">
        <v>84</v>
      </c>
      <c r="AA6265" s="4">
        <v>0.48</v>
      </c>
      <c r="AB6265" s="1">
        <v>39900</v>
      </c>
      <c r="AC6265" s="1">
        <v>23235</v>
      </c>
      <c r="AD6265">
        <f t="shared" si="584"/>
        <v>2</v>
      </c>
      <c r="AE6265">
        <f t="shared" ca="1" si="585"/>
        <v>60</v>
      </c>
      <c r="AF6265" t="str">
        <f t="shared" ca="1" si="586"/>
        <v>18-64</v>
      </c>
      <c r="AG6265" s="3">
        <f t="shared" si="587"/>
        <v>0.19938185365853656</v>
      </c>
      <c r="AH6265" t="str">
        <f>_xlfn.IFNA(VLOOKUP(Sales_Transactions[[#This Row],[Order ID]],Returned_Items[#All],2,FALSE),"Not Returned")</f>
        <v>Not Returned</v>
      </c>
    </row>
    <row r="6266" spans="1:34" x14ac:dyDescent="0.25">
      <c r="A6266">
        <v>3808</v>
      </c>
      <c r="C6266" t="s">
        <v>2293</v>
      </c>
      <c r="D6266" s="2" t="str">
        <f>TEXT(MID(Sales_Transactions[[#This Row],[Order Date]],2,5),"d/m/yyy")</f>
        <v>23/4/2009</v>
      </c>
      <c r="E6266" s="2" t="str">
        <f>TEXT(MID(Sales_Transactions[[#This Row],[Order Date]],2,5),"d")</f>
        <v>23</v>
      </c>
      <c r="F6266" s="2" t="str">
        <f>TEXT(MID(Sales_Transactions[[#This Row],[Order Date]],2,5),"m")</f>
        <v>4</v>
      </c>
      <c r="G6266" s="2" t="str">
        <f>TEXT(MID(Sales_Transactions[[#This Row],[Order Date]],2,5),"yyy")</f>
        <v>2009</v>
      </c>
      <c r="H6266" s="2" t="str">
        <f>TEXT(MID(Sales_Transactions[[#This Row],[Order Date]],2,5),"yyy/m")</f>
        <v>2009/4</v>
      </c>
      <c r="I6266" t="s">
        <v>101</v>
      </c>
      <c r="J6266">
        <f t="shared" si="582"/>
        <v>1</v>
      </c>
      <c r="K6266" s="2">
        <v>2</v>
      </c>
      <c r="L6266" s="3">
        <v>6.13</v>
      </c>
      <c r="M6266" s="4">
        <v>0.08</v>
      </c>
      <c r="N6266" s="5" t="s">
        <v>23</v>
      </c>
      <c r="O6266" s="3">
        <v>-2.83</v>
      </c>
      <c r="P6266" s="3">
        <v>2.89</v>
      </c>
      <c r="Q6266" s="3">
        <v>0.49</v>
      </c>
      <c r="R6266" s="5" t="s">
        <v>3479</v>
      </c>
      <c r="S6266" s="5" t="s">
        <v>929</v>
      </c>
      <c r="T6266" s="5" t="str">
        <f t="shared" si="583"/>
        <v>Lynn Smith</v>
      </c>
      <c r="U6266" t="s">
        <v>855</v>
      </c>
      <c r="V6266" s="5" t="s">
        <v>47</v>
      </c>
      <c r="W6266" s="5" t="s">
        <v>28</v>
      </c>
      <c r="X6266" s="5" t="s">
        <v>115</v>
      </c>
      <c r="Y6266" s="5" t="s">
        <v>1081</v>
      </c>
      <c r="Z6266" s="5" t="s">
        <v>43</v>
      </c>
      <c r="AA6266" s="4">
        <v>0.38</v>
      </c>
      <c r="AB6266" s="1">
        <v>39926</v>
      </c>
      <c r="AC6266" s="1">
        <v>23093</v>
      </c>
      <c r="AD6266">
        <f t="shared" si="584"/>
        <v>0</v>
      </c>
      <c r="AE6266">
        <f t="shared" ca="1" si="585"/>
        <v>61</v>
      </c>
      <c r="AF6266" t="str">
        <f t="shared" ca="1" si="586"/>
        <v>18-64</v>
      </c>
      <c r="AG6266" s="3">
        <f t="shared" si="587"/>
        <v>1.688844</v>
      </c>
      <c r="AH6266" t="str">
        <f>_xlfn.IFNA(VLOOKUP(Sales_Transactions[[#This Row],[Order ID]],Returned_Items[#All],2,FALSE),"Not Returned")</f>
        <v>Not Returned</v>
      </c>
    </row>
    <row r="6267" spans="1:34" x14ac:dyDescent="0.25">
      <c r="A6267">
        <v>3970</v>
      </c>
      <c r="C6267" t="s">
        <v>2395</v>
      </c>
      <c r="D6267" s="2" t="str">
        <f>TEXT(MID(Sales_Transactions[[#This Row],[Order Date]],2,5),"d/m/yyy")</f>
        <v>26/3/2012</v>
      </c>
      <c r="E6267" s="2" t="str">
        <f>TEXT(MID(Sales_Transactions[[#This Row],[Order Date]],2,5),"d")</f>
        <v>26</v>
      </c>
      <c r="F6267" s="2" t="str">
        <f>TEXT(MID(Sales_Transactions[[#This Row],[Order Date]],2,5),"m")</f>
        <v>3</v>
      </c>
      <c r="G6267" s="2" t="str">
        <f>TEXT(MID(Sales_Transactions[[#This Row],[Order Date]],2,5),"yyy")</f>
        <v>2012</v>
      </c>
      <c r="H6267" s="2" t="str">
        <f>TEXT(MID(Sales_Transactions[[#This Row],[Order Date]],2,5),"yyy/m")</f>
        <v>2012/3</v>
      </c>
      <c r="I6267" t="s">
        <v>78</v>
      </c>
      <c r="J6267">
        <f t="shared" si="582"/>
        <v>3</v>
      </c>
      <c r="K6267" s="2">
        <v>39</v>
      </c>
      <c r="L6267" s="3">
        <v>1032.97</v>
      </c>
      <c r="M6267" s="4">
        <v>7.0000000000000007E-2</v>
      </c>
      <c r="N6267" s="5" t="s">
        <v>23</v>
      </c>
      <c r="O6267" s="3">
        <v>397.15</v>
      </c>
      <c r="P6267" s="3">
        <v>28.48</v>
      </c>
      <c r="Q6267" s="3">
        <v>1.99</v>
      </c>
      <c r="R6267" s="5" t="s">
        <v>1225</v>
      </c>
      <c r="S6267" s="5" t="s">
        <v>1343</v>
      </c>
      <c r="T6267" s="5" t="str">
        <f t="shared" si="583"/>
        <v>Christina DeMoss</v>
      </c>
      <c r="U6267" t="s">
        <v>855</v>
      </c>
      <c r="V6267" s="5" t="s">
        <v>74</v>
      </c>
      <c r="W6267" s="5" t="s">
        <v>48</v>
      </c>
      <c r="X6267" s="5" t="s">
        <v>87</v>
      </c>
      <c r="Y6267" s="5" t="s">
        <v>874</v>
      </c>
      <c r="Z6267" s="5" t="s">
        <v>60</v>
      </c>
      <c r="AA6267" s="4">
        <v>0.4</v>
      </c>
      <c r="AB6267" s="1">
        <v>40996</v>
      </c>
      <c r="AC6267" s="1">
        <v>23021</v>
      </c>
      <c r="AD6267">
        <f t="shared" si="584"/>
        <v>2</v>
      </c>
      <c r="AE6267">
        <f t="shared" ca="1" si="585"/>
        <v>61</v>
      </c>
      <c r="AF6267" t="str">
        <f t="shared" ca="1" si="586"/>
        <v>18-64</v>
      </c>
      <c r="AG6267" s="3">
        <f t="shared" si="587"/>
        <v>0.7807708717948717</v>
      </c>
      <c r="AH6267" t="str">
        <f>_xlfn.IFNA(VLOOKUP(Sales_Transactions[[#This Row],[Order ID]],Returned_Items[#All],2,FALSE),"Not Returned")</f>
        <v>Not Returned</v>
      </c>
    </row>
    <row r="6268" spans="1:34" x14ac:dyDescent="0.25">
      <c r="A6268">
        <v>3970</v>
      </c>
      <c r="C6268" t="s">
        <v>2395</v>
      </c>
      <c r="D6268" s="2" t="str">
        <f>TEXT(MID(Sales_Transactions[[#This Row],[Order Date]],2,5),"d/m/yyy")</f>
        <v>26/3/2012</v>
      </c>
      <c r="E6268" s="2" t="str">
        <f>TEXT(MID(Sales_Transactions[[#This Row],[Order Date]],2,5),"d")</f>
        <v>26</v>
      </c>
      <c r="F6268" s="2" t="str">
        <f>TEXT(MID(Sales_Transactions[[#This Row],[Order Date]],2,5),"m")</f>
        <v>3</v>
      </c>
      <c r="G6268" s="2" t="str">
        <f>TEXT(MID(Sales_Transactions[[#This Row],[Order Date]],2,5),"yyy")</f>
        <v>2012</v>
      </c>
      <c r="H6268" s="2" t="str">
        <f>TEXT(MID(Sales_Transactions[[#This Row],[Order Date]],2,5),"yyy/m")</f>
        <v>2012/3</v>
      </c>
      <c r="I6268" t="s">
        <v>78</v>
      </c>
      <c r="J6268">
        <f t="shared" si="582"/>
        <v>3</v>
      </c>
      <c r="K6268" s="2">
        <v>13</v>
      </c>
      <c r="L6268" s="3">
        <v>324.83</v>
      </c>
      <c r="M6268" s="4">
        <v>0.05</v>
      </c>
      <c r="N6268" s="5" t="s">
        <v>34</v>
      </c>
      <c r="O6268" s="3">
        <v>-426.54</v>
      </c>
      <c r="P6268" s="3">
        <v>20.98</v>
      </c>
      <c r="Q6268" s="3">
        <v>45</v>
      </c>
      <c r="R6268" s="5" t="s">
        <v>1225</v>
      </c>
      <c r="S6268" s="5" t="s">
        <v>1343</v>
      </c>
      <c r="T6268" s="5" t="str">
        <f t="shared" si="583"/>
        <v>Christina DeMoss</v>
      </c>
      <c r="U6268" t="s">
        <v>855</v>
      </c>
      <c r="V6268" s="5" t="s">
        <v>74</v>
      </c>
      <c r="W6268" s="5" t="s">
        <v>28</v>
      </c>
      <c r="X6268" s="5" t="s">
        <v>29</v>
      </c>
      <c r="Y6268" s="5" t="s">
        <v>973</v>
      </c>
      <c r="Z6268" s="5" t="s">
        <v>40</v>
      </c>
      <c r="AA6268" s="4">
        <v>0.61</v>
      </c>
      <c r="AB6268" s="1">
        <v>40995</v>
      </c>
      <c r="AC6268" s="1">
        <v>23195</v>
      </c>
      <c r="AD6268">
        <f t="shared" si="584"/>
        <v>1</v>
      </c>
      <c r="AE6268">
        <f t="shared" ca="1" si="585"/>
        <v>61</v>
      </c>
      <c r="AF6268" t="str">
        <f t="shared" ca="1" si="586"/>
        <v>18-64</v>
      </c>
      <c r="AG6268" s="3">
        <f t="shared" si="587"/>
        <v>5.0745776923076926</v>
      </c>
      <c r="AH6268" t="str">
        <f>_xlfn.IFNA(VLOOKUP(Sales_Transactions[[#This Row],[Order ID]],Returned_Items[#All],2,FALSE),"Not Returned")</f>
        <v>Not Returned</v>
      </c>
    </row>
    <row r="6269" spans="1:34" x14ac:dyDescent="0.25">
      <c r="A6269">
        <v>4739</v>
      </c>
      <c r="C6269" t="s">
        <v>2053</v>
      </c>
      <c r="D6269" s="2" t="str">
        <f>TEXT(MID(Sales_Transactions[[#This Row],[Order Date]],2,5),"d/m/yyy")</f>
        <v>20/2/2010</v>
      </c>
      <c r="E6269" s="2" t="str">
        <f>TEXT(MID(Sales_Transactions[[#This Row],[Order Date]],2,5),"d")</f>
        <v>20</v>
      </c>
      <c r="F6269" s="2" t="str">
        <f>TEXT(MID(Sales_Transactions[[#This Row],[Order Date]],2,5),"m")</f>
        <v>2</v>
      </c>
      <c r="G6269" s="2" t="str">
        <f>TEXT(MID(Sales_Transactions[[#This Row],[Order Date]],2,5),"yyy")</f>
        <v>2010</v>
      </c>
      <c r="H6269" s="2" t="str">
        <f>TEXT(MID(Sales_Transactions[[#This Row],[Order Date]],2,5),"yyy/m")</f>
        <v>2010/2</v>
      </c>
      <c r="I6269" t="s">
        <v>22</v>
      </c>
      <c r="J6269">
        <f t="shared" si="582"/>
        <v>2</v>
      </c>
      <c r="K6269" s="2">
        <v>16</v>
      </c>
      <c r="L6269" s="3">
        <v>48.57</v>
      </c>
      <c r="M6269" s="4">
        <v>0.04</v>
      </c>
      <c r="N6269" s="5" t="s">
        <v>23</v>
      </c>
      <c r="O6269" s="3">
        <v>4.21</v>
      </c>
      <c r="P6269" s="3">
        <v>2.94</v>
      </c>
      <c r="Q6269" s="3">
        <v>0.7</v>
      </c>
      <c r="R6269" s="5" t="s">
        <v>3479</v>
      </c>
      <c r="S6269" s="5" t="s">
        <v>929</v>
      </c>
      <c r="T6269" s="5" t="str">
        <f t="shared" si="583"/>
        <v>Lynn Smith</v>
      </c>
      <c r="U6269" t="s">
        <v>855</v>
      </c>
      <c r="V6269" s="5" t="s">
        <v>47</v>
      </c>
      <c r="W6269" s="5" t="s">
        <v>28</v>
      </c>
      <c r="X6269" s="5" t="s">
        <v>124</v>
      </c>
      <c r="Y6269" s="5" t="s">
        <v>2123</v>
      </c>
      <c r="Z6269" s="5" t="s">
        <v>84</v>
      </c>
      <c r="AA6269" s="4">
        <v>0.57999999999999996</v>
      </c>
      <c r="AB6269" s="1">
        <v>40233</v>
      </c>
      <c r="AC6269" s="1">
        <v>22757</v>
      </c>
      <c r="AD6269">
        <f t="shared" si="584"/>
        <v>4</v>
      </c>
      <c r="AE6269">
        <f t="shared" ca="1" si="585"/>
        <v>62</v>
      </c>
      <c r="AF6269" t="str">
        <f t="shared" ca="1" si="586"/>
        <v>18-64</v>
      </c>
      <c r="AG6269" s="3">
        <f t="shared" si="587"/>
        <v>0.22742649999999998</v>
      </c>
      <c r="AH6269" t="str">
        <f>_xlfn.IFNA(VLOOKUP(Sales_Transactions[[#This Row],[Order ID]],Returned_Items[#All],2,FALSE),"Not Returned")</f>
        <v>Not Returned</v>
      </c>
    </row>
    <row r="6270" spans="1:34" x14ac:dyDescent="0.25">
      <c r="A6270">
        <v>5378</v>
      </c>
      <c r="C6270" t="s">
        <v>3192</v>
      </c>
      <c r="D6270" s="2" t="str">
        <f>TEXT(MID(Sales_Transactions[[#This Row],[Order Date]],2,5),"d/m/yyy")</f>
        <v>24/10/2012</v>
      </c>
      <c r="E6270" s="2" t="str">
        <f>TEXT(MID(Sales_Transactions[[#This Row],[Order Date]],2,5),"d")</f>
        <v>24</v>
      </c>
      <c r="F6270" s="2" t="str">
        <f>TEXT(MID(Sales_Transactions[[#This Row],[Order Date]],2,5),"m")</f>
        <v>10</v>
      </c>
      <c r="G6270" s="2" t="str">
        <f>TEXT(MID(Sales_Transactions[[#This Row],[Order Date]],2,5),"yyy")</f>
        <v>2012</v>
      </c>
      <c r="H6270" s="2" t="str">
        <f>TEXT(MID(Sales_Transactions[[#This Row],[Order Date]],2,5),"yyy/m")</f>
        <v>2012/10</v>
      </c>
      <c r="I6270" t="s">
        <v>101</v>
      </c>
      <c r="J6270">
        <f t="shared" si="582"/>
        <v>1</v>
      </c>
      <c r="K6270" s="2">
        <v>6</v>
      </c>
      <c r="L6270" s="3">
        <v>54.28</v>
      </c>
      <c r="M6270" s="4">
        <v>0.01</v>
      </c>
      <c r="N6270" s="5" t="s">
        <v>67</v>
      </c>
      <c r="O6270" s="3">
        <v>-11.98</v>
      </c>
      <c r="P6270" s="3">
        <v>6.24</v>
      </c>
      <c r="Q6270" s="3">
        <v>5.22</v>
      </c>
      <c r="R6270" s="5" t="s">
        <v>1946</v>
      </c>
      <c r="S6270" s="5" t="s">
        <v>895</v>
      </c>
      <c r="T6270" s="5" t="str">
        <f t="shared" si="583"/>
        <v>Christine Abelman</v>
      </c>
      <c r="U6270" t="s">
        <v>855</v>
      </c>
      <c r="V6270" s="5" t="s">
        <v>47</v>
      </c>
      <c r="W6270" s="5" t="s">
        <v>57</v>
      </c>
      <c r="X6270" s="5" t="s">
        <v>58</v>
      </c>
      <c r="Y6270" s="5" t="s">
        <v>2019</v>
      </c>
      <c r="Z6270" s="5" t="s">
        <v>43</v>
      </c>
      <c r="AA6270" s="4">
        <v>0.6</v>
      </c>
      <c r="AB6270" s="1">
        <v>41208</v>
      </c>
      <c r="AC6270" s="1">
        <v>22921</v>
      </c>
      <c r="AD6270">
        <f t="shared" si="584"/>
        <v>2</v>
      </c>
      <c r="AE6270">
        <f t="shared" ca="1" si="585"/>
        <v>61</v>
      </c>
      <c r="AF6270" t="str">
        <f t="shared" ca="1" si="586"/>
        <v>18-64</v>
      </c>
      <c r="AG6270" s="3">
        <f t="shared" si="587"/>
        <v>1.9098959999999998</v>
      </c>
      <c r="AH6270" t="str">
        <f>_xlfn.IFNA(VLOOKUP(Sales_Transactions[[#This Row],[Order ID]],Returned_Items[#All],2,FALSE),"Not Returned")</f>
        <v>Not Returned</v>
      </c>
    </row>
    <row r="6271" spans="1:34" x14ac:dyDescent="0.25">
      <c r="A6271">
        <v>5828</v>
      </c>
      <c r="C6271" t="s">
        <v>960</v>
      </c>
      <c r="D6271" s="2" t="str">
        <f>TEXT(MID(Sales_Transactions[[#This Row],[Order Date]],2,5),"d/m/yyy")</f>
        <v>5/3/2009</v>
      </c>
      <c r="E6271" s="2" t="str">
        <f>TEXT(MID(Sales_Transactions[[#This Row],[Order Date]],2,5),"d")</f>
        <v>5</v>
      </c>
      <c r="F6271" s="2" t="str">
        <f>TEXT(MID(Sales_Transactions[[#This Row],[Order Date]],2,5),"m")</f>
        <v>3</v>
      </c>
      <c r="G6271" s="2" t="str">
        <f>TEXT(MID(Sales_Transactions[[#This Row],[Order Date]],2,5),"yyy")</f>
        <v>2009</v>
      </c>
      <c r="H6271" s="2" t="str">
        <f>TEXT(MID(Sales_Transactions[[#This Row],[Order Date]],2,5),"yyy/m")</f>
        <v>2009/3</v>
      </c>
      <c r="I6271" t="s">
        <v>22</v>
      </c>
      <c r="J6271">
        <f t="shared" si="582"/>
        <v>2</v>
      </c>
      <c r="K6271" s="2">
        <v>21</v>
      </c>
      <c r="L6271" s="3">
        <v>6005.21</v>
      </c>
      <c r="M6271" s="4">
        <v>0.08</v>
      </c>
      <c r="N6271" s="5" t="s">
        <v>34</v>
      </c>
      <c r="O6271" s="3">
        <v>-450.7</v>
      </c>
      <c r="P6271" s="3">
        <v>296.18</v>
      </c>
      <c r="Q6271" s="3">
        <v>54.12</v>
      </c>
      <c r="R6271" s="5" t="s">
        <v>1225</v>
      </c>
      <c r="S6271" s="5" t="s">
        <v>1343</v>
      </c>
      <c r="T6271" s="5" t="str">
        <f t="shared" si="583"/>
        <v>Christina DeMoss</v>
      </c>
      <c r="U6271" t="s">
        <v>855</v>
      </c>
      <c r="V6271" s="5" t="s">
        <v>74</v>
      </c>
      <c r="W6271" s="5" t="s">
        <v>57</v>
      </c>
      <c r="X6271" s="5" t="s">
        <v>107</v>
      </c>
      <c r="Y6271" s="5" t="s">
        <v>698</v>
      </c>
      <c r="Z6271" s="5" t="s">
        <v>106</v>
      </c>
      <c r="AA6271" s="4">
        <v>0.76</v>
      </c>
      <c r="AB6271" s="1">
        <v>39884</v>
      </c>
      <c r="AC6271" s="1">
        <v>22964</v>
      </c>
      <c r="AD6271">
        <f t="shared" si="584"/>
        <v>7</v>
      </c>
      <c r="AE6271">
        <f t="shared" ca="1" si="585"/>
        <v>61</v>
      </c>
      <c r="AF6271" t="str">
        <f t="shared" ca="1" si="586"/>
        <v>18-64</v>
      </c>
      <c r="AG6271" s="3">
        <f t="shared" si="587"/>
        <v>16.669669333333335</v>
      </c>
      <c r="AH6271" t="str">
        <f>_xlfn.IFNA(VLOOKUP(Sales_Transactions[[#This Row],[Order ID]],Returned_Items[#All],2,FALSE),"Not Returned")</f>
        <v>Not Returned</v>
      </c>
    </row>
    <row r="6272" spans="1:34" x14ac:dyDescent="0.25">
      <c r="A6272">
        <v>6279</v>
      </c>
      <c r="C6272" t="s">
        <v>3031</v>
      </c>
      <c r="D6272" s="2" t="str">
        <f>TEXT(MID(Sales_Transactions[[#This Row],[Order Date]],2,5),"d/m/yyy")</f>
        <v>29/1/2010</v>
      </c>
      <c r="E6272" s="2" t="str">
        <f>TEXT(MID(Sales_Transactions[[#This Row],[Order Date]],2,5),"d")</f>
        <v>29</v>
      </c>
      <c r="F6272" s="2" t="str">
        <f>TEXT(MID(Sales_Transactions[[#This Row],[Order Date]],2,5),"m")</f>
        <v>1</v>
      </c>
      <c r="G6272" s="2" t="str">
        <f>TEXT(MID(Sales_Transactions[[#This Row],[Order Date]],2,5),"yyy")</f>
        <v>2010</v>
      </c>
      <c r="H6272" s="2" t="str">
        <f>TEXT(MID(Sales_Transactions[[#This Row],[Order Date]],2,5),"yyy/m")</f>
        <v>2010/1</v>
      </c>
      <c r="I6272" t="s">
        <v>101</v>
      </c>
      <c r="J6272">
        <f t="shared" si="582"/>
        <v>1</v>
      </c>
      <c r="K6272" s="2">
        <v>49</v>
      </c>
      <c r="L6272" s="3">
        <v>3283.74</v>
      </c>
      <c r="M6272" s="4">
        <v>0.01</v>
      </c>
      <c r="N6272" s="5" t="s">
        <v>23</v>
      </c>
      <c r="O6272" s="3">
        <v>723.33</v>
      </c>
      <c r="P6272" s="3">
        <v>67.28</v>
      </c>
      <c r="Q6272" s="3">
        <v>19.989999999999998</v>
      </c>
      <c r="R6272" s="5" t="s">
        <v>1978</v>
      </c>
      <c r="S6272" s="5" t="s">
        <v>2740</v>
      </c>
      <c r="T6272" s="5" t="str">
        <f t="shared" si="583"/>
        <v>Katrina Willman</v>
      </c>
      <c r="U6272" t="s">
        <v>855</v>
      </c>
      <c r="V6272" s="5" t="s">
        <v>37</v>
      </c>
      <c r="W6272" s="5" t="s">
        <v>28</v>
      </c>
      <c r="X6272" s="5" t="s">
        <v>41</v>
      </c>
      <c r="Y6272" s="5" t="s">
        <v>1079</v>
      </c>
      <c r="Z6272" s="5" t="s">
        <v>43</v>
      </c>
      <c r="AA6272" s="4">
        <v>0.4</v>
      </c>
      <c r="AB6272" s="1">
        <v>40209</v>
      </c>
      <c r="AC6272" s="1">
        <v>22738</v>
      </c>
      <c r="AD6272">
        <f t="shared" si="584"/>
        <v>2</v>
      </c>
      <c r="AE6272">
        <f t="shared" ca="1" si="585"/>
        <v>62</v>
      </c>
      <c r="AF6272" t="str">
        <f t="shared" ca="1" si="586"/>
        <v>18-64</v>
      </c>
      <c r="AG6272" s="3">
        <f t="shared" si="587"/>
        <v>1.7808831020408162</v>
      </c>
      <c r="AH6272" t="str">
        <f>_xlfn.IFNA(VLOOKUP(Sales_Transactions[[#This Row],[Order ID]],Returned_Items[#All],2,FALSE),"Not Returned")</f>
        <v>Not Returned</v>
      </c>
    </row>
    <row r="6273" spans="1:34" x14ac:dyDescent="0.25">
      <c r="A6273">
        <v>7267</v>
      </c>
      <c r="C6273" t="s">
        <v>415</v>
      </c>
      <c r="D6273" s="2" t="str">
        <f>TEXT(MID(Sales_Transactions[[#This Row],[Order Date]],2,5),"d/m/yyy")</f>
        <v>28/8/2012</v>
      </c>
      <c r="E6273" s="2" t="str">
        <f>TEXT(MID(Sales_Transactions[[#This Row],[Order Date]],2,5),"d")</f>
        <v>28</v>
      </c>
      <c r="F6273" s="2" t="str">
        <f>TEXT(MID(Sales_Transactions[[#This Row],[Order Date]],2,5),"m")</f>
        <v>8</v>
      </c>
      <c r="G6273" s="2" t="str">
        <f>TEXT(MID(Sales_Transactions[[#This Row],[Order Date]],2,5),"yyy")</f>
        <v>2012</v>
      </c>
      <c r="H6273" s="2" t="str">
        <f>TEXT(MID(Sales_Transactions[[#This Row],[Order Date]],2,5),"yyy/m")</f>
        <v>2012/8</v>
      </c>
      <c r="I6273" t="s">
        <v>33</v>
      </c>
      <c r="J6273">
        <f t="shared" si="582"/>
        <v>4</v>
      </c>
      <c r="K6273" s="2">
        <v>19</v>
      </c>
      <c r="L6273" s="3">
        <v>262.32</v>
      </c>
      <c r="M6273" s="4">
        <v>7.0000000000000007E-2</v>
      </c>
      <c r="N6273" s="5" t="s">
        <v>23</v>
      </c>
      <c r="O6273" s="3">
        <v>5.16</v>
      </c>
      <c r="P6273" s="3">
        <v>14.48</v>
      </c>
      <c r="Q6273" s="3">
        <v>6.46</v>
      </c>
      <c r="R6273" s="5" t="s">
        <v>24</v>
      </c>
      <c r="S6273" s="5" t="s">
        <v>2628</v>
      </c>
      <c r="T6273" s="5" t="str">
        <f t="shared" si="583"/>
        <v>Muhammed Yedwab</v>
      </c>
      <c r="U6273" t="s">
        <v>855</v>
      </c>
      <c r="V6273" s="5" t="s">
        <v>37</v>
      </c>
      <c r="W6273" s="5" t="s">
        <v>28</v>
      </c>
      <c r="X6273" s="5" t="s">
        <v>41</v>
      </c>
      <c r="Y6273" s="5" t="s">
        <v>1412</v>
      </c>
      <c r="Z6273" s="5" t="s">
        <v>43</v>
      </c>
      <c r="AA6273" s="4">
        <v>0.38</v>
      </c>
      <c r="AB6273" s="1">
        <v>41149</v>
      </c>
      <c r="AC6273" s="1">
        <v>22762</v>
      </c>
      <c r="AD6273">
        <f t="shared" si="584"/>
        <v>0</v>
      </c>
      <c r="AE6273">
        <f t="shared" ca="1" si="585"/>
        <v>62</v>
      </c>
      <c r="AF6273" t="str">
        <f t="shared" ca="1" si="586"/>
        <v>18-64</v>
      </c>
      <c r="AG6273" s="3">
        <f t="shared" si="587"/>
        <v>1.1015717894736843</v>
      </c>
      <c r="AH6273" t="str">
        <f>_xlfn.IFNA(VLOOKUP(Sales_Transactions[[#This Row],[Order ID]],Returned_Items[#All],2,FALSE),"Not Returned")</f>
        <v>Not Returned</v>
      </c>
    </row>
    <row r="6274" spans="1:34" x14ac:dyDescent="0.25">
      <c r="A6274">
        <v>7269</v>
      </c>
      <c r="C6274" t="s">
        <v>2455</v>
      </c>
      <c r="D6274" s="2" t="str">
        <f>TEXT(MID(Sales_Transactions[[#This Row],[Order Date]],2,5),"d/m/yyy")</f>
        <v>14/9/2009</v>
      </c>
      <c r="E6274" s="2" t="str">
        <f>TEXT(MID(Sales_Transactions[[#This Row],[Order Date]],2,5),"d")</f>
        <v>14</v>
      </c>
      <c r="F6274" s="2" t="str">
        <f>TEXT(MID(Sales_Transactions[[#This Row],[Order Date]],2,5),"m")</f>
        <v>9</v>
      </c>
      <c r="G6274" s="2" t="str">
        <f>TEXT(MID(Sales_Transactions[[#This Row],[Order Date]],2,5),"yyy")</f>
        <v>2009</v>
      </c>
      <c r="H6274" s="2" t="str">
        <f>TEXT(MID(Sales_Transactions[[#This Row],[Order Date]],2,5),"yyy/m")</f>
        <v>2009/9</v>
      </c>
      <c r="I6274" t="s">
        <v>78</v>
      </c>
      <c r="J6274">
        <f t="shared" ref="J6274:J6337" si="588">IF(I6274="Making Critical",5,IF(I6274="High",4,IF(I6274="Medium",3,IF(I6274="Low",2,1))))</f>
        <v>3</v>
      </c>
      <c r="K6274" s="2">
        <v>29</v>
      </c>
      <c r="L6274" s="3">
        <v>1707.99</v>
      </c>
      <c r="M6274" s="4">
        <v>0</v>
      </c>
      <c r="N6274" s="5" t="s">
        <v>23</v>
      </c>
      <c r="O6274" s="3">
        <v>391.19</v>
      </c>
      <c r="P6274" s="3">
        <v>65.989999999999995</v>
      </c>
      <c r="Q6274" s="3">
        <v>3.99</v>
      </c>
      <c r="R6274" s="5" t="s">
        <v>24</v>
      </c>
      <c r="S6274" s="5" t="s">
        <v>2628</v>
      </c>
      <c r="T6274" s="5" t="str">
        <f t="shared" ref="T6274:T6337" si="589">R6274 &amp; " " &amp; S6274</f>
        <v>Muhammed Yedwab</v>
      </c>
      <c r="U6274" t="s">
        <v>855</v>
      </c>
      <c r="V6274" s="5" t="s">
        <v>37</v>
      </c>
      <c r="W6274" s="5" t="s">
        <v>48</v>
      </c>
      <c r="X6274" s="5" t="s">
        <v>49</v>
      </c>
      <c r="Y6274" s="5" t="s">
        <v>978</v>
      </c>
      <c r="Z6274" s="5" t="s">
        <v>43</v>
      </c>
      <c r="AA6274" s="4">
        <v>0.59</v>
      </c>
      <c r="AB6274" s="1">
        <v>40071</v>
      </c>
      <c r="AC6274" s="1">
        <v>22861</v>
      </c>
      <c r="AD6274">
        <f t="shared" ref="AD6274:AD6337" si="590">_xlfn.DAYS(AB6274,D6274)</f>
        <v>1</v>
      </c>
      <c r="AE6274">
        <f t="shared" ref="AE6274:AE6337" ca="1" si="591">DATEDIF(AC6274,TODAY(),"Y")</f>
        <v>62</v>
      </c>
      <c r="AF6274" t="str">
        <f t="shared" ref="AF6274:AF6337" ca="1" si="592">IF(AE6274&lt;18,"Under 18",IF(AE6274&lt;65,"18-64","Over 65"))</f>
        <v>18-64</v>
      </c>
      <c r="AG6274" s="3">
        <f t="shared" ref="AG6274:AG6337" si="593" xml:space="preserve"> (P6274 - (M6274 / 100) * P6274 + Q6274) / K6274</f>
        <v>2.4131034482758618</v>
      </c>
      <c r="AH6274" t="str">
        <f>_xlfn.IFNA(VLOOKUP(Sales_Transactions[[#This Row],[Order ID]],Returned_Items[#All],2,FALSE),"Not Returned")</f>
        <v>Returned</v>
      </c>
    </row>
    <row r="6275" spans="1:34" x14ac:dyDescent="0.25">
      <c r="A6275">
        <v>7527</v>
      </c>
      <c r="C6275" t="s">
        <v>1908</v>
      </c>
      <c r="D6275" s="2" t="str">
        <f>TEXT(MID(Sales_Transactions[[#This Row],[Order Date]],2,5),"d/m/yyy")</f>
        <v>11/12/2009</v>
      </c>
      <c r="E6275" s="2" t="str">
        <f>TEXT(MID(Sales_Transactions[[#This Row],[Order Date]],2,5),"d")</f>
        <v>11</v>
      </c>
      <c r="F6275" s="2" t="str">
        <f>TEXT(MID(Sales_Transactions[[#This Row],[Order Date]],2,5),"m")</f>
        <v>12</v>
      </c>
      <c r="G6275" s="2" t="str">
        <f>TEXT(MID(Sales_Transactions[[#This Row],[Order Date]],2,5),"yyy")</f>
        <v>2009</v>
      </c>
      <c r="H6275" s="2" t="str">
        <f>TEXT(MID(Sales_Transactions[[#This Row],[Order Date]],2,5),"yyy/m")</f>
        <v>2009/12</v>
      </c>
      <c r="I6275" t="s">
        <v>78</v>
      </c>
      <c r="J6275">
        <f t="shared" si="588"/>
        <v>3</v>
      </c>
      <c r="K6275" s="2">
        <v>37</v>
      </c>
      <c r="L6275" s="3">
        <v>560.39</v>
      </c>
      <c r="M6275" s="4">
        <v>0.05</v>
      </c>
      <c r="N6275" s="5" t="s">
        <v>23</v>
      </c>
      <c r="O6275" s="3">
        <v>186.87</v>
      </c>
      <c r="P6275" s="3">
        <v>15.68</v>
      </c>
      <c r="Q6275" s="3">
        <v>3.73</v>
      </c>
      <c r="R6275" s="5" t="s">
        <v>2636</v>
      </c>
      <c r="S6275" s="5" t="s">
        <v>199</v>
      </c>
      <c r="T6275" s="5" t="str">
        <f t="shared" si="589"/>
        <v>Nora Price</v>
      </c>
      <c r="U6275" t="s">
        <v>855</v>
      </c>
      <c r="V6275" s="5" t="s">
        <v>27</v>
      </c>
      <c r="W6275" s="5" t="s">
        <v>57</v>
      </c>
      <c r="X6275" s="5" t="s">
        <v>58</v>
      </c>
      <c r="Y6275" s="5" t="s">
        <v>1840</v>
      </c>
      <c r="Z6275" s="5" t="s">
        <v>60</v>
      </c>
      <c r="AA6275" s="4">
        <v>0.46</v>
      </c>
      <c r="AB6275" s="1">
        <v>40159</v>
      </c>
      <c r="AC6275" s="1">
        <v>22775</v>
      </c>
      <c r="AD6275">
        <f t="shared" si="590"/>
        <v>1</v>
      </c>
      <c r="AE6275">
        <f t="shared" ca="1" si="591"/>
        <v>62</v>
      </c>
      <c r="AF6275" t="str">
        <f t="shared" ca="1" si="592"/>
        <v>18-64</v>
      </c>
      <c r="AG6275" s="3">
        <f t="shared" si="593"/>
        <v>0.52438270270270271</v>
      </c>
      <c r="AH6275" t="str">
        <f>_xlfn.IFNA(VLOOKUP(Sales_Transactions[[#This Row],[Order ID]],Returned_Items[#All],2,FALSE),"Not Returned")</f>
        <v>Not Returned</v>
      </c>
    </row>
    <row r="6276" spans="1:34" hidden="1" x14ac:dyDescent="0.25">
      <c r="A6276">
        <v>7527</v>
      </c>
      <c r="C6276" t="s">
        <v>1908</v>
      </c>
      <c r="D6276" s="2" t="str">
        <f>TEXT(MID(Sales_Transactions[[#This Row],[Order Date]],2,5),"d/m/yyy")</f>
        <v>11/12/2009</v>
      </c>
      <c r="E6276" s="2" t="str">
        <f>TEXT(MID(Sales_Transactions[[#This Row],[Order Date]],2,5),"d")</f>
        <v>11</v>
      </c>
      <c r="F6276" s="2" t="str">
        <f>TEXT(MID(Sales_Transactions[[#This Row],[Order Date]],2,5),"m")</f>
        <v>12</v>
      </c>
      <c r="G6276" s="2" t="str">
        <f>TEXT(MID(Sales_Transactions[[#This Row],[Order Date]],2,5),"yyy")</f>
        <v>2009</v>
      </c>
      <c r="H6276" s="2" t="str">
        <f>TEXT(MID(Sales_Transactions[[#This Row],[Order Date]],2,5),"yyy/m")</f>
        <v>2009/12</v>
      </c>
      <c r="I6276" t="s">
        <v>78</v>
      </c>
      <c r="J6276">
        <f t="shared" si="588"/>
        <v>3</v>
      </c>
      <c r="K6276" s="2">
        <v>42</v>
      </c>
      <c r="L6276">
        <v>7062.616</v>
      </c>
      <c r="M6276">
        <v>0.02</v>
      </c>
      <c r="N6276" t="s">
        <v>23</v>
      </c>
      <c r="O6276">
        <v>2288.64</v>
      </c>
      <c r="P6276">
        <v>195.99</v>
      </c>
      <c r="Q6276">
        <v>4.2</v>
      </c>
      <c r="R6276" t="s">
        <v>2636</v>
      </c>
      <c r="S6276" t="s">
        <v>199</v>
      </c>
      <c r="T6276" t="str">
        <f t="shared" si="589"/>
        <v>Nora Price</v>
      </c>
      <c r="U6276" t="s">
        <v>855</v>
      </c>
      <c r="V6276" t="s">
        <v>27</v>
      </c>
      <c r="W6276" t="s">
        <v>48</v>
      </c>
      <c r="X6276" t="s">
        <v>49</v>
      </c>
      <c r="Y6276" t="s">
        <v>1793</v>
      </c>
      <c r="Z6276" t="s">
        <v>43</v>
      </c>
      <c r="AA6276">
        <v>0.56000000000000005</v>
      </c>
      <c r="AB6276" s="1">
        <v>40159</v>
      </c>
      <c r="AC6276" s="1"/>
      <c r="AD6276">
        <f t="shared" si="590"/>
        <v>1</v>
      </c>
      <c r="AE6276">
        <f t="shared" ca="1" si="591"/>
        <v>124</v>
      </c>
      <c r="AF6276" t="str">
        <f t="shared" ca="1" si="592"/>
        <v>Over 65</v>
      </c>
      <c r="AG6276">
        <f t="shared" si="593"/>
        <v>4.7654952857142856</v>
      </c>
      <c r="AH6276" t="str">
        <f>_xlfn.IFNA(VLOOKUP(Sales_Transactions[[#This Row],[Order ID]],Returned_Items[#All],2,FALSE),"Not Returned")</f>
        <v>Not Returned</v>
      </c>
    </row>
    <row r="6277" spans="1:34" x14ac:dyDescent="0.25">
      <c r="A6277">
        <v>8546</v>
      </c>
      <c r="C6277" t="s">
        <v>2375</v>
      </c>
      <c r="D6277" s="2" t="str">
        <f>TEXT(MID(Sales_Transactions[[#This Row],[Order Date]],2,5),"d/m/yyy")</f>
        <v>1/4/2012</v>
      </c>
      <c r="E6277" s="2" t="str">
        <f>TEXT(MID(Sales_Transactions[[#This Row],[Order Date]],2,5),"d")</f>
        <v>1</v>
      </c>
      <c r="F6277" s="2" t="str">
        <f>TEXT(MID(Sales_Transactions[[#This Row],[Order Date]],2,5),"m")</f>
        <v>4</v>
      </c>
      <c r="G6277" s="2" t="str">
        <f>TEXT(MID(Sales_Transactions[[#This Row],[Order Date]],2,5),"yyy")</f>
        <v>2012</v>
      </c>
      <c r="H6277" s="2" t="str">
        <f>TEXT(MID(Sales_Transactions[[#This Row],[Order Date]],2,5),"yyy/m")</f>
        <v>2012/4</v>
      </c>
      <c r="I6277" t="s">
        <v>33</v>
      </c>
      <c r="J6277">
        <f t="shared" si="588"/>
        <v>4</v>
      </c>
      <c r="K6277" s="2">
        <v>4</v>
      </c>
      <c r="L6277" s="3">
        <v>51.94</v>
      </c>
      <c r="M6277" s="4">
        <v>0.03</v>
      </c>
      <c r="N6277" s="5" t="s">
        <v>67</v>
      </c>
      <c r="O6277" s="3">
        <v>-12.48</v>
      </c>
      <c r="P6277" s="3">
        <v>10.01</v>
      </c>
      <c r="Q6277" s="3">
        <v>1.99</v>
      </c>
      <c r="R6277" s="5" t="s">
        <v>2636</v>
      </c>
      <c r="S6277" s="5" t="s">
        <v>199</v>
      </c>
      <c r="T6277" s="5" t="str">
        <f t="shared" si="589"/>
        <v>Nora Price</v>
      </c>
      <c r="U6277" t="s">
        <v>855</v>
      </c>
      <c r="V6277" s="5" t="s">
        <v>27</v>
      </c>
      <c r="W6277" s="5" t="s">
        <v>48</v>
      </c>
      <c r="X6277" s="5" t="s">
        <v>87</v>
      </c>
      <c r="Y6277" s="5" t="s">
        <v>736</v>
      </c>
      <c r="Z6277" s="5" t="s">
        <v>60</v>
      </c>
      <c r="AA6277" s="4">
        <v>0.41</v>
      </c>
      <c r="AB6277" s="1">
        <v>41002</v>
      </c>
      <c r="AC6277" s="1">
        <v>23003</v>
      </c>
      <c r="AD6277">
        <f t="shared" si="590"/>
        <v>2</v>
      </c>
      <c r="AE6277">
        <f t="shared" ca="1" si="591"/>
        <v>61</v>
      </c>
      <c r="AF6277" t="str">
        <f t="shared" ca="1" si="592"/>
        <v>18-64</v>
      </c>
      <c r="AG6277" s="3">
        <f t="shared" si="593"/>
        <v>2.9992492500000001</v>
      </c>
      <c r="AH6277" t="str">
        <f>_xlfn.IFNA(VLOOKUP(Sales_Transactions[[#This Row],[Order ID]],Returned_Items[#All],2,FALSE),"Not Returned")</f>
        <v>Not Returned</v>
      </c>
    </row>
    <row r="6278" spans="1:34" x14ac:dyDescent="0.25">
      <c r="A6278">
        <v>8578</v>
      </c>
      <c r="C6278" t="s">
        <v>561</v>
      </c>
      <c r="D6278" s="2" t="str">
        <f>TEXT(MID(Sales_Transactions[[#This Row],[Order Date]],2,5),"d/m/yyy")</f>
        <v>2/9/2011</v>
      </c>
      <c r="E6278" s="2" t="str">
        <f>TEXT(MID(Sales_Transactions[[#This Row],[Order Date]],2,5),"d")</f>
        <v>2</v>
      </c>
      <c r="F6278" s="2" t="str">
        <f>TEXT(MID(Sales_Transactions[[#This Row],[Order Date]],2,5),"m")</f>
        <v>9</v>
      </c>
      <c r="G6278" s="2" t="str">
        <f>TEXT(MID(Sales_Transactions[[#This Row],[Order Date]],2,5),"yyy")</f>
        <v>2011</v>
      </c>
      <c r="H6278" s="2" t="str">
        <f>TEXT(MID(Sales_Transactions[[#This Row],[Order Date]],2,5),"yyy/m")</f>
        <v>2011/9</v>
      </c>
      <c r="I6278" t="s">
        <v>33</v>
      </c>
      <c r="J6278">
        <f t="shared" si="588"/>
        <v>4</v>
      </c>
      <c r="K6278" s="2">
        <v>40</v>
      </c>
      <c r="L6278" s="3">
        <v>366.87</v>
      </c>
      <c r="M6278" s="4">
        <v>0.1</v>
      </c>
      <c r="N6278" s="5" t="s">
        <v>23</v>
      </c>
      <c r="O6278" s="3">
        <v>-1.79</v>
      </c>
      <c r="P6278" s="3">
        <v>9.74</v>
      </c>
      <c r="Q6278" s="3">
        <v>5.71</v>
      </c>
      <c r="R6278" s="5" t="s">
        <v>1450</v>
      </c>
      <c r="S6278" s="5" t="s">
        <v>1451</v>
      </c>
      <c r="T6278" s="5" t="str">
        <f t="shared" si="589"/>
        <v>Lisa DeCherney</v>
      </c>
      <c r="U6278" t="s">
        <v>855</v>
      </c>
      <c r="V6278" s="5" t="s">
        <v>47</v>
      </c>
      <c r="W6278" s="5" t="s">
        <v>57</v>
      </c>
      <c r="X6278" s="5" t="s">
        <v>58</v>
      </c>
      <c r="Y6278" s="5" t="s">
        <v>3181</v>
      </c>
      <c r="Z6278" s="5" t="s">
        <v>43</v>
      </c>
      <c r="AA6278" s="4">
        <v>0.41</v>
      </c>
      <c r="AB6278" s="1">
        <v>40789</v>
      </c>
      <c r="AC6278" s="1">
        <v>12390</v>
      </c>
      <c r="AD6278">
        <f t="shared" si="590"/>
        <v>1</v>
      </c>
      <c r="AE6278">
        <f t="shared" ca="1" si="591"/>
        <v>90</v>
      </c>
      <c r="AF6278" t="str">
        <f t="shared" ca="1" si="592"/>
        <v>Over 65</v>
      </c>
      <c r="AG6278" s="3">
        <f t="shared" si="593"/>
        <v>0.38600649999999997</v>
      </c>
      <c r="AH6278" t="str">
        <f>_xlfn.IFNA(VLOOKUP(Sales_Transactions[[#This Row],[Order ID]],Returned_Items[#All],2,FALSE),"Not Returned")</f>
        <v>Not Returned</v>
      </c>
    </row>
    <row r="6279" spans="1:34" x14ac:dyDescent="0.25">
      <c r="A6279">
        <v>9669</v>
      </c>
      <c r="C6279" t="s">
        <v>990</v>
      </c>
      <c r="D6279" s="2" t="str">
        <f>TEXT(MID(Sales_Transactions[[#This Row],[Order Date]],2,5),"d/m/yyy")</f>
        <v>22/4/2009</v>
      </c>
      <c r="E6279" s="2" t="str">
        <f>TEXT(MID(Sales_Transactions[[#This Row],[Order Date]],2,5),"d")</f>
        <v>22</v>
      </c>
      <c r="F6279" s="2" t="str">
        <f>TEXT(MID(Sales_Transactions[[#This Row],[Order Date]],2,5),"m")</f>
        <v>4</v>
      </c>
      <c r="G6279" s="2" t="str">
        <f>TEXT(MID(Sales_Transactions[[#This Row],[Order Date]],2,5),"yyy")</f>
        <v>2009</v>
      </c>
      <c r="H6279" s="2" t="str">
        <f>TEXT(MID(Sales_Transactions[[#This Row],[Order Date]],2,5),"yyy/m")</f>
        <v>2009/4</v>
      </c>
      <c r="I6279" t="s">
        <v>78</v>
      </c>
      <c r="J6279">
        <f t="shared" si="588"/>
        <v>3</v>
      </c>
      <c r="K6279" s="2">
        <v>18</v>
      </c>
      <c r="L6279" s="3">
        <v>292.11</v>
      </c>
      <c r="M6279" s="4">
        <v>0.04</v>
      </c>
      <c r="N6279" s="5" t="s">
        <v>67</v>
      </c>
      <c r="O6279" s="3">
        <v>-91.95</v>
      </c>
      <c r="P6279" s="3">
        <v>15.42</v>
      </c>
      <c r="Q6279" s="3">
        <v>10.68</v>
      </c>
      <c r="R6279" s="5" t="s">
        <v>1946</v>
      </c>
      <c r="S6279" s="5" t="s">
        <v>895</v>
      </c>
      <c r="T6279" s="5" t="str">
        <f t="shared" si="589"/>
        <v>Christine Abelman</v>
      </c>
      <c r="U6279" t="s">
        <v>855</v>
      </c>
      <c r="V6279" s="5" t="s">
        <v>47</v>
      </c>
      <c r="W6279" s="5" t="s">
        <v>28</v>
      </c>
      <c r="X6279" s="5" t="s">
        <v>29</v>
      </c>
      <c r="Y6279" s="5" t="s">
        <v>2924</v>
      </c>
      <c r="Z6279" s="5" t="s">
        <v>43</v>
      </c>
      <c r="AA6279" s="4">
        <v>0.57999999999999996</v>
      </c>
      <c r="AB6279" s="1">
        <v>39926</v>
      </c>
      <c r="AC6279" s="1">
        <v>26984</v>
      </c>
      <c r="AD6279">
        <f t="shared" si="590"/>
        <v>1</v>
      </c>
      <c r="AE6279">
        <f t="shared" ca="1" si="591"/>
        <v>50</v>
      </c>
      <c r="AF6279" t="str">
        <f t="shared" ca="1" si="592"/>
        <v>18-64</v>
      </c>
      <c r="AG6279" s="3">
        <f t="shared" si="593"/>
        <v>1.4496573333333334</v>
      </c>
      <c r="AH6279" t="str">
        <f>_xlfn.IFNA(VLOOKUP(Sales_Transactions[[#This Row],[Order ID]],Returned_Items[#All],2,FALSE),"Not Returned")</f>
        <v>Not Returned</v>
      </c>
    </row>
    <row r="6280" spans="1:34" x14ac:dyDescent="0.25">
      <c r="A6280">
        <v>9952</v>
      </c>
      <c r="C6280" t="s">
        <v>3480</v>
      </c>
      <c r="D6280" s="2" t="str">
        <f>TEXT(MID(Sales_Transactions[[#This Row],[Order Date]],2,5),"d/m/yyy")</f>
        <v>1/5/2012</v>
      </c>
      <c r="E6280" s="2" t="str">
        <f>TEXT(MID(Sales_Transactions[[#This Row],[Order Date]],2,5),"d")</f>
        <v>1</v>
      </c>
      <c r="F6280" s="2" t="str">
        <f>TEXT(MID(Sales_Transactions[[#This Row],[Order Date]],2,5),"m")</f>
        <v>5</v>
      </c>
      <c r="G6280" s="2" t="str">
        <f>TEXT(MID(Sales_Transactions[[#This Row],[Order Date]],2,5),"yyy")</f>
        <v>2012</v>
      </c>
      <c r="H6280" s="2" t="str">
        <f>TEXT(MID(Sales_Transactions[[#This Row],[Order Date]],2,5),"yyy/m")</f>
        <v>2012/5</v>
      </c>
      <c r="I6280" t="s">
        <v>33</v>
      </c>
      <c r="J6280">
        <f t="shared" si="588"/>
        <v>4</v>
      </c>
      <c r="K6280" s="2">
        <v>47</v>
      </c>
      <c r="L6280" s="3">
        <v>7890.89</v>
      </c>
      <c r="M6280" s="4">
        <v>0.01</v>
      </c>
      <c r="N6280" s="5" t="s">
        <v>67</v>
      </c>
      <c r="O6280" s="3">
        <v>-771.09</v>
      </c>
      <c r="P6280" s="3">
        <v>167.27</v>
      </c>
      <c r="Q6280" s="3">
        <v>35</v>
      </c>
      <c r="R6280" s="5" t="s">
        <v>2922</v>
      </c>
      <c r="S6280" s="5" t="s">
        <v>2923</v>
      </c>
      <c r="T6280" s="5" t="str">
        <f t="shared" si="589"/>
        <v>Maribeth Dona</v>
      </c>
      <c r="U6280" t="s">
        <v>855</v>
      </c>
      <c r="V6280" s="5" t="s">
        <v>74</v>
      </c>
      <c r="W6280" s="5" t="s">
        <v>28</v>
      </c>
      <c r="X6280" s="5" t="s">
        <v>29</v>
      </c>
      <c r="Y6280" s="5" t="s">
        <v>1720</v>
      </c>
      <c r="Z6280" s="5" t="s">
        <v>31</v>
      </c>
      <c r="AA6280" s="4">
        <v>0.85</v>
      </c>
      <c r="AB6280" s="1">
        <v>41032</v>
      </c>
      <c r="AC6280" s="1">
        <v>26977</v>
      </c>
      <c r="AD6280">
        <f t="shared" si="590"/>
        <v>2</v>
      </c>
      <c r="AE6280">
        <f t="shared" ca="1" si="591"/>
        <v>50</v>
      </c>
      <c r="AF6280" t="str">
        <f t="shared" ca="1" si="592"/>
        <v>18-64</v>
      </c>
      <c r="AG6280" s="3">
        <f t="shared" si="593"/>
        <v>4.3032611276595745</v>
      </c>
      <c r="AH6280" t="str">
        <f>_xlfn.IFNA(VLOOKUP(Sales_Transactions[[#This Row],[Order ID]],Returned_Items[#All],2,FALSE),"Not Returned")</f>
        <v>Not Returned</v>
      </c>
    </row>
    <row r="6281" spans="1:34" x14ac:dyDescent="0.25">
      <c r="A6281">
        <v>10630</v>
      </c>
      <c r="C6281" t="s">
        <v>3365</v>
      </c>
      <c r="D6281" s="2" t="str">
        <f>TEXT(MID(Sales_Transactions[[#This Row],[Order Date]],2,5),"d/m/yyy")</f>
        <v>4/2/2010</v>
      </c>
      <c r="E6281" s="2" t="str">
        <f>TEXT(MID(Sales_Transactions[[#This Row],[Order Date]],2,5),"d")</f>
        <v>4</v>
      </c>
      <c r="F6281" s="2" t="str">
        <f>TEXT(MID(Sales_Transactions[[#This Row],[Order Date]],2,5),"m")</f>
        <v>2</v>
      </c>
      <c r="G6281" s="2" t="str">
        <f>TEXT(MID(Sales_Transactions[[#This Row],[Order Date]],2,5),"yyy")</f>
        <v>2010</v>
      </c>
      <c r="H6281" s="2" t="str">
        <f>TEXT(MID(Sales_Transactions[[#This Row],[Order Date]],2,5),"yyy/m")</f>
        <v>2010/2</v>
      </c>
      <c r="I6281" t="s">
        <v>78</v>
      </c>
      <c r="J6281">
        <f t="shared" si="588"/>
        <v>3</v>
      </c>
      <c r="K6281" s="2">
        <v>44</v>
      </c>
      <c r="L6281" s="3">
        <v>2773.84</v>
      </c>
      <c r="M6281" s="4">
        <v>0</v>
      </c>
      <c r="N6281" s="5" t="s">
        <v>34</v>
      </c>
      <c r="O6281" s="3">
        <v>-513.76</v>
      </c>
      <c r="P6281" s="3">
        <v>58.14</v>
      </c>
      <c r="Q6281" s="3">
        <v>36.61</v>
      </c>
      <c r="R6281" s="5" t="s">
        <v>2137</v>
      </c>
      <c r="S6281" s="5" t="s">
        <v>299</v>
      </c>
      <c r="T6281" s="5" t="str">
        <f t="shared" si="589"/>
        <v>Pauline Johnson</v>
      </c>
      <c r="U6281" t="s">
        <v>855</v>
      </c>
      <c r="V6281" s="5" t="s">
        <v>47</v>
      </c>
      <c r="W6281" s="5" t="s">
        <v>57</v>
      </c>
      <c r="X6281" s="5" t="s">
        <v>104</v>
      </c>
      <c r="Y6281" s="5" t="s">
        <v>363</v>
      </c>
      <c r="Z6281" s="5" t="s">
        <v>106</v>
      </c>
      <c r="AA6281" s="4">
        <v>0.61</v>
      </c>
      <c r="AB6281" s="1">
        <v>40215</v>
      </c>
      <c r="AC6281" s="1">
        <v>26513</v>
      </c>
      <c r="AD6281">
        <f t="shared" si="590"/>
        <v>2</v>
      </c>
      <c r="AE6281">
        <f t="shared" ca="1" si="591"/>
        <v>52</v>
      </c>
      <c r="AF6281" t="str">
        <f t="shared" ca="1" si="592"/>
        <v>18-64</v>
      </c>
      <c r="AG6281" s="3">
        <f t="shared" si="593"/>
        <v>2.1534090909090908</v>
      </c>
      <c r="AH6281" t="str">
        <f>_xlfn.IFNA(VLOOKUP(Sales_Transactions[[#This Row],[Order ID]],Returned_Items[#All],2,FALSE),"Not Returned")</f>
        <v>Not Returned</v>
      </c>
    </row>
    <row r="6282" spans="1:34" x14ac:dyDescent="0.25">
      <c r="A6282">
        <v>10657</v>
      </c>
      <c r="C6282" t="s">
        <v>893</v>
      </c>
      <c r="D6282" s="2" t="str">
        <f>TEXT(MID(Sales_Transactions[[#This Row],[Order Date]],2,5),"d/m/yyy")</f>
        <v>25/9/2010</v>
      </c>
      <c r="E6282" s="2" t="str">
        <f>TEXT(MID(Sales_Transactions[[#This Row],[Order Date]],2,5),"d")</f>
        <v>25</v>
      </c>
      <c r="F6282" s="2" t="str">
        <f>TEXT(MID(Sales_Transactions[[#This Row],[Order Date]],2,5),"m")</f>
        <v>9</v>
      </c>
      <c r="G6282" s="2" t="str">
        <f>TEXT(MID(Sales_Transactions[[#This Row],[Order Date]],2,5),"yyy")</f>
        <v>2010</v>
      </c>
      <c r="H6282" s="2" t="str">
        <f>TEXT(MID(Sales_Transactions[[#This Row],[Order Date]],2,5),"yyy/m")</f>
        <v>2010/9</v>
      </c>
      <c r="I6282" t="s">
        <v>78</v>
      </c>
      <c r="J6282">
        <f t="shared" si="588"/>
        <v>3</v>
      </c>
      <c r="K6282" s="2">
        <v>44</v>
      </c>
      <c r="L6282" s="3">
        <v>289.94</v>
      </c>
      <c r="M6282" s="4">
        <v>7.0000000000000007E-2</v>
      </c>
      <c r="N6282" s="5" t="s">
        <v>23</v>
      </c>
      <c r="O6282" s="3">
        <v>-102.19</v>
      </c>
      <c r="P6282" s="3">
        <v>6.48</v>
      </c>
      <c r="Q6282" s="3">
        <v>6.22</v>
      </c>
      <c r="R6282" s="5" t="s">
        <v>2255</v>
      </c>
      <c r="S6282" s="5" t="s">
        <v>3477</v>
      </c>
      <c r="T6282" s="5" t="str">
        <f t="shared" si="589"/>
        <v>James Galang</v>
      </c>
      <c r="U6282" t="s">
        <v>855</v>
      </c>
      <c r="V6282" s="5" t="s">
        <v>37</v>
      </c>
      <c r="W6282" s="5" t="s">
        <v>28</v>
      </c>
      <c r="X6282" s="5" t="s">
        <v>75</v>
      </c>
      <c r="Y6282" s="5" t="s">
        <v>1649</v>
      </c>
      <c r="Z6282" s="5" t="s">
        <v>43</v>
      </c>
      <c r="AA6282" s="4">
        <v>0.37</v>
      </c>
      <c r="AB6282" s="1">
        <v>40448</v>
      </c>
      <c r="AC6282" s="1">
        <v>26615</v>
      </c>
      <c r="AD6282">
        <f t="shared" si="590"/>
        <v>2</v>
      </c>
      <c r="AE6282">
        <f t="shared" ca="1" si="591"/>
        <v>51</v>
      </c>
      <c r="AF6282" t="str">
        <f t="shared" ca="1" si="592"/>
        <v>18-64</v>
      </c>
      <c r="AG6282" s="3">
        <f t="shared" si="593"/>
        <v>0.28853327272727275</v>
      </c>
      <c r="AH6282" t="str">
        <f>_xlfn.IFNA(VLOOKUP(Sales_Transactions[[#This Row],[Order ID]],Returned_Items[#All],2,FALSE),"Not Returned")</f>
        <v>Not Returned</v>
      </c>
    </row>
    <row r="6283" spans="1:34" x14ac:dyDescent="0.25">
      <c r="A6283">
        <v>10657</v>
      </c>
      <c r="C6283" t="s">
        <v>893</v>
      </c>
      <c r="D6283" s="2" t="str">
        <f>TEXT(MID(Sales_Transactions[[#This Row],[Order Date]],2,5),"d/m/yyy")</f>
        <v>25/9/2010</v>
      </c>
      <c r="E6283" s="2" t="str">
        <f>TEXT(MID(Sales_Transactions[[#This Row],[Order Date]],2,5),"d")</f>
        <v>25</v>
      </c>
      <c r="F6283" s="2" t="str">
        <f>TEXT(MID(Sales_Transactions[[#This Row],[Order Date]],2,5),"m")</f>
        <v>9</v>
      </c>
      <c r="G6283" s="2" t="str">
        <f>TEXT(MID(Sales_Transactions[[#This Row],[Order Date]],2,5),"yyy")</f>
        <v>2010</v>
      </c>
      <c r="H6283" s="2" t="str">
        <f>TEXT(MID(Sales_Transactions[[#This Row],[Order Date]],2,5),"yyy/m")</f>
        <v>2010/9</v>
      </c>
      <c r="I6283" t="s">
        <v>78</v>
      </c>
      <c r="J6283">
        <f t="shared" si="588"/>
        <v>3</v>
      </c>
      <c r="K6283" s="2">
        <v>8</v>
      </c>
      <c r="L6283" s="3">
        <v>1848.52</v>
      </c>
      <c r="M6283" s="4">
        <v>0.05</v>
      </c>
      <c r="N6283" s="5" t="s">
        <v>34</v>
      </c>
      <c r="O6283" s="3">
        <v>-493.6</v>
      </c>
      <c r="P6283" s="3">
        <v>218.75</v>
      </c>
      <c r="Q6283" s="3">
        <v>69.64</v>
      </c>
      <c r="R6283" s="5" t="s">
        <v>2255</v>
      </c>
      <c r="S6283" s="5" t="s">
        <v>3477</v>
      </c>
      <c r="T6283" s="5" t="str">
        <f t="shared" si="589"/>
        <v>James Galang</v>
      </c>
      <c r="U6283" t="s">
        <v>855</v>
      </c>
      <c r="V6283" s="5" t="s">
        <v>37</v>
      </c>
      <c r="W6283" s="5" t="s">
        <v>57</v>
      </c>
      <c r="X6283" s="5" t="s">
        <v>107</v>
      </c>
      <c r="Y6283" s="5" t="s">
        <v>397</v>
      </c>
      <c r="Z6283" s="5" t="s">
        <v>106</v>
      </c>
      <c r="AA6283" s="4">
        <v>0.77</v>
      </c>
      <c r="AB6283" s="1">
        <v>40447</v>
      </c>
      <c r="AC6283" s="1">
        <v>26365</v>
      </c>
      <c r="AD6283">
        <f t="shared" si="590"/>
        <v>1</v>
      </c>
      <c r="AE6283">
        <f t="shared" ca="1" si="591"/>
        <v>52</v>
      </c>
      <c r="AF6283" t="str">
        <f t="shared" ca="1" si="592"/>
        <v>18-64</v>
      </c>
      <c r="AG6283" s="3">
        <f t="shared" si="593"/>
        <v>36.035078124999998</v>
      </c>
      <c r="AH6283" t="str">
        <f>_xlfn.IFNA(VLOOKUP(Sales_Transactions[[#This Row],[Order ID]],Returned_Items[#All],2,FALSE),"Not Returned")</f>
        <v>Not Returned</v>
      </c>
    </row>
    <row r="6284" spans="1:34" x14ac:dyDescent="0.25">
      <c r="A6284">
        <v>10661</v>
      </c>
      <c r="C6284" t="s">
        <v>1403</v>
      </c>
      <c r="D6284" s="2" t="str">
        <f>TEXT(MID(Sales_Transactions[[#This Row],[Order Date]],2,5),"d/m/yyy")</f>
        <v>23/1/2009</v>
      </c>
      <c r="E6284" s="2" t="str">
        <f>TEXT(MID(Sales_Transactions[[#This Row],[Order Date]],2,5),"d")</f>
        <v>23</v>
      </c>
      <c r="F6284" s="2" t="str">
        <f>TEXT(MID(Sales_Transactions[[#This Row],[Order Date]],2,5),"m")</f>
        <v>1</v>
      </c>
      <c r="G6284" s="2" t="str">
        <f>TEXT(MID(Sales_Transactions[[#This Row],[Order Date]],2,5),"yyy")</f>
        <v>2009</v>
      </c>
      <c r="H6284" s="2" t="str">
        <f>TEXT(MID(Sales_Transactions[[#This Row],[Order Date]],2,5),"yyy/m")</f>
        <v>2009/1</v>
      </c>
      <c r="I6284" t="s">
        <v>52</v>
      </c>
      <c r="J6284">
        <f t="shared" si="588"/>
        <v>1</v>
      </c>
      <c r="K6284" s="2">
        <v>42</v>
      </c>
      <c r="L6284" s="3">
        <v>1312.65</v>
      </c>
      <c r="M6284" s="4">
        <v>7.0000000000000007E-2</v>
      </c>
      <c r="N6284" s="5" t="s">
        <v>23</v>
      </c>
      <c r="O6284" s="3">
        <v>488.31</v>
      </c>
      <c r="P6284" s="3">
        <v>30.98</v>
      </c>
      <c r="Q6284" s="3">
        <v>5.76</v>
      </c>
      <c r="R6284" s="5" t="s">
        <v>1404</v>
      </c>
      <c r="S6284" s="5" t="s">
        <v>1405</v>
      </c>
      <c r="T6284" s="5" t="str">
        <f t="shared" si="589"/>
        <v>Jocasta Rupert</v>
      </c>
      <c r="U6284" t="s">
        <v>855</v>
      </c>
      <c r="V6284" s="5" t="s">
        <v>37</v>
      </c>
      <c r="W6284" s="5" t="s">
        <v>28</v>
      </c>
      <c r="X6284" s="5" t="s">
        <v>75</v>
      </c>
      <c r="Y6284" s="5" t="s">
        <v>161</v>
      </c>
      <c r="Z6284" s="5" t="s">
        <v>43</v>
      </c>
      <c r="AA6284" s="4">
        <v>0.4</v>
      </c>
      <c r="AB6284" s="1">
        <v>39838</v>
      </c>
      <c r="AC6284" s="1">
        <v>27244</v>
      </c>
      <c r="AD6284">
        <f t="shared" si="590"/>
        <v>2</v>
      </c>
      <c r="AE6284">
        <f t="shared" ca="1" si="591"/>
        <v>50</v>
      </c>
      <c r="AF6284" t="str">
        <f t="shared" ca="1" si="592"/>
        <v>18-64</v>
      </c>
      <c r="AG6284" s="3">
        <f t="shared" si="593"/>
        <v>0.8742455714285714</v>
      </c>
      <c r="AH6284" t="str">
        <f>_xlfn.IFNA(VLOOKUP(Sales_Transactions[[#This Row],[Order ID]],Returned_Items[#All],2,FALSE),"Not Returned")</f>
        <v>Not Returned</v>
      </c>
    </row>
    <row r="6285" spans="1:34" x14ac:dyDescent="0.25">
      <c r="A6285">
        <v>11427</v>
      </c>
      <c r="C6285" t="s">
        <v>638</v>
      </c>
      <c r="D6285" s="2" t="str">
        <f>TEXT(MID(Sales_Transactions[[#This Row],[Order Date]],2,5),"d/m/yyy")</f>
        <v>24/11/2010</v>
      </c>
      <c r="E6285" s="2" t="str">
        <f>TEXT(MID(Sales_Transactions[[#This Row],[Order Date]],2,5),"d")</f>
        <v>24</v>
      </c>
      <c r="F6285" s="2" t="str">
        <f>TEXT(MID(Sales_Transactions[[#This Row],[Order Date]],2,5),"m")</f>
        <v>11</v>
      </c>
      <c r="G6285" s="2" t="str">
        <f>TEXT(MID(Sales_Transactions[[#This Row],[Order Date]],2,5),"yyy")</f>
        <v>2010</v>
      </c>
      <c r="H6285" s="2" t="str">
        <f>TEXT(MID(Sales_Transactions[[#This Row],[Order Date]],2,5),"yyy/m")</f>
        <v>2010/11</v>
      </c>
      <c r="I6285" t="s">
        <v>78</v>
      </c>
      <c r="J6285">
        <f t="shared" si="588"/>
        <v>3</v>
      </c>
      <c r="K6285" s="2">
        <v>27</v>
      </c>
      <c r="L6285" s="3">
        <v>58.64</v>
      </c>
      <c r="M6285" s="4">
        <v>0.08</v>
      </c>
      <c r="N6285" s="5" t="s">
        <v>23</v>
      </c>
      <c r="O6285" s="3">
        <v>4.55</v>
      </c>
      <c r="P6285" s="3">
        <v>2.21</v>
      </c>
      <c r="Q6285" s="3">
        <v>1</v>
      </c>
      <c r="R6285" s="5" t="s">
        <v>2636</v>
      </c>
      <c r="S6285" s="5" t="s">
        <v>199</v>
      </c>
      <c r="T6285" s="5" t="str">
        <f t="shared" si="589"/>
        <v>Nora Price</v>
      </c>
      <c r="U6285" t="s">
        <v>855</v>
      </c>
      <c r="V6285" s="5" t="s">
        <v>27</v>
      </c>
      <c r="W6285" s="5" t="s">
        <v>28</v>
      </c>
      <c r="X6285" s="5" t="s">
        <v>124</v>
      </c>
      <c r="Y6285" s="5" t="s">
        <v>3096</v>
      </c>
      <c r="Z6285" s="5" t="s">
        <v>84</v>
      </c>
      <c r="AA6285" s="4">
        <v>0.38</v>
      </c>
      <c r="AB6285" s="1">
        <v>40507</v>
      </c>
      <c r="AC6285" s="1">
        <v>26474</v>
      </c>
      <c r="AD6285">
        <f t="shared" si="590"/>
        <v>1</v>
      </c>
      <c r="AE6285">
        <f t="shared" ca="1" si="591"/>
        <v>52</v>
      </c>
      <c r="AF6285" t="str">
        <f t="shared" ca="1" si="592"/>
        <v>18-64</v>
      </c>
      <c r="AG6285" s="3">
        <f t="shared" si="593"/>
        <v>0.11882340740740739</v>
      </c>
      <c r="AH6285" t="str">
        <f>_xlfn.IFNA(VLOOKUP(Sales_Transactions[[#This Row],[Order ID]],Returned_Items[#All],2,FALSE),"Not Returned")</f>
        <v>Not Returned</v>
      </c>
    </row>
    <row r="6286" spans="1:34" x14ac:dyDescent="0.25">
      <c r="A6286">
        <v>11427</v>
      </c>
      <c r="C6286" t="s">
        <v>638</v>
      </c>
      <c r="D6286" s="2" t="str">
        <f>TEXT(MID(Sales_Transactions[[#This Row],[Order Date]],2,5),"d/m/yyy")</f>
        <v>24/11/2010</v>
      </c>
      <c r="E6286" s="2" t="str">
        <f>TEXT(MID(Sales_Transactions[[#This Row],[Order Date]],2,5),"d")</f>
        <v>24</v>
      </c>
      <c r="F6286" s="2" t="str">
        <f>TEXT(MID(Sales_Transactions[[#This Row],[Order Date]],2,5),"m")</f>
        <v>11</v>
      </c>
      <c r="G6286" s="2" t="str">
        <f>TEXT(MID(Sales_Transactions[[#This Row],[Order Date]],2,5),"yyy")</f>
        <v>2010</v>
      </c>
      <c r="H6286" s="2" t="str">
        <f>TEXT(MID(Sales_Transactions[[#This Row],[Order Date]],2,5),"yyy/m")</f>
        <v>2010/11</v>
      </c>
      <c r="I6286" t="s">
        <v>78</v>
      </c>
      <c r="J6286">
        <f t="shared" si="588"/>
        <v>3</v>
      </c>
      <c r="K6286" s="2">
        <v>20</v>
      </c>
      <c r="L6286" s="3">
        <v>136.06</v>
      </c>
      <c r="M6286" s="4">
        <v>0.04</v>
      </c>
      <c r="N6286" s="5" t="s">
        <v>23</v>
      </c>
      <c r="O6286" s="3">
        <v>-33.22</v>
      </c>
      <c r="P6286" s="3">
        <v>6.37</v>
      </c>
      <c r="Q6286" s="3">
        <v>5.19</v>
      </c>
      <c r="R6286" s="5" t="s">
        <v>2636</v>
      </c>
      <c r="S6286" s="5" t="s">
        <v>199</v>
      </c>
      <c r="T6286" s="5" t="str">
        <f t="shared" si="589"/>
        <v>Nora Price</v>
      </c>
      <c r="U6286" t="s">
        <v>855</v>
      </c>
      <c r="V6286" s="5" t="s">
        <v>27</v>
      </c>
      <c r="W6286" s="5" t="s">
        <v>28</v>
      </c>
      <c r="X6286" s="5" t="s">
        <v>41</v>
      </c>
      <c r="Y6286" s="5" t="s">
        <v>2473</v>
      </c>
      <c r="Z6286" s="5" t="s">
        <v>43</v>
      </c>
      <c r="AA6286" s="4">
        <v>0.38</v>
      </c>
      <c r="AB6286" s="1">
        <v>40508</v>
      </c>
      <c r="AC6286" s="1">
        <v>26485</v>
      </c>
      <c r="AD6286">
        <f t="shared" si="590"/>
        <v>2</v>
      </c>
      <c r="AE6286">
        <f t="shared" ca="1" si="591"/>
        <v>52</v>
      </c>
      <c r="AF6286" t="str">
        <f t="shared" ca="1" si="592"/>
        <v>18-64</v>
      </c>
      <c r="AG6286" s="3">
        <f t="shared" si="593"/>
        <v>0.57787260000000007</v>
      </c>
      <c r="AH6286" t="str">
        <f>_xlfn.IFNA(VLOOKUP(Sales_Transactions[[#This Row],[Order ID]],Returned_Items[#All],2,FALSE),"Not Returned")</f>
        <v>Not Returned</v>
      </c>
    </row>
    <row r="6287" spans="1:34" x14ac:dyDescent="0.25">
      <c r="A6287">
        <v>12037</v>
      </c>
      <c r="C6287" t="s">
        <v>2089</v>
      </c>
      <c r="D6287" s="2" t="str">
        <f>TEXT(MID(Sales_Transactions[[#This Row],[Order Date]],2,5),"d/m/yyy")</f>
        <v>30/6/2011</v>
      </c>
      <c r="E6287" s="2" t="str">
        <f>TEXT(MID(Sales_Transactions[[#This Row],[Order Date]],2,5),"d")</f>
        <v>30</v>
      </c>
      <c r="F6287" s="2" t="str">
        <f>TEXT(MID(Sales_Transactions[[#This Row],[Order Date]],2,5),"m")</f>
        <v>6</v>
      </c>
      <c r="G6287" s="2" t="str">
        <f>TEXT(MID(Sales_Transactions[[#This Row],[Order Date]],2,5),"yyy")</f>
        <v>2011</v>
      </c>
      <c r="H6287" s="2" t="str">
        <f>TEXT(MID(Sales_Transactions[[#This Row],[Order Date]],2,5),"yyy/m")</f>
        <v>2011/6</v>
      </c>
      <c r="I6287" t="s">
        <v>22</v>
      </c>
      <c r="J6287">
        <f t="shared" si="588"/>
        <v>2</v>
      </c>
      <c r="K6287" s="2">
        <v>14</v>
      </c>
      <c r="L6287" s="3">
        <v>135.21</v>
      </c>
      <c r="M6287" s="4">
        <v>0.04</v>
      </c>
      <c r="N6287" s="5" t="s">
        <v>23</v>
      </c>
      <c r="O6287" s="3">
        <v>5.89</v>
      </c>
      <c r="P6287" s="3">
        <v>9.27</v>
      </c>
      <c r="Q6287" s="3">
        <v>4.3899999999999997</v>
      </c>
      <c r="R6287" s="5" t="s">
        <v>24</v>
      </c>
      <c r="S6287" s="5" t="s">
        <v>2628</v>
      </c>
      <c r="T6287" s="5" t="str">
        <f t="shared" si="589"/>
        <v>Muhammed Yedwab</v>
      </c>
      <c r="U6287" t="s">
        <v>855</v>
      </c>
      <c r="V6287" s="5" t="s">
        <v>37</v>
      </c>
      <c r="W6287" s="5" t="s">
        <v>28</v>
      </c>
      <c r="X6287" s="5" t="s">
        <v>75</v>
      </c>
      <c r="Y6287" s="5" t="s">
        <v>656</v>
      </c>
      <c r="Z6287" s="5" t="s">
        <v>84</v>
      </c>
      <c r="AA6287" s="4">
        <v>0.38</v>
      </c>
      <c r="AB6287" s="1">
        <v>40729</v>
      </c>
      <c r="AC6287" s="1">
        <v>26513</v>
      </c>
      <c r="AD6287">
        <f t="shared" si="590"/>
        <v>5</v>
      </c>
      <c r="AE6287">
        <f t="shared" ca="1" si="591"/>
        <v>52</v>
      </c>
      <c r="AF6287" t="str">
        <f t="shared" ca="1" si="592"/>
        <v>18-64</v>
      </c>
      <c r="AG6287" s="3">
        <f t="shared" si="593"/>
        <v>0.97544942857142858</v>
      </c>
      <c r="AH6287" t="str">
        <f>_xlfn.IFNA(VLOOKUP(Sales_Transactions[[#This Row],[Order ID]],Returned_Items[#All],2,FALSE),"Not Returned")</f>
        <v>Not Returned</v>
      </c>
    </row>
    <row r="6288" spans="1:34" x14ac:dyDescent="0.25">
      <c r="A6288">
        <v>12259</v>
      </c>
      <c r="C6288" t="s">
        <v>2214</v>
      </c>
      <c r="D6288" s="2" t="str">
        <f>TEXT(MID(Sales_Transactions[[#This Row],[Order Date]],2,5),"d/m/yyy")</f>
        <v>14/2/2010</v>
      </c>
      <c r="E6288" s="2" t="str">
        <f>TEXT(MID(Sales_Transactions[[#This Row],[Order Date]],2,5),"d")</f>
        <v>14</v>
      </c>
      <c r="F6288" s="2" t="str">
        <f>TEXT(MID(Sales_Transactions[[#This Row],[Order Date]],2,5),"m")</f>
        <v>2</v>
      </c>
      <c r="G6288" s="2" t="str">
        <f>TEXT(MID(Sales_Transactions[[#This Row],[Order Date]],2,5),"yyy")</f>
        <v>2010</v>
      </c>
      <c r="H6288" s="2" t="str">
        <f>TEXT(MID(Sales_Transactions[[#This Row],[Order Date]],2,5),"yyy/m")</f>
        <v>2010/2</v>
      </c>
      <c r="I6288" t="s">
        <v>33</v>
      </c>
      <c r="J6288">
        <f t="shared" si="588"/>
        <v>4</v>
      </c>
      <c r="K6288" s="2">
        <v>45</v>
      </c>
      <c r="L6288" s="3">
        <v>5007.6899999999996</v>
      </c>
      <c r="M6288" s="4">
        <v>7.0000000000000007E-2</v>
      </c>
      <c r="N6288" s="5" t="s">
        <v>34</v>
      </c>
      <c r="O6288" s="3">
        <v>-899.34</v>
      </c>
      <c r="P6288" s="3">
        <v>114.98</v>
      </c>
      <c r="Q6288" s="3">
        <v>51.42</v>
      </c>
      <c r="R6288" s="5" t="s">
        <v>24</v>
      </c>
      <c r="S6288" s="5" t="s">
        <v>2628</v>
      </c>
      <c r="T6288" s="5" t="str">
        <f t="shared" si="589"/>
        <v>Muhammed Yedwab</v>
      </c>
      <c r="U6288" t="s">
        <v>855</v>
      </c>
      <c r="V6288" s="5" t="s">
        <v>37</v>
      </c>
      <c r="W6288" s="5" t="s">
        <v>57</v>
      </c>
      <c r="X6288" s="5" t="s">
        <v>104</v>
      </c>
      <c r="Y6288" s="5" t="s">
        <v>2625</v>
      </c>
      <c r="Z6288" s="5" t="s">
        <v>106</v>
      </c>
      <c r="AA6288" s="4">
        <v>0.65</v>
      </c>
      <c r="AB6288" s="1">
        <v>40225</v>
      </c>
      <c r="AC6288" s="1">
        <v>25978</v>
      </c>
      <c r="AD6288">
        <f t="shared" si="590"/>
        <v>2</v>
      </c>
      <c r="AE6288">
        <f t="shared" ca="1" si="591"/>
        <v>53</v>
      </c>
      <c r="AF6288" t="str">
        <f t="shared" ca="1" si="592"/>
        <v>18-64</v>
      </c>
      <c r="AG6288" s="3">
        <f t="shared" si="593"/>
        <v>3.6959892000000005</v>
      </c>
      <c r="AH6288" t="str">
        <f>_xlfn.IFNA(VLOOKUP(Sales_Transactions[[#This Row],[Order ID]],Returned_Items[#All],2,FALSE),"Not Returned")</f>
        <v>Not Returned</v>
      </c>
    </row>
    <row r="6289" spans="1:34" x14ac:dyDescent="0.25">
      <c r="A6289">
        <v>12259</v>
      </c>
      <c r="C6289" t="s">
        <v>2214</v>
      </c>
      <c r="D6289" s="2" t="str">
        <f>TEXT(MID(Sales_Transactions[[#This Row],[Order Date]],2,5),"d/m/yyy")</f>
        <v>14/2/2010</v>
      </c>
      <c r="E6289" s="2" t="str">
        <f>TEXT(MID(Sales_Transactions[[#This Row],[Order Date]],2,5),"d")</f>
        <v>14</v>
      </c>
      <c r="F6289" s="2" t="str">
        <f>TEXT(MID(Sales_Transactions[[#This Row],[Order Date]],2,5),"m")</f>
        <v>2</v>
      </c>
      <c r="G6289" s="2" t="str">
        <f>TEXT(MID(Sales_Transactions[[#This Row],[Order Date]],2,5),"yyy")</f>
        <v>2010</v>
      </c>
      <c r="H6289" s="2" t="str">
        <f>TEXT(MID(Sales_Transactions[[#This Row],[Order Date]],2,5),"yyy/m")</f>
        <v>2010/2</v>
      </c>
      <c r="I6289" t="s">
        <v>33</v>
      </c>
      <c r="J6289">
        <f t="shared" si="588"/>
        <v>4</v>
      </c>
      <c r="K6289" s="2">
        <v>45</v>
      </c>
      <c r="L6289" s="3">
        <v>1379.62</v>
      </c>
      <c r="M6289" s="4">
        <v>0.1</v>
      </c>
      <c r="N6289" s="5" t="s">
        <v>23</v>
      </c>
      <c r="O6289" s="3">
        <v>-66.069999999999993</v>
      </c>
      <c r="P6289" s="3">
        <v>31.98</v>
      </c>
      <c r="Q6289" s="3">
        <v>6.72</v>
      </c>
      <c r="R6289" s="5" t="s">
        <v>24</v>
      </c>
      <c r="S6289" s="5" t="s">
        <v>2628</v>
      </c>
      <c r="T6289" s="5" t="str">
        <f t="shared" si="589"/>
        <v>Muhammed Yedwab</v>
      </c>
      <c r="U6289" t="s">
        <v>855</v>
      </c>
      <c r="V6289" s="5" t="s">
        <v>37</v>
      </c>
      <c r="W6289" s="5" t="s">
        <v>28</v>
      </c>
      <c r="X6289" s="5" t="s">
        <v>29</v>
      </c>
      <c r="Y6289" s="5" t="s">
        <v>3224</v>
      </c>
      <c r="Z6289" s="5" t="s">
        <v>43</v>
      </c>
      <c r="AA6289" s="4">
        <v>0.75</v>
      </c>
      <c r="AB6289" s="1">
        <v>40224</v>
      </c>
      <c r="AC6289" s="1">
        <v>26186</v>
      </c>
      <c r="AD6289">
        <f t="shared" si="590"/>
        <v>1</v>
      </c>
      <c r="AE6289">
        <f t="shared" ca="1" si="591"/>
        <v>52</v>
      </c>
      <c r="AF6289" t="str">
        <f t="shared" ca="1" si="592"/>
        <v>18-64</v>
      </c>
      <c r="AG6289" s="3">
        <f t="shared" si="593"/>
        <v>0.85928933333333335</v>
      </c>
      <c r="AH6289" t="str">
        <f>_xlfn.IFNA(VLOOKUP(Sales_Transactions[[#This Row],[Order ID]],Returned_Items[#All],2,FALSE),"Not Returned")</f>
        <v>Not Returned</v>
      </c>
    </row>
    <row r="6290" spans="1:34" x14ac:dyDescent="0.25">
      <c r="A6290">
        <v>12900</v>
      </c>
      <c r="C6290" t="s">
        <v>919</v>
      </c>
      <c r="D6290" s="2" t="str">
        <f>TEXT(MID(Sales_Transactions[[#This Row],[Order Date]],2,5),"d/m/yyy")</f>
        <v>3/5/2010</v>
      </c>
      <c r="E6290" s="2" t="str">
        <f>TEXT(MID(Sales_Transactions[[#This Row],[Order Date]],2,5),"d")</f>
        <v>3</v>
      </c>
      <c r="F6290" s="2" t="str">
        <f>TEXT(MID(Sales_Transactions[[#This Row],[Order Date]],2,5),"m")</f>
        <v>5</v>
      </c>
      <c r="G6290" s="2" t="str">
        <f>TEXT(MID(Sales_Transactions[[#This Row],[Order Date]],2,5),"yyy")</f>
        <v>2010</v>
      </c>
      <c r="H6290" s="2" t="str">
        <f>TEXT(MID(Sales_Transactions[[#This Row],[Order Date]],2,5),"yyy/m")</f>
        <v>2010/5</v>
      </c>
      <c r="I6290" t="s">
        <v>33</v>
      </c>
      <c r="J6290">
        <f t="shared" si="588"/>
        <v>4</v>
      </c>
      <c r="K6290" s="2">
        <v>50</v>
      </c>
      <c r="L6290" s="3">
        <v>627.12</v>
      </c>
      <c r="M6290" s="4">
        <v>0.08</v>
      </c>
      <c r="N6290" s="5" t="s">
        <v>23</v>
      </c>
      <c r="O6290" s="3">
        <v>100.04</v>
      </c>
      <c r="P6290" s="3">
        <v>12.64</v>
      </c>
      <c r="Q6290" s="3">
        <v>4.9800000000000004</v>
      </c>
      <c r="R6290" s="5" t="s">
        <v>3008</v>
      </c>
      <c r="S6290" s="5" t="s">
        <v>3009</v>
      </c>
      <c r="T6290" s="5" t="str">
        <f t="shared" si="589"/>
        <v>Laurel Elliston</v>
      </c>
      <c r="U6290" t="s">
        <v>855</v>
      </c>
      <c r="V6290" s="5" t="s">
        <v>47</v>
      </c>
      <c r="W6290" s="5" t="s">
        <v>57</v>
      </c>
      <c r="X6290" s="5" t="s">
        <v>58</v>
      </c>
      <c r="Y6290" s="5" t="s">
        <v>1759</v>
      </c>
      <c r="Z6290" s="5" t="s">
        <v>60</v>
      </c>
      <c r="AA6290" s="4">
        <v>0.48</v>
      </c>
      <c r="AB6290" s="1">
        <v>40302</v>
      </c>
      <c r="AC6290" s="1">
        <v>26926</v>
      </c>
      <c r="AD6290">
        <f t="shared" si="590"/>
        <v>1</v>
      </c>
      <c r="AE6290">
        <f t="shared" ca="1" si="591"/>
        <v>50</v>
      </c>
      <c r="AF6290" t="str">
        <f t="shared" ca="1" si="592"/>
        <v>18-64</v>
      </c>
      <c r="AG6290" s="3">
        <f t="shared" si="593"/>
        <v>0.35219776000000003</v>
      </c>
      <c r="AH6290" t="str">
        <f>_xlfn.IFNA(VLOOKUP(Sales_Transactions[[#This Row],[Order ID]],Returned_Items[#All],2,FALSE),"Not Returned")</f>
        <v>Returned</v>
      </c>
    </row>
    <row r="6291" spans="1:34" x14ac:dyDescent="0.25">
      <c r="A6291">
        <v>12900</v>
      </c>
      <c r="C6291" t="s">
        <v>919</v>
      </c>
      <c r="D6291" s="2" t="str">
        <f>TEXT(MID(Sales_Transactions[[#This Row],[Order Date]],2,5),"d/m/yyy")</f>
        <v>3/5/2010</v>
      </c>
      <c r="E6291" s="2" t="str">
        <f>TEXT(MID(Sales_Transactions[[#This Row],[Order Date]],2,5),"d")</f>
        <v>3</v>
      </c>
      <c r="F6291" s="2" t="str">
        <f>TEXT(MID(Sales_Transactions[[#This Row],[Order Date]],2,5),"m")</f>
        <v>5</v>
      </c>
      <c r="G6291" s="2" t="str">
        <f>TEXT(MID(Sales_Transactions[[#This Row],[Order Date]],2,5),"yyy")</f>
        <v>2010</v>
      </c>
      <c r="H6291" s="2" t="str">
        <f>TEXT(MID(Sales_Transactions[[#This Row],[Order Date]],2,5),"yyy/m")</f>
        <v>2010/5</v>
      </c>
      <c r="I6291" t="s">
        <v>33</v>
      </c>
      <c r="J6291">
        <f t="shared" si="588"/>
        <v>4</v>
      </c>
      <c r="K6291" s="2">
        <v>18</v>
      </c>
      <c r="L6291" s="3">
        <v>4096.21</v>
      </c>
      <c r="M6291" s="4">
        <v>0.08</v>
      </c>
      <c r="N6291" s="5" t="s">
        <v>34</v>
      </c>
      <c r="O6291" s="3">
        <v>308.22000000000003</v>
      </c>
      <c r="P6291" s="3">
        <v>306.14</v>
      </c>
      <c r="Q6291" s="3">
        <v>26.53</v>
      </c>
      <c r="R6291" s="5" t="s">
        <v>3008</v>
      </c>
      <c r="S6291" s="5" t="s">
        <v>3009</v>
      </c>
      <c r="T6291" s="5" t="str">
        <f t="shared" si="589"/>
        <v>Laurel Elliston</v>
      </c>
      <c r="U6291" t="s">
        <v>855</v>
      </c>
      <c r="V6291" s="5" t="s">
        <v>47</v>
      </c>
      <c r="W6291" s="5" t="s">
        <v>48</v>
      </c>
      <c r="X6291" s="5" t="s">
        <v>324</v>
      </c>
      <c r="Y6291" s="5" t="s">
        <v>1928</v>
      </c>
      <c r="Z6291" s="5" t="s">
        <v>40</v>
      </c>
      <c r="AA6291" s="4">
        <v>0.56000000000000005</v>
      </c>
      <c r="AB6291" s="1">
        <v>40303</v>
      </c>
      <c r="AC6291" s="1">
        <v>26087</v>
      </c>
      <c r="AD6291">
        <f t="shared" si="590"/>
        <v>2</v>
      </c>
      <c r="AE6291">
        <f t="shared" ca="1" si="591"/>
        <v>53</v>
      </c>
      <c r="AF6291" t="str">
        <f t="shared" ca="1" si="592"/>
        <v>18-64</v>
      </c>
      <c r="AG6291" s="3">
        <f t="shared" si="593"/>
        <v>18.468060444444443</v>
      </c>
      <c r="AH6291" t="str">
        <f>_xlfn.IFNA(VLOOKUP(Sales_Transactions[[#This Row],[Order ID]],Returned_Items[#All],2,FALSE),"Not Returned")</f>
        <v>Returned</v>
      </c>
    </row>
    <row r="6292" spans="1:34" x14ac:dyDescent="0.25">
      <c r="A6292">
        <v>12999</v>
      </c>
      <c r="C6292" t="s">
        <v>1229</v>
      </c>
      <c r="D6292" s="2" t="str">
        <f>TEXT(MID(Sales_Transactions[[#This Row],[Order Date]],2,5),"d/m/yyy")</f>
        <v>3/4/2010</v>
      </c>
      <c r="E6292" s="2" t="str">
        <f>TEXT(MID(Sales_Transactions[[#This Row],[Order Date]],2,5),"d")</f>
        <v>3</v>
      </c>
      <c r="F6292" s="2" t="str">
        <f>TEXT(MID(Sales_Transactions[[#This Row],[Order Date]],2,5),"m")</f>
        <v>4</v>
      </c>
      <c r="G6292" s="2" t="str">
        <f>TEXT(MID(Sales_Transactions[[#This Row],[Order Date]],2,5),"yyy")</f>
        <v>2010</v>
      </c>
      <c r="H6292" s="2" t="str">
        <f>TEXT(MID(Sales_Transactions[[#This Row],[Order Date]],2,5),"yyy/m")</f>
        <v>2010/4</v>
      </c>
      <c r="I6292" t="s">
        <v>33</v>
      </c>
      <c r="J6292">
        <f t="shared" si="588"/>
        <v>4</v>
      </c>
      <c r="K6292" s="2">
        <v>31</v>
      </c>
      <c r="L6292" s="3">
        <v>2712.07</v>
      </c>
      <c r="M6292" s="4">
        <v>0.09</v>
      </c>
      <c r="N6292" s="5" t="s">
        <v>23</v>
      </c>
      <c r="O6292" s="3">
        <v>-435.56</v>
      </c>
      <c r="P6292" s="3">
        <v>95.43</v>
      </c>
      <c r="Q6292" s="3">
        <v>19.989999999999998</v>
      </c>
      <c r="R6292" s="5" t="s">
        <v>3481</v>
      </c>
      <c r="S6292" s="5" t="s">
        <v>3482</v>
      </c>
      <c r="T6292" s="5" t="str">
        <f t="shared" si="589"/>
        <v>Georgia Rosenberg</v>
      </c>
      <c r="U6292" t="s">
        <v>855</v>
      </c>
      <c r="V6292" s="5" t="s">
        <v>37</v>
      </c>
      <c r="W6292" s="5" t="s">
        <v>28</v>
      </c>
      <c r="X6292" s="5" t="s">
        <v>29</v>
      </c>
      <c r="Y6292" s="5" t="s">
        <v>617</v>
      </c>
      <c r="Z6292" s="5" t="s">
        <v>43</v>
      </c>
      <c r="AA6292" s="4">
        <v>0.79</v>
      </c>
      <c r="AB6292" s="1">
        <v>40272</v>
      </c>
      <c r="AC6292" s="1">
        <v>26068</v>
      </c>
      <c r="AD6292">
        <f t="shared" si="590"/>
        <v>1</v>
      </c>
      <c r="AE6292">
        <f t="shared" ca="1" si="591"/>
        <v>53</v>
      </c>
      <c r="AF6292" t="str">
        <f t="shared" ca="1" si="592"/>
        <v>18-64</v>
      </c>
      <c r="AG6292" s="3">
        <f t="shared" si="593"/>
        <v>3.7204552580645163</v>
      </c>
      <c r="AH6292" t="str">
        <f>_xlfn.IFNA(VLOOKUP(Sales_Transactions[[#This Row],[Order ID]],Returned_Items[#All],2,FALSE),"Not Returned")</f>
        <v>Not Returned</v>
      </c>
    </row>
    <row r="6293" spans="1:34" x14ac:dyDescent="0.25">
      <c r="A6293">
        <v>13632</v>
      </c>
      <c r="C6293" t="s">
        <v>3325</v>
      </c>
      <c r="D6293" s="2" t="str">
        <f>TEXT(MID(Sales_Transactions[[#This Row],[Order Date]],2,5),"d/m/yyy")</f>
        <v>10/3/2009</v>
      </c>
      <c r="E6293" s="2" t="str">
        <f>TEXT(MID(Sales_Transactions[[#This Row],[Order Date]],2,5),"d")</f>
        <v>10</v>
      </c>
      <c r="F6293" s="2" t="str">
        <f>TEXT(MID(Sales_Transactions[[#This Row],[Order Date]],2,5),"m")</f>
        <v>3</v>
      </c>
      <c r="G6293" s="2" t="str">
        <f>TEXT(MID(Sales_Transactions[[#This Row],[Order Date]],2,5),"yyy")</f>
        <v>2009</v>
      </c>
      <c r="H6293" s="2" t="str">
        <f>TEXT(MID(Sales_Transactions[[#This Row],[Order Date]],2,5),"yyy/m")</f>
        <v>2009/3</v>
      </c>
      <c r="I6293" t="s">
        <v>78</v>
      </c>
      <c r="J6293">
        <f t="shared" si="588"/>
        <v>3</v>
      </c>
      <c r="K6293" s="2">
        <v>6</v>
      </c>
      <c r="L6293" s="3">
        <v>608.92999999999995</v>
      </c>
      <c r="M6293" s="4">
        <v>0.01</v>
      </c>
      <c r="N6293" s="5" t="s">
        <v>67</v>
      </c>
      <c r="O6293" s="3">
        <v>-193.96</v>
      </c>
      <c r="P6293" s="3">
        <v>99.99</v>
      </c>
      <c r="Q6293" s="3">
        <v>19.989999999999998</v>
      </c>
      <c r="R6293" s="5" t="s">
        <v>2636</v>
      </c>
      <c r="S6293" s="5" t="s">
        <v>199</v>
      </c>
      <c r="T6293" s="5" t="str">
        <f t="shared" si="589"/>
        <v>Nora Price</v>
      </c>
      <c r="U6293" t="s">
        <v>855</v>
      </c>
      <c r="V6293" s="5" t="s">
        <v>74</v>
      </c>
      <c r="W6293" s="5" t="s">
        <v>48</v>
      </c>
      <c r="X6293" s="5" t="s">
        <v>324</v>
      </c>
      <c r="Y6293" s="5" t="s">
        <v>670</v>
      </c>
      <c r="Z6293" s="5" t="s">
        <v>43</v>
      </c>
      <c r="AA6293" s="4">
        <v>0.52</v>
      </c>
      <c r="AB6293" s="1">
        <v>39884</v>
      </c>
      <c r="AC6293" s="1">
        <v>25617</v>
      </c>
      <c r="AD6293">
        <f t="shared" si="590"/>
        <v>2</v>
      </c>
      <c r="AE6293">
        <f t="shared" ca="1" si="591"/>
        <v>54</v>
      </c>
      <c r="AF6293" t="str">
        <f t="shared" ca="1" si="592"/>
        <v>18-64</v>
      </c>
      <c r="AG6293" s="3">
        <f t="shared" si="593"/>
        <v>19.995000166666667</v>
      </c>
      <c r="AH6293" t="str">
        <f>_xlfn.IFNA(VLOOKUP(Sales_Transactions[[#This Row],[Order ID]],Returned_Items[#All],2,FALSE),"Not Returned")</f>
        <v>Not Returned</v>
      </c>
    </row>
    <row r="6294" spans="1:34" x14ac:dyDescent="0.25">
      <c r="A6294">
        <v>13920</v>
      </c>
      <c r="C6294" t="s">
        <v>156</v>
      </c>
      <c r="D6294" s="2" t="str">
        <f>TEXT(MID(Sales_Transactions[[#This Row],[Order Date]],2,5),"d/m/yyy")</f>
        <v>9/10/2009</v>
      </c>
      <c r="E6294" s="2" t="str">
        <f>TEXT(MID(Sales_Transactions[[#This Row],[Order Date]],2,5),"d")</f>
        <v>9</v>
      </c>
      <c r="F6294" s="2" t="str">
        <f>TEXT(MID(Sales_Transactions[[#This Row],[Order Date]],2,5),"m")</f>
        <v>10</v>
      </c>
      <c r="G6294" s="2" t="str">
        <f>TEXT(MID(Sales_Transactions[[#This Row],[Order Date]],2,5),"yyy")</f>
        <v>2009</v>
      </c>
      <c r="H6294" s="2" t="str">
        <f>TEXT(MID(Sales_Transactions[[#This Row],[Order Date]],2,5),"yyy/m")</f>
        <v>2009/10</v>
      </c>
      <c r="I6294" t="s">
        <v>101</v>
      </c>
      <c r="J6294">
        <f t="shared" si="588"/>
        <v>1</v>
      </c>
      <c r="K6294" s="2">
        <v>25</v>
      </c>
      <c r="L6294" s="3">
        <v>901.32</v>
      </c>
      <c r="M6294" s="4">
        <v>0.1</v>
      </c>
      <c r="N6294" s="5" t="s">
        <v>67</v>
      </c>
      <c r="O6294" s="3">
        <v>338.01</v>
      </c>
      <c r="P6294" s="3">
        <v>37.94</v>
      </c>
      <c r="Q6294" s="3">
        <v>5.08</v>
      </c>
      <c r="R6294" s="5" t="s">
        <v>96</v>
      </c>
      <c r="S6294" s="5" t="s">
        <v>3483</v>
      </c>
      <c r="T6294" s="5" t="str">
        <f t="shared" si="589"/>
        <v>Allen Armold</v>
      </c>
      <c r="U6294" t="s">
        <v>855</v>
      </c>
      <c r="V6294" s="5" t="s">
        <v>74</v>
      </c>
      <c r="W6294" s="5" t="s">
        <v>28</v>
      </c>
      <c r="X6294" s="5" t="s">
        <v>75</v>
      </c>
      <c r="Y6294" s="5" t="s">
        <v>1163</v>
      </c>
      <c r="Z6294" s="5" t="s">
        <v>84</v>
      </c>
      <c r="AA6294" s="4">
        <v>0.38</v>
      </c>
      <c r="AB6294" s="1">
        <v>40097</v>
      </c>
      <c r="AC6294" s="1">
        <v>25720</v>
      </c>
      <c r="AD6294">
        <f t="shared" si="590"/>
        <v>2</v>
      </c>
      <c r="AE6294">
        <f t="shared" ca="1" si="591"/>
        <v>54</v>
      </c>
      <c r="AF6294" t="str">
        <f t="shared" ca="1" si="592"/>
        <v>18-64</v>
      </c>
      <c r="AG6294" s="3">
        <f t="shared" si="593"/>
        <v>1.7192824</v>
      </c>
      <c r="AH6294" t="str">
        <f>_xlfn.IFNA(VLOOKUP(Sales_Transactions[[#This Row],[Order ID]],Returned_Items[#All],2,FALSE),"Not Returned")</f>
        <v>Not Returned</v>
      </c>
    </row>
    <row r="6295" spans="1:34" x14ac:dyDescent="0.25">
      <c r="A6295">
        <v>13920</v>
      </c>
      <c r="C6295" t="s">
        <v>156</v>
      </c>
      <c r="D6295" s="2" t="str">
        <f>TEXT(MID(Sales_Transactions[[#This Row],[Order Date]],2,5),"d/m/yyy")</f>
        <v>9/10/2009</v>
      </c>
      <c r="E6295" s="2" t="str">
        <f>TEXT(MID(Sales_Transactions[[#This Row],[Order Date]],2,5),"d")</f>
        <v>9</v>
      </c>
      <c r="F6295" s="2" t="str">
        <f>TEXT(MID(Sales_Transactions[[#This Row],[Order Date]],2,5),"m")</f>
        <v>10</v>
      </c>
      <c r="G6295" s="2" t="str">
        <f>TEXT(MID(Sales_Transactions[[#This Row],[Order Date]],2,5),"yyy")</f>
        <v>2009</v>
      </c>
      <c r="H6295" s="2" t="str">
        <f>TEXT(MID(Sales_Transactions[[#This Row],[Order Date]],2,5),"yyy/m")</f>
        <v>2009/10</v>
      </c>
      <c r="I6295" t="s">
        <v>101</v>
      </c>
      <c r="J6295">
        <f t="shared" si="588"/>
        <v>1</v>
      </c>
      <c r="K6295" s="2">
        <v>24</v>
      </c>
      <c r="L6295" s="3">
        <v>207.21</v>
      </c>
      <c r="M6295" s="4">
        <v>0.06</v>
      </c>
      <c r="N6295" s="5" t="s">
        <v>23</v>
      </c>
      <c r="O6295" s="3">
        <v>-78.64</v>
      </c>
      <c r="P6295" s="3">
        <v>8.57</v>
      </c>
      <c r="Q6295" s="3">
        <v>6.14</v>
      </c>
      <c r="R6295" s="5" t="s">
        <v>96</v>
      </c>
      <c r="S6295" s="5" t="s">
        <v>3483</v>
      </c>
      <c r="T6295" s="5" t="str">
        <f t="shared" si="589"/>
        <v>Allen Armold</v>
      </c>
      <c r="U6295" t="s">
        <v>855</v>
      </c>
      <c r="V6295" s="5" t="s">
        <v>74</v>
      </c>
      <c r="W6295" s="5" t="s">
        <v>28</v>
      </c>
      <c r="X6295" s="5" t="s">
        <v>221</v>
      </c>
      <c r="Y6295" s="5" t="s">
        <v>2488</v>
      </c>
      <c r="Z6295" s="5" t="s">
        <v>60</v>
      </c>
      <c r="AA6295" s="4">
        <v>0.59</v>
      </c>
      <c r="AB6295" s="1">
        <v>40096</v>
      </c>
      <c r="AC6295" s="1">
        <v>25880</v>
      </c>
      <c r="AD6295">
        <f t="shared" si="590"/>
        <v>1</v>
      </c>
      <c r="AE6295">
        <f t="shared" ca="1" si="591"/>
        <v>53</v>
      </c>
      <c r="AF6295" t="str">
        <f t="shared" ca="1" si="592"/>
        <v>18-64</v>
      </c>
      <c r="AG6295" s="3">
        <f t="shared" si="593"/>
        <v>0.61270241666666669</v>
      </c>
      <c r="AH6295" t="str">
        <f>_xlfn.IFNA(VLOOKUP(Sales_Transactions[[#This Row],[Order ID]],Returned_Items[#All],2,FALSE),"Not Returned")</f>
        <v>Not Returned</v>
      </c>
    </row>
    <row r="6296" spans="1:34" x14ac:dyDescent="0.25">
      <c r="A6296">
        <v>15651</v>
      </c>
      <c r="C6296" t="s">
        <v>1914</v>
      </c>
      <c r="D6296" s="2" t="str">
        <f>TEXT(MID(Sales_Transactions[[#This Row],[Order Date]],2,5),"d/m/yyy")</f>
        <v>4/10/2012</v>
      </c>
      <c r="E6296" s="2" t="str">
        <f>TEXT(MID(Sales_Transactions[[#This Row],[Order Date]],2,5),"d")</f>
        <v>4</v>
      </c>
      <c r="F6296" s="2" t="str">
        <f>TEXT(MID(Sales_Transactions[[#This Row],[Order Date]],2,5),"m")</f>
        <v>10</v>
      </c>
      <c r="G6296" s="2" t="str">
        <f>TEXT(MID(Sales_Transactions[[#This Row],[Order Date]],2,5),"yyy")</f>
        <v>2012</v>
      </c>
      <c r="H6296" s="2" t="str">
        <f>TEXT(MID(Sales_Transactions[[#This Row],[Order Date]],2,5),"yyy/m")</f>
        <v>2012/10</v>
      </c>
      <c r="I6296" t="s">
        <v>101</v>
      </c>
      <c r="J6296">
        <f t="shared" si="588"/>
        <v>1</v>
      </c>
      <c r="K6296" s="2">
        <v>40</v>
      </c>
      <c r="L6296" s="3">
        <v>2182.91</v>
      </c>
      <c r="M6296" s="4">
        <v>0.1</v>
      </c>
      <c r="N6296" s="5" t="s">
        <v>67</v>
      </c>
      <c r="O6296" s="3">
        <v>549.45000000000005</v>
      </c>
      <c r="P6296" s="3">
        <v>60.22</v>
      </c>
      <c r="Q6296" s="3">
        <v>3.5</v>
      </c>
      <c r="R6296" s="5" t="s">
        <v>2475</v>
      </c>
      <c r="S6296" s="5" t="s">
        <v>2476</v>
      </c>
      <c r="T6296" s="5" t="str">
        <f t="shared" si="589"/>
        <v>Anemone Ratner</v>
      </c>
      <c r="U6296" t="s">
        <v>855</v>
      </c>
      <c r="V6296" s="5" t="s">
        <v>27</v>
      </c>
      <c r="W6296" s="5" t="s">
        <v>28</v>
      </c>
      <c r="X6296" s="5" t="s">
        <v>38</v>
      </c>
      <c r="Y6296" s="5" t="s">
        <v>1057</v>
      </c>
      <c r="Z6296" s="5" t="s">
        <v>43</v>
      </c>
      <c r="AA6296" s="4">
        <v>0.56999999999999995</v>
      </c>
      <c r="AB6296" s="1">
        <v>41189</v>
      </c>
      <c r="AC6296" s="1">
        <v>25677</v>
      </c>
      <c r="AD6296">
        <f t="shared" si="590"/>
        <v>3</v>
      </c>
      <c r="AE6296">
        <f t="shared" ca="1" si="591"/>
        <v>54</v>
      </c>
      <c r="AF6296" t="str">
        <f t="shared" ca="1" si="592"/>
        <v>18-64</v>
      </c>
      <c r="AG6296" s="3">
        <f t="shared" si="593"/>
        <v>1.5914945</v>
      </c>
      <c r="AH6296" t="str">
        <f>_xlfn.IFNA(VLOOKUP(Sales_Transactions[[#This Row],[Order ID]],Returned_Items[#All],2,FALSE),"Not Returned")</f>
        <v>Not Returned</v>
      </c>
    </row>
    <row r="6297" spans="1:34" x14ac:dyDescent="0.25">
      <c r="A6297">
        <v>15651</v>
      </c>
      <c r="C6297" t="s">
        <v>1914</v>
      </c>
      <c r="D6297" s="2" t="str">
        <f>TEXT(MID(Sales_Transactions[[#This Row],[Order Date]],2,5),"d/m/yyy")</f>
        <v>4/10/2012</v>
      </c>
      <c r="E6297" s="2" t="str">
        <f>TEXT(MID(Sales_Transactions[[#This Row],[Order Date]],2,5),"d")</f>
        <v>4</v>
      </c>
      <c r="F6297" s="2" t="str">
        <f>TEXT(MID(Sales_Transactions[[#This Row],[Order Date]],2,5),"m")</f>
        <v>10</v>
      </c>
      <c r="G6297" s="2" t="str">
        <f>TEXT(MID(Sales_Transactions[[#This Row],[Order Date]],2,5),"yyy")</f>
        <v>2012</v>
      </c>
      <c r="H6297" s="2" t="str">
        <f>TEXT(MID(Sales_Transactions[[#This Row],[Order Date]],2,5),"yyy/m")</f>
        <v>2012/10</v>
      </c>
      <c r="I6297" t="s">
        <v>101</v>
      </c>
      <c r="J6297">
        <f t="shared" si="588"/>
        <v>1</v>
      </c>
      <c r="K6297" s="2">
        <v>14</v>
      </c>
      <c r="L6297" s="3">
        <v>1144.3499999999999</v>
      </c>
      <c r="M6297" s="4">
        <v>0.05</v>
      </c>
      <c r="N6297" s="5" t="s">
        <v>23</v>
      </c>
      <c r="O6297" s="3">
        <v>-448.6</v>
      </c>
      <c r="P6297" s="3">
        <v>80.98</v>
      </c>
      <c r="Q6297" s="3">
        <v>35</v>
      </c>
      <c r="R6297" s="5" t="s">
        <v>2475</v>
      </c>
      <c r="S6297" s="5" t="s">
        <v>2476</v>
      </c>
      <c r="T6297" s="5" t="str">
        <f t="shared" si="589"/>
        <v>Anemone Ratner</v>
      </c>
      <c r="U6297" t="s">
        <v>855</v>
      </c>
      <c r="V6297" s="5" t="s">
        <v>27</v>
      </c>
      <c r="W6297" s="5" t="s">
        <v>28</v>
      </c>
      <c r="X6297" s="5" t="s">
        <v>29</v>
      </c>
      <c r="Y6297" s="5" t="s">
        <v>1842</v>
      </c>
      <c r="Z6297" s="5" t="s">
        <v>31</v>
      </c>
      <c r="AA6297" s="4">
        <v>0.83</v>
      </c>
      <c r="AB6297" s="1">
        <v>41188</v>
      </c>
      <c r="AC6297" s="1">
        <v>25591</v>
      </c>
      <c r="AD6297">
        <f t="shared" si="590"/>
        <v>2</v>
      </c>
      <c r="AE6297">
        <f t="shared" ca="1" si="591"/>
        <v>54</v>
      </c>
      <c r="AF6297" t="str">
        <f t="shared" ca="1" si="592"/>
        <v>18-64</v>
      </c>
      <c r="AG6297" s="3">
        <f t="shared" si="593"/>
        <v>8.2813935714285716</v>
      </c>
      <c r="AH6297" t="str">
        <f>_xlfn.IFNA(VLOOKUP(Sales_Transactions[[#This Row],[Order ID]],Returned_Items[#All],2,FALSE),"Not Returned")</f>
        <v>Not Returned</v>
      </c>
    </row>
    <row r="6298" spans="1:34" x14ac:dyDescent="0.25">
      <c r="A6298">
        <v>15651</v>
      </c>
      <c r="C6298" t="s">
        <v>1914</v>
      </c>
      <c r="D6298" s="2" t="str">
        <f>TEXT(MID(Sales_Transactions[[#This Row],[Order Date]],2,5),"d/m/yyy")</f>
        <v>4/10/2012</v>
      </c>
      <c r="E6298" s="2" t="str">
        <f>TEXT(MID(Sales_Transactions[[#This Row],[Order Date]],2,5),"d")</f>
        <v>4</v>
      </c>
      <c r="F6298" s="2" t="str">
        <f>TEXT(MID(Sales_Transactions[[#This Row],[Order Date]],2,5),"m")</f>
        <v>10</v>
      </c>
      <c r="G6298" s="2" t="str">
        <f>TEXT(MID(Sales_Transactions[[#This Row],[Order Date]],2,5),"yyy")</f>
        <v>2012</v>
      </c>
      <c r="H6298" s="2" t="str">
        <f>TEXT(MID(Sales_Transactions[[#This Row],[Order Date]],2,5),"yyy/m")</f>
        <v>2012/10</v>
      </c>
      <c r="I6298" t="s">
        <v>101</v>
      </c>
      <c r="J6298">
        <f t="shared" si="588"/>
        <v>1</v>
      </c>
      <c r="K6298" s="2">
        <v>8</v>
      </c>
      <c r="L6298" s="3">
        <v>1496.83</v>
      </c>
      <c r="M6298" s="4">
        <v>7.0000000000000007E-2</v>
      </c>
      <c r="N6298" s="5" t="s">
        <v>34</v>
      </c>
      <c r="O6298" s="3">
        <v>-329.72</v>
      </c>
      <c r="P6298" s="3">
        <v>179.29</v>
      </c>
      <c r="Q6298" s="3">
        <v>56.2</v>
      </c>
      <c r="R6298" s="5" t="s">
        <v>2475</v>
      </c>
      <c r="S6298" s="5" t="s">
        <v>2476</v>
      </c>
      <c r="T6298" s="5" t="str">
        <f t="shared" si="589"/>
        <v>Anemone Ratner</v>
      </c>
      <c r="U6298" t="s">
        <v>855</v>
      </c>
      <c r="V6298" s="5" t="s">
        <v>27</v>
      </c>
      <c r="W6298" s="5" t="s">
        <v>57</v>
      </c>
      <c r="X6298" s="5" t="s">
        <v>107</v>
      </c>
      <c r="Y6298" s="5" t="s">
        <v>1357</v>
      </c>
      <c r="Z6298" s="5" t="s">
        <v>106</v>
      </c>
      <c r="AA6298" s="4">
        <v>0.71</v>
      </c>
      <c r="AB6298" s="1">
        <v>41188</v>
      </c>
      <c r="AC6298" s="1">
        <v>25539</v>
      </c>
      <c r="AD6298">
        <f t="shared" si="590"/>
        <v>2</v>
      </c>
      <c r="AE6298">
        <f t="shared" ca="1" si="591"/>
        <v>54</v>
      </c>
      <c r="AF6298" t="str">
        <f t="shared" ca="1" si="592"/>
        <v>18-64</v>
      </c>
      <c r="AG6298" s="3">
        <f t="shared" si="593"/>
        <v>29.420562124999996</v>
      </c>
      <c r="AH6298" t="str">
        <f>_xlfn.IFNA(VLOOKUP(Sales_Transactions[[#This Row],[Order ID]],Returned_Items[#All],2,FALSE),"Not Returned")</f>
        <v>Not Returned</v>
      </c>
    </row>
    <row r="6299" spans="1:34" x14ac:dyDescent="0.25">
      <c r="A6299">
        <v>16197</v>
      </c>
      <c r="C6299" t="s">
        <v>1443</v>
      </c>
      <c r="D6299" s="2" t="str">
        <f>TEXT(MID(Sales_Transactions[[#This Row],[Order Date]],2,5),"d/m/yyy")</f>
        <v>26/10/2012</v>
      </c>
      <c r="E6299" s="2" t="str">
        <f>TEXT(MID(Sales_Transactions[[#This Row],[Order Date]],2,5),"d")</f>
        <v>26</v>
      </c>
      <c r="F6299" s="2" t="str">
        <f>TEXT(MID(Sales_Transactions[[#This Row],[Order Date]],2,5),"m")</f>
        <v>10</v>
      </c>
      <c r="G6299" s="2" t="str">
        <f>TEXT(MID(Sales_Transactions[[#This Row],[Order Date]],2,5),"yyy")</f>
        <v>2012</v>
      </c>
      <c r="H6299" s="2" t="str">
        <f>TEXT(MID(Sales_Transactions[[#This Row],[Order Date]],2,5),"yyy/m")</f>
        <v>2012/10</v>
      </c>
      <c r="I6299" t="s">
        <v>101</v>
      </c>
      <c r="J6299">
        <f t="shared" si="588"/>
        <v>1</v>
      </c>
      <c r="K6299" s="2">
        <v>23</v>
      </c>
      <c r="L6299" s="3">
        <v>218.71</v>
      </c>
      <c r="M6299" s="4">
        <v>0</v>
      </c>
      <c r="N6299" s="5" t="s">
        <v>67</v>
      </c>
      <c r="O6299" s="3">
        <v>67.23</v>
      </c>
      <c r="P6299" s="3">
        <v>9.11</v>
      </c>
      <c r="Q6299" s="3">
        <v>2.15</v>
      </c>
      <c r="R6299" s="5" t="s">
        <v>2717</v>
      </c>
      <c r="S6299" s="5" t="s">
        <v>2342</v>
      </c>
      <c r="T6299" s="5" t="str">
        <f t="shared" si="589"/>
        <v>Katherine Hughes</v>
      </c>
      <c r="U6299" t="s">
        <v>855</v>
      </c>
      <c r="V6299" s="5" t="s">
        <v>37</v>
      </c>
      <c r="W6299" s="5" t="s">
        <v>28</v>
      </c>
      <c r="X6299" s="5" t="s">
        <v>75</v>
      </c>
      <c r="Y6299" s="5" t="s">
        <v>2519</v>
      </c>
      <c r="Z6299" s="5" t="s">
        <v>84</v>
      </c>
      <c r="AA6299" s="4">
        <v>0.4</v>
      </c>
      <c r="AB6299" s="1">
        <v>41208</v>
      </c>
      <c r="AC6299" s="1">
        <v>26416</v>
      </c>
      <c r="AD6299">
        <f t="shared" si="590"/>
        <v>0</v>
      </c>
      <c r="AE6299">
        <f t="shared" ca="1" si="591"/>
        <v>52</v>
      </c>
      <c r="AF6299" t="str">
        <f t="shared" ca="1" si="592"/>
        <v>18-64</v>
      </c>
      <c r="AG6299" s="3">
        <f t="shared" si="593"/>
        <v>0.48956521739130432</v>
      </c>
      <c r="AH6299" t="str">
        <f>_xlfn.IFNA(VLOOKUP(Sales_Transactions[[#This Row],[Order ID]],Returned_Items[#All],2,FALSE),"Not Returned")</f>
        <v>Not Returned</v>
      </c>
    </row>
    <row r="6300" spans="1:34" x14ac:dyDescent="0.25">
      <c r="A6300">
        <v>16197</v>
      </c>
      <c r="C6300" t="s">
        <v>1443</v>
      </c>
      <c r="D6300" s="2" t="str">
        <f>TEXT(MID(Sales_Transactions[[#This Row],[Order Date]],2,5),"d/m/yyy")</f>
        <v>26/10/2012</v>
      </c>
      <c r="E6300" s="2" t="str">
        <f>TEXT(MID(Sales_Transactions[[#This Row],[Order Date]],2,5),"d")</f>
        <v>26</v>
      </c>
      <c r="F6300" s="2" t="str">
        <f>TEXT(MID(Sales_Transactions[[#This Row],[Order Date]],2,5),"m")</f>
        <v>10</v>
      </c>
      <c r="G6300" s="2" t="str">
        <f>TEXT(MID(Sales_Transactions[[#This Row],[Order Date]],2,5),"yyy")</f>
        <v>2012</v>
      </c>
      <c r="H6300" s="2" t="str">
        <f>TEXT(MID(Sales_Transactions[[#This Row],[Order Date]],2,5),"yyy/m")</f>
        <v>2012/10</v>
      </c>
      <c r="I6300" t="s">
        <v>101</v>
      </c>
      <c r="J6300">
        <f t="shared" si="588"/>
        <v>1</v>
      </c>
      <c r="K6300" s="2">
        <v>19</v>
      </c>
      <c r="L6300" s="3">
        <v>103.68</v>
      </c>
      <c r="M6300" s="4">
        <v>0.08</v>
      </c>
      <c r="N6300" s="5" t="s">
        <v>23</v>
      </c>
      <c r="O6300" s="3">
        <v>-58.16</v>
      </c>
      <c r="P6300" s="3">
        <v>5.28</v>
      </c>
      <c r="Q6300" s="3">
        <v>5.85</v>
      </c>
      <c r="R6300" s="5" t="s">
        <v>2717</v>
      </c>
      <c r="S6300" s="5" t="s">
        <v>2342</v>
      </c>
      <c r="T6300" s="5" t="str">
        <f t="shared" si="589"/>
        <v>Katherine Hughes</v>
      </c>
      <c r="U6300" t="s">
        <v>855</v>
      </c>
      <c r="V6300" s="5" t="s">
        <v>37</v>
      </c>
      <c r="W6300" s="5" t="s">
        <v>28</v>
      </c>
      <c r="X6300" s="5" t="s">
        <v>75</v>
      </c>
      <c r="Y6300" s="5" t="s">
        <v>3484</v>
      </c>
      <c r="Z6300" s="5" t="s">
        <v>43</v>
      </c>
      <c r="AA6300" s="4">
        <v>0.4</v>
      </c>
      <c r="AB6300" s="1">
        <v>41209</v>
      </c>
      <c r="AC6300" s="1">
        <v>26435</v>
      </c>
      <c r="AD6300">
        <f t="shared" si="590"/>
        <v>1</v>
      </c>
      <c r="AE6300">
        <f t="shared" ca="1" si="591"/>
        <v>52</v>
      </c>
      <c r="AF6300" t="str">
        <f t="shared" ca="1" si="592"/>
        <v>18-64</v>
      </c>
      <c r="AG6300" s="3">
        <f t="shared" si="593"/>
        <v>0.5855671578947369</v>
      </c>
      <c r="AH6300" t="str">
        <f>_xlfn.IFNA(VLOOKUP(Sales_Transactions[[#This Row],[Order ID]],Returned_Items[#All],2,FALSE),"Not Returned")</f>
        <v>Not Returned</v>
      </c>
    </row>
    <row r="6301" spans="1:34" x14ac:dyDescent="0.25">
      <c r="A6301">
        <v>16770</v>
      </c>
      <c r="C6301" t="s">
        <v>480</v>
      </c>
      <c r="D6301" s="2" t="str">
        <f>TEXT(MID(Sales_Transactions[[#This Row],[Order Date]],2,5),"d/m/yyy")</f>
        <v>6/1/2009</v>
      </c>
      <c r="E6301" s="2" t="str">
        <f>TEXT(MID(Sales_Transactions[[#This Row],[Order Date]],2,5),"d")</f>
        <v>6</v>
      </c>
      <c r="F6301" s="2" t="str">
        <f>TEXT(MID(Sales_Transactions[[#This Row],[Order Date]],2,5),"m")</f>
        <v>1</v>
      </c>
      <c r="G6301" s="2" t="str">
        <f>TEXT(MID(Sales_Transactions[[#This Row],[Order Date]],2,5),"yyy")</f>
        <v>2009</v>
      </c>
      <c r="H6301" s="2" t="str">
        <f>TEXT(MID(Sales_Transactions[[#This Row],[Order Date]],2,5),"yyy/m")</f>
        <v>2009/1</v>
      </c>
      <c r="I6301" t="s">
        <v>101</v>
      </c>
      <c r="J6301">
        <f t="shared" si="588"/>
        <v>1</v>
      </c>
      <c r="K6301" s="2">
        <v>17</v>
      </c>
      <c r="L6301" s="3">
        <v>37.06</v>
      </c>
      <c r="M6301" s="4">
        <v>0.03</v>
      </c>
      <c r="N6301" s="5" t="s">
        <v>23</v>
      </c>
      <c r="O6301" s="3">
        <v>0.61</v>
      </c>
      <c r="P6301" s="3">
        <v>2.1</v>
      </c>
      <c r="Q6301" s="3">
        <v>0.7</v>
      </c>
      <c r="R6301" s="5" t="s">
        <v>24</v>
      </c>
      <c r="S6301" s="5" t="s">
        <v>2628</v>
      </c>
      <c r="T6301" s="5" t="str">
        <f t="shared" si="589"/>
        <v>Muhammed Yedwab</v>
      </c>
      <c r="U6301" t="s">
        <v>855</v>
      </c>
      <c r="V6301" s="5" t="s">
        <v>37</v>
      </c>
      <c r="W6301" s="5" t="s">
        <v>28</v>
      </c>
      <c r="X6301" s="5" t="s">
        <v>124</v>
      </c>
      <c r="Y6301" s="5" t="s">
        <v>3025</v>
      </c>
      <c r="Z6301" s="5" t="s">
        <v>84</v>
      </c>
      <c r="AA6301" s="4">
        <v>0.56999999999999995</v>
      </c>
      <c r="AB6301" s="1">
        <v>39820</v>
      </c>
      <c r="AC6301" s="1">
        <v>25418</v>
      </c>
      <c r="AD6301">
        <f t="shared" si="590"/>
        <v>1</v>
      </c>
      <c r="AE6301">
        <f t="shared" ca="1" si="591"/>
        <v>55</v>
      </c>
      <c r="AF6301" t="str">
        <f t="shared" ca="1" si="592"/>
        <v>18-64</v>
      </c>
      <c r="AG6301" s="3">
        <f t="shared" si="593"/>
        <v>0.16466882352941176</v>
      </c>
      <c r="AH6301" t="str">
        <f>_xlfn.IFNA(VLOOKUP(Sales_Transactions[[#This Row],[Order ID]],Returned_Items[#All],2,FALSE),"Not Returned")</f>
        <v>Not Returned</v>
      </c>
    </row>
    <row r="6302" spans="1:34" x14ac:dyDescent="0.25">
      <c r="A6302">
        <v>16802</v>
      </c>
      <c r="C6302" t="s">
        <v>2452</v>
      </c>
      <c r="D6302" s="2" t="str">
        <f>TEXT(MID(Sales_Transactions[[#This Row],[Order Date]],2,5),"d/m/yyy")</f>
        <v>20/4/2011</v>
      </c>
      <c r="E6302" s="2" t="str">
        <f>TEXT(MID(Sales_Transactions[[#This Row],[Order Date]],2,5),"d")</f>
        <v>20</v>
      </c>
      <c r="F6302" s="2" t="str">
        <f>TEXT(MID(Sales_Transactions[[#This Row],[Order Date]],2,5),"m")</f>
        <v>4</v>
      </c>
      <c r="G6302" s="2" t="str">
        <f>TEXT(MID(Sales_Transactions[[#This Row],[Order Date]],2,5),"yyy")</f>
        <v>2011</v>
      </c>
      <c r="H6302" s="2" t="str">
        <f>TEXT(MID(Sales_Transactions[[#This Row],[Order Date]],2,5),"yyy/m")</f>
        <v>2011/4</v>
      </c>
      <c r="I6302" t="s">
        <v>78</v>
      </c>
      <c r="J6302">
        <f t="shared" si="588"/>
        <v>3</v>
      </c>
      <c r="K6302" s="2">
        <v>44</v>
      </c>
      <c r="L6302" s="3">
        <v>302.58999999999997</v>
      </c>
      <c r="M6302" s="4">
        <v>0.05</v>
      </c>
      <c r="N6302" s="5" t="s">
        <v>67</v>
      </c>
      <c r="O6302" s="3">
        <v>-124.44</v>
      </c>
      <c r="P6302" s="3">
        <v>6.68</v>
      </c>
      <c r="Q6302" s="3">
        <v>6.93</v>
      </c>
      <c r="R6302" s="5" t="s">
        <v>2636</v>
      </c>
      <c r="S6302" s="5" t="s">
        <v>199</v>
      </c>
      <c r="T6302" s="5" t="str">
        <f t="shared" si="589"/>
        <v>Nora Price</v>
      </c>
      <c r="U6302" t="s">
        <v>855</v>
      </c>
      <c r="V6302" s="5" t="s">
        <v>74</v>
      </c>
      <c r="W6302" s="5" t="s">
        <v>28</v>
      </c>
      <c r="X6302" s="5" t="s">
        <v>75</v>
      </c>
      <c r="Y6302" s="5" t="s">
        <v>631</v>
      </c>
      <c r="Z6302" s="5" t="s">
        <v>43</v>
      </c>
      <c r="AA6302" s="4">
        <v>0.37</v>
      </c>
      <c r="AB6302" s="1">
        <v>40654</v>
      </c>
      <c r="AC6302" s="1">
        <v>25223</v>
      </c>
      <c r="AD6302">
        <f t="shared" si="590"/>
        <v>1</v>
      </c>
      <c r="AE6302">
        <f t="shared" ca="1" si="591"/>
        <v>55</v>
      </c>
      <c r="AF6302" t="str">
        <f t="shared" ca="1" si="592"/>
        <v>18-64</v>
      </c>
      <c r="AG6302" s="3">
        <f t="shared" si="593"/>
        <v>0.30924227272727273</v>
      </c>
      <c r="AH6302" t="str">
        <f>_xlfn.IFNA(VLOOKUP(Sales_Transactions[[#This Row],[Order ID]],Returned_Items[#All],2,FALSE),"Not Returned")</f>
        <v>Not Returned</v>
      </c>
    </row>
    <row r="6303" spans="1:34" hidden="1" x14ac:dyDescent="0.25">
      <c r="A6303">
        <v>16802</v>
      </c>
      <c r="C6303" t="s">
        <v>2452</v>
      </c>
      <c r="D6303" s="2" t="str">
        <f>TEXT(MID(Sales_Transactions[[#This Row],[Order Date]],2,5),"d/m/yyy")</f>
        <v>20/4/2011</v>
      </c>
      <c r="E6303" s="2" t="str">
        <f>TEXT(MID(Sales_Transactions[[#This Row],[Order Date]],2,5),"d")</f>
        <v>20</v>
      </c>
      <c r="F6303" s="2" t="str">
        <f>TEXT(MID(Sales_Transactions[[#This Row],[Order Date]],2,5),"m")</f>
        <v>4</v>
      </c>
      <c r="G6303" s="2" t="str">
        <f>TEXT(MID(Sales_Transactions[[#This Row],[Order Date]],2,5),"yyy")</f>
        <v>2011</v>
      </c>
      <c r="H6303" s="2" t="str">
        <f>TEXT(MID(Sales_Transactions[[#This Row],[Order Date]],2,5),"yyy/m")</f>
        <v>2011/4</v>
      </c>
      <c r="I6303" t="s">
        <v>78</v>
      </c>
      <c r="J6303">
        <f t="shared" si="588"/>
        <v>3</v>
      </c>
      <c r="K6303" s="2">
        <v>26</v>
      </c>
      <c r="L6303">
        <v>2703.45</v>
      </c>
      <c r="M6303">
        <v>0.01</v>
      </c>
      <c r="N6303" t="s">
        <v>23</v>
      </c>
      <c r="O6303">
        <v>-445.04</v>
      </c>
      <c r="P6303">
        <v>95.99</v>
      </c>
      <c r="Q6303">
        <v>35</v>
      </c>
      <c r="R6303" t="s">
        <v>2636</v>
      </c>
      <c r="S6303" t="s">
        <v>199</v>
      </c>
      <c r="T6303" t="str">
        <f t="shared" si="589"/>
        <v>Nora Price</v>
      </c>
      <c r="U6303" t="s">
        <v>855</v>
      </c>
      <c r="V6303" t="s">
        <v>74</v>
      </c>
      <c r="W6303" t="s">
        <v>28</v>
      </c>
      <c r="X6303" t="s">
        <v>29</v>
      </c>
      <c r="Y6303" t="s">
        <v>2536</v>
      </c>
      <c r="Z6303" t="s">
        <v>31</v>
      </c>
      <c r="AA6303"/>
      <c r="AB6303" s="1">
        <v>40655</v>
      </c>
      <c r="AC6303" s="1">
        <v>24930</v>
      </c>
      <c r="AD6303">
        <f t="shared" si="590"/>
        <v>2</v>
      </c>
      <c r="AE6303">
        <f t="shared" ca="1" si="591"/>
        <v>56</v>
      </c>
      <c r="AF6303" t="str">
        <f t="shared" ca="1" si="592"/>
        <v>18-64</v>
      </c>
      <c r="AG6303">
        <f t="shared" si="593"/>
        <v>5.0377077307692311</v>
      </c>
      <c r="AH6303" t="str">
        <f>_xlfn.IFNA(VLOOKUP(Sales_Transactions[[#This Row],[Order ID]],Returned_Items[#All],2,FALSE),"Not Returned")</f>
        <v>Not Returned</v>
      </c>
    </row>
    <row r="6304" spans="1:34" x14ac:dyDescent="0.25">
      <c r="A6304">
        <v>16961</v>
      </c>
      <c r="C6304" t="s">
        <v>480</v>
      </c>
      <c r="D6304" s="2" t="str">
        <f>TEXT(MID(Sales_Transactions[[#This Row],[Order Date]],2,5),"d/m/yyy")</f>
        <v>6/1/2009</v>
      </c>
      <c r="E6304" s="2" t="str">
        <f>TEXT(MID(Sales_Transactions[[#This Row],[Order Date]],2,5),"d")</f>
        <v>6</v>
      </c>
      <c r="F6304" s="2" t="str">
        <f>TEXT(MID(Sales_Transactions[[#This Row],[Order Date]],2,5),"m")</f>
        <v>1</v>
      </c>
      <c r="G6304" s="2" t="str">
        <f>TEXT(MID(Sales_Transactions[[#This Row],[Order Date]],2,5),"yyy")</f>
        <v>2009</v>
      </c>
      <c r="H6304" s="2" t="str">
        <f>TEXT(MID(Sales_Transactions[[#This Row],[Order Date]],2,5),"yyy/m")</f>
        <v>2009/1</v>
      </c>
      <c r="I6304" t="s">
        <v>52</v>
      </c>
      <c r="J6304">
        <f t="shared" si="588"/>
        <v>1</v>
      </c>
      <c r="K6304" s="2">
        <v>27</v>
      </c>
      <c r="L6304" s="3">
        <v>46.86</v>
      </c>
      <c r="M6304" s="4">
        <v>0.06</v>
      </c>
      <c r="N6304" s="5" t="s">
        <v>23</v>
      </c>
      <c r="O6304" s="3">
        <v>-37.08</v>
      </c>
      <c r="P6304" s="3">
        <v>1.7</v>
      </c>
      <c r="Q6304" s="3">
        <v>1.99</v>
      </c>
      <c r="R6304" s="5" t="s">
        <v>2669</v>
      </c>
      <c r="S6304" s="5" t="s">
        <v>1212</v>
      </c>
      <c r="T6304" s="5" t="str">
        <f t="shared" si="589"/>
        <v>Tracy Collins</v>
      </c>
      <c r="U6304" t="s">
        <v>855</v>
      </c>
      <c r="V6304" s="5" t="s">
        <v>37</v>
      </c>
      <c r="W6304" s="5" t="s">
        <v>48</v>
      </c>
      <c r="X6304" s="5" t="s">
        <v>87</v>
      </c>
      <c r="Y6304" s="5" t="s">
        <v>1652</v>
      </c>
      <c r="Z6304" s="5" t="s">
        <v>60</v>
      </c>
      <c r="AA6304" s="4">
        <v>0.51</v>
      </c>
      <c r="AB6304" s="1">
        <v>39820</v>
      </c>
      <c r="AC6304" s="1">
        <v>24934</v>
      </c>
      <c r="AD6304">
        <f t="shared" si="590"/>
        <v>1</v>
      </c>
      <c r="AE6304">
        <f t="shared" ca="1" si="591"/>
        <v>56</v>
      </c>
      <c r="AF6304" t="str">
        <f t="shared" ca="1" si="592"/>
        <v>18-64</v>
      </c>
      <c r="AG6304" s="3">
        <f t="shared" si="593"/>
        <v>0.13662888888888888</v>
      </c>
      <c r="AH6304" t="str">
        <f>_xlfn.IFNA(VLOOKUP(Sales_Transactions[[#This Row],[Order ID]],Returned_Items[#All],2,FALSE),"Not Returned")</f>
        <v>Returned</v>
      </c>
    </row>
    <row r="6305" spans="1:34" x14ac:dyDescent="0.25">
      <c r="A6305">
        <v>16961</v>
      </c>
      <c r="C6305" t="s">
        <v>480</v>
      </c>
      <c r="D6305" s="2" t="str">
        <f>TEXT(MID(Sales_Transactions[[#This Row],[Order Date]],2,5),"d/m/yyy")</f>
        <v>6/1/2009</v>
      </c>
      <c r="E6305" s="2" t="str">
        <f>TEXT(MID(Sales_Transactions[[#This Row],[Order Date]],2,5),"d")</f>
        <v>6</v>
      </c>
      <c r="F6305" s="2" t="str">
        <f>TEXT(MID(Sales_Transactions[[#This Row],[Order Date]],2,5),"m")</f>
        <v>1</v>
      </c>
      <c r="G6305" s="2" t="str">
        <f>TEXT(MID(Sales_Transactions[[#This Row],[Order Date]],2,5),"yyy")</f>
        <v>2009</v>
      </c>
      <c r="H6305" s="2" t="str">
        <f>TEXT(MID(Sales_Transactions[[#This Row],[Order Date]],2,5),"yyy/m")</f>
        <v>2009/1</v>
      </c>
      <c r="I6305" t="s">
        <v>52</v>
      </c>
      <c r="J6305">
        <f t="shared" si="588"/>
        <v>1</v>
      </c>
      <c r="K6305" s="2">
        <v>34</v>
      </c>
      <c r="L6305" s="3">
        <v>1089.5899999999999</v>
      </c>
      <c r="M6305" s="4">
        <v>0.01</v>
      </c>
      <c r="N6305" s="5" t="s">
        <v>23</v>
      </c>
      <c r="O6305" s="3">
        <v>433.24</v>
      </c>
      <c r="P6305" s="3">
        <v>30.98</v>
      </c>
      <c r="Q6305" s="3">
        <v>5.09</v>
      </c>
      <c r="R6305" s="5" t="s">
        <v>2669</v>
      </c>
      <c r="S6305" s="5" t="s">
        <v>1212</v>
      </c>
      <c r="T6305" s="5" t="str">
        <f t="shared" si="589"/>
        <v>Tracy Collins</v>
      </c>
      <c r="U6305" t="s">
        <v>855</v>
      </c>
      <c r="V6305" s="5" t="s">
        <v>37</v>
      </c>
      <c r="W6305" s="5" t="s">
        <v>28</v>
      </c>
      <c r="X6305" s="5" t="s">
        <v>75</v>
      </c>
      <c r="Y6305" s="5" t="s">
        <v>2993</v>
      </c>
      <c r="Z6305" s="5" t="s">
        <v>43</v>
      </c>
      <c r="AA6305" s="4">
        <v>0.4</v>
      </c>
      <c r="AB6305" s="1">
        <v>39821</v>
      </c>
      <c r="AC6305" s="1">
        <v>25129</v>
      </c>
      <c r="AD6305">
        <f t="shared" si="590"/>
        <v>2</v>
      </c>
      <c r="AE6305">
        <f t="shared" ca="1" si="591"/>
        <v>55</v>
      </c>
      <c r="AF6305" t="str">
        <f t="shared" ca="1" si="592"/>
        <v>18-64</v>
      </c>
      <c r="AG6305" s="3">
        <f t="shared" si="593"/>
        <v>1.0607912352941176</v>
      </c>
      <c r="AH6305" t="str">
        <f>_xlfn.IFNA(VLOOKUP(Sales_Transactions[[#This Row],[Order ID]],Returned_Items[#All],2,FALSE),"Not Returned")</f>
        <v>Returned</v>
      </c>
    </row>
    <row r="6306" spans="1:34" x14ac:dyDescent="0.25">
      <c r="A6306">
        <v>17543</v>
      </c>
      <c r="C6306" t="s">
        <v>2448</v>
      </c>
      <c r="D6306" s="2" t="str">
        <f>TEXT(MID(Sales_Transactions[[#This Row],[Order Date]],2,5),"d/m/yyy")</f>
        <v>25/5/2012</v>
      </c>
      <c r="E6306" s="2" t="str">
        <f>TEXT(MID(Sales_Transactions[[#This Row],[Order Date]],2,5),"d")</f>
        <v>25</v>
      </c>
      <c r="F6306" s="2" t="str">
        <f>TEXT(MID(Sales_Transactions[[#This Row],[Order Date]],2,5),"m")</f>
        <v>5</v>
      </c>
      <c r="G6306" s="2" t="str">
        <f>TEXT(MID(Sales_Transactions[[#This Row],[Order Date]],2,5),"yyy")</f>
        <v>2012</v>
      </c>
      <c r="H6306" s="2" t="str">
        <f>TEXT(MID(Sales_Transactions[[#This Row],[Order Date]],2,5),"yyy/m")</f>
        <v>2012/5</v>
      </c>
      <c r="I6306" t="s">
        <v>101</v>
      </c>
      <c r="J6306">
        <f t="shared" si="588"/>
        <v>1</v>
      </c>
      <c r="K6306" s="2">
        <v>1</v>
      </c>
      <c r="L6306" s="3">
        <v>15.73</v>
      </c>
      <c r="M6306" s="4">
        <v>0.09</v>
      </c>
      <c r="N6306" s="5" t="s">
        <v>23</v>
      </c>
      <c r="O6306" s="3">
        <v>-9.17</v>
      </c>
      <c r="P6306" s="3">
        <v>6.48</v>
      </c>
      <c r="Q6306" s="3">
        <v>9.5399999999999991</v>
      </c>
      <c r="R6306" s="5" t="s">
        <v>2669</v>
      </c>
      <c r="S6306" s="5" t="s">
        <v>1212</v>
      </c>
      <c r="T6306" s="5" t="str">
        <f t="shared" si="589"/>
        <v>Tracy Collins</v>
      </c>
      <c r="U6306" t="s">
        <v>855</v>
      </c>
      <c r="V6306" s="5" t="s">
        <v>37</v>
      </c>
      <c r="W6306" s="5" t="s">
        <v>28</v>
      </c>
      <c r="X6306" s="5" t="s">
        <v>75</v>
      </c>
      <c r="Y6306" s="5" t="s">
        <v>864</v>
      </c>
      <c r="Z6306" s="5" t="s">
        <v>43</v>
      </c>
      <c r="AA6306" s="4">
        <v>0.37</v>
      </c>
      <c r="AB6306" s="1">
        <v>41054</v>
      </c>
      <c r="AC6306" s="1">
        <v>24795</v>
      </c>
      <c r="AD6306">
        <f t="shared" si="590"/>
        <v>0</v>
      </c>
      <c r="AE6306">
        <f t="shared" ca="1" si="591"/>
        <v>56</v>
      </c>
      <c r="AF6306" t="str">
        <f t="shared" ca="1" si="592"/>
        <v>18-64</v>
      </c>
      <c r="AG6306" s="3">
        <f t="shared" si="593"/>
        <v>16.014167999999998</v>
      </c>
      <c r="AH6306" t="str">
        <f>_xlfn.IFNA(VLOOKUP(Sales_Transactions[[#This Row],[Order ID]],Returned_Items[#All],2,FALSE),"Not Returned")</f>
        <v>Not Returned</v>
      </c>
    </row>
    <row r="6307" spans="1:34" x14ac:dyDescent="0.25">
      <c r="A6307">
        <v>17543</v>
      </c>
      <c r="C6307" t="s">
        <v>2448</v>
      </c>
      <c r="D6307" s="2" t="str">
        <f>TEXT(MID(Sales_Transactions[[#This Row],[Order Date]],2,5),"d/m/yyy")</f>
        <v>25/5/2012</v>
      </c>
      <c r="E6307" s="2" t="str">
        <f>TEXT(MID(Sales_Transactions[[#This Row],[Order Date]],2,5),"d")</f>
        <v>25</v>
      </c>
      <c r="F6307" s="2" t="str">
        <f>TEXT(MID(Sales_Transactions[[#This Row],[Order Date]],2,5),"m")</f>
        <v>5</v>
      </c>
      <c r="G6307" s="2" t="str">
        <f>TEXT(MID(Sales_Transactions[[#This Row],[Order Date]],2,5),"yyy")</f>
        <v>2012</v>
      </c>
      <c r="H6307" s="2" t="str">
        <f>TEXT(MID(Sales_Transactions[[#This Row],[Order Date]],2,5),"yyy/m")</f>
        <v>2012/5</v>
      </c>
      <c r="I6307" t="s">
        <v>101</v>
      </c>
      <c r="J6307">
        <f t="shared" si="588"/>
        <v>1</v>
      </c>
      <c r="K6307" s="2">
        <v>35</v>
      </c>
      <c r="L6307" s="3">
        <v>1041.74</v>
      </c>
      <c r="M6307" s="4">
        <v>0.1</v>
      </c>
      <c r="N6307" s="5" t="s">
        <v>23</v>
      </c>
      <c r="O6307" s="3">
        <v>-51.74</v>
      </c>
      <c r="P6307" s="3">
        <v>30.98</v>
      </c>
      <c r="Q6307" s="3">
        <v>17.079999999999998</v>
      </c>
      <c r="R6307" s="5" t="s">
        <v>2669</v>
      </c>
      <c r="S6307" s="5" t="s">
        <v>1212</v>
      </c>
      <c r="T6307" s="5" t="str">
        <f t="shared" si="589"/>
        <v>Tracy Collins</v>
      </c>
      <c r="U6307" t="s">
        <v>855</v>
      </c>
      <c r="V6307" s="5" t="s">
        <v>37</v>
      </c>
      <c r="W6307" s="5" t="s">
        <v>28</v>
      </c>
      <c r="X6307" s="5" t="s">
        <v>75</v>
      </c>
      <c r="Y6307" s="5" t="s">
        <v>856</v>
      </c>
      <c r="Z6307" s="5" t="s">
        <v>43</v>
      </c>
      <c r="AA6307" s="4">
        <v>0.4</v>
      </c>
      <c r="AB6307" s="1">
        <v>41056</v>
      </c>
      <c r="AC6307" s="1">
        <v>24538</v>
      </c>
      <c r="AD6307">
        <f t="shared" si="590"/>
        <v>2</v>
      </c>
      <c r="AE6307">
        <f t="shared" ca="1" si="591"/>
        <v>57</v>
      </c>
      <c r="AF6307" t="str">
        <f t="shared" ca="1" si="592"/>
        <v>18-64</v>
      </c>
      <c r="AG6307" s="3">
        <f t="shared" si="593"/>
        <v>1.3722577142857144</v>
      </c>
      <c r="AH6307" t="str">
        <f>_xlfn.IFNA(VLOOKUP(Sales_Transactions[[#This Row],[Order ID]],Returned_Items[#All],2,FALSE),"Not Returned")</f>
        <v>Not Returned</v>
      </c>
    </row>
    <row r="6308" spans="1:34" x14ac:dyDescent="0.25">
      <c r="A6308">
        <v>17543</v>
      </c>
      <c r="C6308" t="s">
        <v>2448</v>
      </c>
      <c r="D6308" s="2" t="str">
        <f>TEXT(MID(Sales_Transactions[[#This Row],[Order Date]],2,5),"d/m/yyy")</f>
        <v>25/5/2012</v>
      </c>
      <c r="E6308" s="2" t="str">
        <f>TEXT(MID(Sales_Transactions[[#This Row],[Order Date]],2,5),"d")</f>
        <v>25</v>
      </c>
      <c r="F6308" s="2" t="str">
        <f>TEXT(MID(Sales_Transactions[[#This Row],[Order Date]],2,5),"m")</f>
        <v>5</v>
      </c>
      <c r="G6308" s="2" t="str">
        <f>TEXT(MID(Sales_Transactions[[#This Row],[Order Date]],2,5),"yyy")</f>
        <v>2012</v>
      </c>
      <c r="H6308" s="2" t="str">
        <f>TEXT(MID(Sales_Transactions[[#This Row],[Order Date]],2,5),"yyy/m")</f>
        <v>2012/5</v>
      </c>
      <c r="I6308" t="s">
        <v>101</v>
      </c>
      <c r="J6308">
        <f t="shared" si="588"/>
        <v>1</v>
      </c>
      <c r="K6308" s="2">
        <v>26</v>
      </c>
      <c r="L6308" s="3">
        <v>4300.6260000000002</v>
      </c>
      <c r="M6308" s="4">
        <v>0.06</v>
      </c>
      <c r="N6308" s="5" t="s">
        <v>23</v>
      </c>
      <c r="O6308" s="3">
        <v>685.21</v>
      </c>
      <c r="P6308" s="3">
        <v>200.99</v>
      </c>
      <c r="Q6308" s="3">
        <v>8.08</v>
      </c>
      <c r="R6308" s="5" t="s">
        <v>2669</v>
      </c>
      <c r="S6308" s="5" t="s">
        <v>1212</v>
      </c>
      <c r="T6308" s="5" t="str">
        <f t="shared" si="589"/>
        <v>Tracy Collins</v>
      </c>
      <c r="U6308" t="s">
        <v>855</v>
      </c>
      <c r="V6308" s="5" t="s">
        <v>37</v>
      </c>
      <c r="W6308" s="5" t="s">
        <v>48</v>
      </c>
      <c r="X6308" s="5" t="s">
        <v>49</v>
      </c>
      <c r="Y6308" s="5" t="s">
        <v>321</v>
      </c>
      <c r="Z6308" s="5" t="s">
        <v>43</v>
      </c>
      <c r="AA6308" s="4">
        <v>0.59</v>
      </c>
      <c r="AB6308" s="1">
        <v>41056</v>
      </c>
      <c r="AC6308" s="1">
        <v>24485</v>
      </c>
      <c r="AD6308">
        <f t="shared" si="590"/>
        <v>2</v>
      </c>
      <c r="AE6308">
        <f t="shared" ca="1" si="591"/>
        <v>57</v>
      </c>
      <c r="AF6308" t="str">
        <f t="shared" ca="1" si="592"/>
        <v>18-64</v>
      </c>
      <c r="AG6308" s="3">
        <f t="shared" si="593"/>
        <v>8.0365156153846158</v>
      </c>
      <c r="AH6308" t="str">
        <f>_xlfn.IFNA(VLOOKUP(Sales_Transactions[[#This Row],[Order ID]],Returned_Items[#All],2,FALSE),"Not Returned")</f>
        <v>Not Returned</v>
      </c>
    </row>
    <row r="6309" spans="1:34" x14ac:dyDescent="0.25">
      <c r="A6309">
        <v>18055</v>
      </c>
      <c r="C6309" t="s">
        <v>3365</v>
      </c>
      <c r="D6309" s="2" t="str">
        <f>TEXT(MID(Sales_Transactions[[#This Row],[Order Date]],2,5),"d/m/yyy")</f>
        <v>4/2/2010</v>
      </c>
      <c r="E6309" s="2" t="str">
        <f>TEXT(MID(Sales_Transactions[[#This Row],[Order Date]],2,5),"d")</f>
        <v>4</v>
      </c>
      <c r="F6309" s="2" t="str">
        <f>TEXT(MID(Sales_Transactions[[#This Row],[Order Date]],2,5),"m")</f>
        <v>2</v>
      </c>
      <c r="G6309" s="2" t="str">
        <f>TEXT(MID(Sales_Transactions[[#This Row],[Order Date]],2,5),"yyy")</f>
        <v>2010</v>
      </c>
      <c r="H6309" s="2" t="str">
        <f>TEXT(MID(Sales_Transactions[[#This Row],[Order Date]],2,5),"yyy/m")</f>
        <v>2010/2</v>
      </c>
      <c r="I6309" t="s">
        <v>101</v>
      </c>
      <c r="J6309">
        <f t="shared" si="588"/>
        <v>1</v>
      </c>
      <c r="K6309" s="2">
        <v>3</v>
      </c>
      <c r="L6309" s="3">
        <v>19.98</v>
      </c>
      <c r="M6309" s="4">
        <v>0.02</v>
      </c>
      <c r="N6309" s="5" t="s">
        <v>23</v>
      </c>
      <c r="O6309" s="3">
        <v>-9.61</v>
      </c>
      <c r="P6309" s="3">
        <v>4.9800000000000004</v>
      </c>
      <c r="Q6309" s="3">
        <v>4.75</v>
      </c>
      <c r="R6309" s="5" t="s">
        <v>2922</v>
      </c>
      <c r="S6309" s="5" t="s">
        <v>442</v>
      </c>
      <c r="T6309" s="5" t="str">
        <f t="shared" si="589"/>
        <v>Maribeth Schnelling</v>
      </c>
      <c r="U6309" t="s">
        <v>855</v>
      </c>
      <c r="V6309" s="5" t="s">
        <v>47</v>
      </c>
      <c r="W6309" s="5" t="s">
        <v>28</v>
      </c>
      <c r="X6309" s="5" t="s">
        <v>75</v>
      </c>
      <c r="Y6309" s="5" t="s">
        <v>231</v>
      </c>
      <c r="Z6309" s="5" t="s">
        <v>43</v>
      </c>
      <c r="AA6309" s="4">
        <v>0.36</v>
      </c>
      <c r="AB6309" s="1">
        <v>40215</v>
      </c>
      <c r="AC6309" s="1">
        <v>26247</v>
      </c>
      <c r="AD6309">
        <f t="shared" si="590"/>
        <v>2</v>
      </c>
      <c r="AE6309">
        <f t="shared" ca="1" si="591"/>
        <v>52</v>
      </c>
      <c r="AF6309" t="str">
        <f t="shared" ca="1" si="592"/>
        <v>18-64</v>
      </c>
      <c r="AG6309" s="3">
        <f t="shared" si="593"/>
        <v>3.2430013333333334</v>
      </c>
      <c r="AH6309" t="str">
        <f>_xlfn.IFNA(VLOOKUP(Sales_Transactions[[#This Row],[Order ID]],Returned_Items[#All],2,FALSE),"Not Returned")</f>
        <v>Not Returned</v>
      </c>
    </row>
    <row r="6310" spans="1:34" x14ac:dyDescent="0.25">
      <c r="A6310">
        <v>20480</v>
      </c>
      <c r="C6310" t="s">
        <v>2083</v>
      </c>
      <c r="D6310" s="2" t="str">
        <f>TEXT(MID(Sales_Transactions[[#This Row],[Order Date]],2,5),"d/m/yyy")</f>
        <v>29/1/2009</v>
      </c>
      <c r="E6310" s="2" t="str">
        <f>TEXT(MID(Sales_Transactions[[#This Row],[Order Date]],2,5),"d")</f>
        <v>29</v>
      </c>
      <c r="F6310" s="2" t="str">
        <f>TEXT(MID(Sales_Transactions[[#This Row],[Order Date]],2,5),"m")</f>
        <v>1</v>
      </c>
      <c r="G6310" s="2" t="str">
        <f>TEXT(MID(Sales_Transactions[[#This Row],[Order Date]],2,5),"yyy")</f>
        <v>2009</v>
      </c>
      <c r="H6310" s="2" t="str">
        <f>TEXT(MID(Sales_Transactions[[#This Row],[Order Date]],2,5),"yyy/m")</f>
        <v>2009/1</v>
      </c>
      <c r="I6310" t="s">
        <v>78</v>
      </c>
      <c r="J6310">
        <f t="shared" si="588"/>
        <v>3</v>
      </c>
      <c r="K6310" s="2">
        <v>38</v>
      </c>
      <c r="L6310" s="3">
        <v>16147.61</v>
      </c>
      <c r="M6310" s="4">
        <v>0.02</v>
      </c>
      <c r="N6310" s="5" t="s">
        <v>23</v>
      </c>
      <c r="O6310" s="3">
        <v>7604.95</v>
      </c>
      <c r="P6310" s="3">
        <v>420.98</v>
      </c>
      <c r="Q6310" s="3">
        <v>19.989999999999998</v>
      </c>
      <c r="R6310" s="5" t="s">
        <v>1531</v>
      </c>
      <c r="S6310" s="5" t="s">
        <v>2060</v>
      </c>
      <c r="T6310" s="5" t="str">
        <f t="shared" si="589"/>
        <v>Liz MacKendrick</v>
      </c>
      <c r="U6310" t="s">
        <v>855</v>
      </c>
      <c r="V6310" s="5" t="s">
        <v>47</v>
      </c>
      <c r="W6310" s="5" t="s">
        <v>28</v>
      </c>
      <c r="X6310" s="5" t="s">
        <v>41</v>
      </c>
      <c r="Y6310" s="5" t="s">
        <v>1027</v>
      </c>
      <c r="Z6310" s="5" t="s">
        <v>43</v>
      </c>
      <c r="AA6310" s="4">
        <v>0.35</v>
      </c>
      <c r="AB6310" s="1">
        <v>39845</v>
      </c>
      <c r="AC6310" s="1">
        <v>24334</v>
      </c>
      <c r="AD6310">
        <f t="shared" si="590"/>
        <v>3</v>
      </c>
      <c r="AE6310">
        <f t="shared" ca="1" si="591"/>
        <v>57</v>
      </c>
      <c r="AF6310" t="str">
        <f t="shared" ca="1" si="592"/>
        <v>18-64</v>
      </c>
      <c r="AG6310" s="3">
        <f t="shared" si="593"/>
        <v>11.602258000000001</v>
      </c>
      <c r="AH6310" t="str">
        <f>_xlfn.IFNA(VLOOKUP(Sales_Transactions[[#This Row],[Order ID]],Returned_Items[#All],2,FALSE),"Not Returned")</f>
        <v>Returned</v>
      </c>
    </row>
    <row r="6311" spans="1:34" x14ac:dyDescent="0.25">
      <c r="A6311">
        <v>20484</v>
      </c>
      <c r="C6311" t="s">
        <v>2083</v>
      </c>
      <c r="D6311" s="2" t="str">
        <f>TEXT(MID(Sales_Transactions[[#This Row],[Order Date]],2,5),"d/m/yyy")</f>
        <v>29/1/2009</v>
      </c>
      <c r="E6311" s="2" t="str">
        <f>TEXT(MID(Sales_Transactions[[#This Row],[Order Date]],2,5),"d")</f>
        <v>29</v>
      </c>
      <c r="F6311" s="2" t="str">
        <f>TEXT(MID(Sales_Transactions[[#This Row],[Order Date]],2,5),"m")</f>
        <v>1</v>
      </c>
      <c r="G6311" s="2" t="str">
        <f>TEXT(MID(Sales_Transactions[[#This Row],[Order Date]],2,5),"yyy")</f>
        <v>2009</v>
      </c>
      <c r="H6311" s="2" t="str">
        <f>TEXT(MID(Sales_Transactions[[#This Row],[Order Date]],2,5),"yyy/m")</f>
        <v>2009/1</v>
      </c>
      <c r="I6311" t="s">
        <v>101</v>
      </c>
      <c r="J6311">
        <f t="shared" si="588"/>
        <v>1</v>
      </c>
      <c r="K6311" s="2">
        <v>14</v>
      </c>
      <c r="L6311" s="3">
        <v>1122.6375</v>
      </c>
      <c r="M6311" s="4">
        <v>0.09</v>
      </c>
      <c r="N6311" s="5" t="s">
        <v>23</v>
      </c>
      <c r="O6311" s="3">
        <v>17.68</v>
      </c>
      <c r="P6311" s="3">
        <v>95.99</v>
      </c>
      <c r="Q6311" s="3">
        <v>4.9000000000000004</v>
      </c>
      <c r="R6311" s="5" t="s">
        <v>2717</v>
      </c>
      <c r="S6311" s="5" t="s">
        <v>2342</v>
      </c>
      <c r="T6311" s="5" t="str">
        <f t="shared" si="589"/>
        <v>Katherine Hughes</v>
      </c>
      <c r="U6311" t="s">
        <v>855</v>
      </c>
      <c r="V6311" s="5" t="s">
        <v>37</v>
      </c>
      <c r="W6311" s="5" t="s">
        <v>48</v>
      </c>
      <c r="X6311" s="5" t="s">
        <v>49</v>
      </c>
      <c r="Y6311" s="5" t="s">
        <v>2243</v>
      </c>
      <c r="Z6311" s="5" t="s">
        <v>43</v>
      </c>
      <c r="AA6311" s="4">
        <v>0.56000000000000005</v>
      </c>
      <c r="AB6311" s="1">
        <v>39844</v>
      </c>
      <c r="AC6311" s="1">
        <v>24231</v>
      </c>
      <c r="AD6311">
        <f t="shared" si="590"/>
        <v>2</v>
      </c>
      <c r="AE6311">
        <f t="shared" ca="1" si="591"/>
        <v>58</v>
      </c>
      <c r="AF6311" t="str">
        <f t="shared" ca="1" si="592"/>
        <v>18-64</v>
      </c>
      <c r="AG6311" s="3">
        <f t="shared" si="593"/>
        <v>7.2002577857142853</v>
      </c>
      <c r="AH6311" t="str">
        <f>_xlfn.IFNA(VLOOKUP(Sales_Transactions[[#This Row],[Order ID]],Returned_Items[#All],2,FALSE),"Not Returned")</f>
        <v>Not Returned</v>
      </c>
    </row>
    <row r="6312" spans="1:34" x14ac:dyDescent="0.25">
      <c r="A6312">
        <v>20579</v>
      </c>
      <c r="C6312" t="s">
        <v>32</v>
      </c>
      <c r="D6312" s="2" t="str">
        <f>TEXT(MID(Sales_Transactions[[#This Row],[Order Date]],2,5),"d/m/yyy")</f>
        <v>1/10/2012</v>
      </c>
      <c r="E6312" s="2" t="str">
        <f>TEXT(MID(Sales_Transactions[[#This Row],[Order Date]],2,5),"d")</f>
        <v>1</v>
      </c>
      <c r="F6312" s="2" t="str">
        <f>TEXT(MID(Sales_Transactions[[#This Row],[Order Date]],2,5),"m")</f>
        <v>10</v>
      </c>
      <c r="G6312" s="2" t="str">
        <f>TEXT(MID(Sales_Transactions[[#This Row],[Order Date]],2,5),"yyy")</f>
        <v>2012</v>
      </c>
      <c r="H6312" s="2" t="str">
        <f>TEXT(MID(Sales_Transactions[[#This Row],[Order Date]],2,5),"yyy/m")</f>
        <v>2012/10</v>
      </c>
      <c r="I6312" t="s">
        <v>78</v>
      </c>
      <c r="J6312">
        <f t="shared" si="588"/>
        <v>3</v>
      </c>
      <c r="K6312" s="2">
        <v>16</v>
      </c>
      <c r="L6312" s="3">
        <v>1434.086</v>
      </c>
      <c r="M6312" s="4">
        <v>0.1</v>
      </c>
      <c r="N6312" s="5" t="s">
        <v>23</v>
      </c>
      <c r="O6312" s="3">
        <v>-26.25</v>
      </c>
      <c r="P6312" s="3">
        <v>110.99</v>
      </c>
      <c r="Q6312" s="3">
        <v>8.99</v>
      </c>
      <c r="R6312" s="5" t="s">
        <v>110</v>
      </c>
      <c r="S6312" s="5" t="s">
        <v>3476</v>
      </c>
      <c r="T6312" s="5" t="str">
        <f t="shared" si="589"/>
        <v>Jim Epp</v>
      </c>
      <c r="U6312" t="s">
        <v>855</v>
      </c>
      <c r="V6312" s="5" t="s">
        <v>27</v>
      </c>
      <c r="W6312" s="5" t="s">
        <v>48</v>
      </c>
      <c r="X6312" s="5" t="s">
        <v>49</v>
      </c>
      <c r="Y6312" s="5" t="s">
        <v>950</v>
      </c>
      <c r="Z6312" s="5" t="s">
        <v>43</v>
      </c>
      <c r="AA6312" s="4">
        <v>0.56999999999999995</v>
      </c>
      <c r="AB6312" s="1">
        <v>41186</v>
      </c>
      <c r="AC6312" s="1">
        <v>23951</v>
      </c>
      <c r="AD6312">
        <f t="shared" si="590"/>
        <v>3</v>
      </c>
      <c r="AE6312">
        <f t="shared" ca="1" si="591"/>
        <v>59</v>
      </c>
      <c r="AF6312" t="str">
        <f t="shared" ca="1" si="592"/>
        <v>18-64</v>
      </c>
      <c r="AG6312" s="3">
        <f t="shared" si="593"/>
        <v>7.4918131249999993</v>
      </c>
      <c r="AH6312" t="str">
        <f>_xlfn.IFNA(VLOOKUP(Sales_Transactions[[#This Row],[Order ID]],Returned_Items[#All],2,FALSE),"Not Returned")</f>
        <v>Not Returned</v>
      </c>
    </row>
    <row r="6313" spans="1:34" x14ac:dyDescent="0.25">
      <c r="A6313">
        <v>20933</v>
      </c>
      <c r="C6313" t="s">
        <v>3267</v>
      </c>
      <c r="D6313" s="2" t="str">
        <f>TEXT(MID(Sales_Transactions[[#This Row],[Order Date]],2,5),"d/m/yyy")</f>
        <v>26/8/2012</v>
      </c>
      <c r="E6313" s="2" t="str">
        <f>TEXT(MID(Sales_Transactions[[#This Row],[Order Date]],2,5),"d")</f>
        <v>26</v>
      </c>
      <c r="F6313" s="2" t="str">
        <f>TEXT(MID(Sales_Transactions[[#This Row],[Order Date]],2,5),"m")</f>
        <v>8</v>
      </c>
      <c r="G6313" s="2" t="str">
        <f>TEXT(MID(Sales_Transactions[[#This Row],[Order Date]],2,5),"yyy")</f>
        <v>2012</v>
      </c>
      <c r="H6313" s="2" t="str">
        <f>TEXT(MID(Sales_Transactions[[#This Row],[Order Date]],2,5),"yyy/m")</f>
        <v>2012/8</v>
      </c>
      <c r="I6313" t="s">
        <v>33</v>
      </c>
      <c r="J6313">
        <f t="shared" si="588"/>
        <v>4</v>
      </c>
      <c r="K6313" s="2">
        <v>45</v>
      </c>
      <c r="L6313" s="3">
        <v>2079.4740000000002</v>
      </c>
      <c r="M6313" s="4">
        <v>0.05</v>
      </c>
      <c r="N6313" s="5" t="s">
        <v>23</v>
      </c>
      <c r="O6313" s="3">
        <v>-81.569999999999993</v>
      </c>
      <c r="P6313" s="3">
        <v>55.99</v>
      </c>
      <c r="Q6313" s="3">
        <v>5</v>
      </c>
      <c r="R6313" s="5" t="s">
        <v>143</v>
      </c>
      <c r="S6313" s="5" t="s">
        <v>2247</v>
      </c>
      <c r="T6313" s="5" t="str">
        <f t="shared" si="589"/>
        <v>Alan Hwang</v>
      </c>
      <c r="U6313" t="s">
        <v>855</v>
      </c>
      <c r="V6313" s="5" t="s">
        <v>47</v>
      </c>
      <c r="W6313" s="5" t="s">
        <v>48</v>
      </c>
      <c r="X6313" s="5" t="s">
        <v>49</v>
      </c>
      <c r="Y6313" s="5" t="s">
        <v>422</v>
      </c>
      <c r="Z6313" s="5" t="s">
        <v>60</v>
      </c>
      <c r="AA6313" s="4">
        <v>0.8</v>
      </c>
      <c r="AB6313" s="1">
        <v>41149</v>
      </c>
      <c r="AC6313" s="1">
        <v>25875</v>
      </c>
      <c r="AD6313">
        <f t="shared" si="590"/>
        <v>2</v>
      </c>
      <c r="AE6313">
        <f t="shared" ca="1" si="591"/>
        <v>53</v>
      </c>
      <c r="AF6313" t="str">
        <f t="shared" ca="1" si="592"/>
        <v>18-64</v>
      </c>
      <c r="AG6313" s="3">
        <f t="shared" si="593"/>
        <v>1.3547112222222224</v>
      </c>
      <c r="AH6313" t="str">
        <f>_xlfn.IFNA(VLOOKUP(Sales_Transactions[[#This Row],[Order ID]],Returned_Items[#All],2,FALSE),"Not Returned")</f>
        <v>Not Returned</v>
      </c>
    </row>
    <row r="6314" spans="1:34" x14ac:dyDescent="0.25">
      <c r="A6314">
        <v>21155</v>
      </c>
      <c r="C6314" t="s">
        <v>1964</v>
      </c>
      <c r="D6314" s="2" t="str">
        <f>TEXT(MID(Sales_Transactions[[#This Row],[Order Date]],2,5),"d/m/yyy")</f>
        <v>5/2/2011</v>
      </c>
      <c r="E6314" s="2" t="str">
        <f>TEXT(MID(Sales_Transactions[[#This Row],[Order Date]],2,5),"d")</f>
        <v>5</v>
      </c>
      <c r="F6314" s="2" t="str">
        <f>TEXT(MID(Sales_Transactions[[#This Row],[Order Date]],2,5),"m")</f>
        <v>2</v>
      </c>
      <c r="G6314" s="2" t="str">
        <f>TEXT(MID(Sales_Transactions[[#This Row],[Order Date]],2,5),"yyy")</f>
        <v>2011</v>
      </c>
      <c r="H6314" s="2" t="str">
        <f>TEXT(MID(Sales_Transactions[[#This Row],[Order Date]],2,5),"yyy/m")</f>
        <v>2011/2</v>
      </c>
      <c r="I6314" t="s">
        <v>33</v>
      </c>
      <c r="J6314">
        <f t="shared" si="588"/>
        <v>4</v>
      </c>
      <c r="K6314" s="2">
        <v>4</v>
      </c>
      <c r="L6314" s="3">
        <v>81.78</v>
      </c>
      <c r="M6314" s="4">
        <v>7.0000000000000007E-2</v>
      </c>
      <c r="N6314" s="5" t="s">
        <v>23</v>
      </c>
      <c r="O6314" s="3">
        <v>-12.43</v>
      </c>
      <c r="P6314" s="3">
        <v>19.98</v>
      </c>
      <c r="Q6314" s="3">
        <v>5.97</v>
      </c>
      <c r="R6314" s="5" t="s">
        <v>24</v>
      </c>
      <c r="S6314" s="5" t="s">
        <v>2628</v>
      </c>
      <c r="T6314" s="5" t="str">
        <f t="shared" si="589"/>
        <v>Muhammed Yedwab</v>
      </c>
      <c r="U6314" t="s">
        <v>855</v>
      </c>
      <c r="V6314" s="5" t="s">
        <v>37</v>
      </c>
      <c r="W6314" s="5" t="s">
        <v>28</v>
      </c>
      <c r="X6314" s="5" t="s">
        <v>75</v>
      </c>
      <c r="Y6314" s="5" t="s">
        <v>254</v>
      </c>
      <c r="Z6314" s="5" t="s">
        <v>43</v>
      </c>
      <c r="AA6314" s="4">
        <v>0.38</v>
      </c>
      <c r="AB6314" s="1">
        <v>40580</v>
      </c>
      <c r="AC6314" s="1">
        <v>25655</v>
      </c>
      <c r="AD6314">
        <f t="shared" si="590"/>
        <v>1</v>
      </c>
      <c r="AE6314">
        <f t="shared" ca="1" si="591"/>
        <v>54</v>
      </c>
      <c r="AF6314" t="str">
        <f t="shared" ca="1" si="592"/>
        <v>18-64</v>
      </c>
      <c r="AG6314" s="3">
        <f t="shared" si="593"/>
        <v>6.4840035</v>
      </c>
      <c r="AH6314" t="str">
        <f>_xlfn.IFNA(VLOOKUP(Sales_Transactions[[#This Row],[Order ID]],Returned_Items[#All],2,FALSE),"Not Returned")</f>
        <v>Not Returned</v>
      </c>
    </row>
    <row r="6315" spans="1:34" x14ac:dyDescent="0.25">
      <c r="A6315">
        <v>21703</v>
      </c>
      <c r="C6315" t="s">
        <v>722</v>
      </c>
      <c r="D6315" s="2" t="str">
        <f>TEXT(MID(Sales_Transactions[[#This Row],[Order Date]],2,5),"d/m/yyy")</f>
        <v>2/3/2009</v>
      </c>
      <c r="E6315" s="2" t="str">
        <f>TEXT(MID(Sales_Transactions[[#This Row],[Order Date]],2,5),"d")</f>
        <v>2</v>
      </c>
      <c r="F6315" s="2" t="str">
        <f>TEXT(MID(Sales_Transactions[[#This Row],[Order Date]],2,5),"m")</f>
        <v>3</v>
      </c>
      <c r="G6315" s="2" t="str">
        <f>TEXT(MID(Sales_Transactions[[#This Row],[Order Date]],2,5),"yyy")</f>
        <v>2009</v>
      </c>
      <c r="H6315" s="2" t="str">
        <f>TEXT(MID(Sales_Transactions[[#This Row],[Order Date]],2,5),"yyy/m")</f>
        <v>2009/3</v>
      </c>
      <c r="I6315" t="s">
        <v>52</v>
      </c>
      <c r="J6315">
        <f t="shared" si="588"/>
        <v>1</v>
      </c>
      <c r="K6315" s="2">
        <v>3</v>
      </c>
      <c r="L6315" s="3">
        <v>12.01</v>
      </c>
      <c r="M6315" s="4">
        <v>0</v>
      </c>
      <c r="N6315" s="5" t="s">
        <v>23</v>
      </c>
      <c r="O6315" s="3">
        <v>-1.08</v>
      </c>
      <c r="P6315" s="3">
        <v>3.69</v>
      </c>
      <c r="Q6315" s="3">
        <v>0.5</v>
      </c>
      <c r="R6315" s="5" t="s">
        <v>143</v>
      </c>
      <c r="S6315" s="5" t="s">
        <v>2247</v>
      </c>
      <c r="T6315" s="5" t="str">
        <f t="shared" si="589"/>
        <v>Alan Hwang</v>
      </c>
      <c r="U6315" t="s">
        <v>855</v>
      </c>
      <c r="V6315" s="5" t="s">
        <v>27</v>
      </c>
      <c r="W6315" s="5" t="s">
        <v>28</v>
      </c>
      <c r="X6315" s="5" t="s">
        <v>115</v>
      </c>
      <c r="Y6315" s="5" t="s">
        <v>2592</v>
      </c>
      <c r="Z6315" s="5" t="s">
        <v>43</v>
      </c>
      <c r="AA6315" s="4">
        <v>0.38</v>
      </c>
      <c r="AB6315" s="1">
        <v>39876</v>
      </c>
      <c r="AC6315" s="1">
        <v>25628</v>
      </c>
      <c r="AD6315">
        <f t="shared" si="590"/>
        <v>2</v>
      </c>
      <c r="AE6315">
        <f t="shared" ca="1" si="591"/>
        <v>54</v>
      </c>
      <c r="AF6315" t="str">
        <f t="shared" ca="1" si="592"/>
        <v>18-64</v>
      </c>
      <c r="AG6315" s="3">
        <f t="shared" si="593"/>
        <v>1.3966666666666665</v>
      </c>
      <c r="AH6315" t="str">
        <f>_xlfn.IFNA(VLOOKUP(Sales_Transactions[[#This Row],[Order ID]],Returned_Items[#All],2,FALSE),"Not Returned")</f>
        <v>Not Returned</v>
      </c>
    </row>
    <row r="6316" spans="1:34" x14ac:dyDescent="0.25">
      <c r="A6316">
        <v>21703</v>
      </c>
      <c r="C6316" t="s">
        <v>722</v>
      </c>
      <c r="D6316" s="2" t="str">
        <f>TEXT(MID(Sales_Transactions[[#This Row],[Order Date]],2,5),"d/m/yyy")</f>
        <v>2/3/2009</v>
      </c>
      <c r="E6316" s="2" t="str">
        <f>TEXT(MID(Sales_Transactions[[#This Row],[Order Date]],2,5),"d")</f>
        <v>2</v>
      </c>
      <c r="F6316" s="2" t="str">
        <f>TEXT(MID(Sales_Transactions[[#This Row],[Order Date]],2,5),"m")</f>
        <v>3</v>
      </c>
      <c r="G6316" s="2" t="str">
        <f>TEXT(MID(Sales_Transactions[[#This Row],[Order Date]],2,5),"yyy")</f>
        <v>2009</v>
      </c>
      <c r="H6316" s="2" t="str">
        <f>TEXT(MID(Sales_Transactions[[#This Row],[Order Date]],2,5),"yyy/m")</f>
        <v>2009/3</v>
      </c>
      <c r="I6316" t="s">
        <v>52</v>
      </c>
      <c r="J6316">
        <f t="shared" si="588"/>
        <v>1</v>
      </c>
      <c r="K6316" s="2">
        <v>20</v>
      </c>
      <c r="L6316" s="3">
        <v>1846.76</v>
      </c>
      <c r="M6316" s="4">
        <v>0.03</v>
      </c>
      <c r="N6316" s="5" t="s">
        <v>23</v>
      </c>
      <c r="O6316" s="3">
        <v>3.14</v>
      </c>
      <c r="P6316" s="3">
        <v>92.23</v>
      </c>
      <c r="Q6316" s="3">
        <v>39.61</v>
      </c>
      <c r="R6316" s="5" t="s">
        <v>143</v>
      </c>
      <c r="S6316" s="5" t="s">
        <v>2247</v>
      </c>
      <c r="T6316" s="5" t="str">
        <f t="shared" si="589"/>
        <v>Alan Hwang</v>
      </c>
      <c r="U6316" t="s">
        <v>855</v>
      </c>
      <c r="V6316" s="5" t="s">
        <v>27</v>
      </c>
      <c r="W6316" s="5" t="s">
        <v>57</v>
      </c>
      <c r="X6316" s="5" t="s">
        <v>58</v>
      </c>
      <c r="Y6316" s="5" t="s">
        <v>213</v>
      </c>
      <c r="Z6316" s="5" t="s">
        <v>56</v>
      </c>
      <c r="AA6316" s="4">
        <v>0.67</v>
      </c>
      <c r="AB6316" s="1">
        <v>39876</v>
      </c>
      <c r="AC6316" s="1">
        <v>25677</v>
      </c>
      <c r="AD6316">
        <f t="shared" si="590"/>
        <v>2</v>
      </c>
      <c r="AE6316">
        <f t="shared" ca="1" si="591"/>
        <v>54</v>
      </c>
      <c r="AF6316" t="str">
        <f t="shared" ca="1" si="592"/>
        <v>18-64</v>
      </c>
      <c r="AG6316" s="3">
        <f t="shared" si="593"/>
        <v>6.59061655</v>
      </c>
      <c r="AH6316" t="str">
        <f>_xlfn.IFNA(VLOOKUP(Sales_Transactions[[#This Row],[Order ID]],Returned_Items[#All],2,FALSE),"Not Returned")</f>
        <v>Not Returned</v>
      </c>
    </row>
    <row r="6317" spans="1:34" x14ac:dyDescent="0.25">
      <c r="A6317">
        <v>21703</v>
      </c>
      <c r="C6317" t="s">
        <v>722</v>
      </c>
      <c r="D6317" s="2" t="str">
        <f>TEXT(MID(Sales_Transactions[[#This Row],[Order Date]],2,5),"d/m/yyy")</f>
        <v>2/3/2009</v>
      </c>
      <c r="E6317" s="2" t="str">
        <f>TEXT(MID(Sales_Transactions[[#This Row],[Order Date]],2,5),"d")</f>
        <v>2</v>
      </c>
      <c r="F6317" s="2" t="str">
        <f>TEXT(MID(Sales_Transactions[[#This Row],[Order Date]],2,5),"m")</f>
        <v>3</v>
      </c>
      <c r="G6317" s="2" t="str">
        <f>TEXT(MID(Sales_Transactions[[#This Row],[Order Date]],2,5),"yyy")</f>
        <v>2009</v>
      </c>
      <c r="H6317" s="2" t="str">
        <f>TEXT(MID(Sales_Transactions[[#This Row],[Order Date]],2,5),"yyy/m")</f>
        <v>2009/3</v>
      </c>
      <c r="I6317" t="s">
        <v>52</v>
      </c>
      <c r="J6317">
        <f t="shared" si="588"/>
        <v>1</v>
      </c>
      <c r="K6317" s="2">
        <v>15</v>
      </c>
      <c r="L6317" s="3">
        <v>2211.7339999999999</v>
      </c>
      <c r="M6317" s="4">
        <v>0.02</v>
      </c>
      <c r="N6317" s="5" t="s">
        <v>67</v>
      </c>
      <c r="O6317" s="3">
        <v>80.760000000000005</v>
      </c>
      <c r="P6317" s="3">
        <v>175.99</v>
      </c>
      <c r="Q6317" s="3">
        <v>4.99</v>
      </c>
      <c r="R6317" s="5" t="s">
        <v>143</v>
      </c>
      <c r="S6317" s="5" t="s">
        <v>2247</v>
      </c>
      <c r="T6317" s="5" t="str">
        <f t="shared" si="589"/>
        <v>Alan Hwang</v>
      </c>
      <c r="U6317" t="s">
        <v>855</v>
      </c>
      <c r="V6317" s="5" t="s">
        <v>27</v>
      </c>
      <c r="W6317" s="5" t="s">
        <v>48</v>
      </c>
      <c r="X6317" s="5" t="s">
        <v>49</v>
      </c>
      <c r="Y6317" s="5" t="s">
        <v>1321</v>
      </c>
      <c r="Z6317" s="5" t="s">
        <v>43</v>
      </c>
      <c r="AA6317" s="4">
        <v>0.59</v>
      </c>
      <c r="AB6317" s="1">
        <v>39874</v>
      </c>
      <c r="AC6317" s="1">
        <v>23731</v>
      </c>
      <c r="AD6317">
        <f t="shared" si="590"/>
        <v>0</v>
      </c>
      <c r="AE6317">
        <f t="shared" ca="1" si="591"/>
        <v>59</v>
      </c>
      <c r="AF6317" t="str">
        <f t="shared" ca="1" si="592"/>
        <v>18-64</v>
      </c>
      <c r="AG6317" s="3">
        <f t="shared" si="593"/>
        <v>12.062986800000001</v>
      </c>
      <c r="AH6317" t="str">
        <f>_xlfn.IFNA(VLOOKUP(Sales_Transactions[[#This Row],[Order ID]],Returned_Items[#All],2,FALSE),"Not Returned")</f>
        <v>Not Returned</v>
      </c>
    </row>
    <row r="6318" spans="1:34" x14ac:dyDescent="0.25">
      <c r="A6318">
        <v>21731</v>
      </c>
      <c r="C6318" t="s">
        <v>2580</v>
      </c>
      <c r="D6318" s="2" t="str">
        <f>TEXT(MID(Sales_Transactions[[#This Row],[Order Date]],2,5),"d/m/yyy")</f>
        <v>26/11/2011</v>
      </c>
      <c r="E6318" s="2" t="str">
        <f>TEXT(MID(Sales_Transactions[[#This Row],[Order Date]],2,5),"d")</f>
        <v>26</v>
      </c>
      <c r="F6318" s="2" t="str">
        <f>TEXT(MID(Sales_Transactions[[#This Row],[Order Date]],2,5),"m")</f>
        <v>11</v>
      </c>
      <c r="G6318" s="2" t="str">
        <f>TEXT(MID(Sales_Transactions[[#This Row],[Order Date]],2,5),"yyy")</f>
        <v>2011</v>
      </c>
      <c r="H6318" s="2" t="str">
        <f>TEXT(MID(Sales_Transactions[[#This Row],[Order Date]],2,5),"yyy/m")</f>
        <v>2011/11</v>
      </c>
      <c r="I6318" t="s">
        <v>22</v>
      </c>
      <c r="J6318">
        <f t="shared" si="588"/>
        <v>2</v>
      </c>
      <c r="K6318" s="2">
        <v>26</v>
      </c>
      <c r="L6318" s="3">
        <v>1580.57</v>
      </c>
      <c r="M6318" s="4">
        <v>0.08</v>
      </c>
      <c r="N6318" s="5" t="s">
        <v>23</v>
      </c>
      <c r="O6318" s="3">
        <v>-750.82</v>
      </c>
      <c r="P6318" s="3">
        <v>60.98</v>
      </c>
      <c r="Q6318" s="3">
        <v>49</v>
      </c>
      <c r="R6318" s="5" t="s">
        <v>1531</v>
      </c>
      <c r="S6318" s="5" t="s">
        <v>2060</v>
      </c>
      <c r="T6318" s="5" t="str">
        <f t="shared" si="589"/>
        <v>Liz MacKendrick</v>
      </c>
      <c r="U6318" t="s">
        <v>855</v>
      </c>
      <c r="V6318" s="5" t="s">
        <v>47</v>
      </c>
      <c r="W6318" s="5" t="s">
        <v>28</v>
      </c>
      <c r="X6318" s="5" t="s">
        <v>38</v>
      </c>
      <c r="Y6318" s="5" t="s">
        <v>786</v>
      </c>
      <c r="Z6318" s="5" t="s">
        <v>31</v>
      </c>
      <c r="AA6318" s="4">
        <v>0.59</v>
      </c>
      <c r="AB6318" s="1">
        <v>40873</v>
      </c>
      <c r="AC6318" s="1">
        <v>23695</v>
      </c>
      <c r="AD6318">
        <f t="shared" si="590"/>
        <v>0</v>
      </c>
      <c r="AE6318">
        <f t="shared" ca="1" si="591"/>
        <v>59</v>
      </c>
      <c r="AF6318" t="str">
        <f t="shared" ca="1" si="592"/>
        <v>18-64</v>
      </c>
      <c r="AG6318" s="3">
        <f t="shared" si="593"/>
        <v>4.2281236923076921</v>
      </c>
      <c r="AH6318" t="str">
        <f>_xlfn.IFNA(VLOOKUP(Sales_Transactions[[#This Row],[Order ID]],Returned_Items[#All],2,FALSE),"Not Returned")</f>
        <v>Not Returned</v>
      </c>
    </row>
    <row r="6319" spans="1:34" x14ac:dyDescent="0.25">
      <c r="A6319">
        <v>21799</v>
      </c>
      <c r="C6319" t="s">
        <v>2101</v>
      </c>
      <c r="D6319" s="2" t="str">
        <f>TEXT(MID(Sales_Transactions[[#This Row],[Order Date]],2,5),"d/m/yyy")</f>
        <v>19/4/2011</v>
      </c>
      <c r="E6319" s="2" t="str">
        <f>TEXT(MID(Sales_Transactions[[#This Row],[Order Date]],2,5),"d")</f>
        <v>19</v>
      </c>
      <c r="F6319" s="2" t="str">
        <f>TEXT(MID(Sales_Transactions[[#This Row],[Order Date]],2,5),"m")</f>
        <v>4</v>
      </c>
      <c r="G6319" s="2" t="str">
        <f>TEXT(MID(Sales_Transactions[[#This Row],[Order Date]],2,5),"yyy")</f>
        <v>2011</v>
      </c>
      <c r="H6319" s="2" t="str">
        <f>TEXT(MID(Sales_Transactions[[#This Row],[Order Date]],2,5),"yyy/m")</f>
        <v>2011/4</v>
      </c>
      <c r="I6319" t="s">
        <v>52</v>
      </c>
      <c r="J6319">
        <f t="shared" si="588"/>
        <v>1</v>
      </c>
      <c r="K6319" s="2">
        <v>42</v>
      </c>
      <c r="L6319" s="3">
        <v>115.99</v>
      </c>
      <c r="M6319" s="4">
        <v>0.05</v>
      </c>
      <c r="N6319" s="5" t="s">
        <v>67</v>
      </c>
      <c r="O6319" s="3">
        <v>-53.35</v>
      </c>
      <c r="P6319" s="3">
        <v>2.6</v>
      </c>
      <c r="Q6319" s="3">
        <v>2.4</v>
      </c>
      <c r="R6319" s="5" t="s">
        <v>3479</v>
      </c>
      <c r="S6319" s="5" t="s">
        <v>929</v>
      </c>
      <c r="T6319" s="5" t="str">
        <f t="shared" si="589"/>
        <v>Lynn Smith</v>
      </c>
      <c r="U6319" t="s">
        <v>855</v>
      </c>
      <c r="V6319" s="5" t="s">
        <v>47</v>
      </c>
      <c r="W6319" s="5" t="s">
        <v>28</v>
      </c>
      <c r="X6319" s="5" t="s">
        <v>124</v>
      </c>
      <c r="Y6319" s="5" t="s">
        <v>645</v>
      </c>
      <c r="Z6319" s="5" t="s">
        <v>84</v>
      </c>
      <c r="AA6319" s="4">
        <v>0.57999999999999996</v>
      </c>
      <c r="AB6319" s="1">
        <v>40653</v>
      </c>
      <c r="AC6319" s="1">
        <v>25366</v>
      </c>
      <c r="AD6319">
        <f t="shared" si="590"/>
        <v>1</v>
      </c>
      <c r="AE6319">
        <f t="shared" ca="1" si="591"/>
        <v>55</v>
      </c>
      <c r="AF6319" t="str">
        <f t="shared" ca="1" si="592"/>
        <v>18-64</v>
      </c>
      <c r="AG6319" s="3">
        <f t="shared" si="593"/>
        <v>0.11901666666666666</v>
      </c>
      <c r="AH6319" t="str">
        <f>_xlfn.IFNA(VLOOKUP(Sales_Transactions[[#This Row],[Order ID]],Returned_Items[#All],2,FALSE),"Not Returned")</f>
        <v>Not Returned</v>
      </c>
    </row>
    <row r="6320" spans="1:34" x14ac:dyDescent="0.25">
      <c r="A6320">
        <v>21985</v>
      </c>
      <c r="C6320" t="s">
        <v>580</v>
      </c>
      <c r="D6320" s="2" t="str">
        <f>TEXT(MID(Sales_Transactions[[#This Row],[Order Date]],2,5),"d/m/yyy")</f>
        <v>26/8/2009</v>
      </c>
      <c r="E6320" s="2" t="str">
        <f>TEXT(MID(Sales_Transactions[[#This Row],[Order Date]],2,5),"d")</f>
        <v>26</v>
      </c>
      <c r="F6320" s="2" t="str">
        <f>TEXT(MID(Sales_Transactions[[#This Row],[Order Date]],2,5),"m")</f>
        <v>8</v>
      </c>
      <c r="G6320" s="2" t="str">
        <f>TEXT(MID(Sales_Transactions[[#This Row],[Order Date]],2,5),"yyy")</f>
        <v>2009</v>
      </c>
      <c r="H6320" s="2" t="str">
        <f>TEXT(MID(Sales_Transactions[[#This Row],[Order Date]],2,5),"yyy/m")</f>
        <v>2009/8</v>
      </c>
      <c r="I6320" t="s">
        <v>101</v>
      </c>
      <c r="J6320">
        <f t="shared" si="588"/>
        <v>1</v>
      </c>
      <c r="K6320" s="2">
        <v>1</v>
      </c>
      <c r="L6320" s="3">
        <v>255.83</v>
      </c>
      <c r="M6320" s="4">
        <v>7.0000000000000007E-2</v>
      </c>
      <c r="N6320" s="5" t="s">
        <v>34</v>
      </c>
      <c r="O6320" s="3">
        <v>-132.74</v>
      </c>
      <c r="P6320" s="3">
        <v>226.67</v>
      </c>
      <c r="Q6320" s="3">
        <v>28.16</v>
      </c>
      <c r="R6320" s="5" t="s">
        <v>3479</v>
      </c>
      <c r="S6320" s="5" t="s">
        <v>929</v>
      </c>
      <c r="T6320" s="5" t="str">
        <f t="shared" si="589"/>
        <v>Lynn Smith</v>
      </c>
      <c r="U6320" t="s">
        <v>855</v>
      </c>
      <c r="V6320" s="5" t="s">
        <v>47</v>
      </c>
      <c r="W6320" s="5" t="s">
        <v>57</v>
      </c>
      <c r="X6320" s="5" t="s">
        <v>154</v>
      </c>
      <c r="Y6320" s="5" t="s">
        <v>333</v>
      </c>
      <c r="Z6320" s="5" t="s">
        <v>40</v>
      </c>
      <c r="AA6320" s="4">
        <v>0.59</v>
      </c>
      <c r="AB6320" s="1">
        <v>40052</v>
      </c>
      <c r="AC6320" s="1">
        <v>25555</v>
      </c>
      <c r="AD6320">
        <f t="shared" si="590"/>
        <v>1</v>
      </c>
      <c r="AE6320">
        <f t="shared" ca="1" si="591"/>
        <v>54</v>
      </c>
      <c r="AF6320" t="str">
        <f t="shared" ca="1" si="592"/>
        <v>18-64</v>
      </c>
      <c r="AG6320" s="3">
        <f t="shared" si="593"/>
        <v>254.67133099999998</v>
      </c>
      <c r="AH6320" t="str">
        <f>_xlfn.IFNA(VLOOKUP(Sales_Transactions[[#This Row],[Order ID]],Returned_Items[#All],2,FALSE),"Not Returned")</f>
        <v>Not Returned</v>
      </c>
    </row>
    <row r="6321" spans="1:34" x14ac:dyDescent="0.25">
      <c r="A6321">
        <v>21985</v>
      </c>
      <c r="C6321" t="s">
        <v>580</v>
      </c>
      <c r="D6321" s="2" t="str">
        <f>TEXT(MID(Sales_Transactions[[#This Row],[Order Date]],2,5),"d/m/yyy")</f>
        <v>26/8/2009</v>
      </c>
      <c r="E6321" s="2" t="str">
        <f>TEXT(MID(Sales_Transactions[[#This Row],[Order Date]],2,5),"d")</f>
        <v>26</v>
      </c>
      <c r="F6321" s="2" t="str">
        <f>TEXT(MID(Sales_Transactions[[#This Row],[Order Date]],2,5),"m")</f>
        <v>8</v>
      </c>
      <c r="G6321" s="2" t="str">
        <f>TEXT(MID(Sales_Transactions[[#This Row],[Order Date]],2,5),"yyy")</f>
        <v>2009</v>
      </c>
      <c r="H6321" s="2" t="str">
        <f>TEXT(MID(Sales_Transactions[[#This Row],[Order Date]],2,5),"yyy/m")</f>
        <v>2009/8</v>
      </c>
      <c r="I6321" t="s">
        <v>101</v>
      </c>
      <c r="J6321">
        <f t="shared" si="588"/>
        <v>1</v>
      </c>
      <c r="K6321" s="2">
        <v>45</v>
      </c>
      <c r="L6321" s="3">
        <v>947.66</v>
      </c>
      <c r="M6321" s="4">
        <v>0.08</v>
      </c>
      <c r="N6321" s="5" t="s">
        <v>34</v>
      </c>
      <c r="O6321" s="3">
        <v>-2175.09</v>
      </c>
      <c r="P6321" s="3">
        <v>20.98</v>
      </c>
      <c r="Q6321" s="3">
        <v>53.03</v>
      </c>
      <c r="R6321" s="5" t="s">
        <v>3479</v>
      </c>
      <c r="S6321" s="5" t="s">
        <v>929</v>
      </c>
      <c r="T6321" s="5" t="str">
        <f t="shared" si="589"/>
        <v>Lynn Smith</v>
      </c>
      <c r="U6321" t="s">
        <v>855</v>
      </c>
      <c r="V6321" s="5" t="s">
        <v>47</v>
      </c>
      <c r="W6321" s="5" t="s">
        <v>28</v>
      </c>
      <c r="X6321" s="5" t="s">
        <v>29</v>
      </c>
      <c r="Y6321" s="5" t="s">
        <v>338</v>
      </c>
      <c r="Z6321" s="5" t="s">
        <v>40</v>
      </c>
      <c r="AA6321" s="4">
        <v>0.78</v>
      </c>
      <c r="AB6321" s="1">
        <v>40053</v>
      </c>
      <c r="AC6321" s="1">
        <v>24838</v>
      </c>
      <c r="AD6321">
        <f t="shared" si="590"/>
        <v>2</v>
      </c>
      <c r="AE6321">
        <f t="shared" ca="1" si="591"/>
        <v>56</v>
      </c>
      <c r="AF6321" t="str">
        <f t="shared" ca="1" si="592"/>
        <v>18-64</v>
      </c>
      <c r="AG6321" s="3">
        <f t="shared" si="593"/>
        <v>1.644293688888889</v>
      </c>
      <c r="AH6321" t="str">
        <f>_xlfn.IFNA(VLOOKUP(Sales_Transactions[[#This Row],[Order ID]],Returned_Items[#All],2,FALSE),"Not Returned")</f>
        <v>Not Returned</v>
      </c>
    </row>
    <row r="6322" spans="1:34" x14ac:dyDescent="0.25">
      <c r="A6322">
        <v>22210</v>
      </c>
      <c r="C6322" t="s">
        <v>2936</v>
      </c>
      <c r="D6322" s="2" t="str">
        <f>TEXT(MID(Sales_Transactions[[#This Row],[Order Date]],2,5),"d/m/yyy")</f>
        <v>19/9/2011</v>
      </c>
      <c r="E6322" s="2" t="str">
        <f>TEXT(MID(Sales_Transactions[[#This Row],[Order Date]],2,5),"d")</f>
        <v>19</v>
      </c>
      <c r="F6322" s="2" t="str">
        <f>TEXT(MID(Sales_Transactions[[#This Row],[Order Date]],2,5),"m")</f>
        <v>9</v>
      </c>
      <c r="G6322" s="2" t="str">
        <f>TEXT(MID(Sales_Transactions[[#This Row],[Order Date]],2,5),"yyy")</f>
        <v>2011</v>
      </c>
      <c r="H6322" s="2" t="str">
        <f>TEXT(MID(Sales_Transactions[[#This Row],[Order Date]],2,5),"yyy/m")</f>
        <v>2011/9</v>
      </c>
      <c r="I6322" t="s">
        <v>101</v>
      </c>
      <c r="J6322">
        <f t="shared" si="588"/>
        <v>1</v>
      </c>
      <c r="K6322" s="2">
        <v>37</v>
      </c>
      <c r="L6322" s="3">
        <v>1033.44</v>
      </c>
      <c r="M6322" s="4">
        <v>0.1</v>
      </c>
      <c r="N6322" s="5" t="s">
        <v>23</v>
      </c>
      <c r="O6322" s="3">
        <v>385.63</v>
      </c>
      <c r="P6322" s="3">
        <v>29.14</v>
      </c>
      <c r="Q6322" s="3">
        <v>4.8600000000000003</v>
      </c>
      <c r="R6322" s="5" t="s">
        <v>2669</v>
      </c>
      <c r="S6322" s="5" t="s">
        <v>1212</v>
      </c>
      <c r="T6322" s="5" t="str">
        <f t="shared" si="589"/>
        <v>Tracy Collins</v>
      </c>
      <c r="U6322" t="s">
        <v>855</v>
      </c>
      <c r="V6322" s="5" t="s">
        <v>47</v>
      </c>
      <c r="W6322" s="5" t="s">
        <v>28</v>
      </c>
      <c r="X6322" s="5" t="s">
        <v>75</v>
      </c>
      <c r="Y6322" s="5" t="s">
        <v>651</v>
      </c>
      <c r="Z6322" s="5" t="s">
        <v>84</v>
      </c>
      <c r="AA6322" s="4">
        <v>0.38</v>
      </c>
      <c r="AB6322" s="1">
        <v>40807</v>
      </c>
      <c r="AC6322" s="1">
        <v>25105</v>
      </c>
      <c r="AD6322">
        <f t="shared" si="590"/>
        <v>2</v>
      </c>
      <c r="AE6322">
        <f t="shared" ca="1" si="591"/>
        <v>55</v>
      </c>
      <c r="AF6322" t="str">
        <f t="shared" ca="1" si="592"/>
        <v>18-64</v>
      </c>
      <c r="AG6322" s="3">
        <f t="shared" si="593"/>
        <v>0.91813135135135138</v>
      </c>
      <c r="AH6322" t="str">
        <f>_xlfn.IFNA(VLOOKUP(Sales_Transactions[[#This Row],[Order ID]],Returned_Items[#All],2,FALSE),"Not Returned")</f>
        <v>Not Returned</v>
      </c>
    </row>
    <row r="6323" spans="1:34" x14ac:dyDescent="0.25">
      <c r="A6323">
        <v>22628</v>
      </c>
      <c r="C6323" t="s">
        <v>2897</v>
      </c>
      <c r="D6323" s="2" t="str">
        <f>TEXT(MID(Sales_Transactions[[#This Row],[Order Date]],2,5),"d/m/yyy")</f>
        <v>29/10/2009</v>
      </c>
      <c r="E6323" s="2" t="str">
        <f>TEXT(MID(Sales_Transactions[[#This Row],[Order Date]],2,5),"d")</f>
        <v>29</v>
      </c>
      <c r="F6323" s="2" t="str">
        <f>TEXT(MID(Sales_Transactions[[#This Row],[Order Date]],2,5),"m")</f>
        <v>10</v>
      </c>
      <c r="G6323" s="2" t="str">
        <f>TEXT(MID(Sales_Transactions[[#This Row],[Order Date]],2,5),"yyy")</f>
        <v>2009</v>
      </c>
      <c r="H6323" s="2" t="str">
        <f>TEXT(MID(Sales_Transactions[[#This Row],[Order Date]],2,5),"yyy/m")</f>
        <v>2009/10</v>
      </c>
      <c r="I6323" t="s">
        <v>78</v>
      </c>
      <c r="J6323">
        <f t="shared" si="588"/>
        <v>3</v>
      </c>
      <c r="K6323" s="2">
        <v>30</v>
      </c>
      <c r="L6323" s="3">
        <v>2951.7</v>
      </c>
      <c r="M6323" s="4">
        <v>0.02</v>
      </c>
      <c r="N6323" s="5" t="s">
        <v>34</v>
      </c>
      <c r="O6323" s="3">
        <v>-1111.45</v>
      </c>
      <c r="P6323" s="3">
        <v>95.95</v>
      </c>
      <c r="Q6323" s="3">
        <v>74.349999999999994</v>
      </c>
      <c r="R6323" s="5" t="s">
        <v>3479</v>
      </c>
      <c r="S6323" s="5" t="s">
        <v>929</v>
      </c>
      <c r="T6323" s="5" t="str">
        <f t="shared" si="589"/>
        <v>Lynn Smith</v>
      </c>
      <c r="U6323" t="s">
        <v>855</v>
      </c>
      <c r="V6323" s="5" t="s">
        <v>47</v>
      </c>
      <c r="W6323" s="5" t="s">
        <v>57</v>
      </c>
      <c r="X6323" s="5" t="s">
        <v>154</v>
      </c>
      <c r="Y6323" s="5" t="s">
        <v>155</v>
      </c>
      <c r="Z6323" s="5" t="s">
        <v>40</v>
      </c>
      <c r="AA6323" s="4">
        <v>0.56999999999999995</v>
      </c>
      <c r="AB6323" s="1">
        <v>40118</v>
      </c>
      <c r="AC6323" s="1">
        <v>24910</v>
      </c>
      <c r="AD6323">
        <f t="shared" si="590"/>
        <v>3</v>
      </c>
      <c r="AE6323">
        <f t="shared" ca="1" si="591"/>
        <v>56</v>
      </c>
      <c r="AF6323" t="str">
        <f t="shared" ca="1" si="592"/>
        <v>18-64</v>
      </c>
      <c r="AG6323" s="3">
        <f t="shared" si="593"/>
        <v>5.6760270000000004</v>
      </c>
      <c r="AH6323" t="str">
        <f>_xlfn.IFNA(VLOOKUP(Sales_Transactions[[#This Row],[Order ID]],Returned_Items[#All],2,FALSE),"Not Returned")</f>
        <v>Not Returned</v>
      </c>
    </row>
    <row r="6324" spans="1:34" x14ac:dyDescent="0.25">
      <c r="A6324">
        <v>23106</v>
      </c>
      <c r="C6324" t="s">
        <v>630</v>
      </c>
      <c r="D6324" s="2" t="str">
        <f>TEXT(MID(Sales_Transactions[[#This Row],[Order Date]],2,5),"d/m/yyy")</f>
        <v>20/10/2010</v>
      </c>
      <c r="E6324" s="2" t="str">
        <f>TEXT(MID(Sales_Transactions[[#This Row],[Order Date]],2,5),"d")</f>
        <v>20</v>
      </c>
      <c r="F6324" s="2" t="str">
        <f>TEXT(MID(Sales_Transactions[[#This Row],[Order Date]],2,5),"m")</f>
        <v>10</v>
      </c>
      <c r="G6324" s="2" t="str">
        <f>TEXT(MID(Sales_Transactions[[#This Row],[Order Date]],2,5),"yyy")</f>
        <v>2010</v>
      </c>
      <c r="H6324" s="2" t="str">
        <f>TEXT(MID(Sales_Transactions[[#This Row],[Order Date]],2,5),"yyy/m")</f>
        <v>2010/10</v>
      </c>
      <c r="I6324" t="s">
        <v>78</v>
      </c>
      <c r="J6324">
        <f t="shared" si="588"/>
        <v>3</v>
      </c>
      <c r="K6324" s="2">
        <v>35</v>
      </c>
      <c r="L6324" s="3">
        <v>25313.34</v>
      </c>
      <c r="M6324" s="4">
        <v>0.05</v>
      </c>
      <c r="N6324" s="5" t="s">
        <v>34</v>
      </c>
      <c r="O6324" s="3">
        <v>8612.11</v>
      </c>
      <c r="P6324" s="3">
        <v>810.98</v>
      </c>
      <c r="Q6324" s="3">
        <v>16.059999999999999</v>
      </c>
      <c r="R6324" s="5" t="s">
        <v>1531</v>
      </c>
      <c r="S6324" s="5" t="s">
        <v>2060</v>
      </c>
      <c r="T6324" s="5" t="str">
        <f t="shared" si="589"/>
        <v>Liz MacKendrick</v>
      </c>
      <c r="U6324" t="s">
        <v>855</v>
      </c>
      <c r="V6324" s="5" t="s">
        <v>47</v>
      </c>
      <c r="W6324" s="5" t="s">
        <v>48</v>
      </c>
      <c r="X6324" s="5" t="s">
        <v>324</v>
      </c>
      <c r="Y6324" s="5" t="s">
        <v>2350</v>
      </c>
      <c r="Z6324" s="5" t="s">
        <v>40</v>
      </c>
      <c r="AA6324" s="4">
        <v>0.56000000000000005</v>
      </c>
      <c r="AB6324" s="1">
        <v>40473</v>
      </c>
      <c r="AC6324" s="1">
        <v>24978</v>
      </c>
      <c r="AD6324">
        <f t="shared" si="590"/>
        <v>2</v>
      </c>
      <c r="AE6324">
        <f t="shared" ca="1" si="591"/>
        <v>56</v>
      </c>
      <c r="AF6324" t="str">
        <f t="shared" ca="1" si="592"/>
        <v>18-64</v>
      </c>
      <c r="AG6324" s="3">
        <f t="shared" si="593"/>
        <v>23.618128857142857</v>
      </c>
      <c r="AH6324" t="str">
        <f>_xlfn.IFNA(VLOOKUP(Sales_Transactions[[#This Row],[Order ID]],Returned_Items[#All],2,FALSE),"Not Returned")</f>
        <v>Not Returned</v>
      </c>
    </row>
    <row r="6325" spans="1:34" x14ac:dyDescent="0.25">
      <c r="A6325">
        <v>23360</v>
      </c>
      <c r="C6325" t="s">
        <v>2766</v>
      </c>
      <c r="D6325" s="2" t="str">
        <f>TEXT(MID(Sales_Transactions[[#This Row],[Order Date]],2,5),"d/m/yyy")</f>
        <v>11/5/2009</v>
      </c>
      <c r="E6325" s="2" t="str">
        <f>TEXT(MID(Sales_Transactions[[#This Row],[Order Date]],2,5),"d")</f>
        <v>11</v>
      </c>
      <c r="F6325" s="2" t="str">
        <f>TEXT(MID(Sales_Transactions[[#This Row],[Order Date]],2,5),"m")</f>
        <v>5</v>
      </c>
      <c r="G6325" s="2" t="str">
        <f>TEXT(MID(Sales_Transactions[[#This Row],[Order Date]],2,5),"yyy")</f>
        <v>2009</v>
      </c>
      <c r="H6325" s="2" t="str">
        <f>TEXT(MID(Sales_Transactions[[#This Row],[Order Date]],2,5),"yyy/m")</f>
        <v>2009/5</v>
      </c>
      <c r="I6325" t="s">
        <v>22</v>
      </c>
      <c r="J6325">
        <f t="shared" si="588"/>
        <v>2</v>
      </c>
      <c r="K6325" s="2">
        <v>30</v>
      </c>
      <c r="L6325" s="3">
        <v>512.97</v>
      </c>
      <c r="M6325" s="4">
        <v>0.01</v>
      </c>
      <c r="N6325" s="5" t="s">
        <v>67</v>
      </c>
      <c r="O6325" s="3">
        <v>261.29000000000002</v>
      </c>
      <c r="P6325" s="3">
        <v>15.67</v>
      </c>
      <c r="Q6325" s="3">
        <v>1.39</v>
      </c>
      <c r="R6325" s="5" t="s">
        <v>1404</v>
      </c>
      <c r="S6325" s="5" t="s">
        <v>1405</v>
      </c>
      <c r="T6325" s="5" t="str">
        <f t="shared" si="589"/>
        <v>Jocasta Rupert</v>
      </c>
      <c r="U6325" t="s">
        <v>855</v>
      </c>
      <c r="V6325" s="5" t="s">
        <v>37</v>
      </c>
      <c r="W6325" s="5" t="s">
        <v>28</v>
      </c>
      <c r="X6325" s="5" t="s">
        <v>98</v>
      </c>
      <c r="Y6325" s="5" t="s">
        <v>247</v>
      </c>
      <c r="Z6325" s="5" t="s">
        <v>43</v>
      </c>
      <c r="AA6325" s="4">
        <v>0.38</v>
      </c>
      <c r="AB6325" s="1">
        <v>39944</v>
      </c>
      <c r="AC6325" s="1">
        <v>23066</v>
      </c>
      <c r="AD6325">
        <f t="shared" si="590"/>
        <v>0</v>
      </c>
      <c r="AE6325">
        <f t="shared" ca="1" si="591"/>
        <v>61</v>
      </c>
      <c r="AF6325" t="str">
        <f t="shared" ca="1" si="592"/>
        <v>18-64</v>
      </c>
      <c r="AG6325" s="3">
        <f t="shared" si="593"/>
        <v>0.56861443333333339</v>
      </c>
      <c r="AH6325" t="str">
        <f>_xlfn.IFNA(VLOOKUP(Sales_Transactions[[#This Row],[Order ID]],Returned_Items[#All],2,FALSE),"Not Returned")</f>
        <v>Not Returned</v>
      </c>
    </row>
    <row r="6326" spans="1:34" x14ac:dyDescent="0.25">
      <c r="A6326">
        <v>23809</v>
      </c>
      <c r="C6326" t="s">
        <v>3227</v>
      </c>
      <c r="D6326" s="2" t="str">
        <f>TEXT(MID(Sales_Transactions[[#This Row],[Order Date]],2,5),"d/m/yyy")</f>
        <v>4/6/2012</v>
      </c>
      <c r="E6326" s="2" t="str">
        <f>TEXT(MID(Sales_Transactions[[#This Row],[Order Date]],2,5),"d")</f>
        <v>4</v>
      </c>
      <c r="F6326" s="2" t="str">
        <f>TEXT(MID(Sales_Transactions[[#This Row],[Order Date]],2,5),"m")</f>
        <v>6</v>
      </c>
      <c r="G6326" s="2" t="str">
        <f>TEXT(MID(Sales_Transactions[[#This Row],[Order Date]],2,5),"yyy")</f>
        <v>2012</v>
      </c>
      <c r="H6326" s="2" t="str">
        <f>TEXT(MID(Sales_Transactions[[#This Row],[Order Date]],2,5),"yyy/m")</f>
        <v>2012/6</v>
      </c>
      <c r="I6326" t="s">
        <v>52</v>
      </c>
      <c r="J6326">
        <f t="shared" si="588"/>
        <v>1</v>
      </c>
      <c r="K6326" s="2">
        <v>7</v>
      </c>
      <c r="L6326" s="3">
        <v>86.61</v>
      </c>
      <c r="M6326" s="4">
        <v>0.1</v>
      </c>
      <c r="N6326" s="5" t="s">
        <v>23</v>
      </c>
      <c r="O6326" s="3">
        <v>15.69</v>
      </c>
      <c r="P6326" s="3">
        <v>12.97</v>
      </c>
      <c r="Q6326" s="3">
        <v>1.49</v>
      </c>
      <c r="R6326" s="5" t="s">
        <v>2636</v>
      </c>
      <c r="S6326" s="5" t="s">
        <v>199</v>
      </c>
      <c r="T6326" s="5" t="str">
        <f t="shared" si="589"/>
        <v>Nora Price</v>
      </c>
      <c r="U6326" t="s">
        <v>855</v>
      </c>
      <c r="V6326" s="5" t="s">
        <v>74</v>
      </c>
      <c r="W6326" s="5" t="s">
        <v>28</v>
      </c>
      <c r="X6326" s="5" t="s">
        <v>41</v>
      </c>
      <c r="Y6326" s="5" t="s">
        <v>2269</v>
      </c>
      <c r="Z6326" s="5" t="s">
        <v>43</v>
      </c>
      <c r="AA6326" s="4">
        <v>0.35</v>
      </c>
      <c r="AB6326" s="1">
        <v>41066</v>
      </c>
      <c r="AC6326" s="1">
        <v>23331</v>
      </c>
      <c r="AD6326">
        <f t="shared" si="590"/>
        <v>2</v>
      </c>
      <c r="AE6326">
        <f t="shared" ca="1" si="591"/>
        <v>60</v>
      </c>
      <c r="AF6326" t="str">
        <f t="shared" ca="1" si="592"/>
        <v>18-64</v>
      </c>
      <c r="AG6326" s="3">
        <f t="shared" si="593"/>
        <v>2.0638614285714287</v>
      </c>
      <c r="AH6326" t="str">
        <f>_xlfn.IFNA(VLOOKUP(Sales_Transactions[[#This Row],[Order ID]],Returned_Items[#All],2,FALSE),"Not Returned")</f>
        <v>Not Returned</v>
      </c>
    </row>
    <row r="6327" spans="1:34" x14ac:dyDescent="0.25">
      <c r="A6327">
        <v>24870</v>
      </c>
      <c r="C6327" t="s">
        <v>3058</v>
      </c>
      <c r="D6327" s="2" t="str">
        <f>TEXT(MID(Sales_Transactions[[#This Row],[Order Date]],2,5),"d/m/yyy")</f>
        <v>24/4/2009</v>
      </c>
      <c r="E6327" s="2" t="str">
        <f>TEXT(MID(Sales_Transactions[[#This Row],[Order Date]],2,5),"d")</f>
        <v>24</v>
      </c>
      <c r="F6327" s="2" t="str">
        <f>TEXT(MID(Sales_Transactions[[#This Row],[Order Date]],2,5),"m")</f>
        <v>4</v>
      </c>
      <c r="G6327" s="2" t="str">
        <f>TEXT(MID(Sales_Transactions[[#This Row],[Order Date]],2,5),"yyy")</f>
        <v>2009</v>
      </c>
      <c r="H6327" s="2" t="str">
        <f>TEXT(MID(Sales_Transactions[[#This Row],[Order Date]],2,5),"yyy/m")</f>
        <v>2009/4</v>
      </c>
      <c r="I6327" t="s">
        <v>22</v>
      </c>
      <c r="J6327">
        <f t="shared" si="588"/>
        <v>2</v>
      </c>
      <c r="K6327" s="2">
        <v>38</v>
      </c>
      <c r="L6327" s="3">
        <v>1396.58</v>
      </c>
      <c r="M6327" s="4">
        <v>0.03</v>
      </c>
      <c r="N6327" s="5" t="s">
        <v>23</v>
      </c>
      <c r="O6327" s="3">
        <v>600.72</v>
      </c>
      <c r="P6327" s="3">
        <v>35.409999999999997</v>
      </c>
      <c r="Q6327" s="3">
        <v>1.99</v>
      </c>
      <c r="R6327" s="5" t="s">
        <v>110</v>
      </c>
      <c r="S6327" s="5" t="s">
        <v>3476</v>
      </c>
      <c r="T6327" s="5" t="str">
        <f t="shared" si="589"/>
        <v>Jim Epp</v>
      </c>
      <c r="U6327" t="s">
        <v>855</v>
      </c>
      <c r="V6327" s="5" t="s">
        <v>27</v>
      </c>
      <c r="W6327" s="5" t="s">
        <v>48</v>
      </c>
      <c r="X6327" s="5" t="s">
        <v>87</v>
      </c>
      <c r="Y6327" s="5" t="s">
        <v>1707</v>
      </c>
      <c r="Z6327" s="5" t="s">
        <v>60</v>
      </c>
      <c r="AA6327" s="4">
        <v>0.43</v>
      </c>
      <c r="AB6327" s="1">
        <v>39929</v>
      </c>
      <c r="AC6327" s="1">
        <v>24802</v>
      </c>
      <c r="AD6327">
        <f t="shared" si="590"/>
        <v>2</v>
      </c>
      <c r="AE6327">
        <f t="shared" ca="1" si="591"/>
        <v>56</v>
      </c>
      <c r="AF6327" t="str">
        <f t="shared" ca="1" si="592"/>
        <v>18-64</v>
      </c>
      <c r="AG6327" s="3">
        <f t="shared" si="593"/>
        <v>0.98393097368421045</v>
      </c>
      <c r="AH6327" t="str">
        <f>_xlfn.IFNA(VLOOKUP(Sales_Transactions[[#This Row],[Order ID]],Returned_Items[#All],2,FALSE),"Not Returned")</f>
        <v>Not Returned</v>
      </c>
    </row>
    <row r="6328" spans="1:34" x14ac:dyDescent="0.25">
      <c r="A6328">
        <v>24870</v>
      </c>
      <c r="C6328" t="s">
        <v>3058</v>
      </c>
      <c r="D6328" s="2" t="str">
        <f>TEXT(MID(Sales_Transactions[[#This Row],[Order Date]],2,5),"d/m/yyy")</f>
        <v>24/4/2009</v>
      </c>
      <c r="E6328" s="2" t="str">
        <f>TEXT(MID(Sales_Transactions[[#This Row],[Order Date]],2,5),"d")</f>
        <v>24</v>
      </c>
      <c r="F6328" s="2" t="str">
        <f>TEXT(MID(Sales_Transactions[[#This Row],[Order Date]],2,5),"m")</f>
        <v>4</v>
      </c>
      <c r="G6328" s="2" t="str">
        <f>TEXT(MID(Sales_Transactions[[#This Row],[Order Date]],2,5),"yyy")</f>
        <v>2009</v>
      </c>
      <c r="H6328" s="2" t="str">
        <f>TEXT(MID(Sales_Transactions[[#This Row],[Order Date]],2,5),"yyy/m")</f>
        <v>2009/4</v>
      </c>
      <c r="I6328" t="s">
        <v>22</v>
      </c>
      <c r="J6328">
        <f t="shared" si="588"/>
        <v>2</v>
      </c>
      <c r="K6328" s="2">
        <v>45</v>
      </c>
      <c r="L6328" s="3">
        <v>6448.69</v>
      </c>
      <c r="M6328" s="4">
        <v>0</v>
      </c>
      <c r="N6328" s="5" t="s">
        <v>23</v>
      </c>
      <c r="O6328" s="3">
        <v>1663.35</v>
      </c>
      <c r="P6328" s="3">
        <v>142.86000000000001</v>
      </c>
      <c r="Q6328" s="3">
        <v>19.989999999999998</v>
      </c>
      <c r="R6328" s="5" t="s">
        <v>110</v>
      </c>
      <c r="S6328" s="5" t="s">
        <v>3476</v>
      </c>
      <c r="T6328" s="5" t="str">
        <f t="shared" si="589"/>
        <v>Jim Epp</v>
      </c>
      <c r="U6328" t="s">
        <v>855</v>
      </c>
      <c r="V6328" s="5" t="s">
        <v>27</v>
      </c>
      <c r="W6328" s="5" t="s">
        <v>28</v>
      </c>
      <c r="X6328" s="5" t="s">
        <v>29</v>
      </c>
      <c r="Y6328" s="5" t="s">
        <v>1542</v>
      </c>
      <c r="Z6328" s="5" t="s">
        <v>43</v>
      </c>
      <c r="AA6328" s="4">
        <v>0.56000000000000005</v>
      </c>
      <c r="AB6328" s="1">
        <v>39936</v>
      </c>
      <c r="AC6328" s="1">
        <v>24699</v>
      </c>
      <c r="AD6328">
        <f t="shared" si="590"/>
        <v>9</v>
      </c>
      <c r="AE6328">
        <f t="shared" ca="1" si="591"/>
        <v>56</v>
      </c>
      <c r="AF6328" t="str">
        <f t="shared" ca="1" si="592"/>
        <v>18-64</v>
      </c>
      <c r="AG6328" s="3">
        <f t="shared" si="593"/>
        <v>3.6188888888888893</v>
      </c>
      <c r="AH6328" t="str">
        <f>_xlfn.IFNA(VLOOKUP(Sales_Transactions[[#This Row],[Order ID]],Returned_Items[#All],2,FALSE),"Not Returned")</f>
        <v>Not Returned</v>
      </c>
    </row>
    <row r="6329" spans="1:34" x14ac:dyDescent="0.25">
      <c r="A6329">
        <v>25793</v>
      </c>
      <c r="C6329" t="s">
        <v>744</v>
      </c>
      <c r="D6329" s="2" t="str">
        <f>TEXT(MID(Sales_Transactions[[#This Row],[Order Date]],2,5),"d/m/yyy")</f>
        <v>7/4/2012</v>
      </c>
      <c r="E6329" s="2" t="str">
        <f>TEXT(MID(Sales_Transactions[[#This Row],[Order Date]],2,5),"d")</f>
        <v>7</v>
      </c>
      <c r="F6329" s="2" t="str">
        <f>TEXT(MID(Sales_Transactions[[#This Row],[Order Date]],2,5),"m")</f>
        <v>4</v>
      </c>
      <c r="G6329" s="2" t="str">
        <f>TEXT(MID(Sales_Transactions[[#This Row],[Order Date]],2,5),"yyy")</f>
        <v>2012</v>
      </c>
      <c r="H6329" s="2" t="str">
        <f>TEXT(MID(Sales_Transactions[[#This Row],[Order Date]],2,5),"yyy/m")</f>
        <v>2012/4</v>
      </c>
      <c r="I6329" t="s">
        <v>22</v>
      </c>
      <c r="J6329">
        <f t="shared" si="588"/>
        <v>2</v>
      </c>
      <c r="K6329" s="2">
        <v>27</v>
      </c>
      <c r="L6329" s="3">
        <v>3436.7710000000002</v>
      </c>
      <c r="M6329" s="4">
        <v>0.04</v>
      </c>
      <c r="N6329" s="5" t="s">
        <v>23</v>
      </c>
      <c r="O6329" s="3">
        <v>520</v>
      </c>
      <c r="P6329" s="3">
        <v>155.99</v>
      </c>
      <c r="Q6329" s="3">
        <v>8.99</v>
      </c>
      <c r="R6329" s="5" t="s">
        <v>2255</v>
      </c>
      <c r="S6329" s="5" t="s">
        <v>3477</v>
      </c>
      <c r="T6329" s="5" t="str">
        <f t="shared" si="589"/>
        <v>James Galang</v>
      </c>
      <c r="U6329" t="s">
        <v>855</v>
      </c>
      <c r="V6329" s="5" t="s">
        <v>37</v>
      </c>
      <c r="W6329" s="5" t="s">
        <v>48</v>
      </c>
      <c r="X6329" s="5" t="s">
        <v>49</v>
      </c>
      <c r="Y6329" s="5" t="s">
        <v>113</v>
      </c>
      <c r="Z6329" s="5" t="s">
        <v>43</v>
      </c>
      <c r="AA6329" s="4">
        <v>0.57999999999999996</v>
      </c>
      <c r="AB6329" s="1">
        <v>41008</v>
      </c>
      <c r="AC6329" s="1">
        <v>24650</v>
      </c>
      <c r="AD6329">
        <f t="shared" si="590"/>
        <v>2</v>
      </c>
      <c r="AE6329">
        <f t="shared" ca="1" si="591"/>
        <v>57</v>
      </c>
      <c r="AF6329" t="str">
        <f t="shared" ca="1" si="592"/>
        <v>18-64</v>
      </c>
      <c r="AG6329" s="3">
        <f t="shared" si="593"/>
        <v>6.1080594074074082</v>
      </c>
      <c r="AH6329" t="str">
        <f>_xlfn.IFNA(VLOOKUP(Sales_Transactions[[#This Row],[Order ID]],Returned_Items[#All],2,FALSE),"Not Returned")</f>
        <v>Not Returned</v>
      </c>
    </row>
    <row r="6330" spans="1:34" x14ac:dyDescent="0.25">
      <c r="A6330">
        <v>26629</v>
      </c>
      <c r="C6330" t="s">
        <v>3485</v>
      </c>
      <c r="D6330" s="2" t="str">
        <f>TEXT(MID(Sales_Transactions[[#This Row],[Order Date]],2,5),"d/m/yyy")</f>
        <v>10/7/2009</v>
      </c>
      <c r="E6330" s="2" t="str">
        <f>TEXT(MID(Sales_Transactions[[#This Row],[Order Date]],2,5),"d")</f>
        <v>10</v>
      </c>
      <c r="F6330" s="2" t="str">
        <f>TEXT(MID(Sales_Transactions[[#This Row],[Order Date]],2,5),"m")</f>
        <v>7</v>
      </c>
      <c r="G6330" s="2" t="str">
        <f>TEXT(MID(Sales_Transactions[[#This Row],[Order Date]],2,5),"yyy")</f>
        <v>2009</v>
      </c>
      <c r="H6330" s="2" t="str">
        <f>TEXT(MID(Sales_Transactions[[#This Row],[Order Date]],2,5),"yyy/m")</f>
        <v>2009/7</v>
      </c>
      <c r="I6330" t="s">
        <v>33</v>
      </c>
      <c r="J6330">
        <f t="shared" si="588"/>
        <v>4</v>
      </c>
      <c r="K6330" s="2">
        <v>38</v>
      </c>
      <c r="L6330" s="3">
        <v>21956.03</v>
      </c>
      <c r="M6330" s="4">
        <v>0.1</v>
      </c>
      <c r="N6330" s="5" t="s">
        <v>23</v>
      </c>
      <c r="O6330" s="3">
        <v>5903.09</v>
      </c>
      <c r="P6330" s="3">
        <v>599.99</v>
      </c>
      <c r="Q6330" s="3">
        <v>24.49</v>
      </c>
      <c r="R6330" s="5" t="s">
        <v>24</v>
      </c>
      <c r="S6330" s="5" t="s">
        <v>2628</v>
      </c>
      <c r="T6330" s="5" t="str">
        <f t="shared" si="589"/>
        <v>Muhammed Yedwab</v>
      </c>
      <c r="U6330" t="s">
        <v>855</v>
      </c>
      <c r="V6330" s="5" t="s">
        <v>37</v>
      </c>
      <c r="W6330" s="5" t="s">
        <v>48</v>
      </c>
      <c r="X6330" s="5" t="s">
        <v>131</v>
      </c>
      <c r="Y6330" s="5" t="s">
        <v>2408</v>
      </c>
      <c r="Z6330" s="5" t="s">
        <v>31</v>
      </c>
      <c r="AA6330" s="4">
        <v>0.5</v>
      </c>
      <c r="AB6330" s="1">
        <v>40005</v>
      </c>
      <c r="AC6330" s="1">
        <v>24718</v>
      </c>
      <c r="AD6330">
        <f t="shared" si="590"/>
        <v>1</v>
      </c>
      <c r="AE6330">
        <f t="shared" ca="1" si="591"/>
        <v>56</v>
      </c>
      <c r="AF6330" t="str">
        <f t="shared" ca="1" si="592"/>
        <v>18-64</v>
      </c>
      <c r="AG6330" s="3">
        <f t="shared" si="593"/>
        <v>16.417894999999998</v>
      </c>
      <c r="AH6330" t="str">
        <f>_xlfn.IFNA(VLOOKUP(Sales_Transactions[[#This Row],[Order ID]],Returned_Items[#All],2,FALSE),"Not Returned")</f>
        <v>Not Returned</v>
      </c>
    </row>
    <row r="6331" spans="1:34" x14ac:dyDescent="0.25">
      <c r="A6331">
        <v>26629</v>
      </c>
      <c r="C6331" t="s">
        <v>3485</v>
      </c>
      <c r="D6331" s="2" t="str">
        <f>TEXT(MID(Sales_Transactions[[#This Row],[Order Date]],2,5),"d/m/yyy")</f>
        <v>10/7/2009</v>
      </c>
      <c r="E6331" s="2" t="str">
        <f>TEXT(MID(Sales_Transactions[[#This Row],[Order Date]],2,5),"d")</f>
        <v>10</v>
      </c>
      <c r="F6331" s="2" t="str">
        <f>TEXT(MID(Sales_Transactions[[#This Row],[Order Date]],2,5),"m")</f>
        <v>7</v>
      </c>
      <c r="G6331" s="2" t="str">
        <f>TEXT(MID(Sales_Transactions[[#This Row],[Order Date]],2,5),"yyy")</f>
        <v>2009</v>
      </c>
      <c r="H6331" s="2" t="str">
        <f>TEXT(MID(Sales_Transactions[[#This Row],[Order Date]],2,5),"yyy/m")</f>
        <v>2009/7</v>
      </c>
      <c r="I6331" t="s">
        <v>33</v>
      </c>
      <c r="J6331">
        <f t="shared" si="588"/>
        <v>4</v>
      </c>
      <c r="K6331" s="2">
        <v>32</v>
      </c>
      <c r="L6331" s="3">
        <v>89.89</v>
      </c>
      <c r="M6331" s="4">
        <v>0.06</v>
      </c>
      <c r="N6331" s="5" t="s">
        <v>23</v>
      </c>
      <c r="O6331" s="3">
        <v>-8.16</v>
      </c>
      <c r="P6331" s="3">
        <v>2.78</v>
      </c>
      <c r="Q6331" s="3">
        <v>1.25</v>
      </c>
      <c r="R6331" s="5" t="s">
        <v>24</v>
      </c>
      <c r="S6331" s="5" t="s">
        <v>2628</v>
      </c>
      <c r="T6331" s="5" t="str">
        <f t="shared" si="589"/>
        <v>Muhammed Yedwab</v>
      </c>
      <c r="U6331" t="s">
        <v>855</v>
      </c>
      <c r="V6331" s="5" t="s">
        <v>37</v>
      </c>
      <c r="W6331" s="5" t="s">
        <v>28</v>
      </c>
      <c r="X6331" s="5" t="s">
        <v>124</v>
      </c>
      <c r="Y6331" s="5" t="s">
        <v>819</v>
      </c>
      <c r="Z6331" s="5" t="s">
        <v>84</v>
      </c>
      <c r="AA6331" s="4">
        <v>0.59</v>
      </c>
      <c r="AB6331" s="1">
        <v>40006</v>
      </c>
      <c r="AC6331" s="1">
        <v>24406</v>
      </c>
      <c r="AD6331">
        <f t="shared" si="590"/>
        <v>2</v>
      </c>
      <c r="AE6331">
        <f t="shared" ca="1" si="591"/>
        <v>57</v>
      </c>
      <c r="AF6331" t="str">
        <f t="shared" ca="1" si="592"/>
        <v>18-64</v>
      </c>
      <c r="AG6331" s="3">
        <f t="shared" si="593"/>
        <v>0.12588537499999999</v>
      </c>
      <c r="AH6331" t="str">
        <f>_xlfn.IFNA(VLOOKUP(Sales_Transactions[[#This Row],[Order ID]],Returned_Items[#All],2,FALSE),"Not Returned")</f>
        <v>Not Returned</v>
      </c>
    </row>
    <row r="6332" spans="1:34" x14ac:dyDescent="0.25">
      <c r="A6332">
        <v>27875</v>
      </c>
      <c r="C6332" t="s">
        <v>1555</v>
      </c>
      <c r="D6332" s="2" t="str">
        <f>TEXT(MID(Sales_Transactions[[#This Row],[Order Date]],2,5),"d/m/yyy")</f>
        <v>26/3/2010</v>
      </c>
      <c r="E6332" s="2" t="str">
        <f>TEXT(MID(Sales_Transactions[[#This Row],[Order Date]],2,5),"d")</f>
        <v>26</v>
      </c>
      <c r="F6332" s="2" t="str">
        <f>TEXT(MID(Sales_Transactions[[#This Row],[Order Date]],2,5),"m")</f>
        <v>3</v>
      </c>
      <c r="G6332" s="2" t="str">
        <f>TEXT(MID(Sales_Transactions[[#This Row],[Order Date]],2,5),"yyy")</f>
        <v>2010</v>
      </c>
      <c r="H6332" s="2" t="str">
        <f>TEXT(MID(Sales_Transactions[[#This Row],[Order Date]],2,5),"yyy/m")</f>
        <v>2010/3</v>
      </c>
      <c r="I6332" t="s">
        <v>22</v>
      </c>
      <c r="J6332">
        <f t="shared" si="588"/>
        <v>2</v>
      </c>
      <c r="K6332" s="2">
        <v>5</v>
      </c>
      <c r="L6332" s="3">
        <v>64.97</v>
      </c>
      <c r="M6332" s="4">
        <v>0.1</v>
      </c>
      <c r="N6332" s="5" t="s">
        <v>23</v>
      </c>
      <c r="O6332" s="3">
        <v>-190.3</v>
      </c>
      <c r="P6332" s="3">
        <v>3.48</v>
      </c>
      <c r="Q6332" s="3">
        <v>49</v>
      </c>
      <c r="R6332" s="5" t="s">
        <v>24</v>
      </c>
      <c r="S6332" s="5" t="s">
        <v>2628</v>
      </c>
      <c r="T6332" s="5" t="str">
        <f t="shared" si="589"/>
        <v>Muhammed Yedwab</v>
      </c>
      <c r="U6332" t="s">
        <v>855</v>
      </c>
      <c r="V6332" s="5" t="s">
        <v>37</v>
      </c>
      <c r="W6332" s="5" t="s">
        <v>28</v>
      </c>
      <c r="X6332" s="5" t="s">
        <v>38</v>
      </c>
      <c r="Y6332" s="5" t="s">
        <v>1096</v>
      </c>
      <c r="Z6332" s="5" t="s">
        <v>31</v>
      </c>
      <c r="AA6332" s="4">
        <v>0.59</v>
      </c>
      <c r="AB6332" s="1">
        <v>40268</v>
      </c>
      <c r="AC6332" s="1">
        <v>24334</v>
      </c>
      <c r="AD6332">
        <f t="shared" si="590"/>
        <v>5</v>
      </c>
      <c r="AE6332">
        <f t="shared" ca="1" si="591"/>
        <v>57</v>
      </c>
      <c r="AF6332" t="str">
        <f t="shared" ca="1" si="592"/>
        <v>18-64</v>
      </c>
      <c r="AG6332" s="3">
        <f t="shared" si="593"/>
        <v>10.495304000000001</v>
      </c>
      <c r="AH6332" t="str">
        <f>_xlfn.IFNA(VLOOKUP(Sales_Transactions[[#This Row],[Order ID]],Returned_Items[#All],2,FALSE),"Not Returned")</f>
        <v>Not Returned</v>
      </c>
    </row>
    <row r="6333" spans="1:34" x14ac:dyDescent="0.25">
      <c r="A6333">
        <v>27879</v>
      </c>
      <c r="C6333" t="s">
        <v>71</v>
      </c>
      <c r="D6333" s="2" t="str">
        <f>TEXT(MID(Sales_Transactions[[#This Row],[Order Date]],2,5),"d/m/yyy")</f>
        <v>26/2/2010</v>
      </c>
      <c r="E6333" s="2" t="str">
        <f>TEXT(MID(Sales_Transactions[[#This Row],[Order Date]],2,5),"d")</f>
        <v>26</v>
      </c>
      <c r="F6333" s="2" t="str">
        <f>TEXT(MID(Sales_Transactions[[#This Row],[Order Date]],2,5),"m")</f>
        <v>2</v>
      </c>
      <c r="G6333" s="2" t="str">
        <f>TEXT(MID(Sales_Transactions[[#This Row],[Order Date]],2,5),"yyy")</f>
        <v>2010</v>
      </c>
      <c r="H6333" s="2" t="str">
        <f>TEXT(MID(Sales_Transactions[[#This Row],[Order Date]],2,5),"yyy/m")</f>
        <v>2010/2</v>
      </c>
      <c r="I6333" t="s">
        <v>78</v>
      </c>
      <c r="J6333">
        <f t="shared" si="588"/>
        <v>3</v>
      </c>
      <c r="K6333" s="2">
        <v>44</v>
      </c>
      <c r="L6333" s="3">
        <v>669.01</v>
      </c>
      <c r="M6333" s="4">
        <v>0.08</v>
      </c>
      <c r="N6333" s="5" t="s">
        <v>23</v>
      </c>
      <c r="O6333" s="3">
        <v>299.35000000000002</v>
      </c>
      <c r="P6333" s="3">
        <v>15.74</v>
      </c>
      <c r="Q6333" s="3">
        <v>1.39</v>
      </c>
      <c r="R6333" s="5" t="s">
        <v>2475</v>
      </c>
      <c r="S6333" s="5" t="s">
        <v>2476</v>
      </c>
      <c r="T6333" s="5" t="str">
        <f t="shared" si="589"/>
        <v>Anemone Ratner</v>
      </c>
      <c r="U6333" t="s">
        <v>855</v>
      </c>
      <c r="V6333" s="5" t="s">
        <v>27</v>
      </c>
      <c r="W6333" s="5" t="s">
        <v>28</v>
      </c>
      <c r="X6333" s="5" t="s">
        <v>98</v>
      </c>
      <c r="Y6333" s="5" t="s">
        <v>99</v>
      </c>
      <c r="Z6333" s="5" t="s">
        <v>43</v>
      </c>
      <c r="AA6333" s="4">
        <v>0.4</v>
      </c>
      <c r="AB6333" s="1">
        <v>40236</v>
      </c>
      <c r="AC6333" s="1">
        <v>24113</v>
      </c>
      <c r="AD6333">
        <f t="shared" si="590"/>
        <v>1</v>
      </c>
      <c r="AE6333">
        <f t="shared" ca="1" si="591"/>
        <v>58</v>
      </c>
      <c r="AF6333" t="str">
        <f t="shared" ca="1" si="592"/>
        <v>18-64</v>
      </c>
      <c r="AG6333" s="3">
        <f t="shared" si="593"/>
        <v>0.38903200000000004</v>
      </c>
      <c r="AH6333" t="str">
        <f>_xlfn.IFNA(VLOOKUP(Sales_Transactions[[#This Row],[Order ID]],Returned_Items[#All],2,FALSE),"Not Returned")</f>
        <v>Not Returned</v>
      </c>
    </row>
    <row r="6334" spans="1:34" x14ac:dyDescent="0.25">
      <c r="A6334">
        <v>27879</v>
      </c>
      <c r="C6334" t="s">
        <v>71</v>
      </c>
      <c r="D6334" s="2" t="str">
        <f>TEXT(MID(Sales_Transactions[[#This Row],[Order Date]],2,5),"d/m/yyy")</f>
        <v>26/2/2010</v>
      </c>
      <c r="E6334" s="2" t="str">
        <f>TEXT(MID(Sales_Transactions[[#This Row],[Order Date]],2,5),"d")</f>
        <v>26</v>
      </c>
      <c r="F6334" s="2" t="str">
        <f>TEXT(MID(Sales_Transactions[[#This Row],[Order Date]],2,5),"m")</f>
        <v>2</v>
      </c>
      <c r="G6334" s="2" t="str">
        <f>TEXT(MID(Sales_Transactions[[#This Row],[Order Date]],2,5),"yyy")</f>
        <v>2010</v>
      </c>
      <c r="H6334" s="2" t="str">
        <f>TEXT(MID(Sales_Transactions[[#This Row],[Order Date]],2,5),"yyy/m")</f>
        <v>2010/2</v>
      </c>
      <c r="I6334" t="s">
        <v>78</v>
      </c>
      <c r="J6334">
        <f t="shared" si="588"/>
        <v>3</v>
      </c>
      <c r="K6334" s="2">
        <v>30</v>
      </c>
      <c r="L6334" s="3">
        <v>301.60000000000002</v>
      </c>
      <c r="M6334" s="4">
        <v>0.01</v>
      </c>
      <c r="N6334" s="5" t="s">
        <v>67</v>
      </c>
      <c r="O6334" s="3">
        <v>-24.93</v>
      </c>
      <c r="P6334" s="3">
        <v>9.65</v>
      </c>
      <c r="Q6334" s="3">
        <v>6.22</v>
      </c>
      <c r="R6334" s="5" t="s">
        <v>2475</v>
      </c>
      <c r="S6334" s="5" t="s">
        <v>2476</v>
      </c>
      <c r="T6334" s="5" t="str">
        <f t="shared" si="589"/>
        <v>Anemone Ratner</v>
      </c>
      <c r="U6334" t="s">
        <v>855</v>
      </c>
      <c r="V6334" s="5" t="s">
        <v>27</v>
      </c>
      <c r="W6334" s="5" t="s">
        <v>57</v>
      </c>
      <c r="X6334" s="5" t="s">
        <v>58</v>
      </c>
      <c r="Y6334" s="5" t="s">
        <v>200</v>
      </c>
      <c r="Z6334" s="5" t="s">
        <v>43</v>
      </c>
      <c r="AA6334" s="4">
        <v>0.55000000000000004</v>
      </c>
      <c r="AB6334" s="1">
        <v>40237</v>
      </c>
      <c r="AC6334" s="1">
        <v>22738</v>
      </c>
      <c r="AD6334">
        <f t="shared" si="590"/>
        <v>2</v>
      </c>
      <c r="AE6334">
        <f t="shared" ca="1" si="591"/>
        <v>62</v>
      </c>
      <c r="AF6334" t="str">
        <f t="shared" ca="1" si="592"/>
        <v>18-64</v>
      </c>
      <c r="AG6334" s="3">
        <f t="shared" si="593"/>
        <v>0.5289678333333333</v>
      </c>
      <c r="AH6334" t="str">
        <f>_xlfn.IFNA(VLOOKUP(Sales_Transactions[[#This Row],[Order ID]],Returned_Items[#All],2,FALSE),"Not Returned")</f>
        <v>Not Returned</v>
      </c>
    </row>
    <row r="6335" spans="1:34" x14ac:dyDescent="0.25">
      <c r="A6335">
        <v>28198</v>
      </c>
      <c r="C6335" t="s">
        <v>542</v>
      </c>
      <c r="D6335" s="2" t="str">
        <f>TEXT(MID(Sales_Transactions[[#This Row],[Order Date]],2,5),"d/m/yyy")</f>
        <v>8/2/2012</v>
      </c>
      <c r="E6335" s="2" t="str">
        <f>TEXT(MID(Sales_Transactions[[#This Row],[Order Date]],2,5),"d")</f>
        <v>8</v>
      </c>
      <c r="F6335" s="2" t="str">
        <f>TEXT(MID(Sales_Transactions[[#This Row],[Order Date]],2,5),"m")</f>
        <v>2</v>
      </c>
      <c r="G6335" s="2" t="str">
        <f>TEXT(MID(Sales_Transactions[[#This Row],[Order Date]],2,5),"yyy")</f>
        <v>2012</v>
      </c>
      <c r="H6335" s="2" t="str">
        <f>TEXT(MID(Sales_Transactions[[#This Row],[Order Date]],2,5),"yyy/m")</f>
        <v>2012/2</v>
      </c>
      <c r="I6335" t="s">
        <v>78</v>
      </c>
      <c r="J6335">
        <f t="shared" si="588"/>
        <v>3</v>
      </c>
      <c r="K6335" s="2">
        <v>50</v>
      </c>
      <c r="L6335" s="3">
        <v>7703.9665000000005</v>
      </c>
      <c r="M6335" s="4">
        <v>0</v>
      </c>
      <c r="N6335" s="5" t="s">
        <v>23</v>
      </c>
      <c r="O6335" s="3">
        <v>2446.5</v>
      </c>
      <c r="P6335" s="3">
        <v>175.99</v>
      </c>
      <c r="Q6335" s="3">
        <v>8.99</v>
      </c>
      <c r="R6335" s="5" t="s">
        <v>3481</v>
      </c>
      <c r="S6335" s="5" t="s">
        <v>3482</v>
      </c>
      <c r="T6335" s="5" t="str">
        <f t="shared" si="589"/>
        <v>Georgia Rosenberg</v>
      </c>
      <c r="U6335" t="s">
        <v>855</v>
      </c>
      <c r="V6335" s="5" t="s">
        <v>37</v>
      </c>
      <c r="W6335" s="5" t="s">
        <v>48</v>
      </c>
      <c r="X6335" s="5" t="s">
        <v>49</v>
      </c>
      <c r="Y6335" s="5" t="s">
        <v>1069</v>
      </c>
      <c r="Z6335" s="5" t="s">
        <v>43</v>
      </c>
      <c r="AA6335" s="4">
        <v>0.56999999999999995</v>
      </c>
      <c r="AB6335" s="1">
        <v>40948</v>
      </c>
      <c r="AC6335" s="1">
        <v>22388</v>
      </c>
      <c r="AD6335">
        <f t="shared" si="590"/>
        <v>1</v>
      </c>
      <c r="AE6335">
        <f t="shared" ca="1" si="591"/>
        <v>63</v>
      </c>
      <c r="AF6335" t="str">
        <f t="shared" ca="1" si="592"/>
        <v>18-64</v>
      </c>
      <c r="AG6335" s="3">
        <f t="shared" si="593"/>
        <v>3.6996000000000002</v>
      </c>
      <c r="AH6335" t="str">
        <f>_xlfn.IFNA(VLOOKUP(Sales_Transactions[[#This Row],[Order ID]],Returned_Items[#All],2,FALSE),"Not Returned")</f>
        <v>Not Returned</v>
      </c>
    </row>
    <row r="6336" spans="1:34" x14ac:dyDescent="0.25">
      <c r="A6336">
        <v>28583</v>
      </c>
      <c r="C6336" t="s">
        <v>3046</v>
      </c>
      <c r="D6336" s="2" t="str">
        <f>TEXT(MID(Sales_Transactions[[#This Row],[Order Date]],2,5),"d/m/yyy")</f>
        <v>12/11/2009</v>
      </c>
      <c r="E6336" s="2" t="str">
        <f>TEXT(MID(Sales_Transactions[[#This Row],[Order Date]],2,5),"d")</f>
        <v>12</v>
      </c>
      <c r="F6336" s="2" t="str">
        <f>TEXT(MID(Sales_Transactions[[#This Row],[Order Date]],2,5),"m")</f>
        <v>11</v>
      </c>
      <c r="G6336" s="2" t="str">
        <f>TEXT(MID(Sales_Transactions[[#This Row],[Order Date]],2,5),"yyy")</f>
        <v>2009</v>
      </c>
      <c r="H6336" s="2" t="str">
        <f>TEXT(MID(Sales_Transactions[[#This Row],[Order Date]],2,5),"yyy/m")</f>
        <v>2009/11</v>
      </c>
      <c r="I6336" t="s">
        <v>101</v>
      </c>
      <c r="J6336">
        <f t="shared" si="588"/>
        <v>1</v>
      </c>
      <c r="K6336" s="2">
        <v>25</v>
      </c>
      <c r="L6336" s="3">
        <v>5811.72</v>
      </c>
      <c r="M6336" s="4">
        <v>0.03</v>
      </c>
      <c r="N6336" s="5" t="s">
        <v>23</v>
      </c>
      <c r="O6336" s="3">
        <v>2431.6</v>
      </c>
      <c r="P6336" s="3">
        <v>223.98</v>
      </c>
      <c r="Q6336" s="3">
        <v>15.01</v>
      </c>
      <c r="R6336" s="5" t="s">
        <v>110</v>
      </c>
      <c r="S6336" s="5" t="s">
        <v>3476</v>
      </c>
      <c r="T6336" s="5" t="str">
        <f t="shared" si="589"/>
        <v>Jim Epp</v>
      </c>
      <c r="U6336" t="s">
        <v>855</v>
      </c>
      <c r="V6336" s="5" t="s">
        <v>27</v>
      </c>
      <c r="W6336" s="5" t="s">
        <v>28</v>
      </c>
      <c r="X6336" s="5" t="s">
        <v>41</v>
      </c>
      <c r="Y6336" s="5" t="s">
        <v>564</v>
      </c>
      <c r="Z6336" s="5" t="s">
        <v>43</v>
      </c>
      <c r="AA6336" s="4">
        <v>0.38</v>
      </c>
      <c r="AB6336" s="1">
        <v>40130</v>
      </c>
      <c r="AC6336" s="1">
        <v>22477</v>
      </c>
      <c r="AD6336">
        <f t="shared" si="590"/>
        <v>1</v>
      </c>
      <c r="AE6336">
        <f t="shared" ca="1" si="591"/>
        <v>63</v>
      </c>
      <c r="AF6336" t="str">
        <f t="shared" ca="1" si="592"/>
        <v>18-64</v>
      </c>
      <c r="AG6336" s="3">
        <f t="shared" si="593"/>
        <v>9.5569122399999991</v>
      </c>
      <c r="AH6336" t="str">
        <f>_xlfn.IFNA(VLOOKUP(Sales_Transactions[[#This Row],[Order ID]],Returned_Items[#All],2,FALSE),"Not Returned")</f>
        <v>Not Returned</v>
      </c>
    </row>
    <row r="6337" spans="1:34" x14ac:dyDescent="0.25">
      <c r="A6337">
        <v>28738</v>
      </c>
      <c r="C6337" t="s">
        <v>1567</v>
      </c>
      <c r="D6337" s="2" t="str">
        <f>TEXT(MID(Sales_Transactions[[#This Row],[Order Date]],2,5),"d/m/yyy")</f>
        <v>10/8/2012</v>
      </c>
      <c r="E6337" s="2" t="str">
        <f>TEXT(MID(Sales_Transactions[[#This Row],[Order Date]],2,5),"d")</f>
        <v>10</v>
      </c>
      <c r="F6337" s="2" t="str">
        <f>TEXT(MID(Sales_Transactions[[#This Row],[Order Date]],2,5),"m")</f>
        <v>8</v>
      </c>
      <c r="G6337" s="2" t="str">
        <f>TEXT(MID(Sales_Transactions[[#This Row],[Order Date]],2,5),"yyy")</f>
        <v>2012</v>
      </c>
      <c r="H6337" s="2" t="str">
        <f>TEXT(MID(Sales_Transactions[[#This Row],[Order Date]],2,5),"yyy/m")</f>
        <v>2012/8</v>
      </c>
      <c r="I6337" t="s">
        <v>78</v>
      </c>
      <c r="J6337">
        <f t="shared" si="588"/>
        <v>3</v>
      </c>
      <c r="K6337" s="2">
        <v>2</v>
      </c>
      <c r="L6337" s="3">
        <v>23.54</v>
      </c>
      <c r="M6337" s="4">
        <v>0.03</v>
      </c>
      <c r="N6337" s="5" t="s">
        <v>23</v>
      </c>
      <c r="O6337" s="3">
        <v>-14.47</v>
      </c>
      <c r="P6337" s="3">
        <v>8.6</v>
      </c>
      <c r="Q6337" s="3">
        <v>6.19</v>
      </c>
      <c r="R6337" s="5" t="s">
        <v>2636</v>
      </c>
      <c r="S6337" s="5" t="s">
        <v>199</v>
      </c>
      <c r="T6337" s="5" t="str">
        <f t="shared" si="589"/>
        <v>Nora Price</v>
      </c>
      <c r="U6337" t="s">
        <v>855</v>
      </c>
      <c r="V6337" s="5" t="s">
        <v>27</v>
      </c>
      <c r="W6337" s="5" t="s">
        <v>28</v>
      </c>
      <c r="X6337" s="5" t="s">
        <v>41</v>
      </c>
      <c r="Y6337" s="5" t="s">
        <v>1517</v>
      </c>
      <c r="Z6337" s="5" t="s">
        <v>43</v>
      </c>
      <c r="AA6337" s="4">
        <v>0.38</v>
      </c>
      <c r="AB6337" s="1">
        <v>41133</v>
      </c>
      <c r="AC6337" s="1">
        <v>29367</v>
      </c>
      <c r="AD6337">
        <f t="shared" si="590"/>
        <v>2</v>
      </c>
      <c r="AE6337">
        <f t="shared" ca="1" si="591"/>
        <v>44</v>
      </c>
      <c r="AF6337" t="str">
        <f t="shared" ca="1" si="592"/>
        <v>18-64</v>
      </c>
      <c r="AG6337" s="3">
        <f t="shared" si="593"/>
        <v>7.3937100000000004</v>
      </c>
      <c r="AH6337" t="str">
        <f>_xlfn.IFNA(VLOOKUP(Sales_Transactions[[#This Row],[Order ID]],Returned_Items[#All],2,FALSE),"Not Returned")</f>
        <v>Not Returned</v>
      </c>
    </row>
    <row r="6338" spans="1:34" x14ac:dyDescent="0.25">
      <c r="A6338">
        <v>28738</v>
      </c>
      <c r="C6338" t="s">
        <v>1567</v>
      </c>
      <c r="D6338" s="2" t="str">
        <f>TEXT(MID(Sales_Transactions[[#This Row],[Order Date]],2,5),"d/m/yyy")</f>
        <v>10/8/2012</v>
      </c>
      <c r="E6338" s="2" t="str">
        <f>TEXT(MID(Sales_Transactions[[#This Row],[Order Date]],2,5),"d")</f>
        <v>10</v>
      </c>
      <c r="F6338" s="2" t="str">
        <f>TEXT(MID(Sales_Transactions[[#This Row],[Order Date]],2,5),"m")</f>
        <v>8</v>
      </c>
      <c r="G6338" s="2" t="str">
        <f>TEXT(MID(Sales_Transactions[[#This Row],[Order Date]],2,5),"yyy")</f>
        <v>2012</v>
      </c>
      <c r="H6338" s="2" t="str">
        <f>TEXT(MID(Sales_Transactions[[#This Row],[Order Date]],2,5),"yyy/m")</f>
        <v>2012/8</v>
      </c>
      <c r="I6338" t="s">
        <v>78</v>
      </c>
      <c r="J6338">
        <f t="shared" ref="J6338:J6401" si="594">IF(I6338="Making Critical",5,IF(I6338="High",4,IF(I6338="Medium",3,IF(I6338="Low",2,1))))</f>
        <v>3</v>
      </c>
      <c r="K6338" s="2">
        <v>10</v>
      </c>
      <c r="L6338" s="3">
        <v>1539.83</v>
      </c>
      <c r="M6338" s="4">
        <v>0.08</v>
      </c>
      <c r="N6338" s="5" t="s">
        <v>23</v>
      </c>
      <c r="O6338" s="3">
        <v>34.85</v>
      </c>
      <c r="P6338" s="3">
        <v>165.2</v>
      </c>
      <c r="Q6338" s="3">
        <v>19.989999999999998</v>
      </c>
      <c r="R6338" s="5" t="s">
        <v>2636</v>
      </c>
      <c r="S6338" s="5" t="s">
        <v>199</v>
      </c>
      <c r="T6338" s="5" t="str">
        <f t="shared" ref="T6338:T6401" si="595">R6338 &amp; " " &amp; S6338</f>
        <v>Nora Price</v>
      </c>
      <c r="U6338" t="s">
        <v>855</v>
      </c>
      <c r="V6338" s="5" t="s">
        <v>27</v>
      </c>
      <c r="W6338" s="5" t="s">
        <v>28</v>
      </c>
      <c r="X6338" s="5" t="s">
        <v>29</v>
      </c>
      <c r="Y6338" s="5" t="s">
        <v>3153</v>
      </c>
      <c r="Z6338" s="5" t="s">
        <v>43</v>
      </c>
      <c r="AA6338" s="4">
        <v>0.59</v>
      </c>
      <c r="AB6338" s="1">
        <v>41132</v>
      </c>
      <c r="AC6338" s="1">
        <v>29343</v>
      </c>
      <c r="AD6338">
        <f t="shared" ref="AD6338:AD6401" si="596">_xlfn.DAYS(AB6338,D6338)</f>
        <v>1</v>
      </c>
      <c r="AE6338">
        <f t="shared" ref="AE6338:AE6401" ca="1" si="597">DATEDIF(AC6338,TODAY(),"Y")</f>
        <v>44</v>
      </c>
      <c r="AF6338" t="str">
        <f t="shared" ref="AF6338:AF6401" ca="1" si="598">IF(AE6338&lt;18,"Under 18",IF(AE6338&lt;65,"18-64","Over 65"))</f>
        <v>18-64</v>
      </c>
      <c r="AG6338" s="3">
        <f t="shared" ref="AG6338:AG6401" si="599" xml:space="preserve"> (P6338 - (M6338 / 100) * P6338 + Q6338) / K6338</f>
        <v>18.505783999999998</v>
      </c>
      <c r="AH6338" t="str">
        <f>_xlfn.IFNA(VLOOKUP(Sales_Transactions[[#This Row],[Order ID]],Returned_Items[#All],2,FALSE),"Not Returned")</f>
        <v>Not Returned</v>
      </c>
    </row>
    <row r="6339" spans="1:34" x14ac:dyDescent="0.25">
      <c r="A6339">
        <v>29120</v>
      </c>
      <c r="C6339" t="s">
        <v>1041</v>
      </c>
      <c r="D6339" s="2" t="str">
        <f>TEXT(MID(Sales_Transactions[[#This Row],[Order Date]],2,5),"d/m/yyy")</f>
        <v>12/5/2010</v>
      </c>
      <c r="E6339" s="2" t="str">
        <f>TEXT(MID(Sales_Transactions[[#This Row],[Order Date]],2,5),"d")</f>
        <v>12</v>
      </c>
      <c r="F6339" s="2" t="str">
        <f>TEXT(MID(Sales_Transactions[[#This Row],[Order Date]],2,5),"m")</f>
        <v>5</v>
      </c>
      <c r="G6339" s="2" t="str">
        <f>TEXT(MID(Sales_Transactions[[#This Row],[Order Date]],2,5),"yyy")</f>
        <v>2010</v>
      </c>
      <c r="H6339" s="2" t="str">
        <f>TEXT(MID(Sales_Transactions[[#This Row],[Order Date]],2,5),"yyy/m")</f>
        <v>2010/5</v>
      </c>
      <c r="I6339" t="s">
        <v>22</v>
      </c>
      <c r="J6339">
        <f t="shared" si="594"/>
        <v>2</v>
      </c>
      <c r="K6339" s="2">
        <v>43</v>
      </c>
      <c r="L6339" s="3">
        <v>1677.27</v>
      </c>
      <c r="M6339" s="4">
        <v>0.08</v>
      </c>
      <c r="N6339" s="5" t="s">
        <v>23</v>
      </c>
      <c r="O6339" s="3">
        <v>528.79</v>
      </c>
      <c r="P6339" s="3">
        <v>40.98</v>
      </c>
      <c r="Q6339" s="3">
        <v>7.47</v>
      </c>
      <c r="R6339" s="5" t="s">
        <v>2255</v>
      </c>
      <c r="S6339" s="5" t="s">
        <v>3477</v>
      </c>
      <c r="T6339" s="5" t="str">
        <f t="shared" si="595"/>
        <v>James Galang</v>
      </c>
      <c r="U6339" t="s">
        <v>855</v>
      </c>
      <c r="V6339" s="5" t="s">
        <v>37</v>
      </c>
      <c r="W6339" s="5" t="s">
        <v>28</v>
      </c>
      <c r="X6339" s="5" t="s">
        <v>41</v>
      </c>
      <c r="Y6339" s="5" t="s">
        <v>999</v>
      </c>
      <c r="Z6339" s="5" t="s">
        <v>43</v>
      </c>
      <c r="AA6339" s="4">
        <v>0.37</v>
      </c>
      <c r="AB6339" s="1">
        <v>40312</v>
      </c>
      <c r="AC6339" s="1">
        <v>29086</v>
      </c>
      <c r="AD6339">
        <f t="shared" si="596"/>
        <v>2</v>
      </c>
      <c r="AE6339">
        <f t="shared" ca="1" si="597"/>
        <v>44</v>
      </c>
      <c r="AF6339" t="str">
        <f t="shared" ca="1" si="598"/>
        <v>18-64</v>
      </c>
      <c r="AG6339" s="3">
        <f t="shared" si="599"/>
        <v>1.1259817674418604</v>
      </c>
      <c r="AH6339" t="str">
        <f>_xlfn.IFNA(VLOOKUP(Sales_Transactions[[#This Row],[Order ID]],Returned_Items[#All],2,FALSE),"Not Returned")</f>
        <v>Not Returned</v>
      </c>
    </row>
    <row r="6340" spans="1:34" x14ac:dyDescent="0.25">
      <c r="A6340">
        <v>29120</v>
      </c>
      <c r="C6340" t="s">
        <v>1041</v>
      </c>
      <c r="D6340" s="2" t="str">
        <f>TEXT(MID(Sales_Transactions[[#This Row],[Order Date]],2,5),"d/m/yyy")</f>
        <v>12/5/2010</v>
      </c>
      <c r="E6340" s="2" t="str">
        <f>TEXT(MID(Sales_Transactions[[#This Row],[Order Date]],2,5),"d")</f>
        <v>12</v>
      </c>
      <c r="F6340" s="2" t="str">
        <f>TEXT(MID(Sales_Transactions[[#This Row],[Order Date]],2,5),"m")</f>
        <v>5</v>
      </c>
      <c r="G6340" s="2" t="str">
        <f>TEXT(MID(Sales_Transactions[[#This Row],[Order Date]],2,5),"yyy")</f>
        <v>2010</v>
      </c>
      <c r="H6340" s="2" t="str">
        <f>TEXT(MID(Sales_Transactions[[#This Row],[Order Date]],2,5),"yyy/m")</f>
        <v>2010/5</v>
      </c>
      <c r="I6340" t="s">
        <v>22</v>
      </c>
      <c r="J6340">
        <f t="shared" si="594"/>
        <v>2</v>
      </c>
      <c r="K6340" s="2">
        <v>21</v>
      </c>
      <c r="L6340" s="3">
        <v>1556.08</v>
      </c>
      <c r="M6340" s="4">
        <v>0.05</v>
      </c>
      <c r="N6340" s="5" t="s">
        <v>34</v>
      </c>
      <c r="O6340" s="3">
        <v>-41.77</v>
      </c>
      <c r="P6340" s="3">
        <v>70.98</v>
      </c>
      <c r="Q6340" s="3">
        <v>26.74</v>
      </c>
      <c r="R6340" s="5" t="s">
        <v>2255</v>
      </c>
      <c r="S6340" s="5" t="s">
        <v>3477</v>
      </c>
      <c r="T6340" s="5" t="str">
        <f t="shared" si="595"/>
        <v>James Galang</v>
      </c>
      <c r="U6340" t="s">
        <v>855</v>
      </c>
      <c r="V6340" s="5" t="s">
        <v>37</v>
      </c>
      <c r="W6340" s="5" t="s">
        <v>57</v>
      </c>
      <c r="X6340" s="5" t="s">
        <v>104</v>
      </c>
      <c r="Y6340" s="5" t="s">
        <v>1147</v>
      </c>
      <c r="Z6340" s="5" t="s">
        <v>106</v>
      </c>
      <c r="AA6340" s="4">
        <v>0.6</v>
      </c>
      <c r="AB6340" s="1">
        <v>40315</v>
      </c>
      <c r="AC6340" s="1">
        <v>29268</v>
      </c>
      <c r="AD6340">
        <f t="shared" si="596"/>
        <v>5</v>
      </c>
      <c r="AE6340">
        <f t="shared" ca="1" si="597"/>
        <v>44</v>
      </c>
      <c r="AF6340" t="str">
        <f t="shared" ca="1" si="598"/>
        <v>18-64</v>
      </c>
      <c r="AG6340" s="3">
        <f t="shared" si="599"/>
        <v>4.6516433333333334</v>
      </c>
      <c r="AH6340" t="str">
        <f>_xlfn.IFNA(VLOOKUP(Sales_Transactions[[#This Row],[Order ID]],Returned_Items[#All],2,FALSE),"Not Returned")</f>
        <v>Not Returned</v>
      </c>
    </row>
    <row r="6341" spans="1:34" hidden="1" x14ac:dyDescent="0.25">
      <c r="A6341">
        <v>29504</v>
      </c>
      <c r="C6341" t="s">
        <v>147</v>
      </c>
      <c r="D6341" s="2" t="str">
        <f>TEXT(MID(Sales_Transactions[[#This Row],[Order Date]],2,5),"d/m/yyy")</f>
        <v>23/9/2010</v>
      </c>
      <c r="E6341" s="2" t="str">
        <f>TEXT(MID(Sales_Transactions[[#This Row],[Order Date]],2,5),"d")</f>
        <v>23</v>
      </c>
      <c r="F6341" s="2" t="str">
        <f>TEXT(MID(Sales_Transactions[[#This Row],[Order Date]],2,5),"m")</f>
        <v>9</v>
      </c>
      <c r="G6341" s="2" t="str">
        <f>TEXT(MID(Sales_Transactions[[#This Row],[Order Date]],2,5),"yyy")</f>
        <v>2010</v>
      </c>
      <c r="H6341" s="2" t="str">
        <f>TEXT(MID(Sales_Transactions[[#This Row],[Order Date]],2,5),"yyy/m")</f>
        <v>2010/9</v>
      </c>
      <c r="I6341" t="s">
        <v>52</v>
      </c>
      <c r="J6341">
        <f t="shared" si="594"/>
        <v>1</v>
      </c>
      <c r="K6341" s="2">
        <v>20</v>
      </c>
      <c r="L6341">
        <v>1485.06</v>
      </c>
      <c r="M6341">
        <v>0.04</v>
      </c>
      <c r="N6341" t="s">
        <v>34</v>
      </c>
      <c r="O6341">
        <v>25.32</v>
      </c>
      <c r="P6341">
        <v>70.98</v>
      </c>
      <c r="Q6341">
        <v>26.85</v>
      </c>
      <c r="R6341" t="s">
        <v>3391</v>
      </c>
      <c r="S6341" t="s">
        <v>3449</v>
      </c>
      <c r="T6341" t="str">
        <f t="shared" si="595"/>
        <v>Richard Bierner</v>
      </c>
      <c r="U6341" t="s">
        <v>855</v>
      </c>
      <c r="V6341" t="s">
        <v>27</v>
      </c>
      <c r="W6341" t="s">
        <v>57</v>
      </c>
      <c r="X6341" t="s">
        <v>104</v>
      </c>
      <c r="Y6341" t="s">
        <v>2919</v>
      </c>
      <c r="Z6341" t="s">
        <v>106</v>
      </c>
      <c r="AA6341"/>
      <c r="AB6341" s="1">
        <v>40446</v>
      </c>
      <c r="AC6341" s="1">
        <v>29534</v>
      </c>
      <c r="AD6341">
        <f t="shared" si="596"/>
        <v>2</v>
      </c>
      <c r="AE6341">
        <f t="shared" ca="1" si="597"/>
        <v>43</v>
      </c>
      <c r="AF6341" t="str">
        <f t="shared" ca="1" si="598"/>
        <v>18-64</v>
      </c>
      <c r="AG6341">
        <f t="shared" si="599"/>
        <v>4.8900804000000004</v>
      </c>
      <c r="AH6341" t="str">
        <f>_xlfn.IFNA(VLOOKUP(Sales_Transactions[[#This Row],[Order ID]],Returned_Items[#All],2,FALSE),"Not Returned")</f>
        <v>Not Returned</v>
      </c>
    </row>
    <row r="6342" spans="1:34" x14ac:dyDescent="0.25">
      <c r="A6342">
        <v>29504</v>
      </c>
      <c r="C6342" t="s">
        <v>147</v>
      </c>
      <c r="D6342" s="2" t="str">
        <f>TEXT(MID(Sales_Transactions[[#This Row],[Order Date]],2,5),"d/m/yyy")</f>
        <v>23/9/2010</v>
      </c>
      <c r="E6342" s="2" t="str">
        <f>TEXT(MID(Sales_Transactions[[#This Row],[Order Date]],2,5),"d")</f>
        <v>23</v>
      </c>
      <c r="F6342" s="2" t="str">
        <f>TEXT(MID(Sales_Transactions[[#This Row],[Order Date]],2,5),"m")</f>
        <v>9</v>
      </c>
      <c r="G6342" s="2" t="str">
        <f>TEXT(MID(Sales_Transactions[[#This Row],[Order Date]],2,5),"yyy")</f>
        <v>2010</v>
      </c>
      <c r="H6342" s="2" t="str">
        <f>TEXT(MID(Sales_Transactions[[#This Row],[Order Date]],2,5),"yyy/m")</f>
        <v>2010/9</v>
      </c>
      <c r="I6342" t="s">
        <v>52</v>
      </c>
      <c r="J6342">
        <f t="shared" si="594"/>
        <v>1</v>
      </c>
      <c r="K6342" s="2">
        <v>34</v>
      </c>
      <c r="L6342" s="3">
        <v>1211.18</v>
      </c>
      <c r="M6342" s="4">
        <v>0.1</v>
      </c>
      <c r="N6342" s="5" t="s">
        <v>23</v>
      </c>
      <c r="O6342" s="3">
        <v>208.4</v>
      </c>
      <c r="P6342" s="3">
        <v>38.76</v>
      </c>
      <c r="Q6342" s="3">
        <v>13.26</v>
      </c>
      <c r="R6342" s="5" t="s">
        <v>3391</v>
      </c>
      <c r="S6342" s="5" t="s">
        <v>3449</v>
      </c>
      <c r="T6342" s="5" t="str">
        <f t="shared" si="595"/>
        <v>Richard Bierner</v>
      </c>
      <c r="U6342" t="s">
        <v>855</v>
      </c>
      <c r="V6342" s="5" t="s">
        <v>27</v>
      </c>
      <c r="W6342" s="5" t="s">
        <v>28</v>
      </c>
      <c r="X6342" s="5" t="s">
        <v>75</v>
      </c>
      <c r="Y6342" s="5" t="s">
        <v>515</v>
      </c>
      <c r="Z6342" s="5" t="s">
        <v>43</v>
      </c>
      <c r="AA6342" s="4">
        <v>0.36</v>
      </c>
      <c r="AB6342" s="1">
        <v>40444</v>
      </c>
      <c r="AC6342" s="1">
        <v>30715</v>
      </c>
      <c r="AD6342">
        <f t="shared" si="596"/>
        <v>0</v>
      </c>
      <c r="AE6342">
        <f t="shared" ca="1" si="597"/>
        <v>40</v>
      </c>
      <c r="AF6342" t="str">
        <f t="shared" ca="1" si="598"/>
        <v>18-64</v>
      </c>
      <c r="AG6342" s="3">
        <f t="shared" si="599"/>
        <v>1.5288599999999999</v>
      </c>
      <c r="AH6342" t="str">
        <f>_xlfn.IFNA(VLOOKUP(Sales_Transactions[[#This Row],[Order ID]],Returned_Items[#All],2,FALSE),"Not Returned")</f>
        <v>Not Returned</v>
      </c>
    </row>
    <row r="6343" spans="1:34" x14ac:dyDescent="0.25">
      <c r="A6343">
        <v>30625</v>
      </c>
      <c r="C6343" t="s">
        <v>2906</v>
      </c>
      <c r="D6343" s="2" t="str">
        <f>TEXT(MID(Sales_Transactions[[#This Row],[Order Date]],2,5),"d/m/yyy")</f>
        <v>8/2/2010</v>
      </c>
      <c r="E6343" s="2" t="str">
        <f>TEXT(MID(Sales_Transactions[[#This Row],[Order Date]],2,5),"d")</f>
        <v>8</v>
      </c>
      <c r="F6343" s="2" t="str">
        <f>TEXT(MID(Sales_Transactions[[#This Row],[Order Date]],2,5),"m")</f>
        <v>2</v>
      </c>
      <c r="G6343" s="2" t="str">
        <f>TEXT(MID(Sales_Transactions[[#This Row],[Order Date]],2,5),"yyy")</f>
        <v>2010</v>
      </c>
      <c r="H6343" s="2" t="str">
        <f>TEXT(MID(Sales_Transactions[[#This Row],[Order Date]],2,5),"yyy/m")</f>
        <v>2010/2</v>
      </c>
      <c r="I6343" t="s">
        <v>101</v>
      </c>
      <c r="J6343">
        <f t="shared" si="594"/>
        <v>1</v>
      </c>
      <c r="K6343" s="2">
        <v>37</v>
      </c>
      <c r="L6343" s="3">
        <v>478.94</v>
      </c>
      <c r="M6343" s="4">
        <v>0.04</v>
      </c>
      <c r="N6343" s="5" t="s">
        <v>23</v>
      </c>
      <c r="O6343" s="3">
        <v>10.56</v>
      </c>
      <c r="P6343" s="3">
        <v>12.53</v>
      </c>
      <c r="Q6343" s="3">
        <v>7.17</v>
      </c>
      <c r="R6343" s="5" t="s">
        <v>2137</v>
      </c>
      <c r="S6343" s="5" t="s">
        <v>299</v>
      </c>
      <c r="T6343" s="5" t="str">
        <f t="shared" si="595"/>
        <v>Pauline Johnson</v>
      </c>
      <c r="U6343" t="s">
        <v>855</v>
      </c>
      <c r="V6343" s="5" t="s">
        <v>47</v>
      </c>
      <c r="W6343" s="5" t="s">
        <v>28</v>
      </c>
      <c r="X6343" s="5" t="s">
        <v>41</v>
      </c>
      <c r="Y6343" s="5" t="s">
        <v>2541</v>
      </c>
      <c r="Z6343" s="5" t="s">
        <v>43</v>
      </c>
      <c r="AA6343" s="4">
        <v>0.38</v>
      </c>
      <c r="AB6343" s="1">
        <v>40217</v>
      </c>
      <c r="AC6343" s="1">
        <v>31001</v>
      </c>
      <c r="AD6343">
        <f t="shared" si="596"/>
        <v>0</v>
      </c>
      <c r="AE6343">
        <f t="shared" ca="1" si="597"/>
        <v>39</v>
      </c>
      <c r="AF6343" t="str">
        <f t="shared" ca="1" si="598"/>
        <v>18-64</v>
      </c>
      <c r="AG6343" s="3">
        <f t="shared" si="599"/>
        <v>0.53229697297297296</v>
      </c>
      <c r="AH6343" t="str">
        <f>_xlfn.IFNA(VLOOKUP(Sales_Transactions[[#This Row],[Order ID]],Returned_Items[#All],2,FALSE),"Not Returned")</f>
        <v>Not Returned</v>
      </c>
    </row>
    <row r="6344" spans="1:34" x14ac:dyDescent="0.25">
      <c r="A6344">
        <v>30625</v>
      </c>
      <c r="C6344" t="s">
        <v>2906</v>
      </c>
      <c r="D6344" s="2" t="str">
        <f>TEXT(MID(Sales_Transactions[[#This Row],[Order Date]],2,5),"d/m/yyy")</f>
        <v>8/2/2010</v>
      </c>
      <c r="E6344" s="2" t="str">
        <f>TEXT(MID(Sales_Transactions[[#This Row],[Order Date]],2,5),"d")</f>
        <v>8</v>
      </c>
      <c r="F6344" s="2" t="str">
        <f>TEXT(MID(Sales_Transactions[[#This Row],[Order Date]],2,5),"m")</f>
        <v>2</v>
      </c>
      <c r="G6344" s="2" t="str">
        <f>TEXT(MID(Sales_Transactions[[#This Row],[Order Date]],2,5),"yyy")</f>
        <v>2010</v>
      </c>
      <c r="H6344" s="2" t="str">
        <f>TEXT(MID(Sales_Transactions[[#This Row],[Order Date]],2,5),"yyy/m")</f>
        <v>2010/2</v>
      </c>
      <c r="I6344" t="s">
        <v>101</v>
      </c>
      <c r="J6344">
        <f t="shared" si="594"/>
        <v>1</v>
      </c>
      <c r="K6344" s="2">
        <v>24</v>
      </c>
      <c r="L6344" s="3">
        <v>2429.09</v>
      </c>
      <c r="M6344" s="4">
        <v>0.06</v>
      </c>
      <c r="N6344" s="5" t="s">
        <v>67</v>
      </c>
      <c r="O6344" s="3">
        <v>-20.67</v>
      </c>
      <c r="P6344" s="3">
        <v>105.29</v>
      </c>
      <c r="Q6344" s="3">
        <v>10.119999999999999</v>
      </c>
      <c r="R6344" s="5" t="s">
        <v>2137</v>
      </c>
      <c r="S6344" s="5" t="s">
        <v>299</v>
      </c>
      <c r="T6344" s="5" t="str">
        <f t="shared" si="595"/>
        <v>Pauline Johnson</v>
      </c>
      <c r="U6344" t="s">
        <v>855</v>
      </c>
      <c r="V6344" s="5" t="s">
        <v>47</v>
      </c>
      <c r="W6344" s="5" t="s">
        <v>57</v>
      </c>
      <c r="X6344" s="5" t="s">
        <v>58</v>
      </c>
      <c r="Y6344" s="5" t="s">
        <v>2691</v>
      </c>
      <c r="Z6344" s="5" t="s">
        <v>31</v>
      </c>
      <c r="AA6344" s="4">
        <v>0.79</v>
      </c>
      <c r="AB6344" s="1">
        <v>40219</v>
      </c>
      <c r="AC6344" s="1">
        <v>30098</v>
      </c>
      <c r="AD6344">
        <f t="shared" si="596"/>
        <v>2</v>
      </c>
      <c r="AE6344">
        <f t="shared" ca="1" si="597"/>
        <v>42</v>
      </c>
      <c r="AF6344" t="str">
        <f t="shared" ca="1" si="598"/>
        <v>18-64</v>
      </c>
      <c r="AG6344" s="3">
        <f t="shared" si="599"/>
        <v>4.8061177500000003</v>
      </c>
      <c r="AH6344" t="str">
        <f>_xlfn.IFNA(VLOOKUP(Sales_Transactions[[#This Row],[Order ID]],Returned_Items[#All],2,FALSE),"Not Returned")</f>
        <v>Not Returned</v>
      </c>
    </row>
    <row r="6345" spans="1:34" x14ac:dyDescent="0.25">
      <c r="A6345">
        <v>31174</v>
      </c>
      <c r="C6345" t="s">
        <v>3435</v>
      </c>
      <c r="D6345" s="2" t="str">
        <f>TEXT(MID(Sales_Transactions[[#This Row],[Order Date]],2,5),"d/m/yyy")</f>
        <v>26/3/2009</v>
      </c>
      <c r="E6345" s="2" t="str">
        <f>TEXT(MID(Sales_Transactions[[#This Row],[Order Date]],2,5),"d")</f>
        <v>26</v>
      </c>
      <c r="F6345" s="2" t="str">
        <f>TEXT(MID(Sales_Transactions[[#This Row],[Order Date]],2,5),"m")</f>
        <v>3</v>
      </c>
      <c r="G6345" s="2" t="str">
        <f>TEXT(MID(Sales_Transactions[[#This Row],[Order Date]],2,5),"yyy")</f>
        <v>2009</v>
      </c>
      <c r="H6345" s="2" t="str">
        <f>TEXT(MID(Sales_Transactions[[#This Row],[Order Date]],2,5),"yyy/m")</f>
        <v>2009/3</v>
      </c>
      <c r="I6345" t="s">
        <v>52</v>
      </c>
      <c r="J6345">
        <f t="shared" si="594"/>
        <v>1</v>
      </c>
      <c r="K6345" s="2">
        <v>20</v>
      </c>
      <c r="L6345" s="3">
        <v>4520.6000000000004</v>
      </c>
      <c r="M6345" s="4">
        <v>7.0000000000000007E-2</v>
      </c>
      <c r="N6345" s="5" t="s">
        <v>23</v>
      </c>
      <c r="O6345" s="3">
        <v>1944.38</v>
      </c>
      <c r="P6345" s="3">
        <v>225.04</v>
      </c>
      <c r="Q6345" s="3">
        <v>11.79</v>
      </c>
      <c r="R6345" s="5" t="s">
        <v>24</v>
      </c>
      <c r="S6345" s="5" t="s">
        <v>2628</v>
      </c>
      <c r="T6345" s="5" t="str">
        <f t="shared" si="595"/>
        <v>Muhammed Yedwab</v>
      </c>
      <c r="U6345" t="s">
        <v>855</v>
      </c>
      <c r="V6345" s="5" t="s">
        <v>37</v>
      </c>
      <c r="W6345" s="5" t="s">
        <v>28</v>
      </c>
      <c r="X6345" s="5" t="s">
        <v>38</v>
      </c>
      <c r="Y6345" s="5" t="s">
        <v>1031</v>
      </c>
      <c r="Z6345" s="5" t="s">
        <v>56</v>
      </c>
      <c r="AA6345" s="4">
        <v>0.42</v>
      </c>
      <c r="AB6345" s="1">
        <v>39898</v>
      </c>
      <c r="AC6345" s="1">
        <v>30238</v>
      </c>
      <c r="AD6345">
        <f t="shared" si="596"/>
        <v>0</v>
      </c>
      <c r="AE6345">
        <f t="shared" ca="1" si="597"/>
        <v>41</v>
      </c>
      <c r="AF6345" t="str">
        <f t="shared" ca="1" si="598"/>
        <v>18-64</v>
      </c>
      <c r="AG6345" s="3">
        <f t="shared" si="599"/>
        <v>11.833623599999999</v>
      </c>
      <c r="AH6345" t="str">
        <f>_xlfn.IFNA(VLOOKUP(Sales_Transactions[[#This Row],[Order ID]],Returned_Items[#All],2,FALSE),"Not Returned")</f>
        <v>Not Returned</v>
      </c>
    </row>
    <row r="6346" spans="1:34" x14ac:dyDescent="0.25">
      <c r="A6346">
        <v>31174</v>
      </c>
      <c r="C6346" t="s">
        <v>3435</v>
      </c>
      <c r="D6346" s="2" t="str">
        <f>TEXT(MID(Sales_Transactions[[#This Row],[Order Date]],2,5),"d/m/yyy")</f>
        <v>26/3/2009</v>
      </c>
      <c r="E6346" s="2" t="str">
        <f>TEXT(MID(Sales_Transactions[[#This Row],[Order Date]],2,5),"d")</f>
        <v>26</v>
      </c>
      <c r="F6346" s="2" t="str">
        <f>TEXT(MID(Sales_Transactions[[#This Row],[Order Date]],2,5),"m")</f>
        <v>3</v>
      </c>
      <c r="G6346" s="2" t="str">
        <f>TEXT(MID(Sales_Transactions[[#This Row],[Order Date]],2,5),"yyy")</f>
        <v>2009</v>
      </c>
      <c r="H6346" s="2" t="str">
        <f>TEXT(MID(Sales_Transactions[[#This Row],[Order Date]],2,5),"yyy/m")</f>
        <v>2009/3</v>
      </c>
      <c r="I6346" t="s">
        <v>52</v>
      </c>
      <c r="J6346">
        <f t="shared" si="594"/>
        <v>1</v>
      </c>
      <c r="K6346" s="2">
        <v>29</v>
      </c>
      <c r="L6346" s="3">
        <v>225.25</v>
      </c>
      <c r="M6346" s="4">
        <v>0.03</v>
      </c>
      <c r="N6346" s="5" t="s">
        <v>23</v>
      </c>
      <c r="O6346" s="3">
        <v>-7.59</v>
      </c>
      <c r="P6346" s="3">
        <v>7.84</v>
      </c>
      <c r="Q6346" s="3">
        <v>4.71</v>
      </c>
      <c r="R6346" s="5" t="s">
        <v>24</v>
      </c>
      <c r="S6346" s="5" t="s">
        <v>2628</v>
      </c>
      <c r="T6346" s="5" t="str">
        <f t="shared" si="595"/>
        <v>Muhammed Yedwab</v>
      </c>
      <c r="U6346" t="s">
        <v>855</v>
      </c>
      <c r="V6346" s="5" t="s">
        <v>37</v>
      </c>
      <c r="W6346" s="5" t="s">
        <v>28</v>
      </c>
      <c r="X6346" s="5" t="s">
        <v>41</v>
      </c>
      <c r="Y6346" s="5" t="s">
        <v>169</v>
      </c>
      <c r="Z6346" s="5" t="s">
        <v>43</v>
      </c>
      <c r="AA6346" s="4">
        <v>0.35</v>
      </c>
      <c r="AB6346" s="1">
        <v>39901</v>
      </c>
      <c r="AC6346" s="1">
        <v>30279</v>
      </c>
      <c r="AD6346">
        <f t="shared" si="596"/>
        <v>3</v>
      </c>
      <c r="AE6346">
        <f t="shared" ca="1" si="597"/>
        <v>41</v>
      </c>
      <c r="AF6346" t="str">
        <f t="shared" ca="1" si="598"/>
        <v>18-64</v>
      </c>
      <c r="AG6346" s="3">
        <f t="shared" si="599"/>
        <v>0.43267751724137926</v>
      </c>
      <c r="AH6346" t="str">
        <f>_xlfn.IFNA(VLOOKUP(Sales_Transactions[[#This Row],[Order ID]],Returned_Items[#All],2,FALSE),"Not Returned")</f>
        <v>Not Returned</v>
      </c>
    </row>
    <row r="6347" spans="1:34" x14ac:dyDescent="0.25">
      <c r="A6347">
        <v>31302</v>
      </c>
      <c r="C6347" t="s">
        <v>3296</v>
      </c>
      <c r="D6347" s="2" t="str">
        <f>TEXT(MID(Sales_Transactions[[#This Row],[Order Date]],2,5),"d/m/yyy")</f>
        <v>1/8/2012</v>
      </c>
      <c r="E6347" s="2" t="str">
        <f>TEXT(MID(Sales_Transactions[[#This Row],[Order Date]],2,5),"d")</f>
        <v>1</v>
      </c>
      <c r="F6347" s="2" t="str">
        <f>TEXT(MID(Sales_Transactions[[#This Row],[Order Date]],2,5),"m")</f>
        <v>8</v>
      </c>
      <c r="G6347" s="2" t="str">
        <f>TEXT(MID(Sales_Transactions[[#This Row],[Order Date]],2,5),"yyy")</f>
        <v>2012</v>
      </c>
      <c r="H6347" s="2" t="str">
        <f>TEXT(MID(Sales_Transactions[[#This Row],[Order Date]],2,5),"yyy/m")</f>
        <v>2012/8</v>
      </c>
      <c r="I6347" t="s">
        <v>33</v>
      </c>
      <c r="J6347">
        <f t="shared" si="594"/>
        <v>4</v>
      </c>
      <c r="K6347" s="2">
        <v>41</v>
      </c>
      <c r="L6347" s="3">
        <v>4648.6400000000003</v>
      </c>
      <c r="M6347" s="4">
        <v>0.04</v>
      </c>
      <c r="N6347" s="5" t="s">
        <v>23</v>
      </c>
      <c r="O6347" s="3">
        <v>1777.67</v>
      </c>
      <c r="P6347" s="3">
        <v>115.79</v>
      </c>
      <c r="Q6347" s="3">
        <v>1.99</v>
      </c>
      <c r="R6347" s="5" t="s">
        <v>110</v>
      </c>
      <c r="S6347" s="5" t="s">
        <v>3476</v>
      </c>
      <c r="T6347" s="5" t="str">
        <f t="shared" si="595"/>
        <v>Jim Epp</v>
      </c>
      <c r="U6347" t="s">
        <v>855</v>
      </c>
      <c r="V6347" s="5" t="s">
        <v>27</v>
      </c>
      <c r="W6347" s="5" t="s">
        <v>48</v>
      </c>
      <c r="X6347" s="5" t="s">
        <v>87</v>
      </c>
      <c r="Y6347" s="5" t="s">
        <v>1848</v>
      </c>
      <c r="Z6347" s="5" t="s">
        <v>60</v>
      </c>
      <c r="AA6347" s="4">
        <v>0.49</v>
      </c>
      <c r="AB6347" s="1">
        <v>41124</v>
      </c>
      <c r="AC6347" s="1">
        <v>30182</v>
      </c>
      <c r="AD6347">
        <f t="shared" si="596"/>
        <v>2</v>
      </c>
      <c r="AE6347">
        <f t="shared" ca="1" si="597"/>
        <v>41</v>
      </c>
      <c r="AF6347" t="str">
        <f t="shared" ca="1" si="598"/>
        <v>18-64</v>
      </c>
      <c r="AG6347" s="3">
        <f t="shared" si="599"/>
        <v>2.8715532682926828</v>
      </c>
      <c r="AH6347" t="str">
        <f>_xlfn.IFNA(VLOOKUP(Sales_Transactions[[#This Row],[Order ID]],Returned_Items[#All],2,FALSE),"Not Returned")</f>
        <v>Not Returned</v>
      </c>
    </row>
    <row r="6348" spans="1:34" hidden="1" x14ac:dyDescent="0.25">
      <c r="A6348">
        <v>31973</v>
      </c>
      <c r="C6348" t="s">
        <v>3290</v>
      </c>
      <c r="D6348" s="2" t="str">
        <f>TEXT(MID(Sales_Transactions[[#This Row],[Order Date]],2,5),"d/m/yyy")</f>
        <v>12/5/2011</v>
      </c>
      <c r="E6348" s="2" t="str">
        <f>TEXT(MID(Sales_Transactions[[#This Row],[Order Date]],2,5),"d")</f>
        <v>12</v>
      </c>
      <c r="F6348" s="2" t="str">
        <f>TEXT(MID(Sales_Transactions[[#This Row],[Order Date]],2,5),"m")</f>
        <v>5</v>
      </c>
      <c r="G6348" s="2" t="str">
        <f>TEXT(MID(Sales_Transactions[[#This Row],[Order Date]],2,5),"yyy")</f>
        <v>2011</v>
      </c>
      <c r="H6348" s="2" t="str">
        <f>TEXT(MID(Sales_Transactions[[#This Row],[Order Date]],2,5),"yyy/m")</f>
        <v>2011/5</v>
      </c>
      <c r="I6348" t="s">
        <v>52</v>
      </c>
      <c r="J6348">
        <f t="shared" si="594"/>
        <v>1</v>
      </c>
      <c r="K6348" s="2">
        <v>15</v>
      </c>
      <c r="L6348">
        <v>404.54</v>
      </c>
      <c r="M6348">
        <v>0.03</v>
      </c>
      <c r="N6348" t="s">
        <v>23</v>
      </c>
      <c r="O6348">
        <v>43.99</v>
      </c>
      <c r="P6348">
        <v>26.64</v>
      </c>
      <c r="Q6348">
        <v>5.3</v>
      </c>
      <c r="R6348" t="s">
        <v>3391</v>
      </c>
      <c r="S6348" t="s">
        <v>3449</v>
      </c>
      <c r="T6348" t="str">
        <f t="shared" si="595"/>
        <v>Richard Bierner</v>
      </c>
      <c r="U6348" t="s">
        <v>855</v>
      </c>
      <c r="V6348" t="s">
        <v>27</v>
      </c>
      <c r="W6348" t="s">
        <v>57</v>
      </c>
      <c r="X6348" t="s">
        <v>154</v>
      </c>
      <c r="Y6348" t="s">
        <v>2469</v>
      </c>
      <c r="Z6348" t="s">
        <v>56</v>
      </c>
      <c r="AA6348"/>
      <c r="AB6348" s="1">
        <v>40676</v>
      </c>
      <c r="AC6348" s="1">
        <v>15379</v>
      </c>
      <c r="AD6348">
        <f t="shared" si="596"/>
        <v>1</v>
      </c>
      <c r="AE6348">
        <f t="shared" ca="1" si="597"/>
        <v>82</v>
      </c>
      <c r="AF6348" t="str">
        <f t="shared" ca="1" si="598"/>
        <v>Over 65</v>
      </c>
      <c r="AG6348">
        <f t="shared" si="599"/>
        <v>2.1288005333333335</v>
      </c>
      <c r="AH6348" t="str">
        <f>_xlfn.IFNA(VLOOKUP(Sales_Transactions[[#This Row],[Order ID]],Returned_Items[#All],2,FALSE),"Not Returned")</f>
        <v>Not Returned</v>
      </c>
    </row>
    <row r="6349" spans="1:34" x14ac:dyDescent="0.25">
      <c r="A6349">
        <v>31973</v>
      </c>
      <c r="C6349" t="s">
        <v>3290</v>
      </c>
      <c r="D6349" s="2" t="str">
        <f>TEXT(MID(Sales_Transactions[[#This Row],[Order Date]],2,5),"d/m/yyy")</f>
        <v>12/5/2011</v>
      </c>
      <c r="E6349" s="2" t="str">
        <f>TEXT(MID(Sales_Transactions[[#This Row],[Order Date]],2,5),"d")</f>
        <v>12</v>
      </c>
      <c r="F6349" s="2" t="str">
        <f>TEXT(MID(Sales_Transactions[[#This Row],[Order Date]],2,5),"m")</f>
        <v>5</v>
      </c>
      <c r="G6349" s="2" t="str">
        <f>TEXT(MID(Sales_Transactions[[#This Row],[Order Date]],2,5),"yyy")</f>
        <v>2011</v>
      </c>
      <c r="H6349" s="2" t="str">
        <f>TEXT(MID(Sales_Transactions[[#This Row],[Order Date]],2,5),"yyy/m")</f>
        <v>2011/5</v>
      </c>
      <c r="I6349" t="s">
        <v>52</v>
      </c>
      <c r="J6349">
        <f t="shared" si="594"/>
        <v>1</v>
      </c>
      <c r="K6349" s="2">
        <v>16</v>
      </c>
      <c r="L6349" s="3">
        <v>124.89</v>
      </c>
      <c r="M6349" s="4">
        <v>7.0000000000000007E-2</v>
      </c>
      <c r="N6349" s="5" t="s">
        <v>23</v>
      </c>
      <c r="O6349" s="3">
        <v>-111.17</v>
      </c>
      <c r="P6349" s="3">
        <v>7.28</v>
      </c>
      <c r="Q6349" s="3">
        <v>11.15</v>
      </c>
      <c r="R6349" s="5" t="s">
        <v>3391</v>
      </c>
      <c r="S6349" s="5" t="s">
        <v>3449</v>
      </c>
      <c r="T6349" s="5" t="str">
        <f t="shared" si="595"/>
        <v>Richard Bierner</v>
      </c>
      <c r="U6349" t="s">
        <v>855</v>
      </c>
      <c r="V6349" s="5" t="s">
        <v>27</v>
      </c>
      <c r="W6349" s="5" t="s">
        <v>28</v>
      </c>
      <c r="X6349" s="5" t="s">
        <v>75</v>
      </c>
      <c r="Y6349" s="5" t="s">
        <v>1131</v>
      </c>
      <c r="Z6349" s="5" t="s">
        <v>43</v>
      </c>
      <c r="AA6349" s="4">
        <v>0.37</v>
      </c>
      <c r="AB6349" s="1">
        <v>40677</v>
      </c>
      <c r="AC6349" s="1">
        <v>29898</v>
      </c>
      <c r="AD6349">
        <f t="shared" si="596"/>
        <v>2</v>
      </c>
      <c r="AE6349">
        <f t="shared" ca="1" si="597"/>
        <v>42</v>
      </c>
      <c r="AF6349" t="str">
        <f t="shared" ca="1" si="598"/>
        <v>18-64</v>
      </c>
      <c r="AG6349" s="3">
        <f t="shared" si="599"/>
        <v>1.1515565000000001</v>
      </c>
      <c r="AH6349" t="str">
        <f>_xlfn.IFNA(VLOOKUP(Sales_Transactions[[#This Row],[Order ID]],Returned_Items[#All],2,FALSE),"Not Returned")</f>
        <v>Not Returned</v>
      </c>
    </row>
    <row r="6350" spans="1:34" x14ac:dyDescent="0.25">
      <c r="A6350">
        <v>32101</v>
      </c>
      <c r="C6350" t="s">
        <v>2579</v>
      </c>
      <c r="D6350" s="2" t="str">
        <f>TEXT(MID(Sales_Transactions[[#This Row],[Order Date]],2,5),"d/m/yyy")</f>
        <v>26/12/2009</v>
      </c>
      <c r="E6350" s="2" t="str">
        <f>TEXT(MID(Sales_Transactions[[#This Row],[Order Date]],2,5),"d")</f>
        <v>26</v>
      </c>
      <c r="F6350" s="2" t="str">
        <f>TEXT(MID(Sales_Transactions[[#This Row],[Order Date]],2,5),"m")</f>
        <v>12</v>
      </c>
      <c r="G6350" s="2" t="str">
        <f>TEXT(MID(Sales_Transactions[[#This Row],[Order Date]],2,5),"yyy")</f>
        <v>2009</v>
      </c>
      <c r="H6350" s="2" t="str">
        <f>TEXT(MID(Sales_Transactions[[#This Row],[Order Date]],2,5),"yyy/m")</f>
        <v>2009/12</v>
      </c>
      <c r="I6350" t="s">
        <v>22</v>
      </c>
      <c r="J6350">
        <f t="shared" si="594"/>
        <v>2</v>
      </c>
      <c r="K6350" s="2">
        <v>48</v>
      </c>
      <c r="L6350" s="3">
        <v>14567.15</v>
      </c>
      <c r="M6350" s="4">
        <v>0.04</v>
      </c>
      <c r="N6350" s="5" t="s">
        <v>34</v>
      </c>
      <c r="O6350" s="3">
        <v>3799.59</v>
      </c>
      <c r="P6350" s="3">
        <v>291.73</v>
      </c>
      <c r="Q6350" s="3">
        <v>48.8</v>
      </c>
      <c r="R6350" s="5" t="s">
        <v>1531</v>
      </c>
      <c r="S6350" s="5" t="s">
        <v>2060</v>
      </c>
      <c r="T6350" s="5" t="str">
        <f t="shared" si="595"/>
        <v>Liz MacKendrick</v>
      </c>
      <c r="U6350" t="s">
        <v>855</v>
      </c>
      <c r="V6350" s="5" t="s">
        <v>47</v>
      </c>
      <c r="W6350" s="5" t="s">
        <v>57</v>
      </c>
      <c r="X6350" s="5" t="s">
        <v>154</v>
      </c>
      <c r="Y6350" s="5" t="s">
        <v>610</v>
      </c>
      <c r="Z6350" s="5" t="s">
        <v>40</v>
      </c>
      <c r="AA6350" s="4">
        <v>0.56000000000000005</v>
      </c>
      <c r="AB6350" s="1">
        <v>40177</v>
      </c>
      <c r="AC6350" s="1">
        <v>29882</v>
      </c>
      <c r="AD6350">
        <f t="shared" si="596"/>
        <v>4</v>
      </c>
      <c r="AE6350">
        <f t="shared" ca="1" si="597"/>
        <v>42</v>
      </c>
      <c r="AF6350" t="str">
        <f t="shared" ca="1" si="598"/>
        <v>18-64</v>
      </c>
      <c r="AG6350" s="3">
        <f t="shared" si="599"/>
        <v>7.0919439166666676</v>
      </c>
      <c r="AH6350" t="str">
        <f>_xlfn.IFNA(VLOOKUP(Sales_Transactions[[#This Row],[Order ID]],Returned_Items[#All],2,FALSE),"Not Returned")</f>
        <v>Not Returned</v>
      </c>
    </row>
    <row r="6351" spans="1:34" x14ac:dyDescent="0.25">
      <c r="A6351">
        <v>32929</v>
      </c>
      <c r="C6351" t="s">
        <v>3197</v>
      </c>
      <c r="D6351" s="2" t="str">
        <f>TEXT(MID(Sales_Transactions[[#This Row],[Order Date]],2,5),"d/m/yyy")</f>
        <v>2/5/2011</v>
      </c>
      <c r="E6351" s="2" t="str">
        <f>TEXT(MID(Sales_Transactions[[#This Row],[Order Date]],2,5),"d")</f>
        <v>2</v>
      </c>
      <c r="F6351" s="2" t="str">
        <f>TEXT(MID(Sales_Transactions[[#This Row],[Order Date]],2,5),"m")</f>
        <v>5</v>
      </c>
      <c r="G6351" s="2" t="str">
        <f>TEXT(MID(Sales_Transactions[[#This Row],[Order Date]],2,5),"yyy")</f>
        <v>2011</v>
      </c>
      <c r="H6351" s="2" t="str">
        <f>TEXT(MID(Sales_Transactions[[#This Row],[Order Date]],2,5),"yyy/m")</f>
        <v>2011/5</v>
      </c>
      <c r="I6351" t="s">
        <v>22</v>
      </c>
      <c r="J6351">
        <f t="shared" si="594"/>
        <v>2</v>
      </c>
      <c r="K6351" s="2">
        <v>8</v>
      </c>
      <c r="L6351" s="3">
        <v>44.56</v>
      </c>
      <c r="M6351" s="4">
        <v>0.05</v>
      </c>
      <c r="N6351" s="5" t="s">
        <v>23</v>
      </c>
      <c r="O6351" s="3">
        <v>4.8099999999999996</v>
      </c>
      <c r="P6351" s="3">
        <v>5.68</v>
      </c>
      <c r="Q6351" s="3">
        <v>1.39</v>
      </c>
      <c r="R6351" s="5" t="s">
        <v>1531</v>
      </c>
      <c r="S6351" s="5" t="s">
        <v>2060</v>
      </c>
      <c r="T6351" s="5" t="str">
        <f t="shared" si="595"/>
        <v>Liz MacKendrick</v>
      </c>
      <c r="U6351" t="s">
        <v>855</v>
      </c>
      <c r="V6351" s="5" t="s">
        <v>47</v>
      </c>
      <c r="W6351" s="5" t="s">
        <v>28</v>
      </c>
      <c r="X6351" s="5" t="s">
        <v>98</v>
      </c>
      <c r="Y6351" s="5" t="s">
        <v>1048</v>
      </c>
      <c r="Z6351" s="5" t="s">
        <v>43</v>
      </c>
      <c r="AA6351" s="4">
        <v>0.38</v>
      </c>
      <c r="AB6351" s="1">
        <v>40669</v>
      </c>
      <c r="AC6351" s="1">
        <v>30646</v>
      </c>
      <c r="AD6351">
        <f t="shared" si="596"/>
        <v>4</v>
      </c>
      <c r="AE6351">
        <f t="shared" ca="1" si="597"/>
        <v>40</v>
      </c>
      <c r="AF6351" t="str">
        <f t="shared" ca="1" si="598"/>
        <v>18-64</v>
      </c>
      <c r="AG6351" s="3">
        <f t="shared" si="599"/>
        <v>0.88339499999999993</v>
      </c>
      <c r="AH6351" t="str">
        <f>_xlfn.IFNA(VLOOKUP(Sales_Transactions[[#This Row],[Order ID]],Returned_Items[#All],2,FALSE),"Not Returned")</f>
        <v>Not Returned</v>
      </c>
    </row>
    <row r="6352" spans="1:34" x14ac:dyDescent="0.25">
      <c r="A6352">
        <v>32929</v>
      </c>
      <c r="C6352" t="s">
        <v>3197</v>
      </c>
      <c r="D6352" s="2" t="str">
        <f>TEXT(MID(Sales_Transactions[[#This Row],[Order Date]],2,5),"d/m/yyy")</f>
        <v>2/5/2011</v>
      </c>
      <c r="E6352" s="2" t="str">
        <f>TEXT(MID(Sales_Transactions[[#This Row],[Order Date]],2,5),"d")</f>
        <v>2</v>
      </c>
      <c r="F6352" s="2" t="str">
        <f>TEXT(MID(Sales_Transactions[[#This Row],[Order Date]],2,5),"m")</f>
        <v>5</v>
      </c>
      <c r="G6352" s="2" t="str">
        <f>TEXT(MID(Sales_Transactions[[#This Row],[Order Date]],2,5),"yyy")</f>
        <v>2011</v>
      </c>
      <c r="H6352" s="2" t="str">
        <f>TEXT(MID(Sales_Transactions[[#This Row],[Order Date]],2,5),"yyy/m")</f>
        <v>2011/5</v>
      </c>
      <c r="I6352" t="s">
        <v>22</v>
      </c>
      <c r="J6352">
        <f t="shared" si="594"/>
        <v>2</v>
      </c>
      <c r="K6352" s="2">
        <v>13</v>
      </c>
      <c r="L6352" s="3">
        <v>152.13999999999999</v>
      </c>
      <c r="M6352" s="4">
        <v>0.09</v>
      </c>
      <c r="N6352" s="5" t="s">
        <v>23</v>
      </c>
      <c r="O6352" s="3">
        <v>-26.87</v>
      </c>
      <c r="P6352" s="3">
        <v>12.21</v>
      </c>
      <c r="Q6352" s="3">
        <v>4.8099999999999996</v>
      </c>
      <c r="R6352" s="5" t="s">
        <v>1531</v>
      </c>
      <c r="S6352" s="5" t="s">
        <v>2060</v>
      </c>
      <c r="T6352" s="5" t="str">
        <f t="shared" si="595"/>
        <v>Liz MacKendrick</v>
      </c>
      <c r="U6352" t="s">
        <v>855</v>
      </c>
      <c r="V6352" s="5" t="s">
        <v>47</v>
      </c>
      <c r="W6352" s="5" t="s">
        <v>28</v>
      </c>
      <c r="X6352" s="5" t="s">
        <v>29</v>
      </c>
      <c r="Y6352" s="5" t="s">
        <v>649</v>
      </c>
      <c r="Z6352" s="5" t="s">
        <v>43</v>
      </c>
      <c r="AA6352" s="4">
        <v>0.57999999999999996</v>
      </c>
      <c r="AB6352" s="1">
        <v>40670</v>
      </c>
      <c r="AC6352" s="1">
        <v>15779</v>
      </c>
      <c r="AD6352">
        <f t="shared" si="596"/>
        <v>5</v>
      </c>
      <c r="AE6352">
        <f t="shared" ca="1" si="597"/>
        <v>81</v>
      </c>
      <c r="AF6352" t="str">
        <f t="shared" ca="1" si="598"/>
        <v>Over 65</v>
      </c>
      <c r="AG6352" s="3">
        <f t="shared" si="599"/>
        <v>1.3083854615384616</v>
      </c>
      <c r="AH6352" t="str">
        <f>_xlfn.IFNA(VLOOKUP(Sales_Transactions[[#This Row],[Order ID]],Returned_Items[#All],2,FALSE),"Not Returned")</f>
        <v>Not Returned</v>
      </c>
    </row>
    <row r="6353" spans="1:34" x14ac:dyDescent="0.25">
      <c r="A6353">
        <v>33414</v>
      </c>
      <c r="C6353" t="s">
        <v>1149</v>
      </c>
      <c r="D6353" s="2" t="str">
        <f>TEXT(MID(Sales_Transactions[[#This Row],[Order Date]],2,5),"d/m/yyy")</f>
        <v>10/2/2012</v>
      </c>
      <c r="E6353" s="2" t="str">
        <f>TEXT(MID(Sales_Transactions[[#This Row],[Order Date]],2,5),"d")</f>
        <v>10</v>
      </c>
      <c r="F6353" s="2" t="str">
        <f>TEXT(MID(Sales_Transactions[[#This Row],[Order Date]],2,5),"m")</f>
        <v>2</v>
      </c>
      <c r="G6353" s="2" t="str">
        <f>TEXT(MID(Sales_Transactions[[#This Row],[Order Date]],2,5),"yyy")</f>
        <v>2012</v>
      </c>
      <c r="H6353" s="2" t="str">
        <f>TEXT(MID(Sales_Transactions[[#This Row],[Order Date]],2,5),"yyy/m")</f>
        <v>2012/2</v>
      </c>
      <c r="I6353" t="s">
        <v>52</v>
      </c>
      <c r="J6353">
        <f t="shared" si="594"/>
        <v>1</v>
      </c>
      <c r="K6353" s="2">
        <v>9</v>
      </c>
      <c r="L6353" s="3">
        <v>37.22</v>
      </c>
      <c r="M6353" s="4">
        <v>0.03</v>
      </c>
      <c r="N6353" s="5" t="s">
        <v>23</v>
      </c>
      <c r="O6353" s="3">
        <v>-2.76</v>
      </c>
      <c r="P6353" s="3">
        <v>4.13</v>
      </c>
      <c r="Q6353" s="3">
        <v>1.17</v>
      </c>
      <c r="R6353" s="5" t="s">
        <v>3474</v>
      </c>
      <c r="S6353" s="5" t="s">
        <v>3475</v>
      </c>
      <c r="T6353" s="5" t="str">
        <f t="shared" si="595"/>
        <v>Phillina Ober</v>
      </c>
      <c r="U6353" t="s">
        <v>855</v>
      </c>
      <c r="V6353" s="5" t="s">
        <v>27</v>
      </c>
      <c r="W6353" s="5" t="s">
        <v>28</v>
      </c>
      <c r="X6353" s="5" t="s">
        <v>124</v>
      </c>
      <c r="Y6353" s="5" t="s">
        <v>2577</v>
      </c>
      <c r="Z6353" s="5" t="s">
        <v>84</v>
      </c>
      <c r="AA6353" s="4">
        <v>0.56999999999999995</v>
      </c>
      <c r="AB6353" s="1">
        <v>40949</v>
      </c>
      <c r="AC6353" s="1">
        <v>16668</v>
      </c>
      <c r="AD6353">
        <f t="shared" si="596"/>
        <v>0</v>
      </c>
      <c r="AE6353">
        <f t="shared" ca="1" si="597"/>
        <v>78</v>
      </c>
      <c r="AF6353" t="str">
        <f t="shared" ca="1" si="598"/>
        <v>Over 65</v>
      </c>
      <c r="AG6353" s="3">
        <f t="shared" si="599"/>
        <v>0.5887512222222222</v>
      </c>
      <c r="AH6353" t="str">
        <f>_xlfn.IFNA(VLOOKUP(Sales_Transactions[[#This Row],[Order ID]],Returned_Items[#All],2,FALSE),"Not Returned")</f>
        <v>Not Returned</v>
      </c>
    </row>
    <row r="6354" spans="1:34" x14ac:dyDescent="0.25">
      <c r="A6354">
        <v>34596</v>
      </c>
      <c r="C6354" t="s">
        <v>183</v>
      </c>
      <c r="D6354" s="2" t="str">
        <f>TEXT(MID(Sales_Transactions[[#This Row],[Order Date]],2,5),"d/m/yyy")</f>
        <v>31/8/2011</v>
      </c>
      <c r="E6354" s="2" t="str">
        <f>TEXT(MID(Sales_Transactions[[#This Row],[Order Date]],2,5),"d")</f>
        <v>31</v>
      </c>
      <c r="F6354" s="2" t="str">
        <f>TEXT(MID(Sales_Transactions[[#This Row],[Order Date]],2,5),"m")</f>
        <v>8</v>
      </c>
      <c r="G6354" s="2" t="str">
        <f>TEXT(MID(Sales_Transactions[[#This Row],[Order Date]],2,5),"yyy")</f>
        <v>2011</v>
      </c>
      <c r="H6354" s="2" t="str">
        <f>TEXT(MID(Sales_Transactions[[#This Row],[Order Date]],2,5),"yyy/m")</f>
        <v>2011/8</v>
      </c>
      <c r="I6354" t="s">
        <v>101</v>
      </c>
      <c r="J6354">
        <f t="shared" si="594"/>
        <v>1</v>
      </c>
      <c r="K6354" s="2">
        <v>39</v>
      </c>
      <c r="L6354" s="3">
        <v>302.08999999999997</v>
      </c>
      <c r="M6354" s="4">
        <v>0.05</v>
      </c>
      <c r="N6354" s="5" t="s">
        <v>23</v>
      </c>
      <c r="O6354" s="3">
        <v>-67.09</v>
      </c>
      <c r="P6354" s="3">
        <v>7.68</v>
      </c>
      <c r="Q6354" s="3">
        <v>6.16</v>
      </c>
      <c r="R6354" s="5" t="s">
        <v>2255</v>
      </c>
      <c r="S6354" s="5" t="s">
        <v>3477</v>
      </c>
      <c r="T6354" s="5" t="str">
        <f t="shared" si="595"/>
        <v>James Galang</v>
      </c>
      <c r="U6354" t="s">
        <v>855</v>
      </c>
      <c r="V6354" s="5" t="s">
        <v>37</v>
      </c>
      <c r="W6354" s="5" t="s">
        <v>28</v>
      </c>
      <c r="X6354" s="5" t="s">
        <v>41</v>
      </c>
      <c r="Y6354" s="5" t="s">
        <v>1489</v>
      </c>
      <c r="Z6354" s="5" t="s">
        <v>43</v>
      </c>
      <c r="AA6354" s="4">
        <v>0.35</v>
      </c>
      <c r="AB6354" s="1">
        <v>40787</v>
      </c>
      <c r="AC6354" s="1">
        <v>16932</v>
      </c>
      <c r="AD6354">
        <f t="shared" si="596"/>
        <v>1</v>
      </c>
      <c r="AE6354">
        <f t="shared" ca="1" si="597"/>
        <v>78</v>
      </c>
      <c r="AF6354" t="str">
        <f t="shared" ca="1" si="598"/>
        <v>Over 65</v>
      </c>
      <c r="AG6354" s="3">
        <f t="shared" si="599"/>
        <v>0.35477333333333333</v>
      </c>
      <c r="AH6354" t="str">
        <f>_xlfn.IFNA(VLOOKUP(Sales_Transactions[[#This Row],[Order ID]],Returned_Items[#All],2,FALSE),"Not Returned")</f>
        <v>Not Returned</v>
      </c>
    </row>
    <row r="6355" spans="1:34" x14ac:dyDescent="0.25">
      <c r="A6355">
        <v>35457</v>
      </c>
      <c r="C6355" t="s">
        <v>1560</v>
      </c>
      <c r="D6355" s="2" t="str">
        <f>TEXT(MID(Sales_Transactions[[#This Row],[Order Date]],2,5),"d/m/yyy")</f>
        <v>7/12/2009</v>
      </c>
      <c r="E6355" s="2" t="str">
        <f>TEXT(MID(Sales_Transactions[[#This Row],[Order Date]],2,5),"d")</f>
        <v>7</v>
      </c>
      <c r="F6355" s="2" t="str">
        <f>TEXT(MID(Sales_Transactions[[#This Row],[Order Date]],2,5),"m")</f>
        <v>12</v>
      </c>
      <c r="G6355" s="2" t="str">
        <f>TEXT(MID(Sales_Transactions[[#This Row],[Order Date]],2,5),"yyy")</f>
        <v>2009</v>
      </c>
      <c r="H6355" s="2" t="str">
        <f>TEXT(MID(Sales_Transactions[[#This Row],[Order Date]],2,5),"yyy/m")</f>
        <v>2009/12</v>
      </c>
      <c r="I6355" t="s">
        <v>22</v>
      </c>
      <c r="J6355">
        <f t="shared" si="594"/>
        <v>2</v>
      </c>
      <c r="K6355" s="2">
        <v>45</v>
      </c>
      <c r="L6355" s="3">
        <v>3286.27</v>
      </c>
      <c r="M6355" s="4">
        <v>0.02</v>
      </c>
      <c r="N6355" s="5" t="s">
        <v>23</v>
      </c>
      <c r="O6355" s="3">
        <v>1102.58</v>
      </c>
      <c r="P6355" s="3">
        <v>70.97</v>
      </c>
      <c r="Q6355" s="3">
        <v>3.5</v>
      </c>
      <c r="R6355" s="5" t="s">
        <v>3481</v>
      </c>
      <c r="S6355" s="5" t="s">
        <v>3482</v>
      </c>
      <c r="T6355" s="5" t="str">
        <f t="shared" si="595"/>
        <v>Georgia Rosenberg</v>
      </c>
      <c r="U6355" t="s">
        <v>855</v>
      </c>
      <c r="V6355" s="5" t="s">
        <v>37</v>
      </c>
      <c r="W6355" s="5" t="s">
        <v>28</v>
      </c>
      <c r="X6355" s="5" t="s">
        <v>38</v>
      </c>
      <c r="Y6355" s="5" t="s">
        <v>2517</v>
      </c>
      <c r="Z6355" s="5" t="s">
        <v>43</v>
      </c>
      <c r="AA6355" s="4">
        <v>0.59</v>
      </c>
      <c r="AB6355" s="1">
        <v>40161</v>
      </c>
      <c r="AC6355" s="1">
        <v>17178</v>
      </c>
      <c r="AD6355">
        <f t="shared" si="596"/>
        <v>7</v>
      </c>
      <c r="AE6355">
        <f t="shared" ca="1" si="597"/>
        <v>77</v>
      </c>
      <c r="AF6355" t="str">
        <f t="shared" ca="1" si="598"/>
        <v>Over 65</v>
      </c>
      <c r="AG6355" s="3">
        <f t="shared" si="599"/>
        <v>1.6545734666666665</v>
      </c>
      <c r="AH6355" t="str">
        <f>_xlfn.IFNA(VLOOKUP(Sales_Transactions[[#This Row],[Order ID]],Returned_Items[#All],2,FALSE),"Not Returned")</f>
        <v>Not Returned</v>
      </c>
    </row>
    <row r="6356" spans="1:34" x14ac:dyDescent="0.25">
      <c r="A6356">
        <v>35940</v>
      </c>
      <c r="C6356" t="s">
        <v>3357</v>
      </c>
      <c r="D6356" s="2" t="str">
        <f>TEXT(MID(Sales_Transactions[[#This Row],[Order Date]],2,5),"d/m/yyy")</f>
        <v>27/5/2010</v>
      </c>
      <c r="E6356" s="2" t="str">
        <f>TEXT(MID(Sales_Transactions[[#This Row],[Order Date]],2,5),"d")</f>
        <v>27</v>
      </c>
      <c r="F6356" s="2" t="str">
        <f>TEXT(MID(Sales_Transactions[[#This Row],[Order Date]],2,5),"m")</f>
        <v>5</v>
      </c>
      <c r="G6356" s="2" t="str">
        <f>TEXT(MID(Sales_Transactions[[#This Row],[Order Date]],2,5),"yyy")</f>
        <v>2010</v>
      </c>
      <c r="H6356" s="2" t="str">
        <f>TEXT(MID(Sales_Transactions[[#This Row],[Order Date]],2,5),"yyy/m")</f>
        <v>2010/5</v>
      </c>
      <c r="I6356" t="s">
        <v>101</v>
      </c>
      <c r="J6356">
        <f t="shared" si="594"/>
        <v>1</v>
      </c>
      <c r="K6356" s="2">
        <v>47</v>
      </c>
      <c r="L6356" s="3">
        <v>136.63</v>
      </c>
      <c r="M6356" s="4">
        <v>0.03</v>
      </c>
      <c r="N6356" s="5" t="s">
        <v>23</v>
      </c>
      <c r="O6356" s="3">
        <v>-162.61000000000001</v>
      </c>
      <c r="P6356" s="3">
        <v>2.88</v>
      </c>
      <c r="Q6356" s="3">
        <v>5.33</v>
      </c>
      <c r="R6356" s="5" t="s">
        <v>2255</v>
      </c>
      <c r="S6356" s="5" t="s">
        <v>3477</v>
      </c>
      <c r="T6356" s="5" t="str">
        <f t="shared" si="595"/>
        <v>James Galang</v>
      </c>
      <c r="U6356" t="s">
        <v>855</v>
      </c>
      <c r="V6356" s="5" t="s">
        <v>37</v>
      </c>
      <c r="W6356" s="5" t="s">
        <v>28</v>
      </c>
      <c r="X6356" s="5" t="s">
        <v>115</v>
      </c>
      <c r="Y6356" s="5" t="s">
        <v>2820</v>
      </c>
      <c r="Z6356" s="5" t="s">
        <v>43</v>
      </c>
      <c r="AA6356" s="4">
        <v>0.36</v>
      </c>
      <c r="AB6356" s="1">
        <v>40328</v>
      </c>
      <c r="AC6356" s="1">
        <v>17390</v>
      </c>
      <c r="AD6356">
        <f t="shared" si="596"/>
        <v>3</v>
      </c>
      <c r="AE6356">
        <f t="shared" ca="1" si="597"/>
        <v>76</v>
      </c>
      <c r="AF6356" t="str">
        <f t="shared" ca="1" si="598"/>
        <v>Over 65</v>
      </c>
      <c r="AG6356" s="3">
        <f t="shared" si="599"/>
        <v>0.17466246808510641</v>
      </c>
      <c r="AH6356" t="str">
        <f>_xlfn.IFNA(VLOOKUP(Sales_Transactions[[#This Row],[Order ID]],Returned_Items[#All],2,FALSE),"Not Returned")</f>
        <v>Not Returned</v>
      </c>
    </row>
    <row r="6357" spans="1:34" x14ac:dyDescent="0.25">
      <c r="A6357">
        <v>36449</v>
      </c>
      <c r="C6357" t="s">
        <v>2000</v>
      </c>
      <c r="D6357" s="2" t="str">
        <f>TEXT(MID(Sales_Transactions[[#This Row],[Order Date]],2,5),"d/m/yyy")</f>
        <v>5/9/2010</v>
      </c>
      <c r="E6357" s="2" t="str">
        <f>TEXT(MID(Sales_Transactions[[#This Row],[Order Date]],2,5),"d")</f>
        <v>5</v>
      </c>
      <c r="F6357" s="2" t="str">
        <f>TEXT(MID(Sales_Transactions[[#This Row],[Order Date]],2,5),"m")</f>
        <v>9</v>
      </c>
      <c r="G6357" s="2" t="str">
        <f>TEXT(MID(Sales_Transactions[[#This Row],[Order Date]],2,5),"yyy")</f>
        <v>2010</v>
      </c>
      <c r="H6357" s="2" t="str">
        <f>TEXT(MID(Sales_Transactions[[#This Row],[Order Date]],2,5),"yyy/m")</f>
        <v>2010/9</v>
      </c>
      <c r="I6357" t="s">
        <v>52</v>
      </c>
      <c r="J6357">
        <f t="shared" si="594"/>
        <v>1</v>
      </c>
      <c r="K6357" s="2">
        <v>43</v>
      </c>
      <c r="L6357" s="3">
        <v>927.82</v>
      </c>
      <c r="M6357" s="4">
        <v>0.02</v>
      </c>
      <c r="N6357" s="5" t="s">
        <v>23</v>
      </c>
      <c r="O6357" s="3">
        <v>255.03</v>
      </c>
      <c r="P6357" s="3">
        <v>20.239999999999998</v>
      </c>
      <c r="Q6357" s="3">
        <v>6.67</v>
      </c>
      <c r="R6357" s="5" t="s">
        <v>1949</v>
      </c>
      <c r="S6357" s="5" t="s">
        <v>1419</v>
      </c>
      <c r="T6357" s="5" t="str">
        <f t="shared" si="595"/>
        <v>Bruce Stewart</v>
      </c>
      <c r="U6357" t="s">
        <v>855</v>
      </c>
      <c r="V6357" s="5" t="s">
        <v>47</v>
      </c>
      <c r="W6357" s="5" t="s">
        <v>57</v>
      </c>
      <c r="X6357" s="5" t="s">
        <v>58</v>
      </c>
      <c r="Y6357" s="5" t="s">
        <v>702</v>
      </c>
      <c r="Z6357" s="5" t="s">
        <v>60</v>
      </c>
      <c r="AA6357" s="4">
        <v>0.49</v>
      </c>
      <c r="AB6357" s="1">
        <v>40428</v>
      </c>
      <c r="AC6357" s="1">
        <v>17781</v>
      </c>
      <c r="AD6357">
        <f t="shared" si="596"/>
        <v>2</v>
      </c>
      <c r="AE6357">
        <f t="shared" ca="1" si="597"/>
        <v>75</v>
      </c>
      <c r="AF6357" t="str">
        <f t="shared" ca="1" si="598"/>
        <v>Over 65</v>
      </c>
      <c r="AG6357" s="3">
        <f t="shared" si="599"/>
        <v>0.6257198139534883</v>
      </c>
      <c r="AH6357" t="str">
        <f>_xlfn.IFNA(VLOOKUP(Sales_Transactions[[#This Row],[Order ID]],Returned_Items[#All],2,FALSE),"Not Returned")</f>
        <v>Returned</v>
      </c>
    </row>
    <row r="6358" spans="1:34" x14ac:dyDescent="0.25">
      <c r="A6358">
        <v>36449</v>
      </c>
      <c r="C6358" t="s">
        <v>2000</v>
      </c>
      <c r="D6358" s="2" t="str">
        <f>TEXT(MID(Sales_Transactions[[#This Row],[Order Date]],2,5),"d/m/yyy")</f>
        <v>5/9/2010</v>
      </c>
      <c r="E6358" s="2" t="str">
        <f>TEXT(MID(Sales_Transactions[[#This Row],[Order Date]],2,5),"d")</f>
        <v>5</v>
      </c>
      <c r="F6358" s="2" t="str">
        <f>TEXT(MID(Sales_Transactions[[#This Row],[Order Date]],2,5),"m")</f>
        <v>9</v>
      </c>
      <c r="G6358" s="2" t="str">
        <f>TEXT(MID(Sales_Transactions[[#This Row],[Order Date]],2,5),"yyy")</f>
        <v>2010</v>
      </c>
      <c r="H6358" s="2" t="str">
        <f>TEXT(MID(Sales_Transactions[[#This Row],[Order Date]],2,5),"yyy/m")</f>
        <v>2010/9</v>
      </c>
      <c r="I6358" t="s">
        <v>52</v>
      </c>
      <c r="J6358">
        <f t="shared" si="594"/>
        <v>1</v>
      </c>
      <c r="K6358" s="2">
        <v>27</v>
      </c>
      <c r="L6358" s="3">
        <v>123.37</v>
      </c>
      <c r="M6358" s="4">
        <v>0.09</v>
      </c>
      <c r="N6358" s="5" t="s">
        <v>23</v>
      </c>
      <c r="O6358" s="3">
        <v>-6.69</v>
      </c>
      <c r="P6358" s="3">
        <v>4.71</v>
      </c>
      <c r="Q6358" s="3">
        <v>0.7</v>
      </c>
      <c r="R6358" s="5" t="s">
        <v>1949</v>
      </c>
      <c r="S6358" s="5" t="s">
        <v>1419</v>
      </c>
      <c r="T6358" s="5" t="str">
        <f t="shared" si="595"/>
        <v>Bruce Stewart</v>
      </c>
      <c r="U6358" t="s">
        <v>855</v>
      </c>
      <c r="V6358" s="5" t="s">
        <v>47</v>
      </c>
      <c r="W6358" s="5" t="s">
        <v>28</v>
      </c>
      <c r="X6358" s="5" t="s">
        <v>82</v>
      </c>
      <c r="Y6358" s="5" t="s">
        <v>117</v>
      </c>
      <c r="Z6358" s="5" t="s">
        <v>84</v>
      </c>
      <c r="AA6358" s="4">
        <v>0.8</v>
      </c>
      <c r="AB6358" s="1">
        <v>40429</v>
      </c>
      <c r="AC6358" s="1">
        <v>29536</v>
      </c>
      <c r="AD6358">
        <f t="shared" si="596"/>
        <v>3</v>
      </c>
      <c r="AE6358">
        <f t="shared" ca="1" si="597"/>
        <v>43</v>
      </c>
      <c r="AF6358" t="str">
        <f t="shared" ca="1" si="598"/>
        <v>18-64</v>
      </c>
      <c r="AG6358" s="3">
        <f t="shared" si="599"/>
        <v>0.20021337037037037</v>
      </c>
      <c r="AH6358" t="str">
        <f>_xlfn.IFNA(VLOOKUP(Sales_Transactions[[#This Row],[Order ID]],Returned_Items[#All],2,FALSE),"Not Returned")</f>
        <v>Returned</v>
      </c>
    </row>
    <row r="6359" spans="1:34" x14ac:dyDescent="0.25">
      <c r="A6359">
        <v>37313</v>
      </c>
      <c r="C6359" t="s">
        <v>2049</v>
      </c>
      <c r="D6359" s="2" t="str">
        <f>TEXT(MID(Sales_Transactions[[#This Row],[Order Date]],2,5),"d/m/yyy")</f>
        <v>2/7/2012</v>
      </c>
      <c r="E6359" s="2" t="str">
        <f>TEXT(MID(Sales_Transactions[[#This Row],[Order Date]],2,5),"d")</f>
        <v>2</v>
      </c>
      <c r="F6359" s="2" t="str">
        <f>TEXT(MID(Sales_Transactions[[#This Row],[Order Date]],2,5),"m")</f>
        <v>7</v>
      </c>
      <c r="G6359" s="2" t="str">
        <f>TEXT(MID(Sales_Transactions[[#This Row],[Order Date]],2,5),"yyy")</f>
        <v>2012</v>
      </c>
      <c r="H6359" s="2" t="str">
        <f>TEXT(MID(Sales_Transactions[[#This Row],[Order Date]],2,5),"yyy/m")</f>
        <v>2012/7</v>
      </c>
      <c r="I6359" t="s">
        <v>52</v>
      </c>
      <c r="J6359">
        <f t="shared" si="594"/>
        <v>1</v>
      </c>
      <c r="K6359" s="2">
        <v>44</v>
      </c>
      <c r="L6359" s="3">
        <v>3304.38</v>
      </c>
      <c r="M6359" s="4">
        <v>0</v>
      </c>
      <c r="N6359" s="5" t="s">
        <v>23</v>
      </c>
      <c r="O6359" s="3">
        <v>-634.49</v>
      </c>
      <c r="P6359" s="3">
        <v>70.709999999999994</v>
      </c>
      <c r="Q6359" s="3">
        <v>37.58</v>
      </c>
      <c r="R6359" s="5" t="s">
        <v>1531</v>
      </c>
      <c r="S6359" s="5" t="s">
        <v>2060</v>
      </c>
      <c r="T6359" s="5" t="str">
        <f t="shared" si="595"/>
        <v>Liz MacKendrick</v>
      </c>
      <c r="U6359" t="s">
        <v>855</v>
      </c>
      <c r="V6359" s="5" t="s">
        <v>47</v>
      </c>
      <c r="W6359" s="5" t="s">
        <v>57</v>
      </c>
      <c r="X6359" s="5" t="s">
        <v>58</v>
      </c>
      <c r="Y6359" s="5" t="s">
        <v>1233</v>
      </c>
      <c r="Z6359" s="5" t="s">
        <v>84</v>
      </c>
      <c r="AA6359" s="4">
        <v>0.78</v>
      </c>
      <c r="AB6359" s="1">
        <v>41093</v>
      </c>
      <c r="AC6359" s="1">
        <v>29301</v>
      </c>
      <c r="AD6359">
        <f t="shared" si="596"/>
        <v>1</v>
      </c>
      <c r="AE6359">
        <f t="shared" ca="1" si="597"/>
        <v>44</v>
      </c>
      <c r="AF6359" t="str">
        <f t="shared" ca="1" si="598"/>
        <v>18-64</v>
      </c>
      <c r="AG6359" s="3">
        <f t="shared" si="599"/>
        <v>2.4611363636363635</v>
      </c>
      <c r="AH6359" t="str">
        <f>_xlfn.IFNA(VLOOKUP(Sales_Transactions[[#This Row],[Order ID]],Returned_Items[#All],2,FALSE),"Not Returned")</f>
        <v>Not Returned</v>
      </c>
    </row>
    <row r="6360" spans="1:34" x14ac:dyDescent="0.25">
      <c r="A6360">
        <v>37313</v>
      </c>
      <c r="C6360" t="s">
        <v>2049</v>
      </c>
      <c r="D6360" s="2" t="str">
        <f>TEXT(MID(Sales_Transactions[[#This Row],[Order Date]],2,5),"d/m/yyy")</f>
        <v>2/7/2012</v>
      </c>
      <c r="E6360" s="2" t="str">
        <f>TEXT(MID(Sales_Transactions[[#This Row],[Order Date]],2,5),"d")</f>
        <v>2</v>
      </c>
      <c r="F6360" s="2" t="str">
        <f>TEXT(MID(Sales_Transactions[[#This Row],[Order Date]],2,5),"m")</f>
        <v>7</v>
      </c>
      <c r="G6360" s="2" t="str">
        <f>TEXT(MID(Sales_Transactions[[#This Row],[Order Date]],2,5),"yyy")</f>
        <v>2012</v>
      </c>
      <c r="H6360" s="2" t="str">
        <f>TEXT(MID(Sales_Transactions[[#This Row],[Order Date]],2,5),"yyy/m")</f>
        <v>2012/7</v>
      </c>
      <c r="I6360" t="s">
        <v>52</v>
      </c>
      <c r="J6360">
        <f t="shared" si="594"/>
        <v>1</v>
      </c>
      <c r="K6360" s="2">
        <v>17</v>
      </c>
      <c r="L6360" s="3">
        <v>908.41200000000003</v>
      </c>
      <c r="M6360" s="4">
        <v>7.0000000000000007E-2</v>
      </c>
      <c r="N6360" s="5" t="s">
        <v>67</v>
      </c>
      <c r="O6360" s="3">
        <v>-71.19</v>
      </c>
      <c r="P6360" s="3">
        <v>65.989999999999995</v>
      </c>
      <c r="Q6360" s="3">
        <v>8.99</v>
      </c>
      <c r="R6360" s="5" t="s">
        <v>1531</v>
      </c>
      <c r="S6360" s="5" t="s">
        <v>2060</v>
      </c>
      <c r="T6360" s="5" t="str">
        <f t="shared" si="595"/>
        <v>Liz MacKendrick</v>
      </c>
      <c r="U6360" t="s">
        <v>855</v>
      </c>
      <c r="V6360" s="5" t="s">
        <v>47</v>
      </c>
      <c r="W6360" s="5" t="s">
        <v>48</v>
      </c>
      <c r="X6360" s="5" t="s">
        <v>49</v>
      </c>
      <c r="Y6360" s="5" t="s">
        <v>1007</v>
      </c>
      <c r="Z6360" s="5" t="s">
        <v>43</v>
      </c>
      <c r="AA6360" s="4">
        <v>0.57999999999999996</v>
      </c>
      <c r="AB6360" s="1">
        <v>41094</v>
      </c>
      <c r="AC6360" s="1">
        <v>29277</v>
      </c>
      <c r="AD6360">
        <f t="shared" si="596"/>
        <v>2</v>
      </c>
      <c r="AE6360">
        <f t="shared" ca="1" si="597"/>
        <v>44</v>
      </c>
      <c r="AF6360" t="str">
        <f t="shared" ca="1" si="598"/>
        <v>18-64</v>
      </c>
      <c r="AG6360" s="3">
        <f t="shared" si="599"/>
        <v>4.4078709999999992</v>
      </c>
      <c r="AH6360" t="str">
        <f>_xlfn.IFNA(VLOOKUP(Sales_Transactions[[#This Row],[Order ID]],Returned_Items[#All],2,FALSE),"Not Returned")</f>
        <v>Not Returned</v>
      </c>
    </row>
    <row r="6361" spans="1:34" x14ac:dyDescent="0.25">
      <c r="A6361">
        <v>37348</v>
      </c>
      <c r="C6361" t="s">
        <v>2227</v>
      </c>
      <c r="D6361" s="2" t="str">
        <f>TEXT(MID(Sales_Transactions[[#This Row],[Order Date]],2,5),"d/m/yyy")</f>
        <v>13/6/2009</v>
      </c>
      <c r="E6361" s="2" t="str">
        <f>TEXT(MID(Sales_Transactions[[#This Row],[Order Date]],2,5),"d")</f>
        <v>13</v>
      </c>
      <c r="F6361" s="2" t="str">
        <f>TEXT(MID(Sales_Transactions[[#This Row],[Order Date]],2,5),"m")</f>
        <v>6</v>
      </c>
      <c r="G6361" s="2" t="str">
        <f>TEXT(MID(Sales_Transactions[[#This Row],[Order Date]],2,5),"yyy")</f>
        <v>2009</v>
      </c>
      <c r="H6361" s="2" t="str">
        <f>TEXT(MID(Sales_Transactions[[#This Row],[Order Date]],2,5),"yyy/m")</f>
        <v>2009/6</v>
      </c>
      <c r="I6361" t="s">
        <v>33</v>
      </c>
      <c r="J6361">
        <f t="shared" si="594"/>
        <v>4</v>
      </c>
      <c r="K6361" s="2">
        <v>33</v>
      </c>
      <c r="L6361" s="3">
        <v>551.66999999999996</v>
      </c>
      <c r="M6361" s="4">
        <v>0.08</v>
      </c>
      <c r="N6361" s="5" t="s">
        <v>23</v>
      </c>
      <c r="O6361" s="3">
        <v>25.44</v>
      </c>
      <c r="P6361" s="3">
        <v>17.149999999999999</v>
      </c>
      <c r="Q6361" s="3">
        <v>4.96</v>
      </c>
      <c r="R6361" s="5" t="s">
        <v>2922</v>
      </c>
      <c r="S6361" s="5" t="s">
        <v>2923</v>
      </c>
      <c r="T6361" s="5" t="str">
        <f t="shared" si="595"/>
        <v>Maribeth Dona</v>
      </c>
      <c r="U6361" t="s">
        <v>855</v>
      </c>
      <c r="V6361" s="5" t="s">
        <v>74</v>
      </c>
      <c r="W6361" s="5" t="s">
        <v>28</v>
      </c>
      <c r="X6361" s="5" t="s">
        <v>29</v>
      </c>
      <c r="Y6361" s="5" t="s">
        <v>2921</v>
      </c>
      <c r="Z6361" s="5" t="s">
        <v>43</v>
      </c>
      <c r="AA6361" s="4">
        <v>0.57999999999999996</v>
      </c>
      <c r="AB6361" s="1">
        <v>39980</v>
      </c>
      <c r="AC6361" s="1">
        <v>28922</v>
      </c>
      <c r="AD6361">
        <f t="shared" si="596"/>
        <v>3</v>
      </c>
      <c r="AE6361">
        <f t="shared" ca="1" si="597"/>
        <v>45</v>
      </c>
      <c r="AF6361" t="str">
        <f t="shared" ca="1" si="598"/>
        <v>18-64</v>
      </c>
      <c r="AG6361" s="3">
        <f t="shared" si="599"/>
        <v>0.66958424242424242</v>
      </c>
      <c r="AH6361" t="str">
        <f>_xlfn.IFNA(VLOOKUP(Sales_Transactions[[#This Row],[Order ID]],Returned_Items[#All],2,FALSE),"Not Returned")</f>
        <v>Not Returned</v>
      </c>
    </row>
    <row r="6362" spans="1:34" x14ac:dyDescent="0.25">
      <c r="A6362">
        <v>37510</v>
      </c>
      <c r="C6362" t="s">
        <v>2160</v>
      </c>
      <c r="D6362" s="2" t="str">
        <f>TEXT(MID(Sales_Transactions[[#This Row],[Order Date]],2,5),"d/m/yyy")</f>
        <v>8/3/2009</v>
      </c>
      <c r="E6362" s="2" t="str">
        <f>TEXT(MID(Sales_Transactions[[#This Row],[Order Date]],2,5),"d")</f>
        <v>8</v>
      </c>
      <c r="F6362" s="2" t="str">
        <f>TEXT(MID(Sales_Transactions[[#This Row],[Order Date]],2,5),"m")</f>
        <v>3</v>
      </c>
      <c r="G6362" s="2" t="str">
        <f>TEXT(MID(Sales_Transactions[[#This Row],[Order Date]],2,5),"yyy")</f>
        <v>2009</v>
      </c>
      <c r="H6362" s="2" t="str">
        <f>TEXT(MID(Sales_Transactions[[#This Row],[Order Date]],2,5),"yyy/m")</f>
        <v>2009/3</v>
      </c>
      <c r="I6362" t="s">
        <v>101</v>
      </c>
      <c r="J6362">
        <f t="shared" si="594"/>
        <v>1</v>
      </c>
      <c r="K6362" s="2">
        <v>15</v>
      </c>
      <c r="L6362" s="3">
        <v>2466.02</v>
      </c>
      <c r="M6362" s="4">
        <v>0.02</v>
      </c>
      <c r="N6362" s="5" t="s">
        <v>23</v>
      </c>
      <c r="O6362" s="3">
        <v>243.73</v>
      </c>
      <c r="P6362" s="3">
        <v>161.55000000000001</v>
      </c>
      <c r="Q6362" s="3">
        <v>19.989999999999998</v>
      </c>
      <c r="R6362" s="5" t="s">
        <v>3391</v>
      </c>
      <c r="S6362" s="5" t="s">
        <v>3449</v>
      </c>
      <c r="T6362" s="5" t="str">
        <f t="shared" si="595"/>
        <v>Richard Bierner</v>
      </c>
      <c r="U6362" t="s">
        <v>855</v>
      </c>
      <c r="V6362" s="5" t="s">
        <v>27</v>
      </c>
      <c r="W6362" s="5" t="s">
        <v>28</v>
      </c>
      <c r="X6362" s="5" t="s">
        <v>29</v>
      </c>
      <c r="Y6362" s="5" t="s">
        <v>1164</v>
      </c>
      <c r="Z6362" s="5" t="s">
        <v>43</v>
      </c>
      <c r="AA6362" s="4">
        <v>0.66</v>
      </c>
      <c r="AB6362" s="1">
        <v>39880</v>
      </c>
      <c r="AC6362" s="1">
        <v>28859</v>
      </c>
      <c r="AD6362">
        <f t="shared" si="596"/>
        <v>0</v>
      </c>
      <c r="AE6362">
        <f t="shared" ca="1" si="597"/>
        <v>45</v>
      </c>
      <c r="AF6362" t="str">
        <f t="shared" ca="1" si="598"/>
        <v>18-64</v>
      </c>
      <c r="AG6362" s="3">
        <f t="shared" si="599"/>
        <v>12.100512666666669</v>
      </c>
      <c r="AH6362" t="str">
        <f>_xlfn.IFNA(VLOOKUP(Sales_Transactions[[#This Row],[Order ID]],Returned_Items[#All],2,FALSE),"Not Returned")</f>
        <v>Not Returned</v>
      </c>
    </row>
    <row r="6363" spans="1:34" x14ac:dyDescent="0.25">
      <c r="A6363">
        <v>37762</v>
      </c>
      <c r="C6363" t="s">
        <v>372</v>
      </c>
      <c r="D6363" s="2" t="str">
        <f>TEXT(MID(Sales_Transactions[[#This Row],[Order Date]],2,5),"d/m/yyy")</f>
        <v>6/6/2012</v>
      </c>
      <c r="E6363" s="2" t="str">
        <f>TEXT(MID(Sales_Transactions[[#This Row],[Order Date]],2,5),"d")</f>
        <v>6</v>
      </c>
      <c r="F6363" s="2" t="str">
        <f>TEXT(MID(Sales_Transactions[[#This Row],[Order Date]],2,5),"m")</f>
        <v>6</v>
      </c>
      <c r="G6363" s="2" t="str">
        <f>TEXT(MID(Sales_Transactions[[#This Row],[Order Date]],2,5),"yyy")</f>
        <v>2012</v>
      </c>
      <c r="H6363" s="2" t="str">
        <f>TEXT(MID(Sales_Transactions[[#This Row],[Order Date]],2,5),"yyy/m")</f>
        <v>2012/6</v>
      </c>
      <c r="I6363" t="s">
        <v>78</v>
      </c>
      <c r="J6363">
        <f t="shared" si="594"/>
        <v>3</v>
      </c>
      <c r="K6363" s="2">
        <v>20</v>
      </c>
      <c r="L6363" s="3">
        <v>135.02000000000001</v>
      </c>
      <c r="M6363" s="4">
        <v>0.02</v>
      </c>
      <c r="N6363" s="5" t="s">
        <v>23</v>
      </c>
      <c r="O6363" s="3">
        <v>-60.69</v>
      </c>
      <c r="P6363" s="3">
        <v>6.48</v>
      </c>
      <c r="Q6363" s="3">
        <v>6.74</v>
      </c>
      <c r="R6363" s="5" t="s">
        <v>2475</v>
      </c>
      <c r="S6363" s="5" t="s">
        <v>2476</v>
      </c>
      <c r="T6363" s="5" t="str">
        <f t="shared" si="595"/>
        <v>Anemone Ratner</v>
      </c>
      <c r="U6363" t="s">
        <v>855</v>
      </c>
      <c r="V6363" s="5" t="s">
        <v>27</v>
      </c>
      <c r="W6363" s="5" t="s">
        <v>28</v>
      </c>
      <c r="X6363" s="5" t="s">
        <v>75</v>
      </c>
      <c r="Y6363" s="5" t="s">
        <v>3129</v>
      </c>
      <c r="Z6363" s="5" t="s">
        <v>43</v>
      </c>
      <c r="AA6363" s="4">
        <v>0.37</v>
      </c>
      <c r="AB6363" s="1">
        <v>41067</v>
      </c>
      <c r="AC6363" s="1">
        <v>28377</v>
      </c>
      <c r="AD6363">
        <f t="shared" si="596"/>
        <v>1</v>
      </c>
      <c r="AE6363">
        <f t="shared" ca="1" si="597"/>
        <v>46</v>
      </c>
      <c r="AF6363" t="str">
        <f t="shared" ca="1" si="598"/>
        <v>18-64</v>
      </c>
      <c r="AG6363" s="3">
        <f t="shared" si="599"/>
        <v>0.66093520000000006</v>
      </c>
      <c r="AH6363" t="str">
        <f>_xlfn.IFNA(VLOOKUP(Sales_Transactions[[#This Row],[Order ID]],Returned_Items[#All],2,FALSE),"Not Returned")</f>
        <v>Not Returned</v>
      </c>
    </row>
    <row r="6364" spans="1:34" x14ac:dyDescent="0.25">
      <c r="A6364">
        <v>38628</v>
      </c>
      <c r="C6364" t="s">
        <v>1628</v>
      </c>
      <c r="D6364" s="2" t="str">
        <f>TEXT(MID(Sales_Transactions[[#This Row],[Order Date]],2,5),"d/m/yyy")</f>
        <v>29/10/2011</v>
      </c>
      <c r="E6364" s="2" t="str">
        <f>TEXT(MID(Sales_Transactions[[#This Row],[Order Date]],2,5),"d")</f>
        <v>29</v>
      </c>
      <c r="F6364" s="2" t="str">
        <f>TEXT(MID(Sales_Transactions[[#This Row],[Order Date]],2,5),"m")</f>
        <v>10</v>
      </c>
      <c r="G6364" s="2" t="str">
        <f>TEXT(MID(Sales_Transactions[[#This Row],[Order Date]],2,5),"yyy")</f>
        <v>2011</v>
      </c>
      <c r="H6364" s="2" t="str">
        <f>TEXT(MID(Sales_Transactions[[#This Row],[Order Date]],2,5),"yyy/m")</f>
        <v>2011/10</v>
      </c>
      <c r="I6364" t="s">
        <v>22</v>
      </c>
      <c r="J6364">
        <f t="shared" si="594"/>
        <v>2</v>
      </c>
      <c r="K6364" s="2">
        <v>23</v>
      </c>
      <c r="L6364" s="3">
        <v>667.99800000000005</v>
      </c>
      <c r="M6364" s="4">
        <v>0.06</v>
      </c>
      <c r="N6364" s="5" t="s">
        <v>23</v>
      </c>
      <c r="O6364" s="3">
        <v>251.26</v>
      </c>
      <c r="P6364" s="3">
        <v>35.99</v>
      </c>
      <c r="Q6364" s="3">
        <v>1.25</v>
      </c>
      <c r="R6364" s="5" t="s">
        <v>2636</v>
      </c>
      <c r="S6364" s="5" t="s">
        <v>199</v>
      </c>
      <c r="T6364" s="5" t="str">
        <f t="shared" si="595"/>
        <v>Nora Price</v>
      </c>
      <c r="U6364" t="s">
        <v>855</v>
      </c>
      <c r="V6364" s="5" t="s">
        <v>27</v>
      </c>
      <c r="W6364" s="5" t="s">
        <v>48</v>
      </c>
      <c r="X6364" s="5" t="s">
        <v>49</v>
      </c>
      <c r="Y6364" s="5" t="s">
        <v>2170</v>
      </c>
      <c r="Z6364" s="5" t="s">
        <v>60</v>
      </c>
      <c r="AA6364" s="4">
        <v>0.36</v>
      </c>
      <c r="AB6364" s="1">
        <v>40850</v>
      </c>
      <c r="AC6364" s="1">
        <v>27791</v>
      </c>
      <c r="AD6364">
        <f t="shared" si="596"/>
        <v>5</v>
      </c>
      <c r="AE6364">
        <f t="shared" ca="1" si="597"/>
        <v>48</v>
      </c>
      <c r="AF6364" t="str">
        <f t="shared" ca="1" si="598"/>
        <v>18-64</v>
      </c>
      <c r="AG6364" s="3">
        <f t="shared" si="599"/>
        <v>1.6181915652173913</v>
      </c>
      <c r="AH6364" t="str">
        <f>_xlfn.IFNA(VLOOKUP(Sales_Transactions[[#This Row],[Order ID]],Returned_Items[#All],2,FALSE),"Not Returned")</f>
        <v>Not Returned</v>
      </c>
    </row>
    <row r="6365" spans="1:34" x14ac:dyDescent="0.25">
      <c r="A6365">
        <v>38848</v>
      </c>
      <c r="C6365" t="s">
        <v>1862</v>
      </c>
      <c r="D6365" s="2" t="str">
        <f>TEXT(MID(Sales_Transactions[[#This Row],[Order Date]],2,5),"d/m/yyy")</f>
        <v>16/12/2012</v>
      </c>
      <c r="E6365" s="2" t="str">
        <f>TEXT(MID(Sales_Transactions[[#This Row],[Order Date]],2,5),"d")</f>
        <v>16</v>
      </c>
      <c r="F6365" s="2" t="str">
        <f>TEXT(MID(Sales_Transactions[[#This Row],[Order Date]],2,5),"m")</f>
        <v>12</v>
      </c>
      <c r="G6365" s="2" t="str">
        <f>TEXT(MID(Sales_Transactions[[#This Row],[Order Date]],2,5),"yyy")</f>
        <v>2012</v>
      </c>
      <c r="H6365" s="2" t="str">
        <f>TEXT(MID(Sales_Transactions[[#This Row],[Order Date]],2,5),"yyy/m")</f>
        <v>2012/12</v>
      </c>
      <c r="I6365" t="s">
        <v>33</v>
      </c>
      <c r="J6365">
        <f t="shared" si="594"/>
        <v>4</v>
      </c>
      <c r="K6365" s="2">
        <v>6</v>
      </c>
      <c r="L6365" s="3">
        <v>259.52</v>
      </c>
      <c r="M6365" s="4">
        <v>0.06</v>
      </c>
      <c r="N6365" s="5" t="s">
        <v>23</v>
      </c>
      <c r="O6365" s="3">
        <v>45.2</v>
      </c>
      <c r="P6365" s="3">
        <v>43.41</v>
      </c>
      <c r="Q6365" s="3">
        <v>2.99</v>
      </c>
      <c r="R6365" s="5" t="s">
        <v>2636</v>
      </c>
      <c r="S6365" s="5" t="s">
        <v>199</v>
      </c>
      <c r="T6365" s="5" t="str">
        <f t="shared" si="595"/>
        <v>Nora Price</v>
      </c>
      <c r="U6365" t="s">
        <v>855</v>
      </c>
      <c r="V6365" s="5" t="s">
        <v>74</v>
      </c>
      <c r="W6365" s="5" t="s">
        <v>28</v>
      </c>
      <c r="X6365" s="5" t="s">
        <v>41</v>
      </c>
      <c r="Y6365" s="5" t="s">
        <v>306</v>
      </c>
      <c r="Z6365" s="5" t="s">
        <v>43</v>
      </c>
      <c r="AA6365" s="4">
        <v>0.39</v>
      </c>
      <c r="AB6365" s="1">
        <v>41260</v>
      </c>
      <c r="AC6365" s="1">
        <v>26581</v>
      </c>
      <c r="AD6365">
        <f t="shared" si="596"/>
        <v>1</v>
      </c>
      <c r="AE6365">
        <f t="shared" ca="1" si="597"/>
        <v>51</v>
      </c>
      <c r="AF6365" t="str">
        <f t="shared" ca="1" si="598"/>
        <v>18-64</v>
      </c>
      <c r="AG6365" s="3">
        <f t="shared" si="599"/>
        <v>7.7289923333333332</v>
      </c>
      <c r="AH6365" t="str">
        <f>_xlfn.IFNA(VLOOKUP(Sales_Transactions[[#This Row],[Order ID]],Returned_Items[#All],2,FALSE),"Not Returned")</f>
        <v>Not Returned</v>
      </c>
    </row>
    <row r="6366" spans="1:34" x14ac:dyDescent="0.25">
      <c r="A6366">
        <v>38950</v>
      </c>
      <c r="C6366" t="s">
        <v>3339</v>
      </c>
      <c r="D6366" s="2" t="str">
        <f>TEXT(MID(Sales_Transactions[[#This Row],[Order Date]],2,5),"d/m/yyy")</f>
        <v>2/7/2011</v>
      </c>
      <c r="E6366" s="2" t="str">
        <f>TEXT(MID(Sales_Transactions[[#This Row],[Order Date]],2,5),"d")</f>
        <v>2</v>
      </c>
      <c r="F6366" s="2" t="str">
        <f>TEXT(MID(Sales_Transactions[[#This Row],[Order Date]],2,5),"m")</f>
        <v>7</v>
      </c>
      <c r="G6366" s="2" t="str">
        <f>TEXT(MID(Sales_Transactions[[#This Row],[Order Date]],2,5),"yyy")</f>
        <v>2011</v>
      </c>
      <c r="H6366" s="2" t="str">
        <f>TEXT(MID(Sales_Transactions[[#This Row],[Order Date]],2,5),"yyy/m")</f>
        <v>2011/7</v>
      </c>
      <c r="I6366" t="s">
        <v>52</v>
      </c>
      <c r="J6366">
        <f t="shared" si="594"/>
        <v>1</v>
      </c>
      <c r="K6366" s="2">
        <v>24</v>
      </c>
      <c r="L6366" s="3">
        <v>109.23</v>
      </c>
      <c r="M6366" s="4">
        <v>0.02</v>
      </c>
      <c r="N6366" s="5" t="s">
        <v>23</v>
      </c>
      <c r="O6366" s="3">
        <v>-100.58</v>
      </c>
      <c r="P6366" s="3">
        <v>4.38</v>
      </c>
      <c r="Q6366" s="3">
        <v>6.21</v>
      </c>
      <c r="R6366" s="5" t="s">
        <v>2636</v>
      </c>
      <c r="S6366" s="5" t="s">
        <v>199</v>
      </c>
      <c r="T6366" s="5" t="str">
        <f t="shared" si="595"/>
        <v>Nora Price</v>
      </c>
      <c r="U6366" t="s">
        <v>855</v>
      </c>
      <c r="V6366" s="5" t="s">
        <v>27</v>
      </c>
      <c r="W6366" s="5" t="s">
        <v>28</v>
      </c>
      <c r="X6366" s="5" t="s">
        <v>41</v>
      </c>
      <c r="Y6366" s="5" t="s">
        <v>3334</v>
      </c>
      <c r="Z6366" s="5" t="s">
        <v>43</v>
      </c>
      <c r="AA6366" s="4">
        <v>0.37</v>
      </c>
      <c r="AB6366" s="1">
        <v>40727</v>
      </c>
      <c r="AC6366" s="1">
        <v>26340</v>
      </c>
      <c r="AD6366">
        <f t="shared" si="596"/>
        <v>1</v>
      </c>
      <c r="AE6366">
        <f t="shared" ca="1" si="597"/>
        <v>52</v>
      </c>
      <c r="AF6366" t="str">
        <f t="shared" ca="1" si="598"/>
        <v>18-64</v>
      </c>
      <c r="AG6366" s="3">
        <f t="shared" si="599"/>
        <v>0.44121349999999998</v>
      </c>
      <c r="AH6366" t="str">
        <f>_xlfn.IFNA(VLOOKUP(Sales_Transactions[[#This Row],[Order ID]],Returned_Items[#All],2,FALSE),"Not Returned")</f>
        <v>Not Returned</v>
      </c>
    </row>
    <row r="6367" spans="1:34" x14ac:dyDescent="0.25">
      <c r="A6367">
        <v>38950</v>
      </c>
      <c r="C6367" t="s">
        <v>3339</v>
      </c>
      <c r="D6367" s="2" t="str">
        <f>TEXT(MID(Sales_Transactions[[#This Row],[Order Date]],2,5),"d/m/yyy")</f>
        <v>2/7/2011</v>
      </c>
      <c r="E6367" s="2" t="str">
        <f>TEXT(MID(Sales_Transactions[[#This Row],[Order Date]],2,5),"d")</f>
        <v>2</v>
      </c>
      <c r="F6367" s="2" t="str">
        <f>TEXT(MID(Sales_Transactions[[#This Row],[Order Date]],2,5),"m")</f>
        <v>7</v>
      </c>
      <c r="G6367" s="2" t="str">
        <f>TEXT(MID(Sales_Transactions[[#This Row],[Order Date]],2,5),"yyy")</f>
        <v>2011</v>
      </c>
      <c r="H6367" s="2" t="str">
        <f>TEXT(MID(Sales_Transactions[[#This Row],[Order Date]],2,5),"yyy/m")</f>
        <v>2011/7</v>
      </c>
      <c r="I6367" t="s">
        <v>52</v>
      </c>
      <c r="J6367">
        <f t="shared" si="594"/>
        <v>1</v>
      </c>
      <c r="K6367" s="2">
        <v>39</v>
      </c>
      <c r="L6367" s="3">
        <v>74</v>
      </c>
      <c r="M6367" s="4">
        <v>0.08</v>
      </c>
      <c r="N6367" s="5" t="s">
        <v>23</v>
      </c>
      <c r="O6367" s="3">
        <v>-20.6</v>
      </c>
      <c r="P6367" s="3">
        <v>1.89</v>
      </c>
      <c r="Q6367" s="3">
        <v>0.76</v>
      </c>
      <c r="R6367" s="5" t="s">
        <v>2636</v>
      </c>
      <c r="S6367" s="5" t="s">
        <v>199</v>
      </c>
      <c r="T6367" s="5" t="str">
        <f t="shared" si="595"/>
        <v>Nora Price</v>
      </c>
      <c r="U6367" t="s">
        <v>855</v>
      </c>
      <c r="V6367" s="5" t="s">
        <v>27</v>
      </c>
      <c r="W6367" s="5" t="s">
        <v>28</v>
      </c>
      <c r="X6367" s="5" t="s">
        <v>82</v>
      </c>
      <c r="Y6367" s="5" t="s">
        <v>264</v>
      </c>
      <c r="Z6367" s="5" t="s">
        <v>84</v>
      </c>
      <c r="AA6367" s="4">
        <v>0.83</v>
      </c>
      <c r="AB6367" s="1">
        <v>40727</v>
      </c>
      <c r="AC6367" s="1">
        <v>26473</v>
      </c>
      <c r="AD6367">
        <f t="shared" si="596"/>
        <v>1</v>
      </c>
      <c r="AE6367">
        <f t="shared" ca="1" si="597"/>
        <v>52</v>
      </c>
      <c r="AF6367" t="str">
        <f t="shared" ca="1" si="598"/>
        <v>18-64</v>
      </c>
      <c r="AG6367" s="3">
        <f t="shared" si="599"/>
        <v>6.7909948717948712E-2</v>
      </c>
      <c r="AH6367" t="str">
        <f>_xlfn.IFNA(VLOOKUP(Sales_Transactions[[#This Row],[Order ID]],Returned_Items[#All],2,FALSE),"Not Returned")</f>
        <v>Not Returned</v>
      </c>
    </row>
    <row r="6368" spans="1:34" x14ac:dyDescent="0.25">
      <c r="A6368">
        <v>38950</v>
      </c>
      <c r="C6368" t="s">
        <v>3339</v>
      </c>
      <c r="D6368" s="2" t="str">
        <f>TEXT(MID(Sales_Transactions[[#This Row],[Order Date]],2,5),"d/m/yyy")</f>
        <v>2/7/2011</v>
      </c>
      <c r="E6368" s="2" t="str">
        <f>TEXT(MID(Sales_Transactions[[#This Row],[Order Date]],2,5),"d")</f>
        <v>2</v>
      </c>
      <c r="F6368" s="2" t="str">
        <f>TEXT(MID(Sales_Transactions[[#This Row],[Order Date]],2,5),"m")</f>
        <v>7</v>
      </c>
      <c r="G6368" s="2" t="str">
        <f>TEXT(MID(Sales_Transactions[[#This Row],[Order Date]],2,5),"yyy")</f>
        <v>2011</v>
      </c>
      <c r="H6368" s="2" t="str">
        <f>TEXT(MID(Sales_Transactions[[#This Row],[Order Date]],2,5),"yyy/m")</f>
        <v>2011/7</v>
      </c>
      <c r="I6368" t="s">
        <v>52</v>
      </c>
      <c r="J6368">
        <f t="shared" si="594"/>
        <v>1</v>
      </c>
      <c r="K6368" s="2">
        <v>30</v>
      </c>
      <c r="L6368" s="3">
        <v>288.45</v>
      </c>
      <c r="M6368" s="4">
        <v>0.03</v>
      </c>
      <c r="N6368" s="5" t="s">
        <v>23</v>
      </c>
      <c r="O6368" s="3">
        <v>-5.98</v>
      </c>
      <c r="P6368" s="3">
        <v>9.31</v>
      </c>
      <c r="Q6368" s="3">
        <v>3.98</v>
      </c>
      <c r="R6368" s="5" t="s">
        <v>2636</v>
      </c>
      <c r="S6368" s="5" t="s">
        <v>199</v>
      </c>
      <c r="T6368" s="5" t="str">
        <f t="shared" si="595"/>
        <v>Nora Price</v>
      </c>
      <c r="U6368" t="s">
        <v>855</v>
      </c>
      <c r="V6368" s="5" t="s">
        <v>27</v>
      </c>
      <c r="W6368" s="5" t="s">
        <v>28</v>
      </c>
      <c r="X6368" s="5" t="s">
        <v>221</v>
      </c>
      <c r="Y6368" s="5" t="s">
        <v>2234</v>
      </c>
      <c r="Z6368" s="5" t="s">
        <v>60</v>
      </c>
      <c r="AA6368" s="4">
        <v>0.56000000000000005</v>
      </c>
      <c r="AB6368" s="1">
        <v>40729</v>
      </c>
      <c r="AC6368" s="1">
        <v>26619</v>
      </c>
      <c r="AD6368">
        <f t="shared" si="596"/>
        <v>3</v>
      </c>
      <c r="AE6368">
        <f t="shared" ca="1" si="597"/>
        <v>51</v>
      </c>
      <c r="AF6368" t="str">
        <f t="shared" ca="1" si="598"/>
        <v>18-64</v>
      </c>
      <c r="AG6368" s="3">
        <f t="shared" si="599"/>
        <v>0.44290689999999999</v>
      </c>
      <c r="AH6368" t="str">
        <f>_xlfn.IFNA(VLOOKUP(Sales_Transactions[[#This Row],[Order ID]],Returned_Items[#All],2,FALSE),"Not Returned")</f>
        <v>Not Returned</v>
      </c>
    </row>
    <row r="6369" spans="1:34" x14ac:dyDescent="0.25">
      <c r="A6369">
        <v>39521</v>
      </c>
      <c r="C6369" t="s">
        <v>1341</v>
      </c>
      <c r="D6369" s="2" t="str">
        <f>TEXT(MID(Sales_Transactions[[#This Row],[Order Date]],2,5),"d/m/yyy")</f>
        <v>9/8/2009</v>
      </c>
      <c r="E6369" s="2" t="str">
        <f>TEXT(MID(Sales_Transactions[[#This Row],[Order Date]],2,5),"d")</f>
        <v>9</v>
      </c>
      <c r="F6369" s="2" t="str">
        <f>TEXT(MID(Sales_Transactions[[#This Row],[Order Date]],2,5),"m")</f>
        <v>8</v>
      </c>
      <c r="G6369" s="2" t="str">
        <f>TEXT(MID(Sales_Transactions[[#This Row],[Order Date]],2,5),"yyy")</f>
        <v>2009</v>
      </c>
      <c r="H6369" s="2" t="str">
        <f>TEXT(MID(Sales_Transactions[[#This Row],[Order Date]],2,5),"yyy/m")</f>
        <v>2009/8</v>
      </c>
      <c r="I6369" t="s">
        <v>22</v>
      </c>
      <c r="J6369">
        <f t="shared" si="594"/>
        <v>2</v>
      </c>
      <c r="K6369" s="2">
        <v>28</v>
      </c>
      <c r="L6369" s="3">
        <v>112.35</v>
      </c>
      <c r="M6369" s="4">
        <v>0.1</v>
      </c>
      <c r="N6369" s="5" t="s">
        <v>23</v>
      </c>
      <c r="O6369" s="3">
        <v>31.27</v>
      </c>
      <c r="P6369" s="3">
        <v>4.13</v>
      </c>
      <c r="Q6369" s="3">
        <v>0.99</v>
      </c>
      <c r="R6369" s="5" t="s">
        <v>110</v>
      </c>
      <c r="S6369" s="5" t="s">
        <v>3476</v>
      </c>
      <c r="T6369" s="5" t="str">
        <f t="shared" si="595"/>
        <v>Jim Epp</v>
      </c>
      <c r="U6369" t="s">
        <v>855</v>
      </c>
      <c r="V6369" s="5" t="s">
        <v>27</v>
      </c>
      <c r="W6369" s="5" t="s">
        <v>28</v>
      </c>
      <c r="X6369" s="5" t="s">
        <v>115</v>
      </c>
      <c r="Y6369" s="5" t="s">
        <v>823</v>
      </c>
      <c r="Z6369" s="5" t="s">
        <v>43</v>
      </c>
      <c r="AA6369" s="4">
        <v>0.39</v>
      </c>
      <c r="AB6369" s="1">
        <v>40038</v>
      </c>
      <c r="AC6369" s="1">
        <v>24761</v>
      </c>
      <c r="AD6369">
        <f t="shared" si="596"/>
        <v>4</v>
      </c>
      <c r="AE6369">
        <f t="shared" ca="1" si="597"/>
        <v>56</v>
      </c>
      <c r="AF6369" t="str">
        <f t="shared" ca="1" si="598"/>
        <v>18-64</v>
      </c>
      <c r="AG6369" s="3">
        <f t="shared" si="599"/>
        <v>0.18270964285714286</v>
      </c>
      <c r="AH6369" t="str">
        <f>_xlfn.IFNA(VLOOKUP(Sales_Transactions[[#This Row],[Order ID]],Returned_Items[#All],2,FALSE),"Not Returned")</f>
        <v>Not Returned</v>
      </c>
    </row>
    <row r="6370" spans="1:34" x14ac:dyDescent="0.25">
      <c r="A6370">
        <v>40289</v>
      </c>
      <c r="C6370" t="s">
        <v>506</v>
      </c>
      <c r="D6370" s="2" t="str">
        <f>TEXT(MID(Sales_Transactions[[#This Row],[Order Date]],2,5),"d/m/yyy")</f>
        <v>26/11/2012</v>
      </c>
      <c r="E6370" s="2" t="str">
        <f>TEXT(MID(Sales_Transactions[[#This Row],[Order Date]],2,5),"d")</f>
        <v>26</v>
      </c>
      <c r="F6370" s="2" t="str">
        <f>TEXT(MID(Sales_Transactions[[#This Row],[Order Date]],2,5),"m")</f>
        <v>11</v>
      </c>
      <c r="G6370" s="2" t="str">
        <f>TEXT(MID(Sales_Transactions[[#This Row],[Order Date]],2,5),"yyy")</f>
        <v>2012</v>
      </c>
      <c r="H6370" s="2" t="str">
        <f>TEXT(MID(Sales_Transactions[[#This Row],[Order Date]],2,5),"yyy/m")</f>
        <v>2012/11</v>
      </c>
      <c r="I6370" t="s">
        <v>52</v>
      </c>
      <c r="J6370">
        <f t="shared" si="594"/>
        <v>1</v>
      </c>
      <c r="K6370" s="2">
        <v>26</v>
      </c>
      <c r="L6370" s="3">
        <v>78.09</v>
      </c>
      <c r="M6370" s="4">
        <v>0.01</v>
      </c>
      <c r="N6370" s="5" t="s">
        <v>23</v>
      </c>
      <c r="O6370" s="3">
        <v>19.63</v>
      </c>
      <c r="P6370" s="3">
        <v>2.88</v>
      </c>
      <c r="Q6370" s="3">
        <v>0.99</v>
      </c>
      <c r="R6370" s="5" t="s">
        <v>24</v>
      </c>
      <c r="S6370" s="5" t="s">
        <v>2628</v>
      </c>
      <c r="T6370" s="5" t="str">
        <f t="shared" si="595"/>
        <v>Muhammed Yedwab</v>
      </c>
      <c r="U6370" t="s">
        <v>855</v>
      </c>
      <c r="V6370" s="5" t="s">
        <v>37</v>
      </c>
      <c r="W6370" s="5" t="s">
        <v>28</v>
      </c>
      <c r="X6370" s="5" t="s">
        <v>115</v>
      </c>
      <c r="Y6370" s="5" t="s">
        <v>479</v>
      </c>
      <c r="Z6370" s="5" t="s">
        <v>43</v>
      </c>
      <c r="AA6370" s="4">
        <v>0.36</v>
      </c>
      <c r="AB6370" s="1">
        <v>41240</v>
      </c>
      <c r="AC6370" s="1">
        <v>26410</v>
      </c>
      <c r="AD6370">
        <f t="shared" si="596"/>
        <v>1</v>
      </c>
      <c r="AE6370">
        <f t="shared" ca="1" si="597"/>
        <v>52</v>
      </c>
      <c r="AF6370" t="str">
        <f t="shared" ca="1" si="598"/>
        <v>18-64</v>
      </c>
      <c r="AG6370" s="3">
        <f t="shared" si="599"/>
        <v>0.1488350769230769</v>
      </c>
      <c r="AH6370" t="str">
        <f>_xlfn.IFNA(VLOOKUP(Sales_Transactions[[#This Row],[Order ID]],Returned_Items[#All],2,FALSE),"Not Returned")</f>
        <v>Not Returned</v>
      </c>
    </row>
    <row r="6371" spans="1:34" x14ac:dyDescent="0.25">
      <c r="A6371">
        <v>40289</v>
      </c>
      <c r="C6371" t="s">
        <v>506</v>
      </c>
      <c r="D6371" s="2" t="str">
        <f>TEXT(MID(Sales_Transactions[[#This Row],[Order Date]],2,5),"d/m/yyy")</f>
        <v>26/11/2012</v>
      </c>
      <c r="E6371" s="2" t="str">
        <f>TEXT(MID(Sales_Transactions[[#This Row],[Order Date]],2,5),"d")</f>
        <v>26</v>
      </c>
      <c r="F6371" s="2" t="str">
        <f>TEXT(MID(Sales_Transactions[[#This Row],[Order Date]],2,5),"m")</f>
        <v>11</v>
      </c>
      <c r="G6371" s="2" t="str">
        <f>TEXT(MID(Sales_Transactions[[#This Row],[Order Date]],2,5),"yyy")</f>
        <v>2012</v>
      </c>
      <c r="H6371" s="2" t="str">
        <f>TEXT(MID(Sales_Transactions[[#This Row],[Order Date]],2,5),"yyy/m")</f>
        <v>2012/11</v>
      </c>
      <c r="I6371" t="s">
        <v>52</v>
      </c>
      <c r="J6371">
        <f t="shared" si="594"/>
        <v>1</v>
      </c>
      <c r="K6371" s="2">
        <v>4</v>
      </c>
      <c r="L6371" s="3">
        <v>42.77</v>
      </c>
      <c r="M6371" s="4">
        <v>0.04</v>
      </c>
      <c r="N6371" s="5" t="s">
        <v>23</v>
      </c>
      <c r="O6371" s="3">
        <v>-1.19</v>
      </c>
      <c r="P6371" s="3">
        <v>10.14</v>
      </c>
      <c r="Q6371" s="3">
        <v>2.27</v>
      </c>
      <c r="R6371" s="5" t="s">
        <v>24</v>
      </c>
      <c r="S6371" s="5" t="s">
        <v>2628</v>
      </c>
      <c r="T6371" s="5" t="str">
        <f t="shared" si="595"/>
        <v>Muhammed Yedwab</v>
      </c>
      <c r="U6371" t="s">
        <v>855</v>
      </c>
      <c r="V6371" s="5" t="s">
        <v>37</v>
      </c>
      <c r="W6371" s="5" t="s">
        <v>28</v>
      </c>
      <c r="X6371" s="5" t="s">
        <v>75</v>
      </c>
      <c r="Y6371" s="5" t="s">
        <v>284</v>
      </c>
      <c r="Z6371" s="5" t="s">
        <v>84</v>
      </c>
      <c r="AA6371" s="4">
        <v>0.36</v>
      </c>
      <c r="AB6371" s="1">
        <v>41240</v>
      </c>
      <c r="AC6371" s="1">
        <v>30512</v>
      </c>
      <c r="AD6371">
        <f t="shared" si="596"/>
        <v>1</v>
      </c>
      <c r="AE6371">
        <f t="shared" ca="1" si="597"/>
        <v>41</v>
      </c>
      <c r="AF6371" t="str">
        <f t="shared" ca="1" si="598"/>
        <v>18-64</v>
      </c>
      <c r="AG6371" s="3">
        <f t="shared" si="599"/>
        <v>3.101486</v>
      </c>
      <c r="AH6371" t="str">
        <f>_xlfn.IFNA(VLOOKUP(Sales_Transactions[[#This Row],[Order ID]],Returned_Items[#All],2,FALSE),"Not Returned")</f>
        <v>Not Returned</v>
      </c>
    </row>
    <row r="6372" spans="1:34" x14ac:dyDescent="0.25">
      <c r="A6372">
        <v>40775</v>
      </c>
      <c r="C6372" t="s">
        <v>1047</v>
      </c>
      <c r="D6372" s="2" t="str">
        <f>TEXT(MID(Sales_Transactions[[#This Row],[Order Date]],2,5),"d/m/yyy")</f>
        <v>17/11/2010</v>
      </c>
      <c r="E6372" s="2" t="str">
        <f>TEXT(MID(Sales_Transactions[[#This Row],[Order Date]],2,5),"d")</f>
        <v>17</v>
      </c>
      <c r="F6372" s="2" t="str">
        <f>TEXT(MID(Sales_Transactions[[#This Row],[Order Date]],2,5),"m")</f>
        <v>11</v>
      </c>
      <c r="G6372" s="2" t="str">
        <f>TEXT(MID(Sales_Transactions[[#This Row],[Order Date]],2,5),"yyy")</f>
        <v>2010</v>
      </c>
      <c r="H6372" s="2" t="str">
        <f>TEXT(MID(Sales_Transactions[[#This Row],[Order Date]],2,5),"yyy/m")</f>
        <v>2010/11</v>
      </c>
      <c r="I6372" t="s">
        <v>22</v>
      </c>
      <c r="J6372">
        <f t="shared" si="594"/>
        <v>2</v>
      </c>
      <c r="K6372" s="2">
        <v>23</v>
      </c>
      <c r="L6372" s="3">
        <v>279.63</v>
      </c>
      <c r="M6372" s="4">
        <v>7.0000000000000007E-2</v>
      </c>
      <c r="N6372" s="5" t="s">
        <v>23</v>
      </c>
      <c r="O6372" s="3">
        <v>61.69</v>
      </c>
      <c r="P6372" s="3">
        <v>12.58</v>
      </c>
      <c r="Q6372" s="3">
        <v>5.16</v>
      </c>
      <c r="R6372" s="5" t="s">
        <v>1531</v>
      </c>
      <c r="S6372" s="5" t="s">
        <v>2060</v>
      </c>
      <c r="T6372" s="5" t="str">
        <f t="shared" si="595"/>
        <v>Liz MacKendrick</v>
      </c>
      <c r="U6372" t="s">
        <v>855</v>
      </c>
      <c r="V6372" s="5" t="s">
        <v>47</v>
      </c>
      <c r="W6372" s="5" t="s">
        <v>57</v>
      </c>
      <c r="X6372" s="5" t="s">
        <v>58</v>
      </c>
      <c r="Y6372" s="5" t="s">
        <v>373</v>
      </c>
      <c r="Z6372" s="5" t="s">
        <v>43</v>
      </c>
      <c r="AA6372" s="4">
        <v>0.43</v>
      </c>
      <c r="AB6372" s="1">
        <v>40504</v>
      </c>
      <c r="AC6372" s="1">
        <v>17726</v>
      </c>
      <c r="AD6372">
        <f t="shared" si="596"/>
        <v>5</v>
      </c>
      <c r="AE6372">
        <f t="shared" ca="1" si="597"/>
        <v>76</v>
      </c>
      <c r="AF6372" t="str">
        <f t="shared" ca="1" si="598"/>
        <v>Over 65</v>
      </c>
      <c r="AG6372" s="3">
        <f t="shared" si="599"/>
        <v>0.77092147826086965</v>
      </c>
      <c r="AH6372" t="str">
        <f>_xlfn.IFNA(VLOOKUP(Sales_Transactions[[#This Row],[Order ID]],Returned_Items[#All],2,FALSE),"Not Returned")</f>
        <v>Not Returned</v>
      </c>
    </row>
    <row r="6373" spans="1:34" x14ac:dyDescent="0.25">
      <c r="A6373">
        <v>41094</v>
      </c>
      <c r="C6373" t="s">
        <v>480</v>
      </c>
      <c r="D6373" s="2" t="str">
        <f>TEXT(MID(Sales_Transactions[[#This Row],[Order Date]],2,5),"d/m/yyy")</f>
        <v>6/1/2009</v>
      </c>
      <c r="E6373" s="2" t="str">
        <f>TEXT(MID(Sales_Transactions[[#This Row],[Order Date]],2,5),"d")</f>
        <v>6</v>
      </c>
      <c r="F6373" s="2" t="str">
        <f>TEXT(MID(Sales_Transactions[[#This Row],[Order Date]],2,5),"m")</f>
        <v>1</v>
      </c>
      <c r="G6373" s="2" t="str">
        <f>TEXT(MID(Sales_Transactions[[#This Row],[Order Date]],2,5),"yyy")</f>
        <v>2009</v>
      </c>
      <c r="H6373" s="2" t="str">
        <f>TEXT(MID(Sales_Transactions[[#This Row],[Order Date]],2,5),"yyy/m")</f>
        <v>2009/1</v>
      </c>
      <c r="I6373" t="s">
        <v>22</v>
      </c>
      <c r="J6373">
        <f t="shared" si="594"/>
        <v>2</v>
      </c>
      <c r="K6373" s="2">
        <v>46</v>
      </c>
      <c r="L6373" s="3">
        <v>298.97000000000003</v>
      </c>
      <c r="M6373" s="4">
        <v>0.09</v>
      </c>
      <c r="N6373" s="5" t="s">
        <v>23</v>
      </c>
      <c r="O6373" s="3">
        <v>-225.86</v>
      </c>
      <c r="P6373" s="3">
        <v>6.48</v>
      </c>
      <c r="Q6373" s="3">
        <v>8.73</v>
      </c>
      <c r="R6373" s="5" t="s">
        <v>2922</v>
      </c>
      <c r="S6373" s="5" t="s">
        <v>442</v>
      </c>
      <c r="T6373" s="5" t="str">
        <f t="shared" si="595"/>
        <v>Maribeth Schnelling</v>
      </c>
      <c r="U6373" t="s">
        <v>855</v>
      </c>
      <c r="V6373" s="5" t="s">
        <v>47</v>
      </c>
      <c r="W6373" s="5" t="s">
        <v>28</v>
      </c>
      <c r="X6373" s="5" t="s">
        <v>75</v>
      </c>
      <c r="Y6373" s="5" t="s">
        <v>1439</v>
      </c>
      <c r="Z6373" s="5" t="s">
        <v>43</v>
      </c>
      <c r="AA6373" s="4">
        <v>0.37</v>
      </c>
      <c r="AB6373" s="1">
        <v>39821</v>
      </c>
      <c r="AC6373" s="1">
        <v>30181</v>
      </c>
      <c r="AD6373">
        <f t="shared" si="596"/>
        <v>2</v>
      </c>
      <c r="AE6373">
        <f t="shared" ca="1" si="597"/>
        <v>41</v>
      </c>
      <c r="AF6373" t="str">
        <f t="shared" ca="1" si="598"/>
        <v>18-64</v>
      </c>
      <c r="AG6373" s="3">
        <f t="shared" si="599"/>
        <v>0.33052539130434783</v>
      </c>
      <c r="AH6373" t="str">
        <f>_xlfn.IFNA(VLOOKUP(Sales_Transactions[[#This Row],[Order ID]],Returned_Items[#All],2,FALSE),"Not Returned")</f>
        <v>Not Returned</v>
      </c>
    </row>
    <row r="6374" spans="1:34" x14ac:dyDescent="0.25">
      <c r="A6374">
        <v>41094</v>
      </c>
      <c r="C6374" t="s">
        <v>480</v>
      </c>
      <c r="D6374" s="2" t="str">
        <f>TEXT(MID(Sales_Transactions[[#This Row],[Order Date]],2,5),"d/m/yyy")</f>
        <v>6/1/2009</v>
      </c>
      <c r="E6374" s="2" t="str">
        <f>TEXT(MID(Sales_Transactions[[#This Row],[Order Date]],2,5),"d")</f>
        <v>6</v>
      </c>
      <c r="F6374" s="2" t="str">
        <f>TEXT(MID(Sales_Transactions[[#This Row],[Order Date]],2,5),"m")</f>
        <v>1</v>
      </c>
      <c r="G6374" s="2" t="str">
        <f>TEXT(MID(Sales_Transactions[[#This Row],[Order Date]],2,5),"yyy")</f>
        <v>2009</v>
      </c>
      <c r="H6374" s="2" t="str">
        <f>TEXT(MID(Sales_Transactions[[#This Row],[Order Date]],2,5),"yyy/m")</f>
        <v>2009/1</v>
      </c>
      <c r="I6374" t="s">
        <v>22</v>
      </c>
      <c r="J6374">
        <f t="shared" si="594"/>
        <v>2</v>
      </c>
      <c r="K6374" s="2">
        <v>6</v>
      </c>
      <c r="L6374" s="3">
        <v>159.05000000000001</v>
      </c>
      <c r="M6374" s="4">
        <v>0.05</v>
      </c>
      <c r="N6374" s="5" t="s">
        <v>23</v>
      </c>
      <c r="O6374" s="3">
        <v>-153.46</v>
      </c>
      <c r="P6374" s="3">
        <v>20.34</v>
      </c>
      <c r="Q6374" s="3">
        <v>35</v>
      </c>
      <c r="R6374" s="5" t="s">
        <v>2922</v>
      </c>
      <c r="S6374" s="5" t="s">
        <v>442</v>
      </c>
      <c r="T6374" s="5" t="str">
        <f t="shared" si="595"/>
        <v>Maribeth Schnelling</v>
      </c>
      <c r="U6374" t="s">
        <v>855</v>
      </c>
      <c r="V6374" s="5" t="s">
        <v>47</v>
      </c>
      <c r="W6374" s="5" t="s">
        <v>28</v>
      </c>
      <c r="X6374" s="5" t="s">
        <v>29</v>
      </c>
      <c r="Y6374" s="5" t="s">
        <v>1176</v>
      </c>
      <c r="Z6374" s="5" t="s">
        <v>31</v>
      </c>
      <c r="AA6374" s="4">
        <v>0.84</v>
      </c>
      <c r="AB6374" s="1">
        <v>39823</v>
      </c>
      <c r="AC6374" s="1">
        <v>30008</v>
      </c>
      <c r="AD6374">
        <f t="shared" si="596"/>
        <v>4</v>
      </c>
      <c r="AE6374">
        <f t="shared" ca="1" si="597"/>
        <v>42</v>
      </c>
      <c r="AF6374" t="str">
        <f t="shared" ca="1" si="598"/>
        <v>18-64</v>
      </c>
      <c r="AG6374" s="3">
        <f t="shared" si="599"/>
        <v>9.2216383333333329</v>
      </c>
      <c r="AH6374" t="str">
        <f>_xlfn.IFNA(VLOOKUP(Sales_Transactions[[#This Row],[Order ID]],Returned_Items[#All],2,FALSE),"Not Returned")</f>
        <v>Not Returned</v>
      </c>
    </row>
    <row r="6375" spans="1:34" x14ac:dyDescent="0.25">
      <c r="A6375">
        <v>41186</v>
      </c>
      <c r="C6375" t="s">
        <v>681</v>
      </c>
      <c r="D6375" s="2" t="str">
        <f>TEXT(MID(Sales_Transactions[[#This Row],[Order Date]],2,5),"d/m/yyy")</f>
        <v>22/11/2010</v>
      </c>
      <c r="E6375" s="2" t="str">
        <f>TEXT(MID(Sales_Transactions[[#This Row],[Order Date]],2,5),"d")</f>
        <v>22</v>
      </c>
      <c r="F6375" s="2" t="str">
        <f>TEXT(MID(Sales_Transactions[[#This Row],[Order Date]],2,5),"m")</f>
        <v>11</v>
      </c>
      <c r="G6375" s="2" t="str">
        <f>TEXT(MID(Sales_Transactions[[#This Row],[Order Date]],2,5),"yyy")</f>
        <v>2010</v>
      </c>
      <c r="H6375" s="2" t="str">
        <f>TEXT(MID(Sales_Transactions[[#This Row],[Order Date]],2,5),"yyy/m")</f>
        <v>2010/11</v>
      </c>
      <c r="I6375" t="s">
        <v>33</v>
      </c>
      <c r="J6375">
        <f t="shared" si="594"/>
        <v>4</v>
      </c>
      <c r="K6375" s="2">
        <v>13</v>
      </c>
      <c r="L6375" s="3">
        <v>142.12</v>
      </c>
      <c r="M6375" s="4">
        <v>0.01</v>
      </c>
      <c r="N6375" s="5" t="s">
        <v>67</v>
      </c>
      <c r="O6375" s="3">
        <v>54.91</v>
      </c>
      <c r="P6375" s="3">
        <v>9.7799999999999994</v>
      </c>
      <c r="Q6375" s="3">
        <v>1.39</v>
      </c>
      <c r="R6375" s="5" t="s">
        <v>3403</v>
      </c>
      <c r="S6375" s="5" t="s">
        <v>3404</v>
      </c>
      <c r="T6375" s="5" t="str">
        <f t="shared" si="595"/>
        <v>Aleksandra Gannaway</v>
      </c>
      <c r="U6375" t="s">
        <v>855</v>
      </c>
      <c r="V6375" s="5" t="s">
        <v>47</v>
      </c>
      <c r="W6375" s="5" t="s">
        <v>28</v>
      </c>
      <c r="X6375" s="5" t="s">
        <v>98</v>
      </c>
      <c r="Y6375" s="5" t="s">
        <v>961</v>
      </c>
      <c r="Z6375" s="5" t="s">
        <v>43</v>
      </c>
      <c r="AA6375" s="4">
        <v>0.39</v>
      </c>
      <c r="AB6375" s="1">
        <v>40506</v>
      </c>
      <c r="AC6375" s="1">
        <v>30130</v>
      </c>
      <c r="AD6375">
        <f t="shared" si="596"/>
        <v>2</v>
      </c>
      <c r="AE6375">
        <f t="shared" ca="1" si="597"/>
        <v>42</v>
      </c>
      <c r="AF6375" t="str">
        <f t="shared" ca="1" si="598"/>
        <v>18-64</v>
      </c>
      <c r="AG6375" s="3">
        <f t="shared" si="599"/>
        <v>0.85915553846153847</v>
      </c>
      <c r="AH6375" t="str">
        <f>_xlfn.IFNA(VLOOKUP(Sales_Transactions[[#This Row],[Order ID]],Returned_Items[#All],2,FALSE),"Not Returned")</f>
        <v>Returned</v>
      </c>
    </row>
    <row r="6376" spans="1:34" x14ac:dyDescent="0.25">
      <c r="A6376">
        <v>41351</v>
      </c>
      <c r="C6376" t="s">
        <v>147</v>
      </c>
      <c r="D6376" s="2" t="str">
        <f>TEXT(MID(Sales_Transactions[[#This Row],[Order Date]],2,5),"d/m/yyy")</f>
        <v>23/9/2010</v>
      </c>
      <c r="E6376" s="2" t="str">
        <f>TEXT(MID(Sales_Transactions[[#This Row],[Order Date]],2,5),"d")</f>
        <v>23</v>
      </c>
      <c r="F6376" s="2" t="str">
        <f>TEXT(MID(Sales_Transactions[[#This Row],[Order Date]],2,5),"m")</f>
        <v>9</v>
      </c>
      <c r="G6376" s="2" t="str">
        <f>TEXT(MID(Sales_Transactions[[#This Row],[Order Date]],2,5),"yyy")</f>
        <v>2010</v>
      </c>
      <c r="H6376" s="2" t="str">
        <f>TEXT(MID(Sales_Transactions[[#This Row],[Order Date]],2,5),"yyy/m")</f>
        <v>2010/9</v>
      </c>
      <c r="I6376" t="s">
        <v>52</v>
      </c>
      <c r="J6376">
        <f t="shared" si="594"/>
        <v>1</v>
      </c>
      <c r="K6376" s="2">
        <v>48</v>
      </c>
      <c r="L6376" s="3">
        <v>8273.2795000000006</v>
      </c>
      <c r="M6376" s="4">
        <v>0.08</v>
      </c>
      <c r="N6376" s="5" t="s">
        <v>23</v>
      </c>
      <c r="O6376" s="3">
        <v>2461.31</v>
      </c>
      <c r="P6376" s="3">
        <v>205.99</v>
      </c>
      <c r="Q6376" s="3">
        <v>8.99</v>
      </c>
      <c r="R6376" s="5" t="s">
        <v>2717</v>
      </c>
      <c r="S6376" s="5" t="s">
        <v>2342</v>
      </c>
      <c r="T6376" s="5" t="str">
        <f t="shared" si="595"/>
        <v>Katherine Hughes</v>
      </c>
      <c r="U6376" t="s">
        <v>855</v>
      </c>
      <c r="V6376" s="5" t="s">
        <v>37</v>
      </c>
      <c r="W6376" s="5" t="s">
        <v>48</v>
      </c>
      <c r="X6376" s="5" t="s">
        <v>49</v>
      </c>
      <c r="Y6376" s="5" t="s">
        <v>2589</v>
      </c>
      <c r="Z6376" s="5" t="s">
        <v>43</v>
      </c>
      <c r="AA6376" s="4">
        <v>0.56000000000000005</v>
      </c>
      <c r="AB6376" s="1">
        <v>40445</v>
      </c>
      <c r="AC6376" s="1">
        <v>30211</v>
      </c>
      <c r="AD6376">
        <f t="shared" si="596"/>
        <v>1</v>
      </c>
      <c r="AE6376">
        <f t="shared" ca="1" si="597"/>
        <v>41</v>
      </c>
      <c r="AF6376" t="str">
        <f t="shared" ca="1" si="598"/>
        <v>18-64</v>
      </c>
      <c r="AG6376" s="3">
        <f t="shared" si="599"/>
        <v>4.4753168333333333</v>
      </c>
      <c r="AH6376" t="str">
        <f>_xlfn.IFNA(VLOOKUP(Sales_Transactions[[#This Row],[Order ID]],Returned_Items[#All],2,FALSE),"Not Returned")</f>
        <v>Not Returned</v>
      </c>
    </row>
    <row r="6377" spans="1:34" x14ac:dyDescent="0.25">
      <c r="A6377">
        <v>41605</v>
      </c>
      <c r="C6377" t="s">
        <v>1544</v>
      </c>
      <c r="D6377" s="2" t="str">
        <f>TEXT(MID(Sales_Transactions[[#This Row],[Order Date]],2,5),"d/m/yyy")</f>
        <v>25/12/2010</v>
      </c>
      <c r="E6377" s="2" t="str">
        <f>TEXT(MID(Sales_Transactions[[#This Row],[Order Date]],2,5),"d")</f>
        <v>25</v>
      </c>
      <c r="F6377" s="2" t="str">
        <f>TEXT(MID(Sales_Transactions[[#This Row],[Order Date]],2,5),"m")</f>
        <v>12</v>
      </c>
      <c r="G6377" s="2" t="str">
        <f>TEXT(MID(Sales_Transactions[[#This Row],[Order Date]],2,5),"yyy")</f>
        <v>2010</v>
      </c>
      <c r="H6377" s="2" t="str">
        <f>TEXT(MID(Sales_Transactions[[#This Row],[Order Date]],2,5),"yyy/m")</f>
        <v>2010/12</v>
      </c>
      <c r="I6377" t="s">
        <v>78</v>
      </c>
      <c r="J6377">
        <f t="shared" si="594"/>
        <v>3</v>
      </c>
      <c r="K6377" s="2">
        <v>4</v>
      </c>
      <c r="L6377" s="3">
        <v>114.57</v>
      </c>
      <c r="M6377" s="4">
        <v>0.02</v>
      </c>
      <c r="N6377" s="5" t="s">
        <v>23</v>
      </c>
      <c r="O6377" s="3">
        <v>-29.98</v>
      </c>
      <c r="P6377" s="3">
        <v>24.92</v>
      </c>
      <c r="Q6377" s="3">
        <v>12.98</v>
      </c>
      <c r="R6377" s="5" t="s">
        <v>2636</v>
      </c>
      <c r="S6377" s="5" t="s">
        <v>199</v>
      </c>
      <c r="T6377" s="5" t="str">
        <f t="shared" si="595"/>
        <v>Nora Price</v>
      </c>
      <c r="U6377" t="s">
        <v>855</v>
      </c>
      <c r="V6377" s="5" t="s">
        <v>27</v>
      </c>
      <c r="W6377" s="5" t="s">
        <v>28</v>
      </c>
      <c r="X6377" s="5" t="s">
        <v>41</v>
      </c>
      <c r="Y6377" s="5" t="s">
        <v>513</v>
      </c>
      <c r="Z6377" s="5" t="s">
        <v>43</v>
      </c>
      <c r="AA6377" s="4">
        <v>0.39</v>
      </c>
      <c r="AB6377" s="1">
        <v>40538</v>
      </c>
      <c r="AC6377" s="1">
        <v>18803</v>
      </c>
      <c r="AD6377">
        <f t="shared" si="596"/>
        <v>1</v>
      </c>
      <c r="AE6377">
        <f t="shared" ca="1" si="597"/>
        <v>73</v>
      </c>
      <c r="AF6377" t="str">
        <f t="shared" ca="1" si="598"/>
        <v>Over 65</v>
      </c>
      <c r="AG6377" s="3">
        <f t="shared" si="599"/>
        <v>9.4737539999999996</v>
      </c>
      <c r="AH6377" t="str">
        <f>_xlfn.IFNA(VLOOKUP(Sales_Transactions[[#This Row],[Order ID]],Returned_Items[#All],2,FALSE),"Not Returned")</f>
        <v>Not Returned</v>
      </c>
    </row>
    <row r="6378" spans="1:34" x14ac:dyDescent="0.25">
      <c r="A6378">
        <v>41667</v>
      </c>
      <c r="C6378" t="s">
        <v>3292</v>
      </c>
      <c r="D6378" s="2" t="str">
        <f>TEXT(MID(Sales_Transactions[[#This Row],[Order Date]],2,5),"d/m/yyy")</f>
        <v>20/6/2012</v>
      </c>
      <c r="E6378" s="2" t="str">
        <f>TEXT(MID(Sales_Transactions[[#This Row],[Order Date]],2,5),"d")</f>
        <v>20</v>
      </c>
      <c r="F6378" s="2" t="str">
        <f>TEXT(MID(Sales_Transactions[[#This Row],[Order Date]],2,5),"m")</f>
        <v>6</v>
      </c>
      <c r="G6378" s="2" t="str">
        <f>TEXT(MID(Sales_Transactions[[#This Row],[Order Date]],2,5),"yyy")</f>
        <v>2012</v>
      </c>
      <c r="H6378" s="2" t="str">
        <f>TEXT(MID(Sales_Transactions[[#This Row],[Order Date]],2,5),"yyy/m")</f>
        <v>2012/6</v>
      </c>
      <c r="I6378" t="s">
        <v>33</v>
      </c>
      <c r="J6378">
        <f t="shared" si="594"/>
        <v>4</v>
      </c>
      <c r="K6378" s="2">
        <v>18</v>
      </c>
      <c r="L6378" s="3">
        <v>1062.2194999999999</v>
      </c>
      <c r="M6378" s="4">
        <v>0.03</v>
      </c>
      <c r="N6378" s="5" t="s">
        <v>23</v>
      </c>
      <c r="O6378" s="3">
        <v>132.37</v>
      </c>
      <c r="P6378" s="3">
        <v>65.989999999999995</v>
      </c>
      <c r="Q6378" s="3">
        <v>5.31</v>
      </c>
      <c r="R6378" s="5" t="s">
        <v>3391</v>
      </c>
      <c r="S6378" s="5" t="s">
        <v>3449</v>
      </c>
      <c r="T6378" s="5" t="str">
        <f t="shared" si="595"/>
        <v>Richard Bierner</v>
      </c>
      <c r="U6378" t="s">
        <v>855</v>
      </c>
      <c r="V6378" s="5" t="s">
        <v>27</v>
      </c>
      <c r="W6378" s="5" t="s">
        <v>48</v>
      </c>
      <c r="X6378" s="5" t="s">
        <v>49</v>
      </c>
      <c r="Y6378" s="5" t="s">
        <v>708</v>
      </c>
      <c r="Z6378" s="5" t="s">
        <v>43</v>
      </c>
      <c r="AA6378" s="4">
        <v>0.56999999999999995</v>
      </c>
      <c r="AB6378" s="1">
        <v>41083</v>
      </c>
      <c r="AC6378" s="1">
        <v>30266</v>
      </c>
      <c r="AD6378">
        <f t="shared" si="596"/>
        <v>3</v>
      </c>
      <c r="AE6378">
        <f t="shared" ca="1" si="597"/>
        <v>41</v>
      </c>
      <c r="AF6378" t="str">
        <f t="shared" ca="1" si="598"/>
        <v>18-64</v>
      </c>
      <c r="AG6378" s="3">
        <f t="shared" si="599"/>
        <v>3.9600112777777778</v>
      </c>
      <c r="AH6378" t="str">
        <f>_xlfn.IFNA(VLOOKUP(Sales_Transactions[[#This Row],[Order ID]],Returned_Items[#All],2,FALSE),"Not Returned")</f>
        <v>Not Returned</v>
      </c>
    </row>
    <row r="6379" spans="1:34" x14ac:dyDescent="0.25">
      <c r="A6379">
        <v>42982</v>
      </c>
      <c r="C6379" t="s">
        <v>3170</v>
      </c>
      <c r="D6379" s="2" t="str">
        <f>TEXT(MID(Sales_Transactions[[#This Row],[Order Date]],2,5),"d/m/yyy")</f>
        <v>27/7/2012</v>
      </c>
      <c r="E6379" s="2" t="str">
        <f>TEXT(MID(Sales_Transactions[[#This Row],[Order Date]],2,5),"d")</f>
        <v>27</v>
      </c>
      <c r="F6379" s="2" t="str">
        <f>TEXT(MID(Sales_Transactions[[#This Row],[Order Date]],2,5),"m")</f>
        <v>7</v>
      </c>
      <c r="G6379" s="2" t="str">
        <f>TEXT(MID(Sales_Transactions[[#This Row],[Order Date]],2,5),"yyy")</f>
        <v>2012</v>
      </c>
      <c r="H6379" s="2" t="str">
        <f>TEXT(MID(Sales_Transactions[[#This Row],[Order Date]],2,5),"yyy/m")</f>
        <v>2012/7</v>
      </c>
      <c r="I6379" t="s">
        <v>22</v>
      </c>
      <c r="J6379">
        <f t="shared" si="594"/>
        <v>2</v>
      </c>
      <c r="K6379" s="2">
        <v>12</v>
      </c>
      <c r="L6379" s="3">
        <v>1318.34</v>
      </c>
      <c r="M6379" s="4">
        <v>0.02</v>
      </c>
      <c r="N6379" s="5" t="s">
        <v>67</v>
      </c>
      <c r="O6379" s="3">
        <v>464.05</v>
      </c>
      <c r="P6379" s="3">
        <v>105.34</v>
      </c>
      <c r="Q6379" s="3">
        <v>24.49</v>
      </c>
      <c r="R6379" s="5" t="s">
        <v>312</v>
      </c>
      <c r="S6379" s="5" t="s">
        <v>3486</v>
      </c>
      <c r="T6379" s="5" t="str">
        <f t="shared" si="595"/>
        <v>Brendan Sweed</v>
      </c>
      <c r="U6379" t="s">
        <v>855</v>
      </c>
      <c r="V6379" s="5" t="s">
        <v>37</v>
      </c>
      <c r="W6379" s="5" t="s">
        <v>57</v>
      </c>
      <c r="X6379" s="5" t="s">
        <v>58</v>
      </c>
      <c r="Y6379" s="5" t="s">
        <v>308</v>
      </c>
      <c r="Z6379" s="5" t="s">
        <v>31</v>
      </c>
      <c r="AA6379" s="4">
        <v>0.61</v>
      </c>
      <c r="AB6379" s="1">
        <v>41126</v>
      </c>
      <c r="AC6379" s="1">
        <v>30018</v>
      </c>
      <c r="AD6379">
        <f t="shared" si="596"/>
        <v>9</v>
      </c>
      <c r="AE6379">
        <f t="shared" ca="1" si="597"/>
        <v>42</v>
      </c>
      <c r="AF6379" t="str">
        <f t="shared" ca="1" si="598"/>
        <v>18-64</v>
      </c>
      <c r="AG6379" s="3">
        <f t="shared" si="599"/>
        <v>10.817411</v>
      </c>
      <c r="AH6379" t="str">
        <f>_xlfn.IFNA(VLOOKUP(Sales_Transactions[[#This Row],[Order ID]],Returned_Items[#All],2,FALSE),"Not Returned")</f>
        <v>Not Returned</v>
      </c>
    </row>
    <row r="6380" spans="1:34" x14ac:dyDescent="0.25">
      <c r="A6380">
        <v>43745</v>
      </c>
      <c r="C6380" t="s">
        <v>1865</v>
      </c>
      <c r="D6380" s="2" t="str">
        <f>TEXT(MID(Sales_Transactions[[#This Row],[Order Date]],2,5),"d/m/yyy")</f>
        <v>1/11/2010</v>
      </c>
      <c r="E6380" s="2" t="str">
        <f>TEXT(MID(Sales_Transactions[[#This Row],[Order Date]],2,5),"d")</f>
        <v>1</v>
      </c>
      <c r="F6380" s="2" t="str">
        <f>TEXT(MID(Sales_Transactions[[#This Row],[Order Date]],2,5),"m")</f>
        <v>11</v>
      </c>
      <c r="G6380" s="2" t="str">
        <f>TEXT(MID(Sales_Transactions[[#This Row],[Order Date]],2,5),"yyy")</f>
        <v>2010</v>
      </c>
      <c r="H6380" s="2" t="str">
        <f>TEXT(MID(Sales_Transactions[[#This Row],[Order Date]],2,5),"yyy/m")</f>
        <v>2010/11</v>
      </c>
      <c r="I6380" t="s">
        <v>22</v>
      </c>
      <c r="J6380">
        <f t="shared" si="594"/>
        <v>2</v>
      </c>
      <c r="K6380" s="2">
        <v>5</v>
      </c>
      <c r="L6380" s="3">
        <v>128.59</v>
      </c>
      <c r="M6380" s="4">
        <v>7.0000000000000007E-2</v>
      </c>
      <c r="N6380" s="5" t="s">
        <v>23</v>
      </c>
      <c r="O6380" s="3">
        <v>-15.17</v>
      </c>
      <c r="P6380" s="3">
        <v>25.98</v>
      </c>
      <c r="Q6380" s="3">
        <v>5.37</v>
      </c>
      <c r="R6380" s="5" t="s">
        <v>3008</v>
      </c>
      <c r="S6380" s="5" t="s">
        <v>3009</v>
      </c>
      <c r="T6380" s="5" t="str">
        <f t="shared" si="595"/>
        <v>Laurel Elliston</v>
      </c>
      <c r="U6380" t="s">
        <v>855</v>
      </c>
      <c r="V6380" s="5" t="s">
        <v>47</v>
      </c>
      <c r="W6380" s="5" t="s">
        <v>28</v>
      </c>
      <c r="X6380" s="5" t="s">
        <v>38</v>
      </c>
      <c r="Y6380" s="5" t="s">
        <v>250</v>
      </c>
      <c r="Z6380" s="5" t="s">
        <v>56</v>
      </c>
      <c r="AA6380" s="4">
        <v>0.5</v>
      </c>
      <c r="AB6380" s="1">
        <v>40490</v>
      </c>
      <c r="AC6380" s="1">
        <v>30111</v>
      </c>
      <c r="AD6380">
        <f t="shared" si="596"/>
        <v>7</v>
      </c>
      <c r="AE6380">
        <f t="shared" ca="1" si="597"/>
        <v>42</v>
      </c>
      <c r="AF6380" t="str">
        <f t="shared" ca="1" si="598"/>
        <v>18-64</v>
      </c>
      <c r="AG6380" s="3">
        <f t="shared" si="599"/>
        <v>6.2663628000000005</v>
      </c>
      <c r="AH6380" t="str">
        <f>_xlfn.IFNA(VLOOKUP(Sales_Transactions[[#This Row],[Order ID]],Returned_Items[#All],2,FALSE),"Not Returned")</f>
        <v>Not Returned</v>
      </c>
    </row>
    <row r="6381" spans="1:34" x14ac:dyDescent="0.25">
      <c r="A6381">
        <v>43745</v>
      </c>
      <c r="C6381" t="s">
        <v>1865</v>
      </c>
      <c r="D6381" s="2" t="str">
        <f>TEXT(MID(Sales_Transactions[[#This Row],[Order Date]],2,5),"d/m/yyy")</f>
        <v>1/11/2010</v>
      </c>
      <c r="E6381" s="2" t="str">
        <f>TEXT(MID(Sales_Transactions[[#This Row],[Order Date]],2,5),"d")</f>
        <v>1</v>
      </c>
      <c r="F6381" s="2" t="str">
        <f>TEXT(MID(Sales_Transactions[[#This Row],[Order Date]],2,5),"m")</f>
        <v>11</v>
      </c>
      <c r="G6381" s="2" t="str">
        <f>TEXT(MID(Sales_Transactions[[#This Row],[Order Date]],2,5),"yyy")</f>
        <v>2010</v>
      </c>
      <c r="H6381" s="2" t="str">
        <f>TEXT(MID(Sales_Transactions[[#This Row],[Order Date]],2,5),"yyy/m")</f>
        <v>2010/11</v>
      </c>
      <c r="I6381" t="s">
        <v>22</v>
      </c>
      <c r="J6381">
        <f t="shared" si="594"/>
        <v>2</v>
      </c>
      <c r="K6381" s="2">
        <v>1</v>
      </c>
      <c r="L6381" s="3">
        <v>4.97</v>
      </c>
      <c r="M6381" s="4">
        <v>0.04</v>
      </c>
      <c r="N6381" s="5" t="s">
        <v>23</v>
      </c>
      <c r="O6381" s="3">
        <v>-4.91</v>
      </c>
      <c r="P6381" s="3">
        <v>3.55</v>
      </c>
      <c r="Q6381" s="3">
        <v>1.43</v>
      </c>
      <c r="R6381" s="5" t="s">
        <v>3008</v>
      </c>
      <c r="S6381" s="5" t="s">
        <v>3009</v>
      </c>
      <c r="T6381" s="5" t="str">
        <f t="shared" si="595"/>
        <v>Laurel Elliston</v>
      </c>
      <c r="U6381" t="s">
        <v>855</v>
      </c>
      <c r="V6381" s="5" t="s">
        <v>47</v>
      </c>
      <c r="W6381" s="5" t="s">
        <v>28</v>
      </c>
      <c r="X6381" s="5" t="s">
        <v>82</v>
      </c>
      <c r="Y6381" s="5" t="s">
        <v>3487</v>
      </c>
      <c r="Z6381" s="5" t="s">
        <v>84</v>
      </c>
      <c r="AA6381" s="4">
        <v>0.38</v>
      </c>
      <c r="AB6381" s="1">
        <v>40487</v>
      </c>
      <c r="AC6381" s="1">
        <v>30122</v>
      </c>
      <c r="AD6381">
        <f t="shared" si="596"/>
        <v>4</v>
      </c>
      <c r="AE6381">
        <f t="shared" ca="1" si="597"/>
        <v>42</v>
      </c>
      <c r="AF6381" t="str">
        <f t="shared" ca="1" si="598"/>
        <v>18-64</v>
      </c>
      <c r="AG6381" s="3">
        <f t="shared" si="599"/>
        <v>4.97858</v>
      </c>
      <c r="AH6381" t="str">
        <f>_xlfn.IFNA(VLOOKUP(Sales_Transactions[[#This Row],[Order ID]],Returned_Items[#All],2,FALSE),"Not Returned")</f>
        <v>Not Returned</v>
      </c>
    </row>
    <row r="6382" spans="1:34" x14ac:dyDescent="0.25">
      <c r="A6382">
        <v>44167</v>
      </c>
      <c r="C6382" t="s">
        <v>1807</v>
      </c>
      <c r="D6382" s="2" t="str">
        <f>TEXT(MID(Sales_Transactions[[#This Row],[Order Date]],2,5),"d/m/yyy")</f>
        <v>30/1/2012</v>
      </c>
      <c r="E6382" s="2" t="str">
        <f>TEXT(MID(Sales_Transactions[[#This Row],[Order Date]],2,5),"d")</f>
        <v>30</v>
      </c>
      <c r="F6382" s="2" t="str">
        <f>TEXT(MID(Sales_Transactions[[#This Row],[Order Date]],2,5),"m")</f>
        <v>1</v>
      </c>
      <c r="G6382" s="2" t="str">
        <f>TEXT(MID(Sales_Transactions[[#This Row],[Order Date]],2,5),"yyy")</f>
        <v>2012</v>
      </c>
      <c r="H6382" s="2" t="str">
        <f>TEXT(MID(Sales_Transactions[[#This Row],[Order Date]],2,5),"yyy/m")</f>
        <v>2012/1</v>
      </c>
      <c r="I6382" t="s">
        <v>101</v>
      </c>
      <c r="J6382">
        <f t="shared" si="594"/>
        <v>1</v>
      </c>
      <c r="K6382" s="2">
        <v>23</v>
      </c>
      <c r="L6382" s="3">
        <v>3194.05</v>
      </c>
      <c r="M6382" s="4">
        <v>0.08</v>
      </c>
      <c r="N6382" s="5" t="s">
        <v>23</v>
      </c>
      <c r="O6382" s="3">
        <v>608.52</v>
      </c>
      <c r="P6382" s="3">
        <v>142.86000000000001</v>
      </c>
      <c r="Q6382" s="3">
        <v>19.989999999999998</v>
      </c>
      <c r="R6382" s="5" t="s">
        <v>110</v>
      </c>
      <c r="S6382" s="5" t="s">
        <v>3476</v>
      </c>
      <c r="T6382" s="5" t="str">
        <f t="shared" si="595"/>
        <v>Jim Epp</v>
      </c>
      <c r="U6382" t="s">
        <v>855</v>
      </c>
      <c r="V6382" s="5" t="s">
        <v>27</v>
      </c>
      <c r="W6382" s="5" t="s">
        <v>28</v>
      </c>
      <c r="X6382" s="5" t="s">
        <v>29</v>
      </c>
      <c r="Y6382" s="5" t="s">
        <v>1542</v>
      </c>
      <c r="Z6382" s="5" t="s">
        <v>43</v>
      </c>
      <c r="AA6382" s="4">
        <v>0.56000000000000005</v>
      </c>
      <c r="AB6382" s="1">
        <v>40939</v>
      </c>
      <c r="AC6382" s="1">
        <v>29988</v>
      </c>
      <c r="AD6382">
        <f t="shared" si="596"/>
        <v>1</v>
      </c>
      <c r="AE6382">
        <f t="shared" ca="1" si="597"/>
        <v>42</v>
      </c>
      <c r="AF6382" t="str">
        <f t="shared" ca="1" si="598"/>
        <v>18-64</v>
      </c>
      <c r="AG6382" s="3">
        <f t="shared" si="599"/>
        <v>7.0754657391304363</v>
      </c>
      <c r="AH6382" t="str">
        <f>_xlfn.IFNA(VLOOKUP(Sales_Transactions[[#This Row],[Order ID]],Returned_Items[#All],2,FALSE),"Not Returned")</f>
        <v>Not Returned</v>
      </c>
    </row>
    <row r="6383" spans="1:34" x14ac:dyDescent="0.25">
      <c r="A6383">
        <v>44997</v>
      </c>
      <c r="C6383" t="s">
        <v>1318</v>
      </c>
      <c r="D6383" s="2" t="str">
        <f>TEXT(MID(Sales_Transactions[[#This Row],[Order Date]],2,5),"d/m/yyy")</f>
        <v>28/9/2011</v>
      </c>
      <c r="E6383" s="2" t="str">
        <f>TEXT(MID(Sales_Transactions[[#This Row],[Order Date]],2,5),"d")</f>
        <v>28</v>
      </c>
      <c r="F6383" s="2" t="str">
        <f>TEXT(MID(Sales_Transactions[[#This Row],[Order Date]],2,5),"m")</f>
        <v>9</v>
      </c>
      <c r="G6383" s="2" t="str">
        <f>TEXT(MID(Sales_Transactions[[#This Row],[Order Date]],2,5),"yyy")</f>
        <v>2011</v>
      </c>
      <c r="H6383" s="2" t="str">
        <f>TEXT(MID(Sales_Transactions[[#This Row],[Order Date]],2,5),"yyy/m")</f>
        <v>2011/9</v>
      </c>
      <c r="I6383" t="s">
        <v>22</v>
      </c>
      <c r="J6383">
        <f t="shared" si="594"/>
        <v>2</v>
      </c>
      <c r="K6383" s="2">
        <v>46</v>
      </c>
      <c r="L6383" s="3">
        <v>88.1</v>
      </c>
      <c r="M6383" s="4">
        <v>0.03</v>
      </c>
      <c r="N6383" s="5" t="s">
        <v>23</v>
      </c>
      <c r="O6383" s="3">
        <v>-161.61000000000001</v>
      </c>
      <c r="P6383" s="3">
        <v>1.76</v>
      </c>
      <c r="Q6383" s="3">
        <v>4.8600000000000003</v>
      </c>
      <c r="R6383" s="5" t="s">
        <v>2717</v>
      </c>
      <c r="S6383" s="5" t="s">
        <v>2342</v>
      </c>
      <c r="T6383" s="5" t="str">
        <f t="shared" si="595"/>
        <v>Katherine Hughes</v>
      </c>
      <c r="U6383" t="s">
        <v>855</v>
      </c>
      <c r="V6383" s="5" t="s">
        <v>37</v>
      </c>
      <c r="W6383" s="5" t="s">
        <v>57</v>
      </c>
      <c r="X6383" s="5" t="s">
        <v>58</v>
      </c>
      <c r="Y6383" s="5" t="s">
        <v>2845</v>
      </c>
      <c r="Z6383" s="5" t="s">
        <v>43</v>
      </c>
      <c r="AA6383" s="4">
        <v>0.41</v>
      </c>
      <c r="AB6383" s="1">
        <v>40818</v>
      </c>
      <c r="AC6383" s="1">
        <v>18434</v>
      </c>
      <c r="AD6383">
        <f t="shared" si="596"/>
        <v>4</v>
      </c>
      <c r="AE6383">
        <f t="shared" ca="1" si="597"/>
        <v>74</v>
      </c>
      <c r="AF6383" t="str">
        <f t="shared" ca="1" si="598"/>
        <v>Over 65</v>
      </c>
      <c r="AG6383" s="3">
        <f t="shared" si="599"/>
        <v>0.14390156521739131</v>
      </c>
      <c r="AH6383" t="str">
        <f>_xlfn.IFNA(VLOOKUP(Sales_Transactions[[#This Row],[Order ID]],Returned_Items[#All],2,FALSE),"Not Returned")</f>
        <v>Not Returned</v>
      </c>
    </row>
    <row r="6384" spans="1:34" x14ac:dyDescent="0.25">
      <c r="A6384">
        <v>45408</v>
      </c>
      <c r="C6384" t="s">
        <v>3014</v>
      </c>
      <c r="D6384" s="2" t="str">
        <f>TEXT(MID(Sales_Transactions[[#This Row],[Order Date]],2,5),"d/m/yyy")</f>
        <v>26/12/2010</v>
      </c>
      <c r="E6384" s="2" t="str">
        <f>TEXT(MID(Sales_Transactions[[#This Row],[Order Date]],2,5),"d")</f>
        <v>26</v>
      </c>
      <c r="F6384" s="2" t="str">
        <f>TEXT(MID(Sales_Transactions[[#This Row],[Order Date]],2,5),"m")</f>
        <v>12</v>
      </c>
      <c r="G6384" s="2" t="str">
        <f>TEXT(MID(Sales_Transactions[[#This Row],[Order Date]],2,5),"yyy")</f>
        <v>2010</v>
      </c>
      <c r="H6384" s="2" t="str">
        <f>TEXT(MID(Sales_Transactions[[#This Row],[Order Date]],2,5),"yyy/m")</f>
        <v>2010/12</v>
      </c>
      <c r="I6384" t="s">
        <v>22</v>
      </c>
      <c r="J6384">
        <f t="shared" si="594"/>
        <v>2</v>
      </c>
      <c r="K6384" s="2">
        <v>25</v>
      </c>
      <c r="L6384" s="3">
        <v>716.99</v>
      </c>
      <c r="M6384" s="4">
        <v>0.05</v>
      </c>
      <c r="N6384" s="5" t="s">
        <v>23</v>
      </c>
      <c r="O6384" s="3">
        <v>174.06</v>
      </c>
      <c r="P6384" s="3">
        <v>29.89</v>
      </c>
      <c r="Q6384" s="3">
        <v>1.99</v>
      </c>
      <c r="R6384" s="5" t="s">
        <v>2922</v>
      </c>
      <c r="S6384" s="5" t="s">
        <v>2923</v>
      </c>
      <c r="T6384" s="5" t="str">
        <f t="shared" si="595"/>
        <v>Maribeth Dona</v>
      </c>
      <c r="U6384" t="s">
        <v>855</v>
      </c>
      <c r="V6384" s="5" t="s">
        <v>74</v>
      </c>
      <c r="W6384" s="5" t="s">
        <v>48</v>
      </c>
      <c r="X6384" s="5" t="s">
        <v>87</v>
      </c>
      <c r="Y6384" s="5" t="s">
        <v>920</v>
      </c>
      <c r="Z6384" s="5" t="s">
        <v>60</v>
      </c>
      <c r="AA6384" s="4">
        <v>0.5</v>
      </c>
      <c r="AB6384" s="1">
        <v>40560</v>
      </c>
      <c r="AC6384" s="1">
        <v>27476</v>
      </c>
      <c r="AD6384">
        <f t="shared" si="596"/>
        <v>22</v>
      </c>
      <c r="AE6384">
        <f t="shared" ca="1" si="597"/>
        <v>49</v>
      </c>
      <c r="AF6384" t="str">
        <f t="shared" ca="1" si="598"/>
        <v>18-64</v>
      </c>
      <c r="AG6384" s="3">
        <f t="shared" si="599"/>
        <v>1.2746021999999999</v>
      </c>
      <c r="AH6384" t="str">
        <f>_xlfn.IFNA(VLOOKUP(Sales_Transactions[[#This Row],[Order ID]],Returned_Items[#All],2,FALSE),"Not Returned")</f>
        <v>Not Returned</v>
      </c>
    </row>
    <row r="6385" spans="1:34" x14ac:dyDescent="0.25">
      <c r="A6385">
        <v>45924</v>
      </c>
      <c r="C6385" t="s">
        <v>1566</v>
      </c>
      <c r="D6385" s="2" t="str">
        <f>TEXT(MID(Sales_Transactions[[#This Row],[Order Date]],2,5),"d/m/yyy")</f>
        <v>21/12/2010</v>
      </c>
      <c r="E6385" s="2" t="str">
        <f>TEXT(MID(Sales_Transactions[[#This Row],[Order Date]],2,5),"d")</f>
        <v>21</v>
      </c>
      <c r="F6385" s="2" t="str">
        <f>TEXT(MID(Sales_Transactions[[#This Row],[Order Date]],2,5),"m")</f>
        <v>12</v>
      </c>
      <c r="G6385" s="2" t="str">
        <f>TEXT(MID(Sales_Transactions[[#This Row],[Order Date]],2,5),"yyy")</f>
        <v>2010</v>
      </c>
      <c r="H6385" s="2" t="str">
        <f>TEXT(MID(Sales_Transactions[[#This Row],[Order Date]],2,5),"yyy/m")</f>
        <v>2010/12</v>
      </c>
      <c r="I6385" t="s">
        <v>22</v>
      </c>
      <c r="J6385">
        <f t="shared" si="594"/>
        <v>2</v>
      </c>
      <c r="K6385" s="2">
        <v>1</v>
      </c>
      <c r="L6385" s="3">
        <v>27.44</v>
      </c>
      <c r="M6385" s="4">
        <v>0.02</v>
      </c>
      <c r="N6385" s="5" t="s">
        <v>23</v>
      </c>
      <c r="O6385" s="3">
        <v>-11.76</v>
      </c>
      <c r="P6385" s="3">
        <v>24.95</v>
      </c>
      <c r="Q6385" s="3">
        <v>2.99</v>
      </c>
      <c r="R6385" s="5" t="s">
        <v>3008</v>
      </c>
      <c r="S6385" s="5" t="s">
        <v>3009</v>
      </c>
      <c r="T6385" s="5" t="str">
        <f t="shared" si="595"/>
        <v>Laurel Elliston</v>
      </c>
      <c r="U6385" t="s">
        <v>855</v>
      </c>
      <c r="V6385" s="5" t="s">
        <v>47</v>
      </c>
      <c r="W6385" s="5" t="s">
        <v>28</v>
      </c>
      <c r="X6385" s="5" t="s">
        <v>41</v>
      </c>
      <c r="Y6385" s="5" t="s">
        <v>2494</v>
      </c>
      <c r="Z6385" s="5" t="s">
        <v>43</v>
      </c>
      <c r="AA6385" s="4">
        <v>0.39</v>
      </c>
      <c r="AB6385" s="1">
        <v>40538</v>
      </c>
      <c r="AC6385" s="1">
        <v>27515</v>
      </c>
      <c r="AD6385">
        <f t="shared" si="596"/>
        <v>5</v>
      </c>
      <c r="AE6385">
        <f t="shared" ca="1" si="597"/>
        <v>49</v>
      </c>
      <c r="AF6385" t="str">
        <f t="shared" ca="1" si="598"/>
        <v>18-64</v>
      </c>
      <c r="AG6385" s="3">
        <f t="shared" si="599"/>
        <v>27.935009999999998</v>
      </c>
      <c r="AH6385" t="str">
        <f>_xlfn.IFNA(VLOOKUP(Sales_Transactions[[#This Row],[Order ID]],Returned_Items[#All],2,FALSE),"Not Returned")</f>
        <v>Not Returned</v>
      </c>
    </row>
    <row r="6386" spans="1:34" hidden="1" x14ac:dyDescent="0.25">
      <c r="A6386">
        <v>46565</v>
      </c>
      <c r="C6386" t="s">
        <v>1735</v>
      </c>
      <c r="D6386" s="2" t="str">
        <f>TEXT(MID(Sales_Transactions[[#This Row],[Order Date]],2,5),"d/m/yyy")</f>
        <v>22/6/2011</v>
      </c>
      <c r="E6386" s="2" t="str">
        <f>TEXT(MID(Sales_Transactions[[#This Row],[Order Date]],2,5),"d")</f>
        <v>22</v>
      </c>
      <c r="F6386" s="2" t="str">
        <f>TEXT(MID(Sales_Transactions[[#This Row],[Order Date]],2,5),"m")</f>
        <v>6</v>
      </c>
      <c r="G6386" s="2" t="str">
        <f>TEXT(MID(Sales_Transactions[[#This Row],[Order Date]],2,5),"yyy")</f>
        <v>2011</v>
      </c>
      <c r="H6386" s="2" t="str">
        <f>TEXT(MID(Sales_Transactions[[#This Row],[Order Date]],2,5),"yyy/m")</f>
        <v>2011/6</v>
      </c>
      <c r="I6386" t="s">
        <v>52</v>
      </c>
      <c r="J6386">
        <f t="shared" si="594"/>
        <v>1</v>
      </c>
      <c r="K6386" s="2">
        <v>16</v>
      </c>
      <c r="L6386">
        <v>4691.2700000000004</v>
      </c>
      <c r="M6386">
        <v>0.05</v>
      </c>
      <c r="N6386" t="s">
        <v>279</v>
      </c>
      <c r="O6386">
        <v>1196.72</v>
      </c>
      <c r="P6386">
        <v>300.64999999999998</v>
      </c>
      <c r="Q6386">
        <v>24.49</v>
      </c>
      <c r="R6386" t="s">
        <v>3008</v>
      </c>
      <c r="S6386" t="s">
        <v>3009</v>
      </c>
      <c r="T6386" t="str">
        <f t="shared" si="595"/>
        <v>Laurel Elliston</v>
      </c>
      <c r="U6386" t="s">
        <v>855</v>
      </c>
      <c r="V6386" t="s">
        <v>74</v>
      </c>
      <c r="W6386" t="s">
        <v>28</v>
      </c>
      <c r="X6386" t="s">
        <v>38</v>
      </c>
      <c r="Y6386" t="s">
        <v>619</v>
      </c>
      <c r="Z6386" t="s">
        <v>31</v>
      </c>
      <c r="AA6386">
        <v>0.52</v>
      </c>
      <c r="AB6386" s="1">
        <v>40716</v>
      </c>
      <c r="AC6386" s="1">
        <v>27659</v>
      </c>
      <c r="AD6386">
        <f t="shared" si="596"/>
        <v>0</v>
      </c>
      <c r="AE6386">
        <f t="shared" ca="1" si="597"/>
        <v>48</v>
      </c>
      <c r="AF6386" t="str">
        <f t="shared" ca="1" si="598"/>
        <v>18-64</v>
      </c>
      <c r="AG6386">
        <f t="shared" si="599"/>
        <v>20.311854687499999</v>
      </c>
      <c r="AH6386" t="str">
        <f>_xlfn.IFNA(VLOOKUP(Sales_Transactions[[#This Row],[Order ID]],Returned_Items[#All],2,FALSE),"Not Returned")</f>
        <v>Not Returned</v>
      </c>
    </row>
    <row r="6387" spans="1:34" x14ac:dyDescent="0.25">
      <c r="A6387">
        <v>46565</v>
      </c>
      <c r="C6387" t="s">
        <v>1735</v>
      </c>
      <c r="D6387" s="2" t="str">
        <f>TEXT(MID(Sales_Transactions[[#This Row],[Order Date]],2,5),"d/m/yyy")</f>
        <v>22/6/2011</v>
      </c>
      <c r="E6387" s="2" t="str">
        <f>TEXT(MID(Sales_Transactions[[#This Row],[Order Date]],2,5),"d")</f>
        <v>22</v>
      </c>
      <c r="F6387" s="2" t="str">
        <f>TEXT(MID(Sales_Transactions[[#This Row],[Order Date]],2,5),"m")</f>
        <v>6</v>
      </c>
      <c r="G6387" s="2" t="str">
        <f>TEXT(MID(Sales_Transactions[[#This Row],[Order Date]],2,5),"yyy")</f>
        <v>2011</v>
      </c>
      <c r="H6387" s="2" t="str">
        <f>TEXT(MID(Sales_Transactions[[#This Row],[Order Date]],2,5),"yyy/m")</f>
        <v>2011/6</v>
      </c>
      <c r="I6387" t="s">
        <v>52</v>
      </c>
      <c r="J6387">
        <f t="shared" si="594"/>
        <v>1</v>
      </c>
      <c r="K6387" s="2">
        <v>50</v>
      </c>
      <c r="L6387" s="3">
        <v>804.14</v>
      </c>
      <c r="M6387" s="4">
        <v>0.1</v>
      </c>
      <c r="N6387" s="5" t="s">
        <v>23</v>
      </c>
      <c r="O6387" s="3">
        <v>-25.27</v>
      </c>
      <c r="P6387" s="3">
        <v>17.670000000000002</v>
      </c>
      <c r="Q6387" s="3">
        <v>8.99</v>
      </c>
      <c r="R6387" s="5" t="s">
        <v>3008</v>
      </c>
      <c r="S6387" s="5" t="s">
        <v>3009</v>
      </c>
      <c r="T6387" s="5" t="str">
        <f t="shared" si="595"/>
        <v>Laurel Elliston</v>
      </c>
      <c r="U6387" t="s">
        <v>855</v>
      </c>
      <c r="V6387" s="5" t="s">
        <v>74</v>
      </c>
      <c r="W6387" s="5" t="s">
        <v>57</v>
      </c>
      <c r="X6387" s="5" t="s">
        <v>58</v>
      </c>
      <c r="Y6387" s="5" t="s">
        <v>1306</v>
      </c>
      <c r="Z6387" s="5" t="s">
        <v>60</v>
      </c>
      <c r="AA6387" s="4">
        <v>0.47</v>
      </c>
      <c r="AB6387" s="1">
        <v>40717</v>
      </c>
      <c r="AC6387" s="1">
        <v>27428</v>
      </c>
      <c r="AD6387">
        <f t="shared" si="596"/>
        <v>1</v>
      </c>
      <c r="AE6387">
        <f t="shared" ca="1" si="597"/>
        <v>49</v>
      </c>
      <c r="AF6387" t="str">
        <f t="shared" ca="1" si="598"/>
        <v>18-64</v>
      </c>
      <c r="AG6387" s="3">
        <f t="shared" si="599"/>
        <v>0.53284660000000006</v>
      </c>
      <c r="AH6387" t="str">
        <f>_xlfn.IFNA(VLOOKUP(Sales_Transactions[[#This Row],[Order ID]],Returned_Items[#All],2,FALSE),"Not Returned")</f>
        <v>Not Returned</v>
      </c>
    </row>
    <row r="6388" spans="1:34" x14ac:dyDescent="0.25">
      <c r="A6388">
        <v>46565</v>
      </c>
      <c r="C6388" t="s">
        <v>1735</v>
      </c>
      <c r="D6388" s="2" t="str">
        <f>TEXT(MID(Sales_Transactions[[#This Row],[Order Date]],2,5),"d/m/yyy")</f>
        <v>22/6/2011</v>
      </c>
      <c r="E6388" s="2" t="str">
        <f>TEXT(MID(Sales_Transactions[[#This Row],[Order Date]],2,5),"d")</f>
        <v>22</v>
      </c>
      <c r="F6388" s="2" t="str">
        <f>TEXT(MID(Sales_Transactions[[#This Row],[Order Date]],2,5),"m")</f>
        <v>6</v>
      </c>
      <c r="G6388" s="2" t="str">
        <f>TEXT(MID(Sales_Transactions[[#This Row],[Order Date]],2,5),"yyy")</f>
        <v>2011</v>
      </c>
      <c r="H6388" s="2" t="str">
        <f>TEXT(MID(Sales_Transactions[[#This Row],[Order Date]],2,5),"yyy/m")</f>
        <v>2011/6</v>
      </c>
      <c r="I6388" t="s">
        <v>52</v>
      </c>
      <c r="J6388">
        <f t="shared" si="594"/>
        <v>1</v>
      </c>
      <c r="K6388" s="2">
        <v>8</v>
      </c>
      <c r="L6388" s="3">
        <v>567.51</v>
      </c>
      <c r="M6388" s="4">
        <v>0.01</v>
      </c>
      <c r="N6388" s="5" t="s">
        <v>23</v>
      </c>
      <c r="O6388" s="3">
        <v>-255.55</v>
      </c>
      <c r="P6388" s="3">
        <v>64.650000000000006</v>
      </c>
      <c r="Q6388" s="3">
        <v>35</v>
      </c>
      <c r="R6388" s="5" t="s">
        <v>3008</v>
      </c>
      <c r="S6388" s="5" t="s">
        <v>3009</v>
      </c>
      <c r="T6388" s="5" t="str">
        <f t="shared" si="595"/>
        <v>Laurel Elliston</v>
      </c>
      <c r="U6388" t="s">
        <v>855</v>
      </c>
      <c r="V6388" s="5" t="s">
        <v>74</v>
      </c>
      <c r="W6388" s="5" t="s">
        <v>28</v>
      </c>
      <c r="X6388" s="5" t="s">
        <v>29</v>
      </c>
      <c r="Y6388" s="5" t="s">
        <v>1879</v>
      </c>
      <c r="Z6388" s="5" t="s">
        <v>31</v>
      </c>
      <c r="AA6388" s="4">
        <v>0.8</v>
      </c>
      <c r="AB6388" s="1">
        <v>40718</v>
      </c>
      <c r="AC6388" s="1">
        <v>27429</v>
      </c>
      <c r="AD6388">
        <f t="shared" si="596"/>
        <v>2</v>
      </c>
      <c r="AE6388">
        <f t="shared" ca="1" si="597"/>
        <v>49</v>
      </c>
      <c r="AF6388" t="str">
        <f t="shared" ca="1" si="598"/>
        <v>18-64</v>
      </c>
      <c r="AG6388" s="3">
        <f t="shared" si="599"/>
        <v>12.455441875</v>
      </c>
      <c r="AH6388" t="str">
        <f>_xlfn.IFNA(VLOOKUP(Sales_Transactions[[#This Row],[Order ID]],Returned_Items[#All],2,FALSE),"Not Returned")</f>
        <v>Not Returned</v>
      </c>
    </row>
    <row r="6389" spans="1:34" x14ac:dyDescent="0.25">
      <c r="A6389">
        <v>46916</v>
      </c>
      <c r="C6389" t="s">
        <v>806</v>
      </c>
      <c r="D6389" s="2" t="str">
        <f>TEXT(MID(Sales_Transactions[[#This Row],[Order Date]],2,5),"d/m/yyy")</f>
        <v>3/10/2011</v>
      </c>
      <c r="E6389" s="2" t="str">
        <f>TEXT(MID(Sales_Transactions[[#This Row],[Order Date]],2,5),"d")</f>
        <v>3</v>
      </c>
      <c r="F6389" s="2" t="str">
        <f>TEXT(MID(Sales_Transactions[[#This Row],[Order Date]],2,5),"m")</f>
        <v>10</v>
      </c>
      <c r="G6389" s="2" t="str">
        <f>TEXT(MID(Sales_Transactions[[#This Row],[Order Date]],2,5),"yyy")</f>
        <v>2011</v>
      </c>
      <c r="H6389" s="2" t="str">
        <f>TEXT(MID(Sales_Transactions[[#This Row],[Order Date]],2,5),"yyy/m")</f>
        <v>2011/10</v>
      </c>
      <c r="I6389" t="s">
        <v>33</v>
      </c>
      <c r="J6389">
        <f t="shared" si="594"/>
        <v>4</v>
      </c>
      <c r="K6389" s="2">
        <v>40</v>
      </c>
      <c r="L6389" s="3">
        <v>103.79</v>
      </c>
      <c r="M6389" s="4">
        <v>0.03</v>
      </c>
      <c r="N6389" s="5" t="s">
        <v>23</v>
      </c>
      <c r="O6389" s="3">
        <v>37.85</v>
      </c>
      <c r="P6389" s="3">
        <v>2.61</v>
      </c>
      <c r="Q6389" s="3">
        <v>0.5</v>
      </c>
      <c r="R6389" s="5" t="s">
        <v>2636</v>
      </c>
      <c r="S6389" s="5" t="s">
        <v>199</v>
      </c>
      <c r="T6389" s="5" t="str">
        <f t="shared" si="595"/>
        <v>Nora Price</v>
      </c>
      <c r="U6389" t="s">
        <v>855</v>
      </c>
      <c r="V6389" s="5" t="s">
        <v>74</v>
      </c>
      <c r="W6389" s="5" t="s">
        <v>28</v>
      </c>
      <c r="X6389" s="5" t="s">
        <v>115</v>
      </c>
      <c r="Y6389" s="5" t="s">
        <v>884</v>
      </c>
      <c r="Z6389" s="5" t="s">
        <v>43</v>
      </c>
      <c r="AA6389" s="4">
        <v>0.39</v>
      </c>
      <c r="AB6389" s="1">
        <v>40821</v>
      </c>
      <c r="AC6389" s="1">
        <v>27925</v>
      </c>
      <c r="AD6389">
        <f t="shared" si="596"/>
        <v>2</v>
      </c>
      <c r="AE6389">
        <f t="shared" ca="1" si="597"/>
        <v>48</v>
      </c>
      <c r="AF6389" t="str">
        <f t="shared" ca="1" si="598"/>
        <v>18-64</v>
      </c>
      <c r="AG6389" s="3">
        <f t="shared" si="599"/>
        <v>7.7730424999999992E-2</v>
      </c>
      <c r="AH6389" t="str">
        <f>_xlfn.IFNA(VLOOKUP(Sales_Transactions[[#This Row],[Order ID]],Returned_Items[#All],2,FALSE),"Not Returned")</f>
        <v>Not Returned</v>
      </c>
    </row>
    <row r="6390" spans="1:34" x14ac:dyDescent="0.25">
      <c r="A6390">
        <v>46916</v>
      </c>
      <c r="C6390" t="s">
        <v>806</v>
      </c>
      <c r="D6390" s="2" t="str">
        <f>TEXT(MID(Sales_Transactions[[#This Row],[Order Date]],2,5),"d/m/yyy")</f>
        <v>3/10/2011</v>
      </c>
      <c r="E6390" s="2" t="str">
        <f>TEXT(MID(Sales_Transactions[[#This Row],[Order Date]],2,5),"d")</f>
        <v>3</v>
      </c>
      <c r="F6390" s="2" t="str">
        <f>TEXT(MID(Sales_Transactions[[#This Row],[Order Date]],2,5),"m")</f>
        <v>10</v>
      </c>
      <c r="G6390" s="2" t="str">
        <f>TEXT(MID(Sales_Transactions[[#This Row],[Order Date]],2,5),"yyy")</f>
        <v>2011</v>
      </c>
      <c r="H6390" s="2" t="str">
        <f>TEXT(MID(Sales_Transactions[[#This Row],[Order Date]],2,5),"yyy/m")</f>
        <v>2011/10</v>
      </c>
      <c r="I6390" t="s">
        <v>33</v>
      </c>
      <c r="J6390">
        <f t="shared" si="594"/>
        <v>4</v>
      </c>
      <c r="K6390" s="2">
        <v>40</v>
      </c>
      <c r="L6390" s="3">
        <v>2108.21</v>
      </c>
      <c r="M6390" s="4">
        <v>0.03</v>
      </c>
      <c r="N6390" s="5" t="s">
        <v>23</v>
      </c>
      <c r="O6390" s="3">
        <v>273.61</v>
      </c>
      <c r="P6390" s="3">
        <v>51.75</v>
      </c>
      <c r="Q6390" s="3">
        <v>19.989999999999998</v>
      </c>
      <c r="R6390" s="5" t="s">
        <v>2636</v>
      </c>
      <c r="S6390" s="5" t="s">
        <v>199</v>
      </c>
      <c r="T6390" s="5" t="str">
        <f t="shared" si="595"/>
        <v>Nora Price</v>
      </c>
      <c r="U6390" t="s">
        <v>855</v>
      </c>
      <c r="V6390" s="5" t="s">
        <v>74</v>
      </c>
      <c r="W6390" s="5" t="s">
        <v>57</v>
      </c>
      <c r="X6390" s="5" t="s">
        <v>58</v>
      </c>
      <c r="Y6390" s="5" t="s">
        <v>466</v>
      </c>
      <c r="Z6390" s="5" t="s">
        <v>43</v>
      </c>
      <c r="AA6390" s="4">
        <v>0.55000000000000004</v>
      </c>
      <c r="AB6390" s="1">
        <v>40821</v>
      </c>
      <c r="AC6390" s="1">
        <v>27855</v>
      </c>
      <c r="AD6390">
        <f t="shared" si="596"/>
        <v>2</v>
      </c>
      <c r="AE6390">
        <f t="shared" ca="1" si="597"/>
        <v>48</v>
      </c>
      <c r="AF6390" t="str">
        <f t="shared" ca="1" si="598"/>
        <v>18-64</v>
      </c>
      <c r="AG6390" s="3">
        <f t="shared" si="599"/>
        <v>1.7931118749999999</v>
      </c>
      <c r="AH6390" t="str">
        <f>_xlfn.IFNA(VLOOKUP(Sales_Transactions[[#This Row],[Order ID]],Returned_Items[#All],2,FALSE),"Not Returned")</f>
        <v>Not Returned</v>
      </c>
    </row>
    <row r="6391" spans="1:34" x14ac:dyDescent="0.25">
      <c r="A6391">
        <v>47173</v>
      </c>
      <c r="C6391" t="s">
        <v>556</v>
      </c>
      <c r="D6391" s="2" t="str">
        <f>TEXT(MID(Sales_Transactions[[#This Row],[Order Date]],2,5),"d/m/yyy")</f>
        <v>1/9/2009</v>
      </c>
      <c r="E6391" s="2" t="str">
        <f>TEXT(MID(Sales_Transactions[[#This Row],[Order Date]],2,5),"d")</f>
        <v>1</v>
      </c>
      <c r="F6391" s="2" t="str">
        <f>TEXT(MID(Sales_Transactions[[#This Row],[Order Date]],2,5),"m")</f>
        <v>9</v>
      </c>
      <c r="G6391" s="2" t="str">
        <f>TEXT(MID(Sales_Transactions[[#This Row],[Order Date]],2,5),"yyy")</f>
        <v>2009</v>
      </c>
      <c r="H6391" s="2" t="str">
        <f>TEXT(MID(Sales_Transactions[[#This Row],[Order Date]],2,5),"yyy/m")</f>
        <v>2009/9</v>
      </c>
      <c r="I6391" t="s">
        <v>52</v>
      </c>
      <c r="J6391">
        <f t="shared" si="594"/>
        <v>1</v>
      </c>
      <c r="K6391" s="2">
        <v>41</v>
      </c>
      <c r="L6391" s="3">
        <v>277.0745</v>
      </c>
      <c r="M6391" s="4">
        <v>0.03</v>
      </c>
      <c r="N6391" s="5" t="s">
        <v>23</v>
      </c>
      <c r="O6391" s="3">
        <v>-128.44</v>
      </c>
      <c r="P6391" s="3">
        <v>7.99</v>
      </c>
      <c r="Q6391" s="3">
        <v>5.03</v>
      </c>
      <c r="R6391" s="5" t="s">
        <v>3403</v>
      </c>
      <c r="S6391" s="5" t="s">
        <v>3404</v>
      </c>
      <c r="T6391" s="5" t="str">
        <f t="shared" si="595"/>
        <v>Aleksandra Gannaway</v>
      </c>
      <c r="U6391" t="s">
        <v>855</v>
      </c>
      <c r="V6391" s="5" t="s">
        <v>47</v>
      </c>
      <c r="W6391" s="5" t="s">
        <v>48</v>
      </c>
      <c r="X6391" s="5" t="s">
        <v>49</v>
      </c>
      <c r="Y6391" s="5" t="s">
        <v>204</v>
      </c>
      <c r="Z6391" s="5" t="s">
        <v>56</v>
      </c>
      <c r="AA6391" s="4">
        <v>0.6</v>
      </c>
      <c r="AB6391" s="1">
        <v>40059</v>
      </c>
      <c r="AC6391" s="1">
        <v>28070</v>
      </c>
      <c r="AD6391">
        <f t="shared" si="596"/>
        <v>2</v>
      </c>
      <c r="AE6391">
        <f t="shared" ca="1" si="597"/>
        <v>47</v>
      </c>
      <c r="AF6391" t="str">
        <f t="shared" ca="1" si="598"/>
        <v>18-64</v>
      </c>
      <c r="AG6391" s="3">
        <f t="shared" si="599"/>
        <v>0.31750251219512199</v>
      </c>
      <c r="AH6391" t="str">
        <f>_xlfn.IFNA(VLOOKUP(Sales_Transactions[[#This Row],[Order ID]],Returned_Items[#All],2,FALSE),"Not Returned")</f>
        <v>Not Returned</v>
      </c>
    </row>
    <row r="6392" spans="1:34" x14ac:dyDescent="0.25">
      <c r="A6392">
        <v>47271</v>
      </c>
      <c r="C6392" t="s">
        <v>1224</v>
      </c>
      <c r="D6392" s="2" t="str">
        <f>TEXT(MID(Sales_Transactions[[#This Row],[Order Date]],2,5),"d/m/yyy")</f>
        <v>28/7/2011</v>
      </c>
      <c r="E6392" s="2" t="str">
        <f>TEXT(MID(Sales_Transactions[[#This Row],[Order Date]],2,5),"d")</f>
        <v>28</v>
      </c>
      <c r="F6392" s="2" t="str">
        <f>TEXT(MID(Sales_Transactions[[#This Row],[Order Date]],2,5),"m")</f>
        <v>7</v>
      </c>
      <c r="G6392" s="2" t="str">
        <f>TEXT(MID(Sales_Transactions[[#This Row],[Order Date]],2,5),"yyy")</f>
        <v>2011</v>
      </c>
      <c r="H6392" s="2" t="str">
        <f>TEXT(MID(Sales_Transactions[[#This Row],[Order Date]],2,5),"yyy/m")</f>
        <v>2011/7</v>
      </c>
      <c r="I6392" t="s">
        <v>78</v>
      </c>
      <c r="J6392">
        <f t="shared" si="594"/>
        <v>3</v>
      </c>
      <c r="K6392" s="2">
        <v>44</v>
      </c>
      <c r="L6392" s="3">
        <v>221.42</v>
      </c>
      <c r="M6392" s="4">
        <v>0.03</v>
      </c>
      <c r="N6392" s="5" t="s">
        <v>23</v>
      </c>
      <c r="O6392" s="3">
        <v>-142.02000000000001</v>
      </c>
      <c r="P6392" s="3">
        <v>4.9800000000000004</v>
      </c>
      <c r="Q6392" s="3">
        <v>4.62</v>
      </c>
      <c r="R6392" s="5" t="s">
        <v>1531</v>
      </c>
      <c r="S6392" s="5" t="s">
        <v>2060</v>
      </c>
      <c r="T6392" s="5" t="str">
        <f t="shared" si="595"/>
        <v>Liz MacKendrick</v>
      </c>
      <c r="U6392" t="s">
        <v>855</v>
      </c>
      <c r="V6392" s="5" t="s">
        <v>47</v>
      </c>
      <c r="W6392" s="5" t="s">
        <v>48</v>
      </c>
      <c r="X6392" s="5" t="s">
        <v>87</v>
      </c>
      <c r="Y6392" s="5" t="s">
        <v>658</v>
      </c>
      <c r="Z6392" s="5" t="s">
        <v>60</v>
      </c>
      <c r="AA6392" s="4">
        <v>0.64</v>
      </c>
      <c r="AB6392" s="1">
        <v>40753</v>
      </c>
      <c r="AC6392" s="1">
        <v>28041</v>
      </c>
      <c r="AD6392">
        <f t="shared" si="596"/>
        <v>1</v>
      </c>
      <c r="AE6392">
        <f t="shared" ca="1" si="597"/>
        <v>47</v>
      </c>
      <c r="AF6392" t="str">
        <f t="shared" ca="1" si="598"/>
        <v>18-64</v>
      </c>
      <c r="AG6392" s="3">
        <f t="shared" si="599"/>
        <v>0.21814786363636365</v>
      </c>
      <c r="AH6392" t="str">
        <f>_xlfn.IFNA(VLOOKUP(Sales_Transactions[[#This Row],[Order ID]],Returned_Items[#All],2,FALSE),"Not Returned")</f>
        <v>Returned</v>
      </c>
    </row>
    <row r="6393" spans="1:34" x14ac:dyDescent="0.25">
      <c r="A6393">
        <v>47815</v>
      </c>
      <c r="C6393" t="s">
        <v>2399</v>
      </c>
      <c r="D6393" s="2" t="str">
        <f>TEXT(MID(Sales_Transactions[[#This Row],[Order Date]],2,5),"d/m/yyy")</f>
        <v>30/12/2012</v>
      </c>
      <c r="E6393" s="2" t="str">
        <f>TEXT(MID(Sales_Transactions[[#This Row],[Order Date]],2,5),"d")</f>
        <v>30</v>
      </c>
      <c r="F6393" s="2" t="str">
        <f>TEXT(MID(Sales_Transactions[[#This Row],[Order Date]],2,5),"m")</f>
        <v>12</v>
      </c>
      <c r="G6393" s="2" t="str">
        <f>TEXT(MID(Sales_Transactions[[#This Row],[Order Date]],2,5),"yyy")</f>
        <v>2012</v>
      </c>
      <c r="H6393" s="2" t="str">
        <f>TEXT(MID(Sales_Transactions[[#This Row],[Order Date]],2,5),"yyy/m")</f>
        <v>2012/12</v>
      </c>
      <c r="I6393" t="s">
        <v>52</v>
      </c>
      <c r="J6393">
        <f t="shared" si="594"/>
        <v>1</v>
      </c>
      <c r="K6393" s="2">
        <v>45</v>
      </c>
      <c r="L6393" s="3">
        <v>580.96</v>
      </c>
      <c r="M6393" s="4">
        <v>0.08</v>
      </c>
      <c r="N6393" s="5" t="s">
        <v>23</v>
      </c>
      <c r="O6393" s="3">
        <v>-33.47</v>
      </c>
      <c r="P6393" s="3">
        <v>13.73</v>
      </c>
      <c r="Q6393" s="3">
        <v>6.85</v>
      </c>
      <c r="R6393" s="5" t="s">
        <v>110</v>
      </c>
      <c r="S6393" s="5" t="s">
        <v>3476</v>
      </c>
      <c r="T6393" s="5" t="str">
        <f t="shared" si="595"/>
        <v>Jim Epp</v>
      </c>
      <c r="U6393" t="s">
        <v>855</v>
      </c>
      <c r="V6393" s="5" t="s">
        <v>27</v>
      </c>
      <c r="W6393" s="5" t="s">
        <v>57</v>
      </c>
      <c r="X6393" s="5" t="s">
        <v>58</v>
      </c>
      <c r="Y6393" s="5" t="s">
        <v>1876</v>
      </c>
      <c r="Z6393" s="5" t="s">
        <v>84</v>
      </c>
      <c r="AA6393" s="4">
        <v>0.54</v>
      </c>
      <c r="AB6393" s="1">
        <v>41273</v>
      </c>
      <c r="AC6393" s="1">
        <v>24970</v>
      </c>
      <c r="AD6393">
        <f t="shared" si="596"/>
        <v>0</v>
      </c>
      <c r="AE6393">
        <f t="shared" ca="1" si="597"/>
        <v>56</v>
      </c>
      <c r="AF6393" t="str">
        <f t="shared" ca="1" si="598"/>
        <v>18-64</v>
      </c>
      <c r="AG6393" s="3">
        <f t="shared" si="599"/>
        <v>0.45708924444444438</v>
      </c>
      <c r="AH6393" t="str">
        <f>_xlfn.IFNA(VLOOKUP(Sales_Transactions[[#This Row],[Order ID]],Returned_Items[#All],2,FALSE),"Not Returned")</f>
        <v>Not Returned</v>
      </c>
    </row>
    <row r="6394" spans="1:34" x14ac:dyDescent="0.25">
      <c r="A6394">
        <v>47909</v>
      </c>
      <c r="C6394" t="s">
        <v>2474</v>
      </c>
      <c r="D6394" s="2" t="str">
        <f>TEXT(MID(Sales_Transactions[[#This Row],[Order Date]],2,5),"d/m/yyy")</f>
        <v>9/3/2010</v>
      </c>
      <c r="E6394" s="2" t="str">
        <f>TEXT(MID(Sales_Transactions[[#This Row],[Order Date]],2,5),"d")</f>
        <v>9</v>
      </c>
      <c r="F6394" s="2" t="str">
        <f>TEXT(MID(Sales_Transactions[[#This Row],[Order Date]],2,5),"m")</f>
        <v>3</v>
      </c>
      <c r="G6394" s="2" t="str">
        <f>TEXT(MID(Sales_Transactions[[#This Row],[Order Date]],2,5),"yyy")</f>
        <v>2010</v>
      </c>
      <c r="H6394" s="2" t="str">
        <f>TEXT(MID(Sales_Transactions[[#This Row],[Order Date]],2,5),"yyy/m")</f>
        <v>2010/3</v>
      </c>
      <c r="I6394" t="s">
        <v>78</v>
      </c>
      <c r="J6394">
        <f t="shared" si="594"/>
        <v>3</v>
      </c>
      <c r="K6394" s="2">
        <v>38</v>
      </c>
      <c r="L6394" s="3">
        <v>185.19</v>
      </c>
      <c r="M6394" s="4">
        <v>7.0000000000000007E-2</v>
      </c>
      <c r="N6394" s="5" t="s">
        <v>23</v>
      </c>
      <c r="O6394" s="3">
        <v>-175.62</v>
      </c>
      <c r="P6394" s="3">
        <v>4.9800000000000004</v>
      </c>
      <c r="Q6394" s="3">
        <v>7.44</v>
      </c>
      <c r="R6394" s="5" t="s">
        <v>2484</v>
      </c>
      <c r="S6394" s="5" t="s">
        <v>2666</v>
      </c>
      <c r="T6394" s="5" t="str">
        <f t="shared" si="595"/>
        <v>Dean Percer</v>
      </c>
      <c r="U6394" t="s">
        <v>855</v>
      </c>
      <c r="V6394" s="5" t="s">
        <v>74</v>
      </c>
      <c r="W6394" s="5" t="s">
        <v>28</v>
      </c>
      <c r="X6394" s="5" t="s">
        <v>75</v>
      </c>
      <c r="Y6394" s="5" t="s">
        <v>2061</v>
      </c>
      <c r="Z6394" s="5" t="s">
        <v>43</v>
      </c>
      <c r="AA6394" s="4">
        <v>0.36</v>
      </c>
      <c r="AB6394" s="1">
        <v>40246</v>
      </c>
      <c r="AC6394" s="1">
        <v>25023</v>
      </c>
      <c r="AD6394">
        <f t="shared" si="596"/>
        <v>0</v>
      </c>
      <c r="AE6394">
        <f t="shared" ca="1" si="597"/>
        <v>56</v>
      </c>
      <c r="AF6394" t="str">
        <f t="shared" ca="1" si="598"/>
        <v>18-64</v>
      </c>
      <c r="AG6394" s="3">
        <f t="shared" si="599"/>
        <v>0.32675036842105265</v>
      </c>
      <c r="AH6394" t="str">
        <f>_xlfn.IFNA(VLOOKUP(Sales_Transactions[[#This Row],[Order ID]],Returned_Items[#All],2,FALSE),"Not Returned")</f>
        <v>Not Returned</v>
      </c>
    </row>
    <row r="6395" spans="1:34" x14ac:dyDescent="0.25">
      <c r="A6395">
        <v>47909</v>
      </c>
      <c r="C6395" t="s">
        <v>2474</v>
      </c>
      <c r="D6395" s="2" t="str">
        <f>TEXT(MID(Sales_Transactions[[#This Row],[Order Date]],2,5),"d/m/yyy")</f>
        <v>9/3/2010</v>
      </c>
      <c r="E6395" s="2" t="str">
        <f>TEXT(MID(Sales_Transactions[[#This Row],[Order Date]],2,5),"d")</f>
        <v>9</v>
      </c>
      <c r="F6395" s="2" t="str">
        <f>TEXT(MID(Sales_Transactions[[#This Row],[Order Date]],2,5),"m")</f>
        <v>3</v>
      </c>
      <c r="G6395" s="2" t="str">
        <f>TEXT(MID(Sales_Transactions[[#This Row],[Order Date]],2,5),"yyy")</f>
        <v>2010</v>
      </c>
      <c r="H6395" s="2" t="str">
        <f>TEXT(MID(Sales_Transactions[[#This Row],[Order Date]],2,5),"yyy/m")</f>
        <v>2010/3</v>
      </c>
      <c r="I6395" t="s">
        <v>78</v>
      </c>
      <c r="J6395">
        <f t="shared" si="594"/>
        <v>3</v>
      </c>
      <c r="K6395" s="2">
        <v>22</v>
      </c>
      <c r="L6395" s="3">
        <v>220.26</v>
      </c>
      <c r="M6395" s="4">
        <v>7.0000000000000007E-2</v>
      </c>
      <c r="N6395" s="5" t="s">
        <v>23</v>
      </c>
      <c r="O6395" s="3">
        <v>-35.950000000000003</v>
      </c>
      <c r="P6395" s="3">
        <v>10.23</v>
      </c>
      <c r="Q6395" s="3">
        <v>4.68</v>
      </c>
      <c r="R6395" s="5" t="s">
        <v>2484</v>
      </c>
      <c r="S6395" s="5" t="s">
        <v>2666</v>
      </c>
      <c r="T6395" s="5" t="str">
        <f t="shared" si="595"/>
        <v>Dean Percer</v>
      </c>
      <c r="U6395" t="s">
        <v>855</v>
      </c>
      <c r="V6395" s="5" t="s">
        <v>74</v>
      </c>
      <c r="W6395" s="5" t="s">
        <v>28</v>
      </c>
      <c r="X6395" s="5" t="s">
        <v>221</v>
      </c>
      <c r="Y6395" s="5" t="s">
        <v>1868</v>
      </c>
      <c r="Z6395" s="5" t="s">
        <v>60</v>
      </c>
      <c r="AA6395" s="4">
        <v>0.59</v>
      </c>
      <c r="AB6395" s="1">
        <v>40247</v>
      </c>
      <c r="AC6395" s="1">
        <v>25131</v>
      </c>
      <c r="AD6395">
        <f t="shared" si="596"/>
        <v>1</v>
      </c>
      <c r="AE6395">
        <f t="shared" ca="1" si="597"/>
        <v>55</v>
      </c>
      <c r="AF6395" t="str">
        <f t="shared" ca="1" si="598"/>
        <v>18-64</v>
      </c>
      <c r="AG6395" s="3">
        <f t="shared" si="599"/>
        <v>0.67740177272727276</v>
      </c>
      <c r="AH6395" t="str">
        <f>_xlfn.IFNA(VLOOKUP(Sales_Transactions[[#This Row],[Order ID]],Returned_Items[#All],2,FALSE),"Not Returned")</f>
        <v>Not Returned</v>
      </c>
    </row>
    <row r="6396" spans="1:34" x14ac:dyDescent="0.25">
      <c r="A6396">
        <v>47909</v>
      </c>
      <c r="C6396" t="s">
        <v>2474</v>
      </c>
      <c r="D6396" s="2" t="str">
        <f>TEXT(MID(Sales_Transactions[[#This Row],[Order Date]],2,5),"d/m/yyy")</f>
        <v>9/3/2010</v>
      </c>
      <c r="E6396" s="2" t="str">
        <f>TEXT(MID(Sales_Transactions[[#This Row],[Order Date]],2,5),"d")</f>
        <v>9</v>
      </c>
      <c r="F6396" s="2" t="str">
        <f>TEXT(MID(Sales_Transactions[[#This Row],[Order Date]],2,5),"m")</f>
        <v>3</v>
      </c>
      <c r="G6396" s="2" t="str">
        <f>TEXT(MID(Sales_Transactions[[#This Row],[Order Date]],2,5),"yyy")</f>
        <v>2010</v>
      </c>
      <c r="H6396" s="2" t="str">
        <f>TEXT(MID(Sales_Transactions[[#This Row],[Order Date]],2,5),"yyy/m")</f>
        <v>2010/3</v>
      </c>
      <c r="I6396" t="s">
        <v>78</v>
      </c>
      <c r="J6396">
        <f t="shared" si="594"/>
        <v>3</v>
      </c>
      <c r="K6396" s="2">
        <v>48</v>
      </c>
      <c r="L6396" s="3">
        <v>843.03</v>
      </c>
      <c r="M6396" s="4">
        <v>0.08</v>
      </c>
      <c r="N6396" s="5" t="s">
        <v>23</v>
      </c>
      <c r="O6396" s="3">
        <v>419.9</v>
      </c>
      <c r="P6396" s="3">
        <v>20.99</v>
      </c>
      <c r="Q6396" s="3">
        <v>0.99</v>
      </c>
      <c r="R6396" s="5" t="s">
        <v>2484</v>
      </c>
      <c r="S6396" s="5" t="s">
        <v>2666</v>
      </c>
      <c r="T6396" s="5" t="str">
        <f t="shared" si="595"/>
        <v>Dean Percer</v>
      </c>
      <c r="U6396" t="s">
        <v>855</v>
      </c>
      <c r="V6396" s="5" t="s">
        <v>74</v>
      </c>
      <c r="W6396" s="5" t="s">
        <v>48</v>
      </c>
      <c r="X6396" s="5" t="s">
        <v>49</v>
      </c>
      <c r="Y6396" s="5" t="s">
        <v>427</v>
      </c>
      <c r="Z6396" s="5" t="s">
        <v>84</v>
      </c>
      <c r="AA6396" s="4">
        <v>0.37</v>
      </c>
      <c r="AB6396" s="1">
        <v>40248</v>
      </c>
      <c r="AC6396" s="1">
        <v>24948</v>
      </c>
      <c r="AD6396">
        <f t="shared" si="596"/>
        <v>2</v>
      </c>
      <c r="AE6396">
        <f t="shared" ca="1" si="597"/>
        <v>56</v>
      </c>
      <c r="AF6396" t="str">
        <f t="shared" ca="1" si="598"/>
        <v>18-64</v>
      </c>
      <c r="AG6396" s="3">
        <f t="shared" si="599"/>
        <v>0.45756683333333331</v>
      </c>
      <c r="AH6396" t="str">
        <f>_xlfn.IFNA(VLOOKUP(Sales_Transactions[[#This Row],[Order ID]],Returned_Items[#All],2,FALSE),"Not Returned")</f>
        <v>Not Returned</v>
      </c>
    </row>
    <row r="6397" spans="1:34" x14ac:dyDescent="0.25">
      <c r="A6397">
        <v>48609</v>
      </c>
      <c r="C6397" t="s">
        <v>2305</v>
      </c>
      <c r="D6397" s="2" t="str">
        <f>TEXT(MID(Sales_Transactions[[#This Row],[Order Date]],2,5),"d/m/yyy")</f>
        <v>24/2/2010</v>
      </c>
      <c r="E6397" s="2" t="str">
        <f>TEXT(MID(Sales_Transactions[[#This Row],[Order Date]],2,5),"d")</f>
        <v>24</v>
      </c>
      <c r="F6397" s="2" t="str">
        <f>TEXT(MID(Sales_Transactions[[#This Row],[Order Date]],2,5),"m")</f>
        <v>2</v>
      </c>
      <c r="G6397" s="2" t="str">
        <f>TEXT(MID(Sales_Transactions[[#This Row],[Order Date]],2,5),"yyy")</f>
        <v>2010</v>
      </c>
      <c r="H6397" s="2" t="str">
        <f>TEXT(MID(Sales_Transactions[[#This Row],[Order Date]],2,5),"yyy/m")</f>
        <v>2010/2</v>
      </c>
      <c r="I6397" t="s">
        <v>33</v>
      </c>
      <c r="J6397">
        <f t="shared" si="594"/>
        <v>4</v>
      </c>
      <c r="K6397" s="2">
        <v>26</v>
      </c>
      <c r="L6397" s="3">
        <v>176.34</v>
      </c>
      <c r="M6397" s="4">
        <v>0</v>
      </c>
      <c r="N6397" s="5" t="s">
        <v>23</v>
      </c>
      <c r="O6397" s="3">
        <v>-103.32</v>
      </c>
      <c r="P6397" s="3">
        <v>6.48</v>
      </c>
      <c r="Q6397" s="3">
        <v>7.86</v>
      </c>
      <c r="R6397" s="5" t="s">
        <v>2137</v>
      </c>
      <c r="S6397" s="5" t="s">
        <v>299</v>
      </c>
      <c r="T6397" s="5" t="str">
        <f t="shared" si="595"/>
        <v>Pauline Johnson</v>
      </c>
      <c r="U6397" t="s">
        <v>855</v>
      </c>
      <c r="V6397" s="5" t="s">
        <v>47</v>
      </c>
      <c r="W6397" s="5" t="s">
        <v>28</v>
      </c>
      <c r="X6397" s="5" t="s">
        <v>75</v>
      </c>
      <c r="Y6397" s="5" t="s">
        <v>225</v>
      </c>
      <c r="Z6397" s="5" t="s">
        <v>43</v>
      </c>
      <c r="AA6397" s="4">
        <v>0.37</v>
      </c>
      <c r="AB6397" s="1">
        <v>40234</v>
      </c>
      <c r="AC6397" s="1">
        <v>25068</v>
      </c>
      <c r="AD6397">
        <f t="shared" si="596"/>
        <v>1</v>
      </c>
      <c r="AE6397">
        <f t="shared" ca="1" si="597"/>
        <v>55</v>
      </c>
      <c r="AF6397" t="str">
        <f t="shared" ca="1" si="598"/>
        <v>18-64</v>
      </c>
      <c r="AG6397" s="3">
        <f t="shared" si="599"/>
        <v>0.55153846153846153</v>
      </c>
      <c r="AH6397" t="str">
        <f>_xlfn.IFNA(VLOOKUP(Sales_Transactions[[#This Row],[Order ID]],Returned_Items[#All],2,FALSE),"Not Returned")</f>
        <v>Not Returned</v>
      </c>
    </row>
    <row r="6398" spans="1:34" x14ac:dyDescent="0.25">
      <c r="A6398">
        <v>48609</v>
      </c>
      <c r="C6398" t="s">
        <v>2305</v>
      </c>
      <c r="D6398" s="2" t="str">
        <f>TEXT(MID(Sales_Transactions[[#This Row],[Order Date]],2,5),"d/m/yyy")</f>
        <v>24/2/2010</v>
      </c>
      <c r="E6398" s="2" t="str">
        <f>TEXT(MID(Sales_Transactions[[#This Row],[Order Date]],2,5),"d")</f>
        <v>24</v>
      </c>
      <c r="F6398" s="2" t="str">
        <f>TEXT(MID(Sales_Transactions[[#This Row],[Order Date]],2,5),"m")</f>
        <v>2</v>
      </c>
      <c r="G6398" s="2" t="str">
        <f>TEXT(MID(Sales_Transactions[[#This Row],[Order Date]],2,5),"yyy")</f>
        <v>2010</v>
      </c>
      <c r="H6398" s="2" t="str">
        <f>TEXT(MID(Sales_Transactions[[#This Row],[Order Date]],2,5),"yyy/m")</f>
        <v>2010/2</v>
      </c>
      <c r="I6398" t="s">
        <v>33</v>
      </c>
      <c r="J6398">
        <f t="shared" si="594"/>
        <v>4</v>
      </c>
      <c r="K6398" s="2">
        <v>5</v>
      </c>
      <c r="L6398" s="3">
        <v>186.5</v>
      </c>
      <c r="M6398" s="4">
        <v>0.04</v>
      </c>
      <c r="N6398" s="5" t="s">
        <v>67</v>
      </c>
      <c r="O6398" s="3">
        <v>4.16</v>
      </c>
      <c r="P6398" s="3">
        <v>37.44</v>
      </c>
      <c r="Q6398" s="3">
        <v>4.2699999999999996</v>
      </c>
      <c r="R6398" s="5" t="s">
        <v>2137</v>
      </c>
      <c r="S6398" s="5" t="s">
        <v>299</v>
      </c>
      <c r="T6398" s="5" t="str">
        <f t="shared" si="595"/>
        <v>Pauline Johnson</v>
      </c>
      <c r="U6398" t="s">
        <v>855</v>
      </c>
      <c r="V6398" s="5" t="s">
        <v>47</v>
      </c>
      <c r="W6398" s="5" t="s">
        <v>28</v>
      </c>
      <c r="X6398" s="5" t="s">
        <v>124</v>
      </c>
      <c r="Y6398" s="5" t="s">
        <v>3211</v>
      </c>
      <c r="Z6398" s="5" t="s">
        <v>84</v>
      </c>
      <c r="AA6398" s="4">
        <v>0.46</v>
      </c>
      <c r="AB6398" s="1">
        <v>40234</v>
      </c>
      <c r="AC6398" s="1">
        <v>24898</v>
      </c>
      <c r="AD6398">
        <f t="shared" si="596"/>
        <v>1</v>
      </c>
      <c r="AE6398">
        <f t="shared" ca="1" si="597"/>
        <v>56</v>
      </c>
      <c r="AF6398" t="str">
        <f t="shared" ca="1" si="598"/>
        <v>18-64</v>
      </c>
      <c r="AG6398" s="3">
        <f t="shared" si="599"/>
        <v>8.3390048000000014</v>
      </c>
      <c r="AH6398" t="str">
        <f>_xlfn.IFNA(VLOOKUP(Sales_Transactions[[#This Row],[Order ID]],Returned_Items[#All],2,FALSE),"Not Returned")</f>
        <v>Not Returned</v>
      </c>
    </row>
    <row r="6399" spans="1:34" x14ac:dyDescent="0.25">
      <c r="A6399">
        <v>48643</v>
      </c>
      <c r="C6399" t="s">
        <v>2159</v>
      </c>
      <c r="D6399" s="2" t="str">
        <f>TEXT(MID(Sales_Transactions[[#This Row],[Order Date]],2,5),"d/m/yyy")</f>
        <v>18/10/2012</v>
      </c>
      <c r="E6399" s="2" t="str">
        <f>TEXT(MID(Sales_Transactions[[#This Row],[Order Date]],2,5),"d")</f>
        <v>18</v>
      </c>
      <c r="F6399" s="2" t="str">
        <f>TEXT(MID(Sales_Transactions[[#This Row],[Order Date]],2,5),"m")</f>
        <v>10</v>
      </c>
      <c r="G6399" s="2" t="str">
        <f>TEXT(MID(Sales_Transactions[[#This Row],[Order Date]],2,5),"yyy")</f>
        <v>2012</v>
      </c>
      <c r="H6399" s="2" t="str">
        <f>TEXT(MID(Sales_Transactions[[#This Row],[Order Date]],2,5),"yyy/m")</f>
        <v>2012/10</v>
      </c>
      <c r="I6399" t="s">
        <v>78</v>
      </c>
      <c r="J6399">
        <f t="shared" si="594"/>
        <v>3</v>
      </c>
      <c r="K6399" s="2">
        <v>14</v>
      </c>
      <c r="L6399" s="3">
        <v>9171.7099999999991</v>
      </c>
      <c r="M6399" s="4">
        <v>0.06</v>
      </c>
      <c r="N6399" s="5" t="s">
        <v>34</v>
      </c>
      <c r="O6399" s="3">
        <v>2636.01</v>
      </c>
      <c r="P6399" s="3">
        <v>808.49</v>
      </c>
      <c r="Q6399" s="3">
        <v>55.3</v>
      </c>
      <c r="R6399" s="5" t="s">
        <v>3008</v>
      </c>
      <c r="S6399" s="5" t="s">
        <v>3009</v>
      </c>
      <c r="T6399" s="5" t="str">
        <f t="shared" si="595"/>
        <v>Laurel Elliston</v>
      </c>
      <c r="U6399" t="s">
        <v>855</v>
      </c>
      <c r="V6399" s="5" t="s">
        <v>74</v>
      </c>
      <c r="W6399" s="5" t="s">
        <v>48</v>
      </c>
      <c r="X6399" s="5" t="s">
        <v>324</v>
      </c>
      <c r="Y6399" s="5" t="s">
        <v>2736</v>
      </c>
      <c r="Z6399" s="5" t="s">
        <v>40</v>
      </c>
      <c r="AA6399" s="4">
        <v>0.4</v>
      </c>
      <c r="AB6399" s="1">
        <v>41202</v>
      </c>
      <c r="AC6399" s="1">
        <v>25117</v>
      </c>
      <c r="AD6399">
        <f t="shared" si="596"/>
        <v>2</v>
      </c>
      <c r="AE6399">
        <f t="shared" ca="1" si="597"/>
        <v>55</v>
      </c>
      <c r="AF6399" t="str">
        <f t="shared" ca="1" si="598"/>
        <v>18-64</v>
      </c>
      <c r="AG6399" s="3">
        <f t="shared" si="599"/>
        <v>61.664636142857141</v>
      </c>
      <c r="AH6399" t="str">
        <f>_xlfn.IFNA(VLOOKUP(Sales_Transactions[[#This Row],[Order ID]],Returned_Items[#All],2,FALSE),"Not Returned")</f>
        <v>Not Returned</v>
      </c>
    </row>
    <row r="6400" spans="1:34" x14ac:dyDescent="0.25">
      <c r="A6400">
        <v>48643</v>
      </c>
      <c r="C6400" t="s">
        <v>2159</v>
      </c>
      <c r="D6400" s="2" t="str">
        <f>TEXT(MID(Sales_Transactions[[#This Row],[Order Date]],2,5),"d/m/yyy")</f>
        <v>18/10/2012</v>
      </c>
      <c r="E6400" s="2" t="str">
        <f>TEXT(MID(Sales_Transactions[[#This Row],[Order Date]],2,5),"d")</f>
        <v>18</v>
      </c>
      <c r="F6400" s="2" t="str">
        <f>TEXT(MID(Sales_Transactions[[#This Row],[Order Date]],2,5),"m")</f>
        <v>10</v>
      </c>
      <c r="G6400" s="2" t="str">
        <f>TEXT(MID(Sales_Transactions[[#This Row],[Order Date]],2,5),"yyy")</f>
        <v>2012</v>
      </c>
      <c r="H6400" s="2" t="str">
        <f>TEXT(MID(Sales_Transactions[[#This Row],[Order Date]],2,5),"yyy/m")</f>
        <v>2012/10</v>
      </c>
      <c r="I6400" t="s">
        <v>78</v>
      </c>
      <c r="J6400">
        <f t="shared" si="594"/>
        <v>3</v>
      </c>
      <c r="K6400" s="2">
        <v>6</v>
      </c>
      <c r="L6400" s="3">
        <v>18.05</v>
      </c>
      <c r="M6400" s="4">
        <v>0.06</v>
      </c>
      <c r="N6400" s="5" t="s">
        <v>23</v>
      </c>
      <c r="O6400" s="3">
        <v>0.13</v>
      </c>
      <c r="P6400" s="3">
        <v>2.88</v>
      </c>
      <c r="Q6400" s="3">
        <v>0.99</v>
      </c>
      <c r="R6400" s="5" t="s">
        <v>3008</v>
      </c>
      <c r="S6400" s="5" t="s">
        <v>3009</v>
      </c>
      <c r="T6400" s="5" t="str">
        <f t="shared" si="595"/>
        <v>Laurel Elliston</v>
      </c>
      <c r="U6400" t="s">
        <v>855</v>
      </c>
      <c r="V6400" s="5" t="s">
        <v>74</v>
      </c>
      <c r="W6400" s="5" t="s">
        <v>28</v>
      </c>
      <c r="X6400" s="5" t="s">
        <v>115</v>
      </c>
      <c r="Y6400" s="5" t="s">
        <v>479</v>
      </c>
      <c r="Z6400" s="5" t="s">
        <v>43</v>
      </c>
      <c r="AA6400" s="4">
        <v>0.36</v>
      </c>
      <c r="AB6400" s="1">
        <v>41202</v>
      </c>
      <c r="AC6400" s="1">
        <v>24982</v>
      </c>
      <c r="AD6400">
        <f t="shared" si="596"/>
        <v>2</v>
      </c>
      <c r="AE6400">
        <f t="shared" ca="1" si="597"/>
        <v>56</v>
      </c>
      <c r="AF6400" t="str">
        <f t="shared" ca="1" si="598"/>
        <v>18-64</v>
      </c>
      <c r="AG6400" s="3">
        <f t="shared" si="599"/>
        <v>0.64471200000000006</v>
      </c>
      <c r="AH6400" t="str">
        <f>_xlfn.IFNA(VLOOKUP(Sales_Transactions[[#This Row],[Order ID]],Returned_Items[#All],2,FALSE),"Not Returned")</f>
        <v>Not Returned</v>
      </c>
    </row>
    <row r="6401" spans="1:34" x14ac:dyDescent="0.25">
      <c r="A6401">
        <v>48643</v>
      </c>
      <c r="C6401" t="s">
        <v>2159</v>
      </c>
      <c r="D6401" s="2" t="str">
        <f>TEXT(MID(Sales_Transactions[[#This Row],[Order Date]],2,5),"d/m/yyy")</f>
        <v>18/10/2012</v>
      </c>
      <c r="E6401" s="2" t="str">
        <f>TEXT(MID(Sales_Transactions[[#This Row],[Order Date]],2,5),"d")</f>
        <v>18</v>
      </c>
      <c r="F6401" s="2" t="str">
        <f>TEXT(MID(Sales_Transactions[[#This Row],[Order Date]],2,5),"m")</f>
        <v>10</v>
      </c>
      <c r="G6401" s="2" t="str">
        <f>TEXT(MID(Sales_Transactions[[#This Row],[Order Date]],2,5),"yyy")</f>
        <v>2012</v>
      </c>
      <c r="H6401" s="2" t="str">
        <f>TEXT(MID(Sales_Transactions[[#This Row],[Order Date]],2,5),"yyy/m")</f>
        <v>2012/10</v>
      </c>
      <c r="I6401" t="s">
        <v>78</v>
      </c>
      <c r="J6401">
        <f t="shared" si="594"/>
        <v>3</v>
      </c>
      <c r="K6401" s="2">
        <v>50</v>
      </c>
      <c r="L6401" s="3">
        <v>2896.3580000000002</v>
      </c>
      <c r="M6401" s="4">
        <v>0</v>
      </c>
      <c r="N6401" s="5" t="s">
        <v>23</v>
      </c>
      <c r="O6401" s="3">
        <v>583.5</v>
      </c>
      <c r="P6401" s="3">
        <v>65.989999999999995</v>
      </c>
      <c r="Q6401" s="3">
        <v>8.99</v>
      </c>
      <c r="R6401" s="5" t="s">
        <v>3008</v>
      </c>
      <c r="S6401" s="5" t="s">
        <v>3009</v>
      </c>
      <c r="T6401" s="5" t="str">
        <f t="shared" si="595"/>
        <v>Laurel Elliston</v>
      </c>
      <c r="U6401" t="s">
        <v>855</v>
      </c>
      <c r="V6401" s="5" t="s">
        <v>74</v>
      </c>
      <c r="W6401" s="5" t="s">
        <v>48</v>
      </c>
      <c r="X6401" s="5" t="s">
        <v>49</v>
      </c>
      <c r="Y6401" s="5" t="s">
        <v>1895</v>
      </c>
      <c r="Z6401" s="5" t="s">
        <v>43</v>
      </c>
      <c r="AA6401" s="4">
        <v>0.6</v>
      </c>
      <c r="AB6401" s="1">
        <v>41202</v>
      </c>
      <c r="AC6401" s="1">
        <v>24984</v>
      </c>
      <c r="AD6401">
        <f t="shared" si="596"/>
        <v>2</v>
      </c>
      <c r="AE6401">
        <f t="shared" ca="1" si="597"/>
        <v>56</v>
      </c>
      <c r="AF6401" t="str">
        <f t="shared" ca="1" si="598"/>
        <v>18-64</v>
      </c>
      <c r="AG6401" s="3">
        <f t="shared" si="599"/>
        <v>1.4995999999999998</v>
      </c>
      <c r="AH6401" t="str">
        <f>_xlfn.IFNA(VLOOKUP(Sales_Transactions[[#This Row],[Order ID]],Returned_Items[#All],2,FALSE),"Not Returned")</f>
        <v>Not Returned</v>
      </c>
    </row>
    <row r="6402" spans="1:34" x14ac:dyDescent="0.25">
      <c r="A6402">
        <v>49380</v>
      </c>
      <c r="C6402" t="s">
        <v>256</v>
      </c>
      <c r="D6402" s="2" t="str">
        <f>TEXT(MID(Sales_Transactions[[#This Row],[Order Date]],2,5),"d/m/yyy")</f>
        <v>4/5/2012</v>
      </c>
      <c r="E6402" s="2" t="str">
        <f>TEXT(MID(Sales_Transactions[[#This Row],[Order Date]],2,5),"d")</f>
        <v>4</v>
      </c>
      <c r="F6402" s="2" t="str">
        <f>TEXT(MID(Sales_Transactions[[#This Row],[Order Date]],2,5),"m")</f>
        <v>5</v>
      </c>
      <c r="G6402" s="2" t="str">
        <f>TEXT(MID(Sales_Transactions[[#This Row],[Order Date]],2,5),"yyy")</f>
        <v>2012</v>
      </c>
      <c r="H6402" s="2" t="str">
        <f>TEXT(MID(Sales_Transactions[[#This Row],[Order Date]],2,5),"yyy/m")</f>
        <v>2012/5</v>
      </c>
      <c r="I6402" t="s">
        <v>78</v>
      </c>
      <c r="J6402">
        <f t="shared" ref="J6402:J6465" si="600">IF(I6402="Making Critical",5,IF(I6402="High",4,IF(I6402="Medium",3,IF(I6402="Low",2,1))))</f>
        <v>3</v>
      </c>
      <c r="K6402" s="2">
        <v>11</v>
      </c>
      <c r="L6402" s="3">
        <v>22145.37</v>
      </c>
      <c r="M6402" s="4">
        <v>0.02</v>
      </c>
      <c r="N6402" s="5" t="s">
        <v>23</v>
      </c>
      <c r="O6402" s="3">
        <v>6138.48</v>
      </c>
      <c r="P6402" s="3">
        <v>1938.02</v>
      </c>
      <c r="Q6402" s="3">
        <v>13.99</v>
      </c>
      <c r="R6402" s="5" t="s">
        <v>1404</v>
      </c>
      <c r="S6402" s="5" t="s">
        <v>1405</v>
      </c>
      <c r="T6402" s="5" t="str">
        <f t="shared" ref="T6402:T6465" si="601">R6402 &amp; " " &amp; S6402</f>
        <v>Jocasta Rupert</v>
      </c>
      <c r="U6402" t="s">
        <v>855</v>
      </c>
      <c r="V6402" s="5" t="s">
        <v>37</v>
      </c>
      <c r="W6402" s="5" t="s">
        <v>48</v>
      </c>
      <c r="X6402" s="5" t="s">
        <v>324</v>
      </c>
      <c r="Y6402" s="5" t="s">
        <v>331</v>
      </c>
      <c r="Z6402" s="5" t="s">
        <v>56</v>
      </c>
      <c r="AA6402" s="4">
        <v>0.38</v>
      </c>
      <c r="AB6402" s="1">
        <v>41035</v>
      </c>
      <c r="AC6402" s="1">
        <v>21986</v>
      </c>
      <c r="AD6402">
        <f t="shared" ref="AD6402:AD6465" si="602">_xlfn.DAYS(AB6402,D6402)</f>
        <v>2</v>
      </c>
      <c r="AE6402">
        <f t="shared" ref="AE6402:AE6465" ca="1" si="603">DATEDIF(AC6402,TODAY(),"Y")</f>
        <v>64</v>
      </c>
      <c r="AF6402" t="str">
        <f t="shared" ref="AF6402:AF6465" ca="1" si="604">IF(AE6402&lt;18,"Under 18",IF(AE6402&lt;65,"18-64","Over 65"))</f>
        <v>18-64</v>
      </c>
      <c r="AG6402" s="3">
        <f t="shared" ref="AG6402:AG6465" si="605" xml:space="preserve"> (P6402 - (M6402 / 100) * P6402 + Q6402) / K6402</f>
        <v>177.42021781818181</v>
      </c>
      <c r="AH6402" t="str">
        <f>_xlfn.IFNA(VLOOKUP(Sales_Transactions[[#This Row],[Order ID]],Returned_Items[#All],2,FALSE),"Not Returned")</f>
        <v>Not Returned</v>
      </c>
    </row>
    <row r="6403" spans="1:34" x14ac:dyDescent="0.25">
      <c r="A6403">
        <v>49607</v>
      </c>
      <c r="C6403" t="s">
        <v>3488</v>
      </c>
      <c r="D6403" s="2" t="str">
        <f>TEXT(MID(Sales_Transactions[[#This Row],[Order Date]],2,5),"d/m/yyy")</f>
        <v>4/5/2009</v>
      </c>
      <c r="E6403" s="2" t="str">
        <f>TEXT(MID(Sales_Transactions[[#This Row],[Order Date]],2,5),"d")</f>
        <v>4</v>
      </c>
      <c r="F6403" s="2" t="str">
        <f>TEXT(MID(Sales_Transactions[[#This Row],[Order Date]],2,5),"m")</f>
        <v>5</v>
      </c>
      <c r="G6403" s="2" t="str">
        <f>TEXT(MID(Sales_Transactions[[#This Row],[Order Date]],2,5),"yyy")</f>
        <v>2009</v>
      </c>
      <c r="H6403" s="2" t="str">
        <f>TEXT(MID(Sales_Transactions[[#This Row],[Order Date]],2,5),"yyy/m")</f>
        <v>2009/5</v>
      </c>
      <c r="I6403" t="s">
        <v>78</v>
      </c>
      <c r="J6403">
        <f t="shared" si="600"/>
        <v>3</v>
      </c>
      <c r="K6403" s="2">
        <v>6</v>
      </c>
      <c r="L6403" s="3">
        <v>1056.6434999999999</v>
      </c>
      <c r="M6403" s="4">
        <v>0.06</v>
      </c>
      <c r="N6403" s="5" t="s">
        <v>23</v>
      </c>
      <c r="O6403" s="3">
        <v>-586.20000000000005</v>
      </c>
      <c r="P6403" s="3">
        <v>205.99</v>
      </c>
      <c r="Q6403" s="3">
        <v>8.99</v>
      </c>
      <c r="R6403" s="5" t="s">
        <v>3481</v>
      </c>
      <c r="S6403" s="5" t="s">
        <v>3482</v>
      </c>
      <c r="T6403" s="5" t="str">
        <f t="shared" si="601"/>
        <v>Georgia Rosenberg</v>
      </c>
      <c r="U6403" t="s">
        <v>855</v>
      </c>
      <c r="V6403" s="5" t="s">
        <v>37</v>
      </c>
      <c r="W6403" s="5" t="s">
        <v>48</v>
      </c>
      <c r="X6403" s="5" t="s">
        <v>49</v>
      </c>
      <c r="Y6403" s="5" t="s">
        <v>2589</v>
      </c>
      <c r="Z6403" s="5" t="s">
        <v>43</v>
      </c>
      <c r="AA6403" s="4">
        <v>0.56000000000000005</v>
      </c>
      <c r="AB6403" s="1">
        <v>39938</v>
      </c>
      <c r="AC6403" s="1">
        <v>22161</v>
      </c>
      <c r="AD6403">
        <f t="shared" si="602"/>
        <v>1</v>
      </c>
      <c r="AE6403">
        <f t="shared" ca="1" si="603"/>
        <v>63</v>
      </c>
      <c r="AF6403" t="str">
        <f t="shared" ca="1" si="604"/>
        <v>18-64</v>
      </c>
      <c r="AG6403" s="3">
        <f t="shared" si="605"/>
        <v>35.809401000000001</v>
      </c>
      <c r="AH6403" t="str">
        <f>_xlfn.IFNA(VLOOKUP(Sales_Transactions[[#This Row],[Order ID]],Returned_Items[#All],2,FALSE),"Not Returned")</f>
        <v>Not Returned</v>
      </c>
    </row>
    <row r="6404" spans="1:34" x14ac:dyDescent="0.25">
      <c r="A6404">
        <v>49862</v>
      </c>
      <c r="C6404" t="s">
        <v>729</v>
      </c>
      <c r="D6404" s="2" t="str">
        <f>TEXT(MID(Sales_Transactions[[#This Row],[Order Date]],2,5),"d/m/yyy")</f>
        <v>12/9/2012</v>
      </c>
      <c r="E6404" s="2" t="str">
        <f>TEXT(MID(Sales_Transactions[[#This Row],[Order Date]],2,5),"d")</f>
        <v>12</v>
      </c>
      <c r="F6404" s="2" t="str">
        <f>TEXT(MID(Sales_Transactions[[#This Row],[Order Date]],2,5),"m")</f>
        <v>9</v>
      </c>
      <c r="G6404" s="2" t="str">
        <f>TEXT(MID(Sales_Transactions[[#This Row],[Order Date]],2,5),"yyy")</f>
        <v>2012</v>
      </c>
      <c r="H6404" s="2" t="str">
        <f>TEXT(MID(Sales_Transactions[[#This Row],[Order Date]],2,5),"yyy/m")</f>
        <v>2012/9</v>
      </c>
      <c r="I6404" t="s">
        <v>52</v>
      </c>
      <c r="J6404">
        <f t="shared" si="600"/>
        <v>1</v>
      </c>
      <c r="K6404" s="2">
        <v>24</v>
      </c>
      <c r="L6404" s="3">
        <v>75.73</v>
      </c>
      <c r="M6404" s="4">
        <v>7.0000000000000007E-2</v>
      </c>
      <c r="N6404" s="5" t="s">
        <v>23</v>
      </c>
      <c r="O6404" s="3">
        <v>29.46</v>
      </c>
      <c r="P6404" s="3">
        <v>3.15</v>
      </c>
      <c r="Q6404" s="3">
        <v>0.5</v>
      </c>
      <c r="R6404" s="5" t="s">
        <v>2636</v>
      </c>
      <c r="S6404" s="5" t="s">
        <v>199</v>
      </c>
      <c r="T6404" s="5" t="str">
        <f t="shared" si="601"/>
        <v>Nora Price</v>
      </c>
      <c r="U6404" t="s">
        <v>855</v>
      </c>
      <c r="V6404" s="5" t="s">
        <v>27</v>
      </c>
      <c r="W6404" s="5" t="s">
        <v>28</v>
      </c>
      <c r="X6404" s="5" t="s">
        <v>115</v>
      </c>
      <c r="Y6404" s="5" t="s">
        <v>1329</v>
      </c>
      <c r="Z6404" s="5" t="s">
        <v>43</v>
      </c>
      <c r="AA6404" s="4">
        <v>0.37</v>
      </c>
      <c r="AB6404" s="1">
        <v>41166</v>
      </c>
      <c r="AC6404" s="1">
        <v>22232</v>
      </c>
      <c r="AD6404">
        <f t="shared" si="602"/>
        <v>2</v>
      </c>
      <c r="AE6404">
        <f t="shared" ca="1" si="603"/>
        <v>63</v>
      </c>
      <c r="AF6404" t="str">
        <f t="shared" ca="1" si="604"/>
        <v>18-64</v>
      </c>
      <c r="AG6404" s="3">
        <f t="shared" si="605"/>
        <v>0.15199145833333333</v>
      </c>
      <c r="AH6404" t="str">
        <f>_xlfn.IFNA(VLOOKUP(Sales_Transactions[[#This Row],[Order ID]],Returned_Items[#All],2,FALSE),"Not Returned")</f>
        <v>Not Returned</v>
      </c>
    </row>
    <row r="6405" spans="1:34" x14ac:dyDescent="0.25">
      <c r="A6405">
        <v>50209</v>
      </c>
      <c r="C6405" t="s">
        <v>2440</v>
      </c>
      <c r="D6405" s="2" t="str">
        <f>TEXT(MID(Sales_Transactions[[#This Row],[Order Date]],2,5),"d/m/yyy")</f>
        <v>10/9/2010</v>
      </c>
      <c r="E6405" s="2" t="str">
        <f>TEXT(MID(Sales_Transactions[[#This Row],[Order Date]],2,5),"d")</f>
        <v>10</v>
      </c>
      <c r="F6405" s="2" t="str">
        <f>TEXT(MID(Sales_Transactions[[#This Row],[Order Date]],2,5),"m")</f>
        <v>9</v>
      </c>
      <c r="G6405" s="2" t="str">
        <f>TEXT(MID(Sales_Transactions[[#This Row],[Order Date]],2,5),"yyy")</f>
        <v>2010</v>
      </c>
      <c r="H6405" s="2" t="str">
        <f>TEXT(MID(Sales_Transactions[[#This Row],[Order Date]],2,5),"yyy/m")</f>
        <v>2010/9</v>
      </c>
      <c r="I6405" t="s">
        <v>33</v>
      </c>
      <c r="J6405">
        <f t="shared" si="600"/>
        <v>4</v>
      </c>
      <c r="K6405" s="2">
        <v>34</v>
      </c>
      <c r="L6405" s="3">
        <v>1863.02</v>
      </c>
      <c r="M6405" s="4">
        <v>0.03</v>
      </c>
      <c r="N6405" s="5" t="s">
        <v>67</v>
      </c>
      <c r="O6405" s="3">
        <v>823.26</v>
      </c>
      <c r="P6405" s="3">
        <v>55.48</v>
      </c>
      <c r="Q6405" s="3">
        <v>6.79</v>
      </c>
      <c r="R6405" s="5" t="s">
        <v>312</v>
      </c>
      <c r="S6405" s="5" t="s">
        <v>3486</v>
      </c>
      <c r="T6405" s="5" t="str">
        <f t="shared" si="601"/>
        <v>Brendan Sweed</v>
      </c>
      <c r="U6405" t="s">
        <v>855</v>
      </c>
      <c r="V6405" s="5" t="s">
        <v>37</v>
      </c>
      <c r="W6405" s="5" t="s">
        <v>28</v>
      </c>
      <c r="X6405" s="5" t="s">
        <v>75</v>
      </c>
      <c r="Y6405" s="5" t="s">
        <v>1890</v>
      </c>
      <c r="Z6405" s="5" t="s">
        <v>43</v>
      </c>
      <c r="AA6405" s="4">
        <v>0.37</v>
      </c>
      <c r="AB6405" s="1">
        <v>40433</v>
      </c>
      <c r="AC6405" s="1">
        <v>22193</v>
      </c>
      <c r="AD6405">
        <f t="shared" si="602"/>
        <v>2</v>
      </c>
      <c r="AE6405">
        <f t="shared" ca="1" si="603"/>
        <v>63</v>
      </c>
      <c r="AF6405" t="str">
        <f t="shared" ca="1" si="604"/>
        <v>18-64</v>
      </c>
      <c r="AG6405" s="3">
        <f t="shared" si="605"/>
        <v>1.8309810588235294</v>
      </c>
      <c r="AH6405" t="str">
        <f>_xlfn.IFNA(VLOOKUP(Sales_Transactions[[#This Row],[Order ID]],Returned_Items[#All],2,FALSE),"Not Returned")</f>
        <v>Not Returned</v>
      </c>
    </row>
    <row r="6406" spans="1:34" x14ac:dyDescent="0.25">
      <c r="A6406">
        <v>50209</v>
      </c>
      <c r="C6406" t="s">
        <v>2440</v>
      </c>
      <c r="D6406" s="2" t="str">
        <f>TEXT(MID(Sales_Transactions[[#This Row],[Order Date]],2,5),"d/m/yyy")</f>
        <v>10/9/2010</v>
      </c>
      <c r="E6406" s="2" t="str">
        <f>TEXT(MID(Sales_Transactions[[#This Row],[Order Date]],2,5),"d")</f>
        <v>10</v>
      </c>
      <c r="F6406" s="2" t="str">
        <f>TEXT(MID(Sales_Transactions[[#This Row],[Order Date]],2,5),"m")</f>
        <v>9</v>
      </c>
      <c r="G6406" s="2" t="str">
        <f>TEXT(MID(Sales_Transactions[[#This Row],[Order Date]],2,5),"yyy")</f>
        <v>2010</v>
      </c>
      <c r="H6406" s="2" t="str">
        <f>TEXT(MID(Sales_Transactions[[#This Row],[Order Date]],2,5),"yyy/m")</f>
        <v>2010/9</v>
      </c>
      <c r="I6406" t="s">
        <v>33</v>
      </c>
      <c r="J6406">
        <f t="shared" si="600"/>
        <v>4</v>
      </c>
      <c r="K6406" s="2">
        <v>2</v>
      </c>
      <c r="L6406" s="3">
        <v>53.3</v>
      </c>
      <c r="M6406" s="4">
        <v>0</v>
      </c>
      <c r="N6406" s="5" t="s">
        <v>23</v>
      </c>
      <c r="O6406" s="3">
        <v>-46.2</v>
      </c>
      <c r="P6406" s="3">
        <v>20.89</v>
      </c>
      <c r="Q6406" s="3">
        <v>11.52</v>
      </c>
      <c r="R6406" s="5" t="s">
        <v>312</v>
      </c>
      <c r="S6406" s="5" t="s">
        <v>3486</v>
      </c>
      <c r="T6406" s="5" t="str">
        <f t="shared" si="601"/>
        <v>Brendan Sweed</v>
      </c>
      <c r="U6406" t="s">
        <v>855</v>
      </c>
      <c r="V6406" s="5" t="s">
        <v>37</v>
      </c>
      <c r="W6406" s="5" t="s">
        <v>28</v>
      </c>
      <c r="X6406" s="5" t="s">
        <v>29</v>
      </c>
      <c r="Y6406" s="5" t="s">
        <v>1832</v>
      </c>
      <c r="Z6406" s="5" t="s">
        <v>43</v>
      </c>
      <c r="AA6406" s="4">
        <v>0.83</v>
      </c>
      <c r="AB6406" s="1">
        <v>40432</v>
      </c>
      <c r="AC6406" s="1">
        <v>13984</v>
      </c>
      <c r="AD6406">
        <f t="shared" si="602"/>
        <v>1</v>
      </c>
      <c r="AE6406">
        <f t="shared" ca="1" si="603"/>
        <v>86</v>
      </c>
      <c r="AF6406" t="str">
        <f t="shared" ca="1" si="604"/>
        <v>Over 65</v>
      </c>
      <c r="AG6406" s="3">
        <f t="shared" si="605"/>
        <v>16.204999999999998</v>
      </c>
      <c r="AH6406" t="str">
        <f>_xlfn.IFNA(VLOOKUP(Sales_Transactions[[#This Row],[Order ID]],Returned_Items[#All],2,FALSE),"Not Returned")</f>
        <v>Not Returned</v>
      </c>
    </row>
    <row r="6407" spans="1:34" x14ac:dyDescent="0.25">
      <c r="A6407">
        <v>50432</v>
      </c>
      <c r="C6407" t="s">
        <v>428</v>
      </c>
      <c r="D6407" s="2" t="str">
        <f>TEXT(MID(Sales_Transactions[[#This Row],[Order Date]],2,5),"d/m/yyy")</f>
        <v>7/6/2009</v>
      </c>
      <c r="E6407" s="2" t="str">
        <f>TEXT(MID(Sales_Transactions[[#This Row],[Order Date]],2,5),"d")</f>
        <v>7</v>
      </c>
      <c r="F6407" s="2" t="str">
        <f>TEXT(MID(Sales_Transactions[[#This Row],[Order Date]],2,5),"m")</f>
        <v>6</v>
      </c>
      <c r="G6407" s="2" t="str">
        <f>TEXT(MID(Sales_Transactions[[#This Row],[Order Date]],2,5),"yyy")</f>
        <v>2009</v>
      </c>
      <c r="H6407" s="2" t="str">
        <f>TEXT(MID(Sales_Transactions[[#This Row],[Order Date]],2,5),"yyy/m")</f>
        <v>2009/6</v>
      </c>
      <c r="I6407" t="s">
        <v>22</v>
      </c>
      <c r="J6407">
        <f t="shared" si="600"/>
        <v>2</v>
      </c>
      <c r="K6407" s="2">
        <v>7</v>
      </c>
      <c r="L6407" s="3">
        <v>2161.36</v>
      </c>
      <c r="M6407" s="4">
        <v>0.02</v>
      </c>
      <c r="N6407" s="5" t="s">
        <v>34</v>
      </c>
      <c r="O6407" s="3">
        <v>-92.37</v>
      </c>
      <c r="P6407" s="3">
        <v>284.98</v>
      </c>
      <c r="Q6407" s="3">
        <v>69.55</v>
      </c>
      <c r="R6407" s="5" t="s">
        <v>110</v>
      </c>
      <c r="S6407" s="5" t="s">
        <v>3476</v>
      </c>
      <c r="T6407" s="5" t="str">
        <f t="shared" si="601"/>
        <v>Jim Epp</v>
      </c>
      <c r="U6407" t="s">
        <v>855</v>
      </c>
      <c r="V6407" s="5" t="s">
        <v>27</v>
      </c>
      <c r="W6407" s="5" t="s">
        <v>57</v>
      </c>
      <c r="X6407" s="5" t="s">
        <v>154</v>
      </c>
      <c r="Y6407" s="5" t="s">
        <v>1452</v>
      </c>
      <c r="Z6407" s="5" t="s">
        <v>40</v>
      </c>
      <c r="AA6407" s="4">
        <v>0.6</v>
      </c>
      <c r="AB6407" s="1">
        <v>39976</v>
      </c>
      <c r="AC6407" s="1">
        <v>14041</v>
      </c>
      <c r="AD6407">
        <f t="shared" si="602"/>
        <v>5</v>
      </c>
      <c r="AE6407">
        <f t="shared" ca="1" si="603"/>
        <v>86</v>
      </c>
      <c r="AF6407" t="str">
        <f t="shared" ca="1" si="604"/>
        <v>Over 65</v>
      </c>
      <c r="AG6407" s="3">
        <f t="shared" si="605"/>
        <v>50.639000571428575</v>
      </c>
      <c r="AH6407" t="str">
        <f>_xlfn.IFNA(VLOOKUP(Sales_Transactions[[#This Row],[Order ID]],Returned_Items[#All],2,FALSE),"Not Returned")</f>
        <v>Returned</v>
      </c>
    </row>
    <row r="6408" spans="1:34" x14ac:dyDescent="0.25">
      <c r="A6408">
        <v>50432</v>
      </c>
      <c r="C6408" t="s">
        <v>428</v>
      </c>
      <c r="D6408" s="2" t="str">
        <f>TEXT(MID(Sales_Transactions[[#This Row],[Order Date]],2,5),"d/m/yyy")</f>
        <v>7/6/2009</v>
      </c>
      <c r="E6408" s="2" t="str">
        <f>TEXT(MID(Sales_Transactions[[#This Row],[Order Date]],2,5),"d")</f>
        <v>7</v>
      </c>
      <c r="F6408" s="2" t="str">
        <f>TEXT(MID(Sales_Transactions[[#This Row],[Order Date]],2,5),"m")</f>
        <v>6</v>
      </c>
      <c r="G6408" s="2" t="str">
        <f>TEXT(MID(Sales_Transactions[[#This Row],[Order Date]],2,5),"yyy")</f>
        <v>2009</v>
      </c>
      <c r="H6408" s="2" t="str">
        <f>TEXT(MID(Sales_Transactions[[#This Row],[Order Date]],2,5),"yyy/m")</f>
        <v>2009/6</v>
      </c>
      <c r="I6408" t="s">
        <v>22</v>
      </c>
      <c r="J6408">
        <f t="shared" si="600"/>
        <v>2</v>
      </c>
      <c r="K6408" s="2">
        <v>45</v>
      </c>
      <c r="L6408" s="3">
        <v>2494.92</v>
      </c>
      <c r="M6408" s="4">
        <v>0.08</v>
      </c>
      <c r="N6408" s="5" t="s">
        <v>23</v>
      </c>
      <c r="O6408" s="3">
        <v>816.72</v>
      </c>
      <c r="P6408" s="3">
        <v>55.48</v>
      </c>
      <c r="Q6408" s="3">
        <v>14.3</v>
      </c>
      <c r="R6408" s="5" t="s">
        <v>110</v>
      </c>
      <c r="S6408" s="5" t="s">
        <v>3476</v>
      </c>
      <c r="T6408" s="5" t="str">
        <f t="shared" si="601"/>
        <v>Jim Epp</v>
      </c>
      <c r="U6408" t="s">
        <v>855</v>
      </c>
      <c r="V6408" s="5" t="s">
        <v>27</v>
      </c>
      <c r="W6408" s="5" t="s">
        <v>28</v>
      </c>
      <c r="X6408" s="5" t="s">
        <v>75</v>
      </c>
      <c r="Y6408" s="5" t="s">
        <v>848</v>
      </c>
      <c r="Z6408" s="5" t="s">
        <v>43</v>
      </c>
      <c r="AA6408" s="4">
        <v>0.37</v>
      </c>
      <c r="AB6408" s="1">
        <v>39973</v>
      </c>
      <c r="AC6408" s="1">
        <v>14139</v>
      </c>
      <c r="AD6408">
        <f t="shared" si="602"/>
        <v>2</v>
      </c>
      <c r="AE6408">
        <f t="shared" ca="1" si="603"/>
        <v>85</v>
      </c>
      <c r="AF6408" t="str">
        <f t="shared" ca="1" si="604"/>
        <v>Over 65</v>
      </c>
      <c r="AG6408" s="3">
        <f t="shared" si="605"/>
        <v>1.5496803555555554</v>
      </c>
      <c r="AH6408" t="str">
        <f>_xlfn.IFNA(VLOOKUP(Sales_Transactions[[#This Row],[Order ID]],Returned_Items[#All],2,FALSE),"Not Returned")</f>
        <v>Returned</v>
      </c>
    </row>
    <row r="6409" spans="1:34" x14ac:dyDescent="0.25">
      <c r="A6409">
        <v>50500</v>
      </c>
      <c r="C6409" t="s">
        <v>1473</v>
      </c>
      <c r="D6409" s="2" t="str">
        <f>TEXT(MID(Sales_Transactions[[#This Row],[Order Date]],2,5),"d/m/yyy")</f>
        <v>6/9/2011</v>
      </c>
      <c r="E6409" s="2" t="str">
        <f>TEXT(MID(Sales_Transactions[[#This Row],[Order Date]],2,5),"d")</f>
        <v>6</v>
      </c>
      <c r="F6409" s="2" t="str">
        <f>TEXT(MID(Sales_Transactions[[#This Row],[Order Date]],2,5),"m")</f>
        <v>9</v>
      </c>
      <c r="G6409" s="2" t="str">
        <f>TEXT(MID(Sales_Transactions[[#This Row],[Order Date]],2,5),"yyy")</f>
        <v>2011</v>
      </c>
      <c r="H6409" s="2" t="str">
        <f>TEXT(MID(Sales_Transactions[[#This Row],[Order Date]],2,5),"yyy/m")</f>
        <v>2011/9</v>
      </c>
      <c r="I6409" t="s">
        <v>22</v>
      </c>
      <c r="J6409">
        <f t="shared" si="600"/>
        <v>2</v>
      </c>
      <c r="K6409" s="2">
        <v>11</v>
      </c>
      <c r="L6409" s="3">
        <v>64.86</v>
      </c>
      <c r="M6409" s="4">
        <v>0</v>
      </c>
      <c r="N6409" s="5" t="s">
        <v>23</v>
      </c>
      <c r="O6409" s="3">
        <v>22.05</v>
      </c>
      <c r="P6409" s="3">
        <v>5.43</v>
      </c>
      <c r="Q6409" s="3">
        <v>0.95</v>
      </c>
      <c r="R6409" s="5" t="s">
        <v>1450</v>
      </c>
      <c r="S6409" s="5" t="s">
        <v>1451</v>
      </c>
      <c r="T6409" s="5" t="str">
        <f t="shared" si="601"/>
        <v>Lisa DeCherney</v>
      </c>
      <c r="U6409" t="s">
        <v>855</v>
      </c>
      <c r="V6409" s="5" t="s">
        <v>37</v>
      </c>
      <c r="W6409" s="5" t="s">
        <v>28</v>
      </c>
      <c r="X6409" s="5" t="s">
        <v>75</v>
      </c>
      <c r="Y6409" s="5" t="s">
        <v>991</v>
      </c>
      <c r="Z6409" s="5" t="s">
        <v>84</v>
      </c>
      <c r="AA6409" s="4">
        <v>0.36</v>
      </c>
      <c r="AB6409" s="1">
        <v>40796</v>
      </c>
      <c r="AC6409" s="1">
        <v>14104</v>
      </c>
      <c r="AD6409">
        <f t="shared" si="602"/>
        <v>4</v>
      </c>
      <c r="AE6409">
        <f t="shared" ca="1" si="603"/>
        <v>85</v>
      </c>
      <c r="AF6409" t="str">
        <f t="shared" ca="1" si="604"/>
        <v>Over 65</v>
      </c>
      <c r="AG6409" s="3">
        <f t="shared" si="605"/>
        <v>0.57999999999999996</v>
      </c>
      <c r="AH6409" t="str">
        <f>_xlfn.IFNA(VLOOKUP(Sales_Transactions[[#This Row],[Order ID]],Returned_Items[#All],2,FALSE),"Not Returned")</f>
        <v>Not Returned</v>
      </c>
    </row>
    <row r="6410" spans="1:34" x14ac:dyDescent="0.25">
      <c r="A6410">
        <v>50500</v>
      </c>
      <c r="C6410" t="s">
        <v>1473</v>
      </c>
      <c r="D6410" s="2" t="str">
        <f>TEXT(MID(Sales_Transactions[[#This Row],[Order Date]],2,5),"d/m/yyy")</f>
        <v>6/9/2011</v>
      </c>
      <c r="E6410" s="2" t="str">
        <f>TEXT(MID(Sales_Transactions[[#This Row],[Order Date]],2,5),"d")</f>
        <v>6</v>
      </c>
      <c r="F6410" s="2" t="str">
        <f>TEXT(MID(Sales_Transactions[[#This Row],[Order Date]],2,5),"m")</f>
        <v>9</v>
      </c>
      <c r="G6410" s="2" t="str">
        <f>TEXT(MID(Sales_Transactions[[#This Row],[Order Date]],2,5),"yyy")</f>
        <v>2011</v>
      </c>
      <c r="H6410" s="2" t="str">
        <f>TEXT(MID(Sales_Transactions[[#This Row],[Order Date]],2,5),"yyy/m")</f>
        <v>2011/9</v>
      </c>
      <c r="I6410" t="s">
        <v>22</v>
      </c>
      <c r="J6410">
        <f t="shared" si="600"/>
        <v>2</v>
      </c>
      <c r="K6410" s="2">
        <v>45</v>
      </c>
      <c r="L6410" s="3">
        <v>109.39</v>
      </c>
      <c r="M6410" s="4">
        <v>7.0000000000000007E-2</v>
      </c>
      <c r="N6410" s="5" t="s">
        <v>67</v>
      </c>
      <c r="O6410" s="3">
        <v>16.309999999999999</v>
      </c>
      <c r="P6410" s="3">
        <v>2.4700000000000002</v>
      </c>
      <c r="Q6410" s="3">
        <v>1.02</v>
      </c>
      <c r="R6410" s="5" t="s">
        <v>1450</v>
      </c>
      <c r="S6410" s="5" t="s">
        <v>1451</v>
      </c>
      <c r="T6410" s="5" t="str">
        <f t="shared" si="601"/>
        <v>Lisa DeCherney</v>
      </c>
      <c r="U6410" t="s">
        <v>855</v>
      </c>
      <c r="V6410" s="5" t="s">
        <v>37</v>
      </c>
      <c r="W6410" s="5" t="s">
        <v>28</v>
      </c>
      <c r="X6410" s="5" t="s">
        <v>82</v>
      </c>
      <c r="Y6410" s="5" t="s">
        <v>519</v>
      </c>
      <c r="Z6410" s="5" t="s">
        <v>84</v>
      </c>
      <c r="AA6410" s="4">
        <v>0.38</v>
      </c>
      <c r="AB6410" s="1">
        <v>40792</v>
      </c>
      <c r="AC6410" s="1">
        <v>14083</v>
      </c>
      <c r="AD6410">
        <f t="shared" si="602"/>
        <v>0</v>
      </c>
      <c r="AE6410">
        <f t="shared" ca="1" si="603"/>
        <v>86</v>
      </c>
      <c r="AF6410" t="str">
        <f t="shared" ca="1" si="604"/>
        <v>Over 65</v>
      </c>
      <c r="AG6410" s="3">
        <f t="shared" si="605"/>
        <v>7.7517133333333335E-2</v>
      </c>
      <c r="AH6410" t="str">
        <f>_xlfn.IFNA(VLOOKUP(Sales_Transactions[[#This Row],[Order ID]],Returned_Items[#All],2,FALSE),"Not Returned")</f>
        <v>Not Returned</v>
      </c>
    </row>
    <row r="6411" spans="1:34" x14ac:dyDescent="0.25">
      <c r="A6411">
        <v>50626</v>
      </c>
      <c r="C6411" t="s">
        <v>2343</v>
      </c>
      <c r="D6411" s="2" t="str">
        <f>TEXT(MID(Sales_Transactions[[#This Row],[Order Date]],2,5),"d/m/yyy")</f>
        <v>20/10/2009</v>
      </c>
      <c r="E6411" s="2" t="str">
        <f>TEXT(MID(Sales_Transactions[[#This Row],[Order Date]],2,5),"d")</f>
        <v>20</v>
      </c>
      <c r="F6411" s="2" t="str">
        <f>TEXT(MID(Sales_Transactions[[#This Row],[Order Date]],2,5),"m")</f>
        <v>10</v>
      </c>
      <c r="G6411" s="2" t="str">
        <f>TEXT(MID(Sales_Transactions[[#This Row],[Order Date]],2,5),"yyy")</f>
        <v>2009</v>
      </c>
      <c r="H6411" s="2" t="str">
        <f>TEXT(MID(Sales_Transactions[[#This Row],[Order Date]],2,5),"yyy/m")</f>
        <v>2009/10</v>
      </c>
      <c r="I6411" t="s">
        <v>78</v>
      </c>
      <c r="J6411">
        <f t="shared" si="600"/>
        <v>3</v>
      </c>
      <c r="K6411" s="2">
        <v>18</v>
      </c>
      <c r="L6411" s="3">
        <v>3267.41</v>
      </c>
      <c r="M6411" s="4">
        <v>0</v>
      </c>
      <c r="N6411" s="5" t="s">
        <v>34</v>
      </c>
      <c r="O6411" s="3">
        <v>248.19</v>
      </c>
      <c r="P6411" s="3">
        <v>170.98</v>
      </c>
      <c r="Q6411" s="3">
        <v>35.89</v>
      </c>
      <c r="R6411" s="5" t="s">
        <v>2484</v>
      </c>
      <c r="S6411" s="5" t="s">
        <v>2666</v>
      </c>
      <c r="T6411" s="5" t="str">
        <f t="shared" si="601"/>
        <v>Dean Percer</v>
      </c>
      <c r="U6411" t="s">
        <v>855</v>
      </c>
      <c r="V6411" s="5" t="s">
        <v>37</v>
      </c>
      <c r="W6411" s="5" t="s">
        <v>57</v>
      </c>
      <c r="X6411" s="5" t="s">
        <v>104</v>
      </c>
      <c r="Y6411" s="5" t="s">
        <v>1688</v>
      </c>
      <c r="Z6411" s="5" t="s">
        <v>106</v>
      </c>
      <c r="AA6411" s="4">
        <v>0.66</v>
      </c>
      <c r="AB6411" s="1">
        <v>40107</v>
      </c>
      <c r="AC6411" s="1">
        <v>24663</v>
      </c>
      <c r="AD6411">
        <f t="shared" si="602"/>
        <v>1</v>
      </c>
      <c r="AE6411">
        <f t="shared" ca="1" si="603"/>
        <v>57</v>
      </c>
      <c r="AF6411" t="str">
        <f t="shared" ca="1" si="604"/>
        <v>18-64</v>
      </c>
      <c r="AG6411" s="3">
        <f t="shared" si="605"/>
        <v>11.492777777777778</v>
      </c>
      <c r="AH6411" t="str">
        <f>_xlfn.IFNA(VLOOKUP(Sales_Transactions[[#This Row],[Order ID]],Returned_Items[#All],2,FALSE),"Not Returned")</f>
        <v>Not Returned</v>
      </c>
    </row>
    <row r="6412" spans="1:34" x14ac:dyDescent="0.25">
      <c r="A6412">
        <v>50626</v>
      </c>
      <c r="C6412" t="s">
        <v>2343</v>
      </c>
      <c r="D6412" s="2" t="str">
        <f>TEXT(MID(Sales_Transactions[[#This Row],[Order Date]],2,5),"d/m/yyy")</f>
        <v>20/10/2009</v>
      </c>
      <c r="E6412" s="2" t="str">
        <f>TEXT(MID(Sales_Transactions[[#This Row],[Order Date]],2,5),"d")</f>
        <v>20</v>
      </c>
      <c r="F6412" s="2" t="str">
        <f>TEXT(MID(Sales_Transactions[[#This Row],[Order Date]],2,5),"m")</f>
        <v>10</v>
      </c>
      <c r="G6412" s="2" t="str">
        <f>TEXT(MID(Sales_Transactions[[#This Row],[Order Date]],2,5),"yyy")</f>
        <v>2009</v>
      </c>
      <c r="H6412" s="2" t="str">
        <f>TEXT(MID(Sales_Transactions[[#This Row],[Order Date]],2,5),"yyy/m")</f>
        <v>2009/10</v>
      </c>
      <c r="I6412" t="s">
        <v>78</v>
      </c>
      <c r="J6412">
        <f t="shared" si="600"/>
        <v>3</v>
      </c>
      <c r="K6412" s="2">
        <v>42</v>
      </c>
      <c r="L6412" s="3">
        <v>26126.92</v>
      </c>
      <c r="M6412" s="4">
        <v>0.04</v>
      </c>
      <c r="N6412" s="5" t="s">
        <v>23</v>
      </c>
      <c r="O6412" s="3">
        <v>9498.6</v>
      </c>
      <c r="P6412" s="3">
        <v>599.99</v>
      </c>
      <c r="Q6412" s="3">
        <v>24.49</v>
      </c>
      <c r="R6412" s="5" t="s">
        <v>2484</v>
      </c>
      <c r="S6412" s="5" t="s">
        <v>2666</v>
      </c>
      <c r="T6412" s="5" t="str">
        <f t="shared" si="601"/>
        <v>Dean Percer</v>
      </c>
      <c r="U6412" t="s">
        <v>855</v>
      </c>
      <c r="V6412" s="5" t="s">
        <v>37</v>
      </c>
      <c r="W6412" s="5" t="s">
        <v>48</v>
      </c>
      <c r="X6412" s="5" t="s">
        <v>131</v>
      </c>
      <c r="Y6412" s="5" t="s">
        <v>2408</v>
      </c>
      <c r="Z6412" s="5" t="s">
        <v>31</v>
      </c>
      <c r="AA6412" s="4">
        <v>0.5</v>
      </c>
      <c r="AB6412" s="1">
        <v>40108</v>
      </c>
      <c r="AC6412" s="1">
        <v>24700</v>
      </c>
      <c r="AD6412">
        <f t="shared" si="602"/>
        <v>2</v>
      </c>
      <c r="AE6412">
        <f t="shared" ca="1" si="603"/>
        <v>56</v>
      </c>
      <c r="AF6412" t="str">
        <f t="shared" ca="1" si="604"/>
        <v>18-64</v>
      </c>
      <c r="AG6412" s="3">
        <f t="shared" si="605"/>
        <v>14.862857238095238</v>
      </c>
      <c r="AH6412" t="str">
        <f>_xlfn.IFNA(VLOOKUP(Sales_Transactions[[#This Row],[Order ID]],Returned_Items[#All],2,FALSE),"Not Returned")</f>
        <v>Not Returned</v>
      </c>
    </row>
    <row r="6413" spans="1:34" x14ac:dyDescent="0.25">
      <c r="A6413">
        <v>50657</v>
      </c>
      <c r="C6413" t="s">
        <v>1109</v>
      </c>
      <c r="D6413" s="2" t="str">
        <f>TEXT(MID(Sales_Transactions[[#This Row],[Order Date]],2,5),"d/m/yyy")</f>
        <v>18/12/2011</v>
      </c>
      <c r="E6413" s="2" t="str">
        <f>TEXT(MID(Sales_Transactions[[#This Row],[Order Date]],2,5),"d")</f>
        <v>18</v>
      </c>
      <c r="F6413" s="2" t="str">
        <f>TEXT(MID(Sales_Transactions[[#This Row],[Order Date]],2,5),"m")</f>
        <v>12</v>
      </c>
      <c r="G6413" s="2" t="str">
        <f>TEXT(MID(Sales_Transactions[[#This Row],[Order Date]],2,5),"yyy")</f>
        <v>2011</v>
      </c>
      <c r="H6413" s="2" t="str">
        <f>TEXT(MID(Sales_Transactions[[#This Row],[Order Date]],2,5),"yyy/m")</f>
        <v>2011/12</v>
      </c>
      <c r="I6413" t="s">
        <v>33</v>
      </c>
      <c r="J6413">
        <f t="shared" si="600"/>
        <v>4</v>
      </c>
      <c r="K6413" s="2">
        <v>40</v>
      </c>
      <c r="L6413" s="3">
        <v>315.45</v>
      </c>
      <c r="M6413" s="4">
        <v>0.01</v>
      </c>
      <c r="N6413" s="5" t="s">
        <v>23</v>
      </c>
      <c r="O6413" s="3">
        <v>-305.88</v>
      </c>
      <c r="P6413" s="3">
        <v>7.38</v>
      </c>
      <c r="Q6413" s="3">
        <v>11.51</v>
      </c>
      <c r="R6413" s="5" t="s">
        <v>3403</v>
      </c>
      <c r="S6413" s="5" t="s">
        <v>3404</v>
      </c>
      <c r="T6413" s="5" t="str">
        <f t="shared" si="601"/>
        <v>Aleksandra Gannaway</v>
      </c>
      <c r="U6413" t="s">
        <v>855</v>
      </c>
      <c r="V6413" s="5" t="s">
        <v>47</v>
      </c>
      <c r="W6413" s="5" t="s">
        <v>28</v>
      </c>
      <c r="X6413" s="5" t="s">
        <v>41</v>
      </c>
      <c r="Y6413" s="5" t="s">
        <v>2995</v>
      </c>
      <c r="Z6413" s="5" t="s">
        <v>43</v>
      </c>
      <c r="AA6413" s="4">
        <v>0.36</v>
      </c>
      <c r="AB6413" s="1">
        <v>40896</v>
      </c>
      <c r="AC6413" s="1">
        <v>24610</v>
      </c>
      <c r="AD6413">
        <f t="shared" si="602"/>
        <v>1</v>
      </c>
      <c r="AE6413">
        <f t="shared" ca="1" si="603"/>
        <v>57</v>
      </c>
      <c r="AF6413" t="str">
        <f t="shared" ca="1" si="604"/>
        <v>18-64</v>
      </c>
      <c r="AG6413" s="3">
        <f t="shared" si="605"/>
        <v>0.47223154999999994</v>
      </c>
      <c r="AH6413" t="str">
        <f>_xlfn.IFNA(VLOOKUP(Sales_Transactions[[#This Row],[Order ID]],Returned_Items[#All],2,FALSE),"Not Returned")</f>
        <v>Not Returned</v>
      </c>
    </row>
    <row r="6414" spans="1:34" x14ac:dyDescent="0.25">
      <c r="A6414">
        <v>50657</v>
      </c>
      <c r="C6414" t="s">
        <v>1109</v>
      </c>
      <c r="D6414" s="2" t="str">
        <f>TEXT(MID(Sales_Transactions[[#This Row],[Order Date]],2,5),"d/m/yyy")</f>
        <v>18/12/2011</v>
      </c>
      <c r="E6414" s="2" t="str">
        <f>TEXT(MID(Sales_Transactions[[#This Row],[Order Date]],2,5),"d")</f>
        <v>18</v>
      </c>
      <c r="F6414" s="2" t="str">
        <f>TEXT(MID(Sales_Transactions[[#This Row],[Order Date]],2,5),"m")</f>
        <v>12</v>
      </c>
      <c r="G6414" s="2" t="str">
        <f>TEXT(MID(Sales_Transactions[[#This Row],[Order Date]],2,5),"yyy")</f>
        <v>2011</v>
      </c>
      <c r="H6414" s="2" t="str">
        <f>TEXT(MID(Sales_Transactions[[#This Row],[Order Date]],2,5),"yyy/m")</f>
        <v>2011/12</v>
      </c>
      <c r="I6414" t="s">
        <v>33</v>
      </c>
      <c r="J6414">
        <f t="shared" si="600"/>
        <v>4</v>
      </c>
      <c r="K6414" s="2">
        <v>16</v>
      </c>
      <c r="L6414" s="3">
        <v>60.02</v>
      </c>
      <c r="M6414" s="4">
        <v>0.1</v>
      </c>
      <c r="N6414" s="5" t="s">
        <v>67</v>
      </c>
      <c r="O6414" s="3">
        <v>0.94</v>
      </c>
      <c r="P6414" s="3">
        <v>3.71</v>
      </c>
      <c r="Q6414" s="3">
        <v>1.93</v>
      </c>
      <c r="R6414" s="5" t="s">
        <v>3403</v>
      </c>
      <c r="S6414" s="5" t="s">
        <v>3404</v>
      </c>
      <c r="T6414" s="5" t="str">
        <f t="shared" si="601"/>
        <v>Aleksandra Gannaway</v>
      </c>
      <c r="U6414" t="s">
        <v>855</v>
      </c>
      <c r="V6414" s="5" t="s">
        <v>47</v>
      </c>
      <c r="W6414" s="5" t="s">
        <v>28</v>
      </c>
      <c r="X6414" s="5" t="s">
        <v>75</v>
      </c>
      <c r="Y6414" s="5" t="s">
        <v>2079</v>
      </c>
      <c r="Z6414" s="5" t="s">
        <v>84</v>
      </c>
      <c r="AA6414" s="4">
        <v>0.35</v>
      </c>
      <c r="AB6414" s="1">
        <v>40897</v>
      </c>
      <c r="AC6414" s="1">
        <v>24778</v>
      </c>
      <c r="AD6414">
        <f t="shared" si="602"/>
        <v>2</v>
      </c>
      <c r="AE6414">
        <f t="shared" ca="1" si="603"/>
        <v>56</v>
      </c>
      <c r="AF6414" t="str">
        <f t="shared" ca="1" si="604"/>
        <v>18-64</v>
      </c>
      <c r="AG6414" s="3">
        <f t="shared" si="605"/>
        <v>0.35226812499999999</v>
      </c>
      <c r="AH6414" t="str">
        <f>_xlfn.IFNA(VLOOKUP(Sales_Transactions[[#This Row],[Order ID]],Returned_Items[#All],2,FALSE),"Not Returned")</f>
        <v>Not Returned</v>
      </c>
    </row>
    <row r="6415" spans="1:34" x14ac:dyDescent="0.25">
      <c r="A6415">
        <v>50657</v>
      </c>
      <c r="C6415" t="s">
        <v>1109</v>
      </c>
      <c r="D6415" s="2" t="str">
        <f>TEXT(MID(Sales_Transactions[[#This Row],[Order Date]],2,5),"d/m/yyy")</f>
        <v>18/12/2011</v>
      </c>
      <c r="E6415" s="2" t="str">
        <f>TEXT(MID(Sales_Transactions[[#This Row],[Order Date]],2,5),"d")</f>
        <v>18</v>
      </c>
      <c r="F6415" s="2" t="str">
        <f>TEXT(MID(Sales_Transactions[[#This Row],[Order Date]],2,5),"m")</f>
        <v>12</v>
      </c>
      <c r="G6415" s="2" t="str">
        <f>TEXT(MID(Sales_Transactions[[#This Row],[Order Date]],2,5),"yyy")</f>
        <v>2011</v>
      </c>
      <c r="H6415" s="2" t="str">
        <f>TEXT(MID(Sales_Transactions[[#This Row],[Order Date]],2,5),"yyy/m")</f>
        <v>2011/12</v>
      </c>
      <c r="I6415" t="s">
        <v>33</v>
      </c>
      <c r="J6415">
        <f t="shared" si="600"/>
        <v>4</v>
      </c>
      <c r="K6415" s="2">
        <v>49</v>
      </c>
      <c r="L6415" s="3">
        <v>7413.29</v>
      </c>
      <c r="M6415" s="4">
        <v>0.01</v>
      </c>
      <c r="N6415" s="5" t="s">
        <v>34</v>
      </c>
      <c r="O6415" s="3">
        <v>1148.23</v>
      </c>
      <c r="P6415" s="3">
        <v>150.97999999999999</v>
      </c>
      <c r="Q6415" s="3">
        <v>16.010000000000002</v>
      </c>
      <c r="R6415" s="5" t="s">
        <v>3403</v>
      </c>
      <c r="S6415" s="5" t="s">
        <v>3404</v>
      </c>
      <c r="T6415" s="5" t="str">
        <f t="shared" si="601"/>
        <v>Aleksandra Gannaway</v>
      </c>
      <c r="U6415" t="s">
        <v>855</v>
      </c>
      <c r="V6415" s="5" t="s">
        <v>47</v>
      </c>
      <c r="W6415" s="5" t="s">
        <v>57</v>
      </c>
      <c r="X6415" s="5" t="s">
        <v>107</v>
      </c>
      <c r="Y6415" s="5" t="s">
        <v>2525</v>
      </c>
      <c r="Z6415" s="5" t="s">
        <v>106</v>
      </c>
      <c r="AA6415" s="4">
        <v>0.7</v>
      </c>
      <c r="AB6415" s="1">
        <v>40897</v>
      </c>
      <c r="AC6415" s="1">
        <v>24490</v>
      </c>
      <c r="AD6415">
        <f t="shared" si="602"/>
        <v>2</v>
      </c>
      <c r="AE6415">
        <f t="shared" ca="1" si="603"/>
        <v>57</v>
      </c>
      <c r="AF6415" t="str">
        <f t="shared" ca="1" si="604"/>
        <v>18-64</v>
      </c>
      <c r="AG6415" s="3">
        <f t="shared" si="605"/>
        <v>3.4076510612244895</v>
      </c>
      <c r="AH6415" t="str">
        <f>_xlfn.IFNA(VLOOKUP(Sales_Transactions[[#This Row],[Order ID]],Returned_Items[#All],2,FALSE),"Not Returned")</f>
        <v>Not Returned</v>
      </c>
    </row>
    <row r="6416" spans="1:34" x14ac:dyDescent="0.25">
      <c r="A6416">
        <v>50725</v>
      </c>
      <c r="C6416" t="s">
        <v>77</v>
      </c>
      <c r="D6416" s="2" t="str">
        <f>TEXT(MID(Sales_Transactions[[#This Row],[Order Date]],2,5),"d/m/yyy")</f>
        <v>23/11/2010</v>
      </c>
      <c r="E6416" s="2" t="str">
        <f>TEXT(MID(Sales_Transactions[[#This Row],[Order Date]],2,5),"d")</f>
        <v>23</v>
      </c>
      <c r="F6416" s="2" t="str">
        <f>TEXT(MID(Sales_Transactions[[#This Row],[Order Date]],2,5),"m")</f>
        <v>11</v>
      </c>
      <c r="G6416" s="2" t="str">
        <f>TEXT(MID(Sales_Transactions[[#This Row],[Order Date]],2,5),"yyy")</f>
        <v>2010</v>
      </c>
      <c r="H6416" s="2" t="str">
        <f>TEXT(MID(Sales_Transactions[[#This Row],[Order Date]],2,5),"yyy/m")</f>
        <v>2010/11</v>
      </c>
      <c r="I6416" t="s">
        <v>78</v>
      </c>
      <c r="J6416">
        <f t="shared" si="600"/>
        <v>3</v>
      </c>
      <c r="K6416" s="2">
        <v>19</v>
      </c>
      <c r="L6416" s="3">
        <v>2441.1405</v>
      </c>
      <c r="M6416" s="4">
        <v>0.05</v>
      </c>
      <c r="N6416" s="5" t="s">
        <v>23</v>
      </c>
      <c r="O6416" s="3">
        <v>261.95999999999998</v>
      </c>
      <c r="P6416" s="3">
        <v>155.99</v>
      </c>
      <c r="Q6416" s="3">
        <v>8.99</v>
      </c>
      <c r="R6416" s="5" t="s">
        <v>24</v>
      </c>
      <c r="S6416" s="5" t="s">
        <v>2628</v>
      </c>
      <c r="T6416" s="5" t="str">
        <f t="shared" si="601"/>
        <v>Muhammed Yedwab</v>
      </c>
      <c r="U6416" t="s">
        <v>855</v>
      </c>
      <c r="V6416" s="5" t="s">
        <v>37</v>
      </c>
      <c r="W6416" s="5" t="s">
        <v>48</v>
      </c>
      <c r="X6416" s="5" t="s">
        <v>49</v>
      </c>
      <c r="Y6416" s="5" t="s">
        <v>682</v>
      </c>
      <c r="Z6416" s="5" t="s">
        <v>43</v>
      </c>
      <c r="AA6416" s="4">
        <v>0.55000000000000004</v>
      </c>
      <c r="AB6416" s="1">
        <v>40507</v>
      </c>
      <c r="AC6416" s="1">
        <v>24677</v>
      </c>
      <c r="AD6416">
        <f t="shared" si="602"/>
        <v>2</v>
      </c>
      <c r="AE6416">
        <f t="shared" ca="1" si="603"/>
        <v>57</v>
      </c>
      <c r="AF6416" t="str">
        <f t="shared" ca="1" si="604"/>
        <v>18-64</v>
      </c>
      <c r="AG6416" s="3">
        <f t="shared" si="605"/>
        <v>8.6790528947368433</v>
      </c>
      <c r="AH6416" t="str">
        <f>_xlfn.IFNA(VLOOKUP(Sales_Transactions[[#This Row],[Order ID]],Returned_Items[#All],2,FALSE),"Not Returned")</f>
        <v>Not Returned</v>
      </c>
    </row>
    <row r="6417" spans="1:34" x14ac:dyDescent="0.25">
      <c r="A6417">
        <v>51175</v>
      </c>
      <c r="C6417" t="s">
        <v>1536</v>
      </c>
      <c r="D6417" s="2" t="str">
        <f>TEXT(MID(Sales_Transactions[[#This Row],[Order Date]],2,5),"d/m/yyy")</f>
        <v>14/8/2012</v>
      </c>
      <c r="E6417" s="2" t="str">
        <f>TEXT(MID(Sales_Transactions[[#This Row],[Order Date]],2,5),"d")</f>
        <v>14</v>
      </c>
      <c r="F6417" s="2" t="str">
        <f>TEXT(MID(Sales_Transactions[[#This Row],[Order Date]],2,5),"m")</f>
        <v>8</v>
      </c>
      <c r="G6417" s="2" t="str">
        <f>TEXT(MID(Sales_Transactions[[#This Row],[Order Date]],2,5),"yyy")</f>
        <v>2012</v>
      </c>
      <c r="H6417" s="2" t="str">
        <f>TEXT(MID(Sales_Transactions[[#This Row],[Order Date]],2,5),"yyy/m")</f>
        <v>2012/8</v>
      </c>
      <c r="I6417" t="s">
        <v>33</v>
      </c>
      <c r="J6417">
        <f t="shared" si="600"/>
        <v>4</v>
      </c>
      <c r="K6417" s="2">
        <v>28</v>
      </c>
      <c r="L6417" s="3">
        <v>1135.24</v>
      </c>
      <c r="M6417" s="4">
        <v>0.06</v>
      </c>
      <c r="N6417" s="5" t="s">
        <v>23</v>
      </c>
      <c r="O6417" s="3">
        <v>271.81</v>
      </c>
      <c r="P6417" s="3">
        <v>41.71</v>
      </c>
      <c r="Q6417" s="3">
        <v>4.5</v>
      </c>
      <c r="R6417" s="5" t="s">
        <v>2717</v>
      </c>
      <c r="S6417" s="5" t="s">
        <v>2342</v>
      </c>
      <c r="T6417" s="5" t="str">
        <f t="shared" si="601"/>
        <v>Katherine Hughes</v>
      </c>
      <c r="U6417" t="s">
        <v>855</v>
      </c>
      <c r="V6417" s="5" t="s">
        <v>37</v>
      </c>
      <c r="W6417" s="5" t="s">
        <v>28</v>
      </c>
      <c r="X6417" s="5" t="s">
        <v>38</v>
      </c>
      <c r="Y6417" s="5" t="s">
        <v>1315</v>
      </c>
      <c r="Z6417" s="5" t="s">
        <v>43</v>
      </c>
      <c r="AA6417" s="4">
        <v>0.56000000000000005</v>
      </c>
      <c r="AB6417" s="1">
        <v>41135</v>
      </c>
      <c r="AC6417" s="1">
        <v>24582</v>
      </c>
      <c r="AD6417">
        <f t="shared" si="602"/>
        <v>0</v>
      </c>
      <c r="AE6417">
        <f t="shared" ca="1" si="603"/>
        <v>57</v>
      </c>
      <c r="AF6417" t="str">
        <f t="shared" ca="1" si="604"/>
        <v>18-64</v>
      </c>
      <c r="AG6417" s="3">
        <f t="shared" si="605"/>
        <v>1.6494633571428572</v>
      </c>
      <c r="AH6417" t="str">
        <f>_xlfn.IFNA(VLOOKUP(Sales_Transactions[[#This Row],[Order ID]],Returned_Items[#All],2,FALSE),"Not Returned")</f>
        <v>Not Returned</v>
      </c>
    </row>
    <row r="6418" spans="1:34" x14ac:dyDescent="0.25">
      <c r="A6418">
        <v>51175</v>
      </c>
      <c r="C6418" t="s">
        <v>1536</v>
      </c>
      <c r="D6418" s="2" t="str">
        <f>TEXT(MID(Sales_Transactions[[#This Row],[Order Date]],2,5),"d/m/yyy")</f>
        <v>14/8/2012</v>
      </c>
      <c r="E6418" s="2" t="str">
        <f>TEXT(MID(Sales_Transactions[[#This Row],[Order Date]],2,5),"d")</f>
        <v>14</v>
      </c>
      <c r="F6418" s="2" t="str">
        <f>TEXT(MID(Sales_Transactions[[#This Row],[Order Date]],2,5),"m")</f>
        <v>8</v>
      </c>
      <c r="G6418" s="2" t="str">
        <f>TEXT(MID(Sales_Transactions[[#This Row],[Order Date]],2,5),"yyy")</f>
        <v>2012</v>
      </c>
      <c r="H6418" s="2" t="str">
        <f>TEXT(MID(Sales_Transactions[[#This Row],[Order Date]],2,5),"yyy/m")</f>
        <v>2012/8</v>
      </c>
      <c r="I6418" t="s">
        <v>33</v>
      </c>
      <c r="J6418">
        <f t="shared" si="600"/>
        <v>4</v>
      </c>
      <c r="K6418" s="2">
        <v>3</v>
      </c>
      <c r="L6418" s="3">
        <v>2136.9299999999998</v>
      </c>
      <c r="M6418" s="4">
        <v>0.04</v>
      </c>
      <c r="N6418" s="5" t="s">
        <v>23</v>
      </c>
      <c r="O6418" s="3">
        <v>-2297.48</v>
      </c>
      <c r="P6418" s="3">
        <v>699.99</v>
      </c>
      <c r="Q6418" s="3">
        <v>24.49</v>
      </c>
      <c r="R6418" s="5" t="s">
        <v>2717</v>
      </c>
      <c r="S6418" s="5" t="s">
        <v>2342</v>
      </c>
      <c r="T6418" s="5" t="str">
        <f t="shared" si="601"/>
        <v>Katherine Hughes</v>
      </c>
      <c r="U6418" t="s">
        <v>855</v>
      </c>
      <c r="V6418" s="5" t="s">
        <v>37</v>
      </c>
      <c r="W6418" s="5" t="s">
        <v>48</v>
      </c>
      <c r="X6418" s="5" t="s">
        <v>131</v>
      </c>
      <c r="Y6418" s="5" t="s">
        <v>673</v>
      </c>
      <c r="Z6418" s="5" t="s">
        <v>31</v>
      </c>
      <c r="AA6418" s="4">
        <v>0.41</v>
      </c>
      <c r="AB6418" s="1">
        <v>41136</v>
      </c>
      <c r="AC6418" s="1">
        <v>24610</v>
      </c>
      <c r="AD6418">
        <f t="shared" si="602"/>
        <v>1</v>
      </c>
      <c r="AE6418">
        <f t="shared" ca="1" si="603"/>
        <v>57</v>
      </c>
      <c r="AF6418" t="str">
        <f t="shared" ca="1" si="604"/>
        <v>18-64</v>
      </c>
      <c r="AG6418" s="3">
        <f t="shared" si="605"/>
        <v>241.40000133333334</v>
      </c>
      <c r="AH6418" t="str">
        <f>_xlfn.IFNA(VLOOKUP(Sales_Transactions[[#This Row],[Order ID]],Returned_Items[#All],2,FALSE),"Not Returned")</f>
        <v>Not Returned</v>
      </c>
    </row>
    <row r="6419" spans="1:34" x14ac:dyDescent="0.25">
      <c r="A6419">
        <v>51202</v>
      </c>
      <c r="C6419" t="s">
        <v>1612</v>
      </c>
      <c r="D6419" s="2" t="str">
        <f>TEXT(MID(Sales_Transactions[[#This Row],[Order Date]],2,5),"d/m/yyy")</f>
        <v>13/4/2012</v>
      </c>
      <c r="E6419" s="2" t="str">
        <f>TEXT(MID(Sales_Transactions[[#This Row],[Order Date]],2,5),"d")</f>
        <v>13</v>
      </c>
      <c r="F6419" s="2" t="str">
        <f>TEXT(MID(Sales_Transactions[[#This Row],[Order Date]],2,5),"m")</f>
        <v>4</v>
      </c>
      <c r="G6419" s="2" t="str">
        <f>TEXT(MID(Sales_Transactions[[#This Row],[Order Date]],2,5),"yyy")</f>
        <v>2012</v>
      </c>
      <c r="H6419" s="2" t="str">
        <f>TEXT(MID(Sales_Transactions[[#This Row],[Order Date]],2,5),"yyy/m")</f>
        <v>2012/4</v>
      </c>
      <c r="I6419" t="s">
        <v>33</v>
      </c>
      <c r="J6419">
        <f t="shared" si="600"/>
        <v>4</v>
      </c>
      <c r="K6419" s="2">
        <v>4</v>
      </c>
      <c r="L6419" s="3">
        <v>30.89</v>
      </c>
      <c r="M6419" s="4">
        <v>0.06</v>
      </c>
      <c r="N6419" s="5" t="s">
        <v>23</v>
      </c>
      <c r="O6419" s="3">
        <v>-19.55</v>
      </c>
      <c r="P6419" s="3">
        <v>5.78</v>
      </c>
      <c r="Q6419" s="3">
        <v>7.64</v>
      </c>
      <c r="R6419" s="5" t="s">
        <v>110</v>
      </c>
      <c r="S6419" s="5" t="s">
        <v>3476</v>
      </c>
      <c r="T6419" s="5" t="str">
        <f t="shared" si="601"/>
        <v>Jim Epp</v>
      </c>
      <c r="U6419" t="s">
        <v>855</v>
      </c>
      <c r="V6419" s="5" t="s">
        <v>27</v>
      </c>
      <c r="W6419" s="5" t="s">
        <v>28</v>
      </c>
      <c r="X6419" s="5" t="s">
        <v>75</v>
      </c>
      <c r="Y6419" s="5" t="s">
        <v>1387</v>
      </c>
      <c r="Z6419" s="5" t="s">
        <v>43</v>
      </c>
      <c r="AA6419" s="4">
        <v>0.36</v>
      </c>
      <c r="AB6419" s="1">
        <v>41014</v>
      </c>
      <c r="AC6419" s="1">
        <v>24761</v>
      </c>
      <c r="AD6419">
        <f t="shared" si="602"/>
        <v>2</v>
      </c>
      <c r="AE6419">
        <f t="shared" ca="1" si="603"/>
        <v>56</v>
      </c>
      <c r="AF6419" t="str">
        <f t="shared" ca="1" si="604"/>
        <v>18-64</v>
      </c>
      <c r="AG6419" s="3">
        <f t="shared" si="605"/>
        <v>3.354133</v>
      </c>
      <c r="AH6419" t="str">
        <f>_xlfn.IFNA(VLOOKUP(Sales_Transactions[[#This Row],[Order ID]],Returned_Items[#All],2,FALSE),"Not Returned")</f>
        <v>Not Returned</v>
      </c>
    </row>
    <row r="6420" spans="1:34" x14ac:dyDescent="0.25">
      <c r="A6420">
        <v>51202</v>
      </c>
      <c r="C6420" t="s">
        <v>1612</v>
      </c>
      <c r="D6420" s="2" t="str">
        <f>TEXT(MID(Sales_Transactions[[#This Row],[Order Date]],2,5),"d/m/yyy")</f>
        <v>13/4/2012</v>
      </c>
      <c r="E6420" s="2" t="str">
        <f>TEXT(MID(Sales_Transactions[[#This Row],[Order Date]],2,5),"d")</f>
        <v>13</v>
      </c>
      <c r="F6420" s="2" t="str">
        <f>TEXT(MID(Sales_Transactions[[#This Row],[Order Date]],2,5),"m")</f>
        <v>4</v>
      </c>
      <c r="G6420" s="2" t="str">
        <f>TEXT(MID(Sales_Transactions[[#This Row],[Order Date]],2,5),"yyy")</f>
        <v>2012</v>
      </c>
      <c r="H6420" s="2" t="str">
        <f>TEXT(MID(Sales_Transactions[[#This Row],[Order Date]],2,5),"yyy/m")</f>
        <v>2012/4</v>
      </c>
      <c r="I6420" t="s">
        <v>33</v>
      </c>
      <c r="J6420">
        <f t="shared" si="600"/>
        <v>4</v>
      </c>
      <c r="K6420" s="2">
        <v>34</v>
      </c>
      <c r="L6420" s="3">
        <v>170.46</v>
      </c>
      <c r="M6420" s="4">
        <v>0.1</v>
      </c>
      <c r="N6420" s="5" t="s">
        <v>23</v>
      </c>
      <c r="O6420" s="3">
        <v>-104.35</v>
      </c>
      <c r="P6420" s="3">
        <v>5.28</v>
      </c>
      <c r="Q6420" s="3">
        <v>5.66</v>
      </c>
      <c r="R6420" s="5" t="s">
        <v>110</v>
      </c>
      <c r="S6420" s="5" t="s">
        <v>3476</v>
      </c>
      <c r="T6420" s="5" t="str">
        <f t="shared" si="601"/>
        <v>Jim Epp</v>
      </c>
      <c r="U6420" t="s">
        <v>855</v>
      </c>
      <c r="V6420" s="5" t="s">
        <v>27</v>
      </c>
      <c r="W6420" s="5" t="s">
        <v>28</v>
      </c>
      <c r="X6420" s="5" t="s">
        <v>75</v>
      </c>
      <c r="Y6420" s="5" t="s">
        <v>697</v>
      </c>
      <c r="Z6420" s="5" t="s">
        <v>43</v>
      </c>
      <c r="AA6420" s="4">
        <v>0.4</v>
      </c>
      <c r="AB6420" s="1">
        <v>41013</v>
      </c>
      <c r="AC6420" s="1">
        <v>24516</v>
      </c>
      <c r="AD6420">
        <f t="shared" si="602"/>
        <v>1</v>
      </c>
      <c r="AE6420">
        <f t="shared" ca="1" si="603"/>
        <v>57</v>
      </c>
      <c r="AF6420" t="str">
        <f t="shared" ca="1" si="604"/>
        <v>18-64</v>
      </c>
      <c r="AG6420" s="3">
        <f t="shared" si="605"/>
        <v>0.32160941176470592</v>
      </c>
      <c r="AH6420" t="str">
        <f>_xlfn.IFNA(VLOOKUP(Sales_Transactions[[#This Row],[Order ID]],Returned_Items[#All],2,FALSE),"Not Returned")</f>
        <v>Not Returned</v>
      </c>
    </row>
    <row r="6421" spans="1:34" x14ac:dyDescent="0.25">
      <c r="A6421">
        <v>51488</v>
      </c>
      <c r="C6421" t="s">
        <v>1659</v>
      </c>
      <c r="D6421" s="2" t="str">
        <f>TEXT(MID(Sales_Transactions[[#This Row],[Order Date]],2,5),"d/m/yyy")</f>
        <v>2/5/2010</v>
      </c>
      <c r="E6421" s="2" t="str">
        <f>TEXT(MID(Sales_Transactions[[#This Row],[Order Date]],2,5),"d")</f>
        <v>2</v>
      </c>
      <c r="F6421" s="2" t="str">
        <f>TEXT(MID(Sales_Transactions[[#This Row],[Order Date]],2,5),"m")</f>
        <v>5</v>
      </c>
      <c r="G6421" s="2" t="str">
        <f>TEXT(MID(Sales_Transactions[[#This Row],[Order Date]],2,5),"yyy")</f>
        <v>2010</v>
      </c>
      <c r="H6421" s="2" t="str">
        <f>TEXT(MID(Sales_Transactions[[#This Row],[Order Date]],2,5),"yyy/m")</f>
        <v>2010/5</v>
      </c>
      <c r="I6421" t="s">
        <v>33</v>
      </c>
      <c r="J6421">
        <f t="shared" si="600"/>
        <v>4</v>
      </c>
      <c r="K6421" s="2">
        <v>31</v>
      </c>
      <c r="L6421" s="3">
        <v>1561.96</v>
      </c>
      <c r="M6421" s="4">
        <v>0.03</v>
      </c>
      <c r="N6421" s="5" t="s">
        <v>23</v>
      </c>
      <c r="O6421" s="3">
        <v>119.92</v>
      </c>
      <c r="P6421" s="3">
        <v>50.98</v>
      </c>
      <c r="Q6421" s="3">
        <v>13.66</v>
      </c>
      <c r="R6421" s="5" t="s">
        <v>1531</v>
      </c>
      <c r="S6421" s="5" t="s">
        <v>2060</v>
      </c>
      <c r="T6421" s="5" t="str">
        <f t="shared" si="601"/>
        <v>Liz MacKendrick</v>
      </c>
      <c r="U6421" t="s">
        <v>855</v>
      </c>
      <c r="V6421" s="5" t="s">
        <v>47</v>
      </c>
      <c r="W6421" s="5" t="s">
        <v>28</v>
      </c>
      <c r="X6421" s="5" t="s">
        <v>38</v>
      </c>
      <c r="Y6421" s="5" t="s">
        <v>863</v>
      </c>
      <c r="Z6421" s="5" t="s">
        <v>43</v>
      </c>
      <c r="AA6421" s="4">
        <v>0.57999999999999996</v>
      </c>
      <c r="AB6421" s="1">
        <v>40301</v>
      </c>
      <c r="AC6421" s="1">
        <v>24626</v>
      </c>
      <c r="AD6421">
        <f t="shared" si="602"/>
        <v>1</v>
      </c>
      <c r="AE6421">
        <f t="shared" ca="1" si="603"/>
        <v>57</v>
      </c>
      <c r="AF6421" t="str">
        <f t="shared" ca="1" si="604"/>
        <v>18-64</v>
      </c>
      <c r="AG6421" s="3">
        <f t="shared" si="605"/>
        <v>2.0846679354838709</v>
      </c>
      <c r="AH6421" t="str">
        <f>_xlfn.IFNA(VLOOKUP(Sales_Transactions[[#This Row],[Order ID]],Returned_Items[#All],2,FALSE),"Not Returned")</f>
        <v>Not Returned</v>
      </c>
    </row>
    <row r="6422" spans="1:34" x14ac:dyDescent="0.25">
      <c r="A6422">
        <v>51873</v>
      </c>
      <c r="C6422" t="s">
        <v>1150</v>
      </c>
      <c r="D6422" s="2" t="str">
        <f>TEXT(MID(Sales_Transactions[[#This Row],[Order Date]],2,5),"d/m/yyy")</f>
        <v>6/5/2009</v>
      </c>
      <c r="E6422" s="2" t="str">
        <f>TEXT(MID(Sales_Transactions[[#This Row],[Order Date]],2,5),"d")</f>
        <v>6</v>
      </c>
      <c r="F6422" s="2" t="str">
        <f>TEXT(MID(Sales_Transactions[[#This Row],[Order Date]],2,5),"m")</f>
        <v>5</v>
      </c>
      <c r="G6422" s="2" t="str">
        <f>TEXT(MID(Sales_Transactions[[#This Row],[Order Date]],2,5),"yyy")</f>
        <v>2009</v>
      </c>
      <c r="H6422" s="2" t="str">
        <f>TEXT(MID(Sales_Transactions[[#This Row],[Order Date]],2,5),"yyy/m")</f>
        <v>2009/5</v>
      </c>
      <c r="I6422" t="s">
        <v>33</v>
      </c>
      <c r="J6422">
        <f t="shared" si="600"/>
        <v>4</v>
      </c>
      <c r="K6422" s="2">
        <v>29</v>
      </c>
      <c r="L6422" s="3">
        <v>265.92</v>
      </c>
      <c r="M6422" s="4">
        <v>0.04</v>
      </c>
      <c r="N6422" s="5" t="s">
        <v>23</v>
      </c>
      <c r="O6422" s="3">
        <v>79.67</v>
      </c>
      <c r="P6422" s="3">
        <v>9.11</v>
      </c>
      <c r="Q6422" s="3">
        <v>2.15</v>
      </c>
      <c r="R6422" s="5" t="s">
        <v>24</v>
      </c>
      <c r="S6422" s="5" t="s">
        <v>2628</v>
      </c>
      <c r="T6422" s="5" t="str">
        <f t="shared" si="601"/>
        <v>Muhammed Yedwab</v>
      </c>
      <c r="U6422" t="s">
        <v>855</v>
      </c>
      <c r="V6422" s="5" t="s">
        <v>37</v>
      </c>
      <c r="W6422" s="5" t="s">
        <v>28</v>
      </c>
      <c r="X6422" s="5" t="s">
        <v>75</v>
      </c>
      <c r="Y6422" s="5" t="s">
        <v>2519</v>
      </c>
      <c r="Z6422" s="5" t="s">
        <v>84</v>
      </c>
      <c r="AA6422" s="4">
        <v>0.4</v>
      </c>
      <c r="AB6422" s="1">
        <v>39939</v>
      </c>
      <c r="AC6422" s="1">
        <v>24781</v>
      </c>
      <c r="AD6422">
        <f t="shared" si="602"/>
        <v>0</v>
      </c>
      <c r="AE6422">
        <f t="shared" ca="1" si="603"/>
        <v>56</v>
      </c>
      <c r="AF6422" t="str">
        <f t="shared" ca="1" si="604"/>
        <v>18-64</v>
      </c>
      <c r="AG6422" s="3">
        <f t="shared" si="605"/>
        <v>0.38815020689655172</v>
      </c>
      <c r="AH6422" t="str">
        <f>_xlfn.IFNA(VLOOKUP(Sales_Transactions[[#This Row],[Order ID]],Returned_Items[#All],2,FALSE),"Not Returned")</f>
        <v>Not Returned</v>
      </c>
    </row>
    <row r="6423" spans="1:34" x14ac:dyDescent="0.25">
      <c r="A6423">
        <v>52711</v>
      </c>
      <c r="C6423" t="s">
        <v>2518</v>
      </c>
      <c r="D6423" s="2" t="str">
        <f>TEXT(MID(Sales_Transactions[[#This Row],[Order Date]],2,5),"d/m/yyy")</f>
        <v>23/9/2011</v>
      </c>
      <c r="E6423" s="2" t="str">
        <f>TEXT(MID(Sales_Transactions[[#This Row],[Order Date]],2,5),"d")</f>
        <v>23</v>
      </c>
      <c r="F6423" s="2" t="str">
        <f>TEXT(MID(Sales_Transactions[[#This Row],[Order Date]],2,5),"m")</f>
        <v>9</v>
      </c>
      <c r="G6423" s="2" t="str">
        <f>TEXT(MID(Sales_Transactions[[#This Row],[Order Date]],2,5),"yyy")</f>
        <v>2011</v>
      </c>
      <c r="H6423" s="2" t="str">
        <f>TEXT(MID(Sales_Transactions[[#This Row],[Order Date]],2,5),"yyy/m")</f>
        <v>2011/9</v>
      </c>
      <c r="I6423" t="s">
        <v>52</v>
      </c>
      <c r="J6423">
        <f t="shared" si="600"/>
        <v>1</v>
      </c>
      <c r="K6423" s="2">
        <v>7</v>
      </c>
      <c r="L6423" s="3">
        <v>220.79</v>
      </c>
      <c r="M6423" s="4">
        <v>0</v>
      </c>
      <c r="N6423" s="5" t="s">
        <v>23</v>
      </c>
      <c r="O6423" s="3">
        <v>-91.51</v>
      </c>
      <c r="P6423" s="3">
        <v>30.97</v>
      </c>
      <c r="Q6423" s="3">
        <v>4</v>
      </c>
      <c r="R6423" s="5" t="s">
        <v>2466</v>
      </c>
      <c r="S6423" s="5" t="s">
        <v>2467</v>
      </c>
      <c r="T6423" s="5" t="str">
        <f t="shared" si="601"/>
        <v>Aimee Bixby</v>
      </c>
      <c r="U6423" t="s">
        <v>855</v>
      </c>
      <c r="V6423" s="5" t="s">
        <v>74</v>
      </c>
      <c r="W6423" s="5" t="s">
        <v>48</v>
      </c>
      <c r="X6423" s="5" t="s">
        <v>87</v>
      </c>
      <c r="Y6423" s="5" t="s">
        <v>1648</v>
      </c>
      <c r="Z6423" s="5" t="s">
        <v>43</v>
      </c>
      <c r="AA6423" s="4">
        <v>0.74</v>
      </c>
      <c r="AB6423" s="1">
        <v>40811</v>
      </c>
      <c r="AC6423" s="1">
        <v>24594</v>
      </c>
      <c r="AD6423">
        <f t="shared" si="602"/>
        <v>2</v>
      </c>
      <c r="AE6423">
        <f t="shared" ca="1" si="603"/>
        <v>57</v>
      </c>
      <c r="AF6423" t="str">
        <f t="shared" ca="1" si="604"/>
        <v>18-64</v>
      </c>
      <c r="AG6423" s="3">
        <f t="shared" si="605"/>
        <v>4.9957142857142856</v>
      </c>
      <c r="AH6423" t="str">
        <f>_xlfn.IFNA(VLOOKUP(Sales_Transactions[[#This Row],[Order ID]],Returned_Items[#All],2,FALSE),"Not Returned")</f>
        <v>Not Returned</v>
      </c>
    </row>
    <row r="6424" spans="1:34" x14ac:dyDescent="0.25">
      <c r="A6424">
        <v>52711</v>
      </c>
      <c r="C6424" t="s">
        <v>2518</v>
      </c>
      <c r="D6424" s="2" t="str">
        <f>TEXT(MID(Sales_Transactions[[#This Row],[Order Date]],2,5),"d/m/yyy")</f>
        <v>23/9/2011</v>
      </c>
      <c r="E6424" s="2" t="str">
        <f>TEXT(MID(Sales_Transactions[[#This Row],[Order Date]],2,5),"d")</f>
        <v>23</v>
      </c>
      <c r="F6424" s="2" t="str">
        <f>TEXT(MID(Sales_Transactions[[#This Row],[Order Date]],2,5),"m")</f>
        <v>9</v>
      </c>
      <c r="G6424" s="2" t="str">
        <f>TEXT(MID(Sales_Transactions[[#This Row],[Order Date]],2,5),"yyy")</f>
        <v>2011</v>
      </c>
      <c r="H6424" s="2" t="str">
        <f>TEXT(MID(Sales_Transactions[[#This Row],[Order Date]],2,5),"yyy/m")</f>
        <v>2011/9</v>
      </c>
      <c r="I6424" t="s">
        <v>52</v>
      </c>
      <c r="J6424">
        <f t="shared" si="600"/>
        <v>1</v>
      </c>
      <c r="K6424" s="2">
        <v>41</v>
      </c>
      <c r="L6424" s="3">
        <v>755.19</v>
      </c>
      <c r="M6424" s="4">
        <v>0</v>
      </c>
      <c r="N6424" s="5" t="s">
        <v>23</v>
      </c>
      <c r="O6424" s="3">
        <v>81.44</v>
      </c>
      <c r="P6424" s="3">
        <v>17.670000000000002</v>
      </c>
      <c r="Q6424" s="3">
        <v>8.99</v>
      </c>
      <c r="R6424" s="5" t="s">
        <v>2466</v>
      </c>
      <c r="S6424" s="5" t="s">
        <v>2467</v>
      </c>
      <c r="T6424" s="5" t="str">
        <f t="shared" si="601"/>
        <v>Aimee Bixby</v>
      </c>
      <c r="U6424" t="s">
        <v>855</v>
      </c>
      <c r="V6424" s="5" t="s">
        <v>74</v>
      </c>
      <c r="W6424" s="5" t="s">
        <v>57</v>
      </c>
      <c r="X6424" s="5" t="s">
        <v>58</v>
      </c>
      <c r="Y6424" s="5" t="s">
        <v>1306</v>
      </c>
      <c r="Z6424" s="5" t="s">
        <v>60</v>
      </c>
      <c r="AA6424" s="4">
        <v>0.47</v>
      </c>
      <c r="AB6424" s="1">
        <v>40811</v>
      </c>
      <c r="AC6424" s="1">
        <v>24213</v>
      </c>
      <c r="AD6424">
        <f t="shared" si="602"/>
        <v>2</v>
      </c>
      <c r="AE6424">
        <f t="shared" ca="1" si="603"/>
        <v>58</v>
      </c>
      <c r="AF6424" t="str">
        <f t="shared" ca="1" si="604"/>
        <v>18-64</v>
      </c>
      <c r="AG6424" s="3">
        <f t="shared" si="605"/>
        <v>0.65024390243902452</v>
      </c>
      <c r="AH6424" t="str">
        <f>_xlfn.IFNA(VLOOKUP(Sales_Transactions[[#This Row],[Order ID]],Returned_Items[#All],2,FALSE),"Not Returned")</f>
        <v>Not Returned</v>
      </c>
    </row>
    <row r="6425" spans="1:34" x14ac:dyDescent="0.25">
      <c r="A6425">
        <v>53222</v>
      </c>
      <c r="C6425" t="s">
        <v>3315</v>
      </c>
      <c r="D6425" s="2" t="str">
        <f>TEXT(MID(Sales_Transactions[[#This Row],[Order Date]],2,5),"d/m/yyy")</f>
        <v>19/10/2009</v>
      </c>
      <c r="E6425" s="2" t="str">
        <f>TEXT(MID(Sales_Transactions[[#This Row],[Order Date]],2,5),"d")</f>
        <v>19</v>
      </c>
      <c r="F6425" s="2" t="str">
        <f>TEXT(MID(Sales_Transactions[[#This Row],[Order Date]],2,5),"m")</f>
        <v>10</v>
      </c>
      <c r="G6425" s="2" t="str">
        <f>TEXT(MID(Sales_Transactions[[#This Row],[Order Date]],2,5),"yyy")</f>
        <v>2009</v>
      </c>
      <c r="H6425" s="2" t="str">
        <f>TEXT(MID(Sales_Transactions[[#This Row],[Order Date]],2,5),"yyy/m")</f>
        <v>2009/10</v>
      </c>
      <c r="I6425" t="s">
        <v>22</v>
      </c>
      <c r="J6425">
        <f t="shared" si="600"/>
        <v>2</v>
      </c>
      <c r="K6425" s="2">
        <v>2</v>
      </c>
      <c r="L6425" s="3">
        <v>21.71</v>
      </c>
      <c r="M6425" s="4">
        <v>7.0000000000000007E-2</v>
      </c>
      <c r="N6425" s="5" t="s">
        <v>23</v>
      </c>
      <c r="O6425" s="3">
        <v>-15.13</v>
      </c>
      <c r="P6425" s="3">
        <v>6.48</v>
      </c>
      <c r="Q6425" s="3">
        <v>9.5399999999999991</v>
      </c>
      <c r="R6425" s="5" t="s">
        <v>2636</v>
      </c>
      <c r="S6425" s="5" t="s">
        <v>199</v>
      </c>
      <c r="T6425" s="5" t="str">
        <f t="shared" si="601"/>
        <v>Nora Price</v>
      </c>
      <c r="U6425" t="s">
        <v>855</v>
      </c>
      <c r="V6425" s="5" t="s">
        <v>27</v>
      </c>
      <c r="W6425" s="5" t="s">
        <v>28</v>
      </c>
      <c r="X6425" s="5" t="s">
        <v>75</v>
      </c>
      <c r="Y6425" s="5" t="s">
        <v>864</v>
      </c>
      <c r="Z6425" s="5" t="s">
        <v>43</v>
      </c>
      <c r="AA6425" s="4">
        <v>0.37</v>
      </c>
      <c r="AB6425" s="1">
        <v>40105</v>
      </c>
      <c r="AC6425" s="1">
        <v>24278</v>
      </c>
      <c r="AD6425">
        <f t="shared" si="602"/>
        <v>0</v>
      </c>
      <c r="AE6425">
        <f t="shared" ca="1" si="603"/>
        <v>58</v>
      </c>
      <c r="AF6425" t="str">
        <f t="shared" ca="1" si="604"/>
        <v>18-64</v>
      </c>
      <c r="AG6425" s="3">
        <f t="shared" si="605"/>
        <v>8.0077320000000007</v>
      </c>
      <c r="AH6425" t="str">
        <f>_xlfn.IFNA(VLOOKUP(Sales_Transactions[[#This Row],[Order ID]],Returned_Items[#All],2,FALSE),"Not Returned")</f>
        <v>Not Returned</v>
      </c>
    </row>
    <row r="6426" spans="1:34" x14ac:dyDescent="0.25">
      <c r="A6426">
        <v>54146</v>
      </c>
      <c r="C6426" t="s">
        <v>2419</v>
      </c>
      <c r="D6426" s="2" t="str">
        <f>TEXT(MID(Sales_Transactions[[#This Row],[Order Date]],2,5),"d/m/yyy")</f>
        <v>18/10/2010</v>
      </c>
      <c r="E6426" s="2" t="str">
        <f>TEXT(MID(Sales_Transactions[[#This Row],[Order Date]],2,5),"d")</f>
        <v>18</v>
      </c>
      <c r="F6426" s="2" t="str">
        <f>TEXT(MID(Sales_Transactions[[#This Row],[Order Date]],2,5),"m")</f>
        <v>10</v>
      </c>
      <c r="G6426" s="2" t="str">
        <f>TEXT(MID(Sales_Transactions[[#This Row],[Order Date]],2,5),"yyy")</f>
        <v>2010</v>
      </c>
      <c r="H6426" s="2" t="str">
        <f>TEXT(MID(Sales_Transactions[[#This Row],[Order Date]],2,5),"yyy/m")</f>
        <v>2010/10</v>
      </c>
      <c r="I6426" t="s">
        <v>22</v>
      </c>
      <c r="J6426">
        <f t="shared" si="600"/>
        <v>2</v>
      </c>
      <c r="K6426" s="2">
        <v>3</v>
      </c>
      <c r="L6426" s="3">
        <v>124.75</v>
      </c>
      <c r="M6426" s="4">
        <v>0.06</v>
      </c>
      <c r="N6426" s="5" t="s">
        <v>23</v>
      </c>
      <c r="O6426" s="3">
        <v>-112.64</v>
      </c>
      <c r="P6426" s="3">
        <v>40.96</v>
      </c>
      <c r="Q6426" s="3">
        <v>1.99</v>
      </c>
      <c r="R6426" s="5" t="s">
        <v>3008</v>
      </c>
      <c r="S6426" s="5" t="s">
        <v>3009</v>
      </c>
      <c r="T6426" s="5" t="str">
        <f t="shared" si="601"/>
        <v>Laurel Elliston</v>
      </c>
      <c r="U6426" t="s">
        <v>855</v>
      </c>
      <c r="V6426" s="5" t="s">
        <v>47</v>
      </c>
      <c r="W6426" s="5" t="s">
        <v>48</v>
      </c>
      <c r="X6426" s="5" t="s">
        <v>87</v>
      </c>
      <c r="Y6426" s="5" t="s">
        <v>150</v>
      </c>
      <c r="Z6426" s="5" t="s">
        <v>60</v>
      </c>
      <c r="AA6426" s="4">
        <v>0.55000000000000004</v>
      </c>
      <c r="AB6426" s="1">
        <v>40474</v>
      </c>
      <c r="AC6426" s="1">
        <v>24423</v>
      </c>
      <c r="AD6426">
        <f t="shared" si="602"/>
        <v>5</v>
      </c>
      <c r="AE6426">
        <f t="shared" ca="1" si="603"/>
        <v>57</v>
      </c>
      <c r="AF6426" t="str">
        <f t="shared" ca="1" si="604"/>
        <v>18-64</v>
      </c>
      <c r="AG6426" s="3">
        <f t="shared" si="605"/>
        <v>14.308474666666667</v>
      </c>
      <c r="AH6426" t="str">
        <f>_xlfn.IFNA(VLOOKUP(Sales_Transactions[[#This Row],[Order ID]],Returned_Items[#All],2,FALSE),"Not Returned")</f>
        <v>Not Returned</v>
      </c>
    </row>
    <row r="6427" spans="1:34" x14ac:dyDescent="0.25">
      <c r="A6427">
        <v>54791</v>
      </c>
      <c r="C6427" t="s">
        <v>2112</v>
      </c>
      <c r="D6427" s="2" t="str">
        <f>TEXT(MID(Sales_Transactions[[#This Row],[Order Date]],2,5),"d/m/yyy")</f>
        <v>20/12/2012</v>
      </c>
      <c r="E6427" s="2" t="str">
        <f>TEXT(MID(Sales_Transactions[[#This Row],[Order Date]],2,5),"d")</f>
        <v>20</v>
      </c>
      <c r="F6427" s="2" t="str">
        <f>TEXT(MID(Sales_Transactions[[#This Row],[Order Date]],2,5),"m")</f>
        <v>12</v>
      </c>
      <c r="G6427" s="2" t="str">
        <f>TEXT(MID(Sales_Transactions[[#This Row],[Order Date]],2,5),"yyy")</f>
        <v>2012</v>
      </c>
      <c r="H6427" s="2" t="str">
        <f>TEXT(MID(Sales_Transactions[[#This Row],[Order Date]],2,5),"yyy/m")</f>
        <v>2012/12</v>
      </c>
      <c r="I6427" t="s">
        <v>33</v>
      </c>
      <c r="J6427">
        <f t="shared" si="600"/>
        <v>4</v>
      </c>
      <c r="K6427" s="2">
        <v>27</v>
      </c>
      <c r="L6427" s="3">
        <v>1087.58</v>
      </c>
      <c r="M6427" s="4">
        <v>0.01</v>
      </c>
      <c r="N6427" s="5" t="s">
        <v>23</v>
      </c>
      <c r="O6427" s="3">
        <v>514.45000000000005</v>
      </c>
      <c r="P6427" s="3">
        <v>39.89</v>
      </c>
      <c r="Q6427" s="3">
        <v>3.04</v>
      </c>
      <c r="R6427" s="5" t="s">
        <v>1450</v>
      </c>
      <c r="S6427" s="5" t="s">
        <v>1451</v>
      </c>
      <c r="T6427" s="5" t="str">
        <f t="shared" si="601"/>
        <v>Lisa DeCherney</v>
      </c>
      <c r="U6427" t="s">
        <v>855</v>
      </c>
      <c r="V6427" s="5" t="s">
        <v>47</v>
      </c>
      <c r="W6427" s="5" t="s">
        <v>57</v>
      </c>
      <c r="X6427" s="5" t="s">
        <v>58</v>
      </c>
      <c r="Y6427" s="5" t="s">
        <v>94</v>
      </c>
      <c r="Z6427" s="5" t="s">
        <v>84</v>
      </c>
      <c r="AA6427" s="4">
        <v>0.53</v>
      </c>
      <c r="AB6427" s="1">
        <v>41264</v>
      </c>
      <c r="AC6427" s="1">
        <v>24163</v>
      </c>
      <c r="AD6427">
        <f t="shared" si="602"/>
        <v>1</v>
      </c>
      <c r="AE6427">
        <f t="shared" ca="1" si="603"/>
        <v>58</v>
      </c>
      <c r="AF6427" t="str">
        <f t="shared" ca="1" si="604"/>
        <v>18-64</v>
      </c>
      <c r="AG6427" s="3">
        <f t="shared" si="605"/>
        <v>1.5898522592592594</v>
      </c>
      <c r="AH6427" t="str">
        <f>_xlfn.IFNA(VLOOKUP(Sales_Transactions[[#This Row],[Order ID]],Returned_Items[#All],2,FALSE),"Not Returned")</f>
        <v>Not Returned</v>
      </c>
    </row>
    <row r="6428" spans="1:34" x14ac:dyDescent="0.25">
      <c r="A6428">
        <v>54791</v>
      </c>
      <c r="C6428" t="s">
        <v>2112</v>
      </c>
      <c r="D6428" s="2" t="str">
        <f>TEXT(MID(Sales_Transactions[[#This Row],[Order Date]],2,5),"d/m/yyy")</f>
        <v>20/12/2012</v>
      </c>
      <c r="E6428" s="2" t="str">
        <f>TEXT(MID(Sales_Transactions[[#This Row],[Order Date]],2,5),"d")</f>
        <v>20</v>
      </c>
      <c r="F6428" s="2" t="str">
        <f>TEXT(MID(Sales_Transactions[[#This Row],[Order Date]],2,5),"m")</f>
        <v>12</v>
      </c>
      <c r="G6428" s="2" t="str">
        <f>TEXT(MID(Sales_Transactions[[#This Row],[Order Date]],2,5),"yyy")</f>
        <v>2012</v>
      </c>
      <c r="H6428" s="2" t="str">
        <f>TEXT(MID(Sales_Transactions[[#This Row],[Order Date]],2,5),"yyy/m")</f>
        <v>2012/12</v>
      </c>
      <c r="I6428" t="s">
        <v>33</v>
      </c>
      <c r="J6428">
        <f t="shared" si="600"/>
        <v>4</v>
      </c>
      <c r="K6428" s="2">
        <v>42</v>
      </c>
      <c r="L6428" s="3">
        <v>4273.3500000000004</v>
      </c>
      <c r="M6428" s="4">
        <v>7.0000000000000007E-2</v>
      </c>
      <c r="N6428" s="5" t="s">
        <v>23</v>
      </c>
      <c r="O6428" s="3">
        <v>-892.03</v>
      </c>
      <c r="P6428" s="3">
        <v>101.41</v>
      </c>
      <c r="Q6428" s="3">
        <v>35</v>
      </c>
      <c r="R6428" s="5" t="s">
        <v>1450</v>
      </c>
      <c r="S6428" s="5" t="s">
        <v>1451</v>
      </c>
      <c r="T6428" s="5" t="str">
        <f t="shared" si="601"/>
        <v>Lisa DeCherney</v>
      </c>
      <c r="U6428" t="s">
        <v>855</v>
      </c>
      <c r="V6428" s="5" t="s">
        <v>47</v>
      </c>
      <c r="W6428" s="5" t="s">
        <v>28</v>
      </c>
      <c r="X6428" s="5" t="s">
        <v>29</v>
      </c>
      <c r="Y6428" s="5" t="s">
        <v>2202</v>
      </c>
      <c r="Z6428" s="5" t="s">
        <v>31</v>
      </c>
      <c r="AA6428" s="4">
        <v>0.82</v>
      </c>
      <c r="AB6428" s="1">
        <v>41265</v>
      </c>
      <c r="AC6428" s="1">
        <v>24185</v>
      </c>
      <c r="AD6428">
        <f t="shared" si="602"/>
        <v>2</v>
      </c>
      <c r="AE6428">
        <f t="shared" ca="1" si="603"/>
        <v>58</v>
      </c>
      <c r="AF6428" t="str">
        <f t="shared" ca="1" si="604"/>
        <v>18-64</v>
      </c>
      <c r="AG6428" s="3">
        <f t="shared" si="605"/>
        <v>3.2461669761904761</v>
      </c>
      <c r="AH6428" t="str">
        <f>_xlfn.IFNA(VLOOKUP(Sales_Transactions[[#This Row],[Order ID]],Returned_Items[#All],2,FALSE),"Not Returned")</f>
        <v>Not Returned</v>
      </c>
    </row>
    <row r="6429" spans="1:34" x14ac:dyDescent="0.25">
      <c r="A6429">
        <v>55335</v>
      </c>
      <c r="C6429" t="s">
        <v>1674</v>
      </c>
      <c r="D6429" s="2" t="str">
        <f>TEXT(MID(Sales_Transactions[[#This Row],[Order Date]],2,5),"d/m/yyy")</f>
        <v>15/9/2012</v>
      </c>
      <c r="E6429" s="2" t="str">
        <f>TEXT(MID(Sales_Transactions[[#This Row],[Order Date]],2,5),"d")</f>
        <v>15</v>
      </c>
      <c r="F6429" s="2" t="str">
        <f>TEXT(MID(Sales_Transactions[[#This Row],[Order Date]],2,5),"m")</f>
        <v>9</v>
      </c>
      <c r="G6429" s="2" t="str">
        <f>TEXT(MID(Sales_Transactions[[#This Row],[Order Date]],2,5),"yyy")</f>
        <v>2012</v>
      </c>
      <c r="H6429" s="2" t="str">
        <f>TEXT(MID(Sales_Transactions[[#This Row],[Order Date]],2,5),"yyy/m")</f>
        <v>2012/9</v>
      </c>
      <c r="I6429" t="s">
        <v>52</v>
      </c>
      <c r="J6429">
        <f t="shared" si="600"/>
        <v>1</v>
      </c>
      <c r="K6429" s="2">
        <v>30</v>
      </c>
      <c r="L6429" s="3">
        <v>8684.23</v>
      </c>
      <c r="M6429" s="4">
        <v>0.05</v>
      </c>
      <c r="N6429" s="5" t="s">
        <v>34</v>
      </c>
      <c r="O6429" s="3">
        <v>1488.77</v>
      </c>
      <c r="P6429" s="3">
        <v>280.98</v>
      </c>
      <c r="Q6429" s="3">
        <v>35.67</v>
      </c>
      <c r="R6429" s="5" t="s">
        <v>24</v>
      </c>
      <c r="S6429" s="5" t="s">
        <v>2628</v>
      </c>
      <c r="T6429" s="5" t="str">
        <f t="shared" si="601"/>
        <v>Muhammed Yedwab</v>
      </c>
      <c r="U6429" t="s">
        <v>855</v>
      </c>
      <c r="V6429" s="5" t="s">
        <v>37</v>
      </c>
      <c r="W6429" s="5" t="s">
        <v>57</v>
      </c>
      <c r="X6429" s="5" t="s">
        <v>107</v>
      </c>
      <c r="Y6429" s="5" t="s">
        <v>879</v>
      </c>
      <c r="Z6429" s="5" t="s">
        <v>106</v>
      </c>
      <c r="AA6429" s="4">
        <v>0.66</v>
      </c>
      <c r="AB6429" s="1">
        <v>41169</v>
      </c>
      <c r="AC6429" s="1">
        <v>24368</v>
      </c>
      <c r="AD6429">
        <f t="shared" si="602"/>
        <v>2</v>
      </c>
      <c r="AE6429">
        <f t="shared" ca="1" si="603"/>
        <v>57</v>
      </c>
      <c r="AF6429" t="str">
        <f t="shared" ca="1" si="604"/>
        <v>18-64</v>
      </c>
      <c r="AG6429" s="3">
        <f t="shared" si="605"/>
        <v>10.550317000000001</v>
      </c>
      <c r="AH6429" t="str">
        <f>_xlfn.IFNA(VLOOKUP(Sales_Transactions[[#This Row],[Order ID]],Returned_Items[#All],2,FALSE),"Not Returned")</f>
        <v>Not Returned</v>
      </c>
    </row>
    <row r="6430" spans="1:34" x14ac:dyDescent="0.25">
      <c r="A6430">
        <v>55525</v>
      </c>
      <c r="C6430" t="s">
        <v>1954</v>
      </c>
      <c r="D6430" s="2" t="str">
        <f>TEXT(MID(Sales_Transactions[[#This Row],[Order Date]],2,5),"d/m/yyy")</f>
        <v>8/5/2009</v>
      </c>
      <c r="E6430" s="2" t="str">
        <f>TEXT(MID(Sales_Transactions[[#This Row],[Order Date]],2,5),"d")</f>
        <v>8</v>
      </c>
      <c r="F6430" s="2" t="str">
        <f>TEXT(MID(Sales_Transactions[[#This Row],[Order Date]],2,5),"m")</f>
        <v>5</v>
      </c>
      <c r="G6430" s="2" t="str">
        <f>TEXT(MID(Sales_Transactions[[#This Row],[Order Date]],2,5),"yyy")</f>
        <v>2009</v>
      </c>
      <c r="H6430" s="2" t="str">
        <f>TEXT(MID(Sales_Transactions[[#This Row],[Order Date]],2,5),"yyy/m")</f>
        <v>2009/5</v>
      </c>
      <c r="I6430" t="s">
        <v>22</v>
      </c>
      <c r="J6430">
        <f t="shared" si="600"/>
        <v>2</v>
      </c>
      <c r="K6430" s="2">
        <v>1</v>
      </c>
      <c r="L6430" s="3">
        <v>291.39999999999998</v>
      </c>
      <c r="M6430" s="4">
        <v>0.06</v>
      </c>
      <c r="N6430" s="5" t="s">
        <v>23</v>
      </c>
      <c r="O6430" s="3">
        <v>-763.16</v>
      </c>
      <c r="P6430" s="3">
        <v>300.97000000000003</v>
      </c>
      <c r="Q6430" s="3">
        <v>7.18</v>
      </c>
      <c r="R6430" s="5" t="s">
        <v>1531</v>
      </c>
      <c r="S6430" s="5" t="s">
        <v>2060</v>
      </c>
      <c r="T6430" s="5" t="str">
        <f t="shared" si="601"/>
        <v>Liz MacKendrick</v>
      </c>
      <c r="U6430" t="s">
        <v>855</v>
      </c>
      <c r="V6430" s="5" t="s">
        <v>47</v>
      </c>
      <c r="W6430" s="5" t="s">
        <v>48</v>
      </c>
      <c r="X6430" s="5" t="s">
        <v>87</v>
      </c>
      <c r="Y6430" s="5" t="s">
        <v>2953</v>
      </c>
      <c r="Z6430" s="5" t="s">
        <v>43</v>
      </c>
      <c r="AA6430" s="4">
        <v>0.48</v>
      </c>
      <c r="AB6430" s="1">
        <v>39941</v>
      </c>
      <c r="AC6430" s="1">
        <v>24167</v>
      </c>
      <c r="AD6430">
        <f t="shared" si="602"/>
        <v>0</v>
      </c>
      <c r="AE6430">
        <f t="shared" ca="1" si="603"/>
        <v>58</v>
      </c>
      <c r="AF6430" t="str">
        <f t="shared" ca="1" si="604"/>
        <v>18-64</v>
      </c>
      <c r="AG6430" s="3">
        <f t="shared" si="605"/>
        <v>307.96941800000002</v>
      </c>
      <c r="AH6430" t="str">
        <f>_xlfn.IFNA(VLOOKUP(Sales_Transactions[[#This Row],[Order ID]],Returned_Items[#All],2,FALSE),"Not Returned")</f>
        <v>Not Returned</v>
      </c>
    </row>
    <row r="6431" spans="1:34" x14ac:dyDescent="0.25">
      <c r="A6431">
        <v>55746</v>
      </c>
      <c r="C6431" t="s">
        <v>3144</v>
      </c>
      <c r="D6431" s="2" t="str">
        <f>TEXT(MID(Sales_Transactions[[#This Row],[Order Date]],2,5),"d/m/yyy")</f>
        <v>30/6/2009</v>
      </c>
      <c r="E6431" s="2" t="str">
        <f>TEXT(MID(Sales_Transactions[[#This Row],[Order Date]],2,5),"d")</f>
        <v>30</v>
      </c>
      <c r="F6431" s="2" t="str">
        <f>TEXT(MID(Sales_Transactions[[#This Row],[Order Date]],2,5),"m")</f>
        <v>6</v>
      </c>
      <c r="G6431" s="2" t="str">
        <f>TEXT(MID(Sales_Transactions[[#This Row],[Order Date]],2,5),"yyy")</f>
        <v>2009</v>
      </c>
      <c r="H6431" s="2" t="str">
        <f>TEXT(MID(Sales_Transactions[[#This Row],[Order Date]],2,5),"yyy/m")</f>
        <v>2009/6</v>
      </c>
      <c r="I6431" t="s">
        <v>52</v>
      </c>
      <c r="J6431">
        <f t="shared" si="600"/>
        <v>1</v>
      </c>
      <c r="K6431" s="2">
        <v>29</v>
      </c>
      <c r="L6431" s="3">
        <v>324.75</v>
      </c>
      <c r="M6431" s="4">
        <v>7.0000000000000007E-2</v>
      </c>
      <c r="N6431" s="5" t="s">
        <v>23</v>
      </c>
      <c r="O6431" s="3">
        <v>-36.869999999999997</v>
      </c>
      <c r="P6431" s="3">
        <v>11.29</v>
      </c>
      <c r="Q6431" s="3">
        <v>5.03</v>
      </c>
      <c r="R6431" s="5" t="s">
        <v>3481</v>
      </c>
      <c r="S6431" s="5" t="s">
        <v>3482</v>
      </c>
      <c r="T6431" s="5" t="str">
        <f t="shared" si="601"/>
        <v>Georgia Rosenberg</v>
      </c>
      <c r="U6431" t="s">
        <v>855</v>
      </c>
      <c r="V6431" s="5" t="s">
        <v>37</v>
      </c>
      <c r="W6431" s="5" t="s">
        <v>28</v>
      </c>
      <c r="X6431" s="5" t="s">
        <v>29</v>
      </c>
      <c r="Y6431" s="5" t="s">
        <v>1037</v>
      </c>
      <c r="Z6431" s="5" t="s">
        <v>43</v>
      </c>
      <c r="AA6431" s="4">
        <v>0.59</v>
      </c>
      <c r="AB6431" s="1">
        <v>39996</v>
      </c>
      <c r="AC6431" s="1">
        <v>23910</v>
      </c>
      <c r="AD6431">
        <f t="shared" si="602"/>
        <v>2</v>
      </c>
      <c r="AE6431">
        <f t="shared" ca="1" si="603"/>
        <v>59</v>
      </c>
      <c r="AF6431" t="str">
        <f t="shared" ca="1" si="604"/>
        <v>18-64</v>
      </c>
      <c r="AG6431" s="3">
        <f t="shared" si="605"/>
        <v>0.56248610344827576</v>
      </c>
      <c r="AH6431" t="str">
        <f>_xlfn.IFNA(VLOOKUP(Sales_Transactions[[#This Row],[Order ID]],Returned_Items[#All],2,FALSE),"Not Returned")</f>
        <v>Not Returned</v>
      </c>
    </row>
    <row r="6432" spans="1:34" x14ac:dyDescent="0.25">
      <c r="A6432">
        <v>56960</v>
      </c>
      <c r="C6432" t="s">
        <v>1310</v>
      </c>
      <c r="D6432" s="2" t="str">
        <f>TEXT(MID(Sales_Transactions[[#This Row],[Order Date]],2,5),"d/m/yyy")</f>
        <v>6/8/2009</v>
      </c>
      <c r="E6432" s="2" t="str">
        <f>TEXT(MID(Sales_Transactions[[#This Row],[Order Date]],2,5),"d")</f>
        <v>6</v>
      </c>
      <c r="F6432" s="2" t="str">
        <f>TEXT(MID(Sales_Transactions[[#This Row],[Order Date]],2,5),"m")</f>
        <v>8</v>
      </c>
      <c r="G6432" s="2" t="str">
        <f>TEXT(MID(Sales_Transactions[[#This Row],[Order Date]],2,5),"yyy")</f>
        <v>2009</v>
      </c>
      <c r="H6432" s="2" t="str">
        <f>TEXT(MID(Sales_Transactions[[#This Row],[Order Date]],2,5),"yyy/m")</f>
        <v>2009/8</v>
      </c>
      <c r="I6432" t="s">
        <v>33</v>
      </c>
      <c r="J6432">
        <f t="shared" si="600"/>
        <v>4</v>
      </c>
      <c r="K6432" s="2">
        <v>48</v>
      </c>
      <c r="L6432" s="3">
        <v>2784.8294999999998</v>
      </c>
      <c r="M6432" s="4">
        <v>0.01</v>
      </c>
      <c r="N6432" s="5" t="s">
        <v>67</v>
      </c>
      <c r="O6432" s="3">
        <v>788.29</v>
      </c>
      <c r="P6432" s="3">
        <v>65.989999999999995</v>
      </c>
      <c r="Q6432" s="3">
        <v>4.2</v>
      </c>
      <c r="R6432" s="5" t="s">
        <v>110</v>
      </c>
      <c r="S6432" s="5" t="s">
        <v>3476</v>
      </c>
      <c r="T6432" s="5" t="str">
        <f t="shared" si="601"/>
        <v>Jim Epp</v>
      </c>
      <c r="U6432" t="s">
        <v>855</v>
      </c>
      <c r="V6432" s="5" t="s">
        <v>27</v>
      </c>
      <c r="W6432" s="5" t="s">
        <v>48</v>
      </c>
      <c r="X6432" s="5" t="s">
        <v>49</v>
      </c>
      <c r="Y6432" s="5" t="s">
        <v>2514</v>
      </c>
      <c r="Z6432" s="5" t="s">
        <v>43</v>
      </c>
      <c r="AA6432" s="4">
        <v>0.59</v>
      </c>
      <c r="AB6432" s="1">
        <v>40033</v>
      </c>
      <c r="AC6432" s="1">
        <v>23886</v>
      </c>
      <c r="AD6432">
        <f t="shared" si="602"/>
        <v>2</v>
      </c>
      <c r="AE6432">
        <f t="shared" ca="1" si="603"/>
        <v>59</v>
      </c>
      <c r="AF6432" t="str">
        <f t="shared" ca="1" si="604"/>
        <v>18-64</v>
      </c>
      <c r="AG6432" s="3">
        <f t="shared" si="605"/>
        <v>1.4621541875000001</v>
      </c>
      <c r="AH6432" t="str">
        <f>_xlfn.IFNA(VLOOKUP(Sales_Transactions[[#This Row],[Order ID]],Returned_Items[#All],2,FALSE),"Not Returned")</f>
        <v>Not Returned</v>
      </c>
    </row>
    <row r="6433" spans="1:34" x14ac:dyDescent="0.25">
      <c r="A6433">
        <v>57059</v>
      </c>
      <c r="C6433" t="s">
        <v>2600</v>
      </c>
      <c r="D6433" s="2" t="str">
        <f>TEXT(MID(Sales_Transactions[[#This Row],[Order Date]],2,5),"d/m/yyy")</f>
        <v>1/6/2011</v>
      </c>
      <c r="E6433" s="2" t="str">
        <f>TEXT(MID(Sales_Transactions[[#This Row],[Order Date]],2,5),"d")</f>
        <v>1</v>
      </c>
      <c r="F6433" s="2" t="str">
        <f>TEXT(MID(Sales_Transactions[[#This Row],[Order Date]],2,5),"m")</f>
        <v>6</v>
      </c>
      <c r="G6433" s="2" t="str">
        <f>TEXT(MID(Sales_Transactions[[#This Row],[Order Date]],2,5),"yyy")</f>
        <v>2011</v>
      </c>
      <c r="H6433" s="2" t="str">
        <f>TEXT(MID(Sales_Transactions[[#This Row],[Order Date]],2,5),"yyy/m")</f>
        <v>2011/6</v>
      </c>
      <c r="I6433" t="s">
        <v>78</v>
      </c>
      <c r="J6433">
        <f t="shared" si="600"/>
        <v>3</v>
      </c>
      <c r="K6433" s="2">
        <v>50</v>
      </c>
      <c r="L6433" s="3">
        <v>212.12</v>
      </c>
      <c r="M6433" s="4">
        <v>0.01</v>
      </c>
      <c r="N6433" s="5" t="s">
        <v>23</v>
      </c>
      <c r="O6433" s="3">
        <v>-154.63</v>
      </c>
      <c r="P6433" s="3">
        <v>3.98</v>
      </c>
      <c r="Q6433" s="3">
        <v>5.26</v>
      </c>
      <c r="R6433" s="5" t="s">
        <v>1531</v>
      </c>
      <c r="S6433" s="5" t="s">
        <v>2060</v>
      </c>
      <c r="T6433" s="5" t="str">
        <f t="shared" si="601"/>
        <v>Liz MacKendrick</v>
      </c>
      <c r="U6433" t="s">
        <v>855</v>
      </c>
      <c r="V6433" s="5" t="s">
        <v>47</v>
      </c>
      <c r="W6433" s="5" t="s">
        <v>28</v>
      </c>
      <c r="X6433" s="5" t="s">
        <v>41</v>
      </c>
      <c r="Y6433" s="5" t="s">
        <v>2406</v>
      </c>
      <c r="Z6433" s="5" t="s">
        <v>43</v>
      </c>
      <c r="AA6433" s="4">
        <v>0.38</v>
      </c>
      <c r="AB6433" s="1">
        <v>40697</v>
      </c>
      <c r="AC6433" s="1">
        <v>24025</v>
      </c>
      <c r="AD6433">
        <f t="shared" si="602"/>
        <v>2</v>
      </c>
      <c r="AE6433">
        <f t="shared" ca="1" si="603"/>
        <v>58</v>
      </c>
      <c r="AF6433" t="str">
        <f t="shared" ca="1" si="604"/>
        <v>18-64</v>
      </c>
      <c r="AG6433" s="3">
        <f t="shared" si="605"/>
        <v>0.18479203999999999</v>
      </c>
      <c r="AH6433" t="str">
        <f>_xlfn.IFNA(VLOOKUP(Sales_Transactions[[#This Row],[Order ID]],Returned_Items[#All],2,FALSE),"Not Returned")</f>
        <v>Not Returned</v>
      </c>
    </row>
    <row r="6434" spans="1:34" x14ac:dyDescent="0.25">
      <c r="A6434">
        <v>57059</v>
      </c>
      <c r="C6434" t="s">
        <v>2600</v>
      </c>
      <c r="D6434" s="2" t="str">
        <f>TEXT(MID(Sales_Transactions[[#This Row],[Order Date]],2,5),"d/m/yyy")</f>
        <v>1/6/2011</v>
      </c>
      <c r="E6434" s="2" t="str">
        <f>TEXT(MID(Sales_Transactions[[#This Row],[Order Date]],2,5),"d")</f>
        <v>1</v>
      </c>
      <c r="F6434" s="2" t="str">
        <f>TEXT(MID(Sales_Transactions[[#This Row],[Order Date]],2,5),"m")</f>
        <v>6</v>
      </c>
      <c r="G6434" s="2" t="str">
        <f>TEXT(MID(Sales_Transactions[[#This Row],[Order Date]],2,5),"yyy")</f>
        <v>2011</v>
      </c>
      <c r="H6434" s="2" t="str">
        <f>TEXT(MID(Sales_Transactions[[#This Row],[Order Date]],2,5),"yyy/m")</f>
        <v>2011/6</v>
      </c>
      <c r="I6434" t="s">
        <v>78</v>
      </c>
      <c r="J6434">
        <f t="shared" si="600"/>
        <v>3</v>
      </c>
      <c r="K6434" s="2">
        <v>25</v>
      </c>
      <c r="L6434" s="3">
        <v>2455.54</v>
      </c>
      <c r="M6434" s="4">
        <v>0.03</v>
      </c>
      <c r="N6434" s="5" t="s">
        <v>23</v>
      </c>
      <c r="O6434" s="3">
        <v>1361.88</v>
      </c>
      <c r="P6434" s="3">
        <v>98.31</v>
      </c>
      <c r="Q6434" s="3">
        <v>0.49</v>
      </c>
      <c r="R6434" s="5" t="s">
        <v>1531</v>
      </c>
      <c r="S6434" s="5" t="s">
        <v>2060</v>
      </c>
      <c r="T6434" s="5" t="str">
        <f t="shared" si="601"/>
        <v>Liz MacKendrick</v>
      </c>
      <c r="U6434" t="s">
        <v>855</v>
      </c>
      <c r="V6434" s="5" t="s">
        <v>47</v>
      </c>
      <c r="W6434" s="5" t="s">
        <v>28</v>
      </c>
      <c r="X6434" s="5" t="s">
        <v>115</v>
      </c>
      <c r="Y6434" s="5" t="s">
        <v>784</v>
      </c>
      <c r="Z6434" s="5" t="s">
        <v>43</v>
      </c>
      <c r="AA6434" s="4">
        <v>0.36</v>
      </c>
      <c r="AB6434" s="1">
        <v>40697</v>
      </c>
      <c r="AC6434" s="1">
        <v>23777</v>
      </c>
      <c r="AD6434">
        <f t="shared" si="602"/>
        <v>2</v>
      </c>
      <c r="AE6434">
        <f t="shared" ca="1" si="603"/>
        <v>59</v>
      </c>
      <c r="AF6434" t="str">
        <f t="shared" ca="1" si="604"/>
        <v>18-64</v>
      </c>
      <c r="AG6434" s="3">
        <f t="shared" si="605"/>
        <v>3.9508202799999999</v>
      </c>
      <c r="AH6434" t="str">
        <f>_xlfn.IFNA(VLOOKUP(Sales_Transactions[[#This Row],[Order ID]],Returned_Items[#All],2,FALSE),"Not Returned")</f>
        <v>Not Returned</v>
      </c>
    </row>
    <row r="6435" spans="1:34" x14ac:dyDescent="0.25">
      <c r="A6435">
        <v>57568</v>
      </c>
      <c r="C6435" t="s">
        <v>909</v>
      </c>
      <c r="D6435" s="2" t="str">
        <f>TEXT(MID(Sales_Transactions[[#This Row],[Order Date]],2,5),"d/m/yyy")</f>
        <v>17/6/2010</v>
      </c>
      <c r="E6435" s="2" t="str">
        <f>TEXT(MID(Sales_Transactions[[#This Row],[Order Date]],2,5),"d")</f>
        <v>17</v>
      </c>
      <c r="F6435" s="2" t="str">
        <f>TEXT(MID(Sales_Transactions[[#This Row],[Order Date]],2,5),"m")</f>
        <v>6</v>
      </c>
      <c r="G6435" s="2" t="str">
        <f>TEXT(MID(Sales_Transactions[[#This Row],[Order Date]],2,5),"yyy")</f>
        <v>2010</v>
      </c>
      <c r="H6435" s="2" t="str">
        <f>TEXT(MID(Sales_Transactions[[#This Row],[Order Date]],2,5),"yyy/m")</f>
        <v>2010/6</v>
      </c>
      <c r="I6435" t="s">
        <v>52</v>
      </c>
      <c r="J6435">
        <f t="shared" si="600"/>
        <v>1</v>
      </c>
      <c r="K6435" s="2">
        <v>38</v>
      </c>
      <c r="L6435" s="3">
        <v>592.54</v>
      </c>
      <c r="M6435" s="4">
        <v>7.0000000000000007E-2</v>
      </c>
      <c r="N6435" s="5" t="s">
        <v>23</v>
      </c>
      <c r="O6435" s="3">
        <v>282.11</v>
      </c>
      <c r="P6435" s="3">
        <v>15.67</v>
      </c>
      <c r="Q6435" s="3">
        <v>1.39</v>
      </c>
      <c r="R6435" s="5" t="s">
        <v>110</v>
      </c>
      <c r="S6435" s="5" t="s">
        <v>3476</v>
      </c>
      <c r="T6435" s="5" t="str">
        <f t="shared" si="601"/>
        <v>Jim Epp</v>
      </c>
      <c r="U6435" t="s">
        <v>855</v>
      </c>
      <c r="V6435" s="5" t="s">
        <v>27</v>
      </c>
      <c r="W6435" s="5" t="s">
        <v>28</v>
      </c>
      <c r="X6435" s="5" t="s">
        <v>98</v>
      </c>
      <c r="Y6435" s="5" t="s">
        <v>247</v>
      </c>
      <c r="Z6435" s="5" t="s">
        <v>43</v>
      </c>
      <c r="AA6435" s="4">
        <v>0.38</v>
      </c>
      <c r="AB6435" s="1">
        <v>40348</v>
      </c>
      <c r="AC6435" s="1">
        <v>24056</v>
      </c>
      <c r="AD6435">
        <f t="shared" si="602"/>
        <v>2</v>
      </c>
      <c r="AE6435">
        <f t="shared" ca="1" si="603"/>
        <v>58</v>
      </c>
      <c r="AF6435" t="str">
        <f t="shared" ca="1" si="604"/>
        <v>18-64</v>
      </c>
      <c r="AG6435" s="3">
        <f t="shared" si="605"/>
        <v>0.44865871052631578</v>
      </c>
      <c r="AH6435" t="str">
        <f>_xlfn.IFNA(VLOOKUP(Sales_Transactions[[#This Row],[Order ID]],Returned_Items[#All],2,FALSE),"Not Returned")</f>
        <v>Not Returned</v>
      </c>
    </row>
    <row r="6436" spans="1:34" x14ac:dyDescent="0.25">
      <c r="A6436">
        <v>57798</v>
      </c>
      <c r="C6436" t="s">
        <v>1674</v>
      </c>
      <c r="D6436" s="2" t="str">
        <f>TEXT(MID(Sales_Transactions[[#This Row],[Order Date]],2,5),"d/m/yyy")</f>
        <v>15/9/2012</v>
      </c>
      <c r="E6436" s="2" t="str">
        <f>TEXT(MID(Sales_Transactions[[#This Row],[Order Date]],2,5),"d")</f>
        <v>15</v>
      </c>
      <c r="F6436" s="2" t="str">
        <f>TEXT(MID(Sales_Transactions[[#This Row],[Order Date]],2,5),"m")</f>
        <v>9</v>
      </c>
      <c r="G6436" s="2" t="str">
        <f>TEXT(MID(Sales_Transactions[[#This Row],[Order Date]],2,5),"yyy")</f>
        <v>2012</v>
      </c>
      <c r="H6436" s="2" t="str">
        <f>TEXT(MID(Sales_Transactions[[#This Row],[Order Date]],2,5),"yyy/m")</f>
        <v>2012/9</v>
      </c>
      <c r="I6436" t="s">
        <v>33</v>
      </c>
      <c r="J6436">
        <f t="shared" si="600"/>
        <v>4</v>
      </c>
      <c r="K6436" s="2">
        <v>20</v>
      </c>
      <c r="L6436" s="3">
        <v>3050.81</v>
      </c>
      <c r="M6436" s="4">
        <v>0.01</v>
      </c>
      <c r="N6436" s="5" t="s">
        <v>34</v>
      </c>
      <c r="O6436" s="3">
        <v>-124.04</v>
      </c>
      <c r="P6436" s="3">
        <v>140.97999999999999</v>
      </c>
      <c r="Q6436" s="3">
        <v>36.090000000000003</v>
      </c>
      <c r="R6436" s="5" t="s">
        <v>2636</v>
      </c>
      <c r="S6436" s="5" t="s">
        <v>199</v>
      </c>
      <c r="T6436" s="5" t="str">
        <f t="shared" si="601"/>
        <v>Nora Price</v>
      </c>
      <c r="U6436" t="s">
        <v>855</v>
      </c>
      <c r="V6436" s="5" t="s">
        <v>27</v>
      </c>
      <c r="W6436" s="5" t="s">
        <v>57</v>
      </c>
      <c r="X6436" s="5" t="s">
        <v>104</v>
      </c>
      <c r="Y6436" s="5" t="s">
        <v>565</v>
      </c>
      <c r="Z6436" s="5" t="s">
        <v>106</v>
      </c>
      <c r="AA6436" s="4">
        <v>0.77</v>
      </c>
      <c r="AB6436" s="1">
        <v>41168</v>
      </c>
      <c r="AC6436" s="1">
        <v>23978</v>
      </c>
      <c r="AD6436">
        <f t="shared" si="602"/>
        <v>1</v>
      </c>
      <c r="AE6436">
        <f t="shared" ca="1" si="603"/>
        <v>58</v>
      </c>
      <c r="AF6436" t="str">
        <f t="shared" ca="1" si="604"/>
        <v>18-64</v>
      </c>
      <c r="AG6436" s="3">
        <f t="shared" si="605"/>
        <v>8.8527950999999998</v>
      </c>
      <c r="AH6436" t="str">
        <f>_xlfn.IFNA(VLOOKUP(Sales_Transactions[[#This Row],[Order ID]],Returned_Items[#All],2,FALSE),"Not Returned")</f>
        <v>Not Returned</v>
      </c>
    </row>
    <row r="6437" spans="1:34" x14ac:dyDescent="0.25">
      <c r="A6437">
        <v>58273</v>
      </c>
      <c r="C6437" t="s">
        <v>2117</v>
      </c>
      <c r="D6437" s="2" t="str">
        <f>TEXT(MID(Sales_Transactions[[#This Row],[Order Date]],2,5),"d/m/yyy")</f>
        <v>20/6/2010</v>
      </c>
      <c r="E6437" s="2" t="str">
        <f>TEXT(MID(Sales_Transactions[[#This Row],[Order Date]],2,5),"d")</f>
        <v>20</v>
      </c>
      <c r="F6437" s="2" t="str">
        <f>TEXT(MID(Sales_Transactions[[#This Row],[Order Date]],2,5),"m")</f>
        <v>6</v>
      </c>
      <c r="G6437" s="2" t="str">
        <f>TEXT(MID(Sales_Transactions[[#This Row],[Order Date]],2,5),"yyy")</f>
        <v>2010</v>
      </c>
      <c r="H6437" s="2" t="str">
        <f>TEXT(MID(Sales_Transactions[[#This Row],[Order Date]],2,5),"yyy/m")</f>
        <v>2010/6</v>
      </c>
      <c r="I6437" t="s">
        <v>33</v>
      </c>
      <c r="J6437">
        <f t="shared" si="600"/>
        <v>4</v>
      </c>
      <c r="K6437" s="2">
        <v>31</v>
      </c>
      <c r="L6437" s="3">
        <v>244.9</v>
      </c>
      <c r="M6437" s="4">
        <v>0.08</v>
      </c>
      <c r="N6437" s="5" t="s">
        <v>23</v>
      </c>
      <c r="O6437" s="3">
        <v>-61.14</v>
      </c>
      <c r="P6437" s="3">
        <v>8.4600000000000009</v>
      </c>
      <c r="Q6437" s="3">
        <v>3.62</v>
      </c>
      <c r="R6437" s="5" t="s">
        <v>1531</v>
      </c>
      <c r="S6437" s="5" t="s">
        <v>2060</v>
      </c>
      <c r="T6437" s="5" t="str">
        <f t="shared" si="601"/>
        <v>Liz MacKendrick</v>
      </c>
      <c r="U6437" t="s">
        <v>855</v>
      </c>
      <c r="V6437" s="5" t="s">
        <v>47</v>
      </c>
      <c r="W6437" s="5" t="s">
        <v>48</v>
      </c>
      <c r="X6437" s="5" t="s">
        <v>87</v>
      </c>
      <c r="Y6437" s="5" t="s">
        <v>2178</v>
      </c>
      <c r="Z6437" s="5" t="s">
        <v>60</v>
      </c>
      <c r="AA6437" s="4">
        <v>0.61</v>
      </c>
      <c r="AB6437" s="1">
        <v>40349</v>
      </c>
      <c r="AC6437" s="1">
        <v>23980</v>
      </c>
      <c r="AD6437">
        <f t="shared" si="602"/>
        <v>0</v>
      </c>
      <c r="AE6437">
        <f t="shared" ca="1" si="603"/>
        <v>58</v>
      </c>
      <c r="AF6437" t="str">
        <f t="shared" ca="1" si="604"/>
        <v>18-64</v>
      </c>
      <c r="AG6437" s="3">
        <f t="shared" si="605"/>
        <v>0.3894590967741936</v>
      </c>
      <c r="AH6437" t="str">
        <f>_xlfn.IFNA(VLOOKUP(Sales_Transactions[[#This Row],[Order ID]],Returned_Items[#All],2,FALSE),"Not Returned")</f>
        <v>Not Returned</v>
      </c>
    </row>
    <row r="6438" spans="1:34" x14ac:dyDescent="0.25">
      <c r="A6438">
        <v>58693</v>
      </c>
      <c r="C6438" t="s">
        <v>2209</v>
      </c>
      <c r="D6438" s="2" t="str">
        <f>TEXT(MID(Sales_Transactions[[#This Row],[Order Date]],2,5),"d/m/yyy")</f>
        <v>21/10/2009</v>
      </c>
      <c r="E6438" s="2" t="str">
        <f>TEXT(MID(Sales_Transactions[[#This Row],[Order Date]],2,5),"d")</f>
        <v>21</v>
      </c>
      <c r="F6438" s="2" t="str">
        <f>TEXT(MID(Sales_Transactions[[#This Row],[Order Date]],2,5),"m")</f>
        <v>10</v>
      </c>
      <c r="G6438" s="2" t="str">
        <f>TEXT(MID(Sales_Transactions[[#This Row],[Order Date]],2,5),"yyy")</f>
        <v>2009</v>
      </c>
      <c r="H6438" s="2" t="str">
        <f>TEXT(MID(Sales_Transactions[[#This Row],[Order Date]],2,5),"yyy/m")</f>
        <v>2009/10</v>
      </c>
      <c r="I6438" t="s">
        <v>22</v>
      </c>
      <c r="J6438">
        <f t="shared" si="600"/>
        <v>2</v>
      </c>
      <c r="K6438" s="2">
        <v>50</v>
      </c>
      <c r="L6438" s="3">
        <v>876.64</v>
      </c>
      <c r="M6438" s="4">
        <v>0</v>
      </c>
      <c r="N6438" s="5" t="s">
        <v>23</v>
      </c>
      <c r="O6438" s="3">
        <v>-126.68</v>
      </c>
      <c r="P6438" s="3">
        <v>15.99</v>
      </c>
      <c r="Q6438" s="3">
        <v>13.18</v>
      </c>
      <c r="R6438" s="5" t="s">
        <v>1949</v>
      </c>
      <c r="S6438" s="5" t="s">
        <v>1419</v>
      </c>
      <c r="T6438" s="5" t="str">
        <f t="shared" si="601"/>
        <v>Bruce Stewart</v>
      </c>
      <c r="U6438" t="s">
        <v>855</v>
      </c>
      <c r="V6438" s="5" t="s">
        <v>47</v>
      </c>
      <c r="W6438" s="5" t="s">
        <v>28</v>
      </c>
      <c r="X6438" s="5" t="s">
        <v>41</v>
      </c>
      <c r="Y6438" s="5" t="s">
        <v>120</v>
      </c>
      <c r="Z6438" s="5" t="s">
        <v>43</v>
      </c>
      <c r="AA6438" s="4">
        <v>0.37</v>
      </c>
      <c r="AB6438" s="1">
        <v>40111</v>
      </c>
      <c r="AC6438" s="1">
        <v>21739</v>
      </c>
      <c r="AD6438">
        <f t="shared" si="602"/>
        <v>4</v>
      </c>
      <c r="AE6438">
        <f t="shared" ca="1" si="603"/>
        <v>65</v>
      </c>
      <c r="AF6438" t="str">
        <f t="shared" ca="1" si="604"/>
        <v>Over 65</v>
      </c>
      <c r="AG6438" s="3">
        <f t="shared" si="605"/>
        <v>0.58340000000000003</v>
      </c>
      <c r="AH6438" t="str">
        <f>_xlfn.IFNA(VLOOKUP(Sales_Transactions[[#This Row],[Order ID]],Returned_Items[#All],2,FALSE),"Not Returned")</f>
        <v>Not Returned</v>
      </c>
    </row>
    <row r="6439" spans="1:34" x14ac:dyDescent="0.25">
      <c r="A6439">
        <v>58818</v>
      </c>
      <c r="C6439" t="s">
        <v>3035</v>
      </c>
      <c r="D6439" s="2" t="str">
        <f>TEXT(MID(Sales_Transactions[[#This Row],[Order Date]],2,5),"d/m/yyy")</f>
        <v>15/4/2009</v>
      </c>
      <c r="E6439" s="2" t="str">
        <f>TEXT(MID(Sales_Transactions[[#This Row],[Order Date]],2,5),"d")</f>
        <v>15</v>
      </c>
      <c r="F6439" s="2" t="str">
        <f>TEXT(MID(Sales_Transactions[[#This Row],[Order Date]],2,5),"m")</f>
        <v>4</v>
      </c>
      <c r="G6439" s="2" t="str">
        <f>TEXT(MID(Sales_Transactions[[#This Row],[Order Date]],2,5),"yyy")</f>
        <v>2009</v>
      </c>
      <c r="H6439" s="2" t="str">
        <f>TEXT(MID(Sales_Transactions[[#This Row],[Order Date]],2,5),"yyy/m")</f>
        <v>2009/4</v>
      </c>
      <c r="I6439" t="s">
        <v>101</v>
      </c>
      <c r="J6439">
        <f t="shared" si="600"/>
        <v>1</v>
      </c>
      <c r="K6439" s="2">
        <v>41</v>
      </c>
      <c r="L6439" s="3">
        <v>998.05</v>
      </c>
      <c r="M6439" s="4">
        <v>0.01</v>
      </c>
      <c r="N6439" s="5" t="s">
        <v>23</v>
      </c>
      <c r="O6439" s="3">
        <v>391.14</v>
      </c>
      <c r="P6439" s="3">
        <v>22.98</v>
      </c>
      <c r="Q6439" s="3">
        <v>1.99</v>
      </c>
      <c r="R6439" s="5" t="s">
        <v>2255</v>
      </c>
      <c r="S6439" s="5" t="s">
        <v>3477</v>
      </c>
      <c r="T6439" s="5" t="str">
        <f t="shared" si="601"/>
        <v>James Galang</v>
      </c>
      <c r="U6439" t="s">
        <v>855</v>
      </c>
      <c r="V6439" s="5" t="s">
        <v>37</v>
      </c>
      <c r="W6439" s="5" t="s">
        <v>48</v>
      </c>
      <c r="X6439" s="5" t="s">
        <v>87</v>
      </c>
      <c r="Y6439" s="5" t="s">
        <v>837</v>
      </c>
      <c r="Z6439" s="5" t="s">
        <v>60</v>
      </c>
      <c r="AA6439" s="4">
        <v>0.46</v>
      </c>
      <c r="AB6439" s="1">
        <v>39919</v>
      </c>
      <c r="AC6439" s="1">
        <v>21720</v>
      </c>
      <c r="AD6439">
        <f t="shared" si="602"/>
        <v>1</v>
      </c>
      <c r="AE6439">
        <f t="shared" ca="1" si="603"/>
        <v>65</v>
      </c>
      <c r="AF6439" t="str">
        <f t="shared" ca="1" si="604"/>
        <v>Over 65</v>
      </c>
      <c r="AG6439" s="3">
        <f t="shared" si="605"/>
        <v>0.60896834146341461</v>
      </c>
      <c r="AH6439" t="str">
        <f>_xlfn.IFNA(VLOOKUP(Sales_Transactions[[#This Row],[Order ID]],Returned_Items[#All],2,FALSE),"Not Returned")</f>
        <v>Returned</v>
      </c>
    </row>
    <row r="6440" spans="1:34" x14ac:dyDescent="0.25">
      <c r="A6440">
        <v>58818</v>
      </c>
      <c r="C6440" t="s">
        <v>3035</v>
      </c>
      <c r="D6440" s="2" t="str">
        <f>TEXT(MID(Sales_Transactions[[#This Row],[Order Date]],2,5),"d/m/yyy")</f>
        <v>15/4/2009</v>
      </c>
      <c r="E6440" s="2" t="str">
        <f>TEXT(MID(Sales_Transactions[[#This Row],[Order Date]],2,5),"d")</f>
        <v>15</v>
      </c>
      <c r="F6440" s="2" t="str">
        <f>TEXT(MID(Sales_Transactions[[#This Row],[Order Date]],2,5),"m")</f>
        <v>4</v>
      </c>
      <c r="G6440" s="2" t="str">
        <f>TEXT(MID(Sales_Transactions[[#This Row],[Order Date]],2,5),"yyy")</f>
        <v>2009</v>
      </c>
      <c r="H6440" s="2" t="str">
        <f>TEXT(MID(Sales_Transactions[[#This Row],[Order Date]],2,5),"yyy/m")</f>
        <v>2009/4</v>
      </c>
      <c r="I6440" t="s">
        <v>101</v>
      </c>
      <c r="J6440">
        <f t="shared" si="600"/>
        <v>1</v>
      </c>
      <c r="K6440" s="2">
        <v>20</v>
      </c>
      <c r="L6440" s="3">
        <v>4353.0200000000004</v>
      </c>
      <c r="M6440" s="4">
        <v>0.1</v>
      </c>
      <c r="N6440" s="5" t="s">
        <v>34</v>
      </c>
      <c r="O6440" s="3">
        <v>661.77</v>
      </c>
      <c r="P6440" s="3">
        <v>226.67</v>
      </c>
      <c r="Q6440" s="3">
        <v>28.16</v>
      </c>
      <c r="R6440" s="5" t="s">
        <v>2255</v>
      </c>
      <c r="S6440" s="5" t="s">
        <v>3477</v>
      </c>
      <c r="T6440" s="5" t="str">
        <f t="shared" si="601"/>
        <v>James Galang</v>
      </c>
      <c r="U6440" t="s">
        <v>855</v>
      </c>
      <c r="V6440" s="5" t="s">
        <v>37</v>
      </c>
      <c r="W6440" s="5" t="s">
        <v>57</v>
      </c>
      <c r="X6440" s="5" t="s">
        <v>154</v>
      </c>
      <c r="Y6440" s="5" t="s">
        <v>333</v>
      </c>
      <c r="Z6440" s="5" t="s">
        <v>40</v>
      </c>
      <c r="AA6440" s="4">
        <v>0.59</v>
      </c>
      <c r="AB6440" s="1">
        <v>39920</v>
      </c>
      <c r="AC6440" s="1">
        <v>21745</v>
      </c>
      <c r="AD6440">
        <f t="shared" si="602"/>
        <v>2</v>
      </c>
      <c r="AE6440">
        <f t="shared" ca="1" si="603"/>
        <v>65</v>
      </c>
      <c r="AF6440" t="str">
        <f t="shared" ca="1" si="604"/>
        <v>Over 65</v>
      </c>
      <c r="AG6440" s="3">
        <f t="shared" si="605"/>
        <v>12.730166499999999</v>
      </c>
      <c r="AH6440" t="str">
        <f>_xlfn.IFNA(VLOOKUP(Sales_Transactions[[#This Row],[Order ID]],Returned_Items[#All],2,FALSE),"Not Returned")</f>
        <v>Returned</v>
      </c>
    </row>
    <row r="6441" spans="1:34" x14ac:dyDescent="0.25">
      <c r="A6441">
        <v>59171</v>
      </c>
      <c r="C6441" t="s">
        <v>780</v>
      </c>
      <c r="D6441" s="2" t="str">
        <f>TEXT(MID(Sales_Transactions[[#This Row],[Order Date]],2,5),"d/m/yyy")</f>
        <v>12/9/2011</v>
      </c>
      <c r="E6441" s="2" t="str">
        <f>TEXT(MID(Sales_Transactions[[#This Row],[Order Date]],2,5),"d")</f>
        <v>12</v>
      </c>
      <c r="F6441" s="2" t="str">
        <f>TEXT(MID(Sales_Transactions[[#This Row],[Order Date]],2,5),"m")</f>
        <v>9</v>
      </c>
      <c r="G6441" s="2" t="str">
        <f>TEXT(MID(Sales_Transactions[[#This Row],[Order Date]],2,5),"yyy")</f>
        <v>2011</v>
      </c>
      <c r="H6441" s="2" t="str">
        <f>TEXT(MID(Sales_Transactions[[#This Row],[Order Date]],2,5),"yyy/m")</f>
        <v>2011/9</v>
      </c>
      <c r="I6441" t="s">
        <v>78</v>
      </c>
      <c r="J6441">
        <f t="shared" si="600"/>
        <v>3</v>
      </c>
      <c r="K6441" s="2">
        <v>39</v>
      </c>
      <c r="L6441" s="3">
        <v>105.07</v>
      </c>
      <c r="M6441" s="4">
        <v>0.08</v>
      </c>
      <c r="N6441" s="5" t="s">
        <v>23</v>
      </c>
      <c r="O6441" s="3">
        <v>9.11</v>
      </c>
      <c r="P6441" s="3">
        <v>2.88</v>
      </c>
      <c r="Q6441" s="3">
        <v>0.7</v>
      </c>
      <c r="R6441" s="5" t="s">
        <v>2547</v>
      </c>
      <c r="S6441" s="5" t="s">
        <v>2548</v>
      </c>
      <c r="T6441" s="5" t="str">
        <f t="shared" si="601"/>
        <v>Phillip Breyer</v>
      </c>
      <c r="U6441" t="s">
        <v>855</v>
      </c>
      <c r="V6441" s="5" t="s">
        <v>47</v>
      </c>
      <c r="W6441" s="5" t="s">
        <v>28</v>
      </c>
      <c r="X6441" s="5" t="s">
        <v>124</v>
      </c>
      <c r="Y6441" s="5" t="s">
        <v>1878</v>
      </c>
      <c r="Z6441" s="5" t="s">
        <v>84</v>
      </c>
      <c r="AA6441" s="4">
        <v>0.56000000000000005</v>
      </c>
      <c r="AB6441" s="1">
        <v>40799</v>
      </c>
      <c r="AC6441" s="1">
        <v>21600</v>
      </c>
      <c r="AD6441">
        <f t="shared" si="602"/>
        <v>1</v>
      </c>
      <c r="AE6441">
        <f t="shared" ca="1" si="603"/>
        <v>65</v>
      </c>
      <c r="AF6441" t="str">
        <f t="shared" ca="1" si="604"/>
        <v>Over 65</v>
      </c>
      <c r="AG6441" s="3">
        <f t="shared" si="605"/>
        <v>9.1735794871794854E-2</v>
      </c>
      <c r="AH6441" t="str">
        <f>_xlfn.IFNA(VLOOKUP(Sales_Transactions[[#This Row],[Order ID]],Returned_Items[#All],2,FALSE),"Not Returned")</f>
        <v>Returned</v>
      </c>
    </row>
    <row r="6442" spans="1:34" x14ac:dyDescent="0.25">
      <c r="A6442">
        <v>59271</v>
      </c>
      <c r="C6442" t="s">
        <v>2147</v>
      </c>
      <c r="D6442" s="2" t="str">
        <f>TEXT(MID(Sales_Transactions[[#This Row],[Order Date]],2,5),"d/m/yyy")</f>
        <v>25/4/2011</v>
      </c>
      <c r="E6442" s="2" t="str">
        <f>TEXT(MID(Sales_Transactions[[#This Row],[Order Date]],2,5),"d")</f>
        <v>25</v>
      </c>
      <c r="F6442" s="2" t="str">
        <f>TEXT(MID(Sales_Transactions[[#This Row],[Order Date]],2,5),"m")</f>
        <v>4</v>
      </c>
      <c r="G6442" s="2" t="str">
        <f>TEXT(MID(Sales_Transactions[[#This Row],[Order Date]],2,5),"yyy")</f>
        <v>2011</v>
      </c>
      <c r="H6442" s="2" t="str">
        <f>TEXT(MID(Sales_Transactions[[#This Row],[Order Date]],2,5),"yyy/m")</f>
        <v>2011/4</v>
      </c>
      <c r="I6442" t="s">
        <v>52</v>
      </c>
      <c r="J6442">
        <f t="shared" si="600"/>
        <v>1</v>
      </c>
      <c r="K6442" s="2">
        <v>40</v>
      </c>
      <c r="L6442" s="3">
        <v>630.38</v>
      </c>
      <c r="M6442" s="4">
        <v>0.02</v>
      </c>
      <c r="N6442" s="5" t="s">
        <v>67</v>
      </c>
      <c r="O6442" s="3">
        <v>-186.77</v>
      </c>
      <c r="P6442" s="3">
        <v>14.81</v>
      </c>
      <c r="Q6442" s="3">
        <v>13.32</v>
      </c>
      <c r="R6442" s="5" t="s">
        <v>3479</v>
      </c>
      <c r="S6442" s="5" t="s">
        <v>929</v>
      </c>
      <c r="T6442" s="5" t="str">
        <f t="shared" si="601"/>
        <v>Lynn Smith</v>
      </c>
      <c r="U6442" t="s">
        <v>855</v>
      </c>
      <c r="V6442" s="5" t="s">
        <v>47</v>
      </c>
      <c r="W6442" s="5" t="s">
        <v>28</v>
      </c>
      <c r="X6442" s="5" t="s">
        <v>38</v>
      </c>
      <c r="Y6442" s="5" t="s">
        <v>1161</v>
      </c>
      <c r="Z6442" s="5" t="s">
        <v>43</v>
      </c>
      <c r="AA6442" s="4">
        <v>0.43</v>
      </c>
      <c r="AB6442" s="1">
        <v>40659</v>
      </c>
      <c r="AC6442" s="1">
        <v>21325</v>
      </c>
      <c r="AD6442">
        <f t="shared" si="602"/>
        <v>1</v>
      </c>
      <c r="AE6442">
        <f t="shared" ca="1" si="603"/>
        <v>66</v>
      </c>
      <c r="AF6442" t="str">
        <f t="shared" ca="1" si="604"/>
        <v>Over 65</v>
      </c>
      <c r="AG6442" s="3">
        <f t="shared" si="605"/>
        <v>0.70317594999999999</v>
      </c>
      <c r="AH6442" t="str">
        <f>_xlfn.IFNA(VLOOKUP(Sales_Transactions[[#This Row],[Order ID]],Returned_Items[#All],2,FALSE),"Not Returned")</f>
        <v>Not Returned</v>
      </c>
    </row>
    <row r="6443" spans="1:34" x14ac:dyDescent="0.25">
      <c r="A6443">
        <v>59271</v>
      </c>
      <c r="C6443" t="s">
        <v>2147</v>
      </c>
      <c r="D6443" s="2" t="str">
        <f>TEXT(MID(Sales_Transactions[[#This Row],[Order Date]],2,5),"d/m/yyy")</f>
        <v>25/4/2011</v>
      </c>
      <c r="E6443" s="2" t="str">
        <f>TEXT(MID(Sales_Transactions[[#This Row],[Order Date]],2,5),"d")</f>
        <v>25</v>
      </c>
      <c r="F6443" s="2" t="str">
        <f>TEXT(MID(Sales_Transactions[[#This Row],[Order Date]],2,5),"m")</f>
        <v>4</v>
      </c>
      <c r="G6443" s="2" t="str">
        <f>TEXT(MID(Sales_Transactions[[#This Row],[Order Date]],2,5),"yyy")</f>
        <v>2011</v>
      </c>
      <c r="H6443" s="2" t="str">
        <f>TEXT(MID(Sales_Transactions[[#This Row],[Order Date]],2,5),"yyy/m")</f>
        <v>2011/4</v>
      </c>
      <c r="I6443" t="s">
        <v>52</v>
      </c>
      <c r="J6443">
        <f t="shared" si="600"/>
        <v>1</v>
      </c>
      <c r="K6443" s="2">
        <v>23</v>
      </c>
      <c r="L6443" s="3">
        <v>144.03</v>
      </c>
      <c r="M6443" s="4">
        <v>0.02</v>
      </c>
      <c r="N6443" s="5" t="s">
        <v>23</v>
      </c>
      <c r="O6443" s="3">
        <v>-37.04</v>
      </c>
      <c r="P6443" s="3">
        <v>5.98</v>
      </c>
      <c r="Q6443" s="3">
        <v>5.2</v>
      </c>
      <c r="R6443" s="5" t="s">
        <v>3479</v>
      </c>
      <c r="S6443" s="5" t="s">
        <v>929</v>
      </c>
      <c r="T6443" s="5" t="str">
        <f t="shared" si="601"/>
        <v>Lynn Smith</v>
      </c>
      <c r="U6443" t="s">
        <v>855</v>
      </c>
      <c r="V6443" s="5" t="s">
        <v>47</v>
      </c>
      <c r="W6443" s="5" t="s">
        <v>28</v>
      </c>
      <c r="X6443" s="5" t="s">
        <v>75</v>
      </c>
      <c r="Y6443" s="5" t="s">
        <v>1005</v>
      </c>
      <c r="Z6443" s="5" t="s">
        <v>43</v>
      </c>
      <c r="AA6443" s="4">
        <v>0.36</v>
      </c>
      <c r="AB6443" s="1">
        <v>40660</v>
      </c>
      <c r="AC6443" s="1">
        <v>21501</v>
      </c>
      <c r="AD6443">
        <f t="shared" si="602"/>
        <v>2</v>
      </c>
      <c r="AE6443">
        <f t="shared" ca="1" si="603"/>
        <v>65</v>
      </c>
      <c r="AF6443" t="str">
        <f t="shared" ca="1" si="604"/>
        <v>Over 65</v>
      </c>
      <c r="AG6443" s="3">
        <f t="shared" si="605"/>
        <v>0.48603495652173911</v>
      </c>
      <c r="AH6443" t="str">
        <f>_xlfn.IFNA(VLOOKUP(Sales_Transactions[[#This Row],[Order ID]],Returned_Items[#All],2,FALSE),"Not Returned")</f>
        <v>Not Returned</v>
      </c>
    </row>
    <row r="6444" spans="1:34" x14ac:dyDescent="0.25">
      <c r="A6444">
        <v>59680</v>
      </c>
      <c r="C6444" t="s">
        <v>2886</v>
      </c>
      <c r="D6444" s="2" t="str">
        <f>TEXT(MID(Sales_Transactions[[#This Row],[Order Date]],2,5),"d/m/yyy")</f>
        <v>18/6/2012</v>
      </c>
      <c r="E6444" s="2" t="str">
        <f>TEXT(MID(Sales_Transactions[[#This Row],[Order Date]],2,5),"d")</f>
        <v>18</v>
      </c>
      <c r="F6444" s="2" t="str">
        <f>TEXT(MID(Sales_Transactions[[#This Row],[Order Date]],2,5),"m")</f>
        <v>6</v>
      </c>
      <c r="G6444" s="2" t="str">
        <f>TEXT(MID(Sales_Transactions[[#This Row],[Order Date]],2,5),"yyy")</f>
        <v>2012</v>
      </c>
      <c r="H6444" s="2" t="str">
        <f>TEXT(MID(Sales_Transactions[[#This Row],[Order Date]],2,5),"yyy/m")</f>
        <v>2012/6</v>
      </c>
      <c r="I6444" t="s">
        <v>101</v>
      </c>
      <c r="J6444">
        <f t="shared" si="600"/>
        <v>1</v>
      </c>
      <c r="K6444" s="2">
        <v>15</v>
      </c>
      <c r="L6444" s="3">
        <v>17.77</v>
      </c>
      <c r="M6444" s="4">
        <v>0.05</v>
      </c>
      <c r="N6444" s="5" t="s">
        <v>23</v>
      </c>
      <c r="O6444" s="3">
        <v>-37.67</v>
      </c>
      <c r="P6444" s="3">
        <v>0.99</v>
      </c>
      <c r="Q6444" s="3">
        <v>2.96</v>
      </c>
      <c r="R6444" s="5" t="s">
        <v>2717</v>
      </c>
      <c r="S6444" s="5" t="s">
        <v>2342</v>
      </c>
      <c r="T6444" s="5" t="str">
        <f t="shared" si="601"/>
        <v>Katherine Hughes</v>
      </c>
      <c r="U6444" t="s">
        <v>855</v>
      </c>
      <c r="V6444" s="5" t="s">
        <v>37</v>
      </c>
      <c r="W6444" s="5" t="s">
        <v>48</v>
      </c>
      <c r="X6444" s="5" t="s">
        <v>87</v>
      </c>
      <c r="Y6444" s="5" t="s">
        <v>3489</v>
      </c>
      <c r="Z6444" s="5" t="s">
        <v>60</v>
      </c>
      <c r="AA6444" s="4">
        <v>0.61</v>
      </c>
      <c r="AB6444" s="1">
        <v>41079</v>
      </c>
      <c r="AC6444" s="1">
        <v>14421</v>
      </c>
      <c r="AD6444">
        <f t="shared" si="602"/>
        <v>1</v>
      </c>
      <c r="AE6444">
        <f t="shared" ca="1" si="603"/>
        <v>85</v>
      </c>
      <c r="AF6444" t="str">
        <f t="shared" ca="1" si="604"/>
        <v>Over 65</v>
      </c>
      <c r="AG6444" s="3">
        <f t="shared" si="605"/>
        <v>0.2633003333333333</v>
      </c>
      <c r="AH6444" t="str">
        <f>_xlfn.IFNA(VLOOKUP(Sales_Transactions[[#This Row],[Order ID]],Returned_Items[#All],2,FALSE),"Not Returned")</f>
        <v>Returned</v>
      </c>
    </row>
    <row r="6445" spans="1:34" x14ac:dyDescent="0.25">
      <c r="A6445">
        <v>97</v>
      </c>
      <c r="C6445" t="s">
        <v>2272</v>
      </c>
      <c r="D6445" s="2" t="str">
        <f>TEXT(MID(Sales_Transactions[[#This Row],[Order Date]],2,5),"d/m/yyy")</f>
        <v>28/1/2010</v>
      </c>
      <c r="E6445" s="2" t="str">
        <f>TEXT(MID(Sales_Transactions[[#This Row],[Order Date]],2,5),"d")</f>
        <v>28</v>
      </c>
      <c r="F6445" s="2" t="str">
        <f>TEXT(MID(Sales_Transactions[[#This Row],[Order Date]],2,5),"m")</f>
        <v>1</v>
      </c>
      <c r="G6445" s="2" t="str">
        <f>TEXT(MID(Sales_Transactions[[#This Row],[Order Date]],2,5),"yyy")</f>
        <v>2010</v>
      </c>
      <c r="H6445" s="2" t="str">
        <f>TEXT(MID(Sales_Transactions[[#This Row],[Order Date]],2,5),"yyy/m")</f>
        <v>2010/1</v>
      </c>
      <c r="I6445" t="s">
        <v>78</v>
      </c>
      <c r="J6445">
        <f t="shared" si="600"/>
        <v>3</v>
      </c>
      <c r="K6445" s="2">
        <v>26</v>
      </c>
      <c r="L6445" s="3">
        <v>75.569999999999993</v>
      </c>
      <c r="M6445" s="4">
        <v>0.03</v>
      </c>
      <c r="N6445" s="5" t="s">
        <v>23</v>
      </c>
      <c r="O6445" s="3">
        <v>28.24</v>
      </c>
      <c r="P6445" s="3">
        <v>2.89</v>
      </c>
      <c r="Q6445" s="3">
        <v>0.5</v>
      </c>
      <c r="R6445" s="5" t="s">
        <v>2059</v>
      </c>
      <c r="S6445" s="5" t="s">
        <v>2628</v>
      </c>
      <c r="T6445" s="5" t="str">
        <f t="shared" si="601"/>
        <v>Craig Yedwab</v>
      </c>
      <c r="U6445" t="s">
        <v>3490</v>
      </c>
      <c r="V6445" s="5" t="s">
        <v>37</v>
      </c>
      <c r="W6445" s="5" t="s">
        <v>28</v>
      </c>
      <c r="X6445" s="5" t="s">
        <v>115</v>
      </c>
      <c r="Y6445" s="5" t="s">
        <v>790</v>
      </c>
      <c r="Z6445" s="5" t="s">
        <v>43</v>
      </c>
      <c r="AA6445" s="4">
        <v>0.38</v>
      </c>
      <c r="AB6445" s="1">
        <v>40207</v>
      </c>
      <c r="AC6445" s="1">
        <v>14572</v>
      </c>
      <c r="AD6445">
        <f t="shared" si="602"/>
        <v>1</v>
      </c>
      <c r="AE6445">
        <f t="shared" ca="1" si="603"/>
        <v>84</v>
      </c>
      <c r="AF6445" t="str">
        <f t="shared" ca="1" si="604"/>
        <v>Over 65</v>
      </c>
      <c r="AG6445" s="3">
        <f t="shared" si="605"/>
        <v>0.13035126923076923</v>
      </c>
      <c r="AH6445" t="str">
        <f>_xlfn.IFNA(VLOOKUP(Sales_Transactions[[#This Row],[Order ID]],Returned_Items[#All],2,FALSE),"Not Returned")</f>
        <v>Not Returned</v>
      </c>
    </row>
    <row r="6446" spans="1:34" x14ac:dyDescent="0.25">
      <c r="A6446">
        <v>323</v>
      </c>
      <c r="C6446" t="s">
        <v>1327</v>
      </c>
      <c r="D6446" s="2" t="str">
        <f>TEXT(MID(Sales_Transactions[[#This Row],[Order Date]],2,5),"d/m/yyy")</f>
        <v>25/3/2009</v>
      </c>
      <c r="E6446" s="2" t="str">
        <f>TEXT(MID(Sales_Transactions[[#This Row],[Order Date]],2,5),"d")</f>
        <v>25</v>
      </c>
      <c r="F6446" s="2" t="str">
        <f>TEXT(MID(Sales_Transactions[[#This Row],[Order Date]],2,5),"m")</f>
        <v>3</v>
      </c>
      <c r="G6446" s="2" t="str">
        <f>TEXT(MID(Sales_Transactions[[#This Row],[Order Date]],2,5),"yyy")</f>
        <v>2009</v>
      </c>
      <c r="H6446" s="2" t="str">
        <f>TEXT(MID(Sales_Transactions[[#This Row],[Order Date]],2,5),"yyy/m")</f>
        <v>2009/3</v>
      </c>
      <c r="I6446" t="s">
        <v>101</v>
      </c>
      <c r="J6446">
        <f t="shared" si="600"/>
        <v>1</v>
      </c>
      <c r="K6446" s="2">
        <v>20</v>
      </c>
      <c r="L6446" s="3">
        <v>108.09</v>
      </c>
      <c r="M6446" s="4">
        <v>7.0000000000000007E-2</v>
      </c>
      <c r="N6446" s="5" t="s">
        <v>23</v>
      </c>
      <c r="O6446" s="3">
        <v>25.76</v>
      </c>
      <c r="P6446" s="3">
        <v>5.68</v>
      </c>
      <c r="Q6446" s="3">
        <v>1.39</v>
      </c>
      <c r="R6446" s="5" t="s">
        <v>3491</v>
      </c>
      <c r="S6446" s="5" t="s">
        <v>3492</v>
      </c>
      <c r="T6446" s="5" t="str">
        <f t="shared" si="601"/>
        <v>Dario Medina</v>
      </c>
      <c r="U6446" t="s">
        <v>3490</v>
      </c>
      <c r="V6446" s="5" t="s">
        <v>27</v>
      </c>
      <c r="W6446" s="5" t="s">
        <v>28</v>
      </c>
      <c r="X6446" s="5" t="s">
        <v>98</v>
      </c>
      <c r="Y6446" s="5" t="s">
        <v>1048</v>
      </c>
      <c r="Z6446" s="5" t="s">
        <v>43</v>
      </c>
      <c r="AA6446" s="4">
        <v>0.38</v>
      </c>
      <c r="AB6446" s="1">
        <v>39899</v>
      </c>
      <c r="AC6446" s="1">
        <v>14371</v>
      </c>
      <c r="AD6446">
        <f t="shared" si="602"/>
        <v>2</v>
      </c>
      <c r="AE6446">
        <f t="shared" ca="1" si="603"/>
        <v>85</v>
      </c>
      <c r="AF6446" t="str">
        <f t="shared" ca="1" si="604"/>
        <v>Over 65</v>
      </c>
      <c r="AG6446" s="3">
        <f t="shared" si="605"/>
        <v>0.35330119999999998</v>
      </c>
      <c r="AH6446" t="str">
        <f>_xlfn.IFNA(VLOOKUP(Sales_Transactions[[#This Row],[Order ID]],Returned_Items[#All],2,FALSE),"Not Returned")</f>
        <v>Not Returned</v>
      </c>
    </row>
    <row r="6447" spans="1:34" x14ac:dyDescent="0.25">
      <c r="A6447">
        <v>323</v>
      </c>
      <c r="C6447" t="s">
        <v>1327</v>
      </c>
      <c r="D6447" s="2" t="str">
        <f>TEXT(MID(Sales_Transactions[[#This Row],[Order Date]],2,5),"d/m/yyy")</f>
        <v>25/3/2009</v>
      </c>
      <c r="E6447" s="2" t="str">
        <f>TEXT(MID(Sales_Transactions[[#This Row],[Order Date]],2,5),"d")</f>
        <v>25</v>
      </c>
      <c r="F6447" s="2" t="str">
        <f>TEXT(MID(Sales_Transactions[[#This Row],[Order Date]],2,5),"m")</f>
        <v>3</v>
      </c>
      <c r="G6447" s="2" t="str">
        <f>TEXT(MID(Sales_Transactions[[#This Row],[Order Date]],2,5),"yyy")</f>
        <v>2009</v>
      </c>
      <c r="H6447" s="2" t="str">
        <f>TEXT(MID(Sales_Transactions[[#This Row],[Order Date]],2,5),"yyy/m")</f>
        <v>2009/3</v>
      </c>
      <c r="I6447" t="s">
        <v>101</v>
      </c>
      <c r="J6447">
        <f t="shared" si="600"/>
        <v>1</v>
      </c>
      <c r="K6447" s="2">
        <v>2</v>
      </c>
      <c r="L6447" s="3">
        <v>55.34</v>
      </c>
      <c r="M6447" s="4">
        <v>0.06</v>
      </c>
      <c r="N6447" s="5" t="s">
        <v>23</v>
      </c>
      <c r="O6447" s="3">
        <v>-31.24</v>
      </c>
      <c r="P6447" s="3">
        <v>22.84</v>
      </c>
      <c r="Q6447" s="3">
        <v>11.54</v>
      </c>
      <c r="R6447" s="5" t="s">
        <v>3491</v>
      </c>
      <c r="S6447" s="5" t="s">
        <v>3492</v>
      </c>
      <c r="T6447" s="5" t="str">
        <f t="shared" si="601"/>
        <v>Dario Medina</v>
      </c>
      <c r="U6447" t="s">
        <v>3490</v>
      </c>
      <c r="V6447" s="5" t="s">
        <v>27</v>
      </c>
      <c r="W6447" s="5" t="s">
        <v>28</v>
      </c>
      <c r="X6447" s="5" t="s">
        <v>75</v>
      </c>
      <c r="Y6447" s="5" t="s">
        <v>2684</v>
      </c>
      <c r="Z6447" s="5" t="s">
        <v>43</v>
      </c>
      <c r="AA6447" s="4">
        <v>0.39</v>
      </c>
      <c r="AB6447" s="1">
        <v>39899</v>
      </c>
      <c r="AC6447" s="1">
        <v>14356</v>
      </c>
      <c r="AD6447">
        <f t="shared" si="602"/>
        <v>2</v>
      </c>
      <c r="AE6447">
        <f t="shared" ca="1" si="603"/>
        <v>85</v>
      </c>
      <c r="AF6447" t="str">
        <f t="shared" ca="1" si="604"/>
        <v>Over 65</v>
      </c>
      <c r="AG6447" s="3">
        <f t="shared" si="605"/>
        <v>17.183147999999999</v>
      </c>
      <c r="AH6447" t="str">
        <f>_xlfn.IFNA(VLOOKUP(Sales_Transactions[[#This Row],[Order ID]],Returned_Items[#All],2,FALSE),"Not Returned")</f>
        <v>Not Returned</v>
      </c>
    </row>
    <row r="6448" spans="1:34" x14ac:dyDescent="0.25">
      <c r="A6448">
        <v>1095</v>
      </c>
      <c r="C6448" t="s">
        <v>2758</v>
      </c>
      <c r="D6448" s="2" t="str">
        <f>TEXT(MID(Sales_Transactions[[#This Row],[Order Date]],2,5),"d/m/yyy")</f>
        <v>21/8/2011</v>
      </c>
      <c r="E6448" s="2" t="str">
        <f>TEXT(MID(Sales_Transactions[[#This Row],[Order Date]],2,5),"d")</f>
        <v>21</v>
      </c>
      <c r="F6448" s="2" t="str">
        <f>TEXT(MID(Sales_Transactions[[#This Row],[Order Date]],2,5),"m")</f>
        <v>8</v>
      </c>
      <c r="G6448" s="2" t="str">
        <f>TEXT(MID(Sales_Transactions[[#This Row],[Order Date]],2,5),"yyy")</f>
        <v>2011</v>
      </c>
      <c r="H6448" s="2" t="str">
        <f>TEXT(MID(Sales_Transactions[[#This Row],[Order Date]],2,5),"yyy/m")</f>
        <v>2011/8</v>
      </c>
      <c r="I6448" t="s">
        <v>78</v>
      </c>
      <c r="J6448">
        <f t="shared" si="600"/>
        <v>3</v>
      </c>
      <c r="K6448" s="2">
        <v>28</v>
      </c>
      <c r="L6448" s="3">
        <v>142.18</v>
      </c>
      <c r="M6448" s="4">
        <v>7.0000000000000007E-2</v>
      </c>
      <c r="N6448" s="5" t="s">
        <v>23</v>
      </c>
      <c r="O6448" s="3">
        <v>-50.14</v>
      </c>
      <c r="P6448" s="3">
        <v>4.9800000000000004</v>
      </c>
      <c r="Q6448" s="3">
        <v>4.72</v>
      </c>
      <c r="R6448" s="5" t="s">
        <v>2245</v>
      </c>
      <c r="S6448" s="5" t="s">
        <v>903</v>
      </c>
      <c r="T6448" s="5" t="str">
        <f t="shared" si="601"/>
        <v>Ed Braxton</v>
      </c>
      <c r="U6448" t="s">
        <v>3490</v>
      </c>
      <c r="V6448" s="5" t="s">
        <v>37</v>
      </c>
      <c r="W6448" s="5" t="s">
        <v>28</v>
      </c>
      <c r="X6448" s="5" t="s">
        <v>75</v>
      </c>
      <c r="Y6448" s="5" t="s">
        <v>1695</v>
      </c>
      <c r="Z6448" s="5" t="s">
        <v>43</v>
      </c>
      <c r="AA6448" s="4">
        <v>0.36</v>
      </c>
      <c r="AB6448" s="1">
        <v>40778</v>
      </c>
      <c r="AC6448" s="1">
        <v>14471</v>
      </c>
      <c r="AD6448">
        <f t="shared" si="602"/>
        <v>2</v>
      </c>
      <c r="AE6448">
        <f t="shared" ca="1" si="603"/>
        <v>84</v>
      </c>
      <c r="AF6448" t="str">
        <f t="shared" ca="1" si="604"/>
        <v>Over 65</v>
      </c>
      <c r="AG6448" s="3">
        <f t="shared" si="605"/>
        <v>0.34630407142857145</v>
      </c>
      <c r="AH6448" t="str">
        <f>_xlfn.IFNA(VLOOKUP(Sales_Transactions[[#This Row],[Order ID]],Returned_Items[#All],2,FALSE),"Not Returned")</f>
        <v>Not Returned</v>
      </c>
    </row>
    <row r="6449" spans="1:34" x14ac:dyDescent="0.25">
      <c r="A6449">
        <v>2562</v>
      </c>
      <c r="C6449" t="s">
        <v>3102</v>
      </c>
      <c r="D6449" s="2" t="str">
        <f>TEXT(MID(Sales_Transactions[[#This Row],[Order Date]],2,5),"d/m/yyy")</f>
        <v>31/7/2012</v>
      </c>
      <c r="E6449" s="2" t="str">
        <f>TEXT(MID(Sales_Transactions[[#This Row],[Order Date]],2,5),"d")</f>
        <v>31</v>
      </c>
      <c r="F6449" s="2" t="str">
        <f>TEXT(MID(Sales_Transactions[[#This Row],[Order Date]],2,5),"m")</f>
        <v>7</v>
      </c>
      <c r="G6449" s="2" t="str">
        <f>TEXT(MID(Sales_Transactions[[#This Row],[Order Date]],2,5),"yyy")</f>
        <v>2012</v>
      </c>
      <c r="H6449" s="2" t="str">
        <f>TEXT(MID(Sales_Transactions[[#This Row],[Order Date]],2,5),"yyy/m")</f>
        <v>2012/7</v>
      </c>
      <c r="I6449" t="s">
        <v>101</v>
      </c>
      <c r="J6449">
        <f t="shared" si="600"/>
        <v>1</v>
      </c>
      <c r="K6449" s="2">
        <v>28</v>
      </c>
      <c r="L6449" s="3">
        <v>64.819999999999993</v>
      </c>
      <c r="M6449" s="4">
        <v>0.02</v>
      </c>
      <c r="N6449" s="5" t="s">
        <v>23</v>
      </c>
      <c r="O6449" s="3">
        <v>-32.03</v>
      </c>
      <c r="P6449" s="3">
        <v>2.12</v>
      </c>
      <c r="Q6449" s="3">
        <v>1.99</v>
      </c>
      <c r="R6449" s="5" t="s">
        <v>585</v>
      </c>
      <c r="S6449" s="5" t="s">
        <v>1577</v>
      </c>
      <c r="T6449" s="5" t="str">
        <f t="shared" si="601"/>
        <v>Cindy Chapman</v>
      </c>
      <c r="U6449" t="s">
        <v>3490</v>
      </c>
      <c r="V6449" s="5" t="s">
        <v>37</v>
      </c>
      <c r="W6449" s="5" t="s">
        <v>48</v>
      </c>
      <c r="X6449" s="5" t="s">
        <v>87</v>
      </c>
      <c r="Y6449" s="5" t="s">
        <v>2204</v>
      </c>
      <c r="Z6449" s="5" t="s">
        <v>60</v>
      </c>
      <c r="AA6449" s="4">
        <v>0.55000000000000004</v>
      </c>
      <c r="AB6449" s="1">
        <v>41124</v>
      </c>
      <c r="AC6449" s="1">
        <v>14322</v>
      </c>
      <c r="AD6449">
        <f t="shared" si="602"/>
        <v>3</v>
      </c>
      <c r="AE6449">
        <f t="shared" ca="1" si="603"/>
        <v>85</v>
      </c>
      <c r="AF6449" t="str">
        <f t="shared" ca="1" si="604"/>
        <v>Over 65</v>
      </c>
      <c r="AG6449" s="3">
        <f t="shared" si="605"/>
        <v>0.14677057142857142</v>
      </c>
      <c r="AH6449" t="str">
        <f>_xlfn.IFNA(VLOOKUP(Sales_Transactions[[#This Row],[Order ID]],Returned_Items[#All],2,FALSE),"Not Returned")</f>
        <v>Returned</v>
      </c>
    </row>
    <row r="6450" spans="1:34" x14ac:dyDescent="0.25">
      <c r="A6450">
        <v>2562</v>
      </c>
      <c r="C6450" t="s">
        <v>3102</v>
      </c>
      <c r="D6450" s="2" t="str">
        <f>TEXT(MID(Sales_Transactions[[#This Row],[Order Date]],2,5),"d/m/yyy")</f>
        <v>31/7/2012</v>
      </c>
      <c r="E6450" s="2" t="str">
        <f>TEXT(MID(Sales_Transactions[[#This Row],[Order Date]],2,5),"d")</f>
        <v>31</v>
      </c>
      <c r="F6450" s="2" t="str">
        <f>TEXT(MID(Sales_Transactions[[#This Row],[Order Date]],2,5),"m")</f>
        <v>7</v>
      </c>
      <c r="G6450" s="2" t="str">
        <f>TEXT(MID(Sales_Transactions[[#This Row],[Order Date]],2,5),"yyy")</f>
        <v>2012</v>
      </c>
      <c r="H6450" s="2" t="str">
        <f>TEXT(MID(Sales_Transactions[[#This Row],[Order Date]],2,5),"yyy/m")</f>
        <v>2012/7</v>
      </c>
      <c r="I6450" t="s">
        <v>101</v>
      </c>
      <c r="J6450">
        <f t="shared" si="600"/>
        <v>1</v>
      </c>
      <c r="K6450" s="2">
        <v>6</v>
      </c>
      <c r="L6450" s="3">
        <v>77.599999999999994</v>
      </c>
      <c r="M6450" s="4">
        <v>0.08</v>
      </c>
      <c r="N6450" s="5" t="s">
        <v>23</v>
      </c>
      <c r="O6450" s="3">
        <v>-37.07</v>
      </c>
      <c r="P6450" s="3">
        <v>11.34</v>
      </c>
      <c r="Q6450" s="3">
        <v>11.25</v>
      </c>
      <c r="R6450" s="5" t="s">
        <v>585</v>
      </c>
      <c r="S6450" s="5" t="s">
        <v>1577</v>
      </c>
      <c r="T6450" s="5" t="str">
        <f t="shared" si="601"/>
        <v>Cindy Chapman</v>
      </c>
      <c r="U6450" t="s">
        <v>3490</v>
      </c>
      <c r="V6450" s="5" t="s">
        <v>37</v>
      </c>
      <c r="W6450" s="5" t="s">
        <v>28</v>
      </c>
      <c r="X6450" s="5" t="s">
        <v>75</v>
      </c>
      <c r="Y6450" s="5" t="s">
        <v>2286</v>
      </c>
      <c r="Z6450" s="5" t="s">
        <v>43</v>
      </c>
      <c r="AA6450" s="4">
        <v>0.36</v>
      </c>
      <c r="AB6450" s="1">
        <v>41123</v>
      </c>
      <c r="AC6450" s="1">
        <v>14316</v>
      </c>
      <c r="AD6450">
        <f t="shared" si="602"/>
        <v>2</v>
      </c>
      <c r="AE6450">
        <f t="shared" ca="1" si="603"/>
        <v>85</v>
      </c>
      <c r="AF6450" t="str">
        <f t="shared" ca="1" si="604"/>
        <v>Over 65</v>
      </c>
      <c r="AG6450" s="3">
        <f t="shared" si="605"/>
        <v>3.7634880000000002</v>
      </c>
      <c r="AH6450" t="str">
        <f>_xlfn.IFNA(VLOOKUP(Sales_Transactions[[#This Row],[Order ID]],Returned_Items[#All],2,FALSE),"Not Returned")</f>
        <v>Returned</v>
      </c>
    </row>
    <row r="6451" spans="1:34" x14ac:dyDescent="0.25">
      <c r="A6451">
        <v>2562</v>
      </c>
      <c r="C6451" t="s">
        <v>3102</v>
      </c>
      <c r="D6451" s="2" t="str">
        <f>TEXT(MID(Sales_Transactions[[#This Row],[Order Date]],2,5),"d/m/yyy")</f>
        <v>31/7/2012</v>
      </c>
      <c r="E6451" s="2" t="str">
        <f>TEXT(MID(Sales_Transactions[[#This Row],[Order Date]],2,5),"d")</f>
        <v>31</v>
      </c>
      <c r="F6451" s="2" t="str">
        <f>TEXT(MID(Sales_Transactions[[#This Row],[Order Date]],2,5),"m")</f>
        <v>7</v>
      </c>
      <c r="G6451" s="2" t="str">
        <f>TEXT(MID(Sales_Transactions[[#This Row],[Order Date]],2,5),"yyy")</f>
        <v>2012</v>
      </c>
      <c r="H6451" s="2" t="str">
        <f>TEXT(MID(Sales_Transactions[[#This Row],[Order Date]],2,5),"yyy/m")</f>
        <v>2012/7</v>
      </c>
      <c r="I6451" t="s">
        <v>101</v>
      </c>
      <c r="J6451">
        <f t="shared" si="600"/>
        <v>1</v>
      </c>
      <c r="K6451" s="2">
        <v>17</v>
      </c>
      <c r="L6451" s="3">
        <v>821.18</v>
      </c>
      <c r="M6451" s="4">
        <v>0.04</v>
      </c>
      <c r="N6451" s="5" t="s">
        <v>67</v>
      </c>
      <c r="O6451" s="3">
        <v>308.63</v>
      </c>
      <c r="P6451" s="3">
        <v>48.91</v>
      </c>
      <c r="Q6451" s="3">
        <v>5.81</v>
      </c>
      <c r="R6451" s="5" t="s">
        <v>585</v>
      </c>
      <c r="S6451" s="5" t="s">
        <v>1577</v>
      </c>
      <c r="T6451" s="5" t="str">
        <f t="shared" si="601"/>
        <v>Cindy Chapman</v>
      </c>
      <c r="U6451" t="s">
        <v>3490</v>
      </c>
      <c r="V6451" s="5" t="s">
        <v>37</v>
      </c>
      <c r="W6451" s="5" t="s">
        <v>28</v>
      </c>
      <c r="X6451" s="5" t="s">
        <v>75</v>
      </c>
      <c r="Y6451" s="5" t="s">
        <v>273</v>
      </c>
      <c r="Z6451" s="5" t="s">
        <v>43</v>
      </c>
      <c r="AA6451" s="4">
        <v>0.38</v>
      </c>
      <c r="AB6451" s="1">
        <v>41122</v>
      </c>
      <c r="AC6451" s="1">
        <v>14803</v>
      </c>
      <c r="AD6451">
        <f t="shared" si="602"/>
        <v>1</v>
      </c>
      <c r="AE6451">
        <f t="shared" ca="1" si="603"/>
        <v>84</v>
      </c>
      <c r="AF6451" t="str">
        <f t="shared" ca="1" si="604"/>
        <v>Over 65</v>
      </c>
      <c r="AG6451" s="3">
        <f t="shared" si="605"/>
        <v>3.2176727058823529</v>
      </c>
      <c r="AH6451" t="str">
        <f>_xlfn.IFNA(VLOOKUP(Sales_Transactions[[#This Row],[Order ID]],Returned_Items[#All],2,FALSE),"Not Returned")</f>
        <v>Returned</v>
      </c>
    </row>
    <row r="6452" spans="1:34" hidden="1" x14ac:dyDescent="0.25">
      <c r="A6452">
        <v>4099</v>
      </c>
      <c r="C6452" t="s">
        <v>1585</v>
      </c>
      <c r="D6452" s="2" t="str">
        <f>TEXT(MID(Sales_Transactions[[#This Row],[Order Date]],2,5),"d/m/yyy")</f>
        <v>20/8/2012</v>
      </c>
      <c r="E6452" s="2" t="str">
        <f>TEXT(MID(Sales_Transactions[[#This Row],[Order Date]],2,5),"d")</f>
        <v>20</v>
      </c>
      <c r="F6452" s="2" t="str">
        <f>TEXT(MID(Sales_Transactions[[#This Row],[Order Date]],2,5),"m")</f>
        <v>8</v>
      </c>
      <c r="G6452" s="2" t="str">
        <f>TEXT(MID(Sales_Transactions[[#This Row],[Order Date]],2,5),"yyy")</f>
        <v>2012</v>
      </c>
      <c r="H6452" s="2" t="str">
        <f>TEXT(MID(Sales_Transactions[[#This Row],[Order Date]],2,5),"yyy/m")</f>
        <v>2012/8</v>
      </c>
      <c r="I6452" t="s">
        <v>101</v>
      </c>
      <c r="J6452">
        <f t="shared" si="600"/>
        <v>1</v>
      </c>
      <c r="K6452" s="2">
        <v>42</v>
      </c>
      <c r="L6452">
        <v>1691.51</v>
      </c>
      <c r="M6452">
        <v>0.08</v>
      </c>
      <c r="N6452" t="s">
        <v>23</v>
      </c>
      <c r="O6452">
        <v>285.16000000000003</v>
      </c>
      <c r="P6452">
        <v>42.76</v>
      </c>
      <c r="Q6452">
        <v>6.22</v>
      </c>
      <c r="R6452" t="s">
        <v>2245</v>
      </c>
      <c r="S6452" t="s">
        <v>903</v>
      </c>
      <c r="T6452" t="str">
        <f t="shared" si="601"/>
        <v>Ed Braxton</v>
      </c>
      <c r="U6452" t="s">
        <v>3490</v>
      </c>
      <c r="V6452" t="s">
        <v>37</v>
      </c>
      <c r="W6452" t="s">
        <v>28</v>
      </c>
      <c r="X6452" t="s">
        <v>29</v>
      </c>
      <c r="Y6452" t="s">
        <v>65</v>
      </c>
      <c r="Z6452" t="s">
        <v>43</v>
      </c>
      <c r="AA6452"/>
      <c r="AB6452" s="1">
        <v>41142</v>
      </c>
      <c r="AC6452" s="1">
        <v>23664</v>
      </c>
      <c r="AD6452">
        <f t="shared" si="602"/>
        <v>1</v>
      </c>
      <c r="AE6452">
        <f t="shared" ca="1" si="603"/>
        <v>59</v>
      </c>
      <c r="AF6452" t="str">
        <f t="shared" ca="1" si="604"/>
        <v>18-64</v>
      </c>
      <c r="AG6452">
        <f t="shared" si="605"/>
        <v>1.165376</v>
      </c>
      <c r="AH6452" t="str">
        <f>_xlfn.IFNA(VLOOKUP(Sales_Transactions[[#This Row],[Order ID]],Returned_Items[#All],2,FALSE),"Not Returned")</f>
        <v>Not Returned</v>
      </c>
    </row>
    <row r="6453" spans="1:34" x14ac:dyDescent="0.25">
      <c r="A6453">
        <v>4099</v>
      </c>
      <c r="C6453" t="s">
        <v>1585</v>
      </c>
      <c r="D6453" s="2" t="str">
        <f>TEXT(MID(Sales_Transactions[[#This Row],[Order Date]],2,5),"d/m/yyy")</f>
        <v>20/8/2012</v>
      </c>
      <c r="E6453" s="2" t="str">
        <f>TEXT(MID(Sales_Transactions[[#This Row],[Order Date]],2,5),"d")</f>
        <v>20</v>
      </c>
      <c r="F6453" s="2" t="str">
        <f>TEXT(MID(Sales_Transactions[[#This Row],[Order Date]],2,5),"m")</f>
        <v>8</v>
      </c>
      <c r="G6453" s="2" t="str">
        <f>TEXT(MID(Sales_Transactions[[#This Row],[Order Date]],2,5),"yyy")</f>
        <v>2012</v>
      </c>
      <c r="H6453" s="2" t="str">
        <f>TEXT(MID(Sales_Transactions[[#This Row],[Order Date]],2,5),"yyy/m")</f>
        <v>2012/8</v>
      </c>
      <c r="I6453" t="s">
        <v>101</v>
      </c>
      <c r="J6453">
        <f t="shared" si="600"/>
        <v>1</v>
      </c>
      <c r="K6453" s="2">
        <v>12</v>
      </c>
      <c r="L6453" s="3">
        <v>122.93</v>
      </c>
      <c r="M6453" s="4">
        <v>0.04</v>
      </c>
      <c r="N6453" s="5" t="s">
        <v>23</v>
      </c>
      <c r="O6453" s="3">
        <v>-6.83</v>
      </c>
      <c r="P6453" s="3">
        <v>9.7799999999999994</v>
      </c>
      <c r="Q6453" s="3">
        <v>5.76</v>
      </c>
      <c r="R6453" s="5" t="s">
        <v>2245</v>
      </c>
      <c r="S6453" s="5" t="s">
        <v>903</v>
      </c>
      <c r="T6453" s="5" t="str">
        <f t="shared" si="601"/>
        <v>Ed Braxton</v>
      </c>
      <c r="U6453" t="s">
        <v>3490</v>
      </c>
      <c r="V6453" s="5" t="s">
        <v>37</v>
      </c>
      <c r="W6453" s="5" t="s">
        <v>28</v>
      </c>
      <c r="X6453" s="5" t="s">
        <v>98</v>
      </c>
      <c r="Y6453" s="5" t="s">
        <v>961</v>
      </c>
      <c r="Z6453" s="5" t="s">
        <v>43</v>
      </c>
      <c r="AA6453" s="4">
        <v>0.35</v>
      </c>
      <c r="AB6453" s="1">
        <v>41144</v>
      </c>
      <c r="AC6453" s="1">
        <v>23427</v>
      </c>
      <c r="AD6453">
        <f t="shared" si="602"/>
        <v>3</v>
      </c>
      <c r="AE6453">
        <f t="shared" ca="1" si="603"/>
        <v>60</v>
      </c>
      <c r="AF6453" t="str">
        <f t="shared" ca="1" si="604"/>
        <v>18-64</v>
      </c>
      <c r="AG6453" s="3">
        <f t="shared" si="605"/>
        <v>1.2946739999999999</v>
      </c>
      <c r="AH6453" t="str">
        <f>_xlfn.IFNA(VLOOKUP(Sales_Transactions[[#This Row],[Order ID]],Returned_Items[#All],2,FALSE),"Not Returned")</f>
        <v>Not Returned</v>
      </c>
    </row>
    <row r="6454" spans="1:34" x14ac:dyDescent="0.25">
      <c r="A6454">
        <v>4099</v>
      </c>
      <c r="C6454" t="s">
        <v>1585</v>
      </c>
      <c r="D6454" s="2" t="str">
        <f>TEXT(MID(Sales_Transactions[[#This Row],[Order Date]],2,5),"d/m/yyy")</f>
        <v>20/8/2012</v>
      </c>
      <c r="E6454" s="2" t="str">
        <f>TEXT(MID(Sales_Transactions[[#This Row],[Order Date]],2,5),"d")</f>
        <v>20</v>
      </c>
      <c r="F6454" s="2" t="str">
        <f>TEXT(MID(Sales_Transactions[[#This Row],[Order Date]],2,5),"m")</f>
        <v>8</v>
      </c>
      <c r="G6454" s="2" t="str">
        <f>TEXT(MID(Sales_Transactions[[#This Row],[Order Date]],2,5),"yyy")</f>
        <v>2012</v>
      </c>
      <c r="H6454" s="2" t="str">
        <f>TEXT(MID(Sales_Transactions[[#This Row],[Order Date]],2,5),"yyy/m")</f>
        <v>2012/8</v>
      </c>
      <c r="I6454" t="s">
        <v>101</v>
      </c>
      <c r="J6454">
        <f t="shared" si="600"/>
        <v>1</v>
      </c>
      <c r="K6454" s="2">
        <v>4</v>
      </c>
      <c r="L6454" s="3">
        <v>47.86</v>
      </c>
      <c r="M6454" s="4">
        <v>0</v>
      </c>
      <c r="N6454" s="5" t="s">
        <v>23</v>
      </c>
      <c r="O6454" s="3">
        <v>-17.32</v>
      </c>
      <c r="P6454" s="3">
        <v>9.48</v>
      </c>
      <c r="Q6454" s="3">
        <v>7.29</v>
      </c>
      <c r="R6454" s="5" t="s">
        <v>2245</v>
      </c>
      <c r="S6454" s="5" t="s">
        <v>903</v>
      </c>
      <c r="T6454" s="5" t="str">
        <f t="shared" si="601"/>
        <v>Ed Braxton</v>
      </c>
      <c r="U6454" t="s">
        <v>3490</v>
      </c>
      <c r="V6454" s="5" t="s">
        <v>37</v>
      </c>
      <c r="W6454" s="5" t="s">
        <v>57</v>
      </c>
      <c r="X6454" s="5" t="s">
        <v>58</v>
      </c>
      <c r="Y6454" s="5" t="s">
        <v>1633</v>
      </c>
      <c r="Z6454" s="5" t="s">
        <v>60</v>
      </c>
      <c r="AA6454" s="4">
        <v>0.45</v>
      </c>
      <c r="AB6454" s="1">
        <v>41142</v>
      </c>
      <c r="AC6454" s="1">
        <v>23537</v>
      </c>
      <c r="AD6454">
        <f t="shared" si="602"/>
        <v>1</v>
      </c>
      <c r="AE6454">
        <f t="shared" ca="1" si="603"/>
        <v>60</v>
      </c>
      <c r="AF6454" t="str">
        <f t="shared" ca="1" si="604"/>
        <v>18-64</v>
      </c>
      <c r="AG6454" s="3">
        <f t="shared" si="605"/>
        <v>4.1924999999999999</v>
      </c>
      <c r="AH6454" t="str">
        <f>_xlfn.IFNA(VLOOKUP(Sales_Transactions[[#This Row],[Order ID]],Returned_Items[#All],2,FALSE),"Not Returned")</f>
        <v>Not Returned</v>
      </c>
    </row>
    <row r="6455" spans="1:34" x14ac:dyDescent="0.25">
      <c r="A6455">
        <v>4099</v>
      </c>
      <c r="C6455" t="s">
        <v>1585</v>
      </c>
      <c r="D6455" s="2" t="str">
        <f>TEXT(MID(Sales_Transactions[[#This Row],[Order Date]],2,5),"d/m/yyy")</f>
        <v>20/8/2012</v>
      </c>
      <c r="E6455" s="2" t="str">
        <f>TEXT(MID(Sales_Transactions[[#This Row],[Order Date]],2,5),"d")</f>
        <v>20</v>
      </c>
      <c r="F6455" s="2" t="str">
        <f>TEXT(MID(Sales_Transactions[[#This Row],[Order Date]],2,5),"m")</f>
        <v>8</v>
      </c>
      <c r="G6455" s="2" t="str">
        <f>TEXT(MID(Sales_Transactions[[#This Row],[Order Date]],2,5),"yyy")</f>
        <v>2012</v>
      </c>
      <c r="H6455" s="2" t="str">
        <f>TEXT(MID(Sales_Transactions[[#This Row],[Order Date]],2,5),"yyy/m")</f>
        <v>2012/8</v>
      </c>
      <c r="I6455" t="s">
        <v>101</v>
      </c>
      <c r="J6455">
        <f t="shared" si="600"/>
        <v>1</v>
      </c>
      <c r="K6455" s="2">
        <v>39</v>
      </c>
      <c r="L6455" s="3">
        <v>3607.8505</v>
      </c>
      <c r="M6455" s="4">
        <v>0.05</v>
      </c>
      <c r="N6455" s="5" t="s">
        <v>23</v>
      </c>
      <c r="O6455" s="3">
        <v>784.49</v>
      </c>
      <c r="P6455" s="3">
        <v>110.99</v>
      </c>
      <c r="Q6455" s="3">
        <v>8.99</v>
      </c>
      <c r="R6455" s="5" t="s">
        <v>2245</v>
      </c>
      <c r="S6455" s="5" t="s">
        <v>903</v>
      </c>
      <c r="T6455" s="5" t="str">
        <f t="shared" si="601"/>
        <v>Ed Braxton</v>
      </c>
      <c r="U6455" t="s">
        <v>3490</v>
      </c>
      <c r="V6455" s="5" t="s">
        <v>37</v>
      </c>
      <c r="W6455" s="5" t="s">
        <v>48</v>
      </c>
      <c r="X6455" s="5" t="s">
        <v>49</v>
      </c>
      <c r="Y6455" s="5" t="s">
        <v>950</v>
      </c>
      <c r="Z6455" s="5" t="s">
        <v>43</v>
      </c>
      <c r="AA6455" s="4">
        <v>0.56999999999999995</v>
      </c>
      <c r="AB6455" s="1">
        <v>41143</v>
      </c>
      <c r="AC6455" s="1">
        <v>23583</v>
      </c>
      <c r="AD6455">
        <f t="shared" si="602"/>
        <v>2</v>
      </c>
      <c r="AE6455">
        <f t="shared" ca="1" si="603"/>
        <v>60</v>
      </c>
      <c r="AF6455" t="str">
        <f t="shared" ca="1" si="604"/>
        <v>18-64</v>
      </c>
      <c r="AG6455" s="3">
        <f t="shared" si="605"/>
        <v>3.0749873076923078</v>
      </c>
      <c r="AH6455" t="str">
        <f>_xlfn.IFNA(VLOOKUP(Sales_Transactions[[#This Row],[Order ID]],Returned_Items[#All],2,FALSE),"Not Returned")</f>
        <v>Not Returned</v>
      </c>
    </row>
    <row r="6456" spans="1:34" x14ac:dyDescent="0.25">
      <c r="A6456">
        <v>5509</v>
      </c>
      <c r="C6456" t="s">
        <v>921</v>
      </c>
      <c r="D6456" s="2" t="str">
        <f>TEXT(MID(Sales_Transactions[[#This Row],[Order Date]],2,5),"d/m/yyy")</f>
        <v>7/4/2009</v>
      </c>
      <c r="E6456" s="2" t="str">
        <f>TEXT(MID(Sales_Transactions[[#This Row],[Order Date]],2,5),"d")</f>
        <v>7</v>
      </c>
      <c r="F6456" s="2" t="str">
        <f>TEXT(MID(Sales_Transactions[[#This Row],[Order Date]],2,5),"m")</f>
        <v>4</v>
      </c>
      <c r="G6456" s="2" t="str">
        <f>TEXT(MID(Sales_Transactions[[#This Row],[Order Date]],2,5),"yyy")</f>
        <v>2009</v>
      </c>
      <c r="H6456" s="2" t="str">
        <f>TEXT(MID(Sales_Transactions[[#This Row],[Order Date]],2,5),"yyy/m")</f>
        <v>2009/4</v>
      </c>
      <c r="I6456" t="s">
        <v>22</v>
      </c>
      <c r="J6456">
        <f t="shared" si="600"/>
        <v>2</v>
      </c>
      <c r="K6456" s="2">
        <v>11</v>
      </c>
      <c r="L6456" s="3">
        <v>68.459999999999994</v>
      </c>
      <c r="M6456" s="4">
        <v>0.02</v>
      </c>
      <c r="N6456" s="5" t="s">
        <v>23</v>
      </c>
      <c r="O6456" s="3">
        <v>-22.48</v>
      </c>
      <c r="P6456" s="3">
        <v>5.58</v>
      </c>
      <c r="Q6456" s="3">
        <v>5.3</v>
      </c>
      <c r="R6456" s="5" t="s">
        <v>3355</v>
      </c>
      <c r="S6456" s="5" t="s">
        <v>3356</v>
      </c>
      <c r="T6456" s="5" t="str">
        <f t="shared" si="601"/>
        <v>Ashley Jarboe</v>
      </c>
      <c r="U6456" t="s">
        <v>3490</v>
      </c>
      <c r="V6456" s="5" t="s">
        <v>74</v>
      </c>
      <c r="W6456" s="5" t="s">
        <v>28</v>
      </c>
      <c r="X6456" s="5" t="s">
        <v>98</v>
      </c>
      <c r="Y6456" s="5" t="s">
        <v>1532</v>
      </c>
      <c r="Z6456" s="5" t="s">
        <v>43</v>
      </c>
      <c r="AA6456" s="4">
        <v>0.35</v>
      </c>
      <c r="AB6456" s="1">
        <v>39915</v>
      </c>
      <c r="AC6456" s="1">
        <v>23508</v>
      </c>
      <c r="AD6456">
        <f t="shared" si="602"/>
        <v>5</v>
      </c>
      <c r="AE6456">
        <f t="shared" ca="1" si="603"/>
        <v>60</v>
      </c>
      <c r="AF6456" t="str">
        <f t="shared" ca="1" si="604"/>
        <v>18-64</v>
      </c>
      <c r="AG6456" s="3">
        <f t="shared" si="605"/>
        <v>0.9889894545454545</v>
      </c>
      <c r="AH6456" t="str">
        <f>_xlfn.IFNA(VLOOKUP(Sales_Transactions[[#This Row],[Order ID]],Returned_Items[#All],2,FALSE),"Not Returned")</f>
        <v>Not Returned</v>
      </c>
    </row>
    <row r="6457" spans="1:34" x14ac:dyDescent="0.25">
      <c r="A6457">
        <v>5509</v>
      </c>
      <c r="C6457" t="s">
        <v>921</v>
      </c>
      <c r="D6457" s="2" t="str">
        <f>TEXT(MID(Sales_Transactions[[#This Row],[Order Date]],2,5),"d/m/yyy")</f>
        <v>7/4/2009</v>
      </c>
      <c r="E6457" s="2" t="str">
        <f>TEXT(MID(Sales_Transactions[[#This Row],[Order Date]],2,5),"d")</f>
        <v>7</v>
      </c>
      <c r="F6457" s="2" t="str">
        <f>TEXT(MID(Sales_Transactions[[#This Row],[Order Date]],2,5),"m")</f>
        <v>4</v>
      </c>
      <c r="G6457" s="2" t="str">
        <f>TEXT(MID(Sales_Transactions[[#This Row],[Order Date]],2,5),"yyy")</f>
        <v>2009</v>
      </c>
      <c r="H6457" s="2" t="str">
        <f>TEXT(MID(Sales_Transactions[[#This Row],[Order Date]],2,5),"yyy/m")</f>
        <v>2009/4</v>
      </c>
      <c r="I6457" t="s">
        <v>22</v>
      </c>
      <c r="J6457">
        <f t="shared" si="600"/>
        <v>2</v>
      </c>
      <c r="K6457" s="2">
        <v>21</v>
      </c>
      <c r="L6457" s="3">
        <v>885.23</v>
      </c>
      <c r="M6457" s="4">
        <v>0.03</v>
      </c>
      <c r="N6457" s="5" t="s">
        <v>23</v>
      </c>
      <c r="O6457" s="3">
        <v>78.98</v>
      </c>
      <c r="P6457" s="3">
        <v>40.89</v>
      </c>
      <c r="Q6457" s="3">
        <v>18.98</v>
      </c>
      <c r="R6457" s="5" t="s">
        <v>3355</v>
      </c>
      <c r="S6457" s="5" t="s">
        <v>3356</v>
      </c>
      <c r="T6457" s="5" t="str">
        <f t="shared" si="601"/>
        <v>Ashley Jarboe</v>
      </c>
      <c r="U6457" t="s">
        <v>3490</v>
      </c>
      <c r="V6457" s="5" t="s">
        <v>74</v>
      </c>
      <c r="W6457" s="5" t="s">
        <v>57</v>
      </c>
      <c r="X6457" s="5" t="s">
        <v>58</v>
      </c>
      <c r="Y6457" s="5" t="s">
        <v>1157</v>
      </c>
      <c r="Z6457" s="5" t="s">
        <v>43</v>
      </c>
      <c r="AA6457" s="4">
        <v>0.56999999999999995</v>
      </c>
      <c r="AB6457" s="1">
        <v>39917</v>
      </c>
      <c r="AC6457" s="1">
        <v>23515</v>
      </c>
      <c r="AD6457">
        <f t="shared" si="602"/>
        <v>7</v>
      </c>
      <c r="AE6457">
        <f t="shared" ca="1" si="603"/>
        <v>60</v>
      </c>
      <c r="AF6457" t="str">
        <f t="shared" ca="1" si="604"/>
        <v>18-64</v>
      </c>
      <c r="AG6457" s="3">
        <f t="shared" si="605"/>
        <v>2.8503682380952378</v>
      </c>
      <c r="AH6457" t="str">
        <f>_xlfn.IFNA(VLOOKUP(Sales_Transactions[[#This Row],[Order ID]],Returned_Items[#All],2,FALSE),"Not Returned")</f>
        <v>Not Returned</v>
      </c>
    </row>
    <row r="6458" spans="1:34" x14ac:dyDescent="0.25">
      <c r="A6458">
        <v>8132</v>
      </c>
      <c r="C6458" t="s">
        <v>2753</v>
      </c>
      <c r="D6458" s="2" t="str">
        <f>TEXT(MID(Sales_Transactions[[#This Row],[Order Date]],2,5),"d/m/yyy")</f>
        <v>14/5/2009</v>
      </c>
      <c r="E6458" s="2" t="str">
        <f>TEXT(MID(Sales_Transactions[[#This Row],[Order Date]],2,5),"d")</f>
        <v>14</v>
      </c>
      <c r="F6458" s="2" t="str">
        <f>TEXT(MID(Sales_Transactions[[#This Row],[Order Date]],2,5),"m")</f>
        <v>5</v>
      </c>
      <c r="G6458" s="2" t="str">
        <f>TEXT(MID(Sales_Transactions[[#This Row],[Order Date]],2,5),"yyy")</f>
        <v>2009</v>
      </c>
      <c r="H6458" s="2" t="str">
        <f>TEXT(MID(Sales_Transactions[[#This Row],[Order Date]],2,5),"yyy/m")</f>
        <v>2009/5</v>
      </c>
      <c r="I6458" t="s">
        <v>22</v>
      </c>
      <c r="J6458">
        <f t="shared" si="600"/>
        <v>2</v>
      </c>
      <c r="K6458" s="2">
        <v>46</v>
      </c>
      <c r="L6458" s="3">
        <v>229.35</v>
      </c>
      <c r="M6458" s="4">
        <v>0.08</v>
      </c>
      <c r="N6458" s="5" t="s">
        <v>67</v>
      </c>
      <c r="O6458" s="3">
        <v>-165.45</v>
      </c>
      <c r="P6458" s="3">
        <v>4.8899999999999997</v>
      </c>
      <c r="Q6458" s="3">
        <v>4.93</v>
      </c>
      <c r="R6458" s="5" t="s">
        <v>2799</v>
      </c>
      <c r="S6458" s="5" t="s">
        <v>3493</v>
      </c>
      <c r="T6458" s="5" t="str">
        <f t="shared" si="601"/>
        <v>Benjamin Farhat</v>
      </c>
      <c r="U6458" t="s">
        <v>3490</v>
      </c>
      <c r="V6458" s="5" t="s">
        <v>74</v>
      </c>
      <c r="W6458" s="5" t="s">
        <v>48</v>
      </c>
      <c r="X6458" s="5" t="s">
        <v>87</v>
      </c>
      <c r="Y6458" s="5" t="s">
        <v>121</v>
      </c>
      <c r="Z6458" s="5" t="s">
        <v>60</v>
      </c>
      <c r="AA6458" s="4">
        <v>0.66</v>
      </c>
      <c r="AB6458" s="1">
        <v>39947</v>
      </c>
      <c r="AC6458" s="1">
        <v>21318</v>
      </c>
      <c r="AD6458">
        <f t="shared" si="602"/>
        <v>0</v>
      </c>
      <c r="AE6458">
        <f t="shared" ca="1" si="603"/>
        <v>66</v>
      </c>
      <c r="AF6458" t="str">
        <f t="shared" ca="1" si="604"/>
        <v>Over 65</v>
      </c>
      <c r="AG6458" s="3">
        <f t="shared" si="605"/>
        <v>0.21339321739130437</v>
      </c>
      <c r="AH6458" t="str">
        <f>_xlfn.IFNA(VLOOKUP(Sales_Transactions[[#This Row],[Order ID]],Returned_Items[#All],2,FALSE),"Not Returned")</f>
        <v>Not Returned</v>
      </c>
    </row>
    <row r="6459" spans="1:34" x14ac:dyDescent="0.25">
      <c r="A6459">
        <v>8132</v>
      </c>
      <c r="C6459" t="s">
        <v>2753</v>
      </c>
      <c r="D6459" s="2" t="str">
        <f>TEXT(MID(Sales_Transactions[[#This Row],[Order Date]],2,5),"d/m/yyy")</f>
        <v>14/5/2009</v>
      </c>
      <c r="E6459" s="2" t="str">
        <f>TEXT(MID(Sales_Transactions[[#This Row],[Order Date]],2,5),"d")</f>
        <v>14</v>
      </c>
      <c r="F6459" s="2" t="str">
        <f>TEXT(MID(Sales_Transactions[[#This Row],[Order Date]],2,5),"m")</f>
        <v>5</v>
      </c>
      <c r="G6459" s="2" t="str">
        <f>TEXT(MID(Sales_Transactions[[#This Row],[Order Date]],2,5),"yyy")</f>
        <v>2009</v>
      </c>
      <c r="H6459" s="2" t="str">
        <f>TEXT(MID(Sales_Transactions[[#This Row],[Order Date]],2,5),"yyy/m")</f>
        <v>2009/5</v>
      </c>
      <c r="I6459" t="s">
        <v>22</v>
      </c>
      <c r="J6459">
        <f t="shared" si="600"/>
        <v>2</v>
      </c>
      <c r="K6459" s="2">
        <v>45</v>
      </c>
      <c r="L6459" s="3">
        <v>294.86</v>
      </c>
      <c r="M6459" s="4">
        <v>7.0000000000000007E-2</v>
      </c>
      <c r="N6459" s="5" t="s">
        <v>23</v>
      </c>
      <c r="O6459" s="3">
        <v>-141.12</v>
      </c>
      <c r="P6459" s="3">
        <v>6.68</v>
      </c>
      <c r="Q6459" s="3">
        <v>6.92</v>
      </c>
      <c r="R6459" s="5" t="s">
        <v>2799</v>
      </c>
      <c r="S6459" s="5" t="s">
        <v>3493</v>
      </c>
      <c r="T6459" s="5" t="str">
        <f t="shared" si="601"/>
        <v>Benjamin Farhat</v>
      </c>
      <c r="U6459" t="s">
        <v>3490</v>
      </c>
      <c r="V6459" s="5" t="s">
        <v>74</v>
      </c>
      <c r="W6459" s="5" t="s">
        <v>28</v>
      </c>
      <c r="X6459" s="5" t="s">
        <v>75</v>
      </c>
      <c r="Y6459" s="5" t="s">
        <v>1153</v>
      </c>
      <c r="Z6459" s="5" t="s">
        <v>43</v>
      </c>
      <c r="AA6459" s="4">
        <v>0.37</v>
      </c>
      <c r="AB6459" s="1">
        <v>39954</v>
      </c>
      <c r="AC6459" s="1">
        <v>21271</v>
      </c>
      <c r="AD6459">
        <f t="shared" si="602"/>
        <v>7</v>
      </c>
      <c r="AE6459">
        <f t="shared" ca="1" si="603"/>
        <v>66</v>
      </c>
      <c r="AF6459" t="str">
        <f t="shared" ca="1" si="604"/>
        <v>Over 65</v>
      </c>
      <c r="AG6459" s="3">
        <f t="shared" si="605"/>
        <v>0.30211831111111109</v>
      </c>
      <c r="AH6459" t="str">
        <f>_xlfn.IFNA(VLOOKUP(Sales_Transactions[[#This Row],[Order ID]],Returned_Items[#All],2,FALSE),"Not Returned")</f>
        <v>Not Returned</v>
      </c>
    </row>
    <row r="6460" spans="1:34" x14ac:dyDescent="0.25">
      <c r="A6460">
        <v>8868</v>
      </c>
      <c r="C6460" t="s">
        <v>3494</v>
      </c>
      <c r="D6460" s="2" t="str">
        <f>TEXT(MID(Sales_Transactions[[#This Row],[Order Date]],2,5),"d/m/yyy")</f>
        <v>28/1/2009</v>
      </c>
      <c r="E6460" s="2" t="str">
        <f>TEXT(MID(Sales_Transactions[[#This Row],[Order Date]],2,5),"d")</f>
        <v>28</v>
      </c>
      <c r="F6460" s="2" t="str">
        <f>TEXT(MID(Sales_Transactions[[#This Row],[Order Date]],2,5),"m")</f>
        <v>1</v>
      </c>
      <c r="G6460" s="2" t="str">
        <f>TEXT(MID(Sales_Transactions[[#This Row],[Order Date]],2,5),"yyy")</f>
        <v>2009</v>
      </c>
      <c r="H6460" s="2" t="str">
        <f>TEXT(MID(Sales_Transactions[[#This Row],[Order Date]],2,5),"yyy/m")</f>
        <v>2009/1</v>
      </c>
      <c r="I6460" t="s">
        <v>22</v>
      </c>
      <c r="J6460">
        <f t="shared" si="600"/>
        <v>2</v>
      </c>
      <c r="K6460" s="2">
        <v>3</v>
      </c>
      <c r="L6460" s="3">
        <v>190.45</v>
      </c>
      <c r="M6460" s="4">
        <v>0.02</v>
      </c>
      <c r="N6460" s="5" t="s">
        <v>23</v>
      </c>
      <c r="O6460" s="3">
        <v>-44.05</v>
      </c>
      <c r="P6460" s="3">
        <v>59.98</v>
      </c>
      <c r="Q6460" s="3">
        <v>3.99</v>
      </c>
      <c r="R6460" s="5" t="s">
        <v>585</v>
      </c>
      <c r="S6460" s="5" t="s">
        <v>1577</v>
      </c>
      <c r="T6460" s="5" t="str">
        <f t="shared" si="601"/>
        <v>Cindy Chapman</v>
      </c>
      <c r="U6460" t="s">
        <v>3490</v>
      </c>
      <c r="V6460" s="5" t="s">
        <v>47</v>
      </c>
      <c r="W6460" s="5" t="s">
        <v>28</v>
      </c>
      <c r="X6460" s="5" t="s">
        <v>38</v>
      </c>
      <c r="Y6460" s="5" t="s">
        <v>742</v>
      </c>
      <c r="Z6460" s="5" t="s">
        <v>43</v>
      </c>
      <c r="AA6460" s="4">
        <v>0.56999999999999995</v>
      </c>
      <c r="AB6460" s="1">
        <v>39850</v>
      </c>
      <c r="AC6460" s="1">
        <v>21371</v>
      </c>
      <c r="AD6460">
        <f t="shared" si="602"/>
        <v>9</v>
      </c>
      <c r="AE6460">
        <f t="shared" ca="1" si="603"/>
        <v>66</v>
      </c>
      <c r="AF6460" t="str">
        <f t="shared" ca="1" si="604"/>
        <v>Over 65</v>
      </c>
      <c r="AG6460" s="3">
        <f t="shared" si="605"/>
        <v>21.319334666666666</v>
      </c>
      <c r="AH6460" t="str">
        <f>_xlfn.IFNA(VLOOKUP(Sales_Transactions[[#This Row],[Order ID]],Returned_Items[#All],2,FALSE),"Not Returned")</f>
        <v>Not Returned</v>
      </c>
    </row>
    <row r="6461" spans="1:34" x14ac:dyDescent="0.25">
      <c r="A6461">
        <v>8868</v>
      </c>
      <c r="C6461" t="s">
        <v>3494</v>
      </c>
      <c r="D6461" s="2" t="str">
        <f>TEXT(MID(Sales_Transactions[[#This Row],[Order Date]],2,5),"d/m/yyy")</f>
        <v>28/1/2009</v>
      </c>
      <c r="E6461" s="2" t="str">
        <f>TEXT(MID(Sales_Transactions[[#This Row],[Order Date]],2,5),"d")</f>
        <v>28</v>
      </c>
      <c r="F6461" s="2" t="str">
        <f>TEXT(MID(Sales_Transactions[[#This Row],[Order Date]],2,5),"m")</f>
        <v>1</v>
      </c>
      <c r="G6461" s="2" t="str">
        <f>TEXT(MID(Sales_Transactions[[#This Row],[Order Date]],2,5),"yyy")</f>
        <v>2009</v>
      </c>
      <c r="H6461" s="2" t="str">
        <f>TEXT(MID(Sales_Transactions[[#This Row],[Order Date]],2,5),"yyy/m")</f>
        <v>2009/1</v>
      </c>
      <c r="I6461" t="s">
        <v>22</v>
      </c>
      <c r="J6461">
        <f t="shared" si="600"/>
        <v>2</v>
      </c>
      <c r="K6461" s="2">
        <v>34</v>
      </c>
      <c r="L6461" s="3">
        <v>179.99</v>
      </c>
      <c r="M6461" s="4">
        <v>0.03</v>
      </c>
      <c r="N6461" s="5" t="s">
        <v>23</v>
      </c>
      <c r="O6461" s="3">
        <v>-102.27</v>
      </c>
      <c r="P6461" s="3">
        <v>5.18</v>
      </c>
      <c r="Q6461" s="3">
        <v>5.74</v>
      </c>
      <c r="R6461" s="5" t="s">
        <v>585</v>
      </c>
      <c r="S6461" s="5" t="s">
        <v>1577</v>
      </c>
      <c r="T6461" s="5" t="str">
        <f t="shared" si="601"/>
        <v>Cindy Chapman</v>
      </c>
      <c r="U6461" t="s">
        <v>3490</v>
      </c>
      <c r="V6461" s="5" t="s">
        <v>47</v>
      </c>
      <c r="W6461" s="5" t="s">
        <v>28</v>
      </c>
      <c r="X6461" s="5" t="s">
        <v>41</v>
      </c>
      <c r="Y6461" s="5" t="s">
        <v>1025</v>
      </c>
      <c r="Z6461" s="5" t="s">
        <v>43</v>
      </c>
      <c r="AA6461" s="4">
        <v>0.36</v>
      </c>
      <c r="AB6461" s="1">
        <v>39845</v>
      </c>
      <c r="AC6461" s="1">
        <v>21311</v>
      </c>
      <c r="AD6461">
        <f t="shared" si="602"/>
        <v>4</v>
      </c>
      <c r="AE6461">
        <f t="shared" ca="1" si="603"/>
        <v>66</v>
      </c>
      <c r="AF6461" t="str">
        <f t="shared" ca="1" si="604"/>
        <v>Over 65</v>
      </c>
      <c r="AG6461" s="3">
        <f t="shared" si="605"/>
        <v>0.32113076470588231</v>
      </c>
      <c r="AH6461" t="str">
        <f>_xlfn.IFNA(VLOOKUP(Sales_Transactions[[#This Row],[Order ID]],Returned_Items[#All],2,FALSE),"Not Returned")</f>
        <v>Not Returned</v>
      </c>
    </row>
    <row r="6462" spans="1:34" x14ac:dyDescent="0.25">
      <c r="A6462">
        <v>9857</v>
      </c>
      <c r="C6462" t="s">
        <v>1755</v>
      </c>
      <c r="D6462" s="2" t="str">
        <f>TEXT(MID(Sales_Transactions[[#This Row],[Order Date]],2,5),"d/m/yyy")</f>
        <v>11/5/2010</v>
      </c>
      <c r="E6462" s="2" t="str">
        <f>TEXT(MID(Sales_Transactions[[#This Row],[Order Date]],2,5),"d")</f>
        <v>11</v>
      </c>
      <c r="F6462" s="2" t="str">
        <f>TEXT(MID(Sales_Transactions[[#This Row],[Order Date]],2,5),"m")</f>
        <v>5</v>
      </c>
      <c r="G6462" s="2" t="str">
        <f>TEXT(MID(Sales_Transactions[[#This Row],[Order Date]],2,5),"yyy")</f>
        <v>2010</v>
      </c>
      <c r="H6462" s="2" t="str">
        <f>TEXT(MID(Sales_Transactions[[#This Row],[Order Date]],2,5),"yyy/m")</f>
        <v>2010/5</v>
      </c>
      <c r="I6462" t="s">
        <v>33</v>
      </c>
      <c r="J6462">
        <f t="shared" si="600"/>
        <v>4</v>
      </c>
      <c r="K6462" s="2">
        <v>50</v>
      </c>
      <c r="L6462" s="3">
        <v>3615.8404999999998</v>
      </c>
      <c r="M6462" s="4">
        <v>0.03</v>
      </c>
      <c r="N6462" s="5" t="s">
        <v>23</v>
      </c>
      <c r="O6462" s="3">
        <v>1861.35</v>
      </c>
      <c r="P6462" s="3">
        <v>85.99</v>
      </c>
      <c r="Q6462" s="3">
        <v>3.3</v>
      </c>
      <c r="R6462" s="5" t="s">
        <v>1949</v>
      </c>
      <c r="S6462" s="5" t="s">
        <v>3167</v>
      </c>
      <c r="T6462" s="5" t="str">
        <f t="shared" si="601"/>
        <v>Bruce Degenhardt</v>
      </c>
      <c r="U6462" t="s">
        <v>3490</v>
      </c>
      <c r="V6462" s="5" t="s">
        <v>74</v>
      </c>
      <c r="W6462" s="5" t="s">
        <v>48</v>
      </c>
      <c r="X6462" s="5" t="s">
        <v>49</v>
      </c>
      <c r="Y6462" s="5" t="s">
        <v>1319</v>
      </c>
      <c r="Z6462" s="5" t="s">
        <v>60</v>
      </c>
      <c r="AA6462" s="4">
        <v>0.37</v>
      </c>
      <c r="AB6462" s="1">
        <v>40311</v>
      </c>
      <c r="AC6462" s="1">
        <v>21539</v>
      </c>
      <c r="AD6462">
        <f t="shared" si="602"/>
        <v>2</v>
      </c>
      <c r="AE6462">
        <f t="shared" ca="1" si="603"/>
        <v>65</v>
      </c>
      <c r="AF6462" t="str">
        <f t="shared" ca="1" si="604"/>
        <v>Over 65</v>
      </c>
      <c r="AG6462" s="3">
        <f t="shared" si="605"/>
        <v>1.78528406</v>
      </c>
      <c r="AH6462" t="str">
        <f>_xlfn.IFNA(VLOOKUP(Sales_Transactions[[#This Row],[Order ID]],Returned_Items[#All],2,FALSE),"Not Returned")</f>
        <v>Not Returned</v>
      </c>
    </row>
    <row r="6463" spans="1:34" x14ac:dyDescent="0.25">
      <c r="A6463">
        <v>10213</v>
      </c>
      <c r="C6463" t="s">
        <v>787</v>
      </c>
      <c r="D6463" s="2" t="str">
        <f>TEXT(MID(Sales_Transactions[[#This Row],[Order Date]],2,5),"d/m/yyy")</f>
        <v>17/2/2011</v>
      </c>
      <c r="E6463" s="2" t="str">
        <f>TEXT(MID(Sales_Transactions[[#This Row],[Order Date]],2,5),"d")</f>
        <v>17</v>
      </c>
      <c r="F6463" s="2" t="str">
        <f>TEXT(MID(Sales_Transactions[[#This Row],[Order Date]],2,5),"m")</f>
        <v>2</v>
      </c>
      <c r="G6463" s="2" t="str">
        <f>TEXT(MID(Sales_Transactions[[#This Row],[Order Date]],2,5),"yyy")</f>
        <v>2011</v>
      </c>
      <c r="H6463" s="2" t="str">
        <f>TEXT(MID(Sales_Transactions[[#This Row],[Order Date]],2,5),"yyy/m")</f>
        <v>2011/2</v>
      </c>
      <c r="I6463" t="s">
        <v>33</v>
      </c>
      <c r="J6463">
        <f t="shared" si="600"/>
        <v>4</v>
      </c>
      <c r="K6463" s="2">
        <v>12</v>
      </c>
      <c r="L6463" s="3">
        <v>464.57</v>
      </c>
      <c r="M6463" s="4">
        <v>0.04</v>
      </c>
      <c r="N6463" s="5" t="s">
        <v>23</v>
      </c>
      <c r="O6463" s="3">
        <v>-79.180000000000007</v>
      </c>
      <c r="P6463" s="3">
        <v>39.979999999999997</v>
      </c>
      <c r="Q6463" s="3">
        <v>4</v>
      </c>
      <c r="R6463" s="5" t="s">
        <v>2656</v>
      </c>
      <c r="S6463" s="5" t="s">
        <v>625</v>
      </c>
      <c r="T6463" s="5" t="str">
        <f t="shared" si="601"/>
        <v>Dianna Vittorini</v>
      </c>
      <c r="U6463" t="s">
        <v>3490</v>
      </c>
      <c r="V6463" s="5" t="s">
        <v>47</v>
      </c>
      <c r="W6463" s="5" t="s">
        <v>48</v>
      </c>
      <c r="X6463" s="5" t="s">
        <v>87</v>
      </c>
      <c r="Y6463" s="5" t="s">
        <v>1578</v>
      </c>
      <c r="Z6463" s="5" t="s">
        <v>43</v>
      </c>
      <c r="AA6463" s="4">
        <v>0.7</v>
      </c>
      <c r="AB6463" s="1">
        <v>40593</v>
      </c>
      <c r="AC6463" s="1">
        <v>21516</v>
      </c>
      <c r="AD6463">
        <f t="shared" si="602"/>
        <v>2</v>
      </c>
      <c r="AE6463">
        <f t="shared" ca="1" si="603"/>
        <v>65</v>
      </c>
      <c r="AF6463" t="str">
        <f t="shared" ca="1" si="604"/>
        <v>Over 65</v>
      </c>
      <c r="AG6463" s="3">
        <f t="shared" si="605"/>
        <v>3.6636673333333332</v>
      </c>
      <c r="AH6463" t="str">
        <f>_xlfn.IFNA(VLOOKUP(Sales_Transactions[[#This Row],[Order ID]],Returned_Items[#All],2,FALSE),"Not Returned")</f>
        <v>Not Returned</v>
      </c>
    </row>
    <row r="6464" spans="1:34" x14ac:dyDescent="0.25">
      <c r="A6464">
        <v>10884</v>
      </c>
      <c r="C6464" t="s">
        <v>95</v>
      </c>
      <c r="D6464" s="2" t="str">
        <f>TEXT(MID(Sales_Transactions[[#This Row],[Order Date]],2,5),"d/m/yyy")</f>
        <v>25/11/2009</v>
      </c>
      <c r="E6464" s="2" t="str">
        <f>TEXT(MID(Sales_Transactions[[#This Row],[Order Date]],2,5),"d")</f>
        <v>25</v>
      </c>
      <c r="F6464" s="2" t="str">
        <f>TEXT(MID(Sales_Transactions[[#This Row],[Order Date]],2,5),"m")</f>
        <v>11</v>
      </c>
      <c r="G6464" s="2" t="str">
        <f>TEXT(MID(Sales_Transactions[[#This Row],[Order Date]],2,5),"yyy")</f>
        <v>2009</v>
      </c>
      <c r="H6464" s="2" t="str">
        <f>TEXT(MID(Sales_Transactions[[#This Row],[Order Date]],2,5),"yyy/m")</f>
        <v>2009/11</v>
      </c>
      <c r="I6464" t="s">
        <v>22</v>
      </c>
      <c r="J6464">
        <f t="shared" si="600"/>
        <v>2</v>
      </c>
      <c r="K6464" s="2">
        <v>24</v>
      </c>
      <c r="L6464" s="3">
        <v>2525.9875000000002</v>
      </c>
      <c r="M6464" s="4">
        <v>0.09</v>
      </c>
      <c r="N6464" s="5" t="s">
        <v>23</v>
      </c>
      <c r="O6464" s="3">
        <v>416.67</v>
      </c>
      <c r="P6464" s="3">
        <v>125.99</v>
      </c>
      <c r="Q6464" s="3">
        <v>8.99</v>
      </c>
      <c r="R6464" s="5" t="s">
        <v>585</v>
      </c>
      <c r="S6464" s="5" t="s">
        <v>1577</v>
      </c>
      <c r="T6464" s="5" t="str">
        <f t="shared" si="601"/>
        <v>Cindy Chapman</v>
      </c>
      <c r="U6464" t="s">
        <v>3490</v>
      </c>
      <c r="V6464" s="5" t="s">
        <v>37</v>
      </c>
      <c r="W6464" s="5" t="s">
        <v>48</v>
      </c>
      <c r="X6464" s="5" t="s">
        <v>49</v>
      </c>
      <c r="Y6464" s="5" t="s">
        <v>1384</v>
      </c>
      <c r="Z6464" s="5" t="s">
        <v>43</v>
      </c>
      <c r="AA6464" s="4">
        <v>0.55000000000000004</v>
      </c>
      <c r="AB6464" s="1">
        <v>40149</v>
      </c>
      <c r="AC6464" s="1">
        <v>20873</v>
      </c>
      <c r="AD6464">
        <f t="shared" si="602"/>
        <v>7</v>
      </c>
      <c r="AE6464">
        <f t="shared" ca="1" si="603"/>
        <v>67</v>
      </c>
      <c r="AF6464" t="str">
        <f t="shared" ca="1" si="604"/>
        <v>Over 65</v>
      </c>
      <c r="AG6464" s="3">
        <f t="shared" si="605"/>
        <v>5.6194420416666668</v>
      </c>
      <c r="AH6464" t="str">
        <f>_xlfn.IFNA(VLOOKUP(Sales_Transactions[[#This Row],[Order ID]],Returned_Items[#All],2,FALSE),"Not Returned")</f>
        <v>Not Returned</v>
      </c>
    </row>
    <row r="6465" spans="1:34" x14ac:dyDescent="0.25">
      <c r="A6465">
        <v>11843</v>
      </c>
      <c r="C6465" t="s">
        <v>2150</v>
      </c>
      <c r="D6465" s="2" t="str">
        <f>TEXT(MID(Sales_Transactions[[#This Row],[Order Date]],2,5),"d/m/yyy")</f>
        <v>17/7/2009</v>
      </c>
      <c r="E6465" s="2" t="str">
        <f>TEXT(MID(Sales_Transactions[[#This Row],[Order Date]],2,5),"d")</f>
        <v>17</v>
      </c>
      <c r="F6465" s="2" t="str">
        <f>TEXT(MID(Sales_Transactions[[#This Row],[Order Date]],2,5),"m")</f>
        <v>7</v>
      </c>
      <c r="G6465" s="2" t="str">
        <f>TEXT(MID(Sales_Transactions[[#This Row],[Order Date]],2,5),"yyy")</f>
        <v>2009</v>
      </c>
      <c r="H6465" s="2" t="str">
        <f>TEXT(MID(Sales_Transactions[[#This Row],[Order Date]],2,5),"yyy/m")</f>
        <v>2009/7</v>
      </c>
      <c r="I6465" t="s">
        <v>78</v>
      </c>
      <c r="J6465">
        <f t="shared" si="600"/>
        <v>3</v>
      </c>
      <c r="K6465" s="2">
        <v>42</v>
      </c>
      <c r="L6465" s="3">
        <v>4993.42</v>
      </c>
      <c r="M6465" s="4">
        <v>0.03</v>
      </c>
      <c r="N6465" s="5" t="s">
        <v>34</v>
      </c>
      <c r="O6465" s="3">
        <v>190.14</v>
      </c>
      <c r="P6465" s="3">
        <v>119.99</v>
      </c>
      <c r="Q6465" s="3">
        <v>56.14</v>
      </c>
      <c r="R6465" s="5" t="s">
        <v>585</v>
      </c>
      <c r="S6465" s="5" t="s">
        <v>1577</v>
      </c>
      <c r="T6465" s="5" t="str">
        <f t="shared" si="601"/>
        <v>Cindy Chapman</v>
      </c>
      <c r="U6465" t="s">
        <v>3490</v>
      </c>
      <c r="V6465" s="5" t="s">
        <v>37</v>
      </c>
      <c r="W6465" s="5" t="s">
        <v>48</v>
      </c>
      <c r="X6465" s="5" t="s">
        <v>324</v>
      </c>
      <c r="Y6465" s="5" t="s">
        <v>1662</v>
      </c>
      <c r="Z6465" s="5" t="s">
        <v>106</v>
      </c>
      <c r="AA6465" s="4">
        <v>0.39</v>
      </c>
      <c r="AB6465" s="1">
        <v>40013</v>
      </c>
      <c r="AC6465" s="1">
        <v>21065</v>
      </c>
      <c r="AD6465">
        <f t="shared" si="602"/>
        <v>2</v>
      </c>
      <c r="AE6465">
        <f t="shared" ca="1" si="603"/>
        <v>66</v>
      </c>
      <c r="AF6465" t="str">
        <f t="shared" ca="1" si="604"/>
        <v>Over 65</v>
      </c>
      <c r="AG6465" s="3">
        <f t="shared" si="605"/>
        <v>4.1927143571428571</v>
      </c>
      <c r="AH6465" t="str">
        <f>_xlfn.IFNA(VLOOKUP(Sales_Transactions[[#This Row],[Order ID]],Returned_Items[#All],2,FALSE),"Not Returned")</f>
        <v>Not Returned</v>
      </c>
    </row>
    <row r="6466" spans="1:34" x14ac:dyDescent="0.25">
      <c r="A6466">
        <v>11843</v>
      </c>
      <c r="C6466" t="s">
        <v>2150</v>
      </c>
      <c r="D6466" s="2" t="str">
        <f>TEXT(MID(Sales_Transactions[[#This Row],[Order Date]],2,5),"d/m/yyy")</f>
        <v>17/7/2009</v>
      </c>
      <c r="E6466" s="2" t="str">
        <f>TEXT(MID(Sales_Transactions[[#This Row],[Order Date]],2,5),"d")</f>
        <v>17</v>
      </c>
      <c r="F6466" s="2" t="str">
        <f>TEXT(MID(Sales_Transactions[[#This Row],[Order Date]],2,5),"m")</f>
        <v>7</v>
      </c>
      <c r="G6466" s="2" t="str">
        <f>TEXT(MID(Sales_Transactions[[#This Row],[Order Date]],2,5),"yyy")</f>
        <v>2009</v>
      </c>
      <c r="H6466" s="2" t="str">
        <f>TEXT(MID(Sales_Transactions[[#This Row],[Order Date]],2,5),"yyy/m")</f>
        <v>2009/7</v>
      </c>
      <c r="I6466" t="s">
        <v>78</v>
      </c>
      <c r="J6466">
        <f t="shared" ref="J6466:J6529" si="606">IF(I6466="Making Critical",5,IF(I6466="High",4,IF(I6466="Medium",3,IF(I6466="Low",2,1))))</f>
        <v>3</v>
      </c>
      <c r="K6466" s="2">
        <v>9</v>
      </c>
      <c r="L6466" s="3">
        <v>1059.3</v>
      </c>
      <c r="M6466" s="4">
        <v>0.05</v>
      </c>
      <c r="N6466" s="5" t="s">
        <v>23</v>
      </c>
      <c r="O6466" s="3">
        <v>67.599999999999994</v>
      </c>
      <c r="P6466" s="3">
        <v>115.79</v>
      </c>
      <c r="Q6466" s="3">
        <v>1.99</v>
      </c>
      <c r="R6466" s="5" t="s">
        <v>585</v>
      </c>
      <c r="S6466" s="5" t="s">
        <v>1577</v>
      </c>
      <c r="T6466" s="5" t="str">
        <f t="shared" ref="T6466:T6529" si="607">R6466 &amp; " " &amp; S6466</f>
        <v>Cindy Chapman</v>
      </c>
      <c r="U6466" t="s">
        <v>3490</v>
      </c>
      <c r="V6466" s="5" t="s">
        <v>37</v>
      </c>
      <c r="W6466" s="5" t="s">
        <v>48</v>
      </c>
      <c r="X6466" s="5" t="s">
        <v>87</v>
      </c>
      <c r="Y6466" s="5" t="s">
        <v>1848</v>
      </c>
      <c r="Z6466" s="5" t="s">
        <v>60</v>
      </c>
      <c r="AA6466" s="4">
        <v>0.49</v>
      </c>
      <c r="AB6466" s="1">
        <v>40013</v>
      </c>
      <c r="AC6466" s="1">
        <v>20875</v>
      </c>
      <c r="AD6466">
        <f t="shared" ref="AD6466:AD6529" si="608">_xlfn.DAYS(AB6466,D6466)</f>
        <v>2</v>
      </c>
      <c r="AE6466">
        <f t="shared" ref="AE6466:AE6529" ca="1" si="609">DATEDIF(AC6466,TODAY(),"Y")</f>
        <v>67</v>
      </c>
      <c r="AF6466" t="str">
        <f t="shared" ref="AF6466:AF6529" ca="1" si="610">IF(AE6466&lt;18,"Under 18",IF(AE6466&lt;65,"18-64","Over 65"))</f>
        <v>Over 65</v>
      </c>
      <c r="AG6466" s="3">
        <f t="shared" ref="AG6466:AG6529" si="611" xml:space="preserve"> (P6466 - (M6466 / 100) * P6466 + Q6466) / K6466</f>
        <v>13.080233888888889</v>
      </c>
      <c r="AH6466" t="str">
        <f>_xlfn.IFNA(VLOOKUP(Sales_Transactions[[#This Row],[Order ID]],Returned_Items[#All],2,FALSE),"Not Returned")</f>
        <v>Not Returned</v>
      </c>
    </row>
    <row r="6467" spans="1:34" x14ac:dyDescent="0.25">
      <c r="A6467">
        <v>12099</v>
      </c>
      <c r="C6467" t="s">
        <v>345</v>
      </c>
      <c r="D6467" s="2" t="str">
        <f>TEXT(MID(Sales_Transactions[[#This Row],[Order Date]],2,5),"d/m/yyy")</f>
        <v>11/9/2009</v>
      </c>
      <c r="E6467" s="2" t="str">
        <f>TEXT(MID(Sales_Transactions[[#This Row],[Order Date]],2,5),"d")</f>
        <v>11</v>
      </c>
      <c r="F6467" s="2" t="str">
        <f>TEXT(MID(Sales_Transactions[[#This Row],[Order Date]],2,5),"m")</f>
        <v>9</v>
      </c>
      <c r="G6467" s="2" t="str">
        <f>TEXT(MID(Sales_Transactions[[#This Row],[Order Date]],2,5),"yyy")</f>
        <v>2009</v>
      </c>
      <c r="H6467" s="2" t="str">
        <f>TEXT(MID(Sales_Transactions[[#This Row],[Order Date]],2,5),"yyy/m")</f>
        <v>2009/9</v>
      </c>
      <c r="I6467" t="s">
        <v>101</v>
      </c>
      <c r="J6467">
        <f t="shared" si="606"/>
        <v>1</v>
      </c>
      <c r="K6467" s="2">
        <v>1</v>
      </c>
      <c r="L6467" s="3">
        <v>17.59</v>
      </c>
      <c r="M6467" s="4">
        <v>0.06</v>
      </c>
      <c r="N6467" s="5" t="s">
        <v>67</v>
      </c>
      <c r="O6467" s="3">
        <v>10.85</v>
      </c>
      <c r="P6467" s="3">
        <v>2.61</v>
      </c>
      <c r="Q6467" s="3">
        <v>0.5</v>
      </c>
      <c r="R6467" s="5" t="s">
        <v>585</v>
      </c>
      <c r="S6467" s="5" t="s">
        <v>1419</v>
      </c>
      <c r="T6467" s="5" t="str">
        <f t="shared" si="607"/>
        <v>Cindy Stewart</v>
      </c>
      <c r="U6467" t="s">
        <v>3490</v>
      </c>
      <c r="V6467" s="5" t="s">
        <v>47</v>
      </c>
      <c r="W6467" s="5" t="s">
        <v>28</v>
      </c>
      <c r="X6467" s="5" t="s">
        <v>115</v>
      </c>
      <c r="Y6467" s="5" t="s">
        <v>884</v>
      </c>
      <c r="Z6467" s="5" t="s">
        <v>43</v>
      </c>
      <c r="AA6467" s="4">
        <v>0.39</v>
      </c>
      <c r="AB6467" s="1">
        <v>40067</v>
      </c>
      <c r="AC6467" s="1">
        <v>20813</v>
      </c>
      <c r="AD6467">
        <f t="shared" si="608"/>
        <v>0</v>
      </c>
      <c r="AE6467">
        <f t="shared" ca="1" si="609"/>
        <v>67</v>
      </c>
      <c r="AF6467" t="str">
        <f t="shared" ca="1" si="610"/>
        <v>Over 65</v>
      </c>
      <c r="AG6467" s="3">
        <f t="shared" si="611"/>
        <v>3.1084339999999999</v>
      </c>
      <c r="AH6467" t="str">
        <f>_xlfn.IFNA(VLOOKUP(Sales_Transactions[[#This Row],[Order ID]],Returned_Items[#All],2,FALSE),"Not Returned")</f>
        <v>Not Returned</v>
      </c>
    </row>
    <row r="6468" spans="1:34" x14ac:dyDescent="0.25">
      <c r="A6468">
        <v>12099</v>
      </c>
      <c r="C6468" t="s">
        <v>345</v>
      </c>
      <c r="D6468" s="2" t="str">
        <f>TEXT(MID(Sales_Transactions[[#This Row],[Order Date]],2,5),"d/m/yyy")</f>
        <v>11/9/2009</v>
      </c>
      <c r="E6468" s="2" t="str">
        <f>TEXT(MID(Sales_Transactions[[#This Row],[Order Date]],2,5),"d")</f>
        <v>11</v>
      </c>
      <c r="F6468" s="2" t="str">
        <f>TEXT(MID(Sales_Transactions[[#This Row],[Order Date]],2,5),"m")</f>
        <v>9</v>
      </c>
      <c r="G6468" s="2" t="str">
        <f>TEXT(MID(Sales_Transactions[[#This Row],[Order Date]],2,5),"yyy")</f>
        <v>2009</v>
      </c>
      <c r="H6468" s="2" t="str">
        <f>TEXT(MID(Sales_Transactions[[#This Row],[Order Date]],2,5),"yyy/m")</f>
        <v>2009/9</v>
      </c>
      <c r="I6468" t="s">
        <v>101</v>
      </c>
      <c r="J6468">
        <f t="shared" si="606"/>
        <v>1</v>
      </c>
      <c r="K6468" s="2">
        <v>48</v>
      </c>
      <c r="L6468" s="3">
        <v>308.81</v>
      </c>
      <c r="M6468" s="4">
        <v>0.01</v>
      </c>
      <c r="N6468" s="5" t="s">
        <v>23</v>
      </c>
      <c r="O6468" s="3">
        <v>128.28</v>
      </c>
      <c r="P6468" s="3">
        <v>6.35</v>
      </c>
      <c r="Q6468" s="3">
        <v>1.02</v>
      </c>
      <c r="R6468" s="5" t="s">
        <v>585</v>
      </c>
      <c r="S6468" s="5" t="s">
        <v>1419</v>
      </c>
      <c r="T6468" s="5" t="str">
        <f t="shared" si="607"/>
        <v>Cindy Stewart</v>
      </c>
      <c r="U6468" t="s">
        <v>3490</v>
      </c>
      <c r="V6468" s="5" t="s">
        <v>47</v>
      </c>
      <c r="W6468" s="5" t="s">
        <v>28</v>
      </c>
      <c r="X6468" s="5" t="s">
        <v>75</v>
      </c>
      <c r="Y6468" s="5" t="s">
        <v>232</v>
      </c>
      <c r="Z6468" s="5" t="s">
        <v>84</v>
      </c>
      <c r="AA6468" s="4">
        <v>0.39</v>
      </c>
      <c r="AB6468" s="1">
        <v>40069</v>
      </c>
      <c r="AC6468" s="1">
        <v>14993</v>
      </c>
      <c r="AD6468">
        <f t="shared" si="608"/>
        <v>2</v>
      </c>
      <c r="AE6468">
        <f t="shared" ca="1" si="609"/>
        <v>83</v>
      </c>
      <c r="AF6468" t="str">
        <f t="shared" ca="1" si="610"/>
        <v>Over 65</v>
      </c>
      <c r="AG6468" s="3">
        <f t="shared" si="611"/>
        <v>0.1535284375</v>
      </c>
      <c r="AH6468" t="str">
        <f>_xlfn.IFNA(VLOOKUP(Sales_Transactions[[#This Row],[Order ID]],Returned_Items[#All],2,FALSE),"Not Returned")</f>
        <v>Not Returned</v>
      </c>
    </row>
    <row r="6469" spans="1:34" x14ac:dyDescent="0.25">
      <c r="A6469">
        <v>12418</v>
      </c>
      <c r="C6469" t="s">
        <v>3137</v>
      </c>
      <c r="D6469" s="2" t="str">
        <f>TEXT(MID(Sales_Transactions[[#This Row],[Order Date]],2,5),"d/m/yyy")</f>
        <v>18/2/2012</v>
      </c>
      <c r="E6469" s="2" t="str">
        <f>TEXT(MID(Sales_Transactions[[#This Row],[Order Date]],2,5),"d")</f>
        <v>18</v>
      </c>
      <c r="F6469" s="2" t="str">
        <f>TEXT(MID(Sales_Transactions[[#This Row],[Order Date]],2,5),"m")</f>
        <v>2</v>
      </c>
      <c r="G6469" s="2" t="str">
        <f>TEXT(MID(Sales_Transactions[[#This Row],[Order Date]],2,5),"yyy")</f>
        <v>2012</v>
      </c>
      <c r="H6469" s="2" t="str">
        <f>TEXT(MID(Sales_Transactions[[#This Row],[Order Date]],2,5),"yyy/m")</f>
        <v>2012/2</v>
      </c>
      <c r="I6469" t="s">
        <v>52</v>
      </c>
      <c r="J6469">
        <f t="shared" si="606"/>
        <v>1</v>
      </c>
      <c r="K6469" s="2">
        <v>38</v>
      </c>
      <c r="L6469" s="3">
        <v>299.01</v>
      </c>
      <c r="M6469" s="4">
        <v>0.09</v>
      </c>
      <c r="N6469" s="5" t="s">
        <v>23</v>
      </c>
      <c r="O6469" s="3">
        <v>-142.86000000000001</v>
      </c>
      <c r="P6469" s="3">
        <v>7.98</v>
      </c>
      <c r="Q6469" s="3">
        <v>6.5</v>
      </c>
      <c r="R6469" s="5" t="s">
        <v>2245</v>
      </c>
      <c r="S6469" s="5" t="s">
        <v>903</v>
      </c>
      <c r="T6469" s="5" t="str">
        <f t="shared" si="607"/>
        <v>Ed Braxton</v>
      </c>
      <c r="U6469" t="s">
        <v>3490</v>
      </c>
      <c r="V6469" s="5" t="s">
        <v>74</v>
      </c>
      <c r="W6469" s="5" t="s">
        <v>28</v>
      </c>
      <c r="X6469" s="5" t="s">
        <v>29</v>
      </c>
      <c r="Y6469" s="5" t="s">
        <v>2752</v>
      </c>
      <c r="Z6469" s="5" t="s">
        <v>56</v>
      </c>
      <c r="AA6469" s="4">
        <v>0.59</v>
      </c>
      <c r="AB6469" s="1">
        <v>40959</v>
      </c>
      <c r="AC6469" s="1">
        <v>15201</v>
      </c>
      <c r="AD6469">
        <f t="shared" si="608"/>
        <v>2</v>
      </c>
      <c r="AE6469">
        <f t="shared" ca="1" si="609"/>
        <v>82</v>
      </c>
      <c r="AF6469" t="str">
        <f t="shared" ca="1" si="610"/>
        <v>Over 65</v>
      </c>
      <c r="AG6469" s="3">
        <f t="shared" si="611"/>
        <v>0.38086363157894737</v>
      </c>
      <c r="AH6469" t="str">
        <f>_xlfn.IFNA(VLOOKUP(Sales_Transactions[[#This Row],[Order ID]],Returned_Items[#All],2,FALSE),"Not Returned")</f>
        <v>Not Returned</v>
      </c>
    </row>
    <row r="6470" spans="1:34" x14ac:dyDescent="0.25">
      <c r="A6470">
        <v>13923</v>
      </c>
      <c r="C6470" t="s">
        <v>3471</v>
      </c>
      <c r="D6470" s="2" t="str">
        <f>TEXT(MID(Sales_Transactions[[#This Row],[Order Date]],2,5),"d/m/yyy")</f>
        <v>8/7/2012</v>
      </c>
      <c r="E6470" s="2" t="str">
        <f>TEXT(MID(Sales_Transactions[[#This Row],[Order Date]],2,5),"d")</f>
        <v>8</v>
      </c>
      <c r="F6470" s="2" t="str">
        <f>TEXT(MID(Sales_Transactions[[#This Row],[Order Date]],2,5),"m")</f>
        <v>7</v>
      </c>
      <c r="G6470" s="2" t="str">
        <f>TEXT(MID(Sales_Transactions[[#This Row],[Order Date]],2,5),"yyy")</f>
        <v>2012</v>
      </c>
      <c r="H6470" s="2" t="str">
        <f>TEXT(MID(Sales_Transactions[[#This Row],[Order Date]],2,5),"yyy/m")</f>
        <v>2012/7</v>
      </c>
      <c r="I6470" t="s">
        <v>33</v>
      </c>
      <c r="J6470">
        <f t="shared" si="606"/>
        <v>4</v>
      </c>
      <c r="K6470" s="2">
        <v>39</v>
      </c>
      <c r="L6470" s="3">
        <v>220.09</v>
      </c>
      <c r="M6470" s="4">
        <v>0.04</v>
      </c>
      <c r="N6470" s="5" t="s">
        <v>23</v>
      </c>
      <c r="O6470" s="3">
        <v>-1795.74</v>
      </c>
      <c r="P6470" s="3">
        <v>4.4800000000000004</v>
      </c>
      <c r="Q6470" s="3">
        <v>49</v>
      </c>
      <c r="R6470" s="5" t="s">
        <v>2245</v>
      </c>
      <c r="S6470" s="5" t="s">
        <v>903</v>
      </c>
      <c r="T6470" s="5" t="str">
        <f t="shared" si="607"/>
        <v>Ed Braxton</v>
      </c>
      <c r="U6470" t="s">
        <v>3490</v>
      </c>
      <c r="V6470" s="5" t="s">
        <v>74</v>
      </c>
      <c r="W6470" s="5" t="s">
        <v>28</v>
      </c>
      <c r="X6470" s="5" t="s">
        <v>38</v>
      </c>
      <c r="Y6470" s="5" t="s">
        <v>182</v>
      </c>
      <c r="Z6470" s="5" t="s">
        <v>31</v>
      </c>
      <c r="AA6470" s="4">
        <v>0.6</v>
      </c>
      <c r="AB6470" s="1">
        <v>41100</v>
      </c>
      <c r="AC6470" s="1">
        <v>14985</v>
      </c>
      <c r="AD6470">
        <f t="shared" si="608"/>
        <v>2</v>
      </c>
      <c r="AE6470">
        <f t="shared" ca="1" si="609"/>
        <v>83</v>
      </c>
      <c r="AF6470" t="str">
        <f t="shared" ca="1" si="610"/>
        <v>Over 65</v>
      </c>
      <c r="AG6470" s="3">
        <f t="shared" si="611"/>
        <v>1.3712361025641027</v>
      </c>
      <c r="AH6470" t="str">
        <f>_xlfn.IFNA(VLOOKUP(Sales_Transactions[[#This Row],[Order ID]],Returned_Items[#All],2,FALSE),"Not Returned")</f>
        <v>Not Returned</v>
      </c>
    </row>
    <row r="6471" spans="1:34" x14ac:dyDescent="0.25">
      <c r="A6471">
        <v>13923</v>
      </c>
      <c r="C6471" t="s">
        <v>3471</v>
      </c>
      <c r="D6471" s="2" t="str">
        <f>TEXT(MID(Sales_Transactions[[#This Row],[Order Date]],2,5),"d/m/yyy")</f>
        <v>8/7/2012</v>
      </c>
      <c r="E6471" s="2" t="str">
        <f>TEXT(MID(Sales_Transactions[[#This Row],[Order Date]],2,5),"d")</f>
        <v>8</v>
      </c>
      <c r="F6471" s="2" t="str">
        <f>TEXT(MID(Sales_Transactions[[#This Row],[Order Date]],2,5),"m")</f>
        <v>7</v>
      </c>
      <c r="G6471" s="2" t="str">
        <f>TEXT(MID(Sales_Transactions[[#This Row],[Order Date]],2,5),"yyy")</f>
        <v>2012</v>
      </c>
      <c r="H6471" s="2" t="str">
        <f>TEXT(MID(Sales_Transactions[[#This Row],[Order Date]],2,5),"yyy/m")</f>
        <v>2012/7</v>
      </c>
      <c r="I6471" t="s">
        <v>33</v>
      </c>
      <c r="J6471">
        <f t="shared" si="606"/>
        <v>4</v>
      </c>
      <c r="K6471" s="2">
        <v>49</v>
      </c>
      <c r="L6471" s="3">
        <v>1220.23</v>
      </c>
      <c r="M6471" s="4">
        <v>0</v>
      </c>
      <c r="N6471" s="5" t="s">
        <v>23</v>
      </c>
      <c r="O6471" s="3">
        <v>172.62</v>
      </c>
      <c r="P6471" s="3">
        <v>22.84</v>
      </c>
      <c r="Q6471" s="3">
        <v>11.54</v>
      </c>
      <c r="R6471" s="5" t="s">
        <v>2245</v>
      </c>
      <c r="S6471" s="5" t="s">
        <v>903</v>
      </c>
      <c r="T6471" s="5" t="str">
        <f t="shared" si="607"/>
        <v>Ed Braxton</v>
      </c>
      <c r="U6471" t="s">
        <v>3490</v>
      </c>
      <c r="V6471" s="5" t="s">
        <v>74</v>
      </c>
      <c r="W6471" s="5" t="s">
        <v>28</v>
      </c>
      <c r="X6471" s="5" t="s">
        <v>75</v>
      </c>
      <c r="Y6471" s="5" t="s">
        <v>2684</v>
      </c>
      <c r="Z6471" s="5" t="s">
        <v>43</v>
      </c>
      <c r="AA6471" s="4">
        <v>0.39</v>
      </c>
      <c r="AB6471" s="1">
        <v>41099</v>
      </c>
      <c r="AC6471" s="1">
        <v>15163</v>
      </c>
      <c r="AD6471">
        <f t="shared" si="608"/>
        <v>1</v>
      </c>
      <c r="AE6471">
        <f t="shared" ca="1" si="609"/>
        <v>83</v>
      </c>
      <c r="AF6471" t="str">
        <f t="shared" ca="1" si="610"/>
        <v>Over 65</v>
      </c>
      <c r="AG6471" s="3">
        <f t="shared" si="611"/>
        <v>0.70163265306122435</v>
      </c>
      <c r="AH6471" t="str">
        <f>_xlfn.IFNA(VLOOKUP(Sales_Transactions[[#This Row],[Order ID]],Returned_Items[#All],2,FALSE),"Not Returned")</f>
        <v>Not Returned</v>
      </c>
    </row>
    <row r="6472" spans="1:34" x14ac:dyDescent="0.25">
      <c r="A6472">
        <v>13923</v>
      </c>
      <c r="C6472" t="s">
        <v>3471</v>
      </c>
      <c r="D6472" s="2" t="str">
        <f>TEXT(MID(Sales_Transactions[[#This Row],[Order Date]],2,5),"d/m/yyy")</f>
        <v>8/7/2012</v>
      </c>
      <c r="E6472" s="2" t="str">
        <f>TEXT(MID(Sales_Transactions[[#This Row],[Order Date]],2,5),"d")</f>
        <v>8</v>
      </c>
      <c r="F6472" s="2" t="str">
        <f>TEXT(MID(Sales_Transactions[[#This Row],[Order Date]],2,5),"m")</f>
        <v>7</v>
      </c>
      <c r="G6472" s="2" t="str">
        <f>TEXT(MID(Sales_Transactions[[#This Row],[Order Date]],2,5),"yyy")</f>
        <v>2012</v>
      </c>
      <c r="H6472" s="2" t="str">
        <f>TEXT(MID(Sales_Transactions[[#This Row],[Order Date]],2,5),"yyy/m")</f>
        <v>2012/7</v>
      </c>
      <c r="I6472" t="s">
        <v>33</v>
      </c>
      <c r="J6472">
        <f t="shared" si="606"/>
        <v>4</v>
      </c>
      <c r="K6472" s="2">
        <v>27</v>
      </c>
      <c r="L6472" s="3">
        <v>6152.8</v>
      </c>
      <c r="M6472" s="4">
        <v>0.04</v>
      </c>
      <c r="N6472" s="5" t="s">
        <v>34</v>
      </c>
      <c r="O6472" s="3">
        <v>554.54999999999995</v>
      </c>
      <c r="P6472" s="3">
        <v>225.02</v>
      </c>
      <c r="Q6472" s="3">
        <v>28.66</v>
      </c>
      <c r="R6472" s="5" t="s">
        <v>2245</v>
      </c>
      <c r="S6472" s="5" t="s">
        <v>903</v>
      </c>
      <c r="T6472" s="5" t="str">
        <f t="shared" si="607"/>
        <v>Ed Braxton</v>
      </c>
      <c r="U6472" t="s">
        <v>3490</v>
      </c>
      <c r="V6472" s="5" t="s">
        <v>74</v>
      </c>
      <c r="W6472" s="5" t="s">
        <v>28</v>
      </c>
      <c r="X6472" s="5" t="s">
        <v>29</v>
      </c>
      <c r="Y6472" s="5" t="s">
        <v>654</v>
      </c>
      <c r="Z6472" s="5" t="s">
        <v>40</v>
      </c>
      <c r="AA6472" s="4">
        <v>0.72</v>
      </c>
      <c r="AB6472" s="1">
        <v>41100</v>
      </c>
      <c r="AC6472" s="1">
        <v>15306</v>
      </c>
      <c r="AD6472">
        <f t="shared" si="608"/>
        <v>2</v>
      </c>
      <c r="AE6472">
        <f t="shared" ca="1" si="609"/>
        <v>82</v>
      </c>
      <c r="AF6472" t="str">
        <f t="shared" ca="1" si="610"/>
        <v>Over 65</v>
      </c>
      <c r="AG6472" s="3">
        <f t="shared" si="611"/>
        <v>9.3922219259259254</v>
      </c>
      <c r="AH6472" t="str">
        <f>_xlfn.IFNA(VLOOKUP(Sales_Transactions[[#This Row],[Order ID]],Returned_Items[#All],2,FALSE),"Not Returned")</f>
        <v>Not Returned</v>
      </c>
    </row>
    <row r="6473" spans="1:34" x14ac:dyDescent="0.25">
      <c r="A6473">
        <v>14439</v>
      </c>
      <c r="C6473" t="s">
        <v>795</v>
      </c>
      <c r="D6473" s="2" t="str">
        <f>TEXT(MID(Sales_Transactions[[#This Row],[Order Date]],2,5),"d/m/yyy")</f>
        <v>30/8/2012</v>
      </c>
      <c r="E6473" s="2" t="str">
        <f>TEXT(MID(Sales_Transactions[[#This Row],[Order Date]],2,5),"d")</f>
        <v>30</v>
      </c>
      <c r="F6473" s="2" t="str">
        <f>TEXT(MID(Sales_Transactions[[#This Row],[Order Date]],2,5),"m")</f>
        <v>8</v>
      </c>
      <c r="G6473" s="2" t="str">
        <f>TEXT(MID(Sales_Transactions[[#This Row],[Order Date]],2,5),"yyy")</f>
        <v>2012</v>
      </c>
      <c r="H6473" s="2" t="str">
        <f>TEXT(MID(Sales_Transactions[[#This Row],[Order Date]],2,5),"yyy/m")</f>
        <v>2012/8</v>
      </c>
      <c r="I6473" t="s">
        <v>33</v>
      </c>
      <c r="J6473">
        <f t="shared" si="606"/>
        <v>4</v>
      </c>
      <c r="K6473" s="2">
        <v>27</v>
      </c>
      <c r="L6473" s="3">
        <v>1428.64</v>
      </c>
      <c r="M6473" s="4">
        <v>0.09</v>
      </c>
      <c r="N6473" s="5" t="s">
        <v>23</v>
      </c>
      <c r="O6473" s="3">
        <v>494.26</v>
      </c>
      <c r="P6473" s="3">
        <v>54.96</v>
      </c>
      <c r="Q6473" s="3">
        <v>10.75</v>
      </c>
      <c r="R6473" s="5" t="s">
        <v>585</v>
      </c>
      <c r="S6473" s="5" t="s">
        <v>1419</v>
      </c>
      <c r="T6473" s="5" t="str">
        <f t="shared" si="607"/>
        <v>Cindy Stewart</v>
      </c>
      <c r="U6473" t="s">
        <v>3490</v>
      </c>
      <c r="V6473" s="5" t="s">
        <v>47</v>
      </c>
      <c r="W6473" s="5" t="s">
        <v>28</v>
      </c>
      <c r="X6473" s="5" t="s">
        <v>75</v>
      </c>
      <c r="Y6473" s="5" t="s">
        <v>567</v>
      </c>
      <c r="Z6473" s="5" t="s">
        <v>43</v>
      </c>
      <c r="AA6473" s="4">
        <v>0.36</v>
      </c>
      <c r="AB6473" s="1">
        <v>41152</v>
      </c>
      <c r="AC6473" s="1">
        <v>15649</v>
      </c>
      <c r="AD6473">
        <f t="shared" si="608"/>
        <v>1</v>
      </c>
      <c r="AE6473">
        <f t="shared" ca="1" si="609"/>
        <v>81</v>
      </c>
      <c r="AF6473" t="str">
        <f t="shared" ca="1" si="610"/>
        <v>Over 65</v>
      </c>
      <c r="AG6473" s="3">
        <f t="shared" si="611"/>
        <v>2.4318717037037039</v>
      </c>
      <c r="AH6473" t="str">
        <f>_xlfn.IFNA(VLOOKUP(Sales_Transactions[[#This Row],[Order ID]],Returned_Items[#All],2,FALSE),"Not Returned")</f>
        <v>Not Returned</v>
      </c>
    </row>
    <row r="6474" spans="1:34" x14ac:dyDescent="0.25">
      <c r="A6474">
        <v>16643</v>
      </c>
      <c r="C6474" t="s">
        <v>1043</v>
      </c>
      <c r="D6474" s="2" t="str">
        <f>TEXT(MID(Sales_Transactions[[#This Row],[Order Date]],2,5),"d/m/yyy")</f>
        <v>11/4/2010</v>
      </c>
      <c r="E6474" s="2" t="str">
        <f>TEXT(MID(Sales_Transactions[[#This Row],[Order Date]],2,5),"d")</f>
        <v>11</v>
      </c>
      <c r="F6474" s="2" t="str">
        <f>TEXT(MID(Sales_Transactions[[#This Row],[Order Date]],2,5),"m")</f>
        <v>4</v>
      </c>
      <c r="G6474" s="2" t="str">
        <f>TEXT(MID(Sales_Transactions[[#This Row],[Order Date]],2,5),"yyy")</f>
        <v>2010</v>
      </c>
      <c r="H6474" s="2" t="str">
        <f>TEXT(MID(Sales_Transactions[[#This Row],[Order Date]],2,5),"yyy/m")</f>
        <v>2010/4</v>
      </c>
      <c r="I6474" t="s">
        <v>22</v>
      </c>
      <c r="J6474">
        <f t="shared" si="606"/>
        <v>2</v>
      </c>
      <c r="K6474" s="2">
        <v>40</v>
      </c>
      <c r="L6474" s="3">
        <v>312.63</v>
      </c>
      <c r="M6474" s="4">
        <v>0.01</v>
      </c>
      <c r="N6474" s="5" t="s">
        <v>23</v>
      </c>
      <c r="O6474" s="3">
        <v>167.3</v>
      </c>
      <c r="P6474" s="3">
        <v>7.31</v>
      </c>
      <c r="Q6474" s="3">
        <v>0.49</v>
      </c>
      <c r="R6474" s="5" t="s">
        <v>3216</v>
      </c>
      <c r="S6474" s="5" t="s">
        <v>191</v>
      </c>
      <c r="T6474" s="5" t="str">
        <f t="shared" si="607"/>
        <v>Quincy Jones</v>
      </c>
      <c r="U6474" t="s">
        <v>3490</v>
      </c>
      <c r="V6474" s="5" t="s">
        <v>74</v>
      </c>
      <c r="W6474" s="5" t="s">
        <v>28</v>
      </c>
      <c r="X6474" s="5" t="s">
        <v>115</v>
      </c>
      <c r="Y6474" s="5" t="s">
        <v>145</v>
      </c>
      <c r="Z6474" s="5" t="s">
        <v>43</v>
      </c>
      <c r="AA6474" s="4">
        <v>0.38</v>
      </c>
      <c r="AB6474" s="1">
        <v>40283</v>
      </c>
      <c r="AC6474" s="1">
        <v>15764</v>
      </c>
      <c r="AD6474">
        <f t="shared" si="608"/>
        <v>4</v>
      </c>
      <c r="AE6474">
        <f t="shared" ca="1" si="609"/>
        <v>81</v>
      </c>
      <c r="AF6474" t="str">
        <f t="shared" ca="1" si="610"/>
        <v>Over 65</v>
      </c>
      <c r="AG6474" s="3">
        <f t="shared" si="611"/>
        <v>0.19498172499999999</v>
      </c>
      <c r="AH6474" t="str">
        <f>_xlfn.IFNA(VLOOKUP(Sales_Transactions[[#This Row],[Order ID]],Returned_Items[#All],2,FALSE),"Not Returned")</f>
        <v>Not Returned</v>
      </c>
    </row>
    <row r="6475" spans="1:34" x14ac:dyDescent="0.25">
      <c r="A6475">
        <v>16643</v>
      </c>
      <c r="C6475" t="s">
        <v>1043</v>
      </c>
      <c r="D6475" s="2" t="str">
        <f>TEXT(MID(Sales_Transactions[[#This Row],[Order Date]],2,5),"d/m/yyy")</f>
        <v>11/4/2010</v>
      </c>
      <c r="E6475" s="2" t="str">
        <f>TEXT(MID(Sales_Transactions[[#This Row],[Order Date]],2,5),"d")</f>
        <v>11</v>
      </c>
      <c r="F6475" s="2" t="str">
        <f>TEXT(MID(Sales_Transactions[[#This Row],[Order Date]],2,5),"m")</f>
        <v>4</v>
      </c>
      <c r="G6475" s="2" t="str">
        <f>TEXT(MID(Sales_Transactions[[#This Row],[Order Date]],2,5),"yyy")</f>
        <v>2010</v>
      </c>
      <c r="H6475" s="2" t="str">
        <f>TEXT(MID(Sales_Transactions[[#This Row],[Order Date]],2,5),"yyy/m")</f>
        <v>2010/4</v>
      </c>
      <c r="I6475" t="s">
        <v>22</v>
      </c>
      <c r="J6475">
        <f t="shared" si="606"/>
        <v>2</v>
      </c>
      <c r="K6475" s="2">
        <v>46</v>
      </c>
      <c r="L6475" s="3">
        <v>441.4</v>
      </c>
      <c r="M6475" s="4">
        <v>0.06</v>
      </c>
      <c r="N6475" s="5" t="s">
        <v>23</v>
      </c>
      <c r="O6475" s="3">
        <v>146.04</v>
      </c>
      <c r="P6475" s="3">
        <v>10.06</v>
      </c>
      <c r="Q6475" s="3">
        <v>2.06</v>
      </c>
      <c r="R6475" s="5" t="s">
        <v>3216</v>
      </c>
      <c r="S6475" s="5" t="s">
        <v>191</v>
      </c>
      <c r="T6475" s="5" t="str">
        <f t="shared" si="607"/>
        <v>Quincy Jones</v>
      </c>
      <c r="U6475" t="s">
        <v>3490</v>
      </c>
      <c r="V6475" s="5" t="s">
        <v>74</v>
      </c>
      <c r="W6475" s="5" t="s">
        <v>28</v>
      </c>
      <c r="X6475" s="5" t="s">
        <v>75</v>
      </c>
      <c r="Y6475" s="5" t="s">
        <v>1016</v>
      </c>
      <c r="Z6475" s="5" t="s">
        <v>84</v>
      </c>
      <c r="AA6475" s="4">
        <v>0.39</v>
      </c>
      <c r="AB6475" s="1">
        <v>40283</v>
      </c>
      <c r="AC6475" s="1">
        <v>15894</v>
      </c>
      <c r="AD6475">
        <f t="shared" si="608"/>
        <v>4</v>
      </c>
      <c r="AE6475">
        <f t="shared" ca="1" si="609"/>
        <v>81</v>
      </c>
      <c r="AF6475" t="str">
        <f t="shared" ca="1" si="610"/>
        <v>Over 65</v>
      </c>
      <c r="AG6475" s="3">
        <f t="shared" si="611"/>
        <v>0.26334704347826088</v>
      </c>
      <c r="AH6475" t="str">
        <f>_xlfn.IFNA(VLOOKUP(Sales_Transactions[[#This Row],[Order ID]],Returned_Items[#All],2,FALSE),"Not Returned")</f>
        <v>Not Returned</v>
      </c>
    </row>
    <row r="6476" spans="1:34" x14ac:dyDescent="0.25">
      <c r="A6476">
        <v>16807</v>
      </c>
      <c r="C6476" t="s">
        <v>2929</v>
      </c>
      <c r="D6476" s="2" t="str">
        <f>TEXT(MID(Sales_Transactions[[#This Row],[Order Date]],2,5),"d/m/yyy")</f>
        <v>15/1/2012</v>
      </c>
      <c r="E6476" s="2" t="str">
        <f>TEXT(MID(Sales_Transactions[[#This Row],[Order Date]],2,5),"d")</f>
        <v>15</v>
      </c>
      <c r="F6476" s="2" t="str">
        <f>TEXT(MID(Sales_Transactions[[#This Row],[Order Date]],2,5),"m")</f>
        <v>1</v>
      </c>
      <c r="G6476" s="2" t="str">
        <f>TEXT(MID(Sales_Transactions[[#This Row],[Order Date]],2,5),"yyy")</f>
        <v>2012</v>
      </c>
      <c r="H6476" s="2" t="str">
        <f>TEXT(MID(Sales_Transactions[[#This Row],[Order Date]],2,5),"yyy/m")</f>
        <v>2012/1</v>
      </c>
      <c r="I6476" t="s">
        <v>78</v>
      </c>
      <c r="J6476">
        <f t="shared" si="606"/>
        <v>3</v>
      </c>
      <c r="K6476" s="2">
        <v>48</v>
      </c>
      <c r="L6476" s="3">
        <v>1585.6</v>
      </c>
      <c r="M6476" s="4">
        <v>0.08</v>
      </c>
      <c r="N6476" s="5" t="s">
        <v>23</v>
      </c>
      <c r="O6476" s="3">
        <v>632.13</v>
      </c>
      <c r="P6476" s="3">
        <v>35.44</v>
      </c>
      <c r="Q6476" s="3">
        <v>4.92</v>
      </c>
      <c r="R6476" s="5" t="s">
        <v>3216</v>
      </c>
      <c r="S6476" s="5" t="s">
        <v>191</v>
      </c>
      <c r="T6476" s="5" t="str">
        <f t="shared" si="607"/>
        <v>Quincy Jones</v>
      </c>
      <c r="U6476" t="s">
        <v>3490</v>
      </c>
      <c r="V6476" s="5" t="s">
        <v>27</v>
      </c>
      <c r="W6476" s="5" t="s">
        <v>28</v>
      </c>
      <c r="X6476" s="5" t="s">
        <v>75</v>
      </c>
      <c r="Y6476" s="5" t="s">
        <v>830</v>
      </c>
      <c r="Z6476" s="5" t="s">
        <v>43</v>
      </c>
      <c r="AA6476" s="4">
        <v>0.38</v>
      </c>
      <c r="AB6476" s="1">
        <v>40924</v>
      </c>
      <c r="AC6476" s="1">
        <v>16400</v>
      </c>
      <c r="AD6476">
        <f t="shared" si="608"/>
        <v>1</v>
      </c>
      <c r="AE6476">
        <f t="shared" ca="1" si="609"/>
        <v>79</v>
      </c>
      <c r="AF6476" t="str">
        <f t="shared" ca="1" si="610"/>
        <v>Over 65</v>
      </c>
      <c r="AG6476" s="3">
        <f t="shared" si="611"/>
        <v>0.84024266666666669</v>
      </c>
      <c r="AH6476" t="str">
        <f>_xlfn.IFNA(VLOOKUP(Sales_Transactions[[#This Row],[Order ID]],Returned_Items[#All],2,FALSE),"Not Returned")</f>
        <v>Not Returned</v>
      </c>
    </row>
    <row r="6477" spans="1:34" x14ac:dyDescent="0.25">
      <c r="A6477">
        <v>16807</v>
      </c>
      <c r="C6477" t="s">
        <v>2929</v>
      </c>
      <c r="D6477" s="2" t="str">
        <f>TEXT(MID(Sales_Transactions[[#This Row],[Order Date]],2,5),"d/m/yyy")</f>
        <v>15/1/2012</v>
      </c>
      <c r="E6477" s="2" t="str">
        <f>TEXT(MID(Sales_Transactions[[#This Row],[Order Date]],2,5),"d")</f>
        <v>15</v>
      </c>
      <c r="F6477" s="2" t="str">
        <f>TEXT(MID(Sales_Transactions[[#This Row],[Order Date]],2,5),"m")</f>
        <v>1</v>
      </c>
      <c r="G6477" s="2" t="str">
        <f>TEXT(MID(Sales_Transactions[[#This Row],[Order Date]],2,5),"yyy")</f>
        <v>2012</v>
      </c>
      <c r="H6477" s="2" t="str">
        <f>TEXT(MID(Sales_Transactions[[#This Row],[Order Date]],2,5),"yyy/m")</f>
        <v>2012/1</v>
      </c>
      <c r="I6477" t="s">
        <v>78</v>
      </c>
      <c r="J6477">
        <f t="shared" si="606"/>
        <v>3</v>
      </c>
      <c r="K6477" s="2">
        <v>30</v>
      </c>
      <c r="L6477" s="3">
        <v>215.85</v>
      </c>
      <c r="M6477" s="4">
        <v>0.09</v>
      </c>
      <c r="N6477" s="5" t="s">
        <v>23</v>
      </c>
      <c r="O6477" s="3">
        <v>60.95</v>
      </c>
      <c r="P6477" s="3">
        <v>7.4</v>
      </c>
      <c r="Q6477" s="3">
        <v>1.71</v>
      </c>
      <c r="R6477" s="5" t="s">
        <v>3216</v>
      </c>
      <c r="S6477" s="5" t="s">
        <v>191</v>
      </c>
      <c r="T6477" s="5" t="str">
        <f t="shared" si="607"/>
        <v>Quincy Jones</v>
      </c>
      <c r="U6477" t="s">
        <v>3490</v>
      </c>
      <c r="V6477" s="5" t="s">
        <v>27</v>
      </c>
      <c r="W6477" s="5" t="s">
        <v>28</v>
      </c>
      <c r="X6477" s="5" t="s">
        <v>75</v>
      </c>
      <c r="Y6477" s="5" t="s">
        <v>1506</v>
      </c>
      <c r="Z6477" s="5" t="s">
        <v>84</v>
      </c>
      <c r="AA6477" s="4">
        <v>0.4</v>
      </c>
      <c r="AB6477" s="1">
        <v>40925</v>
      </c>
      <c r="AC6477" s="1">
        <v>16167</v>
      </c>
      <c r="AD6477">
        <f t="shared" si="608"/>
        <v>2</v>
      </c>
      <c r="AE6477">
        <f t="shared" ca="1" si="609"/>
        <v>80</v>
      </c>
      <c r="AF6477" t="str">
        <f t="shared" ca="1" si="610"/>
        <v>Over 65</v>
      </c>
      <c r="AG6477" s="3">
        <f t="shared" si="611"/>
        <v>0.30344466666666664</v>
      </c>
      <c r="AH6477" t="str">
        <f>_xlfn.IFNA(VLOOKUP(Sales_Transactions[[#This Row],[Order ID]],Returned_Items[#All],2,FALSE),"Not Returned")</f>
        <v>Not Returned</v>
      </c>
    </row>
    <row r="6478" spans="1:34" x14ac:dyDescent="0.25">
      <c r="A6478">
        <v>16864</v>
      </c>
      <c r="C6478" t="s">
        <v>523</v>
      </c>
      <c r="D6478" s="2" t="str">
        <f>TEXT(MID(Sales_Transactions[[#This Row],[Order Date]],2,5),"d/m/yyy")</f>
        <v>29/10/2012</v>
      </c>
      <c r="E6478" s="2" t="str">
        <f>TEXT(MID(Sales_Transactions[[#This Row],[Order Date]],2,5),"d")</f>
        <v>29</v>
      </c>
      <c r="F6478" s="2" t="str">
        <f>TEXT(MID(Sales_Transactions[[#This Row],[Order Date]],2,5),"m")</f>
        <v>10</v>
      </c>
      <c r="G6478" s="2" t="str">
        <f>TEXT(MID(Sales_Transactions[[#This Row],[Order Date]],2,5),"yyy")</f>
        <v>2012</v>
      </c>
      <c r="H6478" s="2" t="str">
        <f>TEXT(MID(Sales_Transactions[[#This Row],[Order Date]],2,5),"yyy/m")</f>
        <v>2012/10</v>
      </c>
      <c r="I6478" t="s">
        <v>52</v>
      </c>
      <c r="J6478">
        <f t="shared" si="606"/>
        <v>1</v>
      </c>
      <c r="K6478" s="2">
        <v>42</v>
      </c>
      <c r="L6478" s="3">
        <v>12837.11</v>
      </c>
      <c r="M6478" s="4">
        <v>0.05</v>
      </c>
      <c r="N6478" s="5" t="s">
        <v>34</v>
      </c>
      <c r="O6478" s="3">
        <v>1881.76</v>
      </c>
      <c r="P6478" s="3">
        <v>320.64</v>
      </c>
      <c r="Q6478" s="3">
        <v>43.57</v>
      </c>
      <c r="R6478" s="5" t="s">
        <v>585</v>
      </c>
      <c r="S6478" s="5" t="s">
        <v>1577</v>
      </c>
      <c r="T6478" s="5" t="str">
        <f t="shared" si="607"/>
        <v>Cindy Chapman</v>
      </c>
      <c r="U6478" t="s">
        <v>3490</v>
      </c>
      <c r="V6478" s="5" t="s">
        <v>37</v>
      </c>
      <c r="W6478" s="5" t="s">
        <v>57</v>
      </c>
      <c r="X6478" s="5" t="s">
        <v>107</v>
      </c>
      <c r="Y6478" s="5" t="s">
        <v>2869</v>
      </c>
      <c r="Z6478" s="5" t="s">
        <v>106</v>
      </c>
      <c r="AA6478" s="4">
        <v>0.63</v>
      </c>
      <c r="AB6478" s="1">
        <v>41211</v>
      </c>
      <c r="AC6478" s="1">
        <v>16503</v>
      </c>
      <c r="AD6478">
        <f t="shared" si="608"/>
        <v>0</v>
      </c>
      <c r="AE6478">
        <f t="shared" ca="1" si="609"/>
        <v>79</v>
      </c>
      <c r="AF6478" t="str">
        <f t="shared" ca="1" si="610"/>
        <v>Over 65</v>
      </c>
      <c r="AG6478" s="3">
        <f t="shared" si="611"/>
        <v>8.6678495238095223</v>
      </c>
      <c r="AH6478" t="str">
        <f>_xlfn.IFNA(VLOOKUP(Sales_Transactions[[#This Row],[Order ID]],Returned_Items[#All],2,FALSE),"Not Returned")</f>
        <v>Returned</v>
      </c>
    </row>
    <row r="6479" spans="1:34" x14ac:dyDescent="0.25">
      <c r="A6479">
        <v>18147</v>
      </c>
      <c r="C6479" t="s">
        <v>2150</v>
      </c>
      <c r="D6479" s="2" t="str">
        <f>TEXT(MID(Sales_Transactions[[#This Row],[Order Date]],2,5),"d/m/yyy")</f>
        <v>17/7/2009</v>
      </c>
      <c r="E6479" s="2" t="str">
        <f>TEXT(MID(Sales_Transactions[[#This Row],[Order Date]],2,5),"d")</f>
        <v>17</v>
      </c>
      <c r="F6479" s="2" t="str">
        <f>TEXT(MID(Sales_Transactions[[#This Row],[Order Date]],2,5),"m")</f>
        <v>7</v>
      </c>
      <c r="G6479" s="2" t="str">
        <f>TEXT(MID(Sales_Transactions[[#This Row],[Order Date]],2,5),"yyy")</f>
        <v>2009</v>
      </c>
      <c r="H6479" s="2" t="str">
        <f>TEXT(MID(Sales_Transactions[[#This Row],[Order Date]],2,5),"yyy/m")</f>
        <v>2009/7</v>
      </c>
      <c r="I6479" t="s">
        <v>52</v>
      </c>
      <c r="J6479">
        <f t="shared" si="606"/>
        <v>1</v>
      </c>
      <c r="K6479" s="2">
        <v>42</v>
      </c>
      <c r="L6479" s="3">
        <v>82.03</v>
      </c>
      <c r="M6479" s="4">
        <v>0</v>
      </c>
      <c r="N6479" s="5" t="s">
        <v>23</v>
      </c>
      <c r="O6479" s="3">
        <v>-15.56</v>
      </c>
      <c r="P6479" s="3">
        <v>1.88</v>
      </c>
      <c r="Q6479" s="3">
        <v>1.49</v>
      </c>
      <c r="R6479" s="5" t="s">
        <v>1949</v>
      </c>
      <c r="S6479" s="5" t="s">
        <v>3167</v>
      </c>
      <c r="T6479" s="5" t="str">
        <f t="shared" si="607"/>
        <v>Bruce Degenhardt</v>
      </c>
      <c r="U6479" t="s">
        <v>3490</v>
      </c>
      <c r="V6479" s="5" t="s">
        <v>74</v>
      </c>
      <c r="W6479" s="5" t="s">
        <v>28</v>
      </c>
      <c r="X6479" s="5" t="s">
        <v>41</v>
      </c>
      <c r="Y6479" s="5" t="s">
        <v>259</v>
      </c>
      <c r="Z6479" s="5" t="s">
        <v>43</v>
      </c>
      <c r="AA6479" s="4">
        <v>0.37</v>
      </c>
      <c r="AB6479" s="1">
        <v>40012</v>
      </c>
      <c r="AC6479" s="1">
        <v>16873</v>
      </c>
      <c r="AD6479">
        <f t="shared" si="608"/>
        <v>1</v>
      </c>
      <c r="AE6479">
        <f t="shared" ca="1" si="609"/>
        <v>78</v>
      </c>
      <c r="AF6479" t="str">
        <f t="shared" ca="1" si="610"/>
        <v>Over 65</v>
      </c>
      <c r="AG6479" s="3">
        <f t="shared" si="611"/>
        <v>8.0238095238095247E-2</v>
      </c>
      <c r="AH6479" t="str">
        <f>_xlfn.IFNA(VLOOKUP(Sales_Transactions[[#This Row],[Order ID]],Returned_Items[#All],2,FALSE),"Not Returned")</f>
        <v>Not Returned</v>
      </c>
    </row>
    <row r="6480" spans="1:34" x14ac:dyDescent="0.25">
      <c r="A6480">
        <v>18147</v>
      </c>
      <c r="C6480" t="s">
        <v>2150</v>
      </c>
      <c r="D6480" s="2" t="str">
        <f>TEXT(MID(Sales_Transactions[[#This Row],[Order Date]],2,5),"d/m/yyy")</f>
        <v>17/7/2009</v>
      </c>
      <c r="E6480" s="2" t="str">
        <f>TEXT(MID(Sales_Transactions[[#This Row],[Order Date]],2,5),"d")</f>
        <v>17</v>
      </c>
      <c r="F6480" s="2" t="str">
        <f>TEXT(MID(Sales_Transactions[[#This Row],[Order Date]],2,5),"m")</f>
        <v>7</v>
      </c>
      <c r="G6480" s="2" t="str">
        <f>TEXT(MID(Sales_Transactions[[#This Row],[Order Date]],2,5),"yyy")</f>
        <v>2009</v>
      </c>
      <c r="H6480" s="2" t="str">
        <f>TEXT(MID(Sales_Transactions[[#This Row],[Order Date]],2,5),"yyy/m")</f>
        <v>2009/7</v>
      </c>
      <c r="I6480" t="s">
        <v>52</v>
      </c>
      <c r="J6480">
        <f t="shared" si="606"/>
        <v>1</v>
      </c>
      <c r="K6480" s="2">
        <v>50</v>
      </c>
      <c r="L6480" s="3">
        <v>290.91000000000003</v>
      </c>
      <c r="M6480" s="4">
        <v>0.06</v>
      </c>
      <c r="N6480" s="5" t="s">
        <v>23</v>
      </c>
      <c r="O6480" s="3">
        <v>-108.19</v>
      </c>
      <c r="P6480" s="3">
        <v>5.78</v>
      </c>
      <c r="Q6480" s="3">
        <v>5.67</v>
      </c>
      <c r="R6480" s="5" t="s">
        <v>1949</v>
      </c>
      <c r="S6480" s="5" t="s">
        <v>3167</v>
      </c>
      <c r="T6480" s="5" t="str">
        <f t="shared" si="607"/>
        <v>Bruce Degenhardt</v>
      </c>
      <c r="U6480" t="s">
        <v>3490</v>
      </c>
      <c r="V6480" s="5" t="s">
        <v>74</v>
      </c>
      <c r="W6480" s="5" t="s">
        <v>28</v>
      </c>
      <c r="X6480" s="5" t="s">
        <v>75</v>
      </c>
      <c r="Y6480" s="5" t="s">
        <v>988</v>
      </c>
      <c r="Z6480" s="5" t="s">
        <v>43</v>
      </c>
      <c r="AA6480" s="4">
        <v>0.36</v>
      </c>
      <c r="AB6480" s="1">
        <v>40012</v>
      </c>
      <c r="AC6480" s="1">
        <v>18954</v>
      </c>
      <c r="AD6480">
        <f t="shared" si="608"/>
        <v>1</v>
      </c>
      <c r="AE6480">
        <f t="shared" ca="1" si="609"/>
        <v>72</v>
      </c>
      <c r="AF6480" t="str">
        <f t="shared" ca="1" si="610"/>
        <v>Over 65</v>
      </c>
      <c r="AG6480" s="3">
        <f t="shared" si="611"/>
        <v>0.22893064000000002</v>
      </c>
      <c r="AH6480" t="str">
        <f>_xlfn.IFNA(VLOOKUP(Sales_Transactions[[#This Row],[Order ID]],Returned_Items[#All],2,FALSE),"Not Returned")</f>
        <v>Not Returned</v>
      </c>
    </row>
    <row r="6481" spans="1:34" x14ac:dyDescent="0.25">
      <c r="A6481">
        <v>18918</v>
      </c>
      <c r="C6481" t="s">
        <v>2140</v>
      </c>
      <c r="D6481" s="2" t="str">
        <f>TEXT(MID(Sales_Transactions[[#This Row],[Order Date]],2,5),"d/m/yyy")</f>
        <v>27/10/2012</v>
      </c>
      <c r="E6481" s="2" t="str">
        <f>TEXT(MID(Sales_Transactions[[#This Row],[Order Date]],2,5),"d")</f>
        <v>27</v>
      </c>
      <c r="F6481" s="2" t="str">
        <f>TEXT(MID(Sales_Transactions[[#This Row],[Order Date]],2,5),"m")</f>
        <v>10</v>
      </c>
      <c r="G6481" s="2" t="str">
        <f>TEXT(MID(Sales_Transactions[[#This Row],[Order Date]],2,5),"yyy")</f>
        <v>2012</v>
      </c>
      <c r="H6481" s="2" t="str">
        <f>TEXT(MID(Sales_Transactions[[#This Row],[Order Date]],2,5),"yyy/m")</f>
        <v>2012/10</v>
      </c>
      <c r="I6481" t="s">
        <v>52</v>
      </c>
      <c r="J6481">
        <f t="shared" si="606"/>
        <v>1</v>
      </c>
      <c r="K6481" s="2">
        <v>7</v>
      </c>
      <c r="L6481" s="3">
        <v>6362.94</v>
      </c>
      <c r="M6481" s="4">
        <v>0.1</v>
      </c>
      <c r="N6481" s="5" t="s">
        <v>23</v>
      </c>
      <c r="O6481" s="3">
        <v>-221.78</v>
      </c>
      <c r="P6481" s="3">
        <v>999.99</v>
      </c>
      <c r="Q6481" s="3">
        <v>13.99</v>
      </c>
      <c r="R6481" s="5" t="s">
        <v>3216</v>
      </c>
      <c r="S6481" s="5" t="s">
        <v>191</v>
      </c>
      <c r="T6481" s="5" t="str">
        <f t="shared" si="607"/>
        <v>Quincy Jones</v>
      </c>
      <c r="U6481" t="s">
        <v>3490</v>
      </c>
      <c r="V6481" s="5" t="s">
        <v>47</v>
      </c>
      <c r="W6481" s="5" t="s">
        <v>48</v>
      </c>
      <c r="X6481" s="5" t="s">
        <v>324</v>
      </c>
      <c r="Y6481" s="5" t="s">
        <v>2555</v>
      </c>
      <c r="Z6481" s="5" t="s">
        <v>56</v>
      </c>
      <c r="AA6481" s="4">
        <v>0.36</v>
      </c>
      <c r="AB6481" s="1">
        <v>41210</v>
      </c>
      <c r="AC6481" s="1">
        <v>19250</v>
      </c>
      <c r="AD6481">
        <f t="shared" si="608"/>
        <v>1</v>
      </c>
      <c r="AE6481">
        <f t="shared" ca="1" si="609"/>
        <v>71</v>
      </c>
      <c r="AF6481" t="str">
        <f t="shared" ca="1" si="610"/>
        <v>Over 65</v>
      </c>
      <c r="AG6481" s="3">
        <f t="shared" si="611"/>
        <v>144.71143000000001</v>
      </c>
      <c r="AH6481" t="str">
        <f>_xlfn.IFNA(VLOOKUP(Sales_Transactions[[#This Row],[Order ID]],Returned_Items[#All],2,FALSE),"Not Returned")</f>
        <v>Not Returned</v>
      </c>
    </row>
    <row r="6482" spans="1:34" x14ac:dyDescent="0.25">
      <c r="A6482">
        <v>18919</v>
      </c>
      <c r="C6482" t="s">
        <v>1281</v>
      </c>
      <c r="D6482" s="2" t="str">
        <f>TEXT(MID(Sales_Transactions[[#This Row],[Order Date]],2,5),"d/m/yyy")</f>
        <v>28/6/2009</v>
      </c>
      <c r="E6482" s="2" t="str">
        <f>TEXT(MID(Sales_Transactions[[#This Row],[Order Date]],2,5),"d")</f>
        <v>28</v>
      </c>
      <c r="F6482" s="2" t="str">
        <f>TEXT(MID(Sales_Transactions[[#This Row],[Order Date]],2,5),"m")</f>
        <v>6</v>
      </c>
      <c r="G6482" s="2" t="str">
        <f>TEXT(MID(Sales_Transactions[[#This Row],[Order Date]],2,5),"yyy")</f>
        <v>2009</v>
      </c>
      <c r="H6482" s="2" t="str">
        <f>TEXT(MID(Sales_Transactions[[#This Row],[Order Date]],2,5),"yyy/m")</f>
        <v>2009/6</v>
      </c>
      <c r="I6482" t="s">
        <v>22</v>
      </c>
      <c r="J6482">
        <f t="shared" si="606"/>
        <v>2</v>
      </c>
      <c r="K6482" s="2">
        <v>39</v>
      </c>
      <c r="L6482" s="3">
        <v>739.28</v>
      </c>
      <c r="M6482" s="4">
        <v>0</v>
      </c>
      <c r="N6482" s="5" t="s">
        <v>23</v>
      </c>
      <c r="O6482" s="3">
        <v>43.97</v>
      </c>
      <c r="P6482" s="3">
        <v>17.52</v>
      </c>
      <c r="Q6482" s="3">
        <v>8.17</v>
      </c>
      <c r="R6482" s="5" t="s">
        <v>1218</v>
      </c>
      <c r="S6482" s="5" t="s">
        <v>1396</v>
      </c>
      <c r="T6482" s="5" t="str">
        <f t="shared" si="607"/>
        <v>Rob Williams</v>
      </c>
      <c r="U6482" t="s">
        <v>3490</v>
      </c>
      <c r="V6482" s="5" t="s">
        <v>74</v>
      </c>
      <c r="W6482" s="5" t="s">
        <v>28</v>
      </c>
      <c r="X6482" s="5" t="s">
        <v>38</v>
      </c>
      <c r="Y6482" s="5" t="s">
        <v>2964</v>
      </c>
      <c r="Z6482" s="5" t="s">
        <v>56</v>
      </c>
      <c r="AA6482" s="4">
        <v>0.5</v>
      </c>
      <c r="AB6482" s="1">
        <v>39997</v>
      </c>
      <c r="AC6482" s="1">
        <v>30183</v>
      </c>
      <c r="AD6482">
        <f t="shared" si="608"/>
        <v>5</v>
      </c>
      <c r="AE6482">
        <f t="shared" ca="1" si="609"/>
        <v>41</v>
      </c>
      <c r="AF6482" t="str">
        <f t="shared" ca="1" si="610"/>
        <v>18-64</v>
      </c>
      <c r="AG6482" s="3">
        <f t="shared" si="611"/>
        <v>0.65871794871794864</v>
      </c>
      <c r="AH6482" t="str">
        <f>_xlfn.IFNA(VLOOKUP(Sales_Transactions[[#This Row],[Order ID]],Returned_Items[#All],2,FALSE),"Not Returned")</f>
        <v>Returned</v>
      </c>
    </row>
    <row r="6483" spans="1:34" x14ac:dyDescent="0.25">
      <c r="A6483">
        <v>19104</v>
      </c>
      <c r="C6483" t="s">
        <v>930</v>
      </c>
      <c r="D6483" s="2" t="str">
        <f>TEXT(MID(Sales_Transactions[[#This Row],[Order Date]],2,5),"d/m/yyy")</f>
        <v>10/8/2010</v>
      </c>
      <c r="E6483" s="2" t="str">
        <f>TEXT(MID(Sales_Transactions[[#This Row],[Order Date]],2,5),"d")</f>
        <v>10</v>
      </c>
      <c r="F6483" s="2" t="str">
        <f>TEXT(MID(Sales_Transactions[[#This Row],[Order Date]],2,5),"m")</f>
        <v>8</v>
      </c>
      <c r="G6483" s="2" t="str">
        <f>TEXT(MID(Sales_Transactions[[#This Row],[Order Date]],2,5),"yyy")</f>
        <v>2010</v>
      </c>
      <c r="H6483" s="2" t="str">
        <f>TEXT(MID(Sales_Transactions[[#This Row],[Order Date]],2,5),"yyy/m")</f>
        <v>2010/8</v>
      </c>
      <c r="I6483" t="s">
        <v>33</v>
      </c>
      <c r="J6483">
        <f t="shared" si="606"/>
        <v>4</v>
      </c>
      <c r="K6483" s="2">
        <v>48</v>
      </c>
      <c r="L6483" s="3">
        <v>5085.9070000000002</v>
      </c>
      <c r="M6483" s="4">
        <v>0.03</v>
      </c>
      <c r="N6483" s="5" t="s">
        <v>23</v>
      </c>
      <c r="O6483" s="3">
        <v>1366.69</v>
      </c>
      <c r="P6483" s="3">
        <v>125.99</v>
      </c>
      <c r="Q6483" s="3">
        <v>8.08</v>
      </c>
      <c r="R6483" s="5" t="s">
        <v>3216</v>
      </c>
      <c r="S6483" s="5" t="s">
        <v>191</v>
      </c>
      <c r="T6483" s="5" t="str">
        <f t="shared" si="607"/>
        <v>Quincy Jones</v>
      </c>
      <c r="U6483" t="s">
        <v>3490</v>
      </c>
      <c r="V6483" s="5" t="s">
        <v>27</v>
      </c>
      <c r="W6483" s="5" t="s">
        <v>48</v>
      </c>
      <c r="X6483" s="5" t="s">
        <v>49</v>
      </c>
      <c r="Y6483" s="5" t="s">
        <v>425</v>
      </c>
      <c r="Z6483" s="5" t="s">
        <v>43</v>
      </c>
      <c r="AA6483" s="4">
        <v>0.56999999999999995</v>
      </c>
      <c r="AB6483" s="1">
        <v>40402</v>
      </c>
      <c r="AC6483" s="1">
        <v>29896</v>
      </c>
      <c r="AD6483">
        <f t="shared" si="608"/>
        <v>2</v>
      </c>
      <c r="AE6483">
        <f t="shared" ca="1" si="609"/>
        <v>42</v>
      </c>
      <c r="AF6483" t="str">
        <f t="shared" ca="1" si="610"/>
        <v>18-64</v>
      </c>
      <c r="AG6483" s="3">
        <f t="shared" si="611"/>
        <v>2.7923375625000002</v>
      </c>
      <c r="AH6483" t="str">
        <f>_xlfn.IFNA(VLOOKUP(Sales_Transactions[[#This Row],[Order ID]],Returned_Items[#All],2,FALSE),"Not Returned")</f>
        <v>Not Returned</v>
      </c>
    </row>
    <row r="6484" spans="1:34" x14ac:dyDescent="0.25">
      <c r="A6484">
        <v>19207</v>
      </c>
      <c r="C6484" t="s">
        <v>457</v>
      </c>
      <c r="D6484" s="2" t="str">
        <f>TEXT(MID(Sales_Transactions[[#This Row],[Order Date]],2,5),"d/m/yyy")</f>
        <v>15/3/2012</v>
      </c>
      <c r="E6484" s="2" t="str">
        <f>TEXT(MID(Sales_Transactions[[#This Row],[Order Date]],2,5),"d")</f>
        <v>15</v>
      </c>
      <c r="F6484" s="2" t="str">
        <f>TEXT(MID(Sales_Transactions[[#This Row],[Order Date]],2,5),"m")</f>
        <v>3</v>
      </c>
      <c r="G6484" s="2" t="str">
        <f>TEXT(MID(Sales_Transactions[[#This Row],[Order Date]],2,5),"yyy")</f>
        <v>2012</v>
      </c>
      <c r="H6484" s="2" t="str">
        <f>TEXT(MID(Sales_Transactions[[#This Row],[Order Date]],2,5),"yyy/m")</f>
        <v>2012/3</v>
      </c>
      <c r="I6484" t="s">
        <v>52</v>
      </c>
      <c r="J6484">
        <f t="shared" si="606"/>
        <v>1</v>
      </c>
      <c r="K6484" s="2">
        <v>23</v>
      </c>
      <c r="L6484" s="3">
        <v>66.02</v>
      </c>
      <c r="M6484" s="4">
        <v>0.1</v>
      </c>
      <c r="N6484" s="5" t="s">
        <v>23</v>
      </c>
      <c r="O6484" s="3">
        <v>10.88</v>
      </c>
      <c r="P6484" s="3">
        <v>3.08</v>
      </c>
      <c r="Q6484" s="3">
        <v>0.99</v>
      </c>
      <c r="R6484" s="5" t="s">
        <v>585</v>
      </c>
      <c r="S6484" s="5" t="s">
        <v>1577</v>
      </c>
      <c r="T6484" s="5" t="str">
        <f t="shared" si="607"/>
        <v>Cindy Chapman</v>
      </c>
      <c r="U6484" t="s">
        <v>3490</v>
      </c>
      <c r="V6484" s="5" t="s">
        <v>47</v>
      </c>
      <c r="W6484" s="5" t="s">
        <v>28</v>
      </c>
      <c r="X6484" s="5" t="s">
        <v>115</v>
      </c>
      <c r="Y6484" s="5" t="s">
        <v>3128</v>
      </c>
      <c r="Z6484" s="5" t="s">
        <v>43</v>
      </c>
      <c r="AA6484" s="4">
        <v>0.37</v>
      </c>
      <c r="AB6484" s="1">
        <v>40985</v>
      </c>
      <c r="AC6484" s="1">
        <v>29708</v>
      </c>
      <c r="AD6484">
        <f t="shared" si="608"/>
        <v>2</v>
      </c>
      <c r="AE6484">
        <f t="shared" ca="1" si="609"/>
        <v>43</v>
      </c>
      <c r="AF6484" t="str">
        <f t="shared" ca="1" si="610"/>
        <v>18-64</v>
      </c>
      <c r="AG6484" s="3">
        <f t="shared" si="611"/>
        <v>0.17682260869565217</v>
      </c>
      <c r="AH6484" t="str">
        <f>_xlfn.IFNA(VLOOKUP(Sales_Transactions[[#This Row],[Order ID]],Returned_Items[#All],2,FALSE),"Not Returned")</f>
        <v>Not Returned</v>
      </c>
    </row>
    <row r="6485" spans="1:34" x14ac:dyDescent="0.25">
      <c r="A6485">
        <v>19207</v>
      </c>
      <c r="C6485" t="s">
        <v>457</v>
      </c>
      <c r="D6485" s="2" t="str">
        <f>TEXT(MID(Sales_Transactions[[#This Row],[Order Date]],2,5),"d/m/yyy")</f>
        <v>15/3/2012</v>
      </c>
      <c r="E6485" s="2" t="str">
        <f>TEXT(MID(Sales_Transactions[[#This Row],[Order Date]],2,5),"d")</f>
        <v>15</v>
      </c>
      <c r="F6485" s="2" t="str">
        <f>TEXT(MID(Sales_Transactions[[#This Row],[Order Date]],2,5),"m")</f>
        <v>3</v>
      </c>
      <c r="G6485" s="2" t="str">
        <f>TEXT(MID(Sales_Transactions[[#This Row],[Order Date]],2,5),"yyy")</f>
        <v>2012</v>
      </c>
      <c r="H6485" s="2" t="str">
        <f>TEXT(MID(Sales_Transactions[[#This Row],[Order Date]],2,5),"yyy/m")</f>
        <v>2012/3</v>
      </c>
      <c r="I6485" t="s">
        <v>52</v>
      </c>
      <c r="J6485">
        <f t="shared" si="606"/>
        <v>1</v>
      </c>
      <c r="K6485" s="2">
        <v>11</v>
      </c>
      <c r="L6485" s="3">
        <v>15.53</v>
      </c>
      <c r="M6485" s="4">
        <v>0</v>
      </c>
      <c r="N6485" s="5" t="s">
        <v>23</v>
      </c>
      <c r="O6485" s="3">
        <v>-5.92</v>
      </c>
      <c r="P6485" s="3">
        <v>1.26</v>
      </c>
      <c r="Q6485" s="3">
        <v>0.7</v>
      </c>
      <c r="R6485" s="5" t="s">
        <v>585</v>
      </c>
      <c r="S6485" s="5" t="s">
        <v>1577</v>
      </c>
      <c r="T6485" s="5" t="str">
        <f t="shared" si="607"/>
        <v>Cindy Chapman</v>
      </c>
      <c r="U6485" t="s">
        <v>3490</v>
      </c>
      <c r="V6485" s="5" t="s">
        <v>47</v>
      </c>
      <c r="W6485" s="5" t="s">
        <v>28</v>
      </c>
      <c r="X6485" s="5" t="s">
        <v>82</v>
      </c>
      <c r="Y6485" s="5" t="s">
        <v>568</v>
      </c>
      <c r="Z6485" s="5" t="s">
        <v>84</v>
      </c>
      <c r="AA6485" s="4">
        <v>0.81</v>
      </c>
      <c r="AB6485" s="1">
        <v>40984</v>
      </c>
      <c r="AC6485" s="1">
        <v>29792</v>
      </c>
      <c r="AD6485">
        <f t="shared" si="608"/>
        <v>1</v>
      </c>
      <c r="AE6485">
        <f t="shared" ca="1" si="609"/>
        <v>43</v>
      </c>
      <c r="AF6485" t="str">
        <f t="shared" ca="1" si="610"/>
        <v>18-64</v>
      </c>
      <c r="AG6485" s="3">
        <f t="shared" si="611"/>
        <v>0.17818181818181819</v>
      </c>
      <c r="AH6485" t="str">
        <f>_xlfn.IFNA(VLOOKUP(Sales_Transactions[[#This Row],[Order ID]],Returned_Items[#All],2,FALSE),"Not Returned")</f>
        <v>Not Returned</v>
      </c>
    </row>
    <row r="6486" spans="1:34" x14ac:dyDescent="0.25">
      <c r="A6486">
        <v>19840</v>
      </c>
      <c r="C6486" t="s">
        <v>3091</v>
      </c>
      <c r="D6486" s="2" t="str">
        <f>TEXT(MID(Sales_Transactions[[#This Row],[Order Date]],2,5),"d/m/yyy")</f>
        <v>24/5/2010</v>
      </c>
      <c r="E6486" s="2" t="str">
        <f>TEXT(MID(Sales_Transactions[[#This Row],[Order Date]],2,5),"d")</f>
        <v>24</v>
      </c>
      <c r="F6486" s="2" t="str">
        <f>TEXT(MID(Sales_Transactions[[#This Row],[Order Date]],2,5),"m")</f>
        <v>5</v>
      </c>
      <c r="G6486" s="2" t="str">
        <f>TEXT(MID(Sales_Transactions[[#This Row],[Order Date]],2,5),"yyy")</f>
        <v>2010</v>
      </c>
      <c r="H6486" s="2" t="str">
        <f>TEXT(MID(Sales_Transactions[[#This Row],[Order Date]],2,5),"yyy/m")</f>
        <v>2010/5</v>
      </c>
      <c r="I6486" t="s">
        <v>101</v>
      </c>
      <c r="J6486">
        <f t="shared" si="606"/>
        <v>1</v>
      </c>
      <c r="K6486" s="2">
        <v>25</v>
      </c>
      <c r="L6486" s="3">
        <v>8270.57</v>
      </c>
      <c r="M6486" s="4">
        <v>0.08</v>
      </c>
      <c r="N6486" s="5" t="s">
        <v>34</v>
      </c>
      <c r="O6486" s="3">
        <v>2851.46</v>
      </c>
      <c r="P6486" s="3">
        <v>400.97</v>
      </c>
      <c r="Q6486" s="3">
        <v>48.26</v>
      </c>
      <c r="R6486" s="5" t="s">
        <v>2656</v>
      </c>
      <c r="S6486" s="5" t="s">
        <v>625</v>
      </c>
      <c r="T6486" s="5" t="str">
        <f t="shared" si="607"/>
        <v>Dianna Vittorini</v>
      </c>
      <c r="U6486" t="s">
        <v>3490</v>
      </c>
      <c r="V6486" s="5" t="s">
        <v>47</v>
      </c>
      <c r="W6486" s="5" t="s">
        <v>48</v>
      </c>
      <c r="X6486" s="5" t="s">
        <v>324</v>
      </c>
      <c r="Y6486" s="5" t="s">
        <v>1691</v>
      </c>
      <c r="Z6486" s="5" t="s">
        <v>106</v>
      </c>
      <c r="AA6486" s="4">
        <v>0.36</v>
      </c>
      <c r="AB6486" s="1">
        <v>40325</v>
      </c>
      <c r="AC6486" s="1">
        <v>19310</v>
      </c>
      <c r="AD6486">
        <f t="shared" si="608"/>
        <v>3</v>
      </c>
      <c r="AE6486">
        <f t="shared" ca="1" si="609"/>
        <v>71</v>
      </c>
      <c r="AF6486" t="str">
        <f t="shared" ca="1" si="610"/>
        <v>Over 65</v>
      </c>
      <c r="AG6486" s="3">
        <f t="shared" si="611"/>
        <v>17.956368959999999</v>
      </c>
      <c r="AH6486" t="str">
        <f>_xlfn.IFNA(VLOOKUP(Sales_Transactions[[#This Row],[Order ID]],Returned_Items[#All],2,FALSE),"Not Returned")</f>
        <v>Not Returned</v>
      </c>
    </row>
    <row r="6487" spans="1:34" x14ac:dyDescent="0.25">
      <c r="A6487">
        <v>19943</v>
      </c>
      <c r="C6487" t="s">
        <v>1104</v>
      </c>
      <c r="D6487" s="2" t="str">
        <f>TEXT(MID(Sales_Transactions[[#This Row],[Order Date]],2,5),"d/m/yyy")</f>
        <v>24/11/2009</v>
      </c>
      <c r="E6487" s="2" t="str">
        <f>TEXT(MID(Sales_Transactions[[#This Row],[Order Date]],2,5),"d")</f>
        <v>24</v>
      </c>
      <c r="F6487" s="2" t="str">
        <f>TEXT(MID(Sales_Transactions[[#This Row],[Order Date]],2,5),"m")</f>
        <v>11</v>
      </c>
      <c r="G6487" s="2" t="str">
        <f>TEXT(MID(Sales_Transactions[[#This Row],[Order Date]],2,5),"yyy")</f>
        <v>2009</v>
      </c>
      <c r="H6487" s="2" t="str">
        <f>TEXT(MID(Sales_Transactions[[#This Row],[Order Date]],2,5),"yyy/m")</f>
        <v>2009/11</v>
      </c>
      <c r="I6487" t="s">
        <v>101</v>
      </c>
      <c r="J6487">
        <f t="shared" si="606"/>
        <v>1</v>
      </c>
      <c r="K6487" s="2">
        <v>16</v>
      </c>
      <c r="L6487" s="3">
        <v>1959.92</v>
      </c>
      <c r="M6487" s="4">
        <v>7.0000000000000007E-2</v>
      </c>
      <c r="N6487" s="5" t="s">
        <v>34</v>
      </c>
      <c r="O6487" s="3">
        <v>-374.96</v>
      </c>
      <c r="P6487" s="3">
        <v>124.49</v>
      </c>
      <c r="Q6487" s="3">
        <v>51.94</v>
      </c>
      <c r="R6487" s="5" t="s">
        <v>2799</v>
      </c>
      <c r="S6487" s="5" t="s">
        <v>3185</v>
      </c>
      <c r="T6487" s="5" t="str">
        <f t="shared" si="607"/>
        <v>Benjamin Patterson</v>
      </c>
      <c r="U6487" t="s">
        <v>3490</v>
      </c>
      <c r="V6487" s="5" t="s">
        <v>47</v>
      </c>
      <c r="W6487" s="5" t="s">
        <v>57</v>
      </c>
      <c r="X6487" s="5" t="s">
        <v>107</v>
      </c>
      <c r="Y6487" s="5" t="s">
        <v>711</v>
      </c>
      <c r="Z6487" s="5" t="s">
        <v>106</v>
      </c>
      <c r="AA6487" s="4">
        <v>0.63</v>
      </c>
      <c r="AB6487" s="1">
        <v>40142</v>
      </c>
      <c r="AC6487" s="1">
        <v>29785</v>
      </c>
      <c r="AD6487">
        <f t="shared" si="608"/>
        <v>1</v>
      </c>
      <c r="AE6487">
        <f t="shared" ca="1" si="609"/>
        <v>43</v>
      </c>
      <c r="AF6487" t="str">
        <f t="shared" ca="1" si="610"/>
        <v>18-64</v>
      </c>
      <c r="AG6487" s="3">
        <f t="shared" si="611"/>
        <v>11.021428562499999</v>
      </c>
      <c r="AH6487" t="str">
        <f>_xlfn.IFNA(VLOOKUP(Sales_Transactions[[#This Row],[Order ID]],Returned_Items[#All],2,FALSE),"Not Returned")</f>
        <v>Not Returned</v>
      </c>
    </row>
    <row r="6488" spans="1:34" x14ac:dyDescent="0.25">
      <c r="A6488">
        <v>20002</v>
      </c>
      <c r="C6488" t="s">
        <v>1830</v>
      </c>
      <c r="D6488" s="2" t="str">
        <f>TEXT(MID(Sales_Transactions[[#This Row],[Order Date]],2,5),"d/m/yyy")</f>
        <v>12/8/2012</v>
      </c>
      <c r="E6488" s="2" t="str">
        <f>TEXT(MID(Sales_Transactions[[#This Row],[Order Date]],2,5),"d")</f>
        <v>12</v>
      </c>
      <c r="F6488" s="2" t="str">
        <f>TEXT(MID(Sales_Transactions[[#This Row],[Order Date]],2,5),"m")</f>
        <v>8</v>
      </c>
      <c r="G6488" s="2" t="str">
        <f>TEXT(MID(Sales_Transactions[[#This Row],[Order Date]],2,5),"yyy")</f>
        <v>2012</v>
      </c>
      <c r="H6488" s="2" t="str">
        <f>TEXT(MID(Sales_Transactions[[#This Row],[Order Date]],2,5),"yyy/m")</f>
        <v>2012/8</v>
      </c>
      <c r="I6488" t="s">
        <v>78</v>
      </c>
      <c r="J6488">
        <f t="shared" si="606"/>
        <v>3</v>
      </c>
      <c r="K6488" s="2">
        <v>9</v>
      </c>
      <c r="L6488" s="3">
        <v>41.03</v>
      </c>
      <c r="M6488" s="4">
        <v>0.1</v>
      </c>
      <c r="N6488" s="5" t="s">
        <v>23</v>
      </c>
      <c r="O6488" s="3">
        <v>-30.47</v>
      </c>
      <c r="P6488" s="3">
        <v>4.7699999999999996</v>
      </c>
      <c r="Q6488" s="3">
        <v>2.39</v>
      </c>
      <c r="R6488" s="5" t="s">
        <v>2656</v>
      </c>
      <c r="S6488" s="5" t="s">
        <v>625</v>
      </c>
      <c r="T6488" s="5" t="str">
        <f t="shared" si="607"/>
        <v>Dianna Vittorini</v>
      </c>
      <c r="U6488" t="s">
        <v>3490</v>
      </c>
      <c r="V6488" s="5" t="s">
        <v>47</v>
      </c>
      <c r="W6488" s="5" t="s">
        <v>48</v>
      </c>
      <c r="X6488" s="5" t="s">
        <v>87</v>
      </c>
      <c r="Y6488" s="5" t="s">
        <v>1247</v>
      </c>
      <c r="Z6488" s="5" t="s">
        <v>60</v>
      </c>
      <c r="AA6488" s="4">
        <v>0.72</v>
      </c>
      <c r="AB6488" s="1">
        <v>41134</v>
      </c>
      <c r="AC6488" s="1">
        <v>29915</v>
      </c>
      <c r="AD6488">
        <f t="shared" si="608"/>
        <v>1</v>
      </c>
      <c r="AE6488">
        <f t="shared" ca="1" si="609"/>
        <v>42</v>
      </c>
      <c r="AF6488" t="str">
        <f t="shared" ca="1" si="610"/>
        <v>18-64</v>
      </c>
      <c r="AG6488" s="3">
        <f t="shared" si="611"/>
        <v>0.79502555555555554</v>
      </c>
      <c r="AH6488" t="str">
        <f>_xlfn.IFNA(VLOOKUP(Sales_Transactions[[#This Row],[Order ID]],Returned_Items[#All],2,FALSE),"Not Returned")</f>
        <v>Not Returned</v>
      </c>
    </row>
    <row r="6489" spans="1:34" x14ac:dyDescent="0.25">
      <c r="A6489">
        <v>20066</v>
      </c>
      <c r="C6489" t="s">
        <v>2076</v>
      </c>
      <c r="D6489" s="2" t="str">
        <f>TEXT(MID(Sales_Transactions[[#This Row],[Order Date]],2,5),"d/m/yyy")</f>
        <v>2/9/2012</v>
      </c>
      <c r="E6489" s="2" t="str">
        <f>TEXT(MID(Sales_Transactions[[#This Row],[Order Date]],2,5),"d")</f>
        <v>2</v>
      </c>
      <c r="F6489" s="2" t="str">
        <f>TEXT(MID(Sales_Transactions[[#This Row],[Order Date]],2,5),"m")</f>
        <v>9</v>
      </c>
      <c r="G6489" s="2" t="str">
        <f>TEXT(MID(Sales_Transactions[[#This Row],[Order Date]],2,5),"yyy")</f>
        <v>2012</v>
      </c>
      <c r="H6489" s="2" t="str">
        <f>TEXT(MID(Sales_Transactions[[#This Row],[Order Date]],2,5),"yyy/m")</f>
        <v>2012/9</v>
      </c>
      <c r="I6489" t="s">
        <v>101</v>
      </c>
      <c r="J6489">
        <f t="shared" si="606"/>
        <v>1</v>
      </c>
      <c r="K6489" s="2">
        <v>3</v>
      </c>
      <c r="L6489" s="3">
        <v>40.79</v>
      </c>
      <c r="M6489" s="4">
        <v>0.02</v>
      </c>
      <c r="N6489" s="5" t="s">
        <v>23</v>
      </c>
      <c r="O6489" s="3">
        <v>-11.69</v>
      </c>
      <c r="P6489" s="3">
        <v>11.58</v>
      </c>
      <c r="Q6489" s="3">
        <v>5.72</v>
      </c>
      <c r="R6489" s="5" t="s">
        <v>1385</v>
      </c>
      <c r="S6489" s="5" t="s">
        <v>2980</v>
      </c>
      <c r="T6489" s="5" t="str">
        <f t="shared" si="607"/>
        <v>Anna Chung</v>
      </c>
      <c r="U6489" t="s">
        <v>3490</v>
      </c>
      <c r="V6489" s="5" t="s">
        <v>74</v>
      </c>
      <c r="W6489" s="5" t="s">
        <v>28</v>
      </c>
      <c r="X6489" s="5" t="s">
        <v>98</v>
      </c>
      <c r="Y6489" s="5" t="s">
        <v>486</v>
      </c>
      <c r="Z6489" s="5" t="s">
        <v>43</v>
      </c>
      <c r="AA6489" s="4">
        <v>0.35</v>
      </c>
      <c r="AB6489" s="1">
        <v>41155</v>
      </c>
      <c r="AC6489" s="1">
        <v>29821</v>
      </c>
      <c r="AD6489">
        <f t="shared" si="608"/>
        <v>1</v>
      </c>
      <c r="AE6489">
        <f t="shared" ca="1" si="609"/>
        <v>42</v>
      </c>
      <c r="AF6489" t="str">
        <f t="shared" ca="1" si="610"/>
        <v>18-64</v>
      </c>
      <c r="AG6489" s="3">
        <f t="shared" si="611"/>
        <v>5.7658946666666671</v>
      </c>
      <c r="AH6489" t="str">
        <f>_xlfn.IFNA(VLOOKUP(Sales_Transactions[[#This Row],[Order ID]],Returned_Items[#All],2,FALSE),"Not Returned")</f>
        <v>Not Returned</v>
      </c>
    </row>
    <row r="6490" spans="1:34" x14ac:dyDescent="0.25">
      <c r="A6490">
        <v>20066</v>
      </c>
      <c r="C6490" t="s">
        <v>2076</v>
      </c>
      <c r="D6490" s="2" t="str">
        <f>TEXT(MID(Sales_Transactions[[#This Row],[Order Date]],2,5),"d/m/yyy")</f>
        <v>2/9/2012</v>
      </c>
      <c r="E6490" s="2" t="str">
        <f>TEXT(MID(Sales_Transactions[[#This Row],[Order Date]],2,5),"d")</f>
        <v>2</v>
      </c>
      <c r="F6490" s="2" t="str">
        <f>TEXT(MID(Sales_Transactions[[#This Row],[Order Date]],2,5),"m")</f>
        <v>9</v>
      </c>
      <c r="G6490" s="2" t="str">
        <f>TEXT(MID(Sales_Transactions[[#This Row],[Order Date]],2,5),"yyy")</f>
        <v>2012</v>
      </c>
      <c r="H6490" s="2" t="str">
        <f>TEXT(MID(Sales_Transactions[[#This Row],[Order Date]],2,5),"yyy/m")</f>
        <v>2012/9</v>
      </c>
      <c r="I6490" t="s">
        <v>101</v>
      </c>
      <c r="J6490">
        <f t="shared" si="606"/>
        <v>1</v>
      </c>
      <c r="K6490" s="2">
        <v>16</v>
      </c>
      <c r="L6490" s="3">
        <v>524.25</v>
      </c>
      <c r="M6490" s="4">
        <v>0</v>
      </c>
      <c r="N6490" s="5" t="s">
        <v>23</v>
      </c>
      <c r="O6490" s="3">
        <v>124.18</v>
      </c>
      <c r="P6490" s="3">
        <v>30.98</v>
      </c>
      <c r="Q6490" s="3">
        <v>8.74</v>
      </c>
      <c r="R6490" s="5" t="s">
        <v>1385</v>
      </c>
      <c r="S6490" s="5" t="s">
        <v>2980</v>
      </c>
      <c r="T6490" s="5" t="str">
        <f t="shared" si="607"/>
        <v>Anna Chung</v>
      </c>
      <c r="U6490" t="s">
        <v>3490</v>
      </c>
      <c r="V6490" s="5" t="s">
        <v>74</v>
      </c>
      <c r="W6490" s="5" t="s">
        <v>28</v>
      </c>
      <c r="X6490" s="5" t="s">
        <v>75</v>
      </c>
      <c r="Y6490" s="5" t="s">
        <v>1631</v>
      </c>
      <c r="Z6490" s="5" t="s">
        <v>43</v>
      </c>
      <c r="AA6490" s="4">
        <v>0.4</v>
      </c>
      <c r="AB6490" s="1">
        <v>41156</v>
      </c>
      <c r="AC6490" s="1">
        <v>29845</v>
      </c>
      <c r="AD6490">
        <f t="shared" si="608"/>
        <v>2</v>
      </c>
      <c r="AE6490">
        <f t="shared" ca="1" si="609"/>
        <v>42</v>
      </c>
      <c r="AF6490" t="str">
        <f t="shared" ca="1" si="610"/>
        <v>18-64</v>
      </c>
      <c r="AG6490" s="3">
        <f t="shared" si="611"/>
        <v>2.4824999999999999</v>
      </c>
      <c r="AH6490" t="str">
        <f>_xlfn.IFNA(VLOOKUP(Sales_Transactions[[#This Row],[Order ID]],Returned_Items[#All],2,FALSE),"Not Returned")</f>
        <v>Not Returned</v>
      </c>
    </row>
    <row r="6491" spans="1:34" x14ac:dyDescent="0.25">
      <c r="A6491">
        <v>20615</v>
      </c>
      <c r="C6491" t="s">
        <v>109</v>
      </c>
      <c r="D6491" s="2" t="str">
        <f>TEXT(MID(Sales_Transactions[[#This Row],[Order Date]],2,5),"d/m/yyy")</f>
        <v>15/4/2012</v>
      </c>
      <c r="E6491" s="2" t="str">
        <f>TEXT(MID(Sales_Transactions[[#This Row],[Order Date]],2,5),"d")</f>
        <v>15</v>
      </c>
      <c r="F6491" s="2" t="str">
        <f>TEXT(MID(Sales_Transactions[[#This Row],[Order Date]],2,5),"m")</f>
        <v>4</v>
      </c>
      <c r="G6491" s="2" t="str">
        <f>TEXT(MID(Sales_Transactions[[#This Row],[Order Date]],2,5),"yyy")</f>
        <v>2012</v>
      </c>
      <c r="H6491" s="2" t="str">
        <f>TEXT(MID(Sales_Transactions[[#This Row],[Order Date]],2,5),"yyy/m")</f>
        <v>2012/4</v>
      </c>
      <c r="I6491" t="s">
        <v>78</v>
      </c>
      <c r="J6491">
        <f t="shared" si="606"/>
        <v>3</v>
      </c>
      <c r="K6491" s="2">
        <v>29</v>
      </c>
      <c r="L6491" s="3">
        <v>151.09</v>
      </c>
      <c r="M6491" s="4">
        <v>0.02</v>
      </c>
      <c r="N6491" s="5" t="s">
        <v>67</v>
      </c>
      <c r="O6491" s="3">
        <v>4.59</v>
      </c>
      <c r="P6491" s="3">
        <v>4.76</v>
      </c>
      <c r="Q6491" s="3">
        <v>3.01</v>
      </c>
      <c r="R6491" s="5" t="s">
        <v>2799</v>
      </c>
      <c r="S6491" s="5" t="s">
        <v>3493</v>
      </c>
      <c r="T6491" s="5" t="str">
        <f t="shared" si="607"/>
        <v>Benjamin Farhat</v>
      </c>
      <c r="U6491" t="s">
        <v>3490</v>
      </c>
      <c r="V6491" s="5" t="s">
        <v>74</v>
      </c>
      <c r="W6491" s="5" t="s">
        <v>28</v>
      </c>
      <c r="X6491" s="5" t="s">
        <v>75</v>
      </c>
      <c r="Y6491" s="5" t="s">
        <v>1564</v>
      </c>
      <c r="Z6491" s="5" t="s">
        <v>84</v>
      </c>
      <c r="AA6491" s="4">
        <v>0.36</v>
      </c>
      <c r="AB6491" s="1">
        <v>41015</v>
      </c>
      <c r="AC6491" s="1">
        <v>29911</v>
      </c>
      <c r="AD6491">
        <f t="shared" si="608"/>
        <v>1</v>
      </c>
      <c r="AE6491">
        <f t="shared" ca="1" si="609"/>
        <v>42</v>
      </c>
      <c r="AF6491" t="str">
        <f t="shared" ca="1" si="610"/>
        <v>18-64</v>
      </c>
      <c r="AG6491" s="3">
        <f t="shared" si="611"/>
        <v>0.26789820689655169</v>
      </c>
      <c r="AH6491" t="str">
        <f>_xlfn.IFNA(VLOOKUP(Sales_Transactions[[#This Row],[Order ID]],Returned_Items[#All],2,FALSE),"Not Returned")</f>
        <v>Not Returned</v>
      </c>
    </row>
    <row r="6492" spans="1:34" x14ac:dyDescent="0.25">
      <c r="A6492">
        <v>20864</v>
      </c>
      <c r="C6492" t="s">
        <v>2863</v>
      </c>
      <c r="D6492" s="2" t="str">
        <f>TEXT(MID(Sales_Transactions[[#This Row],[Order Date]],2,5),"d/m/yyy")</f>
        <v>6/12/2011</v>
      </c>
      <c r="E6492" s="2" t="str">
        <f>TEXT(MID(Sales_Transactions[[#This Row],[Order Date]],2,5),"d")</f>
        <v>6</v>
      </c>
      <c r="F6492" s="2" t="str">
        <f>TEXT(MID(Sales_Transactions[[#This Row],[Order Date]],2,5),"m")</f>
        <v>12</v>
      </c>
      <c r="G6492" s="2" t="str">
        <f>TEXT(MID(Sales_Transactions[[#This Row],[Order Date]],2,5),"yyy")</f>
        <v>2011</v>
      </c>
      <c r="H6492" s="2" t="str">
        <f>TEXT(MID(Sales_Transactions[[#This Row],[Order Date]],2,5),"yyy/m")</f>
        <v>2011/12</v>
      </c>
      <c r="I6492" t="s">
        <v>33</v>
      </c>
      <c r="J6492">
        <f t="shared" si="606"/>
        <v>4</v>
      </c>
      <c r="K6492" s="2">
        <v>19</v>
      </c>
      <c r="L6492" s="3">
        <v>251.45</v>
      </c>
      <c r="M6492" s="4">
        <v>0.06</v>
      </c>
      <c r="N6492" s="5" t="s">
        <v>23</v>
      </c>
      <c r="O6492" s="3">
        <v>90</v>
      </c>
      <c r="P6492" s="3">
        <v>13.4</v>
      </c>
      <c r="Q6492" s="3">
        <v>4.95</v>
      </c>
      <c r="R6492" s="5" t="s">
        <v>2656</v>
      </c>
      <c r="S6492" s="5" t="s">
        <v>625</v>
      </c>
      <c r="T6492" s="5" t="str">
        <f t="shared" si="607"/>
        <v>Dianna Vittorini</v>
      </c>
      <c r="U6492" t="s">
        <v>3490</v>
      </c>
      <c r="V6492" s="5" t="s">
        <v>47</v>
      </c>
      <c r="W6492" s="5" t="s">
        <v>57</v>
      </c>
      <c r="X6492" s="5" t="s">
        <v>58</v>
      </c>
      <c r="Y6492" s="5" t="s">
        <v>3036</v>
      </c>
      <c r="Z6492" s="5" t="s">
        <v>60</v>
      </c>
      <c r="AA6492" s="4">
        <v>0.37</v>
      </c>
      <c r="AB6492" s="1">
        <v>40885</v>
      </c>
      <c r="AC6492" s="1">
        <v>29837</v>
      </c>
      <c r="AD6492">
        <f t="shared" si="608"/>
        <v>2</v>
      </c>
      <c r="AE6492">
        <f t="shared" ca="1" si="609"/>
        <v>42</v>
      </c>
      <c r="AF6492" t="str">
        <f t="shared" ca="1" si="610"/>
        <v>18-64</v>
      </c>
      <c r="AG6492" s="3">
        <f t="shared" si="611"/>
        <v>0.96536631578947374</v>
      </c>
      <c r="AH6492" t="str">
        <f>_xlfn.IFNA(VLOOKUP(Sales_Transactions[[#This Row],[Order ID]],Returned_Items[#All],2,FALSE),"Not Returned")</f>
        <v>Returned</v>
      </c>
    </row>
    <row r="6493" spans="1:34" x14ac:dyDescent="0.25">
      <c r="A6493">
        <v>20868</v>
      </c>
      <c r="C6493" t="s">
        <v>1721</v>
      </c>
      <c r="D6493" s="2" t="str">
        <f>TEXT(MID(Sales_Transactions[[#This Row],[Order Date]],2,5),"d/m/yyy")</f>
        <v>9/10/2010</v>
      </c>
      <c r="E6493" s="2" t="str">
        <f>TEXT(MID(Sales_Transactions[[#This Row],[Order Date]],2,5),"d")</f>
        <v>9</v>
      </c>
      <c r="F6493" s="2" t="str">
        <f>TEXT(MID(Sales_Transactions[[#This Row],[Order Date]],2,5),"m")</f>
        <v>10</v>
      </c>
      <c r="G6493" s="2" t="str">
        <f>TEXT(MID(Sales_Transactions[[#This Row],[Order Date]],2,5),"yyy")</f>
        <v>2010</v>
      </c>
      <c r="H6493" s="2" t="str">
        <f>TEXT(MID(Sales_Transactions[[#This Row],[Order Date]],2,5),"yyy/m")</f>
        <v>2010/10</v>
      </c>
      <c r="I6493" t="s">
        <v>22</v>
      </c>
      <c r="J6493">
        <f t="shared" si="606"/>
        <v>2</v>
      </c>
      <c r="K6493" s="2">
        <v>9</v>
      </c>
      <c r="L6493" s="3">
        <v>1609.19</v>
      </c>
      <c r="M6493" s="4">
        <v>0.03</v>
      </c>
      <c r="N6493" s="5" t="s">
        <v>23</v>
      </c>
      <c r="O6493" s="3">
        <v>188.91</v>
      </c>
      <c r="P6493" s="3">
        <v>178.47</v>
      </c>
      <c r="Q6493" s="3">
        <v>19.989999999999998</v>
      </c>
      <c r="R6493" s="5" t="s">
        <v>1218</v>
      </c>
      <c r="S6493" s="5" t="s">
        <v>1396</v>
      </c>
      <c r="T6493" s="5" t="str">
        <f t="shared" si="607"/>
        <v>Rob Williams</v>
      </c>
      <c r="U6493" t="s">
        <v>3490</v>
      </c>
      <c r="V6493" s="5" t="s">
        <v>74</v>
      </c>
      <c r="W6493" s="5" t="s">
        <v>28</v>
      </c>
      <c r="X6493" s="5" t="s">
        <v>29</v>
      </c>
      <c r="Y6493" s="5" t="s">
        <v>2127</v>
      </c>
      <c r="Z6493" s="5" t="s">
        <v>43</v>
      </c>
      <c r="AA6493" s="4">
        <v>0.55000000000000004</v>
      </c>
      <c r="AB6493" s="1">
        <v>40467</v>
      </c>
      <c r="AC6493" s="1">
        <v>29422</v>
      </c>
      <c r="AD6493">
        <f t="shared" si="608"/>
        <v>7</v>
      </c>
      <c r="AE6493">
        <f t="shared" ca="1" si="609"/>
        <v>44</v>
      </c>
      <c r="AF6493" t="str">
        <f t="shared" ca="1" si="610"/>
        <v>18-64</v>
      </c>
      <c r="AG6493" s="3">
        <f t="shared" si="611"/>
        <v>22.045162111111111</v>
      </c>
      <c r="AH6493" t="str">
        <f>_xlfn.IFNA(VLOOKUP(Sales_Transactions[[#This Row],[Order ID]],Returned_Items[#All],2,FALSE),"Not Returned")</f>
        <v>Not Returned</v>
      </c>
    </row>
    <row r="6494" spans="1:34" x14ac:dyDescent="0.25">
      <c r="A6494">
        <v>21541</v>
      </c>
      <c r="C6494" t="s">
        <v>582</v>
      </c>
      <c r="D6494" s="2" t="str">
        <f>TEXT(MID(Sales_Transactions[[#This Row],[Order Date]],2,5),"d/m/yyy")</f>
        <v>8/10/2009</v>
      </c>
      <c r="E6494" s="2" t="str">
        <f>TEXT(MID(Sales_Transactions[[#This Row],[Order Date]],2,5),"d")</f>
        <v>8</v>
      </c>
      <c r="F6494" s="2" t="str">
        <f>TEXT(MID(Sales_Transactions[[#This Row],[Order Date]],2,5),"m")</f>
        <v>10</v>
      </c>
      <c r="G6494" s="2" t="str">
        <f>TEXT(MID(Sales_Transactions[[#This Row],[Order Date]],2,5),"yyy")</f>
        <v>2009</v>
      </c>
      <c r="H6494" s="2" t="str">
        <f>TEXT(MID(Sales_Transactions[[#This Row],[Order Date]],2,5),"yyy/m")</f>
        <v>2009/10</v>
      </c>
      <c r="I6494" t="s">
        <v>52</v>
      </c>
      <c r="J6494">
        <f t="shared" si="606"/>
        <v>1</v>
      </c>
      <c r="K6494" s="2">
        <v>43</v>
      </c>
      <c r="L6494" s="3">
        <v>3044.7</v>
      </c>
      <c r="M6494" s="4">
        <v>0.04</v>
      </c>
      <c r="N6494" s="5" t="s">
        <v>34</v>
      </c>
      <c r="O6494" s="3">
        <v>-78.36</v>
      </c>
      <c r="P6494" s="3">
        <v>70.98</v>
      </c>
      <c r="Q6494" s="3">
        <v>26.74</v>
      </c>
      <c r="R6494" s="5" t="s">
        <v>3216</v>
      </c>
      <c r="S6494" s="5" t="s">
        <v>191</v>
      </c>
      <c r="T6494" s="5" t="str">
        <f t="shared" si="607"/>
        <v>Quincy Jones</v>
      </c>
      <c r="U6494" t="s">
        <v>3490</v>
      </c>
      <c r="V6494" s="5" t="s">
        <v>47</v>
      </c>
      <c r="W6494" s="5" t="s">
        <v>57</v>
      </c>
      <c r="X6494" s="5" t="s">
        <v>104</v>
      </c>
      <c r="Y6494" s="5" t="s">
        <v>1147</v>
      </c>
      <c r="Z6494" s="5" t="s">
        <v>106</v>
      </c>
      <c r="AA6494" s="4">
        <v>0.6</v>
      </c>
      <c r="AB6494" s="1">
        <v>40096</v>
      </c>
      <c r="AC6494" s="1">
        <v>29386</v>
      </c>
      <c r="AD6494">
        <f t="shared" si="608"/>
        <v>2</v>
      </c>
      <c r="AE6494">
        <f t="shared" ca="1" si="609"/>
        <v>44</v>
      </c>
      <c r="AF6494" t="str">
        <f t="shared" ca="1" si="610"/>
        <v>18-64</v>
      </c>
      <c r="AG6494" s="3">
        <f t="shared" si="611"/>
        <v>2.2718978604651165</v>
      </c>
      <c r="AH6494" t="str">
        <f>_xlfn.IFNA(VLOOKUP(Sales_Transactions[[#This Row],[Order ID]],Returned_Items[#All],2,FALSE),"Not Returned")</f>
        <v>Not Returned</v>
      </c>
    </row>
    <row r="6495" spans="1:34" x14ac:dyDescent="0.25">
      <c r="A6495">
        <v>22661</v>
      </c>
      <c r="C6495" t="s">
        <v>1322</v>
      </c>
      <c r="D6495" s="2" t="str">
        <f>TEXT(MID(Sales_Transactions[[#This Row],[Order Date]],2,5),"d/m/yyy")</f>
        <v>26/9/2010</v>
      </c>
      <c r="E6495" s="2" t="str">
        <f>TEXT(MID(Sales_Transactions[[#This Row],[Order Date]],2,5),"d")</f>
        <v>26</v>
      </c>
      <c r="F6495" s="2" t="str">
        <f>TEXT(MID(Sales_Transactions[[#This Row],[Order Date]],2,5),"m")</f>
        <v>9</v>
      </c>
      <c r="G6495" s="2" t="str">
        <f>TEXT(MID(Sales_Transactions[[#This Row],[Order Date]],2,5),"yyy")</f>
        <v>2010</v>
      </c>
      <c r="H6495" s="2" t="str">
        <f>TEXT(MID(Sales_Transactions[[#This Row],[Order Date]],2,5),"yyy/m")</f>
        <v>2010/9</v>
      </c>
      <c r="I6495" t="s">
        <v>52</v>
      </c>
      <c r="J6495">
        <f t="shared" si="606"/>
        <v>1</v>
      </c>
      <c r="K6495" s="2">
        <v>11</v>
      </c>
      <c r="L6495" s="3">
        <v>18.260000000000002</v>
      </c>
      <c r="M6495" s="4">
        <v>0.05</v>
      </c>
      <c r="N6495" s="5" t="s">
        <v>23</v>
      </c>
      <c r="O6495" s="3">
        <v>-3.89</v>
      </c>
      <c r="P6495" s="3">
        <v>1.68</v>
      </c>
      <c r="Q6495" s="3">
        <v>0.7</v>
      </c>
      <c r="R6495" s="5" t="s">
        <v>2656</v>
      </c>
      <c r="S6495" s="5" t="s">
        <v>625</v>
      </c>
      <c r="T6495" s="5" t="str">
        <f t="shared" si="607"/>
        <v>Dianna Vittorini</v>
      </c>
      <c r="U6495" t="s">
        <v>3490</v>
      </c>
      <c r="V6495" s="5" t="s">
        <v>47</v>
      </c>
      <c r="W6495" s="5" t="s">
        <v>28</v>
      </c>
      <c r="X6495" s="5" t="s">
        <v>124</v>
      </c>
      <c r="Y6495" s="5" t="s">
        <v>3374</v>
      </c>
      <c r="Z6495" s="5" t="s">
        <v>84</v>
      </c>
      <c r="AA6495" s="4">
        <v>0.6</v>
      </c>
      <c r="AB6495" s="1">
        <v>40450</v>
      </c>
      <c r="AC6495" s="1">
        <v>19690</v>
      </c>
      <c r="AD6495">
        <f t="shared" si="608"/>
        <v>3</v>
      </c>
      <c r="AE6495">
        <f t="shared" ca="1" si="609"/>
        <v>70</v>
      </c>
      <c r="AF6495" t="str">
        <f t="shared" ca="1" si="610"/>
        <v>Over 65</v>
      </c>
      <c r="AG6495" s="3">
        <f t="shared" si="611"/>
        <v>0.21628727272727269</v>
      </c>
      <c r="AH6495" t="str">
        <f>_xlfn.IFNA(VLOOKUP(Sales_Transactions[[#This Row],[Order ID]],Returned_Items[#All],2,FALSE),"Not Returned")</f>
        <v>Returned</v>
      </c>
    </row>
    <row r="6496" spans="1:34" x14ac:dyDescent="0.25">
      <c r="A6496">
        <v>22689</v>
      </c>
      <c r="C6496" t="s">
        <v>355</v>
      </c>
      <c r="D6496" s="2" t="str">
        <f>TEXT(MID(Sales_Transactions[[#This Row],[Order Date]],2,5),"d/m/yyy")</f>
        <v>9/10/2011</v>
      </c>
      <c r="E6496" s="2" t="str">
        <f>TEXT(MID(Sales_Transactions[[#This Row],[Order Date]],2,5),"d")</f>
        <v>9</v>
      </c>
      <c r="F6496" s="2" t="str">
        <f>TEXT(MID(Sales_Transactions[[#This Row],[Order Date]],2,5),"m")</f>
        <v>10</v>
      </c>
      <c r="G6496" s="2" t="str">
        <f>TEXT(MID(Sales_Transactions[[#This Row],[Order Date]],2,5),"yyy")</f>
        <v>2011</v>
      </c>
      <c r="H6496" s="2" t="str">
        <f>TEXT(MID(Sales_Transactions[[#This Row],[Order Date]],2,5),"yyy/m")</f>
        <v>2011/10</v>
      </c>
      <c r="I6496" t="s">
        <v>22</v>
      </c>
      <c r="J6496">
        <f t="shared" si="606"/>
        <v>2</v>
      </c>
      <c r="K6496" s="2">
        <v>39</v>
      </c>
      <c r="L6496" s="3">
        <v>2405</v>
      </c>
      <c r="M6496" s="4">
        <v>0.1</v>
      </c>
      <c r="N6496" s="5" t="s">
        <v>23</v>
      </c>
      <c r="O6496" s="3">
        <v>696.17</v>
      </c>
      <c r="P6496" s="3">
        <v>67.84</v>
      </c>
      <c r="Q6496" s="3">
        <v>0.99</v>
      </c>
      <c r="R6496" s="5" t="s">
        <v>2799</v>
      </c>
      <c r="S6496" s="5" t="s">
        <v>3493</v>
      </c>
      <c r="T6496" s="5" t="str">
        <f t="shared" si="607"/>
        <v>Benjamin Farhat</v>
      </c>
      <c r="U6496" t="s">
        <v>3490</v>
      </c>
      <c r="V6496" s="5" t="s">
        <v>74</v>
      </c>
      <c r="W6496" s="5" t="s">
        <v>28</v>
      </c>
      <c r="X6496" s="5" t="s">
        <v>38</v>
      </c>
      <c r="Y6496" s="5" t="s">
        <v>727</v>
      </c>
      <c r="Z6496" s="5" t="s">
        <v>43</v>
      </c>
      <c r="AA6496" s="4">
        <v>0.57999999999999996</v>
      </c>
      <c r="AB6496" s="1">
        <v>40827</v>
      </c>
      <c r="AC6496" s="1">
        <v>19584</v>
      </c>
      <c r="AD6496">
        <f t="shared" si="608"/>
        <v>2</v>
      </c>
      <c r="AE6496">
        <f t="shared" ca="1" si="609"/>
        <v>70</v>
      </c>
      <c r="AF6496" t="str">
        <f t="shared" ca="1" si="610"/>
        <v>Over 65</v>
      </c>
      <c r="AG6496" s="3">
        <f t="shared" si="611"/>
        <v>1.7631323076923076</v>
      </c>
      <c r="AH6496" t="str">
        <f>_xlfn.IFNA(VLOOKUP(Sales_Transactions[[#This Row],[Order ID]],Returned_Items[#All],2,FALSE),"Not Returned")</f>
        <v>Not Returned</v>
      </c>
    </row>
    <row r="6497" spans="1:34" x14ac:dyDescent="0.25">
      <c r="A6497">
        <v>23361</v>
      </c>
      <c r="C6497" t="s">
        <v>452</v>
      </c>
      <c r="D6497" s="2" t="str">
        <f>TEXT(MID(Sales_Transactions[[#This Row],[Order Date]],2,5),"d/m/yyy")</f>
        <v>3/7/2010</v>
      </c>
      <c r="E6497" s="2" t="str">
        <f>TEXT(MID(Sales_Transactions[[#This Row],[Order Date]],2,5),"d")</f>
        <v>3</v>
      </c>
      <c r="F6497" s="2" t="str">
        <f>TEXT(MID(Sales_Transactions[[#This Row],[Order Date]],2,5),"m")</f>
        <v>7</v>
      </c>
      <c r="G6497" s="2" t="str">
        <f>TEXT(MID(Sales_Transactions[[#This Row],[Order Date]],2,5),"yyy")</f>
        <v>2010</v>
      </c>
      <c r="H6497" s="2" t="str">
        <f>TEXT(MID(Sales_Transactions[[#This Row],[Order Date]],2,5),"yyy/m")</f>
        <v>2010/7</v>
      </c>
      <c r="I6497" t="s">
        <v>101</v>
      </c>
      <c r="J6497">
        <f t="shared" si="606"/>
        <v>1</v>
      </c>
      <c r="K6497" s="2">
        <v>2</v>
      </c>
      <c r="L6497" s="3">
        <v>3.23</v>
      </c>
      <c r="M6497" s="4">
        <v>0.06</v>
      </c>
      <c r="N6497" s="5" t="s">
        <v>23</v>
      </c>
      <c r="O6497" s="3">
        <v>-2.73</v>
      </c>
      <c r="P6497" s="3">
        <v>1.26</v>
      </c>
      <c r="Q6497" s="3">
        <v>0.7</v>
      </c>
      <c r="R6497" s="5" t="s">
        <v>2799</v>
      </c>
      <c r="S6497" s="5" t="s">
        <v>3185</v>
      </c>
      <c r="T6497" s="5" t="str">
        <f t="shared" si="607"/>
        <v>Benjamin Patterson</v>
      </c>
      <c r="U6497" t="s">
        <v>3490</v>
      </c>
      <c r="V6497" s="5" t="s">
        <v>47</v>
      </c>
      <c r="W6497" s="5" t="s">
        <v>28</v>
      </c>
      <c r="X6497" s="5" t="s">
        <v>82</v>
      </c>
      <c r="Y6497" s="5" t="s">
        <v>568</v>
      </c>
      <c r="Z6497" s="5" t="s">
        <v>84</v>
      </c>
      <c r="AA6497" s="4">
        <v>0.81</v>
      </c>
      <c r="AB6497" s="1">
        <v>40363</v>
      </c>
      <c r="AC6497" s="1">
        <v>19492</v>
      </c>
      <c r="AD6497">
        <f t="shared" si="608"/>
        <v>1</v>
      </c>
      <c r="AE6497">
        <f t="shared" ca="1" si="609"/>
        <v>71</v>
      </c>
      <c r="AF6497" t="str">
        <f t="shared" ca="1" si="610"/>
        <v>Over 65</v>
      </c>
      <c r="AG6497" s="3">
        <f t="shared" si="611"/>
        <v>0.97962199999999999</v>
      </c>
      <c r="AH6497" t="str">
        <f>_xlfn.IFNA(VLOOKUP(Sales_Transactions[[#This Row],[Order ID]],Returned_Items[#All],2,FALSE),"Not Returned")</f>
        <v>Not Returned</v>
      </c>
    </row>
    <row r="6498" spans="1:34" x14ac:dyDescent="0.25">
      <c r="A6498">
        <v>23361</v>
      </c>
      <c r="C6498" t="s">
        <v>452</v>
      </c>
      <c r="D6498" s="2" t="str">
        <f>TEXT(MID(Sales_Transactions[[#This Row],[Order Date]],2,5),"d/m/yyy")</f>
        <v>3/7/2010</v>
      </c>
      <c r="E6498" s="2" t="str">
        <f>TEXT(MID(Sales_Transactions[[#This Row],[Order Date]],2,5),"d")</f>
        <v>3</v>
      </c>
      <c r="F6498" s="2" t="str">
        <f>TEXT(MID(Sales_Transactions[[#This Row],[Order Date]],2,5),"m")</f>
        <v>7</v>
      </c>
      <c r="G6498" s="2" t="str">
        <f>TEXT(MID(Sales_Transactions[[#This Row],[Order Date]],2,5),"yyy")</f>
        <v>2010</v>
      </c>
      <c r="H6498" s="2" t="str">
        <f>TEXT(MID(Sales_Transactions[[#This Row],[Order Date]],2,5),"yyy/m")</f>
        <v>2010/7</v>
      </c>
      <c r="I6498" t="s">
        <v>101</v>
      </c>
      <c r="J6498">
        <f t="shared" si="606"/>
        <v>1</v>
      </c>
      <c r="K6498" s="2">
        <v>36</v>
      </c>
      <c r="L6498" s="3">
        <v>2861.66</v>
      </c>
      <c r="M6498" s="4">
        <v>0.04</v>
      </c>
      <c r="N6498" s="5" t="s">
        <v>23</v>
      </c>
      <c r="O6498" s="3">
        <v>-921.68</v>
      </c>
      <c r="P6498" s="3">
        <v>80.98</v>
      </c>
      <c r="Q6498" s="3">
        <v>35</v>
      </c>
      <c r="R6498" s="5" t="s">
        <v>2799</v>
      </c>
      <c r="S6498" s="5" t="s">
        <v>3185</v>
      </c>
      <c r="T6498" s="5" t="str">
        <f t="shared" si="607"/>
        <v>Benjamin Patterson</v>
      </c>
      <c r="U6498" t="s">
        <v>3490</v>
      </c>
      <c r="V6498" s="5" t="s">
        <v>47</v>
      </c>
      <c r="W6498" s="5" t="s">
        <v>28</v>
      </c>
      <c r="X6498" s="5" t="s">
        <v>29</v>
      </c>
      <c r="Y6498" s="5" t="s">
        <v>257</v>
      </c>
      <c r="Z6498" s="5" t="s">
        <v>31</v>
      </c>
      <c r="AA6498" s="4">
        <v>0.81</v>
      </c>
      <c r="AB6498" s="1">
        <v>40363</v>
      </c>
      <c r="AC6498" s="1">
        <v>20015</v>
      </c>
      <c r="AD6498">
        <f t="shared" si="608"/>
        <v>1</v>
      </c>
      <c r="AE6498">
        <f t="shared" ca="1" si="609"/>
        <v>69</v>
      </c>
      <c r="AF6498" t="str">
        <f t="shared" ca="1" si="610"/>
        <v>Over 65</v>
      </c>
      <c r="AG6498" s="3">
        <f t="shared" si="611"/>
        <v>3.220766888888889</v>
      </c>
      <c r="AH6498" t="str">
        <f>_xlfn.IFNA(VLOOKUP(Sales_Transactions[[#This Row],[Order ID]],Returned_Items[#All],2,FALSE),"Not Returned")</f>
        <v>Not Returned</v>
      </c>
    </row>
    <row r="6499" spans="1:34" x14ac:dyDescent="0.25">
      <c r="A6499">
        <v>23361</v>
      </c>
      <c r="C6499" t="s">
        <v>452</v>
      </c>
      <c r="D6499" s="2" t="str">
        <f>TEXT(MID(Sales_Transactions[[#This Row],[Order Date]],2,5),"d/m/yyy")</f>
        <v>3/7/2010</v>
      </c>
      <c r="E6499" s="2" t="str">
        <f>TEXT(MID(Sales_Transactions[[#This Row],[Order Date]],2,5),"d")</f>
        <v>3</v>
      </c>
      <c r="F6499" s="2" t="str">
        <f>TEXT(MID(Sales_Transactions[[#This Row],[Order Date]],2,5),"m")</f>
        <v>7</v>
      </c>
      <c r="G6499" s="2" t="str">
        <f>TEXT(MID(Sales_Transactions[[#This Row],[Order Date]],2,5),"yyy")</f>
        <v>2010</v>
      </c>
      <c r="H6499" s="2" t="str">
        <f>TEXT(MID(Sales_Transactions[[#This Row],[Order Date]],2,5),"yyy/m")</f>
        <v>2010/7</v>
      </c>
      <c r="I6499" t="s">
        <v>101</v>
      </c>
      <c r="J6499">
        <f t="shared" si="606"/>
        <v>1</v>
      </c>
      <c r="K6499" s="2">
        <v>7</v>
      </c>
      <c r="L6499" s="3">
        <v>373.27749999999997</v>
      </c>
      <c r="M6499" s="4">
        <v>7.0000000000000007E-2</v>
      </c>
      <c r="N6499" s="5" t="s">
        <v>23</v>
      </c>
      <c r="O6499" s="3">
        <v>-204.93</v>
      </c>
      <c r="P6499" s="3">
        <v>65.989999999999995</v>
      </c>
      <c r="Q6499" s="3">
        <v>5.26</v>
      </c>
      <c r="R6499" s="5" t="s">
        <v>2799</v>
      </c>
      <c r="S6499" s="5" t="s">
        <v>3185</v>
      </c>
      <c r="T6499" s="5" t="str">
        <f t="shared" si="607"/>
        <v>Benjamin Patterson</v>
      </c>
      <c r="U6499" t="s">
        <v>3490</v>
      </c>
      <c r="V6499" s="5" t="s">
        <v>47</v>
      </c>
      <c r="W6499" s="5" t="s">
        <v>48</v>
      </c>
      <c r="X6499" s="5" t="s">
        <v>49</v>
      </c>
      <c r="Y6499" s="5" t="s">
        <v>640</v>
      </c>
      <c r="Z6499" s="5" t="s">
        <v>43</v>
      </c>
      <c r="AA6499" s="4">
        <v>0.56000000000000005</v>
      </c>
      <c r="AB6499" s="1">
        <v>40362</v>
      </c>
      <c r="AC6499" s="1">
        <v>30777</v>
      </c>
      <c r="AD6499">
        <f t="shared" si="608"/>
        <v>0</v>
      </c>
      <c r="AE6499">
        <f t="shared" ca="1" si="609"/>
        <v>40</v>
      </c>
      <c r="AF6499" t="str">
        <f t="shared" ca="1" si="610"/>
        <v>18-64</v>
      </c>
      <c r="AG6499" s="3">
        <f t="shared" si="611"/>
        <v>10.171972428571427</v>
      </c>
      <c r="AH6499" t="str">
        <f>_xlfn.IFNA(VLOOKUP(Sales_Transactions[[#This Row],[Order ID]],Returned_Items[#All],2,FALSE),"Not Returned")</f>
        <v>Not Returned</v>
      </c>
    </row>
    <row r="6500" spans="1:34" x14ac:dyDescent="0.25">
      <c r="A6500">
        <v>23396</v>
      </c>
      <c r="C6500" t="s">
        <v>3495</v>
      </c>
      <c r="D6500" s="2" t="str">
        <f>TEXT(MID(Sales_Transactions[[#This Row],[Order Date]],2,5),"d/m/yyy")</f>
        <v>18/6/2010</v>
      </c>
      <c r="E6500" s="2" t="str">
        <f>TEXT(MID(Sales_Transactions[[#This Row],[Order Date]],2,5),"d")</f>
        <v>18</v>
      </c>
      <c r="F6500" s="2" t="str">
        <f>TEXT(MID(Sales_Transactions[[#This Row],[Order Date]],2,5),"m")</f>
        <v>6</v>
      </c>
      <c r="G6500" s="2" t="str">
        <f>TEXT(MID(Sales_Transactions[[#This Row],[Order Date]],2,5),"yyy")</f>
        <v>2010</v>
      </c>
      <c r="H6500" s="2" t="str">
        <f>TEXT(MID(Sales_Transactions[[#This Row],[Order Date]],2,5),"yyy/m")</f>
        <v>2010/6</v>
      </c>
      <c r="I6500" t="s">
        <v>22</v>
      </c>
      <c r="J6500">
        <f t="shared" si="606"/>
        <v>2</v>
      </c>
      <c r="K6500" s="2">
        <v>30</v>
      </c>
      <c r="L6500" s="3">
        <v>11481.03</v>
      </c>
      <c r="M6500" s="4">
        <v>0.08</v>
      </c>
      <c r="N6500" s="5" t="s">
        <v>34</v>
      </c>
      <c r="O6500" s="3">
        <v>2799.65</v>
      </c>
      <c r="P6500" s="3">
        <v>399.98</v>
      </c>
      <c r="Q6500" s="3">
        <v>12.06</v>
      </c>
      <c r="R6500" s="5" t="s">
        <v>3216</v>
      </c>
      <c r="S6500" s="5" t="s">
        <v>191</v>
      </c>
      <c r="T6500" s="5" t="str">
        <f t="shared" si="607"/>
        <v>Quincy Jones</v>
      </c>
      <c r="U6500" t="s">
        <v>3490</v>
      </c>
      <c r="V6500" s="5" t="s">
        <v>74</v>
      </c>
      <c r="W6500" s="5" t="s">
        <v>48</v>
      </c>
      <c r="X6500" s="5" t="s">
        <v>324</v>
      </c>
      <c r="Y6500" s="5" t="s">
        <v>1860</v>
      </c>
      <c r="Z6500" s="5" t="s">
        <v>106</v>
      </c>
      <c r="AA6500" s="4">
        <v>0.56000000000000005</v>
      </c>
      <c r="AB6500" s="1">
        <v>40349</v>
      </c>
      <c r="AC6500" s="1">
        <v>30913</v>
      </c>
      <c r="AD6500">
        <f t="shared" si="608"/>
        <v>2</v>
      </c>
      <c r="AE6500">
        <f t="shared" ca="1" si="609"/>
        <v>39</v>
      </c>
      <c r="AF6500" t="str">
        <f t="shared" ca="1" si="610"/>
        <v>18-64</v>
      </c>
      <c r="AG6500" s="3">
        <f t="shared" si="611"/>
        <v>13.724000533333335</v>
      </c>
      <c r="AH6500" t="str">
        <f>_xlfn.IFNA(VLOOKUP(Sales_Transactions[[#This Row],[Order ID]],Returned_Items[#All],2,FALSE),"Not Returned")</f>
        <v>Not Returned</v>
      </c>
    </row>
    <row r="6501" spans="1:34" x14ac:dyDescent="0.25">
      <c r="A6501">
        <v>23427</v>
      </c>
      <c r="C6501" t="s">
        <v>527</v>
      </c>
      <c r="D6501" s="2" t="str">
        <f>TEXT(MID(Sales_Transactions[[#This Row],[Order Date]],2,5),"d/m/yyy")</f>
        <v>8/8/2011</v>
      </c>
      <c r="E6501" s="2" t="str">
        <f>TEXT(MID(Sales_Transactions[[#This Row],[Order Date]],2,5),"d")</f>
        <v>8</v>
      </c>
      <c r="F6501" s="2" t="str">
        <f>TEXT(MID(Sales_Transactions[[#This Row],[Order Date]],2,5),"m")</f>
        <v>8</v>
      </c>
      <c r="G6501" s="2" t="str">
        <f>TEXT(MID(Sales_Transactions[[#This Row],[Order Date]],2,5),"yyy")</f>
        <v>2011</v>
      </c>
      <c r="H6501" s="2" t="str">
        <f>TEXT(MID(Sales_Transactions[[#This Row],[Order Date]],2,5),"yyy/m")</f>
        <v>2011/8</v>
      </c>
      <c r="I6501" t="s">
        <v>22</v>
      </c>
      <c r="J6501">
        <f t="shared" si="606"/>
        <v>2</v>
      </c>
      <c r="K6501" s="2">
        <v>30</v>
      </c>
      <c r="L6501" s="3">
        <v>442.76</v>
      </c>
      <c r="M6501" s="4">
        <v>0.09</v>
      </c>
      <c r="N6501" s="5" t="s">
        <v>23</v>
      </c>
      <c r="O6501" s="3">
        <v>-17.11</v>
      </c>
      <c r="P6501" s="3">
        <v>15.01</v>
      </c>
      <c r="Q6501" s="3">
        <v>8.4</v>
      </c>
      <c r="R6501" s="5" t="s">
        <v>585</v>
      </c>
      <c r="S6501" s="5" t="s">
        <v>1577</v>
      </c>
      <c r="T6501" s="5" t="str">
        <f t="shared" si="607"/>
        <v>Cindy Chapman</v>
      </c>
      <c r="U6501" t="s">
        <v>3490</v>
      </c>
      <c r="V6501" s="5" t="s">
        <v>47</v>
      </c>
      <c r="W6501" s="5" t="s">
        <v>28</v>
      </c>
      <c r="X6501" s="5" t="s">
        <v>41</v>
      </c>
      <c r="Y6501" s="5" t="s">
        <v>735</v>
      </c>
      <c r="Z6501" s="5" t="s">
        <v>43</v>
      </c>
      <c r="AA6501" s="4">
        <v>0.39</v>
      </c>
      <c r="AB6501" s="1">
        <v>40770</v>
      </c>
      <c r="AC6501" s="1">
        <v>30825</v>
      </c>
      <c r="AD6501">
        <f t="shared" si="608"/>
        <v>7</v>
      </c>
      <c r="AE6501">
        <f t="shared" ca="1" si="609"/>
        <v>40</v>
      </c>
      <c r="AF6501" t="str">
        <f t="shared" ca="1" si="610"/>
        <v>18-64</v>
      </c>
      <c r="AG6501" s="3">
        <f t="shared" si="611"/>
        <v>0.7798830333333332</v>
      </c>
      <c r="AH6501" t="str">
        <f>_xlfn.IFNA(VLOOKUP(Sales_Transactions[[#This Row],[Order ID]],Returned_Items[#All],2,FALSE),"Not Returned")</f>
        <v>Not Returned</v>
      </c>
    </row>
    <row r="6502" spans="1:34" x14ac:dyDescent="0.25">
      <c r="A6502">
        <v>23427</v>
      </c>
      <c r="C6502" t="s">
        <v>527</v>
      </c>
      <c r="D6502" s="2" t="str">
        <f>TEXT(MID(Sales_Transactions[[#This Row],[Order Date]],2,5),"d/m/yyy")</f>
        <v>8/8/2011</v>
      </c>
      <c r="E6502" s="2" t="str">
        <f>TEXT(MID(Sales_Transactions[[#This Row],[Order Date]],2,5),"d")</f>
        <v>8</v>
      </c>
      <c r="F6502" s="2" t="str">
        <f>TEXT(MID(Sales_Transactions[[#This Row],[Order Date]],2,5),"m")</f>
        <v>8</v>
      </c>
      <c r="G6502" s="2" t="str">
        <f>TEXT(MID(Sales_Transactions[[#This Row],[Order Date]],2,5),"yyy")</f>
        <v>2011</v>
      </c>
      <c r="H6502" s="2" t="str">
        <f>TEXT(MID(Sales_Transactions[[#This Row],[Order Date]],2,5),"yyy/m")</f>
        <v>2011/8</v>
      </c>
      <c r="I6502" t="s">
        <v>22</v>
      </c>
      <c r="J6502">
        <f t="shared" si="606"/>
        <v>2</v>
      </c>
      <c r="K6502" s="2">
        <v>22</v>
      </c>
      <c r="L6502" s="3">
        <v>2684.98</v>
      </c>
      <c r="M6502" s="4">
        <v>0.03</v>
      </c>
      <c r="N6502" s="5" t="s">
        <v>23</v>
      </c>
      <c r="O6502" s="3">
        <v>1115.1400000000001</v>
      </c>
      <c r="P6502" s="3">
        <v>120.98</v>
      </c>
      <c r="Q6502" s="3">
        <v>9.07</v>
      </c>
      <c r="R6502" s="5" t="s">
        <v>585</v>
      </c>
      <c r="S6502" s="5" t="s">
        <v>1577</v>
      </c>
      <c r="T6502" s="5" t="str">
        <f t="shared" si="607"/>
        <v>Cindy Chapman</v>
      </c>
      <c r="U6502" t="s">
        <v>3490</v>
      </c>
      <c r="V6502" s="5" t="s">
        <v>47</v>
      </c>
      <c r="W6502" s="5" t="s">
        <v>28</v>
      </c>
      <c r="X6502" s="5" t="s">
        <v>41</v>
      </c>
      <c r="Y6502" s="5" t="s">
        <v>794</v>
      </c>
      <c r="Z6502" s="5" t="s">
        <v>43</v>
      </c>
      <c r="AA6502" s="4">
        <v>0.35</v>
      </c>
      <c r="AB6502" s="1">
        <v>40772</v>
      </c>
      <c r="AC6502" s="1">
        <v>20562</v>
      </c>
      <c r="AD6502">
        <f t="shared" si="608"/>
        <v>9</v>
      </c>
      <c r="AE6502">
        <f t="shared" ca="1" si="609"/>
        <v>68</v>
      </c>
      <c r="AF6502" t="str">
        <f t="shared" ca="1" si="610"/>
        <v>Over 65</v>
      </c>
      <c r="AG6502" s="3">
        <f t="shared" si="611"/>
        <v>5.9097139090909101</v>
      </c>
      <c r="AH6502" t="str">
        <f>_xlfn.IFNA(VLOOKUP(Sales_Transactions[[#This Row],[Order ID]],Returned_Items[#All],2,FALSE),"Not Returned")</f>
        <v>Not Returned</v>
      </c>
    </row>
    <row r="6503" spans="1:34" x14ac:dyDescent="0.25">
      <c r="A6503">
        <v>23751</v>
      </c>
      <c r="C6503" t="s">
        <v>1311</v>
      </c>
      <c r="D6503" s="2" t="str">
        <f>TEXT(MID(Sales_Transactions[[#This Row],[Order Date]],2,5),"d/m/yyy")</f>
        <v>18/3/2009</v>
      </c>
      <c r="E6503" s="2" t="str">
        <f>TEXT(MID(Sales_Transactions[[#This Row],[Order Date]],2,5),"d")</f>
        <v>18</v>
      </c>
      <c r="F6503" s="2" t="str">
        <f>TEXT(MID(Sales_Transactions[[#This Row],[Order Date]],2,5),"m")</f>
        <v>3</v>
      </c>
      <c r="G6503" s="2" t="str">
        <f>TEXT(MID(Sales_Transactions[[#This Row],[Order Date]],2,5),"yyy")</f>
        <v>2009</v>
      </c>
      <c r="H6503" s="2" t="str">
        <f>TEXT(MID(Sales_Transactions[[#This Row],[Order Date]],2,5),"yyy/m")</f>
        <v>2009/3</v>
      </c>
      <c r="I6503" t="s">
        <v>78</v>
      </c>
      <c r="J6503">
        <f t="shared" si="606"/>
        <v>3</v>
      </c>
      <c r="K6503" s="2">
        <v>44</v>
      </c>
      <c r="L6503" s="3">
        <v>10364.36</v>
      </c>
      <c r="M6503" s="4">
        <v>0.01</v>
      </c>
      <c r="N6503" s="5" t="s">
        <v>34</v>
      </c>
      <c r="O6503" s="3">
        <v>1049.03</v>
      </c>
      <c r="P6503" s="3">
        <v>220.98</v>
      </c>
      <c r="Q6503" s="3">
        <v>64.66</v>
      </c>
      <c r="R6503" s="5" t="s">
        <v>1552</v>
      </c>
      <c r="S6503" s="5" t="s">
        <v>3496</v>
      </c>
      <c r="T6503" s="5" t="str">
        <f t="shared" si="607"/>
        <v>Ricardo Block</v>
      </c>
      <c r="U6503" t="s">
        <v>3490</v>
      </c>
      <c r="V6503" s="5" t="s">
        <v>47</v>
      </c>
      <c r="W6503" s="5" t="s">
        <v>57</v>
      </c>
      <c r="X6503" s="5" t="s">
        <v>104</v>
      </c>
      <c r="Y6503" s="5" t="s">
        <v>1785</v>
      </c>
      <c r="Z6503" s="5" t="s">
        <v>106</v>
      </c>
      <c r="AA6503" s="4">
        <v>0.62</v>
      </c>
      <c r="AB6503" s="1">
        <v>39891</v>
      </c>
      <c r="AC6503" s="1">
        <v>20571</v>
      </c>
      <c r="AD6503">
        <f t="shared" si="608"/>
        <v>1</v>
      </c>
      <c r="AE6503">
        <f t="shared" ca="1" si="609"/>
        <v>68</v>
      </c>
      <c r="AF6503" t="str">
        <f t="shared" ca="1" si="610"/>
        <v>Over 65</v>
      </c>
      <c r="AG6503" s="3">
        <f t="shared" si="611"/>
        <v>6.4913159545454535</v>
      </c>
      <c r="AH6503" t="str">
        <f>_xlfn.IFNA(VLOOKUP(Sales_Transactions[[#This Row],[Order ID]],Returned_Items[#All],2,FALSE),"Not Returned")</f>
        <v>Not Returned</v>
      </c>
    </row>
    <row r="6504" spans="1:34" x14ac:dyDescent="0.25">
      <c r="A6504">
        <v>23943</v>
      </c>
      <c r="C6504" t="s">
        <v>1222</v>
      </c>
      <c r="D6504" s="2" t="str">
        <f>TEXT(MID(Sales_Transactions[[#This Row],[Order Date]],2,5),"d/m/yyy")</f>
        <v>23/6/2011</v>
      </c>
      <c r="E6504" s="2" t="str">
        <f>TEXT(MID(Sales_Transactions[[#This Row],[Order Date]],2,5),"d")</f>
        <v>23</v>
      </c>
      <c r="F6504" s="2" t="str">
        <f>TEXT(MID(Sales_Transactions[[#This Row],[Order Date]],2,5),"m")</f>
        <v>6</v>
      </c>
      <c r="G6504" s="2" t="str">
        <f>TEXT(MID(Sales_Transactions[[#This Row],[Order Date]],2,5),"yyy")</f>
        <v>2011</v>
      </c>
      <c r="H6504" s="2" t="str">
        <f>TEXT(MID(Sales_Transactions[[#This Row],[Order Date]],2,5),"yyy/m")</f>
        <v>2011/6</v>
      </c>
      <c r="I6504" t="s">
        <v>101</v>
      </c>
      <c r="J6504">
        <f t="shared" si="606"/>
        <v>1</v>
      </c>
      <c r="K6504" s="2">
        <v>24</v>
      </c>
      <c r="L6504" s="3">
        <v>376.53</v>
      </c>
      <c r="M6504" s="4">
        <v>0.03</v>
      </c>
      <c r="N6504" s="5" t="s">
        <v>23</v>
      </c>
      <c r="O6504" s="3">
        <v>3.44</v>
      </c>
      <c r="P6504" s="3">
        <v>15.94</v>
      </c>
      <c r="Q6504" s="3">
        <v>5.45</v>
      </c>
      <c r="R6504" s="5" t="s">
        <v>585</v>
      </c>
      <c r="S6504" s="5" t="s">
        <v>1419</v>
      </c>
      <c r="T6504" s="5" t="str">
        <f t="shared" si="607"/>
        <v>Cindy Stewart</v>
      </c>
      <c r="U6504" t="s">
        <v>3490</v>
      </c>
      <c r="V6504" s="5" t="s">
        <v>47</v>
      </c>
      <c r="W6504" s="5" t="s">
        <v>28</v>
      </c>
      <c r="X6504" s="5" t="s">
        <v>124</v>
      </c>
      <c r="Y6504" s="5" t="s">
        <v>779</v>
      </c>
      <c r="Z6504" s="5" t="s">
        <v>60</v>
      </c>
      <c r="AA6504" s="4">
        <v>0.55000000000000004</v>
      </c>
      <c r="AB6504" s="1">
        <v>40719</v>
      </c>
      <c r="AC6504" s="1">
        <v>21471</v>
      </c>
      <c r="AD6504">
        <f t="shared" si="608"/>
        <v>2</v>
      </c>
      <c r="AE6504">
        <f t="shared" ca="1" si="609"/>
        <v>65</v>
      </c>
      <c r="AF6504" t="str">
        <f t="shared" ca="1" si="610"/>
        <v>Over 65</v>
      </c>
      <c r="AG6504" s="3">
        <f t="shared" si="611"/>
        <v>0.89105074999999989</v>
      </c>
      <c r="AH6504" t="str">
        <f>_xlfn.IFNA(VLOOKUP(Sales_Transactions[[#This Row],[Order ID]],Returned_Items[#All],2,FALSE),"Not Returned")</f>
        <v>Not Returned</v>
      </c>
    </row>
    <row r="6505" spans="1:34" x14ac:dyDescent="0.25">
      <c r="A6505">
        <v>24608</v>
      </c>
      <c r="C6505" t="s">
        <v>1536</v>
      </c>
      <c r="D6505" s="2" t="str">
        <f>TEXT(MID(Sales_Transactions[[#This Row],[Order Date]],2,5),"d/m/yyy")</f>
        <v>14/8/2012</v>
      </c>
      <c r="E6505" s="2" t="str">
        <f>TEXT(MID(Sales_Transactions[[#This Row],[Order Date]],2,5),"d")</f>
        <v>14</v>
      </c>
      <c r="F6505" s="2" t="str">
        <f>TEXT(MID(Sales_Transactions[[#This Row],[Order Date]],2,5),"m")</f>
        <v>8</v>
      </c>
      <c r="G6505" s="2" t="str">
        <f>TEXT(MID(Sales_Transactions[[#This Row],[Order Date]],2,5),"yyy")</f>
        <v>2012</v>
      </c>
      <c r="H6505" s="2" t="str">
        <f>TEXT(MID(Sales_Transactions[[#This Row],[Order Date]],2,5),"yyy/m")</f>
        <v>2012/8</v>
      </c>
      <c r="I6505" t="s">
        <v>78</v>
      </c>
      <c r="J6505">
        <f t="shared" si="606"/>
        <v>3</v>
      </c>
      <c r="K6505" s="2">
        <v>50</v>
      </c>
      <c r="L6505" s="3">
        <v>197.36</v>
      </c>
      <c r="M6505" s="4">
        <v>7.0000000000000007E-2</v>
      </c>
      <c r="N6505" s="5" t="s">
        <v>23</v>
      </c>
      <c r="O6505" s="3">
        <v>-43.5</v>
      </c>
      <c r="P6505" s="3">
        <v>4.18</v>
      </c>
      <c r="Q6505" s="3">
        <v>2.99</v>
      </c>
      <c r="R6505" s="5" t="s">
        <v>3216</v>
      </c>
      <c r="S6505" s="5" t="s">
        <v>191</v>
      </c>
      <c r="T6505" s="5" t="str">
        <f t="shared" si="607"/>
        <v>Quincy Jones</v>
      </c>
      <c r="U6505" t="s">
        <v>3490</v>
      </c>
      <c r="V6505" s="5" t="s">
        <v>74</v>
      </c>
      <c r="W6505" s="5" t="s">
        <v>28</v>
      </c>
      <c r="X6505" s="5" t="s">
        <v>41</v>
      </c>
      <c r="Y6505" s="5" t="s">
        <v>1960</v>
      </c>
      <c r="Z6505" s="5" t="s">
        <v>43</v>
      </c>
      <c r="AA6505" s="4">
        <v>0.37</v>
      </c>
      <c r="AB6505" s="1">
        <v>41136</v>
      </c>
      <c r="AC6505" s="1">
        <v>21388</v>
      </c>
      <c r="AD6505">
        <f t="shared" si="608"/>
        <v>1</v>
      </c>
      <c r="AE6505">
        <f t="shared" ca="1" si="609"/>
        <v>66</v>
      </c>
      <c r="AF6505" t="str">
        <f t="shared" ca="1" si="610"/>
        <v>Over 65</v>
      </c>
      <c r="AG6505" s="3">
        <f t="shared" si="611"/>
        <v>0.14334147999999999</v>
      </c>
      <c r="AH6505" t="str">
        <f>_xlfn.IFNA(VLOOKUP(Sales_Transactions[[#This Row],[Order ID]],Returned_Items[#All],2,FALSE),"Not Returned")</f>
        <v>Not Returned</v>
      </c>
    </row>
    <row r="6506" spans="1:34" x14ac:dyDescent="0.25">
      <c r="A6506">
        <v>25507</v>
      </c>
      <c r="C6506" t="s">
        <v>439</v>
      </c>
      <c r="D6506" s="2" t="str">
        <f>TEXT(MID(Sales_Transactions[[#This Row],[Order Date]],2,5),"d/m/yyy")</f>
        <v>5/8/2009</v>
      </c>
      <c r="E6506" s="2" t="str">
        <f>TEXT(MID(Sales_Transactions[[#This Row],[Order Date]],2,5),"d")</f>
        <v>5</v>
      </c>
      <c r="F6506" s="2" t="str">
        <f>TEXT(MID(Sales_Transactions[[#This Row],[Order Date]],2,5),"m")</f>
        <v>8</v>
      </c>
      <c r="G6506" s="2" t="str">
        <f>TEXT(MID(Sales_Transactions[[#This Row],[Order Date]],2,5),"yyy")</f>
        <v>2009</v>
      </c>
      <c r="H6506" s="2" t="str">
        <f>TEXT(MID(Sales_Transactions[[#This Row],[Order Date]],2,5),"yyy/m")</f>
        <v>2009/8</v>
      </c>
      <c r="I6506" t="s">
        <v>52</v>
      </c>
      <c r="J6506">
        <f t="shared" si="606"/>
        <v>1</v>
      </c>
      <c r="K6506" s="2">
        <v>8</v>
      </c>
      <c r="L6506" s="3">
        <v>555.20000000000005</v>
      </c>
      <c r="M6506" s="4">
        <v>0.06</v>
      </c>
      <c r="N6506" s="5" t="s">
        <v>23</v>
      </c>
      <c r="O6506" s="3">
        <v>-267.86</v>
      </c>
      <c r="P6506" s="3">
        <v>64.650000000000006</v>
      </c>
      <c r="Q6506" s="3">
        <v>35</v>
      </c>
      <c r="R6506" s="5" t="s">
        <v>2245</v>
      </c>
      <c r="S6506" s="5" t="s">
        <v>903</v>
      </c>
      <c r="T6506" s="5" t="str">
        <f t="shared" si="607"/>
        <v>Ed Braxton</v>
      </c>
      <c r="U6506" t="s">
        <v>3490</v>
      </c>
      <c r="V6506" s="5" t="s">
        <v>74</v>
      </c>
      <c r="W6506" s="5" t="s">
        <v>28</v>
      </c>
      <c r="X6506" s="5" t="s">
        <v>29</v>
      </c>
      <c r="Y6506" s="5" t="s">
        <v>1879</v>
      </c>
      <c r="Z6506" s="5" t="s">
        <v>31</v>
      </c>
      <c r="AA6506" s="4">
        <v>0.8</v>
      </c>
      <c r="AB6506" s="1">
        <v>40031</v>
      </c>
      <c r="AC6506" s="1">
        <v>21323</v>
      </c>
      <c r="AD6506">
        <f t="shared" si="608"/>
        <v>1</v>
      </c>
      <c r="AE6506">
        <f t="shared" ca="1" si="609"/>
        <v>66</v>
      </c>
      <c r="AF6506" t="str">
        <f t="shared" ca="1" si="610"/>
        <v>Over 65</v>
      </c>
      <c r="AG6506" s="3">
        <f t="shared" si="611"/>
        <v>12.45140125</v>
      </c>
      <c r="AH6506" t="str">
        <f>_xlfn.IFNA(VLOOKUP(Sales_Transactions[[#This Row],[Order ID]],Returned_Items[#All],2,FALSE),"Not Returned")</f>
        <v>Not Returned</v>
      </c>
    </row>
    <row r="6507" spans="1:34" x14ac:dyDescent="0.25">
      <c r="A6507">
        <v>25509</v>
      </c>
      <c r="C6507" t="s">
        <v>2497</v>
      </c>
      <c r="D6507" s="2" t="str">
        <f>TEXT(MID(Sales_Transactions[[#This Row],[Order Date]],2,5),"d/m/yyy")</f>
        <v>22/5/2009</v>
      </c>
      <c r="E6507" s="2" t="str">
        <f>TEXT(MID(Sales_Transactions[[#This Row],[Order Date]],2,5),"d")</f>
        <v>22</v>
      </c>
      <c r="F6507" s="2" t="str">
        <f>TEXT(MID(Sales_Transactions[[#This Row],[Order Date]],2,5),"m")</f>
        <v>5</v>
      </c>
      <c r="G6507" s="2" t="str">
        <f>TEXT(MID(Sales_Transactions[[#This Row],[Order Date]],2,5),"yyy")</f>
        <v>2009</v>
      </c>
      <c r="H6507" s="2" t="str">
        <f>TEXT(MID(Sales_Transactions[[#This Row],[Order Date]],2,5),"yyy/m")</f>
        <v>2009/5</v>
      </c>
      <c r="I6507" t="s">
        <v>101</v>
      </c>
      <c r="J6507">
        <f t="shared" si="606"/>
        <v>1</v>
      </c>
      <c r="K6507" s="2">
        <v>43</v>
      </c>
      <c r="L6507" s="3">
        <v>212.28</v>
      </c>
      <c r="M6507" s="4">
        <v>0.06</v>
      </c>
      <c r="N6507" s="5" t="s">
        <v>23</v>
      </c>
      <c r="O6507" s="3">
        <v>-103.22</v>
      </c>
      <c r="P6507" s="3">
        <v>4.9800000000000004</v>
      </c>
      <c r="Q6507" s="3">
        <v>4.95</v>
      </c>
      <c r="R6507" s="5" t="s">
        <v>3216</v>
      </c>
      <c r="S6507" s="5" t="s">
        <v>191</v>
      </c>
      <c r="T6507" s="5" t="str">
        <f t="shared" si="607"/>
        <v>Quincy Jones</v>
      </c>
      <c r="U6507" t="s">
        <v>3490</v>
      </c>
      <c r="V6507" s="5" t="s">
        <v>47</v>
      </c>
      <c r="W6507" s="5" t="s">
        <v>28</v>
      </c>
      <c r="X6507" s="5" t="s">
        <v>41</v>
      </c>
      <c r="Y6507" s="5" t="s">
        <v>1173</v>
      </c>
      <c r="Z6507" s="5" t="s">
        <v>43</v>
      </c>
      <c r="AA6507" s="4">
        <v>0.37</v>
      </c>
      <c r="AB6507" s="1">
        <v>39957</v>
      </c>
      <c r="AC6507" s="1">
        <v>29177</v>
      </c>
      <c r="AD6507">
        <f t="shared" si="608"/>
        <v>2</v>
      </c>
      <c r="AE6507">
        <f t="shared" ca="1" si="609"/>
        <v>44</v>
      </c>
      <c r="AF6507" t="str">
        <f t="shared" ca="1" si="610"/>
        <v>18-64</v>
      </c>
      <c r="AG6507" s="3">
        <f t="shared" si="611"/>
        <v>0.23086074418604655</v>
      </c>
      <c r="AH6507" t="str">
        <f>_xlfn.IFNA(VLOOKUP(Sales_Transactions[[#This Row],[Order ID]],Returned_Items[#All],2,FALSE),"Not Returned")</f>
        <v>Not Returned</v>
      </c>
    </row>
    <row r="6508" spans="1:34" x14ac:dyDescent="0.25">
      <c r="A6508">
        <v>25952</v>
      </c>
      <c r="C6508" t="s">
        <v>3160</v>
      </c>
      <c r="D6508" s="2" t="str">
        <f>TEXT(MID(Sales_Transactions[[#This Row],[Order Date]],2,5),"d/m/yyy")</f>
        <v>4/9/2010</v>
      </c>
      <c r="E6508" s="2" t="str">
        <f>TEXT(MID(Sales_Transactions[[#This Row],[Order Date]],2,5),"d")</f>
        <v>4</v>
      </c>
      <c r="F6508" s="2" t="str">
        <f>TEXT(MID(Sales_Transactions[[#This Row],[Order Date]],2,5),"m")</f>
        <v>9</v>
      </c>
      <c r="G6508" s="2" t="str">
        <f>TEXT(MID(Sales_Transactions[[#This Row],[Order Date]],2,5),"yyy")</f>
        <v>2010</v>
      </c>
      <c r="H6508" s="2" t="str">
        <f>TEXT(MID(Sales_Transactions[[#This Row],[Order Date]],2,5),"yyy/m")</f>
        <v>2010/9</v>
      </c>
      <c r="I6508" t="s">
        <v>33</v>
      </c>
      <c r="J6508">
        <f t="shared" si="606"/>
        <v>4</v>
      </c>
      <c r="K6508" s="2">
        <v>50</v>
      </c>
      <c r="L6508" s="3">
        <v>2864.1005</v>
      </c>
      <c r="M6508" s="4">
        <v>0.03</v>
      </c>
      <c r="N6508" s="5" t="s">
        <v>23</v>
      </c>
      <c r="O6508" s="3">
        <v>697.82</v>
      </c>
      <c r="P6508" s="3">
        <v>65.989999999999995</v>
      </c>
      <c r="Q6508" s="3">
        <v>8.99</v>
      </c>
      <c r="R6508" s="5" t="s">
        <v>2245</v>
      </c>
      <c r="S6508" s="5" t="s">
        <v>903</v>
      </c>
      <c r="T6508" s="5" t="str">
        <f t="shared" si="607"/>
        <v>Ed Braxton</v>
      </c>
      <c r="U6508" t="s">
        <v>3490</v>
      </c>
      <c r="V6508" s="5" t="s">
        <v>74</v>
      </c>
      <c r="W6508" s="5" t="s">
        <v>48</v>
      </c>
      <c r="X6508" s="5" t="s">
        <v>49</v>
      </c>
      <c r="Y6508" s="5" t="s">
        <v>3259</v>
      </c>
      <c r="Z6508" s="5" t="s">
        <v>43</v>
      </c>
      <c r="AA6508" s="4">
        <v>0.55000000000000004</v>
      </c>
      <c r="AB6508" s="1">
        <v>40426</v>
      </c>
      <c r="AC6508" s="1">
        <v>28234</v>
      </c>
      <c r="AD6508">
        <f t="shared" si="608"/>
        <v>1</v>
      </c>
      <c r="AE6508">
        <f t="shared" ca="1" si="609"/>
        <v>47</v>
      </c>
      <c r="AF6508" t="str">
        <f t="shared" ca="1" si="610"/>
        <v>18-64</v>
      </c>
      <c r="AG6508" s="3">
        <f t="shared" si="611"/>
        <v>1.4992040599999998</v>
      </c>
      <c r="AH6508" t="str">
        <f>_xlfn.IFNA(VLOOKUP(Sales_Transactions[[#This Row],[Order ID]],Returned_Items[#All],2,FALSE),"Not Returned")</f>
        <v>Returned</v>
      </c>
    </row>
    <row r="6509" spans="1:34" x14ac:dyDescent="0.25">
      <c r="A6509">
        <v>26336</v>
      </c>
      <c r="C6509" t="s">
        <v>942</v>
      </c>
      <c r="D6509" s="2" t="str">
        <f>TEXT(MID(Sales_Transactions[[#This Row],[Order Date]],2,5),"d/m/yyy")</f>
        <v>26/5/2012</v>
      </c>
      <c r="E6509" s="2" t="str">
        <f>TEXT(MID(Sales_Transactions[[#This Row],[Order Date]],2,5),"d")</f>
        <v>26</v>
      </c>
      <c r="F6509" s="2" t="str">
        <f>TEXT(MID(Sales_Transactions[[#This Row],[Order Date]],2,5),"m")</f>
        <v>5</v>
      </c>
      <c r="G6509" s="2" t="str">
        <f>TEXT(MID(Sales_Transactions[[#This Row],[Order Date]],2,5),"yyy")</f>
        <v>2012</v>
      </c>
      <c r="H6509" s="2" t="str">
        <f>TEXT(MID(Sales_Transactions[[#This Row],[Order Date]],2,5),"yyy/m")</f>
        <v>2012/5</v>
      </c>
      <c r="I6509" t="s">
        <v>33</v>
      </c>
      <c r="J6509">
        <f t="shared" si="606"/>
        <v>4</v>
      </c>
      <c r="K6509" s="2">
        <v>39</v>
      </c>
      <c r="L6509" s="3">
        <v>1516.82</v>
      </c>
      <c r="M6509" s="4">
        <v>0.1</v>
      </c>
      <c r="N6509" s="5" t="s">
        <v>23</v>
      </c>
      <c r="O6509" s="3">
        <v>-83.28</v>
      </c>
      <c r="P6509" s="3">
        <v>40.98</v>
      </c>
      <c r="Q6509" s="3">
        <v>6.5</v>
      </c>
      <c r="R6509" s="5" t="s">
        <v>2799</v>
      </c>
      <c r="S6509" s="5" t="s">
        <v>3493</v>
      </c>
      <c r="T6509" s="5" t="str">
        <f t="shared" si="607"/>
        <v>Benjamin Farhat</v>
      </c>
      <c r="U6509" t="s">
        <v>3490</v>
      </c>
      <c r="V6509" s="5" t="s">
        <v>74</v>
      </c>
      <c r="W6509" s="5" t="s">
        <v>48</v>
      </c>
      <c r="X6509" s="5" t="s">
        <v>87</v>
      </c>
      <c r="Y6509" s="5" t="s">
        <v>1983</v>
      </c>
      <c r="Z6509" s="5" t="s">
        <v>43</v>
      </c>
      <c r="AA6509" s="4">
        <v>0.74</v>
      </c>
      <c r="AB6509" s="1">
        <v>41057</v>
      </c>
      <c r="AC6509" s="1">
        <v>28352</v>
      </c>
      <c r="AD6509">
        <f t="shared" si="608"/>
        <v>2</v>
      </c>
      <c r="AE6509">
        <f t="shared" ca="1" si="609"/>
        <v>46</v>
      </c>
      <c r="AF6509" t="str">
        <f t="shared" ca="1" si="610"/>
        <v>18-64</v>
      </c>
      <c r="AG6509" s="3">
        <f t="shared" si="611"/>
        <v>1.2163851282051281</v>
      </c>
      <c r="AH6509" t="str">
        <f>_xlfn.IFNA(VLOOKUP(Sales_Transactions[[#This Row],[Order ID]],Returned_Items[#All],2,FALSE),"Not Returned")</f>
        <v>Not Returned</v>
      </c>
    </row>
    <row r="6510" spans="1:34" x14ac:dyDescent="0.25">
      <c r="A6510">
        <v>26336</v>
      </c>
      <c r="C6510" t="s">
        <v>942</v>
      </c>
      <c r="D6510" s="2" t="str">
        <f>TEXT(MID(Sales_Transactions[[#This Row],[Order Date]],2,5),"d/m/yyy")</f>
        <v>26/5/2012</v>
      </c>
      <c r="E6510" s="2" t="str">
        <f>TEXT(MID(Sales_Transactions[[#This Row],[Order Date]],2,5),"d")</f>
        <v>26</v>
      </c>
      <c r="F6510" s="2" t="str">
        <f>TEXT(MID(Sales_Transactions[[#This Row],[Order Date]],2,5),"m")</f>
        <v>5</v>
      </c>
      <c r="G6510" s="2" t="str">
        <f>TEXT(MID(Sales_Transactions[[#This Row],[Order Date]],2,5),"yyy")</f>
        <v>2012</v>
      </c>
      <c r="H6510" s="2" t="str">
        <f>TEXT(MID(Sales_Transactions[[#This Row],[Order Date]],2,5),"yyy/m")</f>
        <v>2012/5</v>
      </c>
      <c r="I6510" t="s">
        <v>33</v>
      </c>
      <c r="J6510">
        <f t="shared" si="606"/>
        <v>4</v>
      </c>
      <c r="K6510" s="2">
        <v>45</v>
      </c>
      <c r="L6510" s="3">
        <v>2752.68</v>
      </c>
      <c r="M6510" s="4">
        <v>0.04</v>
      </c>
      <c r="N6510" s="5" t="s">
        <v>23</v>
      </c>
      <c r="O6510" s="3">
        <v>430.32</v>
      </c>
      <c r="P6510" s="3">
        <v>62.18</v>
      </c>
      <c r="Q6510" s="3">
        <v>12.78</v>
      </c>
      <c r="R6510" s="5" t="s">
        <v>2799</v>
      </c>
      <c r="S6510" s="5" t="s">
        <v>3493</v>
      </c>
      <c r="T6510" s="5" t="str">
        <f t="shared" si="607"/>
        <v>Benjamin Farhat</v>
      </c>
      <c r="U6510" t="s">
        <v>3490</v>
      </c>
      <c r="V6510" s="5" t="s">
        <v>74</v>
      </c>
      <c r="W6510" s="5" t="s">
        <v>28</v>
      </c>
      <c r="X6510" s="5" t="s">
        <v>29</v>
      </c>
      <c r="Y6510" s="5" t="s">
        <v>3497</v>
      </c>
      <c r="Z6510" s="5" t="s">
        <v>43</v>
      </c>
      <c r="AA6510" s="4">
        <v>0.57999999999999996</v>
      </c>
      <c r="AB6510" s="1">
        <v>41056</v>
      </c>
      <c r="AC6510" s="1">
        <v>28314</v>
      </c>
      <c r="AD6510">
        <f t="shared" si="608"/>
        <v>1</v>
      </c>
      <c r="AE6510">
        <f t="shared" ca="1" si="609"/>
        <v>47</v>
      </c>
      <c r="AF6510" t="str">
        <f t="shared" ca="1" si="610"/>
        <v>18-64</v>
      </c>
      <c r="AG6510" s="3">
        <f t="shared" si="611"/>
        <v>1.6652250666666666</v>
      </c>
      <c r="AH6510" t="str">
        <f>_xlfn.IFNA(VLOOKUP(Sales_Transactions[[#This Row],[Order ID]],Returned_Items[#All],2,FALSE),"Not Returned")</f>
        <v>Not Returned</v>
      </c>
    </row>
    <row r="6511" spans="1:34" x14ac:dyDescent="0.25">
      <c r="A6511">
        <v>27558</v>
      </c>
      <c r="C6511" t="s">
        <v>3154</v>
      </c>
      <c r="D6511" s="2" t="str">
        <f>TEXT(MID(Sales_Transactions[[#This Row],[Order Date]],2,5),"d/m/yyy")</f>
        <v>7/7/2011</v>
      </c>
      <c r="E6511" s="2" t="str">
        <f>TEXT(MID(Sales_Transactions[[#This Row],[Order Date]],2,5),"d")</f>
        <v>7</v>
      </c>
      <c r="F6511" s="2" t="str">
        <f>TEXT(MID(Sales_Transactions[[#This Row],[Order Date]],2,5),"m")</f>
        <v>7</v>
      </c>
      <c r="G6511" s="2" t="str">
        <f>TEXT(MID(Sales_Transactions[[#This Row],[Order Date]],2,5),"yyy")</f>
        <v>2011</v>
      </c>
      <c r="H6511" s="2" t="str">
        <f>TEXT(MID(Sales_Transactions[[#This Row],[Order Date]],2,5),"yyy/m")</f>
        <v>2011/7</v>
      </c>
      <c r="I6511" t="s">
        <v>52</v>
      </c>
      <c r="J6511">
        <f t="shared" si="606"/>
        <v>1</v>
      </c>
      <c r="K6511" s="2">
        <v>21</v>
      </c>
      <c r="L6511" s="3">
        <v>423.24</v>
      </c>
      <c r="M6511" s="4">
        <v>0.1</v>
      </c>
      <c r="N6511" s="5" t="s">
        <v>23</v>
      </c>
      <c r="O6511" s="3">
        <v>128.83000000000001</v>
      </c>
      <c r="P6511" s="3">
        <v>21.38</v>
      </c>
      <c r="Q6511" s="3">
        <v>2.99</v>
      </c>
      <c r="R6511" s="5" t="s">
        <v>585</v>
      </c>
      <c r="S6511" s="5" t="s">
        <v>1577</v>
      </c>
      <c r="T6511" s="5" t="str">
        <f t="shared" si="607"/>
        <v>Cindy Chapman</v>
      </c>
      <c r="U6511" t="s">
        <v>3490</v>
      </c>
      <c r="V6511" s="5" t="s">
        <v>37</v>
      </c>
      <c r="W6511" s="5" t="s">
        <v>28</v>
      </c>
      <c r="X6511" s="5" t="s">
        <v>41</v>
      </c>
      <c r="Y6511" s="5" t="s">
        <v>2741</v>
      </c>
      <c r="Z6511" s="5" t="s">
        <v>43</v>
      </c>
      <c r="AA6511" s="4">
        <v>0.37</v>
      </c>
      <c r="AB6511" s="1">
        <v>40732</v>
      </c>
      <c r="AC6511" s="1">
        <v>29330</v>
      </c>
      <c r="AD6511">
        <f t="shared" si="608"/>
        <v>1</v>
      </c>
      <c r="AE6511">
        <f t="shared" ca="1" si="609"/>
        <v>44</v>
      </c>
      <c r="AF6511" t="str">
        <f t="shared" ca="1" si="610"/>
        <v>18-64</v>
      </c>
      <c r="AG6511" s="3">
        <f t="shared" si="611"/>
        <v>1.1594580952380951</v>
      </c>
      <c r="AH6511" t="str">
        <f>_xlfn.IFNA(VLOOKUP(Sales_Transactions[[#This Row],[Order ID]],Returned_Items[#All],2,FALSE),"Not Returned")</f>
        <v>Not Returned</v>
      </c>
    </row>
    <row r="6512" spans="1:34" x14ac:dyDescent="0.25">
      <c r="A6512">
        <v>27969</v>
      </c>
      <c r="C6512" t="s">
        <v>246</v>
      </c>
      <c r="D6512" s="2" t="str">
        <f>TEXT(MID(Sales_Transactions[[#This Row],[Order Date]],2,5),"d/m/yyy")</f>
        <v>8/6/2010</v>
      </c>
      <c r="E6512" s="2" t="str">
        <f>TEXT(MID(Sales_Transactions[[#This Row],[Order Date]],2,5),"d")</f>
        <v>8</v>
      </c>
      <c r="F6512" s="2" t="str">
        <f>TEXT(MID(Sales_Transactions[[#This Row],[Order Date]],2,5),"m")</f>
        <v>6</v>
      </c>
      <c r="G6512" s="2" t="str">
        <f>TEXT(MID(Sales_Transactions[[#This Row],[Order Date]],2,5),"yyy")</f>
        <v>2010</v>
      </c>
      <c r="H6512" s="2" t="str">
        <f>TEXT(MID(Sales_Transactions[[#This Row],[Order Date]],2,5),"yyy/m")</f>
        <v>2010/6</v>
      </c>
      <c r="I6512" t="s">
        <v>22</v>
      </c>
      <c r="J6512">
        <f t="shared" si="606"/>
        <v>2</v>
      </c>
      <c r="K6512" s="2">
        <v>43</v>
      </c>
      <c r="L6512" s="3">
        <v>5677.87</v>
      </c>
      <c r="M6512" s="4">
        <v>0.04</v>
      </c>
      <c r="N6512" s="5" t="s">
        <v>34</v>
      </c>
      <c r="O6512" s="3">
        <v>-824.09</v>
      </c>
      <c r="P6512" s="3">
        <v>130.97999999999999</v>
      </c>
      <c r="Q6512" s="3">
        <v>54.74</v>
      </c>
      <c r="R6512" s="5" t="s">
        <v>2245</v>
      </c>
      <c r="S6512" s="5" t="s">
        <v>903</v>
      </c>
      <c r="T6512" s="5" t="str">
        <f t="shared" si="607"/>
        <v>Ed Braxton</v>
      </c>
      <c r="U6512" t="s">
        <v>3490</v>
      </c>
      <c r="V6512" s="5" t="s">
        <v>74</v>
      </c>
      <c r="W6512" s="5" t="s">
        <v>57</v>
      </c>
      <c r="X6512" s="5" t="s">
        <v>104</v>
      </c>
      <c r="Y6512" s="5" t="s">
        <v>1393</v>
      </c>
      <c r="Z6512" s="5" t="s">
        <v>106</v>
      </c>
      <c r="AA6512" s="4">
        <v>0.69</v>
      </c>
      <c r="AB6512" s="1">
        <v>40344</v>
      </c>
      <c r="AC6512" s="1">
        <v>21816</v>
      </c>
      <c r="AD6512">
        <f t="shared" si="608"/>
        <v>7</v>
      </c>
      <c r="AE6512">
        <f t="shared" ca="1" si="609"/>
        <v>64</v>
      </c>
      <c r="AF6512" t="str">
        <f t="shared" ca="1" si="610"/>
        <v>18-64</v>
      </c>
      <c r="AG6512" s="3">
        <f t="shared" si="611"/>
        <v>4.317851348837209</v>
      </c>
      <c r="AH6512" t="str">
        <f>_xlfn.IFNA(VLOOKUP(Sales_Transactions[[#This Row],[Order ID]],Returned_Items[#All],2,FALSE),"Not Returned")</f>
        <v>Not Returned</v>
      </c>
    </row>
    <row r="6513" spans="1:34" x14ac:dyDescent="0.25">
      <c r="A6513">
        <v>27969</v>
      </c>
      <c r="C6513" t="s">
        <v>246</v>
      </c>
      <c r="D6513" s="2" t="str">
        <f>TEXT(MID(Sales_Transactions[[#This Row],[Order Date]],2,5),"d/m/yyy")</f>
        <v>8/6/2010</v>
      </c>
      <c r="E6513" s="2" t="str">
        <f>TEXT(MID(Sales_Transactions[[#This Row],[Order Date]],2,5),"d")</f>
        <v>8</v>
      </c>
      <c r="F6513" s="2" t="str">
        <f>TEXT(MID(Sales_Transactions[[#This Row],[Order Date]],2,5),"m")</f>
        <v>6</v>
      </c>
      <c r="G6513" s="2" t="str">
        <f>TEXT(MID(Sales_Transactions[[#This Row],[Order Date]],2,5),"yyy")</f>
        <v>2010</v>
      </c>
      <c r="H6513" s="2" t="str">
        <f>TEXT(MID(Sales_Transactions[[#This Row],[Order Date]],2,5),"yyy/m")</f>
        <v>2010/6</v>
      </c>
      <c r="I6513" t="s">
        <v>22</v>
      </c>
      <c r="J6513">
        <f t="shared" si="606"/>
        <v>2</v>
      </c>
      <c r="K6513" s="2">
        <v>9</v>
      </c>
      <c r="L6513" s="3">
        <v>732.72</v>
      </c>
      <c r="M6513" s="4">
        <v>0.03</v>
      </c>
      <c r="N6513" s="5" t="s">
        <v>23</v>
      </c>
      <c r="O6513" s="3">
        <v>8.6</v>
      </c>
      <c r="P6513" s="3">
        <v>83.1</v>
      </c>
      <c r="Q6513" s="3">
        <v>6.13</v>
      </c>
      <c r="R6513" s="5" t="s">
        <v>2245</v>
      </c>
      <c r="S6513" s="5" t="s">
        <v>903</v>
      </c>
      <c r="T6513" s="5" t="str">
        <f t="shared" si="607"/>
        <v>Ed Braxton</v>
      </c>
      <c r="U6513" t="s">
        <v>3490</v>
      </c>
      <c r="V6513" s="5" t="s">
        <v>74</v>
      </c>
      <c r="W6513" s="5" t="s">
        <v>48</v>
      </c>
      <c r="X6513" s="5" t="s">
        <v>87</v>
      </c>
      <c r="Y6513" s="5" t="s">
        <v>965</v>
      </c>
      <c r="Z6513" s="5" t="s">
        <v>43</v>
      </c>
      <c r="AA6513" s="4">
        <v>0.45</v>
      </c>
      <c r="AB6513" s="1">
        <v>40341</v>
      </c>
      <c r="AC6513" s="1">
        <v>21834</v>
      </c>
      <c r="AD6513">
        <f t="shared" si="608"/>
        <v>4</v>
      </c>
      <c r="AE6513">
        <f t="shared" ca="1" si="609"/>
        <v>64</v>
      </c>
      <c r="AF6513" t="str">
        <f t="shared" ca="1" si="610"/>
        <v>18-64</v>
      </c>
      <c r="AG6513" s="3">
        <f t="shared" si="611"/>
        <v>9.9116744444444436</v>
      </c>
      <c r="AH6513" t="str">
        <f>_xlfn.IFNA(VLOOKUP(Sales_Transactions[[#This Row],[Order ID]],Returned_Items[#All],2,FALSE),"Not Returned")</f>
        <v>Not Returned</v>
      </c>
    </row>
    <row r="6514" spans="1:34" x14ac:dyDescent="0.25">
      <c r="A6514">
        <v>27969</v>
      </c>
      <c r="C6514" t="s">
        <v>246</v>
      </c>
      <c r="D6514" s="2" t="str">
        <f>TEXT(MID(Sales_Transactions[[#This Row],[Order Date]],2,5),"d/m/yyy")</f>
        <v>8/6/2010</v>
      </c>
      <c r="E6514" s="2" t="str">
        <f>TEXT(MID(Sales_Transactions[[#This Row],[Order Date]],2,5),"d")</f>
        <v>8</v>
      </c>
      <c r="F6514" s="2" t="str">
        <f>TEXT(MID(Sales_Transactions[[#This Row],[Order Date]],2,5),"m")</f>
        <v>6</v>
      </c>
      <c r="G6514" s="2" t="str">
        <f>TEXT(MID(Sales_Transactions[[#This Row],[Order Date]],2,5),"yyy")</f>
        <v>2010</v>
      </c>
      <c r="H6514" s="2" t="str">
        <f>TEXT(MID(Sales_Transactions[[#This Row],[Order Date]],2,5),"yyy/m")</f>
        <v>2010/6</v>
      </c>
      <c r="I6514" t="s">
        <v>22</v>
      </c>
      <c r="J6514">
        <f t="shared" si="606"/>
        <v>2</v>
      </c>
      <c r="K6514" s="2">
        <v>32</v>
      </c>
      <c r="L6514" s="3">
        <v>687.47</v>
      </c>
      <c r="M6514" s="4">
        <v>0.1</v>
      </c>
      <c r="N6514" s="5" t="s">
        <v>34</v>
      </c>
      <c r="O6514" s="3">
        <v>-1533.15</v>
      </c>
      <c r="P6514" s="3">
        <v>20.98</v>
      </c>
      <c r="Q6514" s="3">
        <v>53.03</v>
      </c>
      <c r="R6514" s="5" t="s">
        <v>2245</v>
      </c>
      <c r="S6514" s="5" t="s">
        <v>903</v>
      </c>
      <c r="T6514" s="5" t="str">
        <f t="shared" si="607"/>
        <v>Ed Braxton</v>
      </c>
      <c r="U6514" t="s">
        <v>3490</v>
      </c>
      <c r="V6514" s="5" t="s">
        <v>74</v>
      </c>
      <c r="W6514" s="5" t="s">
        <v>28</v>
      </c>
      <c r="X6514" s="5" t="s">
        <v>29</v>
      </c>
      <c r="Y6514" s="5" t="s">
        <v>338</v>
      </c>
      <c r="Z6514" s="5" t="s">
        <v>40</v>
      </c>
      <c r="AA6514" s="4">
        <v>0.78</v>
      </c>
      <c r="AB6514" s="1">
        <v>40342</v>
      </c>
      <c r="AC6514" s="1">
        <v>22136</v>
      </c>
      <c r="AD6514">
        <f t="shared" si="608"/>
        <v>5</v>
      </c>
      <c r="AE6514">
        <f t="shared" ca="1" si="609"/>
        <v>63</v>
      </c>
      <c r="AF6514" t="str">
        <f t="shared" ca="1" si="610"/>
        <v>18-64</v>
      </c>
      <c r="AG6514" s="3">
        <f t="shared" si="611"/>
        <v>2.3121568749999999</v>
      </c>
      <c r="AH6514" t="str">
        <f>_xlfn.IFNA(VLOOKUP(Sales_Transactions[[#This Row],[Order ID]],Returned_Items[#All],2,FALSE),"Not Returned")</f>
        <v>Not Returned</v>
      </c>
    </row>
    <row r="6515" spans="1:34" x14ac:dyDescent="0.25">
      <c r="A6515">
        <v>29637</v>
      </c>
      <c r="C6515" t="s">
        <v>2785</v>
      </c>
      <c r="D6515" s="2" t="str">
        <f>TEXT(MID(Sales_Transactions[[#This Row],[Order Date]],2,5),"d/m/yyy")</f>
        <v>25/5/2009</v>
      </c>
      <c r="E6515" s="2" t="str">
        <f>TEXT(MID(Sales_Transactions[[#This Row],[Order Date]],2,5),"d")</f>
        <v>25</v>
      </c>
      <c r="F6515" s="2" t="str">
        <f>TEXT(MID(Sales_Transactions[[#This Row],[Order Date]],2,5),"m")</f>
        <v>5</v>
      </c>
      <c r="G6515" s="2" t="str">
        <f>TEXT(MID(Sales_Transactions[[#This Row],[Order Date]],2,5),"yyy")</f>
        <v>2009</v>
      </c>
      <c r="H6515" s="2" t="str">
        <f>TEXT(MID(Sales_Transactions[[#This Row],[Order Date]],2,5),"yyy/m")</f>
        <v>2009/5</v>
      </c>
      <c r="I6515" t="s">
        <v>33</v>
      </c>
      <c r="J6515">
        <f t="shared" si="606"/>
        <v>4</v>
      </c>
      <c r="K6515" s="2">
        <v>34</v>
      </c>
      <c r="L6515" s="3">
        <v>598.19000000000005</v>
      </c>
      <c r="M6515" s="4">
        <v>0.09</v>
      </c>
      <c r="N6515" s="5" t="s">
        <v>23</v>
      </c>
      <c r="O6515" s="3">
        <v>-6.61</v>
      </c>
      <c r="P6515" s="3">
        <v>17.98</v>
      </c>
      <c r="Q6515" s="3">
        <v>8.51</v>
      </c>
      <c r="R6515" s="5" t="s">
        <v>1949</v>
      </c>
      <c r="S6515" s="5" t="s">
        <v>3167</v>
      </c>
      <c r="T6515" s="5" t="str">
        <f t="shared" si="607"/>
        <v>Bruce Degenhardt</v>
      </c>
      <c r="U6515" t="s">
        <v>3490</v>
      </c>
      <c r="V6515" s="5" t="s">
        <v>74</v>
      </c>
      <c r="W6515" s="5" t="s">
        <v>48</v>
      </c>
      <c r="X6515" s="5" t="s">
        <v>324</v>
      </c>
      <c r="Y6515" s="5" t="s">
        <v>437</v>
      </c>
      <c r="Z6515" s="5" t="s">
        <v>56</v>
      </c>
      <c r="AA6515" s="4">
        <v>0.4</v>
      </c>
      <c r="AB6515" s="1">
        <v>39960</v>
      </c>
      <c r="AC6515" s="1">
        <v>21978</v>
      </c>
      <c r="AD6515">
        <f t="shared" si="608"/>
        <v>2</v>
      </c>
      <c r="AE6515">
        <f t="shared" ca="1" si="609"/>
        <v>64</v>
      </c>
      <c r="AF6515" t="str">
        <f t="shared" ca="1" si="610"/>
        <v>18-64</v>
      </c>
      <c r="AG6515" s="3">
        <f t="shared" si="611"/>
        <v>0.77864170588235293</v>
      </c>
      <c r="AH6515" t="str">
        <f>_xlfn.IFNA(VLOOKUP(Sales_Transactions[[#This Row],[Order ID]],Returned_Items[#All],2,FALSE),"Not Returned")</f>
        <v>Not Returned</v>
      </c>
    </row>
    <row r="6516" spans="1:34" x14ac:dyDescent="0.25">
      <c r="A6516">
        <v>30469</v>
      </c>
      <c r="C6516" t="s">
        <v>1587</v>
      </c>
      <c r="D6516" s="2" t="str">
        <f>TEXT(MID(Sales_Transactions[[#This Row],[Order Date]],2,5),"d/m/yyy")</f>
        <v>25/12/2012</v>
      </c>
      <c r="E6516" s="2" t="str">
        <f>TEXT(MID(Sales_Transactions[[#This Row],[Order Date]],2,5),"d")</f>
        <v>25</v>
      </c>
      <c r="F6516" s="2" t="str">
        <f>TEXT(MID(Sales_Transactions[[#This Row],[Order Date]],2,5),"m")</f>
        <v>12</v>
      </c>
      <c r="G6516" s="2" t="str">
        <f>TEXT(MID(Sales_Transactions[[#This Row],[Order Date]],2,5),"yyy")</f>
        <v>2012</v>
      </c>
      <c r="H6516" s="2" t="str">
        <f>TEXT(MID(Sales_Transactions[[#This Row],[Order Date]],2,5),"yyy/m")</f>
        <v>2012/12</v>
      </c>
      <c r="I6516" t="s">
        <v>52</v>
      </c>
      <c r="J6516">
        <f t="shared" si="606"/>
        <v>1</v>
      </c>
      <c r="K6516" s="2">
        <v>46</v>
      </c>
      <c r="L6516" s="3">
        <v>304.26</v>
      </c>
      <c r="M6516" s="4">
        <v>0.1</v>
      </c>
      <c r="N6516" s="5" t="s">
        <v>23</v>
      </c>
      <c r="O6516" s="3">
        <v>28.93</v>
      </c>
      <c r="P6516" s="3">
        <v>7.08</v>
      </c>
      <c r="Q6516" s="3">
        <v>2.35</v>
      </c>
      <c r="R6516" s="5" t="s">
        <v>585</v>
      </c>
      <c r="S6516" s="5" t="s">
        <v>1577</v>
      </c>
      <c r="T6516" s="5" t="str">
        <f t="shared" si="607"/>
        <v>Cindy Chapman</v>
      </c>
      <c r="U6516" t="s">
        <v>3490</v>
      </c>
      <c r="V6516" s="5" t="s">
        <v>47</v>
      </c>
      <c r="W6516" s="5" t="s">
        <v>28</v>
      </c>
      <c r="X6516" s="5" t="s">
        <v>124</v>
      </c>
      <c r="Y6516" s="5" t="s">
        <v>453</v>
      </c>
      <c r="Z6516" s="5" t="s">
        <v>84</v>
      </c>
      <c r="AA6516" s="4">
        <v>0.47</v>
      </c>
      <c r="AB6516" s="1">
        <v>41270</v>
      </c>
      <c r="AC6516" s="1">
        <v>22832</v>
      </c>
      <c r="AD6516">
        <f t="shared" si="608"/>
        <v>2</v>
      </c>
      <c r="AE6516">
        <f t="shared" ca="1" si="609"/>
        <v>62</v>
      </c>
      <c r="AF6516" t="str">
        <f t="shared" ca="1" si="610"/>
        <v>18-64</v>
      </c>
      <c r="AG6516" s="3">
        <f t="shared" si="611"/>
        <v>0.20484608695652173</v>
      </c>
      <c r="AH6516" t="str">
        <f>_xlfn.IFNA(VLOOKUP(Sales_Transactions[[#This Row],[Order ID]],Returned_Items[#All],2,FALSE),"Not Returned")</f>
        <v>Returned</v>
      </c>
    </row>
    <row r="6517" spans="1:34" x14ac:dyDescent="0.25">
      <c r="A6517">
        <v>31460</v>
      </c>
      <c r="C6517" t="s">
        <v>3267</v>
      </c>
      <c r="D6517" s="2" t="str">
        <f>TEXT(MID(Sales_Transactions[[#This Row],[Order Date]],2,5),"d/m/yyy")</f>
        <v>26/8/2012</v>
      </c>
      <c r="E6517" s="2" t="str">
        <f>TEXT(MID(Sales_Transactions[[#This Row],[Order Date]],2,5),"d")</f>
        <v>26</v>
      </c>
      <c r="F6517" s="2" t="str">
        <f>TEXT(MID(Sales_Transactions[[#This Row],[Order Date]],2,5),"m")</f>
        <v>8</v>
      </c>
      <c r="G6517" s="2" t="str">
        <f>TEXT(MID(Sales_Transactions[[#This Row],[Order Date]],2,5),"yyy")</f>
        <v>2012</v>
      </c>
      <c r="H6517" s="2" t="str">
        <f>TEXT(MID(Sales_Transactions[[#This Row],[Order Date]],2,5),"yyy/m")</f>
        <v>2012/8</v>
      </c>
      <c r="I6517" t="s">
        <v>33</v>
      </c>
      <c r="J6517">
        <f t="shared" si="606"/>
        <v>4</v>
      </c>
      <c r="K6517" s="2">
        <v>9</v>
      </c>
      <c r="L6517" s="3">
        <v>990.67</v>
      </c>
      <c r="M6517" s="4">
        <v>0.08</v>
      </c>
      <c r="N6517" s="5" t="s">
        <v>23</v>
      </c>
      <c r="O6517" s="3">
        <v>-365.32</v>
      </c>
      <c r="P6517" s="3">
        <v>110.98</v>
      </c>
      <c r="Q6517" s="3">
        <v>35</v>
      </c>
      <c r="R6517" s="5" t="s">
        <v>2799</v>
      </c>
      <c r="S6517" s="5" t="s">
        <v>3185</v>
      </c>
      <c r="T6517" s="5" t="str">
        <f t="shared" si="607"/>
        <v>Benjamin Patterson</v>
      </c>
      <c r="U6517" t="s">
        <v>3490</v>
      </c>
      <c r="V6517" s="5" t="s">
        <v>47</v>
      </c>
      <c r="W6517" s="5" t="s">
        <v>28</v>
      </c>
      <c r="X6517" s="5" t="s">
        <v>29</v>
      </c>
      <c r="Y6517" s="5" t="s">
        <v>1813</v>
      </c>
      <c r="Z6517" s="5" t="s">
        <v>31</v>
      </c>
      <c r="AA6517" s="4">
        <v>0.82</v>
      </c>
      <c r="AB6517" s="1">
        <v>41149</v>
      </c>
      <c r="AC6517" s="1">
        <v>22665</v>
      </c>
      <c r="AD6517">
        <f t="shared" si="608"/>
        <v>2</v>
      </c>
      <c r="AE6517">
        <f t="shared" ca="1" si="609"/>
        <v>62</v>
      </c>
      <c r="AF6517" t="str">
        <f t="shared" ca="1" si="610"/>
        <v>18-64</v>
      </c>
      <c r="AG6517" s="3">
        <f t="shared" si="611"/>
        <v>16.210135111111111</v>
      </c>
      <c r="AH6517" t="str">
        <f>_xlfn.IFNA(VLOOKUP(Sales_Transactions[[#This Row],[Order ID]],Returned_Items[#All],2,FALSE),"Not Returned")</f>
        <v>Not Returned</v>
      </c>
    </row>
    <row r="6518" spans="1:34" x14ac:dyDescent="0.25">
      <c r="A6518">
        <v>31939</v>
      </c>
      <c r="C6518" t="s">
        <v>2844</v>
      </c>
      <c r="D6518" s="2" t="str">
        <f>TEXT(MID(Sales_Transactions[[#This Row],[Order Date]],2,5),"d/m/yyy")</f>
        <v>25/6/2011</v>
      </c>
      <c r="E6518" s="2" t="str">
        <f>TEXT(MID(Sales_Transactions[[#This Row],[Order Date]],2,5),"d")</f>
        <v>25</v>
      </c>
      <c r="F6518" s="2" t="str">
        <f>TEXT(MID(Sales_Transactions[[#This Row],[Order Date]],2,5),"m")</f>
        <v>6</v>
      </c>
      <c r="G6518" s="2" t="str">
        <f>TEXT(MID(Sales_Transactions[[#This Row],[Order Date]],2,5),"yyy")</f>
        <v>2011</v>
      </c>
      <c r="H6518" s="2" t="str">
        <f>TEXT(MID(Sales_Transactions[[#This Row],[Order Date]],2,5),"yyy/m")</f>
        <v>2011/6</v>
      </c>
      <c r="I6518" t="s">
        <v>33</v>
      </c>
      <c r="J6518">
        <f t="shared" si="606"/>
        <v>4</v>
      </c>
      <c r="K6518" s="2">
        <v>13</v>
      </c>
      <c r="L6518" s="3">
        <v>1506.8375000000001</v>
      </c>
      <c r="M6518" s="4">
        <v>7.0000000000000007E-2</v>
      </c>
      <c r="N6518" s="5" t="s">
        <v>23</v>
      </c>
      <c r="O6518" s="3">
        <v>-75.010000000000005</v>
      </c>
      <c r="P6518" s="3">
        <v>140.99</v>
      </c>
      <c r="Q6518" s="3">
        <v>4.2</v>
      </c>
      <c r="R6518" s="5" t="s">
        <v>3355</v>
      </c>
      <c r="S6518" s="5" t="s">
        <v>3356</v>
      </c>
      <c r="T6518" s="5" t="str">
        <f t="shared" si="607"/>
        <v>Ashley Jarboe</v>
      </c>
      <c r="U6518" t="s">
        <v>3490</v>
      </c>
      <c r="V6518" s="5" t="s">
        <v>27</v>
      </c>
      <c r="W6518" s="5" t="s">
        <v>48</v>
      </c>
      <c r="X6518" s="5" t="s">
        <v>49</v>
      </c>
      <c r="Y6518" s="5" t="s">
        <v>1371</v>
      </c>
      <c r="Z6518" s="5" t="s">
        <v>43</v>
      </c>
      <c r="AA6518" s="4">
        <v>0.59</v>
      </c>
      <c r="AB6518" s="1">
        <v>40721</v>
      </c>
      <c r="AC6518" s="1">
        <v>28256</v>
      </c>
      <c r="AD6518">
        <f t="shared" si="608"/>
        <v>2</v>
      </c>
      <c r="AE6518">
        <f t="shared" ca="1" si="609"/>
        <v>47</v>
      </c>
      <c r="AF6518" t="str">
        <f t="shared" ca="1" si="610"/>
        <v>18-64</v>
      </c>
      <c r="AG6518" s="3">
        <f t="shared" si="611"/>
        <v>11.16086976923077</v>
      </c>
      <c r="AH6518" t="str">
        <f>_xlfn.IFNA(VLOOKUP(Sales_Transactions[[#This Row],[Order ID]],Returned_Items[#All],2,FALSE),"Not Returned")</f>
        <v>Not Returned</v>
      </c>
    </row>
    <row r="6519" spans="1:34" x14ac:dyDescent="0.25">
      <c r="A6519">
        <v>33826</v>
      </c>
      <c r="C6519" t="s">
        <v>1174</v>
      </c>
      <c r="D6519" s="2" t="str">
        <f>TEXT(MID(Sales_Transactions[[#This Row],[Order Date]],2,5),"d/m/yyy")</f>
        <v>19/12/2010</v>
      </c>
      <c r="E6519" s="2" t="str">
        <f>TEXT(MID(Sales_Transactions[[#This Row],[Order Date]],2,5),"d")</f>
        <v>19</v>
      </c>
      <c r="F6519" s="2" t="str">
        <f>TEXT(MID(Sales_Transactions[[#This Row],[Order Date]],2,5),"m")</f>
        <v>12</v>
      </c>
      <c r="G6519" s="2" t="str">
        <f>TEXT(MID(Sales_Transactions[[#This Row],[Order Date]],2,5),"yyy")</f>
        <v>2010</v>
      </c>
      <c r="H6519" s="2" t="str">
        <f>TEXT(MID(Sales_Transactions[[#This Row],[Order Date]],2,5),"yyy/m")</f>
        <v>2010/12</v>
      </c>
      <c r="I6519" t="s">
        <v>22</v>
      </c>
      <c r="J6519">
        <f t="shared" si="606"/>
        <v>2</v>
      </c>
      <c r="K6519" s="2">
        <v>13</v>
      </c>
      <c r="L6519" s="3">
        <v>185.83</v>
      </c>
      <c r="M6519" s="4">
        <v>0.03</v>
      </c>
      <c r="N6519" s="5" t="s">
        <v>23</v>
      </c>
      <c r="O6519" s="3">
        <v>58.16</v>
      </c>
      <c r="P6519" s="3">
        <v>14.34</v>
      </c>
      <c r="Q6519" s="3">
        <v>5</v>
      </c>
      <c r="R6519" s="5" t="s">
        <v>3355</v>
      </c>
      <c r="S6519" s="5" t="s">
        <v>3356</v>
      </c>
      <c r="T6519" s="5" t="str">
        <f t="shared" si="607"/>
        <v>Ashley Jarboe</v>
      </c>
      <c r="U6519" t="s">
        <v>3490</v>
      </c>
      <c r="V6519" s="5" t="s">
        <v>27</v>
      </c>
      <c r="W6519" s="5" t="s">
        <v>57</v>
      </c>
      <c r="X6519" s="5" t="s">
        <v>58</v>
      </c>
      <c r="Y6519" s="5" t="s">
        <v>1199</v>
      </c>
      <c r="Z6519" s="5" t="s">
        <v>60</v>
      </c>
      <c r="AA6519" s="4">
        <v>0.49</v>
      </c>
      <c r="AB6519" s="1">
        <v>40535</v>
      </c>
      <c r="AC6519" s="1">
        <v>28171</v>
      </c>
      <c r="AD6519">
        <f t="shared" si="608"/>
        <v>4</v>
      </c>
      <c r="AE6519">
        <f t="shared" ca="1" si="609"/>
        <v>47</v>
      </c>
      <c r="AF6519" t="str">
        <f t="shared" ca="1" si="610"/>
        <v>18-64</v>
      </c>
      <c r="AG6519" s="3">
        <f t="shared" si="611"/>
        <v>1.4873613846153846</v>
      </c>
      <c r="AH6519" t="str">
        <f>_xlfn.IFNA(VLOOKUP(Sales_Transactions[[#This Row],[Order ID]],Returned_Items[#All],2,FALSE),"Not Returned")</f>
        <v>Not Returned</v>
      </c>
    </row>
    <row r="6520" spans="1:34" x14ac:dyDescent="0.25">
      <c r="A6520">
        <v>34151</v>
      </c>
      <c r="C6520" t="s">
        <v>2900</v>
      </c>
      <c r="D6520" s="2" t="str">
        <f>TEXT(MID(Sales_Transactions[[#This Row],[Order Date]],2,5),"d/m/yyy")</f>
        <v>9/9/2011</v>
      </c>
      <c r="E6520" s="2" t="str">
        <f>TEXT(MID(Sales_Transactions[[#This Row],[Order Date]],2,5),"d")</f>
        <v>9</v>
      </c>
      <c r="F6520" s="2" t="str">
        <f>TEXT(MID(Sales_Transactions[[#This Row],[Order Date]],2,5),"m")</f>
        <v>9</v>
      </c>
      <c r="G6520" s="2" t="str">
        <f>TEXT(MID(Sales_Transactions[[#This Row],[Order Date]],2,5),"yyy")</f>
        <v>2011</v>
      </c>
      <c r="H6520" s="2" t="str">
        <f>TEXT(MID(Sales_Transactions[[#This Row],[Order Date]],2,5),"yyy/m")</f>
        <v>2011/9</v>
      </c>
      <c r="I6520" t="s">
        <v>52</v>
      </c>
      <c r="J6520">
        <f t="shared" si="606"/>
        <v>1</v>
      </c>
      <c r="K6520" s="2">
        <v>26</v>
      </c>
      <c r="L6520" s="3">
        <v>4097.1445000000003</v>
      </c>
      <c r="M6520" s="4">
        <v>0.1</v>
      </c>
      <c r="N6520" s="5" t="s">
        <v>23</v>
      </c>
      <c r="O6520" s="3">
        <v>501.54</v>
      </c>
      <c r="P6520" s="3">
        <v>205.99</v>
      </c>
      <c r="Q6520" s="3">
        <v>8.99</v>
      </c>
      <c r="R6520" s="5" t="s">
        <v>2059</v>
      </c>
      <c r="S6520" s="5" t="s">
        <v>2628</v>
      </c>
      <c r="T6520" s="5" t="str">
        <f t="shared" si="607"/>
        <v>Craig Yedwab</v>
      </c>
      <c r="U6520" t="s">
        <v>3490</v>
      </c>
      <c r="V6520" s="5" t="s">
        <v>47</v>
      </c>
      <c r="W6520" s="5" t="s">
        <v>48</v>
      </c>
      <c r="X6520" s="5" t="s">
        <v>49</v>
      </c>
      <c r="Y6520" s="5" t="s">
        <v>2589</v>
      </c>
      <c r="Z6520" s="5" t="s">
        <v>43</v>
      </c>
      <c r="AA6520" s="4">
        <v>0.56000000000000005</v>
      </c>
      <c r="AB6520" s="1">
        <v>40796</v>
      </c>
      <c r="AC6520" s="1">
        <v>28720</v>
      </c>
      <c r="AD6520">
        <f t="shared" si="608"/>
        <v>1</v>
      </c>
      <c r="AE6520">
        <f t="shared" ca="1" si="609"/>
        <v>45</v>
      </c>
      <c r="AF6520" t="str">
        <f t="shared" ca="1" si="610"/>
        <v>18-64</v>
      </c>
      <c r="AG6520" s="3">
        <f t="shared" si="611"/>
        <v>8.260538846153846</v>
      </c>
      <c r="AH6520" t="str">
        <f>_xlfn.IFNA(VLOOKUP(Sales_Transactions[[#This Row],[Order ID]],Returned_Items[#All],2,FALSE),"Not Returned")</f>
        <v>Not Returned</v>
      </c>
    </row>
    <row r="6521" spans="1:34" x14ac:dyDescent="0.25">
      <c r="A6521">
        <v>34659</v>
      </c>
      <c r="C6521" t="s">
        <v>897</v>
      </c>
      <c r="D6521" s="2" t="str">
        <f>TEXT(MID(Sales_Transactions[[#This Row],[Order Date]],2,5),"d/m/yyy")</f>
        <v>19/11/2012</v>
      </c>
      <c r="E6521" s="2" t="str">
        <f>TEXT(MID(Sales_Transactions[[#This Row],[Order Date]],2,5),"d")</f>
        <v>19</v>
      </c>
      <c r="F6521" s="2" t="str">
        <f>TEXT(MID(Sales_Transactions[[#This Row],[Order Date]],2,5),"m")</f>
        <v>11</v>
      </c>
      <c r="G6521" s="2" t="str">
        <f>TEXT(MID(Sales_Transactions[[#This Row],[Order Date]],2,5),"yyy")</f>
        <v>2012</v>
      </c>
      <c r="H6521" s="2" t="str">
        <f>TEXT(MID(Sales_Transactions[[#This Row],[Order Date]],2,5),"yyy/m")</f>
        <v>2012/11</v>
      </c>
      <c r="I6521" t="s">
        <v>33</v>
      </c>
      <c r="J6521">
        <f t="shared" si="606"/>
        <v>4</v>
      </c>
      <c r="K6521" s="2">
        <v>42</v>
      </c>
      <c r="L6521" s="3">
        <v>259.43</v>
      </c>
      <c r="M6521" s="4">
        <v>0</v>
      </c>
      <c r="N6521" s="5" t="s">
        <v>23</v>
      </c>
      <c r="O6521" s="3">
        <v>-52.52</v>
      </c>
      <c r="P6521" s="3">
        <v>5.77</v>
      </c>
      <c r="Q6521" s="3">
        <v>4.97</v>
      </c>
      <c r="R6521" s="5" t="s">
        <v>585</v>
      </c>
      <c r="S6521" s="5" t="s">
        <v>1577</v>
      </c>
      <c r="T6521" s="5" t="str">
        <f t="shared" si="607"/>
        <v>Cindy Chapman</v>
      </c>
      <c r="U6521" t="s">
        <v>3490</v>
      </c>
      <c r="V6521" s="5" t="s">
        <v>37</v>
      </c>
      <c r="W6521" s="5" t="s">
        <v>28</v>
      </c>
      <c r="X6521" s="5" t="s">
        <v>41</v>
      </c>
      <c r="Y6521" s="5" t="s">
        <v>2039</v>
      </c>
      <c r="Z6521" s="5" t="s">
        <v>43</v>
      </c>
      <c r="AA6521" s="4">
        <v>0.35</v>
      </c>
      <c r="AB6521" s="1">
        <v>41234</v>
      </c>
      <c r="AC6521" s="1">
        <v>28724</v>
      </c>
      <c r="AD6521">
        <f t="shared" si="608"/>
        <v>2</v>
      </c>
      <c r="AE6521">
        <f t="shared" ca="1" si="609"/>
        <v>45</v>
      </c>
      <c r="AF6521" t="str">
        <f t="shared" ca="1" si="610"/>
        <v>18-64</v>
      </c>
      <c r="AG6521" s="3">
        <f t="shared" si="611"/>
        <v>0.25571428571428567</v>
      </c>
      <c r="AH6521" t="str">
        <f>_xlfn.IFNA(VLOOKUP(Sales_Transactions[[#This Row],[Order ID]],Returned_Items[#All],2,FALSE),"Not Returned")</f>
        <v>Not Returned</v>
      </c>
    </row>
    <row r="6522" spans="1:34" x14ac:dyDescent="0.25">
      <c r="A6522">
        <v>35200</v>
      </c>
      <c r="C6522" t="s">
        <v>1253</v>
      </c>
      <c r="D6522" s="2" t="str">
        <f>TEXT(MID(Sales_Transactions[[#This Row],[Order Date]],2,5),"d/m/yyy")</f>
        <v>5/2/2009</v>
      </c>
      <c r="E6522" s="2" t="str">
        <f>TEXT(MID(Sales_Transactions[[#This Row],[Order Date]],2,5),"d")</f>
        <v>5</v>
      </c>
      <c r="F6522" s="2" t="str">
        <f>TEXT(MID(Sales_Transactions[[#This Row],[Order Date]],2,5),"m")</f>
        <v>2</v>
      </c>
      <c r="G6522" s="2" t="str">
        <f>TEXT(MID(Sales_Transactions[[#This Row],[Order Date]],2,5),"yyy")</f>
        <v>2009</v>
      </c>
      <c r="H6522" s="2" t="str">
        <f>TEXT(MID(Sales_Transactions[[#This Row],[Order Date]],2,5),"yyy/m")</f>
        <v>2009/2</v>
      </c>
      <c r="I6522" t="s">
        <v>78</v>
      </c>
      <c r="J6522">
        <f t="shared" si="606"/>
        <v>3</v>
      </c>
      <c r="K6522" s="2">
        <v>15</v>
      </c>
      <c r="L6522" s="3">
        <v>150.24</v>
      </c>
      <c r="M6522" s="4">
        <v>0.08</v>
      </c>
      <c r="N6522" s="5" t="s">
        <v>23</v>
      </c>
      <c r="O6522" s="3">
        <v>-102.93</v>
      </c>
      <c r="P6522" s="3">
        <v>9.98</v>
      </c>
      <c r="Q6522" s="3">
        <v>12.52</v>
      </c>
      <c r="R6522" s="5" t="s">
        <v>1552</v>
      </c>
      <c r="S6522" s="5" t="s">
        <v>3496</v>
      </c>
      <c r="T6522" s="5" t="str">
        <f t="shared" si="607"/>
        <v>Ricardo Block</v>
      </c>
      <c r="U6522" t="s">
        <v>3490</v>
      </c>
      <c r="V6522" s="5" t="s">
        <v>47</v>
      </c>
      <c r="W6522" s="5" t="s">
        <v>57</v>
      </c>
      <c r="X6522" s="5" t="s">
        <v>58</v>
      </c>
      <c r="Y6522" s="5" t="s">
        <v>2404</v>
      </c>
      <c r="Z6522" s="5" t="s">
        <v>43</v>
      </c>
      <c r="AA6522" s="4">
        <v>0.56999999999999995</v>
      </c>
      <c r="AB6522" s="1">
        <v>39851</v>
      </c>
      <c r="AC6522" s="1">
        <v>28736</v>
      </c>
      <c r="AD6522">
        <f t="shared" si="608"/>
        <v>2</v>
      </c>
      <c r="AE6522">
        <f t="shared" ca="1" si="609"/>
        <v>45</v>
      </c>
      <c r="AF6522" t="str">
        <f t="shared" ca="1" si="610"/>
        <v>18-64</v>
      </c>
      <c r="AG6522" s="3">
        <f t="shared" si="611"/>
        <v>1.4994677333333333</v>
      </c>
      <c r="AH6522" t="str">
        <f>_xlfn.IFNA(VLOOKUP(Sales_Transactions[[#This Row],[Order ID]],Returned_Items[#All],2,FALSE),"Not Returned")</f>
        <v>Not Returned</v>
      </c>
    </row>
    <row r="6523" spans="1:34" x14ac:dyDescent="0.25">
      <c r="A6523">
        <v>35456</v>
      </c>
      <c r="C6523" t="s">
        <v>826</v>
      </c>
      <c r="D6523" s="2" t="str">
        <f>TEXT(MID(Sales_Transactions[[#This Row],[Order Date]],2,5),"d/m/yyy")</f>
        <v>1/11/2012</v>
      </c>
      <c r="E6523" s="2" t="str">
        <f>TEXT(MID(Sales_Transactions[[#This Row],[Order Date]],2,5),"d")</f>
        <v>1</v>
      </c>
      <c r="F6523" s="2" t="str">
        <f>TEXT(MID(Sales_Transactions[[#This Row],[Order Date]],2,5),"m")</f>
        <v>11</v>
      </c>
      <c r="G6523" s="2" t="str">
        <f>TEXT(MID(Sales_Transactions[[#This Row],[Order Date]],2,5),"yyy")</f>
        <v>2012</v>
      </c>
      <c r="H6523" s="2" t="str">
        <f>TEXT(MID(Sales_Transactions[[#This Row],[Order Date]],2,5),"yyy/m")</f>
        <v>2012/11</v>
      </c>
      <c r="I6523" t="s">
        <v>101</v>
      </c>
      <c r="J6523">
        <f t="shared" si="606"/>
        <v>1</v>
      </c>
      <c r="K6523" s="2">
        <v>37</v>
      </c>
      <c r="L6523" s="3">
        <v>46.37</v>
      </c>
      <c r="M6523" s="4">
        <v>0.03</v>
      </c>
      <c r="N6523" s="5" t="s">
        <v>23</v>
      </c>
      <c r="O6523" s="3">
        <v>-19.809999999999999</v>
      </c>
      <c r="P6523" s="3">
        <v>1.26</v>
      </c>
      <c r="Q6523" s="3">
        <v>0.7</v>
      </c>
      <c r="R6523" s="5" t="s">
        <v>585</v>
      </c>
      <c r="S6523" s="5" t="s">
        <v>1577</v>
      </c>
      <c r="T6523" s="5" t="str">
        <f t="shared" si="607"/>
        <v>Cindy Chapman</v>
      </c>
      <c r="U6523" t="s">
        <v>3490</v>
      </c>
      <c r="V6523" s="5" t="s">
        <v>47</v>
      </c>
      <c r="W6523" s="5" t="s">
        <v>28</v>
      </c>
      <c r="X6523" s="5" t="s">
        <v>82</v>
      </c>
      <c r="Y6523" s="5" t="s">
        <v>568</v>
      </c>
      <c r="Z6523" s="5" t="s">
        <v>84</v>
      </c>
      <c r="AA6523" s="4">
        <v>0.81</v>
      </c>
      <c r="AB6523" s="1">
        <v>41216</v>
      </c>
      <c r="AC6523" s="1">
        <v>28665</v>
      </c>
      <c r="AD6523">
        <f t="shared" si="608"/>
        <v>2</v>
      </c>
      <c r="AE6523">
        <f t="shared" ca="1" si="609"/>
        <v>46</v>
      </c>
      <c r="AF6523" t="str">
        <f t="shared" ca="1" si="610"/>
        <v>18-64</v>
      </c>
      <c r="AG6523" s="3">
        <f t="shared" si="611"/>
        <v>5.2962756756756754E-2</v>
      </c>
      <c r="AH6523" t="str">
        <f>_xlfn.IFNA(VLOOKUP(Sales_Transactions[[#This Row],[Order ID]],Returned_Items[#All],2,FALSE),"Not Returned")</f>
        <v>Not Returned</v>
      </c>
    </row>
    <row r="6524" spans="1:34" x14ac:dyDescent="0.25">
      <c r="A6524">
        <v>35840</v>
      </c>
      <c r="C6524" t="s">
        <v>3285</v>
      </c>
      <c r="D6524" s="2" t="str">
        <f>TEXT(MID(Sales_Transactions[[#This Row],[Order Date]],2,5),"d/m/yyy")</f>
        <v>29/5/2010</v>
      </c>
      <c r="E6524" s="2" t="str">
        <f>TEXT(MID(Sales_Transactions[[#This Row],[Order Date]],2,5),"d")</f>
        <v>29</v>
      </c>
      <c r="F6524" s="2" t="str">
        <f>TEXT(MID(Sales_Transactions[[#This Row],[Order Date]],2,5),"m")</f>
        <v>5</v>
      </c>
      <c r="G6524" s="2" t="str">
        <f>TEXT(MID(Sales_Transactions[[#This Row],[Order Date]],2,5),"yyy")</f>
        <v>2010</v>
      </c>
      <c r="H6524" s="2" t="str">
        <f>TEXT(MID(Sales_Transactions[[#This Row],[Order Date]],2,5),"yyy/m")</f>
        <v>2010/5</v>
      </c>
      <c r="I6524" t="s">
        <v>33</v>
      </c>
      <c r="J6524">
        <f t="shared" si="606"/>
        <v>4</v>
      </c>
      <c r="K6524" s="2">
        <v>36</v>
      </c>
      <c r="L6524" s="3">
        <v>173.08</v>
      </c>
      <c r="M6524" s="4">
        <v>0.04</v>
      </c>
      <c r="N6524" s="5" t="s">
        <v>23</v>
      </c>
      <c r="O6524" s="3">
        <v>81.63</v>
      </c>
      <c r="P6524" s="3">
        <v>4.91</v>
      </c>
      <c r="Q6524" s="3">
        <v>0.5</v>
      </c>
      <c r="R6524" s="5" t="s">
        <v>3355</v>
      </c>
      <c r="S6524" s="5" t="s">
        <v>3356</v>
      </c>
      <c r="T6524" s="5" t="str">
        <f t="shared" si="607"/>
        <v>Ashley Jarboe</v>
      </c>
      <c r="U6524" t="s">
        <v>3490</v>
      </c>
      <c r="V6524" s="5" t="s">
        <v>74</v>
      </c>
      <c r="W6524" s="5" t="s">
        <v>28</v>
      </c>
      <c r="X6524" s="5" t="s">
        <v>115</v>
      </c>
      <c r="Y6524" s="5" t="s">
        <v>2453</v>
      </c>
      <c r="Z6524" s="5" t="s">
        <v>43</v>
      </c>
      <c r="AA6524" s="4">
        <v>0.36</v>
      </c>
      <c r="AB6524" s="1">
        <v>40328</v>
      </c>
      <c r="AC6524" s="1">
        <v>23072</v>
      </c>
      <c r="AD6524">
        <f t="shared" si="608"/>
        <v>1</v>
      </c>
      <c r="AE6524">
        <f t="shared" ca="1" si="609"/>
        <v>61</v>
      </c>
      <c r="AF6524" t="str">
        <f t="shared" ca="1" si="610"/>
        <v>18-64</v>
      </c>
      <c r="AG6524" s="3">
        <f t="shared" si="611"/>
        <v>0.15022322222222223</v>
      </c>
      <c r="AH6524" t="str">
        <f>_xlfn.IFNA(VLOOKUP(Sales_Transactions[[#This Row],[Order ID]],Returned_Items[#All],2,FALSE),"Not Returned")</f>
        <v>Not Returned</v>
      </c>
    </row>
    <row r="6525" spans="1:34" x14ac:dyDescent="0.25">
      <c r="A6525">
        <v>35840</v>
      </c>
      <c r="C6525" t="s">
        <v>3285</v>
      </c>
      <c r="D6525" s="2" t="str">
        <f>TEXT(MID(Sales_Transactions[[#This Row],[Order Date]],2,5),"d/m/yyy")</f>
        <v>29/5/2010</v>
      </c>
      <c r="E6525" s="2" t="str">
        <f>TEXT(MID(Sales_Transactions[[#This Row],[Order Date]],2,5),"d")</f>
        <v>29</v>
      </c>
      <c r="F6525" s="2" t="str">
        <f>TEXT(MID(Sales_Transactions[[#This Row],[Order Date]],2,5),"m")</f>
        <v>5</v>
      </c>
      <c r="G6525" s="2" t="str">
        <f>TEXT(MID(Sales_Transactions[[#This Row],[Order Date]],2,5),"yyy")</f>
        <v>2010</v>
      </c>
      <c r="H6525" s="2" t="str">
        <f>TEXT(MID(Sales_Transactions[[#This Row],[Order Date]],2,5),"yyy/m")</f>
        <v>2010/5</v>
      </c>
      <c r="I6525" t="s">
        <v>33</v>
      </c>
      <c r="J6525">
        <f t="shared" si="606"/>
        <v>4</v>
      </c>
      <c r="K6525" s="2">
        <v>49</v>
      </c>
      <c r="L6525" s="3">
        <v>3492.6585</v>
      </c>
      <c r="M6525" s="4">
        <v>0.08</v>
      </c>
      <c r="N6525" s="5" t="s">
        <v>23</v>
      </c>
      <c r="O6525" s="3">
        <v>1181.81</v>
      </c>
      <c r="P6525" s="3">
        <v>85.99</v>
      </c>
      <c r="Q6525" s="3">
        <v>0.99</v>
      </c>
      <c r="R6525" s="5" t="s">
        <v>3355</v>
      </c>
      <c r="S6525" s="5" t="s">
        <v>3356</v>
      </c>
      <c r="T6525" s="5" t="str">
        <f t="shared" si="607"/>
        <v>Ashley Jarboe</v>
      </c>
      <c r="U6525" t="s">
        <v>3490</v>
      </c>
      <c r="V6525" s="5" t="s">
        <v>74</v>
      </c>
      <c r="W6525" s="5" t="s">
        <v>48</v>
      </c>
      <c r="X6525" s="5" t="s">
        <v>49</v>
      </c>
      <c r="Y6525" s="5" t="s">
        <v>1261</v>
      </c>
      <c r="Z6525" s="5" t="s">
        <v>84</v>
      </c>
      <c r="AA6525" s="4">
        <v>0.55000000000000004</v>
      </c>
      <c r="AB6525" s="1">
        <v>40329</v>
      </c>
      <c r="AC6525" s="1">
        <v>25765</v>
      </c>
      <c r="AD6525">
        <f t="shared" si="608"/>
        <v>2</v>
      </c>
      <c r="AE6525">
        <f t="shared" ca="1" si="609"/>
        <v>54</v>
      </c>
      <c r="AF6525" t="str">
        <f t="shared" ca="1" si="610"/>
        <v>18-64</v>
      </c>
      <c r="AG6525" s="3">
        <f t="shared" si="611"/>
        <v>1.7736981224489794</v>
      </c>
      <c r="AH6525" t="str">
        <f>_xlfn.IFNA(VLOOKUP(Sales_Transactions[[#This Row],[Order ID]],Returned_Items[#All],2,FALSE),"Not Returned")</f>
        <v>Not Returned</v>
      </c>
    </row>
    <row r="6526" spans="1:34" x14ac:dyDescent="0.25">
      <c r="A6526">
        <v>36069</v>
      </c>
      <c r="C6526" t="s">
        <v>1970</v>
      </c>
      <c r="D6526" s="2" t="str">
        <f>TEXT(MID(Sales_Transactions[[#This Row],[Order Date]],2,5),"d/m/yyy")</f>
        <v>5/12/2009</v>
      </c>
      <c r="E6526" s="2" t="str">
        <f>TEXT(MID(Sales_Transactions[[#This Row],[Order Date]],2,5),"d")</f>
        <v>5</v>
      </c>
      <c r="F6526" s="2" t="str">
        <f>TEXT(MID(Sales_Transactions[[#This Row],[Order Date]],2,5),"m")</f>
        <v>12</v>
      </c>
      <c r="G6526" s="2" t="str">
        <f>TEXT(MID(Sales_Transactions[[#This Row],[Order Date]],2,5),"yyy")</f>
        <v>2009</v>
      </c>
      <c r="H6526" s="2" t="str">
        <f>TEXT(MID(Sales_Transactions[[#This Row],[Order Date]],2,5),"yyy/m")</f>
        <v>2009/12</v>
      </c>
      <c r="I6526" t="s">
        <v>22</v>
      </c>
      <c r="J6526">
        <f t="shared" si="606"/>
        <v>2</v>
      </c>
      <c r="K6526" s="2">
        <v>13</v>
      </c>
      <c r="L6526" s="3">
        <v>453.09</v>
      </c>
      <c r="M6526" s="4">
        <v>0.09</v>
      </c>
      <c r="N6526" s="5" t="s">
        <v>23</v>
      </c>
      <c r="O6526" s="3">
        <v>107.74</v>
      </c>
      <c r="P6526" s="3">
        <v>35.94</v>
      </c>
      <c r="Q6526" s="3">
        <v>6.66</v>
      </c>
      <c r="R6526" s="5" t="s">
        <v>3355</v>
      </c>
      <c r="S6526" s="5" t="s">
        <v>3356</v>
      </c>
      <c r="T6526" s="5" t="str">
        <f t="shared" si="607"/>
        <v>Ashley Jarboe</v>
      </c>
      <c r="U6526" t="s">
        <v>3490</v>
      </c>
      <c r="V6526" s="5" t="s">
        <v>74</v>
      </c>
      <c r="W6526" s="5" t="s">
        <v>28</v>
      </c>
      <c r="X6526" s="5" t="s">
        <v>98</v>
      </c>
      <c r="Y6526" s="5" t="s">
        <v>2571</v>
      </c>
      <c r="Z6526" s="5" t="s">
        <v>43</v>
      </c>
      <c r="AA6526" s="4">
        <v>0.4</v>
      </c>
      <c r="AB6526" s="1">
        <v>40157</v>
      </c>
      <c r="AC6526" s="1">
        <v>25878</v>
      </c>
      <c r="AD6526">
        <f t="shared" si="608"/>
        <v>5</v>
      </c>
      <c r="AE6526">
        <f t="shared" ca="1" si="609"/>
        <v>53</v>
      </c>
      <c r="AF6526" t="str">
        <f t="shared" ca="1" si="610"/>
        <v>18-64</v>
      </c>
      <c r="AG6526" s="3">
        <f t="shared" si="611"/>
        <v>3.2744349230769236</v>
      </c>
      <c r="AH6526" t="str">
        <f>_xlfn.IFNA(VLOOKUP(Sales_Transactions[[#This Row],[Order ID]],Returned_Items[#All],2,FALSE),"Not Returned")</f>
        <v>Not Returned</v>
      </c>
    </row>
    <row r="6527" spans="1:34" x14ac:dyDescent="0.25">
      <c r="A6527">
        <v>36069</v>
      </c>
      <c r="C6527" t="s">
        <v>1970</v>
      </c>
      <c r="D6527" s="2" t="str">
        <f>TEXT(MID(Sales_Transactions[[#This Row],[Order Date]],2,5),"d/m/yyy")</f>
        <v>5/12/2009</v>
      </c>
      <c r="E6527" s="2" t="str">
        <f>TEXT(MID(Sales_Transactions[[#This Row],[Order Date]],2,5),"d")</f>
        <v>5</v>
      </c>
      <c r="F6527" s="2" t="str">
        <f>TEXT(MID(Sales_Transactions[[#This Row],[Order Date]],2,5),"m")</f>
        <v>12</v>
      </c>
      <c r="G6527" s="2" t="str">
        <f>TEXT(MID(Sales_Transactions[[#This Row],[Order Date]],2,5),"yyy")</f>
        <v>2009</v>
      </c>
      <c r="H6527" s="2" t="str">
        <f>TEXT(MID(Sales_Transactions[[#This Row],[Order Date]],2,5),"yyy/m")</f>
        <v>2009/12</v>
      </c>
      <c r="I6527" t="s">
        <v>22</v>
      </c>
      <c r="J6527">
        <f t="shared" si="606"/>
        <v>2</v>
      </c>
      <c r="K6527" s="2">
        <v>15</v>
      </c>
      <c r="L6527" s="3">
        <v>2758.22</v>
      </c>
      <c r="M6527" s="4">
        <v>0</v>
      </c>
      <c r="N6527" s="5" t="s">
        <v>23</v>
      </c>
      <c r="O6527" s="3">
        <v>966.81</v>
      </c>
      <c r="P6527" s="3">
        <v>170.98</v>
      </c>
      <c r="Q6527" s="3">
        <v>13.99</v>
      </c>
      <c r="R6527" s="5" t="s">
        <v>3355</v>
      </c>
      <c r="S6527" s="5" t="s">
        <v>3356</v>
      </c>
      <c r="T6527" s="5" t="str">
        <f t="shared" si="607"/>
        <v>Ashley Jarboe</v>
      </c>
      <c r="U6527" t="s">
        <v>3490</v>
      </c>
      <c r="V6527" s="5" t="s">
        <v>74</v>
      </c>
      <c r="W6527" s="5" t="s">
        <v>57</v>
      </c>
      <c r="X6527" s="5" t="s">
        <v>58</v>
      </c>
      <c r="Y6527" s="5" t="s">
        <v>2742</v>
      </c>
      <c r="Z6527" s="5" t="s">
        <v>56</v>
      </c>
      <c r="AA6527" s="4">
        <v>0.75</v>
      </c>
      <c r="AB6527" s="1">
        <v>40159</v>
      </c>
      <c r="AC6527" s="1">
        <v>22728</v>
      </c>
      <c r="AD6527">
        <f t="shared" si="608"/>
        <v>7</v>
      </c>
      <c r="AE6527">
        <f t="shared" ca="1" si="609"/>
        <v>62</v>
      </c>
      <c r="AF6527" t="str">
        <f t="shared" ca="1" si="610"/>
        <v>18-64</v>
      </c>
      <c r="AG6527" s="3">
        <f t="shared" si="611"/>
        <v>12.331333333333333</v>
      </c>
      <c r="AH6527" t="str">
        <f>_xlfn.IFNA(VLOOKUP(Sales_Transactions[[#This Row],[Order ID]],Returned_Items[#All],2,FALSE),"Not Returned")</f>
        <v>Not Returned</v>
      </c>
    </row>
    <row r="6528" spans="1:34" x14ac:dyDescent="0.25">
      <c r="A6528">
        <v>36069</v>
      </c>
      <c r="C6528" t="s">
        <v>1970</v>
      </c>
      <c r="D6528" s="2" t="str">
        <f>TEXT(MID(Sales_Transactions[[#This Row],[Order Date]],2,5),"d/m/yyy")</f>
        <v>5/12/2009</v>
      </c>
      <c r="E6528" s="2" t="str">
        <f>TEXT(MID(Sales_Transactions[[#This Row],[Order Date]],2,5),"d")</f>
        <v>5</v>
      </c>
      <c r="F6528" s="2" t="str">
        <f>TEXT(MID(Sales_Transactions[[#This Row],[Order Date]],2,5),"m")</f>
        <v>12</v>
      </c>
      <c r="G6528" s="2" t="str">
        <f>TEXT(MID(Sales_Transactions[[#This Row],[Order Date]],2,5),"yyy")</f>
        <v>2009</v>
      </c>
      <c r="H6528" s="2" t="str">
        <f>TEXT(MID(Sales_Transactions[[#This Row],[Order Date]],2,5),"yyy/m")</f>
        <v>2009/12</v>
      </c>
      <c r="I6528" t="s">
        <v>22</v>
      </c>
      <c r="J6528">
        <f t="shared" si="606"/>
        <v>2</v>
      </c>
      <c r="K6528" s="2">
        <v>20</v>
      </c>
      <c r="L6528" s="3">
        <v>102.61</v>
      </c>
      <c r="M6528" s="4">
        <v>0.09</v>
      </c>
      <c r="N6528" s="5" t="s">
        <v>23</v>
      </c>
      <c r="O6528" s="3">
        <v>-92.01</v>
      </c>
      <c r="P6528" s="3">
        <v>4.9800000000000004</v>
      </c>
      <c r="Q6528" s="3">
        <v>7.44</v>
      </c>
      <c r="R6528" s="5" t="s">
        <v>3355</v>
      </c>
      <c r="S6528" s="5" t="s">
        <v>3356</v>
      </c>
      <c r="T6528" s="5" t="str">
        <f t="shared" si="607"/>
        <v>Ashley Jarboe</v>
      </c>
      <c r="U6528" t="s">
        <v>3490</v>
      </c>
      <c r="V6528" s="5" t="s">
        <v>74</v>
      </c>
      <c r="W6528" s="5" t="s">
        <v>28</v>
      </c>
      <c r="X6528" s="5" t="s">
        <v>75</v>
      </c>
      <c r="Y6528" s="5" t="s">
        <v>2061</v>
      </c>
      <c r="Z6528" s="5" t="s">
        <v>43</v>
      </c>
      <c r="AA6528" s="4">
        <v>0.36</v>
      </c>
      <c r="AB6528" s="1">
        <v>40154</v>
      </c>
      <c r="AC6528" s="1">
        <v>22365</v>
      </c>
      <c r="AD6528">
        <f t="shared" si="608"/>
        <v>2</v>
      </c>
      <c r="AE6528">
        <f t="shared" ca="1" si="609"/>
        <v>63</v>
      </c>
      <c r="AF6528" t="str">
        <f t="shared" ca="1" si="610"/>
        <v>18-64</v>
      </c>
      <c r="AG6528" s="3">
        <f t="shared" si="611"/>
        <v>0.62077590000000005</v>
      </c>
      <c r="AH6528" t="str">
        <f>_xlfn.IFNA(VLOOKUP(Sales_Transactions[[#This Row],[Order ID]],Returned_Items[#All],2,FALSE),"Not Returned")</f>
        <v>Not Returned</v>
      </c>
    </row>
    <row r="6529" spans="1:34" x14ac:dyDescent="0.25">
      <c r="A6529">
        <v>36640</v>
      </c>
      <c r="C6529" t="s">
        <v>1624</v>
      </c>
      <c r="D6529" s="2" t="str">
        <f>TEXT(MID(Sales_Transactions[[#This Row],[Order Date]],2,5),"d/m/yyy")</f>
        <v>18/11/2011</v>
      </c>
      <c r="E6529" s="2" t="str">
        <f>TEXT(MID(Sales_Transactions[[#This Row],[Order Date]],2,5),"d")</f>
        <v>18</v>
      </c>
      <c r="F6529" s="2" t="str">
        <f>TEXT(MID(Sales_Transactions[[#This Row],[Order Date]],2,5),"m")</f>
        <v>11</v>
      </c>
      <c r="G6529" s="2" t="str">
        <f>TEXT(MID(Sales_Transactions[[#This Row],[Order Date]],2,5),"yyy")</f>
        <v>2011</v>
      </c>
      <c r="H6529" s="2" t="str">
        <f>TEXT(MID(Sales_Transactions[[#This Row],[Order Date]],2,5),"yyy/m")</f>
        <v>2011/11</v>
      </c>
      <c r="I6529" t="s">
        <v>52</v>
      </c>
      <c r="J6529">
        <f t="shared" si="606"/>
        <v>1</v>
      </c>
      <c r="K6529" s="2">
        <v>18</v>
      </c>
      <c r="L6529" s="3">
        <v>416.39</v>
      </c>
      <c r="M6529" s="4">
        <v>0.06</v>
      </c>
      <c r="N6529" s="5" t="s">
        <v>67</v>
      </c>
      <c r="O6529" s="3">
        <v>119.47</v>
      </c>
      <c r="P6529" s="3">
        <v>22.24</v>
      </c>
      <c r="Q6529" s="3">
        <v>1.99</v>
      </c>
      <c r="R6529" s="5" t="s">
        <v>2799</v>
      </c>
      <c r="S6529" s="5" t="s">
        <v>3185</v>
      </c>
      <c r="T6529" s="5" t="str">
        <f t="shared" si="607"/>
        <v>Benjamin Patterson</v>
      </c>
      <c r="U6529" t="s">
        <v>3490</v>
      </c>
      <c r="V6529" s="5" t="s">
        <v>47</v>
      </c>
      <c r="W6529" s="5" t="s">
        <v>48</v>
      </c>
      <c r="X6529" s="5" t="s">
        <v>87</v>
      </c>
      <c r="Y6529" s="5" t="s">
        <v>1976</v>
      </c>
      <c r="Z6529" s="5" t="s">
        <v>60</v>
      </c>
      <c r="AA6529" s="4">
        <v>0.43</v>
      </c>
      <c r="AB6529" s="1">
        <v>40867</v>
      </c>
      <c r="AC6529" s="1">
        <v>22550</v>
      </c>
      <c r="AD6529">
        <f t="shared" si="608"/>
        <v>2</v>
      </c>
      <c r="AE6529">
        <f t="shared" ca="1" si="609"/>
        <v>62</v>
      </c>
      <c r="AF6529" t="str">
        <f t="shared" ca="1" si="610"/>
        <v>18-64</v>
      </c>
      <c r="AG6529" s="3">
        <f t="shared" si="611"/>
        <v>1.3453697777777776</v>
      </c>
      <c r="AH6529" t="str">
        <f>_xlfn.IFNA(VLOOKUP(Sales_Transactions[[#This Row],[Order ID]],Returned_Items[#All],2,FALSE),"Not Returned")</f>
        <v>Not Returned</v>
      </c>
    </row>
    <row r="6530" spans="1:34" x14ac:dyDescent="0.25">
      <c r="A6530">
        <v>36931</v>
      </c>
      <c r="C6530" t="s">
        <v>1727</v>
      </c>
      <c r="D6530" s="2" t="str">
        <f>TEXT(MID(Sales_Transactions[[#This Row],[Order Date]],2,5),"d/m/yyy")</f>
        <v>19/1/2011</v>
      </c>
      <c r="E6530" s="2" t="str">
        <f>TEXT(MID(Sales_Transactions[[#This Row],[Order Date]],2,5),"d")</f>
        <v>19</v>
      </c>
      <c r="F6530" s="2" t="str">
        <f>TEXT(MID(Sales_Transactions[[#This Row],[Order Date]],2,5),"m")</f>
        <v>1</v>
      </c>
      <c r="G6530" s="2" t="str">
        <f>TEXT(MID(Sales_Transactions[[#This Row],[Order Date]],2,5),"yyy")</f>
        <v>2011</v>
      </c>
      <c r="H6530" s="2" t="str">
        <f>TEXT(MID(Sales_Transactions[[#This Row],[Order Date]],2,5),"yyy/m")</f>
        <v>2011/1</v>
      </c>
      <c r="I6530" t="s">
        <v>52</v>
      </c>
      <c r="J6530">
        <f t="shared" ref="J6530:J6593" si="612">IF(I6530="Making Critical",5,IF(I6530="High",4,IF(I6530="Medium",3,IF(I6530="Low",2,1))))</f>
        <v>1</v>
      </c>
      <c r="K6530" s="2">
        <v>46</v>
      </c>
      <c r="L6530" s="3">
        <v>180.56</v>
      </c>
      <c r="M6530" s="4">
        <v>0.1</v>
      </c>
      <c r="N6530" s="5" t="s">
        <v>23</v>
      </c>
      <c r="O6530" s="3">
        <v>-15.79</v>
      </c>
      <c r="P6530" s="3">
        <v>4.28</v>
      </c>
      <c r="Q6530" s="3">
        <v>1.6</v>
      </c>
      <c r="R6530" s="5" t="s">
        <v>3355</v>
      </c>
      <c r="S6530" s="5" t="s">
        <v>3356</v>
      </c>
      <c r="T6530" s="5" t="str">
        <f t="shared" ref="T6530:T6593" si="613">R6530 &amp; " " &amp; S6530</f>
        <v>Ashley Jarboe</v>
      </c>
      <c r="U6530" t="s">
        <v>3490</v>
      </c>
      <c r="V6530" s="5" t="s">
        <v>74</v>
      </c>
      <c r="W6530" s="5" t="s">
        <v>28</v>
      </c>
      <c r="X6530" s="5" t="s">
        <v>124</v>
      </c>
      <c r="Y6530" s="5" t="s">
        <v>1802</v>
      </c>
      <c r="Z6530" s="5" t="s">
        <v>84</v>
      </c>
      <c r="AA6530" s="4">
        <v>0.57999999999999996</v>
      </c>
      <c r="AB6530" s="1">
        <v>40562</v>
      </c>
      <c r="AC6530" s="1">
        <v>22466</v>
      </c>
      <c r="AD6530">
        <f t="shared" ref="AD6530:AD6593" si="614">_xlfn.DAYS(AB6530,D6530)</f>
        <v>0</v>
      </c>
      <c r="AE6530">
        <f t="shared" ref="AE6530:AE6593" ca="1" si="615">DATEDIF(AC6530,TODAY(),"Y")</f>
        <v>63</v>
      </c>
      <c r="AF6530" t="str">
        <f t="shared" ref="AF6530:AF6593" ca="1" si="616">IF(AE6530&lt;18,"Under 18",IF(AE6530&lt;65,"18-64","Over 65"))</f>
        <v>18-64</v>
      </c>
      <c r="AG6530" s="3">
        <f t="shared" ref="AG6530:AG6593" si="617" xml:space="preserve"> (P6530 - (M6530 / 100) * P6530 + Q6530) / K6530</f>
        <v>0.12773304347826089</v>
      </c>
      <c r="AH6530" t="str">
        <f>_xlfn.IFNA(VLOOKUP(Sales_Transactions[[#This Row],[Order ID]],Returned_Items[#All],2,FALSE),"Not Returned")</f>
        <v>Not Returned</v>
      </c>
    </row>
    <row r="6531" spans="1:34" x14ac:dyDescent="0.25">
      <c r="A6531">
        <v>37543</v>
      </c>
      <c r="C6531" t="s">
        <v>201</v>
      </c>
      <c r="D6531" s="2" t="str">
        <f>TEXT(MID(Sales_Transactions[[#This Row],[Order Date]],2,5),"d/m/yyy")</f>
        <v>31/12/2011</v>
      </c>
      <c r="E6531" s="2" t="str">
        <f>TEXT(MID(Sales_Transactions[[#This Row],[Order Date]],2,5),"d")</f>
        <v>31</v>
      </c>
      <c r="F6531" s="2" t="str">
        <f>TEXT(MID(Sales_Transactions[[#This Row],[Order Date]],2,5),"m")</f>
        <v>12</v>
      </c>
      <c r="G6531" s="2" t="str">
        <f>TEXT(MID(Sales_Transactions[[#This Row],[Order Date]],2,5),"yyy")</f>
        <v>2011</v>
      </c>
      <c r="H6531" s="2" t="str">
        <f>TEXT(MID(Sales_Transactions[[#This Row],[Order Date]],2,5),"yyy/m")</f>
        <v>2011/12</v>
      </c>
      <c r="I6531" t="s">
        <v>78</v>
      </c>
      <c r="J6531">
        <f t="shared" si="612"/>
        <v>3</v>
      </c>
      <c r="K6531" s="2">
        <v>6</v>
      </c>
      <c r="L6531" s="3">
        <v>241.85</v>
      </c>
      <c r="M6531" s="4">
        <v>0.01</v>
      </c>
      <c r="N6531" s="5" t="s">
        <v>23</v>
      </c>
      <c r="O6531" s="3">
        <v>-4.5</v>
      </c>
      <c r="P6531" s="3">
        <v>36.549999999999997</v>
      </c>
      <c r="Q6531" s="3">
        <v>13.89</v>
      </c>
      <c r="R6531" s="5" t="s">
        <v>2245</v>
      </c>
      <c r="S6531" s="5" t="s">
        <v>903</v>
      </c>
      <c r="T6531" s="5" t="str">
        <f t="shared" si="613"/>
        <v>Ed Braxton</v>
      </c>
      <c r="U6531" t="s">
        <v>3490</v>
      </c>
      <c r="V6531" s="5" t="s">
        <v>74</v>
      </c>
      <c r="W6531" s="5" t="s">
        <v>28</v>
      </c>
      <c r="X6531" s="5" t="s">
        <v>124</v>
      </c>
      <c r="Y6531" s="5" t="s">
        <v>460</v>
      </c>
      <c r="Z6531" s="5" t="s">
        <v>84</v>
      </c>
      <c r="AA6531" s="4">
        <v>0.41</v>
      </c>
      <c r="AB6531" s="1">
        <v>40909</v>
      </c>
      <c r="AC6531" s="1">
        <v>22420</v>
      </c>
      <c r="AD6531">
        <f t="shared" si="614"/>
        <v>1</v>
      </c>
      <c r="AE6531">
        <f t="shared" ca="1" si="615"/>
        <v>63</v>
      </c>
      <c r="AF6531" t="str">
        <f t="shared" ca="1" si="616"/>
        <v>18-64</v>
      </c>
      <c r="AG6531" s="3">
        <f t="shared" si="617"/>
        <v>8.4060574999999993</v>
      </c>
      <c r="AH6531" t="str">
        <f>_xlfn.IFNA(VLOOKUP(Sales_Transactions[[#This Row],[Order ID]],Returned_Items[#All],2,FALSE),"Not Returned")</f>
        <v>Not Returned</v>
      </c>
    </row>
    <row r="6532" spans="1:34" x14ac:dyDescent="0.25">
      <c r="A6532">
        <v>39111</v>
      </c>
      <c r="C6532" t="s">
        <v>1089</v>
      </c>
      <c r="D6532" s="2" t="str">
        <f>TEXT(MID(Sales_Transactions[[#This Row],[Order Date]],2,5),"d/m/yyy")</f>
        <v>25/7/2011</v>
      </c>
      <c r="E6532" s="2" t="str">
        <f>TEXT(MID(Sales_Transactions[[#This Row],[Order Date]],2,5),"d")</f>
        <v>25</v>
      </c>
      <c r="F6532" s="2" t="str">
        <f>TEXT(MID(Sales_Transactions[[#This Row],[Order Date]],2,5),"m")</f>
        <v>7</v>
      </c>
      <c r="G6532" s="2" t="str">
        <f>TEXT(MID(Sales_Transactions[[#This Row],[Order Date]],2,5),"yyy")</f>
        <v>2011</v>
      </c>
      <c r="H6532" s="2" t="str">
        <f>TEXT(MID(Sales_Transactions[[#This Row],[Order Date]],2,5),"yyy/m")</f>
        <v>2011/7</v>
      </c>
      <c r="I6532" t="s">
        <v>78</v>
      </c>
      <c r="J6532">
        <f t="shared" si="612"/>
        <v>3</v>
      </c>
      <c r="K6532" s="2">
        <v>1</v>
      </c>
      <c r="L6532" s="3">
        <v>182.4</v>
      </c>
      <c r="M6532" s="4">
        <v>0.09</v>
      </c>
      <c r="N6532" s="5" t="s">
        <v>23</v>
      </c>
      <c r="O6532" s="3">
        <v>-114.22</v>
      </c>
      <c r="P6532" s="3">
        <v>178.47</v>
      </c>
      <c r="Q6532" s="3">
        <v>19.989999999999998</v>
      </c>
      <c r="R6532" s="5" t="s">
        <v>585</v>
      </c>
      <c r="S6532" s="5" t="s">
        <v>1419</v>
      </c>
      <c r="T6532" s="5" t="str">
        <f t="shared" si="613"/>
        <v>Cindy Stewart</v>
      </c>
      <c r="U6532" t="s">
        <v>3490</v>
      </c>
      <c r="V6532" s="5" t="s">
        <v>47</v>
      </c>
      <c r="W6532" s="5" t="s">
        <v>28</v>
      </c>
      <c r="X6532" s="5" t="s">
        <v>29</v>
      </c>
      <c r="Y6532" s="5" t="s">
        <v>2127</v>
      </c>
      <c r="Z6532" s="5" t="s">
        <v>43</v>
      </c>
      <c r="AA6532" s="4">
        <v>0.55000000000000004</v>
      </c>
      <c r="AB6532" s="1">
        <v>40752</v>
      </c>
      <c r="AC6532" s="1">
        <v>22057</v>
      </c>
      <c r="AD6532">
        <f t="shared" si="614"/>
        <v>3</v>
      </c>
      <c r="AE6532">
        <f t="shared" ca="1" si="615"/>
        <v>64</v>
      </c>
      <c r="AF6532" t="str">
        <f t="shared" ca="1" si="616"/>
        <v>18-64</v>
      </c>
      <c r="AG6532" s="3">
        <f t="shared" si="617"/>
        <v>198.29937700000002</v>
      </c>
      <c r="AH6532" t="str">
        <f>_xlfn.IFNA(VLOOKUP(Sales_Transactions[[#This Row],[Order ID]],Returned_Items[#All],2,FALSE),"Not Returned")</f>
        <v>Not Returned</v>
      </c>
    </row>
    <row r="6533" spans="1:34" x14ac:dyDescent="0.25">
      <c r="A6533">
        <v>39111</v>
      </c>
      <c r="C6533" t="s">
        <v>1089</v>
      </c>
      <c r="D6533" s="2" t="str">
        <f>TEXT(MID(Sales_Transactions[[#This Row],[Order Date]],2,5),"d/m/yyy")</f>
        <v>25/7/2011</v>
      </c>
      <c r="E6533" s="2" t="str">
        <f>TEXT(MID(Sales_Transactions[[#This Row],[Order Date]],2,5),"d")</f>
        <v>25</v>
      </c>
      <c r="F6533" s="2" t="str">
        <f>TEXT(MID(Sales_Transactions[[#This Row],[Order Date]],2,5),"m")</f>
        <v>7</v>
      </c>
      <c r="G6533" s="2" t="str">
        <f>TEXT(MID(Sales_Transactions[[#This Row],[Order Date]],2,5),"yyy")</f>
        <v>2011</v>
      </c>
      <c r="H6533" s="2" t="str">
        <f>TEXT(MID(Sales_Transactions[[#This Row],[Order Date]],2,5),"yyy/m")</f>
        <v>2011/7</v>
      </c>
      <c r="I6533" t="s">
        <v>78</v>
      </c>
      <c r="J6533">
        <f t="shared" si="612"/>
        <v>3</v>
      </c>
      <c r="K6533" s="2">
        <v>20</v>
      </c>
      <c r="L6533" s="3">
        <v>6004.35</v>
      </c>
      <c r="M6533" s="4">
        <v>0.05</v>
      </c>
      <c r="N6533" s="5" t="s">
        <v>23</v>
      </c>
      <c r="O6533" s="3">
        <v>1767.56</v>
      </c>
      <c r="P6533" s="3">
        <v>300.97000000000003</v>
      </c>
      <c r="Q6533" s="3">
        <v>7.18</v>
      </c>
      <c r="R6533" s="5" t="s">
        <v>585</v>
      </c>
      <c r="S6533" s="5" t="s">
        <v>1419</v>
      </c>
      <c r="T6533" s="5" t="str">
        <f t="shared" si="613"/>
        <v>Cindy Stewart</v>
      </c>
      <c r="U6533" t="s">
        <v>3490</v>
      </c>
      <c r="V6533" s="5" t="s">
        <v>47</v>
      </c>
      <c r="W6533" s="5" t="s">
        <v>48</v>
      </c>
      <c r="X6533" s="5" t="s">
        <v>87</v>
      </c>
      <c r="Y6533" s="5" t="s">
        <v>2953</v>
      </c>
      <c r="Z6533" s="5" t="s">
        <v>43</v>
      </c>
      <c r="AA6533" s="4">
        <v>0.48</v>
      </c>
      <c r="AB6533" s="1">
        <v>40751</v>
      </c>
      <c r="AC6533" s="1">
        <v>21982</v>
      </c>
      <c r="AD6533">
        <f t="shared" si="614"/>
        <v>2</v>
      </c>
      <c r="AE6533">
        <f t="shared" ca="1" si="615"/>
        <v>64</v>
      </c>
      <c r="AF6533" t="str">
        <f t="shared" ca="1" si="616"/>
        <v>18-64</v>
      </c>
      <c r="AG6533" s="3">
        <f t="shared" si="617"/>
        <v>15.399975750000001</v>
      </c>
      <c r="AH6533" t="str">
        <f>_xlfn.IFNA(VLOOKUP(Sales_Transactions[[#This Row],[Order ID]],Returned_Items[#All],2,FALSE),"Not Returned")</f>
        <v>Not Returned</v>
      </c>
    </row>
    <row r="6534" spans="1:34" x14ac:dyDescent="0.25">
      <c r="A6534">
        <v>39139</v>
      </c>
      <c r="C6534" t="s">
        <v>776</v>
      </c>
      <c r="D6534" s="2" t="str">
        <f>TEXT(MID(Sales_Transactions[[#This Row],[Order Date]],2,5),"d/m/yyy")</f>
        <v>13/11/2010</v>
      </c>
      <c r="E6534" s="2" t="str">
        <f>TEXT(MID(Sales_Transactions[[#This Row],[Order Date]],2,5),"d")</f>
        <v>13</v>
      </c>
      <c r="F6534" s="2" t="str">
        <f>TEXT(MID(Sales_Transactions[[#This Row],[Order Date]],2,5),"m")</f>
        <v>11</v>
      </c>
      <c r="G6534" s="2" t="str">
        <f>TEXT(MID(Sales_Transactions[[#This Row],[Order Date]],2,5),"yyy")</f>
        <v>2010</v>
      </c>
      <c r="H6534" s="2" t="str">
        <f>TEXT(MID(Sales_Transactions[[#This Row],[Order Date]],2,5),"yyy/m")</f>
        <v>2010/11</v>
      </c>
      <c r="I6534" t="s">
        <v>52</v>
      </c>
      <c r="J6534">
        <f t="shared" si="612"/>
        <v>1</v>
      </c>
      <c r="K6534" s="2">
        <v>6</v>
      </c>
      <c r="L6534" s="3">
        <v>627.45299999999997</v>
      </c>
      <c r="M6534" s="4">
        <v>7.0000000000000007E-2</v>
      </c>
      <c r="N6534" s="5" t="s">
        <v>23</v>
      </c>
      <c r="O6534" s="3">
        <v>-408.25</v>
      </c>
      <c r="P6534" s="3">
        <v>125.99</v>
      </c>
      <c r="Q6534" s="3">
        <v>8.08</v>
      </c>
      <c r="R6534" s="5" t="s">
        <v>2245</v>
      </c>
      <c r="S6534" s="5" t="s">
        <v>903</v>
      </c>
      <c r="T6534" s="5" t="str">
        <f t="shared" si="613"/>
        <v>Ed Braxton</v>
      </c>
      <c r="U6534" t="s">
        <v>3490</v>
      </c>
      <c r="V6534" s="5" t="s">
        <v>74</v>
      </c>
      <c r="W6534" s="5" t="s">
        <v>48</v>
      </c>
      <c r="X6534" s="5" t="s">
        <v>49</v>
      </c>
      <c r="Y6534" s="5" t="s">
        <v>986</v>
      </c>
      <c r="Z6534" s="5" t="s">
        <v>43</v>
      </c>
      <c r="AA6534" s="4">
        <v>0.56999999999999995</v>
      </c>
      <c r="AB6534" s="1">
        <v>40495</v>
      </c>
      <c r="AC6534" s="1">
        <v>22061</v>
      </c>
      <c r="AD6534">
        <f t="shared" si="614"/>
        <v>0</v>
      </c>
      <c r="AE6534">
        <f t="shared" ca="1" si="615"/>
        <v>64</v>
      </c>
      <c r="AF6534" t="str">
        <f t="shared" ca="1" si="616"/>
        <v>18-64</v>
      </c>
      <c r="AG6534" s="3">
        <f t="shared" si="617"/>
        <v>22.330301166666668</v>
      </c>
      <c r="AH6534" t="str">
        <f>_xlfn.IFNA(VLOOKUP(Sales_Transactions[[#This Row],[Order ID]],Returned_Items[#All],2,FALSE),"Not Returned")</f>
        <v>Not Returned</v>
      </c>
    </row>
    <row r="6535" spans="1:34" x14ac:dyDescent="0.25">
      <c r="A6535">
        <v>39139</v>
      </c>
      <c r="C6535" t="s">
        <v>776</v>
      </c>
      <c r="D6535" s="2" t="str">
        <f>TEXT(MID(Sales_Transactions[[#This Row],[Order Date]],2,5),"d/m/yyy")</f>
        <v>13/11/2010</v>
      </c>
      <c r="E6535" s="2" t="str">
        <f>TEXT(MID(Sales_Transactions[[#This Row],[Order Date]],2,5),"d")</f>
        <v>13</v>
      </c>
      <c r="F6535" s="2" t="str">
        <f>TEXT(MID(Sales_Transactions[[#This Row],[Order Date]],2,5),"m")</f>
        <v>11</v>
      </c>
      <c r="G6535" s="2" t="str">
        <f>TEXT(MID(Sales_Transactions[[#This Row],[Order Date]],2,5),"yyy")</f>
        <v>2010</v>
      </c>
      <c r="H6535" s="2" t="str">
        <f>TEXT(MID(Sales_Transactions[[#This Row],[Order Date]],2,5),"yyy/m")</f>
        <v>2010/11</v>
      </c>
      <c r="I6535" t="s">
        <v>52</v>
      </c>
      <c r="J6535">
        <f t="shared" si="612"/>
        <v>1</v>
      </c>
      <c r="K6535" s="2">
        <v>50</v>
      </c>
      <c r="L6535" s="3">
        <v>3000.88</v>
      </c>
      <c r="M6535" s="4">
        <v>0.01</v>
      </c>
      <c r="N6535" s="5" t="s">
        <v>34</v>
      </c>
      <c r="O6535" s="3">
        <v>-719.17</v>
      </c>
      <c r="P6535" s="3">
        <v>58.14</v>
      </c>
      <c r="Q6535" s="3">
        <v>36.61</v>
      </c>
      <c r="R6535" s="5" t="s">
        <v>2245</v>
      </c>
      <c r="S6535" s="5" t="s">
        <v>903</v>
      </c>
      <c r="T6535" s="5" t="str">
        <f t="shared" si="613"/>
        <v>Ed Braxton</v>
      </c>
      <c r="U6535" t="s">
        <v>3490</v>
      </c>
      <c r="V6535" s="5" t="s">
        <v>74</v>
      </c>
      <c r="W6535" s="5" t="s">
        <v>57</v>
      </c>
      <c r="X6535" s="5" t="s">
        <v>104</v>
      </c>
      <c r="Y6535" s="5" t="s">
        <v>363</v>
      </c>
      <c r="Z6535" s="5" t="s">
        <v>106</v>
      </c>
      <c r="AA6535" s="4">
        <v>0.61</v>
      </c>
      <c r="AB6535" s="1">
        <v>40497</v>
      </c>
      <c r="AC6535" s="1">
        <v>13461</v>
      </c>
      <c r="AD6535">
        <f t="shared" si="614"/>
        <v>2</v>
      </c>
      <c r="AE6535">
        <f t="shared" ca="1" si="615"/>
        <v>87</v>
      </c>
      <c r="AF6535" t="str">
        <f t="shared" ca="1" si="616"/>
        <v>Over 65</v>
      </c>
      <c r="AG6535" s="3">
        <f t="shared" si="617"/>
        <v>1.8948837199999999</v>
      </c>
      <c r="AH6535" t="str">
        <f>_xlfn.IFNA(VLOOKUP(Sales_Transactions[[#This Row],[Order ID]],Returned_Items[#All],2,FALSE),"Not Returned")</f>
        <v>Not Returned</v>
      </c>
    </row>
    <row r="6536" spans="1:34" x14ac:dyDescent="0.25">
      <c r="A6536">
        <v>39139</v>
      </c>
      <c r="C6536" t="s">
        <v>776</v>
      </c>
      <c r="D6536" s="2" t="str">
        <f>TEXT(MID(Sales_Transactions[[#This Row],[Order Date]],2,5),"d/m/yyy")</f>
        <v>13/11/2010</v>
      </c>
      <c r="E6536" s="2" t="str">
        <f>TEXT(MID(Sales_Transactions[[#This Row],[Order Date]],2,5),"d")</f>
        <v>13</v>
      </c>
      <c r="F6536" s="2" t="str">
        <f>TEXT(MID(Sales_Transactions[[#This Row],[Order Date]],2,5),"m")</f>
        <v>11</v>
      </c>
      <c r="G6536" s="2" t="str">
        <f>TEXT(MID(Sales_Transactions[[#This Row],[Order Date]],2,5),"yyy")</f>
        <v>2010</v>
      </c>
      <c r="H6536" s="2" t="str">
        <f>TEXT(MID(Sales_Transactions[[#This Row],[Order Date]],2,5),"yyy/m")</f>
        <v>2010/11</v>
      </c>
      <c r="I6536" t="s">
        <v>52</v>
      </c>
      <c r="J6536">
        <f t="shared" si="612"/>
        <v>1</v>
      </c>
      <c r="K6536" s="2">
        <v>31</v>
      </c>
      <c r="L6536" s="3">
        <v>6118.38</v>
      </c>
      <c r="M6536" s="4">
        <v>0.09</v>
      </c>
      <c r="N6536" s="5" t="s">
        <v>23</v>
      </c>
      <c r="O6536" s="3">
        <v>2042.58</v>
      </c>
      <c r="P6536" s="3">
        <v>209.84</v>
      </c>
      <c r="Q6536" s="3">
        <v>21.21</v>
      </c>
      <c r="R6536" s="5" t="s">
        <v>2245</v>
      </c>
      <c r="S6536" s="5" t="s">
        <v>903</v>
      </c>
      <c r="T6536" s="5" t="str">
        <f t="shared" si="613"/>
        <v>Ed Braxton</v>
      </c>
      <c r="U6536" t="s">
        <v>3490</v>
      </c>
      <c r="V6536" s="5" t="s">
        <v>74</v>
      </c>
      <c r="W6536" s="5" t="s">
        <v>57</v>
      </c>
      <c r="X6536" s="5" t="s">
        <v>58</v>
      </c>
      <c r="Y6536" s="5" t="s">
        <v>2183</v>
      </c>
      <c r="Z6536" s="5" t="s">
        <v>31</v>
      </c>
      <c r="AA6536" s="4">
        <v>0.59</v>
      </c>
      <c r="AB6536" s="1">
        <v>40497</v>
      </c>
      <c r="AC6536" s="1">
        <v>25557</v>
      </c>
      <c r="AD6536">
        <f t="shared" si="614"/>
        <v>2</v>
      </c>
      <c r="AE6536">
        <f t="shared" ca="1" si="615"/>
        <v>54</v>
      </c>
      <c r="AF6536" t="str">
        <f t="shared" ca="1" si="616"/>
        <v>18-64</v>
      </c>
      <c r="AG6536" s="3">
        <f t="shared" si="617"/>
        <v>7.4471336774193553</v>
      </c>
      <c r="AH6536" t="str">
        <f>_xlfn.IFNA(VLOOKUP(Sales_Transactions[[#This Row],[Order ID]],Returned_Items[#All],2,FALSE),"Not Returned")</f>
        <v>Not Returned</v>
      </c>
    </row>
    <row r="6537" spans="1:34" x14ac:dyDescent="0.25">
      <c r="A6537">
        <v>39490</v>
      </c>
      <c r="C6537" t="s">
        <v>1830</v>
      </c>
      <c r="D6537" s="2" t="str">
        <f>TEXT(MID(Sales_Transactions[[#This Row],[Order Date]],2,5),"d/m/yyy")</f>
        <v>12/8/2012</v>
      </c>
      <c r="E6537" s="2" t="str">
        <f>TEXT(MID(Sales_Transactions[[#This Row],[Order Date]],2,5),"d")</f>
        <v>12</v>
      </c>
      <c r="F6537" s="2" t="str">
        <f>TEXT(MID(Sales_Transactions[[#This Row],[Order Date]],2,5),"m")</f>
        <v>8</v>
      </c>
      <c r="G6537" s="2" t="str">
        <f>TEXT(MID(Sales_Transactions[[#This Row],[Order Date]],2,5),"yyy")</f>
        <v>2012</v>
      </c>
      <c r="H6537" s="2" t="str">
        <f>TEXT(MID(Sales_Transactions[[#This Row],[Order Date]],2,5),"yyy/m")</f>
        <v>2012/8</v>
      </c>
      <c r="I6537" t="s">
        <v>22</v>
      </c>
      <c r="J6537">
        <f t="shared" si="612"/>
        <v>2</v>
      </c>
      <c r="K6537" s="2">
        <v>38</v>
      </c>
      <c r="L6537" s="3">
        <v>456.03</v>
      </c>
      <c r="M6537" s="4">
        <v>0.02</v>
      </c>
      <c r="N6537" s="5" t="s">
        <v>23</v>
      </c>
      <c r="O6537" s="3">
        <v>-61.61</v>
      </c>
      <c r="P6537" s="3">
        <v>11.97</v>
      </c>
      <c r="Q6537" s="3">
        <v>5.81</v>
      </c>
      <c r="R6537" s="5" t="s">
        <v>3355</v>
      </c>
      <c r="S6537" s="5" t="s">
        <v>3356</v>
      </c>
      <c r="T6537" s="5" t="str">
        <f t="shared" si="613"/>
        <v>Ashley Jarboe</v>
      </c>
      <c r="U6537" t="s">
        <v>3490</v>
      </c>
      <c r="V6537" s="5" t="s">
        <v>27</v>
      </c>
      <c r="W6537" s="5" t="s">
        <v>28</v>
      </c>
      <c r="X6537" s="5" t="s">
        <v>124</v>
      </c>
      <c r="Y6537" s="5" t="s">
        <v>870</v>
      </c>
      <c r="Z6537" s="5" t="s">
        <v>60</v>
      </c>
      <c r="AA6537" s="4">
        <v>0.6</v>
      </c>
      <c r="AB6537" s="1">
        <v>41133</v>
      </c>
      <c r="AC6537" s="1">
        <v>25500</v>
      </c>
      <c r="AD6537">
        <f t="shared" si="614"/>
        <v>0</v>
      </c>
      <c r="AE6537">
        <f t="shared" ca="1" si="615"/>
        <v>54</v>
      </c>
      <c r="AF6537" t="str">
        <f t="shared" ca="1" si="616"/>
        <v>18-64</v>
      </c>
      <c r="AG6537" s="3">
        <f t="shared" si="617"/>
        <v>0.46783173684210522</v>
      </c>
      <c r="AH6537" t="str">
        <f>_xlfn.IFNA(VLOOKUP(Sales_Transactions[[#This Row],[Order ID]],Returned_Items[#All],2,FALSE),"Not Returned")</f>
        <v>Returned</v>
      </c>
    </row>
    <row r="6538" spans="1:34" x14ac:dyDescent="0.25">
      <c r="A6538">
        <v>39490</v>
      </c>
      <c r="C6538" t="s">
        <v>1830</v>
      </c>
      <c r="D6538" s="2" t="str">
        <f>TEXT(MID(Sales_Transactions[[#This Row],[Order Date]],2,5),"d/m/yyy")</f>
        <v>12/8/2012</v>
      </c>
      <c r="E6538" s="2" t="str">
        <f>TEXT(MID(Sales_Transactions[[#This Row],[Order Date]],2,5),"d")</f>
        <v>12</v>
      </c>
      <c r="F6538" s="2" t="str">
        <f>TEXT(MID(Sales_Transactions[[#This Row],[Order Date]],2,5),"m")</f>
        <v>8</v>
      </c>
      <c r="G6538" s="2" t="str">
        <f>TEXT(MID(Sales_Transactions[[#This Row],[Order Date]],2,5),"yyy")</f>
        <v>2012</v>
      </c>
      <c r="H6538" s="2" t="str">
        <f>TEXT(MID(Sales_Transactions[[#This Row],[Order Date]],2,5),"yyy/m")</f>
        <v>2012/8</v>
      </c>
      <c r="I6538" t="s">
        <v>22</v>
      </c>
      <c r="J6538">
        <f t="shared" si="612"/>
        <v>2</v>
      </c>
      <c r="K6538" s="2">
        <v>17</v>
      </c>
      <c r="L6538" s="3">
        <v>2844.64</v>
      </c>
      <c r="M6538" s="4">
        <v>0.03</v>
      </c>
      <c r="N6538" s="5" t="s">
        <v>34</v>
      </c>
      <c r="O6538" s="3">
        <v>16.47</v>
      </c>
      <c r="P6538" s="3">
        <v>159.31</v>
      </c>
      <c r="Q6538" s="3">
        <v>60</v>
      </c>
      <c r="R6538" s="5" t="s">
        <v>3355</v>
      </c>
      <c r="S6538" s="5" t="s">
        <v>3356</v>
      </c>
      <c r="T6538" s="5" t="str">
        <f t="shared" si="613"/>
        <v>Ashley Jarboe</v>
      </c>
      <c r="U6538" t="s">
        <v>3490</v>
      </c>
      <c r="V6538" s="5" t="s">
        <v>27</v>
      </c>
      <c r="W6538" s="5" t="s">
        <v>57</v>
      </c>
      <c r="X6538" s="5" t="s">
        <v>107</v>
      </c>
      <c r="Y6538" s="5" t="s">
        <v>1673</v>
      </c>
      <c r="Z6538" s="5" t="s">
        <v>40</v>
      </c>
      <c r="AA6538" s="4">
        <v>0.55000000000000004</v>
      </c>
      <c r="AB6538" s="1">
        <v>41137</v>
      </c>
      <c r="AC6538" s="1">
        <v>25437</v>
      </c>
      <c r="AD6538">
        <f t="shared" si="614"/>
        <v>4</v>
      </c>
      <c r="AE6538">
        <f t="shared" ca="1" si="615"/>
        <v>54</v>
      </c>
      <c r="AF6538" t="str">
        <f t="shared" ca="1" si="616"/>
        <v>18-64</v>
      </c>
      <c r="AG6538" s="3">
        <f t="shared" si="617"/>
        <v>12.897776882352941</v>
      </c>
      <c r="AH6538" t="str">
        <f>_xlfn.IFNA(VLOOKUP(Sales_Transactions[[#This Row],[Order ID]],Returned_Items[#All],2,FALSE),"Not Returned")</f>
        <v>Returned</v>
      </c>
    </row>
    <row r="6539" spans="1:34" x14ac:dyDescent="0.25">
      <c r="A6539">
        <v>39938</v>
      </c>
      <c r="C6539" t="s">
        <v>2814</v>
      </c>
      <c r="D6539" s="2" t="str">
        <f>TEXT(MID(Sales_Transactions[[#This Row],[Order Date]],2,5),"d/m/yyy")</f>
        <v>10/6/2012</v>
      </c>
      <c r="E6539" s="2" t="str">
        <f>TEXT(MID(Sales_Transactions[[#This Row],[Order Date]],2,5),"d")</f>
        <v>10</v>
      </c>
      <c r="F6539" s="2" t="str">
        <f>TEXT(MID(Sales_Transactions[[#This Row],[Order Date]],2,5),"m")</f>
        <v>6</v>
      </c>
      <c r="G6539" s="2" t="str">
        <f>TEXT(MID(Sales_Transactions[[#This Row],[Order Date]],2,5),"yyy")</f>
        <v>2012</v>
      </c>
      <c r="H6539" s="2" t="str">
        <f>TEXT(MID(Sales_Transactions[[#This Row],[Order Date]],2,5),"yyy/m")</f>
        <v>2012/6</v>
      </c>
      <c r="I6539" t="s">
        <v>33</v>
      </c>
      <c r="J6539">
        <f t="shared" si="612"/>
        <v>4</v>
      </c>
      <c r="K6539" s="2">
        <v>5</v>
      </c>
      <c r="L6539" s="3">
        <v>169.27</v>
      </c>
      <c r="M6539" s="4">
        <v>0.1</v>
      </c>
      <c r="N6539" s="5" t="s">
        <v>23</v>
      </c>
      <c r="O6539" s="3">
        <v>-41.66</v>
      </c>
      <c r="P6539" s="3">
        <v>34.58</v>
      </c>
      <c r="Q6539" s="3">
        <v>8.99</v>
      </c>
      <c r="R6539" s="5" t="s">
        <v>585</v>
      </c>
      <c r="S6539" s="5" t="s">
        <v>1577</v>
      </c>
      <c r="T6539" s="5" t="str">
        <f t="shared" si="613"/>
        <v>Cindy Chapman</v>
      </c>
      <c r="U6539" t="s">
        <v>3490</v>
      </c>
      <c r="V6539" s="5" t="s">
        <v>47</v>
      </c>
      <c r="W6539" s="5" t="s">
        <v>28</v>
      </c>
      <c r="X6539" s="5" t="s">
        <v>124</v>
      </c>
      <c r="Y6539" s="5" t="s">
        <v>1213</v>
      </c>
      <c r="Z6539" s="5" t="s">
        <v>60</v>
      </c>
      <c r="AA6539" s="4">
        <v>0.56000000000000005</v>
      </c>
      <c r="AB6539" s="1">
        <v>41071</v>
      </c>
      <c r="AC6539" s="1">
        <v>25442</v>
      </c>
      <c r="AD6539">
        <f t="shared" si="614"/>
        <v>1</v>
      </c>
      <c r="AE6539">
        <f t="shared" ca="1" si="615"/>
        <v>54</v>
      </c>
      <c r="AF6539" t="str">
        <f t="shared" ca="1" si="616"/>
        <v>18-64</v>
      </c>
      <c r="AG6539" s="3">
        <f t="shared" si="617"/>
        <v>8.707084</v>
      </c>
      <c r="AH6539" t="str">
        <f>_xlfn.IFNA(VLOOKUP(Sales_Transactions[[#This Row],[Order ID]],Returned_Items[#All],2,FALSE),"Not Returned")</f>
        <v>Not Returned</v>
      </c>
    </row>
    <row r="6540" spans="1:34" x14ac:dyDescent="0.25">
      <c r="A6540">
        <v>40098</v>
      </c>
      <c r="C6540" t="s">
        <v>2347</v>
      </c>
      <c r="D6540" s="2" t="str">
        <f>TEXT(MID(Sales_Transactions[[#This Row],[Order Date]],2,5),"d/m/yyy")</f>
        <v>5/2/2012</v>
      </c>
      <c r="E6540" s="2" t="str">
        <f>TEXT(MID(Sales_Transactions[[#This Row],[Order Date]],2,5),"d")</f>
        <v>5</v>
      </c>
      <c r="F6540" s="2" t="str">
        <f>TEXT(MID(Sales_Transactions[[#This Row],[Order Date]],2,5),"m")</f>
        <v>2</v>
      </c>
      <c r="G6540" s="2" t="str">
        <f>TEXT(MID(Sales_Transactions[[#This Row],[Order Date]],2,5),"yyy")</f>
        <v>2012</v>
      </c>
      <c r="H6540" s="2" t="str">
        <f>TEXT(MID(Sales_Transactions[[#This Row],[Order Date]],2,5),"yyy/m")</f>
        <v>2012/2</v>
      </c>
      <c r="I6540" t="s">
        <v>22</v>
      </c>
      <c r="J6540">
        <f t="shared" si="612"/>
        <v>2</v>
      </c>
      <c r="K6540" s="2">
        <v>46</v>
      </c>
      <c r="L6540" s="3">
        <v>557.35</v>
      </c>
      <c r="M6540" s="4">
        <v>0</v>
      </c>
      <c r="N6540" s="5" t="s">
        <v>23</v>
      </c>
      <c r="O6540" s="3">
        <v>-9.19</v>
      </c>
      <c r="P6540" s="3">
        <v>11.5</v>
      </c>
      <c r="Q6540" s="3">
        <v>7.19</v>
      </c>
      <c r="R6540" s="5" t="s">
        <v>2656</v>
      </c>
      <c r="S6540" s="5" t="s">
        <v>625</v>
      </c>
      <c r="T6540" s="5" t="str">
        <f t="shared" si="613"/>
        <v>Dianna Vittorini</v>
      </c>
      <c r="U6540" t="s">
        <v>3490</v>
      </c>
      <c r="V6540" s="5" t="s">
        <v>47</v>
      </c>
      <c r="W6540" s="5" t="s">
        <v>28</v>
      </c>
      <c r="X6540" s="5" t="s">
        <v>41</v>
      </c>
      <c r="Y6540" s="5" t="s">
        <v>653</v>
      </c>
      <c r="Z6540" s="5" t="s">
        <v>43</v>
      </c>
      <c r="AA6540" s="4">
        <v>0.4</v>
      </c>
      <c r="AB6540" s="1">
        <v>40946</v>
      </c>
      <c r="AC6540" s="1">
        <v>25277</v>
      </c>
      <c r="AD6540">
        <f t="shared" si="614"/>
        <v>2</v>
      </c>
      <c r="AE6540">
        <f t="shared" ca="1" si="615"/>
        <v>55</v>
      </c>
      <c r="AF6540" t="str">
        <f t="shared" ca="1" si="616"/>
        <v>18-64</v>
      </c>
      <c r="AG6540" s="3">
        <f t="shared" si="617"/>
        <v>0.40630434782608699</v>
      </c>
      <c r="AH6540" t="str">
        <f>_xlfn.IFNA(VLOOKUP(Sales_Transactions[[#This Row],[Order ID]],Returned_Items[#All],2,FALSE),"Not Returned")</f>
        <v>Not Returned</v>
      </c>
    </row>
    <row r="6541" spans="1:34" x14ac:dyDescent="0.25">
      <c r="A6541">
        <v>40098</v>
      </c>
      <c r="C6541" t="s">
        <v>2347</v>
      </c>
      <c r="D6541" s="2" t="str">
        <f>TEXT(MID(Sales_Transactions[[#This Row],[Order Date]],2,5),"d/m/yyy")</f>
        <v>5/2/2012</v>
      </c>
      <c r="E6541" s="2" t="str">
        <f>TEXT(MID(Sales_Transactions[[#This Row],[Order Date]],2,5),"d")</f>
        <v>5</v>
      </c>
      <c r="F6541" s="2" t="str">
        <f>TEXT(MID(Sales_Transactions[[#This Row],[Order Date]],2,5),"m")</f>
        <v>2</v>
      </c>
      <c r="G6541" s="2" t="str">
        <f>TEXT(MID(Sales_Transactions[[#This Row],[Order Date]],2,5),"yyy")</f>
        <v>2012</v>
      </c>
      <c r="H6541" s="2" t="str">
        <f>TEXT(MID(Sales_Transactions[[#This Row],[Order Date]],2,5),"yyy/m")</f>
        <v>2012/2</v>
      </c>
      <c r="I6541" t="s">
        <v>22</v>
      </c>
      <c r="J6541">
        <f t="shared" si="612"/>
        <v>2</v>
      </c>
      <c r="K6541" s="2">
        <v>50</v>
      </c>
      <c r="L6541" s="3">
        <v>490.87</v>
      </c>
      <c r="M6541" s="4">
        <v>0</v>
      </c>
      <c r="N6541" s="5" t="s">
        <v>23</v>
      </c>
      <c r="O6541" s="3">
        <v>190.93</v>
      </c>
      <c r="P6541" s="3">
        <v>9.68</v>
      </c>
      <c r="Q6541" s="3">
        <v>2.0299999999999998</v>
      </c>
      <c r="R6541" s="5" t="s">
        <v>2656</v>
      </c>
      <c r="S6541" s="5" t="s">
        <v>625</v>
      </c>
      <c r="T6541" s="5" t="str">
        <f t="shared" si="613"/>
        <v>Dianna Vittorini</v>
      </c>
      <c r="U6541" t="s">
        <v>3490</v>
      </c>
      <c r="V6541" s="5" t="s">
        <v>47</v>
      </c>
      <c r="W6541" s="5" t="s">
        <v>28</v>
      </c>
      <c r="X6541" s="5" t="s">
        <v>75</v>
      </c>
      <c r="Y6541" s="5" t="s">
        <v>1980</v>
      </c>
      <c r="Z6541" s="5" t="s">
        <v>84</v>
      </c>
      <c r="AA6541" s="4">
        <v>0.37</v>
      </c>
      <c r="AB6541" s="1">
        <v>40948</v>
      </c>
      <c r="AC6541" s="1">
        <v>24935</v>
      </c>
      <c r="AD6541">
        <f t="shared" si="614"/>
        <v>4</v>
      </c>
      <c r="AE6541">
        <f t="shared" ca="1" si="615"/>
        <v>56</v>
      </c>
      <c r="AF6541" t="str">
        <f t="shared" ca="1" si="616"/>
        <v>18-64</v>
      </c>
      <c r="AG6541" s="3">
        <f t="shared" si="617"/>
        <v>0.23419999999999999</v>
      </c>
      <c r="AH6541" t="str">
        <f>_xlfn.IFNA(VLOOKUP(Sales_Transactions[[#This Row],[Order ID]],Returned_Items[#All],2,FALSE),"Not Returned")</f>
        <v>Not Returned</v>
      </c>
    </row>
    <row r="6542" spans="1:34" x14ac:dyDescent="0.25">
      <c r="A6542">
        <v>41056</v>
      </c>
      <c r="C6542" t="s">
        <v>2395</v>
      </c>
      <c r="D6542" s="2" t="str">
        <f>TEXT(MID(Sales_Transactions[[#This Row],[Order Date]],2,5),"d/m/yyy")</f>
        <v>26/3/2012</v>
      </c>
      <c r="E6542" s="2" t="str">
        <f>TEXT(MID(Sales_Transactions[[#This Row],[Order Date]],2,5),"d")</f>
        <v>26</v>
      </c>
      <c r="F6542" s="2" t="str">
        <f>TEXT(MID(Sales_Transactions[[#This Row],[Order Date]],2,5),"m")</f>
        <v>3</v>
      </c>
      <c r="G6542" s="2" t="str">
        <f>TEXT(MID(Sales_Transactions[[#This Row],[Order Date]],2,5),"yyy")</f>
        <v>2012</v>
      </c>
      <c r="H6542" s="2" t="str">
        <f>TEXT(MID(Sales_Transactions[[#This Row],[Order Date]],2,5),"yyy/m")</f>
        <v>2012/3</v>
      </c>
      <c r="I6542" t="s">
        <v>101</v>
      </c>
      <c r="J6542">
        <f t="shared" si="612"/>
        <v>1</v>
      </c>
      <c r="K6542" s="2">
        <v>4</v>
      </c>
      <c r="L6542" s="3">
        <v>137.54</v>
      </c>
      <c r="M6542" s="4">
        <v>0.08</v>
      </c>
      <c r="N6542" s="5" t="s">
        <v>23</v>
      </c>
      <c r="O6542" s="3">
        <v>-138.84</v>
      </c>
      <c r="P6542" s="3">
        <v>34.979999999999997</v>
      </c>
      <c r="Q6542" s="3">
        <v>7.53</v>
      </c>
      <c r="R6542" s="5" t="s">
        <v>3491</v>
      </c>
      <c r="S6542" s="5" t="s">
        <v>3492</v>
      </c>
      <c r="T6542" s="5" t="str">
        <f t="shared" si="613"/>
        <v>Dario Medina</v>
      </c>
      <c r="U6542" t="s">
        <v>3490</v>
      </c>
      <c r="V6542" s="5" t="s">
        <v>27</v>
      </c>
      <c r="W6542" s="5" t="s">
        <v>48</v>
      </c>
      <c r="X6542" s="5" t="s">
        <v>87</v>
      </c>
      <c r="Y6542" s="5" t="s">
        <v>2044</v>
      </c>
      <c r="Z6542" s="5" t="s">
        <v>43</v>
      </c>
      <c r="AA6542" s="4">
        <v>0.76</v>
      </c>
      <c r="AB6542" s="1">
        <v>40997</v>
      </c>
      <c r="AC6542" s="1">
        <v>24173</v>
      </c>
      <c r="AD6542">
        <f t="shared" si="614"/>
        <v>3</v>
      </c>
      <c r="AE6542">
        <f t="shared" ca="1" si="615"/>
        <v>58</v>
      </c>
      <c r="AF6542" t="str">
        <f t="shared" ca="1" si="616"/>
        <v>18-64</v>
      </c>
      <c r="AG6542" s="3">
        <f t="shared" si="617"/>
        <v>10.620504</v>
      </c>
      <c r="AH6542" t="str">
        <f>_xlfn.IFNA(VLOOKUP(Sales_Transactions[[#This Row],[Order ID]],Returned_Items[#All],2,FALSE),"Not Returned")</f>
        <v>Not Returned</v>
      </c>
    </row>
    <row r="6543" spans="1:34" x14ac:dyDescent="0.25">
      <c r="A6543">
        <v>42115</v>
      </c>
      <c r="C6543" t="s">
        <v>3137</v>
      </c>
      <c r="D6543" s="2" t="str">
        <f>TEXT(MID(Sales_Transactions[[#This Row],[Order Date]],2,5),"d/m/yyy")</f>
        <v>18/2/2012</v>
      </c>
      <c r="E6543" s="2" t="str">
        <f>TEXT(MID(Sales_Transactions[[#This Row],[Order Date]],2,5),"d")</f>
        <v>18</v>
      </c>
      <c r="F6543" s="2" t="str">
        <f>TEXT(MID(Sales_Transactions[[#This Row],[Order Date]],2,5),"m")</f>
        <v>2</v>
      </c>
      <c r="G6543" s="2" t="str">
        <f>TEXT(MID(Sales_Transactions[[#This Row],[Order Date]],2,5),"yyy")</f>
        <v>2012</v>
      </c>
      <c r="H6543" s="2" t="str">
        <f>TEXT(MID(Sales_Transactions[[#This Row],[Order Date]],2,5),"yyy/m")</f>
        <v>2012/2</v>
      </c>
      <c r="I6543" t="s">
        <v>101</v>
      </c>
      <c r="J6543">
        <f t="shared" si="612"/>
        <v>1</v>
      </c>
      <c r="K6543" s="2">
        <v>21</v>
      </c>
      <c r="L6543" s="3">
        <v>673.92</v>
      </c>
      <c r="M6543" s="4">
        <v>0.01</v>
      </c>
      <c r="N6543" s="5" t="s">
        <v>23</v>
      </c>
      <c r="O6543" s="3">
        <v>224.71</v>
      </c>
      <c r="P6543" s="3">
        <v>31.78</v>
      </c>
      <c r="Q6543" s="3">
        <v>1.99</v>
      </c>
      <c r="R6543" s="5" t="s">
        <v>2245</v>
      </c>
      <c r="S6543" s="5" t="s">
        <v>903</v>
      </c>
      <c r="T6543" s="5" t="str">
        <f t="shared" si="613"/>
        <v>Ed Braxton</v>
      </c>
      <c r="U6543" t="s">
        <v>3490</v>
      </c>
      <c r="V6543" s="5" t="s">
        <v>74</v>
      </c>
      <c r="W6543" s="5" t="s">
        <v>48</v>
      </c>
      <c r="X6543" s="5" t="s">
        <v>87</v>
      </c>
      <c r="Y6543" s="5" t="s">
        <v>189</v>
      </c>
      <c r="Z6543" s="5" t="s">
        <v>60</v>
      </c>
      <c r="AA6543" s="4">
        <v>0.42</v>
      </c>
      <c r="AB6543" s="1">
        <v>40957</v>
      </c>
      <c r="AC6543" s="1">
        <v>24448</v>
      </c>
      <c r="AD6543">
        <f t="shared" si="614"/>
        <v>0</v>
      </c>
      <c r="AE6543">
        <f t="shared" ca="1" si="615"/>
        <v>57</v>
      </c>
      <c r="AF6543" t="str">
        <f t="shared" ca="1" si="616"/>
        <v>18-64</v>
      </c>
      <c r="AG6543" s="3">
        <f t="shared" si="617"/>
        <v>1.6079439047619051</v>
      </c>
      <c r="AH6543" t="str">
        <f>_xlfn.IFNA(VLOOKUP(Sales_Transactions[[#This Row],[Order ID]],Returned_Items[#All],2,FALSE),"Not Returned")</f>
        <v>Not Returned</v>
      </c>
    </row>
    <row r="6544" spans="1:34" x14ac:dyDescent="0.25">
      <c r="A6544">
        <v>42115</v>
      </c>
      <c r="C6544" t="s">
        <v>3137</v>
      </c>
      <c r="D6544" s="2" t="str">
        <f>TEXT(MID(Sales_Transactions[[#This Row],[Order Date]],2,5),"d/m/yyy")</f>
        <v>18/2/2012</v>
      </c>
      <c r="E6544" s="2" t="str">
        <f>TEXT(MID(Sales_Transactions[[#This Row],[Order Date]],2,5),"d")</f>
        <v>18</v>
      </c>
      <c r="F6544" s="2" t="str">
        <f>TEXT(MID(Sales_Transactions[[#This Row],[Order Date]],2,5),"m")</f>
        <v>2</v>
      </c>
      <c r="G6544" s="2" t="str">
        <f>TEXT(MID(Sales_Transactions[[#This Row],[Order Date]],2,5),"yyy")</f>
        <v>2012</v>
      </c>
      <c r="H6544" s="2" t="str">
        <f>TEXT(MID(Sales_Transactions[[#This Row],[Order Date]],2,5),"yyy/m")</f>
        <v>2012/2</v>
      </c>
      <c r="I6544" t="s">
        <v>101</v>
      </c>
      <c r="J6544">
        <f t="shared" si="612"/>
        <v>1</v>
      </c>
      <c r="K6544" s="2">
        <v>19</v>
      </c>
      <c r="L6544" s="3">
        <v>540.55999999999995</v>
      </c>
      <c r="M6544" s="4">
        <v>0.02</v>
      </c>
      <c r="N6544" s="5" t="s">
        <v>23</v>
      </c>
      <c r="O6544" s="3">
        <v>-93.46</v>
      </c>
      <c r="P6544" s="3">
        <v>28.28</v>
      </c>
      <c r="Q6544" s="3">
        <v>13.99</v>
      </c>
      <c r="R6544" s="5" t="s">
        <v>2245</v>
      </c>
      <c r="S6544" s="5" t="s">
        <v>903</v>
      </c>
      <c r="T6544" s="5" t="str">
        <f t="shared" si="613"/>
        <v>Ed Braxton</v>
      </c>
      <c r="U6544" t="s">
        <v>3490</v>
      </c>
      <c r="V6544" s="5" t="s">
        <v>74</v>
      </c>
      <c r="W6544" s="5" t="s">
        <v>28</v>
      </c>
      <c r="X6544" s="5" t="s">
        <v>29</v>
      </c>
      <c r="Y6544" s="5" t="s">
        <v>421</v>
      </c>
      <c r="Z6544" s="5" t="s">
        <v>56</v>
      </c>
      <c r="AA6544" s="4">
        <v>0.57999999999999996</v>
      </c>
      <c r="AB6544" s="1">
        <v>40958</v>
      </c>
      <c r="AC6544" s="1">
        <v>24164</v>
      </c>
      <c r="AD6544">
        <f t="shared" si="614"/>
        <v>1</v>
      </c>
      <c r="AE6544">
        <f t="shared" ca="1" si="615"/>
        <v>58</v>
      </c>
      <c r="AF6544" t="str">
        <f t="shared" ca="1" si="616"/>
        <v>18-64</v>
      </c>
      <c r="AG6544" s="3">
        <f t="shared" si="617"/>
        <v>2.2244391578947371</v>
      </c>
      <c r="AH6544" t="str">
        <f>_xlfn.IFNA(VLOOKUP(Sales_Transactions[[#This Row],[Order ID]],Returned_Items[#All],2,FALSE),"Not Returned")</f>
        <v>Not Returned</v>
      </c>
    </row>
    <row r="6545" spans="1:34" x14ac:dyDescent="0.25">
      <c r="A6545">
        <v>43459</v>
      </c>
      <c r="C6545" t="s">
        <v>1738</v>
      </c>
      <c r="D6545" s="2" t="str">
        <f>TEXT(MID(Sales_Transactions[[#This Row],[Order Date]],2,5),"d/m/yyy")</f>
        <v>7/11/2011</v>
      </c>
      <c r="E6545" s="2" t="str">
        <f>TEXT(MID(Sales_Transactions[[#This Row],[Order Date]],2,5),"d")</f>
        <v>7</v>
      </c>
      <c r="F6545" s="2" t="str">
        <f>TEXT(MID(Sales_Transactions[[#This Row],[Order Date]],2,5),"m")</f>
        <v>11</v>
      </c>
      <c r="G6545" s="2" t="str">
        <f>TEXT(MID(Sales_Transactions[[#This Row],[Order Date]],2,5),"yyy")</f>
        <v>2011</v>
      </c>
      <c r="H6545" s="2" t="str">
        <f>TEXT(MID(Sales_Transactions[[#This Row],[Order Date]],2,5),"yyy/m")</f>
        <v>2011/11</v>
      </c>
      <c r="I6545" t="s">
        <v>101</v>
      </c>
      <c r="J6545">
        <f t="shared" si="612"/>
        <v>1</v>
      </c>
      <c r="K6545" s="2">
        <v>26</v>
      </c>
      <c r="L6545" s="3">
        <v>13905.88</v>
      </c>
      <c r="M6545" s="4">
        <v>0.05</v>
      </c>
      <c r="N6545" s="5" t="s">
        <v>23</v>
      </c>
      <c r="O6545" s="3">
        <v>6441.18</v>
      </c>
      <c r="P6545" s="3">
        <v>574.74</v>
      </c>
      <c r="Q6545" s="3">
        <v>24.49</v>
      </c>
      <c r="R6545" s="5" t="s">
        <v>2245</v>
      </c>
      <c r="S6545" s="5" t="s">
        <v>903</v>
      </c>
      <c r="T6545" s="5" t="str">
        <f t="shared" si="613"/>
        <v>Ed Braxton</v>
      </c>
      <c r="U6545" t="s">
        <v>3490</v>
      </c>
      <c r="V6545" s="5" t="s">
        <v>37</v>
      </c>
      <c r="W6545" s="5" t="s">
        <v>48</v>
      </c>
      <c r="X6545" s="5" t="s">
        <v>324</v>
      </c>
      <c r="Y6545" s="5" t="s">
        <v>456</v>
      </c>
      <c r="Z6545" s="5" t="s">
        <v>31</v>
      </c>
      <c r="AA6545" s="4">
        <v>0.37</v>
      </c>
      <c r="AB6545" s="1">
        <v>40855</v>
      </c>
      <c r="AC6545" s="1">
        <v>24334</v>
      </c>
      <c r="AD6545">
        <f t="shared" si="614"/>
        <v>1</v>
      </c>
      <c r="AE6545">
        <f t="shared" ca="1" si="615"/>
        <v>57</v>
      </c>
      <c r="AF6545" t="str">
        <f t="shared" ca="1" si="616"/>
        <v>18-64</v>
      </c>
      <c r="AG6545" s="3">
        <f t="shared" si="617"/>
        <v>23.036255000000001</v>
      </c>
      <c r="AH6545" t="str">
        <f>_xlfn.IFNA(VLOOKUP(Sales_Transactions[[#This Row],[Order ID]],Returned_Items[#All],2,FALSE),"Not Returned")</f>
        <v>Not Returned</v>
      </c>
    </row>
    <row r="6546" spans="1:34" x14ac:dyDescent="0.25">
      <c r="A6546">
        <v>45476</v>
      </c>
      <c r="C6546" t="s">
        <v>1514</v>
      </c>
      <c r="D6546" s="2" t="str">
        <f>TEXT(MID(Sales_Transactions[[#This Row],[Order Date]],2,5),"d/m/yyy")</f>
        <v>18/4/2012</v>
      </c>
      <c r="E6546" s="2" t="str">
        <f>TEXT(MID(Sales_Transactions[[#This Row],[Order Date]],2,5),"d")</f>
        <v>18</v>
      </c>
      <c r="F6546" s="2" t="str">
        <f>TEXT(MID(Sales_Transactions[[#This Row],[Order Date]],2,5),"m")</f>
        <v>4</v>
      </c>
      <c r="G6546" s="2" t="str">
        <f>TEXT(MID(Sales_Transactions[[#This Row],[Order Date]],2,5),"yyy")</f>
        <v>2012</v>
      </c>
      <c r="H6546" s="2" t="str">
        <f>TEXT(MID(Sales_Transactions[[#This Row],[Order Date]],2,5),"yyy/m")</f>
        <v>2012/4</v>
      </c>
      <c r="I6546" t="s">
        <v>101</v>
      </c>
      <c r="J6546">
        <f t="shared" si="612"/>
        <v>1</v>
      </c>
      <c r="K6546" s="2">
        <v>48</v>
      </c>
      <c r="L6546" s="3">
        <v>1055.98</v>
      </c>
      <c r="M6546" s="4">
        <v>7.0000000000000007E-2</v>
      </c>
      <c r="N6546" s="5" t="s">
        <v>23</v>
      </c>
      <c r="O6546" s="3">
        <v>204.58</v>
      </c>
      <c r="P6546" s="3">
        <v>21.78</v>
      </c>
      <c r="Q6546" s="3">
        <v>5.94</v>
      </c>
      <c r="R6546" s="5" t="s">
        <v>3355</v>
      </c>
      <c r="S6546" s="5" t="s">
        <v>3356</v>
      </c>
      <c r="T6546" s="5" t="str">
        <f t="shared" si="613"/>
        <v>Ashley Jarboe</v>
      </c>
      <c r="U6546" t="s">
        <v>3490</v>
      </c>
      <c r="V6546" s="5" t="s">
        <v>74</v>
      </c>
      <c r="W6546" s="5" t="s">
        <v>28</v>
      </c>
      <c r="X6546" s="5" t="s">
        <v>38</v>
      </c>
      <c r="Y6546" s="5" t="s">
        <v>55</v>
      </c>
      <c r="Z6546" s="5" t="s">
        <v>56</v>
      </c>
      <c r="AA6546" s="4">
        <v>0.5</v>
      </c>
      <c r="AB6546" s="1">
        <v>41017</v>
      </c>
      <c r="AC6546" s="1">
        <v>24270</v>
      </c>
      <c r="AD6546">
        <f t="shared" si="614"/>
        <v>0</v>
      </c>
      <c r="AE6546">
        <f t="shared" ca="1" si="615"/>
        <v>58</v>
      </c>
      <c r="AF6546" t="str">
        <f t="shared" ca="1" si="616"/>
        <v>18-64</v>
      </c>
      <c r="AG6546" s="3">
        <f t="shared" si="617"/>
        <v>0.57718237500000003</v>
      </c>
      <c r="AH6546" t="str">
        <f>_xlfn.IFNA(VLOOKUP(Sales_Transactions[[#This Row],[Order ID]],Returned_Items[#All],2,FALSE),"Not Returned")</f>
        <v>Not Returned</v>
      </c>
    </row>
    <row r="6547" spans="1:34" x14ac:dyDescent="0.25">
      <c r="A6547">
        <v>45958</v>
      </c>
      <c r="C6547" t="s">
        <v>1449</v>
      </c>
      <c r="D6547" s="2" t="str">
        <f>TEXT(MID(Sales_Transactions[[#This Row],[Order Date]],2,5),"d/m/yyy")</f>
        <v>25/5/2011</v>
      </c>
      <c r="E6547" s="2" t="str">
        <f>TEXT(MID(Sales_Transactions[[#This Row],[Order Date]],2,5),"d")</f>
        <v>25</v>
      </c>
      <c r="F6547" s="2" t="str">
        <f>TEXT(MID(Sales_Transactions[[#This Row],[Order Date]],2,5),"m")</f>
        <v>5</v>
      </c>
      <c r="G6547" s="2" t="str">
        <f>TEXT(MID(Sales_Transactions[[#This Row],[Order Date]],2,5),"yyy")</f>
        <v>2011</v>
      </c>
      <c r="H6547" s="2" t="str">
        <f>TEXT(MID(Sales_Transactions[[#This Row],[Order Date]],2,5),"yyy/m")</f>
        <v>2011/5</v>
      </c>
      <c r="I6547" t="s">
        <v>78</v>
      </c>
      <c r="J6547">
        <f t="shared" si="612"/>
        <v>3</v>
      </c>
      <c r="K6547" s="2">
        <v>28</v>
      </c>
      <c r="L6547" s="3">
        <v>17599.39</v>
      </c>
      <c r="M6547" s="4">
        <v>0.03</v>
      </c>
      <c r="N6547" s="5" t="s">
        <v>23</v>
      </c>
      <c r="O6547" s="3">
        <v>5513.86</v>
      </c>
      <c r="P6547" s="3">
        <v>599.99</v>
      </c>
      <c r="Q6547" s="3">
        <v>24.49</v>
      </c>
      <c r="R6547" s="5" t="s">
        <v>3491</v>
      </c>
      <c r="S6547" s="5" t="s">
        <v>3492</v>
      </c>
      <c r="T6547" s="5" t="str">
        <f t="shared" si="613"/>
        <v>Dario Medina</v>
      </c>
      <c r="U6547" t="s">
        <v>3490</v>
      </c>
      <c r="V6547" s="5" t="s">
        <v>27</v>
      </c>
      <c r="W6547" s="5" t="s">
        <v>48</v>
      </c>
      <c r="X6547" s="5" t="s">
        <v>131</v>
      </c>
      <c r="Y6547" s="5" t="s">
        <v>2408</v>
      </c>
      <c r="Z6547" s="5" t="s">
        <v>31</v>
      </c>
      <c r="AA6547" s="4">
        <v>0.5</v>
      </c>
      <c r="AB6547" s="1">
        <v>40689</v>
      </c>
      <c r="AC6547" s="1">
        <v>24314</v>
      </c>
      <c r="AD6547">
        <f t="shared" si="614"/>
        <v>1</v>
      </c>
      <c r="AE6547">
        <f t="shared" ca="1" si="615"/>
        <v>58</v>
      </c>
      <c r="AF6547" t="str">
        <f t="shared" ca="1" si="616"/>
        <v>18-64</v>
      </c>
      <c r="AG6547" s="3">
        <f t="shared" si="617"/>
        <v>22.296428678571431</v>
      </c>
      <c r="AH6547" t="str">
        <f>_xlfn.IFNA(VLOOKUP(Sales_Transactions[[#This Row],[Order ID]],Returned_Items[#All],2,FALSE),"Not Returned")</f>
        <v>Not Returned</v>
      </c>
    </row>
    <row r="6548" spans="1:34" x14ac:dyDescent="0.25">
      <c r="A6548">
        <v>45958</v>
      </c>
      <c r="C6548" t="s">
        <v>1449</v>
      </c>
      <c r="D6548" s="2" t="str">
        <f>TEXT(MID(Sales_Transactions[[#This Row],[Order Date]],2,5),"d/m/yyy")</f>
        <v>25/5/2011</v>
      </c>
      <c r="E6548" s="2" t="str">
        <f>TEXT(MID(Sales_Transactions[[#This Row],[Order Date]],2,5),"d")</f>
        <v>25</v>
      </c>
      <c r="F6548" s="2" t="str">
        <f>TEXT(MID(Sales_Transactions[[#This Row],[Order Date]],2,5),"m")</f>
        <v>5</v>
      </c>
      <c r="G6548" s="2" t="str">
        <f>TEXT(MID(Sales_Transactions[[#This Row],[Order Date]],2,5),"yyy")</f>
        <v>2011</v>
      </c>
      <c r="H6548" s="2" t="str">
        <f>TEXT(MID(Sales_Transactions[[#This Row],[Order Date]],2,5),"yyy/m")</f>
        <v>2011/5</v>
      </c>
      <c r="I6548" t="s">
        <v>78</v>
      </c>
      <c r="J6548">
        <f t="shared" si="612"/>
        <v>3</v>
      </c>
      <c r="K6548" s="2">
        <v>16</v>
      </c>
      <c r="L6548" s="3">
        <v>115.34</v>
      </c>
      <c r="M6548" s="4">
        <v>0.02</v>
      </c>
      <c r="N6548" s="5" t="s">
        <v>23</v>
      </c>
      <c r="O6548" s="3">
        <v>13.83</v>
      </c>
      <c r="P6548" s="3">
        <v>6.69</v>
      </c>
      <c r="Q6548" s="3">
        <v>3.1</v>
      </c>
      <c r="R6548" s="5" t="s">
        <v>3491</v>
      </c>
      <c r="S6548" s="5" t="s">
        <v>3492</v>
      </c>
      <c r="T6548" s="5" t="str">
        <f t="shared" si="613"/>
        <v>Dario Medina</v>
      </c>
      <c r="U6548" t="s">
        <v>3490</v>
      </c>
      <c r="V6548" s="5" t="s">
        <v>27</v>
      </c>
      <c r="W6548" s="5" t="s">
        <v>28</v>
      </c>
      <c r="X6548" s="5" t="s">
        <v>75</v>
      </c>
      <c r="Y6548" s="5" t="s">
        <v>2113</v>
      </c>
      <c r="Z6548" s="5" t="s">
        <v>84</v>
      </c>
      <c r="AA6548" s="4">
        <v>0.36</v>
      </c>
      <c r="AB6548" s="1">
        <v>40690</v>
      </c>
      <c r="AC6548" s="1">
        <v>24261</v>
      </c>
      <c r="AD6548">
        <f t="shared" si="614"/>
        <v>2</v>
      </c>
      <c r="AE6548">
        <f t="shared" ca="1" si="615"/>
        <v>58</v>
      </c>
      <c r="AF6548" t="str">
        <f t="shared" ca="1" si="616"/>
        <v>18-64</v>
      </c>
      <c r="AG6548" s="3">
        <f t="shared" si="617"/>
        <v>0.61179137500000003</v>
      </c>
      <c r="AH6548" t="str">
        <f>_xlfn.IFNA(VLOOKUP(Sales_Transactions[[#This Row],[Order ID]],Returned_Items[#All],2,FALSE),"Not Returned")</f>
        <v>Not Returned</v>
      </c>
    </row>
    <row r="6549" spans="1:34" x14ac:dyDescent="0.25">
      <c r="A6549">
        <v>47591</v>
      </c>
      <c r="C6549" t="s">
        <v>587</v>
      </c>
      <c r="D6549" s="2" t="str">
        <f>TEXT(MID(Sales_Transactions[[#This Row],[Order Date]],2,5),"d/m/yyy")</f>
        <v>2/1/2012</v>
      </c>
      <c r="E6549" s="2" t="str">
        <f>TEXT(MID(Sales_Transactions[[#This Row],[Order Date]],2,5),"d")</f>
        <v>2</v>
      </c>
      <c r="F6549" s="2" t="str">
        <f>TEXT(MID(Sales_Transactions[[#This Row],[Order Date]],2,5),"m")</f>
        <v>1</v>
      </c>
      <c r="G6549" s="2" t="str">
        <f>TEXT(MID(Sales_Transactions[[#This Row],[Order Date]],2,5),"yyy")</f>
        <v>2012</v>
      </c>
      <c r="H6549" s="2" t="str">
        <f>TEXT(MID(Sales_Transactions[[#This Row],[Order Date]],2,5),"yyy/m")</f>
        <v>2012/1</v>
      </c>
      <c r="I6549" t="s">
        <v>101</v>
      </c>
      <c r="J6549">
        <f t="shared" si="612"/>
        <v>1</v>
      </c>
      <c r="K6549" s="2">
        <v>27</v>
      </c>
      <c r="L6549" s="3">
        <v>279.39999999999998</v>
      </c>
      <c r="M6549" s="4">
        <v>0.1</v>
      </c>
      <c r="N6549" s="5" t="s">
        <v>23</v>
      </c>
      <c r="O6549" s="3">
        <v>-92.25</v>
      </c>
      <c r="P6549" s="3">
        <v>10.48</v>
      </c>
      <c r="Q6549" s="3">
        <v>6.91</v>
      </c>
      <c r="R6549" s="5" t="s">
        <v>3491</v>
      </c>
      <c r="S6549" s="5" t="s">
        <v>3492</v>
      </c>
      <c r="T6549" s="5" t="str">
        <f t="shared" si="613"/>
        <v>Dario Medina</v>
      </c>
      <c r="U6549" t="s">
        <v>3490</v>
      </c>
      <c r="V6549" s="5" t="s">
        <v>27</v>
      </c>
      <c r="W6549" s="5" t="s">
        <v>28</v>
      </c>
      <c r="X6549" s="5" t="s">
        <v>29</v>
      </c>
      <c r="Y6549" s="5" t="s">
        <v>3498</v>
      </c>
      <c r="Z6549" s="5" t="s">
        <v>43</v>
      </c>
      <c r="AA6549" s="4">
        <v>0.57999999999999996</v>
      </c>
      <c r="AB6549" s="1">
        <v>40911</v>
      </c>
      <c r="AC6549" s="1">
        <v>23994</v>
      </c>
      <c r="AD6549">
        <f t="shared" si="614"/>
        <v>1</v>
      </c>
      <c r="AE6549">
        <f t="shared" ca="1" si="615"/>
        <v>58</v>
      </c>
      <c r="AF6549" t="str">
        <f t="shared" ca="1" si="616"/>
        <v>18-64</v>
      </c>
      <c r="AG6549" s="3">
        <f t="shared" si="617"/>
        <v>0.64368592592592588</v>
      </c>
      <c r="AH6549" t="str">
        <f>_xlfn.IFNA(VLOOKUP(Sales_Transactions[[#This Row],[Order ID]],Returned_Items[#All],2,FALSE),"Not Returned")</f>
        <v>Not Returned</v>
      </c>
    </row>
    <row r="6550" spans="1:34" x14ac:dyDescent="0.25">
      <c r="A6550">
        <v>49764</v>
      </c>
      <c r="C6550" t="s">
        <v>3436</v>
      </c>
      <c r="D6550" s="2" t="str">
        <f>TEXT(MID(Sales_Transactions[[#This Row],[Order Date]],2,5),"d/m/yyy")</f>
        <v>3/10/2010</v>
      </c>
      <c r="E6550" s="2" t="str">
        <f>TEXT(MID(Sales_Transactions[[#This Row],[Order Date]],2,5),"d")</f>
        <v>3</v>
      </c>
      <c r="F6550" s="2" t="str">
        <f>TEXT(MID(Sales_Transactions[[#This Row],[Order Date]],2,5),"m")</f>
        <v>10</v>
      </c>
      <c r="G6550" s="2" t="str">
        <f>TEXT(MID(Sales_Transactions[[#This Row],[Order Date]],2,5),"yyy")</f>
        <v>2010</v>
      </c>
      <c r="H6550" s="2" t="str">
        <f>TEXT(MID(Sales_Transactions[[#This Row],[Order Date]],2,5),"yyy/m")</f>
        <v>2010/10</v>
      </c>
      <c r="I6550" t="s">
        <v>22</v>
      </c>
      <c r="J6550">
        <f t="shared" si="612"/>
        <v>2</v>
      </c>
      <c r="K6550" s="2">
        <v>37</v>
      </c>
      <c r="L6550" s="3">
        <v>395.37</v>
      </c>
      <c r="M6550" s="4">
        <v>7.0000000000000007E-2</v>
      </c>
      <c r="N6550" s="5" t="s">
        <v>67</v>
      </c>
      <c r="O6550" s="3">
        <v>17.149999999999999</v>
      </c>
      <c r="P6550" s="3">
        <v>10.98</v>
      </c>
      <c r="Q6550" s="3">
        <v>3.37</v>
      </c>
      <c r="R6550" s="5" t="s">
        <v>2799</v>
      </c>
      <c r="S6550" s="5" t="s">
        <v>3493</v>
      </c>
      <c r="T6550" s="5" t="str">
        <f t="shared" si="613"/>
        <v>Benjamin Farhat</v>
      </c>
      <c r="U6550" t="s">
        <v>3490</v>
      </c>
      <c r="V6550" s="5" t="s">
        <v>74</v>
      </c>
      <c r="W6550" s="5" t="s">
        <v>28</v>
      </c>
      <c r="X6550" s="5" t="s">
        <v>221</v>
      </c>
      <c r="Y6550" s="5" t="s">
        <v>773</v>
      </c>
      <c r="Z6550" s="5" t="s">
        <v>60</v>
      </c>
      <c r="AA6550" s="4">
        <v>0.56999999999999995</v>
      </c>
      <c r="AB6550" s="1">
        <v>40458</v>
      </c>
      <c r="AC6550" s="1">
        <v>24060</v>
      </c>
      <c r="AD6550">
        <f t="shared" si="614"/>
        <v>4</v>
      </c>
      <c r="AE6550">
        <f t="shared" ca="1" si="615"/>
        <v>58</v>
      </c>
      <c r="AF6550" t="str">
        <f t="shared" ca="1" si="616"/>
        <v>18-64</v>
      </c>
      <c r="AG6550" s="3">
        <f t="shared" si="617"/>
        <v>0.38763010810810816</v>
      </c>
      <c r="AH6550" t="str">
        <f>_xlfn.IFNA(VLOOKUP(Sales_Transactions[[#This Row],[Order ID]],Returned_Items[#All],2,FALSE),"Not Returned")</f>
        <v>Not Returned</v>
      </c>
    </row>
    <row r="6551" spans="1:34" x14ac:dyDescent="0.25">
      <c r="A6551">
        <v>50118</v>
      </c>
      <c r="C6551" t="s">
        <v>3499</v>
      </c>
      <c r="D6551" s="2" t="str">
        <f>TEXT(MID(Sales_Transactions[[#This Row],[Order Date]],2,5),"d/m/yyy")</f>
        <v>18/3/2010</v>
      </c>
      <c r="E6551" s="2" t="str">
        <f>TEXT(MID(Sales_Transactions[[#This Row],[Order Date]],2,5),"d")</f>
        <v>18</v>
      </c>
      <c r="F6551" s="2" t="str">
        <f>TEXT(MID(Sales_Transactions[[#This Row],[Order Date]],2,5),"m")</f>
        <v>3</v>
      </c>
      <c r="G6551" s="2" t="str">
        <f>TEXT(MID(Sales_Transactions[[#This Row],[Order Date]],2,5),"yyy")</f>
        <v>2010</v>
      </c>
      <c r="H6551" s="2" t="str">
        <f>TEXT(MID(Sales_Transactions[[#This Row],[Order Date]],2,5),"yyy/m")</f>
        <v>2010/3</v>
      </c>
      <c r="I6551" t="s">
        <v>52</v>
      </c>
      <c r="J6551">
        <f t="shared" si="612"/>
        <v>1</v>
      </c>
      <c r="K6551" s="2">
        <v>19</v>
      </c>
      <c r="L6551" s="3">
        <v>337.38</v>
      </c>
      <c r="M6551" s="4">
        <v>0</v>
      </c>
      <c r="N6551" s="5" t="s">
        <v>34</v>
      </c>
      <c r="O6551" s="3">
        <v>-409.79</v>
      </c>
      <c r="P6551" s="3">
        <v>15.23</v>
      </c>
      <c r="Q6551" s="3">
        <v>27.75</v>
      </c>
      <c r="R6551" s="5" t="s">
        <v>2656</v>
      </c>
      <c r="S6551" s="5" t="s">
        <v>625</v>
      </c>
      <c r="T6551" s="5" t="str">
        <f t="shared" si="613"/>
        <v>Dianna Vittorini</v>
      </c>
      <c r="U6551" t="s">
        <v>3490</v>
      </c>
      <c r="V6551" s="5" t="s">
        <v>47</v>
      </c>
      <c r="W6551" s="5" t="s">
        <v>57</v>
      </c>
      <c r="X6551" s="5" t="s">
        <v>107</v>
      </c>
      <c r="Y6551" s="5" t="s">
        <v>2110</v>
      </c>
      <c r="Z6551" s="5" t="s">
        <v>106</v>
      </c>
      <c r="AA6551" s="4">
        <v>0.76</v>
      </c>
      <c r="AB6551" s="1">
        <v>40256</v>
      </c>
      <c r="AC6551" s="1">
        <v>16847</v>
      </c>
      <c r="AD6551">
        <f t="shared" si="614"/>
        <v>1</v>
      </c>
      <c r="AE6551">
        <f t="shared" ca="1" si="615"/>
        <v>78</v>
      </c>
      <c r="AF6551" t="str">
        <f t="shared" ca="1" si="616"/>
        <v>Over 65</v>
      </c>
      <c r="AG6551" s="3">
        <f t="shared" si="617"/>
        <v>2.2621052631578951</v>
      </c>
      <c r="AH6551" t="str">
        <f>_xlfn.IFNA(VLOOKUP(Sales_Transactions[[#This Row],[Order ID]],Returned_Items[#All],2,FALSE),"Not Returned")</f>
        <v>Not Returned</v>
      </c>
    </row>
    <row r="6552" spans="1:34" x14ac:dyDescent="0.25">
      <c r="A6552">
        <v>50183</v>
      </c>
      <c r="C6552" t="s">
        <v>3091</v>
      </c>
      <c r="D6552" s="2" t="str">
        <f>TEXT(MID(Sales_Transactions[[#This Row],[Order Date]],2,5),"d/m/yyy")</f>
        <v>24/5/2010</v>
      </c>
      <c r="E6552" s="2" t="str">
        <f>TEXT(MID(Sales_Transactions[[#This Row],[Order Date]],2,5),"d")</f>
        <v>24</v>
      </c>
      <c r="F6552" s="2" t="str">
        <f>TEXT(MID(Sales_Transactions[[#This Row],[Order Date]],2,5),"m")</f>
        <v>5</v>
      </c>
      <c r="G6552" s="2" t="str">
        <f>TEXT(MID(Sales_Transactions[[#This Row],[Order Date]],2,5),"yyy")</f>
        <v>2010</v>
      </c>
      <c r="H6552" s="2" t="str">
        <f>TEXT(MID(Sales_Transactions[[#This Row],[Order Date]],2,5),"yyy/m")</f>
        <v>2010/5</v>
      </c>
      <c r="I6552" t="s">
        <v>33</v>
      </c>
      <c r="J6552">
        <f t="shared" si="612"/>
        <v>4</v>
      </c>
      <c r="K6552" s="2">
        <v>20</v>
      </c>
      <c r="L6552" s="3">
        <v>116.55</v>
      </c>
      <c r="M6552" s="4">
        <v>0.09</v>
      </c>
      <c r="N6552" s="5" t="s">
        <v>67</v>
      </c>
      <c r="O6552" s="3">
        <v>-39.67</v>
      </c>
      <c r="P6552" s="3">
        <v>5.58</v>
      </c>
      <c r="Q6552" s="3">
        <v>5.3</v>
      </c>
      <c r="R6552" s="5" t="s">
        <v>3491</v>
      </c>
      <c r="S6552" s="5" t="s">
        <v>3492</v>
      </c>
      <c r="T6552" s="5" t="str">
        <f t="shared" si="613"/>
        <v>Dario Medina</v>
      </c>
      <c r="U6552" t="s">
        <v>3490</v>
      </c>
      <c r="V6552" s="5" t="s">
        <v>27</v>
      </c>
      <c r="W6552" s="5" t="s">
        <v>28</v>
      </c>
      <c r="X6552" s="5" t="s">
        <v>98</v>
      </c>
      <c r="Y6552" s="5" t="s">
        <v>1532</v>
      </c>
      <c r="Z6552" s="5" t="s">
        <v>43</v>
      </c>
      <c r="AA6552" s="4">
        <v>0.35</v>
      </c>
      <c r="AB6552" s="1">
        <v>40323</v>
      </c>
      <c r="AC6552" s="1">
        <v>17096</v>
      </c>
      <c r="AD6552">
        <f t="shared" si="614"/>
        <v>1</v>
      </c>
      <c r="AE6552">
        <f t="shared" ca="1" si="615"/>
        <v>77</v>
      </c>
      <c r="AF6552" t="str">
        <f t="shared" ca="1" si="616"/>
        <v>Over 65</v>
      </c>
      <c r="AG6552" s="3">
        <f t="shared" si="617"/>
        <v>0.54374889999999998</v>
      </c>
      <c r="AH6552" t="str">
        <f>_xlfn.IFNA(VLOOKUP(Sales_Transactions[[#This Row],[Order ID]],Returned_Items[#All],2,FALSE),"Not Returned")</f>
        <v>Not Returned</v>
      </c>
    </row>
    <row r="6553" spans="1:34" x14ac:dyDescent="0.25">
      <c r="A6553">
        <v>50786</v>
      </c>
      <c r="C6553" t="s">
        <v>3332</v>
      </c>
      <c r="D6553" s="2" t="str">
        <f>TEXT(MID(Sales_Transactions[[#This Row],[Order Date]],2,5),"d/m/yyy")</f>
        <v>12/10/2009</v>
      </c>
      <c r="E6553" s="2" t="str">
        <f>TEXT(MID(Sales_Transactions[[#This Row],[Order Date]],2,5),"d")</f>
        <v>12</v>
      </c>
      <c r="F6553" s="2" t="str">
        <f>TEXT(MID(Sales_Transactions[[#This Row],[Order Date]],2,5),"m")</f>
        <v>10</v>
      </c>
      <c r="G6553" s="2" t="str">
        <f>TEXT(MID(Sales_Transactions[[#This Row],[Order Date]],2,5),"yyy")</f>
        <v>2009</v>
      </c>
      <c r="H6553" s="2" t="str">
        <f>TEXT(MID(Sales_Transactions[[#This Row],[Order Date]],2,5),"yyy/m")</f>
        <v>2009/10</v>
      </c>
      <c r="I6553" t="s">
        <v>22</v>
      </c>
      <c r="J6553">
        <f t="shared" si="612"/>
        <v>2</v>
      </c>
      <c r="K6553" s="2">
        <v>4</v>
      </c>
      <c r="L6553" s="3">
        <v>487.72</v>
      </c>
      <c r="M6553" s="4">
        <v>0.06</v>
      </c>
      <c r="N6553" s="5" t="s">
        <v>34</v>
      </c>
      <c r="O6553" s="3">
        <v>-192.3</v>
      </c>
      <c r="P6553" s="3">
        <v>119.99</v>
      </c>
      <c r="Q6553" s="3">
        <v>14</v>
      </c>
      <c r="R6553" s="5" t="s">
        <v>585</v>
      </c>
      <c r="S6553" s="5" t="s">
        <v>1419</v>
      </c>
      <c r="T6553" s="5" t="str">
        <f t="shared" si="613"/>
        <v>Cindy Stewart</v>
      </c>
      <c r="U6553" t="s">
        <v>3490</v>
      </c>
      <c r="V6553" s="5" t="s">
        <v>37</v>
      </c>
      <c r="W6553" s="5" t="s">
        <v>48</v>
      </c>
      <c r="X6553" s="5" t="s">
        <v>324</v>
      </c>
      <c r="Y6553" s="5" t="s">
        <v>1943</v>
      </c>
      <c r="Z6553" s="5" t="s">
        <v>40</v>
      </c>
      <c r="AA6553" s="4">
        <v>0.36</v>
      </c>
      <c r="AB6553" s="1">
        <v>40105</v>
      </c>
      <c r="AC6553" s="1">
        <v>17019</v>
      </c>
      <c r="AD6553">
        <f t="shared" si="614"/>
        <v>7</v>
      </c>
      <c r="AE6553">
        <f t="shared" ca="1" si="615"/>
        <v>78</v>
      </c>
      <c r="AF6553" t="str">
        <f t="shared" ca="1" si="616"/>
        <v>Over 65</v>
      </c>
      <c r="AG6553" s="3">
        <f t="shared" si="617"/>
        <v>33.479501499999998</v>
      </c>
      <c r="AH6553" t="str">
        <f>_xlfn.IFNA(VLOOKUP(Sales_Transactions[[#This Row],[Order ID]],Returned_Items[#All],2,FALSE),"Not Returned")</f>
        <v>Not Returned</v>
      </c>
    </row>
    <row r="6554" spans="1:34" x14ac:dyDescent="0.25">
      <c r="A6554">
        <v>50978</v>
      </c>
      <c r="C6554" t="s">
        <v>1680</v>
      </c>
      <c r="D6554" s="2" t="str">
        <f>TEXT(MID(Sales_Transactions[[#This Row],[Order Date]],2,5),"d/m/yyy")</f>
        <v>31/3/2012</v>
      </c>
      <c r="E6554" s="2" t="str">
        <f>TEXT(MID(Sales_Transactions[[#This Row],[Order Date]],2,5),"d")</f>
        <v>31</v>
      </c>
      <c r="F6554" s="2" t="str">
        <f>TEXT(MID(Sales_Transactions[[#This Row],[Order Date]],2,5),"m")</f>
        <v>3</v>
      </c>
      <c r="G6554" s="2" t="str">
        <f>TEXT(MID(Sales_Transactions[[#This Row],[Order Date]],2,5),"yyy")</f>
        <v>2012</v>
      </c>
      <c r="H6554" s="2" t="str">
        <f>TEXT(MID(Sales_Transactions[[#This Row],[Order Date]],2,5),"yyy/m")</f>
        <v>2012/3</v>
      </c>
      <c r="I6554" t="s">
        <v>33</v>
      </c>
      <c r="J6554">
        <f t="shared" si="612"/>
        <v>4</v>
      </c>
      <c r="K6554" s="2">
        <v>4</v>
      </c>
      <c r="L6554" s="3">
        <v>816.09</v>
      </c>
      <c r="M6554" s="4">
        <v>0.05</v>
      </c>
      <c r="N6554" s="5" t="s">
        <v>23</v>
      </c>
      <c r="O6554" s="3">
        <v>-150.29</v>
      </c>
      <c r="P6554" s="3">
        <v>210.55</v>
      </c>
      <c r="Q6554" s="3">
        <v>9.99</v>
      </c>
      <c r="R6554" s="5" t="s">
        <v>585</v>
      </c>
      <c r="S6554" s="5" t="s">
        <v>1419</v>
      </c>
      <c r="T6554" s="5" t="str">
        <f t="shared" si="613"/>
        <v>Cindy Stewart</v>
      </c>
      <c r="U6554" t="s">
        <v>3490</v>
      </c>
      <c r="V6554" s="5" t="s">
        <v>47</v>
      </c>
      <c r="W6554" s="5" t="s">
        <v>28</v>
      </c>
      <c r="X6554" s="5" t="s">
        <v>29</v>
      </c>
      <c r="Y6554" s="5" t="s">
        <v>1148</v>
      </c>
      <c r="Z6554" s="5" t="s">
        <v>43</v>
      </c>
      <c r="AA6554" s="4">
        <v>0.6</v>
      </c>
      <c r="AB6554" s="1">
        <v>41001</v>
      </c>
      <c r="AC6554" s="1">
        <v>17041</v>
      </c>
      <c r="AD6554">
        <f t="shared" si="614"/>
        <v>2</v>
      </c>
      <c r="AE6554">
        <f t="shared" ca="1" si="615"/>
        <v>77</v>
      </c>
      <c r="AF6554" t="str">
        <f t="shared" ca="1" si="616"/>
        <v>Over 65</v>
      </c>
      <c r="AG6554" s="3">
        <f t="shared" si="617"/>
        <v>55.108681250000004</v>
      </c>
      <c r="AH6554" t="str">
        <f>_xlfn.IFNA(VLOOKUP(Sales_Transactions[[#This Row],[Order ID]],Returned_Items[#All],2,FALSE),"Not Returned")</f>
        <v>Not Returned</v>
      </c>
    </row>
    <row r="6555" spans="1:34" x14ac:dyDescent="0.25">
      <c r="A6555">
        <v>50983</v>
      </c>
      <c r="C6555" t="s">
        <v>2723</v>
      </c>
      <c r="D6555" s="2" t="str">
        <f>TEXT(MID(Sales_Transactions[[#This Row],[Order Date]],2,5),"d/m/yyy")</f>
        <v>28/6/2011</v>
      </c>
      <c r="E6555" s="2" t="str">
        <f>TEXT(MID(Sales_Transactions[[#This Row],[Order Date]],2,5),"d")</f>
        <v>28</v>
      </c>
      <c r="F6555" s="2" t="str">
        <f>TEXT(MID(Sales_Transactions[[#This Row],[Order Date]],2,5),"m")</f>
        <v>6</v>
      </c>
      <c r="G6555" s="2" t="str">
        <f>TEXT(MID(Sales_Transactions[[#This Row],[Order Date]],2,5),"yyy")</f>
        <v>2011</v>
      </c>
      <c r="H6555" s="2" t="str">
        <f>TEXT(MID(Sales_Transactions[[#This Row],[Order Date]],2,5),"yyy/m")</f>
        <v>2011/6</v>
      </c>
      <c r="I6555" t="s">
        <v>101</v>
      </c>
      <c r="J6555">
        <f t="shared" si="612"/>
        <v>1</v>
      </c>
      <c r="K6555" s="2">
        <v>39</v>
      </c>
      <c r="L6555" s="3">
        <v>3063.1</v>
      </c>
      <c r="M6555" s="4">
        <v>0.06</v>
      </c>
      <c r="N6555" s="5" t="s">
        <v>23</v>
      </c>
      <c r="O6555" s="3">
        <v>-1022.02</v>
      </c>
      <c r="P6555" s="3">
        <v>80.98</v>
      </c>
      <c r="Q6555" s="3">
        <v>35</v>
      </c>
      <c r="R6555" s="5" t="s">
        <v>1949</v>
      </c>
      <c r="S6555" s="5" t="s">
        <v>3167</v>
      </c>
      <c r="T6555" s="5" t="str">
        <f t="shared" si="613"/>
        <v>Bruce Degenhardt</v>
      </c>
      <c r="U6555" t="s">
        <v>3490</v>
      </c>
      <c r="V6555" s="5" t="s">
        <v>74</v>
      </c>
      <c r="W6555" s="5" t="s">
        <v>28</v>
      </c>
      <c r="X6555" s="5" t="s">
        <v>29</v>
      </c>
      <c r="Y6555" s="5" t="s">
        <v>257</v>
      </c>
      <c r="Z6555" s="5" t="s">
        <v>31</v>
      </c>
      <c r="AA6555" s="4">
        <v>0.81</v>
      </c>
      <c r="AB6555" s="1">
        <v>40723</v>
      </c>
      <c r="AC6555" s="1">
        <v>17070</v>
      </c>
      <c r="AD6555">
        <f t="shared" si="614"/>
        <v>1</v>
      </c>
      <c r="AE6555">
        <f t="shared" ca="1" si="615"/>
        <v>77</v>
      </c>
      <c r="AF6555" t="str">
        <f t="shared" ca="1" si="616"/>
        <v>Over 65</v>
      </c>
      <c r="AG6555" s="3">
        <f t="shared" si="617"/>
        <v>2.972600307692308</v>
      </c>
      <c r="AH6555" t="str">
        <f>_xlfn.IFNA(VLOOKUP(Sales_Transactions[[#This Row],[Order ID]],Returned_Items[#All],2,FALSE),"Not Returned")</f>
        <v>Not Returned</v>
      </c>
    </row>
    <row r="6556" spans="1:34" x14ac:dyDescent="0.25">
      <c r="A6556">
        <v>50983</v>
      </c>
      <c r="C6556" t="s">
        <v>2723</v>
      </c>
      <c r="D6556" s="2" t="str">
        <f>TEXT(MID(Sales_Transactions[[#This Row],[Order Date]],2,5),"d/m/yyy")</f>
        <v>28/6/2011</v>
      </c>
      <c r="E6556" s="2" t="str">
        <f>TEXT(MID(Sales_Transactions[[#This Row],[Order Date]],2,5),"d")</f>
        <v>28</v>
      </c>
      <c r="F6556" s="2" t="str">
        <f>TEXT(MID(Sales_Transactions[[#This Row],[Order Date]],2,5),"m")</f>
        <v>6</v>
      </c>
      <c r="G6556" s="2" t="str">
        <f>TEXT(MID(Sales_Transactions[[#This Row],[Order Date]],2,5),"yyy")</f>
        <v>2011</v>
      </c>
      <c r="H6556" s="2" t="str">
        <f>TEXT(MID(Sales_Transactions[[#This Row],[Order Date]],2,5),"yyy/m")</f>
        <v>2011/6</v>
      </c>
      <c r="I6556" t="s">
        <v>101</v>
      </c>
      <c r="J6556">
        <f t="shared" si="612"/>
        <v>1</v>
      </c>
      <c r="K6556" s="2">
        <v>15</v>
      </c>
      <c r="L6556" s="3">
        <v>229.03</v>
      </c>
      <c r="M6556" s="4">
        <v>0.05</v>
      </c>
      <c r="N6556" s="5" t="s">
        <v>23</v>
      </c>
      <c r="O6556" s="3">
        <v>-28.58</v>
      </c>
      <c r="P6556" s="3">
        <v>15.51</v>
      </c>
      <c r="Q6556" s="3">
        <v>5.8</v>
      </c>
      <c r="R6556" s="5" t="s">
        <v>1949</v>
      </c>
      <c r="S6556" s="5" t="s">
        <v>3167</v>
      </c>
      <c r="T6556" s="5" t="str">
        <f t="shared" si="613"/>
        <v>Bruce Degenhardt</v>
      </c>
      <c r="U6556" t="s">
        <v>3490</v>
      </c>
      <c r="V6556" s="5" t="s">
        <v>74</v>
      </c>
      <c r="W6556" s="5" t="s">
        <v>28</v>
      </c>
      <c r="X6556" s="5" t="s">
        <v>29</v>
      </c>
      <c r="Y6556" s="5" t="s">
        <v>3204</v>
      </c>
      <c r="Z6556" s="5" t="s">
        <v>43</v>
      </c>
      <c r="AA6556" s="4">
        <v>0.6</v>
      </c>
      <c r="AB6556" s="1">
        <v>40724</v>
      </c>
      <c r="AC6556" s="1">
        <v>17279</v>
      </c>
      <c r="AD6556">
        <f t="shared" si="614"/>
        <v>2</v>
      </c>
      <c r="AE6556">
        <f t="shared" ca="1" si="615"/>
        <v>77</v>
      </c>
      <c r="AF6556" t="str">
        <f t="shared" ca="1" si="616"/>
        <v>Over 65</v>
      </c>
      <c r="AG6556" s="3">
        <f t="shared" si="617"/>
        <v>1.4201496666666666</v>
      </c>
      <c r="AH6556" t="str">
        <f>_xlfn.IFNA(VLOOKUP(Sales_Transactions[[#This Row],[Order ID]],Returned_Items[#All],2,FALSE),"Not Returned")</f>
        <v>Not Returned</v>
      </c>
    </row>
    <row r="6557" spans="1:34" x14ac:dyDescent="0.25">
      <c r="A6557">
        <v>52002</v>
      </c>
      <c r="C6557" t="s">
        <v>3020</v>
      </c>
      <c r="D6557" s="2" t="str">
        <f>TEXT(MID(Sales_Transactions[[#This Row],[Order Date]],2,5),"d/m/yyy")</f>
        <v>4/6/2009</v>
      </c>
      <c r="E6557" s="2" t="str">
        <f>TEXT(MID(Sales_Transactions[[#This Row],[Order Date]],2,5),"d")</f>
        <v>4</v>
      </c>
      <c r="F6557" s="2" t="str">
        <f>TEXT(MID(Sales_Transactions[[#This Row],[Order Date]],2,5),"m")</f>
        <v>6</v>
      </c>
      <c r="G6557" s="2" t="str">
        <f>TEXT(MID(Sales_Transactions[[#This Row],[Order Date]],2,5),"yyy")</f>
        <v>2009</v>
      </c>
      <c r="H6557" s="2" t="str">
        <f>TEXT(MID(Sales_Transactions[[#This Row],[Order Date]],2,5),"yyy/m")</f>
        <v>2009/6</v>
      </c>
      <c r="I6557" t="s">
        <v>33</v>
      </c>
      <c r="J6557">
        <f t="shared" si="612"/>
        <v>4</v>
      </c>
      <c r="K6557" s="2">
        <v>11</v>
      </c>
      <c r="L6557" s="3">
        <v>2489.85</v>
      </c>
      <c r="M6557" s="4">
        <v>0.06</v>
      </c>
      <c r="N6557" s="5" t="s">
        <v>34</v>
      </c>
      <c r="O6557" s="3">
        <v>-566.5</v>
      </c>
      <c r="P6557" s="3">
        <v>218.75</v>
      </c>
      <c r="Q6557" s="3">
        <v>69.64</v>
      </c>
      <c r="R6557" s="5" t="s">
        <v>585</v>
      </c>
      <c r="S6557" s="5" t="s">
        <v>1419</v>
      </c>
      <c r="T6557" s="5" t="str">
        <f t="shared" si="613"/>
        <v>Cindy Stewart</v>
      </c>
      <c r="U6557" t="s">
        <v>3490</v>
      </c>
      <c r="V6557" s="5" t="s">
        <v>47</v>
      </c>
      <c r="W6557" s="5" t="s">
        <v>57</v>
      </c>
      <c r="X6557" s="5" t="s">
        <v>107</v>
      </c>
      <c r="Y6557" s="5" t="s">
        <v>397</v>
      </c>
      <c r="Z6557" s="5" t="s">
        <v>106</v>
      </c>
      <c r="AA6557" s="4">
        <v>0.77</v>
      </c>
      <c r="AB6557" s="1">
        <v>39969</v>
      </c>
      <c r="AC6557" s="1">
        <v>17180</v>
      </c>
      <c r="AD6557">
        <f t="shared" si="614"/>
        <v>1</v>
      </c>
      <c r="AE6557">
        <f t="shared" ca="1" si="615"/>
        <v>77</v>
      </c>
      <c r="AF6557" t="str">
        <f t="shared" ca="1" si="616"/>
        <v>Over 65</v>
      </c>
      <c r="AG6557" s="3">
        <f t="shared" si="617"/>
        <v>26.205340909090911</v>
      </c>
      <c r="AH6557" t="str">
        <f>_xlfn.IFNA(VLOOKUP(Sales_Transactions[[#This Row],[Order ID]],Returned_Items[#All],2,FALSE),"Not Returned")</f>
        <v>Not Returned</v>
      </c>
    </row>
    <row r="6558" spans="1:34" x14ac:dyDescent="0.25">
      <c r="A6558">
        <v>52227</v>
      </c>
      <c r="C6558" t="s">
        <v>1705</v>
      </c>
      <c r="D6558" s="2" t="str">
        <f>TEXT(MID(Sales_Transactions[[#This Row],[Order Date]],2,5),"d/m/yyy")</f>
        <v>12/2/2009</v>
      </c>
      <c r="E6558" s="2" t="str">
        <f>TEXT(MID(Sales_Transactions[[#This Row],[Order Date]],2,5),"d")</f>
        <v>12</v>
      </c>
      <c r="F6558" s="2" t="str">
        <f>TEXT(MID(Sales_Transactions[[#This Row],[Order Date]],2,5),"m")</f>
        <v>2</v>
      </c>
      <c r="G6558" s="2" t="str">
        <f>TEXT(MID(Sales_Transactions[[#This Row],[Order Date]],2,5),"yyy")</f>
        <v>2009</v>
      </c>
      <c r="H6558" s="2" t="str">
        <f>TEXT(MID(Sales_Transactions[[#This Row],[Order Date]],2,5),"yyy/m")</f>
        <v>2009/2</v>
      </c>
      <c r="I6558" t="s">
        <v>78</v>
      </c>
      <c r="J6558">
        <f t="shared" si="612"/>
        <v>3</v>
      </c>
      <c r="K6558" s="2">
        <v>37</v>
      </c>
      <c r="L6558" s="3">
        <v>240.52</v>
      </c>
      <c r="M6558" s="4">
        <v>0.05</v>
      </c>
      <c r="N6558" s="5" t="s">
        <v>23</v>
      </c>
      <c r="O6558" s="3">
        <v>-164.18</v>
      </c>
      <c r="P6558" s="3">
        <v>6.48</v>
      </c>
      <c r="Q6558" s="3">
        <v>8.19</v>
      </c>
      <c r="R6558" s="5" t="s">
        <v>1522</v>
      </c>
      <c r="S6558" s="5" t="s">
        <v>212</v>
      </c>
      <c r="T6558" s="5" t="str">
        <f t="shared" si="613"/>
        <v>Trudy Bell</v>
      </c>
      <c r="U6558" t="s">
        <v>3490</v>
      </c>
      <c r="V6558" s="5" t="s">
        <v>37</v>
      </c>
      <c r="W6558" s="5" t="s">
        <v>28</v>
      </c>
      <c r="X6558" s="5" t="s">
        <v>75</v>
      </c>
      <c r="Y6558" s="5" t="s">
        <v>263</v>
      </c>
      <c r="Z6558" s="5" t="s">
        <v>43</v>
      </c>
      <c r="AA6558" s="4">
        <v>0.37</v>
      </c>
      <c r="AB6558" s="1">
        <v>39859</v>
      </c>
      <c r="AC6558" s="1">
        <v>17632</v>
      </c>
      <c r="AD6558">
        <f t="shared" si="614"/>
        <v>3</v>
      </c>
      <c r="AE6558">
        <f t="shared" ca="1" si="615"/>
        <v>76</v>
      </c>
      <c r="AF6558" t="str">
        <f t="shared" ca="1" si="616"/>
        <v>Over 65</v>
      </c>
      <c r="AG6558" s="3">
        <f t="shared" si="617"/>
        <v>0.39639891891891893</v>
      </c>
      <c r="AH6558" t="str">
        <f>_xlfn.IFNA(VLOOKUP(Sales_Transactions[[#This Row],[Order ID]],Returned_Items[#All],2,FALSE),"Not Returned")</f>
        <v>Not Returned</v>
      </c>
    </row>
    <row r="6559" spans="1:34" x14ac:dyDescent="0.25">
      <c r="A6559">
        <v>52261</v>
      </c>
      <c r="C6559" t="s">
        <v>2882</v>
      </c>
      <c r="D6559" s="2" t="str">
        <f>TEXT(MID(Sales_Transactions[[#This Row],[Order Date]],2,5),"d/m/yyy")</f>
        <v>21/4/2011</v>
      </c>
      <c r="E6559" s="2" t="str">
        <f>TEXT(MID(Sales_Transactions[[#This Row],[Order Date]],2,5),"d")</f>
        <v>21</v>
      </c>
      <c r="F6559" s="2" t="str">
        <f>TEXT(MID(Sales_Transactions[[#This Row],[Order Date]],2,5),"m")</f>
        <v>4</v>
      </c>
      <c r="G6559" s="2" t="str">
        <f>TEXT(MID(Sales_Transactions[[#This Row],[Order Date]],2,5),"yyy")</f>
        <v>2011</v>
      </c>
      <c r="H6559" s="2" t="str">
        <f>TEXT(MID(Sales_Transactions[[#This Row],[Order Date]],2,5),"yyy/m")</f>
        <v>2011/4</v>
      </c>
      <c r="I6559" t="s">
        <v>52</v>
      </c>
      <c r="J6559">
        <f t="shared" si="612"/>
        <v>1</v>
      </c>
      <c r="K6559" s="2">
        <v>49</v>
      </c>
      <c r="L6559" s="3">
        <v>10261.25</v>
      </c>
      <c r="M6559" s="4">
        <v>0.02</v>
      </c>
      <c r="N6559" s="5" t="s">
        <v>34</v>
      </c>
      <c r="O6559" s="3">
        <v>611.11</v>
      </c>
      <c r="P6559" s="3">
        <v>212.6</v>
      </c>
      <c r="Q6559" s="3">
        <v>52.2</v>
      </c>
      <c r="R6559" s="5" t="s">
        <v>1949</v>
      </c>
      <c r="S6559" s="5" t="s">
        <v>3167</v>
      </c>
      <c r="T6559" s="5" t="str">
        <f t="shared" si="613"/>
        <v>Bruce Degenhardt</v>
      </c>
      <c r="U6559" t="s">
        <v>3490</v>
      </c>
      <c r="V6559" s="5" t="s">
        <v>74</v>
      </c>
      <c r="W6559" s="5" t="s">
        <v>57</v>
      </c>
      <c r="X6559" s="5" t="s">
        <v>107</v>
      </c>
      <c r="Y6559" s="5" t="s">
        <v>1731</v>
      </c>
      <c r="Z6559" s="5" t="s">
        <v>106</v>
      </c>
      <c r="AA6559" s="4">
        <v>0.64</v>
      </c>
      <c r="AB6559" s="1">
        <v>40655</v>
      </c>
      <c r="AC6559" s="1">
        <v>17831</v>
      </c>
      <c r="AD6559">
        <f t="shared" si="614"/>
        <v>1</v>
      </c>
      <c r="AE6559">
        <f t="shared" ca="1" si="615"/>
        <v>75</v>
      </c>
      <c r="AF6559" t="str">
        <f t="shared" ca="1" si="616"/>
        <v>Over 65</v>
      </c>
      <c r="AG6559" s="3">
        <f t="shared" si="617"/>
        <v>5.4032138775510203</v>
      </c>
      <c r="AH6559" t="str">
        <f>_xlfn.IFNA(VLOOKUP(Sales_Transactions[[#This Row],[Order ID]],Returned_Items[#All],2,FALSE),"Not Returned")</f>
        <v>Not Returned</v>
      </c>
    </row>
    <row r="6560" spans="1:34" x14ac:dyDescent="0.25">
      <c r="A6560">
        <v>52743</v>
      </c>
      <c r="C6560" t="s">
        <v>1289</v>
      </c>
      <c r="D6560" s="2" t="str">
        <f>TEXT(MID(Sales_Transactions[[#This Row],[Order Date]],2,5),"d/m/yyy")</f>
        <v>4/7/2010</v>
      </c>
      <c r="E6560" s="2" t="str">
        <f>TEXT(MID(Sales_Transactions[[#This Row],[Order Date]],2,5),"d")</f>
        <v>4</v>
      </c>
      <c r="F6560" s="2" t="str">
        <f>TEXT(MID(Sales_Transactions[[#This Row],[Order Date]],2,5),"m")</f>
        <v>7</v>
      </c>
      <c r="G6560" s="2" t="str">
        <f>TEXT(MID(Sales_Transactions[[#This Row],[Order Date]],2,5),"yyy")</f>
        <v>2010</v>
      </c>
      <c r="H6560" s="2" t="str">
        <f>TEXT(MID(Sales_Transactions[[#This Row],[Order Date]],2,5),"yyy/m")</f>
        <v>2010/7</v>
      </c>
      <c r="I6560" t="s">
        <v>33</v>
      </c>
      <c r="J6560">
        <f t="shared" si="612"/>
        <v>4</v>
      </c>
      <c r="K6560" s="2">
        <v>46</v>
      </c>
      <c r="L6560" s="3">
        <v>5699.22</v>
      </c>
      <c r="M6560" s="4">
        <v>0.09</v>
      </c>
      <c r="N6560" s="5" t="s">
        <v>23</v>
      </c>
      <c r="O6560" s="3">
        <v>2812.63</v>
      </c>
      <c r="P6560" s="3">
        <v>150.97999999999999</v>
      </c>
      <c r="Q6560" s="3">
        <v>13.99</v>
      </c>
      <c r="R6560" s="5" t="s">
        <v>3355</v>
      </c>
      <c r="S6560" s="5" t="s">
        <v>3356</v>
      </c>
      <c r="T6560" s="5" t="str">
        <f t="shared" si="613"/>
        <v>Ashley Jarboe</v>
      </c>
      <c r="U6560" t="s">
        <v>3490</v>
      </c>
      <c r="V6560" s="5" t="s">
        <v>27</v>
      </c>
      <c r="W6560" s="5" t="s">
        <v>48</v>
      </c>
      <c r="X6560" s="5" t="s">
        <v>324</v>
      </c>
      <c r="Y6560" s="5" t="s">
        <v>552</v>
      </c>
      <c r="Z6560" s="5" t="s">
        <v>56</v>
      </c>
      <c r="AA6560" s="4">
        <v>0.38</v>
      </c>
      <c r="AB6560" s="1">
        <v>40363</v>
      </c>
      <c r="AC6560" s="1">
        <v>17665</v>
      </c>
      <c r="AD6560">
        <f t="shared" si="614"/>
        <v>0</v>
      </c>
      <c r="AE6560">
        <f t="shared" ca="1" si="615"/>
        <v>76</v>
      </c>
      <c r="AF6560" t="str">
        <f t="shared" ca="1" si="616"/>
        <v>Over 65</v>
      </c>
      <c r="AG6560" s="3">
        <f t="shared" si="617"/>
        <v>3.5833503913043474</v>
      </c>
      <c r="AH6560" t="str">
        <f>_xlfn.IFNA(VLOOKUP(Sales_Transactions[[#This Row],[Order ID]],Returned_Items[#All],2,FALSE),"Not Returned")</f>
        <v>Not Returned</v>
      </c>
    </row>
    <row r="6561" spans="1:34" x14ac:dyDescent="0.25">
      <c r="A6561">
        <v>53120</v>
      </c>
      <c r="C6561" t="s">
        <v>1200</v>
      </c>
      <c r="D6561" s="2" t="str">
        <f>TEXT(MID(Sales_Transactions[[#This Row],[Order Date]],2,5),"d/m/yyy")</f>
        <v>17/5/2012</v>
      </c>
      <c r="E6561" s="2" t="str">
        <f>TEXT(MID(Sales_Transactions[[#This Row],[Order Date]],2,5),"d")</f>
        <v>17</v>
      </c>
      <c r="F6561" s="2" t="str">
        <f>TEXT(MID(Sales_Transactions[[#This Row],[Order Date]],2,5),"m")</f>
        <v>5</v>
      </c>
      <c r="G6561" s="2" t="str">
        <f>TEXT(MID(Sales_Transactions[[#This Row],[Order Date]],2,5),"yyy")</f>
        <v>2012</v>
      </c>
      <c r="H6561" s="2" t="str">
        <f>TEXT(MID(Sales_Transactions[[#This Row],[Order Date]],2,5),"yyy/m")</f>
        <v>2012/5</v>
      </c>
      <c r="I6561" t="s">
        <v>52</v>
      </c>
      <c r="J6561">
        <f t="shared" si="612"/>
        <v>1</v>
      </c>
      <c r="K6561" s="2">
        <v>5</v>
      </c>
      <c r="L6561" s="3">
        <v>22.75</v>
      </c>
      <c r="M6561" s="4">
        <v>0.09</v>
      </c>
      <c r="N6561" s="5" t="s">
        <v>23</v>
      </c>
      <c r="O6561" s="3">
        <v>-0.45</v>
      </c>
      <c r="P6561" s="3">
        <v>4.76</v>
      </c>
      <c r="Q6561" s="3">
        <v>0.88</v>
      </c>
      <c r="R6561" s="5" t="s">
        <v>585</v>
      </c>
      <c r="S6561" s="5" t="s">
        <v>1577</v>
      </c>
      <c r="T6561" s="5" t="str">
        <f t="shared" si="613"/>
        <v>Cindy Chapman</v>
      </c>
      <c r="U6561" t="s">
        <v>3490</v>
      </c>
      <c r="V6561" s="5" t="s">
        <v>47</v>
      </c>
      <c r="W6561" s="5" t="s">
        <v>28</v>
      </c>
      <c r="X6561" s="5" t="s">
        <v>75</v>
      </c>
      <c r="Y6561" s="5" t="s">
        <v>1235</v>
      </c>
      <c r="Z6561" s="5" t="s">
        <v>84</v>
      </c>
      <c r="AA6561" s="4">
        <v>0.39</v>
      </c>
      <c r="AB6561" s="1">
        <v>41048</v>
      </c>
      <c r="AC6561" s="1">
        <v>17637</v>
      </c>
      <c r="AD6561">
        <f t="shared" si="614"/>
        <v>2</v>
      </c>
      <c r="AE6561">
        <f t="shared" ca="1" si="615"/>
        <v>76</v>
      </c>
      <c r="AF6561" t="str">
        <f t="shared" ca="1" si="616"/>
        <v>Over 65</v>
      </c>
      <c r="AG6561" s="3">
        <f t="shared" si="617"/>
        <v>1.1271431999999999</v>
      </c>
      <c r="AH6561" t="str">
        <f>_xlfn.IFNA(VLOOKUP(Sales_Transactions[[#This Row],[Order ID]],Returned_Items[#All],2,FALSE),"Not Returned")</f>
        <v>Not Returned</v>
      </c>
    </row>
    <row r="6562" spans="1:34" x14ac:dyDescent="0.25">
      <c r="A6562">
        <v>53920</v>
      </c>
      <c r="C6562" t="s">
        <v>1311</v>
      </c>
      <c r="D6562" s="2" t="str">
        <f>TEXT(MID(Sales_Transactions[[#This Row],[Order Date]],2,5),"d/m/yyy")</f>
        <v>18/3/2009</v>
      </c>
      <c r="E6562" s="2" t="str">
        <f>TEXT(MID(Sales_Transactions[[#This Row],[Order Date]],2,5),"d")</f>
        <v>18</v>
      </c>
      <c r="F6562" s="2" t="str">
        <f>TEXT(MID(Sales_Transactions[[#This Row],[Order Date]],2,5),"m")</f>
        <v>3</v>
      </c>
      <c r="G6562" s="2" t="str">
        <f>TEXT(MID(Sales_Transactions[[#This Row],[Order Date]],2,5),"yyy")</f>
        <v>2009</v>
      </c>
      <c r="H6562" s="2" t="str">
        <f>TEXT(MID(Sales_Transactions[[#This Row],[Order Date]],2,5),"yyy/m")</f>
        <v>2009/3</v>
      </c>
      <c r="I6562" t="s">
        <v>101</v>
      </c>
      <c r="J6562">
        <f t="shared" si="612"/>
        <v>1</v>
      </c>
      <c r="K6562" s="2">
        <v>18</v>
      </c>
      <c r="L6562" s="3">
        <v>433.31</v>
      </c>
      <c r="M6562" s="4">
        <v>0.05</v>
      </c>
      <c r="N6562" s="5" t="s">
        <v>34</v>
      </c>
      <c r="O6562" s="3">
        <v>-815.79</v>
      </c>
      <c r="P6562" s="3">
        <v>20.98</v>
      </c>
      <c r="Q6562" s="3">
        <v>53.03</v>
      </c>
      <c r="R6562" s="5" t="s">
        <v>1385</v>
      </c>
      <c r="S6562" s="5" t="s">
        <v>2980</v>
      </c>
      <c r="T6562" s="5" t="str">
        <f t="shared" si="613"/>
        <v>Anna Chung</v>
      </c>
      <c r="U6562" t="s">
        <v>3490</v>
      </c>
      <c r="V6562" s="5" t="s">
        <v>74</v>
      </c>
      <c r="W6562" s="5" t="s">
        <v>28</v>
      </c>
      <c r="X6562" s="5" t="s">
        <v>29</v>
      </c>
      <c r="Y6562" s="5" t="s">
        <v>338</v>
      </c>
      <c r="Z6562" s="5" t="s">
        <v>40</v>
      </c>
      <c r="AA6562" s="4">
        <v>0.78</v>
      </c>
      <c r="AB6562" s="1">
        <v>39892</v>
      </c>
      <c r="AC6562" s="1">
        <v>27832</v>
      </c>
      <c r="AD6562">
        <f t="shared" si="614"/>
        <v>2</v>
      </c>
      <c r="AE6562">
        <f t="shared" ca="1" si="615"/>
        <v>48</v>
      </c>
      <c r="AF6562" t="str">
        <f t="shared" ca="1" si="616"/>
        <v>18-64</v>
      </c>
      <c r="AG6562" s="3">
        <f t="shared" si="617"/>
        <v>4.1110838888888885</v>
      </c>
      <c r="AH6562" t="str">
        <f>_xlfn.IFNA(VLOOKUP(Sales_Transactions[[#This Row],[Order ID]],Returned_Items[#All],2,FALSE),"Not Returned")</f>
        <v>Not Returned</v>
      </c>
    </row>
    <row r="6563" spans="1:34" x14ac:dyDescent="0.25">
      <c r="A6563">
        <v>54630</v>
      </c>
      <c r="C6563" t="s">
        <v>1567</v>
      </c>
      <c r="D6563" s="2" t="str">
        <f>TEXT(MID(Sales_Transactions[[#This Row],[Order Date]],2,5),"d/m/yyy")</f>
        <v>10/8/2012</v>
      </c>
      <c r="E6563" s="2" t="str">
        <f>TEXT(MID(Sales_Transactions[[#This Row],[Order Date]],2,5),"d")</f>
        <v>10</v>
      </c>
      <c r="F6563" s="2" t="str">
        <f>TEXT(MID(Sales_Transactions[[#This Row],[Order Date]],2,5),"m")</f>
        <v>8</v>
      </c>
      <c r="G6563" s="2" t="str">
        <f>TEXT(MID(Sales_Transactions[[#This Row],[Order Date]],2,5),"yyy")</f>
        <v>2012</v>
      </c>
      <c r="H6563" s="2" t="str">
        <f>TEXT(MID(Sales_Transactions[[#This Row],[Order Date]],2,5),"yyy/m")</f>
        <v>2012/8</v>
      </c>
      <c r="I6563" t="s">
        <v>22</v>
      </c>
      <c r="J6563">
        <f t="shared" si="612"/>
        <v>2</v>
      </c>
      <c r="K6563" s="2">
        <v>11</v>
      </c>
      <c r="L6563" s="3">
        <v>73.22</v>
      </c>
      <c r="M6563" s="4">
        <v>0.06</v>
      </c>
      <c r="N6563" s="5" t="s">
        <v>23</v>
      </c>
      <c r="O6563" s="3">
        <v>-34.53</v>
      </c>
      <c r="P6563" s="3">
        <v>6.48</v>
      </c>
      <c r="Q6563" s="3">
        <v>6.22</v>
      </c>
      <c r="R6563" s="5" t="s">
        <v>1218</v>
      </c>
      <c r="S6563" s="5" t="s">
        <v>1396</v>
      </c>
      <c r="T6563" s="5" t="str">
        <f t="shared" si="613"/>
        <v>Rob Williams</v>
      </c>
      <c r="U6563" t="s">
        <v>3490</v>
      </c>
      <c r="V6563" s="5" t="s">
        <v>74</v>
      </c>
      <c r="W6563" s="5" t="s">
        <v>28</v>
      </c>
      <c r="X6563" s="5" t="s">
        <v>75</v>
      </c>
      <c r="Y6563" s="5" t="s">
        <v>1649</v>
      </c>
      <c r="Z6563" s="5" t="s">
        <v>43</v>
      </c>
      <c r="AA6563" s="4">
        <v>0.37</v>
      </c>
      <c r="AB6563" s="1">
        <v>41135</v>
      </c>
      <c r="AC6563" s="1">
        <v>27932</v>
      </c>
      <c r="AD6563">
        <f t="shared" si="614"/>
        <v>4</v>
      </c>
      <c r="AE6563">
        <f t="shared" ca="1" si="615"/>
        <v>48</v>
      </c>
      <c r="AF6563" t="str">
        <f t="shared" ca="1" si="616"/>
        <v>18-64</v>
      </c>
      <c r="AG6563" s="3">
        <f t="shared" si="617"/>
        <v>1.1541919999999999</v>
      </c>
      <c r="AH6563" t="str">
        <f>_xlfn.IFNA(VLOOKUP(Sales_Transactions[[#This Row],[Order ID]],Returned_Items[#All],2,FALSE),"Not Returned")</f>
        <v>Not Returned</v>
      </c>
    </row>
    <row r="6564" spans="1:34" x14ac:dyDescent="0.25">
      <c r="A6564">
        <v>55299</v>
      </c>
      <c r="C6564" t="s">
        <v>2878</v>
      </c>
      <c r="D6564" s="2" t="str">
        <f>TEXT(MID(Sales_Transactions[[#This Row],[Order Date]],2,5),"d/m/yyy")</f>
        <v>30/3/2012</v>
      </c>
      <c r="E6564" s="2" t="str">
        <f>TEXT(MID(Sales_Transactions[[#This Row],[Order Date]],2,5),"d")</f>
        <v>30</v>
      </c>
      <c r="F6564" s="2" t="str">
        <f>TEXT(MID(Sales_Transactions[[#This Row],[Order Date]],2,5),"m")</f>
        <v>3</v>
      </c>
      <c r="G6564" s="2" t="str">
        <f>TEXT(MID(Sales_Transactions[[#This Row],[Order Date]],2,5),"yyy")</f>
        <v>2012</v>
      </c>
      <c r="H6564" s="2" t="str">
        <f>TEXT(MID(Sales_Transactions[[#This Row],[Order Date]],2,5),"yyy/m")</f>
        <v>2012/3</v>
      </c>
      <c r="I6564" t="s">
        <v>22</v>
      </c>
      <c r="J6564">
        <f t="shared" si="612"/>
        <v>2</v>
      </c>
      <c r="K6564" s="2">
        <v>20</v>
      </c>
      <c r="L6564" s="3">
        <v>22.28</v>
      </c>
      <c r="M6564" s="4">
        <v>0.09</v>
      </c>
      <c r="N6564" s="5" t="s">
        <v>23</v>
      </c>
      <c r="O6564" s="3">
        <v>-2.66</v>
      </c>
      <c r="P6564" s="3">
        <v>1.1399999999999999</v>
      </c>
      <c r="Q6564" s="3">
        <v>0.7</v>
      </c>
      <c r="R6564" s="5" t="s">
        <v>3216</v>
      </c>
      <c r="S6564" s="5" t="s">
        <v>191</v>
      </c>
      <c r="T6564" s="5" t="str">
        <f t="shared" si="613"/>
        <v>Quincy Jones</v>
      </c>
      <c r="U6564" t="s">
        <v>3490</v>
      </c>
      <c r="V6564" s="5" t="s">
        <v>47</v>
      </c>
      <c r="W6564" s="5" t="s">
        <v>28</v>
      </c>
      <c r="X6564" s="5" t="s">
        <v>82</v>
      </c>
      <c r="Y6564" s="5" t="s">
        <v>2950</v>
      </c>
      <c r="Z6564" s="5" t="s">
        <v>84</v>
      </c>
      <c r="AA6564" s="4">
        <v>0.38</v>
      </c>
      <c r="AB6564" s="1">
        <v>40998</v>
      </c>
      <c r="AC6564" s="1">
        <v>28089</v>
      </c>
      <c r="AD6564">
        <f t="shared" si="614"/>
        <v>0</v>
      </c>
      <c r="AE6564">
        <f t="shared" ca="1" si="615"/>
        <v>47</v>
      </c>
      <c r="AF6564" t="str">
        <f t="shared" ca="1" si="616"/>
        <v>18-64</v>
      </c>
      <c r="AG6564" s="3">
        <f t="shared" si="617"/>
        <v>9.1948699999999994E-2</v>
      </c>
      <c r="AH6564" t="str">
        <f>_xlfn.IFNA(VLOOKUP(Sales_Transactions[[#This Row],[Order ID]],Returned_Items[#All],2,FALSE),"Not Returned")</f>
        <v>Not Returned</v>
      </c>
    </row>
    <row r="6565" spans="1:34" x14ac:dyDescent="0.25">
      <c r="A6565">
        <v>55520</v>
      </c>
      <c r="C6565" t="s">
        <v>1871</v>
      </c>
      <c r="D6565" s="2" t="str">
        <f>TEXT(MID(Sales_Transactions[[#This Row],[Order Date]],2,5),"d/m/yyy")</f>
        <v>7/5/2011</v>
      </c>
      <c r="E6565" s="2" t="str">
        <f>TEXT(MID(Sales_Transactions[[#This Row],[Order Date]],2,5),"d")</f>
        <v>7</v>
      </c>
      <c r="F6565" s="2" t="str">
        <f>TEXT(MID(Sales_Transactions[[#This Row],[Order Date]],2,5),"m")</f>
        <v>5</v>
      </c>
      <c r="G6565" s="2" t="str">
        <f>TEXT(MID(Sales_Transactions[[#This Row],[Order Date]],2,5),"yyy")</f>
        <v>2011</v>
      </c>
      <c r="H6565" s="2" t="str">
        <f>TEXT(MID(Sales_Transactions[[#This Row],[Order Date]],2,5),"yyy/m")</f>
        <v>2011/5</v>
      </c>
      <c r="I6565" t="s">
        <v>101</v>
      </c>
      <c r="J6565">
        <f t="shared" si="612"/>
        <v>1</v>
      </c>
      <c r="K6565" s="2">
        <v>43</v>
      </c>
      <c r="L6565" s="3">
        <v>525.77</v>
      </c>
      <c r="M6565" s="4">
        <v>0.08</v>
      </c>
      <c r="N6565" s="5" t="s">
        <v>67</v>
      </c>
      <c r="O6565" s="3">
        <v>34.630000000000003</v>
      </c>
      <c r="P6565" s="3">
        <v>11.99</v>
      </c>
      <c r="Q6565" s="3">
        <v>5.99</v>
      </c>
      <c r="R6565" s="5" t="s">
        <v>3491</v>
      </c>
      <c r="S6565" s="5" t="s">
        <v>3492</v>
      </c>
      <c r="T6565" s="5" t="str">
        <f t="shared" si="613"/>
        <v>Dario Medina</v>
      </c>
      <c r="U6565" t="s">
        <v>3490</v>
      </c>
      <c r="V6565" s="5" t="s">
        <v>27</v>
      </c>
      <c r="W6565" s="5" t="s">
        <v>48</v>
      </c>
      <c r="X6565" s="5" t="s">
        <v>324</v>
      </c>
      <c r="Y6565" s="5" t="s">
        <v>1737</v>
      </c>
      <c r="Z6565" s="5" t="s">
        <v>56</v>
      </c>
      <c r="AA6565" s="4">
        <v>0.36</v>
      </c>
      <c r="AB6565" s="1">
        <v>40671</v>
      </c>
      <c r="AC6565" s="1">
        <v>28013</v>
      </c>
      <c r="AD6565">
        <f t="shared" si="614"/>
        <v>1</v>
      </c>
      <c r="AE6565">
        <f t="shared" ca="1" si="615"/>
        <v>47</v>
      </c>
      <c r="AF6565" t="str">
        <f t="shared" ca="1" si="616"/>
        <v>18-64</v>
      </c>
      <c r="AG6565" s="3">
        <f t="shared" si="617"/>
        <v>0.41791646511627906</v>
      </c>
      <c r="AH6565" t="str">
        <f>_xlfn.IFNA(VLOOKUP(Sales_Transactions[[#This Row],[Order ID]],Returned_Items[#All],2,FALSE),"Not Returned")</f>
        <v>Not Returned</v>
      </c>
    </row>
    <row r="6566" spans="1:34" x14ac:dyDescent="0.25">
      <c r="A6566">
        <v>55653</v>
      </c>
      <c r="C6566" t="s">
        <v>3186</v>
      </c>
      <c r="D6566" s="2" t="str">
        <f>TEXT(MID(Sales_Transactions[[#This Row],[Order Date]],2,5),"d/m/yyy")</f>
        <v>26/11/2010</v>
      </c>
      <c r="E6566" s="2" t="str">
        <f>TEXT(MID(Sales_Transactions[[#This Row],[Order Date]],2,5),"d")</f>
        <v>26</v>
      </c>
      <c r="F6566" s="2" t="str">
        <f>TEXT(MID(Sales_Transactions[[#This Row],[Order Date]],2,5),"m")</f>
        <v>11</v>
      </c>
      <c r="G6566" s="2" t="str">
        <f>TEXT(MID(Sales_Transactions[[#This Row],[Order Date]],2,5),"yyy")</f>
        <v>2010</v>
      </c>
      <c r="H6566" s="2" t="str">
        <f>TEXT(MID(Sales_Transactions[[#This Row],[Order Date]],2,5),"yyy/m")</f>
        <v>2010/11</v>
      </c>
      <c r="I6566" t="s">
        <v>78</v>
      </c>
      <c r="J6566">
        <f t="shared" si="612"/>
        <v>3</v>
      </c>
      <c r="K6566" s="2">
        <v>34</v>
      </c>
      <c r="L6566" s="3">
        <v>15152.55</v>
      </c>
      <c r="M6566" s="4">
        <v>0.05</v>
      </c>
      <c r="N6566" s="5" t="s">
        <v>34</v>
      </c>
      <c r="O6566" s="3">
        <v>7719.21</v>
      </c>
      <c r="P6566" s="3">
        <v>500.98</v>
      </c>
      <c r="Q6566" s="3">
        <v>28.14</v>
      </c>
      <c r="R6566" s="5" t="s">
        <v>2799</v>
      </c>
      <c r="S6566" s="5" t="s">
        <v>3493</v>
      </c>
      <c r="T6566" s="5" t="str">
        <f t="shared" si="613"/>
        <v>Benjamin Farhat</v>
      </c>
      <c r="U6566" t="s">
        <v>3490</v>
      </c>
      <c r="V6566" s="5" t="s">
        <v>74</v>
      </c>
      <c r="W6566" s="5" t="s">
        <v>48</v>
      </c>
      <c r="X6566" s="5" t="s">
        <v>324</v>
      </c>
      <c r="Y6566" s="5" t="s">
        <v>1792</v>
      </c>
      <c r="Z6566" s="5" t="s">
        <v>40</v>
      </c>
      <c r="AA6566" s="4">
        <v>0.38</v>
      </c>
      <c r="AB6566" s="1">
        <v>40509</v>
      </c>
      <c r="AC6566" s="1">
        <v>27192</v>
      </c>
      <c r="AD6566">
        <f t="shared" si="614"/>
        <v>1</v>
      </c>
      <c r="AE6566">
        <f t="shared" ca="1" si="615"/>
        <v>50</v>
      </c>
      <c r="AF6566" t="str">
        <f t="shared" ca="1" si="616"/>
        <v>18-64</v>
      </c>
      <c r="AG6566" s="3">
        <f t="shared" si="617"/>
        <v>15.554985588235294</v>
      </c>
      <c r="AH6566" t="str">
        <f>_xlfn.IFNA(VLOOKUP(Sales_Transactions[[#This Row],[Order ID]],Returned_Items[#All],2,FALSE),"Not Returned")</f>
        <v>Not Returned</v>
      </c>
    </row>
    <row r="6567" spans="1:34" x14ac:dyDescent="0.25">
      <c r="A6567">
        <v>56577</v>
      </c>
      <c r="C6567" t="s">
        <v>3062</v>
      </c>
      <c r="D6567" s="2" t="str">
        <f>TEXT(MID(Sales_Transactions[[#This Row],[Order Date]],2,5),"d/m/yyy")</f>
        <v>2/11/2011</v>
      </c>
      <c r="E6567" s="2" t="str">
        <f>TEXT(MID(Sales_Transactions[[#This Row],[Order Date]],2,5),"d")</f>
        <v>2</v>
      </c>
      <c r="F6567" s="2" t="str">
        <f>TEXT(MID(Sales_Transactions[[#This Row],[Order Date]],2,5),"m")</f>
        <v>11</v>
      </c>
      <c r="G6567" s="2" t="str">
        <f>TEXT(MID(Sales_Transactions[[#This Row],[Order Date]],2,5),"yyy")</f>
        <v>2011</v>
      </c>
      <c r="H6567" s="2" t="str">
        <f>TEXT(MID(Sales_Transactions[[#This Row],[Order Date]],2,5),"yyy/m")</f>
        <v>2011/11</v>
      </c>
      <c r="I6567" t="s">
        <v>101</v>
      </c>
      <c r="J6567">
        <f t="shared" si="612"/>
        <v>1</v>
      </c>
      <c r="K6567" s="2">
        <v>30</v>
      </c>
      <c r="L6567" s="3">
        <v>7497.08</v>
      </c>
      <c r="M6567" s="4">
        <v>0.02</v>
      </c>
      <c r="N6567" s="5" t="s">
        <v>34</v>
      </c>
      <c r="O6567" s="3">
        <v>698.67</v>
      </c>
      <c r="P6567" s="3">
        <v>296.18</v>
      </c>
      <c r="Q6567" s="3">
        <v>54.12</v>
      </c>
      <c r="R6567" s="5" t="s">
        <v>3216</v>
      </c>
      <c r="S6567" s="5" t="s">
        <v>191</v>
      </c>
      <c r="T6567" s="5" t="str">
        <f t="shared" si="613"/>
        <v>Quincy Jones</v>
      </c>
      <c r="U6567" t="s">
        <v>3490</v>
      </c>
      <c r="V6567" s="5" t="s">
        <v>27</v>
      </c>
      <c r="W6567" s="5" t="s">
        <v>57</v>
      </c>
      <c r="X6567" s="5" t="s">
        <v>107</v>
      </c>
      <c r="Y6567" s="5" t="s">
        <v>698</v>
      </c>
      <c r="Z6567" s="5" t="s">
        <v>106</v>
      </c>
      <c r="AA6567" s="4">
        <v>0.76</v>
      </c>
      <c r="AB6567" s="1">
        <v>40850</v>
      </c>
      <c r="AC6567" s="1">
        <v>27386</v>
      </c>
      <c r="AD6567">
        <f t="shared" si="614"/>
        <v>1</v>
      </c>
      <c r="AE6567">
        <f t="shared" ca="1" si="615"/>
        <v>49</v>
      </c>
      <c r="AF6567" t="str">
        <f t="shared" ca="1" si="616"/>
        <v>18-64</v>
      </c>
      <c r="AG6567" s="3">
        <f t="shared" si="617"/>
        <v>11.674692133333334</v>
      </c>
      <c r="AH6567" t="str">
        <f>_xlfn.IFNA(VLOOKUP(Sales_Transactions[[#This Row],[Order ID]],Returned_Items[#All],2,FALSE),"Not Returned")</f>
        <v>Not Returned</v>
      </c>
    </row>
    <row r="6568" spans="1:34" x14ac:dyDescent="0.25">
      <c r="A6568">
        <v>56711</v>
      </c>
      <c r="C6568" t="s">
        <v>2493</v>
      </c>
      <c r="D6568" s="2" t="str">
        <f>TEXT(MID(Sales_Transactions[[#This Row],[Order Date]],2,5),"d/m/yyy")</f>
        <v>6/2/2011</v>
      </c>
      <c r="E6568" s="2" t="str">
        <f>TEXT(MID(Sales_Transactions[[#This Row],[Order Date]],2,5),"d")</f>
        <v>6</v>
      </c>
      <c r="F6568" s="2" t="str">
        <f>TEXT(MID(Sales_Transactions[[#This Row],[Order Date]],2,5),"m")</f>
        <v>2</v>
      </c>
      <c r="G6568" s="2" t="str">
        <f>TEXT(MID(Sales_Transactions[[#This Row],[Order Date]],2,5),"yyy")</f>
        <v>2011</v>
      </c>
      <c r="H6568" s="2" t="str">
        <f>TEXT(MID(Sales_Transactions[[#This Row],[Order Date]],2,5),"yyy/m")</f>
        <v>2011/2</v>
      </c>
      <c r="I6568" t="s">
        <v>22</v>
      </c>
      <c r="J6568">
        <f t="shared" si="612"/>
        <v>2</v>
      </c>
      <c r="K6568" s="2">
        <v>25</v>
      </c>
      <c r="L6568" s="3">
        <v>1279.45</v>
      </c>
      <c r="M6568" s="4">
        <v>0.01</v>
      </c>
      <c r="N6568" s="5" t="s">
        <v>23</v>
      </c>
      <c r="O6568" s="3">
        <v>558.25</v>
      </c>
      <c r="P6568" s="3">
        <v>48.04</v>
      </c>
      <c r="Q6568" s="3">
        <v>7.23</v>
      </c>
      <c r="R6568" s="5" t="s">
        <v>1522</v>
      </c>
      <c r="S6568" s="5" t="s">
        <v>212</v>
      </c>
      <c r="T6568" s="5" t="str">
        <f t="shared" si="613"/>
        <v>Trudy Bell</v>
      </c>
      <c r="U6568" t="s">
        <v>3490</v>
      </c>
      <c r="V6568" s="5" t="s">
        <v>37</v>
      </c>
      <c r="W6568" s="5" t="s">
        <v>28</v>
      </c>
      <c r="X6568" s="5" t="s">
        <v>75</v>
      </c>
      <c r="Y6568" s="5" t="s">
        <v>882</v>
      </c>
      <c r="Z6568" s="5" t="s">
        <v>43</v>
      </c>
      <c r="AA6568" s="4">
        <v>0.37</v>
      </c>
      <c r="AB6568" s="1">
        <v>40585</v>
      </c>
      <c r="AC6568" s="1">
        <v>27127</v>
      </c>
      <c r="AD6568">
        <f t="shared" si="614"/>
        <v>5</v>
      </c>
      <c r="AE6568">
        <f t="shared" ca="1" si="615"/>
        <v>50</v>
      </c>
      <c r="AF6568" t="str">
        <f t="shared" ca="1" si="616"/>
        <v>18-64</v>
      </c>
      <c r="AG6568" s="3">
        <f t="shared" si="617"/>
        <v>2.2106078400000002</v>
      </c>
      <c r="AH6568" t="str">
        <f>_xlfn.IFNA(VLOOKUP(Sales_Transactions[[#This Row],[Order ID]],Returned_Items[#All],2,FALSE),"Not Returned")</f>
        <v>Not Returned</v>
      </c>
    </row>
    <row r="6569" spans="1:34" x14ac:dyDescent="0.25">
      <c r="A6569">
        <v>56769</v>
      </c>
      <c r="C6569" t="s">
        <v>2626</v>
      </c>
      <c r="D6569" s="2" t="str">
        <f>TEXT(MID(Sales_Transactions[[#This Row],[Order Date]],2,5),"d/m/yyy")</f>
        <v>29/11/2010</v>
      </c>
      <c r="E6569" s="2" t="str">
        <f>TEXT(MID(Sales_Transactions[[#This Row],[Order Date]],2,5),"d")</f>
        <v>29</v>
      </c>
      <c r="F6569" s="2" t="str">
        <f>TEXT(MID(Sales_Transactions[[#This Row],[Order Date]],2,5),"m")</f>
        <v>11</v>
      </c>
      <c r="G6569" s="2" t="str">
        <f>TEXT(MID(Sales_Transactions[[#This Row],[Order Date]],2,5),"yyy")</f>
        <v>2010</v>
      </c>
      <c r="H6569" s="2" t="str">
        <f>TEXT(MID(Sales_Transactions[[#This Row],[Order Date]],2,5),"yyy/m")</f>
        <v>2010/11</v>
      </c>
      <c r="I6569" t="s">
        <v>78</v>
      </c>
      <c r="J6569">
        <f t="shared" si="612"/>
        <v>3</v>
      </c>
      <c r="K6569" s="2">
        <v>11</v>
      </c>
      <c r="L6569" s="3">
        <v>455.59</v>
      </c>
      <c r="M6569" s="4">
        <v>0.02</v>
      </c>
      <c r="N6569" s="5" t="s">
        <v>23</v>
      </c>
      <c r="O6569" s="3">
        <v>98.02</v>
      </c>
      <c r="P6569" s="3">
        <v>37.93</v>
      </c>
      <c r="Q6569" s="3">
        <v>13.99</v>
      </c>
      <c r="R6569" s="5" t="s">
        <v>585</v>
      </c>
      <c r="S6569" s="5" t="s">
        <v>1419</v>
      </c>
      <c r="T6569" s="5" t="str">
        <f t="shared" si="613"/>
        <v>Cindy Stewart</v>
      </c>
      <c r="U6569" t="s">
        <v>3490</v>
      </c>
      <c r="V6569" s="5" t="s">
        <v>37</v>
      </c>
      <c r="W6569" s="5" t="s">
        <v>57</v>
      </c>
      <c r="X6569" s="5" t="s">
        <v>58</v>
      </c>
      <c r="Y6569" s="5" t="s">
        <v>2496</v>
      </c>
      <c r="Z6569" s="5" t="s">
        <v>84</v>
      </c>
      <c r="AA6569" s="4">
        <v>0.67</v>
      </c>
      <c r="AB6569" s="1">
        <v>40513</v>
      </c>
      <c r="AC6569" s="1">
        <v>27319</v>
      </c>
      <c r="AD6569">
        <f t="shared" si="614"/>
        <v>2</v>
      </c>
      <c r="AE6569">
        <f t="shared" ca="1" si="615"/>
        <v>49</v>
      </c>
      <c r="AF6569" t="str">
        <f t="shared" ca="1" si="616"/>
        <v>18-64</v>
      </c>
      <c r="AG6569" s="3">
        <f t="shared" si="617"/>
        <v>4.7193103636363638</v>
      </c>
      <c r="AH6569" t="str">
        <f>_xlfn.IFNA(VLOOKUP(Sales_Transactions[[#This Row],[Order ID]],Returned_Items[#All],2,FALSE),"Not Returned")</f>
        <v>Returned</v>
      </c>
    </row>
    <row r="6570" spans="1:34" x14ac:dyDescent="0.25">
      <c r="A6570">
        <v>57440</v>
      </c>
      <c r="C6570" t="s">
        <v>2064</v>
      </c>
      <c r="D6570" s="2" t="str">
        <f>TEXT(MID(Sales_Transactions[[#This Row],[Order Date]],2,5),"d/m/yyy")</f>
        <v>23/7/2010</v>
      </c>
      <c r="E6570" s="2" t="str">
        <f>TEXT(MID(Sales_Transactions[[#This Row],[Order Date]],2,5),"d")</f>
        <v>23</v>
      </c>
      <c r="F6570" s="2" t="str">
        <f>TEXT(MID(Sales_Transactions[[#This Row],[Order Date]],2,5),"m")</f>
        <v>7</v>
      </c>
      <c r="G6570" s="2" t="str">
        <f>TEXT(MID(Sales_Transactions[[#This Row],[Order Date]],2,5),"yyy")</f>
        <v>2010</v>
      </c>
      <c r="H6570" s="2" t="str">
        <f>TEXT(MID(Sales_Transactions[[#This Row],[Order Date]],2,5),"yyy/m")</f>
        <v>2010/7</v>
      </c>
      <c r="I6570" t="s">
        <v>22</v>
      </c>
      <c r="J6570">
        <f t="shared" si="612"/>
        <v>2</v>
      </c>
      <c r="K6570" s="2">
        <v>12</v>
      </c>
      <c r="L6570" s="3">
        <v>1171.232</v>
      </c>
      <c r="M6570" s="4">
        <v>0.04</v>
      </c>
      <c r="N6570" s="5" t="s">
        <v>67</v>
      </c>
      <c r="O6570" s="3">
        <v>-43.25</v>
      </c>
      <c r="P6570" s="3">
        <v>115.99</v>
      </c>
      <c r="Q6570" s="3">
        <v>2.5</v>
      </c>
      <c r="R6570" s="5" t="s">
        <v>1218</v>
      </c>
      <c r="S6570" s="5" t="s">
        <v>1396</v>
      </c>
      <c r="T6570" s="5" t="str">
        <f t="shared" si="613"/>
        <v>Rob Williams</v>
      </c>
      <c r="U6570" t="s">
        <v>3490</v>
      </c>
      <c r="V6570" s="5" t="s">
        <v>74</v>
      </c>
      <c r="W6570" s="5" t="s">
        <v>48</v>
      </c>
      <c r="X6570" s="5" t="s">
        <v>49</v>
      </c>
      <c r="Y6570" s="5" t="s">
        <v>1917</v>
      </c>
      <c r="Z6570" s="5" t="s">
        <v>43</v>
      </c>
      <c r="AA6570" s="4">
        <v>0.57999999999999996</v>
      </c>
      <c r="AB6570" s="1">
        <v>40389</v>
      </c>
      <c r="AC6570" s="1">
        <v>27106</v>
      </c>
      <c r="AD6570">
        <f t="shared" si="614"/>
        <v>7</v>
      </c>
      <c r="AE6570">
        <f t="shared" ca="1" si="615"/>
        <v>50</v>
      </c>
      <c r="AF6570" t="str">
        <f t="shared" ca="1" si="616"/>
        <v>18-64</v>
      </c>
      <c r="AG6570" s="3">
        <f t="shared" si="617"/>
        <v>9.8703003333333328</v>
      </c>
      <c r="AH6570" t="str">
        <f>_xlfn.IFNA(VLOOKUP(Sales_Transactions[[#This Row],[Order ID]],Returned_Items[#All],2,FALSE),"Not Returned")</f>
        <v>Returned</v>
      </c>
    </row>
    <row r="6571" spans="1:34" x14ac:dyDescent="0.25">
      <c r="A6571">
        <v>57889</v>
      </c>
      <c r="C6571" t="s">
        <v>3500</v>
      </c>
      <c r="D6571" s="2" t="str">
        <f>TEXT(MID(Sales_Transactions[[#This Row],[Order Date]],2,5),"d/m/yyy")</f>
        <v>7/4/2010</v>
      </c>
      <c r="E6571" s="2" t="str">
        <f>TEXT(MID(Sales_Transactions[[#This Row],[Order Date]],2,5),"d")</f>
        <v>7</v>
      </c>
      <c r="F6571" s="2" t="str">
        <f>TEXT(MID(Sales_Transactions[[#This Row],[Order Date]],2,5),"m")</f>
        <v>4</v>
      </c>
      <c r="G6571" s="2" t="str">
        <f>TEXT(MID(Sales_Transactions[[#This Row],[Order Date]],2,5),"yyy")</f>
        <v>2010</v>
      </c>
      <c r="H6571" s="2" t="str">
        <f>TEXT(MID(Sales_Transactions[[#This Row],[Order Date]],2,5),"yyy/m")</f>
        <v>2010/4</v>
      </c>
      <c r="I6571" t="s">
        <v>22</v>
      </c>
      <c r="J6571">
        <f t="shared" si="612"/>
        <v>2</v>
      </c>
      <c r="K6571" s="2">
        <v>39</v>
      </c>
      <c r="L6571" s="3">
        <v>723.3075</v>
      </c>
      <c r="M6571" s="4">
        <v>0.01</v>
      </c>
      <c r="N6571" s="5" t="s">
        <v>23</v>
      </c>
      <c r="O6571" s="3">
        <v>216.7</v>
      </c>
      <c r="P6571" s="3">
        <v>20.99</v>
      </c>
      <c r="Q6571" s="3">
        <v>0.99</v>
      </c>
      <c r="R6571" s="5" t="s">
        <v>1522</v>
      </c>
      <c r="S6571" s="5" t="s">
        <v>212</v>
      </c>
      <c r="T6571" s="5" t="str">
        <f t="shared" si="613"/>
        <v>Trudy Bell</v>
      </c>
      <c r="U6571" t="s">
        <v>3490</v>
      </c>
      <c r="V6571" s="5" t="s">
        <v>37</v>
      </c>
      <c r="W6571" s="5" t="s">
        <v>48</v>
      </c>
      <c r="X6571" s="5" t="s">
        <v>49</v>
      </c>
      <c r="Y6571" s="5" t="s">
        <v>1457</v>
      </c>
      <c r="Z6571" s="5" t="s">
        <v>84</v>
      </c>
      <c r="AA6571" s="4">
        <v>0.56999999999999995</v>
      </c>
      <c r="AB6571" s="1">
        <v>40279</v>
      </c>
      <c r="AC6571" s="1">
        <v>27082</v>
      </c>
      <c r="AD6571">
        <f t="shared" si="614"/>
        <v>4</v>
      </c>
      <c r="AE6571">
        <f t="shared" ca="1" si="615"/>
        <v>50</v>
      </c>
      <c r="AF6571" t="str">
        <f t="shared" ca="1" si="616"/>
        <v>18-64</v>
      </c>
      <c r="AG6571" s="3">
        <f t="shared" si="617"/>
        <v>0.56353592307692302</v>
      </c>
      <c r="AH6571" t="str">
        <f>_xlfn.IFNA(VLOOKUP(Sales_Transactions[[#This Row],[Order ID]],Returned_Items[#All],2,FALSE),"Not Returned")</f>
        <v>Not Returned</v>
      </c>
    </row>
    <row r="6572" spans="1:34" x14ac:dyDescent="0.25">
      <c r="A6572">
        <v>58564</v>
      </c>
      <c r="C6572" t="s">
        <v>3501</v>
      </c>
      <c r="D6572" s="2" t="str">
        <f>TEXT(MID(Sales_Transactions[[#This Row],[Order Date]],2,5),"d/m/yyy")</f>
        <v>12/11/2012</v>
      </c>
      <c r="E6572" s="2" t="str">
        <f>TEXT(MID(Sales_Transactions[[#This Row],[Order Date]],2,5),"d")</f>
        <v>12</v>
      </c>
      <c r="F6572" s="2" t="str">
        <f>TEXT(MID(Sales_Transactions[[#This Row],[Order Date]],2,5),"m")</f>
        <v>11</v>
      </c>
      <c r="G6572" s="2" t="str">
        <f>TEXT(MID(Sales_Transactions[[#This Row],[Order Date]],2,5),"yyy")</f>
        <v>2012</v>
      </c>
      <c r="H6572" s="2" t="str">
        <f>TEXT(MID(Sales_Transactions[[#This Row],[Order Date]],2,5),"yyy/m")</f>
        <v>2012/11</v>
      </c>
      <c r="I6572" t="s">
        <v>101</v>
      </c>
      <c r="J6572">
        <f t="shared" si="612"/>
        <v>1</v>
      </c>
      <c r="K6572" s="2">
        <v>49</v>
      </c>
      <c r="L6572" s="3">
        <v>103.03</v>
      </c>
      <c r="M6572" s="4">
        <v>7.0000000000000007E-2</v>
      </c>
      <c r="N6572" s="5" t="s">
        <v>23</v>
      </c>
      <c r="O6572" s="3">
        <v>-82.63</v>
      </c>
      <c r="P6572" s="3">
        <v>2.08</v>
      </c>
      <c r="Q6572" s="3">
        <v>2.56</v>
      </c>
      <c r="R6572" s="5" t="s">
        <v>2799</v>
      </c>
      <c r="S6572" s="5" t="s">
        <v>3493</v>
      </c>
      <c r="T6572" s="5" t="str">
        <f t="shared" si="613"/>
        <v>Benjamin Farhat</v>
      </c>
      <c r="U6572" t="s">
        <v>3490</v>
      </c>
      <c r="V6572" s="5" t="s">
        <v>74</v>
      </c>
      <c r="W6572" s="5" t="s">
        <v>28</v>
      </c>
      <c r="X6572" s="5" t="s">
        <v>221</v>
      </c>
      <c r="Y6572" s="5" t="s">
        <v>1278</v>
      </c>
      <c r="Z6572" s="5" t="s">
        <v>60</v>
      </c>
      <c r="AA6572" s="4">
        <v>0.55000000000000004</v>
      </c>
      <c r="AB6572" s="1">
        <v>41226</v>
      </c>
      <c r="AC6572" s="1">
        <v>27111</v>
      </c>
      <c r="AD6572">
        <f t="shared" si="614"/>
        <v>1</v>
      </c>
      <c r="AE6572">
        <f t="shared" ca="1" si="615"/>
        <v>50</v>
      </c>
      <c r="AF6572" t="str">
        <f t="shared" ca="1" si="616"/>
        <v>18-64</v>
      </c>
      <c r="AG6572" s="3">
        <f t="shared" si="617"/>
        <v>9.466416326530612E-2</v>
      </c>
      <c r="AH6572" t="str">
        <f>_xlfn.IFNA(VLOOKUP(Sales_Transactions[[#This Row],[Order ID]],Returned_Items[#All],2,FALSE),"Not Returned")</f>
        <v>Not Returned</v>
      </c>
    </row>
    <row r="6573" spans="1:34" x14ac:dyDescent="0.25">
      <c r="A6573">
        <v>59072</v>
      </c>
      <c r="C6573" t="s">
        <v>2785</v>
      </c>
      <c r="D6573" s="2" t="str">
        <f>TEXT(MID(Sales_Transactions[[#This Row],[Order Date]],2,5),"d/m/yyy")</f>
        <v>25/5/2009</v>
      </c>
      <c r="E6573" s="2" t="str">
        <f>TEXT(MID(Sales_Transactions[[#This Row],[Order Date]],2,5),"d")</f>
        <v>25</v>
      </c>
      <c r="F6573" s="2" t="str">
        <f>TEXT(MID(Sales_Transactions[[#This Row],[Order Date]],2,5),"m")</f>
        <v>5</v>
      </c>
      <c r="G6573" s="2" t="str">
        <f>TEXT(MID(Sales_Transactions[[#This Row],[Order Date]],2,5),"yyy")</f>
        <v>2009</v>
      </c>
      <c r="H6573" s="2" t="str">
        <f>TEXT(MID(Sales_Transactions[[#This Row],[Order Date]],2,5),"yyy/m")</f>
        <v>2009/5</v>
      </c>
      <c r="I6573" t="s">
        <v>52</v>
      </c>
      <c r="J6573">
        <f t="shared" si="612"/>
        <v>1</v>
      </c>
      <c r="K6573" s="2">
        <v>12</v>
      </c>
      <c r="L6573" s="3">
        <v>78.94</v>
      </c>
      <c r="M6573" s="4">
        <v>0.03</v>
      </c>
      <c r="N6573" s="5" t="s">
        <v>67</v>
      </c>
      <c r="O6573" s="3">
        <v>-51.7</v>
      </c>
      <c r="P6573" s="3">
        <v>5.44</v>
      </c>
      <c r="Q6573" s="3">
        <v>7.46</v>
      </c>
      <c r="R6573" s="5" t="s">
        <v>2656</v>
      </c>
      <c r="S6573" s="5" t="s">
        <v>625</v>
      </c>
      <c r="T6573" s="5" t="str">
        <f t="shared" si="613"/>
        <v>Dianna Vittorini</v>
      </c>
      <c r="U6573" t="s">
        <v>3490</v>
      </c>
      <c r="V6573" s="5" t="s">
        <v>47</v>
      </c>
      <c r="W6573" s="5" t="s">
        <v>28</v>
      </c>
      <c r="X6573" s="5" t="s">
        <v>41</v>
      </c>
      <c r="Y6573" s="5" t="s">
        <v>3351</v>
      </c>
      <c r="Z6573" s="5" t="s">
        <v>43</v>
      </c>
      <c r="AA6573" s="4">
        <v>0.36</v>
      </c>
      <c r="AB6573" s="1">
        <v>39960</v>
      </c>
      <c r="AC6573" s="1">
        <v>26810</v>
      </c>
      <c r="AD6573">
        <f t="shared" si="614"/>
        <v>2</v>
      </c>
      <c r="AE6573">
        <f t="shared" ca="1" si="615"/>
        <v>51</v>
      </c>
      <c r="AF6573" t="str">
        <f t="shared" ca="1" si="616"/>
        <v>18-64</v>
      </c>
      <c r="AG6573" s="3">
        <f t="shared" si="617"/>
        <v>1.074864</v>
      </c>
      <c r="AH6573" t="str">
        <f>_xlfn.IFNA(VLOOKUP(Sales_Transactions[[#This Row],[Order ID]],Returned_Items[#All],2,FALSE),"Not Returned")</f>
        <v>Returned</v>
      </c>
    </row>
    <row r="6574" spans="1:34" x14ac:dyDescent="0.25">
      <c r="A6574">
        <v>59072</v>
      </c>
      <c r="C6574" t="s">
        <v>2785</v>
      </c>
      <c r="D6574" s="2" t="str">
        <f>TEXT(MID(Sales_Transactions[[#This Row],[Order Date]],2,5),"d/m/yyy")</f>
        <v>25/5/2009</v>
      </c>
      <c r="E6574" s="2" t="str">
        <f>TEXT(MID(Sales_Transactions[[#This Row],[Order Date]],2,5),"d")</f>
        <v>25</v>
      </c>
      <c r="F6574" s="2" t="str">
        <f>TEXT(MID(Sales_Transactions[[#This Row],[Order Date]],2,5),"m")</f>
        <v>5</v>
      </c>
      <c r="G6574" s="2" t="str">
        <f>TEXT(MID(Sales_Transactions[[#This Row],[Order Date]],2,5),"yyy")</f>
        <v>2009</v>
      </c>
      <c r="H6574" s="2" t="str">
        <f>TEXT(MID(Sales_Transactions[[#This Row],[Order Date]],2,5),"yyy/m")</f>
        <v>2009/5</v>
      </c>
      <c r="I6574" t="s">
        <v>52</v>
      </c>
      <c r="J6574">
        <f t="shared" si="612"/>
        <v>1</v>
      </c>
      <c r="K6574" s="2">
        <v>22</v>
      </c>
      <c r="L6574" s="3">
        <v>576.89</v>
      </c>
      <c r="M6574" s="4">
        <v>0.08</v>
      </c>
      <c r="N6574" s="5" t="s">
        <v>23</v>
      </c>
      <c r="O6574" s="3">
        <v>175.03</v>
      </c>
      <c r="P6574" s="3">
        <v>26.38</v>
      </c>
      <c r="Q6574" s="3">
        <v>5.58</v>
      </c>
      <c r="R6574" s="5" t="s">
        <v>2656</v>
      </c>
      <c r="S6574" s="5" t="s">
        <v>625</v>
      </c>
      <c r="T6574" s="5" t="str">
        <f t="shared" si="613"/>
        <v>Dianna Vittorini</v>
      </c>
      <c r="U6574" t="s">
        <v>3490</v>
      </c>
      <c r="V6574" s="5" t="s">
        <v>47</v>
      </c>
      <c r="W6574" s="5" t="s">
        <v>28</v>
      </c>
      <c r="X6574" s="5" t="s">
        <v>75</v>
      </c>
      <c r="Y6574" s="5" t="s">
        <v>3502</v>
      </c>
      <c r="Z6574" s="5" t="s">
        <v>43</v>
      </c>
      <c r="AA6574" s="4">
        <v>0.39</v>
      </c>
      <c r="AB6574" s="1">
        <v>39959</v>
      </c>
      <c r="AC6574" s="1">
        <v>26792</v>
      </c>
      <c r="AD6574">
        <f t="shared" si="614"/>
        <v>1</v>
      </c>
      <c r="AE6574">
        <f t="shared" ca="1" si="615"/>
        <v>51</v>
      </c>
      <c r="AF6574" t="str">
        <f t="shared" ca="1" si="616"/>
        <v>18-64</v>
      </c>
      <c r="AG6574" s="3">
        <f t="shared" si="617"/>
        <v>1.4517679999999999</v>
      </c>
      <c r="AH6574" t="str">
        <f>_xlfn.IFNA(VLOOKUP(Sales_Transactions[[#This Row],[Order ID]],Returned_Items[#All],2,FALSE),"Not Returned")</f>
        <v>Returned</v>
      </c>
    </row>
    <row r="6575" spans="1:34" x14ac:dyDescent="0.25">
      <c r="A6575">
        <v>59072</v>
      </c>
      <c r="C6575" t="s">
        <v>2785</v>
      </c>
      <c r="D6575" s="2" t="str">
        <f>TEXT(MID(Sales_Transactions[[#This Row],[Order Date]],2,5),"d/m/yyy")</f>
        <v>25/5/2009</v>
      </c>
      <c r="E6575" s="2" t="str">
        <f>TEXT(MID(Sales_Transactions[[#This Row],[Order Date]],2,5),"d")</f>
        <v>25</v>
      </c>
      <c r="F6575" s="2" t="str">
        <f>TEXT(MID(Sales_Transactions[[#This Row],[Order Date]],2,5),"m")</f>
        <v>5</v>
      </c>
      <c r="G6575" s="2" t="str">
        <f>TEXT(MID(Sales_Transactions[[#This Row],[Order Date]],2,5),"yyy")</f>
        <v>2009</v>
      </c>
      <c r="H6575" s="2" t="str">
        <f>TEXT(MID(Sales_Transactions[[#This Row],[Order Date]],2,5),"yyy/m")</f>
        <v>2009/5</v>
      </c>
      <c r="I6575" t="s">
        <v>52</v>
      </c>
      <c r="J6575">
        <f t="shared" si="612"/>
        <v>1</v>
      </c>
      <c r="K6575" s="2">
        <v>2</v>
      </c>
      <c r="L6575" s="3">
        <v>35.665999999999997</v>
      </c>
      <c r="M6575" s="4">
        <v>0.06</v>
      </c>
      <c r="N6575" s="5" t="s">
        <v>23</v>
      </c>
      <c r="O6575" s="3">
        <v>-112.19</v>
      </c>
      <c r="P6575" s="3">
        <v>20.99</v>
      </c>
      <c r="Q6575" s="3">
        <v>2.5</v>
      </c>
      <c r="R6575" s="5" t="s">
        <v>2656</v>
      </c>
      <c r="S6575" s="5" t="s">
        <v>625</v>
      </c>
      <c r="T6575" s="5" t="str">
        <f t="shared" si="613"/>
        <v>Dianna Vittorini</v>
      </c>
      <c r="U6575" t="s">
        <v>3490</v>
      </c>
      <c r="V6575" s="5" t="s">
        <v>47</v>
      </c>
      <c r="W6575" s="5" t="s">
        <v>48</v>
      </c>
      <c r="X6575" s="5" t="s">
        <v>49</v>
      </c>
      <c r="Y6575" s="5" t="s">
        <v>146</v>
      </c>
      <c r="Z6575" s="5" t="s">
        <v>84</v>
      </c>
      <c r="AA6575" s="4">
        <v>0.81</v>
      </c>
      <c r="AB6575" s="1">
        <v>39960</v>
      </c>
      <c r="AC6575" s="1">
        <v>26894</v>
      </c>
      <c r="AD6575">
        <f t="shared" si="614"/>
        <v>2</v>
      </c>
      <c r="AE6575">
        <f t="shared" ca="1" si="615"/>
        <v>50</v>
      </c>
      <c r="AF6575" t="str">
        <f t="shared" ca="1" si="616"/>
        <v>18-64</v>
      </c>
      <c r="AG6575" s="3">
        <f t="shared" si="617"/>
        <v>11.738702999999999</v>
      </c>
      <c r="AH6575" t="str">
        <f>_xlfn.IFNA(VLOOKUP(Sales_Transactions[[#This Row],[Order ID]],Returned_Items[#All],2,FALSE),"Not Returned")</f>
        <v>Returned</v>
      </c>
    </row>
    <row r="6576" spans="1:34" x14ac:dyDescent="0.25">
      <c r="A6576">
        <v>59072</v>
      </c>
      <c r="C6576" t="s">
        <v>2785</v>
      </c>
      <c r="D6576" s="2" t="str">
        <f>TEXT(MID(Sales_Transactions[[#This Row],[Order Date]],2,5),"d/m/yyy")</f>
        <v>25/5/2009</v>
      </c>
      <c r="E6576" s="2" t="str">
        <f>TEXT(MID(Sales_Transactions[[#This Row],[Order Date]],2,5),"d")</f>
        <v>25</v>
      </c>
      <c r="F6576" s="2" t="str">
        <f>TEXT(MID(Sales_Transactions[[#This Row],[Order Date]],2,5),"m")</f>
        <v>5</v>
      </c>
      <c r="G6576" s="2" t="str">
        <f>TEXT(MID(Sales_Transactions[[#This Row],[Order Date]],2,5),"yyy")</f>
        <v>2009</v>
      </c>
      <c r="H6576" s="2" t="str">
        <f>TEXT(MID(Sales_Transactions[[#This Row],[Order Date]],2,5),"yyy/m")</f>
        <v>2009/5</v>
      </c>
      <c r="I6576" t="s">
        <v>52</v>
      </c>
      <c r="J6576">
        <f t="shared" si="612"/>
        <v>1</v>
      </c>
      <c r="K6576" s="2">
        <v>38</v>
      </c>
      <c r="L6576" s="3">
        <v>4191.5625</v>
      </c>
      <c r="M6576" s="4">
        <v>0</v>
      </c>
      <c r="N6576" s="5" t="s">
        <v>23</v>
      </c>
      <c r="O6576" s="3">
        <v>1286.53</v>
      </c>
      <c r="P6576" s="3">
        <v>125.99</v>
      </c>
      <c r="Q6576" s="3">
        <v>2.5</v>
      </c>
      <c r="R6576" s="5" t="s">
        <v>2656</v>
      </c>
      <c r="S6576" s="5" t="s">
        <v>625</v>
      </c>
      <c r="T6576" s="5" t="str">
        <f t="shared" si="613"/>
        <v>Dianna Vittorini</v>
      </c>
      <c r="U6576" t="s">
        <v>3490</v>
      </c>
      <c r="V6576" s="5" t="s">
        <v>47</v>
      </c>
      <c r="W6576" s="5" t="s">
        <v>48</v>
      </c>
      <c r="X6576" s="5" t="s">
        <v>49</v>
      </c>
      <c r="Y6576" s="5" t="s">
        <v>3247</v>
      </c>
      <c r="Z6576" s="5" t="s">
        <v>43</v>
      </c>
      <c r="AA6576" s="4">
        <v>0.57999999999999996</v>
      </c>
      <c r="AB6576" s="1">
        <v>39960</v>
      </c>
      <c r="AC6576" s="1">
        <v>26677</v>
      </c>
      <c r="AD6576">
        <f t="shared" si="614"/>
        <v>2</v>
      </c>
      <c r="AE6576">
        <f t="shared" ca="1" si="615"/>
        <v>51</v>
      </c>
      <c r="AF6576" t="str">
        <f t="shared" ca="1" si="616"/>
        <v>18-64</v>
      </c>
      <c r="AG6576" s="3">
        <f t="shared" si="617"/>
        <v>3.3813157894736845</v>
      </c>
      <c r="AH6576" t="str">
        <f>_xlfn.IFNA(VLOOKUP(Sales_Transactions[[#This Row],[Order ID]],Returned_Items[#All],2,FALSE),"Not Returned")</f>
        <v>Returned</v>
      </c>
    </row>
    <row r="6577" spans="1:34" x14ac:dyDescent="0.25">
      <c r="A6577">
        <v>59652</v>
      </c>
      <c r="C6577" t="s">
        <v>364</v>
      </c>
      <c r="D6577" s="2" t="str">
        <f>TEXT(MID(Sales_Transactions[[#This Row],[Order Date]],2,5),"d/m/yyy")</f>
        <v>27/1/2011</v>
      </c>
      <c r="E6577" s="2" t="str">
        <f>TEXT(MID(Sales_Transactions[[#This Row],[Order Date]],2,5),"d")</f>
        <v>27</v>
      </c>
      <c r="F6577" s="2" t="str">
        <f>TEXT(MID(Sales_Transactions[[#This Row],[Order Date]],2,5),"m")</f>
        <v>1</v>
      </c>
      <c r="G6577" s="2" t="str">
        <f>TEXT(MID(Sales_Transactions[[#This Row],[Order Date]],2,5),"yyy")</f>
        <v>2011</v>
      </c>
      <c r="H6577" s="2" t="str">
        <f>TEXT(MID(Sales_Transactions[[#This Row],[Order Date]],2,5),"yyy/m")</f>
        <v>2011/1</v>
      </c>
      <c r="I6577" t="s">
        <v>78</v>
      </c>
      <c r="J6577">
        <f t="shared" si="612"/>
        <v>3</v>
      </c>
      <c r="K6577" s="2">
        <v>17</v>
      </c>
      <c r="L6577" s="3">
        <v>312.03500000000003</v>
      </c>
      <c r="M6577" s="4">
        <v>0.05</v>
      </c>
      <c r="N6577" s="5" t="s">
        <v>23</v>
      </c>
      <c r="O6577" s="3">
        <v>-55.94</v>
      </c>
      <c r="P6577" s="3">
        <v>20.99</v>
      </c>
      <c r="Q6577" s="3">
        <v>0.99</v>
      </c>
      <c r="R6577" s="5" t="s">
        <v>1385</v>
      </c>
      <c r="S6577" s="5" t="s">
        <v>2980</v>
      </c>
      <c r="T6577" s="5" t="str">
        <f t="shared" si="613"/>
        <v>Anna Chung</v>
      </c>
      <c r="U6577" t="s">
        <v>3490</v>
      </c>
      <c r="V6577" s="5" t="s">
        <v>74</v>
      </c>
      <c r="W6577" s="5" t="s">
        <v>48</v>
      </c>
      <c r="X6577" s="5" t="s">
        <v>49</v>
      </c>
      <c r="Y6577" s="5" t="s">
        <v>2200</v>
      </c>
      <c r="Z6577" s="5" t="s">
        <v>60</v>
      </c>
      <c r="AA6577" s="4">
        <v>0.83</v>
      </c>
      <c r="AB6577" s="1">
        <v>40572</v>
      </c>
      <c r="AC6577" s="1">
        <v>27012</v>
      </c>
      <c r="AD6577">
        <f t="shared" si="614"/>
        <v>2</v>
      </c>
      <c r="AE6577">
        <f t="shared" ca="1" si="615"/>
        <v>50</v>
      </c>
      <c r="AF6577" t="str">
        <f t="shared" ca="1" si="616"/>
        <v>18-64</v>
      </c>
      <c r="AG6577" s="3">
        <f t="shared" si="617"/>
        <v>1.2923238235294117</v>
      </c>
      <c r="AH6577" t="str">
        <f>_xlfn.IFNA(VLOOKUP(Sales_Transactions[[#This Row],[Order ID]],Returned_Items[#All],2,FALSE),"Not Returned")</f>
        <v>Returned</v>
      </c>
    </row>
    <row r="6578" spans="1:34" x14ac:dyDescent="0.25">
      <c r="A6578">
        <v>59783</v>
      </c>
      <c r="C6578" t="s">
        <v>3080</v>
      </c>
      <c r="D6578" s="2" t="str">
        <f>TEXT(MID(Sales_Transactions[[#This Row],[Order Date]],2,5),"d/m/yyy")</f>
        <v>19/8/2010</v>
      </c>
      <c r="E6578" s="2" t="str">
        <f>TEXT(MID(Sales_Transactions[[#This Row],[Order Date]],2,5),"d")</f>
        <v>19</v>
      </c>
      <c r="F6578" s="2" t="str">
        <f>TEXT(MID(Sales_Transactions[[#This Row],[Order Date]],2,5),"m")</f>
        <v>8</v>
      </c>
      <c r="G6578" s="2" t="str">
        <f>TEXT(MID(Sales_Transactions[[#This Row],[Order Date]],2,5),"yyy")</f>
        <v>2010</v>
      </c>
      <c r="H6578" s="2" t="str">
        <f>TEXT(MID(Sales_Transactions[[#This Row],[Order Date]],2,5),"yyy/m")</f>
        <v>2010/8</v>
      </c>
      <c r="I6578" t="s">
        <v>22</v>
      </c>
      <c r="J6578">
        <f t="shared" si="612"/>
        <v>2</v>
      </c>
      <c r="K6578" s="2">
        <v>36</v>
      </c>
      <c r="L6578" s="3">
        <v>77.430000000000007</v>
      </c>
      <c r="M6578" s="4">
        <v>0.01</v>
      </c>
      <c r="N6578" s="5" t="s">
        <v>23</v>
      </c>
      <c r="O6578" s="3">
        <v>-60.07</v>
      </c>
      <c r="P6578" s="3">
        <v>2.08</v>
      </c>
      <c r="Q6578" s="3">
        <v>2.56</v>
      </c>
      <c r="R6578" s="5" t="s">
        <v>585</v>
      </c>
      <c r="S6578" s="5" t="s">
        <v>1577</v>
      </c>
      <c r="T6578" s="5" t="str">
        <f t="shared" si="613"/>
        <v>Cindy Chapman</v>
      </c>
      <c r="U6578" t="s">
        <v>3490</v>
      </c>
      <c r="V6578" s="5" t="s">
        <v>47</v>
      </c>
      <c r="W6578" s="5" t="s">
        <v>28</v>
      </c>
      <c r="X6578" s="5" t="s">
        <v>221</v>
      </c>
      <c r="Y6578" s="5" t="s">
        <v>1278</v>
      </c>
      <c r="Z6578" s="5" t="s">
        <v>60</v>
      </c>
      <c r="AA6578" s="4">
        <v>0.55000000000000004</v>
      </c>
      <c r="AB6578" s="1">
        <v>40414</v>
      </c>
      <c r="AC6578" s="1">
        <v>26847</v>
      </c>
      <c r="AD6578">
        <f t="shared" si="614"/>
        <v>5</v>
      </c>
      <c r="AE6578">
        <f t="shared" ca="1" si="615"/>
        <v>51</v>
      </c>
      <c r="AF6578" t="str">
        <f t="shared" ca="1" si="616"/>
        <v>18-64</v>
      </c>
      <c r="AG6578" s="3">
        <f t="shared" si="617"/>
        <v>0.12888311111111111</v>
      </c>
      <c r="AH6578" t="str">
        <f>_xlfn.IFNA(VLOOKUP(Sales_Transactions[[#This Row],[Order ID]],Returned_Items[#All],2,FALSE),"Not Returned")</f>
        <v>Not Returned</v>
      </c>
    </row>
    <row r="6579" spans="1:34" x14ac:dyDescent="0.25">
      <c r="A6579">
        <v>195</v>
      </c>
      <c r="C6579" t="s">
        <v>2423</v>
      </c>
      <c r="D6579" s="2" t="str">
        <f>TEXT(MID(Sales_Transactions[[#This Row],[Order Date]],2,5),"d/m/yyy")</f>
        <v>27/12/2010</v>
      </c>
      <c r="E6579" s="2" t="str">
        <f>TEXT(MID(Sales_Transactions[[#This Row],[Order Date]],2,5),"d")</f>
        <v>27</v>
      </c>
      <c r="F6579" s="2" t="str">
        <f>TEXT(MID(Sales_Transactions[[#This Row],[Order Date]],2,5),"m")</f>
        <v>12</v>
      </c>
      <c r="G6579" s="2" t="str">
        <f>TEXT(MID(Sales_Transactions[[#This Row],[Order Date]],2,5),"yyy")</f>
        <v>2010</v>
      </c>
      <c r="H6579" s="2" t="str">
        <f>TEXT(MID(Sales_Transactions[[#This Row],[Order Date]],2,5),"yyy/m")</f>
        <v>2010/12</v>
      </c>
      <c r="I6579" t="s">
        <v>78</v>
      </c>
      <c r="J6579">
        <f t="shared" si="612"/>
        <v>3</v>
      </c>
      <c r="K6579" s="2">
        <v>34</v>
      </c>
      <c r="L6579" s="3">
        <v>1315.74</v>
      </c>
      <c r="M6579" s="4">
        <v>0.03</v>
      </c>
      <c r="N6579" s="5" t="s">
        <v>23</v>
      </c>
      <c r="O6579" s="3">
        <v>260.87</v>
      </c>
      <c r="P6579" s="3">
        <v>36.549999999999997</v>
      </c>
      <c r="Q6579" s="3">
        <v>13.89</v>
      </c>
      <c r="R6579" s="5" t="s">
        <v>167</v>
      </c>
      <c r="S6579" s="5" t="s">
        <v>375</v>
      </c>
      <c r="T6579" s="5" t="str">
        <f t="shared" si="613"/>
        <v>Brad Thomas</v>
      </c>
      <c r="U6579" t="s">
        <v>3490</v>
      </c>
      <c r="V6579" s="5" t="s">
        <v>74</v>
      </c>
      <c r="W6579" s="5" t="s">
        <v>28</v>
      </c>
      <c r="X6579" s="5" t="s">
        <v>124</v>
      </c>
      <c r="Y6579" s="5" t="s">
        <v>460</v>
      </c>
      <c r="Z6579" s="5" t="s">
        <v>84</v>
      </c>
      <c r="AA6579" s="4">
        <v>0.41</v>
      </c>
      <c r="AB6579" s="1">
        <v>40541</v>
      </c>
      <c r="AC6579" s="1">
        <v>26816</v>
      </c>
      <c r="AD6579">
        <f t="shared" si="614"/>
        <v>2</v>
      </c>
      <c r="AE6579">
        <f t="shared" ca="1" si="615"/>
        <v>51</v>
      </c>
      <c r="AF6579" t="str">
        <f t="shared" ca="1" si="616"/>
        <v>18-64</v>
      </c>
      <c r="AG6579" s="3">
        <f t="shared" si="617"/>
        <v>1.4832069117647058</v>
      </c>
      <c r="AH6579" t="str">
        <f>_xlfn.IFNA(VLOOKUP(Sales_Transactions[[#This Row],[Order ID]],Returned_Items[#All],2,FALSE),"Not Returned")</f>
        <v>Not Returned</v>
      </c>
    </row>
    <row r="6580" spans="1:34" x14ac:dyDescent="0.25">
      <c r="A6580">
        <v>224</v>
      </c>
      <c r="C6580" t="s">
        <v>1390</v>
      </c>
      <c r="D6580" s="2" t="str">
        <f>TEXT(MID(Sales_Transactions[[#This Row],[Order Date]],2,5),"d/m/yyy")</f>
        <v>17/6/2009</v>
      </c>
      <c r="E6580" s="2" t="str">
        <f>TEXT(MID(Sales_Transactions[[#This Row],[Order Date]],2,5),"d")</f>
        <v>17</v>
      </c>
      <c r="F6580" s="2" t="str">
        <f>TEXT(MID(Sales_Transactions[[#This Row],[Order Date]],2,5),"m")</f>
        <v>6</v>
      </c>
      <c r="G6580" s="2" t="str">
        <f>TEXT(MID(Sales_Transactions[[#This Row],[Order Date]],2,5),"yyy")</f>
        <v>2009</v>
      </c>
      <c r="H6580" s="2" t="str">
        <f>TEXT(MID(Sales_Transactions[[#This Row],[Order Date]],2,5),"yyy/m")</f>
        <v>2009/6</v>
      </c>
      <c r="I6580" t="s">
        <v>52</v>
      </c>
      <c r="J6580">
        <f t="shared" si="612"/>
        <v>1</v>
      </c>
      <c r="K6580" s="2">
        <v>25</v>
      </c>
      <c r="L6580" s="3">
        <v>184.86</v>
      </c>
      <c r="M6580" s="4">
        <v>0.09</v>
      </c>
      <c r="N6580" s="5" t="s">
        <v>23</v>
      </c>
      <c r="O6580" s="3">
        <v>-33.950000000000003</v>
      </c>
      <c r="P6580" s="3">
        <v>7.38</v>
      </c>
      <c r="Q6580" s="3">
        <v>5.21</v>
      </c>
      <c r="R6580" s="5" t="s">
        <v>1866</v>
      </c>
      <c r="S6580" s="5" t="s">
        <v>2944</v>
      </c>
      <c r="T6580" s="5" t="str">
        <f t="shared" si="613"/>
        <v>Bart Folk</v>
      </c>
      <c r="U6580" t="s">
        <v>3490</v>
      </c>
      <c r="V6580" s="5" t="s">
        <v>47</v>
      </c>
      <c r="W6580" s="5" t="s">
        <v>57</v>
      </c>
      <c r="X6580" s="5" t="s">
        <v>58</v>
      </c>
      <c r="Y6580" s="5" t="s">
        <v>858</v>
      </c>
      <c r="Z6580" s="5" t="s">
        <v>43</v>
      </c>
      <c r="AA6580" s="4">
        <v>0.56000000000000005</v>
      </c>
      <c r="AB6580" s="1">
        <v>39982</v>
      </c>
      <c r="AC6580" s="1">
        <v>26990</v>
      </c>
      <c r="AD6580">
        <f t="shared" si="614"/>
        <v>1</v>
      </c>
      <c r="AE6580">
        <f t="shared" ca="1" si="615"/>
        <v>50</v>
      </c>
      <c r="AF6580" t="str">
        <f t="shared" ca="1" si="616"/>
        <v>18-64</v>
      </c>
      <c r="AG6580" s="3">
        <f t="shared" si="617"/>
        <v>0.50333432</v>
      </c>
      <c r="AH6580" t="str">
        <f>_xlfn.IFNA(VLOOKUP(Sales_Transactions[[#This Row],[Order ID]],Returned_Items[#All],2,FALSE),"Not Returned")</f>
        <v>Not Returned</v>
      </c>
    </row>
    <row r="6581" spans="1:34" x14ac:dyDescent="0.25">
      <c r="A6581">
        <v>224</v>
      </c>
      <c r="C6581" t="s">
        <v>1390</v>
      </c>
      <c r="D6581" s="2" t="str">
        <f>TEXT(MID(Sales_Transactions[[#This Row],[Order Date]],2,5),"d/m/yyy")</f>
        <v>17/6/2009</v>
      </c>
      <c r="E6581" s="2" t="str">
        <f>TEXT(MID(Sales_Transactions[[#This Row],[Order Date]],2,5),"d")</f>
        <v>17</v>
      </c>
      <c r="F6581" s="2" t="str">
        <f>TEXT(MID(Sales_Transactions[[#This Row],[Order Date]],2,5),"m")</f>
        <v>6</v>
      </c>
      <c r="G6581" s="2" t="str">
        <f>TEXT(MID(Sales_Transactions[[#This Row],[Order Date]],2,5),"yyy")</f>
        <v>2009</v>
      </c>
      <c r="H6581" s="2" t="str">
        <f>TEXT(MID(Sales_Transactions[[#This Row],[Order Date]],2,5),"yyy/m")</f>
        <v>2009/6</v>
      </c>
      <c r="I6581" t="s">
        <v>52</v>
      </c>
      <c r="J6581">
        <f t="shared" si="612"/>
        <v>1</v>
      </c>
      <c r="K6581" s="2">
        <v>44</v>
      </c>
      <c r="L6581" s="3">
        <v>267.85000000000002</v>
      </c>
      <c r="M6581" s="4">
        <v>0.04</v>
      </c>
      <c r="N6581" s="5" t="s">
        <v>23</v>
      </c>
      <c r="O6581" s="3">
        <v>-65.430000000000007</v>
      </c>
      <c r="P6581" s="3">
        <v>5.98</v>
      </c>
      <c r="Q6581" s="3">
        <v>5.15</v>
      </c>
      <c r="R6581" s="5" t="s">
        <v>1866</v>
      </c>
      <c r="S6581" s="5" t="s">
        <v>2944</v>
      </c>
      <c r="T6581" s="5" t="str">
        <f t="shared" si="613"/>
        <v>Bart Folk</v>
      </c>
      <c r="U6581" t="s">
        <v>3490</v>
      </c>
      <c r="V6581" s="5" t="s">
        <v>47</v>
      </c>
      <c r="W6581" s="5" t="s">
        <v>28</v>
      </c>
      <c r="X6581" s="5" t="s">
        <v>75</v>
      </c>
      <c r="Y6581" s="5" t="s">
        <v>1758</v>
      </c>
      <c r="Z6581" s="5" t="s">
        <v>43</v>
      </c>
      <c r="AA6581" s="4">
        <v>0.36</v>
      </c>
      <c r="AB6581" s="1">
        <v>39982</v>
      </c>
      <c r="AC6581" s="1">
        <v>27557</v>
      </c>
      <c r="AD6581">
        <f t="shared" si="614"/>
        <v>1</v>
      </c>
      <c r="AE6581">
        <f t="shared" ca="1" si="615"/>
        <v>49</v>
      </c>
      <c r="AF6581" t="str">
        <f t="shared" ca="1" si="616"/>
        <v>18-64</v>
      </c>
      <c r="AG6581" s="3">
        <f t="shared" si="617"/>
        <v>0.2529001818181818</v>
      </c>
      <c r="AH6581" t="str">
        <f>_xlfn.IFNA(VLOOKUP(Sales_Transactions[[#This Row],[Order ID]],Returned_Items[#All],2,FALSE),"Not Returned")</f>
        <v>Not Returned</v>
      </c>
    </row>
    <row r="6582" spans="1:34" x14ac:dyDescent="0.25">
      <c r="A6582">
        <v>224</v>
      </c>
      <c r="C6582" t="s">
        <v>1390</v>
      </c>
      <c r="D6582" s="2" t="str">
        <f>TEXT(MID(Sales_Transactions[[#This Row],[Order Date]],2,5),"d/m/yyy")</f>
        <v>17/6/2009</v>
      </c>
      <c r="E6582" s="2" t="str">
        <f>TEXT(MID(Sales_Transactions[[#This Row],[Order Date]],2,5),"d")</f>
        <v>17</v>
      </c>
      <c r="F6582" s="2" t="str">
        <f>TEXT(MID(Sales_Transactions[[#This Row],[Order Date]],2,5),"m")</f>
        <v>6</v>
      </c>
      <c r="G6582" s="2" t="str">
        <f>TEXT(MID(Sales_Transactions[[#This Row],[Order Date]],2,5),"yyy")</f>
        <v>2009</v>
      </c>
      <c r="H6582" s="2" t="str">
        <f>TEXT(MID(Sales_Transactions[[#This Row],[Order Date]],2,5),"yyy/m")</f>
        <v>2009/6</v>
      </c>
      <c r="I6582" t="s">
        <v>52</v>
      </c>
      <c r="J6582">
        <f t="shared" si="612"/>
        <v>1</v>
      </c>
      <c r="K6582" s="2">
        <v>33</v>
      </c>
      <c r="L6582" s="3">
        <v>528.5</v>
      </c>
      <c r="M6582" s="4">
        <v>0.04</v>
      </c>
      <c r="N6582" s="5" t="s">
        <v>23</v>
      </c>
      <c r="O6582" s="3">
        <v>-149.91999999999999</v>
      </c>
      <c r="P6582" s="3">
        <v>15.42</v>
      </c>
      <c r="Q6582" s="3">
        <v>10.68</v>
      </c>
      <c r="R6582" s="5" t="s">
        <v>1866</v>
      </c>
      <c r="S6582" s="5" t="s">
        <v>2944</v>
      </c>
      <c r="T6582" s="5" t="str">
        <f t="shared" si="613"/>
        <v>Bart Folk</v>
      </c>
      <c r="U6582" t="s">
        <v>3490</v>
      </c>
      <c r="V6582" s="5" t="s">
        <v>47</v>
      </c>
      <c r="W6582" s="5" t="s">
        <v>28</v>
      </c>
      <c r="X6582" s="5" t="s">
        <v>29</v>
      </c>
      <c r="Y6582" s="5" t="s">
        <v>2924</v>
      </c>
      <c r="Z6582" s="5" t="s">
        <v>43</v>
      </c>
      <c r="AA6582" s="4">
        <v>0.57999999999999996</v>
      </c>
      <c r="AB6582" s="1">
        <v>39982</v>
      </c>
      <c r="AC6582" s="1">
        <v>27681</v>
      </c>
      <c r="AD6582">
        <f t="shared" si="614"/>
        <v>1</v>
      </c>
      <c r="AE6582">
        <f t="shared" ca="1" si="615"/>
        <v>48</v>
      </c>
      <c r="AF6582" t="str">
        <f t="shared" ca="1" si="616"/>
        <v>18-64</v>
      </c>
      <c r="AG6582" s="3">
        <f t="shared" si="617"/>
        <v>0.79072218181818177</v>
      </c>
      <c r="AH6582" t="str">
        <f>_xlfn.IFNA(VLOOKUP(Sales_Transactions[[#This Row],[Order ID]],Returned_Items[#All],2,FALSE),"Not Returned")</f>
        <v>Not Returned</v>
      </c>
    </row>
    <row r="6583" spans="1:34" x14ac:dyDescent="0.25">
      <c r="A6583">
        <v>263</v>
      </c>
      <c r="C6583" t="s">
        <v>1982</v>
      </c>
      <c r="D6583" s="2" t="str">
        <f>TEXT(MID(Sales_Transactions[[#This Row],[Order Date]],2,5),"d/m/yyy")</f>
        <v>16/5/2009</v>
      </c>
      <c r="E6583" s="2" t="str">
        <f>TEXT(MID(Sales_Transactions[[#This Row],[Order Date]],2,5),"d")</f>
        <v>16</v>
      </c>
      <c r="F6583" s="2" t="str">
        <f>TEXT(MID(Sales_Transactions[[#This Row],[Order Date]],2,5),"m")</f>
        <v>5</v>
      </c>
      <c r="G6583" s="2" t="str">
        <f>TEXT(MID(Sales_Transactions[[#This Row],[Order Date]],2,5),"yyy")</f>
        <v>2009</v>
      </c>
      <c r="H6583" s="2" t="str">
        <f>TEXT(MID(Sales_Transactions[[#This Row],[Order Date]],2,5),"yyy/m")</f>
        <v>2009/5</v>
      </c>
      <c r="I6583" t="s">
        <v>33</v>
      </c>
      <c r="J6583">
        <f t="shared" si="612"/>
        <v>4</v>
      </c>
      <c r="K6583" s="2">
        <v>25</v>
      </c>
      <c r="L6583" s="3">
        <v>136.77000000000001</v>
      </c>
      <c r="M6583" s="4">
        <v>0.09</v>
      </c>
      <c r="N6583" s="5" t="s">
        <v>23</v>
      </c>
      <c r="O6583" s="3">
        <v>-136.25</v>
      </c>
      <c r="P6583" s="3">
        <v>5.4</v>
      </c>
      <c r="Q6583" s="3">
        <v>7.78</v>
      </c>
      <c r="R6583" s="5" t="s">
        <v>980</v>
      </c>
      <c r="S6583" s="5" t="s">
        <v>2709</v>
      </c>
      <c r="T6583" s="5" t="str">
        <f t="shared" si="613"/>
        <v>Paul Lucas</v>
      </c>
      <c r="U6583" t="s">
        <v>3490</v>
      </c>
      <c r="V6583" s="5" t="s">
        <v>47</v>
      </c>
      <c r="W6583" s="5" t="s">
        <v>28</v>
      </c>
      <c r="X6583" s="5" t="s">
        <v>41</v>
      </c>
      <c r="Y6583" s="5" t="s">
        <v>534</v>
      </c>
      <c r="Z6583" s="5" t="s">
        <v>43</v>
      </c>
      <c r="AA6583" s="4">
        <v>0.37</v>
      </c>
      <c r="AB6583" s="1">
        <v>39950</v>
      </c>
      <c r="AC6583" s="1">
        <v>27617</v>
      </c>
      <c r="AD6583">
        <f t="shared" si="614"/>
        <v>1</v>
      </c>
      <c r="AE6583">
        <f t="shared" ca="1" si="615"/>
        <v>48</v>
      </c>
      <c r="AF6583" t="str">
        <f t="shared" ca="1" si="616"/>
        <v>18-64</v>
      </c>
      <c r="AG6583" s="3">
        <f t="shared" si="617"/>
        <v>0.52700560000000007</v>
      </c>
      <c r="AH6583" t="str">
        <f>_xlfn.IFNA(VLOOKUP(Sales_Transactions[[#This Row],[Order ID]],Returned_Items[#All],2,FALSE),"Not Returned")</f>
        <v>Not Returned</v>
      </c>
    </row>
    <row r="6584" spans="1:34" x14ac:dyDescent="0.25">
      <c r="A6584">
        <v>353</v>
      </c>
      <c r="C6584" t="s">
        <v>1086</v>
      </c>
      <c r="D6584" s="2" t="str">
        <f>TEXT(MID(Sales_Transactions[[#This Row],[Order Date]],2,5),"d/m/yyy")</f>
        <v>30/12/2010</v>
      </c>
      <c r="E6584" s="2" t="str">
        <f>TEXT(MID(Sales_Transactions[[#This Row],[Order Date]],2,5),"d")</f>
        <v>30</v>
      </c>
      <c r="F6584" s="2" t="str">
        <f>TEXT(MID(Sales_Transactions[[#This Row],[Order Date]],2,5),"m")</f>
        <v>12</v>
      </c>
      <c r="G6584" s="2" t="str">
        <f>TEXT(MID(Sales_Transactions[[#This Row],[Order Date]],2,5),"yyy")</f>
        <v>2010</v>
      </c>
      <c r="H6584" s="2" t="str">
        <f>TEXT(MID(Sales_Transactions[[#This Row],[Order Date]],2,5),"yyy/m")</f>
        <v>2010/12</v>
      </c>
      <c r="I6584" t="s">
        <v>22</v>
      </c>
      <c r="J6584">
        <f t="shared" si="612"/>
        <v>2</v>
      </c>
      <c r="K6584" s="2">
        <v>21</v>
      </c>
      <c r="L6584" s="3">
        <v>46.94</v>
      </c>
      <c r="M6584" s="4">
        <v>0.02</v>
      </c>
      <c r="N6584" s="5" t="s">
        <v>23</v>
      </c>
      <c r="O6584" s="3">
        <v>3.88</v>
      </c>
      <c r="P6584" s="3">
        <v>2.21</v>
      </c>
      <c r="Q6584" s="3">
        <v>1</v>
      </c>
      <c r="R6584" s="5" t="s">
        <v>2484</v>
      </c>
      <c r="S6584" s="5" t="s">
        <v>2666</v>
      </c>
      <c r="T6584" s="5" t="str">
        <f t="shared" si="613"/>
        <v>Dean Percer</v>
      </c>
      <c r="U6584" t="s">
        <v>3490</v>
      </c>
      <c r="V6584" s="5" t="s">
        <v>74</v>
      </c>
      <c r="W6584" s="5" t="s">
        <v>28</v>
      </c>
      <c r="X6584" s="5" t="s">
        <v>124</v>
      </c>
      <c r="Y6584" s="5" t="s">
        <v>3096</v>
      </c>
      <c r="Z6584" s="5" t="s">
        <v>84</v>
      </c>
      <c r="AA6584" s="4">
        <v>0.38</v>
      </c>
      <c r="AB6584" s="1">
        <v>40634</v>
      </c>
      <c r="AC6584" s="1">
        <v>26530</v>
      </c>
      <c r="AD6584">
        <f t="shared" si="614"/>
        <v>92</v>
      </c>
      <c r="AE6584">
        <f t="shared" ca="1" si="615"/>
        <v>51</v>
      </c>
      <c r="AF6584" t="str">
        <f t="shared" ca="1" si="616"/>
        <v>18-64</v>
      </c>
      <c r="AG6584" s="3">
        <f t="shared" si="617"/>
        <v>0.15283609523809524</v>
      </c>
      <c r="AH6584" t="str">
        <f>_xlfn.IFNA(VLOOKUP(Sales_Transactions[[#This Row],[Order ID]],Returned_Items[#All],2,FALSE),"Not Returned")</f>
        <v>Not Returned</v>
      </c>
    </row>
    <row r="6585" spans="1:34" x14ac:dyDescent="0.25">
      <c r="A6585">
        <v>417</v>
      </c>
      <c r="C6585" t="s">
        <v>1253</v>
      </c>
      <c r="D6585" s="2" t="str">
        <f>TEXT(MID(Sales_Transactions[[#This Row],[Order Date]],2,5),"d/m/yyy")</f>
        <v>5/2/2009</v>
      </c>
      <c r="E6585" s="2" t="str">
        <f>TEXT(MID(Sales_Transactions[[#This Row],[Order Date]],2,5),"d")</f>
        <v>5</v>
      </c>
      <c r="F6585" s="2" t="str">
        <f>TEXT(MID(Sales_Transactions[[#This Row],[Order Date]],2,5),"m")</f>
        <v>2</v>
      </c>
      <c r="G6585" s="2" t="str">
        <f>TEXT(MID(Sales_Transactions[[#This Row],[Order Date]],2,5),"yyy")</f>
        <v>2009</v>
      </c>
      <c r="H6585" s="2" t="str">
        <f>TEXT(MID(Sales_Transactions[[#This Row],[Order Date]],2,5),"yyy/m")</f>
        <v>2009/2</v>
      </c>
      <c r="I6585" t="s">
        <v>78</v>
      </c>
      <c r="J6585">
        <f t="shared" si="612"/>
        <v>3</v>
      </c>
      <c r="K6585" s="2">
        <v>39</v>
      </c>
      <c r="L6585" s="3">
        <v>15260.78</v>
      </c>
      <c r="M6585" s="4">
        <v>7.0000000000000007E-2</v>
      </c>
      <c r="N6585" s="5" t="s">
        <v>34</v>
      </c>
      <c r="O6585" s="3">
        <v>8734.8799999999992</v>
      </c>
      <c r="P6585" s="3">
        <v>500.98</v>
      </c>
      <c r="Q6585" s="3">
        <v>28.14</v>
      </c>
      <c r="R6585" s="5" t="s">
        <v>1940</v>
      </c>
      <c r="S6585" s="5" t="s">
        <v>2764</v>
      </c>
      <c r="T6585" s="5" t="str">
        <f t="shared" si="613"/>
        <v>Robert Barroso</v>
      </c>
      <c r="U6585" t="s">
        <v>3490</v>
      </c>
      <c r="V6585" s="5" t="s">
        <v>27</v>
      </c>
      <c r="W6585" s="5" t="s">
        <v>48</v>
      </c>
      <c r="X6585" s="5" t="s">
        <v>324</v>
      </c>
      <c r="Y6585" s="5" t="s">
        <v>1792</v>
      </c>
      <c r="Z6585" s="5" t="s">
        <v>40</v>
      </c>
      <c r="AA6585" s="4">
        <v>0.38</v>
      </c>
      <c r="AB6585" s="1">
        <v>39850</v>
      </c>
      <c r="AC6585" s="1">
        <v>26497</v>
      </c>
      <c r="AD6585">
        <f t="shared" si="614"/>
        <v>1</v>
      </c>
      <c r="AE6585">
        <f t="shared" ca="1" si="615"/>
        <v>52</v>
      </c>
      <c r="AF6585" t="str">
        <f t="shared" ca="1" si="616"/>
        <v>18-64</v>
      </c>
      <c r="AG6585" s="3">
        <f t="shared" si="617"/>
        <v>13.558187538461539</v>
      </c>
      <c r="AH6585" t="str">
        <f>_xlfn.IFNA(VLOOKUP(Sales_Transactions[[#This Row],[Order ID]],Returned_Items[#All],2,FALSE),"Not Returned")</f>
        <v>Not Returned</v>
      </c>
    </row>
    <row r="6586" spans="1:34" x14ac:dyDescent="0.25">
      <c r="A6586">
        <v>417</v>
      </c>
      <c r="C6586" t="s">
        <v>1253</v>
      </c>
      <c r="D6586" s="2" t="str">
        <f>TEXT(MID(Sales_Transactions[[#This Row],[Order Date]],2,5),"d/m/yyy")</f>
        <v>5/2/2009</v>
      </c>
      <c r="E6586" s="2" t="str">
        <f>TEXT(MID(Sales_Transactions[[#This Row],[Order Date]],2,5),"d")</f>
        <v>5</v>
      </c>
      <c r="F6586" s="2" t="str">
        <f>TEXT(MID(Sales_Transactions[[#This Row],[Order Date]],2,5),"m")</f>
        <v>2</v>
      </c>
      <c r="G6586" s="2" t="str">
        <f>TEXT(MID(Sales_Transactions[[#This Row],[Order Date]],2,5),"yyy")</f>
        <v>2009</v>
      </c>
      <c r="H6586" s="2" t="str">
        <f>TEXT(MID(Sales_Transactions[[#This Row],[Order Date]],2,5),"yyy/m")</f>
        <v>2009/2</v>
      </c>
      <c r="I6586" t="s">
        <v>78</v>
      </c>
      <c r="J6586">
        <f t="shared" si="612"/>
        <v>3</v>
      </c>
      <c r="K6586" s="2">
        <v>3</v>
      </c>
      <c r="L6586" s="3">
        <v>540.41</v>
      </c>
      <c r="M6586" s="4">
        <v>0.1</v>
      </c>
      <c r="N6586" s="5" t="s">
        <v>23</v>
      </c>
      <c r="O6586" s="3">
        <v>-170.98</v>
      </c>
      <c r="P6586" s="3">
        <v>178.47</v>
      </c>
      <c r="Q6586" s="3">
        <v>19.989999999999998</v>
      </c>
      <c r="R6586" s="5" t="s">
        <v>1940</v>
      </c>
      <c r="S6586" s="5" t="s">
        <v>2764</v>
      </c>
      <c r="T6586" s="5" t="str">
        <f t="shared" si="613"/>
        <v>Robert Barroso</v>
      </c>
      <c r="U6586" t="s">
        <v>3490</v>
      </c>
      <c r="V6586" s="5" t="s">
        <v>27</v>
      </c>
      <c r="W6586" s="5" t="s">
        <v>28</v>
      </c>
      <c r="X6586" s="5" t="s">
        <v>29</v>
      </c>
      <c r="Y6586" s="5" t="s">
        <v>2127</v>
      </c>
      <c r="Z6586" s="5" t="s">
        <v>43</v>
      </c>
      <c r="AA6586" s="4">
        <v>0.55000000000000004</v>
      </c>
      <c r="AB6586" s="1">
        <v>39851</v>
      </c>
      <c r="AC6586" s="1">
        <v>26454</v>
      </c>
      <c r="AD6586">
        <f t="shared" si="614"/>
        <v>2</v>
      </c>
      <c r="AE6586">
        <f t="shared" ca="1" si="615"/>
        <v>52</v>
      </c>
      <c r="AF6586" t="str">
        <f t="shared" ca="1" si="616"/>
        <v>18-64</v>
      </c>
      <c r="AG6586" s="3">
        <f t="shared" si="617"/>
        <v>66.093843333333339</v>
      </c>
      <c r="AH6586" t="str">
        <f>_xlfn.IFNA(VLOOKUP(Sales_Transactions[[#This Row],[Order ID]],Returned_Items[#All],2,FALSE),"Not Returned")</f>
        <v>Not Returned</v>
      </c>
    </row>
    <row r="6587" spans="1:34" x14ac:dyDescent="0.25">
      <c r="A6587">
        <v>448</v>
      </c>
      <c r="C6587" t="s">
        <v>1984</v>
      </c>
      <c r="D6587" s="2" t="str">
        <f>TEXT(MID(Sales_Transactions[[#This Row],[Order Date]],2,5),"d/m/yyy")</f>
        <v>20/8/2011</v>
      </c>
      <c r="E6587" s="2" t="str">
        <f>TEXT(MID(Sales_Transactions[[#This Row],[Order Date]],2,5),"d")</f>
        <v>20</v>
      </c>
      <c r="F6587" s="2" t="str">
        <f>TEXT(MID(Sales_Transactions[[#This Row],[Order Date]],2,5),"m")</f>
        <v>8</v>
      </c>
      <c r="G6587" s="2" t="str">
        <f>TEXT(MID(Sales_Transactions[[#This Row],[Order Date]],2,5),"yyy")</f>
        <v>2011</v>
      </c>
      <c r="H6587" s="2" t="str">
        <f>TEXT(MID(Sales_Transactions[[#This Row],[Order Date]],2,5),"yyy/m")</f>
        <v>2011/8</v>
      </c>
      <c r="I6587" t="s">
        <v>78</v>
      </c>
      <c r="J6587">
        <f t="shared" si="612"/>
        <v>3</v>
      </c>
      <c r="K6587" s="2">
        <v>22</v>
      </c>
      <c r="L6587" s="3">
        <v>1162.4005</v>
      </c>
      <c r="M6587" s="4">
        <v>0.09</v>
      </c>
      <c r="N6587" s="5" t="s">
        <v>23</v>
      </c>
      <c r="O6587" s="3">
        <v>-284.63</v>
      </c>
      <c r="P6587" s="3">
        <v>65.989999999999995</v>
      </c>
      <c r="Q6587" s="3">
        <v>19.989999999999998</v>
      </c>
      <c r="R6587" s="5" t="s">
        <v>167</v>
      </c>
      <c r="S6587" s="5" t="s">
        <v>375</v>
      </c>
      <c r="T6587" s="5" t="str">
        <f t="shared" si="613"/>
        <v>Brad Thomas</v>
      </c>
      <c r="U6587" t="s">
        <v>3490</v>
      </c>
      <c r="V6587" s="5" t="s">
        <v>47</v>
      </c>
      <c r="W6587" s="5" t="s">
        <v>48</v>
      </c>
      <c r="X6587" s="5" t="s">
        <v>49</v>
      </c>
      <c r="Y6587" s="5" t="s">
        <v>1608</v>
      </c>
      <c r="Z6587" s="5" t="s">
        <v>43</v>
      </c>
      <c r="AA6587" s="4">
        <v>0.59</v>
      </c>
      <c r="AB6587" s="1">
        <v>40777</v>
      </c>
      <c r="AC6587" s="1">
        <v>26378</v>
      </c>
      <c r="AD6587">
        <f t="shared" si="614"/>
        <v>2</v>
      </c>
      <c r="AE6587">
        <f t="shared" ca="1" si="615"/>
        <v>52</v>
      </c>
      <c r="AF6587" t="str">
        <f t="shared" ca="1" si="616"/>
        <v>18-64</v>
      </c>
      <c r="AG6587" s="3">
        <f t="shared" si="617"/>
        <v>3.9054822272727265</v>
      </c>
      <c r="AH6587" t="str">
        <f>_xlfn.IFNA(VLOOKUP(Sales_Transactions[[#This Row],[Order ID]],Returned_Items[#All],2,FALSE),"Not Returned")</f>
        <v>Not Returned</v>
      </c>
    </row>
    <row r="6588" spans="1:34" x14ac:dyDescent="0.25">
      <c r="A6588">
        <v>871</v>
      </c>
      <c r="C6588" t="s">
        <v>2254</v>
      </c>
      <c r="D6588" s="2" t="str">
        <f>TEXT(MID(Sales_Transactions[[#This Row],[Order Date]],2,5),"d/m/yyy")</f>
        <v>14/11/2011</v>
      </c>
      <c r="E6588" s="2" t="str">
        <f>TEXT(MID(Sales_Transactions[[#This Row],[Order Date]],2,5),"d")</f>
        <v>14</v>
      </c>
      <c r="F6588" s="2" t="str">
        <f>TEXT(MID(Sales_Transactions[[#This Row],[Order Date]],2,5),"m")</f>
        <v>11</v>
      </c>
      <c r="G6588" s="2" t="str">
        <f>TEXT(MID(Sales_Transactions[[#This Row],[Order Date]],2,5),"yyy")</f>
        <v>2011</v>
      </c>
      <c r="H6588" s="2" t="str">
        <f>TEXT(MID(Sales_Transactions[[#This Row],[Order Date]],2,5),"yyy/m")</f>
        <v>2011/11</v>
      </c>
      <c r="I6588" t="s">
        <v>22</v>
      </c>
      <c r="J6588">
        <f t="shared" si="612"/>
        <v>2</v>
      </c>
      <c r="K6588" s="2">
        <v>17</v>
      </c>
      <c r="L6588" s="3">
        <v>104.94</v>
      </c>
      <c r="M6588" s="4">
        <v>0.06</v>
      </c>
      <c r="N6588" s="5" t="s">
        <v>23</v>
      </c>
      <c r="O6588" s="3">
        <v>-34.97</v>
      </c>
      <c r="P6588" s="3">
        <v>6.24</v>
      </c>
      <c r="Q6588" s="3">
        <v>5.22</v>
      </c>
      <c r="R6588" s="5" t="s">
        <v>1789</v>
      </c>
      <c r="S6588" s="5" t="s">
        <v>2822</v>
      </c>
      <c r="T6588" s="5" t="str">
        <f t="shared" si="613"/>
        <v>David Kendrick</v>
      </c>
      <c r="U6588" t="s">
        <v>3490</v>
      </c>
      <c r="V6588" s="5" t="s">
        <v>74</v>
      </c>
      <c r="W6588" s="5" t="s">
        <v>57</v>
      </c>
      <c r="X6588" s="5" t="s">
        <v>58</v>
      </c>
      <c r="Y6588" s="5" t="s">
        <v>2019</v>
      </c>
      <c r="Z6588" s="5" t="s">
        <v>43</v>
      </c>
      <c r="AA6588" s="4">
        <v>0.6</v>
      </c>
      <c r="AB6588" s="1">
        <v>40861</v>
      </c>
      <c r="AC6588" s="1">
        <v>26111</v>
      </c>
      <c r="AD6588">
        <f t="shared" si="614"/>
        <v>0</v>
      </c>
      <c r="AE6588">
        <f t="shared" ca="1" si="615"/>
        <v>53</v>
      </c>
      <c r="AF6588" t="str">
        <f t="shared" ca="1" si="616"/>
        <v>18-64</v>
      </c>
      <c r="AG6588" s="3">
        <f t="shared" si="617"/>
        <v>0.67389741176470586</v>
      </c>
      <c r="AH6588" t="str">
        <f>_xlfn.IFNA(VLOOKUP(Sales_Transactions[[#This Row],[Order ID]],Returned_Items[#All],2,FALSE),"Not Returned")</f>
        <v>Not Returned</v>
      </c>
    </row>
    <row r="6589" spans="1:34" x14ac:dyDescent="0.25">
      <c r="A6589">
        <v>929</v>
      </c>
      <c r="C6589" t="s">
        <v>32</v>
      </c>
      <c r="D6589" s="2" t="str">
        <f>TEXT(MID(Sales_Transactions[[#This Row],[Order Date]],2,5),"d/m/yyy")</f>
        <v>1/10/2012</v>
      </c>
      <c r="E6589" s="2" t="str">
        <f>TEXT(MID(Sales_Transactions[[#This Row],[Order Date]],2,5),"d")</f>
        <v>1</v>
      </c>
      <c r="F6589" s="2" t="str">
        <f>TEXT(MID(Sales_Transactions[[#This Row],[Order Date]],2,5),"m")</f>
        <v>10</v>
      </c>
      <c r="G6589" s="2" t="str">
        <f>TEXT(MID(Sales_Transactions[[#This Row],[Order Date]],2,5),"yyy")</f>
        <v>2012</v>
      </c>
      <c r="H6589" s="2" t="str">
        <f>TEXT(MID(Sales_Transactions[[#This Row],[Order Date]],2,5),"yyy/m")</f>
        <v>2012/10</v>
      </c>
      <c r="I6589" t="s">
        <v>33</v>
      </c>
      <c r="J6589">
        <f t="shared" si="612"/>
        <v>4</v>
      </c>
      <c r="K6589" s="2">
        <v>21</v>
      </c>
      <c r="L6589" s="3">
        <v>227.66</v>
      </c>
      <c r="M6589" s="4">
        <v>0.04</v>
      </c>
      <c r="N6589" s="5" t="s">
        <v>23</v>
      </c>
      <c r="O6589" s="3">
        <v>-100.16</v>
      </c>
      <c r="P6589" s="3">
        <v>10.97</v>
      </c>
      <c r="Q6589" s="3">
        <v>6.5</v>
      </c>
      <c r="R6589" s="5" t="s">
        <v>1287</v>
      </c>
      <c r="S6589" s="5" t="s">
        <v>1436</v>
      </c>
      <c r="T6589" s="5" t="str">
        <f t="shared" si="613"/>
        <v>Luke Foster</v>
      </c>
      <c r="U6589" t="s">
        <v>3490</v>
      </c>
      <c r="V6589" s="5" t="s">
        <v>47</v>
      </c>
      <c r="W6589" s="5" t="s">
        <v>48</v>
      </c>
      <c r="X6589" s="5" t="s">
        <v>87</v>
      </c>
      <c r="Y6589" s="5" t="s">
        <v>543</v>
      </c>
      <c r="Z6589" s="5" t="s">
        <v>43</v>
      </c>
      <c r="AA6589" s="4">
        <v>0.64</v>
      </c>
      <c r="AB6589" s="1">
        <v>41186</v>
      </c>
      <c r="AC6589" s="1">
        <v>27175</v>
      </c>
      <c r="AD6589">
        <f t="shared" si="614"/>
        <v>3</v>
      </c>
      <c r="AE6589">
        <f t="shared" ca="1" si="615"/>
        <v>50</v>
      </c>
      <c r="AF6589" t="str">
        <f t="shared" ca="1" si="616"/>
        <v>18-64</v>
      </c>
      <c r="AG6589" s="3">
        <f t="shared" si="617"/>
        <v>0.8316958095238095</v>
      </c>
      <c r="AH6589" t="str">
        <f>_xlfn.IFNA(VLOOKUP(Sales_Transactions[[#This Row],[Order ID]],Returned_Items[#All],2,FALSE),"Not Returned")</f>
        <v>Not Returned</v>
      </c>
    </row>
    <row r="6590" spans="1:34" x14ac:dyDescent="0.25">
      <c r="A6590">
        <v>929</v>
      </c>
      <c r="C6590" t="s">
        <v>32</v>
      </c>
      <c r="D6590" s="2" t="str">
        <f>TEXT(MID(Sales_Transactions[[#This Row],[Order Date]],2,5),"d/m/yyy")</f>
        <v>1/10/2012</v>
      </c>
      <c r="E6590" s="2" t="str">
        <f>TEXT(MID(Sales_Transactions[[#This Row],[Order Date]],2,5),"d")</f>
        <v>1</v>
      </c>
      <c r="F6590" s="2" t="str">
        <f>TEXT(MID(Sales_Transactions[[#This Row],[Order Date]],2,5),"m")</f>
        <v>10</v>
      </c>
      <c r="G6590" s="2" t="str">
        <f>TEXT(MID(Sales_Transactions[[#This Row],[Order Date]],2,5),"yyy")</f>
        <v>2012</v>
      </c>
      <c r="H6590" s="2" t="str">
        <f>TEXT(MID(Sales_Transactions[[#This Row],[Order Date]],2,5),"yyy/m")</f>
        <v>2012/10</v>
      </c>
      <c r="I6590" t="s">
        <v>33</v>
      </c>
      <c r="J6590">
        <f t="shared" si="612"/>
        <v>4</v>
      </c>
      <c r="K6590" s="2">
        <v>39</v>
      </c>
      <c r="L6590" s="3">
        <v>84.33</v>
      </c>
      <c r="M6590" s="4">
        <v>0.04</v>
      </c>
      <c r="N6590" s="5" t="s">
        <v>23</v>
      </c>
      <c r="O6590" s="3">
        <v>-64.290000000000006</v>
      </c>
      <c r="P6590" s="3">
        <v>2.08</v>
      </c>
      <c r="Q6590" s="3">
        <v>2.56</v>
      </c>
      <c r="R6590" s="5" t="s">
        <v>1287</v>
      </c>
      <c r="S6590" s="5" t="s">
        <v>1436</v>
      </c>
      <c r="T6590" s="5" t="str">
        <f t="shared" si="613"/>
        <v>Luke Foster</v>
      </c>
      <c r="U6590" t="s">
        <v>3490</v>
      </c>
      <c r="V6590" s="5" t="s">
        <v>47</v>
      </c>
      <c r="W6590" s="5" t="s">
        <v>28</v>
      </c>
      <c r="X6590" s="5" t="s">
        <v>221</v>
      </c>
      <c r="Y6590" s="5" t="s">
        <v>1278</v>
      </c>
      <c r="Z6590" s="5" t="s">
        <v>60</v>
      </c>
      <c r="AA6590" s="4">
        <v>0.55000000000000004</v>
      </c>
      <c r="AB6590" s="1">
        <v>41185</v>
      </c>
      <c r="AC6590" s="1">
        <v>27162</v>
      </c>
      <c r="AD6590">
        <f t="shared" si="614"/>
        <v>2</v>
      </c>
      <c r="AE6590">
        <f t="shared" ca="1" si="615"/>
        <v>50</v>
      </c>
      <c r="AF6590" t="str">
        <f t="shared" ca="1" si="616"/>
        <v>18-64</v>
      </c>
      <c r="AG6590" s="3">
        <f t="shared" si="617"/>
        <v>0.11895302564102564</v>
      </c>
      <c r="AH6590" t="str">
        <f>_xlfn.IFNA(VLOOKUP(Sales_Transactions[[#This Row],[Order ID]],Returned_Items[#All],2,FALSE),"Not Returned")</f>
        <v>Not Returned</v>
      </c>
    </row>
    <row r="6591" spans="1:34" x14ac:dyDescent="0.25">
      <c r="A6591">
        <v>967</v>
      </c>
      <c r="C6591" t="s">
        <v>3292</v>
      </c>
      <c r="D6591" s="2" t="str">
        <f>TEXT(MID(Sales_Transactions[[#This Row],[Order Date]],2,5),"d/m/yyy")</f>
        <v>20/6/2012</v>
      </c>
      <c r="E6591" s="2" t="str">
        <f>TEXT(MID(Sales_Transactions[[#This Row],[Order Date]],2,5),"d")</f>
        <v>20</v>
      </c>
      <c r="F6591" s="2" t="str">
        <f>TEXT(MID(Sales_Transactions[[#This Row],[Order Date]],2,5),"m")</f>
        <v>6</v>
      </c>
      <c r="G6591" s="2" t="str">
        <f>TEXT(MID(Sales_Transactions[[#This Row],[Order Date]],2,5),"yyy")</f>
        <v>2012</v>
      </c>
      <c r="H6591" s="2" t="str">
        <f>TEXT(MID(Sales_Transactions[[#This Row],[Order Date]],2,5),"yyy/m")</f>
        <v>2012/6</v>
      </c>
      <c r="I6591" t="s">
        <v>78</v>
      </c>
      <c r="J6591">
        <f t="shared" si="612"/>
        <v>3</v>
      </c>
      <c r="K6591" s="2">
        <v>6</v>
      </c>
      <c r="L6591" s="3">
        <v>90.56</v>
      </c>
      <c r="M6591" s="4">
        <v>0.03</v>
      </c>
      <c r="N6591" s="5" t="s">
        <v>23</v>
      </c>
      <c r="O6591" s="3">
        <v>-37.58</v>
      </c>
      <c r="P6591" s="3">
        <v>13.99</v>
      </c>
      <c r="Q6591" s="3">
        <v>7.51</v>
      </c>
      <c r="R6591" s="5" t="s">
        <v>2674</v>
      </c>
      <c r="S6591" s="5" t="s">
        <v>2675</v>
      </c>
      <c r="T6591" s="5" t="str">
        <f t="shared" si="613"/>
        <v>Maureen Gastineau</v>
      </c>
      <c r="U6591" t="s">
        <v>3490</v>
      </c>
      <c r="V6591" s="5" t="s">
        <v>37</v>
      </c>
      <c r="W6591" s="5" t="s">
        <v>48</v>
      </c>
      <c r="X6591" s="5" t="s">
        <v>324</v>
      </c>
      <c r="Y6591" s="5" t="s">
        <v>1167</v>
      </c>
      <c r="Z6591" s="5" t="s">
        <v>56</v>
      </c>
      <c r="AA6591" s="4">
        <v>0.39</v>
      </c>
      <c r="AB6591" s="1">
        <v>41082</v>
      </c>
      <c r="AC6591" s="1">
        <v>27139</v>
      </c>
      <c r="AD6591">
        <f t="shared" si="614"/>
        <v>2</v>
      </c>
      <c r="AE6591">
        <f t="shared" ca="1" si="615"/>
        <v>50</v>
      </c>
      <c r="AF6591" t="str">
        <f t="shared" ca="1" si="616"/>
        <v>18-64</v>
      </c>
      <c r="AG6591" s="3">
        <f t="shared" si="617"/>
        <v>3.5826338333333339</v>
      </c>
      <c r="AH6591" t="str">
        <f>_xlfn.IFNA(VLOOKUP(Sales_Transactions[[#This Row],[Order ID]],Returned_Items[#All],2,FALSE),"Not Returned")</f>
        <v>Not Returned</v>
      </c>
    </row>
    <row r="6592" spans="1:34" x14ac:dyDescent="0.25">
      <c r="A6592">
        <v>967</v>
      </c>
      <c r="C6592" t="s">
        <v>3292</v>
      </c>
      <c r="D6592" s="2" t="str">
        <f>TEXT(MID(Sales_Transactions[[#This Row],[Order Date]],2,5),"d/m/yyy")</f>
        <v>20/6/2012</v>
      </c>
      <c r="E6592" s="2" t="str">
        <f>TEXT(MID(Sales_Transactions[[#This Row],[Order Date]],2,5),"d")</f>
        <v>20</v>
      </c>
      <c r="F6592" s="2" t="str">
        <f>TEXT(MID(Sales_Transactions[[#This Row],[Order Date]],2,5),"m")</f>
        <v>6</v>
      </c>
      <c r="G6592" s="2" t="str">
        <f>TEXT(MID(Sales_Transactions[[#This Row],[Order Date]],2,5),"yyy")</f>
        <v>2012</v>
      </c>
      <c r="H6592" s="2" t="str">
        <f>TEXT(MID(Sales_Transactions[[#This Row],[Order Date]],2,5),"yyy/m")</f>
        <v>2012/6</v>
      </c>
      <c r="I6592" t="s">
        <v>78</v>
      </c>
      <c r="J6592">
        <f t="shared" si="612"/>
        <v>3</v>
      </c>
      <c r="K6592" s="2">
        <v>42</v>
      </c>
      <c r="L6592" s="3">
        <v>1634.9</v>
      </c>
      <c r="M6592" s="4">
        <v>0.01</v>
      </c>
      <c r="N6592" s="5" t="s">
        <v>23</v>
      </c>
      <c r="O6592" s="3">
        <v>502.42</v>
      </c>
      <c r="P6592" s="3">
        <v>37.74</v>
      </c>
      <c r="Q6592" s="3">
        <v>2.9</v>
      </c>
      <c r="R6592" s="5" t="s">
        <v>2674</v>
      </c>
      <c r="S6592" s="5" t="s">
        <v>2675</v>
      </c>
      <c r="T6592" s="5" t="str">
        <f t="shared" si="613"/>
        <v>Maureen Gastineau</v>
      </c>
      <c r="U6592" t="s">
        <v>3490</v>
      </c>
      <c r="V6592" s="5" t="s">
        <v>37</v>
      </c>
      <c r="W6592" s="5" t="s">
        <v>28</v>
      </c>
      <c r="X6592" s="5" t="s">
        <v>124</v>
      </c>
      <c r="Y6592" s="5" t="s">
        <v>1713</v>
      </c>
      <c r="Z6592" s="5" t="s">
        <v>60</v>
      </c>
      <c r="AA6592" s="4">
        <v>0.59</v>
      </c>
      <c r="AB6592" s="1">
        <v>41081</v>
      </c>
      <c r="AC6592" s="1">
        <v>27311</v>
      </c>
      <c r="AD6592">
        <f t="shared" si="614"/>
        <v>1</v>
      </c>
      <c r="AE6592">
        <f t="shared" ca="1" si="615"/>
        <v>49</v>
      </c>
      <c r="AF6592" t="str">
        <f t="shared" ca="1" si="616"/>
        <v>18-64</v>
      </c>
      <c r="AG6592" s="3">
        <f t="shared" si="617"/>
        <v>0.96752919047619046</v>
      </c>
      <c r="AH6592" t="str">
        <f>_xlfn.IFNA(VLOOKUP(Sales_Transactions[[#This Row],[Order ID]],Returned_Items[#All],2,FALSE),"Not Returned")</f>
        <v>Not Returned</v>
      </c>
    </row>
    <row r="6593" spans="1:34" x14ac:dyDescent="0.25">
      <c r="A6593">
        <v>967</v>
      </c>
      <c r="C6593" t="s">
        <v>3292</v>
      </c>
      <c r="D6593" s="2" t="str">
        <f>TEXT(MID(Sales_Transactions[[#This Row],[Order Date]],2,5),"d/m/yyy")</f>
        <v>20/6/2012</v>
      </c>
      <c r="E6593" s="2" t="str">
        <f>TEXT(MID(Sales_Transactions[[#This Row],[Order Date]],2,5),"d")</f>
        <v>20</v>
      </c>
      <c r="F6593" s="2" t="str">
        <f>TEXT(MID(Sales_Transactions[[#This Row],[Order Date]],2,5),"m")</f>
        <v>6</v>
      </c>
      <c r="G6593" s="2" t="str">
        <f>TEXT(MID(Sales_Transactions[[#This Row],[Order Date]],2,5),"yyy")</f>
        <v>2012</v>
      </c>
      <c r="H6593" s="2" t="str">
        <f>TEXT(MID(Sales_Transactions[[#This Row],[Order Date]],2,5),"yyy/m")</f>
        <v>2012/6</v>
      </c>
      <c r="I6593" t="s">
        <v>78</v>
      </c>
      <c r="J6593">
        <f t="shared" si="612"/>
        <v>3</v>
      </c>
      <c r="K6593" s="2">
        <v>48</v>
      </c>
      <c r="L6593" s="3">
        <v>11278.18</v>
      </c>
      <c r="M6593" s="4">
        <v>0.01</v>
      </c>
      <c r="N6593" s="5" t="s">
        <v>34</v>
      </c>
      <c r="O6593" s="3">
        <v>1836.81</v>
      </c>
      <c r="P6593" s="3">
        <v>227.55</v>
      </c>
      <c r="Q6593" s="3">
        <v>32.479999999999997</v>
      </c>
      <c r="R6593" s="5" t="s">
        <v>2674</v>
      </c>
      <c r="S6593" s="5" t="s">
        <v>2675</v>
      </c>
      <c r="T6593" s="5" t="str">
        <f t="shared" si="613"/>
        <v>Maureen Gastineau</v>
      </c>
      <c r="U6593" t="s">
        <v>3490</v>
      </c>
      <c r="V6593" s="5" t="s">
        <v>37</v>
      </c>
      <c r="W6593" s="5" t="s">
        <v>57</v>
      </c>
      <c r="X6593" s="5" t="s">
        <v>107</v>
      </c>
      <c r="Y6593" s="5" t="s">
        <v>2891</v>
      </c>
      <c r="Z6593" s="5" t="s">
        <v>106</v>
      </c>
      <c r="AA6593" s="4">
        <v>0.68</v>
      </c>
      <c r="AB6593" s="1">
        <v>41083</v>
      </c>
      <c r="AC6593" s="1">
        <v>27092</v>
      </c>
      <c r="AD6593">
        <f t="shared" si="614"/>
        <v>3</v>
      </c>
      <c r="AE6593">
        <f t="shared" ca="1" si="615"/>
        <v>50</v>
      </c>
      <c r="AF6593" t="str">
        <f t="shared" ca="1" si="616"/>
        <v>18-64</v>
      </c>
      <c r="AG6593" s="3">
        <f t="shared" si="617"/>
        <v>5.4168176041666669</v>
      </c>
      <c r="AH6593" t="str">
        <f>_xlfn.IFNA(VLOOKUP(Sales_Transactions[[#This Row],[Order ID]],Returned_Items[#All],2,FALSE),"Not Returned")</f>
        <v>Not Returned</v>
      </c>
    </row>
    <row r="6594" spans="1:34" x14ac:dyDescent="0.25">
      <c r="A6594">
        <v>1411</v>
      </c>
      <c r="C6594" t="s">
        <v>2301</v>
      </c>
      <c r="D6594" s="2" t="str">
        <f>TEXT(MID(Sales_Transactions[[#This Row],[Order Date]],2,5),"d/m/yyy")</f>
        <v>20/12/2009</v>
      </c>
      <c r="E6594" s="2" t="str">
        <f>TEXT(MID(Sales_Transactions[[#This Row],[Order Date]],2,5),"d")</f>
        <v>20</v>
      </c>
      <c r="F6594" s="2" t="str">
        <f>TEXT(MID(Sales_Transactions[[#This Row],[Order Date]],2,5),"m")</f>
        <v>12</v>
      </c>
      <c r="G6594" s="2" t="str">
        <f>TEXT(MID(Sales_Transactions[[#This Row],[Order Date]],2,5),"yyy")</f>
        <v>2009</v>
      </c>
      <c r="H6594" s="2" t="str">
        <f>TEXT(MID(Sales_Transactions[[#This Row],[Order Date]],2,5),"yyy/m")</f>
        <v>2009/12</v>
      </c>
      <c r="I6594" t="s">
        <v>33</v>
      </c>
      <c r="J6594">
        <f t="shared" ref="J6594:J6657" si="618">IF(I6594="Making Critical",5,IF(I6594="High",4,IF(I6594="Medium",3,IF(I6594="Low",2,1))))</f>
        <v>4</v>
      </c>
      <c r="K6594" s="2">
        <v>47</v>
      </c>
      <c r="L6594" s="3">
        <v>6717.9324999999999</v>
      </c>
      <c r="M6594" s="4">
        <v>0.09</v>
      </c>
      <c r="N6594" s="5" t="s">
        <v>23</v>
      </c>
      <c r="O6594" s="3">
        <v>1717.89</v>
      </c>
      <c r="P6594" s="3">
        <v>175.99</v>
      </c>
      <c r="Q6594" s="3">
        <v>4.99</v>
      </c>
      <c r="R6594" s="5" t="s">
        <v>2245</v>
      </c>
      <c r="S6594" s="5" t="s">
        <v>2194</v>
      </c>
      <c r="T6594" s="5" t="str">
        <f t="shared" ref="T6594:T6657" si="619">R6594 &amp; " " &amp; S6594</f>
        <v>Ed Jacobs</v>
      </c>
      <c r="U6594" t="s">
        <v>3490</v>
      </c>
      <c r="V6594" s="5" t="s">
        <v>27</v>
      </c>
      <c r="W6594" s="5" t="s">
        <v>48</v>
      </c>
      <c r="X6594" s="5" t="s">
        <v>49</v>
      </c>
      <c r="Y6594" s="5" t="s">
        <v>1321</v>
      </c>
      <c r="Z6594" s="5" t="s">
        <v>43</v>
      </c>
      <c r="AA6594" s="4">
        <v>0.59</v>
      </c>
      <c r="AB6594" s="1">
        <v>40169</v>
      </c>
      <c r="AC6594" s="1">
        <v>27299</v>
      </c>
      <c r="AD6594">
        <f t="shared" ref="AD6594:AD6657" si="620">_xlfn.DAYS(AB6594,D6594)</f>
        <v>2</v>
      </c>
      <c r="AE6594">
        <f t="shared" ref="AE6594:AE6657" ca="1" si="621">DATEDIF(AC6594,TODAY(),"Y")</f>
        <v>49</v>
      </c>
      <c r="AF6594" t="str">
        <f t="shared" ref="AF6594:AF6657" ca="1" si="622">IF(AE6594&lt;18,"Under 18",IF(AE6594&lt;65,"18-64","Over 65"))</f>
        <v>18-64</v>
      </c>
      <c r="AG6594" s="3">
        <f t="shared" ref="AG6594:AG6657" si="623" xml:space="preserve"> (P6594 - (M6594 / 100) * P6594 + Q6594) / K6594</f>
        <v>3.8472682765957451</v>
      </c>
      <c r="AH6594" t="str">
        <f>_xlfn.IFNA(VLOOKUP(Sales_Transactions[[#This Row],[Order ID]],Returned_Items[#All],2,FALSE),"Not Returned")</f>
        <v>Not Returned</v>
      </c>
    </row>
    <row r="6595" spans="1:34" x14ac:dyDescent="0.25">
      <c r="A6595">
        <v>1575</v>
      </c>
      <c r="C6595" t="s">
        <v>780</v>
      </c>
      <c r="D6595" s="2" t="str">
        <f>TEXT(MID(Sales_Transactions[[#This Row],[Order Date]],2,5),"d/m/yyy")</f>
        <v>12/9/2011</v>
      </c>
      <c r="E6595" s="2" t="str">
        <f>TEXT(MID(Sales_Transactions[[#This Row],[Order Date]],2,5),"d")</f>
        <v>12</v>
      </c>
      <c r="F6595" s="2" t="str">
        <f>TEXT(MID(Sales_Transactions[[#This Row],[Order Date]],2,5),"m")</f>
        <v>9</v>
      </c>
      <c r="G6595" s="2" t="str">
        <f>TEXT(MID(Sales_Transactions[[#This Row],[Order Date]],2,5),"yyy")</f>
        <v>2011</v>
      </c>
      <c r="H6595" s="2" t="str">
        <f>TEXT(MID(Sales_Transactions[[#This Row],[Order Date]],2,5),"yyy/m")</f>
        <v>2011/9</v>
      </c>
      <c r="I6595" t="s">
        <v>78</v>
      </c>
      <c r="J6595">
        <f t="shared" si="618"/>
        <v>3</v>
      </c>
      <c r="K6595" s="2">
        <v>26</v>
      </c>
      <c r="L6595" s="3">
        <v>133.65</v>
      </c>
      <c r="M6595" s="4">
        <v>0.05</v>
      </c>
      <c r="N6595" s="5" t="s">
        <v>23</v>
      </c>
      <c r="O6595" s="3">
        <v>56.28</v>
      </c>
      <c r="P6595" s="3">
        <v>4.9800000000000004</v>
      </c>
      <c r="Q6595" s="3">
        <v>0.8</v>
      </c>
      <c r="R6595" s="5" t="s">
        <v>2313</v>
      </c>
      <c r="S6595" s="5" t="s">
        <v>2747</v>
      </c>
      <c r="T6595" s="5" t="str">
        <f t="shared" si="619"/>
        <v>Dave Poirier</v>
      </c>
      <c r="U6595" t="s">
        <v>3490</v>
      </c>
      <c r="V6595" s="5" t="s">
        <v>27</v>
      </c>
      <c r="W6595" s="5" t="s">
        <v>28</v>
      </c>
      <c r="X6595" s="5" t="s">
        <v>75</v>
      </c>
      <c r="Y6595" s="5" t="s">
        <v>1467</v>
      </c>
      <c r="Z6595" s="5" t="s">
        <v>84</v>
      </c>
      <c r="AA6595" s="4">
        <v>0.36</v>
      </c>
      <c r="AB6595" s="1">
        <v>40800</v>
      </c>
      <c r="AC6595" s="1">
        <v>27264</v>
      </c>
      <c r="AD6595">
        <f t="shared" si="620"/>
        <v>2</v>
      </c>
      <c r="AE6595">
        <f t="shared" ca="1" si="621"/>
        <v>49</v>
      </c>
      <c r="AF6595" t="str">
        <f t="shared" ca="1" si="622"/>
        <v>18-64</v>
      </c>
      <c r="AG6595" s="3">
        <f t="shared" si="623"/>
        <v>0.22221192307692308</v>
      </c>
      <c r="AH6595" t="str">
        <f>_xlfn.IFNA(VLOOKUP(Sales_Transactions[[#This Row],[Order ID]],Returned_Items[#All],2,FALSE),"Not Returned")</f>
        <v>Not Returned</v>
      </c>
    </row>
    <row r="6596" spans="1:34" x14ac:dyDescent="0.25">
      <c r="A6596">
        <v>1575</v>
      </c>
      <c r="C6596" t="s">
        <v>780</v>
      </c>
      <c r="D6596" s="2" t="str">
        <f>TEXT(MID(Sales_Transactions[[#This Row],[Order Date]],2,5),"d/m/yyy")</f>
        <v>12/9/2011</v>
      </c>
      <c r="E6596" s="2" t="str">
        <f>TEXT(MID(Sales_Transactions[[#This Row],[Order Date]],2,5),"d")</f>
        <v>12</v>
      </c>
      <c r="F6596" s="2" t="str">
        <f>TEXT(MID(Sales_Transactions[[#This Row],[Order Date]],2,5),"m")</f>
        <v>9</v>
      </c>
      <c r="G6596" s="2" t="str">
        <f>TEXT(MID(Sales_Transactions[[#This Row],[Order Date]],2,5),"yyy")</f>
        <v>2011</v>
      </c>
      <c r="H6596" s="2" t="str">
        <f>TEXT(MID(Sales_Transactions[[#This Row],[Order Date]],2,5),"yyy/m")</f>
        <v>2011/9</v>
      </c>
      <c r="I6596" t="s">
        <v>78</v>
      </c>
      <c r="J6596">
        <f t="shared" si="618"/>
        <v>3</v>
      </c>
      <c r="K6596" s="2">
        <v>10</v>
      </c>
      <c r="L6596" s="3">
        <v>525.67399999999998</v>
      </c>
      <c r="M6596" s="4">
        <v>0.08</v>
      </c>
      <c r="N6596" s="5" t="s">
        <v>23</v>
      </c>
      <c r="O6596" s="3">
        <v>-147.02000000000001</v>
      </c>
      <c r="P6596" s="3">
        <v>65.989999999999995</v>
      </c>
      <c r="Q6596" s="3">
        <v>5.26</v>
      </c>
      <c r="R6596" s="5" t="s">
        <v>2313</v>
      </c>
      <c r="S6596" s="5" t="s">
        <v>2747</v>
      </c>
      <c r="T6596" s="5" t="str">
        <f t="shared" si="619"/>
        <v>Dave Poirier</v>
      </c>
      <c r="U6596" t="s">
        <v>3490</v>
      </c>
      <c r="V6596" s="5" t="s">
        <v>27</v>
      </c>
      <c r="W6596" s="5" t="s">
        <v>48</v>
      </c>
      <c r="X6596" s="5" t="s">
        <v>49</v>
      </c>
      <c r="Y6596" s="5" t="s">
        <v>640</v>
      </c>
      <c r="Z6596" s="5" t="s">
        <v>43</v>
      </c>
      <c r="AA6596" s="4">
        <v>0.56000000000000005</v>
      </c>
      <c r="AB6596" s="1">
        <v>40800</v>
      </c>
      <c r="AC6596" s="1">
        <v>27340</v>
      </c>
      <c r="AD6596">
        <f t="shared" si="620"/>
        <v>2</v>
      </c>
      <c r="AE6596">
        <f t="shared" ca="1" si="621"/>
        <v>49</v>
      </c>
      <c r="AF6596" t="str">
        <f t="shared" ca="1" si="622"/>
        <v>18-64</v>
      </c>
      <c r="AG6596" s="3">
        <f t="shared" si="623"/>
        <v>7.1197208000000005</v>
      </c>
      <c r="AH6596" t="str">
        <f>_xlfn.IFNA(VLOOKUP(Sales_Transactions[[#This Row],[Order ID]],Returned_Items[#All],2,FALSE),"Not Returned")</f>
        <v>Not Returned</v>
      </c>
    </row>
    <row r="6597" spans="1:34" x14ac:dyDescent="0.25">
      <c r="A6597">
        <v>1637</v>
      </c>
      <c r="C6597" t="s">
        <v>1991</v>
      </c>
      <c r="D6597" s="2" t="str">
        <f>TEXT(MID(Sales_Transactions[[#This Row],[Order Date]],2,5),"d/m/yyy")</f>
        <v>7/2/2011</v>
      </c>
      <c r="E6597" s="2" t="str">
        <f>TEXT(MID(Sales_Transactions[[#This Row],[Order Date]],2,5),"d")</f>
        <v>7</v>
      </c>
      <c r="F6597" s="2" t="str">
        <f>TEXT(MID(Sales_Transactions[[#This Row],[Order Date]],2,5),"m")</f>
        <v>2</v>
      </c>
      <c r="G6597" s="2" t="str">
        <f>TEXT(MID(Sales_Transactions[[#This Row],[Order Date]],2,5),"yyy")</f>
        <v>2011</v>
      </c>
      <c r="H6597" s="2" t="str">
        <f>TEXT(MID(Sales_Transactions[[#This Row],[Order Date]],2,5),"yyy/m")</f>
        <v>2011/2</v>
      </c>
      <c r="I6597" t="s">
        <v>52</v>
      </c>
      <c r="J6597">
        <f t="shared" si="618"/>
        <v>1</v>
      </c>
      <c r="K6597" s="2">
        <v>36</v>
      </c>
      <c r="L6597" s="3">
        <v>1225.52</v>
      </c>
      <c r="M6597" s="4">
        <v>0.1</v>
      </c>
      <c r="N6597" s="5" t="s">
        <v>67</v>
      </c>
      <c r="O6597" s="3">
        <v>-1191.1300000000001</v>
      </c>
      <c r="P6597" s="3">
        <v>35.479999999999997</v>
      </c>
      <c r="Q6597" s="3">
        <v>35</v>
      </c>
      <c r="R6597" s="5" t="s">
        <v>3403</v>
      </c>
      <c r="S6597" s="5" t="s">
        <v>3404</v>
      </c>
      <c r="T6597" s="5" t="str">
        <f t="shared" si="619"/>
        <v>Aleksandra Gannaway</v>
      </c>
      <c r="U6597" t="s">
        <v>3490</v>
      </c>
      <c r="V6597" s="5" t="s">
        <v>47</v>
      </c>
      <c r="W6597" s="5" t="s">
        <v>28</v>
      </c>
      <c r="X6597" s="5" t="s">
        <v>29</v>
      </c>
      <c r="Y6597" s="5" t="s">
        <v>3503</v>
      </c>
      <c r="Z6597" s="5" t="s">
        <v>31</v>
      </c>
      <c r="AA6597" s="4">
        <v>0.85</v>
      </c>
      <c r="AB6597" s="1">
        <v>40581</v>
      </c>
      <c r="AC6597" s="1">
        <v>26030</v>
      </c>
      <c r="AD6597">
        <f t="shared" si="620"/>
        <v>0</v>
      </c>
      <c r="AE6597">
        <f t="shared" ca="1" si="621"/>
        <v>53</v>
      </c>
      <c r="AF6597" t="str">
        <f t="shared" ca="1" si="622"/>
        <v>18-64</v>
      </c>
      <c r="AG6597" s="3">
        <f t="shared" si="623"/>
        <v>1.956792222222222</v>
      </c>
      <c r="AH6597" t="str">
        <f>_xlfn.IFNA(VLOOKUP(Sales_Transactions[[#This Row],[Order ID]],Returned_Items[#All],2,FALSE),"Not Returned")</f>
        <v>Not Returned</v>
      </c>
    </row>
    <row r="6598" spans="1:34" x14ac:dyDescent="0.25">
      <c r="A6598">
        <v>1637</v>
      </c>
      <c r="C6598" t="s">
        <v>1991</v>
      </c>
      <c r="D6598" s="2" t="str">
        <f>TEXT(MID(Sales_Transactions[[#This Row],[Order Date]],2,5),"d/m/yyy")</f>
        <v>7/2/2011</v>
      </c>
      <c r="E6598" s="2" t="str">
        <f>TEXT(MID(Sales_Transactions[[#This Row],[Order Date]],2,5),"d")</f>
        <v>7</v>
      </c>
      <c r="F6598" s="2" t="str">
        <f>TEXT(MID(Sales_Transactions[[#This Row],[Order Date]],2,5),"m")</f>
        <v>2</v>
      </c>
      <c r="G6598" s="2" t="str">
        <f>TEXT(MID(Sales_Transactions[[#This Row],[Order Date]],2,5),"yyy")</f>
        <v>2011</v>
      </c>
      <c r="H6598" s="2" t="str">
        <f>TEXT(MID(Sales_Transactions[[#This Row],[Order Date]],2,5),"yyy/m")</f>
        <v>2011/2</v>
      </c>
      <c r="I6598" t="s">
        <v>52</v>
      </c>
      <c r="J6598">
        <f t="shared" si="618"/>
        <v>1</v>
      </c>
      <c r="K6598" s="2">
        <v>10</v>
      </c>
      <c r="L6598" s="3">
        <v>1024.29</v>
      </c>
      <c r="M6598" s="4">
        <v>7.0000000000000007E-2</v>
      </c>
      <c r="N6598" s="5" t="s">
        <v>23</v>
      </c>
      <c r="O6598" s="3">
        <v>-95.52</v>
      </c>
      <c r="P6598" s="3">
        <v>99.99</v>
      </c>
      <c r="Q6598" s="3">
        <v>19.989999999999998</v>
      </c>
      <c r="R6598" s="5" t="s">
        <v>3403</v>
      </c>
      <c r="S6598" s="5" t="s">
        <v>3404</v>
      </c>
      <c r="T6598" s="5" t="str">
        <f t="shared" si="619"/>
        <v>Aleksandra Gannaway</v>
      </c>
      <c r="U6598" t="s">
        <v>3490</v>
      </c>
      <c r="V6598" s="5" t="s">
        <v>47</v>
      </c>
      <c r="W6598" s="5" t="s">
        <v>48</v>
      </c>
      <c r="X6598" s="5" t="s">
        <v>87</v>
      </c>
      <c r="Y6598" s="5" t="s">
        <v>545</v>
      </c>
      <c r="Z6598" s="5" t="s">
        <v>43</v>
      </c>
      <c r="AA6598" s="4">
        <v>0.52</v>
      </c>
      <c r="AB6598" s="1">
        <v>40581</v>
      </c>
      <c r="AC6598" s="1">
        <v>25878</v>
      </c>
      <c r="AD6598">
        <f t="shared" si="620"/>
        <v>0</v>
      </c>
      <c r="AE6598">
        <f t="shared" ca="1" si="621"/>
        <v>53</v>
      </c>
      <c r="AF6598" t="str">
        <f t="shared" ca="1" si="622"/>
        <v>18-64</v>
      </c>
      <c r="AG6598" s="3">
        <f t="shared" si="623"/>
        <v>11.991000699999999</v>
      </c>
      <c r="AH6598" t="str">
        <f>_xlfn.IFNA(VLOOKUP(Sales_Transactions[[#This Row],[Order ID]],Returned_Items[#All],2,FALSE),"Not Returned")</f>
        <v>Not Returned</v>
      </c>
    </row>
    <row r="6599" spans="1:34" x14ac:dyDescent="0.25">
      <c r="A6599">
        <v>1637</v>
      </c>
      <c r="C6599" t="s">
        <v>1991</v>
      </c>
      <c r="D6599" s="2" t="str">
        <f>TEXT(MID(Sales_Transactions[[#This Row],[Order Date]],2,5),"d/m/yyy")</f>
        <v>7/2/2011</v>
      </c>
      <c r="E6599" s="2" t="str">
        <f>TEXT(MID(Sales_Transactions[[#This Row],[Order Date]],2,5),"d")</f>
        <v>7</v>
      </c>
      <c r="F6599" s="2" t="str">
        <f>TEXT(MID(Sales_Transactions[[#This Row],[Order Date]],2,5),"m")</f>
        <v>2</v>
      </c>
      <c r="G6599" s="2" t="str">
        <f>TEXT(MID(Sales_Transactions[[#This Row],[Order Date]],2,5),"yyy")</f>
        <v>2011</v>
      </c>
      <c r="H6599" s="2" t="str">
        <f>TEXT(MID(Sales_Transactions[[#This Row],[Order Date]],2,5),"yyy/m")</f>
        <v>2011/2</v>
      </c>
      <c r="I6599" t="s">
        <v>52</v>
      </c>
      <c r="J6599">
        <f t="shared" si="618"/>
        <v>1</v>
      </c>
      <c r="K6599" s="2">
        <v>47</v>
      </c>
      <c r="L6599" s="3">
        <v>1348.57</v>
      </c>
      <c r="M6599" s="4">
        <v>0.08</v>
      </c>
      <c r="N6599" s="5" t="s">
        <v>23</v>
      </c>
      <c r="O6599" s="3">
        <v>19.57</v>
      </c>
      <c r="P6599" s="3">
        <v>30.98</v>
      </c>
      <c r="Q6599" s="3">
        <v>8.99</v>
      </c>
      <c r="R6599" s="5" t="s">
        <v>3403</v>
      </c>
      <c r="S6599" s="5" t="s">
        <v>3404</v>
      </c>
      <c r="T6599" s="5" t="str">
        <f t="shared" si="619"/>
        <v>Aleksandra Gannaway</v>
      </c>
      <c r="U6599" t="s">
        <v>3490</v>
      </c>
      <c r="V6599" s="5" t="s">
        <v>47</v>
      </c>
      <c r="W6599" s="5" t="s">
        <v>28</v>
      </c>
      <c r="X6599" s="5" t="s">
        <v>124</v>
      </c>
      <c r="Y6599" s="5" t="s">
        <v>1870</v>
      </c>
      <c r="Z6599" s="5" t="s">
        <v>60</v>
      </c>
      <c r="AA6599" s="4">
        <v>0.57999999999999996</v>
      </c>
      <c r="AB6599" s="1">
        <v>40583</v>
      </c>
      <c r="AC6599" s="1">
        <v>25760</v>
      </c>
      <c r="AD6599">
        <f t="shared" si="620"/>
        <v>2</v>
      </c>
      <c r="AE6599">
        <f t="shared" ca="1" si="621"/>
        <v>54</v>
      </c>
      <c r="AF6599" t="str">
        <f t="shared" ca="1" si="622"/>
        <v>18-64</v>
      </c>
      <c r="AG6599" s="3">
        <f t="shared" si="623"/>
        <v>0.84989821276595745</v>
      </c>
      <c r="AH6599" t="str">
        <f>_xlfn.IFNA(VLOOKUP(Sales_Transactions[[#This Row],[Order ID]],Returned_Items[#All],2,FALSE),"Not Returned")</f>
        <v>Not Returned</v>
      </c>
    </row>
    <row r="6600" spans="1:34" x14ac:dyDescent="0.25">
      <c r="A6600">
        <v>1888</v>
      </c>
      <c r="C6600" t="s">
        <v>2907</v>
      </c>
      <c r="D6600" s="2" t="str">
        <f>TEXT(MID(Sales_Transactions[[#This Row],[Order Date]],2,5),"d/m/yyy")</f>
        <v>30/10/2010</v>
      </c>
      <c r="E6600" s="2" t="str">
        <f>TEXT(MID(Sales_Transactions[[#This Row],[Order Date]],2,5),"d")</f>
        <v>30</v>
      </c>
      <c r="F6600" s="2" t="str">
        <f>TEXT(MID(Sales_Transactions[[#This Row],[Order Date]],2,5),"m")</f>
        <v>10</v>
      </c>
      <c r="G6600" s="2" t="str">
        <f>TEXT(MID(Sales_Transactions[[#This Row],[Order Date]],2,5),"yyy")</f>
        <v>2010</v>
      </c>
      <c r="H6600" s="2" t="str">
        <f>TEXT(MID(Sales_Transactions[[#This Row],[Order Date]],2,5),"yyy/m")</f>
        <v>2010/10</v>
      </c>
      <c r="I6600" t="s">
        <v>52</v>
      </c>
      <c r="J6600">
        <f t="shared" si="618"/>
        <v>1</v>
      </c>
      <c r="K6600" s="2">
        <v>38</v>
      </c>
      <c r="L6600" s="3">
        <v>1264.46</v>
      </c>
      <c r="M6600" s="4">
        <v>0</v>
      </c>
      <c r="N6600" s="5" t="s">
        <v>34</v>
      </c>
      <c r="O6600" s="3">
        <v>-1249.3900000000001</v>
      </c>
      <c r="P6600" s="3">
        <v>31.76</v>
      </c>
      <c r="Q6600" s="3">
        <v>45.51</v>
      </c>
      <c r="R6600" s="5" t="s">
        <v>3072</v>
      </c>
      <c r="S6600" s="5" t="s">
        <v>1952</v>
      </c>
      <c r="T6600" s="5" t="str">
        <f t="shared" si="619"/>
        <v>Kean Thornton</v>
      </c>
      <c r="U6600" t="s">
        <v>3490</v>
      </c>
      <c r="V6600" s="5" t="s">
        <v>47</v>
      </c>
      <c r="W6600" s="5" t="s">
        <v>57</v>
      </c>
      <c r="X6600" s="5" t="s">
        <v>107</v>
      </c>
      <c r="Y6600" s="5" t="s">
        <v>1032</v>
      </c>
      <c r="Z6600" s="5" t="s">
        <v>106</v>
      </c>
      <c r="AA6600" s="4">
        <v>0.65</v>
      </c>
      <c r="AB6600" s="1">
        <v>40481</v>
      </c>
      <c r="AC6600" s="1">
        <v>25853</v>
      </c>
      <c r="AD6600">
        <f t="shared" si="620"/>
        <v>0</v>
      </c>
      <c r="AE6600">
        <f t="shared" ca="1" si="621"/>
        <v>53</v>
      </c>
      <c r="AF6600" t="str">
        <f t="shared" ca="1" si="622"/>
        <v>18-64</v>
      </c>
      <c r="AG6600" s="3">
        <f t="shared" si="623"/>
        <v>2.0334210526315788</v>
      </c>
      <c r="AH6600" t="str">
        <f>_xlfn.IFNA(VLOOKUP(Sales_Transactions[[#This Row],[Order ID]],Returned_Items[#All],2,FALSE),"Not Returned")</f>
        <v>Not Returned</v>
      </c>
    </row>
    <row r="6601" spans="1:34" x14ac:dyDescent="0.25">
      <c r="A6601">
        <v>1888</v>
      </c>
      <c r="C6601" t="s">
        <v>2907</v>
      </c>
      <c r="D6601" s="2" t="str">
        <f>TEXT(MID(Sales_Transactions[[#This Row],[Order Date]],2,5),"d/m/yyy")</f>
        <v>30/10/2010</v>
      </c>
      <c r="E6601" s="2" t="str">
        <f>TEXT(MID(Sales_Transactions[[#This Row],[Order Date]],2,5),"d")</f>
        <v>30</v>
      </c>
      <c r="F6601" s="2" t="str">
        <f>TEXT(MID(Sales_Transactions[[#This Row],[Order Date]],2,5),"m")</f>
        <v>10</v>
      </c>
      <c r="G6601" s="2" t="str">
        <f>TEXT(MID(Sales_Transactions[[#This Row],[Order Date]],2,5),"yyy")</f>
        <v>2010</v>
      </c>
      <c r="H6601" s="2" t="str">
        <f>TEXT(MID(Sales_Transactions[[#This Row],[Order Date]],2,5),"yyy/m")</f>
        <v>2010/10</v>
      </c>
      <c r="I6601" t="s">
        <v>52</v>
      </c>
      <c r="J6601">
        <f t="shared" si="618"/>
        <v>1</v>
      </c>
      <c r="K6601" s="2">
        <v>35</v>
      </c>
      <c r="L6601" s="3">
        <v>158.25</v>
      </c>
      <c r="M6601" s="4">
        <v>0.09</v>
      </c>
      <c r="N6601" s="5" t="s">
        <v>23</v>
      </c>
      <c r="O6601" s="3">
        <v>-114.74</v>
      </c>
      <c r="P6601" s="3">
        <v>4.57</v>
      </c>
      <c r="Q6601" s="3">
        <v>5.42</v>
      </c>
      <c r="R6601" s="5" t="s">
        <v>3072</v>
      </c>
      <c r="S6601" s="5" t="s">
        <v>1952</v>
      </c>
      <c r="T6601" s="5" t="str">
        <f t="shared" si="619"/>
        <v>Kean Thornton</v>
      </c>
      <c r="U6601" t="s">
        <v>3490</v>
      </c>
      <c r="V6601" s="5" t="s">
        <v>47</v>
      </c>
      <c r="W6601" s="5" t="s">
        <v>28</v>
      </c>
      <c r="X6601" s="5" t="s">
        <v>41</v>
      </c>
      <c r="Y6601" s="5" t="s">
        <v>752</v>
      </c>
      <c r="Z6601" s="5" t="s">
        <v>43</v>
      </c>
      <c r="AA6601" s="4">
        <v>0.37</v>
      </c>
      <c r="AB6601" s="1">
        <v>40482</v>
      </c>
      <c r="AC6601" s="1">
        <v>25881</v>
      </c>
      <c r="AD6601">
        <f t="shared" si="620"/>
        <v>1</v>
      </c>
      <c r="AE6601">
        <f t="shared" ca="1" si="621"/>
        <v>53</v>
      </c>
      <c r="AF6601" t="str">
        <f t="shared" ca="1" si="622"/>
        <v>18-64</v>
      </c>
      <c r="AG6601" s="3">
        <f t="shared" si="623"/>
        <v>0.28531105714285715</v>
      </c>
      <c r="AH6601" t="str">
        <f>_xlfn.IFNA(VLOOKUP(Sales_Transactions[[#This Row],[Order ID]],Returned_Items[#All],2,FALSE),"Not Returned")</f>
        <v>Not Returned</v>
      </c>
    </row>
    <row r="6602" spans="1:34" x14ac:dyDescent="0.25">
      <c r="A6602">
        <v>2052</v>
      </c>
      <c r="C6602" t="s">
        <v>1918</v>
      </c>
      <c r="D6602" s="2" t="str">
        <f>TEXT(MID(Sales_Transactions[[#This Row],[Order Date]],2,5),"d/m/yyy")</f>
        <v>12/4/2012</v>
      </c>
      <c r="E6602" s="2" t="str">
        <f>TEXT(MID(Sales_Transactions[[#This Row],[Order Date]],2,5),"d")</f>
        <v>12</v>
      </c>
      <c r="F6602" s="2" t="str">
        <f>TEXT(MID(Sales_Transactions[[#This Row],[Order Date]],2,5),"m")</f>
        <v>4</v>
      </c>
      <c r="G6602" s="2" t="str">
        <f>TEXT(MID(Sales_Transactions[[#This Row],[Order Date]],2,5),"yyy")</f>
        <v>2012</v>
      </c>
      <c r="H6602" s="2" t="str">
        <f>TEXT(MID(Sales_Transactions[[#This Row],[Order Date]],2,5),"yyy/m")</f>
        <v>2012/4</v>
      </c>
      <c r="I6602" t="s">
        <v>33</v>
      </c>
      <c r="J6602">
        <f t="shared" si="618"/>
        <v>4</v>
      </c>
      <c r="K6602" s="2">
        <v>23</v>
      </c>
      <c r="L6602" s="3">
        <v>107.93</v>
      </c>
      <c r="M6602" s="4">
        <v>0</v>
      </c>
      <c r="N6602" s="5" t="s">
        <v>23</v>
      </c>
      <c r="O6602" s="3">
        <v>-68.14</v>
      </c>
      <c r="P6602" s="3">
        <v>4.13</v>
      </c>
      <c r="Q6602" s="3">
        <v>5.34</v>
      </c>
      <c r="R6602" s="5" t="s">
        <v>1218</v>
      </c>
      <c r="S6602" s="5" t="s">
        <v>2709</v>
      </c>
      <c r="T6602" s="5" t="str">
        <f t="shared" si="619"/>
        <v>Rob Lucas</v>
      </c>
      <c r="U6602" t="s">
        <v>3490</v>
      </c>
      <c r="V6602" s="5" t="s">
        <v>27</v>
      </c>
      <c r="W6602" s="5" t="s">
        <v>28</v>
      </c>
      <c r="X6602" s="5" t="s">
        <v>41</v>
      </c>
      <c r="Y6602" s="5" t="s">
        <v>1156</v>
      </c>
      <c r="Z6602" s="5" t="s">
        <v>43</v>
      </c>
      <c r="AA6602" s="4">
        <v>0.38</v>
      </c>
      <c r="AB6602" s="1">
        <v>41013</v>
      </c>
      <c r="AC6602" s="1">
        <v>25900</v>
      </c>
      <c r="AD6602">
        <f t="shared" si="620"/>
        <v>2</v>
      </c>
      <c r="AE6602">
        <f t="shared" ca="1" si="621"/>
        <v>53</v>
      </c>
      <c r="AF6602" t="str">
        <f t="shared" ca="1" si="622"/>
        <v>18-64</v>
      </c>
      <c r="AG6602" s="3">
        <f t="shared" si="623"/>
        <v>0.41173913043478255</v>
      </c>
      <c r="AH6602" t="str">
        <f>_xlfn.IFNA(VLOOKUP(Sales_Transactions[[#This Row],[Order ID]],Returned_Items[#All],2,FALSE),"Not Returned")</f>
        <v>Returned</v>
      </c>
    </row>
    <row r="6603" spans="1:34" x14ac:dyDescent="0.25">
      <c r="A6603">
        <v>2055</v>
      </c>
      <c r="C6603" t="s">
        <v>2999</v>
      </c>
      <c r="D6603" s="2" t="str">
        <f>TEXT(MID(Sales_Transactions[[#This Row],[Order Date]],2,5),"d/m/yyy")</f>
        <v>3/9/2010</v>
      </c>
      <c r="E6603" s="2" t="str">
        <f>TEXT(MID(Sales_Transactions[[#This Row],[Order Date]],2,5),"d")</f>
        <v>3</v>
      </c>
      <c r="F6603" s="2" t="str">
        <f>TEXT(MID(Sales_Transactions[[#This Row],[Order Date]],2,5),"m")</f>
        <v>9</v>
      </c>
      <c r="G6603" s="2" t="str">
        <f>TEXT(MID(Sales_Transactions[[#This Row],[Order Date]],2,5),"yyy")</f>
        <v>2010</v>
      </c>
      <c r="H6603" s="2" t="str">
        <f>TEXT(MID(Sales_Transactions[[#This Row],[Order Date]],2,5),"yyy/m")</f>
        <v>2010/9</v>
      </c>
      <c r="I6603" t="s">
        <v>101</v>
      </c>
      <c r="J6603">
        <f t="shared" si="618"/>
        <v>1</v>
      </c>
      <c r="K6603" s="2">
        <v>7</v>
      </c>
      <c r="L6603" s="3">
        <v>66.41</v>
      </c>
      <c r="M6603" s="4">
        <v>0.05</v>
      </c>
      <c r="N6603" s="5" t="s">
        <v>23</v>
      </c>
      <c r="O6603" s="3">
        <v>-32.35</v>
      </c>
      <c r="P6603" s="3">
        <v>8.74</v>
      </c>
      <c r="Q6603" s="3">
        <v>8.2899999999999991</v>
      </c>
      <c r="R6603" s="5" t="s">
        <v>2636</v>
      </c>
      <c r="S6603" s="5" t="s">
        <v>249</v>
      </c>
      <c r="T6603" s="5" t="str">
        <f t="shared" si="619"/>
        <v>Nora Paige</v>
      </c>
      <c r="U6603" t="s">
        <v>3490</v>
      </c>
      <c r="V6603" s="5" t="s">
        <v>27</v>
      </c>
      <c r="W6603" s="5" t="s">
        <v>28</v>
      </c>
      <c r="X6603" s="5" t="s">
        <v>98</v>
      </c>
      <c r="Y6603" s="5" t="s">
        <v>954</v>
      </c>
      <c r="Z6603" s="5" t="s">
        <v>43</v>
      </c>
      <c r="AA6603" s="4">
        <v>0.38</v>
      </c>
      <c r="AB6603" s="1">
        <v>40426</v>
      </c>
      <c r="AC6603" s="1">
        <v>25593</v>
      </c>
      <c r="AD6603">
        <f t="shared" si="620"/>
        <v>2</v>
      </c>
      <c r="AE6603">
        <f t="shared" ca="1" si="621"/>
        <v>54</v>
      </c>
      <c r="AF6603" t="str">
        <f t="shared" ca="1" si="622"/>
        <v>18-64</v>
      </c>
      <c r="AG6603" s="3">
        <f t="shared" si="623"/>
        <v>2.4322328571428571</v>
      </c>
      <c r="AH6603" t="str">
        <f>_xlfn.IFNA(VLOOKUP(Sales_Transactions[[#This Row],[Order ID]],Returned_Items[#All],2,FALSE),"Not Returned")</f>
        <v>Returned</v>
      </c>
    </row>
    <row r="6604" spans="1:34" x14ac:dyDescent="0.25">
      <c r="A6604">
        <v>2309</v>
      </c>
      <c r="C6604" t="s">
        <v>3187</v>
      </c>
      <c r="D6604" s="2" t="str">
        <f>TEXT(MID(Sales_Transactions[[#This Row],[Order Date]],2,5),"d/m/yyy")</f>
        <v>3/9/2011</v>
      </c>
      <c r="E6604" s="2" t="str">
        <f>TEXT(MID(Sales_Transactions[[#This Row],[Order Date]],2,5),"d")</f>
        <v>3</v>
      </c>
      <c r="F6604" s="2" t="str">
        <f>TEXT(MID(Sales_Transactions[[#This Row],[Order Date]],2,5),"m")</f>
        <v>9</v>
      </c>
      <c r="G6604" s="2" t="str">
        <f>TEXT(MID(Sales_Transactions[[#This Row],[Order Date]],2,5),"yyy")</f>
        <v>2011</v>
      </c>
      <c r="H6604" s="2" t="str">
        <f>TEXT(MID(Sales_Transactions[[#This Row],[Order Date]],2,5),"yyy/m")</f>
        <v>2011/9</v>
      </c>
      <c r="I6604" t="s">
        <v>22</v>
      </c>
      <c r="J6604">
        <f t="shared" si="618"/>
        <v>2</v>
      </c>
      <c r="K6604" s="2">
        <v>7</v>
      </c>
      <c r="L6604" s="3">
        <v>27.01</v>
      </c>
      <c r="M6604" s="4">
        <v>0.05</v>
      </c>
      <c r="N6604" s="5" t="s">
        <v>23</v>
      </c>
      <c r="O6604" s="3">
        <v>-1.3</v>
      </c>
      <c r="P6604" s="3">
        <v>3.8</v>
      </c>
      <c r="Q6604" s="3">
        <v>1.49</v>
      </c>
      <c r="R6604" s="5" t="s">
        <v>2623</v>
      </c>
      <c r="S6604" s="5" t="s">
        <v>2624</v>
      </c>
      <c r="T6604" s="5" t="str">
        <f t="shared" si="619"/>
        <v>Eric Barreto</v>
      </c>
      <c r="U6604" t="s">
        <v>3490</v>
      </c>
      <c r="V6604" s="5" t="s">
        <v>37</v>
      </c>
      <c r="W6604" s="5" t="s">
        <v>28</v>
      </c>
      <c r="X6604" s="5" t="s">
        <v>41</v>
      </c>
      <c r="Y6604" s="5" t="s">
        <v>423</v>
      </c>
      <c r="Z6604" s="5" t="s">
        <v>43</v>
      </c>
      <c r="AA6604" s="4">
        <v>0.38</v>
      </c>
      <c r="AB6604" s="1">
        <v>40791</v>
      </c>
      <c r="AC6604" s="1">
        <v>25754</v>
      </c>
      <c r="AD6604">
        <f t="shared" si="620"/>
        <v>2</v>
      </c>
      <c r="AE6604">
        <f t="shared" ca="1" si="621"/>
        <v>54</v>
      </c>
      <c r="AF6604" t="str">
        <f t="shared" ca="1" si="622"/>
        <v>18-64</v>
      </c>
      <c r="AG6604" s="3">
        <f t="shared" si="623"/>
        <v>0.75544285714285719</v>
      </c>
      <c r="AH6604" t="str">
        <f>_xlfn.IFNA(VLOOKUP(Sales_Transactions[[#This Row],[Order ID]],Returned_Items[#All],2,FALSE),"Not Returned")</f>
        <v>Not Returned</v>
      </c>
    </row>
    <row r="6605" spans="1:34" x14ac:dyDescent="0.25">
      <c r="A6605">
        <v>2341</v>
      </c>
      <c r="C6605" t="s">
        <v>3285</v>
      </c>
      <c r="D6605" s="2" t="str">
        <f>TEXT(MID(Sales_Transactions[[#This Row],[Order Date]],2,5),"d/m/yyy")</f>
        <v>29/5/2010</v>
      </c>
      <c r="E6605" s="2" t="str">
        <f>TEXT(MID(Sales_Transactions[[#This Row],[Order Date]],2,5),"d")</f>
        <v>29</v>
      </c>
      <c r="F6605" s="2" t="str">
        <f>TEXT(MID(Sales_Transactions[[#This Row],[Order Date]],2,5),"m")</f>
        <v>5</v>
      </c>
      <c r="G6605" s="2" t="str">
        <f>TEXT(MID(Sales_Transactions[[#This Row],[Order Date]],2,5),"yyy")</f>
        <v>2010</v>
      </c>
      <c r="H6605" s="2" t="str">
        <f>TEXT(MID(Sales_Transactions[[#This Row],[Order Date]],2,5),"yyy/m")</f>
        <v>2010/5</v>
      </c>
      <c r="I6605" t="s">
        <v>22</v>
      </c>
      <c r="J6605">
        <f t="shared" si="618"/>
        <v>2</v>
      </c>
      <c r="K6605" s="2">
        <v>29</v>
      </c>
      <c r="L6605" s="3">
        <v>157.49</v>
      </c>
      <c r="M6605" s="4">
        <v>0.09</v>
      </c>
      <c r="N6605" s="5" t="s">
        <v>23</v>
      </c>
      <c r="O6605" s="3">
        <v>-58.25</v>
      </c>
      <c r="P6605" s="3">
        <v>5.78</v>
      </c>
      <c r="Q6605" s="3">
        <v>4.96</v>
      </c>
      <c r="R6605" s="5" t="s">
        <v>2686</v>
      </c>
      <c r="S6605" s="5" t="s">
        <v>2687</v>
      </c>
      <c r="T6605" s="5" t="str">
        <f t="shared" si="619"/>
        <v>Sara Luxemburg</v>
      </c>
      <c r="U6605" t="s">
        <v>3490</v>
      </c>
      <c r="V6605" s="5" t="s">
        <v>27</v>
      </c>
      <c r="W6605" s="5" t="s">
        <v>28</v>
      </c>
      <c r="X6605" s="5" t="s">
        <v>75</v>
      </c>
      <c r="Y6605" s="5" t="s">
        <v>1256</v>
      </c>
      <c r="Z6605" s="5" t="s">
        <v>43</v>
      </c>
      <c r="AA6605" s="4">
        <v>0.36</v>
      </c>
      <c r="AB6605" s="1">
        <v>40334</v>
      </c>
      <c r="AC6605" s="1">
        <v>26886</v>
      </c>
      <c r="AD6605">
        <f t="shared" si="620"/>
        <v>7</v>
      </c>
      <c r="AE6605">
        <f t="shared" ca="1" si="621"/>
        <v>50</v>
      </c>
      <c r="AF6605" t="str">
        <f t="shared" ca="1" si="622"/>
        <v>18-64</v>
      </c>
      <c r="AG6605" s="3">
        <f t="shared" si="623"/>
        <v>0.37016544827586212</v>
      </c>
      <c r="AH6605" t="str">
        <f>_xlfn.IFNA(VLOOKUP(Sales_Transactions[[#This Row],[Order ID]],Returned_Items[#All],2,FALSE),"Not Returned")</f>
        <v>Not Returned</v>
      </c>
    </row>
    <row r="6606" spans="1:34" x14ac:dyDescent="0.25">
      <c r="A6606">
        <v>2436</v>
      </c>
      <c r="C6606" t="s">
        <v>350</v>
      </c>
      <c r="D6606" s="2" t="str">
        <f>TEXT(MID(Sales_Transactions[[#This Row],[Order Date]],2,5),"d/m/yyy")</f>
        <v>10/9/2011</v>
      </c>
      <c r="E6606" s="2" t="str">
        <f>TEXT(MID(Sales_Transactions[[#This Row],[Order Date]],2,5),"d")</f>
        <v>10</v>
      </c>
      <c r="F6606" s="2" t="str">
        <f>TEXT(MID(Sales_Transactions[[#This Row],[Order Date]],2,5),"m")</f>
        <v>9</v>
      </c>
      <c r="G6606" s="2" t="str">
        <f>TEXT(MID(Sales_Transactions[[#This Row],[Order Date]],2,5),"yyy")</f>
        <v>2011</v>
      </c>
      <c r="H6606" s="2" t="str">
        <f>TEXT(MID(Sales_Transactions[[#This Row],[Order Date]],2,5),"yyy/m")</f>
        <v>2011/9</v>
      </c>
      <c r="I6606" t="s">
        <v>52</v>
      </c>
      <c r="J6606">
        <f t="shared" si="618"/>
        <v>1</v>
      </c>
      <c r="K6606" s="2">
        <v>14</v>
      </c>
      <c r="L6606" s="3">
        <v>330.21</v>
      </c>
      <c r="M6606" s="4">
        <v>7.0000000000000007E-2</v>
      </c>
      <c r="N6606" s="5" t="s">
        <v>67</v>
      </c>
      <c r="O6606" s="3">
        <v>83.24</v>
      </c>
      <c r="P6606" s="3">
        <v>22.84</v>
      </c>
      <c r="Q6606" s="3">
        <v>5.47</v>
      </c>
      <c r="R6606" s="5" t="s">
        <v>2108</v>
      </c>
      <c r="S6606" s="5" t="s">
        <v>3504</v>
      </c>
      <c r="T6606" s="5" t="str">
        <f t="shared" si="619"/>
        <v>Adam Hart</v>
      </c>
      <c r="U6606" t="s">
        <v>3490</v>
      </c>
      <c r="V6606" s="5" t="s">
        <v>47</v>
      </c>
      <c r="W6606" s="5" t="s">
        <v>28</v>
      </c>
      <c r="X6606" s="5" t="s">
        <v>75</v>
      </c>
      <c r="Y6606" s="5" t="s">
        <v>528</v>
      </c>
      <c r="Z6606" s="5" t="s">
        <v>43</v>
      </c>
      <c r="AA6606" s="4">
        <v>0.39</v>
      </c>
      <c r="AB6606" s="1">
        <v>40799</v>
      </c>
      <c r="AC6606" s="1">
        <v>26923</v>
      </c>
      <c r="AD6606">
        <f t="shared" si="620"/>
        <v>3</v>
      </c>
      <c r="AE6606">
        <f t="shared" ca="1" si="621"/>
        <v>50</v>
      </c>
      <c r="AF6606" t="str">
        <f t="shared" ca="1" si="622"/>
        <v>18-64</v>
      </c>
      <c r="AG6606" s="3">
        <f t="shared" si="623"/>
        <v>2.021000857142857</v>
      </c>
      <c r="AH6606" t="str">
        <f>_xlfn.IFNA(VLOOKUP(Sales_Transactions[[#This Row],[Order ID]],Returned_Items[#All],2,FALSE),"Not Returned")</f>
        <v>Not Returned</v>
      </c>
    </row>
    <row r="6607" spans="1:34" x14ac:dyDescent="0.25">
      <c r="A6607">
        <v>2500</v>
      </c>
      <c r="C6607" t="s">
        <v>1536</v>
      </c>
      <c r="D6607" s="2" t="str">
        <f>TEXT(MID(Sales_Transactions[[#This Row],[Order Date]],2,5),"d/m/yyy")</f>
        <v>14/8/2012</v>
      </c>
      <c r="E6607" s="2" t="str">
        <f>TEXT(MID(Sales_Transactions[[#This Row],[Order Date]],2,5),"d")</f>
        <v>14</v>
      </c>
      <c r="F6607" s="2" t="str">
        <f>TEXT(MID(Sales_Transactions[[#This Row],[Order Date]],2,5),"m")</f>
        <v>8</v>
      </c>
      <c r="G6607" s="2" t="str">
        <f>TEXT(MID(Sales_Transactions[[#This Row],[Order Date]],2,5),"yyy")</f>
        <v>2012</v>
      </c>
      <c r="H6607" s="2" t="str">
        <f>TEXT(MID(Sales_Transactions[[#This Row],[Order Date]],2,5),"yyy/m")</f>
        <v>2012/8</v>
      </c>
      <c r="I6607" t="s">
        <v>33</v>
      </c>
      <c r="J6607">
        <f t="shared" si="618"/>
        <v>4</v>
      </c>
      <c r="K6607" s="2">
        <v>5</v>
      </c>
      <c r="L6607" s="3">
        <v>22.56</v>
      </c>
      <c r="M6607" s="4">
        <v>0.04</v>
      </c>
      <c r="N6607" s="5" t="s">
        <v>23</v>
      </c>
      <c r="O6607" s="3">
        <v>-25.56</v>
      </c>
      <c r="P6607" s="3">
        <v>3.36</v>
      </c>
      <c r="Q6607" s="3">
        <v>6.27</v>
      </c>
      <c r="R6607" s="5" t="s">
        <v>2066</v>
      </c>
      <c r="S6607" s="5" t="s">
        <v>2772</v>
      </c>
      <c r="T6607" s="5" t="str">
        <f t="shared" si="619"/>
        <v>Bobby Elias</v>
      </c>
      <c r="U6607" t="s">
        <v>3490</v>
      </c>
      <c r="V6607" s="5" t="s">
        <v>27</v>
      </c>
      <c r="W6607" s="5" t="s">
        <v>28</v>
      </c>
      <c r="X6607" s="5" t="s">
        <v>41</v>
      </c>
      <c r="Y6607" s="5" t="s">
        <v>672</v>
      </c>
      <c r="Z6607" s="5" t="s">
        <v>43</v>
      </c>
      <c r="AA6607" s="4">
        <v>0.4</v>
      </c>
      <c r="AB6607" s="1">
        <v>41137</v>
      </c>
      <c r="AC6607" s="1">
        <v>26746</v>
      </c>
      <c r="AD6607">
        <f t="shared" si="620"/>
        <v>2</v>
      </c>
      <c r="AE6607">
        <f t="shared" ca="1" si="621"/>
        <v>51</v>
      </c>
      <c r="AF6607" t="str">
        <f t="shared" ca="1" si="622"/>
        <v>18-64</v>
      </c>
      <c r="AG6607" s="3">
        <f t="shared" si="623"/>
        <v>1.9257312</v>
      </c>
      <c r="AH6607" t="str">
        <f>_xlfn.IFNA(VLOOKUP(Sales_Transactions[[#This Row],[Order ID]],Returned_Items[#All],2,FALSE),"Not Returned")</f>
        <v>Returned</v>
      </c>
    </row>
    <row r="6608" spans="1:34" x14ac:dyDescent="0.25">
      <c r="A6608">
        <v>2535</v>
      </c>
      <c r="C6608" t="s">
        <v>3091</v>
      </c>
      <c r="D6608" s="2" t="str">
        <f>TEXT(MID(Sales_Transactions[[#This Row],[Order Date]],2,5),"d/m/yyy")</f>
        <v>24/5/2010</v>
      </c>
      <c r="E6608" s="2" t="str">
        <f>TEXT(MID(Sales_Transactions[[#This Row],[Order Date]],2,5),"d")</f>
        <v>24</v>
      </c>
      <c r="F6608" s="2" t="str">
        <f>TEXT(MID(Sales_Transactions[[#This Row],[Order Date]],2,5),"m")</f>
        <v>5</v>
      </c>
      <c r="G6608" s="2" t="str">
        <f>TEXT(MID(Sales_Transactions[[#This Row],[Order Date]],2,5),"yyy")</f>
        <v>2010</v>
      </c>
      <c r="H6608" s="2" t="str">
        <f>TEXT(MID(Sales_Transactions[[#This Row],[Order Date]],2,5),"yyy/m")</f>
        <v>2010/5</v>
      </c>
      <c r="I6608" t="s">
        <v>22</v>
      </c>
      <c r="J6608">
        <f t="shared" si="618"/>
        <v>2</v>
      </c>
      <c r="K6608" s="2">
        <v>6</v>
      </c>
      <c r="L6608" s="3">
        <v>82.72</v>
      </c>
      <c r="M6608" s="4">
        <v>0.08</v>
      </c>
      <c r="N6608" s="5" t="s">
        <v>23</v>
      </c>
      <c r="O6608" s="3">
        <v>-29.71</v>
      </c>
      <c r="P6608" s="3">
        <v>14.48</v>
      </c>
      <c r="Q6608" s="3">
        <v>1.99</v>
      </c>
      <c r="R6608" s="5" t="s">
        <v>1828</v>
      </c>
      <c r="S6608" s="5" t="s">
        <v>3316</v>
      </c>
      <c r="T6608" s="5" t="str">
        <f t="shared" si="619"/>
        <v>Roland Fjeld</v>
      </c>
      <c r="U6608" t="s">
        <v>3490</v>
      </c>
      <c r="V6608" s="5" t="s">
        <v>47</v>
      </c>
      <c r="W6608" s="5" t="s">
        <v>48</v>
      </c>
      <c r="X6608" s="5" t="s">
        <v>87</v>
      </c>
      <c r="Y6608" s="5" t="s">
        <v>489</v>
      </c>
      <c r="Z6608" s="5" t="s">
        <v>60</v>
      </c>
      <c r="AA6608" s="4">
        <v>0.49</v>
      </c>
      <c r="AB6608" s="1">
        <v>40324</v>
      </c>
      <c r="AC6608" s="1">
        <v>26926</v>
      </c>
      <c r="AD6608">
        <f t="shared" si="620"/>
        <v>2</v>
      </c>
      <c r="AE6608">
        <f t="shared" ca="1" si="621"/>
        <v>50</v>
      </c>
      <c r="AF6608" t="str">
        <f t="shared" ca="1" si="622"/>
        <v>18-64</v>
      </c>
      <c r="AG6608" s="3">
        <f t="shared" si="623"/>
        <v>2.7430693333333331</v>
      </c>
      <c r="AH6608" t="str">
        <f>_xlfn.IFNA(VLOOKUP(Sales_Transactions[[#This Row],[Order ID]],Returned_Items[#All],2,FALSE),"Not Returned")</f>
        <v>Not Returned</v>
      </c>
    </row>
    <row r="6609" spans="1:34" x14ac:dyDescent="0.25">
      <c r="A6609">
        <v>2658</v>
      </c>
      <c r="C6609" t="s">
        <v>723</v>
      </c>
      <c r="D6609" s="2" t="str">
        <f>TEXT(MID(Sales_Transactions[[#This Row],[Order Date]],2,5),"d/m/yyy")</f>
        <v>22/9/2011</v>
      </c>
      <c r="E6609" s="2" t="str">
        <f>TEXT(MID(Sales_Transactions[[#This Row],[Order Date]],2,5),"d")</f>
        <v>22</v>
      </c>
      <c r="F6609" s="2" t="str">
        <f>TEXT(MID(Sales_Transactions[[#This Row],[Order Date]],2,5),"m")</f>
        <v>9</v>
      </c>
      <c r="G6609" s="2" t="str">
        <f>TEXT(MID(Sales_Transactions[[#This Row],[Order Date]],2,5),"yyy")</f>
        <v>2011</v>
      </c>
      <c r="H6609" s="2" t="str">
        <f>TEXT(MID(Sales_Transactions[[#This Row],[Order Date]],2,5),"yyy/m")</f>
        <v>2011/9</v>
      </c>
      <c r="I6609" t="s">
        <v>78</v>
      </c>
      <c r="J6609">
        <f t="shared" si="618"/>
        <v>3</v>
      </c>
      <c r="K6609" s="2">
        <v>34</v>
      </c>
      <c r="L6609" s="3">
        <v>229.51</v>
      </c>
      <c r="M6609" s="4">
        <v>0.04</v>
      </c>
      <c r="N6609" s="5" t="s">
        <v>23</v>
      </c>
      <c r="O6609" s="3">
        <v>-189.33</v>
      </c>
      <c r="P6609" s="3">
        <v>6.48</v>
      </c>
      <c r="Q6609" s="3">
        <v>9.5399999999999991</v>
      </c>
      <c r="R6609" s="5" t="s">
        <v>1698</v>
      </c>
      <c r="S6609" s="5" t="s">
        <v>2737</v>
      </c>
      <c r="T6609" s="5" t="str">
        <f t="shared" si="619"/>
        <v>Bill Shonely</v>
      </c>
      <c r="U6609" t="s">
        <v>3490</v>
      </c>
      <c r="V6609" s="5" t="s">
        <v>27</v>
      </c>
      <c r="W6609" s="5" t="s">
        <v>28</v>
      </c>
      <c r="X6609" s="5" t="s">
        <v>75</v>
      </c>
      <c r="Y6609" s="5" t="s">
        <v>864</v>
      </c>
      <c r="Z6609" s="5" t="s">
        <v>43</v>
      </c>
      <c r="AA6609" s="4">
        <v>0.37</v>
      </c>
      <c r="AB6609" s="1">
        <v>40809</v>
      </c>
      <c r="AC6609" s="1">
        <v>25308</v>
      </c>
      <c r="AD6609">
        <f t="shared" si="620"/>
        <v>1</v>
      </c>
      <c r="AE6609">
        <f t="shared" ca="1" si="621"/>
        <v>55</v>
      </c>
      <c r="AF6609" t="str">
        <f t="shared" ca="1" si="622"/>
        <v>18-64</v>
      </c>
      <c r="AG6609" s="3">
        <f t="shared" si="623"/>
        <v>0.47110023529411765</v>
      </c>
      <c r="AH6609" t="str">
        <f>_xlfn.IFNA(VLOOKUP(Sales_Transactions[[#This Row],[Order ID]],Returned_Items[#All],2,FALSE),"Not Returned")</f>
        <v>Not Returned</v>
      </c>
    </row>
    <row r="6610" spans="1:34" x14ac:dyDescent="0.25">
      <c r="A6610">
        <v>2658</v>
      </c>
      <c r="C6610" t="s">
        <v>723</v>
      </c>
      <c r="D6610" s="2" t="str">
        <f>TEXT(MID(Sales_Transactions[[#This Row],[Order Date]],2,5),"d/m/yyy")</f>
        <v>22/9/2011</v>
      </c>
      <c r="E6610" s="2" t="str">
        <f>TEXT(MID(Sales_Transactions[[#This Row],[Order Date]],2,5),"d")</f>
        <v>22</v>
      </c>
      <c r="F6610" s="2" t="str">
        <f>TEXT(MID(Sales_Transactions[[#This Row],[Order Date]],2,5),"m")</f>
        <v>9</v>
      </c>
      <c r="G6610" s="2" t="str">
        <f>TEXT(MID(Sales_Transactions[[#This Row],[Order Date]],2,5),"yyy")</f>
        <v>2011</v>
      </c>
      <c r="H6610" s="2" t="str">
        <f>TEXT(MID(Sales_Transactions[[#This Row],[Order Date]],2,5),"yyy/m")</f>
        <v>2011/9</v>
      </c>
      <c r="I6610" t="s">
        <v>78</v>
      </c>
      <c r="J6610">
        <f t="shared" si="618"/>
        <v>3</v>
      </c>
      <c r="K6610" s="2">
        <v>32</v>
      </c>
      <c r="L6610" s="3">
        <v>473</v>
      </c>
      <c r="M6610" s="4">
        <v>0.09</v>
      </c>
      <c r="N6610" s="5" t="s">
        <v>67</v>
      </c>
      <c r="O6610" s="3">
        <v>-185.8</v>
      </c>
      <c r="P6610" s="3">
        <v>15.42</v>
      </c>
      <c r="Q6610" s="3">
        <v>10.68</v>
      </c>
      <c r="R6610" s="5" t="s">
        <v>1698</v>
      </c>
      <c r="S6610" s="5" t="s">
        <v>2737</v>
      </c>
      <c r="T6610" s="5" t="str">
        <f t="shared" si="619"/>
        <v>Bill Shonely</v>
      </c>
      <c r="U6610" t="s">
        <v>3490</v>
      </c>
      <c r="V6610" s="5" t="s">
        <v>27</v>
      </c>
      <c r="W6610" s="5" t="s">
        <v>28</v>
      </c>
      <c r="X6610" s="5" t="s">
        <v>29</v>
      </c>
      <c r="Y6610" s="5" t="s">
        <v>2924</v>
      </c>
      <c r="Z6610" s="5" t="s">
        <v>43</v>
      </c>
      <c r="AA6610" s="4">
        <v>0.57999999999999996</v>
      </c>
      <c r="AB6610" s="1">
        <v>40808</v>
      </c>
      <c r="AC6610" s="1">
        <v>25399</v>
      </c>
      <c r="AD6610">
        <f t="shared" si="620"/>
        <v>0</v>
      </c>
      <c r="AE6610">
        <f t="shared" ca="1" si="621"/>
        <v>55</v>
      </c>
      <c r="AF6610" t="str">
        <f t="shared" ca="1" si="622"/>
        <v>18-64</v>
      </c>
      <c r="AG6610" s="3">
        <f t="shared" si="623"/>
        <v>0.81519131249999999</v>
      </c>
      <c r="AH6610" t="str">
        <f>_xlfn.IFNA(VLOOKUP(Sales_Transactions[[#This Row],[Order ID]],Returned_Items[#All],2,FALSE),"Not Returned")</f>
        <v>Not Returned</v>
      </c>
    </row>
    <row r="6611" spans="1:34" x14ac:dyDescent="0.25">
      <c r="A6611">
        <v>2725</v>
      </c>
      <c r="C6611" t="s">
        <v>1548</v>
      </c>
      <c r="D6611" s="2" t="str">
        <f>TEXT(MID(Sales_Transactions[[#This Row],[Order Date]],2,5),"d/m/yyy")</f>
        <v>20/5/2009</v>
      </c>
      <c r="E6611" s="2" t="str">
        <f>TEXT(MID(Sales_Transactions[[#This Row],[Order Date]],2,5),"d")</f>
        <v>20</v>
      </c>
      <c r="F6611" s="2" t="str">
        <f>TEXT(MID(Sales_Transactions[[#This Row],[Order Date]],2,5),"m")</f>
        <v>5</v>
      </c>
      <c r="G6611" s="2" t="str">
        <f>TEXT(MID(Sales_Transactions[[#This Row],[Order Date]],2,5),"yyy")</f>
        <v>2009</v>
      </c>
      <c r="H6611" s="2" t="str">
        <f>TEXT(MID(Sales_Transactions[[#This Row],[Order Date]],2,5),"yyy/m")</f>
        <v>2009/5</v>
      </c>
      <c r="I6611" t="s">
        <v>52</v>
      </c>
      <c r="J6611">
        <f t="shared" si="618"/>
        <v>1</v>
      </c>
      <c r="K6611" s="2">
        <v>39</v>
      </c>
      <c r="L6611" s="3">
        <v>2178.431</v>
      </c>
      <c r="M6611" s="4">
        <v>0.01</v>
      </c>
      <c r="N6611" s="5" t="s">
        <v>67</v>
      </c>
      <c r="O6611" s="3">
        <v>396.97</v>
      </c>
      <c r="P6611" s="3">
        <v>65.989999999999995</v>
      </c>
      <c r="Q6611" s="3">
        <v>8.99</v>
      </c>
      <c r="R6611" s="5" t="s">
        <v>2313</v>
      </c>
      <c r="S6611" s="5" t="s">
        <v>2747</v>
      </c>
      <c r="T6611" s="5" t="str">
        <f t="shared" si="619"/>
        <v>Dave Poirier</v>
      </c>
      <c r="U6611" t="s">
        <v>3490</v>
      </c>
      <c r="V6611" s="5" t="s">
        <v>27</v>
      </c>
      <c r="W6611" s="5" t="s">
        <v>48</v>
      </c>
      <c r="X6611" s="5" t="s">
        <v>49</v>
      </c>
      <c r="Y6611" s="5" t="s">
        <v>2099</v>
      </c>
      <c r="Z6611" s="5" t="s">
        <v>43</v>
      </c>
      <c r="AA6611" s="4">
        <v>0.56000000000000005</v>
      </c>
      <c r="AB6611" s="1">
        <v>39954</v>
      </c>
      <c r="AC6611" s="1">
        <v>25389</v>
      </c>
      <c r="AD6611">
        <f t="shared" si="620"/>
        <v>1</v>
      </c>
      <c r="AE6611">
        <f t="shared" ca="1" si="621"/>
        <v>55</v>
      </c>
      <c r="AF6611" t="str">
        <f t="shared" ca="1" si="622"/>
        <v>18-64</v>
      </c>
      <c r="AG6611" s="3">
        <f t="shared" si="623"/>
        <v>1.9223948974358973</v>
      </c>
      <c r="AH6611" t="str">
        <f>_xlfn.IFNA(VLOOKUP(Sales_Transactions[[#This Row],[Order ID]],Returned_Items[#All],2,FALSE),"Not Returned")</f>
        <v>Not Returned</v>
      </c>
    </row>
    <row r="6612" spans="1:34" x14ac:dyDescent="0.25">
      <c r="A6612">
        <v>2756</v>
      </c>
      <c r="C6612" t="s">
        <v>3366</v>
      </c>
      <c r="D6612" s="2" t="str">
        <f>TEXT(MID(Sales_Transactions[[#This Row],[Order Date]],2,5),"d/m/yyy")</f>
        <v>17/4/2009</v>
      </c>
      <c r="E6612" s="2" t="str">
        <f>TEXT(MID(Sales_Transactions[[#This Row],[Order Date]],2,5),"d")</f>
        <v>17</v>
      </c>
      <c r="F6612" s="2" t="str">
        <f>TEXT(MID(Sales_Transactions[[#This Row],[Order Date]],2,5),"m")</f>
        <v>4</v>
      </c>
      <c r="G6612" s="2" t="str">
        <f>TEXT(MID(Sales_Transactions[[#This Row],[Order Date]],2,5),"yyy")</f>
        <v>2009</v>
      </c>
      <c r="H6612" s="2" t="str">
        <f>TEXT(MID(Sales_Transactions[[#This Row],[Order Date]],2,5),"yyy/m")</f>
        <v>2009/4</v>
      </c>
      <c r="I6612" t="s">
        <v>101</v>
      </c>
      <c r="J6612">
        <f t="shared" si="618"/>
        <v>1</v>
      </c>
      <c r="K6612" s="2">
        <v>25</v>
      </c>
      <c r="L6612" s="3">
        <v>1344.88</v>
      </c>
      <c r="M6612" s="4">
        <v>0.06</v>
      </c>
      <c r="N6612" s="5" t="s">
        <v>23</v>
      </c>
      <c r="O6612" s="3">
        <v>-13.77</v>
      </c>
      <c r="P6612" s="3">
        <v>55.94</v>
      </c>
      <c r="Q6612" s="3">
        <v>4</v>
      </c>
      <c r="R6612" s="5" t="s">
        <v>3110</v>
      </c>
      <c r="S6612" s="5" t="s">
        <v>3505</v>
      </c>
      <c r="T6612" s="5" t="str">
        <f t="shared" si="619"/>
        <v>Denny Ordway</v>
      </c>
      <c r="U6612" t="s">
        <v>3490</v>
      </c>
      <c r="V6612" s="5" t="s">
        <v>27</v>
      </c>
      <c r="W6612" s="5" t="s">
        <v>48</v>
      </c>
      <c r="X6612" s="5" t="s">
        <v>87</v>
      </c>
      <c r="Y6612" s="5" t="s">
        <v>841</v>
      </c>
      <c r="Z6612" s="5" t="s">
        <v>43</v>
      </c>
      <c r="AA6612" s="4">
        <v>0.74</v>
      </c>
      <c r="AB6612" s="1">
        <v>39921</v>
      </c>
      <c r="AC6612" s="1">
        <v>25447</v>
      </c>
      <c r="AD6612">
        <f t="shared" si="620"/>
        <v>1</v>
      </c>
      <c r="AE6612">
        <f t="shared" ca="1" si="621"/>
        <v>54</v>
      </c>
      <c r="AF6612" t="str">
        <f t="shared" ca="1" si="622"/>
        <v>18-64</v>
      </c>
      <c r="AG6612" s="3">
        <f t="shared" si="623"/>
        <v>2.3962574399999998</v>
      </c>
      <c r="AH6612" t="str">
        <f>_xlfn.IFNA(VLOOKUP(Sales_Transactions[[#This Row],[Order ID]],Returned_Items[#All],2,FALSE),"Not Returned")</f>
        <v>Not Returned</v>
      </c>
    </row>
    <row r="6613" spans="1:34" x14ac:dyDescent="0.25">
      <c r="A6613">
        <v>2756</v>
      </c>
      <c r="C6613" t="s">
        <v>3366</v>
      </c>
      <c r="D6613" s="2" t="str">
        <f>TEXT(MID(Sales_Transactions[[#This Row],[Order Date]],2,5),"d/m/yyy")</f>
        <v>17/4/2009</v>
      </c>
      <c r="E6613" s="2" t="str">
        <f>TEXT(MID(Sales_Transactions[[#This Row],[Order Date]],2,5),"d")</f>
        <v>17</v>
      </c>
      <c r="F6613" s="2" t="str">
        <f>TEXT(MID(Sales_Transactions[[#This Row],[Order Date]],2,5),"m")</f>
        <v>4</v>
      </c>
      <c r="G6613" s="2" t="str">
        <f>TEXT(MID(Sales_Transactions[[#This Row],[Order Date]],2,5),"yyy")</f>
        <v>2009</v>
      </c>
      <c r="H6613" s="2" t="str">
        <f>TEXT(MID(Sales_Transactions[[#This Row],[Order Date]],2,5),"yyy/m")</f>
        <v>2009/4</v>
      </c>
      <c r="I6613" t="s">
        <v>101</v>
      </c>
      <c r="J6613">
        <f t="shared" si="618"/>
        <v>1</v>
      </c>
      <c r="K6613" s="2">
        <v>42</v>
      </c>
      <c r="L6613" s="3">
        <v>248.54</v>
      </c>
      <c r="M6613" s="4">
        <v>7.0000000000000007E-2</v>
      </c>
      <c r="N6613" s="5" t="s">
        <v>23</v>
      </c>
      <c r="O6613" s="3">
        <v>111.75</v>
      </c>
      <c r="P6613" s="3">
        <v>6.3</v>
      </c>
      <c r="Q6613" s="3">
        <v>0.5</v>
      </c>
      <c r="R6613" s="5" t="s">
        <v>3110</v>
      </c>
      <c r="S6613" s="5" t="s">
        <v>3505</v>
      </c>
      <c r="T6613" s="5" t="str">
        <f t="shared" si="619"/>
        <v>Denny Ordway</v>
      </c>
      <c r="U6613" t="s">
        <v>3490</v>
      </c>
      <c r="V6613" s="5" t="s">
        <v>27</v>
      </c>
      <c r="W6613" s="5" t="s">
        <v>28</v>
      </c>
      <c r="X6613" s="5" t="s">
        <v>115</v>
      </c>
      <c r="Y6613" s="5" t="s">
        <v>1565</v>
      </c>
      <c r="Z6613" s="5" t="s">
        <v>43</v>
      </c>
      <c r="AA6613" s="4">
        <v>0.39</v>
      </c>
      <c r="AB6613" s="1">
        <v>39920</v>
      </c>
      <c r="AC6613" s="1">
        <v>25244</v>
      </c>
      <c r="AD6613">
        <f t="shared" si="620"/>
        <v>0</v>
      </c>
      <c r="AE6613">
        <f t="shared" ca="1" si="621"/>
        <v>55</v>
      </c>
      <c r="AF6613" t="str">
        <f t="shared" ca="1" si="622"/>
        <v>18-64</v>
      </c>
      <c r="AG6613" s="3">
        <f t="shared" si="623"/>
        <v>0.16179976190476189</v>
      </c>
      <c r="AH6613" t="str">
        <f>_xlfn.IFNA(VLOOKUP(Sales_Transactions[[#This Row],[Order ID]],Returned_Items[#All],2,FALSE),"Not Returned")</f>
        <v>Not Returned</v>
      </c>
    </row>
    <row r="6614" spans="1:34" x14ac:dyDescent="0.25">
      <c r="A6614">
        <v>2853</v>
      </c>
      <c r="C6614" t="s">
        <v>3488</v>
      </c>
      <c r="D6614" s="2" t="str">
        <f>TEXT(MID(Sales_Transactions[[#This Row],[Order Date]],2,5),"d/m/yyy")</f>
        <v>4/5/2009</v>
      </c>
      <c r="E6614" s="2" t="str">
        <f>TEXT(MID(Sales_Transactions[[#This Row],[Order Date]],2,5),"d")</f>
        <v>4</v>
      </c>
      <c r="F6614" s="2" t="str">
        <f>TEXT(MID(Sales_Transactions[[#This Row],[Order Date]],2,5),"m")</f>
        <v>5</v>
      </c>
      <c r="G6614" s="2" t="str">
        <f>TEXT(MID(Sales_Transactions[[#This Row],[Order Date]],2,5),"yyy")</f>
        <v>2009</v>
      </c>
      <c r="H6614" s="2" t="str">
        <f>TEXT(MID(Sales_Transactions[[#This Row],[Order Date]],2,5),"yyy/m")</f>
        <v>2009/5</v>
      </c>
      <c r="I6614" t="s">
        <v>33</v>
      </c>
      <c r="J6614">
        <f t="shared" si="618"/>
        <v>4</v>
      </c>
      <c r="K6614" s="2">
        <v>25</v>
      </c>
      <c r="L6614" s="3">
        <v>4253.6499999999996</v>
      </c>
      <c r="M6614" s="4">
        <v>0.05</v>
      </c>
      <c r="N6614" s="5" t="s">
        <v>67</v>
      </c>
      <c r="O6614" s="3">
        <v>943</v>
      </c>
      <c r="P6614" s="3">
        <v>178.47</v>
      </c>
      <c r="Q6614" s="3">
        <v>19.989999999999998</v>
      </c>
      <c r="R6614" s="5" t="s">
        <v>1698</v>
      </c>
      <c r="S6614" s="5" t="s">
        <v>2789</v>
      </c>
      <c r="T6614" s="5" t="str">
        <f t="shared" si="619"/>
        <v>Bill Tyler</v>
      </c>
      <c r="U6614" t="s">
        <v>3490</v>
      </c>
      <c r="V6614" s="5" t="s">
        <v>37</v>
      </c>
      <c r="W6614" s="5" t="s">
        <v>28</v>
      </c>
      <c r="X6614" s="5" t="s">
        <v>29</v>
      </c>
      <c r="Y6614" s="5" t="s">
        <v>2127</v>
      </c>
      <c r="Z6614" s="5" t="s">
        <v>43</v>
      </c>
      <c r="AA6614" s="4">
        <v>0.55000000000000004</v>
      </c>
      <c r="AB6614" s="1">
        <v>39940</v>
      </c>
      <c r="AC6614" s="1">
        <v>25317</v>
      </c>
      <c r="AD6614">
        <f t="shared" si="620"/>
        <v>3</v>
      </c>
      <c r="AE6614">
        <f t="shared" ca="1" si="621"/>
        <v>55</v>
      </c>
      <c r="AF6614" t="str">
        <f t="shared" ca="1" si="622"/>
        <v>18-64</v>
      </c>
      <c r="AG6614" s="3">
        <f t="shared" si="623"/>
        <v>7.9348306000000006</v>
      </c>
      <c r="AH6614" t="str">
        <f>_xlfn.IFNA(VLOOKUP(Sales_Transactions[[#This Row],[Order ID]],Returned_Items[#All],2,FALSE),"Not Returned")</f>
        <v>Not Returned</v>
      </c>
    </row>
    <row r="6615" spans="1:34" x14ac:dyDescent="0.25">
      <c r="A6615">
        <v>2914</v>
      </c>
      <c r="C6615" t="s">
        <v>1080</v>
      </c>
      <c r="D6615" s="2" t="str">
        <f>TEXT(MID(Sales_Transactions[[#This Row],[Order Date]],2,5),"d/m/yyy")</f>
        <v>2/3/2010</v>
      </c>
      <c r="E6615" s="2" t="str">
        <f>TEXT(MID(Sales_Transactions[[#This Row],[Order Date]],2,5),"d")</f>
        <v>2</v>
      </c>
      <c r="F6615" s="2" t="str">
        <f>TEXT(MID(Sales_Transactions[[#This Row],[Order Date]],2,5),"m")</f>
        <v>3</v>
      </c>
      <c r="G6615" s="2" t="str">
        <f>TEXT(MID(Sales_Transactions[[#This Row],[Order Date]],2,5),"yyy")</f>
        <v>2010</v>
      </c>
      <c r="H6615" s="2" t="str">
        <f>TEXT(MID(Sales_Transactions[[#This Row],[Order Date]],2,5),"yyy/m")</f>
        <v>2010/3</v>
      </c>
      <c r="I6615" t="s">
        <v>78</v>
      </c>
      <c r="J6615">
        <f t="shared" si="618"/>
        <v>3</v>
      </c>
      <c r="K6615" s="2">
        <v>3</v>
      </c>
      <c r="L6615" s="3">
        <v>62.88</v>
      </c>
      <c r="M6615" s="4">
        <v>0.09</v>
      </c>
      <c r="N6615" s="5" t="s">
        <v>23</v>
      </c>
      <c r="O6615" s="3">
        <v>-24.74</v>
      </c>
      <c r="P6615" s="3">
        <v>18.97</v>
      </c>
      <c r="Q6615" s="3">
        <v>9.5399999999999991</v>
      </c>
      <c r="R6615" s="5" t="s">
        <v>2674</v>
      </c>
      <c r="S6615" s="5" t="s">
        <v>2675</v>
      </c>
      <c r="T6615" s="5" t="str">
        <f t="shared" si="619"/>
        <v>Maureen Gastineau</v>
      </c>
      <c r="U6615" t="s">
        <v>3490</v>
      </c>
      <c r="V6615" s="5" t="s">
        <v>37</v>
      </c>
      <c r="W6615" s="5" t="s">
        <v>28</v>
      </c>
      <c r="X6615" s="5" t="s">
        <v>75</v>
      </c>
      <c r="Y6615" s="5" t="s">
        <v>977</v>
      </c>
      <c r="Z6615" s="5" t="s">
        <v>43</v>
      </c>
      <c r="AA6615" s="4">
        <v>0.37</v>
      </c>
      <c r="AB6615" s="1">
        <v>40240</v>
      </c>
      <c r="AC6615" s="1">
        <v>25477</v>
      </c>
      <c r="AD6615">
        <f t="shared" si="620"/>
        <v>1</v>
      </c>
      <c r="AE6615">
        <f t="shared" ca="1" si="621"/>
        <v>54</v>
      </c>
      <c r="AF6615" t="str">
        <f t="shared" ca="1" si="622"/>
        <v>18-64</v>
      </c>
      <c r="AG6615" s="3">
        <f t="shared" si="623"/>
        <v>9.4976423333333333</v>
      </c>
      <c r="AH6615" t="str">
        <f>_xlfn.IFNA(VLOOKUP(Sales_Transactions[[#This Row],[Order ID]],Returned_Items[#All],2,FALSE),"Not Returned")</f>
        <v>Not Returned</v>
      </c>
    </row>
    <row r="6616" spans="1:34" x14ac:dyDescent="0.25">
      <c r="A6616">
        <v>2978</v>
      </c>
      <c r="C6616" t="s">
        <v>3197</v>
      </c>
      <c r="D6616" s="2" t="str">
        <f>TEXT(MID(Sales_Transactions[[#This Row],[Order Date]],2,5),"d/m/yyy")</f>
        <v>2/5/2011</v>
      </c>
      <c r="E6616" s="2" t="str">
        <f>TEXT(MID(Sales_Transactions[[#This Row],[Order Date]],2,5),"d")</f>
        <v>2</v>
      </c>
      <c r="F6616" s="2" t="str">
        <f>TEXT(MID(Sales_Transactions[[#This Row],[Order Date]],2,5),"m")</f>
        <v>5</v>
      </c>
      <c r="G6616" s="2" t="str">
        <f>TEXT(MID(Sales_Transactions[[#This Row],[Order Date]],2,5),"yyy")</f>
        <v>2011</v>
      </c>
      <c r="H6616" s="2" t="str">
        <f>TEXT(MID(Sales_Transactions[[#This Row],[Order Date]],2,5),"yyy/m")</f>
        <v>2011/5</v>
      </c>
      <c r="I6616" t="s">
        <v>101</v>
      </c>
      <c r="J6616">
        <f t="shared" si="618"/>
        <v>1</v>
      </c>
      <c r="K6616" s="2">
        <v>34</v>
      </c>
      <c r="L6616" s="3">
        <v>6264.1854999999996</v>
      </c>
      <c r="M6616" s="4">
        <v>0.01</v>
      </c>
      <c r="N6616" s="5" t="s">
        <v>23</v>
      </c>
      <c r="O6616" s="3">
        <v>1312.04</v>
      </c>
      <c r="P6616" s="3">
        <v>205.99</v>
      </c>
      <c r="Q6616" s="3">
        <v>19.989999999999998</v>
      </c>
      <c r="R6616" s="5" t="s">
        <v>143</v>
      </c>
      <c r="S6616" s="5" t="s">
        <v>3198</v>
      </c>
      <c r="T6616" s="5" t="str">
        <f t="shared" si="619"/>
        <v>Alan Schoenberger</v>
      </c>
      <c r="U6616" t="s">
        <v>3490</v>
      </c>
      <c r="V6616" s="5" t="s">
        <v>47</v>
      </c>
      <c r="W6616" s="5" t="s">
        <v>48</v>
      </c>
      <c r="X6616" s="5" t="s">
        <v>49</v>
      </c>
      <c r="Y6616" s="5" t="s">
        <v>3506</v>
      </c>
      <c r="Z6616" s="5" t="s">
        <v>43</v>
      </c>
      <c r="AA6616" s="4">
        <v>0.6</v>
      </c>
      <c r="AB6616" s="1">
        <v>40666</v>
      </c>
      <c r="AC6616" s="1">
        <v>25246</v>
      </c>
      <c r="AD6616">
        <f t="shared" si="620"/>
        <v>1</v>
      </c>
      <c r="AE6616">
        <f t="shared" ca="1" si="621"/>
        <v>55</v>
      </c>
      <c r="AF6616" t="str">
        <f t="shared" ca="1" si="622"/>
        <v>18-64</v>
      </c>
      <c r="AG6616" s="3">
        <f t="shared" si="623"/>
        <v>6.6458647352941185</v>
      </c>
      <c r="AH6616" t="str">
        <f>_xlfn.IFNA(VLOOKUP(Sales_Transactions[[#This Row],[Order ID]],Returned_Items[#All],2,FALSE),"Not Returned")</f>
        <v>Not Returned</v>
      </c>
    </row>
    <row r="6617" spans="1:34" x14ac:dyDescent="0.25">
      <c r="A6617">
        <v>2978</v>
      </c>
      <c r="C6617" t="s">
        <v>3197</v>
      </c>
      <c r="D6617" s="2" t="str">
        <f>TEXT(MID(Sales_Transactions[[#This Row],[Order Date]],2,5),"d/m/yyy")</f>
        <v>2/5/2011</v>
      </c>
      <c r="E6617" s="2" t="str">
        <f>TEXT(MID(Sales_Transactions[[#This Row],[Order Date]],2,5),"d")</f>
        <v>2</v>
      </c>
      <c r="F6617" s="2" t="str">
        <f>TEXT(MID(Sales_Transactions[[#This Row],[Order Date]],2,5),"m")</f>
        <v>5</v>
      </c>
      <c r="G6617" s="2" t="str">
        <f>TEXT(MID(Sales_Transactions[[#This Row],[Order Date]],2,5),"yyy")</f>
        <v>2011</v>
      </c>
      <c r="H6617" s="2" t="str">
        <f>TEXT(MID(Sales_Transactions[[#This Row],[Order Date]],2,5),"yyy/m")</f>
        <v>2011/5</v>
      </c>
      <c r="I6617" t="s">
        <v>101</v>
      </c>
      <c r="J6617">
        <f t="shared" si="618"/>
        <v>1</v>
      </c>
      <c r="K6617" s="2">
        <v>36</v>
      </c>
      <c r="L6617" s="3">
        <v>5410.95</v>
      </c>
      <c r="M6617" s="4">
        <v>0.09</v>
      </c>
      <c r="N6617" s="5" t="s">
        <v>23</v>
      </c>
      <c r="O6617" s="3">
        <v>2077.91</v>
      </c>
      <c r="P6617" s="3">
        <v>162.93</v>
      </c>
      <c r="Q6617" s="3">
        <v>19.989999999999998</v>
      </c>
      <c r="R6617" s="5" t="s">
        <v>143</v>
      </c>
      <c r="S6617" s="5" t="s">
        <v>3198</v>
      </c>
      <c r="T6617" s="5" t="str">
        <f t="shared" si="619"/>
        <v>Alan Schoenberger</v>
      </c>
      <c r="U6617" t="s">
        <v>3490</v>
      </c>
      <c r="V6617" s="5" t="s">
        <v>47</v>
      </c>
      <c r="W6617" s="5" t="s">
        <v>28</v>
      </c>
      <c r="X6617" s="5" t="s">
        <v>98</v>
      </c>
      <c r="Y6617" s="5" t="s">
        <v>746</v>
      </c>
      <c r="Z6617" s="5" t="s">
        <v>43</v>
      </c>
      <c r="AA6617" s="4">
        <v>0.39</v>
      </c>
      <c r="AB6617" s="1">
        <v>40667</v>
      </c>
      <c r="AC6617" s="1">
        <v>25120</v>
      </c>
      <c r="AD6617">
        <f t="shared" si="620"/>
        <v>2</v>
      </c>
      <c r="AE6617">
        <f t="shared" ca="1" si="621"/>
        <v>55</v>
      </c>
      <c r="AF6617" t="str">
        <f t="shared" ca="1" si="622"/>
        <v>18-64</v>
      </c>
      <c r="AG6617" s="3">
        <f t="shared" si="623"/>
        <v>5.077037861111112</v>
      </c>
      <c r="AH6617" t="str">
        <f>_xlfn.IFNA(VLOOKUP(Sales_Transactions[[#This Row],[Order ID]],Returned_Items[#All],2,FALSE),"Not Returned")</f>
        <v>Not Returned</v>
      </c>
    </row>
    <row r="6618" spans="1:34" x14ac:dyDescent="0.25">
      <c r="A6618">
        <v>3008</v>
      </c>
      <c r="C6618" t="s">
        <v>1738</v>
      </c>
      <c r="D6618" s="2" t="str">
        <f>TEXT(MID(Sales_Transactions[[#This Row],[Order Date]],2,5),"d/m/yyy")</f>
        <v>7/11/2011</v>
      </c>
      <c r="E6618" s="2" t="str">
        <f>TEXT(MID(Sales_Transactions[[#This Row],[Order Date]],2,5),"d")</f>
        <v>7</v>
      </c>
      <c r="F6618" s="2" t="str">
        <f>TEXT(MID(Sales_Transactions[[#This Row],[Order Date]],2,5),"m")</f>
        <v>11</v>
      </c>
      <c r="G6618" s="2" t="str">
        <f>TEXT(MID(Sales_Transactions[[#This Row],[Order Date]],2,5),"yyy")</f>
        <v>2011</v>
      </c>
      <c r="H6618" s="2" t="str">
        <f>TEXT(MID(Sales_Transactions[[#This Row],[Order Date]],2,5),"yyy/m")</f>
        <v>2011/11</v>
      </c>
      <c r="I6618" t="s">
        <v>78</v>
      </c>
      <c r="J6618">
        <f t="shared" si="618"/>
        <v>3</v>
      </c>
      <c r="K6618" s="2">
        <v>41</v>
      </c>
      <c r="L6618" s="3">
        <v>6831.72</v>
      </c>
      <c r="M6618" s="4">
        <v>0.01</v>
      </c>
      <c r="N6618" s="5" t="s">
        <v>23</v>
      </c>
      <c r="O6618" s="3">
        <v>3081.02</v>
      </c>
      <c r="P6618" s="3">
        <v>162.93</v>
      </c>
      <c r="Q6618" s="3">
        <v>19.989999999999998</v>
      </c>
      <c r="R6618" s="5" t="s">
        <v>517</v>
      </c>
      <c r="S6618" s="5" t="s">
        <v>3507</v>
      </c>
      <c r="T6618" s="5" t="str">
        <f t="shared" si="619"/>
        <v>Charles Crestani</v>
      </c>
      <c r="U6618" t="s">
        <v>3490</v>
      </c>
      <c r="V6618" s="5" t="s">
        <v>37</v>
      </c>
      <c r="W6618" s="5" t="s">
        <v>28</v>
      </c>
      <c r="X6618" s="5" t="s">
        <v>98</v>
      </c>
      <c r="Y6618" s="5" t="s">
        <v>746</v>
      </c>
      <c r="Z6618" s="5" t="s">
        <v>43</v>
      </c>
      <c r="AA6618" s="4">
        <v>0.39</v>
      </c>
      <c r="AB6618" s="1">
        <v>40855</v>
      </c>
      <c r="AC6618" s="1">
        <v>25097</v>
      </c>
      <c r="AD6618">
        <f t="shared" si="620"/>
        <v>1</v>
      </c>
      <c r="AE6618">
        <f t="shared" ca="1" si="621"/>
        <v>55</v>
      </c>
      <c r="AF6618" t="str">
        <f t="shared" ca="1" si="622"/>
        <v>18-64</v>
      </c>
      <c r="AG6618" s="3">
        <f t="shared" si="623"/>
        <v>4.4610660243902442</v>
      </c>
      <c r="AH6618" t="str">
        <f>_xlfn.IFNA(VLOOKUP(Sales_Transactions[[#This Row],[Order ID]],Returned_Items[#All],2,FALSE),"Not Returned")</f>
        <v>Not Returned</v>
      </c>
    </row>
    <row r="6619" spans="1:34" x14ac:dyDescent="0.25">
      <c r="A6619">
        <v>3042</v>
      </c>
      <c r="C6619" t="s">
        <v>1701</v>
      </c>
      <c r="D6619" s="2" t="str">
        <f>TEXT(MID(Sales_Transactions[[#This Row],[Order Date]],2,5),"d/m/yyy")</f>
        <v>20/11/2009</v>
      </c>
      <c r="E6619" s="2" t="str">
        <f>TEXT(MID(Sales_Transactions[[#This Row],[Order Date]],2,5),"d")</f>
        <v>20</v>
      </c>
      <c r="F6619" s="2" t="str">
        <f>TEXT(MID(Sales_Transactions[[#This Row],[Order Date]],2,5),"m")</f>
        <v>11</v>
      </c>
      <c r="G6619" s="2" t="str">
        <f>TEXT(MID(Sales_Transactions[[#This Row],[Order Date]],2,5),"yyy")</f>
        <v>2009</v>
      </c>
      <c r="H6619" s="2" t="str">
        <f>TEXT(MID(Sales_Transactions[[#This Row],[Order Date]],2,5),"yyy/m")</f>
        <v>2009/11</v>
      </c>
      <c r="I6619" t="s">
        <v>78</v>
      </c>
      <c r="J6619">
        <f t="shared" si="618"/>
        <v>3</v>
      </c>
      <c r="K6619" s="2">
        <v>26</v>
      </c>
      <c r="L6619" s="3">
        <v>103.87</v>
      </c>
      <c r="M6619" s="4">
        <v>0.1</v>
      </c>
      <c r="N6619" s="5" t="s">
        <v>23</v>
      </c>
      <c r="O6619" s="3">
        <v>15.42</v>
      </c>
      <c r="P6619" s="3">
        <v>4.26</v>
      </c>
      <c r="Q6619" s="3">
        <v>1.2</v>
      </c>
      <c r="R6619" s="5" t="s">
        <v>2660</v>
      </c>
      <c r="S6619" s="5" t="s">
        <v>2661</v>
      </c>
      <c r="T6619" s="5" t="str">
        <f t="shared" si="619"/>
        <v>Christy Brittain</v>
      </c>
      <c r="U6619" t="s">
        <v>3490</v>
      </c>
      <c r="V6619" s="5" t="s">
        <v>37</v>
      </c>
      <c r="W6619" s="5" t="s">
        <v>28</v>
      </c>
      <c r="X6619" s="5" t="s">
        <v>124</v>
      </c>
      <c r="Y6619" s="5" t="s">
        <v>1507</v>
      </c>
      <c r="Z6619" s="5" t="s">
        <v>84</v>
      </c>
      <c r="AA6619" s="4">
        <v>0.44</v>
      </c>
      <c r="AB6619" s="1">
        <v>40138</v>
      </c>
      <c r="AC6619" s="1">
        <v>24970</v>
      </c>
      <c r="AD6619">
        <f t="shared" si="620"/>
        <v>1</v>
      </c>
      <c r="AE6619">
        <f t="shared" ca="1" si="621"/>
        <v>56</v>
      </c>
      <c r="AF6619" t="str">
        <f t="shared" ca="1" si="622"/>
        <v>18-64</v>
      </c>
      <c r="AG6619" s="3">
        <f t="shared" si="623"/>
        <v>0.20983615384615384</v>
      </c>
      <c r="AH6619" t="str">
        <f>_xlfn.IFNA(VLOOKUP(Sales_Transactions[[#This Row],[Order ID]],Returned_Items[#All],2,FALSE),"Not Returned")</f>
        <v>Not Returned</v>
      </c>
    </row>
    <row r="6620" spans="1:34" x14ac:dyDescent="0.25">
      <c r="A6620">
        <v>3078</v>
      </c>
      <c r="C6620" t="s">
        <v>2708</v>
      </c>
      <c r="D6620" s="2" t="str">
        <f>TEXT(MID(Sales_Transactions[[#This Row],[Order Date]],2,5),"d/m/yyy")</f>
        <v>11/2/2010</v>
      </c>
      <c r="E6620" s="2" t="str">
        <f>TEXT(MID(Sales_Transactions[[#This Row],[Order Date]],2,5),"d")</f>
        <v>11</v>
      </c>
      <c r="F6620" s="2" t="str">
        <f>TEXT(MID(Sales_Transactions[[#This Row],[Order Date]],2,5),"m")</f>
        <v>2</v>
      </c>
      <c r="G6620" s="2" t="str">
        <f>TEXT(MID(Sales_Transactions[[#This Row],[Order Date]],2,5),"yyy")</f>
        <v>2010</v>
      </c>
      <c r="H6620" s="2" t="str">
        <f>TEXT(MID(Sales_Transactions[[#This Row],[Order Date]],2,5),"yyy/m")</f>
        <v>2010/2</v>
      </c>
      <c r="I6620" t="s">
        <v>33</v>
      </c>
      <c r="J6620">
        <f t="shared" si="618"/>
        <v>4</v>
      </c>
      <c r="K6620" s="2">
        <v>12</v>
      </c>
      <c r="L6620" s="3">
        <v>33.86</v>
      </c>
      <c r="M6620" s="4">
        <v>0.05</v>
      </c>
      <c r="N6620" s="5" t="s">
        <v>23</v>
      </c>
      <c r="O6620" s="3">
        <v>0.35</v>
      </c>
      <c r="P6620" s="3">
        <v>2.88</v>
      </c>
      <c r="Q6620" s="3">
        <v>0.7</v>
      </c>
      <c r="R6620" s="5" t="s">
        <v>980</v>
      </c>
      <c r="S6620" s="5" t="s">
        <v>2709</v>
      </c>
      <c r="T6620" s="5" t="str">
        <f t="shared" si="619"/>
        <v>Paul Lucas</v>
      </c>
      <c r="U6620" t="s">
        <v>3490</v>
      </c>
      <c r="V6620" s="5" t="s">
        <v>47</v>
      </c>
      <c r="W6620" s="5" t="s">
        <v>28</v>
      </c>
      <c r="X6620" s="5" t="s">
        <v>124</v>
      </c>
      <c r="Y6620" s="5" t="s">
        <v>1878</v>
      </c>
      <c r="Z6620" s="5" t="s">
        <v>84</v>
      </c>
      <c r="AA6620" s="4">
        <v>0.56000000000000005</v>
      </c>
      <c r="AB6620" s="1">
        <v>40221</v>
      </c>
      <c r="AC6620" s="1">
        <v>25096</v>
      </c>
      <c r="AD6620">
        <f t="shared" si="620"/>
        <v>1</v>
      </c>
      <c r="AE6620">
        <f t="shared" ca="1" si="621"/>
        <v>55</v>
      </c>
      <c r="AF6620" t="str">
        <f t="shared" ca="1" si="622"/>
        <v>18-64</v>
      </c>
      <c r="AG6620" s="3">
        <f t="shared" si="623"/>
        <v>0.29821333333333327</v>
      </c>
      <c r="AH6620" t="str">
        <f>_xlfn.IFNA(VLOOKUP(Sales_Transactions[[#This Row],[Order ID]],Returned_Items[#All],2,FALSE),"Not Returned")</f>
        <v>Not Returned</v>
      </c>
    </row>
    <row r="6621" spans="1:34" x14ac:dyDescent="0.25">
      <c r="A6621">
        <v>3175</v>
      </c>
      <c r="C6621" t="s">
        <v>2034</v>
      </c>
      <c r="D6621" s="2" t="str">
        <f>TEXT(MID(Sales_Transactions[[#This Row],[Order Date]],2,5),"d/m/yyy")</f>
        <v>14/7/2009</v>
      </c>
      <c r="E6621" s="2" t="str">
        <f>TEXT(MID(Sales_Transactions[[#This Row],[Order Date]],2,5),"d")</f>
        <v>14</v>
      </c>
      <c r="F6621" s="2" t="str">
        <f>TEXT(MID(Sales_Transactions[[#This Row],[Order Date]],2,5),"m")</f>
        <v>7</v>
      </c>
      <c r="G6621" s="2" t="str">
        <f>TEXT(MID(Sales_Transactions[[#This Row],[Order Date]],2,5),"yyy")</f>
        <v>2009</v>
      </c>
      <c r="H6621" s="2" t="str">
        <f>TEXT(MID(Sales_Transactions[[#This Row],[Order Date]],2,5),"yyy/m")</f>
        <v>2009/7</v>
      </c>
      <c r="I6621" t="s">
        <v>22</v>
      </c>
      <c r="J6621">
        <f t="shared" si="618"/>
        <v>2</v>
      </c>
      <c r="K6621" s="2">
        <v>23</v>
      </c>
      <c r="L6621" s="3">
        <v>3553.62</v>
      </c>
      <c r="M6621" s="4">
        <v>7.0000000000000007E-2</v>
      </c>
      <c r="N6621" s="5" t="s">
        <v>23</v>
      </c>
      <c r="O6621" s="3">
        <v>521.69000000000005</v>
      </c>
      <c r="P6621" s="3">
        <v>165.2</v>
      </c>
      <c r="Q6621" s="3">
        <v>19.989999999999998</v>
      </c>
      <c r="R6621" s="5" t="s">
        <v>2748</v>
      </c>
      <c r="S6621" s="5" t="s">
        <v>2749</v>
      </c>
      <c r="T6621" s="5" t="str">
        <f t="shared" si="619"/>
        <v>Bradley Drucker</v>
      </c>
      <c r="U6621" t="s">
        <v>3490</v>
      </c>
      <c r="V6621" s="5" t="s">
        <v>27</v>
      </c>
      <c r="W6621" s="5" t="s">
        <v>28</v>
      </c>
      <c r="X6621" s="5" t="s">
        <v>29</v>
      </c>
      <c r="Y6621" s="5" t="s">
        <v>3153</v>
      </c>
      <c r="Z6621" s="5" t="s">
        <v>43</v>
      </c>
      <c r="AA6621" s="4">
        <v>0.59</v>
      </c>
      <c r="AB6621" s="1">
        <v>40010</v>
      </c>
      <c r="AC6621" s="1">
        <v>10023</v>
      </c>
      <c r="AD6621">
        <f t="shared" si="620"/>
        <v>2</v>
      </c>
      <c r="AE6621">
        <f t="shared" ca="1" si="621"/>
        <v>97</v>
      </c>
      <c r="AF6621" t="str">
        <f t="shared" ca="1" si="622"/>
        <v>Over 65</v>
      </c>
      <c r="AG6621" s="3">
        <f t="shared" si="623"/>
        <v>8.0467113043478253</v>
      </c>
      <c r="AH6621" t="str">
        <f>_xlfn.IFNA(VLOOKUP(Sales_Transactions[[#This Row],[Order ID]],Returned_Items[#All],2,FALSE),"Not Returned")</f>
        <v>Not Returned</v>
      </c>
    </row>
    <row r="6622" spans="1:34" x14ac:dyDescent="0.25">
      <c r="A6622">
        <v>3300</v>
      </c>
      <c r="C6622" t="s">
        <v>1291</v>
      </c>
      <c r="D6622" s="2" t="str">
        <f>TEXT(MID(Sales_Transactions[[#This Row],[Order Date]],2,5),"d/m/yyy")</f>
        <v>14/7/2011</v>
      </c>
      <c r="E6622" s="2" t="str">
        <f>TEXT(MID(Sales_Transactions[[#This Row],[Order Date]],2,5),"d")</f>
        <v>14</v>
      </c>
      <c r="F6622" s="2" t="str">
        <f>TEXT(MID(Sales_Transactions[[#This Row],[Order Date]],2,5),"m")</f>
        <v>7</v>
      </c>
      <c r="G6622" s="2" t="str">
        <f>TEXT(MID(Sales_Transactions[[#This Row],[Order Date]],2,5),"yyy")</f>
        <v>2011</v>
      </c>
      <c r="H6622" s="2" t="str">
        <f>TEXT(MID(Sales_Transactions[[#This Row],[Order Date]],2,5),"yyy/m")</f>
        <v>2011/7</v>
      </c>
      <c r="I6622" t="s">
        <v>22</v>
      </c>
      <c r="J6622">
        <f t="shared" si="618"/>
        <v>2</v>
      </c>
      <c r="K6622" s="2">
        <v>6</v>
      </c>
      <c r="L6622" s="3">
        <v>92.02</v>
      </c>
      <c r="M6622" s="4">
        <v>0.1</v>
      </c>
      <c r="N6622" s="5" t="s">
        <v>23</v>
      </c>
      <c r="O6622" s="3">
        <v>-47.36</v>
      </c>
      <c r="P6622" s="3">
        <v>15.98</v>
      </c>
      <c r="Q6622" s="3">
        <v>4</v>
      </c>
      <c r="R6622" s="5" t="s">
        <v>267</v>
      </c>
      <c r="S6622" s="5" t="s">
        <v>3508</v>
      </c>
      <c r="T6622" s="5" t="str">
        <f t="shared" si="619"/>
        <v>Bryan Spruell</v>
      </c>
      <c r="U6622" t="s">
        <v>3490</v>
      </c>
      <c r="V6622" s="5" t="s">
        <v>74</v>
      </c>
      <c r="W6622" s="5" t="s">
        <v>48</v>
      </c>
      <c r="X6622" s="5" t="s">
        <v>87</v>
      </c>
      <c r="Y6622" s="5" t="s">
        <v>900</v>
      </c>
      <c r="Z6622" s="5" t="s">
        <v>43</v>
      </c>
      <c r="AA6622" s="4">
        <v>0.37</v>
      </c>
      <c r="AB6622" s="1">
        <v>40743</v>
      </c>
      <c r="AC6622" s="1">
        <v>24872</v>
      </c>
      <c r="AD6622">
        <f t="shared" si="620"/>
        <v>5</v>
      </c>
      <c r="AE6622">
        <f t="shared" ca="1" si="621"/>
        <v>56</v>
      </c>
      <c r="AF6622" t="str">
        <f t="shared" ca="1" si="622"/>
        <v>18-64</v>
      </c>
      <c r="AG6622" s="3">
        <f t="shared" si="623"/>
        <v>3.3273366666666662</v>
      </c>
      <c r="AH6622" t="str">
        <f>_xlfn.IFNA(VLOOKUP(Sales_Transactions[[#This Row],[Order ID]],Returned_Items[#All],2,FALSE),"Not Returned")</f>
        <v>Returned</v>
      </c>
    </row>
    <row r="6623" spans="1:34" x14ac:dyDescent="0.25">
      <c r="A6623">
        <v>3328</v>
      </c>
      <c r="C6623" t="s">
        <v>1119</v>
      </c>
      <c r="D6623" s="2" t="str">
        <f>TEXT(MID(Sales_Transactions[[#This Row],[Order Date]],2,5),"d/m/yyy")</f>
        <v>18/11/2012</v>
      </c>
      <c r="E6623" s="2" t="str">
        <f>TEXT(MID(Sales_Transactions[[#This Row],[Order Date]],2,5),"d")</f>
        <v>18</v>
      </c>
      <c r="F6623" s="2" t="str">
        <f>TEXT(MID(Sales_Transactions[[#This Row],[Order Date]],2,5),"m")</f>
        <v>11</v>
      </c>
      <c r="G6623" s="2" t="str">
        <f>TEXT(MID(Sales_Transactions[[#This Row],[Order Date]],2,5),"yyy")</f>
        <v>2012</v>
      </c>
      <c r="H6623" s="2" t="str">
        <f>TEXT(MID(Sales_Transactions[[#This Row],[Order Date]],2,5),"yyy/m")</f>
        <v>2012/11</v>
      </c>
      <c r="I6623" t="s">
        <v>22</v>
      </c>
      <c r="J6623">
        <f t="shared" si="618"/>
        <v>2</v>
      </c>
      <c r="K6623" s="2">
        <v>12</v>
      </c>
      <c r="L6623" s="3">
        <v>1736.41</v>
      </c>
      <c r="M6623" s="4">
        <v>0.1</v>
      </c>
      <c r="N6623" s="5" t="s">
        <v>34</v>
      </c>
      <c r="O6623" s="3">
        <v>-762.44</v>
      </c>
      <c r="P6623" s="3">
        <v>146.05000000000001</v>
      </c>
      <c r="Q6623" s="3">
        <v>80.2</v>
      </c>
      <c r="R6623" s="5" t="s">
        <v>2108</v>
      </c>
      <c r="S6623" s="5" t="s">
        <v>3504</v>
      </c>
      <c r="T6623" s="5" t="str">
        <f t="shared" si="619"/>
        <v>Adam Hart</v>
      </c>
      <c r="U6623" t="s">
        <v>3490</v>
      </c>
      <c r="V6623" s="5" t="s">
        <v>47</v>
      </c>
      <c r="W6623" s="5" t="s">
        <v>57</v>
      </c>
      <c r="X6623" s="5" t="s">
        <v>107</v>
      </c>
      <c r="Y6623" s="5" t="s">
        <v>1951</v>
      </c>
      <c r="Z6623" s="5" t="s">
        <v>106</v>
      </c>
      <c r="AA6623" s="4">
        <v>0.71</v>
      </c>
      <c r="AB6623" s="1">
        <v>41238</v>
      </c>
      <c r="AC6623" s="1">
        <v>24686</v>
      </c>
      <c r="AD6623">
        <f t="shared" si="620"/>
        <v>7</v>
      </c>
      <c r="AE6623">
        <f t="shared" ca="1" si="621"/>
        <v>57</v>
      </c>
      <c r="AF6623" t="str">
        <f t="shared" ca="1" si="622"/>
        <v>18-64</v>
      </c>
      <c r="AG6623" s="3">
        <f t="shared" si="623"/>
        <v>18.841995833333332</v>
      </c>
      <c r="AH6623" t="str">
        <f>_xlfn.IFNA(VLOOKUP(Sales_Transactions[[#This Row],[Order ID]],Returned_Items[#All],2,FALSE),"Not Returned")</f>
        <v>Not Returned</v>
      </c>
    </row>
    <row r="6624" spans="1:34" x14ac:dyDescent="0.25">
      <c r="A6624">
        <v>3525</v>
      </c>
      <c r="C6624" t="s">
        <v>2384</v>
      </c>
      <c r="D6624" s="2" t="str">
        <f>TEXT(MID(Sales_Transactions[[#This Row],[Order Date]],2,5),"d/m/yyy")</f>
        <v>21/12/2011</v>
      </c>
      <c r="E6624" s="2" t="str">
        <f>TEXT(MID(Sales_Transactions[[#This Row],[Order Date]],2,5),"d")</f>
        <v>21</v>
      </c>
      <c r="F6624" s="2" t="str">
        <f>TEXT(MID(Sales_Transactions[[#This Row],[Order Date]],2,5),"m")</f>
        <v>12</v>
      </c>
      <c r="G6624" s="2" t="str">
        <f>TEXT(MID(Sales_Transactions[[#This Row],[Order Date]],2,5),"yyy")</f>
        <v>2011</v>
      </c>
      <c r="H6624" s="2" t="str">
        <f>TEXT(MID(Sales_Transactions[[#This Row],[Order Date]],2,5),"yyy/m")</f>
        <v>2011/12</v>
      </c>
      <c r="I6624" t="s">
        <v>52</v>
      </c>
      <c r="J6624">
        <f t="shared" si="618"/>
        <v>1</v>
      </c>
      <c r="K6624" s="2">
        <v>38</v>
      </c>
      <c r="L6624" s="3">
        <v>115.43</v>
      </c>
      <c r="M6624" s="4">
        <v>0</v>
      </c>
      <c r="N6624" s="5" t="s">
        <v>23</v>
      </c>
      <c r="O6624" s="3">
        <v>11.41</v>
      </c>
      <c r="P6624" s="3">
        <v>2.78</v>
      </c>
      <c r="Q6624" s="3">
        <v>1.34</v>
      </c>
      <c r="R6624" s="5" t="s">
        <v>267</v>
      </c>
      <c r="S6624" s="5" t="s">
        <v>3508</v>
      </c>
      <c r="T6624" s="5" t="str">
        <f t="shared" si="619"/>
        <v>Bryan Spruell</v>
      </c>
      <c r="U6624" t="s">
        <v>3490</v>
      </c>
      <c r="V6624" s="5" t="s">
        <v>74</v>
      </c>
      <c r="W6624" s="5" t="s">
        <v>28</v>
      </c>
      <c r="X6624" s="5" t="s">
        <v>124</v>
      </c>
      <c r="Y6624" s="5" t="s">
        <v>400</v>
      </c>
      <c r="Z6624" s="5" t="s">
        <v>84</v>
      </c>
      <c r="AA6624" s="4">
        <v>0.45</v>
      </c>
      <c r="AB6624" s="1">
        <v>40900</v>
      </c>
      <c r="AC6624" s="1">
        <v>24659</v>
      </c>
      <c r="AD6624">
        <f t="shared" si="620"/>
        <v>2</v>
      </c>
      <c r="AE6624">
        <f t="shared" ca="1" si="621"/>
        <v>57</v>
      </c>
      <c r="AF6624" t="str">
        <f t="shared" ca="1" si="622"/>
        <v>18-64</v>
      </c>
      <c r="AG6624" s="3">
        <f t="shared" si="623"/>
        <v>0.10842105263157895</v>
      </c>
      <c r="AH6624" t="str">
        <f>_xlfn.IFNA(VLOOKUP(Sales_Transactions[[#This Row],[Order ID]],Returned_Items[#All],2,FALSE),"Not Returned")</f>
        <v>Returned</v>
      </c>
    </row>
    <row r="6625" spans="1:34" x14ac:dyDescent="0.25">
      <c r="A6625">
        <v>3526</v>
      </c>
      <c r="C6625" t="s">
        <v>1427</v>
      </c>
      <c r="D6625" s="2" t="str">
        <f>TEXT(MID(Sales_Transactions[[#This Row],[Order Date]],2,5),"d/m/yyy")</f>
        <v>15/3/2011</v>
      </c>
      <c r="E6625" s="2" t="str">
        <f>TEXT(MID(Sales_Transactions[[#This Row],[Order Date]],2,5),"d")</f>
        <v>15</v>
      </c>
      <c r="F6625" s="2" t="str">
        <f>TEXT(MID(Sales_Transactions[[#This Row],[Order Date]],2,5),"m")</f>
        <v>3</v>
      </c>
      <c r="G6625" s="2" t="str">
        <f>TEXT(MID(Sales_Transactions[[#This Row],[Order Date]],2,5),"yyy")</f>
        <v>2011</v>
      </c>
      <c r="H6625" s="2" t="str">
        <f>TEXT(MID(Sales_Transactions[[#This Row],[Order Date]],2,5),"yyy/m")</f>
        <v>2011/3</v>
      </c>
      <c r="I6625" t="s">
        <v>22</v>
      </c>
      <c r="J6625">
        <f t="shared" si="618"/>
        <v>2</v>
      </c>
      <c r="K6625" s="2">
        <v>20</v>
      </c>
      <c r="L6625" s="3">
        <v>246.06</v>
      </c>
      <c r="M6625" s="4">
        <v>0.08</v>
      </c>
      <c r="N6625" s="5" t="s">
        <v>23</v>
      </c>
      <c r="O6625" s="3">
        <v>20.67</v>
      </c>
      <c r="P6625" s="3">
        <v>12.07</v>
      </c>
      <c r="Q6625" s="3">
        <v>6.2</v>
      </c>
      <c r="R6625" s="5" t="s">
        <v>2662</v>
      </c>
      <c r="S6625" s="5" t="s">
        <v>2023</v>
      </c>
      <c r="T6625" s="5" t="str">
        <f t="shared" si="619"/>
        <v>Tom Prescott</v>
      </c>
      <c r="U6625" t="s">
        <v>3490</v>
      </c>
      <c r="V6625" s="5" t="s">
        <v>27</v>
      </c>
      <c r="W6625" s="5" t="s">
        <v>57</v>
      </c>
      <c r="X6625" s="5" t="s">
        <v>58</v>
      </c>
      <c r="Y6625" s="5" t="s">
        <v>3172</v>
      </c>
      <c r="Z6625" s="5" t="s">
        <v>84</v>
      </c>
      <c r="AA6625" s="4">
        <v>0.52</v>
      </c>
      <c r="AB6625" s="1">
        <v>40619</v>
      </c>
      <c r="AC6625" s="1">
        <v>26376</v>
      </c>
      <c r="AD6625">
        <f t="shared" si="620"/>
        <v>2</v>
      </c>
      <c r="AE6625">
        <f t="shared" ca="1" si="621"/>
        <v>52</v>
      </c>
      <c r="AF6625" t="str">
        <f t="shared" ca="1" si="622"/>
        <v>18-64</v>
      </c>
      <c r="AG6625" s="3">
        <f t="shared" si="623"/>
        <v>0.91301719999999997</v>
      </c>
      <c r="AH6625" t="str">
        <f>_xlfn.IFNA(VLOOKUP(Sales_Transactions[[#This Row],[Order ID]],Returned_Items[#All],2,FALSE),"Not Returned")</f>
        <v>Not Returned</v>
      </c>
    </row>
    <row r="6626" spans="1:34" x14ac:dyDescent="0.25">
      <c r="A6626">
        <v>3621</v>
      </c>
      <c r="C6626" t="s">
        <v>1056</v>
      </c>
      <c r="D6626" s="2" t="str">
        <f>TEXT(MID(Sales_Transactions[[#This Row],[Order Date]],2,5),"d/m/yyy")</f>
        <v>5/5/2010</v>
      </c>
      <c r="E6626" s="2" t="str">
        <f>TEXT(MID(Sales_Transactions[[#This Row],[Order Date]],2,5),"d")</f>
        <v>5</v>
      </c>
      <c r="F6626" s="2" t="str">
        <f>TEXT(MID(Sales_Transactions[[#This Row],[Order Date]],2,5),"m")</f>
        <v>5</v>
      </c>
      <c r="G6626" s="2" t="str">
        <f>TEXT(MID(Sales_Transactions[[#This Row],[Order Date]],2,5),"yyy")</f>
        <v>2010</v>
      </c>
      <c r="H6626" s="2" t="str">
        <f>TEXT(MID(Sales_Transactions[[#This Row],[Order Date]],2,5),"yyy/m")</f>
        <v>2010/5</v>
      </c>
      <c r="I6626" t="s">
        <v>78</v>
      </c>
      <c r="J6626">
        <f t="shared" si="618"/>
        <v>3</v>
      </c>
      <c r="K6626" s="2">
        <v>14</v>
      </c>
      <c r="L6626" s="3">
        <v>83.87</v>
      </c>
      <c r="M6626" s="4">
        <v>0.06</v>
      </c>
      <c r="N6626" s="5" t="s">
        <v>23</v>
      </c>
      <c r="O6626" s="3">
        <v>-28.83</v>
      </c>
      <c r="P6626" s="3">
        <v>5.58</v>
      </c>
      <c r="Q6626" s="3">
        <v>5.3</v>
      </c>
      <c r="R6626" s="5" t="s">
        <v>2623</v>
      </c>
      <c r="S6626" s="5" t="s">
        <v>2624</v>
      </c>
      <c r="T6626" s="5" t="str">
        <f t="shared" si="619"/>
        <v>Eric Barreto</v>
      </c>
      <c r="U6626" t="s">
        <v>3490</v>
      </c>
      <c r="V6626" s="5" t="s">
        <v>27</v>
      </c>
      <c r="W6626" s="5" t="s">
        <v>28</v>
      </c>
      <c r="X6626" s="5" t="s">
        <v>98</v>
      </c>
      <c r="Y6626" s="5" t="s">
        <v>1532</v>
      </c>
      <c r="Z6626" s="5" t="s">
        <v>43</v>
      </c>
      <c r="AA6626" s="4">
        <v>0.35</v>
      </c>
      <c r="AB6626" s="1">
        <v>40304</v>
      </c>
      <c r="AC6626" s="1">
        <v>24524</v>
      </c>
      <c r="AD6626">
        <f t="shared" si="620"/>
        <v>1</v>
      </c>
      <c r="AE6626">
        <f t="shared" ca="1" si="621"/>
        <v>57</v>
      </c>
      <c r="AF6626" t="str">
        <f t="shared" ca="1" si="622"/>
        <v>18-64</v>
      </c>
      <c r="AG6626" s="3">
        <f t="shared" si="623"/>
        <v>0.77690371428571425</v>
      </c>
      <c r="AH6626" t="str">
        <f>_xlfn.IFNA(VLOOKUP(Sales_Transactions[[#This Row],[Order ID]],Returned_Items[#All],2,FALSE),"Not Returned")</f>
        <v>Not Returned</v>
      </c>
    </row>
    <row r="6627" spans="1:34" x14ac:dyDescent="0.25">
      <c r="A6627">
        <v>3649</v>
      </c>
      <c r="C6627" t="s">
        <v>3509</v>
      </c>
      <c r="D6627" s="2" t="str">
        <f>TEXT(MID(Sales_Transactions[[#This Row],[Order Date]],2,5),"d/m/yyy")</f>
        <v>5/7/2009</v>
      </c>
      <c r="E6627" s="2" t="str">
        <f>TEXT(MID(Sales_Transactions[[#This Row],[Order Date]],2,5),"d")</f>
        <v>5</v>
      </c>
      <c r="F6627" s="2" t="str">
        <f>TEXT(MID(Sales_Transactions[[#This Row],[Order Date]],2,5),"m")</f>
        <v>7</v>
      </c>
      <c r="G6627" s="2" t="str">
        <f>TEXT(MID(Sales_Transactions[[#This Row],[Order Date]],2,5),"yyy")</f>
        <v>2009</v>
      </c>
      <c r="H6627" s="2" t="str">
        <f>TEXT(MID(Sales_Transactions[[#This Row],[Order Date]],2,5),"yyy/m")</f>
        <v>2009/7</v>
      </c>
      <c r="I6627" t="s">
        <v>22</v>
      </c>
      <c r="J6627">
        <f t="shared" si="618"/>
        <v>2</v>
      </c>
      <c r="K6627" s="2">
        <v>8</v>
      </c>
      <c r="L6627" s="3">
        <v>79.42</v>
      </c>
      <c r="M6627" s="4">
        <v>0.01</v>
      </c>
      <c r="N6627" s="5" t="s">
        <v>23</v>
      </c>
      <c r="O6627" s="3">
        <v>-15.46</v>
      </c>
      <c r="P6627" s="3">
        <v>8.8800000000000008</v>
      </c>
      <c r="Q6627" s="3">
        <v>6.28</v>
      </c>
      <c r="R6627" s="5" t="s">
        <v>167</v>
      </c>
      <c r="S6627" s="5" t="s">
        <v>375</v>
      </c>
      <c r="T6627" s="5" t="str">
        <f t="shared" si="619"/>
        <v>Brad Thomas</v>
      </c>
      <c r="U6627" t="s">
        <v>3490</v>
      </c>
      <c r="V6627" s="5" t="s">
        <v>74</v>
      </c>
      <c r="W6627" s="5" t="s">
        <v>28</v>
      </c>
      <c r="X6627" s="5" t="s">
        <v>41</v>
      </c>
      <c r="Y6627" s="5" t="s">
        <v>2085</v>
      </c>
      <c r="Z6627" s="5" t="s">
        <v>43</v>
      </c>
      <c r="AA6627" s="4">
        <v>0.35</v>
      </c>
      <c r="AB6627" s="1">
        <v>40004</v>
      </c>
      <c r="AC6627" s="1">
        <v>24636</v>
      </c>
      <c r="AD6627">
        <f t="shared" si="620"/>
        <v>5</v>
      </c>
      <c r="AE6627">
        <f t="shared" ca="1" si="621"/>
        <v>57</v>
      </c>
      <c r="AF6627" t="str">
        <f t="shared" ca="1" si="622"/>
        <v>18-64</v>
      </c>
      <c r="AG6627" s="3">
        <f t="shared" si="623"/>
        <v>1.894889</v>
      </c>
      <c r="AH6627" t="str">
        <f>_xlfn.IFNA(VLOOKUP(Sales_Transactions[[#This Row],[Order ID]],Returned_Items[#All],2,FALSE),"Not Returned")</f>
        <v>Not Returned</v>
      </c>
    </row>
    <row r="6628" spans="1:34" x14ac:dyDescent="0.25">
      <c r="A6628">
        <v>3649</v>
      </c>
      <c r="C6628" t="s">
        <v>3509</v>
      </c>
      <c r="D6628" s="2" t="str">
        <f>TEXT(MID(Sales_Transactions[[#This Row],[Order Date]],2,5),"d/m/yyy")</f>
        <v>5/7/2009</v>
      </c>
      <c r="E6628" s="2" t="str">
        <f>TEXT(MID(Sales_Transactions[[#This Row],[Order Date]],2,5),"d")</f>
        <v>5</v>
      </c>
      <c r="F6628" s="2" t="str">
        <f>TEXT(MID(Sales_Transactions[[#This Row],[Order Date]],2,5),"m")</f>
        <v>7</v>
      </c>
      <c r="G6628" s="2" t="str">
        <f>TEXT(MID(Sales_Transactions[[#This Row],[Order Date]],2,5),"yyy")</f>
        <v>2009</v>
      </c>
      <c r="H6628" s="2" t="str">
        <f>TEXT(MID(Sales_Transactions[[#This Row],[Order Date]],2,5),"yyy/m")</f>
        <v>2009/7</v>
      </c>
      <c r="I6628" t="s">
        <v>22</v>
      </c>
      <c r="J6628">
        <f t="shared" si="618"/>
        <v>2</v>
      </c>
      <c r="K6628" s="2">
        <v>26</v>
      </c>
      <c r="L6628" s="3">
        <v>75.599999999999994</v>
      </c>
      <c r="M6628" s="4">
        <v>0.06</v>
      </c>
      <c r="N6628" s="5" t="s">
        <v>23</v>
      </c>
      <c r="O6628" s="3">
        <v>17.14</v>
      </c>
      <c r="P6628" s="3">
        <v>2.88</v>
      </c>
      <c r="Q6628" s="3">
        <v>0.99</v>
      </c>
      <c r="R6628" s="5" t="s">
        <v>167</v>
      </c>
      <c r="S6628" s="5" t="s">
        <v>375</v>
      </c>
      <c r="T6628" s="5" t="str">
        <f t="shared" si="619"/>
        <v>Brad Thomas</v>
      </c>
      <c r="U6628" t="s">
        <v>3490</v>
      </c>
      <c r="V6628" s="5" t="s">
        <v>74</v>
      </c>
      <c r="W6628" s="5" t="s">
        <v>28</v>
      </c>
      <c r="X6628" s="5" t="s">
        <v>115</v>
      </c>
      <c r="Y6628" s="5" t="s">
        <v>1685</v>
      </c>
      <c r="Z6628" s="5" t="s">
        <v>43</v>
      </c>
      <c r="AA6628" s="4">
        <v>0.36</v>
      </c>
      <c r="AB6628" s="1">
        <v>40008</v>
      </c>
      <c r="AC6628" s="1">
        <v>28668</v>
      </c>
      <c r="AD6628">
        <f t="shared" si="620"/>
        <v>9</v>
      </c>
      <c r="AE6628">
        <f t="shared" ca="1" si="621"/>
        <v>46</v>
      </c>
      <c r="AF6628" t="str">
        <f t="shared" ca="1" si="622"/>
        <v>18-64</v>
      </c>
      <c r="AG6628" s="3">
        <f t="shared" si="623"/>
        <v>0.14877969230769231</v>
      </c>
      <c r="AH6628" t="str">
        <f>_xlfn.IFNA(VLOOKUP(Sales_Transactions[[#This Row],[Order ID]],Returned_Items[#All],2,FALSE),"Not Returned")</f>
        <v>Not Returned</v>
      </c>
    </row>
    <row r="6629" spans="1:34" x14ac:dyDescent="0.25">
      <c r="A6629">
        <v>3654</v>
      </c>
      <c r="C6629" t="s">
        <v>1963</v>
      </c>
      <c r="D6629" s="2" t="str">
        <f>TEXT(MID(Sales_Transactions[[#This Row],[Order Date]],2,5),"d/m/yyy")</f>
        <v>2/6/2012</v>
      </c>
      <c r="E6629" s="2" t="str">
        <f>TEXT(MID(Sales_Transactions[[#This Row],[Order Date]],2,5),"d")</f>
        <v>2</v>
      </c>
      <c r="F6629" s="2" t="str">
        <f>TEXT(MID(Sales_Transactions[[#This Row],[Order Date]],2,5),"m")</f>
        <v>6</v>
      </c>
      <c r="G6629" s="2" t="str">
        <f>TEXT(MID(Sales_Transactions[[#This Row],[Order Date]],2,5),"yyy")</f>
        <v>2012</v>
      </c>
      <c r="H6629" s="2" t="str">
        <f>TEXT(MID(Sales_Transactions[[#This Row],[Order Date]],2,5),"yyy/m")</f>
        <v>2012/6</v>
      </c>
      <c r="I6629" t="s">
        <v>22</v>
      </c>
      <c r="J6629">
        <f t="shared" si="618"/>
        <v>2</v>
      </c>
      <c r="K6629" s="2">
        <v>41</v>
      </c>
      <c r="L6629" s="3">
        <v>95.73</v>
      </c>
      <c r="M6629" s="4">
        <v>0</v>
      </c>
      <c r="N6629" s="5" t="s">
        <v>23</v>
      </c>
      <c r="O6629" s="3">
        <v>-151.15</v>
      </c>
      <c r="P6629" s="3">
        <v>2.08</v>
      </c>
      <c r="Q6629" s="3">
        <v>5.33</v>
      </c>
      <c r="R6629" s="5" t="s">
        <v>2618</v>
      </c>
      <c r="S6629" s="5" t="s">
        <v>1053</v>
      </c>
      <c r="T6629" s="5" t="str">
        <f t="shared" si="619"/>
        <v>Karl Brown</v>
      </c>
      <c r="U6629" t="s">
        <v>3490</v>
      </c>
      <c r="V6629" s="5" t="s">
        <v>47</v>
      </c>
      <c r="W6629" s="5" t="s">
        <v>57</v>
      </c>
      <c r="X6629" s="5" t="s">
        <v>58</v>
      </c>
      <c r="Y6629" s="5" t="s">
        <v>335</v>
      </c>
      <c r="Z6629" s="5" t="s">
        <v>43</v>
      </c>
      <c r="AA6629" s="4">
        <v>0.43</v>
      </c>
      <c r="AB6629" s="1">
        <v>41067</v>
      </c>
      <c r="AC6629" s="1">
        <v>28742</v>
      </c>
      <c r="AD6629">
        <f t="shared" si="620"/>
        <v>5</v>
      </c>
      <c r="AE6629">
        <f t="shared" ca="1" si="621"/>
        <v>45</v>
      </c>
      <c r="AF6629" t="str">
        <f t="shared" ca="1" si="622"/>
        <v>18-64</v>
      </c>
      <c r="AG6629" s="3">
        <f t="shared" si="623"/>
        <v>0.18073170731707316</v>
      </c>
      <c r="AH6629" t="str">
        <f>_xlfn.IFNA(VLOOKUP(Sales_Transactions[[#This Row],[Order ID]],Returned_Items[#All],2,FALSE),"Not Returned")</f>
        <v>Not Returned</v>
      </c>
    </row>
    <row r="6630" spans="1:34" x14ac:dyDescent="0.25">
      <c r="A6630">
        <v>3814</v>
      </c>
      <c r="C6630" t="s">
        <v>2762</v>
      </c>
      <c r="D6630" s="2" t="str">
        <f>TEXT(MID(Sales_Transactions[[#This Row],[Order Date]],2,5),"d/m/yyy")</f>
        <v>21/2/2011</v>
      </c>
      <c r="E6630" s="2" t="str">
        <f>TEXT(MID(Sales_Transactions[[#This Row],[Order Date]],2,5),"d")</f>
        <v>21</v>
      </c>
      <c r="F6630" s="2" t="str">
        <f>TEXT(MID(Sales_Transactions[[#This Row],[Order Date]],2,5),"m")</f>
        <v>2</v>
      </c>
      <c r="G6630" s="2" t="str">
        <f>TEXT(MID(Sales_Transactions[[#This Row],[Order Date]],2,5),"yyy")</f>
        <v>2011</v>
      </c>
      <c r="H6630" s="2" t="str">
        <f>TEXT(MID(Sales_Transactions[[#This Row],[Order Date]],2,5),"yyy/m")</f>
        <v>2011/2</v>
      </c>
      <c r="I6630" t="s">
        <v>22</v>
      </c>
      <c r="J6630">
        <f t="shared" si="618"/>
        <v>2</v>
      </c>
      <c r="K6630" s="2">
        <v>43</v>
      </c>
      <c r="L6630" s="3">
        <v>1225.4100000000001</v>
      </c>
      <c r="M6630" s="4">
        <v>0.04</v>
      </c>
      <c r="N6630" s="5" t="s">
        <v>67</v>
      </c>
      <c r="O6630" s="3">
        <v>-138.02000000000001</v>
      </c>
      <c r="P6630" s="3">
        <v>28.28</v>
      </c>
      <c r="Q6630" s="3">
        <v>13.99</v>
      </c>
      <c r="R6630" s="5" t="s">
        <v>375</v>
      </c>
      <c r="S6630" s="5" t="s">
        <v>1952</v>
      </c>
      <c r="T6630" s="5" t="str">
        <f t="shared" si="619"/>
        <v>Thomas Thornton</v>
      </c>
      <c r="U6630" t="s">
        <v>3490</v>
      </c>
      <c r="V6630" s="5" t="s">
        <v>37</v>
      </c>
      <c r="W6630" s="5" t="s">
        <v>28</v>
      </c>
      <c r="X6630" s="5" t="s">
        <v>29</v>
      </c>
      <c r="Y6630" s="5" t="s">
        <v>421</v>
      </c>
      <c r="Z6630" s="5" t="s">
        <v>56</v>
      </c>
      <c r="AA6630" s="4">
        <v>0.57999999999999996</v>
      </c>
      <c r="AB6630" s="1">
        <v>40601</v>
      </c>
      <c r="AC6630" s="1">
        <v>27924</v>
      </c>
      <c r="AD6630">
        <f t="shared" si="620"/>
        <v>6</v>
      </c>
      <c r="AE6630">
        <f t="shared" ca="1" si="621"/>
        <v>48</v>
      </c>
      <c r="AF6630" t="str">
        <f t="shared" ca="1" si="622"/>
        <v>18-64</v>
      </c>
      <c r="AG6630" s="3">
        <f t="shared" si="623"/>
        <v>0.98276018604651161</v>
      </c>
      <c r="AH6630" t="str">
        <f>_xlfn.IFNA(VLOOKUP(Sales_Transactions[[#This Row],[Order ID]],Returned_Items[#All],2,FALSE),"Not Returned")</f>
        <v>Not Returned</v>
      </c>
    </row>
    <row r="6631" spans="1:34" x14ac:dyDescent="0.25">
      <c r="A6631">
        <v>3911</v>
      </c>
      <c r="C6631" t="s">
        <v>951</v>
      </c>
      <c r="D6631" s="2" t="str">
        <f>TEXT(MID(Sales_Transactions[[#This Row],[Order Date]],2,5),"d/m/yyy")</f>
        <v>16/3/2011</v>
      </c>
      <c r="E6631" s="2" t="str">
        <f>TEXT(MID(Sales_Transactions[[#This Row],[Order Date]],2,5),"d")</f>
        <v>16</v>
      </c>
      <c r="F6631" s="2" t="str">
        <f>TEXT(MID(Sales_Transactions[[#This Row],[Order Date]],2,5),"m")</f>
        <v>3</v>
      </c>
      <c r="G6631" s="2" t="str">
        <f>TEXT(MID(Sales_Transactions[[#This Row],[Order Date]],2,5),"yyy")</f>
        <v>2011</v>
      </c>
      <c r="H6631" s="2" t="str">
        <f>TEXT(MID(Sales_Transactions[[#This Row],[Order Date]],2,5),"yyy/m")</f>
        <v>2011/3</v>
      </c>
      <c r="I6631" t="s">
        <v>52</v>
      </c>
      <c r="J6631">
        <f t="shared" si="618"/>
        <v>1</v>
      </c>
      <c r="K6631" s="2">
        <v>24</v>
      </c>
      <c r="L6631" s="3">
        <v>370.72</v>
      </c>
      <c r="M6631" s="4">
        <v>0.1</v>
      </c>
      <c r="N6631" s="5" t="s">
        <v>23</v>
      </c>
      <c r="O6631" s="3">
        <v>-156.76</v>
      </c>
      <c r="P6631" s="3">
        <v>15.7</v>
      </c>
      <c r="Q6631" s="3">
        <v>11.25</v>
      </c>
      <c r="R6631" s="5" t="s">
        <v>2066</v>
      </c>
      <c r="S6631" s="5" t="s">
        <v>2772</v>
      </c>
      <c r="T6631" s="5" t="str">
        <f t="shared" si="619"/>
        <v>Bobby Elias</v>
      </c>
      <c r="U6631" t="s">
        <v>3490</v>
      </c>
      <c r="V6631" s="5" t="s">
        <v>27</v>
      </c>
      <c r="W6631" s="5" t="s">
        <v>28</v>
      </c>
      <c r="X6631" s="5" t="s">
        <v>29</v>
      </c>
      <c r="Y6631" s="5" t="s">
        <v>318</v>
      </c>
      <c r="Z6631" s="5" t="s">
        <v>43</v>
      </c>
      <c r="AA6631" s="4">
        <v>0.6</v>
      </c>
      <c r="AB6631" s="1">
        <v>40618</v>
      </c>
      <c r="AC6631" s="1">
        <v>27930</v>
      </c>
      <c r="AD6631">
        <f t="shared" si="620"/>
        <v>0</v>
      </c>
      <c r="AE6631">
        <f t="shared" ca="1" si="621"/>
        <v>48</v>
      </c>
      <c r="AF6631" t="str">
        <f t="shared" ca="1" si="622"/>
        <v>18-64</v>
      </c>
      <c r="AG6631" s="3">
        <f t="shared" si="623"/>
        <v>1.1222624999999999</v>
      </c>
      <c r="AH6631" t="str">
        <f>_xlfn.IFNA(VLOOKUP(Sales_Transactions[[#This Row],[Order ID]],Returned_Items[#All],2,FALSE),"Not Returned")</f>
        <v>Not Returned</v>
      </c>
    </row>
    <row r="6632" spans="1:34" x14ac:dyDescent="0.25">
      <c r="A6632">
        <v>4134</v>
      </c>
      <c r="C6632" t="s">
        <v>955</v>
      </c>
      <c r="D6632" s="2" t="str">
        <f>TEXT(MID(Sales_Transactions[[#This Row],[Order Date]],2,5),"d/m/yyy")</f>
        <v>11/1/2011</v>
      </c>
      <c r="E6632" s="2" t="str">
        <f>TEXT(MID(Sales_Transactions[[#This Row],[Order Date]],2,5),"d")</f>
        <v>11</v>
      </c>
      <c r="F6632" s="2" t="str">
        <f>TEXT(MID(Sales_Transactions[[#This Row],[Order Date]],2,5),"m")</f>
        <v>1</v>
      </c>
      <c r="G6632" s="2" t="str">
        <f>TEXT(MID(Sales_Transactions[[#This Row],[Order Date]],2,5),"yyy")</f>
        <v>2011</v>
      </c>
      <c r="H6632" s="2" t="str">
        <f>TEXT(MID(Sales_Transactions[[#This Row],[Order Date]],2,5),"yyy/m")</f>
        <v>2011/1</v>
      </c>
      <c r="I6632" t="s">
        <v>101</v>
      </c>
      <c r="J6632">
        <f t="shared" si="618"/>
        <v>1</v>
      </c>
      <c r="K6632" s="2">
        <v>48</v>
      </c>
      <c r="L6632" s="3">
        <v>6403.39</v>
      </c>
      <c r="M6632" s="4">
        <v>0.01</v>
      </c>
      <c r="N6632" s="5" t="s">
        <v>34</v>
      </c>
      <c r="O6632" s="3">
        <v>-824.15</v>
      </c>
      <c r="P6632" s="3">
        <v>130.97999999999999</v>
      </c>
      <c r="Q6632" s="3">
        <v>54.74</v>
      </c>
      <c r="R6632" s="5" t="s">
        <v>298</v>
      </c>
      <c r="S6632" s="5" t="s">
        <v>2743</v>
      </c>
      <c r="T6632" s="5" t="str">
        <f t="shared" si="619"/>
        <v>Anthony Garverick</v>
      </c>
      <c r="U6632" t="s">
        <v>3490</v>
      </c>
      <c r="V6632" s="5" t="s">
        <v>27</v>
      </c>
      <c r="W6632" s="5" t="s">
        <v>57</v>
      </c>
      <c r="X6632" s="5" t="s">
        <v>104</v>
      </c>
      <c r="Y6632" s="5" t="s">
        <v>1393</v>
      </c>
      <c r="Z6632" s="5" t="s">
        <v>106</v>
      </c>
      <c r="AA6632" s="4">
        <v>0.69</v>
      </c>
      <c r="AB6632" s="1">
        <v>40556</v>
      </c>
      <c r="AC6632" s="1">
        <v>28209</v>
      </c>
      <c r="AD6632">
        <f t="shared" si="620"/>
        <v>2</v>
      </c>
      <c r="AE6632">
        <f t="shared" ca="1" si="621"/>
        <v>47</v>
      </c>
      <c r="AF6632" t="str">
        <f t="shared" ca="1" si="622"/>
        <v>18-64</v>
      </c>
      <c r="AG6632" s="3">
        <f t="shared" si="623"/>
        <v>3.8688937916666664</v>
      </c>
      <c r="AH6632" t="str">
        <f>_xlfn.IFNA(VLOOKUP(Sales_Transactions[[#This Row],[Order ID]],Returned_Items[#All],2,FALSE),"Not Returned")</f>
        <v>Not Returned</v>
      </c>
    </row>
    <row r="6633" spans="1:34" x14ac:dyDescent="0.25">
      <c r="A6633">
        <v>4134</v>
      </c>
      <c r="C6633" t="s">
        <v>955</v>
      </c>
      <c r="D6633" s="2" t="str">
        <f>TEXT(MID(Sales_Transactions[[#This Row],[Order Date]],2,5),"d/m/yyy")</f>
        <v>11/1/2011</v>
      </c>
      <c r="E6633" s="2" t="str">
        <f>TEXT(MID(Sales_Transactions[[#This Row],[Order Date]],2,5),"d")</f>
        <v>11</v>
      </c>
      <c r="F6633" s="2" t="str">
        <f>TEXT(MID(Sales_Transactions[[#This Row],[Order Date]],2,5),"m")</f>
        <v>1</v>
      </c>
      <c r="G6633" s="2" t="str">
        <f>TEXT(MID(Sales_Transactions[[#This Row],[Order Date]],2,5),"yyy")</f>
        <v>2011</v>
      </c>
      <c r="H6633" s="2" t="str">
        <f>TEXT(MID(Sales_Transactions[[#This Row],[Order Date]],2,5),"yyy/m")</f>
        <v>2011/1</v>
      </c>
      <c r="I6633" t="s">
        <v>101</v>
      </c>
      <c r="J6633">
        <f t="shared" si="618"/>
        <v>1</v>
      </c>
      <c r="K6633" s="2">
        <v>23</v>
      </c>
      <c r="L6633" s="3">
        <v>757.91</v>
      </c>
      <c r="M6633" s="4">
        <v>0.02</v>
      </c>
      <c r="N6633" s="5" t="s">
        <v>23</v>
      </c>
      <c r="O6633" s="3">
        <v>-16.05</v>
      </c>
      <c r="P6633" s="3">
        <v>30.97</v>
      </c>
      <c r="Q6633" s="3">
        <v>4</v>
      </c>
      <c r="R6633" s="5" t="s">
        <v>298</v>
      </c>
      <c r="S6633" s="5" t="s">
        <v>2743</v>
      </c>
      <c r="T6633" s="5" t="str">
        <f t="shared" si="619"/>
        <v>Anthony Garverick</v>
      </c>
      <c r="U6633" t="s">
        <v>3490</v>
      </c>
      <c r="V6633" s="5" t="s">
        <v>27</v>
      </c>
      <c r="W6633" s="5" t="s">
        <v>48</v>
      </c>
      <c r="X6633" s="5" t="s">
        <v>87</v>
      </c>
      <c r="Y6633" s="5" t="s">
        <v>1648</v>
      </c>
      <c r="Z6633" s="5" t="s">
        <v>43</v>
      </c>
      <c r="AA6633" s="4">
        <v>0.74</v>
      </c>
      <c r="AB6633" s="1">
        <v>40554</v>
      </c>
      <c r="AC6633" s="1">
        <v>28331</v>
      </c>
      <c r="AD6633">
        <f t="shared" si="620"/>
        <v>0</v>
      </c>
      <c r="AE6633">
        <f t="shared" ca="1" si="621"/>
        <v>47</v>
      </c>
      <c r="AF6633" t="str">
        <f t="shared" ca="1" si="622"/>
        <v>18-64</v>
      </c>
      <c r="AG6633" s="3">
        <f t="shared" si="623"/>
        <v>1.5201654782608696</v>
      </c>
      <c r="AH6633" t="str">
        <f>_xlfn.IFNA(VLOOKUP(Sales_Transactions[[#This Row],[Order ID]],Returned_Items[#All],2,FALSE),"Not Returned")</f>
        <v>Not Returned</v>
      </c>
    </row>
    <row r="6634" spans="1:34" x14ac:dyDescent="0.25">
      <c r="A6634">
        <v>4230</v>
      </c>
      <c r="C6634" t="s">
        <v>514</v>
      </c>
      <c r="D6634" s="2" t="str">
        <f>TEXT(MID(Sales_Transactions[[#This Row],[Order Date]],2,5),"d/m/yyy")</f>
        <v>3/3/2012</v>
      </c>
      <c r="E6634" s="2" t="str">
        <f>TEXT(MID(Sales_Transactions[[#This Row],[Order Date]],2,5),"d")</f>
        <v>3</v>
      </c>
      <c r="F6634" s="2" t="str">
        <f>TEXT(MID(Sales_Transactions[[#This Row],[Order Date]],2,5),"m")</f>
        <v>3</v>
      </c>
      <c r="G6634" s="2" t="str">
        <f>TEXT(MID(Sales_Transactions[[#This Row],[Order Date]],2,5),"yyy")</f>
        <v>2012</v>
      </c>
      <c r="H6634" s="2" t="str">
        <f>TEXT(MID(Sales_Transactions[[#This Row],[Order Date]],2,5),"yyy/m")</f>
        <v>2012/3</v>
      </c>
      <c r="I6634" t="s">
        <v>101</v>
      </c>
      <c r="J6634">
        <f t="shared" si="618"/>
        <v>1</v>
      </c>
      <c r="K6634" s="2">
        <v>18</v>
      </c>
      <c r="L6634" s="3">
        <v>409.16</v>
      </c>
      <c r="M6634" s="4">
        <v>0.05</v>
      </c>
      <c r="N6634" s="5" t="s">
        <v>23</v>
      </c>
      <c r="O6634" s="3">
        <v>21.96</v>
      </c>
      <c r="P6634" s="3">
        <v>22.72</v>
      </c>
      <c r="Q6634" s="3">
        <v>8.99</v>
      </c>
      <c r="R6634" s="5" t="s">
        <v>2224</v>
      </c>
      <c r="S6634" s="5" t="s">
        <v>2783</v>
      </c>
      <c r="T6634" s="5" t="str">
        <f t="shared" si="619"/>
        <v>Tamara Willingham</v>
      </c>
      <c r="U6634" t="s">
        <v>3490</v>
      </c>
      <c r="V6634" s="5" t="s">
        <v>47</v>
      </c>
      <c r="W6634" s="5" t="s">
        <v>57</v>
      </c>
      <c r="X6634" s="5" t="s">
        <v>58</v>
      </c>
      <c r="Y6634" s="5" t="s">
        <v>504</v>
      </c>
      <c r="Z6634" s="5" t="s">
        <v>60</v>
      </c>
      <c r="AA6634" s="4">
        <v>0.44</v>
      </c>
      <c r="AB6634" s="1">
        <v>40972</v>
      </c>
      <c r="AC6634" s="1">
        <v>28417</v>
      </c>
      <c r="AD6634">
        <f t="shared" si="620"/>
        <v>1</v>
      </c>
      <c r="AE6634">
        <f t="shared" ca="1" si="621"/>
        <v>46</v>
      </c>
      <c r="AF6634" t="str">
        <f t="shared" ca="1" si="622"/>
        <v>18-64</v>
      </c>
      <c r="AG6634" s="3">
        <f t="shared" si="623"/>
        <v>1.7610355555555555</v>
      </c>
      <c r="AH6634" t="str">
        <f>_xlfn.IFNA(VLOOKUP(Sales_Transactions[[#This Row],[Order ID]],Returned_Items[#All],2,FALSE),"Not Returned")</f>
        <v>Returned</v>
      </c>
    </row>
    <row r="6635" spans="1:34" x14ac:dyDescent="0.25">
      <c r="A6635">
        <v>4230</v>
      </c>
      <c r="C6635" t="s">
        <v>514</v>
      </c>
      <c r="D6635" s="2" t="str">
        <f>TEXT(MID(Sales_Transactions[[#This Row],[Order Date]],2,5),"d/m/yyy")</f>
        <v>3/3/2012</v>
      </c>
      <c r="E6635" s="2" t="str">
        <f>TEXT(MID(Sales_Transactions[[#This Row],[Order Date]],2,5),"d")</f>
        <v>3</v>
      </c>
      <c r="F6635" s="2" t="str">
        <f>TEXT(MID(Sales_Transactions[[#This Row],[Order Date]],2,5),"m")</f>
        <v>3</v>
      </c>
      <c r="G6635" s="2" t="str">
        <f>TEXT(MID(Sales_Transactions[[#This Row],[Order Date]],2,5),"yyy")</f>
        <v>2012</v>
      </c>
      <c r="H6635" s="2" t="str">
        <f>TEXT(MID(Sales_Transactions[[#This Row],[Order Date]],2,5),"yyy/m")</f>
        <v>2012/3</v>
      </c>
      <c r="I6635" t="s">
        <v>101</v>
      </c>
      <c r="J6635">
        <f t="shared" si="618"/>
        <v>1</v>
      </c>
      <c r="K6635" s="2">
        <v>46</v>
      </c>
      <c r="L6635" s="3">
        <v>2508.3159999999998</v>
      </c>
      <c r="M6635" s="4">
        <v>7.0000000000000007E-2</v>
      </c>
      <c r="N6635" s="5" t="s">
        <v>67</v>
      </c>
      <c r="O6635" s="3">
        <v>456.81</v>
      </c>
      <c r="P6635" s="3">
        <v>65.989999999999995</v>
      </c>
      <c r="Q6635" s="3">
        <v>8.99</v>
      </c>
      <c r="R6635" s="5" t="s">
        <v>2224</v>
      </c>
      <c r="S6635" s="5" t="s">
        <v>2783</v>
      </c>
      <c r="T6635" s="5" t="str">
        <f t="shared" si="619"/>
        <v>Tamara Willingham</v>
      </c>
      <c r="U6635" t="s">
        <v>3490</v>
      </c>
      <c r="V6635" s="5" t="s">
        <v>47</v>
      </c>
      <c r="W6635" s="5" t="s">
        <v>48</v>
      </c>
      <c r="X6635" s="5" t="s">
        <v>49</v>
      </c>
      <c r="Y6635" s="5" t="s">
        <v>2099</v>
      </c>
      <c r="Z6635" s="5" t="s">
        <v>43</v>
      </c>
      <c r="AA6635" s="4">
        <v>0.56000000000000005</v>
      </c>
      <c r="AB6635" s="1">
        <v>40973</v>
      </c>
      <c r="AC6635" s="1">
        <v>28071</v>
      </c>
      <c r="AD6635">
        <f t="shared" si="620"/>
        <v>2</v>
      </c>
      <c r="AE6635">
        <f t="shared" ca="1" si="621"/>
        <v>47</v>
      </c>
      <c r="AF6635" t="str">
        <f t="shared" ca="1" si="622"/>
        <v>18-64</v>
      </c>
      <c r="AG6635" s="3">
        <f t="shared" si="623"/>
        <v>1.6289958043478259</v>
      </c>
      <c r="AH6635" t="str">
        <f>_xlfn.IFNA(VLOOKUP(Sales_Transactions[[#This Row],[Order ID]],Returned_Items[#All],2,FALSE),"Not Returned")</f>
        <v>Returned</v>
      </c>
    </row>
    <row r="6636" spans="1:34" x14ac:dyDescent="0.25">
      <c r="A6636">
        <v>4324</v>
      </c>
      <c r="C6636" t="s">
        <v>2645</v>
      </c>
      <c r="D6636" s="2" t="str">
        <f>TEXT(MID(Sales_Transactions[[#This Row],[Order Date]],2,5),"d/m/yyy")</f>
        <v>16/7/2011</v>
      </c>
      <c r="E6636" s="2" t="str">
        <f>TEXT(MID(Sales_Transactions[[#This Row],[Order Date]],2,5),"d")</f>
        <v>16</v>
      </c>
      <c r="F6636" s="2" t="str">
        <f>TEXT(MID(Sales_Transactions[[#This Row],[Order Date]],2,5),"m")</f>
        <v>7</v>
      </c>
      <c r="G6636" s="2" t="str">
        <f>TEXT(MID(Sales_Transactions[[#This Row],[Order Date]],2,5),"yyy")</f>
        <v>2011</v>
      </c>
      <c r="H6636" s="2" t="str">
        <f>TEXT(MID(Sales_Transactions[[#This Row],[Order Date]],2,5),"yyy/m")</f>
        <v>2011/7</v>
      </c>
      <c r="I6636" t="s">
        <v>101</v>
      </c>
      <c r="J6636">
        <f t="shared" si="618"/>
        <v>1</v>
      </c>
      <c r="K6636" s="2">
        <v>28</v>
      </c>
      <c r="L6636" s="3">
        <v>1165.33</v>
      </c>
      <c r="M6636" s="4">
        <v>0.04</v>
      </c>
      <c r="N6636" s="5" t="s">
        <v>23</v>
      </c>
      <c r="O6636" s="3">
        <v>154.85</v>
      </c>
      <c r="P6636" s="3">
        <v>40.97</v>
      </c>
      <c r="Q6636" s="3">
        <v>8.99</v>
      </c>
      <c r="R6636" s="5" t="s">
        <v>967</v>
      </c>
      <c r="S6636" s="5" t="s">
        <v>2641</v>
      </c>
      <c r="T6636" s="5" t="str">
        <f t="shared" si="619"/>
        <v>Dan Campbell</v>
      </c>
      <c r="U6636" t="s">
        <v>3490</v>
      </c>
      <c r="V6636" s="5" t="s">
        <v>27</v>
      </c>
      <c r="W6636" s="5" t="s">
        <v>28</v>
      </c>
      <c r="X6636" s="5" t="s">
        <v>124</v>
      </c>
      <c r="Y6636" s="5" t="s">
        <v>1334</v>
      </c>
      <c r="Z6636" s="5" t="s">
        <v>60</v>
      </c>
      <c r="AA6636" s="4">
        <v>0.59</v>
      </c>
      <c r="AB6636" s="1">
        <v>40742</v>
      </c>
      <c r="AC6636" s="1">
        <v>27916</v>
      </c>
      <c r="AD6636">
        <f t="shared" si="620"/>
        <v>2</v>
      </c>
      <c r="AE6636">
        <f t="shared" ca="1" si="621"/>
        <v>48</v>
      </c>
      <c r="AF6636" t="str">
        <f t="shared" ca="1" si="622"/>
        <v>18-64</v>
      </c>
      <c r="AG6636" s="3">
        <f t="shared" si="623"/>
        <v>1.7837004285714286</v>
      </c>
      <c r="AH6636" t="str">
        <f>_xlfn.IFNA(VLOOKUP(Sales_Transactions[[#This Row],[Order ID]],Returned_Items[#All],2,FALSE),"Not Returned")</f>
        <v>Not Returned</v>
      </c>
    </row>
    <row r="6637" spans="1:34" x14ac:dyDescent="0.25">
      <c r="A6637">
        <v>4581</v>
      </c>
      <c r="C6637" t="s">
        <v>2506</v>
      </c>
      <c r="D6637" s="2" t="str">
        <f>TEXT(MID(Sales_Transactions[[#This Row],[Order Date]],2,5),"d/m/yyy")</f>
        <v>3/9/2012</v>
      </c>
      <c r="E6637" s="2" t="str">
        <f>TEXT(MID(Sales_Transactions[[#This Row],[Order Date]],2,5),"d")</f>
        <v>3</v>
      </c>
      <c r="F6637" s="2" t="str">
        <f>TEXT(MID(Sales_Transactions[[#This Row],[Order Date]],2,5),"m")</f>
        <v>9</v>
      </c>
      <c r="G6637" s="2" t="str">
        <f>TEXT(MID(Sales_Transactions[[#This Row],[Order Date]],2,5),"yyy")</f>
        <v>2012</v>
      </c>
      <c r="H6637" s="2" t="str">
        <f>TEXT(MID(Sales_Transactions[[#This Row],[Order Date]],2,5),"yyy/m")</f>
        <v>2012/9</v>
      </c>
      <c r="I6637" t="s">
        <v>52</v>
      </c>
      <c r="J6637">
        <f t="shared" si="618"/>
        <v>1</v>
      </c>
      <c r="K6637" s="2">
        <v>25</v>
      </c>
      <c r="L6637" s="3">
        <v>2325.42</v>
      </c>
      <c r="M6637" s="4">
        <v>0.02</v>
      </c>
      <c r="N6637" s="5" t="s">
        <v>23</v>
      </c>
      <c r="O6637" s="3">
        <v>739.91</v>
      </c>
      <c r="P6637" s="3">
        <v>90.48</v>
      </c>
      <c r="Q6637" s="3">
        <v>19.989999999999998</v>
      </c>
      <c r="R6637" s="5" t="s">
        <v>2606</v>
      </c>
      <c r="S6637" s="5" t="s">
        <v>2607</v>
      </c>
      <c r="T6637" s="5" t="str">
        <f t="shared" si="619"/>
        <v>Thea Hendricks</v>
      </c>
      <c r="U6637" t="s">
        <v>3490</v>
      </c>
      <c r="V6637" s="5" t="s">
        <v>74</v>
      </c>
      <c r="W6637" s="5" t="s">
        <v>28</v>
      </c>
      <c r="X6637" s="5" t="s">
        <v>98</v>
      </c>
      <c r="Y6637" s="5" t="s">
        <v>2073</v>
      </c>
      <c r="Z6637" s="5" t="s">
        <v>43</v>
      </c>
      <c r="AA6637" s="4">
        <v>0.4</v>
      </c>
      <c r="AB6637" s="1">
        <v>41157</v>
      </c>
      <c r="AC6637" s="1">
        <v>27794</v>
      </c>
      <c r="AD6637">
        <f t="shared" si="620"/>
        <v>2</v>
      </c>
      <c r="AE6637">
        <f t="shared" ca="1" si="621"/>
        <v>48</v>
      </c>
      <c r="AF6637" t="str">
        <f t="shared" ca="1" si="622"/>
        <v>18-64</v>
      </c>
      <c r="AG6637" s="3">
        <f t="shared" si="623"/>
        <v>4.41807616</v>
      </c>
      <c r="AH6637" t="str">
        <f>_xlfn.IFNA(VLOOKUP(Sales_Transactions[[#This Row],[Order ID]],Returned_Items[#All],2,FALSE),"Not Returned")</f>
        <v>Not Returned</v>
      </c>
    </row>
    <row r="6638" spans="1:34" x14ac:dyDescent="0.25">
      <c r="A6638">
        <v>4706</v>
      </c>
      <c r="C6638" t="s">
        <v>3427</v>
      </c>
      <c r="D6638" s="2" t="str">
        <f>TEXT(MID(Sales_Transactions[[#This Row],[Order Date]],2,5),"d/m/yyy")</f>
        <v>28/12/2012</v>
      </c>
      <c r="E6638" s="2" t="str">
        <f>TEXT(MID(Sales_Transactions[[#This Row],[Order Date]],2,5),"d")</f>
        <v>28</v>
      </c>
      <c r="F6638" s="2" t="str">
        <f>TEXT(MID(Sales_Transactions[[#This Row],[Order Date]],2,5),"m")</f>
        <v>12</v>
      </c>
      <c r="G6638" s="2" t="str">
        <f>TEXT(MID(Sales_Transactions[[#This Row],[Order Date]],2,5),"yyy")</f>
        <v>2012</v>
      </c>
      <c r="H6638" s="2" t="str">
        <f>TEXT(MID(Sales_Transactions[[#This Row],[Order Date]],2,5),"yyy/m")</f>
        <v>2012/12</v>
      </c>
      <c r="I6638" t="s">
        <v>52</v>
      </c>
      <c r="J6638">
        <f t="shared" si="618"/>
        <v>1</v>
      </c>
      <c r="K6638" s="2">
        <v>30</v>
      </c>
      <c r="L6638" s="3">
        <v>2116.6999999999998</v>
      </c>
      <c r="M6638" s="4">
        <v>0.02</v>
      </c>
      <c r="N6638" s="5" t="s">
        <v>23</v>
      </c>
      <c r="O6638" s="3">
        <v>488.82</v>
      </c>
      <c r="P6638" s="3">
        <v>67.28</v>
      </c>
      <c r="Q6638" s="3">
        <v>19.989999999999998</v>
      </c>
      <c r="R6638" s="5" t="s">
        <v>2748</v>
      </c>
      <c r="S6638" s="5" t="s">
        <v>2749</v>
      </c>
      <c r="T6638" s="5" t="str">
        <f t="shared" si="619"/>
        <v>Bradley Drucker</v>
      </c>
      <c r="U6638" t="s">
        <v>3490</v>
      </c>
      <c r="V6638" s="5" t="s">
        <v>27</v>
      </c>
      <c r="W6638" s="5" t="s">
        <v>28</v>
      </c>
      <c r="X6638" s="5" t="s">
        <v>41</v>
      </c>
      <c r="Y6638" s="5" t="s">
        <v>1079</v>
      </c>
      <c r="Z6638" s="5" t="s">
        <v>43</v>
      </c>
      <c r="AA6638" s="4">
        <v>0.4</v>
      </c>
      <c r="AB6638" s="1">
        <v>41273</v>
      </c>
      <c r="AC6638" s="1">
        <v>27841</v>
      </c>
      <c r="AD6638">
        <f t="shared" si="620"/>
        <v>2</v>
      </c>
      <c r="AE6638">
        <f t="shared" ca="1" si="621"/>
        <v>48</v>
      </c>
      <c r="AF6638" t="str">
        <f t="shared" ca="1" si="622"/>
        <v>18-64</v>
      </c>
      <c r="AG6638" s="3">
        <f t="shared" si="623"/>
        <v>2.9085514666666663</v>
      </c>
      <c r="AH6638" t="str">
        <f>_xlfn.IFNA(VLOOKUP(Sales_Transactions[[#This Row],[Order ID]],Returned_Items[#All],2,FALSE),"Not Returned")</f>
        <v>Not Returned</v>
      </c>
    </row>
    <row r="6639" spans="1:34" x14ac:dyDescent="0.25">
      <c r="A6639">
        <v>4738</v>
      </c>
      <c r="C6639" t="s">
        <v>744</v>
      </c>
      <c r="D6639" s="2" t="str">
        <f>TEXT(MID(Sales_Transactions[[#This Row],[Order Date]],2,5),"d/m/yyy")</f>
        <v>7/4/2012</v>
      </c>
      <c r="E6639" s="2" t="str">
        <f>TEXT(MID(Sales_Transactions[[#This Row],[Order Date]],2,5),"d")</f>
        <v>7</v>
      </c>
      <c r="F6639" s="2" t="str">
        <f>TEXT(MID(Sales_Transactions[[#This Row],[Order Date]],2,5),"m")</f>
        <v>4</v>
      </c>
      <c r="G6639" s="2" t="str">
        <f>TEXT(MID(Sales_Transactions[[#This Row],[Order Date]],2,5),"yyy")</f>
        <v>2012</v>
      </c>
      <c r="H6639" s="2" t="str">
        <f>TEXT(MID(Sales_Transactions[[#This Row],[Order Date]],2,5),"yyy/m")</f>
        <v>2012/4</v>
      </c>
      <c r="I6639" t="s">
        <v>33</v>
      </c>
      <c r="J6639">
        <f t="shared" si="618"/>
        <v>4</v>
      </c>
      <c r="K6639" s="2">
        <v>2</v>
      </c>
      <c r="L6639" s="3">
        <v>10.39</v>
      </c>
      <c r="M6639" s="4">
        <v>0.02</v>
      </c>
      <c r="N6639" s="5" t="s">
        <v>23</v>
      </c>
      <c r="O6639" s="3">
        <v>-7.97</v>
      </c>
      <c r="P6639" s="3">
        <v>4.71</v>
      </c>
      <c r="Q6639" s="3">
        <v>0.7</v>
      </c>
      <c r="R6639" s="5" t="s">
        <v>1789</v>
      </c>
      <c r="S6639" s="5" t="s">
        <v>2822</v>
      </c>
      <c r="T6639" s="5" t="str">
        <f t="shared" si="619"/>
        <v>David Kendrick</v>
      </c>
      <c r="U6639" t="s">
        <v>3490</v>
      </c>
      <c r="V6639" s="5" t="s">
        <v>74</v>
      </c>
      <c r="W6639" s="5" t="s">
        <v>28</v>
      </c>
      <c r="X6639" s="5" t="s">
        <v>82</v>
      </c>
      <c r="Y6639" s="5" t="s">
        <v>117</v>
      </c>
      <c r="Z6639" s="5" t="s">
        <v>84</v>
      </c>
      <c r="AA6639" s="4">
        <v>0.8</v>
      </c>
      <c r="AB6639" s="1">
        <v>41007</v>
      </c>
      <c r="AC6639" s="1">
        <v>28037</v>
      </c>
      <c r="AD6639">
        <f t="shared" si="620"/>
        <v>1</v>
      </c>
      <c r="AE6639">
        <f t="shared" ca="1" si="621"/>
        <v>47</v>
      </c>
      <c r="AF6639" t="str">
        <f t="shared" ca="1" si="622"/>
        <v>18-64</v>
      </c>
      <c r="AG6639" s="3">
        <f t="shared" si="623"/>
        <v>2.704529</v>
      </c>
      <c r="AH6639" t="str">
        <f>_xlfn.IFNA(VLOOKUP(Sales_Transactions[[#This Row],[Order ID]],Returned_Items[#All],2,FALSE),"Not Returned")</f>
        <v>Returned</v>
      </c>
    </row>
    <row r="6640" spans="1:34" x14ac:dyDescent="0.25">
      <c r="A6640">
        <v>4771</v>
      </c>
      <c r="C6640" t="s">
        <v>3054</v>
      </c>
      <c r="D6640" s="2" t="str">
        <f>TEXT(MID(Sales_Transactions[[#This Row],[Order Date]],2,5),"d/m/yyy")</f>
        <v>13/12/2012</v>
      </c>
      <c r="E6640" s="2" t="str">
        <f>TEXT(MID(Sales_Transactions[[#This Row],[Order Date]],2,5),"d")</f>
        <v>13</v>
      </c>
      <c r="F6640" s="2" t="str">
        <f>TEXT(MID(Sales_Transactions[[#This Row],[Order Date]],2,5),"m")</f>
        <v>12</v>
      </c>
      <c r="G6640" s="2" t="str">
        <f>TEXT(MID(Sales_Transactions[[#This Row],[Order Date]],2,5),"yyy")</f>
        <v>2012</v>
      </c>
      <c r="H6640" s="2" t="str">
        <f>TEXT(MID(Sales_Transactions[[#This Row],[Order Date]],2,5),"yyy/m")</f>
        <v>2012/12</v>
      </c>
      <c r="I6640" t="s">
        <v>101</v>
      </c>
      <c r="J6640">
        <f t="shared" si="618"/>
        <v>1</v>
      </c>
      <c r="K6640" s="2">
        <v>4</v>
      </c>
      <c r="L6640" s="3">
        <v>135.928</v>
      </c>
      <c r="M6640" s="4">
        <v>0.04</v>
      </c>
      <c r="N6640" s="5" t="s">
        <v>34</v>
      </c>
      <c r="O6640" s="3">
        <v>-126.47</v>
      </c>
      <c r="P6640" s="3">
        <v>31.76</v>
      </c>
      <c r="Q6640" s="3">
        <v>45.51</v>
      </c>
      <c r="R6640" s="5" t="s">
        <v>2660</v>
      </c>
      <c r="S6640" s="5" t="s">
        <v>2661</v>
      </c>
      <c r="T6640" s="5" t="str">
        <f t="shared" si="619"/>
        <v>Christy Brittain</v>
      </c>
      <c r="U6640" t="s">
        <v>3490</v>
      </c>
      <c r="V6640" s="5" t="s">
        <v>37</v>
      </c>
      <c r="W6640" s="5" t="s">
        <v>57</v>
      </c>
      <c r="X6640" s="5" t="s">
        <v>107</v>
      </c>
      <c r="Y6640" s="5" t="s">
        <v>1032</v>
      </c>
      <c r="Z6640" s="5" t="s">
        <v>106</v>
      </c>
      <c r="AA6640" s="4">
        <v>0.65</v>
      </c>
      <c r="AB6640" s="1">
        <v>41258</v>
      </c>
      <c r="AC6640" s="1">
        <v>27792</v>
      </c>
      <c r="AD6640">
        <f t="shared" si="620"/>
        <v>2</v>
      </c>
      <c r="AE6640">
        <f t="shared" ca="1" si="621"/>
        <v>48</v>
      </c>
      <c r="AF6640" t="str">
        <f t="shared" ca="1" si="622"/>
        <v>18-64</v>
      </c>
      <c r="AG6640" s="3">
        <f t="shared" si="623"/>
        <v>19.314323999999999</v>
      </c>
      <c r="AH6640" t="str">
        <f>_xlfn.IFNA(VLOOKUP(Sales_Transactions[[#This Row],[Order ID]],Returned_Items[#All],2,FALSE),"Not Returned")</f>
        <v>Not Returned</v>
      </c>
    </row>
    <row r="6641" spans="1:34" x14ac:dyDescent="0.25">
      <c r="A6641">
        <v>4804</v>
      </c>
      <c r="C6641" t="s">
        <v>2821</v>
      </c>
      <c r="D6641" s="2" t="str">
        <f>TEXT(MID(Sales_Transactions[[#This Row],[Order Date]],2,5),"d/m/yyy")</f>
        <v>27/1/2012</v>
      </c>
      <c r="E6641" s="2" t="str">
        <f>TEXT(MID(Sales_Transactions[[#This Row],[Order Date]],2,5),"d")</f>
        <v>27</v>
      </c>
      <c r="F6641" s="2" t="str">
        <f>TEXT(MID(Sales_Transactions[[#This Row],[Order Date]],2,5),"m")</f>
        <v>1</v>
      </c>
      <c r="G6641" s="2" t="str">
        <f>TEXT(MID(Sales_Transactions[[#This Row],[Order Date]],2,5),"yyy")</f>
        <v>2012</v>
      </c>
      <c r="H6641" s="2" t="str">
        <f>TEXT(MID(Sales_Transactions[[#This Row],[Order Date]],2,5),"yyy/m")</f>
        <v>2012/1</v>
      </c>
      <c r="I6641" t="s">
        <v>33</v>
      </c>
      <c r="J6641">
        <f t="shared" si="618"/>
        <v>4</v>
      </c>
      <c r="K6641" s="2">
        <v>13</v>
      </c>
      <c r="L6641" s="3">
        <v>463.83</v>
      </c>
      <c r="M6641" s="4">
        <v>0</v>
      </c>
      <c r="N6641" s="5" t="s">
        <v>23</v>
      </c>
      <c r="O6641" s="3">
        <v>103.26</v>
      </c>
      <c r="P6641" s="3">
        <v>33.979999999999997</v>
      </c>
      <c r="Q6641" s="3">
        <v>1.99</v>
      </c>
      <c r="R6641" s="5" t="s">
        <v>3072</v>
      </c>
      <c r="S6641" s="5" t="s">
        <v>1952</v>
      </c>
      <c r="T6641" s="5" t="str">
        <f t="shared" si="619"/>
        <v>Kean Thornton</v>
      </c>
      <c r="U6641" t="s">
        <v>3490</v>
      </c>
      <c r="V6641" s="5" t="s">
        <v>47</v>
      </c>
      <c r="W6641" s="5" t="s">
        <v>48</v>
      </c>
      <c r="X6641" s="5" t="s">
        <v>87</v>
      </c>
      <c r="Y6641" s="5" t="s">
        <v>2729</v>
      </c>
      <c r="Z6641" s="5" t="s">
        <v>60</v>
      </c>
      <c r="AA6641" s="4">
        <v>0.45</v>
      </c>
      <c r="AB6641" s="1">
        <v>40936</v>
      </c>
      <c r="AC6641" s="1">
        <v>27857</v>
      </c>
      <c r="AD6641">
        <f t="shared" si="620"/>
        <v>1</v>
      </c>
      <c r="AE6641">
        <f t="shared" ca="1" si="621"/>
        <v>48</v>
      </c>
      <c r="AF6641" t="str">
        <f t="shared" ca="1" si="622"/>
        <v>18-64</v>
      </c>
      <c r="AG6641" s="3">
        <f t="shared" si="623"/>
        <v>2.766923076923077</v>
      </c>
      <c r="AH6641" t="str">
        <f>_xlfn.IFNA(VLOOKUP(Sales_Transactions[[#This Row],[Order ID]],Returned_Items[#All],2,FALSE),"Not Returned")</f>
        <v>Not Returned</v>
      </c>
    </row>
    <row r="6642" spans="1:34" x14ac:dyDescent="0.25">
      <c r="A6642">
        <v>4870</v>
      </c>
      <c r="C6642" t="s">
        <v>439</v>
      </c>
      <c r="D6642" s="2" t="str">
        <f>TEXT(MID(Sales_Transactions[[#This Row],[Order Date]],2,5),"d/m/yyy")</f>
        <v>5/8/2009</v>
      </c>
      <c r="E6642" s="2" t="str">
        <f>TEXT(MID(Sales_Transactions[[#This Row],[Order Date]],2,5),"d")</f>
        <v>5</v>
      </c>
      <c r="F6642" s="2" t="str">
        <f>TEXT(MID(Sales_Transactions[[#This Row],[Order Date]],2,5),"m")</f>
        <v>8</v>
      </c>
      <c r="G6642" s="2" t="str">
        <f>TEXT(MID(Sales_Transactions[[#This Row],[Order Date]],2,5),"yyy")</f>
        <v>2009</v>
      </c>
      <c r="H6642" s="2" t="str">
        <f>TEXT(MID(Sales_Transactions[[#This Row],[Order Date]],2,5),"yyy/m")</f>
        <v>2009/8</v>
      </c>
      <c r="I6642" t="s">
        <v>78</v>
      </c>
      <c r="J6642">
        <f t="shared" si="618"/>
        <v>3</v>
      </c>
      <c r="K6642" s="2">
        <v>44</v>
      </c>
      <c r="L6642" s="3">
        <v>17248.09</v>
      </c>
      <c r="M6642" s="4">
        <v>0.08</v>
      </c>
      <c r="N6642" s="5" t="s">
        <v>34</v>
      </c>
      <c r="O6642" s="3">
        <v>2048.63</v>
      </c>
      <c r="P6642" s="3">
        <v>400.98</v>
      </c>
      <c r="Q6642" s="3">
        <v>42.52</v>
      </c>
      <c r="R6642" s="5" t="s">
        <v>1287</v>
      </c>
      <c r="S6642" s="5" t="s">
        <v>1436</v>
      </c>
      <c r="T6642" s="5" t="str">
        <f t="shared" si="619"/>
        <v>Luke Foster</v>
      </c>
      <c r="U6642" t="s">
        <v>3490</v>
      </c>
      <c r="V6642" s="5" t="s">
        <v>47</v>
      </c>
      <c r="W6642" s="5" t="s">
        <v>57</v>
      </c>
      <c r="X6642" s="5" t="s">
        <v>107</v>
      </c>
      <c r="Y6642" s="5" t="s">
        <v>2012</v>
      </c>
      <c r="Z6642" s="5" t="s">
        <v>106</v>
      </c>
      <c r="AA6642" s="4">
        <v>0.71</v>
      </c>
      <c r="AB6642" s="1">
        <v>40031</v>
      </c>
      <c r="AC6642" s="1">
        <v>7647</v>
      </c>
      <c r="AD6642">
        <f t="shared" si="620"/>
        <v>1</v>
      </c>
      <c r="AE6642">
        <f t="shared" ca="1" si="621"/>
        <v>103</v>
      </c>
      <c r="AF6642" t="str">
        <f t="shared" ca="1" si="622"/>
        <v>Over 65</v>
      </c>
      <c r="AG6642" s="3">
        <f t="shared" si="623"/>
        <v>10.072254909090908</v>
      </c>
      <c r="AH6642" t="str">
        <f>_xlfn.IFNA(VLOOKUP(Sales_Transactions[[#This Row],[Order ID]],Returned_Items[#All],2,FALSE),"Not Returned")</f>
        <v>Not Returned</v>
      </c>
    </row>
    <row r="6643" spans="1:34" x14ac:dyDescent="0.25">
      <c r="A6643">
        <v>4931</v>
      </c>
      <c r="C6643" t="s">
        <v>1579</v>
      </c>
      <c r="D6643" s="2" t="str">
        <f>TEXT(MID(Sales_Transactions[[#This Row],[Order Date]],2,5),"d/m/yyy")</f>
        <v>16/11/2009</v>
      </c>
      <c r="E6643" s="2" t="str">
        <f>TEXT(MID(Sales_Transactions[[#This Row],[Order Date]],2,5),"d")</f>
        <v>16</v>
      </c>
      <c r="F6643" s="2" t="str">
        <f>TEXT(MID(Sales_Transactions[[#This Row],[Order Date]],2,5),"m")</f>
        <v>11</v>
      </c>
      <c r="G6643" s="2" t="str">
        <f>TEXT(MID(Sales_Transactions[[#This Row],[Order Date]],2,5),"yyy")</f>
        <v>2009</v>
      </c>
      <c r="H6643" s="2" t="str">
        <f>TEXT(MID(Sales_Transactions[[#This Row],[Order Date]],2,5),"yyy/m")</f>
        <v>2009/11</v>
      </c>
      <c r="I6643" t="s">
        <v>101</v>
      </c>
      <c r="J6643">
        <f t="shared" si="618"/>
        <v>1</v>
      </c>
      <c r="K6643" s="2">
        <v>22</v>
      </c>
      <c r="L6643" s="3">
        <v>168.31</v>
      </c>
      <c r="M6643" s="4">
        <v>0.1</v>
      </c>
      <c r="N6643" s="5" t="s">
        <v>23</v>
      </c>
      <c r="O6643" s="3">
        <v>46.49</v>
      </c>
      <c r="P6643" s="3">
        <v>8.17</v>
      </c>
      <c r="Q6643" s="3">
        <v>1.69</v>
      </c>
      <c r="R6643" s="5" t="s">
        <v>906</v>
      </c>
      <c r="S6643" s="5" t="s">
        <v>2651</v>
      </c>
      <c r="T6643" s="5" t="str">
        <f t="shared" si="619"/>
        <v>Giulietta Dortch</v>
      </c>
      <c r="U6643" t="s">
        <v>3490</v>
      </c>
      <c r="V6643" s="5" t="s">
        <v>47</v>
      </c>
      <c r="W6643" s="5" t="s">
        <v>28</v>
      </c>
      <c r="X6643" s="5" t="s">
        <v>75</v>
      </c>
      <c r="Y6643" s="5" t="s">
        <v>2386</v>
      </c>
      <c r="Z6643" s="5" t="s">
        <v>84</v>
      </c>
      <c r="AA6643" s="4">
        <v>0.38</v>
      </c>
      <c r="AB6643" s="1">
        <v>40133</v>
      </c>
      <c r="AC6643" s="1">
        <v>27468</v>
      </c>
      <c r="AD6643">
        <f t="shared" si="620"/>
        <v>0</v>
      </c>
      <c r="AE6643">
        <f t="shared" ca="1" si="621"/>
        <v>49</v>
      </c>
      <c r="AF6643" t="str">
        <f t="shared" ca="1" si="622"/>
        <v>18-64</v>
      </c>
      <c r="AG6643" s="3">
        <f t="shared" si="623"/>
        <v>0.44781045454545454</v>
      </c>
      <c r="AH6643" t="str">
        <f>_xlfn.IFNA(VLOOKUP(Sales_Transactions[[#This Row],[Order ID]],Returned_Items[#All],2,FALSE),"Not Returned")</f>
        <v>Not Returned</v>
      </c>
    </row>
    <row r="6644" spans="1:34" x14ac:dyDescent="0.25">
      <c r="A6644">
        <v>4931</v>
      </c>
      <c r="C6644" t="s">
        <v>1579</v>
      </c>
      <c r="D6644" s="2" t="str">
        <f>TEXT(MID(Sales_Transactions[[#This Row],[Order Date]],2,5),"d/m/yyy")</f>
        <v>16/11/2009</v>
      </c>
      <c r="E6644" s="2" t="str">
        <f>TEXT(MID(Sales_Transactions[[#This Row],[Order Date]],2,5),"d")</f>
        <v>16</v>
      </c>
      <c r="F6644" s="2" t="str">
        <f>TEXT(MID(Sales_Transactions[[#This Row],[Order Date]],2,5),"m")</f>
        <v>11</v>
      </c>
      <c r="G6644" s="2" t="str">
        <f>TEXT(MID(Sales_Transactions[[#This Row],[Order Date]],2,5),"yyy")</f>
        <v>2009</v>
      </c>
      <c r="H6644" s="2" t="str">
        <f>TEXT(MID(Sales_Transactions[[#This Row],[Order Date]],2,5),"yyy/m")</f>
        <v>2009/11</v>
      </c>
      <c r="I6644" t="s">
        <v>101</v>
      </c>
      <c r="J6644">
        <f t="shared" si="618"/>
        <v>1</v>
      </c>
      <c r="K6644" s="2">
        <v>45</v>
      </c>
      <c r="L6644" s="3">
        <v>4282.7250000000004</v>
      </c>
      <c r="M6644" s="4">
        <v>0.03</v>
      </c>
      <c r="N6644" s="5" t="s">
        <v>23</v>
      </c>
      <c r="O6644" s="3">
        <v>1371.74</v>
      </c>
      <c r="P6644" s="3">
        <v>110.99</v>
      </c>
      <c r="Q6644" s="3">
        <v>2.5</v>
      </c>
      <c r="R6644" s="5" t="s">
        <v>906</v>
      </c>
      <c r="S6644" s="5" t="s">
        <v>2651</v>
      </c>
      <c r="T6644" s="5" t="str">
        <f t="shared" si="619"/>
        <v>Giulietta Dortch</v>
      </c>
      <c r="U6644" t="s">
        <v>3490</v>
      </c>
      <c r="V6644" s="5" t="s">
        <v>47</v>
      </c>
      <c r="W6644" s="5" t="s">
        <v>48</v>
      </c>
      <c r="X6644" s="5" t="s">
        <v>49</v>
      </c>
      <c r="Y6644" s="5" t="s">
        <v>827</v>
      </c>
      <c r="Z6644" s="5" t="s">
        <v>43</v>
      </c>
      <c r="AA6644" s="4">
        <v>0.56999999999999995</v>
      </c>
      <c r="AB6644" s="1">
        <v>40135</v>
      </c>
      <c r="AC6644" s="1">
        <v>27500</v>
      </c>
      <c r="AD6644">
        <f t="shared" si="620"/>
        <v>2</v>
      </c>
      <c r="AE6644">
        <f t="shared" ca="1" si="621"/>
        <v>49</v>
      </c>
      <c r="AF6644" t="str">
        <f t="shared" ca="1" si="622"/>
        <v>18-64</v>
      </c>
      <c r="AG6644" s="3">
        <f t="shared" si="623"/>
        <v>2.5212600666666662</v>
      </c>
      <c r="AH6644" t="str">
        <f>_xlfn.IFNA(VLOOKUP(Sales_Transactions[[#This Row],[Order ID]],Returned_Items[#All],2,FALSE),"Not Returned")</f>
        <v>Not Returned</v>
      </c>
    </row>
    <row r="6645" spans="1:34" x14ac:dyDescent="0.25">
      <c r="A6645">
        <v>5094</v>
      </c>
      <c r="C6645" t="s">
        <v>2982</v>
      </c>
      <c r="D6645" s="2" t="str">
        <f>TEXT(MID(Sales_Transactions[[#This Row],[Order Date]],2,5),"d/m/yyy")</f>
        <v>28/3/2010</v>
      </c>
      <c r="E6645" s="2" t="str">
        <f>TEXT(MID(Sales_Transactions[[#This Row],[Order Date]],2,5),"d")</f>
        <v>28</v>
      </c>
      <c r="F6645" s="2" t="str">
        <f>TEXT(MID(Sales_Transactions[[#This Row],[Order Date]],2,5),"m")</f>
        <v>3</v>
      </c>
      <c r="G6645" s="2" t="str">
        <f>TEXT(MID(Sales_Transactions[[#This Row],[Order Date]],2,5),"yyy")</f>
        <v>2010</v>
      </c>
      <c r="H6645" s="2" t="str">
        <f>TEXT(MID(Sales_Transactions[[#This Row],[Order Date]],2,5),"yyy/m")</f>
        <v>2010/3</v>
      </c>
      <c r="I6645" t="s">
        <v>52</v>
      </c>
      <c r="J6645">
        <f t="shared" si="618"/>
        <v>1</v>
      </c>
      <c r="K6645" s="2">
        <v>2</v>
      </c>
      <c r="L6645" s="3">
        <v>79.58</v>
      </c>
      <c r="M6645" s="4">
        <v>0.06</v>
      </c>
      <c r="N6645" s="5" t="s">
        <v>23</v>
      </c>
      <c r="O6645" s="3">
        <v>-38.28</v>
      </c>
      <c r="P6645" s="3">
        <v>37.44</v>
      </c>
      <c r="Q6645" s="3">
        <v>4.2699999999999996</v>
      </c>
      <c r="R6645" s="5" t="s">
        <v>1583</v>
      </c>
      <c r="S6645" s="5" t="s">
        <v>1219</v>
      </c>
      <c r="T6645" s="5" t="str">
        <f t="shared" si="619"/>
        <v>Mark Haberlin</v>
      </c>
      <c r="U6645" t="s">
        <v>3490</v>
      </c>
      <c r="V6645" s="5" t="s">
        <v>27</v>
      </c>
      <c r="W6645" s="5" t="s">
        <v>28</v>
      </c>
      <c r="X6645" s="5" t="s">
        <v>124</v>
      </c>
      <c r="Y6645" s="5" t="s">
        <v>3211</v>
      </c>
      <c r="Z6645" s="5" t="s">
        <v>84</v>
      </c>
      <c r="AA6645" s="4">
        <v>0.46</v>
      </c>
      <c r="AB6645" s="1">
        <v>40267</v>
      </c>
      <c r="AC6645" s="1">
        <v>27682</v>
      </c>
      <c r="AD6645">
        <f t="shared" si="620"/>
        <v>2</v>
      </c>
      <c r="AE6645">
        <f t="shared" ca="1" si="621"/>
        <v>48</v>
      </c>
      <c r="AF6645" t="str">
        <f t="shared" ca="1" si="622"/>
        <v>18-64</v>
      </c>
      <c r="AG6645" s="3">
        <f t="shared" si="623"/>
        <v>20.843767999999997</v>
      </c>
      <c r="AH6645" t="str">
        <f>_xlfn.IFNA(VLOOKUP(Sales_Transactions[[#This Row],[Order ID]],Returned_Items[#All],2,FALSE),"Not Returned")</f>
        <v>Not Returned</v>
      </c>
    </row>
    <row r="6646" spans="1:34" x14ac:dyDescent="0.25">
      <c r="A6646">
        <v>5188</v>
      </c>
      <c r="C6646" t="s">
        <v>1372</v>
      </c>
      <c r="D6646" s="2" t="str">
        <f>TEXT(MID(Sales_Transactions[[#This Row],[Order Date]],2,5),"d/m/yyy")</f>
        <v>1/3/2011</v>
      </c>
      <c r="E6646" s="2" t="str">
        <f>TEXT(MID(Sales_Transactions[[#This Row],[Order Date]],2,5),"d")</f>
        <v>1</v>
      </c>
      <c r="F6646" s="2" t="str">
        <f>TEXT(MID(Sales_Transactions[[#This Row],[Order Date]],2,5),"m")</f>
        <v>3</v>
      </c>
      <c r="G6646" s="2" t="str">
        <f>TEXT(MID(Sales_Transactions[[#This Row],[Order Date]],2,5),"yyy")</f>
        <v>2011</v>
      </c>
      <c r="H6646" s="2" t="str">
        <f>TEXT(MID(Sales_Transactions[[#This Row],[Order Date]],2,5),"yyy/m")</f>
        <v>2011/3</v>
      </c>
      <c r="I6646" t="s">
        <v>52</v>
      </c>
      <c r="J6646">
        <f t="shared" si="618"/>
        <v>1</v>
      </c>
      <c r="K6646" s="2">
        <v>24</v>
      </c>
      <c r="L6646" s="3">
        <v>192.8</v>
      </c>
      <c r="M6646" s="4">
        <v>0.05</v>
      </c>
      <c r="N6646" s="5" t="s">
        <v>23</v>
      </c>
      <c r="O6646" s="3">
        <v>31</v>
      </c>
      <c r="P6646" s="3">
        <v>8.01</v>
      </c>
      <c r="Q6646" s="3">
        <v>2.87</v>
      </c>
      <c r="R6646" s="5" t="s">
        <v>2748</v>
      </c>
      <c r="S6646" s="5" t="s">
        <v>2749</v>
      </c>
      <c r="T6646" s="5" t="str">
        <f t="shared" si="619"/>
        <v>Bradley Drucker</v>
      </c>
      <c r="U6646" t="s">
        <v>3490</v>
      </c>
      <c r="V6646" s="5" t="s">
        <v>27</v>
      </c>
      <c r="W6646" s="5" t="s">
        <v>28</v>
      </c>
      <c r="X6646" s="5" t="s">
        <v>75</v>
      </c>
      <c r="Y6646" s="5" t="s">
        <v>1195</v>
      </c>
      <c r="Z6646" s="5" t="s">
        <v>84</v>
      </c>
      <c r="AA6646" s="4">
        <v>0.4</v>
      </c>
      <c r="AB6646" s="1">
        <v>40606</v>
      </c>
      <c r="AC6646" s="1">
        <v>27648</v>
      </c>
      <c r="AD6646">
        <f t="shared" si="620"/>
        <v>3</v>
      </c>
      <c r="AE6646">
        <f t="shared" ca="1" si="621"/>
        <v>48</v>
      </c>
      <c r="AF6646" t="str">
        <f t="shared" ca="1" si="622"/>
        <v>18-64</v>
      </c>
      <c r="AG6646" s="3">
        <f t="shared" si="623"/>
        <v>0.4531664583333333</v>
      </c>
      <c r="AH6646" t="str">
        <f>_xlfn.IFNA(VLOOKUP(Sales_Transactions[[#This Row],[Order ID]],Returned_Items[#All],2,FALSE),"Not Returned")</f>
        <v>Not Returned</v>
      </c>
    </row>
    <row r="6647" spans="1:34" x14ac:dyDescent="0.25">
      <c r="A6647">
        <v>5189</v>
      </c>
      <c r="C6647" t="s">
        <v>815</v>
      </c>
      <c r="D6647" s="2" t="str">
        <f>TEXT(MID(Sales_Transactions[[#This Row],[Order Date]],2,5),"d/m/yyy")</f>
        <v>25/11/2010</v>
      </c>
      <c r="E6647" s="2" t="str">
        <f>TEXT(MID(Sales_Transactions[[#This Row],[Order Date]],2,5),"d")</f>
        <v>25</v>
      </c>
      <c r="F6647" s="2" t="str">
        <f>TEXT(MID(Sales_Transactions[[#This Row],[Order Date]],2,5),"m")</f>
        <v>11</v>
      </c>
      <c r="G6647" s="2" t="str">
        <f>TEXT(MID(Sales_Transactions[[#This Row],[Order Date]],2,5),"yyy")</f>
        <v>2010</v>
      </c>
      <c r="H6647" s="2" t="str">
        <f>TEXT(MID(Sales_Transactions[[#This Row],[Order Date]],2,5),"yyy/m")</f>
        <v>2010/11</v>
      </c>
      <c r="I6647" t="s">
        <v>22</v>
      </c>
      <c r="J6647">
        <f t="shared" si="618"/>
        <v>2</v>
      </c>
      <c r="K6647" s="2">
        <v>12</v>
      </c>
      <c r="L6647" s="3">
        <v>900.06</v>
      </c>
      <c r="M6647" s="4">
        <v>0.05</v>
      </c>
      <c r="N6647" s="5" t="s">
        <v>23</v>
      </c>
      <c r="O6647" s="3">
        <v>-221.12</v>
      </c>
      <c r="P6647" s="3">
        <v>73.98</v>
      </c>
      <c r="Q6647" s="3">
        <v>14.52</v>
      </c>
      <c r="R6647" s="5" t="s">
        <v>931</v>
      </c>
      <c r="S6647" s="5" t="s">
        <v>548</v>
      </c>
      <c r="T6647" s="5" t="str">
        <f t="shared" si="619"/>
        <v>Evan Henry</v>
      </c>
      <c r="U6647" t="s">
        <v>3490</v>
      </c>
      <c r="V6647" s="5" t="s">
        <v>47</v>
      </c>
      <c r="W6647" s="5" t="s">
        <v>48</v>
      </c>
      <c r="X6647" s="5" t="s">
        <v>87</v>
      </c>
      <c r="Y6647" s="5" t="s">
        <v>1426</v>
      </c>
      <c r="Z6647" s="5" t="s">
        <v>43</v>
      </c>
      <c r="AA6647" s="4">
        <v>0.65</v>
      </c>
      <c r="AB6647" s="1">
        <v>40514</v>
      </c>
      <c r="AC6647" s="1">
        <v>27446</v>
      </c>
      <c r="AD6647">
        <f t="shared" si="620"/>
        <v>7</v>
      </c>
      <c r="AE6647">
        <f t="shared" ca="1" si="621"/>
        <v>49</v>
      </c>
      <c r="AF6647" t="str">
        <f t="shared" ca="1" si="622"/>
        <v>18-64</v>
      </c>
      <c r="AG6647" s="3">
        <f t="shared" si="623"/>
        <v>7.3719174999999995</v>
      </c>
      <c r="AH6647" t="str">
        <f>_xlfn.IFNA(VLOOKUP(Sales_Transactions[[#This Row],[Order ID]],Returned_Items[#All],2,FALSE),"Not Returned")</f>
        <v>Returned</v>
      </c>
    </row>
    <row r="6648" spans="1:34" x14ac:dyDescent="0.25">
      <c r="A6648">
        <v>5408</v>
      </c>
      <c r="C6648" t="s">
        <v>1910</v>
      </c>
      <c r="D6648" s="2" t="str">
        <f>TEXT(MID(Sales_Transactions[[#This Row],[Order Date]],2,5),"d/m/yyy")</f>
        <v>20/7/2012</v>
      </c>
      <c r="E6648" s="2" t="str">
        <f>TEXT(MID(Sales_Transactions[[#This Row],[Order Date]],2,5),"d")</f>
        <v>20</v>
      </c>
      <c r="F6648" s="2" t="str">
        <f>TEXT(MID(Sales_Transactions[[#This Row],[Order Date]],2,5),"m")</f>
        <v>7</v>
      </c>
      <c r="G6648" s="2" t="str">
        <f>TEXT(MID(Sales_Transactions[[#This Row],[Order Date]],2,5),"yyy")</f>
        <v>2012</v>
      </c>
      <c r="H6648" s="2" t="str">
        <f>TEXT(MID(Sales_Transactions[[#This Row],[Order Date]],2,5),"yyy/m")</f>
        <v>2012/7</v>
      </c>
      <c r="I6648" t="s">
        <v>22</v>
      </c>
      <c r="J6648">
        <f t="shared" si="618"/>
        <v>2</v>
      </c>
      <c r="K6648" s="2">
        <v>20</v>
      </c>
      <c r="L6648" s="3">
        <v>88.82</v>
      </c>
      <c r="M6648" s="4">
        <v>0.01</v>
      </c>
      <c r="N6648" s="5" t="s">
        <v>23</v>
      </c>
      <c r="O6648" s="3">
        <v>38.35</v>
      </c>
      <c r="P6648" s="3">
        <v>4.13</v>
      </c>
      <c r="Q6648" s="3">
        <v>0.5</v>
      </c>
      <c r="R6648" s="5" t="s">
        <v>2066</v>
      </c>
      <c r="S6648" s="5" t="s">
        <v>2772</v>
      </c>
      <c r="T6648" s="5" t="str">
        <f t="shared" si="619"/>
        <v>Bobby Elias</v>
      </c>
      <c r="U6648" t="s">
        <v>3490</v>
      </c>
      <c r="V6648" s="5" t="s">
        <v>27</v>
      </c>
      <c r="W6648" s="5" t="s">
        <v>28</v>
      </c>
      <c r="X6648" s="5" t="s">
        <v>115</v>
      </c>
      <c r="Y6648" s="5" t="s">
        <v>275</v>
      </c>
      <c r="Z6648" s="5" t="s">
        <v>43</v>
      </c>
      <c r="AA6648" s="4">
        <v>0.39</v>
      </c>
      <c r="AB6648" s="1">
        <v>41117</v>
      </c>
      <c r="AC6648" s="1">
        <v>27511</v>
      </c>
      <c r="AD6648">
        <f t="shared" si="620"/>
        <v>7</v>
      </c>
      <c r="AE6648">
        <f t="shared" ca="1" si="621"/>
        <v>49</v>
      </c>
      <c r="AF6648" t="str">
        <f t="shared" ca="1" si="622"/>
        <v>18-64</v>
      </c>
      <c r="AG6648" s="3">
        <f t="shared" si="623"/>
        <v>0.23147935</v>
      </c>
      <c r="AH6648" t="str">
        <f>_xlfn.IFNA(VLOOKUP(Sales_Transactions[[#This Row],[Order ID]],Returned_Items[#All],2,FALSE),"Not Returned")</f>
        <v>Not Returned</v>
      </c>
    </row>
    <row r="6649" spans="1:34" x14ac:dyDescent="0.25">
      <c r="A6649">
        <v>5408</v>
      </c>
      <c r="C6649" t="s">
        <v>1910</v>
      </c>
      <c r="D6649" s="2" t="str">
        <f>TEXT(MID(Sales_Transactions[[#This Row],[Order Date]],2,5),"d/m/yyy")</f>
        <v>20/7/2012</v>
      </c>
      <c r="E6649" s="2" t="str">
        <f>TEXT(MID(Sales_Transactions[[#This Row],[Order Date]],2,5),"d")</f>
        <v>20</v>
      </c>
      <c r="F6649" s="2" t="str">
        <f>TEXT(MID(Sales_Transactions[[#This Row],[Order Date]],2,5),"m")</f>
        <v>7</v>
      </c>
      <c r="G6649" s="2" t="str">
        <f>TEXT(MID(Sales_Transactions[[#This Row],[Order Date]],2,5),"yyy")</f>
        <v>2012</v>
      </c>
      <c r="H6649" s="2" t="str">
        <f>TEXT(MID(Sales_Transactions[[#This Row],[Order Date]],2,5),"yyy/m")</f>
        <v>2012/7</v>
      </c>
      <c r="I6649" t="s">
        <v>22</v>
      </c>
      <c r="J6649">
        <f t="shared" si="618"/>
        <v>2</v>
      </c>
      <c r="K6649" s="2">
        <v>11</v>
      </c>
      <c r="L6649" s="3">
        <v>2392.23</v>
      </c>
      <c r="M6649" s="4">
        <v>0.04</v>
      </c>
      <c r="N6649" s="5" t="s">
        <v>23</v>
      </c>
      <c r="O6649" s="3">
        <v>1216.74</v>
      </c>
      <c r="P6649" s="3">
        <v>209.84</v>
      </c>
      <c r="Q6649" s="3">
        <v>21.21</v>
      </c>
      <c r="R6649" s="5" t="s">
        <v>2066</v>
      </c>
      <c r="S6649" s="5" t="s">
        <v>2772</v>
      </c>
      <c r="T6649" s="5" t="str">
        <f t="shared" si="619"/>
        <v>Bobby Elias</v>
      </c>
      <c r="U6649" t="s">
        <v>3490</v>
      </c>
      <c r="V6649" s="5" t="s">
        <v>27</v>
      </c>
      <c r="W6649" s="5" t="s">
        <v>57</v>
      </c>
      <c r="X6649" s="5" t="s">
        <v>58</v>
      </c>
      <c r="Y6649" s="5" t="s">
        <v>2183</v>
      </c>
      <c r="Z6649" s="5" t="s">
        <v>31</v>
      </c>
      <c r="AA6649" s="4">
        <v>0.59</v>
      </c>
      <c r="AB6649" s="1">
        <v>41119</v>
      </c>
      <c r="AC6649" s="1">
        <v>27713</v>
      </c>
      <c r="AD6649">
        <f t="shared" si="620"/>
        <v>9</v>
      </c>
      <c r="AE6649">
        <f t="shared" ca="1" si="621"/>
        <v>48</v>
      </c>
      <c r="AF6649" t="str">
        <f t="shared" ca="1" si="622"/>
        <v>18-64</v>
      </c>
      <c r="AG6649" s="3">
        <f t="shared" si="623"/>
        <v>20.996914909090911</v>
      </c>
      <c r="AH6649" t="str">
        <f>_xlfn.IFNA(VLOOKUP(Sales_Transactions[[#This Row],[Order ID]],Returned_Items[#All],2,FALSE),"Not Returned")</f>
        <v>Not Returned</v>
      </c>
    </row>
    <row r="6650" spans="1:34" x14ac:dyDescent="0.25">
      <c r="A6650">
        <v>5472</v>
      </c>
      <c r="C6650" t="s">
        <v>1696</v>
      </c>
      <c r="D6650" s="2" t="str">
        <f>TEXT(MID(Sales_Transactions[[#This Row],[Order Date]],2,5),"d/m/yyy")</f>
        <v>10/4/2010</v>
      </c>
      <c r="E6650" s="2" t="str">
        <f>TEXT(MID(Sales_Transactions[[#This Row],[Order Date]],2,5),"d")</f>
        <v>10</v>
      </c>
      <c r="F6650" s="2" t="str">
        <f>TEXT(MID(Sales_Transactions[[#This Row],[Order Date]],2,5),"m")</f>
        <v>4</v>
      </c>
      <c r="G6650" s="2" t="str">
        <f>TEXT(MID(Sales_Transactions[[#This Row],[Order Date]],2,5),"yyy")</f>
        <v>2010</v>
      </c>
      <c r="H6650" s="2" t="str">
        <f>TEXT(MID(Sales_Transactions[[#This Row],[Order Date]],2,5),"yyy/m")</f>
        <v>2010/4</v>
      </c>
      <c r="I6650" t="s">
        <v>22</v>
      </c>
      <c r="J6650">
        <f t="shared" si="618"/>
        <v>2</v>
      </c>
      <c r="K6650" s="2">
        <v>32</v>
      </c>
      <c r="L6650" s="3">
        <v>216.08</v>
      </c>
      <c r="M6650" s="4">
        <v>0</v>
      </c>
      <c r="N6650" s="5" t="s">
        <v>23</v>
      </c>
      <c r="O6650" s="3">
        <v>-84.33</v>
      </c>
      <c r="P6650" s="3">
        <v>6.48</v>
      </c>
      <c r="Q6650" s="3">
        <v>6.65</v>
      </c>
      <c r="R6650" s="5" t="s">
        <v>2618</v>
      </c>
      <c r="S6650" s="5" t="s">
        <v>1053</v>
      </c>
      <c r="T6650" s="5" t="str">
        <f t="shared" si="619"/>
        <v>Karl Brown</v>
      </c>
      <c r="U6650" t="s">
        <v>3490</v>
      </c>
      <c r="V6650" s="5" t="s">
        <v>47</v>
      </c>
      <c r="W6650" s="5" t="s">
        <v>28</v>
      </c>
      <c r="X6650" s="5" t="s">
        <v>75</v>
      </c>
      <c r="Y6650" s="5" t="s">
        <v>224</v>
      </c>
      <c r="Z6650" s="5" t="s">
        <v>43</v>
      </c>
      <c r="AA6650" s="4">
        <v>0.36</v>
      </c>
      <c r="AB6650" s="1">
        <v>40280</v>
      </c>
      <c r="AC6650" s="1">
        <v>27501</v>
      </c>
      <c r="AD6650">
        <f t="shared" si="620"/>
        <v>2</v>
      </c>
      <c r="AE6650">
        <f t="shared" ca="1" si="621"/>
        <v>49</v>
      </c>
      <c r="AF6650" t="str">
        <f t="shared" ca="1" si="622"/>
        <v>18-64</v>
      </c>
      <c r="AG6650" s="3">
        <f t="shared" si="623"/>
        <v>0.41031250000000002</v>
      </c>
      <c r="AH6650" t="str">
        <f>_xlfn.IFNA(VLOOKUP(Sales_Transactions[[#This Row],[Order ID]],Returned_Items[#All],2,FALSE),"Not Returned")</f>
        <v>Not Returned</v>
      </c>
    </row>
    <row r="6651" spans="1:34" x14ac:dyDescent="0.25">
      <c r="A6651">
        <v>5472</v>
      </c>
      <c r="C6651" t="s">
        <v>1696</v>
      </c>
      <c r="D6651" s="2" t="str">
        <f>TEXT(MID(Sales_Transactions[[#This Row],[Order Date]],2,5),"d/m/yyy")</f>
        <v>10/4/2010</v>
      </c>
      <c r="E6651" s="2" t="str">
        <f>TEXT(MID(Sales_Transactions[[#This Row],[Order Date]],2,5),"d")</f>
        <v>10</v>
      </c>
      <c r="F6651" s="2" t="str">
        <f>TEXT(MID(Sales_Transactions[[#This Row],[Order Date]],2,5),"m")</f>
        <v>4</v>
      </c>
      <c r="G6651" s="2" t="str">
        <f>TEXT(MID(Sales_Transactions[[#This Row],[Order Date]],2,5),"yyy")</f>
        <v>2010</v>
      </c>
      <c r="H6651" s="2" t="str">
        <f>TEXT(MID(Sales_Transactions[[#This Row],[Order Date]],2,5),"yyy/m")</f>
        <v>2010/4</v>
      </c>
      <c r="I6651" t="s">
        <v>22</v>
      </c>
      <c r="J6651">
        <f t="shared" si="618"/>
        <v>2</v>
      </c>
      <c r="K6651" s="2">
        <v>27</v>
      </c>
      <c r="L6651" s="3">
        <v>339.03</v>
      </c>
      <c r="M6651" s="4">
        <v>0.09</v>
      </c>
      <c r="N6651" s="5" t="s">
        <v>23</v>
      </c>
      <c r="O6651" s="3">
        <v>-24.44</v>
      </c>
      <c r="P6651" s="3">
        <v>13.48</v>
      </c>
      <c r="Q6651" s="3">
        <v>4.51</v>
      </c>
      <c r="R6651" s="5" t="s">
        <v>2618</v>
      </c>
      <c r="S6651" s="5" t="s">
        <v>1053</v>
      </c>
      <c r="T6651" s="5" t="str">
        <f t="shared" si="619"/>
        <v>Karl Brown</v>
      </c>
      <c r="U6651" t="s">
        <v>3490</v>
      </c>
      <c r="V6651" s="5" t="s">
        <v>47</v>
      </c>
      <c r="W6651" s="5" t="s">
        <v>28</v>
      </c>
      <c r="X6651" s="5" t="s">
        <v>29</v>
      </c>
      <c r="Y6651" s="5" t="s">
        <v>134</v>
      </c>
      <c r="Z6651" s="5" t="s">
        <v>43</v>
      </c>
      <c r="AA6651" s="4">
        <v>0.59</v>
      </c>
      <c r="AB6651" s="1">
        <v>40282</v>
      </c>
      <c r="AC6651" s="1">
        <v>27625</v>
      </c>
      <c r="AD6651">
        <f t="shared" si="620"/>
        <v>4</v>
      </c>
      <c r="AE6651">
        <f t="shared" ca="1" si="621"/>
        <v>48</v>
      </c>
      <c r="AF6651" t="str">
        <f t="shared" ca="1" si="622"/>
        <v>18-64</v>
      </c>
      <c r="AG6651" s="3">
        <f t="shared" si="623"/>
        <v>0.66584696296296297</v>
      </c>
      <c r="AH6651" t="str">
        <f>_xlfn.IFNA(VLOOKUP(Sales_Transactions[[#This Row],[Order ID]],Returned_Items[#All],2,FALSE),"Not Returned")</f>
        <v>Not Returned</v>
      </c>
    </row>
    <row r="6652" spans="1:34" x14ac:dyDescent="0.25">
      <c r="A6652">
        <v>5472</v>
      </c>
      <c r="C6652" t="s">
        <v>1696</v>
      </c>
      <c r="D6652" s="2" t="str">
        <f>TEXT(MID(Sales_Transactions[[#This Row],[Order Date]],2,5),"d/m/yyy")</f>
        <v>10/4/2010</v>
      </c>
      <c r="E6652" s="2" t="str">
        <f>TEXT(MID(Sales_Transactions[[#This Row],[Order Date]],2,5),"d")</f>
        <v>10</v>
      </c>
      <c r="F6652" s="2" t="str">
        <f>TEXT(MID(Sales_Transactions[[#This Row],[Order Date]],2,5),"m")</f>
        <v>4</v>
      </c>
      <c r="G6652" s="2" t="str">
        <f>TEXT(MID(Sales_Transactions[[#This Row],[Order Date]],2,5),"yyy")</f>
        <v>2010</v>
      </c>
      <c r="H6652" s="2" t="str">
        <f>TEXT(MID(Sales_Transactions[[#This Row],[Order Date]],2,5),"yyy/m")</f>
        <v>2010/4</v>
      </c>
      <c r="I6652" t="s">
        <v>22</v>
      </c>
      <c r="J6652">
        <f t="shared" si="618"/>
        <v>2</v>
      </c>
      <c r="K6652" s="2">
        <v>12</v>
      </c>
      <c r="L6652" s="3">
        <v>1098.1489999999999</v>
      </c>
      <c r="M6652" s="4">
        <v>0.09</v>
      </c>
      <c r="N6652" s="5" t="s">
        <v>23</v>
      </c>
      <c r="O6652" s="3">
        <v>-182.97</v>
      </c>
      <c r="P6652" s="3">
        <v>115.99</v>
      </c>
      <c r="Q6652" s="3">
        <v>5.92</v>
      </c>
      <c r="R6652" s="5" t="s">
        <v>2618</v>
      </c>
      <c r="S6652" s="5" t="s">
        <v>1053</v>
      </c>
      <c r="T6652" s="5" t="str">
        <f t="shared" si="619"/>
        <v>Karl Brown</v>
      </c>
      <c r="U6652" t="s">
        <v>3490</v>
      </c>
      <c r="V6652" s="5" t="s">
        <v>47</v>
      </c>
      <c r="W6652" s="5" t="s">
        <v>48</v>
      </c>
      <c r="X6652" s="5" t="s">
        <v>49</v>
      </c>
      <c r="Y6652" s="5" t="s">
        <v>1719</v>
      </c>
      <c r="Z6652" s="5" t="s">
        <v>43</v>
      </c>
      <c r="AA6652" s="4">
        <v>0.57999999999999996</v>
      </c>
      <c r="AB6652" s="1">
        <v>40280</v>
      </c>
      <c r="AC6652" s="1">
        <v>27338</v>
      </c>
      <c r="AD6652">
        <f t="shared" si="620"/>
        <v>2</v>
      </c>
      <c r="AE6652">
        <f t="shared" ca="1" si="621"/>
        <v>49</v>
      </c>
      <c r="AF6652" t="str">
        <f t="shared" ca="1" si="622"/>
        <v>18-64</v>
      </c>
      <c r="AG6652" s="3">
        <f t="shared" si="623"/>
        <v>10.150467416666666</v>
      </c>
      <c r="AH6652" t="str">
        <f>_xlfn.IFNA(VLOOKUP(Sales_Transactions[[#This Row],[Order ID]],Returned_Items[#All],2,FALSE),"Not Returned")</f>
        <v>Not Returned</v>
      </c>
    </row>
    <row r="6653" spans="1:34" x14ac:dyDescent="0.25">
      <c r="A6653">
        <v>5702</v>
      </c>
      <c r="C6653" t="s">
        <v>1024</v>
      </c>
      <c r="D6653" s="2" t="str">
        <f>TEXT(MID(Sales_Transactions[[#This Row],[Order Date]],2,5),"d/m/yyy")</f>
        <v>6/9/2010</v>
      </c>
      <c r="E6653" s="2" t="str">
        <f>TEXT(MID(Sales_Transactions[[#This Row],[Order Date]],2,5),"d")</f>
        <v>6</v>
      </c>
      <c r="F6653" s="2" t="str">
        <f>TEXT(MID(Sales_Transactions[[#This Row],[Order Date]],2,5),"m")</f>
        <v>9</v>
      </c>
      <c r="G6653" s="2" t="str">
        <f>TEXT(MID(Sales_Transactions[[#This Row],[Order Date]],2,5),"yyy")</f>
        <v>2010</v>
      </c>
      <c r="H6653" s="2" t="str">
        <f>TEXT(MID(Sales_Transactions[[#This Row],[Order Date]],2,5),"yyy/m")</f>
        <v>2010/9</v>
      </c>
      <c r="I6653" t="s">
        <v>52</v>
      </c>
      <c r="J6653">
        <f t="shared" si="618"/>
        <v>1</v>
      </c>
      <c r="K6653" s="2">
        <v>20</v>
      </c>
      <c r="L6653" s="3">
        <v>2039.39</v>
      </c>
      <c r="M6653" s="4">
        <v>0.01</v>
      </c>
      <c r="N6653" s="5" t="s">
        <v>23</v>
      </c>
      <c r="O6653" s="3">
        <v>199.73</v>
      </c>
      <c r="P6653" s="3">
        <v>99.99</v>
      </c>
      <c r="Q6653" s="3">
        <v>19.989999999999998</v>
      </c>
      <c r="R6653" s="5" t="s">
        <v>136</v>
      </c>
      <c r="S6653" s="5" t="s">
        <v>1952</v>
      </c>
      <c r="T6653" s="5" t="str">
        <f t="shared" si="619"/>
        <v>Grant Thornton</v>
      </c>
      <c r="U6653" t="s">
        <v>3490</v>
      </c>
      <c r="V6653" s="5" t="s">
        <v>47</v>
      </c>
      <c r="W6653" s="5" t="s">
        <v>48</v>
      </c>
      <c r="X6653" s="5" t="s">
        <v>87</v>
      </c>
      <c r="Y6653" s="5" t="s">
        <v>545</v>
      </c>
      <c r="Z6653" s="5" t="s">
        <v>43</v>
      </c>
      <c r="AA6653" s="4">
        <v>0.52</v>
      </c>
      <c r="AB6653" s="1">
        <v>40429</v>
      </c>
      <c r="AC6653" s="1">
        <v>27085</v>
      </c>
      <c r="AD6653">
        <f t="shared" si="620"/>
        <v>2</v>
      </c>
      <c r="AE6653">
        <f t="shared" ca="1" si="621"/>
        <v>50</v>
      </c>
      <c r="AF6653" t="str">
        <f t="shared" ca="1" si="622"/>
        <v>18-64</v>
      </c>
      <c r="AG6653" s="3">
        <f t="shared" si="623"/>
        <v>5.9985000499999996</v>
      </c>
      <c r="AH6653" t="str">
        <f>_xlfn.IFNA(VLOOKUP(Sales_Transactions[[#This Row],[Order ID]],Returned_Items[#All],2,FALSE),"Not Returned")</f>
        <v>Not Returned</v>
      </c>
    </row>
    <row r="6654" spans="1:34" x14ac:dyDescent="0.25">
      <c r="A6654">
        <v>5958</v>
      </c>
      <c r="C6654" t="s">
        <v>995</v>
      </c>
      <c r="D6654" s="2" t="str">
        <f>TEXT(MID(Sales_Transactions[[#This Row],[Order Date]],2,5),"d/m/yyy")</f>
        <v>15/9/2011</v>
      </c>
      <c r="E6654" s="2" t="str">
        <f>TEXT(MID(Sales_Transactions[[#This Row],[Order Date]],2,5),"d")</f>
        <v>15</v>
      </c>
      <c r="F6654" s="2" t="str">
        <f>TEXT(MID(Sales_Transactions[[#This Row],[Order Date]],2,5),"m")</f>
        <v>9</v>
      </c>
      <c r="G6654" s="2" t="str">
        <f>TEXT(MID(Sales_Transactions[[#This Row],[Order Date]],2,5),"yyy")</f>
        <v>2011</v>
      </c>
      <c r="H6654" s="2" t="str">
        <f>TEXT(MID(Sales_Transactions[[#This Row],[Order Date]],2,5),"yyy/m")</f>
        <v>2011/9</v>
      </c>
      <c r="I6654" t="s">
        <v>78</v>
      </c>
      <c r="J6654">
        <f t="shared" si="618"/>
        <v>3</v>
      </c>
      <c r="K6654" s="2">
        <v>3</v>
      </c>
      <c r="L6654" s="3">
        <v>2036.97</v>
      </c>
      <c r="M6654" s="4">
        <v>0.03</v>
      </c>
      <c r="N6654" s="5" t="s">
        <v>23</v>
      </c>
      <c r="O6654" s="3">
        <v>-2397.44</v>
      </c>
      <c r="P6654" s="3">
        <v>699.99</v>
      </c>
      <c r="Q6654" s="3">
        <v>24.49</v>
      </c>
      <c r="R6654" s="5" t="s">
        <v>906</v>
      </c>
      <c r="S6654" s="5" t="s">
        <v>2651</v>
      </c>
      <c r="T6654" s="5" t="str">
        <f t="shared" si="619"/>
        <v>Giulietta Dortch</v>
      </c>
      <c r="U6654" t="s">
        <v>3490</v>
      </c>
      <c r="V6654" s="5" t="s">
        <v>27</v>
      </c>
      <c r="W6654" s="5" t="s">
        <v>48</v>
      </c>
      <c r="X6654" s="5" t="s">
        <v>131</v>
      </c>
      <c r="Y6654" s="5" t="s">
        <v>673</v>
      </c>
      <c r="Z6654" s="5" t="s">
        <v>31</v>
      </c>
      <c r="AA6654" s="4">
        <v>0.41</v>
      </c>
      <c r="AB6654" s="1">
        <v>40803</v>
      </c>
      <c r="AC6654" s="1">
        <v>27295</v>
      </c>
      <c r="AD6654">
        <f t="shared" si="620"/>
        <v>2</v>
      </c>
      <c r="AE6654">
        <f t="shared" ca="1" si="621"/>
        <v>49</v>
      </c>
      <c r="AF6654" t="str">
        <f t="shared" ca="1" si="622"/>
        <v>18-64</v>
      </c>
      <c r="AG6654" s="3">
        <f t="shared" si="623"/>
        <v>241.42333433333332</v>
      </c>
      <c r="AH6654" t="str">
        <f>_xlfn.IFNA(VLOOKUP(Sales_Transactions[[#This Row],[Order ID]],Returned_Items[#All],2,FALSE),"Not Returned")</f>
        <v>Not Returned</v>
      </c>
    </row>
    <row r="6655" spans="1:34" x14ac:dyDescent="0.25">
      <c r="A6655">
        <v>5958</v>
      </c>
      <c r="C6655" t="s">
        <v>995</v>
      </c>
      <c r="D6655" s="2" t="str">
        <f>TEXT(MID(Sales_Transactions[[#This Row],[Order Date]],2,5),"d/m/yyy")</f>
        <v>15/9/2011</v>
      </c>
      <c r="E6655" s="2" t="str">
        <f>TEXT(MID(Sales_Transactions[[#This Row],[Order Date]],2,5),"d")</f>
        <v>15</v>
      </c>
      <c r="F6655" s="2" t="str">
        <f>TEXT(MID(Sales_Transactions[[#This Row],[Order Date]],2,5),"m")</f>
        <v>9</v>
      </c>
      <c r="G6655" s="2" t="str">
        <f>TEXT(MID(Sales_Transactions[[#This Row],[Order Date]],2,5),"yyy")</f>
        <v>2011</v>
      </c>
      <c r="H6655" s="2" t="str">
        <f>TEXT(MID(Sales_Transactions[[#This Row],[Order Date]],2,5),"yyy/m")</f>
        <v>2011/9</v>
      </c>
      <c r="I6655" t="s">
        <v>78</v>
      </c>
      <c r="J6655">
        <f t="shared" si="618"/>
        <v>3</v>
      </c>
      <c r="K6655" s="2">
        <v>21</v>
      </c>
      <c r="L6655" s="3">
        <v>2629.6640000000002</v>
      </c>
      <c r="M6655" s="4">
        <v>0.09</v>
      </c>
      <c r="N6655" s="5" t="s">
        <v>34</v>
      </c>
      <c r="O6655" s="3">
        <v>27.74</v>
      </c>
      <c r="P6655" s="3">
        <v>159.31</v>
      </c>
      <c r="Q6655" s="3">
        <v>60</v>
      </c>
      <c r="R6655" s="5" t="s">
        <v>906</v>
      </c>
      <c r="S6655" s="5" t="s">
        <v>2651</v>
      </c>
      <c r="T6655" s="5" t="str">
        <f t="shared" si="619"/>
        <v>Giulietta Dortch</v>
      </c>
      <c r="U6655" t="s">
        <v>3490</v>
      </c>
      <c r="V6655" s="5" t="s">
        <v>27</v>
      </c>
      <c r="W6655" s="5" t="s">
        <v>57</v>
      </c>
      <c r="X6655" s="5" t="s">
        <v>107</v>
      </c>
      <c r="Y6655" s="5" t="s">
        <v>1673</v>
      </c>
      <c r="Z6655" s="5" t="s">
        <v>40</v>
      </c>
      <c r="AA6655" s="4">
        <v>0.55000000000000004</v>
      </c>
      <c r="AB6655" s="1">
        <v>40801</v>
      </c>
      <c r="AC6655" s="1">
        <v>27311</v>
      </c>
      <c r="AD6655">
        <f t="shared" si="620"/>
        <v>0</v>
      </c>
      <c r="AE6655">
        <f t="shared" ca="1" si="621"/>
        <v>49</v>
      </c>
      <c r="AF6655" t="str">
        <f t="shared" ca="1" si="622"/>
        <v>18-64</v>
      </c>
      <c r="AG6655" s="3">
        <f t="shared" si="623"/>
        <v>10.436505761904762</v>
      </c>
      <c r="AH6655" t="str">
        <f>_xlfn.IFNA(VLOOKUP(Sales_Transactions[[#This Row],[Order ID]],Returned_Items[#All],2,FALSE),"Not Returned")</f>
        <v>Not Returned</v>
      </c>
    </row>
    <row r="6656" spans="1:34" x14ac:dyDescent="0.25">
      <c r="A6656">
        <v>5984</v>
      </c>
      <c r="C6656" t="s">
        <v>1390</v>
      </c>
      <c r="D6656" s="2" t="str">
        <f>TEXT(MID(Sales_Transactions[[#This Row],[Order Date]],2,5),"d/m/yyy")</f>
        <v>17/6/2009</v>
      </c>
      <c r="E6656" s="2" t="str">
        <f>TEXT(MID(Sales_Transactions[[#This Row],[Order Date]],2,5),"d")</f>
        <v>17</v>
      </c>
      <c r="F6656" s="2" t="str">
        <f>TEXT(MID(Sales_Transactions[[#This Row],[Order Date]],2,5),"m")</f>
        <v>6</v>
      </c>
      <c r="G6656" s="2" t="str">
        <f>TEXT(MID(Sales_Transactions[[#This Row],[Order Date]],2,5),"yyy")</f>
        <v>2009</v>
      </c>
      <c r="H6656" s="2" t="str">
        <f>TEXT(MID(Sales_Transactions[[#This Row],[Order Date]],2,5),"yyy/m")</f>
        <v>2009/6</v>
      </c>
      <c r="I6656" t="s">
        <v>22</v>
      </c>
      <c r="J6656">
        <f t="shared" si="618"/>
        <v>2</v>
      </c>
      <c r="K6656" s="2">
        <v>37</v>
      </c>
      <c r="L6656" s="3">
        <v>394.62</v>
      </c>
      <c r="M6656" s="4">
        <v>0.06</v>
      </c>
      <c r="N6656" s="5" t="s">
        <v>23</v>
      </c>
      <c r="O6656" s="3">
        <v>-31.39</v>
      </c>
      <c r="P6656" s="3">
        <v>10.89</v>
      </c>
      <c r="Q6656" s="3">
        <v>4.5</v>
      </c>
      <c r="R6656" s="5" t="s">
        <v>2623</v>
      </c>
      <c r="S6656" s="5" t="s">
        <v>2624</v>
      </c>
      <c r="T6656" s="5" t="str">
        <f t="shared" si="619"/>
        <v>Eric Barreto</v>
      </c>
      <c r="U6656" t="s">
        <v>3490</v>
      </c>
      <c r="V6656" s="5" t="s">
        <v>37</v>
      </c>
      <c r="W6656" s="5" t="s">
        <v>28</v>
      </c>
      <c r="X6656" s="5" t="s">
        <v>38</v>
      </c>
      <c r="Y6656" s="5" t="s">
        <v>559</v>
      </c>
      <c r="Z6656" s="5" t="s">
        <v>43</v>
      </c>
      <c r="AA6656" s="4">
        <v>0.59</v>
      </c>
      <c r="AB6656" s="1">
        <v>39986</v>
      </c>
      <c r="AC6656" s="1">
        <v>29162</v>
      </c>
      <c r="AD6656">
        <f t="shared" si="620"/>
        <v>5</v>
      </c>
      <c r="AE6656">
        <f t="shared" ca="1" si="621"/>
        <v>44</v>
      </c>
      <c r="AF6656" t="str">
        <f t="shared" ca="1" si="622"/>
        <v>18-64</v>
      </c>
      <c r="AG6656" s="3">
        <f t="shared" si="623"/>
        <v>0.41576935135135135</v>
      </c>
      <c r="AH6656" t="str">
        <f>_xlfn.IFNA(VLOOKUP(Sales_Transactions[[#This Row],[Order ID]],Returned_Items[#All],2,FALSE),"Not Returned")</f>
        <v>Not Returned</v>
      </c>
    </row>
    <row r="6657" spans="1:34" x14ac:dyDescent="0.25">
      <c r="A6657">
        <v>5984</v>
      </c>
      <c r="C6657" t="s">
        <v>1390</v>
      </c>
      <c r="D6657" s="2" t="str">
        <f>TEXT(MID(Sales_Transactions[[#This Row],[Order Date]],2,5),"d/m/yyy")</f>
        <v>17/6/2009</v>
      </c>
      <c r="E6657" s="2" t="str">
        <f>TEXT(MID(Sales_Transactions[[#This Row],[Order Date]],2,5),"d")</f>
        <v>17</v>
      </c>
      <c r="F6657" s="2" t="str">
        <f>TEXT(MID(Sales_Transactions[[#This Row],[Order Date]],2,5),"m")</f>
        <v>6</v>
      </c>
      <c r="G6657" s="2" t="str">
        <f>TEXT(MID(Sales_Transactions[[#This Row],[Order Date]],2,5),"yyy")</f>
        <v>2009</v>
      </c>
      <c r="H6657" s="2" t="str">
        <f>TEXT(MID(Sales_Transactions[[#This Row],[Order Date]],2,5),"yyy/m")</f>
        <v>2009/6</v>
      </c>
      <c r="I6657" t="s">
        <v>22</v>
      </c>
      <c r="J6657">
        <f t="shared" si="618"/>
        <v>2</v>
      </c>
      <c r="K6657" s="2">
        <v>42</v>
      </c>
      <c r="L6657" s="3">
        <v>464.64</v>
      </c>
      <c r="M6657" s="4">
        <v>0.03</v>
      </c>
      <c r="N6657" s="5" t="s">
        <v>23</v>
      </c>
      <c r="O6657" s="3">
        <v>14.48</v>
      </c>
      <c r="P6657" s="3">
        <v>10.64</v>
      </c>
      <c r="Q6657" s="3">
        <v>5.16</v>
      </c>
      <c r="R6657" s="5" t="s">
        <v>2623</v>
      </c>
      <c r="S6657" s="5" t="s">
        <v>2624</v>
      </c>
      <c r="T6657" s="5" t="str">
        <f t="shared" si="619"/>
        <v>Eric Barreto</v>
      </c>
      <c r="U6657" t="s">
        <v>3490</v>
      </c>
      <c r="V6657" s="5" t="s">
        <v>37</v>
      </c>
      <c r="W6657" s="5" t="s">
        <v>57</v>
      </c>
      <c r="X6657" s="5" t="s">
        <v>58</v>
      </c>
      <c r="Y6657" s="5" t="s">
        <v>1003</v>
      </c>
      <c r="Z6657" s="5" t="s">
        <v>43</v>
      </c>
      <c r="AA6657" s="4">
        <v>0.56999999999999995</v>
      </c>
      <c r="AB6657" s="1">
        <v>39986</v>
      </c>
      <c r="AC6657" s="1">
        <v>28612</v>
      </c>
      <c r="AD6657">
        <f t="shared" si="620"/>
        <v>5</v>
      </c>
      <c r="AE6657">
        <f t="shared" ca="1" si="621"/>
        <v>46</v>
      </c>
      <c r="AF6657" t="str">
        <f t="shared" ca="1" si="622"/>
        <v>18-64</v>
      </c>
      <c r="AG6657" s="3">
        <f t="shared" si="623"/>
        <v>0.37611447619047622</v>
      </c>
      <c r="AH6657" t="str">
        <f>_xlfn.IFNA(VLOOKUP(Sales_Transactions[[#This Row],[Order ID]],Returned_Items[#All],2,FALSE),"Not Returned")</f>
        <v>Not Returned</v>
      </c>
    </row>
    <row r="6658" spans="1:34" x14ac:dyDescent="0.25">
      <c r="A6658">
        <v>5984</v>
      </c>
      <c r="C6658" t="s">
        <v>1390</v>
      </c>
      <c r="D6658" s="2" t="str">
        <f>TEXT(MID(Sales_Transactions[[#This Row],[Order Date]],2,5),"d/m/yyy")</f>
        <v>17/6/2009</v>
      </c>
      <c r="E6658" s="2" t="str">
        <f>TEXT(MID(Sales_Transactions[[#This Row],[Order Date]],2,5),"d")</f>
        <v>17</v>
      </c>
      <c r="F6658" s="2" t="str">
        <f>TEXT(MID(Sales_Transactions[[#This Row],[Order Date]],2,5),"m")</f>
        <v>6</v>
      </c>
      <c r="G6658" s="2" t="str">
        <f>TEXT(MID(Sales_Transactions[[#This Row],[Order Date]],2,5),"yyy")</f>
        <v>2009</v>
      </c>
      <c r="H6658" s="2" t="str">
        <f>TEXT(MID(Sales_Transactions[[#This Row],[Order Date]],2,5),"yyy/m")</f>
        <v>2009/6</v>
      </c>
      <c r="I6658" t="s">
        <v>22</v>
      </c>
      <c r="J6658">
        <f t="shared" ref="J6658:J6721" si="624">IF(I6658="Making Critical",5,IF(I6658="High",4,IF(I6658="Medium",3,IF(I6658="Low",2,1))))</f>
        <v>2</v>
      </c>
      <c r="K6658" s="2">
        <v>11</v>
      </c>
      <c r="L6658" s="3">
        <v>96.68</v>
      </c>
      <c r="M6658" s="4">
        <v>0.03</v>
      </c>
      <c r="N6658" s="5" t="s">
        <v>23</v>
      </c>
      <c r="O6658" s="3">
        <v>22.25</v>
      </c>
      <c r="P6658" s="3">
        <v>7.96</v>
      </c>
      <c r="Q6658" s="3">
        <v>4.95</v>
      </c>
      <c r="R6658" s="5" t="s">
        <v>2623</v>
      </c>
      <c r="S6658" s="5" t="s">
        <v>2624</v>
      </c>
      <c r="T6658" s="5" t="str">
        <f t="shared" ref="T6658:T6721" si="625">R6658 &amp; " " &amp; S6658</f>
        <v>Eric Barreto</v>
      </c>
      <c r="U6658" t="s">
        <v>3490</v>
      </c>
      <c r="V6658" s="5" t="s">
        <v>37</v>
      </c>
      <c r="W6658" s="5" t="s">
        <v>57</v>
      </c>
      <c r="X6658" s="5" t="s">
        <v>58</v>
      </c>
      <c r="Y6658" s="5" t="s">
        <v>1664</v>
      </c>
      <c r="Z6658" s="5" t="s">
        <v>43</v>
      </c>
      <c r="AA6658" s="4">
        <v>0.41</v>
      </c>
      <c r="AB6658" s="1">
        <v>39983</v>
      </c>
      <c r="AC6658" s="1">
        <v>28547</v>
      </c>
      <c r="AD6658">
        <f t="shared" ref="AD6658:AD6721" si="626">_xlfn.DAYS(AB6658,D6658)</f>
        <v>2</v>
      </c>
      <c r="AE6658">
        <f t="shared" ref="AE6658:AE6721" ca="1" si="627">DATEDIF(AC6658,TODAY(),"Y")</f>
        <v>46</v>
      </c>
      <c r="AF6658" t="str">
        <f t="shared" ref="AF6658:AF6721" ca="1" si="628">IF(AE6658&lt;18,"Under 18",IF(AE6658&lt;65,"18-64","Over 65"))</f>
        <v>18-64</v>
      </c>
      <c r="AG6658" s="3">
        <f t="shared" ref="AG6658:AG6721" si="629" xml:space="preserve"> (P6658 - (M6658 / 100) * P6658 + Q6658) / K6658</f>
        <v>1.1734192727272728</v>
      </c>
      <c r="AH6658" t="str">
        <f>_xlfn.IFNA(VLOOKUP(Sales_Transactions[[#This Row],[Order ID]],Returned_Items[#All],2,FALSE),"Not Returned")</f>
        <v>Not Returned</v>
      </c>
    </row>
    <row r="6659" spans="1:34" x14ac:dyDescent="0.25">
      <c r="A6659">
        <v>5989</v>
      </c>
      <c r="C6659" t="s">
        <v>3510</v>
      </c>
      <c r="D6659" s="2" t="str">
        <f>TEXT(MID(Sales_Transactions[[#This Row],[Order Date]],2,5),"d/m/yyy")</f>
        <v>14/10/2011</v>
      </c>
      <c r="E6659" s="2" t="str">
        <f>TEXT(MID(Sales_Transactions[[#This Row],[Order Date]],2,5),"d")</f>
        <v>14</v>
      </c>
      <c r="F6659" s="2" t="str">
        <f>TEXT(MID(Sales_Transactions[[#This Row],[Order Date]],2,5),"m")</f>
        <v>10</v>
      </c>
      <c r="G6659" s="2" t="str">
        <f>TEXT(MID(Sales_Transactions[[#This Row],[Order Date]],2,5),"yyy")</f>
        <v>2011</v>
      </c>
      <c r="H6659" s="2" t="str">
        <f>TEXT(MID(Sales_Transactions[[#This Row],[Order Date]],2,5),"yyy/m")</f>
        <v>2011/10</v>
      </c>
      <c r="I6659" t="s">
        <v>78</v>
      </c>
      <c r="J6659">
        <f t="shared" si="624"/>
        <v>3</v>
      </c>
      <c r="K6659" s="2">
        <v>6</v>
      </c>
      <c r="L6659" s="3">
        <v>155.47999999999999</v>
      </c>
      <c r="M6659" s="4">
        <v>0.1</v>
      </c>
      <c r="N6659" s="5" t="s">
        <v>23</v>
      </c>
      <c r="O6659" s="3">
        <v>-6.64</v>
      </c>
      <c r="P6659" s="3">
        <v>25.98</v>
      </c>
      <c r="Q6659" s="3">
        <v>5.37</v>
      </c>
      <c r="R6659" s="5" t="s">
        <v>2911</v>
      </c>
      <c r="S6659" s="5" t="s">
        <v>2912</v>
      </c>
      <c r="T6659" s="5" t="str">
        <f t="shared" si="625"/>
        <v>Ellis Ballard</v>
      </c>
      <c r="U6659" t="s">
        <v>3490</v>
      </c>
      <c r="V6659" s="5" t="s">
        <v>47</v>
      </c>
      <c r="W6659" s="5" t="s">
        <v>28</v>
      </c>
      <c r="X6659" s="5" t="s">
        <v>38</v>
      </c>
      <c r="Y6659" s="5" t="s">
        <v>250</v>
      </c>
      <c r="Z6659" s="5" t="s">
        <v>56</v>
      </c>
      <c r="AA6659" s="4">
        <v>0.5</v>
      </c>
      <c r="AB6659" s="1">
        <v>40832</v>
      </c>
      <c r="AC6659" s="1">
        <v>29213</v>
      </c>
      <c r="AD6659">
        <f t="shared" si="626"/>
        <v>2</v>
      </c>
      <c r="AE6659">
        <f t="shared" ca="1" si="627"/>
        <v>44</v>
      </c>
      <c r="AF6659" t="str">
        <f t="shared" ca="1" si="628"/>
        <v>18-64</v>
      </c>
      <c r="AG6659" s="3">
        <f t="shared" si="629"/>
        <v>5.2206700000000001</v>
      </c>
      <c r="AH6659" t="str">
        <f>_xlfn.IFNA(VLOOKUP(Sales_Transactions[[#This Row],[Order ID]],Returned_Items[#All],2,FALSE),"Not Returned")</f>
        <v>Not Returned</v>
      </c>
    </row>
    <row r="6660" spans="1:34" x14ac:dyDescent="0.25">
      <c r="A6660">
        <v>5989</v>
      </c>
      <c r="C6660" t="s">
        <v>3510</v>
      </c>
      <c r="D6660" s="2" t="str">
        <f>TEXT(MID(Sales_Transactions[[#This Row],[Order Date]],2,5),"d/m/yyy")</f>
        <v>14/10/2011</v>
      </c>
      <c r="E6660" s="2" t="str">
        <f>TEXT(MID(Sales_Transactions[[#This Row],[Order Date]],2,5),"d")</f>
        <v>14</v>
      </c>
      <c r="F6660" s="2" t="str">
        <f>TEXT(MID(Sales_Transactions[[#This Row],[Order Date]],2,5),"m")</f>
        <v>10</v>
      </c>
      <c r="G6660" s="2" t="str">
        <f>TEXT(MID(Sales_Transactions[[#This Row],[Order Date]],2,5),"yyy")</f>
        <v>2011</v>
      </c>
      <c r="H6660" s="2" t="str">
        <f>TEXT(MID(Sales_Transactions[[#This Row],[Order Date]],2,5),"yyy/m")</f>
        <v>2011/10</v>
      </c>
      <c r="I6660" t="s">
        <v>78</v>
      </c>
      <c r="J6660">
        <f t="shared" si="624"/>
        <v>3</v>
      </c>
      <c r="K6660" s="2">
        <v>21</v>
      </c>
      <c r="L6660" s="3">
        <v>56.77</v>
      </c>
      <c r="M6660" s="4">
        <v>0.06</v>
      </c>
      <c r="N6660" s="5" t="s">
        <v>23</v>
      </c>
      <c r="O6660" s="3">
        <v>-3.2</v>
      </c>
      <c r="P6660" s="3">
        <v>2.78</v>
      </c>
      <c r="Q6660" s="3">
        <v>1.34</v>
      </c>
      <c r="R6660" s="5" t="s">
        <v>2911</v>
      </c>
      <c r="S6660" s="5" t="s">
        <v>2912</v>
      </c>
      <c r="T6660" s="5" t="str">
        <f t="shared" si="625"/>
        <v>Ellis Ballard</v>
      </c>
      <c r="U6660" t="s">
        <v>3490</v>
      </c>
      <c r="V6660" s="5" t="s">
        <v>47</v>
      </c>
      <c r="W6660" s="5" t="s">
        <v>28</v>
      </c>
      <c r="X6660" s="5" t="s">
        <v>124</v>
      </c>
      <c r="Y6660" s="5" t="s">
        <v>400</v>
      </c>
      <c r="Z6660" s="5" t="s">
        <v>84</v>
      </c>
      <c r="AA6660" s="4">
        <v>0.45</v>
      </c>
      <c r="AB6660" s="1">
        <v>40831</v>
      </c>
      <c r="AC6660" s="1">
        <v>12119</v>
      </c>
      <c r="AD6660">
        <f t="shared" si="626"/>
        <v>1</v>
      </c>
      <c r="AE6660">
        <f t="shared" ca="1" si="627"/>
        <v>91</v>
      </c>
      <c r="AF6660" t="str">
        <f t="shared" ca="1" si="628"/>
        <v>Over 65</v>
      </c>
      <c r="AG6660" s="3">
        <f t="shared" si="629"/>
        <v>0.1961110476190476</v>
      </c>
      <c r="AH6660" t="str">
        <f>_xlfn.IFNA(VLOOKUP(Sales_Transactions[[#This Row],[Order ID]],Returned_Items[#All],2,FALSE),"Not Returned")</f>
        <v>Not Returned</v>
      </c>
    </row>
    <row r="6661" spans="1:34" x14ac:dyDescent="0.25">
      <c r="A6661">
        <v>5990</v>
      </c>
      <c r="C6661" t="s">
        <v>3500</v>
      </c>
      <c r="D6661" s="2" t="str">
        <f>TEXT(MID(Sales_Transactions[[#This Row],[Order Date]],2,5),"d/m/yyy")</f>
        <v>7/4/2010</v>
      </c>
      <c r="E6661" s="2" t="str">
        <f>TEXT(MID(Sales_Transactions[[#This Row],[Order Date]],2,5),"d")</f>
        <v>7</v>
      </c>
      <c r="F6661" s="2" t="str">
        <f>TEXT(MID(Sales_Transactions[[#This Row],[Order Date]],2,5),"m")</f>
        <v>4</v>
      </c>
      <c r="G6661" s="2" t="str">
        <f>TEXT(MID(Sales_Transactions[[#This Row],[Order Date]],2,5),"yyy")</f>
        <v>2010</v>
      </c>
      <c r="H6661" s="2" t="str">
        <f>TEXT(MID(Sales_Transactions[[#This Row],[Order Date]],2,5),"yyy/m")</f>
        <v>2010/4</v>
      </c>
      <c r="I6661" t="s">
        <v>101</v>
      </c>
      <c r="J6661">
        <f t="shared" si="624"/>
        <v>1</v>
      </c>
      <c r="K6661" s="2">
        <v>9</v>
      </c>
      <c r="L6661" s="3">
        <v>63.91</v>
      </c>
      <c r="M6661" s="4">
        <v>0.06</v>
      </c>
      <c r="N6661" s="5" t="s">
        <v>23</v>
      </c>
      <c r="O6661" s="3">
        <v>-27.78</v>
      </c>
      <c r="P6661" s="3">
        <v>6.48</v>
      </c>
      <c r="Q6661" s="3">
        <v>6.35</v>
      </c>
      <c r="R6661" s="5" t="s">
        <v>2623</v>
      </c>
      <c r="S6661" s="5" t="s">
        <v>2690</v>
      </c>
      <c r="T6661" s="5" t="str">
        <f t="shared" si="625"/>
        <v>Eric Murdock</v>
      </c>
      <c r="U6661" t="s">
        <v>3490</v>
      </c>
      <c r="V6661" s="5" t="s">
        <v>74</v>
      </c>
      <c r="W6661" s="5" t="s">
        <v>28</v>
      </c>
      <c r="X6661" s="5" t="s">
        <v>75</v>
      </c>
      <c r="Y6661" s="5" t="s">
        <v>2885</v>
      </c>
      <c r="Z6661" s="5" t="s">
        <v>43</v>
      </c>
      <c r="AA6661" s="4">
        <v>0.37</v>
      </c>
      <c r="AB6661" s="1">
        <v>40276</v>
      </c>
      <c r="AC6661" s="1">
        <v>25756</v>
      </c>
      <c r="AD6661">
        <f t="shared" si="626"/>
        <v>1</v>
      </c>
      <c r="AE6661">
        <f t="shared" ca="1" si="627"/>
        <v>54</v>
      </c>
      <c r="AF6661" t="str">
        <f t="shared" ca="1" si="628"/>
        <v>18-64</v>
      </c>
      <c r="AG6661" s="3">
        <f t="shared" si="629"/>
        <v>1.4251235555555555</v>
      </c>
      <c r="AH6661" t="str">
        <f>_xlfn.IFNA(VLOOKUP(Sales_Transactions[[#This Row],[Order ID]],Returned_Items[#All],2,FALSE),"Not Returned")</f>
        <v>Not Returned</v>
      </c>
    </row>
    <row r="6662" spans="1:34" x14ac:dyDescent="0.25">
      <c r="A6662">
        <v>6054</v>
      </c>
      <c r="C6662" t="s">
        <v>1753</v>
      </c>
      <c r="D6662" s="2" t="str">
        <f>TEXT(MID(Sales_Transactions[[#This Row],[Order Date]],2,5),"d/m/yyy")</f>
        <v>8/9/2011</v>
      </c>
      <c r="E6662" s="2" t="str">
        <f>TEXT(MID(Sales_Transactions[[#This Row],[Order Date]],2,5),"d")</f>
        <v>8</v>
      </c>
      <c r="F6662" s="2" t="str">
        <f>TEXT(MID(Sales_Transactions[[#This Row],[Order Date]],2,5),"m")</f>
        <v>9</v>
      </c>
      <c r="G6662" s="2" t="str">
        <f>TEXT(MID(Sales_Transactions[[#This Row],[Order Date]],2,5),"yyy")</f>
        <v>2011</v>
      </c>
      <c r="H6662" s="2" t="str">
        <f>TEXT(MID(Sales_Transactions[[#This Row],[Order Date]],2,5),"yyy/m")</f>
        <v>2011/9</v>
      </c>
      <c r="I6662" t="s">
        <v>22</v>
      </c>
      <c r="J6662">
        <f t="shared" si="624"/>
        <v>2</v>
      </c>
      <c r="K6662" s="2">
        <v>6</v>
      </c>
      <c r="L6662" s="3">
        <v>27.32</v>
      </c>
      <c r="M6662" s="4">
        <v>0.05</v>
      </c>
      <c r="N6662" s="5" t="s">
        <v>67</v>
      </c>
      <c r="O6662" s="3">
        <v>-5.87</v>
      </c>
      <c r="P6662" s="3">
        <v>2.08</v>
      </c>
      <c r="Q6662" s="3">
        <v>5.33</v>
      </c>
      <c r="R6662" s="5" t="s">
        <v>3403</v>
      </c>
      <c r="S6662" s="5" t="s">
        <v>3404</v>
      </c>
      <c r="T6662" s="5" t="str">
        <f t="shared" si="625"/>
        <v>Aleksandra Gannaway</v>
      </c>
      <c r="U6662" t="s">
        <v>3490</v>
      </c>
      <c r="V6662" s="5" t="s">
        <v>47</v>
      </c>
      <c r="W6662" s="5" t="s">
        <v>57</v>
      </c>
      <c r="X6662" s="5" t="s">
        <v>58</v>
      </c>
      <c r="Y6662" s="5" t="s">
        <v>335</v>
      </c>
      <c r="Z6662" s="5" t="s">
        <v>43</v>
      </c>
      <c r="AA6662" s="4">
        <v>0.43</v>
      </c>
      <c r="AB6662" s="1">
        <v>40796</v>
      </c>
      <c r="AC6662" s="1">
        <v>25784</v>
      </c>
      <c r="AD6662">
        <f t="shared" si="626"/>
        <v>2</v>
      </c>
      <c r="AE6662">
        <f t="shared" ca="1" si="627"/>
        <v>54</v>
      </c>
      <c r="AF6662" t="str">
        <f t="shared" ca="1" si="628"/>
        <v>18-64</v>
      </c>
      <c r="AG6662" s="3">
        <f t="shared" si="629"/>
        <v>1.2348266666666667</v>
      </c>
      <c r="AH6662" t="str">
        <f>_xlfn.IFNA(VLOOKUP(Sales_Transactions[[#This Row],[Order ID]],Returned_Items[#All],2,FALSE),"Not Returned")</f>
        <v>Returned</v>
      </c>
    </row>
    <row r="6663" spans="1:34" x14ac:dyDescent="0.25">
      <c r="A6663">
        <v>6054</v>
      </c>
      <c r="C6663" t="s">
        <v>1753</v>
      </c>
      <c r="D6663" s="2" t="str">
        <f>TEXT(MID(Sales_Transactions[[#This Row],[Order Date]],2,5),"d/m/yyy")</f>
        <v>8/9/2011</v>
      </c>
      <c r="E6663" s="2" t="str">
        <f>TEXT(MID(Sales_Transactions[[#This Row],[Order Date]],2,5),"d")</f>
        <v>8</v>
      </c>
      <c r="F6663" s="2" t="str">
        <f>TEXT(MID(Sales_Transactions[[#This Row],[Order Date]],2,5),"m")</f>
        <v>9</v>
      </c>
      <c r="G6663" s="2" t="str">
        <f>TEXT(MID(Sales_Transactions[[#This Row],[Order Date]],2,5),"yyy")</f>
        <v>2011</v>
      </c>
      <c r="H6663" s="2" t="str">
        <f>TEXT(MID(Sales_Transactions[[#This Row],[Order Date]],2,5),"yyy/m")</f>
        <v>2011/9</v>
      </c>
      <c r="I6663" t="s">
        <v>22</v>
      </c>
      <c r="J6663">
        <f t="shared" si="624"/>
        <v>2</v>
      </c>
      <c r="K6663" s="2">
        <v>43</v>
      </c>
      <c r="L6663" s="3">
        <v>643.30999999999995</v>
      </c>
      <c r="M6663" s="4">
        <v>0.08</v>
      </c>
      <c r="N6663" s="5" t="s">
        <v>67</v>
      </c>
      <c r="O6663" s="3">
        <v>-231.34</v>
      </c>
      <c r="P6663" s="3">
        <v>15.42</v>
      </c>
      <c r="Q6663" s="3">
        <v>10.68</v>
      </c>
      <c r="R6663" s="5" t="s">
        <v>3403</v>
      </c>
      <c r="S6663" s="5" t="s">
        <v>3404</v>
      </c>
      <c r="T6663" s="5" t="str">
        <f t="shared" si="625"/>
        <v>Aleksandra Gannaway</v>
      </c>
      <c r="U6663" t="s">
        <v>3490</v>
      </c>
      <c r="V6663" s="5" t="s">
        <v>47</v>
      </c>
      <c r="W6663" s="5" t="s">
        <v>28</v>
      </c>
      <c r="X6663" s="5" t="s">
        <v>29</v>
      </c>
      <c r="Y6663" s="5" t="s">
        <v>2924</v>
      </c>
      <c r="Z6663" s="5" t="s">
        <v>43</v>
      </c>
      <c r="AA6663" s="4">
        <v>0.57999999999999996</v>
      </c>
      <c r="AB6663" s="1">
        <v>40799</v>
      </c>
      <c r="AC6663" s="1">
        <v>21370</v>
      </c>
      <c r="AD6663">
        <f t="shared" si="626"/>
        <v>5</v>
      </c>
      <c r="AE6663">
        <f t="shared" ca="1" si="627"/>
        <v>66</v>
      </c>
      <c r="AF6663" t="str">
        <f t="shared" ca="1" si="628"/>
        <v>Over 65</v>
      </c>
      <c r="AG6663" s="3">
        <f t="shared" si="629"/>
        <v>0.6066898604651163</v>
      </c>
      <c r="AH6663" t="str">
        <f>_xlfn.IFNA(VLOOKUP(Sales_Transactions[[#This Row],[Order ID]],Returned_Items[#All],2,FALSE),"Not Returned")</f>
        <v>Returned</v>
      </c>
    </row>
    <row r="6664" spans="1:34" x14ac:dyDescent="0.25">
      <c r="A6664">
        <v>6531</v>
      </c>
      <c r="C6664" t="s">
        <v>2461</v>
      </c>
      <c r="D6664" s="2" t="str">
        <f>TEXT(MID(Sales_Transactions[[#This Row],[Order Date]],2,5),"d/m/yyy")</f>
        <v>17/7/2010</v>
      </c>
      <c r="E6664" s="2" t="str">
        <f>TEXT(MID(Sales_Transactions[[#This Row],[Order Date]],2,5),"d")</f>
        <v>17</v>
      </c>
      <c r="F6664" s="2" t="str">
        <f>TEXT(MID(Sales_Transactions[[#This Row],[Order Date]],2,5),"m")</f>
        <v>7</v>
      </c>
      <c r="G6664" s="2" t="str">
        <f>TEXT(MID(Sales_Transactions[[#This Row],[Order Date]],2,5),"yyy")</f>
        <v>2010</v>
      </c>
      <c r="H6664" s="2" t="str">
        <f>TEXT(MID(Sales_Transactions[[#This Row],[Order Date]],2,5),"yyy/m")</f>
        <v>2010/7</v>
      </c>
      <c r="I6664" t="s">
        <v>33</v>
      </c>
      <c r="J6664">
        <f t="shared" si="624"/>
        <v>4</v>
      </c>
      <c r="K6664" s="2">
        <v>42</v>
      </c>
      <c r="L6664" s="3">
        <v>188.23</v>
      </c>
      <c r="M6664" s="4">
        <v>0.05</v>
      </c>
      <c r="N6664" s="5" t="s">
        <v>23</v>
      </c>
      <c r="O6664" s="3">
        <v>-145.1</v>
      </c>
      <c r="P6664" s="3">
        <v>4.37</v>
      </c>
      <c r="Q6664" s="3">
        <v>5.15</v>
      </c>
      <c r="R6664" s="5" t="s">
        <v>3287</v>
      </c>
      <c r="S6664" s="5" t="s">
        <v>3316</v>
      </c>
      <c r="T6664" s="5" t="str">
        <f t="shared" si="625"/>
        <v>Jill Fjeld</v>
      </c>
      <c r="U6664" t="s">
        <v>3490</v>
      </c>
      <c r="V6664" s="5" t="s">
        <v>74</v>
      </c>
      <c r="W6664" s="5" t="s">
        <v>28</v>
      </c>
      <c r="X6664" s="5" t="s">
        <v>38</v>
      </c>
      <c r="Y6664" s="5" t="s">
        <v>1172</v>
      </c>
      <c r="Z6664" s="5" t="s">
        <v>43</v>
      </c>
      <c r="AA6664" s="4">
        <v>0.59</v>
      </c>
      <c r="AB6664" s="1">
        <v>40378</v>
      </c>
      <c r="AC6664" s="1">
        <v>21448</v>
      </c>
      <c r="AD6664">
        <f t="shared" si="626"/>
        <v>2</v>
      </c>
      <c r="AE6664">
        <f t="shared" ca="1" si="627"/>
        <v>65</v>
      </c>
      <c r="AF6664" t="str">
        <f t="shared" ca="1" si="628"/>
        <v>Over 65</v>
      </c>
      <c r="AG6664" s="3">
        <f t="shared" si="629"/>
        <v>0.22661464285714286</v>
      </c>
      <c r="AH6664" t="str">
        <f>_xlfn.IFNA(VLOOKUP(Sales_Transactions[[#This Row],[Order ID]],Returned_Items[#All],2,FALSE),"Not Returned")</f>
        <v>Not Returned</v>
      </c>
    </row>
    <row r="6665" spans="1:34" x14ac:dyDescent="0.25">
      <c r="A6665">
        <v>6531</v>
      </c>
      <c r="C6665" t="s">
        <v>2461</v>
      </c>
      <c r="D6665" s="2" t="str">
        <f>TEXT(MID(Sales_Transactions[[#This Row],[Order Date]],2,5),"d/m/yyy")</f>
        <v>17/7/2010</v>
      </c>
      <c r="E6665" s="2" t="str">
        <f>TEXT(MID(Sales_Transactions[[#This Row],[Order Date]],2,5),"d")</f>
        <v>17</v>
      </c>
      <c r="F6665" s="2" t="str">
        <f>TEXT(MID(Sales_Transactions[[#This Row],[Order Date]],2,5),"m")</f>
        <v>7</v>
      </c>
      <c r="G6665" s="2" t="str">
        <f>TEXT(MID(Sales_Transactions[[#This Row],[Order Date]],2,5),"yyy")</f>
        <v>2010</v>
      </c>
      <c r="H6665" s="2" t="str">
        <f>TEXT(MID(Sales_Transactions[[#This Row],[Order Date]],2,5),"yyy/m")</f>
        <v>2010/7</v>
      </c>
      <c r="I6665" t="s">
        <v>33</v>
      </c>
      <c r="J6665">
        <f t="shared" si="624"/>
        <v>4</v>
      </c>
      <c r="K6665" s="2">
        <v>28</v>
      </c>
      <c r="L6665" s="3">
        <v>541.95000000000005</v>
      </c>
      <c r="M6665" s="4">
        <v>0.06</v>
      </c>
      <c r="N6665" s="5" t="s">
        <v>23</v>
      </c>
      <c r="O6665" s="3">
        <v>143.04</v>
      </c>
      <c r="P6665" s="3">
        <v>19.84</v>
      </c>
      <c r="Q6665" s="3">
        <v>4.0999999999999996</v>
      </c>
      <c r="R6665" s="5" t="s">
        <v>3287</v>
      </c>
      <c r="S6665" s="5" t="s">
        <v>3316</v>
      </c>
      <c r="T6665" s="5" t="str">
        <f t="shared" si="625"/>
        <v>Jill Fjeld</v>
      </c>
      <c r="U6665" t="s">
        <v>3490</v>
      </c>
      <c r="V6665" s="5" t="s">
        <v>74</v>
      </c>
      <c r="W6665" s="5" t="s">
        <v>28</v>
      </c>
      <c r="X6665" s="5" t="s">
        <v>124</v>
      </c>
      <c r="Y6665" s="5" t="s">
        <v>296</v>
      </c>
      <c r="Z6665" s="5" t="s">
        <v>84</v>
      </c>
      <c r="AA6665" s="4">
        <v>0.44</v>
      </c>
      <c r="AB6665" s="1">
        <v>40378</v>
      </c>
      <c r="AC6665" s="1">
        <v>21598</v>
      </c>
      <c r="AD6665">
        <f t="shared" si="626"/>
        <v>2</v>
      </c>
      <c r="AE6665">
        <f t="shared" ca="1" si="627"/>
        <v>65</v>
      </c>
      <c r="AF6665" t="str">
        <f t="shared" ca="1" si="628"/>
        <v>Over 65</v>
      </c>
      <c r="AG6665" s="3">
        <f t="shared" si="629"/>
        <v>0.85457485714285697</v>
      </c>
      <c r="AH6665" t="str">
        <f>_xlfn.IFNA(VLOOKUP(Sales_Transactions[[#This Row],[Order ID]],Returned_Items[#All],2,FALSE),"Not Returned")</f>
        <v>Not Returned</v>
      </c>
    </row>
    <row r="6666" spans="1:34" x14ac:dyDescent="0.25">
      <c r="A6666">
        <v>6564</v>
      </c>
      <c r="C6666" t="s">
        <v>3066</v>
      </c>
      <c r="D6666" s="2" t="str">
        <f>TEXT(MID(Sales_Transactions[[#This Row],[Order Date]],2,5),"d/m/yyy")</f>
        <v>21/1/2011</v>
      </c>
      <c r="E6666" s="2" t="str">
        <f>TEXT(MID(Sales_Transactions[[#This Row],[Order Date]],2,5),"d")</f>
        <v>21</v>
      </c>
      <c r="F6666" s="2" t="str">
        <f>TEXT(MID(Sales_Transactions[[#This Row],[Order Date]],2,5),"m")</f>
        <v>1</v>
      </c>
      <c r="G6666" s="2" t="str">
        <f>TEXT(MID(Sales_Transactions[[#This Row],[Order Date]],2,5),"yyy")</f>
        <v>2011</v>
      </c>
      <c r="H6666" s="2" t="str">
        <f>TEXT(MID(Sales_Transactions[[#This Row],[Order Date]],2,5),"yyy/m")</f>
        <v>2011/1</v>
      </c>
      <c r="I6666" t="s">
        <v>22</v>
      </c>
      <c r="J6666">
        <f t="shared" si="624"/>
        <v>2</v>
      </c>
      <c r="K6666" s="2">
        <v>26</v>
      </c>
      <c r="L6666" s="3">
        <v>448.23</v>
      </c>
      <c r="M6666" s="4">
        <v>0.01</v>
      </c>
      <c r="N6666" s="5" t="s">
        <v>23</v>
      </c>
      <c r="O6666" s="3">
        <v>110.6</v>
      </c>
      <c r="P6666" s="3">
        <v>15.98</v>
      </c>
      <c r="Q6666" s="3">
        <v>4</v>
      </c>
      <c r="R6666" s="5" t="s">
        <v>2955</v>
      </c>
      <c r="S6666" s="5" t="s">
        <v>3511</v>
      </c>
      <c r="T6666" s="5" t="str">
        <f t="shared" si="625"/>
        <v>Anne McFarland</v>
      </c>
      <c r="U6666" t="s">
        <v>3490</v>
      </c>
      <c r="V6666" s="5" t="s">
        <v>37</v>
      </c>
      <c r="W6666" s="5" t="s">
        <v>48</v>
      </c>
      <c r="X6666" s="5" t="s">
        <v>87</v>
      </c>
      <c r="Y6666" s="5" t="s">
        <v>900</v>
      </c>
      <c r="Z6666" s="5" t="s">
        <v>43</v>
      </c>
      <c r="AA6666" s="4">
        <v>0.37</v>
      </c>
      <c r="AB6666" s="1">
        <v>40564</v>
      </c>
      <c r="AC6666" s="1">
        <v>21662</v>
      </c>
      <c r="AD6666">
        <f t="shared" si="626"/>
        <v>0</v>
      </c>
      <c r="AE6666">
        <f t="shared" ca="1" si="627"/>
        <v>65</v>
      </c>
      <c r="AF6666" t="str">
        <f t="shared" ca="1" si="628"/>
        <v>Over 65</v>
      </c>
      <c r="AG6666" s="3">
        <f t="shared" si="629"/>
        <v>0.76840007692307699</v>
      </c>
      <c r="AH6666" t="str">
        <f>_xlfn.IFNA(VLOOKUP(Sales_Transactions[[#This Row],[Order ID]],Returned_Items[#All],2,FALSE),"Not Returned")</f>
        <v>Not Returned</v>
      </c>
    </row>
    <row r="6667" spans="1:34" x14ac:dyDescent="0.25">
      <c r="A6667">
        <v>6566</v>
      </c>
      <c r="C6667" t="s">
        <v>1010</v>
      </c>
      <c r="D6667" s="2" t="str">
        <f>TEXT(MID(Sales_Transactions[[#This Row],[Order Date]],2,5),"d/m/yyy")</f>
        <v>21/5/2011</v>
      </c>
      <c r="E6667" s="2" t="str">
        <f>TEXT(MID(Sales_Transactions[[#This Row],[Order Date]],2,5),"d")</f>
        <v>21</v>
      </c>
      <c r="F6667" s="2" t="str">
        <f>TEXT(MID(Sales_Transactions[[#This Row],[Order Date]],2,5),"m")</f>
        <v>5</v>
      </c>
      <c r="G6667" s="2" t="str">
        <f>TEXT(MID(Sales_Transactions[[#This Row],[Order Date]],2,5),"yyy")</f>
        <v>2011</v>
      </c>
      <c r="H6667" s="2" t="str">
        <f>TEXT(MID(Sales_Transactions[[#This Row],[Order Date]],2,5),"yyy/m")</f>
        <v>2011/5</v>
      </c>
      <c r="I6667" t="s">
        <v>101</v>
      </c>
      <c r="J6667">
        <f t="shared" si="624"/>
        <v>1</v>
      </c>
      <c r="K6667" s="2">
        <v>21</v>
      </c>
      <c r="L6667" s="3">
        <v>748.83</v>
      </c>
      <c r="M6667" s="4">
        <v>0.01</v>
      </c>
      <c r="N6667" s="5" t="s">
        <v>23</v>
      </c>
      <c r="O6667" s="3">
        <v>250.01</v>
      </c>
      <c r="P6667" s="3">
        <v>33.979999999999997</v>
      </c>
      <c r="Q6667" s="3">
        <v>1.99</v>
      </c>
      <c r="R6667" s="5" t="s">
        <v>3072</v>
      </c>
      <c r="S6667" s="5" t="s">
        <v>1952</v>
      </c>
      <c r="T6667" s="5" t="str">
        <f t="shared" si="625"/>
        <v>Kean Thornton</v>
      </c>
      <c r="U6667" t="s">
        <v>3490</v>
      </c>
      <c r="V6667" s="5" t="s">
        <v>47</v>
      </c>
      <c r="W6667" s="5" t="s">
        <v>48</v>
      </c>
      <c r="X6667" s="5" t="s">
        <v>87</v>
      </c>
      <c r="Y6667" s="5" t="s">
        <v>2729</v>
      </c>
      <c r="Z6667" s="5" t="s">
        <v>60</v>
      </c>
      <c r="AA6667" s="4">
        <v>0.45</v>
      </c>
      <c r="AB6667" s="1">
        <v>40684</v>
      </c>
      <c r="AC6667" s="1">
        <v>21656</v>
      </c>
      <c r="AD6667">
        <f t="shared" si="626"/>
        <v>0</v>
      </c>
      <c r="AE6667">
        <f t="shared" ca="1" si="627"/>
        <v>65</v>
      </c>
      <c r="AF6667" t="str">
        <f t="shared" ca="1" si="628"/>
        <v>Over 65</v>
      </c>
      <c r="AG6667" s="3">
        <f t="shared" si="629"/>
        <v>1.7126953333333335</v>
      </c>
      <c r="AH6667" t="str">
        <f>_xlfn.IFNA(VLOOKUP(Sales_Transactions[[#This Row],[Order ID]],Returned_Items[#All],2,FALSE),"Not Returned")</f>
        <v>Not Returned</v>
      </c>
    </row>
    <row r="6668" spans="1:34" x14ac:dyDescent="0.25">
      <c r="A6668">
        <v>6693</v>
      </c>
      <c r="C6668" t="s">
        <v>2521</v>
      </c>
      <c r="D6668" s="2" t="str">
        <f>TEXT(MID(Sales_Transactions[[#This Row],[Order Date]],2,5),"d/m/yyy")</f>
        <v>24/5/2012</v>
      </c>
      <c r="E6668" s="2" t="str">
        <f>TEXT(MID(Sales_Transactions[[#This Row],[Order Date]],2,5),"d")</f>
        <v>24</v>
      </c>
      <c r="F6668" s="2" t="str">
        <f>TEXT(MID(Sales_Transactions[[#This Row],[Order Date]],2,5),"m")</f>
        <v>5</v>
      </c>
      <c r="G6668" s="2" t="str">
        <f>TEXT(MID(Sales_Transactions[[#This Row],[Order Date]],2,5),"yyy")</f>
        <v>2012</v>
      </c>
      <c r="H6668" s="2" t="str">
        <f>TEXT(MID(Sales_Transactions[[#This Row],[Order Date]],2,5),"yyy/m")</f>
        <v>2012/5</v>
      </c>
      <c r="I6668" t="s">
        <v>101</v>
      </c>
      <c r="J6668">
        <f t="shared" si="624"/>
        <v>1</v>
      </c>
      <c r="K6668" s="2">
        <v>16</v>
      </c>
      <c r="L6668" s="3">
        <v>40.85</v>
      </c>
      <c r="M6668" s="4">
        <v>0.09</v>
      </c>
      <c r="N6668" s="5" t="s">
        <v>23</v>
      </c>
      <c r="O6668" s="3">
        <v>6.46</v>
      </c>
      <c r="P6668" s="3">
        <v>2.62</v>
      </c>
      <c r="Q6668" s="3">
        <v>0.8</v>
      </c>
      <c r="R6668" s="5" t="s">
        <v>2650</v>
      </c>
      <c r="S6668" s="5" t="s">
        <v>191</v>
      </c>
      <c r="T6668" s="5" t="str">
        <f t="shared" si="625"/>
        <v>Astrea Jones</v>
      </c>
      <c r="U6668" t="s">
        <v>3490</v>
      </c>
      <c r="V6668" s="5" t="s">
        <v>47</v>
      </c>
      <c r="W6668" s="5" t="s">
        <v>28</v>
      </c>
      <c r="X6668" s="5" t="s">
        <v>82</v>
      </c>
      <c r="Y6668" s="5" t="s">
        <v>1502</v>
      </c>
      <c r="Z6668" s="5" t="s">
        <v>84</v>
      </c>
      <c r="AA6668" s="4">
        <v>0.39</v>
      </c>
      <c r="AB6668" s="1">
        <v>41055</v>
      </c>
      <c r="AC6668" s="1">
        <v>21773</v>
      </c>
      <c r="AD6668">
        <f t="shared" si="626"/>
        <v>2</v>
      </c>
      <c r="AE6668">
        <f t="shared" ca="1" si="627"/>
        <v>64</v>
      </c>
      <c r="AF6668" t="str">
        <f t="shared" ca="1" si="628"/>
        <v>18-64</v>
      </c>
      <c r="AG6668" s="3">
        <f t="shared" si="629"/>
        <v>0.21360262499999999</v>
      </c>
      <c r="AH6668" t="str">
        <f>_xlfn.IFNA(VLOOKUP(Sales_Transactions[[#This Row],[Order ID]],Returned_Items[#All],2,FALSE),"Not Returned")</f>
        <v>Not Returned</v>
      </c>
    </row>
    <row r="6669" spans="1:34" x14ac:dyDescent="0.25">
      <c r="A6669">
        <v>6753</v>
      </c>
      <c r="C6669" t="s">
        <v>1322</v>
      </c>
      <c r="D6669" s="2" t="str">
        <f>TEXT(MID(Sales_Transactions[[#This Row],[Order Date]],2,5),"d/m/yyy")</f>
        <v>26/9/2010</v>
      </c>
      <c r="E6669" s="2" t="str">
        <f>TEXT(MID(Sales_Transactions[[#This Row],[Order Date]],2,5),"d")</f>
        <v>26</v>
      </c>
      <c r="F6669" s="2" t="str">
        <f>TEXT(MID(Sales_Transactions[[#This Row],[Order Date]],2,5),"m")</f>
        <v>9</v>
      </c>
      <c r="G6669" s="2" t="str">
        <f>TEXT(MID(Sales_Transactions[[#This Row],[Order Date]],2,5),"yyy")</f>
        <v>2010</v>
      </c>
      <c r="H6669" s="2" t="str">
        <f>TEXT(MID(Sales_Transactions[[#This Row],[Order Date]],2,5),"yyy/m")</f>
        <v>2010/9</v>
      </c>
      <c r="I6669" t="s">
        <v>22</v>
      </c>
      <c r="J6669">
        <f t="shared" si="624"/>
        <v>2</v>
      </c>
      <c r="K6669" s="2">
        <v>7</v>
      </c>
      <c r="L6669" s="3">
        <v>53.14</v>
      </c>
      <c r="M6669" s="4">
        <v>0.04</v>
      </c>
      <c r="N6669" s="5" t="s">
        <v>23</v>
      </c>
      <c r="O6669" s="3">
        <v>14.57</v>
      </c>
      <c r="P6669" s="3">
        <v>6.64</v>
      </c>
      <c r="Q6669" s="3">
        <v>4.95</v>
      </c>
      <c r="R6669" s="5" t="s">
        <v>1940</v>
      </c>
      <c r="S6669" s="5" t="s">
        <v>2764</v>
      </c>
      <c r="T6669" s="5" t="str">
        <f t="shared" si="625"/>
        <v>Robert Barroso</v>
      </c>
      <c r="U6669" t="s">
        <v>3490</v>
      </c>
      <c r="V6669" s="5" t="s">
        <v>27</v>
      </c>
      <c r="W6669" s="5" t="s">
        <v>57</v>
      </c>
      <c r="X6669" s="5" t="s">
        <v>58</v>
      </c>
      <c r="Y6669" s="5" t="s">
        <v>59</v>
      </c>
      <c r="Z6669" s="5" t="s">
        <v>60</v>
      </c>
      <c r="AA6669" s="4">
        <v>0.37</v>
      </c>
      <c r="AB6669" s="1">
        <v>40449</v>
      </c>
      <c r="AC6669" s="1">
        <v>21835</v>
      </c>
      <c r="AD6669">
        <f t="shared" si="626"/>
        <v>2</v>
      </c>
      <c r="AE6669">
        <f t="shared" ca="1" si="627"/>
        <v>64</v>
      </c>
      <c r="AF6669" t="str">
        <f t="shared" ca="1" si="628"/>
        <v>18-64</v>
      </c>
      <c r="AG6669" s="3">
        <f t="shared" si="629"/>
        <v>1.6553348571428572</v>
      </c>
      <c r="AH6669" t="str">
        <f>_xlfn.IFNA(VLOOKUP(Sales_Transactions[[#This Row],[Order ID]],Returned_Items[#All],2,FALSE),"Not Returned")</f>
        <v>Not Returned</v>
      </c>
    </row>
    <row r="6670" spans="1:34" x14ac:dyDescent="0.25">
      <c r="A6670">
        <v>6788</v>
      </c>
      <c r="C6670" t="s">
        <v>2860</v>
      </c>
      <c r="D6670" s="2" t="str">
        <f>TEXT(MID(Sales_Transactions[[#This Row],[Order Date]],2,5),"d/m/yyy")</f>
        <v>4/8/2011</v>
      </c>
      <c r="E6670" s="2" t="str">
        <f>TEXT(MID(Sales_Transactions[[#This Row],[Order Date]],2,5),"d")</f>
        <v>4</v>
      </c>
      <c r="F6670" s="2" t="str">
        <f>TEXT(MID(Sales_Transactions[[#This Row],[Order Date]],2,5),"m")</f>
        <v>8</v>
      </c>
      <c r="G6670" s="2" t="str">
        <f>TEXT(MID(Sales_Transactions[[#This Row],[Order Date]],2,5),"yyy")</f>
        <v>2011</v>
      </c>
      <c r="H6670" s="2" t="str">
        <f>TEXT(MID(Sales_Transactions[[#This Row],[Order Date]],2,5),"yyy/m")</f>
        <v>2011/8</v>
      </c>
      <c r="I6670" t="s">
        <v>52</v>
      </c>
      <c r="J6670">
        <f t="shared" si="624"/>
        <v>1</v>
      </c>
      <c r="K6670" s="2">
        <v>41</v>
      </c>
      <c r="L6670" s="3">
        <v>127.84</v>
      </c>
      <c r="M6670" s="4">
        <v>0.02</v>
      </c>
      <c r="N6670" s="5" t="s">
        <v>67</v>
      </c>
      <c r="O6670" s="3">
        <v>12.69</v>
      </c>
      <c r="P6670" s="3">
        <v>2.94</v>
      </c>
      <c r="Q6670" s="3">
        <v>0.96</v>
      </c>
      <c r="R6670" s="5" t="s">
        <v>2066</v>
      </c>
      <c r="S6670" s="5" t="s">
        <v>2772</v>
      </c>
      <c r="T6670" s="5" t="str">
        <f t="shared" si="625"/>
        <v>Bobby Elias</v>
      </c>
      <c r="U6670" t="s">
        <v>3490</v>
      </c>
      <c r="V6670" s="5" t="s">
        <v>27</v>
      </c>
      <c r="W6670" s="5" t="s">
        <v>28</v>
      </c>
      <c r="X6670" s="5" t="s">
        <v>124</v>
      </c>
      <c r="Y6670" s="5" t="s">
        <v>811</v>
      </c>
      <c r="Z6670" s="5" t="s">
        <v>84</v>
      </c>
      <c r="AA6670" s="4">
        <v>0.57999999999999996</v>
      </c>
      <c r="AB6670" s="1">
        <v>40761</v>
      </c>
      <c r="AC6670" s="1">
        <v>22156</v>
      </c>
      <c r="AD6670">
        <f t="shared" si="626"/>
        <v>2</v>
      </c>
      <c r="AE6670">
        <f t="shared" ca="1" si="627"/>
        <v>63</v>
      </c>
      <c r="AF6670" t="str">
        <f t="shared" ca="1" si="628"/>
        <v>18-64</v>
      </c>
      <c r="AG6670" s="3">
        <f t="shared" si="629"/>
        <v>9.5107609756097555E-2</v>
      </c>
      <c r="AH6670" t="str">
        <f>_xlfn.IFNA(VLOOKUP(Sales_Transactions[[#This Row],[Order ID]],Returned_Items[#All],2,FALSE),"Not Returned")</f>
        <v>Not Returned</v>
      </c>
    </row>
    <row r="6671" spans="1:34" x14ac:dyDescent="0.25">
      <c r="A6671">
        <v>6788</v>
      </c>
      <c r="C6671" t="s">
        <v>2860</v>
      </c>
      <c r="D6671" s="2" t="str">
        <f>TEXT(MID(Sales_Transactions[[#This Row],[Order Date]],2,5),"d/m/yyy")</f>
        <v>4/8/2011</v>
      </c>
      <c r="E6671" s="2" t="str">
        <f>TEXT(MID(Sales_Transactions[[#This Row],[Order Date]],2,5),"d")</f>
        <v>4</v>
      </c>
      <c r="F6671" s="2" t="str">
        <f>TEXT(MID(Sales_Transactions[[#This Row],[Order Date]],2,5),"m")</f>
        <v>8</v>
      </c>
      <c r="G6671" s="2" t="str">
        <f>TEXT(MID(Sales_Transactions[[#This Row],[Order Date]],2,5),"yyy")</f>
        <v>2011</v>
      </c>
      <c r="H6671" s="2" t="str">
        <f>TEXT(MID(Sales_Transactions[[#This Row],[Order Date]],2,5),"yyy/m")</f>
        <v>2011/8</v>
      </c>
      <c r="I6671" t="s">
        <v>52</v>
      </c>
      <c r="J6671">
        <f t="shared" si="624"/>
        <v>1</v>
      </c>
      <c r="K6671" s="2">
        <v>6</v>
      </c>
      <c r="L6671" s="3">
        <v>11.15</v>
      </c>
      <c r="M6671" s="4">
        <v>7.0000000000000007E-2</v>
      </c>
      <c r="N6671" s="5" t="s">
        <v>23</v>
      </c>
      <c r="O6671" s="3">
        <v>-2.62</v>
      </c>
      <c r="P6671" s="3">
        <v>1.81</v>
      </c>
      <c r="Q6671" s="3">
        <v>0.75</v>
      </c>
      <c r="R6671" s="5" t="s">
        <v>2066</v>
      </c>
      <c r="S6671" s="5" t="s">
        <v>2772</v>
      </c>
      <c r="T6671" s="5" t="str">
        <f t="shared" si="625"/>
        <v>Bobby Elias</v>
      </c>
      <c r="U6671" t="s">
        <v>3490</v>
      </c>
      <c r="V6671" s="5" t="s">
        <v>27</v>
      </c>
      <c r="W6671" s="5" t="s">
        <v>28</v>
      </c>
      <c r="X6671" s="5" t="s">
        <v>82</v>
      </c>
      <c r="Y6671" s="5" t="s">
        <v>629</v>
      </c>
      <c r="Z6671" s="5" t="s">
        <v>84</v>
      </c>
      <c r="AA6671" s="4">
        <v>0.52</v>
      </c>
      <c r="AB6671" s="1">
        <v>40760</v>
      </c>
      <c r="AC6671" s="1">
        <v>22199</v>
      </c>
      <c r="AD6671">
        <f t="shared" si="626"/>
        <v>1</v>
      </c>
      <c r="AE6671">
        <f t="shared" ca="1" si="627"/>
        <v>63</v>
      </c>
      <c r="AF6671" t="str">
        <f t="shared" ca="1" si="628"/>
        <v>18-64</v>
      </c>
      <c r="AG6671" s="3">
        <f t="shared" si="629"/>
        <v>0.42645550000000004</v>
      </c>
      <c r="AH6671" t="str">
        <f>_xlfn.IFNA(VLOOKUP(Sales_Transactions[[#This Row],[Order ID]],Returned_Items[#All],2,FALSE),"Not Returned")</f>
        <v>Not Returned</v>
      </c>
    </row>
    <row r="6672" spans="1:34" x14ac:dyDescent="0.25">
      <c r="A6672">
        <v>6880</v>
      </c>
      <c r="C6672" t="s">
        <v>2785</v>
      </c>
      <c r="D6672" s="2" t="str">
        <f>TEXT(MID(Sales_Transactions[[#This Row],[Order Date]],2,5),"d/m/yyy")</f>
        <v>25/5/2009</v>
      </c>
      <c r="E6672" s="2" t="str">
        <f>TEXT(MID(Sales_Transactions[[#This Row],[Order Date]],2,5),"d")</f>
        <v>25</v>
      </c>
      <c r="F6672" s="2" t="str">
        <f>TEXT(MID(Sales_Transactions[[#This Row],[Order Date]],2,5),"m")</f>
        <v>5</v>
      </c>
      <c r="G6672" s="2" t="str">
        <f>TEXT(MID(Sales_Transactions[[#This Row],[Order Date]],2,5),"yyy")</f>
        <v>2009</v>
      </c>
      <c r="H6672" s="2" t="str">
        <f>TEXT(MID(Sales_Transactions[[#This Row],[Order Date]],2,5),"yyy/m")</f>
        <v>2009/5</v>
      </c>
      <c r="I6672" t="s">
        <v>78</v>
      </c>
      <c r="J6672">
        <f t="shared" si="624"/>
        <v>3</v>
      </c>
      <c r="K6672" s="2">
        <v>5</v>
      </c>
      <c r="L6672" s="3">
        <v>235.49</v>
      </c>
      <c r="M6672" s="4">
        <v>0.06</v>
      </c>
      <c r="N6672" s="5" t="s">
        <v>23</v>
      </c>
      <c r="O6672" s="3">
        <v>21.78</v>
      </c>
      <c r="P6672" s="3">
        <v>47.9</v>
      </c>
      <c r="Q6672" s="3">
        <v>5.86</v>
      </c>
      <c r="R6672" s="5" t="s">
        <v>1493</v>
      </c>
      <c r="S6672" s="5" t="s">
        <v>1494</v>
      </c>
      <c r="T6672" s="5" t="str">
        <f t="shared" si="625"/>
        <v>Peter Buhler</v>
      </c>
      <c r="U6672" t="s">
        <v>3490</v>
      </c>
      <c r="V6672" s="5" t="s">
        <v>37</v>
      </c>
      <c r="W6672" s="5" t="s">
        <v>28</v>
      </c>
      <c r="X6672" s="5" t="s">
        <v>75</v>
      </c>
      <c r="Y6672" s="5" t="s">
        <v>1462</v>
      </c>
      <c r="Z6672" s="5" t="s">
        <v>43</v>
      </c>
      <c r="AA6672" s="4">
        <v>0.37</v>
      </c>
      <c r="AB6672" s="1">
        <v>39960</v>
      </c>
      <c r="AC6672" s="1">
        <v>22170</v>
      </c>
      <c r="AD6672">
        <f t="shared" si="626"/>
        <v>2</v>
      </c>
      <c r="AE6672">
        <f t="shared" ca="1" si="627"/>
        <v>63</v>
      </c>
      <c r="AF6672" t="str">
        <f t="shared" ca="1" si="628"/>
        <v>18-64</v>
      </c>
      <c r="AG6672" s="3">
        <f t="shared" si="629"/>
        <v>10.746252</v>
      </c>
      <c r="AH6672" t="str">
        <f>_xlfn.IFNA(VLOOKUP(Sales_Transactions[[#This Row],[Order ID]],Returned_Items[#All],2,FALSE),"Not Returned")</f>
        <v>Not Returned</v>
      </c>
    </row>
    <row r="6673" spans="1:34" hidden="1" x14ac:dyDescent="0.25">
      <c r="A6673">
        <v>6886</v>
      </c>
      <c r="C6673" t="s">
        <v>1810</v>
      </c>
      <c r="D6673" s="2" t="str">
        <f>TEXT(MID(Sales_Transactions[[#This Row],[Order Date]],2,5),"d/m/yyy")</f>
        <v>19/1/2012</v>
      </c>
      <c r="E6673" s="2" t="str">
        <f>TEXT(MID(Sales_Transactions[[#This Row],[Order Date]],2,5),"d")</f>
        <v>19</v>
      </c>
      <c r="F6673" s="2" t="str">
        <f>TEXT(MID(Sales_Transactions[[#This Row],[Order Date]],2,5),"m")</f>
        <v>1</v>
      </c>
      <c r="G6673" s="2" t="str">
        <f>TEXT(MID(Sales_Transactions[[#This Row],[Order Date]],2,5),"yyy")</f>
        <v>2012</v>
      </c>
      <c r="H6673" s="2" t="str">
        <f>TEXT(MID(Sales_Transactions[[#This Row],[Order Date]],2,5),"yyy/m")</f>
        <v>2012/1</v>
      </c>
      <c r="I6673" t="s">
        <v>33</v>
      </c>
      <c r="J6673">
        <f t="shared" si="624"/>
        <v>4</v>
      </c>
      <c r="K6673" s="2">
        <v>46</v>
      </c>
      <c r="L6673">
        <v>8177.07</v>
      </c>
      <c r="M6673">
        <v>0.08</v>
      </c>
      <c r="N6673" t="s">
        <v>23</v>
      </c>
      <c r="O6673">
        <v>2385.3000000000002</v>
      </c>
      <c r="P6673">
        <v>178.47</v>
      </c>
      <c r="Q6673">
        <v>19.989999999999998</v>
      </c>
      <c r="R6673" t="s">
        <v>2674</v>
      </c>
      <c r="S6673" t="s">
        <v>2675</v>
      </c>
      <c r="T6673" t="str">
        <f t="shared" si="625"/>
        <v>Maureen Gastineau</v>
      </c>
      <c r="U6673" t="s">
        <v>3490</v>
      </c>
      <c r="V6673" t="s">
        <v>37</v>
      </c>
      <c r="W6673" t="s">
        <v>28</v>
      </c>
      <c r="X6673" t="s">
        <v>29</v>
      </c>
      <c r="Y6673" t="s">
        <v>2127</v>
      </c>
      <c r="Z6673" t="s">
        <v>43</v>
      </c>
      <c r="AA6673">
        <v>0.55000000000000004</v>
      </c>
      <c r="AB6673" s="1">
        <v>40928</v>
      </c>
      <c r="AC6673" s="1"/>
      <c r="AD6673">
        <f t="shared" si="626"/>
        <v>1</v>
      </c>
      <c r="AE6673">
        <f t="shared" ca="1" si="627"/>
        <v>124</v>
      </c>
      <c r="AF6673" t="str">
        <f t="shared" ca="1" si="628"/>
        <v>Over 65</v>
      </c>
      <c r="AG6673">
        <f t="shared" si="629"/>
        <v>4.3112440000000003</v>
      </c>
      <c r="AH6673" t="str">
        <f>_xlfn.IFNA(VLOOKUP(Sales_Transactions[[#This Row],[Order ID]],Returned_Items[#All],2,FALSE),"Not Returned")</f>
        <v>Not Returned</v>
      </c>
    </row>
    <row r="6674" spans="1:34" x14ac:dyDescent="0.25">
      <c r="A6674">
        <v>7042</v>
      </c>
      <c r="C6674" t="s">
        <v>190</v>
      </c>
      <c r="D6674" s="2" t="str">
        <f>TEXT(MID(Sales_Transactions[[#This Row],[Order Date]],2,5),"d/m/yyy")</f>
        <v>8/1/2012</v>
      </c>
      <c r="E6674" s="2" t="str">
        <f>TEXT(MID(Sales_Transactions[[#This Row],[Order Date]],2,5),"d")</f>
        <v>8</v>
      </c>
      <c r="F6674" s="2" t="str">
        <f>TEXT(MID(Sales_Transactions[[#This Row],[Order Date]],2,5),"m")</f>
        <v>1</v>
      </c>
      <c r="G6674" s="2" t="str">
        <f>TEXT(MID(Sales_Transactions[[#This Row],[Order Date]],2,5),"yyy")</f>
        <v>2012</v>
      </c>
      <c r="H6674" s="2" t="str">
        <f>TEXT(MID(Sales_Transactions[[#This Row],[Order Date]],2,5),"yyy/m")</f>
        <v>2012/1</v>
      </c>
      <c r="I6674" t="s">
        <v>78</v>
      </c>
      <c r="J6674">
        <f t="shared" si="624"/>
        <v>3</v>
      </c>
      <c r="K6674" s="2">
        <v>4</v>
      </c>
      <c r="L6674" s="3">
        <v>1187.864</v>
      </c>
      <c r="M6674" s="4">
        <v>7.0000000000000007E-2</v>
      </c>
      <c r="N6674" s="5" t="s">
        <v>34</v>
      </c>
      <c r="O6674" s="3">
        <v>-347.16</v>
      </c>
      <c r="P6674" s="3">
        <v>376.13</v>
      </c>
      <c r="Q6674" s="3">
        <v>85.63</v>
      </c>
      <c r="R6674" s="5" t="s">
        <v>2484</v>
      </c>
      <c r="S6674" s="5" t="s">
        <v>3512</v>
      </c>
      <c r="T6674" s="5" t="str">
        <f t="shared" si="625"/>
        <v>Dean Katz</v>
      </c>
      <c r="U6674" t="s">
        <v>3490</v>
      </c>
      <c r="V6674" s="5" t="s">
        <v>74</v>
      </c>
      <c r="W6674" s="5" t="s">
        <v>57</v>
      </c>
      <c r="X6674" s="5" t="s">
        <v>107</v>
      </c>
      <c r="Y6674" s="5" t="s">
        <v>1234</v>
      </c>
      <c r="Z6674" s="5" t="s">
        <v>106</v>
      </c>
      <c r="AA6674" s="4">
        <v>0.74</v>
      </c>
      <c r="AB6674" s="1">
        <v>40918</v>
      </c>
      <c r="AC6674" s="1">
        <v>22215</v>
      </c>
      <c r="AD6674">
        <f t="shared" si="626"/>
        <v>2</v>
      </c>
      <c r="AE6674">
        <f t="shared" ca="1" si="627"/>
        <v>63</v>
      </c>
      <c r="AF6674" t="str">
        <f t="shared" ca="1" si="628"/>
        <v>18-64</v>
      </c>
      <c r="AG6674" s="3">
        <f t="shared" si="629"/>
        <v>115.37417725</v>
      </c>
      <c r="AH6674" t="str">
        <f>_xlfn.IFNA(VLOOKUP(Sales_Transactions[[#This Row],[Order ID]],Returned_Items[#All],2,FALSE),"Not Returned")</f>
        <v>Not Returned</v>
      </c>
    </row>
    <row r="6675" spans="1:34" x14ac:dyDescent="0.25">
      <c r="A6675">
        <v>7043</v>
      </c>
      <c r="C6675" t="s">
        <v>3442</v>
      </c>
      <c r="D6675" s="2" t="str">
        <f>TEXT(MID(Sales_Transactions[[#This Row],[Order Date]],2,5),"d/m/yyy")</f>
        <v>25/1/2009</v>
      </c>
      <c r="E6675" s="2" t="str">
        <f>TEXT(MID(Sales_Transactions[[#This Row],[Order Date]],2,5),"d")</f>
        <v>25</v>
      </c>
      <c r="F6675" s="2" t="str">
        <f>TEXT(MID(Sales_Transactions[[#This Row],[Order Date]],2,5),"m")</f>
        <v>1</v>
      </c>
      <c r="G6675" s="2" t="str">
        <f>TEXT(MID(Sales_Transactions[[#This Row],[Order Date]],2,5),"yyy")</f>
        <v>2009</v>
      </c>
      <c r="H6675" s="2" t="str">
        <f>TEXT(MID(Sales_Transactions[[#This Row],[Order Date]],2,5),"yyy/m")</f>
        <v>2009/1</v>
      </c>
      <c r="I6675" t="s">
        <v>101</v>
      </c>
      <c r="J6675">
        <f t="shared" si="624"/>
        <v>1</v>
      </c>
      <c r="K6675" s="2">
        <v>4</v>
      </c>
      <c r="L6675" s="3">
        <v>11.08</v>
      </c>
      <c r="M6675" s="4">
        <v>0.06</v>
      </c>
      <c r="N6675" s="5" t="s">
        <v>23</v>
      </c>
      <c r="O6675" s="3">
        <v>-8.93</v>
      </c>
      <c r="P6675" s="3">
        <v>1.74</v>
      </c>
      <c r="Q6675" s="3">
        <v>4.08</v>
      </c>
      <c r="R6675" s="5" t="s">
        <v>906</v>
      </c>
      <c r="S6675" s="5" t="s">
        <v>2651</v>
      </c>
      <c r="T6675" s="5" t="str">
        <f t="shared" si="625"/>
        <v>Giulietta Dortch</v>
      </c>
      <c r="U6675" t="s">
        <v>3490</v>
      </c>
      <c r="V6675" s="5" t="s">
        <v>47</v>
      </c>
      <c r="W6675" s="5" t="s">
        <v>57</v>
      </c>
      <c r="X6675" s="5" t="s">
        <v>58</v>
      </c>
      <c r="Y6675" s="5" t="s">
        <v>755</v>
      </c>
      <c r="Z6675" s="5" t="s">
        <v>60</v>
      </c>
      <c r="AA6675" s="4">
        <v>0.53</v>
      </c>
      <c r="AB6675" s="1">
        <v>39839</v>
      </c>
      <c r="AC6675" s="1">
        <v>22042</v>
      </c>
      <c r="AD6675">
        <f t="shared" si="626"/>
        <v>1</v>
      </c>
      <c r="AE6675">
        <f t="shared" ca="1" si="627"/>
        <v>64</v>
      </c>
      <c r="AF6675" t="str">
        <f t="shared" ca="1" si="628"/>
        <v>18-64</v>
      </c>
      <c r="AG6675" s="3">
        <f t="shared" si="629"/>
        <v>1.454739</v>
      </c>
      <c r="AH6675" t="str">
        <f>_xlfn.IFNA(VLOOKUP(Sales_Transactions[[#This Row],[Order ID]],Returned_Items[#All],2,FALSE),"Not Returned")</f>
        <v>Not Returned</v>
      </c>
    </row>
    <row r="6676" spans="1:34" x14ac:dyDescent="0.25">
      <c r="A6676">
        <v>7174</v>
      </c>
      <c r="C6676" t="s">
        <v>822</v>
      </c>
      <c r="D6676" s="2" t="str">
        <f>TEXT(MID(Sales_Transactions[[#This Row],[Order Date]],2,5),"d/m/yyy")</f>
        <v>10/3/2012</v>
      </c>
      <c r="E6676" s="2" t="str">
        <f>TEXT(MID(Sales_Transactions[[#This Row],[Order Date]],2,5),"d")</f>
        <v>10</v>
      </c>
      <c r="F6676" s="2" t="str">
        <f>TEXT(MID(Sales_Transactions[[#This Row],[Order Date]],2,5),"m")</f>
        <v>3</v>
      </c>
      <c r="G6676" s="2" t="str">
        <f>TEXT(MID(Sales_Transactions[[#This Row],[Order Date]],2,5),"yyy")</f>
        <v>2012</v>
      </c>
      <c r="H6676" s="2" t="str">
        <f>TEXT(MID(Sales_Transactions[[#This Row],[Order Date]],2,5),"yyy/m")</f>
        <v>2012/3</v>
      </c>
      <c r="I6676" t="s">
        <v>52</v>
      </c>
      <c r="J6676">
        <f t="shared" si="624"/>
        <v>1</v>
      </c>
      <c r="K6676" s="2">
        <v>10</v>
      </c>
      <c r="L6676" s="3">
        <v>141.91999999999999</v>
      </c>
      <c r="M6676" s="4">
        <v>0.06</v>
      </c>
      <c r="N6676" s="5" t="s">
        <v>23</v>
      </c>
      <c r="O6676" s="3">
        <v>12.2</v>
      </c>
      <c r="P6676" s="3">
        <v>13.73</v>
      </c>
      <c r="Q6676" s="3">
        <v>8.99</v>
      </c>
      <c r="R6676" s="5" t="s">
        <v>375</v>
      </c>
      <c r="S6676" s="5" t="s">
        <v>1952</v>
      </c>
      <c r="T6676" s="5" t="str">
        <f t="shared" si="625"/>
        <v>Thomas Thornton</v>
      </c>
      <c r="U6676" t="s">
        <v>3490</v>
      </c>
      <c r="V6676" s="5" t="s">
        <v>37</v>
      </c>
      <c r="W6676" s="5" t="s">
        <v>57</v>
      </c>
      <c r="X6676" s="5" t="s">
        <v>58</v>
      </c>
      <c r="Y6676" s="5" t="s">
        <v>3513</v>
      </c>
      <c r="Z6676" s="5" t="s">
        <v>60</v>
      </c>
      <c r="AA6676" s="4">
        <v>0.49</v>
      </c>
      <c r="AB6676" s="1">
        <v>40980</v>
      </c>
      <c r="AC6676" s="1">
        <v>22635</v>
      </c>
      <c r="AD6676">
        <f t="shared" si="626"/>
        <v>2</v>
      </c>
      <c r="AE6676">
        <f t="shared" ca="1" si="627"/>
        <v>62</v>
      </c>
      <c r="AF6676" t="str">
        <f t="shared" ca="1" si="628"/>
        <v>18-64</v>
      </c>
      <c r="AG6676" s="3">
        <f t="shared" si="629"/>
        <v>2.2711762000000002</v>
      </c>
      <c r="AH6676" t="str">
        <f>_xlfn.IFNA(VLOOKUP(Sales_Transactions[[#This Row],[Order ID]],Returned_Items[#All],2,FALSE),"Not Returned")</f>
        <v>Not Returned</v>
      </c>
    </row>
    <row r="6677" spans="1:34" x14ac:dyDescent="0.25">
      <c r="A6677">
        <v>7458</v>
      </c>
      <c r="C6677" t="s">
        <v>1966</v>
      </c>
      <c r="D6677" s="2" t="str">
        <f>TEXT(MID(Sales_Transactions[[#This Row],[Order Date]],2,5),"d/m/yyy")</f>
        <v>4/4/2012</v>
      </c>
      <c r="E6677" s="2" t="str">
        <f>TEXT(MID(Sales_Transactions[[#This Row],[Order Date]],2,5),"d")</f>
        <v>4</v>
      </c>
      <c r="F6677" s="2" t="str">
        <f>TEXT(MID(Sales_Transactions[[#This Row],[Order Date]],2,5),"m")</f>
        <v>4</v>
      </c>
      <c r="G6677" s="2" t="str">
        <f>TEXT(MID(Sales_Transactions[[#This Row],[Order Date]],2,5),"yyy")</f>
        <v>2012</v>
      </c>
      <c r="H6677" s="2" t="str">
        <f>TEXT(MID(Sales_Transactions[[#This Row],[Order Date]],2,5),"yyy/m")</f>
        <v>2012/4</v>
      </c>
      <c r="I6677" t="s">
        <v>101</v>
      </c>
      <c r="J6677">
        <f t="shared" si="624"/>
        <v>1</v>
      </c>
      <c r="K6677" s="2">
        <v>9</v>
      </c>
      <c r="L6677" s="3">
        <v>337.34</v>
      </c>
      <c r="M6677" s="4">
        <v>0.06</v>
      </c>
      <c r="N6677" s="5" t="s">
        <v>23</v>
      </c>
      <c r="O6677" s="3">
        <v>-69.84</v>
      </c>
      <c r="P6677" s="3">
        <v>39.479999999999997</v>
      </c>
      <c r="Q6677" s="3">
        <v>1.99</v>
      </c>
      <c r="R6677" s="5" t="s">
        <v>2703</v>
      </c>
      <c r="S6677" s="5" t="s">
        <v>2274</v>
      </c>
      <c r="T6677" s="5" t="str">
        <f t="shared" si="625"/>
        <v>Karen Carlisle</v>
      </c>
      <c r="U6677" t="s">
        <v>3490</v>
      </c>
      <c r="V6677" s="5" t="s">
        <v>47</v>
      </c>
      <c r="W6677" s="5" t="s">
        <v>48</v>
      </c>
      <c r="X6677" s="5" t="s">
        <v>87</v>
      </c>
      <c r="Y6677" s="5" t="s">
        <v>241</v>
      </c>
      <c r="Z6677" s="5" t="s">
        <v>60</v>
      </c>
      <c r="AA6677" s="4">
        <v>0.54</v>
      </c>
      <c r="AB6677" s="1">
        <v>41005</v>
      </c>
      <c r="AC6677" s="1">
        <v>22397</v>
      </c>
      <c r="AD6677">
        <f t="shared" si="626"/>
        <v>2</v>
      </c>
      <c r="AE6677">
        <f t="shared" ca="1" si="627"/>
        <v>63</v>
      </c>
      <c r="AF6677" t="str">
        <f t="shared" ca="1" si="628"/>
        <v>18-64</v>
      </c>
      <c r="AG6677" s="3">
        <f t="shared" si="629"/>
        <v>4.6051457777777776</v>
      </c>
      <c r="AH6677" t="str">
        <f>_xlfn.IFNA(VLOOKUP(Sales_Transactions[[#This Row],[Order ID]],Returned_Items[#All],2,FALSE),"Not Returned")</f>
        <v>Not Returned</v>
      </c>
    </row>
    <row r="6678" spans="1:34" x14ac:dyDescent="0.25">
      <c r="A6678">
        <v>7812</v>
      </c>
      <c r="C6678" t="s">
        <v>2452</v>
      </c>
      <c r="D6678" s="2" t="str">
        <f>TEXT(MID(Sales_Transactions[[#This Row],[Order Date]],2,5),"d/m/yyy")</f>
        <v>20/4/2011</v>
      </c>
      <c r="E6678" s="2" t="str">
        <f>TEXT(MID(Sales_Transactions[[#This Row],[Order Date]],2,5),"d")</f>
        <v>20</v>
      </c>
      <c r="F6678" s="2" t="str">
        <f>TEXT(MID(Sales_Transactions[[#This Row],[Order Date]],2,5),"m")</f>
        <v>4</v>
      </c>
      <c r="G6678" s="2" t="str">
        <f>TEXT(MID(Sales_Transactions[[#This Row],[Order Date]],2,5),"yyy")</f>
        <v>2011</v>
      </c>
      <c r="H6678" s="2" t="str">
        <f>TEXT(MID(Sales_Transactions[[#This Row],[Order Date]],2,5),"yyy/m")</f>
        <v>2011/4</v>
      </c>
      <c r="I6678" t="s">
        <v>22</v>
      </c>
      <c r="J6678">
        <f t="shared" si="624"/>
        <v>2</v>
      </c>
      <c r="K6678" s="2">
        <v>17</v>
      </c>
      <c r="L6678" s="3">
        <v>475.9</v>
      </c>
      <c r="M6678" s="4">
        <v>0.04</v>
      </c>
      <c r="N6678" s="5" t="s">
        <v>23</v>
      </c>
      <c r="O6678" s="3">
        <v>-5.18</v>
      </c>
      <c r="P6678" s="3">
        <v>27.42</v>
      </c>
      <c r="Q6678" s="3">
        <v>19.46</v>
      </c>
      <c r="R6678" s="5" t="s">
        <v>2618</v>
      </c>
      <c r="S6678" s="5" t="s">
        <v>1053</v>
      </c>
      <c r="T6678" s="5" t="str">
        <f t="shared" si="625"/>
        <v>Karl Brown</v>
      </c>
      <c r="U6678" t="s">
        <v>3490</v>
      </c>
      <c r="V6678" s="5" t="s">
        <v>47</v>
      </c>
      <c r="W6678" s="5" t="s">
        <v>57</v>
      </c>
      <c r="X6678" s="5" t="s">
        <v>58</v>
      </c>
      <c r="Y6678" s="5" t="s">
        <v>1809</v>
      </c>
      <c r="Z6678" s="5" t="s">
        <v>43</v>
      </c>
      <c r="AA6678" s="4">
        <v>0.44</v>
      </c>
      <c r="AB6678" s="1">
        <v>40660</v>
      </c>
      <c r="AC6678" s="1">
        <v>22435</v>
      </c>
      <c r="AD6678">
        <f t="shared" si="626"/>
        <v>7</v>
      </c>
      <c r="AE6678">
        <f t="shared" ca="1" si="627"/>
        <v>63</v>
      </c>
      <c r="AF6678" t="str">
        <f t="shared" ca="1" si="628"/>
        <v>18-64</v>
      </c>
      <c r="AG6678" s="3">
        <f t="shared" si="629"/>
        <v>2.7570018823529416</v>
      </c>
      <c r="AH6678" t="str">
        <f>_xlfn.IFNA(VLOOKUP(Sales_Transactions[[#This Row],[Order ID]],Returned_Items[#All],2,FALSE),"Not Returned")</f>
        <v>Returned</v>
      </c>
    </row>
    <row r="6679" spans="1:34" x14ac:dyDescent="0.25">
      <c r="A6679">
        <v>7812</v>
      </c>
      <c r="C6679" t="s">
        <v>2452</v>
      </c>
      <c r="D6679" s="2" t="str">
        <f>TEXT(MID(Sales_Transactions[[#This Row],[Order Date]],2,5),"d/m/yyy")</f>
        <v>20/4/2011</v>
      </c>
      <c r="E6679" s="2" t="str">
        <f>TEXT(MID(Sales_Transactions[[#This Row],[Order Date]],2,5),"d")</f>
        <v>20</v>
      </c>
      <c r="F6679" s="2" t="str">
        <f>TEXT(MID(Sales_Transactions[[#This Row],[Order Date]],2,5),"m")</f>
        <v>4</v>
      </c>
      <c r="G6679" s="2" t="str">
        <f>TEXT(MID(Sales_Transactions[[#This Row],[Order Date]],2,5),"yyy")</f>
        <v>2011</v>
      </c>
      <c r="H6679" s="2" t="str">
        <f>TEXT(MID(Sales_Transactions[[#This Row],[Order Date]],2,5),"yyy/m")</f>
        <v>2011/4</v>
      </c>
      <c r="I6679" t="s">
        <v>22</v>
      </c>
      <c r="J6679">
        <f t="shared" si="624"/>
        <v>2</v>
      </c>
      <c r="K6679" s="2">
        <v>12</v>
      </c>
      <c r="L6679" s="3">
        <v>3635.63</v>
      </c>
      <c r="M6679" s="4">
        <v>0.09</v>
      </c>
      <c r="N6679" s="5" t="s">
        <v>34</v>
      </c>
      <c r="O6679" s="3">
        <v>104.48</v>
      </c>
      <c r="P6679" s="3">
        <v>320.64</v>
      </c>
      <c r="Q6679" s="3">
        <v>29.2</v>
      </c>
      <c r="R6679" s="5" t="s">
        <v>2618</v>
      </c>
      <c r="S6679" s="5" t="s">
        <v>1053</v>
      </c>
      <c r="T6679" s="5" t="str">
        <f t="shared" si="625"/>
        <v>Karl Brown</v>
      </c>
      <c r="U6679" t="s">
        <v>3490</v>
      </c>
      <c r="V6679" s="5" t="s">
        <v>47</v>
      </c>
      <c r="W6679" s="5" t="s">
        <v>57</v>
      </c>
      <c r="X6679" s="5" t="s">
        <v>107</v>
      </c>
      <c r="Y6679" s="5" t="s">
        <v>2869</v>
      </c>
      <c r="Z6679" s="5" t="s">
        <v>106</v>
      </c>
      <c r="AA6679" s="4">
        <v>0.66</v>
      </c>
      <c r="AB6679" s="1">
        <v>40655</v>
      </c>
      <c r="AC6679" s="1">
        <v>22882</v>
      </c>
      <c r="AD6679">
        <f t="shared" si="626"/>
        <v>2</v>
      </c>
      <c r="AE6679">
        <f t="shared" ca="1" si="627"/>
        <v>61</v>
      </c>
      <c r="AF6679" t="str">
        <f t="shared" ca="1" si="628"/>
        <v>18-64</v>
      </c>
      <c r="AG6679" s="3">
        <f t="shared" si="629"/>
        <v>29.129285333333332</v>
      </c>
      <c r="AH6679" t="str">
        <f>_xlfn.IFNA(VLOOKUP(Sales_Transactions[[#This Row],[Order ID]],Returned_Items[#All],2,FALSE),"Not Returned")</f>
        <v>Returned</v>
      </c>
    </row>
    <row r="6680" spans="1:34" x14ac:dyDescent="0.25">
      <c r="A6680">
        <v>7840</v>
      </c>
      <c r="C6680" t="s">
        <v>862</v>
      </c>
      <c r="D6680" s="2" t="str">
        <f>TEXT(MID(Sales_Transactions[[#This Row],[Order Date]],2,5),"d/m/yyy")</f>
        <v>8/1/2011</v>
      </c>
      <c r="E6680" s="2" t="str">
        <f>TEXT(MID(Sales_Transactions[[#This Row],[Order Date]],2,5),"d")</f>
        <v>8</v>
      </c>
      <c r="F6680" s="2" t="str">
        <f>TEXT(MID(Sales_Transactions[[#This Row],[Order Date]],2,5),"m")</f>
        <v>1</v>
      </c>
      <c r="G6680" s="2" t="str">
        <f>TEXT(MID(Sales_Transactions[[#This Row],[Order Date]],2,5),"yyy")</f>
        <v>2011</v>
      </c>
      <c r="H6680" s="2" t="str">
        <f>TEXT(MID(Sales_Transactions[[#This Row],[Order Date]],2,5),"yyy/m")</f>
        <v>2011/1</v>
      </c>
      <c r="I6680" t="s">
        <v>22</v>
      </c>
      <c r="J6680">
        <f t="shared" si="624"/>
        <v>2</v>
      </c>
      <c r="K6680" s="2">
        <v>34</v>
      </c>
      <c r="L6680" s="3">
        <v>157.56</v>
      </c>
      <c r="M6680" s="4">
        <v>0.1</v>
      </c>
      <c r="N6680" s="5" t="s">
        <v>23</v>
      </c>
      <c r="O6680" s="3">
        <v>-139.35</v>
      </c>
      <c r="P6680" s="3">
        <v>4.8899999999999997</v>
      </c>
      <c r="Q6680" s="3">
        <v>4.93</v>
      </c>
      <c r="R6680" s="5" t="s">
        <v>1493</v>
      </c>
      <c r="S6680" s="5" t="s">
        <v>1494</v>
      </c>
      <c r="T6680" s="5" t="str">
        <f t="shared" si="625"/>
        <v>Peter Buhler</v>
      </c>
      <c r="U6680" t="s">
        <v>3490</v>
      </c>
      <c r="V6680" s="5" t="s">
        <v>37</v>
      </c>
      <c r="W6680" s="5" t="s">
        <v>48</v>
      </c>
      <c r="X6680" s="5" t="s">
        <v>87</v>
      </c>
      <c r="Y6680" s="5" t="s">
        <v>121</v>
      </c>
      <c r="Z6680" s="5" t="s">
        <v>60</v>
      </c>
      <c r="AA6680" s="4">
        <v>0.66</v>
      </c>
      <c r="AB6680" s="1">
        <v>40555</v>
      </c>
      <c r="AC6680" s="1">
        <v>22760</v>
      </c>
      <c r="AD6680">
        <f t="shared" si="626"/>
        <v>4</v>
      </c>
      <c r="AE6680">
        <f t="shared" ca="1" si="627"/>
        <v>62</v>
      </c>
      <c r="AF6680" t="str">
        <f t="shared" ca="1" si="628"/>
        <v>18-64</v>
      </c>
      <c r="AG6680" s="3">
        <f t="shared" si="629"/>
        <v>0.28867970588235298</v>
      </c>
      <c r="AH6680" t="str">
        <f>_xlfn.IFNA(VLOOKUP(Sales_Transactions[[#This Row],[Order ID]],Returned_Items[#All],2,FALSE),"Not Returned")</f>
        <v>Not Returned</v>
      </c>
    </row>
    <row r="6681" spans="1:34" x14ac:dyDescent="0.25">
      <c r="A6681">
        <v>7938</v>
      </c>
      <c r="C6681" t="s">
        <v>1447</v>
      </c>
      <c r="D6681" s="2" t="str">
        <f>TEXT(MID(Sales_Transactions[[#This Row],[Order Date]],2,5),"d/m/yyy")</f>
        <v>13/3/2010</v>
      </c>
      <c r="E6681" s="2" t="str">
        <f>TEXT(MID(Sales_Transactions[[#This Row],[Order Date]],2,5),"d")</f>
        <v>13</v>
      </c>
      <c r="F6681" s="2" t="str">
        <f>TEXT(MID(Sales_Transactions[[#This Row],[Order Date]],2,5),"m")</f>
        <v>3</v>
      </c>
      <c r="G6681" s="2" t="str">
        <f>TEXT(MID(Sales_Transactions[[#This Row],[Order Date]],2,5),"yyy")</f>
        <v>2010</v>
      </c>
      <c r="H6681" s="2" t="str">
        <f>TEXT(MID(Sales_Transactions[[#This Row],[Order Date]],2,5),"yyy/m")</f>
        <v>2010/3</v>
      </c>
      <c r="I6681" t="s">
        <v>78</v>
      </c>
      <c r="J6681">
        <f t="shared" si="624"/>
        <v>3</v>
      </c>
      <c r="K6681" s="2">
        <v>16</v>
      </c>
      <c r="L6681" s="3">
        <v>2026.05</v>
      </c>
      <c r="M6681" s="4">
        <v>0.1</v>
      </c>
      <c r="N6681" s="5" t="s">
        <v>34</v>
      </c>
      <c r="O6681" s="3">
        <v>-357.65</v>
      </c>
      <c r="P6681" s="3">
        <v>135.99</v>
      </c>
      <c r="Q6681" s="3">
        <v>28.63</v>
      </c>
      <c r="R6681" s="5" t="s">
        <v>53</v>
      </c>
      <c r="S6681" s="5" t="s">
        <v>2614</v>
      </c>
      <c r="T6681" s="5" t="str">
        <f t="shared" si="625"/>
        <v>Carlos Meador</v>
      </c>
      <c r="U6681" t="s">
        <v>3490</v>
      </c>
      <c r="V6681" s="5" t="s">
        <v>47</v>
      </c>
      <c r="W6681" s="5" t="s">
        <v>57</v>
      </c>
      <c r="X6681" s="5" t="s">
        <v>154</v>
      </c>
      <c r="Y6681" s="5" t="s">
        <v>761</v>
      </c>
      <c r="Z6681" s="5" t="s">
        <v>40</v>
      </c>
      <c r="AA6681" s="4">
        <v>0.76</v>
      </c>
      <c r="AB6681" s="1">
        <v>40252</v>
      </c>
      <c r="AC6681" s="1">
        <v>22953</v>
      </c>
      <c r="AD6681">
        <f t="shared" si="626"/>
        <v>2</v>
      </c>
      <c r="AE6681">
        <f t="shared" ca="1" si="627"/>
        <v>61</v>
      </c>
      <c r="AF6681" t="str">
        <f t="shared" ca="1" si="628"/>
        <v>18-64</v>
      </c>
      <c r="AG6681" s="3">
        <f t="shared" si="629"/>
        <v>10.280250625000001</v>
      </c>
      <c r="AH6681" t="str">
        <f>_xlfn.IFNA(VLOOKUP(Sales_Transactions[[#This Row],[Order ID]],Returned_Items[#All],2,FALSE),"Not Returned")</f>
        <v>Not Returned</v>
      </c>
    </row>
    <row r="6682" spans="1:34" x14ac:dyDescent="0.25">
      <c r="A6682">
        <v>8001</v>
      </c>
      <c r="C6682" t="s">
        <v>2490</v>
      </c>
      <c r="D6682" s="2" t="str">
        <f>TEXT(MID(Sales_Transactions[[#This Row],[Order Date]],2,5),"d/m/yyy")</f>
        <v>19/11/2010</v>
      </c>
      <c r="E6682" s="2" t="str">
        <f>TEXT(MID(Sales_Transactions[[#This Row],[Order Date]],2,5),"d")</f>
        <v>19</v>
      </c>
      <c r="F6682" s="2" t="str">
        <f>TEXT(MID(Sales_Transactions[[#This Row],[Order Date]],2,5),"m")</f>
        <v>11</v>
      </c>
      <c r="G6682" s="2" t="str">
        <f>TEXT(MID(Sales_Transactions[[#This Row],[Order Date]],2,5),"yyy")</f>
        <v>2010</v>
      </c>
      <c r="H6682" s="2" t="str">
        <f>TEXT(MID(Sales_Transactions[[#This Row],[Order Date]],2,5),"yyy/m")</f>
        <v>2010/11</v>
      </c>
      <c r="I6682" t="s">
        <v>33</v>
      </c>
      <c r="J6682">
        <f t="shared" si="624"/>
        <v>4</v>
      </c>
      <c r="K6682" s="2">
        <v>15</v>
      </c>
      <c r="L6682" s="3">
        <v>37.700000000000003</v>
      </c>
      <c r="M6682" s="4">
        <v>0.1</v>
      </c>
      <c r="N6682" s="5" t="s">
        <v>23</v>
      </c>
      <c r="O6682" s="3">
        <v>-81.08</v>
      </c>
      <c r="P6682" s="3">
        <v>2.1800000000000002</v>
      </c>
      <c r="Q6682" s="3">
        <v>7.09</v>
      </c>
      <c r="R6682" s="5" t="s">
        <v>517</v>
      </c>
      <c r="S6682" s="5" t="s">
        <v>3507</v>
      </c>
      <c r="T6682" s="5" t="str">
        <f t="shared" si="625"/>
        <v>Charles Crestani</v>
      </c>
      <c r="U6682" t="s">
        <v>3490</v>
      </c>
      <c r="V6682" s="5" t="s">
        <v>37</v>
      </c>
      <c r="W6682" s="5" t="s">
        <v>28</v>
      </c>
      <c r="X6682" s="5" t="s">
        <v>75</v>
      </c>
      <c r="Y6682" s="5" t="s">
        <v>2273</v>
      </c>
      <c r="Z6682" s="5" t="s">
        <v>84</v>
      </c>
      <c r="AA6682" s="4">
        <v>0.38</v>
      </c>
      <c r="AB6682" s="1">
        <v>40503</v>
      </c>
      <c r="AC6682" s="1">
        <v>22647</v>
      </c>
      <c r="AD6682">
        <f t="shared" si="626"/>
        <v>2</v>
      </c>
      <c r="AE6682">
        <f t="shared" ca="1" si="627"/>
        <v>62</v>
      </c>
      <c r="AF6682" t="str">
        <f t="shared" ca="1" si="628"/>
        <v>18-64</v>
      </c>
      <c r="AG6682" s="3">
        <f t="shared" si="629"/>
        <v>0.61785466666666666</v>
      </c>
      <c r="AH6682" t="str">
        <f>_xlfn.IFNA(VLOOKUP(Sales_Transactions[[#This Row],[Order ID]],Returned_Items[#All],2,FALSE),"Not Returned")</f>
        <v>Not Returned</v>
      </c>
    </row>
    <row r="6683" spans="1:34" x14ac:dyDescent="0.25">
      <c r="A6683">
        <v>8001</v>
      </c>
      <c r="C6683" t="s">
        <v>2490</v>
      </c>
      <c r="D6683" s="2" t="str">
        <f>TEXT(MID(Sales_Transactions[[#This Row],[Order Date]],2,5),"d/m/yyy")</f>
        <v>19/11/2010</v>
      </c>
      <c r="E6683" s="2" t="str">
        <f>TEXT(MID(Sales_Transactions[[#This Row],[Order Date]],2,5),"d")</f>
        <v>19</v>
      </c>
      <c r="F6683" s="2" t="str">
        <f>TEXT(MID(Sales_Transactions[[#This Row],[Order Date]],2,5),"m")</f>
        <v>11</v>
      </c>
      <c r="G6683" s="2" t="str">
        <f>TEXT(MID(Sales_Transactions[[#This Row],[Order Date]],2,5),"yyy")</f>
        <v>2010</v>
      </c>
      <c r="H6683" s="2" t="str">
        <f>TEXT(MID(Sales_Transactions[[#This Row],[Order Date]],2,5),"yyy/m")</f>
        <v>2010/11</v>
      </c>
      <c r="I6683" t="s">
        <v>33</v>
      </c>
      <c r="J6683">
        <f t="shared" si="624"/>
        <v>4</v>
      </c>
      <c r="K6683" s="2">
        <v>47</v>
      </c>
      <c r="L6683" s="3">
        <v>1059.72</v>
      </c>
      <c r="M6683" s="4">
        <v>0.01</v>
      </c>
      <c r="N6683" s="5" t="s">
        <v>23</v>
      </c>
      <c r="O6683" s="3">
        <v>112.22</v>
      </c>
      <c r="P6683" s="3">
        <v>20.98</v>
      </c>
      <c r="Q6683" s="3">
        <v>5.42</v>
      </c>
      <c r="R6683" s="5" t="s">
        <v>517</v>
      </c>
      <c r="S6683" s="5" t="s">
        <v>3507</v>
      </c>
      <c r="T6683" s="5" t="str">
        <f t="shared" si="625"/>
        <v>Charles Crestani</v>
      </c>
      <c r="U6683" t="s">
        <v>3490</v>
      </c>
      <c r="V6683" s="5" t="s">
        <v>37</v>
      </c>
      <c r="W6683" s="5" t="s">
        <v>28</v>
      </c>
      <c r="X6683" s="5" t="s">
        <v>29</v>
      </c>
      <c r="Y6683" s="5" t="s">
        <v>1221</v>
      </c>
      <c r="Z6683" s="5" t="s">
        <v>43</v>
      </c>
      <c r="AA6683" s="4">
        <v>0.66</v>
      </c>
      <c r="AB6683" s="1">
        <v>40503</v>
      </c>
      <c r="AC6683" s="1">
        <v>22902</v>
      </c>
      <c r="AD6683">
        <f t="shared" si="626"/>
        <v>2</v>
      </c>
      <c r="AE6683">
        <f t="shared" ca="1" si="627"/>
        <v>61</v>
      </c>
      <c r="AF6683" t="str">
        <f t="shared" ca="1" si="628"/>
        <v>18-64</v>
      </c>
      <c r="AG6683" s="3">
        <f t="shared" si="629"/>
        <v>0.56165748936170212</v>
      </c>
      <c r="AH6683" t="str">
        <f>_xlfn.IFNA(VLOOKUP(Sales_Transactions[[#This Row],[Order ID]],Returned_Items[#All],2,FALSE),"Not Returned")</f>
        <v>Not Returned</v>
      </c>
    </row>
    <row r="6684" spans="1:34" x14ac:dyDescent="0.25">
      <c r="A6684">
        <v>8101</v>
      </c>
      <c r="C6684" t="s">
        <v>3514</v>
      </c>
      <c r="D6684" s="2" t="str">
        <f>TEXT(MID(Sales_Transactions[[#This Row],[Order Date]],2,5),"d/m/yyy")</f>
        <v>4/3/2010</v>
      </c>
      <c r="E6684" s="2" t="str">
        <f>TEXT(MID(Sales_Transactions[[#This Row],[Order Date]],2,5),"d")</f>
        <v>4</v>
      </c>
      <c r="F6684" s="2" t="str">
        <f>TEXT(MID(Sales_Transactions[[#This Row],[Order Date]],2,5),"m")</f>
        <v>3</v>
      </c>
      <c r="G6684" s="2" t="str">
        <f>TEXT(MID(Sales_Transactions[[#This Row],[Order Date]],2,5),"yyy")</f>
        <v>2010</v>
      </c>
      <c r="H6684" s="2" t="str">
        <f>TEXT(MID(Sales_Transactions[[#This Row],[Order Date]],2,5),"yyy/m")</f>
        <v>2010/3</v>
      </c>
      <c r="I6684" t="s">
        <v>78</v>
      </c>
      <c r="J6684">
        <f t="shared" si="624"/>
        <v>3</v>
      </c>
      <c r="K6684" s="2">
        <v>35</v>
      </c>
      <c r="L6684" s="3">
        <v>3491.71</v>
      </c>
      <c r="M6684" s="4">
        <v>0.04</v>
      </c>
      <c r="N6684" s="5" t="s">
        <v>34</v>
      </c>
      <c r="O6684" s="3">
        <v>-1216.6400000000001</v>
      </c>
      <c r="P6684" s="3">
        <v>95.95</v>
      </c>
      <c r="Q6684" s="3">
        <v>74.349999999999994</v>
      </c>
      <c r="R6684" s="5" t="s">
        <v>2674</v>
      </c>
      <c r="S6684" s="5" t="s">
        <v>2675</v>
      </c>
      <c r="T6684" s="5" t="str">
        <f t="shared" si="625"/>
        <v>Maureen Gastineau</v>
      </c>
      <c r="U6684" t="s">
        <v>3490</v>
      </c>
      <c r="V6684" s="5" t="s">
        <v>37</v>
      </c>
      <c r="W6684" s="5" t="s">
        <v>57</v>
      </c>
      <c r="X6684" s="5" t="s">
        <v>154</v>
      </c>
      <c r="Y6684" s="5" t="s">
        <v>155</v>
      </c>
      <c r="Z6684" s="5" t="s">
        <v>40</v>
      </c>
      <c r="AA6684" s="4">
        <v>0.56999999999999995</v>
      </c>
      <c r="AB6684" s="1">
        <v>40243</v>
      </c>
      <c r="AC6684" s="1">
        <v>22911</v>
      </c>
      <c r="AD6684">
        <f t="shared" si="626"/>
        <v>2</v>
      </c>
      <c r="AE6684">
        <f t="shared" ca="1" si="627"/>
        <v>61</v>
      </c>
      <c r="AF6684" t="str">
        <f t="shared" ca="1" si="628"/>
        <v>18-64</v>
      </c>
      <c r="AG6684" s="3">
        <f t="shared" si="629"/>
        <v>4.8646177142857141</v>
      </c>
      <c r="AH6684" t="str">
        <f>_xlfn.IFNA(VLOOKUP(Sales_Transactions[[#This Row],[Order ID]],Returned_Items[#All],2,FALSE),"Not Returned")</f>
        <v>Not Returned</v>
      </c>
    </row>
    <row r="6685" spans="1:34" x14ac:dyDescent="0.25">
      <c r="A6685">
        <v>8101</v>
      </c>
      <c r="C6685" t="s">
        <v>3514</v>
      </c>
      <c r="D6685" s="2" t="str">
        <f>TEXT(MID(Sales_Transactions[[#This Row],[Order Date]],2,5),"d/m/yyy")</f>
        <v>4/3/2010</v>
      </c>
      <c r="E6685" s="2" t="str">
        <f>TEXT(MID(Sales_Transactions[[#This Row],[Order Date]],2,5),"d")</f>
        <v>4</v>
      </c>
      <c r="F6685" s="2" t="str">
        <f>TEXT(MID(Sales_Transactions[[#This Row],[Order Date]],2,5),"m")</f>
        <v>3</v>
      </c>
      <c r="G6685" s="2" t="str">
        <f>TEXT(MID(Sales_Transactions[[#This Row],[Order Date]],2,5),"yyy")</f>
        <v>2010</v>
      </c>
      <c r="H6685" s="2" t="str">
        <f>TEXT(MID(Sales_Transactions[[#This Row],[Order Date]],2,5),"yyy/m")</f>
        <v>2010/3</v>
      </c>
      <c r="I6685" t="s">
        <v>78</v>
      </c>
      <c r="J6685">
        <f t="shared" si="624"/>
        <v>3</v>
      </c>
      <c r="K6685" s="2">
        <v>15</v>
      </c>
      <c r="L6685" s="3">
        <v>485.16</v>
      </c>
      <c r="M6685" s="4">
        <v>0.1</v>
      </c>
      <c r="N6685" s="5" t="s">
        <v>23</v>
      </c>
      <c r="O6685" s="3">
        <v>-9.32</v>
      </c>
      <c r="P6685" s="3">
        <v>34.58</v>
      </c>
      <c r="Q6685" s="3">
        <v>8.99</v>
      </c>
      <c r="R6685" s="5" t="s">
        <v>2674</v>
      </c>
      <c r="S6685" s="5" t="s">
        <v>2675</v>
      </c>
      <c r="T6685" s="5" t="str">
        <f t="shared" si="625"/>
        <v>Maureen Gastineau</v>
      </c>
      <c r="U6685" t="s">
        <v>3490</v>
      </c>
      <c r="V6685" s="5" t="s">
        <v>37</v>
      </c>
      <c r="W6685" s="5" t="s">
        <v>28</v>
      </c>
      <c r="X6685" s="5" t="s">
        <v>124</v>
      </c>
      <c r="Y6685" s="5" t="s">
        <v>1213</v>
      </c>
      <c r="Z6685" s="5" t="s">
        <v>60</v>
      </c>
      <c r="AA6685" s="4">
        <v>0.56000000000000005</v>
      </c>
      <c r="AB6685" s="1">
        <v>40243</v>
      </c>
      <c r="AC6685" s="1">
        <v>22663</v>
      </c>
      <c r="AD6685">
        <f t="shared" si="626"/>
        <v>2</v>
      </c>
      <c r="AE6685">
        <f t="shared" ca="1" si="627"/>
        <v>62</v>
      </c>
      <c r="AF6685" t="str">
        <f t="shared" ca="1" si="628"/>
        <v>18-64</v>
      </c>
      <c r="AG6685" s="3">
        <f t="shared" si="629"/>
        <v>2.9023613333333333</v>
      </c>
      <c r="AH6685" t="str">
        <f>_xlfn.IFNA(VLOOKUP(Sales_Transactions[[#This Row],[Order ID]],Returned_Items[#All],2,FALSE),"Not Returned")</f>
        <v>Not Returned</v>
      </c>
    </row>
    <row r="6686" spans="1:34" x14ac:dyDescent="0.25">
      <c r="A6686">
        <v>8161</v>
      </c>
      <c r="C6686" t="s">
        <v>2271</v>
      </c>
      <c r="D6686" s="2" t="str">
        <f>TEXT(MID(Sales_Transactions[[#This Row],[Order Date]],2,5),"d/m/yyy")</f>
        <v>3/6/2009</v>
      </c>
      <c r="E6686" s="2" t="str">
        <f>TEXT(MID(Sales_Transactions[[#This Row],[Order Date]],2,5),"d")</f>
        <v>3</v>
      </c>
      <c r="F6686" s="2" t="str">
        <f>TEXT(MID(Sales_Transactions[[#This Row],[Order Date]],2,5),"m")</f>
        <v>6</v>
      </c>
      <c r="G6686" s="2" t="str">
        <f>TEXT(MID(Sales_Transactions[[#This Row],[Order Date]],2,5),"yyy")</f>
        <v>2009</v>
      </c>
      <c r="H6686" s="2" t="str">
        <f>TEXT(MID(Sales_Transactions[[#This Row],[Order Date]],2,5),"yyy/m")</f>
        <v>2009/6</v>
      </c>
      <c r="I6686" t="s">
        <v>33</v>
      </c>
      <c r="J6686">
        <f t="shared" si="624"/>
        <v>4</v>
      </c>
      <c r="K6686" s="2">
        <v>45</v>
      </c>
      <c r="L6686" s="3">
        <v>112.72</v>
      </c>
      <c r="M6686" s="4">
        <v>0.09</v>
      </c>
      <c r="N6686" s="5" t="s">
        <v>23</v>
      </c>
      <c r="O6686" s="3">
        <v>39.19</v>
      </c>
      <c r="P6686" s="3">
        <v>2.61</v>
      </c>
      <c r="Q6686" s="3">
        <v>0.5</v>
      </c>
      <c r="R6686" s="5" t="s">
        <v>906</v>
      </c>
      <c r="S6686" s="5" t="s">
        <v>2651</v>
      </c>
      <c r="T6686" s="5" t="str">
        <f t="shared" si="625"/>
        <v>Giulietta Dortch</v>
      </c>
      <c r="U6686" t="s">
        <v>3490</v>
      </c>
      <c r="V6686" s="5" t="s">
        <v>37</v>
      </c>
      <c r="W6686" s="5" t="s">
        <v>28</v>
      </c>
      <c r="X6686" s="5" t="s">
        <v>115</v>
      </c>
      <c r="Y6686" s="5" t="s">
        <v>665</v>
      </c>
      <c r="Z6686" s="5" t="s">
        <v>43</v>
      </c>
      <c r="AA6686" s="4">
        <v>0.39</v>
      </c>
      <c r="AB6686" s="1">
        <v>39969</v>
      </c>
      <c r="AC6686" s="1">
        <v>22832</v>
      </c>
      <c r="AD6686">
        <f t="shared" si="626"/>
        <v>2</v>
      </c>
      <c r="AE6686">
        <f t="shared" ca="1" si="627"/>
        <v>62</v>
      </c>
      <c r="AF6686" t="str">
        <f t="shared" ca="1" si="628"/>
        <v>18-64</v>
      </c>
      <c r="AG6686" s="3">
        <f t="shared" si="629"/>
        <v>6.9058911111111107E-2</v>
      </c>
      <c r="AH6686" t="str">
        <f>_xlfn.IFNA(VLOOKUP(Sales_Transactions[[#This Row],[Order ID]],Returned_Items[#All],2,FALSE),"Not Returned")</f>
        <v>Not Returned</v>
      </c>
    </row>
    <row r="6687" spans="1:34" x14ac:dyDescent="0.25">
      <c r="A6687">
        <v>8320</v>
      </c>
      <c r="C6687" t="s">
        <v>2522</v>
      </c>
      <c r="D6687" s="2" t="str">
        <f>TEXT(MID(Sales_Transactions[[#This Row],[Order Date]],2,5),"d/m/yyy")</f>
        <v>19/9/2009</v>
      </c>
      <c r="E6687" s="2" t="str">
        <f>TEXT(MID(Sales_Transactions[[#This Row],[Order Date]],2,5),"d")</f>
        <v>19</v>
      </c>
      <c r="F6687" s="2" t="str">
        <f>TEXT(MID(Sales_Transactions[[#This Row],[Order Date]],2,5),"m")</f>
        <v>9</v>
      </c>
      <c r="G6687" s="2" t="str">
        <f>TEXT(MID(Sales_Transactions[[#This Row],[Order Date]],2,5),"yyy")</f>
        <v>2009</v>
      </c>
      <c r="H6687" s="2" t="str">
        <f>TEXT(MID(Sales_Transactions[[#This Row],[Order Date]],2,5),"yyy/m")</f>
        <v>2009/9</v>
      </c>
      <c r="I6687" t="s">
        <v>52</v>
      </c>
      <c r="J6687">
        <f t="shared" si="624"/>
        <v>1</v>
      </c>
      <c r="K6687" s="2">
        <v>22</v>
      </c>
      <c r="L6687" s="3">
        <v>150.34</v>
      </c>
      <c r="M6687" s="4">
        <v>0.06</v>
      </c>
      <c r="N6687" s="5" t="s">
        <v>67</v>
      </c>
      <c r="O6687" s="3">
        <v>-28.45</v>
      </c>
      <c r="P6687" s="3">
        <v>6.48</v>
      </c>
      <c r="Q6687" s="3">
        <v>5.14</v>
      </c>
      <c r="R6687" s="5" t="s">
        <v>2618</v>
      </c>
      <c r="S6687" s="5" t="s">
        <v>1053</v>
      </c>
      <c r="T6687" s="5" t="str">
        <f t="shared" si="625"/>
        <v>Karl Brown</v>
      </c>
      <c r="U6687" t="s">
        <v>3490</v>
      </c>
      <c r="V6687" s="5" t="s">
        <v>74</v>
      </c>
      <c r="W6687" s="5" t="s">
        <v>28</v>
      </c>
      <c r="X6687" s="5" t="s">
        <v>75</v>
      </c>
      <c r="Y6687" s="5" t="s">
        <v>2106</v>
      </c>
      <c r="Z6687" s="5" t="s">
        <v>43</v>
      </c>
      <c r="AA6687" s="4">
        <v>0.37</v>
      </c>
      <c r="AB6687" s="1">
        <v>40077</v>
      </c>
      <c r="AC6687" s="1">
        <v>22722</v>
      </c>
      <c r="AD6687">
        <f t="shared" si="626"/>
        <v>2</v>
      </c>
      <c r="AE6687">
        <f t="shared" ca="1" si="627"/>
        <v>62</v>
      </c>
      <c r="AF6687" t="str">
        <f t="shared" ca="1" si="628"/>
        <v>18-64</v>
      </c>
      <c r="AG6687" s="3">
        <f t="shared" si="629"/>
        <v>0.52800509090909098</v>
      </c>
      <c r="AH6687" t="str">
        <f>_xlfn.IFNA(VLOOKUP(Sales_Transactions[[#This Row],[Order ID]],Returned_Items[#All],2,FALSE),"Not Returned")</f>
        <v>Not Returned</v>
      </c>
    </row>
    <row r="6688" spans="1:34" x14ac:dyDescent="0.25">
      <c r="A6688">
        <v>8325</v>
      </c>
      <c r="C6688" t="s">
        <v>3184</v>
      </c>
      <c r="D6688" s="2" t="str">
        <f>TEXT(MID(Sales_Transactions[[#This Row],[Order Date]],2,5),"d/m/yyy")</f>
        <v>14/1/2009</v>
      </c>
      <c r="E6688" s="2" t="str">
        <f>TEXT(MID(Sales_Transactions[[#This Row],[Order Date]],2,5),"d")</f>
        <v>14</v>
      </c>
      <c r="F6688" s="2" t="str">
        <f>TEXT(MID(Sales_Transactions[[#This Row],[Order Date]],2,5),"m")</f>
        <v>1</v>
      </c>
      <c r="G6688" s="2" t="str">
        <f>TEXT(MID(Sales_Transactions[[#This Row],[Order Date]],2,5),"yyy")</f>
        <v>2009</v>
      </c>
      <c r="H6688" s="2" t="str">
        <f>TEXT(MID(Sales_Transactions[[#This Row],[Order Date]],2,5),"yyy/m")</f>
        <v>2009/1</v>
      </c>
      <c r="I6688" t="s">
        <v>101</v>
      </c>
      <c r="J6688">
        <f t="shared" si="624"/>
        <v>1</v>
      </c>
      <c r="K6688" s="2">
        <v>21</v>
      </c>
      <c r="L6688" s="3">
        <v>2364.29</v>
      </c>
      <c r="M6688" s="4">
        <v>0.08</v>
      </c>
      <c r="N6688" s="5" t="s">
        <v>34</v>
      </c>
      <c r="O6688" s="3">
        <v>-220.05</v>
      </c>
      <c r="P6688" s="3">
        <v>115.99</v>
      </c>
      <c r="Q6688" s="3">
        <v>56.14</v>
      </c>
      <c r="R6688" s="5" t="s">
        <v>902</v>
      </c>
      <c r="S6688" s="5" t="s">
        <v>2693</v>
      </c>
      <c r="T6688" s="5" t="str">
        <f t="shared" si="625"/>
        <v>Jennifer Patt</v>
      </c>
      <c r="U6688" t="s">
        <v>3490</v>
      </c>
      <c r="V6688" s="5" t="s">
        <v>74</v>
      </c>
      <c r="W6688" s="5" t="s">
        <v>48</v>
      </c>
      <c r="X6688" s="5" t="s">
        <v>324</v>
      </c>
      <c r="Y6688" s="5" t="s">
        <v>805</v>
      </c>
      <c r="Z6688" s="5" t="s">
        <v>40</v>
      </c>
      <c r="AA6688" s="4">
        <v>0.4</v>
      </c>
      <c r="AB6688" s="1">
        <v>39829</v>
      </c>
      <c r="AC6688" s="1">
        <v>23056</v>
      </c>
      <c r="AD6688">
        <f t="shared" si="626"/>
        <v>2</v>
      </c>
      <c r="AE6688">
        <f t="shared" ca="1" si="627"/>
        <v>61</v>
      </c>
      <c r="AF6688" t="str">
        <f t="shared" ca="1" si="628"/>
        <v>18-64</v>
      </c>
      <c r="AG6688" s="3">
        <f t="shared" si="629"/>
        <v>8.1922479999999993</v>
      </c>
      <c r="AH6688" t="str">
        <f>_xlfn.IFNA(VLOOKUP(Sales_Transactions[[#This Row],[Order ID]],Returned_Items[#All],2,FALSE),"Not Returned")</f>
        <v>Not Returned</v>
      </c>
    </row>
    <row r="6689" spans="1:34" x14ac:dyDescent="0.25">
      <c r="A6689">
        <v>8325</v>
      </c>
      <c r="C6689" t="s">
        <v>3184</v>
      </c>
      <c r="D6689" s="2" t="str">
        <f>TEXT(MID(Sales_Transactions[[#This Row],[Order Date]],2,5),"d/m/yyy")</f>
        <v>14/1/2009</v>
      </c>
      <c r="E6689" s="2" t="str">
        <f>TEXT(MID(Sales_Transactions[[#This Row],[Order Date]],2,5),"d")</f>
        <v>14</v>
      </c>
      <c r="F6689" s="2" t="str">
        <f>TEXT(MID(Sales_Transactions[[#This Row],[Order Date]],2,5),"m")</f>
        <v>1</v>
      </c>
      <c r="G6689" s="2" t="str">
        <f>TEXT(MID(Sales_Transactions[[#This Row],[Order Date]],2,5),"yyy")</f>
        <v>2009</v>
      </c>
      <c r="H6689" s="2" t="str">
        <f>TEXT(MID(Sales_Transactions[[#This Row],[Order Date]],2,5),"yyy/m")</f>
        <v>2009/1</v>
      </c>
      <c r="I6689" t="s">
        <v>101</v>
      </c>
      <c r="J6689">
        <f t="shared" si="624"/>
        <v>1</v>
      </c>
      <c r="K6689" s="2">
        <v>27</v>
      </c>
      <c r="L6689" s="3">
        <v>112.57</v>
      </c>
      <c r="M6689" s="4">
        <v>0.08</v>
      </c>
      <c r="N6689" s="5" t="s">
        <v>23</v>
      </c>
      <c r="O6689" s="3">
        <v>13.92</v>
      </c>
      <c r="P6689" s="3">
        <v>4.28</v>
      </c>
      <c r="Q6689" s="3">
        <v>0.94</v>
      </c>
      <c r="R6689" s="5" t="s">
        <v>902</v>
      </c>
      <c r="S6689" s="5" t="s">
        <v>2693</v>
      </c>
      <c r="T6689" s="5" t="str">
        <f t="shared" si="625"/>
        <v>Jennifer Patt</v>
      </c>
      <c r="U6689" t="s">
        <v>3490</v>
      </c>
      <c r="V6689" s="5" t="s">
        <v>74</v>
      </c>
      <c r="W6689" s="5" t="s">
        <v>28</v>
      </c>
      <c r="X6689" s="5" t="s">
        <v>124</v>
      </c>
      <c r="Y6689" s="5" t="s">
        <v>908</v>
      </c>
      <c r="Z6689" s="5" t="s">
        <v>84</v>
      </c>
      <c r="AA6689" s="4">
        <v>0.56000000000000005</v>
      </c>
      <c r="AB6689" s="1">
        <v>39830</v>
      </c>
      <c r="AC6689" s="1">
        <v>23034</v>
      </c>
      <c r="AD6689">
        <f t="shared" si="626"/>
        <v>3</v>
      </c>
      <c r="AE6689">
        <f t="shared" ca="1" si="627"/>
        <v>61</v>
      </c>
      <c r="AF6689" t="str">
        <f t="shared" ca="1" si="628"/>
        <v>18-64</v>
      </c>
      <c r="AG6689" s="3">
        <f t="shared" si="629"/>
        <v>0.19320651851851853</v>
      </c>
      <c r="AH6689" t="str">
        <f>_xlfn.IFNA(VLOOKUP(Sales_Transactions[[#This Row],[Order ID]],Returned_Items[#All],2,FALSE),"Not Returned")</f>
        <v>Not Returned</v>
      </c>
    </row>
    <row r="6690" spans="1:34" x14ac:dyDescent="0.25">
      <c r="A6690">
        <v>8576</v>
      </c>
      <c r="C6690" t="s">
        <v>2171</v>
      </c>
      <c r="D6690" s="2" t="str">
        <f>TEXT(MID(Sales_Transactions[[#This Row],[Order Date]],2,5),"d/m/yyy")</f>
        <v>9/1/2009</v>
      </c>
      <c r="E6690" s="2" t="str">
        <f>TEXT(MID(Sales_Transactions[[#This Row],[Order Date]],2,5),"d")</f>
        <v>9</v>
      </c>
      <c r="F6690" s="2" t="str">
        <f>TEXT(MID(Sales_Transactions[[#This Row],[Order Date]],2,5),"m")</f>
        <v>1</v>
      </c>
      <c r="G6690" s="2" t="str">
        <f>TEXT(MID(Sales_Transactions[[#This Row],[Order Date]],2,5),"yyy")</f>
        <v>2009</v>
      </c>
      <c r="H6690" s="2" t="str">
        <f>TEXT(MID(Sales_Transactions[[#This Row],[Order Date]],2,5),"yyy/m")</f>
        <v>2009/1</v>
      </c>
      <c r="I6690" t="s">
        <v>33</v>
      </c>
      <c r="J6690">
        <f t="shared" si="624"/>
        <v>4</v>
      </c>
      <c r="K6690" s="2">
        <v>43</v>
      </c>
      <c r="L6690" s="3">
        <v>541.45000000000005</v>
      </c>
      <c r="M6690" s="4">
        <v>0</v>
      </c>
      <c r="N6690" s="5" t="s">
        <v>67</v>
      </c>
      <c r="O6690" s="3">
        <v>-164.25</v>
      </c>
      <c r="P6690" s="3">
        <v>11.66</v>
      </c>
      <c r="Q6690" s="3">
        <v>8.99</v>
      </c>
      <c r="R6690" s="5" t="s">
        <v>2388</v>
      </c>
      <c r="S6690" s="5" t="s">
        <v>2665</v>
      </c>
      <c r="T6690" s="5" t="str">
        <f t="shared" si="625"/>
        <v>Cynthia Voltz</v>
      </c>
      <c r="U6690" t="s">
        <v>3490</v>
      </c>
      <c r="V6690" s="5" t="s">
        <v>47</v>
      </c>
      <c r="W6690" s="5" t="s">
        <v>28</v>
      </c>
      <c r="X6690" s="5" t="s">
        <v>124</v>
      </c>
      <c r="Y6690" s="5" t="s">
        <v>833</v>
      </c>
      <c r="Z6690" s="5" t="s">
        <v>60</v>
      </c>
      <c r="AA6690" s="4">
        <v>0.59</v>
      </c>
      <c r="AB6690" s="1">
        <v>39824</v>
      </c>
      <c r="AC6690" s="1">
        <v>23339</v>
      </c>
      <c r="AD6690">
        <f t="shared" si="626"/>
        <v>2</v>
      </c>
      <c r="AE6690">
        <f t="shared" ca="1" si="627"/>
        <v>60</v>
      </c>
      <c r="AF6690" t="str">
        <f t="shared" ca="1" si="628"/>
        <v>18-64</v>
      </c>
      <c r="AG6690" s="3">
        <f t="shared" si="629"/>
        <v>0.48023255813953486</v>
      </c>
      <c r="AH6690" t="str">
        <f>_xlfn.IFNA(VLOOKUP(Sales_Transactions[[#This Row],[Order ID]],Returned_Items[#All],2,FALSE),"Not Returned")</f>
        <v>Not Returned</v>
      </c>
    </row>
    <row r="6691" spans="1:34" x14ac:dyDescent="0.25">
      <c r="A6691">
        <v>8582</v>
      </c>
      <c r="C6691" t="s">
        <v>1501</v>
      </c>
      <c r="D6691" s="2" t="str">
        <f>TEXT(MID(Sales_Transactions[[#This Row],[Order Date]],2,5),"d/m/yyy")</f>
        <v>20/11/2010</v>
      </c>
      <c r="E6691" s="2" t="str">
        <f>TEXT(MID(Sales_Transactions[[#This Row],[Order Date]],2,5),"d")</f>
        <v>20</v>
      </c>
      <c r="F6691" s="2" t="str">
        <f>TEXT(MID(Sales_Transactions[[#This Row],[Order Date]],2,5),"m")</f>
        <v>11</v>
      </c>
      <c r="G6691" s="2" t="str">
        <f>TEXT(MID(Sales_Transactions[[#This Row],[Order Date]],2,5),"yyy")</f>
        <v>2010</v>
      </c>
      <c r="H6691" s="2" t="str">
        <f>TEXT(MID(Sales_Transactions[[#This Row],[Order Date]],2,5),"yyy/m")</f>
        <v>2010/11</v>
      </c>
      <c r="I6691" t="s">
        <v>22</v>
      </c>
      <c r="J6691">
        <f t="shared" si="624"/>
        <v>2</v>
      </c>
      <c r="K6691" s="2">
        <v>15</v>
      </c>
      <c r="L6691" s="3">
        <v>1556.55</v>
      </c>
      <c r="M6691" s="4">
        <v>0.04</v>
      </c>
      <c r="N6691" s="5" t="s">
        <v>23</v>
      </c>
      <c r="O6691" s="3">
        <v>436.02</v>
      </c>
      <c r="P6691" s="3">
        <v>105.34</v>
      </c>
      <c r="Q6691" s="3">
        <v>24.49</v>
      </c>
      <c r="R6691" s="5" t="s">
        <v>1789</v>
      </c>
      <c r="S6691" s="5" t="s">
        <v>2822</v>
      </c>
      <c r="T6691" s="5" t="str">
        <f t="shared" si="625"/>
        <v>David Kendrick</v>
      </c>
      <c r="U6691" t="s">
        <v>3490</v>
      </c>
      <c r="V6691" s="5" t="s">
        <v>74</v>
      </c>
      <c r="W6691" s="5" t="s">
        <v>57</v>
      </c>
      <c r="X6691" s="5" t="s">
        <v>58</v>
      </c>
      <c r="Y6691" s="5" t="s">
        <v>308</v>
      </c>
      <c r="Z6691" s="5" t="s">
        <v>31</v>
      </c>
      <c r="AA6691" s="4">
        <v>0.61</v>
      </c>
      <c r="AB6691" s="1">
        <v>40502</v>
      </c>
      <c r="AC6691" s="1">
        <v>27933</v>
      </c>
      <c r="AD6691">
        <f t="shared" si="626"/>
        <v>0</v>
      </c>
      <c r="AE6691">
        <f t="shared" ca="1" si="627"/>
        <v>48</v>
      </c>
      <c r="AF6691" t="str">
        <f t="shared" ca="1" si="628"/>
        <v>18-64</v>
      </c>
      <c r="AG6691" s="3">
        <f t="shared" si="629"/>
        <v>8.6525242666666671</v>
      </c>
      <c r="AH6691" t="str">
        <f>_xlfn.IFNA(VLOOKUP(Sales_Transactions[[#This Row],[Order ID]],Returned_Items[#All],2,FALSE),"Not Returned")</f>
        <v>Not Returned</v>
      </c>
    </row>
    <row r="6692" spans="1:34" x14ac:dyDescent="0.25">
      <c r="A6692">
        <v>8832</v>
      </c>
      <c r="C6692" t="s">
        <v>2470</v>
      </c>
      <c r="D6692" s="2" t="str">
        <f>TEXT(MID(Sales_Transactions[[#This Row],[Order Date]],2,5),"d/m/yyy")</f>
        <v>2/2/2012</v>
      </c>
      <c r="E6692" s="2" t="str">
        <f>TEXT(MID(Sales_Transactions[[#This Row],[Order Date]],2,5),"d")</f>
        <v>2</v>
      </c>
      <c r="F6692" s="2" t="str">
        <f>TEXT(MID(Sales_Transactions[[#This Row],[Order Date]],2,5),"m")</f>
        <v>2</v>
      </c>
      <c r="G6692" s="2" t="str">
        <f>TEXT(MID(Sales_Transactions[[#This Row],[Order Date]],2,5),"yyy")</f>
        <v>2012</v>
      </c>
      <c r="H6692" s="2" t="str">
        <f>TEXT(MID(Sales_Transactions[[#This Row],[Order Date]],2,5),"yyy/m")</f>
        <v>2012/2</v>
      </c>
      <c r="I6692" t="s">
        <v>22</v>
      </c>
      <c r="J6692">
        <f t="shared" si="624"/>
        <v>2</v>
      </c>
      <c r="K6692" s="2">
        <v>39</v>
      </c>
      <c r="L6692" s="3">
        <v>647.80999999999995</v>
      </c>
      <c r="M6692" s="4">
        <v>0.1</v>
      </c>
      <c r="N6692" s="5" t="s">
        <v>23</v>
      </c>
      <c r="O6692" s="3">
        <v>8.65</v>
      </c>
      <c r="P6692" s="3">
        <v>17.670000000000002</v>
      </c>
      <c r="Q6692" s="3">
        <v>8.99</v>
      </c>
      <c r="R6692" s="5" t="s">
        <v>906</v>
      </c>
      <c r="S6692" s="5" t="s">
        <v>2651</v>
      </c>
      <c r="T6692" s="5" t="str">
        <f t="shared" si="625"/>
        <v>Giulietta Dortch</v>
      </c>
      <c r="U6692" t="s">
        <v>3490</v>
      </c>
      <c r="V6692" s="5" t="s">
        <v>27</v>
      </c>
      <c r="W6692" s="5" t="s">
        <v>57</v>
      </c>
      <c r="X6692" s="5" t="s">
        <v>58</v>
      </c>
      <c r="Y6692" s="5" t="s">
        <v>1306</v>
      </c>
      <c r="Z6692" s="5" t="s">
        <v>60</v>
      </c>
      <c r="AA6692" s="4">
        <v>0.47</v>
      </c>
      <c r="AB6692" s="1">
        <v>40945</v>
      </c>
      <c r="AC6692" s="1">
        <v>28109</v>
      </c>
      <c r="AD6692">
        <f t="shared" si="626"/>
        <v>4</v>
      </c>
      <c r="AE6692">
        <f t="shared" ca="1" si="627"/>
        <v>47</v>
      </c>
      <c r="AF6692" t="str">
        <f t="shared" ca="1" si="628"/>
        <v>18-64</v>
      </c>
      <c r="AG6692" s="3">
        <f t="shared" si="629"/>
        <v>0.68313666666666673</v>
      </c>
      <c r="AH6692" t="str">
        <f>_xlfn.IFNA(VLOOKUP(Sales_Transactions[[#This Row],[Order ID]],Returned_Items[#All],2,FALSE),"Not Returned")</f>
        <v>Not Returned</v>
      </c>
    </row>
    <row r="6693" spans="1:34" x14ac:dyDescent="0.25">
      <c r="A6693">
        <v>8901</v>
      </c>
      <c r="C6693" t="s">
        <v>1984</v>
      </c>
      <c r="D6693" s="2" t="str">
        <f>TEXT(MID(Sales_Transactions[[#This Row],[Order Date]],2,5),"d/m/yyy")</f>
        <v>20/8/2011</v>
      </c>
      <c r="E6693" s="2" t="str">
        <f>TEXT(MID(Sales_Transactions[[#This Row],[Order Date]],2,5),"d")</f>
        <v>20</v>
      </c>
      <c r="F6693" s="2" t="str">
        <f>TEXT(MID(Sales_Transactions[[#This Row],[Order Date]],2,5),"m")</f>
        <v>8</v>
      </c>
      <c r="G6693" s="2" t="str">
        <f>TEXT(MID(Sales_Transactions[[#This Row],[Order Date]],2,5),"yyy")</f>
        <v>2011</v>
      </c>
      <c r="H6693" s="2" t="str">
        <f>TEXT(MID(Sales_Transactions[[#This Row],[Order Date]],2,5),"yyy/m")</f>
        <v>2011/8</v>
      </c>
      <c r="I6693" t="s">
        <v>22</v>
      </c>
      <c r="J6693">
        <f t="shared" si="624"/>
        <v>2</v>
      </c>
      <c r="K6693" s="2">
        <v>15</v>
      </c>
      <c r="L6693" s="3">
        <v>168.9</v>
      </c>
      <c r="M6693" s="4">
        <v>0.09</v>
      </c>
      <c r="N6693" s="5" t="s">
        <v>67</v>
      </c>
      <c r="O6693" s="3">
        <v>-16.190000000000001</v>
      </c>
      <c r="P6693" s="3">
        <v>9.99</v>
      </c>
      <c r="Q6693" s="3">
        <v>6.24</v>
      </c>
      <c r="R6693" s="5" t="s">
        <v>35</v>
      </c>
      <c r="S6693" s="5" t="s">
        <v>3515</v>
      </c>
      <c r="T6693" s="5" t="str">
        <f t="shared" si="625"/>
        <v>Barry Pond</v>
      </c>
      <c r="U6693" t="s">
        <v>3490</v>
      </c>
      <c r="V6693" s="5" t="s">
        <v>37</v>
      </c>
      <c r="W6693" s="5" t="s">
        <v>48</v>
      </c>
      <c r="X6693" s="5" t="s">
        <v>324</v>
      </c>
      <c r="Y6693" s="5" t="s">
        <v>3205</v>
      </c>
      <c r="Z6693" s="5" t="s">
        <v>56</v>
      </c>
      <c r="AA6693" s="4">
        <v>0.36</v>
      </c>
      <c r="AB6693" s="1">
        <v>40782</v>
      </c>
      <c r="AC6693" s="1">
        <v>28239</v>
      </c>
      <c r="AD6693">
        <f t="shared" si="626"/>
        <v>7</v>
      </c>
      <c r="AE6693">
        <f t="shared" ca="1" si="627"/>
        <v>47</v>
      </c>
      <c r="AF6693" t="str">
        <f t="shared" ca="1" si="628"/>
        <v>18-64</v>
      </c>
      <c r="AG6693" s="3">
        <f t="shared" si="629"/>
        <v>1.0814006</v>
      </c>
      <c r="AH6693" t="str">
        <f>_xlfn.IFNA(VLOOKUP(Sales_Transactions[[#This Row],[Order ID]],Returned_Items[#All],2,FALSE),"Not Returned")</f>
        <v>Not Returned</v>
      </c>
    </row>
    <row r="6694" spans="1:34" x14ac:dyDescent="0.25">
      <c r="A6694">
        <v>8930</v>
      </c>
      <c r="C6694" t="s">
        <v>2775</v>
      </c>
      <c r="D6694" s="2" t="str">
        <f>TEXT(MID(Sales_Transactions[[#This Row],[Order Date]],2,5),"d/m/yyy")</f>
        <v>19/5/2009</v>
      </c>
      <c r="E6694" s="2" t="str">
        <f>TEXT(MID(Sales_Transactions[[#This Row],[Order Date]],2,5),"d")</f>
        <v>19</v>
      </c>
      <c r="F6694" s="2" t="str">
        <f>TEXT(MID(Sales_Transactions[[#This Row],[Order Date]],2,5),"m")</f>
        <v>5</v>
      </c>
      <c r="G6694" s="2" t="str">
        <f>TEXT(MID(Sales_Transactions[[#This Row],[Order Date]],2,5),"yyy")</f>
        <v>2009</v>
      </c>
      <c r="H6694" s="2" t="str">
        <f>TEXT(MID(Sales_Transactions[[#This Row],[Order Date]],2,5),"yyy/m")</f>
        <v>2009/5</v>
      </c>
      <c r="I6694" t="s">
        <v>78</v>
      </c>
      <c r="J6694">
        <f t="shared" si="624"/>
        <v>3</v>
      </c>
      <c r="K6694" s="2">
        <v>14</v>
      </c>
      <c r="L6694" s="3">
        <v>145.86000000000001</v>
      </c>
      <c r="M6694" s="4">
        <v>0.04</v>
      </c>
      <c r="N6694" s="5" t="s">
        <v>23</v>
      </c>
      <c r="O6694" s="3">
        <v>-92.32</v>
      </c>
      <c r="P6694" s="3">
        <v>9.99</v>
      </c>
      <c r="Q6694" s="3">
        <v>11.59</v>
      </c>
      <c r="R6694" s="5" t="s">
        <v>1576</v>
      </c>
      <c r="S6694" s="5" t="s">
        <v>2014</v>
      </c>
      <c r="T6694" s="5" t="str">
        <f t="shared" si="625"/>
        <v>Tony Molinari</v>
      </c>
      <c r="U6694" t="s">
        <v>3490</v>
      </c>
      <c r="V6694" s="5" t="s">
        <v>47</v>
      </c>
      <c r="W6694" s="5" t="s">
        <v>28</v>
      </c>
      <c r="X6694" s="5" t="s">
        <v>75</v>
      </c>
      <c r="Y6694" s="5" t="s">
        <v>1189</v>
      </c>
      <c r="Z6694" s="5" t="s">
        <v>43</v>
      </c>
      <c r="AA6694" s="4">
        <v>0.4</v>
      </c>
      <c r="AB6694" s="1">
        <v>39954</v>
      </c>
      <c r="AC6694" s="1">
        <v>28417</v>
      </c>
      <c r="AD6694">
        <f t="shared" si="626"/>
        <v>2</v>
      </c>
      <c r="AE6694">
        <f t="shared" ca="1" si="627"/>
        <v>46</v>
      </c>
      <c r="AF6694" t="str">
        <f t="shared" ca="1" si="628"/>
        <v>18-64</v>
      </c>
      <c r="AG6694" s="3">
        <f t="shared" si="629"/>
        <v>1.5411431428571427</v>
      </c>
      <c r="AH6694" t="str">
        <f>_xlfn.IFNA(VLOOKUP(Sales_Transactions[[#This Row],[Order ID]],Returned_Items[#All],2,FALSE),"Not Returned")</f>
        <v>Not Returned</v>
      </c>
    </row>
    <row r="6695" spans="1:34" x14ac:dyDescent="0.25">
      <c r="A6695">
        <v>8999</v>
      </c>
      <c r="C6695" t="s">
        <v>1846</v>
      </c>
      <c r="D6695" s="2" t="str">
        <f>TEXT(MID(Sales_Transactions[[#This Row],[Order Date]],2,5),"d/m/yyy")</f>
        <v>12/6/2009</v>
      </c>
      <c r="E6695" s="2" t="str">
        <f>TEXT(MID(Sales_Transactions[[#This Row],[Order Date]],2,5),"d")</f>
        <v>12</v>
      </c>
      <c r="F6695" s="2" t="str">
        <f>TEXT(MID(Sales_Transactions[[#This Row],[Order Date]],2,5),"m")</f>
        <v>6</v>
      </c>
      <c r="G6695" s="2" t="str">
        <f>TEXT(MID(Sales_Transactions[[#This Row],[Order Date]],2,5),"yyy")</f>
        <v>2009</v>
      </c>
      <c r="H6695" s="2" t="str">
        <f>TEXT(MID(Sales_Transactions[[#This Row],[Order Date]],2,5),"yyy/m")</f>
        <v>2009/6</v>
      </c>
      <c r="I6695" t="s">
        <v>33</v>
      </c>
      <c r="J6695">
        <f t="shared" si="624"/>
        <v>4</v>
      </c>
      <c r="K6695" s="2">
        <v>28</v>
      </c>
      <c r="L6695" s="3">
        <v>1676.48</v>
      </c>
      <c r="M6695" s="4">
        <v>0</v>
      </c>
      <c r="N6695" s="5" t="s">
        <v>23</v>
      </c>
      <c r="O6695" s="3">
        <v>590.35</v>
      </c>
      <c r="P6695" s="3">
        <v>55.48</v>
      </c>
      <c r="Q6695" s="3">
        <v>14.3</v>
      </c>
      <c r="R6695" s="5" t="s">
        <v>152</v>
      </c>
      <c r="S6695" s="5" t="s">
        <v>2781</v>
      </c>
      <c r="T6695" s="5" t="str">
        <f t="shared" si="625"/>
        <v>Julia Barnett</v>
      </c>
      <c r="U6695" t="s">
        <v>3490</v>
      </c>
      <c r="V6695" s="5" t="s">
        <v>47</v>
      </c>
      <c r="W6695" s="5" t="s">
        <v>28</v>
      </c>
      <c r="X6695" s="5" t="s">
        <v>75</v>
      </c>
      <c r="Y6695" s="5" t="s">
        <v>848</v>
      </c>
      <c r="Z6695" s="5" t="s">
        <v>43</v>
      </c>
      <c r="AA6695" s="4">
        <v>0.37</v>
      </c>
      <c r="AB6695" s="1">
        <v>39978</v>
      </c>
      <c r="AC6695" s="1">
        <v>28195</v>
      </c>
      <c r="AD6695">
        <f t="shared" si="626"/>
        <v>2</v>
      </c>
      <c r="AE6695">
        <f t="shared" ca="1" si="627"/>
        <v>47</v>
      </c>
      <c r="AF6695" t="str">
        <f t="shared" ca="1" si="628"/>
        <v>18-64</v>
      </c>
      <c r="AG6695" s="3">
        <f t="shared" si="629"/>
        <v>2.492142857142857</v>
      </c>
      <c r="AH6695" t="str">
        <f>_xlfn.IFNA(VLOOKUP(Sales_Transactions[[#This Row],[Order ID]],Returned_Items[#All],2,FALSE),"Not Returned")</f>
        <v>Not Returned</v>
      </c>
    </row>
    <row r="6696" spans="1:34" x14ac:dyDescent="0.25">
      <c r="A6696">
        <v>9091</v>
      </c>
      <c r="C6696" t="s">
        <v>3516</v>
      </c>
      <c r="D6696" s="2" t="str">
        <f>TEXT(MID(Sales_Transactions[[#This Row],[Order Date]],2,5),"d/m/yyy")</f>
        <v>11/11/2010</v>
      </c>
      <c r="E6696" s="2" t="str">
        <f>TEXT(MID(Sales_Transactions[[#This Row],[Order Date]],2,5),"d")</f>
        <v>11</v>
      </c>
      <c r="F6696" s="2" t="str">
        <f>TEXT(MID(Sales_Transactions[[#This Row],[Order Date]],2,5),"m")</f>
        <v>11</v>
      </c>
      <c r="G6696" s="2" t="str">
        <f>TEXT(MID(Sales_Transactions[[#This Row],[Order Date]],2,5),"yyy")</f>
        <v>2010</v>
      </c>
      <c r="H6696" s="2" t="str">
        <f>TEXT(MID(Sales_Transactions[[#This Row],[Order Date]],2,5),"yyy/m")</f>
        <v>2010/11</v>
      </c>
      <c r="I6696" t="s">
        <v>33</v>
      </c>
      <c r="J6696">
        <f t="shared" si="624"/>
        <v>4</v>
      </c>
      <c r="K6696" s="2">
        <v>42</v>
      </c>
      <c r="L6696" s="3">
        <v>605.77</v>
      </c>
      <c r="M6696" s="4">
        <v>0.05</v>
      </c>
      <c r="N6696" s="5" t="s">
        <v>23</v>
      </c>
      <c r="O6696" s="3">
        <v>129.33000000000001</v>
      </c>
      <c r="P6696" s="3">
        <v>14.34</v>
      </c>
      <c r="Q6696" s="3">
        <v>5</v>
      </c>
      <c r="R6696" s="5" t="s">
        <v>2108</v>
      </c>
      <c r="S6696" s="5" t="s">
        <v>3504</v>
      </c>
      <c r="T6696" s="5" t="str">
        <f t="shared" si="625"/>
        <v>Adam Hart</v>
      </c>
      <c r="U6696" t="s">
        <v>3490</v>
      </c>
      <c r="V6696" s="5" t="s">
        <v>47</v>
      </c>
      <c r="W6696" s="5" t="s">
        <v>57</v>
      </c>
      <c r="X6696" s="5" t="s">
        <v>58</v>
      </c>
      <c r="Y6696" s="5" t="s">
        <v>1199</v>
      </c>
      <c r="Z6696" s="5" t="s">
        <v>60</v>
      </c>
      <c r="AA6696" s="4">
        <v>0.49</v>
      </c>
      <c r="AB6696" s="1">
        <v>40494</v>
      </c>
      <c r="AC6696" s="1">
        <v>28343</v>
      </c>
      <c r="AD6696">
        <f t="shared" si="626"/>
        <v>1</v>
      </c>
      <c r="AE6696">
        <f t="shared" ca="1" si="627"/>
        <v>47</v>
      </c>
      <c r="AF6696" t="str">
        <f t="shared" ca="1" si="628"/>
        <v>18-64</v>
      </c>
      <c r="AG6696" s="3">
        <f t="shared" si="629"/>
        <v>0.46030547619047624</v>
      </c>
      <c r="AH6696" t="str">
        <f>_xlfn.IFNA(VLOOKUP(Sales_Transactions[[#This Row],[Order ID]],Returned_Items[#All],2,FALSE),"Not Returned")</f>
        <v>Not Returned</v>
      </c>
    </row>
    <row r="6697" spans="1:34" x14ac:dyDescent="0.25">
      <c r="A6697">
        <v>9091</v>
      </c>
      <c r="C6697" t="s">
        <v>3516</v>
      </c>
      <c r="D6697" s="2" t="str">
        <f>TEXT(MID(Sales_Transactions[[#This Row],[Order Date]],2,5),"d/m/yyy")</f>
        <v>11/11/2010</v>
      </c>
      <c r="E6697" s="2" t="str">
        <f>TEXT(MID(Sales_Transactions[[#This Row],[Order Date]],2,5),"d")</f>
        <v>11</v>
      </c>
      <c r="F6697" s="2" t="str">
        <f>TEXT(MID(Sales_Transactions[[#This Row],[Order Date]],2,5),"m")</f>
        <v>11</v>
      </c>
      <c r="G6697" s="2" t="str">
        <f>TEXT(MID(Sales_Transactions[[#This Row],[Order Date]],2,5),"yyy")</f>
        <v>2010</v>
      </c>
      <c r="H6697" s="2" t="str">
        <f>TEXT(MID(Sales_Transactions[[#This Row],[Order Date]],2,5),"yyy/m")</f>
        <v>2010/11</v>
      </c>
      <c r="I6697" t="s">
        <v>33</v>
      </c>
      <c r="J6697">
        <f t="shared" si="624"/>
        <v>4</v>
      </c>
      <c r="K6697" s="2">
        <v>44</v>
      </c>
      <c r="L6697" s="3">
        <v>1480.91</v>
      </c>
      <c r="M6697" s="4">
        <v>0</v>
      </c>
      <c r="N6697" s="5" t="s">
        <v>23</v>
      </c>
      <c r="O6697" s="3">
        <v>489.14</v>
      </c>
      <c r="P6697" s="3">
        <v>30.98</v>
      </c>
      <c r="Q6697" s="3">
        <v>8.74</v>
      </c>
      <c r="R6697" s="5" t="s">
        <v>2108</v>
      </c>
      <c r="S6697" s="5" t="s">
        <v>3504</v>
      </c>
      <c r="T6697" s="5" t="str">
        <f t="shared" si="625"/>
        <v>Adam Hart</v>
      </c>
      <c r="U6697" t="s">
        <v>3490</v>
      </c>
      <c r="V6697" s="5" t="s">
        <v>47</v>
      </c>
      <c r="W6697" s="5" t="s">
        <v>28</v>
      </c>
      <c r="X6697" s="5" t="s">
        <v>75</v>
      </c>
      <c r="Y6697" s="5" t="s">
        <v>1631</v>
      </c>
      <c r="Z6697" s="5" t="s">
        <v>43</v>
      </c>
      <c r="AA6697" s="4">
        <v>0.4</v>
      </c>
      <c r="AB6697" s="1">
        <v>40494</v>
      </c>
      <c r="AC6697" s="1">
        <v>28260</v>
      </c>
      <c r="AD6697">
        <f t="shared" si="626"/>
        <v>1</v>
      </c>
      <c r="AE6697">
        <f t="shared" ca="1" si="627"/>
        <v>47</v>
      </c>
      <c r="AF6697" t="str">
        <f t="shared" ca="1" si="628"/>
        <v>18-64</v>
      </c>
      <c r="AG6697" s="3">
        <f t="shared" si="629"/>
        <v>0.90272727272727271</v>
      </c>
      <c r="AH6697" t="str">
        <f>_xlfn.IFNA(VLOOKUP(Sales_Transactions[[#This Row],[Order ID]],Returned_Items[#All],2,FALSE),"Not Returned")</f>
        <v>Not Returned</v>
      </c>
    </row>
    <row r="6698" spans="1:34" x14ac:dyDescent="0.25">
      <c r="A6698">
        <v>9092</v>
      </c>
      <c r="C6698" t="s">
        <v>1422</v>
      </c>
      <c r="D6698" s="2" t="str">
        <f>TEXT(MID(Sales_Transactions[[#This Row],[Order Date]],2,5),"d/m/yyy")</f>
        <v>24/7/2009</v>
      </c>
      <c r="E6698" s="2" t="str">
        <f>TEXT(MID(Sales_Transactions[[#This Row],[Order Date]],2,5),"d")</f>
        <v>24</v>
      </c>
      <c r="F6698" s="2" t="str">
        <f>TEXT(MID(Sales_Transactions[[#This Row],[Order Date]],2,5),"m")</f>
        <v>7</v>
      </c>
      <c r="G6698" s="2" t="str">
        <f>TEXT(MID(Sales_Transactions[[#This Row],[Order Date]],2,5),"yyy")</f>
        <v>2009</v>
      </c>
      <c r="H6698" s="2" t="str">
        <f>TEXT(MID(Sales_Transactions[[#This Row],[Order Date]],2,5),"yyy/m")</f>
        <v>2009/7</v>
      </c>
      <c r="I6698" t="s">
        <v>52</v>
      </c>
      <c r="J6698">
        <f t="shared" si="624"/>
        <v>1</v>
      </c>
      <c r="K6698" s="2">
        <v>33</v>
      </c>
      <c r="L6698" s="3">
        <v>3644.24</v>
      </c>
      <c r="M6698" s="4">
        <v>0</v>
      </c>
      <c r="N6698" s="5" t="s">
        <v>67</v>
      </c>
      <c r="O6698" s="3">
        <v>-457.73</v>
      </c>
      <c r="P6698" s="3">
        <v>101.41</v>
      </c>
      <c r="Q6698" s="3">
        <v>35</v>
      </c>
      <c r="R6698" s="5" t="s">
        <v>574</v>
      </c>
      <c r="S6698" s="5" t="s">
        <v>3396</v>
      </c>
      <c r="T6698" s="5" t="str">
        <f t="shared" si="625"/>
        <v>Jeremy Pistek</v>
      </c>
      <c r="U6698" t="s">
        <v>3490</v>
      </c>
      <c r="V6698" s="5" t="s">
        <v>47</v>
      </c>
      <c r="W6698" s="5" t="s">
        <v>28</v>
      </c>
      <c r="X6698" s="5" t="s">
        <v>29</v>
      </c>
      <c r="Y6698" s="5" t="s">
        <v>2202</v>
      </c>
      <c r="Z6698" s="5" t="s">
        <v>31</v>
      </c>
      <c r="AA6698" s="4">
        <v>0.82</v>
      </c>
      <c r="AB6698" s="1">
        <v>40019</v>
      </c>
      <c r="AC6698" s="1">
        <v>28236</v>
      </c>
      <c r="AD6698">
        <f t="shared" si="626"/>
        <v>1</v>
      </c>
      <c r="AE6698">
        <f t="shared" ca="1" si="627"/>
        <v>47</v>
      </c>
      <c r="AF6698" t="str">
        <f t="shared" ca="1" si="628"/>
        <v>18-64</v>
      </c>
      <c r="AG6698" s="3">
        <f t="shared" si="629"/>
        <v>4.1336363636363638</v>
      </c>
      <c r="AH6698" t="str">
        <f>_xlfn.IFNA(VLOOKUP(Sales_Transactions[[#This Row],[Order ID]],Returned_Items[#All],2,FALSE),"Not Returned")</f>
        <v>Not Returned</v>
      </c>
    </row>
    <row r="6699" spans="1:34" x14ac:dyDescent="0.25">
      <c r="A6699">
        <v>9092</v>
      </c>
      <c r="C6699" t="s">
        <v>1422</v>
      </c>
      <c r="D6699" s="2" t="str">
        <f>TEXT(MID(Sales_Transactions[[#This Row],[Order Date]],2,5),"d/m/yyy")</f>
        <v>24/7/2009</v>
      </c>
      <c r="E6699" s="2" t="str">
        <f>TEXT(MID(Sales_Transactions[[#This Row],[Order Date]],2,5),"d")</f>
        <v>24</v>
      </c>
      <c r="F6699" s="2" t="str">
        <f>TEXT(MID(Sales_Transactions[[#This Row],[Order Date]],2,5),"m")</f>
        <v>7</v>
      </c>
      <c r="G6699" s="2" t="str">
        <f>TEXT(MID(Sales_Transactions[[#This Row],[Order Date]],2,5),"yyy")</f>
        <v>2009</v>
      </c>
      <c r="H6699" s="2" t="str">
        <f>TEXT(MID(Sales_Transactions[[#This Row],[Order Date]],2,5),"yyy/m")</f>
        <v>2009/7</v>
      </c>
      <c r="I6699" t="s">
        <v>52</v>
      </c>
      <c r="J6699">
        <f t="shared" si="624"/>
        <v>1</v>
      </c>
      <c r="K6699" s="2">
        <v>8</v>
      </c>
      <c r="L6699" s="3">
        <v>599.20749999999998</v>
      </c>
      <c r="M6699" s="4">
        <v>0.1</v>
      </c>
      <c r="N6699" s="5" t="s">
        <v>23</v>
      </c>
      <c r="O6699" s="3">
        <v>-268.66000000000003</v>
      </c>
      <c r="P6699" s="3">
        <v>95.99</v>
      </c>
      <c r="Q6699" s="3">
        <v>4.9000000000000004</v>
      </c>
      <c r="R6699" s="5" t="s">
        <v>574</v>
      </c>
      <c r="S6699" s="5" t="s">
        <v>3396</v>
      </c>
      <c r="T6699" s="5" t="str">
        <f t="shared" si="625"/>
        <v>Jeremy Pistek</v>
      </c>
      <c r="U6699" t="s">
        <v>3490</v>
      </c>
      <c r="V6699" s="5" t="s">
        <v>47</v>
      </c>
      <c r="W6699" s="5" t="s">
        <v>48</v>
      </c>
      <c r="X6699" s="5" t="s">
        <v>49</v>
      </c>
      <c r="Y6699" s="5" t="s">
        <v>2243</v>
      </c>
      <c r="Z6699" s="5" t="s">
        <v>43</v>
      </c>
      <c r="AA6699" s="4">
        <v>0.56000000000000005</v>
      </c>
      <c r="AB6699" s="1">
        <v>40019</v>
      </c>
      <c r="AC6699" s="1">
        <v>27979</v>
      </c>
      <c r="AD6699">
        <f t="shared" si="626"/>
        <v>1</v>
      </c>
      <c r="AE6699">
        <f t="shared" ca="1" si="627"/>
        <v>48</v>
      </c>
      <c r="AF6699" t="str">
        <f t="shared" ca="1" si="628"/>
        <v>18-64</v>
      </c>
      <c r="AG6699" s="3">
        <f t="shared" si="629"/>
        <v>12.59925125</v>
      </c>
      <c r="AH6699" t="str">
        <f>_xlfn.IFNA(VLOOKUP(Sales_Transactions[[#This Row],[Order ID]],Returned_Items[#All],2,FALSE),"Not Returned")</f>
        <v>Not Returned</v>
      </c>
    </row>
    <row r="6700" spans="1:34" x14ac:dyDescent="0.25">
      <c r="A6700">
        <v>9093</v>
      </c>
      <c r="C6700" t="s">
        <v>2056</v>
      </c>
      <c r="D6700" s="2" t="str">
        <f>TEXT(MID(Sales_Transactions[[#This Row],[Order Date]],2,5),"d/m/yyy")</f>
        <v>9/12/2011</v>
      </c>
      <c r="E6700" s="2" t="str">
        <f>TEXT(MID(Sales_Transactions[[#This Row],[Order Date]],2,5),"d")</f>
        <v>9</v>
      </c>
      <c r="F6700" s="2" t="str">
        <f>TEXT(MID(Sales_Transactions[[#This Row],[Order Date]],2,5),"m")</f>
        <v>12</v>
      </c>
      <c r="G6700" s="2" t="str">
        <f>TEXT(MID(Sales_Transactions[[#This Row],[Order Date]],2,5),"yyy")</f>
        <v>2011</v>
      </c>
      <c r="H6700" s="2" t="str">
        <f>TEXT(MID(Sales_Transactions[[#This Row],[Order Date]],2,5),"yyy/m")</f>
        <v>2011/12</v>
      </c>
      <c r="I6700" t="s">
        <v>78</v>
      </c>
      <c r="J6700">
        <f t="shared" si="624"/>
        <v>3</v>
      </c>
      <c r="K6700" s="2">
        <v>36</v>
      </c>
      <c r="L6700" s="3">
        <v>268.55</v>
      </c>
      <c r="M6700" s="4">
        <v>0.1</v>
      </c>
      <c r="N6700" s="5" t="s">
        <v>23</v>
      </c>
      <c r="O6700" s="3">
        <v>-99.02</v>
      </c>
      <c r="P6700" s="3">
        <v>8.1199999999999992</v>
      </c>
      <c r="Q6700" s="3">
        <v>2.83</v>
      </c>
      <c r="R6700" s="5" t="s">
        <v>3517</v>
      </c>
      <c r="S6700" s="5" t="s">
        <v>3518</v>
      </c>
      <c r="T6700" s="5" t="str">
        <f t="shared" si="625"/>
        <v>Cyra Reiten</v>
      </c>
      <c r="U6700" t="s">
        <v>3490</v>
      </c>
      <c r="V6700" s="5" t="s">
        <v>37</v>
      </c>
      <c r="W6700" s="5" t="s">
        <v>48</v>
      </c>
      <c r="X6700" s="5" t="s">
        <v>87</v>
      </c>
      <c r="Y6700" s="5" t="s">
        <v>1068</v>
      </c>
      <c r="Z6700" s="5" t="s">
        <v>60</v>
      </c>
      <c r="AA6700" s="4">
        <v>0.77</v>
      </c>
      <c r="AB6700" s="1">
        <v>40886</v>
      </c>
      <c r="AC6700" s="1">
        <v>27718</v>
      </c>
      <c r="AD6700">
        <f t="shared" si="626"/>
        <v>0</v>
      </c>
      <c r="AE6700">
        <f t="shared" ca="1" si="627"/>
        <v>48</v>
      </c>
      <c r="AF6700" t="str">
        <f t="shared" ca="1" si="628"/>
        <v>18-64</v>
      </c>
      <c r="AG6700" s="3">
        <f t="shared" si="629"/>
        <v>0.30394111111111111</v>
      </c>
      <c r="AH6700" t="str">
        <f>_xlfn.IFNA(VLOOKUP(Sales_Transactions[[#This Row],[Order ID]],Returned_Items[#All],2,FALSE),"Not Returned")</f>
        <v>Returned</v>
      </c>
    </row>
    <row r="6701" spans="1:34" x14ac:dyDescent="0.25">
      <c r="A6701">
        <v>9251</v>
      </c>
      <c r="C6701" t="s">
        <v>3437</v>
      </c>
      <c r="D6701" s="2" t="str">
        <f>TEXT(MID(Sales_Transactions[[#This Row],[Order Date]],2,5),"d/m/yyy")</f>
        <v>29/8/2010</v>
      </c>
      <c r="E6701" s="2" t="str">
        <f>TEXT(MID(Sales_Transactions[[#This Row],[Order Date]],2,5),"d")</f>
        <v>29</v>
      </c>
      <c r="F6701" s="2" t="str">
        <f>TEXT(MID(Sales_Transactions[[#This Row],[Order Date]],2,5),"m")</f>
        <v>8</v>
      </c>
      <c r="G6701" s="2" t="str">
        <f>TEXT(MID(Sales_Transactions[[#This Row],[Order Date]],2,5),"yyy")</f>
        <v>2010</v>
      </c>
      <c r="H6701" s="2" t="str">
        <f>TEXT(MID(Sales_Transactions[[#This Row],[Order Date]],2,5),"yyy/m")</f>
        <v>2010/8</v>
      </c>
      <c r="I6701" t="s">
        <v>78</v>
      </c>
      <c r="J6701">
        <f t="shared" si="624"/>
        <v>3</v>
      </c>
      <c r="K6701" s="2">
        <v>38</v>
      </c>
      <c r="L6701" s="3">
        <v>3632.6</v>
      </c>
      <c r="M6701" s="4">
        <v>0</v>
      </c>
      <c r="N6701" s="5" t="s">
        <v>34</v>
      </c>
      <c r="O6701" s="3">
        <v>-400.33</v>
      </c>
      <c r="P6701" s="3">
        <v>89.99</v>
      </c>
      <c r="Q6701" s="3">
        <v>42</v>
      </c>
      <c r="R6701" s="5" t="s">
        <v>906</v>
      </c>
      <c r="S6701" s="5" t="s">
        <v>2651</v>
      </c>
      <c r="T6701" s="5" t="str">
        <f t="shared" si="625"/>
        <v>Giulietta Dortch</v>
      </c>
      <c r="U6701" t="s">
        <v>3490</v>
      </c>
      <c r="V6701" s="5" t="s">
        <v>47</v>
      </c>
      <c r="W6701" s="5" t="s">
        <v>57</v>
      </c>
      <c r="X6701" s="5" t="s">
        <v>154</v>
      </c>
      <c r="Y6701" s="5" t="s">
        <v>1486</v>
      </c>
      <c r="Z6701" s="5" t="s">
        <v>40</v>
      </c>
      <c r="AA6701" s="4">
        <v>0.66</v>
      </c>
      <c r="AB6701" s="1">
        <v>40421</v>
      </c>
      <c r="AC6701" s="1">
        <v>27470</v>
      </c>
      <c r="AD6701">
        <f t="shared" si="626"/>
        <v>2</v>
      </c>
      <c r="AE6701">
        <f t="shared" ca="1" si="627"/>
        <v>49</v>
      </c>
      <c r="AF6701" t="str">
        <f t="shared" ca="1" si="628"/>
        <v>18-64</v>
      </c>
      <c r="AG6701" s="3">
        <f t="shared" si="629"/>
        <v>3.4734210526315792</v>
      </c>
      <c r="AH6701" t="str">
        <f>_xlfn.IFNA(VLOOKUP(Sales_Transactions[[#This Row],[Order ID]],Returned_Items[#All],2,FALSE),"Not Returned")</f>
        <v>Not Returned</v>
      </c>
    </row>
    <row r="6702" spans="1:34" hidden="1" x14ac:dyDescent="0.25">
      <c r="A6702">
        <v>9344</v>
      </c>
      <c r="C6702" t="s">
        <v>2863</v>
      </c>
      <c r="D6702" s="2" t="str">
        <f>TEXT(MID(Sales_Transactions[[#This Row],[Order Date]],2,5),"d/m/yyy")</f>
        <v>6/12/2011</v>
      </c>
      <c r="E6702" s="2" t="str">
        <f>TEXT(MID(Sales_Transactions[[#This Row],[Order Date]],2,5),"d")</f>
        <v>6</v>
      </c>
      <c r="F6702" s="2" t="str">
        <f>TEXT(MID(Sales_Transactions[[#This Row],[Order Date]],2,5),"m")</f>
        <v>12</v>
      </c>
      <c r="G6702" s="2" t="str">
        <f>TEXT(MID(Sales_Transactions[[#This Row],[Order Date]],2,5),"yyy")</f>
        <v>2011</v>
      </c>
      <c r="H6702" s="2" t="str">
        <f>TEXT(MID(Sales_Transactions[[#This Row],[Order Date]],2,5),"yyy/m")</f>
        <v>2011/12</v>
      </c>
      <c r="I6702" t="s">
        <v>22</v>
      </c>
      <c r="J6702">
        <f t="shared" si="624"/>
        <v>2</v>
      </c>
      <c r="K6702" s="2">
        <v>18</v>
      </c>
      <c r="L6702">
        <v>1733.1</v>
      </c>
      <c r="M6702">
        <v>0.09</v>
      </c>
      <c r="N6702" t="s">
        <v>23</v>
      </c>
      <c r="O6702">
        <v>-505.69</v>
      </c>
      <c r="P6702">
        <v>95.99</v>
      </c>
      <c r="Q6702">
        <v>35</v>
      </c>
      <c r="R6702" t="s">
        <v>2660</v>
      </c>
      <c r="S6702" t="s">
        <v>2661</v>
      </c>
      <c r="T6702" t="str">
        <f t="shared" si="625"/>
        <v>Christy Brittain</v>
      </c>
      <c r="U6702" t="s">
        <v>3490</v>
      </c>
      <c r="V6702" t="s">
        <v>37</v>
      </c>
      <c r="W6702" t="s">
        <v>28</v>
      </c>
      <c r="X6702" t="s">
        <v>29</v>
      </c>
      <c r="Y6702" t="s">
        <v>2536</v>
      </c>
      <c r="Z6702" t="s">
        <v>31</v>
      </c>
      <c r="AA6702"/>
      <c r="AB6702" s="1">
        <v>40885</v>
      </c>
      <c r="AC6702" s="1">
        <v>28057</v>
      </c>
      <c r="AD6702">
        <f t="shared" si="626"/>
        <v>2</v>
      </c>
      <c r="AE6702">
        <f t="shared" ca="1" si="627"/>
        <v>47</v>
      </c>
      <c r="AF6702" t="str">
        <f t="shared" ca="1" si="628"/>
        <v>18-64</v>
      </c>
      <c r="AG6702">
        <f t="shared" si="629"/>
        <v>7.2724227222222213</v>
      </c>
      <c r="AH6702" t="str">
        <f>_xlfn.IFNA(VLOOKUP(Sales_Transactions[[#This Row],[Order ID]],Returned_Items[#All],2,FALSE),"Not Returned")</f>
        <v>Not Returned</v>
      </c>
    </row>
    <row r="6703" spans="1:34" x14ac:dyDescent="0.25">
      <c r="A6703">
        <v>9344</v>
      </c>
      <c r="C6703" t="s">
        <v>2863</v>
      </c>
      <c r="D6703" s="2" t="str">
        <f>TEXT(MID(Sales_Transactions[[#This Row],[Order Date]],2,5),"d/m/yyy")</f>
        <v>6/12/2011</v>
      </c>
      <c r="E6703" s="2" t="str">
        <f>TEXT(MID(Sales_Transactions[[#This Row],[Order Date]],2,5),"d")</f>
        <v>6</v>
      </c>
      <c r="F6703" s="2" t="str">
        <f>TEXT(MID(Sales_Transactions[[#This Row],[Order Date]],2,5),"m")</f>
        <v>12</v>
      </c>
      <c r="G6703" s="2" t="str">
        <f>TEXT(MID(Sales_Transactions[[#This Row],[Order Date]],2,5),"yyy")</f>
        <v>2011</v>
      </c>
      <c r="H6703" s="2" t="str">
        <f>TEXT(MID(Sales_Transactions[[#This Row],[Order Date]],2,5),"yyy/m")</f>
        <v>2011/12</v>
      </c>
      <c r="I6703" t="s">
        <v>22</v>
      </c>
      <c r="J6703">
        <f t="shared" si="624"/>
        <v>2</v>
      </c>
      <c r="K6703" s="2">
        <v>31</v>
      </c>
      <c r="L6703" s="3">
        <v>3448.6455000000001</v>
      </c>
      <c r="M6703" s="4">
        <v>0.02</v>
      </c>
      <c r="N6703" s="5" t="s">
        <v>23</v>
      </c>
      <c r="O6703" s="3">
        <v>900.41</v>
      </c>
      <c r="P6703" s="3">
        <v>125.99</v>
      </c>
      <c r="Q6703" s="3">
        <v>8.99</v>
      </c>
      <c r="R6703" s="5" t="s">
        <v>2660</v>
      </c>
      <c r="S6703" s="5" t="s">
        <v>2661</v>
      </c>
      <c r="T6703" s="5" t="str">
        <f t="shared" si="625"/>
        <v>Christy Brittain</v>
      </c>
      <c r="U6703" t="s">
        <v>3490</v>
      </c>
      <c r="V6703" s="5" t="s">
        <v>37</v>
      </c>
      <c r="W6703" s="5" t="s">
        <v>48</v>
      </c>
      <c r="X6703" s="5" t="s">
        <v>49</v>
      </c>
      <c r="Y6703" s="5" t="s">
        <v>1384</v>
      </c>
      <c r="Z6703" s="5" t="s">
        <v>43</v>
      </c>
      <c r="AA6703" s="4">
        <v>0.55000000000000004</v>
      </c>
      <c r="AB6703" s="1">
        <v>40883</v>
      </c>
      <c r="AC6703" s="1">
        <v>20964</v>
      </c>
      <c r="AD6703">
        <f t="shared" si="626"/>
        <v>0</v>
      </c>
      <c r="AE6703">
        <f t="shared" ca="1" si="627"/>
        <v>67</v>
      </c>
      <c r="AF6703" t="str">
        <f t="shared" ca="1" si="628"/>
        <v>Over 65</v>
      </c>
      <c r="AG6703" s="3">
        <f t="shared" si="629"/>
        <v>4.3533807096774195</v>
      </c>
      <c r="AH6703" t="str">
        <f>_xlfn.IFNA(VLOOKUP(Sales_Transactions[[#This Row],[Order ID]],Returned_Items[#All],2,FALSE),"Not Returned")</f>
        <v>Not Returned</v>
      </c>
    </row>
    <row r="6704" spans="1:34" hidden="1" x14ac:dyDescent="0.25">
      <c r="A6704">
        <v>9824</v>
      </c>
      <c r="C6704" t="s">
        <v>1223</v>
      </c>
      <c r="D6704" s="2" t="str">
        <f>TEXT(MID(Sales_Transactions[[#This Row],[Order Date]],2,5),"d/m/yyy")</f>
        <v>22/1/2011</v>
      </c>
      <c r="E6704" s="2" t="str">
        <f>TEXT(MID(Sales_Transactions[[#This Row],[Order Date]],2,5),"d")</f>
        <v>22</v>
      </c>
      <c r="F6704" s="2" t="str">
        <f>TEXT(MID(Sales_Transactions[[#This Row],[Order Date]],2,5),"m")</f>
        <v>1</v>
      </c>
      <c r="G6704" s="2" t="str">
        <f>TEXT(MID(Sales_Transactions[[#This Row],[Order Date]],2,5),"yyy")</f>
        <v>2011</v>
      </c>
      <c r="H6704" s="2" t="str">
        <f>TEXT(MID(Sales_Transactions[[#This Row],[Order Date]],2,5),"yyy/m")</f>
        <v>2011/1</v>
      </c>
      <c r="I6704" t="s">
        <v>101</v>
      </c>
      <c r="J6704">
        <f t="shared" si="624"/>
        <v>1</v>
      </c>
      <c r="K6704" s="2">
        <v>39</v>
      </c>
      <c r="L6704">
        <v>1939.66</v>
      </c>
      <c r="M6704">
        <v>0.03</v>
      </c>
      <c r="N6704" t="s">
        <v>279</v>
      </c>
      <c r="O6704">
        <v>540.66999999999996</v>
      </c>
      <c r="P6704">
        <v>48.92</v>
      </c>
      <c r="Q6704">
        <v>4.5</v>
      </c>
      <c r="R6704" t="s">
        <v>375</v>
      </c>
      <c r="S6704" t="s">
        <v>1952</v>
      </c>
      <c r="T6704" t="str">
        <f t="shared" si="625"/>
        <v>Thomas Thornton</v>
      </c>
      <c r="U6704" t="s">
        <v>3490</v>
      </c>
      <c r="V6704" t="s">
        <v>37</v>
      </c>
      <c r="W6704" t="s">
        <v>28</v>
      </c>
      <c r="X6704" t="s">
        <v>38</v>
      </c>
      <c r="Y6704" t="s">
        <v>1331</v>
      </c>
      <c r="Z6704" t="s">
        <v>43</v>
      </c>
      <c r="AA6704">
        <v>0.59</v>
      </c>
      <c r="AB6704" s="1">
        <v>40567</v>
      </c>
      <c r="AC6704" s="1">
        <v>26608</v>
      </c>
      <c r="AD6704">
        <f t="shared" si="626"/>
        <v>2</v>
      </c>
      <c r="AE6704">
        <f t="shared" ca="1" si="627"/>
        <v>51</v>
      </c>
      <c r="AF6704" t="str">
        <f t="shared" ca="1" si="628"/>
        <v>18-64</v>
      </c>
      <c r="AG6704">
        <f t="shared" si="629"/>
        <v>1.3693672820512821</v>
      </c>
      <c r="AH6704" t="str">
        <f>_xlfn.IFNA(VLOOKUP(Sales_Transactions[[#This Row],[Order ID]],Returned_Items[#All],2,FALSE),"Not Returned")</f>
        <v>Not Returned</v>
      </c>
    </row>
    <row r="6705" spans="1:34" x14ac:dyDescent="0.25">
      <c r="A6705">
        <v>9824</v>
      </c>
      <c r="C6705" t="s">
        <v>1223</v>
      </c>
      <c r="D6705" s="2" t="str">
        <f>TEXT(MID(Sales_Transactions[[#This Row],[Order Date]],2,5),"d/m/yyy")</f>
        <v>22/1/2011</v>
      </c>
      <c r="E6705" s="2" t="str">
        <f>TEXT(MID(Sales_Transactions[[#This Row],[Order Date]],2,5),"d")</f>
        <v>22</v>
      </c>
      <c r="F6705" s="2" t="str">
        <f>TEXT(MID(Sales_Transactions[[#This Row],[Order Date]],2,5),"m")</f>
        <v>1</v>
      </c>
      <c r="G6705" s="2" t="str">
        <f>TEXT(MID(Sales_Transactions[[#This Row],[Order Date]],2,5),"yyy")</f>
        <v>2011</v>
      </c>
      <c r="H6705" s="2" t="str">
        <f>TEXT(MID(Sales_Transactions[[#This Row],[Order Date]],2,5),"yyy/m")</f>
        <v>2011/1</v>
      </c>
      <c r="I6705" t="s">
        <v>101</v>
      </c>
      <c r="J6705">
        <f t="shared" si="624"/>
        <v>1</v>
      </c>
      <c r="K6705" s="2">
        <v>5</v>
      </c>
      <c r="L6705" s="3">
        <v>21.56</v>
      </c>
      <c r="M6705" s="4">
        <v>0</v>
      </c>
      <c r="N6705" s="5" t="s">
        <v>23</v>
      </c>
      <c r="O6705" s="3">
        <v>2.75</v>
      </c>
      <c r="P6705" s="3">
        <v>4.13</v>
      </c>
      <c r="Q6705" s="3">
        <v>0.5</v>
      </c>
      <c r="R6705" s="5" t="s">
        <v>375</v>
      </c>
      <c r="S6705" s="5" t="s">
        <v>1952</v>
      </c>
      <c r="T6705" s="5" t="str">
        <f t="shared" si="625"/>
        <v>Thomas Thornton</v>
      </c>
      <c r="U6705" t="s">
        <v>3490</v>
      </c>
      <c r="V6705" s="5" t="s">
        <v>37</v>
      </c>
      <c r="W6705" s="5" t="s">
        <v>28</v>
      </c>
      <c r="X6705" s="5" t="s">
        <v>115</v>
      </c>
      <c r="Y6705" s="5" t="s">
        <v>275</v>
      </c>
      <c r="Z6705" s="5" t="s">
        <v>43</v>
      </c>
      <c r="AA6705" s="4">
        <v>0.39</v>
      </c>
      <c r="AB6705" s="1">
        <v>40567</v>
      </c>
      <c r="AC6705" s="1">
        <v>25617</v>
      </c>
      <c r="AD6705">
        <f t="shared" si="626"/>
        <v>2</v>
      </c>
      <c r="AE6705">
        <f t="shared" ca="1" si="627"/>
        <v>54</v>
      </c>
      <c r="AF6705" t="str">
        <f t="shared" ca="1" si="628"/>
        <v>18-64</v>
      </c>
      <c r="AG6705" s="3">
        <f t="shared" si="629"/>
        <v>0.92599999999999993</v>
      </c>
      <c r="AH6705" t="str">
        <f>_xlfn.IFNA(VLOOKUP(Sales_Transactions[[#This Row],[Order ID]],Returned_Items[#All],2,FALSE),"Not Returned")</f>
        <v>Not Returned</v>
      </c>
    </row>
    <row r="6706" spans="1:34" x14ac:dyDescent="0.25">
      <c r="A6706">
        <v>9824</v>
      </c>
      <c r="C6706" t="s">
        <v>1223</v>
      </c>
      <c r="D6706" s="2" t="str">
        <f>TEXT(MID(Sales_Transactions[[#This Row],[Order Date]],2,5),"d/m/yyy")</f>
        <v>22/1/2011</v>
      </c>
      <c r="E6706" s="2" t="str">
        <f>TEXT(MID(Sales_Transactions[[#This Row],[Order Date]],2,5),"d")</f>
        <v>22</v>
      </c>
      <c r="F6706" s="2" t="str">
        <f>TEXT(MID(Sales_Transactions[[#This Row],[Order Date]],2,5),"m")</f>
        <v>1</v>
      </c>
      <c r="G6706" s="2" t="str">
        <f>TEXT(MID(Sales_Transactions[[#This Row],[Order Date]],2,5),"yyy")</f>
        <v>2011</v>
      </c>
      <c r="H6706" s="2" t="str">
        <f>TEXT(MID(Sales_Transactions[[#This Row],[Order Date]],2,5),"yyy/m")</f>
        <v>2011/1</v>
      </c>
      <c r="I6706" t="s">
        <v>101</v>
      </c>
      <c r="J6706">
        <f t="shared" si="624"/>
        <v>1</v>
      </c>
      <c r="K6706" s="2">
        <v>43</v>
      </c>
      <c r="L6706" s="3">
        <v>115.81</v>
      </c>
      <c r="M6706" s="4">
        <v>0.1</v>
      </c>
      <c r="N6706" s="5" t="s">
        <v>23</v>
      </c>
      <c r="O6706" s="3">
        <v>-1.49</v>
      </c>
      <c r="P6706" s="3">
        <v>2.88</v>
      </c>
      <c r="Q6706" s="3">
        <v>1.01</v>
      </c>
      <c r="R6706" s="5" t="s">
        <v>375</v>
      </c>
      <c r="S6706" s="5" t="s">
        <v>1952</v>
      </c>
      <c r="T6706" s="5" t="str">
        <f t="shared" si="625"/>
        <v>Thomas Thornton</v>
      </c>
      <c r="U6706" t="s">
        <v>3490</v>
      </c>
      <c r="V6706" s="5" t="s">
        <v>37</v>
      </c>
      <c r="W6706" s="5" t="s">
        <v>28</v>
      </c>
      <c r="X6706" s="5" t="s">
        <v>124</v>
      </c>
      <c r="Y6706" s="5" t="s">
        <v>1254</v>
      </c>
      <c r="Z6706" s="5" t="s">
        <v>84</v>
      </c>
      <c r="AA6706" s="4">
        <v>0.55000000000000004</v>
      </c>
      <c r="AB6706" s="1">
        <v>40567</v>
      </c>
      <c r="AC6706" s="1">
        <v>24118</v>
      </c>
      <c r="AD6706">
        <f t="shared" si="626"/>
        <v>2</v>
      </c>
      <c r="AE6706">
        <f t="shared" ca="1" si="627"/>
        <v>58</v>
      </c>
      <c r="AF6706" t="str">
        <f t="shared" ca="1" si="628"/>
        <v>18-64</v>
      </c>
      <c r="AG6706" s="3">
        <f t="shared" si="629"/>
        <v>9.0398139534883709E-2</v>
      </c>
      <c r="AH6706" t="str">
        <f>_xlfn.IFNA(VLOOKUP(Sales_Transactions[[#This Row],[Order ID]],Returned_Items[#All],2,FALSE),"Not Returned")</f>
        <v>Not Returned</v>
      </c>
    </row>
    <row r="6707" spans="1:34" x14ac:dyDescent="0.25">
      <c r="A6707">
        <v>10052</v>
      </c>
      <c r="C6707" t="s">
        <v>3519</v>
      </c>
      <c r="D6707" s="2" t="str">
        <f>TEXT(MID(Sales_Transactions[[#This Row],[Order Date]],2,5),"d/m/yyy")</f>
        <v>7/9/2009</v>
      </c>
      <c r="E6707" s="2" t="str">
        <f>TEXT(MID(Sales_Transactions[[#This Row],[Order Date]],2,5),"d")</f>
        <v>7</v>
      </c>
      <c r="F6707" s="2" t="str">
        <f>TEXT(MID(Sales_Transactions[[#This Row],[Order Date]],2,5),"m")</f>
        <v>9</v>
      </c>
      <c r="G6707" s="2" t="str">
        <f>TEXT(MID(Sales_Transactions[[#This Row],[Order Date]],2,5),"yyy")</f>
        <v>2009</v>
      </c>
      <c r="H6707" s="2" t="str">
        <f>TEXT(MID(Sales_Transactions[[#This Row],[Order Date]],2,5),"yyy/m")</f>
        <v>2009/9</v>
      </c>
      <c r="I6707" t="s">
        <v>52</v>
      </c>
      <c r="J6707">
        <f t="shared" si="624"/>
        <v>1</v>
      </c>
      <c r="K6707" s="2">
        <v>16</v>
      </c>
      <c r="L6707" s="3">
        <v>95.9</v>
      </c>
      <c r="M6707" s="4">
        <v>7.0000000000000007E-2</v>
      </c>
      <c r="N6707" s="5" t="s">
        <v>23</v>
      </c>
      <c r="O6707" s="3">
        <v>19.57</v>
      </c>
      <c r="P6707" s="3">
        <v>6.08</v>
      </c>
      <c r="Q6707" s="3">
        <v>0.91</v>
      </c>
      <c r="R6707" s="5" t="s">
        <v>967</v>
      </c>
      <c r="S6707" s="5" t="s">
        <v>2641</v>
      </c>
      <c r="T6707" s="5" t="str">
        <f t="shared" si="625"/>
        <v>Dan Campbell</v>
      </c>
      <c r="U6707" t="s">
        <v>3490</v>
      </c>
      <c r="V6707" s="5" t="s">
        <v>47</v>
      </c>
      <c r="W6707" s="5" t="s">
        <v>28</v>
      </c>
      <c r="X6707" s="5" t="s">
        <v>124</v>
      </c>
      <c r="Y6707" s="5" t="s">
        <v>2441</v>
      </c>
      <c r="Z6707" s="5" t="s">
        <v>84</v>
      </c>
      <c r="AA6707" s="4">
        <v>0.51</v>
      </c>
      <c r="AB6707" s="1">
        <v>40064</v>
      </c>
      <c r="AC6707" s="1">
        <v>24457</v>
      </c>
      <c r="AD6707">
        <f t="shared" si="626"/>
        <v>1</v>
      </c>
      <c r="AE6707">
        <f t="shared" ca="1" si="627"/>
        <v>57</v>
      </c>
      <c r="AF6707" t="str">
        <f t="shared" ca="1" si="628"/>
        <v>18-64</v>
      </c>
      <c r="AG6707" s="3">
        <f t="shared" si="629"/>
        <v>0.43660900000000002</v>
      </c>
      <c r="AH6707" t="str">
        <f>_xlfn.IFNA(VLOOKUP(Sales_Transactions[[#This Row],[Order ID]],Returned_Items[#All],2,FALSE),"Not Returned")</f>
        <v>Not Returned</v>
      </c>
    </row>
    <row r="6708" spans="1:34" x14ac:dyDescent="0.25">
      <c r="A6708">
        <v>10052</v>
      </c>
      <c r="C6708" t="s">
        <v>3519</v>
      </c>
      <c r="D6708" s="2" t="str">
        <f>TEXT(MID(Sales_Transactions[[#This Row],[Order Date]],2,5),"d/m/yyy")</f>
        <v>7/9/2009</v>
      </c>
      <c r="E6708" s="2" t="str">
        <f>TEXT(MID(Sales_Transactions[[#This Row],[Order Date]],2,5),"d")</f>
        <v>7</v>
      </c>
      <c r="F6708" s="2" t="str">
        <f>TEXT(MID(Sales_Transactions[[#This Row],[Order Date]],2,5),"m")</f>
        <v>9</v>
      </c>
      <c r="G6708" s="2" t="str">
        <f>TEXT(MID(Sales_Transactions[[#This Row],[Order Date]],2,5),"yyy")</f>
        <v>2009</v>
      </c>
      <c r="H6708" s="2" t="str">
        <f>TEXT(MID(Sales_Transactions[[#This Row],[Order Date]],2,5),"yyy/m")</f>
        <v>2009/9</v>
      </c>
      <c r="I6708" t="s">
        <v>52</v>
      </c>
      <c r="J6708">
        <f t="shared" si="624"/>
        <v>1</v>
      </c>
      <c r="K6708" s="2">
        <v>28</v>
      </c>
      <c r="L6708" s="3">
        <v>517.91</v>
      </c>
      <c r="M6708" s="4">
        <v>0.08</v>
      </c>
      <c r="N6708" s="5" t="s">
        <v>23</v>
      </c>
      <c r="O6708" s="3">
        <v>107.11</v>
      </c>
      <c r="P6708" s="3">
        <v>19.899999999999999</v>
      </c>
      <c r="Q6708" s="3">
        <v>5.29</v>
      </c>
      <c r="R6708" s="5" t="s">
        <v>967</v>
      </c>
      <c r="S6708" s="5" t="s">
        <v>2641</v>
      </c>
      <c r="T6708" s="5" t="str">
        <f t="shared" si="625"/>
        <v>Dan Campbell</v>
      </c>
      <c r="U6708" t="s">
        <v>3490</v>
      </c>
      <c r="V6708" s="5" t="s">
        <v>47</v>
      </c>
      <c r="W6708" s="5" t="s">
        <v>28</v>
      </c>
      <c r="X6708" s="5" t="s">
        <v>38</v>
      </c>
      <c r="Y6708" s="5" t="s">
        <v>3520</v>
      </c>
      <c r="Z6708" s="5" t="s">
        <v>56</v>
      </c>
      <c r="AA6708" s="4">
        <v>0.4</v>
      </c>
      <c r="AB6708" s="1">
        <v>40065</v>
      </c>
      <c r="AC6708" s="1">
        <v>23996</v>
      </c>
      <c r="AD6708">
        <f t="shared" si="626"/>
        <v>2</v>
      </c>
      <c r="AE6708">
        <f t="shared" ca="1" si="627"/>
        <v>58</v>
      </c>
      <c r="AF6708" t="str">
        <f t="shared" ca="1" si="628"/>
        <v>18-64</v>
      </c>
      <c r="AG6708" s="3">
        <f t="shared" si="629"/>
        <v>0.8990742857142856</v>
      </c>
      <c r="AH6708" t="str">
        <f>_xlfn.IFNA(VLOOKUP(Sales_Transactions[[#This Row],[Order ID]],Returned_Items[#All],2,FALSE),"Not Returned")</f>
        <v>Not Returned</v>
      </c>
    </row>
    <row r="6709" spans="1:34" x14ac:dyDescent="0.25">
      <c r="A6709">
        <v>10052</v>
      </c>
      <c r="C6709" t="s">
        <v>3519</v>
      </c>
      <c r="D6709" s="2" t="str">
        <f>TEXT(MID(Sales_Transactions[[#This Row],[Order Date]],2,5),"d/m/yyy")</f>
        <v>7/9/2009</v>
      </c>
      <c r="E6709" s="2" t="str">
        <f>TEXT(MID(Sales_Transactions[[#This Row],[Order Date]],2,5),"d")</f>
        <v>7</v>
      </c>
      <c r="F6709" s="2" t="str">
        <f>TEXT(MID(Sales_Transactions[[#This Row],[Order Date]],2,5),"m")</f>
        <v>9</v>
      </c>
      <c r="G6709" s="2" t="str">
        <f>TEXT(MID(Sales_Transactions[[#This Row],[Order Date]],2,5),"yyy")</f>
        <v>2009</v>
      </c>
      <c r="H6709" s="2" t="str">
        <f>TEXT(MID(Sales_Transactions[[#This Row],[Order Date]],2,5),"yyy/m")</f>
        <v>2009/9</v>
      </c>
      <c r="I6709" t="s">
        <v>52</v>
      </c>
      <c r="J6709">
        <f t="shared" si="624"/>
        <v>1</v>
      </c>
      <c r="K6709" s="2">
        <v>46</v>
      </c>
      <c r="L6709" s="3">
        <v>162.28</v>
      </c>
      <c r="M6709" s="4">
        <v>0.02</v>
      </c>
      <c r="N6709" s="5" t="s">
        <v>23</v>
      </c>
      <c r="O6709" s="3">
        <v>-216.15</v>
      </c>
      <c r="P6709" s="3">
        <v>3.36</v>
      </c>
      <c r="Q6709" s="3">
        <v>6.27</v>
      </c>
      <c r="R6709" s="5" t="s">
        <v>967</v>
      </c>
      <c r="S6709" s="5" t="s">
        <v>2641</v>
      </c>
      <c r="T6709" s="5" t="str">
        <f t="shared" si="625"/>
        <v>Dan Campbell</v>
      </c>
      <c r="U6709" t="s">
        <v>3490</v>
      </c>
      <c r="V6709" s="5" t="s">
        <v>47</v>
      </c>
      <c r="W6709" s="5" t="s">
        <v>28</v>
      </c>
      <c r="X6709" s="5" t="s">
        <v>41</v>
      </c>
      <c r="Y6709" s="5" t="s">
        <v>672</v>
      </c>
      <c r="Z6709" s="5" t="s">
        <v>43</v>
      </c>
      <c r="AA6709" s="4">
        <v>0.4</v>
      </c>
      <c r="AB6709" s="1">
        <v>40065</v>
      </c>
      <c r="AC6709" s="1">
        <v>23962</v>
      </c>
      <c r="AD6709">
        <f t="shared" si="626"/>
        <v>2</v>
      </c>
      <c r="AE6709">
        <f t="shared" ca="1" si="627"/>
        <v>58</v>
      </c>
      <c r="AF6709" t="str">
        <f t="shared" ca="1" si="628"/>
        <v>18-64</v>
      </c>
      <c r="AG6709" s="3">
        <f t="shared" si="629"/>
        <v>0.20933321739130434</v>
      </c>
      <c r="AH6709" t="str">
        <f>_xlfn.IFNA(VLOOKUP(Sales_Transactions[[#This Row],[Order ID]],Returned_Items[#All],2,FALSE),"Not Returned")</f>
        <v>Not Returned</v>
      </c>
    </row>
    <row r="6710" spans="1:34" x14ac:dyDescent="0.25">
      <c r="A6710">
        <v>10080</v>
      </c>
      <c r="C6710" t="s">
        <v>1187</v>
      </c>
      <c r="D6710" s="2" t="str">
        <f>TEXT(MID(Sales_Transactions[[#This Row],[Order Date]],2,5),"d/m/yyy")</f>
        <v>12/2/2010</v>
      </c>
      <c r="E6710" s="2" t="str">
        <f>TEXT(MID(Sales_Transactions[[#This Row],[Order Date]],2,5),"d")</f>
        <v>12</v>
      </c>
      <c r="F6710" s="2" t="str">
        <f>TEXT(MID(Sales_Transactions[[#This Row],[Order Date]],2,5),"m")</f>
        <v>2</v>
      </c>
      <c r="G6710" s="2" t="str">
        <f>TEXT(MID(Sales_Transactions[[#This Row],[Order Date]],2,5),"yyy")</f>
        <v>2010</v>
      </c>
      <c r="H6710" s="2" t="str">
        <f>TEXT(MID(Sales_Transactions[[#This Row],[Order Date]],2,5),"yyy/m")</f>
        <v>2010/2</v>
      </c>
      <c r="I6710" t="s">
        <v>22</v>
      </c>
      <c r="J6710">
        <f t="shared" si="624"/>
        <v>2</v>
      </c>
      <c r="K6710" s="2">
        <v>20</v>
      </c>
      <c r="L6710" s="3">
        <v>637.04</v>
      </c>
      <c r="M6710" s="4">
        <v>0</v>
      </c>
      <c r="N6710" s="5" t="s">
        <v>23</v>
      </c>
      <c r="O6710" s="3">
        <v>-26.83</v>
      </c>
      <c r="P6710" s="3">
        <v>30.73</v>
      </c>
      <c r="Q6710" s="3">
        <v>4</v>
      </c>
      <c r="R6710" s="5" t="s">
        <v>136</v>
      </c>
      <c r="S6710" s="5" t="s">
        <v>1952</v>
      </c>
      <c r="T6710" s="5" t="str">
        <f t="shared" si="625"/>
        <v>Grant Thornton</v>
      </c>
      <c r="U6710" t="s">
        <v>3490</v>
      </c>
      <c r="V6710" s="5" t="s">
        <v>47</v>
      </c>
      <c r="W6710" s="5" t="s">
        <v>48</v>
      </c>
      <c r="X6710" s="5" t="s">
        <v>87</v>
      </c>
      <c r="Y6710" s="5" t="s">
        <v>424</v>
      </c>
      <c r="Z6710" s="5" t="s">
        <v>43</v>
      </c>
      <c r="AA6710" s="4">
        <v>0.75</v>
      </c>
      <c r="AB6710" s="1">
        <v>40228</v>
      </c>
      <c r="AC6710" s="1">
        <v>23910</v>
      </c>
      <c r="AD6710">
        <f t="shared" si="626"/>
        <v>7</v>
      </c>
      <c r="AE6710">
        <f t="shared" ca="1" si="627"/>
        <v>59</v>
      </c>
      <c r="AF6710" t="str">
        <f t="shared" ca="1" si="628"/>
        <v>18-64</v>
      </c>
      <c r="AG6710" s="3">
        <f t="shared" si="629"/>
        <v>1.7365000000000002</v>
      </c>
      <c r="AH6710" t="str">
        <f>_xlfn.IFNA(VLOOKUP(Sales_Transactions[[#This Row],[Order ID]],Returned_Items[#All],2,FALSE),"Not Returned")</f>
        <v>Not Returned</v>
      </c>
    </row>
    <row r="6711" spans="1:34" x14ac:dyDescent="0.25">
      <c r="A6711">
        <v>10117</v>
      </c>
      <c r="C6711" t="s">
        <v>286</v>
      </c>
      <c r="D6711" s="2" t="str">
        <f>TEXT(MID(Sales_Transactions[[#This Row],[Order Date]],2,5),"d/m/yyy")</f>
        <v>16/11/2010</v>
      </c>
      <c r="E6711" s="2" t="str">
        <f>TEXT(MID(Sales_Transactions[[#This Row],[Order Date]],2,5),"d")</f>
        <v>16</v>
      </c>
      <c r="F6711" s="2" t="str">
        <f>TEXT(MID(Sales_Transactions[[#This Row],[Order Date]],2,5),"m")</f>
        <v>11</v>
      </c>
      <c r="G6711" s="2" t="str">
        <f>TEXT(MID(Sales_Transactions[[#This Row],[Order Date]],2,5),"yyy")</f>
        <v>2010</v>
      </c>
      <c r="H6711" s="2" t="str">
        <f>TEXT(MID(Sales_Transactions[[#This Row],[Order Date]],2,5),"yyy/m")</f>
        <v>2010/11</v>
      </c>
      <c r="I6711" t="s">
        <v>78</v>
      </c>
      <c r="J6711">
        <f t="shared" si="624"/>
        <v>3</v>
      </c>
      <c r="K6711" s="2">
        <v>6</v>
      </c>
      <c r="L6711" s="3">
        <v>64.37</v>
      </c>
      <c r="M6711" s="4">
        <v>7.0000000000000007E-2</v>
      </c>
      <c r="N6711" s="5" t="s">
        <v>67</v>
      </c>
      <c r="O6711" s="3">
        <v>-6.96</v>
      </c>
      <c r="P6711" s="3">
        <v>8.85</v>
      </c>
      <c r="Q6711" s="3">
        <v>5.6</v>
      </c>
      <c r="R6711" s="5" t="s">
        <v>1170</v>
      </c>
      <c r="S6711" s="5" t="s">
        <v>2398</v>
      </c>
      <c r="T6711" s="5" t="str">
        <f t="shared" si="625"/>
        <v>Brian Stugart</v>
      </c>
      <c r="U6711" t="s">
        <v>3490</v>
      </c>
      <c r="V6711" s="5" t="s">
        <v>37</v>
      </c>
      <c r="W6711" s="5" t="s">
        <v>28</v>
      </c>
      <c r="X6711" s="5" t="s">
        <v>41</v>
      </c>
      <c r="Y6711" s="5" t="s">
        <v>476</v>
      </c>
      <c r="Z6711" s="5" t="s">
        <v>43</v>
      </c>
      <c r="AA6711" s="4">
        <v>0.36</v>
      </c>
      <c r="AB6711" s="1">
        <v>40499</v>
      </c>
      <c r="AC6711" s="1">
        <v>23875</v>
      </c>
      <c r="AD6711">
        <f t="shared" si="626"/>
        <v>1</v>
      </c>
      <c r="AE6711">
        <f t="shared" ca="1" si="627"/>
        <v>59</v>
      </c>
      <c r="AF6711" t="str">
        <f t="shared" ca="1" si="628"/>
        <v>18-64</v>
      </c>
      <c r="AG6711" s="3">
        <f t="shared" si="629"/>
        <v>2.4073008333333332</v>
      </c>
      <c r="AH6711" t="str">
        <f>_xlfn.IFNA(VLOOKUP(Sales_Transactions[[#This Row],[Order ID]],Returned_Items[#All],2,FALSE),"Not Returned")</f>
        <v>Not Returned</v>
      </c>
    </row>
    <row r="6712" spans="1:34" x14ac:dyDescent="0.25">
      <c r="A6712">
        <v>10117</v>
      </c>
      <c r="C6712" t="s">
        <v>286</v>
      </c>
      <c r="D6712" s="2" t="str">
        <f>TEXT(MID(Sales_Transactions[[#This Row],[Order Date]],2,5),"d/m/yyy")</f>
        <v>16/11/2010</v>
      </c>
      <c r="E6712" s="2" t="str">
        <f>TEXT(MID(Sales_Transactions[[#This Row],[Order Date]],2,5),"d")</f>
        <v>16</v>
      </c>
      <c r="F6712" s="2" t="str">
        <f>TEXT(MID(Sales_Transactions[[#This Row],[Order Date]],2,5),"m")</f>
        <v>11</v>
      </c>
      <c r="G6712" s="2" t="str">
        <f>TEXT(MID(Sales_Transactions[[#This Row],[Order Date]],2,5),"yyy")</f>
        <v>2010</v>
      </c>
      <c r="H6712" s="2" t="str">
        <f>TEXT(MID(Sales_Transactions[[#This Row],[Order Date]],2,5),"yyy/m")</f>
        <v>2010/11</v>
      </c>
      <c r="I6712" t="s">
        <v>78</v>
      </c>
      <c r="J6712">
        <f t="shared" si="624"/>
        <v>3</v>
      </c>
      <c r="K6712" s="2">
        <v>10</v>
      </c>
      <c r="L6712" s="3">
        <v>4588.55</v>
      </c>
      <c r="M6712" s="4">
        <v>0.01</v>
      </c>
      <c r="N6712" s="5" t="s">
        <v>23</v>
      </c>
      <c r="O6712" s="3">
        <v>-266.62</v>
      </c>
      <c r="P6712" s="3">
        <v>449.99</v>
      </c>
      <c r="Q6712" s="3">
        <v>24.49</v>
      </c>
      <c r="R6712" s="5" t="s">
        <v>1170</v>
      </c>
      <c r="S6712" s="5" t="s">
        <v>2398</v>
      </c>
      <c r="T6712" s="5" t="str">
        <f t="shared" si="625"/>
        <v>Brian Stugart</v>
      </c>
      <c r="U6712" t="s">
        <v>3490</v>
      </c>
      <c r="V6712" s="5" t="s">
        <v>37</v>
      </c>
      <c r="W6712" s="5" t="s">
        <v>48</v>
      </c>
      <c r="X6712" s="5" t="s">
        <v>131</v>
      </c>
      <c r="Y6712" s="5" t="s">
        <v>132</v>
      </c>
      <c r="Z6712" s="5" t="s">
        <v>31</v>
      </c>
      <c r="AA6712" s="4">
        <v>0.52</v>
      </c>
      <c r="AB6712" s="1">
        <v>40500</v>
      </c>
      <c r="AC6712" s="1">
        <v>14817</v>
      </c>
      <c r="AD6712">
        <f t="shared" si="626"/>
        <v>2</v>
      </c>
      <c r="AE6712">
        <f t="shared" ca="1" si="627"/>
        <v>84</v>
      </c>
      <c r="AF6712" t="str">
        <f t="shared" ca="1" si="628"/>
        <v>Over 65</v>
      </c>
      <c r="AG6712" s="3">
        <f t="shared" si="629"/>
        <v>47.443500100000001</v>
      </c>
      <c r="AH6712" t="str">
        <f>_xlfn.IFNA(VLOOKUP(Sales_Transactions[[#This Row],[Order ID]],Returned_Items[#All],2,FALSE),"Not Returned")</f>
        <v>Not Returned</v>
      </c>
    </row>
    <row r="6713" spans="1:34" x14ac:dyDescent="0.25">
      <c r="A6713">
        <v>10146</v>
      </c>
      <c r="C6713" t="s">
        <v>612</v>
      </c>
      <c r="D6713" s="2" t="str">
        <f>TEXT(MID(Sales_Transactions[[#This Row],[Order Date]],2,5),"d/m/yyy")</f>
        <v>1/5/2009</v>
      </c>
      <c r="E6713" s="2" t="str">
        <f>TEXT(MID(Sales_Transactions[[#This Row],[Order Date]],2,5),"d")</f>
        <v>1</v>
      </c>
      <c r="F6713" s="2" t="str">
        <f>TEXT(MID(Sales_Transactions[[#This Row],[Order Date]],2,5),"m")</f>
        <v>5</v>
      </c>
      <c r="G6713" s="2" t="str">
        <f>TEXT(MID(Sales_Transactions[[#This Row],[Order Date]],2,5),"yyy")</f>
        <v>2009</v>
      </c>
      <c r="H6713" s="2" t="str">
        <f>TEXT(MID(Sales_Transactions[[#This Row],[Order Date]],2,5),"yyy/m")</f>
        <v>2009/5</v>
      </c>
      <c r="I6713" t="s">
        <v>22</v>
      </c>
      <c r="J6713">
        <f t="shared" si="624"/>
        <v>2</v>
      </c>
      <c r="K6713" s="2">
        <v>19</v>
      </c>
      <c r="L6713" s="3">
        <v>596.21</v>
      </c>
      <c r="M6713" s="4">
        <v>0.1</v>
      </c>
      <c r="N6713" s="5" t="s">
        <v>23</v>
      </c>
      <c r="O6713" s="3">
        <v>211.59</v>
      </c>
      <c r="P6713" s="3">
        <v>34.229999999999997</v>
      </c>
      <c r="Q6713" s="3">
        <v>5.0199999999999996</v>
      </c>
      <c r="R6713" s="5" t="s">
        <v>931</v>
      </c>
      <c r="S6713" s="5" t="s">
        <v>548</v>
      </c>
      <c r="T6713" s="5" t="str">
        <f t="shared" si="625"/>
        <v>Evan Henry</v>
      </c>
      <c r="U6713" t="s">
        <v>3490</v>
      </c>
      <c r="V6713" s="5" t="s">
        <v>47</v>
      </c>
      <c r="W6713" s="5" t="s">
        <v>57</v>
      </c>
      <c r="X6713" s="5" t="s">
        <v>58</v>
      </c>
      <c r="Y6713" s="5" t="s">
        <v>1495</v>
      </c>
      <c r="Z6713" s="5" t="s">
        <v>43</v>
      </c>
      <c r="AA6713" s="4">
        <v>0.55000000000000004</v>
      </c>
      <c r="AB6713" s="1">
        <v>39939</v>
      </c>
      <c r="AC6713" s="1">
        <v>23841</v>
      </c>
      <c r="AD6713">
        <f t="shared" si="626"/>
        <v>5</v>
      </c>
      <c r="AE6713">
        <f t="shared" ca="1" si="627"/>
        <v>59</v>
      </c>
      <c r="AF6713" t="str">
        <f t="shared" ca="1" si="628"/>
        <v>18-64</v>
      </c>
      <c r="AG6713" s="3">
        <f t="shared" si="629"/>
        <v>2.0639878947368415</v>
      </c>
      <c r="AH6713" t="str">
        <f>_xlfn.IFNA(VLOOKUP(Sales_Transactions[[#This Row],[Order ID]],Returned_Items[#All],2,FALSE),"Not Returned")</f>
        <v>Not Returned</v>
      </c>
    </row>
    <row r="6714" spans="1:34" x14ac:dyDescent="0.25">
      <c r="A6714">
        <v>10245</v>
      </c>
      <c r="C6714" t="s">
        <v>871</v>
      </c>
      <c r="D6714" s="2" t="str">
        <f>TEXT(MID(Sales_Transactions[[#This Row],[Order Date]],2,5),"d/m/yyy")</f>
        <v>13/2/2011</v>
      </c>
      <c r="E6714" s="2" t="str">
        <f>TEXT(MID(Sales_Transactions[[#This Row],[Order Date]],2,5),"d")</f>
        <v>13</v>
      </c>
      <c r="F6714" s="2" t="str">
        <f>TEXT(MID(Sales_Transactions[[#This Row],[Order Date]],2,5),"m")</f>
        <v>2</v>
      </c>
      <c r="G6714" s="2" t="str">
        <f>TEXT(MID(Sales_Transactions[[#This Row],[Order Date]],2,5),"yyy")</f>
        <v>2011</v>
      </c>
      <c r="H6714" s="2" t="str">
        <f>TEXT(MID(Sales_Transactions[[#This Row],[Order Date]],2,5),"yyy/m")</f>
        <v>2011/2</v>
      </c>
      <c r="I6714" t="s">
        <v>78</v>
      </c>
      <c r="J6714">
        <f t="shared" si="624"/>
        <v>3</v>
      </c>
      <c r="K6714" s="2">
        <v>27</v>
      </c>
      <c r="L6714" s="3">
        <v>2645.88</v>
      </c>
      <c r="M6714" s="4">
        <v>0.06</v>
      </c>
      <c r="N6714" s="5" t="s">
        <v>34</v>
      </c>
      <c r="O6714" s="3">
        <v>-1231.98</v>
      </c>
      <c r="P6714" s="3">
        <v>100.98</v>
      </c>
      <c r="Q6714" s="3">
        <v>57.38</v>
      </c>
      <c r="R6714" s="5" t="s">
        <v>2650</v>
      </c>
      <c r="S6714" s="5" t="s">
        <v>191</v>
      </c>
      <c r="T6714" s="5" t="str">
        <f t="shared" si="625"/>
        <v>Astrea Jones</v>
      </c>
      <c r="U6714" t="s">
        <v>3490</v>
      </c>
      <c r="V6714" s="5" t="s">
        <v>47</v>
      </c>
      <c r="W6714" s="5" t="s">
        <v>57</v>
      </c>
      <c r="X6714" s="5" t="s">
        <v>104</v>
      </c>
      <c r="Y6714" s="5" t="s">
        <v>242</v>
      </c>
      <c r="Z6714" s="5" t="s">
        <v>106</v>
      </c>
      <c r="AA6714" s="4">
        <v>0.78</v>
      </c>
      <c r="AB6714" s="1">
        <v>40588</v>
      </c>
      <c r="AC6714" s="1">
        <v>22775</v>
      </c>
      <c r="AD6714">
        <f t="shared" si="626"/>
        <v>1</v>
      </c>
      <c r="AE6714">
        <f t="shared" ca="1" si="627"/>
        <v>62</v>
      </c>
      <c r="AF6714" t="str">
        <f t="shared" ca="1" si="628"/>
        <v>18-64</v>
      </c>
      <c r="AG6714" s="3">
        <f t="shared" si="629"/>
        <v>5.8629411851851856</v>
      </c>
      <c r="AH6714" t="str">
        <f>_xlfn.IFNA(VLOOKUP(Sales_Transactions[[#This Row],[Order ID]],Returned_Items[#All],2,FALSE),"Not Returned")</f>
        <v>Not Returned</v>
      </c>
    </row>
    <row r="6715" spans="1:34" x14ac:dyDescent="0.25">
      <c r="A6715">
        <v>10277</v>
      </c>
      <c r="C6715" t="s">
        <v>921</v>
      </c>
      <c r="D6715" s="2" t="str">
        <f>TEXT(MID(Sales_Transactions[[#This Row],[Order Date]],2,5),"d/m/yyy")</f>
        <v>7/4/2009</v>
      </c>
      <c r="E6715" s="2" t="str">
        <f>TEXT(MID(Sales_Transactions[[#This Row],[Order Date]],2,5),"d")</f>
        <v>7</v>
      </c>
      <c r="F6715" s="2" t="str">
        <f>TEXT(MID(Sales_Transactions[[#This Row],[Order Date]],2,5),"m")</f>
        <v>4</v>
      </c>
      <c r="G6715" s="2" t="str">
        <f>TEXT(MID(Sales_Transactions[[#This Row],[Order Date]],2,5),"yyy")</f>
        <v>2009</v>
      </c>
      <c r="H6715" s="2" t="str">
        <f>TEXT(MID(Sales_Transactions[[#This Row],[Order Date]],2,5),"yyy/m")</f>
        <v>2009/4</v>
      </c>
      <c r="I6715" t="s">
        <v>78</v>
      </c>
      <c r="J6715">
        <f t="shared" si="624"/>
        <v>3</v>
      </c>
      <c r="K6715" s="2">
        <v>36</v>
      </c>
      <c r="L6715" s="3">
        <v>2144.924</v>
      </c>
      <c r="M6715" s="4">
        <v>0</v>
      </c>
      <c r="N6715" s="5" t="s">
        <v>23</v>
      </c>
      <c r="O6715" s="3">
        <v>542.25</v>
      </c>
      <c r="P6715" s="3">
        <v>65.989999999999995</v>
      </c>
      <c r="Q6715" s="3">
        <v>5.26</v>
      </c>
      <c r="R6715" s="5" t="s">
        <v>136</v>
      </c>
      <c r="S6715" s="5" t="s">
        <v>1952</v>
      </c>
      <c r="T6715" s="5" t="str">
        <f t="shared" si="625"/>
        <v>Grant Thornton</v>
      </c>
      <c r="U6715" t="s">
        <v>3490</v>
      </c>
      <c r="V6715" s="5" t="s">
        <v>47</v>
      </c>
      <c r="W6715" s="5" t="s">
        <v>48</v>
      </c>
      <c r="X6715" s="5" t="s">
        <v>49</v>
      </c>
      <c r="Y6715" s="5" t="s">
        <v>112</v>
      </c>
      <c r="Z6715" s="5" t="s">
        <v>43</v>
      </c>
      <c r="AA6715" s="4">
        <v>0.59</v>
      </c>
      <c r="AB6715" s="1">
        <v>39911</v>
      </c>
      <c r="AC6715" s="1">
        <v>22108</v>
      </c>
      <c r="AD6715">
        <f t="shared" si="626"/>
        <v>1</v>
      </c>
      <c r="AE6715">
        <f t="shared" ca="1" si="627"/>
        <v>64</v>
      </c>
      <c r="AF6715" t="str">
        <f t="shared" ca="1" si="628"/>
        <v>18-64</v>
      </c>
      <c r="AG6715" s="3">
        <f t="shared" si="629"/>
        <v>1.9791666666666667</v>
      </c>
      <c r="AH6715" t="str">
        <f>_xlfn.IFNA(VLOOKUP(Sales_Transactions[[#This Row],[Order ID]],Returned_Items[#All],2,FALSE),"Not Returned")</f>
        <v>Not Returned</v>
      </c>
    </row>
    <row r="6716" spans="1:34" x14ac:dyDescent="0.25">
      <c r="A6716">
        <v>10305</v>
      </c>
      <c r="C6716" t="s">
        <v>716</v>
      </c>
      <c r="D6716" s="2" t="str">
        <f>TEXT(MID(Sales_Transactions[[#This Row],[Order Date]],2,5),"d/m/yyy")</f>
        <v>7/7/2009</v>
      </c>
      <c r="E6716" s="2" t="str">
        <f>TEXT(MID(Sales_Transactions[[#This Row],[Order Date]],2,5),"d")</f>
        <v>7</v>
      </c>
      <c r="F6716" s="2" t="str">
        <f>TEXT(MID(Sales_Transactions[[#This Row],[Order Date]],2,5),"m")</f>
        <v>7</v>
      </c>
      <c r="G6716" s="2" t="str">
        <f>TEXT(MID(Sales_Transactions[[#This Row],[Order Date]],2,5),"yyy")</f>
        <v>2009</v>
      </c>
      <c r="H6716" s="2" t="str">
        <f>TEXT(MID(Sales_Transactions[[#This Row],[Order Date]],2,5),"yyy/m")</f>
        <v>2009/7</v>
      </c>
      <c r="I6716" t="s">
        <v>22</v>
      </c>
      <c r="J6716">
        <f t="shared" si="624"/>
        <v>2</v>
      </c>
      <c r="K6716" s="2">
        <v>12</v>
      </c>
      <c r="L6716" s="3">
        <v>65.89</v>
      </c>
      <c r="M6716" s="4">
        <v>0.03</v>
      </c>
      <c r="N6716" s="5" t="s">
        <v>23</v>
      </c>
      <c r="O6716" s="3">
        <v>20.6</v>
      </c>
      <c r="P6716" s="3">
        <v>5.08</v>
      </c>
      <c r="Q6716" s="3">
        <v>2.0299999999999998</v>
      </c>
      <c r="R6716" s="5" t="s">
        <v>152</v>
      </c>
      <c r="S6716" s="5" t="s">
        <v>2781</v>
      </c>
      <c r="T6716" s="5" t="str">
        <f t="shared" si="625"/>
        <v>Julia Barnett</v>
      </c>
      <c r="U6716" t="s">
        <v>3490</v>
      </c>
      <c r="V6716" s="5" t="s">
        <v>74</v>
      </c>
      <c r="W6716" s="5" t="s">
        <v>57</v>
      </c>
      <c r="X6716" s="5" t="s">
        <v>58</v>
      </c>
      <c r="Y6716" s="5" t="s">
        <v>1604</v>
      </c>
      <c r="Z6716" s="5" t="s">
        <v>84</v>
      </c>
      <c r="AA6716" s="4">
        <v>0.51</v>
      </c>
      <c r="AB6716" s="1">
        <v>40006</v>
      </c>
      <c r="AC6716" s="1">
        <v>22214</v>
      </c>
      <c r="AD6716">
        <f t="shared" si="626"/>
        <v>5</v>
      </c>
      <c r="AE6716">
        <f t="shared" ca="1" si="627"/>
        <v>63</v>
      </c>
      <c r="AF6716" t="str">
        <f t="shared" ca="1" si="628"/>
        <v>18-64</v>
      </c>
      <c r="AG6716" s="3">
        <f t="shared" si="629"/>
        <v>0.59237299999999993</v>
      </c>
      <c r="AH6716" t="str">
        <f>_xlfn.IFNA(VLOOKUP(Sales_Transactions[[#This Row],[Order ID]],Returned_Items[#All],2,FALSE),"Not Returned")</f>
        <v>Not Returned</v>
      </c>
    </row>
    <row r="6717" spans="1:34" x14ac:dyDescent="0.25">
      <c r="A6717">
        <v>10339</v>
      </c>
      <c r="C6717" t="s">
        <v>1598</v>
      </c>
      <c r="D6717" s="2" t="str">
        <f>TEXT(MID(Sales_Transactions[[#This Row],[Order Date]],2,5),"d/m/yyy")</f>
        <v>11/10/2011</v>
      </c>
      <c r="E6717" s="2" t="str">
        <f>TEXT(MID(Sales_Transactions[[#This Row],[Order Date]],2,5),"d")</f>
        <v>11</v>
      </c>
      <c r="F6717" s="2" t="str">
        <f>TEXT(MID(Sales_Transactions[[#This Row],[Order Date]],2,5),"m")</f>
        <v>10</v>
      </c>
      <c r="G6717" s="2" t="str">
        <f>TEXT(MID(Sales_Transactions[[#This Row],[Order Date]],2,5),"yyy")</f>
        <v>2011</v>
      </c>
      <c r="H6717" s="2" t="str">
        <f>TEXT(MID(Sales_Transactions[[#This Row],[Order Date]],2,5),"yyy/m")</f>
        <v>2011/10</v>
      </c>
      <c r="I6717" t="s">
        <v>22</v>
      </c>
      <c r="J6717">
        <f t="shared" si="624"/>
        <v>2</v>
      </c>
      <c r="K6717" s="2">
        <v>49</v>
      </c>
      <c r="L6717" s="3">
        <v>9752.25</v>
      </c>
      <c r="M6717" s="4">
        <v>0.09</v>
      </c>
      <c r="N6717" s="5" t="s">
        <v>23</v>
      </c>
      <c r="O6717" s="3">
        <v>3066.17</v>
      </c>
      <c r="P6717" s="3">
        <v>209.84</v>
      </c>
      <c r="Q6717" s="3">
        <v>21.21</v>
      </c>
      <c r="R6717" s="5" t="s">
        <v>2748</v>
      </c>
      <c r="S6717" s="5" t="s">
        <v>2749</v>
      </c>
      <c r="T6717" s="5" t="str">
        <f t="shared" si="625"/>
        <v>Bradley Drucker</v>
      </c>
      <c r="U6717" t="s">
        <v>3490</v>
      </c>
      <c r="V6717" s="5" t="s">
        <v>27</v>
      </c>
      <c r="W6717" s="5" t="s">
        <v>57</v>
      </c>
      <c r="X6717" s="5" t="s">
        <v>58</v>
      </c>
      <c r="Y6717" s="5" t="s">
        <v>2183</v>
      </c>
      <c r="Z6717" s="5" t="s">
        <v>31</v>
      </c>
      <c r="AA6717" s="4">
        <v>0.59</v>
      </c>
      <c r="AB6717" s="1">
        <v>40831</v>
      </c>
      <c r="AC6717" s="1">
        <v>21971</v>
      </c>
      <c r="AD6717">
        <f t="shared" si="626"/>
        <v>4</v>
      </c>
      <c r="AE6717">
        <f t="shared" ca="1" si="627"/>
        <v>64</v>
      </c>
      <c r="AF6717" t="str">
        <f t="shared" ca="1" si="628"/>
        <v>18-64</v>
      </c>
      <c r="AG6717" s="3">
        <f t="shared" si="629"/>
        <v>4.7114519183673478</v>
      </c>
      <c r="AH6717" t="str">
        <f>_xlfn.IFNA(VLOOKUP(Sales_Transactions[[#This Row],[Order ID]],Returned_Items[#All],2,FALSE),"Not Returned")</f>
        <v>Not Returned</v>
      </c>
    </row>
    <row r="6718" spans="1:34" x14ac:dyDescent="0.25">
      <c r="A6718">
        <v>10466</v>
      </c>
      <c r="C6718" t="s">
        <v>1587</v>
      </c>
      <c r="D6718" s="2" t="str">
        <f>TEXT(MID(Sales_Transactions[[#This Row],[Order Date]],2,5),"d/m/yyy")</f>
        <v>25/12/2012</v>
      </c>
      <c r="E6718" s="2" t="str">
        <f>TEXT(MID(Sales_Transactions[[#This Row],[Order Date]],2,5),"d")</f>
        <v>25</v>
      </c>
      <c r="F6718" s="2" t="str">
        <f>TEXT(MID(Sales_Transactions[[#This Row],[Order Date]],2,5),"m")</f>
        <v>12</v>
      </c>
      <c r="G6718" s="2" t="str">
        <f>TEXT(MID(Sales_Transactions[[#This Row],[Order Date]],2,5),"yyy")</f>
        <v>2012</v>
      </c>
      <c r="H6718" s="2" t="str">
        <f>TEXT(MID(Sales_Transactions[[#This Row],[Order Date]],2,5),"yyy/m")</f>
        <v>2012/12</v>
      </c>
      <c r="I6718" t="s">
        <v>33</v>
      </c>
      <c r="J6718">
        <f t="shared" si="624"/>
        <v>4</v>
      </c>
      <c r="K6718" s="2">
        <v>27</v>
      </c>
      <c r="L6718" s="3">
        <v>114.86</v>
      </c>
      <c r="M6718" s="4">
        <v>7.0000000000000007E-2</v>
      </c>
      <c r="N6718" s="5" t="s">
        <v>23</v>
      </c>
      <c r="O6718" s="3">
        <v>16.21</v>
      </c>
      <c r="P6718" s="3">
        <v>4.28</v>
      </c>
      <c r="Q6718" s="3">
        <v>0.94</v>
      </c>
      <c r="R6718" s="5" t="s">
        <v>931</v>
      </c>
      <c r="S6718" s="5" t="s">
        <v>548</v>
      </c>
      <c r="T6718" s="5" t="str">
        <f t="shared" si="625"/>
        <v>Evan Henry</v>
      </c>
      <c r="U6718" t="s">
        <v>3490</v>
      </c>
      <c r="V6718" s="5" t="s">
        <v>47</v>
      </c>
      <c r="W6718" s="5" t="s">
        <v>28</v>
      </c>
      <c r="X6718" s="5" t="s">
        <v>124</v>
      </c>
      <c r="Y6718" s="5" t="s">
        <v>908</v>
      </c>
      <c r="Z6718" s="5" t="s">
        <v>84</v>
      </c>
      <c r="AA6718" s="4">
        <v>0.56000000000000005</v>
      </c>
      <c r="AB6718" s="1">
        <v>41269</v>
      </c>
      <c r="AC6718" s="1">
        <v>22082</v>
      </c>
      <c r="AD6718">
        <f t="shared" si="626"/>
        <v>1</v>
      </c>
      <c r="AE6718">
        <f t="shared" ca="1" si="627"/>
        <v>64</v>
      </c>
      <c r="AF6718" t="str">
        <f t="shared" ca="1" si="628"/>
        <v>18-64</v>
      </c>
      <c r="AG6718" s="3">
        <f t="shared" si="629"/>
        <v>0.19322237037037035</v>
      </c>
      <c r="AH6718" t="str">
        <f>_xlfn.IFNA(VLOOKUP(Sales_Transactions[[#This Row],[Order ID]],Returned_Items[#All],2,FALSE),"Not Returned")</f>
        <v>Not Returned</v>
      </c>
    </row>
    <row r="6719" spans="1:34" hidden="1" x14ac:dyDescent="0.25">
      <c r="A6719">
        <v>10562</v>
      </c>
      <c r="C6719" t="s">
        <v>3206</v>
      </c>
      <c r="D6719" s="2" t="str">
        <f>TEXT(MID(Sales_Transactions[[#This Row],[Order Date]],2,5),"d/m/yyy")</f>
        <v>11/11/2009</v>
      </c>
      <c r="E6719" s="2" t="str">
        <f>TEXT(MID(Sales_Transactions[[#This Row],[Order Date]],2,5),"d")</f>
        <v>11</v>
      </c>
      <c r="F6719" s="2" t="str">
        <f>TEXT(MID(Sales_Transactions[[#This Row],[Order Date]],2,5),"m")</f>
        <v>11</v>
      </c>
      <c r="G6719" s="2" t="str">
        <f>TEXT(MID(Sales_Transactions[[#This Row],[Order Date]],2,5),"yyy")</f>
        <v>2009</v>
      </c>
      <c r="H6719" s="2" t="str">
        <f>TEXT(MID(Sales_Transactions[[#This Row],[Order Date]],2,5),"yyy/m")</f>
        <v>2009/11</v>
      </c>
      <c r="I6719" t="s">
        <v>52</v>
      </c>
      <c r="J6719">
        <f t="shared" si="624"/>
        <v>1</v>
      </c>
      <c r="K6719" s="2">
        <v>10</v>
      </c>
      <c r="L6719">
        <v>994.04</v>
      </c>
      <c r="M6719">
        <v>0.03</v>
      </c>
      <c r="N6719" t="s">
        <v>23</v>
      </c>
      <c r="O6719">
        <v>-335.06</v>
      </c>
      <c r="P6719">
        <v>95.99</v>
      </c>
      <c r="Q6719">
        <v>35</v>
      </c>
      <c r="R6719" t="s">
        <v>2663</v>
      </c>
      <c r="S6719" t="s">
        <v>2664</v>
      </c>
      <c r="T6719" t="str">
        <f t="shared" si="625"/>
        <v>Yana Sorensen</v>
      </c>
      <c r="U6719" t="s">
        <v>3490</v>
      </c>
      <c r="V6719" t="s">
        <v>47</v>
      </c>
      <c r="W6719" t="s">
        <v>28</v>
      </c>
      <c r="X6719" t="s">
        <v>29</v>
      </c>
      <c r="Y6719" t="s">
        <v>2536</v>
      </c>
      <c r="Z6719" t="s">
        <v>31</v>
      </c>
      <c r="AA6719"/>
      <c r="AB6719" s="1">
        <v>40129</v>
      </c>
      <c r="AC6719" s="1">
        <v>21514</v>
      </c>
      <c r="AD6719">
        <f t="shared" si="626"/>
        <v>1</v>
      </c>
      <c r="AE6719">
        <f t="shared" ca="1" si="627"/>
        <v>65</v>
      </c>
      <c r="AF6719" t="str">
        <f t="shared" ca="1" si="628"/>
        <v>Over 65</v>
      </c>
      <c r="AG6719">
        <f t="shared" si="629"/>
        <v>13.096120300000001</v>
      </c>
      <c r="AH6719" t="str">
        <f>_xlfn.IFNA(VLOOKUP(Sales_Transactions[[#This Row],[Order ID]],Returned_Items[#All],2,FALSE),"Not Returned")</f>
        <v>Not Returned</v>
      </c>
    </row>
    <row r="6720" spans="1:34" x14ac:dyDescent="0.25">
      <c r="A6720">
        <v>10563</v>
      </c>
      <c r="C6720" t="s">
        <v>1049</v>
      </c>
      <c r="D6720" s="2" t="str">
        <f>TEXT(MID(Sales_Transactions[[#This Row],[Order Date]],2,5),"d/m/yyy")</f>
        <v>29/9/2010</v>
      </c>
      <c r="E6720" s="2" t="str">
        <f>TEXT(MID(Sales_Transactions[[#This Row],[Order Date]],2,5),"d")</f>
        <v>29</v>
      </c>
      <c r="F6720" s="2" t="str">
        <f>TEXT(MID(Sales_Transactions[[#This Row],[Order Date]],2,5),"m")</f>
        <v>9</v>
      </c>
      <c r="G6720" s="2" t="str">
        <f>TEXT(MID(Sales_Transactions[[#This Row],[Order Date]],2,5),"yyy")</f>
        <v>2010</v>
      </c>
      <c r="H6720" s="2" t="str">
        <f>TEXT(MID(Sales_Transactions[[#This Row],[Order Date]],2,5),"yyy/m")</f>
        <v>2010/9</v>
      </c>
      <c r="I6720" t="s">
        <v>101</v>
      </c>
      <c r="J6720">
        <f t="shared" si="624"/>
        <v>1</v>
      </c>
      <c r="K6720" s="2">
        <v>38</v>
      </c>
      <c r="L6720" s="3">
        <v>10223.19</v>
      </c>
      <c r="M6720" s="4">
        <v>0.08</v>
      </c>
      <c r="N6720" s="5" t="s">
        <v>23</v>
      </c>
      <c r="O6720" s="3">
        <v>2723.31</v>
      </c>
      <c r="P6720" s="3">
        <v>289.52999999999997</v>
      </c>
      <c r="Q6720" s="3">
        <v>19.989999999999998</v>
      </c>
      <c r="R6720" s="5" t="s">
        <v>152</v>
      </c>
      <c r="S6720" s="5" t="s">
        <v>2781</v>
      </c>
      <c r="T6720" s="5" t="str">
        <f t="shared" si="625"/>
        <v>Julia Barnett</v>
      </c>
      <c r="U6720" t="s">
        <v>3490</v>
      </c>
      <c r="V6720" s="5" t="s">
        <v>47</v>
      </c>
      <c r="W6720" s="5" t="s">
        <v>28</v>
      </c>
      <c r="X6720" s="5" t="s">
        <v>38</v>
      </c>
      <c r="Y6720" s="5" t="s">
        <v>2024</v>
      </c>
      <c r="Z6720" s="5" t="s">
        <v>43</v>
      </c>
      <c r="AA6720" s="4">
        <v>0.56000000000000005</v>
      </c>
      <c r="AB6720" s="1">
        <v>40451</v>
      </c>
      <c r="AC6720" s="1">
        <v>15088</v>
      </c>
      <c r="AD6720">
        <f t="shared" si="626"/>
        <v>1</v>
      </c>
      <c r="AE6720">
        <f t="shared" ca="1" si="627"/>
        <v>83</v>
      </c>
      <c r="AF6720" t="str">
        <f t="shared" ca="1" si="628"/>
        <v>Over 65</v>
      </c>
      <c r="AG6720" s="3">
        <f t="shared" si="629"/>
        <v>8.1391677894736834</v>
      </c>
      <c r="AH6720" t="str">
        <f>_xlfn.IFNA(VLOOKUP(Sales_Transactions[[#This Row],[Order ID]],Returned_Items[#All],2,FALSE),"Not Returned")</f>
        <v>Not Returned</v>
      </c>
    </row>
    <row r="6721" spans="1:34" x14ac:dyDescent="0.25">
      <c r="A6721">
        <v>10563</v>
      </c>
      <c r="C6721" t="s">
        <v>1049</v>
      </c>
      <c r="D6721" s="2" t="str">
        <f>TEXT(MID(Sales_Transactions[[#This Row],[Order Date]],2,5),"d/m/yyy")</f>
        <v>29/9/2010</v>
      </c>
      <c r="E6721" s="2" t="str">
        <f>TEXT(MID(Sales_Transactions[[#This Row],[Order Date]],2,5),"d")</f>
        <v>29</v>
      </c>
      <c r="F6721" s="2" t="str">
        <f>TEXT(MID(Sales_Transactions[[#This Row],[Order Date]],2,5),"m")</f>
        <v>9</v>
      </c>
      <c r="G6721" s="2" t="str">
        <f>TEXT(MID(Sales_Transactions[[#This Row],[Order Date]],2,5),"yyy")</f>
        <v>2010</v>
      </c>
      <c r="H6721" s="2" t="str">
        <f>TEXT(MID(Sales_Transactions[[#This Row],[Order Date]],2,5),"yyy/m")</f>
        <v>2010/9</v>
      </c>
      <c r="I6721" t="s">
        <v>101</v>
      </c>
      <c r="J6721">
        <f t="shared" si="624"/>
        <v>1</v>
      </c>
      <c r="K6721" s="2">
        <v>50</v>
      </c>
      <c r="L6721" s="3">
        <v>312.42</v>
      </c>
      <c r="M6721" s="4">
        <v>0.08</v>
      </c>
      <c r="N6721" s="5" t="s">
        <v>23</v>
      </c>
      <c r="O6721" s="3">
        <v>-90.42</v>
      </c>
      <c r="P6721" s="3">
        <v>6.48</v>
      </c>
      <c r="Q6721" s="3">
        <v>5.4</v>
      </c>
      <c r="R6721" s="5" t="s">
        <v>152</v>
      </c>
      <c r="S6721" s="5" t="s">
        <v>2781</v>
      </c>
      <c r="T6721" s="5" t="str">
        <f t="shared" si="625"/>
        <v>Julia Barnett</v>
      </c>
      <c r="U6721" t="s">
        <v>3490</v>
      </c>
      <c r="V6721" s="5" t="s">
        <v>47</v>
      </c>
      <c r="W6721" s="5" t="s">
        <v>28</v>
      </c>
      <c r="X6721" s="5" t="s">
        <v>75</v>
      </c>
      <c r="Y6721" s="5" t="s">
        <v>3086</v>
      </c>
      <c r="Z6721" s="5" t="s">
        <v>43</v>
      </c>
      <c r="AA6721" s="4">
        <v>0.37</v>
      </c>
      <c r="AB6721" s="1">
        <v>40452</v>
      </c>
      <c r="AC6721" s="1">
        <v>15595</v>
      </c>
      <c r="AD6721">
        <f t="shared" si="626"/>
        <v>2</v>
      </c>
      <c r="AE6721">
        <f t="shared" ca="1" si="627"/>
        <v>81</v>
      </c>
      <c r="AF6721" t="str">
        <f t="shared" ca="1" si="628"/>
        <v>Over 65</v>
      </c>
      <c r="AG6721" s="3">
        <f t="shared" si="629"/>
        <v>0.23749632000000001</v>
      </c>
      <c r="AH6721" t="str">
        <f>_xlfn.IFNA(VLOOKUP(Sales_Transactions[[#This Row],[Order ID]],Returned_Items[#All],2,FALSE),"Not Returned")</f>
        <v>Not Returned</v>
      </c>
    </row>
    <row r="6722" spans="1:34" x14ac:dyDescent="0.25">
      <c r="A6722">
        <v>10658</v>
      </c>
      <c r="C6722" t="s">
        <v>367</v>
      </c>
      <c r="D6722" s="2" t="str">
        <f>TEXT(MID(Sales_Transactions[[#This Row],[Order Date]],2,5),"d/m/yyy")</f>
        <v>27/8/2009</v>
      </c>
      <c r="E6722" s="2" t="str">
        <f>TEXT(MID(Sales_Transactions[[#This Row],[Order Date]],2,5),"d")</f>
        <v>27</v>
      </c>
      <c r="F6722" s="2" t="str">
        <f>TEXT(MID(Sales_Transactions[[#This Row],[Order Date]],2,5),"m")</f>
        <v>8</v>
      </c>
      <c r="G6722" s="2" t="str">
        <f>TEXT(MID(Sales_Transactions[[#This Row],[Order Date]],2,5),"yyy")</f>
        <v>2009</v>
      </c>
      <c r="H6722" s="2" t="str">
        <f>TEXT(MID(Sales_Transactions[[#This Row],[Order Date]],2,5),"yyy/m")</f>
        <v>2009/8</v>
      </c>
      <c r="I6722" t="s">
        <v>22</v>
      </c>
      <c r="J6722">
        <f t="shared" ref="J6722:J6785" si="630">IF(I6722="Making Critical",5,IF(I6722="High",4,IF(I6722="Medium",3,IF(I6722="Low",2,1))))</f>
        <v>2</v>
      </c>
      <c r="K6722" s="2">
        <v>31</v>
      </c>
      <c r="L6722" s="3">
        <v>262.54000000000002</v>
      </c>
      <c r="M6722" s="4">
        <v>0.04</v>
      </c>
      <c r="N6722" s="5" t="s">
        <v>23</v>
      </c>
      <c r="O6722" s="3">
        <v>29.24</v>
      </c>
      <c r="P6722" s="3">
        <v>8.5</v>
      </c>
      <c r="Q6722" s="3">
        <v>1.99</v>
      </c>
      <c r="R6722" s="5" t="s">
        <v>2143</v>
      </c>
      <c r="S6722" s="5" t="s">
        <v>463</v>
      </c>
      <c r="T6722" s="5" t="str">
        <f t="shared" ref="T6722:T6785" si="631">R6722 &amp; " " &amp; S6722</f>
        <v>Joni Wasserman</v>
      </c>
      <c r="U6722" t="s">
        <v>3490</v>
      </c>
      <c r="V6722" s="5" t="s">
        <v>37</v>
      </c>
      <c r="W6722" s="5" t="s">
        <v>48</v>
      </c>
      <c r="X6722" s="5" t="s">
        <v>87</v>
      </c>
      <c r="Y6722" s="5" t="s">
        <v>1505</v>
      </c>
      <c r="Z6722" s="5" t="s">
        <v>60</v>
      </c>
      <c r="AA6722" s="4">
        <v>0.49</v>
      </c>
      <c r="AB6722" s="1">
        <v>40056</v>
      </c>
      <c r="AC6722" s="1">
        <v>15846</v>
      </c>
      <c r="AD6722">
        <f t="shared" ref="AD6722:AD6785" si="632">_xlfn.DAYS(AB6722,D6722)</f>
        <v>4</v>
      </c>
      <c r="AE6722">
        <f t="shared" ref="AE6722:AE6785" ca="1" si="633">DATEDIF(AC6722,TODAY(),"Y")</f>
        <v>81</v>
      </c>
      <c r="AF6722" t="str">
        <f t="shared" ref="AF6722:AF6785" ca="1" si="634">IF(AE6722&lt;18,"Under 18",IF(AE6722&lt;65,"18-64","Over 65"))</f>
        <v>Over 65</v>
      </c>
      <c r="AG6722" s="3">
        <f t="shared" ref="AG6722:AG6785" si="635" xml:space="preserve"> (P6722 - (M6722 / 100) * P6722 + Q6722) / K6722</f>
        <v>0.33827741935483874</v>
      </c>
      <c r="AH6722" t="str">
        <f>_xlfn.IFNA(VLOOKUP(Sales_Transactions[[#This Row],[Order ID]],Returned_Items[#All],2,FALSE),"Not Returned")</f>
        <v>Not Returned</v>
      </c>
    </row>
    <row r="6723" spans="1:34" x14ac:dyDescent="0.25">
      <c r="A6723">
        <v>10658</v>
      </c>
      <c r="C6723" t="s">
        <v>367</v>
      </c>
      <c r="D6723" s="2" t="str">
        <f>TEXT(MID(Sales_Transactions[[#This Row],[Order Date]],2,5),"d/m/yyy")</f>
        <v>27/8/2009</v>
      </c>
      <c r="E6723" s="2" t="str">
        <f>TEXT(MID(Sales_Transactions[[#This Row],[Order Date]],2,5),"d")</f>
        <v>27</v>
      </c>
      <c r="F6723" s="2" t="str">
        <f>TEXT(MID(Sales_Transactions[[#This Row],[Order Date]],2,5),"m")</f>
        <v>8</v>
      </c>
      <c r="G6723" s="2" t="str">
        <f>TEXT(MID(Sales_Transactions[[#This Row],[Order Date]],2,5),"yyy")</f>
        <v>2009</v>
      </c>
      <c r="H6723" s="2" t="str">
        <f>TEXT(MID(Sales_Transactions[[#This Row],[Order Date]],2,5),"yyy/m")</f>
        <v>2009/8</v>
      </c>
      <c r="I6723" t="s">
        <v>22</v>
      </c>
      <c r="J6723">
        <f t="shared" si="630"/>
        <v>2</v>
      </c>
      <c r="K6723" s="2">
        <v>12</v>
      </c>
      <c r="L6723" s="3">
        <v>190.73</v>
      </c>
      <c r="M6723" s="4">
        <v>0.1</v>
      </c>
      <c r="N6723" s="5" t="s">
        <v>23</v>
      </c>
      <c r="O6723" s="3">
        <v>-69.64</v>
      </c>
      <c r="P6723" s="3">
        <v>15.99</v>
      </c>
      <c r="Q6723" s="3">
        <v>9.4</v>
      </c>
      <c r="R6723" s="5" t="s">
        <v>2143</v>
      </c>
      <c r="S6723" s="5" t="s">
        <v>463</v>
      </c>
      <c r="T6723" s="5" t="str">
        <f t="shared" si="631"/>
        <v>Joni Wasserman</v>
      </c>
      <c r="U6723" t="s">
        <v>3490</v>
      </c>
      <c r="V6723" s="5" t="s">
        <v>37</v>
      </c>
      <c r="W6723" s="5" t="s">
        <v>48</v>
      </c>
      <c r="X6723" s="5" t="s">
        <v>324</v>
      </c>
      <c r="Y6723" s="5" t="s">
        <v>818</v>
      </c>
      <c r="Z6723" s="5" t="s">
        <v>43</v>
      </c>
      <c r="AA6723" s="4">
        <v>0.49</v>
      </c>
      <c r="AB6723" s="1">
        <v>40052</v>
      </c>
      <c r="AC6723" s="1">
        <v>16440</v>
      </c>
      <c r="AD6723">
        <f t="shared" si="632"/>
        <v>0</v>
      </c>
      <c r="AE6723">
        <f t="shared" ca="1" si="633"/>
        <v>79</v>
      </c>
      <c r="AF6723" t="str">
        <f t="shared" ca="1" si="634"/>
        <v>Over 65</v>
      </c>
      <c r="AG6723" s="3">
        <f t="shared" si="635"/>
        <v>2.1145008333333331</v>
      </c>
      <c r="AH6723" t="str">
        <f>_xlfn.IFNA(VLOOKUP(Sales_Transactions[[#This Row],[Order ID]],Returned_Items[#All],2,FALSE),"Not Returned")</f>
        <v>Not Returned</v>
      </c>
    </row>
    <row r="6724" spans="1:34" x14ac:dyDescent="0.25">
      <c r="A6724">
        <v>10658</v>
      </c>
      <c r="C6724" t="s">
        <v>367</v>
      </c>
      <c r="D6724" s="2" t="str">
        <f>TEXT(MID(Sales_Transactions[[#This Row],[Order Date]],2,5),"d/m/yyy")</f>
        <v>27/8/2009</v>
      </c>
      <c r="E6724" s="2" t="str">
        <f>TEXT(MID(Sales_Transactions[[#This Row],[Order Date]],2,5),"d")</f>
        <v>27</v>
      </c>
      <c r="F6724" s="2" t="str">
        <f>TEXT(MID(Sales_Transactions[[#This Row],[Order Date]],2,5),"m")</f>
        <v>8</v>
      </c>
      <c r="G6724" s="2" t="str">
        <f>TEXT(MID(Sales_Transactions[[#This Row],[Order Date]],2,5),"yyy")</f>
        <v>2009</v>
      </c>
      <c r="H6724" s="2" t="str">
        <f>TEXT(MID(Sales_Transactions[[#This Row],[Order Date]],2,5),"yyy/m")</f>
        <v>2009/8</v>
      </c>
      <c r="I6724" t="s">
        <v>22</v>
      </c>
      <c r="J6724">
        <f t="shared" si="630"/>
        <v>2</v>
      </c>
      <c r="K6724" s="2">
        <v>17</v>
      </c>
      <c r="L6724" s="3">
        <v>1332.97</v>
      </c>
      <c r="M6724" s="4">
        <v>0.09</v>
      </c>
      <c r="N6724" s="5" t="s">
        <v>23</v>
      </c>
      <c r="O6724" s="3">
        <v>4.75</v>
      </c>
      <c r="P6724" s="3">
        <v>95.99</v>
      </c>
      <c r="Q6724" s="3">
        <v>8.99</v>
      </c>
      <c r="R6724" s="5" t="s">
        <v>2143</v>
      </c>
      <c r="S6724" s="5" t="s">
        <v>463</v>
      </c>
      <c r="T6724" s="5" t="str">
        <f t="shared" si="631"/>
        <v>Joni Wasserman</v>
      </c>
      <c r="U6724" t="s">
        <v>3490</v>
      </c>
      <c r="V6724" s="5" t="s">
        <v>37</v>
      </c>
      <c r="W6724" s="5" t="s">
        <v>48</v>
      </c>
      <c r="X6724" s="5" t="s">
        <v>49</v>
      </c>
      <c r="Y6724" s="5" t="s">
        <v>302</v>
      </c>
      <c r="Z6724" s="5" t="s">
        <v>43</v>
      </c>
      <c r="AA6724" s="4">
        <v>0.56999999999999995</v>
      </c>
      <c r="AB6724" s="1">
        <v>40059</v>
      </c>
      <c r="AC6724" s="1">
        <v>17113</v>
      </c>
      <c r="AD6724">
        <f t="shared" si="632"/>
        <v>7</v>
      </c>
      <c r="AE6724">
        <f t="shared" ca="1" si="633"/>
        <v>77</v>
      </c>
      <c r="AF6724" t="str">
        <f t="shared" ca="1" si="634"/>
        <v>Over 65</v>
      </c>
      <c r="AG6724" s="3">
        <f t="shared" si="635"/>
        <v>6.170212294117646</v>
      </c>
      <c r="AH6724" t="str">
        <f>_xlfn.IFNA(VLOOKUP(Sales_Transactions[[#This Row],[Order ID]],Returned_Items[#All],2,FALSE),"Not Returned")</f>
        <v>Not Returned</v>
      </c>
    </row>
    <row r="6725" spans="1:34" x14ac:dyDescent="0.25">
      <c r="A6725">
        <v>10662</v>
      </c>
      <c r="C6725" t="s">
        <v>3290</v>
      </c>
      <c r="D6725" s="2" t="str">
        <f>TEXT(MID(Sales_Transactions[[#This Row],[Order Date]],2,5),"d/m/yyy")</f>
        <v>12/5/2011</v>
      </c>
      <c r="E6725" s="2" t="str">
        <f>TEXT(MID(Sales_Transactions[[#This Row],[Order Date]],2,5),"d")</f>
        <v>12</v>
      </c>
      <c r="F6725" s="2" t="str">
        <f>TEXT(MID(Sales_Transactions[[#This Row],[Order Date]],2,5),"m")</f>
        <v>5</v>
      </c>
      <c r="G6725" s="2" t="str">
        <f>TEXT(MID(Sales_Transactions[[#This Row],[Order Date]],2,5),"yyy")</f>
        <v>2011</v>
      </c>
      <c r="H6725" s="2" t="str">
        <f>TEXT(MID(Sales_Transactions[[#This Row],[Order Date]],2,5),"yyy/m")</f>
        <v>2011/5</v>
      </c>
      <c r="I6725" t="s">
        <v>22</v>
      </c>
      <c r="J6725">
        <f t="shared" si="630"/>
        <v>2</v>
      </c>
      <c r="K6725" s="2">
        <v>45</v>
      </c>
      <c r="L6725" s="3">
        <v>283.13</v>
      </c>
      <c r="M6725" s="4">
        <v>0.08</v>
      </c>
      <c r="N6725" s="5" t="s">
        <v>23</v>
      </c>
      <c r="O6725" s="3">
        <v>-141.26</v>
      </c>
      <c r="P6725" s="3">
        <v>6.48</v>
      </c>
      <c r="Q6725" s="3">
        <v>6.81</v>
      </c>
      <c r="R6725" s="5" t="s">
        <v>178</v>
      </c>
      <c r="S6725" s="5" t="s">
        <v>2745</v>
      </c>
      <c r="T6725" s="5" t="str">
        <f t="shared" si="631"/>
        <v>Aaron Hawkins</v>
      </c>
      <c r="U6725" t="s">
        <v>3490</v>
      </c>
      <c r="V6725" s="5" t="s">
        <v>74</v>
      </c>
      <c r="W6725" s="5" t="s">
        <v>28</v>
      </c>
      <c r="X6725" s="5" t="s">
        <v>75</v>
      </c>
      <c r="Y6725" s="5" t="s">
        <v>478</v>
      </c>
      <c r="Z6725" s="5" t="s">
        <v>43</v>
      </c>
      <c r="AA6725" s="4">
        <v>0.36</v>
      </c>
      <c r="AB6725" s="1">
        <v>40684</v>
      </c>
      <c r="AC6725" s="1">
        <v>17084</v>
      </c>
      <c r="AD6725">
        <f t="shared" si="632"/>
        <v>9</v>
      </c>
      <c r="AE6725">
        <f t="shared" ca="1" si="633"/>
        <v>77</v>
      </c>
      <c r="AF6725" t="str">
        <f t="shared" ca="1" si="634"/>
        <v>Over 65</v>
      </c>
      <c r="AG6725" s="3">
        <f t="shared" si="635"/>
        <v>0.2952181333333333</v>
      </c>
      <c r="AH6725" t="str">
        <f>_xlfn.IFNA(VLOOKUP(Sales_Transactions[[#This Row],[Order ID]],Returned_Items[#All],2,FALSE),"Not Returned")</f>
        <v>Returned</v>
      </c>
    </row>
    <row r="6726" spans="1:34" x14ac:dyDescent="0.25">
      <c r="A6726">
        <v>10948</v>
      </c>
      <c r="C6726" t="s">
        <v>3521</v>
      </c>
      <c r="D6726" s="2" t="str">
        <f>TEXT(MID(Sales_Transactions[[#This Row],[Order Date]],2,5),"d/m/yyy")</f>
        <v>13/8/2012</v>
      </c>
      <c r="E6726" s="2" t="str">
        <f>TEXT(MID(Sales_Transactions[[#This Row],[Order Date]],2,5),"d")</f>
        <v>13</v>
      </c>
      <c r="F6726" s="2" t="str">
        <f>TEXT(MID(Sales_Transactions[[#This Row],[Order Date]],2,5),"m")</f>
        <v>8</v>
      </c>
      <c r="G6726" s="2" t="str">
        <f>TEXT(MID(Sales_Transactions[[#This Row],[Order Date]],2,5),"yyy")</f>
        <v>2012</v>
      </c>
      <c r="H6726" s="2" t="str">
        <f>TEXT(MID(Sales_Transactions[[#This Row],[Order Date]],2,5),"yyy/m")</f>
        <v>2012/8</v>
      </c>
      <c r="I6726" t="s">
        <v>78</v>
      </c>
      <c r="J6726">
        <f t="shared" si="630"/>
        <v>3</v>
      </c>
      <c r="K6726" s="2">
        <v>50</v>
      </c>
      <c r="L6726" s="3">
        <v>193.11</v>
      </c>
      <c r="M6726" s="4">
        <v>0.08</v>
      </c>
      <c r="N6726" s="5" t="s">
        <v>23</v>
      </c>
      <c r="O6726" s="3">
        <v>-263.76</v>
      </c>
      <c r="P6726" s="3">
        <v>3.89</v>
      </c>
      <c r="Q6726" s="3">
        <v>7.01</v>
      </c>
      <c r="R6726" s="5" t="s">
        <v>967</v>
      </c>
      <c r="S6726" s="5" t="s">
        <v>2641</v>
      </c>
      <c r="T6726" s="5" t="str">
        <f t="shared" si="631"/>
        <v>Dan Campbell</v>
      </c>
      <c r="U6726" t="s">
        <v>3490</v>
      </c>
      <c r="V6726" s="5" t="s">
        <v>47</v>
      </c>
      <c r="W6726" s="5" t="s">
        <v>28</v>
      </c>
      <c r="X6726" s="5" t="s">
        <v>41</v>
      </c>
      <c r="Y6726" s="5" t="s">
        <v>159</v>
      </c>
      <c r="Z6726" s="5" t="s">
        <v>43</v>
      </c>
      <c r="AA6726" s="4">
        <v>0.37</v>
      </c>
      <c r="AB6726" s="1">
        <v>41134</v>
      </c>
      <c r="AC6726" s="1">
        <v>30793</v>
      </c>
      <c r="AD6726">
        <f t="shared" si="632"/>
        <v>0</v>
      </c>
      <c r="AE6726">
        <f t="shared" ca="1" si="633"/>
        <v>40</v>
      </c>
      <c r="AF6726" t="str">
        <f t="shared" ca="1" si="634"/>
        <v>18-64</v>
      </c>
      <c r="AG6726" s="3">
        <f t="shared" si="635"/>
        <v>0.21793776000000001</v>
      </c>
      <c r="AH6726" t="str">
        <f>_xlfn.IFNA(VLOOKUP(Sales_Transactions[[#This Row],[Order ID]],Returned_Items[#All],2,FALSE),"Not Returned")</f>
        <v>Not Returned</v>
      </c>
    </row>
    <row r="6727" spans="1:34" x14ac:dyDescent="0.25">
      <c r="A6727">
        <v>11014</v>
      </c>
      <c r="C6727" t="s">
        <v>1434</v>
      </c>
      <c r="D6727" s="2" t="str">
        <f>TEXT(MID(Sales_Transactions[[#This Row],[Order Date]],2,5),"d/m/yyy")</f>
        <v>7/9/2010</v>
      </c>
      <c r="E6727" s="2" t="str">
        <f>TEXT(MID(Sales_Transactions[[#This Row],[Order Date]],2,5),"d")</f>
        <v>7</v>
      </c>
      <c r="F6727" s="2" t="str">
        <f>TEXT(MID(Sales_Transactions[[#This Row],[Order Date]],2,5),"m")</f>
        <v>9</v>
      </c>
      <c r="G6727" s="2" t="str">
        <f>TEXT(MID(Sales_Transactions[[#This Row],[Order Date]],2,5),"yyy")</f>
        <v>2010</v>
      </c>
      <c r="H6727" s="2" t="str">
        <f>TEXT(MID(Sales_Transactions[[#This Row],[Order Date]],2,5),"yyy/m")</f>
        <v>2010/9</v>
      </c>
      <c r="I6727" t="s">
        <v>33</v>
      </c>
      <c r="J6727">
        <f t="shared" si="630"/>
        <v>4</v>
      </c>
      <c r="K6727" s="2">
        <v>13</v>
      </c>
      <c r="L6727" s="3">
        <v>158.79</v>
      </c>
      <c r="M6727" s="4">
        <v>0.05</v>
      </c>
      <c r="N6727" s="5" t="s">
        <v>23</v>
      </c>
      <c r="O6727" s="3">
        <v>1.1599999999999999</v>
      </c>
      <c r="P6727" s="3">
        <v>11.7</v>
      </c>
      <c r="Q6727" s="3">
        <v>5.63</v>
      </c>
      <c r="R6727" s="5" t="s">
        <v>2588</v>
      </c>
      <c r="S6727" s="5" t="s">
        <v>3522</v>
      </c>
      <c r="T6727" s="5" t="str">
        <f t="shared" si="631"/>
        <v>Victoria Pisteka</v>
      </c>
      <c r="U6727" t="s">
        <v>3490</v>
      </c>
      <c r="V6727" s="5" t="s">
        <v>47</v>
      </c>
      <c r="W6727" s="5" t="s">
        <v>28</v>
      </c>
      <c r="X6727" s="5" t="s">
        <v>41</v>
      </c>
      <c r="Y6727" s="5" t="s">
        <v>2382</v>
      </c>
      <c r="Z6727" s="5" t="s">
        <v>43</v>
      </c>
      <c r="AA6727" s="4">
        <v>0.4</v>
      </c>
      <c r="AB6727" s="1">
        <v>40430</v>
      </c>
      <c r="AC6727" s="1">
        <v>30989</v>
      </c>
      <c r="AD6727">
        <f t="shared" si="632"/>
        <v>2</v>
      </c>
      <c r="AE6727">
        <f t="shared" ca="1" si="633"/>
        <v>39</v>
      </c>
      <c r="AF6727" t="str">
        <f t="shared" ca="1" si="634"/>
        <v>18-64</v>
      </c>
      <c r="AG6727" s="3">
        <f t="shared" si="635"/>
        <v>1.332626923076923</v>
      </c>
      <c r="AH6727" t="str">
        <f>_xlfn.IFNA(VLOOKUP(Sales_Transactions[[#This Row],[Order ID]],Returned_Items[#All],2,FALSE),"Not Returned")</f>
        <v>Not Returned</v>
      </c>
    </row>
    <row r="6728" spans="1:34" x14ac:dyDescent="0.25">
      <c r="A6728">
        <v>11077</v>
      </c>
      <c r="C6728" t="s">
        <v>219</v>
      </c>
      <c r="D6728" s="2" t="str">
        <f>TEXT(MID(Sales_Transactions[[#This Row],[Order Date]],2,5),"d/m/yyy")</f>
        <v>20/3/2009</v>
      </c>
      <c r="E6728" s="2" t="str">
        <f>TEXT(MID(Sales_Transactions[[#This Row],[Order Date]],2,5),"d")</f>
        <v>20</v>
      </c>
      <c r="F6728" s="2" t="str">
        <f>TEXT(MID(Sales_Transactions[[#This Row],[Order Date]],2,5),"m")</f>
        <v>3</v>
      </c>
      <c r="G6728" s="2" t="str">
        <f>TEXT(MID(Sales_Transactions[[#This Row],[Order Date]],2,5),"yyy")</f>
        <v>2009</v>
      </c>
      <c r="H6728" s="2" t="str">
        <f>TEXT(MID(Sales_Transactions[[#This Row],[Order Date]],2,5),"yyy/m")</f>
        <v>2009/3</v>
      </c>
      <c r="I6728" t="s">
        <v>22</v>
      </c>
      <c r="J6728">
        <f t="shared" si="630"/>
        <v>2</v>
      </c>
      <c r="K6728" s="2">
        <v>30</v>
      </c>
      <c r="L6728" s="3">
        <v>4620.05</v>
      </c>
      <c r="M6728" s="4">
        <v>0.06</v>
      </c>
      <c r="N6728" s="5" t="s">
        <v>34</v>
      </c>
      <c r="O6728" s="3">
        <v>-229.68</v>
      </c>
      <c r="P6728" s="3">
        <v>160.97999999999999</v>
      </c>
      <c r="Q6728" s="3">
        <v>35.020000000000003</v>
      </c>
      <c r="R6728" s="5" t="s">
        <v>517</v>
      </c>
      <c r="S6728" s="5" t="s">
        <v>3507</v>
      </c>
      <c r="T6728" s="5" t="str">
        <f t="shared" si="631"/>
        <v>Charles Crestani</v>
      </c>
      <c r="U6728" t="s">
        <v>3490</v>
      </c>
      <c r="V6728" s="5" t="s">
        <v>37</v>
      </c>
      <c r="W6728" s="5" t="s">
        <v>57</v>
      </c>
      <c r="X6728" s="5" t="s">
        <v>104</v>
      </c>
      <c r="Y6728" s="5" t="s">
        <v>597</v>
      </c>
      <c r="Z6728" s="5" t="s">
        <v>106</v>
      </c>
      <c r="AA6728" s="4">
        <v>0.72</v>
      </c>
      <c r="AB6728" s="1">
        <v>39896</v>
      </c>
      <c r="AC6728" s="1">
        <v>30945</v>
      </c>
      <c r="AD6728">
        <f t="shared" si="632"/>
        <v>4</v>
      </c>
      <c r="AE6728">
        <f t="shared" ca="1" si="633"/>
        <v>39</v>
      </c>
      <c r="AF6728" t="str">
        <f t="shared" ca="1" si="634"/>
        <v>18-64</v>
      </c>
      <c r="AG6728" s="3">
        <f t="shared" si="635"/>
        <v>6.5301137333333337</v>
      </c>
      <c r="AH6728" t="str">
        <f>_xlfn.IFNA(VLOOKUP(Sales_Transactions[[#This Row],[Order ID]],Returned_Items[#All],2,FALSE),"Not Returned")</f>
        <v>Not Returned</v>
      </c>
    </row>
    <row r="6729" spans="1:34" x14ac:dyDescent="0.25">
      <c r="A6729">
        <v>11174</v>
      </c>
      <c r="C6729" t="s">
        <v>2465</v>
      </c>
      <c r="D6729" s="2" t="str">
        <f>TEXT(MID(Sales_Transactions[[#This Row],[Order Date]],2,5),"d/m/yyy")</f>
        <v>9/4/2009</v>
      </c>
      <c r="E6729" s="2" t="str">
        <f>TEXT(MID(Sales_Transactions[[#This Row],[Order Date]],2,5),"d")</f>
        <v>9</v>
      </c>
      <c r="F6729" s="2" t="str">
        <f>TEXT(MID(Sales_Transactions[[#This Row],[Order Date]],2,5),"m")</f>
        <v>4</v>
      </c>
      <c r="G6729" s="2" t="str">
        <f>TEXT(MID(Sales_Transactions[[#This Row],[Order Date]],2,5),"yyy")</f>
        <v>2009</v>
      </c>
      <c r="H6729" s="2" t="str">
        <f>TEXT(MID(Sales_Transactions[[#This Row],[Order Date]],2,5),"yyy/m")</f>
        <v>2009/4</v>
      </c>
      <c r="I6729" t="s">
        <v>78</v>
      </c>
      <c r="J6729">
        <f t="shared" si="630"/>
        <v>3</v>
      </c>
      <c r="K6729" s="2">
        <v>30</v>
      </c>
      <c r="L6729" s="3">
        <v>3197.0030000000002</v>
      </c>
      <c r="M6729" s="4">
        <v>7.0000000000000007E-2</v>
      </c>
      <c r="N6729" s="5" t="s">
        <v>23</v>
      </c>
      <c r="O6729" s="3">
        <v>603.46</v>
      </c>
      <c r="P6729" s="3">
        <v>125.99</v>
      </c>
      <c r="Q6729" s="3">
        <v>7.69</v>
      </c>
      <c r="R6729" s="5" t="s">
        <v>931</v>
      </c>
      <c r="S6729" s="5" t="s">
        <v>548</v>
      </c>
      <c r="T6729" s="5" t="str">
        <f t="shared" si="631"/>
        <v>Evan Henry</v>
      </c>
      <c r="U6729" t="s">
        <v>3490</v>
      </c>
      <c r="V6729" s="5" t="s">
        <v>47</v>
      </c>
      <c r="W6729" s="5" t="s">
        <v>48</v>
      </c>
      <c r="X6729" s="5" t="s">
        <v>49</v>
      </c>
      <c r="Y6729" s="5" t="s">
        <v>1468</v>
      </c>
      <c r="Z6729" s="5" t="s">
        <v>43</v>
      </c>
      <c r="AA6729" s="4">
        <v>0.59</v>
      </c>
      <c r="AB6729" s="1">
        <v>39913</v>
      </c>
      <c r="AC6729" s="1">
        <v>30623</v>
      </c>
      <c r="AD6729">
        <f t="shared" si="632"/>
        <v>1</v>
      </c>
      <c r="AE6729">
        <f t="shared" ca="1" si="633"/>
        <v>40</v>
      </c>
      <c r="AF6729" t="str">
        <f t="shared" ca="1" si="634"/>
        <v>18-64</v>
      </c>
      <c r="AG6729" s="3">
        <f t="shared" si="635"/>
        <v>4.4530602333333329</v>
      </c>
      <c r="AH6729" t="str">
        <f>_xlfn.IFNA(VLOOKUP(Sales_Transactions[[#This Row],[Order ID]],Returned_Items[#All],2,FALSE),"Not Returned")</f>
        <v>Not Returned</v>
      </c>
    </row>
    <row r="6730" spans="1:34" x14ac:dyDescent="0.25">
      <c r="A6730">
        <v>11236</v>
      </c>
      <c r="C6730" t="s">
        <v>2907</v>
      </c>
      <c r="D6730" s="2" t="str">
        <f>TEXT(MID(Sales_Transactions[[#This Row],[Order Date]],2,5),"d/m/yyy")</f>
        <v>30/10/2010</v>
      </c>
      <c r="E6730" s="2" t="str">
        <f>TEXT(MID(Sales_Transactions[[#This Row],[Order Date]],2,5),"d")</f>
        <v>30</v>
      </c>
      <c r="F6730" s="2" t="str">
        <f>TEXT(MID(Sales_Transactions[[#This Row],[Order Date]],2,5),"m")</f>
        <v>10</v>
      </c>
      <c r="G6730" s="2" t="str">
        <f>TEXT(MID(Sales_Transactions[[#This Row],[Order Date]],2,5),"yyy")</f>
        <v>2010</v>
      </c>
      <c r="H6730" s="2" t="str">
        <f>TEXT(MID(Sales_Transactions[[#This Row],[Order Date]],2,5),"yyy/m")</f>
        <v>2010/10</v>
      </c>
      <c r="I6730" t="s">
        <v>33</v>
      </c>
      <c r="J6730">
        <f t="shared" si="630"/>
        <v>4</v>
      </c>
      <c r="K6730" s="2">
        <v>45</v>
      </c>
      <c r="L6730" s="3">
        <v>298.57</v>
      </c>
      <c r="M6730" s="4">
        <v>7.0000000000000007E-2</v>
      </c>
      <c r="N6730" s="5" t="s">
        <v>23</v>
      </c>
      <c r="O6730" s="3">
        <v>74.069999999999993</v>
      </c>
      <c r="P6730" s="3">
        <v>6.88</v>
      </c>
      <c r="Q6730" s="3">
        <v>2</v>
      </c>
      <c r="R6730" s="5" t="s">
        <v>1940</v>
      </c>
      <c r="S6730" s="5" t="s">
        <v>2764</v>
      </c>
      <c r="T6730" s="5" t="str">
        <f t="shared" si="631"/>
        <v>Robert Barroso</v>
      </c>
      <c r="U6730" t="s">
        <v>3490</v>
      </c>
      <c r="V6730" s="5" t="s">
        <v>27</v>
      </c>
      <c r="W6730" s="5" t="s">
        <v>28</v>
      </c>
      <c r="X6730" s="5" t="s">
        <v>75</v>
      </c>
      <c r="Y6730" s="5" t="s">
        <v>1885</v>
      </c>
      <c r="Z6730" s="5" t="s">
        <v>84</v>
      </c>
      <c r="AA6730" s="4">
        <v>0.39</v>
      </c>
      <c r="AB6730" s="1">
        <v>40481</v>
      </c>
      <c r="AC6730" s="1">
        <v>30083</v>
      </c>
      <c r="AD6730">
        <f t="shared" si="632"/>
        <v>0</v>
      </c>
      <c r="AE6730">
        <f t="shared" ca="1" si="633"/>
        <v>42</v>
      </c>
      <c r="AF6730" t="str">
        <f t="shared" ca="1" si="634"/>
        <v>18-64</v>
      </c>
      <c r="AG6730" s="3">
        <f t="shared" si="635"/>
        <v>0.19722631111111114</v>
      </c>
      <c r="AH6730" t="str">
        <f>_xlfn.IFNA(VLOOKUP(Sales_Transactions[[#This Row],[Order ID]],Returned_Items[#All],2,FALSE),"Not Returned")</f>
        <v>Not Returned</v>
      </c>
    </row>
    <row r="6731" spans="1:34" x14ac:dyDescent="0.25">
      <c r="A6731">
        <v>11236</v>
      </c>
      <c r="C6731" t="s">
        <v>2907</v>
      </c>
      <c r="D6731" s="2" t="str">
        <f>TEXT(MID(Sales_Transactions[[#This Row],[Order Date]],2,5),"d/m/yyy")</f>
        <v>30/10/2010</v>
      </c>
      <c r="E6731" s="2" t="str">
        <f>TEXT(MID(Sales_Transactions[[#This Row],[Order Date]],2,5),"d")</f>
        <v>30</v>
      </c>
      <c r="F6731" s="2" t="str">
        <f>TEXT(MID(Sales_Transactions[[#This Row],[Order Date]],2,5),"m")</f>
        <v>10</v>
      </c>
      <c r="G6731" s="2" t="str">
        <f>TEXT(MID(Sales_Transactions[[#This Row],[Order Date]],2,5),"yyy")</f>
        <v>2010</v>
      </c>
      <c r="H6731" s="2" t="str">
        <f>TEXT(MID(Sales_Transactions[[#This Row],[Order Date]],2,5),"yyy/m")</f>
        <v>2010/10</v>
      </c>
      <c r="I6731" t="s">
        <v>33</v>
      </c>
      <c r="J6731">
        <f t="shared" si="630"/>
        <v>4</v>
      </c>
      <c r="K6731" s="2">
        <v>15</v>
      </c>
      <c r="L6731" s="3">
        <v>44.32</v>
      </c>
      <c r="M6731" s="4">
        <v>0.01</v>
      </c>
      <c r="N6731" s="5" t="s">
        <v>23</v>
      </c>
      <c r="O6731" s="3">
        <v>-41.55</v>
      </c>
      <c r="P6731" s="3">
        <v>2.52</v>
      </c>
      <c r="Q6731" s="3">
        <v>4.28</v>
      </c>
      <c r="R6731" s="5" t="s">
        <v>1940</v>
      </c>
      <c r="S6731" s="5" t="s">
        <v>2764</v>
      </c>
      <c r="T6731" s="5" t="str">
        <f t="shared" si="631"/>
        <v>Robert Barroso</v>
      </c>
      <c r="U6731" t="s">
        <v>3490</v>
      </c>
      <c r="V6731" s="5" t="s">
        <v>27</v>
      </c>
      <c r="W6731" s="5" t="s">
        <v>28</v>
      </c>
      <c r="X6731" s="5" t="s">
        <v>124</v>
      </c>
      <c r="Y6731" s="5" t="s">
        <v>1965</v>
      </c>
      <c r="Z6731" s="5" t="s">
        <v>84</v>
      </c>
      <c r="AA6731" s="4">
        <v>0.44</v>
      </c>
      <c r="AB6731" s="1">
        <v>40481</v>
      </c>
      <c r="AC6731" s="1">
        <v>30006</v>
      </c>
      <c r="AD6731">
        <f t="shared" si="632"/>
        <v>0</v>
      </c>
      <c r="AE6731">
        <f t="shared" ca="1" si="633"/>
        <v>42</v>
      </c>
      <c r="AF6731" t="str">
        <f t="shared" ca="1" si="634"/>
        <v>18-64</v>
      </c>
      <c r="AG6731" s="3">
        <f t="shared" si="635"/>
        <v>0.45331653333333333</v>
      </c>
      <c r="AH6731" t="str">
        <f>_xlfn.IFNA(VLOOKUP(Sales_Transactions[[#This Row],[Order ID]],Returned_Items[#All],2,FALSE),"Not Returned")</f>
        <v>Not Returned</v>
      </c>
    </row>
    <row r="6732" spans="1:34" x14ac:dyDescent="0.25">
      <c r="A6732">
        <v>11680</v>
      </c>
      <c r="C6732" t="s">
        <v>533</v>
      </c>
      <c r="D6732" s="2" t="str">
        <f>TEXT(MID(Sales_Transactions[[#This Row],[Order Date]],2,5),"d/m/yyy")</f>
        <v>4/9/2009</v>
      </c>
      <c r="E6732" s="2" t="str">
        <f>TEXT(MID(Sales_Transactions[[#This Row],[Order Date]],2,5),"d")</f>
        <v>4</v>
      </c>
      <c r="F6732" s="2" t="str">
        <f>TEXT(MID(Sales_Transactions[[#This Row],[Order Date]],2,5),"m")</f>
        <v>9</v>
      </c>
      <c r="G6732" s="2" t="str">
        <f>TEXT(MID(Sales_Transactions[[#This Row],[Order Date]],2,5),"yyy")</f>
        <v>2009</v>
      </c>
      <c r="H6732" s="2" t="str">
        <f>TEXT(MID(Sales_Transactions[[#This Row],[Order Date]],2,5),"yyy/m")</f>
        <v>2009/9</v>
      </c>
      <c r="I6732" t="s">
        <v>78</v>
      </c>
      <c r="J6732">
        <f t="shared" si="630"/>
        <v>3</v>
      </c>
      <c r="K6732" s="2">
        <v>50</v>
      </c>
      <c r="L6732" s="3">
        <v>7312.0315000000001</v>
      </c>
      <c r="M6732" s="4">
        <v>0.06</v>
      </c>
      <c r="N6732" s="5" t="s">
        <v>23</v>
      </c>
      <c r="O6732" s="3">
        <v>2031.51</v>
      </c>
      <c r="P6732" s="3">
        <v>175.99</v>
      </c>
      <c r="Q6732" s="3">
        <v>8.99</v>
      </c>
      <c r="R6732" s="5" t="s">
        <v>3403</v>
      </c>
      <c r="S6732" s="5" t="s">
        <v>3404</v>
      </c>
      <c r="T6732" s="5" t="str">
        <f t="shared" si="631"/>
        <v>Aleksandra Gannaway</v>
      </c>
      <c r="U6732" t="s">
        <v>3490</v>
      </c>
      <c r="V6732" s="5" t="s">
        <v>47</v>
      </c>
      <c r="W6732" s="5" t="s">
        <v>48</v>
      </c>
      <c r="X6732" s="5" t="s">
        <v>49</v>
      </c>
      <c r="Y6732" s="5" t="s">
        <v>1069</v>
      </c>
      <c r="Z6732" s="5" t="s">
        <v>43</v>
      </c>
      <c r="AA6732" s="4">
        <v>0.56999999999999995</v>
      </c>
      <c r="AB6732" s="1">
        <v>40062</v>
      </c>
      <c r="AC6732" s="1">
        <v>30227</v>
      </c>
      <c r="AD6732">
        <f t="shared" si="632"/>
        <v>2</v>
      </c>
      <c r="AE6732">
        <f t="shared" ca="1" si="633"/>
        <v>41</v>
      </c>
      <c r="AF6732" t="str">
        <f t="shared" ca="1" si="634"/>
        <v>18-64</v>
      </c>
      <c r="AG6732" s="3">
        <f t="shared" si="635"/>
        <v>3.6974881200000005</v>
      </c>
      <c r="AH6732" t="str">
        <f>_xlfn.IFNA(VLOOKUP(Sales_Transactions[[#This Row],[Order ID]],Returned_Items[#All],2,FALSE),"Not Returned")</f>
        <v>Not Returned</v>
      </c>
    </row>
    <row r="6733" spans="1:34" x14ac:dyDescent="0.25">
      <c r="A6733">
        <v>11682</v>
      </c>
      <c r="C6733" t="s">
        <v>1289</v>
      </c>
      <c r="D6733" s="2" t="str">
        <f>TEXT(MID(Sales_Transactions[[#This Row],[Order Date]],2,5),"d/m/yyy")</f>
        <v>4/7/2010</v>
      </c>
      <c r="E6733" s="2" t="str">
        <f>TEXT(MID(Sales_Transactions[[#This Row],[Order Date]],2,5),"d")</f>
        <v>4</v>
      </c>
      <c r="F6733" s="2" t="str">
        <f>TEXT(MID(Sales_Transactions[[#This Row],[Order Date]],2,5),"m")</f>
        <v>7</v>
      </c>
      <c r="G6733" s="2" t="str">
        <f>TEXT(MID(Sales_Transactions[[#This Row],[Order Date]],2,5),"yyy")</f>
        <v>2010</v>
      </c>
      <c r="H6733" s="2" t="str">
        <f>TEXT(MID(Sales_Transactions[[#This Row],[Order Date]],2,5),"yyy/m")</f>
        <v>2010/7</v>
      </c>
      <c r="I6733" t="s">
        <v>22</v>
      </c>
      <c r="J6733">
        <f t="shared" si="630"/>
        <v>2</v>
      </c>
      <c r="K6733" s="2">
        <v>5</v>
      </c>
      <c r="L6733" s="3">
        <v>102.18</v>
      </c>
      <c r="M6733" s="4">
        <v>0.09</v>
      </c>
      <c r="N6733" s="5" t="s">
        <v>23</v>
      </c>
      <c r="O6733" s="3">
        <v>-65.67</v>
      </c>
      <c r="P6733" s="3">
        <v>19.98</v>
      </c>
      <c r="Q6733" s="3">
        <v>4</v>
      </c>
      <c r="R6733" s="5" t="s">
        <v>167</v>
      </c>
      <c r="S6733" s="5" t="s">
        <v>375</v>
      </c>
      <c r="T6733" s="5" t="str">
        <f t="shared" si="631"/>
        <v>Brad Thomas</v>
      </c>
      <c r="U6733" t="s">
        <v>3490</v>
      </c>
      <c r="V6733" s="5" t="s">
        <v>74</v>
      </c>
      <c r="W6733" s="5" t="s">
        <v>48</v>
      </c>
      <c r="X6733" s="5" t="s">
        <v>87</v>
      </c>
      <c r="Y6733" s="5" t="s">
        <v>1112</v>
      </c>
      <c r="Z6733" s="5" t="s">
        <v>43</v>
      </c>
      <c r="AA6733" s="4">
        <v>0.68</v>
      </c>
      <c r="AB6733" s="1">
        <v>40370</v>
      </c>
      <c r="AC6733" s="1">
        <v>30075</v>
      </c>
      <c r="AD6733">
        <f t="shared" si="632"/>
        <v>7</v>
      </c>
      <c r="AE6733">
        <f t="shared" ca="1" si="633"/>
        <v>42</v>
      </c>
      <c r="AF6733" t="str">
        <f t="shared" ca="1" si="634"/>
        <v>18-64</v>
      </c>
      <c r="AG6733" s="3">
        <f t="shared" si="635"/>
        <v>4.7924036000000001</v>
      </c>
      <c r="AH6733" t="str">
        <f>_xlfn.IFNA(VLOOKUP(Sales_Transactions[[#This Row],[Order ID]],Returned_Items[#All],2,FALSE),"Not Returned")</f>
        <v>Returned</v>
      </c>
    </row>
    <row r="6734" spans="1:34" x14ac:dyDescent="0.25">
      <c r="A6734">
        <v>11714</v>
      </c>
      <c r="C6734" t="s">
        <v>987</v>
      </c>
      <c r="D6734" s="2" t="str">
        <f>TEXT(MID(Sales_Transactions[[#This Row],[Order Date]],2,5),"d/m/yyy")</f>
        <v>4/8/2009</v>
      </c>
      <c r="E6734" s="2" t="str">
        <f>TEXT(MID(Sales_Transactions[[#This Row],[Order Date]],2,5),"d")</f>
        <v>4</v>
      </c>
      <c r="F6734" s="2" t="str">
        <f>TEXT(MID(Sales_Transactions[[#This Row],[Order Date]],2,5),"m")</f>
        <v>8</v>
      </c>
      <c r="G6734" s="2" t="str">
        <f>TEXT(MID(Sales_Transactions[[#This Row],[Order Date]],2,5),"yyy")</f>
        <v>2009</v>
      </c>
      <c r="H6734" s="2" t="str">
        <f>TEXT(MID(Sales_Transactions[[#This Row],[Order Date]],2,5),"yyy/m")</f>
        <v>2009/8</v>
      </c>
      <c r="I6734" t="s">
        <v>101</v>
      </c>
      <c r="J6734">
        <f t="shared" si="630"/>
        <v>1</v>
      </c>
      <c r="K6734" s="2">
        <v>1</v>
      </c>
      <c r="L6734" s="3">
        <v>3501.79</v>
      </c>
      <c r="M6734" s="4">
        <v>0.01</v>
      </c>
      <c r="N6734" s="5" t="s">
        <v>34</v>
      </c>
      <c r="O6734" s="3">
        <v>-7838.33</v>
      </c>
      <c r="P6734" s="3">
        <v>3502.14</v>
      </c>
      <c r="Q6734" s="3">
        <v>8.73</v>
      </c>
      <c r="R6734" s="5" t="s">
        <v>2224</v>
      </c>
      <c r="S6734" s="5" t="s">
        <v>2783</v>
      </c>
      <c r="T6734" s="5" t="str">
        <f t="shared" si="631"/>
        <v>Tamara Willingham</v>
      </c>
      <c r="U6734" t="s">
        <v>3490</v>
      </c>
      <c r="V6734" s="5" t="s">
        <v>47</v>
      </c>
      <c r="W6734" s="5" t="s">
        <v>48</v>
      </c>
      <c r="X6734" s="5" t="s">
        <v>324</v>
      </c>
      <c r="Y6734" s="5" t="s">
        <v>3523</v>
      </c>
      <c r="Z6734" s="5" t="s">
        <v>106</v>
      </c>
      <c r="AA6734" s="4">
        <v>0.56999999999999995</v>
      </c>
      <c r="AB6734" s="1">
        <v>40030</v>
      </c>
      <c r="AC6734" s="1">
        <v>30546</v>
      </c>
      <c r="AD6734">
        <f t="shared" si="632"/>
        <v>1</v>
      </c>
      <c r="AE6734">
        <f t="shared" ca="1" si="633"/>
        <v>40</v>
      </c>
      <c r="AF6734" t="str">
        <f t="shared" ca="1" si="634"/>
        <v>18-64</v>
      </c>
      <c r="AG6734" s="3">
        <f t="shared" si="635"/>
        <v>3510.5197859999998</v>
      </c>
      <c r="AH6734" t="str">
        <f>_xlfn.IFNA(VLOOKUP(Sales_Transactions[[#This Row],[Order ID]],Returned_Items[#All],2,FALSE),"Not Returned")</f>
        <v>Not Returned</v>
      </c>
    </row>
    <row r="6735" spans="1:34" x14ac:dyDescent="0.25">
      <c r="A6735">
        <v>11714</v>
      </c>
      <c r="C6735" t="s">
        <v>987</v>
      </c>
      <c r="D6735" s="2" t="str">
        <f>TEXT(MID(Sales_Transactions[[#This Row],[Order Date]],2,5),"d/m/yyy")</f>
        <v>4/8/2009</v>
      </c>
      <c r="E6735" s="2" t="str">
        <f>TEXT(MID(Sales_Transactions[[#This Row],[Order Date]],2,5),"d")</f>
        <v>4</v>
      </c>
      <c r="F6735" s="2" t="str">
        <f>TEXT(MID(Sales_Transactions[[#This Row],[Order Date]],2,5),"m")</f>
        <v>8</v>
      </c>
      <c r="G6735" s="2" t="str">
        <f>TEXT(MID(Sales_Transactions[[#This Row],[Order Date]],2,5),"yyy")</f>
        <v>2009</v>
      </c>
      <c r="H6735" s="2" t="str">
        <f>TEXT(MID(Sales_Transactions[[#This Row],[Order Date]],2,5),"yyy/m")</f>
        <v>2009/8</v>
      </c>
      <c r="I6735" t="s">
        <v>101</v>
      </c>
      <c r="J6735">
        <f t="shared" si="630"/>
        <v>1</v>
      </c>
      <c r="K6735" s="2">
        <v>9</v>
      </c>
      <c r="L6735" s="3">
        <v>141.83000000000001</v>
      </c>
      <c r="M6735" s="4">
        <v>0.06</v>
      </c>
      <c r="N6735" s="5" t="s">
        <v>23</v>
      </c>
      <c r="O6735" s="3">
        <v>-35.69</v>
      </c>
      <c r="P6735" s="3">
        <v>15.73</v>
      </c>
      <c r="Q6735" s="3">
        <v>7.42</v>
      </c>
      <c r="R6735" s="5" t="s">
        <v>2224</v>
      </c>
      <c r="S6735" s="5" t="s">
        <v>2783</v>
      </c>
      <c r="T6735" s="5" t="str">
        <f t="shared" si="631"/>
        <v>Tamara Willingham</v>
      </c>
      <c r="U6735" t="s">
        <v>3490</v>
      </c>
      <c r="V6735" s="5" t="s">
        <v>47</v>
      </c>
      <c r="W6735" s="5" t="s">
        <v>28</v>
      </c>
      <c r="X6735" s="5" t="s">
        <v>221</v>
      </c>
      <c r="Y6735" s="5" t="s">
        <v>2298</v>
      </c>
      <c r="Z6735" s="5" t="s">
        <v>60</v>
      </c>
      <c r="AA6735" s="4">
        <v>0.56000000000000005</v>
      </c>
      <c r="AB6735" s="1">
        <v>40030</v>
      </c>
      <c r="AC6735" s="1">
        <v>30555</v>
      </c>
      <c r="AD6735">
        <f t="shared" si="632"/>
        <v>1</v>
      </c>
      <c r="AE6735">
        <f t="shared" ca="1" si="633"/>
        <v>40</v>
      </c>
      <c r="AF6735" t="str">
        <f t="shared" ca="1" si="634"/>
        <v>18-64</v>
      </c>
      <c r="AG6735" s="3">
        <f t="shared" si="635"/>
        <v>2.5711735555555557</v>
      </c>
      <c r="AH6735" t="str">
        <f>_xlfn.IFNA(VLOOKUP(Sales_Transactions[[#This Row],[Order ID]],Returned_Items[#All],2,FALSE),"Not Returned")</f>
        <v>Not Returned</v>
      </c>
    </row>
    <row r="6736" spans="1:34" x14ac:dyDescent="0.25">
      <c r="A6736">
        <v>11748</v>
      </c>
      <c r="C6736" t="s">
        <v>2271</v>
      </c>
      <c r="D6736" s="2" t="str">
        <f>TEXT(MID(Sales_Transactions[[#This Row],[Order Date]],2,5),"d/m/yyy")</f>
        <v>3/6/2009</v>
      </c>
      <c r="E6736" s="2" t="str">
        <f>TEXT(MID(Sales_Transactions[[#This Row],[Order Date]],2,5),"d")</f>
        <v>3</v>
      </c>
      <c r="F6736" s="2" t="str">
        <f>TEXT(MID(Sales_Transactions[[#This Row],[Order Date]],2,5),"m")</f>
        <v>6</v>
      </c>
      <c r="G6736" s="2" t="str">
        <f>TEXT(MID(Sales_Transactions[[#This Row],[Order Date]],2,5),"yyy")</f>
        <v>2009</v>
      </c>
      <c r="H6736" s="2" t="str">
        <f>TEXT(MID(Sales_Transactions[[#This Row],[Order Date]],2,5),"yyy/m")</f>
        <v>2009/6</v>
      </c>
      <c r="I6736" t="s">
        <v>52</v>
      </c>
      <c r="J6736">
        <f t="shared" si="630"/>
        <v>1</v>
      </c>
      <c r="K6736" s="2">
        <v>23</v>
      </c>
      <c r="L6736" s="3">
        <v>3503.12</v>
      </c>
      <c r="M6736" s="4">
        <v>0.01</v>
      </c>
      <c r="N6736" s="5" t="s">
        <v>34</v>
      </c>
      <c r="O6736" s="3">
        <v>-168.14</v>
      </c>
      <c r="P6736" s="3">
        <v>145.97999999999999</v>
      </c>
      <c r="Q6736" s="3">
        <v>46.2</v>
      </c>
      <c r="R6736" s="5" t="s">
        <v>2224</v>
      </c>
      <c r="S6736" s="5" t="s">
        <v>2783</v>
      </c>
      <c r="T6736" s="5" t="str">
        <f t="shared" si="631"/>
        <v>Tamara Willingham</v>
      </c>
      <c r="U6736" t="s">
        <v>3490</v>
      </c>
      <c r="V6736" s="5" t="s">
        <v>47</v>
      </c>
      <c r="W6736" s="5" t="s">
        <v>57</v>
      </c>
      <c r="X6736" s="5" t="s">
        <v>107</v>
      </c>
      <c r="Y6736" s="5" t="s">
        <v>1641</v>
      </c>
      <c r="Z6736" s="5" t="s">
        <v>106</v>
      </c>
      <c r="AA6736" s="4">
        <v>0.69</v>
      </c>
      <c r="AB6736" s="1">
        <v>39967</v>
      </c>
      <c r="AC6736" s="1">
        <v>30135</v>
      </c>
      <c r="AD6736">
        <f t="shared" si="632"/>
        <v>0</v>
      </c>
      <c r="AE6736">
        <f t="shared" ca="1" si="633"/>
        <v>42</v>
      </c>
      <c r="AF6736" t="str">
        <f t="shared" ca="1" si="634"/>
        <v>18-64</v>
      </c>
      <c r="AG6736" s="3">
        <f t="shared" si="635"/>
        <v>8.3550174782608675</v>
      </c>
      <c r="AH6736" t="str">
        <f>_xlfn.IFNA(VLOOKUP(Sales_Transactions[[#This Row],[Order ID]],Returned_Items[#All],2,FALSE),"Not Returned")</f>
        <v>Returned</v>
      </c>
    </row>
    <row r="6737" spans="1:34" x14ac:dyDescent="0.25">
      <c r="A6737">
        <v>11780</v>
      </c>
      <c r="C6737" t="s">
        <v>409</v>
      </c>
      <c r="D6737" s="2" t="str">
        <f>TEXT(MID(Sales_Transactions[[#This Row],[Order Date]],2,5),"d/m/yyy")</f>
        <v>21/9/2010</v>
      </c>
      <c r="E6737" s="2" t="str">
        <f>TEXT(MID(Sales_Transactions[[#This Row],[Order Date]],2,5),"d")</f>
        <v>21</v>
      </c>
      <c r="F6737" s="2" t="str">
        <f>TEXT(MID(Sales_Transactions[[#This Row],[Order Date]],2,5),"m")</f>
        <v>9</v>
      </c>
      <c r="G6737" s="2" t="str">
        <f>TEXT(MID(Sales_Transactions[[#This Row],[Order Date]],2,5),"yyy")</f>
        <v>2010</v>
      </c>
      <c r="H6737" s="2" t="str">
        <f>TEXT(MID(Sales_Transactions[[#This Row],[Order Date]],2,5),"yyy/m")</f>
        <v>2010/9</v>
      </c>
      <c r="I6737" t="s">
        <v>101</v>
      </c>
      <c r="J6737">
        <f t="shared" si="630"/>
        <v>1</v>
      </c>
      <c r="K6737" s="2">
        <v>7</v>
      </c>
      <c r="L6737" s="3">
        <v>54.23</v>
      </c>
      <c r="M6737" s="4">
        <v>0.08</v>
      </c>
      <c r="N6737" s="5" t="s">
        <v>23</v>
      </c>
      <c r="O6737" s="3">
        <v>-16.46</v>
      </c>
      <c r="P6737" s="3">
        <v>7.28</v>
      </c>
      <c r="Q6737" s="3">
        <v>5.47</v>
      </c>
      <c r="R6737" s="5" t="s">
        <v>2662</v>
      </c>
      <c r="S6737" s="5" t="s">
        <v>2023</v>
      </c>
      <c r="T6737" s="5" t="str">
        <f t="shared" si="631"/>
        <v>Tom Prescott</v>
      </c>
      <c r="U6737" t="s">
        <v>3490</v>
      </c>
      <c r="V6737" s="5" t="s">
        <v>27</v>
      </c>
      <c r="W6737" s="5" t="s">
        <v>28</v>
      </c>
      <c r="X6737" s="5" t="s">
        <v>75</v>
      </c>
      <c r="Y6737" s="5" t="s">
        <v>3342</v>
      </c>
      <c r="Z6737" s="5" t="s">
        <v>43</v>
      </c>
      <c r="AA6737" s="4">
        <v>0.35</v>
      </c>
      <c r="AB6737" s="1">
        <v>40443</v>
      </c>
      <c r="AC6737" s="1">
        <v>29730</v>
      </c>
      <c r="AD6737">
        <f t="shared" si="632"/>
        <v>1</v>
      </c>
      <c r="AE6737">
        <f t="shared" ca="1" si="633"/>
        <v>43</v>
      </c>
      <c r="AF6737" t="str">
        <f t="shared" ca="1" si="634"/>
        <v>18-64</v>
      </c>
      <c r="AG6737" s="3">
        <f t="shared" si="635"/>
        <v>1.8205965714285715</v>
      </c>
      <c r="AH6737" t="str">
        <f>_xlfn.IFNA(VLOOKUP(Sales_Transactions[[#This Row],[Order ID]],Returned_Items[#All],2,FALSE),"Not Returned")</f>
        <v>Not Returned</v>
      </c>
    </row>
    <row r="6738" spans="1:34" x14ac:dyDescent="0.25">
      <c r="A6738">
        <v>12007</v>
      </c>
      <c r="C6738" t="s">
        <v>1909</v>
      </c>
      <c r="D6738" s="2" t="str">
        <f>TEXT(MID(Sales_Transactions[[#This Row],[Order Date]],2,5),"d/m/yyy")</f>
        <v>27/9/2009</v>
      </c>
      <c r="E6738" s="2" t="str">
        <f>TEXT(MID(Sales_Transactions[[#This Row],[Order Date]],2,5),"d")</f>
        <v>27</v>
      </c>
      <c r="F6738" s="2" t="str">
        <f>TEXT(MID(Sales_Transactions[[#This Row],[Order Date]],2,5),"m")</f>
        <v>9</v>
      </c>
      <c r="G6738" s="2" t="str">
        <f>TEXT(MID(Sales_Transactions[[#This Row],[Order Date]],2,5),"yyy")</f>
        <v>2009</v>
      </c>
      <c r="H6738" s="2" t="str">
        <f>TEXT(MID(Sales_Transactions[[#This Row],[Order Date]],2,5),"yyy/m")</f>
        <v>2009/9</v>
      </c>
      <c r="I6738" t="s">
        <v>52</v>
      </c>
      <c r="J6738">
        <f t="shared" si="630"/>
        <v>1</v>
      </c>
      <c r="K6738" s="2">
        <v>42</v>
      </c>
      <c r="L6738" s="3">
        <v>152.26</v>
      </c>
      <c r="M6738" s="4">
        <v>0.04</v>
      </c>
      <c r="N6738" s="5" t="s">
        <v>23</v>
      </c>
      <c r="O6738" s="3">
        <v>64.989999999999995</v>
      </c>
      <c r="P6738" s="3">
        <v>3.69</v>
      </c>
      <c r="Q6738" s="3">
        <v>0.5</v>
      </c>
      <c r="R6738" s="5" t="s">
        <v>2588</v>
      </c>
      <c r="S6738" s="5" t="s">
        <v>3522</v>
      </c>
      <c r="T6738" s="5" t="str">
        <f t="shared" si="631"/>
        <v>Victoria Pisteka</v>
      </c>
      <c r="U6738" t="s">
        <v>3490</v>
      </c>
      <c r="V6738" s="5" t="s">
        <v>47</v>
      </c>
      <c r="W6738" s="5" t="s">
        <v>28</v>
      </c>
      <c r="X6738" s="5" t="s">
        <v>115</v>
      </c>
      <c r="Y6738" s="5" t="s">
        <v>310</v>
      </c>
      <c r="Z6738" s="5" t="s">
        <v>43</v>
      </c>
      <c r="AA6738" s="4">
        <v>0.38</v>
      </c>
      <c r="AB6738" s="1">
        <v>40085</v>
      </c>
      <c r="AC6738" s="1">
        <v>29927</v>
      </c>
      <c r="AD6738">
        <f t="shared" si="632"/>
        <v>2</v>
      </c>
      <c r="AE6738">
        <f t="shared" ca="1" si="633"/>
        <v>42</v>
      </c>
      <c r="AF6738" t="str">
        <f t="shared" ca="1" si="634"/>
        <v>18-64</v>
      </c>
      <c r="AG6738" s="3">
        <f t="shared" si="635"/>
        <v>9.9726761904761901E-2</v>
      </c>
      <c r="AH6738" t="str">
        <f>_xlfn.IFNA(VLOOKUP(Sales_Transactions[[#This Row],[Order ID]],Returned_Items[#All],2,FALSE),"Not Returned")</f>
        <v>Not Returned</v>
      </c>
    </row>
    <row r="6739" spans="1:34" x14ac:dyDescent="0.25">
      <c r="A6739">
        <v>12039</v>
      </c>
      <c r="C6739" t="s">
        <v>2206</v>
      </c>
      <c r="D6739" s="2" t="str">
        <f>TEXT(MID(Sales_Transactions[[#This Row],[Order Date]],2,5),"d/m/yyy")</f>
        <v>16/6/2010</v>
      </c>
      <c r="E6739" s="2" t="str">
        <f>TEXT(MID(Sales_Transactions[[#This Row],[Order Date]],2,5),"d")</f>
        <v>16</v>
      </c>
      <c r="F6739" s="2" t="str">
        <f>TEXT(MID(Sales_Transactions[[#This Row],[Order Date]],2,5),"m")</f>
        <v>6</v>
      </c>
      <c r="G6739" s="2" t="str">
        <f>TEXT(MID(Sales_Transactions[[#This Row],[Order Date]],2,5),"yyy")</f>
        <v>2010</v>
      </c>
      <c r="H6739" s="2" t="str">
        <f>TEXT(MID(Sales_Transactions[[#This Row],[Order Date]],2,5),"yyy/m")</f>
        <v>2010/6</v>
      </c>
      <c r="I6739" t="s">
        <v>33</v>
      </c>
      <c r="J6739">
        <f t="shared" si="630"/>
        <v>4</v>
      </c>
      <c r="K6739" s="2">
        <v>13</v>
      </c>
      <c r="L6739" s="3">
        <v>2048.5680000000002</v>
      </c>
      <c r="M6739" s="4">
        <v>0.1</v>
      </c>
      <c r="N6739" s="5" t="s">
        <v>23</v>
      </c>
      <c r="O6739" s="3">
        <v>-259.99</v>
      </c>
      <c r="P6739" s="3">
        <v>205.99</v>
      </c>
      <c r="Q6739" s="3">
        <v>8.99</v>
      </c>
      <c r="R6739" s="5" t="s">
        <v>53</v>
      </c>
      <c r="S6739" s="5" t="s">
        <v>2614</v>
      </c>
      <c r="T6739" s="5" t="str">
        <f t="shared" si="631"/>
        <v>Carlos Meador</v>
      </c>
      <c r="U6739" t="s">
        <v>3490</v>
      </c>
      <c r="V6739" s="5" t="s">
        <v>47</v>
      </c>
      <c r="W6739" s="5" t="s">
        <v>48</v>
      </c>
      <c r="X6739" s="5" t="s">
        <v>49</v>
      </c>
      <c r="Y6739" s="5" t="s">
        <v>2589</v>
      </c>
      <c r="Z6739" s="5" t="s">
        <v>43</v>
      </c>
      <c r="AA6739" s="4">
        <v>0.56000000000000005</v>
      </c>
      <c r="AB6739" s="1">
        <v>40347</v>
      </c>
      <c r="AC6739" s="1">
        <v>17319</v>
      </c>
      <c r="AD6739">
        <f t="shared" si="632"/>
        <v>2</v>
      </c>
      <c r="AE6739">
        <f t="shared" ca="1" si="633"/>
        <v>77</v>
      </c>
      <c r="AF6739" t="str">
        <f t="shared" ca="1" si="634"/>
        <v>Over 65</v>
      </c>
      <c r="AG6739" s="3">
        <f t="shared" si="635"/>
        <v>16.521077692307692</v>
      </c>
      <c r="AH6739" t="str">
        <f>_xlfn.IFNA(VLOOKUP(Sales_Transactions[[#This Row],[Order ID]],Returned_Items[#All],2,FALSE),"Not Returned")</f>
        <v>Not Returned</v>
      </c>
    </row>
    <row r="6740" spans="1:34" x14ac:dyDescent="0.25">
      <c r="A6740">
        <v>12066</v>
      </c>
      <c r="C6740" t="s">
        <v>2493</v>
      </c>
      <c r="D6740" s="2" t="str">
        <f>TEXT(MID(Sales_Transactions[[#This Row],[Order Date]],2,5),"d/m/yyy")</f>
        <v>6/2/2011</v>
      </c>
      <c r="E6740" s="2" t="str">
        <f>TEXT(MID(Sales_Transactions[[#This Row],[Order Date]],2,5),"d")</f>
        <v>6</v>
      </c>
      <c r="F6740" s="2" t="str">
        <f>TEXT(MID(Sales_Transactions[[#This Row],[Order Date]],2,5),"m")</f>
        <v>2</v>
      </c>
      <c r="G6740" s="2" t="str">
        <f>TEXT(MID(Sales_Transactions[[#This Row],[Order Date]],2,5),"yyy")</f>
        <v>2011</v>
      </c>
      <c r="H6740" s="2" t="str">
        <f>TEXT(MID(Sales_Transactions[[#This Row],[Order Date]],2,5),"yyy/m")</f>
        <v>2011/2</v>
      </c>
      <c r="I6740" t="s">
        <v>78</v>
      </c>
      <c r="J6740">
        <f t="shared" si="630"/>
        <v>3</v>
      </c>
      <c r="K6740" s="2">
        <v>27</v>
      </c>
      <c r="L6740" s="3">
        <v>4442.049</v>
      </c>
      <c r="M6740" s="4">
        <v>0.1</v>
      </c>
      <c r="N6740" s="5" t="s">
        <v>23</v>
      </c>
      <c r="O6740" s="3">
        <v>720.95</v>
      </c>
      <c r="P6740" s="3">
        <v>200.99</v>
      </c>
      <c r="Q6740" s="3">
        <v>8.08</v>
      </c>
      <c r="R6740" s="5" t="s">
        <v>3110</v>
      </c>
      <c r="S6740" s="5" t="s">
        <v>3505</v>
      </c>
      <c r="T6740" s="5" t="str">
        <f t="shared" si="631"/>
        <v>Denny Ordway</v>
      </c>
      <c r="U6740" t="s">
        <v>3490</v>
      </c>
      <c r="V6740" s="5" t="s">
        <v>27</v>
      </c>
      <c r="W6740" s="5" t="s">
        <v>48</v>
      </c>
      <c r="X6740" s="5" t="s">
        <v>49</v>
      </c>
      <c r="Y6740" s="5" t="s">
        <v>321</v>
      </c>
      <c r="Z6740" s="5" t="s">
        <v>43</v>
      </c>
      <c r="AA6740" s="4">
        <v>0.59</v>
      </c>
      <c r="AB6740" s="1">
        <v>40581</v>
      </c>
      <c r="AC6740" s="1">
        <v>17324</v>
      </c>
      <c r="AD6740">
        <f t="shared" si="632"/>
        <v>1</v>
      </c>
      <c r="AE6740">
        <f t="shared" ca="1" si="633"/>
        <v>77</v>
      </c>
      <c r="AF6740" t="str">
        <f t="shared" ca="1" si="634"/>
        <v>Over 65</v>
      </c>
      <c r="AG6740" s="3">
        <f t="shared" si="635"/>
        <v>7.7358892592592605</v>
      </c>
      <c r="AH6740" t="str">
        <f>_xlfn.IFNA(VLOOKUP(Sales_Transactions[[#This Row],[Order ID]],Returned_Items[#All],2,FALSE),"Not Returned")</f>
        <v>Not Returned</v>
      </c>
    </row>
    <row r="6741" spans="1:34" x14ac:dyDescent="0.25">
      <c r="A6741">
        <v>12262</v>
      </c>
      <c r="C6741" t="s">
        <v>2428</v>
      </c>
      <c r="D6741" s="2" t="str">
        <f>TEXT(MID(Sales_Transactions[[#This Row],[Order Date]],2,5),"d/m/yyy")</f>
        <v>10/12/2011</v>
      </c>
      <c r="E6741" s="2" t="str">
        <f>TEXT(MID(Sales_Transactions[[#This Row],[Order Date]],2,5),"d")</f>
        <v>10</v>
      </c>
      <c r="F6741" s="2" t="str">
        <f>TEXT(MID(Sales_Transactions[[#This Row],[Order Date]],2,5),"m")</f>
        <v>12</v>
      </c>
      <c r="G6741" s="2" t="str">
        <f>TEXT(MID(Sales_Transactions[[#This Row],[Order Date]],2,5),"yyy")</f>
        <v>2011</v>
      </c>
      <c r="H6741" s="2" t="str">
        <f>TEXT(MID(Sales_Transactions[[#This Row],[Order Date]],2,5),"yyy/m")</f>
        <v>2011/12</v>
      </c>
      <c r="I6741" t="s">
        <v>22</v>
      </c>
      <c r="J6741">
        <f t="shared" si="630"/>
        <v>2</v>
      </c>
      <c r="K6741" s="2">
        <v>45</v>
      </c>
      <c r="L6741" s="3">
        <v>1212.9280000000001</v>
      </c>
      <c r="M6741" s="4">
        <v>0.02</v>
      </c>
      <c r="N6741" s="5" t="s">
        <v>34</v>
      </c>
      <c r="O6741" s="3">
        <v>-1460.77</v>
      </c>
      <c r="P6741" s="3">
        <v>31.76</v>
      </c>
      <c r="Q6741" s="3">
        <v>45.51</v>
      </c>
      <c r="R6741" s="5" t="s">
        <v>152</v>
      </c>
      <c r="S6741" s="5" t="s">
        <v>2781</v>
      </c>
      <c r="T6741" s="5" t="str">
        <f t="shared" si="631"/>
        <v>Julia Barnett</v>
      </c>
      <c r="U6741" t="s">
        <v>3490</v>
      </c>
      <c r="V6741" s="5" t="s">
        <v>74</v>
      </c>
      <c r="W6741" s="5" t="s">
        <v>57</v>
      </c>
      <c r="X6741" s="5" t="s">
        <v>107</v>
      </c>
      <c r="Y6741" s="5" t="s">
        <v>1032</v>
      </c>
      <c r="Z6741" s="5" t="s">
        <v>106</v>
      </c>
      <c r="AA6741" s="4">
        <v>0.65</v>
      </c>
      <c r="AB6741" s="1">
        <v>40892</v>
      </c>
      <c r="AC6741" s="1">
        <v>24056</v>
      </c>
      <c r="AD6741">
        <f t="shared" si="632"/>
        <v>5</v>
      </c>
      <c r="AE6741">
        <f t="shared" ca="1" si="633"/>
        <v>58</v>
      </c>
      <c r="AF6741" t="str">
        <f t="shared" ca="1" si="634"/>
        <v>18-64</v>
      </c>
      <c r="AG6741" s="3">
        <f t="shared" si="635"/>
        <v>1.7169699555555555</v>
      </c>
      <c r="AH6741" t="str">
        <f>_xlfn.IFNA(VLOOKUP(Sales_Transactions[[#This Row],[Order ID]],Returned_Items[#All],2,FALSE),"Not Returned")</f>
        <v>Returned</v>
      </c>
    </row>
    <row r="6742" spans="1:34" x14ac:dyDescent="0.25">
      <c r="A6742">
        <v>12486</v>
      </c>
      <c r="C6742" t="s">
        <v>1191</v>
      </c>
      <c r="D6742" s="2" t="str">
        <f>TEXT(MID(Sales_Transactions[[#This Row],[Order Date]],2,5),"d/m/yyy")</f>
        <v>20/2/2011</v>
      </c>
      <c r="E6742" s="2" t="str">
        <f>TEXT(MID(Sales_Transactions[[#This Row],[Order Date]],2,5),"d")</f>
        <v>20</v>
      </c>
      <c r="F6742" s="2" t="str">
        <f>TEXT(MID(Sales_Transactions[[#This Row],[Order Date]],2,5),"m")</f>
        <v>2</v>
      </c>
      <c r="G6742" s="2" t="str">
        <f>TEXT(MID(Sales_Transactions[[#This Row],[Order Date]],2,5),"yyy")</f>
        <v>2011</v>
      </c>
      <c r="H6742" s="2" t="str">
        <f>TEXT(MID(Sales_Transactions[[#This Row],[Order Date]],2,5),"yyy/m")</f>
        <v>2011/2</v>
      </c>
      <c r="I6742" t="s">
        <v>33</v>
      </c>
      <c r="J6742">
        <f t="shared" si="630"/>
        <v>4</v>
      </c>
      <c r="K6742" s="2">
        <v>31</v>
      </c>
      <c r="L6742" s="3">
        <v>3081.33</v>
      </c>
      <c r="M6742" s="4">
        <v>0.08</v>
      </c>
      <c r="N6742" s="5" t="s">
        <v>34</v>
      </c>
      <c r="O6742" s="3">
        <v>-1341.11</v>
      </c>
      <c r="P6742" s="3">
        <v>100.98</v>
      </c>
      <c r="Q6742" s="3">
        <v>57.38</v>
      </c>
      <c r="R6742" s="5" t="s">
        <v>2313</v>
      </c>
      <c r="S6742" s="5" t="s">
        <v>3524</v>
      </c>
      <c r="T6742" s="5" t="str">
        <f t="shared" si="631"/>
        <v>Dave Kipp</v>
      </c>
      <c r="U6742" t="s">
        <v>3490</v>
      </c>
      <c r="V6742" s="5" t="s">
        <v>47</v>
      </c>
      <c r="W6742" s="5" t="s">
        <v>57</v>
      </c>
      <c r="X6742" s="5" t="s">
        <v>104</v>
      </c>
      <c r="Y6742" s="5" t="s">
        <v>242</v>
      </c>
      <c r="Z6742" s="5" t="s">
        <v>106</v>
      </c>
      <c r="AA6742" s="4">
        <v>0.78</v>
      </c>
      <c r="AB6742" s="1">
        <v>40595</v>
      </c>
      <c r="AC6742" s="1">
        <v>23899</v>
      </c>
      <c r="AD6742">
        <f t="shared" si="632"/>
        <v>1</v>
      </c>
      <c r="AE6742">
        <f t="shared" ca="1" si="633"/>
        <v>59</v>
      </c>
      <c r="AF6742" t="str">
        <f t="shared" ca="1" si="634"/>
        <v>18-64</v>
      </c>
      <c r="AG6742" s="3">
        <f t="shared" si="635"/>
        <v>5.1057811612903228</v>
      </c>
      <c r="AH6742" t="str">
        <f>_xlfn.IFNA(VLOOKUP(Sales_Transactions[[#This Row],[Order ID]],Returned_Items[#All],2,FALSE),"Not Returned")</f>
        <v>Not Returned</v>
      </c>
    </row>
    <row r="6743" spans="1:34" x14ac:dyDescent="0.25">
      <c r="A6743">
        <v>12486</v>
      </c>
      <c r="C6743" t="s">
        <v>1191</v>
      </c>
      <c r="D6743" s="2" t="str">
        <f>TEXT(MID(Sales_Transactions[[#This Row],[Order Date]],2,5),"d/m/yyy")</f>
        <v>20/2/2011</v>
      </c>
      <c r="E6743" s="2" t="str">
        <f>TEXT(MID(Sales_Transactions[[#This Row],[Order Date]],2,5),"d")</f>
        <v>20</v>
      </c>
      <c r="F6743" s="2" t="str">
        <f>TEXT(MID(Sales_Transactions[[#This Row],[Order Date]],2,5),"m")</f>
        <v>2</v>
      </c>
      <c r="G6743" s="2" t="str">
        <f>TEXT(MID(Sales_Transactions[[#This Row],[Order Date]],2,5),"yyy")</f>
        <v>2011</v>
      </c>
      <c r="H6743" s="2" t="str">
        <f>TEXT(MID(Sales_Transactions[[#This Row],[Order Date]],2,5),"yyy/m")</f>
        <v>2011/2</v>
      </c>
      <c r="I6743" t="s">
        <v>33</v>
      </c>
      <c r="J6743">
        <f t="shared" si="630"/>
        <v>4</v>
      </c>
      <c r="K6743" s="2">
        <v>42</v>
      </c>
      <c r="L6743" s="3">
        <v>1692.56</v>
      </c>
      <c r="M6743" s="4">
        <v>0.04</v>
      </c>
      <c r="N6743" s="5" t="s">
        <v>23</v>
      </c>
      <c r="O6743" s="3">
        <v>275.5</v>
      </c>
      <c r="P6743" s="3">
        <v>40.98</v>
      </c>
      <c r="Q6743" s="3">
        <v>7.2</v>
      </c>
      <c r="R6743" s="5" t="s">
        <v>2313</v>
      </c>
      <c r="S6743" s="5" t="s">
        <v>3524</v>
      </c>
      <c r="T6743" s="5" t="str">
        <f t="shared" si="631"/>
        <v>Dave Kipp</v>
      </c>
      <c r="U6743" t="s">
        <v>3490</v>
      </c>
      <c r="V6743" s="5" t="s">
        <v>47</v>
      </c>
      <c r="W6743" s="5" t="s">
        <v>28</v>
      </c>
      <c r="X6743" s="5" t="s">
        <v>38</v>
      </c>
      <c r="Y6743" s="5" t="s">
        <v>3118</v>
      </c>
      <c r="Z6743" s="5" t="s">
        <v>43</v>
      </c>
      <c r="AA6743" s="4">
        <v>0.6</v>
      </c>
      <c r="AB6743" s="1">
        <v>40595</v>
      </c>
      <c r="AC6743" s="1">
        <v>23813</v>
      </c>
      <c r="AD6743">
        <f t="shared" si="632"/>
        <v>1</v>
      </c>
      <c r="AE6743">
        <f t="shared" ca="1" si="633"/>
        <v>59</v>
      </c>
      <c r="AF6743" t="str">
        <f t="shared" ca="1" si="634"/>
        <v>18-64</v>
      </c>
      <c r="AG6743" s="3">
        <f t="shared" si="635"/>
        <v>1.1467525714285713</v>
      </c>
      <c r="AH6743" t="str">
        <f>_xlfn.IFNA(VLOOKUP(Sales_Transactions[[#This Row],[Order ID]],Returned_Items[#All],2,FALSE),"Not Returned")</f>
        <v>Not Returned</v>
      </c>
    </row>
    <row r="6744" spans="1:34" x14ac:dyDescent="0.25">
      <c r="A6744">
        <v>12580</v>
      </c>
      <c r="C6744" t="s">
        <v>2357</v>
      </c>
      <c r="D6744" s="2" t="str">
        <f>TEXT(MID(Sales_Transactions[[#This Row],[Order Date]],2,5),"d/m/yyy")</f>
        <v>13/1/2010</v>
      </c>
      <c r="E6744" s="2" t="str">
        <f>TEXT(MID(Sales_Transactions[[#This Row],[Order Date]],2,5),"d")</f>
        <v>13</v>
      </c>
      <c r="F6744" s="2" t="str">
        <f>TEXT(MID(Sales_Transactions[[#This Row],[Order Date]],2,5),"m")</f>
        <v>1</v>
      </c>
      <c r="G6744" s="2" t="str">
        <f>TEXT(MID(Sales_Transactions[[#This Row],[Order Date]],2,5),"yyy")</f>
        <v>2010</v>
      </c>
      <c r="H6744" s="2" t="str">
        <f>TEXT(MID(Sales_Transactions[[#This Row],[Order Date]],2,5),"yyy/m")</f>
        <v>2010/1</v>
      </c>
      <c r="I6744" t="s">
        <v>22</v>
      </c>
      <c r="J6744">
        <f t="shared" si="630"/>
        <v>2</v>
      </c>
      <c r="K6744" s="2">
        <v>50</v>
      </c>
      <c r="L6744" s="3">
        <v>8038.08</v>
      </c>
      <c r="M6744" s="4">
        <v>0.1</v>
      </c>
      <c r="N6744" s="5" t="s">
        <v>23</v>
      </c>
      <c r="O6744" s="3">
        <v>2821.41</v>
      </c>
      <c r="P6744" s="3">
        <v>172.99</v>
      </c>
      <c r="Q6744" s="3">
        <v>19.989999999999998</v>
      </c>
      <c r="R6744" s="5" t="s">
        <v>2313</v>
      </c>
      <c r="S6744" s="5" t="s">
        <v>2747</v>
      </c>
      <c r="T6744" s="5" t="str">
        <f t="shared" si="631"/>
        <v>Dave Poirier</v>
      </c>
      <c r="U6744" t="s">
        <v>3490</v>
      </c>
      <c r="V6744" s="5" t="s">
        <v>27</v>
      </c>
      <c r="W6744" s="5" t="s">
        <v>28</v>
      </c>
      <c r="X6744" s="5" t="s">
        <v>41</v>
      </c>
      <c r="Y6744" s="5" t="s">
        <v>1040</v>
      </c>
      <c r="Z6744" s="5" t="s">
        <v>43</v>
      </c>
      <c r="AA6744" s="4">
        <v>0.39</v>
      </c>
      <c r="AB6744" s="1">
        <v>40193</v>
      </c>
      <c r="AC6744" s="1">
        <v>23865</v>
      </c>
      <c r="AD6744">
        <f t="shared" si="632"/>
        <v>2</v>
      </c>
      <c r="AE6744">
        <f t="shared" ca="1" si="633"/>
        <v>59</v>
      </c>
      <c r="AF6744" t="str">
        <f t="shared" ca="1" si="634"/>
        <v>18-64</v>
      </c>
      <c r="AG6744" s="3">
        <f t="shared" si="635"/>
        <v>3.8561402000000005</v>
      </c>
      <c r="AH6744" t="str">
        <f>_xlfn.IFNA(VLOOKUP(Sales_Transactions[[#This Row],[Order ID]],Returned_Items[#All],2,FALSE),"Not Returned")</f>
        <v>Returned</v>
      </c>
    </row>
    <row r="6745" spans="1:34" x14ac:dyDescent="0.25">
      <c r="A6745">
        <v>12612</v>
      </c>
      <c r="C6745" t="s">
        <v>1566</v>
      </c>
      <c r="D6745" s="2" t="str">
        <f>TEXT(MID(Sales_Transactions[[#This Row],[Order Date]],2,5),"d/m/yyy")</f>
        <v>21/12/2010</v>
      </c>
      <c r="E6745" s="2" t="str">
        <f>TEXT(MID(Sales_Transactions[[#This Row],[Order Date]],2,5),"d")</f>
        <v>21</v>
      </c>
      <c r="F6745" s="2" t="str">
        <f>TEXT(MID(Sales_Transactions[[#This Row],[Order Date]],2,5),"m")</f>
        <v>12</v>
      </c>
      <c r="G6745" s="2" t="str">
        <f>TEXT(MID(Sales_Transactions[[#This Row],[Order Date]],2,5),"yyy")</f>
        <v>2010</v>
      </c>
      <c r="H6745" s="2" t="str">
        <f>TEXT(MID(Sales_Transactions[[#This Row],[Order Date]],2,5),"yyy/m")</f>
        <v>2010/12</v>
      </c>
      <c r="I6745" t="s">
        <v>22</v>
      </c>
      <c r="J6745">
        <f t="shared" si="630"/>
        <v>2</v>
      </c>
      <c r="K6745" s="2">
        <v>29</v>
      </c>
      <c r="L6745" s="3">
        <v>2360.98</v>
      </c>
      <c r="M6745" s="4">
        <v>0.02</v>
      </c>
      <c r="N6745" s="5" t="s">
        <v>23</v>
      </c>
      <c r="O6745" s="3">
        <v>611.92999999999995</v>
      </c>
      <c r="P6745" s="3">
        <v>78.650000000000006</v>
      </c>
      <c r="Q6745" s="3">
        <v>13.99</v>
      </c>
      <c r="R6745" s="5" t="s">
        <v>152</v>
      </c>
      <c r="S6745" s="5" t="s">
        <v>2781</v>
      </c>
      <c r="T6745" s="5" t="str">
        <f t="shared" si="631"/>
        <v>Julia Barnett</v>
      </c>
      <c r="U6745" t="s">
        <v>3490</v>
      </c>
      <c r="V6745" s="5" t="s">
        <v>74</v>
      </c>
      <c r="W6745" s="5" t="s">
        <v>28</v>
      </c>
      <c r="X6745" s="5" t="s">
        <v>38</v>
      </c>
      <c r="Y6745" s="5" t="s">
        <v>829</v>
      </c>
      <c r="Z6745" s="5" t="s">
        <v>56</v>
      </c>
      <c r="AA6745" s="4">
        <v>0.52</v>
      </c>
      <c r="AB6745" s="1">
        <v>40533</v>
      </c>
      <c r="AC6745" s="1">
        <v>23999</v>
      </c>
      <c r="AD6745">
        <f t="shared" si="632"/>
        <v>0</v>
      </c>
      <c r="AE6745">
        <f t="shared" ca="1" si="633"/>
        <v>58</v>
      </c>
      <c r="AF6745" t="str">
        <f t="shared" ca="1" si="634"/>
        <v>18-64</v>
      </c>
      <c r="AG6745" s="3">
        <f t="shared" si="635"/>
        <v>3.193940344827586</v>
      </c>
      <c r="AH6745" t="str">
        <f>_xlfn.IFNA(VLOOKUP(Sales_Transactions[[#This Row],[Order ID]],Returned_Items[#All],2,FALSE),"Not Returned")</f>
        <v>Not Returned</v>
      </c>
    </row>
    <row r="6746" spans="1:34" x14ac:dyDescent="0.25">
      <c r="A6746">
        <v>12612</v>
      </c>
      <c r="C6746" t="s">
        <v>1566</v>
      </c>
      <c r="D6746" s="2" t="str">
        <f>TEXT(MID(Sales_Transactions[[#This Row],[Order Date]],2,5),"d/m/yyy")</f>
        <v>21/12/2010</v>
      </c>
      <c r="E6746" s="2" t="str">
        <f>TEXT(MID(Sales_Transactions[[#This Row],[Order Date]],2,5),"d")</f>
        <v>21</v>
      </c>
      <c r="F6746" s="2" t="str">
        <f>TEXT(MID(Sales_Transactions[[#This Row],[Order Date]],2,5),"m")</f>
        <v>12</v>
      </c>
      <c r="G6746" s="2" t="str">
        <f>TEXT(MID(Sales_Transactions[[#This Row],[Order Date]],2,5),"yyy")</f>
        <v>2010</v>
      </c>
      <c r="H6746" s="2" t="str">
        <f>TEXT(MID(Sales_Transactions[[#This Row],[Order Date]],2,5),"yyy/m")</f>
        <v>2010/12</v>
      </c>
      <c r="I6746" t="s">
        <v>22</v>
      </c>
      <c r="J6746">
        <f t="shared" si="630"/>
        <v>2</v>
      </c>
      <c r="K6746" s="2">
        <v>49</v>
      </c>
      <c r="L6746" s="3">
        <v>182.2</v>
      </c>
      <c r="M6746" s="4">
        <v>0.09</v>
      </c>
      <c r="N6746" s="5" t="s">
        <v>67</v>
      </c>
      <c r="O6746" s="3">
        <v>82.21</v>
      </c>
      <c r="P6746" s="3">
        <v>3.75</v>
      </c>
      <c r="Q6746" s="3">
        <v>0.5</v>
      </c>
      <c r="R6746" s="5" t="s">
        <v>152</v>
      </c>
      <c r="S6746" s="5" t="s">
        <v>2781</v>
      </c>
      <c r="T6746" s="5" t="str">
        <f t="shared" si="631"/>
        <v>Julia Barnett</v>
      </c>
      <c r="U6746" t="s">
        <v>3490</v>
      </c>
      <c r="V6746" s="5" t="s">
        <v>74</v>
      </c>
      <c r="W6746" s="5" t="s">
        <v>28</v>
      </c>
      <c r="X6746" s="5" t="s">
        <v>115</v>
      </c>
      <c r="Y6746" s="5" t="s">
        <v>1679</v>
      </c>
      <c r="Z6746" s="5" t="s">
        <v>43</v>
      </c>
      <c r="AA6746" s="4">
        <v>0.37</v>
      </c>
      <c r="AB6746" s="1">
        <v>40538</v>
      </c>
      <c r="AC6746" s="1">
        <v>23910</v>
      </c>
      <c r="AD6746">
        <f t="shared" si="632"/>
        <v>5</v>
      </c>
      <c r="AE6746">
        <f t="shared" ca="1" si="633"/>
        <v>59</v>
      </c>
      <c r="AF6746" t="str">
        <f t="shared" ca="1" si="634"/>
        <v>18-64</v>
      </c>
      <c r="AG6746" s="3">
        <f t="shared" si="635"/>
        <v>8.6665816326530615E-2</v>
      </c>
      <c r="AH6746" t="str">
        <f>_xlfn.IFNA(VLOOKUP(Sales_Transactions[[#This Row],[Order ID]],Returned_Items[#All],2,FALSE),"Not Returned")</f>
        <v>Not Returned</v>
      </c>
    </row>
    <row r="6747" spans="1:34" x14ac:dyDescent="0.25">
      <c r="A6747">
        <v>12706</v>
      </c>
      <c r="C6747" t="s">
        <v>1701</v>
      </c>
      <c r="D6747" s="2" t="str">
        <f>TEXT(MID(Sales_Transactions[[#This Row],[Order Date]],2,5),"d/m/yyy")</f>
        <v>20/11/2009</v>
      </c>
      <c r="E6747" s="2" t="str">
        <f>TEXT(MID(Sales_Transactions[[#This Row],[Order Date]],2,5),"d")</f>
        <v>20</v>
      </c>
      <c r="F6747" s="2" t="str">
        <f>TEXT(MID(Sales_Transactions[[#This Row],[Order Date]],2,5),"m")</f>
        <v>11</v>
      </c>
      <c r="G6747" s="2" t="str">
        <f>TEXT(MID(Sales_Transactions[[#This Row],[Order Date]],2,5),"yyy")</f>
        <v>2009</v>
      </c>
      <c r="H6747" s="2" t="str">
        <f>TEXT(MID(Sales_Transactions[[#This Row],[Order Date]],2,5),"yyy/m")</f>
        <v>2009/11</v>
      </c>
      <c r="I6747" t="s">
        <v>101</v>
      </c>
      <c r="J6747">
        <f t="shared" si="630"/>
        <v>1</v>
      </c>
      <c r="K6747" s="2">
        <v>46</v>
      </c>
      <c r="L6747" s="3">
        <v>2494.69</v>
      </c>
      <c r="M6747" s="4">
        <v>0.09</v>
      </c>
      <c r="N6747" s="5" t="s">
        <v>34</v>
      </c>
      <c r="O6747" s="3">
        <v>-937.06</v>
      </c>
      <c r="P6747" s="3">
        <v>58.14</v>
      </c>
      <c r="Q6747" s="3">
        <v>36.61</v>
      </c>
      <c r="R6747" s="5" t="s">
        <v>2313</v>
      </c>
      <c r="S6747" s="5" t="s">
        <v>3524</v>
      </c>
      <c r="T6747" s="5" t="str">
        <f t="shared" si="631"/>
        <v>Dave Kipp</v>
      </c>
      <c r="U6747" t="s">
        <v>3490</v>
      </c>
      <c r="V6747" s="5" t="s">
        <v>47</v>
      </c>
      <c r="W6747" s="5" t="s">
        <v>57</v>
      </c>
      <c r="X6747" s="5" t="s">
        <v>104</v>
      </c>
      <c r="Y6747" s="5" t="s">
        <v>363</v>
      </c>
      <c r="Z6747" s="5" t="s">
        <v>106</v>
      </c>
      <c r="AA6747" s="4">
        <v>0.61</v>
      </c>
      <c r="AB6747" s="1">
        <v>40138</v>
      </c>
      <c r="AC6747" s="1">
        <v>23390</v>
      </c>
      <c r="AD6747">
        <f t="shared" si="632"/>
        <v>1</v>
      </c>
      <c r="AE6747">
        <f t="shared" ca="1" si="633"/>
        <v>60</v>
      </c>
      <c r="AF6747" t="str">
        <f t="shared" ca="1" si="634"/>
        <v>18-64</v>
      </c>
      <c r="AG6747" s="3">
        <f t="shared" si="635"/>
        <v>2.0586450869565218</v>
      </c>
      <c r="AH6747" t="str">
        <f>_xlfn.IFNA(VLOOKUP(Sales_Transactions[[#This Row],[Order ID]],Returned_Items[#All],2,FALSE),"Not Returned")</f>
        <v>Returned</v>
      </c>
    </row>
    <row r="6748" spans="1:34" x14ac:dyDescent="0.25">
      <c r="A6748">
        <v>12708</v>
      </c>
      <c r="C6748" t="s">
        <v>2133</v>
      </c>
      <c r="D6748" s="2" t="str">
        <f>TEXT(MID(Sales_Transactions[[#This Row],[Order Date]],2,5),"d/m/yyy")</f>
        <v>7/1/2010</v>
      </c>
      <c r="E6748" s="2" t="str">
        <f>TEXT(MID(Sales_Transactions[[#This Row],[Order Date]],2,5),"d")</f>
        <v>7</v>
      </c>
      <c r="F6748" s="2" t="str">
        <f>TEXT(MID(Sales_Transactions[[#This Row],[Order Date]],2,5),"m")</f>
        <v>1</v>
      </c>
      <c r="G6748" s="2" t="str">
        <f>TEXT(MID(Sales_Transactions[[#This Row],[Order Date]],2,5),"yyy")</f>
        <v>2010</v>
      </c>
      <c r="H6748" s="2" t="str">
        <f>TEXT(MID(Sales_Transactions[[#This Row],[Order Date]],2,5),"yyy/m")</f>
        <v>2010/1</v>
      </c>
      <c r="I6748" t="s">
        <v>22</v>
      </c>
      <c r="J6748">
        <f t="shared" si="630"/>
        <v>2</v>
      </c>
      <c r="K6748" s="2">
        <v>44</v>
      </c>
      <c r="L6748" s="3">
        <v>159.41</v>
      </c>
      <c r="M6748" s="4">
        <v>0</v>
      </c>
      <c r="N6748" s="5" t="s">
        <v>67</v>
      </c>
      <c r="O6748" s="3">
        <v>34.68</v>
      </c>
      <c r="P6748" s="3">
        <v>3.28</v>
      </c>
      <c r="Q6748" s="3">
        <v>0.98</v>
      </c>
      <c r="R6748" s="5" t="s">
        <v>2663</v>
      </c>
      <c r="S6748" s="5" t="s">
        <v>2664</v>
      </c>
      <c r="T6748" s="5" t="str">
        <f t="shared" si="631"/>
        <v>Yana Sorensen</v>
      </c>
      <c r="U6748" t="s">
        <v>3490</v>
      </c>
      <c r="V6748" s="5" t="s">
        <v>47</v>
      </c>
      <c r="W6748" s="5" t="s">
        <v>28</v>
      </c>
      <c r="X6748" s="5" t="s">
        <v>124</v>
      </c>
      <c r="Y6748" s="5" t="s">
        <v>2773</v>
      </c>
      <c r="Z6748" s="5" t="s">
        <v>84</v>
      </c>
      <c r="AA6748" s="4">
        <v>0.52</v>
      </c>
      <c r="AB6748" s="1">
        <v>40190</v>
      </c>
      <c r="AC6748" s="1">
        <v>23540</v>
      </c>
      <c r="AD6748">
        <f t="shared" si="632"/>
        <v>5</v>
      </c>
      <c r="AE6748">
        <f t="shared" ca="1" si="633"/>
        <v>60</v>
      </c>
      <c r="AF6748" t="str">
        <f t="shared" ca="1" si="634"/>
        <v>18-64</v>
      </c>
      <c r="AG6748" s="3">
        <f t="shared" si="635"/>
        <v>9.6818181818181817E-2</v>
      </c>
      <c r="AH6748" t="str">
        <f>_xlfn.IFNA(VLOOKUP(Sales_Transactions[[#This Row],[Order ID]],Returned_Items[#All],2,FALSE),"Not Returned")</f>
        <v>Not Returned</v>
      </c>
    </row>
    <row r="6749" spans="1:34" x14ac:dyDescent="0.25">
      <c r="A6749">
        <v>12930</v>
      </c>
      <c r="C6749" t="s">
        <v>2943</v>
      </c>
      <c r="D6749" s="2" t="str">
        <f>TEXT(MID(Sales_Transactions[[#This Row],[Order Date]],2,5),"d/m/yyy")</f>
        <v>24/11/2011</v>
      </c>
      <c r="E6749" s="2" t="str">
        <f>TEXT(MID(Sales_Transactions[[#This Row],[Order Date]],2,5),"d")</f>
        <v>24</v>
      </c>
      <c r="F6749" s="2" t="str">
        <f>TEXT(MID(Sales_Transactions[[#This Row],[Order Date]],2,5),"m")</f>
        <v>11</v>
      </c>
      <c r="G6749" s="2" t="str">
        <f>TEXT(MID(Sales_Transactions[[#This Row],[Order Date]],2,5),"yyy")</f>
        <v>2011</v>
      </c>
      <c r="H6749" s="2" t="str">
        <f>TEXT(MID(Sales_Transactions[[#This Row],[Order Date]],2,5),"yyy/m")</f>
        <v>2011/11</v>
      </c>
      <c r="I6749" t="s">
        <v>33</v>
      </c>
      <c r="J6749">
        <f t="shared" si="630"/>
        <v>4</v>
      </c>
      <c r="K6749" s="2">
        <v>49</v>
      </c>
      <c r="L6749" s="3">
        <v>1147.6400000000001</v>
      </c>
      <c r="M6749" s="4">
        <v>0.06</v>
      </c>
      <c r="N6749" s="5" t="s">
        <v>23</v>
      </c>
      <c r="O6749" s="3">
        <v>261.87</v>
      </c>
      <c r="P6749" s="3">
        <v>22.98</v>
      </c>
      <c r="Q6749" s="3">
        <v>4.5</v>
      </c>
      <c r="R6749" s="5" t="s">
        <v>136</v>
      </c>
      <c r="S6749" s="5" t="s">
        <v>1952</v>
      </c>
      <c r="T6749" s="5" t="str">
        <f t="shared" si="631"/>
        <v>Grant Thornton</v>
      </c>
      <c r="U6749" t="s">
        <v>3490</v>
      </c>
      <c r="V6749" s="5" t="s">
        <v>47</v>
      </c>
      <c r="W6749" s="5" t="s">
        <v>28</v>
      </c>
      <c r="X6749" s="5" t="s">
        <v>38</v>
      </c>
      <c r="Y6749" s="5" t="s">
        <v>2017</v>
      </c>
      <c r="Z6749" s="5" t="s">
        <v>43</v>
      </c>
      <c r="AA6749" s="4">
        <v>0.55000000000000004</v>
      </c>
      <c r="AB6749" s="1">
        <v>40872</v>
      </c>
      <c r="AC6749" s="1">
        <v>23700</v>
      </c>
      <c r="AD6749">
        <f t="shared" si="632"/>
        <v>1</v>
      </c>
      <c r="AE6749">
        <f t="shared" ca="1" si="633"/>
        <v>59</v>
      </c>
      <c r="AF6749" t="str">
        <f t="shared" ca="1" si="634"/>
        <v>18-64</v>
      </c>
      <c r="AG6749" s="3">
        <f t="shared" si="635"/>
        <v>0.56053493877551019</v>
      </c>
      <c r="AH6749" t="str">
        <f>_xlfn.IFNA(VLOOKUP(Sales_Transactions[[#This Row],[Order ID]],Returned_Items[#All],2,FALSE),"Not Returned")</f>
        <v>Not Returned</v>
      </c>
    </row>
    <row r="6750" spans="1:34" x14ac:dyDescent="0.25">
      <c r="A6750">
        <v>12965</v>
      </c>
      <c r="C6750" t="s">
        <v>1301</v>
      </c>
      <c r="D6750" s="2" t="str">
        <f>TEXT(MID(Sales_Transactions[[#This Row],[Order Date]],2,5),"d/m/yyy")</f>
        <v>25/6/2010</v>
      </c>
      <c r="E6750" s="2" t="str">
        <f>TEXT(MID(Sales_Transactions[[#This Row],[Order Date]],2,5),"d")</f>
        <v>25</v>
      </c>
      <c r="F6750" s="2" t="str">
        <f>TEXT(MID(Sales_Transactions[[#This Row],[Order Date]],2,5),"m")</f>
        <v>6</v>
      </c>
      <c r="G6750" s="2" t="str">
        <f>TEXT(MID(Sales_Transactions[[#This Row],[Order Date]],2,5),"yyy")</f>
        <v>2010</v>
      </c>
      <c r="H6750" s="2" t="str">
        <f>TEXT(MID(Sales_Transactions[[#This Row],[Order Date]],2,5),"yyy/m")</f>
        <v>2010/6</v>
      </c>
      <c r="I6750" t="s">
        <v>78</v>
      </c>
      <c r="J6750">
        <f t="shared" si="630"/>
        <v>3</v>
      </c>
      <c r="K6750" s="2">
        <v>7</v>
      </c>
      <c r="L6750" s="3">
        <v>44.74</v>
      </c>
      <c r="M6750" s="4">
        <v>0.04</v>
      </c>
      <c r="N6750" s="5" t="s">
        <v>23</v>
      </c>
      <c r="O6750" s="3">
        <v>-20.100000000000001</v>
      </c>
      <c r="P6750" s="3">
        <v>5.74</v>
      </c>
      <c r="Q6750" s="3">
        <v>5.01</v>
      </c>
      <c r="R6750" s="5" t="s">
        <v>2124</v>
      </c>
      <c r="S6750" s="5" t="s">
        <v>63</v>
      </c>
      <c r="T6750" s="5" t="str">
        <f t="shared" si="631"/>
        <v>Shirley Jackson</v>
      </c>
      <c r="U6750" t="s">
        <v>3490</v>
      </c>
      <c r="V6750" s="5" t="s">
        <v>47</v>
      </c>
      <c r="W6750" s="5" t="s">
        <v>28</v>
      </c>
      <c r="X6750" s="5" t="s">
        <v>41</v>
      </c>
      <c r="Y6750" s="5" t="s">
        <v>591</v>
      </c>
      <c r="Z6750" s="5" t="s">
        <v>43</v>
      </c>
      <c r="AA6750" s="4">
        <v>0.39</v>
      </c>
      <c r="AB6750" s="1">
        <v>40355</v>
      </c>
      <c r="AC6750" s="1">
        <v>23148</v>
      </c>
      <c r="AD6750">
        <f t="shared" si="632"/>
        <v>1</v>
      </c>
      <c r="AE6750">
        <f t="shared" ca="1" si="633"/>
        <v>61</v>
      </c>
      <c r="AF6750" t="str">
        <f t="shared" ca="1" si="634"/>
        <v>18-64</v>
      </c>
      <c r="AG6750" s="3">
        <f t="shared" si="635"/>
        <v>1.5353862857142855</v>
      </c>
      <c r="AH6750" t="str">
        <f>_xlfn.IFNA(VLOOKUP(Sales_Transactions[[#This Row],[Order ID]],Returned_Items[#All],2,FALSE),"Not Returned")</f>
        <v>Not Returned</v>
      </c>
    </row>
    <row r="6751" spans="1:34" x14ac:dyDescent="0.25">
      <c r="A6751">
        <v>12965</v>
      </c>
      <c r="C6751" t="s">
        <v>1301</v>
      </c>
      <c r="D6751" s="2" t="str">
        <f>TEXT(MID(Sales_Transactions[[#This Row],[Order Date]],2,5),"d/m/yyy")</f>
        <v>25/6/2010</v>
      </c>
      <c r="E6751" s="2" t="str">
        <f>TEXT(MID(Sales_Transactions[[#This Row],[Order Date]],2,5),"d")</f>
        <v>25</v>
      </c>
      <c r="F6751" s="2" t="str">
        <f>TEXT(MID(Sales_Transactions[[#This Row],[Order Date]],2,5),"m")</f>
        <v>6</v>
      </c>
      <c r="G6751" s="2" t="str">
        <f>TEXT(MID(Sales_Transactions[[#This Row],[Order Date]],2,5),"yyy")</f>
        <v>2010</v>
      </c>
      <c r="H6751" s="2" t="str">
        <f>TEXT(MID(Sales_Transactions[[#This Row],[Order Date]],2,5),"yyy/m")</f>
        <v>2010/6</v>
      </c>
      <c r="I6751" t="s">
        <v>78</v>
      </c>
      <c r="J6751">
        <f t="shared" si="630"/>
        <v>3</v>
      </c>
      <c r="K6751" s="2">
        <v>21</v>
      </c>
      <c r="L6751" s="3">
        <v>90.78</v>
      </c>
      <c r="M6751" s="4">
        <v>0.06</v>
      </c>
      <c r="N6751" s="5" t="s">
        <v>23</v>
      </c>
      <c r="O6751" s="3">
        <v>-71.84</v>
      </c>
      <c r="P6751" s="3">
        <v>4.24</v>
      </c>
      <c r="Q6751" s="3">
        <v>5.41</v>
      </c>
      <c r="R6751" s="5" t="s">
        <v>2124</v>
      </c>
      <c r="S6751" s="5" t="s">
        <v>63</v>
      </c>
      <c r="T6751" s="5" t="str">
        <f t="shared" si="631"/>
        <v>Shirley Jackson</v>
      </c>
      <c r="U6751" t="s">
        <v>3490</v>
      </c>
      <c r="V6751" s="5" t="s">
        <v>47</v>
      </c>
      <c r="W6751" s="5" t="s">
        <v>28</v>
      </c>
      <c r="X6751" s="5" t="s">
        <v>41</v>
      </c>
      <c r="Y6751" s="5" t="s">
        <v>1518</v>
      </c>
      <c r="Z6751" s="5" t="s">
        <v>43</v>
      </c>
      <c r="AA6751" s="4">
        <v>0.35</v>
      </c>
      <c r="AB6751" s="1">
        <v>40355</v>
      </c>
      <c r="AC6751" s="1">
        <v>23273</v>
      </c>
      <c r="AD6751">
        <f t="shared" si="632"/>
        <v>1</v>
      </c>
      <c r="AE6751">
        <f t="shared" ca="1" si="633"/>
        <v>60</v>
      </c>
      <c r="AF6751" t="str">
        <f t="shared" ca="1" si="634"/>
        <v>18-64</v>
      </c>
      <c r="AG6751" s="3">
        <f t="shared" si="635"/>
        <v>0.45940266666666668</v>
      </c>
      <c r="AH6751" t="str">
        <f>_xlfn.IFNA(VLOOKUP(Sales_Transactions[[#This Row],[Order ID]],Returned_Items[#All],2,FALSE),"Not Returned")</f>
        <v>Not Returned</v>
      </c>
    </row>
    <row r="6752" spans="1:34" x14ac:dyDescent="0.25">
      <c r="A6752">
        <v>13090</v>
      </c>
      <c r="C6752" t="s">
        <v>2812</v>
      </c>
      <c r="D6752" s="2" t="str">
        <f>TEXT(MID(Sales_Transactions[[#This Row],[Order Date]],2,5),"d/m/yyy")</f>
        <v>26/7/2010</v>
      </c>
      <c r="E6752" s="2" t="str">
        <f>TEXT(MID(Sales_Transactions[[#This Row],[Order Date]],2,5),"d")</f>
        <v>26</v>
      </c>
      <c r="F6752" s="2" t="str">
        <f>TEXT(MID(Sales_Transactions[[#This Row],[Order Date]],2,5),"m")</f>
        <v>7</v>
      </c>
      <c r="G6752" s="2" t="str">
        <f>TEXT(MID(Sales_Transactions[[#This Row],[Order Date]],2,5),"yyy")</f>
        <v>2010</v>
      </c>
      <c r="H6752" s="2" t="str">
        <f>TEXT(MID(Sales_Transactions[[#This Row],[Order Date]],2,5),"yyy/m")</f>
        <v>2010/7</v>
      </c>
      <c r="I6752" t="s">
        <v>52</v>
      </c>
      <c r="J6752">
        <f t="shared" si="630"/>
        <v>1</v>
      </c>
      <c r="K6752" s="2">
        <v>15</v>
      </c>
      <c r="L6752" s="3">
        <v>150.19999999999999</v>
      </c>
      <c r="M6752" s="4">
        <v>0.02</v>
      </c>
      <c r="N6752" s="5" t="s">
        <v>23</v>
      </c>
      <c r="O6752" s="3">
        <v>12.97</v>
      </c>
      <c r="P6752" s="3">
        <v>9.27</v>
      </c>
      <c r="Q6752" s="3">
        <v>4.3899999999999997</v>
      </c>
      <c r="R6752" s="5" t="s">
        <v>1789</v>
      </c>
      <c r="S6752" s="5" t="s">
        <v>3525</v>
      </c>
      <c r="T6752" s="5" t="str">
        <f t="shared" si="631"/>
        <v>David Bremer</v>
      </c>
      <c r="U6752" t="s">
        <v>3490</v>
      </c>
      <c r="V6752" s="5" t="s">
        <v>47</v>
      </c>
      <c r="W6752" s="5" t="s">
        <v>28</v>
      </c>
      <c r="X6752" s="5" t="s">
        <v>75</v>
      </c>
      <c r="Y6752" s="5" t="s">
        <v>656</v>
      </c>
      <c r="Z6752" s="5" t="s">
        <v>84</v>
      </c>
      <c r="AA6752" s="4">
        <v>0.38</v>
      </c>
      <c r="AB6752" s="1">
        <v>40386</v>
      </c>
      <c r="AC6752" s="1">
        <v>23338</v>
      </c>
      <c r="AD6752">
        <f t="shared" si="632"/>
        <v>1</v>
      </c>
      <c r="AE6752">
        <f t="shared" ca="1" si="633"/>
        <v>60</v>
      </c>
      <c r="AF6752" t="str">
        <f t="shared" ca="1" si="634"/>
        <v>18-64</v>
      </c>
      <c r="AG6752" s="3">
        <f t="shared" si="635"/>
        <v>0.91054306666666662</v>
      </c>
      <c r="AH6752" t="str">
        <f>_xlfn.IFNA(VLOOKUP(Sales_Transactions[[#This Row],[Order ID]],Returned_Items[#All],2,FALSE),"Not Returned")</f>
        <v>Not Returned</v>
      </c>
    </row>
    <row r="6753" spans="1:34" x14ac:dyDescent="0.25">
      <c r="A6753">
        <v>13157</v>
      </c>
      <c r="C6753" t="s">
        <v>1797</v>
      </c>
      <c r="D6753" s="2" t="str">
        <f>TEXT(MID(Sales_Transactions[[#This Row],[Order Date]],2,5),"d/m/yyy")</f>
        <v>11/2/2012</v>
      </c>
      <c r="E6753" s="2" t="str">
        <f>TEXT(MID(Sales_Transactions[[#This Row],[Order Date]],2,5),"d")</f>
        <v>11</v>
      </c>
      <c r="F6753" s="2" t="str">
        <f>TEXT(MID(Sales_Transactions[[#This Row],[Order Date]],2,5),"m")</f>
        <v>2</v>
      </c>
      <c r="G6753" s="2" t="str">
        <f>TEXT(MID(Sales_Transactions[[#This Row],[Order Date]],2,5),"yyy")</f>
        <v>2012</v>
      </c>
      <c r="H6753" s="2" t="str">
        <f>TEXT(MID(Sales_Transactions[[#This Row],[Order Date]],2,5),"yyy/m")</f>
        <v>2012/2</v>
      </c>
      <c r="I6753" t="s">
        <v>78</v>
      </c>
      <c r="J6753">
        <f t="shared" si="630"/>
        <v>3</v>
      </c>
      <c r="K6753" s="2">
        <v>2</v>
      </c>
      <c r="L6753" s="3">
        <v>38.93</v>
      </c>
      <c r="M6753" s="4">
        <v>7.0000000000000007E-2</v>
      </c>
      <c r="N6753" s="5" t="s">
        <v>23</v>
      </c>
      <c r="O6753" s="3">
        <v>-102.43</v>
      </c>
      <c r="P6753" s="3">
        <v>20.99</v>
      </c>
      <c r="Q6753" s="3">
        <v>4.8099999999999996</v>
      </c>
      <c r="R6753" s="5" t="s">
        <v>2727</v>
      </c>
      <c r="S6753" s="5" t="s">
        <v>2728</v>
      </c>
      <c r="T6753" s="5" t="str">
        <f t="shared" si="631"/>
        <v>Deanra Eno</v>
      </c>
      <c r="U6753" t="s">
        <v>3490</v>
      </c>
      <c r="V6753" s="5" t="s">
        <v>47</v>
      </c>
      <c r="W6753" s="5" t="s">
        <v>48</v>
      </c>
      <c r="X6753" s="5" t="s">
        <v>49</v>
      </c>
      <c r="Y6753" s="5" t="s">
        <v>1298</v>
      </c>
      <c r="Z6753" s="5" t="s">
        <v>56</v>
      </c>
      <c r="AA6753" s="4">
        <v>0.57999999999999996</v>
      </c>
      <c r="AB6753" s="1">
        <v>40951</v>
      </c>
      <c r="AC6753" s="1">
        <v>22932</v>
      </c>
      <c r="AD6753">
        <f t="shared" si="632"/>
        <v>1</v>
      </c>
      <c r="AE6753">
        <f t="shared" ca="1" si="633"/>
        <v>61</v>
      </c>
      <c r="AF6753" t="str">
        <f t="shared" ca="1" si="634"/>
        <v>18-64</v>
      </c>
      <c r="AG6753" s="3">
        <f t="shared" si="635"/>
        <v>12.892653499999998</v>
      </c>
      <c r="AH6753" t="str">
        <f>_xlfn.IFNA(VLOOKUP(Sales_Transactions[[#This Row],[Order ID]],Returned_Items[#All],2,FALSE),"Not Returned")</f>
        <v>Not Returned</v>
      </c>
    </row>
    <row r="6754" spans="1:34" x14ac:dyDescent="0.25">
      <c r="A6754">
        <v>13218</v>
      </c>
      <c r="C6754" t="s">
        <v>1982</v>
      </c>
      <c r="D6754" s="2" t="str">
        <f>TEXT(MID(Sales_Transactions[[#This Row],[Order Date]],2,5),"d/m/yyy")</f>
        <v>16/5/2009</v>
      </c>
      <c r="E6754" s="2" t="str">
        <f>TEXT(MID(Sales_Transactions[[#This Row],[Order Date]],2,5),"d")</f>
        <v>16</v>
      </c>
      <c r="F6754" s="2" t="str">
        <f>TEXT(MID(Sales_Transactions[[#This Row],[Order Date]],2,5),"m")</f>
        <v>5</v>
      </c>
      <c r="G6754" s="2" t="str">
        <f>TEXT(MID(Sales_Transactions[[#This Row],[Order Date]],2,5),"yyy")</f>
        <v>2009</v>
      </c>
      <c r="H6754" s="2" t="str">
        <f>TEXT(MID(Sales_Transactions[[#This Row],[Order Date]],2,5),"yyy/m")</f>
        <v>2009/5</v>
      </c>
      <c r="I6754" t="s">
        <v>33</v>
      </c>
      <c r="J6754">
        <f t="shared" si="630"/>
        <v>4</v>
      </c>
      <c r="K6754" s="2">
        <v>18</v>
      </c>
      <c r="L6754" s="3">
        <v>513.08000000000004</v>
      </c>
      <c r="M6754" s="4">
        <v>0.03</v>
      </c>
      <c r="N6754" s="5" t="s">
        <v>23</v>
      </c>
      <c r="O6754" s="3">
        <v>198.94</v>
      </c>
      <c r="P6754" s="3">
        <v>28.53</v>
      </c>
      <c r="Q6754" s="3">
        <v>1.49</v>
      </c>
      <c r="R6754" s="5" t="s">
        <v>2588</v>
      </c>
      <c r="S6754" s="5" t="s">
        <v>3522</v>
      </c>
      <c r="T6754" s="5" t="str">
        <f t="shared" si="631"/>
        <v>Victoria Pisteka</v>
      </c>
      <c r="U6754" t="s">
        <v>3490</v>
      </c>
      <c r="V6754" s="5" t="s">
        <v>47</v>
      </c>
      <c r="W6754" s="5" t="s">
        <v>28</v>
      </c>
      <c r="X6754" s="5" t="s">
        <v>41</v>
      </c>
      <c r="Y6754" s="5" t="s">
        <v>622</v>
      </c>
      <c r="Z6754" s="5" t="s">
        <v>43</v>
      </c>
      <c r="AA6754" s="4">
        <v>0.38</v>
      </c>
      <c r="AB6754" s="1">
        <v>39950</v>
      </c>
      <c r="AC6754" s="1">
        <v>22811</v>
      </c>
      <c r="AD6754">
        <f t="shared" si="632"/>
        <v>1</v>
      </c>
      <c r="AE6754">
        <f t="shared" ca="1" si="633"/>
        <v>62</v>
      </c>
      <c r="AF6754" t="str">
        <f t="shared" ca="1" si="634"/>
        <v>18-64</v>
      </c>
      <c r="AG6754" s="3">
        <f t="shared" si="635"/>
        <v>1.6673022777777777</v>
      </c>
      <c r="AH6754" t="str">
        <f>_xlfn.IFNA(VLOOKUP(Sales_Transactions[[#This Row],[Order ID]],Returned_Items[#All],2,FALSE),"Not Returned")</f>
        <v>Returned</v>
      </c>
    </row>
    <row r="6755" spans="1:34" x14ac:dyDescent="0.25">
      <c r="A6755">
        <v>13218</v>
      </c>
      <c r="C6755" t="s">
        <v>1982</v>
      </c>
      <c r="D6755" s="2" t="str">
        <f>TEXT(MID(Sales_Transactions[[#This Row],[Order Date]],2,5),"d/m/yyy")</f>
        <v>16/5/2009</v>
      </c>
      <c r="E6755" s="2" t="str">
        <f>TEXT(MID(Sales_Transactions[[#This Row],[Order Date]],2,5),"d")</f>
        <v>16</v>
      </c>
      <c r="F6755" s="2" t="str">
        <f>TEXT(MID(Sales_Transactions[[#This Row],[Order Date]],2,5),"m")</f>
        <v>5</v>
      </c>
      <c r="G6755" s="2" t="str">
        <f>TEXT(MID(Sales_Transactions[[#This Row],[Order Date]],2,5),"yyy")</f>
        <v>2009</v>
      </c>
      <c r="H6755" s="2" t="str">
        <f>TEXT(MID(Sales_Transactions[[#This Row],[Order Date]],2,5),"yyy/m")</f>
        <v>2009/5</v>
      </c>
      <c r="I6755" t="s">
        <v>33</v>
      </c>
      <c r="J6755">
        <f t="shared" si="630"/>
        <v>4</v>
      </c>
      <c r="K6755" s="2">
        <v>16</v>
      </c>
      <c r="L6755" s="3">
        <v>98.8</v>
      </c>
      <c r="M6755" s="4">
        <v>7.0000000000000007E-2</v>
      </c>
      <c r="N6755" s="5" t="s">
        <v>23</v>
      </c>
      <c r="O6755" s="3">
        <v>-62</v>
      </c>
      <c r="P6755" s="3">
        <v>5.98</v>
      </c>
      <c r="Q6755" s="3">
        <v>7.15</v>
      </c>
      <c r="R6755" s="5" t="s">
        <v>2588</v>
      </c>
      <c r="S6755" s="5" t="s">
        <v>3522</v>
      </c>
      <c r="T6755" s="5" t="str">
        <f t="shared" si="631"/>
        <v>Victoria Pisteka</v>
      </c>
      <c r="U6755" t="s">
        <v>3490</v>
      </c>
      <c r="V6755" s="5" t="s">
        <v>47</v>
      </c>
      <c r="W6755" s="5" t="s">
        <v>28</v>
      </c>
      <c r="X6755" s="5" t="s">
        <v>75</v>
      </c>
      <c r="Y6755" s="5" t="s">
        <v>2552</v>
      </c>
      <c r="Z6755" s="5" t="s">
        <v>43</v>
      </c>
      <c r="AA6755" s="4">
        <v>0.36</v>
      </c>
      <c r="AB6755" s="1">
        <v>39951</v>
      </c>
      <c r="AC6755" s="1">
        <v>23482</v>
      </c>
      <c r="AD6755">
        <f t="shared" si="632"/>
        <v>2</v>
      </c>
      <c r="AE6755">
        <f t="shared" ca="1" si="633"/>
        <v>60</v>
      </c>
      <c r="AF6755" t="str">
        <f t="shared" ca="1" si="634"/>
        <v>18-64</v>
      </c>
      <c r="AG6755" s="3">
        <f t="shared" si="635"/>
        <v>0.82036337500000012</v>
      </c>
      <c r="AH6755" t="str">
        <f>_xlfn.IFNA(VLOOKUP(Sales_Transactions[[#This Row],[Order ID]],Returned_Items[#All],2,FALSE),"Not Returned")</f>
        <v>Returned</v>
      </c>
    </row>
    <row r="6756" spans="1:34" x14ac:dyDescent="0.25">
      <c r="A6756">
        <v>13314</v>
      </c>
      <c r="C6756" t="s">
        <v>2613</v>
      </c>
      <c r="D6756" s="2" t="str">
        <f>TEXT(MID(Sales_Transactions[[#This Row],[Order Date]],2,5),"d/m/yyy")</f>
        <v>13/5/2009</v>
      </c>
      <c r="E6756" s="2" t="str">
        <f>TEXT(MID(Sales_Transactions[[#This Row],[Order Date]],2,5),"d")</f>
        <v>13</v>
      </c>
      <c r="F6756" s="2" t="str">
        <f>TEXT(MID(Sales_Transactions[[#This Row],[Order Date]],2,5),"m")</f>
        <v>5</v>
      </c>
      <c r="G6756" s="2" t="str">
        <f>TEXT(MID(Sales_Transactions[[#This Row],[Order Date]],2,5),"yyy")</f>
        <v>2009</v>
      </c>
      <c r="H6756" s="2" t="str">
        <f>TEXT(MID(Sales_Transactions[[#This Row],[Order Date]],2,5),"yyy/m")</f>
        <v>2009/5</v>
      </c>
      <c r="I6756" t="s">
        <v>33</v>
      </c>
      <c r="J6756">
        <f t="shared" si="630"/>
        <v>4</v>
      </c>
      <c r="K6756" s="2">
        <v>34</v>
      </c>
      <c r="L6756" s="3">
        <v>89.4</v>
      </c>
      <c r="M6756" s="4">
        <v>0.08</v>
      </c>
      <c r="N6756" s="5" t="s">
        <v>67</v>
      </c>
      <c r="O6756" s="3">
        <v>22.22</v>
      </c>
      <c r="P6756" s="3">
        <v>2.62</v>
      </c>
      <c r="Q6756" s="3">
        <v>0.8</v>
      </c>
      <c r="R6756" s="5" t="s">
        <v>906</v>
      </c>
      <c r="S6756" s="5" t="s">
        <v>2651</v>
      </c>
      <c r="T6756" s="5" t="str">
        <f t="shared" si="631"/>
        <v>Giulietta Dortch</v>
      </c>
      <c r="U6756" t="s">
        <v>3490</v>
      </c>
      <c r="V6756" s="5" t="s">
        <v>27</v>
      </c>
      <c r="W6756" s="5" t="s">
        <v>28</v>
      </c>
      <c r="X6756" s="5" t="s">
        <v>82</v>
      </c>
      <c r="Y6756" s="5" t="s">
        <v>1502</v>
      </c>
      <c r="Z6756" s="5" t="s">
        <v>84</v>
      </c>
      <c r="AA6756" s="4">
        <v>0.39</v>
      </c>
      <c r="AB6756" s="1">
        <v>39948</v>
      </c>
      <c r="AC6756" s="1">
        <v>23574</v>
      </c>
      <c r="AD6756">
        <f t="shared" si="632"/>
        <v>2</v>
      </c>
      <c r="AE6756">
        <f t="shared" ca="1" si="633"/>
        <v>60</v>
      </c>
      <c r="AF6756" t="str">
        <f t="shared" ca="1" si="634"/>
        <v>18-64</v>
      </c>
      <c r="AG6756" s="3">
        <f t="shared" si="635"/>
        <v>0.10052658823529412</v>
      </c>
      <c r="AH6756" t="str">
        <f>_xlfn.IFNA(VLOOKUP(Sales_Transactions[[#This Row],[Order ID]],Returned_Items[#All],2,FALSE),"Not Returned")</f>
        <v>Not Returned</v>
      </c>
    </row>
    <row r="6757" spans="1:34" x14ac:dyDescent="0.25">
      <c r="A6757">
        <v>13536</v>
      </c>
      <c r="C6757" t="s">
        <v>285</v>
      </c>
      <c r="D6757" s="2" t="str">
        <f>TEXT(MID(Sales_Transactions[[#This Row],[Order Date]],2,5),"d/m/yyy")</f>
        <v>18/8/2009</v>
      </c>
      <c r="E6757" s="2" t="str">
        <f>TEXT(MID(Sales_Transactions[[#This Row],[Order Date]],2,5),"d")</f>
        <v>18</v>
      </c>
      <c r="F6757" s="2" t="str">
        <f>TEXT(MID(Sales_Transactions[[#This Row],[Order Date]],2,5),"m")</f>
        <v>8</v>
      </c>
      <c r="G6757" s="2" t="str">
        <f>TEXT(MID(Sales_Transactions[[#This Row],[Order Date]],2,5),"yyy")</f>
        <v>2009</v>
      </c>
      <c r="H6757" s="2" t="str">
        <f>TEXT(MID(Sales_Transactions[[#This Row],[Order Date]],2,5),"yyy/m")</f>
        <v>2009/8</v>
      </c>
      <c r="I6757" t="s">
        <v>78</v>
      </c>
      <c r="J6757">
        <f t="shared" si="630"/>
        <v>3</v>
      </c>
      <c r="K6757" s="2">
        <v>23</v>
      </c>
      <c r="L6757" s="3">
        <v>123.15</v>
      </c>
      <c r="M6757" s="4">
        <v>0.05</v>
      </c>
      <c r="N6757" s="5" t="s">
        <v>23</v>
      </c>
      <c r="O6757" s="3">
        <v>22.98</v>
      </c>
      <c r="P6757" s="3">
        <v>5.18</v>
      </c>
      <c r="Q6757" s="3">
        <v>2.04</v>
      </c>
      <c r="R6757" s="5" t="s">
        <v>3403</v>
      </c>
      <c r="S6757" s="5" t="s">
        <v>3404</v>
      </c>
      <c r="T6757" s="5" t="str">
        <f t="shared" si="631"/>
        <v>Aleksandra Gannaway</v>
      </c>
      <c r="U6757" t="s">
        <v>3490</v>
      </c>
      <c r="V6757" s="5" t="s">
        <v>74</v>
      </c>
      <c r="W6757" s="5" t="s">
        <v>28</v>
      </c>
      <c r="X6757" s="5" t="s">
        <v>75</v>
      </c>
      <c r="Y6757" s="5" t="s">
        <v>642</v>
      </c>
      <c r="Z6757" s="5" t="s">
        <v>84</v>
      </c>
      <c r="AA6757" s="4">
        <v>0.36</v>
      </c>
      <c r="AB6757" s="1">
        <v>40045</v>
      </c>
      <c r="AC6757" s="1">
        <v>23393</v>
      </c>
      <c r="AD6757">
        <f t="shared" si="632"/>
        <v>2</v>
      </c>
      <c r="AE6757">
        <f t="shared" ca="1" si="633"/>
        <v>60</v>
      </c>
      <c r="AF6757" t="str">
        <f t="shared" ca="1" si="634"/>
        <v>18-64</v>
      </c>
      <c r="AG6757" s="3">
        <f t="shared" si="635"/>
        <v>0.31380043478260872</v>
      </c>
      <c r="AH6757" t="str">
        <f>_xlfn.IFNA(VLOOKUP(Sales_Transactions[[#This Row],[Order ID]],Returned_Items[#All],2,FALSE),"Not Returned")</f>
        <v>Not Returned</v>
      </c>
    </row>
    <row r="6758" spans="1:34" x14ac:dyDescent="0.25">
      <c r="A6758">
        <v>13569</v>
      </c>
      <c r="C6758" t="s">
        <v>352</v>
      </c>
      <c r="D6758" s="2" t="str">
        <f>TEXT(MID(Sales_Transactions[[#This Row],[Order Date]],2,5),"d/m/yyy")</f>
        <v>10/4/2011</v>
      </c>
      <c r="E6758" s="2" t="str">
        <f>TEXT(MID(Sales_Transactions[[#This Row],[Order Date]],2,5),"d")</f>
        <v>10</v>
      </c>
      <c r="F6758" s="2" t="str">
        <f>TEXT(MID(Sales_Transactions[[#This Row],[Order Date]],2,5),"m")</f>
        <v>4</v>
      </c>
      <c r="G6758" s="2" t="str">
        <f>TEXT(MID(Sales_Transactions[[#This Row],[Order Date]],2,5),"yyy")</f>
        <v>2011</v>
      </c>
      <c r="H6758" s="2" t="str">
        <f>TEXT(MID(Sales_Transactions[[#This Row],[Order Date]],2,5),"yyy/m")</f>
        <v>2011/4</v>
      </c>
      <c r="I6758" t="s">
        <v>101</v>
      </c>
      <c r="J6758">
        <f t="shared" si="630"/>
        <v>1</v>
      </c>
      <c r="K6758" s="2">
        <v>13</v>
      </c>
      <c r="L6758" s="3">
        <v>563.17999999999995</v>
      </c>
      <c r="M6758" s="4">
        <v>0.02</v>
      </c>
      <c r="N6758" s="5" t="s">
        <v>67</v>
      </c>
      <c r="O6758" s="3">
        <v>67.98</v>
      </c>
      <c r="P6758" s="3">
        <v>40.98</v>
      </c>
      <c r="Q6758" s="3">
        <v>7.2</v>
      </c>
      <c r="R6758" s="5" t="s">
        <v>53</v>
      </c>
      <c r="S6758" s="5" t="s">
        <v>2614</v>
      </c>
      <c r="T6758" s="5" t="str">
        <f t="shared" si="631"/>
        <v>Carlos Meador</v>
      </c>
      <c r="U6758" t="s">
        <v>3490</v>
      </c>
      <c r="V6758" s="5" t="s">
        <v>47</v>
      </c>
      <c r="W6758" s="5" t="s">
        <v>28</v>
      </c>
      <c r="X6758" s="5" t="s">
        <v>38</v>
      </c>
      <c r="Y6758" s="5" t="s">
        <v>3118</v>
      </c>
      <c r="Z6758" s="5" t="s">
        <v>43</v>
      </c>
      <c r="AA6758" s="4">
        <v>0.6</v>
      </c>
      <c r="AB6758" s="1">
        <v>40645</v>
      </c>
      <c r="AC6758" s="1">
        <v>22784</v>
      </c>
      <c r="AD6758">
        <f t="shared" si="632"/>
        <v>2</v>
      </c>
      <c r="AE6758">
        <f t="shared" ca="1" si="633"/>
        <v>62</v>
      </c>
      <c r="AF6758" t="str">
        <f t="shared" ca="1" si="634"/>
        <v>18-64</v>
      </c>
      <c r="AG6758" s="3">
        <f t="shared" si="635"/>
        <v>3.7055233846153848</v>
      </c>
      <c r="AH6758" t="str">
        <f>_xlfn.IFNA(VLOOKUP(Sales_Transactions[[#This Row],[Order ID]],Returned_Items[#All],2,FALSE),"Not Returned")</f>
        <v>Not Returned</v>
      </c>
    </row>
    <row r="6759" spans="1:34" x14ac:dyDescent="0.25">
      <c r="A6759">
        <v>13569</v>
      </c>
      <c r="C6759" t="s">
        <v>352</v>
      </c>
      <c r="D6759" s="2" t="str">
        <f>TEXT(MID(Sales_Transactions[[#This Row],[Order Date]],2,5),"d/m/yyy")</f>
        <v>10/4/2011</v>
      </c>
      <c r="E6759" s="2" t="str">
        <f>TEXT(MID(Sales_Transactions[[#This Row],[Order Date]],2,5),"d")</f>
        <v>10</v>
      </c>
      <c r="F6759" s="2" t="str">
        <f>TEXT(MID(Sales_Transactions[[#This Row],[Order Date]],2,5),"m")</f>
        <v>4</v>
      </c>
      <c r="G6759" s="2" t="str">
        <f>TEXT(MID(Sales_Transactions[[#This Row],[Order Date]],2,5),"yyy")</f>
        <v>2011</v>
      </c>
      <c r="H6759" s="2" t="str">
        <f>TEXT(MID(Sales_Transactions[[#This Row],[Order Date]],2,5),"yyy/m")</f>
        <v>2011/4</v>
      </c>
      <c r="I6759" t="s">
        <v>101</v>
      </c>
      <c r="J6759">
        <f t="shared" si="630"/>
        <v>1</v>
      </c>
      <c r="K6759" s="2">
        <v>16</v>
      </c>
      <c r="L6759" s="3">
        <v>47.45</v>
      </c>
      <c r="M6759" s="4">
        <v>0.05</v>
      </c>
      <c r="N6759" s="5" t="s">
        <v>23</v>
      </c>
      <c r="O6759" s="3">
        <v>1.07</v>
      </c>
      <c r="P6759" s="3">
        <v>2.88</v>
      </c>
      <c r="Q6759" s="3">
        <v>1.49</v>
      </c>
      <c r="R6759" s="5" t="s">
        <v>53</v>
      </c>
      <c r="S6759" s="5" t="s">
        <v>2614</v>
      </c>
      <c r="T6759" s="5" t="str">
        <f t="shared" si="631"/>
        <v>Carlos Meador</v>
      </c>
      <c r="U6759" t="s">
        <v>3490</v>
      </c>
      <c r="V6759" s="5" t="s">
        <v>47</v>
      </c>
      <c r="W6759" s="5" t="s">
        <v>28</v>
      </c>
      <c r="X6759" s="5" t="s">
        <v>41</v>
      </c>
      <c r="Y6759" s="5" t="s">
        <v>1346</v>
      </c>
      <c r="Z6759" s="5" t="s">
        <v>43</v>
      </c>
      <c r="AA6759" s="4">
        <v>0.36</v>
      </c>
      <c r="AB6759" s="1">
        <v>40644</v>
      </c>
      <c r="AC6759" s="1">
        <v>27105</v>
      </c>
      <c r="AD6759">
        <f t="shared" si="632"/>
        <v>1</v>
      </c>
      <c r="AE6759">
        <f t="shared" ca="1" si="633"/>
        <v>50</v>
      </c>
      <c r="AF6759" t="str">
        <f t="shared" ca="1" si="634"/>
        <v>18-64</v>
      </c>
      <c r="AG6759" s="3">
        <f t="shared" si="635"/>
        <v>0.27303499999999997</v>
      </c>
      <c r="AH6759" t="str">
        <f>_xlfn.IFNA(VLOOKUP(Sales_Transactions[[#This Row],[Order ID]],Returned_Items[#All],2,FALSE),"Not Returned")</f>
        <v>Not Returned</v>
      </c>
    </row>
    <row r="6760" spans="1:34" x14ac:dyDescent="0.25">
      <c r="A6760">
        <v>13570</v>
      </c>
      <c r="C6760" t="s">
        <v>1929</v>
      </c>
      <c r="D6760" s="2" t="str">
        <f>TEXT(MID(Sales_Transactions[[#This Row],[Order Date]],2,5),"d/m/yyy")</f>
        <v>2/12/2012</v>
      </c>
      <c r="E6760" s="2" t="str">
        <f>TEXT(MID(Sales_Transactions[[#This Row],[Order Date]],2,5),"d")</f>
        <v>2</v>
      </c>
      <c r="F6760" s="2" t="str">
        <f>TEXT(MID(Sales_Transactions[[#This Row],[Order Date]],2,5),"m")</f>
        <v>12</v>
      </c>
      <c r="G6760" s="2" t="str">
        <f>TEXT(MID(Sales_Transactions[[#This Row],[Order Date]],2,5),"yyy")</f>
        <v>2012</v>
      </c>
      <c r="H6760" s="2" t="str">
        <f>TEXT(MID(Sales_Transactions[[#This Row],[Order Date]],2,5),"yyy/m")</f>
        <v>2012/12</v>
      </c>
      <c r="I6760" t="s">
        <v>52</v>
      </c>
      <c r="J6760">
        <f t="shared" si="630"/>
        <v>1</v>
      </c>
      <c r="K6760" s="2">
        <v>2</v>
      </c>
      <c r="L6760" s="3">
        <v>16.97</v>
      </c>
      <c r="M6760" s="4">
        <v>0.04</v>
      </c>
      <c r="N6760" s="5" t="s">
        <v>23</v>
      </c>
      <c r="O6760" s="3">
        <v>-8.8000000000000007</v>
      </c>
      <c r="P6760" s="3">
        <v>8.34</v>
      </c>
      <c r="Q6760" s="3">
        <v>0.96</v>
      </c>
      <c r="R6760" s="5" t="s">
        <v>136</v>
      </c>
      <c r="S6760" s="5" t="s">
        <v>1952</v>
      </c>
      <c r="T6760" s="5" t="str">
        <f t="shared" si="631"/>
        <v>Grant Thornton</v>
      </c>
      <c r="U6760" t="s">
        <v>3490</v>
      </c>
      <c r="V6760" s="5" t="s">
        <v>47</v>
      </c>
      <c r="W6760" s="5" t="s">
        <v>57</v>
      </c>
      <c r="X6760" s="5" t="s">
        <v>58</v>
      </c>
      <c r="Y6760" s="5" t="s">
        <v>2333</v>
      </c>
      <c r="Z6760" s="5" t="s">
        <v>84</v>
      </c>
      <c r="AA6760" s="4">
        <v>0.43</v>
      </c>
      <c r="AB6760" s="1">
        <v>41246</v>
      </c>
      <c r="AC6760" s="1">
        <v>27203</v>
      </c>
      <c r="AD6760">
        <f t="shared" si="632"/>
        <v>1</v>
      </c>
      <c r="AE6760">
        <f t="shared" ca="1" si="633"/>
        <v>50</v>
      </c>
      <c r="AF6760" t="str">
        <f t="shared" ca="1" si="634"/>
        <v>18-64</v>
      </c>
      <c r="AG6760" s="3">
        <f t="shared" si="635"/>
        <v>4.6483319999999999</v>
      </c>
      <c r="AH6760" t="str">
        <f>_xlfn.IFNA(VLOOKUP(Sales_Transactions[[#This Row],[Order ID]],Returned_Items[#All],2,FALSE),"Not Returned")</f>
        <v>Not Returned</v>
      </c>
    </row>
    <row r="6761" spans="1:34" x14ac:dyDescent="0.25">
      <c r="A6761">
        <v>13570</v>
      </c>
      <c r="C6761" t="s">
        <v>1929</v>
      </c>
      <c r="D6761" s="2" t="str">
        <f>TEXT(MID(Sales_Transactions[[#This Row],[Order Date]],2,5),"d/m/yyy")</f>
        <v>2/12/2012</v>
      </c>
      <c r="E6761" s="2" t="str">
        <f>TEXT(MID(Sales_Transactions[[#This Row],[Order Date]],2,5),"d")</f>
        <v>2</v>
      </c>
      <c r="F6761" s="2" t="str">
        <f>TEXT(MID(Sales_Transactions[[#This Row],[Order Date]],2,5),"m")</f>
        <v>12</v>
      </c>
      <c r="G6761" s="2" t="str">
        <f>TEXT(MID(Sales_Transactions[[#This Row],[Order Date]],2,5),"yyy")</f>
        <v>2012</v>
      </c>
      <c r="H6761" s="2" t="str">
        <f>TEXT(MID(Sales_Transactions[[#This Row],[Order Date]],2,5),"yyy/m")</f>
        <v>2012/12</v>
      </c>
      <c r="I6761" t="s">
        <v>52</v>
      </c>
      <c r="J6761">
        <f t="shared" si="630"/>
        <v>1</v>
      </c>
      <c r="K6761" s="2">
        <v>42</v>
      </c>
      <c r="L6761" s="3">
        <v>4077.7559999999999</v>
      </c>
      <c r="M6761" s="4">
        <v>0.04</v>
      </c>
      <c r="N6761" s="5" t="s">
        <v>23</v>
      </c>
      <c r="O6761" s="3">
        <v>1086.96</v>
      </c>
      <c r="P6761" s="3">
        <v>110.99</v>
      </c>
      <c r="Q6761" s="3">
        <v>8.99</v>
      </c>
      <c r="R6761" s="5" t="s">
        <v>136</v>
      </c>
      <c r="S6761" s="5" t="s">
        <v>1952</v>
      </c>
      <c r="T6761" s="5" t="str">
        <f t="shared" si="631"/>
        <v>Grant Thornton</v>
      </c>
      <c r="U6761" t="s">
        <v>3490</v>
      </c>
      <c r="V6761" s="5" t="s">
        <v>47</v>
      </c>
      <c r="W6761" s="5" t="s">
        <v>48</v>
      </c>
      <c r="X6761" s="5" t="s">
        <v>49</v>
      </c>
      <c r="Y6761" s="5" t="s">
        <v>950</v>
      </c>
      <c r="Z6761" s="5" t="s">
        <v>43</v>
      </c>
      <c r="AA6761" s="4">
        <v>0.56999999999999995</v>
      </c>
      <c r="AB6761" s="1">
        <v>41245</v>
      </c>
      <c r="AC6761" s="1">
        <v>27290</v>
      </c>
      <c r="AD6761">
        <f t="shared" si="632"/>
        <v>0</v>
      </c>
      <c r="AE6761">
        <f t="shared" ca="1" si="633"/>
        <v>49</v>
      </c>
      <c r="AF6761" t="str">
        <f t="shared" ca="1" si="634"/>
        <v>18-64</v>
      </c>
      <c r="AG6761" s="3">
        <f t="shared" si="635"/>
        <v>2.8556096190476188</v>
      </c>
      <c r="AH6761" t="str">
        <f>_xlfn.IFNA(VLOOKUP(Sales_Transactions[[#This Row],[Order ID]],Returned_Items[#All],2,FALSE),"Not Returned")</f>
        <v>Not Returned</v>
      </c>
    </row>
    <row r="6762" spans="1:34" x14ac:dyDescent="0.25">
      <c r="A6762">
        <v>13602</v>
      </c>
      <c r="C6762" t="s">
        <v>2896</v>
      </c>
      <c r="D6762" s="2" t="str">
        <f>TEXT(MID(Sales_Transactions[[#This Row],[Order Date]],2,5),"d/m/yyy")</f>
        <v>13/1/2009</v>
      </c>
      <c r="E6762" s="2" t="str">
        <f>TEXT(MID(Sales_Transactions[[#This Row],[Order Date]],2,5),"d")</f>
        <v>13</v>
      </c>
      <c r="F6762" s="2" t="str">
        <f>TEXT(MID(Sales_Transactions[[#This Row],[Order Date]],2,5),"m")</f>
        <v>1</v>
      </c>
      <c r="G6762" s="2" t="str">
        <f>TEXT(MID(Sales_Transactions[[#This Row],[Order Date]],2,5),"yyy")</f>
        <v>2009</v>
      </c>
      <c r="H6762" s="2" t="str">
        <f>TEXT(MID(Sales_Transactions[[#This Row],[Order Date]],2,5),"yyy/m")</f>
        <v>2009/1</v>
      </c>
      <c r="I6762" t="s">
        <v>22</v>
      </c>
      <c r="J6762">
        <f t="shared" si="630"/>
        <v>2</v>
      </c>
      <c r="K6762" s="2">
        <v>3</v>
      </c>
      <c r="L6762" s="3">
        <v>445.34</v>
      </c>
      <c r="M6762" s="4">
        <v>0.03</v>
      </c>
      <c r="N6762" s="5" t="s">
        <v>34</v>
      </c>
      <c r="O6762" s="3">
        <v>-377.9</v>
      </c>
      <c r="P6762" s="3">
        <v>145.44999999999999</v>
      </c>
      <c r="Q6762" s="3">
        <v>17.850000000000001</v>
      </c>
      <c r="R6762" s="5" t="s">
        <v>1170</v>
      </c>
      <c r="S6762" s="5" t="s">
        <v>2398</v>
      </c>
      <c r="T6762" s="5" t="str">
        <f t="shared" si="631"/>
        <v>Brian Stugart</v>
      </c>
      <c r="U6762" t="s">
        <v>3490</v>
      </c>
      <c r="V6762" s="5" t="s">
        <v>47</v>
      </c>
      <c r="W6762" s="5" t="s">
        <v>48</v>
      </c>
      <c r="X6762" s="5" t="s">
        <v>324</v>
      </c>
      <c r="Y6762" s="5" t="s">
        <v>365</v>
      </c>
      <c r="Z6762" s="5" t="s">
        <v>40</v>
      </c>
      <c r="AA6762" s="4">
        <v>0.56000000000000005</v>
      </c>
      <c r="AB6762" s="1">
        <v>39831</v>
      </c>
      <c r="AC6762" s="1">
        <v>27045</v>
      </c>
      <c r="AD6762">
        <f t="shared" si="632"/>
        <v>5</v>
      </c>
      <c r="AE6762">
        <f t="shared" ca="1" si="633"/>
        <v>50</v>
      </c>
      <c r="AF6762" t="str">
        <f t="shared" ca="1" si="634"/>
        <v>18-64</v>
      </c>
      <c r="AG6762" s="3">
        <f t="shared" si="635"/>
        <v>54.418788333333332</v>
      </c>
      <c r="AH6762" t="str">
        <f>_xlfn.IFNA(VLOOKUP(Sales_Transactions[[#This Row],[Order ID]],Returned_Items[#All],2,FALSE),"Not Returned")</f>
        <v>Not Returned</v>
      </c>
    </row>
    <row r="6763" spans="1:34" x14ac:dyDescent="0.25">
      <c r="A6763">
        <v>13602</v>
      </c>
      <c r="C6763" t="s">
        <v>2896</v>
      </c>
      <c r="D6763" s="2" t="str">
        <f>TEXT(MID(Sales_Transactions[[#This Row],[Order Date]],2,5),"d/m/yyy")</f>
        <v>13/1/2009</v>
      </c>
      <c r="E6763" s="2" t="str">
        <f>TEXT(MID(Sales_Transactions[[#This Row],[Order Date]],2,5),"d")</f>
        <v>13</v>
      </c>
      <c r="F6763" s="2" t="str">
        <f>TEXT(MID(Sales_Transactions[[#This Row],[Order Date]],2,5),"m")</f>
        <v>1</v>
      </c>
      <c r="G6763" s="2" t="str">
        <f>TEXT(MID(Sales_Transactions[[#This Row],[Order Date]],2,5),"yyy")</f>
        <v>2009</v>
      </c>
      <c r="H6763" s="2" t="str">
        <f>TEXT(MID(Sales_Transactions[[#This Row],[Order Date]],2,5),"yyy/m")</f>
        <v>2009/1</v>
      </c>
      <c r="I6763" t="s">
        <v>22</v>
      </c>
      <c r="J6763">
        <f t="shared" si="630"/>
        <v>2</v>
      </c>
      <c r="K6763" s="2">
        <v>13</v>
      </c>
      <c r="L6763" s="3">
        <v>660.99</v>
      </c>
      <c r="M6763" s="4">
        <v>0.02</v>
      </c>
      <c r="N6763" s="5" t="s">
        <v>23</v>
      </c>
      <c r="O6763" s="3">
        <v>267.67</v>
      </c>
      <c r="P6763" s="3">
        <v>48.04</v>
      </c>
      <c r="Q6763" s="3">
        <v>5.09</v>
      </c>
      <c r="R6763" s="5" t="s">
        <v>1170</v>
      </c>
      <c r="S6763" s="5" t="s">
        <v>2398</v>
      </c>
      <c r="T6763" s="5" t="str">
        <f t="shared" si="631"/>
        <v>Brian Stugart</v>
      </c>
      <c r="U6763" t="s">
        <v>3490</v>
      </c>
      <c r="V6763" s="5" t="s">
        <v>47</v>
      </c>
      <c r="W6763" s="5" t="s">
        <v>28</v>
      </c>
      <c r="X6763" s="5" t="s">
        <v>75</v>
      </c>
      <c r="Y6763" s="5" t="s">
        <v>1801</v>
      </c>
      <c r="Z6763" s="5" t="s">
        <v>43</v>
      </c>
      <c r="AA6763" s="4">
        <v>0.37</v>
      </c>
      <c r="AB6763" s="1">
        <v>39826</v>
      </c>
      <c r="AC6763" s="1">
        <v>27245</v>
      </c>
      <c r="AD6763">
        <f t="shared" si="632"/>
        <v>0</v>
      </c>
      <c r="AE6763">
        <f t="shared" ca="1" si="633"/>
        <v>50</v>
      </c>
      <c r="AF6763" t="str">
        <f t="shared" ca="1" si="634"/>
        <v>18-64</v>
      </c>
      <c r="AG6763" s="3">
        <f t="shared" si="635"/>
        <v>4.0861839999999994</v>
      </c>
      <c r="AH6763" t="str">
        <f>_xlfn.IFNA(VLOOKUP(Sales_Transactions[[#This Row],[Order ID]],Returned_Items[#All],2,FALSE),"Not Returned")</f>
        <v>Not Returned</v>
      </c>
    </row>
    <row r="6764" spans="1:34" x14ac:dyDescent="0.25">
      <c r="A6764">
        <v>13668</v>
      </c>
      <c r="C6764" t="s">
        <v>1262</v>
      </c>
      <c r="D6764" s="2" t="str">
        <f>TEXT(MID(Sales_Transactions[[#This Row],[Order Date]],2,5),"d/m/yyy")</f>
        <v>24/2/2012</v>
      </c>
      <c r="E6764" s="2" t="str">
        <f>TEXT(MID(Sales_Transactions[[#This Row],[Order Date]],2,5),"d")</f>
        <v>24</v>
      </c>
      <c r="F6764" s="2" t="str">
        <f>TEXT(MID(Sales_Transactions[[#This Row],[Order Date]],2,5),"m")</f>
        <v>2</v>
      </c>
      <c r="G6764" s="2" t="str">
        <f>TEXT(MID(Sales_Transactions[[#This Row],[Order Date]],2,5),"yyy")</f>
        <v>2012</v>
      </c>
      <c r="H6764" s="2" t="str">
        <f>TEXT(MID(Sales_Transactions[[#This Row],[Order Date]],2,5),"yyy/m")</f>
        <v>2012/2</v>
      </c>
      <c r="I6764" t="s">
        <v>101</v>
      </c>
      <c r="J6764">
        <f t="shared" si="630"/>
        <v>1</v>
      </c>
      <c r="K6764" s="2">
        <v>42</v>
      </c>
      <c r="L6764" s="3">
        <v>282.61</v>
      </c>
      <c r="M6764" s="4">
        <v>0.02</v>
      </c>
      <c r="N6764" s="5" t="s">
        <v>23</v>
      </c>
      <c r="O6764" s="3">
        <v>-106.36</v>
      </c>
      <c r="P6764" s="3">
        <v>6.24</v>
      </c>
      <c r="Q6764" s="3">
        <v>5.22</v>
      </c>
      <c r="R6764" s="5" t="s">
        <v>3287</v>
      </c>
      <c r="S6764" s="5" t="s">
        <v>3316</v>
      </c>
      <c r="T6764" s="5" t="str">
        <f t="shared" si="631"/>
        <v>Jill Fjeld</v>
      </c>
      <c r="U6764" t="s">
        <v>3490</v>
      </c>
      <c r="V6764" s="5" t="s">
        <v>74</v>
      </c>
      <c r="W6764" s="5" t="s">
        <v>57</v>
      </c>
      <c r="X6764" s="5" t="s">
        <v>58</v>
      </c>
      <c r="Y6764" s="5" t="s">
        <v>2019</v>
      </c>
      <c r="Z6764" s="5" t="s">
        <v>43</v>
      </c>
      <c r="AA6764" s="4">
        <v>0.6</v>
      </c>
      <c r="AB6764" s="1">
        <v>40965</v>
      </c>
      <c r="AC6764" s="1">
        <v>26833</v>
      </c>
      <c r="AD6764">
        <f t="shared" si="632"/>
        <v>2</v>
      </c>
      <c r="AE6764">
        <f t="shared" ca="1" si="633"/>
        <v>51</v>
      </c>
      <c r="AF6764" t="str">
        <f t="shared" ca="1" si="634"/>
        <v>18-64</v>
      </c>
      <c r="AG6764" s="3">
        <f t="shared" si="635"/>
        <v>0.27282742857142861</v>
      </c>
      <c r="AH6764" t="str">
        <f>_xlfn.IFNA(VLOOKUP(Sales_Transactions[[#This Row],[Order ID]],Returned_Items[#All],2,FALSE),"Not Returned")</f>
        <v>Not Returned</v>
      </c>
    </row>
    <row r="6765" spans="1:34" x14ac:dyDescent="0.25">
      <c r="A6765">
        <v>13923</v>
      </c>
      <c r="C6765" t="s">
        <v>3471</v>
      </c>
      <c r="D6765" s="2" t="str">
        <f>TEXT(MID(Sales_Transactions[[#This Row],[Order Date]],2,5),"d/m/yyy")</f>
        <v>8/7/2012</v>
      </c>
      <c r="E6765" s="2" t="str">
        <f>TEXT(MID(Sales_Transactions[[#This Row],[Order Date]],2,5),"d")</f>
        <v>8</v>
      </c>
      <c r="F6765" s="2" t="str">
        <f>TEXT(MID(Sales_Transactions[[#This Row],[Order Date]],2,5),"m")</f>
        <v>7</v>
      </c>
      <c r="G6765" s="2" t="str">
        <f>TEXT(MID(Sales_Transactions[[#This Row],[Order Date]],2,5),"yyy")</f>
        <v>2012</v>
      </c>
      <c r="H6765" s="2" t="str">
        <f>TEXT(MID(Sales_Transactions[[#This Row],[Order Date]],2,5),"yyy/m")</f>
        <v>2012/7</v>
      </c>
      <c r="I6765" t="s">
        <v>33</v>
      </c>
      <c r="J6765">
        <f t="shared" si="630"/>
        <v>4</v>
      </c>
      <c r="K6765" s="2">
        <v>28</v>
      </c>
      <c r="L6765" s="3">
        <v>4332.3</v>
      </c>
      <c r="M6765" s="4">
        <v>0.08</v>
      </c>
      <c r="N6765" s="5" t="s">
        <v>34</v>
      </c>
      <c r="O6765" s="3">
        <v>2066.12</v>
      </c>
      <c r="P6765" s="3">
        <v>200.97</v>
      </c>
      <c r="Q6765" s="3">
        <v>15.59</v>
      </c>
      <c r="R6765" s="5" t="s">
        <v>2245</v>
      </c>
      <c r="S6765" s="5" t="s">
        <v>903</v>
      </c>
      <c r="T6765" s="5" t="str">
        <f t="shared" si="631"/>
        <v>Ed Braxton</v>
      </c>
      <c r="U6765" t="s">
        <v>3490</v>
      </c>
      <c r="V6765" s="5" t="s">
        <v>74</v>
      </c>
      <c r="W6765" s="5" t="s">
        <v>48</v>
      </c>
      <c r="X6765" s="5" t="s">
        <v>324</v>
      </c>
      <c r="Y6765" s="5" t="s">
        <v>483</v>
      </c>
      <c r="Z6765" s="5" t="s">
        <v>40</v>
      </c>
      <c r="AA6765" s="4">
        <v>0.36</v>
      </c>
      <c r="AB6765" s="1">
        <v>41100</v>
      </c>
      <c r="AC6765" s="1">
        <v>26891</v>
      </c>
      <c r="AD6765">
        <f t="shared" si="632"/>
        <v>2</v>
      </c>
      <c r="AE6765">
        <f t="shared" ca="1" si="633"/>
        <v>50</v>
      </c>
      <c r="AF6765" t="str">
        <f t="shared" ca="1" si="634"/>
        <v>18-64</v>
      </c>
      <c r="AG6765" s="3">
        <f t="shared" si="635"/>
        <v>7.7285437142857143</v>
      </c>
      <c r="AH6765" t="str">
        <f>_xlfn.IFNA(VLOOKUP(Sales_Transactions[[#This Row],[Order ID]],Returned_Items[#All],2,FALSE),"Not Returned")</f>
        <v>Not Returned</v>
      </c>
    </row>
    <row r="6766" spans="1:34" x14ac:dyDescent="0.25">
      <c r="A6766">
        <v>13958</v>
      </c>
      <c r="C6766" t="s">
        <v>3045</v>
      </c>
      <c r="D6766" s="2" t="str">
        <f>TEXT(MID(Sales_Transactions[[#This Row],[Order Date]],2,5),"d/m/yyy")</f>
        <v>23/1/2010</v>
      </c>
      <c r="E6766" s="2" t="str">
        <f>TEXT(MID(Sales_Transactions[[#This Row],[Order Date]],2,5),"d")</f>
        <v>23</v>
      </c>
      <c r="F6766" s="2" t="str">
        <f>TEXT(MID(Sales_Transactions[[#This Row],[Order Date]],2,5),"m")</f>
        <v>1</v>
      </c>
      <c r="G6766" s="2" t="str">
        <f>TEXT(MID(Sales_Transactions[[#This Row],[Order Date]],2,5),"yyy")</f>
        <v>2010</v>
      </c>
      <c r="H6766" s="2" t="str">
        <f>TEXT(MID(Sales_Transactions[[#This Row],[Order Date]],2,5),"yyy/m")</f>
        <v>2010/1</v>
      </c>
      <c r="I6766" t="s">
        <v>22</v>
      </c>
      <c r="J6766">
        <f t="shared" si="630"/>
        <v>2</v>
      </c>
      <c r="K6766" s="2">
        <v>11</v>
      </c>
      <c r="L6766" s="3">
        <v>808.673</v>
      </c>
      <c r="M6766" s="4">
        <v>0.06</v>
      </c>
      <c r="N6766" s="5" t="s">
        <v>23</v>
      </c>
      <c r="O6766" s="3">
        <v>-10.67</v>
      </c>
      <c r="P6766" s="3">
        <v>85.99</v>
      </c>
      <c r="Q6766" s="3">
        <v>0.99</v>
      </c>
      <c r="R6766" s="5" t="s">
        <v>3287</v>
      </c>
      <c r="S6766" s="5" t="s">
        <v>1762</v>
      </c>
      <c r="T6766" s="5" t="str">
        <f t="shared" si="631"/>
        <v>Jill Matthias</v>
      </c>
      <c r="U6766" t="s">
        <v>3490</v>
      </c>
      <c r="V6766" s="5" t="s">
        <v>37</v>
      </c>
      <c r="W6766" s="5" t="s">
        <v>48</v>
      </c>
      <c r="X6766" s="5" t="s">
        <v>49</v>
      </c>
      <c r="Y6766" s="5" t="s">
        <v>1261</v>
      </c>
      <c r="Z6766" s="5" t="s">
        <v>84</v>
      </c>
      <c r="AA6766" s="4">
        <v>0.55000000000000004</v>
      </c>
      <c r="AB6766" s="1">
        <v>40210</v>
      </c>
      <c r="AC6766" s="1">
        <v>26924</v>
      </c>
      <c r="AD6766">
        <f t="shared" si="632"/>
        <v>9</v>
      </c>
      <c r="AE6766">
        <f t="shared" ca="1" si="633"/>
        <v>50</v>
      </c>
      <c r="AF6766" t="str">
        <f t="shared" ca="1" si="634"/>
        <v>18-64</v>
      </c>
      <c r="AG6766" s="3">
        <f t="shared" si="635"/>
        <v>7.9025823636363635</v>
      </c>
      <c r="AH6766" t="str">
        <f>_xlfn.IFNA(VLOOKUP(Sales_Transactions[[#This Row],[Order ID]],Returned_Items[#All],2,FALSE),"Not Returned")</f>
        <v>Not Returned</v>
      </c>
    </row>
    <row r="6767" spans="1:34" x14ac:dyDescent="0.25">
      <c r="A6767">
        <v>13991</v>
      </c>
      <c r="C6767" t="s">
        <v>970</v>
      </c>
      <c r="D6767" s="2" t="str">
        <f>TEXT(MID(Sales_Transactions[[#This Row],[Order Date]],2,5),"d/m/yyy")</f>
        <v>6/3/2012</v>
      </c>
      <c r="E6767" s="2" t="str">
        <f>TEXT(MID(Sales_Transactions[[#This Row],[Order Date]],2,5),"d")</f>
        <v>6</v>
      </c>
      <c r="F6767" s="2" t="str">
        <f>TEXT(MID(Sales_Transactions[[#This Row],[Order Date]],2,5),"m")</f>
        <v>3</v>
      </c>
      <c r="G6767" s="2" t="str">
        <f>TEXT(MID(Sales_Transactions[[#This Row],[Order Date]],2,5),"yyy")</f>
        <v>2012</v>
      </c>
      <c r="H6767" s="2" t="str">
        <f>TEXT(MID(Sales_Transactions[[#This Row],[Order Date]],2,5),"yyy/m")</f>
        <v>2012/3</v>
      </c>
      <c r="I6767" t="s">
        <v>33</v>
      </c>
      <c r="J6767">
        <f t="shared" si="630"/>
        <v>4</v>
      </c>
      <c r="K6767" s="2">
        <v>24</v>
      </c>
      <c r="L6767" s="3">
        <v>170.7</v>
      </c>
      <c r="M6767" s="4">
        <v>0</v>
      </c>
      <c r="N6767" s="5" t="s">
        <v>23</v>
      </c>
      <c r="O6767" s="3">
        <v>-37.880000000000003</v>
      </c>
      <c r="P6767" s="3">
        <v>6.48</v>
      </c>
      <c r="Q6767" s="3">
        <v>2.74</v>
      </c>
      <c r="R6767" s="5" t="s">
        <v>2388</v>
      </c>
      <c r="S6767" s="5" t="s">
        <v>2665</v>
      </c>
      <c r="T6767" s="5" t="str">
        <f t="shared" si="631"/>
        <v>Cynthia Voltz</v>
      </c>
      <c r="U6767" t="s">
        <v>3490</v>
      </c>
      <c r="V6767" s="5" t="s">
        <v>47</v>
      </c>
      <c r="W6767" s="5" t="s">
        <v>48</v>
      </c>
      <c r="X6767" s="5" t="s">
        <v>87</v>
      </c>
      <c r="Y6767" s="5" t="s">
        <v>2021</v>
      </c>
      <c r="Z6767" s="5" t="s">
        <v>60</v>
      </c>
      <c r="AA6767" s="4">
        <v>0.71</v>
      </c>
      <c r="AB6767" s="1">
        <v>40976</v>
      </c>
      <c r="AC6767" s="1">
        <v>26699</v>
      </c>
      <c r="AD6767">
        <f t="shared" si="632"/>
        <v>2</v>
      </c>
      <c r="AE6767">
        <f t="shared" ca="1" si="633"/>
        <v>51</v>
      </c>
      <c r="AF6767" t="str">
        <f t="shared" ca="1" si="634"/>
        <v>18-64</v>
      </c>
      <c r="AG6767" s="3">
        <f t="shared" si="635"/>
        <v>0.38416666666666671</v>
      </c>
      <c r="AH6767" t="str">
        <f>_xlfn.IFNA(VLOOKUP(Sales_Transactions[[#This Row],[Order ID]],Returned_Items[#All],2,FALSE),"Not Returned")</f>
        <v>Not Returned</v>
      </c>
    </row>
    <row r="6768" spans="1:34" x14ac:dyDescent="0.25">
      <c r="A6768">
        <v>13991</v>
      </c>
      <c r="C6768" t="s">
        <v>970</v>
      </c>
      <c r="D6768" s="2" t="str">
        <f>TEXT(MID(Sales_Transactions[[#This Row],[Order Date]],2,5),"d/m/yyy")</f>
        <v>6/3/2012</v>
      </c>
      <c r="E6768" s="2" t="str">
        <f>TEXT(MID(Sales_Transactions[[#This Row],[Order Date]],2,5),"d")</f>
        <v>6</v>
      </c>
      <c r="F6768" s="2" t="str">
        <f>TEXT(MID(Sales_Transactions[[#This Row],[Order Date]],2,5),"m")</f>
        <v>3</v>
      </c>
      <c r="G6768" s="2" t="str">
        <f>TEXT(MID(Sales_Transactions[[#This Row],[Order Date]],2,5),"yyy")</f>
        <v>2012</v>
      </c>
      <c r="H6768" s="2" t="str">
        <f>TEXT(MID(Sales_Transactions[[#This Row],[Order Date]],2,5),"yyy/m")</f>
        <v>2012/3</v>
      </c>
      <c r="I6768" t="s">
        <v>33</v>
      </c>
      <c r="J6768">
        <f t="shared" si="630"/>
        <v>4</v>
      </c>
      <c r="K6768" s="2">
        <v>21</v>
      </c>
      <c r="L6768" s="3">
        <v>1839.4480000000001</v>
      </c>
      <c r="M6768" s="4">
        <v>7.0000000000000007E-2</v>
      </c>
      <c r="N6768" s="5" t="s">
        <v>23</v>
      </c>
      <c r="O6768" s="3">
        <v>-742.88</v>
      </c>
      <c r="P6768" s="3">
        <v>111.96</v>
      </c>
      <c r="Q6768" s="3">
        <v>69</v>
      </c>
      <c r="R6768" s="5" t="s">
        <v>2388</v>
      </c>
      <c r="S6768" s="5" t="s">
        <v>2665</v>
      </c>
      <c r="T6768" s="5" t="str">
        <f t="shared" si="631"/>
        <v>Cynthia Voltz</v>
      </c>
      <c r="U6768" t="s">
        <v>3490</v>
      </c>
      <c r="V6768" s="5" t="s">
        <v>47</v>
      </c>
      <c r="W6768" s="5" t="s">
        <v>57</v>
      </c>
      <c r="X6768" s="5" t="s">
        <v>107</v>
      </c>
      <c r="Y6768" s="5" t="s">
        <v>2437</v>
      </c>
      <c r="Z6768" s="5" t="s">
        <v>31</v>
      </c>
      <c r="AA6768" s="4">
        <v>0.63</v>
      </c>
      <c r="AB6768" s="1">
        <v>40975</v>
      </c>
      <c r="AC6768" s="1">
        <v>26982</v>
      </c>
      <c r="AD6768">
        <f t="shared" si="632"/>
        <v>1</v>
      </c>
      <c r="AE6768">
        <f t="shared" ca="1" si="633"/>
        <v>50</v>
      </c>
      <c r="AF6768" t="str">
        <f t="shared" ca="1" si="634"/>
        <v>18-64</v>
      </c>
      <c r="AG6768" s="3">
        <f t="shared" si="635"/>
        <v>8.6134108571428563</v>
      </c>
      <c r="AH6768" t="str">
        <f>_xlfn.IFNA(VLOOKUP(Sales_Transactions[[#This Row],[Order ID]],Returned_Items[#All],2,FALSE),"Not Returned")</f>
        <v>Not Returned</v>
      </c>
    </row>
    <row r="6769" spans="1:34" x14ac:dyDescent="0.25">
      <c r="A6769">
        <v>14048</v>
      </c>
      <c r="C6769" t="s">
        <v>2637</v>
      </c>
      <c r="D6769" s="2" t="str">
        <f>TEXT(MID(Sales_Transactions[[#This Row],[Order Date]],2,5),"d/m/yyy")</f>
        <v>17/5/2010</v>
      </c>
      <c r="E6769" s="2" t="str">
        <f>TEXT(MID(Sales_Transactions[[#This Row],[Order Date]],2,5),"d")</f>
        <v>17</v>
      </c>
      <c r="F6769" s="2" t="str">
        <f>TEXT(MID(Sales_Transactions[[#This Row],[Order Date]],2,5),"m")</f>
        <v>5</v>
      </c>
      <c r="G6769" s="2" t="str">
        <f>TEXT(MID(Sales_Transactions[[#This Row],[Order Date]],2,5),"yyy")</f>
        <v>2010</v>
      </c>
      <c r="H6769" s="2" t="str">
        <f>TEXT(MID(Sales_Transactions[[#This Row],[Order Date]],2,5),"yyy/m")</f>
        <v>2010/5</v>
      </c>
      <c r="I6769" t="s">
        <v>52</v>
      </c>
      <c r="J6769">
        <f t="shared" si="630"/>
        <v>1</v>
      </c>
      <c r="K6769" s="2">
        <v>47</v>
      </c>
      <c r="L6769" s="3">
        <v>1837.15</v>
      </c>
      <c r="M6769" s="4">
        <v>0.06</v>
      </c>
      <c r="N6769" s="5" t="s">
        <v>23</v>
      </c>
      <c r="O6769" s="3">
        <v>196.58</v>
      </c>
      <c r="P6769" s="3">
        <v>40.97</v>
      </c>
      <c r="Q6769" s="3">
        <v>8.99</v>
      </c>
      <c r="R6769" s="5" t="s">
        <v>2636</v>
      </c>
      <c r="S6769" s="5" t="s">
        <v>249</v>
      </c>
      <c r="T6769" s="5" t="str">
        <f t="shared" si="631"/>
        <v>Nora Paige</v>
      </c>
      <c r="U6769" t="s">
        <v>3490</v>
      </c>
      <c r="V6769" s="5" t="s">
        <v>27</v>
      </c>
      <c r="W6769" s="5" t="s">
        <v>28</v>
      </c>
      <c r="X6769" s="5" t="s">
        <v>124</v>
      </c>
      <c r="Y6769" s="5" t="s">
        <v>1334</v>
      </c>
      <c r="Z6769" s="5" t="s">
        <v>60</v>
      </c>
      <c r="AA6769" s="4">
        <v>0.59</v>
      </c>
      <c r="AB6769" s="1">
        <v>40315</v>
      </c>
      <c r="AC6769" s="1">
        <v>26911</v>
      </c>
      <c r="AD6769">
        <f t="shared" si="632"/>
        <v>0</v>
      </c>
      <c r="AE6769">
        <f t="shared" ca="1" si="633"/>
        <v>50</v>
      </c>
      <c r="AF6769" t="str">
        <f t="shared" ca="1" si="634"/>
        <v>18-64</v>
      </c>
      <c r="AG6769" s="3">
        <f t="shared" si="635"/>
        <v>1.0624557021276595</v>
      </c>
      <c r="AH6769" t="str">
        <f>_xlfn.IFNA(VLOOKUP(Sales_Transactions[[#This Row],[Order ID]],Returned_Items[#All],2,FALSE),"Not Returned")</f>
        <v>Not Returned</v>
      </c>
    </row>
    <row r="6770" spans="1:34" x14ac:dyDescent="0.25">
      <c r="A6770">
        <v>14048</v>
      </c>
      <c r="C6770" t="s">
        <v>2637</v>
      </c>
      <c r="D6770" s="2" t="str">
        <f>TEXT(MID(Sales_Transactions[[#This Row],[Order Date]],2,5),"d/m/yyy")</f>
        <v>17/5/2010</v>
      </c>
      <c r="E6770" s="2" t="str">
        <f>TEXT(MID(Sales_Transactions[[#This Row],[Order Date]],2,5),"d")</f>
        <v>17</v>
      </c>
      <c r="F6770" s="2" t="str">
        <f>TEXT(MID(Sales_Transactions[[#This Row],[Order Date]],2,5),"m")</f>
        <v>5</v>
      </c>
      <c r="G6770" s="2" t="str">
        <f>TEXT(MID(Sales_Transactions[[#This Row],[Order Date]],2,5),"yyy")</f>
        <v>2010</v>
      </c>
      <c r="H6770" s="2" t="str">
        <f>TEXT(MID(Sales_Transactions[[#This Row],[Order Date]],2,5),"yyy/m")</f>
        <v>2010/5</v>
      </c>
      <c r="I6770" t="s">
        <v>52</v>
      </c>
      <c r="J6770">
        <f t="shared" si="630"/>
        <v>1</v>
      </c>
      <c r="K6770" s="2">
        <v>5</v>
      </c>
      <c r="L6770" s="3">
        <v>540.22</v>
      </c>
      <c r="M6770" s="4">
        <v>0.06</v>
      </c>
      <c r="N6770" s="5" t="s">
        <v>23</v>
      </c>
      <c r="O6770" s="3">
        <v>-253.38</v>
      </c>
      <c r="P6770" s="3">
        <v>101.41</v>
      </c>
      <c r="Q6770" s="3">
        <v>35</v>
      </c>
      <c r="R6770" s="5" t="s">
        <v>2636</v>
      </c>
      <c r="S6770" s="5" t="s">
        <v>249</v>
      </c>
      <c r="T6770" s="5" t="str">
        <f t="shared" si="631"/>
        <v>Nora Paige</v>
      </c>
      <c r="U6770" t="s">
        <v>3490</v>
      </c>
      <c r="V6770" s="5" t="s">
        <v>27</v>
      </c>
      <c r="W6770" s="5" t="s">
        <v>28</v>
      </c>
      <c r="X6770" s="5" t="s">
        <v>29</v>
      </c>
      <c r="Y6770" s="5" t="s">
        <v>2202</v>
      </c>
      <c r="Z6770" s="5" t="s">
        <v>31</v>
      </c>
      <c r="AA6770" s="4">
        <v>0.82</v>
      </c>
      <c r="AB6770" s="1">
        <v>40317</v>
      </c>
      <c r="AC6770" s="1">
        <v>20536</v>
      </c>
      <c r="AD6770">
        <f t="shared" si="632"/>
        <v>2</v>
      </c>
      <c r="AE6770">
        <f t="shared" ca="1" si="633"/>
        <v>68</v>
      </c>
      <c r="AF6770" t="str">
        <f t="shared" ca="1" si="634"/>
        <v>Over 65</v>
      </c>
      <c r="AG6770" s="3">
        <f t="shared" si="635"/>
        <v>27.269830800000001</v>
      </c>
      <c r="AH6770" t="str">
        <f>_xlfn.IFNA(VLOOKUP(Sales_Transactions[[#This Row],[Order ID]],Returned_Items[#All],2,FALSE),"Not Returned")</f>
        <v>Not Returned</v>
      </c>
    </row>
    <row r="6771" spans="1:34" x14ac:dyDescent="0.25">
      <c r="A6771">
        <v>14048</v>
      </c>
      <c r="C6771" t="s">
        <v>2637</v>
      </c>
      <c r="D6771" s="2" t="str">
        <f>TEXT(MID(Sales_Transactions[[#This Row],[Order Date]],2,5),"d/m/yyy")</f>
        <v>17/5/2010</v>
      </c>
      <c r="E6771" s="2" t="str">
        <f>TEXT(MID(Sales_Transactions[[#This Row],[Order Date]],2,5),"d")</f>
        <v>17</v>
      </c>
      <c r="F6771" s="2" t="str">
        <f>TEXT(MID(Sales_Transactions[[#This Row],[Order Date]],2,5),"m")</f>
        <v>5</v>
      </c>
      <c r="G6771" s="2" t="str">
        <f>TEXT(MID(Sales_Transactions[[#This Row],[Order Date]],2,5),"yyy")</f>
        <v>2010</v>
      </c>
      <c r="H6771" s="2" t="str">
        <f>TEXT(MID(Sales_Transactions[[#This Row],[Order Date]],2,5),"yyy/m")</f>
        <v>2010/5</v>
      </c>
      <c r="I6771" t="s">
        <v>52</v>
      </c>
      <c r="J6771">
        <f t="shared" si="630"/>
        <v>1</v>
      </c>
      <c r="K6771" s="2">
        <v>40</v>
      </c>
      <c r="L6771" s="3">
        <v>2035.393</v>
      </c>
      <c r="M6771" s="4">
        <v>0.01</v>
      </c>
      <c r="N6771" s="5" t="s">
        <v>23</v>
      </c>
      <c r="O6771" s="3">
        <v>1152.69</v>
      </c>
      <c r="P6771" s="3">
        <v>55.99</v>
      </c>
      <c r="Q6771" s="3">
        <v>1.25</v>
      </c>
      <c r="R6771" s="5" t="s">
        <v>2636</v>
      </c>
      <c r="S6771" s="5" t="s">
        <v>249</v>
      </c>
      <c r="T6771" s="5" t="str">
        <f t="shared" si="631"/>
        <v>Nora Paige</v>
      </c>
      <c r="U6771" t="s">
        <v>3490</v>
      </c>
      <c r="V6771" s="5" t="s">
        <v>27</v>
      </c>
      <c r="W6771" s="5" t="s">
        <v>48</v>
      </c>
      <c r="X6771" s="5" t="s">
        <v>49</v>
      </c>
      <c r="Y6771" s="5" t="s">
        <v>1653</v>
      </c>
      <c r="Z6771" s="5" t="s">
        <v>60</v>
      </c>
      <c r="AA6771" s="4">
        <v>0.35</v>
      </c>
      <c r="AB6771" s="1">
        <v>40317</v>
      </c>
      <c r="AC6771" s="1">
        <v>20773</v>
      </c>
      <c r="AD6771">
        <f t="shared" si="632"/>
        <v>2</v>
      </c>
      <c r="AE6771">
        <f t="shared" ca="1" si="633"/>
        <v>67</v>
      </c>
      <c r="AF6771" t="str">
        <f t="shared" ca="1" si="634"/>
        <v>Over 65</v>
      </c>
      <c r="AG6771" s="3">
        <f t="shared" si="635"/>
        <v>1.4308600250000001</v>
      </c>
      <c r="AH6771" t="str">
        <f>_xlfn.IFNA(VLOOKUP(Sales_Transactions[[#This Row],[Order ID]],Returned_Items[#All],2,FALSE),"Not Returned")</f>
        <v>Not Returned</v>
      </c>
    </row>
    <row r="6772" spans="1:34" x14ac:dyDescent="0.25">
      <c r="A6772">
        <v>14311</v>
      </c>
      <c r="C6772" t="s">
        <v>1614</v>
      </c>
      <c r="D6772" s="2" t="str">
        <f>TEXT(MID(Sales_Transactions[[#This Row],[Order Date]],2,5),"d/m/yyy")</f>
        <v>1/8/2009</v>
      </c>
      <c r="E6772" s="2" t="str">
        <f>TEXT(MID(Sales_Transactions[[#This Row],[Order Date]],2,5),"d")</f>
        <v>1</v>
      </c>
      <c r="F6772" s="2" t="str">
        <f>TEXT(MID(Sales_Transactions[[#This Row],[Order Date]],2,5),"m")</f>
        <v>8</v>
      </c>
      <c r="G6772" s="2" t="str">
        <f>TEXT(MID(Sales_Transactions[[#This Row],[Order Date]],2,5),"yyy")</f>
        <v>2009</v>
      </c>
      <c r="H6772" s="2" t="str">
        <f>TEXT(MID(Sales_Transactions[[#This Row],[Order Date]],2,5),"yyy/m")</f>
        <v>2009/8</v>
      </c>
      <c r="I6772" t="s">
        <v>101</v>
      </c>
      <c r="J6772">
        <f t="shared" si="630"/>
        <v>1</v>
      </c>
      <c r="K6772" s="2">
        <v>30</v>
      </c>
      <c r="L6772" s="3">
        <v>192.41</v>
      </c>
      <c r="M6772" s="4">
        <v>0.03</v>
      </c>
      <c r="N6772" s="5" t="s">
        <v>23</v>
      </c>
      <c r="O6772" s="3">
        <v>-55.95</v>
      </c>
      <c r="P6772" s="3">
        <v>6.37</v>
      </c>
      <c r="Q6772" s="3">
        <v>5.19</v>
      </c>
      <c r="R6772" s="5" t="s">
        <v>1170</v>
      </c>
      <c r="S6772" s="5" t="s">
        <v>2398</v>
      </c>
      <c r="T6772" s="5" t="str">
        <f t="shared" si="631"/>
        <v>Brian Stugart</v>
      </c>
      <c r="U6772" t="s">
        <v>3490</v>
      </c>
      <c r="V6772" s="5" t="s">
        <v>47</v>
      </c>
      <c r="W6772" s="5" t="s">
        <v>28</v>
      </c>
      <c r="X6772" s="5" t="s">
        <v>41</v>
      </c>
      <c r="Y6772" s="5" t="s">
        <v>2473</v>
      </c>
      <c r="Z6772" s="5" t="s">
        <v>43</v>
      </c>
      <c r="AA6772" s="4">
        <v>0.38</v>
      </c>
      <c r="AB6772" s="1">
        <v>40027</v>
      </c>
      <c r="AC6772" s="1">
        <v>20554</v>
      </c>
      <c r="AD6772">
        <f t="shared" si="632"/>
        <v>1</v>
      </c>
      <c r="AE6772">
        <f t="shared" ca="1" si="633"/>
        <v>68</v>
      </c>
      <c r="AF6772" t="str">
        <f t="shared" ca="1" si="634"/>
        <v>Over 65</v>
      </c>
      <c r="AG6772" s="3">
        <f t="shared" si="635"/>
        <v>0.38526963333333336</v>
      </c>
      <c r="AH6772" t="str">
        <f>_xlfn.IFNA(VLOOKUP(Sales_Transactions[[#This Row],[Order ID]],Returned_Items[#All],2,FALSE),"Not Returned")</f>
        <v>Not Returned</v>
      </c>
    </row>
    <row r="6773" spans="1:34" x14ac:dyDescent="0.25">
      <c r="A6773">
        <v>14434</v>
      </c>
      <c r="C6773" t="s">
        <v>1714</v>
      </c>
      <c r="D6773" s="2" t="str">
        <f>TEXT(MID(Sales_Transactions[[#This Row],[Order Date]],2,5),"d/m/yyy")</f>
        <v>15/2/2011</v>
      </c>
      <c r="E6773" s="2" t="str">
        <f>TEXT(MID(Sales_Transactions[[#This Row],[Order Date]],2,5),"d")</f>
        <v>15</v>
      </c>
      <c r="F6773" s="2" t="str">
        <f>TEXT(MID(Sales_Transactions[[#This Row],[Order Date]],2,5),"m")</f>
        <v>2</v>
      </c>
      <c r="G6773" s="2" t="str">
        <f>TEXT(MID(Sales_Transactions[[#This Row],[Order Date]],2,5),"yyy")</f>
        <v>2011</v>
      </c>
      <c r="H6773" s="2" t="str">
        <f>TEXT(MID(Sales_Transactions[[#This Row],[Order Date]],2,5),"yyy/m")</f>
        <v>2011/2</v>
      </c>
      <c r="I6773" t="s">
        <v>52</v>
      </c>
      <c r="J6773">
        <f t="shared" si="630"/>
        <v>1</v>
      </c>
      <c r="K6773" s="2">
        <v>39</v>
      </c>
      <c r="L6773" s="3">
        <v>4733.88</v>
      </c>
      <c r="M6773" s="4">
        <v>0.02</v>
      </c>
      <c r="N6773" s="5" t="s">
        <v>34</v>
      </c>
      <c r="O6773" s="3">
        <v>239.41</v>
      </c>
      <c r="P6773" s="3">
        <v>119.99</v>
      </c>
      <c r="Q6773" s="3">
        <v>56.14</v>
      </c>
      <c r="R6773" s="5" t="s">
        <v>3526</v>
      </c>
      <c r="S6773" s="5" t="s">
        <v>3527</v>
      </c>
      <c r="T6773" s="5" t="str">
        <f t="shared" si="631"/>
        <v>Tim Taslimi</v>
      </c>
      <c r="U6773" t="s">
        <v>3490</v>
      </c>
      <c r="V6773" s="5" t="s">
        <v>47</v>
      </c>
      <c r="W6773" s="5" t="s">
        <v>48</v>
      </c>
      <c r="X6773" s="5" t="s">
        <v>324</v>
      </c>
      <c r="Y6773" s="5" t="s">
        <v>1662</v>
      </c>
      <c r="Z6773" s="5" t="s">
        <v>106</v>
      </c>
      <c r="AA6773" s="4">
        <v>0.39</v>
      </c>
      <c r="AB6773" s="1">
        <v>40591</v>
      </c>
      <c r="AC6773" s="1">
        <v>20585</v>
      </c>
      <c r="AD6773">
        <f t="shared" si="632"/>
        <v>2</v>
      </c>
      <c r="AE6773">
        <f t="shared" ca="1" si="633"/>
        <v>68</v>
      </c>
      <c r="AF6773" t="str">
        <f t="shared" ca="1" si="634"/>
        <v>Over 65</v>
      </c>
      <c r="AG6773" s="3">
        <f t="shared" si="635"/>
        <v>4.5155385128205126</v>
      </c>
      <c r="AH6773" t="str">
        <f>_xlfn.IFNA(VLOOKUP(Sales_Transactions[[#This Row],[Order ID]],Returned_Items[#All],2,FALSE),"Not Returned")</f>
        <v>Not Returned</v>
      </c>
    </row>
    <row r="6774" spans="1:34" x14ac:dyDescent="0.25">
      <c r="A6774">
        <v>14630</v>
      </c>
      <c r="C6774" t="s">
        <v>1749</v>
      </c>
      <c r="D6774" s="2" t="str">
        <f>TEXT(MID(Sales_Transactions[[#This Row],[Order Date]],2,5),"d/m/yyy")</f>
        <v>16/10/2012</v>
      </c>
      <c r="E6774" s="2" t="str">
        <f>TEXT(MID(Sales_Transactions[[#This Row],[Order Date]],2,5),"d")</f>
        <v>16</v>
      </c>
      <c r="F6774" s="2" t="str">
        <f>TEXT(MID(Sales_Transactions[[#This Row],[Order Date]],2,5),"m")</f>
        <v>10</v>
      </c>
      <c r="G6774" s="2" t="str">
        <f>TEXT(MID(Sales_Transactions[[#This Row],[Order Date]],2,5),"yyy")</f>
        <v>2012</v>
      </c>
      <c r="H6774" s="2" t="str">
        <f>TEXT(MID(Sales_Transactions[[#This Row],[Order Date]],2,5),"yyy/m")</f>
        <v>2012/10</v>
      </c>
      <c r="I6774" t="s">
        <v>22</v>
      </c>
      <c r="J6774">
        <f t="shared" si="630"/>
        <v>2</v>
      </c>
      <c r="K6774" s="2">
        <v>17</v>
      </c>
      <c r="L6774" s="3">
        <v>363.54</v>
      </c>
      <c r="M6774" s="4">
        <v>0.08</v>
      </c>
      <c r="N6774" s="5" t="s">
        <v>23</v>
      </c>
      <c r="O6774" s="3">
        <v>4.75</v>
      </c>
      <c r="P6774" s="3">
        <v>22.01</v>
      </c>
      <c r="Q6774" s="3">
        <v>5.53</v>
      </c>
      <c r="R6774" s="5" t="s">
        <v>24</v>
      </c>
      <c r="S6774" s="5" t="s">
        <v>2630</v>
      </c>
      <c r="T6774" s="5" t="str">
        <f t="shared" si="631"/>
        <v>Muhammed Lee</v>
      </c>
      <c r="U6774" t="s">
        <v>3490</v>
      </c>
      <c r="V6774" s="5" t="s">
        <v>47</v>
      </c>
      <c r="W6774" s="5" t="s">
        <v>28</v>
      </c>
      <c r="X6774" s="5" t="s">
        <v>124</v>
      </c>
      <c r="Y6774" s="5" t="s">
        <v>2029</v>
      </c>
      <c r="Z6774" s="5" t="s">
        <v>60</v>
      </c>
      <c r="AA6774" s="4">
        <v>0.59</v>
      </c>
      <c r="AB6774" s="1">
        <v>41198</v>
      </c>
      <c r="AC6774" s="1">
        <v>20585</v>
      </c>
      <c r="AD6774">
        <f t="shared" si="632"/>
        <v>0</v>
      </c>
      <c r="AE6774">
        <f t="shared" ca="1" si="633"/>
        <v>68</v>
      </c>
      <c r="AF6774" t="str">
        <f t="shared" ca="1" si="634"/>
        <v>Over 65</v>
      </c>
      <c r="AG6774" s="3">
        <f t="shared" si="635"/>
        <v>1.6189642352941178</v>
      </c>
      <c r="AH6774" t="str">
        <f>_xlfn.IFNA(VLOOKUP(Sales_Transactions[[#This Row],[Order ID]],Returned_Items[#All],2,FALSE),"Not Returned")</f>
        <v>Not Returned</v>
      </c>
    </row>
    <row r="6775" spans="1:34" x14ac:dyDescent="0.25">
      <c r="A6775">
        <v>14851</v>
      </c>
      <c r="C6775" t="s">
        <v>613</v>
      </c>
      <c r="D6775" s="2" t="str">
        <f>TEXT(MID(Sales_Transactions[[#This Row],[Order Date]],2,5),"d/m/yyy")</f>
        <v>11/5/2012</v>
      </c>
      <c r="E6775" s="2" t="str">
        <f>TEXT(MID(Sales_Transactions[[#This Row],[Order Date]],2,5),"d")</f>
        <v>11</v>
      </c>
      <c r="F6775" s="2" t="str">
        <f>TEXT(MID(Sales_Transactions[[#This Row],[Order Date]],2,5),"m")</f>
        <v>5</v>
      </c>
      <c r="G6775" s="2" t="str">
        <f>TEXT(MID(Sales_Transactions[[#This Row],[Order Date]],2,5),"yyy")</f>
        <v>2012</v>
      </c>
      <c r="H6775" s="2" t="str">
        <f>TEXT(MID(Sales_Transactions[[#This Row],[Order Date]],2,5),"yyy/m")</f>
        <v>2012/5</v>
      </c>
      <c r="I6775" t="s">
        <v>52</v>
      </c>
      <c r="J6775">
        <f t="shared" si="630"/>
        <v>1</v>
      </c>
      <c r="K6775" s="2">
        <v>6</v>
      </c>
      <c r="L6775" s="3">
        <v>3378.18</v>
      </c>
      <c r="M6775" s="4">
        <v>0.08</v>
      </c>
      <c r="N6775" s="5" t="s">
        <v>23</v>
      </c>
      <c r="O6775" s="3">
        <v>-1352.68</v>
      </c>
      <c r="P6775" s="3">
        <v>599.99</v>
      </c>
      <c r="Q6775" s="3">
        <v>24.49</v>
      </c>
      <c r="R6775" s="5" t="s">
        <v>3528</v>
      </c>
      <c r="S6775" s="5" t="s">
        <v>3529</v>
      </c>
      <c r="T6775" s="5" t="str">
        <f t="shared" si="631"/>
        <v>Juliana Krohn</v>
      </c>
      <c r="U6775" t="s">
        <v>3490</v>
      </c>
      <c r="V6775" s="5" t="s">
        <v>47</v>
      </c>
      <c r="W6775" s="5" t="s">
        <v>48</v>
      </c>
      <c r="X6775" s="5" t="s">
        <v>131</v>
      </c>
      <c r="Y6775" s="5" t="s">
        <v>1091</v>
      </c>
      <c r="Z6775" s="5" t="s">
        <v>31</v>
      </c>
      <c r="AA6775" s="4">
        <v>0.44</v>
      </c>
      <c r="AB6775" s="1">
        <v>41041</v>
      </c>
      <c r="AC6775" s="1">
        <v>26403</v>
      </c>
      <c r="AD6775">
        <f t="shared" si="632"/>
        <v>1</v>
      </c>
      <c r="AE6775">
        <f t="shared" ca="1" si="633"/>
        <v>52</v>
      </c>
      <c r="AF6775" t="str">
        <f t="shared" ca="1" si="634"/>
        <v>18-64</v>
      </c>
      <c r="AG6775" s="3">
        <f t="shared" si="635"/>
        <v>104.00000133333333</v>
      </c>
      <c r="AH6775" t="str">
        <f>_xlfn.IFNA(VLOOKUP(Sales_Transactions[[#This Row],[Order ID]],Returned_Items[#All],2,FALSE),"Not Returned")</f>
        <v>Not Returned</v>
      </c>
    </row>
    <row r="6776" spans="1:34" x14ac:dyDescent="0.25">
      <c r="A6776">
        <v>14851</v>
      </c>
      <c r="C6776" t="s">
        <v>613</v>
      </c>
      <c r="D6776" s="2" t="str">
        <f>TEXT(MID(Sales_Transactions[[#This Row],[Order Date]],2,5),"d/m/yyy")</f>
        <v>11/5/2012</v>
      </c>
      <c r="E6776" s="2" t="str">
        <f>TEXT(MID(Sales_Transactions[[#This Row],[Order Date]],2,5),"d")</f>
        <v>11</v>
      </c>
      <c r="F6776" s="2" t="str">
        <f>TEXT(MID(Sales_Transactions[[#This Row],[Order Date]],2,5),"m")</f>
        <v>5</v>
      </c>
      <c r="G6776" s="2" t="str">
        <f>TEXT(MID(Sales_Transactions[[#This Row],[Order Date]],2,5),"yyy")</f>
        <v>2012</v>
      </c>
      <c r="H6776" s="2" t="str">
        <f>TEXT(MID(Sales_Transactions[[#This Row],[Order Date]],2,5),"yyy/m")</f>
        <v>2012/5</v>
      </c>
      <c r="I6776" t="s">
        <v>52</v>
      </c>
      <c r="J6776">
        <f t="shared" si="630"/>
        <v>1</v>
      </c>
      <c r="K6776" s="2">
        <v>26</v>
      </c>
      <c r="L6776" s="3">
        <v>1443.2660000000001</v>
      </c>
      <c r="M6776" s="4">
        <v>0.08</v>
      </c>
      <c r="N6776" s="5" t="s">
        <v>23</v>
      </c>
      <c r="O6776" s="3">
        <v>156.11000000000001</v>
      </c>
      <c r="P6776" s="3">
        <v>65.989999999999995</v>
      </c>
      <c r="Q6776" s="3">
        <v>8.99</v>
      </c>
      <c r="R6776" s="5" t="s">
        <v>3528</v>
      </c>
      <c r="S6776" s="5" t="s">
        <v>3529</v>
      </c>
      <c r="T6776" s="5" t="str">
        <f t="shared" si="631"/>
        <v>Juliana Krohn</v>
      </c>
      <c r="U6776" t="s">
        <v>3490</v>
      </c>
      <c r="V6776" s="5" t="s">
        <v>47</v>
      </c>
      <c r="W6776" s="5" t="s">
        <v>48</v>
      </c>
      <c r="X6776" s="5" t="s">
        <v>49</v>
      </c>
      <c r="Y6776" s="5" t="s">
        <v>896</v>
      </c>
      <c r="Z6776" s="5" t="s">
        <v>43</v>
      </c>
      <c r="AA6776" s="4">
        <v>0.56000000000000005</v>
      </c>
      <c r="AB6776" s="1">
        <v>41042</v>
      </c>
      <c r="AC6776" s="1">
        <v>26382</v>
      </c>
      <c r="AD6776">
        <f t="shared" si="632"/>
        <v>2</v>
      </c>
      <c r="AE6776">
        <f t="shared" ca="1" si="633"/>
        <v>52</v>
      </c>
      <c r="AF6776" t="str">
        <f t="shared" ca="1" si="634"/>
        <v>18-64</v>
      </c>
      <c r="AG6776" s="3">
        <f t="shared" si="635"/>
        <v>2.8818156923076921</v>
      </c>
      <c r="AH6776" t="str">
        <f>_xlfn.IFNA(VLOOKUP(Sales_Transactions[[#This Row],[Order ID]],Returned_Items[#All],2,FALSE),"Not Returned")</f>
        <v>Not Returned</v>
      </c>
    </row>
    <row r="6777" spans="1:34" x14ac:dyDescent="0.25">
      <c r="A6777">
        <v>14950</v>
      </c>
      <c r="C6777" t="s">
        <v>1322</v>
      </c>
      <c r="D6777" s="2" t="str">
        <f>TEXT(MID(Sales_Transactions[[#This Row],[Order Date]],2,5),"d/m/yyy")</f>
        <v>26/9/2010</v>
      </c>
      <c r="E6777" s="2" t="str">
        <f>TEXT(MID(Sales_Transactions[[#This Row],[Order Date]],2,5),"d")</f>
        <v>26</v>
      </c>
      <c r="F6777" s="2" t="str">
        <f>TEXT(MID(Sales_Transactions[[#This Row],[Order Date]],2,5),"m")</f>
        <v>9</v>
      </c>
      <c r="G6777" s="2" t="str">
        <f>TEXT(MID(Sales_Transactions[[#This Row],[Order Date]],2,5),"yyy")</f>
        <v>2010</v>
      </c>
      <c r="H6777" s="2" t="str">
        <f>TEXT(MID(Sales_Transactions[[#This Row],[Order Date]],2,5),"yyy/m")</f>
        <v>2010/9</v>
      </c>
      <c r="I6777" t="s">
        <v>22</v>
      </c>
      <c r="J6777">
        <f t="shared" si="630"/>
        <v>2</v>
      </c>
      <c r="K6777" s="2">
        <v>48</v>
      </c>
      <c r="L6777" s="3">
        <v>525</v>
      </c>
      <c r="M6777" s="4">
        <v>0.03</v>
      </c>
      <c r="N6777" s="5" t="s">
        <v>23</v>
      </c>
      <c r="O6777" s="3">
        <v>63.5</v>
      </c>
      <c r="P6777" s="3">
        <v>10.48</v>
      </c>
      <c r="Q6777" s="3">
        <v>2.89</v>
      </c>
      <c r="R6777" s="5" t="s">
        <v>906</v>
      </c>
      <c r="S6777" s="5" t="s">
        <v>2651</v>
      </c>
      <c r="T6777" s="5" t="str">
        <f t="shared" si="631"/>
        <v>Giulietta Dortch</v>
      </c>
      <c r="U6777" t="s">
        <v>3490</v>
      </c>
      <c r="V6777" s="5" t="s">
        <v>27</v>
      </c>
      <c r="W6777" s="5" t="s">
        <v>28</v>
      </c>
      <c r="X6777" s="5" t="s">
        <v>124</v>
      </c>
      <c r="Y6777" s="5" t="s">
        <v>834</v>
      </c>
      <c r="Z6777" s="5" t="s">
        <v>60</v>
      </c>
      <c r="AA6777" s="4">
        <v>0.6</v>
      </c>
      <c r="AB6777" s="1">
        <v>40447</v>
      </c>
      <c r="AC6777" s="1">
        <v>26353</v>
      </c>
      <c r="AD6777">
        <f t="shared" si="632"/>
        <v>0</v>
      </c>
      <c r="AE6777">
        <f t="shared" ca="1" si="633"/>
        <v>52</v>
      </c>
      <c r="AF6777" t="str">
        <f t="shared" ca="1" si="634"/>
        <v>18-64</v>
      </c>
      <c r="AG6777" s="3">
        <f t="shared" si="635"/>
        <v>0.27847616666666669</v>
      </c>
      <c r="AH6777" t="str">
        <f>_xlfn.IFNA(VLOOKUP(Sales_Transactions[[#This Row],[Order ID]],Returned_Items[#All],2,FALSE),"Not Returned")</f>
        <v>Not Returned</v>
      </c>
    </row>
    <row r="6778" spans="1:34" x14ac:dyDescent="0.25">
      <c r="A6778">
        <v>14981</v>
      </c>
      <c r="C6778" t="s">
        <v>939</v>
      </c>
      <c r="D6778" s="2" t="str">
        <f>TEXT(MID(Sales_Transactions[[#This Row],[Order Date]],2,5),"d/m/yyy")</f>
        <v>26/10/2010</v>
      </c>
      <c r="E6778" s="2" t="str">
        <f>TEXT(MID(Sales_Transactions[[#This Row],[Order Date]],2,5),"d")</f>
        <v>26</v>
      </c>
      <c r="F6778" s="2" t="str">
        <f>TEXT(MID(Sales_Transactions[[#This Row],[Order Date]],2,5),"m")</f>
        <v>10</v>
      </c>
      <c r="G6778" s="2" t="str">
        <f>TEXT(MID(Sales_Transactions[[#This Row],[Order Date]],2,5),"yyy")</f>
        <v>2010</v>
      </c>
      <c r="H6778" s="2" t="str">
        <f>TEXT(MID(Sales_Transactions[[#This Row],[Order Date]],2,5),"yyy/m")</f>
        <v>2010/10</v>
      </c>
      <c r="I6778" t="s">
        <v>78</v>
      </c>
      <c r="J6778">
        <f t="shared" si="630"/>
        <v>3</v>
      </c>
      <c r="K6778" s="2">
        <v>8</v>
      </c>
      <c r="L6778" s="3">
        <v>279.77</v>
      </c>
      <c r="M6778" s="4">
        <v>7.0000000000000007E-2</v>
      </c>
      <c r="N6778" s="5" t="s">
        <v>23</v>
      </c>
      <c r="O6778" s="3">
        <v>-14.02</v>
      </c>
      <c r="P6778" s="3">
        <v>34.76</v>
      </c>
      <c r="Q6778" s="3">
        <v>8.2200000000000006</v>
      </c>
      <c r="R6778" s="5" t="s">
        <v>2245</v>
      </c>
      <c r="S6778" s="5" t="s">
        <v>903</v>
      </c>
      <c r="T6778" s="5" t="str">
        <f t="shared" si="631"/>
        <v>Ed Braxton</v>
      </c>
      <c r="U6778" t="s">
        <v>3490</v>
      </c>
      <c r="V6778" s="5" t="s">
        <v>74</v>
      </c>
      <c r="W6778" s="5" t="s">
        <v>28</v>
      </c>
      <c r="X6778" s="5" t="s">
        <v>29</v>
      </c>
      <c r="Y6778" s="5" t="s">
        <v>386</v>
      </c>
      <c r="Z6778" s="5" t="s">
        <v>43</v>
      </c>
      <c r="AA6778" s="4">
        <v>0.56999999999999995</v>
      </c>
      <c r="AB6778" s="1">
        <v>40478</v>
      </c>
      <c r="AC6778" s="1">
        <v>26494</v>
      </c>
      <c r="AD6778">
        <f t="shared" si="632"/>
        <v>1</v>
      </c>
      <c r="AE6778">
        <f t="shared" ca="1" si="633"/>
        <v>52</v>
      </c>
      <c r="AF6778" t="str">
        <f t="shared" ca="1" si="634"/>
        <v>18-64</v>
      </c>
      <c r="AG6778" s="3">
        <f t="shared" si="635"/>
        <v>5.3694584999999995</v>
      </c>
      <c r="AH6778" t="str">
        <f>_xlfn.IFNA(VLOOKUP(Sales_Transactions[[#This Row],[Order ID]],Returned_Items[#All],2,FALSE),"Not Returned")</f>
        <v>Not Returned</v>
      </c>
    </row>
    <row r="6779" spans="1:34" x14ac:dyDescent="0.25">
      <c r="A6779">
        <v>14981</v>
      </c>
      <c r="C6779" t="s">
        <v>939</v>
      </c>
      <c r="D6779" s="2" t="str">
        <f>TEXT(MID(Sales_Transactions[[#This Row],[Order Date]],2,5),"d/m/yyy")</f>
        <v>26/10/2010</v>
      </c>
      <c r="E6779" s="2" t="str">
        <f>TEXT(MID(Sales_Transactions[[#This Row],[Order Date]],2,5),"d")</f>
        <v>26</v>
      </c>
      <c r="F6779" s="2" t="str">
        <f>TEXT(MID(Sales_Transactions[[#This Row],[Order Date]],2,5),"m")</f>
        <v>10</v>
      </c>
      <c r="G6779" s="2" t="str">
        <f>TEXT(MID(Sales_Transactions[[#This Row],[Order Date]],2,5),"yyy")</f>
        <v>2010</v>
      </c>
      <c r="H6779" s="2" t="str">
        <f>TEXT(MID(Sales_Transactions[[#This Row],[Order Date]],2,5),"yyy/m")</f>
        <v>2010/10</v>
      </c>
      <c r="I6779" t="s">
        <v>78</v>
      </c>
      <c r="J6779">
        <f t="shared" si="630"/>
        <v>3</v>
      </c>
      <c r="K6779" s="2">
        <v>8</v>
      </c>
      <c r="L6779" s="3">
        <v>154.21</v>
      </c>
      <c r="M6779" s="4">
        <v>0.03</v>
      </c>
      <c r="N6779" s="5" t="s">
        <v>34</v>
      </c>
      <c r="O6779" s="3">
        <v>-160.38999999999999</v>
      </c>
      <c r="P6779" s="3">
        <v>15.23</v>
      </c>
      <c r="Q6779" s="3">
        <v>27.75</v>
      </c>
      <c r="R6779" s="5" t="s">
        <v>2245</v>
      </c>
      <c r="S6779" s="5" t="s">
        <v>903</v>
      </c>
      <c r="T6779" s="5" t="str">
        <f t="shared" si="631"/>
        <v>Ed Braxton</v>
      </c>
      <c r="U6779" t="s">
        <v>3490</v>
      </c>
      <c r="V6779" s="5" t="s">
        <v>74</v>
      </c>
      <c r="W6779" s="5" t="s">
        <v>57</v>
      </c>
      <c r="X6779" s="5" t="s">
        <v>107</v>
      </c>
      <c r="Y6779" s="5" t="s">
        <v>2110</v>
      </c>
      <c r="Z6779" s="5" t="s">
        <v>106</v>
      </c>
      <c r="AA6779" s="4">
        <v>0.76</v>
      </c>
      <c r="AB6779" s="1">
        <v>40479</v>
      </c>
      <c r="AC6779" s="1">
        <v>26483</v>
      </c>
      <c r="AD6779">
        <f t="shared" si="632"/>
        <v>2</v>
      </c>
      <c r="AE6779">
        <f t="shared" ca="1" si="633"/>
        <v>52</v>
      </c>
      <c r="AF6779" t="str">
        <f t="shared" ca="1" si="634"/>
        <v>18-64</v>
      </c>
      <c r="AG6779" s="3">
        <f t="shared" si="635"/>
        <v>5.371928875</v>
      </c>
      <c r="AH6779" t="str">
        <f>_xlfn.IFNA(VLOOKUP(Sales_Transactions[[#This Row],[Order ID]],Returned_Items[#All],2,FALSE),"Not Returned")</f>
        <v>Not Returned</v>
      </c>
    </row>
    <row r="6780" spans="1:34" x14ac:dyDescent="0.25">
      <c r="A6780">
        <v>15105</v>
      </c>
      <c r="C6780" t="s">
        <v>1146</v>
      </c>
      <c r="D6780" s="2" t="str">
        <f>TEXT(MID(Sales_Transactions[[#This Row],[Order Date]],2,5),"d/m/yyy")</f>
        <v>3/11/2009</v>
      </c>
      <c r="E6780" s="2" t="str">
        <f>TEXT(MID(Sales_Transactions[[#This Row],[Order Date]],2,5),"d")</f>
        <v>3</v>
      </c>
      <c r="F6780" s="2" t="str">
        <f>TEXT(MID(Sales_Transactions[[#This Row],[Order Date]],2,5),"m")</f>
        <v>11</v>
      </c>
      <c r="G6780" s="2" t="str">
        <f>TEXT(MID(Sales_Transactions[[#This Row],[Order Date]],2,5),"yyy")</f>
        <v>2009</v>
      </c>
      <c r="H6780" s="2" t="str">
        <f>TEXT(MID(Sales_Transactions[[#This Row],[Order Date]],2,5),"yyy/m")</f>
        <v>2009/11</v>
      </c>
      <c r="I6780" t="s">
        <v>22</v>
      </c>
      <c r="J6780">
        <f t="shared" si="630"/>
        <v>2</v>
      </c>
      <c r="K6780" s="2">
        <v>39</v>
      </c>
      <c r="L6780" s="3">
        <v>460.43</v>
      </c>
      <c r="M6780" s="4">
        <v>7.0000000000000007E-2</v>
      </c>
      <c r="N6780" s="5" t="s">
        <v>23</v>
      </c>
      <c r="O6780" s="3">
        <v>-76.180000000000007</v>
      </c>
      <c r="P6780" s="3">
        <v>12.28</v>
      </c>
      <c r="Q6780" s="3">
        <v>6.13</v>
      </c>
      <c r="R6780" s="5" t="s">
        <v>906</v>
      </c>
      <c r="S6780" s="5" t="s">
        <v>2651</v>
      </c>
      <c r="T6780" s="5" t="str">
        <f t="shared" si="631"/>
        <v>Giulietta Dortch</v>
      </c>
      <c r="U6780" t="s">
        <v>3490</v>
      </c>
      <c r="V6780" s="5" t="s">
        <v>27</v>
      </c>
      <c r="W6780" s="5" t="s">
        <v>28</v>
      </c>
      <c r="X6780" s="5" t="s">
        <v>29</v>
      </c>
      <c r="Y6780" s="5" t="s">
        <v>433</v>
      </c>
      <c r="Z6780" s="5" t="s">
        <v>43</v>
      </c>
      <c r="AA6780" s="4">
        <v>0.56999999999999995</v>
      </c>
      <c r="AB6780" s="1">
        <v>40127</v>
      </c>
      <c r="AC6780" s="1">
        <v>26566</v>
      </c>
      <c r="AD6780">
        <f t="shared" si="632"/>
        <v>7</v>
      </c>
      <c r="AE6780">
        <f t="shared" ca="1" si="633"/>
        <v>51</v>
      </c>
      <c r="AF6780" t="str">
        <f t="shared" ca="1" si="634"/>
        <v>18-64</v>
      </c>
      <c r="AG6780" s="3">
        <f t="shared" si="635"/>
        <v>0.47183087179487176</v>
      </c>
      <c r="AH6780" t="str">
        <f>_xlfn.IFNA(VLOOKUP(Sales_Transactions[[#This Row],[Order ID]],Returned_Items[#All],2,FALSE),"Not Returned")</f>
        <v>Not Returned</v>
      </c>
    </row>
    <row r="6781" spans="1:34" x14ac:dyDescent="0.25">
      <c r="A6781">
        <v>15111</v>
      </c>
      <c r="C6781" t="s">
        <v>2947</v>
      </c>
      <c r="D6781" s="2" t="str">
        <f>TEXT(MID(Sales_Transactions[[#This Row],[Order Date]],2,5),"d/m/yyy")</f>
        <v>17/12/2009</v>
      </c>
      <c r="E6781" s="2" t="str">
        <f>TEXT(MID(Sales_Transactions[[#This Row],[Order Date]],2,5),"d")</f>
        <v>17</v>
      </c>
      <c r="F6781" s="2" t="str">
        <f>TEXT(MID(Sales_Transactions[[#This Row],[Order Date]],2,5),"m")</f>
        <v>12</v>
      </c>
      <c r="G6781" s="2" t="str">
        <f>TEXT(MID(Sales_Transactions[[#This Row],[Order Date]],2,5),"yyy")</f>
        <v>2009</v>
      </c>
      <c r="H6781" s="2" t="str">
        <f>TEXT(MID(Sales_Transactions[[#This Row],[Order Date]],2,5),"yyy/m")</f>
        <v>2009/12</v>
      </c>
      <c r="I6781" t="s">
        <v>52</v>
      </c>
      <c r="J6781">
        <f t="shared" si="630"/>
        <v>1</v>
      </c>
      <c r="K6781" s="2">
        <v>13</v>
      </c>
      <c r="L6781" s="3">
        <v>970.47</v>
      </c>
      <c r="M6781" s="4">
        <v>0.1</v>
      </c>
      <c r="N6781" s="5" t="s">
        <v>23</v>
      </c>
      <c r="O6781" s="3">
        <v>192.38</v>
      </c>
      <c r="P6781" s="3">
        <v>81.319999999999993</v>
      </c>
      <c r="Q6781" s="3">
        <v>0.99</v>
      </c>
      <c r="R6781" s="5" t="s">
        <v>3528</v>
      </c>
      <c r="S6781" s="5" t="s">
        <v>3529</v>
      </c>
      <c r="T6781" s="5" t="str">
        <f t="shared" si="631"/>
        <v>Juliana Krohn</v>
      </c>
      <c r="U6781" t="s">
        <v>3490</v>
      </c>
      <c r="V6781" s="5" t="s">
        <v>47</v>
      </c>
      <c r="W6781" s="5" t="s">
        <v>28</v>
      </c>
      <c r="X6781" s="5" t="s">
        <v>38</v>
      </c>
      <c r="Y6781" s="5" t="s">
        <v>3409</v>
      </c>
      <c r="Z6781" s="5" t="s">
        <v>43</v>
      </c>
      <c r="AA6781" s="4">
        <v>0.56999999999999995</v>
      </c>
      <c r="AB6781" s="1">
        <v>40166</v>
      </c>
      <c r="AC6781" s="1">
        <v>26430</v>
      </c>
      <c r="AD6781">
        <f t="shared" si="632"/>
        <v>2</v>
      </c>
      <c r="AE6781">
        <f t="shared" ca="1" si="633"/>
        <v>52</v>
      </c>
      <c r="AF6781" t="str">
        <f t="shared" ca="1" si="634"/>
        <v>18-64</v>
      </c>
      <c r="AG6781" s="3">
        <f t="shared" si="635"/>
        <v>6.3252830769230757</v>
      </c>
      <c r="AH6781" t="str">
        <f>_xlfn.IFNA(VLOOKUP(Sales_Transactions[[#This Row],[Order ID]],Returned_Items[#All],2,FALSE),"Not Returned")</f>
        <v>Not Returned</v>
      </c>
    </row>
    <row r="6782" spans="1:34" x14ac:dyDescent="0.25">
      <c r="A6782">
        <v>15202</v>
      </c>
      <c r="C6782" t="s">
        <v>1201</v>
      </c>
      <c r="D6782" s="2" t="str">
        <f>TEXT(MID(Sales_Transactions[[#This Row],[Order Date]],2,5),"d/m/yyy")</f>
        <v>9/7/2010</v>
      </c>
      <c r="E6782" s="2" t="str">
        <f>TEXT(MID(Sales_Transactions[[#This Row],[Order Date]],2,5),"d")</f>
        <v>9</v>
      </c>
      <c r="F6782" s="2" t="str">
        <f>TEXT(MID(Sales_Transactions[[#This Row],[Order Date]],2,5),"m")</f>
        <v>7</v>
      </c>
      <c r="G6782" s="2" t="str">
        <f>TEXT(MID(Sales_Transactions[[#This Row],[Order Date]],2,5),"yyy")</f>
        <v>2010</v>
      </c>
      <c r="H6782" s="2" t="str">
        <f>TEXT(MID(Sales_Transactions[[#This Row],[Order Date]],2,5),"yyy/m")</f>
        <v>2010/7</v>
      </c>
      <c r="I6782" t="s">
        <v>33</v>
      </c>
      <c r="J6782">
        <f t="shared" si="630"/>
        <v>4</v>
      </c>
      <c r="K6782" s="2">
        <v>36</v>
      </c>
      <c r="L6782" s="3">
        <v>1340.93</v>
      </c>
      <c r="M6782" s="4">
        <v>0.09</v>
      </c>
      <c r="N6782" s="5" t="s">
        <v>67</v>
      </c>
      <c r="O6782" s="3">
        <v>154.16</v>
      </c>
      <c r="P6782" s="3">
        <v>39.979999999999997</v>
      </c>
      <c r="Q6782" s="3">
        <v>9.1999999999999993</v>
      </c>
      <c r="R6782" s="5" t="s">
        <v>2765</v>
      </c>
      <c r="S6782" s="5" t="s">
        <v>2111</v>
      </c>
      <c r="T6782" s="5" t="str">
        <f t="shared" si="631"/>
        <v>Darrin Sayre</v>
      </c>
      <c r="U6782" t="s">
        <v>3490</v>
      </c>
      <c r="V6782" s="5" t="s">
        <v>37</v>
      </c>
      <c r="W6782" s="5" t="s">
        <v>57</v>
      </c>
      <c r="X6782" s="5" t="s">
        <v>58</v>
      </c>
      <c r="Y6782" s="5" t="s">
        <v>371</v>
      </c>
      <c r="Z6782" s="5" t="s">
        <v>84</v>
      </c>
      <c r="AA6782" s="4">
        <v>0.65</v>
      </c>
      <c r="AB6782" s="1">
        <v>40370</v>
      </c>
      <c r="AC6782" s="1">
        <v>26400</v>
      </c>
      <c r="AD6782">
        <f t="shared" si="632"/>
        <v>2</v>
      </c>
      <c r="AE6782">
        <f t="shared" ca="1" si="633"/>
        <v>52</v>
      </c>
      <c r="AF6782" t="str">
        <f t="shared" ca="1" si="634"/>
        <v>18-64</v>
      </c>
      <c r="AG6782" s="3">
        <f t="shared" si="635"/>
        <v>1.3651116111111112</v>
      </c>
      <c r="AH6782" t="str">
        <f>_xlfn.IFNA(VLOOKUP(Sales_Transactions[[#This Row],[Order ID]],Returned_Items[#All],2,FALSE),"Not Returned")</f>
        <v>Returned</v>
      </c>
    </row>
    <row r="6783" spans="1:34" x14ac:dyDescent="0.25">
      <c r="A6783">
        <v>15206</v>
      </c>
      <c r="C6783" t="s">
        <v>1305</v>
      </c>
      <c r="D6783" s="2" t="str">
        <f>TEXT(MID(Sales_Transactions[[#This Row],[Order Date]],2,5),"d/m/yyy")</f>
        <v>4/11/2010</v>
      </c>
      <c r="E6783" s="2" t="str">
        <f>TEXT(MID(Sales_Transactions[[#This Row],[Order Date]],2,5),"d")</f>
        <v>4</v>
      </c>
      <c r="F6783" s="2" t="str">
        <f>TEXT(MID(Sales_Transactions[[#This Row],[Order Date]],2,5),"m")</f>
        <v>11</v>
      </c>
      <c r="G6783" s="2" t="str">
        <f>TEXT(MID(Sales_Transactions[[#This Row],[Order Date]],2,5),"yyy")</f>
        <v>2010</v>
      </c>
      <c r="H6783" s="2" t="str">
        <f>TEXT(MID(Sales_Transactions[[#This Row],[Order Date]],2,5),"yyy/m")</f>
        <v>2010/11</v>
      </c>
      <c r="I6783" t="s">
        <v>22</v>
      </c>
      <c r="J6783">
        <f t="shared" si="630"/>
        <v>2</v>
      </c>
      <c r="K6783" s="2">
        <v>35</v>
      </c>
      <c r="L6783" s="3">
        <v>5287.16</v>
      </c>
      <c r="M6783" s="4">
        <v>0.05</v>
      </c>
      <c r="N6783" s="5" t="s">
        <v>34</v>
      </c>
      <c r="O6783" s="3">
        <v>-769.05</v>
      </c>
      <c r="P6783" s="3">
        <v>150.97999999999999</v>
      </c>
      <c r="Q6783" s="3">
        <v>66.27</v>
      </c>
      <c r="R6783" s="5" t="s">
        <v>1218</v>
      </c>
      <c r="S6783" s="5" t="s">
        <v>2709</v>
      </c>
      <c r="T6783" s="5" t="str">
        <f t="shared" si="631"/>
        <v>Rob Lucas</v>
      </c>
      <c r="U6783" t="s">
        <v>3490</v>
      </c>
      <c r="V6783" s="5" t="s">
        <v>27</v>
      </c>
      <c r="W6783" s="5" t="s">
        <v>57</v>
      </c>
      <c r="X6783" s="5" t="s">
        <v>104</v>
      </c>
      <c r="Y6783" s="5" t="s">
        <v>525</v>
      </c>
      <c r="Z6783" s="5" t="s">
        <v>106</v>
      </c>
      <c r="AA6783" s="4">
        <v>0.65</v>
      </c>
      <c r="AB6783" s="1">
        <v>40491</v>
      </c>
      <c r="AC6783" s="1">
        <v>26417</v>
      </c>
      <c r="AD6783">
        <f t="shared" si="632"/>
        <v>5</v>
      </c>
      <c r="AE6783">
        <f t="shared" ca="1" si="633"/>
        <v>52</v>
      </c>
      <c r="AF6783" t="str">
        <f t="shared" ca="1" si="634"/>
        <v>18-64</v>
      </c>
      <c r="AG6783" s="3">
        <f t="shared" si="635"/>
        <v>6.2049859999999999</v>
      </c>
      <c r="AH6783" t="str">
        <f>_xlfn.IFNA(VLOOKUP(Sales_Transactions[[#This Row],[Order ID]],Returned_Items[#All],2,FALSE),"Not Returned")</f>
        <v>Returned</v>
      </c>
    </row>
    <row r="6784" spans="1:34" x14ac:dyDescent="0.25">
      <c r="A6784">
        <v>15616</v>
      </c>
      <c r="C6784" t="s">
        <v>326</v>
      </c>
      <c r="D6784" s="2" t="str">
        <f>TEXT(MID(Sales_Transactions[[#This Row],[Order Date]],2,5),"d/m/yyy")</f>
        <v>23/3/2012</v>
      </c>
      <c r="E6784" s="2" t="str">
        <f>TEXT(MID(Sales_Transactions[[#This Row],[Order Date]],2,5),"d")</f>
        <v>23</v>
      </c>
      <c r="F6784" s="2" t="str">
        <f>TEXT(MID(Sales_Transactions[[#This Row],[Order Date]],2,5),"m")</f>
        <v>3</v>
      </c>
      <c r="G6784" s="2" t="str">
        <f>TEXT(MID(Sales_Transactions[[#This Row],[Order Date]],2,5),"yyy")</f>
        <v>2012</v>
      </c>
      <c r="H6784" s="2" t="str">
        <f>TEXT(MID(Sales_Transactions[[#This Row],[Order Date]],2,5),"yyy/m")</f>
        <v>2012/3</v>
      </c>
      <c r="I6784" t="s">
        <v>101</v>
      </c>
      <c r="J6784">
        <f t="shared" si="630"/>
        <v>1</v>
      </c>
      <c r="K6784" s="2">
        <v>12</v>
      </c>
      <c r="L6784" s="3">
        <v>386.71</v>
      </c>
      <c r="M6784" s="4">
        <v>0.01</v>
      </c>
      <c r="N6784" s="5" t="s">
        <v>67</v>
      </c>
      <c r="O6784" s="3">
        <v>-84.12</v>
      </c>
      <c r="P6784" s="3">
        <v>30.98</v>
      </c>
      <c r="Q6784" s="3">
        <v>6.5</v>
      </c>
      <c r="R6784" s="5" t="s">
        <v>53</v>
      </c>
      <c r="S6784" s="5" t="s">
        <v>2614</v>
      </c>
      <c r="T6784" s="5" t="str">
        <f t="shared" si="631"/>
        <v>Carlos Meador</v>
      </c>
      <c r="U6784" t="s">
        <v>3490</v>
      </c>
      <c r="V6784" s="5" t="s">
        <v>47</v>
      </c>
      <c r="W6784" s="5" t="s">
        <v>48</v>
      </c>
      <c r="X6784" s="5" t="s">
        <v>87</v>
      </c>
      <c r="Y6784" s="5" t="s">
        <v>1014</v>
      </c>
      <c r="Z6784" s="5" t="s">
        <v>43</v>
      </c>
      <c r="AA6784" s="4">
        <v>0.64</v>
      </c>
      <c r="AB6784" s="1">
        <v>40992</v>
      </c>
      <c r="AC6784" s="1">
        <v>26619</v>
      </c>
      <c r="AD6784">
        <f t="shared" si="632"/>
        <v>1</v>
      </c>
      <c r="AE6784">
        <f t="shared" ca="1" si="633"/>
        <v>51</v>
      </c>
      <c r="AF6784" t="str">
        <f t="shared" ca="1" si="634"/>
        <v>18-64</v>
      </c>
      <c r="AG6784" s="3">
        <f t="shared" si="635"/>
        <v>3.1230751666666663</v>
      </c>
      <c r="AH6784" t="str">
        <f>_xlfn.IFNA(VLOOKUP(Sales_Transactions[[#This Row],[Order ID]],Returned_Items[#All],2,FALSE),"Not Returned")</f>
        <v>Not Returned</v>
      </c>
    </row>
    <row r="6785" spans="1:34" x14ac:dyDescent="0.25">
      <c r="A6785">
        <v>15616</v>
      </c>
      <c r="C6785" t="s">
        <v>326</v>
      </c>
      <c r="D6785" s="2" t="str">
        <f>TEXT(MID(Sales_Transactions[[#This Row],[Order Date]],2,5),"d/m/yyy")</f>
        <v>23/3/2012</v>
      </c>
      <c r="E6785" s="2" t="str">
        <f>TEXT(MID(Sales_Transactions[[#This Row],[Order Date]],2,5),"d")</f>
        <v>23</v>
      </c>
      <c r="F6785" s="2" t="str">
        <f>TEXT(MID(Sales_Transactions[[#This Row],[Order Date]],2,5),"m")</f>
        <v>3</v>
      </c>
      <c r="G6785" s="2" t="str">
        <f>TEXT(MID(Sales_Transactions[[#This Row],[Order Date]],2,5),"yyy")</f>
        <v>2012</v>
      </c>
      <c r="H6785" s="2" t="str">
        <f>TEXT(MID(Sales_Transactions[[#This Row],[Order Date]],2,5),"yyy/m")</f>
        <v>2012/3</v>
      </c>
      <c r="I6785" t="s">
        <v>101</v>
      </c>
      <c r="J6785">
        <f t="shared" si="630"/>
        <v>1</v>
      </c>
      <c r="K6785" s="2">
        <v>34</v>
      </c>
      <c r="L6785" s="3">
        <v>134.06</v>
      </c>
      <c r="M6785" s="4">
        <v>0.09</v>
      </c>
      <c r="N6785" s="5" t="s">
        <v>23</v>
      </c>
      <c r="O6785" s="3">
        <v>5.98</v>
      </c>
      <c r="P6785" s="3">
        <v>4.13</v>
      </c>
      <c r="Q6785" s="3">
        <v>1.17</v>
      </c>
      <c r="R6785" s="5" t="s">
        <v>53</v>
      </c>
      <c r="S6785" s="5" t="s">
        <v>2614</v>
      </c>
      <c r="T6785" s="5" t="str">
        <f t="shared" si="631"/>
        <v>Carlos Meador</v>
      </c>
      <c r="U6785" t="s">
        <v>3490</v>
      </c>
      <c r="V6785" s="5" t="s">
        <v>47</v>
      </c>
      <c r="W6785" s="5" t="s">
        <v>28</v>
      </c>
      <c r="X6785" s="5" t="s">
        <v>124</v>
      </c>
      <c r="Y6785" s="5" t="s">
        <v>2577</v>
      </c>
      <c r="Z6785" s="5" t="s">
        <v>84</v>
      </c>
      <c r="AA6785" s="4">
        <v>0.56999999999999995</v>
      </c>
      <c r="AB6785" s="1">
        <v>40993</v>
      </c>
      <c r="AC6785" s="1">
        <v>26130</v>
      </c>
      <c r="AD6785">
        <f t="shared" si="632"/>
        <v>2</v>
      </c>
      <c r="AE6785">
        <f t="shared" ca="1" si="633"/>
        <v>53</v>
      </c>
      <c r="AF6785" t="str">
        <f t="shared" ca="1" si="634"/>
        <v>18-64</v>
      </c>
      <c r="AG6785" s="3">
        <f t="shared" si="635"/>
        <v>0.15577302941176471</v>
      </c>
      <c r="AH6785" t="str">
        <f>_xlfn.IFNA(VLOOKUP(Sales_Transactions[[#This Row],[Order ID]],Returned_Items[#All],2,FALSE),"Not Returned")</f>
        <v>Not Returned</v>
      </c>
    </row>
    <row r="6786" spans="1:34" x14ac:dyDescent="0.25">
      <c r="A6786">
        <v>15654</v>
      </c>
      <c r="C6786" t="s">
        <v>997</v>
      </c>
      <c r="D6786" s="2" t="str">
        <f>TEXT(MID(Sales_Transactions[[#This Row],[Order Date]],2,5),"d/m/yyy")</f>
        <v>2/10/2009</v>
      </c>
      <c r="E6786" s="2" t="str">
        <f>TEXT(MID(Sales_Transactions[[#This Row],[Order Date]],2,5),"d")</f>
        <v>2</v>
      </c>
      <c r="F6786" s="2" t="str">
        <f>TEXT(MID(Sales_Transactions[[#This Row],[Order Date]],2,5),"m")</f>
        <v>10</v>
      </c>
      <c r="G6786" s="2" t="str">
        <f>TEXT(MID(Sales_Transactions[[#This Row],[Order Date]],2,5),"yyy")</f>
        <v>2009</v>
      </c>
      <c r="H6786" s="2" t="str">
        <f>TEXT(MID(Sales_Transactions[[#This Row],[Order Date]],2,5),"yyy/m")</f>
        <v>2009/10</v>
      </c>
      <c r="I6786" t="s">
        <v>52</v>
      </c>
      <c r="J6786">
        <f t="shared" ref="J6786:J6849" si="636">IF(I6786="Making Critical",5,IF(I6786="High",4,IF(I6786="Medium",3,IF(I6786="Low",2,1))))</f>
        <v>1</v>
      </c>
      <c r="K6786" s="2">
        <v>27</v>
      </c>
      <c r="L6786" s="3">
        <v>7937.59</v>
      </c>
      <c r="M6786" s="4">
        <v>0.03</v>
      </c>
      <c r="N6786" s="5" t="s">
        <v>34</v>
      </c>
      <c r="O6786" s="3">
        <v>1383.24</v>
      </c>
      <c r="P6786" s="3">
        <v>300.98</v>
      </c>
      <c r="Q6786" s="3">
        <v>54.92</v>
      </c>
      <c r="R6786" s="5" t="s">
        <v>2081</v>
      </c>
      <c r="S6786" s="5" t="s">
        <v>3530</v>
      </c>
      <c r="T6786" s="5" t="str">
        <f t="shared" ref="T6786:T6849" si="637">R6786 &amp; " " &amp; S6786</f>
        <v>Duane Noonan</v>
      </c>
      <c r="U6786" t="s">
        <v>3490</v>
      </c>
      <c r="V6786" s="5" t="s">
        <v>47</v>
      </c>
      <c r="W6786" s="5" t="s">
        <v>57</v>
      </c>
      <c r="X6786" s="5" t="s">
        <v>104</v>
      </c>
      <c r="Y6786" s="5" t="s">
        <v>941</v>
      </c>
      <c r="Z6786" s="5" t="s">
        <v>106</v>
      </c>
      <c r="AA6786" s="4">
        <v>0.55000000000000004</v>
      </c>
      <c r="AB6786" s="1">
        <v>40090</v>
      </c>
      <c r="AC6786" s="1">
        <v>26012</v>
      </c>
      <c r="AD6786">
        <f t="shared" ref="AD6786:AD6849" si="638">_xlfn.DAYS(AB6786,D6786)</f>
        <v>2</v>
      </c>
      <c r="AE6786">
        <f t="shared" ref="AE6786:AE6849" ca="1" si="639">DATEDIF(AC6786,TODAY(),"Y")</f>
        <v>53</v>
      </c>
      <c r="AF6786" t="str">
        <f t="shared" ref="AF6786:AF6849" ca="1" si="640">IF(AE6786&lt;18,"Under 18",IF(AE6786&lt;65,"18-64","Over 65"))</f>
        <v>18-64</v>
      </c>
      <c r="AG6786" s="3">
        <f t="shared" ref="AG6786:AG6849" si="641" xml:space="preserve"> (P6786 - (M6786 / 100) * P6786 + Q6786) / K6786</f>
        <v>13.178137259259261</v>
      </c>
      <c r="AH6786" t="str">
        <f>_xlfn.IFNA(VLOOKUP(Sales_Transactions[[#This Row],[Order ID]],Returned_Items[#All],2,FALSE),"Not Returned")</f>
        <v>Not Returned</v>
      </c>
    </row>
    <row r="6787" spans="1:34" x14ac:dyDescent="0.25">
      <c r="A6787">
        <v>15654</v>
      </c>
      <c r="C6787" t="s">
        <v>997</v>
      </c>
      <c r="D6787" s="2" t="str">
        <f>TEXT(MID(Sales_Transactions[[#This Row],[Order Date]],2,5),"d/m/yyy")</f>
        <v>2/10/2009</v>
      </c>
      <c r="E6787" s="2" t="str">
        <f>TEXT(MID(Sales_Transactions[[#This Row],[Order Date]],2,5),"d")</f>
        <v>2</v>
      </c>
      <c r="F6787" s="2" t="str">
        <f>TEXT(MID(Sales_Transactions[[#This Row],[Order Date]],2,5),"m")</f>
        <v>10</v>
      </c>
      <c r="G6787" s="2" t="str">
        <f>TEXT(MID(Sales_Transactions[[#This Row],[Order Date]],2,5),"yyy")</f>
        <v>2009</v>
      </c>
      <c r="H6787" s="2" t="str">
        <f>TEXT(MID(Sales_Transactions[[#This Row],[Order Date]],2,5),"yyy/m")</f>
        <v>2009/10</v>
      </c>
      <c r="I6787" t="s">
        <v>52</v>
      </c>
      <c r="J6787">
        <f t="shared" si="636"/>
        <v>1</v>
      </c>
      <c r="K6787" s="2">
        <v>4</v>
      </c>
      <c r="L6787" s="3">
        <v>9396.41</v>
      </c>
      <c r="M6787" s="4">
        <v>0.02</v>
      </c>
      <c r="N6787" s="5" t="s">
        <v>34</v>
      </c>
      <c r="O6787" s="3">
        <v>-4991.42</v>
      </c>
      <c r="P6787" s="3">
        <v>2550.14</v>
      </c>
      <c r="Q6787" s="3">
        <v>29.7</v>
      </c>
      <c r="R6787" s="5" t="s">
        <v>2081</v>
      </c>
      <c r="S6787" s="5" t="s">
        <v>3530</v>
      </c>
      <c r="T6787" s="5" t="str">
        <f t="shared" si="637"/>
        <v>Duane Noonan</v>
      </c>
      <c r="U6787" t="s">
        <v>3490</v>
      </c>
      <c r="V6787" s="5" t="s">
        <v>47</v>
      </c>
      <c r="W6787" s="5" t="s">
        <v>48</v>
      </c>
      <c r="X6787" s="5" t="s">
        <v>324</v>
      </c>
      <c r="Y6787" s="5" t="s">
        <v>846</v>
      </c>
      <c r="Z6787" s="5" t="s">
        <v>40</v>
      </c>
      <c r="AA6787" s="4">
        <v>0.56999999999999995</v>
      </c>
      <c r="AB6787" s="1">
        <v>40090</v>
      </c>
      <c r="AC6787" s="1">
        <v>26225</v>
      </c>
      <c r="AD6787">
        <f t="shared" si="638"/>
        <v>2</v>
      </c>
      <c r="AE6787">
        <f t="shared" ca="1" si="639"/>
        <v>52</v>
      </c>
      <c r="AF6787" t="str">
        <f t="shared" ca="1" si="640"/>
        <v>18-64</v>
      </c>
      <c r="AG6787" s="3">
        <f t="shared" si="641"/>
        <v>644.83249299999989</v>
      </c>
      <c r="AH6787" t="str">
        <f>_xlfn.IFNA(VLOOKUP(Sales_Transactions[[#This Row],[Order ID]],Returned_Items[#All],2,FALSE),"Not Returned")</f>
        <v>Not Returned</v>
      </c>
    </row>
    <row r="6788" spans="1:34" x14ac:dyDescent="0.25">
      <c r="A6788">
        <v>16102</v>
      </c>
      <c r="C6788" t="s">
        <v>2549</v>
      </c>
      <c r="D6788" s="2" t="str">
        <f>TEXT(MID(Sales_Transactions[[#This Row],[Order Date]],2,5),"d/m/yyy")</f>
        <v>13/12/2009</v>
      </c>
      <c r="E6788" s="2" t="str">
        <f>TEXT(MID(Sales_Transactions[[#This Row],[Order Date]],2,5),"d")</f>
        <v>13</v>
      </c>
      <c r="F6788" s="2" t="str">
        <f>TEXT(MID(Sales_Transactions[[#This Row],[Order Date]],2,5),"m")</f>
        <v>12</v>
      </c>
      <c r="G6788" s="2" t="str">
        <f>TEXT(MID(Sales_Transactions[[#This Row],[Order Date]],2,5),"yyy")</f>
        <v>2009</v>
      </c>
      <c r="H6788" s="2" t="str">
        <f>TEXT(MID(Sales_Transactions[[#This Row],[Order Date]],2,5),"yyy/m")</f>
        <v>2009/12</v>
      </c>
      <c r="I6788" t="s">
        <v>52</v>
      </c>
      <c r="J6788">
        <f t="shared" si="636"/>
        <v>1</v>
      </c>
      <c r="K6788" s="2">
        <v>25</v>
      </c>
      <c r="L6788" s="3">
        <v>13255.93</v>
      </c>
      <c r="M6788" s="4">
        <v>0.02</v>
      </c>
      <c r="N6788" s="5" t="s">
        <v>34</v>
      </c>
      <c r="O6788" s="3">
        <v>4089.27</v>
      </c>
      <c r="P6788" s="3">
        <v>500.98</v>
      </c>
      <c r="Q6788" s="3">
        <v>26</v>
      </c>
      <c r="R6788" s="5" t="s">
        <v>178</v>
      </c>
      <c r="S6788" s="5" t="s">
        <v>2745</v>
      </c>
      <c r="T6788" s="5" t="str">
        <f t="shared" si="637"/>
        <v>Aaron Hawkins</v>
      </c>
      <c r="U6788" t="s">
        <v>3490</v>
      </c>
      <c r="V6788" s="5" t="s">
        <v>74</v>
      </c>
      <c r="W6788" s="5" t="s">
        <v>57</v>
      </c>
      <c r="X6788" s="5" t="s">
        <v>154</v>
      </c>
      <c r="Y6788" s="5" t="s">
        <v>165</v>
      </c>
      <c r="Z6788" s="5" t="s">
        <v>40</v>
      </c>
      <c r="AA6788" s="4">
        <v>0.6</v>
      </c>
      <c r="AB6788" s="1">
        <v>40162</v>
      </c>
      <c r="AC6788" s="1">
        <v>26231</v>
      </c>
      <c r="AD6788">
        <f t="shared" si="638"/>
        <v>2</v>
      </c>
      <c r="AE6788">
        <f t="shared" ca="1" si="639"/>
        <v>52</v>
      </c>
      <c r="AF6788" t="str">
        <f t="shared" ca="1" si="640"/>
        <v>18-64</v>
      </c>
      <c r="AG6788" s="3">
        <f t="shared" si="641"/>
        <v>21.07519216</v>
      </c>
      <c r="AH6788" t="str">
        <f>_xlfn.IFNA(VLOOKUP(Sales_Transactions[[#This Row],[Order ID]],Returned_Items[#All],2,FALSE),"Not Returned")</f>
        <v>Not Returned</v>
      </c>
    </row>
    <row r="6789" spans="1:34" x14ac:dyDescent="0.25">
      <c r="A6789">
        <v>16229</v>
      </c>
      <c r="C6789" t="s">
        <v>869</v>
      </c>
      <c r="D6789" s="2" t="str">
        <f>TEXT(MID(Sales_Transactions[[#This Row],[Order Date]],2,5),"d/m/yyy")</f>
        <v>29/3/2009</v>
      </c>
      <c r="E6789" s="2" t="str">
        <f>TEXT(MID(Sales_Transactions[[#This Row],[Order Date]],2,5),"d")</f>
        <v>29</v>
      </c>
      <c r="F6789" s="2" t="str">
        <f>TEXT(MID(Sales_Transactions[[#This Row],[Order Date]],2,5),"m")</f>
        <v>3</v>
      </c>
      <c r="G6789" s="2" t="str">
        <f>TEXT(MID(Sales_Transactions[[#This Row],[Order Date]],2,5),"yyy")</f>
        <v>2009</v>
      </c>
      <c r="H6789" s="2" t="str">
        <f>TEXT(MID(Sales_Transactions[[#This Row],[Order Date]],2,5),"yyy/m")</f>
        <v>2009/3</v>
      </c>
      <c r="I6789" t="s">
        <v>33</v>
      </c>
      <c r="J6789">
        <f t="shared" si="636"/>
        <v>4</v>
      </c>
      <c r="K6789" s="2">
        <v>27</v>
      </c>
      <c r="L6789" s="3">
        <v>1068.7</v>
      </c>
      <c r="M6789" s="4">
        <v>0.04</v>
      </c>
      <c r="N6789" s="5" t="s">
        <v>23</v>
      </c>
      <c r="O6789" s="3">
        <v>-89.5</v>
      </c>
      <c r="P6789" s="3">
        <v>40.98</v>
      </c>
      <c r="Q6789" s="3">
        <v>6.5</v>
      </c>
      <c r="R6789" s="5" t="s">
        <v>2636</v>
      </c>
      <c r="S6789" s="5" t="s">
        <v>249</v>
      </c>
      <c r="T6789" s="5" t="str">
        <f t="shared" si="637"/>
        <v>Nora Paige</v>
      </c>
      <c r="U6789" t="s">
        <v>3490</v>
      </c>
      <c r="V6789" s="5" t="s">
        <v>27</v>
      </c>
      <c r="W6789" s="5" t="s">
        <v>48</v>
      </c>
      <c r="X6789" s="5" t="s">
        <v>87</v>
      </c>
      <c r="Y6789" s="5" t="s">
        <v>1983</v>
      </c>
      <c r="Z6789" s="5" t="s">
        <v>43</v>
      </c>
      <c r="AA6789" s="4">
        <v>0.74</v>
      </c>
      <c r="AB6789" s="1">
        <v>39902</v>
      </c>
      <c r="AC6789" s="1">
        <v>26223</v>
      </c>
      <c r="AD6789">
        <f t="shared" si="638"/>
        <v>1</v>
      </c>
      <c r="AE6789">
        <f t="shared" ca="1" si="639"/>
        <v>52</v>
      </c>
      <c r="AF6789" t="str">
        <f t="shared" ca="1" si="640"/>
        <v>18-64</v>
      </c>
      <c r="AG6789" s="3">
        <f t="shared" si="641"/>
        <v>1.7579114074074071</v>
      </c>
      <c r="AH6789" t="str">
        <f>_xlfn.IFNA(VLOOKUP(Sales_Transactions[[#This Row],[Order ID]],Returned_Items[#All],2,FALSE),"Not Returned")</f>
        <v>Not Returned</v>
      </c>
    </row>
    <row r="6790" spans="1:34" x14ac:dyDescent="0.25">
      <c r="A6790">
        <v>16356</v>
      </c>
      <c r="C6790" t="s">
        <v>1286</v>
      </c>
      <c r="D6790" s="2" t="str">
        <f>TEXT(MID(Sales_Transactions[[#This Row],[Order Date]],2,5),"d/m/yyy")</f>
        <v>2/8/2011</v>
      </c>
      <c r="E6790" s="2" t="str">
        <f>TEXT(MID(Sales_Transactions[[#This Row],[Order Date]],2,5),"d")</f>
        <v>2</v>
      </c>
      <c r="F6790" s="2" t="str">
        <f>TEXT(MID(Sales_Transactions[[#This Row],[Order Date]],2,5),"m")</f>
        <v>8</v>
      </c>
      <c r="G6790" s="2" t="str">
        <f>TEXT(MID(Sales_Transactions[[#This Row],[Order Date]],2,5),"yyy")</f>
        <v>2011</v>
      </c>
      <c r="H6790" s="2" t="str">
        <f>TEXT(MID(Sales_Transactions[[#This Row],[Order Date]],2,5),"yyy/m")</f>
        <v>2011/8</v>
      </c>
      <c r="I6790" t="s">
        <v>101</v>
      </c>
      <c r="J6790">
        <f t="shared" si="636"/>
        <v>1</v>
      </c>
      <c r="K6790" s="2">
        <v>6</v>
      </c>
      <c r="L6790" s="3">
        <v>157.94</v>
      </c>
      <c r="M6790" s="4">
        <v>0.04</v>
      </c>
      <c r="N6790" s="5" t="s">
        <v>67</v>
      </c>
      <c r="O6790" s="3">
        <v>9.15</v>
      </c>
      <c r="P6790" s="3">
        <v>22.98</v>
      </c>
      <c r="Q6790" s="3">
        <v>4.5</v>
      </c>
      <c r="R6790" s="5" t="s">
        <v>2588</v>
      </c>
      <c r="S6790" s="5" t="s">
        <v>3522</v>
      </c>
      <c r="T6790" s="5" t="str">
        <f t="shared" si="637"/>
        <v>Victoria Pisteka</v>
      </c>
      <c r="U6790" t="s">
        <v>3490</v>
      </c>
      <c r="V6790" s="5" t="s">
        <v>47</v>
      </c>
      <c r="W6790" s="5" t="s">
        <v>28</v>
      </c>
      <c r="X6790" s="5" t="s">
        <v>38</v>
      </c>
      <c r="Y6790" s="5" t="s">
        <v>2017</v>
      </c>
      <c r="Z6790" s="5" t="s">
        <v>43</v>
      </c>
      <c r="AA6790" s="4">
        <v>0.55000000000000004</v>
      </c>
      <c r="AB6790" s="1">
        <v>40758</v>
      </c>
      <c r="AC6790" s="1">
        <v>26224</v>
      </c>
      <c r="AD6790">
        <f t="shared" si="638"/>
        <v>1</v>
      </c>
      <c r="AE6790">
        <f t="shared" ca="1" si="639"/>
        <v>52</v>
      </c>
      <c r="AF6790" t="str">
        <f t="shared" ca="1" si="640"/>
        <v>18-64</v>
      </c>
      <c r="AG6790" s="3">
        <f t="shared" si="641"/>
        <v>4.578468</v>
      </c>
      <c r="AH6790" t="str">
        <f>_xlfn.IFNA(VLOOKUP(Sales_Transactions[[#This Row],[Order ID]],Returned_Items[#All],2,FALSE),"Not Returned")</f>
        <v>Not Returned</v>
      </c>
    </row>
    <row r="6791" spans="1:34" x14ac:dyDescent="0.25">
      <c r="A6791">
        <v>16481</v>
      </c>
      <c r="C6791" t="s">
        <v>2468</v>
      </c>
      <c r="D6791" s="2" t="str">
        <f>TEXT(MID(Sales_Transactions[[#This Row],[Order Date]],2,5),"d/m/yyy")</f>
        <v>18/2/2011</v>
      </c>
      <c r="E6791" s="2" t="str">
        <f>TEXT(MID(Sales_Transactions[[#This Row],[Order Date]],2,5),"d")</f>
        <v>18</v>
      </c>
      <c r="F6791" s="2" t="str">
        <f>TEXT(MID(Sales_Transactions[[#This Row],[Order Date]],2,5),"m")</f>
        <v>2</v>
      </c>
      <c r="G6791" s="2" t="str">
        <f>TEXT(MID(Sales_Transactions[[#This Row],[Order Date]],2,5),"yyy")</f>
        <v>2011</v>
      </c>
      <c r="H6791" s="2" t="str">
        <f>TEXT(MID(Sales_Transactions[[#This Row],[Order Date]],2,5),"yyy/m")</f>
        <v>2011/2</v>
      </c>
      <c r="I6791" t="s">
        <v>22</v>
      </c>
      <c r="J6791">
        <f t="shared" si="636"/>
        <v>2</v>
      </c>
      <c r="K6791" s="2">
        <v>50</v>
      </c>
      <c r="L6791" s="3">
        <v>3089.06</v>
      </c>
      <c r="M6791" s="4">
        <v>0</v>
      </c>
      <c r="N6791" s="5" t="s">
        <v>23</v>
      </c>
      <c r="O6791" s="3">
        <v>719.26</v>
      </c>
      <c r="P6791" s="3">
        <v>56.96</v>
      </c>
      <c r="Q6791" s="3">
        <v>13.22</v>
      </c>
      <c r="R6791" s="5" t="s">
        <v>980</v>
      </c>
      <c r="S6791" s="5" t="s">
        <v>2988</v>
      </c>
      <c r="T6791" s="5" t="str">
        <f t="shared" si="637"/>
        <v>Paul Van</v>
      </c>
      <c r="U6791" t="s">
        <v>3490</v>
      </c>
      <c r="V6791" s="5" t="s">
        <v>47</v>
      </c>
      <c r="W6791" s="5" t="s">
        <v>28</v>
      </c>
      <c r="X6791" s="5" t="s">
        <v>38</v>
      </c>
      <c r="Y6791" s="5" t="s">
        <v>910</v>
      </c>
      <c r="Z6791" s="5" t="s">
        <v>43</v>
      </c>
      <c r="AA6791" s="4">
        <v>0.56000000000000005</v>
      </c>
      <c r="AB6791" s="1">
        <v>40597</v>
      </c>
      <c r="AC6791" s="1">
        <v>26096</v>
      </c>
      <c r="AD6791">
        <f t="shared" si="638"/>
        <v>5</v>
      </c>
      <c r="AE6791">
        <f t="shared" ca="1" si="639"/>
        <v>53</v>
      </c>
      <c r="AF6791" t="str">
        <f t="shared" ca="1" si="640"/>
        <v>18-64</v>
      </c>
      <c r="AG6791" s="3">
        <f t="shared" si="641"/>
        <v>1.4036000000000002</v>
      </c>
      <c r="AH6791" t="str">
        <f>_xlfn.IFNA(VLOOKUP(Sales_Transactions[[#This Row],[Order ID]],Returned_Items[#All],2,FALSE),"Not Returned")</f>
        <v>Not Returned</v>
      </c>
    </row>
    <row r="6792" spans="1:34" x14ac:dyDescent="0.25">
      <c r="A6792">
        <v>16481</v>
      </c>
      <c r="C6792" t="s">
        <v>2468</v>
      </c>
      <c r="D6792" s="2" t="str">
        <f>TEXT(MID(Sales_Transactions[[#This Row],[Order Date]],2,5),"d/m/yyy")</f>
        <v>18/2/2011</v>
      </c>
      <c r="E6792" s="2" t="str">
        <f>TEXT(MID(Sales_Transactions[[#This Row],[Order Date]],2,5),"d")</f>
        <v>18</v>
      </c>
      <c r="F6792" s="2" t="str">
        <f>TEXT(MID(Sales_Transactions[[#This Row],[Order Date]],2,5),"m")</f>
        <v>2</v>
      </c>
      <c r="G6792" s="2" t="str">
        <f>TEXT(MID(Sales_Transactions[[#This Row],[Order Date]],2,5),"yyy")</f>
        <v>2011</v>
      </c>
      <c r="H6792" s="2" t="str">
        <f>TEXT(MID(Sales_Transactions[[#This Row],[Order Date]],2,5),"yyy/m")</f>
        <v>2011/2</v>
      </c>
      <c r="I6792" t="s">
        <v>22</v>
      </c>
      <c r="J6792">
        <f t="shared" si="636"/>
        <v>2</v>
      </c>
      <c r="K6792" s="2">
        <v>47</v>
      </c>
      <c r="L6792" s="3">
        <v>20265.22</v>
      </c>
      <c r="M6792" s="4">
        <v>0.08</v>
      </c>
      <c r="N6792" s="5" t="s">
        <v>34</v>
      </c>
      <c r="O6792" s="3">
        <v>6168.64</v>
      </c>
      <c r="P6792" s="3">
        <v>442.14</v>
      </c>
      <c r="Q6792" s="3">
        <v>14.7</v>
      </c>
      <c r="R6792" s="5" t="s">
        <v>980</v>
      </c>
      <c r="S6792" s="5" t="s">
        <v>2988</v>
      </c>
      <c r="T6792" s="5" t="str">
        <f t="shared" si="637"/>
        <v>Paul Van</v>
      </c>
      <c r="U6792" t="s">
        <v>3490</v>
      </c>
      <c r="V6792" s="5" t="s">
        <v>47</v>
      </c>
      <c r="W6792" s="5" t="s">
        <v>48</v>
      </c>
      <c r="X6792" s="5" t="s">
        <v>324</v>
      </c>
      <c r="Y6792" s="5" t="s">
        <v>754</v>
      </c>
      <c r="Z6792" s="5" t="s">
        <v>40</v>
      </c>
      <c r="AA6792" s="4">
        <v>0.56000000000000005</v>
      </c>
      <c r="AB6792" s="1">
        <v>40597</v>
      </c>
      <c r="AC6792" s="1">
        <v>26065</v>
      </c>
      <c r="AD6792">
        <f t="shared" si="638"/>
        <v>5</v>
      </c>
      <c r="AE6792">
        <f t="shared" ca="1" si="639"/>
        <v>53</v>
      </c>
      <c r="AF6792" t="str">
        <f t="shared" ca="1" si="640"/>
        <v>18-64</v>
      </c>
      <c r="AG6792" s="3">
        <f t="shared" si="641"/>
        <v>9.712474212765958</v>
      </c>
      <c r="AH6792" t="str">
        <f>_xlfn.IFNA(VLOOKUP(Sales_Transactions[[#This Row],[Order ID]],Returned_Items[#All],2,FALSE),"Not Returned")</f>
        <v>Not Returned</v>
      </c>
    </row>
    <row r="6793" spans="1:34" x14ac:dyDescent="0.25">
      <c r="A6793">
        <v>16641</v>
      </c>
      <c r="C6793" t="s">
        <v>2078</v>
      </c>
      <c r="D6793" s="2" t="str">
        <f>TEXT(MID(Sales_Transactions[[#This Row],[Order Date]],2,5),"d/m/yyy")</f>
        <v>10/5/2010</v>
      </c>
      <c r="E6793" s="2" t="str">
        <f>TEXT(MID(Sales_Transactions[[#This Row],[Order Date]],2,5),"d")</f>
        <v>10</v>
      </c>
      <c r="F6793" s="2" t="str">
        <f>TEXT(MID(Sales_Transactions[[#This Row],[Order Date]],2,5),"m")</f>
        <v>5</v>
      </c>
      <c r="G6793" s="2" t="str">
        <f>TEXT(MID(Sales_Transactions[[#This Row],[Order Date]],2,5),"yyy")</f>
        <v>2010</v>
      </c>
      <c r="H6793" s="2" t="str">
        <f>TEXT(MID(Sales_Transactions[[#This Row],[Order Date]],2,5),"yyy/m")</f>
        <v>2010/5</v>
      </c>
      <c r="I6793" t="s">
        <v>33</v>
      </c>
      <c r="J6793">
        <f t="shared" si="636"/>
        <v>4</v>
      </c>
      <c r="K6793" s="2">
        <v>33</v>
      </c>
      <c r="L6793" s="3">
        <v>1209.1679999999999</v>
      </c>
      <c r="M6793" s="4">
        <v>0.03</v>
      </c>
      <c r="N6793" s="5" t="s">
        <v>34</v>
      </c>
      <c r="O6793" s="3">
        <v>-1052.79</v>
      </c>
      <c r="P6793" s="3">
        <v>44.43</v>
      </c>
      <c r="Q6793" s="3">
        <v>46.59</v>
      </c>
      <c r="R6793" s="5" t="s">
        <v>267</v>
      </c>
      <c r="S6793" s="5" t="s">
        <v>3508</v>
      </c>
      <c r="T6793" s="5" t="str">
        <f t="shared" si="637"/>
        <v>Bryan Spruell</v>
      </c>
      <c r="U6793" t="s">
        <v>3490</v>
      </c>
      <c r="V6793" s="5" t="s">
        <v>74</v>
      </c>
      <c r="W6793" s="5" t="s">
        <v>57</v>
      </c>
      <c r="X6793" s="5" t="s">
        <v>107</v>
      </c>
      <c r="Y6793" s="5" t="s">
        <v>2718</v>
      </c>
      <c r="Z6793" s="5" t="s">
        <v>106</v>
      </c>
      <c r="AA6793" s="4">
        <v>0.67</v>
      </c>
      <c r="AB6793" s="1">
        <v>40309</v>
      </c>
      <c r="AC6793" s="1">
        <v>26262</v>
      </c>
      <c r="AD6793">
        <f t="shared" si="638"/>
        <v>1</v>
      </c>
      <c r="AE6793">
        <f t="shared" ca="1" si="639"/>
        <v>52</v>
      </c>
      <c r="AF6793" t="str">
        <f t="shared" ca="1" si="640"/>
        <v>18-64</v>
      </c>
      <c r="AG6793" s="3">
        <f t="shared" si="641"/>
        <v>2.7577779090909096</v>
      </c>
      <c r="AH6793" t="str">
        <f>_xlfn.IFNA(VLOOKUP(Sales_Transactions[[#This Row],[Order ID]],Returned_Items[#All],2,FALSE),"Not Returned")</f>
        <v>Returned</v>
      </c>
    </row>
    <row r="6794" spans="1:34" x14ac:dyDescent="0.25">
      <c r="A6794">
        <v>16642</v>
      </c>
      <c r="C6794" t="s">
        <v>2880</v>
      </c>
      <c r="D6794" s="2" t="str">
        <f>TEXT(MID(Sales_Transactions[[#This Row],[Order Date]],2,5),"d/m/yyy")</f>
        <v>2/3/2011</v>
      </c>
      <c r="E6794" s="2" t="str">
        <f>TEXT(MID(Sales_Transactions[[#This Row],[Order Date]],2,5),"d")</f>
        <v>2</v>
      </c>
      <c r="F6794" s="2" t="str">
        <f>TEXT(MID(Sales_Transactions[[#This Row],[Order Date]],2,5),"m")</f>
        <v>3</v>
      </c>
      <c r="G6794" s="2" t="str">
        <f>TEXT(MID(Sales_Transactions[[#This Row],[Order Date]],2,5),"yyy")</f>
        <v>2011</v>
      </c>
      <c r="H6794" s="2" t="str">
        <f>TEXT(MID(Sales_Transactions[[#This Row],[Order Date]],2,5),"yyy/m")</f>
        <v>2011/3</v>
      </c>
      <c r="I6794" t="s">
        <v>52</v>
      </c>
      <c r="J6794">
        <f t="shared" si="636"/>
        <v>1</v>
      </c>
      <c r="K6794" s="2">
        <v>46</v>
      </c>
      <c r="L6794" s="3">
        <v>7640.2250000000004</v>
      </c>
      <c r="M6794" s="4">
        <v>7.0000000000000007E-2</v>
      </c>
      <c r="N6794" s="5" t="s">
        <v>23</v>
      </c>
      <c r="O6794" s="3">
        <v>2027.68</v>
      </c>
      <c r="P6794" s="3">
        <v>205.99</v>
      </c>
      <c r="Q6794" s="3">
        <v>2.5</v>
      </c>
      <c r="R6794" s="5" t="s">
        <v>2108</v>
      </c>
      <c r="S6794" s="5" t="s">
        <v>3504</v>
      </c>
      <c r="T6794" s="5" t="str">
        <f t="shared" si="637"/>
        <v>Adam Hart</v>
      </c>
      <c r="U6794" t="s">
        <v>3490</v>
      </c>
      <c r="V6794" s="5" t="s">
        <v>47</v>
      </c>
      <c r="W6794" s="5" t="s">
        <v>48</v>
      </c>
      <c r="X6794" s="5" t="s">
        <v>49</v>
      </c>
      <c r="Y6794" s="5" t="s">
        <v>2564</v>
      </c>
      <c r="Z6794" s="5" t="s">
        <v>43</v>
      </c>
      <c r="AA6794" s="4">
        <v>0.59</v>
      </c>
      <c r="AB6794" s="1">
        <v>40606</v>
      </c>
      <c r="AC6794" s="1">
        <v>26289</v>
      </c>
      <c r="AD6794">
        <f t="shared" si="638"/>
        <v>2</v>
      </c>
      <c r="AE6794">
        <f t="shared" ca="1" si="639"/>
        <v>52</v>
      </c>
      <c r="AF6794" t="str">
        <f t="shared" ca="1" si="640"/>
        <v>18-64</v>
      </c>
      <c r="AG6794" s="3">
        <f t="shared" si="641"/>
        <v>4.5292566739130438</v>
      </c>
      <c r="AH6794" t="str">
        <f>_xlfn.IFNA(VLOOKUP(Sales_Transactions[[#This Row],[Order ID]],Returned_Items[#All],2,FALSE),"Not Returned")</f>
        <v>Not Returned</v>
      </c>
    </row>
    <row r="6795" spans="1:34" x14ac:dyDescent="0.25">
      <c r="A6795">
        <v>16709</v>
      </c>
      <c r="C6795" t="s">
        <v>644</v>
      </c>
      <c r="D6795" s="2" t="str">
        <f>TEXT(MID(Sales_Transactions[[#This Row],[Order Date]],2,5),"d/m/yyy")</f>
        <v>6/10/2012</v>
      </c>
      <c r="E6795" s="2" t="str">
        <f>TEXT(MID(Sales_Transactions[[#This Row],[Order Date]],2,5),"d")</f>
        <v>6</v>
      </c>
      <c r="F6795" s="2" t="str">
        <f>TEXT(MID(Sales_Transactions[[#This Row],[Order Date]],2,5),"m")</f>
        <v>10</v>
      </c>
      <c r="G6795" s="2" t="str">
        <f>TEXT(MID(Sales_Transactions[[#This Row],[Order Date]],2,5),"yyy")</f>
        <v>2012</v>
      </c>
      <c r="H6795" s="2" t="str">
        <f>TEXT(MID(Sales_Transactions[[#This Row],[Order Date]],2,5),"yyy/m")</f>
        <v>2012/10</v>
      </c>
      <c r="I6795" t="s">
        <v>33</v>
      </c>
      <c r="J6795">
        <f t="shared" si="636"/>
        <v>4</v>
      </c>
      <c r="K6795" s="2">
        <v>3</v>
      </c>
      <c r="L6795" s="3">
        <v>24.36</v>
      </c>
      <c r="M6795" s="4">
        <v>7.0000000000000007E-2</v>
      </c>
      <c r="N6795" s="5" t="s">
        <v>23</v>
      </c>
      <c r="O6795" s="3">
        <v>-13.01</v>
      </c>
      <c r="P6795" s="3">
        <v>6.48</v>
      </c>
      <c r="Q6795" s="3">
        <v>5.74</v>
      </c>
      <c r="R6795" s="5" t="s">
        <v>906</v>
      </c>
      <c r="S6795" s="5" t="s">
        <v>2651</v>
      </c>
      <c r="T6795" s="5" t="str">
        <f t="shared" si="637"/>
        <v>Giulietta Dortch</v>
      </c>
      <c r="U6795" t="s">
        <v>3490</v>
      </c>
      <c r="V6795" s="5" t="s">
        <v>27</v>
      </c>
      <c r="W6795" s="5" t="s">
        <v>28</v>
      </c>
      <c r="X6795" s="5" t="s">
        <v>75</v>
      </c>
      <c r="Y6795" s="5" t="s">
        <v>1202</v>
      </c>
      <c r="Z6795" s="5" t="s">
        <v>43</v>
      </c>
      <c r="AA6795" s="4">
        <v>0.37</v>
      </c>
      <c r="AB6795" s="1">
        <v>41190</v>
      </c>
      <c r="AC6795" s="1">
        <v>26183</v>
      </c>
      <c r="AD6795">
        <f t="shared" si="638"/>
        <v>2</v>
      </c>
      <c r="AE6795">
        <f t="shared" ca="1" si="639"/>
        <v>52</v>
      </c>
      <c r="AF6795" t="str">
        <f t="shared" ca="1" si="640"/>
        <v>18-64</v>
      </c>
      <c r="AG6795" s="3">
        <f t="shared" si="641"/>
        <v>4.0718213333333333</v>
      </c>
      <c r="AH6795" t="str">
        <f>_xlfn.IFNA(VLOOKUP(Sales_Transactions[[#This Row],[Order ID]],Returned_Items[#All],2,FALSE),"Not Returned")</f>
        <v>Not Returned</v>
      </c>
    </row>
    <row r="6796" spans="1:34" x14ac:dyDescent="0.25">
      <c r="A6796">
        <v>16992</v>
      </c>
      <c r="C6796" t="s">
        <v>1669</v>
      </c>
      <c r="D6796" s="2" t="str">
        <f>TEXT(MID(Sales_Transactions[[#This Row],[Order Date]],2,5),"d/m/yyy")</f>
        <v>12/12/2010</v>
      </c>
      <c r="E6796" s="2" t="str">
        <f>TEXT(MID(Sales_Transactions[[#This Row],[Order Date]],2,5),"d")</f>
        <v>12</v>
      </c>
      <c r="F6796" s="2" t="str">
        <f>TEXT(MID(Sales_Transactions[[#This Row],[Order Date]],2,5),"m")</f>
        <v>12</v>
      </c>
      <c r="G6796" s="2" t="str">
        <f>TEXT(MID(Sales_Transactions[[#This Row],[Order Date]],2,5),"yyy")</f>
        <v>2010</v>
      </c>
      <c r="H6796" s="2" t="str">
        <f>TEXT(MID(Sales_Transactions[[#This Row],[Order Date]],2,5),"yyy/m")</f>
        <v>2010/12</v>
      </c>
      <c r="I6796" t="s">
        <v>33</v>
      </c>
      <c r="J6796">
        <f t="shared" si="636"/>
        <v>4</v>
      </c>
      <c r="K6796" s="2">
        <v>15</v>
      </c>
      <c r="L6796" s="3">
        <v>126.74</v>
      </c>
      <c r="M6796" s="4">
        <v>0.08</v>
      </c>
      <c r="N6796" s="5" t="s">
        <v>23</v>
      </c>
      <c r="O6796" s="3">
        <v>-18.53</v>
      </c>
      <c r="P6796" s="3">
        <v>8.67</v>
      </c>
      <c r="Q6796" s="3">
        <v>3.5</v>
      </c>
      <c r="R6796" s="5" t="s">
        <v>2245</v>
      </c>
      <c r="S6796" s="5" t="s">
        <v>2194</v>
      </c>
      <c r="T6796" s="5" t="str">
        <f t="shared" si="637"/>
        <v>Ed Jacobs</v>
      </c>
      <c r="U6796" t="s">
        <v>3490</v>
      </c>
      <c r="V6796" s="5" t="s">
        <v>27</v>
      </c>
      <c r="W6796" s="5" t="s">
        <v>28</v>
      </c>
      <c r="X6796" s="5" t="s">
        <v>38</v>
      </c>
      <c r="Y6796" s="5" t="s">
        <v>1998</v>
      </c>
      <c r="Z6796" s="5" t="s">
        <v>43</v>
      </c>
      <c r="AA6796" s="4">
        <v>0.57999999999999996</v>
      </c>
      <c r="AB6796" s="1">
        <v>40525</v>
      </c>
      <c r="AC6796" s="1">
        <v>25608</v>
      </c>
      <c r="AD6796">
        <f t="shared" si="638"/>
        <v>1</v>
      </c>
      <c r="AE6796">
        <f t="shared" ca="1" si="639"/>
        <v>54</v>
      </c>
      <c r="AF6796" t="str">
        <f t="shared" ca="1" si="640"/>
        <v>18-64</v>
      </c>
      <c r="AG6796" s="3">
        <f t="shared" si="641"/>
        <v>0.81087093333333338</v>
      </c>
      <c r="AH6796" t="str">
        <f>_xlfn.IFNA(VLOOKUP(Sales_Transactions[[#This Row],[Order ID]],Returned_Items[#All],2,FALSE),"Not Returned")</f>
        <v>Not Returned</v>
      </c>
    </row>
    <row r="6797" spans="1:34" x14ac:dyDescent="0.25">
      <c r="A6797">
        <v>16995</v>
      </c>
      <c r="C6797" t="s">
        <v>3531</v>
      </c>
      <c r="D6797" s="2" t="str">
        <f>TEXT(MID(Sales_Transactions[[#This Row],[Order Date]],2,5),"d/m/yyy")</f>
        <v>18/12/2010</v>
      </c>
      <c r="E6797" s="2" t="str">
        <f>TEXT(MID(Sales_Transactions[[#This Row],[Order Date]],2,5),"d")</f>
        <v>18</v>
      </c>
      <c r="F6797" s="2" t="str">
        <f>TEXT(MID(Sales_Transactions[[#This Row],[Order Date]],2,5),"m")</f>
        <v>12</v>
      </c>
      <c r="G6797" s="2" t="str">
        <f>TEXT(MID(Sales_Transactions[[#This Row],[Order Date]],2,5),"yyy")</f>
        <v>2010</v>
      </c>
      <c r="H6797" s="2" t="str">
        <f>TEXT(MID(Sales_Transactions[[#This Row],[Order Date]],2,5),"yyy/m")</f>
        <v>2010/12</v>
      </c>
      <c r="I6797" t="s">
        <v>52</v>
      </c>
      <c r="J6797">
        <f t="shared" si="636"/>
        <v>1</v>
      </c>
      <c r="K6797" s="2">
        <v>42</v>
      </c>
      <c r="L6797" s="3">
        <v>48.41</v>
      </c>
      <c r="M6797" s="4">
        <v>0.06</v>
      </c>
      <c r="N6797" s="5" t="s">
        <v>23</v>
      </c>
      <c r="O6797" s="3">
        <v>-1.46</v>
      </c>
      <c r="P6797" s="3">
        <v>1.1399999999999999</v>
      </c>
      <c r="Q6797" s="3">
        <v>0.7</v>
      </c>
      <c r="R6797" s="5" t="s">
        <v>2765</v>
      </c>
      <c r="S6797" s="5" t="s">
        <v>2111</v>
      </c>
      <c r="T6797" s="5" t="str">
        <f t="shared" si="637"/>
        <v>Darrin Sayre</v>
      </c>
      <c r="U6797" t="s">
        <v>3490</v>
      </c>
      <c r="V6797" s="5" t="s">
        <v>37</v>
      </c>
      <c r="W6797" s="5" t="s">
        <v>28</v>
      </c>
      <c r="X6797" s="5" t="s">
        <v>82</v>
      </c>
      <c r="Y6797" s="5" t="s">
        <v>2950</v>
      </c>
      <c r="Z6797" s="5" t="s">
        <v>84</v>
      </c>
      <c r="AA6797" s="4">
        <v>0.38</v>
      </c>
      <c r="AB6797" s="1">
        <v>40532</v>
      </c>
      <c r="AC6797" s="1">
        <v>25781</v>
      </c>
      <c r="AD6797">
        <f t="shared" si="638"/>
        <v>2</v>
      </c>
      <c r="AE6797">
        <f t="shared" ca="1" si="639"/>
        <v>54</v>
      </c>
      <c r="AF6797" t="str">
        <f t="shared" ca="1" si="640"/>
        <v>18-64</v>
      </c>
      <c r="AG6797" s="3">
        <f t="shared" si="641"/>
        <v>4.3793238095238093E-2</v>
      </c>
      <c r="AH6797" t="str">
        <f>_xlfn.IFNA(VLOOKUP(Sales_Transactions[[#This Row],[Order ID]],Returned_Items[#All],2,FALSE),"Not Returned")</f>
        <v>Not Returned</v>
      </c>
    </row>
    <row r="6798" spans="1:34" x14ac:dyDescent="0.25">
      <c r="A6798">
        <v>17093</v>
      </c>
      <c r="C6798" t="s">
        <v>1797</v>
      </c>
      <c r="D6798" s="2" t="str">
        <f>TEXT(MID(Sales_Transactions[[#This Row],[Order Date]],2,5),"d/m/yyy")</f>
        <v>11/2/2012</v>
      </c>
      <c r="E6798" s="2" t="str">
        <f>TEXT(MID(Sales_Transactions[[#This Row],[Order Date]],2,5),"d")</f>
        <v>11</v>
      </c>
      <c r="F6798" s="2" t="str">
        <f>TEXT(MID(Sales_Transactions[[#This Row],[Order Date]],2,5),"m")</f>
        <v>2</v>
      </c>
      <c r="G6798" s="2" t="str">
        <f>TEXT(MID(Sales_Transactions[[#This Row],[Order Date]],2,5),"yyy")</f>
        <v>2012</v>
      </c>
      <c r="H6798" s="2" t="str">
        <f>TEXT(MID(Sales_Transactions[[#This Row],[Order Date]],2,5),"yyy/m")</f>
        <v>2012/2</v>
      </c>
      <c r="I6798" t="s">
        <v>52</v>
      </c>
      <c r="J6798">
        <f t="shared" si="636"/>
        <v>1</v>
      </c>
      <c r="K6798" s="2">
        <v>50</v>
      </c>
      <c r="L6798" s="3">
        <v>4550.0600000000004</v>
      </c>
      <c r="M6798" s="4">
        <v>0.1</v>
      </c>
      <c r="N6798" s="5" t="s">
        <v>34</v>
      </c>
      <c r="O6798" s="3">
        <v>-1335.32</v>
      </c>
      <c r="P6798" s="3">
        <v>95.98</v>
      </c>
      <c r="Q6798" s="3">
        <v>58.2</v>
      </c>
      <c r="R6798" s="5" t="s">
        <v>2013</v>
      </c>
      <c r="S6798" s="5" t="s">
        <v>2444</v>
      </c>
      <c r="T6798" s="5" t="str">
        <f t="shared" si="637"/>
        <v>Janet Martin</v>
      </c>
      <c r="U6798" t="s">
        <v>3490</v>
      </c>
      <c r="V6798" s="5" t="s">
        <v>47</v>
      </c>
      <c r="W6798" s="5" t="s">
        <v>57</v>
      </c>
      <c r="X6798" s="5" t="s">
        <v>154</v>
      </c>
      <c r="Y6798" s="5" t="s">
        <v>2361</v>
      </c>
      <c r="Z6798" s="5" t="s">
        <v>40</v>
      </c>
      <c r="AA6798" s="4">
        <v>0.57999999999999996</v>
      </c>
      <c r="AB6798" s="1">
        <v>40952</v>
      </c>
      <c r="AC6798" s="1">
        <v>25429</v>
      </c>
      <c r="AD6798">
        <f t="shared" si="638"/>
        <v>2</v>
      </c>
      <c r="AE6798">
        <f t="shared" ca="1" si="639"/>
        <v>54</v>
      </c>
      <c r="AF6798" t="str">
        <f t="shared" ca="1" si="640"/>
        <v>18-64</v>
      </c>
      <c r="AG6798" s="3">
        <f t="shared" si="641"/>
        <v>3.0816804000000002</v>
      </c>
      <c r="AH6798" t="str">
        <f>_xlfn.IFNA(VLOOKUP(Sales_Transactions[[#This Row],[Order ID]],Returned_Items[#All],2,FALSE),"Not Returned")</f>
        <v>Not Returned</v>
      </c>
    </row>
    <row r="6799" spans="1:34" x14ac:dyDescent="0.25">
      <c r="A6799">
        <v>17510</v>
      </c>
      <c r="C6799" t="s">
        <v>1058</v>
      </c>
      <c r="D6799" s="2" t="str">
        <f>TEXT(MID(Sales_Transactions[[#This Row],[Order Date]],2,5),"d/m/yyy")</f>
        <v>30/10/2012</v>
      </c>
      <c r="E6799" s="2" t="str">
        <f>TEXT(MID(Sales_Transactions[[#This Row],[Order Date]],2,5),"d")</f>
        <v>30</v>
      </c>
      <c r="F6799" s="2" t="str">
        <f>TEXT(MID(Sales_Transactions[[#This Row],[Order Date]],2,5),"m")</f>
        <v>10</v>
      </c>
      <c r="G6799" s="2" t="str">
        <f>TEXT(MID(Sales_Transactions[[#This Row],[Order Date]],2,5),"yyy")</f>
        <v>2012</v>
      </c>
      <c r="H6799" s="2" t="str">
        <f>TEXT(MID(Sales_Transactions[[#This Row],[Order Date]],2,5),"yyy/m")</f>
        <v>2012/10</v>
      </c>
      <c r="I6799" t="s">
        <v>101</v>
      </c>
      <c r="J6799">
        <f t="shared" si="636"/>
        <v>1</v>
      </c>
      <c r="K6799" s="2">
        <v>28</v>
      </c>
      <c r="L6799" s="3">
        <v>462.12</v>
      </c>
      <c r="M6799" s="4">
        <v>0</v>
      </c>
      <c r="N6799" s="5" t="s">
        <v>23</v>
      </c>
      <c r="O6799" s="3">
        <v>226.4</v>
      </c>
      <c r="P6799" s="3">
        <v>15.57</v>
      </c>
      <c r="Q6799" s="3">
        <v>1.39</v>
      </c>
      <c r="R6799" s="5" t="s">
        <v>3110</v>
      </c>
      <c r="S6799" s="5" t="s">
        <v>3505</v>
      </c>
      <c r="T6799" s="5" t="str">
        <f t="shared" si="637"/>
        <v>Denny Ordway</v>
      </c>
      <c r="U6799" t="s">
        <v>3490</v>
      </c>
      <c r="V6799" s="5" t="s">
        <v>27</v>
      </c>
      <c r="W6799" s="5" t="s">
        <v>28</v>
      </c>
      <c r="X6799" s="5" t="s">
        <v>98</v>
      </c>
      <c r="Y6799" s="5" t="s">
        <v>2088</v>
      </c>
      <c r="Z6799" s="5" t="s">
        <v>43</v>
      </c>
      <c r="AA6799" s="4">
        <v>0.38</v>
      </c>
      <c r="AB6799" s="1">
        <v>41213</v>
      </c>
      <c r="AC6799" s="1">
        <v>25481</v>
      </c>
      <c r="AD6799">
        <f t="shared" si="638"/>
        <v>1</v>
      </c>
      <c r="AE6799">
        <f t="shared" ca="1" si="639"/>
        <v>54</v>
      </c>
      <c r="AF6799" t="str">
        <f t="shared" ca="1" si="640"/>
        <v>18-64</v>
      </c>
      <c r="AG6799" s="3">
        <f t="shared" si="641"/>
        <v>0.60571428571428576</v>
      </c>
      <c r="AH6799" t="str">
        <f>_xlfn.IFNA(VLOOKUP(Sales_Transactions[[#This Row],[Order ID]],Returned_Items[#All],2,FALSE),"Not Returned")</f>
        <v>Not Returned</v>
      </c>
    </row>
    <row r="6800" spans="1:34" x14ac:dyDescent="0.25">
      <c r="A6800">
        <v>17542</v>
      </c>
      <c r="C6800" t="s">
        <v>3532</v>
      </c>
      <c r="D6800" s="2" t="str">
        <f>TEXT(MID(Sales_Transactions[[#This Row],[Order Date]],2,5),"d/m/yyy")</f>
        <v>31/8/2010</v>
      </c>
      <c r="E6800" s="2" t="str">
        <f>TEXT(MID(Sales_Transactions[[#This Row],[Order Date]],2,5),"d")</f>
        <v>31</v>
      </c>
      <c r="F6800" s="2" t="str">
        <f>TEXT(MID(Sales_Transactions[[#This Row],[Order Date]],2,5),"m")</f>
        <v>8</v>
      </c>
      <c r="G6800" s="2" t="str">
        <f>TEXT(MID(Sales_Transactions[[#This Row],[Order Date]],2,5),"yyy")</f>
        <v>2010</v>
      </c>
      <c r="H6800" s="2" t="str">
        <f>TEXT(MID(Sales_Transactions[[#This Row],[Order Date]],2,5),"yyy/m")</f>
        <v>2010/8</v>
      </c>
      <c r="I6800" t="s">
        <v>22</v>
      </c>
      <c r="J6800">
        <f t="shared" si="636"/>
        <v>2</v>
      </c>
      <c r="K6800" s="2">
        <v>37</v>
      </c>
      <c r="L6800" s="3">
        <v>105.99</v>
      </c>
      <c r="M6800" s="4">
        <v>0.01</v>
      </c>
      <c r="N6800" s="5" t="s">
        <v>23</v>
      </c>
      <c r="O6800" s="3">
        <v>43.37</v>
      </c>
      <c r="P6800" s="3">
        <v>2.88</v>
      </c>
      <c r="Q6800" s="3">
        <v>0.5</v>
      </c>
      <c r="R6800" s="5" t="s">
        <v>517</v>
      </c>
      <c r="S6800" s="5" t="s">
        <v>3507</v>
      </c>
      <c r="T6800" s="5" t="str">
        <f t="shared" si="637"/>
        <v>Charles Crestani</v>
      </c>
      <c r="U6800" t="s">
        <v>3490</v>
      </c>
      <c r="V6800" s="5" t="s">
        <v>37</v>
      </c>
      <c r="W6800" s="5" t="s">
        <v>28</v>
      </c>
      <c r="X6800" s="5" t="s">
        <v>115</v>
      </c>
      <c r="Y6800" s="5" t="s">
        <v>180</v>
      </c>
      <c r="Z6800" s="5" t="s">
        <v>43</v>
      </c>
      <c r="AA6800" s="4">
        <v>0.36</v>
      </c>
      <c r="AB6800" s="1">
        <v>40423</v>
      </c>
      <c r="AC6800" s="1">
        <v>25349</v>
      </c>
      <c r="AD6800">
        <f t="shared" si="638"/>
        <v>2</v>
      </c>
      <c r="AE6800">
        <f t="shared" ca="1" si="639"/>
        <v>55</v>
      </c>
      <c r="AF6800" t="str">
        <f t="shared" ca="1" si="640"/>
        <v>18-64</v>
      </c>
      <c r="AG6800" s="3">
        <f t="shared" si="641"/>
        <v>9.1343567567567563E-2</v>
      </c>
      <c r="AH6800" t="str">
        <f>_xlfn.IFNA(VLOOKUP(Sales_Transactions[[#This Row],[Order ID]],Returned_Items[#All],2,FALSE),"Not Returned")</f>
        <v>Not Returned</v>
      </c>
    </row>
    <row r="6801" spans="1:34" x14ac:dyDescent="0.25">
      <c r="A6801">
        <v>17568</v>
      </c>
      <c r="C6801" t="s">
        <v>3095</v>
      </c>
      <c r="D6801" s="2" t="str">
        <f>TEXT(MID(Sales_Transactions[[#This Row],[Order Date]],2,5),"d/m/yyy")</f>
        <v>8/10/2010</v>
      </c>
      <c r="E6801" s="2" t="str">
        <f>TEXT(MID(Sales_Transactions[[#This Row],[Order Date]],2,5),"d")</f>
        <v>8</v>
      </c>
      <c r="F6801" s="2" t="str">
        <f>TEXT(MID(Sales_Transactions[[#This Row],[Order Date]],2,5),"m")</f>
        <v>10</v>
      </c>
      <c r="G6801" s="2" t="str">
        <f>TEXT(MID(Sales_Transactions[[#This Row],[Order Date]],2,5),"yyy")</f>
        <v>2010</v>
      </c>
      <c r="H6801" s="2" t="str">
        <f>TEXT(MID(Sales_Transactions[[#This Row],[Order Date]],2,5),"yyy/m")</f>
        <v>2010/10</v>
      </c>
      <c r="I6801" t="s">
        <v>52</v>
      </c>
      <c r="J6801">
        <f t="shared" si="636"/>
        <v>1</v>
      </c>
      <c r="K6801" s="2">
        <v>31</v>
      </c>
      <c r="L6801" s="3">
        <v>512.87</v>
      </c>
      <c r="M6801" s="4">
        <v>0</v>
      </c>
      <c r="N6801" s="5" t="s">
        <v>23</v>
      </c>
      <c r="O6801" s="3">
        <v>170.69</v>
      </c>
      <c r="P6801" s="3">
        <v>16.48</v>
      </c>
      <c r="Q6801" s="3">
        <v>1.99</v>
      </c>
      <c r="R6801" s="5" t="s">
        <v>167</v>
      </c>
      <c r="S6801" s="5" t="s">
        <v>375</v>
      </c>
      <c r="T6801" s="5" t="str">
        <f t="shared" si="637"/>
        <v>Brad Thomas</v>
      </c>
      <c r="U6801" t="s">
        <v>3490</v>
      </c>
      <c r="V6801" s="5" t="s">
        <v>74</v>
      </c>
      <c r="W6801" s="5" t="s">
        <v>48</v>
      </c>
      <c r="X6801" s="5" t="s">
        <v>87</v>
      </c>
      <c r="Y6801" s="5" t="s">
        <v>1479</v>
      </c>
      <c r="Z6801" s="5" t="s">
        <v>60</v>
      </c>
      <c r="AA6801" s="4">
        <v>0.42</v>
      </c>
      <c r="AB6801" s="1">
        <v>40460</v>
      </c>
      <c r="AC6801" s="1">
        <v>25295</v>
      </c>
      <c r="AD6801">
        <f t="shared" si="638"/>
        <v>1</v>
      </c>
      <c r="AE6801">
        <f t="shared" ca="1" si="639"/>
        <v>55</v>
      </c>
      <c r="AF6801" t="str">
        <f t="shared" ca="1" si="640"/>
        <v>18-64</v>
      </c>
      <c r="AG6801" s="3">
        <f t="shared" si="641"/>
        <v>0.59580645161290324</v>
      </c>
      <c r="AH6801" t="str">
        <f>_xlfn.IFNA(VLOOKUP(Sales_Transactions[[#This Row],[Order ID]],Returned_Items[#All],2,FALSE),"Not Returned")</f>
        <v>Not Returned</v>
      </c>
    </row>
    <row r="6802" spans="1:34" x14ac:dyDescent="0.25">
      <c r="A6802">
        <v>17571</v>
      </c>
      <c r="C6802" t="s">
        <v>457</v>
      </c>
      <c r="D6802" s="2" t="str">
        <f>TEXT(MID(Sales_Transactions[[#This Row],[Order Date]],2,5),"d/m/yyy")</f>
        <v>15/3/2012</v>
      </c>
      <c r="E6802" s="2" t="str">
        <f>TEXT(MID(Sales_Transactions[[#This Row],[Order Date]],2,5),"d")</f>
        <v>15</v>
      </c>
      <c r="F6802" s="2" t="str">
        <f>TEXT(MID(Sales_Transactions[[#This Row],[Order Date]],2,5),"m")</f>
        <v>3</v>
      </c>
      <c r="G6802" s="2" t="str">
        <f>TEXT(MID(Sales_Transactions[[#This Row],[Order Date]],2,5),"yyy")</f>
        <v>2012</v>
      </c>
      <c r="H6802" s="2" t="str">
        <f>TEXT(MID(Sales_Transactions[[#This Row],[Order Date]],2,5),"yyy/m")</f>
        <v>2012/3</v>
      </c>
      <c r="I6802" t="s">
        <v>52</v>
      </c>
      <c r="J6802">
        <f t="shared" si="636"/>
        <v>1</v>
      </c>
      <c r="K6802" s="2">
        <v>32</v>
      </c>
      <c r="L6802" s="3">
        <v>102.59</v>
      </c>
      <c r="M6802" s="4">
        <v>0.01</v>
      </c>
      <c r="N6802" s="5" t="s">
        <v>23</v>
      </c>
      <c r="O6802" s="3">
        <v>8.8800000000000008</v>
      </c>
      <c r="P6802" s="3">
        <v>2.98</v>
      </c>
      <c r="Q6802" s="3">
        <v>1.58</v>
      </c>
      <c r="R6802" s="5" t="s">
        <v>375</v>
      </c>
      <c r="S6802" s="5" t="s">
        <v>1952</v>
      </c>
      <c r="T6802" s="5" t="str">
        <f t="shared" si="637"/>
        <v>Thomas Thornton</v>
      </c>
      <c r="U6802" t="s">
        <v>3490</v>
      </c>
      <c r="V6802" s="5" t="s">
        <v>37</v>
      </c>
      <c r="W6802" s="5" t="s">
        <v>28</v>
      </c>
      <c r="X6802" s="5" t="s">
        <v>82</v>
      </c>
      <c r="Y6802" s="5" t="s">
        <v>2338</v>
      </c>
      <c r="Z6802" s="5" t="s">
        <v>84</v>
      </c>
      <c r="AA6802" s="4">
        <v>0.39</v>
      </c>
      <c r="AB6802" s="1">
        <v>40984</v>
      </c>
      <c r="AC6802" s="1">
        <v>25213</v>
      </c>
      <c r="AD6802">
        <f t="shared" si="638"/>
        <v>1</v>
      </c>
      <c r="AE6802">
        <f t="shared" ca="1" si="639"/>
        <v>55</v>
      </c>
      <c r="AF6802" t="str">
        <f t="shared" ca="1" si="640"/>
        <v>18-64</v>
      </c>
      <c r="AG6802" s="3">
        <f t="shared" si="641"/>
        <v>0.14249068749999999</v>
      </c>
      <c r="AH6802" t="str">
        <f>_xlfn.IFNA(VLOOKUP(Sales_Transactions[[#This Row],[Order ID]],Returned_Items[#All],2,FALSE),"Not Returned")</f>
        <v>Not Returned</v>
      </c>
    </row>
    <row r="6803" spans="1:34" x14ac:dyDescent="0.25">
      <c r="A6803">
        <v>17571</v>
      </c>
      <c r="C6803" t="s">
        <v>457</v>
      </c>
      <c r="D6803" s="2" t="str">
        <f>TEXT(MID(Sales_Transactions[[#This Row],[Order Date]],2,5),"d/m/yyy")</f>
        <v>15/3/2012</v>
      </c>
      <c r="E6803" s="2" t="str">
        <f>TEXT(MID(Sales_Transactions[[#This Row],[Order Date]],2,5),"d")</f>
        <v>15</v>
      </c>
      <c r="F6803" s="2" t="str">
        <f>TEXT(MID(Sales_Transactions[[#This Row],[Order Date]],2,5),"m")</f>
        <v>3</v>
      </c>
      <c r="G6803" s="2" t="str">
        <f>TEXT(MID(Sales_Transactions[[#This Row],[Order Date]],2,5),"yyy")</f>
        <v>2012</v>
      </c>
      <c r="H6803" s="2" t="str">
        <f>TEXT(MID(Sales_Transactions[[#This Row],[Order Date]],2,5),"yyy/m")</f>
        <v>2012/3</v>
      </c>
      <c r="I6803" t="s">
        <v>52</v>
      </c>
      <c r="J6803">
        <f t="shared" si="636"/>
        <v>1</v>
      </c>
      <c r="K6803" s="2">
        <v>50</v>
      </c>
      <c r="L6803" s="3">
        <v>1695.65</v>
      </c>
      <c r="M6803" s="4">
        <v>0.02</v>
      </c>
      <c r="N6803" s="5" t="s">
        <v>67</v>
      </c>
      <c r="O6803" s="3">
        <v>51.98</v>
      </c>
      <c r="P6803" s="3">
        <v>32.979999999999997</v>
      </c>
      <c r="Q6803" s="3">
        <v>5.5</v>
      </c>
      <c r="R6803" s="5" t="s">
        <v>375</v>
      </c>
      <c r="S6803" s="5" t="s">
        <v>1952</v>
      </c>
      <c r="T6803" s="5" t="str">
        <f t="shared" si="637"/>
        <v>Thomas Thornton</v>
      </c>
      <c r="U6803" t="s">
        <v>3490</v>
      </c>
      <c r="V6803" s="5" t="s">
        <v>37</v>
      </c>
      <c r="W6803" s="5" t="s">
        <v>48</v>
      </c>
      <c r="X6803" s="5" t="s">
        <v>87</v>
      </c>
      <c r="Y6803" s="5" t="s">
        <v>659</v>
      </c>
      <c r="Z6803" s="5" t="s">
        <v>43</v>
      </c>
      <c r="AA6803" s="4">
        <v>0.75</v>
      </c>
      <c r="AB6803" s="1">
        <v>40985</v>
      </c>
      <c r="AC6803" s="1">
        <v>25341</v>
      </c>
      <c r="AD6803">
        <f t="shared" si="638"/>
        <v>2</v>
      </c>
      <c r="AE6803">
        <f t="shared" ca="1" si="639"/>
        <v>55</v>
      </c>
      <c r="AF6803" t="str">
        <f t="shared" ca="1" si="640"/>
        <v>18-64</v>
      </c>
      <c r="AG6803" s="3">
        <f t="shared" si="641"/>
        <v>0.76946807999999989</v>
      </c>
      <c r="AH6803" t="str">
        <f>_xlfn.IFNA(VLOOKUP(Sales_Transactions[[#This Row],[Order ID]],Returned_Items[#All],2,FALSE),"Not Returned")</f>
        <v>Not Returned</v>
      </c>
    </row>
    <row r="6804" spans="1:34" x14ac:dyDescent="0.25">
      <c r="A6804">
        <v>17636</v>
      </c>
      <c r="C6804" t="s">
        <v>1122</v>
      </c>
      <c r="D6804" s="2" t="str">
        <f>TEXT(MID(Sales_Transactions[[#This Row],[Order Date]],2,5),"d/m/yyy")</f>
        <v>4/2/2009</v>
      </c>
      <c r="E6804" s="2" t="str">
        <f>TEXT(MID(Sales_Transactions[[#This Row],[Order Date]],2,5),"d")</f>
        <v>4</v>
      </c>
      <c r="F6804" s="2" t="str">
        <f>TEXT(MID(Sales_Transactions[[#This Row],[Order Date]],2,5),"m")</f>
        <v>2</v>
      </c>
      <c r="G6804" s="2" t="str">
        <f>TEXT(MID(Sales_Transactions[[#This Row],[Order Date]],2,5),"yyy")</f>
        <v>2009</v>
      </c>
      <c r="H6804" s="2" t="str">
        <f>TEXT(MID(Sales_Transactions[[#This Row],[Order Date]],2,5),"yyy/m")</f>
        <v>2009/2</v>
      </c>
      <c r="I6804" t="s">
        <v>22</v>
      </c>
      <c r="J6804">
        <f t="shared" si="636"/>
        <v>2</v>
      </c>
      <c r="K6804" s="2">
        <v>2</v>
      </c>
      <c r="L6804" s="3">
        <v>7.01</v>
      </c>
      <c r="M6804" s="4">
        <v>0.03</v>
      </c>
      <c r="N6804" s="5" t="s">
        <v>23</v>
      </c>
      <c r="O6804" s="3">
        <v>-4.2</v>
      </c>
      <c r="P6804" s="3">
        <v>2.94</v>
      </c>
      <c r="Q6804" s="3">
        <v>0.96</v>
      </c>
      <c r="R6804" s="5" t="s">
        <v>2484</v>
      </c>
      <c r="S6804" s="5" t="s">
        <v>3512</v>
      </c>
      <c r="T6804" s="5" t="str">
        <f t="shared" si="637"/>
        <v>Dean Katz</v>
      </c>
      <c r="U6804" t="s">
        <v>3490</v>
      </c>
      <c r="V6804" s="5" t="s">
        <v>74</v>
      </c>
      <c r="W6804" s="5" t="s">
        <v>28</v>
      </c>
      <c r="X6804" s="5" t="s">
        <v>124</v>
      </c>
      <c r="Y6804" s="5" t="s">
        <v>811</v>
      </c>
      <c r="Z6804" s="5" t="s">
        <v>84</v>
      </c>
      <c r="AA6804" s="4">
        <v>0.57999999999999996</v>
      </c>
      <c r="AB6804" s="1">
        <v>39852</v>
      </c>
      <c r="AC6804" s="1">
        <v>25121</v>
      </c>
      <c r="AD6804">
        <f t="shared" si="638"/>
        <v>4</v>
      </c>
      <c r="AE6804">
        <f t="shared" ca="1" si="639"/>
        <v>55</v>
      </c>
      <c r="AF6804" t="str">
        <f t="shared" ca="1" si="640"/>
        <v>18-64</v>
      </c>
      <c r="AG6804" s="3">
        <f t="shared" si="641"/>
        <v>1.949559</v>
      </c>
      <c r="AH6804" t="str">
        <f>_xlfn.IFNA(VLOOKUP(Sales_Transactions[[#This Row],[Order ID]],Returned_Items[#All],2,FALSE),"Not Returned")</f>
        <v>Not Returned</v>
      </c>
    </row>
    <row r="6805" spans="1:34" x14ac:dyDescent="0.25">
      <c r="A6805">
        <v>17669</v>
      </c>
      <c r="C6805" t="s">
        <v>1335</v>
      </c>
      <c r="D6805" s="2" t="str">
        <f>TEXT(MID(Sales_Transactions[[#This Row],[Order Date]],2,5),"d/m/yyy")</f>
        <v>29/4/2009</v>
      </c>
      <c r="E6805" s="2" t="str">
        <f>TEXT(MID(Sales_Transactions[[#This Row],[Order Date]],2,5),"d")</f>
        <v>29</v>
      </c>
      <c r="F6805" s="2" t="str">
        <f>TEXT(MID(Sales_Transactions[[#This Row],[Order Date]],2,5),"m")</f>
        <v>4</v>
      </c>
      <c r="G6805" s="2" t="str">
        <f>TEXT(MID(Sales_Transactions[[#This Row],[Order Date]],2,5),"yyy")</f>
        <v>2009</v>
      </c>
      <c r="H6805" s="2" t="str">
        <f>TEXT(MID(Sales_Transactions[[#This Row],[Order Date]],2,5),"yyy/m")</f>
        <v>2009/4</v>
      </c>
      <c r="I6805" t="s">
        <v>33</v>
      </c>
      <c r="J6805">
        <f t="shared" si="636"/>
        <v>4</v>
      </c>
      <c r="K6805" s="2">
        <v>32</v>
      </c>
      <c r="L6805" s="3">
        <v>1116.03</v>
      </c>
      <c r="M6805" s="4">
        <v>0.04</v>
      </c>
      <c r="N6805" s="5" t="s">
        <v>23</v>
      </c>
      <c r="O6805" s="3">
        <v>203.44</v>
      </c>
      <c r="P6805" s="3">
        <v>34.76</v>
      </c>
      <c r="Q6805" s="3">
        <v>5.49</v>
      </c>
      <c r="R6805" s="5" t="s">
        <v>2609</v>
      </c>
      <c r="S6805" s="5" t="s">
        <v>2672</v>
      </c>
      <c r="T6805" s="5" t="str">
        <f t="shared" si="637"/>
        <v>Corey Roper</v>
      </c>
      <c r="U6805" t="s">
        <v>3490</v>
      </c>
      <c r="V6805" s="5" t="s">
        <v>27</v>
      </c>
      <c r="W6805" s="5" t="s">
        <v>28</v>
      </c>
      <c r="X6805" s="5" t="s">
        <v>29</v>
      </c>
      <c r="Y6805" s="5" t="s">
        <v>529</v>
      </c>
      <c r="Z6805" s="5" t="s">
        <v>43</v>
      </c>
      <c r="AA6805" s="4">
        <v>0.6</v>
      </c>
      <c r="AB6805" s="1">
        <v>39933</v>
      </c>
      <c r="AC6805" s="1">
        <v>24891</v>
      </c>
      <c r="AD6805">
        <f t="shared" si="638"/>
        <v>1</v>
      </c>
      <c r="AE6805">
        <f t="shared" ca="1" si="639"/>
        <v>56</v>
      </c>
      <c r="AF6805" t="str">
        <f t="shared" ca="1" si="640"/>
        <v>18-64</v>
      </c>
      <c r="AG6805" s="3">
        <f t="shared" si="641"/>
        <v>1.2573780000000001</v>
      </c>
      <c r="AH6805" t="str">
        <f>_xlfn.IFNA(VLOOKUP(Sales_Transactions[[#This Row],[Order ID]],Returned_Items[#All],2,FALSE),"Not Returned")</f>
        <v>Not Returned</v>
      </c>
    </row>
    <row r="6806" spans="1:34" x14ac:dyDescent="0.25">
      <c r="A6806">
        <v>17700</v>
      </c>
      <c r="C6806" t="s">
        <v>2140</v>
      </c>
      <c r="D6806" s="2" t="str">
        <f>TEXT(MID(Sales_Transactions[[#This Row],[Order Date]],2,5),"d/m/yyy")</f>
        <v>27/10/2012</v>
      </c>
      <c r="E6806" s="2" t="str">
        <f>TEXT(MID(Sales_Transactions[[#This Row],[Order Date]],2,5),"d")</f>
        <v>27</v>
      </c>
      <c r="F6806" s="2" t="str">
        <f>TEXT(MID(Sales_Transactions[[#This Row],[Order Date]],2,5),"m")</f>
        <v>10</v>
      </c>
      <c r="G6806" s="2" t="str">
        <f>TEXT(MID(Sales_Transactions[[#This Row],[Order Date]],2,5),"yyy")</f>
        <v>2012</v>
      </c>
      <c r="H6806" s="2" t="str">
        <f>TEXT(MID(Sales_Transactions[[#This Row],[Order Date]],2,5),"yyy/m")</f>
        <v>2012/10</v>
      </c>
      <c r="I6806" t="s">
        <v>101</v>
      </c>
      <c r="J6806">
        <f t="shared" si="636"/>
        <v>1</v>
      </c>
      <c r="K6806" s="2">
        <v>20</v>
      </c>
      <c r="L6806" s="3">
        <v>2305.75</v>
      </c>
      <c r="M6806" s="4">
        <v>0.03</v>
      </c>
      <c r="N6806" s="5" t="s">
        <v>23</v>
      </c>
      <c r="O6806" s="3">
        <v>-530.67999999999995</v>
      </c>
      <c r="P6806" s="3">
        <v>113.64</v>
      </c>
      <c r="Q6806" s="3">
        <v>35</v>
      </c>
      <c r="R6806" s="5" t="s">
        <v>1836</v>
      </c>
      <c r="S6806" s="5" t="s">
        <v>2283</v>
      </c>
      <c r="T6806" s="5" t="str">
        <f t="shared" si="637"/>
        <v>Darren Budd</v>
      </c>
      <c r="U6806" t="s">
        <v>3490</v>
      </c>
      <c r="V6806" s="5" t="s">
        <v>74</v>
      </c>
      <c r="W6806" s="5" t="s">
        <v>57</v>
      </c>
      <c r="X6806" s="5" t="s">
        <v>58</v>
      </c>
      <c r="Y6806" s="5" t="s">
        <v>2019</v>
      </c>
      <c r="Z6806" s="5" t="s">
        <v>43</v>
      </c>
      <c r="AA6806" s="4">
        <v>0.6</v>
      </c>
      <c r="AB6806" s="1">
        <v>41210</v>
      </c>
      <c r="AC6806" s="1">
        <v>24870</v>
      </c>
      <c r="AD6806">
        <f t="shared" si="638"/>
        <v>1</v>
      </c>
      <c r="AE6806">
        <f t="shared" ca="1" si="639"/>
        <v>56</v>
      </c>
      <c r="AF6806" t="str">
        <f t="shared" ca="1" si="640"/>
        <v>18-64</v>
      </c>
      <c r="AG6806" s="3">
        <f t="shared" si="641"/>
        <v>7.4302954000000003</v>
      </c>
      <c r="AH6806" t="str">
        <f>_xlfn.IFNA(VLOOKUP(Sales_Transactions[[#This Row],[Order ID]],Returned_Items[#All],2,FALSE),"Not Returned")</f>
        <v>Not Returned</v>
      </c>
    </row>
    <row r="6807" spans="1:34" x14ac:dyDescent="0.25">
      <c r="A6807">
        <v>17701</v>
      </c>
      <c r="C6807" t="s">
        <v>691</v>
      </c>
      <c r="D6807" s="2" t="str">
        <f>TEXT(MID(Sales_Transactions[[#This Row],[Order Date]],2,5),"d/m/yyy")</f>
        <v>21/5/2012</v>
      </c>
      <c r="E6807" s="2" t="str">
        <f>TEXT(MID(Sales_Transactions[[#This Row],[Order Date]],2,5),"d")</f>
        <v>21</v>
      </c>
      <c r="F6807" s="2" t="str">
        <f>TEXT(MID(Sales_Transactions[[#This Row],[Order Date]],2,5),"m")</f>
        <v>5</v>
      </c>
      <c r="G6807" s="2" t="str">
        <f>TEXT(MID(Sales_Transactions[[#This Row],[Order Date]],2,5),"yyy")</f>
        <v>2012</v>
      </c>
      <c r="H6807" s="2" t="str">
        <f>TEXT(MID(Sales_Transactions[[#This Row],[Order Date]],2,5),"yyy/m")</f>
        <v>2012/5</v>
      </c>
      <c r="I6807" t="s">
        <v>101</v>
      </c>
      <c r="J6807">
        <f t="shared" si="636"/>
        <v>1</v>
      </c>
      <c r="K6807" s="2">
        <v>21</v>
      </c>
      <c r="L6807" s="3">
        <v>80.45</v>
      </c>
      <c r="M6807" s="4">
        <v>0.09</v>
      </c>
      <c r="N6807" s="5" t="s">
        <v>23</v>
      </c>
      <c r="O6807" s="3">
        <v>-60.96</v>
      </c>
      <c r="P6807" s="3">
        <v>3.74</v>
      </c>
      <c r="Q6807" s="3">
        <v>4.6900000000000004</v>
      </c>
      <c r="R6807" s="5" t="s">
        <v>167</v>
      </c>
      <c r="S6807" s="5" t="s">
        <v>375</v>
      </c>
      <c r="T6807" s="5" t="str">
        <f t="shared" si="637"/>
        <v>Brad Thomas</v>
      </c>
      <c r="U6807" t="s">
        <v>3490</v>
      </c>
      <c r="V6807" s="5" t="s">
        <v>74</v>
      </c>
      <c r="W6807" s="5" t="s">
        <v>28</v>
      </c>
      <c r="X6807" s="5" t="s">
        <v>41</v>
      </c>
      <c r="Y6807" s="5" t="s">
        <v>2815</v>
      </c>
      <c r="Z6807" s="5" t="s">
        <v>43</v>
      </c>
      <c r="AA6807" s="4">
        <v>0.35</v>
      </c>
      <c r="AB6807" s="1">
        <v>41051</v>
      </c>
      <c r="AC6807" s="1">
        <v>25024</v>
      </c>
      <c r="AD6807">
        <f t="shared" si="638"/>
        <v>1</v>
      </c>
      <c r="AE6807">
        <f t="shared" ca="1" si="639"/>
        <v>56</v>
      </c>
      <c r="AF6807" t="str">
        <f t="shared" ca="1" si="640"/>
        <v>18-64</v>
      </c>
      <c r="AG6807" s="3">
        <f t="shared" si="641"/>
        <v>0.40126828571428569</v>
      </c>
      <c r="AH6807" t="str">
        <f>_xlfn.IFNA(VLOOKUP(Sales_Transactions[[#This Row],[Order ID]],Returned_Items[#All],2,FALSE),"Not Returned")</f>
        <v>Not Returned</v>
      </c>
    </row>
    <row r="6808" spans="1:34" x14ac:dyDescent="0.25">
      <c r="A6808">
        <v>17799</v>
      </c>
      <c r="C6808" t="s">
        <v>1328</v>
      </c>
      <c r="D6808" s="2" t="str">
        <f>TEXT(MID(Sales_Transactions[[#This Row],[Order Date]],2,5),"d/m/yyy")</f>
        <v>20/9/2012</v>
      </c>
      <c r="E6808" s="2" t="str">
        <f>TEXT(MID(Sales_Transactions[[#This Row],[Order Date]],2,5),"d")</f>
        <v>20</v>
      </c>
      <c r="F6808" s="2" t="str">
        <f>TEXT(MID(Sales_Transactions[[#This Row],[Order Date]],2,5),"m")</f>
        <v>9</v>
      </c>
      <c r="G6808" s="2" t="str">
        <f>TEXT(MID(Sales_Transactions[[#This Row],[Order Date]],2,5),"yyy")</f>
        <v>2012</v>
      </c>
      <c r="H6808" s="2" t="str">
        <f>TEXT(MID(Sales_Transactions[[#This Row],[Order Date]],2,5),"yyy/m")</f>
        <v>2012/9</v>
      </c>
      <c r="I6808" t="s">
        <v>78</v>
      </c>
      <c r="J6808">
        <f t="shared" si="636"/>
        <v>3</v>
      </c>
      <c r="K6808" s="2">
        <v>8</v>
      </c>
      <c r="L6808" s="3">
        <v>149.51</v>
      </c>
      <c r="M6808" s="4">
        <v>0.02</v>
      </c>
      <c r="N6808" s="5" t="s">
        <v>23</v>
      </c>
      <c r="O6808" s="3">
        <v>-31.11</v>
      </c>
      <c r="P6808" s="3">
        <v>16.98</v>
      </c>
      <c r="Q6808" s="3">
        <v>12.39</v>
      </c>
      <c r="R6808" s="5" t="s">
        <v>1836</v>
      </c>
      <c r="S6808" s="5" t="s">
        <v>2283</v>
      </c>
      <c r="T6808" s="5" t="str">
        <f t="shared" si="637"/>
        <v>Darren Budd</v>
      </c>
      <c r="U6808" t="s">
        <v>3490</v>
      </c>
      <c r="V6808" s="5" t="s">
        <v>37</v>
      </c>
      <c r="W6808" s="5" t="s">
        <v>57</v>
      </c>
      <c r="X6808" s="5" t="s">
        <v>58</v>
      </c>
      <c r="Y6808" s="5" t="s">
        <v>308</v>
      </c>
      <c r="Z6808" s="5" t="s">
        <v>31</v>
      </c>
      <c r="AA6808" s="4">
        <v>0.61</v>
      </c>
      <c r="AB6808" s="1">
        <v>41174</v>
      </c>
      <c r="AC6808" s="1">
        <v>24942</v>
      </c>
      <c r="AD6808">
        <f t="shared" si="638"/>
        <v>2</v>
      </c>
      <c r="AE6808">
        <f t="shared" ca="1" si="639"/>
        <v>56</v>
      </c>
      <c r="AF6808" t="str">
        <f t="shared" ca="1" si="640"/>
        <v>18-64</v>
      </c>
      <c r="AG6808" s="3">
        <f t="shared" si="641"/>
        <v>3.6708255000000003</v>
      </c>
      <c r="AH6808" t="str">
        <f>_xlfn.IFNA(VLOOKUP(Sales_Transactions[[#This Row],[Order ID]],Returned_Items[#All],2,FALSE),"Not Returned")</f>
        <v>Not Returned</v>
      </c>
    </row>
    <row r="6809" spans="1:34" x14ac:dyDescent="0.25">
      <c r="A6809">
        <v>18275</v>
      </c>
      <c r="C6809" t="s">
        <v>2941</v>
      </c>
      <c r="D6809" s="2" t="str">
        <f>TEXT(MID(Sales_Transactions[[#This Row],[Order Date]],2,5),"d/m/yyy")</f>
        <v>10/1/2012</v>
      </c>
      <c r="E6809" s="2" t="str">
        <f>TEXT(MID(Sales_Transactions[[#This Row],[Order Date]],2,5),"d")</f>
        <v>10</v>
      </c>
      <c r="F6809" s="2" t="str">
        <f>TEXT(MID(Sales_Transactions[[#This Row],[Order Date]],2,5),"m")</f>
        <v>1</v>
      </c>
      <c r="G6809" s="2" t="str">
        <f>TEXT(MID(Sales_Transactions[[#This Row],[Order Date]],2,5),"yyy")</f>
        <v>2012</v>
      </c>
      <c r="H6809" s="2" t="str">
        <f>TEXT(MID(Sales_Transactions[[#This Row],[Order Date]],2,5),"yyy/m")</f>
        <v>2012/1</v>
      </c>
      <c r="I6809" t="s">
        <v>22</v>
      </c>
      <c r="J6809">
        <f t="shared" si="636"/>
        <v>2</v>
      </c>
      <c r="K6809" s="2">
        <v>25</v>
      </c>
      <c r="L6809" s="3">
        <v>322.73</v>
      </c>
      <c r="M6809" s="4">
        <v>7.0000000000000007E-2</v>
      </c>
      <c r="N6809" s="5" t="s">
        <v>23</v>
      </c>
      <c r="O6809" s="3">
        <v>101.83</v>
      </c>
      <c r="P6809" s="3">
        <v>13.4</v>
      </c>
      <c r="Q6809" s="3">
        <v>4.95</v>
      </c>
      <c r="R6809" s="5" t="s">
        <v>894</v>
      </c>
      <c r="S6809" s="5" t="s">
        <v>1942</v>
      </c>
      <c r="T6809" s="5" t="str">
        <f t="shared" si="637"/>
        <v>Helen Andreada</v>
      </c>
      <c r="U6809" t="s">
        <v>3490</v>
      </c>
      <c r="V6809" s="5" t="s">
        <v>47</v>
      </c>
      <c r="W6809" s="5" t="s">
        <v>57</v>
      </c>
      <c r="X6809" s="5" t="s">
        <v>58</v>
      </c>
      <c r="Y6809" s="5" t="s">
        <v>3036</v>
      </c>
      <c r="Z6809" s="5" t="s">
        <v>60</v>
      </c>
      <c r="AA6809" s="4">
        <v>0.37</v>
      </c>
      <c r="AB6809" s="1">
        <v>40922</v>
      </c>
      <c r="AC6809" s="1">
        <v>25001</v>
      </c>
      <c r="AD6809">
        <f t="shared" si="638"/>
        <v>4</v>
      </c>
      <c r="AE6809">
        <f t="shared" ca="1" si="639"/>
        <v>56</v>
      </c>
      <c r="AF6809" t="str">
        <f t="shared" ca="1" si="640"/>
        <v>18-64</v>
      </c>
      <c r="AG6809" s="3">
        <f t="shared" si="641"/>
        <v>0.73362480000000008</v>
      </c>
      <c r="AH6809" t="str">
        <f>_xlfn.IFNA(VLOOKUP(Sales_Transactions[[#This Row],[Order ID]],Returned_Items[#All],2,FALSE),"Not Returned")</f>
        <v>Not Returned</v>
      </c>
    </row>
    <row r="6810" spans="1:34" x14ac:dyDescent="0.25">
      <c r="A6810">
        <v>18336</v>
      </c>
      <c r="C6810" t="s">
        <v>3058</v>
      </c>
      <c r="D6810" s="2" t="str">
        <f>TEXT(MID(Sales_Transactions[[#This Row],[Order Date]],2,5),"d/m/yyy")</f>
        <v>24/4/2009</v>
      </c>
      <c r="E6810" s="2" t="str">
        <f>TEXT(MID(Sales_Transactions[[#This Row],[Order Date]],2,5),"d")</f>
        <v>24</v>
      </c>
      <c r="F6810" s="2" t="str">
        <f>TEXT(MID(Sales_Transactions[[#This Row],[Order Date]],2,5),"m")</f>
        <v>4</v>
      </c>
      <c r="G6810" s="2" t="str">
        <f>TEXT(MID(Sales_Transactions[[#This Row],[Order Date]],2,5),"yyy")</f>
        <v>2009</v>
      </c>
      <c r="H6810" s="2" t="str">
        <f>TEXT(MID(Sales_Transactions[[#This Row],[Order Date]],2,5),"yyy/m")</f>
        <v>2009/4</v>
      </c>
      <c r="I6810" t="s">
        <v>52</v>
      </c>
      <c r="J6810">
        <f t="shared" si="636"/>
        <v>1</v>
      </c>
      <c r="K6810" s="2">
        <v>1</v>
      </c>
      <c r="L6810" s="3">
        <v>7.96</v>
      </c>
      <c r="M6810" s="4">
        <v>0</v>
      </c>
      <c r="N6810" s="5" t="s">
        <v>67</v>
      </c>
      <c r="O6810" s="3">
        <v>-0.11</v>
      </c>
      <c r="P6810" s="3">
        <v>2.88</v>
      </c>
      <c r="Q6810" s="3">
        <v>0.7</v>
      </c>
      <c r="R6810" s="5" t="s">
        <v>906</v>
      </c>
      <c r="S6810" s="5" t="s">
        <v>2651</v>
      </c>
      <c r="T6810" s="5" t="str">
        <f t="shared" si="637"/>
        <v>Giulietta Dortch</v>
      </c>
      <c r="U6810" t="s">
        <v>3490</v>
      </c>
      <c r="V6810" s="5" t="s">
        <v>37</v>
      </c>
      <c r="W6810" s="5" t="s">
        <v>28</v>
      </c>
      <c r="X6810" s="5" t="s">
        <v>124</v>
      </c>
      <c r="Y6810" s="5" t="s">
        <v>1878</v>
      </c>
      <c r="Z6810" s="5" t="s">
        <v>84</v>
      </c>
      <c r="AA6810" s="4">
        <v>0.56000000000000005</v>
      </c>
      <c r="AB6810" s="1">
        <v>39927</v>
      </c>
      <c r="AC6810" s="1">
        <v>24578</v>
      </c>
      <c r="AD6810">
        <f t="shared" si="638"/>
        <v>0</v>
      </c>
      <c r="AE6810">
        <f t="shared" ca="1" si="639"/>
        <v>57</v>
      </c>
      <c r="AF6810" t="str">
        <f t="shared" ca="1" si="640"/>
        <v>18-64</v>
      </c>
      <c r="AG6810" s="3">
        <f t="shared" si="641"/>
        <v>3.58</v>
      </c>
      <c r="AH6810" t="str">
        <f>_xlfn.IFNA(VLOOKUP(Sales_Transactions[[#This Row],[Order ID]],Returned_Items[#All],2,FALSE),"Not Returned")</f>
        <v>Returned</v>
      </c>
    </row>
    <row r="6811" spans="1:34" x14ac:dyDescent="0.25">
      <c r="A6811">
        <v>18402</v>
      </c>
      <c r="C6811" t="s">
        <v>2986</v>
      </c>
      <c r="D6811" s="2" t="str">
        <f>TEXT(MID(Sales_Transactions[[#This Row],[Order Date]],2,5),"d/m/yyy")</f>
        <v>29/8/2009</v>
      </c>
      <c r="E6811" s="2" t="str">
        <f>TEXT(MID(Sales_Transactions[[#This Row],[Order Date]],2,5),"d")</f>
        <v>29</v>
      </c>
      <c r="F6811" s="2" t="str">
        <f>TEXT(MID(Sales_Transactions[[#This Row],[Order Date]],2,5),"m")</f>
        <v>8</v>
      </c>
      <c r="G6811" s="2" t="str">
        <f>TEXT(MID(Sales_Transactions[[#This Row],[Order Date]],2,5),"yyy")</f>
        <v>2009</v>
      </c>
      <c r="H6811" s="2" t="str">
        <f>TEXT(MID(Sales_Transactions[[#This Row],[Order Date]],2,5),"yyy/m")</f>
        <v>2009/8</v>
      </c>
      <c r="I6811" t="s">
        <v>22</v>
      </c>
      <c r="J6811">
        <f t="shared" si="636"/>
        <v>2</v>
      </c>
      <c r="K6811" s="2">
        <v>5</v>
      </c>
      <c r="L6811" s="3">
        <v>1548.45</v>
      </c>
      <c r="M6811" s="4">
        <v>0.03</v>
      </c>
      <c r="N6811" s="5" t="s">
        <v>34</v>
      </c>
      <c r="O6811" s="3">
        <v>-224.2</v>
      </c>
      <c r="P6811" s="3">
        <v>284.98</v>
      </c>
      <c r="Q6811" s="3">
        <v>69.55</v>
      </c>
      <c r="R6811" s="5" t="s">
        <v>2727</v>
      </c>
      <c r="S6811" s="5" t="s">
        <v>2728</v>
      </c>
      <c r="T6811" s="5" t="str">
        <f t="shared" si="637"/>
        <v>Deanra Eno</v>
      </c>
      <c r="U6811" t="s">
        <v>3490</v>
      </c>
      <c r="V6811" s="5" t="s">
        <v>47</v>
      </c>
      <c r="W6811" s="5" t="s">
        <v>57</v>
      </c>
      <c r="X6811" s="5" t="s">
        <v>154</v>
      </c>
      <c r="Y6811" s="5" t="s">
        <v>1452</v>
      </c>
      <c r="Z6811" s="5" t="s">
        <v>40</v>
      </c>
      <c r="AA6811" s="4">
        <v>0.6</v>
      </c>
      <c r="AB6811" s="1">
        <v>40061</v>
      </c>
      <c r="AC6811" s="1">
        <v>24529</v>
      </c>
      <c r="AD6811">
        <f t="shared" si="638"/>
        <v>7</v>
      </c>
      <c r="AE6811">
        <f t="shared" ca="1" si="639"/>
        <v>57</v>
      </c>
      <c r="AF6811" t="str">
        <f t="shared" ca="1" si="640"/>
        <v>18-64</v>
      </c>
      <c r="AG6811" s="3">
        <f t="shared" si="641"/>
        <v>70.888901200000006</v>
      </c>
      <c r="AH6811" t="str">
        <f>_xlfn.IFNA(VLOOKUP(Sales_Transactions[[#This Row],[Order ID]],Returned_Items[#All],2,FALSE),"Not Returned")</f>
        <v>Not Returned</v>
      </c>
    </row>
    <row r="6812" spans="1:34" x14ac:dyDescent="0.25">
      <c r="A6812">
        <v>18402</v>
      </c>
      <c r="C6812" t="s">
        <v>2986</v>
      </c>
      <c r="D6812" s="2" t="str">
        <f>TEXT(MID(Sales_Transactions[[#This Row],[Order Date]],2,5),"d/m/yyy")</f>
        <v>29/8/2009</v>
      </c>
      <c r="E6812" s="2" t="str">
        <f>TEXT(MID(Sales_Transactions[[#This Row],[Order Date]],2,5),"d")</f>
        <v>29</v>
      </c>
      <c r="F6812" s="2" t="str">
        <f>TEXT(MID(Sales_Transactions[[#This Row],[Order Date]],2,5),"m")</f>
        <v>8</v>
      </c>
      <c r="G6812" s="2" t="str">
        <f>TEXT(MID(Sales_Transactions[[#This Row],[Order Date]],2,5),"yyy")</f>
        <v>2009</v>
      </c>
      <c r="H6812" s="2" t="str">
        <f>TEXT(MID(Sales_Transactions[[#This Row],[Order Date]],2,5),"yyy/m")</f>
        <v>2009/8</v>
      </c>
      <c r="I6812" t="s">
        <v>22</v>
      </c>
      <c r="J6812">
        <f t="shared" si="636"/>
        <v>2</v>
      </c>
      <c r="K6812" s="2">
        <v>3</v>
      </c>
      <c r="L6812" s="3">
        <v>56.07</v>
      </c>
      <c r="M6812" s="4">
        <v>0</v>
      </c>
      <c r="N6812" s="5" t="s">
        <v>23</v>
      </c>
      <c r="O6812" s="3">
        <v>10.49</v>
      </c>
      <c r="P6812" s="3">
        <v>12.99</v>
      </c>
      <c r="Q6812" s="3">
        <v>14.37</v>
      </c>
      <c r="R6812" s="5" t="s">
        <v>2727</v>
      </c>
      <c r="S6812" s="5" t="s">
        <v>2728</v>
      </c>
      <c r="T6812" s="5" t="str">
        <f t="shared" si="637"/>
        <v>Deanra Eno</v>
      </c>
      <c r="U6812" t="s">
        <v>3490</v>
      </c>
      <c r="V6812" s="5" t="s">
        <v>47</v>
      </c>
      <c r="W6812" s="5" t="s">
        <v>57</v>
      </c>
      <c r="X6812" s="5" t="s">
        <v>58</v>
      </c>
      <c r="Y6812" s="5" t="s">
        <v>2001</v>
      </c>
      <c r="Z6812" s="5" t="s">
        <v>31</v>
      </c>
      <c r="AA6812" s="4">
        <v>0.73</v>
      </c>
      <c r="AB6812" s="1">
        <v>40054</v>
      </c>
      <c r="AC6812" s="1">
        <v>24510</v>
      </c>
      <c r="AD6812">
        <f t="shared" si="638"/>
        <v>0</v>
      </c>
      <c r="AE6812">
        <f t="shared" ca="1" si="639"/>
        <v>57</v>
      </c>
      <c r="AF6812" t="str">
        <f t="shared" ca="1" si="640"/>
        <v>18-64</v>
      </c>
      <c r="AG6812" s="3">
        <f t="shared" si="641"/>
        <v>9.1199999999999992</v>
      </c>
      <c r="AH6812" t="str">
        <f>_xlfn.IFNA(VLOOKUP(Sales_Transactions[[#This Row],[Order ID]],Returned_Items[#All],2,FALSE),"Not Returned")</f>
        <v>Not Returned</v>
      </c>
    </row>
    <row r="6813" spans="1:34" x14ac:dyDescent="0.25">
      <c r="A6813">
        <v>18466</v>
      </c>
      <c r="C6813" t="s">
        <v>691</v>
      </c>
      <c r="D6813" s="2" t="str">
        <f>TEXT(MID(Sales_Transactions[[#This Row],[Order Date]],2,5),"d/m/yyy")</f>
        <v>21/5/2012</v>
      </c>
      <c r="E6813" s="2" t="str">
        <f>TEXT(MID(Sales_Transactions[[#This Row],[Order Date]],2,5),"d")</f>
        <v>21</v>
      </c>
      <c r="F6813" s="2" t="str">
        <f>TEXT(MID(Sales_Transactions[[#This Row],[Order Date]],2,5),"m")</f>
        <v>5</v>
      </c>
      <c r="G6813" s="2" t="str">
        <f>TEXT(MID(Sales_Transactions[[#This Row],[Order Date]],2,5),"yyy")</f>
        <v>2012</v>
      </c>
      <c r="H6813" s="2" t="str">
        <f>TEXT(MID(Sales_Transactions[[#This Row],[Order Date]],2,5),"yyy/m")</f>
        <v>2012/5</v>
      </c>
      <c r="I6813" t="s">
        <v>22</v>
      </c>
      <c r="J6813">
        <f t="shared" si="636"/>
        <v>2</v>
      </c>
      <c r="K6813" s="2">
        <v>25</v>
      </c>
      <c r="L6813" s="3">
        <v>270.16000000000003</v>
      </c>
      <c r="M6813" s="4">
        <v>0.09</v>
      </c>
      <c r="N6813" s="5" t="s">
        <v>23</v>
      </c>
      <c r="O6813" s="3">
        <v>16.920000000000002</v>
      </c>
      <c r="P6813" s="3">
        <v>11.09</v>
      </c>
      <c r="Q6813" s="3">
        <v>5.25</v>
      </c>
      <c r="R6813" s="5" t="s">
        <v>2727</v>
      </c>
      <c r="S6813" s="5" t="s">
        <v>2728</v>
      </c>
      <c r="T6813" s="5" t="str">
        <f t="shared" si="637"/>
        <v>Deanra Eno</v>
      </c>
      <c r="U6813" t="s">
        <v>3490</v>
      </c>
      <c r="V6813" s="5" t="s">
        <v>47</v>
      </c>
      <c r="W6813" s="5" t="s">
        <v>28</v>
      </c>
      <c r="X6813" s="5" t="s">
        <v>98</v>
      </c>
      <c r="Y6813" s="5" t="s">
        <v>1358</v>
      </c>
      <c r="Z6813" s="5" t="s">
        <v>43</v>
      </c>
      <c r="AA6813" s="4">
        <v>0.36</v>
      </c>
      <c r="AB6813" s="1">
        <v>41059</v>
      </c>
      <c r="AC6813" s="1">
        <v>25927</v>
      </c>
      <c r="AD6813">
        <f t="shared" si="638"/>
        <v>9</v>
      </c>
      <c r="AE6813">
        <f t="shared" ca="1" si="639"/>
        <v>53</v>
      </c>
      <c r="AF6813" t="str">
        <f t="shared" ca="1" si="640"/>
        <v>18-64</v>
      </c>
      <c r="AG6813" s="3">
        <f t="shared" si="641"/>
        <v>0.65320076000000005</v>
      </c>
      <c r="AH6813" t="str">
        <f>_xlfn.IFNA(VLOOKUP(Sales_Transactions[[#This Row],[Order ID]],Returned_Items[#All],2,FALSE),"Not Returned")</f>
        <v>Not Returned</v>
      </c>
    </row>
    <row r="6814" spans="1:34" x14ac:dyDescent="0.25">
      <c r="A6814">
        <v>18466</v>
      </c>
      <c r="C6814" t="s">
        <v>691</v>
      </c>
      <c r="D6814" s="2" t="str">
        <f>TEXT(MID(Sales_Transactions[[#This Row],[Order Date]],2,5),"d/m/yyy")</f>
        <v>21/5/2012</v>
      </c>
      <c r="E6814" s="2" t="str">
        <f>TEXT(MID(Sales_Transactions[[#This Row],[Order Date]],2,5),"d")</f>
        <v>21</v>
      </c>
      <c r="F6814" s="2" t="str">
        <f>TEXT(MID(Sales_Transactions[[#This Row],[Order Date]],2,5),"m")</f>
        <v>5</v>
      </c>
      <c r="G6814" s="2" t="str">
        <f>TEXT(MID(Sales_Transactions[[#This Row],[Order Date]],2,5),"yyy")</f>
        <v>2012</v>
      </c>
      <c r="H6814" s="2" t="str">
        <f>TEXT(MID(Sales_Transactions[[#This Row],[Order Date]],2,5),"yyy/m")</f>
        <v>2012/5</v>
      </c>
      <c r="I6814" t="s">
        <v>22</v>
      </c>
      <c r="J6814">
        <f t="shared" si="636"/>
        <v>2</v>
      </c>
      <c r="K6814" s="2">
        <v>24</v>
      </c>
      <c r="L6814" s="3">
        <v>2694.01</v>
      </c>
      <c r="M6814" s="4">
        <v>0.08</v>
      </c>
      <c r="N6814" s="5" t="s">
        <v>67</v>
      </c>
      <c r="O6814" s="3">
        <v>994.31</v>
      </c>
      <c r="P6814" s="3">
        <v>120.97</v>
      </c>
      <c r="Q6814" s="3">
        <v>7.11</v>
      </c>
      <c r="R6814" s="5" t="s">
        <v>2727</v>
      </c>
      <c r="S6814" s="5" t="s">
        <v>2728</v>
      </c>
      <c r="T6814" s="5" t="str">
        <f t="shared" si="637"/>
        <v>Deanra Eno</v>
      </c>
      <c r="U6814" t="s">
        <v>3490</v>
      </c>
      <c r="V6814" s="5" t="s">
        <v>47</v>
      </c>
      <c r="W6814" s="5" t="s">
        <v>48</v>
      </c>
      <c r="X6814" s="5" t="s">
        <v>324</v>
      </c>
      <c r="Y6814" s="5" t="s">
        <v>325</v>
      </c>
      <c r="Z6814" s="5" t="s">
        <v>56</v>
      </c>
      <c r="AA6814" s="4">
        <v>0.36</v>
      </c>
      <c r="AB6814" s="1">
        <v>41050</v>
      </c>
      <c r="AC6814" s="1">
        <v>25645</v>
      </c>
      <c r="AD6814">
        <f t="shared" si="638"/>
        <v>0</v>
      </c>
      <c r="AE6814">
        <f t="shared" ca="1" si="639"/>
        <v>54</v>
      </c>
      <c r="AF6814" t="str">
        <f t="shared" ca="1" si="640"/>
        <v>18-64</v>
      </c>
      <c r="AG6814" s="3">
        <f t="shared" si="641"/>
        <v>5.332634333333333</v>
      </c>
      <c r="AH6814" t="str">
        <f>_xlfn.IFNA(VLOOKUP(Sales_Transactions[[#This Row],[Order ID]],Returned_Items[#All],2,FALSE),"Not Returned")</f>
        <v>Not Returned</v>
      </c>
    </row>
    <row r="6815" spans="1:34" x14ac:dyDescent="0.25">
      <c r="A6815">
        <v>18530</v>
      </c>
      <c r="C6815" t="s">
        <v>745</v>
      </c>
      <c r="D6815" s="2" t="str">
        <f>TEXT(MID(Sales_Transactions[[#This Row],[Order Date]],2,5),"d/m/yyy")</f>
        <v>31/12/2010</v>
      </c>
      <c r="E6815" s="2" t="str">
        <f>TEXT(MID(Sales_Transactions[[#This Row],[Order Date]],2,5),"d")</f>
        <v>31</v>
      </c>
      <c r="F6815" s="2" t="str">
        <f>TEXT(MID(Sales_Transactions[[#This Row],[Order Date]],2,5),"m")</f>
        <v>12</v>
      </c>
      <c r="G6815" s="2" t="str">
        <f>TEXT(MID(Sales_Transactions[[#This Row],[Order Date]],2,5),"yyy")</f>
        <v>2010</v>
      </c>
      <c r="H6815" s="2" t="str">
        <f>TEXT(MID(Sales_Transactions[[#This Row],[Order Date]],2,5),"yyy/m")</f>
        <v>2010/12</v>
      </c>
      <c r="I6815" t="s">
        <v>52</v>
      </c>
      <c r="J6815">
        <f t="shared" si="636"/>
        <v>1</v>
      </c>
      <c r="K6815" s="2">
        <v>2</v>
      </c>
      <c r="L6815" s="3">
        <v>56.13</v>
      </c>
      <c r="M6815" s="4">
        <v>0.02</v>
      </c>
      <c r="N6815" s="5" t="s">
        <v>23</v>
      </c>
      <c r="O6815" s="3">
        <v>48.85</v>
      </c>
      <c r="P6815" s="3">
        <v>20.28</v>
      </c>
      <c r="Q6815" s="3">
        <v>14.39</v>
      </c>
      <c r="R6815" s="5" t="s">
        <v>136</v>
      </c>
      <c r="S6815" s="5" t="s">
        <v>1952</v>
      </c>
      <c r="T6815" s="5" t="str">
        <f t="shared" si="637"/>
        <v>Grant Thornton</v>
      </c>
      <c r="U6815" t="s">
        <v>3490</v>
      </c>
      <c r="V6815" s="5" t="s">
        <v>47</v>
      </c>
      <c r="W6815" s="5" t="s">
        <v>57</v>
      </c>
      <c r="X6815" s="5" t="s">
        <v>58</v>
      </c>
      <c r="Y6815" s="5" t="s">
        <v>1556</v>
      </c>
      <c r="Z6815" s="5" t="s">
        <v>43</v>
      </c>
      <c r="AA6815" s="4">
        <v>0.47</v>
      </c>
      <c r="AB6815" s="1">
        <v>40543</v>
      </c>
      <c r="AC6815" s="1">
        <v>24656</v>
      </c>
      <c r="AD6815">
        <f t="shared" si="638"/>
        <v>0</v>
      </c>
      <c r="AE6815">
        <f t="shared" ca="1" si="639"/>
        <v>57</v>
      </c>
      <c r="AF6815" t="str">
        <f t="shared" ca="1" si="640"/>
        <v>18-64</v>
      </c>
      <c r="AG6815" s="3">
        <f t="shared" si="641"/>
        <v>17.332972000000002</v>
      </c>
      <c r="AH6815" t="str">
        <f>_xlfn.IFNA(VLOOKUP(Sales_Transactions[[#This Row],[Order ID]],Returned_Items[#All],2,FALSE),"Not Returned")</f>
        <v>Not Returned</v>
      </c>
    </row>
    <row r="6816" spans="1:34" x14ac:dyDescent="0.25">
      <c r="A6816">
        <v>18530</v>
      </c>
      <c r="C6816" t="s">
        <v>745</v>
      </c>
      <c r="D6816" s="2" t="str">
        <f>TEXT(MID(Sales_Transactions[[#This Row],[Order Date]],2,5),"d/m/yyy")</f>
        <v>31/12/2010</v>
      </c>
      <c r="E6816" s="2" t="str">
        <f>TEXT(MID(Sales_Transactions[[#This Row],[Order Date]],2,5),"d")</f>
        <v>31</v>
      </c>
      <c r="F6816" s="2" t="str">
        <f>TEXT(MID(Sales_Transactions[[#This Row],[Order Date]],2,5),"m")</f>
        <v>12</v>
      </c>
      <c r="G6816" s="2" t="str">
        <f>TEXT(MID(Sales_Transactions[[#This Row],[Order Date]],2,5),"yyy")</f>
        <v>2010</v>
      </c>
      <c r="H6816" s="2" t="str">
        <f>TEXT(MID(Sales_Transactions[[#This Row],[Order Date]],2,5),"yyy/m")</f>
        <v>2010/12</v>
      </c>
      <c r="I6816" t="s">
        <v>52</v>
      </c>
      <c r="J6816">
        <f t="shared" si="636"/>
        <v>1</v>
      </c>
      <c r="K6816" s="2">
        <v>25</v>
      </c>
      <c r="L6816" s="3">
        <v>1491.5205000000001</v>
      </c>
      <c r="M6816" s="4">
        <v>0</v>
      </c>
      <c r="N6816" s="5" t="s">
        <v>23</v>
      </c>
      <c r="O6816" s="3">
        <v>286.36</v>
      </c>
      <c r="P6816" s="3">
        <v>65.989999999999995</v>
      </c>
      <c r="Q6816" s="3">
        <v>5.99</v>
      </c>
      <c r="R6816" s="5" t="s">
        <v>136</v>
      </c>
      <c r="S6816" s="5" t="s">
        <v>1952</v>
      </c>
      <c r="T6816" s="5" t="str">
        <f t="shared" si="637"/>
        <v>Grant Thornton</v>
      </c>
      <c r="U6816" t="s">
        <v>3490</v>
      </c>
      <c r="V6816" s="5" t="s">
        <v>47</v>
      </c>
      <c r="W6816" s="5" t="s">
        <v>48</v>
      </c>
      <c r="X6816" s="5" t="s">
        <v>49</v>
      </c>
      <c r="Y6816" s="5" t="s">
        <v>943</v>
      </c>
      <c r="Z6816" s="5" t="s">
        <v>43</v>
      </c>
      <c r="AA6816" s="4">
        <v>0.57999999999999996</v>
      </c>
      <c r="AB6816" s="1">
        <v>40545</v>
      </c>
      <c r="AC6816" s="1">
        <v>24515</v>
      </c>
      <c r="AD6816">
        <f t="shared" si="638"/>
        <v>2</v>
      </c>
      <c r="AE6816">
        <f t="shared" ca="1" si="639"/>
        <v>57</v>
      </c>
      <c r="AF6816" t="str">
        <f t="shared" ca="1" si="640"/>
        <v>18-64</v>
      </c>
      <c r="AG6816" s="3">
        <f t="shared" si="641"/>
        <v>2.8791999999999995</v>
      </c>
      <c r="AH6816" t="str">
        <f>_xlfn.IFNA(VLOOKUP(Sales_Transactions[[#This Row],[Order ID]],Returned_Items[#All],2,FALSE),"Not Returned")</f>
        <v>Not Returned</v>
      </c>
    </row>
    <row r="6817" spans="1:34" x14ac:dyDescent="0.25">
      <c r="A6817">
        <v>18790</v>
      </c>
      <c r="C6817" t="s">
        <v>2491</v>
      </c>
      <c r="D6817" s="2" t="str">
        <f>TEXT(MID(Sales_Transactions[[#This Row],[Order Date]],2,5),"d/m/yyy")</f>
        <v>11/2/2009</v>
      </c>
      <c r="E6817" s="2" t="str">
        <f>TEXT(MID(Sales_Transactions[[#This Row],[Order Date]],2,5),"d")</f>
        <v>11</v>
      </c>
      <c r="F6817" s="2" t="str">
        <f>TEXT(MID(Sales_Transactions[[#This Row],[Order Date]],2,5),"m")</f>
        <v>2</v>
      </c>
      <c r="G6817" s="2" t="str">
        <f>TEXT(MID(Sales_Transactions[[#This Row],[Order Date]],2,5),"yyy")</f>
        <v>2009</v>
      </c>
      <c r="H6817" s="2" t="str">
        <f>TEXT(MID(Sales_Transactions[[#This Row],[Order Date]],2,5),"yyy/m")</f>
        <v>2009/2</v>
      </c>
      <c r="I6817" t="s">
        <v>33</v>
      </c>
      <c r="J6817">
        <f t="shared" si="636"/>
        <v>4</v>
      </c>
      <c r="K6817" s="2">
        <v>7</v>
      </c>
      <c r="L6817" s="3">
        <v>13253.93</v>
      </c>
      <c r="M6817" s="4">
        <v>0.01</v>
      </c>
      <c r="N6817" s="5" t="s">
        <v>34</v>
      </c>
      <c r="O6817" s="3">
        <v>-1596.75</v>
      </c>
      <c r="P6817" s="3">
        <v>2036.48</v>
      </c>
      <c r="Q6817" s="3">
        <v>14.7</v>
      </c>
      <c r="R6817" s="5" t="s">
        <v>171</v>
      </c>
      <c r="S6817" s="5" t="s">
        <v>2692</v>
      </c>
      <c r="T6817" s="5" t="str">
        <f t="shared" si="637"/>
        <v>Nicole Brennan</v>
      </c>
      <c r="U6817" t="s">
        <v>3490</v>
      </c>
      <c r="V6817" s="5" t="s">
        <v>37</v>
      </c>
      <c r="W6817" s="5" t="s">
        <v>48</v>
      </c>
      <c r="X6817" s="5" t="s">
        <v>324</v>
      </c>
      <c r="Y6817" s="5" t="s">
        <v>3465</v>
      </c>
      <c r="Z6817" s="5" t="s">
        <v>40</v>
      </c>
      <c r="AA6817" s="4">
        <v>0.55000000000000004</v>
      </c>
      <c r="AB6817" s="1">
        <v>39857</v>
      </c>
      <c r="AC6817" s="1">
        <v>24330</v>
      </c>
      <c r="AD6817">
        <f t="shared" si="638"/>
        <v>2</v>
      </c>
      <c r="AE6817">
        <f t="shared" ca="1" si="639"/>
        <v>57</v>
      </c>
      <c r="AF6817" t="str">
        <f t="shared" ca="1" si="640"/>
        <v>18-64</v>
      </c>
      <c r="AG6817" s="3">
        <f t="shared" si="641"/>
        <v>292.99662171428571</v>
      </c>
      <c r="AH6817" t="str">
        <f>_xlfn.IFNA(VLOOKUP(Sales_Transactions[[#This Row],[Order ID]],Returned_Items[#All],2,FALSE),"Not Returned")</f>
        <v>Not Returned</v>
      </c>
    </row>
    <row r="6818" spans="1:34" x14ac:dyDescent="0.25">
      <c r="A6818">
        <v>18819</v>
      </c>
      <c r="C6818" t="s">
        <v>1902</v>
      </c>
      <c r="D6818" s="2" t="str">
        <f>TEXT(MID(Sales_Transactions[[#This Row],[Order Date]],2,5),"d/m/yyy")</f>
        <v>25/2/2009</v>
      </c>
      <c r="E6818" s="2" t="str">
        <f>TEXT(MID(Sales_Transactions[[#This Row],[Order Date]],2,5),"d")</f>
        <v>25</v>
      </c>
      <c r="F6818" s="2" t="str">
        <f>TEXT(MID(Sales_Transactions[[#This Row],[Order Date]],2,5),"m")</f>
        <v>2</v>
      </c>
      <c r="G6818" s="2" t="str">
        <f>TEXT(MID(Sales_Transactions[[#This Row],[Order Date]],2,5),"yyy")</f>
        <v>2009</v>
      </c>
      <c r="H6818" s="2" t="str">
        <f>TEXT(MID(Sales_Transactions[[#This Row],[Order Date]],2,5),"yyy/m")</f>
        <v>2009/2</v>
      </c>
      <c r="I6818" t="s">
        <v>22</v>
      </c>
      <c r="J6818">
        <f t="shared" si="636"/>
        <v>2</v>
      </c>
      <c r="K6818" s="2">
        <v>22</v>
      </c>
      <c r="L6818" s="3">
        <v>1102.3</v>
      </c>
      <c r="M6818" s="4">
        <v>0.1</v>
      </c>
      <c r="N6818" s="5" t="s">
        <v>23</v>
      </c>
      <c r="O6818" s="3">
        <v>98.12</v>
      </c>
      <c r="P6818" s="3">
        <v>50.98</v>
      </c>
      <c r="Q6818" s="3">
        <v>22.24</v>
      </c>
      <c r="R6818" s="5" t="s">
        <v>967</v>
      </c>
      <c r="S6818" s="5" t="s">
        <v>2641</v>
      </c>
      <c r="T6818" s="5" t="str">
        <f t="shared" si="637"/>
        <v>Dan Campbell</v>
      </c>
      <c r="U6818" t="s">
        <v>3490</v>
      </c>
      <c r="V6818" s="5" t="s">
        <v>47</v>
      </c>
      <c r="W6818" s="5" t="s">
        <v>57</v>
      </c>
      <c r="X6818" s="5" t="s">
        <v>58</v>
      </c>
      <c r="Y6818" s="5" t="s">
        <v>2307</v>
      </c>
      <c r="Z6818" s="5" t="s">
        <v>31</v>
      </c>
      <c r="AA6818" s="4">
        <v>0.55000000000000004</v>
      </c>
      <c r="AB6818" s="1">
        <v>39871</v>
      </c>
      <c r="AC6818" s="1">
        <v>13988</v>
      </c>
      <c r="AD6818">
        <f t="shared" si="638"/>
        <v>2</v>
      </c>
      <c r="AE6818">
        <f t="shared" ca="1" si="639"/>
        <v>86</v>
      </c>
      <c r="AF6818" t="str">
        <f t="shared" ca="1" si="640"/>
        <v>Over 65</v>
      </c>
      <c r="AG6818" s="3">
        <f t="shared" si="641"/>
        <v>3.3258645454545448</v>
      </c>
      <c r="AH6818" t="str">
        <f>_xlfn.IFNA(VLOOKUP(Sales_Transactions[[#This Row],[Order ID]],Returned_Items[#All],2,FALSE),"Not Returned")</f>
        <v>Not Returned</v>
      </c>
    </row>
    <row r="6819" spans="1:34" x14ac:dyDescent="0.25">
      <c r="A6819">
        <v>18849</v>
      </c>
      <c r="C6819" t="s">
        <v>388</v>
      </c>
      <c r="D6819" s="2" t="str">
        <f>TEXT(MID(Sales_Transactions[[#This Row],[Order Date]],2,5),"d/m/yyy")</f>
        <v>5/8/2012</v>
      </c>
      <c r="E6819" s="2" t="str">
        <f>TEXT(MID(Sales_Transactions[[#This Row],[Order Date]],2,5),"d")</f>
        <v>5</v>
      </c>
      <c r="F6819" s="2" t="str">
        <f>TEXT(MID(Sales_Transactions[[#This Row],[Order Date]],2,5),"m")</f>
        <v>8</v>
      </c>
      <c r="G6819" s="2" t="str">
        <f>TEXT(MID(Sales_Transactions[[#This Row],[Order Date]],2,5),"yyy")</f>
        <v>2012</v>
      </c>
      <c r="H6819" s="2" t="str">
        <f>TEXT(MID(Sales_Transactions[[#This Row],[Order Date]],2,5),"yyy/m")</f>
        <v>2012/8</v>
      </c>
      <c r="I6819" t="s">
        <v>33</v>
      </c>
      <c r="J6819">
        <f t="shared" si="636"/>
        <v>4</v>
      </c>
      <c r="K6819" s="2">
        <v>43</v>
      </c>
      <c r="L6819" s="3">
        <v>471.87</v>
      </c>
      <c r="M6819" s="4">
        <v>0.05</v>
      </c>
      <c r="N6819" s="5" t="s">
        <v>23</v>
      </c>
      <c r="O6819" s="3">
        <v>52.27</v>
      </c>
      <c r="P6819" s="3">
        <v>11.09</v>
      </c>
      <c r="Q6819" s="3">
        <v>5.25</v>
      </c>
      <c r="R6819" s="5" t="s">
        <v>2727</v>
      </c>
      <c r="S6819" s="5" t="s">
        <v>2728</v>
      </c>
      <c r="T6819" s="5" t="str">
        <f t="shared" si="637"/>
        <v>Deanra Eno</v>
      </c>
      <c r="U6819" t="s">
        <v>3490</v>
      </c>
      <c r="V6819" s="5" t="s">
        <v>47</v>
      </c>
      <c r="W6819" s="5" t="s">
        <v>28</v>
      </c>
      <c r="X6819" s="5" t="s">
        <v>98</v>
      </c>
      <c r="Y6819" s="5" t="s">
        <v>1358</v>
      </c>
      <c r="Z6819" s="5" t="s">
        <v>43</v>
      </c>
      <c r="AA6819" s="4">
        <v>0.36</v>
      </c>
      <c r="AB6819" s="1">
        <v>41126</v>
      </c>
      <c r="AC6819" s="1">
        <v>14016</v>
      </c>
      <c r="AD6819">
        <f t="shared" si="638"/>
        <v>0</v>
      </c>
      <c r="AE6819">
        <f t="shared" ca="1" si="639"/>
        <v>86</v>
      </c>
      <c r="AF6819" t="str">
        <f t="shared" ca="1" si="640"/>
        <v>Over 65</v>
      </c>
      <c r="AG6819" s="3">
        <f t="shared" si="641"/>
        <v>0.3798710465116279</v>
      </c>
      <c r="AH6819" t="str">
        <f>_xlfn.IFNA(VLOOKUP(Sales_Transactions[[#This Row],[Order ID]],Returned_Items[#All],2,FALSE),"Not Returned")</f>
        <v>Not Returned</v>
      </c>
    </row>
    <row r="6820" spans="1:34" x14ac:dyDescent="0.25">
      <c r="A6820">
        <v>18849</v>
      </c>
      <c r="C6820" t="s">
        <v>388</v>
      </c>
      <c r="D6820" s="2" t="str">
        <f>TEXT(MID(Sales_Transactions[[#This Row],[Order Date]],2,5),"d/m/yyy")</f>
        <v>5/8/2012</v>
      </c>
      <c r="E6820" s="2" t="str">
        <f>TEXT(MID(Sales_Transactions[[#This Row],[Order Date]],2,5),"d")</f>
        <v>5</v>
      </c>
      <c r="F6820" s="2" t="str">
        <f>TEXT(MID(Sales_Transactions[[#This Row],[Order Date]],2,5),"m")</f>
        <v>8</v>
      </c>
      <c r="G6820" s="2" t="str">
        <f>TEXT(MID(Sales_Transactions[[#This Row],[Order Date]],2,5),"yyy")</f>
        <v>2012</v>
      </c>
      <c r="H6820" s="2" t="str">
        <f>TEXT(MID(Sales_Transactions[[#This Row],[Order Date]],2,5),"yyy/m")</f>
        <v>2012/8</v>
      </c>
      <c r="I6820" t="s">
        <v>33</v>
      </c>
      <c r="J6820">
        <f t="shared" si="636"/>
        <v>4</v>
      </c>
      <c r="K6820" s="2">
        <v>39</v>
      </c>
      <c r="L6820" s="3">
        <v>539.6</v>
      </c>
      <c r="M6820" s="4">
        <v>0.06</v>
      </c>
      <c r="N6820" s="5" t="s">
        <v>23</v>
      </c>
      <c r="O6820" s="3">
        <v>-6.5</v>
      </c>
      <c r="P6820" s="3">
        <v>13.79</v>
      </c>
      <c r="Q6820" s="3">
        <v>8.7799999999999994</v>
      </c>
      <c r="R6820" s="5" t="s">
        <v>2727</v>
      </c>
      <c r="S6820" s="5" t="s">
        <v>2728</v>
      </c>
      <c r="T6820" s="5" t="str">
        <f t="shared" si="637"/>
        <v>Deanra Eno</v>
      </c>
      <c r="U6820" t="s">
        <v>3490</v>
      </c>
      <c r="V6820" s="5" t="s">
        <v>47</v>
      </c>
      <c r="W6820" s="5" t="s">
        <v>57</v>
      </c>
      <c r="X6820" s="5" t="s">
        <v>58</v>
      </c>
      <c r="Y6820" s="5" t="s">
        <v>1085</v>
      </c>
      <c r="Z6820" s="5" t="s">
        <v>43</v>
      </c>
      <c r="AA6820" s="4">
        <v>0.43</v>
      </c>
      <c r="AB6820" s="1">
        <v>41128</v>
      </c>
      <c r="AC6820" s="1">
        <v>25406</v>
      </c>
      <c r="AD6820">
        <f t="shared" si="638"/>
        <v>2</v>
      </c>
      <c r="AE6820">
        <f t="shared" ca="1" si="639"/>
        <v>55</v>
      </c>
      <c r="AF6820" t="str">
        <f t="shared" ca="1" si="640"/>
        <v>18-64</v>
      </c>
      <c r="AG6820" s="3">
        <f t="shared" si="641"/>
        <v>0.57850579487179488</v>
      </c>
      <c r="AH6820" t="str">
        <f>_xlfn.IFNA(VLOOKUP(Sales_Transactions[[#This Row],[Order ID]],Returned_Items[#All],2,FALSE),"Not Returned")</f>
        <v>Not Returned</v>
      </c>
    </row>
    <row r="6821" spans="1:34" x14ac:dyDescent="0.25">
      <c r="A6821">
        <v>18855</v>
      </c>
      <c r="C6821" t="s">
        <v>1084</v>
      </c>
      <c r="D6821" s="2" t="str">
        <f>TEXT(MID(Sales_Transactions[[#This Row],[Order Date]],2,5),"d/m/yyy")</f>
        <v>15/9/2009</v>
      </c>
      <c r="E6821" s="2" t="str">
        <f>TEXT(MID(Sales_Transactions[[#This Row],[Order Date]],2,5),"d")</f>
        <v>15</v>
      </c>
      <c r="F6821" s="2" t="str">
        <f>TEXT(MID(Sales_Transactions[[#This Row],[Order Date]],2,5),"m")</f>
        <v>9</v>
      </c>
      <c r="G6821" s="2" t="str">
        <f>TEXT(MID(Sales_Transactions[[#This Row],[Order Date]],2,5),"yyy")</f>
        <v>2009</v>
      </c>
      <c r="H6821" s="2" t="str">
        <f>TEXT(MID(Sales_Transactions[[#This Row],[Order Date]],2,5),"yyy/m")</f>
        <v>2009/9</v>
      </c>
      <c r="I6821" t="s">
        <v>33</v>
      </c>
      <c r="J6821">
        <f t="shared" si="636"/>
        <v>4</v>
      </c>
      <c r="K6821" s="2">
        <v>31</v>
      </c>
      <c r="L6821" s="3">
        <v>229.43</v>
      </c>
      <c r="M6821" s="4">
        <v>0.03</v>
      </c>
      <c r="N6821" s="5" t="s">
        <v>23</v>
      </c>
      <c r="O6821" s="3">
        <v>-127.05</v>
      </c>
      <c r="P6821" s="3">
        <v>7.3</v>
      </c>
      <c r="Q6821" s="3">
        <v>7.72</v>
      </c>
      <c r="R6821" s="5" t="s">
        <v>2245</v>
      </c>
      <c r="S6821" s="5" t="s">
        <v>2194</v>
      </c>
      <c r="T6821" s="5" t="str">
        <f t="shared" si="637"/>
        <v>Ed Jacobs</v>
      </c>
      <c r="U6821" t="s">
        <v>3490</v>
      </c>
      <c r="V6821" s="5" t="s">
        <v>27</v>
      </c>
      <c r="W6821" s="5" t="s">
        <v>28</v>
      </c>
      <c r="X6821" s="5" t="s">
        <v>41</v>
      </c>
      <c r="Y6821" s="5" t="s">
        <v>64</v>
      </c>
      <c r="Z6821" s="5" t="s">
        <v>43</v>
      </c>
      <c r="AA6821" s="4">
        <v>0.38</v>
      </c>
      <c r="AB6821" s="1">
        <v>40074</v>
      </c>
      <c r="AC6821" s="1">
        <v>25428</v>
      </c>
      <c r="AD6821">
        <f t="shared" si="638"/>
        <v>3</v>
      </c>
      <c r="AE6821">
        <f t="shared" ca="1" si="639"/>
        <v>54</v>
      </c>
      <c r="AF6821" t="str">
        <f t="shared" ca="1" si="640"/>
        <v>18-64</v>
      </c>
      <c r="AG6821" s="3">
        <f t="shared" si="641"/>
        <v>0.48444548387096775</v>
      </c>
      <c r="AH6821" t="str">
        <f>_xlfn.IFNA(VLOOKUP(Sales_Transactions[[#This Row],[Order ID]],Returned_Items[#All],2,FALSE),"Not Returned")</f>
        <v>Not Returned</v>
      </c>
    </row>
    <row r="6822" spans="1:34" x14ac:dyDescent="0.25">
      <c r="A6822">
        <v>19040</v>
      </c>
      <c r="C6822" t="s">
        <v>2874</v>
      </c>
      <c r="D6822" s="2" t="str">
        <f>TEXT(MID(Sales_Transactions[[#This Row],[Order Date]],2,5),"d/m/yyy")</f>
        <v>19/12/2011</v>
      </c>
      <c r="E6822" s="2" t="str">
        <f>TEXT(MID(Sales_Transactions[[#This Row],[Order Date]],2,5),"d")</f>
        <v>19</v>
      </c>
      <c r="F6822" s="2" t="str">
        <f>TEXT(MID(Sales_Transactions[[#This Row],[Order Date]],2,5),"m")</f>
        <v>12</v>
      </c>
      <c r="G6822" s="2" t="str">
        <f>TEXT(MID(Sales_Transactions[[#This Row],[Order Date]],2,5),"yyy")</f>
        <v>2011</v>
      </c>
      <c r="H6822" s="2" t="str">
        <f>TEXT(MID(Sales_Transactions[[#This Row],[Order Date]],2,5),"yyy/m")</f>
        <v>2011/12</v>
      </c>
      <c r="I6822" t="s">
        <v>33</v>
      </c>
      <c r="J6822">
        <f t="shared" si="636"/>
        <v>4</v>
      </c>
      <c r="K6822" s="2">
        <v>10</v>
      </c>
      <c r="L6822" s="3">
        <v>211.97</v>
      </c>
      <c r="M6822" s="4">
        <v>0.06</v>
      </c>
      <c r="N6822" s="5" t="s">
        <v>23</v>
      </c>
      <c r="O6822" s="3">
        <v>-46.83</v>
      </c>
      <c r="P6822" s="3">
        <v>21.38</v>
      </c>
      <c r="Q6822" s="3">
        <v>8.99</v>
      </c>
      <c r="R6822" s="5" t="s">
        <v>2108</v>
      </c>
      <c r="S6822" s="5" t="s">
        <v>3504</v>
      </c>
      <c r="T6822" s="5" t="str">
        <f t="shared" si="637"/>
        <v>Adam Hart</v>
      </c>
      <c r="U6822" t="s">
        <v>3490</v>
      </c>
      <c r="V6822" s="5" t="s">
        <v>47</v>
      </c>
      <c r="W6822" s="5" t="s">
        <v>28</v>
      </c>
      <c r="X6822" s="5" t="s">
        <v>124</v>
      </c>
      <c r="Y6822" s="5" t="s">
        <v>719</v>
      </c>
      <c r="Z6822" s="5" t="s">
        <v>60</v>
      </c>
      <c r="AA6822" s="4">
        <v>0.59</v>
      </c>
      <c r="AB6822" s="1">
        <v>40897</v>
      </c>
      <c r="AC6822" s="1">
        <v>25529</v>
      </c>
      <c r="AD6822">
        <f t="shared" si="638"/>
        <v>1</v>
      </c>
      <c r="AE6822">
        <f t="shared" ca="1" si="639"/>
        <v>54</v>
      </c>
      <c r="AF6822" t="str">
        <f t="shared" ca="1" si="640"/>
        <v>18-64</v>
      </c>
      <c r="AG6822" s="3">
        <f t="shared" si="641"/>
        <v>3.0357171999999997</v>
      </c>
      <c r="AH6822" t="str">
        <f>_xlfn.IFNA(VLOOKUP(Sales_Transactions[[#This Row],[Order ID]],Returned_Items[#All],2,FALSE),"Not Returned")</f>
        <v>Not Returned</v>
      </c>
    </row>
    <row r="6823" spans="1:34" x14ac:dyDescent="0.25">
      <c r="A6823">
        <v>19041</v>
      </c>
      <c r="C6823" t="s">
        <v>3467</v>
      </c>
      <c r="D6823" s="2" t="str">
        <f>TEXT(MID(Sales_Transactions[[#This Row],[Order Date]],2,5),"d/m/yyy")</f>
        <v>26/7/2011</v>
      </c>
      <c r="E6823" s="2" t="str">
        <f>TEXT(MID(Sales_Transactions[[#This Row],[Order Date]],2,5),"d")</f>
        <v>26</v>
      </c>
      <c r="F6823" s="2" t="str">
        <f>TEXT(MID(Sales_Transactions[[#This Row],[Order Date]],2,5),"m")</f>
        <v>7</v>
      </c>
      <c r="G6823" s="2" t="str">
        <f>TEXT(MID(Sales_Transactions[[#This Row],[Order Date]],2,5),"yyy")</f>
        <v>2011</v>
      </c>
      <c r="H6823" s="2" t="str">
        <f>TEXT(MID(Sales_Transactions[[#This Row],[Order Date]],2,5),"yyy/m")</f>
        <v>2011/7</v>
      </c>
      <c r="I6823" t="s">
        <v>22</v>
      </c>
      <c r="J6823">
        <f t="shared" si="636"/>
        <v>2</v>
      </c>
      <c r="K6823" s="2">
        <v>3</v>
      </c>
      <c r="L6823" s="3">
        <v>36.06</v>
      </c>
      <c r="M6823" s="4">
        <v>0.08</v>
      </c>
      <c r="N6823" s="5" t="s">
        <v>23</v>
      </c>
      <c r="O6823" s="3">
        <v>-18.5</v>
      </c>
      <c r="P6823" s="3">
        <v>10.89</v>
      </c>
      <c r="Q6823" s="3">
        <v>4.5</v>
      </c>
      <c r="R6823" s="5" t="s">
        <v>136</v>
      </c>
      <c r="S6823" s="5" t="s">
        <v>1952</v>
      </c>
      <c r="T6823" s="5" t="str">
        <f t="shared" si="637"/>
        <v>Grant Thornton</v>
      </c>
      <c r="U6823" t="s">
        <v>3490</v>
      </c>
      <c r="V6823" s="5" t="s">
        <v>47</v>
      </c>
      <c r="W6823" s="5" t="s">
        <v>28</v>
      </c>
      <c r="X6823" s="5" t="s">
        <v>38</v>
      </c>
      <c r="Y6823" s="5" t="s">
        <v>559</v>
      </c>
      <c r="Z6823" s="5" t="s">
        <v>43</v>
      </c>
      <c r="AA6823" s="4">
        <v>0.59</v>
      </c>
      <c r="AB6823" s="1">
        <v>40754</v>
      </c>
      <c r="AC6823" s="1">
        <v>25101</v>
      </c>
      <c r="AD6823">
        <f t="shared" si="638"/>
        <v>4</v>
      </c>
      <c r="AE6823">
        <f t="shared" ca="1" si="639"/>
        <v>55</v>
      </c>
      <c r="AF6823" t="str">
        <f t="shared" ca="1" si="640"/>
        <v>18-64</v>
      </c>
      <c r="AG6823" s="3">
        <f t="shared" si="641"/>
        <v>5.1270960000000008</v>
      </c>
      <c r="AH6823" t="str">
        <f>_xlfn.IFNA(VLOOKUP(Sales_Transactions[[#This Row],[Order ID]],Returned_Items[#All],2,FALSE),"Not Returned")</f>
        <v>Not Returned</v>
      </c>
    </row>
    <row r="6824" spans="1:34" x14ac:dyDescent="0.25">
      <c r="A6824">
        <v>19041</v>
      </c>
      <c r="C6824" t="s">
        <v>3467</v>
      </c>
      <c r="D6824" s="2" t="str">
        <f>TEXT(MID(Sales_Transactions[[#This Row],[Order Date]],2,5),"d/m/yyy")</f>
        <v>26/7/2011</v>
      </c>
      <c r="E6824" s="2" t="str">
        <f>TEXT(MID(Sales_Transactions[[#This Row],[Order Date]],2,5),"d")</f>
        <v>26</v>
      </c>
      <c r="F6824" s="2" t="str">
        <f>TEXT(MID(Sales_Transactions[[#This Row],[Order Date]],2,5),"m")</f>
        <v>7</v>
      </c>
      <c r="G6824" s="2" t="str">
        <f>TEXT(MID(Sales_Transactions[[#This Row],[Order Date]],2,5),"yyy")</f>
        <v>2011</v>
      </c>
      <c r="H6824" s="2" t="str">
        <f>TEXT(MID(Sales_Transactions[[#This Row],[Order Date]],2,5),"yyy/m")</f>
        <v>2011/7</v>
      </c>
      <c r="I6824" t="s">
        <v>22</v>
      </c>
      <c r="J6824">
        <f t="shared" si="636"/>
        <v>2</v>
      </c>
      <c r="K6824" s="2">
        <v>43</v>
      </c>
      <c r="L6824" s="3">
        <v>1849.8</v>
      </c>
      <c r="M6824" s="4">
        <v>0.04</v>
      </c>
      <c r="N6824" s="5" t="s">
        <v>23</v>
      </c>
      <c r="O6824" s="3">
        <v>530.22</v>
      </c>
      <c r="P6824" s="3">
        <v>42.98</v>
      </c>
      <c r="Q6824" s="3">
        <v>4.62</v>
      </c>
      <c r="R6824" s="5" t="s">
        <v>136</v>
      </c>
      <c r="S6824" s="5" t="s">
        <v>1952</v>
      </c>
      <c r="T6824" s="5" t="str">
        <f t="shared" si="637"/>
        <v>Grant Thornton</v>
      </c>
      <c r="U6824" t="s">
        <v>3490</v>
      </c>
      <c r="V6824" s="5" t="s">
        <v>47</v>
      </c>
      <c r="W6824" s="5" t="s">
        <v>28</v>
      </c>
      <c r="X6824" s="5" t="s">
        <v>38</v>
      </c>
      <c r="Y6824" s="5" t="s">
        <v>1485</v>
      </c>
      <c r="Z6824" s="5" t="s">
        <v>43</v>
      </c>
      <c r="AA6824" s="4">
        <v>0.56000000000000005</v>
      </c>
      <c r="AB6824" s="1">
        <v>40759</v>
      </c>
      <c r="AC6824" s="1">
        <v>24577</v>
      </c>
      <c r="AD6824">
        <f t="shared" si="638"/>
        <v>9</v>
      </c>
      <c r="AE6824">
        <f t="shared" ca="1" si="639"/>
        <v>57</v>
      </c>
      <c r="AF6824" t="str">
        <f t="shared" ca="1" si="640"/>
        <v>18-64</v>
      </c>
      <c r="AG6824" s="3">
        <f t="shared" si="641"/>
        <v>1.1065769302325579</v>
      </c>
      <c r="AH6824" t="str">
        <f>_xlfn.IFNA(VLOOKUP(Sales_Transactions[[#This Row],[Order ID]],Returned_Items[#All],2,FALSE),"Not Returned")</f>
        <v>Not Returned</v>
      </c>
    </row>
    <row r="6825" spans="1:34" x14ac:dyDescent="0.25">
      <c r="A6825">
        <v>19047</v>
      </c>
      <c r="C6825" t="s">
        <v>3494</v>
      </c>
      <c r="D6825" s="2" t="str">
        <f>TEXT(MID(Sales_Transactions[[#This Row],[Order Date]],2,5),"d/m/yyy")</f>
        <v>28/1/2009</v>
      </c>
      <c r="E6825" s="2" t="str">
        <f>TEXT(MID(Sales_Transactions[[#This Row],[Order Date]],2,5),"d")</f>
        <v>28</v>
      </c>
      <c r="F6825" s="2" t="str">
        <f>TEXT(MID(Sales_Transactions[[#This Row],[Order Date]],2,5),"m")</f>
        <v>1</v>
      </c>
      <c r="G6825" s="2" t="str">
        <f>TEXT(MID(Sales_Transactions[[#This Row],[Order Date]],2,5),"yyy")</f>
        <v>2009</v>
      </c>
      <c r="H6825" s="2" t="str">
        <f>TEXT(MID(Sales_Transactions[[#This Row],[Order Date]],2,5),"yyy/m")</f>
        <v>2009/1</v>
      </c>
      <c r="I6825" t="s">
        <v>33</v>
      </c>
      <c r="J6825">
        <f t="shared" si="636"/>
        <v>4</v>
      </c>
      <c r="K6825" s="2">
        <v>1</v>
      </c>
      <c r="L6825" s="3">
        <v>67.489999999999995</v>
      </c>
      <c r="M6825" s="4">
        <v>0.06</v>
      </c>
      <c r="N6825" s="5" t="s">
        <v>23</v>
      </c>
      <c r="O6825" s="3">
        <v>-22.82</v>
      </c>
      <c r="P6825" s="3">
        <v>55.48</v>
      </c>
      <c r="Q6825" s="3">
        <v>14.3</v>
      </c>
      <c r="R6825" s="5" t="s">
        <v>2108</v>
      </c>
      <c r="S6825" s="5" t="s">
        <v>3504</v>
      </c>
      <c r="T6825" s="5" t="str">
        <f t="shared" si="637"/>
        <v>Adam Hart</v>
      </c>
      <c r="U6825" t="s">
        <v>3490</v>
      </c>
      <c r="V6825" s="5" t="s">
        <v>47</v>
      </c>
      <c r="W6825" s="5" t="s">
        <v>28</v>
      </c>
      <c r="X6825" s="5" t="s">
        <v>75</v>
      </c>
      <c r="Y6825" s="5" t="s">
        <v>848</v>
      </c>
      <c r="Z6825" s="5" t="s">
        <v>43</v>
      </c>
      <c r="AA6825" s="4">
        <v>0.37</v>
      </c>
      <c r="AB6825" s="1">
        <v>39842</v>
      </c>
      <c r="AC6825" s="1">
        <v>24636</v>
      </c>
      <c r="AD6825">
        <f t="shared" si="638"/>
        <v>1</v>
      </c>
      <c r="AE6825">
        <f t="shared" ca="1" si="639"/>
        <v>57</v>
      </c>
      <c r="AF6825" t="str">
        <f t="shared" ca="1" si="640"/>
        <v>18-64</v>
      </c>
      <c r="AG6825" s="3">
        <f t="shared" si="641"/>
        <v>69.746712000000002</v>
      </c>
      <c r="AH6825" t="str">
        <f>_xlfn.IFNA(VLOOKUP(Sales_Transactions[[#This Row],[Order ID]],Returned_Items[#All],2,FALSE),"Not Returned")</f>
        <v>Not Returned</v>
      </c>
    </row>
    <row r="6826" spans="1:34" x14ac:dyDescent="0.25">
      <c r="A6826">
        <v>19047</v>
      </c>
      <c r="C6826" t="s">
        <v>3494</v>
      </c>
      <c r="D6826" s="2" t="str">
        <f>TEXT(MID(Sales_Transactions[[#This Row],[Order Date]],2,5),"d/m/yyy")</f>
        <v>28/1/2009</v>
      </c>
      <c r="E6826" s="2" t="str">
        <f>TEXT(MID(Sales_Transactions[[#This Row],[Order Date]],2,5),"d")</f>
        <v>28</v>
      </c>
      <c r="F6826" s="2" t="str">
        <f>TEXT(MID(Sales_Transactions[[#This Row],[Order Date]],2,5),"m")</f>
        <v>1</v>
      </c>
      <c r="G6826" s="2" t="str">
        <f>TEXT(MID(Sales_Transactions[[#This Row],[Order Date]],2,5),"yyy")</f>
        <v>2009</v>
      </c>
      <c r="H6826" s="2" t="str">
        <f>TEXT(MID(Sales_Transactions[[#This Row],[Order Date]],2,5),"yyy/m")</f>
        <v>2009/1</v>
      </c>
      <c r="I6826" t="s">
        <v>33</v>
      </c>
      <c r="J6826">
        <f t="shared" si="636"/>
        <v>4</v>
      </c>
      <c r="K6826" s="2">
        <v>3</v>
      </c>
      <c r="L6826" s="3">
        <v>6.76</v>
      </c>
      <c r="M6826" s="4">
        <v>0.02</v>
      </c>
      <c r="N6826" s="5" t="s">
        <v>23</v>
      </c>
      <c r="O6826" s="3">
        <v>-4.28</v>
      </c>
      <c r="P6826" s="3">
        <v>1.68</v>
      </c>
      <c r="Q6826" s="3">
        <v>1.57</v>
      </c>
      <c r="R6826" s="5" t="s">
        <v>2108</v>
      </c>
      <c r="S6826" s="5" t="s">
        <v>3504</v>
      </c>
      <c r="T6826" s="5" t="str">
        <f t="shared" si="637"/>
        <v>Adam Hart</v>
      </c>
      <c r="U6826" t="s">
        <v>3490</v>
      </c>
      <c r="V6826" s="5" t="s">
        <v>47</v>
      </c>
      <c r="W6826" s="5" t="s">
        <v>28</v>
      </c>
      <c r="X6826" s="5" t="s">
        <v>124</v>
      </c>
      <c r="Y6826" s="5" t="s">
        <v>341</v>
      </c>
      <c r="Z6826" s="5" t="s">
        <v>84</v>
      </c>
      <c r="AA6826" s="4">
        <v>0.59</v>
      </c>
      <c r="AB6826" s="1">
        <v>39843</v>
      </c>
      <c r="AC6826" s="1">
        <v>24594</v>
      </c>
      <c r="AD6826">
        <f t="shared" si="638"/>
        <v>2</v>
      </c>
      <c r="AE6826">
        <f t="shared" ca="1" si="639"/>
        <v>57</v>
      </c>
      <c r="AF6826" t="str">
        <f t="shared" ca="1" si="640"/>
        <v>18-64</v>
      </c>
      <c r="AG6826" s="3">
        <f t="shared" si="641"/>
        <v>1.0832213333333334</v>
      </c>
      <c r="AH6826" t="str">
        <f>_xlfn.IFNA(VLOOKUP(Sales_Transactions[[#This Row],[Order ID]],Returned_Items[#All],2,FALSE),"Not Returned")</f>
        <v>Not Returned</v>
      </c>
    </row>
    <row r="6827" spans="1:34" x14ac:dyDescent="0.25">
      <c r="A6827">
        <v>19143</v>
      </c>
      <c r="C6827" t="s">
        <v>1465</v>
      </c>
      <c r="D6827" s="2" t="str">
        <f>TEXT(MID(Sales_Transactions[[#This Row],[Order Date]],2,5),"d/m/yyy")</f>
        <v>4/11/2012</v>
      </c>
      <c r="E6827" s="2" t="str">
        <f>TEXT(MID(Sales_Transactions[[#This Row],[Order Date]],2,5),"d")</f>
        <v>4</v>
      </c>
      <c r="F6827" s="2" t="str">
        <f>TEXT(MID(Sales_Transactions[[#This Row],[Order Date]],2,5),"m")</f>
        <v>11</v>
      </c>
      <c r="G6827" s="2" t="str">
        <f>TEXT(MID(Sales_Transactions[[#This Row],[Order Date]],2,5),"yyy")</f>
        <v>2012</v>
      </c>
      <c r="H6827" s="2" t="str">
        <f>TEXT(MID(Sales_Transactions[[#This Row],[Order Date]],2,5),"yyy/m")</f>
        <v>2012/11</v>
      </c>
      <c r="I6827" t="s">
        <v>33</v>
      </c>
      <c r="J6827">
        <f t="shared" si="636"/>
        <v>4</v>
      </c>
      <c r="K6827" s="2">
        <v>3</v>
      </c>
      <c r="L6827" s="3">
        <v>2421.02</v>
      </c>
      <c r="M6827" s="4">
        <v>7.0000000000000007E-2</v>
      </c>
      <c r="N6827" s="5" t="s">
        <v>34</v>
      </c>
      <c r="O6827" s="3">
        <v>-1943.17</v>
      </c>
      <c r="P6827" s="3">
        <v>810.98</v>
      </c>
      <c r="Q6827" s="3">
        <v>16.059999999999999</v>
      </c>
      <c r="R6827" s="5" t="s">
        <v>2245</v>
      </c>
      <c r="S6827" s="5" t="s">
        <v>903</v>
      </c>
      <c r="T6827" s="5" t="str">
        <f t="shared" si="637"/>
        <v>Ed Braxton</v>
      </c>
      <c r="U6827" t="s">
        <v>3490</v>
      </c>
      <c r="V6827" s="5" t="s">
        <v>74</v>
      </c>
      <c r="W6827" s="5" t="s">
        <v>48</v>
      </c>
      <c r="X6827" s="5" t="s">
        <v>324</v>
      </c>
      <c r="Y6827" s="5" t="s">
        <v>2350</v>
      </c>
      <c r="Z6827" s="5" t="s">
        <v>40</v>
      </c>
      <c r="AA6827" s="4">
        <v>0.56000000000000005</v>
      </c>
      <c r="AB6827" s="1">
        <v>41218</v>
      </c>
      <c r="AC6827" s="1">
        <v>24760</v>
      </c>
      <c r="AD6827">
        <f t="shared" si="638"/>
        <v>1</v>
      </c>
      <c r="AE6827">
        <f t="shared" ca="1" si="639"/>
        <v>56</v>
      </c>
      <c r="AF6827" t="str">
        <f t="shared" ca="1" si="640"/>
        <v>18-64</v>
      </c>
      <c r="AG6827" s="3">
        <f t="shared" si="641"/>
        <v>275.49077133333333</v>
      </c>
      <c r="AH6827" t="str">
        <f>_xlfn.IFNA(VLOOKUP(Sales_Transactions[[#This Row],[Order ID]],Returned_Items[#All],2,FALSE),"Not Returned")</f>
        <v>Not Returned</v>
      </c>
    </row>
    <row r="6828" spans="1:34" x14ac:dyDescent="0.25">
      <c r="A6828">
        <v>19264</v>
      </c>
      <c r="C6828" t="s">
        <v>253</v>
      </c>
      <c r="D6828" s="2" t="str">
        <f>TEXT(MID(Sales_Transactions[[#This Row],[Order Date]],2,5),"d/m/yyy")</f>
        <v>29/9/2011</v>
      </c>
      <c r="E6828" s="2" t="str">
        <f>TEXT(MID(Sales_Transactions[[#This Row],[Order Date]],2,5),"d")</f>
        <v>29</v>
      </c>
      <c r="F6828" s="2" t="str">
        <f>TEXT(MID(Sales_Transactions[[#This Row],[Order Date]],2,5),"m")</f>
        <v>9</v>
      </c>
      <c r="G6828" s="2" t="str">
        <f>TEXT(MID(Sales_Transactions[[#This Row],[Order Date]],2,5),"yyy")</f>
        <v>2011</v>
      </c>
      <c r="H6828" s="2" t="str">
        <f>TEXT(MID(Sales_Transactions[[#This Row],[Order Date]],2,5),"yyy/m")</f>
        <v>2011/9</v>
      </c>
      <c r="I6828" t="s">
        <v>33</v>
      </c>
      <c r="J6828">
        <f t="shared" si="636"/>
        <v>4</v>
      </c>
      <c r="K6828" s="2">
        <v>40</v>
      </c>
      <c r="L6828" s="3">
        <v>161.72</v>
      </c>
      <c r="M6828" s="4">
        <v>0.09</v>
      </c>
      <c r="N6828" s="5" t="s">
        <v>23</v>
      </c>
      <c r="O6828" s="3">
        <v>-134.71</v>
      </c>
      <c r="P6828" s="3">
        <v>3.98</v>
      </c>
      <c r="Q6828" s="3">
        <v>5.26</v>
      </c>
      <c r="R6828" s="5" t="s">
        <v>1811</v>
      </c>
      <c r="S6828" s="5" t="s">
        <v>1812</v>
      </c>
      <c r="T6828" s="5" t="str">
        <f t="shared" si="637"/>
        <v>Ivan Liston</v>
      </c>
      <c r="U6828" t="s">
        <v>3490</v>
      </c>
      <c r="V6828" s="5" t="s">
        <v>37</v>
      </c>
      <c r="W6828" s="5" t="s">
        <v>28</v>
      </c>
      <c r="X6828" s="5" t="s">
        <v>41</v>
      </c>
      <c r="Y6828" s="5" t="s">
        <v>2406</v>
      </c>
      <c r="Z6828" s="5" t="s">
        <v>43</v>
      </c>
      <c r="AA6828" s="4">
        <v>0.38</v>
      </c>
      <c r="AB6828" s="1">
        <v>40817</v>
      </c>
      <c r="AC6828" s="1">
        <v>29374</v>
      </c>
      <c r="AD6828">
        <f t="shared" si="638"/>
        <v>2</v>
      </c>
      <c r="AE6828">
        <f t="shared" ca="1" si="639"/>
        <v>44</v>
      </c>
      <c r="AF6828" t="str">
        <f t="shared" ca="1" si="640"/>
        <v>18-64</v>
      </c>
      <c r="AG6828" s="3">
        <f t="shared" si="641"/>
        <v>0.23091045000000002</v>
      </c>
      <c r="AH6828" t="str">
        <f>_xlfn.IFNA(VLOOKUP(Sales_Transactions[[#This Row],[Order ID]],Returned_Items[#All],2,FALSE),"Not Returned")</f>
        <v>Not Returned</v>
      </c>
    </row>
    <row r="6829" spans="1:34" x14ac:dyDescent="0.25">
      <c r="A6829">
        <v>19264</v>
      </c>
      <c r="C6829" t="s">
        <v>253</v>
      </c>
      <c r="D6829" s="2" t="str">
        <f>TEXT(MID(Sales_Transactions[[#This Row],[Order Date]],2,5),"d/m/yyy")</f>
        <v>29/9/2011</v>
      </c>
      <c r="E6829" s="2" t="str">
        <f>TEXT(MID(Sales_Transactions[[#This Row],[Order Date]],2,5),"d")</f>
        <v>29</v>
      </c>
      <c r="F6829" s="2" t="str">
        <f>TEXT(MID(Sales_Transactions[[#This Row],[Order Date]],2,5),"m")</f>
        <v>9</v>
      </c>
      <c r="G6829" s="2" t="str">
        <f>TEXT(MID(Sales_Transactions[[#This Row],[Order Date]],2,5),"yyy")</f>
        <v>2011</v>
      </c>
      <c r="H6829" s="2" t="str">
        <f>TEXT(MID(Sales_Transactions[[#This Row],[Order Date]],2,5),"yyy/m")</f>
        <v>2011/9</v>
      </c>
      <c r="I6829" t="s">
        <v>33</v>
      </c>
      <c r="J6829">
        <f t="shared" si="636"/>
        <v>4</v>
      </c>
      <c r="K6829" s="2">
        <v>23</v>
      </c>
      <c r="L6829" s="3">
        <v>107.75</v>
      </c>
      <c r="M6829" s="4">
        <v>7.0000000000000007E-2</v>
      </c>
      <c r="N6829" s="5" t="s">
        <v>23</v>
      </c>
      <c r="O6829" s="3">
        <v>24.17</v>
      </c>
      <c r="P6829" s="3">
        <v>4.7300000000000004</v>
      </c>
      <c r="Q6829" s="3">
        <v>1.52</v>
      </c>
      <c r="R6829" s="5" t="s">
        <v>1811</v>
      </c>
      <c r="S6829" s="5" t="s">
        <v>1812</v>
      </c>
      <c r="T6829" s="5" t="str">
        <f t="shared" si="637"/>
        <v>Ivan Liston</v>
      </c>
      <c r="U6829" t="s">
        <v>3490</v>
      </c>
      <c r="V6829" s="5" t="s">
        <v>37</v>
      </c>
      <c r="W6829" s="5" t="s">
        <v>28</v>
      </c>
      <c r="X6829" s="5" t="s">
        <v>75</v>
      </c>
      <c r="Y6829" s="5" t="s">
        <v>2699</v>
      </c>
      <c r="Z6829" s="5" t="s">
        <v>84</v>
      </c>
      <c r="AA6829" s="4">
        <v>0.36</v>
      </c>
      <c r="AB6829" s="1">
        <v>40816</v>
      </c>
      <c r="AC6829" s="1">
        <v>30637</v>
      </c>
      <c r="AD6829">
        <f t="shared" si="638"/>
        <v>1</v>
      </c>
      <c r="AE6829">
        <f t="shared" ca="1" si="639"/>
        <v>40</v>
      </c>
      <c r="AF6829" t="str">
        <f t="shared" ca="1" si="640"/>
        <v>18-64</v>
      </c>
      <c r="AG6829" s="3">
        <f t="shared" si="641"/>
        <v>0.2715951739130435</v>
      </c>
      <c r="AH6829" t="str">
        <f>_xlfn.IFNA(VLOOKUP(Sales_Transactions[[#This Row],[Order ID]],Returned_Items[#All],2,FALSE),"Not Returned")</f>
        <v>Not Returned</v>
      </c>
    </row>
    <row r="6830" spans="1:34" x14ac:dyDescent="0.25">
      <c r="A6830">
        <v>19296</v>
      </c>
      <c r="C6830" t="s">
        <v>1696</v>
      </c>
      <c r="D6830" s="2" t="str">
        <f>TEXT(MID(Sales_Transactions[[#This Row],[Order Date]],2,5),"d/m/yyy")</f>
        <v>10/4/2010</v>
      </c>
      <c r="E6830" s="2" t="str">
        <f>TEXT(MID(Sales_Transactions[[#This Row],[Order Date]],2,5),"d")</f>
        <v>10</v>
      </c>
      <c r="F6830" s="2" t="str">
        <f>TEXT(MID(Sales_Transactions[[#This Row],[Order Date]],2,5),"m")</f>
        <v>4</v>
      </c>
      <c r="G6830" s="2" t="str">
        <f>TEXT(MID(Sales_Transactions[[#This Row],[Order Date]],2,5),"yyy")</f>
        <v>2010</v>
      </c>
      <c r="H6830" s="2" t="str">
        <f>TEXT(MID(Sales_Transactions[[#This Row],[Order Date]],2,5),"yyy/m")</f>
        <v>2010/4</v>
      </c>
      <c r="I6830" t="s">
        <v>33</v>
      </c>
      <c r="J6830">
        <f t="shared" si="636"/>
        <v>4</v>
      </c>
      <c r="K6830" s="2">
        <v>43</v>
      </c>
      <c r="L6830" s="3">
        <v>75.73</v>
      </c>
      <c r="M6830" s="4">
        <v>0.04</v>
      </c>
      <c r="N6830" s="5" t="s">
        <v>67</v>
      </c>
      <c r="O6830" s="3">
        <v>-37.76</v>
      </c>
      <c r="P6830" s="3">
        <v>1.68</v>
      </c>
      <c r="Q6830" s="3">
        <v>1.57</v>
      </c>
      <c r="R6830" s="5" t="s">
        <v>2623</v>
      </c>
      <c r="S6830" s="5" t="s">
        <v>2690</v>
      </c>
      <c r="T6830" s="5" t="str">
        <f t="shared" si="637"/>
        <v>Eric Murdock</v>
      </c>
      <c r="U6830" t="s">
        <v>3490</v>
      </c>
      <c r="V6830" s="5" t="s">
        <v>74</v>
      </c>
      <c r="W6830" s="5" t="s">
        <v>28</v>
      </c>
      <c r="X6830" s="5" t="s">
        <v>124</v>
      </c>
      <c r="Y6830" s="5" t="s">
        <v>341</v>
      </c>
      <c r="Z6830" s="5" t="s">
        <v>84</v>
      </c>
      <c r="AA6830" s="4">
        <v>0.59</v>
      </c>
      <c r="AB6830" s="1">
        <v>40280</v>
      </c>
      <c r="AC6830" s="1">
        <v>24670</v>
      </c>
      <c r="AD6830">
        <f t="shared" si="638"/>
        <v>2</v>
      </c>
      <c r="AE6830">
        <f t="shared" ca="1" si="639"/>
        <v>57</v>
      </c>
      <c r="AF6830" t="str">
        <f t="shared" ca="1" si="640"/>
        <v>18-64</v>
      </c>
      <c r="AG6830" s="3">
        <f t="shared" si="641"/>
        <v>7.5565767441860471E-2</v>
      </c>
      <c r="AH6830" t="str">
        <f>_xlfn.IFNA(VLOOKUP(Sales_Transactions[[#This Row],[Order ID]],Returned_Items[#All],2,FALSE),"Not Returned")</f>
        <v>Not Returned</v>
      </c>
    </row>
    <row r="6831" spans="1:34" x14ac:dyDescent="0.25">
      <c r="A6831">
        <v>19299</v>
      </c>
      <c r="C6831" t="s">
        <v>1311</v>
      </c>
      <c r="D6831" s="2" t="str">
        <f>TEXT(MID(Sales_Transactions[[#This Row],[Order Date]],2,5),"d/m/yyy")</f>
        <v>18/3/2009</v>
      </c>
      <c r="E6831" s="2" t="str">
        <f>TEXT(MID(Sales_Transactions[[#This Row],[Order Date]],2,5),"d")</f>
        <v>18</v>
      </c>
      <c r="F6831" s="2" t="str">
        <f>TEXT(MID(Sales_Transactions[[#This Row],[Order Date]],2,5),"m")</f>
        <v>3</v>
      </c>
      <c r="G6831" s="2" t="str">
        <f>TEXT(MID(Sales_Transactions[[#This Row],[Order Date]],2,5),"yyy")</f>
        <v>2009</v>
      </c>
      <c r="H6831" s="2" t="str">
        <f>TEXT(MID(Sales_Transactions[[#This Row],[Order Date]],2,5),"yyy/m")</f>
        <v>2009/3</v>
      </c>
      <c r="I6831" t="s">
        <v>52</v>
      </c>
      <c r="J6831">
        <f t="shared" si="636"/>
        <v>1</v>
      </c>
      <c r="K6831" s="2">
        <v>10</v>
      </c>
      <c r="L6831" s="3">
        <v>29.23</v>
      </c>
      <c r="M6831" s="4">
        <v>0.05</v>
      </c>
      <c r="N6831" s="5" t="s">
        <v>23</v>
      </c>
      <c r="O6831" s="3">
        <v>8.1</v>
      </c>
      <c r="P6831" s="3">
        <v>2.88</v>
      </c>
      <c r="Q6831" s="3">
        <v>0.5</v>
      </c>
      <c r="R6831" s="5" t="s">
        <v>312</v>
      </c>
      <c r="S6831" s="5" t="s">
        <v>2755</v>
      </c>
      <c r="T6831" s="5" t="str">
        <f t="shared" si="637"/>
        <v>Brendan Murry</v>
      </c>
      <c r="U6831" t="s">
        <v>3490</v>
      </c>
      <c r="V6831" s="5" t="s">
        <v>47</v>
      </c>
      <c r="W6831" s="5" t="s">
        <v>28</v>
      </c>
      <c r="X6831" s="5" t="s">
        <v>115</v>
      </c>
      <c r="Y6831" s="5" t="s">
        <v>180</v>
      </c>
      <c r="Z6831" s="5" t="s">
        <v>43</v>
      </c>
      <c r="AA6831" s="4">
        <v>0.36</v>
      </c>
      <c r="AB6831" s="1">
        <v>39892</v>
      </c>
      <c r="AC6831" s="1">
        <v>24705</v>
      </c>
      <c r="AD6831">
        <f t="shared" si="638"/>
        <v>2</v>
      </c>
      <c r="AE6831">
        <f t="shared" ca="1" si="639"/>
        <v>56</v>
      </c>
      <c r="AF6831" t="str">
        <f t="shared" ca="1" si="640"/>
        <v>18-64</v>
      </c>
      <c r="AG6831" s="3">
        <f t="shared" si="641"/>
        <v>0.33785599999999999</v>
      </c>
      <c r="AH6831" t="str">
        <f>_xlfn.IFNA(VLOOKUP(Sales_Transactions[[#This Row],[Order ID]],Returned_Items[#All],2,FALSE),"Not Returned")</f>
        <v>Not Returned</v>
      </c>
    </row>
    <row r="6832" spans="1:34" x14ac:dyDescent="0.25">
      <c r="A6832">
        <v>19429</v>
      </c>
      <c r="C6832" t="s">
        <v>605</v>
      </c>
      <c r="D6832" s="2" t="str">
        <f>TEXT(MID(Sales_Transactions[[#This Row],[Order Date]],2,5),"d/m/yyy")</f>
        <v>24/8/2009</v>
      </c>
      <c r="E6832" s="2" t="str">
        <f>TEXT(MID(Sales_Transactions[[#This Row],[Order Date]],2,5),"d")</f>
        <v>24</v>
      </c>
      <c r="F6832" s="2" t="str">
        <f>TEXT(MID(Sales_Transactions[[#This Row],[Order Date]],2,5),"m")</f>
        <v>8</v>
      </c>
      <c r="G6832" s="2" t="str">
        <f>TEXT(MID(Sales_Transactions[[#This Row],[Order Date]],2,5),"yyy")</f>
        <v>2009</v>
      </c>
      <c r="H6832" s="2" t="str">
        <f>TEXT(MID(Sales_Transactions[[#This Row],[Order Date]],2,5),"yyy/m")</f>
        <v>2009/8</v>
      </c>
      <c r="I6832" t="s">
        <v>52</v>
      </c>
      <c r="J6832">
        <f t="shared" si="636"/>
        <v>1</v>
      </c>
      <c r="K6832" s="2">
        <v>2</v>
      </c>
      <c r="L6832" s="3">
        <v>240.24</v>
      </c>
      <c r="M6832" s="4">
        <v>0.05</v>
      </c>
      <c r="N6832" s="5" t="s">
        <v>34</v>
      </c>
      <c r="O6832" s="3">
        <v>-84.93</v>
      </c>
      <c r="P6832" s="3">
        <v>124.49</v>
      </c>
      <c r="Q6832" s="3">
        <v>51.94</v>
      </c>
      <c r="R6832" s="5" t="s">
        <v>2484</v>
      </c>
      <c r="S6832" s="5" t="s">
        <v>3512</v>
      </c>
      <c r="T6832" s="5" t="str">
        <f t="shared" si="637"/>
        <v>Dean Katz</v>
      </c>
      <c r="U6832" t="s">
        <v>3490</v>
      </c>
      <c r="V6832" s="5" t="s">
        <v>74</v>
      </c>
      <c r="W6832" s="5" t="s">
        <v>57</v>
      </c>
      <c r="X6832" s="5" t="s">
        <v>107</v>
      </c>
      <c r="Y6832" s="5" t="s">
        <v>711</v>
      </c>
      <c r="Z6832" s="5" t="s">
        <v>106</v>
      </c>
      <c r="AA6832" s="4">
        <v>0.63</v>
      </c>
      <c r="AB6832" s="1">
        <v>40049</v>
      </c>
      <c r="AC6832" s="1">
        <v>24381</v>
      </c>
      <c r="AD6832">
        <f t="shared" si="638"/>
        <v>0</v>
      </c>
      <c r="AE6832">
        <f t="shared" ca="1" si="639"/>
        <v>57</v>
      </c>
      <c r="AF6832" t="str">
        <f t="shared" ca="1" si="640"/>
        <v>18-64</v>
      </c>
      <c r="AG6832" s="3">
        <f t="shared" si="641"/>
        <v>88.183877499999994</v>
      </c>
      <c r="AH6832" t="str">
        <f>_xlfn.IFNA(VLOOKUP(Sales_Transactions[[#This Row],[Order ID]],Returned_Items[#All],2,FALSE),"Not Returned")</f>
        <v>Not Returned</v>
      </c>
    </row>
    <row r="6833" spans="1:34" x14ac:dyDescent="0.25">
      <c r="A6833">
        <v>19430</v>
      </c>
      <c r="C6833" t="s">
        <v>776</v>
      </c>
      <c r="D6833" s="2" t="str">
        <f>TEXT(MID(Sales_Transactions[[#This Row],[Order Date]],2,5),"d/m/yyy")</f>
        <v>13/11/2010</v>
      </c>
      <c r="E6833" s="2" t="str">
        <f>TEXT(MID(Sales_Transactions[[#This Row],[Order Date]],2,5),"d")</f>
        <v>13</v>
      </c>
      <c r="F6833" s="2" t="str">
        <f>TEXT(MID(Sales_Transactions[[#This Row],[Order Date]],2,5),"m")</f>
        <v>11</v>
      </c>
      <c r="G6833" s="2" t="str">
        <f>TEXT(MID(Sales_Transactions[[#This Row],[Order Date]],2,5),"yyy")</f>
        <v>2010</v>
      </c>
      <c r="H6833" s="2" t="str">
        <f>TEXT(MID(Sales_Transactions[[#This Row],[Order Date]],2,5),"yyy/m")</f>
        <v>2010/11</v>
      </c>
      <c r="I6833" t="s">
        <v>101</v>
      </c>
      <c r="J6833">
        <f t="shared" si="636"/>
        <v>1</v>
      </c>
      <c r="K6833" s="2">
        <v>39</v>
      </c>
      <c r="L6833" s="3">
        <v>6742.49</v>
      </c>
      <c r="M6833" s="4">
        <v>0.03</v>
      </c>
      <c r="N6833" s="5" t="s">
        <v>23</v>
      </c>
      <c r="O6833" s="3">
        <v>-502.05</v>
      </c>
      <c r="P6833" s="3">
        <v>167.27</v>
      </c>
      <c r="Q6833" s="3">
        <v>35</v>
      </c>
      <c r="R6833" s="5" t="s">
        <v>894</v>
      </c>
      <c r="S6833" s="5" t="s">
        <v>1942</v>
      </c>
      <c r="T6833" s="5" t="str">
        <f t="shared" si="637"/>
        <v>Helen Andreada</v>
      </c>
      <c r="U6833" t="s">
        <v>3490</v>
      </c>
      <c r="V6833" s="5" t="s">
        <v>47</v>
      </c>
      <c r="W6833" s="5" t="s">
        <v>28</v>
      </c>
      <c r="X6833" s="5" t="s">
        <v>29</v>
      </c>
      <c r="Y6833" s="5" t="s">
        <v>1720</v>
      </c>
      <c r="Z6833" s="5" t="s">
        <v>31</v>
      </c>
      <c r="AA6833" s="4">
        <v>0.85</v>
      </c>
      <c r="AB6833" s="1">
        <v>40497</v>
      </c>
      <c r="AC6833" s="1">
        <v>24334</v>
      </c>
      <c r="AD6833">
        <f t="shared" si="638"/>
        <v>2</v>
      </c>
      <c r="AE6833">
        <f t="shared" ca="1" si="639"/>
        <v>57</v>
      </c>
      <c r="AF6833" t="str">
        <f t="shared" ca="1" si="640"/>
        <v>18-64</v>
      </c>
      <c r="AG6833" s="3">
        <f t="shared" si="641"/>
        <v>5.1851235641025637</v>
      </c>
      <c r="AH6833" t="str">
        <f>_xlfn.IFNA(VLOOKUP(Sales_Transactions[[#This Row],[Order ID]],Returned_Items[#All],2,FALSE),"Not Returned")</f>
        <v>Not Returned</v>
      </c>
    </row>
    <row r="6834" spans="1:34" x14ac:dyDescent="0.25">
      <c r="A6834">
        <v>19524</v>
      </c>
      <c r="C6834" t="s">
        <v>579</v>
      </c>
      <c r="D6834" s="2" t="str">
        <f>TEXT(MID(Sales_Transactions[[#This Row],[Order Date]],2,5),"d/m/yyy")</f>
        <v>14/1/2010</v>
      </c>
      <c r="E6834" s="2" t="str">
        <f>TEXT(MID(Sales_Transactions[[#This Row],[Order Date]],2,5),"d")</f>
        <v>14</v>
      </c>
      <c r="F6834" s="2" t="str">
        <f>TEXT(MID(Sales_Transactions[[#This Row],[Order Date]],2,5),"m")</f>
        <v>1</v>
      </c>
      <c r="G6834" s="2" t="str">
        <f>TEXT(MID(Sales_Transactions[[#This Row],[Order Date]],2,5),"yyy")</f>
        <v>2010</v>
      </c>
      <c r="H6834" s="2" t="str">
        <f>TEXT(MID(Sales_Transactions[[#This Row],[Order Date]],2,5),"yyy/m")</f>
        <v>2010/1</v>
      </c>
      <c r="I6834" t="s">
        <v>101</v>
      </c>
      <c r="J6834">
        <f t="shared" si="636"/>
        <v>1</v>
      </c>
      <c r="K6834" s="2">
        <v>9</v>
      </c>
      <c r="L6834" s="3">
        <v>92.02</v>
      </c>
      <c r="M6834" s="4">
        <v>7.0000000000000007E-2</v>
      </c>
      <c r="N6834" s="5" t="s">
        <v>23</v>
      </c>
      <c r="O6834" s="3">
        <v>-24.88</v>
      </c>
      <c r="P6834" s="3">
        <v>10.23</v>
      </c>
      <c r="Q6834" s="3">
        <v>4.68</v>
      </c>
      <c r="R6834" s="5" t="s">
        <v>2433</v>
      </c>
      <c r="S6834" s="5" t="s">
        <v>2434</v>
      </c>
      <c r="T6834" s="5" t="str">
        <f t="shared" si="637"/>
        <v>Amy Cox</v>
      </c>
      <c r="U6834" t="s">
        <v>3490</v>
      </c>
      <c r="V6834" s="5" t="s">
        <v>47</v>
      </c>
      <c r="W6834" s="5" t="s">
        <v>28</v>
      </c>
      <c r="X6834" s="5" t="s">
        <v>221</v>
      </c>
      <c r="Y6834" s="5" t="s">
        <v>1868</v>
      </c>
      <c r="Z6834" s="5" t="s">
        <v>60</v>
      </c>
      <c r="AA6834" s="4">
        <v>0.59</v>
      </c>
      <c r="AB6834" s="1">
        <v>40193</v>
      </c>
      <c r="AC6834" s="1">
        <v>24452</v>
      </c>
      <c r="AD6834">
        <f t="shared" si="638"/>
        <v>1</v>
      </c>
      <c r="AE6834">
        <f t="shared" ca="1" si="639"/>
        <v>57</v>
      </c>
      <c r="AF6834" t="str">
        <f t="shared" ca="1" si="640"/>
        <v>18-64</v>
      </c>
      <c r="AG6834" s="3">
        <f t="shared" si="641"/>
        <v>1.6558710000000001</v>
      </c>
      <c r="AH6834" t="str">
        <f>_xlfn.IFNA(VLOOKUP(Sales_Transactions[[#This Row],[Order ID]],Returned_Items[#All],2,FALSE),"Not Returned")</f>
        <v>Not Returned</v>
      </c>
    </row>
    <row r="6835" spans="1:34" x14ac:dyDescent="0.25">
      <c r="A6835">
        <v>19556</v>
      </c>
      <c r="C6835" t="s">
        <v>1086</v>
      </c>
      <c r="D6835" s="2" t="str">
        <f>TEXT(MID(Sales_Transactions[[#This Row],[Order Date]],2,5),"d/m/yyy")</f>
        <v>30/12/2010</v>
      </c>
      <c r="E6835" s="2" t="str">
        <f>TEXT(MID(Sales_Transactions[[#This Row],[Order Date]],2,5),"d")</f>
        <v>30</v>
      </c>
      <c r="F6835" s="2" t="str">
        <f>TEXT(MID(Sales_Transactions[[#This Row],[Order Date]],2,5),"m")</f>
        <v>12</v>
      </c>
      <c r="G6835" s="2" t="str">
        <f>TEXT(MID(Sales_Transactions[[#This Row],[Order Date]],2,5),"yyy")</f>
        <v>2010</v>
      </c>
      <c r="H6835" s="2" t="str">
        <f>TEXT(MID(Sales_Transactions[[#This Row],[Order Date]],2,5),"yyy/m")</f>
        <v>2010/12</v>
      </c>
      <c r="I6835" t="s">
        <v>52</v>
      </c>
      <c r="J6835">
        <f t="shared" si="636"/>
        <v>1</v>
      </c>
      <c r="K6835" s="2">
        <v>45</v>
      </c>
      <c r="L6835" s="3">
        <v>5785.59</v>
      </c>
      <c r="M6835" s="4">
        <v>7.0000000000000007E-2</v>
      </c>
      <c r="N6835" s="5" t="s">
        <v>34</v>
      </c>
      <c r="O6835" s="3">
        <v>-423.77</v>
      </c>
      <c r="P6835" s="3">
        <v>130.97999999999999</v>
      </c>
      <c r="Q6835" s="3">
        <v>30</v>
      </c>
      <c r="R6835" s="5" t="s">
        <v>517</v>
      </c>
      <c r="S6835" s="5" t="s">
        <v>3507</v>
      </c>
      <c r="T6835" s="5" t="str">
        <f t="shared" si="637"/>
        <v>Charles Crestani</v>
      </c>
      <c r="U6835" t="s">
        <v>3490</v>
      </c>
      <c r="V6835" s="5" t="s">
        <v>37</v>
      </c>
      <c r="W6835" s="5" t="s">
        <v>57</v>
      </c>
      <c r="X6835" s="5" t="s">
        <v>154</v>
      </c>
      <c r="Y6835" s="5" t="s">
        <v>418</v>
      </c>
      <c r="Z6835" s="5" t="s">
        <v>40</v>
      </c>
      <c r="AA6835" s="4">
        <v>0.78</v>
      </c>
      <c r="AB6835" s="1">
        <v>40559</v>
      </c>
      <c r="AC6835" s="1">
        <v>24170</v>
      </c>
      <c r="AD6835">
        <f t="shared" si="638"/>
        <v>17</v>
      </c>
      <c r="AE6835">
        <f t="shared" ca="1" si="639"/>
        <v>58</v>
      </c>
      <c r="AF6835" t="str">
        <f t="shared" ca="1" si="640"/>
        <v>18-64</v>
      </c>
      <c r="AG6835" s="3">
        <f t="shared" si="641"/>
        <v>3.5752958666666661</v>
      </c>
      <c r="AH6835" t="str">
        <f>_xlfn.IFNA(VLOOKUP(Sales_Transactions[[#This Row],[Order ID]],Returned_Items[#All],2,FALSE),"Not Returned")</f>
        <v>Not Returned</v>
      </c>
    </row>
    <row r="6836" spans="1:34" x14ac:dyDescent="0.25">
      <c r="A6836">
        <v>19556</v>
      </c>
      <c r="C6836" t="s">
        <v>1086</v>
      </c>
      <c r="D6836" s="2" t="str">
        <f>TEXT(MID(Sales_Transactions[[#This Row],[Order Date]],2,5),"d/m/yyy")</f>
        <v>30/12/2010</v>
      </c>
      <c r="E6836" s="2" t="str">
        <f>TEXT(MID(Sales_Transactions[[#This Row],[Order Date]],2,5),"d")</f>
        <v>30</v>
      </c>
      <c r="F6836" s="2" t="str">
        <f>TEXT(MID(Sales_Transactions[[#This Row],[Order Date]],2,5),"m")</f>
        <v>12</v>
      </c>
      <c r="G6836" s="2" t="str">
        <f>TEXT(MID(Sales_Transactions[[#This Row],[Order Date]],2,5),"yyy")</f>
        <v>2010</v>
      </c>
      <c r="H6836" s="2" t="str">
        <f>TEXT(MID(Sales_Transactions[[#This Row],[Order Date]],2,5),"yyy/m")</f>
        <v>2010/12</v>
      </c>
      <c r="I6836" t="s">
        <v>52</v>
      </c>
      <c r="J6836">
        <f t="shared" si="636"/>
        <v>1</v>
      </c>
      <c r="K6836" s="2">
        <v>22</v>
      </c>
      <c r="L6836" s="3">
        <v>1131.93</v>
      </c>
      <c r="M6836" s="4">
        <v>0.09</v>
      </c>
      <c r="N6836" s="5" t="s">
        <v>23</v>
      </c>
      <c r="O6836" s="3">
        <v>469.69</v>
      </c>
      <c r="P6836" s="3">
        <v>55.98</v>
      </c>
      <c r="Q6836" s="3">
        <v>4.8600000000000003</v>
      </c>
      <c r="R6836" s="5" t="s">
        <v>517</v>
      </c>
      <c r="S6836" s="5" t="s">
        <v>3507</v>
      </c>
      <c r="T6836" s="5" t="str">
        <f t="shared" si="637"/>
        <v>Charles Crestani</v>
      </c>
      <c r="U6836" t="s">
        <v>3490</v>
      </c>
      <c r="V6836" s="5" t="s">
        <v>37</v>
      </c>
      <c r="W6836" s="5" t="s">
        <v>28</v>
      </c>
      <c r="X6836" s="5" t="s">
        <v>75</v>
      </c>
      <c r="Y6836" s="5" t="s">
        <v>2253</v>
      </c>
      <c r="Z6836" s="5" t="s">
        <v>43</v>
      </c>
      <c r="AA6836" s="4">
        <v>0.36</v>
      </c>
      <c r="AB6836" s="1">
        <v>40553</v>
      </c>
      <c r="AC6836" s="1">
        <v>24382</v>
      </c>
      <c r="AD6836">
        <f t="shared" si="638"/>
        <v>11</v>
      </c>
      <c r="AE6836">
        <f t="shared" ca="1" si="639"/>
        <v>57</v>
      </c>
      <c r="AF6836" t="str">
        <f t="shared" ca="1" si="640"/>
        <v>18-64</v>
      </c>
      <c r="AG6836" s="3">
        <f t="shared" si="641"/>
        <v>2.7631644545454543</v>
      </c>
      <c r="AH6836" t="str">
        <f>_xlfn.IFNA(VLOOKUP(Sales_Transactions[[#This Row],[Order ID]],Returned_Items[#All],2,FALSE),"Not Returned")</f>
        <v>Not Returned</v>
      </c>
    </row>
    <row r="6837" spans="1:34" x14ac:dyDescent="0.25">
      <c r="A6837">
        <v>19556</v>
      </c>
      <c r="C6837" t="s">
        <v>1086</v>
      </c>
      <c r="D6837" s="2" t="str">
        <f>TEXT(MID(Sales_Transactions[[#This Row],[Order Date]],2,5),"d/m/yyy")</f>
        <v>30/12/2010</v>
      </c>
      <c r="E6837" s="2" t="str">
        <f>TEXT(MID(Sales_Transactions[[#This Row],[Order Date]],2,5),"d")</f>
        <v>30</v>
      </c>
      <c r="F6837" s="2" t="str">
        <f>TEXT(MID(Sales_Transactions[[#This Row],[Order Date]],2,5),"m")</f>
        <v>12</v>
      </c>
      <c r="G6837" s="2" t="str">
        <f>TEXT(MID(Sales_Transactions[[#This Row],[Order Date]],2,5),"yyy")</f>
        <v>2010</v>
      </c>
      <c r="H6837" s="2" t="str">
        <f>TEXT(MID(Sales_Transactions[[#This Row],[Order Date]],2,5),"yyy/m")</f>
        <v>2010/12</v>
      </c>
      <c r="I6837" t="s">
        <v>52</v>
      </c>
      <c r="J6837">
        <f t="shared" si="636"/>
        <v>1</v>
      </c>
      <c r="K6837" s="2">
        <v>35</v>
      </c>
      <c r="L6837" s="3">
        <v>3238.143</v>
      </c>
      <c r="M6837" s="4">
        <v>0.08</v>
      </c>
      <c r="N6837" s="5" t="s">
        <v>23</v>
      </c>
      <c r="O6837" s="3">
        <v>727.36</v>
      </c>
      <c r="P6837" s="3">
        <v>115.99</v>
      </c>
      <c r="Q6837" s="3">
        <v>4.2300000000000004</v>
      </c>
      <c r="R6837" s="5" t="s">
        <v>517</v>
      </c>
      <c r="S6837" s="5" t="s">
        <v>3507</v>
      </c>
      <c r="T6837" s="5" t="str">
        <f t="shared" si="637"/>
        <v>Charles Crestani</v>
      </c>
      <c r="U6837" t="s">
        <v>3490</v>
      </c>
      <c r="V6837" s="5" t="s">
        <v>37</v>
      </c>
      <c r="W6837" s="5" t="s">
        <v>48</v>
      </c>
      <c r="X6837" s="5" t="s">
        <v>49</v>
      </c>
      <c r="Y6837" s="5" t="s">
        <v>2784</v>
      </c>
      <c r="Z6837" s="5" t="s">
        <v>43</v>
      </c>
      <c r="AA6837" s="4">
        <v>0.56000000000000005</v>
      </c>
      <c r="AB6837" s="1">
        <v>40570</v>
      </c>
      <c r="AC6837" s="1">
        <v>30130</v>
      </c>
      <c r="AD6837">
        <f t="shared" si="638"/>
        <v>28</v>
      </c>
      <c r="AE6837">
        <f t="shared" ca="1" si="639"/>
        <v>42</v>
      </c>
      <c r="AF6837" t="str">
        <f t="shared" ca="1" si="640"/>
        <v>18-64</v>
      </c>
      <c r="AG6837" s="3">
        <f t="shared" si="641"/>
        <v>3.4322059428571428</v>
      </c>
      <c r="AH6837" t="str">
        <f>_xlfn.IFNA(VLOOKUP(Sales_Transactions[[#This Row],[Order ID]],Returned_Items[#All],2,FALSE),"Not Returned")</f>
        <v>Not Returned</v>
      </c>
    </row>
    <row r="6838" spans="1:34" x14ac:dyDescent="0.25">
      <c r="A6838">
        <v>19815</v>
      </c>
      <c r="C6838" t="s">
        <v>2220</v>
      </c>
      <c r="D6838" s="2" t="str">
        <f>TEXT(MID(Sales_Transactions[[#This Row],[Order Date]],2,5),"d/m/yyy")</f>
        <v>25/3/2010</v>
      </c>
      <c r="E6838" s="2" t="str">
        <f>TEXT(MID(Sales_Transactions[[#This Row],[Order Date]],2,5),"d")</f>
        <v>25</v>
      </c>
      <c r="F6838" s="2" t="str">
        <f>TEXT(MID(Sales_Transactions[[#This Row],[Order Date]],2,5),"m")</f>
        <v>3</v>
      </c>
      <c r="G6838" s="2" t="str">
        <f>TEXT(MID(Sales_Transactions[[#This Row],[Order Date]],2,5),"yyy")</f>
        <v>2010</v>
      </c>
      <c r="H6838" s="2" t="str">
        <f>TEXT(MID(Sales_Transactions[[#This Row],[Order Date]],2,5),"yyy/m")</f>
        <v>2010/3</v>
      </c>
      <c r="I6838" t="s">
        <v>52</v>
      </c>
      <c r="J6838">
        <f t="shared" si="636"/>
        <v>1</v>
      </c>
      <c r="K6838" s="2">
        <v>33</v>
      </c>
      <c r="L6838" s="3">
        <v>167.07</v>
      </c>
      <c r="M6838" s="4">
        <v>0.03</v>
      </c>
      <c r="N6838" s="5" t="s">
        <v>23</v>
      </c>
      <c r="O6838" s="3">
        <v>-102.36</v>
      </c>
      <c r="P6838" s="3">
        <v>4.9800000000000004</v>
      </c>
      <c r="Q6838" s="3">
        <v>6.07</v>
      </c>
      <c r="R6838" s="5" t="s">
        <v>2703</v>
      </c>
      <c r="S6838" s="5" t="s">
        <v>2274</v>
      </c>
      <c r="T6838" s="5" t="str">
        <f t="shared" si="637"/>
        <v>Karen Carlisle</v>
      </c>
      <c r="U6838" t="s">
        <v>3490</v>
      </c>
      <c r="V6838" s="5" t="s">
        <v>74</v>
      </c>
      <c r="W6838" s="5" t="s">
        <v>28</v>
      </c>
      <c r="X6838" s="5" t="s">
        <v>75</v>
      </c>
      <c r="Y6838" s="5" t="s">
        <v>570</v>
      </c>
      <c r="Z6838" s="5" t="s">
        <v>43</v>
      </c>
      <c r="AA6838" s="4">
        <v>0.36</v>
      </c>
      <c r="AB6838" s="1">
        <v>40265</v>
      </c>
      <c r="AC6838" s="1">
        <v>29846</v>
      </c>
      <c r="AD6838">
        <f t="shared" si="638"/>
        <v>3</v>
      </c>
      <c r="AE6838">
        <f t="shared" ca="1" si="639"/>
        <v>42</v>
      </c>
      <c r="AF6838" t="str">
        <f t="shared" ca="1" si="640"/>
        <v>18-64</v>
      </c>
      <c r="AG6838" s="3">
        <f t="shared" si="641"/>
        <v>0.33480321212121211</v>
      </c>
      <c r="AH6838" t="str">
        <f>_xlfn.IFNA(VLOOKUP(Sales_Transactions[[#This Row],[Order ID]],Returned_Items[#All],2,FALSE),"Not Returned")</f>
        <v>Not Returned</v>
      </c>
    </row>
    <row r="6839" spans="1:34" x14ac:dyDescent="0.25">
      <c r="A6839">
        <v>20096</v>
      </c>
      <c r="C6839" t="s">
        <v>1697</v>
      </c>
      <c r="D6839" s="2" t="str">
        <f>TEXT(MID(Sales_Transactions[[#This Row],[Order Date]],2,5),"d/m/yyy")</f>
        <v>19/8/2012</v>
      </c>
      <c r="E6839" s="2" t="str">
        <f>TEXT(MID(Sales_Transactions[[#This Row],[Order Date]],2,5),"d")</f>
        <v>19</v>
      </c>
      <c r="F6839" s="2" t="str">
        <f>TEXT(MID(Sales_Transactions[[#This Row],[Order Date]],2,5),"m")</f>
        <v>8</v>
      </c>
      <c r="G6839" s="2" t="str">
        <f>TEXT(MID(Sales_Transactions[[#This Row],[Order Date]],2,5),"yyy")</f>
        <v>2012</v>
      </c>
      <c r="H6839" s="2" t="str">
        <f>TEXT(MID(Sales_Transactions[[#This Row],[Order Date]],2,5),"yyy/m")</f>
        <v>2012/8</v>
      </c>
      <c r="I6839" t="s">
        <v>22</v>
      </c>
      <c r="J6839">
        <f t="shared" si="636"/>
        <v>2</v>
      </c>
      <c r="K6839" s="2">
        <v>35</v>
      </c>
      <c r="L6839" s="3">
        <v>6116.11</v>
      </c>
      <c r="M6839" s="4">
        <v>0.03</v>
      </c>
      <c r="N6839" s="5" t="s">
        <v>34</v>
      </c>
      <c r="O6839" s="3">
        <v>91.57</v>
      </c>
      <c r="P6839" s="3">
        <v>179.29</v>
      </c>
      <c r="Q6839" s="3">
        <v>29.21</v>
      </c>
      <c r="R6839" s="5" t="s">
        <v>1493</v>
      </c>
      <c r="S6839" s="5" t="s">
        <v>1494</v>
      </c>
      <c r="T6839" s="5" t="str">
        <f t="shared" si="637"/>
        <v>Peter Buhler</v>
      </c>
      <c r="U6839" t="s">
        <v>3490</v>
      </c>
      <c r="V6839" s="5" t="s">
        <v>37</v>
      </c>
      <c r="W6839" s="5" t="s">
        <v>57</v>
      </c>
      <c r="X6839" s="5" t="s">
        <v>107</v>
      </c>
      <c r="Y6839" s="5" t="s">
        <v>319</v>
      </c>
      <c r="Z6839" s="5" t="s">
        <v>106</v>
      </c>
      <c r="AA6839" s="4">
        <v>0.74</v>
      </c>
      <c r="AB6839" s="1">
        <v>41145</v>
      </c>
      <c r="AC6839" s="1">
        <v>29780</v>
      </c>
      <c r="AD6839">
        <f t="shared" si="638"/>
        <v>5</v>
      </c>
      <c r="AE6839">
        <f t="shared" ca="1" si="639"/>
        <v>43</v>
      </c>
      <c r="AF6839" t="str">
        <f t="shared" ca="1" si="640"/>
        <v>18-64</v>
      </c>
      <c r="AG6839" s="3">
        <f t="shared" si="641"/>
        <v>5.9556060857142858</v>
      </c>
      <c r="AH6839" t="str">
        <f>_xlfn.IFNA(VLOOKUP(Sales_Transactions[[#This Row],[Order ID]],Returned_Items[#All],2,FALSE),"Not Returned")</f>
        <v>Not Returned</v>
      </c>
    </row>
    <row r="6840" spans="1:34" x14ac:dyDescent="0.25">
      <c r="A6840">
        <v>20132</v>
      </c>
      <c r="C6840" t="s">
        <v>2637</v>
      </c>
      <c r="D6840" s="2" t="str">
        <f>TEXT(MID(Sales_Transactions[[#This Row],[Order Date]],2,5),"d/m/yyy")</f>
        <v>17/5/2010</v>
      </c>
      <c r="E6840" s="2" t="str">
        <f>TEXT(MID(Sales_Transactions[[#This Row],[Order Date]],2,5),"d")</f>
        <v>17</v>
      </c>
      <c r="F6840" s="2" t="str">
        <f>TEXT(MID(Sales_Transactions[[#This Row],[Order Date]],2,5),"m")</f>
        <v>5</v>
      </c>
      <c r="G6840" s="2" t="str">
        <f>TEXT(MID(Sales_Transactions[[#This Row],[Order Date]],2,5),"yyy")</f>
        <v>2010</v>
      </c>
      <c r="H6840" s="2" t="str">
        <f>TEXT(MID(Sales_Transactions[[#This Row],[Order Date]],2,5),"yyy/m")</f>
        <v>2010/5</v>
      </c>
      <c r="I6840" t="s">
        <v>22</v>
      </c>
      <c r="J6840">
        <f t="shared" si="636"/>
        <v>2</v>
      </c>
      <c r="K6840" s="2">
        <v>30</v>
      </c>
      <c r="L6840" s="3">
        <v>8719.69</v>
      </c>
      <c r="M6840" s="4">
        <v>0.01</v>
      </c>
      <c r="N6840" s="5" t="s">
        <v>34</v>
      </c>
      <c r="O6840" s="3">
        <v>2241.71</v>
      </c>
      <c r="P6840" s="3">
        <v>270.97000000000003</v>
      </c>
      <c r="Q6840" s="3">
        <v>28.06</v>
      </c>
      <c r="R6840" s="5" t="s">
        <v>2765</v>
      </c>
      <c r="S6840" s="5" t="s">
        <v>2111</v>
      </c>
      <c r="T6840" s="5" t="str">
        <f t="shared" si="637"/>
        <v>Darrin Sayre</v>
      </c>
      <c r="U6840" t="s">
        <v>3490</v>
      </c>
      <c r="V6840" s="5" t="s">
        <v>37</v>
      </c>
      <c r="W6840" s="5" t="s">
        <v>48</v>
      </c>
      <c r="X6840" s="5" t="s">
        <v>324</v>
      </c>
      <c r="Y6840" s="5" t="s">
        <v>592</v>
      </c>
      <c r="Z6840" s="5" t="s">
        <v>40</v>
      </c>
      <c r="AA6840" s="4">
        <v>0.56000000000000005</v>
      </c>
      <c r="AB6840" s="1">
        <v>40322</v>
      </c>
      <c r="AC6840" s="1">
        <v>29214</v>
      </c>
      <c r="AD6840">
        <f t="shared" si="638"/>
        <v>7</v>
      </c>
      <c r="AE6840">
        <f t="shared" ca="1" si="639"/>
        <v>44</v>
      </c>
      <c r="AF6840" t="str">
        <f t="shared" ca="1" si="640"/>
        <v>18-64</v>
      </c>
      <c r="AG6840" s="3">
        <f t="shared" si="641"/>
        <v>9.9667634333333339</v>
      </c>
      <c r="AH6840" t="str">
        <f>_xlfn.IFNA(VLOOKUP(Sales_Transactions[[#This Row],[Order ID]],Returned_Items[#All],2,FALSE),"Not Returned")</f>
        <v>Not Returned</v>
      </c>
    </row>
    <row r="6841" spans="1:34" x14ac:dyDescent="0.25">
      <c r="A6841">
        <v>20225</v>
      </c>
      <c r="C6841" t="s">
        <v>2812</v>
      </c>
      <c r="D6841" s="2" t="str">
        <f>TEXT(MID(Sales_Transactions[[#This Row],[Order Date]],2,5),"d/m/yyy")</f>
        <v>26/7/2010</v>
      </c>
      <c r="E6841" s="2" t="str">
        <f>TEXT(MID(Sales_Transactions[[#This Row],[Order Date]],2,5),"d")</f>
        <v>26</v>
      </c>
      <c r="F6841" s="2" t="str">
        <f>TEXT(MID(Sales_Transactions[[#This Row],[Order Date]],2,5),"m")</f>
        <v>7</v>
      </c>
      <c r="G6841" s="2" t="str">
        <f>TEXT(MID(Sales_Transactions[[#This Row],[Order Date]],2,5),"yyy")</f>
        <v>2010</v>
      </c>
      <c r="H6841" s="2" t="str">
        <f>TEXT(MID(Sales_Transactions[[#This Row],[Order Date]],2,5),"yyy/m")</f>
        <v>2010/7</v>
      </c>
      <c r="I6841" t="s">
        <v>22</v>
      </c>
      <c r="J6841">
        <f t="shared" si="636"/>
        <v>2</v>
      </c>
      <c r="K6841" s="2">
        <v>33</v>
      </c>
      <c r="L6841" s="3">
        <v>124.78</v>
      </c>
      <c r="M6841" s="4">
        <v>0.09</v>
      </c>
      <c r="N6841" s="5" t="s">
        <v>23</v>
      </c>
      <c r="O6841" s="3">
        <v>-122.67</v>
      </c>
      <c r="P6841" s="3">
        <v>3.98</v>
      </c>
      <c r="Q6841" s="3">
        <v>5.26</v>
      </c>
      <c r="R6841" s="5" t="s">
        <v>3072</v>
      </c>
      <c r="S6841" s="5" t="s">
        <v>1952</v>
      </c>
      <c r="T6841" s="5" t="str">
        <f t="shared" si="637"/>
        <v>Kean Thornton</v>
      </c>
      <c r="U6841" t="s">
        <v>3490</v>
      </c>
      <c r="V6841" s="5" t="s">
        <v>47</v>
      </c>
      <c r="W6841" s="5" t="s">
        <v>28</v>
      </c>
      <c r="X6841" s="5" t="s">
        <v>41</v>
      </c>
      <c r="Y6841" s="5" t="s">
        <v>2406</v>
      </c>
      <c r="Z6841" s="5" t="s">
        <v>43</v>
      </c>
      <c r="AA6841" s="4">
        <v>0.38</v>
      </c>
      <c r="AB6841" s="1">
        <v>40392</v>
      </c>
      <c r="AC6841" s="1">
        <v>28903</v>
      </c>
      <c r="AD6841">
        <f t="shared" si="638"/>
        <v>7</v>
      </c>
      <c r="AE6841">
        <f t="shared" ca="1" si="639"/>
        <v>45</v>
      </c>
      <c r="AF6841" t="str">
        <f t="shared" ca="1" si="640"/>
        <v>18-64</v>
      </c>
      <c r="AG6841" s="3">
        <f t="shared" si="641"/>
        <v>0.27989145454545455</v>
      </c>
      <c r="AH6841" t="str">
        <f>_xlfn.IFNA(VLOOKUP(Sales_Transactions[[#This Row],[Order ID]],Returned_Items[#All],2,FALSE),"Not Returned")</f>
        <v>Not Returned</v>
      </c>
    </row>
    <row r="6842" spans="1:34" x14ac:dyDescent="0.25">
      <c r="A6842">
        <v>20225</v>
      </c>
      <c r="C6842" t="s">
        <v>2812</v>
      </c>
      <c r="D6842" s="2" t="str">
        <f>TEXT(MID(Sales_Transactions[[#This Row],[Order Date]],2,5),"d/m/yyy")</f>
        <v>26/7/2010</v>
      </c>
      <c r="E6842" s="2" t="str">
        <f>TEXT(MID(Sales_Transactions[[#This Row],[Order Date]],2,5),"d")</f>
        <v>26</v>
      </c>
      <c r="F6842" s="2" t="str">
        <f>TEXT(MID(Sales_Transactions[[#This Row],[Order Date]],2,5),"m")</f>
        <v>7</v>
      </c>
      <c r="G6842" s="2" t="str">
        <f>TEXT(MID(Sales_Transactions[[#This Row],[Order Date]],2,5),"yyy")</f>
        <v>2010</v>
      </c>
      <c r="H6842" s="2" t="str">
        <f>TEXT(MID(Sales_Transactions[[#This Row],[Order Date]],2,5),"yyy/m")</f>
        <v>2010/7</v>
      </c>
      <c r="I6842" t="s">
        <v>22</v>
      </c>
      <c r="J6842">
        <f t="shared" si="636"/>
        <v>2</v>
      </c>
      <c r="K6842" s="2">
        <v>22</v>
      </c>
      <c r="L6842" s="3">
        <v>123.4</v>
      </c>
      <c r="M6842" s="4">
        <v>0.1</v>
      </c>
      <c r="N6842" s="5" t="s">
        <v>23</v>
      </c>
      <c r="O6842" s="3">
        <v>30.5</v>
      </c>
      <c r="P6842" s="3">
        <v>5.84</v>
      </c>
      <c r="Q6842" s="3">
        <v>0.83</v>
      </c>
      <c r="R6842" s="5" t="s">
        <v>3072</v>
      </c>
      <c r="S6842" s="5" t="s">
        <v>1952</v>
      </c>
      <c r="T6842" s="5" t="str">
        <f t="shared" si="637"/>
        <v>Kean Thornton</v>
      </c>
      <c r="U6842" t="s">
        <v>3490</v>
      </c>
      <c r="V6842" s="5" t="s">
        <v>47</v>
      </c>
      <c r="W6842" s="5" t="s">
        <v>28</v>
      </c>
      <c r="X6842" s="5" t="s">
        <v>124</v>
      </c>
      <c r="Y6842" s="5" t="s">
        <v>1824</v>
      </c>
      <c r="Z6842" s="5" t="s">
        <v>84</v>
      </c>
      <c r="AA6842" s="4">
        <v>0.49</v>
      </c>
      <c r="AB6842" s="1">
        <v>40392</v>
      </c>
      <c r="AC6842" s="1">
        <v>29085</v>
      </c>
      <c r="AD6842">
        <f t="shared" si="638"/>
        <v>7</v>
      </c>
      <c r="AE6842">
        <f t="shared" ca="1" si="639"/>
        <v>44</v>
      </c>
      <c r="AF6842" t="str">
        <f t="shared" ca="1" si="640"/>
        <v>18-64</v>
      </c>
      <c r="AG6842" s="3">
        <f t="shared" si="641"/>
        <v>0.30291636363636365</v>
      </c>
      <c r="AH6842" t="str">
        <f>_xlfn.IFNA(VLOOKUP(Sales_Transactions[[#This Row],[Order ID]],Returned_Items[#All],2,FALSE),"Not Returned")</f>
        <v>Not Returned</v>
      </c>
    </row>
    <row r="6843" spans="1:34" x14ac:dyDescent="0.25">
      <c r="A6843">
        <v>20325</v>
      </c>
      <c r="C6843" t="s">
        <v>452</v>
      </c>
      <c r="D6843" s="2" t="str">
        <f>TEXT(MID(Sales_Transactions[[#This Row],[Order Date]],2,5),"d/m/yyy")</f>
        <v>3/7/2010</v>
      </c>
      <c r="E6843" s="2" t="str">
        <f>TEXT(MID(Sales_Transactions[[#This Row],[Order Date]],2,5),"d")</f>
        <v>3</v>
      </c>
      <c r="F6843" s="2" t="str">
        <f>TEXT(MID(Sales_Transactions[[#This Row],[Order Date]],2,5),"m")</f>
        <v>7</v>
      </c>
      <c r="G6843" s="2" t="str">
        <f>TEXT(MID(Sales_Transactions[[#This Row],[Order Date]],2,5),"yyy")</f>
        <v>2010</v>
      </c>
      <c r="H6843" s="2" t="str">
        <f>TEXT(MID(Sales_Transactions[[#This Row],[Order Date]],2,5),"yyy/m")</f>
        <v>2010/7</v>
      </c>
      <c r="I6843" t="s">
        <v>101</v>
      </c>
      <c r="J6843">
        <f t="shared" si="636"/>
        <v>1</v>
      </c>
      <c r="K6843" s="2">
        <v>35</v>
      </c>
      <c r="L6843" s="3">
        <v>4043.29</v>
      </c>
      <c r="M6843" s="4">
        <v>0.06</v>
      </c>
      <c r="N6843" s="5" t="s">
        <v>34</v>
      </c>
      <c r="O6843" s="3">
        <v>-34.299999999999997</v>
      </c>
      <c r="P6843" s="3">
        <v>119.99</v>
      </c>
      <c r="Q6843" s="3">
        <v>56.14</v>
      </c>
      <c r="R6843" s="5" t="s">
        <v>2686</v>
      </c>
      <c r="S6843" s="5" t="s">
        <v>2687</v>
      </c>
      <c r="T6843" s="5" t="str">
        <f t="shared" si="637"/>
        <v>Sara Luxemburg</v>
      </c>
      <c r="U6843" t="s">
        <v>3490</v>
      </c>
      <c r="V6843" s="5" t="s">
        <v>27</v>
      </c>
      <c r="W6843" s="5" t="s">
        <v>48</v>
      </c>
      <c r="X6843" s="5" t="s">
        <v>324</v>
      </c>
      <c r="Y6843" s="5" t="s">
        <v>1662</v>
      </c>
      <c r="Z6843" s="5" t="s">
        <v>106</v>
      </c>
      <c r="AA6843" s="4">
        <v>0.39</v>
      </c>
      <c r="AB6843" s="1">
        <v>40364</v>
      </c>
      <c r="AC6843" s="1">
        <v>29473</v>
      </c>
      <c r="AD6843">
        <f t="shared" si="638"/>
        <v>2</v>
      </c>
      <c r="AE6843">
        <f t="shared" ca="1" si="639"/>
        <v>43</v>
      </c>
      <c r="AF6843" t="str">
        <f t="shared" ca="1" si="640"/>
        <v>18-64</v>
      </c>
      <c r="AG6843" s="3">
        <f t="shared" si="641"/>
        <v>5.0302287428571422</v>
      </c>
      <c r="AH6843" t="str">
        <f>_xlfn.IFNA(VLOOKUP(Sales_Transactions[[#This Row],[Order ID]],Returned_Items[#All],2,FALSE),"Not Returned")</f>
        <v>Not Returned</v>
      </c>
    </row>
    <row r="6844" spans="1:34" x14ac:dyDescent="0.25">
      <c r="A6844">
        <v>20325</v>
      </c>
      <c r="C6844" t="s">
        <v>452</v>
      </c>
      <c r="D6844" s="2" t="str">
        <f>TEXT(MID(Sales_Transactions[[#This Row],[Order Date]],2,5),"d/m/yyy")</f>
        <v>3/7/2010</v>
      </c>
      <c r="E6844" s="2" t="str">
        <f>TEXT(MID(Sales_Transactions[[#This Row],[Order Date]],2,5),"d")</f>
        <v>3</v>
      </c>
      <c r="F6844" s="2" t="str">
        <f>TEXT(MID(Sales_Transactions[[#This Row],[Order Date]],2,5),"m")</f>
        <v>7</v>
      </c>
      <c r="G6844" s="2" t="str">
        <f>TEXT(MID(Sales_Transactions[[#This Row],[Order Date]],2,5),"yyy")</f>
        <v>2010</v>
      </c>
      <c r="H6844" s="2" t="str">
        <f>TEXT(MID(Sales_Transactions[[#This Row],[Order Date]],2,5),"yyy/m")</f>
        <v>2010/7</v>
      </c>
      <c r="I6844" t="s">
        <v>101</v>
      </c>
      <c r="J6844">
        <f t="shared" si="636"/>
        <v>1</v>
      </c>
      <c r="K6844" s="2">
        <v>24</v>
      </c>
      <c r="L6844" s="3">
        <v>870.48</v>
      </c>
      <c r="M6844" s="4">
        <v>7.0000000000000007E-2</v>
      </c>
      <c r="N6844" s="5" t="s">
        <v>23</v>
      </c>
      <c r="O6844" s="3">
        <v>104.37</v>
      </c>
      <c r="P6844" s="3">
        <v>36.549999999999997</v>
      </c>
      <c r="Q6844" s="3">
        <v>13.89</v>
      </c>
      <c r="R6844" s="5" t="s">
        <v>2686</v>
      </c>
      <c r="S6844" s="5" t="s">
        <v>2687</v>
      </c>
      <c r="T6844" s="5" t="str">
        <f t="shared" si="637"/>
        <v>Sara Luxemburg</v>
      </c>
      <c r="U6844" t="s">
        <v>3490</v>
      </c>
      <c r="V6844" s="5" t="s">
        <v>27</v>
      </c>
      <c r="W6844" s="5" t="s">
        <v>28</v>
      </c>
      <c r="X6844" s="5" t="s">
        <v>124</v>
      </c>
      <c r="Y6844" s="5" t="s">
        <v>460</v>
      </c>
      <c r="Z6844" s="5" t="s">
        <v>84</v>
      </c>
      <c r="AA6844" s="4">
        <v>0.41</v>
      </c>
      <c r="AB6844" s="1">
        <v>40365</v>
      </c>
      <c r="AC6844" s="1">
        <v>29152</v>
      </c>
      <c r="AD6844">
        <f t="shared" si="638"/>
        <v>3</v>
      </c>
      <c r="AE6844">
        <f t="shared" ca="1" si="639"/>
        <v>44</v>
      </c>
      <c r="AF6844" t="str">
        <f t="shared" ca="1" si="640"/>
        <v>18-64</v>
      </c>
      <c r="AG6844" s="3">
        <f t="shared" si="641"/>
        <v>2.1006006249999998</v>
      </c>
      <c r="AH6844" t="str">
        <f>_xlfn.IFNA(VLOOKUP(Sales_Transactions[[#This Row],[Order ID]],Returned_Items[#All],2,FALSE),"Not Returned")</f>
        <v>Not Returned</v>
      </c>
    </row>
    <row r="6845" spans="1:34" x14ac:dyDescent="0.25">
      <c r="A6845">
        <v>20450</v>
      </c>
      <c r="C6845" t="s">
        <v>3533</v>
      </c>
      <c r="D6845" s="2" t="str">
        <f>TEXT(MID(Sales_Transactions[[#This Row],[Order Date]],2,5),"d/m/yyy")</f>
        <v>7/12/2012</v>
      </c>
      <c r="E6845" s="2" t="str">
        <f>TEXT(MID(Sales_Transactions[[#This Row],[Order Date]],2,5),"d")</f>
        <v>7</v>
      </c>
      <c r="F6845" s="2" t="str">
        <f>TEXT(MID(Sales_Transactions[[#This Row],[Order Date]],2,5),"m")</f>
        <v>12</v>
      </c>
      <c r="G6845" s="2" t="str">
        <f>TEXT(MID(Sales_Transactions[[#This Row],[Order Date]],2,5),"yyy")</f>
        <v>2012</v>
      </c>
      <c r="H6845" s="2" t="str">
        <f>TEXT(MID(Sales_Transactions[[#This Row],[Order Date]],2,5),"yyy/m")</f>
        <v>2012/12</v>
      </c>
      <c r="I6845" t="s">
        <v>101</v>
      </c>
      <c r="J6845">
        <f t="shared" si="636"/>
        <v>1</v>
      </c>
      <c r="K6845" s="2">
        <v>26</v>
      </c>
      <c r="L6845" s="3">
        <v>6878.55</v>
      </c>
      <c r="M6845" s="4">
        <v>0.03</v>
      </c>
      <c r="N6845" s="5" t="s">
        <v>34</v>
      </c>
      <c r="O6845" s="3">
        <v>506.71</v>
      </c>
      <c r="P6845" s="3">
        <v>259.70999999999998</v>
      </c>
      <c r="Q6845" s="3">
        <v>66.67</v>
      </c>
      <c r="R6845" s="5" t="s">
        <v>2245</v>
      </c>
      <c r="S6845" s="5" t="s">
        <v>903</v>
      </c>
      <c r="T6845" s="5" t="str">
        <f t="shared" si="637"/>
        <v>Ed Braxton</v>
      </c>
      <c r="U6845" t="s">
        <v>3490</v>
      </c>
      <c r="V6845" s="5" t="s">
        <v>74</v>
      </c>
      <c r="W6845" s="5" t="s">
        <v>57</v>
      </c>
      <c r="X6845" s="5" t="s">
        <v>107</v>
      </c>
      <c r="Y6845" s="5" t="s">
        <v>853</v>
      </c>
      <c r="Z6845" s="5" t="s">
        <v>106</v>
      </c>
      <c r="AA6845" s="4">
        <v>0.61</v>
      </c>
      <c r="AB6845" s="1">
        <v>41253</v>
      </c>
      <c r="AC6845" s="1">
        <v>28550</v>
      </c>
      <c r="AD6845">
        <f t="shared" si="638"/>
        <v>3</v>
      </c>
      <c r="AE6845">
        <f t="shared" ca="1" si="639"/>
        <v>46</v>
      </c>
      <c r="AF6845" t="str">
        <f t="shared" ca="1" si="640"/>
        <v>18-64</v>
      </c>
      <c r="AG6845" s="3">
        <f t="shared" si="641"/>
        <v>12.550080269230769</v>
      </c>
      <c r="AH6845" t="str">
        <f>_xlfn.IFNA(VLOOKUP(Sales_Transactions[[#This Row],[Order ID]],Returned_Items[#All],2,FALSE),"Not Returned")</f>
        <v>Not Returned</v>
      </c>
    </row>
    <row r="6846" spans="1:34" x14ac:dyDescent="0.25">
      <c r="A6846">
        <v>20519</v>
      </c>
      <c r="C6846" t="s">
        <v>1623</v>
      </c>
      <c r="D6846" s="2" t="str">
        <f>TEXT(MID(Sales_Transactions[[#This Row],[Order Date]],2,5),"d/m/yyy")</f>
        <v>10/4/2009</v>
      </c>
      <c r="E6846" s="2" t="str">
        <f>TEXT(MID(Sales_Transactions[[#This Row],[Order Date]],2,5),"d")</f>
        <v>10</v>
      </c>
      <c r="F6846" s="2" t="str">
        <f>TEXT(MID(Sales_Transactions[[#This Row],[Order Date]],2,5),"m")</f>
        <v>4</v>
      </c>
      <c r="G6846" s="2" t="str">
        <f>TEXT(MID(Sales_Transactions[[#This Row],[Order Date]],2,5),"yyy")</f>
        <v>2009</v>
      </c>
      <c r="H6846" s="2" t="str">
        <f>TEXT(MID(Sales_Transactions[[#This Row],[Order Date]],2,5),"yyy/m")</f>
        <v>2009/4</v>
      </c>
      <c r="I6846" t="s">
        <v>33</v>
      </c>
      <c r="J6846">
        <f t="shared" si="636"/>
        <v>4</v>
      </c>
      <c r="K6846" s="2">
        <v>7</v>
      </c>
      <c r="L6846" s="3">
        <v>124.19</v>
      </c>
      <c r="M6846" s="4">
        <v>0.03</v>
      </c>
      <c r="N6846" s="5" t="s">
        <v>23</v>
      </c>
      <c r="O6846" s="3">
        <v>-53.3</v>
      </c>
      <c r="P6846" s="3">
        <v>15.99</v>
      </c>
      <c r="Q6846" s="3">
        <v>11.28</v>
      </c>
      <c r="R6846" s="5" t="s">
        <v>167</v>
      </c>
      <c r="S6846" s="5" t="s">
        <v>375</v>
      </c>
      <c r="T6846" s="5" t="str">
        <f t="shared" si="637"/>
        <v>Brad Thomas</v>
      </c>
      <c r="U6846" t="s">
        <v>3490</v>
      </c>
      <c r="V6846" s="5" t="s">
        <v>74</v>
      </c>
      <c r="W6846" s="5" t="s">
        <v>48</v>
      </c>
      <c r="X6846" s="5" t="s">
        <v>324</v>
      </c>
      <c r="Y6846" s="5" t="s">
        <v>3426</v>
      </c>
      <c r="Z6846" s="5" t="s">
        <v>56</v>
      </c>
      <c r="AA6846" s="4">
        <v>0.38</v>
      </c>
      <c r="AB6846" s="1">
        <v>39914</v>
      </c>
      <c r="AC6846" s="1">
        <v>28728</v>
      </c>
      <c r="AD6846">
        <f t="shared" si="638"/>
        <v>1</v>
      </c>
      <c r="AE6846">
        <f t="shared" ca="1" si="639"/>
        <v>45</v>
      </c>
      <c r="AF6846" t="str">
        <f t="shared" ca="1" si="640"/>
        <v>18-64</v>
      </c>
      <c r="AG6846" s="3">
        <f t="shared" si="641"/>
        <v>3.8950290000000001</v>
      </c>
      <c r="AH6846" t="str">
        <f>_xlfn.IFNA(VLOOKUP(Sales_Transactions[[#This Row],[Order ID]],Returned_Items[#All],2,FALSE),"Not Returned")</f>
        <v>Not Returned</v>
      </c>
    </row>
    <row r="6847" spans="1:34" x14ac:dyDescent="0.25">
      <c r="A6847">
        <v>20679</v>
      </c>
      <c r="C6847" t="s">
        <v>2436</v>
      </c>
      <c r="D6847" s="2" t="str">
        <f>TEXT(MID(Sales_Transactions[[#This Row],[Order Date]],2,5),"d/m/yyy")</f>
        <v>14/8/2010</v>
      </c>
      <c r="E6847" s="2" t="str">
        <f>TEXT(MID(Sales_Transactions[[#This Row],[Order Date]],2,5),"d")</f>
        <v>14</v>
      </c>
      <c r="F6847" s="2" t="str">
        <f>TEXT(MID(Sales_Transactions[[#This Row],[Order Date]],2,5),"m")</f>
        <v>8</v>
      </c>
      <c r="G6847" s="2" t="str">
        <f>TEXT(MID(Sales_Transactions[[#This Row],[Order Date]],2,5),"yyy")</f>
        <v>2010</v>
      </c>
      <c r="H6847" s="2" t="str">
        <f>TEXT(MID(Sales_Transactions[[#This Row],[Order Date]],2,5),"yyy/m")</f>
        <v>2010/8</v>
      </c>
      <c r="I6847" t="s">
        <v>78</v>
      </c>
      <c r="J6847">
        <f t="shared" si="636"/>
        <v>3</v>
      </c>
      <c r="K6847" s="2">
        <v>32</v>
      </c>
      <c r="L6847" s="3">
        <v>4976.6000000000004</v>
      </c>
      <c r="M6847" s="4">
        <v>0.06</v>
      </c>
      <c r="N6847" s="5" t="s">
        <v>23</v>
      </c>
      <c r="O6847" s="3">
        <v>601.88</v>
      </c>
      <c r="P6847" s="3">
        <v>161.55000000000001</v>
      </c>
      <c r="Q6847" s="3">
        <v>19.989999999999998</v>
      </c>
      <c r="R6847" s="5" t="s">
        <v>2669</v>
      </c>
      <c r="S6847" s="5" t="s">
        <v>1547</v>
      </c>
      <c r="T6847" s="5" t="str">
        <f t="shared" si="637"/>
        <v>Tracy Hopkins</v>
      </c>
      <c r="U6847" t="s">
        <v>3490</v>
      </c>
      <c r="V6847" s="5" t="s">
        <v>27</v>
      </c>
      <c r="W6847" s="5" t="s">
        <v>28</v>
      </c>
      <c r="X6847" s="5" t="s">
        <v>29</v>
      </c>
      <c r="Y6847" s="5" t="s">
        <v>1164</v>
      </c>
      <c r="Z6847" s="5" t="s">
        <v>43</v>
      </c>
      <c r="AA6847" s="4">
        <v>0.66</v>
      </c>
      <c r="AB6847" s="1">
        <v>40404</v>
      </c>
      <c r="AC6847" s="1">
        <v>28722</v>
      </c>
      <c r="AD6847">
        <f t="shared" si="638"/>
        <v>0</v>
      </c>
      <c r="AE6847">
        <f t="shared" ca="1" si="639"/>
        <v>45</v>
      </c>
      <c r="AF6847" t="str">
        <f t="shared" ca="1" si="640"/>
        <v>18-64</v>
      </c>
      <c r="AG6847" s="3">
        <f t="shared" si="641"/>
        <v>5.6700959375000011</v>
      </c>
      <c r="AH6847" t="str">
        <f>_xlfn.IFNA(VLOOKUP(Sales_Transactions[[#This Row],[Order ID]],Returned_Items[#All],2,FALSE),"Not Returned")</f>
        <v>Not Returned</v>
      </c>
    </row>
    <row r="6848" spans="1:34" x14ac:dyDescent="0.25">
      <c r="A6848">
        <v>20706</v>
      </c>
      <c r="C6848" t="s">
        <v>1647</v>
      </c>
      <c r="D6848" s="2" t="str">
        <f>TEXT(MID(Sales_Transactions[[#This Row],[Order Date]],2,5),"d/m/yyy")</f>
        <v>12/7/2009</v>
      </c>
      <c r="E6848" s="2" t="str">
        <f>TEXT(MID(Sales_Transactions[[#This Row],[Order Date]],2,5),"d")</f>
        <v>12</v>
      </c>
      <c r="F6848" s="2" t="str">
        <f>TEXT(MID(Sales_Transactions[[#This Row],[Order Date]],2,5),"m")</f>
        <v>7</v>
      </c>
      <c r="G6848" s="2" t="str">
        <f>TEXT(MID(Sales_Transactions[[#This Row],[Order Date]],2,5),"yyy")</f>
        <v>2009</v>
      </c>
      <c r="H6848" s="2" t="str">
        <f>TEXT(MID(Sales_Transactions[[#This Row],[Order Date]],2,5),"yyy/m")</f>
        <v>2009/7</v>
      </c>
      <c r="I6848" t="s">
        <v>33</v>
      </c>
      <c r="J6848">
        <f t="shared" si="636"/>
        <v>4</v>
      </c>
      <c r="K6848" s="2">
        <v>41</v>
      </c>
      <c r="L6848" s="3">
        <v>5583.27</v>
      </c>
      <c r="M6848" s="4">
        <v>0.04</v>
      </c>
      <c r="N6848" s="5" t="s">
        <v>67</v>
      </c>
      <c r="O6848" s="3">
        <v>1539.59</v>
      </c>
      <c r="P6848" s="3">
        <v>136.97999999999999</v>
      </c>
      <c r="Q6848" s="3">
        <v>24.49</v>
      </c>
      <c r="R6848" s="5" t="s">
        <v>902</v>
      </c>
      <c r="S6848" s="5" t="s">
        <v>2693</v>
      </c>
      <c r="T6848" s="5" t="str">
        <f t="shared" si="637"/>
        <v>Jennifer Patt</v>
      </c>
      <c r="U6848" t="s">
        <v>3490</v>
      </c>
      <c r="V6848" s="5" t="s">
        <v>74</v>
      </c>
      <c r="W6848" s="5" t="s">
        <v>57</v>
      </c>
      <c r="X6848" s="5" t="s">
        <v>58</v>
      </c>
      <c r="Y6848" s="5" t="s">
        <v>802</v>
      </c>
      <c r="Z6848" s="5" t="s">
        <v>31</v>
      </c>
      <c r="AA6848" s="4">
        <v>0.59</v>
      </c>
      <c r="AB6848" s="1">
        <v>40008</v>
      </c>
      <c r="AC6848" s="1">
        <v>28880</v>
      </c>
      <c r="AD6848">
        <f t="shared" si="638"/>
        <v>2</v>
      </c>
      <c r="AE6848">
        <f t="shared" ca="1" si="639"/>
        <v>45</v>
      </c>
      <c r="AF6848" t="str">
        <f t="shared" ca="1" si="640"/>
        <v>18-64</v>
      </c>
      <c r="AG6848" s="3">
        <f t="shared" si="641"/>
        <v>3.9369562926829271</v>
      </c>
      <c r="AH6848" t="str">
        <f>_xlfn.IFNA(VLOOKUP(Sales_Transactions[[#This Row],[Order ID]],Returned_Items[#All],2,FALSE),"Not Returned")</f>
        <v>Not Returned</v>
      </c>
    </row>
    <row r="6849" spans="1:34" x14ac:dyDescent="0.25">
      <c r="A6849">
        <v>20898</v>
      </c>
      <c r="C6849" t="s">
        <v>2744</v>
      </c>
      <c r="D6849" s="2" t="str">
        <f>TEXT(MID(Sales_Transactions[[#This Row],[Order Date]],2,5),"d/m/yyy")</f>
        <v>30/10/2011</v>
      </c>
      <c r="E6849" s="2" t="str">
        <f>TEXT(MID(Sales_Transactions[[#This Row],[Order Date]],2,5),"d")</f>
        <v>30</v>
      </c>
      <c r="F6849" s="2" t="str">
        <f>TEXT(MID(Sales_Transactions[[#This Row],[Order Date]],2,5),"m")</f>
        <v>10</v>
      </c>
      <c r="G6849" s="2" t="str">
        <f>TEXT(MID(Sales_Transactions[[#This Row],[Order Date]],2,5),"yyy")</f>
        <v>2011</v>
      </c>
      <c r="H6849" s="2" t="str">
        <f>TEXT(MID(Sales_Transactions[[#This Row],[Order Date]],2,5),"yyy/m")</f>
        <v>2011/10</v>
      </c>
      <c r="I6849" t="s">
        <v>78</v>
      </c>
      <c r="J6849">
        <f t="shared" si="636"/>
        <v>3</v>
      </c>
      <c r="K6849" s="2">
        <v>33</v>
      </c>
      <c r="L6849" s="3">
        <v>1756.5930000000001</v>
      </c>
      <c r="M6849" s="4">
        <v>0.09</v>
      </c>
      <c r="N6849" s="5" t="s">
        <v>23</v>
      </c>
      <c r="O6849" s="3">
        <v>298.20999999999998</v>
      </c>
      <c r="P6849" s="3">
        <v>65.989999999999995</v>
      </c>
      <c r="Q6849" s="3">
        <v>5.63</v>
      </c>
      <c r="R6849" s="5" t="s">
        <v>2313</v>
      </c>
      <c r="S6849" s="5" t="s">
        <v>3524</v>
      </c>
      <c r="T6849" s="5" t="str">
        <f t="shared" si="637"/>
        <v>Dave Kipp</v>
      </c>
      <c r="U6849" t="s">
        <v>3490</v>
      </c>
      <c r="V6849" s="5" t="s">
        <v>37</v>
      </c>
      <c r="W6849" s="5" t="s">
        <v>48</v>
      </c>
      <c r="X6849" s="5" t="s">
        <v>49</v>
      </c>
      <c r="Y6849" s="5" t="s">
        <v>2546</v>
      </c>
      <c r="Z6849" s="5" t="s">
        <v>43</v>
      </c>
      <c r="AA6849" s="4">
        <v>0.56000000000000005</v>
      </c>
      <c r="AB6849" s="1">
        <v>40848</v>
      </c>
      <c r="AC6849" s="1">
        <v>29031</v>
      </c>
      <c r="AD6849">
        <f t="shared" si="638"/>
        <v>2</v>
      </c>
      <c r="AE6849">
        <f t="shared" ca="1" si="639"/>
        <v>45</v>
      </c>
      <c r="AF6849" t="str">
        <f t="shared" ca="1" si="640"/>
        <v>18-64</v>
      </c>
      <c r="AG6849" s="3">
        <f t="shared" si="641"/>
        <v>2.1685033030303025</v>
      </c>
      <c r="AH6849" t="str">
        <f>_xlfn.IFNA(VLOOKUP(Sales_Transactions[[#This Row],[Order ID]],Returned_Items[#All],2,FALSE),"Not Returned")</f>
        <v>Not Returned</v>
      </c>
    </row>
    <row r="6850" spans="1:34" x14ac:dyDescent="0.25">
      <c r="A6850">
        <v>20995</v>
      </c>
      <c r="C6850" t="s">
        <v>1924</v>
      </c>
      <c r="D6850" s="2" t="str">
        <f>TEXT(MID(Sales_Transactions[[#This Row],[Order Date]],2,5),"d/m/yyy")</f>
        <v>27/3/2012</v>
      </c>
      <c r="E6850" s="2" t="str">
        <f>TEXT(MID(Sales_Transactions[[#This Row],[Order Date]],2,5),"d")</f>
        <v>27</v>
      </c>
      <c r="F6850" s="2" t="str">
        <f>TEXT(MID(Sales_Transactions[[#This Row],[Order Date]],2,5),"m")</f>
        <v>3</v>
      </c>
      <c r="G6850" s="2" t="str">
        <f>TEXT(MID(Sales_Transactions[[#This Row],[Order Date]],2,5),"yyy")</f>
        <v>2012</v>
      </c>
      <c r="H6850" s="2" t="str">
        <f>TEXT(MID(Sales_Transactions[[#This Row],[Order Date]],2,5),"yyy/m")</f>
        <v>2012/3</v>
      </c>
      <c r="I6850" t="s">
        <v>78</v>
      </c>
      <c r="J6850">
        <f t="shared" ref="J6850:J6913" si="642">IF(I6850="Making Critical",5,IF(I6850="High",4,IF(I6850="Medium",3,IF(I6850="Low",2,1))))</f>
        <v>3</v>
      </c>
      <c r="K6850" s="2">
        <v>37</v>
      </c>
      <c r="L6850" s="3">
        <v>5817.88</v>
      </c>
      <c r="M6850" s="4">
        <v>0.01</v>
      </c>
      <c r="N6850" s="5" t="s">
        <v>34</v>
      </c>
      <c r="O6850" s="3">
        <v>-567.14</v>
      </c>
      <c r="P6850" s="3">
        <v>150.97999999999999</v>
      </c>
      <c r="Q6850" s="3">
        <v>66.27</v>
      </c>
      <c r="R6850" s="5" t="s">
        <v>3287</v>
      </c>
      <c r="S6850" s="5" t="s">
        <v>1762</v>
      </c>
      <c r="T6850" s="5" t="str">
        <f t="shared" ref="T6850:T6913" si="643">R6850 &amp; " " &amp; S6850</f>
        <v>Jill Matthias</v>
      </c>
      <c r="U6850" t="s">
        <v>3490</v>
      </c>
      <c r="V6850" s="5" t="s">
        <v>37</v>
      </c>
      <c r="W6850" s="5" t="s">
        <v>57</v>
      </c>
      <c r="X6850" s="5" t="s">
        <v>104</v>
      </c>
      <c r="Y6850" s="5" t="s">
        <v>525</v>
      </c>
      <c r="Z6850" s="5" t="s">
        <v>106</v>
      </c>
      <c r="AA6850" s="4">
        <v>0.65</v>
      </c>
      <c r="AB6850" s="1">
        <v>40996</v>
      </c>
      <c r="AC6850" s="1">
        <v>29031</v>
      </c>
      <c r="AD6850">
        <f t="shared" ref="AD6850:AD6913" si="644">_xlfn.DAYS(AB6850,D6850)</f>
        <v>1</v>
      </c>
      <c r="AE6850">
        <f t="shared" ref="AE6850:AE6913" ca="1" si="645">DATEDIF(AC6850,TODAY(),"Y")</f>
        <v>45</v>
      </c>
      <c r="AF6850" t="str">
        <f t="shared" ref="AF6850:AF6913" ca="1" si="646">IF(AE6850&lt;18,"Under 18",IF(AE6850&lt;65,"18-64","Over 65"))</f>
        <v>18-64</v>
      </c>
      <c r="AG6850" s="3">
        <f t="shared" ref="AG6850:AG6913" si="647" xml:space="preserve"> (P6850 - (M6850 / 100) * P6850 + Q6850) / K6850</f>
        <v>5.8712135675675672</v>
      </c>
      <c r="AH6850" t="str">
        <f>_xlfn.IFNA(VLOOKUP(Sales_Transactions[[#This Row],[Order ID]],Returned_Items[#All],2,FALSE),"Not Returned")</f>
        <v>Not Returned</v>
      </c>
    </row>
    <row r="6851" spans="1:34" x14ac:dyDescent="0.25">
      <c r="A6851">
        <v>21159</v>
      </c>
      <c r="C6851" t="s">
        <v>419</v>
      </c>
      <c r="D6851" s="2" t="str">
        <f>TEXT(MID(Sales_Transactions[[#This Row],[Order Date]],2,5),"d/m/yyy")</f>
        <v>7/6/2011</v>
      </c>
      <c r="E6851" s="2" t="str">
        <f>TEXT(MID(Sales_Transactions[[#This Row],[Order Date]],2,5),"d")</f>
        <v>7</v>
      </c>
      <c r="F6851" s="2" t="str">
        <f>TEXT(MID(Sales_Transactions[[#This Row],[Order Date]],2,5),"m")</f>
        <v>6</v>
      </c>
      <c r="G6851" s="2" t="str">
        <f>TEXT(MID(Sales_Transactions[[#This Row],[Order Date]],2,5),"yyy")</f>
        <v>2011</v>
      </c>
      <c r="H6851" s="2" t="str">
        <f>TEXT(MID(Sales_Transactions[[#This Row],[Order Date]],2,5),"yyy/m")</f>
        <v>2011/6</v>
      </c>
      <c r="I6851" t="s">
        <v>22</v>
      </c>
      <c r="J6851">
        <f t="shared" si="642"/>
        <v>2</v>
      </c>
      <c r="K6851" s="2">
        <v>5</v>
      </c>
      <c r="L6851" s="3">
        <v>20.28</v>
      </c>
      <c r="M6851" s="4">
        <v>0.05</v>
      </c>
      <c r="N6851" s="5" t="s">
        <v>67</v>
      </c>
      <c r="O6851" s="3">
        <v>-4.32</v>
      </c>
      <c r="P6851" s="3">
        <v>2.98</v>
      </c>
      <c r="Q6851" s="3">
        <v>2.0299999999999998</v>
      </c>
      <c r="R6851" s="5" t="s">
        <v>2143</v>
      </c>
      <c r="S6851" s="5" t="s">
        <v>463</v>
      </c>
      <c r="T6851" s="5" t="str">
        <f t="shared" si="643"/>
        <v>Joni Wasserman</v>
      </c>
      <c r="U6851" t="s">
        <v>3490</v>
      </c>
      <c r="V6851" s="5" t="s">
        <v>37</v>
      </c>
      <c r="W6851" s="5" t="s">
        <v>28</v>
      </c>
      <c r="X6851" s="5" t="s">
        <v>124</v>
      </c>
      <c r="Y6851" s="5" t="s">
        <v>3133</v>
      </c>
      <c r="Z6851" s="5" t="s">
        <v>84</v>
      </c>
      <c r="AA6851" s="4">
        <v>0.56999999999999995</v>
      </c>
      <c r="AB6851" s="1">
        <v>40705</v>
      </c>
      <c r="AC6851" s="1">
        <v>29217</v>
      </c>
      <c r="AD6851">
        <f t="shared" si="644"/>
        <v>4</v>
      </c>
      <c r="AE6851">
        <f t="shared" ca="1" si="645"/>
        <v>44</v>
      </c>
      <c r="AF6851" t="str">
        <f t="shared" ca="1" si="646"/>
        <v>18-64</v>
      </c>
      <c r="AG6851" s="3">
        <f t="shared" si="647"/>
        <v>1.0017019999999999</v>
      </c>
      <c r="AH6851" t="str">
        <f>_xlfn.IFNA(VLOOKUP(Sales_Transactions[[#This Row],[Order ID]],Returned_Items[#All],2,FALSE),"Not Returned")</f>
        <v>Not Returned</v>
      </c>
    </row>
    <row r="6852" spans="1:34" x14ac:dyDescent="0.25">
      <c r="A6852">
        <v>21191</v>
      </c>
      <c r="C6852" t="s">
        <v>3534</v>
      </c>
      <c r="D6852" s="2" t="str">
        <f>TEXT(MID(Sales_Transactions[[#This Row],[Order Date]],2,5),"d/m/yyy")</f>
        <v>14/11/2012</v>
      </c>
      <c r="E6852" s="2" t="str">
        <f>TEXT(MID(Sales_Transactions[[#This Row],[Order Date]],2,5),"d")</f>
        <v>14</v>
      </c>
      <c r="F6852" s="2" t="str">
        <f>TEXT(MID(Sales_Transactions[[#This Row],[Order Date]],2,5),"m")</f>
        <v>11</v>
      </c>
      <c r="G6852" s="2" t="str">
        <f>TEXT(MID(Sales_Transactions[[#This Row],[Order Date]],2,5),"yyy")</f>
        <v>2012</v>
      </c>
      <c r="H6852" s="2" t="str">
        <f>TEXT(MID(Sales_Transactions[[#This Row],[Order Date]],2,5),"yyy/m")</f>
        <v>2012/11</v>
      </c>
      <c r="I6852" t="s">
        <v>33</v>
      </c>
      <c r="J6852">
        <f t="shared" si="642"/>
        <v>4</v>
      </c>
      <c r="K6852" s="2">
        <v>48</v>
      </c>
      <c r="L6852" s="3">
        <v>7235.83</v>
      </c>
      <c r="M6852" s="4">
        <v>0.01</v>
      </c>
      <c r="N6852" s="5" t="s">
        <v>23</v>
      </c>
      <c r="O6852" s="3">
        <v>3496.37</v>
      </c>
      <c r="P6852" s="3">
        <v>140.99</v>
      </c>
      <c r="Q6852" s="3">
        <v>13.99</v>
      </c>
      <c r="R6852" s="5" t="s">
        <v>1836</v>
      </c>
      <c r="S6852" s="5" t="s">
        <v>2283</v>
      </c>
      <c r="T6852" s="5" t="str">
        <f t="shared" si="643"/>
        <v>Darren Budd</v>
      </c>
      <c r="U6852" t="s">
        <v>3490</v>
      </c>
      <c r="V6852" s="5" t="s">
        <v>74</v>
      </c>
      <c r="W6852" s="5" t="s">
        <v>48</v>
      </c>
      <c r="X6852" s="5" t="s">
        <v>324</v>
      </c>
      <c r="Y6852" s="5" t="s">
        <v>762</v>
      </c>
      <c r="Z6852" s="5" t="s">
        <v>56</v>
      </c>
      <c r="AA6852" s="4">
        <v>0.37</v>
      </c>
      <c r="AB6852" s="1">
        <v>41227</v>
      </c>
      <c r="AC6852" s="1">
        <v>28309</v>
      </c>
      <c r="AD6852">
        <f t="shared" si="644"/>
        <v>0</v>
      </c>
      <c r="AE6852">
        <f t="shared" ca="1" si="645"/>
        <v>47</v>
      </c>
      <c r="AF6852" t="str">
        <f t="shared" ca="1" si="646"/>
        <v>18-64</v>
      </c>
      <c r="AG6852" s="3">
        <f t="shared" si="647"/>
        <v>3.228456270833334</v>
      </c>
      <c r="AH6852" t="str">
        <f>_xlfn.IFNA(VLOOKUP(Sales_Transactions[[#This Row],[Order ID]],Returned_Items[#All],2,FALSE),"Not Returned")</f>
        <v>Not Returned</v>
      </c>
    </row>
    <row r="6853" spans="1:34" x14ac:dyDescent="0.25">
      <c r="A6853">
        <v>21286</v>
      </c>
      <c r="C6853" t="s">
        <v>1982</v>
      </c>
      <c r="D6853" s="2" t="str">
        <f>TEXT(MID(Sales_Transactions[[#This Row],[Order Date]],2,5),"d/m/yyy")</f>
        <v>16/5/2009</v>
      </c>
      <c r="E6853" s="2" t="str">
        <f>TEXT(MID(Sales_Transactions[[#This Row],[Order Date]],2,5),"d")</f>
        <v>16</v>
      </c>
      <c r="F6853" s="2" t="str">
        <f>TEXT(MID(Sales_Transactions[[#This Row],[Order Date]],2,5),"m")</f>
        <v>5</v>
      </c>
      <c r="G6853" s="2" t="str">
        <f>TEXT(MID(Sales_Transactions[[#This Row],[Order Date]],2,5),"yyy")</f>
        <v>2009</v>
      </c>
      <c r="H6853" s="2" t="str">
        <f>TEXT(MID(Sales_Transactions[[#This Row],[Order Date]],2,5),"yyy/m")</f>
        <v>2009/5</v>
      </c>
      <c r="I6853" t="s">
        <v>101</v>
      </c>
      <c r="J6853">
        <f t="shared" si="642"/>
        <v>1</v>
      </c>
      <c r="K6853" s="2">
        <v>17</v>
      </c>
      <c r="L6853" s="3">
        <v>280.39</v>
      </c>
      <c r="M6853" s="4">
        <v>0</v>
      </c>
      <c r="N6853" s="5" t="s">
        <v>67</v>
      </c>
      <c r="O6853" s="3">
        <v>9.33</v>
      </c>
      <c r="P6853" s="3">
        <v>14.42</v>
      </c>
      <c r="Q6853" s="3">
        <v>6.75</v>
      </c>
      <c r="R6853" s="5" t="s">
        <v>3110</v>
      </c>
      <c r="S6853" s="5" t="s">
        <v>3505</v>
      </c>
      <c r="T6853" s="5" t="str">
        <f t="shared" si="643"/>
        <v>Denny Ordway</v>
      </c>
      <c r="U6853" t="s">
        <v>3490</v>
      </c>
      <c r="V6853" s="5" t="s">
        <v>27</v>
      </c>
      <c r="W6853" s="5" t="s">
        <v>28</v>
      </c>
      <c r="X6853" s="5" t="s">
        <v>38</v>
      </c>
      <c r="Y6853" s="5" t="s">
        <v>1823</v>
      </c>
      <c r="Z6853" s="5" t="s">
        <v>56</v>
      </c>
      <c r="AA6853" s="4">
        <v>0.52</v>
      </c>
      <c r="AB6853" s="1">
        <v>39950</v>
      </c>
      <c r="AC6853" s="1">
        <v>28200</v>
      </c>
      <c r="AD6853">
        <f t="shared" si="644"/>
        <v>1</v>
      </c>
      <c r="AE6853">
        <f t="shared" ca="1" si="645"/>
        <v>47</v>
      </c>
      <c r="AF6853" t="str">
        <f t="shared" ca="1" si="646"/>
        <v>18-64</v>
      </c>
      <c r="AG6853" s="3">
        <f t="shared" si="647"/>
        <v>1.2452941176470589</v>
      </c>
      <c r="AH6853" t="str">
        <f>_xlfn.IFNA(VLOOKUP(Sales_Transactions[[#This Row],[Order ID]],Returned_Items[#All],2,FALSE),"Not Returned")</f>
        <v>Returned</v>
      </c>
    </row>
    <row r="6854" spans="1:34" x14ac:dyDescent="0.25">
      <c r="A6854">
        <v>21346</v>
      </c>
      <c r="C6854" t="s">
        <v>419</v>
      </c>
      <c r="D6854" s="2" t="str">
        <f>TEXT(MID(Sales_Transactions[[#This Row],[Order Date]],2,5),"d/m/yyy")</f>
        <v>7/6/2011</v>
      </c>
      <c r="E6854" s="2" t="str">
        <f>TEXT(MID(Sales_Transactions[[#This Row],[Order Date]],2,5),"d")</f>
        <v>7</v>
      </c>
      <c r="F6854" s="2" t="str">
        <f>TEXT(MID(Sales_Transactions[[#This Row],[Order Date]],2,5),"m")</f>
        <v>6</v>
      </c>
      <c r="G6854" s="2" t="str">
        <f>TEXT(MID(Sales_Transactions[[#This Row],[Order Date]],2,5),"yyy")</f>
        <v>2011</v>
      </c>
      <c r="H6854" s="2" t="str">
        <f>TEXT(MID(Sales_Transactions[[#This Row],[Order Date]],2,5),"yyy/m")</f>
        <v>2011/6</v>
      </c>
      <c r="I6854" t="s">
        <v>33</v>
      </c>
      <c r="J6854">
        <f t="shared" si="642"/>
        <v>4</v>
      </c>
      <c r="K6854" s="2">
        <v>46</v>
      </c>
      <c r="L6854" s="3">
        <v>400.49</v>
      </c>
      <c r="M6854" s="4">
        <v>0.09</v>
      </c>
      <c r="N6854" s="5" t="s">
        <v>23</v>
      </c>
      <c r="O6854" s="3">
        <v>-237.89</v>
      </c>
      <c r="P6854" s="3">
        <v>9.06</v>
      </c>
      <c r="Q6854" s="3">
        <v>9.86</v>
      </c>
      <c r="R6854" s="5" t="s">
        <v>2143</v>
      </c>
      <c r="S6854" s="5" t="s">
        <v>463</v>
      </c>
      <c r="T6854" s="5" t="str">
        <f t="shared" si="643"/>
        <v>Joni Wasserman</v>
      </c>
      <c r="U6854" t="s">
        <v>3490</v>
      </c>
      <c r="V6854" s="5" t="s">
        <v>37</v>
      </c>
      <c r="W6854" s="5" t="s">
        <v>28</v>
      </c>
      <c r="X6854" s="5" t="s">
        <v>75</v>
      </c>
      <c r="Y6854" s="5" t="s">
        <v>1626</v>
      </c>
      <c r="Z6854" s="5" t="s">
        <v>43</v>
      </c>
      <c r="AA6854" s="4">
        <v>0.4</v>
      </c>
      <c r="AB6854" s="1">
        <v>40701</v>
      </c>
      <c r="AC6854" s="1">
        <v>28344</v>
      </c>
      <c r="AD6854">
        <f t="shared" si="644"/>
        <v>0</v>
      </c>
      <c r="AE6854">
        <f t="shared" ca="1" si="645"/>
        <v>47</v>
      </c>
      <c r="AF6854" t="str">
        <f t="shared" ca="1" si="646"/>
        <v>18-64</v>
      </c>
      <c r="AG6854" s="3">
        <f t="shared" si="647"/>
        <v>0.41112708695652173</v>
      </c>
      <c r="AH6854" t="str">
        <f>_xlfn.IFNA(VLOOKUP(Sales_Transactions[[#This Row],[Order ID]],Returned_Items[#All],2,FALSE),"Not Returned")</f>
        <v>Returned</v>
      </c>
    </row>
    <row r="6855" spans="1:34" x14ac:dyDescent="0.25">
      <c r="A6855">
        <v>21475</v>
      </c>
      <c r="C6855" t="s">
        <v>1191</v>
      </c>
      <c r="D6855" s="2" t="str">
        <f>TEXT(MID(Sales_Transactions[[#This Row],[Order Date]],2,5),"d/m/yyy")</f>
        <v>20/2/2011</v>
      </c>
      <c r="E6855" s="2" t="str">
        <f>TEXT(MID(Sales_Transactions[[#This Row],[Order Date]],2,5),"d")</f>
        <v>20</v>
      </c>
      <c r="F6855" s="2" t="str">
        <f>TEXT(MID(Sales_Transactions[[#This Row],[Order Date]],2,5),"m")</f>
        <v>2</v>
      </c>
      <c r="G6855" s="2" t="str">
        <f>TEXT(MID(Sales_Transactions[[#This Row],[Order Date]],2,5),"yyy")</f>
        <v>2011</v>
      </c>
      <c r="H6855" s="2" t="str">
        <f>TEXT(MID(Sales_Transactions[[#This Row],[Order Date]],2,5),"yyy/m")</f>
        <v>2011/2</v>
      </c>
      <c r="I6855" t="s">
        <v>101</v>
      </c>
      <c r="J6855">
        <f t="shared" si="642"/>
        <v>1</v>
      </c>
      <c r="K6855" s="2">
        <v>39</v>
      </c>
      <c r="L6855" s="3">
        <v>538.14</v>
      </c>
      <c r="M6855" s="4">
        <v>0.06</v>
      </c>
      <c r="N6855" s="5" t="s">
        <v>23</v>
      </c>
      <c r="O6855" s="3">
        <v>111.42</v>
      </c>
      <c r="P6855" s="3">
        <v>14.48</v>
      </c>
      <c r="Q6855" s="3">
        <v>1.99</v>
      </c>
      <c r="R6855" s="5" t="s">
        <v>906</v>
      </c>
      <c r="S6855" s="5" t="s">
        <v>2651</v>
      </c>
      <c r="T6855" s="5" t="str">
        <f t="shared" si="643"/>
        <v>Giulietta Dortch</v>
      </c>
      <c r="U6855" t="s">
        <v>3490</v>
      </c>
      <c r="V6855" s="5" t="s">
        <v>37</v>
      </c>
      <c r="W6855" s="5" t="s">
        <v>48</v>
      </c>
      <c r="X6855" s="5" t="s">
        <v>87</v>
      </c>
      <c r="Y6855" s="5" t="s">
        <v>489</v>
      </c>
      <c r="Z6855" s="5" t="s">
        <v>60</v>
      </c>
      <c r="AA6855" s="4">
        <v>0.49</v>
      </c>
      <c r="AB6855" s="1">
        <v>40596</v>
      </c>
      <c r="AC6855" s="1">
        <v>28251</v>
      </c>
      <c r="AD6855">
        <f t="shared" si="644"/>
        <v>2</v>
      </c>
      <c r="AE6855">
        <f t="shared" ca="1" si="645"/>
        <v>47</v>
      </c>
      <c r="AF6855" t="str">
        <f t="shared" ca="1" si="646"/>
        <v>18-64</v>
      </c>
      <c r="AG6855" s="3">
        <f t="shared" si="647"/>
        <v>0.42208492307692308</v>
      </c>
      <c r="AH6855" t="str">
        <f>_xlfn.IFNA(VLOOKUP(Sales_Transactions[[#This Row],[Order ID]],Returned_Items[#All],2,FALSE),"Not Returned")</f>
        <v>Not Returned</v>
      </c>
    </row>
    <row r="6856" spans="1:34" x14ac:dyDescent="0.25">
      <c r="A6856">
        <v>21475</v>
      </c>
      <c r="C6856" t="s">
        <v>1191</v>
      </c>
      <c r="D6856" s="2" t="str">
        <f>TEXT(MID(Sales_Transactions[[#This Row],[Order Date]],2,5),"d/m/yyy")</f>
        <v>20/2/2011</v>
      </c>
      <c r="E6856" s="2" t="str">
        <f>TEXT(MID(Sales_Transactions[[#This Row],[Order Date]],2,5),"d")</f>
        <v>20</v>
      </c>
      <c r="F6856" s="2" t="str">
        <f>TEXT(MID(Sales_Transactions[[#This Row],[Order Date]],2,5),"m")</f>
        <v>2</v>
      </c>
      <c r="G6856" s="2" t="str">
        <f>TEXT(MID(Sales_Transactions[[#This Row],[Order Date]],2,5),"yyy")</f>
        <v>2011</v>
      </c>
      <c r="H6856" s="2" t="str">
        <f>TEXT(MID(Sales_Transactions[[#This Row],[Order Date]],2,5),"yyy/m")</f>
        <v>2011/2</v>
      </c>
      <c r="I6856" t="s">
        <v>101</v>
      </c>
      <c r="J6856">
        <f t="shared" si="642"/>
        <v>1</v>
      </c>
      <c r="K6856" s="2">
        <v>15</v>
      </c>
      <c r="L6856" s="3">
        <v>4956.7839999999997</v>
      </c>
      <c r="M6856" s="4">
        <v>0.06</v>
      </c>
      <c r="N6856" s="5" t="s">
        <v>34</v>
      </c>
      <c r="O6856" s="3">
        <v>-296.06</v>
      </c>
      <c r="P6856" s="3">
        <v>417.4</v>
      </c>
      <c r="Q6856" s="3">
        <v>75.23</v>
      </c>
      <c r="R6856" s="5" t="s">
        <v>906</v>
      </c>
      <c r="S6856" s="5" t="s">
        <v>2651</v>
      </c>
      <c r="T6856" s="5" t="str">
        <f t="shared" si="643"/>
        <v>Giulietta Dortch</v>
      </c>
      <c r="U6856" t="s">
        <v>3490</v>
      </c>
      <c r="V6856" s="5" t="s">
        <v>37</v>
      </c>
      <c r="W6856" s="5" t="s">
        <v>57</v>
      </c>
      <c r="X6856" s="5" t="s">
        <v>107</v>
      </c>
      <c r="Y6856" s="5" t="s">
        <v>1129</v>
      </c>
      <c r="Z6856" s="5" t="s">
        <v>106</v>
      </c>
      <c r="AA6856" s="4">
        <v>0.79</v>
      </c>
      <c r="AB6856" s="1">
        <v>40595</v>
      </c>
      <c r="AC6856" s="1">
        <v>28632</v>
      </c>
      <c r="AD6856">
        <f t="shared" si="644"/>
        <v>1</v>
      </c>
      <c r="AE6856">
        <f t="shared" ca="1" si="645"/>
        <v>46</v>
      </c>
      <c r="AF6856" t="str">
        <f t="shared" ca="1" si="646"/>
        <v>18-64</v>
      </c>
      <c r="AG6856" s="3">
        <f t="shared" si="647"/>
        <v>32.825303999999996</v>
      </c>
      <c r="AH6856" t="str">
        <f>_xlfn.IFNA(VLOOKUP(Sales_Transactions[[#This Row],[Order ID]],Returned_Items[#All],2,FALSE),"Not Returned")</f>
        <v>Not Returned</v>
      </c>
    </row>
    <row r="6857" spans="1:34" x14ac:dyDescent="0.25">
      <c r="A6857">
        <v>21539</v>
      </c>
      <c r="C6857" t="s">
        <v>1201</v>
      </c>
      <c r="D6857" s="2" t="str">
        <f>TEXT(MID(Sales_Transactions[[#This Row],[Order Date]],2,5),"d/m/yyy")</f>
        <v>9/7/2010</v>
      </c>
      <c r="E6857" s="2" t="str">
        <f>TEXT(MID(Sales_Transactions[[#This Row],[Order Date]],2,5),"d")</f>
        <v>9</v>
      </c>
      <c r="F6857" s="2" t="str">
        <f>TEXT(MID(Sales_Transactions[[#This Row],[Order Date]],2,5),"m")</f>
        <v>7</v>
      </c>
      <c r="G6857" s="2" t="str">
        <f>TEXT(MID(Sales_Transactions[[#This Row],[Order Date]],2,5),"yyy")</f>
        <v>2010</v>
      </c>
      <c r="H6857" s="2" t="str">
        <f>TEXT(MID(Sales_Transactions[[#This Row],[Order Date]],2,5),"yyy/m")</f>
        <v>2010/7</v>
      </c>
      <c r="I6857" t="s">
        <v>78</v>
      </c>
      <c r="J6857">
        <f t="shared" si="642"/>
        <v>3</v>
      </c>
      <c r="K6857" s="2">
        <v>18</v>
      </c>
      <c r="L6857" s="3">
        <v>388.13</v>
      </c>
      <c r="M6857" s="4">
        <v>0.04</v>
      </c>
      <c r="N6857" s="5" t="s">
        <v>23</v>
      </c>
      <c r="O6857" s="3">
        <v>40.11</v>
      </c>
      <c r="P6857" s="3">
        <v>21.98</v>
      </c>
      <c r="Q6857" s="3">
        <v>8.32</v>
      </c>
      <c r="R6857" s="5" t="s">
        <v>2660</v>
      </c>
      <c r="S6857" s="5" t="s">
        <v>2661</v>
      </c>
      <c r="T6857" s="5" t="str">
        <f t="shared" si="643"/>
        <v>Christy Brittain</v>
      </c>
      <c r="U6857" t="s">
        <v>3490</v>
      </c>
      <c r="V6857" s="5" t="s">
        <v>37</v>
      </c>
      <c r="W6857" s="5" t="s">
        <v>28</v>
      </c>
      <c r="X6857" s="5" t="s">
        <v>75</v>
      </c>
      <c r="Y6857" s="5" t="s">
        <v>492</v>
      </c>
      <c r="Z6857" s="5" t="s">
        <v>84</v>
      </c>
      <c r="AA6857" s="4">
        <v>0.39</v>
      </c>
      <c r="AB6857" s="1">
        <v>40369</v>
      </c>
      <c r="AC6857" s="1">
        <v>30760</v>
      </c>
      <c r="AD6857">
        <f t="shared" si="644"/>
        <v>1</v>
      </c>
      <c r="AE6857">
        <f t="shared" ca="1" si="645"/>
        <v>40</v>
      </c>
      <c r="AF6857" t="str">
        <f t="shared" ca="1" si="646"/>
        <v>18-64</v>
      </c>
      <c r="AG6857" s="3">
        <f t="shared" si="647"/>
        <v>1.6828448888888889</v>
      </c>
      <c r="AH6857" t="str">
        <f>_xlfn.IFNA(VLOOKUP(Sales_Transactions[[#This Row],[Order ID]],Returned_Items[#All],2,FALSE),"Not Returned")</f>
        <v>Not Returned</v>
      </c>
    </row>
    <row r="6858" spans="1:34" x14ac:dyDescent="0.25">
      <c r="A6858">
        <v>21539</v>
      </c>
      <c r="C6858" t="s">
        <v>1201</v>
      </c>
      <c r="D6858" s="2" t="str">
        <f>TEXT(MID(Sales_Transactions[[#This Row],[Order Date]],2,5),"d/m/yyy")</f>
        <v>9/7/2010</v>
      </c>
      <c r="E6858" s="2" t="str">
        <f>TEXT(MID(Sales_Transactions[[#This Row],[Order Date]],2,5),"d")</f>
        <v>9</v>
      </c>
      <c r="F6858" s="2" t="str">
        <f>TEXT(MID(Sales_Transactions[[#This Row],[Order Date]],2,5),"m")</f>
        <v>7</v>
      </c>
      <c r="G6858" s="2" t="str">
        <f>TEXT(MID(Sales_Transactions[[#This Row],[Order Date]],2,5),"yyy")</f>
        <v>2010</v>
      </c>
      <c r="H6858" s="2" t="str">
        <f>TEXT(MID(Sales_Transactions[[#This Row],[Order Date]],2,5),"yyy/m")</f>
        <v>2010/7</v>
      </c>
      <c r="I6858" t="s">
        <v>78</v>
      </c>
      <c r="J6858">
        <f t="shared" si="642"/>
        <v>3</v>
      </c>
      <c r="K6858" s="2">
        <v>39</v>
      </c>
      <c r="L6858" s="3">
        <v>2339.84</v>
      </c>
      <c r="M6858" s="4">
        <v>0.05</v>
      </c>
      <c r="N6858" s="5" t="s">
        <v>23</v>
      </c>
      <c r="O6858" s="3">
        <v>-1730.3</v>
      </c>
      <c r="P6858" s="3">
        <v>71.37</v>
      </c>
      <c r="Q6858" s="3">
        <v>69</v>
      </c>
      <c r="R6858" s="5" t="s">
        <v>2660</v>
      </c>
      <c r="S6858" s="5" t="s">
        <v>2661</v>
      </c>
      <c r="T6858" s="5" t="str">
        <f t="shared" si="643"/>
        <v>Christy Brittain</v>
      </c>
      <c r="U6858" t="s">
        <v>3490</v>
      </c>
      <c r="V6858" s="5" t="s">
        <v>37</v>
      </c>
      <c r="W6858" s="5" t="s">
        <v>57</v>
      </c>
      <c r="X6858" s="5" t="s">
        <v>107</v>
      </c>
      <c r="Y6858" s="5" t="s">
        <v>108</v>
      </c>
      <c r="Z6858" s="5" t="s">
        <v>31</v>
      </c>
      <c r="AA6858" s="4">
        <v>0.68</v>
      </c>
      <c r="AB6858" s="1">
        <v>40368</v>
      </c>
      <c r="AC6858" s="1">
        <v>31042</v>
      </c>
      <c r="AD6858">
        <f t="shared" si="644"/>
        <v>0</v>
      </c>
      <c r="AE6858">
        <f t="shared" ca="1" si="645"/>
        <v>39</v>
      </c>
      <c r="AF6858" t="str">
        <f t="shared" ca="1" si="646"/>
        <v>18-64</v>
      </c>
      <c r="AG6858" s="3">
        <f t="shared" si="647"/>
        <v>3.5983157692307692</v>
      </c>
      <c r="AH6858" t="str">
        <f>_xlfn.IFNA(VLOOKUP(Sales_Transactions[[#This Row],[Order ID]],Returned_Items[#All],2,FALSE),"Not Returned")</f>
        <v>Not Returned</v>
      </c>
    </row>
    <row r="6859" spans="1:34" x14ac:dyDescent="0.25">
      <c r="A6859">
        <v>21639</v>
      </c>
      <c r="C6859" t="s">
        <v>2750</v>
      </c>
      <c r="D6859" s="2" t="str">
        <f>TEXT(MID(Sales_Transactions[[#This Row],[Order Date]],2,5),"d/m/yyy")</f>
        <v>2/2/2011</v>
      </c>
      <c r="E6859" s="2" t="str">
        <f>TEXT(MID(Sales_Transactions[[#This Row],[Order Date]],2,5),"d")</f>
        <v>2</v>
      </c>
      <c r="F6859" s="2" t="str">
        <f>TEXT(MID(Sales_Transactions[[#This Row],[Order Date]],2,5),"m")</f>
        <v>2</v>
      </c>
      <c r="G6859" s="2" t="str">
        <f>TEXT(MID(Sales_Transactions[[#This Row],[Order Date]],2,5),"yyy")</f>
        <v>2011</v>
      </c>
      <c r="H6859" s="2" t="str">
        <f>TEXT(MID(Sales_Transactions[[#This Row],[Order Date]],2,5),"yyy/m")</f>
        <v>2011/2</v>
      </c>
      <c r="I6859" t="s">
        <v>52</v>
      </c>
      <c r="J6859">
        <f t="shared" si="642"/>
        <v>1</v>
      </c>
      <c r="K6859" s="2">
        <v>24</v>
      </c>
      <c r="L6859" s="3">
        <v>145.15</v>
      </c>
      <c r="M6859" s="4">
        <v>7.0000000000000007E-2</v>
      </c>
      <c r="N6859" s="5" t="s">
        <v>23</v>
      </c>
      <c r="O6859" s="3">
        <v>-169.17</v>
      </c>
      <c r="P6859" s="3">
        <v>5.94</v>
      </c>
      <c r="Q6859" s="3">
        <v>9.92</v>
      </c>
      <c r="R6859" s="5" t="s">
        <v>2662</v>
      </c>
      <c r="S6859" s="5" t="s">
        <v>2282</v>
      </c>
      <c r="T6859" s="5" t="str">
        <f t="shared" si="643"/>
        <v>Tom Ashbrook</v>
      </c>
      <c r="U6859" t="s">
        <v>3490</v>
      </c>
      <c r="V6859" s="5" t="s">
        <v>74</v>
      </c>
      <c r="W6859" s="5" t="s">
        <v>28</v>
      </c>
      <c r="X6859" s="5" t="s">
        <v>41</v>
      </c>
      <c r="Y6859" s="5" t="s">
        <v>2575</v>
      </c>
      <c r="Z6859" s="5" t="s">
        <v>43</v>
      </c>
      <c r="AA6859" s="4">
        <v>0.38</v>
      </c>
      <c r="AB6859" s="1">
        <v>40578</v>
      </c>
      <c r="AC6859" s="1">
        <v>30725</v>
      </c>
      <c r="AD6859">
        <f t="shared" si="644"/>
        <v>2</v>
      </c>
      <c r="AE6859">
        <f t="shared" ca="1" si="645"/>
        <v>40</v>
      </c>
      <c r="AF6859" t="str">
        <f t="shared" ca="1" si="646"/>
        <v>18-64</v>
      </c>
      <c r="AG6859" s="3">
        <f t="shared" si="647"/>
        <v>0.66066008333333326</v>
      </c>
      <c r="AH6859" t="str">
        <f>_xlfn.IFNA(VLOOKUP(Sales_Transactions[[#This Row],[Order ID]],Returned_Items[#All],2,FALSE),"Not Returned")</f>
        <v>Not Returned</v>
      </c>
    </row>
    <row r="6860" spans="1:34" x14ac:dyDescent="0.25">
      <c r="A6860">
        <v>21639</v>
      </c>
      <c r="C6860" t="s">
        <v>2750</v>
      </c>
      <c r="D6860" s="2" t="str">
        <f>TEXT(MID(Sales_Transactions[[#This Row],[Order Date]],2,5),"d/m/yyy")</f>
        <v>2/2/2011</v>
      </c>
      <c r="E6860" s="2" t="str">
        <f>TEXT(MID(Sales_Transactions[[#This Row],[Order Date]],2,5),"d")</f>
        <v>2</v>
      </c>
      <c r="F6860" s="2" t="str">
        <f>TEXT(MID(Sales_Transactions[[#This Row],[Order Date]],2,5),"m")</f>
        <v>2</v>
      </c>
      <c r="G6860" s="2" t="str">
        <f>TEXT(MID(Sales_Transactions[[#This Row],[Order Date]],2,5),"yyy")</f>
        <v>2011</v>
      </c>
      <c r="H6860" s="2" t="str">
        <f>TEXT(MID(Sales_Transactions[[#This Row],[Order Date]],2,5),"yyy/m")</f>
        <v>2011/2</v>
      </c>
      <c r="I6860" t="s">
        <v>52</v>
      </c>
      <c r="J6860">
        <f t="shared" si="642"/>
        <v>1</v>
      </c>
      <c r="K6860" s="2">
        <v>3</v>
      </c>
      <c r="L6860" s="3">
        <v>131.5</v>
      </c>
      <c r="M6860" s="4">
        <v>0.01</v>
      </c>
      <c r="N6860" s="5" t="s">
        <v>23</v>
      </c>
      <c r="O6860" s="3">
        <v>105.9</v>
      </c>
      <c r="P6860" s="3">
        <v>39.979999999999997</v>
      </c>
      <c r="Q6860" s="3">
        <v>9.1999999999999993</v>
      </c>
      <c r="R6860" s="5" t="s">
        <v>2662</v>
      </c>
      <c r="S6860" s="5" t="s">
        <v>2282</v>
      </c>
      <c r="T6860" s="5" t="str">
        <f t="shared" si="643"/>
        <v>Tom Ashbrook</v>
      </c>
      <c r="U6860" t="s">
        <v>3490</v>
      </c>
      <c r="V6860" s="5" t="s">
        <v>74</v>
      </c>
      <c r="W6860" s="5" t="s">
        <v>57</v>
      </c>
      <c r="X6860" s="5" t="s">
        <v>58</v>
      </c>
      <c r="Y6860" s="5" t="s">
        <v>371</v>
      </c>
      <c r="Z6860" s="5" t="s">
        <v>84</v>
      </c>
      <c r="AA6860" s="4">
        <v>0.65</v>
      </c>
      <c r="AB6860" s="1">
        <v>40577</v>
      </c>
      <c r="AC6860" s="1">
        <v>24059</v>
      </c>
      <c r="AD6860">
        <f t="shared" si="644"/>
        <v>1</v>
      </c>
      <c r="AE6860">
        <f t="shared" ca="1" si="645"/>
        <v>58</v>
      </c>
      <c r="AF6860" t="str">
        <f t="shared" ca="1" si="646"/>
        <v>18-64</v>
      </c>
      <c r="AG6860" s="3">
        <f t="shared" si="647"/>
        <v>16.392000666666664</v>
      </c>
      <c r="AH6860" t="str">
        <f>_xlfn.IFNA(VLOOKUP(Sales_Transactions[[#This Row],[Order ID]],Returned_Items[#All],2,FALSE),"Not Returned")</f>
        <v>Not Returned</v>
      </c>
    </row>
    <row r="6861" spans="1:34" x14ac:dyDescent="0.25">
      <c r="A6861">
        <v>21639</v>
      </c>
      <c r="C6861" t="s">
        <v>2750</v>
      </c>
      <c r="D6861" s="2" t="str">
        <f>TEXT(MID(Sales_Transactions[[#This Row],[Order Date]],2,5),"d/m/yyy")</f>
        <v>2/2/2011</v>
      </c>
      <c r="E6861" s="2" t="str">
        <f>TEXT(MID(Sales_Transactions[[#This Row],[Order Date]],2,5),"d")</f>
        <v>2</v>
      </c>
      <c r="F6861" s="2" t="str">
        <f>TEXT(MID(Sales_Transactions[[#This Row],[Order Date]],2,5),"m")</f>
        <v>2</v>
      </c>
      <c r="G6861" s="2" t="str">
        <f>TEXT(MID(Sales_Transactions[[#This Row],[Order Date]],2,5),"yyy")</f>
        <v>2011</v>
      </c>
      <c r="H6861" s="2" t="str">
        <f>TEXT(MID(Sales_Transactions[[#This Row],[Order Date]],2,5),"yyy/m")</f>
        <v>2011/2</v>
      </c>
      <c r="I6861" t="s">
        <v>52</v>
      </c>
      <c r="J6861">
        <f t="shared" si="642"/>
        <v>1</v>
      </c>
      <c r="K6861" s="2">
        <v>38</v>
      </c>
      <c r="L6861" s="3">
        <v>7814.59</v>
      </c>
      <c r="M6861" s="4">
        <v>0.02</v>
      </c>
      <c r="N6861" s="5" t="s">
        <v>23</v>
      </c>
      <c r="O6861" s="3">
        <v>3408.46</v>
      </c>
      <c r="P6861" s="3">
        <v>194.3</v>
      </c>
      <c r="Q6861" s="3">
        <v>11.54</v>
      </c>
      <c r="R6861" s="5" t="s">
        <v>2662</v>
      </c>
      <c r="S6861" s="5" t="s">
        <v>2282</v>
      </c>
      <c r="T6861" s="5" t="str">
        <f t="shared" si="643"/>
        <v>Tom Ashbrook</v>
      </c>
      <c r="U6861" t="s">
        <v>3490</v>
      </c>
      <c r="V6861" s="5" t="s">
        <v>74</v>
      </c>
      <c r="W6861" s="5" t="s">
        <v>57</v>
      </c>
      <c r="X6861" s="5" t="s">
        <v>58</v>
      </c>
      <c r="Y6861" s="5" t="s">
        <v>322</v>
      </c>
      <c r="Z6861" s="5" t="s">
        <v>31</v>
      </c>
      <c r="AA6861" s="4">
        <v>0.59</v>
      </c>
      <c r="AB6861" s="1">
        <v>40576</v>
      </c>
      <c r="AC6861" s="1">
        <v>24007</v>
      </c>
      <c r="AD6861">
        <f t="shared" si="644"/>
        <v>0</v>
      </c>
      <c r="AE6861">
        <f t="shared" ca="1" si="645"/>
        <v>58</v>
      </c>
      <c r="AF6861" t="str">
        <f t="shared" ca="1" si="646"/>
        <v>18-64</v>
      </c>
      <c r="AG6861" s="3">
        <f t="shared" si="647"/>
        <v>5.4158194736842109</v>
      </c>
      <c r="AH6861" t="str">
        <f>_xlfn.IFNA(VLOOKUP(Sales_Transactions[[#This Row],[Order ID]],Returned_Items[#All],2,FALSE),"Not Returned")</f>
        <v>Not Returned</v>
      </c>
    </row>
    <row r="6862" spans="1:34" x14ac:dyDescent="0.25">
      <c r="A6862">
        <v>21639</v>
      </c>
      <c r="C6862" t="s">
        <v>2750</v>
      </c>
      <c r="D6862" s="2" t="str">
        <f>TEXT(MID(Sales_Transactions[[#This Row],[Order Date]],2,5),"d/m/yyy")</f>
        <v>2/2/2011</v>
      </c>
      <c r="E6862" s="2" t="str">
        <f>TEXT(MID(Sales_Transactions[[#This Row],[Order Date]],2,5),"d")</f>
        <v>2</v>
      </c>
      <c r="F6862" s="2" t="str">
        <f>TEXT(MID(Sales_Transactions[[#This Row],[Order Date]],2,5),"m")</f>
        <v>2</v>
      </c>
      <c r="G6862" s="2" t="str">
        <f>TEXT(MID(Sales_Transactions[[#This Row],[Order Date]],2,5),"yyy")</f>
        <v>2011</v>
      </c>
      <c r="H6862" s="2" t="str">
        <f>TEXT(MID(Sales_Transactions[[#This Row],[Order Date]],2,5),"yyy/m")</f>
        <v>2011/2</v>
      </c>
      <c r="I6862" t="s">
        <v>52</v>
      </c>
      <c r="J6862">
        <f t="shared" si="642"/>
        <v>1</v>
      </c>
      <c r="K6862" s="2">
        <v>23</v>
      </c>
      <c r="L6862" s="3">
        <v>158.99</v>
      </c>
      <c r="M6862" s="4">
        <v>7.0000000000000007E-2</v>
      </c>
      <c r="N6862" s="5" t="s">
        <v>23</v>
      </c>
      <c r="O6862" s="3">
        <v>-197.13</v>
      </c>
      <c r="P6862" s="3">
        <v>6.98</v>
      </c>
      <c r="Q6862" s="3">
        <v>9.69</v>
      </c>
      <c r="R6862" s="5" t="s">
        <v>2662</v>
      </c>
      <c r="S6862" s="5" t="s">
        <v>2282</v>
      </c>
      <c r="T6862" s="5" t="str">
        <f t="shared" si="643"/>
        <v>Tom Ashbrook</v>
      </c>
      <c r="U6862" t="s">
        <v>3490</v>
      </c>
      <c r="V6862" s="5" t="s">
        <v>74</v>
      </c>
      <c r="W6862" s="5" t="s">
        <v>28</v>
      </c>
      <c r="X6862" s="5" t="s">
        <v>29</v>
      </c>
      <c r="Y6862" s="5" t="s">
        <v>2348</v>
      </c>
      <c r="Z6862" s="5" t="s">
        <v>43</v>
      </c>
      <c r="AA6862" s="4">
        <v>0.83</v>
      </c>
      <c r="AB6862" s="1">
        <v>40576</v>
      </c>
      <c r="AC6862" s="1">
        <v>23871</v>
      </c>
      <c r="AD6862">
        <f t="shared" si="644"/>
        <v>0</v>
      </c>
      <c r="AE6862">
        <f t="shared" ca="1" si="645"/>
        <v>59</v>
      </c>
      <c r="AF6862" t="str">
        <f t="shared" ca="1" si="646"/>
        <v>18-64</v>
      </c>
      <c r="AG6862" s="3">
        <f t="shared" si="647"/>
        <v>0.72457017391304346</v>
      </c>
      <c r="AH6862" t="str">
        <f>_xlfn.IFNA(VLOOKUP(Sales_Transactions[[#This Row],[Order ID]],Returned_Items[#All],2,FALSE),"Not Returned")</f>
        <v>Not Returned</v>
      </c>
    </row>
    <row r="6863" spans="1:34" x14ac:dyDescent="0.25">
      <c r="A6863">
        <v>21760</v>
      </c>
      <c r="C6863" t="s">
        <v>3535</v>
      </c>
      <c r="D6863" s="2" t="str">
        <f>TEXT(MID(Sales_Transactions[[#This Row],[Order Date]],2,5),"d/m/yyy")</f>
        <v>30/1/2011</v>
      </c>
      <c r="E6863" s="2" t="str">
        <f>TEXT(MID(Sales_Transactions[[#This Row],[Order Date]],2,5),"d")</f>
        <v>30</v>
      </c>
      <c r="F6863" s="2" t="str">
        <f>TEXT(MID(Sales_Transactions[[#This Row],[Order Date]],2,5),"m")</f>
        <v>1</v>
      </c>
      <c r="G6863" s="2" t="str">
        <f>TEXT(MID(Sales_Transactions[[#This Row],[Order Date]],2,5),"yyy")</f>
        <v>2011</v>
      </c>
      <c r="H6863" s="2" t="str">
        <f>TEXT(MID(Sales_Transactions[[#This Row],[Order Date]],2,5),"yyy/m")</f>
        <v>2011/1</v>
      </c>
      <c r="I6863" t="s">
        <v>52</v>
      </c>
      <c r="J6863">
        <f t="shared" si="642"/>
        <v>1</v>
      </c>
      <c r="K6863" s="2">
        <v>9</v>
      </c>
      <c r="L6863" s="3">
        <v>71.2</v>
      </c>
      <c r="M6863" s="4">
        <v>0.08</v>
      </c>
      <c r="N6863" s="5" t="s">
        <v>23</v>
      </c>
      <c r="O6863" s="3">
        <v>1.87</v>
      </c>
      <c r="P6863" s="3">
        <v>7.38</v>
      </c>
      <c r="Q6863" s="3">
        <v>5.21</v>
      </c>
      <c r="R6863" s="5" t="s">
        <v>171</v>
      </c>
      <c r="S6863" s="5" t="s">
        <v>2692</v>
      </c>
      <c r="T6863" s="5" t="str">
        <f t="shared" si="643"/>
        <v>Nicole Brennan</v>
      </c>
      <c r="U6863" t="s">
        <v>3490</v>
      </c>
      <c r="V6863" s="5" t="s">
        <v>74</v>
      </c>
      <c r="W6863" s="5" t="s">
        <v>57</v>
      </c>
      <c r="X6863" s="5" t="s">
        <v>58</v>
      </c>
      <c r="Y6863" s="5" t="s">
        <v>858</v>
      </c>
      <c r="Z6863" s="5" t="s">
        <v>43</v>
      </c>
      <c r="AA6863" s="4">
        <v>0.56000000000000005</v>
      </c>
      <c r="AB6863" s="1">
        <v>40574</v>
      </c>
      <c r="AC6863" s="1">
        <v>23616</v>
      </c>
      <c r="AD6863">
        <f t="shared" si="644"/>
        <v>1</v>
      </c>
      <c r="AE6863">
        <f t="shared" ca="1" si="645"/>
        <v>59</v>
      </c>
      <c r="AF6863" t="str">
        <f t="shared" ca="1" si="646"/>
        <v>18-64</v>
      </c>
      <c r="AG6863" s="3">
        <f t="shared" si="647"/>
        <v>1.3982328888888889</v>
      </c>
      <c r="AH6863" t="str">
        <f>_xlfn.IFNA(VLOOKUP(Sales_Transactions[[#This Row],[Order ID]],Returned_Items[#All],2,FALSE),"Not Returned")</f>
        <v>Not Returned</v>
      </c>
    </row>
    <row r="6864" spans="1:34" x14ac:dyDescent="0.25">
      <c r="A6864">
        <v>21827</v>
      </c>
      <c r="C6864" t="s">
        <v>699</v>
      </c>
      <c r="D6864" s="2" t="str">
        <f>TEXT(MID(Sales_Transactions[[#This Row],[Order Date]],2,5),"d/m/yyy")</f>
        <v>9/11/2012</v>
      </c>
      <c r="E6864" s="2" t="str">
        <f>TEXT(MID(Sales_Transactions[[#This Row],[Order Date]],2,5),"d")</f>
        <v>9</v>
      </c>
      <c r="F6864" s="2" t="str">
        <f>TEXT(MID(Sales_Transactions[[#This Row],[Order Date]],2,5),"m")</f>
        <v>11</v>
      </c>
      <c r="G6864" s="2" t="str">
        <f>TEXT(MID(Sales_Transactions[[#This Row],[Order Date]],2,5),"yyy")</f>
        <v>2012</v>
      </c>
      <c r="H6864" s="2" t="str">
        <f>TEXT(MID(Sales_Transactions[[#This Row],[Order Date]],2,5),"yyy/m")</f>
        <v>2012/11</v>
      </c>
      <c r="I6864" t="s">
        <v>52</v>
      </c>
      <c r="J6864">
        <f t="shared" si="642"/>
        <v>1</v>
      </c>
      <c r="K6864" s="2">
        <v>25</v>
      </c>
      <c r="L6864" s="3">
        <v>1351.78</v>
      </c>
      <c r="M6864" s="4">
        <v>0.06</v>
      </c>
      <c r="N6864" s="5" t="s">
        <v>23</v>
      </c>
      <c r="O6864" s="3">
        <v>109.92</v>
      </c>
      <c r="P6864" s="3">
        <v>56.96</v>
      </c>
      <c r="Q6864" s="3">
        <v>13.22</v>
      </c>
      <c r="R6864" s="5" t="s">
        <v>2727</v>
      </c>
      <c r="S6864" s="5" t="s">
        <v>2728</v>
      </c>
      <c r="T6864" s="5" t="str">
        <f t="shared" si="643"/>
        <v>Deanra Eno</v>
      </c>
      <c r="U6864" t="s">
        <v>3490</v>
      </c>
      <c r="V6864" s="5" t="s">
        <v>47</v>
      </c>
      <c r="W6864" s="5" t="s">
        <v>28</v>
      </c>
      <c r="X6864" s="5" t="s">
        <v>38</v>
      </c>
      <c r="Y6864" s="5" t="s">
        <v>910</v>
      </c>
      <c r="Z6864" s="5" t="s">
        <v>43</v>
      </c>
      <c r="AA6864" s="4">
        <v>0.56000000000000005</v>
      </c>
      <c r="AB6864" s="1">
        <v>41224</v>
      </c>
      <c r="AC6864" s="1">
        <v>23454</v>
      </c>
      <c r="AD6864">
        <f t="shared" si="644"/>
        <v>2</v>
      </c>
      <c r="AE6864">
        <f t="shared" ca="1" si="645"/>
        <v>60</v>
      </c>
      <c r="AF6864" t="str">
        <f t="shared" ca="1" si="646"/>
        <v>18-64</v>
      </c>
      <c r="AG6864" s="3">
        <f t="shared" si="647"/>
        <v>2.80583296</v>
      </c>
      <c r="AH6864" t="str">
        <f>_xlfn.IFNA(VLOOKUP(Sales_Transactions[[#This Row],[Order ID]],Returned_Items[#All],2,FALSE),"Not Returned")</f>
        <v>Not Returned</v>
      </c>
    </row>
    <row r="6865" spans="1:34" x14ac:dyDescent="0.25">
      <c r="A6865">
        <v>21827</v>
      </c>
      <c r="C6865" t="s">
        <v>699</v>
      </c>
      <c r="D6865" s="2" t="str">
        <f>TEXT(MID(Sales_Transactions[[#This Row],[Order Date]],2,5),"d/m/yyy")</f>
        <v>9/11/2012</v>
      </c>
      <c r="E6865" s="2" t="str">
        <f>TEXT(MID(Sales_Transactions[[#This Row],[Order Date]],2,5),"d")</f>
        <v>9</v>
      </c>
      <c r="F6865" s="2" t="str">
        <f>TEXT(MID(Sales_Transactions[[#This Row],[Order Date]],2,5),"m")</f>
        <v>11</v>
      </c>
      <c r="G6865" s="2" t="str">
        <f>TEXT(MID(Sales_Transactions[[#This Row],[Order Date]],2,5),"yyy")</f>
        <v>2012</v>
      </c>
      <c r="H6865" s="2" t="str">
        <f>TEXT(MID(Sales_Transactions[[#This Row],[Order Date]],2,5),"yyy/m")</f>
        <v>2012/11</v>
      </c>
      <c r="I6865" t="s">
        <v>52</v>
      </c>
      <c r="J6865">
        <f t="shared" si="642"/>
        <v>1</v>
      </c>
      <c r="K6865" s="2">
        <v>21</v>
      </c>
      <c r="L6865" s="3">
        <v>1560.96</v>
      </c>
      <c r="M6865" s="4">
        <v>7.0000000000000007E-2</v>
      </c>
      <c r="N6865" s="5" t="s">
        <v>67</v>
      </c>
      <c r="O6865" s="3">
        <v>-120.27</v>
      </c>
      <c r="P6865" s="3">
        <v>73.98</v>
      </c>
      <c r="Q6865" s="3">
        <v>4</v>
      </c>
      <c r="R6865" s="5" t="s">
        <v>2727</v>
      </c>
      <c r="S6865" s="5" t="s">
        <v>2728</v>
      </c>
      <c r="T6865" s="5" t="str">
        <f t="shared" si="643"/>
        <v>Deanra Eno</v>
      </c>
      <c r="U6865" t="s">
        <v>3490</v>
      </c>
      <c r="V6865" s="5" t="s">
        <v>47</v>
      </c>
      <c r="W6865" s="5" t="s">
        <v>48</v>
      </c>
      <c r="X6865" s="5" t="s">
        <v>87</v>
      </c>
      <c r="Y6865" s="5" t="s">
        <v>1426</v>
      </c>
      <c r="Z6865" s="5" t="s">
        <v>43</v>
      </c>
      <c r="AA6865" s="4">
        <v>0.79</v>
      </c>
      <c r="AB6865" s="1">
        <v>41223</v>
      </c>
      <c r="AC6865" s="1">
        <v>23486</v>
      </c>
      <c r="AD6865">
        <f t="shared" si="644"/>
        <v>1</v>
      </c>
      <c r="AE6865">
        <f t="shared" ca="1" si="645"/>
        <v>60</v>
      </c>
      <c r="AF6865" t="str">
        <f t="shared" ca="1" si="646"/>
        <v>18-64</v>
      </c>
      <c r="AG6865" s="3">
        <f t="shared" si="647"/>
        <v>3.7108673333333333</v>
      </c>
      <c r="AH6865" t="str">
        <f>_xlfn.IFNA(VLOOKUP(Sales_Transactions[[#This Row],[Order ID]],Returned_Items[#All],2,FALSE),"Not Returned")</f>
        <v>Not Returned</v>
      </c>
    </row>
    <row r="6866" spans="1:34" x14ac:dyDescent="0.25">
      <c r="A6866">
        <v>21890</v>
      </c>
      <c r="C6866" t="s">
        <v>1484</v>
      </c>
      <c r="D6866" s="2" t="str">
        <f>TEXT(MID(Sales_Transactions[[#This Row],[Order Date]],2,5),"d/m/yyy")</f>
        <v>24/1/2011</v>
      </c>
      <c r="E6866" s="2" t="str">
        <f>TEXT(MID(Sales_Transactions[[#This Row],[Order Date]],2,5),"d")</f>
        <v>24</v>
      </c>
      <c r="F6866" s="2" t="str">
        <f>TEXT(MID(Sales_Transactions[[#This Row],[Order Date]],2,5),"m")</f>
        <v>1</v>
      </c>
      <c r="G6866" s="2" t="str">
        <f>TEXT(MID(Sales_Transactions[[#This Row],[Order Date]],2,5),"yyy")</f>
        <v>2011</v>
      </c>
      <c r="H6866" s="2" t="str">
        <f>TEXT(MID(Sales_Transactions[[#This Row],[Order Date]],2,5),"yyy/m")</f>
        <v>2011/1</v>
      </c>
      <c r="I6866" t="s">
        <v>52</v>
      </c>
      <c r="J6866">
        <f t="shared" si="642"/>
        <v>1</v>
      </c>
      <c r="K6866" s="2">
        <v>44</v>
      </c>
      <c r="L6866" s="3">
        <v>495.5</v>
      </c>
      <c r="M6866" s="4">
        <v>0.06</v>
      </c>
      <c r="N6866" s="5" t="s">
        <v>23</v>
      </c>
      <c r="O6866" s="3">
        <v>-12.67</v>
      </c>
      <c r="P6866" s="3">
        <v>11.58</v>
      </c>
      <c r="Q6866" s="3">
        <v>6.97</v>
      </c>
      <c r="R6866" s="5" t="s">
        <v>2433</v>
      </c>
      <c r="S6866" s="5" t="s">
        <v>2434</v>
      </c>
      <c r="T6866" s="5" t="str">
        <f t="shared" si="643"/>
        <v>Amy Cox</v>
      </c>
      <c r="U6866" t="s">
        <v>3490</v>
      </c>
      <c r="V6866" s="5" t="s">
        <v>27</v>
      </c>
      <c r="W6866" s="5" t="s">
        <v>28</v>
      </c>
      <c r="X6866" s="5" t="s">
        <v>98</v>
      </c>
      <c r="Y6866" s="5" t="s">
        <v>486</v>
      </c>
      <c r="Z6866" s="5" t="s">
        <v>43</v>
      </c>
      <c r="AA6866" s="4">
        <v>0.35</v>
      </c>
      <c r="AB6866" s="1">
        <v>40569</v>
      </c>
      <c r="AC6866" s="1">
        <v>23616</v>
      </c>
      <c r="AD6866">
        <f t="shared" si="644"/>
        <v>2</v>
      </c>
      <c r="AE6866">
        <f t="shared" ca="1" si="645"/>
        <v>59</v>
      </c>
      <c r="AF6866" t="str">
        <f t="shared" ca="1" si="646"/>
        <v>18-64</v>
      </c>
      <c r="AG6866" s="3">
        <f t="shared" si="647"/>
        <v>0.421433</v>
      </c>
      <c r="AH6866" t="str">
        <f>_xlfn.IFNA(VLOOKUP(Sales_Transactions[[#This Row],[Order ID]],Returned_Items[#All],2,FALSE),"Not Returned")</f>
        <v>Returned</v>
      </c>
    </row>
    <row r="6867" spans="1:34" x14ac:dyDescent="0.25">
      <c r="A6867">
        <v>21927</v>
      </c>
      <c r="C6867" t="s">
        <v>2428</v>
      </c>
      <c r="D6867" s="2" t="str">
        <f>TEXT(MID(Sales_Transactions[[#This Row],[Order Date]],2,5),"d/m/yyy")</f>
        <v>10/12/2011</v>
      </c>
      <c r="E6867" s="2" t="str">
        <f>TEXT(MID(Sales_Transactions[[#This Row],[Order Date]],2,5),"d")</f>
        <v>10</v>
      </c>
      <c r="F6867" s="2" t="str">
        <f>TEXT(MID(Sales_Transactions[[#This Row],[Order Date]],2,5),"m")</f>
        <v>12</v>
      </c>
      <c r="G6867" s="2" t="str">
        <f>TEXT(MID(Sales_Transactions[[#This Row],[Order Date]],2,5),"yyy")</f>
        <v>2011</v>
      </c>
      <c r="H6867" s="2" t="str">
        <f>TEXT(MID(Sales_Transactions[[#This Row],[Order Date]],2,5),"yyy/m")</f>
        <v>2011/12</v>
      </c>
      <c r="I6867" t="s">
        <v>33</v>
      </c>
      <c r="J6867">
        <f t="shared" si="642"/>
        <v>4</v>
      </c>
      <c r="K6867" s="2">
        <v>23</v>
      </c>
      <c r="L6867" s="3">
        <v>8225.24</v>
      </c>
      <c r="M6867" s="4">
        <v>0.06</v>
      </c>
      <c r="N6867" s="5" t="s">
        <v>34</v>
      </c>
      <c r="O6867" s="3">
        <v>1909.03</v>
      </c>
      <c r="P6867" s="3">
        <v>350.98</v>
      </c>
      <c r="Q6867" s="3">
        <v>30</v>
      </c>
      <c r="R6867" s="5" t="s">
        <v>2703</v>
      </c>
      <c r="S6867" s="5" t="s">
        <v>2274</v>
      </c>
      <c r="T6867" s="5" t="str">
        <f t="shared" si="643"/>
        <v>Karen Carlisle</v>
      </c>
      <c r="U6867" t="s">
        <v>3490</v>
      </c>
      <c r="V6867" s="5" t="s">
        <v>74</v>
      </c>
      <c r="W6867" s="5" t="s">
        <v>57</v>
      </c>
      <c r="X6867" s="5" t="s">
        <v>154</v>
      </c>
      <c r="Y6867" s="5" t="s">
        <v>2507</v>
      </c>
      <c r="Z6867" s="5" t="s">
        <v>40</v>
      </c>
      <c r="AA6867" s="4">
        <v>0.61</v>
      </c>
      <c r="AB6867" s="1">
        <v>40888</v>
      </c>
      <c r="AC6867" s="1">
        <v>23684</v>
      </c>
      <c r="AD6867">
        <f t="shared" si="644"/>
        <v>1</v>
      </c>
      <c r="AE6867">
        <f t="shared" ca="1" si="645"/>
        <v>59</v>
      </c>
      <c r="AF6867" t="str">
        <f t="shared" ca="1" si="646"/>
        <v>18-64</v>
      </c>
      <c r="AG6867" s="3">
        <f t="shared" si="647"/>
        <v>16.555191826086958</v>
      </c>
      <c r="AH6867" t="str">
        <f>_xlfn.IFNA(VLOOKUP(Sales_Transactions[[#This Row],[Order ID]],Returned_Items[#All],2,FALSE),"Not Returned")</f>
        <v>Not Returned</v>
      </c>
    </row>
    <row r="6868" spans="1:34" x14ac:dyDescent="0.25">
      <c r="A6868">
        <v>21988</v>
      </c>
      <c r="C6868" t="s">
        <v>2982</v>
      </c>
      <c r="D6868" s="2" t="str">
        <f>TEXT(MID(Sales_Transactions[[#This Row],[Order Date]],2,5),"d/m/yyy")</f>
        <v>28/3/2010</v>
      </c>
      <c r="E6868" s="2" t="str">
        <f>TEXT(MID(Sales_Transactions[[#This Row],[Order Date]],2,5),"d")</f>
        <v>28</v>
      </c>
      <c r="F6868" s="2" t="str">
        <f>TEXT(MID(Sales_Transactions[[#This Row],[Order Date]],2,5),"m")</f>
        <v>3</v>
      </c>
      <c r="G6868" s="2" t="str">
        <f>TEXT(MID(Sales_Transactions[[#This Row],[Order Date]],2,5),"yyy")</f>
        <v>2010</v>
      </c>
      <c r="H6868" s="2" t="str">
        <f>TEXT(MID(Sales_Transactions[[#This Row],[Order Date]],2,5),"yyy/m")</f>
        <v>2010/3</v>
      </c>
      <c r="I6868" t="s">
        <v>78</v>
      </c>
      <c r="J6868">
        <f t="shared" si="642"/>
        <v>3</v>
      </c>
      <c r="K6868" s="2">
        <v>4</v>
      </c>
      <c r="L6868" s="3">
        <v>1337.19</v>
      </c>
      <c r="M6868" s="4">
        <v>0.06</v>
      </c>
      <c r="N6868" s="5" t="s">
        <v>34</v>
      </c>
      <c r="O6868" s="3">
        <v>-431.45</v>
      </c>
      <c r="P6868" s="3">
        <v>328.14</v>
      </c>
      <c r="Q6868" s="3">
        <v>91.05</v>
      </c>
      <c r="R6868" s="5" t="s">
        <v>574</v>
      </c>
      <c r="S6868" s="5" t="s">
        <v>3396</v>
      </c>
      <c r="T6868" s="5" t="str">
        <f t="shared" si="643"/>
        <v>Jeremy Pistek</v>
      </c>
      <c r="U6868" t="s">
        <v>3490</v>
      </c>
      <c r="V6868" s="5" t="s">
        <v>47</v>
      </c>
      <c r="W6868" s="5" t="s">
        <v>28</v>
      </c>
      <c r="X6868" s="5" t="s">
        <v>38</v>
      </c>
      <c r="Y6868" s="5" t="s">
        <v>2087</v>
      </c>
      <c r="Z6868" s="5" t="s">
        <v>40</v>
      </c>
      <c r="AA6868" s="4">
        <v>0.56999999999999995</v>
      </c>
      <c r="AB6868" s="1">
        <v>40267</v>
      </c>
      <c r="AC6868" s="1">
        <v>23640</v>
      </c>
      <c r="AD6868">
        <f t="shared" si="644"/>
        <v>2</v>
      </c>
      <c r="AE6868">
        <f t="shared" ca="1" si="645"/>
        <v>59</v>
      </c>
      <c r="AF6868" t="str">
        <f t="shared" ca="1" si="646"/>
        <v>18-64</v>
      </c>
      <c r="AG6868" s="3">
        <f t="shared" si="647"/>
        <v>104.748279</v>
      </c>
      <c r="AH6868" t="str">
        <f>_xlfn.IFNA(VLOOKUP(Sales_Transactions[[#This Row],[Order ID]],Returned_Items[#All],2,FALSE),"Not Returned")</f>
        <v>Not Returned</v>
      </c>
    </row>
    <row r="6869" spans="1:34" x14ac:dyDescent="0.25">
      <c r="A6869">
        <v>22083</v>
      </c>
      <c r="C6869" t="s">
        <v>3536</v>
      </c>
      <c r="D6869" s="2" t="str">
        <f>TEXT(MID(Sales_Transactions[[#This Row],[Order Date]],2,5),"d/m/yyy")</f>
        <v>17/2/2009</v>
      </c>
      <c r="E6869" s="2" t="str">
        <f>TEXT(MID(Sales_Transactions[[#This Row],[Order Date]],2,5),"d")</f>
        <v>17</v>
      </c>
      <c r="F6869" s="2" t="str">
        <f>TEXT(MID(Sales_Transactions[[#This Row],[Order Date]],2,5),"m")</f>
        <v>2</v>
      </c>
      <c r="G6869" s="2" t="str">
        <f>TEXT(MID(Sales_Transactions[[#This Row],[Order Date]],2,5),"yyy")</f>
        <v>2009</v>
      </c>
      <c r="H6869" s="2" t="str">
        <f>TEXT(MID(Sales_Transactions[[#This Row],[Order Date]],2,5),"yyy/m")</f>
        <v>2009/2</v>
      </c>
      <c r="I6869" t="s">
        <v>101</v>
      </c>
      <c r="J6869">
        <f t="shared" si="642"/>
        <v>1</v>
      </c>
      <c r="K6869" s="2">
        <v>2</v>
      </c>
      <c r="L6869" s="3">
        <v>16.809999999999999</v>
      </c>
      <c r="M6869" s="4">
        <v>0.05</v>
      </c>
      <c r="N6869" s="5" t="s">
        <v>67</v>
      </c>
      <c r="O6869" s="3">
        <v>-4.1399999999999997</v>
      </c>
      <c r="P6869" s="3">
        <v>6.04</v>
      </c>
      <c r="Q6869" s="3">
        <v>2.14</v>
      </c>
      <c r="R6869" s="5" t="s">
        <v>1789</v>
      </c>
      <c r="S6869" s="5" t="s">
        <v>3525</v>
      </c>
      <c r="T6869" s="5" t="str">
        <f t="shared" si="643"/>
        <v>David Bremer</v>
      </c>
      <c r="U6869" t="s">
        <v>3490</v>
      </c>
      <c r="V6869" s="5" t="s">
        <v>47</v>
      </c>
      <c r="W6869" s="5" t="s">
        <v>28</v>
      </c>
      <c r="X6869" s="5" t="s">
        <v>75</v>
      </c>
      <c r="Y6869" s="5" t="s">
        <v>3229</v>
      </c>
      <c r="Z6869" s="5" t="s">
        <v>84</v>
      </c>
      <c r="AA6869" s="4">
        <v>0.38</v>
      </c>
      <c r="AB6869" s="1">
        <v>39863</v>
      </c>
      <c r="AC6869" s="1">
        <v>25939</v>
      </c>
      <c r="AD6869">
        <f t="shared" si="644"/>
        <v>2</v>
      </c>
      <c r="AE6869">
        <f t="shared" ca="1" si="645"/>
        <v>53</v>
      </c>
      <c r="AF6869" t="str">
        <f t="shared" ca="1" si="646"/>
        <v>18-64</v>
      </c>
      <c r="AG6869" s="3">
        <f t="shared" si="647"/>
        <v>4.0884900000000002</v>
      </c>
      <c r="AH6869" t="str">
        <f>_xlfn.IFNA(VLOOKUP(Sales_Transactions[[#This Row],[Order ID]],Returned_Items[#All],2,FALSE),"Not Returned")</f>
        <v>Not Returned</v>
      </c>
    </row>
    <row r="6870" spans="1:34" x14ac:dyDescent="0.25">
      <c r="A6870">
        <v>22402</v>
      </c>
      <c r="C6870" t="s">
        <v>1017</v>
      </c>
      <c r="D6870" s="2" t="str">
        <f>TEXT(MID(Sales_Transactions[[#This Row],[Order Date]],2,5),"d/m/yyy")</f>
        <v>27/5/2009</v>
      </c>
      <c r="E6870" s="2" t="str">
        <f>TEXT(MID(Sales_Transactions[[#This Row],[Order Date]],2,5),"d")</f>
        <v>27</v>
      </c>
      <c r="F6870" s="2" t="str">
        <f>TEXT(MID(Sales_Transactions[[#This Row],[Order Date]],2,5),"m")</f>
        <v>5</v>
      </c>
      <c r="G6870" s="2" t="str">
        <f>TEXT(MID(Sales_Transactions[[#This Row],[Order Date]],2,5),"yyy")</f>
        <v>2009</v>
      </c>
      <c r="H6870" s="2" t="str">
        <f>TEXT(MID(Sales_Transactions[[#This Row],[Order Date]],2,5),"yyy/m")</f>
        <v>2009/5</v>
      </c>
      <c r="I6870" t="s">
        <v>101</v>
      </c>
      <c r="J6870">
        <f t="shared" si="642"/>
        <v>1</v>
      </c>
      <c r="K6870" s="2">
        <v>33</v>
      </c>
      <c r="L6870" s="3">
        <v>1194.3399999999999</v>
      </c>
      <c r="M6870" s="4">
        <v>0.04</v>
      </c>
      <c r="N6870" s="5" t="s">
        <v>23</v>
      </c>
      <c r="O6870" s="3">
        <v>497.11</v>
      </c>
      <c r="P6870" s="3">
        <v>37.700000000000003</v>
      </c>
      <c r="Q6870" s="3">
        <v>2.99</v>
      </c>
      <c r="R6870" s="5" t="s">
        <v>167</v>
      </c>
      <c r="S6870" s="5" t="s">
        <v>375</v>
      </c>
      <c r="T6870" s="5" t="str">
        <f t="shared" si="643"/>
        <v>Brad Thomas</v>
      </c>
      <c r="U6870" t="s">
        <v>3490</v>
      </c>
      <c r="V6870" s="5" t="s">
        <v>74</v>
      </c>
      <c r="W6870" s="5" t="s">
        <v>28</v>
      </c>
      <c r="X6870" s="5" t="s">
        <v>41</v>
      </c>
      <c r="Y6870" s="5" t="s">
        <v>1666</v>
      </c>
      <c r="Z6870" s="5" t="s">
        <v>43</v>
      </c>
      <c r="AA6870" s="4">
        <v>0.35</v>
      </c>
      <c r="AB6870" s="1">
        <v>39961</v>
      </c>
      <c r="AC6870" s="1">
        <v>26000</v>
      </c>
      <c r="AD6870">
        <f t="shared" si="644"/>
        <v>1</v>
      </c>
      <c r="AE6870">
        <f t="shared" ca="1" si="645"/>
        <v>53</v>
      </c>
      <c r="AF6870" t="str">
        <f t="shared" ca="1" si="646"/>
        <v>18-64</v>
      </c>
      <c r="AG6870" s="3">
        <f t="shared" si="647"/>
        <v>1.2325733333333335</v>
      </c>
      <c r="AH6870" t="str">
        <f>_xlfn.IFNA(VLOOKUP(Sales_Transactions[[#This Row],[Order ID]],Returned_Items[#All],2,FALSE),"Not Returned")</f>
        <v>Returned</v>
      </c>
    </row>
    <row r="6871" spans="1:34" x14ac:dyDescent="0.25">
      <c r="A6871">
        <v>22402</v>
      </c>
      <c r="C6871" t="s">
        <v>1017</v>
      </c>
      <c r="D6871" s="2" t="str">
        <f>TEXT(MID(Sales_Transactions[[#This Row],[Order Date]],2,5),"d/m/yyy")</f>
        <v>27/5/2009</v>
      </c>
      <c r="E6871" s="2" t="str">
        <f>TEXT(MID(Sales_Transactions[[#This Row],[Order Date]],2,5),"d")</f>
        <v>27</v>
      </c>
      <c r="F6871" s="2" t="str">
        <f>TEXT(MID(Sales_Transactions[[#This Row],[Order Date]],2,5),"m")</f>
        <v>5</v>
      </c>
      <c r="G6871" s="2" t="str">
        <f>TEXT(MID(Sales_Transactions[[#This Row],[Order Date]],2,5),"yyy")</f>
        <v>2009</v>
      </c>
      <c r="H6871" s="2" t="str">
        <f>TEXT(MID(Sales_Transactions[[#This Row],[Order Date]],2,5),"yyy/m")</f>
        <v>2009/5</v>
      </c>
      <c r="I6871" t="s">
        <v>101</v>
      </c>
      <c r="J6871">
        <f t="shared" si="642"/>
        <v>1</v>
      </c>
      <c r="K6871" s="2">
        <v>1</v>
      </c>
      <c r="L6871" s="3">
        <v>51.832999999999998</v>
      </c>
      <c r="M6871" s="4">
        <v>0.01</v>
      </c>
      <c r="N6871" s="5" t="s">
        <v>23</v>
      </c>
      <c r="O6871" s="3">
        <v>-235.9</v>
      </c>
      <c r="P6871" s="3">
        <v>55.99</v>
      </c>
      <c r="Q6871" s="3">
        <v>5</v>
      </c>
      <c r="R6871" s="5" t="s">
        <v>167</v>
      </c>
      <c r="S6871" s="5" t="s">
        <v>375</v>
      </c>
      <c r="T6871" s="5" t="str">
        <f t="shared" si="643"/>
        <v>Brad Thomas</v>
      </c>
      <c r="U6871" t="s">
        <v>3490</v>
      </c>
      <c r="V6871" s="5" t="s">
        <v>74</v>
      </c>
      <c r="W6871" s="5" t="s">
        <v>48</v>
      </c>
      <c r="X6871" s="5" t="s">
        <v>49</v>
      </c>
      <c r="Y6871" s="5" t="s">
        <v>387</v>
      </c>
      <c r="Z6871" s="5" t="s">
        <v>60</v>
      </c>
      <c r="AA6871" s="4">
        <v>0.83</v>
      </c>
      <c r="AB6871" s="1">
        <v>39961</v>
      </c>
      <c r="AC6871" s="1">
        <v>26128</v>
      </c>
      <c r="AD6871">
        <f t="shared" si="644"/>
        <v>1</v>
      </c>
      <c r="AE6871">
        <f t="shared" ca="1" si="645"/>
        <v>53</v>
      </c>
      <c r="AF6871" t="str">
        <f t="shared" ca="1" si="646"/>
        <v>18-64</v>
      </c>
      <c r="AG6871" s="3">
        <f t="shared" si="647"/>
        <v>60.984401000000005</v>
      </c>
      <c r="AH6871" t="str">
        <f>_xlfn.IFNA(VLOOKUP(Sales_Transactions[[#This Row],[Order ID]],Returned_Items[#All],2,FALSE),"Not Returned")</f>
        <v>Returned</v>
      </c>
    </row>
    <row r="6872" spans="1:34" x14ac:dyDescent="0.25">
      <c r="A6872">
        <v>22433</v>
      </c>
      <c r="C6872" t="s">
        <v>2824</v>
      </c>
      <c r="D6872" s="2" t="str">
        <f>TEXT(MID(Sales_Transactions[[#This Row],[Order Date]],2,5),"d/m/yyy")</f>
        <v>3/3/2011</v>
      </c>
      <c r="E6872" s="2" t="str">
        <f>TEXT(MID(Sales_Transactions[[#This Row],[Order Date]],2,5),"d")</f>
        <v>3</v>
      </c>
      <c r="F6872" s="2" t="str">
        <f>TEXT(MID(Sales_Transactions[[#This Row],[Order Date]],2,5),"m")</f>
        <v>3</v>
      </c>
      <c r="G6872" s="2" t="str">
        <f>TEXT(MID(Sales_Transactions[[#This Row],[Order Date]],2,5),"yyy")</f>
        <v>2011</v>
      </c>
      <c r="H6872" s="2" t="str">
        <f>TEXT(MID(Sales_Transactions[[#This Row],[Order Date]],2,5),"yyy/m")</f>
        <v>2011/3</v>
      </c>
      <c r="I6872" t="s">
        <v>101</v>
      </c>
      <c r="J6872">
        <f t="shared" si="642"/>
        <v>1</v>
      </c>
      <c r="K6872" s="2">
        <v>44</v>
      </c>
      <c r="L6872" s="3">
        <v>797.98</v>
      </c>
      <c r="M6872" s="4">
        <v>0.05</v>
      </c>
      <c r="N6872" s="5" t="s">
        <v>23</v>
      </c>
      <c r="O6872" s="3">
        <v>237.47</v>
      </c>
      <c r="P6872" s="3">
        <v>20.99</v>
      </c>
      <c r="Q6872" s="3">
        <v>0.99</v>
      </c>
      <c r="R6872" s="5" t="s">
        <v>267</v>
      </c>
      <c r="S6872" s="5" t="s">
        <v>3508</v>
      </c>
      <c r="T6872" s="5" t="str">
        <f t="shared" si="643"/>
        <v>Bryan Spruell</v>
      </c>
      <c r="U6872" t="s">
        <v>3490</v>
      </c>
      <c r="V6872" s="5" t="s">
        <v>74</v>
      </c>
      <c r="W6872" s="5" t="s">
        <v>48</v>
      </c>
      <c r="X6872" s="5" t="s">
        <v>49</v>
      </c>
      <c r="Y6872" s="5" t="s">
        <v>1457</v>
      </c>
      <c r="Z6872" s="5" t="s">
        <v>84</v>
      </c>
      <c r="AA6872" s="4">
        <v>0.56999999999999995</v>
      </c>
      <c r="AB6872" s="1">
        <v>40607</v>
      </c>
      <c r="AC6872" s="1">
        <v>26128</v>
      </c>
      <c r="AD6872">
        <f t="shared" si="644"/>
        <v>2</v>
      </c>
      <c r="AE6872">
        <f t="shared" ca="1" si="645"/>
        <v>53</v>
      </c>
      <c r="AF6872" t="str">
        <f t="shared" ca="1" si="646"/>
        <v>18-64</v>
      </c>
      <c r="AG6872" s="3">
        <f t="shared" si="647"/>
        <v>0.49930693181818175</v>
      </c>
      <c r="AH6872" t="str">
        <f>_xlfn.IFNA(VLOOKUP(Sales_Transactions[[#This Row],[Order ID]],Returned_Items[#All],2,FALSE),"Not Returned")</f>
        <v>Not Returned</v>
      </c>
    </row>
    <row r="6873" spans="1:34" x14ac:dyDescent="0.25">
      <c r="A6873">
        <v>22465</v>
      </c>
      <c r="C6873" t="s">
        <v>223</v>
      </c>
      <c r="D6873" s="2" t="str">
        <f>TEXT(MID(Sales_Transactions[[#This Row],[Order Date]],2,5),"d/m/yyy")</f>
        <v>21/7/2012</v>
      </c>
      <c r="E6873" s="2" t="str">
        <f>TEXT(MID(Sales_Transactions[[#This Row],[Order Date]],2,5),"d")</f>
        <v>21</v>
      </c>
      <c r="F6873" s="2" t="str">
        <f>TEXT(MID(Sales_Transactions[[#This Row],[Order Date]],2,5),"m")</f>
        <v>7</v>
      </c>
      <c r="G6873" s="2" t="str">
        <f>TEXT(MID(Sales_Transactions[[#This Row],[Order Date]],2,5),"yyy")</f>
        <v>2012</v>
      </c>
      <c r="H6873" s="2" t="str">
        <f>TEXT(MID(Sales_Transactions[[#This Row],[Order Date]],2,5),"yyy/m")</f>
        <v>2012/7</v>
      </c>
      <c r="I6873" t="s">
        <v>52</v>
      </c>
      <c r="J6873">
        <f t="shared" si="642"/>
        <v>1</v>
      </c>
      <c r="K6873" s="2">
        <v>4</v>
      </c>
      <c r="L6873" s="3">
        <v>1121.78</v>
      </c>
      <c r="M6873" s="4">
        <v>0.04</v>
      </c>
      <c r="N6873" s="5" t="s">
        <v>34</v>
      </c>
      <c r="O6873" s="3">
        <v>-454.8</v>
      </c>
      <c r="P6873" s="3">
        <v>270.98</v>
      </c>
      <c r="Q6873" s="3">
        <v>50</v>
      </c>
      <c r="R6873" s="5" t="s">
        <v>2606</v>
      </c>
      <c r="S6873" s="5" t="s">
        <v>2607</v>
      </c>
      <c r="T6873" s="5" t="str">
        <f t="shared" si="643"/>
        <v>Thea Hendricks</v>
      </c>
      <c r="U6873" t="s">
        <v>3490</v>
      </c>
      <c r="V6873" s="5" t="s">
        <v>74</v>
      </c>
      <c r="W6873" s="5" t="s">
        <v>57</v>
      </c>
      <c r="X6873" s="5" t="s">
        <v>154</v>
      </c>
      <c r="Y6873" s="5" t="s">
        <v>343</v>
      </c>
      <c r="Z6873" s="5" t="s">
        <v>40</v>
      </c>
      <c r="AA6873" s="4">
        <v>0.77</v>
      </c>
      <c r="AB6873" s="1">
        <v>41112</v>
      </c>
      <c r="AC6873" s="1">
        <v>23579</v>
      </c>
      <c r="AD6873">
        <f t="shared" si="644"/>
        <v>1</v>
      </c>
      <c r="AE6873">
        <f t="shared" ca="1" si="645"/>
        <v>60</v>
      </c>
      <c r="AF6873" t="str">
        <f t="shared" ca="1" si="646"/>
        <v>18-64</v>
      </c>
      <c r="AG6873" s="3">
        <f t="shared" si="647"/>
        <v>80.217902000000009</v>
      </c>
      <c r="AH6873" t="str">
        <f>_xlfn.IFNA(VLOOKUP(Sales_Transactions[[#This Row],[Order ID]],Returned_Items[#All],2,FALSE),"Not Returned")</f>
        <v>Not Returned</v>
      </c>
    </row>
    <row r="6874" spans="1:34" x14ac:dyDescent="0.25">
      <c r="A6874">
        <v>22466</v>
      </c>
      <c r="C6874" t="s">
        <v>1825</v>
      </c>
      <c r="D6874" s="2" t="str">
        <f>TEXT(MID(Sales_Transactions[[#This Row],[Order Date]],2,5),"d/m/yyy")</f>
        <v>28/3/2012</v>
      </c>
      <c r="E6874" s="2" t="str">
        <f>TEXT(MID(Sales_Transactions[[#This Row],[Order Date]],2,5),"d")</f>
        <v>28</v>
      </c>
      <c r="F6874" s="2" t="str">
        <f>TEXT(MID(Sales_Transactions[[#This Row],[Order Date]],2,5),"m")</f>
        <v>3</v>
      </c>
      <c r="G6874" s="2" t="str">
        <f>TEXT(MID(Sales_Transactions[[#This Row],[Order Date]],2,5),"yyy")</f>
        <v>2012</v>
      </c>
      <c r="H6874" s="2" t="str">
        <f>TEXT(MID(Sales_Transactions[[#This Row],[Order Date]],2,5),"yyy/m")</f>
        <v>2012/3</v>
      </c>
      <c r="I6874" t="s">
        <v>22</v>
      </c>
      <c r="J6874">
        <f t="shared" si="642"/>
        <v>2</v>
      </c>
      <c r="K6874" s="2">
        <v>31</v>
      </c>
      <c r="L6874" s="3">
        <v>5404.18</v>
      </c>
      <c r="M6874" s="4">
        <v>7.0000000000000007E-2</v>
      </c>
      <c r="N6874" s="5" t="s">
        <v>34</v>
      </c>
      <c r="O6874" s="3">
        <v>241.06</v>
      </c>
      <c r="P6874" s="3">
        <v>180.98</v>
      </c>
      <c r="Q6874" s="3">
        <v>30</v>
      </c>
      <c r="R6874" s="5" t="s">
        <v>2224</v>
      </c>
      <c r="S6874" s="5" t="s">
        <v>2783</v>
      </c>
      <c r="T6874" s="5" t="str">
        <f t="shared" si="643"/>
        <v>Tamara Willingham</v>
      </c>
      <c r="U6874" t="s">
        <v>3490</v>
      </c>
      <c r="V6874" s="5" t="s">
        <v>47</v>
      </c>
      <c r="W6874" s="5" t="s">
        <v>57</v>
      </c>
      <c r="X6874" s="5" t="s">
        <v>154</v>
      </c>
      <c r="Y6874" s="5" t="s">
        <v>1677</v>
      </c>
      <c r="Z6874" s="5" t="s">
        <v>40</v>
      </c>
      <c r="AA6874" s="4">
        <v>0.69</v>
      </c>
      <c r="AB6874" s="1">
        <v>41003</v>
      </c>
      <c r="AC6874" s="1">
        <v>27653</v>
      </c>
      <c r="AD6874">
        <f t="shared" si="644"/>
        <v>7</v>
      </c>
      <c r="AE6874">
        <f t="shared" ca="1" si="645"/>
        <v>48</v>
      </c>
      <c r="AF6874" t="str">
        <f t="shared" ca="1" si="646"/>
        <v>18-64</v>
      </c>
      <c r="AG6874" s="3">
        <f t="shared" si="647"/>
        <v>6.8017198064516124</v>
      </c>
      <c r="AH6874" t="str">
        <f>_xlfn.IFNA(VLOOKUP(Sales_Transactions[[#This Row],[Order ID]],Returned_Items[#All],2,FALSE),"Not Returned")</f>
        <v>Not Returned</v>
      </c>
    </row>
    <row r="6875" spans="1:34" x14ac:dyDescent="0.25">
      <c r="A6875">
        <v>22466</v>
      </c>
      <c r="C6875" t="s">
        <v>1825</v>
      </c>
      <c r="D6875" s="2" t="str">
        <f>TEXT(MID(Sales_Transactions[[#This Row],[Order Date]],2,5),"d/m/yyy")</f>
        <v>28/3/2012</v>
      </c>
      <c r="E6875" s="2" t="str">
        <f>TEXT(MID(Sales_Transactions[[#This Row],[Order Date]],2,5),"d")</f>
        <v>28</v>
      </c>
      <c r="F6875" s="2" t="str">
        <f>TEXT(MID(Sales_Transactions[[#This Row],[Order Date]],2,5),"m")</f>
        <v>3</v>
      </c>
      <c r="G6875" s="2" t="str">
        <f>TEXT(MID(Sales_Transactions[[#This Row],[Order Date]],2,5),"yyy")</f>
        <v>2012</v>
      </c>
      <c r="H6875" s="2" t="str">
        <f>TEXT(MID(Sales_Transactions[[#This Row],[Order Date]],2,5),"yyy/m")</f>
        <v>2012/3</v>
      </c>
      <c r="I6875" t="s">
        <v>22</v>
      </c>
      <c r="J6875">
        <f t="shared" si="642"/>
        <v>2</v>
      </c>
      <c r="K6875" s="2">
        <v>40</v>
      </c>
      <c r="L6875" s="3">
        <v>430.19</v>
      </c>
      <c r="M6875" s="4">
        <v>0.02</v>
      </c>
      <c r="N6875" s="5" t="s">
        <v>23</v>
      </c>
      <c r="O6875" s="3">
        <v>181.26</v>
      </c>
      <c r="P6875" s="3">
        <v>10.31</v>
      </c>
      <c r="Q6875" s="3">
        <v>1.79</v>
      </c>
      <c r="R6875" s="5" t="s">
        <v>2224</v>
      </c>
      <c r="S6875" s="5" t="s">
        <v>2783</v>
      </c>
      <c r="T6875" s="5" t="str">
        <f t="shared" si="643"/>
        <v>Tamara Willingham</v>
      </c>
      <c r="U6875" t="s">
        <v>3490</v>
      </c>
      <c r="V6875" s="5" t="s">
        <v>47</v>
      </c>
      <c r="W6875" s="5" t="s">
        <v>28</v>
      </c>
      <c r="X6875" s="5" t="s">
        <v>75</v>
      </c>
      <c r="Y6875" s="5" t="s">
        <v>447</v>
      </c>
      <c r="Z6875" s="5" t="s">
        <v>84</v>
      </c>
      <c r="AA6875" s="4">
        <v>0.38</v>
      </c>
      <c r="AB6875" s="1">
        <v>41003</v>
      </c>
      <c r="AC6875" s="1">
        <v>26790</v>
      </c>
      <c r="AD6875">
        <f t="shared" si="644"/>
        <v>7</v>
      </c>
      <c r="AE6875">
        <f t="shared" ca="1" si="645"/>
        <v>51</v>
      </c>
      <c r="AF6875" t="str">
        <f t="shared" ca="1" si="646"/>
        <v>18-64</v>
      </c>
      <c r="AG6875" s="3">
        <f t="shared" si="647"/>
        <v>0.30244844999999998</v>
      </c>
      <c r="AH6875" t="str">
        <f>_xlfn.IFNA(VLOOKUP(Sales_Transactions[[#This Row],[Order ID]],Returned_Items[#All],2,FALSE),"Not Returned")</f>
        <v>Not Returned</v>
      </c>
    </row>
    <row r="6876" spans="1:34" x14ac:dyDescent="0.25">
      <c r="A6876">
        <v>22497</v>
      </c>
      <c r="C6876" t="s">
        <v>3182</v>
      </c>
      <c r="D6876" s="2" t="str">
        <f>TEXT(MID(Sales_Transactions[[#This Row],[Order Date]],2,5),"d/m/yyy")</f>
        <v>28/4/2012</v>
      </c>
      <c r="E6876" s="2" t="str">
        <f>TEXT(MID(Sales_Transactions[[#This Row],[Order Date]],2,5),"d")</f>
        <v>28</v>
      </c>
      <c r="F6876" s="2" t="str">
        <f>TEXT(MID(Sales_Transactions[[#This Row],[Order Date]],2,5),"m")</f>
        <v>4</v>
      </c>
      <c r="G6876" s="2" t="str">
        <f>TEXT(MID(Sales_Transactions[[#This Row],[Order Date]],2,5),"yyy")</f>
        <v>2012</v>
      </c>
      <c r="H6876" s="2" t="str">
        <f>TEXT(MID(Sales_Transactions[[#This Row],[Order Date]],2,5),"yyy/m")</f>
        <v>2012/4</v>
      </c>
      <c r="I6876" t="s">
        <v>78</v>
      </c>
      <c r="J6876">
        <f t="shared" si="642"/>
        <v>3</v>
      </c>
      <c r="K6876" s="2">
        <v>37</v>
      </c>
      <c r="L6876" s="3">
        <v>3259.25</v>
      </c>
      <c r="M6876" s="4">
        <v>0.04</v>
      </c>
      <c r="N6876" s="5" t="s">
        <v>34</v>
      </c>
      <c r="O6876" s="3">
        <v>580.33000000000004</v>
      </c>
      <c r="P6876" s="3">
        <v>90.97</v>
      </c>
      <c r="Q6876" s="3">
        <v>28</v>
      </c>
      <c r="R6876" s="5" t="s">
        <v>312</v>
      </c>
      <c r="S6876" s="5" t="s">
        <v>2755</v>
      </c>
      <c r="T6876" s="5" t="str">
        <f t="shared" si="643"/>
        <v>Brendan Murry</v>
      </c>
      <c r="U6876" t="s">
        <v>3490</v>
      </c>
      <c r="V6876" s="5" t="s">
        <v>47</v>
      </c>
      <c r="W6876" s="5" t="s">
        <v>48</v>
      </c>
      <c r="X6876" s="5" t="s">
        <v>324</v>
      </c>
      <c r="Y6876" s="5" t="s">
        <v>1050</v>
      </c>
      <c r="Z6876" s="5" t="s">
        <v>40</v>
      </c>
      <c r="AA6876" s="4">
        <v>0.38</v>
      </c>
      <c r="AB6876" s="1">
        <v>41028</v>
      </c>
      <c r="AC6876" s="1">
        <v>25948</v>
      </c>
      <c r="AD6876">
        <f t="shared" si="644"/>
        <v>1</v>
      </c>
      <c r="AE6876">
        <f t="shared" ca="1" si="645"/>
        <v>53</v>
      </c>
      <c r="AF6876" t="str">
        <f t="shared" ca="1" si="646"/>
        <v>18-64</v>
      </c>
      <c r="AG6876" s="3">
        <f t="shared" si="647"/>
        <v>3.2144219459459458</v>
      </c>
      <c r="AH6876" t="str">
        <f>_xlfn.IFNA(VLOOKUP(Sales_Transactions[[#This Row],[Order ID]],Returned_Items[#All],2,FALSE),"Not Returned")</f>
        <v>Not Returned</v>
      </c>
    </row>
    <row r="6877" spans="1:34" x14ac:dyDescent="0.25">
      <c r="A6877">
        <v>22627</v>
      </c>
      <c r="C6877" t="s">
        <v>1229</v>
      </c>
      <c r="D6877" s="2" t="str">
        <f>TEXT(MID(Sales_Transactions[[#This Row],[Order Date]],2,5),"d/m/yyy")</f>
        <v>3/4/2010</v>
      </c>
      <c r="E6877" s="2" t="str">
        <f>TEXT(MID(Sales_Transactions[[#This Row],[Order Date]],2,5),"d")</f>
        <v>3</v>
      </c>
      <c r="F6877" s="2" t="str">
        <f>TEXT(MID(Sales_Transactions[[#This Row],[Order Date]],2,5),"m")</f>
        <v>4</v>
      </c>
      <c r="G6877" s="2" t="str">
        <f>TEXT(MID(Sales_Transactions[[#This Row],[Order Date]],2,5),"yyy")</f>
        <v>2010</v>
      </c>
      <c r="H6877" s="2" t="str">
        <f>TEXT(MID(Sales_Transactions[[#This Row],[Order Date]],2,5),"yyy/m")</f>
        <v>2010/4</v>
      </c>
      <c r="I6877" t="s">
        <v>22</v>
      </c>
      <c r="J6877">
        <f t="shared" si="642"/>
        <v>2</v>
      </c>
      <c r="K6877" s="2">
        <v>46</v>
      </c>
      <c r="L6877" s="3">
        <v>6803</v>
      </c>
      <c r="M6877" s="4">
        <v>0.03</v>
      </c>
      <c r="N6877" s="5" t="s">
        <v>34</v>
      </c>
      <c r="O6877" s="3">
        <v>-1061.68</v>
      </c>
      <c r="P6877" s="3">
        <v>150.97999999999999</v>
      </c>
      <c r="Q6877" s="3">
        <v>66.27</v>
      </c>
      <c r="R6877" s="5" t="s">
        <v>1698</v>
      </c>
      <c r="S6877" s="5" t="s">
        <v>2737</v>
      </c>
      <c r="T6877" s="5" t="str">
        <f t="shared" si="643"/>
        <v>Bill Shonely</v>
      </c>
      <c r="U6877" t="s">
        <v>3490</v>
      </c>
      <c r="V6877" s="5" t="s">
        <v>27</v>
      </c>
      <c r="W6877" s="5" t="s">
        <v>57</v>
      </c>
      <c r="X6877" s="5" t="s">
        <v>104</v>
      </c>
      <c r="Y6877" s="5" t="s">
        <v>525</v>
      </c>
      <c r="Z6877" s="5" t="s">
        <v>106</v>
      </c>
      <c r="AA6877" s="4">
        <v>0.65</v>
      </c>
      <c r="AB6877" s="1">
        <v>40271</v>
      </c>
      <c r="AC6877" s="1">
        <v>24170</v>
      </c>
      <c r="AD6877">
        <f t="shared" si="644"/>
        <v>0</v>
      </c>
      <c r="AE6877">
        <f t="shared" ca="1" si="645"/>
        <v>58</v>
      </c>
      <c r="AF6877" t="str">
        <f t="shared" ca="1" si="646"/>
        <v>18-64</v>
      </c>
      <c r="AG6877" s="3">
        <f t="shared" si="647"/>
        <v>4.7218414347826085</v>
      </c>
      <c r="AH6877" t="str">
        <f>_xlfn.IFNA(VLOOKUP(Sales_Transactions[[#This Row],[Order ID]],Returned_Items[#All],2,FALSE),"Not Returned")</f>
        <v>Returned</v>
      </c>
    </row>
    <row r="6878" spans="1:34" x14ac:dyDescent="0.25">
      <c r="A6878">
        <v>22752</v>
      </c>
      <c r="C6878" t="s">
        <v>3533</v>
      </c>
      <c r="D6878" s="2" t="str">
        <f>TEXT(MID(Sales_Transactions[[#This Row],[Order Date]],2,5),"d/m/yyy")</f>
        <v>7/12/2012</v>
      </c>
      <c r="E6878" s="2" t="str">
        <f>TEXT(MID(Sales_Transactions[[#This Row],[Order Date]],2,5),"d")</f>
        <v>7</v>
      </c>
      <c r="F6878" s="2" t="str">
        <f>TEXT(MID(Sales_Transactions[[#This Row],[Order Date]],2,5),"m")</f>
        <v>12</v>
      </c>
      <c r="G6878" s="2" t="str">
        <f>TEXT(MID(Sales_Transactions[[#This Row],[Order Date]],2,5),"yyy")</f>
        <v>2012</v>
      </c>
      <c r="H6878" s="2" t="str">
        <f>TEXT(MID(Sales_Transactions[[#This Row],[Order Date]],2,5),"yyy/m")</f>
        <v>2012/12</v>
      </c>
      <c r="I6878" t="s">
        <v>22</v>
      </c>
      <c r="J6878">
        <f t="shared" si="642"/>
        <v>2</v>
      </c>
      <c r="K6878" s="2">
        <v>2</v>
      </c>
      <c r="L6878" s="3">
        <v>238.76</v>
      </c>
      <c r="M6878" s="4">
        <v>0.1</v>
      </c>
      <c r="N6878" s="5" t="s">
        <v>23</v>
      </c>
      <c r="O6878" s="3">
        <v>-235.21</v>
      </c>
      <c r="P6878" s="3">
        <v>110.98</v>
      </c>
      <c r="Q6878" s="3">
        <v>35</v>
      </c>
      <c r="R6878" s="5" t="s">
        <v>35</v>
      </c>
      <c r="S6878" s="5" t="s">
        <v>220</v>
      </c>
      <c r="T6878" s="5" t="str">
        <f t="shared" si="643"/>
        <v>Barry Weirich</v>
      </c>
      <c r="U6878" t="s">
        <v>3490</v>
      </c>
      <c r="V6878" s="5" t="s">
        <v>47</v>
      </c>
      <c r="W6878" s="5" t="s">
        <v>28</v>
      </c>
      <c r="X6878" s="5" t="s">
        <v>29</v>
      </c>
      <c r="Y6878" s="5" t="s">
        <v>1813</v>
      </c>
      <c r="Z6878" s="5" t="s">
        <v>31</v>
      </c>
      <c r="AA6878" s="4">
        <v>0.82</v>
      </c>
      <c r="AB6878" s="1">
        <v>41255</v>
      </c>
      <c r="AC6878" s="1">
        <v>24118</v>
      </c>
      <c r="AD6878">
        <f t="shared" si="644"/>
        <v>5</v>
      </c>
      <c r="AE6878">
        <f t="shared" ca="1" si="645"/>
        <v>58</v>
      </c>
      <c r="AF6878" t="str">
        <f t="shared" ca="1" si="646"/>
        <v>18-64</v>
      </c>
      <c r="AG6878" s="3">
        <f t="shared" si="647"/>
        <v>72.934510000000003</v>
      </c>
      <c r="AH6878" t="str">
        <f>_xlfn.IFNA(VLOOKUP(Sales_Transactions[[#This Row],[Order ID]],Returned_Items[#All],2,FALSE),"Not Returned")</f>
        <v>Not Returned</v>
      </c>
    </row>
    <row r="6879" spans="1:34" x14ac:dyDescent="0.25">
      <c r="A6879">
        <v>22848</v>
      </c>
      <c r="C6879" t="s">
        <v>2428</v>
      </c>
      <c r="D6879" s="2" t="str">
        <f>TEXT(MID(Sales_Transactions[[#This Row],[Order Date]],2,5),"d/m/yyy")</f>
        <v>10/12/2011</v>
      </c>
      <c r="E6879" s="2" t="str">
        <f>TEXT(MID(Sales_Transactions[[#This Row],[Order Date]],2,5),"d")</f>
        <v>10</v>
      </c>
      <c r="F6879" s="2" t="str">
        <f>TEXT(MID(Sales_Transactions[[#This Row],[Order Date]],2,5),"m")</f>
        <v>12</v>
      </c>
      <c r="G6879" s="2" t="str">
        <f>TEXT(MID(Sales_Transactions[[#This Row],[Order Date]],2,5),"yyy")</f>
        <v>2011</v>
      </c>
      <c r="H6879" s="2" t="str">
        <f>TEXT(MID(Sales_Transactions[[#This Row],[Order Date]],2,5),"yyy/m")</f>
        <v>2011/12</v>
      </c>
      <c r="I6879" t="s">
        <v>52</v>
      </c>
      <c r="J6879">
        <f t="shared" si="642"/>
        <v>1</v>
      </c>
      <c r="K6879" s="2">
        <v>20</v>
      </c>
      <c r="L6879" s="3">
        <v>140.37</v>
      </c>
      <c r="M6879" s="4">
        <v>0.01</v>
      </c>
      <c r="N6879" s="5" t="s">
        <v>23</v>
      </c>
      <c r="O6879" s="3">
        <v>-893.39</v>
      </c>
      <c r="P6879" s="3">
        <v>4.4800000000000004</v>
      </c>
      <c r="Q6879" s="3">
        <v>49</v>
      </c>
      <c r="R6879" s="5" t="s">
        <v>171</v>
      </c>
      <c r="S6879" s="5" t="s">
        <v>2692</v>
      </c>
      <c r="T6879" s="5" t="str">
        <f t="shared" si="643"/>
        <v>Nicole Brennan</v>
      </c>
      <c r="U6879" t="s">
        <v>3490</v>
      </c>
      <c r="V6879" s="5" t="s">
        <v>74</v>
      </c>
      <c r="W6879" s="5" t="s">
        <v>28</v>
      </c>
      <c r="X6879" s="5" t="s">
        <v>38</v>
      </c>
      <c r="Y6879" s="5" t="s">
        <v>182</v>
      </c>
      <c r="Z6879" s="5" t="s">
        <v>31</v>
      </c>
      <c r="AA6879" s="4">
        <v>0.6</v>
      </c>
      <c r="AB6879" s="1">
        <v>40888</v>
      </c>
      <c r="AC6879" s="1">
        <v>24334</v>
      </c>
      <c r="AD6879">
        <f t="shared" si="644"/>
        <v>1</v>
      </c>
      <c r="AE6879">
        <f t="shared" ca="1" si="645"/>
        <v>57</v>
      </c>
      <c r="AF6879" t="str">
        <f t="shared" ca="1" si="646"/>
        <v>18-64</v>
      </c>
      <c r="AG6879" s="3">
        <f t="shared" si="647"/>
        <v>2.6739775999999997</v>
      </c>
      <c r="AH6879" t="str">
        <f>_xlfn.IFNA(VLOOKUP(Sales_Transactions[[#This Row],[Order ID]],Returned_Items[#All],2,FALSE),"Not Returned")</f>
        <v>Not Returned</v>
      </c>
    </row>
    <row r="6880" spans="1:34" x14ac:dyDescent="0.25">
      <c r="A6880">
        <v>22848</v>
      </c>
      <c r="C6880" t="s">
        <v>2428</v>
      </c>
      <c r="D6880" s="2" t="str">
        <f>TEXT(MID(Sales_Transactions[[#This Row],[Order Date]],2,5),"d/m/yyy")</f>
        <v>10/12/2011</v>
      </c>
      <c r="E6880" s="2" t="str">
        <f>TEXT(MID(Sales_Transactions[[#This Row],[Order Date]],2,5),"d")</f>
        <v>10</v>
      </c>
      <c r="F6880" s="2" t="str">
        <f>TEXT(MID(Sales_Transactions[[#This Row],[Order Date]],2,5),"m")</f>
        <v>12</v>
      </c>
      <c r="G6880" s="2" t="str">
        <f>TEXT(MID(Sales_Transactions[[#This Row],[Order Date]],2,5),"yyy")</f>
        <v>2011</v>
      </c>
      <c r="H6880" s="2" t="str">
        <f>TEXT(MID(Sales_Transactions[[#This Row],[Order Date]],2,5),"yyy/m")</f>
        <v>2011/12</v>
      </c>
      <c r="I6880" t="s">
        <v>52</v>
      </c>
      <c r="J6880">
        <f t="shared" si="642"/>
        <v>1</v>
      </c>
      <c r="K6880" s="2">
        <v>45</v>
      </c>
      <c r="L6880" s="3">
        <v>5921.74</v>
      </c>
      <c r="M6880" s="4">
        <v>0.02</v>
      </c>
      <c r="N6880" s="5" t="s">
        <v>34</v>
      </c>
      <c r="O6880" s="3">
        <v>-287.62</v>
      </c>
      <c r="P6880" s="3">
        <v>130.97999999999999</v>
      </c>
      <c r="Q6880" s="3">
        <v>30</v>
      </c>
      <c r="R6880" s="5" t="s">
        <v>171</v>
      </c>
      <c r="S6880" s="5" t="s">
        <v>2692</v>
      </c>
      <c r="T6880" s="5" t="str">
        <f t="shared" si="643"/>
        <v>Nicole Brennan</v>
      </c>
      <c r="U6880" t="s">
        <v>3490</v>
      </c>
      <c r="V6880" s="5" t="s">
        <v>74</v>
      </c>
      <c r="W6880" s="5" t="s">
        <v>57</v>
      </c>
      <c r="X6880" s="5" t="s">
        <v>154</v>
      </c>
      <c r="Y6880" s="5" t="s">
        <v>418</v>
      </c>
      <c r="Z6880" s="5" t="s">
        <v>40</v>
      </c>
      <c r="AA6880" s="4">
        <v>0.78</v>
      </c>
      <c r="AB6880" s="1">
        <v>40889</v>
      </c>
      <c r="AC6880" s="1">
        <v>23843</v>
      </c>
      <c r="AD6880">
        <f t="shared" si="644"/>
        <v>2</v>
      </c>
      <c r="AE6880">
        <f t="shared" ca="1" si="645"/>
        <v>59</v>
      </c>
      <c r="AF6880" t="str">
        <f t="shared" ca="1" si="646"/>
        <v>18-64</v>
      </c>
      <c r="AG6880" s="3">
        <f t="shared" si="647"/>
        <v>3.5767511999999999</v>
      </c>
      <c r="AH6880" t="str">
        <f>_xlfn.IFNA(VLOOKUP(Sales_Transactions[[#This Row],[Order ID]],Returned_Items[#All],2,FALSE),"Not Returned")</f>
        <v>Not Returned</v>
      </c>
    </row>
    <row r="6881" spans="1:34" x14ac:dyDescent="0.25">
      <c r="A6881">
        <v>22848</v>
      </c>
      <c r="C6881" t="s">
        <v>2428</v>
      </c>
      <c r="D6881" s="2" t="str">
        <f>TEXT(MID(Sales_Transactions[[#This Row],[Order Date]],2,5),"d/m/yyy")</f>
        <v>10/12/2011</v>
      </c>
      <c r="E6881" s="2" t="str">
        <f>TEXT(MID(Sales_Transactions[[#This Row],[Order Date]],2,5),"d")</f>
        <v>10</v>
      </c>
      <c r="F6881" s="2" t="str">
        <f>TEXT(MID(Sales_Transactions[[#This Row],[Order Date]],2,5),"m")</f>
        <v>12</v>
      </c>
      <c r="G6881" s="2" t="str">
        <f>TEXT(MID(Sales_Transactions[[#This Row],[Order Date]],2,5),"yyy")</f>
        <v>2011</v>
      </c>
      <c r="H6881" s="2" t="str">
        <f>TEXT(MID(Sales_Transactions[[#This Row],[Order Date]],2,5),"yyy/m")</f>
        <v>2011/12</v>
      </c>
      <c r="I6881" t="s">
        <v>52</v>
      </c>
      <c r="J6881">
        <f t="shared" si="642"/>
        <v>1</v>
      </c>
      <c r="K6881" s="2">
        <v>4</v>
      </c>
      <c r="L6881" s="3">
        <v>68.16</v>
      </c>
      <c r="M6881" s="4">
        <v>0.09</v>
      </c>
      <c r="N6881" s="5" t="s">
        <v>23</v>
      </c>
      <c r="O6881" s="3">
        <v>-52.44</v>
      </c>
      <c r="P6881" s="3">
        <v>15.98</v>
      </c>
      <c r="Q6881" s="3">
        <v>6.5</v>
      </c>
      <c r="R6881" s="5" t="s">
        <v>171</v>
      </c>
      <c r="S6881" s="5" t="s">
        <v>2692</v>
      </c>
      <c r="T6881" s="5" t="str">
        <f t="shared" si="643"/>
        <v>Nicole Brennan</v>
      </c>
      <c r="U6881" t="s">
        <v>3490</v>
      </c>
      <c r="V6881" s="5" t="s">
        <v>74</v>
      </c>
      <c r="W6881" s="5" t="s">
        <v>48</v>
      </c>
      <c r="X6881" s="5" t="s">
        <v>87</v>
      </c>
      <c r="Y6881" s="5" t="s">
        <v>900</v>
      </c>
      <c r="Z6881" s="5" t="s">
        <v>43</v>
      </c>
      <c r="AA6881" s="4">
        <v>0.48</v>
      </c>
      <c r="AB6881" s="1">
        <v>40889</v>
      </c>
      <c r="AC6881" s="1">
        <v>23982</v>
      </c>
      <c r="AD6881">
        <f t="shared" si="644"/>
        <v>2</v>
      </c>
      <c r="AE6881">
        <f t="shared" ca="1" si="645"/>
        <v>58</v>
      </c>
      <c r="AF6881" t="str">
        <f t="shared" ca="1" si="646"/>
        <v>18-64</v>
      </c>
      <c r="AG6881" s="3">
        <f t="shared" si="647"/>
        <v>5.6164044999999998</v>
      </c>
      <c r="AH6881" t="str">
        <f>_xlfn.IFNA(VLOOKUP(Sales_Transactions[[#This Row],[Order ID]],Returned_Items[#All],2,FALSE),"Not Returned")</f>
        <v>Not Returned</v>
      </c>
    </row>
    <row r="6882" spans="1:34" x14ac:dyDescent="0.25">
      <c r="A6882">
        <v>22850</v>
      </c>
      <c r="C6882" t="s">
        <v>1770</v>
      </c>
      <c r="D6882" s="2" t="str">
        <f>TEXT(MID(Sales_Transactions[[#This Row],[Order Date]],2,5),"d/m/yyy")</f>
        <v>30/4/2011</v>
      </c>
      <c r="E6882" s="2" t="str">
        <f>TEXT(MID(Sales_Transactions[[#This Row],[Order Date]],2,5),"d")</f>
        <v>30</v>
      </c>
      <c r="F6882" s="2" t="str">
        <f>TEXT(MID(Sales_Transactions[[#This Row],[Order Date]],2,5),"m")</f>
        <v>4</v>
      </c>
      <c r="G6882" s="2" t="str">
        <f>TEXT(MID(Sales_Transactions[[#This Row],[Order Date]],2,5),"yyy")</f>
        <v>2011</v>
      </c>
      <c r="H6882" s="2" t="str">
        <f>TEXT(MID(Sales_Transactions[[#This Row],[Order Date]],2,5),"yyy/m")</f>
        <v>2011/4</v>
      </c>
      <c r="I6882" t="s">
        <v>78</v>
      </c>
      <c r="J6882">
        <f t="shared" si="642"/>
        <v>3</v>
      </c>
      <c r="K6882" s="2">
        <v>4</v>
      </c>
      <c r="L6882" s="3">
        <v>105.13</v>
      </c>
      <c r="M6882" s="4">
        <v>0.08</v>
      </c>
      <c r="N6882" s="5" t="s">
        <v>23</v>
      </c>
      <c r="O6882" s="3">
        <v>-103.23</v>
      </c>
      <c r="P6882" s="3">
        <v>27.48</v>
      </c>
      <c r="Q6882" s="3">
        <v>4</v>
      </c>
      <c r="R6882" s="5" t="s">
        <v>96</v>
      </c>
      <c r="S6882" s="5" t="s">
        <v>3483</v>
      </c>
      <c r="T6882" s="5" t="str">
        <f t="shared" si="643"/>
        <v>Allen Armold</v>
      </c>
      <c r="U6882" t="s">
        <v>3490</v>
      </c>
      <c r="V6882" s="5" t="s">
        <v>74</v>
      </c>
      <c r="W6882" s="5" t="s">
        <v>48</v>
      </c>
      <c r="X6882" s="5" t="s">
        <v>87</v>
      </c>
      <c r="Y6882" s="5" t="s">
        <v>1304</v>
      </c>
      <c r="Z6882" s="5" t="s">
        <v>43</v>
      </c>
      <c r="AA6882" s="4">
        <v>0.75</v>
      </c>
      <c r="AB6882" s="1">
        <v>40664</v>
      </c>
      <c r="AC6882" s="1">
        <v>24109</v>
      </c>
      <c r="AD6882">
        <f t="shared" si="644"/>
        <v>1</v>
      </c>
      <c r="AE6882">
        <f t="shared" ca="1" si="645"/>
        <v>58</v>
      </c>
      <c r="AF6882" t="str">
        <f t="shared" ca="1" si="646"/>
        <v>18-64</v>
      </c>
      <c r="AG6882" s="3">
        <f t="shared" si="647"/>
        <v>7.8645040000000002</v>
      </c>
      <c r="AH6882" t="str">
        <f>_xlfn.IFNA(VLOOKUP(Sales_Transactions[[#This Row],[Order ID]],Returned_Items[#All],2,FALSE),"Not Returned")</f>
        <v>Not Returned</v>
      </c>
    </row>
    <row r="6883" spans="1:34" x14ac:dyDescent="0.25">
      <c r="A6883">
        <v>22912</v>
      </c>
      <c r="C6883" t="s">
        <v>2721</v>
      </c>
      <c r="D6883" s="2" t="str">
        <f>TEXT(MID(Sales_Transactions[[#This Row],[Order Date]],2,5),"d/m/yyy")</f>
        <v>16/10/2010</v>
      </c>
      <c r="E6883" s="2" t="str">
        <f>TEXT(MID(Sales_Transactions[[#This Row],[Order Date]],2,5),"d")</f>
        <v>16</v>
      </c>
      <c r="F6883" s="2" t="str">
        <f>TEXT(MID(Sales_Transactions[[#This Row],[Order Date]],2,5),"m")</f>
        <v>10</v>
      </c>
      <c r="G6883" s="2" t="str">
        <f>TEXT(MID(Sales_Transactions[[#This Row],[Order Date]],2,5),"yyy")</f>
        <v>2010</v>
      </c>
      <c r="H6883" s="2" t="str">
        <f>TEXT(MID(Sales_Transactions[[#This Row],[Order Date]],2,5),"yyy/m")</f>
        <v>2010/10</v>
      </c>
      <c r="I6883" t="s">
        <v>22</v>
      </c>
      <c r="J6883">
        <f t="shared" si="642"/>
        <v>2</v>
      </c>
      <c r="K6883" s="2">
        <v>33</v>
      </c>
      <c r="L6883" s="3">
        <v>10168.23</v>
      </c>
      <c r="M6883" s="4">
        <v>0.03</v>
      </c>
      <c r="N6883" s="5" t="s">
        <v>67</v>
      </c>
      <c r="O6883" s="3">
        <v>4141.8</v>
      </c>
      <c r="P6883" s="3">
        <v>304.99</v>
      </c>
      <c r="Q6883" s="3">
        <v>19.989999999999998</v>
      </c>
      <c r="R6883" s="5" t="s">
        <v>3528</v>
      </c>
      <c r="S6883" s="5" t="s">
        <v>3529</v>
      </c>
      <c r="T6883" s="5" t="str">
        <f t="shared" si="643"/>
        <v>Juliana Krohn</v>
      </c>
      <c r="U6883" t="s">
        <v>3490</v>
      </c>
      <c r="V6883" s="5" t="s">
        <v>47</v>
      </c>
      <c r="W6883" s="5" t="s">
        <v>28</v>
      </c>
      <c r="X6883" s="5" t="s">
        <v>41</v>
      </c>
      <c r="Y6883" s="5" t="s">
        <v>2071</v>
      </c>
      <c r="Z6883" s="5" t="s">
        <v>43</v>
      </c>
      <c r="AA6883" s="4">
        <v>0.4</v>
      </c>
      <c r="AB6883" s="1">
        <v>40471</v>
      </c>
      <c r="AC6883" s="1">
        <v>23917</v>
      </c>
      <c r="AD6883">
        <f t="shared" si="644"/>
        <v>4</v>
      </c>
      <c r="AE6883">
        <f t="shared" ca="1" si="645"/>
        <v>59</v>
      </c>
      <c r="AF6883" t="str">
        <f t="shared" ca="1" si="646"/>
        <v>18-64</v>
      </c>
      <c r="AG6883" s="3">
        <f t="shared" si="647"/>
        <v>9.8451061515151519</v>
      </c>
      <c r="AH6883" t="str">
        <f>_xlfn.IFNA(VLOOKUP(Sales_Transactions[[#This Row],[Order ID]],Returned_Items[#All],2,FALSE),"Not Returned")</f>
        <v>Not Returned</v>
      </c>
    </row>
    <row r="6884" spans="1:34" x14ac:dyDescent="0.25">
      <c r="A6884">
        <v>22913</v>
      </c>
      <c r="C6884" t="s">
        <v>1301</v>
      </c>
      <c r="D6884" s="2" t="str">
        <f>TEXT(MID(Sales_Transactions[[#This Row],[Order Date]],2,5),"d/m/yyy")</f>
        <v>25/6/2010</v>
      </c>
      <c r="E6884" s="2" t="str">
        <f>TEXT(MID(Sales_Transactions[[#This Row],[Order Date]],2,5),"d")</f>
        <v>25</v>
      </c>
      <c r="F6884" s="2" t="str">
        <f>TEXT(MID(Sales_Transactions[[#This Row],[Order Date]],2,5),"m")</f>
        <v>6</v>
      </c>
      <c r="G6884" s="2" t="str">
        <f>TEXT(MID(Sales_Transactions[[#This Row],[Order Date]],2,5),"yyy")</f>
        <v>2010</v>
      </c>
      <c r="H6884" s="2" t="str">
        <f>TEXT(MID(Sales_Transactions[[#This Row],[Order Date]],2,5),"yyy/m")</f>
        <v>2010/6</v>
      </c>
      <c r="I6884" t="s">
        <v>101</v>
      </c>
      <c r="J6884">
        <f t="shared" si="642"/>
        <v>1</v>
      </c>
      <c r="K6884" s="2">
        <v>32</v>
      </c>
      <c r="L6884" s="3">
        <v>176.77</v>
      </c>
      <c r="M6884" s="4">
        <v>0.06</v>
      </c>
      <c r="N6884" s="5" t="s">
        <v>67</v>
      </c>
      <c r="O6884" s="3">
        <v>-41.6</v>
      </c>
      <c r="P6884" s="3">
        <v>4.9800000000000004</v>
      </c>
      <c r="Q6884" s="3">
        <v>4.72</v>
      </c>
      <c r="R6884" s="5" t="s">
        <v>906</v>
      </c>
      <c r="S6884" s="5" t="s">
        <v>2651</v>
      </c>
      <c r="T6884" s="5" t="str">
        <f t="shared" si="643"/>
        <v>Giulietta Dortch</v>
      </c>
      <c r="U6884" t="s">
        <v>3490</v>
      </c>
      <c r="V6884" s="5" t="s">
        <v>47</v>
      </c>
      <c r="W6884" s="5" t="s">
        <v>28</v>
      </c>
      <c r="X6884" s="5" t="s">
        <v>75</v>
      </c>
      <c r="Y6884" s="5" t="s">
        <v>1695</v>
      </c>
      <c r="Z6884" s="5" t="s">
        <v>43</v>
      </c>
      <c r="AA6884" s="4">
        <v>0.36</v>
      </c>
      <c r="AB6884" s="1">
        <v>40355</v>
      </c>
      <c r="AC6884" s="1">
        <v>24007</v>
      </c>
      <c r="AD6884">
        <f t="shared" si="644"/>
        <v>1</v>
      </c>
      <c r="AE6884">
        <f t="shared" ca="1" si="645"/>
        <v>58</v>
      </c>
      <c r="AF6884" t="str">
        <f t="shared" ca="1" si="646"/>
        <v>18-64</v>
      </c>
      <c r="AG6884" s="3">
        <f t="shared" si="647"/>
        <v>0.30303162500000003</v>
      </c>
      <c r="AH6884" t="str">
        <f>_xlfn.IFNA(VLOOKUP(Sales_Transactions[[#This Row],[Order ID]],Returned_Items[#All],2,FALSE),"Not Returned")</f>
        <v>Not Returned</v>
      </c>
    </row>
    <row r="6885" spans="1:34" x14ac:dyDescent="0.25">
      <c r="A6885">
        <v>22913</v>
      </c>
      <c r="C6885" t="s">
        <v>1301</v>
      </c>
      <c r="D6885" s="2" t="str">
        <f>TEXT(MID(Sales_Transactions[[#This Row],[Order Date]],2,5),"d/m/yyy")</f>
        <v>25/6/2010</v>
      </c>
      <c r="E6885" s="2" t="str">
        <f>TEXT(MID(Sales_Transactions[[#This Row],[Order Date]],2,5),"d")</f>
        <v>25</v>
      </c>
      <c r="F6885" s="2" t="str">
        <f>TEXT(MID(Sales_Transactions[[#This Row],[Order Date]],2,5),"m")</f>
        <v>6</v>
      </c>
      <c r="G6885" s="2" t="str">
        <f>TEXT(MID(Sales_Transactions[[#This Row],[Order Date]],2,5),"yyy")</f>
        <v>2010</v>
      </c>
      <c r="H6885" s="2" t="str">
        <f>TEXT(MID(Sales_Transactions[[#This Row],[Order Date]],2,5),"yyy/m")</f>
        <v>2010/6</v>
      </c>
      <c r="I6885" t="s">
        <v>101</v>
      </c>
      <c r="J6885">
        <f t="shared" si="642"/>
        <v>1</v>
      </c>
      <c r="K6885" s="2">
        <v>24</v>
      </c>
      <c r="L6885" s="3">
        <v>6568.0240000000003</v>
      </c>
      <c r="M6885" s="4">
        <v>0.06</v>
      </c>
      <c r="N6885" s="5" t="s">
        <v>34</v>
      </c>
      <c r="O6885" s="3">
        <v>1715.9</v>
      </c>
      <c r="P6885" s="3">
        <v>348.21</v>
      </c>
      <c r="Q6885" s="3">
        <v>40.19</v>
      </c>
      <c r="R6885" s="5" t="s">
        <v>906</v>
      </c>
      <c r="S6885" s="5" t="s">
        <v>2651</v>
      </c>
      <c r="T6885" s="5" t="str">
        <f t="shared" si="643"/>
        <v>Giulietta Dortch</v>
      </c>
      <c r="U6885" t="s">
        <v>3490</v>
      </c>
      <c r="V6885" s="5" t="s">
        <v>47</v>
      </c>
      <c r="W6885" s="5" t="s">
        <v>57</v>
      </c>
      <c r="X6885" s="5" t="s">
        <v>107</v>
      </c>
      <c r="Y6885" s="5" t="s">
        <v>1012</v>
      </c>
      <c r="Z6885" s="5" t="s">
        <v>106</v>
      </c>
      <c r="AA6885" s="4">
        <v>0.62</v>
      </c>
      <c r="AB6885" s="1">
        <v>40357</v>
      </c>
      <c r="AC6885" s="1">
        <v>14491</v>
      </c>
      <c r="AD6885">
        <f t="shared" si="644"/>
        <v>3</v>
      </c>
      <c r="AE6885">
        <f t="shared" ca="1" si="645"/>
        <v>84</v>
      </c>
      <c r="AF6885" t="str">
        <f t="shared" ca="1" si="646"/>
        <v>Over 65</v>
      </c>
      <c r="AG6885" s="3">
        <f t="shared" si="647"/>
        <v>16.174628083333332</v>
      </c>
      <c r="AH6885" t="str">
        <f>_xlfn.IFNA(VLOOKUP(Sales_Transactions[[#This Row],[Order ID]],Returned_Items[#All],2,FALSE),"Not Returned")</f>
        <v>Not Returned</v>
      </c>
    </row>
    <row r="6886" spans="1:34" x14ac:dyDescent="0.25">
      <c r="A6886">
        <v>22913</v>
      </c>
      <c r="C6886" t="s">
        <v>1301</v>
      </c>
      <c r="D6886" s="2" t="str">
        <f>TEXT(MID(Sales_Transactions[[#This Row],[Order Date]],2,5),"d/m/yyy")</f>
        <v>25/6/2010</v>
      </c>
      <c r="E6886" s="2" t="str">
        <f>TEXT(MID(Sales_Transactions[[#This Row],[Order Date]],2,5),"d")</f>
        <v>25</v>
      </c>
      <c r="F6886" s="2" t="str">
        <f>TEXT(MID(Sales_Transactions[[#This Row],[Order Date]],2,5),"m")</f>
        <v>6</v>
      </c>
      <c r="G6886" s="2" t="str">
        <f>TEXT(MID(Sales_Transactions[[#This Row],[Order Date]],2,5),"yyy")</f>
        <v>2010</v>
      </c>
      <c r="H6886" s="2" t="str">
        <f>TEXT(MID(Sales_Transactions[[#This Row],[Order Date]],2,5),"yyy/m")</f>
        <v>2010/6</v>
      </c>
      <c r="I6886" t="s">
        <v>101</v>
      </c>
      <c r="J6886">
        <f t="shared" si="642"/>
        <v>1</v>
      </c>
      <c r="K6886" s="2">
        <v>50</v>
      </c>
      <c r="L6886" s="3">
        <v>1579.028</v>
      </c>
      <c r="M6886" s="4">
        <v>0.02</v>
      </c>
      <c r="N6886" s="5" t="s">
        <v>23</v>
      </c>
      <c r="O6886" s="3">
        <v>624.98</v>
      </c>
      <c r="P6886" s="3">
        <v>35.99</v>
      </c>
      <c r="Q6886" s="3">
        <v>5.99</v>
      </c>
      <c r="R6886" s="5" t="s">
        <v>906</v>
      </c>
      <c r="S6886" s="5" t="s">
        <v>2651</v>
      </c>
      <c r="T6886" s="5" t="str">
        <f t="shared" si="643"/>
        <v>Giulietta Dortch</v>
      </c>
      <c r="U6886" t="s">
        <v>3490</v>
      </c>
      <c r="V6886" s="5" t="s">
        <v>47</v>
      </c>
      <c r="W6886" s="5" t="s">
        <v>48</v>
      </c>
      <c r="X6886" s="5" t="s">
        <v>49</v>
      </c>
      <c r="Y6886" s="5" t="s">
        <v>1580</v>
      </c>
      <c r="Z6886" s="5" t="s">
        <v>84</v>
      </c>
      <c r="AA6886" s="4">
        <v>0.38</v>
      </c>
      <c r="AB6886" s="1">
        <v>40355</v>
      </c>
      <c r="AC6886" s="1">
        <v>14956</v>
      </c>
      <c r="AD6886">
        <f t="shared" si="644"/>
        <v>1</v>
      </c>
      <c r="AE6886">
        <f t="shared" ca="1" si="645"/>
        <v>83</v>
      </c>
      <c r="AF6886" t="str">
        <f t="shared" ca="1" si="646"/>
        <v>Over 65</v>
      </c>
      <c r="AG6886" s="3">
        <f t="shared" si="647"/>
        <v>0.83945604000000007</v>
      </c>
      <c r="AH6886" t="str">
        <f>_xlfn.IFNA(VLOOKUP(Sales_Transactions[[#This Row],[Order ID]],Returned_Items[#All],2,FALSE),"Not Returned")</f>
        <v>Not Returned</v>
      </c>
    </row>
    <row r="6887" spans="1:34" x14ac:dyDescent="0.25">
      <c r="A6887">
        <v>22914</v>
      </c>
      <c r="C6887" t="s">
        <v>3377</v>
      </c>
      <c r="D6887" s="2" t="str">
        <f>TEXT(MID(Sales_Transactions[[#This Row],[Order Date]],2,5),"d/m/yyy")</f>
        <v>13/1/2012</v>
      </c>
      <c r="E6887" s="2" t="str">
        <f>TEXT(MID(Sales_Transactions[[#This Row],[Order Date]],2,5),"d")</f>
        <v>13</v>
      </c>
      <c r="F6887" s="2" t="str">
        <f>TEXT(MID(Sales_Transactions[[#This Row],[Order Date]],2,5),"m")</f>
        <v>1</v>
      </c>
      <c r="G6887" s="2" t="str">
        <f>TEXT(MID(Sales_Transactions[[#This Row],[Order Date]],2,5),"yyy")</f>
        <v>2012</v>
      </c>
      <c r="H6887" s="2" t="str">
        <f>TEXT(MID(Sales_Transactions[[#This Row],[Order Date]],2,5),"yyy/m")</f>
        <v>2012/1</v>
      </c>
      <c r="I6887" t="s">
        <v>101</v>
      </c>
      <c r="J6887">
        <f t="shared" si="642"/>
        <v>1</v>
      </c>
      <c r="K6887" s="2">
        <v>30</v>
      </c>
      <c r="L6887" s="3">
        <v>336.65</v>
      </c>
      <c r="M6887" s="4">
        <v>7.0000000000000007E-2</v>
      </c>
      <c r="N6887" s="5" t="s">
        <v>23</v>
      </c>
      <c r="O6887" s="3">
        <v>-71.05</v>
      </c>
      <c r="P6887" s="3">
        <v>11.7</v>
      </c>
      <c r="Q6887" s="3">
        <v>6.96</v>
      </c>
      <c r="R6887" s="5" t="s">
        <v>2108</v>
      </c>
      <c r="S6887" s="5" t="s">
        <v>3504</v>
      </c>
      <c r="T6887" s="5" t="str">
        <f t="shared" si="643"/>
        <v>Adam Hart</v>
      </c>
      <c r="U6887" t="s">
        <v>3490</v>
      </c>
      <c r="V6887" s="5" t="s">
        <v>47</v>
      </c>
      <c r="W6887" s="5" t="s">
        <v>28</v>
      </c>
      <c r="X6887" s="5" t="s">
        <v>38</v>
      </c>
      <c r="Y6887" s="5" t="s">
        <v>2139</v>
      </c>
      <c r="Z6887" s="5" t="s">
        <v>56</v>
      </c>
      <c r="AA6887" s="4">
        <v>0.5</v>
      </c>
      <c r="AB6887" s="1">
        <v>40922</v>
      </c>
      <c r="AC6887" s="1">
        <v>24128</v>
      </c>
      <c r="AD6887">
        <f t="shared" si="644"/>
        <v>1</v>
      </c>
      <c r="AE6887">
        <f t="shared" ca="1" si="645"/>
        <v>58</v>
      </c>
      <c r="AF6887" t="str">
        <f t="shared" ca="1" si="646"/>
        <v>18-64</v>
      </c>
      <c r="AG6887" s="3">
        <f t="shared" si="647"/>
        <v>0.62172699999999992</v>
      </c>
      <c r="AH6887" t="str">
        <f>_xlfn.IFNA(VLOOKUP(Sales_Transactions[[#This Row],[Order ID]],Returned_Items[#All],2,FALSE),"Not Returned")</f>
        <v>Not Returned</v>
      </c>
    </row>
    <row r="6888" spans="1:34" x14ac:dyDescent="0.25">
      <c r="A6888">
        <v>23042</v>
      </c>
      <c r="C6888" t="s">
        <v>1592</v>
      </c>
      <c r="D6888" s="2" t="str">
        <f>TEXT(MID(Sales_Transactions[[#This Row],[Order Date]],2,5),"d/m/yyy")</f>
        <v>26/4/2009</v>
      </c>
      <c r="E6888" s="2" t="str">
        <f>TEXT(MID(Sales_Transactions[[#This Row],[Order Date]],2,5),"d")</f>
        <v>26</v>
      </c>
      <c r="F6888" s="2" t="str">
        <f>TEXT(MID(Sales_Transactions[[#This Row],[Order Date]],2,5),"m")</f>
        <v>4</v>
      </c>
      <c r="G6888" s="2" t="str">
        <f>TEXT(MID(Sales_Transactions[[#This Row],[Order Date]],2,5),"yyy")</f>
        <v>2009</v>
      </c>
      <c r="H6888" s="2" t="str">
        <f>TEXT(MID(Sales_Transactions[[#This Row],[Order Date]],2,5),"yyy/m")</f>
        <v>2009/4</v>
      </c>
      <c r="I6888" t="s">
        <v>78</v>
      </c>
      <c r="J6888">
        <f t="shared" si="642"/>
        <v>3</v>
      </c>
      <c r="K6888" s="2">
        <v>20</v>
      </c>
      <c r="L6888" s="3">
        <v>8048.45</v>
      </c>
      <c r="M6888" s="4">
        <v>0.04</v>
      </c>
      <c r="N6888" s="5" t="s">
        <v>23</v>
      </c>
      <c r="O6888" s="3">
        <v>1947.67</v>
      </c>
      <c r="P6888" s="3">
        <v>419.19</v>
      </c>
      <c r="Q6888" s="3">
        <v>19.989999999999998</v>
      </c>
      <c r="R6888" s="5" t="s">
        <v>171</v>
      </c>
      <c r="S6888" s="5" t="s">
        <v>2692</v>
      </c>
      <c r="T6888" s="5" t="str">
        <f t="shared" si="643"/>
        <v>Nicole Brennan</v>
      </c>
      <c r="U6888" t="s">
        <v>3490</v>
      </c>
      <c r="V6888" s="5" t="s">
        <v>74</v>
      </c>
      <c r="W6888" s="5" t="s">
        <v>28</v>
      </c>
      <c r="X6888" s="5" t="s">
        <v>29</v>
      </c>
      <c r="Y6888" s="5" t="s">
        <v>2946</v>
      </c>
      <c r="Z6888" s="5" t="s">
        <v>43</v>
      </c>
      <c r="AA6888" s="4">
        <v>0.57999999999999996</v>
      </c>
      <c r="AB6888" s="1">
        <v>39930</v>
      </c>
      <c r="AC6888" s="1">
        <v>22877</v>
      </c>
      <c r="AD6888">
        <f t="shared" si="644"/>
        <v>1</v>
      </c>
      <c r="AE6888">
        <f t="shared" ca="1" si="645"/>
        <v>61</v>
      </c>
      <c r="AF6888" t="str">
        <f t="shared" ca="1" si="646"/>
        <v>18-64</v>
      </c>
      <c r="AG6888" s="3">
        <f t="shared" si="647"/>
        <v>21.950616200000002</v>
      </c>
      <c r="AH6888" t="str">
        <f>_xlfn.IFNA(VLOOKUP(Sales_Transactions[[#This Row],[Order ID]],Returned_Items[#All],2,FALSE),"Not Returned")</f>
        <v>Not Returned</v>
      </c>
    </row>
    <row r="6889" spans="1:34" x14ac:dyDescent="0.25">
      <c r="A6889">
        <v>23168</v>
      </c>
      <c r="C6889" t="s">
        <v>1242</v>
      </c>
      <c r="D6889" s="2" t="str">
        <f>TEXT(MID(Sales_Transactions[[#This Row],[Order Date]],2,5),"d/m/yyy")</f>
        <v>15/9/2010</v>
      </c>
      <c r="E6889" s="2" t="str">
        <f>TEXT(MID(Sales_Transactions[[#This Row],[Order Date]],2,5),"d")</f>
        <v>15</v>
      </c>
      <c r="F6889" s="2" t="str">
        <f>TEXT(MID(Sales_Transactions[[#This Row],[Order Date]],2,5),"m")</f>
        <v>9</v>
      </c>
      <c r="G6889" s="2" t="str">
        <f>TEXT(MID(Sales_Transactions[[#This Row],[Order Date]],2,5),"yyy")</f>
        <v>2010</v>
      </c>
      <c r="H6889" s="2" t="str">
        <f>TEXT(MID(Sales_Transactions[[#This Row],[Order Date]],2,5),"yyy/m")</f>
        <v>2010/9</v>
      </c>
      <c r="I6889" t="s">
        <v>22</v>
      </c>
      <c r="J6889">
        <f t="shared" si="642"/>
        <v>2</v>
      </c>
      <c r="K6889" s="2">
        <v>46</v>
      </c>
      <c r="L6889" s="3">
        <v>23949.51</v>
      </c>
      <c r="M6889" s="4">
        <v>0</v>
      </c>
      <c r="N6889" s="5" t="s">
        <v>67</v>
      </c>
      <c r="O6889" s="3">
        <v>-1312.84</v>
      </c>
      <c r="P6889" s="3">
        <v>499.99</v>
      </c>
      <c r="Q6889" s="3">
        <v>24.49</v>
      </c>
      <c r="R6889" s="5" t="s">
        <v>1836</v>
      </c>
      <c r="S6889" s="5" t="s">
        <v>2283</v>
      </c>
      <c r="T6889" s="5" t="str">
        <f t="shared" si="643"/>
        <v>Darren Budd</v>
      </c>
      <c r="U6889" t="s">
        <v>3490</v>
      </c>
      <c r="V6889" s="5" t="s">
        <v>74</v>
      </c>
      <c r="W6889" s="5" t="s">
        <v>48</v>
      </c>
      <c r="X6889" s="5" t="s">
        <v>131</v>
      </c>
      <c r="Y6889" s="5" t="s">
        <v>337</v>
      </c>
      <c r="Z6889" s="5" t="s">
        <v>31</v>
      </c>
      <c r="AA6889" s="4">
        <v>0.36</v>
      </c>
      <c r="AB6889" s="1">
        <v>40443</v>
      </c>
      <c r="AC6889" s="1">
        <v>22939</v>
      </c>
      <c r="AD6889">
        <f t="shared" si="644"/>
        <v>7</v>
      </c>
      <c r="AE6889">
        <f t="shared" ca="1" si="645"/>
        <v>61</v>
      </c>
      <c r="AF6889" t="str">
        <f t="shared" ca="1" si="646"/>
        <v>18-64</v>
      </c>
      <c r="AG6889" s="3">
        <f t="shared" si="647"/>
        <v>11.401739130434782</v>
      </c>
      <c r="AH6889" t="str">
        <f>_xlfn.IFNA(VLOOKUP(Sales_Transactions[[#This Row],[Order ID]],Returned_Items[#All],2,FALSE),"Not Returned")</f>
        <v>Returned</v>
      </c>
    </row>
    <row r="6890" spans="1:34" x14ac:dyDescent="0.25">
      <c r="A6890">
        <v>23235</v>
      </c>
      <c r="C6890" t="s">
        <v>3425</v>
      </c>
      <c r="D6890" s="2" t="str">
        <f>TEXT(MID(Sales_Transactions[[#This Row],[Order Date]],2,5),"d/m/yyy")</f>
        <v>5/7/2011</v>
      </c>
      <c r="E6890" s="2" t="str">
        <f>TEXT(MID(Sales_Transactions[[#This Row],[Order Date]],2,5),"d")</f>
        <v>5</v>
      </c>
      <c r="F6890" s="2" t="str">
        <f>TEXT(MID(Sales_Transactions[[#This Row],[Order Date]],2,5),"m")</f>
        <v>7</v>
      </c>
      <c r="G6890" s="2" t="str">
        <f>TEXT(MID(Sales_Transactions[[#This Row],[Order Date]],2,5),"yyy")</f>
        <v>2011</v>
      </c>
      <c r="H6890" s="2" t="str">
        <f>TEXT(MID(Sales_Transactions[[#This Row],[Order Date]],2,5),"yyy/m")</f>
        <v>2011/7</v>
      </c>
      <c r="I6890" t="s">
        <v>33</v>
      </c>
      <c r="J6890">
        <f t="shared" si="642"/>
        <v>4</v>
      </c>
      <c r="K6890" s="2">
        <v>6</v>
      </c>
      <c r="L6890" s="3">
        <v>17.43</v>
      </c>
      <c r="M6890" s="4">
        <v>0.02</v>
      </c>
      <c r="N6890" s="5" t="s">
        <v>23</v>
      </c>
      <c r="O6890" s="3">
        <v>2.4500000000000002</v>
      </c>
      <c r="P6890" s="3">
        <v>2.88</v>
      </c>
      <c r="Q6890" s="3">
        <v>0.5</v>
      </c>
      <c r="R6890" s="5" t="s">
        <v>1836</v>
      </c>
      <c r="S6890" s="5" t="s">
        <v>2283</v>
      </c>
      <c r="T6890" s="5" t="str">
        <f t="shared" si="643"/>
        <v>Darren Budd</v>
      </c>
      <c r="U6890" t="s">
        <v>3490</v>
      </c>
      <c r="V6890" s="5" t="s">
        <v>74</v>
      </c>
      <c r="W6890" s="5" t="s">
        <v>57</v>
      </c>
      <c r="X6890" s="5" t="s">
        <v>107</v>
      </c>
      <c r="Y6890" s="5" t="s">
        <v>2012</v>
      </c>
      <c r="Z6890" s="5" t="s">
        <v>106</v>
      </c>
      <c r="AA6890" s="4">
        <v>0.71</v>
      </c>
      <c r="AB6890" s="1">
        <v>40731</v>
      </c>
      <c r="AC6890" s="1">
        <v>22869</v>
      </c>
      <c r="AD6890">
        <f t="shared" si="644"/>
        <v>2</v>
      </c>
      <c r="AE6890">
        <f t="shared" ca="1" si="645"/>
        <v>61</v>
      </c>
      <c r="AF6890" t="str">
        <f t="shared" ca="1" si="646"/>
        <v>18-64</v>
      </c>
      <c r="AG6890" s="3">
        <f t="shared" si="647"/>
        <v>0.56323733333333326</v>
      </c>
      <c r="AH6890" t="str">
        <f>_xlfn.IFNA(VLOOKUP(Sales_Transactions[[#This Row],[Order ID]],Returned_Items[#All],2,FALSE),"Not Returned")</f>
        <v>Not Returned</v>
      </c>
    </row>
    <row r="6891" spans="1:34" x14ac:dyDescent="0.25">
      <c r="A6891">
        <v>23238</v>
      </c>
      <c r="C6891" t="s">
        <v>821</v>
      </c>
      <c r="D6891" s="2" t="str">
        <f>TEXT(MID(Sales_Transactions[[#This Row],[Order Date]],2,5),"d/m/yyy")</f>
        <v>31/3/2010</v>
      </c>
      <c r="E6891" s="2" t="str">
        <f>TEXT(MID(Sales_Transactions[[#This Row],[Order Date]],2,5),"d")</f>
        <v>31</v>
      </c>
      <c r="F6891" s="2" t="str">
        <f>TEXT(MID(Sales_Transactions[[#This Row],[Order Date]],2,5),"m")</f>
        <v>3</v>
      </c>
      <c r="G6891" s="2" t="str">
        <f>TEXT(MID(Sales_Transactions[[#This Row],[Order Date]],2,5),"yyy")</f>
        <v>2010</v>
      </c>
      <c r="H6891" s="2" t="str">
        <f>TEXT(MID(Sales_Transactions[[#This Row],[Order Date]],2,5),"yyy/m")</f>
        <v>2010/3</v>
      </c>
      <c r="I6891" t="s">
        <v>52</v>
      </c>
      <c r="J6891">
        <f t="shared" si="642"/>
        <v>1</v>
      </c>
      <c r="K6891" s="2">
        <v>25</v>
      </c>
      <c r="L6891" s="3">
        <v>2976.19</v>
      </c>
      <c r="M6891" s="4">
        <v>0.05</v>
      </c>
      <c r="N6891" s="5" t="s">
        <v>34</v>
      </c>
      <c r="O6891" s="3">
        <v>-44.52</v>
      </c>
      <c r="P6891" s="3">
        <v>115.99</v>
      </c>
      <c r="Q6891" s="3">
        <v>56.14</v>
      </c>
      <c r="R6891" s="5" t="s">
        <v>2748</v>
      </c>
      <c r="S6891" s="5" t="s">
        <v>2749</v>
      </c>
      <c r="T6891" s="5" t="str">
        <f t="shared" si="643"/>
        <v>Bradley Drucker</v>
      </c>
      <c r="U6891" t="s">
        <v>3490</v>
      </c>
      <c r="V6891" s="5" t="s">
        <v>27</v>
      </c>
      <c r="W6891" s="5" t="s">
        <v>48</v>
      </c>
      <c r="X6891" s="5" t="s">
        <v>324</v>
      </c>
      <c r="Y6891" s="5" t="s">
        <v>805</v>
      </c>
      <c r="Z6891" s="5" t="s">
        <v>40</v>
      </c>
      <c r="AA6891" s="4">
        <v>0.4</v>
      </c>
      <c r="AB6891" s="1">
        <v>40270</v>
      </c>
      <c r="AC6891" s="1">
        <v>22825</v>
      </c>
      <c r="AD6891">
        <f t="shared" si="644"/>
        <v>2</v>
      </c>
      <c r="AE6891">
        <f t="shared" ca="1" si="645"/>
        <v>62</v>
      </c>
      <c r="AF6891" t="str">
        <f t="shared" ca="1" si="646"/>
        <v>18-64</v>
      </c>
      <c r="AG6891" s="3">
        <f t="shared" si="647"/>
        <v>6.8828801999999998</v>
      </c>
      <c r="AH6891" t="str">
        <f>_xlfn.IFNA(VLOOKUP(Sales_Transactions[[#This Row],[Order ID]],Returned_Items[#All],2,FALSE),"Not Returned")</f>
        <v>Not Returned</v>
      </c>
    </row>
    <row r="6892" spans="1:34" x14ac:dyDescent="0.25">
      <c r="A6892">
        <v>23297</v>
      </c>
      <c r="C6892" t="s">
        <v>2049</v>
      </c>
      <c r="D6892" s="2" t="str">
        <f>TEXT(MID(Sales_Transactions[[#This Row],[Order Date]],2,5),"d/m/yyy")</f>
        <v>2/7/2012</v>
      </c>
      <c r="E6892" s="2" t="str">
        <f>TEXT(MID(Sales_Transactions[[#This Row],[Order Date]],2,5),"d")</f>
        <v>2</v>
      </c>
      <c r="F6892" s="2" t="str">
        <f>TEXT(MID(Sales_Transactions[[#This Row],[Order Date]],2,5),"m")</f>
        <v>7</v>
      </c>
      <c r="G6892" s="2" t="str">
        <f>TEXT(MID(Sales_Transactions[[#This Row],[Order Date]],2,5),"yyy")</f>
        <v>2012</v>
      </c>
      <c r="H6892" s="2" t="str">
        <f>TEXT(MID(Sales_Transactions[[#This Row],[Order Date]],2,5),"yyy/m")</f>
        <v>2012/7</v>
      </c>
      <c r="I6892" t="s">
        <v>101</v>
      </c>
      <c r="J6892">
        <f t="shared" si="642"/>
        <v>1</v>
      </c>
      <c r="K6892" s="2">
        <v>20</v>
      </c>
      <c r="L6892" s="3">
        <v>498.68</v>
      </c>
      <c r="M6892" s="4">
        <v>0.06</v>
      </c>
      <c r="N6892" s="5" t="s">
        <v>23</v>
      </c>
      <c r="O6892" s="3">
        <v>79.52</v>
      </c>
      <c r="P6892" s="3">
        <v>25.98</v>
      </c>
      <c r="Q6892" s="3">
        <v>5.37</v>
      </c>
      <c r="R6892" s="5" t="s">
        <v>2108</v>
      </c>
      <c r="S6892" s="5" t="s">
        <v>3504</v>
      </c>
      <c r="T6892" s="5" t="str">
        <f t="shared" si="643"/>
        <v>Adam Hart</v>
      </c>
      <c r="U6892" t="s">
        <v>3490</v>
      </c>
      <c r="V6892" s="5" t="s">
        <v>47</v>
      </c>
      <c r="W6892" s="5" t="s">
        <v>28</v>
      </c>
      <c r="X6892" s="5" t="s">
        <v>38</v>
      </c>
      <c r="Y6892" s="5" t="s">
        <v>250</v>
      </c>
      <c r="Z6892" s="5" t="s">
        <v>56</v>
      </c>
      <c r="AA6892" s="4">
        <v>0.5</v>
      </c>
      <c r="AB6892" s="1">
        <v>41094</v>
      </c>
      <c r="AC6892" s="1">
        <v>21584</v>
      </c>
      <c r="AD6892">
        <f t="shared" si="644"/>
        <v>2</v>
      </c>
      <c r="AE6892">
        <f t="shared" ca="1" si="645"/>
        <v>65</v>
      </c>
      <c r="AF6892" t="str">
        <f t="shared" ca="1" si="646"/>
        <v>Over 65</v>
      </c>
      <c r="AG6892" s="3">
        <f t="shared" si="647"/>
        <v>1.5667206</v>
      </c>
      <c r="AH6892" t="str">
        <f>_xlfn.IFNA(VLOOKUP(Sales_Transactions[[#This Row],[Order ID]],Returned_Items[#All],2,FALSE),"Not Returned")</f>
        <v>Not Returned</v>
      </c>
    </row>
    <row r="6893" spans="1:34" x14ac:dyDescent="0.25">
      <c r="A6893">
        <v>23297</v>
      </c>
      <c r="C6893" t="s">
        <v>2049</v>
      </c>
      <c r="D6893" s="2" t="str">
        <f>TEXT(MID(Sales_Transactions[[#This Row],[Order Date]],2,5),"d/m/yyy")</f>
        <v>2/7/2012</v>
      </c>
      <c r="E6893" s="2" t="str">
        <f>TEXT(MID(Sales_Transactions[[#This Row],[Order Date]],2,5),"d")</f>
        <v>2</v>
      </c>
      <c r="F6893" s="2" t="str">
        <f>TEXT(MID(Sales_Transactions[[#This Row],[Order Date]],2,5),"m")</f>
        <v>7</v>
      </c>
      <c r="G6893" s="2" t="str">
        <f>TEXT(MID(Sales_Transactions[[#This Row],[Order Date]],2,5),"yyy")</f>
        <v>2012</v>
      </c>
      <c r="H6893" s="2" t="str">
        <f>TEXT(MID(Sales_Transactions[[#This Row],[Order Date]],2,5),"yyy/m")</f>
        <v>2012/7</v>
      </c>
      <c r="I6893" t="s">
        <v>101</v>
      </c>
      <c r="J6893">
        <f t="shared" si="642"/>
        <v>1</v>
      </c>
      <c r="K6893" s="2">
        <v>34</v>
      </c>
      <c r="L6893" s="3">
        <v>5208.78</v>
      </c>
      <c r="M6893" s="4">
        <v>0.05</v>
      </c>
      <c r="N6893" s="5" t="s">
        <v>23</v>
      </c>
      <c r="O6893" s="3">
        <v>1547.78</v>
      </c>
      <c r="P6893" s="3">
        <v>155.06</v>
      </c>
      <c r="Q6893" s="3">
        <v>7.07</v>
      </c>
      <c r="R6893" s="5" t="s">
        <v>2108</v>
      </c>
      <c r="S6893" s="5" t="s">
        <v>3504</v>
      </c>
      <c r="T6893" s="5" t="str">
        <f t="shared" si="643"/>
        <v>Adam Hart</v>
      </c>
      <c r="U6893" t="s">
        <v>3490</v>
      </c>
      <c r="V6893" s="5" t="s">
        <v>47</v>
      </c>
      <c r="W6893" s="5" t="s">
        <v>28</v>
      </c>
      <c r="X6893" s="5" t="s">
        <v>29</v>
      </c>
      <c r="Y6893" s="5" t="s">
        <v>839</v>
      </c>
      <c r="Z6893" s="5" t="s">
        <v>43</v>
      </c>
      <c r="AA6893" s="4">
        <v>0.59</v>
      </c>
      <c r="AB6893" s="1">
        <v>41094</v>
      </c>
      <c r="AC6893" s="1">
        <v>21865</v>
      </c>
      <c r="AD6893">
        <f t="shared" si="644"/>
        <v>2</v>
      </c>
      <c r="AE6893">
        <f t="shared" ca="1" si="645"/>
        <v>64</v>
      </c>
      <c r="AF6893" t="str">
        <f t="shared" ca="1" si="646"/>
        <v>18-64</v>
      </c>
      <c r="AG6893" s="3">
        <f t="shared" si="647"/>
        <v>4.7662491176470585</v>
      </c>
      <c r="AH6893" t="str">
        <f>_xlfn.IFNA(VLOOKUP(Sales_Transactions[[#This Row],[Order ID]],Returned_Items[#All],2,FALSE),"Not Returned")</f>
        <v>Not Returned</v>
      </c>
    </row>
    <row r="6894" spans="1:34" x14ac:dyDescent="0.25">
      <c r="A6894">
        <v>23301</v>
      </c>
      <c r="C6894" t="s">
        <v>2858</v>
      </c>
      <c r="D6894" s="2" t="str">
        <f>TEXT(MID(Sales_Transactions[[#This Row],[Order Date]],2,5),"d/m/yyy")</f>
        <v>18/4/2011</v>
      </c>
      <c r="E6894" s="2" t="str">
        <f>TEXT(MID(Sales_Transactions[[#This Row],[Order Date]],2,5),"d")</f>
        <v>18</v>
      </c>
      <c r="F6894" s="2" t="str">
        <f>TEXT(MID(Sales_Transactions[[#This Row],[Order Date]],2,5),"m")</f>
        <v>4</v>
      </c>
      <c r="G6894" s="2" t="str">
        <f>TEXT(MID(Sales_Transactions[[#This Row],[Order Date]],2,5),"yyy")</f>
        <v>2011</v>
      </c>
      <c r="H6894" s="2" t="str">
        <f>TEXT(MID(Sales_Transactions[[#This Row],[Order Date]],2,5),"yyy/m")</f>
        <v>2011/4</v>
      </c>
      <c r="I6894" t="s">
        <v>33</v>
      </c>
      <c r="J6894">
        <f t="shared" si="642"/>
        <v>4</v>
      </c>
      <c r="K6894" s="2">
        <v>4</v>
      </c>
      <c r="L6894" s="3">
        <v>28.46</v>
      </c>
      <c r="M6894" s="4">
        <v>0.02</v>
      </c>
      <c r="N6894" s="5" t="s">
        <v>23</v>
      </c>
      <c r="O6894" s="3">
        <v>-27.13</v>
      </c>
      <c r="P6894" s="3">
        <v>5.98</v>
      </c>
      <c r="Q6894" s="3">
        <v>3.85</v>
      </c>
      <c r="R6894" s="5" t="s">
        <v>2108</v>
      </c>
      <c r="S6894" s="5" t="s">
        <v>3504</v>
      </c>
      <c r="T6894" s="5" t="str">
        <f t="shared" si="643"/>
        <v>Adam Hart</v>
      </c>
      <c r="U6894" t="s">
        <v>3490</v>
      </c>
      <c r="V6894" s="5" t="s">
        <v>47</v>
      </c>
      <c r="W6894" s="5" t="s">
        <v>48</v>
      </c>
      <c r="X6894" s="5" t="s">
        <v>87</v>
      </c>
      <c r="Y6894" s="5" t="s">
        <v>3018</v>
      </c>
      <c r="Z6894" s="5" t="s">
        <v>60</v>
      </c>
      <c r="AA6894" s="4">
        <v>0.68</v>
      </c>
      <c r="AB6894" s="1">
        <v>40653</v>
      </c>
      <c r="AC6894" s="1">
        <v>21729</v>
      </c>
      <c r="AD6894">
        <f t="shared" si="644"/>
        <v>2</v>
      </c>
      <c r="AE6894">
        <f t="shared" ca="1" si="645"/>
        <v>65</v>
      </c>
      <c r="AF6894" t="str">
        <f t="shared" ca="1" si="646"/>
        <v>Over 65</v>
      </c>
      <c r="AG6894" s="3">
        <f t="shared" si="647"/>
        <v>2.457201</v>
      </c>
      <c r="AH6894" t="str">
        <f>_xlfn.IFNA(VLOOKUP(Sales_Transactions[[#This Row],[Order ID]],Returned_Items[#All],2,FALSE),"Not Returned")</f>
        <v>Not Returned</v>
      </c>
    </row>
    <row r="6895" spans="1:34" x14ac:dyDescent="0.25">
      <c r="A6895">
        <v>23301</v>
      </c>
      <c r="C6895" t="s">
        <v>2858</v>
      </c>
      <c r="D6895" s="2" t="str">
        <f>TEXT(MID(Sales_Transactions[[#This Row],[Order Date]],2,5),"d/m/yyy")</f>
        <v>18/4/2011</v>
      </c>
      <c r="E6895" s="2" t="str">
        <f>TEXT(MID(Sales_Transactions[[#This Row],[Order Date]],2,5),"d")</f>
        <v>18</v>
      </c>
      <c r="F6895" s="2" t="str">
        <f>TEXT(MID(Sales_Transactions[[#This Row],[Order Date]],2,5),"m")</f>
        <v>4</v>
      </c>
      <c r="G6895" s="2" t="str">
        <f>TEXT(MID(Sales_Transactions[[#This Row],[Order Date]],2,5),"yyy")</f>
        <v>2011</v>
      </c>
      <c r="H6895" s="2" t="str">
        <f>TEXT(MID(Sales_Transactions[[#This Row],[Order Date]],2,5),"yyy/m")</f>
        <v>2011/4</v>
      </c>
      <c r="I6895" t="s">
        <v>33</v>
      </c>
      <c r="J6895">
        <f t="shared" si="642"/>
        <v>4</v>
      </c>
      <c r="K6895" s="2">
        <v>3</v>
      </c>
      <c r="L6895" s="3">
        <v>23.44</v>
      </c>
      <c r="M6895" s="4">
        <v>0.05</v>
      </c>
      <c r="N6895" s="5" t="s">
        <v>23</v>
      </c>
      <c r="O6895" s="3">
        <v>-10.58</v>
      </c>
      <c r="P6895" s="3">
        <v>5.98</v>
      </c>
      <c r="Q6895" s="3">
        <v>5.2</v>
      </c>
      <c r="R6895" s="5" t="s">
        <v>2108</v>
      </c>
      <c r="S6895" s="5" t="s">
        <v>3504</v>
      </c>
      <c r="T6895" s="5" t="str">
        <f t="shared" si="643"/>
        <v>Adam Hart</v>
      </c>
      <c r="U6895" t="s">
        <v>3490</v>
      </c>
      <c r="V6895" s="5" t="s">
        <v>47</v>
      </c>
      <c r="W6895" s="5" t="s">
        <v>28</v>
      </c>
      <c r="X6895" s="5" t="s">
        <v>75</v>
      </c>
      <c r="Y6895" s="5" t="s">
        <v>1005</v>
      </c>
      <c r="Z6895" s="5" t="s">
        <v>43</v>
      </c>
      <c r="AA6895" s="4">
        <v>0.36</v>
      </c>
      <c r="AB6895" s="1">
        <v>40653</v>
      </c>
      <c r="AC6895" s="1">
        <v>21818</v>
      </c>
      <c r="AD6895">
        <f t="shared" si="644"/>
        <v>2</v>
      </c>
      <c r="AE6895">
        <f t="shared" ca="1" si="645"/>
        <v>64</v>
      </c>
      <c r="AF6895" t="str">
        <f t="shared" ca="1" si="646"/>
        <v>18-64</v>
      </c>
      <c r="AG6895" s="3">
        <f t="shared" si="647"/>
        <v>3.7256700000000005</v>
      </c>
      <c r="AH6895" t="str">
        <f>_xlfn.IFNA(VLOOKUP(Sales_Transactions[[#This Row],[Order ID]],Returned_Items[#All],2,FALSE),"Not Returned")</f>
        <v>Not Returned</v>
      </c>
    </row>
    <row r="6896" spans="1:34" x14ac:dyDescent="0.25">
      <c r="A6896">
        <v>23329</v>
      </c>
      <c r="C6896" t="s">
        <v>3014</v>
      </c>
      <c r="D6896" s="2" t="str">
        <f>TEXT(MID(Sales_Transactions[[#This Row],[Order Date]],2,5),"d/m/yyy")</f>
        <v>26/12/2010</v>
      </c>
      <c r="E6896" s="2" t="str">
        <f>TEXT(MID(Sales_Transactions[[#This Row],[Order Date]],2,5),"d")</f>
        <v>26</v>
      </c>
      <c r="F6896" s="2" t="str">
        <f>TEXT(MID(Sales_Transactions[[#This Row],[Order Date]],2,5),"m")</f>
        <v>12</v>
      </c>
      <c r="G6896" s="2" t="str">
        <f>TEXT(MID(Sales_Transactions[[#This Row],[Order Date]],2,5),"yyy")</f>
        <v>2010</v>
      </c>
      <c r="H6896" s="2" t="str">
        <f>TEXT(MID(Sales_Transactions[[#This Row],[Order Date]],2,5),"yyy/m")</f>
        <v>2010/12</v>
      </c>
      <c r="I6896" t="s">
        <v>22</v>
      </c>
      <c r="J6896">
        <f t="shared" si="642"/>
        <v>2</v>
      </c>
      <c r="K6896" s="2">
        <v>4</v>
      </c>
      <c r="L6896" s="3">
        <v>31.118500000000001</v>
      </c>
      <c r="M6896" s="4">
        <v>0.05</v>
      </c>
      <c r="N6896" s="5" t="s">
        <v>23</v>
      </c>
      <c r="O6896" s="3">
        <v>-46.9</v>
      </c>
      <c r="P6896" s="3">
        <v>7.99</v>
      </c>
      <c r="Q6896" s="3">
        <v>5.03</v>
      </c>
      <c r="R6896" s="5" t="s">
        <v>3537</v>
      </c>
      <c r="S6896" s="5" t="s">
        <v>3538</v>
      </c>
      <c r="T6896" s="5" t="str">
        <f t="shared" si="643"/>
        <v>Maris LaWare</v>
      </c>
      <c r="U6896" t="s">
        <v>3490</v>
      </c>
      <c r="V6896" s="5" t="s">
        <v>74</v>
      </c>
      <c r="W6896" s="5" t="s">
        <v>48</v>
      </c>
      <c r="X6896" s="5" t="s">
        <v>49</v>
      </c>
      <c r="Y6896" s="5" t="s">
        <v>204</v>
      </c>
      <c r="Z6896" s="5" t="s">
        <v>56</v>
      </c>
      <c r="AA6896" s="4">
        <v>0.6</v>
      </c>
      <c r="AB6896" s="1">
        <v>40562</v>
      </c>
      <c r="AC6896" s="1">
        <v>21814</v>
      </c>
      <c r="AD6896">
        <f t="shared" si="644"/>
        <v>24</v>
      </c>
      <c r="AE6896">
        <f t="shared" ca="1" si="645"/>
        <v>64</v>
      </c>
      <c r="AF6896" t="str">
        <f t="shared" ca="1" si="646"/>
        <v>18-64</v>
      </c>
      <c r="AG6896" s="3">
        <f t="shared" si="647"/>
        <v>3.25400125</v>
      </c>
      <c r="AH6896" t="str">
        <f>_xlfn.IFNA(VLOOKUP(Sales_Transactions[[#This Row],[Order ID]],Returned_Items[#All],2,FALSE),"Not Returned")</f>
        <v>Not Returned</v>
      </c>
    </row>
    <row r="6897" spans="1:34" x14ac:dyDescent="0.25">
      <c r="A6897">
        <v>23329</v>
      </c>
      <c r="C6897" t="s">
        <v>3014</v>
      </c>
      <c r="D6897" s="2" t="str">
        <f>TEXT(MID(Sales_Transactions[[#This Row],[Order Date]],2,5),"d/m/yyy")</f>
        <v>26/12/2010</v>
      </c>
      <c r="E6897" s="2" t="str">
        <f>TEXT(MID(Sales_Transactions[[#This Row],[Order Date]],2,5),"d")</f>
        <v>26</v>
      </c>
      <c r="F6897" s="2" t="str">
        <f>TEXT(MID(Sales_Transactions[[#This Row],[Order Date]],2,5),"m")</f>
        <v>12</v>
      </c>
      <c r="G6897" s="2" t="str">
        <f>TEXT(MID(Sales_Transactions[[#This Row],[Order Date]],2,5),"yyy")</f>
        <v>2010</v>
      </c>
      <c r="H6897" s="2" t="str">
        <f>TEXT(MID(Sales_Transactions[[#This Row],[Order Date]],2,5),"yyy/m")</f>
        <v>2010/12</v>
      </c>
      <c r="I6897" t="s">
        <v>22</v>
      </c>
      <c r="J6897">
        <f t="shared" si="642"/>
        <v>2</v>
      </c>
      <c r="K6897" s="2">
        <v>47</v>
      </c>
      <c r="L6897" s="3">
        <v>4829.4534999999996</v>
      </c>
      <c r="M6897" s="4">
        <v>0.05</v>
      </c>
      <c r="N6897" s="5" t="s">
        <v>23</v>
      </c>
      <c r="O6897" s="3">
        <v>1235.1500000000001</v>
      </c>
      <c r="P6897" s="3">
        <v>125.99</v>
      </c>
      <c r="Q6897" s="3">
        <v>8.99</v>
      </c>
      <c r="R6897" s="5" t="s">
        <v>3537</v>
      </c>
      <c r="S6897" s="5" t="s">
        <v>3538</v>
      </c>
      <c r="T6897" s="5" t="str">
        <f t="shared" si="643"/>
        <v>Maris LaWare</v>
      </c>
      <c r="U6897" t="s">
        <v>3490</v>
      </c>
      <c r="V6897" s="5" t="s">
        <v>74</v>
      </c>
      <c r="W6897" s="5" t="s">
        <v>48</v>
      </c>
      <c r="X6897" s="5" t="s">
        <v>49</v>
      </c>
      <c r="Y6897" s="5" t="s">
        <v>1384</v>
      </c>
      <c r="Z6897" s="5" t="s">
        <v>43</v>
      </c>
      <c r="AA6897" s="4">
        <v>0.55000000000000004</v>
      </c>
      <c r="AB6897" s="1">
        <v>40542</v>
      </c>
      <c r="AC6897" s="1">
        <v>21223</v>
      </c>
      <c r="AD6897">
        <f t="shared" si="644"/>
        <v>4</v>
      </c>
      <c r="AE6897">
        <f t="shared" ca="1" si="645"/>
        <v>66</v>
      </c>
      <c r="AF6897" t="str">
        <f t="shared" ca="1" si="646"/>
        <v>Over 65</v>
      </c>
      <c r="AG6897" s="3">
        <f t="shared" si="647"/>
        <v>2.8705745744680851</v>
      </c>
      <c r="AH6897" t="str">
        <f>_xlfn.IFNA(VLOOKUP(Sales_Transactions[[#This Row],[Order ID]],Returned_Items[#All],2,FALSE),"Not Returned")</f>
        <v>Not Returned</v>
      </c>
    </row>
    <row r="6898" spans="1:34" x14ac:dyDescent="0.25">
      <c r="A6898">
        <v>23366</v>
      </c>
      <c r="C6898" t="s">
        <v>2490</v>
      </c>
      <c r="D6898" s="2" t="str">
        <f>TEXT(MID(Sales_Transactions[[#This Row],[Order Date]],2,5),"d/m/yyy")</f>
        <v>19/11/2010</v>
      </c>
      <c r="E6898" s="2" t="str">
        <f>TEXT(MID(Sales_Transactions[[#This Row],[Order Date]],2,5),"d")</f>
        <v>19</v>
      </c>
      <c r="F6898" s="2" t="str">
        <f>TEXT(MID(Sales_Transactions[[#This Row],[Order Date]],2,5),"m")</f>
        <v>11</v>
      </c>
      <c r="G6898" s="2" t="str">
        <f>TEXT(MID(Sales_Transactions[[#This Row],[Order Date]],2,5),"yyy")</f>
        <v>2010</v>
      </c>
      <c r="H6898" s="2" t="str">
        <f>TEXT(MID(Sales_Transactions[[#This Row],[Order Date]],2,5),"yyy/m")</f>
        <v>2010/11</v>
      </c>
      <c r="I6898" t="s">
        <v>52</v>
      </c>
      <c r="J6898">
        <f t="shared" si="642"/>
        <v>1</v>
      </c>
      <c r="K6898" s="2">
        <v>12</v>
      </c>
      <c r="L6898" s="3">
        <v>136.1</v>
      </c>
      <c r="M6898" s="4">
        <v>0.06</v>
      </c>
      <c r="N6898" s="5" t="s">
        <v>23</v>
      </c>
      <c r="O6898" s="3">
        <v>-3.78</v>
      </c>
      <c r="P6898" s="3">
        <v>10.52</v>
      </c>
      <c r="Q6898" s="3">
        <v>7.94</v>
      </c>
      <c r="R6898" s="5" t="s">
        <v>3526</v>
      </c>
      <c r="S6898" s="5" t="s">
        <v>3527</v>
      </c>
      <c r="T6898" s="5" t="str">
        <f t="shared" si="643"/>
        <v>Tim Taslimi</v>
      </c>
      <c r="U6898" t="s">
        <v>3490</v>
      </c>
      <c r="V6898" s="5" t="s">
        <v>47</v>
      </c>
      <c r="W6898" s="5" t="s">
        <v>57</v>
      </c>
      <c r="X6898" s="5" t="s">
        <v>58</v>
      </c>
      <c r="Y6898" s="5" t="s">
        <v>1620</v>
      </c>
      <c r="Z6898" s="5" t="s">
        <v>60</v>
      </c>
      <c r="AA6898" s="4">
        <v>0.52</v>
      </c>
      <c r="AB6898" s="1">
        <v>40503</v>
      </c>
      <c r="AC6898" s="1">
        <v>21497</v>
      </c>
      <c r="AD6898">
        <f t="shared" si="644"/>
        <v>2</v>
      </c>
      <c r="AE6898">
        <f t="shared" ca="1" si="645"/>
        <v>65</v>
      </c>
      <c r="AF6898" t="str">
        <f t="shared" ca="1" si="646"/>
        <v>Over 65</v>
      </c>
      <c r="AG6898" s="3">
        <f t="shared" si="647"/>
        <v>1.5378073333333333</v>
      </c>
      <c r="AH6898" t="str">
        <f>_xlfn.IFNA(VLOOKUP(Sales_Transactions[[#This Row],[Order ID]],Returned_Items[#All],2,FALSE),"Not Returned")</f>
        <v>Not Returned</v>
      </c>
    </row>
    <row r="6899" spans="1:34" x14ac:dyDescent="0.25">
      <c r="A6899">
        <v>23366</v>
      </c>
      <c r="C6899" t="s">
        <v>2490</v>
      </c>
      <c r="D6899" s="2" t="str">
        <f>TEXT(MID(Sales_Transactions[[#This Row],[Order Date]],2,5),"d/m/yyy")</f>
        <v>19/11/2010</v>
      </c>
      <c r="E6899" s="2" t="str">
        <f>TEXT(MID(Sales_Transactions[[#This Row],[Order Date]],2,5),"d")</f>
        <v>19</v>
      </c>
      <c r="F6899" s="2" t="str">
        <f>TEXT(MID(Sales_Transactions[[#This Row],[Order Date]],2,5),"m")</f>
        <v>11</v>
      </c>
      <c r="G6899" s="2" t="str">
        <f>TEXT(MID(Sales_Transactions[[#This Row],[Order Date]],2,5),"yyy")</f>
        <v>2010</v>
      </c>
      <c r="H6899" s="2" t="str">
        <f>TEXT(MID(Sales_Transactions[[#This Row],[Order Date]],2,5),"yyy/m")</f>
        <v>2010/11</v>
      </c>
      <c r="I6899" t="s">
        <v>52</v>
      </c>
      <c r="J6899">
        <f t="shared" si="642"/>
        <v>1</v>
      </c>
      <c r="K6899" s="2">
        <v>5</v>
      </c>
      <c r="L6899" s="3">
        <v>297.85000000000002</v>
      </c>
      <c r="M6899" s="4">
        <v>0.04</v>
      </c>
      <c r="N6899" s="5" t="s">
        <v>23</v>
      </c>
      <c r="O6899" s="3">
        <v>-69.89</v>
      </c>
      <c r="P6899" s="3">
        <v>54.1</v>
      </c>
      <c r="Q6899" s="3">
        <v>19.989999999999998</v>
      </c>
      <c r="R6899" s="5" t="s">
        <v>3526</v>
      </c>
      <c r="S6899" s="5" t="s">
        <v>3527</v>
      </c>
      <c r="T6899" s="5" t="str">
        <f t="shared" si="643"/>
        <v>Tim Taslimi</v>
      </c>
      <c r="U6899" t="s">
        <v>3490</v>
      </c>
      <c r="V6899" s="5" t="s">
        <v>47</v>
      </c>
      <c r="W6899" s="5" t="s">
        <v>28</v>
      </c>
      <c r="X6899" s="5" t="s">
        <v>29</v>
      </c>
      <c r="Y6899" s="5" t="s">
        <v>3448</v>
      </c>
      <c r="Z6899" s="5" t="s">
        <v>43</v>
      </c>
      <c r="AA6899" s="4">
        <v>0.59</v>
      </c>
      <c r="AB6899" s="1">
        <v>40501</v>
      </c>
      <c r="AC6899" s="1">
        <v>15464</v>
      </c>
      <c r="AD6899">
        <f t="shared" si="644"/>
        <v>0</v>
      </c>
      <c r="AE6899">
        <f t="shared" ca="1" si="645"/>
        <v>82</v>
      </c>
      <c r="AF6899" t="str">
        <f t="shared" ca="1" si="646"/>
        <v>Over 65</v>
      </c>
      <c r="AG6899" s="3">
        <f t="shared" si="647"/>
        <v>14.813672</v>
      </c>
      <c r="AH6899" t="str">
        <f>_xlfn.IFNA(VLOOKUP(Sales_Transactions[[#This Row],[Order ID]],Returned_Items[#All],2,FALSE),"Not Returned")</f>
        <v>Not Returned</v>
      </c>
    </row>
    <row r="6900" spans="1:34" x14ac:dyDescent="0.25">
      <c r="A6900">
        <v>23395</v>
      </c>
      <c r="C6900" t="s">
        <v>2140</v>
      </c>
      <c r="D6900" s="2" t="str">
        <f>TEXT(MID(Sales_Transactions[[#This Row],[Order Date]],2,5),"d/m/yyy")</f>
        <v>27/10/2012</v>
      </c>
      <c r="E6900" s="2" t="str">
        <f>TEXT(MID(Sales_Transactions[[#This Row],[Order Date]],2,5),"d")</f>
        <v>27</v>
      </c>
      <c r="F6900" s="2" t="str">
        <f>TEXT(MID(Sales_Transactions[[#This Row],[Order Date]],2,5),"m")</f>
        <v>10</v>
      </c>
      <c r="G6900" s="2" t="str">
        <f>TEXT(MID(Sales_Transactions[[#This Row],[Order Date]],2,5),"yyy")</f>
        <v>2012</v>
      </c>
      <c r="H6900" s="2" t="str">
        <f>TEXT(MID(Sales_Transactions[[#This Row],[Order Date]],2,5),"yyy/m")</f>
        <v>2012/10</v>
      </c>
      <c r="I6900" t="s">
        <v>78</v>
      </c>
      <c r="J6900">
        <f t="shared" si="642"/>
        <v>3</v>
      </c>
      <c r="K6900" s="2">
        <v>31</v>
      </c>
      <c r="L6900" s="3">
        <v>1296.46</v>
      </c>
      <c r="M6900" s="4">
        <v>0.01</v>
      </c>
      <c r="N6900" s="5" t="s">
        <v>23</v>
      </c>
      <c r="O6900" s="3">
        <v>376.47</v>
      </c>
      <c r="P6900" s="3">
        <v>39.479999999999997</v>
      </c>
      <c r="Q6900" s="3">
        <v>1.99</v>
      </c>
      <c r="R6900" s="5" t="s">
        <v>2013</v>
      </c>
      <c r="S6900" s="5" t="s">
        <v>2444</v>
      </c>
      <c r="T6900" s="5" t="str">
        <f t="shared" si="643"/>
        <v>Janet Martin</v>
      </c>
      <c r="U6900" t="s">
        <v>3490</v>
      </c>
      <c r="V6900" s="5" t="s">
        <v>47</v>
      </c>
      <c r="W6900" s="5" t="s">
        <v>48</v>
      </c>
      <c r="X6900" s="5" t="s">
        <v>87</v>
      </c>
      <c r="Y6900" s="5" t="s">
        <v>241</v>
      </c>
      <c r="Z6900" s="5" t="s">
        <v>60</v>
      </c>
      <c r="AA6900" s="4">
        <v>0.54</v>
      </c>
      <c r="AB6900" s="1">
        <v>41211</v>
      </c>
      <c r="AC6900" s="1">
        <v>16243</v>
      </c>
      <c r="AD6900">
        <f t="shared" si="644"/>
        <v>2</v>
      </c>
      <c r="AE6900">
        <f t="shared" ca="1" si="645"/>
        <v>80</v>
      </c>
      <c r="AF6900" t="str">
        <f t="shared" ca="1" si="646"/>
        <v>Over 65</v>
      </c>
      <c r="AG6900" s="3">
        <f t="shared" si="647"/>
        <v>1.3376145806451611</v>
      </c>
      <c r="AH6900" t="str">
        <f>_xlfn.IFNA(VLOOKUP(Sales_Transactions[[#This Row],[Order ID]],Returned_Items[#All],2,FALSE),"Not Returned")</f>
        <v>Not Returned</v>
      </c>
    </row>
    <row r="6901" spans="1:34" x14ac:dyDescent="0.25">
      <c r="A6901">
        <v>23488</v>
      </c>
      <c r="C6901" t="s">
        <v>480</v>
      </c>
      <c r="D6901" s="2" t="str">
        <f>TEXT(MID(Sales_Transactions[[#This Row],[Order Date]],2,5),"d/m/yyy")</f>
        <v>6/1/2009</v>
      </c>
      <c r="E6901" s="2" t="str">
        <f>TEXT(MID(Sales_Transactions[[#This Row],[Order Date]],2,5),"d")</f>
        <v>6</v>
      </c>
      <c r="F6901" s="2" t="str">
        <f>TEXT(MID(Sales_Transactions[[#This Row],[Order Date]],2,5),"m")</f>
        <v>1</v>
      </c>
      <c r="G6901" s="2" t="str">
        <f>TEXT(MID(Sales_Transactions[[#This Row],[Order Date]],2,5),"yyy")</f>
        <v>2009</v>
      </c>
      <c r="H6901" s="2" t="str">
        <f>TEXT(MID(Sales_Transactions[[#This Row],[Order Date]],2,5),"yyy/m")</f>
        <v>2009/1</v>
      </c>
      <c r="I6901" t="s">
        <v>33</v>
      </c>
      <c r="J6901">
        <f t="shared" si="642"/>
        <v>4</v>
      </c>
      <c r="K6901" s="2">
        <v>29</v>
      </c>
      <c r="L6901" s="3">
        <v>101.77</v>
      </c>
      <c r="M6901" s="4">
        <v>0.03</v>
      </c>
      <c r="N6901" s="5" t="s">
        <v>23</v>
      </c>
      <c r="O6901" s="3">
        <v>-73.19</v>
      </c>
      <c r="P6901" s="3">
        <v>3.28</v>
      </c>
      <c r="Q6901" s="3">
        <v>3.97</v>
      </c>
      <c r="R6901" s="5" t="s">
        <v>152</v>
      </c>
      <c r="S6901" s="5" t="s">
        <v>2781</v>
      </c>
      <c r="T6901" s="5" t="str">
        <f t="shared" si="643"/>
        <v>Julia Barnett</v>
      </c>
      <c r="U6901" t="s">
        <v>3490</v>
      </c>
      <c r="V6901" s="5" t="s">
        <v>74</v>
      </c>
      <c r="W6901" s="5" t="s">
        <v>28</v>
      </c>
      <c r="X6901" s="5" t="s">
        <v>124</v>
      </c>
      <c r="Y6901" s="5" t="s">
        <v>959</v>
      </c>
      <c r="Z6901" s="5" t="s">
        <v>84</v>
      </c>
      <c r="AA6901" s="4">
        <v>0.56000000000000005</v>
      </c>
      <c r="AB6901" s="1">
        <v>39821</v>
      </c>
      <c r="AC6901" s="1">
        <v>16537</v>
      </c>
      <c r="AD6901">
        <f t="shared" si="644"/>
        <v>2</v>
      </c>
      <c r="AE6901">
        <f t="shared" ca="1" si="645"/>
        <v>79</v>
      </c>
      <c r="AF6901" t="str">
        <f t="shared" ca="1" si="646"/>
        <v>Over 65</v>
      </c>
      <c r="AG6901" s="3">
        <f t="shared" si="647"/>
        <v>0.24996606896551724</v>
      </c>
      <c r="AH6901" t="str">
        <f>_xlfn.IFNA(VLOOKUP(Sales_Transactions[[#This Row],[Order ID]],Returned_Items[#All],2,FALSE),"Not Returned")</f>
        <v>Returned</v>
      </c>
    </row>
    <row r="6902" spans="1:34" x14ac:dyDescent="0.25">
      <c r="A6902">
        <v>23555</v>
      </c>
      <c r="C6902" t="s">
        <v>1297</v>
      </c>
      <c r="D6902" s="2" t="str">
        <f>TEXT(MID(Sales_Transactions[[#This Row],[Order Date]],2,5),"d/m/yyy")</f>
        <v>11/12/2012</v>
      </c>
      <c r="E6902" s="2" t="str">
        <f>TEXT(MID(Sales_Transactions[[#This Row],[Order Date]],2,5),"d")</f>
        <v>11</v>
      </c>
      <c r="F6902" s="2" t="str">
        <f>TEXT(MID(Sales_Transactions[[#This Row],[Order Date]],2,5),"m")</f>
        <v>12</v>
      </c>
      <c r="G6902" s="2" t="str">
        <f>TEXT(MID(Sales_Transactions[[#This Row],[Order Date]],2,5),"yyy")</f>
        <v>2012</v>
      </c>
      <c r="H6902" s="2" t="str">
        <f>TEXT(MID(Sales_Transactions[[#This Row],[Order Date]],2,5),"yyy/m")</f>
        <v>2012/12</v>
      </c>
      <c r="I6902" t="s">
        <v>33</v>
      </c>
      <c r="J6902">
        <f t="shared" si="642"/>
        <v>4</v>
      </c>
      <c r="K6902" s="2">
        <v>29</v>
      </c>
      <c r="L6902" s="3">
        <v>104.7</v>
      </c>
      <c r="M6902" s="4">
        <v>0.09</v>
      </c>
      <c r="N6902" s="5" t="s">
        <v>23</v>
      </c>
      <c r="O6902" s="3">
        <v>42.16</v>
      </c>
      <c r="P6902" s="3">
        <v>3.69</v>
      </c>
      <c r="Q6902" s="3">
        <v>0.5</v>
      </c>
      <c r="R6902" s="5" t="s">
        <v>2108</v>
      </c>
      <c r="S6902" s="5" t="s">
        <v>3504</v>
      </c>
      <c r="T6902" s="5" t="str">
        <f t="shared" si="643"/>
        <v>Adam Hart</v>
      </c>
      <c r="U6902" t="s">
        <v>3490</v>
      </c>
      <c r="V6902" s="5" t="s">
        <v>47</v>
      </c>
      <c r="W6902" s="5" t="s">
        <v>28</v>
      </c>
      <c r="X6902" s="5" t="s">
        <v>115</v>
      </c>
      <c r="Y6902" s="5" t="s">
        <v>116</v>
      </c>
      <c r="Z6902" s="5" t="s">
        <v>43</v>
      </c>
      <c r="AA6902" s="4">
        <v>0.38</v>
      </c>
      <c r="AB6902" s="1">
        <v>41255</v>
      </c>
      <c r="AC6902" s="1">
        <v>17020</v>
      </c>
      <c r="AD6902">
        <f t="shared" si="644"/>
        <v>1</v>
      </c>
      <c r="AE6902">
        <f t="shared" ca="1" si="645"/>
        <v>78</v>
      </c>
      <c r="AF6902" t="str">
        <f t="shared" ca="1" si="646"/>
        <v>Over 65</v>
      </c>
      <c r="AG6902" s="3">
        <f t="shared" si="647"/>
        <v>0.14436824137931034</v>
      </c>
      <c r="AH6902" t="str">
        <f>_xlfn.IFNA(VLOOKUP(Sales_Transactions[[#This Row],[Order ID]],Returned_Items[#All],2,FALSE),"Not Returned")</f>
        <v>Not Returned</v>
      </c>
    </row>
    <row r="6903" spans="1:34" x14ac:dyDescent="0.25">
      <c r="A6903">
        <v>23555</v>
      </c>
      <c r="C6903" t="s">
        <v>1297</v>
      </c>
      <c r="D6903" s="2" t="str">
        <f>TEXT(MID(Sales_Transactions[[#This Row],[Order Date]],2,5),"d/m/yyy")</f>
        <v>11/12/2012</v>
      </c>
      <c r="E6903" s="2" t="str">
        <f>TEXT(MID(Sales_Transactions[[#This Row],[Order Date]],2,5),"d")</f>
        <v>11</v>
      </c>
      <c r="F6903" s="2" t="str">
        <f>TEXT(MID(Sales_Transactions[[#This Row],[Order Date]],2,5),"m")</f>
        <v>12</v>
      </c>
      <c r="G6903" s="2" t="str">
        <f>TEXT(MID(Sales_Transactions[[#This Row],[Order Date]],2,5),"yyy")</f>
        <v>2012</v>
      </c>
      <c r="H6903" s="2" t="str">
        <f>TEXT(MID(Sales_Transactions[[#This Row],[Order Date]],2,5),"yyy/m")</f>
        <v>2012/12</v>
      </c>
      <c r="I6903" t="s">
        <v>33</v>
      </c>
      <c r="J6903">
        <f t="shared" si="642"/>
        <v>4</v>
      </c>
      <c r="K6903" s="2">
        <v>5</v>
      </c>
      <c r="L6903" s="3">
        <v>284.45249999999999</v>
      </c>
      <c r="M6903" s="4">
        <v>0.06</v>
      </c>
      <c r="N6903" s="5" t="s">
        <v>23</v>
      </c>
      <c r="O6903" s="3">
        <v>-254.78</v>
      </c>
      <c r="P6903" s="3">
        <v>65.989999999999995</v>
      </c>
      <c r="Q6903" s="3">
        <v>8.99</v>
      </c>
      <c r="R6903" s="5" t="s">
        <v>2108</v>
      </c>
      <c r="S6903" s="5" t="s">
        <v>3504</v>
      </c>
      <c r="T6903" s="5" t="str">
        <f t="shared" si="643"/>
        <v>Adam Hart</v>
      </c>
      <c r="U6903" t="s">
        <v>3490</v>
      </c>
      <c r="V6903" s="5" t="s">
        <v>47</v>
      </c>
      <c r="W6903" s="5" t="s">
        <v>48</v>
      </c>
      <c r="X6903" s="5" t="s">
        <v>49</v>
      </c>
      <c r="Y6903" s="5" t="s">
        <v>1007</v>
      </c>
      <c r="Z6903" s="5" t="s">
        <v>43</v>
      </c>
      <c r="AA6903" s="4">
        <v>0.57999999999999996</v>
      </c>
      <c r="AB6903" s="1">
        <v>41255</v>
      </c>
      <c r="AC6903" s="1">
        <v>16907</v>
      </c>
      <c r="AD6903">
        <f t="shared" si="644"/>
        <v>1</v>
      </c>
      <c r="AE6903">
        <f t="shared" ca="1" si="645"/>
        <v>78</v>
      </c>
      <c r="AF6903" t="str">
        <f t="shared" ca="1" si="646"/>
        <v>Over 65</v>
      </c>
      <c r="AG6903" s="3">
        <f t="shared" si="647"/>
        <v>14.9880812</v>
      </c>
      <c r="AH6903" t="str">
        <f>_xlfn.IFNA(VLOOKUP(Sales_Transactions[[#This Row],[Order ID]],Returned_Items[#All],2,FALSE),"Not Returned")</f>
        <v>Not Returned</v>
      </c>
    </row>
    <row r="6904" spans="1:34" x14ac:dyDescent="0.25">
      <c r="A6904">
        <v>23617</v>
      </c>
      <c r="C6904" t="s">
        <v>3376</v>
      </c>
      <c r="D6904" s="2" t="str">
        <f>TEXT(MID(Sales_Transactions[[#This Row],[Order Date]],2,5),"d/m/yyy")</f>
        <v>5/5/2011</v>
      </c>
      <c r="E6904" s="2" t="str">
        <f>TEXT(MID(Sales_Transactions[[#This Row],[Order Date]],2,5),"d")</f>
        <v>5</v>
      </c>
      <c r="F6904" s="2" t="str">
        <f>TEXT(MID(Sales_Transactions[[#This Row],[Order Date]],2,5),"m")</f>
        <v>5</v>
      </c>
      <c r="G6904" s="2" t="str">
        <f>TEXT(MID(Sales_Transactions[[#This Row],[Order Date]],2,5),"yyy")</f>
        <v>2011</v>
      </c>
      <c r="H6904" s="2" t="str">
        <f>TEXT(MID(Sales_Transactions[[#This Row],[Order Date]],2,5),"yyy/m")</f>
        <v>2011/5</v>
      </c>
      <c r="I6904" t="s">
        <v>52</v>
      </c>
      <c r="J6904">
        <f t="shared" si="642"/>
        <v>1</v>
      </c>
      <c r="K6904" s="2">
        <v>6</v>
      </c>
      <c r="L6904" s="3">
        <v>247.34</v>
      </c>
      <c r="M6904" s="4">
        <v>0.04</v>
      </c>
      <c r="N6904" s="5" t="s">
        <v>67</v>
      </c>
      <c r="O6904" s="3">
        <v>63.61</v>
      </c>
      <c r="P6904" s="3">
        <v>37.700000000000003</v>
      </c>
      <c r="Q6904" s="3">
        <v>2.99</v>
      </c>
      <c r="R6904" s="5" t="s">
        <v>2660</v>
      </c>
      <c r="S6904" s="5" t="s">
        <v>2661</v>
      </c>
      <c r="T6904" s="5" t="str">
        <f t="shared" si="643"/>
        <v>Christy Brittain</v>
      </c>
      <c r="U6904" t="s">
        <v>3490</v>
      </c>
      <c r="V6904" s="5" t="s">
        <v>37</v>
      </c>
      <c r="W6904" s="5" t="s">
        <v>28</v>
      </c>
      <c r="X6904" s="5" t="s">
        <v>41</v>
      </c>
      <c r="Y6904" s="5" t="s">
        <v>1666</v>
      </c>
      <c r="Z6904" s="5" t="s">
        <v>43</v>
      </c>
      <c r="AA6904" s="4">
        <v>0.35</v>
      </c>
      <c r="AB6904" s="1">
        <v>40670</v>
      </c>
      <c r="AC6904" s="1">
        <v>16865</v>
      </c>
      <c r="AD6904">
        <f t="shared" si="644"/>
        <v>2</v>
      </c>
      <c r="AE6904">
        <f t="shared" ca="1" si="645"/>
        <v>78</v>
      </c>
      <c r="AF6904" t="str">
        <f t="shared" ca="1" si="646"/>
        <v>Over 65</v>
      </c>
      <c r="AG6904" s="3">
        <f t="shared" si="647"/>
        <v>6.7791533333333343</v>
      </c>
      <c r="AH6904" t="str">
        <f>_xlfn.IFNA(VLOOKUP(Sales_Transactions[[#This Row],[Order ID]],Returned_Items[#All],2,FALSE),"Not Returned")</f>
        <v>Not Returned</v>
      </c>
    </row>
    <row r="6905" spans="1:34" x14ac:dyDescent="0.25">
      <c r="A6905">
        <v>23652</v>
      </c>
      <c r="C6905" t="s">
        <v>3539</v>
      </c>
      <c r="D6905" s="2" t="str">
        <f>TEXT(MID(Sales_Transactions[[#This Row],[Order Date]],2,5),"d/m/yyy")</f>
        <v>30/8/2009</v>
      </c>
      <c r="E6905" s="2" t="str">
        <f>TEXT(MID(Sales_Transactions[[#This Row],[Order Date]],2,5),"d")</f>
        <v>30</v>
      </c>
      <c r="F6905" s="2" t="str">
        <f>TEXT(MID(Sales_Transactions[[#This Row],[Order Date]],2,5),"m")</f>
        <v>8</v>
      </c>
      <c r="G6905" s="2" t="str">
        <f>TEXT(MID(Sales_Transactions[[#This Row],[Order Date]],2,5),"yyy")</f>
        <v>2009</v>
      </c>
      <c r="H6905" s="2" t="str">
        <f>TEXT(MID(Sales_Transactions[[#This Row],[Order Date]],2,5),"yyy/m")</f>
        <v>2009/8</v>
      </c>
      <c r="I6905" t="s">
        <v>52</v>
      </c>
      <c r="J6905">
        <f t="shared" si="642"/>
        <v>1</v>
      </c>
      <c r="K6905" s="2">
        <v>27</v>
      </c>
      <c r="L6905" s="3">
        <v>305.48</v>
      </c>
      <c r="M6905" s="4">
        <v>0.1</v>
      </c>
      <c r="N6905" s="5" t="s">
        <v>23</v>
      </c>
      <c r="O6905" s="3">
        <v>47.14</v>
      </c>
      <c r="P6905" s="3">
        <v>11.55</v>
      </c>
      <c r="Q6905" s="3">
        <v>2.36</v>
      </c>
      <c r="R6905" s="5" t="s">
        <v>2686</v>
      </c>
      <c r="S6905" s="5" t="s">
        <v>2687</v>
      </c>
      <c r="T6905" s="5" t="str">
        <f t="shared" si="643"/>
        <v>Sara Luxemburg</v>
      </c>
      <c r="U6905" t="s">
        <v>3490</v>
      </c>
      <c r="V6905" s="5" t="s">
        <v>27</v>
      </c>
      <c r="W6905" s="5" t="s">
        <v>28</v>
      </c>
      <c r="X6905" s="5" t="s">
        <v>124</v>
      </c>
      <c r="Y6905" s="5" t="s">
        <v>1746</v>
      </c>
      <c r="Z6905" s="5" t="s">
        <v>84</v>
      </c>
      <c r="AA6905" s="4">
        <v>0.55000000000000004</v>
      </c>
      <c r="AB6905" s="1">
        <v>40055</v>
      </c>
      <c r="AC6905" s="1">
        <v>16845</v>
      </c>
      <c r="AD6905">
        <f t="shared" si="644"/>
        <v>0</v>
      </c>
      <c r="AE6905">
        <f t="shared" ca="1" si="645"/>
        <v>78</v>
      </c>
      <c r="AF6905" t="str">
        <f t="shared" ca="1" si="646"/>
        <v>Over 65</v>
      </c>
      <c r="AG6905" s="3">
        <f t="shared" si="647"/>
        <v>0.51475740740740739</v>
      </c>
      <c r="AH6905" t="str">
        <f>_xlfn.IFNA(VLOOKUP(Sales_Transactions[[#This Row],[Order ID]],Returned_Items[#All],2,FALSE),"Not Returned")</f>
        <v>Not Returned</v>
      </c>
    </row>
    <row r="6906" spans="1:34" x14ac:dyDescent="0.25">
      <c r="A6906">
        <v>23680</v>
      </c>
      <c r="C6906" t="s">
        <v>1997</v>
      </c>
      <c r="D6906" s="2" t="str">
        <f>TEXT(MID(Sales_Transactions[[#This Row],[Order Date]],2,5),"d/m/yyy")</f>
        <v>6/11/2010</v>
      </c>
      <c r="E6906" s="2" t="str">
        <f>TEXT(MID(Sales_Transactions[[#This Row],[Order Date]],2,5),"d")</f>
        <v>6</v>
      </c>
      <c r="F6906" s="2" t="str">
        <f>TEXT(MID(Sales_Transactions[[#This Row],[Order Date]],2,5),"m")</f>
        <v>11</v>
      </c>
      <c r="G6906" s="2" t="str">
        <f>TEXT(MID(Sales_Transactions[[#This Row],[Order Date]],2,5),"yyy")</f>
        <v>2010</v>
      </c>
      <c r="H6906" s="2" t="str">
        <f>TEXT(MID(Sales_Transactions[[#This Row],[Order Date]],2,5),"yyy/m")</f>
        <v>2010/11</v>
      </c>
      <c r="I6906" t="s">
        <v>52</v>
      </c>
      <c r="J6906">
        <f t="shared" si="642"/>
        <v>1</v>
      </c>
      <c r="K6906" s="2">
        <v>8</v>
      </c>
      <c r="L6906" s="3">
        <v>2029.4960000000001</v>
      </c>
      <c r="M6906" s="4">
        <v>0.1</v>
      </c>
      <c r="N6906" s="5" t="s">
        <v>34</v>
      </c>
      <c r="O6906" s="3">
        <v>251.64</v>
      </c>
      <c r="P6906" s="3">
        <v>320.64</v>
      </c>
      <c r="Q6906" s="3">
        <v>43.57</v>
      </c>
      <c r="R6906" s="5" t="s">
        <v>1811</v>
      </c>
      <c r="S6906" s="5" t="s">
        <v>1812</v>
      </c>
      <c r="T6906" s="5" t="str">
        <f t="shared" si="643"/>
        <v>Ivan Liston</v>
      </c>
      <c r="U6906" t="s">
        <v>3490</v>
      </c>
      <c r="V6906" s="5" t="s">
        <v>37</v>
      </c>
      <c r="W6906" s="5" t="s">
        <v>57</v>
      </c>
      <c r="X6906" s="5" t="s">
        <v>107</v>
      </c>
      <c r="Y6906" s="5" t="s">
        <v>2869</v>
      </c>
      <c r="Z6906" s="5" t="s">
        <v>106</v>
      </c>
      <c r="AA6906" s="4">
        <v>0.63</v>
      </c>
      <c r="AB6906" s="1">
        <v>40489</v>
      </c>
      <c r="AC6906" s="1">
        <v>30787</v>
      </c>
      <c r="AD6906">
        <f t="shared" si="644"/>
        <v>1</v>
      </c>
      <c r="AE6906">
        <f t="shared" ca="1" si="645"/>
        <v>40</v>
      </c>
      <c r="AF6906" t="str">
        <f t="shared" ca="1" si="646"/>
        <v>18-64</v>
      </c>
      <c r="AG6906" s="3">
        <f t="shared" si="647"/>
        <v>45.486169999999994</v>
      </c>
      <c r="AH6906" t="str">
        <f>_xlfn.IFNA(VLOOKUP(Sales_Transactions[[#This Row],[Order ID]],Returned_Items[#All],2,FALSE),"Not Returned")</f>
        <v>Not Returned</v>
      </c>
    </row>
    <row r="6907" spans="1:34" x14ac:dyDescent="0.25">
      <c r="A6907">
        <v>23719</v>
      </c>
      <c r="C6907" t="s">
        <v>1293</v>
      </c>
      <c r="D6907" s="2" t="str">
        <f>TEXT(MID(Sales_Transactions[[#This Row],[Order Date]],2,5),"d/m/yyy")</f>
        <v>25/7/2010</v>
      </c>
      <c r="E6907" s="2" t="str">
        <f>TEXT(MID(Sales_Transactions[[#This Row],[Order Date]],2,5),"d")</f>
        <v>25</v>
      </c>
      <c r="F6907" s="2" t="str">
        <f>TEXT(MID(Sales_Transactions[[#This Row],[Order Date]],2,5),"m")</f>
        <v>7</v>
      </c>
      <c r="G6907" s="2" t="str">
        <f>TEXT(MID(Sales_Transactions[[#This Row],[Order Date]],2,5),"yyy")</f>
        <v>2010</v>
      </c>
      <c r="H6907" s="2" t="str">
        <f>TEXT(MID(Sales_Transactions[[#This Row],[Order Date]],2,5),"yyy/m")</f>
        <v>2010/7</v>
      </c>
      <c r="I6907" t="s">
        <v>101</v>
      </c>
      <c r="J6907">
        <f t="shared" si="642"/>
        <v>1</v>
      </c>
      <c r="K6907" s="2">
        <v>17</v>
      </c>
      <c r="L6907" s="3">
        <v>122.74</v>
      </c>
      <c r="M6907" s="4">
        <v>0.08</v>
      </c>
      <c r="N6907" s="5" t="s">
        <v>23</v>
      </c>
      <c r="O6907" s="3">
        <v>-28.13</v>
      </c>
      <c r="P6907" s="3">
        <v>7.28</v>
      </c>
      <c r="Q6907" s="3">
        <v>5.47</v>
      </c>
      <c r="R6907" s="5" t="s">
        <v>1170</v>
      </c>
      <c r="S6907" s="5" t="s">
        <v>2398</v>
      </c>
      <c r="T6907" s="5" t="str">
        <f t="shared" si="643"/>
        <v>Brian Stugart</v>
      </c>
      <c r="U6907" t="s">
        <v>3490</v>
      </c>
      <c r="V6907" s="5" t="s">
        <v>37</v>
      </c>
      <c r="W6907" s="5" t="s">
        <v>28</v>
      </c>
      <c r="X6907" s="5" t="s">
        <v>75</v>
      </c>
      <c r="Y6907" s="5" t="s">
        <v>3342</v>
      </c>
      <c r="Z6907" s="5" t="s">
        <v>43</v>
      </c>
      <c r="AA6907" s="4">
        <v>0.35</v>
      </c>
      <c r="AB6907" s="1">
        <v>40386</v>
      </c>
      <c r="AC6907" s="1">
        <v>30883</v>
      </c>
      <c r="AD6907">
        <f t="shared" si="644"/>
        <v>2</v>
      </c>
      <c r="AE6907">
        <f t="shared" ca="1" si="645"/>
        <v>40</v>
      </c>
      <c r="AF6907" t="str">
        <f t="shared" ca="1" si="646"/>
        <v>18-64</v>
      </c>
      <c r="AG6907" s="3">
        <f t="shared" si="647"/>
        <v>0.74965741176470591</v>
      </c>
      <c r="AH6907" t="str">
        <f>_xlfn.IFNA(VLOOKUP(Sales_Transactions[[#This Row],[Order ID]],Returned_Items[#All],2,FALSE),"Not Returned")</f>
        <v>Not Returned</v>
      </c>
    </row>
    <row r="6908" spans="1:34" x14ac:dyDescent="0.25">
      <c r="A6908">
        <v>23778</v>
      </c>
      <c r="C6908" t="s">
        <v>725</v>
      </c>
      <c r="D6908" s="2" t="str">
        <f>TEXT(MID(Sales_Transactions[[#This Row],[Order Date]],2,5),"d/m/yyy")</f>
        <v>13/7/2009</v>
      </c>
      <c r="E6908" s="2" t="str">
        <f>TEXT(MID(Sales_Transactions[[#This Row],[Order Date]],2,5),"d")</f>
        <v>13</v>
      </c>
      <c r="F6908" s="2" t="str">
        <f>TEXT(MID(Sales_Transactions[[#This Row],[Order Date]],2,5),"m")</f>
        <v>7</v>
      </c>
      <c r="G6908" s="2" t="str">
        <f>TEXT(MID(Sales_Transactions[[#This Row],[Order Date]],2,5),"yyy")</f>
        <v>2009</v>
      </c>
      <c r="H6908" s="2" t="str">
        <f>TEXT(MID(Sales_Transactions[[#This Row],[Order Date]],2,5),"yyy/m")</f>
        <v>2009/7</v>
      </c>
      <c r="I6908" t="s">
        <v>22</v>
      </c>
      <c r="J6908">
        <f t="shared" si="642"/>
        <v>2</v>
      </c>
      <c r="K6908" s="2">
        <v>13</v>
      </c>
      <c r="L6908" s="3">
        <v>105.94</v>
      </c>
      <c r="M6908" s="4">
        <v>0.06</v>
      </c>
      <c r="N6908" s="5" t="s">
        <v>23</v>
      </c>
      <c r="O6908" s="3">
        <v>-566</v>
      </c>
      <c r="P6908" s="3">
        <v>4.4800000000000004</v>
      </c>
      <c r="Q6908" s="3">
        <v>49</v>
      </c>
      <c r="R6908" s="5" t="s">
        <v>53</v>
      </c>
      <c r="S6908" s="5" t="s">
        <v>2614</v>
      </c>
      <c r="T6908" s="5" t="str">
        <f t="shared" si="643"/>
        <v>Carlos Meador</v>
      </c>
      <c r="U6908" t="s">
        <v>3490</v>
      </c>
      <c r="V6908" s="5" t="s">
        <v>47</v>
      </c>
      <c r="W6908" s="5" t="s">
        <v>28</v>
      </c>
      <c r="X6908" s="5" t="s">
        <v>38</v>
      </c>
      <c r="Y6908" s="5" t="s">
        <v>182</v>
      </c>
      <c r="Z6908" s="5" t="s">
        <v>31</v>
      </c>
      <c r="AA6908" s="4">
        <v>0.6</v>
      </c>
      <c r="AB6908" s="1">
        <v>40011</v>
      </c>
      <c r="AC6908" s="1">
        <v>30356</v>
      </c>
      <c r="AD6908">
        <f t="shared" si="644"/>
        <v>4</v>
      </c>
      <c r="AE6908">
        <f t="shared" ca="1" si="645"/>
        <v>41</v>
      </c>
      <c r="AF6908" t="str">
        <f t="shared" ca="1" si="646"/>
        <v>18-64</v>
      </c>
      <c r="AG6908" s="3">
        <f t="shared" si="647"/>
        <v>4.113639384615384</v>
      </c>
      <c r="AH6908" t="str">
        <f>_xlfn.IFNA(VLOOKUP(Sales_Transactions[[#This Row],[Order ID]],Returned_Items[#All],2,FALSE),"Not Returned")</f>
        <v>Not Returned</v>
      </c>
    </row>
    <row r="6909" spans="1:34" x14ac:dyDescent="0.25">
      <c r="A6909">
        <v>23808</v>
      </c>
      <c r="C6909" t="s">
        <v>3256</v>
      </c>
      <c r="D6909" s="2" t="str">
        <f>TEXT(MID(Sales_Transactions[[#This Row],[Order Date]],2,5),"d/m/yyy")</f>
        <v>7/2/2009</v>
      </c>
      <c r="E6909" s="2" t="str">
        <f>TEXT(MID(Sales_Transactions[[#This Row],[Order Date]],2,5),"d")</f>
        <v>7</v>
      </c>
      <c r="F6909" s="2" t="str">
        <f>TEXT(MID(Sales_Transactions[[#This Row],[Order Date]],2,5),"m")</f>
        <v>2</v>
      </c>
      <c r="G6909" s="2" t="str">
        <f>TEXT(MID(Sales_Transactions[[#This Row],[Order Date]],2,5),"yyy")</f>
        <v>2009</v>
      </c>
      <c r="H6909" s="2" t="str">
        <f>TEXT(MID(Sales_Transactions[[#This Row],[Order Date]],2,5),"yyy/m")</f>
        <v>2009/2</v>
      </c>
      <c r="I6909" t="s">
        <v>22</v>
      </c>
      <c r="J6909">
        <f t="shared" si="642"/>
        <v>2</v>
      </c>
      <c r="K6909" s="2">
        <v>30</v>
      </c>
      <c r="L6909" s="3">
        <v>630.14</v>
      </c>
      <c r="M6909" s="4">
        <v>0.04</v>
      </c>
      <c r="N6909" s="5" t="s">
        <v>23</v>
      </c>
      <c r="O6909" s="3">
        <v>108</v>
      </c>
      <c r="P6909" s="3">
        <v>19.98</v>
      </c>
      <c r="Q6909" s="3">
        <v>8.68</v>
      </c>
      <c r="R6909" s="5" t="s">
        <v>2245</v>
      </c>
      <c r="S6909" s="5" t="s">
        <v>903</v>
      </c>
      <c r="T6909" s="5" t="str">
        <f t="shared" si="643"/>
        <v>Ed Braxton</v>
      </c>
      <c r="U6909" t="s">
        <v>3490</v>
      </c>
      <c r="V6909" s="5" t="s">
        <v>37</v>
      </c>
      <c r="W6909" s="5" t="s">
        <v>28</v>
      </c>
      <c r="X6909" s="5" t="s">
        <v>75</v>
      </c>
      <c r="Y6909" s="5" t="s">
        <v>1042</v>
      </c>
      <c r="Z6909" s="5" t="s">
        <v>43</v>
      </c>
      <c r="AA6909" s="4">
        <v>0.37</v>
      </c>
      <c r="AB6909" s="1">
        <v>39858</v>
      </c>
      <c r="AC6909" s="1">
        <v>30280</v>
      </c>
      <c r="AD6909">
        <f t="shared" si="644"/>
        <v>7</v>
      </c>
      <c r="AE6909">
        <f t="shared" ca="1" si="645"/>
        <v>41</v>
      </c>
      <c r="AF6909" t="str">
        <f t="shared" ca="1" si="646"/>
        <v>18-64</v>
      </c>
      <c r="AG6909" s="3">
        <f t="shared" si="647"/>
        <v>0.95506693333333326</v>
      </c>
      <c r="AH6909" t="str">
        <f>_xlfn.IFNA(VLOOKUP(Sales_Transactions[[#This Row],[Order ID]],Returned_Items[#All],2,FALSE),"Not Returned")</f>
        <v>Not Returned</v>
      </c>
    </row>
    <row r="6910" spans="1:34" x14ac:dyDescent="0.25">
      <c r="A6910">
        <v>23808</v>
      </c>
      <c r="C6910" t="s">
        <v>3256</v>
      </c>
      <c r="D6910" s="2" t="str">
        <f>TEXT(MID(Sales_Transactions[[#This Row],[Order Date]],2,5),"d/m/yyy")</f>
        <v>7/2/2009</v>
      </c>
      <c r="E6910" s="2" t="str">
        <f>TEXT(MID(Sales_Transactions[[#This Row],[Order Date]],2,5),"d")</f>
        <v>7</v>
      </c>
      <c r="F6910" s="2" t="str">
        <f>TEXT(MID(Sales_Transactions[[#This Row],[Order Date]],2,5),"m")</f>
        <v>2</v>
      </c>
      <c r="G6910" s="2" t="str">
        <f>TEXT(MID(Sales_Transactions[[#This Row],[Order Date]],2,5),"yyy")</f>
        <v>2009</v>
      </c>
      <c r="H6910" s="2" t="str">
        <f>TEXT(MID(Sales_Transactions[[#This Row],[Order Date]],2,5),"yyy/m")</f>
        <v>2009/2</v>
      </c>
      <c r="I6910" t="s">
        <v>22</v>
      </c>
      <c r="J6910">
        <f t="shared" si="642"/>
        <v>2</v>
      </c>
      <c r="K6910" s="2">
        <v>28</v>
      </c>
      <c r="L6910" s="3">
        <v>2813.8485000000001</v>
      </c>
      <c r="M6910" s="4">
        <v>0.08</v>
      </c>
      <c r="N6910" s="5" t="s">
        <v>23</v>
      </c>
      <c r="O6910" s="3">
        <v>377.15</v>
      </c>
      <c r="P6910" s="3">
        <v>125.99</v>
      </c>
      <c r="Q6910" s="3">
        <v>7.69</v>
      </c>
      <c r="R6910" s="5" t="s">
        <v>2245</v>
      </c>
      <c r="S6910" s="5" t="s">
        <v>903</v>
      </c>
      <c r="T6910" s="5" t="str">
        <f t="shared" si="643"/>
        <v>Ed Braxton</v>
      </c>
      <c r="U6910" t="s">
        <v>3490</v>
      </c>
      <c r="V6910" s="5" t="s">
        <v>37</v>
      </c>
      <c r="W6910" s="5" t="s">
        <v>48</v>
      </c>
      <c r="X6910" s="5" t="s">
        <v>49</v>
      </c>
      <c r="Y6910" s="5" t="s">
        <v>184</v>
      </c>
      <c r="Z6910" s="5" t="s">
        <v>43</v>
      </c>
      <c r="AA6910" s="4">
        <v>0.57999999999999996</v>
      </c>
      <c r="AB6910" s="1">
        <v>39853</v>
      </c>
      <c r="AC6910" s="1">
        <v>29964</v>
      </c>
      <c r="AD6910">
        <f t="shared" si="644"/>
        <v>2</v>
      </c>
      <c r="AE6910">
        <f t="shared" ca="1" si="645"/>
        <v>42</v>
      </c>
      <c r="AF6910" t="str">
        <f t="shared" ca="1" si="646"/>
        <v>18-64</v>
      </c>
      <c r="AG6910" s="3">
        <f t="shared" si="647"/>
        <v>4.7706859999999995</v>
      </c>
      <c r="AH6910" t="str">
        <f>_xlfn.IFNA(VLOOKUP(Sales_Transactions[[#This Row],[Order ID]],Returned_Items[#All],2,FALSE),"Not Returned")</f>
        <v>Not Returned</v>
      </c>
    </row>
    <row r="6911" spans="1:34" x14ac:dyDescent="0.25">
      <c r="A6911">
        <v>23877</v>
      </c>
      <c r="C6911" t="s">
        <v>1647</v>
      </c>
      <c r="D6911" s="2" t="str">
        <f>TEXT(MID(Sales_Transactions[[#This Row],[Order Date]],2,5),"d/m/yyy")</f>
        <v>12/7/2009</v>
      </c>
      <c r="E6911" s="2" t="str">
        <f>TEXT(MID(Sales_Transactions[[#This Row],[Order Date]],2,5),"d")</f>
        <v>12</v>
      </c>
      <c r="F6911" s="2" t="str">
        <f>TEXT(MID(Sales_Transactions[[#This Row],[Order Date]],2,5),"m")</f>
        <v>7</v>
      </c>
      <c r="G6911" s="2" t="str">
        <f>TEXT(MID(Sales_Transactions[[#This Row],[Order Date]],2,5),"yyy")</f>
        <v>2009</v>
      </c>
      <c r="H6911" s="2" t="str">
        <f>TEXT(MID(Sales_Transactions[[#This Row],[Order Date]],2,5),"yyy/m")</f>
        <v>2009/7</v>
      </c>
      <c r="I6911" t="s">
        <v>52</v>
      </c>
      <c r="J6911">
        <f t="shared" si="642"/>
        <v>1</v>
      </c>
      <c r="K6911" s="2">
        <v>31</v>
      </c>
      <c r="L6911" s="3">
        <v>1624.5965000000001</v>
      </c>
      <c r="M6911" s="4">
        <v>7.0000000000000007E-2</v>
      </c>
      <c r="N6911" s="5" t="s">
        <v>23</v>
      </c>
      <c r="O6911" s="3">
        <v>109.84</v>
      </c>
      <c r="P6911" s="3">
        <v>65.989999999999995</v>
      </c>
      <c r="Q6911" s="3">
        <v>8.8000000000000007</v>
      </c>
      <c r="R6911" s="5" t="s">
        <v>171</v>
      </c>
      <c r="S6911" s="5" t="s">
        <v>2692</v>
      </c>
      <c r="T6911" s="5" t="str">
        <f t="shared" si="643"/>
        <v>Nicole Brennan</v>
      </c>
      <c r="U6911" t="s">
        <v>3490</v>
      </c>
      <c r="V6911" s="5" t="s">
        <v>74</v>
      </c>
      <c r="W6911" s="5" t="s">
        <v>48</v>
      </c>
      <c r="X6911" s="5" t="s">
        <v>49</v>
      </c>
      <c r="Y6911" s="5" t="s">
        <v>2007</v>
      </c>
      <c r="Z6911" s="5" t="s">
        <v>43</v>
      </c>
      <c r="AA6911" s="4">
        <v>0.57999999999999996</v>
      </c>
      <c r="AB6911" s="1">
        <v>40006</v>
      </c>
      <c r="AC6911" s="1">
        <v>29708</v>
      </c>
      <c r="AD6911">
        <f t="shared" si="644"/>
        <v>0</v>
      </c>
      <c r="AE6911">
        <f t="shared" ca="1" si="645"/>
        <v>43</v>
      </c>
      <c r="AF6911" t="str">
        <f t="shared" ca="1" si="646"/>
        <v>18-64</v>
      </c>
      <c r="AG6911" s="3">
        <f t="shared" si="647"/>
        <v>2.4110905483870964</v>
      </c>
      <c r="AH6911" t="str">
        <f>_xlfn.IFNA(VLOOKUP(Sales_Transactions[[#This Row],[Order ID]],Returned_Items[#All],2,FALSE),"Not Returned")</f>
        <v>Not Returned</v>
      </c>
    </row>
    <row r="6912" spans="1:34" x14ac:dyDescent="0.25">
      <c r="A6912">
        <v>23877</v>
      </c>
      <c r="C6912" t="s">
        <v>1647</v>
      </c>
      <c r="D6912" s="2" t="str">
        <f>TEXT(MID(Sales_Transactions[[#This Row],[Order Date]],2,5),"d/m/yyy")</f>
        <v>12/7/2009</v>
      </c>
      <c r="E6912" s="2" t="str">
        <f>TEXT(MID(Sales_Transactions[[#This Row],[Order Date]],2,5),"d")</f>
        <v>12</v>
      </c>
      <c r="F6912" s="2" t="str">
        <f>TEXT(MID(Sales_Transactions[[#This Row],[Order Date]],2,5),"m")</f>
        <v>7</v>
      </c>
      <c r="G6912" s="2" t="str">
        <f>TEXT(MID(Sales_Transactions[[#This Row],[Order Date]],2,5),"yyy")</f>
        <v>2009</v>
      </c>
      <c r="H6912" s="2" t="str">
        <f>TEXT(MID(Sales_Transactions[[#This Row],[Order Date]],2,5),"yyy/m")</f>
        <v>2009/7</v>
      </c>
      <c r="I6912" t="s">
        <v>52</v>
      </c>
      <c r="J6912">
        <f t="shared" si="642"/>
        <v>1</v>
      </c>
      <c r="K6912" s="2">
        <v>35</v>
      </c>
      <c r="L6912" s="3">
        <v>381.36</v>
      </c>
      <c r="M6912" s="4">
        <v>0</v>
      </c>
      <c r="N6912" s="5" t="s">
        <v>67</v>
      </c>
      <c r="O6912" s="3">
        <v>128.03</v>
      </c>
      <c r="P6912" s="3">
        <v>10.01</v>
      </c>
      <c r="Q6912" s="3">
        <v>1.99</v>
      </c>
      <c r="R6912" s="5" t="s">
        <v>171</v>
      </c>
      <c r="S6912" s="5" t="s">
        <v>2692</v>
      </c>
      <c r="T6912" s="5" t="str">
        <f t="shared" si="643"/>
        <v>Nicole Brennan</v>
      </c>
      <c r="U6912" t="s">
        <v>3490</v>
      </c>
      <c r="V6912" s="5" t="s">
        <v>74</v>
      </c>
      <c r="W6912" s="5" t="s">
        <v>48</v>
      </c>
      <c r="X6912" s="5" t="s">
        <v>87</v>
      </c>
      <c r="Y6912" s="5" t="s">
        <v>736</v>
      </c>
      <c r="Z6912" s="5" t="s">
        <v>60</v>
      </c>
      <c r="AA6912" s="4">
        <v>0.41</v>
      </c>
      <c r="AB6912" s="1">
        <v>40008</v>
      </c>
      <c r="AC6912" s="1">
        <v>29702</v>
      </c>
      <c r="AD6912">
        <f t="shared" si="644"/>
        <v>2</v>
      </c>
      <c r="AE6912">
        <f t="shared" ca="1" si="645"/>
        <v>43</v>
      </c>
      <c r="AF6912" t="str">
        <f t="shared" ca="1" si="646"/>
        <v>18-64</v>
      </c>
      <c r="AG6912" s="3">
        <f t="shared" si="647"/>
        <v>0.34285714285714286</v>
      </c>
      <c r="AH6912" t="str">
        <f>_xlfn.IFNA(VLOOKUP(Sales_Transactions[[#This Row],[Order ID]],Returned_Items[#All],2,FALSE),"Not Returned")</f>
        <v>Not Returned</v>
      </c>
    </row>
    <row r="6913" spans="1:34" x14ac:dyDescent="0.25">
      <c r="A6913">
        <v>24003</v>
      </c>
      <c r="C6913" t="s">
        <v>2640</v>
      </c>
      <c r="D6913" s="2" t="str">
        <f>TEXT(MID(Sales_Transactions[[#This Row],[Order Date]],2,5),"d/m/yyy")</f>
        <v>31/10/2009</v>
      </c>
      <c r="E6913" s="2" t="str">
        <f>TEXT(MID(Sales_Transactions[[#This Row],[Order Date]],2,5),"d")</f>
        <v>31</v>
      </c>
      <c r="F6913" s="2" t="str">
        <f>TEXT(MID(Sales_Transactions[[#This Row],[Order Date]],2,5),"m")</f>
        <v>10</v>
      </c>
      <c r="G6913" s="2" t="str">
        <f>TEXT(MID(Sales_Transactions[[#This Row],[Order Date]],2,5),"yyy")</f>
        <v>2009</v>
      </c>
      <c r="H6913" s="2" t="str">
        <f>TEXT(MID(Sales_Transactions[[#This Row],[Order Date]],2,5),"yyy/m")</f>
        <v>2009/10</v>
      </c>
      <c r="I6913" t="s">
        <v>101</v>
      </c>
      <c r="J6913">
        <f t="shared" si="642"/>
        <v>1</v>
      </c>
      <c r="K6913" s="2">
        <v>9</v>
      </c>
      <c r="L6913" s="3">
        <v>11.89</v>
      </c>
      <c r="M6913" s="4">
        <v>0.06</v>
      </c>
      <c r="N6913" s="5" t="s">
        <v>23</v>
      </c>
      <c r="O6913" s="3">
        <v>-6.12</v>
      </c>
      <c r="P6913" s="3">
        <v>1.26</v>
      </c>
      <c r="Q6913" s="3">
        <v>0.7</v>
      </c>
      <c r="R6913" s="5" t="s">
        <v>967</v>
      </c>
      <c r="S6913" s="5" t="s">
        <v>2641</v>
      </c>
      <c r="T6913" s="5" t="str">
        <f t="shared" si="643"/>
        <v>Dan Campbell</v>
      </c>
      <c r="U6913" t="s">
        <v>3490</v>
      </c>
      <c r="V6913" s="5" t="s">
        <v>47</v>
      </c>
      <c r="W6913" s="5" t="s">
        <v>28</v>
      </c>
      <c r="X6913" s="5" t="s">
        <v>82</v>
      </c>
      <c r="Y6913" s="5" t="s">
        <v>568</v>
      </c>
      <c r="Z6913" s="5" t="s">
        <v>84</v>
      </c>
      <c r="AA6913" s="4">
        <v>0.81</v>
      </c>
      <c r="AB6913" s="1">
        <v>40117</v>
      </c>
      <c r="AC6913" s="1">
        <v>29537</v>
      </c>
      <c r="AD6913">
        <f t="shared" si="644"/>
        <v>0</v>
      </c>
      <c r="AE6913">
        <f t="shared" ca="1" si="645"/>
        <v>43</v>
      </c>
      <c r="AF6913" t="str">
        <f t="shared" ca="1" si="646"/>
        <v>18-64</v>
      </c>
      <c r="AG6913" s="3">
        <f t="shared" si="647"/>
        <v>0.21769377777777776</v>
      </c>
      <c r="AH6913" t="str">
        <f>_xlfn.IFNA(VLOOKUP(Sales_Transactions[[#This Row],[Order ID]],Returned_Items[#All],2,FALSE),"Not Returned")</f>
        <v>Not Returned</v>
      </c>
    </row>
    <row r="6914" spans="1:34" x14ac:dyDescent="0.25">
      <c r="A6914">
        <v>24548</v>
      </c>
      <c r="C6914" t="s">
        <v>3540</v>
      </c>
      <c r="D6914" s="2" t="str">
        <f>TEXT(MID(Sales_Transactions[[#This Row],[Order Date]],2,5),"d/m/yyy")</f>
        <v>14/3/2011</v>
      </c>
      <c r="E6914" s="2" t="str">
        <f>TEXT(MID(Sales_Transactions[[#This Row],[Order Date]],2,5),"d")</f>
        <v>14</v>
      </c>
      <c r="F6914" s="2" t="str">
        <f>TEXT(MID(Sales_Transactions[[#This Row],[Order Date]],2,5),"m")</f>
        <v>3</v>
      </c>
      <c r="G6914" s="2" t="str">
        <f>TEXT(MID(Sales_Transactions[[#This Row],[Order Date]],2,5),"yyy")</f>
        <v>2011</v>
      </c>
      <c r="H6914" s="2" t="str">
        <f>TEXT(MID(Sales_Transactions[[#This Row],[Order Date]],2,5),"yyy/m")</f>
        <v>2011/3</v>
      </c>
      <c r="I6914" t="s">
        <v>33</v>
      </c>
      <c r="J6914">
        <f t="shared" ref="J6914:J6977" si="648">IF(I6914="Making Critical",5,IF(I6914="High",4,IF(I6914="Medium",3,IF(I6914="Low",2,1))))</f>
        <v>4</v>
      </c>
      <c r="K6914" s="2">
        <v>32</v>
      </c>
      <c r="L6914" s="3">
        <v>269.3</v>
      </c>
      <c r="M6914" s="4">
        <v>0.04</v>
      </c>
      <c r="N6914" s="5" t="s">
        <v>67</v>
      </c>
      <c r="O6914" s="3">
        <v>22.38</v>
      </c>
      <c r="P6914" s="3">
        <v>7.96</v>
      </c>
      <c r="Q6914" s="3">
        <v>4.95</v>
      </c>
      <c r="R6914" s="5" t="s">
        <v>2727</v>
      </c>
      <c r="S6914" s="5" t="s">
        <v>2728</v>
      </c>
      <c r="T6914" s="5" t="str">
        <f t="shared" ref="T6914:T6977" si="649">R6914 &amp; " " &amp; S6914</f>
        <v>Deanra Eno</v>
      </c>
      <c r="U6914" t="s">
        <v>3490</v>
      </c>
      <c r="V6914" s="5" t="s">
        <v>47</v>
      </c>
      <c r="W6914" s="5" t="s">
        <v>57</v>
      </c>
      <c r="X6914" s="5" t="s">
        <v>58</v>
      </c>
      <c r="Y6914" s="5" t="s">
        <v>1664</v>
      </c>
      <c r="Z6914" s="5" t="s">
        <v>43</v>
      </c>
      <c r="AA6914" s="4">
        <v>0.41</v>
      </c>
      <c r="AB6914" s="1">
        <v>40617</v>
      </c>
      <c r="AC6914" s="1">
        <v>29413</v>
      </c>
      <c r="AD6914">
        <f t="shared" ref="AD6914:AD6977" si="650">_xlfn.DAYS(AB6914,D6914)</f>
        <v>1</v>
      </c>
      <c r="AE6914">
        <f t="shared" ref="AE6914:AE6977" ca="1" si="651">DATEDIF(AC6914,TODAY(),"Y")</f>
        <v>44</v>
      </c>
      <c r="AF6914" t="str">
        <f t="shared" ref="AF6914:AF6977" ca="1" si="652">IF(AE6914&lt;18,"Under 18",IF(AE6914&lt;65,"18-64","Over 65"))</f>
        <v>18-64</v>
      </c>
      <c r="AG6914" s="3">
        <f t="shared" ref="AG6914:AG6977" si="653" xml:space="preserve"> (P6914 - (M6914 / 100) * P6914 + Q6914) / K6914</f>
        <v>0.40333799999999997</v>
      </c>
      <c r="AH6914" t="str">
        <f>_xlfn.IFNA(VLOOKUP(Sales_Transactions[[#This Row],[Order ID]],Returned_Items[#All],2,FALSE),"Not Returned")</f>
        <v>Not Returned</v>
      </c>
    </row>
    <row r="6915" spans="1:34" x14ac:dyDescent="0.25">
      <c r="A6915">
        <v>24610</v>
      </c>
      <c r="C6915" t="s">
        <v>1456</v>
      </c>
      <c r="D6915" s="2" t="str">
        <f>TEXT(MID(Sales_Transactions[[#This Row],[Order Date]],2,5),"d/m/yyy")</f>
        <v>18/1/2010</v>
      </c>
      <c r="E6915" s="2" t="str">
        <f>TEXT(MID(Sales_Transactions[[#This Row],[Order Date]],2,5),"d")</f>
        <v>18</v>
      </c>
      <c r="F6915" s="2" t="str">
        <f>TEXT(MID(Sales_Transactions[[#This Row],[Order Date]],2,5),"m")</f>
        <v>1</v>
      </c>
      <c r="G6915" s="2" t="str">
        <f>TEXT(MID(Sales_Transactions[[#This Row],[Order Date]],2,5),"yyy")</f>
        <v>2010</v>
      </c>
      <c r="H6915" s="2" t="str">
        <f>TEXT(MID(Sales_Transactions[[#This Row],[Order Date]],2,5),"yyy/m")</f>
        <v>2010/1</v>
      </c>
      <c r="I6915" t="s">
        <v>52</v>
      </c>
      <c r="J6915">
        <f t="shared" si="648"/>
        <v>1</v>
      </c>
      <c r="K6915" s="2">
        <v>4</v>
      </c>
      <c r="L6915" s="3">
        <v>883.31</v>
      </c>
      <c r="M6915" s="4">
        <v>0.01</v>
      </c>
      <c r="N6915" s="5" t="s">
        <v>34</v>
      </c>
      <c r="O6915" s="3">
        <v>-79.959999999999994</v>
      </c>
      <c r="P6915" s="3">
        <v>200.98</v>
      </c>
      <c r="Q6915" s="3">
        <v>23.76</v>
      </c>
      <c r="R6915" s="5" t="s">
        <v>2484</v>
      </c>
      <c r="S6915" s="5" t="s">
        <v>3512</v>
      </c>
      <c r="T6915" s="5" t="str">
        <f t="shared" si="649"/>
        <v>Dean Katz</v>
      </c>
      <c r="U6915" t="s">
        <v>3490</v>
      </c>
      <c r="V6915" s="5" t="s">
        <v>74</v>
      </c>
      <c r="W6915" s="5" t="s">
        <v>57</v>
      </c>
      <c r="X6915" s="5" t="s">
        <v>154</v>
      </c>
      <c r="Y6915" s="5" t="s">
        <v>730</v>
      </c>
      <c r="Z6915" s="5" t="s">
        <v>40</v>
      </c>
      <c r="AA6915" s="4">
        <v>0.57999999999999996</v>
      </c>
      <c r="AB6915" s="1">
        <v>40198</v>
      </c>
      <c r="AC6915" s="1">
        <v>29283</v>
      </c>
      <c r="AD6915">
        <f t="shared" si="650"/>
        <v>2</v>
      </c>
      <c r="AE6915">
        <f t="shared" ca="1" si="651"/>
        <v>44</v>
      </c>
      <c r="AF6915" t="str">
        <f t="shared" ca="1" si="652"/>
        <v>18-64</v>
      </c>
      <c r="AG6915" s="3">
        <f t="shared" si="653"/>
        <v>56.179975499999998</v>
      </c>
      <c r="AH6915" t="str">
        <f>_xlfn.IFNA(VLOOKUP(Sales_Transactions[[#This Row],[Order ID]],Returned_Items[#All],2,FALSE),"Not Returned")</f>
        <v>Not Returned</v>
      </c>
    </row>
    <row r="6916" spans="1:34" x14ac:dyDescent="0.25">
      <c r="A6916">
        <v>24677</v>
      </c>
      <c r="C6916" t="s">
        <v>3333</v>
      </c>
      <c r="D6916" s="2" t="str">
        <f>TEXT(MID(Sales_Transactions[[#This Row],[Order Date]],2,5),"d/m/yyy")</f>
        <v>5/3/2012</v>
      </c>
      <c r="E6916" s="2" t="str">
        <f>TEXT(MID(Sales_Transactions[[#This Row],[Order Date]],2,5),"d")</f>
        <v>5</v>
      </c>
      <c r="F6916" s="2" t="str">
        <f>TEXT(MID(Sales_Transactions[[#This Row],[Order Date]],2,5),"m")</f>
        <v>3</v>
      </c>
      <c r="G6916" s="2" t="str">
        <f>TEXT(MID(Sales_Transactions[[#This Row],[Order Date]],2,5),"yyy")</f>
        <v>2012</v>
      </c>
      <c r="H6916" s="2" t="str">
        <f>TEXT(MID(Sales_Transactions[[#This Row],[Order Date]],2,5),"yyy/m")</f>
        <v>2012/3</v>
      </c>
      <c r="I6916" t="s">
        <v>22</v>
      </c>
      <c r="J6916">
        <f t="shared" si="648"/>
        <v>2</v>
      </c>
      <c r="K6916" s="2">
        <v>44</v>
      </c>
      <c r="L6916" s="3">
        <v>364.4</v>
      </c>
      <c r="M6916" s="4">
        <v>0.05</v>
      </c>
      <c r="N6916" s="5" t="s">
        <v>23</v>
      </c>
      <c r="O6916" s="3">
        <v>51.08</v>
      </c>
      <c r="P6916" s="3">
        <v>8.5</v>
      </c>
      <c r="Q6916" s="3">
        <v>1.99</v>
      </c>
      <c r="R6916" s="5" t="s">
        <v>2143</v>
      </c>
      <c r="S6916" s="5" t="s">
        <v>463</v>
      </c>
      <c r="T6916" s="5" t="str">
        <f t="shared" si="649"/>
        <v>Joni Wasserman</v>
      </c>
      <c r="U6916" t="s">
        <v>3490</v>
      </c>
      <c r="V6916" s="5" t="s">
        <v>37</v>
      </c>
      <c r="W6916" s="5" t="s">
        <v>48</v>
      </c>
      <c r="X6916" s="5" t="s">
        <v>87</v>
      </c>
      <c r="Y6916" s="5" t="s">
        <v>1505</v>
      </c>
      <c r="Z6916" s="5" t="s">
        <v>60</v>
      </c>
      <c r="AA6916" s="4">
        <v>0.49</v>
      </c>
      <c r="AB6916" s="1">
        <v>40975</v>
      </c>
      <c r="AC6916" s="1">
        <v>30387</v>
      </c>
      <c r="AD6916">
        <f t="shared" si="650"/>
        <v>2</v>
      </c>
      <c r="AE6916">
        <f t="shared" ca="1" si="651"/>
        <v>41</v>
      </c>
      <c r="AF6916" t="str">
        <f t="shared" ca="1" si="652"/>
        <v>18-64</v>
      </c>
      <c r="AG6916" s="3">
        <f t="shared" si="653"/>
        <v>0.23831249999999998</v>
      </c>
      <c r="AH6916" t="str">
        <f>_xlfn.IFNA(VLOOKUP(Sales_Transactions[[#This Row],[Order ID]],Returned_Items[#All],2,FALSE),"Not Returned")</f>
        <v>Not Returned</v>
      </c>
    </row>
    <row r="6917" spans="1:34" x14ac:dyDescent="0.25">
      <c r="A6917">
        <v>25027</v>
      </c>
      <c r="C6917" t="s">
        <v>859</v>
      </c>
      <c r="D6917" s="2" t="str">
        <f>TEXT(MID(Sales_Transactions[[#This Row],[Order Date]],2,5),"d/m/yyy")</f>
        <v>16/12/2009</v>
      </c>
      <c r="E6917" s="2" t="str">
        <f>TEXT(MID(Sales_Transactions[[#This Row],[Order Date]],2,5),"d")</f>
        <v>16</v>
      </c>
      <c r="F6917" s="2" t="str">
        <f>TEXT(MID(Sales_Transactions[[#This Row],[Order Date]],2,5),"m")</f>
        <v>12</v>
      </c>
      <c r="G6917" s="2" t="str">
        <f>TEXT(MID(Sales_Transactions[[#This Row],[Order Date]],2,5),"yyy")</f>
        <v>2009</v>
      </c>
      <c r="H6917" s="2" t="str">
        <f>TEXT(MID(Sales_Transactions[[#This Row],[Order Date]],2,5),"yyy/m")</f>
        <v>2009/12</v>
      </c>
      <c r="I6917" t="s">
        <v>78</v>
      </c>
      <c r="J6917">
        <f t="shared" si="648"/>
        <v>3</v>
      </c>
      <c r="K6917" s="2">
        <v>25</v>
      </c>
      <c r="L6917" s="3">
        <v>3585.91</v>
      </c>
      <c r="M6917" s="4">
        <v>0.06</v>
      </c>
      <c r="N6917" s="5" t="s">
        <v>34</v>
      </c>
      <c r="O6917" s="3">
        <v>-178.54</v>
      </c>
      <c r="P6917" s="3">
        <v>146.34</v>
      </c>
      <c r="Q6917" s="3">
        <v>43.75</v>
      </c>
      <c r="R6917" s="5" t="s">
        <v>3098</v>
      </c>
      <c r="S6917" s="5" t="s">
        <v>1053</v>
      </c>
      <c r="T6917" s="5" t="str">
        <f t="shared" si="649"/>
        <v>Mick Brown</v>
      </c>
      <c r="U6917" t="s">
        <v>3490</v>
      </c>
      <c r="V6917" s="5" t="s">
        <v>37</v>
      </c>
      <c r="W6917" s="5" t="s">
        <v>57</v>
      </c>
      <c r="X6917" s="5" t="s">
        <v>107</v>
      </c>
      <c r="Y6917" s="5" t="s">
        <v>314</v>
      </c>
      <c r="Z6917" s="5" t="s">
        <v>106</v>
      </c>
      <c r="AA6917" s="4">
        <v>0.65</v>
      </c>
      <c r="AB6917" s="1">
        <v>40165</v>
      </c>
      <c r="AC6917" s="1">
        <v>30001</v>
      </c>
      <c r="AD6917">
        <f t="shared" si="650"/>
        <v>2</v>
      </c>
      <c r="AE6917">
        <f t="shared" ca="1" si="651"/>
        <v>42</v>
      </c>
      <c r="AF6917" t="str">
        <f t="shared" ca="1" si="652"/>
        <v>18-64</v>
      </c>
      <c r="AG6917" s="3">
        <f t="shared" si="653"/>
        <v>7.6000878399999996</v>
      </c>
      <c r="AH6917" t="str">
        <f>_xlfn.IFNA(VLOOKUP(Sales_Transactions[[#This Row],[Order ID]],Returned_Items[#All],2,FALSE),"Not Returned")</f>
        <v>Not Returned</v>
      </c>
    </row>
    <row r="6918" spans="1:34" x14ac:dyDescent="0.25">
      <c r="A6918">
        <v>25157</v>
      </c>
      <c r="C6918" t="s">
        <v>791</v>
      </c>
      <c r="D6918" s="2" t="str">
        <f>TEXT(MID(Sales_Transactions[[#This Row],[Order Date]],2,5),"d/m/yyy")</f>
        <v>25/5/2010</v>
      </c>
      <c r="E6918" s="2" t="str">
        <f>TEXT(MID(Sales_Transactions[[#This Row],[Order Date]],2,5),"d")</f>
        <v>25</v>
      </c>
      <c r="F6918" s="2" t="str">
        <f>TEXT(MID(Sales_Transactions[[#This Row],[Order Date]],2,5),"m")</f>
        <v>5</v>
      </c>
      <c r="G6918" s="2" t="str">
        <f>TEXT(MID(Sales_Transactions[[#This Row],[Order Date]],2,5),"yyy")</f>
        <v>2010</v>
      </c>
      <c r="H6918" s="2" t="str">
        <f>TEXT(MID(Sales_Transactions[[#This Row],[Order Date]],2,5),"yyy/m")</f>
        <v>2010/5</v>
      </c>
      <c r="I6918" t="s">
        <v>52</v>
      </c>
      <c r="J6918">
        <f t="shared" si="648"/>
        <v>1</v>
      </c>
      <c r="K6918" s="2">
        <v>24</v>
      </c>
      <c r="L6918" s="3">
        <v>545.38</v>
      </c>
      <c r="M6918" s="4">
        <v>0.02</v>
      </c>
      <c r="N6918" s="5" t="s">
        <v>23</v>
      </c>
      <c r="O6918" s="3">
        <v>89.6</v>
      </c>
      <c r="P6918" s="3">
        <v>22.84</v>
      </c>
      <c r="Q6918" s="3">
        <v>8.18</v>
      </c>
      <c r="R6918" s="5" t="s">
        <v>1576</v>
      </c>
      <c r="S6918" s="5" t="s">
        <v>2014</v>
      </c>
      <c r="T6918" s="5" t="str">
        <f t="shared" si="649"/>
        <v>Tony Molinari</v>
      </c>
      <c r="U6918" t="s">
        <v>3490</v>
      </c>
      <c r="V6918" s="5" t="s">
        <v>47</v>
      </c>
      <c r="W6918" s="5" t="s">
        <v>28</v>
      </c>
      <c r="X6918" s="5" t="s">
        <v>75</v>
      </c>
      <c r="Y6918" s="5" t="s">
        <v>2738</v>
      </c>
      <c r="Z6918" s="5" t="s">
        <v>43</v>
      </c>
      <c r="AA6918" s="4">
        <v>0.39</v>
      </c>
      <c r="AB6918" s="1">
        <v>40325</v>
      </c>
      <c r="AC6918" s="1">
        <v>30024</v>
      </c>
      <c r="AD6918">
        <f t="shared" si="650"/>
        <v>2</v>
      </c>
      <c r="AE6918">
        <f t="shared" ca="1" si="651"/>
        <v>42</v>
      </c>
      <c r="AF6918" t="str">
        <f t="shared" ca="1" si="652"/>
        <v>18-64</v>
      </c>
      <c r="AG6918" s="3">
        <f t="shared" si="653"/>
        <v>1.2923096666666667</v>
      </c>
      <c r="AH6918" t="str">
        <f>_xlfn.IFNA(VLOOKUP(Sales_Transactions[[#This Row],[Order ID]],Returned_Items[#All],2,FALSE),"Not Returned")</f>
        <v>Returned</v>
      </c>
    </row>
    <row r="6919" spans="1:34" x14ac:dyDescent="0.25">
      <c r="A6919">
        <v>25378</v>
      </c>
      <c r="C6919" t="s">
        <v>1109</v>
      </c>
      <c r="D6919" s="2" t="str">
        <f>TEXT(MID(Sales_Transactions[[#This Row],[Order Date]],2,5),"d/m/yyy")</f>
        <v>18/12/2011</v>
      </c>
      <c r="E6919" s="2" t="str">
        <f>TEXT(MID(Sales_Transactions[[#This Row],[Order Date]],2,5),"d")</f>
        <v>18</v>
      </c>
      <c r="F6919" s="2" t="str">
        <f>TEXT(MID(Sales_Transactions[[#This Row],[Order Date]],2,5),"m")</f>
        <v>12</v>
      </c>
      <c r="G6919" s="2" t="str">
        <f>TEXT(MID(Sales_Transactions[[#This Row],[Order Date]],2,5),"yyy")</f>
        <v>2011</v>
      </c>
      <c r="H6919" s="2" t="str">
        <f>TEXT(MID(Sales_Transactions[[#This Row],[Order Date]],2,5),"yyy/m")</f>
        <v>2011/12</v>
      </c>
      <c r="I6919" t="s">
        <v>52</v>
      </c>
      <c r="J6919">
        <f t="shared" si="648"/>
        <v>1</v>
      </c>
      <c r="K6919" s="2">
        <v>48</v>
      </c>
      <c r="L6919" s="3">
        <v>3713.0124999999998</v>
      </c>
      <c r="M6919" s="4">
        <v>0.09</v>
      </c>
      <c r="N6919" s="5" t="s">
        <v>23</v>
      </c>
      <c r="O6919" s="3">
        <v>803.6</v>
      </c>
      <c r="P6919" s="3">
        <v>95.99</v>
      </c>
      <c r="Q6919" s="3">
        <v>7.69</v>
      </c>
      <c r="R6919" s="5" t="s">
        <v>3526</v>
      </c>
      <c r="S6919" s="5" t="s">
        <v>3527</v>
      </c>
      <c r="T6919" s="5" t="str">
        <f t="shared" si="649"/>
        <v>Tim Taslimi</v>
      </c>
      <c r="U6919" t="s">
        <v>3490</v>
      </c>
      <c r="V6919" s="5" t="s">
        <v>47</v>
      </c>
      <c r="W6919" s="5" t="s">
        <v>48</v>
      </c>
      <c r="X6919" s="5" t="s">
        <v>49</v>
      </c>
      <c r="Y6919" s="5" t="s">
        <v>3541</v>
      </c>
      <c r="Z6919" s="5" t="s">
        <v>43</v>
      </c>
      <c r="AA6919" s="4">
        <v>0.56999999999999995</v>
      </c>
      <c r="AB6919" s="1">
        <v>40897</v>
      </c>
      <c r="AC6919" s="1">
        <v>30265</v>
      </c>
      <c r="AD6919">
        <f t="shared" si="650"/>
        <v>2</v>
      </c>
      <c r="AE6919">
        <f t="shared" ca="1" si="651"/>
        <v>41</v>
      </c>
      <c r="AF6919" t="str">
        <f t="shared" ca="1" si="652"/>
        <v>18-64</v>
      </c>
      <c r="AG6919" s="3">
        <f t="shared" si="653"/>
        <v>2.1582001874999999</v>
      </c>
      <c r="AH6919" t="str">
        <f>_xlfn.IFNA(VLOOKUP(Sales_Transactions[[#This Row],[Order ID]],Returned_Items[#All],2,FALSE),"Not Returned")</f>
        <v>Not Returned</v>
      </c>
    </row>
    <row r="6920" spans="1:34" x14ac:dyDescent="0.25">
      <c r="A6920">
        <v>25445</v>
      </c>
      <c r="C6920" t="s">
        <v>2785</v>
      </c>
      <c r="D6920" s="2" t="str">
        <f>TEXT(MID(Sales_Transactions[[#This Row],[Order Date]],2,5),"d/m/yyy")</f>
        <v>25/5/2009</v>
      </c>
      <c r="E6920" s="2" t="str">
        <f>TEXT(MID(Sales_Transactions[[#This Row],[Order Date]],2,5),"d")</f>
        <v>25</v>
      </c>
      <c r="F6920" s="2" t="str">
        <f>TEXT(MID(Sales_Transactions[[#This Row],[Order Date]],2,5),"m")</f>
        <v>5</v>
      </c>
      <c r="G6920" s="2" t="str">
        <f>TEXT(MID(Sales_Transactions[[#This Row],[Order Date]],2,5),"yyy")</f>
        <v>2009</v>
      </c>
      <c r="H6920" s="2" t="str">
        <f>TEXT(MID(Sales_Transactions[[#This Row],[Order Date]],2,5),"yyy/m")</f>
        <v>2009/5</v>
      </c>
      <c r="I6920" t="s">
        <v>22</v>
      </c>
      <c r="J6920">
        <f t="shared" si="648"/>
        <v>2</v>
      </c>
      <c r="K6920" s="2">
        <v>48</v>
      </c>
      <c r="L6920" s="3">
        <v>1444</v>
      </c>
      <c r="M6920" s="4">
        <v>0.08</v>
      </c>
      <c r="N6920" s="5" t="s">
        <v>23</v>
      </c>
      <c r="O6920" s="3">
        <v>617.05999999999995</v>
      </c>
      <c r="P6920" s="3">
        <v>30.56</v>
      </c>
      <c r="Q6920" s="3">
        <v>2.99</v>
      </c>
      <c r="R6920" s="5" t="s">
        <v>2669</v>
      </c>
      <c r="S6920" s="5" t="s">
        <v>1547</v>
      </c>
      <c r="T6920" s="5" t="str">
        <f t="shared" si="649"/>
        <v>Tracy Hopkins</v>
      </c>
      <c r="U6920" t="s">
        <v>3490</v>
      </c>
      <c r="V6920" s="5" t="s">
        <v>27</v>
      </c>
      <c r="W6920" s="5" t="s">
        <v>28</v>
      </c>
      <c r="X6920" s="5" t="s">
        <v>41</v>
      </c>
      <c r="Y6920" s="5" t="s">
        <v>391</v>
      </c>
      <c r="Z6920" s="5" t="s">
        <v>43</v>
      </c>
      <c r="AA6920" s="4">
        <v>0.35</v>
      </c>
      <c r="AB6920" s="1">
        <v>39960</v>
      </c>
      <c r="AC6920" s="1">
        <v>30236</v>
      </c>
      <c r="AD6920">
        <f t="shared" si="650"/>
        <v>2</v>
      </c>
      <c r="AE6920">
        <f t="shared" ca="1" si="651"/>
        <v>41</v>
      </c>
      <c r="AF6920" t="str">
        <f t="shared" ca="1" si="652"/>
        <v>18-64</v>
      </c>
      <c r="AG6920" s="3">
        <f t="shared" si="653"/>
        <v>0.69844899999999999</v>
      </c>
      <c r="AH6920" t="str">
        <f>_xlfn.IFNA(VLOOKUP(Sales_Transactions[[#This Row],[Order ID]],Returned_Items[#All],2,FALSE),"Not Returned")</f>
        <v>Not Returned</v>
      </c>
    </row>
    <row r="6921" spans="1:34" x14ac:dyDescent="0.25">
      <c r="A6921">
        <v>25476</v>
      </c>
      <c r="C6921" t="s">
        <v>1533</v>
      </c>
      <c r="D6921" s="2" t="str">
        <f>TEXT(MID(Sales_Transactions[[#This Row],[Order Date]],2,5),"d/m/yyy")</f>
        <v>2/10/2012</v>
      </c>
      <c r="E6921" s="2" t="str">
        <f>TEXT(MID(Sales_Transactions[[#This Row],[Order Date]],2,5),"d")</f>
        <v>2</v>
      </c>
      <c r="F6921" s="2" t="str">
        <f>TEXT(MID(Sales_Transactions[[#This Row],[Order Date]],2,5),"m")</f>
        <v>10</v>
      </c>
      <c r="G6921" s="2" t="str">
        <f>TEXT(MID(Sales_Transactions[[#This Row],[Order Date]],2,5),"yyy")</f>
        <v>2012</v>
      </c>
      <c r="H6921" s="2" t="str">
        <f>TEXT(MID(Sales_Transactions[[#This Row],[Order Date]],2,5),"yyy/m")</f>
        <v>2012/10</v>
      </c>
      <c r="I6921" t="s">
        <v>52</v>
      </c>
      <c r="J6921">
        <f t="shared" si="648"/>
        <v>1</v>
      </c>
      <c r="K6921" s="2">
        <v>21</v>
      </c>
      <c r="L6921" s="3">
        <v>676.69</v>
      </c>
      <c r="M6921" s="4">
        <v>0.09</v>
      </c>
      <c r="N6921" s="5" t="s">
        <v>23</v>
      </c>
      <c r="O6921" s="3">
        <v>138.1</v>
      </c>
      <c r="P6921" s="3">
        <v>35.409999999999997</v>
      </c>
      <c r="Q6921" s="3">
        <v>1.99</v>
      </c>
      <c r="R6921" s="5" t="s">
        <v>3517</v>
      </c>
      <c r="S6921" s="5" t="s">
        <v>3518</v>
      </c>
      <c r="T6921" s="5" t="str">
        <f t="shared" si="649"/>
        <v>Cyra Reiten</v>
      </c>
      <c r="U6921" t="s">
        <v>3490</v>
      </c>
      <c r="V6921" s="5" t="s">
        <v>37</v>
      </c>
      <c r="W6921" s="5" t="s">
        <v>48</v>
      </c>
      <c r="X6921" s="5" t="s">
        <v>87</v>
      </c>
      <c r="Y6921" s="5" t="s">
        <v>1707</v>
      </c>
      <c r="Z6921" s="5" t="s">
        <v>60</v>
      </c>
      <c r="AA6921" s="4">
        <v>0.43</v>
      </c>
      <c r="AB6921" s="1">
        <v>41186</v>
      </c>
      <c r="AC6921" s="1">
        <v>30019</v>
      </c>
      <c r="AD6921">
        <f t="shared" si="650"/>
        <v>2</v>
      </c>
      <c r="AE6921">
        <f t="shared" ca="1" si="651"/>
        <v>42</v>
      </c>
      <c r="AF6921" t="str">
        <f t="shared" ca="1" si="652"/>
        <v>18-64</v>
      </c>
      <c r="AG6921" s="3">
        <f t="shared" si="653"/>
        <v>1.7794348095238095</v>
      </c>
      <c r="AH6921" t="str">
        <f>_xlfn.IFNA(VLOOKUP(Sales_Transactions[[#This Row],[Order ID]],Returned_Items[#All],2,FALSE),"Not Returned")</f>
        <v>Not Returned</v>
      </c>
    </row>
    <row r="6922" spans="1:34" x14ac:dyDescent="0.25">
      <c r="A6922">
        <v>25476</v>
      </c>
      <c r="C6922" t="s">
        <v>1533</v>
      </c>
      <c r="D6922" s="2" t="str">
        <f>TEXT(MID(Sales_Transactions[[#This Row],[Order Date]],2,5),"d/m/yyy")</f>
        <v>2/10/2012</v>
      </c>
      <c r="E6922" s="2" t="str">
        <f>TEXT(MID(Sales_Transactions[[#This Row],[Order Date]],2,5),"d")</f>
        <v>2</v>
      </c>
      <c r="F6922" s="2" t="str">
        <f>TEXT(MID(Sales_Transactions[[#This Row],[Order Date]],2,5),"m")</f>
        <v>10</v>
      </c>
      <c r="G6922" s="2" t="str">
        <f>TEXT(MID(Sales_Transactions[[#This Row],[Order Date]],2,5),"yyy")</f>
        <v>2012</v>
      </c>
      <c r="H6922" s="2" t="str">
        <f>TEXT(MID(Sales_Transactions[[#This Row],[Order Date]],2,5),"yyy/m")</f>
        <v>2012/10</v>
      </c>
      <c r="I6922" t="s">
        <v>52</v>
      </c>
      <c r="J6922">
        <f t="shared" si="648"/>
        <v>1</v>
      </c>
      <c r="K6922" s="2">
        <v>4</v>
      </c>
      <c r="L6922" s="3">
        <v>13698.96</v>
      </c>
      <c r="M6922" s="4">
        <v>0.05</v>
      </c>
      <c r="N6922" s="5" t="s">
        <v>23</v>
      </c>
      <c r="O6922" s="3">
        <v>-9078.94</v>
      </c>
      <c r="P6922" s="3">
        <v>3499.99</v>
      </c>
      <c r="Q6922" s="3">
        <v>24.49</v>
      </c>
      <c r="R6922" s="5" t="s">
        <v>3517</v>
      </c>
      <c r="S6922" s="5" t="s">
        <v>3518</v>
      </c>
      <c r="T6922" s="5" t="str">
        <f t="shared" si="649"/>
        <v>Cyra Reiten</v>
      </c>
      <c r="U6922" t="s">
        <v>3490</v>
      </c>
      <c r="V6922" s="5" t="s">
        <v>37</v>
      </c>
      <c r="W6922" s="5" t="s">
        <v>48</v>
      </c>
      <c r="X6922" s="5" t="s">
        <v>131</v>
      </c>
      <c r="Y6922" s="5" t="s">
        <v>1062</v>
      </c>
      <c r="Z6922" s="5" t="s">
        <v>31</v>
      </c>
      <c r="AA6922" s="4">
        <v>0.37</v>
      </c>
      <c r="AB6922" s="1">
        <v>41185</v>
      </c>
      <c r="AC6922" s="1">
        <v>30026</v>
      </c>
      <c r="AD6922">
        <f t="shared" si="650"/>
        <v>1</v>
      </c>
      <c r="AE6922">
        <f t="shared" ca="1" si="651"/>
        <v>42</v>
      </c>
      <c r="AF6922" t="str">
        <f t="shared" ca="1" si="652"/>
        <v>18-64</v>
      </c>
      <c r="AG6922" s="3">
        <f t="shared" si="653"/>
        <v>880.68250124999986</v>
      </c>
      <c r="AH6922" t="str">
        <f>_xlfn.IFNA(VLOOKUP(Sales_Transactions[[#This Row],[Order ID]],Returned_Items[#All],2,FALSE),"Not Returned")</f>
        <v>Not Returned</v>
      </c>
    </row>
    <row r="6923" spans="1:34" x14ac:dyDescent="0.25">
      <c r="A6923">
        <v>25797</v>
      </c>
      <c r="C6923" t="s">
        <v>688</v>
      </c>
      <c r="D6923" s="2" t="str">
        <f>TEXT(MID(Sales_Transactions[[#This Row],[Order Date]],2,5),"d/m/yyy")</f>
        <v>1/9/2012</v>
      </c>
      <c r="E6923" s="2" t="str">
        <f>TEXT(MID(Sales_Transactions[[#This Row],[Order Date]],2,5),"d")</f>
        <v>1</v>
      </c>
      <c r="F6923" s="2" t="str">
        <f>TEXT(MID(Sales_Transactions[[#This Row],[Order Date]],2,5),"m")</f>
        <v>9</v>
      </c>
      <c r="G6923" s="2" t="str">
        <f>TEXT(MID(Sales_Transactions[[#This Row],[Order Date]],2,5),"yyy")</f>
        <v>2012</v>
      </c>
      <c r="H6923" s="2" t="str">
        <f>TEXT(MID(Sales_Transactions[[#This Row],[Order Date]],2,5),"yyy/m")</f>
        <v>2012/9</v>
      </c>
      <c r="I6923" t="s">
        <v>52</v>
      </c>
      <c r="J6923">
        <f t="shared" si="648"/>
        <v>1</v>
      </c>
      <c r="K6923" s="2">
        <v>28</v>
      </c>
      <c r="L6923" s="3">
        <v>925.43</v>
      </c>
      <c r="M6923" s="4">
        <v>0</v>
      </c>
      <c r="N6923" s="5" t="s">
        <v>23</v>
      </c>
      <c r="O6923" s="3">
        <v>368.86</v>
      </c>
      <c r="P6923" s="3">
        <v>31.78</v>
      </c>
      <c r="Q6923" s="3">
        <v>1.99</v>
      </c>
      <c r="R6923" s="5" t="s">
        <v>1828</v>
      </c>
      <c r="S6923" s="5" t="s">
        <v>3316</v>
      </c>
      <c r="T6923" s="5" t="str">
        <f t="shared" si="649"/>
        <v>Roland Fjeld</v>
      </c>
      <c r="U6923" t="s">
        <v>3490</v>
      </c>
      <c r="V6923" s="5" t="s">
        <v>47</v>
      </c>
      <c r="W6923" s="5" t="s">
        <v>48</v>
      </c>
      <c r="X6923" s="5" t="s">
        <v>87</v>
      </c>
      <c r="Y6923" s="5" t="s">
        <v>189</v>
      </c>
      <c r="Z6923" s="5" t="s">
        <v>60</v>
      </c>
      <c r="AA6923" s="4">
        <v>0.42</v>
      </c>
      <c r="AB6923" s="1">
        <v>41155</v>
      </c>
      <c r="AC6923" s="1">
        <v>30065</v>
      </c>
      <c r="AD6923">
        <f t="shared" si="650"/>
        <v>2</v>
      </c>
      <c r="AE6923">
        <f t="shared" ca="1" si="651"/>
        <v>42</v>
      </c>
      <c r="AF6923" t="str">
        <f t="shared" ca="1" si="652"/>
        <v>18-64</v>
      </c>
      <c r="AG6923" s="3">
        <f t="shared" si="653"/>
        <v>1.2060714285714287</v>
      </c>
      <c r="AH6923" t="str">
        <f>_xlfn.IFNA(VLOOKUP(Sales_Transactions[[#This Row],[Order ID]],Returned_Items[#All],2,FALSE),"Not Returned")</f>
        <v>Not Returned</v>
      </c>
    </row>
    <row r="6924" spans="1:34" x14ac:dyDescent="0.25">
      <c r="A6924">
        <v>25889</v>
      </c>
      <c r="C6924" t="s">
        <v>246</v>
      </c>
      <c r="D6924" s="2" t="str">
        <f>TEXT(MID(Sales_Transactions[[#This Row],[Order Date]],2,5),"d/m/yyy")</f>
        <v>8/6/2010</v>
      </c>
      <c r="E6924" s="2" t="str">
        <f>TEXT(MID(Sales_Transactions[[#This Row],[Order Date]],2,5),"d")</f>
        <v>8</v>
      </c>
      <c r="F6924" s="2" t="str">
        <f>TEXT(MID(Sales_Transactions[[#This Row],[Order Date]],2,5),"m")</f>
        <v>6</v>
      </c>
      <c r="G6924" s="2" t="str">
        <f>TEXT(MID(Sales_Transactions[[#This Row],[Order Date]],2,5),"yyy")</f>
        <v>2010</v>
      </c>
      <c r="H6924" s="2" t="str">
        <f>TEXT(MID(Sales_Transactions[[#This Row],[Order Date]],2,5),"yyy/m")</f>
        <v>2010/6</v>
      </c>
      <c r="I6924" t="s">
        <v>22</v>
      </c>
      <c r="J6924">
        <f t="shared" si="648"/>
        <v>2</v>
      </c>
      <c r="K6924" s="2">
        <v>23</v>
      </c>
      <c r="L6924" s="3">
        <v>321.63</v>
      </c>
      <c r="M6924" s="4">
        <v>0.04</v>
      </c>
      <c r="N6924" s="5" t="s">
        <v>23</v>
      </c>
      <c r="O6924" s="3">
        <v>73.7</v>
      </c>
      <c r="P6924" s="3">
        <v>14.34</v>
      </c>
      <c r="Q6924" s="3">
        <v>5</v>
      </c>
      <c r="R6924" s="5" t="s">
        <v>2479</v>
      </c>
      <c r="S6924" s="5" t="s">
        <v>3542</v>
      </c>
      <c r="T6924" s="5" t="str">
        <f t="shared" si="649"/>
        <v>Chris McAfee</v>
      </c>
      <c r="U6924" t="s">
        <v>3490</v>
      </c>
      <c r="V6924" s="5" t="s">
        <v>37</v>
      </c>
      <c r="W6924" s="5" t="s">
        <v>57</v>
      </c>
      <c r="X6924" s="5" t="s">
        <v>58</v>
      </c>
      <c r="Y6924" s="5" t="s">
        <v>1199</v>
      </c>
      <c r="Z6924" s="5" t="s">
        <v>60</v>
      </c>
      <c r="AA6924" s="4">
        <v>0.49</v>
      </c>
      <c r="AB6924" s="1">
        <v>40339</v>
      </c>
      <c r="AC6924" s="1">
        <v>30026</v>
      </c>
      <c r="AD6924">
        <f t="shared" si="650"/>
        <v>2</v>
      </c>
      <c r="AE6924">
        <f t="shared" ca="1" si="651"/>
        <v>42</v>
      </c>
      <c r="AF6924" t="str">
        <f t="shared" ca="1" si="652"/>
        <v>18-64</v>
      </c>
      <c r="AG6924" s="3">
        <f t="shared" si="653"/>
        <v>0.84062017391304333</v>
      </c>
      <c r="AH6924" t="str">
        <f>_xlfn.IFNA(VLOOKUP(Sales_Transactions[[#This Row],[Order ID]],Returned_Items[#All],2,FALSE),"Not Returned")</f>
        <v>Not Returned</v>
      </c>
    </row>
    <row r="6925" spans="1:34" x14ac:dyDescent="0.25">
      <c r="A6925">
        <v>25986</v>
      </c>
      <c r="C6925" t="s">
        <v>3190</v>
      </c>
      <c r="D6925" s="2" t="str">
        <f>TEXT(MID(Sales_Transactions[[#This Row],[Order Date]],2,5),"d/m/yyy")</f>
        <v>22/6/2012</v>
      </c>
      <c r="E6925" s="2" t="str">
        <f>TEXT(MID(Sales_Transactions[[#This Row],[Order Date]],2,5),"d")</f>
        <v>22</v>
      </c>
      <c r="F6925" s="2" t="str">
        <f>TEXT(MID(Sales_Transactions[[#This Row],[Order Date]],2,5),"m")</f>
        <v>6</v>
      </c>
      <c r="G6925" s="2" t="str">
        <f>TEXT(MID(Sales_Transactions[[#This Row],[Order Date]],2,5),"yyy")</f>
        <v>2012</v>
      </c>
      <c r="H6925" s="2" t="str">
        <f>TEXT(MID(Sales_Transactions[[#This Row],[Order Date]],2,5),"yyy/m")</f>
        <v>2012/6</v>
      </c>
      <c r="I6925" t="s">
        <v>78</v>
      </c>
      <c r="J6925">
        <f t="shared" si="648"/>
        <v>3</v>
      </c>
      <c r="K6925" s="2">
        <v>48</v>
      </c>
      <c r="L6925" s="3">
        <v>278.07</v>
      </c>
      <c r="M6925" s="4">
        <v>0.08</v>
      </c>
      <c r="N6925" s="5" t="s">
        <v>23</v>
      </c>
      <c r="O6925" s="3">
        <v>-71.45</v>
      </c>
      <c r="P6925" s="3">
        <v>5.78</v>
      </c>
      <c r="Q6925" s="3">
        <v>4.96</v>
      </c>
      <c r="R6925" s="5" t="s">
        <v>35</v>
      </c>
      <c r="S6925" s="5" t="s">
        <v>3515</v>
      </c>
      <c r="T6925" s="5" t="str">
        <f t="shared" si="649"/>
        <v>Barry Pond</v>
      </c>
      <c r="U6925" t="s">
        <v>3490</v>
      </c>
      <c r="V6925" s="5" t="s">
        <v>37</v>
      </c>
      <c r="W6925" s="5" t="s">
        <v>28</v>
      </c>
      <c r="X6925" s="5" t="s">
        <v>75</v>
      </c>
      <c r="Y6925" s="5" t="s">
        <v>1256</v>
      </c>
      <c r="Z6925" s="5" t="s">
        <v>43</v>
      </c>
      <c r="AA6925" s="4">
        <v>0.36</v>
      </c>
      <c r="AB6925" s="1">
        <v>41083</v>
      </c>
      <c r="AC6925" s="1">
        <v>29773</v>
      </c>
      <c r="AD6925">
        <f t="shared" si="650"/>
        <v>1</v>
      </c>
      <c r="AE6925">
        <f t="shared" ca="1" si="651"/>
        <v>43</v>
      </c>
      <c r="AF6925" t="str">
        <f t="shared" ca="1" si="652"/>
        <v>18-64</v>
      </c>
      <c r="AG6925" s="3">
        <f t="shared" si="653"/>
        <v>0.22365366666666667</v>
      </c>
      <c r="AH6925" t="str">
        <f>_xlfn.IFNA(VLOOKUP(Sales_Transactions[[#This Row],[Order ID]],Returned_Items[#All],2,FALSE),"Not Returned")</f>
        <v>Not Returned</v>
      </c>
    </row>
    <row r="6926" spans="1:34" x14ac:dyDescent="0.25">
      <c r="A6926">
        <v>26021</v>
      </c>
      <c r="C6926" t="s">
        <v>2673</v>
      </c>
      <c r="D6926" s="2" t="str">
        <f>TEXT(MID(Sales_Transactions[[#This Row],[Order Date]],2,5),"d/m/yyy")</f>
        <v>14/9/2012</v>
      </c>
      <c r="E6926" s="2" t="str">
        <f>TEXT(MID(Sales_Transactions[[#This Row],[Order Date]],2,5),"d")</f>
        <v>14</v>
      </c>
      <c r="F6926" s="2" t="str">
        <f>TEXT(MID(Sales_Transactions[[#This Row],[Order Date]],2,5),"m")</f>
        <v>9</v>
      </c>
      <c r="G6926" s="2" t="str">
        <f>TEXT(MID(Sales_Transactions[[#This Row],[Order Date]],2,5),"yyy")</f>
        <v>2012</v>
      </c>
      <c r="H6926" s="2" t="str">
        <f>TEXT(MID(Sales_Transactions[[#This Row],[Order Date]],2,5),"yyy/m")</f>
        <v>2012/9</v>
      </c>
      <c r="I6926" t="s">
        <v>101</v>
      </c>
      <c r="J6926">
        <f t="shared" si="648"/>
        <v>1</v>
      </c>
      <c r="K6926" s="2">
        <v>17</v>
      </c>
      <c r="L6926" s="3">
        <v>328.62700000000001</v>
      </c>
      <c r="M6926" s="4">
        <v>0</v>
      </c>
      <c r="N6926" s="5" t="s">
        <v>23</v>
      </c>
      <c r="O6926" s="3">
        <v>-7.77</v>
      </c>
      <c r="P6926" s="3">
        <v>20.99</v>
      </c>
      <c r="Q6926" s="3">
        <v>4.8099999999999996</v>
      </c>
      <c r="R6926" s="5" t="s">
        <v>171</v>
      </c>
      <c r="S6926" s="5" t="s">
        <v>2692</v>
      </c>
      <c r="T6926" s="5" t="str">
        <f t="shared" si="649"/>
        <v>Nicole Brennan</v>
      </c>
      <c r="U6926" t="s">
        <v>3490</v>
      </c>
      <c r="V6926" s="5" t="s">
        <v>37</v>
      </c>
      <c r="W6926" s="5" t="s">
        <v>48</v>
      </c>
      <c r="X6926" s="5" t="s">
        <v>49</v>
      </c>
      <c r="Y6926" s="5" t="s">
        <v>1298</v>
      </c>
      <c r="Z6926" s="5" t="s">
        <v>56</v>
      </c>
      <c r="AA6926" s="4">
        <v>0.57999999999999996</v>
      </c>
      <c r="AB6926" s="1">
        <v>41168</v>
      </c>
      <c r="AC6926" s="1">
        <v>29908</v>
      </c>
      <c r="AD6926">
        <f t="shared" si="650"/>
        <v>2</v>
      </c>
      <c r="AE6926">
        <f t="shared" ca="1" si="651"/>
        <v>42</v>
      </c>
      <c r="AF6926" t="str">
        <f t="shared" ca="1" si="652"/>
        <v>18-64</v>
      </c>
      <c r="AG6926" s="3">
        <f t="shared" si="653"/>
        <v>1.5176470588235293</v>
      </c>
      <c r="AH6926" t="str">
        <f>_xlfn.IFNA(VLOOKUP(Sales_Transactions[[#This Row],[Order ID]],Returned_Items[#All],2,FALSE),"Not Returned")</f>
        <v>Not Returned</v>
      </c>
    </row>
    <row r="6927" spans="1:34" x14ac:dyDescent="0.25">
      <c r="A6927">
        <v>26055</v>
      </c>
      <c r="C6927" t="s">
        <v>3336</v>
      </c>
      <c r="D6927" s="2" t="str">
        <f>TEXT(MID(Sales_Transactions[[#This Row],[Order Date]],2,5),"d/m/yyy")</f>
        <v>25/11/2012</v>
      </c>
      <c r="E6927" s="2" t="str">
        <f>TEXT(MID(Sales_Transactions[[#This Row],[Order Date]],2,5),"d")</f>
        <v>25</v>
      </c>
      <c r="F6927" s="2" t="str">
        <f>TEXT(MID(Sales_Transactions[[#This Row],[Order Date]],2,5),"m")</f>
        <v>11</v>
      </c>
      <c r="G6927" s="2" t="str">
        <f>TEXT(MID(Sales_Transactions[[#This Row],[Order Date]],2,5),"yyy")</f>
        <v>2012</v>
      </c>
      <c r="H6927" s="2" t="str">
        <f>TEXT(MID(Sales_Transactions[[#This Row],[Order Date]],2,5),"yyy/m")</f>
        <v>2012/11</v>
      </c>
      <c r="I6927" t="s">
        <v>52</v>
      </c>
      <c r="J6927">
        <f t="shared" si="648"/>
        <v>1</v>
      </c>
      <c r="K6927" s="2">
        <v>46</v>
      </c>
      <c r="L6927" s="3">
        <v>6733.52</v>
      </c>
      <c r="M6927" s="4">
        <v>0.04</v>
      </c>
      <c r="N6927" s="5" t="s">
        <v>23</v>
      </c>
      <c r="O6927" s="3">
        <v>246</v>
      </c>
      <c r="P6927" s="3">
        <v>152.47999999999999</v>
      </c>
      <c r="Q6927" s="3">
        <v>4</v>
      </c>
      <c r="R6927" s="5" t="s">
        <v>152</v>
      </c>
      <c r="S6927" s="5" t="s">
        <v>2781</v>
      </c>
      <c r="T6927" s="5" t="str">
        <f t="shared" si="649"/>
        <v>Julia Barnett</v>
      </c>
      <c r="U6927" t="s">
        <v>3490</v>
      </c>
      <c r="V6927" s="5" t="s">
        <v>74</v>
      </c>
      <c r="W6927" s="5" t="s">
        <v>48</v>
      </c>
      <c r="X6927" s="5" t="s">
        <v>87</v>
      </c>
      <c r="Y6927" s="5" t="s">
        <v>1470</v>
      </c>
      <c r="Z6927" s="5" t="s">
        <v>43</v>
      </c>
      <c r="AA6927" s="4">
        <v>0.79</v>
      </c>
      <c r="AB6927" s="1">
        <v>41239</v>
      </c>
      <c r="AC6927" s="1">
        <v>29849</v>
      </c>
      <c r="AD6927">
        <f t="shared" si="650"/>
        <v>1</v>
      </c>
      <c r="AE6927">
        <f t="shared" ca="1" si="651"/>
        <v>42</v>
      </c>
      <c r="AF6927" t="str">
        <f t="shared" ca="1" si="652"/>
        <v>18-64</v>
      </c>
      <c r="AG6927" s="3">
        <f t="shared" si="653"/>
        <v>3.400413217391304</v>
      </c>
      <c r="AH6927" t="str">
        <f>_xlfn.IFNA(VLOOKUP(Sales_Transactions[[#This Row],[Order ID]],Returned_Items[#All],2,FALSE),"Not Returned")</f>
        <v>Not Returned</v>
      </c>
    </row>
    <row r="6928" spans="1:34" x14ac:dyDescent="0.25">
      <c r="A6928">
        <v>26274</v>
      </c>
      <c r="C6928" t="s">
        <v>226</v>
      </c>
      <c r="D6928" s="2" t="str">
        <f>TEXT(MID(Sales_Transactions[[#This Row],[Order Date]],2,5),"d/m/yyy")</f>
        <v>12/6/2012</v>
      </c>
      <c r="E6928" s="2" t="str">
        <f>TEXT(MID(Sales_Transactions[[#This Row],[Order Date]],2,5),"d")</f>
        <v>12</v>
      </c>
      <c r="F6928" s="2" t="str">
        <f>TEXT(MID(Sales_Transactions[[#This Row],[Order Date]],2,5),"m")</f>
        <v>6</v>
      </c>
      <c r="G6928" s="2" t="str">
        <f>TEXT(MID(Sales_Transactions[[#This Row],[Order Date]],2,5),"yyy")</f>
        <v>2012</v>
      </c>
      <c r="H6928" s="2" t="str">
        <f>TEXT(MID(Sales_Transactions[[#This Row],[Order Date]],2,5),"yyy/m")</f>
        <v>2012/6</v>
      </c>
      <c r="I6928" t="s">
        <v>52</v>
      </c>
      <c r="J6928">
        <f t="shared" si="648"/>
        <v>1</v>
      </c>
      <c r="K6928" s="2">
        <v>41</v>
      </c>
      <c r="L6928" s="3">
        <v>377.83</v>
      </c>
      <c r="M6928" s="4">
        <v>0.06</v>
      </c>
      <c r="N6928" s="5" t="s">
        <v>23</v>
      </c>
      <c r="O6928" s="3">
        <v>122.06</v>
      </c>
      <c r="P6928" s="3">
        <v>9.11</v>
      </c>
      <c r="Q6928" s="3">
        <v>2.15</v>
      </c>
      <c r="R6928" s="5" t="s">
        <v>143</v>
      </c>
      <c r="S6928" s="5" t="s">
        <v>3198</v>
      </c>
      <c r="T6928" s="5" t="str">
        <f t="shared" si="649"/>
        <v>Alan Schoenberger</v>
      </c>
      <c r="U6928" t="s">
        <v>3490</v>
      </c>
      <c r="V6928" s="5" t="s">
        <v>47</v>
      </c>
      <c r="W6928" s="5" t="s">
        <v>28</v>
      </c>
      <c r="X6928" s="5" t="s">
        <v>75</v>
      </c>
      <c r="Y6928" s="5" t="s">
        <v>2519</v>
      </c>
      <c r="Z6928" s="5" t="s">
        <v>84</v>
      </c>
      <c r="AA6928" s="4">
        <v>0.4</v>
      </c>
      <c r="AB6928" s="1">
        <v>41073</v>
      </c>
      <c r="AC6928" s="1">
        <v>29894</v>
      </c>
      <c r="AD6928">
        <f t="shared" si="650"/>
        <v>1</v>
      </c>
      <c r="AE6928">
        <f t="shared" ca="1" si="651"/>
        <v>42</v>
      </c>
      <c r="AF6928" t="str">
        <f t="shared" ca="1" si="652"/>
        <v>18-64</v>
      </c>
      <c r="AG6928" s="3">
        <f t="shared" si="653"/>
        <v>0.27450082926829267</v>
      </c>
      <c r="AH6928" t="str">
        <f>_xlfn.IFNA(VLOOKUP(Sales_Transactions[[#This Row],[Order ID]],Returned_Items[#All],2,FALSE),"Not Returned")</f>
        <v>Not Returned</v>
      </c>
    </row>
    <row r="6929" spans="1:34" x14ac:dyDescent="0.25">
      <c r="A6929">
        <v>26306</v>
      </c>
      <c r="C6929" t="s">
        <v>1058</v>
      </c>
      <c r="D6929" s="2" t="str">
        <f>TEXT(MID(Sales_Transactions[[#This Row],[Order Date]],2,5),"d/m/yyy")</f>
        <v>30/10/2012</v>
      </c>
      <c r="E6929" s="2" t="str">
        <f>TEXT(MID(Sales_Transactions[[#This Row],[Order Date]],2,5),"d")</f>
        <v>30</v>
      </c>
      <c r="F6929" s="2" t="str">
        <f>TEXT(MID(Sales_Transactions[[#This Row],[Order Date]],2,5),"m")</f>
        <v>10</v>
      </c>
      <c r="G6929" s="2" t="str">
        <f>TEXT(MID(Sales_Transactions[[#This Row],[Order Date]],2,5),"yyy")</f>
        <v>2012</v>
      </c>
      <c r="H6929" s="2" t="str">
        <f>TEXT(MID(Sales_Transactions[[#This Row],[Order Date]],2,5),"yyy/m")</f>
        <v>2012/10</v>
      </c>
      <c r="I6929" t="s">
        <v>22</v>
      </c>
      <c r="J6929">
        <f t="shared" si="648"/>
        <v>2</v>
      </c>
      <c r="K6929" s="2">
        <v>39</v>
      </c>
      <c r="L6929" s="3">
        <v>7725.66</v>
      </c>
      <c r="M6929" s="4">
        <v>0.05</v>
      </c>
      <c r="N6929" s="5" t="s">
        <v>34</v>
      </c>
      <c r="O6929" s="3">
        <v>-737.41</v>
      </c>
      <c r="P6929" s="3">
        <v>200.98</v>
      </c>
      <c r="Q6929" s="3">
        <v>55.96</v>
      </c>
      <c r="R6929" s="5" t="s">
        <v>312</v>
      </c>
      <c r="S6929" s="5" t="s">
        <v>2755</v>
      </c>
      <c r="T6929" s="5" t="str">
        <f t="shared" si="649"/>
        <v>Brendan Murry</v>
      </c>
      <c r="U6929" t="s">
        <v>3490</v>
      </c>
      <c r="V6929" s="5" t="s">
        <v>47</v>
      </c>
      <c r="W6929" s="5" t="s">
        <v>57</v>
      </c>
      <c r="X6929" s="5" t="s">
        <v>104</v>
      </c>
      <c r="Y6929" s="5" t="s">
        <v>2104</v>
      </c>
      <c r="Z6929" s="5" t="s">
        <v>106</v>
      </c>
      <c r="AA6929" s="4">
        <v>0.75</v>
      </c>
      <c r="AB6929" s="1">
        <v>41216</v>
      </c>
      <c r="AC6929" s="1">
        <v>29907</v>
      </c>
      <c r="AD6929">
        <f t="shared" si="650"/>
        <v>4</v>
      </c>
      <c r="AE6929">
        <f t="shared" ca="1" si="651"/>
        <v>42</v>
      </c>
      <c r="AF6929" t="str">
        <f t="shared" ca="1" si="652"/>
        <v>18-64</v>
      </c>
      <c r="AG6929" s="3">
        <f t="shared" si="653"/>
        <v>6.5856284615384606</v>
      </c>
      <c r="AH6929" t="str">
        <f>_xlfn.IFNA(VLOOKUP(Sales_Transactions[[#This Row],[Order ID]],Returned_Items[#All],2,FALSE),"Not Returned")</f>
        <v>Not Returned</v>
      </c>
    </row>
    <row r="6930" spans="1:34" x14ac:dyDescent="0.25">
      <c r="A6930">
        <v>26437</v>
      </c>
      <c r="C6930" t="s">
        <v>3402</v>
      </c>
      <c r="D6930" s="2" t="str">
        <f>TEXT(MID(Sales_Transactions[[#This Row],[Order Date]],2,5),"d/m/yyy")</f>
        <v>28/11/2011</v>
      </c>
      <c r="E6930" s="2" t="str">
        <f>TEXT(MID(Sales_Transactions[[#This Row],[Order Date]],2,5),"d")</f>
        <v>28</v>
      </c>
      <c r="F6930" s="2" t="str">
        <f>TEXT(MID(Sales_Transactions[[#This Row],[Order Date]],2,5),"m")</f>
        <v>11</v>
      </c>
      <c r="G6930" s="2" t="str">
        <f>TEXT(MID(Sales_Transactions[[#This Row],[Order Date]],2,5),"yyy")</f>
        <v>2011</v>
      </c>
      <c r="H6930" s="2" t="str">
        <f>TEXT(MID(Sales_Transactions[[#This Row],[Order Date]],2,5),"yyy/m")</f>
        <v>2011/11</v>
      </c>
      <c r="I6930" t="s">
        <v>101</v>
      </c>
      <c r="J6930">
        <f t="shared" si="648"/>
        <v>1</v>
      </c>
      <c r="K6930" s="2">
        <v>4</v>
      </c>
      <c r="L6930" s="3">
        <v>52.43</v>
      </c>
      <c r="M6930" s="4">
        <v>0.03</v>
      </c>
      <c r="N6930" s="5" t="s">
        <v>67</v>
      </c>
      <c r="O6930" s="3">
        <v>-12.98</v>
      </c>
      <c r="P6930" s="3">
        <v>9.65</v>
      </c>
      <c r="Q6930" s="3">
        <v>6.22</v>
      </c>
      <c r="R6930" s="5" t="s">
        <v>2686</v>
      </c>
      <c r="S6930" s="5" t="s">
        <v>2687</v>
      </c>
      <c r="T6930" s="5" t="str">
        <f t="shared" si="649"/>
        <v>Sara Luxemburg</v>
      </c>
      <c r="U6930" t="s">
        <v>3490</v>
      </c>
      <c r="V6930" s="5" t="s">
        <v>47</v>
      </c>
      <c r="W6930" s="5" t="s">
        <v>57</v>
      </c>
      <c r="X6930" s="5" t="s">
        <v>58</v>
      </c>
      <c r="Y6930" s="5" t="s">
        <v>200</v>
      </c>
      <c r="Z6930" s="5" t="s">
        <v>43</v>
      </c>
      <c r="AA6930" s="4">
        <v>0.55000000000000004</v>
      </c>
      <c r="AB6930" s="1">
        <v>40876</v>
      </c>
      <c r="AC6930" s="1">
        <v>17382</v>
      </c>
      <c r="AD6930">
        <f t="shared" si="650"/>
        <v>1</v>
      </c>
      <c r="AE6930">
        <f t="shared" ca="1" si="651"/>
        <v>77</v>
      </c>
      <c r="AF6930" t="str">
        <f t="shared" ca="1" si="652"/>
        <v>Over 65</v>
      </c>
      <c r="AG6930" s="3">
        <f t="shared" si="653"/>
        <v>3.9667762499999997</v>
      </c>
      <c r="AH6930" t="str">
        <f>_xlfn.IFNA(VLOOKUP(Sales_Transactions[[#This Row],[Order ID]],Returned_Items[#All],2,FALSE),"Not Returned")</f>
        <v>Not Returned</v>
      </c>
    </row>
    <row r="6931" spans="1:34" x14ac:dyDescent="0.25">
      <c r="A6931">
        <v>26437</v>
      </c>
      <c r="C6931" t="s">
        <v>3402</v>
      </c>
      <c r="D6931" s="2" t="str">
        <f>TEXT(MID(Sales_Transactions[[#This Row],[Order Date]],2,5),"d/m/yyy")</f>
        <v>28/11/2011</v>
      </c>
      <c r="E6931" s="2" t="str">
        <f>TEXT(MID(Sales_Transactions[[#This Row],[Order Date]],2,5),"d")</f>
        <v>28</v>
      </c>
      <c r="F6931" s="2" t="str">
        <f>TEXT(MID(Sales_Transactions[[#This Row],[Order Date]],2,5),"m")</f>
        <v>11</v>
      </c>
      <c r="G6931" s="2" t="str">
        <f>TEXT(MID(Sales_Transactions[[#This Row],[Order Date]],2,5),"yyy")</f>
        <v>2011</v>
      </c>
      <c r="H6931" s="2" t="str">
        <f>TEXT(MID(Sales_Transactions[[#This Row],[Order Date]],2,5),"yyy/m")</f>
        <v>2011/11</v>
      </c>
      <c r="I6931" t="s">
        <v>101</v>
      </c>
      <c r="J6931">
        <f t="shared" si="648"/>
        <v>1</v>
      </c>
      <c r="K6931" s="2">
        <v>48</v>
      </c>
      <c r="L6931" s="3">
        <v>254.51</v>
      </c>
      <c r="M6931" s="4">
        <v>0.08</v>
      </c>
      <c r="N6931" s="5" t="s">
        <v>23</v>
      </c>
      <c r="O6931" s="3">
        <v>49.05</v>
      </c>
      <c r="P6931" s="3">
        <v>5.58</v>
      </c>
      <c r="Q6931" s="3">
        <v>0.7</v>
      </c>
      <c r="R6931" s="5" t="s">
        <v>2686</v>
      </c>
      <c r="S6931" s="5" t="s">
        <v>2687</v>
      </c>
      <c r="T6931" s="5" t="str">
        <f t="shared" si="649"/>
        <v>Sara Luxemburg</v>
      </c>
      <c r="U6931" t="s">
        <v>3490</v>
      </c>
      <c r="V6931" s="5" t="s">
        <v>47</v>
      </c>
      <c r="W6931" s="5" t="s">
        <v>28</v>
      </c>
      <c r="X6931" s="5" t="s">
        <v>124</v>
      </c>
      <c r="Y6931" s="5" t="s">
        <v>1428</v>
      </c>
      <c r="Z6931" s="5" t="s">
        <v>84</v>
      </c>
      <c r="AA6931" s="4">
        <v>0.6</v>
      </c>
      <c r="AB6931" s="1">
        <v>40877</v>
      </c>
      <c r="AC6931" s="1">
        <v>17508</v>
      </c>
      <c r="AD6931">
        <f t="shared" si="650"/>
        <v>2</v>
      </c>
      <c r="AE6931">
        <f t="shared" ca="1" si="651"/>
        <v>76</v>
      </c>
      <c r="AF6931" t="str">
        <f t="shared" ca="1" si="652"/>
        <v>Over 65</v>
      </c>
      <c r="AG6931" s="3">
        <f t="shared" si="653"/>
        <v>0.13074033333333335</v>
      </c>
      <c r="AH6931" t="str">
        <f>_xlfn.IFNA(VLOOKUP(Sales_Transactions[[#This Row],[Order ID]],Returned_Items[#All],2,FALSE),"Not Returned")</f>
        <v>Not Returned</v>
      </c>
    </row>
    <row r="6932" spans="1:34" x14ac:dyDescent="0.25">
      <c r="A6932">
        <v>26464</v>
      </c>
      <c r="C6932" t="s">
        <v>3042</v>
      </c>
      <c r="D6932" s="2" t="str">
        <f>TEXT(MID(Sales_Transactions[[#This Row],[Order Date]],2,5),"d/m/yyy")</f>
        <v>11/12/2011</v>
      </c>
      <c r="E6932" s="2" t="str">
        <f>TEXT(MID(Sales_Transactions[[#This Row],[Order Date]],2,5),"d")</f>
        <v>11</v>
      </c>
      <c r="F6932" s="2" t="str">
        <f>TEXT(MID(Sales_Transactions[[#This Row],[Order Date]],2,5),"m")</f>
        <v>12</v>
      </c>
      <c r="G6932" s="2" t="str">
        <f>TEXT(MID(Sales_Transactions[[#This Row],[Order Date]],2,5),"yyy")</f>
        <v>2011</v>
      </c>
      <c r="H6932" s="2" t="str">
        <f>TEXT(MID(Sales_Transactions[[#This Row],[Order Date]],2,5),"yyy/m")</f>
        <v>2011/12</v>
      </c>
      <c r="I6932" t="s">
        <v>33</v>
      </c>
      <c r="J6932">
        <f t="shared" si="648"/>
        <v>4</v>
      </c>
      <c r="K6932" s="2">
        <v>25</v>
      </c>
      <c r="L6932" s="3">
        <v>268.58</v>
      </c>
      <c r="M6932" s="4">
        <v>0.03</v>
      </c>
      <c r="N6932" s="5" t="s">
        <v>23</v>
      </c>
      <c r="O6932" s="3">
        <v>-26.33</v>
      </c>
      <c r="P6932" s="3">
        <v>10.89</v>
      </c>
      <c r="Q6932" s="3">
        <v>4.5</v>
      </c>
      <c r="R6932" s="5" t="s">
        <v>2224</v>
      </c>
      <c r="S6932" s="5" t="s">
        <v>2783</v>
      </c>
      <c r="T6932" s="5" t="str">
        <f t="shared" si="649"/>
        <v>Tamara Willingham</v>
      </c>
      <c r="U6932" t="s">
        <v>3490</v>
      </c>
      <c r="V6932" s="5" t="s">
        <v>47</v>
      </c>
      <c r="W6932" s="5" t="s">
        <v>28</v>
      </c>
      <c r="X6932" s="5" t="s">
        <v>38</v>
      </c>
      <c r="Y6932" s="5" t="s">
        <v>559</v>
      </c>
      <c r="Z6932" s="5" t="s">
        <v>43</v>
      </c>
      <c r="AA6932" s="4">
        <v>0.59</v>
      </c>
      <c r="AB6932" s="1">
        <v>40888</v>
      </c>
      <c r="AC6932" s="1">
        <v>24095</v>
      </c>
      <c r="AD6932">
        <f t="shared" si="650"/>
        <v>0</v>
      </c>
      <c r="AE6932">
        <f t="shared" ca="1" si="651"/>
        <v>58</v>
      </c>
      <c r="AF6932" t="str">
        <f t="shared" ca="1" si="652"/>
        <v>18-64</v>
      </c>
      <c r="AG6932" s="3">
        <f t="shared" si="653"/>
        <v>0.6154693200000001</v>
      </c>
      <c r="AH6932" t="str">
        <f>_xlfn.IFNA(VLOOKUP(Sales_Transactions[[#This Row],[Order ID]],Returned_Items[#All],2,FALSE),"Not Returned")</f>
        <v>Not Returned</v>
      </c>
    </row>
    <row r="6933" spans="1:34" x14ac:dyDescent="0.25">
      <c r="A6933">
        <v>26464</v>
      </c>
      <c r="C6933" t="s">
        <v>3042</v>
      </c>
      <c r="D6933" s="2" t="str">
        <f>TEXT(MID(Sales_Transactions[[#This Row],[Order Date]],2,5),"d/m/yyy")</f>
        <v>11/12/2011</v>
      </c>
      <c r="E6933" s="2" t="str">
        <f>TEXT(MID(Sales_Transactions[[#This Row],[Order Date]],2,5),"d")</f>
        <v>11</v>
      </c>
      <c r="F6933" s="2" t="str">
        <f>TEXT(MID(Sales_Transactions[[#This Row],[Order Date]],2,5),"m")</f>
        <v>12</v>
      </c>
      <c r="G6933" s="2" t="str">
        <f>TEXT(MID(Sales_Transactions[[#This Row],[Order Date]],2,5),"yyy")</f>
        <v>2011</v>
      </c>
      <c r="H6933" s="2" t="str">
        <f>TEXT(MID(Sales_Transactions[[#This Row],[Order Date]],2,5),"yyy/m")</f>
        <v>2011/12</v>
      </c>
      <c r="I6933" t="s">
        <v>33</v>
      </c>
      <c r="J6933">
        <f t="shared" si="648"/>
        <v>4</v>
      </c>
      <c r="K6933" s="2">
        <v>26</v>
      </c>
      <c r="L6933" s="3">
        <v>1280.6500000000001</v>
      </c>
      <c r="M6933" s="4">
        <v>0.06</v>
      </c>
      <c r="N6933" s="5" t="s">
        <v>23</v>
      </c>
      <c r="O6933" s="3">
        <v>75.36</v>
      </c>
      <c r="P6933" s="3">
        <v>50.98</v>
      </c>
      <c r="Q6933" s="3">
        <v>22.24</v>
      </c>
      <c r="R6933" s="5" t="s">
        <v>2224</v>
      </c>
      <c r="S6933" s="5" t="s">
        <v>2783</v>
      </c>
      <c r="T6933" s="5" t="str">
        <f t="shared" si="649"/>
        <v>Tamara Willingham</v>
      </c>
      <c r="U6933" t="s">
        <v>3490</v>
      </c>
      <c r="V6933" s="5" t="s">
        <v>47</v>
      </c>
      <c r="W6933" s="5" t="s">
        <v>57</v>
      </c>
      <c r="X6933" s="5" t="s">
        <v>58</v>
      </c>
      <c r="Y6933" s="5" t="s">
        <v>2307</v>
      </c>
      <c r="Z6933" s="5" t="s">
        <v>31</v>
      </c>
      <c r="AA6933" s="4">
        <v>0.55000000000000004</v>
      </c>
      <c r="AB6933" s="1">
        <v>40889</v>
      </c>
      <c r="AC6933" s="1">
        <v>23820</v>
      </c>
      <c r="AD6933">
        <f t="shared" si="650"/>
        <v>1</v>
      </c>
      <c r="AE6933">
        <f t="shared" ca="1" si="651"/>
        <v>59</v>
      </c>
      <c r="AF6933" t="str">
        <f t="shared" ca="1" si="652"/>
        <v>18-64</v>
      </c>
      <c r="AG6933" s="3">
        <f t="shared" si="653"/>
        <v>2.8149773846153843</v>
      </c>
      <c r="AH6933" t="str">
        <f>_xlfn.IFNA(VLOOKUP(Sales_Transactions[[#This Row],[Order ID]],Returned_Items[#All],2,FALSE),"Not Returned")</f>
        <v>Not Returned</v>
      </c>
    </row>
    <row r="6934" spans="1:34" x14ac:dyDescent="0.25">
      <c r="A6934">
        <v>26631</v>
      </c>
      <c r="C6934" t="s">
        <v>1865</v>
      </c>
      <c r="D6934" s="2" t="str">
        <f>TEXT(MID(Sales_Transactions[[#This Row],[Order Date]],2,5),"d/m/yyy")</f>
        <v>1/11/2010</v>
      </c>
      <c r="E6934" s="2" t="str">
        <f>TEXT(MID(Sales_Transactions[[#This Row],[Order Date]],2,5),"d")</f>
        <v>1</v>
      </c>
      <c r="F6934" s="2" t="str">
        <f>TEXT(MID(Sales_Transactions[[#This Row],[Order Date]],2,5),"m")</f>
        <v>11</v>
      </c>
      <c r="G6934" s="2" t="str">
        <f>TEXT(MID(Sales_Transactions[[#This Row],[Order Date]],2,5),"yyy")</f>
        <v>2010</v>
      </c>
      <c r="H6934" s="2" t="str">
        <f>TEXT(MID(Sales_Transactions[[#This Row],[Order Date]],2,5),"yyy/m")</f>
        <v>2010/11</v>
      </c>
      <c r="I6934" t="s">
        <v>101</v>
      </c>
      <c r="J6934">
        <f t="shared" si="648"/>
        <v>1</v>
      </c>
      <c r="K6934" s="2">
        <v>37</v>
      </c>
      <c r="L6934" s="3">
        <v>231.65</v>
      </c>
      <c r="M6934" s="4">
        <v>0</v>
      </c>
      <c r="N6934" s="5" t="s">
        <v>23</v>
      </c>
      <c r="O6934" s="3">
        <v>-241.28</v>
      </c>
      <c r="P6934" s="3">
        <v>5.98</v>
      </c>
      <c r="Q6934" s="3">
        <v>10.39</v>
      </c>
      <c r="R6934" s="5" t="s">
        <v>574</v>
      </c>
      <c r="S6934" s="5" t="s">
        <v>3396</v>
      </c>
      <c r="T6934" s="5" t="str">
        <f t="shared" si="649"/>
        <v>Jeremy Pistek</v>
      </c>
      <c r="U6934" t="s">
        <v>3490</v>
      </c>
      <c r="V6934" s="5" t="s">
        <v>47</v>
      </c>
      <c r="W6934" s="5" t="s">
        <v>28</v>
      </c>
      <c r="X6934" s="5" t="s">
        <v>75</v>
      </c>
      <c r="Y6934" s="5" t="s">
        <v>2563</v>
      </c>
      <c r="Z6934" s="5" t="s">
        <v>43</v>
      </c>
      <c r="AA6934" s="4">
        <v>0.4</v>
      </c>
      <c r="AB6934" s="1">
        <v>40483</v>
      </c>
      <c r="AC6934" s="1">
        <v>23907</v>
      </c>
      <c r="AD6934">
        <f t="shared" si="650"/>
        <v>0</v>
      </c>
      <c r="AE6934">
        <f t="shared" ca="1" si="651"/>
        <v>59</v>
      </c>
      <c r="AF6934" t="str">
        <f t="shared" ca="1" si="652"/>
        <v>18-64</v>
      </c>
      <c r="AG6934" s="3">
        <f t="shared" si="653"/>
        <v>0.44243243243243247</v>
      </c>
      <c r="AH6934" t="str">
        <f>_xlfn.IFNA(VLOOKUP(Sales_Transactions[[#This Row],[Order ID]],Returned_Items[#All],2,FALSE),"Not Returned")</f>
        <v>Not Returned</v>
      </c>
    </row>
    <row r="6935" spans="1:34" x14ac:dyDescent="0.25">
      <c r="A6935">
        <v>26689</v>
      </c>
      <c r="C6935" t="s">
        <v>2266</v>
      </c>
      <c r="D6935" s="2" t="str">
        <f>TEXT(MID(Sales_Transactions[[#This Row],[Order Date]],2,5),"d/m/yyy")</f>
        <v>29/9/2009</v>
      </c>
      <c r="E6935" s="2" t="str">
        <f>TEXT(MID(Sales_Transactions[[#This Row],[Order Date]],2,5),"d")</f>
        <v>29</v>
      </c>
      <c r="F6935" s="2" t="str">
        <f>TEXT(MID(Sales_Transactions[[#This Row],[Order Date]],2,5),"m")</f>
        <v>9</v>
      </c>
      <c r="G6935" s="2" t="str">
        <f>TEXT(MID(Sales_Transactions[[#This Row],[Order Date]],2,5),"yyy")</f>
        <v>2009</v>
      </c>
      <c r="H6935" s="2" t="str">
        <f>TEXT(MID(Sales_Transactions[[#This Row],[Order Date]],2,5),"yyy/m")</f>
        <v>2009/9</v>
      </c>
      <c r="I6935" t="s">
        <v>33</v>
      </c>
      <c r="J6935">
        <f t="shared" si="648"/>
        <v>4</v>
      </c>
      <c r="K6935" s="2">
        <v>2</v>
      </c>
      <c r="L6935" s="3">
        <v>198.44</v>
      </c>
      <c r="M6935" s="4">
        <v>0.01</v>
      </c>
      <c r="N6935" s="5" t="s">
        <v>23</v>
      </c>
      <c r="O6935" s="3">
        <v>-87.46</v>
      </c>
      <c r="P6935" s="3">
        <v>99.23</v>
      </c>
      <c r="Q6935" s="3">
        <v>8.99</v>
      </c>
      <c r="R6935" s="5" t="s">
        <v>2224</v>
      </c>
      <c r="S6935" s="5" t="s">
        <v>2783</v>
      </c>
      <c r="T6935" s="5" t="str">
        <f t="shared" si="649"/>
        <v>Tamara Willingham</v>
      </c>
      <c r="U6935" t="s">
        <v>3490</v>
      </c>
      <c r="V6935" s="5" t="s">
        <v>47</v>
      </c>
      <c r="W6935" s="5" t="s">
        <v>57</v>
      </c>
      <c r="X6935" s="5" t="s">
        <v>58</v>
      </c>
      <c r="Y6935" s="5" t="s">
        <v>1193</v>
      </c>
      <c r="Z6935" s="5" t="s">
        <v>60</v>
      </c>
      <c r="AA6935" s="4">
        <v>0.35</v>
      </c>
      <c r="AB6935" s="1">
        <v>40088</v>
      </c>
      <c r="AC6935" s="1">
        <v>23866</v>
      </c>
      <c r="AD6935">
        <f t="shared" si="650"/>
        <v>3</v>
      </c>
      <c r="AE6935">
        <f t="shared" ca="1" si="651"/>
        <v>59</v>
      </c>
      <c r="AF6935" t="str">
        <f t="shared" ca="1" si="652"/>
        <v>18-64</v>
      </c>
      <c r="AG6935" s="3">
        <f t="shared" si="653"/>
        <v>54.105038499999999</v>
      </c>
      <c r="AH6935" t="str">
        <f>_xlfn.IFNA(VLOOKUP(Sales_Transactions[[#This Row],[Order ID]],Returned_Items[#All],2,FALSE),"Not Returned")</f>
        <v>Not Returned</v>
      </c>
    </row>
    <row r="6936" spans="1:34" x14ac:dyDescent="0.25">
      <c r="A6936">
        <v>26786</v>
      </c>
      <c r="C6936" t="s">
        <v>3500</v>
      </c>
      <c r="D6936" s="2" t="str">
        <f>TEXT(MID(Sales_Transactions[[#This Row],[Order Date]],2,5),"d/m/yyy")</f>
        <v>7/4/2010</v>
      </c>
      <c r="E6936" s="2" t="str">
        <f>TEXT(MID(Sales_Transactions[[#This Row],[Order Date]],2,5),"d")</f>
        <v>7</v>
      </c>
      <c r="F6936" s="2" t="str">
        <f>TEXT(MID(Sales_Transactions[[#This Row],[Order Date]],2,5),"m")</f>
        <v>4</v>
      </c>
      <c r="G6936" s="2" t="str">
        <f>TEXT(MID(Sales_Transactions[[#This Row],[Order Date]],2,5),"yyy")</f>
        <v>2010</v>
      </c>
      <c r="H6936" s="2" t="str">
        <f>TEXT(MID(Sales_Transactions[[#This Row],[Order Date]],2,5),"yyy/m")</f>
        <v>2010/4</v>
      </c>
      <c r="I6936" t="s">
        <v>78</v>
      </c>
      <c r="J6936">
        <f t="shared" si="648"/>
        <v>3</v>
      </c>
      <c r="K6936" s="2">
        <v>29</v>
      </c>
      <c r="L6936" s="3">
        <v>296.94</v>
      </c>
      <c r="M6936" s="4">
        <v>0.08</v>
      </c>
      <c r="N6936" s="5" t="s">
        <v>23</v>
      </c>
      <c r="O6936" s="3">
        <v>-25.41</v>
      </c>
      <c r="P6936" s="3">
        <v>10.98</v>
      </c>
      <c r="Q6936" s="3">
        <v>3.99</v>
      </c>
      <c r="R6936" s="5" t="s">
        <v>931</v>
      </c>
      <c r="S6936" s="5" t="s">
        <v>548</v>
      </c>
      <c r="T6936" s="5" t="str">
        <f t="shared" si="649"/>
        <v>Evan Henry</v>
      </c>
      <c r="U6936" t="s">
        <v>3490</v>
      </c>
      <c r="V6936" s="5" t="s">
        <v>47</v>
      </c>
      <c r="W6936" s="5" t="s">
        <v>28</v>
      </c>
      <c r="X6936" s="5" t="s">
        <v>38</v>
      </c>
      <c r="Y6936" s="5" t="s">
        <v>3113</v>
      </c>
      <c r="Z6936" s="5" t="s">
        <v>43</v>
      </c>
      <c r="AA6936" s="4">
        <v>0.57999999999999996</v>
      </c>
      <c r="AB6936" s="1">
        <v>40276</v>
      </c>
      <c r="AC6936" s="1">
        <v>23471</v>
      </c>
      <c r="AD6936">
        <f t="shared" si="650"/>
        <v>1</v>
      </c>
      <c r="AE6936">
        <f t="shared" ca="1" si="651"/>
        <v>60</v>
      </c>
      <c r="AF6936" t="str">
        <f t="shared" ca="1" si="652"/>
        <v>18-64</v>
      </c>
      <c r="AG6936" s="3">
        <f t="shared" si="653"/>
        <v>0.51590400000000003</v>
      </c>
      <c r="AH6936" t="str">
        <f>_xlfn.IFNA(VLOOKUP(Sales_Transactions[[#This Row],[Order ID]],Returned_Items[#All],2,FALSE),"Not Returned")</f>
        <v>Not Returned</v>
      </c>
    </row>
    <row r="6937" spans="1:34" x14ac:dyDescent="0.25">
      <c r="A6937">
        <v>26976</v>
      </c>
      <c r="C6937" t="s">
        <v>2352</v>
      </c>
      <c r="D6937" s="2" t="str">
        <f>TEXT(MID(Sales_Transactions[[#This Row],[Order Date]],2,5),"d/m/yyy")</f>
        <v>20/5/2011</v>
      </c>
      <c r="E6937" s="2" t="str">
        <f>TEXT(MID(Sales_Transactions[[#This Row],[Order Date]],2,5),"d")</f>
        <v>20</v>
      </c>
      <c r="F6937" s="2" t="str">
        <f>TEXT(MID(Sales_Transactions[[#This Row],[Order Date]],2,5),"m")</f>
        <v>5</v>
      </c>
      <c r="G6937" s="2" t="str">
        <f>TEXT(MID(Sales_Transactions[[#This Row],[Order Date]],2,5),"yyy")</f>
        <v>2011</v>
      </c>
      <c r="H6937" s="2" t="str">
        <f>TEXT(MID(Sales_Transactions[[#This Row],[Order Date]],2,5),"yyy/m")</f>
        <v>2011/5</v>
      </c>
      <c r="I6937" t="s">
        <v>52</v>
      </c>
      <c r="J6937">
        <f t="shared" si="648"/>
        <v>1</v>
      </c>
      <c r="K6937" s="2">
        <v>44</v>
      </c>
      <c r="L6937" s="3">
        <v>729.75</v>
      </c>
      <c r="M6937" s="4">
        <v>0.02</v>
      </c>
      <c r="N6937" s="5" t="s">
        <v>23</v>
      </c>
      <c r="O6937" s="3">
        <v>375.25</v>
      </c>
      <c r="P6937" s="3">
        <v>15.67</v>
      </c>
      <c r="Q6937" s="3">
        <v>1.39</v>
      </c>
      <c r="R6937" s="5" t="s">
        <v>2606</v>
      </c>
      <c r="S6937" s="5" t="s">
        <v>2607</v>
      </c>
      <c r="T6937" s="5" t="str">
        <f t="shared" si="649"/>
        <v>Thea Hendricks</v>
      </c>
      <c r="U6937" t="s">
        <v>3490</v>
      </c>
      <c r="V6937" s="5" t="s">
        <v>74</v>
      </c>
      <c r="W6937" s="5" t="s">
        <v>28</v>
      </c>
      <c r="X6937" s="5" t="s">
        <v>98</v>
      </c>
      <c r="Y6937" s="5" t="s">
        <v>247</v>
      </c>
      <c r="Z6937" s="5" t="s">
        <v>43</v>
      </c>
      <c r="AA6937" s="4">
        <v>0.38</v>
      </c>
      <c r="AB6937" s="1">
        <v>40684</v>
      </c>
      <c r="AC6937" s="1">
        <v>23580</v>
      </c>
      <c r="AD6937">
        <f t="shared" si="650"/>
        <v>1</v>
      </c>
      <c r="AE6937">
        <f t="shared" ca="1" si="651"/>
        <v>60</v>
      </c>
      <c r="AF6937" t="str">
        <f t="shared" ca="1" si="652"/>
        <v>18-64</v>
      </c>
      <c r="AG6937" s="3">
        <f t="shared" si="653"/>
        <v>0.38765604545454546</v>
      </c>
      <c r="AH6937" t="str">
        <f>_xlfn.IFNA(VLOOKUP(Sales_Transactions[[#This Row],[Order ID]],Returned_Items[#All],2,FALSE),"Not Returned")</f>
        <v>Not Returned</v>
      </c>
    </row>
    <row r="6938" spans="1:34" x14ac:dyDescent="0.25">
      <c r="A6938">
        <v>26976</v>
      </c>
      <c r="C6938" t="s">
        <v>2352</v>
      </c>
      <c r="D6938" s="2" t="str">
        <f>TEXT(MID(Sales_Transactions[[#This Row],[Order Date]],2,5),"d/m/yyy")</f>
        <v>20/5/2011</v>
      </c>
      <c r="E6938" s="2" t="str">
        <f>TEXT(MID(Sales_Transactions[[#This Row],[Order Date]],2,5),"d")</f>
        <v>20</v>
      </c>
      <c r="F6938" s="2" t="str">
        <f>TEXT(MID(Sales_Transactions[[#This Row],[Order Date]],2,5),"m")</f>
        <v>5</v>
      </c>
      <c r="G6938" s="2" t="str">
        <f>TEXT(MID(Sales_Transactions[[#This Row],[Order Date]],2,5),"yyy")</f>
        <v>2011</v>
      </c>
      <c r="H6938" s="2" t="str">
        <f>TEXT(MID(Sales_Transactions[[#This Row],[Order Date]],2,5),"yyy/m")</f>
        <v>2011/5</v>
      </c>
      <c r="I6938" t="s">
        <v>52</v>
      </c>
      <c r="J6938">
        <f t="shared" si="648"/>
        <v>1</v>
      </c>
      <c r="K6938" s="2">
        <v>28</v>
      </c>
      <c r="L6938" s="3">
        <v>1417.21</v>
      </c>
      <c r="M6938" s="4">
        <v>7.0000000000000007E-2</v>
      </c>
      <c r="N6938" s="5" t="s">
        <v>23</v>
      </c>
      <c r="O6938" s="3">
        <v>63.88</v>
      </c>
      <c r="P6938" s="3">
        <v>51.65</v>
      </c>
      <c r="Q6938" s="3">
        <v>18.45</v>
      </c>
      <c r="R6938" s="5" t="s">
        <v>2606</v>
      </c>
      <c r="S6938" s="5" t="s">
        <v>2607</v>
      </c>
      <c r="T6938" s="5" t="str">
        <f t="shared" si="649"/>
        <v>Thea Hendricks</v>
      </c>
      <c r="U6938" t="s">
        <v>3490</v>
      </c>
      <c r="V6938" s="5" t="s">
        <v>74</v>
      </c>
      <c r="W6938" s="5" t="s">
        <v>57</v>
      </c>
      <c r="X6938" s="5" t="s">
        <v>58</v>
      </c>
      <c r="Y6938" s="5" t="s">
        <v>1009</v>
      </c>
      <c r="Z6938" s="5" t="s">
        <v>56</v>
      </c>
      <c r="AA6938" s="4">
        <v>0.65</v>
      </c>
      <c r="AB6938" s="1">
        <v>40685</v>
      </c>
      <c r="AC6938" s="1">
        <v>23419</v>
      </c>
      <c r="AD6938">
        <f t="shared" si="650"/>
        <v>2</v>
      </c>
      <c r="AE6938">
        <f t="shared" ca="1" si="651"/>
        <v>60</v>
      </c>
      <c r="AF6938" t="str">
        <f t="shared" ca="1" si="652"/>
        <v>18-64</v>
      </c>
      <c r="AG6938" s="3">
        <f t="shared" si="653"/>
        <v>2.5022801785714286</v>
      </c>
      <c r="AH6938" t="str">
        <f>_xlfn.IFNA(VLOOKUP(Sales_Transactions[[#This Row],[Order ID]],Returned_Items[#All],2,FALSE),"Not Returned")</f>
        <v>Not Returned</v>
      </c>
    </row>
    <row r="6939" spans="1:34" x14ac:dyDescent="0.25">
      <c r="A6939">
        <v>26976</v>
      </c>
      <c r="C6939" t="s">
        <v>2352</v>
      </c>
      <c r="D6939" s="2" t="str">
        <f>TEXT(MID(Sales_Transactions[[#This Row],[Order Date]],2,5),"d/m/yyy")</f>
        <v>20/5/2011</v>
      </c>
      <c r="E6939" s="2" t="str">
        <f>TEXT(MID(Sales_Transactions[[#This Row],[Order Date]],2,5),"d")</f>
        <v>20</v>
      </c>
      <c r="F6939" s="2" t="str">
        <f>TEXT(MID(Sales_Transactions[[#This Row],[Order Date]],2,5),"m")</f>
        <v>5</v>
      </c>
      <c r="G6939" s="2" t="str">
        <f>TEXT(MID(Sales_Transactions[[#This Row],[Order Date]],2,5),"yyy")</f>
        <v>2011</v>
      </c>
      <c r="H6939" s="2" t="str">
        <f>TEXT(MID(Sales_Transactions[[#This Row],[Order Date]],2,5),"yyy/m")</f>
        <v>2011/5</v>
      </c>
      <c r="I6939" t="s">
        <v>52</v>
      </c>
      <c r="J6939">
        <f t="shared" si="648"/>
        <v>1</v>
      </c>
      <c r="K6939" s="2">
        <v>11</v>
      </c>
      <c r="L6939" s="3">
        <v>1154.9375</v>
      </c>
      <c r="M6939" s="4">
        <v>0.04</v>
      </c>
      <c r="N6939" s="5" t="s">
        <v>67</v>
      </c>
      <c r="O6939" s="3">
        <v>-176.06</v>
      </c>
      <c r="P6939" s="3">
        <v>125.99</v>
      </c>
      <c r="Q6939" s="3">
        <v>8.99</v>
      </c>
      <c r="R6939" s="5" t="s">
        <v>2606</v>
      </c>
      <c r="S6939" s="5" t="s">
        <v>2607</v>
      </c>
      <c r="T6939" s="5" t="str">
        <f t="shared" si="649"/>
        <v>Thea Hendricks</v>
      </c>
      <c r="U6939" t="s">
        <v>3490</v>
      </c>
      <c r="V6939" s="5" t="s">
        <v>74</v>
      </c>
      <c r="W6939" s="5" t="s">
        <v>48</v>
      </c>
      <c r="X6939" s="5" t="s">
        <v>49</v>
      </c>
      <c r="Y6939" s="5" t="s">
        <v>3443</v>
      </c>
      <c r="Z6939" s="5" t="s">
        <v>43</v>
      </c>
      <c r="AA6939" s="4">
        <v>0.56999999999999995</v>
      </c>
      <c r="AB6939" s="1">
        <v>40684</v>
      </c>
      <c r="AC6939" s="1">
        <v>23699</v>
      </c>
      <c r="AD6939">
        <f t="shared" si="650"/>
        <v>1</v>
      </c>
      <c r="AE6939">
        <f t="shared" ca="1" si="651"/>
        <v>59</v>
      </c>
      <c r="AF6939" t="str">
        <f t="shared" ca="1" si="652"/>
        <v>18-64</v>
      </c>
      <c r="AG6939" s="3">
        <f t="shared" si="653"/>
        <v>12.266327636363634</v>
      </c>
      <c r="AH6939" t="str">
        <f>_xlfn.IFNA(VLOOKUP(Sales_Transactions[[#This Row],[Order ID]],Returned_Items[#All],2,FALSE),"Not Returned")</f>
        <v>Not Returned</v>
      </c>
    </row>
    <row r="6940" spans="1:34" x14ac:dyDescent="0.25">
      <c r="A6940">
        <v>27169</v>
      </c>
      <c r="C6940" t="s">
        <v>1711</v>
      </c>
      <c r="D6940" s="2" t="str">
        <f>TEXT(MID(Sales_Transactions[[#This Row],[Order Date]],2,5),"d/m/yyy")</f>
        <v>11/9/2011</v>
      </c>
      <c r="E6940" s="2" t="str">
        <f>TEXT(MID(Sales_Transactions[[#This Row],[Order Date]],2,5),"d")</f>
        <v>11</v>
      </c>
      <c r="F6940" s="2" t="str">
        <f>TEXT(MID(Sales_Transactions[[#This Row],[Order Date]],2,5),"m")</f>
        <v>9</v>
      </c>
      <c r="G6940" s="2" t="str">
        <f>TEXT(MID(Sales_Transactions[[#This Row],[Order Date]],2,5),"yyy")</f>
        <v>2011</v>
      </c>
      <c r="H6940" s="2" t="str">
        <f>TEXT(MID(Sales_Transactions[[#This Row],[Order Date]],2,5),"yyy/m")</f>
        <v>2011/9</v>
      </c>
      <c r="I6940" t="s">
        <v>52</v>
      </c>
      <c r="J6940">
        <f t="shared" si="648"/>
        <v>1</v>
      </c>
      <c r="K6940" s="2">
        <v>16</v>
      </c>
      <c r="L6940" s="3">
        <v>109.9</v>
      </c>
      <c r="M6940" s="4">
        <v>0.01</v>
      </c>
      <c r="N6940" s="5" t="s">
        <v>23</v>
      </c>
      <c r="O6940" s="3">
        <v>-28.95</v>
      </c>
      <c r="P6940" s="3">
        <v>6.54</v>
      </c>
      <c r="Q6940" s="3">
        <v>5.27</v>
      </c>
      <c r="R6940" s="5" t="s">
        <v>894</v>
      </c>
      <c r="S6940" s="5" t="s">
        <v>1942</v>
      </c>
      <c r="T6940" s="5" t="str">
        <f t="shared" si="649"/>
        <v>Helen Andreada</v>
      </c>
      <c r="U6940" t="s">
        <v>3490</v>
      </c>
      <c r="V6940" s="5" t="s">
        <v>47</v>
      </c>
      <c r="W6940" s="5" t="s">
        <v>28</v>
      </c>
      <c r="X6940" s="5" t="s">
        <v>41</v>
      </c>
      <c r="Y6940" s="5" t="s">
        <v>1268</v>
      </c>
      <c r="Z6940" s="5" t="s">
        <v>43</v>
      </c>
      <c r="AA6940" s="4">
        <v>0.36</v>
      </c>
      <c r="AB6940" s="1">
        <v>40798</v>
      </c>
      <c r="AC6940" s="1">
        <v>23113</v>
      </c>
      <c r="AD6940">
        <f t="shared" si="650"/>
        <v>1</v>
      </c>
      <c r="AE6940">
        <f t="shared" ca="1" si="651"/>
        <v>61</v>
      </c>
      <c r="AF6940" t="str">
        <f t="shared" ca="1" si="652"/>
        <v>18-64</v>
      </c>
      <c r="AG6940" s="3">
        <f t="shared" si="653"/>
        <v>0.73808412499999998</v>
      </c>
      <c r="AH6940" t="str">
        <f>_xlfn.IFNA(VLOOKUP(Sales_Transactions[[#This Row],[Order ID]],Returned_Items[#All],2,FALSE),"Not Returned")</f>
        <v>Not Returned</v>
      </c>
    </row>
    <row r="6941" spans="1:34" x14ac:dyDescent="0.25">
      <c r="A6941">
        <v>27363</v>
      </c>
      <c r="C6941" t="s">
        <v>2438</v>
      </c>
      <c r="D6941" s="2" t="str">
        <f>TEXT(MID(Sales_Transactions[[#This Row],[Order Date]],2,5),"d/m/yyy")</f>
        <v>18/10/2011</v>
      </c>
      <c r="E6941" s="2" t="str">
        <f>TEXT(MID(Sales_Transactions[[#This Row],[Order Date]],2,5),"d")</f>
        <v>18</v>
      </c>
      <c r="F6941" s="2" t="str">
        <f>TEXT(MID(Sales_Transactions[[#This Row],[Order Date]],2,5),"m")</f>
        <v>10</v>
      </c>
      <c r="G6941" s="2" t="str">
        <f>TEXT(MID(Sales_Transactions[[#This Row],[Order Date]],2,5),"yyy")</f>
        <v>2011</v>
      </c>
      <c r="H6941" s="2" t="str">
        <f>TEXT(MID(Sales_Transactions[[#This Row],[Order Date]],2,5),"yyy/m")</f>
        <v>2011/10</v>
      </c>
      <c r="I6941" t="s">
        <v>78</v>
      </c>
      <c r="J6941">
        <f t="shared" si="648"/>
        <v>3</v>
      </c>
      <c r="K6941" s="2">
        <v>6</v>
      </c>
      <c r="L6941" s="3">
        <v>646.14</v>
      </c>
      <c r="M6941" s="4">
        <v>7.0000000000000007E-2</v>
      </c>
      <c r="N6941" s="5" t="s">
        <v>23</v>
      </c>
      <c r="O6941" s="3">
        <v>-265.62</v>
      </c>
      <c r="P6941" s="3">
        <v>101.41</v>
      </c>
      <c r="Q6941" s="3">
        <v>35</v>
      </c>
      <c r="R6941" s="5" t="s">
        <v>2760</v>
      </c>
      <c r="S6941" s="5" t="s">
        <v>2761</v>
      </c>
      <c r="T6941" s="5" t="str">
        <f t="shared" si="649"/>
        <v>Deborah Brumfield</v>
      </c>
      <c r="U6941" t="s">
        <v>3490</v>
      </c>
      <c r="V6941" s="5" t="s">
        <v>27</v>
      </c>
      <c r="W6941" s="5" t="s">
        <v>28</v>
      </c>
      <c r="X6941" s="5" t="s">
        <v>29</v>
      </c>
      <c r="Y6941" s="5" t="s">
        <v>2202</v>
      </c>
      <c r="Z6941" s="5" t="s">
        <v>31</v>
      </c>
      <c r="AA6941" s="4">
        <v>0.82</v>
      </c>
      <c r="AB6941" s="1">
        <v>40836</v>
      </c>
      <c r="AC6941" s="1">
        <v>23196</v>
      </c>
      <c r="AD6941">
        <f t="shared" si="650"/>
        <v>2</v>
      </c>
      <c r="AE6941">
        <f t="shared" ca="1" si="651"/>
        <v>61</v>
      </c>
      <c r="AF6941" t="str">
        <f t="shared" ca="1" si="652"/>
        <v>18-64</v>
      </c>
      <c r="AG6941" s="3">
        <f t="shared" si="653"/>
        <v>22.723168833333332</v>
      </c>
      <c r="AH6941" t="str">
        <f>_xlfn.IFNA(VLOOKUP(Sales_Transactions[[#This Row],[Order ID]],Returned_Items[#All],2,FALSE),"Not Returned")</f>
        <v>Not Returned</v>
      </c>
    </row>
    <row r="6942" spans="1:34" x14ac:dyDescent="0.25">
      <c r="A6942">
        <v>27524</v>
      </c>
      <c r="C6942" t="s">
        <v>1194</v>
      </c>
      <c r="D6942" s="2" t="str">
        <f>TEXT(MID(Sales_Transactions[[#This Row],[Order Date]],2,5),"d/m/yyy")</f>
        <v>1/2/2010</v>
      </c>
      <c r="E6942" s="2" t="str">
        <f>TEXT(MID(Sales_Transactions[[#This Row],[Order Date]],2,5),"d")</f>
        <v>1</v>
      </c>
      <c r="F6942" s="2" t="str">
        <f>TEXT(MID(Sales_Transactions[[#This Row],[Order Date]],2,5),"m")</f>
        <v>2</v>
      </c>
      <c r="G6942" s="2" t="str">
        <f>TEXT(MID(Sales_Transactions[[#This Row],[Order Date]],2,5),"yyy")</f>
        <v>2010</v>
      </c>
      <c r="H6942" s="2" t="str">
        <f>TEXT(MID(Sales_Transactions[[#This Row],[Order Date]],2,5),"yyy/m")</f>
        <v>2010/2</v>
      </c>
      <c r="I6942" t="s">
        <v>52</v>
      </c>
      <c r="J6942">
        <f t="shared" si="648"/>
        <v>1</v>
      </c>
      <c r="K6942" s="2">
        <v>50</v>
      </c>
      <c r="L6942" s="3">
        <v>343.94</v>
      </c>
      <c r="M6942" s="4">
        <v>0.02</v>
      </c>
      <c r="N6942" s="5" t="s">
        <v>23</v>
      </c>
      <c r="O6942" s="3">
        <v>-157.4</v>
      </c>
      <c r="P6942" s="3">
        <v>6.48</v>
      </c>
      <c r="Q6942" s="3">
        <v>7.37</v>
      </c>
      <c r="R6942" s="5" t="s">
        <v>2638</v>
      </c>
      <c r="S6942" s="5" t="s">
        <v>2639</v>
      </c>
      <c r="T6942" s="5" t="str">
        <f t="shared" si="649"/>
        <v>Jay Fine</v>
      </c>
      <c r="U6942" t="s">
        <v>3490</v>
      </c>
      <c r="V6942" s="5" t="s">
        <v>37</v>
      </c>
      <c r="W6942" s="5" t="s">
        <v>28</v>
      </c>
      <c r="X6942" s="5" t="s">
        <v>75</v>
      </c>
      <c r="Y6942" s="5" t="s">
        <v>1499</v>
      </c>
      <c r="Z6942" s="5" t="s">
        <v>43</v>
      </c>
      <c r="AA6942" s="4">
        <v>0.37</v>
      </c>
      <c r="AB6942" s="1">
        <v>40212</v>
      </c>
      <c r="AC6942" s="1">
        <v>23078</v>
      </c>
      <c r="AD6942">
        <f t="shared" si="650"/>
        <v>2</v>
      </c>
      <c r="AE6942">
        <f t="shared" ca="1" si="651"/>
        <v>61</v>
      </c>
      <c r="AF6942" t="str">
        <f t="shared" ca="1" si="652"/>
        <v>18-64</v>
      </c>
      <c r="AG6942" s="3">
        <f t="shared" si="653"/>
        <v>0.27697408000000001</v>
      </c>
      <c r="AH6942" t="str">
        <f>_xlfn.IFNA(VLOOKUP(Sales_Transactions[[#This Row],[Order ID]],Returned_Items[#All],2,FALSE),"Not Returned")</f>
        <v>Not Returned</v>
      </c>
    </row>
    <row r="6943" spans="1:34" x14ac:dyDescent="0.25">
      <c r="A6943">
        <v>27554</v>
      </c>
      <c r="C6943" t="s">
        <v>1132</v>
      </c>
      <c r="D6943" s="2" t="str">
        <f>TEXT(MID(Sales_Transactions[[#This Row],[Order Date]],2,5),"d/m/yyy")</f>
        <v>10/3/2011</v>
      </c>
      <c r="E6943" s="2" t="str">
        <f>TEXT(MID(Sales_Transactions[[#This Row],[Order Date]],2,5),"d")</f>
        <v>10</v>
      </c>
      <c r="F6943" s="2" t="str">
        <f>TEXT(MID(Sales_Transactions[[#This Row],[Order Date]],2,5),"m")</f>
        <v>3</v>
      </c>
      <c r="G6943" s="2" t="str">
        <f>TEXT(MID(Sales_Transactions[[#This Row],[Order Date]],2,5),"yyy")</f>
        <v>2011</v>
      </c>
      <c r="H6943" s="2" t="str">
        <f>TEXT(MID(Sales_Transactions[[#This Row],[Order Date]],2,5),"yyy/m")</f>
        <v>2011/3</v>
      </c>
      <c r="I6943" t="s">
        <v>101</v>
      </c>
      <c r="J6943">
        <f t="shared" si="648"/>
        <v>1</v>
      </c>
      <c r="K6943" s="2">
        <v>45</v>
      </c>
      <c r="L6943" s="3">
        <v>12685.544</v>
      </c>
      <c r="M6943" s="4">
        <v>0.02</v>
      </c>
      <c r="N6943" s="5" t="s">
        <v>34</v>
      </c>
      <c r="O6943" s="3">
        <v>3985.11</v>
      </c>
      <c r="P6943" s="3">
        <v>348.21</v>
      </c>
      <c r="Q6943" s="3">
        <v>40.19</v>
      </c>
      <c r="R6943" s="5" t="s">
        <v>2799</v>
      </c>
      <c r="S6943" s="5" t="s">
        <v>2800</v>
      </c>
      <c r="T6943" s="5" t="str">
        <f t="shared" si="649"/>
        <v>Benjamin Venier</v>
      </c>
      <c r="U6943" t="s">
        <v>3490</v>
      </c>
      <c r="V6943" s="5" t="s">
        <v>27</v>
      </c>
      <c r="W6943" s="5" t="s">
        <v>57</v>
      </c>
      <c r="X6943" s="5" t="s">
        <v>107</v>
      </c>
      <c r="Y6943" s="5" t="s">
        <v>1012</v>
      </c>
      <c r="Z6943" s="5" t="s">
        <v>106</v>
      </c>
      <c r="AA6943" s="4">
        <v>0.62</v>
      </c>
      <c r="AB6943" s="1">
        <v>40614</v>
      </c>
      <c r="AC6943" s="1">
        <v>23351</v>
      </c>
      <c r="AD6943">
        <f t="shared" si="650"/>
        <v>2</v>
      </c>
      <c r="AE6943">
        <f t="shared" ca="1" si="651"/>
        <v>60</v>
      </c>
      <c r="AF6943" t="str">
        <f t="shared" ca="1" si="652"/>
        <v>18-64</v>
      </c>
      <c r="AG6943" s="3">
        <f t="shared" si="653"/>
        <v>8.6295635111111118</v>
      </c>
      <c r="AH6943" t="str">
        <f>_xlfn.IFNA(VLOOKUP(Sales_Transactions[[#This Row],[Order ID]],Returned_Items[#All],2,FALSE),"Not Returned")</f>
        <v>Not Returned</v>
      </c>
    </row>
    <row r="6944" spans="1:34" x14ac:dyDescent="0.25">
      <c r="A6944">
        <v>27712</v>
      </c>
      <c r="C6944" t="s">
        <v>3514</v>
      </c>
      <c r="D6944" s="2" t="str">
        <f>TEXT(MID(Sales_Transactions[[#This Row],[Order Date]],2,5),"d/m/yyy")</f>
        <v>4/3/2010</v>
      </c>
      <c r="E6944" s="2" t="str">
        <f>TEXT(MID(Sales_Transactions[[#This Row],[Order Date]],2,5),"d")</f>
        <v>4</v>
      </c>
      <c r="F6944" s="2" t="str">
        <f>TEXT(MID(Sales_Transactions[[#This Row],[Order Date]],2,5),"m")</f>
        <v>3</v>
      </c>
      <c r="G6944" s="2" t="str">
        <f>TEXT(MID(Sales_Transactions[[#This Row],[Order Date]],2,5),"yyy")</f>
        <v>2010</v>
      </c>
      <c r="H6944" s="2" t="str">
        <f>TEXT(MID(Sales_Transactions[[#This Row],[Order Date]],2,5),"yyy/m")</f>
        <v>2010/3</v>
      </c>
      <c r="I6944" t="s">
        <v>22</v>
      </c>
      <c r="J6944">
        <f t="shared" si="648"/>
        <v>2</v>
      </c>
      <c r="K6944" s="2">
        <v>20</v>
      </c>
      <c r="L6944" s="3">
        <v>246.63</v>
      </c>
      <c r="M6944" s="4">
        <v>0.08</v>
      </c>
      <c r="N6944" s="5" t="s">
        <v>23</v>
      </c>
      <c r="O6944" s="3">
        <v>31.54</v>
      </c>
      <c r="P6944" s="3">
        <v>12.28</v>
      </c>
      <c r="Q6944" s="3">
        <v>4.8600000000000003</v>
      </c>
      <c r="R6944" s="5" t="s">
        <v>2904</v>
      </c>
      <c r="S6944" s="5" t="s">
        <v>2905</v>
      </c>
      <c r="T6944" s="5" t="str">
        <f t="shared" si="649"/>
        <v>Speros Goranitis</v>
      </c>
      <c r="U6944" t="s">
        <v>3490</v>
      </c>
      <c r="V6944" s="5" t="s">
        <v>47</v>
      </c>
      <c r="W6944" s="5" t="s">
        <v>28</v>
      </c>
      <c r="X6944" s="5" t="s">
        <v>75</v>
      </c>
      <c r="Y6944" s="5" t="s">
        <v>2185</v>
      </c>
      <c r="Z6944" s="5" t="s">
        <v>43</v>
      </c>
      <c r="AA6944" s="4">
        <v>0.38</v>
      </c>
      <c r="AB6944" s="1">
        <v>40248</v>
      </c>
      <c r="AC6944" s="1">
        <v>23141</v>
      </c>
      <c r="AD6944">
        <f t="shared" si="650"/>
        <v>7</v>
      </c>
      <c r="AE6944">
        <f t="shared" ca="1" si="651"/>
        <v>61</v>
      </c>
      <c r="AF6944" t="str">
        <f t="shared" ca="1" si="652"/>
        <v>18-64</v>
      </c>
      <c r="AG6944" s="3">
        <f t="shared" si="653"/>
        <v>0.85650879999999996</v>
      </c>
      <c r="AH6944" t="str">
        <f>_xlfn.IFNA(VLOOKUP(Sales_Transactions[[#This Row],[Order ID]],Returned_Items[#All],2,FALSE),"Not Returned")</f>
        <v>Returned</v>
      </c>
    </row>
    <row r="6945" spans="1:34" x14ac:dyDescent="0.25">
      <c r="A6945">
        <v>27715</v>
      </c>
      <c r="C6945" t="s">
        <v>2936</v>
      </c>
      <c r="D6945" s="2" t="str">
        <f>TEXT(MID(Sales_Transactions[[#This Row],[Order Date]],2,5),"d/m/yyy")</f>
        <v>19/9/2011</v>
      </c>
      <c r="E6945" s="2" t="str">
        <f>TEXT(MID(Sales_Transactions[[#This Row],[Order Date]],2,5),"d")</f>
        <v>19</v>
      </c>
      <c r="F6945" s="2" t="str">
        <f>TEXT(MID(Sales_Transactions[[#This Row],[Order Date]],2,5),"m")</f>
        <v>9</v>
      </c>
      <c r="G6945" s="2" t="str">
        <f>TEXT(MID(Sales_Transactions[[#This Row],[Order Date]],2,5),"yyy")</f>
        <v>2011</v>
      </c>
      <c r="H6945" s="2" t="str">
        <f>TEXT(MID(Sales_Transactions[[#This Row],[Order Date]],2,5),"yyy/m")</f>
        <v>2011/9</v>
      </c>
      <c r="I6945" t="s">
        <v>33</v>
      </c>
      <c r="J6945">
        <f t="shared" si="648"/>
        <v>4</v>
      </c>
      <c r="K6945" s="2">
        <v>12</v>
      </c>
      <c r="L6945" s="3">
        <v>94.52</v>
      </c>
      <c r="M6945" s="4">
        <v>0.06</v>
      </c>
      <c r="N6945" s="5" t="s">
        <v>23</v>
      </c>
      <c r="O6945" s="3">
        <v>-36.229999999999997</v>
      </c>
      <c r="P6945" s="3">
        <v>7.45</v>
      </c>
      <c r="Q6945" s="3">
        <v>6.28</v>
      </c>
      <c r="R6945" s="5" t="s">
        <v>2765</v>
      </c>
      <c r="S6945" s="5" t="s">
        <v>2111</v>
      </c>
      <c r="T6945" s="5" t="str">
        <f t="shared" si="649"/>
        <v>Darrin Sayre</v>
      </c>
      <c r="U6945" t="s">
        <v>3490</v>
      </c>
      <c r="V6945" s="5" t="s">
        <v>37</v>
      </c>
      <c r="W6945" s="5" t="s">
        <v>28</v>
      </c>
      <c r="X6945" s="5" t="s">
        <v>41</v>
      </c>
      <c r="Y6945" s="5" t="s">
        <v>1939</v>
      </c>
      <c r="Z6945" s="5" t="s">
        <v>43</v>
      </c>
      <c r="AA6945" s="4">
        <v>0.4</v>
      </c>
      <c r="AB6945" s="1">
        <v>40807</v>
      </c>
      <c r="AC6945" s="1">
        <v>23030</v>
      </c>
      <c r="AD6945">
        <f t="shared" si="650"/>
        <v>2</v>
      </c>
      <c r="AE6945">
        <f t="shared" ca="1" si="651"/>
        <v>61</v>
      </c>
      <c r="AF6945" t="str">
        <f t="shared" ca="1" si="652"/>
        <v>18-64</v>
      </c>
      <c r="AG6945" s="3">
        <f t="shared" si="653"/>
        <v>1.1437941666666667</v>
      </c>
      <c r="AH6945" t="str">
        <f>_xlfn.IFNA(VLOOKUP(Sales_Transactions[[#This Row],[Order ID]],Returned_Items[#All],2,FALSE),"Not Returned")</f>
        <v>Not Returned</v>
      </c>
    </row>
    <row r="6946" spans="1:34" x14ac:dyDescent="0.25">
      <c r="A6946">
        <v>27744</v>
      </c>
      <c r="C6946" t="s">
        <v>1051</v>
      </c>
      <c r="D6946" s="2" t="str">
        <f>TEXT(MID(Sales_Transactions[[#This Row],[Order Date]],2,5),"d/m/yyy")</f>
        <v>3/8/2010</v>
      </c>
      <c r="E6946" s="2" t="str">
        <f>TEXT(MID(Sales_Transactions[[#This Row],[Order Date]],2,5),"d")</f>
        <v>3</v>
      </c>
      <c r="F6946" s="2" t="str">
        <f>TEXT(MID(Sales_Transactions[[#This Row],[Order Date]],2,5),"m")</f>
        <v>8</v>
      </c>
      <c r="G6946" s="2" t="str">
        <f>TEXT(MID(Sales_Transactions[[#This Row],[Order Date]],2,5),"yyy")</f>
        <v>2010</v>
      </c>
      <c r="H6946" s="2" t="str">
        <f>TEXT(MID(Sales_Transactions[[#This Row],[Order Date]],2,5),"yyy/m")</f>
        <v>2010/8</v>
      </c>
      <c r="I6946" t="s">
        <v>101</v>
      </c>
      <c r="J6946">
        <f t="shared" si="648"/>
        <v>1</v>
      </c>
      <c r="K6946" s="2">
        <v>22</v>
      </c>
      <c r="L6946" s="3">
        <v>106.69</v>
      </c>
      <c r="M6946" s="4">
        <v>0.01</v>
      </c>
      <c r="N6946" s="5" t="s">
        <v>23</v>
      </c>
      <c r="O6946" s="3">
        <v>-76.599999999999994</v>
      </c>
      <c r="P6946" s="3">
        <v>4.54</v>
      </c>
      <c r="Q6946" s="3">
        <v>5.83</v>
      </c>
      <c r="R6946" s="5" t="s">
        <v>2146</v>
      </c>
      <c r="S6946" s="5" t="s">
        <v>2817</v>
      </c>
      <c r="T6946" s="5" t="str">
        <f t="shared" si="649"/>
        <v>Pete Kriz</v>
      </c>
      <c r="U6946" t="s">
        <v>3490</v>
      </c>
      <c r="V6946" s="5" t="s">
        <v>47</v>
      </c>
      <c r="W6946" s="5" t="s">
        <v>28</v>
      </c>
      <c r="X6946" s="5" t="s">
        <v>41</v>
      </c>
      <c r="Y6946" s="5" t="s">
        <v>2381</v>
      </c>
      <c r="Z6946" s="5" t="s">
        <v>43</v>
      </c>
      <c r="AA6946" s="4">
        <v>0.36</v>
      </c>
      <c r="AB6946" s="1">
        <v>40394</v>
      </c>
      <c r="AC6946" s="1">
        <v>22693</v>
      </c>
      <c r="AD6946">
        <f t="shared" si="650"/>
        <v>1</v>
      </c>
      <c r="AE6946">
        <f t="shared" ca="1" si="651"/>
        <v>62</v>
      </c>
      <c r="AF6946" t="str">
        <f t="shared" ca="1" si="652"/>
        <v>18-64</v>
      </c>
      <c r="AG6946" s="3">
        <f t="shared" si="653"/>
        <v>0.47134300000000001</v>
      </c>
      <c r="AH6946" t="str">
        <f>_xlfn.IFNA(VLOOKUP(Sales_Transactions[[#This Row],[Order ID]],Returned_Items[#All],2,FALSE),"Not Returned")</f>
        <v>Returned</v>
      </c>
    </row>
    <row r="6947" spans="1:34" x14ac:dyDescent="0.25">
      <c r="A6947">
        <v>27745</v>
      </c>
      <c r="C6947" t="s">
        <v>1602</v>
      </c>
      <c r="D6947" s="2" t="str">
        <f>TEXT(MID(Sales_Transactions[[#This Row],[Order Date]],2,5),"d/m/yyy")</f>
        <v>20/9/2010</v>
      </c>
      <c r="E6947" s="2" t="str">
        <f>TEXT(MID(Sales_Transactions[[#This Row],[Order Date]],2,5),"d")</f>
        <v>20</v>
      </c>
      <c r="F6947" s="2" t="str">
        <f>TEXT(MID(Sales_Transactions[[#This Row],[Order Date]],2,5),"m")</f>
        <v>9</v>
      </c>
      <c r="G6947" s="2" t="str">
        <f>TEXT(MID(Sales_Transactions[[#This Row],[Order Date]],2,5),"yyy")</f>
        <v>2010</v>
      </c>
      <c r="H6947" s="2" t="str">
        <f>TEXT(MID(Sales_Transactions[[#This Row],[Order Date]],2,5),"yyy/m")</f>
        <v>2010/9</v>
      </c>
      <c r="I6947" t="s">
        <v>22</v>
      </c>
      <c r="J6947">
        <f t="shared" si="648"/>
        <v>2</v>
      </c>
      <c r="K6947" s="2">
        <v>41</v>
      </c>
      <c r="L6947" s="3">
        <v>6126.93</v>
      </c>
      <c r="M6947" s="4">
        <v>0.01</v>
      </c>
      <c r="N6947" s="5" t="s">
        <v>34</v>
      </c>
      <c r="O6947" s="3">
        <v>-1704.89</v>
      </c>
      <c r="P6947" s="3">
        <v>146.05000000000001</v>
      </c>
      <c r="Q6947" s="3">
        <v>80.2</v>
      </c>
      <c r="R6947" s="5" t="s">
        <v>167</v>
      </c>
      <c r="S6947" s="5" t="s">
        <v>375</v>
      </c>
      <c r="T6947" s="5" t="str">
        <f t="shared" si="649"/>
        <v>Brad Thomas</v>
      </c>
      <c r="U6947" t="s">
        <v>3490</v>
      </c>
      <c r="V6947" s="5" t="s">
        <v>74</v>
      </c>
      <c r="W6947" s="5" t="s">
        <v>57</v>
      </c>
      <c r="X6947" s="5" t="s">
        <v>107</v>
      </c>
      <c r="Y6947" s="5" t="s">
        <v>1951</v>
      </c>
      <c r="Z6947" s="5" t="s">
        <v>106</v>
      </c>
      <c r="AA6947" s="4">
        <v>0.71</v>
      </c>
      <c r="AB6947" s="1">
        <v>40445</v>
      </c>
      <c r="AC6947" s="1">
        <v>22710</v>
      </c>
      <c r="AD6947">
        <f t="shared" si="650"/>
        <v>4</v>
      </c>
      <c r="AE6947">
        <f t="shared" ca="1" si="651"/>
        <v>62</v>
      </c>
      <c r="AF6947" t="str">
        <f t="shared" ca="1" si="652"/>
        <v>18-64</v>
      </c>
      <c r="AG6947" s="3">
        <f t="shared" si="653"/>
        <v>5.5179364634146353</v>
      </c>
      <c r="AH6947" t="str">
        <f>_xlfn.IFNA(VLOOKUP(Sales_Transactions[[#This Row],[Order ID]],Returned_Items[#All],2,FALSE),"Not Returned")</f>
        <v>Not Returned</v>
      </c>
    </row>
    <row r="6948" spans="1:34" x14ac:dyDescent="0.25">
      <c r="A6948">
        <v>27936</v>
      </c>
      <c r="C6948" t="s">
        <v>3154</v>
      </c>
      <c r="D6948" s="2" t="str">
        <f>TEXT(MID(Sales_Transactions[[#This Row],[Order Date]],2,5),"d/m/yyy")</f>
        <v>7/7/2011</v>
      </c>
      <c r="E6948" s="2" t="str">
        <f>TEXT(MID(Sales_Transactions[[#This Row],[Order Date]],2,5),"d")</f>
        <v>7</v>
      </c>
      <c r="F6948" s="2" t="str">
        <f>TEXT(MID(Sales_Transactions[[#This Row],[Order Date]],2,5),"m")</f>
        <v>7</v>
      </c>
      <c r="G6948" s="2" t="str">
        <f>TEXT(MID(Sales_Transactions[[#This Row],[Order Date]],2,5),"yyy")</f>
        <v>2011</v>
      </c>
      <c r="H6948" s="2" t="str">
        <f>TEXT(MID(Sales_Transactions[[#This Row],[Order Date]],2,5),"yyy/m")</f>
        <v>2011/7</v>
      </c>
      <c r="I6948" t="s">
        <v>33</v>
      </c>
      <c r="J6948">
        <f t="shared" si="648"/>
        <v>4</v>
      </c>
      <c r="K6948" s="2">
        <v>3</v>
      </c>
      <c r="L6948" s="3">
        <v>9172.32</v>
      </c>
      <c r="M6948" s="4">
        <v>0.06</v>
      </c>
      <c r="N6948" s="5" t="s">
        <v>34</v>
      </c>
      <c r="O6948" s="3">
        <v>-8570.4500000000007</v>
      </c>
      <c r="P6948" s="3">
        <v>3502.14</v>
      </c>
      <c r="Q6948" s="3">
        <v>8.73</v>
      </c>
      <c r="R6948" s="5" t="s">
        <v>3277</v>
      </c>
      <c r="S6948" s="5" t="s">
        <v>3278</v>
      </c>
      <c r="T6948" s="5" t="str">
        <f t="shared" si="649"/>
        <v>Irene Maddox</v>
      </c>
      <c r="U6948" t="s">
        <v>3490</v>
      </c>
      <c r="V6948" s="5" t="s">
        <v>37</v>
      </c>
      <c r="W6948" s="5" t="s">
        <v>48</v>
      </c>
      <c r="X6948" s="5" t="s">
        <v>324</v>
      </c>
      <c r="Y6948" s="5" t="s">
        <v>3523</v>
      </c>
      <c r="Z6948" s="5" t="s">
        <v>106</v>
      </c>
      <c r="AA6948" s="4">
        <v>0.56999999999999995</v>
      </c>
      <c r="AB6948" s="1">
        <v>40733</v>
      </c>
      <c r="AC6948" s="1">
        <v>22956</v>
      </c>
      <c r="AD6948">
        <f t="shared" si="650"/>
        <v>2</v>
      </c>
      <c r="AE6948">
        <f t="shared" ca="1" si="651"/>
        <v>61</v>
      </c>
      <c r="AF6948" t="str">
        <f t="shared" ca="1" si="652"/>
        <v>18-64</v>
      </c>
      <c r="AG6948" s="3">
        <f t="shared" si="653"/>
        <v>1169.5895720000001</v>
      </c>
      <c r="AH6948" t="str">
        <f>_xlfn.IFNA(VLOOKUP(Sales_Transactions[[#This Row],[Order ID]],Returned_Items[#All],2,FALSE),"Not Returned")</f>
        <v>Not Returned</v>
      </c>
    </row>
    <row r="6949" spans="1:34" x14ac:dyDescent="0.25">
      <c r="A6949">
        <v>28007</v>
      </c>
      <c r="C6949" t="s">
        <v>3364</v>
      </c>
      <c r="D6949" s="2" t="str">
        <f>TEXT(MID(Sales_Transactions[[#This Row],[Order Date]],2,5),"d/m/yyy")</f>
        <v>8/4/2010</v>
      </c>
      <c r="E6949" s="2" t="str">
        <f>TEXT(MID(Sales_Transactions[[#This Row],[Order Date]],2,5),"d")</f>
        <v>8</v>
      </c>
      <c r="F6949" s="2" t="str">
        <f>TEXT(MID(Sales_Transactions[[#This Row],[Order Date]],2,5),"m")</f>
        <v>4</v>
      </c>
      <c r="G6949" s="2" t="str">
        <f>TEXT(MID(Sales_Transactions[[#This Row],[Order Date]],2,5),"yyy")</f>
        <v>2010</v>
      </c>
      <c r="H6949" s="2" t="str">
        <f>TEXT(MID(Sales_Transactions[[#This Row],[Order Date]],2,5),"yyy/m")</f>
        <v>2010/4</v>
      </c>
      <c r="I6949" t="s">
        <v>52</v>
      </c>
      <c r="J6949">
        <f t="shared" si="648"/>
        <v>1</v>
      </c>
      <c r="K6949" s="2">
        <v>23</v>
      </c>
      <c r="L6949" s="3">
        <v>128.97</v>
      </c>
      <c r="M6949" s="4">
        <v>0.03</v>
      </c>
      <c r="N6949" s="5" t="s">
        <v>23</v>
      </c>
      <c r="O6949" s="3">
        <v>-1045.25</v>
      </c>
      <c r="P6949" s="3">
        <v>3.48</v>
      </c>
      <c r="Q6949" s="3">
        <v>49</v>
      </c>
      <c r="R6949" s="5" t="s">
        <v>2760</v>
      </c>
      <c r="S6949" s="5" t="s">
        <v>2761</v>
      </c>
      <c r="T6949" s="5" t="str">
        <f t="shared" si="649"/>
        <v>Deborah Brumfield</v>
      </c>
      <c r="U6949" t="s">
        <v>3490</v>
      </c>
      <c r="V6949" s="5" t="s">
        <v>27</v>
      </c>
      <c r="W6949" s="5" t="s">
        <v>28</v>
      </c>
      <c r="X6949" s="5" t="s">
        <v>38</v>
      </c>
      <c r="Y6949" s="5" t="s">
        <v>1096</v>
      </c>
      <c r="Z6949" s="5" t="s">
        <v>31</v>
      </c>
      <c r="AA6949" s="4">
        <v>0.59</v>
      </c>
      <c r="AB6949" s="1">
        <v>40277</v>
      </c>
      <c r="AC6949" s="1">
        <v>22952</v>
      </c>
      <c r="AD6949">
        <f t="shared" si="650"/>
        <v>1</v>
      </c>
      <c r="AE6949">
        <f t="shared" ca="1" si="651"/>
        <v>61</v>
      </c>
      <c r="AF6949" t="str">
        <f t="shared" ca="1" si="652"/>
        <v>18-64</v>
      </c>
      <c r="AG6949" s="3">
        <f t="shared" si="653"/>
        <v>2.2816937391304348</v>
      </c>
      <c r="AH6949" t="str">
        <f>_xlfn.IFNA(VLOOKUP(Sales_Transactions[[#This Row],[Order ID]],Returned_Items[#All],2,FALSE),"Not Returned")</f>
        <v>Not Returned</v>
      </c>
    </row>
    <row r="6950" spans="1:34" x14ac:dyDescent="0.25">
      <c r="A6950">
        <v>28007</v>
      </c>
      <c r="C6950" t="s">
        <v>3364</v>
      </c>
      <c r="D6950" s="2" t="str">
        <f>TEXT(MID(Sales_Transactions[[#This Row],[Order Date]],2,5),"d/m/yyy")</f>
        <v>8/4/2010</v>
      </c>
      <c r="E6950" s="2" t="str">
        <f>TEXT(MID(Sales_Transactions[[#This Row],[Order Date]],2,5),"d")</f>
        <v>8</v>
      </c>
      <c r="F6950" s="2" t="str">
        <f>TEXT(MID(Sales_Transactions[[#This Row],[Order Date]],2,5),"m")</f>
        <v>4</v>
      </c>
      <c r="G6950" s="2" t="str">
        <f>TEXT(MID(Sales_Transactions[[#This Row],[Order Date]],2,5),"yyy")</f>
        <v>2010</v>
      </c>
      <c r="H6950" s="2" t="str">
        <f>TEXT(MID(Sales_Transactions[[#This Row],[Order Date]],2,5),"yyy/m")</f>
        <v>2010/4</v>
      </c>
      <c r="I6950" t="s">
        <v>52</v>
      </c>
      <c r="J6950">
        <f t="shared" si="648"/>
        <v>1</v>
      </c>
      <c r="K6950" s="2">
        <v>20</v>
      </c>
      <c r="L6950" s="3">
        <v>238.77</v>
      </c>
      <c r="M6950" s="4">
        <v>0.02</v>
      </c>
      <c r="N6950" s="5" t="s">
        <v>23</v>
      </c>
      <c r="O6950" s="3">
        <v>-78.81</v>
      </c>
      <c r="P6950" s="3">
        <v>11.66</v>
      </c>
      <c r="Q6950" s="3">
        <v>7.95</v>
      </c>
      <c r="R6950" s="5" t="s">
        <v>2760</v>
      </c>
      <c r="S6950" s="5" t="s">
        <v>2761</v>
      </c>
      <c r="T6950" s="5" t="str">
        <f t="shared" si="649"/>
        <v>Deborah Brumfield</v>
      </c>
      <c r="U6950" t="s">
        <v>3490</v>
      </c>
      <c r="V6950" s="5" t="s">
        <v>27</v>
      </c>
      <c r="W6950" s="5" t="s">
        <v>28</v>
      </c>
      <c r="X6950" s="5" t="s">
        <v>124</v>
      </c>
      <c r="Y6950" s="5" t="s">
        <v>934</v>
      </c>
      <c r="Z6950" s="5" t="s">
        <v>60</v>
      </c>
      <c r="AA6950" s="4">
        <v>0.57999999999999996</v>
      </c>
      <c r="AB6950" s="1">
        <v>40277</v>
      </c>
      <c r="AC6950" s="1">
        <v>23269</v>
      </c>
      <c r="AD6950">
        <f t="shared" si="650"/>
        <v>1</v>
      </c>
      <c r="AE6950">
        <f t="shared" ca="1" si="651"/>
        <v>60</v>
      </c>
      <c r="AF6950" t="str">
        <f t="shared" ca="1" si="652"/>
        <v>18-64</v>
      </c>
      <c r="AG6950" s="3">
        <f t="shared" si="653"/>
        <v>0.98038340000000002</v>
      </c>
      <c r="AH6950" t="str">
        <f>_xlfn.IFNA(VLOOKUP(Sales_Transactions[[#This Row],[Order ID]],Returned_Items[#All],2,FALSE),"Not Returned")</f>
        <v>Not Returned</v>
      </c>
    </row>
    <row r="6951" spans="1:34" x14ac:dyDescent="0.25">
      <c r="A6951">
        <v>28007</v>
      </c>
      <c r="C6951" t="s">
        <v>3364</v>
      </c>
      <c r="D6951" s="2" t="str">
        <f>TEXT(MID(Sales_Transactions[[#This Row],[Order Date]],2,5),"d/m/yyy")</f>
        <v>8/4/2010</v>
      </c>
      <c r="E6951" s="2" t="str">
        <f>TEXT(MID(Sales_Transactions[[#This Row],[Order Date]],2,5),"d")</f>
        <v>8</v>
      </c>
      <c r="F6951" s="2" t="str">
        <f>TEXT(MID(Sales_Transactions[[#This Row],[Order Date]],2,5),"m")</f>
        <v>4</v>
      </c>
      <c r="G6951" s="2" t="str">
        <f>TEXT(MID(Sales_Transactions[[#This Row],[Order Date]],2,5),"yyy")</f>
        <v>2010</v>
      </c>
      <c r="H6951" s="2" t="str">
        <f>TEXT(MID(Sales_Transactions[[#This Row],[Order Date]],2,5),"yyy/m")</f>
        <v>2010/4</v>
      </c>
      <c r="I6951" t="s">
        <v>52</v>
      </c>
      <c r="J6951">
        <f t="shared" si="648"/>
        <v>1</v>
      </c>
      <c r="K6951" s="2">
        <v>20</v>
      </c>
      <c r="L6951" s="3">
        <v>257.33999999999997</v>
      </c>
      <c r="M6951" s="4">
        <v>0.04</v>
      </c>
      <c r="N6951" s="5" t="s">
        <v>23</v>
      </c>
      <c r="O6951" s="3">
        <v>12.82</v>
      </c>
      <c r="P6951" s="3">
        <v>12.98</v>
      </c>
      <c r="Q6951" s="3">
        <v>3.14</v>
      </c>
      <c r="R6951" s="5" t="s">
        <v>2760</v>
      </c>
      <c r="S6951" s="5" t="s">
        <v>2761</v>
      </c>
      <c r="T6951" s="5" t="str">
        <f t="shared" si="649"/>
        <v>Deborah Brumfield</v>
      </c>
      <c r="U6951" t="s">
        <v>3490</v>
      </c>
      <c r="V6951" s="5" t="s">
        <v>27</v>
      </c>
      <c r="W6951" s="5" t="s">
        <v>28</v>
      </c>
      <c r="X6951" s="5" t="s">
        <v>221</v>
      </c>
      <c r="Y6951" s="5" t="s">
        <v>576</v>
      </c>
      <c r="Z6951" s="5" t="s">
        <v>60</v>
      </c>
      <c r="AA6951" s="4">
        <v>0.6</v>
      </c>
      <c r="AB6951" s="1">
        <v>40277</v>
      </c>
      <c r="AC6951" s="1">
        <v>23153</v>
      </c>
      <c r="AD6951">
        <f t="shared" si="650"/>
        <v>1</v>
      </c>
      <c r="AE6951">
        <f t="shared" ca="1" si="651"/>
        <v>61</v>
      </c>
      <c r="AF6951" t="str">
        <f t="shared" ca="1" si="652"/>
        <v>18-64</v>
      </c>
      <c r="AG6951" s="3">
        <f t="shared" si="653"/>
        <v>0.80574040000000002</v>
      </c>
      <c r="AH6951" t="str">
        <f>_xlfn.IFNA(VLOOKUP(Sales_Transactions[[#This Row],[Order ID]],Returned_Items[#All],2,FALSE),"Not Returned")</f>
        <v>Not Returned</v>
      </c>
    </row>
    <row r="6952" spans="1:34" x14ac:dyDescent="0.25">
      <c r="A6952">
        <v>28129</v>
      </c>
      <c r="C6952" t="s">
        <v>2503</v>
      </c>
      <c r="D6952" s="2" t="str">
        <f>TEXT(MID(Sales_Transactions[[#This Row],[Order Date]],2,5),"d/m/yyy")</f>
        <v>26/1/2012</v>
      </c>
      <c r="E6952" s="2" t="str">
        <f>TEXT(MID(Sales_Transactions[[#This Row],[Order Date]],2,5),"d")</f>
        <v>26</v>
      </c>
      <c r="F6952" s="2" t="str">
        <f>TEXT(MID(Sales_Transactions[[#This Row],[Order Date]],2,5),"m")</f>
        <v>1</v>
      </c>
      <c r="G6952" s="2" t="str">
        <f>TEXT(MID(Sales_Transactions[[#This Row],[Order Date]],2,5),"yyy")</f>
        <v>2012</v>
      </c>
      <c r="H6952" s="2" t="str">
        <f>TEXT(MID(Sales_Transactions[[#This Row],[Order Date]],2,5),"yyy/m")</f>
        <v>2012/1</v>
      </c>
      <c r="I6952" t="s">
        <v>78</v>
      </c>
      <c r="J6952">
        <f t="shared" si="648"/>
        <v>3</v>
      </c>
      <c r="K6952" s="2">
        <v>5</v>
      </c>
      <c r="L6952" s="3">
        <v>107.41</v>
      </c>
      <c r="M6952" s="4">
        <v>0.05</v>
      </c>
      <c r="N6952" s="5" t="s">
        <v>23</v>
      </c>
      <c r="O6952" s="3">
        <v>0.19</v>
      </c>
      <c r="P6952" s="3">
        <v>19.98</v>
      </c>
      <c r="Q6952" s="3">
        <v>5.86</v>
      </c>
      <c r="R6952" s="5" t="s">
        <v>2636</v>
      </c>
      <c r="S6952" s="5" t="s">
        <v>249</v>
      </c>
      <c r="T6952" s="5" t="str">
        <f t="shared" si="649"/>
        <v>Nora Paige</v>
      </c>
      <c r="U6952" t="s">
        <v>3490</v>
      </c>
      <c r="V6952" s="5" t="s">
        <v>27</v>
      </c>
      <c r="W6952" s="5" t="s">
        <v>28</v>
      </c>
      <c r="X6952" s="5" t="s">
        <v>75</v>
      </c>
      <c r="Y6952" s="5" t="s">
        <v>2410</v>
      </c>
      <c r="Z6952" s="5" t="s">
        <v>43</v>
      </c>
      <c r="AA6952" s="4">
        <v>0.38</v>
      </c>
      <c r="AB6952" s="1">
        <v>40935</v>
      </c>
      <c r="AC6952" s="1">
        <v>22969</v>
      </c>
      <c r="AD6952">
        <f t="shared" si="650"/>
        <v>1</v>
      </c>
      <c r="AE6952">
        <f t="shared" ca="1" si="651"/>
        <v>61</v>
      </c>
      <c r="AF6952" t="str">
        <f t="shared" ca="1" si="652"/>
        <v>18-64</v>
      </c>
      <c r="AG6952" s="3">
        <f t="shared" si="653"/>
        <v>5.1660020000000006</v>
      </c>
      <c r="AH6952" t="str">
        <f>_xlfn.IFNA(VLOOKUP(Sales_Transactions[[#This Row],[Order ID]],Returned_Items[#All],2,FALSE),"Not Returned")</f>
        <v>Not Returned</v>
      </c>
    </row>
    <row r="6953" spans="1:34" x14ac:dyDescent="0.25">
      <c r="A6953">
        <v>28224</v>
      </c>
      <c r="C6953" t="s">
        <v>2407</v>
      </c>
      <c r="D6953" s="2" t="str">
        <f>TEXT(MID(Sales_Transactions[[#This Row],[Order Date]],2,5),"d/m/yyy")</f>
        <v>19/12/2012</v>
      </c>
      <c r="E6953" s="2" t="str">
        <f>TEXT(MID(Sales_Transactions[[#This Row],[Order Date]],2,5),"d")</f>
        <v>19</v>
      </c>
      <c r="F6953" s="2" t="str">
        <f>TEXT(MID(Sales_Transactions[[#This Row],[Order Date]],2,5),"m")</f>
        <v>12</v>
      </c>
      <c r="G6953" s="2" t="str">
        <f>TEXT(MID(Sales_Transactions[[#This Row],[Order Date]],2,5),"yyy")</f>
        <v>2012</v>
      </c>
      <c r="H6953" s="2" t="str">
        <f>TEXT(MID(Sales_Transactions[[#This Row],[Order Date]],2,5),"yyy/m")</f>
        <v>2012/12</v>
      </c>
      <c r="I6953" t="s">
        <v>101</v>
      </c>
      <c r="J6953">
        <f t="shared" si="648"/>
        <v>1</v>
      </c>
      <c r="K6953" s="2">
        <v>25</v>
      </c>
      <c r="L6953" s="3">
        <v>163.41</v>
      </c>
      <c r="M6953" s="4">
        <v>7.0000000000000007E-2</v>
      </c>
      <c r="N6953" s="5" t="s">
        <v>23</v>
      </c>
      <c r="O6953" s="3">
        <v>-91.28</v>
      </c>
      <c r="P6953" s="3">
        <v>6.23</v>
      </c>
      <c r="Q6953" s="3">
        <v>6.97</v>
      </c>
      <c r="R6953" s="5" t="s">
        <v>3072</v>
      </c>
      <c r="S6953" s="5" t="s">
        <v>1952</v>
      </c>
      <c r="T6953" s="5" t="str">
        <f t="shared" si="649"/>
        <v>Kean Thornton</v>
      </c>
      <c r="U6953" t="s">
        <v>3490</v>
      </c>
      <c r="V6953" s="5" t="s">
        <v>47</v>
      </c>
      <c r="W6953" s="5" t="s">
        <v>28</v>
      </c>
      <c r="X6953" s="5" t="s">
        <v>41</v>
      </c>
      <c r="Y6953" s="5" t="s">
        <v>1732</v>
      </c>
      <c r="Z6953" s="5" t="s">
        <v>43</v>
      </c>
      <c r="AA6953" s="4">
        <v>0.36</v>
      </c>
      <c r="AB6953" s="1">
        <v>41263</v>
      </c>
      <c r="AC6953" s="1">
        <v>27131</v>
      </c>
      <c r="AD6953">
        <f t="shared" si="650"/>
        <v>1</v>
      </c>
      <c r="AE6953">
        <f t="shared" ca="1" si="651"/>
        <v>50</v>
      </c>
      <c r="AF6953" t="str">
        <f t="shared" ca="1" si="652"/>
        <v>18-64</v>
      </c>
      <c r="AG6953" s="3">
        <f t="shared" si="653"/>
        <v>0.52782556000000003</v>
      </c>
      <c r="AH6953" t="str">
        <f>_xlfn.IFNA(VLOOKUP(Sales_Transactions[[#This Row],[Order ID]],Returned_Items[#All],2,FALSE),"Not Returned")</f>
        <v>Not Returned</v>
      </c>
    </row>
    <row r="6954" spans="1:34" x14ac:dyDescent="0.25">
      <c r="A6954">
        <v>28354</v>
      </c>
      <c r="C6954" t="s">
        <v>1067</v>
      </c>
      <c r="D6954" s="2" t="str">
        <f>TEXT(MID(Sales_Transactions[[#This Row],[Order Date]],2,5),"d/m/yyy")</f>
        <v>27/3/2009</v>
      </c>
      <c r="E6954" s="2" t="str">
        <f>TEXT(MID(Sales_Transactions[[#This Row],[Order Date]],2,5),"d")</f>
        <v>27</v>
      </c>
      <c r="F6954" s="2" t="str">
        <f>TEXT(MID(Sales_Transactions[[#This Row],[Order Date]],2,5),"m")</f>
        <v>3</v>
      </c>
      <c r="G6954" s="2" t="str">
        <f>TEXT(MID(Sales_Transactions[[#This Row],[Order Date]],2,5),"yyy")</f>
        <v>2009</v>
      </c>
      <c r="H6954" s="2" t="str">
        <f>TEXT(MID(Sales_Transactions[[#This Row],[Order Date]],2,5),"yyy/m")</f>
        <v>2009/3</v>
      </c>
      <c r="I6954" t="s">
        <v>22</v>
      </c>
      <c r="J6954">
        <f t="shared" si="648"/>
        <v>2</v>
      </c>
      <c r="K6954" s="2">
        <v>34</v>
      </c>
      <c r="L6954" s="3">
        <v>507.66</v>
      </c>
      <c r="M6954" s="4">
        <v>0.1</v>
      </c>
      <c r="N6954" s="5" t="s">
        <v>23</v>
      </c>
      <c r="O6954" s="3">
        <v>106.71</v>
      </c>
      <c r="P6954" s="3">
        <v>15.98</v>
      </c>
      <c r="Q6954" s="3">
        <v>4</v>
      </c>
      <c r="R6954" s="5" t="s">
        <v>2313</v>
      </c>
      <c r="S6954" s="5" t="s">
        <v>3524</v>
      </c>
      <c r="T6954" s="5" t="str">
        <f t="shared" si="649"/>
        <v>Dave Kipp</v>
      </c>
      <c r="U6954" t="s">
        <v>3490</v>
      </c>
      <c r="V6954" s="5" t="s">
        <v>47</v>
      </c>
      <c r="W6954" s="5" t="s">
        <v>48</v>
      </c>
      <c r="X6954" s="5" t="s">
        <v>87</v>
      </c>
      <c r="Y6954" s="5" t="s">
        <v>900</v>
      </c>
      <c r="Z6954" s="5" t="s">
        <v>43</v>
      </c>
      <c r="AA6954" s="4">
        <v>0.37</v>
      </c>
      <c r="AB6954" s="1">
        <v>39904</v>
      </c>
      <c r="AC6954" s="1">
        <v>27167</v>
      </c>
      <c r="AD6954">
        <f t="shared" si="650"/>
        <v>5</v>
      </c>
      <c r="AE6954">
        <f t="shared" ca="1" si="651"/>
        <v>50</v>
      </c>
      <c r="AF6954" t="str">
        <f t="shared" ca="1" si="652"/>
        <v>18-64</v>
      </c>
      <c r="AG6954" s="3">
        <f t="shared" si="653"/>
        <v>0.58717705882352933</v>
      </c>
      <c r="AH6954" t="str">
        <f>_xlfn.IFNA(VLOOKUP(Sales_Transactions[[#This Row],[Order ID]],Returned_Items[#All],2,FALSE),"Not Returned")</f>
        <v>Not Returned</v>
      </c>
    </row>
    <row r="6955" spans="1:34" x14ac:dyDescent="0.25">
      <c r="A6955">
        <v>28387</v>
      </c>
      <c r="C6955" t="s">
        <v>526</v>
      </c>
      <c r="D6955" s="2" t="str">
        <f>TEXT(MID(Sales_Transactions[[#This Row],[Order Date]],2,5),"d/m/yyy")</f>
        <v>29/6/2012</v>
      </c>
      <c r="E6955" s="2" t="str">
        <f>TEXT(MID(Sales_Transactions[[#This Row],[Order Date]],2,5),"d")</f>
        <v>29</v>
      </c>
      <c r="F6955" s="2" t="str">
        <f>TEXT(MID(Sales_Transactions[[#This Row],[Order Date]],2,5),"m")</f>
        <v>6</v>
      </c>
      <c r="G6955" s="2" t="str">
        <f>TEXT(MID(Sales_Transactions[[#This Row],[Order Date]],2,5),"yyy")</f>
        <v>2012</v>
      </c>
      <c r="H6955" s="2" t="str">
        <f>TEXT(MID(Sales_Transactions[[#This Row],[Order Date]],2,5),"yyy/m")</f>
        <v>2012/6</v>
      </c>
      <c r="I6955" t="s">
        <v>52</v>
      </c>
      <c r="J6955">
        <f t="shared" si="648"/>
        <v>1</v>
      </c>
      <c r="K6955" s="2">
        <v>37</v>
      </c>
      <c r="L6955" s="3">
        <v>3212.97</v>
      </c>
      <c r="M6955" s="4">
        <v>0.03</v>
      </c>
      <c r="N6955" s="5" t="s">
        <v>23</v>
      </c>
      <c r="O6955" s="3">
        <v>1125.42</v>
      </c>
      <c r="P6955" s="3">
        <v>83.93</v>
      </c>
      <c r="Q6955" s="3">
        <v>19.989999999999998</v>
      </c>
      <c r="R6955" s="5" t="s">
        <v>2674</v>
      </c>
      <c r="S6955" s="5" t="s">
        <v>2675</v>
      </c>
      <c r="T6955" s="5" t="str">
        <f t="shared" si="649"/>
        <v>Maureen Gastineau</v>
      </c>
      <c r="U6955" t="s">
        <v>3490</v>
      </c>
      <c r="V6955" s="5" t="s">
        <v>37</v>
      </c>
      <c r="W6955" s="5" t="s">
        <v>28</v>
      </c>
      <c r="X6955" s="5" t="s">
        <v>98</v>
      </c>
      <c r="Y6955" s="5" t="s">
        <v>1425</v>
      </c>
      <c r="Z6955" s="5" t="s">
        <v>43</v>
      </c>
      <c r="AA6955" s="4">
        <v>0.38</v>
      </c>
      <c r="AB6955" s="1">
        <v>41090</v>
      </c>
      <c r="AC6955" s="1">
        <v>27263</v>
      </c>
      <c r="AD6955">
        <f t="shared" si="650"/>
        <v>1</v>
      </c>
      <c r="AE6955">
        <f t="shared" ca="1" si="651"/>
        <v>49</v>
      </c>
      <c r="AF6955" t="str">
        <f t="shared" ca="1" si="652"/>
        <v>18-64</v>
      </c>
      <c r="AG6955" s="3">
        <f t="shared" si="653"/>
        <v>2.8079681351351353</v>
      </c>
      <c r="AH6955" t="str">
        <f>_xlfn.IFNA(VLOOKUP(Sales_Transactions[[#This Row],[Order ID]],Returned_Items[#All],2,FALSE),"Not Returned")</f>
        <v>Returned</v>
      </c>
    </row>
    <row r="6956" spans="1:34" x14ac:dyDescent="0.25">
      <c r="A6956">
        <v>28387</v>
      </c>
      <c r="C6956" t="s">
        <v>526</v>
      </c>
      <c r="D6956" s="2" t="str">
        <f>TEXT(MID(Sales_Transactions[[#This Row],[Order Date]],2,5),"d/m/yyy")</f>
        <v>29/6/2012</v>
      </c>
      <c r="E6956" s="2" t="str">
        <f>TEXT(MID(Sales_Transactions[[#This Row],[Order Date]],2,5),"d")</f>
        <v>29</v>
      </c>
      <c r="F6956" s="2" t="str">
        <f>TEXT(MID(Sales_Transactions[[#This Row],[Order Date]],2,5),"m")</f>
        <v>6</v>
      </c>
      <c r="G6956" s="2" t="str">
        <f>TEXT(MID(Sales_Transactions[[#This Row],[Order Date]],2,5),"yyy")</f>
        <v>2012</v>
      </c>
      <c r="H6956" s="2" t="str">
        <f>TEXT(MID(Sales_Transactions[[#This Row],[Order Date]],2,5),"yyy/m")</f>
        <v>2012/6</v>
      </c>
      <c r="I6956" t="s">
        <v>52</v>
      </c>
      <c r="J6956">
        <f t="shared" si="648"/>
        <v>1</v>
      </c>
      <c r="K6956" s="2">
        <v>13</v>
      </c>
      <c r="L6956" s="3">
        <v>292.95</v>
      </c>
      <c r="M6956" s="4">
        <v>0.06</v>
      </c>
      <c r="N6956" s="5" t="s">
        <v>23</v>
      </c>
      <c r="O6956" s="3">
        <v>60.36</v>
      </c>
      <c r="P6956" s="3">
        <v>22.84</v>
      </c>
      <c r="Q6956" s="3">
        <v>5.47</v>
      </c>
      <c r="R6956" s="5" t="s">
        <v>2674</v>
      </c>
      <c r="S6956" s="5" t="s">
        <v>2675</v>
      </c>
      <c r="T6956" s="5" t="str">
        <f t="shared" si="649"/>
        <v>Maureen Gastineau</v>
      </c>
      <c r="U6956" t="s">
        <v>3490</v>
      </c>
      <c r="V6956" s="5" t="s">
        <v>37</v>
      </c>
      <c r="W6956" s="5" t="s">
        <v>28</v>
      </c>
      <c r="X6956" s="5" t="s">
        <v>75</v>
      </c>
      <c r="Y6956" s="5" t="s">
        <v>528</v>
      </c>
      <c r="Z6956" s="5" t="s">
        <v>43</v>
      </c>
      <c r="AA6956" s="4">
        <v>0.39</v>
      </c>
      <c r="AB6956" s="1">
        <v>41090</v>
      </c>
      <c r="AC6956" s="1">
        <v>27046</v>
      </c>
      <c r="AD6956">
        <f t="shared" si="650"/>
        <v>1</v>
      </c>
      <c r="AE6956">
        <f t="shared" ca="1" si="651"/>
        <v>50</v>
      </c>
      <c r="AF6956" t="str">
        <f t="shared" ca="1" si="652"/>
        <v>18-64</v>
      </c>
      <c r="AG6956" s="3">
        <f t="shared" si="653"/>
        <v>2.1766381538461537</v>
      </c>
      <c r="AH6956" t="str">
        <f>_xlfn.IFNA(VLOOKUP(Sales_Transactions[[#This Row],[Order ID]],Returned_Items[#All],2,FALSE),"Not Returned")</f>
        <v>Returned</v>
      </c>
    </row>
    <row r="6957" spans="1:34" x14ac:dyDescent="0.25">
      <c r="A6957">
        <v>28485</v>
      </c>
      <c r="C6957" t="s">
        <v>2373</v>
      </c>
      <c r="D6957" s="2" t="str">
        <f>TEXT(MID(Sales_Transactions[[#This Row],[Order Date]],2,5),"d/m/yyy")</f>
        <v>12/1/2012</v>
      </c>
      <c r="E6957" s="2" t="str">
        <f>TEXT(MID(Sales_Transactions[[#This Row],[Order Date]],2,5),"d")</f>
        <v>12</v>
      </c>
      <c r="F6957" s="2" t="str">
        <f>TEXT(MID(Sales_Transactions[[#This Row],[Order Date]],2,5),"m")</f>
        <v>1</v>
      </c>
      <c r="G6957" s="2" t="str">
        <f>TEXT(MID(Sales_Transactions[[#This Row],[Order Date]],2,5),"yyy")</f>
        <v>2012</v>
      </c>
      <c r="H6957" s="2" t="str">
        <f>TEXT(MID(Sales_Transactions[[#This Row],[Order Date]],2,5),"yyy/m")</f>
        <v>2012/1</v>
      </c>
      <c r="I6957" t="s">
        <v>33</v>
      </c>
      <c r="J6957">
        <f t="shared" si="648"/>
        <v>4</v>
      </c>
      <c r="K6957" s="2">
        <v>12</v>
      </c>
      <c r="L6957" s="3">
        <v>49.18</v>
      </c>
      <c r="M6957" s="4">
        <v>7.0000000000000007E-2</v>
      </c>
      <c r="N6957" s="5" t="s">
        <v>23</v>
      </c>
      <c r="O6957" s="3">
        <v>0.57999999999999996</v>
      </c>
      <c r="P6957" s="3">
        <v>4.28</v>
      </c>
      <c r="Q6957" s="3">
        <v>0.94</v>
      </c>
      <c r="R6957" s="5" t="s">
        <v>906</v>
      </c>
      <c r="S6957" s="5" t="s">
        <v>2651</v>
      </c>
      <c r="T6957" s="5" t="str">
        <f t="shared" si="649"/>
        <v>Giulietta Dortch</v>
      </c>
      <c r="U6957" t="s">
        <v>3490</v>
      </c>
      <c r="V6957" s="5" t="s">
        <v>37</v>
      </c>
      <c r="W6957" s="5" t="s">
        <v>28</v>
      </c>
      <c r="X6957" s="5" t="s">
        <v>124</v>
      </c>
      <c r="Y6957" s="5" t="s">
        <v>908</v>
      </c>
      <c r="Z6957" s="5" t="s">
        <v>84</v>
      </c>
      <c r="AA6957" s="4">
        <v>0.56000000000000005</v>
      </c>
      <c r="AB6957" s="1">
        <v>40920</v>
      </c>
      <c r="AC6957" s="1">
        <v>27335</v>
      </c>
      <c r="AD6957">
        <f t="shared" si="650"/>
        <v>0</v>
      </c>
      <c r="AE6957">
        <f t="shared" ca="1" si="651"/>
        <v>49</v>
      </c>
      <c r="AF6957" t="str">
        <f t="shared" ca="1" si="652"/>
        <v>18-64</v>
      </c>
      <c r="AG6957" s="3">
        <f t="shared" si="653"/>
        <v>0.43475033333333329</v>
      </c>
      <c r="AH6957" t="str">
        <f>_xlfn.IFNA(VLOOKUP(Sales_Transactions[[#This Row],[Order ID]],Returned_Items[#All],2,FALSE),"Not Returned")</f>
        <v>Not Returned</v>
      </c>
    </row>
    <row r="6958" spans="1:34" x14ac:dyDescent="0.25">
      <c r="A6958">
        <v>28643</v>
      </c>
      <c r="C6958" t="s">
        <v>3428</v>
      </c>
      <c r="D6958" s="2" t="str">
        <f>TEXT(MID(Sales_Transactions[[#This Row],[Order Date]],2,5),"d/m/yyy")</f>
        <v>27/4/2010</v>
      </c>
      <c r="E6958" s="2" t="str">
        <f>TEXT(MID(Sales_Transactions[[#This Row],[Order Date]],2,5),"d")</f>
        <v>27</v>
      </c>
      <c r="F6958" s="2" t="str">
        <f>TEXT(MID(Sales_Transactions[[#This Row],[Order Date]],2,5),"m")</f>
        <v>4</v>
      </c>
      <c r="G6958" s="2" t="str">
        <f>TEXT(MID(Sales_Transactions[[#This Row],[Order Date]],2,5),"yyy")</f>
        <v>2010</v>
      </c>
      <c r="H6958" s="2" t="str">
        <f>TEXT(MID(Sales_Transactions[[#This Row],[Order Date]],2,5),"yyy/m")</f>
        <v>2010/4</v>
      </c>
      <c r="I6958" t="s">
        <v>52</v>
      </c>
      <c r="J6958">
        <f t="shared" si="648"/>
        <v>1</v>
      </c>
      <c r="K6958" s="2">
        <v>16</v>
      </c>
      <c r="L6958" s="3">
        <v>659.5</v>
      </c>
      <c r="M6958" s="4">
        <v>0.09</v>
      </c>
      <c r="N6958" s="5" t="s">
        <v>23</v>
      </c>
      <c r="O6958" s="3">
        <v>248.98</v>
      </c>
      <c r="P6958" s="3">
        <v>41.94</v>
      </c>
      <c r="Q6958" s="3">
        <v>2.99</v>
      </c>
      <c r="R6958" s="5" t="s">
        <v>375</v>
      </c>
      <c r="S6958" s="5" t="s">
        <v>1952</v>
      </c>
      <c r="T6958" s="5" t="str">
        <f t="shared" si="649"/>
        <v>Thomas Thornton</v>
      </c>
      <c r="U6958" t="s">
        <v>3490</v>
      </c>
      <c r="V6958" s="5" t="s">
        <v>37</v>
      </c>
      <c r="W6958" s="5" t="s">
        <v>28</v>
      </c>
      <c r="X6958" s="5" t="s">
        <v>41</v>
      </c>
      <c r="Y6958" s="5" t="s">
        <v>602</v>
      </c>
      <c r="Z6958" s="5" t="s">
        <v>43</v>
      </c>
      <c r="AA6958" s="4">
        <v>0.35</v>
      </c>
      <c r="AB6958" s="1">
        <v>40296</v>
      </c>
      <c r="AC6958" s="1">
        <v>27299</v>
      </c>
      <c r="AD6958">
        <f t="shared" si="650"/>
        <v>1</v>
      </c>
      <c r="AE6958">
        <f t="shared" ca="1" si="651"/>
        <v>49</v>
      </c>
      <c r="AF6958" t="str">
        <f t="shared" ca="1" si="652"/>
        <v>18-64</v>
      </c>
      <c r="AG6958" s="3">
        <f t="shared" si="653"/>
        <v>2.8057658750000001</v>
      </c>
      <c r="AH6958" t="str">
        <f>_xlfn.IFNA(VLOOKUP(Sales_Transactions[[#This Row],[Order ID]],Returned_Items[#All],2,FALSE),"Not Returned")</f>
        <v>Not Returned</v>
      </c>
    </row>
    <row r="6959" spans="1:34" x14ac:dyDescent="0.25">
      <c r="A6959">
        <v>28737</v>
      </c>
      <c r="C6959" t="s">
        <v>806</v>
      </c>
      <c r="D6959" s="2" t="str">
        <f>TEXT(MID(Sales_Transactions[[#This Row],[Order Date]],2,5),"d/m/yyy")</f>
        <v>3/10/2011</v>
      </c>
      <c r="E6959" s="2" t="str">
        <f>TEXT(MID(Sales_Transactions[[#This Row],[Order Date]],2,5),"d")</f>
        <v>3</v>
      </c>
      <c r="F6959" s="2" t="str">
        <f>TEXT(MID(Sales_Transactions[[#This Row],[Order Date]],2,5),"m")</f>
        <v>10</v>
      </c>
      <c r="G6959" s="2" t="str">
        <f>TEXT(MID(Sales_Transactions[[#This Row],[Order Date]],2,5),"yyy")</f>
        <v>2011</v>
      </c>
      <c r="H6959" s="2" t="str">
        <f>TEXT(MID(Sales_Transactions[[#This Row],[Order Date]],2,5),"yyy/m")</f>
        <v>2011/10</v>
      </c>
      <c r="I6959" t="s">
        <v>101</v>
      </c>
      <c r="J6959">
        <f t="shared" si="648"/>
        <v>1</v>
      </c>
      <c r="K6959" s="2">
        <v>50</v>
      </c>
      <c r="L6959" s="3">
        <v>413.37</v>
      </c>
      <c r="M6959" s="4">
        <v>0.04</v>
      </c>
      <c r="N6959" s="5" t="s">
        <v>23</v>
      </c>
      <c r="O6959" s="3">
        <v>-224.41</v>
      </c>
      <c r="P6959" s="3">
        <v>8.4499999999999993</v>
      </c>
      <c r="Q6959" s="3">
        <v>7.77</v>
      </c>
      <c r="R6959" s="5" t="s">
        <v>167</v>
      </c>
      <c r="S6959" s="5" t="s">
        <v>375</v>
      </c>
      <c r="T6959" s="5" t="str">
        <f t="shared" si="649"/>
        <v>Brad Thomas</v>
      </c>
      <c r="U6959" t="s">
        <v>3490</v>
      </c>
      <c r="V6959" s="5" t="s">
        <v>74</v>
      </c>
      <c r="W6959" s="5" t="s">
        <v>28</v>
      </c>
      <c r="X6959" s="5" t="s">
        <v>221</v>
      </c>
      <c r="Y6959" s="5" t="s">
        <v>775</v>
      </c>
      <c r="Z6959" s="5" t="s">
        <v>60</v>
      </c>
      <c r="AA6959" s="4">
        <v>0.55000000000000004</v>
      </c>
      <c r="AB6959" s="1">
        <v>40821</v>
      </c>
      <c r="AC6959" s="1">
        <v>27294</v>
      </c>
      <c r="AD6959">
        <f t="shared" si="650"/>
        <v>2</v>
      </c>
      <c r="AE6959">
        <f t="shared" ca="1" si="651"/>
        <v>49</v>
      </c>
      <c r="AF6959" t="str">
        <f t="shared" ca="1" si="652"/>
        <v>18-64</v>
      </c>
      <c r="AG6959" s="3">
        <f t="shared" si="653"/>
        <v>0.32433239999999997</v>
      </c>
      <c r="AH6959" t="str">
        <f>_xlfn.IFNA(VLOOKUP(Sales_Transactions[[#This Row],[Order ID]],Returned_Items[#All],2,FALSE),"Not Returned")</f>
        <v>Not Returned</v>
      </c>
    </row>
    <row r="6960" spans="1:34" x14ac:dyDescent="0.25">
      <c r="A6960">
        <v>28737</v>
      </c>
      <c r="C6960" t="s">
        <v>806</v>
      </c>
      <c r="D6960" s="2" t="str">
        <f>TEXT(MID(Sales_Transactions[[#This Row],[Order Date]],2,5),"d/m/yyy")</f>
        <v>3/10/2011</v>
      </c>
      <c r="E6960" s="2" t="str">
        <f>TEXT(MID(Sales_Transactions[[#This Row],[Order Date]],2,5),"d")</f>
        <v>3</v>
      </c>
      <c r="F6960" s="2" t="str">
        <f>TEXT(MID(Sales_Transactions[[#This Row],[Order Date]],2,5),"m")</f>
        <v>10</v>
      </c>
      <c r="G6960" s="2" t="str">
        <f>TEXT(MID(Sales_Transactions[[#This Row],[Order Date]],2,5),"yyy")</f>
        <v>2011</v>
      </c>
      <c r="H6960" s="2" t="str">
        <f>TEXT(MID(Sales_Transactions[[#This Row],[Order Date]],2,5),"yyy/m")</f>
        <v>2011/10</v>
      </c>
      <c r="I6960" t="s">
        <v>101</v>
      </c>
      <c r="J6960">
        <f t="shared" si="648"/>
        <v>1</v>
      </c>
      <c r="K6960" s="2">
        <v>17</v>
      </c>
      <c r="L6960" s="3">
        <v>1721.6410000000001</v>
      </c>
      <c r="M6960" s="4">
        <v>0.04</v>
      </c>
      <c r="N6960" s="5" t="s">
        <v>23</v>
      </c>
      <c r="O6960" s="3">
        <v>242.44</v>
      </c>
      <c r="P6960" s="3">
        <v>115.99</v>
      </c>
      <c r="Q6960" s="3">
        <v>4.2300000000000004</v>
      </c>
      <c r="R6960" s="5" t="s">
        <v>167</v>
      </c>
      <c r="S6960" s="5" t="s">
        <v>375</v>
      </c>
      <c r="T6960" s="5" t="str">
        <f t="shared" si="649"/>
        <v>Brad Thomas</v>
      </c>
      <c r="U6960" t="s">
        <v>3490</v>
      </c>
      <c r="V6960" s="5" t="s">
        <v>74</v>
      </c>
      <c r="W6960" s="5" t="s">
        <v>48</v>
      </c>
      <c r="X6960" s="5" t="s">
        <v>49</v>
      </c>
      <c r="Y6960" s="5" t="s">
        <v>2784</v>
      </c>
      <c r="Z6960" s="5" t="s">
        <v>43</v>
      </c>
      <c r="AA6960" s="4">
        <v>0.56000000000000005</v>
      </c>
      <c r="AB6960" s="1">
        <v>40821</v>
      </c>
      <c r="AC6960" s="1">
        <v>27218</v>
      </c>
      <c r="AD6960">
        <f t="shared" si="650"/>
        <v>2</v>
      </c>
      <c r="AE6960">
        <f t="shared" ca="1" si="651"/>
        <v>50</v>
      </c>
      <c r="AF6960" t="str">
        <f t="shared" ca="1" si="652"/>
        <v>18-64</v>
      </c>
      <c r="AG6960" s="3">
        <f t="shared" si="653"/>
        <v>7.0690355294117646</v>
      </c>
      <c r="AH6960" t="str">
        <f>_xlfn.IFNA(VLOOKUP(Sales_Transactions[[#This Row],[Order ID]],Returned_Items[#All],2,FALSE),"Not Returned")</f>
        <v>Not Returned</v>
      </c>
    </row>
    <row r="6961" spans="1:34" x14ac:dyDescent="0.25">
      <c r="A6961">
        <v>28807</v>
      </c>
      <c r="C6961" t="s">
        <v>3134</v>
      </c>
      <c r="D6961" s="2" t="str">
        <f>TEXT(MID(Sales_Transactions[[#This Row],[Order Date]],2,5),"d/m/yyy")</f>
        <v>31/3/2011</v>
      </c>
      <c r="E6961" s="2" t="str">
        <f>TEXT(MID(Sales_Transactions[[#This Row],[Order Date]],2,5),"d")</f>
        <v>31</v>
      </c>
      <c r="F6961" s="2" t="str">
        <f>TEXT(MID(Sales_Transactions[[#This Row],[Order Date]],2,5),"m")</f>
        <v>3</v>
      </c>
      <c r="G6961" s="2" t="str">
        <f>TEXT(MID(Sales_Transactions[[#This Row],[Order Date]],2,5),"yyy")</f>
        <v>2011</v>
      </c>
      <c r="H6961" s="2" t="str">
        <f>TEXT(MID(Sales_Transactions[[#This Row],[Order Date]],2,5),"yyy/m")</f>
        <v>2011/3</v>
      </c>
      <c r="I6961" t="s">
        <v>33</v>
      </c>
      <c r="J6961">
        <f t="shared" si="648"/>
        <v>4</v>
      </c>
      <c r="K6961" s="2">
        <v>9</v>
      </c>
      <c r="L6961" s="3">
        <v>59.35</v>
      </c>
      <c r="M6961" s="4">
        <v>0.02</v>
      </c>
      <c r="N6961" s="5" t="s">
        <v>67</v>
      </c>
      <c r="O6961" s="3">
        <v>-42.61</v>
      </c>
      <c r="P6961" s="3">
        <v>4.9800000000000004</v>
      </c>
      <c r="Q6961" s="3">
        <v>8.33</v>
      </c>
      <c r="R6961" s="5" t="s">
        <v>1561</v>
      </c>
      <c r="S6961" s="5" t="s">
        <v>2303</v>
      </c>
      <c r="T6961" s="5" t="str">
        <f t="shared" si="649"/>
        <v>Patrick Bzostek</v>
      </c>
      <c r="U6961" t="s">
        <v>3490</v>
      </c>
      <c r="V6961" s="5" t="s">
        <v>37</v>
      </c>
      <c r="W6961" s="5" t="s">
        <v>28</v>
      </c>
      <c r="X6961" s="5" t="s">
        <v>75</v>
      </c>
      <c r="Y6961" s="5" t="s">
        <v>76</v>
      </c>
      <c r="Z6961" s="5" t="s">
        <v>43</v>
      </c>
      <c r="AA6961" s="4">
        <v>0.38</v>
      </c>
      <c r="AB6961" s="1">
        <v>40634</v>
      </c>
      <c r="AC6961" s="1">
        <v>27113</v>
      </c>
      <c r="AD6961">
        <f t="shared" si="650"/>
        <v>1</v>
      </c>
      <c r="AE6961">
        <f t="shared" ca="1" si="651"/>
        <v>50</v>
      </c>
      <c r="AF6961" t="str">
        <f t="shared" ca="1" si="652"/>
        <v>18-64</v>
      </c>
      <c r="AG6961" s="3">
        <f t="shared" si="653"/>
        <v>1.4787782222222223</v>
      </c>
      <c r="AH6961" t="str">
        <f>_xlfn.IFNA(VLOOKUP(Sales_Transactions[[#This Row],[Order ID]],Returned_Items[#All],2,FALSE),"Not Returned")</f>
        <v>Not Returned</v>
      </c>
    </row>
    <row r="6962" spans="1:34" x14ac:dyDescent="0.25">
      <c r="A6962">
        <v>28832</v>
      </c>
      <c r="C6962" t="s">
        <v>849</v>
      </c>
      <c r="D6962" s="2" t="str">
        <f>TEXT(MID(Sales_Transactions[[#This Row],[Order Date]],2,5),"d/m/yyy")</f>
        <v>24/9/2010</v>
      </c>
      <c r="E6962" s="2" t="str">
        <f>TEXT(MID(Sales_Transactions[[#This Row],[Order Date]],2,5),"d")</f>
        <v>24</v>
      </c>
      <c r="F6962" s="2" t="str">
        <f>TEXT(MID(Sales_Transactions[[#This Row],[Order Date]],2,5),"m")</f>
        <v>9</v>
      </c>
      <c r="G6962" s="2" t="str">
        <f>TEXT(MID(Sales_Transactions[[#This Row],[Order Date]],2,5),"yyy")</f>
        <v>2010</v>
      </c>
      <c r="H6962" s="2" t="str">
        <f>TEXT(MID(Sales_Transactions[[#This Row],[Order Date]],2,5),"yyy/m")</f>
        <v>2010/9</v>
      </c>
      <c r="I6962" t="s">
        <v>78</v>
      </c>
      <c r="J6962">
        <f t="shared" si="648"/>
        <v>3</v>
      </c>
      <c r="K6962" s="2">
        <v>46</v>
      </c>
      <c r="L6962" s="3">
        <v>1500.84</v>
      </c>
      <c r="M6962" s="4">
        <v>0.1</v>
      </c>
      <c r="N6962" s="5" t="s">
        <v>67</v>
      </c>
      <c r="O6962" s="3">
        <v>91.56</v>
      </c>
      <c r="P6962" s="3">
        <v>35.89</v>
      </c>
      <c r="Q6962" s="3">
        <v>14.72</v>
      </c>
      <c r="R6962" s="5" t="s">
        <v>2313</v>
      </c>
      <c r="S6962" s="5" t="s">
        <v>3524</v>
      </c>
      <c r="T6962" s="5" t="str">
        <f t="shared" si="649"/>
        <v>Dave Kipp</v>
      </c>
      <c r="U6962" t="s">
        <v>3490</v>
      </c>
      <c r="V6962" s="5" t="s">
        <v>47</v>
      </c>
      <c r="W6962" s="5" t="s">
        <v>28</v>
      </c>
      <c r="X6962" s="5" t="s">
        <v>98</v>
      </c>
      <c r="Y6962" s="5" t="s">
        <v>1406</v>
      </c>
      <c r="Z6962" s="5" t="s">
        <v>43</v>
      </c>
      <c r="AA6962" s="4">
        <v>0.4</v>
      </c>
      <c r="AB6962" s="1">
        <v>40446</v>
      </c>
      <c r="AC6962" s="1">
        <v>27293</v>
      </c>
      <c r="AD6962">
        <f t="shared" si="650"/>
        <v>1</v>
      </c>
      <c r="AE6962">
        <f t="shared" ca="1" si="651"/>
        <v>49</v>
      </c>
      <c r="AF6962" t="str">
        <f t="shared" ca="1" si="652"/>
        <v>18-64</v>
      </c>
      <c r="AG6962" s="3">
        <f t="shared" si="653"/>
        <v>1.0994371739130435</v>
      </c>
      <c r="AH6962" t="str">
        <f>_xlfn.IFNA(VLOOKUP(Sales_Transactions[[#This Row],[Order ID]],Returned_Items[#All],2,FALSE),"Not Returned")</f>
        <v>Not Returned</v>
      </c>
    </row>
    <row r="6963" spans="1:34" x14ac:dyDescent="0.25">
      <c r="A6963">
        <v>28832</v>
      </c>
      <c r="C6963" t="s">
        <v>849</v>
      </c>
      <c r="D6963" s="2" t="str">
        <f>TEXT(MID(Sales_Transactions[[#This Row],[Order Date]],2,5),"d/m/yyy")</f>
        <v>24/9/2010</v>
      </c>
      <c r="E6963" s="2" t="str">
        <f>TEXT(MID(Sales_Transactions[[#This Row],[Order Date]],2,5),"d")</f>
        <v>24</v>
      </c>
      <c r="F6963" s="2" t="str">
        <f>TEXT(MID(Sales_Transactions[[#This Row],[Order Date]],2,5),"m")</f>
        <v>9</v>
      </c>
      <c r="G6963" s="2" t="str">
        <f>TEXT(MID(Sales_Transactions[[#This Row],[Order Date]],2,5),"yyy")</f>
        <v>2010</v>
      </c>
      <c r="H6963" s="2" t="str">
        <f>TEXT(MID(Sales_Transactions[[#This Row],[Order Date]],2,5),"yyy/m")</f>
        <v>2010/9</v>
      </c>
      <c r="I6963" t="s">
        <v>78</v>
      </c>
      <c r="J6963">
        <f t="shared" si="648"/>
        <v>3</v>
      </c>
      <c r="K6963" s="2">
        <v>45</v>
      </c>
      <c r="L6963" s="3">
        <v>98.64</v>
      </c>
      <c r="M6963" s="4">
        <v>0.03</v>
      </c>
      <c r="N6963" s="5" t="s">
        <v>23</v>
      </c>
      <c r="O6963" s="3">
        <v>-9.36</v>
      </c>
      <c r="P6963" s="3">
        <v>2.08</v>
      </c>
      <c r="Q6963" s="3">
        <v>1.49</v>
      </c>
      <c r="R6963" s="5" t="s">
        <v>2313</v>
      </c>
      <c r="S6963" s="5" t="s">
        <v>3524</v>
      </c>
      <c r="T6963" s="5" t="str">
        <f t="shared" si="649"/>
        <v>Dave Kipp</v>
      </c>
      <c r="U6963" t="s">
        <v>3490</v>
      </c>
      <c r="V6963" s="5" t="s">
        <v>47</v>
      </c>
      <c r="W6963" s="5" t="s">
        <v>28</v>
      </c>
      <c r="X6963" s="5" t="s">
        <v>41</v>
      </c>
      <c r="Y6963" s="5" t="s">
        <v>1338</v>
      </c>
      <c r="Z6963" s="5" t="s">
        <v>43</v>
      </c>
      <c r="AA6963" s="4">
        <v>0.38</v>
      </c>
      <c r="AB6963" s="1">
        <v>40447</v>
      </c>
      <c r="AC6963" s="1">
        <v>26982</v>
      </c>
      <c r="AD6963">
        <f t="shared" si="650"/>
        <v>2</v>
      </c>
      <c r="AE6963">
        <f t="shared" ca="1" si="651"/>
        <v>50</v>
      </c>
      <c r="AF6963" t="str">
        <f t="shared" ca="1" si="652"/>
        <v>18-64</v>
      </c>
      <c r="AG6963" s="3">
        <f t="shared" si="653"/>
        <v>7.9319466666666671E-2</v>
      </c>
      <c r="AH6963" t="str">
        <f>_xlfn.IFNA(VLOOKUP(Sales_Transactions[[#This Row],[Order ID]],Returned_Items[#All],2,FALSE),"Not Returned")</f>
        <v>Not Returned</v>
      </c>
    </row>
    <row r="6964" spans="1:34" x14ac:dyDescent="0.25">
      <c r="A6964">
        <v>28933</v>
      </c>
      <c r="C6964" t="s">
        <v>3231</v>
      </c>
      <c r="D6964" s="2" t="str">
        <f>TEXT(MID(Sales_Transactions[[#This Row],[Order Date]],2,5),"d/m/yyy")</f>
        <v>9/7/2009</v>
      </c>
      <c r="E6964" s="2" t="str">
        <f>TEXT(MID(Sales_Transactions[[#This Row],[Order Date]],2,5),"d")</f>
        <v>9</v>
      </c>
      <c r="F6964" s="2" t="str">
        <f>TEXT(MID(Sales_Transactions[[#This Row],[Order Date]],2,5),"m")</f>
        <v>7</v>
      </c>
      <c r="G6964" s="2" t="str">
        <f>TEXT(MID(Sales_Transactions[[#This Row],[Order Date]],2,5),"yyy")</f>
        <v>2009</v>
      </c>
      <c r="H6964" s="2" t="str">
        <f>TEXT(MID(Sales_Transactions[[#This Row],[Order Date]],2,5),"yyy/m")</f>
        <v>2009/7</v>
      </c>
      <c r="I6964" t="s">
        <v>101</v>
      </c>
      <c r="J6964">
        <f t="shared" si="648"/>
        <v>1</v>
      </c>
      <c r="K6964" s="2">
        <v>1</v>
      </c>
      <c r="L6964" s="3">
        <v>11.16</v>
      </c>
      <c r="M6964" s="4">
        <v>0.01</v>
      </c>
      <c r="N6964" s="5" t="s">
        <v>23</v>
      </c>
      <c r="O6964" s="3">
        <v>-7.25</v>
      </c>
      <c r="P6964" s="3">
        <v>5.58</v>
      </c>
      <c r="Q6964" s="3">
        <v>5.3</v>
      </c>
      <c r="R6964" s="5" t="s">
        <v>2124</v>
      </c>
      <c r="S6964" s="5" t="s">
        <v>63</v>
      </c>
      <c r="T6964" s="5" t="str">
        <f t="shared" si="649"/>
        <v>Shirley Jackson</v>
      </c>
      <c r="U6964" t="s">
        <v>3490</v>
      </c>
      <c r="V6964" s="5" t="s">
        <v>47</v>
      </c>
      <c r="W6964" s="5" t="s">
        <v>28</v>
      </c>
      <c r="X6964" s="5" t="s">
        <v>98</v>
      </c>
      <c r="Y6964" s="5" t="s">
        <v>1532</v>
      </c>
      <c r="Z6964" s="5" t="s">
        <v>43</v>
      </c>
      <c r="AA6964" s="4">
        <v>0.35</v>
      </c>
      <c r="AB6964" s="1">
        <v>40004</v>
      </c>
      <c r="AC6964" s="1">
        <v>26892</v>
      </c>
      <c r="AD6964">
        <f t="shared" si="650"/>
        <v>1</v>
      </c>
      <c r="AE6964">
        <f t="shared" ca="1" si="651"/>
        <v>50</v>
      </c>
      <c r="AF6964" t="str">
        <f t="shared" ca="1" si="652"/>
        <v>18-64</v>
      </c>
      <c r="AG6964" s="3">
        <f t="shared" si="653"/>
        <v>10.879442000000001</v>
      </c>
      <c r="AH6964" t="str">
        <f>_xlfn.IFNA(VLOOKUP(Sales_Transactions[[#This Row],[Order ID]],Returned_Items[#All],2,FALSE),"Not Returned")</f>
        <v>Not Returned</v>
      </c>
    </row>
    <row r="6965" spans="1:34" x14ac:dyDescent="0.25">
      <c r="A6965">
        <v>28933</v>
      </c>
      <c r="C6965" t="s">
        <v>3231</v>
      </c>
      <c r="D6965" s="2" t="str">
        <f>TEXT(MID(Sales_Transactions[[#This Row],[Order Date]],2,5),"d/m/yyy")</f>
        <v>9/7/2009</v>
      </c>
      <c r="E6965" s="2" t="str">
        <f>TEXT(MID(Sales_Transactions[[#This Row],[Order Date]],2,5),"d")</f>
        <v>9</v>
      </c>
      <c r="F6965" s="2" t="str">
        <f>TEXT(MID(Sales_Transactions[[#This Row],[Order Date]],2,5),"m")</f>
        <v>7</v>
      </c>
      <c r="G6965" s="2" t="str">
        <f>TEXT(MID(Sales_Transactions[[#This Row],[Order Date]],2,5),"yyy")</f>
        <v>2009</v>
      </c>
      <c r="H6965" s="2" t="str">
        <f>TEXT(MID(Sales_Transactions[[#This Row],[Order Date]],2,5),"yyy/m")</f>
        <v>2009/7</v>
      </c>
      <c r="I6965" t="s">
        <v>101</v>
      </c>
      <c r="J6965">
        <f t="shared" si="648"/>
        <v>1</v>
      </c>
      <c r="K6965" s="2">
        <v>38</v>
      </c>
      <c r="L6965" s="3">
        <v>156.19999999999999</v>
      </c>
      <c r="M6965" s="4">
        <v>0.03</v>
      </c>
      <c r="N6965" s="5" t="s">
        <v>23</v>
      </c>
      <c r="O6965" s="3">
        <v>43</v>
      </c>
      <c r="P6965" s="3">
        <v>3.98</v>
      </c>
      <c r="Q6965" s="3">
        <v>0.7</v>
      </c>
      <c r="R6965" s="5" t="s">
        <v>2124</v>
      </c>
      <c r="S6965" s="5" t="s">
        <v>63</v>
      </c>
      <c r="T6965" s="5" t="str">
        <f t="shared" si="649"/>
        <v>Shirley Jackson</v>
      </c>
      <c r="U6965" t="s">
        <v>3490</v>
      </c>
      <c r="V6965" s="5" t="s">
        <v>47</v>
      </c>
      <c r="W6965" s="5" t="s">
        <v>28</v>
      </c>
      <c r="X6965" s="5" t="s">
        <v>124</v>
      </c>
      <c r="Y6965" s="5" t="s">
        <v>2777</v>
      </c>
      <c r="Z6965" s="5" t="s">
        <v>84</v>
      </c>
      <c r="AA6965" s="4">
        <v>0.52</v>
      </c>
      <c r="AB6965" s="1">
        <v>40004</v>
      </c>
      <c r="AC6965" s="1">
        <v>26825</v>
      </c>
      <c r="AD6965">
        <f t="shared" si="650"/>
        <v>1</v>
      </c>
      <c r="AE6965">
        <f t="shared" ca="1" si="651"/>
        <v>51</v>
      </c>
      <c r="AF6965" t="str">
        <f t="shared" ca="1" si="652"/>
        <v>18-64</v>
      </c>
      <c r="AG6965" s="3">
        <f t="shared" si="653"/>
        <v>0.12312647368421052</v>
      </c>
      <c r="AH6965" t="str">
        <f>_xlfn.IFNA(VLOOKUP(Sales_Transactions[[#This Row],[Order ID]],Returned_Items[#All],2,FALSE),"Not Returned")</f>
        <v>Not Returned</v>
      </c>
    </row>
    <row r="6966" spans="1:34" x14ac:dyDescent="0.25">
      <c r="A6966">
        <v>29090</v>
      </c>
      <c r="C6966" t="s">
        <v>1526</v>
      </c>
      <c r="D6966" s="2" t="str">
        <f>TEXT(MID(Sales_Transactions[[#This Row],[Order Date]],2,5),"d/m/yyy")</f>
        <v>16/1/2012</v>
      </c>
      <c r="E6966" s="2" t="str">
        <f>TEXT(MID(Sales_Transactions[[#This Row],[Order Date]],2,5),"d")</f>
        <v>16</v>
      </c>
      <c r="F6966" s="2" t="str">
        <f>TEXT(MID(Sales_Transactions[[#This Row],[Order Date]],2,5),"m")</f>
        <v>1</v>
      </c>
      <c r="G6966" s="2" t="str">
        <f>TEXT(MID(Sales_Transactions[[#This Row],[Order Date]],2,5),"yyy")</f>
        <v>2012</v>
      </c>
      <c r="H6966" s="2" t="str">
        <f>TEXT(MID(Sales_Transactions[[#This Row],[Order Date]],2,5),"yyy/m")</f>
        <v>2012/1</v>
      </c>
      <c r="I6966" t="s">
        <v>78</v>
      </c>
      <c r="J6966">
        <f t="shared" si="648"/>
        <v>3</v>
      </c>
      <c r="K6966" s="2">
        <v>24</v>
      </c>
      <c r="L6966" s="3">
        <v>99.1</v>
      </c>
      <c r="M6966" s="4">
        <v>0.02</v>
      </c>
      <c r="N6966" s="5" t="s">
        <v>23</v>
      </c>
      <c r="O6966" s="3">
        <v>28.42</v>
      </c>
      <c r="P6966" s="3">
        <v>4.13</v>
      </c>
      <c r="Q6966" s="3">
        <v>0.99</v>
      </c>
      <c r="R6966" s="5" t="s">
        <v>24</v>
      </c>
      <c r="S6966" s="5" t="s">
        <v>2630</v>
      </c>
      <c r="T6966" s="5" t="str">
        <f t="shared" si="649"/>
        <v>Muhammed Lee</v>
      </c>
      <c r="U6966" t="s">
        <v>3490</v>
      </c>
      <c r="V6966" s="5" t="s">
        <v>37</v>
      </c>
      <c r="W6966" s="5" t="s">
        <v>28</v>
      </c>
      <c r="X6966" s="5" t="s">
        <v>115</v>
      </c>
      <c r="Y6966" s="5" t="s">
        <v>823</v>
      </c>
      <c r="Z6966" s="5" t="s">
        <v>43</v>
      </c>
      <c r="AA6966" s="4">
        <v>0.39</v>
      </c>
      <c r="AB6966" s="1">
        <v>40925</v>
      </c>
      <c r="AC6966" s="1">
        <v>26884</v>
      </c>
      <c r="AD6966">
        <f t="shared" si="650"/>
        <v>1</v>
      </c>
      <c r="AE6966">
        <f t="shared" ca="1" si="651"/>
        <v>50</v>
      </c>
      <c r="AF6966" t="str">
        <f t="shared" ca="1" si="652"/>
        <v>18-64</v>
      </c>
      <c r="AG6966" s="3">
        <f t="shared" si="653"/>
        <v>0.21329891666666667</v>
      </c>
      <c r="AH6966" t="str">
        <f>_xlfn.IFNA(VLOOKUP(Sales_Transactions[[#This Row],[Order ID]],Returned_Items[#All],2,FALSE),"Not Returned")</f>
        <v>Not Returned</v>
      </c>
    </row>
    <row r="6967" spans="1:34" x14ac:dyDescent="0.25">
      <c r="A6967">
        <v>29090</v>
      </c>
      <c r="C6967" t="s">
        <v>1526</v>
      </c>
      <c r="D6967" s="2" t="str">
        <f>TEXT(MID(Sales_Transactions[[#This Row],[Order Date]],2,5),"d/m/yyy")</f>
        <v>16/1/2012</v>
      </c>
      <c r="E6967" s="2" t="str">
        <f>TEXT(MID(Sales_Transactions[[#This Row],[Order Date]],2,5),"d")</f>
        <v>16</v>
      </c>
      <c r="F6967" s="2" t="str">
        <f>TEXT(MID(Sales_Transactions[[#This Row],[Order Date]],2,5),"m")</f>
        <v>1</v>
      </c>
      <c r="G6967" s="2" t="str">
        <f>TEXT(MID(Sales_Transactions[[#This Row],[Order Date]],2,5),"yyy")</f>
        <v>2012</v>
      </c>
      <c r="H6967" s="2" t="str">
        <f>TEXT(MID(Sales_Transactions[[#This Row],[Order Date]],2,5),"yyy/m")</f>
        <v>2012/1</v>
      </c>
      <c r="I6967" t="s">
        <v>78</v>
      </c>
      <c r="J6967">
        <f t="shared" si="648"/>
        <v>3</v>
      </c>
      <c r="K6967" s="2">
        <v>36</v>
      </c>
      <c r="L6967" s="3">
        <v>380.34</v>
      </c>
      <c r="M6967" s="4">
        <v>0.02</v>
      </c>
      <c r="N6967" s="5" t="s">
        <v>23</v>
      </c>
      <c r="O6967" s="3">
        <v>-108.2</v>
      </c>
      <c r="P6967" s="3">
        <v>10.48</v>
      </c>
      <c r="Q6967" s="3">
        <v>6.91</v>
      </c>
      <c r="R6967" s="5" t="s">
        <v>24</v>
      </c>
      <c r="S6967" s="5" t="s">
        <v>2630</v>
      </c>
      <c r="T6967" s="5" t="str">
        <f t="shared" si="649"/>
        <v>Muhammed Lee</v>
      </c>
      <c r="U6967" t="s">
        <v>3490</v>
      </c>
      <c r="V6967" s="5" t="s">
        <v>37</v>
      </c>
      <c r="W6967" s="5" t="s">
        <v>28</v>
      </c>
      <c r="X6967" s="5" t="s">
        <v>29</v>
      </c>
      <c r="Y6967" s="5" t="s">
        <v>3498</v>
      </c>
      <c r="Z6967" s="5" t="s">
        <v>43</v>
      </c>
      <c r="AA6967" s="4">
        <v>0.57999999999999996</v>
      </c>
      <c r="AB6967" s="1">
        <v>40924</v>
      </c>
      <c r="AC6967" s="1">
        <v>27010</v>
      </c>
      <c r="AD6967">
        <f t="shared" si="650"/>
        <v>0</v>
      </c>
      <c r="AE6967">
        <f t="shared" ca="1" si="651"/>
        <v>50</v>
      </c>
      <c r="AF6967" t="str">
        <f t="shared" ca="1" si="652"/>
        <v>18-64</v>
      </c>
      <c r="AG6967" s="3">
        <f t="shared" si="653"/>
        <v>0.48299733333333328</v>
      </c>
      <c r="AH6967" t="str">
        <f>_xlfn.IFNA(VLOOKUP(Sales_Transactions[[#This Row],[Order ID]],Returned_Items[#All],2,FALSE),"Not Returned")</f>
        <v>Not Returned</v>
      </c>
    </row>
    <row r="6968" spans="1:34" x14ac:dyDescent="0.25">
      <c r="A6968">
        <v>29221</v>
      </c>
      <c r="C6968" t="s">
        <v>1642</v>
      </c>
      <c r="D6968" s="2" t="str">
        <f>TEXT(MID(Sales_Transactions[[#This Row],[Order Date]],2,5),"d/m/yyy")</f>
        <v>29/5/2012</v>
      </c>
      <c r="E6968" s="2" t="str">
        <f>TEXT(MID(Sales_Transactions[[#This Row],[Order Date]],2,5),"d")</f>
        <v>29</v>
      </c>
      <c r="F6968" s="2" t="str">
        <f>TEXT(MID(Sales_Transactions[[#This Row],[Order Date]],2,5),"m")</f>
        <v>5</v>
      </c>
      <c r="G6968" s="2" t="str">
        <f>TEXT(MID(Sales_Transactions[[#This Row],[Order Date]],2,5),"yyy")</f>
        <v>2012</v>
      </c>
      <c r="H6968" s="2" t="str">
        <f>TEXT(MID(Sales_Transactions[[#This Row],[Order Date]],2,5),"yyy/m")</f>
        <v>2012/5</v>
      </c>
      <c r="I6968" t="s">
        <v>33</v>
      </c>
      <c r="J6968">
        <f t="shared" si="648"/>
        <v>4</v>
      </c>
      <c r="K6968" s="2">
        <v>41</v>
      </c>
      <c r="L6968" s="3">
        <v>325.33</v>
      </c>
      <c r="M6968" s="4">
        <v>0</v>
      </c>
      <c r="N6968" s="5" t="s">
        <v>23</v>
      </c>
      <c r="O6968" s="3">
        <v>-41.75</v>
      </c>
      <c r="P6968" s="3">
        <v>7.64</v>
      </c>
      <c r="Q6968" s="3">
        <v>5.83</v>
      </c>
      <c r="R6968" s="5" t="s">
        <v>2638</v>
      </c>
      <c r="S6968" s="5" t="s">
        <v>2639</v>
      </c>
      <c r="T6968" s="5" t="str">
        <f t="shared" si="649"/>
        <v>Jay Fine</v>
      </c>
      <c r="U6968" t="s">
        <v>3490</v>
      </c>
      <c r="V6968" s="5" t="s">
        <v>37</v>
      </c>
      <c r="W6968" s="5" t="s">
        <v>28</v>
      </c>
      <c r="X6968" s="5" t="s">
        <v>75</v>
      </c>
      <c r="Y6968" s="5" t="s">
        <v>606</v>
      </c>
      <c r="Z6968" s="5" t="s">
        <v>84</v>
      </c>
      <c r="AA6968" s="4">
        <v>0.36</v>
      </c>
      <c r="AB6968" s="1">
        <v>41061</v>
      </c>
      <c r="AC6968" s="1">
        <v>26992</v>
      </c>
      <c r="AD6968">
        <f t="shared" si="650"/>
        <v>3</v>
      </c>
      <c r="AE6968">
        <f t="shared" ca="1" si="651"/>
        <v>50</v>
      </c>
      <c r="AF6968" t="str">
        <f t="shared" ca="1" si="652"/>
        <v>18-64</v>
      </c>
      <c r="AG6968" s="3">
        <f t="shared" si="653"/>
        <v>0.32853658536585362</v>
      </c>
      <c r="AH6968" t="str">
        <f>_xlfn.IFNA(VLOOKUP(Sales_Transactions[[#This Row],[Order ID]],Returned_Items[#All],2,FALSE),"Not Returned")</f>
        <v>Not Returned</v>
      </c>
    </row>
    <row r="6969" spans="1:34" x14ac:dyDescent="0.25">
      <c r="A6969">
        <v>29284</v>
      </c>
      <c r="C6969" t="s">
        <v>1623</v>
      </c>
      <c r="D6969" s="2" t="str">
        <f>TEXT(MID(Sales_Transactions[[#This Row],[Order Date]],2,5),"d/m/yyy")</f>
        <v>10/4/2009</v>
      </c>
      <c r="E6969" s="2" t="str">
        <f>TEXT(MID(Sales_Transactions[[#This Row],[Order Date]],2,5),"d")</f>
        <v>10</v>
      </c>
      <c r="F6969" s="2" t="str">
        <f>TEXT(MID(Sales_Transactions[[#This Row],[Order Date]],2,5),"m")</f>
        <v>4</v>
      </c>
      <c r="G6969" s="2" t="str">
        <f>TEXT(MID(Sales_Transactions[[#This Row],[Order Date]],2,5),"yyy")</f>
        <v>2009</v>
      </c>
      <c r="H6969" s="2" t="str">
        <f>TEXT(MID(Sales_Transactions[[#This Row],[Order Date]],2,5),"yyy/m")</f>
        <v>2009/4</v>
      </c>
      <c r="I6969" t="s">
        <v>78</v>
      </c>
      <c r="J6969">
        <f t="shared" si="648"/>
        <v>3</v>
      </c>
      <c r="K6969" s="2">
        <v>20</v>
      </c>
      <c r="L6969" s="3">
        <v>6449.0559999999996</v>
      </c>
      <c r="M6969" s="4">
        <v>0.01</v>
      </c>
      <c r="N6969" s="5" t="s">
        <v>34</v>
      </c>
      <c r="O6969" s="3">
        <v>1116.02</v>
      </c>
      <c r="P6969" s="3">
        <v>400.98</v>
      </c>
      <c r="Q6969" s="3">
        <v>42.52</v>
      </c>
      <c r="R6969" s="5" t="s">
        <v>1789</v>
      </c>
      <c r="S6969" s="5" t="s">
        <v>2822</v>
      </c>
      <c r="T6969" s="5" t="str">
        <f t="shared" si="649"/>
        <v>David Kendrick</v>
      </c>
      <c r="U6969" t="s">
        <v>3490</v>
      </c>
      <c r="V6969" s="5" t="s">
        <v>74</v>
      </c>
      <c r="W6969" s="5" t="s">
        <v>57</v>
      </c>
      <c r="X6969" s="5" t="s">
        <v>107</v>
      </c>
      <c r="Y6969" s="5" t="s">
        <v>2012</v>
      </c>
      <c r="Z6969" s="5" t="s">
        <v>106</v>
      </c>
      <c r="AA6969" s="4">
        <v>0.71</v>
      </c>
      <c r="AB6969" s="1">
        <v>39915</v>
      </c>
      <c r="AC6969" s="1">
        <v>20599</v>
      </c>
      <c r="AD6969">
        <f t="shared" si="650"/>
        <v>2</v>
      </c>
      <c r="AE6969">
        <f t="shared" ca="1" si="651"/>
        <v>68</v>
      </c>
      <c r="AF6969" t="str">
        <f t="shared" ca="1" si="652"/>
        <v>Over 65</v>
      </c>
      <c r="AG6969" s="3">
        <f t="shared" si="653"/>
        <v>22.172995100000001</v>
      </c>
      <c r="AH6969" t="str">
        <f>_xlfn.IFNA(VLOOKUP(Sales_Transactions[[#This Row],[Order ID]],Returned_Items[#All],2,FALSE),"Not Returned")</f>
        <v>Not Returned</v>
      </c>
    </row>
    <row r="6970" spans="1:34" x14ac:dyDescent="0.25">
      <c r="A6970">
        <v>29505</v>
      </c>
      <c r="C6970" t="s">
        <v>1847</v>
      </c>
      <c r="D6970" s="2" t="str">
        <f>TEXT(MID(Sales_Transactions[[#This Row],[Order Date]],2,5),"d/m/yyy")</f>
        <v>27/12/2012</v>
      </c>
      <c r="E6970" s="2" t="str">
        <f>TEXT(MID(Sales_Transactions[[#This Row],[Order Date]],2,5),"d")</f>
        <v>27</v>
      </c>
      <c r="F6970" s="2" t="str">
        <f>TEXT(MID(Sales_Transactions[[#This Row],[Order Date]],2,5),"m")</f>
        <v>12</v>
      </c>
      <c r="G6970" s="2" t="str">
        <f>TEXT(MID(Sales_Transactions[[#This Row],[Order Date]],2,5),"yyy")</f>
        <v>2012</v>
      </c>
      <c r="H6970" s="2" t="str">
        <f>TEXT(MID(Sales_Transactions[[#This Row],[Order Date]],2,5),"yyy/m")</f>
        <v>2012/12</v>
      </c>
      <c r="I6970" t="s">
        <v>78</v>
      </c>
      <c r="J6970">
        <f t="shared" si="648"/>
        <v>3</v>
      </c>
      <c r="K6970" s="2">
        <v>22</v>
      </c>
      <c r="L6970" s="3">
        <v>45.21</v>
      </c>
      <c r="M6970" s="4">
        <v>0.02</v>
      </c>
      <c r="N6970" s="5" t="s">
        <v>67</v>
      </c>
      <c r="O6970" s="3">
        <v>4.6100000000000003</v>
      </c>
      <c r="P6970" s="3">
        <v>1.76</v>
      </c>
      <c r="Q6970" s="3">
        <v>0.7</v>
      </c>
      <c r="R6970" s="5" t="s">
        <v>167</v>
      </c>
      <c r="S6970" s="5" t="s">
        <v>375</v>
      </c>
      <c r="T6970" s="5" t="str">
        <f t="shared" si="649"/>
        <v>Brad Thomas</v>
      </c>
      <c r="U6970" t="s">
        <v>3490</v>
      </c>
      <c r="V6970" s="5" t="s">
        <v>74</v>
      </c>
      <c r="W6970" s="5" t="s">
        <v>28</v>
      </c>
      <c r="X6970" s="5" t="s">
        <v>124</v>
      </c>
      <c r="Y6970" s="5" t="s">
        <v>292</v>
      </c>
      <c r="Z6970" s="5" t="s">
        <v>84</v>
      </c>
      <c r="AA6970" s="4">
        <v>0.56000000000000005</v>
      </c>
      <c r="AB6970" s="1">
        <v>41271</v>
      </c>
      <c r="AC6970" s="1">
        <v>20564</v>
      </c>
      <c r="AD6970">
        <f t="shared" si="650"/>
        <v>1</v>
      </c>
      <c r="AE6970">
        <f t="shared" ca="1" si="651"/>
        <v>68</v>
      </c>
      <c r="AF6970" t="str">
        <f t="shared" ca="1" si="652"/>
        <v>Over 65</v>
      </c>
      <c r="AG6970" s="3">
        <f t="shared" si="653"/>
        <v>0.11180218181818181</v>
      </c>
      <c r="AH6970" t="str">
        <f>_xlfn.IFNA(VLOOKUP(Sales_Transactions[[#This Row],[Order ID]],Returned_Items[#All],2,FALSE),"Not Returned")</f>
        <v>Returned</v>
      </c>
    </row>
    <row r="6971" spans="1:34" x14ac:dyDescent="0.25">
      <c r="A6971">
        <v>29831</v>
      </c>
      <c r="C6971" t="s">
        <v>2427</v>
      </c>
      <c r="D6971" s="2" t="str">
        <f>TEXT(MID(Sales_Transactions[[#This Row],[Order Date]],2,5),"d/m/yyy")</f>
        <v>29/3/2012</v>
      </c>
      <c r="E6971" s="2" t="str">
        <f>TEXT(MID(Sales_Transactions[[#This Row],[Order Date]],2,5),"d")</f>
        <v>29</v>
      </c>
      <c r="F6971" s="2" t="str">
        <f>TEXT(MID(Sales_Transactions[[#This Row],[Order Date]],2,5),"m")</f>
        <v>3</v>
      </c>
      <c r="G6971" s="2" t="str">
        <f>TEXT(MID(Sales_Transactions[[#This Row],[Order Date]],2,5),"yyy")</f>
        <v>2012</v>
      </c>
      <c r="H6971" s="2" t="str">
        <f>TEXT(MID(Sales_Transactions[[#This Row],[Order Date]],2,5),"yyy/m")</f>
        <v>2012/3</v>
      </c>
      <c r="I6971" t="s">
        <v>101</v>
      </c>
      <c r="J6971">
        <f t="shared" si="648"/>
        <v>1</v>
      </c>
      <c r="K6971" s="2">
        <v>29</v>
      </c>
      <c r="L6971" s="3">
        <v>2175.2199999999998</v>
      </c>
      <c r="M6971" s="4">
        <v>0</v>
      </c>
      <c r="N6971" s="5" t="s">
        <v>34</v>
      </c>
      <c r="O6971" s="3">
        <v>-520.54999999999995</v>
      </c>
      <c r="P6971" s="3">
        <v>68.81</v>
      </c>
      <c r="Q6971" s="3">
        <v>60</v>
      </c>
      <c r="R6971" s="5" t="s">
        <v>2686</v>
      </c>
      <c r="S6971" s="5" t="s">
        <v>2687</v>
      </c>
      <c r="T6971" s="5" t="str">
        <f t="shared" si="649"/>
        <v>Sara Luxemburg</v>
      </c>
      <c r="U6971" t="s">
        <v>3490</v>
      </c>
      <c r="V6971" s="5" t="s">
        <v>27</v>
      </c>
      <c r="W6971" s="5" t="s">
        <v>28</v>
      </c>
      <c r="X6971" s="5" t="s">
        <v>38</v>
      </c>
      <c r="Y6971" s="5" t="s">
        <v>1023</v>
      </c>
      <c r="Z6971" s="5" t="s">
        <v>40</v>
      </c>
      <c r="AA6971" s="4">
        <v>0.41</v>
      </c>
      <c r="AB6971" s="1">
        <v>40998</v>
      </c>
      <c r="AC6971" s="1">
        <v>20628</v>
      </c>
      <c r="AD6971">
        <f t="shared" si="650"/>
        <v>1</v>
      </c>
      <c r="AE6971">
        <f t="shared" ca="1" si="651"/>
        <v>68</v>
      </c>
      <c r="AF6971" t="str">
        <f t="shared" ca="1" si="652"/>
        <v>Over 65</v>
      </c>
      <c r="AG6971" s="3">
        <f t="shared" si="653"/>
        <v>4.4417241379310344</v>
      </c>
      <c r="AH6971" t="str">
        <f>_xlfn.IFNA(VLOOKUP(Sales_Transactions[[#This Row],[Order ID]],Returned_Items[#All],2,FALSE),"Not Returned")</f>
        <v>Not Returned</v>
      </c>
    </row>
    <row r="6972" spans="1:34" x14ac:dyDescent="0.25">
      <c r="A6972">
        <v>30720</v>
      </c>
      <c r="C6972" t="s">
        <v>2810</v>
      </c>
      <c r="D6972" s="2" t="str">
        <f>TEXT(MID(Sales_Transactions[[#This Row],[Order Date]],2,5),"d/m/yyy")</f>
        <v>27/9/2012</v>
      </c>
      <c r="E6972" s="2" t="str">
        <f>TEXT(MID(Sales_Transactions[[#This Row],[Order Date]],2,5),"d")</f>
        <v>27</v>
      </c>
      <c r="F6972" s="2" t="str">
        <f>TEXT(MID(Sales_Transactions[[#This Row],[Order Date]],2,5),"m")</f>
        <v>9</v>
      </c>
      <c r="G6972" s="2" t="str">
        <f>TEXT(MID(Sales_Transactions[[#This Row],[Order Date]],2,5),"yyy")</f>
        <v>2012</v>
      </c>
      <c r="H6972" s="2" t="str">
        <f>TEXT(MID(Sales_Transactions[[#This Row],[Order Date]],2,5),"yyy/m")</f>
        <v>2012/9</v>
      </c>
      <c r="I6972" t="s">
        <v>22</v>
      </c>
      <c r="J6972">
        <f t="shared" si="648"/>
        <v>2</v>
      </c>
      <c r="K6972" s="2">
        <v>5</v>
      </c>
      <c r="L6972" s="3">
        <v>32.770000000000003</v>
      </c>
      <c r="M6972" s="4">
        <v>7.0000000000000007E-2</v>
      </c>
      <c r="N6972" s="5" t="s">
        <v>23</v>
      </c>
      <c r="O6972" s="3">
        <v>-17.190000000000001</v>
      </c>
      <c r="P6972" s="3">
        <v>5.74</v>
      </c>
      <c r="Q6972" s="3">
        <v>5.01</v>
      </c>
      <c r="R6972" s="5" t="s">
        <v>1698</v>
      </c>
      <c r="S6972" s="5" t="s">
        <v>2737</v>
      </c>
      <c r="T6972" s="5" t="str">
        <f t="shared" si="649"/>
        <v>Bill Shonely</v>
      </c>
      <c r="U6972" t="s">
        <v>3490</v>
      </c>
      <c r="V6972" s="5" t="s">
        <v>27</v>
      </c>
      <c r="W6972" s="5" t="s">
        <v>28</v>
      </c>
      <c r="X6972" s="5" t="s">
        <v>41</v>
      </c>
      <c r="Y6972" s="5" t="s">
        <v>591</v>
      </c>
      <c r="Z6972" s="5" t="s">
        <v>43</v>
      </c>
      <c r="AA6972" s="4">
        <v>0.39</v>
      </c>
      <c r="AB6972" s="1">
        <v>41186</v>
      </c>
      <c r="AC6972" s="1">
        <v>21139</v>
      </c>
      <c r="AD6972">
        <f t="shared" si="650"/>
        <v>7</v>
      </c>
      <c r="AE6972">
        <f t="shared" ca="1" si="651"/>
        <v>66</v>
      </c>
      <c r="AF6972" t="str">
        <f t="shared" ca="1" si="652"/>
        <v>Over 65</v>
      </c>
      <c r="AG6972" s="3">
        <f t="shared" si="653"/>
        <v>2.1491964000000001</v>
      </c>
      <c r="AH6972" t="str">
        <f>_xlfn.IFNA(VLOOKUP(Sales_Transactions[[#This Row],[Order ID]],Returned_Items[#All],2,FALSE),"Not Returned")</f>
        <v>Not Returned</v>
      </c>
    </row>
    <row r="6973" spans="1:34" hidden="1" x14ac:dyDescent="0.25">
      <c r="A6973">
        <v>30720</v>
      </c>
      <c r="C6973" t="s">
        <v>2810</v>
      </c>
      <c r="D6973" s="2" t="str">
        <f>TEXT(MID(Sales_Transactions[[#This Row],[Order Date]],2,5),"d/m/yyy")</f>
        <v>27/9/2012</v>
      </c>
      <c r="E6973" s="2" t="str">
        <f>TEXT(MID(Sales_Transactions[[#This Row],[Order Date]],2,5),"d")</f>
        <v>27</v>
      </c>
      <c r="F6973" s="2" t="str">
        <f>TEXT(MID(Sales_Transactions[[#This Row],[Order Date]],2,5),"m")</f>
        <v>9</v>
      </c>
      <c r="G6973" s="2" t="str">
        <f>TEXT(MID(Sales_Transactions[[#This Row],[Order Date]],2,5),"yyy")</f>
        <v>2012</v>
      </c>
      <c r="H6973" s="2" t="str">
        <f>TEXT(MID(Sales_Transactions[[#This Row],[Order Date]],2,5),"yyy/m")</f>
        <v>2012/9</v>
      </c>
      <c r="I6973" t="s">
        <v>22</v>
      </c>
      <c r="J6973">
        <f t="shared" si="648"/>
        <v>2</v>
      </c>
      <c r="K6973" s="2">
        <v>37</v>
      </c>
      <c r="L6973">
        <v>1701.53</v>
      </c>
      <c r="M6973">
        <v>0.01</v>
      </c>
      <c r="N6973" t="s">
        <v>279</v>
      </c>
      <c r="O6973">
        <v>735.99</v>
      </c>
      <c r="P6973">
        <v>43.98</v>
      </c>
      <c r="Q6973">
        <v>1.99</v>
      </c>
      <c r="R6973" t="s">
        <v>1698</v>
      </c>
      <c r="S6973" t="s">
        <v>2737</v>
      </c>
      <c r="T6973" t="str">
        <f t="shared" si="649"/>
        <v>Bill Shonely</v>
      </c>
      <c r="U6973" t="s">
        <v>3490</v>
      </c>
      <c r="V6973" t="s">
        <v>27</v>
      </c>
      <c r="W6973" t="s">
        <v>48</v>
      </c>
      <c r="X6973" t="s">
        <v>87</v>
      </c>
      <c r="Y6973" t="s">
        <v>384</v>
      </c>
      <c r="Z6973" t="s">
        <v>60</v>
      </c>
      <c r="AA6973">
        <v>0.44</v>
      </c>
      <c r="AB6973" s="1">
        <v>41186</v>
      </c>
      <c r="AC6973" s="1">
        <v>26414</v>
      </c>
      <c r="AD6973">
        <f t="shared" si="650"/>
        <v>7</v>
      </c>
      <c r="AE6973">
        <f t="shared" ca="1" si="651"/>
        <v>52</v>
      </c>
      <c r="AF6973" t="str">
        <f t="shared" ca="1" si="652"/>
        <v>18-64</v>
      </c>
      <c r="AG6973">
        <f t="shared" si="653"/>
        <v>1.2423135675675674</v>
      </c>
      <c r="AH6973" t="str">
        <f>_xlfn.IFNA(VLOOKUP(Sales_Transactions[[#This Row],[Order ID]],Returned_Items[#All],2,FALSE),"Not Returned")</f>
        <v>Not Returned</v>
      </c>
    </row>
    <row r="6974" spans="1:34" x14ac:dyDescent="0.25">
      <c r="A6974">
        <v>30759</v>
      </c>
      <c r="C6974" t="s">
        <v>1954</v>
      </c>
      <c r="D6974" s="2" t="str">
        <f>TEXT(MID(Sales_Transactions[[#This Row],[Order Date]],2,5),"d/m/yyy")</f>
        <v>8/5/2009</v>
      </c>
      <c r="E6974" s="2" t="str">
        <f>TEXT(MID(Sales_Transactions[[#This Row],[Order Date]],2,5),"d")</f>
        <v>8</v>
      </c>
      <c r="F6974" s="2" t="str">
        <f>TEXT(MID(Sales_Transactions[[#This Row],[Order Date]],2,5),"m")</f>
        <v>5</v>
      </c>
      <c r="G6974" s="2" t="str">
        <f>TEXT(MID(Sales_Transactions[[#This Row],[Order Date]],2,5),"yyy")</f>
        <v>2009</v>
      </c>
      <c r="H6974" s="2" t="str">
        <f>TEXT(MID(Sales_Transactions[[#This Row],[Order Date]],2,5),"yyy/m")</f>
        <v>2009/5</v>
      </c>
      <c r="I6974" t="s">
        <v>52</v>
      </c>
      <c r="J6974">
        <f t="shared" si="648"/>
        <v>1</v>
      </c>
      <c r="K6974" s="2">
        <v>2</v>
      </c>
      <c r="L6974" s="3">
        <v>64.790000000000006</v>
      </c>
      <c r="M6974" s="4">
        <v>0.03</v>
      </c>
      <c r="N6974" s="5" t="s">
        <v>23</v>
      </c>
      <c r="O6974" s="3">
        <v>-41.32</v>
      </c>
      <c r="P6974" s="3">
        <v>29.34</v>
      </c>
      <c r="Q6974" s="3">
        <v>7.87</v>
      </c>
      <c r="R6974" s="5" t="s">
        <v>167</v>
      </c>
      <c r="S6974" s="5" t="s">
        <v>375</v>
      </c>
      <c r="T6974" s="5" t="str">
        <f t="shared" si="649"/>
        <v>Brad Thomas</v>
      </c>
      <c r="U6974" t="s">
        <v>3490</v>
      </c>
      <c r="V6974" s="5" t="s">
        <v>47</v>
      </c>
      <c r="W6974" s="5" t="s">
        <v>57</v>
      </c>
      <c r="X6974" s="5" t="s">
        <v>58</v>
      </c>
      <c r="Y6974" s="5" t="s">
        <v>2405</v>
      </c>
      <c r="Z6974" s="5" t="s">
        <v>43</v>
      </c>
      <c r="AA6974" s="4">
        <v>0.54</v>
      </c>
      <c r="AB6974" s="1">
        <v>39943</v>
      </c>
      <c r="AC6974" s="1">
        <v>26412</v>
      </c>
      <c r="AD6974">
        <f t="shared" si="650"/>
        <v>2</v>
      </c>
      <c r="AE6974">
        <f t="shared" ca="1" si="651"/>
        <v>52</v>
      </c>
      <c r="AF6974" t="str">
        <f t="shared" ca="1" si="652"/>
        <v>18-64</v>
      </c>
      <c r="AG6974" s="3">
        <f t="shared" si="653"/>
        <v>18.600598999999999</v>
      </c>
      <c r="AH6974" t="str">
        <f>_xlfn.IFNA(VLOOKUP(Sales_Transactions[[#This Row],[Order ID]],Returned_Items[#All],2,FALSE),"Not Returned")</f>
        <v>Not Returned</v>
      </c>
    </row>
    <row r="6975" spans="1:34" x14ac:dyDescent="0.25">
      <c r="A6975">
        <v>30848</v>
      </c>
      <c r="C6975" t="s">
        <v>1956</v>
      </c>
      <c r="D6975" s="2" t="str">
        <f>TEXT(MID(Sales_Transactions[[#This Row],[Order Date]],2,5),"d/m/yyy")</f>
        <v>1/5/2011</v>
      </c>
      <c r="E6975" s="2" t="str">
        <f>TEXT(MID(Sales_Transactions[[#This Row],[Order Date]],2,5),"d")</f>
        <v>1</v>
      </c>
      <c r="F6975" s="2" t="str">
        <f>TEXT(MID(Sales_Transactions[[#This Row],[Order Date]],2,5),"m")</f>
        <v>5</v>
      </c>
      <c r="G6975" s="2" t="str">
        <f>TEXT(MID(Sales_Transactions[[#This Row],[Order Date]],2,5),"yyy")</f>
        <v>2011</v>
      </c>
      <c r="H6975" s="2" t="str">
        <f>TEXT(MID(Sales_Transactions[[#This Row],[Order Date]],2,5),"yyy/m")</f>
        <v>2011/5</v>
      </c>
      <c r="I6975" t="s">
        <v>78</v>
      </c>
      <c r="J6975">
        <f t="shared" si="648"/>
        <v>3</v>
      </c>
      <c r="K6975" s="2">
        <v>13</v>
      </c>
      <c r="L6975" s="3">
        <v>4324.29</v>
      </c>
      <c r="M6975" s="4">
        <v>0.09</v>
      </c>
      <c r="N6975" s="5" t="s">
        <v>34</v>
      </c>
      <c r="O6975" s="3">
        <v>298.83</v>
      </c>
      <c r="P6975" s="3">
        <v>348.21</v>
      </c>
      <c r="Q6975" s="3">
        <v>40.19</v>
      </c>
      <c r="R6975" s="5" t="s">
        <v>2904</v>
      </c>
      <c r="S6975" s="5" t="s">
        <v>2905</v>
      </c>
      <c r="T6975" s="5" t="str">
        <f t="shared" si="649"/>
        <v>Speros Goranitis</v>
      </c>
      <c r="U6975" t="s">
        <v>3490</v>
      </c>
      <c r="V6975" s="5" t="s">
        <v>47</v>
      </c>
      <c r="W6975" s="5" t="s">
        <v>57</v>
      </c>
      <c r="X6975" s="5" t="s">
        <v>107</v>
      </c>
      <c r="Y6975" s="5" t="s">
        <v>1012</v>
      </c>
      <c r="Z6975" s="5" t="s">
        <v>106</v>
      </c>
      <c r="AA6975" s="4">
        <v>0.62</v>
      </c>
      <c r="AB6975" s="1">
        <v>40666</v>
      </c>
      <c r="AC6975" s="1">
        <v>26465</v>
      </c>
      <c r="AD6975">
        <f t="shared" si="650"/>
        <v>2</v>
      </c>
      <c r="AE6975">
        <f t="shared" ca="1" si="651"/>
        <v>52</v>
      </c>
      <c r="AF6975" t="str">
        <f t="shared" ca="1" si="652"/>
        <v>18-64</v>
      </c>
      <c r="AG6975" s="3">
        <f t="shared" si="653"/>
        <v>29.852816230769232</v>
      </c>
      <c r="AH6975" t="str">
        <f>_xlfn.IFNA(VLOOKUP(Sales_Transactions[[#This Row],[Order ID]],Returned_Items[#All],2,FALSE),"Not Returned")</f>
        <v>Not Returned</v>
      </c>
    </row>
    <row r="6976" spans="1:34" x14ac:dyDescent="0.25">
      <c r="A6976">
        <v>30885</v>
      </c>
      <c r="C6976" t="s">
        <v>2819</v>
      </c>
      <c r="D6976" s="2" t="str">
        <f>TEXT(MID(Sales_Transactions[[#This Row],[Order Date]],2,5),"d/m/yyy")</f>
        <v>21/6/2010</v>
      </c>
      <c r="E6976" s="2" t="str">
        <f>TEXT(MID(Sales_Transactions[[#This Row],[Order Date]],2,5),"d")</f>
        <v>21</v>
      </c>
      <c r="F6976" s="2" t="str">
        <f>TEXT(MID(Sales_Transactions[[#This Row],[Order Date]],2,5),"m")</f>
        <v>6</v>
      </c>
      <c r="G6976" s="2" t="str">
        <f>TEXT(MID(Sales_Transactions[[#This Row],[Order Date]],2,5),"yyy")</f>
        <v>2010</v>
      </c>
      <c r="H6976" s="2" t="str">
        <f>TEXT(MID(Sales_Transactions[[#This Row],[Order Date]],2,5),"yyy/m")</f>
        <v>2010/6</v>
      </c>
      <c r="I6976" t="s">
        <v>33</v>
      </c>
      <c r="J6976">
        <f t="shared" si="648"/>
        <v>4</v>
      </c>
      <c r="K6976" s="2">
        <v>24</v>
      </c>
      <c r="L6976" s="3">
        <v>234.24</v>
      </c>
      <c r="M6976" s="4">
        <v>0.09</v>
      </c>
      <c r="N6976" s="5" t="s">
        <v>23</v>
      </c>
      <c r="O6976" s="3">
        <v>-151.80000000000001</v>
      </c>
      <c r="P6976" s="3">
        <v>9.7100000000000009</v>
      </c>
      <c r="Q6976" s="3">
        <v>9.4499999999999993</v>
      </c>
      <c r="R6976" s="5" t="s">
        <v>2588</v>
      </c>
      <c r="S6976" s="5" t="s">
        <v>3522</v>
      </c>
      <c r="T6976" s="5" t="str">
        <f t="shared" si="649"/>
        <v>Victoria Pisteka</v>
      </c>
      <c r="U6976" t="s">
        <v>3490</v>
      </c>
      <c r="V6976" s="5" t="s">
        <v>47</v>
      </c>
      <c r="W6976" s="5" t="s">
        <v>28</v>
      </c>
      <c r="X6976" s="5" t="s">
        <v>29</v>
      </c>
      <c r="Y6976" s="5" t="s">
        <v>1615</v>
      </c>
      <c r="Z6976" s="5" t="s">
        <v>43</v>
      </c>
      <c r="AA6976" s="4">
        <v>0.6</v>
      </c>
      <c r="AB6976" s="1">
        <v>40351</v>
      </c>
      <c r="AC6976" s="1">
        <v>26485</v>
      </c>
      <c r="AD6976">
        <f t="shared" si="650"/>
        <v>1</v>
      </c>
      <c r="AE6976">
        <f t="shared" ca="1" si="651"/>
        <v>52</v>
      </c>
      <c r="AF6976" t="str">
        <f t="shared" ca="1" si="652"/>
        <v>18-64</v>
      </c>
      <c r="AG6976" s="3">
        <f t="shared" si="653"/>
        <v>0.79796920833333329</v>
      </c>
      <c r="AH6976" t="str">
        <f>_xlfn.IFNA(VLOOKUP(Sales_Transactions[[#This Row],[Order ID]],Returned_Items[#All],2,FALSE),"Not Returned")</f>
        <v>Not Returned</v>
      </c>
    </row>
    <row r="6977" spans="1:34" x14ac:dyDescent="0.25">
      <c r="A6977">
        <v>30887</v>
      </c>
      <c r="C6977" t="s">
        <v>1477</v>
      </c>
      <c r="D6977" s="2" t="str">
        <f>TEXT(MID(Sales_Transactions[[#This Row],[Order Date]],2,5),"d/m/yyy")</f>
        <v>7/7/2010</v>
      </c>
      <c r="E6977" s="2" t="str">
        <f>TEXT(MID(Sales_Transactions[[#This Row],[Order Date]],2,5),"d")</f>
        <v>7</v>
      </c>
      <c r="F6977" s="2" t="str">
        <f>TEXT(MID(Sales_Transactions[[#This Row],[Order Date]],2,5),"m")</f>
        <v>7</v>
      </c>
      <c r="G6977" s="2" t="str">
        <f>TEXT(MID(Sales_Transactions[[#This Row],[Order Date]],2,5),"yyy")</f>
        <v>2010</v>
      </c>
      <c r="H6977" s="2" t="str">
        <f>TEXT(MID(Sales_Transactions[[#This Row],[Order Date]],2,5),"yyy/m")</f>
        <v>2010/7</v>
      </c>
      <c r="I6977" t="s">
        <v>101</v>
      </c>
      <c r="J6977">
        <f t="shared" si="648"/>
        <v>1</v>
      </c>
      <c r="K6977" s="2">
        <v>44</v>
      </c>
      <c r="L6977" s="3">
        <v>4357.1170000000002</v>
      </c>
      <c r="M6977" s="4">
        <v>7.0000000000000007E-2</v>
      </c>
      <c r="N6977" s="5" t="s">
        <v>23</v>
      </c>
      <c r="O6977" s="3">
        <v>1192.98</v>
      </c>
      <c r="P6977" s="3">
        <v>115.99</v>
      </c>
      <c r="Q6977" s="3">
        <v>5.92</v>
      </c>
      <c r="R6977" s="5" t="s">
        <v>167</v>
      </c>
      <c r="S6977" s="5" t="s">
        <v>375</v>
      </c>
      <c r="T6977" s="5" t="str">
        <f t="shared" si="649"/>
        <v>Brad Thomas</v>
      </c>
      <c r="U6977" t="s">
        <v>3490</v>
      </c>
      <c r="V6977" s="5" t="s">
        <v>74</v>
      </c>
      <c r="W6977" s="5" t="s">
        <v>48</v>
      </c>
      <c r="X6977" s="5" t="s">
        <v>49</v>
      </c>
      <c r="Y6977" s="5" t="s">
        <v>1719</v>
      </c>
      <c r="Z6977" s="5" t="s">
        <v>43</v>
      </c>
      <c r="AA6977" s="4">
        <v>0.57999999999999996</v>
      </c>
      <c r="AB6977" s="1">
        <v>40366</v>
      </c>
      <c r="AC6977" s="1">
        <v>26599</v>
      </c>
      <c r="AD6977">
        <f t="shared" si="650"/>
        <v>0</v>
      </c>
      <c r="AE6977">
        <f t="shared" ca="1" si="651"/>
        <v>51</v>
      </c>
      <c r="AF6977" t="str">
        <f t="shared" ca="1" si="652"/>
        <v>18-64</v>
      </c>
      <c r="AG6977" s="3">
        <f t="shared" si="653"/>
        <v>2.7688365227272729</v>
      </c>
      <c r="AH6977" t="str">
        <f>_xlfn.IFNA(VLOOKUP(Sales_Transactions[[#This Row],[Order ID]],Returned_Items[#All],2,FALSE),"Not Returned")</f>
        <v>Not Returned</v>
      </c>
    </row>
    <row r="6978" spans="1:34" x14ac:dyDescent="0.25">
      <c r="A6978">
        <v>31233</v>
      </c>
      <c r="C6978" t="s">
        <v>1273</v>
      </c>
      <c r="D6978" s="2" t="str">
        <f>TEXT(MID(Sales_Transactions[[#This Row],[Order Date]],2,5),"d/m/yyy")</f>
        <v>24/9/2011</v>
      </c>
      <c r="E6978" s="2" t="str">
        <f>TEXT(MID(Sales_Transactions[[#This Row],[Order Date]],2,5),"d")</f>
        <v>24</v>
      </c>
      <c r="F6978" s="2" t="str">
        <f>TEXT(MID(Sales_Transactions[[#This Row],[Order Date]],2,5),"m")</f>
        <v>9</v>
      </c>
      <c r="G6978" s="2" t="str">
        <f>TEXT(MID(Sales_Transactions[[#This Row],[Order Date]],2,5),"yyy")</f>
        <v>2011</v>
      </c>
      <c r="H6978" s="2" t="str">
        <f>TEXT(MID(Sales_Transactions[[#This Row],[Order Date]],2,5),"yyy/m")</f>
        <v>2011/9</v>
      </c>
      <c r="I6978" t="s">
        <v>22</v>
      </c>
      <c r="J6978">
        <f t="shared" ref="J6978:J7041" si="654">IF(I6978="Making Critical",5,IF(I6978="High",4,IF(I6978="Medium",3,IF(I6978="Low",2,1))))</f>
        <v>2</v>
      </c>
      <c r="K6978" s="2">
        <v>41</v>
      </c>
      <c r="L6978" s="3">
        <v>1298.29</v>
      </c>
      <c r="M6978" s="4">
        <v>0.06</v>
      </c>
      <c r="N6978" s="5" t="s">
        <v>23</v>
      </c>
      <c r="O6978" s="3">
        <v>542.33000000000004</v>
      </c>
      <c r="P6978" s="3">
        <v>31.78</v>
      </c>
      <c r="Q6978" s="3">
        <v>1.99</v>
      </c>
      <c r="R6978" s="5" t="s">
        <v>167</v>
      </c>
      <c r="S6978" s="5" t="s">
        <v>375</v>
      </c>
      <c r="T6978" s="5" t="str">
        <f t="shared" ref="T6978:T7041" si="655">R6978 &amp; " " &amp; S6978</f>
        <v>Brad Thomas</v>
      </c>
      <c r="U6978" t="s">
        <v>3490</v>
      </c>
      <c r="V6978" s="5" t="s">
        <v>74</v>
      </c>
      <c r="W6978" s="5" t="s">
        <v>48</v>
      </c>
      <c r="X6978" s="5" t="s">
        <v>87</v>
      </c>
      <c r="Y6978" s="5" t="s">
        <v>189</v>
      </c>
      <c r="Z6978" s="5" t="s">
        <v>60</v>
      </c>
      <c r="AA6978" s="4">
        <v>0.42</v>
      </c>
      <c r="AB6978" s="1">
        <v>40814</v>
      </c>
      <c r="AC6978" s="1">
        <v>26574</v>
      </c>
      <c r="AD6978">
        <f t="shared" ref="AD6978:AD7041" si="656">_xlfn.DAYS(AB6978,D6978)</f>
        <v>4</v>
      </c>
      <c r="AE6978">
        <f t="shared" ref="AE6978:AE7041" ca="1" si="657">DATEDIF(AC6978,TODAY(),"Y")</f>
        <v>51</v>
      </c>
      <c r="AF6978" t="str">
        <f t="shared" ref="AF6978:AF7041" ca="1" si="658">IF(AE6978&lt;18,"Under 18",IF(AE6978&lt;65,"18-64","Over 65"))</f>
        <v>18-64</v>
      </c>
      <c r="AG6978" s="3">
        <f t="shared" ref="AG6978:AG7041" si="659" xml:space="preserve"> (P6978 - (M6978 / 100) * P6978 + Q6978) / K6978</f>
        <v>0.82319346341463406</v>
      </c>
      <c r="AH6978" t="str">
        <f>_xlfn.IFNA(VLOOKUP(Sales_Transactions[[#This Row],[Order ID]],Returned_Items[#All],2,FALSE),"Not Returned")</f>
        <v>Not Returned</v>
      </c>
    </row>
    <row r="6979" spans="1:34" x14ac:dyDescent="0.25">
      <c r="A6979">
        <v>31233</v>
      </c>
      <c r="C6979" t="s">
        <v>1273</v>
      </c>
      <c r="D6979" s="2" t="str">
        <f>TEXT(MID(Sales_Transactions[[#This Row],[Order Date]],2,5),"d/m/yyy")</f>
        <v>24/9/2011</v>
      </c>
      <c r="E6979" s="2" t="str">
        <f>TEXT(MID(Sales_Transactions[[#This Row],[Order Date]],2,5),"d")</f>
        <v>24</v>
      </c>
      <c r="F6979" s="2" t="str">
        <f>TEXT(MID(Sales_Transactions[[#This Row],[Order Date]],2,5),"m")</f>
        <v>9</v>
      </c>
      <c r="G6979" s="2" t="str">
        <f>TEXT(MID(Sales_Transactions[[#This Row],[Order Date]],2,5),"yyy")</f>
        <v>2011</v>
      </c>
      <c r="H6979" s="2" t="str">
        <f>TEXT(MID(Sales_Transactions[[#This Row],[Order Date]],2,5),"yyy/m")</f>
        <v>2011/9</v>
      </c>
      <c r="I6979" t="s">
        <v>22</v>
      </c>
      <c r="J6979">
        <f t="shared" si="654"/>
        <v>2</v>
      </c>
      <c r="K6979" s="2">
        <v>3</v>
      </c>
      <c r="L6979" s="3">
        <v>19.34</v>
      </c>
      <c r="M6979" s="4">
        <v>0.06</v>
      </c>
      <c r="N6979" s="5" t="s">
        <v>23</v>
      </c>
      <c r="O6979" s="3">
        <v>-11.36</v>
      </c>
      <c r="P6979" s="3">
        <v>4.9800000000000004</v>
      </c>
      <c r="Q6979" s="3">
        <v>5.0199999999999996</v>
      </c>
      <c r="R6979" s="5" t="s">
        <v>167</v>
      </c>
      <c r="S6979" s="5" t="s">
        <v>375</v>
      </c>
      <c r="T6979" s="5" t="str">
        <f t="shared" si="655"/>
        <v>Brad Thomas</v>
      </c>
      <c r="U6979" t="s">
        <v>3490</v>
      </c>
      <c r="V6979" s="5" t="s">
        <v>74</v>
      </c>
      <c r="W6979" s="5" t="s">
        <v>28</v>
      </c>
      <c r="X6979" s="5" t="s">
        <v>75</v>
      </c>
      <c r="Y6979" s="5" t="s">
        <v>1196</v>
      </c>
      <c r="Z6979" s="5" t="s">
        <v>43</v>
      </c>
      <c r="AA6979" s="4">
        <v>0.38</v>
      </c>
      <c r="AB6979" s="1">
        <v>40812</v>
      </c>
      <c r="AC6979" s="1">
        <v>26474</v>
      </c>
      <c r="AD6979">
        <f t="shared" si="656"/>
        <v>2</v>
      </c>
      <c r="AE6979">
        <f t="shared" ca="1" si="657"/>
        <v>52</v>
      </c>
      <c r="AF6979" t="str">
        <f t="shared" ca="1" si="658"/>
        <v>18-64</v>
      </c>
      <c r="AG6979" s="3">
        <f t="shared" si="659"/>
        <v>3.3323373333333333</v>
      </c>
      <c r="AH6979" t="str">
        <f>_xlfn.IFNA(VLOOKUP(Sales_Transactions[[#This Row],[Order ID]],Returned_Items[#All],2,FALSE),"Not Returned")</f>
        <v>Not Returned</v>
      </c>
    </row>
    <row r="6980" spans="1:34" x14ac:dyDescent="0.25">
      <c r="A6980">
        <v>31233</v>
      </c>
      <c r="C6980" t="s">
        <v>1273</v>
      </c>
      <c r="D6980" s="2" t="str">
        <f>TEXT(MID(Sales_Transactions[[#This Row],[Order Date]],2,5),"d/m/yyy")</f>
        <v>24/9/2011</v>
      </c>
      <c r="E6980" s="2" t="str">
        <f>TEXT(MID(Sales_Transactions[[#This Row],[Order Date]],2,5),"d")</f>
        <v>24</v>
      </c>
      <c r="F6980" s="2" t="str">
        <f>TEXT(MID(Sales_Transactions[[#This Row],[Order Date]],2,5),"m")</f>
        <v>9</v>
      </c>
      <c r="G6980" s="2" t="str">
        <f>TEXT(MID(Sales_Transactions[[#This Row],[Order Date]],2,5),"yyy")</f>
        <v>2011</v>
      </c>
      <c r="H6980" s="2" t="str">
        <f>TEXT(MID(Sales_Transactions[[#This Row],[Order Date]],2,5),"yyy/m")</f>
        <v>2011/9</v>
      </c>
      <c r="I6980" t="s">
        <v>22</v>
      </c>
      <c r="J6980">
        <f t="shared" si="654"/>
        <v>2</v>
      </c>
      <c r="K6980" s="2">
        <v>35</v>
      </c>
      <c r="L6980" s="3">
        <v>590.32000000000005</v>
      </c>
      <c r="M6980" s="4">
        <v>0.06</v>
      </c>
      <c r="N6980" s="5" t="s">
        <v>23</v>
      </c>
      <c r="O6980" s="3">
        <v>-91.31</v>
      </c>
      <c r="P6980" s="3">
        <v>16.989999999999998</v>
      </c>
      <c r="Q6980" s="3">
        <v>8.99</v>
      </c>
      <c r="R6980" s="5" t="s">
        <v>167</v>
      </c>
      <c r="S6980" s="5" t="s">
        <v>375</v>
      </c>
      <c r="T6980" s="5" t="str">
        <f t="shared" si="655"/>
        <v>Brad Thomas</v>
      </c>
      <c r="U6980" t="s">
        <v>3490</v>
      </c>
      <c r="V6980" s="5" t="s">
        <v>74</v>
      </c>
      <c r="W6980" s="5" t="s">
        <v>28</v>
      </c>
      <c r="X6980" s="5" t="s">
        <v>124</v>
      </c>
      <c r="Y6980" s="5" t="s">
        <v>1437</v>
      </c>
      <c r="Z6980" s="5" t="s">
        <v>60</v>
      </c>
      <c r="AA6980" s="4">
        <v>0.56000000000000005</v>
      </c>
      <c r="AB6980" s="1">
        <v>40814</v>
      </c>
      <c r="AC6980" s="1">
        <v>26620</v>
      </c>
      <c r="AD6980">
        <f t="shared" si="656"/>
        <v>4</v>
      </c>
      <c r="AE6980">
        <f t="shared" ca="1" si="657"/>
        <v>51</v>
      </c>
      <c r="AF6980" t="str">
        <f t="shared" ca="1" si="658"/>
        <v>18-64</v>
      </c>
      <c r="AG6980" s="3">
        <f t="shared" si="659"/>
        <v>0.74199445714285706</v>
      </c>
      <c r="AH6980" t="str">
        <f>_xlfn.IFNA(VLOOKUP(Sales_Transactions[[#This Row],[Order ID]],Returned_Items[#All],2,FALSE),"Not Returned")</f>
        <v>Not Returned</v>
      </c>
    </row>
    <row r="6981" spans="1:34" x14ac:dyDescent="0.25">
      <c r="A6981">
        <v>31233</v>
      </c>
      <c r="C6981" t="s">
        <v>1273</v>
      </c>
      <c r="D6981" s="2" t="str">
        <f>TEXT(MID(Sales_Transactions[[#This Row],[Order Date]],2,5),"d/m/yyy")</f>
        <v>24/9/2011</v>
      </c>
      <c r="E6981" s="2" t="str">
        <f>TEXT(MID(Sales_Transactions[[#This Row],[Order Date]],2,5),"d")</f>
        <v>24</v>
      </c>
      <c r="F6981" s="2" t="str">
        <f>TEXT(MID(Sales_Transactions[[#This Row],[Order Date]],2,5),"m")</f>
        <v>9</v>
      </c>
      <c r="G6981" s="2" t="str">
        <f>TEXT(MID(Sales_Transactions[[#This Row],[Order Date]],2,5),"yyy")</f>
        <v>2011</v>
      </c>
      <c r="H6981" s="2" t="str">
        <f>TEXT(MID(Sales_Transactions[[#This Row],[Order Date]],2,5),"yyy/m")</f>
        <v>2011/9</v>
      </c>
      <c r="I6981" t="s">
        <v>22</v>
      </c>
      <c r="J6981">
        <f t="shared" si="654"/>
        <v>2</v>
      </c>
      <c r="K6981" s="2">
        <v>19</v>
      </c>
      <c r="L6981" s="3">
        <v>4245.93</v>
      </c>
      <c r="M6981" s="4">
        <v>0</v>
      </c>
      <c r="N6981" s="5" t="s">
        <v>23</v>
      </c>
      <c r="O6981" s="3">
        <v>-626.45000000000005</v>
      </c>
      <c r="P6981" s="3">
        <v>209.37</v>
      </c>
      <c r="Q6981" s="3">
        <v>69</v>
      </c>
      <c r="R6981" s="5" t="s">
        <v>167</v>
      </c>
      <c r="S6981" s="5" t="s">
        <v>375</v>
      </c>
      <c r="T6981" s="5" t="str">
        <f t="shared" si="655"/>
        <v>Brad Thomas</v>
      </c>
      <c r="U6981" t="s">
        <v>3490</v>
      </c>
      <c r="V6981" s="5" t="s">
        <v>74</v>
      </c>
      <c r="W6981" s="5" t="s">
        <v>57</v>
      </c>
      <c r="X6981" s="5" t="s">
        <v>107</v>
      </c>
      <c r="Y6981" s="5" t="s">
        <v>1638</v>
      </c>
      <c r="Z6981" s="5" t="s">
        <v>31</v>
      </c>
      <c r="AA6981" s="4">
        <v>0.79</v>
      </c>
      <c r="AB6981" s="1">
        <v>40819</v>
      </c>
      <c r="AC6981" s="1">
        <v>26544</v>
      </c>
      <c r="AD6981">
        <f t="shared" si="656"/>
        <v>9</v>
      </c>
      <c r="AE6981">
        <f t="shared" ca="1" si="657"/>
        <v>51</v>
      </c>
      <c r="AF6981" t="str">
        <f t="shared" ca="1" si="658"/>
        <v>18-64</v>
      </c>
      <c r="AG6981" s="3">
        <f t="shared" si="659"/>
        <v>14.651052631578947</v>
      </c>
      <c r="AH6981" t="str">
        <f>_xlfn.IFNA(VLOOKUP(Sales_Transactions[[#This Row],[Order ID]],Returned_Items[#All],2,FALSE),"Not Returned")</f>
        <v>Not Returned</v>
      </c>
    </row>
    <row r="6982" spans="1:34" x14ac:dyDescent="0.25">
      <c r="A6982">
        <v>31461</v>
      </c>
      <c r="C6982" t="s">
        <v>3413</v>
      </c>
      <c r="D6982" s="2" t="str">
        <f>TEXT(MID(Sales_Transactions[[#This Row],[Order Date]],2,5),"d/m/yyy")</f>
        <v>27/6/2011</v>
      </c>
      <c r="E6982" s="2" t="str">
        <f>TEXT(MID(Sales_Transactions[[#This Row],[Order Date]],2,5),"d")</f>
        <v>27</v>
      </c>
      <c r="F6982" s="2" t="str">
        <f>TEXT(MID(Sales_Transactions[[#This Row],[Order Date]],2,5),"m")</f>
        <v>6</v>
      </c>
      <c r="G6982" s="2" t="str">
        <f>TEXT(MID(Sales_Transactions[[#This Row],[Order Date]],2,5),"yyy")</f>
        <v>2011</v>
      </c>
      <c r="H6982" s="2" t="str">
        <f>TEXT(MID(Sales_Transactions[[#This Row],[Order Date]],2,5),"yyy/m")</f>
        <v>2011/6</v>
      </c>
      <c r="I6982" t="s">
        <v>78</v>
      </c>
      <c r="J6982">
        <f t="shared" si="654"/>
        <v>3</v>
      </c>
      <c r="K6982" s="2">
        <v>26</v>
      </c>
      <c r="L6982" s="3">
        <v>1463.42</v>
      </c>
      <c r="M6982" s="4">
        <v>0.08</v>
      </c>
      <c r="N6982" s="5" t="s">
        <v>23</v>
      </c>
      <c r="O6982" s="3">
        <v>350.82</v>
      </c>
      <c r="P6982" s="3">
        <v>59.98</v>
      </c>
      <c r="Q6982" s="3">
        <v>3.99</v>
      </c>
      <c r="R6982" s="5" t="s">
        <v>2108</v>
      </c>
      <c r="S6982" s="5" t="s">
        <v>3504</v>
      </c>
      <c r="T6982" s="5" t="str">
        <f t="shared" si="655"/>
        <v>Adam Hart</v>
      </c>
      <c r="U6982" t="s">
        <v>3490</v>
      </c>
      <c r="V6982" s="5" t="s">
        <v>47</v>
      </c>
      <c r="W6982" s="5" t="s">
        <v>28</v>
      </c>
      <c r="X6982" s="5" t="s">
        <v>38</v>
      </c>
      <c r="Y6982" s="5" t="s">
        <v>742</v>
      </c>
      <c r="Z6982" s="5" t="s">
        <v>43</v>
      </c>
      <c r="AA6982" s="4">
        <v>0.56999999999999995</v>
      </c>
      <c r="AB6982" s="1">
        <v>40723</v>
      </c>
      <c r="AC6982" s="1">
        <v>26104</v>
      </c>
      <c r="AD6982">
        <f t="shared" si="656"/>
        <v>2</v>
      </c>
      <c r="AE6982">
        <f t="shared" ca="1" si="657"/>
        <v>53</v>
      </c>
      <c r="AF6982" t="str">
        <f t="shared" ca="1" si="658"/>
        <v>18-64</v>
      </c>
      <c r="AG6982" s="3">
        <f t="shared" si="659"/>
        <v>2.4585390769230768</v>
      </c>
      <c r="AH6982" t="str">
        <f>_xlfn.IFNA(VLOOKUP(Sales_Transactions[[#This Row],[Order ID]],Returned_Items[#All],2,FALSE),"Not Returned")</f>
        <v>Not Returned</v>
      </c>
    </row>
    <row r="6983" spans="1:34" x14ac:dyDescent="0.25">
      <c r="A6983">
        <v>31524</v>
      </c>
      <c r="C6983" t="s">
        <v>3420</v>
      </c>
      <c r="D6983" s="2" t="str">
        <f>TEXT(MID(Sales_Transactions[[#This Row],[Order Date]],2,5),"d/m/yyy")</f>
        <v>26/6/2011</v>
      </c>
      <c r="E6983" s="2" t="str">
        <f>TEXT(MID(Sales_Transactions[[#This Row],[Order Date]],2,5),"d")</f>
        <v>26</v>
      </c>
      <c r="F6983" s="2" t="str">
        <f>TEXT(MID(Sales_Transactions[[#This Row],[Order Date]],2,5),"m")</f>
        <v>6</v>
      </c>
      <c r="G6983" s="2" t="str">
        <f>TEXT(MID(Sales_Transactions[[#This Row],[Order Date]],2,5),"yyy")</f>
        <v>2011</v>
      </c>
      <c r="H6983" s="2" t="str">
        <f>TEXT(MID(Sales_Transactions[[#This Row],[Order Date]],2,5),"yyy/m")</f>
        <v>2011/6</v>
      </c>
      <c r="I6983" t="s">
        <v>22</v>
      </c>
      <c r="J6983">
        <f t="shared" si="654"/>
        <v>2</v>
      </c>
      <c r="K6983" s="2">
        <v>10</v>
      </c>
      <c r="L6983" s="3">
        <v>1025.8800000000001</v>
      </c>
      <c r="M6983" s="4">
        <v>0.08</v>
      </c>
      <c r="N6983" s="5" t="s">
        <v>34</v>
      </c>
      <c r="O6983" s="3">
        <v>-211.33</v>
      </c>
      <c r="P6983" s="3">
        <v>100.89</v>
      </c>
      <c r="Q6983" s="3">
        <v>42</v>
      </c>
      <c r="R6983" s="5" t="s">
        <v>2245</v>
      </c>
      <c r="S6983" s="5" t="s">
        <v>2194</v>
      </c>
      <c r="T6983" s="5" t="str">
        <f t="shared" si="655"/>
        <v>Ed Jacobs</v>
      </c>
      <c r="U6983" t="s">
        <v>3490</v>
      </c>
      <c r="V6983" s="5" t="s">
        <v>27</v>
      </c>
      <c r="W6983" s="5" t="s">
        <v>57</v>
      </c>
      <c r="X6983" s="5" t="s">
        <v>154</v>
      </c>
      <c r="Y6983" s="5" t="s">
        <v>1180</v>
      </c>
      <c r="Z6983" s="5" t="s">
        <v>40</v>
      </c>
      <c r="AA6983" s="4">
        <v>0.61</v>
      </c>
      <c r="AB6983" s="1">
        <v>40722</v>
      </c>
      <c r="AC6983" s="1">
        <v>26046</v>
      </c>
      <c r="AD6983">
        <f t="shared" si="656"/>
        <v>2</v>
      </c>
      <c r="AE6983">
        <f t="shared" ca="1" si="657"/>
        <v>53</v>
      </c>
      <c r="AF6983" t="str">
        <f t="shared" ca="1" si="658"/>
        <v>18-64</v>
      </c>
      <c r="AG6983" s="3">
        <f t="shared" si="659"/>
        <v>14.280928799999998</v>
      </c>
      <c r="AH6983" t="str">
        <f>_xlfn.IFNA(VLOOKUP(Sales_Transactions[[#This Row],[Order ID]],Returned_Items[#All],2,FALSE),"Not Returned")</f>
        <v>Not Returned</v>
      </c>
    </row>
    <row r="6984" spans="1:34" x14ac:dyDescent="0.25">
      <c r="A6984">
        <v>31590</v>
      </c>
      <c r="C6984" t="s">
        <v>836</v>
      </c>
      <c r="D6984" s="2" t="str">
        <f>TEXT(MID(Sales_Transactions[[#This Row],[Order Date]],2,5),"d/m/yyy")</f>
        <v>5/6/2010</v>
      </c>
      <c r="E6984" s="2" t="str">
        <f>TEXT(MID(Sales_Transactions[[#This Row],[Order Date]],2,5),"d")</f>
        <v>5</v>
      </c>
      <c r="F6984" s="2" t="str">
        <f>TEXT(MID(Sales_Transactions[[#This Row],[Order Date]],2,5),"m")</f>
        <v>6</v>
      </c>
      <c r="G6984" s="2" t="str">
        <f>TEXT(MID(Sales_Transactions[[#This Row],[Order Date]],2,5),"yyy")</f>
        <v>2010</v>
      </c>
      <c r="H6984" s="2" t="str">
        <f>TEXT(MID(Sales_Transactions[[#This Row],[Order Date]],2,5),"yyy/m")</f>
        <v>2010/6</v>
      </c>
      <c r="I6984" t="s">
        <v>101</v>
      </c>
      <c r="J6984">
        <f t="shared" si="654"/>
        <v>1</v>
      </c>
      <c r="K6984" s="2">
        <v>5</v>
      </c>
      <c r="L6984" s="3">
        <v>43.49</v>
      </c>
      <c r="M6984" s="4">
        <v>0.06</v>
      </c>
      <c r="N6984" s="5" t="s">
        <v>23</v>
      </c>
      <c r="O6984" s="3">
        <v>-21.44</v>
      </c>
      <c r="P6984" s="3">
        <v>8.33</v>
      </c>
      <c r="Q6984" s="3">
        <v>1.99</v>
      </c>
      <c r="R6984" s="5" t="s">
        <v>1287</v>
      </c>
      <c r="S6984" s="5" t="s">
        <v>1436</v>
      </c>
      <c r="T6984" s="5" t="str">
        <f t="shared" si="655"/>
        <v>Luke Foster</v>
      </c>
      <c r="U6984" t="s">
        <v>3490</v>
      </c>
      <c r="V6984" s="5" t="s">
        <v>47</v>
      </c>
      <c r="W6984" s="5" t="s">
        <v>48</v>
      </c>
      <c r="X6984" s="5" t="s">
        <v>87</v>
      </c>
      <c r="Y6984" s="5" t="s">
        <v>522</v>
      </c>
      <c r="Z6984" s="5" t="s">
        <v>60</v>
      </c>
      <c r="AA6984" s="4">
        <v>0.52</v>
      </c>
      <c r="AB6984" s="1">
        <v>40335</v>
      </c>
      <c r="AC6984" s="1">
        <v>26184</v>
      </c>
      <c r="AD6984">
        <f t="shared" si="656"/>
        <v>1</v>
      </c>
      <c r="AE6984">
        <f t="shared" ca="1" si="657"/>
        <v>52</v>
      </c>
      <c r="AF6984" t="str">
        <f t="shared" ca="1" si="658"/>
        <v>18-64</v>
      </c>
      <c r="AG6984" s="3">
        <f t="shared" si="659"/>
        <v>2.0630004</v>
      </c>
      <c r="AH6984" t="str">
        <f>_xlfn.IFNA(VLOOKUP(Sales_Transactions[[#This Row],[Order ID]],Returned_Items[#All],2,FALSE),"Not Returned")</f>
        <v>Not Returned</v>
      </c>
    </row>
    <row r="6985" spans="1:34" x14ac:dyDescent="0.25">
      <c r="A6985">
        <v>31590</v>
      </c>
      <c r="C6985" t="s">
        <v>836</v>
      </c>
      <c r="D6985" s="2" t="str">
        <f>TEXT(MID(Sales_Transactions[[#This Row],[Order Date]],2,5),"d/m/yyy")</f>
        <v>5/6/2010</v>
      </c>
      <c r="E6985" s="2" t="str">
        <f>TEXT(MID(Sales_Transactions[[#This Row],[Order Date]],2,5),"d")</f>
        <v>5</v>
      </c>
      <c r="F6985" s="2" t="str">
        <f>TEXT(MID(Sales_Transactions[[#This Row],[Order Date]],2,5),"m")</f>
        <v>6</v>
      </c>
      <c r="G6985" s="2" t="str">
        <f>TEXT(MID(Sales_Transactions[[#This Row],[Order Date]],2,5),"yyy")</f>
        <v>2010</v>
      </c>
      <c r="H6985" s="2" t="str">
        <f>TEXT(MID(Sales_Transactions[[#This Row],[Order Date]],2,5),"yyy/m")</f>
        <v>2010/6</v>
      </c>
      <c r="I6985" t="s">
        <v>101</v>
      </c>
      <c r="J6985">
        <f t="shared" si="654"/>
        <v>1</v>
      </c>
      <c r="K6985" s="2">
        <v>27</v>
      </c>
      <c r="L6985" s="3">
        <v>2854.76</v>
      </c>
      <c r="M6985" s="4">
        <v>0.06</v>
      </c>
      <c r="N6985" s="5" t="s">
        <v>23</v>
      </c>
      <c r="O6985" s="3">
        <v>61.13</v>
      </c>
      <c r="P6985" s="3">
        <v>111.03</v>
      </c>
      <c r="Q6985" s="3">
        <v>8.64</v>
      </c>
      <c r="R6985" s="5" t="s">
        <v>1287</v>
      </c>
      <c r="S6985" s="5" t="s">
        <v>1436</v>
      </c>
      <c r="T6985" s="5" t="str">
        <f t="shared" si="655"/>
        <v>Luke Foster</v>
      </c>
      <c r="U6985" t="s">
        <v>3490</v>
      </c>
      <c r="V6985" s="5" t="s">
        <v>47</v>
      </c>
      <c r="W6985" s="5" t="s">
        <v>28</v>
      </c>
      <c r="X6985" s="5" t="s">
        <v>29</v>
      </c>
      <c r="Y6985" s="5" t="s">
        <v>304</v>
      </c>
      <c r="Z6985" s="5" t="s">
        <v>43</v>
      </c>
      <c r="AA6985" s="4">
        <v>0.78</v>
      </c>
      <c r="AB6985" s="1">
        <v>40336</v>
      </c>
      <c r="AC6985" s="1">
        <v>26118</v>
      </c>
      <c r="AD6985">
        <f t="shared" si="656"/>
        <v>2</v>
      </c>
      <c r="AE6985">
        <f t="shared" ca="1" si="657"/>
        <v>53</v>
      </c>
      <c r="AF6985" t="str">
        <f t="shared" ca="1" si="658"/>
        <v>18-64</v>
      </c>
      <c r="AG6985" s="3">
        <f t="shared" si="659"/>
        <v>4.4297548888888887</v>
      </c>
      <c r="AH6985" t="str">
        <f>_xlfn.IFNA(VLOOKUP(Sales_Transactions[[#This Row],[Order ID]],Returned_Items[#All],2,FALSE),"Not Returned")</f>
        <v>Not Returned</v>
      </c>
    </row>
    <row r="6986" spans="1:34" x14ac:dyDescent="0.25">
      <c r="A6986">
        <v>31619</v>
      </c>
      <c r="C6986" t="s">
        <v>1702</v>
      </c>
      <c r="D6986" s="2" t="str">
        <f>TEXT(MID(Sales_Transactions[[#This Row],[Order Date]],2,5),"d/m/yyy")</f>
        <v>17/9/2009</v>
      </c>
      <c r="E6986" s="2" t="str">
        <f>TEXT(MID(Sales_Transactions[[#This Row],[Order Date]],2,5),"d")</f>
        <v>17</v>
      </c>
      <c r="F6986" s="2" t="str">
        <f>TEXT(MID(Sales_Transactions[[#This Row],[Order Date]],2,5),"m")</f>
        <v>9</v>
      </c>
      <c r="G6986" s="2" t="str">
        <f>TEXT(MID(Sales_Transactions[[#This Row],[Order Date]],2,5),"yyy")</f>
        <v>2009</v>
      </c>
      <c r="H6986" s="2" t="str">
        <f>TEXT(MID(Sales_Transactions[[#This Row],[Order Date]],2,5),"yyy/m")</f>
        <v>2009/9</v>
      </c>
      <c r="I6986" t="s">
        <v>22</v>
      </c>
      <c r="J6986">
        <f t="shared" si="654"/>
        <v>2</v>
      </c>
      <c r="K6986" s="2">
        <v>11</v>
      </c>
      <c r="L6986" s="3">
        <v>114.87</v>
      </c>
      <c r="M6986" s="4">
        <v>0.1</v>
      </c>
      <c r="N6986" s="5" t="s">
        <v>23</v>
      </c>
      <c r="O6986" s="3">
        <v>-21.03</v>
      </c>
      <c r="P6986" s="3">
        <v>10.98</v>
      </c>
      <c r="Q6986" s="3">
        <v>3.99</v>
      </c>
      <c r="R6986" s="5" t="s">
        <v>2146</v>
      </c>
      <c r="S6986" s="5" t="s">
        <v>2817</v>
      </c>
      <c r="T6986" s="5" t="str">
        <f t="shared" si="655"/>
        <v>Pete Kriz</v>
      </c>
      <c r="U6986" t="s">
        <v>3490</v>
      </c>
      <c r="V6986" s="5" t="s">
        <v>47</v>
      </c>
      <c r="W6986" s="5" t="s">
        <v>28</v>
      </c>
      <c r="X6986" s="5" t="s">
        <v>38</v>
      </c>
      <c r="Y6986" s="5" t="s">
        <v>3113</v>
      </c>
      <c r="Z6986" s="5" t="s">
        <v>43</v>
      </c>
      <c r="AA6986" s="4">
        <v>0.57999999999999996</v>
      </c>
      <c r="AB6986" s="1">
        <v>40080</v>
      </c>
      <c r="AC6986" s="1">
        <v>26017</v>
      </c>
      <c r="AD6986">
        <f t="shared" si="656"/>
        <v>7</v>
      </c>
      <c r="AE6986">
        <f t="shared" ca="1" si="657"/>
        <v>53</v>
      </c>
      <c r="AF6986" t="str">
        <f t="shared" ca="1" si="658"/>
        <v>18-64</v>
      </c>
      <c r="AG6986" s="3">
        <f t="shared" si="659"/>
        <v>1.3599109090909092</v>
      </c>
      <c r="AH6986" t="str">
        <f>_xlfn.IFNA(VLOOKUP(Sales_Transactions[[#This Row],[Order ID]],Returned_Items[#All],2,FALSE),"Not Returned")</f>
        <v>Not Returned</v>
      </c>
    </row>
    <row r="6987" spans="1:34" x14ac:dyDescent="0.25">
      <c r="A6987">
        <v>31619</v>
      </c>
      <c r="C6987" t="s">
        <v>1702</v>
      </c>
      <c r="D6987" s="2" t="str">
        <f>TEXT(MID(Sales_Transactions[[#This Row],[Order Date]],2,5),"d/m/yyy")</f>
        <v>17/9/2009</v>
      </c>
      <c r="E6987" s="2" t="str">
        <f>TEXT(MID(Sales_Transactions[[#This Row],[Order Date]],2,5),"d")</f>
        <v>17</v>
      </c>
      <c r="F6987" s="2" t="str">
        <f>TEXT(MID(Sales_Transactions[[#This Row],[Order Date]],2,5),"m")</f>
        <v>9</v>
      </c>
      <c r="G6987" s="2" t="str">
        <f>TEXT(MID(Sales_Transactions[[#This Row],[Order Date]],2,5),"yyy")</f>
        <v>2009</v>
      </c>
      <c r="H6987" s="2" t="str">
        <f>TEXT(MID(Sales_Transactions[[#This Row],[Order Date]],2,5),"yyy/m")</f>
        <v>2009/9</v>
      </c>
      <c r="I6987" t="s">
        <v>22</v>
      </c>
      <c r="J6987">
        <f t="shared" si="654"/>
        <v>2</v>
      </c>
      <c r="K6987" s="2">
        <v>9</v>
      </c>
      <c r="L6987" s="3">
        <v>383.23</v>
      </c>
      <c r="M6987" s="4">
        <v>0.01</v>
      </c>
      <c r="N6987" s="5" t="s">
        <v>23</v>
      </c>
      <c r="O6987" s="3">
        <v>146.51</v>
      </c>
      <c r="P6987" s="3">
        <v>39.979999999999997</v>
      </c>
      <c r="Q6987" s="3">
        <v>9.1999999999999993</v>
      </c>
      <c r="R6987" s="5" t="s">
        <v>2146</v>
      </c>
      <c r="S6987" s="5" t="s">
        <v>2817</v>
      </c>
      <c r="T6987" s="5" t="str">
        <f t="shared" si="655"/>
        <v>Pete Kriz</v>
      </c>
      <c r="U6987" t="s">
        <v>153</v>
      </c>
      <c r="V6987" s="5" t="s">
        <v>47</v>
      </c>
      <c r="W6987" s="5" t="s">
        <v>57</v>
      </c>
      <c r="X6987" s="5" t="s">
        <v>58</v>
      </c>
      <c r="Y6987" s="5" t="s">
        <v>371</v>
      </c>
      <c r="Z6987" s="5" t="s">
        <v>84</v>
      </c>
      <c r="AA6987" s="4">
        <v>0.65</v>
      </c>
      <c r="AB6987" s="1">
        <v>40075</v>
      </c>
      <c r="AC6987" s="1">
        <v>26038</v>
      </c>
      <c r="AD6987">
        <f t="shared" si="656"/>
        <v>2</v>
      </c>
      <c r="AE6987">
        <f t="shared" ca="1" si="657"/>
        <v>53</v>
      </c>
      <c r="AF6987" t="str">
        <f t="shared" ca="1" si="658"/>
        <v>18-64</v>
      </c>
      <c r="AG6987" s="3">
        <f t="shared" si="659"/>
        <v>5.4640002222222215</v>
      </c>
      <c r="AH6987" t="str">
        <f>_xlfn.IFNA(VLOOKUP(Sales_Transactions[[#This Row],[Order ID]],Returned_Items[#All],2,FALSE),"Not Returned")</f>
        <v>Not Returned</v>
      </c>
    </row>
    <row r="6988" spans="1:34" x14ac:dyDescent="0.25">
      <c r="A6988">
        <v>31715</v>
      </c>
      <c r="C6988" t="s">
        <v>2171</v>
      </c>
      <c r="D6988" s="2" t="str">
        <f>TEXT(MID(Sales_Transactions[[#This Row],[Order Date]],2,5),"d/m/yyy")</f>
        <v>9/1/2009</v>
      </c>
      <c r="E6988" s="2" t="str">
        <f>TEXT(MID(Sales_Transactions[[#This Row],[Order Date]],2,5),"d")</f>
        <v>9</v>
      </c>
      <c r="F6988" s="2" t="str">
        <f>TEXT(MID(Sales_Transactions[[#This Row],[Order Date]],2,5),"m")</f>
        <v>1</v>
      </c>
      <c r="G6988" s="2" t="str">
        <f>TEXT(MID(Sales_Transactions[[#This Row],[Order Date]],2,5),"yyy")</f>
        <v>2009</v>
      </c>
      <c r="H6988" s="2" t="str">
        <f>TEXT(MID(Sales_Transactions[[#This Row],[Order Date]],2,5),"yyy/m")</f>
        <v>2009/1</v>
      </c>
      <c r="I6988" t="s">
        <v>52</v>
      </c>
      <c r="J6988">
        <f t="shared" si="654"/>
        <v>1</v>
      </c>
      <c r="K6988" s="2">
        <v>11</v>
      </c>
      <c r="L6988" s="3">
        <v>68.5</v>
      </c>
      <c r="M6988" s="4">
        <v>0.01</v>
      </c>
      <c r="N6988" s="5" t="s">
        <v>23</v>
      </c>
      <c r="O6988" s="3">
        <v>-53.85</v>
      </c>
      <c r="P6988" s="3">
        <v>5.38</v>
      </c>
      <c r="Q6988" s="3">
        <v>7.57</v>
      </c>
      <c r="R6988" s="5" t="s">
        <v>1583</v>
      </c>
      <c r="S6988" s="5" t="s">
        <v>1219</v>
      </c>
      <c r="T6988" s="5" t="str">
        <f t="shared" si="655"/>
        <v>Mark Haberlin</v>
      </c>
      <c r="U6988" t="s">
        <v>153</v>
      </c>
      <c r="V6988" s="5" t="s">
        <v>27</v>
      </c>
      <c r="W6988" s="5" t="s">
        <v>28</v>
      </c>
      <c r="X6988" s="5" t="s">
        <v>41</v>
      </c>
      <c r="Y6988" s="5" t="s">
        <v>2894</v>
      </c>
      <c r="Z6988" s="5" t="s">
        <v>43</v>
      </c>
      <c r="AA6988" s="4">
        <v>0.36</v>
      </c>
      <c r="AB6988" s="1">
        <v>39823</v>
      </c>
      <c r="AC6988" s="1">
        <v>26046</v>
      </c>
      <c r="AD6988">
        <f t="shared" si="656"/>
        <v>1</v>
      </c>
      <c r="AE6988">
        <f t="shared" ca="1" si="657"/>
        <v>53</v>
      </c>
      <c r="AF6988" t="str">
        <f t="shared" ca="1" si="658"/>
        <v>18-64</v>
      </c>
      <c r="AG6988" s="3">
        <f t="shared" si="659"/>
        <v>1.1772238181818182</v>
      </c>
      <c r="AH6988" t="str">
        <f>_xlfn.IFNA(VLOOKUP(Sales_Transactions[[#This Row],[Order ID]],Returned_Items[#All],2,FALSE),"Not Returned")</f>
        <v>Not Returned</v>
      </c>
    </row>
    <row r="6989" spans="1:34" x14ac:dyDescent="0.25">
      <c r="A6989">
        <v>31715</v>
      </c>
      <c r="C6989" t="s">
        <v>2171</v>
      </c>
      <c r="D6989" s="2" t="str">
        <f>TEXT(MID(Sales_Transactions[[#This Row],[Order Date]],2,5),"d/m/yyy")</f>
        <v>9/1/2009</v>
      </c>
      <c r="E6989" s="2" t="str">
        <f>TEXT(MID(Sales_Transactions[[#This Row],[Order Date]],2,5),"d")</f>
        <v>9</v>
      </c>
      <c r="F6989" s="2" t="str">
        <f>TEXT(MID(Sales_Transactions[[#This Row],[Order Date]],2,5),"m")</f>
        <v>1</v>
      </c>
      <c r="G6989" s="2" t="str">
        <f>TEXT(MID(Sales_Transactions[[#This Row],[Order Date]],2,5),"yyy")</f>
        <v>2009</v>
      </c>
      <c r="H6989" s="2" t="str">
        <f>TEXT(MID(Sales_Transactions[[#This Row],[Order Date]],2,5),"yyy/m")</f>
        <v>2009/1</v>
      </c>
      <c r="I6989" t="s">
        <v>52</v>
      </c>
      <c r="J6989">
        <f t="shared" si="654"/>
        <v>1</v>
      </c>
      <c r="K6989" s="2">
        <v>44</v>
      </c>
      <c r="L6989" s="3">
        <v>145.19</v>
      </c>
      <c r="M6989" s="4">
        <v>0.05</v>
      </c>
      <c r="N6989" s="5" t="s">
        <v>23</v>
      </c>
      <c r="O6989" s="3">
        <v>-116.87</v>
      </c>
      <c r="P6989" s="3">
        <v>3.28</v>
      </c>
      <c r="Q6989" s="3">
        <v>3.97</v>
      </c>
      <c r="R6989" s="5" t="s">
        <v>1583</v>
      </c>
      <c r="S6989" s="5" t="s">
        <v>1219</v>
      </c>
      <c r="T6989" s="5" t="str">
        <f t="shared" si="655"/>
        <v>Mark Haberlin</v>
      </c>
      <c r="U6989" t="s">
        <v>153</v>
      </c>
      <c r="V6989" s="5" t="s">
        <v>27</v>
      </c>
      <c r="W6989" s="5" t="s">
        <v>28</v>
      </c>
      <c r="X6989" s="5" t="s">
        <v>124</v>
      </c>
      <c r="Y6989" s="5" t="s">
        <v>962</v>
      </c>
      <c r="Z6989" s="5" t="s">
        <v>84</v>
      </c>
      <c r="AA6989" s="4">
        <v>0.56000000000000005</v>
      </c>
      <c r="AB6989" s="1">
        <v>39822</v>
      </c>
      <c r="AC6989" s="1">
        <v>25694</v>
      </c>
      <c r="AD6989">
        <f t="shared" si="656"/>
        <v>0</v>
      </c>
      <c r="AE6989">
        <f t="shared" ca="1" si="657"/>
        <v>54</v>
      </c>
      <c r="AF6989" t="str">
        <f t="shared" ca="1" si="658"/>
        <v>18-64</v>
      </c>
      <c r="AG6989" s="3">
        <f t="shared" si="659"/>
        <v>0.16473545454545455</v>
      </c>
      <c r="AH6989" t="str">
        <f>_xlfn.IFNA(VLOOKUP(Sales_Transactions[[#This Row],[Order ID]],Returned_Items[#All],2,FALSE),"Not Returned")</f>
        <v>Not Returned</v>
      </c>
    </row>
    <row r="6990" spans="1:34" x14ac:dyDescent="0.25">
      <c r="A6990">
        <v>32099</v>
      </c>
      <c r="C6990" t="s">
        <v>1056</v>
      </c>
      <c r="D6990" s="2" t="str">
        <f>TEXT(MID(Sales_Transactions[[#This Row],[Order Date]],2,5),"d/m/yyy")</f>
        <v>5/5/2010</v>
      </c>
      <c r="E6990" s="2" t="str">
        <f>TEXT(MID(Sales_Transactions[[#This Row],[Order Date]],2,5),"d")</f>
        <v>5</v>
      </c>
      <c r="F6990" s="2" t="str">
        <f>TEXT(MID(Sales_Transactions[[#This Row],[Order Date]],2,5),"m")</f>
        <v>5</v>
      </c>
      <c r="G6990" s="2" t="str">
        <f>TEXT(MID(Sales_Transactions[[#This Row],[Order Date]],2,5),"yyy")</f>
        <v>2010</v>
      </c>
      <c r="H6990" s="2" t="str">
        <f>TEXT(MID(Sales_Transactions[[#This Row],[Order Date]],2,5),"yyy/m")</f>
        <v>2010/5</v>
      </c>
      <c r="I6990" t="s">
        <v>52</v>
      </c>
      <c r="J6990">
        <f t="shared" si="654"/>
        <v>1</v>
      </c>
      <c r="K6990" s="2">
        <v>41</v>
      </c>
      <c r="L6990" s="3">
        <v>506.73</v>
      </c>
      <c r="M6990" s="4">
        <v>0.08</v>
      </c>
      <c r="N6990" s="5" t="s">
        <v>23</v>
      </c>
      <c r="O6990" s="3">
        <v>25.58</v>
      </c>
      <c r="P6990" s="3">
        <v>12.28</v>
      </c>
      <c r="Q6990" s="3">
        <v>6.47</v>
      </c>
      <c r="R6990" s="5" t="s">
        <v>1375</v>
      </c>
      <c r="S6990" s="5" t="s">
        <v>2757</v>
      </c>
      <c r="T6990" s="5" t="str">
        <f t="shared" si="655"/>
        <v>Emily Burns</v>
      </c>
      <c r="U6990" t="s">
        <v>153</v>
      </c>
      <c r="V6990" s="5" t="s">
        <v>74</v>
      </c>
      <c r="W6990" s="5" t="s">
        <v>28</v>
      </c>
      <c r="X6990" s="5" t="s">
        <v>75</v>
      </c>
      <c r="Y6990" s="5" t="s">
        <v>186</v>
      </c>
      <c r="Z6990" s="5" t="s">
        <v>43</v>
      </c>
      <c r="AA6990" s="4">
        <v>0.38</v>
      </c>
      <c r="AB6990" s="1">
        <v>40303</v>
      </c>
      <c r="AC6990" s="1">
        <v>25560</v>
      </c>
      <c r="AD6990">
        <f t="shared" si="656"/>
        <v>0</v>
      </c>
      <c r="AE6990">
        <f t="shared" ca="1" si="657"/>
        <v>54</v>
      </c>
      <c r="AF6990" t="str">
        <f t="shared" ca="1" si="658"/>
        <v>18-64</v>
      </c>
      <c r="AG6990" s="3">
        <f t="shared" si="659"/>
        <v>0.45707746341463412</v>
      </c>
      <c r="AH6990" t="str">
        <f>_xlfn.IFNA(VLOOKUP(Sales_Transactions[[#This Row],[Order ID]],Returned_Items[#All],2,FALSE),"Not Returned")</f>
        <v>Not Returned</v>
      </c>
    </row>
    <row r="6991" spans="1:34" x14ac:dyDescent="0.25">
      <c r="A6991">
        <v>32129</v>
      </c>
      <c r="C6991" t="s">
        <v>3339</v>
      </c>
      <c r="D6991" s="2" t="str">
        <f>TEXT(MID(Sales_Transactions[[#This Row],[Order Date]],2,5),"d/m/yyy")</f>
        <v>2/7/2011</v>
      </c>
      <c r="E6991" s="2" t="str">
        <f>TEXT(MID(Sales_Transactions[[#This Row],[Order Date]],2,5),"d")</f>
        <v>2</v>
      </c>
      <c r="F6991" s="2" t="str">
        <f>TEXT(MID(Sales_Transactions[[#This Row],[Order Date]],2,5),"m")</f>
        <v>7</v>
      </c>
      <c r="G6991" s="2" t="str">
        <f>TEXT(MID(Sales_Transactions[[#This Row],[Order Date]],2,5),"yyy")</f>
        <v>2011</v>
      </c>
      <c r="H6991" s="2" t="str">
        <f>TEXT(MID(Sales_Transactions[[#This Row],[Order Date]],2,5),"yyy/m")</f>
        <v>2011/7</v>
      </c>
      <c r="I6991" t="s">
        <v>101</v>
      </c>
      <c r="J6991">
        <f t="shared" si="654"/>
        <v>1</v>
      </c>
      <c r="K6991" s="2">
        <v>20</v>
      </c>
      <c r="L6991" s="3">
        <v>129.27000000000001</v>
      </c>
      <c r="M6991" s="4">
        <v>7.0000000000000007E-2</v>
      </c>
      <c r="N6991" s="5" t="s">
        <v>23</v>
      </c>
      <c r="O6991" s="3">
        <v>-105.15</v>
      </c>
      <c r="P6991" s="3">
        <v>6.48</v>
      </c>
      <c r="Q6991" s="3">
        <v>8.74</v>
      </c>
      <c r="R6991" s="5" t="s">
        <v>2313</v>
      </c>
      <c r="S6991" s="5" t="s">
        <v>3524</v>
      </c>
      <c r="T6991" s="5" t="str">
        <f t="shared" si="655"/>
        <v>Dave Kipp</v>
      </c>
      <c r="U6991" t="s">
        <v>153</v>
      </c>
      <c r="V6991" s="5" t="s">
        <v>37</v>
      </c>
      <c r="W6991" s="5" t="s">
        <v>28</v>
      </c>
      <c r="X6991" s="5" t="s">
        <v>75</v>
      </c>
      <c r="Y6991" s="5" t="s">
        <v>2152</v>
      </c>
      <c r="Z6991" s="5" t="s">
        <v>43</v>
      </c>
      <c r="AA6991" s="4">
        <v>0.36</v>
      </c>
      <c r="AB6991" s="1">
        <v>40727</v>
      </c>
      <c r="AC6991" s="1">
        <v>25429</v>
      </c>
      <c r="AD6991">
        <f t="shared" si="656"/>
        <v>1</v>
      </c>
      <c r="AE6991">
        <f t="shared" ca="1" si="657"/>
        <v>54</v>
      </c>
      <c r="AF6991" t="str">
        <f t="shared" ca="1" si="658"/>
        <v>18-64</v>
      </c>
      <c r="AG6991" s="3">
        <f t="shared" si="659"/>
        <v>0.76077320000000004</v>
      </c>
      <c r="AH6991" t="str">
        <f>_xlfn.IFNA(VLOOKUP(Sales_Transactions[[#This Row],[Order ID]],Returned_Items[#All],2,FALSE),"Not Returned")</f>
        <v>Not Returned</v>
      </c>
    </row>
    <row r="6992" spans="1:34" x14ac:dyDescent="0.25">
      <c r="A6992">
        <v>32129</v>
      </c>
      <c r="C6992" t="s">
        <v>3339</v>
      </c>
      <c r="D6992" s="2" t="str">
        <f>TEXT(MID(Sales_Transactions[[#This Row],[Order Date]],2,5),"d/m/yyy")</f>
        <v>2/7/2011</v>
      </c>
      <c r="E6992" s="2" t="str">
        <f>TEXT(MID(Sales_Transactions[[#This Row],[Order Date]],2,5),"d")</f>
        <v>2</v>
      </c>
      <c r="F6992" s="2" t="str">
        <f>TEXT(MID(Sales_Transactions[[#This Row],[Order Date]],2,5),"m")</f>
        <v>7</v>
      </c>
      <c r="G6992" s="2" t="str">
        <f>TEXT(MID(Sales_Transactions[[#This Row],[Order Date]],2,5),"yyy")</f>
        <v>2011</v>
      </c>
      <c r="H6992" s="2" t="str">
        <f>TEXT(MID(Sales_Transactions[[#This Row],[Order Date]],2,5),"yyy/m")</f>
        <v>2011/7</v>
      </c>
      <c r="I6992" t="s">
        <v>101</v>
      </c>
      <c r="J6992">
        <f t="shared" si="654"/>
        <v>1</v>
      </c>
      <c r="K6992" s="2">
        <v>4</v>
      </c>
      <c r="L6992" s="3">
        <v>8467.68</v>
      </c>
      <c r="M6992" s="4">
        <v>0.01</v>
      </c>
      <c r="N6992" s="5" t="s">
        <v>34</v>
      </c>
      <c r="O6992" s="3">
        <v>-3669.05</v>
      </c>
      <c r="P6992" s="3">
        <v>2036.48</v>
      </c>
      <c r="Q6992" s="3">
        <v>14.7</v>
      </c>
      <c r="R6992" s="5" t="s">
        <v>2313</v>
      </c>
      <c r="S6992" s="5" t="s">
        <v>3524</v>
      </c>
      <c r="T6992" s="5" t="str">
        <f t="shared" si="655"/>
        <v>Dave Kipp</v>
      </c>
      <c r="U6992" t="s">
        <v>153</v>
      </c>
      <c r="V6992" s="5" t="s">
        <v>37</v>
      </c>
      <c r="W6992" s="5" t="s">
        <v>48</v>
      </c>
      <c r="X6992" s="5" t="s">
        <v>324</v>
      </c>
      <c r="Y6992" s="5" t="s">
        <v>3465</v>
      </c>
      <c r="Z6992" s="5" t="s">
        <v>40</v>
      </c>
      <c r="AA6992" s="4">
        <v>0.55000000000000004</v>
      </c>
      <c r="AB6992" s="1">
        <v>40728</v>
      </c>
      <c r="AC6992" s="1">
        <v>25375</v>
      </c>
      <c r="AD6992">
        <f t="shared" si="656"/>
        <v>2</v>
      </c>
      <c r="AE6992">
        <f t="shared" ca="1" si="657"/>
        <v>55</v>
      </c>
      <c r="AF6992" t="str">
        <f t="shared" ca="1" si="658"/>
        <v>18-64</v>
      </c>
      <c r="AG6992" s="3">
        <f t="shared" si="659"/>
        <v>512.74408800000003</v>
      </c>
      <c r="AH6992" t="str">
        <f>_xlfn.IFNA(VLOOKUP(Sales_Transactions[[#This Row],[Order ID]],Returned_Items[#All],2,FALSE),"Not Returned")</f>
        <v>Not Returned</v>
      </c>
    </row>
    <row r="6993" spans="1:34" x14ac:dyDescent="0.25">
      <c r="A6993">
        <v>32291</v>
      </c>
      <c r="C6993" t="s">
        <v>1275</v>
      </c>
      <c r="D6993" s="2" t="str">
        <f>TEXT(MID(Sales_Transactions[[#This Row],[Order Date]],2,5),"d/m/yyy")</f>
        <v>5/11/2009</v>
      </c>
      <c r="E6993" s="2" t="str">
        <f>TEXT(MID(Sales_Transactions[[#This Row],[Order Date]],2,5),"d")</f>
        <v>5</v>
      </c>
      <c r="F6993" s="2" t="str">
        <f>TEXT(MID(Sales_Transactions[[#This Row],[Order Date]],2,5),"m")</f>
        <v>11</v>
      </c>
      <c r="G6993" s="2" t="str">
        <f>TEXT(MID(Sales_Transactions[[#This Row],[Order Date]],2,5),"yyy")</f>
        <v>2009</v>
      </c>
      <c r="H6993" s="2" t="str">
        <f>TEXT(MID(Sales_Transactions[[#This Row],[Order Date]],2,5),"yyy/m")</f>
        <v>2009/11</v>
      </c>
      <c r="I6993" t="s">
        <v>78</v>
      </c>
      <c r="J6993">
        <f t="shared" si="654"/>
        <v>3</v>
      </c>
      <c r="K6993" s="2">
        <v>13</v>
      </c>
      <c r="L6993" s="3">
        <v>183.22</v>
      </c>
      <c r="M6993" s="4">
        <v>0.01</v>
      </c>
      <c r="N6993" s="5" t="s">
        <v>23</v>
      </c>
      <c r="O6993" s="3">
        <v>-100.89</v>
      </c>
      <c r="P6993" s="3">
        <v>12.99</v>
      </c>
      <c r="Q6993" s="3">
        <v>14.37</v>
      </c>
      <c r="R6993" s="5" t="s">
        <v>287</v>
      </c>
      <c r="S6993" s="5" t="s">
        <v>2054</v>
      </c>
      <c r="T6993" s="5" t="str">
        <f t="shared" si="655"/>
        <v>Doug O'Connell</v>
      </c>
      <c r="U6993" t="s">
        <v>153</v>
      </c>
      <c r="V6993" s="5" t="s">
        <v>27</v>
      </c>
      <c r="W6993" s="5" t="s">
        <v>57</v>
      </c>
      <c r="X6993" s="5" t="s">
        <v>58</v>
      </c>
      <c r="Y6993" s="5" t="s">
        <v>2001</v>
      </c>
      <c r="Z6993" s="5" t="s">
        <v>31</v>
      </c>
      <c r="AA6993" s="4">
        <v>0.73</v>
      </c>
      <c r="AB6993" s="1">
        <v>40122</v>
      </c>
      <c r="AC6993" s="1">
        <v>25381</v>
      </c>
      <c r="AD6993">
        <f t="shared" si="656"/>
        <v>0</v>
      </c>
      <c r="AE6993">
        <f t="shared" ca="1" si="657"/>
        <v>55</v>
      </c>
      <c r="AF6993" t="str">
        <f t="shared" ca="1" si="658"/>
        <v>18-64</v>
      </c>
      <c r="AG6993" s="3">
        <f t="shared" si="659"/>
        <v>2.1045154615384614</v>
      </c>
      <c r="AH6993" t="str">
        <f>_xlfn.IFNA(VLOOKUP(Sales_Transactions[[#This Row],[Order ID]],Returned_Items[#All],2,FALSE),"Not Returned")</f>
        <v>Not Returned</v>
      </c>
    </row>
    <row r="6994" spans="1:34" x14ac:dyDescent="0.25">
      <c r="A6994">
        <v>32291</v>
      </c>
      <c r="C6994" t="s">
        <v>1275</v>
      </c>
      <c r="D6994" s="2" t="str">
        <f>TEXT(MID(Sales_Transactions[[#This Row],[Order Date]],2,5),"d/m/yyy")</f>
        <v>5/11/2009</v>
      </c>
      <c r="E6994" s="2" t="str">
        <f>TEXT(MID(Sales_Transactions[[#This Row],[Order Date]],2,5),"d")</f>
        <v>5</v>
      </c>
      <c r="F6994" s="2" t="str">
        <f>TEXT(MID(Sales_Transactions[[#This Row],[Order Date]],2,5),"m")</f>
        <v>11</v>
      </c>
      <c r="G6994" s="2" t="str">
        <f>TEXT(MID(Sales_Transactions[[#This Row],[Order Date]],2,5),"yyy")</f>
        <v>2009</v>
      </c>
      <c r="H6994" s="2" t="str">
        <f>TEXT(MID(Sales_Transactions[[#This Row],[Order Date]],2,5),"yyy/m")</f>
        <v>2009/11</v>
      </c>
      <c r="I6994" t="s">
        <v>78</v>
      </c>
      <c r="J6994">
        <f t="shared" si="654"/>
        <v>3</v>
      </c>
      <c r="K6994" s="2">
        <v>4</v>
      </c>
      <c r="L6994" s="3">
        <v>68.03</v>
      </c>
      <c r="M6994" s="4">
        <v>0.02</v>
      </c>
      <c r="N6994" s="5" t="s">
        <v>23</v>
      </c>
      <c r="O6994" s="3">
        <v>-29.42</v>
      </c>
      <c r="P6994" s="3">
        <v>15.14</v>
      </c>
      <c r="Q6994" s="3">
        <v>4.53</v>
      </c>
      <c r="R6994" s="5" t="s">
        <v>287</v>
      </c>
      <c r="S6994" s="5" t="s">
        <v>2054</v>
      </c>
      <c r="T6994" s="5" t="str">
        <f t="shared" si="655"/>
        <v>Doug O'Connell</v>
      </c>
      <c r="U6994" t="s">
        <v>153</v>
      </c>
      <c r="V6994" s="5" t="s">
        <v>27</v>
      </c>
      <c r="W6994" s="5" t="s">
        <v>28</v>
      </c>
      <c r="X6994" s="5" t="s">
        <v>29</v>
      </c>
      <c r="Y6994" s="5" t="s">
        <v>1228</v>
      </c>
      <c r="Z6994" s="5" t="s">
        <v>43</v>
      </c>
      <c r="AA6994" s="4">
        <v>0.81</v>
      </c>
      <c r="AB6994" s="1">
        <v>40123</v>
      </c>
      <c r="AC6994" s="1">
        <v>25195</v>
      </c>
      <c r="AD6994">
        <f t="shared" si="656"/>
        <v>1</v>
      </c>
      <c r="AE6994">
        <f t="shared" ca="1" si="657"/>
        <v>55</v>
      </c>
      <c r="AF6994" t="str">
        <f t="shared" ca="1" si="658"/>
        <v>18-64</v>
      </c>
      <c r="AG6994" s="3">
        <f t="shared" si="659"/>
        <v>4.9167430000000003</v>
      </c>
      <c r="AH6994" t="str">
        <f>_xlfn.IFNA(VLOOKUP(Sales_Transactions[[#This Row],[Order ID]],Returned_Items[#All],2,FALSE),"Not Returned")</f>
        <v>Not Returned</v>
      </c>
    </row>
    <row r="6995" spans="1:34" x14ac:dyDescent="0.25">
      <c r="A6995">
        <v>32902</v>
      </c>
      <c r="C6995" t="s">
        <v>514</v>
      </c>
      <c r="D6995" s="2" t="str">
        <f>TEXT(MID(Sales_Transactions[[#This Row],[Order Date]],2,5),"d/m/yyy")</f>
        <v>3/3/2012</v>
      </c>
      <c r="E6995" s="2" t="str">
        <f>TEXT(MID(Sales_Transactions[[#This Row],[Order Date]],2,5),"d")</f>
        <v>3</v>
      </c>
      <c r="F6995" s="2" t="str">
        <f>TEXT(MID(Sales_Transactions[[#This Row],[Order Date]],2,5),"m")</f>
        <v>3</v>
      </c>
      <c r="G6995" s="2" t="str">
        <f>TEXT(MID(Sales_Transactions[[#This Row],[Order Date]],2,5),"yyy")</f>
        <v>2012</v>
      </c>
      <c r="H6995" s="2" t="str">
        <f>TEXT(MID(Sales_Transactions[[#This Row],[Order Date]],2,5),"yyy/m")</f>
        <v>2012/3</v>
      </c>
      <c r="I6995" t="s">
        <v>33</v>
      </c>
      <c r="J6995">
        <f t="shared" si="654"/>
        <v>4</v>
      </c>
      <c r="K6995" s="2">
        <v>23</v>
      </c>
      <c r="L6995" s="3">
        <v>1638.67</v>
      </c>
      <c r="M6995" s="4">
        <v>0.05</v>
      </c>
      <c r="N6995" s="5" t="s">
        <v>34</v>
      </c>
      <c r="O6995" s="3">
        <v>-527.83000000000004</v>
      </c>
      <c r="P6995" s="3">
        <v>68.81</v>
      </c>
      <c r="Q6995" s="3">
        <v>60</v>
      </c>
      <c r="R6995" s="5" t="s">
        <v>2609</v>
      </c>
      <c r="S6995" s="5" t="s">
        <v>2939</v>
      </c>
      <c r="T6995" s="5" t="str">
        <f t="shared" si="655"/>
        <v>Corey Lock</v>
      </c>
      <c r="U6995" t="s">
        <v>153</v>
      </c>
      <c r="V6995" s="5" t="s">
        <v>74</v>
      </c>
      <c r="W6995" s="5" t="s">
        <v>28</v>
      </c>
      <c r="X6995" s="5" t="s">
        <v>38</v>
      </c>
      <c r="Y6995" s="5" t="s">
        <v>1023</v>
      </c>
      <c r="Z6995" s="5" t="s">
        <v>40</v>
      </c>
      <c r="AA6995" s="4">
        <v>0.41</v>
      </c>
      <c r="AB6995" s="1">
        <v>40973</v>
      </c>
      <c r="AC6995" s="1">
        <v>12709</v>
      </c>
      <c r="AD6995">
        <f t="shared" si="656"/>
        <v>2</v>
      </c>
      <c r="AE6995">
        <f t="shared" ca="1" si="657"/>
        <v>89</v>
      </c>
      <c r="AF6995" t="str">
        <f t="shared" ca="1" si="658"/>
        <v>Over 65</v>
      </c>
      <c r="AG6995" s="3">
        <f t="shared" si="659"/>
        <v>5.5989389130434786</v>
      </c>
      <c r="AH6995" t="str">
        <f>_xlfn.IFNA(VLOOKUP(Sales_Transactions[[#This Row],[Order ID]],Returned_Items[#All],2,FALSE),"Not Returned")</f>
        <v>Not Returned</v>
      </c>
    </row>
    <row r="6996" spans="1:34" x14ac:dyDescent="0.25">
      <c r="A6996">
        <v>32902</v>
      </c>
      <c r="C6996" t="s">
        <v>514</v>
      </c>
      <c r="D6996" s="2" t="str">
        <f>TEXT(MID(Sales_Transactions[[#This Row],[Order Date]],2,5),"d/m/yyy")</f>
        <v>3/3/2012</v>
      </c>
      <c r="E6996" s="2" t="str">
        <f>TEXT(MID(Sales_Transactions[[#This Row],[Order Date]],2,5),"d")</f>
        <v>3</v>
      </c>
      <c r="F6996" s="2" t="str">
        <f>TEXT(MID(Sales_Transactions[[#This Row],[Order Date]],2,5),"m")</f>
        <v>3</v>
      </c>
      <c r="G6996" s="2" t="str">
        <f>TEXT(MID(Sales_Transactions[[#This Row],[Order Date]],2,5),"yyy")</f>
        <v>2012</v>
      </c>
      <c r="H6996" s="2" t="str">
        <f>TEXT(MID(Sales_Transactions[[#This Row],[Order Date]],2,5),"yyy/m")</f>
        <v>2012/3</v>
      </c>
      <c r="I6996" t="s">
        <v>33</v>
      </c>
      <c r="J6996">
        <f t="shared" si="654"/>
        <v>4</v>
      </c>
      <c r="K6996" s="2">
        <v>8</v>
      </c>
      <c r="L6996" s="3">
        <v>64.099999999999994</v>
      </c>
      <c r="M6996" s="4">
        <v>0.03</v>
      </c>
      <c r="N6996" s="5" t="s">
        <v>23</v>
      </c>
      <c r="O6996" s="3">
        <v>-48.28</v>
      </c>
      <c r="P6996" s="3">
        <v>6.84</v>
      </c>
      <c r="Q6996" s="3">
        <v>8.3699999999999992</v>
      </c>
      <c r="R6996" s="5" t="s">
        <v>2609</v>
      </c>
      <c r="S6996" s="5" t="s">
        <v>2939</v>
      </c>
      <c r="T6996" s="5" t="str">
        <f t="shared" si="655"/>
        <v>Corey Lock</v>
      </c>
      <c r="U6996" t="s">
        <v>153</v>
      </c>
      <c r="V6996" s="5" t="s">
        <v>74</v>
      </c>
      <c r="W6996" s="5" t="s">
        <v>28</v>
      </c>
      <c r="X6996" s="5" t="s">
        <v>221</v>
      </c>
      <c r="Y6996" s="5" t="s">
        <v>657</v>
      </c>
      <c r="Z6996" s="5" t="s">
        <v>60</v>
      </c>
      <c r="AA6996" s="4">
        <v>0.57999999999999996</v>
      </c>
      <c r="AB6996" s="1">
        <v>40973</v>
      </c>
      <c r="AC6996" s="1">
        <v>25054</v>
      </c>
      <c r="AD6996">
        <f t="shared" si="656"/>
        <v>2</v>
      </c>
      <c r="AE6996">
        <f t="shared" ca="1" si="657"/>
        <v>56</v>
      </c>
      <c r="AF6996" t="str">
        <f t="shared" ca="1" si="658"/>
        <v>18-64</v>
      </c>
      <c r="AG6996" s="3">
        <f t="shared" si="659"/>
        <v>1.9009934999999998</v>
      </c>
      <c r="AH6996" t="str">
        <f>_xlfn.IFNA(VLOOKUP(Sales_Transactions[[#This Row],[Order ID]],Returned_Items[#All],2,FALSE),"Not Returned")</f>
        <v>Not Returned</v>
      </c>
    </row>
    <row r="6997" spans="1:34" x14ac:dyDescent="0.25">
      <c r="A6997">
        <v>32932</v>
      </c>
      <c r="C6997" t="s">
        <v>3276</v>
      </c>
      <c r="D6997" s="2" t="str">
        <f>TEXT(MID(Sales_Transactions[[#This Row],[Order Date]],2,5),"d/m/yyy")</f>
        <v>9/1/2010</v>
      </c>
      <c r="E6997" s="2" t="str">
        <f>TEXT(MID(Sales_Transactions[[#This Row],[Order Date]],2,5),"d")</f>
        <v>9</v>
      </c>
      <c r="F6997" s="2" t="str">
        <f>TEXT(MID(Sales_Transactions[[#This Row],[Order Date]],2,5),"m")</f>
        <v>1</v>
      </c>
      <c r="G6997" s="2" t="str">
        <f>TEXT(MID(Sales_Transactions[[#This Row],[Order Date]],2,5),"yyy")</f>
        <v>2010</v>
      </c>
      <c r="H6997" s="2" t="str">
        <f>TEXT(MID(Sales_Transactions[[#This Row],[Order Date]],2,5),"yyy/m")</f>
        <v>2010/1</v>
      </c>
      <c r="I6997" t="s">
        <v>22</v>
      </c>
      <c r="J6997">
        <f t="shared" si="654"/>
        <v>2</v>
      </c>
      <c r="K6997" s="2">
        <v>49</v>
      </c>
      <c r="L6997" s="3">
        <v>29884.6</v>
      </c>
      <c r="M6997" s="4">
        <v>0.05</v>
      </c>
      <c r="N6997" s="5" t="s">
        <v>23</v>
      </c>
      <c r="O6997" s="3">
        <v>12748.86</v>
      </c>
      <c r="P6997" s="3">
        <v>599.99</v>
      </c>
      <c r="Q6997" s="3">
        <v>24.49</v>
      </c>
      <c r="R6997" s="5" t="s">
        <v>2703</v>
      </c>
      <c r="S6997" s="5" t="s">
        <v>2274</v>
      </c>
      <c r="T6997" s="5" t="str">
        <f t="shared" si="655"/>
        <v>Karen Carlisle</v>
      </c>
      <c r="U6997" t="s">
        <v>153</v>
      </c>
      <c r="V6997" s="5" t="s">
        <v>47</v>
      </c>
      <c r="W6997" s="5" t="s">
        <v>48</v>
      </c>
      <c r="X6997" s="5" t="s">
        <v>131</v>
      </c>
      <c r="Y6997" s="5" t="s">
        <v>1091</v>
      </c>
      <c r="Z6997" s="5" t="s">
        <v>31</v>
      </c>
      <c r="AA6997" s="4">
        <v>0.44</v>
      </c>
      <c r="AB6997" s="1">
        <v>40191</v>
      </c>
      <c r="AC6997" s="1">
        <v>25012</v>
      </c>
      <c r="AD6997">
        <f t="shared" si="656"/>
        <v>4</v>
      </c>
      <c r="AE6997">
        <f t="shared" ca="1" si="657"/>
        <v>56</v>
      </c>
      <c r="AF6997" t="str">
        <f t="shared" ca="1" si="658"/>
        <v>18-64</v>
      </c>
      <c r="AG6997" s="3">
        <f t="shared" si="659"/>
        <v>12.738367448979593</v>
      </c>
      <c r="AH6997" t="str">
        <f>_xlfn.IFNA(VLOOKUP(Sales_Transactions[[#This Row],[Order ID]],Returned_Items[#All],2,FALSE),"Not Returned")</f>
        <v>Not Returned</v>
      </c>
    </row>
    <row r="6998" spans="1:34" x14ac:dyDescent="0.25">
      <c r="A6998">
        <v>33095</v>
      </c>
      <c r="C6998" t="s">
        <v>1127</v>
      </c>
      <c r="D6998" s="2" t="str">
        <f>TEXT(MID(Sales_Transactions[[#This Row],[Order Date]],2,5),"d/m/yyy")</f>
        <v>15/2/2009</v>
      </c>
      <c r="E6998" s="2" t="str">
        <f>TEXT(MID(Sales_Transactions[[#This Row],[Order Date]],2,5),"d")</f>
        <v>15</v>
      </c>
      <c r="F6998" s="2" t="str">
        <f>TEXT(MID(Sales_Transactions[[#This Row],[Order Date]],2,5),"m")</f>
        <v>2</v>
      </c>
      <c r="G6998" s="2" t="str">
        <f>TEXT(MID(Sales_Transactions[[#This Row],[Order Date]],2,5),"yyy")</f>
        <v>2009</v>
      </c>
      <c r="H6998" s="2" t="str">
        <f>TEXT(MID(Sales_Transactions[[#This Row],[Order Date]],2,5),"yyy/m")</f>
        <v>2009/2</v>
      </c>
      <c r="I6998" t="s">
        <v>52</v>
      </c>
      <c r="J6998">
        <f t="shared" si="654"/>
        <v>1</v>
      </c>
      <c r="K6998" s="2">
        <v>30</v>
      </c>
      <c r="L6998" s="3">
        <v>4846.74</v>
      </c>
      <c r="M6998" s="4">
        <v>0.01</v>
      </c>
      <c r="N6998" s="5" t="s">
        <v>23</v>
      </c>
      <c r="O6998" s="3">
        <v>1689.93</v>
      </c>
      <c r="P6998" s="3">
        <v>159.99</v>
      </c>
      <c r="Q6998" s="3">
        <v>5.5</v>
      </c>
      <c r="R6998" s="5" t="s">
        <v>3098</v>
      </c>
      <c r="S6998" s="5" t="s">
        <v>1053</v>
      </c>
      <c r="T6998" s="5" t="str">
        <f t="shared" si="655"/>
        <v>Mick Brown</v>
      </c>
      <c r="U6998" t="s">
        <v>153</v>
      </c>
      <c r="V6998" s="5" t="s">
        <v>37</v>
      </c>
      <c r="W6998" s="5" t="s">
        <v>48</v>
      </c>
      <c r="X6998" s="5" t="s">
        <v>87</v>
      </c>
      <c r="Y6998" s="5" t="s">
        <v>1796</v>
      </c>
      <c r="Z6998" s="5" t="s">
        <v>43</v>
      </c>
      <c r="AA6998" s="4">
        <v>0.49</v>
      </c>
      <c r="AB6998" s="1">
        <v>39861</v>
      </c>
      <c r="AC6998" s="1">
        <v>25155</v>
      </c>
      <c r="AD6998">
        <f t="shared" si="656"/>
        <v>2</v>
      </c>
      <c r="AE6998">
        <f t="shared" ca="1" si="657"/>
        <v>55</v>
      </c>
      <c r="AF6998" t="str">
        <f t="shared" ca="1" si="658"/>
        <v>18-64</v>
      </c>
      <c r="AG6998" s="3">
        <f t="shared" si="659"/>
        <v>5.5158000333333339</v>
      </c>
      <c r="AH6998" t="str">
        <f>_xlfn.IFNA(VLOOKUP(Sales_Transactions[[#This Row],[Order ID]],Returned_Items[#All],2,FALSE),"Not Returned")</f>
        <v>Not Returned</v>
      </c>
    </row>
    <row r="6999" spans="1:34" x14ac:dyDescent="0.25">
      <c r="A6999">
        <v>33095</v>
      </c>
      <c r="C6999" t="s">
        <v>1127</v>
      </c>
      <c r="D6999" s="2" t="str">
        <f>TEXT(MID(Sales_Transactions[[#This Row],[Order Date]],2,5),"d/m/yyy")</f>
        <v>15/2/2009</v>
      </c>
      <c r="E6999" s="2" t="str">
        <f>TEXT(MID(Sales_Transactions[[#This Row],[Order Date]],2,5),"d")</f>
        <v>15</v>
      </c>
      <c r="F6999" s="2" t="str">
        <f>TEXT(MID(Sales_Transactions[[#This Row],[Order Date]],2,5),"m")</f>
        <v>2</v>
      </c>
      <c r="G6999" s="2" t="str">
        <f>TEXT(MID(Sales_Transactions[[#This Row],[Order Date]],2,5),"yyy")</f>
        <v>2009</v>
      </c>
      <c r="H6999" s="2" t="str">
        <f>TEXT(MID(Sales_Transactions[[#This Row],[Order Date]],2,5),"yyy/m")</f>
        <v>2009/2</v>
      </c>
      <c r="I6999" t="s">
        <v>52</v>
      </c>
      <c r="J6999">
        <f t="shared" si="654"/>
        <v>1</v>
      </c>
      <c r="K6999" s="2">
        <v>34</v>
      </c>
      <c r="L6999" s="3">
        <v>2548.3000000000002</v>
      </c>
      <c r="M6999" s="4">
        <v>0.1</v>
      </c>
      <c r="N6999" s="5" t="s">
        <v>23</v>
      </c>
      <c r="O6999" s="3">
        <v>875.57</v>
      </c>
      <c r="P6999" s="3">
        <v>78.69</v>
      </c>
      <c r="Q6999" s="3">
        <v>19.989999999999998</v>
      </c>
      <c r="R6999" s="5" t="s">
        <v>3098</v>
      </c>
      <c r="S6999" s="5" t="s">
        <v>1053</v>
      </c>
      <c r="T6999" s="5" t="str">
        <f t="shared" si="655"/>
        <v>Mick Brown</v>
      </c>
      <c r="U6999" t="s">
        <v>153</v>
      </c>
      <c r="V6999" s="5" t="s">
        <v>37</v>
      </c>
      <c r="W6999" s="5" t="s">
        <v>57</v>
      </c>
      <c r="X6999" s="5" t="s">
        <v>58</v>
      </c>
      <c r="Y6999" s="5" t="s">
        <v>1355</v>
      </c>
      <c r="Z6999" s="5" t="s">
        <v>43</v>
      </c>
      <c r="AA6999" s="4">
        <v>0.43</v>
      </c>
      <c r="AB6999" s="1">
        <v>39860</v>
      </c>
      <c r="AC6999" s="1">
        <v>24896</v>
      </c>
      <c r="AD6999">
        <f t="shared" si="656"/>
        <v>1</v>
      </c>
      <c r="AE6999">
        <f t="shared" ca="1" si="657"/>
        <v>56</v>
      </c>
      <c r="AF6999" t="str">
        <f t="shared" ca="1" si="658"/>
        <v>18-64</v>
      </c>
      <c r="AG6999" s="3">
        <f t="shared" si="659"/>
        <v>2.9000385294117645</v>
      </c>
      <c r="AH6999" t="str">
        <f>_xlfn.IFNA(VLOOKUP(Sales_Transactions[[#This Row],[Order ID]],Returned_Items[#All],2,FALSE),"Not Returned")</f>
        <v>Not Returned</v>
      </c>
    </row>
    <row r="7000" spans="1:34" hidden="1" x14ac:dyDescent="0.25">
      <c r="A7000">
        <v>33126</v>
      </c>
      <c r="C7000" t="s">
        <v>210</v>
      </c>
      <c r="D7000" s="2" t="str">
        <f>TEXT(MID(Sales_Transactions[[#This Row],[Order Date]],2,5),"d/m/yyy")</f>
        <v>12/11/2011</v>
      </c>
      <c r="E7000" s="2" t="str">
        <f>TEXT(MID(Sales_Transactions[[#This Row],[Order Date]],2,5),"d")</f>
        <v>12</v>
      </c>
      <c r="F7000" s="2" t="str">
        <f>TEXT(MID(Sales_Transactions[[#This Row],[Order Date]],2,5),"m")</f>
        <v>11</v>
      </c>
      <c r="G7000" s="2" t="str">
        <f>TEXT(MID(Sales_Transactions[[#This Row],[Order Date]],2,5),"yyy")</f>
        <v>2011</v>
      </c>
      <c r="H7000" s="2" t="str">
        <f>TEXT(MID(Sales_Transactions[[#This Row],[Order Date]],2,5),"yyy/m")</f>
        <v>2011/11</v>
      </c>
      <c r="I7000" t="s">
        <v>101</v>
      </c>
      <c r="J7000">
        <f t="shared" si="654"/>
        <v>1</v>
      </c>
      <c r="K7000" s="2">
        <v>46</v>
      </c>
      <c r="L7000">
        <v>5979.84</v>
      </c>
      <c r="M7000">
        <v>0.01</v>
      </c>
      <c r="N7000" t="s">
        <v>67</v>
      </c>
      <c r="O7000">
        <v>1779.01</v>
      </c>
      <c r="P7000">
        <v>128.24</v>
      </c>
      <c r="Q7000">
        <v>12.65</v>
      </c>
      <c r="R7000" t="s">
        <v>2760</v>
      </c>
      <c r="S7000" t="s">
        <v>2761</v>
      </c>
      <c r="T7000" t="str">
        <f t="shared" si="655"/>
        <v>Deborah Brumfield</v>
      </c>
      <c r="U7000" t="s">
        <v>153</v>
      </c>
      <c r="V7000" t="s">
        <v>27</v>
      </c>
      <c r="W7000" t="s">
        <v>57</v>
      </c>
      <c r="X7000" t="s">
        <v>154</v>
      </c>
      <c r="Y7000" t="s">
        <v>916</v>
      </c>
      <c r="Z7000" t="s">
        <v>56</v>
      </c>
      <c r="AA7000"/>
      <c r="AB7000" s="1">
        <v>40860</v>
      </c>
      <c r="AC7000" s="1">
        <v>24598</v>
      </c>
      <c r="AD7000">
        <f t="shared" si="656"/>
        <v>1</v>
      </c>
      <c r="AE7000">
        <f t="shared" ca="1" si="657"/>
        <v>57</v>
      </c>
      <c r="AF7000" t="str">
        <f t="shared" ca="1" si="658"/>
        <v>18-64</v>
      </c>
      <c r="AG7000">
        <f t="shared" si="659"/>
        <v>3.0625473043478264</v>
      </c>
      <c r="AH7000" t="str">
        <f>_xlfn.IFNA(VLOOKUP(Sales_Transactions[[#This Row],[Order ID]],Returned_Items[#All],2,FALSE),"Not Returned")</f>
        <v>Not Returned</v>
      </c>
    </row>
    <row r="7001" spans="1:34" x14ac:dyDescent="0.25">
      <c r="A7001">
        <v>33126</v>
      </c>
      <c r="C7001" t="s">
        <v>210</v>
      </c>
      <c r="D7001" s="2" t="str">
        <f>TEXT(MID(Sales_Transactions[[#This Row],[Order Date]],2,5),"d/m/yyy")</f>
        <v>12/11/2011</v>
      </c>
      <c r="E7001" s="2" t="str">
        <f>TEXT(MID(Sales_Transactions[[#This Row],[Order Date]],2,5),"d")</f>
        <v>12</v>
      </c>
      <c r="F7001" s="2" t="str">
        <f>TEXT(MID(Sales_Transactions[[#This Row],[Order Date]],2,5),"m")</f>
        <v>11</v>
      </c>
      <c r="G7001" s="2" t="str">
        <f>TEXT(MID(Sales_Transactions[[#This Row],[Order Date]],2,5),"yyy")</f>
        <v>2011</v>
      </c>
      <c r="H7001" s="2" t="str">
        <f>TEXT(MID(Sales_Transactions[[#This Row],[Order Date]],2,5),"yyy/m")</f>
        <v>2011/11</v>
      </c>
      <c r="I7001" t="s">
        <v>101</v>
      </c>
      <c r="J7001">
        <f t="shared" si="654"/>
        <v>1</v>
      </c>
      <c r="K7001" s="2">
        <v>28</v>
      </c>
      <c r="L7001" s="3">
        <v>175.76</v>
      </c>
      <c r="M7001" s="4">
        <v>0.06</v>
      </c>
      <c r="N7001" s="5" t="s">
        <v>23</v>
      </c>
      <c r="O7001" s="3">
        <v>80.36</v>
      </c>
      <c r="P7001" s="3">
        <v>6.3</v>
      </c>
      <c r="Q7001" s="3">
        <v>0.5</v>
      </c>
      <c r="R7001" s="5" t="s">
        <v>2760</v>
      </c>
      <c r="S7001" s="5" t="s">
        <v>2761</v>
      </c>
      <c r="T7001" s="5" t="str">
        <f t="shared" si="655"/>
        <v>Deborah Brumfield</v>
      </c>
      <c r="U7001" t="s">
        <v>153</v>
      </c>
      <c r="V7001" s="5" t="s">
        <v>27</v>
      </c>
      <c r="W7001" s="5" t="s">
        <v>28</v>
      </c>
      <c r="X7001" s="5" t="s">
        <v>115</v>
      </c>
      <c r="Y7001" s="5" t="s">
        <v>767</v>
      </c>
      <c r="Z7001" s="5" t="s">
        <v>43</v>
      </c>
      <c r="AA7001" s="4">
        <v>0.39</v>
      </c>
      <c r="AB7001" s="1">
        <v>40861</v>
      </c>
      <c r="AC7001" s="1">
        <v>24648</v>
      </c>
      <c r="AD7001">
        <f t="shared" si="656"/>
        <v>2</v>
      </c>
      <c r="AE7001">
        <f t="shared" ca="1" si="657"/>
        <v>57</v>
      </c>
      <c r="AF7001" t="str">
        <f t="shared" ca="1" si="658"/>
        <v>18-64</v>
      </c>
      <c r="AG7001" s="3">
        <f t="shared" si="659"/>
        <v>0.24272214285714286</v>
      </c>
      <c r="AH7001" t="str">
        <f>_xlfn.IFNA(VLOOKUP(Sales_Transactions[[#This Row],[Order ID]],Returned_Items[#All],2,FALSE),"Not Returned")</f>
        <v>Not Returned</v>
      </c>
    </row>
    <row r="7002" spans="1:34" x14ac:dyDescent="0.25">
      <c r="A7002">
        <v>33222</v>
      </c>
      <c r="C7002" t="s">
        <v>2716</v>
      </c>
      <c r="D7002" s="2" t="str">
        <f>TEXT(MID(Sales_Transactions[[#This Row],[Order Date]],2,5),"d/m/yyy")</f>
        <v>19/6/2012</v>
      </c>
      <c r="E7002" s="2" t="str">
        <f>TEXT(MID(Sales_Transactions[[#This Row],[Order Date]],2,5),"d")</f>
        <v>19</v>
      </c>
      <c r="F7002" s="2" t="str">
        <f>TEXT(MID(Sales_Transactions[[#This Row],[Order Date]],2,5),"m")</f>
        <v>6</v>
      </c>
      <c r="G7002" s="2" t="str">
        <f>TEXT(MID(Sales_Transactions[[#This Row],[Order Date]],2,5),"yyy")</f>
        <v>2012</v>
      </c>
      <c r="H7002" s="2" t="str">
        <f>TEXT(MID(Sales_Transactions[[#This Row],[Order Date]],2,5),"yyy/m")</f>
        <v>2012/6</v>
      </c>
      <c r="I7002" t="s">
        <v>78</v>
      </c>
      <c r="J7002">
        <f t="shared" si="654"/>
        <v>3</v>
      </c>
      <c r="K7002" s="2">
        <v>18</v>
      </c>
      <c r="L7002" s="3">
        <v>420.76</v>
      </c>
      <c r="M7002" s="4">
        <v>0.05</v>
      </c>
      <c r="N7002" s="5" t="s">
        <v>23</v>
      </c>
      <c r="O7002" s="3">
        <v>-56.21</v>
      </c>
      <c r="P7002" s="3">
        <v>22.38</v>
      </c>
      <c r="Q7002" s="3">
        <v>15.1</v>
      </c>
      <c r="R7002" s="5" t="s">
        <v>171</v>
      </c>
      <c r="S7002" s="5" t="s">
        <v>2692</v>
      </c>
      <c r="T7002" s="5" t="str">
        <f t="shared" si="655"/>
        <v>Nicole Brennan</v>
      </c>
      <c r="U7002" t="s">
        <v>153</v>
      </c>
      <c r="V7002" s="5" t="s">
        <v>74</v>
      </c>
      <c r="W7002" s="5" t="s">
        <v>28</v>
      </c>
      <c r="X7002" s="5" t="s">
        <v>41</v>
      </c>
      <c r="Y7002" s="5" t="s">
        <v>680</v>
      </c>
      <c r="Z7002" s="5" t="s">
        <v>43</v>
      </c>
      <c r="AA7002" s="4">
        <v>0.38</v>
      </c>
      <c r="AB7002" s="1">
        <v>41081</v>
      </c>
      <c r="AC7002" s="1">
        <v>24801</v>
      </c>
      <c r="AD7002">
        <f t="shared" si="656"/>
        <v>2</v>
      </c>
      <c r="AE7002">
        <f t="shared" ca="1" si="657"/>
        <v>56</v>
      </c>
      <c r="AF7002" t="str">
        <f t="shared" ca="1" si="658"/>
        <v>18-64</v>
      </c>
      <c r="AG7002" s="3">
        <f t="shared" si="659"/>
        <v>2.0816005555555552</v>
      </c>
      <c r="AH7002" t="str">
        <f>_xlfn.IFNA(VLOOKUP(Sales_Transactions[[#This Row],[Order ID]],Returned_Items[#All],2,FALSE),"Not Returned")</f>
        <v>Not Returned</v>
      </c>
    </row>
    <row r="7003" spans="1:34" x14ac:dyDescent="0.25">
      <c r="A7003">
        <v>33222</v>
      </c>
      <c r="C7003" t="s">
        <v>2716</v>
      </c>
      <c r="D7003" s="2" t="str">
        <f>TEXT(MID(Sales_Transactions[[#This Row],[Order Date]],2,5),"d/m/yyy")</f>
        <v>19/6/2012</v>
      </c>
      <c r="E7003" s="2" t="str">
        <f>TEXT(MID(Sales_Transactions[[#This Row],[Order Date]],2,5),"d")</f>
        <v>19</v>
      </c>
      <c r="F7003" s="2" t="str">
        <f>TEXT(MID(Sales_Transactions[[#This Row],[Order Date]],2,5),"m")</f>
        <v>6</v>
      </c>
      <c r="G7003" s="2" t="str">
        <f>TEXT(MID(Sales_Transactions[[#This Row],[Order Date]],2,5),"yyy")</f>
        <v>2012</v>
      </c>
      <c r="H7003" s="2" t="str">
        <f>TEXT(MID(Sales_Transactions[[#This Row],[Order Date]],2,5),"yyy/m")</f>
        <v>2012/6</v>
      </c>
      <c r="I7003" t="s">
        <v>78</v>
      </c>
      <c r="J7003">
        <f t="shared" si="654"/>
        <v>3</v>
      </c>
      <c r="K7003" s="2">
        <v>30</v>
      </c>
      <c r="L7003" s="3">
        <v>1676.46</v>
      </c>
      <c r="M7003" s="4">
        <v>0.1</v>
      </c>
      <c r="N7003" s="5" t="s">
        <v>34</v>
      </c>
      <c r="O7003" s="3">
        <v>-626.08000000000004</v>
      </c>
      <c r="P7003" s="3">
        <v>60.98</v>
      </c>
      <c r="Q7003" s="3">
        <v>30</v>
      </c>
      <c r="R7003" s="5" t="s">
        <v>171</v>
      </c>
      <c r="S7003" s="5" t="s">
        <v>2692</v>
      </c>
      <c r="T7003" s="5" t="str">
        <f t="shared" si="655"/>
        <v>Nicole Brennan</v>
      </c>
      <c r="U7003" t="s">
        <v>153</v>
      </c>
      <c r="V7003" s="5" t="s">
        <v>74</v>
      </c>
      <c r="W7003" s="5" t="s">
        <v>57</v>
      </c>
      <c r="X7003" s="5" t="s">
        <v>154</v>
      </c>
      <c r="Y7003" s="5" t="s">
        <v>1722</v>
      </c>
      <c r="Z7003" s="5" t="s">
        <v>40</v>
      </c>
      <c r="AA7003" s="4">
        <v>0.7</v>
      </c>
      <c r="AB7003" s="1">
        <v>41080</v>
      </c>
      <c r="AC7003" s="1">
        <v>24667</v>
      </c>
      <c r="AD7003">
        <f t="shared" si="656"/>
        <v>1</v>
      </c>
      <c r="AE7003">
        <f t="shared" ca="1" si="657"/>
        <v>57</v>
      </c>
      <c r="AF7003" t="str">
        <f t="shared" ca="1" si="658"/>
        <v>18-64</v>
      </c>
      <c r="AG7003" s="3">
        <f t="shared" si="659"/>
        <v>3.0306339999999996</v>
      </c>
      <c r="AH7003" t="str">
        <f>_xlfn.IFNA(VLOOKUP(Sales_Transactions[[#This Row],[Order ID]],Returned_Items[#All],2,FALSE),"Not Returned")</f>
        <v>Not Returned</v>
      </c>
    </row>
    <row r="7004" spans="1:34" x14ac:dyDescent="0.25">
      <c r="A7004">
        <v>33222</v>
      </c>
      <c r="C7004" t="s">
        <v>2716</v>
      </c>
      <c r="D7004" s="2" t="str">
        <f>TEXT(MID(Sales_Transactions[[#This Row],[Order Date]],2,5),"d/m/yyy")</f>
        <v>19/6/2012</v>
      </c>
      <c r="E7004" s="2" t="str">
        <f>TEXT(MID(Sales_Transactions[[#This Row],[Order Date]],2,5),"d")</f>
        <v>19</v>
      </c>
      <c r="F7004" s="2" t="str">
        <f>TEXT(MID(Sales_Transactions[[#This Row],[Order Date]],2,5),"m")</f>
        <v>6</v>
      </c>
      <c r="G7004" s="2" t="str">
        <f>TEXT(MID(Sales_Transactions[[#This Row],[Order Date]],2,5),"yyy")</f>
        <v>2012</v>
      </c>
      <c r="H7004" s="2" t="str">
        <f>TEXT(MID(Sales_Transactions[[#This Row],[Order Date]],2,5),"yyy/m")</f>
        <v>2012/6</v>
      </c>
      <c r="I7004" t="s">
        <v>78</v>
      </c>
      <c r="J7004">
        <f t="shared" si="654"/>
        <v>3</v>
      </c>
      <c r="K7004" s="2">
        <v>48</v>
      </c>
      <c r="L7004" s="3">
        <v>145.66</v>
      </c>
      <c r="M7004" s="4">
        <v>0.02</v>
      </c>
      <c r="N7004" s="5" t="s">
        <v>23</v>
      </c>
      <c r="O7004" s="3">
        <v>28.89</v>
      </c>
      <c r="P7004" s="3">
        <v>2.88</v>
      </c>
      <c r="Q7004" s="3">
        <v>0.7</v>
      </c>
      <c r="R7004" s="5" t="s">
        <v>171</v>
      </c>
      <c r="S7004" s="5" t="s">
        <v>2692</v>
      </c>
      <c r="T7004" s="5" t="str">
        <f t="shared" si="655"/>
        <v>Nicole Brennan</v>
      </c>
      <c r="U7004" t="s">
        <v>153</v>
      </c>
      <c r="V7004" s="5" t="s">
        <v>74</v>
      </c>
      <c r="W7004" s="5" t="s">
        <v>28</v>
      </c>
      <c r="X7004" s="5" t="s">
        <v>124</v>
      </c>
      <c r="Y7004" s="5" t="s">
        <v>125</v>
      </c>
      <c r="Z7004" s="5" t="s">
        <v>84</v>
      </c>
      <c r="AA7004" s="4">
        <v>0.56000000000000005</v>
      </c>
      <c r="AB7004" s="1">
        <v>41081</v>
      </c>
      <c r="AC7004" s="1">
        <v>13584</v>
      </c>
      <c r="AD7004">
        <f t="shared" si="656"/>
        <v>2</v>
      </c>
      <c r="AE7004">
        <f t="shared" ca="1" si="657"/>
        <v>87</v>
      </c>
      <c r="AF7004" t="str">
        <f t="shared" ca="1" si="658"/>
        <v>Over 65</v>
      </c>
      <c r="AG7004" s="3">
        <f t="shared" si="659"/>
        <v>7.4571333333333323E-2</v>
      </c>
      <c r="AH7004" t="str">
        <f>_xlfn.IFNA(VLOOKUP(Sales_Transactions[[#This Row],[Order ID]],Returned_Items[#All],2,FALSE),"Not Returned")</f>
        <v>Not Returned</v>
      </c>
    </row>
    <row r="7005" spans="1:34" x14ac:dyDescent="0.25">
      <c r="A7005">
        <v>33317</v>
      </c>
      <c r="C7005" t="s">
        <v>2766</v>
      </c>
      <c r="D7005" s="2" t="str">
        <f>TEXT(MID(Sales_Transactions[[#This Row],[Order Date]],2,5),"d/m/yyy")</f>
        <v>11/5/2009</v>
      </c>
      <c r="E7005" s="2" t="str">
        <f>TEXT(MID(Sales_Transactions[[#This Row],[Order Date]],2,5),"d")</f>
        <v>11</v>
      </c>
      <c r="F7005" s="2" t="str">
        <f>TEXT(MID(Sales_Transactions[[#This Row],[Order Date]],2,5),"m")</f>
        <v>5</v>
      </c>
      <c r="G7005" s="2" t="str">
        <f>TEXT(MID(Sales_Transactions[[#This Row],[Order Date]],2,5),"yyy")</f>
        <v>2009</v>
      </c>
      <c r="H7005" s="2" t="str">
        <f>TEXT(MID(Sales_Transactions[[#This Row],[Order Date]],2,5),"yyy/m")</f>
        <v>2009/5</v>
      </c>
      <c r="I7005" t="s">
        <v>33</v>
      </c>
      <c r="J7005">
        <f t="shared" si="654"/>
        <v>4</v>
      </c>
      <c r="K7005" s="2">
        <v>35</v>
      </c>
      <c r="L7005" s="3">
        <v>203.35</v>
      </c>
      <c r="M7005" s="4">
        <v>0.08</v>
      </c>
      <c r="N7005" s="5" t="s">
        <v>23</v>
      </c>
      <c r="O7005" s="3">
        <v>-1605.73</v>
      </c>
      <c r="P7005" s="3">
        <v>4.4800000000000004</v>
      </c>
      <c r="Q7005" s="3">
        <v>49</v>
      </c>
      <c r="R7005" s="5" t="s">
        <v>2638</v>
      </c>
      <c r="S7005" s="5" t="s">
        <v>2639</v>
      </c>
      <c r="T7005" s="5" t="str">
        <f t="shared" si="655"/>
        <v>Jay Fine</v>
      </c>
      <c r="U7005" t="s">
        <v>153</v>
      </c>
      <c r="V7005" s="5" t="s">
        <v>37</v>
      </c>
      <c r="W7005" s="5" t="s">
        <v>28</v>
      </c>
      <c r="X7005" s="5" t="s">
        <v>38</v>
      </c>
      <c r="Y7005" s="5" t="s">
        <v>182</v>
      </c>
      <c r="Z7005" s="5" t="s">
        <v>31</v>
      </c>
      <c r="AA7005" s="4">
        <v>0.6</v>
      </c>
      <c r="AB7005" s="1">
        <v>39946</v>
      </c>
      <c r="AC7005" s="1">
        <v>13777</v>
      </c>
      <c r="AD7005">
        <f t="shared" si="656"/>
        <v>2</v>
      </c>
      <c r="AE7005">
        <f t="shared" ca="1" si="657"/>
        <v>86</v>
      </c>
      <c r="AF7005" t="str">
        <f t="shared" ca="1" si="658"/>
        <v>Over 65</v>
      </c>
      <c r="AG7005" s="3">
        <f t="shared" si="659"/>
        <v>1.5278976</v>
      </c>
      <c r="AH7005" t="str">
        <f>_xlfn.IFNA(VLOOKUP(Sales_Transactions[[#This Row],[Order ID]],Returned_Items[#All],2,FALSE),"Not Returned")</f>
        <v>Returned</v>
      </c>
    </row>
    <row r="7006" spans="1:34" x14ac:dyDescent="0.25">
      <c r="A7006">
        <v>33317</v>
      </c>
      <c r="C7006" t="s">
        <v>2766</v>
      </c>
      <c r="D7006" s="2" t="str">
        <f>TEXT(MID(Sales_Transactions[[#This Row],[Order Date]],2,5),"d/m/yyy")</f>
        <v>11/5/2009</v>
      </c>
      <c r="E7006" s="2" t="str">
        <f>TEXT(MID(Sales_Transactions[[#This Row],[Order Date]],2,5),"d")</f>
        <v>11</v>
      </c>
      <c r="F7006" s="2" t="str">
        <f>TEXT(MID(Sales_Transactions[[#This Row],[Order Date]],2,5),"m")</f>
        <v>5</v>
      </c>
      <c r="G7006" s="2" t="str">
        <f>TEXT(MID(Sales_Transactions[[#This Row],[Order Date]],2,5),"yyy")</f>
        <v>2009</v>
      </c>
      <c r="H7006" s="2" t="str">
        <f>TEXT(MID(Sales_Transactions[[#This Row],[Order Date]],2,5),"yyy/m")</f>
        <v>2009/5</v>
      </c>
      <c r="I7006" t="s">
        <v>33</v>
      </c>
      <c r="J7006">
        <f t="shared" si="654"/>
        <v>4</v>
      </c>
      <c r="K7006" s="2">
        <v>18</v>
      </c>
      <c r="L7006" s="3">
        <v>44.52</v>
      </c>
      <c r="M7006" s="4">
        <v>0.03</v>
      </c>
      <c r="N7006" s="5" t="s">
        <v>23</v>
      </c>
      <c r="O7006" s="3">
        <v>-90.59</v>
      </c>
      <c r="P7006" s="3">
        <v>2.16</v>
      </c>
      <c r="Q7006" s="3">
        <v>6.05</v>
      </c>
      <c r="R7006" s="5" t="s">
        <v>2638</v>
      </c>
      <c r="S7006" s="5" t="s">
        <v>2639</v>
      </c>
      <c r="T7006" s="5" t="str">
        <f t="shared" si="655"/>
        <v>Jay Fine</v>
      </c>
      <c r="U7006" t="s">
        <v>153</v>
      </c>
      <c r="V7006" s="5" t="s">
        <v>37</v>
      </c>
      <c r="W7006" s="5" t="s">
        <v>28</v>
      </c>
      <c r="X7006" s="5" t="s">
        <v>41</v>
      </c>
      <c r="Y7006" s="5" t="s">
        <v>861</v>
      </c>
      <c r="Z7006" s="5" t="s">
        <v>43</v>
      </c>
      <c r="AA7006" s="4">
        <v>0.37</v>
      </c>
      <c r="AB7006" s="1">
        <v>39945</v>
      </c>
      <c r="AC7006" s="1">
        <v>25578</v>
      </c>
      <c r="AD7006">
        <f t="shared" si="656"/>
        <v>1</v>
      </c>
      <c r="AE7006">
        <f t="shared" ca="1" si="657"/>
        <v>54</v>
      </c>
      <c r="AF7006" t="str">
        <f t="shared" ca="1" si="658"/>
        <v>18-64</v>
      </c>
      <c r="AG7006" s="3">
        <f t="shared" si="659"/>
        <v>0.45607511111111104</v>
      </c>
      <c r="AH7006" t="str">
        <f>_xlfn.IFNA(VLOOKUP(Sales_Transactions[[#This Row],[Order ID]],Returned_Items[#All],2,FALSE),"Not Returned")</f>
        <v>Returned</v>
      </c>
    </row>
    <row r="7007" spans="1:34" x14ac:dyDescent="0.25">
      <c r="A7007">
        <v>33317</v>
      </c>
      <c r="C7007" t="s">
        <v>2766</v>
      </c>
      <c r="D7007" s="2" t="str">
        <f>TEXT(MID(Sales_Transactions[[#This Row],[Order Date]],2,5),"d/m/yyy")</f>
        <v>11/5/2009</v>
      </c>
      <c r="E7007" s="2" t="str">
        <f>TEXT(MID(Sales_Transactions[[#This Row],[Order Date]],2,5),"d")</f>
        <v>11</v>
      </c>
      <c r="F7007" s="2" t="str">
        <f>TEXT(MID(Sales_Transactions[[#This Row],[Order Date]],2,5),"m")</f>
        <v>5</v>
      </c>
      <c r="G7007" s="2" t="str">
        <f>TEXT(MID(Sales_Transactions[[#This Row],[Order Date]],2,5),"yyy")</f>
        <v>2009</v>
      </c>
      <c r="H7007" s="2" t="str">
        <f>TEXT(MID(Sales_Transactions[[#This Row],[Order Date]],2,5),"yyy/m")</f>
        <v>2009/5</v>
      </c>
      <c r="I7007" t="s">
        <v>33</v>
      </c>
      <c r="J7007">
        <f t="shared" si="654"/>
        <v>4</v>
      </c>
      <c r="K7007" s="2">
        <v>5</v>
      </c>
      <c r="L7007" s="3">
        <v>58.9</v>
      </c>
      <c r="M7007" s="4">
        <v>0.03</v>
      </c>
      <c r="N7007" s="5" t="s">
        <v>23</v>
      </c>
      <c r="O7007" s="3">
        <v>-36.9</v>
      </c>
      <c r="P7007" s="3">
        <v>9.7100000000000009</v>
      </c>
      <c r="Q7007" s="3">
        <v>9.4499999999999993</v>
      </c>
      <c r="R7007" s="5" t="s">
        <v>2638</v>
      </c>
      <c r="S7007" s="5" t="s">
        <v>2639</v>
      </c>
      <c r="T7007" s="5" t="str">
        <f t="shared" si="655"/>
        <v>Jay Fine</v>
      </c>
      <c r="U7007" t="s">
        <v>153</v>
      </c>
      <c r="V7007" s="5" t="s">
        <v>37</v>
      </c>
      <c r="W7007" s="5" t="s">
        <v>28</v>
      </c>
      <c r="X7007" s="5" t="s">
        <v>29</v>
      </c>
      <c r="Y7007" s="5" t="s">
        <v>1615</v>
      </c>
      <c r="Z7007" s="5" t="s">
        <v>43</v>
      </c>
      <c r="AA7007" s="4">
        <v>0.6</v>
      </c>
      <c r="AB7007" s="1">
        <v>39944</v>
      </c>
      <c r="AC7007" s="1">
        <v>25798</v>
      </c>
      <c r="AD7007">
        <f t="shared" si="656"/>
        <v>0</v>
      </c>
      <c r="AE7007">
        <f t="shared" ca="1" si="657"/>
        <v>53</v>
      </c>
      <c r="AF7007" t="str">
        <f t="shared" ca="1" si="658"/>
        <v>18-64</v>
      </c>
      <c r="AG7007" s="3">
        <f t="shared" si="659"/>
        <v>3.8314174000000003</v>
      </c>
      <c r="AH7007" t="str">
        <f>_xlfn.IFNA(VLOOKUP(Sales_Transactions[[#This Row],[Order ID]],Returned_Items[#All],2,FALSE),"Not Returned")</f>
        <v>Returned</v>
      </c>
    </row>
    <row r="7008" spans="1:34" x14ac:dyDescent="0.25">
      <c r="A7008">
        <v>33317</v>
      </c>
      <c r="C7008" t="s">
        <v>2766</v>
      </c>
      <c r="D7008" s="2" t="str">
        <f>TEXT(MID(Sales_Transactions[[#This Row],[Order Date]],2,5),"d/m/yyy")</f>
        <v>11/5/2009</v>
      </c>
      <c r="E7008" s="2" t="str">
        <f>TEXT(MID(Sales_Transactions[[#This Row],[Order Date]],2,5),"d")</f>
        <v>11</v>
      </c>
      <c r="F7008" s="2" t="str">
        <f>TEXT(MID(Sales_Transactions[[#This Row],[Order Date]],2,5),"m")</f>
        <v>5</v>
      </c>
      <c r="G7008" s="2" t="str">
        <f>TEXT(MID(Sales_Transactions[[#This Row],[Order Date]],2,5),"yyy")</f>
        <v>2009</v>
      </c>
      <c r="H7008" s="2" t="str">
        <f>TEXT(MID(Sales_Transactions[[#This Row],[Order Date]],2,5),"yyy/m")</f>
        <v>2009/5</v>
      </c>
      <c r="I7008" t="s">
        <v>33</v>
      </c>
      <c r="J7008">
        <f t="shared" si="654"/>
        <v>4</v>
      </c>
      <c r="K7008" s="2">
        <v>13</v>
      </c>
      <c r="L7008" s="3">
        <v>602.42049999999995</v>
      </c>
      <c r="M7008" s="4">
        <v>0.09</v>
      </c>
      <c r="N7008" s="5" t="s">
        <v>23</v>
      </c>
      <c r="O7008" s="3">
        <v>10.98</v>
      </c>
      <c r="P7008" s="3">
        <v>55.99</v>
      </c>
      <c r="Q7008" s="3">
        <v>1.25</v>
      </c>
      <c r="R7008" s="5" t="s">
        <v>2638</v>
      </c>
      <c r="S7008" s="5" t="s">
        <v>2639</v>
      </c>
      <c r="T7008" s="5" t="str">
        <f t="shared" si="655"/>
        <v>Jay Fine</v>
      </c>
      <c r="U7008" t="s">
        <v>153</v>
      </c>
      <c r="V7008" s="5" t="s">
        <v>37</v>
      </c>
      <c r="W7008" s="5" t="s">
        <v>48</v>
      </c>
      <c r="X7008" s="5" t="s">
        <v>49</v>
      </c>
      <c r="Y7008" s="5" t="s">
        <v>1121</v>
      </c>
      <c r="Z7008" s="5" t="s">
        <v>60</v>
      </c>
      <c r="AA7008" s="4">
        <v>0.55000000000000004</v>
      </c>
      <c r="AB7008" s="1">
        <v>39946</v>
      </c>
      <c r="AC7008" s="1">
        <v>14154</v>
      </c>
      <c r="AD7008">
        <f t="shared" si="656"/>
        <v>2</v>
      </c>
      <c r="AE7008">
        <f t="shared" ca="1" si="657"/>
        <v>85</v>
      </c>
      <c r="AF7008" t="str">
        <f t="shared" ca="1" si="658"/>
        <v>Over 65</v>
      </c>
      <c r="AG7008" s="3">
        <f t="shared" si="659"/>
        <v>4.3992006923076925</v>
      </c>
      <c r="AH7008" t="str">
        <f>_xlfn.IFNA(VLOOKUP(Sales_Transactions[[#This Row],[Order ID]],Returned_Items[#All],2,FALSE),"Not Returned")</f>
        <v>Returned</v>
      </c>
    </row>
    <row r="7009" spans="1:34" x14ac:dyDescent="0.25">
      <c r="A7009">
        <v>33445</v>
      </c>
      <c r="C7009" t="s">
        <v>3059</v>
      </c>
      <c r="D7009" s="2" t="str">
        <f>TEXT(MID(Sales_Transactions[[#This Row],[Order Date]],2,5),"d/m/yyy")</f>
        <v>2/8/2012</v>
      </c>
      <c r="E7009" s="2" t="str">
        <f>TEXT(MID(Sales_Transactions[[#This Row],[Order Date]],2,5),"d")</f>
        <v>2</v>
      </c>
      <c r="F7009" s="2" t="str">
        <f>TEXT(MID(Sales_Transactions[[#This Row],[Order Date]],2,5),"m")</f>
        <v>8</v>
      </c>
      <c r="G7009" s="2" t="str">
        <f>TEXT(MID(Sales_Transactions[[#This Row],[Order Date]],2,5),"yyy")</f>
        <v>2012</v>
      </c>
      <c r="H7009" s="2" t="str">
        <f>TEXT(MID(Sales_Transactions[[#This Row],[Order Date]],2,5),"yyy/m")</f>
        <v>2012/8</v>
      </c>
      <c r="I7009" t="s">
        <v>22</v>
      </c>
      <c r="J7009">
        <f t="shared" si="654"/>
        <v>2</v>
      </c>
      <c r="K7009" s="2">
        <v>18</v>
      </c>
      <c r="L7009" s="3">
        <v>1776.96</v>
      </c>
      <c r="M7009" s="4">
        <v>7.0000000000000007E-2</v>
      </c>
      <c r="N7009" s="5" t="s">
        <v>34</v>
      </c>
      <c r="O7009" s="3">
        <v>-197.06</v>
      </c>
      <c r="P7009" s="3">
        <v>100.98</v>
      </c>
      <c r="Q7009" s="3">
        <v>35.840000000000003</v>
      </c>
      <c r="R7009" s="5" t="s">
        <v>3528</v>
      </c>
      <c r="S7009" s="5" t="s">
        <v>3529</v>
      </c>
      <c r="T7009" s="5" t="str">
        <f t="shared" si="655"/>
        <v>Juliana Krohn</v>
      </c>
      <c r="U7009" t="s">
        <v>153</v>
      </c>
      <c r="V7009" s="5" t="s">
        <v>27</v>
      </c>
      <c r="W7009" s="5" t="s">
        <v>57</v>
      </c>
      <c r="X7009" s="5" t="s">
        <v>104</v>
      </c>
      <c r="Y7009" s="5" t="s">
        <v>1198</v>
      </c>
      <c r="Z7009" s="5" t="s">
        <v>106</v>
      </c>
      <c r="AA7009" s="4">
        <v>0.62</v>
      </c>
      <c r="AB7009" s="1">
        <v>41128</v>
      </c>
      <c r="AC7009" s="1">
        <v>13919</v>
      </c>
      <c r="AD7009">
        <f t="shared" si="656"/>
        <v>5</v>
      </c>
      <c r="AE7009">
        <f t="shared" ca="1" si="657"/>
        <v>86</v>
      </c>
      <c r="AF7009" t="str">
        <f t="shared" ca="1" si="658"/>
        <v>Over 65</v>
      </c>
      <c r="AG7009" s="3">
        <f t="shared" si="659"/>
        <v>7.5971841111111127</v>
      </c>
      <c r="AH7009" t="str">
        <f>_xlfn.IFNA(VLOOKUP(Sales_Transactions[[#This Row],[Order ID]],Returned_Items[#All],2,FALSE),"Not Returned")</f>
        <v>Not Returned</v>
      </c>
    </row>
    <row r="7010" spans="1:34" x14ac:dyDescent="0.25">
      <c r="A7010">
        <v>33445</v>
      </c>
      <c r="C7010" t="s">
        <v>3059</v>
      </c>
      <c r="D7010" s="2" t="str">
        <f>TEXT(MID(Sales_Transactions[[#This Row],[Order Date]],2,5),"d/m/yyy")</f>
        <v>2/8/2012</v>
      </c>
      <c r="E7010" s="2" t="str">
        <f>TEXT(MID(Sales_Transactions[[#This Row],[Order Date]],2,5),"d")</f>
        <v>2</v>
      </c>
      <c r="F7010" s="2" t="str">
        <f>TEXT(MID(Sales_Transactions[[#This Row],[Order Date]],2,5),"m")</f>
        <v>8</v>
      </c>
      <c r="G7010" s="2" t="str">
        <f>TEXT(MID(Sales_Transactions[[#This Row],[Order Date]],2,5),"yyy")</f>
        <v>2012</v>
      </c>
      <c r="H7010" s="2" t="str">
        <f>TEXT(MID(Sales_Transactions[[#This Row],[Order Date]],2,5),"yyy/m")</f>
        <v>2012/8</v>
      </c>
      <c r="I7010" t="s">
        <v>22</v>
      </c>
      <c r="J7010">
        <f t="shared" si="654"/>
        <v>2</v>
      </c>
      <c r="K7010" s="2">
        <v>49</v>
      </c>
      <c r="L7010" s="3">
        <v>3642.14</v>
      </c>
      <c r="M7010" s="4">
        <v>0.01</v>
      </c>
      <c r="N7010" s="5" t="s">
        <v>34</v>
      </c>
      <c r="O7010" s="3">
        <v>103.11</v>
      </c>
      <c r="P7010" s="3">
        <v>70.98</v>
      </c>
      <c r="Q7010" s="3">
        <v>26.74</v>
      </c>
      <c r="R7010" s="5" t="s">
        <v>3528</v>
      </c>
      <c r="S7010" s="5" t="s">
        <v>3529</v>
      </c>
      <c r="T7010" s="5" t="str">
        <f t="shared" si="655"/>
        <v>Juliana Krohn</v>
      </c>
      <c r="U7010" t="s">
        <v>153</v>
      </c>
      <c r="V7010" s="5" t="s">
        <v>27</v>
      </c>
      <c r="W7010" s="5" t="s">
        <v>57</v>
      </c>
      <c r="X7010" s="5" t="s">
        <v>104</v>
      </c>
      <c r="Y7010" s="5" t="s">
        <v>1147</v>
      </c>
      <c r="Z7010" s="5" t="s">
        <v>106</v>
      </c>
      <c r="AA7010" s="4">
        <v>0.6</v>
      </c>
      <c r="AB7010" s="1">
        <v>41128</v>
      </c>
      <c r="AC7010" s="1">
        <v>25464</v>
      </c>
      <c r="AD7010">
        <f t="shared" si="656"/>
        <v>5</v>
      </c>
      <c r="AE7010">
        <f t="shared" ca="1" si="657"/>
        <v>54</v>
      </c>
      <c r="AF7010" t="str">
        <f t="shared" ca="1" si="658"/>
        <v>18-64</v>
      </c>
      <c r="AG7010" s="3">
        <f t="shared" si="659"/>
        <v>1.9941408571428572</v>
      </c>
      <c r="AH7010" t="str">
        <f>_xlfn.IFNA(VLOOKUP(Sales_Transactions[[#This Row],[Order ID]],Returned_Items[#All],2,FALSE),"Not Returned")</f>
        <v>Not Returned</v>
      </c>
    </row>
    <row r="7011" spans="1:34" x14ac:dyDescent="0.25">
      <c r="A7011">
        <v>33445</v>
      </c>
      <c r="C7011" t="s">
        <v>3059</v>
      </c>
      <c r="D7011" s="2" t="str">
        <f>TEXT(MID(Sales_Transactions[[#This Row],[Order Date]],2,5),"d/m/yyy")</f>
        <v>2/8/2012</v>
      </c>
      <c r="E7011" s="2" t="str">
        <f>TEXT(MID(Sales_Transactions[[#This Row],[Order Date]],2,5),"d")</f>
        <v>2</v>
      </c>
      <c r="F7011" s="2" t="str">
        <f>TEXT(MID(Sales_Transactions[[#This Row],[Order Date]],2,5),"m")</f>
        <v>8</v>
      </c>
      <c r="G7011" s="2" t="str">
        <f>TEXT(MID(Sales_Transactions[[#This Row],[Order Date]],2,5),"yyy")</f>
        <v>2012</v>
      </c>
      <c r="H7011" s="2" t="str">
        <f>TEXT(MID(Sales_Transactions[[#This Row],[Order Date]],2,5),"yyy/m")</f>
        <v>2012/8</v>
      </c>
      <c r="I7011" t="s">
        <v>22</v>
      </c>
      <c r="J7011">
        <f t="shared" si="654"/>
        <v>2</v>
      </c>
      <c r="K7011" s="2">
        <v>16</v>
      </c>
      <c r="L7011" s="3">
        <v>2982.5</v>
      </c>
      <c r="M7011" s="4">
        <v>0.05</v>
      </c>
      <c r="N7011" s="5" t="s">
        <v>23</v>
      </c>
      <c r="O7011" s="3">
        <v>-589.58000000000004</v>
      </c>
      <c r="P7011" s="3">
        <v>182.55</v>
      </c>
      <c r="Q7011" s="3">
        <v>69</v>
      </c>
      <c r="R7011" s="5" t="s">
        <v>3528</v>
      </c>
      <c r="S7011" s="5" t="s">
        <v>3529</v>
      </c>
      <c r="T7011" s="5" t="str">
        <f t="shared" si="655"/>
        <v>Juliana Krohn</v>
      </c>
      <c r="U7011" t="s">
        <v>153</v>
      </c>
      <c r="V7011" s="5" t="s">
        <v>27</v>
      </c>
      <c r="W7011" s="5" t="s">
        <v>57</v>
      </c>
      <c r="X7011" s="5" t="s">
        <v>107</v>
      </c>
      <c r="Y7011" s="5" t="s">
        <v>808</v>
      </c>
      <c r="Z7011" s="5" t="s">
        <v>31</v>
      </c>
      <c r="AA7011" s="4">
        <v>0.72</v>
      </c>
      <c r="AB7011" s="1">
        <v>41125</v>
      </c>
      <c r="AC7011" s="1">
        <v>25327</v>
      </c>
      <c r="AD7011">
        <f t="shared" si="656"/>
        <v>2</v>
      </c>
      <c r="AE7011">
        <f t="shared" ca="1" si="657"/>
        <v>55</v>
      </c>
      <c r="AF7011" t="str">
        <f t="shared" ca="1" si="658"/>
        <v>18-64</v>
      </c>
      <c r="AG7011" s="3">
        <f t="shared" si="659"/>
        <v>15.716170312500001</v>
      </c>
      <c r="AH7011" t="str">
        <f>_xlfn.IFNA(VLOOKUP(Sales_Transactions[[#This Row],[Order ID]],Returned_Items[#All],2,FALSE),"Not Returned")</f>
        <v>Not Returned</v>
      </c>
    </row>
    <row r="7012" spans="1:34" x14ac:dyDescent="0.25">
      <c r="A7012">
        <v>33604</v>
      </c>
      <c r="C7012" t="s">
        <v>2016</v>
      </c>
      <c r="D7012" s="2" t="str">
        <f>TEXT(MID(Sales_Transactions[[#This Row],[Order Date]],2,5),"d/m/yyy")</f>
        <v>18/8/2011</v>
      </c>
      <c r="E7012" s="2" t="str">
        <f>TEXT(MID(Sales_Transactions[[#This Row],[Order Date]],2,5),"d")</f>
        <v>18</v>
      </c>
      <c r="F7012" s="2" t="str">
        <f>TEXT(MID(Sales_Transactions[[#This Row],[Order Date]],2,5),"m")</f>
        <v>8</v>
      </c>
      <c r="G7012" s="2" t="str">
        <f>TEXT(MID(Sales_Transactions[[#This Row],[Order Date]],2,5),"yyy")</f>
        <v>2011</v>
      </c>
      <c r="H7012" s="2" t="str">
        <f>TEXT(MID(Sales_Transactions[[#This Row],[Order Date]],2,5),"yyy/m")</f>
        <v>2011/8</v>
      </c>
      <c r="I7012" t="s">
        <v>33</v>
      </c>
      <c r="J7012">
        <f t="shared" si="654"/>
        <v>4</v>
      </c>
      <c r="K7012" s="2">
        <v>10</v>
      </c>
      <c r="L7012" s="3">
        <v>59.62</v>
      </c>
      <c r="M7012" s="4">
        <v>0.04</v>
      </c>
      <c r="N7012" s="5" t="s">
        <v>23</v>
      </c>
      <c r="O7012" s="3">
        <v>-56.3</v>
      </c>
      <c r="P7012" s="3">
        <v>5.4</v>
      </c>
      <c r="Q7012" s="3">
        <v>7.78</v>
      </c>
      <c r="R7012" s="5" t="s">
        <v>2663</v>
      </c>
      <c r="S7012" s="5" t="s">
        <v>2664</v>
      </c>
      <c r="T7012" s="5" t="str">
        <f t="shared" si="655"/>
        <v>Yana Sorensen</v>
      </c>
      <c r="U7012" t="s">
        <v>153</v>
      </c>
      <c r="V7012" s="5" t="s">
        <v>47</v>
      </c>
      <c r="W7012" s="5" t="s">
        <v>28</v>
      </c>
      <c r="X7012" s="5" t="s">
        <v>41</v>
      </c>
      <c r="Y7012" s="5" t="s">
        <v>534</v>
      </c>
      <c r="Z7012" s="5" t="s">
        <v>43</v>
      </c>
      <c r="AA7012" s="4">
        <v>0.37</v>
      </c>
      <c r="AB7012" s="1">
        <v>40775</v>
      </c>
      <c r="AC7012" s="1">
        <v>25333</v>
      </c>
      <c r="AD7012">
        <f t="shared" si="656"/>
        <v>2</v>
      </c>
      <c r="AE7012">
        <f t="shared" ca="1" si="657"/>
        <v>55</v>
      </c>
      <c r="AF7012" t="str">
        <f t="shared" ca="1" si="658"/>
        <v>18-64</v>
      </c>
      <c r="AG7012" s="3">
        <f t="shared" si="659"/>
        <v>1.3177840000000001</v>
      </c>
      <c r="AH7012" t="str">
        <f>_xlfn.IFNA(VLOOKUP(Sales_Transactions[[#This Row],[Order ID]],Returned_Items[#All],2,FALSE),"Not Returned")</f>
        <v>Not Returned</v>
      </c>
    </row>
    <row r="7013" spans="1:34" x14ac:dyDescent="0.25">
      <c r="A7013">
        <v>33696</v>
      </c>
      <c r="C7013" t="s">
        <v>3075</v>
      </c>
      <c r="D7013" s="2" t="str">
        <f>TEXT(MID(Sales_Transactions[[#This Row],[Order Date]],2,5),"d/m/yyy")</f>
        <v>7/5/2009</v>
      </c>
      <c r="E7013" s="2" t="str">
        <f>TEXT(MID(Sales_Transactions[[#This Row],[Order Date]],2,5),"d")</f>
        <v>7</v>
      </c>
      <c r="F7013" s="2" t="str">
        <f>TEXT(MID(Sales_Transactions[[#This Row],[Order Date]],2,5),"m")</f>
        <v>5</v>
      </c>
      <c r="G7013" s="2" t="str">
        <f>TEXT(MID(Sales_Transactions[[#This Row],[Order Date]],2,5),"yyy")</f>
        <v>2009</v>
      </c>
      <c r="H7013" s="2" t="str">
        <f>TEXT(MID(Sales_Transactions[[#This Row],[Order Date]],2,5),"yyy/m")</f>
        <v>2009/5</v>
      </c>
      <c r="I7013" t="s">
        <v>33</v>
      </c>
      <c r="J7013">
        <f t="shared" si="654"/>
        <v>4</v>
      </c>
      <c r="K7013" s="2">
        <v>2</v>
      </c>
      <c r="L7013" s="3">
        <v>57.73</v>
      </c>
      <c r="M7013" s="4">
        <v>0.06</v>
      </c>
      <c r="N7013" s="5" t="s">
        <v>23</v>
      </c>
      <c r="O7013" s="3">
        <v>-101.41</v>
      </c>
      <c r="P7013" s="3">
        <v>27.48</v>
      </c>
      <c r="Q7013" s="3">
        <v>4</v>
      </c>
      <c r="R7013" s="5" t="s">
        <v>2748</v>
      </c>
      <c r="S7013" s="5" t="s">
        <v>2749</v>
      </c>
      <c r="T7013" s="5" t="str">
        <f t="shared" si="655"/>
        <v>Bradley Drucker</v>
      </c>
      <c r="U7013" t="s">
        <v>153</v>
      </c>
      <c r="V7013" s="5" t="s">
        <v>27</v>
      </c>
      <c r="W7013" s="5" t="s">
        <v>48</v>
      </c>
      <c r="X7013" s="5" t="s">
        <v>87</v>
      </c>
      <c r="Y7013" s="5" t="s">
        <v>1304</v>
      </c>
      <c r="Z7013" s="5" t="s">
        <v>43</v>
      </c>
      <c r="AA7013" s="4">
        <v>0.75</v>
      </c>
      <c r="AB7013" s="1">
        <v>39942</v>
      </c>
      <c r="AC7013" s="1">
        <v>25326</v>
      </c>
      <c r="AD7013">
        <f t="shared" si="656"/>
        <v>2</v>
      </c>
      <c r="AE7013">
        <f t="shared" ca="1" si="657"/>
        <v>55</v>
      </c>
      <c r="AF7013" t="str">
        <f t="shared" ca="1" si="658"/>
        <v>18-64</v>
      </c>
      <c r="AG7013" s="3">
        <f t="shared" si="659"/>
        <v>15.731756000000001</v>
      </c>
      <c r="AH7013" t="str">
        <f>_xlfn.IFNA(VLOOKUP(Sales_Transactions[[#This Row],[Order ID]],Returned_Items[#All],2,FALSE),"Not Returned")</f>
        <v>Not Returned</v>
      </c>
    </row>
    <row r="7014" spans="1:34" x14ac:dyDescent="0.25">
      <c r="A7014">
        <v>33702</v>
      </c>
      <c r="C7014" t="s">
        <v>2076</v>
      </c>
      <c r="D7014" s="2" t="str">
        <f>TEXT(MID(Sales_Transactions[[#This Row],[Order Date]],2,5),"d/m/yyy")</f>
        <v>2/9/2012</v>
      </c>
      <c r="E7014" s="2" t="str">
        <f>TEXT(MID(Sales_Transactions[[#This Row],[Order Date]],2,5),"d")</f>
        <v>2</v>
      </c>
      <c r="F7014" s="2" t="str">
        <f>TEXT(MID(Sales_Transactions[[#This Row],[Order Date]],2,5),"m")</f>
        <v>9</v>
      </c>
      <c r="G7014" s="2" t="str">
        <f>TEXT(MID(Sales_Transactions[[#This Row],[Order Date]],2,5),"yyy")</f>
        <v>2012</v>
      </c>
      <c r="H7014" s="2" t="str">
        <f>TEXT(MID(Sales_Transactions[[#This Row],[Order Date]],2,5),"yyy/m")</f>
        <v>2012/9</v>
      </c>
      <c r="I7014" t="s">
        <v>52</v>
      </c>
      <c r="J7014">
        <f t="shared" si="654"/>
        <v>1</v>
      </c>
      <c r="K7014" s="2">
        <v>14</v>
      </c>
      <c r="L7014" s="3">
        <v>56.26</v>
      </c>
      <c r="M7014" s="4">
        <v>0</v>
      </c>
      <c r="N7014" s="5" t="s">
        <v>67</v>
      </c>
      <c r="O7014" s="3">
        <v>28.11</v>
      </c>
      <c r="P7014" s="3">
        <v>2.89</v>
      </c>
      <c r="Q7014" s="3">
        <v>0.5</v>
      </c>
      <c r="R7014" s="5" t="s">
        <v>2108</v>
      </c>
      <c r="S7014" s="5" t="s">
        <v>3504</v>
      </c>
      <c r="T7014" s="5" t="str">
        <f t="shared" si="655"/>
        <v>Adam Hart</v>
      </c>
      <c r="U7014" t="s">
        <v>153</v>
      </c>
      <c r="V7014" s="5" t="s">
        <v>47</v>
      </c>
      <c r="W7014" s="5" t="s">
        <v>28</v>
      </c>
      <c r="X7014" s="5" t="s">
        <v>115</v>
      </c>
      <c r="Y7014" s="5" t="s">
        <v>790</v>
      </c>
      <c r="Z7014" s="5" t="s">
        <v>43</v>
      </c>
      <c r="AA7014" s="4">
        <v>0.38</v>
      </c>
      <c r="AB7014" s="1">
        <v>41155</v>
      </c>
      <c r="AC7014" s="1">
        <v>25335</v>
      </c>
      <c r="AD7014">
        <f t="shared" si="656"/>
        <v>1</v>
      </c>
      <c r="AE7014">
        <f t="shared" ca="1" si="657"/>
        <v>55</v>
      </c>
      <c r="AF7014" t="str">
        <f t="shared" ca="1" si="658"/>
        <v>18-64</v>
      </c>
      <c r="AG7014" s="3">
        <f t="shared" si="659"/>
        <v>0.24214285714285716</v>
      </c>
      <c r="AH7014" t="str">
        <f>_xlfn.IFNA(VLOOKUP(Sales_Transactions[[#This Row],[Order ID]],Returned_Items[#All],2,FALSE),"Not Returned")</f>
        <v>Not Returned</v>
      </c>
    </row>
    <row r="7015" spans="1:34" x14ac:dyDescent="0.25">
      <c r="A7015">
        <v>33923</v>
      </c>
      <c r="C7015" t="s">
        <v>2187</v>
      </c>
      <c r="D7015" s="2" t="str">
        <f>TEXT(MID(Sales_Transactions[[#This Row],[Order Date]],2,5),"d/m/yyy")</f>
        <v>7/1/2009</v>
      </c>
      <c r="E7015" s="2" t="str">
        <f>TEXT(MID(Sales_Transactions[[#This Row],[Order Date]],2,5),"d")</f>
        <v>7</v>
      </c>
      <c r="F7015" s="2" t="str">
        <f>TEXT(MID(Sales_Transactions[[#This Row],[Order Date]],2,5),"m")</f>
        <v>1</v>
      </c>
      <c r="G7015" s="2" t="str">
        <f>TEXT(MID(Sales_Transactions[[#This Row],[Order Date]],2,5),"yyy")</f>
        <v>2009</v>
      </c>
      <c r="H7015" s="2" t="str">
        <f>TEXT(MID(Sales_Transactions[[#This Row],[Order Date]],2,5),"yyy/m")</f>
        <v>2009/1</v>
      </c>
      <c r="I7015" t="s">
        <v>22</v>
      </c>
      <c r="J7015">
        <f t="shared" si="654"/>
        <v>2</v>
      </c>
      <c r="K7015" s="2">
        <v>34</v>
      </c>
      <c r="L7015" s="3">
        <v>1961.7915</v>
      </c>
      <c r="M7015" s="4">
        <v>0.05</v>
      </c>
      <c r="N7015" s="5" t="s">
        <v>23</v>
      </c>
      <c r="O7015" s="3">
        <v>425.75</v>
      </c>
      <c r="P7015" s="3">
        <v>65.989999999999995</v>
      </c>
      <c r="Q7015" s="3">
        <v>5.99</v>
      </c>
      <c r="R7015" s="5" t="s">
        <v>2799</v>
      </c>
      <c r="S7015" s="5" t="s">
        <v>2800</v>
      </c>
      <c r="T7015" s="5" t="str">
        <f t="shared" si="655"/>
        <v>Benjamin Venier</v>
      </c>
      <c r="U7015" t="s">
        <v>153</v>
      </c>
      <c r="V7015" s="5" t="s">
        <v>27</v>
      </c>
      <c r="W7015" s="5" t="s">
        <v>48</v>
      </c>
      <c r="X7015" s="5" t="s">
        <v>49</v>
      </c>
      <c r="Y7015" s="5" t="s">
        <v>943</v>
      </c>
      <c r="Z7015" s="5" t="s">
        <v>43</v>
      </c>
      <c r="AA7015" s="4">
        <v>0.57999999999999996</v>
      </c>
      <c r="AB7015" s="1">
        <v>39824</v>
      </c>
      <c r="AC7015" s="1">
        <v>25403</v>
      </c>
      <c r="AD7015">
        <f t="shared" si="656"/>
        <v>4</v>
      </c>
      <c r="AE7015">
        <f t="shared" ca="1" si="657"/>
        <v>55</v>
      </c>
      <c r="AF7015" t="str">
        <f t="shared" ca="1" si="658"/>
        <v>18-64</v>
      </c>
      <c r="AG7015" s="3">
        <f t="shared" si="659"/>
        <v>2.1160883823529408</v>
      </c>
      <c r="AH7015" t="str">
        <f>_xlfn.IFNA(VLOOKUP(Sales_Transactions[[#This Row],[Order ID]],Returned_Items[#All],2,FALSE),"Not Returned")</f>
        <v>Not Returned</v>
      </c>
    </row>
    <row r="7016" spans="1:34" x14ac:dyDescent="0.25">
      <c r="A7016">
        <v>33924</v>
      </c>
      <c r="C7016" t="s">
        <v>2159</v>
      </c>
      <c r="D7016" s="2" t="str">
        <f>TEXT(MID(Sales_Transactions[[#This Row],[Order Date]],2,5),"d/m/yyy")</f>
        <v>18/10/2012</v>
      </c>
      <c r="E7016" s="2" t="str">
        <f>TEXT(MID(Sales_Transactions[[#This Row],[Order Date]],2,5),"d")</f>
        <v>18</v>
      </c>
      <c r="F7016" s="2" t="str">
        <f>TEXT(MID(Sales_Transactions[[#This Row],[Order Date]],2,5),"m")</f>
        <v>10</v>
      </c>
      <c r="G7016" s="2" t="str">
        <f>TEXT(MID(Sales_Transactions[[#This Row],[Order Date]],2,5),"yyy")</f>
        <v>2012</v>
      </c>
      <c r="H7016" s="2" t="str">
        <f>TEXT(MID(Sales_Transactions[[#This Row],[Order Date]],2,5),"yyy/m")</f>
        <v>2012/10</v>
      </c>
      <c r="I7016" t="s">
        <v>52</v>
      </c>
      <c r="J7016">
        <f t="shared" si="654"/>
        <v>1</v>
      </c>
      <c r="K7016" s="2">
        <v>12</v>
      </c>
      <c r="L7016" s="3">
        <v>6168.07</v>
      </c>
      <c r="M7016" s="4">
        <v>0.05</v>
      </c>
      <c r="N7016" s="5" t="s">
        <v>34</v>
      </c>
      <c r="O7016" s="3">
        <v>1542</v>
      </c>
      <c r="P7016" s="3">
        <v>500.98</v>
      </c>
      <c r="Q7016" s="3">
        <v>28.14</v>
      </c>
      <c r="R7016" s="5" t="s">
        <v>1811</v>
      </c>
      <c r="S7016" s="5" t="s">
        <v>1812</v>
      </c>
      <c r="T7016" s="5" t="str">
        <f t="shared" si="655"/>
        <v>Ivan Liston</v>
      </c>
      <c r="U7016" t="s">
        <v>153</v>
      </c>
      <c r="V7016" s="5" t="s">
        <v>37</v>
      </c>
      <c r="W7016" s="5" t="s">
        <v>48</v>
      </c>
      <c r="X7016" s="5" t="s">
        <v>324</v>
      </c>
      <c r="Y7016" s="5" t="s">
        <v>1792</v>
      </c>
      <c r="Z7016" s="5" t="s">
        <v>40</v>
      </c>
      <c r="AA7016" s="4">
        <v>0.38</v>
      </c>
      <c r="AB7016" s="1">
        <v>41202</v>
      </c>
      <c r="AC7016" s="1">
        <v>24903</v>
      </c>
      <c r="AD7016">
        <f t="shared" si="656"/>
        <v>2</v>
      </c>
      <c r="AE7016">
        <f t="shared" ca="1" si="657"/>
        <v>56</v>
      </c>
      <c r="AF7016" t="str">
        <f t="shared" ca="1" si="658"/>
        <v>18-64</v>
      </c>
      <c r="AG7016" s="3">
        <f t="shared" si="659"/>
        <v>44.072459166666668</v>
      </c>
      <c r="AH7016" t="str">
        <f>_xlfn.IFNA(VLOOKUP(Sales_Transactions[[#This Row],[Order ID]],Returned_Items[#All],2,FALSE),"Not Returned")</f>
        <v>Not Returned</v>
      </c>
    </row>
    <row r="7017" spans="1:34" x14ac:dyDescent="0.25">
      <c r="A7017">
        <v>33987</v>
      </c>
      <c r="C7017" t="s">
        <v>2823</v>
      </c>
      <c r="D7017" s="2" t="str">
        <f>TEXT(MID(Sales_Transactions[[#This Row],[Order Date]],2,5),"d/m/yyy")</f>
        <v>25/10/2011</v>
      </c>
      <c r="E7017" s="2" t="str">
        <f>TEXT(MID(Sales_Transactions[[#This Row],[Order Date]],2,5),"d")</f>
        <v>25</v>
      </c>
      <c r="F7017" s="2" t="str">
        <f>TEXT(MID(Sales_Transactions[[#This Row],[Order Date]],2,5),"m")</f>
        <v>10</v>
      </c>
      <c r="G7017" s="2" t="str">
        <f>TEXT(MID(Sales_Transactions[[#This Row],[Order Date]],2,5),"yyy")</f>
        <v>2011</v>
      </c>
      <c r="H7017" s="2" t="str">
        <f>TEXT(MID(Sales_Transactions[[#This Row],[Order Date]],2,5),"yyy/m")</f>
        <v>2011/10</v>
      </c>
      <c r="I7017" t="s">
        <v>33</v>
      </c>
      <c r="J7017">
        <f t="shared" si="654"/>
        <v>4</v>
      </c>
      <c r="K7017" s="2">
        <v>27</v>
      </c>
      <c r="L7017" s="3">
        <v>1521.1344999999999</v>
      </c>
      <c r="M7017" s="4">
        <v>7.0000000000000007E-2</v>
      </c>
      <c r="N7017" s="5" t="s">
        <v>23</v>
      </c>
      <c r="O7017" s="3">
        <v>270.60000000000002</v>
      </c>
      <c r="P7017" s="3">
        <v>65.989999999999995</v>
      </c>
      <c r="Q7017" s="3">
        <v>3.99</v>
      </c>
      <c r="R7017" s="5" t="s">
        <v>2686</v>
      </c>
      <c r="S7017" s="5" t="s">
        <v>2687</v>
      </c>
      <c r="T7017" s="5" t="str">
        <f t="shared" si="655"/>
        <v>Sara Luxemburg</v>
      </c>
      <c r="U7017" t="s">
        <v>153</v>
      </c>
      <c r="V7017" s="5" t="s">
        <v>27</v>
      </c>
      <c r="W7017" s="5" t="s">
        <v>48</v>
      </c>
      <c r="X7017" s="5" t="s">
        <v>49</v>
      </c>
      <c r="Y7017" s="5" t="s">
        <v>978</v>
      </c>
      <c r="Z7017" s="5" t="s">
        <v>43</v>
      </c>
      <c r="AA7017" s="4">
        <v>0.59</v>
      </c>
      <c r="AB7017" s="1">
        <v>40842</v>
      </c>
      <c r="AC7017" s="1">
        <v>24940</v>
      </c>
      <c r="AD7017">
        <f t="shared" si="656"/>
        <v>1</v>
      </c>
      <c r="AE7017">
        <f t="shared" ca="1" si="657"/>
        <v>56</v>
      </c>
      <c r="AF7017" t="str">
        <f t="shared" ca="1" si="658"/>
        <v>18-64</v>
      </c>
      <c r="AG7017" s="3">
        <f t="shared" si="659"/>
        <v>2.5901409999999996</v>
      </c>
      <c r="AH7017" t="str">
        <f>_xlfn.IFNA(VLOOKUP(Sales_Transactions[[#This Row],[Order ID]],Returned_Items[#All],2,FALSE),"Not Returned")</f>
        <v>Not Returned</v>
      </c>
    </row>
    <row r="7018" spans="1:34" x14ac:dyDescent="0.25">
      <c r="A7018">
        <v>34243</v>
      </c>
      <c r="C7018" t="s">
        <v>3093</v>
      </c>
      <c r="D7018" s="2" t="str">
        <f>TEXT(MID(Sales_Transactions[[#This Row],[Order Date]],2,5),"d/m/yyy")</f>
        <v>11/2/2011</v>
      </c>
      <c r="E7018" s="2" t="str">
        <f>TEXT(MID(Sales_Transactions[[#This Row],[Order Date]],2,5),"d")</f>
        <v>11</v>
      </c>
      <c r="F7018" s="2" t="str">
        <f>TEXT(MID(Sales_Transactions[[#This Row],[Order Date]],2,5),"m")</f>
        <v>2</v>
      </c>
      <c r="G7018" s="2" t="str">
        <f>TEXT(MID(Sales_Transactions[[#This Row],[Order Date]],2,5),"yyy")</f>
        <v>2011</v>
      </c>
      <c r="H7018" s="2" t="str">
        <f>TEXT(MID(Sales_Transactions[[#This Row],[Order Date]],2,5),"yyy/m")</f>
        <v>2011/2</v>
      </c>
      <c r="I7018" t="s">
        <v>33</v>
      </c>
      <c r="J7018">
        <f t="shared" si="654"/>
        <v>4</v>
      </c>
      <c r="K7018" s="2">
        <v>10</v>
      </c>
      <c r="L7018" s="3">
        <v>89.04</v>
      </c>
      <c r="M7018" s="4">
        <v>0.08</v>
      </c>
      <c r="N7018" s="5" t="s">
        <v>23</v>
      </c>
      <c r="O7018" s="3">
        <v>-16.489999999999998</v>
      </c>
      <c r="P7018" s="3">
        <v>8.75</v>
      </c>
      <c r="Q7018" s="3">
        <v>8.5399999999999991</v>
      </c>
      <c r="R7018" s="5" t="s">
        <v>2662</v>
      </c>
      <c r="S7018" s="5" t="s">
        <v>2282</v>
      </c>
      <c r="T7018" s="5" t="str">
        <f t="shared" si="655"/>
        <v>Tom Ashbrook</v>
      </c>
      <c r="U7018" t="s">
        <v>153</v>
      </c>
      <c r="V7018" s="5" t="s">
        <v>74</v>
      </c>
      <c r="W7018" s="5" t="s">
        <v>57</v>
      </c>
      <c r="X7018" s="5" t="s">
        <v>58</v>
      </c>
      <c r="Y7018" s="5" t="s">
        <v>1126</v>
      </c>
      <c r="Z7018" s="5" t="s">
        <v>60</v>
      </c>
      <c r="AA7018" s="4">
        <v>0.43</v>
      </c>
      <c r="AB7018" s="1">
        <v>40587</v>
      </c>
      <c r="AC7018" s="1">
        <v>24888</v>
      </c>
      <c r="AD7018">
        <f t="shared" si="656"/>
        <v>2</v>
      </c>
      <c r="AE7018">
        <f t="shared" ca="1" si="657"/>
        <v>56</v>
      </c>
      <c r="AF7018" t="str">
        <f t="shared" ca="1" si="658"/>
        <v>18-64</v>
      </c>
      <c r="AG7018" s="3">
        <f t="shared" si="659"/>
        <v>1.7283000000000002</v>
      </c>
      <c r="AH7018" t="str">
        <f>_xlfn.IFNA(VLOOKUP(Sales_Transactions[[#This Row],[Order ID]],Returned_Items[#All],2,FALSE),"Not Returned")</f>
        <v>Not Returned</v>
      </c>
    </row>
    <row r="7019" spans="1:34" x14ac:dyDescent="0.25">
      <c r="A7019">
        <v>34243</v>
      </c>
      <c r="C7019" t="s">
        <v>3093</v>
      </c>
      <c r="D7019" s="2" t="str">
        <f>TEXT(MID(Sales_Transactions[[#This Row],[Order Date]],2,5),"d/m/yyy")</f>
        <v>11/2/2011</v>
      </c>
      <c r="E7019" s="2" t="str">
        <f>TEXT(MID(Sales_Transactions[[#This Row],[Order Date]],2,5),"d")</f>
        <v>11</v>
      </c>
      <c r="F7019" s="2" t="str">
        <f>TEXT(MID(Sales_Transactions[[#This Row],[Order Date]],2,5),"m")</f>
        <v>2</v>
      </c>
      <c r="G7019" s="2" t="str">
        <f>TEXT(MID(Sales_Transactions[[#This Row],[Order Date]],2,5),"yyy")</f>
        <v>2011</v>
      </c>
      <c r="H7019" s="2" t="str">
        <f>TEXT(MID(Sales_Transactions[[#This Row],[Order Date]],2,5),"yyy/m")</f>
        <v>2011/2</v>
      </c>
      <c r="I7019" t="s">
        <v>33</v>
      </c>
      <c r="J7019">
        <f t="shared" si="654"/>
        <v>4</v>
      </c>
      <c r="K7019" s="2">
        <v>40</v>
      </c>
      <c r="L7019" s="3">
        <v>297.33999999999997</v>
      </c>
      <c r="M7019" s="4">
        <v>0.04</v>
      </c>
      <c r="N7019" s="5" t="s">
        <v>67</v>
      </c>
      <c r="O7019" s="3">
        <v>-270.95999999999998</v>
      </c>
      <c r="P7019" s="3">
        <v>7.28</v>
      </c>
      <c r="Q7019" s="3">
        <v>11.15</v>
      </c>
      <c r="R7019" s="5" t="s">
        <v>2662</v>
      </c>
      <c r="S7019" s="5" t="s">
        <v>2282</v>
      </c>
      <c r="T7019" s="5" t="str">
        <f t="shared" si="655"/>
        <v>Tom Ashbrook</v>
      </c>
      <c r="U7019" t="s">
        <v>153</v>
      </c>
      <c r="V7019" s="5" t="s">
        <v>74</v>
      </c>
      <c r="W7019" s="5" t="s">
        <v>28</v>
      </c>
      <c r="X7019" s="5" t="s">
        <v>75</v>
      </c>
      <c r="Y7019" s="5" t="s">
        <v>1131</v>
      </c>
      <c r="Z7019" s="5" t="s">
        <v>43</v>
      </c>
      <c r="AA7019" s="4">
        <v>0.37</v>
      </c>
      <c r="AB7019" s="1">
        <v>40586</v>
      </c>
      <c r="AC7019" s="1">
        <v>25086</v>
      </c>
      <c r="AD7019">
        <f t="shared" si="656"/>
        <v>1</v>
      </c>
      <c r="AE7019">
        <f t="shared" ca="1" si="657"/>
        <v>55</v>
      </c>
      <c r="AF7019" t="str">
        <f t="shared" ca="1" si="658"/>
        <v>18-64</v>
      </c>
      <c r="AG7019" s="3">
        <f t="shared" si="659"/>
        <v>0.46067720000000001</v>
      </c>
      <c r="AH7019" t="str">
        <f>_xlfn.IFNA(VLOOKUP(Sales_Transactions[[#This Row],[Order ID]],Returned_Items[#All],2,FALSE),"Not Returned")</f>
        <v>Not Returned</v>
      </c>
    </row>
    <row r="7020" spans="1:34" x14ac:dyDescent="0.25">
      <c r="A7020">
        <v>34243</v>
      </c>
      <c r="C7020" t="s">
        <v>3093</v>
      </c>
      <c r="D7020" s="2" t="str">
        <f>TEXT(MID(Sales_Transactions[[#This Row],[Order Date]],2,5),"d/m/yyy")</f>
        <v>11/2/2011</v>
      </c>
      <c r="E7020" s="2" t="str">
        <f>TEXT(MID(Sales_Transactions[[#This Row],[Order Date]],2,5),"d")</f>
        <v>11</v>
      </c>
      <c r="F7020" s="2" t="str">
        <f>TEXT(MID(Sales_Transactions[[#This Row],[Order Date]],2,5),"m")</f>
        <v>2</v>
      </c>
      <c r="G7020" s="2" t="str">
        <f>TEXT(MID(Sales_Transactions[[#This Row],[Order Date]],2,5),"yyy")</f>
        <v>2011</v>
      </c>
      <c r="H7020" s="2" t="str">
        <f>TEXT(MID(Sales_Transactions[[#This Row],[Order Date]],2,5),"yyy/m")</f>
        <v>2011/2</v>
      </c>
      <c r="I7020" t="s">
        <v>33</v>
      </c>
      <c r="J7020">
        <f t="shared" si="654"/>
        <v>4</v>
      </c>
      <c r="K7020" s="2">
        <v>35</v>
      </c>
      <c r="L7020" s="3">
        <v>1264.1300000000001</v>
      </c>
      <c r="M7020" s="4">
        <v>0.02</v>
      </c>
      <c r="N7020" s="5" t="s">
        <v>23</v>
      </c>
      <c r="O7020" s="3">
        <v>-1087.3599999999999</v>
      </c>
      <c r="P7020" s="3">
        <v>35.479999999999997</v>
      </c>
      <c r="Q7020" s="3">
        <v>35</v>
      </c>
      <c r="R7020" s="5" t="s">
        <v>2662</v>
      </c>
      <c r="S7020" s="5" t="s">
        <v>2282</v>
      </c>
      <c r="T7020" s="5" t="str">
        <f t="shared" si="655"/>
        <v>Tom Ashbrook</v>
      </c>
      <c r="U7020" t="s">
        <v>153</v>
      </c>
      <c r="V7020" s="5" t="s">
        <v>74</v>
      </c>
      <c r="W7020" s="5" t="s">
        <v>28</v>
      </c>
      <c r="X7020" s="5" t="s">
        <v>29</v>
      </c>
      <c r="Y7020" s="5" t="s">
        <v>3503</v>
      </c>
      <c r="Z7020" s="5" t="s">
        <v>31</v>
      </c>
      <c r="AA7020" s="4">
        <v>0.85</v>
      </c>
      <c r="AB7020" s="1">
        <v>40587</v>
      </c>
      <c r="AC7020" s="1">
        <v>24567</v>
      </c>
      <c r="AD7020">
        <f t="shared" si="656"/>
        <v>2</v>
      </c>
      <c r="AE7020">
        <f t="shared" ca="1" si="657"/>
        <v>57</v>
      </c>
      <c r="AF7020" t="str">
        <f t="shared" ca="1" si="658"/>
        <v>18-64</v>
      </c>
      <c r="AG7020" s="3">
        <f t="shared" si="659"/>
        <v>2.0135115428571431</v>
      </c>
      <c r="AH7020" t="str">
        <f>_xlfn.IFNA(VLOOKUP(Sales_Transactions[[#This Row],[Order ID]],Returned_Items[#All],2,FALSE),"Not Returned")</f>
        <v>Not Returned</v>
      </c>
    </row>
    <row r="7021" spans="1:34" hidden="1" x14ac:dyDescent="0.25">
      <c r="A7021">
        <v>34279</v>
      </c>
      <c r="C7021" t="s">
        <v>1825</v>
      </c>
      <c r="D7021" s="2" t="str">
        <f>TEXT(MID(Sales_Transactions[[#This Row],[Order Date]],2,5),"d/m/yyy")</f>
        <v>28/3/2012</v>
      </c>
      <c r="E7021" s="2" t="str">
        <f>TEXT(MID(Sales_Transactions[[#This Row],[Order Date]],2,5),"d")</f>
        <v>28</v>
      </c>
      <c r="F7021" s="2" t="str">
        <f>TEXT(MID(Sales_Transactions[[#This Row],[Order Date]],2,5),"m")</f>
        <v>3</v>
      </c>
      <c r="G7021" s="2" t="str">
        <f>TEXT(MID(Sales_Transactions[[#This Row],[Order Date]],2,5),"yyy")</f>
        <v>2012</v>
      </c>
      <c r="H7021" s="2" t="str">
        <f>TEXT(MID(Sales_Transactions[[#This Row],[Order Date]],2,5),"yyy/m")</f>
        <v>2012/3</v>
      </c>
      <c r="I7021" t="s">
        <v>52</v>
      </c>
      <c r="J7021">
        <f t="shared" si="654"/>
        <v>1</v>
      </c>
      <c r="K7021" s="2">
        <v>3</v>
      </c>
      <c r="L7021">
        <v>840.55200000000002</v>
      </c>
      <c r="M7021">
        <v>0.1</v>
      </c>
      <c r="N7021" t="s">
        <v>34</v>
      </c>
      <c r="O7021">
        <v>7.55</v>
      </c>
      <c r="P7021">
        <v>349.45</v>
      </c>
      <c r="Q7021">
        <v>60</v>
      </c>
      <c r="R7021" t="s">
        <v>2143</v>
      </c>
      <c r="S7021" t="s">
        <v>463</v>
      </c>
      <c r="T7021" t="str">
        <f t="shared" si="655"/>
        <v>Joni Wasserman</v>
      </c>
      <c r="U7021" t="s">
        <v>153</v>
      </c>
      <c r="V7021" t="s">
        <v>37</v>
      </c>
      <c r="W7021" t="s">
        <v>57</v>
      </c>
      <c r="X7021" t="s">
        <v>107</v>
      </c>
      <c r="Y7021" t="s">
        <v>497</v>
      </c>
      <c r="Z7021" t="s">
        <v>40</v>
      </c>
      <c r="AA7021"/>
      <c r="AB7021" s="1">
        <v>40998</v>
      </c>
      <c r="AC7021" s="1">
        <v>24829</v>
      </c>
      <c r="AD7021">
        <f t="shared" si="656"/>
        <v>2</v>
      </c>
      <c r="AE7021">
        <f t="shared" ca="1" si="657"/>
        <v>56</v>
      </c>
      <c r="AF7021" t="str">
        <f t="shared" ca="1" si="658"/>
        <v>18-64</v>
      </c>
      <c r="AG7021">
        <f t="shared" si="659"/>
        <v>136.36685</v>
      </c>
      <c r="AH7021" t="str">
        <f>_xlfn.IFNA(VLOOKUP(Sales_Transactions[[#This Row],[Order ID]],Returned_Items[#All],2,FALSE),"Not Returned")</f>
        <v>Not Returned</v>
      </c>
    </row>
    <row r="7022" spans="1:34" x14ac:dyDescent="0.25">
      <c r="A7022">
        <v>34406</v>
      </c>
      <c r="C7022" t="s">
        <v>2203</v>
      </c>
      <c r="D7022" s="2" t="str">
        <f>TEXT(MID(Sales_Transactions[[#This Row],[Order Date]],2,5),"d/m/yyy")</f>
        <v>28/9/2012</v>
      </c>
      <c r="E7022" s="2" t="str">
        <f>TEXT(MID(Sales_Transactions[[#This Row],[Order Date]],2,5),"d")</f>
        <v>28</v>
      </c>
      <c r="F7022" s="2" t="str">
        <f>TEXT(MID(Sales_Transactions[[#This Row],[Order Date]],2,5),"m")</f>
        <v>9</v>
      </c>
      <c r="G7022" s="2" t="str">
        <f>TEXT(MID(Sales_Transactions[[#This Row],[Order Date]],2,5),"yyy")</f>
        <v>2012</v>
      </c>
      <c r="H7022" s="2" t="str">
        <f>TEXT(MID(Sales_Transactions[[#This Row],[Order Date]],2,5),"yyy/m")</f>
        <v>2012/9</v>
      </c>
      <c r="I7022" t="s">
        <v>78</v>
      </c>
      <c r="J7022">
        <f t="shared" si="654"/>
        <v>3</v>
      </c>
      <c r="K7022" s="2">
        <v>29</v>
      </c>
      <c r="L7022" s="3">
        <v>142.59</v>
      </c>
      <c r="M7022" s="4">
        <v>0.02</v>
      </c>
      <c r="N7022" s="5" t="s">
        <v>23</v>
      </c>
      <c r="O7022" s="3">
        <v>-3.23</v>
      </c>
      <c r="P7022" s="3">
        <v>4.71</v>
      </c>
      <c r="Q7022" s="3">
        <v>0.7</v>
      </c>
      <c r="R7022" s="5" t="s">
        <v>2623</v>
      </c>
      <c r="S7022" s="5" t="s">
        <v>2690</v>
      </c>
      <c r="T7022" s="5" t="str">
        <f t="shared" si="655"/>
        <v>Eric Murdock</v>
      </c>
      <c r="U7022" t="s">
        <v>153</v>
      </c>
      <c r="V7022" s="5" t="s">
        <v>74</v>
      </c>
      <c r="W7022" s="5" t="s">
        <v>28</v>
      </c>
      <c r="X7022" s="5" t="s">
        <v>82</v>
      </c>
      <c r="Y7022" s="5" t="s">
        <v>675</v>
      </c>
      <c r="Z7022" s="5" t="s">
        <v>84</v>
      </c>
      <c r="AA7022" s="4">
        <v>0.85</v>
      </c>
      <c r="AB7022" s="1">
        <v>41181</v>
      </c>
      <c r="AC7022" s="1">
        <v>29595</v>
      </c>
      <c r="AD7022">
        <f t="shared" si="656"/>
        <v>1</v>
      </c>
      <c r="AE7022">
        <f t="shared" ca="1" si="657"/>
        <v>43</v>
      </c>
      <c r="AF7022" t="str">
        <f t="shared" ca="1" si="658"/>
        <v>18-64</v>
      </c>
      <c r="AG7022" s="3">
        <f t="shared" si="659"/>
        <v>0.18651924137931034</v>
      </c>
      <c r="AH7022" t="str">
        <f>_xlfn.IFNA(VLOOKUP(Sales_Transactions[[#This Row],[Order ID]],Returned_Items[#All],2,FALSE),"Not Returned")</f>
        <v>Not Returned</v>
      </c>
    </row>
    <row r="7023" spans="1:34" x14ac:dyDescent="0.25">
      <c r="A7023">
        <v>34597</v>
      </c>
      <c r="C7023" t="s">
        <v>3191</v>
      </c>
      <c r="D7023" s="2" t="str">
        <f>TEXT(MID(Sales_Transactions[[#This Row],[Order Date]],2,5),"d/m/yyy")</f>
        <v>16/12/2010</v>
      </c>
      <c r="E7023" s="2" t="str">
        <f>TEXT(MID(Sales_Transactions[[#This Row],[Order Date]],2,5),"d")</f>
        <v>16</v>
      </c>
      <c r="F7023" s="2" t="str">
        <f>TEXT(MID(Sales_Transactions[[#This Row],[Order Date]],2,5),"m")</f>
        <v>12</v>
      </c>
      <c r="G7023" s="2" t="str">
        <f>TEXT(MID(Sales_Transactions[[#This Row],[Order Date]],2,5),"yyy")</f>
        <v>2010</v>
      </c>
      <c r="H7023" s="2" t="str">
        <f>TEXT(MID(Sales_Transactions[[#This Row],[Order Date]],2,5),"yyy/m")</f>
        <v>2010/12</v>
      </c>
      <c r="I7023" t="s">
        <v>78</v>
      </c>
      <c r="J7023">
        <f t="shared" si="654"/>
        <v>3</v>
      </c>
      <c r="K7023" s="2">
        <v>8</v>
      </c>
      <c r="L7023" s="3">
        <v>849.33699999999999</v>
      </c>
      <c r="M7023" s="4">
        <v>7.0000000000000007E-2</v>
      </c>
      <c r="N7023" s="5" t="s">
        <v>67</v>
      </c>
      <c r="O7023" s="3">
        <v>-258.85000000000002</v>
      </c>
      <c r="P7023" s="3">
        <v>125.99</v>
      </c>
      <c r="Q7023" s="3">
        <v>2.5</v>
      </c>
      <c r="R7023" s="5" t="s">
        <v>167</v>
      </c>
      <c r="S7023" s="5" t="s">
        <v>375</v>
      </c>
      <c r="T7023" s="5" t="str">
        <f t="shared" si="655"/>
        <v>Brad Thomas</v>
      </c>
      <c r="U7023" t="s">
        <v>153</v>
      </c>
      <c r="V7023" s="5" t="s">
        <v>74</v>
      </c>
      <c r="W7023" s="5" t="s">
        <v>48</v>
      </c>
      <c r="X7023" s="5" t="s">
        <v>49</v>
      </c>
      <c r="Y7023" s="5" t="s">
        <v>3247</v>
      </c>
      <c r="Z7023" s="5" t="s">
        <v>43</v>
      </c>
      <c r="AA7023" s="4">
        <v>0.57999999999999996</v>
      </c>
      <c r="AB7023" s="1">
        <v>40530</v>
      </c>
      <c r="AC7023" s="1">
        <v>29422</v>
      </c>
      <c r="AD7023">
        <f t="shared" si="656"/>
        <v>2</v>
      </c>
      <c r="AE7023">
        <f t="shared" ca="1" si="657"/>
        <v>44</v>
      </c>
      <c r="AF7023" t="str">
        <f t="shared" ca="1" si="658"/>
        <v>18-64</v>
      </c>
      <c r="AG7023" s="3">
        <f t="shared" si="659"/>
        <v>16.050225874999999</v>
      </c>
      <c r="AH7023" t="str">
        <f>_xlfn.IFNA(VLOOKUP(Sales_Transactions[[#This Row],[Order ID]],Returned_Items[#All],2,FALSE),"Not Returned")</f>
        <v>Not Returned</v>
      </c>
    </row>
    <row r="7024" spans="1:34" x14ac:dyDescent="0.25">
      <c r="A7024">
        <v>34980</v>
      </c>
      <c r="C7024" t="s">
        <v>3434</v>
      </c>
      <c r="D7024" s="2" t="str">
        <f>TEXT(MID(Sales_Transactions[[#This Row],[Order Date]],2,5),"d/m/yyy")</f>
        <v>2/8/2010</v>
      </c>
      <c r="E7024" s="2" t="str">
        <f>TEXT(MID(Sales_Transactions[[#This Row],[Order Date]],2,5),"d")</f>
        <v>2</v>
      </c>
      <c r="F7024" s="2" t="str">
        <f>TEXT(MID(Sales_Transactions[[#This Row],[Order Date]],2,5),"m")</f>
        <v>8</v>
      </c>
      <c r="G7024" s="2" t="str">
        <f>TEXT(MID(Sales_Transactions[[#This Row],[Order Date]],2,5),"yyy")</f>
        <v>2010</v>
      </c>
      <c r="H7024" s="2" t="str">
        <f>TEXT(MID(Sales_Transactions[[#This Row],[Order Date]],2,5),"yyy/m")</f>
        <v>2010/8</v>
      </c>
      <c r="I7024" t="s">
        <v>52</v>
      </c>
      <c r="J7024">
        <f t="shared" si="654"/>
        <v>1</v>
      </c>
      <c r="K7024" s="2">
        <v>7</v>
      </c>
      <c r="L7024" s="3">
        <v>140.77000000000001</v>
      </c>
      <c r="M7024" s="4">
        <v>0.01</v>
      </c>
      <c r="N7024" s="5" t="s">
        <v>23</v>
      </c>
      <c r="O7024" s="3">
        <v>100.77</v>
      </c>
      <c r="P7024" s="3">
        <v>18.649999999999999</v>
      </c>
      <c r="Q7024" s="3">
        <v>3.77</v>
      </c>
      <c r="R7024" s="5" t="s">
        <v>2588</v>
      </c>
      <c r="S7024" s="5" t="s">
        <v>3522</v>
      </c>
      <c r="T7024" s="5" t="str">
        <f t="shared" si="655"/>
        <v>Victoria Pisteka</v>
      </c>
      <c r="U7024" t="s">
        <v>153</v>
      </c>
      <c r="V7024" s="5" t="s">
        <v>47</v>
      </c>
      <c r="W7024" s="5" t="s">
        <v>57</v>
      </c>
      <c r="X7024" s="5" t="s">
        <v>58</v>
      </c>
      <c r="Y7024" s="5" t="s">
        <v>1601</v>
      </c>
      <c r="Z7024" s="5" t="s">
        <v>60</v>
      </c>
      <c r="AA7024" s="4">
        <v>0.39</v>
      </c>
      <c r="AB7024" s="1">
        <v>40394</v>
      </c>
      <c r="AC7024" s="1">
        <v>30574</v>
      </c>
      <c r="AD7024">
        <f t="shared" si="656"/>
        <v>2</v>
      </c>
      <c r="AE7024">
        <f t="shared" ca="1" si="657"/>
        <v>40</v>
      </c>
      <c r="AF7024" t="str">
        <f t="shared" ca="1" si="658"/>
        <v>18-64</v>
      </c>
      <c r="AG7024" s="3">
        <f t="shared" si="659"/>
        <v>3.2025907142857144</v>
      </c>
      <c r="AH7024" t="str">
        <f>_xlfn.IFNA(VLOOKUP(Sales_Transactions[[#This Row],[Order ID]],Returned_Items[#All],2,FALSE),"Not Returned")</f>
        <v>Not Returned</v>
      </c>
    </row>
    <row r="7025" spans="1:34" x14ac:dyDescent="0.25">
      <c r="A7025">
        <v>34980</v>
      </c>
      <c r="C7025" t="s">
        <v>3434</v>
      </c>
      <c r="D7025" s="2" t="str">
        <f>TEXT(MID(Sales_Transactions[[#This Row],[Order Date]],2,5),"d/m/yyy")</f>
        <v>2/8/2010</v>
      </c>
      <c r="E7025" s="2" t="str">
        <f>TEXT(MID(Sales_Transactions[[#This Row],[Order Date]],2,5),"d")</f>
        <v>2</v>
      </c>
      <c r="F7025" s="2" t="str">
        <f>TEXT(MID(Sales_Transactions[[#This Row],[Order Date]],2,5),"m")</f>
        <v>8</v>
      </c>
      <c r="G7025" s="2" t="str">
        <f>TEXT(MID(Sales_Transactions[[#This Row],[Order Date]],2,5),"yyy")</f>
        <v>2010</v>
      </c>
      <c r="H7025" s="2" t="str">
        <f>TEXT(MID(Sales_Transactions[[#This Row],[Order Date]],2,5),"yyy/m")</f>
        <v>2010/8</v>
      </c>
      <c r="I7025" t="s">
        <v>52</v>
      </c>
      <c r="J7025">
        <f t="shared" si="654"/>
        <v>1</v>
      </c>
      <c r="K7025" s="2">
        <v>25</v>
      </c>
      <c r="L7025" s="3">
        <v>848.19</v>
      </c>
      <c r="M7025" s="4">
        <v>0.06</v>
      </c>
      <c r="N7025" s="5" t="s">
        <v>67</v>
      </c>
      <c r="O7025" s="3">
        <v>120.02</v>
      </c>
      <c r="P7025" s="3">
        <v>34.76</v>
      </c>
      <c r="Q7025" s="3">
        <v>5.49</v>
      </c>
      <c r="R7025" s="5" t="s">
        <v>2588</v>
      </c>
      <c r="S7025" s="5" t="s">
        <v>3522</v>
      </c>
      <c r="T7025" s="5" t="str">
        <f t="shared" si="655"/>
        <v>Victoria Pisteka</v>
      </c>
      <c r="U7025" t="s">
        <v>153</v>
      </c>
      <c r="V7025" s="5" t="s">
        <v>47</v>
      </c>
      <c r="W7025" s="5" t="s">
        <v>28</v>
      </c>
      <c r="X7025" s="5" t="s">
        <v>29</v>
      </c>
      <c r="Y7025" s="5" t="s">
        <v>529</v>
      </c>
      <c r="Z7025" s="5" t="s">
        <v>43</v>
      </c>
      <c r="AA7025" s="4">
        <v>0.6</v>
      </c>
      <c r="AB7025" s="1">
        <v>40394</v>
      </c>
      <c r="AC7025" s="1">
        <v>30605</v>
      </c>
      <c r="AD7025">
        <f t="shared" si="656"/>
        <v>2</v>
      </c>
      <c r="AE7025">
        <f t="shared" ca="1" si="657"/>
        <v>40</v>
      </c>
      <c r="AF7025" t="str">
        <f t="shared" ca="1" si="658"/>
        <v>18-64</v>
      </c>
      <c r="AG7025" s="3">
        <f t="shared" si="659"/>
        <v>1.60916576</v>
      </c>
      <c r="AH7025" t="str">
        <f>_xlfn.IFNA(VLOOKUP(Sales_Transactions[[#This Row],[Order ID]],Returned_Items[#All],2,FALSE),"Not Returned")</f>
        <v>Not Returned</v>
      </c>
    </row>
    <row r="7026" spans="1:34" x14ac:dyDescent="0.25">
      <c r="A7026">
        <v>34980</v>
      </c>
      <c r="C7026" t="s">
        <v>3434</v>
      </c>
      <c r="D7026" s="2" t="str">
        <f>TEXT(MID(Sales_Transactions[[#This Row],[Order Date]],2,5),"d/m/yyy")</f>
        <v>2/8/2010</v>
      </c>
      <c r="E7026" s="2" t="str">
        <f>TEXT(MID(Sales_Transactions[[#This Row],[Order Date]],2,5),"d")</f>
        <v>2</v>
      </c>
      <c r="F7026" s="2" t="str">
        <f>TEXT(MID(Sales_Transactions[[#This Row],[Order Date]],2,5),"m")</f>
        <v>8</v>
      </c>
      <c r="G7026" s="2" t="str">
        <f>TEXT(MID(Sales_Transactions[[#This Row],[Order Date]],2,5),"yyy")</f>
        <v>2010</v>
      </c>
      <c r="H7026" s="2" t="str">
        <f>TEXT(MID(Sales_Transactions[[#This Row],[Order Date]],2,5),"yyy/m")</f>
        <v>2010/8</v>
      </c>
      <c r="I7026" t="s">
        <v>52</v>
      </c>
      <c r="J7026">
        <f t="shared" si="654"/>
        <v>1</v>
      </c>
      <c r="K7026" s="2">
        <v>12</v>
      </c>
      <c r="L7026" s="3">
        <v>562.15</v>
      </c>
      <c r="M7026" s="4">
        <v>0.01</v>
      </c>
      <c r="N7026" s="5" t="s">
        <v>23</v>
      </c>
      <c r="O7026" s="3">
        <v>148.34</v>
      </c>
      <c r="P7026" s="3">
        <v>46.89</v>
      </c>
      <c r="Q7026" s="3">
        <v>5.0999999999999996</v>
      </c>
      <c r="R7026" s="5" t="s">
        <v>2588</v>
      </c>
      <c r="S7026" s="5" t="s">
        <v>3522</v>
      </c>
      <c r="T7026" s="5" t="str">
        <f t="shared" si="655"/>
        <v>Victoria Pisteka</v>
      </c>
      <c r="U7026" t="s">
        <v>153</v>
      </c>
      <c r="V7026" s="5" t="s">
        <v>47</v>
      </c>
      <c r="W7026" s="5" t="s">
        <v>28</v>
      </c>
      <c r="X7026" s="5" t="s">
        <v>38</v>
      </c>
      <c r="Y7026" s="5" t="s">
        <v>575</v>
      </c>
      <c r="Z7026" s="5" t="s">
        <v>56</v>
      </c>
      <c r="AA7026" s="4">
        <v>0.46</v>
      </c>
      <c r="AB7026" s="1">
        <v>40394</v>
      </c>
      <c r="AC7026" s="1">
        <v>30605</v>
      </c>
      <c r="AD7026">
        <f t="shared" si="656"/>
        <v>2</v>
      </c>
      <c r="AE7026">
        <f t="shared" ca="1" si="657"/>
        <v>40</v>
      </c>
      <c r="AF7026" t="str">
        <f t="shared" ca="1" si="658"/>
        <v>18-64</v>
      </c>
      <c r="AG7026" s="3">
        <f t="shared" si="659"/>
        <v>4.3321092500000002</v>
      </c>
      <c r="AH7026" t="str">
        <f>_xlfn.IFNA(VLOOKUP(Sales_Transactions[[#This Row],[Order ID]],Returned_Items[#All],2,FALSE),"Not Returned")</f>
        <v>Not Returned</v>
      </c>
    </row>
    <row r="7027" spans="1:34" x14ac:dyDescent="0.25">
      <c r="A7027">
        <v>35361</v>
      </c>
      <c r="C7027" t="s">
        <v>935</v>
      </c>
      <c r="D7027" s="2" t="str">
        <f>TEXT(MID(Sales_Transactions[[#This Row],[Order Date]],2,5),"d/m/yyy")</f>
        <v>6/4/2009</v>
      </c>
      <c r="E7027" s="2" t="str">
        <f>TEXT(MID(Sales_Transactions[[#This Row],[Order Date]],2,5),"d")</f>
        <v>6</v>
      </c>
      <c r="F7027" s="2" t="str">
        <f>TEXT(MID(Sales_Transactions[[#This Row],[Order Date]],2,5),"m")</f>
        <v>4</v>
      </c>
      <c r="G7027" s="2" t="str">
        <f>TEXT(MID(Sales_Transactions[[#This Row],[Order Date]],2,5),"yyy")</f>
        <v>2009</v>
      </c>
      <c r="H7027" s="2" t="str">
        <f>TEXT(MID(Sales_Transactions[[#This Row],[Order Date]],2,5),"yyy/m")</f>
        <v>2009/4</v>
      </c>
      <c r="I7027" t="s">
        <v>78</v>
      </c>
      <c r="J7027">
        <f t="shared" si="654"/>
        <v>3</v>
      </c>
      <c r="K7027" s="2">
        <v>40</v>
      </c>
      <c r="L7027" s="3">
        <v>746.93</v>
      </c>
      <c r="M7027" s="4">
        <v>0.09</v>
      </c>
      <c r="N7027" s="5" t="s">
        <v>67</v>
      </c>
      <c r="O7027" s="3">
        <v>67.03</v>
      </c>
      <c r="P7027" s="3">
        <v>18.97</v>
      </c>
      <c r="Q7027" s="3">
        <v>9.0299999999999994</v>
      </c>
      <c r="R7027" s="5" t="s">
        <v>2609</v>
      </c>
      <c r="S7027" s="5" t="s">
        <v>2939</v>
      </c>
      <c r="T7027" s="5" t="str">
        <f t="shared" si="655"/>
        <v>Corey Lock</v>
      </c>
      <c r="U7027" t="s">
        <v>153</v>
      </c>
      <c r="V7027" s="5" t="s">
        <v>74</v>
      </c>
      <c r="W7027" s="5" t="s">
        <v>28</v>
      </c>
      <c r="X7027" s="5" t="s">
        <v>75</v>
      </c>
      <c r="Y7027" s="5" t="s">
        <v>173</v>
      </c>
      <c r="Z7027" s="5" t="s">
        <v>43</v>
      </c>
      <c r="AA7027" s="4">
        <v>0.37</v>
      </c>
      <c r="AB7027" s="1">
        <v>39910</v>
      </c>
      <c r="AC7027" s="1">
        <v>30269</v>
      </c>
      <c r="AD7027">
        <f t="shared" si="656"/>
        <v>1</v>
      </c>
      <c r="AE7027">
        <f t="shared" ca="1" si="657"/>
        <v>41</v>
      </c>
      <c r="AF7027" t="str">
        <f t="shared" ca="1" si="658"/>
        <v>18-64</v>
      </c>
      <c r="AG7027" s="3">
        <f t="shared" si="659"/>
        <v>0.69957317499999994</v>
      </c>
      <c r="AH7027" t="str">
        <f>_xlfn.IFNA(VLOOKUP(Sales_Transactions[[#This Row],[Order ID]],Returned_Items[#All],2,FALSE),"Not Returned")</f>
        <v>Not Returned</v>
      </c>
    </row>
    <row r="7028" spans="1:34" x14ac:dyDescent="0.25">
      <c r="A7028">
        <v>35361</v>
      </c>
      <c r="C7028" t="s">
        <v>935</v>
      </c>
      <c r="D7028" s="2" t="str">
        <f>TEXT(MID(Sales_Transactions[[#This Row],[Order Date]],2,5),"d/m/yyy")</f>
        <v>6/4/2009</v>
      </c>
      <c r="E7028" s="2" t="str">
        <f>TEXT(MID(Sales_Transactions[[#This Row],[Order Date]],2,5),"d")</f>
        <v>6</v>
      </c>
      <c r="F7028" s="2" t="str">
        <f>TEXT(MID(Sales_Transactions[[#This Row],[Order Date]],2,5),"m")</f>
        <v>4</v>
      </c>
      <c r="G7028" s="2" t="str">
        <f>TEXT(MID(Sales_Transactions[[#This Row],[Order Date]],2,5),"yyy")</f>
        <v>2009</v>
      </c>
      <c r="H7028" s="2" t="str">
        <f>TEXT(MID(Sales_Transactions[[#This Row],[Order Date]],2,5),"yyy/m")</f>
        <v>2009/4</v>
      </c>
      <c r="I7028" t="s">
        <v>78</v>
      </c>
      <c r="J7028">
        <f t="shared" si="654"/>
        <v>3</v>
      </c>
      <c r="K7028" s="2">
        <v>37</v>
      </c>
      <c r="L7028" s="3">
        <v>313.39999999999998</v>
      </c>
      <c r="M7028" s="4">
        <v>0</v>
      </c>
      <c r="N7028" s="5" t="s">
        <v>23</v>
      </c>
      <c r="O7028" s="3">
        <v>-5.05</v>
      </c>
      <c r="P7028" s="3">
        <v>8.34</v>
      </c>
      <c r="Q7028" s="3">
        <v>4.82</v>
      </c>
      <c r="R7028" s="5" t="s">
        <v>2609</v>
      </c>
      <c r="S7028" s="5" t="s">
        <v>2939</v>
      </c>
      <c r="T7028" s="5" t="str">
        <f t="shared" si="655"/>
        <v>Corey Lock</v>
      </c>
      <c r="U7028" t="s">
        <v>153</v>
      </c>
      <c r="V7028" s="5" t="s">
        <v>74</v>
      </c>
      <c r="W7028" s="5" t="s">
        <v>28</v>
      </c>
      <c r="X7028" s="5" t="s">
        <v>75</v>
      </c>
      <c r="Y7028" s="5" t="s">
        <v>1123</v>
      </c>
      <c r="Z7028" s="5" t="s">
        <v>43</v>
      </c>
      <c r="AA7028" s="4">
        <v>0.4</v>
      </c>
      <c r="AB7028" s="1">
        <v>39910</v>
      </c>
      <c r="AC7028" s="1">
        <v>24773</v>
      </c>
      <c r="AD7028">
        <f t="shared" si="656"/>
        <v>1</v>
      </c>
      <c r="AE7028">
        <f t="shared" ca="1" si="657"/>
        <v>56</v>
      </c>
      <c r="AF7028" t="str">
        <f t="shared" ca="1" si="658"/>
        <v>18-64</v>
      </c>
      <c r="AG7028" s="3">
        <f t="shared" si="659"/>
        <v>0.35567567567567571</v>
      </c>
      <c r="AH7028" t="str">
        <f>_xlfn.IFNA(VLOOKUP(Sales_Transactions[[#This Row],[Order ID]],Returned_Items[#All],2,FALSE),"Not Returned")</f>
        <v>Not Returned</v>
      </c>
    </row>
    <row r="7029" spans="1:34" x14ac:dyDescent="0.25">
      <c r="A7029">
        <v>35587</v>
      </c>
      <c r="C7029" t="s">
        <v>584</v>
      </c>
      <c r="D7029" s="2" t="str">
        <f>TEXT(MID(Sales_Transactions[[#This Row],[Order Date]],2,5),"d/m/yyy")</f>
        <v>10/11/2011</v>
      </c>
      <c r="E7029" s="2" t="str">
        <f>TEXT(MID(Sales_Transactions[[#This Row],[Order Date]],2,5),"d")</f>
        <v>10</v>
      </c>
      <c r="F7029" s="2" t="str">
        <f>TEXT(MID(Sales_Transactions[[#This Row],[Order Date]],2,5),"m")</f>
        <v>11</v>
      </c>
      <c r="G7029" s="2" t="str">
        <f>TEXT(MID(Sales_Transactions[[#This Row],[Order Date]],2,5),"yyy")</f>
        <v>2011</v>
      </c>
      <c r="H7029" s="2" t="str">
        <f>TEXT(MID(Sales_Transactions[[#This Row],[Order Date]],2,5),"yyy/m")</f>
        <v>2011/11</v>
      </c>
      <c r="I7029" t="s">
        <v>101</v>
      </c>
      <c r="J7029">
        <f t="shared" si="654"/>
        <v>1</v>
      </c>
      <c r="K7029" s="2">
        <v>43</v>
      </c>
      <c r="L7029" s="3">
        <v>208.77</v>
      </c>
      <c r="M7029" s="4">
        <v>0.03</v>
      </c>
      <c r="N7029" s="5" t="s">
        <v>23</v>
      </c>
      <c r="O7029" s="3">
        <v>-144.24</v>
      </c>
      <c r="P7029" s="3">
        <v>4.82</v>
      </c>
      <c r="Q7029" s="3">
        <v>5.72</v>
      </c>
      <c r="R7029" s="5" t="s">
        <v>35</v>
      </c>
      <c r="S7029" s="5" t="s">
        <v>3515</v>
      </c>
      <c r="T7029" s="5" t="str">
        <f t="shared" si="655"/>
        <v>Barry Pond</v>
      </c>
      <c r="U7029" t="s">
        <v>153</v>
      </c>
      <c r="V7029" s="5" t="s">
        <v>37</v>
      </c>
      <c r="W7029" s="5" t="s">
        <v>57</v>
      </c>
      <c r="X7029" s="5" t="s">
        <v>58</v>
      </c>
      <c r="Y7029" s="5" t="s">
        <v>982</v>
      </c>
      <c r="Z7029" s="5" t="s">
        <v>60</v>
      </c>
      <c r="AA7029" s="4">
        <v>0.47</v>
      </c>
      <c r="AB7029" s="1">
        <v>40858</v>
      </c>
      <c r="AC7029" s="1">
        <v>24154</v>
      </c>
      <c r="AD7029">
        <f t="shared" si="656"/>
        <v>1</v>
      </c>
      <c r="AE7029">
        <f t="shared" ca="1" si="657"/>
        <v>58</v>
      </c>
      <c r="AF7029" t="str">
        <f t="shared" ca="1" si="658"/>
        <v>18-64</v>
      </c>
      <c r="AG7029" s="3">
        <f t="shared" si="659"/>
        <v>0.24508265116279074</v>
      </c>
      <c r="AH7029" t="str">
        <f>_xlfn.IFNA(VLOOKUP(Sales_Transactions[[#This Row],[Order ID]],Returned_Items[#All],2,FALSE),"Not Returned")</f>
        <v>Not Returned</v>
      </c>
    </row>
    <row r="7030" spans="1:34" x14ac:dyDescent="0.25">
      <c r="A7030">
        <v>35780</v>
      </c>
      <c r="C7030" t="s">
        <v>766</v>
      </c>
      <c r="D7030" s="2" t="str">
        <f>TEXT(MID(Sales_Transactions[[#This Row],[Order Date]],2,5),"d/m/yyy")</f>
        <v>17/1/2011</v>
      </c>
      <c r="E7030" s="2" t="str">
        <f>TEXT(MID(Sales_Transactions[[#This Row],[Order Date]],2,5),"d")</f>
        <v>17</v>
      </c>
      <c r="F7030" s="2" t="str">
        <f>TEXT(MID(Sales_Transactions[[#This Row],[Order Date]],2,5),"m")</f>
        <v>1</v>
      </c>
      <c r="G7030" s="2" t="str">
        <f>TEXT(MID(Sales_Transactions[[#This Row],[Order Date]],2,5),"yyy")</f>
        <v>2011</v>
      </c>
      <c r="H7030" s="2" t="str">
        <f>TEXT(MID(Sales_Transactions[[#This Row],[Order Date]],2,5),"yyy/m")</f>
        <v>2011/1</v>
      </c>
      <c r="I7030" t="s">
        <v>78</v>
      </c>
      <c r="J7030">
        <f t="shared" si="654"/>
        <v>3</v>
      </c>
      <c r="K7030" s="2">
        <v>6</v>
      </c>
      <c r="L7030" s="3">
        <v>28.55</v>
      </c>
      <c r="M7030" s="4">
        <v>0.01</v>
      </c>
      <c r="N7030" s="5" t="s">
        <v>23</v>
      </c>
      <c r="O7030" s="3">
        <v>-4.5</v>
      </c>
      <c r="P7030" s="3">
        <v>4.28</v>
      </c>
      <c r="Q7030" s="3">
        <v>1.6</v>
      </c>
      <c r="R7030" s="5" t="s">
        <v>2479</v>
      </c>
      <c r="S7030" s="5" t="s">
        <v>3542</v>
      </c>
      <c r="T7030" s="5" t="str">
        <f t="shared" si="655"/>
        <v>Chris McAfee</v>
      </c>
      <c r="U7030" t="s">
        <v>153</v>
      </c>
      <c r="V7030" s="5" t="s">
        <v>37</v>
      </c>
      <c r="W7030" s="5" t="s">
        <v>28</v>
      </c>
      <c r="X7030" s="5" t="s">
        <v>124</v>
      </c>
      <c r="Y7030" s="5" t="s">
        <v>1802</v>
      </c>
      <c r="Z7030" s="5" t="s">
        <v>84</v>
      </c>
      <c r="AA7030" s="4">
        <v>0.57999999999999996</v>
      </c>
      <c r="AB7030" s="1">
        <v>40562</v>
      </c>
      <c r="AC7030" s="1">
        <v>24154</v>
      </c>
      <c r="AD7030">
        <f t="shared" si="656"/>
        <v>2</v>
      </c>
      <c r="AE7030">
        <f t="shared" ca="1" si="657"/>
        <v>58</v>
      </c>
      <c r="AF7030" t="str">
        <f t="shared" ca="1" si="658"/>
        <v>18-64</v>
      </c>
      <c r="AG7030" s="3">
        <f t="shared" si="659"/>
        <v>0.97992866666666656</v>
      </c>
      <c r="AH7030" t="str">
        <f>_xlfn.IFNA(VLOOKUP(Sales_Transactions[[#This Row],[Order ID]],Returned_Items[#All],2,FALSE),"Not Returned")</f>
        <v>Not Returned</v>
      </c>
    </row>
    <row r="7031" spans="1:34" x14ac:dyDescent="0.25">
      <c r="A7031">
        <v>35814</v>
      </c>
      <c r="C7031" t="s">
        <v>1924</v>
      </c>
      <c r="D7031" s="2" t="str">
        <f>TEXT(MID(Sales_Transactions[[#This Row],[Order Date]],2,5),"d/m/yyy")</f>
        <v>27/3/2012</v>
      </c>
      <c r="E7031" s="2" t="str">
        <f>TEXT(MID(Sales_Transactions[[#This Row],[Order Date]],2,5),"d")</f>
        <v>27</v>
      </c>
      <c r="F7031" s="2" t="str">
        <f>TEXT(MID(Sales_Transactions[[#This Row],[Order Date]],2,5),"m")</f>
        <v>3</v>
      </c>
      <c r="G7031" s="2" t="str">
        <f>TEXT(MID(Sales_Transactions[[#This Row],[Order Date]],2,5),"yyy")</f>
        <v>2012</v>
      </c>
      <c r="H7031" s="2" t="str">
        <f>TEXT(MID(Sales_Transactions[[#This Row],[Order Date]],2,5),"yyy/m")</f>
        <v>2012/3</v>
      </c>
      <c r="I7031" t="s">
        <v>33</v>
      </c>
      <c r="J7031">
        <f t="shared" si="654"/>
        <v>4</v>
      </c>
      <c r="K7031" s="2">
        <v>11</v>
      </c>
      <c r="L7031" s="3">
        <v>324.52</v>
      </c>
      <c r="M7031" s="4">
        <v>0.08</v>
      </c>
      <c r="N7031" s="5" t="s">
        <v>23</v>
      </c>
      <c r="O7031" s="3">
        <v>154.02000000000001</v>
      </c>
      <c r="P7031" s="3">
        <v>29.18</v>
      </c>
      <c r="Q7031" s="3">
        <v>8.5500000000000007</v>
      </c>
      <c r="R7031" s="5" t="s">
        <v>2703</v>
      </c>
      <c r="S7031" s="5" t="s">
        <v>2274</v>
      </c>
      <c r="T7031" s="5" t="str">
        <f t="shared" si="655"/>
        <v>Karen Carlisle</v>
      </c>
      <c r="U7031" t="s">
        <v>153</v>
      </c>
      <c r="V7031" s="5" t="s">
        <v>74</v>
      </c>
      <c r="W7031" s="5" t="s">
        <v>57</v>
      </c>
      <c r="X7031" s="5" t="s">
        <v>58</v>
      </c>
      <c r="Y7031" s="5" t="s">
        <v>1028</v>
      </c>
      <c r="Z7031" s="5" t="s">
        <v>43</v>
      </c>
      <c r="AA7031" s="4">
        <v>0.42</v>
      </c>
      <c r="AB7031" s="1">
        <v>40996</v>
      </c>
      <c r="AC7031" s="1">
        <v>29938</v>
      </c>
      <c r="AD7031">
        <f t="shared" si="656"/>
        <v>1</v>
      </c>
      <c r="AE7031">
        <f t="shared" ca="1" si="657"/>
        <v>42</v>
      </c>
      <c r="AF7031" t="str">
        <f t="shared" ca="1" si="658"/>
        <v>18-64</v>
      </c>
      <c r="AG7031" s="3">
        <f t="shared" si="659"/>
        <v>3.4278778181818179</v>
      </c>
      <c r="AH7031" t="str">
        <f>_xlfn.IFNA(VLOOKUP(Sales_Transactions[[#This Row],[Order ID]],Returned_Items[#All],2,FALSE),"Not Returned")</f>
        <v>Not Returned</v>
      </c>
    </row>
    <row r="7032" spans="1:34" x14ac:dyDescent="0.25">
      <c r="A7032">
        <v>35938</v>
      </c>
      <c r="C7032" t="s">
        <v>3543</v>
      </c>
      <c r="D7032" s="2" t="str">
        <f>TEXT(MID(Sales_Transactions[[#This Row],[Order Date]],2,5),"d/m/yyy")</f>
        <v>17/11/2012</v>
      </c>
      <c r="E7032" s="2" t="str">
        <f>TEXT(MID(Sales_Transactions[[#This Row],[Order Date]],2,5),"d")</f>
        <v>17</v>
      </c>
      <c r="F7032" s="2" t="str">
        <f>TEXT(MID(Sales_Transactions[[#This Row],[Order Date]],2,5),"m")</f>
        <v>11</v>
      </c>
      <c r="G7032" s="2" t="str">
        <f>TEXT(MID(Sales_Transactions[[#This Row],[Order Date]],2,5),"yyy")</f>
        <v>2012</v>
      </c>
      <c r="H7032" s="2" t="str">
        <f>TEXT(MID(Sales_Transactions[[#This Row],[Order Date]],2,5),"yyy/m")</f>
        <v>2012/11</v>
      </c>
      <c r="I7032" t="s">
        <v>52</v>
      </c>
      <c r="J7032">
        <f t="shared" si="654"/>
        <v>1</v>
      </c>
      <c r="K7032" s="2">
        <v>6</v>
      </c>
      <c r="L7032" s="3">
        <v>1770.7</v>
      </c>
      <c r="M7032" s="4">
        <v>0.05</v>
      </c>
      <c r="N7032" s="5" t="s">
        <v>34</v>
      </c>
      <c r="O7032" s="3">
        <v>-448.25</v>
      </c>
      <c r="P7032" s="3">
        <v>280.98</v>
      </c>
      <c r="Q7032" s="3">
        <v>57</v>
      </c>
      <c r="R7032" s="5" t="s">
        <v>1866</v>
      </c>
      <c r="S7032" s="5" t="s">
        <v>2944</v>
      </c>
      <c r="T7032" s="5" t="str">
        <f t="shared" si="655"/>
        <v>Bart Folk</v>
      </c>
      <c r="U7032" t="s">
        <v>153</v>
      </c>
      <c r="V7032" s="5" t="s">
        <v>47</v>
      </c>
      <c r="W7032" s="5" t="s">
        <v>57</v>
      </c>
      <c r="X7032" s="5" t="s">
        <v>154</v>
      </c>
      <c r="Y7032" s="5" t="s">
        <v>1188</v>
      </c>
      <c r="Z7032" s="5" t="s">
        <v>40</v>
      </c>
      <c r="AA7032" s="4">
        <v>0.78</v>
      </c>
      <c r="AB7032" s="1">
        <v>41232</v>
      </c>
      <c r="AC7032" s="1">
        <v>29260</v>
      </c>
      <c r="AD7032">
        <f t="shared" si="656"/>
        <v>2</v>
      </c>
      <c r="AE7032">
        <f t="shared" ca="1" si="657"/>
        <v>44</v>
      </c>
      <c r="AF7032" t="str">
        <f t="shared" ca="1" si="658"/>
        <v>18-64</v>
      </c>
      <c r="AG7032" s="3">
        <f t="shared" si="659"/>
        <v>56.306585000000005</v>
      </c>
      <c r="AH7032" t="str">
        <f>_xlfn.IFNA(VLOOKUP(Sales_Transactions[[#This Row],[Order ID]],Returned_Items[#All],2,FALSE),"Not Returned")</f>
        <v>Not Returned</v>
      </c>
    </row>
    <row r="7033" spans="1:34" x14ac:dyDescent="0.25">
      <c r="A7033">
        <v>35938</v>
      </c>
      <c r="C7033" t="s">
        <v>3543</v>
      </c>
      <c r="D7033" s="2" t="str">
        <f>TEXT(MID(Sales_Transactions[[#This Row],[Order Date]],2,5),"d/m/yyy")</f>
        <v>17/11/2012</v>
      </c>
      <c r="E7033" s="2" t="str">
        <f>TEXT(MID(Sales_Transactions[[#This Row],[Order Date]],2,5),"d")</f>
        <v>17</v>
      </c>
      <c r="F7033" s="2" t="str">
        <f>TEXT(MID(Sales_Transactions[[#This Row],[Order Date]],2,5),"m")</f>
        <v>11</v>
      </c>
      <c r="G7033" s="2" t="str">
        <f>TEXT(MID(Sales_Transactions[[#This Row],[Order Date]],2,5),"yyy")</f>
        <v>2012</v>
      </c>
      <c r="H7033" s="2" t="str">
        <f>TEXT(MID(Sales_Transactions[[#This Row],[Order Date]],2,5),"yyy/m")</f>
        <v>2012/11</v>
      </c>
      <c r="I7033" t="s">
        <v>52</v>
      </c>
      <c r="J7033">
        <f t="shared" si="654"/>
        <v>1</v>
      </c>
      <c r="K7033" s="2">
        <v>48</v>
      </c>
      <c r="L7033" s="3">
        <v>628.33000000000004</v>
      </c>
      <c r="M7033" s="4">
        <v>0.09</v>
      </c>
      <c r="N7033" s="5" t="s">
        <v>23</v>
      </c>
      <c r="O7033" s="3">
        <v>-226.62</v>
      </c>
      <c r="P7033" s="3">
        <v>14.03</v>
      </c>
      <c r="Q7033" s="3">
        <v>9.3699999999999992</v>
      </c>
      <c r="R7033" s="5" t="s">
        <v>1866</v>
      </c>
      <c r="S7033" s="5" t="s">
        <v>2944</v>
      </c>
      <c r="T7033" s="5" t="str">
        <f t="shared" si="655"/>
        <v>Bart Folk</v>
      </c>
      <c r="U7033" t="s">
        <v>153</v>
      </c>
      <c r="V7033" s="5" t="s">
        <v>47</v>
      </c>
      <c r="W7033" s="5" t="s">
        <v>28</v>
      </c>
      <c r="X7033" s="5" t="s">
        <v>29</v>
      </c>
      <c r="Y7033" s="5" t="s">
        <v>1249</v>
      </c>
      <c r="Z7033" s="5" t="s">
        <v>43</v>
      </c>
      <c r="AA7033" s="4">
        <v>0.56000000000000005</v>
      </c>
      <c r="AB7033" s="1">
        <v>41231</v>
      </c>
      <c r="AC7033" s="1">
        <v>28867</v>
      </c>
      <c r="AD7033">
        <f t="shared" si="656"/>
        <v>1</v>
      </c>
      <c r="AE7033">
        <f t="shared" ca="1" si="657"/>
        <v>45</v>
      </c>
      <c r="AF7033" t="str">
        <f t="shared" ca="1" si="658"/>
        <v>18-64</v>
      </c>
      <c r="AG7033" s="3">
        <f t="shared" si="659"/>
        <v>0.48723693749999991</v>
      </c>
      <c r="AH7033" t="str">
        <f>_xlfn.IFNA(VLOOKUP(Sales_Transactions[[#This Row],[Order ID]],Returned_Items[#All],2,FALSE),"Not Returned")</f>
        <v>Not Returned</v>
      </c>
    </row>
    <row r="7034" spans="1:34" x14ac:dyDescent="0.25">
      <c r="A7034">
        <v>35968</v>
      </c>
      <c r="C7034" t="s">
        <v>514</v>
      </c>
      <c r="D7034" s="2" t="str">
        <f>TEXT(MID(Sales_Transactions[[#This Row],[Order Date]],2,5),"d/m/yyy")</f>
        <v>3/3/2012</v>
      </c>
      <c r="E7034" s="2" t="str">
        <f>TEXT(MID(Sales_Transactions[[#This Row],[Order Date]],2,5),"d")</f>
        <v>3</v>
      </c>
      <c r="F7034" s="2" t="str">
        <f>TEXT(MID(Sales_Transactions[[#This Row],[Order Date]],2,5),"m")</f>
        <v>3</v>
      </c>
      <c r="G7034" s="2" t="str">
        <f>TEXT(MID(Sales_Transactions[[#This Row],[Order Date]],2,5),"yyy")</f>
        <v>2012</v>
      </c>
      <c r="H7034" s="2" t="str">
        <f>TEXT(MID(Sales_Transactions[[#This Row],[Order Date]],2,5),"yyy/m")</f>
        <v>2012/3</v>
      </c>
      <c r="I7034" t="s">
        <v>52</v>
      </c>
      <c r="J7034">
        <f t="shared" si="654"/>
        <v>1</v>
      </c>
      <c r="K7034" s="2">
        <v>21</v>
      </c>
      <c r="L7034" s="3">
        <v>141.19999999999999</v>
      </c>
      <c r="M7034" s="4">
        <v>0.05</v>
      </c>
      <c r="N7034" s="5" t="s">
        <v>23</v>
      </c>
      <c r="O7034" s="3">
        <v>-74.44</v>
      </c>
      <c r="P7034" s="3">
        <v>6.23</v>
      </c>
      <c r="Q7034" s="3">
        <v>6.97</v>
      </c>
      <c r="R7034" s="5" t="s">
        <v>35</v>
      </c>
      <c r="S7034" s="5" t="s">
        <v>220</v>
      </c>
      <c r="T7034" s="5" t="str">
        <f t="shared" si="655"/>
        <v>Barry Weirich</v>
      </c>
      <c r="U7034" t="s">
        <v>153</v>
      </c>
      <c r="V7034" s="5" t="s">
        <v>47</v>
      </c>
      <c r="W7034" s="5" t="s">
        <v>28</v>
      </c>
      <c r="X7034" s="5" t="s">
        <v>41</v>
      </c>
      <c r="Y7034" s="5" t="s">
        <v>1732</v>
      </c>
      <c r="Z7034" s="5" t="s">
        <v>43</v>
      </c>
      <c r="AA7034" s="4">
        <v>0.36</v>
      </c>
      <c r="AB7034" s="1">
        <v>40973</v>
      </c>
      <c r="AC7034" s="1">
        <v>29377</v>
      </c>
      <c r="AD7034">
        <f t="shared" si="656"/>
        <v>2</v>
      </c>
      <c r="AE7034">
        <f t="shared" ca="1" si="657"/>
        <v>44</v>
      </c>
      <c r="AF7034" t="str">
        <f t="shared" ca="1" si="658"/>
        <v>18-64</v>
      </c>
      <c r="AG7034" s="3">
        <f t="shared" si="659"/>
        <v>0.62842309523809525</v>
      </c>
      <c r="AH7034" t="str">
        <f>_xlfn.IFNA(VLOOKUP(Sales_Transactions[[#This Row],[Order ID]],Returned_Items[#All],2,FALSE),"Not Returned")</f>
        <v>Not Returned</v>
      </c>
    </row>
    <row r="7035" spans="1:34" x14ac:dyDescent="0.25">
      <c r="A7035">
        <v>36033</v>
      </c>
      <c r="C7035" t="s">
        <v>1034</v>
      </c>
      <c r="D7035" s="2" t="str">
        <f>TEXT(MID(Sales_Transactions[[#This Row],[Order Date]],2,5),"d/m/yyy")</f>
        <v>19/12/2009</v>
      </c>
      <c r="E7035" s="2" t="str">
        <f>TEXT(MID(Sales_Transactions[[#This Row],[Order Date]],2,5),"d")</f>
        <v>19</v>
      </c>
      <c r="F7035" s="2" t="str">
        <f>TEXT(MID(Sales_Transactions[[#This Row],[Order Date]],2,5),"m")</f>
        <v>12</v>
      </c>
      <c r="G7035" s="2" t="str">
        <f>TEXT(MID(Sales_Transactions[[#This Row],[Order Date]],2,5),"yyy")</f>
        <v>2009</v>
      </c>
      <c r="H7035" s="2" t="str">
        <f>TEXT(MID(Sales_Transactions[[#This Row],[Order Date]],2,5),"yyy/m")</f>
        <v>2009/12</v>
      </c>
      <c r="I7035" t="s">
        <v>52</v>
      </c>
      <c r="J7035">
        <f t="shared" si="654"/>
        <v>1</v>
      </c>
      <c r="K7035" s="2">
        <v>15</v>
      </c>
      <c r="L7035" s="3">
        <v>83.02</v>
      </c>
      <c r="M7035" s="4">
        <v>0.06</v>
      </c>
      <c r="N7035" s="5" t="s">
        <v>67</v>
      </c>
      <c r="O7035" s="3">
        <v>-54.01</v>
      </c>
      <c r="P7035" s="3">
        <v>4.9800000000000004</v>
      </c>
      <c r="Q7035" s="3">
        <v>4.62</v>
      </c>
      <c r="R7035" s="5" t="s">
        <v>1775</v>
      </c>
      <c r="S7035" s="5" t="s">
        <v>1419</v>
      </c>
      <c r="T7035" s="5" t="str">
        <f t="shared" si="655"/>
        <v>Michael Stewart</v>
      </c>
      <c r="U7035" t="s">
        <v>153</v>
      </c>
      <c r="V7035" s="5" t="s">
        <v>27</v>
      </c>
      <c r="W7035" s="5" t="s">
        <v>48</v>
      </c>
      <c r="X7035" s="5" t="s">
        <v>87</v>
      </c>
      <c r="Y7035" s="5" t="s">
        <v>658</v>
      </c>
      <c r="Z7035" s="5" t="s">
        <v>60</v>
      </c>
      <c r="AA7035" s="4">
        <v>0.64</v>
      </c>
      <c r="AB7035" s="1">
        <v>40166</v>
      </c>
      <c r="AC7035" s="1">
        <v>29361</v>
      </c>
      <c r="AD7035">
        <f t="shared" si="656"/>
        <v>0</v>
      </c>
      <c r="AE7035">
        <f t="shared" ca="1" si="657"/>
        <v>44</v>
      </c>
      <c r="AF7035" t="str">
        <f t="shared" ca="1" si="658"/>
        <v>18-64</v>
      </c>
      <c r="AG7035" s="3">
        <f t="shared" si="659"/>
        <v>0.63980079999999995</v>
      </c>
      <c r="AH7035" t="str">
        <f>_xlfn.IFNA(VLOOKUP(Sales_Transactions[[#This Row],[Order ID]],Returned_Items[#All],2,FALSE),"Not Returned")</f>
        <v>Not Returned</v>
      </c>
    </row>
    <row r="7036" spans="1:34" x14ac:dyDescent="0.25">
      <c r="A7036">
        <v>36067</v>
      </c>
      <c r="C7036" t="s">
        <v>1859</v>
      </c>
      <c r="D7036" s="2" t="str">
        <f>TEXT(MID(Sales_Transactions[[#This Row],[Order Date]],2,5),"d/m/yyy")</f>
        <v>4/7/2009</v>
      </c>
      <c r="E7036" s="2" t="str">
        <f>TEXT(MID(Sales_Transactions[[#This Row],[Order Date]],2,5),"d")</f>
        <v>4</v>
      </c>
      <c r="F7036" s="2" t="str">
        <f>TEXT(MID(Sales_Transactions[[#This Row],[Order Date]],2,5),"m")</f>
        <v>7</v>
      </c>
      <c r="G7036" s="2" t="str">
        <f>TEXT(MID(Sales_Transactions[[#This Row],[Order Date]],2,5),"yyy")</f>
        <v>2009</v>
      </c>
      <c r="H7036" s="2" t="str">
        <f>TEXT(MID(Sales_Transactions[[#This Row],[Order Date]],2,5),"yyy/m")</f>
        <v>2009/7</v>
      </c>
      <c r="I7036" t="s">
        <v>33</v>
      </c>
      <c r="J7036">
        <f t="shared" si="654"/>
        <v>4</v>
      </c>
      <c r="K7036" s="2">
        <v>37</v>
      </c>
      <c r="L7036" s="3">
        <v>6176.29</v>
      </c>
      <c r="M7036" s="4">
        <v>0.04</v>
      </c>
      <c r="N7036" s="5" t="s">
        <v>67</v>
      </c>
      <c r="O7036" s="3">
        <v>1499.94</v>
      </c>
      <c r="P7036" s="3">
        <v>165.2</v>
      </c>
      <c r="Q7036" s="3">
        <v>19.989999999999998</v>
      </c>
      <c r="R7036" s="5" t="s">
        <v>2313</v>
      </c>
      <c r="S7036" s="5" t="s">
        <v>2747</v>
      </c>
      <c r="T7036" s="5" t="str">
        <f t="shared" si="655"/>
        <v>Dave Poirier</v>
      </c>
      <c r="U7036" t="s">
        <v>153</v>
      </c>
      <c r="V7036" s="5" t="s">
        <v>27</v>
      </c>
      <c r="W7036" s="5" t="s">
        <v>28</v>
      </c>
      <c r="X7036" s="5" t="s">
        <v>29</v>
      </c>
      <c r="Y7036" s="5" t="s">
        <v>3153</v>
      </c>
      <c r="Z7036" s="5" t="s">
        <v>43</v>
      </c>
      <c r="AA7036" s="4">
        <v>0.59</v>
      </c>
      <c r="AB7036" s="1">
        <v>40000</v>
      </c>
      <c r="AC7036" s="1">
        <v>5927</v>
      </c>
      <c r="AD7036">
        <f t="shared" si="656"/>
        <v>2</v>
      </c>
      <c r="AE7036">
        <f t="shared" ca="1" si="657"/>
        <v>108</v>
      </c>
      <c r="AF7036" t="str">
        <f t="shared" ca="1" si="658"/>
        <v>Over 65</v>
      </c>
      <c r="AG7036" s="3">
        <f t="shared" si="659"/>
        <v>5.0033491891891888</v>
      </c>
      <c r="AH7036" t="str">
        <f>_xlfn.IFNA(VLOOKUP(Sales_Transactions[[#This Row],[Order ID]],Returned_Items[#All],2,FALSE),"Not Returned")</f>
        <v>Returned</v>
      </c>
    </row>
    <row r="7037" spans="1:34" x14ac:dyDescent="0.25">
      <c r="A7037">
        <v>36131</v>
      </c>
      <c r="C7037" t="s">
        <v>3273</v>
      </c>
      <c r="D7037" s="2" t="str">
        <f>TEXT(MID(Sales_Transactions[[#This Row],[Order Date]],2,5),"d/m/yyy")</f>
        <v>17/5/2009</v>
      </c>
      <c r="E7037" s="2" t="str">
        <f>TEXT(MID(Sales_Transactions[[#This Row],[Order Date]],2,5),"d")</f>
        <v>17</v>
      </c>
      <c r="F7037" s="2" t="str">
        <f>TEXT(MID(Sales_Transactions[[#This Row],[Order Date]],2,5),"m")</f>
        <v>5</v>
      </c>
      <c r="G7037" s="2" t="str">
        <f>TEXT(MID(Sales_Transactions[[#This Row],[Order Date]],2,5),"yyy")</f>
        <v>2009</v>
      </c>
      <c r="H7037" s="2" t="str">
        <f>TEXT(MID(Sales_Transactions[[#This Row],[Order Date]],2,5),"yyy/m")</f>
        <v>2009/5</v>
      </c>
      <c r="I7037" t="s">
        <v>33</v>
      </c>
      <c r="J7037">
        <f t="shared" si="654"/>
        <v>4</v>
      </c>
      <c r="K7037" s="2">
        <v>26</v>
      </c>
      <c r="L7037" s="3">
        <v>493.43</v>
      </c>
      <c r="M7037" s="4">
        <v>7.0000000000000007E-2</v>
      </c>
      <c r="N7037" s="5" t="s">
        <v>23</v>
      </c>
      <c r="O7037" s="3">
        <v>120.18</v>
      </c>
      <c r="P7037" s="3">
        <v>19.84</v>
      </c>
      <c r="Q7037" s="3">
        <v>4.0999999999999996</v>
      </c>
      <c r="R7037" s="5" t="s">
        <v>3403</v>
      </c>
      <c r="S7037" s="5" t="s">
        <v>3404</v>
      </c>
      <c r="T7037" s="5" t="str">
        <f t="shared" si="655"/>
        <v>Aleksandra Gannaway</v>
      </c>
      <c r="U7037" t="s">
        <v>153</v>
      </c>
      <c r="V7037" s="5" t="s">
        <v>74</v>
      </c>
      <c r="W7037" s="5" t="s">
        <v>28</v>
      </c>
      <c r="X7037" s="5" t="s">
        <v>124</v>
      </c>
      <c r="Y7037" s="5" t="s">
        <v>296</v>
      </c>
      <c r="Z7037" s="5" t="s">
        <v>84</v>
      </c>
      <c r="AA7037" s="4">
        <v>0.44</v>
      </c>
      <c r="AB7037" s="1">
        <v>39951</v>
      </c>
      <c r="AC7037" s="1">
        <v>28743</v>
      </c>
      <c r="AD7037">
        <f t="shared" si="656"/>
        <v>1</v>
      </c>
      <c r="AE7037">
        <f t="shared" ca="1" si="657"/>
        <v>45</v>
      </c>
      <c r="AF7037" t="str">
        <f t="shared" ca="1" si="658"/>
        <v>18-64</v>
      </c>
      <c r="AG7037" s="3">
        <f t="shared" si="659"/>
        <v>0.92023507692307682</v>
      </c>
      <c r="AH7037" t="str">
        <f>_xlfn.IFNA(VLOOKUP(Sales_Transactions[[#This Row],[Order ID]],Returned_Items[#All],2,FALSE),"Not Returned")</f>
        <v>Not Returned</v>
      </c>
    </row>
    <row r="7038" spans="1:34" x14ac:dyDescent="0.25">
      <c r="A7038">
        <v>36160</v>
      </c>
      <c r="C7038" t="s">
        <v>1621</v>
      </c>
      <c r="D7038" s="2" t="str">
        <f>TEXT(MID(Sales_Transactions[[#This Row],[Order Date]],2,5),"d/m/yyy")</f>
        <v>22/11/2012</v>
      </c>
      <c r="E7038" s="2" t="str">
        <f>TEXT(MID(Sales_Transactions[[#This Row],[Order Date]],2,5),"d")</f>
        <v>22</v>
      </c>
      <c r="F7038" s="2" t="str">
        <f>TEXT(MID(Sales_Transactions[[#This Row],[Order Date]],2,5),"m")</f>
        <v>11</v>
      </c>
      <c r="G7038" s="2" t="str">
        <f>TEXT(MID(Sales_Transactions[[#This Row],[Order Date]],2,5),"yyy")</f>
        <v>2012</v>
      </c>
      <c r="H7038" s="2" t="str">
        <f>TEXT(MID(Sales_Transactions[[#This Row],[Order Date]],2,5),"yyy/m")</f>
        <v>2012/11</v>
      </c>
      <c r="I7038" t="s">
        <v>22</v>
      </c>
      <c r="J7038">
        <f t="shared" si="654"/>
        <v>2</v>
      </c>
      <c r="K7038" s="2">
        <v>12</v>
      </c>
      <c r="L7038" s="3">
        <v>2218.8910000000001</v>
      </c>
      <c r="M7038" s="4">
        <v>0</v>
      </c>
      <c r="N7038" s="5" t="s">
        <v>67</v>
      </c>
      <c r="O7038" s="3">
        <v>79.540000000000006</v>
      </c>
      <c r="P7038" s="3">
        <v>205.99</v>
      </c>
      <c r="Q7038" s="3">
        <v>8.99</v>
      </c>
      <c r="R7038" s="5" t="s">
        <v>267</v>
      </c>
      <c r="S7038" s="5" t="s">
        <v>3508</v>
      </c>
      <c r="T7038" s="5" t="str">
        <f t="shared" si="655"/>
        <v>Bryan Spruell</v>
      </c>
      <c r="U7038" t="s">
        <v>153</v>
      </c>
      <c r="V7038" s="5" t="s">
        <v>74</v>
      </c>
      <c r="W7038" s="5" t="s">
        <v>48</v>
      </c>
      <c r="X7038" s="5" t="s">
        <v>49</v>
      </c>
      <c r="Y7038" s="5" t="s">
        <v>2589</v>
      </c>
      <c r="Z7038" s="5" t="s">
        <v>43</v>
      </c>
      <c r="AA7038" s="4">
        <v>0.56000000000000005</v>
      </c>
      <c r="AB7038" s="1">
        <v>41242</v>
      </c>
      <c r="AC7038" s="1">
        <v>28512</v>
      </c>
      <c r="AD7038">
        <f t="shared" si="656"/>
        <v>7</v>
      </c>
      <c r="AE7038">
        <f t="shared" ca="1" si="657"/>
        <v>46</v>
      </c>
      <c r="AF7038" t="str">
        <f t="shared" ca="1" si="658"/>
        <v>18-64</v>
      </c>
      <c r="AG7038" s="3">
        <f t="shared" si="659"/>
        <v>17.915000000000003</v>
      </c>
      <c r="AH7038" t="str">
        <f>_xlfn.IFNA(VLOOKUP(Sales_Transactions[[#This Row],[Order ID]],Returned_Items[#All],2,FALSE),"Not Returned")</f>
        <v>Returned</v>
      </c>
    </row>
    <row r="7039" spans="1:34" x14ac:dyDescent="0.25">
      <c r="A7039">
        <v>36196</v>
      </c>
      <c r="C7039" t="s">
        <v>2659</v>
      </c>
      <c r="D7039" s="2" t="str">
        <f>TEXT(MID(Sales_Transactions[[#This Row],[Order Date]],2,5),"d/m/yyy")</f>
        <v>6/8/2011</v>
      </c>
      <c r="E7039" s="2" t="str">
        <f>TEXT(MID(Sales_Transactions[[#This Row],[Order Date]],2,5),"d")</f>
        <v>6</v>
      </c>
      <c r="F7039" s="2" t="str">
        <f>TEXT(MID(Sales_Transactions[[#This Row],[Order Date]],2,5),"m")</f>
        <v>8</v>
      </c>
      <c r="G7039" s="2" t="str">
        <f>TEXT(MID(Sales_Transactions[[#This Row],[Order Date]],2,5),"yyy")</f>
        <v>2011</v>
      </c>
      <c r="H7039" s="2" t="str">
        <f>TEXT(MID(Sales_Transactions[[#This Row],[Order Date]],2,5),"yyy/m")</f>
        <v>2011/8</v>
      </c>
      <c r="I7039" t="s">
        <v>52</v>
      </c>
      <c r="J7039">
        <f t="shared" si="654"/>
        <v>1</v>
      </c>
      <c r="K7039" s="2">
        <v>7</v>
      </c>
      <c r="L7039" s="3">
        <v>39.01</v>
      </c>
      <c r="M7039" s="4">
        <v>7.0000000000000007E-2</v>
      </c>
      <c r="N7039" s="5" t="s">
        <v>23</v>
      </c>
      <c r="O7039" s="3">
        <v>-38.44</v>
      </c>
      <c r="P7039" s="3">
        <v>4.9800000000000004</v>
      </c>
      <c r="Q7039" s="3">
        <v>4.32</v>
      </c>
      <c r="R7039" s="5" t="s">
        <v>2660</v>
      </c>
      <c r="S7039" s="5" t="s">
        <v>2661</v>
      </c>
      <c r="T7039" s="5" t="str">
        <f t="shared" si="655"/>
        <v>Christy Brittain</v>
      </c>
      <c r="U7039" t="s">
        <v>153</v>
      </c>
      <c r="V7039" s="5" t="s">
        <v>37</v>
      </c>
      <c r="W7039" s="5" t="s">
        <v>48</v>
      </c>
      <c r="X7039" s="5" t="s">
        <v>87</v>
      </c>
      <c r="Y7039" s="5" t="s">
        <v>1888</v>
      </c>
      <c r="Z7039" s="5" t="s">
        <v>60</v>
      </c>
      <c r="AA7039" s="4">
        <v>0.64</v>
      </c>
      <c r="AB7039" s="1">
        <v>40763</v>
      </c>
      <c r="AC7039" s="1">
        <v>28601</v>
      </c>
      <c r="AD7039">
        <f t="shared" si="656"/>
        <v>2</v>
      </c>
      <c r="AE7039">
        <f t="shared" ca="1" si="657"/>
        <v>46</v>
      </c>
      <c r="AF7039" t="str">
        <f t="shared" ca="1" si="658"/>
        <v>18-64</v>
      </c>
      <c r="AG7039" s="3">
        <f t="shared" si="659"/>
        <v>1.3280734285714288</v>
      </c>
      <c r="AH7039" t="str">
        <f>_xlfn.IFNA(VLOOKUP(Sales_Transactions[[#This Row],[Order ID]],Returned_Items[#All],2,FALSE),"Not Returned")</f>
        <v>Not Returned</v>
      </c>
    </row>
    <row r="7040" spans="1:34" x14ac:dyDescent="0.25">
      <c r="A7040">
        <v>36356</v>
      </c>
      <c r="C7040" t="s">
        <v>2908</v>
      </c>
      <c r="D7040" s="2" t="str">
        <f>TEXT(MID(Sales_Transactions[[#This Row],[Order Date]],2,5),"d/m/yyy")</f>
        <v>25/12/2011</v>
      </c>
      <c r="E7040" s="2" t="str">
        <f>TEXT(MID(Sales_Transactions[[#This Row],[Order Date]],2,5),"d")</f>
        <v>25</v>
      </c>
      <c r="F7040" s="2" t="str">
        <f>TEXT(MID(Sales_Transactions[[#This Row],[Order Date]],2,5),"m")</f>
        <v>12</v>
      </c>
      <c r="G7040" s="2" t="str">
        <f>TEXT(MID(Sales_Transactions[[#This Row],[Order Date]],2,5),"yyy")</f>
        <v>2011</v>
      </c>
      <c r="H7040" s="2" t="str">
        <f>TEXT(MID(Sales_Transactions[[#This Row],[Order Date]],2,5),"yyy/m")</f>
        <v>2011/12</v>
      </c>
      <c r="I7040" t="s">
        <v>78</v>
      </c>
      <c r="J7040">
        <f t="shared" si="654"/>
        <v>3</v>
      </c>
      <c r="K7040" s="2">
        <v>45</v>
      </c>
      <c r="L7040" s="3">
        <v>4768.59</v>
      </c>
      <c r="M7040" s="4">
        <v>0.01</v>
      </c>
      <c r="N7040" s="5" t="s">
        <v>34</v>
      </c>
      <c r="O7040" s="3">
        <v>-593.79999999999995</v>
      </c>
      <c r="P7040" s="3">
        <v>100.98</v>
      </c>
      <c r="Q7040" s="3">
        <v>45</v>
      </c>
      <c r="R7040" s="5" t="s">
        <v>2660</v>
      </c>
      <c r="S7040" s="5" t="s">
        <v>2661</v>
      </c>
      <c r="T7040" s="5" t="str">
        <f t="shared" si="655"/>
        <v>Christy Brittain</v>
      </c>
      <c r="U7040" t="s">
        <v>153</v>
      </c>
      <c r="V7040" s="5" t="s">
        <v>37</v>
      </c>
      <c r="W7040" s="5" t="s">
        <v>57</v>
      </c>
      <c r="X7040" s="5" t="s">
        <v>154</v>
      </c>
      <c r="Y7040" s="5" t="s">
        <v>2603</v>
      </c>
      <c r="Z7040" s="5" t="s">
        <v>40</v>
      </c>
      <c r="AA7040" s="4">
        <v>0.69</v>
      </c>
      <c r="AB7040" s="1">
        <v>40904</v>
      </c>
      <c r="AC7040" s="1">
        <v>28993</v>
      </c>
      <c r="AD7040">
        <f t="shared" si="656"/>
        <v>2</v>
      </c>
      <c r="AE7040">
        <f t="shared" ca="1" si="657"/>
        <v>45</v>
      </c>
      <c r="AF7040" t="str">
        <f t="shared" ca="1" si="658"/>
        <v>18-64</v>
      </c>
      <c r="AG7040" s="3">
        <f t="shared" si="659"/>
        <v>3.2437755999999998</v>
      </c>
      <c r="AH7040" t="str">
        <f>_xlfn.IFNA(VLOOKUP(Sales_Transactions[[#This Row],[Order ID]],Returned_Items[#All],2,FALSE),"Not Returned")</f>
        <v>Not Returned</v>
      </c>
    </row>
    <row r="7041" spans="1:34" x14ac:dyDescent="0.25">
      <c r="A7041">
        <v>36356</v>
      </c>
      <c r="C7041" t="s">
        <v>2908</v>
      </c>
      <c r="D7041" s="2" t="str">
        <f>TEXT(MID(Sales_Transactions[[#This Row],[Order Date]],2,5),"d/m/yyy")</f>
        <v>25/12/2011</v>
      </c>
      <c r="E7041" s="2" t="str">
        <f>TEXT(MID(Sales_Transactions[[#This Row],[Order Date]],2,5),"d")</f>
        <v>25</v>
      </c>
      <c r="F7041" s="2" t="str">
        <f>TEXT(MID(Sales_Transactions[[#This Row],[Order Date]],2,5),"m")</f>
        <v>12</v>
      </c>
      <c r="G7041" s="2" t="str">
        <f>TEXT(MID(Sales_Transactions[[#This Row],[Order Date]],2,5),"yyy")</f>
        <v>2011</v>
      </c>
      <c r="H7041" s="2" t="str">
        <f>TEXT(MID(Sales_Transactions[[#This Row],[Order Date]],2,5),"yyy/m")</f>
        <v>2011/12</v>
      </c>
      <c r="I7041" t="s">
        <v>78</v>
      </c>
      <c r="J7041">
        <f t="shared" si="654"/>
        <v>3</v>
      </c>
      <c r="K7041" s="2">
        <v>33</v>
      </c>
      <c r="L7041" s="3">
        <v>117.77</v>
      </c>
      <c r="M7041" s="4">
        <v>0.08</v>
      </c>
      <c r="N7041" s="5" t="s">
        <v>23</v>
      </c>
      <c r="O7041" s="3">
        <v>47.98</v>
      </c>
      <c r="P7041" s="3">
        <v>3.75</v>
      </c>
      <c r="Q7041" s="3">
        <v>0.5</v>
      </c>
      <c r="R7041" s="5" t="s">
        <v>2660</v>
      </c>
      <c r="S7041" s="5" t="s">
        <v>2661</v>
      </c>
      <c r="T7041" s="5" t="str">
        <f t="shared" si="655"/>
        <v>Christy Brittain</v>
      </c>
      <c r="U7041" t="s">
        <v>153</v>
      </c>
      <c r="V7041" s="5" t="s">
        <v>37</v>
      </c>
      <c r="W7041" s="5" t="s">
        <v>28</v>
      </c>
      <c r="X7041" s="5" t="s">
        <v>115</v>
      </c>
      <c r="Y7041" s="5" t="s">
        <v>185</v>
      </c>
      <c r="Z7041" s="5" t="s">
        <v>43</v>
      </c>
      <c r="AA7041" s="4">
        <v>0.37</v>
      </c>
      <c r="AB7041" s="1">
        <v>40904</v>
      </c>
      <c r="AC7041" s="1">
        <v>29147</v>
      </c>
      <c r="AD7041">
        <f t="shared" si="656"/>
        <v>2</v>
      </c>
      <c r="AE7041">
        <f t="shared" ca="1" si="657"/>
        <v>44</v>
      </c>
      <c r="AF7041" t="str">
        <f t="shared" ca="1" si="658"/>
        <v>18-64</v>
      </c>
      <c r="AG7041" s="3">
        <f t="shared" si="659"/>
        <v>0.1286969696969697</v>
      </c>
      <c r="AH7041" t="str">
        <f>_xlfn.IFNA(VLOOKUP(Sales_Transactions[[#This Row],[Order ID]],Returned_Items[#All],2,FALSE),"Not Returned")</f>
        <v>Not Returned</v>
      </c>
    </row>
    <row r="7042" spans="1:34" x14ac:dyDescent="0.25">
      <c r="A7042">
        <v>36647</v>
      </c>
      <c r="C7042" t="s">
        <v>3144</v>
      </c>
      <c r="D7042" s="2" t="str">
        <f>TEXT(MID(Sales_Transactions[[#This Row],[Order Date]],2,5),"d/m/yyy")</f>
        <v>30/6/2009</v>
      </c>
      <c r="E7042" s="2" t="str">
        <f>TEXT(MID(Sales_Transactions[[#This Row],[Order Date]],2,5),"d")</f>
        <v>30</v>
      </c>
      <c r="F7042" s="2" t="str">
        <f>TEXT(MID(Sales_Transactions[[#This Row],[Order Date]],2,5),"m")</f>
        <v>6</v>
      </c>
      <c r="G7042" s="2" t="str">
        <f>TEXT(MID(Sales_Transactions[[#This Row],[Order Date]],2,5),"yyy")</f>
        <v>2009</v>
      </c>
      <c r="H7042" s="2" t="str">
        <f>TEXT(MID(Sales_Transactions[[#This Row],[Order Date]],2,5),"yyy/m")</f>
        <v>2009/6</v>
      </c>
      <c r="I7042" t="s">
        <v>33</v>
      </c>
      <c r="J7042">
        <f t="shared" ref="J7042:J7105" si="660">IF(I7042="Making Critical",5,IF(I7042="High",4,IF(I7042="Medium",3,IF(I7042="Low",2,1))))</f>
        <v>4</v>
      </c>
      <c r="K7042" s="2">
        <v>21</v>
      </c>
      <c r="L7042" s="3">
        <v>179.98</v>
      </c>
      <c r="M7042" s="4">
        <v>0.01</v>
      </c>
      <c r="N7042" s="5" t="s">
        <v>23</v>
      </c>
      <c r="O7042" s="3">
        <v>38.700000000000003</v>
      </c>
      <c r="P7042" s="3">
        <v>7.89</v>
      </c>
      <c r="Q7042" s="3">
        <v>2.82</v>
      </c>
      <c r="R7042" s="5" t="s">
        <v>2660</v>
      </c>
      <c r="S7042" s="5" t="s">
        <v>2661</v>
      </c>
      <c r="T7042" s="5" t="str">
        <f t="shared" ref="T7042:T7105" si="661">R7042 &amp; " " &amp; S7042</f>
        <v>Christy Brittain</v>
      </c>
      <c r="U7042" t="s">
        <v>153</v>
      </c>
      <c r="V7042" s="5" t="s">
        <v>37</v>
      </c>
      <c r="W7042" s="5" t="s">
        <v>28</v>
      </c>
      <c r="X7042" s="5" t="s">
        <v>82</v>
      </c>
      <c r="Y7042" s="5" t="s">
        <v>1363</v>
      </c>
      <c r="Z7042" s="5" t="s">
        <v>84</v>
      </c>
      <c r="AA7042" s="4">
        <v>0.4</v>
      </c>
      <c r="AB7042" s="1">
        <v>39995</v>
      </c>
      <c r="AC7042" s="1">
        <v>28436</v>
      </c>
      <c r="AD7042">
        <f t="shared" ref="AD7042:AD7105" si="662">_xlfn.DAYS(AB7042,D7042)</f>
        <v>1</v>
      </c>
      <c r="AE7042">
        <f t="shared" ref="AE7042:AE7105" ca="1" si="663">DATEDIF(AC7042,TODAY(),"Y")</f>
        <v>46</v>
      </c>
      <c r="AF7042" t="str">
        <f t="shared" ref="AF7042:AF7105" ca="1" si="664">IF(AE7042&lt;18,"Under 18",IF(AE7042&lt;65,"18-64","Over 65"))</f>
        <v>18-64</v>
      </c>
      <c r="AG7042" s="3">
        <f t="shared" ref="AG7042:AG7105" si="665" xml:space="preserve"> (P7042 - (M7042 / 100) * P7042 + Q7042) / K7042</f>
        <v>0.50996242857142859</v>
      </c>
      <c r="AH7042" t="str">
        <f>_xlfn.IFNA(VLOOKUP(Sales_Transactions[[#This Row],[Order ID]],Returned_Items[#All],2,FALSE),"Not Returned")</f>
        <v>Not Returned</v>
      </c>
    </row>
    <row r="7043" spans="1:34" x14ac:dyDescent="0.25">
      <c r="A7043">
        <v>36647</v>
      </c>
      <c r="C7043" t="s">
        <v>3144</v>
      </c>
      <c r="D7043" s="2" t="str">
        <f>TEXT(MID(Sales_Transactions[[#This Row],[Order Date]],2,5),"d/m/yyy")</f>
        <v>30/6/2009</v>
      </c>
      <c r="E7043" s="2" t="str">
        <f>TEXT(MID(Sales_Transactions[[#This Row],[Order Date]],2,5),"d")</f>
        <v>30</v>
      </c>
      <c r="F7043" s="2" t="str">
        <f>TEXT(MID(Sales_Transactions[[#This Row],[Order Date]],2,5),"m")</f>
        <v>6</v>
      </c>
      <c r="G7043" s="2" t="str">
        <f>TEXT(MID(Sales_Transactions[[#This Row],[Order Date]],2,5),"yyy")</f>
        <v>2009</v>
      </c>
      <c r="H7043" s="2" t="str">
        <f>TEXT(MID(Sales_Transactions[[#This Row],[Order Date]],2,5),"yyy/m")</f>
        <v>2009/6</v>
      </c>
      <c r="I7043" t="s">
        <v>33</v>
      </c>
      <c r="J7043">
        <f t="shared" si="660"/>
        <v>4</v>
      </c>
      <c r="K7043" s="2">
        <v>16</v>
      </c>
      <c r="L7043" s="3">
        <v>55.44</v>
      </c>
      <c r="M7043" s="4">
        <v>0.09</v>
      </c>
      <c r="N7043" s="5" t="s">
        <v>23</v>
      </c>
      <c r="O7043" s="3">
        <v>-21.91</v>
      </c>
      <c r="P7043" s="3">
        <v>3.68</v>
      </c>
      <c r="Q7043" s="3">
        <v>1.32</v>
      </c>
      <c r="R7043" s="5" t="s">
        <v>2660</v>
      </c>
      <c r="S7043" s="5" t="s">
        <v>2661</v>
      </c>
      <c r="T7043" s="5" t="str">
        <f t="shared" si="661"/>
        <v>Christy Brittain</v>
      </c>
      <c r="U7043" t="s">
        <v>153</v>
      </c>
      <c r="V7043" s="5" t="s">
        <v>37</v>
      </c>
      <c r="W7043" s="5" t="s">
        <v>28</v>
      </c>
      <c r="X7043" s="5" t="s">
        <v>221</v>
      </c>
      <c r="Y7043" s="5" t="s">
        <v>394</v>
      </c>
      <c r="Z7043" s="5" t="s">
        <v>84</v>
      </c>
      <c r="AA7043" s="4">
        <v>0.83</v>
      </c>
      <c r="AB7043" s="1">
        <v>39995</v>
      </c>
      <c r="AC7043" s="1">
        <v>28150</v>
      </c>
      <c r="AD7043">
        <f t="shared" si="662"/>
        <v>1</v>
      </c>
      <c r="AE7043">
        <f t="shared" ca="1" si="663"/>
        <v>47</v>
      </c>
      <c r="AF7043" t="str">
        <f t="shared" ca="1" si="664"/>
        <v>18-64</v>
      </c>
      <c r="AG7043" s="3">
        <f t="shared" si="665"/>
        <v>0.31229299999999999</v>
      </c>
      <c r="AH7043" t="str">
        <f>_xlfn.IFNA(VLOOKUP(Sales_Transactions[[#This Row],[Order ID]],Returned_Items[#All],2,FALSE),"Not Returned")</f>
        <v>Not Returned</v>
      </c>
    </row>
    <row r="7044" spans="1:34" x14ac:dyDescent="0.25">
      <c r="A7044">
        <v>36647</v>
      </c>
      <c r="C7044" t="s">
        <v>3144</v>
      </c>
      <c r="D7044" s="2" t="str">
        <f>TEXT(MID(Sales_Transactions[[#This Row],[Order Date]],2,5),"d/m/yyy")</f>
        <v>30/6/2009</v>
      </c>
      <c r="E7044" s="2" t="str">
        <f>TEXT(MID(Sales_Transactions[[#This Row],[Order Date]],2,5),"d")</f>
        <v>30</v>
      </c>
      <c r="F7044" s="2" t="str">
        <f>TEXT(MID(Sales_Transactions[[#This Row],[Order Date]],2,5),"m")</f>
        <v>6</v>
      </c>
      <c r="G7044" s="2" t="str">
        <f>TEXT(MID(Sales_Transactions[[#This Row],[Order Date]],2,5),"yyy")</f>
        <v>2009</v>
      </c>
      <c r="H7044" s="2" t="str">
        <f>TEXT(MID(Sales_Transactions[[#This Row],[Order Date]],2,5),"yyy/m")</f>
        <v>2009/6</v>
      </c>
      <c r="I7044" t="s">
        <v>33</v>
      </c>
      <c r="J7044">
        <f t="shared" si="660"/>
        <v>4</v>
      </c>
      <c r="K7044" s="2">
        <v>18</v>
      </c>
      <c r="L7044" s="3">
        <v>174.62</v>
      </c>
      <c r="M7044" s="4">
        <v>0.1</v>
      </c>
      <c r="N7044" s="5" t="s">
        <v>23</v>
      </c>
      <c r="O7044" s="3">
        <v>-119.77</v>
      </c>
      <c r="P7044" s="3">
        <v>9.7100000000000009</v>
      </c>
      <c r="Q7044" s="3">
        <v>9.4499999999999993</v>
      </c>
      <c r="R7044" s="5" t="s">
        <v>2660</v>
      </c>
      <c r="S7044" s="5" t="s">
        <v>2661</v>
      </c>
      <c r="T7044" s="5" t="str">
        <f t="shared" si="661"/>
        <v>Christy Brittain</v>
      </c>
      <c r="U7044" t="s">
        <v>153</v>
      </c>
      <c r="V7044" s="5" t="s">
        <v>37</v>
      </c>
      <c r="W7044" s="5" t="s">
        <v>28</v>
      </c>
      <c r="X7044" s="5" t="s">
        <v>29</v>
      </c>
      <c r="Y7044" s="5" t="s">
        <v>1615</v>
      </c>
      <c r="Z7044" s="5" t="s">
        <v>43</v>
      </c>
      <c r="AA7044" s="4">
        <v>0.6</v>
      </c>
      <c r="AB7044" s="1">
        <v>39997</v>
      </c>
      <c r="AC7044" s="1">
        <v>28203</v>
      </c>
      <c r="AD7044">
        <f t="shared" si="662"/>
        <v>3</v>
      </c>
      <c r="AE7044">
        <f t="shared" ca="1" si="663"/>
        <v>47</v>
      </c>
      <c r="AF7044" t="str">
        <f t="shared" ca="1" si="664"/>
        <v>18-64</v>
      </c>
      <c r="AG7044" s="3">
        <f t="shared" si="665"/>
        <v>1.0639049999999999</v>
      </c>
      <c r="AH7044" t="str">
        <f>_xlfn.IFNA(VLOOKUP(Sales_Transactions[[#This Row],[Order ID]],Returned_Items[#All],2,FALSE),"Not Returned")</f>
        <v>Not Returned</v>
      </c>
    </row>
    <row r="7045" spans="1:34" x14ac:dyDescent="0.25">
      <c r="A7045">
        <v>36737</v>
      </c>
      <c r="C7045" t="s">
        <v>2409</v>
      </c>
      <c r="D7045" s="2" t="str">
        <f>TEXT(MID(Sales_Transactions[[#This Row],[Order Date]],2,5),"d/m/yyy")</f>
        <v>15/3/2010</v>
      </c>
      <c r="E7045" s="2" t="str">
        <f>TEXT(MID(Sales_Transactions[[#This Row],[Order Date]],2,5),"d")</f>
        <v>15</v>
      </c>
      <c r="F7045" s="2" t="str">
        <f>TEXT(MID(Sales_Transactions[[#This Row],[Order Date]],2,5),"m")</f>
        <v>3</v>
      </c>
      <c r="G7045" s="2" t="str">
        <f>TEXT(MID(Sales_Transactions[[#This Row],[Order Date]],2,5),"yyy")</f>
        <v>2010</v>
      </c>
      <c r="H7045" s="2" t="str">
        <f>TEXT(MID(Sales_Transactions[[#This Row],[Order Date]],2,5),"yyy/m")</f>
        <v>2010/3</v>
      </c>
      <c r="I7045" t="s">
        <v>52</v>
      </c>
      <c r="J7045">
        <f t="shared" si="660"/>
        <v>1</v>
      </c>
      <c r="K7045" s="2">
        <v>10</v>
      </c>
      <c r="L7045" s="3">
        <v>999.89</v>
      </c>
      <c r="M7045" s="4">
        <v>0.02</v>
      </c>
      <c r="N7045" s="5" t="s">
        <v>23</v>
      </c>
      <c r="O7045" s="3">
        <v>-119.92</v>
      </c>
      <c r="P7045" s="3">
        <v>99.99</v>
      </c>
      <c r="Q7045" s="3">
        <v>19.989999999999998</v>
      </c>
      <c r="R7045" s="5" t="s">
        <v>890</v>
      </c>
      <c r="S7045" s="5" t="s">
        <v>2225</v>
      </c>
      <c r="T7045" s="5" t="str">
        <f t="shared" si="661"/>
        <v>Harold Dahlen</v>
      </c>
      <c r="U7045" t="s">
        <v>153</v>
      </c>
      <c r="V7045" s="5" t="s">
        <v>37</v>
      </c>
      <c r="W7045" s="5" t="s">
        <v>48</v>
      </c>
      <c r="X7045" s="5" t="s">
        <v>87</v>
      </c>
      <c r="Y7045" s="5" t="s">
        <v>545</v>
      </c>
      <c r="Z7045" s="5" t="s">
        <v>43</v>
      </c>
      <c r="AA7045" s="4">
        <v>0.52</v>
      </c>
      <c r="AB7045" s="1">
        <v>40253</v>
      </c>
      <c r="AC7045" s="1">
        <v>28162</v>
      </c>
      <c r="AD7045">
        <f t="shared" si="662"/>
        <v>1</v>
      </c>
      <c r="AE7045">
        <f t="shared" ca="1" si="663"/>
        <v>47</v>
      </c>
      <c r="AF7045" t="str">
        <f t="shared" ca="1" si="664"/>
        <v>18-64</v>
      </c>
      <c r="AG7045" s="3">
        <f t="shared" si="665"/>
        <v>11.996000199999999</v>
      </c>
      <c r="AH7045" t="str">
        <f>_xlfn.IFNA(VLOOKUP(Sales_Transactions[[#This Row],[Order ID]],Returned_Items[#All],2,FALSE),"Not Returned")</f>
        <v>Not Returned</v>
      </c>
    </row>
    <row r="7046" spans="1:34" x14ac:dyDescent="0.25">
      <c r="A7046">
        <v>36737</v>
      </c>
      <c r="C7046" t="s">
        <v>2409</v>
      </c>
      <c r="D7046" s="2" t="str">
        <f>TEXT(MID(Sales_Transactions[[#This Row],[Order Date]],2,5),"d/m/yyy")</f>
        <v>15/3/2010</v>
      </c>
      <c r="E7046" s="2" t="str">
        <f>TEXT(MID(Sales_Transactions[[#This Row],[Order Date]],2,5),"d")</f>
        <v>15</v>
      </c>
      <c r="F7046" s="2" t="str">
        <f>TEXT(MID(Sales_Transactions[[#This Row],[Order Date]],2,5),"m")</f>
        <v>3</v>
      </c>
      <c r="G7046" s="2" t="str">
        <f>TEXT(MID(Sales_Transactions[[#This Row],[Order Date]],2,5),"yyy")</f>
        <v>2010</v>
      </c>
      <c r="H7046" s="2" t="str">
        <f>TEXT(MID(Sales_Transactions[[#This Row],[Order Date]],2,5),"yyy/m")</f>
        <v>2010/3</v>
      </c>
      <c r="I7046" t="s">
        <v>52</v>
      </c>
      <c r="J7046">
        <f t="shared" si="660"/>
        <v>1</v>
      </c>
      <c r="K7046" s="2">
        <v>10</v>
      </c>
      <c r="L7046" s="3">
        <v>35.69</v>
      </c>
      <c r="M7046" s="4">
        <v>0.04</v>
      </c>
      <c r="N7046" s="5" t="s">
        <v>23</v>
      </c>
      <c r="O7046" s="3">
        <v>-31.24</v>
      </c>
      <c r="P7046" s="3">
        <v>3.28</v>
      </c>
      <c r="Q7046" s="3">
        <v>4.2</v>
      </c>
      <c r="R7046" s="5" t="s">
        <v>890</v>
      </c>
      <c r="S7046" s="5" t="s">
        <v>2225</v>
      </c>
      <c r="T7046" s="5" t="str">
        <f t="shared" si="661"/>
        <v>Harold Dahlen</v>
      </c>
      <c r="U7046" t="s">
        <v>153</v>
      </c>
      <c r="V7046" s="5" t="s">
        <v>37</v>
      </c>
      <c r="W7046" s="5" t="s">
        <v>28</v>
      </c>
      <c r="X7046" s="5" t="s">
        <v>124</v>
      </c>
      <c r="Y7046" s="5" t="s">
        <v>1906</v>
      </c>
      <c r="Z7046" s="5" t="s">
        <v>84</v>
      </c>
      <c r="AA7046" s="4">
        <v>0.56000000000000005</v>
      </c>
      <c r="AB7046" s="1">
        <v>40253</v>
      </c>
      <c r="AC7046" s="1">
        <v>28190</v>
      </c>
      <c r="AD7046">
        <f t="shared" si="662"/>
        <v>1</v>
      </c>
      <c r="AE7046">
        <f t="shared" ca="1" si="663"/>
        <v>47</v>
      </c>
      <c r="AF7046" t="str">
        <f t="shared" ca="1" si="664"/>
        <v>18-64</v>
      </c>
      <c r="AG7046" s="3">
        <f t="shared" si="665"/>
        <v>0.7478688</v>
      </c>
      <c r="AH7046" t="str">
        <f>_xlfn.IFNA(VLOOKUP(Sales_Transactions[[#This Row],[Order ID]],Returned_Items[#All],2,FALSE),"Not Returned")</f>
        <v>Not Returned</v>
      </c>
    </row>
    <row r="7047" spans="1:34" x14ac:dyDescent="0.25">
      <c r="A7047">
        <v>36832</v>
      </c>
      <c r="C7047" t="s">
        <v>2198</v>
      </c>
      <c r="D7047" s="2" t="str">
        <f>TEXT(MID(Sales_Transactions[[#This Row],[Order Date]],2,5),"d/m/yyy")</f>
        <v>1/6/2012</v>
      </c>
      <c r="E7047" s="2" t="str">
        <f>TEXT(MID(Sales_Transactions[[#This Row],[Order Date]],2,5),"d")</f>
        <v>1</v>
      </c>
      <c r="F7047" s="2" t="str">
        <f>TEXT(MID(Sales_Transactions[[#This Row],[Order Date]],2,5),"m")</f>
        <v>6</v>
      </c>
      <c r="G7047" s="2" t="str">
        <f>TEXT(MID(Sales_Transactions[[#This Row],[Order Date]],2,5),"yyy")</f>
        <v>2012</v>
      </c>
      <c r="H7047" s="2" t="str">
        <f>TEXT(MID(Sales_Transactions[[#This Row],[Order Date]],2,5),"yyy/m")</f>
        <v>2012/6</v>
      </c>
      <c r="I7047" t="s">
        <v>22</v>
      </c>
      <c r="J7047">
        <f t="shared" si="660"/>
        <v>2</v>
      </c>
      <c r="K7047" s="2">
        <v>43</v>
      </c>
      <c r="L7047" s="3">
        <v>532.89</v>
      </c>
      <c r="M7047" s="4">
        <v>0.09</v>
      </c>
      <c r="N7047" s="5" t="s">
        <v>23</v>
      </c>
      <c r="O7047" s="3">
        <v>210.53</v>
      </c>
      <c r="P7047" s="3">
        <v>12.97</v>
      </c>
      <c r="Q7047" s="3">
        <v>1.49</v>
      </c>
      <c r="R7047" s="5" t="s">
        <v>2066</v>
      </c>
      <c r="S7047" s="5" t="s">
        <v>2632</v>
      </c>
      <c r="T7047" s="5" t="str">
        <f t="shared" si="661"/>
        <v>Bobby Trafton</v>
      </c>
      <c r="U7047" t="s">
        <v>153</v>
      </c>
      <c r="V7047" s="5" t="s">
        <v>27</v>
      </c>
      <c r="W7047" s="5" t="s">
        <v>28</v>
      </c>
      <c r="X7047" s="5" t="s">
        <v>41</v>
      </c>
      <c r="Y7047" s="5" t="s">
        <v>2269</v>
      </c>
      <c r="Z7047" s="5" t="s">
        <v>43</v>
      </c>
      <c r="AA7047" s="4">
        <v>0.35</v>
      </c>
      <c r="AB7047" s="1">
        <v>41068</v>
      </c>
      <c r="AC7047" s="1">
        <v>28228</v>
      </c>
      <c r="AD7047">
        <f t="shared" si="662"/>
        <v>7</v>
      </c>
      <c r="AE7047">
        <f t="shared" ca="1" si="663"/>
        <v>47</v>
      </c>
      <c r="AF7047" t="str">
        <f t="shared" ca="1" si="664"/>
        <v>18-64</v>
      </c>
      <c r="AG7047" s="3">
        <f t="shared" si="665"/>
        <v>0.33600760465116281</v>
      </c>
      <c r="AH7047" t="str">
        <f>_xlfn.IFNA(VLOOKUP(Sales_Transactions[[#This Row],[Order ID]],Returned_Items[#All],2,FALSE),"Not Returned")</f>
        <v>Not Returned</v>
      </c>
    </row>
    <row r="7048" spans="1:34" x14ac:dyDescent="0.25">
      <c r="A7048">
        <v>36832</v>
      </c>
      <c r="C7048" t="s">
        <v>2198</v>
      </c>
      <c r="D7048" s="2" t="str">
        <f>TEXT(MID(Sales_Transactions[[#This Row],[Order Date]],2,5),"d/m/yyy")</f>
        <v>1/6/2012</v>
      </c>
      <c r="E7048" s="2" t="str">
        <f>TEXT(MID(Sales_Transactions[[#This Row],[Order Date]],2,5),"d")</f>
        <v>1</v>
      </c>
      <c r="F7048" s="2" t="str">
        <f>TEXT(MID(Sales_Transactions[[#This Row],[Order Date]],2,5),"m")</f>
        <v>6</v>
      </c>
      <c r="G7048" s="2" t="str">
        <f>TEXT(MID(Sales_Transactions[[#This Row],[Order Date]],2,5),"yyy")</f>
        <v>2012</v>
      </c>
      <c r="H7048" s="2" t="str">
        <f>TEXT(MID(Sales_Transactions[[#This Row],[Order Date]],2,5),"yyy/m")</f>
        <v>2012/6</v>
      </c>
      <c r="I7048" t="s">
        <v>22</v>
      </c>
      <c r="J7048">
        <f t="shared" si="660"/>
        <v>2</v>
      </c>
      <c r="K7048" s="2">
        <v>24</v>
      </c>
      <c r="L7048" s="3">
        <v>60.69</v>
      </c>
      <c r="M7048" s="4">
        <v>0.06</v>
      </c>
      <c r="N7048" s="5" t="s">
        <v>67</v>
      </c>
      <c r="O7048" s="3">
        <v>-25.65</v>
      </c>
      <c r="P7048" s="3">
        <v>2.12</v>
      </c>
      <c r="Q7048" s="3">
        <v>1.99</v>
      </c>
      <c r="R7048" s="5" t="s">
        <v>2066</v>
      </c>
      <c r="S7048" s="5" t="s">
        <v>2632</v>
      </c>
      <c r="T7048" s="5" t="str">
        <f t="shared" si="661"/>
        <v>Bobby Trafton</v>
      </c>
      <c r="U7048" t="s">
        <v>153</v>
      </c>
      <c r="V7048" s="5" t="s">
        <v>27</v>
      </c>
      <c r="W7048" s="5" t="s">
        <v>48</v>
      </c>
      <c r="X7048" s="5" t="s">
        <v>87</v>
      </c>
      <c r="Y7048" s="5" t="s">
        <v>2204</v>
      </c>
      <c r="Z7048" s="5" t="s">
        <v>60</v>
      </c>
      <c r="AA7048" s="4">
        <v>0.55000000000000004</v>
      </c>
      <c r="AB7048" s="1">
        <v>41066</v>
      </c>
      <c r="AC7048" s="1">
        <v>28371</v>
      </c>
      <c r="AD7048">
        <f t="shared" si="662"/>
        <v>5</v>
      </c>
      <c r="AE7048">
        <f t="shared" ca="1" si="663"/>
        <v>46</v>
      </c>
      <c r="AF7048" t="str">
        <f t="shared" ca="1" si="664"/>
        <v>18-64</v>
      </c>
      <c r="AG7048" s="3">
        <f t="shared" si="665"/>
        <v>0.17119700000000002</v>
      </c>
      <c r="AH7048" t="str">
        <f>_xlfn.IFNA(VLOOKUP(Sales_Transactions[[#This Row],[Order ID]],Returned_Items[#All],2,FALSE),"Not Returned")</f>
        <v>Not Returned</v>
      </c>
    </row>
    <row r="7049" spans="1:34" x14ac:dyDescent="0.25">
      <c r="A7049">
        <v>36836</v>
      </c>
      <c r="C7049" t="s">
        <v>71</v>
      </c>
      <c r="D7049" s="2" t="str">
        <f>TEXT(MID(Sales_Transactions[[#This Row],[Order Date]],2,5),"d/m/yyy")</f>
        <v>26/2/2010</v>
      </c>
      <c r="E7049" s="2" t="str">
        <f>TEXT(MID(Sales_Transactions[[#This Row],[Order Date]],2,5),"d")</f>
        <v>26</v>
      </c>
      <c r="F7049" s="2" t="str">
        <f>TEXT(MID(Sales_Transactions[[#This Row],[Order Date]],2,5),"m")</f>
        <v>2</v>
      </c>
      <c r="G7049" s="2" t="str">
        <f>TEXT(MID(Sales_Transactions[[#This Row],[Order Date]],2,5),"yyy")</f>
        <v>2010</v>
      </c>
      <c r="H7049" s="2" t="str">
        <f>TEXT(MID(Sales_Transactions[[#This Row],[Order Date]],2,5),"yyy/m")</f>
        <v>2010/2</v>
      </c>
      <c r="I7049" t="s">
        <v>78</v>
      </c>
      <c r="J7049">
        <f t="shared" si="660"/>
        <v>3</v>
      </c>
      <c r="K7049" s="2">
        <v>43</v>
      </c>
      <c r="L7049" s="3">
        <v>16116.33</v>
      </c>
      <c r="M7049" s="4">
        <v>0.08</v>
      </c>
      <c r="N7049" s="5" t="s">
        <v>23</v>
      </c>
      <c r="O7049" s="3">
        <v>6919.87</v>
      </c>
      <c r="P7049" s="3">
        <v>387.99</v>
      </c>
      <c r="Q7049" s="3">
        <v>19.989999999999998</v>
      </c>
      <c r="R7049" s="5" t="s">
        <v>2703</v>
      </c>
      <c r="S7049" s="5" t="s">
        <v>2274</v>
      </c>
      <c r="T7049" s="5" t="str">
        <f t="shared" si="661"/>
        <v>Karen Carlisle</v>
      </c>
      <c r="U7049" t="s">
        <v>153</v>
      </c>
      <c r="V7049" s="5" t="s">
        <v>47</v>
      </c>
      <c r="W7049" s="5" t="s">
        <v>28</v>
      </c>
      <c r="X7049" s="5" t="s">
        <v>41</v>
      </c>
      <c r="Y7049" s="5" t="s">
        <v>596</v>
      </c>
      <c r="Z7049" s="5" t="s">
        <v>43</v>
      </c>
      <c r="AA7049" s="4">
        <v>0.38</v>
      </c>
      <c r="AB7049" s="1">
        <v>40238</v>
      </c>
      <c r="AC7049" s="1">
        <v>28530</v>
      </c>
      <c r="AD7049">
        <f t="shared" si="662"/>
        <v>3</v>
      </c>
      <c r="AE7049">
        <f t="shared" ca="1" si="663"/>
        <v>46</v>
      </c>
      <c r="AF7049" t="str">
        <f t="shared" ca="1" si="664"/>
        <v>18-64</v>
      </c>
      <c r="AG7049" s="3">
        <f t="shared" si="665"/>
        <v>9.4806885581395353</v>
      </c>
      <c r="AH7049" t="str">
        <f>_xlfn.IFNA(VLOOKUP(Sales_Transactions[[#This Row],[Order ID]],Returned_Items[#All],2,FALSE),"Not Returned")</f>
        <v>Not Returned</v>
      </c>
    </row>
    <row r="7050" spans="1:34" hidden="1" x14ac:dyDescent="0.25">
      <c r="A7050">
        <v>36867</v>
      </c>
      <c r="C7050" t="s">
        <v>1145</v>
      </c>
      <c r="D7050" s="2" t="str">
        <f>TEXT(MID(Sales_Transactions[[#This Row],[Order Date]],2,5),"d/m/yyy")</f>
        <v>5/9/2009</v>
      </c>
      <c r="E7050" s="2" t="str">
        <f>TEXT(MID(Sales_Transactions[[#This Row],[Order Date]],2,5),"d")</f>
        <v>5</v>
      </c>
      <c r="F7050" s="2" t="str">
        <f>TEXT(MID(Sales_Transactions[[#This Row],[Order Date]],2,5),"m")</f>
        <v>9</v>
      </c>
      <c r="G7050" s="2" t="str">
        <f>TEXT(MID(Sales_Transactions[[#This Row],[Order Date]],2,5),"yyy")</f>
        <v>2009</v>
      </c>
      <c r="H7050" s="2" t="str">
        <f>TEXT(MID(Sales_Transactions[[#This Row],[Order Date]],2,5),"yyy/m")</f>
        <v>2009/9</v>
      </c>
      <c r="I7050" t="s">
        <v>33</v>
      </c>
      <c r="J7050">
        <f t="shared" si="660"/>
        <v>4</v>
      </c>
      <c r="K7050" s="2">
        <v>21</v>
      </c>
      <c r="L7050">
        <v>5482.18</v>
      </c>
      <c r="M7050">
        <v>0.06</v>
      </c>
      <c r="N7050" t="s">
        <v>67</v>
      </c>
      <c r="O7050">
        <v>1167.3800000000001</v>
      </c>
      <c r="P7050">
        <v>276.2</v>
      </c>
      <c r="Q7050">
        <v>24.49</v>
      </c>
      <c r="R7050" t="s">
        <v>2904</v>
      </c>
      <c r="S7050" t="s">
        <v>2905</v>
      </c>
      <c r="T7050" t="str">
        <f t="shared" si="661"/>
        <v>Speros Goranitis</v>
      </c>
      <c r="U7050" t="s">
        <v>153</v>
      </c>
      <c r="V7050" t="s">
        <v>47</v>
      </c>
      <c r="W7050" t="s">
        <v>57</v>
      </c>
      <c r="X7050" t="s">
        <v>154</v>
      </c>
      <c r="Y7050" t="s">
        <v>245</v>
      </c>
      <c r="Z7050" t="s">
        <v>31</v>
      </c>
      <c r="AA7050"/>
      <c r="AB7050" s="1">
        <v>40063</v>
      </c>
      <c r="AC7050" s="1">
        <v>28769</v>
      </c>
      <c r="AD7050">
        <f t="shared" si="662"/>
        <v>2</v>
      </c>
      <c r="AE7050">
        <f t="shared" ca="1" si="663"/>
        <v>45</v>
      </c>
      <c r="AF7050" t="str">
        <f t="shared" ca="1" si="664"/>
        <v>18-64</v>
      </c>
      <c r="AG7050">
        <f t="shared" si="665"/>
        <v>14.31068</v>
      </c>
      <c r="AH7050" t="str">
        <f>_xlfn.IFNA(VLOOKUP(Sales_Transactions[[#This Row],[Order ID]],Returned_Items[#All],2,FALSE),"Not Returned")</f>
        <v>Not Returned</v>
      </c>
    </row>
    <row r="7051" spans="1:34" x14ac:dyDescent="0.25">
      <c r="A7051">
        <v>36867</v>
      </c>
      <c r="C7051" t="s">
        <v>1145</v>
      </c>
      <c r="D7051" s="2" t="str">
        <f>TEXT(MID(Sales_Transactions[[#This Row],[Order Date]],2,5),"d/m/yyy")</f>
        <v>5/9/2009</v>
      </c>
      <c r="E7051" s="2" t="str">
        <f>TEXT(MID(Sales_Transactions[[#This Row],[Order Date]],2,5),"d")</f>
        <v>5</v>
      </c>
      <c r="F7051" s="2" t="str">
        <f>TEXT(MID(Sales_Transactions[[#This Row],[Order Date]],2,5),"m")</f>
        <v>9</v>
      </c>
      <c r="G7051" s="2" t="str">
        <f>TEXT(MID(Sales_Transactions[[#This Row],[Order Date]],2,5),"yyy")</f>
        <v>2009</v>
      </c>
      <c r="H7051" s="2" t="str">
        <f>TEXT(MID(Sales_Transactions[[#This Row],[Order Date]],2,5),"yyy/m")</f>
        <v>2009/9</v>
      </c>
      <c r="I7051" t="s">
        <v>33</v>
      </c>
      <c r="J7051">
        <f t="shared" si="660"/>
        <v>4</v>
      </c>
      <c r="K7051" s="2">
        <v>16</v>
      </c>
      <c r="L7051" s="3">
        <v>45.57</v>
      </c>
      <c r="M7051" s="4">
        <v>0.09</v>
      </c>
      <c r="N7051" s="5" t="s">
        <v>23</v>
      </c>
      <c r="O7051" s="3">
        <v>2.81</v>
      </c>
      <c r="P7051" s="3">
        <v>2.88</v>
      </c>
      <c r="Q7051" s="3">
        <v>0.7</v>
      </c>
      <c r="R7051" s="5" t="s">
        <v>2904</v>
      </c>
      <c r="S7051" s="5" t="s">
        <v>2905</v>
      </c>
      <c r="T7051" s="5" t="str">
        <f t="shared" si="661"/>
        <v>Speros Goranitis</v>
      </c>
      <c r="U7051" t="s">
        <v>153</v>
      </c>
      <c r="V7051" s="5" t="s">
        <v>47</v>
      </c>
      <c r="W7051" s="5" t="s">
        <v>28</v>
      </c>
      <c r="X7051" s="5" t="s">
        <v>124</v>
      </c>
      <c r="Y7051" s="5" t="s">
        <v>1591</v>
      </c>
      <c r="Z7051" s="5" t="s">
        <v>84</v>
      </c>
      <c r="AA7051" s="4">
        <v>0.56000000000000005</v>
      </c>
      <c r="AB7051" s="1">
        <v>40063</v>
      </c>
      <c r="AC7051" s="1">
        <v>23889</v>
      </c>
      <c r="AD7051">
        <f t="shared" si="662"/>
        <v>2</v>
      </c>
      <c r="AE7051">
        <f t="shared" ca="1" si="663"/>
        <v>59</v>
      </c>
      <c r="AF7051" t="str">
        <f t="shared" ca="1" si="664"/>
        <v>18-64</v>
      </c>
      <c r="AG7051" s="3">
        <f t="shared" si="665"/>
        <v>0.22358800000000001</v>
      </c>
      <c r="AH7051" t="str">
        <f>_xlfn.IFNA(VLOOKUP(Sales_Transactions[[#This Row],[Order ID]],Returned_Items[#All],2,FALSE),"Not Returned")</f>
        <v>Not Returned</v>
      </c>
    </row>
    <row r="7052" spans="1:34" x14ac:dyDescent="0.25">
      <c r="A7052">
        <v>37250</v>
      </c>
      <c r="C7052" t="s">
        <v>579</v>
      </c>
      <c r="D7052" s="2" t="str">
        <f>TEXT(MID(Sales_Transactions[[#This Row],[Order Date]],2,5),"d/m/yyy")</f>
        <v>14/1/2010</v>
      </c>
      <c r="E7052" s="2" t="str">
        <f>TEXT(MID(Sales_Transactions[[#This Row],[Order Date]],2,5),"d")</f>
        <v>14</v>
      </c>
      <c r="F7052" s="2" t="str">
        <f>TEXT(MID(Sales_Transactions[[#This Row],[Order Date]],2,5),"m")</f>
        <v>1</v>
      </c>
      <c r="G7052" s="2" t="str">
        <f>TEXT(MID(Sales_Transactions[[#This Row],[Order Date]],2,5),"yyy")</f>
        <v>2010</v>
      </c>
      <c r="H7052" s="2" t="str">
        <f>TEXT(MID(Sales_Transactions[[#This Row],[Order Date]],2,5),"yyy/m")</f>
        <v>2010/1</v>
      </c>
      <c r="I7052" t="s">
        <v>33</v>
      </c>
      <c r="J7052">
        <f t="shared" si="660"/>
        <v>4</v>
      </c>
      <c r="K7052" s="2">
        <v>13</v>
      </c>
      <c r="L7052" s="3">
        <v>473.46</v>
      </c>
      <c r="M7052" s="4">
        <v>0.03</v>
      </c>
      <c r="N7052" s="5" t="s">
        <v>23</v>
      </c>
      <c r="O7052" s="3">
        <v>128.11000000000001</v>
      </c>
      <c r="P7052" s="3">
        <v>35.94</v>
      </c>
      <c r="Q7052" s="3">
        <v>6.66</v>
      </c>
      <c r="R7052" s="5" t="s">
        <v>136</v>
      </c>
      <c r="S7052" s="5" t="s">
        <v>1952</v>
      </c>
      <c r="T7052" s="5" t="str">
        <f t="shared" si="661"/>
        <v>Grant Thornton</v>
      </c>
      <c r="U7052" t="s">
        <v>153</v>
      </c>
      <c r="V7052" s="5" t="s">
        <v>47</v>
      </c>
      <c r="W7052" s="5" t="s">
        <v>28</v>
      </c>
      <c r="X7052" s="5" t="s">
        <v>98</v>
      </c>
      <c r="Y7052" s="5" t="s">
        <v>2571</v>
      </c>
      <c r="Z7052" s="5" t="s">
        <v>43</v>
      </c>
      <c r="AA7052" s="4">
        <v>0.4</v>
      </c>
      <c r="AB7052" s="1">
        <v>40193</v>
      </c>
      <c r="AC7052" s="1">
        <v>23901</v>
      </c>
      <c r="AD7052">
        <f t="shared" si="662"/>
        <v>1</v>
      </c>
      <c r="AE7052">
        <f t="shared" ca="1" si="663"/>
        <v>59</v>
      </c>
      <c r="AF7052" t="str">
        <f t="shared" ca="1" si="664"/>
        <v>18-64</v>
      </c>
      <c r="AG7052" s="3">
        <f t="shared" si="665"/>
        <v>3.2760936923076924</v>
      </c>
      <c r="AH7052" t="str">
        <f>_xlfn.IFNA(VLOOKUP(Sales_Transactions[[#This Row],[Order ID]],Returned_Items[#All],2,FALSE),"Not Returned")</f>
        <v>Returned</v>
      </c>
    </row>
    <row r="7053" spans="1:34" x14ac:dyDescent="0.25">
      <c r="A7053">
        <v>37473</v>
      </c>
      <c r="C7053" t="s">
        <v>825</v>
      </c>
      <c r="D7053" s="2" t="str">
        <f>TEXT(MID(Sales_Transactions[[#This Row],[Order Date]],2,5),"d/m/yyy")</f>
        <v>1/10/2009</v>
      </c>
      <c r="E7053" s="2" t="str">
        <f>TEXT(MID(Sales_Transactions[[#This Row],[Order Date]],2,5),"d")</f>
        <v>1</v>
      </c>
      <c r="F7053" s="2" t="str">
        <f>TEXT(MID(Sales_Transactions[[#This Row],[Order Date]],2,5),"m")</f>
        <v>10</v>
      </c>
      <c r="G7053" s="2" t="str">
        <f>TEXT(MID(Sales_Transactions[[#This Row],[Order Date]],2,5),"yyy")</f>
        <v>2009</v>
      </c>
      <c r="H7053" s="2" t="str">
        <f>TEXT(MID(Sales_Transactions[[#This Row],[Order Date]],2,5),"yyy/m")</f>
        <v>2009/10</v>
      </c>
      <c r="I7053" t="s">
        <v>22</v>
      </c>
      <c r="J7053">
        <f t="shared" si="660"/>
        <v>2</v>
      </c>
      <c r="K7053" s="2">
        <v>42</v>
      </c>
      <c r="L7053" s="3">
        <v>88.23</v>
      </c>
      <c r="M7053" s="4">
        <v>0.1</v>
      </c>
      <c r="N7053" s="5" t="s">
        <v>23</v>
      </c>
      <c r="O7053" s="3">
        <v>-195.93</v>
      </c>
      <c r="P7053" s="3">
        <v>2.1800000000000002</v>
      </c>
      <c r="Q7053" s="3">
        <v>5</v>
      </c>
      <c r="R7053" s="5" t="s">
        <v>2662</v>
      </c>
      <c r="S7053" s="5" t="s">
        <v>2023</v>
      </c>
      <c r="T7053" s="5" t="str">
        <f t="shared" si="661"/>
        <v>Tom Prescott</v>
      </c>
      <c r="U7053" t="s">
        <v>153</v>
      </c>
      <c r="V7053" s="5" t="s">
        <v>27</v>
      </c>
      <c r="W7053" s="5" t="s">
        <v>28</v>
      </c>
      <c r="X7053" s="5" t="s">
        <v>221</v>
      </c>
      <c r="Y7053" s="5" t="s">
        <v>949</v>
      </c>
      <c r="Z7053" s="5" t="s">
        <v>84</v>
      </c>
      <c r="AA7053" s="4">
        <v>0.81</v>
      </c>
      <c r="AB7053" s="1">
        <v>40091</v>
      </c>
      <c r="AC7053" s="1">
        <v>24053</v>
      </c>
      <c r="AD7053">
        <f t="shared" si="662"/>
        <v>4</v>
      </c>
      <c r="AE7053">
        <f t="shared" ca="1" si="663"/>
        <v>58</v>
      </c>
      <c r="AF7053" t="str">
        <f t="shared" ca="1" si="664"/>
        <v>18-64</v>
      </c>
      <c r="AG7053" s="3">
        <f t="shared" si="665"/>
        <v>0.17090047619047621</v>
      </c>
      <c r="AH7053" t="str">
        <f>_xlfn.IFNA(VLOOKUP(Sales_Transactions[[#This Row],[Order ID]],Returned_Items[#All],2,FALSE),"Not Returned")</f>
        <v>Not Returned</v>
      </c>
    </row>
    <row r="7054" spans="1:34" x14ac:dyDescent="0.25">
      <c r="A7054">
        <v>37505</v>
      </c>
      <c r="C7054" t="s">
        <v>789</v>
      </c>
      <c r="D7054" s="2" t="str">
        <f>TEXT(MID(Sales_Transactions[[#This Row],[Order Date]],2,5),"d/m/yyy")</f>
        <v>3/6/2011</v>
      </c>
      <c r="E7054" s="2" t="str">
        <f>TEXT(MID(Sales_Transactions[[#This Row],[Order Date]],2,5),"d")</f>
        <v>3</v>
      </c>
      <c r="F7054" s="2" t="str">
        <f>TEXT(MID(Sales_Transactions[[#This Row],[Order Date]],2,5),"m")</f>
        <v>6</v>
      </c>
      <c r="G7054" s="2" t="str">
        <f>TEXT(MID(Sales_Transactions[[#This Row],[Order Date]],2,5),"yyy")</f>
        <v>2011</v>
      </c>
      <c r="H7054" s="2" t="str">
        <f>TEXT(MID(Sales_Transactions[[#This Row],[Order Date]],2,5),"yyy/m")</f>
        <v>2011/6</v>
      </c>
      <c r="I7054" t="s">
        <v>22</v>
      </c>
      <c r="J7054">
        <f t="shared" si="660"/>
        <v>2</v>
      </c>
      <c r="K7054" s="2">
        <v>1</v>
      </c>
      <c r="L7054" s="3">
        <v>29.19</v>
      </c>
      <c r="M7054" s="4">
        <v>0.03</v>
      </c>
      <c r="N7054" s="5" t="s">
        <v>23</v>
      </c>
      <c r="O7054" s="3">
        <v>-23.1</v>
      </c>
      <c r="P7054" s="3">
        <v>16.98</v>
      </c>
      <c r="Q7054" s="3">
        <v>12.39</v>
      </c>
      <c r="R7054" s="5" t="s">
        <v>267</v>
      </c>
      <c r="S7054" s="5" t="s">
        <v>3508</v>
      </c>
      <c r="T7054" s="5" t="str">
        <f t="shared" si="661"/>
        <v>Bryan Spruell</v>
      </c>
      <c r="U7054" t="s">
        <v>153</v>
      </c>
      <c r="V7054" s="5" t="s">
        <v>74</v>
      </c>
      <c r="W7054" s="5" t="s">
        <v>28</v>
      </c>
      <c r="X7054" s="5" t="s">
        <v>98</v>
      </c>
      <c r="Y7054" s="5" t="s">
        <v>796</v>
      </c>
      <c r="Z7054" s="5" t="s">
        <v>43</v>
      </c>
      <c r="AA7054" s="4">
        <v>0.35</v>
      </c>
      <c r="AB7054" s="1">
        <v>40699</v>
      </c>
      <c r="AC7054" s="1">
        <v>23964</v>
      </c>
      <c r="AD7054">
        <f t="shared" si="662"/>
        <v>2</v>
      </c>
      <c r="AE7054">
        <f t="shared" ca="1" si="663"/>
        <v>58</v>
      </c>
      <c r="AF7054" t="str">
        <f t="shared" ca="1" si="664"/>
        <v>18-64</v>
      </c>
      <c r="AG7054" s="3">
        <f t="shared" si="665"/>
        <v>29.364906000000001</v>
      </c>
      <c r="AH7054" t="str">
        <f>_xlfn.IFNA(VLOOKUP(Sales_Transactions[[#This Row],[Order ID]],Returned_Items[#All],2,FALSE),"Not Returned")</f>
        <v>Not Returned</v>
      </c>
    </row>
    <row r="7055" spans="1:34" x14ac:dyDescent="0.25">
      <c r="A7055">
        <v>37505</v>
      </c>
      <c r="C7055" t="s">
        <v>789</v>
      </c>
      <c r="D7055" s="2" t="str">
        <f>TEXT(MID(Sales_Transactions[[#This Row],[Order Date]],2,5),"d/m/yyy")</f>
        <v>3/6/2011</v>
      </c>
      <c r="E7055" s="2" t="str">
        <f>TEXT(MID(Sales_Transactions[[#This Row],[Order Date]],2,5),"d")</f>
        <v>3</v>
      </c>
      <c r="F7055" s="2" t="str">
        <f>TEXT(MID(Sales_Transactions[[#This Row],[Order Date]],2,5),"m")</f>
        <v>6</v>
      </c>
      <c r="G7055" s="2" t="str">
        <f>TEXT(MID(Sales_Transactions[[#This Row],[Order Date]],2,5),"yyy")</f>
        <v>2011</v>
      </c>
      <c r="H7055" s="2" t="str">
        <f>TEXT(MID(Sales_Transactions[[#This Row],[Order Date]],2,5),"yyy/m")</f>
        <v>2011/6</v>
      </c>
      <c r="I7055" t="s">
        <v>22</v>
      </c>
      <c r="J7055">
        <f t="shared" si="660"/>
        <v>2</v>
      </c>
      <c r="K7055" s="2">
        <v>9</v>
      </c>
      <c r="L7055" s="3">
        <v>2007.24</v>
      </c>
      <c r="M7055" s="4">
        <v>0.03</v>
      </c>
      <c r="N7055" s="5" t="s">
        <v>67</v>
      </c>
      <c r="O7055" s="3">
        <v>600.4</v>
      </c>
      <c r="P7055" s="3">
        <v>225.04</v>
      </c>
      <c r="Q7055" s="3">
        <v>11.79</v>
      </c>
      <c r="R7055" s="5" t="s">
        <v>267</v>
      </c>
      <c r="S7055" s="5" t="s">
        <v>3508</v>
      </c>
      <c r="T7055" s="5" t="str">
        <f t="shared" si="661"/>
        <v>Bryan Spruell</v>
      </c>
      <c r="U7055" t="s">
        <v>153</v>
      </c>
      <c r="V7055" s="5" t="s">
        <v>74</v>
      </c>
      <c r="W7055" s="5" t="s">
        <v>28</v>
      </c>
      <c r="X7055" s="5" t="s">
        <v>38</v>
      </c>
      <c r="Y7055" s="5" t="s">
        <v>1031</v>
      </c>
      <c r="Z7055" s="5" t="s">
        <v>56</v>
      </c>
      <c r="AA7055" s="4">
        <v>0.42</v>
      </c>
      <c r="AB7055" s="1">
        <v>40699</v>
      </c>
      <c r="AC7055" s="1">
        <v>23657</v>
      </c>
      <c r="AD7055">
        <f t="shared" si="662"/>
        <v>2</v>
      </c>
      <c r="AE7055">
        <f t="shared" ca="1" si="663"/>
        <v>59</v>
      </c>
      <c r="AF7055" t="str">
        <f t="shared" ca="1" si="664"/>
        <v>18-64</v>
      </c>
      <c r="AG7055" s="3">
        <f t="shared" si="665"/>
        <v>26.30694311111111</v>
      </c>
      <c r="AH7055" t="str">
        <f>_xlfn.IFNA(VLOOKUP(Sales_Transactions[[#This Row],[Order ID]],Returned_Items[#All],2,FALSE),"Not Returned")</f>
        <v>Not Returned</v>
      </c>
    </row>
    <row r="7056" spans="1:34" x14ac:dyDescent="0.25">
      <c r="A7056">
        <v>37505</v>
      </c>
      <c r="C7056" t="s">
        <v>789</v>
      </c>
      <c r="D7056" s="2" t="str">
        <f>TEXT(MID(Sales_Transactions[[#This Row],[Order Date]],2,5),"d/m/yyy")</f>
        <v>3/6/2011</v>
      </c>
      <c r="E7056" s="2" t="str">
        <f>TEXT(MID(Sales_Transactions[[#This Row],[Order Date]],2,5),"d")</f>
        <v>3</v>
      </c>
      <c r="F7056" s="2" t="str">
        <f>TEXT(MID(Sales_Transactions[[#This Row],[Order Date]],2,5),"m")</f>
        <v>6</v>
      </c>
      <c r="G7056" s="2" t="str">
        <f>TEXT(MID(Sales_Transactions[[#This Row],[Order Date]],2,5),"yyy")</f>
        <v>2011</v>
      </c>
      <c r="H7056" s="2" t="str">
        <f>TEXT(MID(Sales_Transactions[[#This Row],[Order Date]],2,5),"yyy/m")</f>
        <v>2011/6</v>
      </c>
      <c r="I7056" t="s">
        <v>22</v>
      </c>
      <c r="J7056">
        <f t="shared" si="660"/>
        <v>2</v>
      </c>
      <c r="K7056" s="2">
        <v>42</v>
      </c>
      <c r="L7056" s="3">
        <v>384.41</v>
      </c>
      <c r="M7056" s="4">
        <v>0.05</v>
      </c>
      <c r="N7056" s="5" t="s">
        <v>23</v>
      </c>
      <c r="O7056" s="3">
        <v>-44.3</v>
      </c>
      <c r="P7056" s="3">
        <v>9.49</v>
      </c>
      <c r="Q7056" s="3">
        <v>5.76</v>
      </c>
      <c r="R7056" s="5" t="s">
        <v>267</v>
      </c>
      <c r="S7056" s="5" t="s">
        <v>3508</v>
      </c>
      <c r="T7056" s="5" t="str">
        <f t="shared" si="661"/>
        <v>Bryan Spruell</v>
      </c>
      <c r="U7056" t="s">
        <v>153</v>
      </c>
      <c r="V7056" s="5" t="s">
        <v>74</v>
      </c>
      <c r="W7056" s="5" t="s">
        <v>48</v>
      </c>
      <c r="X7056" s="5" t="s">
        <v>324</v>
      </c>
      <c r="Y7056" s="5" t="s">
        <v>1118</v>
      </c>
      <c r="Z7056" s="5" t="s">
        <v>56</v>
      </c>
      <c r="AA7056" s="4">
        <v>0.39</v>
      </c>
      <c r="AB7056" s="1">
        <v>40702</v>
      </c>
      <c r="AC7056" s="1">
        <v>23656</v>
      </c>
      <c r="AD7056">
        <f t="shared" si="662"/>
        <v>5</v>
      </c>
      <c r="AE7056">
        <f t="shared" ca="1" si="663"/>
        <v>59</v>
      </c>
      <c r="AF7056" t="str">
        <f t="shared" ca="1" si="664"/>
        <v>18-64</v>
      </c>
      <c r="AG7056" s="3">
        <f t="shared" si="665"/>
        <v>0.3629822619047619</v>
      </c>
      <c r="AH7056" t="str">
        <f>_xlfn.IFNA(VLOOKUP(Sales_Transactions[[#This Row],[Order ID]],Returned_Items[#All],2,FALSE),"Not Returned")</f>
        <v>Not Returned</v>
      </c>
    </row>
    <row r="7057" spans="1:34" x14ac:dyDescent="0.25">
      <c r="A7057">
        <v>37537</v>
      </c>
      <c r="C7057" t="s">
        <v>1804</v>
      </c>
      <c r="D7057" s="2" t="str">
        <f>TEXT(MID(Sales_Transactions[[#This Row],[Order Date]],2,5),"d/m/yyy")</f>
        <v>2/1/2009</v>
      </c>
      <c r="E7057" s="2" t="str">
        <f>TEXT(MID(Sales_Transactions[[#This Row],[Order Date]],2,5),"d")</f>
        <v>2</v>
      </c>
      <c r="F7057" s="2" t="str">
        <f>TEXT(MID(Sales_Transactions[[#This Row],[Order Date]],2,5),"m")</f>
        <v>1</v>
      </c>
      <c r="G7057" s="2" t="str">
        <f>TEXT(MID(Sales_Transactions[[#This Row],[Order Date]],2,5),"yyy")</f>
        <v>2009</v>
      </c>
      <c r="H7057" s="2" t="str">
        <f>TEXT(MID(Sales_Transactions[[#This Row],[Order Date]],2,5),"yyy/m")</f>
        <v>2009/1</v>
      </c>
      <c r="I7057" t="s">
        <v>22</v>
      </c>
      <c r="J7057">
        <f t="shared" si="660"/>
        <v>2</v>
      </c>
      <c r="K7057" s="2">
        <v>4</v>
      </c>
      <c r="L7057" s="3">
        <v>1239.06</v>
      </c>
      <c r="M7057" s="4">
        <v>0</v>
      </c>
      <c r="N7057" s="5" t="s">
        <v>34</v>
      </c>
      <c r="O7057" s="3">
        <v>-193.08</v>
      </c>
      <c r="P7057" s="3">
        <v>291.73</v>
      </c>
      <c r="Q7057" s="3">
        <v>48.8</v>
      </c>
      <c r="R7057" s="5" t="s">
        <v>143</v>
      </c>
      <c r="S7057" s="5" t="s">
        <v>3198</v>
      </c>
      <c r="T7057" s="5" t="str">
        <f t="shared" si="661"/>
        <v>Alan Schoenberger</v>
      </c>
      <c r="U7057" t="s">
        <v>153</v>
      </c>
      <c r="V7057" s="5" t="s">
        <v>47</v>
      </c>
      <c r="W7057" s="5" t="s">
        <v>57</v>
      </c>
      <c r="X7057" s="5" t="s">
        <v>154</v>
      </c>
      <c r="Y7057" s="5" t="s">
        <v>610</v>
      </c>
      <c r="Z7057" s="5" t="s">
        <v>40</v>
      </c>
      <c r="AA7057" s="4">
        <v>0.56000000000000005</v>
      </c>
      <c r="AB7057" s="1">
        <v>39815</v>
      </c>
      <c r="AC7057" s="1">
        <v>26118</v>
      </c>
      <c r="AD7057">
        <f t="shared" si="662"/>
        <v>0</v>
      </c>
      <c r="AE7057">
        <f t="shared" ca="1" si="663"/>
        <v>53</v>
      </c>
      <c r="AF7057" t="str">
        <f t="shared" ca="1" si="664"/>
        <v>18-64</v>
      </c>
      <c r="AG7057" s="3">
        <f t="shared" si="665"/>
        <v>85.132500000000007</v>
      </c>
      <c r="AH7057" t="str">
        <f>_xlfn.IFNA(VLOOKUP(Sales_Transactions[[#This Row],[Order ID]],Returned_Items[#All],2,FALSE),"Not Returned")</f>
        <v>Not Returned</v>
      </c>
    </row>
    <row r="7058" spans="1:34" x14ac:dyDescent="0.25">
      <c r="A7058">
        <v>37537</v>
      </c>
      <c r="C7058" t="s">
        <v>1804</v>
      </c>
      <c r="D7058" s="2" t="str">
        <f>TEXT(MID(Sales_Transactions[[#This Row],[Order Date]],2,5),"d/m/yyy")</f>
        <v>2/1/2009</v>
      </c>
      <c r="E7058" s="2" t="str">
        <f>TEXT(MID(Sales_Transactions[[#This Row],[Order Date]],2,5),"d")</f>
        <v>2</v>
      </c>
      <c r="F7058" s="2" t="str">
        <f>TEXT(MID(Sales_Transactions[[#This Row],[Order Date]],2,5),"m")</f>
        <v>1</v>
      </c>
      <c r="G7058" s="2" t="str">
        <f>TEXT(MID(Sales_Transactions[[#This Row],[Order Date]],2,5),"yyy")</f>
        <v>2009</v>
      </c>
      <c r="H7058" s="2" t="str">
        <f>TEXT(MID(Sales_Transactions[[#This Row],[Order Date]],2,5),"yyy/m")</f>
        <v>2009/1</v>
      </c>
      <c r="I7058" t="s">
        <v>22</v>
      </c>
      <c r="J7058">
        <f t="shared" si="660"/>
        <v>2</v>
      </c>
      <c r="K7058" s="2">
        <v>43</v>
      </c>
      <c r="L7058" s="3">
        <v>4083.19</v>
      </c>
      <c r="M7058" s="4">
        <v>7.0000000000000007E-2</v>
      </c>
      <c r="N7058" s="5" t="s">
        <v>34</v>
      </c>
      <c r="O7058" s="3">
        <v>-1049.8499999999999</v>
      </c>
      <c r="P7058" s="3">
        <v>100.98</v>
      </c>
      <c r="Q7058" s="3">
        <v>45</v>
      </c>
      <c r="R7058" s="5" t="s">
        <v>143</v>
      </c>
      <c r="S7058" s="5" t="s">
        <v>3198</v>
      </c>
      <c r="T7058" s="5" t="str">
        <f t="shared" si="661"/>
        <v>Alan Schoenberger</v>
      </c>
      <c r="U7058" t="s">
        <v>153</v>
      </c>
      <c r="V7058" s="5" t="s">
        <v>47</v>
      </c>
      <c r="W7058" s="5" t="s">
        <v>57</v>
      </c>
      <c r="X7058" s="5" t="s">
        <v>154</v>
      </c>
      <c r="Y7058" s="5" t="s">
        <v>2603</v>
      </c>
      <c r="Z7058" s="5" t="s">
        <v>40</v>
      </c>
      <c r="AA7058" s="4">
        <v>0.69</v>
      </c>
      <c r="AB7058" s="1">
        <v>39817</v>
      </c>
      <c r="AC7058" s="1">
        <v>26186</v>
      </c>
      <c r="AD7058">
        <f t="shared" si="662"/>
        <v>2</v>
      </c>
      <c r="AE7058">
        <f t="shared" ca="1" si="663"/>
        <v>52</v>
      </c>
      <c r="AF7058" t="str">
        <f t="shared" ca="1" si="664"/>
        <v>18-64</v>
      </c>
      <c r="AG7058" s="3">
        <f t="shared" si="665"/>
        <v>3.3932398604651159</v>
      </c>
      <c r="AH7058" t="str">
        <f>_xlfn.IFNA(VLOOKUP(Sales_Transactions[[#This Row],[Order ID]],Returned_Items[#All],2,FALSE),"Not Returned")</f>
        <v>Not Returned</v>
      </c>
    </row>
    <row r="7059" spans="1:34" x14ac:dyDescent="0.25">
      <c r="A7059">
        <v>37537</v>
      </c>
      <c r="C7059" t="s">
        <v>1804</v>
      </c>
      <c r="D7059" s="2" t="str">
        <f>TEXT(MID(Sales_Transactions[[#This Row],[Order Date]],2,5),"d/m/yyy")</f>
        <v>2/1/2009</v>
      </c>
      <c r="E7059" s="2" t="str">
        <f>TEXT(MID(Sales_Transactions[[#This Row],[Order Date]],2,5),"d")</f>
        <v>2</v>
      </c>
      <c r="F7059" s="2" t="str">
        <f>TEXT(MID(Sales_Transactions[[#This Row],[Order Date]],2,5),"m")</f>
        <v>1</v>
      </c>
      <c r="G7059" s="2" t="str">
        <f>TEXT(MID(Sales_Transactions[[#This Row],[Order Date]],2,5),"yyy")</f>
        <v>2009</v>
      </c>
      <c r="H7059" s="2" t="str">
        <f>TEXT(MID(Sales_Transactions[[#This Row],[Order Date]],2,5),"yyy/m")</f>
        <v>2009/1</v>
      </c>
      <c r="I7059" t="s">
        <v>22</v>
      </c>
      <c r="J7059">
        <f t="shared" si="660"/>
        <v>2</v>
      </c>
      <c r="K7059" s="2">
        <v>32</v>
      </c>
      <c r="L7059" s="3">
        <v>4902.38</v>
      </c>
      <c r="M7059" s="4">
        <v>0.05</v>
      </c>
      <c r="N7059" s="5" t="s">
        <v>23</v>
      </c>
      <c r="O7059" s="3">
        <v>1438.49</v>
      </c>
      <c r="P7059" s="3">
        <v>155.06</v>
      </c>
      <c r="Q7059" s="3">
        <v>7.07</v>
      </c>
      <c r="R7059" s="5" t="s">
        <v>143</v>
      </c>
      <c r="S7059" s="5" t="s">
        <v>3198</v>
      </c>
      <c r="T7059" s="5" t="str">
        <f t="shared" si="661"/>
        <v>Alan Schoenberger</v>
      </c>
      <c r="U7059" t="s">
        <v>153</v>
      </c>
      <c r="V7059" s="5" t="s">
        <v>47</v>
      </c>
      <c r="W7059" s="5" t="s">
        <v>28</v>
      </c>
      <c r="X7059" s="5" t="s">
        <v>29</v>
      </c>
      <c r="Y7059" s="5" t="s">
        <v>839</v>
      </c>
      <c r="Z7059" s="5" t="s">
        <v>43</v>
      </c>
      <c r="AA7059" s="4">
        <v>0.59</v>
      </c>
      <c r="AB7059" s="1">
        <v>39822</v>
      </c>
      <c r="AC7059" s="1">
        <v>26030</v>
      </c>
      <c r="AD7059">
        <f t="shared" si="662"/>
        <v>7</v>
      </c>
      <c r="AE7059">
        <f t="shared" ca="1" si="663"/>
        <v>53</v>
      </c>
      <c r="AF7059" t="str">
        <f t="shared" ca="1" si="664"/>
        <v>18-64</v>
      </c>
      <c r="AG7059" s="3">
        <f t="shared" si="665"/>
        <v>5.0641396875</v>
      </c>
      <c r="AH7059" t="str">
        <f>_xlfn.IFNA(VLOOKUP(Sales_Transactions[[#This Row],[Order ID]],Returned_Items[#All],2,FALSE),"Not Returned")</f>
        <v>Not Returned</v>
      </c>
    </row>
    <row r="7060" spans="1:34" x14ac:dyDescent="0.25">
      <c r="A7060">
        <v>37606</v>
      </c>
      <c r="C7060" t="s">
        <v>1217</v>
      </c>
      <c r="D7060" s="2" t="str">
        <f>TEXT(MID(Sales_Transactions[[#This Row],[Order Date]],2,5),"d/m/yyy")</f>
        <v>22/2/2010</v>
      </c>
      <c r="E7060" s="2" t="str">
        <f>TEXT(MID(Sales_Transactions[[#This Row],[Order Date]],2,5),"d")</f>
        <v>22</v>
      </c>
      <c r="F7060" s="2" t="str">
        <f>TEXT(MID(Sales_Transactions[[#This Row],[Order Date]],2,5),"m")</f>
        <v>2</v>
      </c>
      <c r="G7060" s="2" t="str">
        <f>TEXT(MID(Sales_Transactions[[#This Row],[Order Date]],2,5),"yyy")</f>
        <v>2010</v>
      </c>
      <c r="H7060" s="2" t="str">
        <f>TEXT(MID(Sales_Transactions[[#This Row],[Order Date]],2,5),"yyy/m")</f>
        <v>2010/2</v>
      </c>
      <c r="I7060" t="s">
        <v>101</v>
      </c>
      <c r="J7060">
        <f t="shared" si="660"/>
        <v>1</v>
      </c>
      <c r="K7060" s="2">
        <v>1</v>
      </c>
      <c r="L7060" s="3">
        <v>19.96</v>
      </c>
      <c r="M7060" s="4">
        <v>0.05</v>
      </c>
      <c r="N7060" s="5" t="s">
        <v>67</v>
      </c>
      <c r="O7060" s="3">
        <v>3.25</v>
      </c>
      <c r="P7060" s="3">
        <v>4.9800000000000004</v>
      </c>
      <c r="Q7060" s="3">
        <v>4.8600000000000003</v>
      </c>
      <c r="R7060" s="5" t="s">
        <v>1561</v>
      </c>
      <c r="S7060" s="5" t="s">
        <v>2303</v>
      </c>
      <c r="T7060" s="5" t="str">
        <f t="shared" si="661"/>
        <v>Patrick Bzostek</v>
      </c>
      <c r="U7060" t="s">
        <v>153</v>
      </c>
      <c r="V7060" s="5" t="s">
        <v>37</v>
      </c>
      <c r="W7060" s="5" t="s">
        <v>28</v>
      </c>
      <c r="X7060" s="5" t="s">
        <v>75</v>
      </c>
      <c r="Y7060" s="5" t="s">
        <v>491</v>
      </c>
      <c r="Z7060" s="5" t="s">
        <v>43</v>
      </c>
      <c r="AA7060" s="4">
        <v>0.38</v>
      </c>
      <c r="AB7060" s="1">
        <v>40232</v>
      </c>
      <c r="AC7060" s="1">
        <v>11752</v>
      </c>
      <c r="AD7060">
        <f t="shared" si="662"/>
        <v>1</v>
      </c>
      <c r="AE7060">
        <f t="shared" ca="1" si="663"/>
        <v>92</v>
      </c>
      <c r="AF7060" t="str">
        <f t="shared" ca="1" si="664"/>
        <v>Over 65</v>
      </c>
      <c r="AG7060" s="3">
        <f t="shared" si="665"/>
        <v>9.8375100000000018</v>
      </c>
      <c r="AH7060" t="str">
        <f>_xlfn.IFNA(VLOOKUP(Sales_Transactions[[#This Row],[Order ID]],Returned_Items[#All],2,FALSE),"Not Returned")</f>
        <v>Not Returned</v>
      </c>
    </row>
    <row r="7061" spans="1:34" x14ac:dyDescent="0.25">
      <c r="A7061">
        <v>37606</v>
      </c>
      <c r="C7061" t="s">
        <v>1217</v>
      </c>
      <c r="D7061" s="2" t="str">
        <f>TEXT(MID(Sales_Transactions[[#This Row],[Order Date]],2,5),"d/m/yyy")</f>
        <v>22/2/2010</v>
      </c>
      <c r="E7061" s="2" t="str">
        <f>TEXT(MID(Sales_Transactions[[#This Row],[Order Date]],2,5),"d")</f>
        <v>22</v>
      </c>
      <c r="F7061" s="2" t="str">
        <f>TEXT(MID(Sales_Transactions[[#This Row],[Order Date]],2,5),"m")</f>
        <v>2</v>
      </c>
      <c r="G7061" s="2" t="str">
        <f>TEXT(MID(Sales_Transactions[[#This Row],[Order Date]],2,5),"yyy")</f>
        <v>2010</v>
      </c>
      <c r="H7061" s="2" t="str">
        <f>TEXT(MID(Sales_Transactions[[#This Row],[Order Date]],2,5),"yyy/m")</f>
        <v>2010/2</v>
      </c>
      <c r="I7061" t="s">
        <v>101</v>
      </c>
      <c r="J7061">
        <f t="shared" si="660"/>
        <v>1</v>
      </c>
      <c r="K7061" s="2">
        <v>41</v>
      </c>
      <c r="L7061" s="3">
        <v>148.99</v>
      </c>
      <c r="M7061" s="4">
        <v>0.03</v>
      </c>
      <c r="N7061" s="5" t="s">
        <v>23</v>
      </c>
      <c r="O7061" s="3">
        <v>-115.48</v>
      </c>
      <c r="P7061" s="3">
        <v>3.57</v>
      </c>
      <c r="Q7061" s="3">
        <v>4.17</v>
      </c>
      <c r="R7061" s="5" t="s">
        <v>1561</v>
      </c>
      <c r="S7061" s="5" t="s">
        <v>2303</v>
      </c>
      <c r="T7061" s="5" t="str">
        <f t="shared" si="661"/>
        <v>Patrick Bzostek</v>
      </c>
      <c r="U7061" t="s">
        <v>153</v>
      </c>
      <c r="V7061" s="5" t="s">
        <v>37</v>
      </c>
      <c r="W7061" s="5" t="s">
        <v>28</v>
      </c>
      <c r="X7061" s="5" t="s">
        <v>124</v>
      </c>
      <c r="Y7061" s="5" t="s">
        <v>1259</v>
      </c>
      <c r="Z7061" s="5" t="s">
        <v>60</v>
      </c>
      <c r="AA7061" s="4">
        <v>0.59</v>
      </c>
      <c r="AB7061" s="1">
        <v>40233</v>
      </c>
      <c r="AC7061" s="1">
        <v>23511</v>
      </c>
      <c r="AD7061">
        <f t="shared" si="662"/>
        <v>2</v>
      </c>
      <c r="AE7061">
        <f t="shared" ca="1" si="663"/>
        <v>60</v>
      </c>
      <c r="AF7061" t="str">
        <f t="shared" ca="1" si="664"/>
        <v>18-64</v>
      </c>
      <c r="AG7061" s="3">
        <f t="shared" si="665"/>
        <v>0.18875436585365854</v>
      </c>
      <c r="AH7061" t="str">
        <f>_xlfn.IFNA(VLOOKUP(Sales_Transactions[[#This Row],[Order ID]],Returned_Items[#All],2,FALSE),"Not Returned")</f>
        <v>Not Returned</v>
      </c>
    </row>
    <row r="7062" spans="1:34" x14ac:dyDescent="0.25">
      <c r="A7062">
        <v>37606</v>
      </c>
      <c r="C7062" t="s">
        <v>1217</v>
      </c>
      <c r="D7062" s="2" t="str">
        <f>TEXT(MID(Sales_Transactions[[#This Row],[Order Date]],2,5),"d/m/yyy")</f>
        <v>22/2/2010</v>
      </c>
      <c r="E7062" s="2" t="str">
        <f>TEXT(MID(Sales_Transactions[[#This Row],[Order Date]],2,5),"d")</f>
        <v>22</v>
      </c>
      <c r="F7062" s="2" t="str">
        <f>TEXT(MID(Sales_Transactions[[#This Row],[Order Date]],2,5),"m")</f>
        <v>2</v>
      </c>
      <c r="G7062" s="2" t="str">
        <f>TEXT(MID(Sales_Transactions[[#This Row],[Order Date]],2,5),"yyy")</f>
        <v>2010</v>
      </c>
      <c r="H7062" s="2" t="str">
        <f>TEXT(MID(Sales_Transactions[[#This Row],[Order Date]],2,5),"yyy/m")</f>
        <v>2010/2</v>
      </c>
      <c r="I7062" t="s">
        <v>101</v>
      </c>
      <c r="J7062">
        <f t="shared" si="660"/>
        <v>1</v>
      </c>
      <c r="K7062" s="2">
        <v>21</v>
      </c>
      <c r="L7062" s="3">
        <v>70.66</v>
      </c>
      <c r="M7062" s="4">
        <v>0.06</v>
      </c>
      <c r="N7062" s="5" t="s">
        <v>23</v>
      </c>
      <c r="O7062" s="3">
        <v>-57.84</v>
      </c>
      <c r="P7062" s="3">
        <v>3.28</v>
      </c>
      <c r="Q7062" s="3">
        <v>3.97</v>
      </c>
      <c r="R7062" s="5" t="s">
        <v>1561</v>
      </c>
      <c r="S7062" s="5" t="s">
        <v>2303</v>
      </c>
      <c r="T7062" s="5" t="str">
        <f t="shared" si="661"/>
        <v>Patrick Bzostek</v>
      </c>
      <c r="U7062" t="s">
        <v>153</v>
      </c>
      <c r="V7062" s="5" t="s">
        <v>37</v>
      </c>
      <c r="W7062" s="5" t="s">
        <v>28</v>
      </c>
      <c r="X7062" s="5" t="s">
        <v>124</v>
      </c>
      <c r="Y7062" s="5" t="s">
        <v>959</v>
      </c>
      <c r="Z7062" s="5" t="s">
        <v>84</v>
      </c>
      <c r="AA7062" s="4">
        <v>0.56000000000000005</v>
      </c>
      <c r="AB7062" s="1">
        <v>40233</v>
      </c>
      <c r="AC7062" s="1">
        <v>23477</v>
      </c>
      <c r="AD7062">
        <f t="shared" si="662"/>
        <v>2</v>
      </c>
      <c r="AE7062">
        <f t="shared" ca="1" si="663"/>
        <v>60</v>
      </c>
      <c r="AF7062" t="str">
        <f t="shared" ca="1" si="664"/>
        <v>18-64</v>
      </c>
      <c r="AG7062" s="3">
        <f t="shared" si="665"/>
        <v>0.34514438095238098</v>
      </c>
      <c r="AH7062" t="str">
        <f>_xlfn.IFNA(VLOOKUP(Sales_Transactions[[#This Row],[Order ID]],Returned_Items[#All],2,FALSE),"Not Returned")</f>
        <v>Not Returned</v>
      </c>
    </row>
    <row r="7063" spans="1:34" x14ac:dyDescent="0.25">
      <c r="A7063">
        <v>37668</v>
      </c>
      <c r="C7063" t="s">
        <v>2694</v>
      </c>
      <c r="D7063" s="2" t="str">
        <f>TEXT(MID(Sales_Transactions[[#This Row],[Order Date]],2,5),"d/m/yyy")</f>
        <v>8/1/2010</v>
      </c>
      <c r="E7063" s="2" t="str">
        <f>TEXT(MID(Sales_Transactions[[#This Row],[Order Date]],2,5),"d")</f>
        <v>8</v>
      </c>
      <c r="F7063" s="2" t="str">
        <f>TEXT(MID(Sales_Transactions[[#This Row],[Order Date]],2,5),"m")</f>
        <v>1</v>
      </c>
      <c r="G7063" s="2" t="str">
        <f>TEXT(MID(Sales_Transactions[[#This Row],[Order Date]],2,5),"yyy")</f>
        <v>2010</v>
      </c>
      <c r="H7063" s="2" t="str">
        <f>TEXT(MID(Sales_Transactions[[#This Row],[Order Date]],2,5),"yyy/m")</f>
        <v>2010/1</v>
      </c>
      <c r="I7063" t="s">
        <v>22</v>
      </c>
      <c r="J7063">
        <f t="shared" si="660"/>
        <v>2</v>
      </c>
      <c r="K7063" s="2">
        <v>33</v>
      </c>
      <c r="L7063" s="3">
        <v>478.27</v>
      </c>
      <c r="M7063" s="4">
        <v>0.01</v>
      </c>
      <c r="N7063" s="5" t="s">
        <v>23</v>
      </c>
      <c r="O7063" s="3">
        <v>-4.8499999999999996</v>
      </c>
      <c r="P7063" s="3">
        <v>13.99</v>
      </c>
      <c r="Q7063" s="3">
        <v>7.51</v>
      </c>
      <c r="R7063" s="5" t="s">
        <v>2588</v>
      </c>
      <c r="S7063" s="5" t="s">
        <v>3522</v>
      </c>
      <c r="T7063" s="5" t="str">
        <f t="shared" si="661"/>
        <v>Victoria Pisteka</v>
      </c>
      <c r="U7063" t="s">
        <v>153</v>
      </c>
      <c r="V7063" s="5" t="s">
        <v>47</v>
      </c>
      <c r="W7063" s="5" t="s">
        <v>48</v>
      </c>
      <c r="X7063" s="5" t="s">
        <v>324</v>
      </c>
      <c r="Y7063" s="5" t="s">
        <v>1167</v>
      </c>
      <c r="Z7063" s="5" t="s">
        <v>56</v>
      </c>
      <c r="AA7063" s="4">
        <v>0.39</v>
      </c>
      <c r="AB7063" s="1">
        <v>40186</v>
      </c>
      <c r="AC7063" s="1">
        <v>17542</v>
      </c>
      <c r="AD7063">
        <f t="shared" si="662"/>
        <v>0</v>
      </c>
      <c r="AE7063">
        <f t="shared" ca="1" si="663"/>
        <v>76</v>
      </c>
      <c r="AF7063" t="str">
        <f t="shared" ca="1" si="664"/>
        <v>Over 65</v>
      </c>
      <c r="AG7063" s="3">
        <f t="shared" si="665"/>
        <v>0.65147275757575762</v>
      </c>
      <c r="AH7063" t="str">
        <f>_xlfn.IFNA(VLOOKUP(Sales_Transactions[[#This Row],[Order ID]],Returned_Items[#All],2,FALSE),"Not Returned")</f>
        <v>Not Returned</v>
      </c>
    </row>
    <row r="7064" spans="1:34" x14ac:dyDescent="0.25">
      <c r="A7064">
        <v>37830</v>
      </c>
      <c r="C7064" t="s">
        <v>2295</v>
      </c>
      <c r="D7064" s="2" t="str">
        <f>TEXT(MID(Sales_Transactions[[#This Row],[Order Date]],2,5),"d/m/yyy")</f>
        <v>16/8/2009</v>
      </c>
      <c r="E7064" s="2" t="str">
        <f>TEXT(MID(Sales_Transactions[[#This Row],[Order Date]],2,5),"d")</f>
        <v>16</v>
      </c>
      <c r="F7064" s="2" t="str">
        <f>TEXT(MID(Sales_Transactions[[#This Row],[Order Date]],2,5),"m")</f>
        <v>8</v>
      </c>
      <c r="G7064" s="2" t="str">
        <f>TEXT(MID(Sales_Transactions[[#This Row],[Order Date]],2,5),"yyy")</f>
        <v>2009</v>
      </c>
      <c r="H7064" s="2" t="str">
        <f>TEXT(MID(Sales_Transactions[[#This Row],[Order Date]],2,5),"yyy/m")</f>
        <v>2009/8</v>
      </c>
      <c r="I7064" t="s">
        <v>52</v>
      </c>
      <c r="J7064">
        <f t="shared" si="660"/>
        <v>1</v>
      </c>
      <c r="K7064" s="2">
        <v>39</v>
      </c>
      <c r="L7064" s="3">
        <v>977.92</v>
      </c>
      <c r="M7064" s="4">
        <v>0.05</v>
      </c>
      <c r="N7064" s="5" t="s">
        <v>67</v>
      </c>
      <c r="O7064" s="3">
        <v>148.88999999999999</v>
      </c>
      <c r="P7064" s="3">
        <v>25.99</v>
      </c>
      <c r="Q7064" s="3">
        <v>5.37</v>
      </c>
      <c r="R7064" s="5" t="s">
        <v>2224</v>
      </c>
      <c r="S7064" s="5" t="s">
        <v>2783</v>
      </c>
      <c r="T7064" s="5" t="str">
        <f t="shared" si="661"/>
        <v>Tamara Willingham</v>
      </c>
      <c r="U7064" t="s">
        <v>153</v>
      </c>
      <c r="V7064" s="5" t="s">
        <v>47</v>
      </c>
      <c r="W7064" s="5" t="s">
        <v>28</v>
      </c>
      <c r="X7064" s="5" t="s">
        <v>124</v>
      </c>
      <c r="Y7064" s="5" t="s">
        <v>2751</v>
      </c>
      <c r="Z7064" s="5" t="s">
        <v>43</v>
      </c>
      <c r="AA7064" s="4">
        <v>0.56000000000000005</v>
      </c>
      <c r="AB7064" s="1">
        <v>40043</v>
      </c>
      <c r="AC7064" s="1">
        <v>17735</v>
      </c>
      <c r="AD7064">
        <f t="shared" si="662"/>
        <v>2</v>
      </c>
      <c r="AE7064">
        <f t="shared" ca="1" si="663"/>
        <v>76</v>
      </c>
      <c r="AF7064" t="str">
        <f t="shared" ca="1" si="664"/>
        <v>Over 65</v>
      </c>
      <c r="AG7064" s="3">
        <f t="shared" si="665"/>
        <v>0.80376935897435897</v>
      </c>
      <c r="AH7064" t="str">
        <f>_xlfn.IFNA(VLOOKUP(Sales_Transactions[[#This Row],[Order ID]],Returned_Items[#All],2,FALSE),"Not Returned")</f>
        <v>Not Returned</v>
      </c>
    </row>
    <row r="7065" spans="1:34" x14ac:dyDescent="0.25">
      <c r="A7065">
        <v>37957</v>
      </c>
      <c r="C7065" t="s">
        <v>1314</v>
      </c>
      <c r="D7065" s="2" t="str">
        <f>TEXT(MID(Sales_Transactions[[#This Row],[Order Date]],2,5),"d/m/yyy")</f>
        <v>5/11/2010</v>
      </c>
      <c r="E7065" s="2" t="str">
        <f>TEXT(MID(Sales_Transactions[[#This Row],[Order Date]],2,5),"d")</f>
        <v>5</v>
      </c>
      <c r="F7065" s="2" t="str">
        <f>TEXT(MID(Sales_Transactions[[#This Row],[Order Date]],2,5),"m")</f>
        <v>11</v>
      </c>
      <c r="G7065" s="2" t="str">
        <f>TEXT(MID(Sales_Transactions[[#This Row],[Order Date]],2,5),"yyy")</f>
        <v>2010</v>
      </c>
      <c r="H7065" s="2" t="str">
        <f>TEXT(MID(Sales_Transactions[[#This Row],[Order Date]],2,5),"yyy/m")</f>
        <v>2010/11</v>
      </c>
      <c r="I7065" t="s">
        <v>52</v>
      </c>
      <c r="J7065">
        <f t="shared" si="660"/>
        <v>1</v>
      </c>
      <c r="K7065" s="2">
        <v>31</v>
      </c>
      <c r="L7065" s="3">
        <v>229.26</v>
      </c>
      <c r="M7065" s="4">
        <v>0</v>
      </c>
      <c r="N7065" s="5" t="s">
        <v>23</v>
      </c>
      <c r="O7065" s="3">
        <v>-37.200000000000003</v>
      </c>
      <c r="P7065" s="3">
        <v>6.81</v>
      </c>
      <c r="Q7065" s="3">
        <v>5.48</v>
      </c>
      <c r="R7065" s="5" t="s">
        <v>2066</v>
      </c>
      <c r="S7065" s="5" t="s">
        <v>2632</v>
      </c>
      <c r="T7065" s="5" t="str">
        <f t="shared" si="661"/>
        <v>Bobby Trafton</v>
      </c>
      <c r="U7065" t="s">
        <v>153</v>
      </c>
      <c r="V7065" s="5" t="s">
        <v>27</v>
      </c>
      <c r="W7065" s="5" t="s">
        <v>28</v>
      </c>
      <c r="X7065" s="5" t="s">
        <v>41</v>
      </c>
      <c r="Y7065" s="5" t="s">
        <v>2356</v>
      </c>
      <c r="Z7065" s="5" t="s">
        <v>43</v>
      </c>
      <c r="AA7065" s="4">
        <v>0.37</v>
      </c>
      <c r="AB7065" s="1">
        <v>40488</v>
      </c>
      <c r="AC7065" s="1">
        <v>17703</v>
      </c>
      <c r="AD7065">
        <f t="shared" si="662"/>
        <v>1</v>
      </c>
      <c r="AE7065">
        <f t="shared" ca="1" si="663"/>
        <v>76</v>
      </c>
      <c r="AF7065" t="str">
        <f t="shared" ca="1" si="664"/>
        <v>Over 65</v>
      </c>
      <c r="AG7065" s="3">
        <f t="shared" si="665"/>
        <v>0.39645161290322578</v>
      </c>
      <c r="AH7065" t="str">
        <f>_xlfn.IFNA(VLOOKUP(Sales_Transactions[[#This Row],[Order ID]],Returned_Items[#All],2,FALSE),"Not Returned")</f>
        <v>Not Returned</v>
      </c>
    </row>
    <row r="7066" spans="1:34" x14ac:dyDescent="0.25">
      <c r="A7066">
        <v>38406</v>
      </c>
      <c r="C7066" t="s">
        <v>1030</v>
      </c>
      <c r="D7066" s="2" t="str">
        <f>TEXT(MID(Sales_Transactions[[#This Row],[Order Date]],2,5),"d/m/yyy")</f>
        <v>2/12/2010</v>
      </c>
      <c r="E7066" s="2" t="str">
        <f>TEXT(MID(Sales_Transactions[[#This Row],[Order Date]],2,5),"d")</f>
        <v>2</v>
      </c>
      <c r="F7066" s="2" t="str">
        <f>TEXT(MID(Sales_Transactions[[#This Row],[Order Date]],2,5),"m")</f>
        <v>12</v>
      </c>
      <c r="G7066" s="2" t="str">
        <f>TEXT(MID(Sales_Transactions[[#This Row],[Order Date]],2,5),"yyy")</f>
        <v>2010</v>
      </c>
      <c r="H7066" s="2" t="str">
        <f>TEXT(MID(Sales_Transactions[[#This Row],[Order Date]],2,5),"yyy/m")</f>
        <v>2010/12</v>
      </c>
      <c r="I7066" t="s">
        <v>78</v>
      </c>
      <c r="J7066">
        <f t="shared" si="660"/>
        <v>3</v>
      </c>
      <c r="K7066" s="2">
        <v>12</v>
      </c>
      <c r="L7066" s="3">
        <v>754.94</v>
      </c>
      <c r="M7066" s="4">
        <v>0.01</v>
      </c>
      <c r="N7066" s="5" t="s">
        <v>34</v>
      </c>
      <c r="O7066" s="3">
        <v>-226.24</v>
      </c>
      <c r="P7066" s="3">
        <v>58.14</v>
      </c>
      <c r="Q7066" s="3">
        <v>36.61</v>
      </c>
      <c r="R7066" s="5" t="s">
        <v>3110</v>
      </c>
      <c r="S7066" s="5" t="s">
        <v>3505</v>
      </c>
      <c r="T7066" s="5" t="str">
        <f t="shared" si="661"/>
        <v>Denny Ordway</v>
      </c>
      <c r="U7066" t="s">
        <v>153</v>
      </c>
      <c r="V7066" s="5" t="s">
        <v>27</v>
      </c>
      <c r="W7066" s="5" t="s">
        <v>57</v>
      </c>
      <c r="X7066" s="5" t="s">
        <v>104</v>
      </c>
      <c r="Y7066" s="5" t="s">
        <v>363</v>
      </c>
      <c r="Z7066" s="5" t="s">
        <v>106</v>
      </c>
      <c r="AA7066" s="4">
        <v>0.61</v>
      </c>
      <c r="AB7066" s="1">
        <v>40515</v>
      </c>
      <c r="AC7066" s="1">
        <v>17905</v>
      </c>
      <c r="AD7066">
        <f t="shared" si="662"/>
        <v>1</v>
      </c>
      <c r="AE7066">
        <f t="shared" ca="1" si="663"/>
        <v>75</v>
      </c>
      <c r="AF7066" t="str">
        <f t="shared" ca="1" si="664"/>
        <v>Over 65</v>
      </c>
      <c r="AG7066" s="3">
        <f t="shared" si="665"/>
        <v>7.8953488333333333</v>
      </c>
      <c r="AH7066" t="str">
        <f>_xlfn.IFNA(VLOOKUP(Sales_Transactions[[#This Row],[Order ID]],Returned_Items[#All],2,FALSE),"Not Returned")</f>
        <v>Not Returned</v>
      </c>
    </row>
    <row r="7067" spans="1:34" x14ac:dyDescent="0.25">
      <c r="A7067">
        <v>38594</v>
      </c>
      <c r="C7067" t="s">
        <v>2280</v>
      </c>
      <c r="D7067" s="2" t="str">
        <f>TEXT(MID(Sales_Transactions[[#This Row],[Order Date]],2,5),"d/m/yyy")</f>
        <v>1/12/2009</v>
      </c>
      <c r="E7067" s="2" t="str">
        <f>TEXT(MID(Sales_Transactions[[#This Row],[Order Date]],2,5),"d")</f>
        <v>1</v>
      </c>
      <c r="F7067" s="2" t="str">
        <f>TEXT(MID(Sales_Transactions[[#This Row],[Order Date]],2,5),"m")</f>
        <v>12</v>
      </c>
      <c r="G7067" s="2" t="str">
        <f>TEXT(MID(Sales_Transactions[[#This Row],[Order Date]],2,5),"yyy")</f>
        <v>2009</v>
      </c>
      <c r="H7067" s="2" t="str">
        <f>TEXT(MID(Sales_Transactions[[#This Row],[Order Date]],2,5),"yyy/m")</f>
        <v>2009/12</v>
      </c>
      <c r="I7067" t="s">
        <v>78</v>
      </c>
      <c r="J7067">
        <f t="shared" si="660"/>
        <v>3</v>
      </c>
      <c r="K7067" s="2">
        <v>26</v>
      </c>
      <c r="L7067" s="3">
        <v>1011.9</v>
      </c>
      <c r="M7067" s="4">
        <v>7.0000000000000007E-2</v>
      </c>
      <c r="N7067" s="5" t="s">
        <v>23</v>
      </c>
      <c r="O7067" s="3">
        <v>247.94</v>
      </c>
      <c r="P7067" s="3">
        <v>39.479999999999997</v>
      </c>
      <c r="Q7067" s="3">
        <v>1.99</v>
      </c>
      <c r="R7067" s="5" t="s">
        <v>1828</v>
      </c>
      <c r="S7067" s="5" t="s">
        <v>3316</v>
      </c>
      <c r="T7067" s="5" t="str">
        <f t="shared" si="661"/>
        <v>Roland Fjeld</v>
      </c>
      <c r="U7067" t="s">
        <v>153</v>
      </c>
      <c r="V7067" s="5" t="s">
        <v>47</v>
      </c>
      <c r="W7067" s="5" t="s">
        <v>48</v>
      </c>
      <c r="X7067" s="5" t="s">
        <v>87</v>
      </c>
      <c r="Y7067" s="5" t="s">
        <v>241</v>
      </c>
      <c r="Z7067" s="5" t="s">
        <v>60</v>
      </c>
      <c r="AA7067" s="4">
        <v>0.54</v>
      </c>
      <c r="AB7067" s="1">
        <v>40149</v>
      </c>
      <c r="AC7067" s="1">
        <v>18005</v>
      </c>
      <c r="AD7067">
        <f t="shared" si="662"/>
        <v>1</v>
      </c>
      <c r="AE7067">
        <f t="shared" ca="1" si="663"/>
        <v>75</v>
      </c>
      <c r="AF7067" t="str">
        <f t="shared" ca="1" si="664"/>
        <v>Over 65</v>
      </c>
      <c r="AG7067" s="3">
        <f t="shared" si="665"/>
        <v>1.5939370769230767</v>
      </c>
      <c r="AH7067" t="str">
        <f>_xlfn.IFNA(VLOOKUP(Sales_Transactions[[#This Row],[Order ID]],Returned_Items[#All],2,FALSE),"Not Returned")</f>
        <v>Not Returned</v>
      </c>
    </row>
    <row r="7068" spans="1:34" x14ac:dyDescent="0.25">
      <c r="A7068">
        <v>38657</v>
      </c>
      <c r="C7068" t="s">
        <v>1367</v>
      </c>
      <c r="D7068" s="2" t="str">
        <f>TEXT(MID(Sales_Transactions[[#This Row],[Order Date]],2,5),"d/m/yyy")</f>
        <v>28/5/2010</v>
      </c>
      <c r="E7068" s="2" t="str">
        <f>TEXT(MID(Sales_Transactions[[#This Row],[Order Date]],2,5),"d")</f>
        <v>28</v>
      </c>
      <c r="F7068" s="2" t="str">
        <f>TEXT(MID(Sales_Transactions[[#This Row],[Order Date]],2,5),"m")</f>
        <v>5</v>
      </c>
      <c r="G7068" s="2" t="str">
        <f>TEXT(MID(Sales_Transactions[[#This Row],[Order Date]],2,5),"yyy")</f>
        <v>2010</v>
      </c>
      <c r="H7068" s="2" t="str">
        <f>TEXT(MID(Sales_Transactions[[#This Row],[Order Date]],2,5),"yyy/m")</f>
        <v>2010/5</v>
      </c>
      <c r="I7068" t="s">
        <v>52</v>
      </c>
      <c r="J7068">
        <f t="shared" si="660"/>
        <v>1</v>
      </c>
      <c r="K7068" s="2">
        <v>38</v>
      </c>
      <c r="L7068" s="3">
        <v>1279.25</v>
      </c>
      <c r="M7068" s="4">
        <v>0.01</v>
      </c>
      <c r="N7068" s="5" t="s">
        <v>23</v>
      </c>
      <c r="O7068" s="3">
        <v>569.29999999999995</v>
      </c>
      <c r="P7068" s="3">
        <v>31.78</v>
      </c>
      <c r="Q7068" s="3">
        <v>1.99</v>
      </c>
      <c r="R7068" s="5" t="s">
        <v>2724</v>
      </c>
      <c r="S7068" s="5" t="s">
        <v>2725</v>
      </c>
      <c r="T7068" s="5" t="str">
        <f t="shared" si="661"/>
        <v>Elizabeth Moffitt</v>
      </c>
      <c r="U7068" t="s">
        <v>153</v>
      </c>
      <c r="V7068" s="5" t="s">
        <v>37</v>
      </c>
      <c r="W7068" s="5" t="s">
        <v>48</v>
      </c>
      <c r="X7068" s="5" t="s">
        <v>87</v>
      </c>
      <c r="Y7068" s="5" t="s">
        <v>189</v>
      </c>
      <c r="Z7068" s="5" t="s">
        <v>60</v>
      </c>
      <c r="AA7068" s="4">
        <v>0.42</v>
      </c>
      <c r="AB7068" s="1">
        <v>40327</v>
      </c>
      <c r="AC7068" s="1">
        <v>18279</v>
      </c>
      <c r="AD7068">
        <f t="shared" si="662"/>
        <v>1</v>
      </c>
      <c r="AE7068">
        <f t="shared" ca="1" si="663"/>
        <v>74</v>
      </c>
      <c r="AF7068" t="str">
        <f t="shared" ca="1" si="664"/>
        <v>Over 65</v>
      </c>
      <c r="AG7068" s="3">
        <f t="shared" si="665"/>
        <v>0.88860057894736855</v>
      </c>
      <c r="AH7068" t="str">
        <f>_xlfn.IFNA(VLOOKUP(Sales_Transactions[[#This Row],[Order ID]],Returned_Items[#All],2,FALSE),"Not Returned")</f>
        <v>Not Returned</v>
      </c>
    </row>
    <row r="7069" spans="1:34" x14ac:dyDescent="0.25">
      <c r="A7069">
        <v>38850</v>
      </c>
      <c r="C7069" t="s">
        <v>197</v>
      </c>
      <c r="D7069" s="2" t="str">
        <f>TEXT(MID(Sales_Transactions[[#This Row],[Order Date]],2,5),"d/m/yyy")</f>
        <v>29/4/2010</v>
      </c>
      <c r="E7069" s="2" t="str">
        <f>TEXT(MID(Sales_Transactions[[#This Row],[Order Date]],2,5),"d")</f>
        <v>29</v>
      </c>
      <c r="F7069" s="2" t="str">
        <f>TEXT(MID(Sales_Transactions[[#This Row],[Order Date]],2,5),"m")</f>
        <v>4</v>
      </c>
      <c r="G7069" s="2" t="str">
        <f>TEXT(MID(Sales_Transactions[[#This Row],[Order Date]],2,5),"yyy")</f>
        <v>2010</v>
      </c>
      <c r="H7069" s="2" t="str">
        <f>TEXT(MID(Sales_Transactions[[#This Row],[Order Date]],2,5),"yyy/m")</f>
        <v>2010/4</v>
      </c>
      <c r="I7069" t="s">
        <v>78</v>
      </c>
      <c r="J7069">
        <f t="shared" si="660"/>
        <v>3</v>
      </c>
      <c r="K7069" s="2">
        <v>34</v>
      </c>
      <c r="L7069" s="3">
        <v>12570.74</v>
      </c>
      <c r="M7069" s="4">
        <v>0.02</v>
      </c>
      <c r="N7069" s="5" t="s">
        <v>34</v>
      </c>
      <c r="O7069" s="3">
        <v>-4560.43</v>
      </c>
      <c r="P7069" s="3">
        <v>348.21</v>
      </c>
      <c r="Q7069" s="3">
        <v>40.19</v>
      </c>
      <c r="R7069" s="5" t="s">
        <v>2609</v>
      </c>
      <c r="S7069" s="5" t="s">
        <v>2939</v>
      </c>
      <c r="T7069" s="5" t="str">
        <f t="shared" si="661"/>
        <v>Corey Lock</v>
      </c>
      <c r="U7069" t="s">
        <v>153</v>
      </c>
      <c r="V7069" s="5" t="s">
        <v>74</v>
      </c>
      <c r="W7069" s="5" t="s">
        <v>57</v>
      </c>
      <c r="X7069" s="5" t="s">
        <v>107</v>
      </c>
      <c r="Y7069" s="5" t="s">
        <v>1012</v>
      </c>
      <c r="Z7069" s="5" t="s">
        <v>106</v>
      </c>
      <c r="AA7069" s="4">
        <v>0.62</v>
      </c>
      <c r="AB7069" s="1">
        <v>40299</v>
      </c>
      <c r="AC7069" s="1">
        <v>18485</v>
      </c>
      <c r="AD7069">
        <f t="shared" si="662"/>
        <v>2</v>
      </c>
      <c r="AE7069">
        <f t="shared" ca="1" si="663"/>
        <v>73</v>
      </c>
      <c r="AF7069" t="str">
        <f t="shared" ca="1" si="664"/>
        <v>Over 65</v>
      </c>
      <c r="AG7069" s="3">
        <f t="shared" si="665"/>
        <v>11.421481117647058</v>
      </c>
      <c r="AH7069" t="str">
        <f>_xlfn.IFNA(VLOOKUP(Sales_Transactions[[#This Row],[Order ID]],Returned_Items[#All],2,FALSE),"Not Returned")</f>
        <v>Not Returned</v>
      </c>
    </row>
    <row r="7070" spans="1:34" x14ac:dyDescent="0.25">
      <c r="A7070">
        <v>38913</v>
      </c>
      <c r="C7070" t="s">
        <v>1886</v>
      </c>
      <c r="D7070" s="2" t="str">
        <f>TEXT(MID(Sales_Transactions[[#This Row],[Order Date]],2,5),"d/m/yyy")</f>
        <v>6/9/2009</v>
      </c>
      <c r="E7070" s="2" t="str">
        <f>TEXT(MID(Sales_Transactions[[#This Row],[Order Date]],2,5),"d")</f>
        <v>6</v>
      </c>
      <c r="F7070" s="2" t="str">
        <f>TEXT(MID(Sales_Transactions[[#This Row],[Order Date]],2,5),"m")</f>
        <v>9</v>
      </c>
      <c r="G7070" s="2" t="str">
        <f>TEXT(MID(Sales_Transactions[[#This Row],[Order Date]],2,5),"yyy")</f>
        <v>2009</v>
      </c>
      <c r="H7070" s="2" t="str">
        <f>TEXT(MID(Sales_Transactions[[#This Row],[Order Date]],2,5),"yyy/m")</f>
        <v>2009/9</v>
      </c>
      <c r="I7070" t="s">
        <v>52</v>
      </c>
      <c r="J7070">
        <f t="shared" si="660"/>
        <v>1</v>
      </c>
      <c r="K7070" s="2">
        <v>7</v>
      </c>
      <c r="L7070" s="3">
        <v>230.29</v>
      </c>
      <c r="M7070" s="4">
        <v>0.03</v>
      </c>
      <c r="N7070" s="5" t="s">
        <v>23</v>
      </c>
      <c r="O7070" s="3">
        <v>-4.3</v>
      </c>
      <c r="P7070" s="3">
        <v>31.74</v>
      </c>
      <c r="Q7070" s="3">
        <v>12.62</v>
      </c>
      <c r="R7070" s="5" t="s">
        <v>1789</v>
      </c>
      <c r="S7070" s="5" t="s">
        <v>2822</v>
      </c>
      <c r="T7070" s="5" t="str">
        <f t="shared" si="661"/>
        <v>David Kendrick</v>
      </c>
      <c r="U7070" t="s">
        <v>153</v>
      </c>
      <c r="V7070" s="5" t="s">
        <v>74</v>
      </c>
      <c r="W7070" s="5" t="s">
        <v>28</v>
      </c>
      <c r="X7070" s="5" t="s">
        <v>41</v>
      </c>
      <c r="Y7070" s="5" t="s">
        <v>2181</v>
      </c>
      <c r="Z7070" s="5" t="s">
        <v>43</v>
      </c>
      <c r="AA7070" s="4">
        <v>0.37</v>
      </c>
      <c r="AB7070" s="1">
        <v>40062</v>
      </c>
      <c r="AC7070" s="1">
        <v>18590</v>
      </c>
      <c r="AD7070">
        <f t="shared" si="662"/>
        <v>0</v>
      </c>
      <c r="AE7070">
        <f t="shared" ca="1" si="663"/>
        <v>73</v>
      </c>
      <c r="AF7070" t="str">
        <f t="shared" ca="1" si="664"/>
        <v>Over 65</v>
      </c>
      <c r="AG7070" s="3">
        <f t="shared" si="665"/>
        <v>6.3357825714285712</v>
      </c>
      <c r="AH7070" t="str">
        <f>_xlfn.IFNA(VLOOKUP(Sales_Transactions[[#This Row],[Order ID]],Returned_Items[#All],2,FALSE),"Not Returned")</f>
        <v>Not Returned</v>
      </c>
    </row>
    <row r="7071" spans="1:34" x14ac:dyDescent="0.25">
      <c r="A7071">
        <v>38948</v>
      </c>
      <c r="C7071" t="s">
        <v>1975</v>
      </c>
      <c r="D7071" s="2" t="str">
        <f>TEXT(MID(Sales_Transactions[[#This Row],[Order Date]],2,5),"d/m/yyy")</f>
        <v>5/6/2011</v>
      </c>
      <c r="E7071" s="2" t="str">
        <f>TEXT(MID(Sales_Transactions[[#This Row],[Order Date]],2,5),"d")</f>
        <v>5</v>
      </c>
      <c r="F7071" s="2" t="str">
        <f>TEXT(MID(Sales_Transactions[[#This Row],[Order Date]],2,5),"m")</f>
        <v>6</v>
      </c>
      <c r="G7071" s="2" t="str">
        <f>TEXT(MID(Sales_Transactions[[#This Row],[Order Date]],2,5),"yyy")</f>
        <v>2011</v>
      </c>
      <c r="H7071" s="2" t="str">
        <f>TEXT(MID(Sales_Transactions[[#This Row],[Order Date]],2,5),"yyy/m")</f>
        <v>2011/6</v>
      </c>
      <c r="I7071" t="s">
        <v>52</v>
      </c>
      <c r="J7071">
        <f t="shared" si="660"/>
        <v>1</v>
      </c>
      <c r="K7071" s="2">
        <v>9</v>
      </c>
      <c r="L7071" s="3">
        <v>1394.28</v>
      </c>
      <c r="M7071" s="4">
        <v>0.03</v>
      </c>
      <c r="N7071" s="5" t="s">
        <v>23</v>
      </c>
      <c r="O7071" s="3">
        <v>197.16</v>
      </c>
      <c r="P7071" s="3">
        <v>155.06</v>
      </c>
      <c r="Q7071" s="3">
        <v>7.07</v>
      </c>
      <c r="R7071" s="5" t="s">
        <v>152</v>
      </c>
      <c r="S7071" s="5" t="s">
        <v>2781</v>
      </c>
      <c r="T7071" s="5" t="str">
        <f t="shared" si="661"/>
        <v>Julia Barnett</v>
      </c>
      <c r="U7071" t="s">
        <v>153</v>
      </c>
      <c r="V7071" s="5" t="s">
        <v>74</v>
      </c>
      <c r="W7071" s="5" t="s">
        <v>28</v>
      </c>
      <c r="X7071" s="5" t="s">
        <v>29</v>
      </c>
      <c r="Y7071" s="5" t="s">
        <v>839</v>
      </c>
      <c r="Z7071" s="5" t="s">
        <v>43</v>
      </c>
      <c r="AA7071" s="4">
        <v>0.59</v>
      </c>
      <c r="AB7071" s="1">
        <v>40700</v>
      </c>
      <c r="AC7071" s="1">
        <v>18439</v>
      </c>
      <c r="AD7071">
        <f t="shared" si="662"/>
        <v>1</v>
      </c>
      <c r="AE7071">
        <f t="shared" ca="1" si="663"/>
        <v>74</v>
      </c>
      <c r="AF7071" t="str">
        <f t="shared" ca="1" si="664"/>
        <v>Over 65</v>
      </c>
      <c r="AG7071" s="3">
        <f t="shared" si="665"/>
        <v>18.009275777777777</v>
      </c>
      <c r="AH7071" t="str">
        <f>_xlfn.IFNA(VLOOKUP(Sales_Transactions[[#This Row],[Order ID]],Returned_Items[#All],2,FALSE),"Not Returned")</f>
        <v>Not Returned</v>
      </c>
    </row>
    <row r="7072" spans="1:34" x14ac:dyDescent="0.25">
      <c r="A7072">
        <v>38948</v>
      </c>
      <c r="C7072" t="s">
        <v>1975</v>
      </c>
      <c r="D7072" s="2" t="str">
        <f>TEXT(MID(Sales_Transactions[[#This Row],[Order Date]],2,5),"d/m/yyy")</f>
        <v>5/6/2011</v>
      </c>
      <c r="E7072" s="2" t="str">
        <f>TEXT(MID(Sales_Transactions[[#This Row],[Order Date]],2,5),"d")</f>
        <v>5</v>
      </c>
      <c r="F7072" s="2" t="str">
        <f>TEXT(MID(Sales_Transactions[[#This Row],[Order Date]],2,5),"m")</f>
        <v>6</v>
      </c>
      <c r="G7072" s="2" t="str">
        <f>TEXT(MID(Sales_Transactions[[#This Row],[Order Date]],2,5),"yyy")</f>
        <v>2011</v>
      </c>
      <c r="H7072" s="2" t="str">
        <f>TEXT(MID(Sales_Transactions[[#This Row],[Order Date]],2,5),"yyy/m")</f>
        <v>2011/6</v>
      </c>
      <c r="I7072" t="s">
        <v>52</v>
      </c>
      <c r="J7072">
        <f t="shared" si="660"/>
        <v>1</v>
      </c>
      <c r="K7072" s="2">
        <v>44</v>
      </c>
      <c r="L7072" s="3">
        <v>6862.2370000000001</v>
      </c>
      <c r="M7072" s="4">
        <v>0.05</v>
      </c>
      <c r="N7072" s="5" t="s">
        <v>67</v>
      </c>
      <c r="O7072" s="3">
        <v>1839.2</v>
      </c>
      <c r="P7072" s="3">
        <v>179.99</v>
      </c>
      <c r="Q7072" s="3">
        <v>13.99</v>
      </c>
      <c r="R7072" s="5" t="s">
        <v>152</v>
      </c>
      <c r="S7072" s="5" t="s">
        <v>2781</v>
      </c>
      <c r="T7072" s="5" t="str">
        <f t="shared" si="661"/>
        <v>Julia Barnett</v>
      </c>
      <c r="U7072" t="s">
        <v>153</v>
      </c>
      <c r="V7072" s="5" t="s">
        <v>74</v>
      </c>
      <c r="W7072" s="5" t="s">
        <v>48</v>
      </c>
      <c r="X7072" s="5" t="s">
        <v>49</v>
      </c>
      <c r="Y7072" s="5" t="s">
        <v>555</v>
      </c>
      <c r="Z7072" s="5" t="s">
        <v>56</v>
      </c>
      <c r="AA7072" s="4">
        <v>0.56999999999999995</v>
      </c>
      <c r="AB7072" s="1">
        <v>40700</v>
      </c>
      <c r="AC7072" s="1">
        <v>18298</v>
      </c>
      <c r="AD7072">
        <f t="shared" si="662"/>
        <v>1</v>
      </c>
      <c r="AE7072">
        <f t="shared" ca="1" si="663"/>
        <v>74</v>
      </c>
      <c r="AF7072" t="str">
        <f t="shared" ca="1" si="664"/>
        <v>Over 65</v>
      </c>
      <c r="AG7072" s="3">
        <f t="shared" si="665"/>
        <v>4.4065910227272731</v>
      </c>
      <c r="AH7072" t="str">
        <f>_xlfn.IFNA(VLOOKUP(Sales_Transactions[[#This Row],[Order ID]],Returned_Items[#All],2,FALSE),"Not Returned")</f>
        <v>Not Returned</v>
      </c>
    </row>
    <row r="7073" spans="1:34" x14ac:dyDescent="0.25">
      <c r="A7073">
        <v>39041</v>
      </c>
      <c r="C7073" t="s">
        <v>2768</v>
      </c>
      <c r="D7073" s="2" t="str">
        <f>TEXT(MID(Sales_Transactions[[#This Row],[Order Date]],2,5),"d/m/yyy")</f>
        <v>26/10/2011</v>
      </c>
      <c r="E7073" s="2" t="str">
        <f>TEXT(MID(Sales_Transactions[[#This Row],[Order Date]],2,5),"d")</f>
        <v>26</v>
      </c>
      <c r="F7073" s="2" t="str">
        <f>TEXT(MID(Sales_Transactions[[#This Row],[Order Date]],2,5),"m")</f>
        <v>10</v>
      </c>
      <c r="G7073" s="2" t="str">
        <f>TEXT(MID(Sales_Transactions[[#This Row],[Order Date]],2,5),"yyy")</f>
        <v>2011</v>
      </c>
      <c r="H7073" s="2" t="str">
        <f>TEXT(MID(Sales_Transactions[[#This Row],[Order Date]],2,5),"yyy/m")</f>
        <v>2011/10</v>
      </c>
      <c r="I7073" t="s">
        <v>101</v>
      </c>
      <c r="J7073">
        <f t="shared" si="660"/>
        <v>1</v>
      </c>
      <c r="K7073" s="2">
        <v>47</v>
      </c>
      <c r="L7073" s="3">
        <v>418.03</v>
      </c>
      <c r="M7073" s="4">
        <v>0</v>
      </c>
      <c r="N7073" s="5" t="s">
        <v>67</v>
      </c>
      <c r="O7073" s="3">
        <v>-158.58000000000001</v>
      </c>
      <c r="P7073" s="3">
        <v>8.09</v>
      </c>
      <c r="Q7073" s="3">
        <v>7.96</v>
      </c>
      <c r="R7073" s="5" t="s">
        <v>2108</v>
      </c>
      <c r="S7073" s="5" t="s">
        <v>3504</v>
      </c>
      <c r="T7073" s="5" t="str">
        <f t="shared" si="661"/>
        <v>Adam Hart</v>
      </c>
      <c r="U7073" t="s">
        <v>153</v>
      </c>
      <c r="V7073" s="5" t="s">
        <v>47</v>
      </c>
      <c r="W7073" s="5" t="s">
        <v>57</v>
      </c>
      <c r="X7073" s="5" t="s">
        <v>58</v>
      </c>
      <c r="Y7073" s="5" t="s">
        <v>3142</v>
      </c>
      <c r="Z7073" s="5" t="s">
        <v>43</v>
      </c>
      <c r="AA7073" s="4">
        <v>0.49</v>
      </c>
      <c r="AB7073" s="1">
        <v>40842</v>
      </c>
      <c r="AC7073" s="1">
        <v>18488</v>
      </c>
      <c r="AD7073">
        <f t="shared" si="662"/>
        <v>0</v>
      </c>
      <c r="AE7073">
        <f t="shared" ca="1" si="663"/>
        <v>73</v>
      </c>
      <c r="AF7073" t="str">
        <f t="shared" ca="1" si="664"/>
        <v>Over 65</v>
      </c>
      <c r="AG7073" s="3">
        <f t="shared" si="665"/>
        <v>0.34148936170212768</v>
      </c>
      <c r="AH7073" t="str">
        <f>_xlfn.IFNA(VLOOKUP(Sales_Transactions[[#This Row],[Order ID]],Returned_Items[#All],2,FALSE),"Not Returned")</f>
        <v>Not Returned</v>
      </c>
    </row>
    <row r="7074" spans="1:34" x14ac:dyDescent="0.25">
      <c r="A7074">
        <v>39041</v>
      </c>
      <c r="C7074" t="s">
        <v>2768</v>
      </c>
      <c r="D7074" s="2" t="str">
        <f>TEXT(MID(Sales_Transactions[[#This Row],[Order Date]],2,5),"d/m/yyy")</f>
        <v>26/10/2011</v>
      </c>
      <c r="E7074" s="2" t="str">
        <f>TEXT(MID(Sales_Transactions[[#This Row],[Order Date]],2,5),"d")</f>
        <v>26</v>
      </c>
      <c r="F7074" s="2" t="str">
        <f>TEXT(MID(Sales_Transactions[[#This Row],[Order Date]],2,5),"m")</f>
        <v>10</v>
      </c>
      <c r="G7074" s="2" t="str">
        <f>TEXT(MID(Sales_Transactions[[#This Row],[Order Date]],2,5),"yyy")</f>
        <v>2011</v>
      </c>
      <c r="H7074" s="2" t="str">
        <f>TEXT(MID(Sales_Transactions[[#This Row],[Order Date]],2,5),"yyy/m")</f>
        <v>2011/10</v>
      </c>
      <c r="I7074" t="s">
        <v>101</v>
      </c>
      <c r="J7074">
        <f t="shared" si="660"/>
        <v>1</v>
      </c>
      <c r="K7074" s="2">
        <v>23</v>
      </c>
      <c r="L7074" s="3">
        <v>336.86</v>
      </c>
      <c r="M7074" s="4">
        <v>0.06</v>
      </c>
      <c r="N7074" s="5" t="s">
        <v>23</v>
      </c>
      <c r="O7074" s="3">
        <v>36.32</v>
      </c>
      <c r="P7074" s="3">
        <v>14.2</v>
      </c>
      <c r="Q7074" s="3">
        <v>5.3</v>
      </c>
      <c r="R7074" s="5" t="s">
        <v>2108</v>
      </c>
      <c r="S7074" s="5" t="s">
        <v>3504</v>
      </c>
      <c r="T7074" s="5" t="str">
        <f t="shared" si="661"/>
        <v>Adam Hart</v>
      </c>
      <c r="U7074" t="s">
        <v>153</v>
      </c>
      <c r="V7074" s="5" t="s">
        <v>47</v>
      </c>
      <c r="W7074" s="5" t="s">
        <v>57</v>
      </c>
      <c r="X7074" s="5" t="s">
        <v>58</v>
      </c>
      <c r="Y7074" s="5" t="s">
        <v>1018</v>
      </c>
      <c r="Z7074" s="5" t="s">
        <v>84</v>
      </c>
      <c r="AA7074" s="4">
        <v>0.46</v>
      </c>
      <c r="AB7074" s="1">
        <v>40844</v>
      </c>
      <c r="AC7074" s="1">
        <v>18478</v>
      </c>
      <c r="AD7074">
        <f t="shared" si="662"/>
        <v>2</v>
      </c>
      <c r="AE7074">
        <f t="shared" ca="1" si="663"/>
        <v>74</v>
      </c>
      <c r="AF7074" t="str">
        <f t="shared" ca="1" si="664"/>
        <v>Over 65</v>
      </c>
      <c r="AG7074" s="3">
        <f t="shared" si="665"/>
        <v>0.84745565217391305</v>
      </c>
      <c r="AH7074" t="str">
        <f>_xlfn.IFNA(VLOOKUP(Sales_Transactions[[#This Row],[Order ID]],Returned_Items[#All],2,FALSE),"Not Returned")</f>
        <v>Not Returned</v>
      </c>
    </row>
    <row r="7075" spans="1:34" x14ac:dyDescent="0.25">
      <c r="A7075">
        <v>39136</v>
      </c>
      <c r="C7075" t="s">
        <v>1000</v>
      </c>
      <c r="D7075" s="2" t="str">
        <f>TEXT(MID(Sales_Transactions[[#This Row],[Order Date]],2,5),"d/m/yyy")</f>
        <v>24/6/2009</v>
      </c>
      <c r="E7075" s="2" t="str">
        <f>TEXT(MID(Sales_Transactions[[#This Row],[Order Date]],2,5),"d")</f>
        <v>24</v>
      </c>
      <c r="F7075" s="2" t="str">
        <f>TEXT(MID(Sales_Transactions[[#This Row],[Order Date]],2,5),"m")</f>
        <v>6</v>
      </c>
      <c r="G7075" s="2" t="str">
        <f>TEXT(MID(Sales_Transactions[[#This Row],[Order Date]],2,5),"yyy")</f>
        <v>2009</v>
      </c>
      <c r="H7075" s="2" t="str">
        <f>TEXT(MID(Sales_Transactions[[#This Row],[Order Date]],2,5),"yyy/m")</f>
        <v>2009/6</v>
      </c>
      <c r="I7075" t="s">
        <v>33</v>
      </c>
      <c r="J7075">
        <f t="shared" si="660"/>
        <v>4</v>
      </c>
      <c r="K7075" s="2">
        <v>49</v>
      </c>
      <c r="L7075" s="3">
        <v>2693.5140000000001</v>
      </c>
      <c r="M7075" s="4">
        <v>0.02</v>
      </c>
      <c r="N7075" s="5" t="s">
        <v>23</v>
      </c>
      <c r="O7075" s="3">
        <v>662.05</v>
      </c>
      <c r="P7075" s="3">
        <v>65.989999999999995</v>
      </c>
      <c r="Q7075" s="3">
        <v>3.99</v>
      </c>
      <c r="R7075" s="5" t="s">
        <v>2124</v>
      </c>
      <c r="S7075" s="5" t="s">
        <v>63</v>
      </c>
      <c r="T7075" s="5" t="str">
        <f t="shared" si="661"/>
        <v>Shirley Jackson</v>
      </c>
      <c r="U7075" t="s">
        <v>153</v>
      </c>
      <c r="V7075" s="5" t="s">
        <v>47</v>
      </c>
      <c r="W7075" s="5" t="s">
        <v>48</v>
      </c>
      <c r="X7075" s="5" t="s">
        <v>49</v>
      </c>
      <c r="Y7075" s="5" t="s">
        <v>978</v>
      </c>
      <c r="Z7075" s="5" t="s">
        <v>43</v>
      </c>
      <c r="AA7075" s="4">
        <v>0.59</v>
      </c>
      <c r="AB7075" s="1">
        <v>39990</v>
      </c>
      <c r="AC7075" s="1">
        <v>18489</v>
      </c>
      <c r="AD7075">
        <f t="shared" si="662"/>
        <v>2</v>
      </c>
      <c r="AE7075">
        <f t="shared" ca="1" si="663"/>
        <v>73</v>
      </c>
      <c r="AF7075" t="str">
        <f t="shared" ca="1" si="664"/>
        <v>Over 65</v>
      </c>
      <c r="AG7075" s="3">
        <f t="shared" si="665"/>
        <v>1.4278939183673467</v>
      </c>
      <c r="AH7075" t="str">
        <f>_xlfn.IFNA(VLOOKUP(Sales_Transactions[[#This Row],[Order ID]],Returned_Items[#All],2,FALSE),"Not Returned")</f>
        <v>Not Returned</v>
      </c>
    </row>
    <row r="7076" spans="1:34" x14ac:dyDescent="0.25">
      <c r="A7076">
        <v>39232</v>
      </c>
      <c r="C7076" t="s">
        <v>2591</v>
      </c>
      <c r="D7076" s="2" t="str">
        <f>TEXT(MID(Sales_Transactions[[#This Row],[Order Date]],2,5),"d/m/yyy")</f>
        <v>12/7/2011</v>
      </c>
      <c r="E7076" s="2" t="str">
        <f>TEXT(MID(Sales_Transactions[[#This Row],[Order Date]],2,5),"d")</f>
        <v>12</v>
      </c>
      <c r="F7076" s="2" t="str">
        <f>TEXT(MID(Sales_Transactions[[#This Row],[Order Date]],2,5),"m")</f>
        <v>7</v>
      </c>
      <c r="G7076" s="2" t="str">
        <f>TEXT(MID(Sales_Transactions[[#This Row],[Order Date]],2,5),"yyy")</f>
        <v>2011</v>
      </c>
      <c r="H7076" s="2" t="str">
        <f>TEXT(MID(Sales_Transactions[[#This Row],[Order Date]],2,5),"yyy/m")</f>
        <v>2011/7</v>
      </c>
      <c r="I7076" t="s">
        <v>22</v>
      </c>
      <c r="J7076">
        <f t="shared" si="660"/>
        <v>2</v>
      </c>
      <c r="K7076" s="2">
        <v>11</v>
      </c>
      <c r="L7076" s="3">
        <v>391.9</v>
      </c>
      <c r="M7076" s="4">
        <v>0.1</v>
      </c>
      <c r="N7076" s="5" t="s">
        <v>23</v>
      </c>
      <c r="O7076" s="3">
        <v>-47.01</v>
      </c>
      <c r="P7076" s="3">
        <v>35.44</v>
      </c>
      <c r="Q7076" s="3">
        <v>19.989999999999998</v>
      </c>
      <c r="R7076" s="5" t="s">
        <v>2108</v>
      </c>
      <c r="S7076" s="5" t="s">
        <v>3504</v>
      </c>
      <c r="T7076" s="5" t="str">
        <f t="shared" si="661"/>
        <v>Adam Hart</v>
      </c>
      <c r="U7076" t="s">
        <v>153</v>
      </c>
      <c r="V7076" s="5" t="s">
        <v>47</v>
      </c>
      <c r="W7076" s="5" t="s">
        <v>28</v>
      </c>
      <c r="X7076" s="5" t="s">
        <v>75</v>
      </c>
      <c r="Y7076" s="5" t="s">
        <v>2688</v>
      </c>
      <c r="Z7076" s="5" t="s">
        <v>43</v>
      </c>
      <c r="AA7076" s="4">
        <v>0.38</v>
      </c>
      <c r="AB7076" s="1">
        <v>40738</v>
      </c>
      <c r="AC7076" s="1">
        <v>18735</v>
      </c>
      <c r="AD7076">
        <f t="shared" si="662"/>
        <v>2</v>
      </c>
      <c r="AE7076">
        <f t="shared" ca="1" si="663"/>
        <v>73</v>
      </c>
      <c r="AF7076" t="str">
        <f t="shared" ca="1" si="664"/>
        <v>Over 65</v>
      </c>
      <c r="AG7076" s="3">
        <f t="shared" si="665"/>
        <v>5.0358690909090909</v>
      </c>
      <c r="AH7076" t="str">
        <f>_xlfn.IFNA(VLOOKUP(Sales_Transactions[[#This Row],[Order ID]],Returned_Items[#All],2,FALSE),"Not Returned")</f>
        <v>Not Returned</v>
      </c>
    </row>
    <row r="7077" spans="1:34" x14ac:dyDescent="0.25">
      <c r="A7077">
        <v>39232</v>
      </c>
      <c r="C7077" t="s">
        <v>2591</v>
      </c>
      <c r="D7077" s="2" t="str">
        <f>TEXT(MID(Sales_Transactions[[#This Row],[Order Date]],2,5),"d/m/yyy")</f>
        <v>12/7/2011</v>
      </c>
      <c r="E7077" s="2" t="str">
        <f>TEXT(MID(Sales_Transactions[[#This Row],[Order Date]],2,5),"d")</f>
        <v>12</v>
      </c>
      <c r="F7077" s="2" t="str">
        <f>TEXT(MID(Sales_Transactions[[#This Row],[Order Date]],2,5),"m")</f>
        <v>7</v>
      </c>
      <c r="G7077" s="2" t="str">
        <f>TEXT(MID(Sales_Transactions[[#This Row],[Order Date]],2,5),"yyy")</f>
        <v>2011</v>
      </c>
      <c r="H7077" s="2" t="str">
        <f>TEXT(MID(Sales_Transactions[[#This Row],[Order Date]],2,5),"yyy/m")</f>
        <v>2011/7</v>
      </c>
      <c r="I7077" t="s">
        <v>22</v>
      </c>
      <c r="J7077">
        <f t="shared" si="660"/>
        <v>2</v>
      </c>
      <c r="K7077" s="2">
        <v>26</v>
      </c>
      <c r="L7077" s="3">
        <v>1451.59</v>
      </c>
      <c r="M7077" s="4">
        <v>0.06</v>
      </c>
      <c r="N7077" s="5" t="s">
        <v>23</v>
      </c>
      <c r="O7077" s="3">
        <v>435.11</v>
      </c>
      <c r="P7077" s="3">
        <v>55.48</v>
      </c>
      <c r="Q7077" s="3">
        <v>14.3</v>
      </c>
      <c r="R7077" s="5" t="s">
        <v>2108</v>
      </c>
      <c r="S7077" s="5" t="s">
        <v>3504</v>
      </c>
      <c r="T7077" s="5" t="str">
        <f t="shared" si="661"/>
        <v>Adam Hart</v>
      </c>
      <c r="U7077" t="s">
        <v>153</v>
      </c>
      <c r="V7077" s="5" t="s">
        <v>47</v>
      </c>
      <c r="W7077" s="5" t="s">
        <v>28</v>
      </c>
      <c r="X7077" s="5" t="s">
        <v>75</v>
      </c>
      <c r="Y7077" s="5" t="s">
        <v>848</v>
      </c>
      <c r="Z7077" s="5" t="s">
        <v>43</v>
      </c>
      <c r="AA7077" s="4">
        <v>0.37</v>
      </c>
      <c r="AB7077" s="1">
        <v>40741</v>
      </c>
      <c r="AC7077" s="1">
        <v>18636</v>
      </c>
      <c r="AD7077">
        <f t="shared" si="662"/>
        <v>5</v>
      </c>
      <c r="AE7077">
        <f t="shared" ca="1" si="663"/>
        <v>73</v>
      </c>
      <c r="AF7077" t="str">
        <f t="shared" ca="1" si="664"/>
        <v>Over 65</v>
      </c>
      <c r="AG7077" s="3">
        <f t="shared" si="665"/>
        <v>2.6825658461538464</v>
      </c>
      <c r="AH7077" t="str">
        <f>_xlfn.IFNA(VLOOKUP(Sales_Transactions[[#This Row],[Order ID]],Returned_Items[#All],2,FALSE),"Not Returned")</f>
        <v>Not Returned</v>
      </c>
    </row>
    <row r="7078" spans="1:34" x14ac:dyDescent="0.25">
      <c r="A7078">
        <v>39617</v>
      </c>
      <c r="C7078" t="s">
        <v>2508</v>
      </c>
      <c r="D7078" s="2" t="str">
        <f>TEXT(MID(Sales_Transactions[[#This Row],[Order Date]],2,5),"d/m/yyy")</f>
        <v>17/12/2011</v>
      </c>
      <c r="E7078" s="2" t="str">
        <f>TEXT(MID(Sales_Transactions[[#This Row],[Order Date]],2,5),"d")</f>
        <v>17</v>
      </c>
      <c r="F7078" s="2" t="str">
        <f>TEXT(MID(Sales_Transactions[[#This Row],[Order Date]],2,5),"m")</f>
        <v>12</v>
      </c>
      <c r="G7078" s="2" t="str">
        <f>TEXT(MID(Sales_Transactions[[#This Row],[Order Date]],2,5),"yyy")</f>
        <v>2011</v>
      </c>
      <c r="H7078" s="2" t="str">
        <f>TEXT(MID(Sales_Transactions[[#This Row],[Order Date]],2,5),"yyy/m")</f>
        <v>2011/12</v>
      </c>
      <c r="I7078" t="s">
        <v>52</v>
      </c>
      <c r="J7078">
        <f t="shared" si="660"/>
        <v>1</v>
      </c>
      <c r="K7078" s="2">
        <v>33</v>
      </c>
      <c r="L7078" s="3">
        <v>1283.68</v>
      </c>
      <c r="M7078" s="4">
        <v>0.08</v>
      </c>
      <c r="N7078" s="5" t="s">
        <v>23</v>
      </c>
      <c r="O7078" s="3">
        <v>202.47</v>
      </c>
      <c r="P7078" s="3">
        <v>39.979999999999997</v>
      </c>
      <c r="Q7078" s="3">
        <v>9.1999999999999993</v>
      </c>
      <c r="R7078" s="5" t="s">
        <v>2748</v>
      </c>
      <c r="S7078" s="5" t="s">
        <v>2749</v>
      </c>
      <c r="T7078" s="5" t="str">
        <f t="shared" si="661"/>
        <v>Bradley Drucker</v>
      </c>
      <c r="U7078" t="s">
        <v>153</v>
      </c>
      <c r="V7078" s="5" t="s">
        <v>27</v>
      </c>
      <c r="W7078" s="5" t="s">
        <v>57</v>
      </c>
      <c r="X7078" s="5" t="s">
        <v>58</v>
      </c>
      <c r="Y7078" s="5" t="s">
        <v>371</v>
      </c>
      <c r="Z7078" s="5" t="s">
        <v>84</v>
      </c>
      <c r="AA7078" s="4">
        <v>0.65</v>
      </c>
      <c r="AB7078" s="1">
        <v>40896</v>
      </c>
      <c r="AC7078" s="1">
        <v>18737</v>
      </c>
      <c r="AD7078">
        <f t="shared" si="662"/>
        <v>2</v>
      </c>
      <c r="AE7078">
        <f t="shared" ca="1" si="663"/>
        <v>73</v>
      </c>
      <c r="AF7078" t="str">
        <f t="shared" ca="1" si="664"/>
        <v>Over 65</v>
      </c>
      <c r="AG7078" s="3">
        <f t="shared" si="665"/>
        <v>1.4893338181818181</v>
      </c>
      <c r="AH7078" t="str">
        <f>_xlfn.IFNA(VLOOKUP(Sales_Transactions[[#This Row],[Order ID]],Returned_Items[#All],2,FALSE),"Not Returned")</f>
        <v>Not Returned</v>
      </c>
    </row>
    <row r="7079" spans="1:34" x14ac:dyDescent="0.25">
      <c r="A7079">
        <v>39617</v>
      </c>
      <c r="C7079" t="s">
        <v>2508</v>
      </c>
      <c r="D7079" s="2" t="str">
        <f>TEXT(MID(Sales_Transactions[[#This Row],[Order Date]],2,5),"d/m/yyy")</f>
        <v>17/12/2011</v>
      </c>
      <c r="E7079" s="2" t="str">
        <f>TEXT(MID(Sales_Transactions[[#This Row],[Order Date]],2,5),"d")</f>
        <v>17</v>
      </c>
      <c r="F7079" s="2" t="str">
        <f>TEXT(MID(Sales_Transactions[[#This Row],[Order Date]],2,5),"m")</f>
        <v>12</v>
      </c>
      <c r="G7079" s="2" t="str">
        <f>TEXT(MID(Sales_Transactions[[#This Row],[Order Date]],2,5),"yyy")</f>
        <v>2011</v>
      </c>
      <c r="H7079" s="2" t="str">
        <f>TEXT(MID(Sales_Transactions[[#This Row],[Order Date]],2,5),"yyy/m")</f>
        <v>2011/12</v>
      </c>
      <c r="I7079" t="s">
        <v>52</v>
      </c>
      <c r="J7079">
        <f t="shared" si="660"/>
        <v>1</v>
      </c>
      <c r="K7079" s="2">
        <v>28</v>
      </c>
      <c r="L7079" s="3">
        <v>169.46</v>
      </c>
      <c r="M7079" s="4">
        <v>0.02</v>
      </c>
      <c r="N7079" s="5" t="s">
        <v>23</v>
      </c>
      <c r="O7079" s="3">
        <v>34.24</v>
      </c>
      <c r="P7079" s="3">
        <v>5.84</v>
      </c>
      <c r="Q7079" s="3">
        <v>1.2</v>
      </c>
      <c r="R7079" s="5" t="s">
        <v>2748</v>
      </c>
      <c r="S7079" s="5" t="s">
        <v>2749</v>
      </c>
      <c r="T7079" s="5" t="str">
        <f t="shared" si="661"/>
        <v>Bradley Drucker</v>
      </c>
      <c r="U7079" t="s">
        <v>153</v>
      </c>
      <c r="V7079" s="5" t="s">
        <v>27</v>
      </c>
      <c r="W7079" s="5" t="s">
        <v>28</v>
      </c>
      <c r="X7079" s="5" t="s">
        <v>124</v>
      </c>
      <c r="Y7079" s="5" t="s">
        <v>677</v>
      </c>
      <c r="Z7079" s="5" t="s">
        <v>84</v>
      </c>
      <c r="AA7079" s="4">
        <v>0.55000000000000004</v>
      </c>
      <c r="AB7079" s="1">
        <v>40896</v>
      </c>
      <c r="AC7079" s="1">
        <v>18855</v>
      </c>
      <c r="AD7079">
        <f t="shared" si="662"/>
        <v>2</v>
      </c>
      <c r="AE7079">
        <f t="shared" ca="1" si="663"/>
        <v>72</v>
      </c>
      <c r="AF7079" t="str">
        <f t="shared" ca="1" si="664"/>
        <v>Over 65</v>
      </c>
      <c r="AG7079" s="3">
        <f t="shared" si="665"/>
        <v>0.25138685714285713</v>
      </c>
      <c r="AH7079" t="str">
        <f>_xlfn.IFNA(VLOOKUP(Sales_Transactions[[#This Row],[Order ID]],Returned_Items[#All],2,FALSE),"Not Returned")</f>
        <v>Not Returned</v>
      </c>
    </row>
    <row r="7080" spans="1:34" x14ac:dyDescent="0.25">
      <c r="A7080">
        <v>39649</v>
      </c>
      <c r="C7080" t="s">
        <v>3315</v>
      </c>
      <c r="D7080" s="2" t="str">
        <f>TEXT(MID(Sales_Transactions[[#This Row],[Order Date]],2,5),"d/m/yyy")</f>
        <v>19/10/2009</v>
      </c>
      <c r="E7080" s="2" t="str">
        <f>TEXT(MID(Sales_Transactions[[#This Row],[Order Date]],2,5),"d")</f>
        <v>19</v>
      </c>
      <c r="F7080" s="2" t="str">
        <f>TEXT(MID(Sales_Transactions[[#This Row],[Order Date]],2,5),"m")</f>
        <v>10</v>
      </c>
      <c r="G7080" s="2" t="str">
        <f>TEXT(MID(Sales_Transactions[[#This Row],[Order Date]],2,5),"yyy")</f>
        <v>2009</v>
      </c>
      <c r="H7080" s="2" t="str">
        <f>TEXT(MID(Sales_Transactions[[#This Row],[Order Date]],2,5),"yyy/m")</f>
        <v>2009/10</v>
      </c>
      <c r="I7080" t="s">
        <v>33</v>
      </c>
      <c r="J7080">
        <f t="shared" si="660"/>
        <v>4</v>
      </c>
      <c r="K7080" s="2">
        <v>10</v>
      </c>
      <c r="L7080" s="3">
        <v>1351.653</v>
      </c>
      <c r="M7080" s="4">
        <v>0.01</v>
      </c>
      <c r="N7080" s="5" t="s">
        <v>67</v>
      </c>
      <c r="O7080" s="3">
        <v>-202.85</v>
      </c>
      <c r="P7080" s="3">
        <v>155.99</v>
      </c>
      <c r="Q7080" s="3">
        <v>8.99</v>
      </c>
      <c r="R7080" s="5" t="s">
        <v>2703</v>
      </c>
      <c r="S7080" s="5" t="s">
        <v>2274</v>
      </c>
      <c r="T7080" s="5" t="str">
        <f t="shared" si="661"/>
        <v>Karen Carlisle</v>
      </c>
      <c r="U7080" t="s">
        <v>153</v>
      </c>
      <c r="V7080" s="5" t="s">
        <v>47</v>
      </c>
      <c r="W7080" s="5" t="s">
        <v>48</v>
      </c>
      <c r="X7080" s="5" t="s">
        <v>49</v>
      </c>
      <c r="Y7080" s="5" t="s">
        <v>1206</v>
      </c>
      <c r="Z7080" s="5" t="s">
        <v>43</v>
      </c>
      <c r="AA7080" s="4">
        <v>0.57999999999999996</v>
      </c>
      <c r="AB7080" s="1">
        <v>40106</v>
      </c>
      <c r="AC7080" s="1">
        <v>18738</v>
      </c>
      <c r="AD7080">
        <f t="shared" si="662"/>
        <v>1</v>
      </c>
      <c r="AE7080">
        <f t="shared" ca="1" si="663"/>
        <v>73</v>
      </c>
      <c r="AF7080" t="str">
        <f t="shared" ca="1" si="664"/>
        <v>Over 65</v>
      </c>
      <c r="AG7080" s="3">
        <f t="shared" si="665"/>
        <v>16.496440100000001</v>
      </c>
      <c r="AH7080" t="str">
        <f>_xlfn.IFNA(VLOOKUP(Sales_Transactions[[#This Row],[Order ID]],Returned_Items[#All],2,FALSE),"Not Returned")</f>
        <v>Not Returned</v>
      </c>
    </row>
    <row r="7081" spans="1:34" x14ac:dyDescent="0.25">
      <c r="A7081">
        <v>39649</v>
      </c>
      <c r="C7081" t="s">
        <v>3315</v>
      </c>
      <c r="D7081" s="2" t="str">
        <f>TEXT(MID(Sales_Transactions[[#This Row],[Order Date]],2,5),"d/m/yyy")</f>
        <v>19/10/2009</v>
      </c>
      <c r="E7081" s="2" t="str">
        <f>TEXT(MID(Sales_Transactions[[#This Row],[Order Date]],2,5),"d")</f>
        <v>19</v>
      </c>
      <c r="F7081" s="2" t="str">
        <f>TEXT(MID(Sales_Transactions[[#This Row],[Order Date]],2,5),"m")</f>
        <v>10</v>
      </c>
      <c r="G7081" s="2" t="str">
        <f>TEXT(MID(Sales_Transactions[[#This Row],[Order Date]],2,5),"yyy")</f>
        <v>2009</v>
      </c>
      <c r="H7081" s="2" t="str">
        <f>TEXT(MID(Sales_Transactions[[#This Row],[Order Date]],2,5),"yyy/m")</f>
        <v>2009/10</v>
      </c>
      <c r="I7081" t="s">
        <v>33</v>
      </c>
      <c r="J7081">
        <f t="shared" si="660"/>
        <v>4</v>
      </c>
      <c r="K7081" s="2">
        <v>9</v>
      </c>
      <c r="L7081" s="3">
        <v>63</v>
      </c>
      <c r="M7081" s="4">
        <v>0.01</v>
      </c>
      <c r="N7081" s="5" t="s">
        <v>23</v>
      </c>
      <c r="O7081" s="3">
        <v>-17.48</v>
      </c>
      <c r="P7081" s="3">
        <v>5.98</v>
      </c>
      <c r="Q7081" s="3">
        <v>5.46</v>
      </c>
      <c r="R7081" s="5" t="s">
        <v>2703</v>
      </c>
      <c r="S7081" s="5" t="s">
        <v>2274</v>
      </c>
      <c r="T7081" s="5" t="str">
        <f t="shared" si="661"/>
        <v>Karen Carlisle</v>
      </c>
      <c r="U7081" t="s">
        <v>153</v>
      </c>
      <c r="V7081" s="5" t="s">
        <v>47</v>
      </c>
      <c r="W7081" s="5" t="s">
        <v>28</v>
      </c>
      <c r="X7081" s="5" t="s">
        <v>75</v>
      </c>
      <c r="Y7081" s="5" t="s">
        <v>1279</v>
      </c>
      <c r="Z7081" s="5" t="s">
        <v>43</v>
      </c>
      <c r="AA7081" s="4">
        <v>0.36</v>
      </c>
      <c r="AB7081" s="1">
        <v>40107</v>
      </c>
      <c r="AC7081" s="1">
        <v>18763</v>
      </c>
      <c r="AD7081">
        <f t="shared" si="662"/>
        <v>2</v>
      </c>
      <c r="AE7081">
        <f t="shared" ca="1" si="663"/>
        <v>73</v>
      </c>
      <c r="AF7081" t="str">
        <f t="shared" ca="1" si="664"/>
        <v>Over 65</v>
      </c>
      <c r="AG7081" s="3">
        <f t="shared" si="665"/>
        <v>1.2710446666666668</v>
      </c>
      <c r="AH7081" t="str">
        <f>_xlfn.IFNA(VLOOKUP(Sales_Transactions[[#This Row],[Order ID]],Returned_Items[#All],2,FALSE),"Not Returned")</f>
        <v>Not Returned</v>
      </c>
    </row>
    <row r="7082" spans="1:34" x14ac:dyDescent="0.25">
      <c r="A7082">
        <v>39654</v>
      </c>
      <c r="C7082" t="s">
        <v>3063</v>
      </c>
      <c r="D7082" s="2" t="str">
        <f>TEXT(MID(Sales_Transactions[[#This Row],[Order Date]],2,5),"d/m/yyy")</f>
        <v>30/9/2012</v>
      </c>
      <c r="E7082" s="2" t="str">
        <f>TEXT(MID(Sales_Transactions[[#This Row],[Order Date]],2,5),"d")</f>
        <v>30</v>
      </c>
      <c r="F7082" s="2" t="str">
        <f>TEXT(MID(Sales_Transactions[[#This Row],[Order Date]],2,5),"m")</f>
        <v>9</v>
      </c>
      <c r="G7082" s="2" t="str">
        <f>TEXT(MID(Sales_Transactions[[#This Row],[Order Date]],2,5),"yyy")</f>
        <v>2012</v>
      </c>
      <c r="H7082" s="2" t="str">
        <f>TEXT(MID(Sales_Transactions[[#This Row],[Order Date]],2,5),"yyy/m")</f>
        <v>2012/9</v>
      </c>
      <c r="I7082" t="s">
        <v>78</v>
      </c>
      <c r="J7082">
        <f t="shared" si="660"/>
        <v>3</v>
      </c>
      <c r="K7082" s="2">
        <v>39</v>
      </c>
      <c r="L7082" s="3">
        <v>856.15</v>
      </c>
      <c r="M7082" s="4">
        <v>0.03</v>
      </c>
      <c r="N7082" s="5" t="s">
        <v>67</v>
      </c>
      <c r="O7082" s="3">
        <v>330.03</v>
      </c>
      <c r="P7082" s="3">
        <v>21.38</v>
      </c>
      <c r="Q7082" s="3">
        <v>2.99</v>
      </c>
      <c r="R7082" s="5" t="s">
        <v>136</v>
      </c>
      <c r="S7082" s="5" t="s">
        <v>1952</v>
      </c>
      <c r="T7082" s="5" t="str">
        <f t="shared" si="661"/>
        <v>Grant Thornton</v>
      </c>
      <c r="U7082" t="s">
        <v>153</v>
      </c>
      <c r="V7082" s="5" t="s">
        <v>47</v>
      </c>
      <c r="W7082" s="5" t="s">
        <v>28</v>
      </c>
      <c r="X7082" s="5" t="s">
        <v>41</v>
      </c>
      <c r="Y7082" s="5" t="s">
        <v>2741</v>
      </c>
      <c r="Z7082" s="5" t="s">
        <v>43</v>
      </c>
      <c r="AA7082" s="4">
        <v>0.37</v>
      </c>
      <c r="AB7082" s="1">
        <v>41183</v>
      </c>
      <c r="AC7082" s="1">
        <v>18945</v>
      </c>
      <c r="AD7082">
        <f t="shared" si="662"/>
        <v>1</v>
      </c>
      <c r="AE7082">
        <f t="shared" ca="1" si="663"/>
        <v>72</v>
      </c>
      <c r="AF7082" t="str">
        <f t="shared" ca="1" si="664"/>
        <v>Over 65</v>
      </c>
      <c r="AG7082" s="3">
        <f t="shared" si="665"/>
        <v>0.62470733333333328</v>
      </c>
      <c r="AH7082" t="str">
        <f>_xlfn.IFNA(VLOOKUP(Sales_Transactions[[#This Row],[Order ID]],Returned_Items[#All],2,FALSE),"Not Returned")</f>
        <v>Not Returned</v>
      </c>
    </row>
    <row r="7083" spans="1:34" x14ac:dyDescent="0.25">
      <c r="A7083">
        <v>39808</v>
      </c>
      <c r="C7083" t="s">
        <v>2076</v>
      </c>
      <c r="D7083" s="2" t="str">
        <f>TEXT(MID(Sales_Transactions[[#This Row],[Order Date]],2,5),"d/m/yyy")</f>
        <v>2/9/2012</v>
      </c>
      <c r="E7083" s="2" t="str">
        <f>TEXT(MID(Sales_Transactions[[#This Row],[Order Date]],2,5),"d")</f>
        <v>2</v>
      </c>
      <c r="F7083" s="2" t="str">
        <f>TEXT(MID(Sales_Transactions[[#This Row],[Order Date]],2,5),"m")</f>
        <v>9</v>
      </c>
      <c r="G7083" s="2" t="str">
        <f>TEXT(MID(Sales_Transactions[[#This Row],[Order Date]],2,5),"yyy")</f>
        <v>2012</v>
      </c>
      <c r="H7083" s="2" t="str">
        <f>TEXT(MID(Sales_Transactions[[#This Row],[Order Date]],2,5),"yyy/m")</f>
        <v>2012/9</v>
      </c>
      <c r="I7083" t="s">
        <v>22</v>
      </c>
      <c r="J7083">
        <f t="shared" si="660"/>
        <v>2</v>
      </c>
      <c r="K7083" s="2">
        <v>50</v>
      </c>
      <c r="L7083" s="3">
        <v>2026.42</v>
      </c>
      <c r="M7083" s="4">
        <v>0.03</v>
      </c>
      <c r="N7083" s="5" t="s">
        <v>23</v>
      </c>
      <c r="O7083" s="3">
        <v>655.36</v>
      </c>
      <c r="P7083" s="3">
        <v>39.979999999999997</v>
      </c>
      <c r="Q7083" s="3">
        <v>9.83</v>
      </c>
      <c r="R7083" s="5" t="s">
        <v>312</v>
      </c>
      <c r="S7083" s="5" t="s">
        <v>2755</v>
      </c>
      <c r="T7083" s="5" t="str">
        <f t="shared" si="661"/>
        <v>Brendan Murry</v>
      </c>
      <c r="U7083" t="s">
        <v>153</v>
      </c>
      <c r="V7083" s="5" t="s">
        <v>47</v>
      </c>
      <c r="W7083" s="5" t="s">
        <v>28</v>
      </c>
      <c r="X7083" s="5" t="s">
        <v>98</v>
      </c>
      <c r="Y7083" s="5" t="s">
        <v>1996</v>
      </c>
      <c r="Z7083" s="5" t="s">
        <v>43</v>
      </c>
      <c r="AA7083" s="4">
        <v>0.4</v>
      </c>
      <c r="AB7083" s="1">
        <v>41161</v>
      </c>
      <c r="AC7083" s="1">
        <v>19138</v>
      </c>
      <c r="AD7083">
        <f t="shared" si="662"/>
        <v>7</v>
      </c>
      <c r="AE7083">
        <f t="shared" ca="1" si="663"/>
        <v>72</v>
      </c>
      <c r="AF7083" t="str">
        <f t="shared" ca="1" si="664"/>
        <v>Over 65</v>
      </c>
      <c r="AG7083" s="3">
        <f t="shared" si="665"/>
        <v>0.99596011999999989</v>
      </c>
      <c r="AH7083" t="str">
        <f>_xlfn.IFNA(VLOOKUP(Sales_Transactions[[#This Row],[Order ID]],Returned_Items[#All],2,FALSE),"Not Returned")</f>
        <v>Not Returned</v>
      </c>
    </row>
    <row r="7084" spans="1:34" x14ac:dyDescent="0.25">
      <c r="A7084">
        <v>39808</v>
      </c>
      <c r="C7084" t="s">
        <v>2076</v>
      </c>
      <c r="D7084" s="2" t="str">
        <f>TEXT(MID(Sales_Transactions[[#This Row],[Order Date]],2,5),"d/m/yyy")</f>
        <v>2/9/2012</v>
      </c>
      <c r="E7084" s="2" t="str">
        <f>TEXT(MID(Sales_Transactions[[#This Row],[Order Date]],2,5),"d")</f>
        <v>2</v>
      </c>
      <c r="F7084" s="2" t="str">
        <f>TEXT(MID(Sales_Transactions[[#This Row],[Order Date]],2,5),"m")</f>
        <v>9</v>
      </c>
      <c r="G7084" s="2" t="str">
        <f>TEXT(MID(Sales_Transactions[[#This Row],[Order Date]],2,5),"yyy")</f>
        <v>2012</v>
      </c>
      <c r="H7084" s="2" t="str">
        <f>TEXT(MID(Sales_Transactions[[#This Row],[Order Date]],2,5),"yyy/m")</f>
        <v>2012/9</v>
      </c>
      <c r="I7084" t="s">
        <v>22</v>
      </c>
      <c r="J7084">
        <f t="shared" si="660"/>
        <v>2</v>
      </c>
      <c r="K7084" s="2">
        <v>31</v>
      </c>
      <c r="L7084" s="3">
        <v>3413.4555</v>
      </c>
      <c r="M7084" s="4">
        <v>0.03</v>
      </c>
      <c r="N7084" s="5" t="s">
        <v>23</v>
      </c>
      <c r="O7084" s="3">
        <v>868.47</v>
      </c>
      <c r="P7084" s="3">
        <v>125.99</v>
      </c>
      <c r="Q7084" s="3">
        <v>2.5</v>
      </c>
      <c r="R7084" s="5" t="s">
        <v>312</v>
      </c>
      <c r="S7084" s="5" t="s">
        <v>2755</v>
      </c>
      <c r="T7084" s="5" t="str">
        <f t="shared" si="661"/>
        <v>Brendan Murry</v>
      </c>
      <c r="U7084" t="s">
        <v>153</v>
      </c>
      <c r="V7084" s="5" t="s">
        <v>47</v>
      </c>
      <c r="W7084" s="5" t="s">
        <v>48</v>
      </c>
      <c r="X7084" s="5" t="s">
        <v>49</v>
      </c>
      <c r="Y7084" s="5" t="s">
        <v>1671</v>
      </c>
      <c r="Z7084" s="5" t="s">
        <v>43</v>
      </c>
      <c r="AA7084" s="4">
        <v>0.6</v>
      </c>
      <c r="AB7084" s="1">
        <v>41158</v>
      </c>
      <c r="AC7084" s="1">
        <v>19281</v>
      </c>
      <c r="AD7084">
        <f t="shared" si="662"/>
        <v>4</v>
      </c>
      <c r="AE7084">
        <f t="shared" ca="1" si="663"/>
        <v>71</v>
      </c>
      <c r="AF7084" t="str">
        <f t="shared" ca="1" si="664"/>
        <v>Over 65</v>
      </c>
      <c r="AG7084" s="3">
        <f t="shared" si="665"/>
        <v>4.1436194516129028</v>
      </c>
      <c r="AH7084" t="str">
        <f>_xlfn.IFNA(VLOOKUP(Sales_Transactions[[#This Row],[Order ID]],Returned_Items[#All],2,FALSE),"Not Returned")</f>
        <v>Not Returned</v>
      </c>
    </row>
    <row r="7085" spans="1:34" x14ac:dyDescent="0.25">
      <c r="A7085">
        <v>39841</v>
      </c>
      <c r="C7085" t="s">
        <v>3262</v>
      </c>
      <c r="D7085" s="2" t="str">
        <f>TEXT(MID(Sales_Transactions[[#This Row],[Order Date]],2,5),"d/m/yyy")</f>
        <v>1/1/2010</v>
      </c>
      <c r="E7085" s="2" t="str">
        <f>TEXT(MID(Sales_Transactions[[#This Row],[Order Date]],2,5),"d")</f>
        <v>1</v>
      </c>
      <c r="F7085" s="2" t="str">
        <f>TEXT(MID(Sales_Transactions[[#This Row],[Order Date]],2,5),"m")</f>
        <v>1</v>
      </c>
      <c r="G7085" s="2" t="str">
        <f>TEXT(MID(Sales_Transactions[[#This Row],[Order Date]],2,5),"yyy")</f>
        <v>2010</v>
      </c>
      <c r="H7085" s="2" t="str">
        <f>TEXT(MID(Sales_Transactions[[#This Row],[Order Date]],2,5),"yyy/m")</f>
        <v>2010/1</v>
      </c>
      <c r="I7085" t="s">
        <v>78</v>
      </c>
      <c r="J7085">
        <f t="shared" si="660"/>
        <v>3</v>
      </c>
      <c r="K7085" s="2">
        <v>43</v>
      </c>
      <c r="L7085" s="3">
        <v>294.13</v>
      </c>
      <c r="M7085" s="4">
        <v>0.01</v>
      </c>
      <c r="N7085" s="5" t="s">
        <v>23</v>
      </c>
      <c r="O7085" s="3">
        <v>-123.07</v>
      </c>
      <c r="P7085" s="3">
        <v>6.68</v>
      </c>
      <c r="Q7085" s="3">
        <v>6.92</v>
      </c>
      <c r="R7085" s="5" t="s">
        <v>2799</v>
      </c>
      <c r="S7085" s="5" t="s">
        <v>2800</v>
      </c>
      <c r="T7085" s="5" t="str">
        <f t="shared" si="661"/>
        <v>Benjamin Venier</v>
      </c>
      <c r="U7085" t="s">
        <v>153</v>
      </c>
      <c r="V7085" s="5" t="s">
        <v>27</v>
      </c>
      <c r="W7085" s="5" t="s">
        <v>28</v>
      </c>
      <c r="X7085" s="5" t="s">
        <v>75</v>
      </c>
      <c r="Y7085" s="5" t="s">
        <v>1153</v>
      </c>
      <c r="Z7085" s="5" t="s">
        <v>43</v>
      </c>
      <c r="AA7085" s="4">
        <v>0.37</v>
      </c>
      <c r="AB7085" s="1">
        <v>40181</v>
      </c>
      <c r="AC7085" s="1">
        <v>19102</v>
      </c>
      <c r="AD7085">
        <f t="shared" si="662"/>
        <v>2</v>
      </c>
      <c r="AE7085">
        <f t="shared" ca="1" si="663"/>
        <v>72</v>
      </c>
      <c r="AF7085" t="str">
        <f t="shared" ca="1" si="664"/>
        <v>Over 65</v>
      </c>
      <c r="AG7085" s="3">
        <f t="shared" si="665"/>
        <v>0.31626353488372094</v>
      </c>
      <c r="AH7085" t="str">
        <f>_xlfn.IFNA(VLOOKUP(Sales_Transactions[[#This Row],[Order ID]],Returned_Items[#All],2,FALSE),"Not Returned")</f>
        <v>Not Returned</v>
      </c>
    </row>
    <row r="7086" spans="1:34" x14ac:dyDescent="0.25">
      <c r="A7086">
        <v>39847</v>
      </c>
      <c r="C7086" t="s">
        <v>3360</v>
      </c>
      <c r="D7086" s="2" t="str">
        <f>TEXT(MID(Sales_Transactions[[#This Row],[Order Date]],2,5),"d/m/yyy")</f>
        <v>4/4/2010</v>
      </c>
      <c r="E7086" s="2" t="str">
        <f>TEXT(MID(Sales_Transactions[[#This Row],[Order Date]],2,5),"d")</f>
        <v>4</v>
      </c>
      <c r="F7086" s="2" t="str">
        <f>TEXT(MID(Sales_Transactions[[#This Row],[Order Date]],2,5),"m")</f>
        <v>4</v>
      </c>
      <c r="G7086" s="2" t="str">
        <f>TEXT(MID(Sales_Transactions[[#This Row],[Order Date]],2,5),"yyy")</f>
        <v>2010</v>
      </c>
      <c r="H7086" s="2" t="str">
        <f>TEXT(MID(Sales_Transactions[[#This Row],[Order Date]],2,5),"yyy/m")</f>
        <v>2010/4</v>
      </c>
      <c r="I7086" t="s">
        <v>52</v>
      </c>
      <c r="J7086">
        <f t="shared" si="660"/>
        <v>1</v>
      </c>
      <c r="K7086" s="2">
        <v>29</v>
      </c>
      <c r="L7086" s="3">
        <v>125.41</v>
      </c>
      <c r="M7086" s="4">
        <v>0.08</v>
      </c>
      <c r="N7086" s="5" t="s">
        <v>23</v>
      </c>
      <c r="O7086" s="3">
        <v>-127.01</v>
      </c>
      <c r="P7086" s="3">
        <v>4.38</v>
      </c>
      <c r="Q7086" s="3">
        <v>6.21</v>
      </c>
      <c r="R7086" s="5" t="s">
        <v>902</v>
      </c>
      <c r="S7086" s="5" t="s">
        <v>2693</v>
      </c>
      <c r="T7086" s="5" t="str">
        <f t="shared" si="661"/>
        <v>Jennifer Patt</v>
      </c>
      <c r="U7086" t="s">
        <v>153</v>
      </c>
      <c r="V7086" s="5" t="s">
        <v>74</v>
      </c>
      <c r="W7086" s="5" t="s">
        <v>28</v>
      </c>
      <c r="X7086" s="5" t="s">
        <v>41</v>
      </c>
      <c r="Y7086" s="5" t="s">
        <v>3334</v>
      </c>
      <c r="Z7086" s="5" t="s">
        <v>43</v>
      </c>
      <c r="AA7086" s="4">
        <v>0.37</v>
      </c>
      <c r="AB7086" s="1">
        <v>40273</v>
      </c>
      <c r="AC7086" s="1">
        <v>19091</v>
      </c>
      <c r="AD7086">
        <f t="shared" si="662"/>
        <v>1</v>
      </c>
      <c r="AE7086">
        <f t="shared" ca="1" si="663"/>
        <v>72</v>
      </c>
      <c r="AF7086" t="str">
        <f t="shared" ca="1" si="664"/>
        <v>Over 65</v>
      </c>
      <c r="AG7086" s="3">
        <f t="shared" si="665"/>
        <v>0.36505158620689654</v>
      </c>
      <c r="AH7086" t="str">
        <f>_xlfn.IFNA(VLOOKUP(Sales_Transactions[[#This Row],[Order ID]],Returned_Items[#All],2,FALSE),"Not Returned")</f>
        <v>Not Returned</v>
      </c>
    </row>
    <row r="7087" spans="1:34" x14ac:dyDescent="0.25">
      <c r="A7087">
        <v>39847</v>
      </c>
      <c r="C7087" t="s">
        <v>3360</v>
      </c>
      <c r="D7087" s="2" t="str">
        <f>TEXT(MID(Sales_Transactions[[#This Row],[Order Date]],2,5),"d/m/yyy")</f>
        <v>4/4/2010</v>
      </c>
      <c r="E7087" s="2" t="str">
        <f>TEXT(MID(Sales_Transactions[[#This Row],[Order Date]],2,5),"d")</f>
        <v>4</v>
      </c>
      <c r="F7087" s="2" t="str">
        <f>TEXT(MID(Sales_Transactions[[#This Row],[Order Date]],2,5),"m")</f>
        <v>4</v>
      </c>
      <c r="G7087" s="2" t="str">
        <f>TEXT(MID(Sales_Transactions[[#This Row],[Order Date]],2,5),"yyy")</f>
        <v>2010</v>
      </c>
      <c r="H7087" s="2" t="str">
        <f>TEXT(MID(Sales_Transactions[[#This Row],[Order Date]],2,5),"yyy/m")</f>
        <v>2010/4</v>
      </c>
      <c r="I7087" t="s">
        <v>52</v>
      </c>
      <c r="J7087">
        <f t="shared" si="660"/>
        <v>1</v>
      </c>
      <c r="K7087" s="2">
        <v>49</v>
      </c>
      <c r="L7087" s="3">
        <v>3170.52</v>
      </c>
      <c r="M7087" s="4">
        <v>0.08</v>
      </c>
      <c r="N7087" s="5" t="s">
        <v>23</v>
      </c>
      <c r="O7087" s="3">
        <v>379.11</v>
      </c>
      <c r="P7087" s="3">
        <v>64.98</v>
      </c>
      <c r="Q7087" s="3">
        <v>6.88</v>
      </c>
      <c r="R7087" s="5" t="s">
        <v>902</v>
      </c>
      <c r="S7087" s="5" t="s">
        <v>2693</v>
      </c>
      <c r="T7087" s="5" t="str">
        <f t="shared" si="661"/>
        <v>Jennifer Patt</v>
      </c>
      <c r="U7087" t="s">
        <v>153</v>
      </c>
      <c r="V7087" s="5" t="s">
        <v>74</v>
      </c>
      <c r="W7087" s="5" t="s">
        <v>28</v>
      </c>
      <c r="X7087" s="5" t="s">
        <v>29</v>
      </c>
      <c r="Y7087" s="5" t="s">
        <v>865</v>
      </c>
      <c r="Z7087" s="5" t="s">
        <v>43</v>
      </c>
      <c r="AA7087" s="4">
        <v>0.73</v>
      </c>
      <c r="AB7087" s="1">
        <v>40273</v>
      </c>
      <c r="AC7087" s="1">
        <v>19225</v>
      </c>
      <c r="AD7087">
        <f t="shared" si="662"/>
        <v>1</v>
      </c>
      <c r="AE7087">
        <f t="shared" ca="1" si="663"/>
        <v>71</v>
      </c>
      <c r="AF7087" t="str">
        <f t="shared" ca="1" si="664"/>
        <v>Over 65</v>
      </c>
      <c r="AG7087" s="3">
        <f t="shared" si="665"/>
        <v>1.4654697142857143</v>
      </c>
      <c r="AH7087" t="str">
        <f>_xlfn.IFNA(VLOOKUP(Sales_Transactions[[#This Row],[Order ID]],Returned_Items[#All],2,FALSE),"Not Returned")</f>
        <v>Not Returned</v>
      </c>
    </row>
    <row r="7088" spans="1:34" x14ac:dyDescent="0.25">
      <c r="A7088">
        <v>39847</v>
      </c>
      <c r="C7088" t="s">
        <v>3360</v>
      </c>
      <c r="D7088" s="2" t="str">
        <f>TEXT(MID(Sales_Transactions[[#This Row],[Order Date]],2,5),"d/m/yyy")</f>
        <v>4/4/2010</v>
      </c>
      <c r="E7088" s="2" t="str">
        <f>TEXT(MID(Sales_Transactions[[#This Row],[Order Date]],2,5),"d")</f>
        <v>4</v>
      </c>
      <c r="F7088" s="2" t="str">
        <f>TEXT(MID(Sales_Transactions[[#This Row],[Order Date]],2,5),"m")</f>
        <v>4</v>
      </c>
      <c r="G7088" s="2" t="str">
        <f>TEXT(MID(Sales_Transactions[[#This Row],[Order Date]],2,5),"yyy")</f>
        <v>2010</v>
      </c>
      <c r="H7088" s="2" t="str">
        <f>TEXT(MID(Sales_Transactions[[#This Row],[Order Date]],2,5),"yyy/m")</f>
        <v>2010/4</v>
      </c>
      <c r="I7088" t="s">
        <v>52</v>
      </c>
      <c r="J7088">
        <f t="shared" si="660"/>
        <v>1</v>
      </c>
      <c r="K7088" s="2">
        <v>20</v>
      </c>
      <c r="L7088" s="3">
        <v>2488.4769999999999</v>
      </c>
      <c r="M7088" s="4">
        <v>0.08</v>
      </c>
      <c r="N7088" s="5" t="s">
        <v>23</v>
      </c>
      <c r="O7088" s="3">
        <v>142.55000000000001</v>
      </c>
      <c r="P7088" s="3">
        <v>155.99</v>
      </c>
      <c r="Q7088" s="3">
        <v>8.99</v>
      </c>
      <c r="R7088" s="5" t="s">
        <v>902</v>
      </c>
      <c r="S7088" s="5" t="s">
        <v>2693</v>
      </c>
      <c r="T7088" s="5" t="str">
        <f t="shared" si="661"/>
        <v>Jennifer Patt</v>
      </c>
      <c r="U7088" t="s">
        <v>153</v>
      </c>
      <c r="V7088" s="5" t="s">
        <v>74</v>
      </c>
      <c r="W7088" s="5" t="s">
        <v>48</v>
      </c>
      <c r="X7088" s="5" t="s">
        <v>49</v>
      </c>
      <c r="Y7088" s="5" t="s">
        <v>1206</v>
      </c>
      <c r="Z7088" s="5" t="s">
        <v>43</v>
      </c>
      <c r="AA7088" s="4">
        <v>0.57999999999999996</v>
      </c>
      <c r="AB7088" s="1">
        <v>40274</v>
      </c>
      <c r="AC7088" s="1">
        <v>19275</v>
      </c>
      <c r="AD7088">
        <f t="shared" si="662"/>
        <v>2</v>
      </c>
      <c r="AE7088">
        <f t="shared" ca="1" si="663"/>
        <v>71</v>
      </c>
      <c r="AF7088" t="str">
        <f t="shared" ca="1" si="664"/>
        <v>Over 65</v>
      </c>
      <c r="AG7088" s="3">
        <f t="shared" si="665"/>
        <v>8.2427603999999999</v>
      </c>
      <c r="AH7088" t="str">
        <f>_xlfn.IFNA(VLOOKUP(Sales_Transactions[[#This Row],[Order ID]],Returned_Items[#All],2,FALSE),"Not Returned")</f>
        <v>Not Returned</v>
      </c>
    </row>
    <row r="7089" spans="1:34" x14ac:dyDescent="0.25">
      <c r="A7089">
        <v>39907</v>
      </c>
      <c r="C7089" t="s">
        <v>3437</v>
      </c>
      <c r="D7089" s="2" t="str">
        <f>TEXT(MID(Sales_Transactions[[#This Row],[Order Date]],2,5),"d/m/yyy")</f>
        <v>29/8/2010</v>
      </c>
      <c r="E7089" s="2" t="str">
        <f>TEXT(MID(Sales_Transactions[[#This Row],[Order Date]],2,5),"d")</f>
        <v>29</v>
      </c>
      <c r="F7089" s="2" t="str">
        <f>TEXT(MID(Sales_Transactions[[#This Row],[Order Date]],2,5),"m")</f>
        <v>8</v>
      </c>
      <c r="G7089" s="2" t="str">
        <f>TEXT(MID(Sales_Transactions[[#This Row],[Order Date]],2,5),"yyy")</f>
        <v>2010</v>
      </c>
      <c r="H7089" s="2" t="str">
        <f>TEXT(MID(Sales_Transactions[[#This Row],[Order Date]],2,5),"yyy/m")</f>
        <v>2010/8</v>
      </c>
      <c r="I7089" t="s">
        <v>22</v>
      </c>
      <c r="J7089">
        <f t="shared" si="660"/>
        <v>2</v>
      </c>
      <c r="K7089" s="2">
        <v>12</v>
      </c>
      <c r="L7089" s="3">
        <v>378.84</v>
      </c>
      <c r="M7089" s="4">
        <v>0.05</v>
      </c>
      <c r="N7089" s="5" t="s">
        <v>23</v>
      </c>
      <c r="O7089" s="3">
        <v>-99.38</v>
      </c>
      <c r="P7089" s="3">
        <v>30.73</v>
      </c>
      <c r="Q7089" s="3">
        <v>4</v>
      </c>
      <c r="R7089" s="5" t="s">
        <v>902</v>
      </c>
      <c r="S7089" s="5" t="s">
        <v>2693</v>
      </c>
      <c r="T7089" s="5" t="str">
        <f t="shared" si="661"/>
        <v>Jennifer Patt</v>
      </c>
      <c r="U7089" t="s">
        <v>153</v>
      </c>
      <c r="V7089" s="5" t="s">
        <v>74</v>
      </c>
      <c r="W7089" s="5" t="s">
        <v>48</v>
      </c>
      <c r="X7089" s="5" t="s">
        <v>87</v>
      </c>
      <c r="Y7089" s="5" t="s">
        <v>424</v>
      </c>
      <c r="Z7089" s="5" t="s">
        <v>43</v>
      </c>
      <c r="AA7089" s="4">
        <v>0.75</v>
      </c>
      <c r="AB7089" s="1">
        <v>40428</v>
      </c>
      <c r="AC7089" s="1">
        <v>19192</v>
      </c>
      <c r="AD7089">
        <f t="shared" si="662"/>
        <v>9</v>
      </c>
      <c r="AE7089">
        <f t="shared" ca="1" si="663"/>
        <v>72</v>
      </c>
      <c r="AF7089" t="str">
        <f t="shared" ca="1" si="664"/>
        <v>Over 65</v>
      </c>
      <c r="AG7089" s="3">
        <f t="shared" si="665"/>
        <v>2.8928862500000001</v>
      </c>
      <c r="AH7089" t="str">
        <f>_xlfn.IFNA(VLOOKUP(Sales_Transactions[[#This Row],[Order ID]],Returned_Items[#All],2,FALSE),"Not Returned")</f>
        <v>Not Returned</v>
      </c>
    </row>
    <row r="7090" spans="1:34" x14ac:dyDescent="0.25">
      <c r="A7090">
        <v>40068</v>
      </c>
      <c r="C7090" t="s">
        <v>2304</v>
      </c>
      <c r="D7090" s="2" t="str">
        <f>TEXT(MID(Sales_Transactions[[#This Row],[Order Date]],2,5),"d/m/yyy")</f>
        <v>20/4/2010</v>
      </c>
      <c r="E7090" s="2" t="str">
        <f>TEXT(MID(Sales_Transactions[[#This Row],[Order Date]],2,5),"d")</f>
        <v>20</v>
      </c>
      <c r="F7090" s="2" t="str">
        <f>TEXT(MID(Sales_Transactions[[#This Row],[Order Date]],2,5),"m")</f>
        <v>4</v>
      </c>
      <c r="G7090" s="2" t="str">
        <f>TEXT(MID(Sales_Transactions[[#This Row],[Order Date]],2,5),"yyy")</f>
        <v>2010</v>
      </c>
      <c r="H7090" s="2" t="str">
        <f>TEXT(MID(Sales_Transactions[[#This Row],[Order Date]],2,5),"yyy/m")</f>
        <v>2010/4</v>
      </c>
      <c r="I7090" t="s">
        <v>22</v>
      </c>
      <c r="J7090">
        <f t="shared" si="660"/>
        <v>2</v>
      </c>
      <c r="K7090" s="2">
        <v>1</v>
      </c>
      <c r="L7090" s="3">
        <v>200.38</v>
      </c>
      <c r="M7090" s="4">
        <v>0.02</v>
      </c>
      <c r="N7090" s="5" t="s">
        <v>34</v>
      </c>
      <c r="O7090" s="3">
        <v>-90.41</v>
      </c>
      <c r="P7090" s="3">
        <v>160.97999999999999</v>
      </c>
      <c r="Q7090" s="3">
        <v>30</v>
      </c>
      <c r="R7090" s="5" t="s">
        <v>902</v>
      </c>
      <c r="S7090" s="5" t="s">
        <v>2693</v>
      </c>
      <c r="T7090" s="5" t="str">
        <f t="shared" si="661"/>
        <v>Jennifer Patt</v>
      </c>
      <c r="U7090" t="s">
        <v>153</v>
      </c>
      <c r="V7090" s="5" t="s">
        <v>74</v>
      </c>
      <c r="W7090" s="5" t="s">
        <v>57</v>
      </c>
      <c r="X7090" s="5" t="s">
        <v>154</v>
      </c>
      <c r="Y7090" s="5" t="s">
        <v>1271</v>
      </c>
      <c r="Z7090" s="5" t="s">
        <v>40</v>
      </c>
      <c r="AA7090" s="4">
        <v>0.62</v>
      </c>
      <c r="AB7090" s="1">
        <v>40290</v>
      </c>
      <c r="AC7090" s="1">
        <v>19016</v>
      </c>
      <c r="AD7090">
        <f t="shared" si="662"/>
        <v>2</v>
      </c>
      <c r="AE7090">
        <f t="shared" ca="1" si="663"/>
        <v>72</v>
      </c>
      <c r="AF7090" t="str">
        <f t="shared" ca="1" si="664"/>
        <v>Over 65</v>
      </c>
      <c r="AG7090" s="3">
        <f t="shared" si="665"/>
        <v>190.94780399999999</v>
      </c>
      <c r="AH7090" t="str">
        <f>_xlfn.IFNA(VLOOKUP(Sales_Transactions[[#This Row],[Order ID]],Returned_Items[#All],2,FALSE),"Not Returned")</f>
        <v>Not Returned</v>
      </c>
    </row>
    <row r="7091" spans="1:34" x14ac:dyDescent="0.25">
      <c r="A7091">
        <v>40068</v>
      </c>
      <c r="C7091" t="s">
        <v>2304</v>
      </c>
      <c r="D7091" s="2" t="str">
        <f>TEXT(MID(Sales_Transactions[[#This Row],[Order Date]],2,5),"d/m/yyy")</f>
        <v>20/4/2010</v>
      </c>
      <c r="E7091" s="2" t="str">
        <f>TEXT(MID(Sales_Transactions[[#This Row],[Order Date]],2,5),"d")</f>
        <v>20</v>
      </c>
      <c r="F7091" s="2" t="str">
        <f>TEXT(MID(Sales_Transactions[[#This Row],[Order Date]],2,5),"m")</f>
        <v>4</v>
      </c>
      <c r="G7091" s="2" t="str">
        <f>TEXT(MID(Sales_Transactions[[#This Row],[Order Date]],2,5),"yyy")</f>
        <v>2010</v>
      </c>
      <c r="H7091" s="2" t="str">
        <f>TEXT(MID(Sales_Transactions[[#This Row],[Order Date]],2,5),"yyy/m")</f>
        <v>2010/4</v>
      </c>
      <c r="I7091" t="s">
        <v>22</v>
      </c>
      <c r="J7091">
        <f t="shared" si="660"/>
        <v>2</v>
      </c>
      <c r="K7091" s="2">
        <v>2</v>
      </c>
      <c r="L7091" s="3">
        <v>128.52000000000001</v>
      </c>
      <c r="M7091" s="4">
        <v>0.1</v>
      </c>
      <c r="N7091" s="5" t="s">
        <v>23</v>
      </c>
      <c r="O7091" s="3">
        <v>-110.07</v>
      </c>
      <c r="P7091" s="3">
        <v>64.98</v>
      </c>
      <c r="Q7091" s="3">
        <v>6.88</v>
      </c>
      <c r="R7091" s="5" t="s">
        <v>902</v>
      </c>
      <c r="S7091" s="5" t="s">
        <v>2693</v>
      </c>
      <c r="T7091" s="5" t="str">
        <f t="shared" si="661"/>
        <v>Jennifer Patt</v>
      </c>
      <c r="U7091" t="s">
        <v>153</v>
      </c>
      <c r="V7091" s="5" t="s">
        <v>74</v>
      </c>
      <c r="W7091" s="5" t="s">
        <v>28</v>
      </c>
      <c r="X7091" s="5" t="s">
        <v>29</v>
      </c>
      <c r="Y7091" s="5" t="s">
        <v>865</v>
      </c>
      <c r="Z7091" s="5" t="s">
        <v>43</v>
      </c>
      <c r="AA7091" s="4">
        <v>0.73</v>
      </c>
      <c r="AB7091" s="1">
        <v>40292</v>
      </c>
      <c r="AC7091" s="1">
        <v>19615</v>
      </c>
      <c r="AD7091">
        <f t="shared" si="662"/>
        <v>4</v>
      </c>
      <c r="AE7091">
        <f t="shared" ca="1" si="663"/>
        <v>70</v>
      </c>
      <c r="AF7091" t="str">
        <f t="shared" ca="1" si="664"/>
        <v>Over 65</v>
      </c>
      <c r="AG7091" s="3">
        <f t="shared" si="665"/>
        <v>35.897509999999997</v>
      </c>
      <c r="AH7091" t="str">
        <f>_xlfn.IFNA(VLOOKUP(Sales_Transactions[[#This Row],[Order ID]],Returned_Items[#All],2,FALSE),"Not Returned")</f>
        <v>Not Returned</v>
      </c>
    </row>
    <row r="7092" spans="1:34" x14ac:dyDescent="0.25">
      <c r="A7092">
        <v>40068</v>
      </c>
      <c r="C7092" t="s">
        <v>2304</v>
      </c>
      <c r="D7092" s="2" t="str">
        <f>TEXT(MID(Sales_Transactions[[#This Row],[Order Date]],2,5),"d/m/yyy")</f>
        <v>20/4/2010</v>
      </c>
      <c r="E7092" s="2" t="str">
        <f>TEXT(MID(Sales_Transactions[[#This Row],[Order Date]],2,5),"d")</f>
        <v>20</v>
      </c>
      <c r="F7092" s="2" t="str">
        <f>TEXT(MID(Sales_Transactions[[#This Row],[Order Date]],2,5),"m")</f>
        <v>4</v>
      </c>
      <c r="G7092" s="2" t="str">
        <f>TEXT(MID(Sales_Transactions[[#This Row],[Order Date]],2,5),"yyy")</f>
        <v>2010</v>
      </c>
      <c r="H7092" s="2" t="str">
        <f>TEXT(MID(Sales_Transactions[[#This Row],[Order Date]],2,5),"yyy/m")</f>
        <v>2010/4</v>
      </c>
      <c r="I7092" t="s">
        <v>22</v>
      </c>
      <c r="J7092">
        <f t="shared" si="660"/>
        <v>2</v>
      </c>
      <c r="K7092" s="2">
        <v>24</v>
      </c>
      <c r="L7092" s="3">
        <v>6717.7839999999997</v>
      </c>
      <c r="M7092" s="4">
        <v>0</v>
      </c>
      <c r="N7092" s="5" t="s">
        <v>34</v>
      </c>
      <c r="O7092" s="3">
        <v>1903.1</v>
      </c>
      <c r="P7092" s="3">
        <v>348.21</v>
      </c>
      <c r="Q7092" s="3">
        <v>40.19</v>
      </c>
      <c r="R7092" s="5" t="s">
        <v>902</v>
      </c>
      <c r="S7092" s="5" t="s">
        <v>2693</v>
      </c>
      <c r="T7092" s="5" t="str">
        <f t="shared" si="661"/>
        <v>Jennifer Patt</v>
      </c>
      <c r="U7092" t="s">
        <v>153</v>
      </c>
      <c r="V7092" s="5" t="s">
        <v>74</v>
      </c>
      <c r="W7092" s="5" t="s">
        <v>57</v>
      </c>
      <c r="X7092" s="5" t="s">
        <v>107</v>
      </c>
      <c r="Y7092" s="5" t="s">
        <v>1012</v>
      </c>
      <c r="Z7092" s="5" t="s">
        <v>106</v>
      </c>
      <c r="AA7092" s="4">
        <v>0.62</v>
      </c>
      <c r="AB7092" s="1">
        <v>40288</v>
      </c>
      <c r="AC7092" s="1">
        <v>19607</v>
      </c>
      <c r="AD7092">
        <f t="shared" si="662"/>
        <v>0</v>
      </c>
      <c r="AE7092">
        <f t="shared" ca="1" si="663"/>
        <v>70</v>
      </c>
      <c r="AF7092" t="str">
        <f t="shared" ca="1" si="664"/>
        <v>Over 65</v>
      </c>
      <c r="AG7092" s="3">
        <f t="shared" si="665"/>
        <v>16.183333333333334</v>
      </c>
      <c r="AH7092" t="str">
        <f>_xlfn.IFNA(VLOOKUP(Sales_Transactions[[#This Row],[Order ID]],Returned_Items[#All],2,FALSE),"Not Returned")</f>
        <v>Not Returned</v>
      </c>
    </row>
    <row r="7093" spans="1:34" x14ac:dyDescent="0.25">
      <c r="A7093">
        <v>40420</v>
      </c>
      <c r="C7093" t="s">
        <v>676</v>
      </c>
      <c r="D7093" s="2" t="str">
        <f>TEXT(MID(Sales_Transactions[[#This Row],[Order Date]],2,5),"d/m/yyy")</f>
        <v>10/1/2011</v>
      </c>
      <c r="E7093" s="2" t="str">
        <f>TEXT(MID(Sales_Transactions[[#This Row],[Order Date]],2,5),"d")</f>
        <v>10</v>
      </c>
      <c r="F7093" s="2" t="str">
        <f>TEXT(MID(Sales_Transactions[[#This Row],[Order Date]],2,5),"m")</f>
        <v>1</v>
      </c>
      <c r="G7093" s="2" t="str">
        <f>TEXT(MID(Sales_Transactions[[#This Row],[Order Date]],2,5),"yyy")</f>
        <v>2011</v>
      </c>
      <c r="H7093" s="2" t="str">
        <f>TEXT(MID(Sales_Transactions[[#This Row],[Order Date]],2,5),"yyy/m")</f>
        <v>2011/1</v>
      </c>
      <c r="I7093" t="s">
        <v>33</v>
      </c>
      <c r="J7093">
        <f t="shared" si="660"/>
        <v>4</v>
      </c>
      <c r="K7093" s="2">
        <v>22</v>
      </c>
      <c r="L7093" s="3">
        <v>59.08</v>
      </c>
      <c r="M7093" s="4">
        <v>0.1</v>
      </c>
      <c r="N7093" s="5" t="s">
        <v>23</v>
      </c>
      <c r="O7093" s="3">
        <v>-2.61</v>
      </c>
      <c r="P7093" s="3">
        <v>2.88</v>
      </c>
      <c r="Q7093" s="3">
        <v>1.49</v>
      </c>
      <c r="R7093" s="5" t="s">
        <v>574</v>
      </c>
      <c r="S7093" s="5" t="s">
        <v>3396</v>
      </c>
      <c r="T7093" s="5" t="str">
        <f t="shared" si="661"/>
        <v>Jeremy Pistek</v>
      </c>
      <c r="U7093" t="s">
        <v>153</v>
      </c>
      <c r="V7093" s="5" t="s">
        <v>47</v>
      </c>
      <c r="W7093" s="5" t="s">
        <v>28</v>
      </c>
      <c r="X7093" s="5" t="s">
        <v>41</v>
      </c>
      <c r="Y7093" s="5" t="s">
        <v>1346</v>
      </c>
      <c r="Z7093" s="5" t="s">
        <v>43</v>
      </c>
      <c r="AA7093" s="4">
        <v>0.36</v>
      </c>
      <c r="AB7093" s="1">
        <v>40555</v>
      </c>
      <c r="AC7093" s="1">
        <v>19492</v>
      </c>
      <c r="AD7093">
        <f t="shared" si="662"/>
        <v>2</v>
      </c>
      <c r="AE7093">
        <f t="shared" ca="1" si="663"/>
        <v>71</v>
      </c>
      <c r="AF7093" t="str">
        <f t="shared" ca="1" si="664"/>
        <v>Over 65</v>
      </c>
      <c r="AG7093" s="3">
        <f t="shared" si="665"/>
        <v>0.19850545454545454</v>
      </c>
      <c r="AH7093" t="str">
        <f>_xlfn.IFNA(VLOOKUP(Sales_Transactions[[#This Row],[Order ID]],Returned_Items[#All],2,FALSE),"Not Returned")</f>
        <v>Not Returned</v>
      </c>
    </row>
    <row r="7094" spans="1:34" x14ac:dyDescent="0.25">
      <c r="A7094">
        <v>40420</v>
      </c>
      <c r="C7094" t="s">
        <v>676</v>
      </c>
      <c r="D7094" s="2" t="str">
        <f>TEXT(MID(Sales_Transactions[[#This Row],[Order Date]],2,5),"d/m/yyy")</f>
        <v>10/1/2011</v>
      </c>
      <c r="E7094" s="2" t="str">
        <f>TEXT(MID(Sales_Transactions[[#This Row],[Order Date]],2,5),"d")</f>
        <v>10</v>
      </c>
      <c r="F7094" s="2" t="str">
        <f>TEXT(MID(Sales_Transactions[[#This Row],[Order Date]],2,5),"m")</f>
        <v>1</v>
      </c>
      <c r="G7094" s="2" t="str">
        <f>TEXT(MID(Sales_Transactions[[#This Row],[Order Date]],2,5),"yyy")</f>
        <v>2011</v>
      </c>
      <c r="H7094" s="2" t="str">
        <f>TEXT(MID(Sales_Transactions[[#This Row],[Order Date]],2,5),"yyy/m")</f>
        <v>2011/1</v>
      </c>
      <c r="I7094" t="s">
        <v>33</v>
      </c>
      <c r="J7094">
        <f t="shared" si="660"/>
        <v>4</v>
      </c>
      <c r="K7094" s="2">
        <v>50</v>
      </c>
      <c r="L7094" s="3">
        <v>886.36300000000006</v>
      </c>
      <c r="M7094" s="4">
        <v>0.08</v>
      </c>
      <c r="N7094" s="5" t="s">
        <v>23</v>
      </c>
      <c r="O7094" s="3">
        <v>450.02</v>
      </c>
      <c r="P7094" s="3">
        <v>20.99</v>
      </c>
      <c r="Q7094" s="3">
        <v>0.99</v>
      </c>
      <c r="R7094" s="5" t="s">
        <v>574</v>
      </c>
      <c r="S7094" s="5" t="s">
        <v>3396</v>
      </c>
      <c r="T7094" s="5" t="str">
        <f t="shared" si="661"/>
        <v>Jeremy Pistek</v>
      </c>
      <c r="U7094" t="s">
        <v>153</v>
      </c>
      <c r="V7094" s="5" t="s">
        <v>47</v>
      </c>
      <c r="W7094" s="5" t="s">
        <v>48</v>
      </c>
      <c r="X7094" s="5" t="s">
        <v>49</v>
      </c>
      <c r="Y7094" s="5" t="s">
        <v>427</v>
      </c>
      <c r="Z7094" s="5" t="s">
        <v>84</v>
      </c>
      <c r="AA7094" s="4">
        <v>0.37</v>
      </c>
      <c r="AB7094" s="1">
        <v>40555</v>
      </c>
      <c r="AC7094" s="1">
        <v>19434</v>
      </c>
      <c r="AD7094">
        <f t="shared" si="662"/>
        <v>2</v>
      </c>
      <c r="AE7094">
        <f t="shared" ca="1" si="663"/>
        <v>71</v>
      </c>
      <c r="AF7094" t="str">
        <f t="shared" ca="1" si="664"/>
        <v>Over 65</v>
      </c>
      <c r="AG7094" s="3">
        <f t="shared" si="665"/>
        <v>0.43926415999999996</v>
      </c>
      <c r="AH7094" t="str">
        <f>_xlfn.IFNA(VLOOKUP(Sales_Transactions[[#This Row],[Order ID]],Returned_Items[#All],2,FALSE),"Not Returned")</f>
        <v>Not Returned</v>
      </c>
    </row>
    <row r="7095" spans="1:34" x14ac:dyDescent="0.25">
      <c r="A7095">
        <v>40485</v>
      </c>
      <c r="C7095" t="s">
        <v>2222</v>
      </c>
      <c r="D7095" s="2" t="str">
        <f>TEXT(MID(Sales_Transactions[[#This Row],[Order Date]],2,5),"d/m/yyy")</f>
        <v>27/12/2009</v>
      </c>
      <c r="E7095" s="2" t="str">
        <f>TEXT(MID(Sales_Transactions[[#This Row],[Order Date]],2,5),"d")</f>
        <v>27</v>
      </c>
      <c r="F7095" s="2" t="str">
        <f>TEXT(MID(Sales_Transactions[[#This Row],[Order Date]],2,5),"m")</f>
        <v>12</v>
      </c>
      <c r="G7095" s="2" t="str">
        <f>TEXT(MID(Sales_Transactions[[#This Row],[Order Date]],2,5),"yyy")</f>
        <v>2009</v>
      </c>
      <c r="H7095" s="2" t="str">
        <f>TEXT(MID(Sales_Transactions[[#This Row],[Order Date]],2,5),"yyy/m")</f>
        <v>2009/12</v>
      </c>
      <c r="I7095" t="s">
        <v>52</v>
      </c>
      <c r="J7095">
        <f t="shared" si="660"/>
        <v>1</v>
      </c>
      <c r="K7095" s="2">
        <v>36</v>
      </c>
      <c r="L7095" s="3">
        <v>222.25</v>
      </c>
      <c r="M7095" s="4">
        <v>0.05</v>
      </c>
      <c r="N7095" s="5" t="s">
        <v>23</v>
      </c>
      <c r="O7095" s="3">
        <v>-63.77</v>
      </c>
      <c r="P7095" s="3">
        <v>5.98</v>
      </c>
      <c r="Q7095" s="3">
        <v>5.46</v>
      </c>
      <c r="R7095" s="5" t="s">
        <v>1789</v>
      </c>
      <c r="S7095" s="5" t="s">
        <v>3525</v>
      </c>
      <c r="T7095" s="5" t="str">
        <f t="shared" si="661"/>
        <v>David Bremer</v>
      </c>
      <c r="U7095" t="s">
        <v>153</v>
      </c>
      <c r="V7095" s="5" t="s">
        <v>47</v>
      </c>
      <c r="W7095" s="5" t="s">
        <v>28</v>
      </c>
      <c r="X7095" s="5" t="s">
        <v>75</v>
      </c>
      <c r="Y7095" s="5" t="s">
        <v>1279</v>
      </c>
      <c r="Z7095" s="5" t="s">
        <v>43</v>
      </c>
      <c r="AA7095" s="4">
        <v>0.36</v>
      </c>
      <c r="AB7095" s="1">
        <v>40174</v>
      </c>
      <c r="AC7095" s="1">
        <v>19668</v>
      </c>
      <c r="AD7095">
        <f t="shared" si="662"/>
        <v>0</v>
      </c>
      <c r="AE7095">
        <f t="shared" ca="1" si="663"/>
        <v>70</v>
      </c>
      <c r="AF7095" t="str">
        <f t="shared" ca="1" si="664"/>
        <v>Over 65</v>
      </c>
      <c r="AG7095" s="3">
        <f t="shared" si="665"/>
        <v>0.31769472222222223</v>
      </c>
      <c r="AH7095" t="str">
        <f>_xlfn.IFNA(VLOOKUP(Sales_Transactions[[#This Row],[Order ID]],Returned_Items[#All],2,FALSE),"Not Returned")</f>
        <v>Not Returned</v>
      </c>
    </row>
    <row r="7096" spans="1:34" x14ac:dyDescent="0.25">
      <c r="A7096">
        <v>40485</v>
      </c>
      <c r="C7096" t="s">
        <v>2222</v>
      </c>
      <c r="D7096" s="2" t="str">
        <f>TEXT(MID(Sales_Transactions[[#This Row],[Order Date]],2,5),"d/m/yyy")</f>
        <v>27/12/2009</v>
      </c>
      <c r="E7096" s="2" t="str">
        <f>TEXT(MID(Sales_Transactions[[#This Row],[Order Date]],2,5),"d")</f>
        <v>27</v>
      </c>
      <c r="F7096" s="2" t="str">
        <f>TEXT(MID(Sales_Transactions[[#This Row],[Order Date]],2,5),"m")</f>
        <v>12</v>
      </c>
      <c r="G7096" s="2" t="str">
        <f>TEXT(MID(Sales_Transactions[[#This Row],[Order Date]],2,5),"yyy")</f>
        <v>2009</v>
      </c>
      <c r="H7096" s="2" t="str">
        <f>TEXT(MID(Sales_Transactions[[#This Row],[Order Date]],2,5),"yyy/m")</f>
        <v>2009/12</v>
      </c>
      <c r="I7096" t="s">
        <v>52</v>
      </c>
      <c r="J7096">
        <f t="shared" si="660"/>
        <v>1</v>
      </c>
      <c r="K7096" s="2">
        <v>7</v>
      </c>
      <c r="L7096" s="3">
        <v>388.71350000000001</v>
      </c>
      <c r="M7096" s="4">
        <v>0.01</v>
      </c>
      <c r="N7096" s="5" t="s">
        <v>23</v>
      </c>
      <c r="O7096" s="3">
        <v>-190.42</v>
      </c>
      <c r="P7096" s="3">
        <v>65.989999999999995</v>
      </c>
      <c r="Q7096" s="3">
        <v>3.99</v>
      </c>
      <c r="R7096" s="5" t="s">
        <v>1789</v>
      </c>
      <c r="S7096" s="5" t="s">
        <v>3525</v>
      </c>
      <c r="T7096" s="5" t="str">
        <f t="shared" si="661"/>
        <v>David Bremer</v>
      </c>
      <c r="U7096" t="s">
        <v>153</v>
      </c>
      <c r="V7096" s="5" t="s">
        <v>47</v>
      </c>
      <c r="W7096" s="5" t="s">
        <v>48</v>
      </c>
      <c r="X7096" s="5" t="s">
        <v>49</v>
      </c>
      <c r="Y7096" s="5" t="s">
        <v>978</v>
      </c>
      <c r="Z7096" s="5" t="s">
        <v>43</v>
      </c>
      <c r="AA7096" s="4">
        <v>0.59</v>
      </c>
      <c r="AB7096" s="1">
        <v>40175</v>
      </c>
      <c r="AC7096" s="1">
        <v>19544</v>
      </c>
      <c r="AD7096">
        <f t="shared" si="662"/>
        <v>1</v>
      </c>
      <c r="AE7096">
        <f t="shared" ca="1" si="663"/>
        <v>71</v>
      </c>
      <c r="AF7096" t="str">
        <f t="shared" ca="1" si="664"/>
        <v>Over 65</v>
      </c>
      <c r="AG7096" s="3">
        <f t="shared" si="665"/>
        <v>9.996200142857143</v>
      </c>
      <c r="AH7096" t="str">
        <f>_xlfn.IFNA(VLOOKUP(Sales_Transactions[[#This Row],[Order ID]],Returned_Items[#All],2,FALSE),"Not Returned")</f>
        <v>Not Returned</v>
      </c>
    </row>
    <row r="7097" spans="1:34" x14ac:dyDescent="0.25">
      <c r="A7097">
        <v>40998</v>
      </c>
      <c r="C7097" t="s">
        <v>3141</v>
      </c>
      <c r="D7097" s="2" t="str">
        <f>TEXT(MID(Sales_Transactions[[#This Row],[Order Date]],2,5),"d/m/yyy")</f>
        <v>2/5/2009</v>
      </c>
      <c r="E7097" s="2" t="str">
        <f>TEXT(MID(Sales_Transactions[[#This Row],[Order Date]],2,5),"d")</f>
        <v>2</v>
      </c>
      <c r="F7097" s="2" t="str">
        <f>TEXT(MID(Sales_Transactions[[#This Row],[Order Date]],2,5),"m")</f>
        <v>5</v>
      </c>
      <c r="G7097" s="2" t="str">
        <f>TEXT(MID(Sales_Transactions[[#This Row],[Order Date]],2,5),"yyy")</f>
        <v>2009</v>
      </c>
      <c r="H7097" s="2" t="str">
        <f>TEXT(MID(Sales_Transactions[[#This Row],[Order Date]],2,5),"yyy/m")</f>
        <v>2009/5</v>
      </c>
      <c r="I7097" t="s">
        <v>78</v>
      </c>
      <c r="J7097">
        <f t="shared" si="660"/>
        <v>3</v>
      </c>
      <c r="K7097" s="2">
        <v>43</v>
      </c>
      <c r="L7097" s="3">
        <v>1233.22</v>
      </c>
      <c r="M7097" s="4">
        <v>0.05</v>
      </c>
      <c r="N7097" s="5" t="s">
        <v>23</v>
      </c>
      <c r="O7097" s="3">
        <v>385.46</v>
      </c>
      <c r="P7097" s="3">
        <v>29.89</v>
      </c>
      <c r="Q7097" s="3">
        <v>1.99</v>
      </c>
      <c r="R7097" s="5" t="s">
        <v>2636</v>
      </c>
      <c r="S7097" s="5" t="s">
        <v>249</v>
      </c>
      <c r="T7097" s="5" t="str">
        <f t="shared" si="661"/>
        <v>Nora Paige</v>
      </c>
      <c r="U7097" t="s">
        <v>153</v>
      </c>
      <c r="V7097" s="5" t="s">
        <v>27</v>
      </c>
      <c r="W7097" s="5" t="s">
        <v>48</v>
      </c>
      <c r="X7097" s="5" t="s">
        <v>87</v>
      </c>
      <c r="Y7097" s="5" t="s">
        <v>920</v>
      </c>
      <c r="Z7097" s="5" t="s">
        <v>60</v>
      </c>
      <c r="AA7097" s="4">
        <v>0.5</v>
      </c>
      <c r="AB7097" s="1">
        <v>39936</v>
      </c>
      <c r="AC7097" s="1">
        <v>19675</v>
      </c>
      <c r="AD7097">
        <f t="shared" si="662"/>
        <v>1</v>
      </c>
      <c r="AE7097">
        <f t="shared" ca="1" si="663"/>
        <v>70</v>
      </c>
      <c r="AF7097" t="str">
        <f t="shared" ca="1" si="664"/>
        <v>Over 65</v>
      </c>
      <c r="AG7097" s="3">
        <f t="shared" si="665"/>
        <v>0.74104779069767435</v>
      </c>
      <c r="AH7097" t="str">
        <f>_xlfn.IFNA(VLOOKUP(Sales_Transactions[[#This Row],[Order ID]],Returned_Items[#All],2,FALSE),"Not Returned")</f>
        <v>Not Returned</v>
      </c>
    </row>
    <row r="7098" spans="1:34" x14ac:dyDescent="0.25">
      <c r="A7098">
        <v>40998</v>
      </c>
      <c r="C7098" t="s">
        <v>3141</v>
      </c>
      <c r="D7098" s="2" t="str">
        <f>TEXT(MID(Sales_Transactions[[#This Row],[Order Date]],2,5),"d/m/yyy")</f>
        <v>2/5/2009</v>
      </c>
      <c r="E7098" s="2" t="str">
        <f>TEXT(MID(Sales_Transactions[[#This Row],[Order Date]],2,5),"d")</f>
        <v>2</v>
      </c>
      <c r="F7098" s="2" t="str">
        <f>TEXT(MID(Sales_Transactions[[#This Row],[Order Date]],2,5),"m")</f>
        <v>5</v>
      </c>
      <c r="G7098" s="2" t="str">
        <f>TEXT(MID(Sales_Transactions[[#This Row],[Order Date]],2,5),"yyy")</f>
        <v>2009</v>
      </c>
      <c r="H7098" s="2" t="str">
        <f>TEXT(MID(Sales_Transactions[[#This Row],[Order Date]],2,5),"yyy/m")</f>
        <v>2009/5</v>
      </c>
      <c r="I7098" t="s">
        <v>78</v>
      </c>
      <c r="J7098">
        <f t="shared" si="660"/>
        <v>3</v>
      </c>
      <c r="K7098" s="2">
        <v>39</v>
      </c>
      <c r="L7098" s="3">
        <v>144.82</v>
      </c>
      <c r="M7098" s="4">
        <v>0.08</v>
      </c>
      <c r="N7098" s="5" t="s">
        <v>23</v>
      </c>
      <c r="O7098" s="3">
        <v>28.4</v>
      </c>
      <c r="P7098" s="3">
        <v>4</v>
      </c>
      <c r="Q7098" s="3">
        <v>1.3</v>
      </c>
      <c r="R7098" s="5" t="s">
        <v>2636</v>
      </c>
      <c r="S7098" s="5" t="s">
        <v>249</v>
      </c>
      <c r="T7098" s="5" t="str">
        <f t="shared" si="661"/>
        <v>Nora Paige</v>
      </c>
      <c r="U7098" t="s">
        <v>153</v>
      </c>
      <c r="V7098" s="5" t="s">
        <v>27</v>
      </c>
      <c r="W7098" s="5" t="s">
        <v>28</v>
      </c>
      <c r="X7098" s="5" t="s">
        <v>75</v>
      </c>
      <c r="Y7098" s="5" t="s">
        <v>2151</v>
      </c>
      <c r="Z7098" s="5" t="s">
        <v>84</v>
      </c>
      <c r="AA7098" s="4">
        <v>0.37</v>
      </c>
      <c r="AB7098" s="1">
        <v>39937</v>
      </c>
      <c r="AC7098" s="1">
        <v>19420</v>
      </c>
      <c r="AD7098">
        <f t="shared" si="662"/>
        <v>2</v>
      </c>
      <c r="AE7098">
        <f t="shared" ca="1" si="663"/>
        <v>71</v>
      </c>
      <c r="AF7098" t="str">
        <f t="shared" ca="1" si="664"/>
        <v>Over 65</v>
      </c>
      <c r="AG7098" s="3">
        <f t="shared" si="665"/>
        <v>0.13581538461538462</v>
      </c>
      <c r="AH7098" t="str">
        <f>_xlfn.IFNA(VLOOKUP(Sales_Transactions[[#This Row],[Order ID]],Returned_Items[#All],2,FALSE),"Not Returned")</f>
        <v>Not Returned</v>
      </c>
    </row>
    <row r="7099" spans="1:34" x14ac:dyDescent="0.25">
      <c r="A7099">
        <v>41091</v>
      </c>
      <c r="C7099" t="s">
        <v>2275</v>
      </c>
      <c r="D7099" s="2" t="str">
        <f>TEXT(MID(Sales_Transactions[[#This Row],[Order Date]],2,5),"d/m/yyy")</f>
        <v>24/5/2009</v>
      </c>
      <c r="E7099" s="2" t="str">
        <f>TEXT(MID(Sales_Transactions[[#This Row],[Order Date]],2,5),"d")</f>
        <v>24</v>
      </c>
      <c r="F7099" s="2" t="str">
        <f>TEXT(MID(Sales_Transactions[[#This Row],[Order Date]],2,5),"m")</f>
        <v>5</v>
      </c>
      <c r="G7099" s="2" t="str">
        <f>TEXT(MID(Sales_Transactions[[#This Row],[Order Date]],2,5),"yyy")</f>
        <v>2009</v>
      </c>
      <c r="H7099" s="2" t="str">
        <f>TEXT(MID(Sales_Transactions[[#This Row],[Order Date]],2,5),"yyy/m")</f>
        <v>2009/5</v>
      </c>
      <c r="I7099" t="s">
        <v>78</v>
      </c>
      <c r="J7099">
        <f t="shared" si="660"/>
        <v>3</v>
      </c>
      <c r="K7099" s="2">
        <v>32</v>
      </c>
      <c r="L7099" s="3">
        <v>6310.69</v>
      </c>
      <c r="M7099" s="4">
        <v>0.1</v>
      </c>
      <c r="N7099" s="5" t="s">
        <v>67</v>
      </c>
      <c r="O7099" s="3">
        <v>1318.83</v>
      </c>
      <c r="P7099" s="3">
        <v>218.08</v>
      </c>
      <c r="Q7099" s="3">
        <v>18.059999999999999</v>
      </c>
      <c r="R7099" s="5" t="s">
        <v>890</v>
      </c>
      <c r="S7099" s="5" t="s">
        <v>2225</v>
      </c>
      <c r="T7099" s="5" t="str">
        <f t="shared" si="661"/>
        <v>Harold Dahlen</v>
      </c>
      <c r="U7099" t="s">
        <v>153</v>
      </c>
      <c r="V7099" s="5" t="s">
        <v>37</v>
      </c>
      <c r="W7099" s="5" t="s">
        <v>57</v>
      </c>
      <c r="X7099" s="5" t="s">
        <v>154</v>
      </c>
      <c r="Y7099" s="5" t="s">
        <v>278</v>
      </c>
      <c r="Z7099" s="5" t="s">
        <v>31</v>
      </c>
      <c r="AA7099" s="4">
        <v>0.56999999999999995</v>
      </c>
      <c r="AB7099" s="1">
        <v>39958</v>
      </c>
      <c r="AC7099" s="1">
        <v>19955</v>
      </c>
      <c r="AD7099">
        <f t="shared" si="662"/>
        <v>1</v>
      </c>
      <c r="AE7099">
        <f t="shared" ca="1" si="663"/>
        <v>69</v>
      </c>
      <c r="AF7099" t="str">
        <f t="shared" ca="1" si="664"/>
        <v>Over 65</v>
      </c>
      <c r="AG7099" s="3">
        <f t="shared" si="665"/>
        <v>7.3725600000000009</v>
      </c>
      <c r="AH7099" t="str">
        <f>_xlfn.IFNA(VLOOKUP(Sales_Transactions[[#This Row],[Order ID]],Returned_Items[#All],2,FALSE),"Not Returned")</f>
        <v>Not Returned</v>
      </c>
    </row>
    <row r="7100" spans="1:34" x14ac:dyDescent="0.25">
      <c r="A7100">
        <v>41152</v>
      </c>
      <c r="C7100" t="s">
        <v>3187</v>
      </c>
      <c r="D7100" s="2" t="str">
        <f>TEXT(MID(Sales_Transactions[[#This Row],[Order Date]],2,5),"d/m/yyy")</f>
        <v>3/9/2011</v>
      </c>
      <c r="E7100" s="2" t="str">
        <f>TEXT(MID(Sales_Transactions[[#This Row],[Order Date]],2,5),"d")</f>
        <v>3</v>
      </c>
      <c r="F7100" s="2" t="str">
        <f>TEXT(MID(Sales_Transactions[[#This Row],[Order Date]],2,5),"m")</f>
        <v>9</v>
      </c>
      <c r="G7100" s="2" t="str">
        <f>TEXT(MID(Sales_Transactions[[#This Row],[Order Date]],2,5),"yyy")</f>
        <v>2011</v>
      </c>
      <c r="H7100" s="2" t="str">
        <f>TEXT(MID(Sales_Transactions[[#This Row],[Order Date]],2,5),"yyy/m")</f>
        <v>2011/9</v>
      </c>
      <c r="I7100" t="s">
        <v>33</v>
      </c>
      <c r="J7100">
        <f t="shared" si="660"/>
        <v>4</v>
      </c>
      <c r="K7100" s="2">
        <v>49</v>
      </c>
      <c r="L7100" s="3">
        <v>3702.92</v>
      </c>
      <c r="M7100" s="4">
        <v>0.03</v>
      </c>
      <c r="N7100" s="5" t="s">
        <v>23</v>
      </c>
      <c r="O7100" s="3">
        <v>541.91999999999996</v>
      </c>
      <c r="P7100" s="3">
        <v>76.72</v>
      </c>
      <c r="Q7100" s="3">
        <v>19.95</v>
      </c>
      <c r="R7100" s="5" t="s">
        <v>2066</v>
      </c>
      <c r="S7100" s="5" t="s">
        <v>2632</v>
      </c>
      <c r="T7100" s="5" t="str">
        <f t="shared" si="661"/>
        <v>Bobby Trafton</v>
      </c>
      <c r="U7100" t="s">
        <v>153</v>
      </c>
      <c r="V7100" s="5" t="s">
        <v>47</v>
      </c>
      <c r="W7100" s="5" t="s">
        <v>28</v>
      </c>
      <c r="X7100" s="5" t="s">
        <v>38</v>
      </c>
      <c r="Y7100" s="5" t="s">
        <v>740</v>
      </c>
      <c r="Z7100" s="5" t="s">
        <v>31</v>
      </c>
      <c r="AA7100" s="4">
        <v>0.54</v>
      </c>
      <c r="AB7100" s="1">
        <v>40790</v>
      </c>
      <c r="AC7100" s="1">
        <v>20037</v>
      </c>
      <c r="AD7100">
        <f t="shared" si="662"/>
        <v>1</v>
      </c>
      <c r="AE7100">
        <f t="shared" ca="1" si="663"/>
        <v>69</v>
      </c>
      <c r="AF7100" t="str">
        <f t="shared" ca="1" si="664"/>
        <v>Over 65</v>
      </c>
      <c r="AG7100" s="3">
        <f t="shared" si="665"/>
        <v>1.9723874285714287</v>
      </c>
      <c r="AH7100" t="str">
        <f>_xlfn.IFNA(VLOOKUP(Sales_Transactions[[#This Row],[Order ID]],Returned_Items[#All],2,FALSE),"Not Returned")</f>
        <v>Not Returned</v>
      </c>
    </row>
    <row r="7101" spans="1:34" x14ac:dyDescent="0.25">
      <c r="A7101">
        <v>41152</v>
      </c>
      <c r="C7101" t="s">
        <v>3187</v>
      </c>
      <c r="D7101" s="2" t="str">
        <f>TEXT(MID(Sales_Transactions[[#This Row],[Order Date]],2,5),"d/m/yyy")</f>
        <v>3/9/2011</v>
      </c>
      <c r="E7101" s="2" t="str">
        <f>TEXT(MID(Sales_Transactions[[#This Row],[Order Date]],2,5),"d")</f>
        <v>3</v>
      </c>
      <c r="F7101" s="2" t="str">
        <f>TEXT(MID(Sales_Transactions[[#This Row],[Order Date]],2,5),"m")</f>
        <v>9</v>
      </c>
      <c r="G7101" s="2" t="str">
        <f>TEXT(MID(Sales_Transactions[[#This Row],[Order Date]],2,5),"yyy")</f>
        <v>2011</v>
      </c>
      <c r="H7101" s="2" t="str">
        <f>TEXT(MID(Sales_Transactions[[#This Row],[Order Date]],2,5),"yyy/m")</f>
        <v>2011/9</v>
      </c>
      <c r="I7101" t="s">
        <v>33</v>
      </c>
      <c r="J7101">
        <f t="shared" si="660"/>
        <v>4</v>
      </c>
      <c r="K7101" s="2">
        <v>29</v>
      </c>
      <c r="L7101" s="3">
        <v>53.99</v>
      </c>
      <c r="M7101" s="4">
        <v>0.1</v>
      </c>
      <c r="N7101" s="5" t="s">
        <v>23</v>
      </c>
      <c r="O7101" s="3">
        <v>-15.12</v>
      </c>
      <c r="P7101" s="3">
        <v>1.88</v>
      </c>
      <c r="Q7101" s="3">
        <v>1.49</v>
      </c>
      <c r="R7101" s="5" t="s">
        <v>2066</v>
      </c>
      <c r="S7101" s="5" t="s">
        <v>2632</v>
      </c>
      <c r="T7101" s="5" t="str">
        <f t="shared" si="661"/>
        <v>Bobby Trafton</v>
      </c>
      <c r="U7101" t="s">
        <v>153</v>
      </c>
      <c r="V7101" s="5" t="s">
        <v>47</v>
      </c>
      <c r="W7101" s="5" t="s">
        <v>28</v>
      </c>
      <c r="X7101" s="5" t="s">
        <v>41</v>
      </c>
      <c r="Y7101" s="5" t="s">
        <v>259</v>
      </c>
      <c r="Z7101" s="5" t="s">
        <v>43</v>
      </c>
      <c r="AA7101" s="4">
        <v>0.37</v>
      </c>
      <c r="AB7101" s="1">
        <v>40791</v>
      </c>
      <c r="AC7101" s="1">
        <v>19854</v>
      </c>
      <c r="AD7101">
        <f t="shared" si="662"/>
        <v>2</v>
      </c>
      <c r="AE7101">
        <f t="shared" ca="1" si="663"/>
        <v>70</v>
      </c>
      <c r="AF7101" t="str">
        <f t="shared" ca="1" si="664"/>
        <v>Over 65</v>
      </c>
      <c r="AG7101" s="3">
        <f t="shared" si="665"/>
        <v>0.11614206896551724</v>
      </c>
      <c r="AH7101" t="str">
        <f>_xlfn.IFNA(VLOOKUP(Sales_Transactions[[#This Row],[Order ID]],Returned_Items[#All],2,FALSE),"Not Returned")</f>
        <v>Not Returned</v>
      </c>
    </row>
    <row r="7102" spans="1:34" x14ac:dyDescent="0.25">
      <c r="A7102">
        <v>41157</v>
      </c>
      <c r="C7102" t="s">
        <v>1339</v>
      </c>
      <c r="D7102" s="2" t="str">
        <f>TEXT(MID(Sales_Transactions[[#This Row],[Order Date]],2,5),"d/m/yyy")</f>
        <v>16/4/2011</v>
      </c>
      <c r="E7102" s="2" t="str">
        <f>TEXT(MID(Sales_Transactions[[#This Row],[Order Date]],2,5),"d")</f>
        <v>16</v>
      </c>
      <c r="F7102" s="2" t="str">
        <f>TEXT(MID(Sales_Transactions[[#This Row],[Order Date]],2,5),"m")</f>
        <v>4</v>
      </c>
      <c r="G7102" s="2" t="str">
        <f>TEXT(MID(Sales_Transactions[[#This Row],[Order Date]],2,5),"yyy")</f>
        <v>2011</v>
      </c>
      <c r="H7102" s="2" t="str">
        <f>TEXT(MID(Sales_Transactions[[#This Row],[Order Date]],2,5),"yyy/m")</f>
        <v>2011/4</v>
      </c>
      <c r="I7102" t="s">
        <v>78</v>
      </c>
      <c r="J7102">
        <f t="shared" si="660"/>
        <v>3</v>
      </c>
      <c r="K7102" s="2">
        <v>39</v>
      </c>
      <c r="L7102" s="3">
        <v>3854.4</v>
      </c>
      <c r="M7102" s="4">
        <v>0.09</v>
      </c>
      <c r="N7102" s="5" t="s">
        <v>23</v>
      </c>
      <c r="O7102" s="3">
        <v>1116.98</v>
      </c>
      <c r="P7102" s="3">
        <v>107.53</v>
      </c>
      <c r="Q7102" s="3">
        <v>5.81</v>
      </c>
      <c r="R7102" s="5" t="s">
        <v>171</v>
      </c>
      <c r="S7102" s="5" t="s">
        <v>2692</v>
      </c>
      <c r="T7102" s="5" t="str">
        <f t="shared" si="661"/>
        <v>Nicole Brennan</v>
      </c>
      <c r="U7102" t="s">
        <v>153</v>
      </c>
      <c r="V7102" s="5" t="s">
        <v>74</v>
      </c>
      <c r="W7102" s="5" t="s">
        <v>57</v>
      </c>
      <c r="X7102" s="5" t="s">
        <v>58</v>
      </c>
      <c r="Y7102" s="5" t="s">
        <v>788</v>
      </c>
      <c r="Z7102" s="5" t="s">
        <v>56</v>
      </c>
      <c r="AA7102" s="4">
        <v>0.65</v>
      </c>
      <c r="AB7102" s="1">
        <v>40651</v>
      </c>
      <c r="AC7102" s="1">
        <v>20005</v>
      </c>
      <c r="AD7102">
        <f t="shared" si="662"/>
        <v>2</v>
      </c>
      <c r="AE7102">
        <f t="shared" ca="1" si="663"/>
        <v>69</v>
      </c>
      <c r="AF7102" t="str">
        <f t="shared" ca="1" si="664"/>
        <v>Over 65</v>
      </c>
      <c r="AG7102" s="3">
        <f t="shared" si="665"/>
        <v>2.9036723846153847</v>
      </c>
      <c r="AH7102" t="str">
        <f>_xlfn.IFNA(VLOOKUP(Sales_Transactions[[#This Row],[Order ID]],Returned_Items[#All],2,FALSE),"Not Returned")</f>
        <v>Not Returned</v>
      </c>
    </row>
    <row r="7103" spans="1:34" x14ac:dyDescent="0.25">
      <c r="A7103">
        <v>41349</v>
      </c>
      <c r="C7103" t="s">
        <v>2508</v>
      </c>
      <c r="D7103" s="2" t="str">
        <f>TEXT(MID(Sales_Transactions[[#This Row],[Order Date]],2,5),"d/m/yyy")</f>
        <v>17/12/2011</v>
      </c>
      <c r="E7103" s="2" t="str">
        <f>TEXT(MID(Sales_Transactions[[#This Row],[Order Date]],2,5),"d")</f>
        <v>17</v>
      </c>
      <c r="F7103" s="2" t="str">
        <f>TEXT(MID(Sales_Transactions[[#This Row],[Order Date]],2,5),"m")</f>
        <v>12</v>
      </c>
      <c r="G7103" s="2" t="str">
        <f>TEXT(MID(Sales_Transactions[[#This Row],[Order Date]],2,5),"yyy")</f>
        <v>2011</v>
      </c>
      <c r="H7103" s="2" t="str">
        <f>TEXT(MID(Sales_Transactions[[#This Row],[Order Date]],2,5),"yyy/m")</f>
        <v>2011/12</v>
      </c>
      <c r="I7103" t="s">
        <v>101</v>
      </c>
      <c r="J7103">
        <f t="shared" si="660"/>
        <v>1</v>
      </c>
      <c r="K7103" s="2">
        <v>44</v>
      </c>
      <c r="L7103" s="3">
        <v>346.2</v>
      </c>
      <c r="M7103" s="4">
        <v>0</v>
      </c>
      <c r="N7103" s="5" t="s">
        <v>67</v>
      </c>
      <c r="O7103" s="3">
        <v>-335.69</v>
      </c>
      <c r="P7103" s="3">
        <v>7.38</v>
      </c>
      <c r="Q7103" s="3">
        <v>11.51</v>
      </c>
      <c r="R7103" s="5" t="s">
        <v>902</v>
      </c>
      <c r="S7103" s="5" t="s">
        <v>2693</v>
      </c>
      <c r="T7103" s="5" t="str">
        <f t="shared" si="661"/>
        <v>Jennifer Patt</v>
      </c>
      <c r="U7103" t="s">
        <v>153</v>
      </c>
      <c r="V7103" s="5" t="s">
        <v>74</v>
      </c>
      <c r="W7103" s="5" t="s">
        <v>28</v>
      </c>
      <c r="X7103" s="5" t="s">
        <v>41</v>
      </c>
      <c r="Y7103" s="5" t="s">
        <v>2995</v>
      </c>
      <c r="Z7103" s="5" t="s">
        <v>43</v>
      </c>
      <c r="AA7103" s="4">
        <v>0.36</v>
      </c>
      <c r="AB7103" s="1">
        <v>40895</v>
      </c>
      <c r="AC7103" s="1">
        <v>19842</v>
      </c>
      <c r="AD7103">
        <f t="shared" si="662"/>
        <v>1</v>
      </c>
      <c r="AE7103">
        <f t="shared" ca="1" si="663"/>
        <v>70</v>
      </c>
      <c r="AF7103" t="str">
        <f t="shared" ca="1" si="664"/>
        <v>Over 65</v>
      </c>
      <c r="AG7103" s="3">
        <f t="shared" si="665"/>
        <v>0.42931818181818182</v>
      </c>
      <c r="AH7103" t="str">
        <f>_xlfn.IFNA(VLOOKUP(Sales_Transactions[[#This Row],[Order ID]],Returned_Items[#All],2,FALSE),"Not Returned")</f>
        <v>Not Returned</v>
      </c>
    </row>
    <row r="7104" spans="1:34" x14ac:dyDescent="0.25">
      <c r="A7104">
        <v>41349</v>
      </c>
      <c r="C7104" t="s">
        <v>2508</v>
      </c>
      <c r="D7104" s="2" t="str">
        <f>TEXT(MID(Sales_Transactions[[#This Row],[Order Date]],2,5),"d/m/yyy")</f>
        <v>17/12/2011</v>
      </c>
      <c r="E7104" s="2" t="str">
        <f>TEXT(MID(Sales_Transactions[[#This Row],[Order Date]],2,5),"d")</f>
        <v>17</v>
      </c>
      <c r="F7104" s="2" t="str">
        <f>TEXT(MID(Sales_Transactions[[#This Row],[Order Date]],2,5),"m")</f>
        <v>12</v>
      </c>
      <c r="G7104" s="2" t="str">
        <f>TEXT(MID(Sales_Transactions[[#This Row],[Order Date]],2,5),"yyy")</f>
        <v>2011</v>
      </c>
      <c r="H7104" s="2" t="str">
        <f>TEXT(MID(Sales_Transactions[[#This Row],[Order Date]],2,5),"yyy/m")</f>
        <v>2011/12</v>
      </c>
      <c r="I7104" t="s">
        <v>101</v>
      </c>
      <c r="J7104">
        <f t="shared" si="660"/>
        <v>1</v>
      </c>
      <c r="K7104" s="2">
        <v>4</v>
      </c>
      <c r="L7104" s="3">
        <v>85.96</v>
      </c>
      <c r="M7104" s="4">
        <v>0.08</v>
      </c>
      <c r="N7104" s="5" t="s">
        <v>67</v>
      </c>
      <c r="O7104" s="3">
        <v>-7.48</v>
      </c>
      <c r="P7104" s="3">
        <v>20.239999999999998</v>
      </c>
      <c r="Q7104" s="3">
        <v>8.99</v>
      </c>
      <c r="R7104" s="5" t="s">
        <v>902</v>
      </c>
      <c r="S7104" s="5" t="s">
        <v>2693</v>
      </c>
      <c r="T7104" s="5" t="str">
        <f t="shared" si="661"/>
        <v>Jennifer Patt</v>
      </c>
      <c r="U7104" t="s">
        <v>153</v>
      </c>
      <c r="V7104" s="5" t="s">
        <v>74</v>
      </c>
      <c r="W7104" s="5" t="s">
        <v>57</v>
      </c>
      <c r="X7104" s="5" t="s">
        <v>58</v>
      </c>
      <c r="Y7104" s="5" t="s">
        <v>637</v>
      </c>
      <c r="Z7104" s="5" t="s">
        <v>60</v>
      </c>
      <c r="AA7104" s="4">
        <v>0.46</v>
      </c>
      <c r="AB7104" s="1">
        <v>40896</v>
      </c>
      <c r="AC7104" s="1">
        <v>19863</v>
      </c>
      <c r="AD7104">
        <f t="shared" si="662"/>
        <v>2</v>
      </c>
      <c r="AE7104">
        <f t="shared" ca="1" si="663"/>
        <v>70</v>
      </c>
      <c r="AF7104" t="str">
        <f t="shared" ca="1" si="664"/>
        <v>Over 65</v>
      </c>
      <c r="AG7104" s="3">
        <f t="shared" si="665"/>
        <v>7.3034520000000001</v>
      </c>
      <c r="AH7104" t="str">
        <f>_xlfn.IFNA(VLOOKUP(Sales_Transactions[[#This Row],[Order ID]],Returned_Items[#All],2,FALSE),"Not Returned")</f>
        <v>Not Returned</v>
      </c>
    </row>
    <row r="7105" spans="1:34" x14ac:dyDescent="0.25">
      <c r="A7105">
        <v>41349</v>
      </c>
      <c r="C7105" t="s">
        <v>2508</v>
      </c>
      <c r="D7105" s="2" t="str">
        <f>TEXT(MID(Sales_Transactions[[#This Row],[Order Date]],2,5),"d/m/yyy")</f>
        <v>17/12/2011</v>
      </c>
      <c r="E7105" s="2" t="str">
        <f>TEXT(MID(Sales_Transactions[[#This Row],[Order Date]],2,5),"d")</f>
        <v>17</v>
      </c>
      <c r="F7105" s="2" t="str">
        <f>TEXT(MID(Sales_Transactions[[#This Row],[Order Date]],2,5),"m")</f>
        <v>12</v>
      </c>
      <c r="G7105" s="2" t="str">
        <f>TEXT(MID(Sales_Transactions[[#This Row],[Order Date]],2,5),"yyy")</f>
        <v>2011</v>
      </c>
      <c r="H7105" s="2" t="str">
        <f>TEXT(MID(Sales_Transactions[[#This Row],[Order Date]],2,5),"yyy/m")</f>
        <v>2011/12</v>
      </c>
      <c r="I7105" t="s">
        <v>101</v>
      </c>
      <c r="J7105">
        <f t="shared" si="660"/>
        <v>1</v>
      </c>
      <c r="K7105" s="2">
        <v>39</v>
      </c>
      <c r="L7105" s="3">
        <v>475.52</v>
      </c>
      <c r="M7105" s="4">
        <v>7.0000000000000007E-2</v>
      </c>
      <c r="N7105" s="5" t="s">
        <v>23</v>
      </c>
      <c r="O7105" s="3">
        <v>-70.430000000000007</v>
      </c>
      <c r="P7105" s="3">
        <v>12.44</v>
      </c>
      <c r="Q7105" s="3">
        <v>6.27</v>
      </c>
      <c r="R7105" s="5" t="s">
        <v>902</v>
      </c>
      <c r="S7105" s="5" t="s">
        <v>2693</v>
      </c>
      <c r="T7105" s="5" t="str">
        <f t="shared" si="661"/>
        <v>Jennifer Patt</v>
      </c>
      <c r="U7105" t="s">
        <v>153</v>
      </c>
      <c r="V7105" s="5" t="s">
        <v>74</v>
      </c>
      <c r="W7105" s="5" t="s">
        <v>28</v>
      </c>
      <c r="X7105" s="5" t="s">
        <v>29</v>
      </c>
      <c r="Y7105" s="5" t="s">
        <v>1290</v>
      </c>
      <c r="Z7105" s="5" t="s">
        <v>56</v>
      </c>
      <c r="AA7105" s="4">
        <v>0.56999999999999995</v>
      </c>
      <c r="AB7105" s="1">
        <v>40896</v>
      </c>
      <c r="AC7105" s="1">
        <v>20264</v>
      </c>
      <c r="AD7105">
        <f t="shared" si="662"/>
        <v>2</v>
      </c>
      <c r="AE7105">
        <f t="shared" ca="1" si="663"/>
        <v>69</v>
      </c>
      <c r="AF7105" t="str">
        <f t="shared" ca="1" si="664"/>
        <v>Over 65</v>
      </c>
      <c r="AG7105" s="3">
        <f t="shared" si="665"/>
        <v>0.47952030769230763</v>
      </c>
      <c r="AH7105" t="str">
        <f>_xlfn.IFNA(VLOOKUP(Sales_Transactions[[#This Row],[Order ID]],Returned_Items[#All],2,FALSE),"Not Returned")</f>
        <v>Not Returned</v>
      </c>
    </row>
    <row r="7106" spans="1:34" x14ac:dyDescent="0.25">
      <c r="A7106">
        <v>41440</v>
      </c>
      <c r="C7106" t="s">
        <v>3544</v>
      </c>
      <c r="D7106" s="2" t="str">
        <f>TEXT(MID(Sales_Transactions[[#This Row],[Order Date]],2,5),"d/m/yyy")</f>
        <v>22/9/2009</v>
      </c>
      <c r="E7106" s="2" t="str">
        <f>TEXT(MID(Sales_Transactions[[#This Row],[Order Date]],2,5),"d")</f>
        <v>22</v>
      </c>
      <c r="F7106" s="2" t="str">
        <f>TEXT(MID(Sales_Transactions[[#This Row],[Order Date]],2,5),"m")</f>
        <v>9</v>
      </c>
      <c r="G7106" s="2" t="str">
        <f>TEXT(MID(Sales_Transactions[[#This Row],[Order Date]],2,5),"yyy")</f>
        <v>2009</v>
      </c>
      <c r="H7106" s="2" t="str">
        <f>TEXT(MID(Sales_Transactions[[#This Row],[Order Date]],2,5),"yyy/m")</f>
        <v>2009/9</v>
      </c>
      <c r="I7106" t="s">
        <v>33</v>
      </c>
      <c r="J7106">
        <f t="shared" ref="J7106:J7169" si="666">IF(I7106="Making Critical",5,IF(I7106="High",4,IF(I7106="Medium",3,IF(I7106="Low",2,1))))</f>
        <v>4</v>
      </c>
      <c r="K7106" s="2">
        <v>20</v>
      </c>
      <c r="L7106" s="3">
        <v>92.94</v>
      </c>
      <c r="M7106" s="4">
        <v>0.09</v>
      </c>
      <c r="N7106" s="5" t="s">
        <v>23</v>
      </c>
      <c r="O7106" s="3">
        <v>37.770000000000003</v>
      </c>
      <c r="P7106" s="3">
        <v>4.91</v>
      </c>
      <c r="Q7106" s="3">
        <v>0.5</v>
      </c>
      <c r="R7106" s="5" t="s">
        <v>3076</v>
      </c>
      <c r="S7106" s="5" t="s">
        <v>3202</v>
      </c>
      <c r="T7106" s="5" t="str">
        <f t="shared" ref="T7106:T7169" si="667">R7106 &amp; " " &amp; S7106</f>
        <v>Alejandro Savely</v>
      </c>
      <c r="U7106" t="s">
        <v>153</v>
      </c>
      <c r="V7106" s="5" t="s">
        <v>47</v>
      </c>
      <c r="W7106" s="5" t="s">
        <v>28</v>
      </c>
      <c r="X7106" s="5" t="s">
        <v>115</v>
      </c>
      <c r="Y7106" s="5" t="s">
        <v>852</v>
      </c>
      <c r="Z7106" s="5" t="s">
        <v>43</v>
      </c>
      <c r="AA7106" s="4">
        <v>0.36</v>
      </c>
      <c r="AB7106" s="1">
        <v>40079</v>
      </c>
      <c r="AC7106" s="1">
        <v>20263</v>
      </c>
      <c r="AD7106">
        <f t="shared" ref="AD7106:AD7169" si="668">_xlfn.DAYS(AB7106,D7106)</f>
        <v>1</v>
      </c>
      <c r="AE7106">
        <f t="shared" ref="AE7106:AE7169" ca="1" si="669">DATEDIF(AC7106,TODAY(),"Y")</f>
        <v>69</v>
      </c>
      <c r="AF7106" t="str">
        <f t="shared" ref="AF7106:AF7169" ca="1" si="670">IF(AE7106&lt;18,"Under 18",IF(AE7106&lt;65,"18-64","Over 65"))</f>
        <v>Over 65</v>
      </c>
      <c r="AG7106" s="3">
        <f t="shared" ref="AG7106:AG7169" si="671" xml:space="preserve"> (P7106 - (M7106 / 100) * P7106 + Q7106) / K7106</f>
        <v>0.27027904999999997</v>
      </c>
      <c r="AH7106" t="str">
        <f>_xlfn.IFNA(VLOOKUP(Sales_Transactions[[#This Row],[Order ID]],Returned_Items[#All],2,FALSE),"Not Returned")</f>
        <v>Not Returned</v>
      </c>
    </row>
    <row r="7107" spans="1:34" x14ac:dyDescent="0.25">
      <c r="A7107">
        <v>41440</v>
      </c>
      <c r="C7107" t="s">
        <v>3544</v>
      </c>
      <c r="D7107" s="2" t="str">
        <f>TEXT(MID(Sales_Transactions[[#This Row],[Order Date]],2,5),"d/m/yyy")</f>
        <v>22/9/2009</v>
      </c>
      <c r="E7107" s="2" t="str">
        <f>TEXT(MID(Sales_Transactions[[#This Row],[Order Date]],2,5),"d")</f>
        <v>22</v>
      </c>
      <c r="F7107" s="2" t="str">
        <f>TEXT(MID(Sales_Transactions[[#This Row],[Order Date]],2,5),"m")</f>
        <v>9</v>
      </c>
      <c r="G7107" s="2" t="str">
        <f>TEXT(MID(Sales_Transactions[[#This Row],[Order Date]],2,5),"yyy")</f>
        <v>2009</v>
      </c>
      <c r="H7107" s="2" t="str">
        <f>TEXT(MID(Sales_Transactions[[#This Row],[Order Date]],2,5),"yyy/m")</f>
        <v>2009/9</v>
      </c>
      <c r="I7107" t="s">
        <v>33</v>
      </c>
      <c r="J7107">
        <f t="shared" si="666"/>
        <v>4</v>
      </c>
      <c r="K7107" s="2">
        <v>19</v>
      </c>
      <c r="L7107" s="3">
        <v>6070.96</v>
      </c>
      <c r="M7107" s="4">
        <v>0.01</v>
      </c>
      <c r="N7107" s="5" t="s">
        <v>34</v>
      </c>
      <c r="O7107" s="3">
        <v>173.48</v>
      </c>
      <c r="P7107" s="3">
        <v>296.18</v>
      </c>
      <c r="Q7107" s="3">
        <v>54.12</v>
      </c>
      <c r="R7107" s="5" t="s">
        <v>3076</v>
      </c>
      <c r="S7107" s="5" t="s">
        <v>3202</v>
      </c>
      <c r="T7107" s="5" t="str">
        <f t="shared" si="667"/>
        <v>Alejandro Savely</v>
      </c>
      <c r="U7107" t="s">
        <v>153</v>
      </c>
      <c r="V7107" s="5" t="s">
        <v>47</v>
      </c>
      <c r="W7107" s="5" t="s">
        <v>57</v>
      </c>
      <c r="X7107" s="5" t="s">
        <v>107</v>
      </c>
      <c r="Y7107" s="5" t="s">
        <v>698</v>
      </c>
      <c r="Z7107" s="5" t="s">
        <v>106</v>
      </c>
      <c r="AA7107" s="4">
        <v>0.76</v>
      </c>
      <c r="AB7107" s="1">
        <v>40081</v>
      </c>
      <c r="AC7107" s="1">
        <v>20132</v>
      </c>
      <c r="AD7107">
        <f t="shared" si="668"/>
        <v>3</v>
      </c>
      <c r="AE7107">
        <f t="shared" ca="1" si="669"/>
        <v>69</v>
      </c>
      <c r="AF7107" t="str">
        <f t="shared" ca="1" si="670"/>
        <v>Over 65</v>
      </c>
      <c r="AG7107" s="3">
        <f t="shared" si="671"/>
        <v>18.435283263157896</v>
      </c>
      <c r="AH7107" t="str">
        <f>_xlfn.IFNA(VLOOKUP(Sales_Transactions[[#This Row],[Order ID]],Returned_Items[#All],2,FALSE),"Not Returned")</f>
        <v>Not Returned</v>
      </c>
    </row>
    <row r="7108" spans="1:34" x14ac:dyDescent="0.25">
      <c r="A7108">
        <v>41539</v>
      </c>
      <c r="C7108" t="s">
        <v>2093</v>
      </c>
      <c r="D7108" s="2" t="str">
        <f>TEXT(MID(Sales_Transactions[[#This Row],[Order Date]],2,5),"d/m/yyy")</f>
        <v>3/5/2011</v>
      </c>
      <c r="E7108" s="2" t="str">
        <f>TEXT(MID(Sales_Transactions[[#This Row],[Order Date]],2,5),"d")</f>
        <v>3</v>
      </c>
      <c r="F7108" s="2" t="str">
        <f>TEXT(MID(Sales_Transactions[[#This Row],[Order Date]],2,5),"m")</f>
        <v>5</v>
      </c>
      <c r="G7108" s="2" t="str">
        <f>TEXT(MID(Sales_Transactions[[#This Row],[Order Date]],2,5),"yyy")</f>
        <v>2011</v>
      </c>
      <c r="H7108" s="2" t="str">
        <f>TEXT(MID(Sales_Transactions[[#This Row],[Order Date]],2,5),"yyy/m")</f>
        <v>2011/5</v>
      </c>
      <c r="I7108" t="s">
        <v>33</v>
      </c>
      <c r="J7108">
        <f t="shared" si="666"/>
        <v>4</v>
      </c>
      <c r="K7108" s="2">
        <v>24</v>
      </c>
      <c r="L7108" s="3">
        <v>41.85</v>
      </c>
      <c r="M7108" s="4">
        <v>0.04</v>
      </c>
      <c r="N7108" s="5" t="s">
        <v>67</v>
      </c>
      <c r="O7108" s="3">
        <v>-8.44</v>
      </c>
      <c r="P7108" s="3">
        <v>1.6</v>
      </c>
      <c r="Q7108" s="3">
        <v>1.29</v>
      </c>
      <c r="R7108" s="5" t="s">
        <v>517</v>
      </c>
      <c r="S7108" s="5" t="s">
        <v>3507</v>
      </c>
      <c r="T7108" s="5" t="str">
        <f t="shared" si="667"/>
        <v>Charles Crestani</v>
      </c>
      <c r="U7108" t="s">
        <v>153</v>
      </c>
      <c r="V7108" s="5" t="s">
        <v>37</v>
      </c>
      <c r="W7108" s="5" t="s">
        <v>28</v>
      </c>
      <c r="X7108" s="5" t="s">
        <v>124</v>
      </c>
      <c r="Y7108" s="5" t="s">
        <v>3319</v>
      </c>
      <c r="Z7108" s="5" t="s">
        <v>84</v>
      </c>
      <c r="AA7108" s="4">
        <v>0.42</v>
      </c>
      <c r="AB7108" s="1">
        <v>40668</v>
      </c>
      <c r="AC7108" s="1">
        <v>20377</v>
      </c>
      <c r="AD7108">
        <f t="shared" si="668"/>
        <v>2</v>
      </c>
      <c r="AE7108">
        <f t="shared" ca="1" si="669"/>
        <v>68</v>
      </c>
      <c r="AF7108" t="str">
        <f t="shared" ca="1" si="670"/>
        <v>Over 65</v>
      </c>
      <c r="AG7108" s="3">
        <f t="shared" si="671"/>
        <v>0.12039</v>
      </c>
      <c r="AH7108" t="str">
        <f>_xlfn.IFNA(VLOOKUP(Sales_Transactions[[#This Row],[Order ID]],Returned_Items[#All],2,FALSE),"Not Returned")</f>
        <v>Not Returned</v>
      </c>
    </row>
    <row r="7109" spans="1:34" x14ac:dyDescent="0.25">
      <c r="A7109">
        <v>41539</v>
      </c>
      <c r="C7109" t="s">
        <v>2093</v>
      </c>
      <c r="D7109" s="2" t="str">
        <f>TEXT(MID(Sales_Transactions[[#This Row],[Order Date]],2,5),"d/m/yyy")</f>
        <v>3/5/2011</v>
      </c>
      <c r="E7109" s="2" t="str">
        <f>TEXT(MID(Sales_Transactions[[#This Row],[Order Date]],2,5),"d")</f>
        <v>3</v>
      </c>
      <c r="F7109" s="2" t="str">
        <f>TEXT(MID(Sales_Transactions[[#This Row],[Order Date]],2,5),"m")</f>
        <v>5</v>
      </c>
      <c r="G7109" s="2" t="str">
        <f>TEXT(MID(Sales_Transactions[[#This Row],[Order Date]],2,5),"yyy")</f>
        <v>2011</v>
      </c>
      <c r="H7109" s="2" t="str">
        <f>TEXT(MID(Sales_Transactions[[#This Row],[Order Date]],2,5),"yyy/m")</f>
        <v>2011/5</v>
      </c>
      <c r="I7109" t="s">
        <v>33</v>
      </c>
      <c r="J7109">
        <f t="shared" si="666"/>
        <v>4</v>
      </c>
      <c r="K7109" s="2">
        <v>41</v>
      </c>
      <c r="L7109" s="3">
        <v>2303.7125000000001</v>
      </c>
      <c r="M7109" s="4">
        <v>0.04</v>
      </c>
      <c r="N7109" s="5" t="s">
        <v>23</v>
      </c>
      <c r="O7109" s="3">
        <v>398.22</v>
      </c>
      <c r="P7109" s="3">
        <v>65.989999999999995</v>
      </c>
      <c r="Q7109" s="3">
        <v>8.99</v>
      </c>
      <c r="R7109" s="5" t="s">
        <v>517</v>
      </c>
      <c r="S7109" s="5" t="s">
        <v>3507</v>
      </c>
      <c r="T7109" s="5" t="str">
        <f t="shared" si="667"/>
        <v>Charles Crestani</v>
      </c>
      <c r="U7109" t="s">
        <v>153</v>
      </c>
      <c r="V7109" s="5" t="s">
        <v>37</v>
      </c>
      <c r="W7109" s="5" t="s">
        <v>48</v>
      </c>
      <c r="X7109" s="5" t="s">
        <v>49</v>
      </c>
      <c r="Y7109" s="5" t="s">
        <v>1007</v>
      </c>
      <c r="Z7109" s="5" t="s">
        <v>43</v>
      </c>
      <c r="AA7109" s="4">
        <v>0.57999999999999996</v>
      </c>
      <c r="AB7109" s="1">
        <v>40667</v>
      </c>
      <c r="AC7109" s="1">
        <v>20191</v>
      </c>
      <c r="AD7109">
        <f t="shared" si="668"/>
        <v>1</v>
      </c>
      <c r="AE7109">
        <f t="shared" ca="1" si="669"/>
        <v>69</v>
      </c>
      <c r="AF7109" t="str">
        <f t="shared" ca="1" si="670"/>
        <v>Over 65</v>
      </c>
      <c r="AG7109" s="3">
        <f t="shared" si="671"/>
        <v>1.8281366829268288</v>
      </c>
      <c r="AH7109" t="str">
        <f>_xlfn.IFNA(VLOOKUP(Sales_Transactions[[#This Row],[Order ID]],Returned_Items[#All],2,FALSE),"Not Returned")</f>
        <v>Not Returned</v>
      </c>
    </row>
    <row r="7110" spans="1:34" x14ac:dyDescent="0.25">
      <c r="A7110">
        <v>41574</v>
      </c>
      <c r="C7110" t="s">
        <v>1602</v>
      </c>
      <c r="D7110" s="2" t="str">
        <f>TEXT(MID(Sales_Transactions[[#This Row],[Order Date]],2,5),"d/m/yyy")</f>
        <v>20/9/2010</v>
      </c>
      <c r="E7110" s="2" t="str">
        <f>TEXT(MID(Sales_Transactions[[#This Row],[Order Date]],2,5),"d")</f>
        <v>20</v>
      </c>
      <c r="F7110" s="2" t="str">
        <f>TEXT(MID(Sales_Transactions[[#This Row],[Order Date]],2,5),"m")</f>
        <v>9</v>
      </c>
      <c r="G7110" s="2" t="str">
        <f>TEXT(MID(Sales_Transactions[[#This Row],[Order Date]],2,5),"yyy")</f>
        <v>2010</v>
      </c>
      <c r="H7110" s="2" t="str">
        <f>TEXT(MID(Sales_Transactions[[#This Row],[Order Date]],2,5),"yyy/m")</f>
        <v>2010/9</v>
      </c>
      <c r="I7110" t="s">
        <v>33</v>
      </c>
      <c r="J7110">
        <f t="shared" si="666"/>
        <v>4</v>
      </c>
      <c r="K7110" s="2">
        <v>23</v>
      </c>
      <c r="L7110" s="3">
        <v>283.82</v>
      </c>
      <c r="M7110" s="4">
        <v>0.01</v>
      </c>
      <c r="N7110" s="5" t="s">
        <v>23</v>
      </c>
      <c r="O7110" s="3">
        <v>-38.94</v>
      </c>
      <c r="P7110" s="3">
        <v>11.97</v>
      </c>
      <c r="Q7110" s="3">
        <v>5.81</v>
      </c>
      <c r="R7110" s="5" t="s">
        <v>312</v>
      </c>
      <c r="S7110" s="5" t="s">
        <v>2755</v>
      </c>
      <c r="T7110" s="5" t="str">
        <f t="shared" si="667"/>
        <v>Brendan Murry</v>
      </c>
      <c r="U7110" t="s">
        <v>153</v>
      </c>
      <c r="V7110" s="5" t="s">
        <v>47</v>
      </c>
      <c r="W7110" s="5" t="s">
        <v>28</v>
      </c>
      <c r="X7110" s="5" t="s">
        <v>124</v>
      </c>
      <c r="Y7110" s="5" t="s">
        <v>870</v>
      </c>
      <c r="Z7110" s="5" t="s">
        <v>60</v>
      </c>
      <c r="AA7110" s="4">
        <v>0.6</v>
      </c>
      <c r="AB7110" s="1">
        <v>40443</v>
      </c>
      <c r="AC7110" s="1">
        <v>20305</v>
      </c>
      <c r="AD7110">
        <f t="shared" si="668"/>
        <v>2</v>
      </c>
      <c r="AE7110">
        <f t="shared" ca="1" si="669"/>
        <v>69</v>
      </c>
      <c r="AF7110" t="str">
        <f t="shared" ca="1" si="670"/>
        <v>Over 65</v>
      </c>
      <c r="AG7110" s="3">
        <f t="shared" si="671"/>
        <v>0.77299143478260868</v>
      </c>
      <c r="AH7110" t="str">
        <f>_xlfn.IFNA(VLOOKUP(Sales_Transactions[[#This Row],[Order ID]],Returned_Items[#All],2,FALSE),"Not Returned")</f>
        <v>Not Returned</v>
      </c>
    </row>
    <row r="7111" spans="1:34" x14ac:dyDescent="0.25">
      <c r="A7111">
        <v>41831</v>
      </c>
      <c r="C7111" t="s">
        <v>223</v>
      </c>
      <c r="D7111" s="2" t="str">
        <f>TEXT(MID(Sales_Transactions[[#This Row],[Order Date]],2,5),"d/m/yyy")</f>
        <v>21/7/2012</v>
      </c>
      <c r="E7111" s="2" t="str">
        <f>TEXT(MID(Sales_Transactions[[#This Row],[Order Date]],2,5),"d")</f>
        <v>21</v>
      </c>
      <c r="F7111" s="2" t="str">
        <f>TEXT(MID(Sales_Transactions[[#This Row],[Order Date]],2,5),"m")</f>
        <v>7</v>
      </c>
      <c r="G7111" s="2" t="str">
        <f>TEXT(MID(Sales_Transactions[[#This Row],[Order Date]],2,5),"yyy")</f>
        <v>2012</v>
      </c>
      <c r="H7111" s="2" t="str">
        <f>TEXT(MID(Sales_Transactions[[#This Row],[Order Date]],2,5),"yyy/m")</f>
        <v>2012/7</v>
      </c>
      <c r="I7111" t="s">
        <v>52</v>
      </c>
      <c r="J7111">
        <f t="shared" si="666"/>
        <v>1</v>
      </c>
      <c r="K7111" s="2">
        <v>43</v>
      </c>
      <c r="L7111" s="3">
        <v>3441.09</v>
      </c>
      <c r="M7111" s="4">
        <v>0.03</v>
      </c>
      <c r="N7111" s="5" t="s">
        <v>34</v>
      </c>
      <c r="O7111" s="3">
        <v>431.95</v>
      </c>
      <c r="P7111" s="3">
        <v>80.97</v>
      </c>
      <c r="Q7111" s="3">
        <v>30.06</v>
      </c>
      <c r="R7111" s="5" t="s">
        <v>24</v>
      </c>
      <c r="S7111" s="5" t="s">
        <v>2630</v>
      </c>
      <c r="T7111" s="5" t="str">
        <f t="shared" si="667"/>
        <v>Muhammed Lee</v>
      </c>
      <c r="U7111" t="s">
        <v>153</v>
      </c>
      <c r="V7111" s="5" t="s">
        <v>47</v>
      </c>
      <c r="W7111" s="5" t="s">
        <v>48</v>
      </c>
      <c r="X7111" s="5" t="s">
        <v>324</v>
      </c>
      <c r="Y7111" s="5" t="s">
        <v>1821</v>
      </c>
      <c r="Z7111" s="5" t="s">
        <v>106</v>
      </c>
      <c r="AA7111" s="4">
        <v>0.4</v>
      </c>
      <c r="AB7111" s="1">
        <v>41113</v>
      </c>
      <c r="AC7111" s="1">
        <v>20147</v>
      </c>
      <c r="AD7111">
        <f t="shared" si="668"/>
        <v>2</v>
      </c>
      <c r="AE7111">
        <f t="shared" ca="1" si="669"/>
        <v>69</v>
      </c>
      <c r="AF7111" t="str">
        <f t="shared" ca="1" si="670"/>
        <v>Over 65</v>
      </c>
      <c r="AG7111" s="3">
        <f t="shared" si="671"/>
        <v>2.5815281162790695</v>
      </c>
      <c r="AH7111" t="str">
        <f>_xlfn.IFNA(VLOOKUP(Sales_Transactions[[#This Row],[Order ID]],Returned_Items[#All],2,FALSE),"Not Returned")</f>
        <v>Not Returned</v>
      </c>
    </row>
    <row r="7112" spans="1:34" x14ac:dyDescent="0.25">
      <c r="A7112">
        <v>41831</v>
      </c>
      <c r="C7112" t="s">
        <v>223</v>
      </c>
      <c r="D7112" s="2" t="str">
        <f>TEXT(MID(Sales_Transactions[[#This Row],[Order Date]],2,5),"d/m/yyy")</f>
        <v>21/7/2012</v>
      </c>
      <c r="E7112" s="2" t="str">
        <f>TEXT(MID(Sales_Transactions[[#This Row],[Order Date]],2,5),"d")</f>
        <v>21</v>
      </c>
      <c r="F7112" s="2" t="str">
        <f>TEXT(MID(Sales_Transactions[[#This Row],[Order Date]],2,5),"m")</f>
        <v>7</v>
      </c>
      <c r="G7112" s="2" t="str">
        <f>TEXT(MID(Sales_Transactions[[#This Row],[Order Date]],2,5),"yyy")</f>
        <v>2012</v>
      </c>
      <c r="H7112" s="2" t="str">
        <f>TEXT(MID(Sales_Transactions[[#This Row],[Order Date]],2,5),"yyy/m")</f>
        <v>2012/7</v>
      </c>
      <c r="I7112" t="s">
        <v>52</v>
      </c>
      <c r="J7112">
        <f t="shared" si="666"/>
        <v>1</v>
      </c>
      <c r="K7112" s="2">
        <v>38</v>
      </c>
      <c r="L7112" s="3">
        <v>209.61</v>
      </c>
      <c r="M7112" s="4">
        <v>0.05</v>
      </c>
      <c r="N7112" s="5" t="s">
        <v>23</v>
      </c>
      <c r="O7112" s="3">
        <v>-96.29</v>
      </c>
      <c r="P7112" s="3">
        <v>5.28</v>
      </c>
      <c r="Q7112" s="3">
        <v>5.66</v>
      </c>
      <c r="R7112" s="5" t="s">
        <v>24</v>
      </c>
      <c r="S7112" s="5" t="s">
        <v>2630</v>
      </c>
      <c r="T7112" s="5" t="str">
        <f t="shared" si="667"/>
        <v>Muhammed Lee</v>
      </c>
      <c r="U7112" t="s">
        <v>153</v>
      </c>
      <c r="V7112" s="5" t="s">
        <v>47</v>
      </c>
      <c r="W7112" s="5" t="s">
        <v>28</v>
      </c>
      <c r="X7112" s="5" t="s">
        <v>75</v>
      </c>
      <c r="Y7112" s="5" t="s">
        <v>697</v>
      </c>
      <c r="Z7112" s="5" t="s">
        <v>43</v>
      </c>
      <c r="AA7112" s="4">
        <v>0.4</v>
      </c>
      <c r="AB7112" s="1">
        <v>41112</v>
      </c>
      <c r="AC7112" s="1">
        <v>20233</v>
      </c>
      <c r="AD7112">
        <f t="shared" si="668"/>
        <v>1</v>
      </c>
      <c r="AE7112">
        <f t="shared" ca="1" si="669"/>
        <v>69</v>
      </c>
      <c r="AF7112" t="str">
        <f t="shared" ca="1" si="670"/>
        <v>Over 65</v>
      </c>
      <c r="AG7112" s="3">
        <f t="shared" si="671"/>
        <v>0.28782526315789475</v>
      </c>
      <c r="AH7112" t="str">
        <f>_xlfn.IFNA(VLOOKUP(Sales_Transactions[[#This Row],[Order ID]],Returned_Items[#All],2,FALSE),"Not Returned")</f>
        <v>Not Returned</v>
      </c>
    </row>
    <row r="7113" spans="1:34" x14ac:dyDescent="0.25">
      <c r="A7113">
        <v>41888</v>
      </c>
      <c r="C7113" t="s">
        <v>3343</v>
      </c>
      <c r="D7113" s="2" t="str">
        <f>TEXT(MID(Sales_Transactions[[#This Row],[Order Date]],2,5),"d/m/yyy")</f>
        <v>28/2/2009</v>
      </c>
      <c r="E7113" s="2" t="str">
        <f>TEXT(MID(Sales_Transactions[[#This Row],[Order Date]],2,5),"d")</f>
        <v>28</v>
      </c>
      <c r="F7113" s="2" t="str">
        <f>TEXT(MID(Sales_Transactions[[#This Row],[Order Date]],2,5),"m")</f>
        <v>2</v>
      </c>
      <c r="G7113" s="2" t="str">
        <f>TEXT(MID(Sales_Transactions[[#This Row],[Order Date]],2,5),"yyy")</f>
        <v>2009</v>
      </c>
      <c r="H7113" s="2" t="str">
        <f>TEXT(MID(Sales_Transactions[[#This Row],[Order Date]],2,5),"yyy/m")</f>
        <v>2009/2</v>
      </c>
      <c r="I7113" t="s">
        <v>22</v>
      </c>
      <c r="J7113">
        <f t="shared" si="666"/>
        <v>2</v>
      </c>
      <c r="K7113" s="2">
        <v>18</v>
      </c>
      <c r="L7113" s="3">
        <v>1979.47</v>
      </c>
      <c r="M7113" s="4">
        <v>0.1</v>
      </c>
      <c r="N7113" s="5" t="s">
        <v>23</v>
      </c>
      <c r="O7113" s="3">
        <v>690.27</v>
      </c>
      <c r="P7113" s="3">
        <v>120.98</v>
      </c>
      <c r="Q7113" s="3">
        <v>9.07</v>
      </c>
      <c r="R7113" s="5" t="s">
        <v>2588</v>
      </c>
      <c r="S7113" s="5" t="s">
        <v>3522</v>
      </c>
      <c r="T7113" s="5" t="str">
        <f t="shared" si="667"/>
        <v>Victoria Pisteka</v>
      </c>
      <c r="U7113" t="s">
        <v>153</v>
      </c>
      <c r="V7113" s="5" t="s">
        <v>47</v>
      </c>
      <c r="W7113" s="5" t="s">
        <v>28</v>
      </c>
      <c r="X7113" s="5" t="s">
        <v>41</v>
      </c>
      <c r="Y7113" s="5" t="s">
        <v>794</v>
      </c>
      <c r="Z7113" s="5" t="s">
        <v>43</v>
      </c>
      <c r="AA7113" s="4">
        <v>0.35</v>
      </c>
      <c r="AB7113" s="1">
        <v>39881</v>
      </c>
      <c r="AC7113" s="1">
        <v>20237</v>
      </c>
      <c r="AD7113">
        <f t="shared" si="668"/>
        <v>9</v>
      </c>
      <c r="AE7113">
        <f t="shared" ca="1" si="669"/>
        <v>69</v>
      </c>
      <c r="AF7113" t="str">
        <f t="shared" ca="1" si="670"/>
        <v>Over 65</v>
      </c>
      <c r="AG7113" s="3">
        <f t="shared" si="671"/>
        <v>7.2182788888888894</v>
      </c>
      <c r="AH7113" t="str">
        <f>_xlfn.IFNA(VLOOKUP(Sales_Transactions[[#This Row],[Order ID]],Returned_Items[#All],2,FALSE),"Not Returned")</f>
        <v>Not Returned</v>
      </c>
    </row>
    <row r="7114" spans="1:34" x14ac:dyDescent="0.25">
      <c r="A7114">
        <v>41888</v>
      </c>
      <c r="C7114" t="s">
        <v>3343</v>
      </c>
      <c r="D7114" s="2" t="str">
        <f>TEXT(MID(Sales_Transactions[[#This Row],[Order Date]],2,5),"d/m/yyy")</f>
        <v>28/2/2009</v>
      </c>
      <c r="E7114" s="2" t="str">
        <f>TEXT(MID(Sales_Transactions[[#This Row],[Order Date]],2,5),"d")</f>
        <v>28</v>
      </c>
      <c r="F7114" s="2" t="str">
        <f>TEXT(MID(Sales_Transactions[[#This Row],[Order Date]],2,5),"m")</f>
        <v>2</v>
      </c>
      <c r="G7114" s="2" t="str">
        <f>TEXT(MID(Sales_Transactions[[#This Row],[Order Date]],2,5),"yyy")</f>
        <v>2009</v>
      </c>
      <c r="H7114" s="2" t="str">
        <f>TEXT(MID(Sales_Transactions[[#This Row],[Order Date]],2,5),"yyy/m")</f>
        <v>2009/2</v>
      </c>
      <c r="I7114" t="s">
        <v>22</v>
      </c>
      <c r="J7114">
        <f t="shared" si="666"/>
        <v>2</v>
      </c>
      <c r="K7114" s="2">
        <v>23</v>
      </c>
      <c r="L7114" s="3">
        <v>187.8</v>
      </c>
      <c r="M7114" s="4">
        <v>0.08</v>
      </c>
      <c r="N7114" s="5" t="s">
        <v>67</v>
      </c>
      <c r="O7114" s="3">
        <v>-41.83</v>
      </c>
      <c r="P7114" s="3">
        <v>8.32</v>
      </c>
      <c r="Q7114" s="3">
        <v>2.38</v>
      </c>
      <c r="R7114" s="5" t="s">
        <v>2588</v>
      </c>
      <c r="S7114" s="5" t="s">
        <v>3522</v>
      </c>
      <c r="T7114" s="5" t="str">
        <f t="shared" si="667"/>
        <v>Victoria Pisteka</v>
      </c>
      <c r="U7114" t="s">
        <v>153</v>
      </c>
      <c r="V7114" s="5" t="s">
        <v>47</v>
      </c>
      <c r="W7114" s="5" t="s">
        <v>48</v>
      </c>
      <c r="X7114" s="5" t="s">
        <v>87</v>
      </c>
      <c r="Y7114" s="5" t="s">
        <v>2808</v>
      </c>
      <c r="Z7114" s="5" t="s">
        <v>60</v>
      </c>
      <c r="AA7114" s="4">
        <v>0.74</v>
      </c>
      <c r="AB7114" s="1">
        <v>39876</v>
      </c>
      <c r="AC7114" s="1">
        <v>20232</v>
      </c>
      <c r="AD7114">
        <f t="shared" si="668"/>
        <v>4</v>
      </c>
      <c r="AE7114">
        <f t="shared" ca="1" si="669"/>
        <v>69</v>
      </c>
      <c r="AF7114" t="str">
        <f t="shared" ca="1" si="670"/>
        <v>Over 65</v>
      </c>
      <c r="AG7114" s="3">
        <f t="shared" si="671"/>
        <v>0.46492800000000001</v>
      </c>
      <c r="AH7114" t="str">
        <f>_xlfn.IFNA(VLOOKUP(Sales_Transactions[[#This Row],[Order ID]],Returned_Items[#All],2,FALSE),"Not Returned")</f>
        <v>Not Returned</v>
      </c>
    </row>
    <row r="7115" spans="1:34" x14ac:dyDescent="0.25">
      <c r="A7115">
        <v>41888</v>
      </c>
      <c r="C7115" t="s">
        <v>3343</v>
      </c>
      <c r="D7115" s="2" t="str">
        <f>TEXT(MID(Sales_Transactions[[#This Row],[Order Date]],2,5),"d/m/yyy")</f>
        <v>28/2/2009</v>
      </c>
      <c r="E7115" s="2" t="str">
        <f>TEXT(MID(Sales_Transactions[[#This Row],[Order Date]],2,5),"d")</f>
        <v>28</v>
      </c>
      <c r="F7115" s="2" t="str">
        <f>TEXT(MID(Sales_Transactions[[#This Row],[Order Date]],2,5),"m")</f>
        <v>2</v>
      </c>
      <c r="G7115" s="2" t="str">
        <f>TEXT(MID(Sales_Transactions[[#This Row],[Order Date]],2,5),"yyy")</f>
        <v>2009</v>
      </c>
      <c r="H7115" s="2" t="str">
        <f>TEXT(MID(Sales_Transactions[[#This Row],[Order Date]],2,5),"yyy/m")</f>
        <v>2009/2</v>
      </c>
      <c r="I7115" t="s">
        <v>22</v>
      </c>
      <c r="J7115">
        <f t="shared" si="666"/>
        <v>2</v>
      </c>
      <c r="K7115" s="2">
        <v>29</v>
      </c>
      <c r="L7115" s="3">
        <v>2823.0369999999998</v>
      </c>
      <c r="M7115" s="4">
        <v>0.1</v>
      </c>
      <c r="N7115" s="5" t="s">
        <v>23</v>
      </c>
      <c r="O7115" s="3">
        <v>372.4</v>
      </c>
      <c r="P7115" s="3">
        <v>125.99</v>
      </c>
      <c r="Q7115" s="3">
        <v>4.2</v>
      </c>
      <c r="R7115" s="5" t="s">
        <v>2588</v>
      </c>
      <c r="S7115" s="5" t="s">
        <v>3522</v>
      </c>
      <c r="T7115" s="5" t="str">
        <f t="shared" si="667"/>
        <v>Victoria Pisteka</v>
      </c>
      <c r="U7115" t="s">
        <v>153</v>
      </c>
      <c r="V7115" s="5" t="s">
        <v>47</v>
      </c>
      <c r="W7115" s="5" t="s">
        <v>48</v>
      </c>
      <c r="X7115" s="5" t="s">
        <v>49</v>
      </c>
      <c r="Y7115" s="5" t="s">
        <v>2801</v>
      </c>
      <c r="Z7115" s="5" t="s">
        <v>43</v>
      </c>
      <c r="AA7115" s="4">
        <v>0.59</v>
      </c>
      <c r="AB7115" s="1">
        <v>39872</v>
      </c>
      <c r="AC7115" s="1">
        <v>20147</v>
      </c>
      <c r="AD7115">
        <f t="shared" si="668"/>
        <v>0</v>
      </c>
      <c r="AE7115">
        <f t="shared" ca="1" si="669"/>
        <v>69</v>
      </c>
      <c r="AF7115" t="str">
        <f t="shared" ca="1" si="670"/>
        <v>Over 65</v>
      </c>
      <c r="AG7115" s="3">
        <f t="shared" si="671"/>
        <v>4.4849658620689654</v>
      </c>
      <c r="AH7115" t="str">
        <f>_xlfn.IFNA(VLOOKUP(Sales_Transactions[[#This Row],[Order ID]],Returned_Items[#All],2,FALSE),"Not Returned")</f>
        <v>Not Returned</v>
      </c>
    </row>
    <row r="7116" spans="1:34" x14ac:dyDescent="0.25">
      <c r="A7116">
        <v>42054</v>
      </c>
      <c r="C7116" t="s">
        <v>2673</v>
      </c>
      <c r="D7116" s="2" t="str">
        <f>TEXT(MID(Sales_Transactions[[#This Row],[Order Date]],2,5),"d/m/yyy")</f>
        <v>14/9/2012</v>
      </c>
      <c r="E7116" s="2" t="str">
        <f>TEXT(MID(Sales_Transactions[[#This Row],[Order Date]],2,5),"d")</f>
        <v>14</v>
      </c>
      <c r="F7116" s="2" t="str">
        <f>TEXT(MID(Sales_Transactions[[#This Row],[Order Date]],2,5),"m")</f>
        <v>9</v>
      </c>
      <c r="G7116" s="2" t="str">
        <f>TEXT(MID(Sales_Transactions[[#This Row],[Order Date]],2,5),"yyy")</f>
        <v>2012</v>
      </c>
      <c r="H7116" s="2" t="str">
        <f>TEXT(MID(Sales_Transactions[[#This Row],[Order Date]],2,5),"yyy/m")</f>
        <v>2012/9</v>
      </c>
      <c r="I7116" t="s">
        <v>78</v>
      </c>
      <c r="J7116">
        <f t="shared" si="666"/>
        <v>3</v>
      </c>
      <c r="K7116" s="2">
        <v>32</v>
      </c>
      <c r="L7116" s="3">
        <v>94.55</v>
      </c>
      <c r="M7116" s="4">
        <v>0.01</v>
      </c>
      <c r="N7116" s="5" t="s">
        <v>23</v>
      </c>
      <c r="O7116" s="3">
        <v>6.74</v>
      </c>
      <c r="P7116" s="3">
        <v>2.88</v>
      </c>
      <c r="Q7116" s="3">
        <v>1.49</v>
      </c>
      <c r="R7116" s="5" t="s">
        <v>1561</v>
      </c>
      <c r="S7116" s="5" t="s">
        <v>2303</v>
      </c>
      <c r="T7116" s="5" t="str">
        <f t="shared" si="667"/>
        <v>Patrick Bzostek</v>
      </c>
      <c r="U7116" t="s">
        <v>153</v>
      </c>
      <c r="V7116" s="5" t="s">
        <v>37</v>
      </c>
      <c r="W7116" s="5" t="s">
        <v>28</v>
      </c>
      <c r="X7116" s="5" t="s">
        <v>41</v>
      </c>
      <c r="Y7116" s="5" t="s">
        <v>1346</v>
      </c>
      <c r="Z7116" s="5" t="s">
        <v>43</v>
      </c>
      <c r="AA7116" s="4">
        <v>0.36</v>
      </c>
      <c r="AB7116" s="1">
        <v>41168</v>
      </c>
      <c r="AC7116" s="1">
        <v>20508</v>
      </c>
      <c r="AD7116">
        <f t="shared" si="668"/>
        <v>2</v>
      </c>
      <c r="AE7116">
        <f t="shared" ca="1" si="669"/>
        <v>68</v>
      </c>
      <c r="AF7116" t="str">
        <f t="shared" ca="1" si="670"/>
        <v>Over 65</v>
      </c>
      <c r="AG7116" s="3">
        <f t="shared" si="671"/>
        <v>0.13655349999999999</v>
      </c>
      <c r="AH7116" t="str">
        <f>_xlfn.IFNA(VLOOKUP(Sales_Transactions[[#This Row],[Order ID]],Returned_Items[#All],2,FALSE),"Not Returned")</f>
        <v>Not Returned</v>
      </c>
    </row>
    <row r="7117" spans="1:34" x14ac:dyDescent="0.25">
      <c r="A7117">
        <v>42148</v>
      </c>
      <c r="C7117" t="s">
        <v>983</v>
      </c>
      <c r="D7117" s="2" t="str">
        <f>TEXT(MID(Sales_Transactions[[#This Row],[Order Date]],2,5),"d/m/yyy")</f>
        <v>20/10/2011</v>
      </c>
      <c r="E7117" s="2" t="str">
        <f>TEXT(MID(Sales_Transactions[[#This Row],[Order Date]],2,5),"d")</f>
        <v>20</v>
      </c>
      <c r="F7117" s="2" t="str">
        <f>TEXT(MID(Sales_Transactions[[#This Row],[Order Date]],2,5),"m")</f>
        <v>10</v>
      </c>
      <c r="G7117" s="2" t="str">
        <f>TEXT(MID(Sales_Transactions[[#This Row],[Order Date]],2,5),"yyy")</f>
        <v>2011</v>
      </c>
      <c r="H7117" s="2" t="str">
        <f>TEXT(MID(Sales_Transactions[[#This Row],[Order Date]],2,5),"yyy/m")</f>
        <v>2011/10</v>
      </c>
      <c r="I7117" t="s">
        <v>101</v>
      </c>
      <c r="J7117">
        <f t="shared" si="666"/>
        <v>1</v>
      </c>
      <c r="K7117" s="2">
        <v>11</v>
      </c>
      <c r="L7117" s="3">
        <v>45.31</v>
      </c>
      <c r="M7117" s="4">
        <v>7.0000000000000007E-2</v>
      </c>
      <c r="N7117" s="5" t="s">
        <v>23</v>
      </c>
      <c r="O7117" s="3">
        <v>-10.64</v>
      </c>
      <c r="P7117" s="3">
        <v>3.98</v>
      </c>
      <c r="Q7117" s="3">
        <v>2.97</v>
      </c>
      <c r="R7117" s="5" t="s">
        <v>574</v>
      </c>
      <c r="S7117" s="5" t="s">
        <v>3396</v>
      </c>
      <c r="T7117" s="5" t="str">
        <f t="shared" si="667"/>
        <v>Jeremy Pistek</v>
      </c>
      <c r="U7117" t="s">
        <v>153</v>
      </c>
      <c r="V7117" s="5" t="s">
        <v>47</v>
      </c>
      <c r="W7117" s="5" t="s">
        <v>28</v>
      </c>
      <c r="X7117" s="5" t="s">
        <v>75</v>
      </c>
      <c r="Y7117" s="5" t="s">
        <v>192</v>
      </c>
      <c r="Z7117" s="5" t="s">
        <v>84</v>
      </c>
      <c r="AA7117" s="4">
        <v>0.35</v>
      </c>
      <c r="AB7117" s="1">
        <v>40839</v>
      </c>
      <c r="AC7117" s="1">
        <v>20805</v>
      </c>
      <c r="AD7117">
        <f t="shared" si="668"/>
        <v>3</v>
      </c>
      <c r="AE7117">
        <f t="shared" ca="1" si="669"/>
        <v>67</v>
      </c>
      <c r="AF7117" t="str">
        <f t="shared" ca="1" si="670"/>
        <v>Over 65</v>
      </c>
      <c r="AG7117" s="3">
        <f t="shared" si="671"/>
        <v>0.63156490909090912</v>
      </c>
      <c r="AH7117" t="str">
        <f>_xlfn.IFNA(VLOOKUP(Sales_Transactions[[#This Row],[Order ID]],Returned_Items[#All],2,FALSE),"Not Returned")</f>
        <v>Not Returned</v>
      </c>
    </row>
    <row r="7118" spans="1:34" x14ac:dyDescent="0.25">
      <c r="A7118">
        <v>42306</v>
      </c>
      <c r="C7118" t="s">
        <v>2673</v>
      </c>
      <c r="D7118" s="2" t="str">
        <f>TEXT(MID(Sales_Transactions[[#This Row],[Order Date]],2,5),"d/m/yyy")</f>
        <v>14/9/2012</v>
      </c>
      <c r="E7118" s="2" t="str">
        <f>TEXT(MID(Sales_Transactions[[#This Row],[Order Date]],2,5),"d")</f>
        <v>14</v>
      </c>
      <c r="F7118" s="2" t="str">
        <f>TEXT(MID(Sales_Transactions[[#This Row],[Order Date]],2,5),"m")</f>
        <v>9</v>
      </c>
      <c r="G7118" s="2" t="str">
        <f>TEXT(MID(Sales_Transactions[[#This Row],[Order Date]],2,5),"yyy")</f>
        <v>2012</v>
      </c>
      <c r="H7118" s="2" t="str">
        <f>TEXT(MID(Sales_Transactions[[#This Row],[Order Date]],2,5),"yyy/m")</f>
        <v>2012/9</v>
      </c>
      <c r="I7118" t="s">
        <v>33</v>
      </c>
      <c r="J7118">
        <f t="shared" si="666"/>
        <v>4</v>
      </c>
      <c r="K7118" s="2">
        <v>4</v>
      </c>
      <c r="L7118" s="3">
        <v>36.46</v>
      </c>
      <c r="M7118" s="4">
        <v>0.1</v>
      </c>
      <c r="N7118" s="5" t="s">
        <v>23</v>
      </c>
      <c r="O7118" s="3">
        <v>-7.41</v>
      </c>
      <c r="P7118" s="3">
        <v>8.69</v>
      </c>
      <c r="Q7118" s="3">
        <v>2.99</v>
      </c>
      <c r="R7118" s="5" t="s">
        <v>2674</v>
      </c>
      <c r="S7118" s="5" t="s">
        <v>2675</v>
      </c>
      <c r="T7118" s="5" t="str">
        <f t="shared" si="667"/>
        <v>Maureen Gastineau</v>
      </c>
      <c r="U7118" t="s">
        <v>153</v>
      </c>
      <c r="V7118" s="5" t="s">
        <v>37</v>
      </c>
      <c r="W7118" s="5" t="s">
        <v>28</v>
      </c>
      <c r="X7118" s="5" t="s">
        <v>41</v>
      </c>
      <c r="Y7118" s="5" t="s">
        <v>42</v>
      </c>
      <c r="Z7118" s="5" t="s">
        <v>43</v>
      </c>
      <c r="AA7118" s="4">
        <v>0.39</v>
      </c>
      <c r="AB7118" s="1">
        <v>41168</v>
      </c>
      <c r="AC7118" s="1">
        <v>20648</v>
      </c>
      <c r="AD7118">
        <f t="shared" si="668"/>
        <v>2</v>
      </c>
      <c r="AE7118">
        <f t="shared" ca="1" si="669"/>
        <v>68</v>
      </c>
      <c r="AF7118" t="str">
        <f t="shared" ca="1" si="670"/>
        <v>Over 65</v>
      </c>
      <c r="AG7118" s="3">
        <f t="shared" si="671"/>
        <v>2.9178275</v>
      </c>
      <c r="AH7118" t="str">
        <f>_xlfn.IFNA(VLOOKUP(Sales_Transactions[[#This Row],[Order ID]],Returned_Items[#All],2,FALSE),"Not Returned")</f>
        <v>Not Returned</v>
      </c>
    </row>
    <row r="7119" spans="1:34" x14ac:dyDescent="0.25">
      <c r="A7119">
        <v>42338</v>
      </c>
      <c r="C7119" t="s">
        <v>2285</v>
      </c>
      <c r="D7119" s="2" t="str">
        <f>TEXT(MID(Sales_Transactions[[#This Row],[Order Date]],2,5),"d/m/yyy")</f>
        <v>2/11/2009</v>
      </c>
      <c r="E7119" s="2" t="str">
        <f>TEXT(MID(Sales_Transactions[[#This Row],[Order Date]],2,5),"d")</f>
        <v>2</v>
      </c>
      <c r="F7119" s="2" t="str">
        <f>TEXT(MID(Sales_Transactions[[#This Row],[Order Date]],2,5),"m")</f>
        <v>11</v>
      </c>
      <c r="G7119" s="2" t="str">
        <f>TEXT(MID(Sales_Transactions[[#This Row],[Order Date]],2,5),"yyy")</f>
        <v>2009</v>
      </c>
      <c r="H7119" s="2" t="str">
        <f>TEXT(MID(Sales_Transactions[[#This Row],[Order Date]],2,5),"yyy/m")</f>
        <v>2009/11</v>
      </c>
      <c r="I7119" t="s">
        <v>52</v>
      </c>
      <c r="J7119">
        <f t="shared" si="666"/>
        <v>1</v>
      </c>
      <c r="K7119" s="2">
        <v>14</v>
      </c>
      <c r="L7119" s="3">
        <v>63.91</v>
      </c>
      <c r="M7119" s="4">
        <v>0.04</v>
      </c>
      <c r="N7119" s="5" t="s">
        <v>23</v>
      </c>
      <c r="O7119" s="3">
        <v>-44.47</v>
      </c>
      <c r="P7119" s="3">
        <v>4.1399999999999997</v>
      </c>
      <c r="Q7119" s="3">
        <v>6.6</v>
      </c>
      <c r="R7119" s="5" t="s">
        <v>2108</v>
      </c>
      <c r="S7119" s="5" t="s">
        <v>3504</v>
      </c>
      <c r="T7119" s="5" t="str">
        <f t="shared" si="667"/>
        <v>Adam Hart</v>
      </c>
      <c r="U7119" t="s">
        <v>153</v>
      </c>
      <c r="V7119" s="5" t="s">
        <v>47</v>
      </c>
      <c r="W7119" s="5" t="s">
        <v>57</v>
      </c>
      <c r="X7119" s="5" t="s">
        <v>58</v>
      </c>
      <c r="Y7119" s="5" t="s">
        <v>875</v>
      </c>
      <c r="Z7119" s="5" t="s">
        <v>43</v>
      </c>
      <c r="AA7119" s="4">
        <v>0.49</v>
      </c>
      <c r="AB7119" s="1">
        <v>40121</v>
      </c>
      <c r="AC7119" s="1">
        <v>20661</v>
      </c>
      <c r="AD7119">
        <f t="shared" si="668"/>
        <v>2</v>
      </c>
      <c r="AE7119">
        <f t="shared" ca="1" si="669"/>
        <v>68</v>
      </c>
      <c r="AF7119" t="str">
        <f t="shared" ca="1" si="670"/>
        <v>Over 65</v>
      </c>
      <c r="AG7119" s="3">
        <f t="shared" si="671"/>
        <v>0.76702457142857139</v>
      </c>
      <c r="AH7119" t="str">
        <f>_xlfn.IFNA(VLOOKUP(Sales_Transactions[[#This Row],[Order ID]],Returned_Items[#All],2,FALSE),"Not Returned")</f>
        <v>Not Returned</v>
      </c>
    </row>
    <row r="7120" spans="1:34" x14ac:dyDescent="0.25">
      <c r="A7120">
        <v>42338</v>
      </c>
      <c r="C7120" t="s">
        <v>2285</v>
      </c>
      <c r="D7120" s="2" t="str">
        <f>TEXT(MID(Sales_Transactions[[#This Row],[Order Date]],2,5),"d/m/yyy")</f>
        <v>2/11/2009</v>
      </c>
      <c r="E7120" s="2" t="str">
        <f>TEXT(MID(Sales_Transactions[[#This Row],[Order Date]],2,5),"d")</f>
        <v>2</v>
      </c>
      <c r="F7120" s="2" t="str">
        <f>TEXT(MID(Sales_Transactions[[#This Row],[Order Date]],2,5),"m")</f>
        <v>11</v>
      </c>
      <c r="G7120" s="2" t="str">
        <f>TEXT(MID(Sales_Transactions[[#This Row],[Order Date]],2,5),"yyy")</f>
        <v>2009</v>
      </c>
      <c r="H7120" s="2" t="str">
        <f>TEXT(MID(Sales_Transactions[[#This Row],[Order Date]],2,5),"yyy/m")</f>
        <v>2009/11</v>
      </c>
      <c r="I7120" t="s">
        <v>52</v>
      </c>
      <c r="J7120">
        <f t="shared" si="666"/>
        <v>1</v>
      </c>
      <c r="K7120" s="2">
        <v>32</v>
      </c>
      <c r="L7120" s="3">
        <v>1909.0065</v>
      </c>
      <c r="M7120" s="4">
        <v>0.01</v>
      </c>
      <c r="N7120" s="5" t="s">
        <v>23</v>
      </c>
      <c r="O7120" s="3">
        <v>344.13</v>
      </c>
      <c r="P7120" s="3">
        <v>65.989999999999995</v>
      </c>
      <c r="Q7120" s="3">
        <v>8.99</v>
      </c>
      <c r="R7120" s="5" t="s">
        <v>2108</v>
      </c>
      <c r="S7120" s="5" t="s">
        <v>3504</v>
      </c>
      <c r="T7120" s="5" t="str">
        <f t="shared" si="667"/>
        <v>Adam Hart</v>
      </c>
      <c r="U7120" t="s">
        <v>153</v>
      </c>
      <c r="V7120" s="5" t="s">
        <v>47</v>
      </c>
      <c r="W7120" s="5" t="s">
        <v>48</v>
      </c>
      <c r="X7120" s="5" t="s">
        <v>49</v>
      </c>
      <c r="Y7120" s="5" t="s">
        <v>2832</v>
      </c>
      <c r="Z7120" s="5" t="s">
        <v>43</v>
      </c>
      <c r="AA7120" s="4">
        <v>0.59</v>
      </c>
      <c r="AB7120" s="1">
        <v>40121</v>
      </c>
      <c r="AC7120" s="1">
        <v>20569</v>
      </c>
      <c r="AD7120">
        <f t="shared" si="668"/>
        <v>2</v>
      </c>
      <c r="AE7120">
        <f t="shared" ca="1" si="669"/>
        <v>68</v>
      </c>
      <c r="AF7120" t="str">
        <f t="shared" ca="1" si="670"/>
        <v>Over 65</v>
      </c>
      <c r="AG7120" s="3">
        <f t="shared" si="671"/>
        <v>2.3429187812499999</v>
      </c>
      <c r="AH7120" t="str">
        <f>_xlfn.IFNA(VLOOKUP(Sales_Transactions[[#This Row],[Order ID]],Returned_Items[#All],2,FALSE),"Not Returned")</f>
        <v>Not Returned</v>
      </c>
    </row>
    <row r="7121" spans="1:34" hidden="1" x14ac:dyDescent="0.25">
      <c r="A7121">
        <v>42343</v>
      </c>
      <c r="C7121" t="s">
        <v>1852</v>
      </c>
      <c r="D7121" s="2" t="str">
        <f>TEXT(MID(Sales_Transactions[[#This Row],[Order Date]],2,5),"d/m/yyy")</f>
        <v>14/8/2009</v>
      </c>
      <c r="E7121" s="2" t="str">
        <f>TEXT(MID(Sales_Transactions[[#This Row],[Order Date]],2,5),"d")</f>
        <v>14</v>
      </c>
      <c r="F7121" s="2" t="str">
        <f>TEXT(MID(Sales_Transactions[[#This Row],[Order Date]],2,5),"m")</f>
        <v>8</v>
      </c>
      <c r="G7121" s="2" t="str">
        <f>TEXT(MID(Sales_Transactions[[#This Row],[Order Date]],2,5),"yyy")</f>
        <v>2009</v>
      </c>
      <c r="H7121" s="2" t="str">
        <f>TEXT(MID(Sales_Transactions[[#This Row],[Order Date]],2,5),"yyy/m")</f>
        <v>2009/8</v>
      </c>
      <c r="I7121" t="s">
        <v>101</v>
      </c>
      <c r="J7121">
        <f t="shared" si="666"/>
        <v>1</v>
      </c>
      <c r="K7121" s="2">
        <v>46</v>
      </c>
      <c r="L7121">
        <v>3412.08</v>
      </c>
      <c r="M7121">
        <v>0.04</v>
      </c>
      <c r="N7121" t="s">
        <v>34</v>
      </c>
      <c r="O7121">
        <v>239.23</v>
      </c>
      <c r="P7121">
        <v>70.98</v>
      </c>
      <c r="Q7121">
        <v>26.85</v>
      </c>
      <c r="R7121" t="s">
        <v>2719</v>
      </c>
      <c r="S7121" t="s">
        <v>2720</v>
      </c>
      <c r="T7121" t="str">
        <f t="shared" si="667"/>
        <v>Berenike Kampe</v>
      </c>
      <c r="U7121" t="s">
        <v>153</v>
      </c>
      <c r="V7121" t="s">
        <v>47</v>
      </c>
      <c r="W7121" t="s">
        <v>57</v>
      </c>
      <c r="X7121" t="s">
        <v>104</v>
      </c>
      <c r="Y7121" t="s">
        <v>2919</v>
      </c>
      <c r="Z7121" t="s">
        <v>106</v>
      </c>
      <c r="AA7121"/>
      <c r="AB7121" s="1">
        <v>40041</v>
      </c>
      <c r="AC7121" s="1">
        <v>20585</v>
      </c>
      <c r="AD7121">
        <f t="shared" si="668"/>
        <v>2</v>
      </c>
      <c r="AE7121">
        <f t="shared" ca="1" si="669"/>
        <v>68</v>
      </c>
      <c r="AF7121" t="str">
        <f t="shared" ca="1" si="670"/>
        <v>Over 65</v>
      </c>
      <c r="AG7121">
        <f t="shared" si="671"/>
        <v>2.1261219130434785</v>
      </c>
      <c r="AH7121" t="str">
        <f>_xlfn.IFNA(VLOOKUP(Sales_Transactions[[#This Row],[Order ID]],Returned_Items[#All],2,FALSE),"Not Returned")</f>
        <v>Not Returned</v>
      </c>
    </row>
    <row r="7122" spans="1:34" x14ac:dyDescent="0.25">
      <c r="A7122">
        <v>42343</v>
      </c>
      <c r="C7122" t="s">
        <v>1852</v>
      </c>
      <c r="D7122" s="2" t="str">
        <f>TEXT(MID(Sales_Transactions[[#This Row],[Order Date]],2,5),"d/m/yyy")</f>
        <v>14/8/2009</v>
      </c>
      <c r="E7122" s="2" t="str">
        <f>TEXT(MID(Sales_Transactions[[#This Row],[Order Date]],2,5),"d")</f>
        <v>14</v>
      </c>
      <c r="F7122" s="2" t="str">
        <f>TEXT(MID(Sales_Transactions[[#This Row],[Order Date]],2,5),"m")</f>
        <v>8</v>
      </c>
      <c r="G7122" s="2" t="str">
        <f>TEXT(MID(Sales_Transactions[[#This Row],[Order Date]],2,5),"yyy")</f>
        <v>2009</v>
      </c>
      <c r="H7122" s="2" t="str">
        <f>TEXT(MID(Sales_Transactions[[#This Row],[Order Date]],2,5),"yyy/m")</f>
        <v>2009/8</v>
      </c>
      <c r="I7122" t="s">
        <v>101</v>
      </c>
      <c r="J7122">
        <f t="shared" si="666"/>
        <v>1</v>
      </c>
      <c r="K7122" s="2">
        <v>31</v>
      </c>
      <c r="L7122" s="3">
        <v>1311.68</v>
      </c>
      <c r="M7122" s="4">
        <v>0.03</v>
      </c>
      <c r="N7122" s="5" t="s">
        <v>23</v>
      </c>
      <c r="O7122" s="3">
        <v>230.37</v>
      </c>
      <c r="P7122" s="3">
        <v>40.99</v>
      </c>
      <c r="Q7122" s="3">
        <v>17.48</v>
      </c>
      <c r="R7122" s="5" t="s">
        <v>2719</v>
      </c>
      <c r="S7122" s="5" t="s">
        <v>2720</v>
      </c>
      <c r="T7122" s="5" t="str">
        <f t="shared" si="667"/>
        <v>Berenike Kampe</v>
      </c>
      <c r="U7122" t="s">
        <v>153</v>
      </c>
      <c r="V7122" s="5" t="s">
        <v>47</v>
      </c>
      <c r="W7122" s="5" t="s">
        <v>28</v>
      </c>
      <c r="X7122" s="5" t="s">
        <v>75</v>
      </c>
      <c r="Y7122" s="5" t="s">
        <v>368</v>
      </c>
      <c r="Z7122" s="5" t="s">
        <v>43</v>
      </c>
      <c r="AA7122" s="4">
        <v>0.36</v>
      </c>
      <c r="AB7122" s="1">
        <v>40040</v>
      </c>
      <c r="AC7122" s="1">
        <v>20633</v>
      </c>
      <c r="AD7122">
        <f t="shared" si="668"/>
        <v>1</v>
      </c>
      <c r="AE7122">
        <f t="shared" ca="1" si="669"/>
        <v>68</v>
      </c>
      <c r="AF7122" t="str">
        <f t="shared" ca="1" si="670"/>
        <v>Over 65</v>
      </c>
      <c r="AG7122" s="3">
        <f t="shared" si="671"/>
        <v>1.8857323548387099</v>
      </c>
      <c r="AH7122" t="str">
        <f>_xlfn.IFNA(VLOOKUP(Sales_Transactions[[#This Row],[Order ID]],Returned_Items[#All],2,FALSE),"Not Returned")</f>
        <v>Not Returned</v>
      </c>
    </row>
    <row r="7123" spans="1:34" x14ac:dyDescent="0.25">
      <c r="A7123">
        <v>42467</v>
      </c>
      <c r="C7123" t="s">
        <v>2038</v>
      </c>
      <c r="D7123" s="2" t="str">
        <f>TEXT(MID(Sales_Transactions[[#This Row],[Order Date]],2,5),"d/m/yyy")</f>
        <v>14/10/2010</v>
      </c>
      <c r="E7123" s="2" t="str">
        <f>TEXT(MID(Sales_Transactions[[#This Row],[Order Date]],2,5),"d")</f>
        <v>14</v>
      </c>
      <c r="F7123" s="2" t="str">
        <f>TEXT(MID(Sales_Transactions[[#This Row],[Order Date]],2,5),"m")</f>
        <v>10</v>
      </c>
      <c r="G7123" s="2" t="str">
        <f>TEXT(MID(Sales_Transactions[[#This Row],[Order Date]],2,5),"yyy")</f>
        <v>2010</v>
      </c>
      <c r="H7123" s="2" t="str">
        <f>TEXT(MID(Sales_Transactions[[#This Row],[Order Date]],2,5),"yyy/m")</f>
        <v>2010/10</v>
      </c>
      <c r="I7123" t="s">
        <v>33</v>
      </c>
      <c r="J7123">
        <f t="shared" si="666"/>
        <v>4</v>
      </c>
      <c r="K7123" s="2">
        <v>10</v>
      </c>
      <c r="L7123" s="3">
        <v>238.88</v>
      </c>
      <c r="M7123" s="4">
        <v>0.01</v>
      </c>
      <c r="N7123" s="5" t="s">
        <v>23</v>
      </c>
      <c r="O7123" s="3">
        <v>-48.21</v>
      </c>
      <c r="P7123" s="3">
        <v>22.38</v>
      </c>
      <c r="Q7123" s="3">
        <v>15.1</v>
      </c>
      <c r="R7123" s="5" t="s">
        <v>152</v>
      </c>
      <c r="S7123" s="5" t="s">
        <v>2781</v>
      </c>
      <c r="T7123" s="5" t="str">
        <f t="shared" si="667"/>
        <v>Julia Barnett</v>
      </c>
      <c r="U7123" t="s">
        <v>153</v>
      </c>
      <c r="V7123" s="5" t="s">
        <v>74</v>
      </c>
      <c r="W7123" s="5" t="s">
        <v>28</v>
      </c>
      <c r="X7123" s="5" t="s">
        <v>41</v>
      </c>
      <c r="Y7123" s="5" t="s">
        <v>680</v>
      </c>
      <c r="Z7123" s="5" t="s">
        <v>43</v>
      </c>
      <c r="AA7123" s="4">
        <v>0.38</v>
      </c>
      <c r="AB7123" s="1">
        <v>40465</v>
      </c>
      <c r="AC7123" s="1">
        <v>20755</v>
      </c>
      <c r="AD7123">
        <f t="shared" si="668"/>
        <v>0</v>
      </c>
      <c r="AE7123">
        <f t="shared" ca="1" si="669"/>
        <v>67</v>
      </c>
      <c r="AF7123" t="str">
        <f t="shared" ca="1" si="670"/>
        <v>Over 65</v>
      </c>
      <c r="AG7123" s="3">
        <f t="shared" si="671"/>
        <v>3.7477761999999997</v>
      </c>
      <c r="AH7123" t="str">
        <f>_xlfn.IFNA(VLOOKUP(Sales_Transactions[[#This Row],[Order ID]],Returned_Items[#All],2,FALSE),"Not Returned")</f>
        <v>Not Returned</v>
      </c>
    </row>
    <row r="7124" spans="1:34" x14ac:dyDescent="0.25">
      <c r="A7124">
        <v>42467</v>
      </c>
      <c r="C7124" t="s">
        <v>2038</v>
      </c>
      <c r="D7124" s="2" t="str">
        <f>TEXT(MID(Sales_Transactions[[#This Row],[Order Date]],2,5),"d/m/yyy")</f>
        <v>14/10/2010</v>
      </c>
      <c r="E7124" s="2" t="str">
        <f>TEXT(MID(Sales_Transactions[[#This Row],[Order Date]],2,5),"d")</f>
        <v>14</v>
      </c>
      <c r="F7124" s="2" t="str">
        <f>TEXT(MID(Sales_Transactions[[#This Row],[Order Date]],2,5),"m")</f>
        <v>10</v>
      </c>
      <c r="G7124" s="2" t="str">
        <f>TEXT(MID(Sales_Transactions[[#This Row],[Order Date]],2,5),"yyy")</f>
        <v>2010</v>
      </c>
      <c r="H7124" s="2" t="str">
        <f>TEXT(MID(Sales_Transactions[[#This Row],[Order Date]],2,5),"yyy/m")</f>
        <v>2010/10</v>
      </c>
      <c r="I7124" t="s">
        <v>33</v>
      </c>
      <c r="J7124">
        <f t="shared" si="666"/>
        <v>4</v>
      </c>
      <c r="K7124" s="2">
        <v>39</v>
      </c>
      <c r="L7124" s="3">
        <v>1235.29</v>
      </c>
      <c r="M7124" s="4">
        <v>0</v>
      </c>
      <c r="N7124" s="5" t="s">
        <v>67</v>
      </c>
      <c r="O7124" s="3">
        <v>53.63</v>
      </c>
      <c r="P7124" s="3">
        <v>30.98</v>
      </c>
      <c r="Q7124" s="3">
        <v>6.5</v>
      </c>
      <c r="R7124" s="5" t="s">
        <v>152</v>
      </c>
      <c r="S7124" s="5" t="s">
        <v>2781</v>
      </c>
      <c r="T7124" s="5" t="str">
        <f t="shared" si="667"/>
        <v>Julia Barnett</v>
      </c>
      <c r="U7124" t="s">
        <v>153</v>
      </c>
      <c r="V7124" s="5" t="s">
        <v>74</v>
      </c>
      <c r="W7124" s="5" t="s">
        <v>48</v>
      </c>
      <c r="X7124" s="5" t="s">
        <v>87</v>
      </c>
      <c r="Y7124" s="5" t="s">
        <v>1014</v>
      </c>
      <c r="Z7124" s="5" t="s">
        <v>43</v>
      </c>
      <c r="AA7124" s="4">
        <v>0.64</v>
      </c>
      <c r="AB7124" s="1">
        <v>40467</v>
      </c>
      <c r="AC7124" s="1">
        <v>21094</v>
      </c>
      <c r="AD7124">
        <f t="shared" si="668"/>
        <v>2</v>
      </c>
      <c r="AE7124">
        <f t="shared" ca="1" si="669"/>
        <v>66</v>
      </c>
      <c r="AF7124" t="str">
        <f t="shared" ca="1" si="670"/>
        <v>Over 65</v>
      </c>
      <c r="AG7124" s="3">
        <f t="shared" si="671"/>
        <v>0.96102564102564114</v>
      </c>
      <c r="AH7124" t="str">
        <f>_xlfn.IFNA(VLOOKUP(Sales_Transactions[[#This Row],[Order ID]],Returned_Items[#All],2,FALSE),"Not Returned")</f>
        <v>Not Returned</v>
      </c>
    </row>
    <row r="7125" spans="1:34" x14ac:dyDescent="0.25">
      <c r="A7125">
        <v>42467</v>
      </c>
      <c r="C7125" t="s">
        <v>2038</v>
      </c>
      <c r="D7125" s="2" t="str">
        <f>TEXT(MID(Sales_Transactions[[#This Row],[Order Date]],2,5),"d/m/yyy")</f>
        <v>14/10/2010</v>
      </c>
      <c r="E7125" s="2" t="str">
        <f>TEXT(MID(Sales_Transactions[[#This Row],[Order Date]],2,5),"d")</f>
        <v>14</v>
      </c>
      <c r="F7125" s="2" t="str">
        <f>TEXT(MID(Sales_Transactions[[#This Row],[Order Date]],2,5),"m")</f>
        <v>10</v>
      </c>
      <c r="G7125" s="2" t="str">
        <f>TEXT(MID(Sales_Transactions[[#This Row],[Order Date]],2,5),"yyy")</f>
        <v>2010</v>
      </c>
      <c r="H7125" s="2" t="str">
        <f>TEXT(MID(Sales_Transactions[[#This Row],[Order Date]],2,5),"yyy/m")</f>
        <v>2010/10</v>
      </c>
      <c r="I7125" t="s">
        <v>33</v>
      </c>
      <c r="J7125">
        <f t="shared" si="666"/>
        <v>4</v>
      </c>
      <c r="K7125" s="2">
        <v>12</v>
      </c>
      <c r="L7125" s="3">
        <v>1928.327</v>
      </c>
      <c r="M7125" s="4">
        <v>0.09</v>
      </c>
      <c r="N7125" s="5" t="s">
        <v>23</v>
      </c>
      <c r="O7125" s="3">
        <v>-253.37</v>
      </c>
      <c r="P7125" s="3">
        <v>195.99</v>
      </c>
      <c r="Q7125" s="3">
        <v>8.99</v>
      </c>
      <c r="R7125" s="5" t="s">
        <v>152</v>
      </c>
      <c r="S7125" s="5" t="s">
        <v>2781</v>
      </c>
      <c r="T7125" s="5" t="str">
        <f t="shared" si="667"/>
        <v>Julia Barnett</v>
      </c>
      <c r="U7125" t="s">
        <v>153</v>
      </c>
      <c r="V7125" s="5" t="s">
        <v>74</v>
      </c>
      <c r="W7125" s="5" t="s">
        <v>48</v>
      </c>
      <c r="X7125" s="5" t="s">
        <v>49</v>
      </c>
      <c r="Y7125" s="5" t="s">
        <v>1137</v>
      </c>
      <c r="Z7125" s="5" t="s">
        <v>43</v>
      </c>
      <c r="AA7125" s="4">
        <v>0.6</v>
      </c>
      <c r="AB7125" s="1">
        <v>40467</v>
      </c>
      <c r="AC7125" s="1">
        <v>20926</v>
      </c>
      <c r="AD7125">
        <f t="shared" si="668"/>
        <v>2</v>
      </c>
      <c r="AE7125">
        <f t="shared" ca="1" si="669"/>
        <v>67</v>
      </c>
      <c r="AF7125" t="str">
        <f t="shared" ca="1" si="670"/>
        <v>Over 65</v>
      </c>
      <c r="AG7125" s="3">
        <f t="shared" si="671"/>
        <v>17.066967416666667</v>
      </c>
      <c r="AH7125" t="str">
        <f>_xlfn.IFNA(VLOOKUP(Sales_Transactions[[#This Row],[Order ID]],Returned_Items[#All],2,FALSE),"Not Returned")</f>
        <v>Not Returned</v>
      </c>
    </row>
    <row r="7126" spans="1:34" x14ac:dyDescent="0.25">
      <c r="A7126">
        <v>42529</v>
      </c>
      <c r="C7126" t="s">
        <v>768</v>
      </c>
      <c r="D7126" s="2" t="str">
        <f>TEXT(MID(Sales_Transactions[[#This Row],[Order Date]],2,5),"d/m/yyy")</f>
        <v>10/10/2010</v>
      </c>
      <c r="E7126" s="2" t="str">
        <f>TEXT(MID(Sales_Transactions[[#This Row],[Order Date]],2,5),"d")</f>
        <v>10</v>
      </c>
      <c r="F7126" s="2" t="str">
        <f>TEXT(MID(Sales_Transactions[[#This Row],[Order Date]],2,5),"m")</f>
        <v>10</v>
      </c>
      <c r="G7126" s="2" t="str">
        <f>TEXT(MID(Sales_Transactions[[#This Row],[Order Date]],2,5),"yyy")</f>
        <v>2010</v>
      </c>
      <c r="H7126" s="2" t="str">
        <f>TEXT(MID(Sales_Transactions[[#This Row],[Order Date]],2,5),"yyy/m")</f>
        <v>2010/10</v>
      </c>
      <c r="I7126" t="s">
        <v>22</v>
      </c>
      <c r="J7126">
        <f t="shared" si="666"/>
        <v>2</v>
      </c>
      <c r="K7126" s="2">
        <v>8</v>
      </c>
      <c r="L7126" s="3">
        <v>57.15</v>
      </c>
      <c r="M7126" s="4">
        <v>0.03</v>
      </c>
      <c r="N7126" s="5" t="s">
        <v>23</v>
      </c>
      <c r="O7126" s="3">
        <v>-33.950000000000003</v>
      </c>
      <c r="P7126" s="3">
        <v>5.98</v>
      </c>
      <c r="Q7126" s="3">
        <v>7.5</v>
      </c>
      <c r="R7126" s="5" t="s">
        <v>2066</v>
      </c>
      <c r="S7126" s="5" t="s">
        <v>2772</v>
      </c>
      <c r="T7126" s="5" t="str">
        <f t="shared" si="667"/>
        <v>Bobby Elias</v>
      </c>
      <c r="U7126" t="s">
        <v>153</v>
      </c>
      <c r="V7126" s="5" t="s">
        <v>27</v>
      </c>
      <c r="W7126" s="5" t="s">
        <v>28</v>
      </c>
      <c r="X7126" s="5" t="s">
        <v>75</v>
      </c>
      <c r="Y7126" s="5" t="s">
        <v>975</v>
      </c>
      <c r="Z7126" s="5" t="s">
        <v>43</v>
      </c>
      <c r="AA7126" s="4">
        <v>0.4</v>
      </c>
      <c r="AB7126" s="1">
        <v>40466</v>
      </c>
      <c r="AC7126" s="1">
        <v>22955</v>
      </c>
      <c r="AD7126">
        <f t="shared" si="668"/>
        <v>5</v>
      </c>
      <c r="AE7126">
        <f t="shared" ca="1" si="669"/>
        <v>61</v>
      </c>
      <c r="AF7126" t="str">
        <f t="shared" ca="1" si="670"/>
        <v>18-64</v>
      </c>
      <c r="AG7126" s="3">
        <f t="shared" si="671"/>
        <v>1.68477575</v>
      </c>
      <c r="AH7126" t="str">
        <f>_xlfn.IFNA(VLOOKUP(Sales_Transactions[[#This Row],[Order ID]],Returned_Items[#All],2,FALSE),"Not Returned")</f>
        <v>Not Returned</v>
      </c>
    </row>
    <row r="7127" spans="1:34" x14ac:dyDescent="0.25">
      <c r="A7127">
        <v>42563</v>
      </c>
      <c r="C7127" t="s">
        <v>1197</v>
      </c>
      <c r="D7127" s="2" t="str">
        <f>TEXT(MID(Sales_Transactions[[#This Row],[Order Date]],2,5),"d/m/yyy")</f>
        <v>12/8/2010</v>
      </c>
      <c r="E7127" s="2" t="str">
        <f>TEXT(MID(Sales_Transactions[[#This Row],[Order Date]],2,5),"d")</f>
        <v>12</v>
      </c>
      <c r="F7127" s="2" t="str">
        <f>TEXT(MID(Sales_Transactions[[#This Row],[Order Date]],2,5),"m")</f>
        <v>8</v>
      </c>
      <c r="G7127" s="2" t="str">
        <f>TEXT(MID(Sales_Transactions[[#This Row],[Order Date]],2,5),"yyy")</f>
        <v>2010</v>
      </c>
      <c r="H7127" s="2" t="str">
        <f>TEXT(MID(Sales_Transactions[[#This Row],[Order Date]],2,5),"yyy/m")</f>
        <v>2010/8</v>
      </c>
      <c r="I7127" t="s">
        <v>78</v>
      </c>
      <c r="J7127">
        <f t="shared" si="666"/>
        <v>3</v>
      </c>
      <c r="K7127" s="2">
        <v>7</v>
      </c>
      <c r="L7127" s="3">
        <v>44.25</v>
      </c>
      <c r="M7127" s="4">
        <v>7.0000000000000007E-2</v>
      </c>
      <c r="N7127" s="5" t="s">
        <v>67</v>
      </c>
      <c r="O7127" s="3">
        <v>-14.36</v>
      </c>
      <c r="P7127" s="3">
        <v>4.24</v>
      </c>
      <c r="Q7127" s="3">
        <v>5.41</v>
      </c>
      <c r="R7127" s="5" t="s">
        <v>574</v>
      </c>
      <c r="S7127" s="5" t="s">
        <v>3396</v>
      </c>
      <c r="T7127" s="5" t="str">
        <f t="shared" si="667"/>
        <v>Jeremy Pistek</v>
      </c>
      <c r="U7127" t="s">
        <v>153</v>
      </c>
      <c r="V7127" s="5" t="s">
        <v>47</v>
      </c>
      <c r="W7127" s="5" t="s">
        <v>28</v>
      </c>
      <c r="X7127" s="5" t="s">
        <v>41</v>
      </c>
      <c r="Y7127" s="5" t="s">
        <v>1518</v>
      </c>
      <c r="Z7127" s="5" t="s">
        <v>43</v>
      </c>
      <c r="AA7127" s="4">
        <v>0.35</v>
      </c>
      <c r="AB7127" s="1">
        <v>40402</v>
      </c>
      <c r="AC7127" s="1">
        <v>22786</v>
      </c>
      <c r="AD7127">
        <f t="shared" si="668"/>
        <v>0</v>
      </c>
      <c r="AE7127">
        <f t="shared" ca="1" si="669"/>
        <v>62</v>
      </c>
      <c r="AF7127" t="str">
        <f t="shared" ca="1" si="670"/>
        <v>18-64</v>
      </c>
      <c r="AG7127" s="3">
        <f t="shared" si="671"/>
        <v>1.3781474285714286</v>
      </c>
      <c r="AH7127" t="str">
        <f>_xlfn.IFNA(VLOOKUP(Sales_Transactions[[#This Row],[Order ID]],Returned_Items[#All],2,FALSE),"Not Returned")</f>
        <v>Returned</v>
      </c>
    </row>
    <row r="7128" spans="1:34" x14ac:dyDescent="0.25">
      <c r="A7128">
        <v>42567</v>
      </c>
      <c r="C7128" t="s">
        <v>2778</v>
      </c>
      <c r="D7128" s="2" t="str">
        <f>TEXT(MID(Sales_Transactions[[#This Row],[Order Date]],2,5),"d/m/yyy")</f>
        <v>11/1/2010</v>
      </c>
      <c r="E7128" s="2" t="str">
        <f>TEXT(MID(Sales_Transactions[[#This Row],[Order Date]],2,5),"d")</f>
        <v>11</v>
      </c>
      <c r="F7128" s="2" t="str">
        <f>TEXT(MID(Sales_Transactions[[#This Row],[Order Date]],2,5),"m")</f>
        <v>1</v>
      </c>
      <c r="G7128" s="2" t="str">
        <f>TEXT(MID(Sales_Transactions[[#This Row],[Order Date]],2,5),"yyy")</f>
        <v>2010</v>
      </c>
      <c r="H7128" s="2" t="str">
        <f>TEXT(MID(Sales_Transactions[[#This Row],[Order Date]],2,5),"yyy/m")</f>
        <v>2010/1</v>
      </c>
      <c r="I7128" t="s">
        <v>101</v>
      </c>
      <c r="J7128">
        <f t="shared" si="666"/>
        <v>1</v>
      </c>
      <c r="K7128" s="2">
        <v>12</v>
      </c>
      <c r="L7128" s="3">
        <v>1940.32</v>
      </c>
      <c r="M7128" s="4">
        <v>0</v>
      </c>
      <c r="N7128" s="5" t="s">
        <v>34</v>
      </c>
      <c r="O7128" s="3">
        <v>-18.809999999999999</v>
      </c>
      <c r="P7128" s="3">
        <v>146.34</v>
      </c>
      <c r="Q7128" s="3">
        <v>43.75</v>
      </c>
      <c r="R7128" s="5" t="s">
        <v>2662</v>
      </c>
      <c r="S7128" s="5" t="s">
        <v>2023</v>
      </c>
      <c r="T7128" s="5" t="str">
        <f t="shared" si="667"/>
        <v>Tom Prescott</v>
      </c>
      <c r="U7128" t="s">
        <v>153</v>
      </c>
      <c r="V7128" s="5" t="s">
        <v>27</v>
      </c>
      <c r="W7128" s="5" t="s">
        <v>57</v>
      </c>
      <c r="X7128" s="5" t="s">
        <v>107</v>
      </c>
      <c r="Y7128" s="5" t="s">
        <v>314</v>
      </c>
      <c r="Z7128" s="5" t="s">
        <v>106</v>
      </c>
      <c r="AA7128" s="4">
        <v>0.65</v>
      </c>
      <c r="AB7128" s="1">
        <v>40191</v>
      </c>
      <c r="AC7128" s="1">
        <v>22991</v>
      </c>
      <c r="AD7128">
        <f t="shared" si="668"/>
        <v>2</v>
      </c>
      <c r="AE7128">
        <f t="shared" ca="1" si="669"/>
        <v>61</v>
      </c>
      <c r="AF7128" t="str">
        <f t="shared" ca="1" si="670"/>
        <v>18-64</v>
      </c>
      <c r="AG7128" s="3">
        <f t="shared" si="671"/>
        <v>15.840833333333334</v>
      </c>
      <c r="AH7128" t="str">
        <f>_xlfn.IFNA(VLOOKUP(Sales_Transactions[[#This Row],[Order ID]],Returned_Items[#All],2,FALSE),"Not Returned")</f>
        <v>Not Returned</v>
      </c>
    </row>
    <row r="7129" spans="1:34" x14ac:dyDescent="0.25">
      <c r="A7129">
        <v>42691</v>
      </c>
      <c r="C7129" t="s">
        <v>3091</v>
      </c>
      <c r="D7129" s="2" t="str">
        <f>TEXT(MID(Sales_Transactions[[#This Row],[Order Date]],2,5),"d/m/yyy")</f>
        <v>24/5/2010</v>
      </c>
      <c r="E7129" s="2" t="str">
        <f>TEXT(MID(Sales_Transactions[[#This Row],[Order Date]],2,5),"d")</f>
        <v>24</v>
      </c>
      <c r="F7129" s="2" t="str">
        <f>TEXT(MID(Sales_Transactions[[#This Row],[Order Date]],2,5),"m")</f>
        <v>5</v>
      </c>
      <c r="G7129" s="2" t="str">
        <f>TEXT(MID(Sales_Transactions[[#This Row],[Order Date]],2,5),"yyy")</f>
        <v>2010</v>
      </c>
      <c r="H7129" s="2" t="str">
        <f>TEXT(MID(Sales_Transactions[[#This Row],[Order Date]],2,5),"yyy/m")</f>
        <v>2010/5</v>
      </c>
      <c r="I7129" t="s">
        <v>22</v>
      </c>
      <c r="J7129">
        <f t="shared" si="666"/>
        <v>2</v>
      </c>
      <c r="K7129" s="2">
        <v>50</v>
      </c>
      <c r="L7129" s="3">
        <v>2447.65</v>
      </c>
      <c r="M7129" s="4">
        <v>0</v>
      </c>
      <c r="N7129" s="5" t="s">
        <v>23</v>
      </c>
      <c r="O7129" s="3">
        <v>1170.3499999999999</v>
      </c>
      <c r="P7129" s="3">
        <v>46.94</v>
      </c>
      <c r="Q7129" s="3">
        <v>6.77</v>
      </c>
      <c r="R7129" s="5" t="s">
        <v>2481</v>
      </c>
      <c r="S7129" s="5" t="s">
        <v>2482</v>
      </c>
      <c r="T7129" s="5" t="str">
        <f t="shared" si="667"/>
        <v>Noel Staavos</v>
      </c>
      <c r="U7129" t="s">
        <v>153</v>
      </c>
      <c r="V7129" s="5" t="s">
        <v>74</v>
      </c>
      <c r="W7129" s="5" t="s">
        <v>57</v>
      </c>
      <c r="X7129" s="5" t="s">
        <v>58</v>
      </c>
      <c r="Y7129" s="5" t="s">
        <v>1990</v>
      </c>
      <c r="Z7129" s="5" t="s">
        <v>43</v>
      </c>
      <c r="AA7129" s="4">
        <v>0.44</v>
      </c>
      <c r="AB7129" s="1">
        <v>40331</v>
      </c>
      <c r="AC7129" s="1">
        <v>22912</v>
      </c>
      <c r="AD7129">
        <f t="shared" si="668"/>
        <v>9</v>
      </c>
      <c r="AE7129">
        <f t="shared" ca="1" si="669"/>
        <v>61</v>
      </c>
      <c r="AF7129" t="str">
        <f t="shared" ca="1" si="670"/>
        <v>18-64</v>
      </c>
      <c r="AG7129" s="3">
        <f t="shared" si="671"/>
        <v>1.0741999999999998</v>
      </c>
      <c r="AH7129" t="str">
        <f>_xlfn.IFNA(VLOOKUP(Sales_Transactions[[#This Row],[Order ID]],Returned_Items[#All],2,FALSE),"Not Returned")</f>
        <v>Not Returned</v>
      </c>
    </row>
    <row r="7130" spans="1:34" x14ac:dyDescent="0.25">
      <c r="A7130">
        <v>42691</v>
      </c>
      <c r="C7130" t="s">
        <v>3091</v>
      </c>
      <c r="D7130" s="2" t="str">
        <f>TEXT(MID(Sales_Transactions[[#This Row],[Order Date]],2,5),"d/m/yyy")</f>
        <v>24/5/2010</v>
      </c>
      <c r="E7130" s="2" t="str">
        <f>TEXT(MID(Sales_Transactions[[#This Row],[Order Date]],2,5),"d")</f>
        <v>24</v>
      </c>
      <c r="F7130" s="2" t="str">
        <f>TEXT(MID(Sales_Transactions[[#This Row],[Order Date]],2,5),"m")</f>
        <v>5</v>
      </c>
      <c r="G7130" s="2" t="str">
        <f>TEXT(MID(Sales_Transactions[[#This Row],[Order Date]],2,5),"yyy")</f>
        <v>2010</v>
      </c>
      <c r="H7130" s="2" t="str">
        <f>TEXT(MID(Sales_Transactions[[#This Row],[Order Date]],2,5),"yyy/m")</f>
        <v>2010/5</v>
      </c>
      <c r="I7130" t="s">
        <v>22</v>
      </c>
      <c r="J7130">
        <f t="shared" si="666"/>
        <v>2</v>
      </c>
      <c r="K7130" s="2">
        <v>7</v>
      </c>
      <c r="L7130" s="3">
        <v>1069.6400000000001</v>
      </c>
      <c r="M7130" s="4">
        <v>0.09</v>
      </c>
      <c r="N7130" s="5" t="s">
        <v>23</v>
      </c>
      <c r="O7130" s="3">
        <v>-139.75</v>
      </c>
      <c r="P7130" s="3">
        <v>161.55000000000001</v>
      </c>
      <c r="Q7130" s="3">
        <v>19.989999999999998</v>
      </c>
      <c r="R7130" s="5" t="s">
        <v>2481</v>
      </c>
      <c r="S7130" s="5" t="s">
        <v>2482</v>
      </c>
      <c r="T7130" s="5" t="str">
        <f t="shared" si="667"/>
        <v>Noel Staavos</v>
      </c>
      <c r="U7130" t="s">
        <v>153</v>
      </c>
      <c r="V7130" s="5" t="s">
        <v>74</v>
      </c>
      <c r="W7130" s="5" t="s">
        <v>28</v>
      </c>
      <c r="X7130" s="5" t="s">
        <v>29</v>
      </c>
      <c r="Y7130" s="5" t="s">
        <v>1164</v>
      </c>
      <c r="Z7130" s="5" t="s">
        <v>43</v>
      </c>
      <c r="AA7130" s="4">
        <v>0.66</v>
      </c>
      <c r="AB7130" s="1">
        <v>40326</v>
      </c>
      <c r="AC7130" s="1">
        <v>22622</v>
      </c>
      <c r="AD7130">
        <f t="shared" si="668"/>
        <v>4</v>
      </c>
      <c r="AE7130">
        <f t="shared" ca="1" si="669"/>
        <v>62</v>
      </c>
      <c r="AF7130" t="str">
        <f t="shared" ca="1" si="670"/>
        <v>18-64</v>
      </c>
      <c r="AG7130" s="3">
        <f t="shared" si="671"/>
        <v>25.913515</v>
      </c>
      <c r="AH7130" t="str">
        <f>_xlfn.IFNA(VLOOKUP(Sales_Transactions[[#This Row],[Order ID]],Returned_Items[#All],2,FALSE),"Not Returned")</f>
        <v>Not Returned</v>
      </c>
    </row>
    <row r="7131" spans="1:34" x14ac:dyDescent="0.25">
      <c r="A7131">
        <v>42919</v>
      </c>
      <c r="C7131" t="s">
        <v>2263</v>
      </c>
      <c r="D7131" s="2" t="str">
        <f>TEXT(MID(Sales_Transactions[[#This Row],[Order Date]],2,5),"d/m/yyy")</f>
        <v>6/10/2011</v>
      </c>
      <c r="E7131" s="2" t="str">
        <f>TEXT(MID(Sales_Transactions[[#This Row],[Order Date]],2,5),"d")</f>
        <v>6</v>
      </c>
      <c r="F7131" s="2" t="str">
        <f>TEXT(MID(Sales_Transactions[[#This Row],[Order Date]],2,5),"m")</f>
        <v>10</v>
      </c>
      <c r="G7131" s="2" t="str">
        <f>TEXT(MID(Sales_Transactions[[#This Row],[Order Date]],2,5),"yyy")</f>
        <v>2011</v>
      </c>
      <c r="H7131" s="2" t="str">
        <f>TEXT(MID(Sales_Transactions[[#This Row],[Order Date]],2,5),"yyy/m")</f>
        <v>2011/10</v>
      </c>
      <c r="I7131" t="s">
        <v>78</v>
      </c>
      <c r="J7131">
        <f t="shared" si="666"/>
        <v>3</v>
      </c>
      <c r="K7131" s="2">
        <v>7</v>
      </c>
      <c r="L7131" s="3">
        <v>1143.4285</v>
      </c>
      <c r="M7131" s="4">
        <v>0.04</v>
      </c>
      <c r="N7131" s="5" t="s">
        <v>67</v>
      </c>
      <c r="O7131" s="3">
        <v>-475.66</v>
      </c>
      <c r="P7131" s="3">
        <v>195.99</v>
      </c>
      <c r="Q7131" s="3">
        <v>4.2</v>
      </c>
      <c r="R7131" s="5" t="s">
        <v>1789</v>
      </c>
      <c r="S7131" s="5" t="s">
        <v>3525</v>
      </c>
      <c r="T7131" s="5" t="str">
        <f t="shared" si="667"/>
        <v>David Bremer</v>
      </c>
      <c r="U7131" t="s">
        <v>153</v>
      </c>
      <c r="V7131" s="5" t="s">
        <v>47</v>
      </c>
      <c r="W7131" s="5" t="s">
        <v>48</v>
      </c>
      <c r="X7131" s="5" t="s">
        <v>49</v>
      </c>
      <c r="Y7131" s="5" t="s">
        <v>1793</v>
      </c>
      <c r="Z7131" s="5" t="s">
        <v>43</v>
      </c>
      <c r="AA7131" s="4">
        <v>0.56000000000000005</v>
      </c>
      <c r="AB7131" s="1">
        <v>40823</v>
      </c>
      <c r="AC7131" s="1">
        <v>22438</v>
      </c>
      <c r="AD7131">
        <f t="shared" si="668"/>
        <v>1</v>
      </c>
      <c r="AE7131">
        <f t="shared" ca="1" si="669"/>
        <v>63</v>
      </c>
      <c r="AF7131" t="str">
        <f t="shared" ca="1" si="670"/>
        <v>18-64</v>
      </c>
      <c r="AG7131" s="3">
        <f t="shared" si="671"/>
        <v>28.587371999999998</v>
      </c>
      <c r="AH7131" t="str">
        <f>_xlfn.IFNA(VLOOKUP(Sales_Transactions[[#This Row],[Order ID]],Returned_Items[#All],2,FALSE),"Not Returned")</f>
        <v>Not Returned</v>
      </c>
    </row>
    <row r="7132" spans="1:34" x14ac:dyDescent="0.25">
      <c r="A7132">
        <v>43010</v>
      </c>
      <c r="C7132" t="s">
        <v>2671</v>
      </c>
      <c r="D7132" s="2" t="str">
        <f>TEXT(MID(Sales_Transactions[[#This Row],[Order Date]],2,5),"d/m/yyy")</f>
        <v>9/10/2012</v>
      </c>
      <c r="E7132" s="2" t="str">
        <f>TEXT(MID(Sales_Transactions[[#This Row],[Order Date]],2,5),"d")</f>
        <v>9</v>
      </c>
      <c r="F7132" s="2" t="str">
        <f>TEXT(MID(Sales_Transactions[[#This Row],[Order Date]],2,5),"m")</f>
        <v>10</v>
      </c>
      <c r="G7132" s="2" t="str">
        <f>TEXT(MID(Sales_Transactions[[#This Row],[Order Date]],2,5),"yyy")</f>
        <v>2012</v>
      </c>
      <c r="H7132" s="2" t="str">
        <f>TEXT(MID(Sales_Transactions[[#This Row],[Order Date]],2,5),"yyy/m")</f>
        <v>2012/10</v>
      </c>
      <c r="I7132" t="s">
        <v>101</v>
      </c>
      <c r="J7132">
        <f t="shared" si="666"/>
        <v>1</v>
      </c>
      <c r="K7132" s="2">
        <v>40</v>
      </c>
      <c r="L7132" s="3">
        <v>233.2</v>
      </c>
      <c r="M7132" s="4">
        <v>0</v>
      </c>
      <c r="N7132" s="5" t="s">
        <v>23</v>
      </c>
      <c r="O7132" s="3">
        <v>74.83</v>
      </c>
      <c r="P7132" s="3">
        <v>5.68</v>
      </c>
      <c r="Q7132" s="3">
        <v>1.46</v>
      </c>
      <c r="R7132" s="5" t="s">
        <v>267</v>
      </c>
      <c r="S7132" s="5" t="s">
        <v>3508</v>
      </c>
      <c r="T7132" s="5" t="str">
        <f t="shared" si="667"/>
        <v>Bryan Spruell</v>
      </c>
      <c r="U7132" t="s">
        <v>153</v>
      </c>
      <c r="V7132" s="5" t="s">
        <v>74</v>
      </c>
      <c r="W7132" s="5" t="s">
        <v>28</v>
      </c>
      <c r="X7132" s="5" t="s">
        <v>75</v>
      </c>
      <c r="Y7132" s="5" t="s">
        <v>626</v>
      </c>
      <c r="Z7132" s="5" t="s">
        <v>84</v>
      </c>
      <c r="AA7132" s="4">
        <v>0.39</v>
      </c>
      <c r="AB7132" s="1">
        <v>41191</v>
      </c>
      <c r="AC7132" s="1">
        <v>22320</v>
      </c>
      <c r="AD7132">
        <f t="shared" si="668"/>
        <v>0</v>
      </c>
      <c r="AE7132">
        <f t="shared" ca="1" si="669"/>
        <v>63</v>
      </c>
      <c r="AF7132" t="str">
        <f t="shared" ca="1" si="670"/>
        <v>18-64</v>
      </c>
      <c r="AG7132" s="3">
        <f t="shared" si="671"/>
        <v>0.17849999999999999</v>
      </c>
      <c r="AH7132" t="str">
        <f>_xlfn.IFNA(VLOOKUP(Sales_Transactions[[#This Row],[Order ID]],Returned_Items[#All],2,FALSE),"Not Returned")</f>
        <v>Not Returned</v>
      </c>
    </row>
    <row r="7133" spans="1:34" x14ac:dyDescent="0.25">
      <c r="A7133">
        <v>43010</v>
      </c>
      <c r="C7133" t="s">
        <v>2671</v>
      </c>
      <c r="D7133" s="2" t="str">
        <f>TEXT(MID(Sales_Transactions[[#This Row],[Order Date]],2,5),"d/m/yyy")</f>
        <v>9/10/2012</v>
      </c>
      <c r="E7133" s="2" t="str">
        <f>TEXT(MID(Sales_Transactions[[#This Row],[Order Date]],2,5),"d")</f>
        <v>9</v>
      </c>
      <c r="F7133" s="2" t="str">
        <f>TEXT(MID(Sales_Transactions[[#This Row],[Order Date]],2,5),"m")</f>
        <v>10</v>
      </c>
      <c r="G7133" s="2" t="str">
        <f>TEXT(MID(Sales_Transactions[[#This Row],[Order Date]],2,5),"yyy")</f>
        <v>2012</v>
      </c>
      <c r="H7133" s="2" t="str">
        <f>TEXT(MID(Sales_Transactions[[#This Row],[Order Date]],2,5),"yyy/m")</f>
        <v>2012/10</v>
      </c>
      <c r="I7133" t="s">
        <v>101</v>
      </c>
      <c r="J7133">
        <f t="shared" si="666"/>
        <v>1</v>
      </c>
      <c r="K7133" s="2">
        <v>24</v>
      </c>
      <c r="L7133" s="3">
        <v>245.53</v>
      </c>
      <c r="M7133" s="4">
        <v>0.02</v>
      </c>
      <c r="N7133" s="5" t="s">
        <v>23</v>
      </c>
      <c r="O7133" s="3">
        <v>83.16</v>
      </c>
      <c r="P7133" s="3">
        <v>10.14</v>
      </c>
      <c r="Q7133" s="3">
        <v>2.27</v>
      </c>
      <c r="R7133" s="5" t="s">
        <v>267</v>
      </c>
      <c r="S7133" s="5" t="s">
        <v>3508</v>
      </c>
      <c r="T7133" s="5" t="str">
        <f t="shared" si="667"/>
        <v>Bryan Spruell</v>
      </c>
      <c r="U7133" t="s">
        <v>153</v>
      </c>
      <c r="V7133" s="5" t="s">
        <v>74</v>
      </c>
      <c r="W7133" s="5" t="s">
        <v>28</v>
      </c>
      <c r="X7133" s="5" t="s">
        <v>75</v>
      </c>
      <c r="Y7133" s="5" t="s">
        <v>284</v>
      </c>
      <c r="Z7133" s="5" t="s">
        <v>84</v>
      </c>
      <c r="AA7133" s="4">
        <v>0.36</v>
      </c>
      <c r="AB7133" s="1">
        <v>41193</v>
      </c>
      <c r="AC7133" s="1">
        <v>21922</v>
      </c>
      <c r="AD7133">
        <f t="shared" si="668"/>
        <v>2</v>
      </c>
      <c r="AE7133">
        <f t="shared" ca="1" si="669"/>
        <v>64</v>
      </c>
      <c r="AF7133" t="str">
        <f t="shared" ca="1" si="670"/>
        <v>18-64</v>
      </c>
      <c r="AG7133" s="3">
        <f t="shared" si="671"/>
        <v>0.51699883333333341</v>
      </c>
      <c r="AH7133" t="str">
        <f>_xlfn.IFNA(VLOOKUP(Sales_Transactions[[#This Row],[Order ID]],Returned_Items[#All],2,FALSE),"Not Returned")</f>
        <v>Not Returned</v>
      </c>
    </row>
    <row r="7134" spans="1:34" x14ac:dyDescent="0.25">
      <c r="A7134">
        <v>43043</v>
      </c>
      <c r="C7134" t="s">
        <v>1095</v>
      </c>
      <c r="D7134" s="2" t="str">
        <f>TEXT(MID(Sales_Transactions[[#This Row],[Order Date]],2,5),"d/m/yyy")</f>
        <v>14/4/2012</v>
      </c>
      <c r="E7134" s="2" t="str">
        <f>TEXT(MID(Sales_Transactions[[#This Row],[Order Date]],2,5),"d")</f>
        <v>14</v>
      </c>
      <c r="F7134" s="2" t="str">
        <f>TEXT(MID(Sales_Transactions[[#This Row],[Order Date]],2,5),"m")</f>
        <v>4</v>
      </c>
      <c r="G7134" s="2" t="str">
        <f>TEXT(MID(Sales_Transactions[[#This Row],[Order Date]],2,5),"yyy")</f>
        <v>2012</v>
      </c>
      <c r="H7134" s="2" t="str">
        <f>TEXT(MID(Sales_Transactions[[#This Row],[Order Date]],2,5),"yyy/m")</f>
        <v>2012/4</v>
      </c>
      <c r="I7134" t="s">
        <v>101</v>
      </c>
      <c r="J7134">
        <f t="shared" si="666"/>
        <v>1</v>
      </c>
      <c r="K7134" s="2">
        <v>4</v>
      </c>
      <c r="L7134" s="3">
        <v>904.12</v>
      </c>
      <c r="M7134" s="4">
        <v>7.0000000000000007E-2</v>
      </c>
      <c r="N7134" s="5" t="s">
        <v>23</v>
      </c>
      <c r="O7134" s="3">
        <v>28.81</v>
      </c>
      <c r="P7134" s="3">
        <v>225.04</v>
      </c>
      <c r="Q7134" s="3">
        <v>11.79</v>
      </c>
      <c r="R7134" s="5" t="s">
        <v>2108</v>
      </c>
      <c r="S7134" s="5" t="s">
        <v>3504</v>
      </c>
      <c r="T7134" s="5" t="str">
        <f t="shared" si="667"/>
        <v>Adam Hart</v>
      </c>
      <c r="U7134" t="s">
        <v>153</v>
      </c>
      <c r="V7134" s="5" t="s">
        <v>47</v>
      </c>
      <c r="W7134" s="5" t="s">
        <v>28</v>
      </c>
      <c r="X7134" s="5" t="s">
        <v>38</v>
      </c>
      <c r="Y7134" s="5" t="s">
        <v>1031</v>
      </c>
      <c r="Z7134" s="5" t="s">
        <v>56</v>
      </c>
      <c r="AA7134" s="4">
        <v>0.42</v>
      </c>
      <c r="AB7134" s="1">
        <v>41015</v>
      </c>
      <c r="AC7134" s="1">
        <v>22089</v>
      </c>
      <c r="AD7134">
        <f t="shared" si="668"/>
        <v>2</v>
      </c>
      <c r="AE7134">
        <f t="shared" ca="1" si="669"/>
        <v>64</v>
      </c>
      <c r="AF7134" t="str">
        <f t="shared" ca="1" si="670"/>
        <v>18-64</v>
      </c>
      <c r="AG7134" s="3">
        <f t="shared" si="671"/>
        <v>59.168117999999993</v>
      </c>
      <c r="AH7134" t="str">
        <f>_xlfn.IFNA(VLOOKUP(Sales_Transactions[[#This Row],[Order ID]],Returned_Items[#All],2,FALSE),"Not Returned")</f>
        <v>Not Returned</v>
      </c>
    </row>
    <row r="7135" spans="1:34" x14ac:dyDescent="0.25">
      <c r="A7135">
        <v>43170</v>
      </c>
      <c r="C7135" t="s">
        <v>2928</v>
      </c>
      <c r="D7135" s="2" t="str">
        <f>TEXT(MID(Sales_Transactions[[#This Row],[Order Date]],2,5),"d/m/yyy")</f>
        <v>13/5/2010</v>
      </c>
      <c r="E7135" s="2" t="str">
        <f>TEXT(MID(Sales_Transactions[[#This Row],[Order Date]],2,5),"d")</f>
        <v>13</v>
      </c>
      <c r="F7135" s="2" t="str">
        <f>TEXT(MID(Sales_Transactions[[#This Row],[Order Date]],2,5),"m")</f>
        <v>5</v>
      </c>
      <c r="G7135" s="2" t="str">
        <f>TEXT(MID(Sales_Transactions[[#This Row],[Order Date]],2,5),"yyy")</f>
        <v>2010</v>
      </c>
      <c r="H7135" s="2" t="str">
        <f>TEXT(MID(Sales_Transactions[[#This Row],[Order Date]],2,5),"yyy/m")</f>
        <v>2010/5</v>
      </c>
      <c r="I7135" t="s">
        <v>22</v>
      </c>
      <c r="J7135">
        <f t="shared" si="666"/>
        <v>2</v>
      </c>
      <c r="K7135" s="2">
        <v>25</v>
      </c>
      <c r="L7135" s="3">
        <v>7667.78</v>
      </c>
      <c r="M7135" s="4">
        <v>0.04</v>
      </c>
      <c r="N7135" s="5" t="s">
        <v>34</v>
      </c>
      <c r="O7135" s="3">
        <v>1494.01</v>
      </c>
      <c r="P7135" s="3">
        <v>306.14</v>
      </c>
      <c r="Q7135" s="3">
        <v>26.53</v>
      </c>
      <c r="R7135" s="5" t="s">
        <v>2066</v>
      </c>
      <c r="S7135" s="5" t="s">
        <v>2772</v>
      </c>
      <c r="T7135" s="5" t="str">
        <f t="shared" si="667"/>
        <v>Bobby Elias</v>
      </c>
      <c r="U7135" t="s">
        <v>153</v>
      </c>
      <c r="V7135" s="5" t="s">
        <v>27</v>
      </c>
      <c r="W7135" s="5" t="s">
        <v>48</v>
      </c>
      <c r="X7135" s="5" t="s">
        <v>324</v>
      </c>
      <c r="Y7135" s="5" t="s">
        <v>1928</v>
      </c>
      <c r="Z7135" s="5" t="s">
        <v>40</v>
      </c>
      <c r="AA7135" s="4">
        <v>0.56000000000000005</v>
      </c>
      <c r="AB7135" s="1">
        <v>40318</v>
      </c>
      <c r="AC7135" s="1">
        <v>21925</v>
      </c>
      <c r="AD7135">
        <f t="shared" si="668"/>
        <v>7</v>
      </c>
      <c r="AE7135">
        <f t="shared" ca="1" si="669"/>
        <v>64</v>
      </c>
      <c r="AF7135" t="str">
        <f t="shared" ca="1" si="670"/>
        <v>18-64</v>
      </c>
      <c r="AG7135" s="3">
        <f t="shared" si="671"/>
        <v>13.30190176</v>
      </c>
      <c r="AH7135" t="str">
        <f>_xlfn.IFNA(VLOOKUP(Sales_Transactions[[#This Row],[Order ID]],Returned_Items[#All],2,FALSE),"Not Returned")</f>
        <v>Not Returned</v>
      </c>
    </row>
    <row r="7136" spans="1:34" x14ac:dyDescent="0.25">
      <c r="A7136">
        <v>43170</v>
      </c>
      <c r="C7136" t="s">
        <v>2928</v>
      </c>
      <c r="D7136" s="2" t="str">
        <f>TEXT(MID(Sales_Transactions[[#This Row],[Order Date]],2,5),"d/m/yyy")</f>
        <v>13/5/2010</v>
      </c>
      <c r="E7136" s="2" t="str">
        <f>TEXT(MID(Sales_Transactions[[#This Row],[Order Date]],2,5),"d")</f>
        <v>13</v>
      </c>
      <c r="F7136" s="2" t="str">
        <f>TEXT(MID(Sales_Transactions[[#This Row],[Order Date]],2,5),"m")</f>
        <v>5</v>
      </c>
      <c r="G7136" s="2" t="str">
        <f>TEXT(MID(Sales_Transactions[[#This Row],[Order Date]],2,5),"yyy")</f>
        <v>2010</v>
      </c>
      <c r="H7136" s="2" t="str">
        <f>TEXT(MID(Sales_Transactions[[#This Row],[Order Date]],2,5),"yyy/m")</f>
        <v>2010/5</v>
      </c>
      <c r="I7136" t="s">
        <v>22</v>
      </c>
      <c r="J7136">
        <f t="shared" si="666"/>
        <v>2</v>
      </c>
      <c r="K7136" s="2">
        <v>40</v>
      </c>
      <c r="L7136" s="3">
        <v>1305.8499999999999</v>
      </c>
      <c r="M7136" s="4">
        <v>0</v>
      </c>
      <c r="N7136" s="5" t="s">
        <v>23</v>
      </c>
      <c r="O7136" s="3">
        <v>65.010000000000005</v>
      </c>
      <c r="P7136" s="3">
        <v>30.98</v>
      </c>
      <c r="Q7136" s="3">
        <v>17.079999999999998</v>
      </c>
      <c r="R7136" s="5" t="s">
        <v>2066</v>
      </c>
      <c r="S7136" s="5" t="s">
        <v>2772</v>
      </c>
      <c r="T7136" s="5" t="str">
        <f t="shared" si="667"/>
        <v>Bobby Elias</v>
      </c>
      <c r="U7136" t="s">
        <v>153</v>
      </c>
      <c r="V7136" s="5" t="s">
        <v>27</v>
      </c>
      <c r="W7136" s="5" t="s">
        <v>28</v>
      </c>
      <c r="X7136" s="5" t="s">
        <v>75</v>
      </c>
      <c r="Y7136" s="5" t="s">
        <v>856</v>
      </c>
      <c r="Z7136" s="5" t="s">
        <v>43</v>
      </c>
      <c r="AA7136" s="4">
        <v>0.4</v>
      </c>
      <c r="AB7136" s="1">
        <v>40315</v>
      </c>
      <c r="AC7136" s="1">
        <v>21941</v>
      </c>
      <c r="AD7136">
        <f t="shared" si="668"/>
        <v>4</v>
      </c>
      <c r="AE7136">
        <f t="shared" ca="1" si="669"/>
        <v>64</v>
      </c>
      <c r="AF7136" t="str">
        <f t="shared" ca="1" si="670"/>
        <v>18-64</v>
      </c>
      <c r="AG7136" s="3">
        <f t="shared" si="671"/>
        <v>1.2015</v>
      </c>
      <c r="AH7136" t="str">
        <f>_xlfn.IFNA(VLOOKUP(Sales_Transactions[[#This Row],[Order ID]],Returned_Items[#All],2,FALSE),"Not Returned")</f>
        <v>Not Returned</v>
      </c>
    </row>
    <row r="7137" spans="1:34" x14ac:dyDescent="0.25">
      <c r="A7137">
        <v>43397</v>
      </c>
      <c r="C7137" t="s">
        <v>3290</v>
      </c>
      <c r="D7137" s="2" t="str">
        <f>TEXT(MID(Sales_Transactions[[#This Row],[Order Date]],2,5),"d/m/yyy")</f>
        <v>12/5/2011</v>
      </c>
      <c r="E7137" s="2" t="str">
        <f>TEXT(MID(Sales_Transactions[[#This Row],[Order Date]],2,5),"d")</f>
        <v>12</v>
      </c>
      <c r="F7137" s="2" t="str">
        <f>TEXT(MID(Sales_Transactions[[#This Row],[Order Date]],2,5),"m")</f>
        <v>5</v>
      </c>
      <c r="G7137" s="2" t="str">
        <f>TEXT(MID(Sales_Transactions[[#This Row],[Order Date]],2,5),"yyy")</f>
        <v>2011</v>
      </c>
      <c r="H7137" s="2" t="str">
        <f>TEXT(MID(Sales_Transactions[[#This Row],[Order Date]],2,5),"yyy/m")</f>
        <v>2011/5</v>
      </c>
      <c r="I7137" t="s">
        <v>101</v>
      </c>
      <c r="J7137">
        <f t="shared" si="666"/>
        <v>1</v>
      </c>
      <c r="K7137" s="2">
        <v>35</v>
      </c>
      <c r="L7137" s="3">
        <v>2130.31</v>
      </c>
      <c r="M7137" s="4">
        <v>0.08</v>
      </c>
      <c r="N7137" s="5" t="s">
        <v>34</v>
      </c>
      <c r="O7137" s="3">
        <v>-319.26</v>
      </c>
      <c r="P7137" s="3">
        <v>60.89</v>
      </c>
      <c r="Q7137" s="3">
        <v>32.409999999999997</v>
      </c>
      <c r="R7137" s="5" t="s">
        <v>2652</v>
      </c>
      <c r="S7137" s="5" t="s">
        <v>2653</v>
      </c>
      <c r="T7137" s="5" t="str">
        <f t="shared" si="667"/>
        <v>Damala Kotsonis</v>
      </c>
      <c r="U7137" t="s">
        <v>153</v>
      </c>
      <c r="V7137" s="5" t="s">
        <v>47</v>
      </c>
      <c r="W7137" s="5" t="s">
        <v>57</v>
      </c>
      <c r="X7137" s="5" t="s">
        <v>154</v>
      </c>
      <c r="Y7137" s="5" t="s">
        <v>2542</v>
      </c>
      <c r="Z7137" s="5" t="s">
        <v>40</v>
      </c>
      <c r="AA7137" s="4">
        <v>0.56000000000000005</v>
      </c>
      <c r="AB7137" s="1">
        <v>40676</v>
      </c>
      <c r="AC7137" s="1">
        <v>22266</v>
      </c>
      <c r="AD7137">
        <f t="shared" si="668"/>
        <v>1</v>
      </c>
      <c r="AE7137">
        <f t="shared" ca="1" si="669"/>
        <v>63</v>
      </c>
      <c r="AF7137" t="str">
        <f t="shared" ca="1" si="670"/>
        <v>18-64</v>
      </c>
      <c r="AG7137" s="3">
        <f t="shared" si="671"/>
        <v>2.6643225142857139</v>
      </c>
      <c r="AH7137" t="str">
        <f>_xlfn.IFNA(VLOOKUP(Sales_Transactions[[#This Row],[Order ID]],Returned_Items[#All],2,FALSE),"Not Returned")</f>
        <v>Not Returned</v>
      </c>
    </row>
    <row r="7138" spans="1:34" x14ac:dyDescent="0.25">
      <c r="A7138">
        <v>43494</v>
      </c>
      <c r="C7138" t="s">
        <v>301</v>
      </c>
      <c r="D7138" s="2" t="str">
        <f>TEXT(MID(Sales_Transactions[[#This Row],[Order Date]],2,5),"d/m/yyy")</f>
        <v>3/1/2012</v>
      </c>
      <c r="E7138" s="2" t="str">
        <f>TEXT(MID(Sales_Transactions[[#This Row],[Order Date]],2,5),"d")</f>
        <v>3</v>
      </c>
      <c r="F7138" s="2" t="str">
        <f>TEXT(MID(Sales_Transactions[[#This Row],[Order Date]],2,5),"m")</f>
        <v>1</v>
      </c>
      <c r="G7138" s="2" t="str">
        <f>TEXT(MID(Sales_Transactions[[#This Row],[Order Date]],2,5),"yyy")</f>
        <v>2012</v>
      </c>
      <c r="H7138" s="2" t="str">
        <f>TEXT(MID(Sales_Transactions[[#This Row],[Order Date]],2,5),"yyy/m")</f>
        <v>2012/1</v>
      </c>
      <c r="I7138" t="s">
        <v>78</v>
      </c>
      <c r="J7138">
        <f t="shared" si="666"/>
        <v>3</v>
      </c>
      <c r="K7138" s="2">
        <v>2</v>
      </c>
      <c r="L7138" s="3">
        <v>3668.28</v>
      </c>
      <c r="M7138" s="4">
        <v>0.09</v>
      </c>
      <c r="N7138" s="5" t="s">
        <v>23</v>
      </c>
      <c r="O7138" s="3">
        <v>-4858.67</v>
      </c>
      <c r="P7138" s="3">
        <v>1938.02</v>
      </c>
      <c r="Q7138" s="3">
        <v>13.99</v>
      </c>
      <c r="R7138" s="5" t="s">
        <v>3287</v>
      </c>
      <c r="S7138" s="5" t="s">
        <v>1762</v>
      </c>
      <c r="T7138" s="5" t="str">
        <f t="shared" si="667"/>
        <v>Jill Matthias</v>
      </c>
      <c r="U7138" t="s">
        <v>153</v>
      </c>
      <c r="V7138" s="5" t="s">
        <v>37</v>
      </c>
      <c r="W7138" s="5" t="s">
        <v>48</v>
      </c>
      <c r="X7138" s="5" t="s">
        <v>324</v>
      </c>
      <c r="Y7138" s="5" t="s">
        <v>331</v>
      </c>
      <c r="Z7138" s="5" t="s">
        <v>56</v>
      </c>
      <c r="AA7138" s="4">
        <v>0.38</v>
      </c>
      <c r="AB7138" s="1">
        <v>40912</v>
      </c>
      <c r="AC7138" s="1">
        <v>22165</v>
      </c>
      <c r="AD7138">
        <f t="shared" si="668"/>
        <v>1</v>
      </c>
      <c r="AE7138">
        <f t="shared" ca="1" si="669"/>
        <v>63</v>
      </c>
      <c r="AF7138" t="str">
        <f t="shared" ca="1" si="670"/>
        <v>18-64</v>
      </c>
      <c r="AG7138" s="3">
        <f t="shared" si="671"/>
        <v>975.13289099999997</v>
      </c>
      <c r="AH7138" t="str">
        <f>_xlfn.IFNA(VLOOKUP(Sales_Transactions[[#This Row],[Order ID]],Returned_Items[#All],2,FALSE),"Not Returned")</f>
        <v>Returned</v>
      </c>
    </row>
    <row r="7139" spans="1:34" x14ac:dyDescent="0.25">
      <c r="A7139">
        <v>43682</v>
      </c>
      <c r="C7139" t="s">
        <v>2816</v>
      </c>
      <c r="D7139" s="2" t="str">
        <f>TEXT(MID(Sales_Transactions[[#This Row],[Order Date]],2,5),"d/m/yyy")</f>
        <v>27/8/2012</v>
      </c>
      <c r="E7139" s="2" t="str">
        <f>TEXT(MID(Sales_Transactions[[#This Row],[Order Date]],2,5),"d")</f>
        <v>27</v>
      </c>
      <c r="F7139" s="2" t="str">
        <f>TEXT(MID(Sales_Transactions[[#This Row],[Order Date]],2,5),"m")</f>
        <v>8</v>
      </c>
      <c r="G7139" s="2" t="str">
        <f>TEXT(MID(Sales_Transactions[[#This Row],[Order Date]],2,5),"yyy")</f>
        <v>2012</v>
      </c>
      <c r="H7139" s="2" t="str">
        <f>TEXT(MID(Sales_Transactions[[#This Row],[Order Date]],2,5),"yyy/m")</f>
        <v>2012/8</v>
      </c>
      <c r="I7139" t="s">
        <v>78</v>
      </c>
      <c r="J7139">
        <f t="shared" si="666"/>
        <v>3</v>
      </c>
      <c r="K7139" s="2">
        <v>14</v>
      </c>
      <c r="L7139" s="3">
        <v>1849.6</v>
      </c>
      <c r="M7139" s="4">
        <v>0.06</v>
      </c>
      <c r="N7139" s="5" t="s">
        <v>23</v>
      </c>
      <c r="O7139" s="3">
        <v>62.16</v>
      </c>
      <c r="P7139" s="3">
        <v>155.99</v>
      </c>
      <c r="Q7139" s="3">
        <v>8.99</v>
      </c>
      <c r="R7139" s="5" t="s">
        <v>3526</v>
      </c>
      <c r="S7139" s="5" t="s">
        <v>3527</v>
      </c>
      <c r="T7139" s="5" t="str">
        <f t="shared" si="667"/>
        <v>Tim Taslimi</v>
      </c>
      <c r="U7139" t="s">
        <v>153</v>
      </c>
      <c r="V7139" s="5" t="s">
        <v>47</v>
      </c>
      <c r="W7139" s="5" t="s">
        <v>48</v>
      </c>
      <c r="X7139" s="5" t="s">
        <v>49</v>
      </c>
      <c r="Y7139" s="5" t="s">
        <v>682</v>
      </c>
      <c r="Z7139" s="5" t="s">
        <v>43</v>
      </c>
      <c r="AA7139" s="4">
        <v>0.55000000000000004</v>
      </c>
      <c r="AB7139" s="1">
        <v>41150</v>
      </c>
      <c r="AC7139" s="1">
        <v>21561</v>
      </c>
      <c r="AD7139">
        <f t="shared" si="668"/>
        <v>2</v>
      </c>
      <c r="AE7139">
        <f t="shared" ca="1" si="669"/>
        <v>65</v>
      </c>
      <c r="AF7139" t="str">
        <f t="shared" ca="1" si="670"/>
        <v>Over 65</v>
      </c>
      <c r="AG7139" s="3">
        <f t="shared" si="671"/>
        <v>11.77760042857143</v>
      </c>
      <c r="AH7139" t="str">
        <f>_xlfn.IFNA(VLOOKUP(Sales_Transactions[[#This Row],[Order ID]],Returned_Items[#All],2,FALSE),"Not Returned")</f>
        <v>Not Returned</v>
      </c>
    </row>
    <row r="7140" spans="1:34" x14ac:dyDescent="0.25">
      <c r="A7140">
        <v>43814</v>
      </c>
      <c r="C7140" t="s">
        <v>1519</v>
      </c>
      <c r="D7140" s="2" t="str">
        <f>TEXT(MID(Sales_Transactions[[#This Row],[Order Date]],2,5),"d/m/yyy")</f>
        <v>9/1/2011</v>
      </c>
      <c r="E7140" s="2" t="str">
        <f>TEXT(MID(Sales_Transactions[[#This Row],[Order Date]],2,5),"d")</f>
        <v>9</v>
      </c>
      <c r="F7140" s="2" t="str">
        <f>TEXT(MID(Sales_Transactions[[#This Row],[Order Date]],2,5),"m")</f>
        <v>1</v>
      </c>
      <c r="G7140" s="2" t="str">
        <f>TEXT(MID(Sales_Transactions[[#This Row],[Order Date]],2,5),"yyy")</f>
        <v>2011</v>
      </c>
      <c r="H7140" s="2" t="str">
        <f>TEXT(MID(Sales_Transactions[[#This Row],[Order Date]],2,5),"yyy/m")</f>
        <v>2011/1</v>
      </c>
      <c r="I7140" t="s">
        <v>78</v>
      </c>
      <c r="J7140">
        <f t="shared" si="666"/>
        <v>3</v>
      </c>
      <c r="K7140" s="2">
        <v>40</v>
      </c>
      <c r="L7140" s="3">
        <v>197.1</v>
      </c>
      <c r="M7140" s="4">
        <v>0.09</v>
      </c>
      <c r="N7140" s="5" t="s">
        <v>23</v>
      </c>
      <c r="O7140" s="3">
        <v>-12.88</v>
      </c>
      <c r="P7140" s="3">
        <v>5.28</v>
      </c>
      <c r="Q7140" s="3">
        <v>2.99</v>
      </c>
      <c r="R7140" s="5" t="s">
        <v>136</v>
      </c>
      <c r="S7140" s="5" t="s">
        <v>1952</v>
      </c>
      <c r="T7140" s="5" t="str">
        <f t="shared" si="667"/>
        <v>Grant Thornton</v>
      </c>
      <c r="U7140" t="s">
        <v>153</v>
      </c>
      <c r="V7140" s="5" t="s">
        <v>47</v>
      </c>
      <c r="W7140" s="5" t="s">
        <v>28</v>
      </c>
      <c r="X7140" s="5" t="s">
        <v>41</v>
      </c>
      <c r="Y7140" s="5" t="s">
        <v>92</v>
      </c>
      <c r="Z7140" s="5" t="s">
        <v>43</v>
      </c>
      <c r="AA7140" s="4">
        <v>0.37</v>
      </c>
      <c r="AB7140" s="1">
        <v>40553</v>
      </c>
      <c r="AC7140" s="1">
        <v>21590</v>
      </c>
      <c r="AD7140">
        <f t="shared" si="668"/>
        <v>1</v>
      </c>
      <c r="AE7140">
        <f t="shared" ca="1" si="669"/>
        <v>65</v>
      </c>
      <c r="AF7140" t="str">
        <f t="shared" ca="1" si="670"/>
        <v>Over 65</v>
      </c>
      <c r="AG7140" s="3">
        <f t="shared" si="671"/>
        <v>0.20663119999999999</v>
      </c>
      <c r="AH7140" t="str">
        <f>_xlfn.IFNA(VLOOKUP(Sales_Transactions[[#This Row],[Order ID]],Returned_Items[#All],2,FALSE),"Not Returned")</f>
        <v>Not Returned</v>
      </c>
    </row>
    <row r="7141" spans="1:34" x14ac:dyDescent="0.25">
      <c r="A7141">
        <v>43814</v>
      </c>
      <c r="C7141" t="s">
        <v>1519</v>
      </c>
      <c r="D7141" s="2" t="str">
        <f>TEXT(MID(Sales_Transactions[[#This Row],[Order Date]],2,5),"d/m/yyy")</f>
        <v>9/1/2011</v>
      </c>
      <c r="E7141" s="2" t="str">
        <f>TEXT(MID(Sales_Transactions[[#This Row],[Order Date]],2,5),"d")</f>
        <v>9</v>
      </c>
      <c r="F7141" s="2" t="str">
        <f>TEXT(MID(Sales_Transactions[[#This Row],[Order Date]],2,5),"m")</f>
        <v>1</v>
      </c>
      <c r="G7141" s="2" t="str">
        <f>TEXT(MID(Sales_Transactions[[#This Row],[Order Date]],2,5),"yyy")</f>
        <v>2011</v>
      </c>
      <c r="H7141" s="2" t="str">
        <f>TEXT(MID(Sales_Transactions[[#This Row],[Order Date]],2,5),"yyy/m")</f>
        <v>2011/1</v>
      </c>
      <c r="I7141" t="s">
        <v>78</v>
      </c>
      <c r="J7141">
        <f t="shared" si="666"/>
        <v>3</v>
      </c>
      <c r="K7141" s="2">
        <v>47</v>
      </c>
      <c r="L7141" s="3">
        <v>199.48</v>
      </c>
      <c r="M7141" s="4">
        <v>0.03</v>
      </c>
      <c r="N7141" s="5" t="s">
        <v>23</v>
      </c>
      <c r="O7141" s="3">
        <v>13.8</v>
      </c>
      <c r="P7141" s="3">
        <v>4.2</v>
      </c>
      <c r="Q7141" s="3">
        <v>2.2599999999999998</v>
      </c>
      <c r="R7141" s="5" t="s">
        <v>136</v>
      </c>
      <c r="S7141" s="5" t="s">
        <v>1952</v>
      </c>
      <c r="T7141" s="5" t="str">
        <f t="shared" si="667"/>
        <v>Grant Thornton</v>
      </c>
      <c r="U7141" t="s">
        <v>153</v>
      </c>
      <c r="V7141" s="5" t="s">
        <v>47</v>
      </c>
      <c r="W7141" s="5" t="s">
        <v>28</v>
      </c>
      <c r="X7141" s="5" t="s">
        <v>75</v>
      </c>
      <c r="Y7141" s="5" t="s">
        <v>2533</v>
      </c>
      <c r="Z7141" s="5" t="s">
        <v>84</v>
      </c>
      <c r="AA7141" s="4">
        <v>0.36</v>
      </c>
      <c r="AB7141" s="1">
        <v>40553</v>
      </c>
      <c r="AC7141" s="1">
        <v>21593</v>
      </c>
      <c r="AD7141">
        <f t="shared" si="668"/>
        <v>1</v>
      </c>
      <c r="AE7141">
        <f t="shared" ca="1" si="669"/>
        <v>65</v>
      </c>
      <c r="AF7141" t="str">
        <f t="shared" ca="1" si="670"/>
        <v>Over 65</v>
      </c>
      <c r="AG7141" s="3">
        <f t="shared" si="671"/>
        <v>0.13741999999999999</v>
      </c>
      <c r="AH7141" t="str">
        <f>_xlfn.IFNA(VLOOKUP(Sales_Transactions[[#This Row],[Order ID]],Returned_Items[#All],2,FALSE),"Not Returned")</f>
        <v>Not Returned</v>
      </c>
    </row>
    <row r="7142" spans="1:34" x14ac:dyDescent="0.25">
      <c r="A7142">
        <v>43815</v>
      </c>
      <c r="C7142" t="s">
        <v>1394</v>
      </c>
      <c r="D7142" s="2" t="str">
        <f>TEXT(MID(Sales_Transactions[[#This Row],[Order Date]],2,5),"d/m/yyy")</f>
        <v>13/6/2012</v>
      </c>
      <c r="E7142" s="2" t="str">
        <f>TEXT(MID(Sales_Transactions[[#This Row],[Order Date]],2,5),"d")</f>
        <v>13</v>
      </c>
      <c r="F7142" s="2" t="str">
        <f>TEXT(MID(Sales_Transactions[[#This Row],[Order Date]],2,5),"m")</f>
        <v>6</v>
      </c>
      <c r="G7142" s="2" t="str">
        <f>TEXT(MID(Sales_Transactions[[#This Row],[Order Date]],2,5),"yyy")</f>
        <v>2012</v>
      </c>
      <c r="H7142" s="2" t="str">
        <f>TEXT(MID(Sales_Transactions[[#This Row],[Order Date]],2,5),"yyy/m")</f>
        <v>2012/6</v>
      </c>
      <c r="I7142" t="s">
        <v>52</v>
      </c>
      <c r="J7142">
        <f t="shared" si="666"/>
        <v>1</v>
      </c>
      <c r="K7142" s="2">
        <v>40</v>
      </c>
      <c r="L7142" s="3">
        <v>635.59</v>
      </c>
      <c r="M7142" s="4">
        <v>7.0000000000000007E-2</v>
      </c>
      <c r="N7142" s="5" t="s">
        <v>23</v>
      </c>
      <c r="O7142" s="3">
        <v>202.83</v>
      </c>
      <c r="P7142" s="3">
        <v>16.510000000000002</v>
      </c>
      <c r="Q7142" s="3">
        <v>2.99</v>
      </c>
      <c r="R7142" s="5" t="s">
        <v>2609</v>
      </c>
      <c r="S7142" s="5" t="s">
        <v>2610</v>
      </c>
      <c r="T7142" s="5" t="str">
        <f t="shared" si="667"/>
        <v>Corey Catlett</v>
      </c>
      <c r="U7142" t="s">
        <v>153</v>
      </c>
      <c r="V7142" s="5" t="s">
        <v>74</v>
      </c>
      <c r="W7142" s="5" t="s">
        <v>28</v>
      </c>
      <c r="X7142" s="5" t="s">
        <v>41</v>
      </c>
      <c r="Y7142" s="5" t="s">
        <v>3280</v>
      </c>
      <c r="Z7142" s="5" t="s">
        <v>43</v>
      </c>
      <c r="AA7142" s="4">
        <v>0.37</v>
      </c>
      <c r="AB7142" s="1">
        <v>41074</v>
      </c>
      <c r="AC7142" s="1">
        <v>21734</v>
      </c>
      <c r="AD7142">
        <f t="shared" si="668"/>
        <v>1</v>
      </c>
      <c r="AE7142">
        <f t="shared" ca="1" si="669"/>
        <v>65</v>
      </c>
      <c r="AF7142" t="str">
        <f t="shared" ca="1" si="670"/>
        <v>Over 65</v>
      </c>
      <c r="AG7142" s="3">
        <f t="shared" si="671"/>
        <v>0.4872110750000001</v>
      </c>
      <c r="AH7142" t="str">
        <f>_xlfn.IFNA(VLOOKUP(Sales_Transactions[[#This Row],[Order ID]],Returned_Items[#All],2,FALSE),"Not Returned")</f>
        <v>Not Returned</v>
      </c>
    </row>
    <row r="7143" spans="1:34" x14ac:dyDescent="0.25">
      <c r="A7143">
        <v>43815</v>
      </c>
      <c r="C7143" t="s">
        <v>1394</v>
      </c>
      <c r="D7143" s="2" t="str">
        <f>TEXT(MID(Sales_Transactions[[#This Row],[Order Date]],2,5),"d/m/yyy")</f>
        <v>13/6/2012</v>
      </c>
      <c r="E7143" s="2" t="str">
        <f>TEXT(MID(Sales_Transactions[[#This Row],[Order Date]],2,5),"d")</f>
        <v>13</v>
      </c>
      <c r="F7143" s="2" t="str">
        <f>TEXT(MID(Sales_Transactions[[#This Row],[Order Date]],2,5),"m")</f>
        <v>6</v>
      </c>
      <c r="G7143" s="2" t="str">
        <f>TEXT(MID(Sales_Transactions[[#This Row],[Order Date]],2,5),"yyy")</f>
        <v>2012</v>
      </c>
      <c r="H7143" s="2" t="str">
        <f>TEXT(MID(Sales_Transactions[[#This Row],[Order Date]],2,5),"yyy/m")</f>
        <v>2012/6</v>
      </c>
      <c r="I7143" t="s">
        <v>52</v>
      </c>
      <c r="J7143">
        <f t="shared" si="666"/>
        <v>1</v>
      </c>
      <c r="K7143" s="2">
        <v>22</v>
      </c>
      <c r="L7143" s="3">
        <v>1251.4000000000001</v>
      </c>
      <c r="M7143" s="4">
        <v>0.01</v>
      </c>
      <c r="N7143" s="5" t="s">
        <v>23</v>
      </c>
      <c r="O7143" s="3">
        <v>539.45000000000005</v>
      </c>
      <c r="P7143" s="3">
        <v>55.48</v>
      </c>
      <c r="Q7143" s="3">
        <v>6.79</v>
      </c>
      <c r="R7143" s="5" t="s">
        <v>2609</v>
      </c>
      <c r="S7143" s="5" t="s">
        <v>2610</v>
      </c>
      <c r="T7143" s="5" t="str">
        <f t="shared" si="667"/>
        <v>Corey Catlett</v>
      </c>
      <c r="U7143" t="s">
        <v>153</v>
      </c>
      <c r="V7143" s="5" t="s">
        <v>74</v>
      </c>
      <c r="W7143" s="5" t="s">
        <v>28</v>
      </c>
      <c r="X7143" s="5" t="s">
        <v>75</v>
      </c>
      <c r="Y7143" s="5" t="s">
        <v>1890</v>
      </c>
      <c r="Z7143" s="5" t="s">
        <v>43</v>
      </c>
      <c r="AA7143" s="4">
        <v>0.37</v>
      </c>
      <c r="AB7143" s="1">
        <v>41074</v>
      </c>
      <c r="AC7143" s="1">
        <v>21830</v>
      </c>
      <c r="AD7143">
        <f t="shared" si="668"/>
        <v>1</v>
      </c>
      <c r="AE7143">
        <f t="shared" ca="1" si="669"/>
        <v>64</v>
      </c>
      <c r="AF7143" t="str">
        <f t="shared" ca="1" si="670"/>
        <v>18-64</v>
      </c>
      <c r="AG7143" s="3">
        <f t="shared" si="671"/>
        <v>2.8302023636363636</v>
      </c>
      <c r="AH7143" t="str">
        <f>_xlfn.IFNA(VLOOKUP(Sales_Transactions[[#This Row],[Order ID]],Returned_Items[#All],2,FALSE),"Not Returned")</f>
        <v>Not Returned</v>
      </c>
    </row>
    <row r="7144" spans="1:34" x14ac:dyDescent="0.25">
      <c r="A7144">
        <v>43815</v>
      </c>
      <c r="C7144" t="s">
        <v>1394</v>
      </c>
      <c r="D7144" s="2" t="str">
        <f>TEXT(MID(Sales_Transactions[[#This Row],[Order Date]],2,5),"d/m/yyy")</f>
        <v>13/6/2012</v>
      </c>
      <c r="E7144" s="2" t="str">
        <f>TEXT(MID(Sales_Transactions[[#This Row],[Order Date]],2,5),"d")</f>
        <v>13</v>
      </c>
      <c r="F7144" s="2" t="str">
        <f>TEXT(MID(Sales_Transactions[[#This Row],[Order Date]],2,5),"m")</f>
        <v>6</v>
      </c>
      <c r="G7144" s="2" t="str">
        <f>TEXT(MID(Sales_Transactions[[#This Row],[Order Date]],2,5),"yyy")</f>
        <v>2012</v>
      </c>
      <c r="H7144" s="2" t="str">
        <f>TEXT(MID(Sales_Transactions[[#This Row],[Order Date]],2,5),"yyy/m")</f>
        <v>2012/6</v>
      </c>
      <c r="I7144" t="s">
        <v>52</v>
      </c>
      <c r="J7144">
        <f t="shared" si="666"/>
        <v>1</v>
      </c>
      <c r="K7144" s="2">
        <v>45</v>
      </c>
      <c r="L7144" s="3">
        <v>3577.81</v>
      </c>
      <c r="M7144" s="4">
        <v>0.03</v>
      </c>
      <c r="N7144" s="5" t="s">
        <v>23</v>
      </c>
      <c r="O7144" s="3">
        <v>-1097.97</v>
      </c>
      <c r="P7144" s="3">
        <v>78.8</v>
      </c>
      <c r="Q7144" s="3">
        <v>35</v>
      </c>
      <c r="R7144" s="5" t="s">
        <v>2609</v>
      </c>
      <c r="S7144" s="5" t="s">
        <v>2610</v>
      </c>
      <c r="T7144" s="5" t="str">
        <f t="shared" si="667"/>
        <v>Corey Catlett</v>
      </c>
      <c r="U7144" t="s">
        <v>153</v>
      </c>
      <c r="V7144" s="5" t="s">
        <v>74</v>
      </c>
      <c r="W7144" s="5" t="s">
        <v>28</v>
      </c>
      <c r="X7144" s="5" t="s">
        <v>29</v>
      </c>
      <c r="Y7144" s="5" t="s">
        <v>3109</v>
      </c>
      <c r="Z7144" s="5" t="s">
        <v>31</v>
      </c>
      <c r="AA7144" s="4">
        <v>0.83</v>
      </c>
      <c r="AB7144" s="1">
        <v>41074</v>
      </c>
      <c r="AC7144" s="1">
        <v>21289</v>
      </c>
      <c r="AD7144">
        <f t="shared" si="668"/>
        <v>1</v>
      </c>
      <c r="AE7144">
        <f t="shared" ca="1" si="669"/>
        <v>66</v>
      </c>
      <c r="AF7144" t="str">
        <f t="shared" ca="1" si="670"/>
        <v>Over 65</v>
      </c>
      <c r="AG7144" s="3">
        <f t="shared" si="671"/>
        <v>2.5283635555555555</v>
      </c>
      <c r="AH7144" t="str">
        <f>_xlfn.IFNA(VLOOKUP(Sales_Transactions[[#This Row],[Order ID]],Returned_Items[#All],2,FALSE),"Not Returned")</f>
        <v>Not Returned</v>
      </c>
    </row>
    <row r="7145" spans="1:34" x14ac:dyDescent="0.25">
      <c r="A7145">
        <v>43844</v>
      </c>
      <c r="C7145" t="s">
        <v>2746</v>
      </c>
      <c r="D7145" s="2" t="str">
        <f>TEXT(MID(Sales_Transactions[[#This Row],[Order Date]],2,5),"d/m/yyy")</f>
        <v>31/10/2010</v>
      </c>
      <c r="E7145" s="2" t="str">
        <f>TEXT(MID(Sales_Transactions[[#This Row],[Order Date]],2,5),"d")</f>
        <v>31</v>
      </c>
      <c r="F7145" s="2" t="str">
        <f>TEXT(MID(Sales_Transactions[[#This Row],[Order Date]],2,5),"m")</f>
        <v>10</v>
      </c>
      <c r="G7145" s="2" t="str">
        <f>TEXT(MID(Sales_Transactions[[#This Row],[Order Date]],2,5),"yyy")</f>
        <v>2010</v>
      </c>
      <c r="H7145" s="2" t="str">
        <f>TEXT(MID(Sales_Transactions[[#This Row],[Order Date]],2,5),"yyy/m")</f>
        <v>2010/10</v>
      </c>
      <c r="I7145" t="s">
        <v>33</v>
      </c>
      <c r="J7145">
        <f t="shared" si="666"/>
        <v>4</v>
      </c>
      <c r="K7145" s="2">
        <v>25</v>
      </c>
      <c r="L7145" s="3">
        <v>1009.8680000000001</v>
      </c>
      <c r="M7145" s="4">
        <v>0.02</v>
      </c>
      <c r="N7145" s="5" t="s">
        <v>23</v>
      </c>
      <c r="O7145" s="3">
        <v>170.57</v>
      </c>
      <c r="P7145" s="3">
        <v>45.99</v>
      </c>
      <c r="Q7145" s="3">
        <v>4.99</v>
      </c>
      <c r="R7145" s="5" t="s">
        <v>2760</v>
      </c>
      <c r="S7145" s="5" t="s">
        <v>2761</v>
      </c>
      <c r="T7145" s="5" t="str">
        <f t="shared" si="667"/>
        <v>Deborah Brumfield</v>
      </c>
      <c r="U7145" t="s">
        <v>153</v>
      </c>
      <c r="V7145" s="5" t="s">
        <v>27</v>
      </c>
      <c r="W7145" s="5" t="s">
        <v>48</v>
      </c>
      <c r="X7145" s="5" t="s">
        <v>49</v>
      </c>
      <c r="Y7145" s="5" t="s">
        <v>1066</v>
      </c>
      <c r="Z7145" s="5" t="s">
        <v>43</v>
      </c>
      <c r="AA7145" s="4">
        <v>0.56000000000000005</v>
      </c>
      <c r="AB7145" s="1">
        <v>40482</v>
      </c>
      <c r="AC7145" s="1">
        <v>17851</v>
      </c>
      <c r="AD7145">
        <f t="shared" si="668"/>
        <v>0</v>
      </c>
      <c r="AE7145">
        <f t="shared" ca="1" si="669"/>
        <v>75</v>
      </c>
      <c r="AF7145" t="str">
        <f t="shared" ca="1" si="670"/>
        <v>Over 65</v>
      </c>
      <c r="AG7145" s="3">
        <f t="shared" si="671"/>
        <v>2.0388320800000002</v>
      </c>
      <c r="AH7145" t="str">
        <f>_xlfn.IFNA(VLOOKUP(Sales_Transactions[[#This Row],[Order ID]],Returned_Items[#All],2,FALSE),"Not Returned")</f>
        <v>Not Returned</v>
      </c>
    </row>
    <row r="7146" spans="1:34" x14ac:dyDescent="0.25">
      <c r="A7146">
        <v>43846</v>
      </c>
      <c r="C7146" t="s">
        <v>2116</v>
      </c>
      <c r="D7146" s="2" t="str">
        <f>TEXT(MID(Sales_Transactions[[#This Row],[Order Date]],2,5),"d/m/yyy")</f>
        <v>26/2/2009</v>
      </c>
      <c r="E7146" s="2" t="str">
        <f>TEXT(MID(Sales_Transactions[[#This Row],[Order Date]],2,5),"d")</f>
        <v>26</v>
      </c>
      <c r="F7146" s="2" t="str">
        <f>TEXT(MID(Sales_Transactions[[#This Row],[Order Date]],2,5),"m")</f>
        <v>2</v>
      </c>
      <c r="G7146" s="2" t="str">
        <f>TEXT(MID(Sales_Transactions[[#This Row],[Order Date]],2,5),"yyy")</f>
        <v>2009</v>
      </c>
      <c r="H7146" s="2" t="str">
        <f>TEXT(MID(Sales_Transactions[[#This Row],[Order Date]],2,5),"yyy/m")</f>
        <v>2009/2</v>
      </c>
      <c r="I7146" t="s">
        <v>33</v>
      </c>
      <c r="J7146">
        <f t="shared" si="666"/>
        <v>4</v>
      </c>
      <c r="K7146" s="2">
        <v>9</v>
      </c>
      <c r="L7146" s="3">
        <v>31.36</v>
      </c>
      <c r="M7146" s="4">
        <v>0.1</v>
      </c>
      <c r="N7146" s="5" t="s">
        <v>23</v>
      </c>
      <c r="O7146" s="3">
        <v>-8.2799999999999994</v>
      </c>
      <c r="P7146" s="3">
        <v>3.6</v>
      </c>
      <c r="Q7146" s="3">
        <v>2.2000000000000002</v>
      </c>
      <c r="R7146" s="5" t="s">
        <v>3287</v>
      </c>
      <c r="S7146" s="5" t="s">
        <v>1762</v>
      </c>
      <c r="T7146" s="5" t="str">
        <f t="shared" si="667"/>
        <v>Jill Matthias</v>
      </c>
      <c r="U7146" t="s">
        <v>153</v>
      </c>
      <c r="V7146" s="5" t="s">
        <v>37</v>
      </c>
      <c r="W7146" s="5" t="s">
        <v>28</v>
      </c>
      <c r="X7146" s="5" t="s">
        <v>75</v>
      </c>
      <c r="Y7146" s="5" t="s">
        <v>2439</v>
      </c>
      <c r="Z7146" s="5" t="s">
        <v>84</v>
      </c>
      <c r="AA7146" s="4">
        <v>0.39</v>
      </c>
      <c r="AB7146" s="1">
        <v>39871</v>
      </c>
      <c r="AC7146" s="1">
        <v>17843</v>
      </c>
      <c r="AD7146">
        <f t="shared" si="668"/>
        <v>1</v>
      </c>
      <c r="AE7146">
        <f t="shared" ca="1" si="669"/>
        <v>75</v>
      </c>
      <c r="AF7146" t="str">
        <f t="shared" ca="1" si="670"/>
        <v>Over 65</v>
      </c>
      <c r="AG7146" s="3">
        <f t="shared" si="671"/>
        <v>0.64404444444444442</v>
      </c>
      <c r="AH7146" t="str">
        <f>_xlfn.IFNA(VLOOKUP(Sales_Transactions[[#This Row],[Order ID]],Returned_Items[#All],2,FALSE),"Not Returned")</f>
        <v>Not Returned</v>
      </c>
    </row>
    <row r="7147" spans="1:34" x14ac:dyDescent="0.25">
      <c r="A7147">
        <v>43974</v>
      </c>
      <c r="C7147" t="s">
        <v>412</v>
      </c>
      <c r="D7147" s="2" t="str">
        <f>TEXT(MID(Sales_Transactions[[#This Row],[Order Date]],2,5),"d/m/yyy")</f>
        <v>16/9/2009</v>
      </c>
      <c r="E7147" s="2" t="str">
        <f>TEXT(MID(Sales_Transactions[[#This Row],[Order Date]],2,5),"d")</f>
        <v>16</v>
      </c>
      <c r="F7147" s="2" t="str">
        <f>TEXT(MID(Sales_Transactions[[#This Row],[Order Date]],2,5),"m")</f>
        <v>9</v>
      </c>
      <c r="G7147" s="2" t="str">
        <f>TEXT(MID(Sales_Transactions[[#This Row],[Order Date]],2,5),"yyy")</f>
        <v>2009</v>
      </c>
      <c r="H7147" s="2" t="str">
        <f>TEXT(MID(Sales_Transactions[[#This Row],[Order Date]],2,5),"yyy/m")</f>
        <v>2009/9</v>
      </c>
      <c r="I7147" t="s">
        <v>52</v>
      </c>
      <c r="J7147">
        <f t="shared" si="666"/>
        <v>1</v>
      </c>
      <c r="K7147" s="2">
        <v>8</v>
      </c>
      <c r="L7147" s="3">
        <v>64.23</v>
      </c>
      <c r="M7147" s="4">
        <v>0.03</v>
      </c>
      <c r="N7147" s="5" t="s">
        <v>23</v>
      </c>
      <c r="O7147" s="3">
        <v>15.83</v>
      </c>
      <c r="P7147" s="3">
        <v>7.64</v>
      </c>
      <c r="Q7147" s="3">
        <v>1.39</v>
      </c>
      <c r="R7147" s="5" t="s">
        <v>890</v>
      </c>
      <c r="S7147" s="5" t="s">
        <v>2225</v>
      </c>
      <c r="T7147" s="5" t="str">
        <f t="shared" si="667"/>
        <v>Harold Dahlen</v>
      </c>
      <c r="U7147" t="s">
        <v>153</v>
      </c>
      <c r="V7147" s="5" t="s">
        <v>47</v>
      </c>
      <c r="W7147" s="5" t="s">
        <v>28</v>
      </c>
      <c r="X7147" s="5" t="s">
        <v>98</v>
      </c>
      <c r="Y7147" s="5" t="s">
        <v>474</v>
      </c>
      <c r="Z7147" s="5" t="s">
        <v>43</v>
      </c>
      <c r="AA7147" s="4">
        <v>0.36</v>
      </c>
      <c r="AB7147" s="1">
        <v>40073</v>
      </c>
      <c r="AC7147" s="1">
        <v>17763</v>
      </c>
      <c r="AD7147">
        <f t="shared" si="668"/>
        <v>1</v>
      </c>
      <c r="AE7147">
        <f t="shared" ca="1" si="669"/>
        <v>75</v>
      </c>
      <c r="AF7147" t="str">
        <f t="shared" ca="1" si="670"/>
        <v>Over 65</v>
      </c>
      <c r="AG7147" s="3">
        <f t="shared" si="671"/>
        <v>1.1284635000000001</v>
      </c>
      <c r="AH7147" t="str">
        <f>_xlfn.IFNA(VLOOKUP(Sales_Transactions[[#This Row],[Order ID]],Returned_Items[#All],2,FALSE),"Not Returned")</f>
        <v>Not Returned</v>
      </c>
    </row>
    <row r="7148" spans="1:34" x14ac:dyDescent="0.25">
      <c r="A7148">
        <v>44000</v>
      </c>
      <c r="C7148" t="s">
        <v>1914</v>
      </c>
      <c r="D7148" s="2" t="str">
        <f>TEXT(MID(Sales_Transactions[[#This Row],[Order Date]],2,5),"d/m/yyy")</f>
        <v>4/10/2012</v>
      </c>
      <c r="E7148" s="2" t="str">
        <f>TEXT(MID(Sales_Transactions[[#This Row],[Order Date]],2,5),"d")</f>
        <v>4</v>
      </c>
      <c r="F7148" s="2" t="str">
        <f>TEXT(MID(Sales_Transactions[[#This Row],[Order Date]],2,5),"m")</f>
        <v>10</v>
      </c>
      <c r="G7148" s="2" t="str">
        <f>TEXT(MID(Sales_Transactions[[#This Row],[Order Date]],2,5),"yyy")</f>
        <v>2012</v>
      </c>
      <c r="H7148" s="2" t="str">
        <f>TEXT(MID(Sales_Transactions[[#This Row],[Order Date]],2,5),"yyy/m")</f>
        <v>2012/10</v>
      </c>
      <c r="I7148" t="s">
        <v>52</v>
      </c>
      <c r="J7148">
        <f t="shared" si="666"/>
        <v>1</v>
      </c>
      <c r="K7148" s="2">
        <v>17</v>
      </c>
      <c r="L7148" s="3">
        <v>119.51</v>
      </c>
      <c r="M7148" s="4">
        <v>0.06</v>
      </c>
      <c r="N7148" s="5" t="s">
        <v>23</v>
      </c>
      <c r="O7148" s="3">
        <v>-51.3</v>
      </c>
      <c r="P7148" s="3">
        <v>7.1</v>
      </c>
      <c r="Q7148" s="3">
        <v>6.05</v>
      </c>
      <c r="R7148" s="5" t="s">
        <v>967</v>
      </c>
      <c r="S7148" s="5" t="s">
        <v>2641</v>
      </c>
      <c r="T7148" s="5" t="str">
        <f t="shared" si="667"/>
        <v>Dan Campbell</v>
      </c>
      <c r="U7148" t="s">
        <v>153</v>
      </c>
      <c r="V7148" s="5" t="s">
        <v>27</v>
      </c>
      <c r="W7148" s="5" t="s">
        <v>28</v>
      </c>
      <c r="X7148" s="5" t="s">
        <v>41</v>
      </c>
      <c r="Y7148" s="5" t="s">
        <v>717</v>
      </c>
      <c r="Z7148" s="5" t="s">
        <v>43</v>
      </c>
      <c r="AA7148" s="4">
        <v>0.39</v>
      </c>
      <c r="AB7148" s="1">
        <v>41186</v>
      </c>
      <c r="AC7148" s="1">
        <v>17712</v>
      </c>
      <c r="AD7148">
        <f t="shared" si="668"/>
        <v>0</v>
      </c>
      <c r="AE7148">
        <f t="shared" ca="1" si="669"/>
        <v>76</v>
      </c>
      <c r="AF7148" t="str">
        <f t="shared" ca="1" si="670"/>
        <v>Over 65</v>
      </c>
      <c r="AG7148" s="3">
        <f t="shared" si="671"/>
        <v>0.7732788235294118</v>
      </c>
      <c r="AH7148" t="str">
        <f>_xlfn.IFNA(VLOOKUP(Sales_Transactions[[#This Row],[Order ID]],Returned_Items[#All],2,FALSE),"Not Returned")</f>
        <v>Not Returned</v>
      </c>
    </row>
    <row r="7149" spans="1:34" x14ac:dyDescent="0.25">
      <c r="A7149">
        <v>44000</v>
      </c>
      <c r="C7149" t="s">
        <v>1914</v>
      </c>
      <c r="D7149" s="2" t="str">
        <f>TEXT(MID(Sales_Transactions[[#This Row],[Order Date]],2,5),"d/m/yyy")</f>
        <v>4/10/2012</v>
      </c>
      <c r="E7149" s="2" t="str">
        <f>TEXT(MID(Sales_Transactions[[#This Row],[Order Date]],2,5),"d")</f>
        <v>4</v>
      </c>
      <c r="F7149" s="2" t="str">
        <f>TEXT(MID(Sales_Transactions[[#This Row],[Order Date]],2,5),"m")</f>
        <v>10</v>
      </c>
      <c r="G7149" s="2" t="str">
        <f>TEXT(MID(Sales_Transactions[[#This Row],[Order Date]],2,5),"yyy")</f>
        <v>2012</v>
      </c>
      <c r="H7149" s="2" t="str">
        <f>TEXT(MID(Sales_Transactions[[#This Row],[Order Date]],2,5),"yyy/m")</f>
        <v>2012/10</v>
      </c>
      <c r="I7149" t="s">
        <v>52</v>
      </c>
      <c r="J7149">
        <f t="shared" si="666"/>
        <v>1</v>
      </c>
      <c r="K7149" s="2">
        <v>19</v>
      </c>
      <c r="L7149" s="3">
        <v>332.38</v>
      </c>
      <c r="M7149" s="4">
        <v>0.05</v>
      </c>
      <c r="N7149" s="5" t="s">
        <v>23</v>
      </c>
      <c r="O7149" s="3">
        <v>89.95</v>
      </c>
      <c r="P7149" s="3">
        <v>17.78</v>
      </c>
      <c r="Q7149" s="3">
        <v>5.03</v>
      </c>
      <c r="R7149" s="5" t="s">
        <v>967</v>
      </c>
      <c r="S7149" s="5" t="s">
        <v>2641</v>
      </c>
      <c r="T7149" s="5" t="str">
        <f t="shared" si="667"/>
        <v>Dan Campbell</v>
      </c>
      <c r="U7149" t="s">
        <v>153</v>
      </c>
      <c r="V7149" s="5" t="s">
        <v>27</v>
      </c>
      <c r="W7149" s="5" t="s">
        <v>57</v>
      </c>
      <c r="X7149" s="5" t="s">
        <v>58</v>
      </c>
      <c r="Y7149" s="5" t="s">
        <v>1232</v>
      </c>
      <c r="Z7149" s="5" t="s">
        <v>43</v>
      </c>
      <c r="AA7149" s="4">
        <v>0.54</v>
      </c>
      <c r="AB7149" s="1">
        <v>41187</v>
      </c>
      <c r="AC7149" s="1">
        <v>17829</v>
      </c>
      <c r="AD7149">
        <f t="shared" si="668"/>
        <v>1</v>
      </c>
      <c r="AE7149">
        <f t="shared" ca="1" si="669"/>
        <v>75</v>
      </c>
      <c r="AF7149" t="str">
        <f t="shared" ca="1" si="670"/>
        <v>Over 65</v>
      </c>
      <c r="AG7149" s="3">
        <f t="shared" si="671"/>
        <v>1.2000584210526317</v>
      </c>
      <c r="AH7149" t="str">
        <f>_xlfn.IFNA(VLOOKUP(Sales_Transactions[[#This Row],[Order ID]],Returned_Items[#All],2,FALSE),"Not Returned")</f>
        <v>Not Returned</v>
      </c>
    </row>
    <row r="7150" spans="1:34" x14ac:dyDescent="0.25">
      <c r="A7150">
        <v>44003</v>
      </c>
      <c r="C7150" t="s">
        <v>2997</v>
      </c>
      <c r="D7150" s="2" t="str">
        <f>TEXT(MID(Sales_Transactions[[#This Row],[Order Date]],2,5),"d/m/yyy")</f>
        <v>17/11/2011</v>
      </c>
      <c r="E7150" s="2" t="str">
        <f>TEXT(MID(Sales_Transactions[[#This Row],[Order Date]],2,5),"d")</f>
        <v>17</v>
      </c>
      <c r="F7150" s="2" t="str">
        <f>TEXT(MID(Sales_Transactions[[#This Row],[Order Date]],2,5),"m")</f>
        <v>11</v>
      </c>
      <c r="G7150" s="2" t="str">
        <f>TEXT(MID(Sales_Transactions[[#This Row],[Order Date]],2,5),"yyy")</f>
        <v>2011</v>
      </c>
      <c r="H7150" s="2" t="str">
        <f>TEXT(MID(Sales_Transactions[[#This Row],[Order Date]],2,5),"yyy/m")</f>
        <v>2011/11</v>
      </c>
      <c r="I7150" t="s">
        <v>22</v>
      </c>
      <c r="J7150">
        <f t="shared" si="666"/>
        <v>2</v>
      </c>
      <c r="K7150" s="2">
        <v>38</v>
      </c>
      <c r="L7150" s="3">
        <v>202.42</v>
      </c>
      <c r="M7150" s="4">
        <v>0.09</v>
      </c>
      <c r="N7150" s="5" t="s">
        <v>23</v>
      </c>
      <c r="O7150" s="3">
        <v>0.86</v>
      </c>
      <c r="P7150" s="3">
        <v>5.34</v>
      </c>
      <c r="Q7150" s="3">
        <v>2.99</v>
      </c>
      <c r="R7150" s="5" t="s">
        <v>3537</v>
      </c>
      <c r="S7150" s="5" t="s">
        <v>3538</v>
      </c>
      <c r="T7150" s="5" t="str">
        <f t="shared" si="667"/>
        <v>Maris LaWare</v>
      </c>
      <c r="U7150" t="s">
        <v>153</v>
      </c>
      <c r="V7150" s="5" t="s">
        <v>74</v>
      </c>
      <c r="W7150" s="5" t="s">
        <v>28</v>
      </c>
      <c r="X7150" s="5" t="s">
        <v>41</v>
      </c>
      <c r="Y7150" s="5" t="s">
        <v>667</v>
      </c>
      <c r="Z7150" s="5" t="s">
        <v>43</v>
      </c>
      <c r="AA7150" s="4">
        <v>0.38</v>
      </c>
      <c r="AB7150" s="1">
        <v>40868</v>
      </c>
      <c r="AC7150" s="1">
        <v>18215</v>
      </c>
      <c r="AD7150">
        <f t="shared" si="668"/>
        <v>4</v>
      </c>
      <c r="AE7150">
        <f t="shared" ca="1" si="669"/>
        <v>74</v>
      </c>
      <c r="AF7150" t="str">
        <f t="shared" ca="1" si="670"/>
        <v>Over 65</v>
      </c>
      <c r="AG7150" s="3">
        <f t="shared" si="671"/>
        <v>0.21908405263157893</v>
      </c>
      <c r="AH7150" t="str">
        <f>_xlfn.IFNA(VLOOKUP(Sales_Transactions[[#This Row],[Order ID]],Returned_Items[#All],2,FALSE),"Not Returned")</f>
        <v>Not Returned</v>
      </c>
    </row>
    <row r="7151" spans="1:34" x14ac:dyDescent="0.25">
      <c r="A7151">
        <v>44069</v>
      </c>
      <c r="C7151" t="s">
        <v>1804</v>
      </c>
      <c r="D7151" s="2" t="str">
        <f>TEXT(MID(Sales_Transactions[[#This Row],[Order Date]],2,5),"d/m/yyy")</f>
        <v>2/1/2009</v>
      </c>
      <c r="E7151" s="2" t="str">
        <f>TEXT(MID(Sales_Transactions[[#This Row],[Order Date]],2,5),"d")</f>
        <v>2</v>
      </c>
      <c r="F7151" s="2" t="str">
        <f>TEXT(MID(Sales_Transactions[[#This Row],[Order Date]],2,5),"m")</f>
        <v>1</v>
      </c>
      <c r="G7151" s="2" t="str">
        <f>TEXT(MID(Sales_Transactions[[#This Row],[Order Date]],2,5),"yyy")</f>
        <v>2009</v>
      </c>
      <c r="H7151" s="2" t="str">
        <f>TEXT(MID(Sales_Transactions[[#This Row],[Order Date]],2,5),"yyy/m")</f>
        <v>2009/1</v>
      </c>
      <c r="I7151" t="s">
        <v>101</v>
      </c>
      <c r="J7151">
        <f t="shared" si="666"/>
        <v>1</v>
      </c>
      <c r="K7151" s="2">
        <v>16</v>
      </c>
      <c r="L7151" s="3">
        <v>137.63</v>
      </c>
      <c r="M7151" s="4">
        <v>0.09</v>
      </c>
      <c r="N7151" s="5" t="s">
        <v>67</v>
      </c>
      <c r="O7151" s="3">
        <v>26.71</v>
      </c>
      <c r="P7151" s="3">
        <v>9.11</v>
      </c>
      <c r="Q7151" s="3">
        <v>2.15</v>
      </c>
      <c r="R7151" s="5" t="s">
        <v>2724</v>
      </c>
      <c r="S7151" s="5" t="s">
        <v>2725</v>
      </c>
      <c r="T7151" s="5" t="str">
        <f t="shared" si="667"/>
        <v>Elizabeth Moffitt</v>
      </c>
      <c r="U7151" t="s">
        <v>153</v>
      </c>
      <c r="V7151" s="5" t="s">
        <v>37</v>
      </c>
      <c r="W7151" s="5" t="s">
        <v>28</v>
      </c>
      <c r="X7151" s="5" t="s">
        <v>75</v>
      </c>
      <c r="Y7151" s="5" t="s">
        <v>2519</v>
      </c>
      <c r="Z7151" s="5" t="s">
        <v>84</v>
      </c>
      <c r="AA7151" s="4">
        <v>0.4</v>
      </c>
      <c r="AB7151" s="1">
        <v>39817</v>
      </c>
      <c r="AC7151" s="1">
        <v>18152</v>
      </c>
      <c r="AD7151">
        <f t="shared" si="668"/>
        <v>2</v>
      </c>
      <c r="AE7151">
        <f t="shared" ca="1" si="669"/>
        <v>74</v>
      </c>
      <c r="AF7151" t="str">
        <f t="shared" ca="1" si="670"/>
        <v>Over 65</v>
      </c>
      <c r="AG7151" s="3">
        <f t="shared" si="671"/>
        <v>0.70323756250000002</v>
      </c>
      <c r="AH7151" t="str">
        <f>_xlfn.IFNA(VLOOKUP(Sales_Transactions[[#This Row],[Order ID]],Returned_Items[#All],2,FALSE),"Not Returned")</f>
        <v>Not Returned</v>
      </c>
    </row>
    <row r="7152" spans="1:34" x14ac:dyDescent="0.25">
      <c r="A7152">
        <v>44069</v>
      </c>
      <c r="C7152" t="s">
        <v>1804</v>
      </c>
      <c r="D7152" s="2" t="str">
        <f>TEXT(MID(Sales_Transactions[[#This Row],[Order Date]],2,5),"d/m/yyy")</f>
        <v>2/1/2009</v>
      </c>
      <c r="E7152" s="2" t="str">
        <f>TEXT(MID(Sales_Transactions[[#This Row],[Order Date]],2,5),"d")</f>
        <v>2</v>
      </c>
      <c r="F7152" s="2" t="str">
        <f>TEXT(MID(Sales_Transactions[[#This Row],[Order Date]],2,5),"m")</f>
        <v>1</v>
      </c>
      <c r="G7152" s="2" t="str">
        <f>TEXT(MID(Sales_Transactions[[#This Row],[Order Date]],2,5),"yyy")</f>
        <v>2009</v>
      </c>
      <c r="H7152" s="2" t="str">
        <f>TEXT(MID(Sales_Transactions[[#This Row],[Order Date]],2,5),"yyy/m")</f>
        <v>2009/1</v>
      </c>
      <c r="I7152" t="s">
        <v>101</v>
      </c>
      <c r="J7152">
        <f t="shared" si="666"/>
        <v>1</v>
      </c>
      <c r="K7152" s="2">
        <v>43</v>
      </c>
      <c r="L7152" s="3">
        <v>614.79999999999995</v>
      </c>
      <c r="M7152" s="4">
        <v>0.08</v>
      </c>
      <c r="N7152" s="5" t="s">
        <v>23</v>
      </c>
      <c r="O7152" s="3">
        <v>247.79</v>
      </c>
      <c r="P7152" s="3">
        <v>15.04</v>
      </c>
      <c r="Q7152" s="3">
        <v>1.97</v>
      </c>
      <c r="R7152" s="5" t="s">
        <v>2724</v>
      </c>
      <c r="S7152" s="5" t="s">
        <v>2725</v>
      </c>
      <c r="T7152" s="5" t="str">
        <f t="shared" si="667"/>
        <v>Elizabeth Moffitt</v>
      </c>
      <c r="U7152" t="s">
        <v>153</v>
      </c>
      <c r="V7152" s="5" t="s">
        <v>37</v>
      </c>
      <c r="W7152" s="5" t="s">
        <v>28</v>
      </c>
      <c r="X7152" s="5" t="s">
        <v>75</v>
      </c>
      <c r="Y7152" s="5" t="s">
        <v>1168</v>
      </c>
      <c r="Z7152" s="5" t="s">
        <v>84</v>
      </c>
      <c r="AA7152" s="4">
        <v>0.39</v>
      </c>
      <c r="AB7152" s="1">
        <v>39815</v>
      </c>
      <c r="AC7152" s="1">
        <v>18464</v>
      </c>
      <c r="AD7152">
        <f t="shared" si="668"/>
        <v>0</v>
      </c>
      <c r="AE7152">
        <f t="shared" ca="1" si="669"/>
        <v>74</v>
      </c>
      <c r="AF7152" t="str">
        <f t="shared" ca="1" si="670"/>
        <v>Over 65</v>
      </c>
      <c r="AG7152" s="3">
        <f t="shared" si="671"/>
        <v>0.39530158139534882</v>
      </c>
      <c r="AH7152" t="str">
        <f>_xlfn.IFNA(VLOOKUP(Sales_Transactions[[#This Row],[Order ID]],Returned_Items[#All],2,FALSE),"Not Returned")</f>
        <v>Not Returned</v>
      </c>
    </row>
    <row r="7153" spans="1:34" x14ac:dyDescent="0.25">
      <c r="A7153">
        <v>44099</v>
      </c>
      <c r="C7153" t="s">
        <v>482</v>
      </c>
      <c r="D7153" s="2" t="str">
        <f>TEXT(MID(Sales_Transactions[[#This Row],[Order Date]],2,5),"d/m/yyy")</f>
        <v>12/3/2012</v>
      </c>
      <c r="E7153" s="2" t="str">
        <f>TEXT(MID(Sales_Transactions[[#This Row],[Order Date]],2,5),"d")</f>
        <v>12</v>
      </c>
      <c r="F7153" s="2" t="str">
        <f>TEXT(MID(Sales_Transactions[[#This Row],[Order Date]],2,5),"m")</f>
        <v>3</v>
      </c>
      <c r="G7153" s="2" t="str">
        <f>TEXT(MID(Sales_Transactions[[#This Row],[Order Date]],2,5),"yyy")</f>
        <v>2012</v>
      </c>
      <c r="H7153" s="2" t="str">
        <f>TEXT(MID(Sales_Transactions[[#This Row],[Order Date]],2,5),"yyy/m")</f>
        <v>2012/3</v>
      </c>
      <c r="I7153" t="s">
        <v>78</v>
      </c>
      <c r="J7153">
        <f t="shared" si="666"/>
        <v>3</v>
      </c>
      <c r="K7153" s="2">
        <v>34</v>
      </c>
      <c r="L7153" s="3">
        <v>11823.52</v>
      </c>
      <c r="M7153" s="4">
        <v>0.1</v>
      </c>
      <c r="N7153" s="5" t="s">
        <v>23</v>
      </c>
      <c r="O7153" s="3">
        <v>4592.74</v>
      </c>
      <c r="P7153" s="3">
        <v>367.99</v>
      </c>
      <c r="Q7153" s="3">
        <v>19.989999999999998</v>
      </c>
      <c r="R7153" s="5" t="s">
        <v>143</v>
      </c>
      <c r="S7153" s="5" t="s">
        <v>3198</v>
      </c>
      <c r="T7153" s="5" t="str">
        <f t="shared" si="667"/>
        <v>Alan Schoenberger</v>
      </c>
      <c r="U7153" t="s">
        <v>153</v>
      </c>
      <c r="V7153" s="5" t="s">
        <v>47</v>
      </c>
      <c r="W7153" s="5" t="s">
        <v>28</v>
      </c>
      <c r="X7153" s="5" t="s">
        <v>41</v>
      </c>
      <c r="Y7153" s="5" t="s">
        <v>3030</v>
      </c>
      <c r="Z7153" s="5" t="s">
        <v>43</v>
      </c>
      <c r="AA7153" s="4">
        <v>0.4</v>
      </c>
      <c r="AB7153" s="1">
        <v>40982</v>
      </c>
      <c r="AC7153" s="1">
        <v>18573</v>
      </c>
      <c r="AD7153">
        <f t="shared" si="668"/>
        <v>2</v>
      </c>
      <c r="AE7153">
        <f t="shared" ca="1" si="669"/>
        <v>73</v>
      </c>
      <c r="AF7153" t="str">
        <f t="shared" ca="1" si="670"/>
        <v>Over 65</v>
      </c>
      <c r="AG7153" s="3">
        <f t="shared" si="671"/>
        <v>11.400353235294117</v>
      </c>
      <c r="AH7153" t="str">
        <f>_xlfn.IFNA(VLOOKUP(Sales_Transactions[[#This Row],[Order ID]],Returned_Items[#All],2,FALSE),"Not Returned")</f>
        <v>Not Returned</v>
      </c>
    </row>
    <row r="7154" spans="1:34" x14ac:dyDescent="0.25">
      <c r="A7154">
        <v>44099</v>
      </c>
      <c r="C7154" t="s">
        <v>482</v>
      </c>
      <c r="D7154" s="2" t="str">
        <f>TEXT(MID(Sales_Transactions[[#This Row],[Order Date]],2,5),"d/m/yyy")</f>
        <v>12/3/2012</v>
      </c>
      <c r="E7154" s="2" t="str">
        <f>TEXT(MID(Sales_Transactions[[#This Row],[Order Date]],2,5),"d")</f>
        <v>12</v>
      </c>
      <c r="F7154" s="2" t="str">
        <f>TEXT(MID(Sales_Transactions[[#This Row],[Order Date]],2,5),"m")</f>
        <v>3</v>
      </c>
      <c r="G7154" s="2" t="str">
        <f>TEXT(MID(Sales_Transactions[[#This Row],[Order Date]],2,5),"yyy")</f>
        <v>2012</v>
      </c>
      <c r="H7154" s="2" t="str">
        <f>TEXT(MID(Sales_Transactions[[#This Row],[Order Date]],2,5),"yyy/m")</f>
        <v>2012/3</v>
      </c>
      <c r="I7154" t="s">
        <v>78</v>
      </c>
      <c r="J7154">
        <f t="shared" si="666"/>
        <v>3</v>
      </c>
      <c r="K7154" s="2">
        <v>19</v>
      </c>
      <c r="L7154" s="3">
        <v>80.81</v>
      </c>
      <c r="M7154" s="4">
        <v>0.1</v>
      </c>
      <c r="N7154" s="5" t="s">
        <v>23</v>
      </c>
      <c r="O7154" s="3">
        <v>-67.459999999999994</v>
      </c>
      <c r="P7154" s="3">
        <v>4.24</v>
      </c>
      <c r="Q7154" s="3">
        <v>5.41</v>
      </c>
      <c r="R7154" s="5" t="s">
        <v>143</v>
      </c>
      <c r="S7154" s="5" t="s">
        <v>3198</v>
      </c>
      <c r="T7154" s="5" t="str">
        <f t="shared" si="667"/>
        <v>Alan Schoenberger</v>
      </c>
      <c r="U7154" t="s">
        <v>153</v>
      </c>
      <c r="V7154" s="5" t="s">
        <v>47</v>
      </c>
      <c r="W7154" s="5" t="s">
        <v>28</v>
      </c>
      <c r="X7154" s="5" t="s">
        <v>41</v>
      </c>
      <c r="Y7154" s="5" t="s">
        <v>1518</v>
      </c>
      <c r="Z7154" s="5" t="s">
        <v>43</v>
      </c>
      <c r="AA7154" s="4">
        <v>0.35</v>
      </c>
      <c r="AB7154" s="1">
        <v>40982</v>
      </c>
      <c r="AC7154" s="1">
        <v>18325</v>
      </c>
      <c r="AD7154">
        <f t="shared" si="668"/>
        <v>2</v>
      </c>
      <c r="AE7154">
        <f t="shared" ca="1" si="669"/>
        <v>74</v>
      </c>
      <c r="AF7154" t="str">
        <f t="shared" ca="1" si="670"/>
        <v>Over 65</v>
      </c>
      <c r="AG7154" s="3">
        <f t="shared" si="671"/>
        <v>0.50767157894736836</v>
      </c>
      <c r="AH7154" t="str">
        <f>_xlfn.IFNA(VLOOKUP(Sales_Transactions[[#This Row],[Order ID]],Returned_Items[#All],2,FALSE),"Not Returned")</f>
        <v>Not Returned</v>
      </c>
    </row>
    <row r="7155" spans="1:34" x14ac:dyDescent="0.25">
      <c r="A7155">
        <v>44133</v>
      </c>
      <c r="C7155" t="s">
        <v>3320</v>
      </c>
      <c r="D7155" s="2" t="str">
        <f>TEXT(MID(Sales_Transactions[[#This Row],[Order Date]],2,5),"d/m/yyy")</f>
        <v>6/1/2010</v>
      </c>
      <c r="E7155" s="2" t="str">
        <f>TEXT(MID(Sales_Transactions[[#This Row],[Order Date]],2,5),"d")</f>
        <v>6</v>
      </c>
      <c r="F7155" s="2" t="str">
        <f>TEXT(MID(Sales_Transactions[[#This Row],[Order Date]],2,5),"m")</f>
        <v>1</v>
      </c>
      <c r="G7155" s="2" t="str">
        <f>TEXT(MID(Sales_Transactions[[#This Row],[Order Date]],2,5),"yyy")</f>
        <v>2010</v>
      </c>
      <c r="H7155" s="2" t="str">
        <f>TEXT(MID(Sales_Transactions[[#This Row],[Order Date]],2,5),"yyy/m")</f>
        <v>2010/1</v>
      </c>
      <c r="I7155" t="s">
        <v>33</v>
      </c>
      <c r="J7155">
        <f t="shared" si="666"/>
        <v>4</v>
      </c>
      <c r="K7155" s="2">
        <v>35</v>
      </c>
      <c r="L7155" s="3">
        <v>181.15</v>
      </c>
      <c r="M7155" s="4">
        <v>0.06</v>
      </c>
      <c r="N7155" s="5" t="s">
        <v>23</v>
      </c>
      <c r="O7155" s="3">
        <v>-46.68</v>
      </c>
      <c r="P7155" s="3">
        <v>5.28</v>
      </c>
      <c r="Q7155" s="3">
        <v>3.96</v>
      </c>
      <c r="R7155" s="5" t="s">
        <v>1583</v>
      </c>
      <c r="S7155" s="5" t="s">
        <v>2733</v>
      </c>
      <c r="T7155" s="5" t="str">
        <f t="shared" si="667"/>
        <v>Mark Packer</v>
      </c>
      <c r="U7155" t="s">
        <v>153</v>
      </c>
      <c r="V7155" s="5" t="s">
        <v>27</v>
      </c>
      <c r="W7155" s="5" t="s">
        <v>57</v>
      </c>
      <c r="X7155" s="5" t="s">
        <v>58</v>
      </c>
      <c r="Y7155" s="5" t="s">
        <v>2971</v>
      </c>
      <c r="Z7155" s="5" t="s">
        <v>84</v>
      </c>
      <c r="AA7155" s="4">
        <v>0.54</v>
      </c>
      <c r="AB7155" s="1">
        <v>40185</v>
      </c>
      <c r="AC7155" s="1">
        <v>18555</v>
      </c>
      <c r="AD7155">
        <f t="shared" si="668"/>
        <v>1</v>
      </c>
      <c r="AE7155">
        <f t="shared" ca="1" si="669"/>
        <v>73</v>
      </c>
      <c r="AF7155" t="str">
        <f t="shared" ca="1" si="670"/>
        <v>Over 65</v>
      </c>
      <c r="AG7155" s="3">
        <f t="shared" si="671"/>
        <v>0.26390948571428569</v>
      </c>
      <c r="AH7155" t="str">
        <f>_xlfn.IFNA(VLOOKUP(Sales_Transactions[[#This Row],[Order ID]],Returned_Items[#All],2,FALSE),"Not Returned")</f>
        <v>Not Returned</v>
      </c>
    </row>
    <row r="7156" spans="1:34" x14ac:dyDescent="0.25">
      <c r="A7156">
        <v>44261</v>
      </c>
      <c r="C7156" t="s">
        <v>326</v>
      </c>
      <c r="D7156" s="2" t="str">
        <f>TEXT(MID(Sales_Transactions[[#This Row],[Order Date]],2,5),"d/m/yyy")</f>
        <v>23/3/2012</v>
      </c>
      <c r="E7156" s="2" t="str">
        <f>TEXT(MID(Sales_Transactions[[#This Row],[Order Date]],2,5),"d")</f>
        <v>23</v>
      </c>
      <c r="F7156" s="2" t="str">
        <f>TEXT(MID(Sales_Transactions[[#This Row],[Order Date]],2,5),"m")</f>
        <v>3</v>
      </c>
      <c r="G7156" s="2" t="str">
        <f>TEXT(MID(Sales_Transactions[[#This Row],[Order Date]],2,5),"yyy")</f>
        <v>2012</v>
      </c>
      <c r="H7156" s="2" t="str">
        <f>TEXT(MID(Sales_Transactions[[#This Row],[Order Date]],2,5),"yyy/m")</f>
        <v>2012/3</v>
      </c>
      <c r="I7156" t="s">
        <v>33</v>
      </c>
      <c r="J7156">
        <f t="shared" si="666"/>
        <v>4</v>
      </c>
      <c r="K7156" s="2">
        <v>31</v>
      </c>
      <c r="L7156" s="3">
        <v>13064.06</v>
      </c>
      <c r="M7156" s="4">
        <v>0.01</v>
      </c>
      <c r="N7156" s="5" t="s">
        <v>67</v>
      </c>
      <c r="O7156" s="3">
        <v>5979.56</v>
      </c>
      <c r="P7156" s="3">
        <v>420.98</v>
      </c>
      <c r="Q7156" s="3">
        <v>19.989999999999998</v>
      </c>
      <c r="R7156" s="5" t="s">
        <v>3528</v>
      </c>
      <c r="S7156" s="5" t="s">
        <v>3529</v>
      </c>
      <c r="T7156" s="5" t="str">
        <f t="shared" si="667"/>
        <v>Juliana Krohn</v>
      </c>
      <c r="U7156" t="s">
        <v>153</v>
      </c>
      <c r="V7156" s="5" t="s">
        <v>47</v>
      </c>
      <c r="W7156" s="5" t="s">
        <v>28</v>
      </c>
      <c r="X7156" s="5" t="s">
        <v>41</v>
      </c>
      <c r="Y7156" s="5" t="s">
        <v>1027</v>
      </c>
      <c r="Z7156" s="5" t="s">
        <v>43</v>
      </c>
      <c r="AA7156" s="4">
        <v>0.35</v>
      </c>
      <c r="AB7156" s="1">
        <v>40993</v>
      </c>
      <c r="AC7156" s="1">
        <v>18497</v>
      </c>
      <c r="AD7156">
        <f t="shared" si="668"/>
        <v>2</v>
      </c>
      <c r="AE7156">
        <f t="shared" ca="1" si="669"/>
        <v>73</v>
      </c>
      <c r="AF7156" t="str">
        <f t="shared" ca="1" si="670"/>
        <v>Over 65</v>
      </c>
      <c r="AG7156" s="3">
        <f t="shared" si="671"/>
        <v>14.223480709677419</v>
      </c>
      <c r="AH7156" t="str">
        <f>_xlfn.IFNA(VLOOKUP(Sales_Transactions[[#This Row],[Order ID]],Returned_Items[#All],2,FALSE),"Not Returned")</f>
        <v>Not Returned</v>
      </c>
    </row>
    <row r="7157" spans="1:34" x14ac:dyDescent="0.25">
      <c r="A7157">
        <v>44261</v>
      </c>
      <c r="C7157" t="s">
        <v>326</v>
      </c>
      <c r="D7157" s="2" t="str">
        <f>TEXT(MID(Sales_Transactions[[#This Row],[Order Date]],2,5),"d/m/yyy")</f>
        <v>23/3/2012</v>
      </c>
      <c r="E7157" s="2" t="str">
        <f>TEXT(MID(Sales_Transactions[[#This Row],[Order Date]],2,5),"d")</f>
        <v>23</v>
      </c>
      <c r="F7157" s="2" t="str">
        <f>TEXT(MID(Sales_Transactions[[#This Row],[Order Date]],2,5),"m")</f>
        <v>3</v>
      </c>
      <c r="G7157" s="2" t="str">
        <f>TEXT(MID(Sales_Transactions[[#This Row],[Order Date]],2,5),"yyy")</f>
        <v>2012</v>
      </c>
      <c r="H7157" s="2" t="str">
        <f>TEXT(MID(Sales_Transactions[[#This Row],[Order Date]],2,5),"yyy/m")</f>
        <v>2012/3</v>
      </c>
      <c r="I7157" t="s">
        <v>33</v>
      </c>
      <c r="J7157">
        <f t="shared" si="666"/>
        <v>4</v>
      </c>
      <c r="K7157" s="2">
        <v>34</v>
      </c>
      <c r="L7157" s="3">
        <v>4771.8900000000003</v>
      </c>
      <c r="M7157" s="4">
        <v>0.05</v>
      </c>
      <c r="N7157" s="5" t="s">
        <v>34</v>
      </c>
      <c r="O7157" s="3">
        <v>-427.99</v>
      </c>
      <c r="P7157" s="3">
        <v>140.97999999999999</v>
      </c>
      <c r="Q7157" s="3">
        <v>36.090000000000003</v>
      </c>
      <c r="R7157" s="5" t="s">
        <v>3528</v>
      </c>
      <c r="S7157" s="5" t="s">
        <v>3529</v>
      </c>
      <c r="T7157" s="5" t="str">
        <f t="shared" si="667"/>
        <v>Juliana Krohn</v>
      </c>
      <c r="U7157" t="s">
        <v>153</v>
      </c>
      <c r="V7157" s="5" t="s">
        <v>47</v>
      </c>
      <c r="W7157" s="5" t="s">
        <v>57</v>
      </c>
      <c r="X7157" s="5" t="s">
        <v>104</v>
      </c>
      <c r="Y7157" s="5" t="s">
        <v>565</v>
      </c>
      <c r="Z7157" s="5" t="s">
        <v>106</v>
      </c>
      <c r="AA7157" s="4">
        <v>0.77</v>
      </c>
      <c r="AB7157" s="1">
        <v>40993</v>
      </c>
      <c r="AC7157" s="1">
        <v>21436</v>
      </c>
      <c r="AD7157">
        <f t="shared" si="668"/>
        <v>2</v>
      </c>
      <c r="AE7157">
        <f t="shared" ca="1" si="669"/>
        <v>65</v>
      </c>
      <c r="AF7157" t="str">
        <f t="shared" ca="1" si="670"/>
        <v>Over 65</v>
      </c>
      <c r="AG7157" s="3">
        <f t="shared" si="671"/>
        <v>5.2058679411764706</v>
      </c>
      <c r="AH7157" t="str">
        <f>_xlfn.IFNA(VLOOKUP(Sales_Transactions[[#This Row],[Order ID]],Returned_Items[#All],2,FALSE),"Not Returned")</f>
        <v>Not Returned</v>
      </c>
    </row>
    <row r="7158" spans="1:34" x14ac:dyDescent="0.25">
      <c r="A7158">
        <v>44261</v>
      </c>
      <c r="C7158" t="s">
        <v>326</v>
      </c>
      <c r="D7158" s="2" t="str">
        <f>TEXT(MID(Sales_Transactions[[#This Row],[Order Date]],2,5),"d/m/yyy")</f>
        <v>23/3/2012</v>
      </c>
      <c r="E7158" s="2" t="str">
        <f>TEXT(MID(Sales_Transactions[[#This Row],[Order Date]],2,5),"d")</f>
        <v>23</v>
      </c>
      <c r="F7158" s="2" t="str">
        <f>TEXT(MID(Sales_Transactions[[#This Row],[Order Date]],2,5),"m")</f>
        <v>3</v>
      </c>
      <c r="G7158" s="2" t="str">
        <f>TEXT(MID(Sales_Transactions[[#This Row],[Order Date]],2,5),"yyy")</f>
        <v>2012</v>
      </c>
      <c r="H7158" s="2" t="str">
        <f>TEXT(MID(Sales_Transactions[[#This Row],[Order Date]],2,5),"yyy/m")</f>
        <v>2012/3</v>
      </c>
      <c r="I7158" t="s">
        <v>33</v>
      </c>
      <c r="J7158">
        <f t="shared" si="666"/>
        <v>4</v>
      </c>
      <c r="K7158" s="2">
        <v>1</v>
      </c>
      <c r="L7158" s="3">
        <v>3360.3</v>
      </c>
      <c r="M7158" s="4">
        <v>0.05</v>
      </c>
      <c r="N7158" s="5" t="s">
        <v>34</v>
      </c>
      <c r="O7158" s="3">
        <v>-7961.43</v>
      </c>
      <c r="P7158" s="3">
        <v>3502.14</v>
      </c>
      <c r="Q7158" s="3">
        <v>8.73</v>
      </c>
      <c r="R7158" s="5" t="s">
        <v>3528</v>
      </c>
      <c r="S7158" s="5" t="s">
        <v>3529</v>
      </c>
      <c r="T7158" s="5" t="str">
        <f t="shared" si="667"/>
        <v>Juliana Krohn</v>
      </c>
      <c r="U7158" t="s">
        <v>153</v>
      </c>
      <c r="V7158" s="5" t="s">
        <v>47</v>
      </c>
      <c r="W7158" s="5" t="s">
        <v>48</v>
      </c>
      <c r="X7158" s="5" t="s">
        <v>324</v>
      </c>
      <c r="Y7158" s="5" t="s">
        <v>3523</v>
      </c>
      <c r="Z7158" s="5" t="s">
        <v>106</v>
      </c>
      <c r="AA7158" s="4">
        <v>0.56999999999999995</v>
      </c>
      <c r="AB7158" s="1">
        <v>40992</v>
      </c>
      <c r="AC7158" s="1">
        <v>20855</v>
      </c>
      <c r="AD7158">
        <f t="shared" si="668"/>
        <v>1</v>
      </c>
      <c r="AE7158">
        <f t="shared" ca="1" si="669"/>
        <v>67</v>
      </c>
      <c r="AF7158" t="str">
        <f t="shared" ca="1" si="670"/>
        <v>Over 65</v>
      </c>
      <c r="AG7158" s="3">
        <f t="shared" si="671"/>
        <v>3509.1189300000001</v>
      </c>
      <c r="AH7158" t="str">
        <f>_xlfn.IFNA(VLOOKUP(Sales_Transactions[[#This Row],[Order ID]],Returned_Items[#All],2,FALSE),"Not Returned")</f>
        <v>Not Returned</v>
      </c>
    </row>
    <row r="7159" spans="1:34" x14ac:dyDescent="0.25">
      <c r="A7159">
        <v>44261</v>
      </c>
      <c r="C7159" t="s">
        <v>326</v>
      </c>
      <c r="D7159" s="2" t="str">
        <f>TEXT(MID(Sales_Transactions[[#This Row],[Order Date]],2,5),"d/m/yyy")</f>
        <v>23/3/2012</v>
      </c>
      <c r="E7159" s="2" t="str">
        <f>TEXT(MID(Sales_Transactions[[#This Row],[Order Date]],2,5),"d")</f>
        <v>23</v>
      </c>
      <c r="F7159" s="2" t="str">
        <f>TEXT(MID(Sales_Transactions[[#This Row],[Order Date]],2,5),"m")</f>
        <v>3</v>
      </c>
      <c r="G7159" s="2" t="str">
        <f>TEXT(MID(Sales_Transactions[[#This Row],[Order Date]],2,5),"yyy")</f>
        <v>2012</v>
      </c>
      <c r="H7159" s="2" t="str">
        <f>TEXT(MID(Sales_Transactions[[#This Row],[Order Date]],2,5),"yyy/m")</f>
        <v>2012/3</v>
      </c>
      <c r="I7159" t="s">
        <v>33</v>
      </c>
      <c r="J7159">
        <f t="shared" si="666"/>
        <v>4</v>
      </c>
      <c r="K7159" s="2">
        <v>10</v>
      </c>
      <c r="L7159" s="3">
        <v>306.66300000000001</v>
      </c>
      <c r="M7159" s="4">
        <v>7.0000000000000007E-2</v>
      </c>
      <c r="N7159" s="5" t="s">
        <v>23</v>
      </c>
      <c r="O7159" s="3">
        <v>-17.41</v>
      </c>
      <c r="P7159" s="3">
        <v>35.99</v>
      </c>
      <c r="Q7159" s="3">
        <v>5.99</v>
      </c>
      <c r="R7159" s="5" t="s">
        <v>3528</v>
      </c>
      <c r="S7159" s="5" t="s">
        <v>3529</v>
      </c>
      <c r="T7159" s="5" t="str">
        <f t="shared" si="667"/>
        <v>Juliana Krohn</v>
      </c>
      <c r="U7159" t="s">
        <v>153</v>
      </c>
      <c r="V7159" s="5" t="s">
        <v>47</v>
      </c>
      <c r="W7159" s="5" t="s">
        <v>48</v>
      </c>
      <c r="X7159" s="5" t="s">
        <v>49</v>
      </c>
      <c r="Y7159" s="5" t="s">
        <v>1580</v>
      </c>
      <c r="Z7159" s="5" t="s">
        <v>84</v>
      </c>
      <c r="AA7159" s="4">
        <v>0.38</v>
      </c>
      <c r="AB7159" s="1">
        <v>40994</v>
      </c>
      <c r="AC7159" s="1">
        <v>20885</v>
      </c>
      <c r="AD7159">
        <f t="shared" si="668"/>
        <v>3</v>
      </c>
      <c r="AE7159">
        <f t="shared" ca="1" si="669"/>
        <v>67</v>
      </c>
      <c r="AF7159" t="str">
        <f t="shared" ca="1" si="670"/>
        <v>Over 65</v>
      </c>
      <c r="AG7159" s="3">
        <f t="shared" si="671"/>
        <v>4.1954807000000001</v>
      </c>
      <c r="AH7159" t="str">
        <f>_xlfn.IFNA(VLOOKUP(Sales_Transactions[[#This Row],[Order ID]],Returned_Items[#All],2,FALSE),"Not Returned")</f>
        <v>Not Returned</v>
      </c>
    </row>
    <row r="7160" spans="1:34" x14ac:dyDescent="0.25">
      <c r="A7160">
        <v>44323</v>
      </c>
      <c r="C7160" t="s">
        <v>1063</v>
      </c>
      <c r="D7160" s="2" t="str">
        <f>TEXT(MID(Sales_Transactions[[#This Row],[Order Date]],2,5),"d/m/yyy")</f>
        <v>7/8/2012</v>
      </c>
      <c r="E7160" s="2" t="str">
        <f>TEXT(MID(Sales_Transactions[[#This Row],[Order Date]],2,5),"d")</f>
        <v>7</v>
      </c>
      <c r="F7160" s="2" t="str">
        <f>TEXT(MID(Sales_Transactions[[#This Row],[Order Date]],2,5),"m")</f>
        <v>8</v>
      </c>
      <c r="G7160" s="2" t="str">
        <f>TEXT(MID(Sales_Transactions[[#This Row],[Order Date]],2,5),"yyy")</f>
        <v>2012</v>
      </c>
      <c r="H7160" s="2" t="str">
        <f>TEXT(MID(Sales_Transactions[[#This Row],[Order Date]],2,5),"yyy/m")</f>
        <v>2012/8</v>
      </c>
      <c r="I7160" t="s">
        <v>78</v>
      </c>
      <c r="J7160">
        <f t="shared" si="666"/>
        <v>3</v>
      </c>
      <c r="K7160" s="2">
        <v>27</v>
      </c>
      <c r="L7160" s="3">
        <v>21320.58</v>
      </c>
      <c r="M7160" s="4">
        <v>0.09</v>
      </c>
      <c r="N7160" s="5" t="s">
        <v>34</v>
      </c>
      <c r="O7160" s="3">
        <v>5381.02</v>
      </c>
      <c r="P7160" s="3">
        <v>810.98</v>
      </c>
      <c r="Q7160" s="3">
        <v>16.059999999999999</v>
      </c>
      <c r="R7160" s="5" t="s">
        <v>35</v>
      </c>
      <c r="S7160" s="5" t="s">
        <v>220</v>
      </c>
      <c r="T7160" s="5" t="str">
        <f t="shared" si="667"/>
        <v>Barry Weirich</v>
      </c>
      <c r="U7160" t="s">
        <v>153</v>
      </c>
      <c r="V7160" s="5" t="s">
        <v>47</v>
      </c>
      <c r="W7160" s="5" t="s">
        <v>48</v>
      </c>
      <c r="X7160" s="5" t="s">
        <v>324</v>
      </c>
      <c r="Y7160" s="5" t="s">
        <v>2350</v>
      </c>
      <c r="Z7160" s="5" t="s">
        <v>40</v>
      </c>
      <c r="AA7160" s="4">
        <v>0.56000000000000005</v>
      </c>
      <c r="AB7160" s="1">
        <v>41130</v>
      </c>
      <c r="AC7160" s="1">
        <v>20984</v>
      </c>
      <c r="AD7160">
        <f t="shared" si="668"/>
        <v>2</v>
      </c>
      <c r="AE7160">
        <f t="shared" ca="1" si="669"/>
        <v>67</v>
      </c>
      <c r="AF7160" t="str">
        <f t="shared" ca="1" si="670"/>
        <v>Over 65</v>
      </c>
      <c r="AG7160" s="3">
        <f t="shared" si="671"/>
        <v>30.604078444444443</v>
      </c>
      <c r="AH7160" t="str">
        <f>_xlfn.IFNA(VLOOKUP(Sales_Transactions[[#This Row],[Order ID]],Returned_Items[#All],2,FALSE),"Not Returned")</f>
        <v>Not Returned</v>
      </c>
    </row>
    <row r="7161" spans="1:34" x14ac:dyDescent="0.25">
      <c r="A7161">
        <v>44517</v>
      </c>
      <c r="C7161" t="s">
        <v>2293</v>
      </c>
      <c r="D7161" s="2" t="str">
        <f>TEXT(MID(Sales_Transactions[[#This Row],[Order Date]],2,5),"d/m/yyy")</f>
        <v>23/4/2009</v>
      </c>
      <c r="E7161" s="2" t="str">
        <f>TEXT(MID(Sales_Transactions[[#This Row],[Order Date]],2,5),"d")</f>
        <v>23</v>
      </c>
      <c r="F7161" s="2" t="str">
        <f>TEXT(MID(Sales_Transactions[[#This Row],[Order Date]],2,5),"m")</f>
        <v>4</v>
      </c>
      <c r="G7161" s="2" t="str">
        <f>TEXT(MID(Sales_Transactions[[#This Row],[Order Date]],2,5),"yyy")</f>
        <v>2009</v>
      </c>
      <c r="H7161" s="2" t="str">
        <f>TEXT(MID(Sales_Transactions[[#This Row],[Order Date]],2,5),"yyy/m")</f>
        <v>2009/4</v>
      </c>
      <c r="I7161" t="s">
        <v>78</v>
      </c>
      <c r="J7161">
        <f t="shared" si="666"/>
        <v>3</v>
      </c>
      <c r="K7161" s="2">
        <v>5</v>
      </c>
      <c r="L7161" s="3">
        <v>32.5</v>
      </c>
      <c r="M7161" s="4">
        <v>0.03</v>
      </c>
      <c r="N7161" s="5" t="s">
        <v>23</v>
      </c>
      <c r="O7161" s="3">
        <v>-16.670000000000002</v>
      </c>
      <c r="P7161" s="3">
        <v>5.28</v>
      </c>
      <c r="Q7161" s="3">
        <v>5.61</v>
      </c>
      <c r="R7161" s="5" t="s">
        <v>2660</v>
      </c>
      <c r="S7161" s="5" t="s">
        <v>2661</v>
      </c>
      <c r="T7161" s="5" t="str">
        <f t="shared" si="667"/>
        <v>Christy Brittain</v>
      </c>
      <c r="U7161" t="s">
        <v>153</v>
      </c>
      <c r="V7161" s="5" t="s">
        <v>37</v>
      </c>
      <c r="W7161" s="5" t="s">
        <v>28</v>
      </c>
      <c r="X7161" s="5" t="s">
        <v>75</v>
      </c>
      <c r="Y7161" s="5" t="s">
        <v>3244</v>
      </c>
      <c r="Z7161" s="5" t="s">
        <v>43</v>
      </c>
      <c r="AA7161" s="4">
        <v>0.4</v>
      </c>
      <c r="AB7161" s="1">
        <v>39927</v>
      </c>
      <c r="AC7161" s="1">
        <v>21452</v>
      </c>
      <c r="AD7161">
        <f t="shared" si="668"/>
        <v>1</v>
      </c>
      <c r="AE7161">
        <f t="shared" ca="1" si="669"/>
        <v>65</v>
      </c>
      <c r="AF7161" t="str">
        <f t="shared" ca="1" si="670"/>
        <v>Over 65</v>
      </c>
      <c r="AG7161" s="3">
        <f t="shared" si="671"/>
        <v>2.1776831999999997</v>
      </c>
      <c r="AH7161" t="str">
        <f>_xlfn.IFNA(VLOOKUP(Sales_Transactions[[#This Row],[Order ID]],Returned_Items[#All],2,FALSE),"Not Returned")</f>
        <v>Not Returned</v>
      </c>
    </row>
    <row r="7162" spans="1:34" x14ac:dyDescent="0.25">
      <c r="A7162">
        <v>44549</v>
      </c>
      <c r="C7162" t="s">
        <v>1438</v>
      </c>
      <c r="D7162" s="2" t="str">
        <f>TEXT(MID(Sales_Transactions[[#This Row],[Order Date]],2,5),"d/m/yyy")</f>
        <v>22/1/2012</v>
      </c>
      <c r="E7162" s="2" t="str">
        <f>TEXT(MID(Sales_Transactions[[#This Row],[Order Date]],2,5),"d")</f>
        <v>22</v>
      </c>
      <c r="F7162" s="2" t="str">
        <f>TEXT(MID(Sales_Transactions[[#This Row],[Order Date]],2,5),"m")</f>
        <v>1</v>
      </c>
      <c r="G7162" s="2" t="str">
        <f>TEXT(MID(Sales_Transactions[[#This Row],[Order Date]],2,5),"yyy")</f>
        <v>2012</v>
      </c>
      <c r="H7162" s="2" t="str">
        <f>TEXT(MID(Sales_Transactions[[#This Row],[Order Date]],2,5),"yyy/m")</f>
        <v>2012/1</v>
      </c>
      <c r="I7162" t="s">
        <v>78</v>
      </c>
      <c r="J7162">
        <f t="shared" si="666"/>
        <v>3</v>
      </c>
      <c r="K7162" s="2">
        <v>5</v>
      </c>
      <c r="L7162" s="3">
        <v>11.25</v>
      </c>
      <c r="M7162" s="4">
        <v>0.08</v>
      </c>
      <c r="N7162" s="5" t="s">
        <v>23</v>
      </c>
      <c r="O7162" s="3">
        <v>-4.96</v>
      </c>
      <c r="P7162" s="3">
        <v>2.08</v>
      </c>
      <c r="Q7162" s="3">
        <v>1.49</v>
      </c>
      <c r="R7162" s="5" t="s">
        <v>1698</v>
      </c>
      <c r="S7162" s="5" t="s">
        <v>2737</v>
      </c>
      <c r="T7162" s="5" t="str">
        <f t="shared" si="667"/>
        <v>Bill Shonely</v>
      </c>
      <c r="U7162" t="s">
        <v>153</v>
      </c>
      <c r="V7162" s="5" t="s">
        <v>27</v>
      </c>
      <c r="W7162" s="5" t="s">
        <v>28</v>
      </c>
      <c r="X7162" s="5" t="s">
        <v>41</v>
      </c>
      <c r="Y7162" s="5" t="s">
        <v>1338</v>
      </c>
      <c r="Z7162" s="5" t="s">
        <v>43</v>
      </c>
      <c r="AA7162" s="4">
        <v>0.38</v>
      </c>
      <c r="AB7162" s="1">
        <v>40931</v>
      </c>
      <c r="AC7162" s="1">
        <v>21472</v>
      </c>
      <c r="AD7162">
        <f t="shared" si="668"/>
        <v>1</v>
      </c>
      <c r="AE7162">
        <f t="shared" ca="1" si="669"/>
        <v>65</v>
      </c>
      <c r="AF7162" t="str">
        <f t="shared" ca="1" si="670"/>
        <v>Over 65</v>
      </c>
      <c r="AG7162" s="3">
        <f t="shared" si="671"/>
        <v>0.71366720000000006</v>
      </c>
      <c r="AH7162" t="str">
        <f>_xlfn.IFNA(VLOOKUP(Sales_Transactions[[#This Row],[Order ID]],Returned_Items[#All],2,FALSE),"Not Returned")</f>
        <v>Not Returned</v>
      </c>
    </row>
    <row r="7163" spans="1:34" x14ac:dyDescent="0.25">
      <c r="A7163">
        <v>44679</v>
      </c>
      <c r="C7163" t="s">
        <v>3545</v>
      </c>
      <c r="D7163" s="2" t="str">
        <f>TEXT(MID(Sales_Transactions[[#This Row],[Order Date]],2,5),"d/m/yyy")</f>
        <v>3/6/2012</v>
      </c>
      <c r="E7163" s="2" t="str">
        <f>TEXT(MID(Sales_Transactions[[#This Row],[Order Date]],2,5),"d")</f>
        <v>3</v>
      </c>
      <c r="F7163" s="2" t="str">
        <f>TEXT(MID(Sales_Transactions[[#This Row],[Order Date]],2,5),"m")</f>
        <v>6</v>
      </c>
      <c r="G7163" s="2" t="str">
        <f>TEXT(MID(Sales_Transactions[[#This Row],[Order Date]],2,5),"yyy")</f>
        <v>2012</v>
      </c>
      <c r="H7163" s="2" t="str">
        <f>TEXT(MID(Sales_Transactions[[#This Row],[Order Date]],2,5),"yyy/m")</f>
        <v>2012/6</v>
      </c>
      <c r="I7163" t="s">
        <v>78</v>
      </c>
      <c r="J7163">
        <f t="shared" si="666"/>
        <v>3</v>
      </c>
      <c r="K7163" s="2">
        <v>22</v>
      </c>
      <c r="L7163" s="3">
        <v>127.51</v>
      </c>
      <c r="M7163" s="4">
        <v>7.0000000000000007E-2</v>
      </c>
      <c r="N7163" s="5" t="s">
        <v>23</v>
      </c>
      <c r="O7163" s="3">
        <v>26.74</v>
      </c>
      <c r="P7163" s="3">
        <v>5.98</v>
      </c>
      <c r="Q7163" s="3">
        <v>1.49</v>
      </c>
      <c r="R7163" s="5" t="s">
        <v>2795</v>
      </c>
      <c r="S7163" s="5" t="s">
        <v>2796</v>
      </c>
      <c r="T7163" s="5" t="str">
        <f t="shared" si="667"/>
        <v>Debra Catini</v>
      </c>
      <c r="U7163" t="s">
        <v>153</v>
      </c>
      <c r="V7163" s="5" t="s">
        <v>27</v>
      </c>
      <c r="W7163" s="5" t="s">
        <v>28</v>
      </c>
      <c r="X7163" s="5" t="s">
        <v>41</v>
      </c>
      <c r="Y7163" s="5" t="s">
        <v>2411</v>
      </c>
      <c r="Z7163" s="5" t="s">
        <v>43</v>
      </c>
      <c r="AA7163" s="4">
        <v>0.39</v>
      </c>
      <c r="AB7163" s="1">
        <v>41064</v>
      </c>
      <c r="AC7163" s="1">
        <v>21100</v>
      </c>
      <c r="AD7163">
        <f t="shared" si="668"/>
        <v>1</v>
      </c>
      <c r="AE7163">
        <f t="shared" ca="1" si="669"/>
        <v>66</v>
      </c>
      <c r="AF7163" t="str">
        <f t="shared" ca="1" si="670"/>
        <v>Over 65</v>
      </c>
      <c r="AG7163" s="3">
        <f t="shared" si="671"/>
        <v>0.33935518181818186</v>
      </c>
      <c r="AH7163" t="str">
        <f>_xlfn.IFNA(VLOOKUP(Sales_Transactions[[#This Row],[Order ID]],Returned_Items[#All],2,FALSE),"Not Returned")</f>
        <v>Not Returned</v>
      </c>
    </row>
    <row r="7164" spans="1:34" x14ac:dyDescent="0.25">
      <c r="A7164">
        <v>44679</v>
      </c>
      <c r="C7164" t="s">
        <v>3545</v>
      </c>
      <c r="D7164" s="2" t="str">
        <f>TEXT(MID(Sales_Transactions[[#This Row],[Order Date]],2,5),"d/m/yyy")</f>
        <v>3/6/2012</v>
      </c>
      <c r="E7164" s="2" t="str">
        <f>TEXT(MID(Sales_Transactions[[#This Row],[Order Date]],2,5),"d")</f>
        <v>3</v>
      </c>
      <c r="F7164" s="2" t="str">
        <f>TEXT(MID(Sales_Transactions[[#This Row],[Order Date]],2,5),"m")</f>
        <v>6</v>
      </c>
      <c r="G7164" s="2" t="str">
        <f>TEXT(MID(Sales_Transactions[[#This Row],[Order Date]],2,5),"yyy")</f>
        <v>2012</v>
      </c>
      <c r="H7164" s="2" t="str">
        <f>TEXT(MID(Sales_Transactions[[#This Row],[Order Date]],2,5),"yyy/m")</f>
        <v>2012/6</v>
      </c>
      <c r="I7164" t="s">
        <v>78</v>
      </c>
      <c r="J7164">
        <f t="shared" si="666"/>
        <v>3</v>
      </c>
      <c r="K7164" s="2">
        <v>35</v>
      </c>
      <c r="L7164" s="3">
        <v>2004.22</v>
      </c>
      <c r="M7164" s="4">
        <v>0.08</v>
      </c>
      <c r="N7164" s="5" t="s">
        <v>23</v>
      </c>
      <c r="O7164" s="3">
        <v>338.91</v>
      </c>
      <c r="P7164" s="3">
        <v>60.65</v>
      </c>
      <c r="Q7164" s="3">
        <v>12.23</v>
      </c>
      <c r="R7164" s="5" t="s">
        <v>2795</v>
      </c>
      <c r="S7164" s="5" t="s">
        <v>2796</v>
      </c>
      <c r="T7164" s="5" t="str">
        <f t="shared" si="667"/>
        <v>Debra Catini</v>
      </c>
      <c r="U7164" t="s">
        <v>153</v>
      </c>
      <c r="V7164" s="5" t="s">
        <v>27</v>
      </c>
      <c r="W7164" s="5" t="s">
        <v>57</v>
      </c>
      <c r="X7164" s="5" t="s">
        <v>58</v>
      </c>
      <c r="Y7164" s="5" t="s">
        <v>2168</v>
      </c>
      <c r="Z7164" s="5" t="s">
        <v>56</v>
      </c>
      <c r="AA7164" s="4">
        <v>0.64</v>
      </c>
      <c r="AB7164" s="1">
        <v>41065</v>
      </c>
      <c r="AC7164" s="1">
        <v>21022</v>
      </c>
      <c r="AD7164">
        <f t="shared" si="668"/>
        <v>2</v>
      </c>
      <c r="AE7164">
        <f t="shared" ca="1" si="669"/>
        <v>67</v>
      </c>
      <c r="AF7164" t="str">
        <f t="shared" ca="1" si="670"/>
        <v>Over 65</v>
      </c>
      <c r="AG7164" s="3">
        <f t="shared" si="671"/>
        <v>2.0808994285714286</v>
      </c>
      <c r="AH7164" t="str">
        <f>_xlfn.IFNA(VLOOKUP(Sales_Transactions[[#This Row],[Order ID]],Returned_Items[#All],2,FALSE),"Not Returned")</f>
        <v>Not Returned</v>
      </c>
    </row>
    <row r="7165" spans="1:34" x14ac:dyDescent="0.25">
      <c r="A7165">
        <v>44836</v>
      </c>
      <c r="C7165" t="s">
        <v>345</v>
      </c>
      <c r="D7165" s="2" t="str">
        <f>TEXT(MID(Sales_Transactions[[#This Row],[Order Date]],2,5),"d/m/yyy")</f>
        <v>11/9/2009</v>
      </c>
      <c r="E7165" s="2" t="str">
        <f>TEXT(MID(Sales_Transactions[[#This Row],[Order Date]],2,5),"d")</f>
        <v>11</v>
      </c>
      <c r="F7165" s="2" t="str">
        <f>TEXT(MID(Sales_Transactions[[#This Row],[Order Date]],2,5),"m")</f>
        <v>9</v>
      </c>
      <c r="G7165" s="2" t="str">
        <f>TEXT(MID(Sales_Transactions[[#This Row],[Order Date]],2,5),"yyy")</f>
        <v>2009</v>
      </c>
      <c r="H7165" s="2" t="str">
        <f>TEXT(MID(Sales_Transactions[[#This Row],[Order Date]],2,5),"yyy/m")</f>
        <v>2009/9</v>
      </c>
      <c r="I7165" t="s">
        <v>78</v>
      </c>
      <c r="J7165">
        <f t="shared" si="666"/>
        <v>3</v>
      </c>
      <c r="K7165" s="2">
        <v>21</v>
      </c>
      <c r="L7165" s="3">
        <v>125.79</v>
      </c>
      <c r="M7165" s="4">
        <v>0.02</v>
      </c>
      <c r="N7165" s="5" t="s">
        <v>23</v>
      </c>
      <c r="O7165" s="3">
        <v>28.53</v>
      </c>
      <c r="P7165" s="3">
        <v>5.98</v>
      </c>
      <c r="Q7165" s="3">
        <v>1.49</v>
      </c>
      <c r="R7165" s="5" t="s">
        <v>2224</v>
      </c>
      <c r="S7165" s="5" t="s">
        <v>2783</v>
      </c>
      <c r="T7165" s="5" t="str">
        <f t="shared" si="667"/>
        <v>Tamara Willingham</v>
      </c>
      <c r="U7165" t="s">
        <v>153</v>
      </c>
      <c r="V7165" s="5" t="s">
        <v>47</v>
      </c>
      <c r="W7165" s="5" t="s">
        <v>28</v>
      </c>
      <c r="X7165" s="5" t="s">
        <v>41</v>
      </c>
      <c r="Y7165" s="5" t="s">
        <v>2411</v>
      </c>
      <c r="Z7165" s="5" t="s">
        <v>43</v>
      </c>
      <c r="AA7165" s="4">
        <v>0.39</v>
      </c>
      <c r="AB7165" s="1">
        <v>40068</v>
      </c>
      <c r="AC7165" s="1">
        <v>20862</v>
      </c>
      <c r="AD7165">
        <f t="shared" si="668"/>
        <v>1</v>
      </c>
      <c r="AE7165">
        <f t="shared" ca="1" si="669"/>
        <v>67</v>
      </c>
      <c r="AF7165" t="str">
        <f t="shared" ca="1" si="670"/>
        <v>Over 65</v>
      </c>
      <c r="AG7165" s="3">
        <f t="shared" si="671"/>
        <v>0.35565733333333338</v>
      </c>
      <c r="AH7165" t="str">
        <f>_xlfn.IFNA(VLOOKUP(Sales_Transactions[[#This Row],[Order ID]],Returned_Items[#All],2,FALSE),"Not Returned")</f>
        <v>Not Returned</v>
      </c>
    </row>
    <row r="7166" spans="1:34" x14ac:dyDescent="0.25">
      <c r="A7166">
        <v>45120</v>
      </c>
      <c r="C7166" t="s">
        <v>2465</v>
      </c>
      <c r="D7166" s="2" t="str">
        <f>TEXT(MID(Sales_Transactions[[#This Row],[Order Date]],2,5),"d/m/yyy")</f>
        <v>9/4/2009</v>
      </c>
      <c r="E7166" s="2" t="str">
        <f>TEXT(MID(Sales_Transactions[[#This Row],[Order Date]],2,5),"d")</f>
        <v>9</v>
      </c>
      <c r="F7166" s="2" t="str">
        <f>TEXT(MID(Sales_Transactions[[#This Row],[Order Date]],2,5),"m")</f>
        <v>4</v>
      </c>
      <c r="G7166" s="2" t="str">
        <f>TEXT(MID(Sales_Transactions[[#This Row],[Order Date]],2,5),"yyy")</f>
        <v>2009</v>
      </c>
      <c r="H7166" s="2" t="str">
        <f>TEXT(MID(Sales_Transactions[[#This Row],[Order Date]],2,5),"yyy/m")</f>
        <v>2009/4</v>
      </c>
      <c r="I7166" t="s">
        <v>101</v>
      </c>
      <c r="J7166">
        <f t="shared" si="666"/>
        <v>1</v>
      </c>
      <c r="K7166" s="2">
        <v>39</v>
      </c>
      <c r="L7166" s="3">
        <v>14591.44</v>
      </c>
      <c r="M7166" s="4">
        <v>7.0000000000000007E-2</v>
      </c>
      <c r="N7166" s="5" t="s">
        <v>34</v>
      </c>
      <c r="O7166" s="3">
        <v>5475.8</v>
      </c>
      <c r="P7166" s="3">
        <v>400.97</v>
      </c>
      <c r="Q7166" s="3">
        <v>48.26</v>
      </c>
      <c r="R7166" s="5" t="s">
        <v>1375</v>
      </c>
      <c r="S7166" s="5" t="s">
        <v>2288</v>
      </c>
      <c r="T7166" s="5" t="str">
        <f t="shared" si="667"/>
        <v>Emily Phan</v>
      </c>
      <c r="U7166" t="s">
        <v>153</v>
      </c>
      <c r="V7166" s="5" t="s">
        <v>37</v>
      </c>
      <c r="W7166" s="5" t="s">
        <v>48</v>
      </c>
      <c r="X7166" s="5" t="s">
        <v>324</v>
      </c>
      <c r="Y7166" s="5" t="s">
        <v>1691</v>
      </c>
      <c r="Z7166" s="5" t="s">
        <v>106</v>
      </c>
      <c r="AA7166" s="4">
        <v>0.36</v>
      </c>
      <c r="AB7166" s="1">
        <v>39913</v>
      </c>
      <c r="AC7166" s="1">
        <v>21052</v>
      </c>
      <c r="AD7166">
        <f t="shared" si="668"/>
        <v>1</v>
      </c>
      <c r="AE7166">
        <f t="shared" ca="1" si="669"/>
        <v>66</v>
      </c>
      <c r="AF7166" t="str">
        <f t="shared" ca="1" si="670"/>
        <v>Over 65</v>
      </c>
      <c r="AG7166" s="3">
        <f t="shared" si="671"/>
        <v>11.511521051282051</v>
      </c>
      <c r="AH7166" t="str">
        <f>_xlfn.IFNA(VLOOKUP(Sales_Transactions[[#This Row],[Order ID]],Returned_Items[#All],2,FALSE),"Not Returned")</f>
        <v>Not Returned</v>
      </c>
    </row>
    <row r="7167" spans="1:34" x14ac:dyDescent="0.25">
      <c r="A7167">
        <v>45158</v>
      </c>
      <c r="C7167" t="s">
        <v>1696</v>
      </c>
      <c r="D7167" s="2" t="str">
        <f>TEXT(MID(Sales_Transactions[[#This Row],[Order Date]],2,5),"d/m/yyy")</f>
        <v>10/4/2010</v>
      </c>
      <c r="E7167" s="2" t="str">
        <f>TEXT(MID(Sales_Transactions[[#This Row],[Order Date]],2,5),"d")</f>
        <v>10</v>
      </c>
      <c r="F7167" s="2" t="str">
        <f>TEXT(MID(Sales_Transactions[[#This Row],[Order Date]],2,5),"m")</f>
        <v>4</v>
      </c>
      <c r="G7167" s="2" t="str">
        <f>TEXT(MID(Sales_Transactions[[#This Row],[Order Date]],2,5),"yyy")</f>
        <v>2010</v>
      </c>
      <c r="H7167" s="2" t="str">
        <f>TEXT(MID(Sales_Transactions[[#This Row],[Order Date]],2,5),"yyy/m")</f>
        <v>2010/4</v>
      </c>
      <c r="I7167" t="s">
        <v>22</v>
      </c>
      <c r="J7167">
        <f t="shared" si="666"/>
        <v>2</v>
      </c>
      <c r="K7167" s="2">
        <v>40</v>
      </c>
      <c r="L7167" s="3">
        <v>375.52</v>
      </c>
      <c r="M7167" s="4">
        <v>0.09</v>
      </c>
      <c r="N7167" s="5" t="s">
        <v>23</v>
      </c>
      <c r="O7167" s="3">
        <v>131.69999999999999</v>
      </c>
      <c r="P7167" s="3">
        <v>9.68</v>
      </c>
      <c r="Q7167" s="3">
        <v>2.0299999999999998</v>
      </c>
      <c r="R7167" s="5" t="s">
        <v>3528</v>
      </c>
      <c r="S7167" s="5" t="s">
        <v>3529</v>
      </c>
      <c r="T7167" s="5" t="str">
        <f t="shared" si="667"/>
        <v>Juliana Krohn</v>
      </c>
      <c r="U7167" t="s">
        <v>153</v>
      </c>
      <c r="V7167" s="5" t="s">
        <v>47</v>
      </c>
      <c r="W7167" s="5" t="s">
        <v>28</v>
      </c>
      <c r="X7167" s="5" t="s">
        <v>75</v>
      </c>
      <c r="Y7167" s="5" t="s">
        <v>1980</v>
      </c>
      <c r="Z7167" s="5" t="s">
        <v>84</v>
      </c>
      <c r="AA7167" s="4">
        <v>0.37</v>
      </c>
      <c r="AB7167" s="1">
        <v>40280</v>
      </c>
      <c r="AC7167" s="1">
        <v>21140</v>
      </c>
      <c r="AD7167">
        <f t="shared" si="668"/>
        <v>2</v>
      </c>
      <c r="AE7167">
        <f t="shared" ca="1" si="669"/>
        <v>66</v>
      </c>
      <c r="AF7167" t="str">
        <f t="shared" ca="1" si="670"/>
        <v>Over 65</v>
      </c>
      <c r="AG7167" s="3">
        <f t="shared" si="671"/>
        <v>0.29253220000000002</v>
      </c>
      <c r="AH7167" t="str">
        <f>_xlfn.IFNA(VLOOKUP(Sales_Transactions[[#This Row],[Order ID]],Returned_Items[#All],2,FALSE),"Not Returned")</f>
        <v>Not Returned</v>
      </c>
    </row>
    <row r="7168" spans="1:34" x14ac:dyDescent="0.25">
      <c r="A7168">
        <v>45158</v>
      </c>
      <c r="C7168" t="s">
        <v>1696</v>
      </c>
      <c r="D7168" s="2" t="str">
        <f>TEXT(MID(Sales_Transactions[[#This Row],[Order Date]],2,5),"d/m/yyy")</f>
        <v>10/4/2010</v>
      </c>
      <c r="E7168" s="2" t="str">
        <f>TEXT(MID(Sales_Transactions[[#This Row],[Order Date]],2,5),"d")</f>
        <v>10</v>
      </c>
      <c r="F7168" s="2" t="str">
        <f>TEXT(MID(Sales_Transactions[[#This Row],[Order Date]],2,5),"m")</f>
        <v>4</v>
      </c>
      <c r="G7168" s="2" t="str">
        <f>TEXT(MID(Sales_Transactions[[#This Row],[Order Date]],2,5),"yyy")</f>
        <v>2010</v>
      </c>
      <c r="H7168" s="2" t="str">
        <f>TEXT(MID(Sales_Transactions[[#This Row],[Order Date]],2,5),"yyy/m")</f>
        <v>2010/4</v>
      </c>
      <c r="I7168" t="s">
        <v>22</v>
      </c>
      <c r="J7168">
        <f t="shared" si="666"/>
        <v>2</v>
      </c>
      <c r="K7168" s="2">
        <v>15</v>
      </c>
      <c r="L7168" s="3">
        <v>63.84</v>
      </c>
      <c r="M7168" s="4">
        <v>0.03</v>
      </c>
      <c r="N7168" s="5" t="s">
        <v>67</v>
      </c>
      <c r="O7168" s="3">
        <v>23.52</v>
      </c>
      <c r="P7168" s="3">
        <v>3.78</v>
      </c>
      <c r="Q7168" s="3">
        <v>0.71</v>
      </c>
      <c r="R7168" s="5" t="s">
        <v>3528</v>
      </c>
      <c r="S7168" s="5" t="s">
        <v>3529</v>
      </c>
      <c r="T7168" s="5" t="str">
        <f t="shared" si="667"/>
        <v>Juliana Krohn</v>
      </c>
      <c r="U7168" t="s">
        <v>153</v>
      </c>
      <c r="V7168" s="5" t="s">
        <v>47</v>
      </c>
      <c r="W7168" s="5" t="s">
        <v>28</v>
      </c>
      <c r="X7168" s="5" t="s">
        <v>82</v>
      </c>
      <c r="Y7168" s="5" t="s">
        <v>687</v>
      </c>
      <c r="Z7168" s="5" t="s">
        <v>84</v>
      </c>
      <c r="AA7168" s="4">
        <v>0.39</v>
      </c>
      <c r="AB7168" s="1">
        <v>40283</v>
      </c>
      <c r="AC7168" s="1">
        <v>21025</v>
      </c>
      <c r="AD7168">
        <f t="shared" si="668"/>
        <v>5</v>
      </c>
      <c r="AE7168">
        <f t="shared" ca="1" si="669"/>
        <v>67</v>
      </c>
      <c r="AF7168" t="str">
        <f t="shared" ca="1" si="670"/>
        <v>Over 65</v>
      </c>
      <c r="AG7168" s="3">
        <f t="shared" si="671"/>
        <v>0.29925773333333333</v>
      </c>
      <c r="AH7168" t="str">
        <f>_xlfn.IFNA(VLOOKUP(Sales_Transactions[[#This Row],[Order ID]],Returned_Items[#All],2,FALSE),"Not Returned")</f>
        <v>Not Returned</v>
      </c>
    </row>
    <row r="7169" spans="1:34" x14ac:dyDescent="0.25">
      <c r="A7169">
        <v>45254</v>
      </c>
      <c r="C7169" t="s">
        <v>2812</v>
      </c>
      <c r="D7169" s="2" t="str">
        <f>TEXT(MID(Sales_Transactions[[#This Row],[Order Date]],2,5),"d/m/yyy")</f>
        <v>26/7/2010</v>
      </c>
      <c r="E7169" s="2" t="str">
        <f>TEXT(MID(Sales_Transactions[[#This Row],[Order Date]],2,5),"d")</f>
        <v>26</v>
      </c>
      <c r="F7169" s="2" t="str">
        <f>TEXT(MID(Sales_Transactions[[#This Row],[Order Date]],2,5),"m")</f>
        <v>7</v>
      </c>
      <c r="G7169" s="2" t="str">
        <f>TEXT(MID(Sales_Transactions[[#This Row],[Order Date]],2,5),"yyy")</f>
        <v>2010</v>
      </c>
      <c r="H7169" s="2" t="str">
        <f>TEXT(MID(Sales_Transactions[[#This Row],[Order Date]],2,5),"yyy/m")</f>
        <v>2010/7</v>
      </c>
      <c r="I7169" t="s">
        <v>33</v>
      </c>
      <c r="J7169">
        <f t="shared" si="666"/>
        <v>4</v>
      </c>
      <c r="K7169" s="2">
        <v>45</v>
      </c>
      <c r="L7169" s="3">
        <v>3327.84</v>
      </c>
      <c r="M7169" s="4">
        <v>0.06</v>
      </c>
      <c r="N7169" s="5" t="s">
        <v>34</v>
      </c>
      <c r="O7169" s="3">
        <v>-3033.57</v>
      </c>
      <c r="P7169" s="3">
        <v>70.89</v>
      </c>
      <c r="Q7169" s="3">
        <v>89.3</v>
      </c>
      <c r="R7169" s="5" t="s">
        <v>2609</v>
      </c>
      <c r="S7169" s="5" t="s">
        <v>2939</v>
      </c>
      <c r="T7169" s="5" t="str">
        <f t="shared" si="667"/>
        <v>Corey Lock</v>
      </c>
      <c r="U7169" t="s">
        <v>153</v>
      </c>
      <c r="V7169" s="5" t="s">
        <v>74</v>
      </c>
      <c r="W7169" s="5" t="s">
        <v>57</v>
      </c>
      <c r="X7169" s="5" t="s">
        <v>107</v>
      </c>
      <c r="Y7169" s="5" t="s">
        <v>1900</v>
      </c>
      <c r="Z7169" s="5" t="s">
        <v>106</v>
      </c>
      <c r="AA7169" s="4">
        <v>0.69</v>
      </c>
      <c r="AB7169" s="1">
        <v>40386</v>
      </c>
      <c r="AC7169" s="1">
        <v>20495</v>
      </c>
      <c r="AD7169">
        <f t="shared" si="668"/>
        <v>1</v>
      </c>
      <c r="AE7169">
        <f t="shared" ca="1" si="669"/>
        <v>68</v>
      </c>
      <c r="AF7169" t="str">
        <f t="shared" ca="1" si="670"/>
        <v>Over 65</v>
      </c>
      <c r="AG7169" s="3">
        <f t="shared" si="671"/>
        <v>3.5588325777777778</v>
      </c>
      <c r="AH7169" t="str">
        <f>_xlfn.IFNA(VLOOKUP(Sales_Transactions[[#This Row],[Order ID]],Returned_Items[#All],2,FALSE),"Not Returned")</f>
        <v>Not Returned</v>
      </c>
    </row>
    <row r="7170" spans="1:34" x14ac:dyDescent="0.25">
      <c r="A7170">
        <v>45315</v>
      </c>
      <c r="C7170" t="s">
        <v>3546</v>
      </c>
      <c r="D7170" s="2" t="str">
        <f>TEXT(MID(Sales_Transactions[[#This Row],[Order Date]],2,5),"d/m/yyy")</f>
        <v>20/4/2012</v>
      </c>
      <c r="E7170" s="2" t="str">
        <f>TEXT(MID(Sales_Transactions[[#This Row],[Order Date]],2,5),"d")</f>
        <v>20</v>
      </c>
      <c r="F7170" s="2" t="str">
        <f>TEXT(MID(Sales_Transactions[[#This Row],[Order Date]],2,5),"m")</f>
        <v>4</v>
      </c>
      <c r="G7170" s="2" t="str">
        <f>TEXT(MID(Sales_Transactions[[#This Row],[Order Date]],2,5),"yyy")</f>
        <v>2012</v>
      </c>
      <c r="H7170" s="2" t="str">
        <f>TEXT(MID(Sales_Transactions[[#This Row],[Order Date]],2,5),"yyy/m")</f>
        <v>2012/4</v>
      </c>
      <c r="I7170" t="s">
        <v>78</v>
      </c>
      <c r="J7170">
        <f t="shared" ref="J7170:J7233" si="672">IF(I7170="Making Critical",5,IF(I7170="High",4,IF(I7170="Medium",3,IF(I7170="Low",2,1))))</f>
        <v>3</v>
      </c>
      <c r="K7170" s="2">
        <v>32</v>
      </c>
      <c r="L7170" s="3">
        <v>1141.9000000000001</v>
      </c>
      <c r="M7170" s="4">
        <v>0.02</v>
      </c>
      <c r="N7170" s="5" t="s">
        <v>23</v>
      </c>
      <c r="O7170" s="3">
        <v>175.32</v>
      </c>
      <c r="P7170" s="3">
        <v>34.76</v>
      </c>
      <c r="Q7170" s="3">
        <v>8.2200000000000006</v>
      </c>
      <c r="R7170" s="5" t="s">
        <v>1493</v>
      </c>
      <c r="S7170" s="5" t="s">
        <v>1494</v>
      </c>
      <c r="T7170" s="5" t="str">
        <f t="shared" ref="T7170:T7233" si="673">R7170 &amp; " " &amp; S7170</f>
        <v>Peter Buhler</v>
      </c>
      <c r="U7170" t="s">
        <v>153</v>
      </c>
      <c r="V7170" s="5" t="s">
        <v>37</v>
      </c>
      <c r="W7170" s="5" t="s">
        <v>28</v>
      </c>
      <c r="X7170" s="5" t="s">
        <v>29</v>
      </c>
      <c r="Y7170" s="5" t="s">
        <v>386</v>
      </c>
      <c r="Z7170" s="5" t="s">
        <v>43</v>
      </c>
      <c r="AA7170" s="4">
        <v>0.56999999999999995</v>
      </c>
      <c r="AB7170" s="1">
        <v>41020</v>
      </c>
      <c r="AC7170" s="1">
        <v>20686</v>
      </c>
      <c r="AD7170">
        <f t="shared" ref="AD7170:AD7233" si="674">_xlfn.DAYS(AB7170,D7170)</f>
        <v>1</v>
      </c>
      <c r="AE7170">
        <f t="shared" ref="AE7170:AE7233" ca="1" si="675">DATEDIF(AC7170,TODAY(),"Y")</f>
        <v>67</v>
      </c>
      <c r="AF7170" t="str">
        <f t="shared" ref="AF7170:AF7233" ca="1" si="676">IF(AE7170&lt;18,"Under 18",IF(AE7170&lt;65,"18-64","Over 65"))</f>
        <v>Over 65</v>
      </c>
      <c r="AG7170" s="3">
        <f t="shared" ref="AG7170:AG7233" si="677" xml:space="preserve"> (P7170 - (M7170 / 100) * P7170 + Q7170) / K7170</f>
        <v>1.34290775</v>
      </c>
      <c r="AH7170" t="str">
        <f>_xlfn.IFNA(VLOOKUP(Sales_Transactions[[#This Row],[Order ID]],Returned_Items[#All],2,FALSE),"Not Returned")</f>
        <v>Not Returned</v>
      </c>
    </row>
    <row r="7171" spans="1:34" x14ac:dyDescent="0.25">
      <c r="A7171">
        <v>45380</v>
      </c>
      <c r="C7171" t="s">
        <v>3547</v>
      </c>
      <c r="D7171" s="2" t="str">
        <f>TEXT(MID(Sales_Transactions[[#This Row],[Order Date]],2,5),"d/m/yyy")</f>
        <v>30/4/2009</v>
      </c>
      <c r="E7171" s="2" t="str">
        <f>TEXT(MID(Sales_Transactions[[#This Row],[Order Date]],2,5),"d")</f>
        <v>30</v>
      </c>
      <c r="F7171" s="2" t="str">
        <f>TEXT(MID(Sales_Transactions[[#This Row],[Order Date]],2,5),"m")</f>
        <v>4</v>
      </c>
      <c r="G7171" s="2" t="str">
        <f>TEXT(MID(Sales_Transactions[[#This Row],[Order Date]],2,5),"yyy")</f>
        <v>2009</v>
      </c>
      <c r="H7171" s="2" t="str">
        <f>TEXT(MID(Sales_Transactions[[#This Row],[Order Date]],2,5),"yyy/m")</f>
        <v>2009/4</v>
      </c>
      <c r="I7171" t="s">
        <v>101</v>
      </c>
      <c r="J7171">
        <f t="shared" si="672"/>
        <v>1</v>
      </c>
      <c r="K7171" s="2">
        <v>34</v>
      </c>
      <c r="L7171" s="3">
        <v>1912.9845</v>
      </c>
      <c r="M7171" s="4">
        <v>0.06</v>
      </c>
      <c r="N7171" s="5" t="s">
        <v>67</v>
      </c>
      <c r="O7171" s="3">
        <v>288.08999999999997</v>
      </c>
      <c r="P7171" s="3">
        <v>65.989999999999995</v>
      </c>
      <c r="Q7171" s="3">
        <v>8.8000000000000007</v>
      </c>
      <c r="R7171" s="5" t="s">
        <v>517</v>
      </c>
      <c r="S7171" s="5" t="s">
        <v>3507</v>
      </c>
      <c r="T7171" s="5" t="str">
        <f t="shared" si="673"/>
        <v>Charles Crestani</v>
      </c>
      <c r="U7171" t="s">
        <v>153</v>
      </c>
      <c r="V7171" s="5" t="s">
        <v>37</v>
      </c>
      <c r="W7171" s="5" t="s">
        <v>48</v>
      </c>
      <c r="X7171" s="5" t="s">
        <v>49</v>
      </c>
      <c r="Y7171" s="5" t="s">
        <v>2007</v>
      </c>
      <c r="Z7171" s="5" t="s">
        <v>43</v>
      </c>
      <c r="AA7171" s="4">
        <v>0.57999999999999996</v>
      </c>
      <c r="AB7171" s="1">
        <v>39934</v>
      </c>
      <c r="AC7171" s="1">
        <v>20192</v>
      </c>
      <c r="AD7171">
        <f t="shared" si="674"/>
        <v>1</v>
      </c>
      <c r="AE7171">
        <f t="shared" ca="1" si="675"/>
        <v>69</v>
      </c>
      <c r="AF7171" t="str">
        <f t="shared" ca="1" si="676"/>
        <v>Over 65</v>
      </c>
      <c r="AG7171" s="3">
        <f t="shared" si="677"/>
        <v>2.1985413529411764</v>
      </c>
      <c r="AH7171" t="str">
        <f>_xlfn.IFNA(VLOOKUP(Sales_Transactions[[#This Row],[Order ID]],Returned_Items[#All],2,FALSE),"Not Returned")</f>
        <v>Not Returned</v>
      </c>
    </row>
    <row r="7172" spans="1:34" x14ac:dyDescent="0.25">
      <c r="A7172">
        <v>45380</v>
      </c>
      <c r="C7172" t="s">
        <v>3547</v>
      </c>
      <c r="D7172" s="2" t="str">
        <f>TEXT(MID(Sales_Transactions[[#This Row],[Order Date]],2,5),"d/m/yyy")</f>
        <v>30/4/2009</v>
      </c>
      <c r="E7172" s="2" t="str">
        <f>TEXT(MID(Sales_Transactions[[#This Row],[Order Date]],2,5),"d")</f>
        <v>30</v>
      </c>
      <c r="F7172" s="2" t="str">
        <f>TEXT(MID(Sales_Transactions[[#This Row],[Order Date]],2,5),"m")</f>
        <v>4</v>
      </c>
      <c r="G7172" s="2" t="str">
        <f>TEXT(MID(Sales_Transactions[[#This Row],[Order Date]],2,5),"yyy")</f>
        <v>2009</v>
      </c>
      <c r="H7172" s="2" t="str">
        <f>TEXT(MID(Sales_Transactions[[#This Row],[Order Date]],2,5),"yyy/m")</f>
        <v>2009/4</v>
      </c>
      <c r="I7172" t="s">
        <v>101</v>
      </c>
      <c r="J7172">
        <f t="shared" si="672"/>
        <v>1</v>
      </c>
      <c r="K7172" s="2">
        <v>24</v>
      </c>
      <c r="L7172" s="3">
        <v>4170.8649999999998</v>
      </c>
      <c r="M7172" s="4">
        <v>0</v>
      </c>
      <c r="N7172" s="5" t="s">
        <v>67</v>
      </c>
      <c r="O7172" s="3">
        <v>1030.51</v>
      </c>
      <c r="P7172" s="3">
        <v>195.99</v>
      </c>
      <c r="Q7172" s="3">
        <v>4.2</v>
      </c>
      <c r="R7172" s="5" t="s">
        <v>517</v>
      </c>
      <c r="S7172" s="5" t="s">
        <v>3507</v>
      </c>
      <c r="T7172" s="5" t="str">
        <f t="shared" si="673"/>
        <v>Charles Crestani</v>
      </c>
      <c r="U7172" t="s">
        <v>153</v>
      </c>
      <c r="V7172" s="5" t="s">
        <v>37</v>
      </c>
      <c r="W7172" s="5" t="s">
        <v>48</v>
      </c>
      <c r="X7172" s="5" t="s">
        <v>49</v>
      </c>
      <c r="Y7172" s="5" t="s">
        <v>2208</v>
      </c>
      <c r="Z7172" s="5" t="s">
        <v>43</v>
      </c>
      <c r="AA7172" s="4">
        <v>0.56999999999999995</v>
      </c>
      <c r="AB7172" s="1">
        <v>39935</v>
      </c>
      <c r="AC7172" s="1">
        <v>20306</v>
      </c>
      <c r="AD7172">
        <f t="shared" si="674"/>
        <v>2</v>
      </c>
      <c r="AE7172">
        <f t="shared" ca="1" si="675"/>
        <v>69</v>
      </c>
      <c r="AF7172" t="str">
        <f t="shared" ca="1" si="676"/>
        <v>Over 65</v>
      </c>
      <c r="AG7172" s="3">
        <f t="shared" si="677"/>
        <v>8.3412500000000005</v>
      </c>
      <c r="AH7172" t="str">
        <f>_xlfn.IFNA(VLOOKUP(Sales_Transactions[[#This Row],[Order ID]],Returned_Items[#All],2,FALSE),"Not Returned")</f>
        <v>Not Returned</v>
      </c>
    </row>
    <row r="7173" spans="1:34" x14ac:dyDescent="0.25">
      <c r="A7173">
        <v>45409</v>
      </c>
      <c r="C7173" t="s">
        <v>307</v>
      </c>
      <c r="D7173" s="2" t="str">
        <f>TEXT(MID(Sales_Transactions[[#This Row],[Order Date]],2,5),"d/m/yyy")</f>
        <v>12/4/2010</v>
      </c>
      <c r="E7173" s="2" t="str">
        <f>TEXT(MID(Sales_Transactions[[#This Row],[Order Date]],2,5),"d")</f>
        <v>12</v>
      </c>
      <c r="F7173" s="2" t="str">
        <f>TEXT(MID(Sales_Transactions[[#This Row],[Order Date]],2,5),"m")</f>
        <v>4</v>
      </c>
      <c r="G7173" s="2" t="str">
        <f>TEXT(MID(Sales_Transactions[[#This Row],[Order Date]],2,5),"yyy")</f>
        <v>2010</v>
      </c>
      <c r="H7173" s="2" t="str">
        <f>TEXT(MID(Sales_Transactions[[#This Row],[Order Date]],2,5),"yyy/m")</f>
        <v>2010/4</v>
      </c>
      <c r="I7173" t="s">
        <v>101</v>
      </c>
      <c r="J7173">
        <f t="shared" si="672"/>
        <v>1</v>
      </c>
      <c r="K7173" s="2">
        <v>11</v>
      </c>
      <c r="L7173" s="3">
        <v>3427.31</v>
      </c>
      <c r="M7173" s="4">
        <v>0.1</v>
      </c>
      <c r="N7173" s="5" t="s">
        <v>34</v>
      </c>
      <c r="O7173" s="3">
        <v>124.36</v>
      </c>
      <c r="P7173" s="3">
        <v>320.98</v>
      </c>
      <c r="Q7173" s="3">
        <v>58.95</v>
      </c>
      <c r="R7173" s="5" t="s">
        <v>2652</v>
      </c>
      <c r="S7173" s="5" t="s">
        <v>2653</v>
      </c>
      <c r="T7173" s="5" t="str">
        <f t="shared" si="673"/>
        <v>Damala Kotsonis</v>
      </c>
      <c r="U7173" t="s">
        <v>153</v>
      </c>
      <c r="V7173" s="5" t="s">
        <v>47</v>
      </c>
      <c r="W7173" s="5" t="s">
        <v>57</v>
      </c>
      <c r="X7173" s="5" t="s">
        <v>154</v>
      </c>
      <c r="Y7173" s="5" t="s">
        <v>271</v>
      </c>
      <c r="Z7173" s="5" t="s">
        <v>40</v>
      </c>
      <c r="AA7173" s="4">
        <v>0.56999999999999995</v>
      </c>
      <c r="AB7173" s="1">
        <v>40283</v>
      </c>
      <c r="AC7173" s="1">
        <v>20182</v>
      </c>
      <c r="AD7173">
        <f t="shared" si="674"/>
        <v>3</v>
      </c>
      <c r="AE7173">
        <f t="shared" ca="1" si="675"/>
        <v>69</v>
      </c>
      <c r="AF7173" t="str">
        <f t="shared" ca="1" si="676"/>
        <v>Over 65</v>
      </c>
      <c r="AG7173" s="3">
        <f t="shared" si="677"/>
        <v>34.509910909090905</v>
      </c>
      <c r="AH7173" t="str">
        <f>_xlfn.IFNA(VLOOKUP(Sales_Transactions[[#This Row],[Order ID]],Returned_Items[#All],2,FALSE),"Not Returned")</f>
        <v>Not Returned</v>
      </c>
    </row>
    <row r="7174" spans="1:34" x14ac:dyDescent="0.25">
      <c r="A7174">
        <v>45409</v>
      </c>
      <c r="C7174" t="s">
        <v>307</v>
      </c>
      <c r="D7174" s="2" t="str">
        <f>TEXT(MID(Sales_Transactions[[#This Row],[Order Date]],2,5),"d/m/yyy")</f>
        <v>12/4/2010</v>
      </c>
      <c r="E7174" s="2" t="str">
        <f>TEXT(MID(Sales_Transactions[[#This Row],[Order Date]],2,5),"d")</f>
        <v>12</v>
      </c>
      <c r="F7174" s="2" t="str">
        <f>TEXT(MID(Sales_Transactions[[#This Row],[Order Date]],2,5),"m")</f>
        <v>4</v>
      </c>
      <c r="G7174" s="2" t="str">
        <f>TEXT(MID(Sales_Transactions[[#This Row],[Order Date]],2,5),"yyy")</f>
        <v>2010</v>
      </c>
      <c r="H7174" s="2" t="str">
        <f>TEXT(MID(Sales_Transactions[[#This Row],[Order Date]],2,5),"yyy/m")</f>
        <v>2010/4</v>
      </c>
      <c r="I7174" t="s">
        <v>101</v>
      </c>
      <c r="J7174">
        <f t="shared" si="672"/>
        <v>1</v>
      </c>
      <c r="K7174" s="2">
        <v>10</v>
      </c>
      <c r="L7174" s="3">
        <v>36.26</v>
      </c>
      <c r="M7174" s="4">
        <v>0.08</v>
      </c>
      <c r="N7174" s="5" t="s">
        <v>23</v>
      </c>
      <c r="O7174" s="3">
        <v>-28.37</v>
      </c>
      <c r="P7174" s="3">
        <v>3.28</v>
      </c>
      <c r="Q7174" s="3">
        <v>3.97</v>
      </c>
      <c r="R7174" s="5" t="s">
        <v>2652</v>
      </c>
      <c r="S7174" s="5" t="s">
        <v>2653</v>
      </c>
      <c r="T7174" s="5" t="str">
        <f t="shared" si="673"/>
        <v>Damala Kotsonis</v>
      </c>
      <c r="U7174" t="s">
        <v>153</v>
      </c>
      <c r="V7174" s="5" t="s">
        <v>47</v>
      </c>
      <c r="W7174" s="5" t="s">
        <v>28</v>
      </c>
      <c r="X7174" s="5" t="s">
        <v>124</v>
      </c>
      <c r="Y7174" s="5" t="s">
        <v>962</v>
      </c>
      <c r="Z7174" s="5" t="s">
        <v>84</v>
      </c>
      <c r="AA7174" s="4">
        <v>0.56000000000000005</v>
      </c>
      <c r="AB7174" s="1">
        <v>40281</v>
      </c>
      <c r="AC7174" s="1">
        <v>20262</v>
      </c>
      <c r="AD7174">
        <f t="shared" si="674"/>
        <v>1</v>
      </c>
      <c r="AE7174">
        <f t="shared" ca="1" si="675"/>
        <v>69</v>
      </c>
      <c r="AF7174" t="str">
        <f t="shared" ca="1" si="676"/>
        <v>Over 65</v>
      </c>
      <c r="AG7174" s="3">
        <f t="shared" si="677"/>
        <v>0.72473759999999998</v>
      </c>
      <c r="AH7174" t="str">
        <f>_xlfn.IFNA(VLOOKUP(Sales_Transactions[[#This Row],[Order ID]],Returned_Items[#All],2,FALSE),"Not Returned")</f>
        <v>Not Returned</v>
      </c>
    </row>
    <row r="7175" spans="1:34" x14ac:dyDescent="0.25">
      <c r="A7175">
        <v>45409</v>
      </c>
      <c r="C7175" t="s">
        <v>307</v>
      </c>
      <c r="D7175" s="2" t="str">
        <f>TEXT(MID(Sales_Transactions[[#This Row],[Order Date]],2,5),"d/m/yyy")</f>
        <v>12/4/2010</v>
      </c>
      <c r="E7175" s="2" t="str">
        <f>TEXT(MID(Sales_Transactions[[#This Row],[Order Date]],2,5),"d")</f>
        <v>12</v>
      </c>
      <c r="F7175" s="2" t="str">
        <f>TEXT(MID(Sales_Transactions[[#This Row],[Order Date]],2,5),"m")</f>
        <v>4</v>
      </c>
      <c r="G7175" s="2" t="str">
        <f>TEXT(MID(Sales_Transactions[[#This Row],[Order Date]],2,5),"yyy")</f>
        <v>2010</v>
      </c>
      <c r="H7175" s="2" t="str">
        <f>TEXT(MID(Sales_Transactions[[#This Row],[Order Date]],2,5),"yyy/m")</f>
        <v>2010/4</v>
      </c>
      <c r="I7175" t="s">
        <v>101</v>
      </c>
      <c r="J7175">
        <f t="shared" si="672"/>
        <v>1</v>
      </c>
      <c r="K7175" s="2">
        <v>50</v>
      </c>
      <c r="L7175" s="3">
        <v>893.13750000000005</v>
      </c>
      <c r="M7175" s="4">
        <v>0</v>
      </c>
      <c r="N7175" s="5" t="s">
        <v>23</v>
      </c>
      <c r="O7175" s="3">
        <v>11</v>
      </c>
      <c r="P7175" s="3">
        <v>20.99</v>
      </c>
      <c r="Q7175" s="3">
        <v>1.25</v>
      </c>
      <c r="R7175" s="5" t="s">
        <v>2652</v>
      </c>
      <c r="S7175" s="5" t="s">
        <v>2653</v>
      </c>
      <c r="T7175" s="5" t="str">
        <f t="shared" si="673"/>
        <v>Damala Kotsonis</v>
      </c>
      <c r="U7175" t="s">
        <v>153</v>
      </c>
      <c r="V7175" s="5" t="s">
        <v>47</v>
      </c>
      <c r="W7175" s="5" t="s">
        <v>48</v>
      </c>
      <c r="X7175" s="5" t="s">
        <v>49</v>
      </c>
      <c r="Y7175" s="5" t="s">
        <v>451</v>
      </c>
      <c r="Z7175" s="5" t="s">
        <v>60</v>
      </c>
      <c r="AA7175" s="4">
        <v>0.83</v>
      </c>
      <c r="AB7175" s="1">
        <v>40283</v>
      </c>
      <c r="AC7175" s="1">
        <v>20242</v>
      </c>
      <c r="AD7175">
        <f t="shared" si="674"/>
        <v>3</v>
      </c>
      <c r="AE7175">
        <f t="shared" ca="1" si="675"/>
        <v>69</v>
      </c>
      <c r="AF7175" t="str">
        <f t="shared" ca="1" si="676"/>
        <v>Over 65</v>
      </c>
      <c r="AG7175" s="3">
        <f t="shared" si="677"/>
        <v>0.44479999999999997</v>
      </c>
      <c r="AH7175" t="str">
        <f>_xlfn.IFNA(VLOOKUP(Sales_Transactions[[#This Row],[Order ID]],Returned_Items[#All],2,FALSE),"Not Returned")</f>
        <v>Not Returned</v>
      </c>
    </row>
    <row r="7176" spans="1:34" x14ac:dyDescent="0.25">
      <c r="A7176">
        <v>45539</v>
      </c>
      <c r="C7176" t="s">
        <v>494</v>
      </c>
      <c r="D7176" s="2" t="str">
        <f>TEXT(MID(Sales_Transactions[[#This Row],[Order Date]],2,5),"d/m/yyy")</f>
        <v>2/8/2009</v>
      </c>
      <c r="E7176" s="2" t="str">
        <f>TEXT(MID(Sales_Transactions[[#This Row],[Order Date]],2,5),"d")</f>
        <v>2</v>
      </c>
      <c r="F7176" s="2" t="str">
        <f>TEXT(MID(Sales_Transactions[[#This Row],[Order Date]],2,5),"m")</f>
        <v>8</v>
      </c>
      <c r="G7176" s="2" t="str">
        <f>TEXT(MID(Sales_Transactions[[#This Row],[Order Date]],2,5),"yyy")</f>
        <v>2009</v>
      </c>
      <c r="H7176" s="2" t="str">
        <f>TEXT(MID(Sales_Transactions[[#This Row],[Order Date]],2,5),"yyy/m")</f>
        <v>2009/8</v>
      </c>
      <c r="I7176" t="s">
        <v>52</v>
      </c>
      <c r="J7176">
        <f t="shared" si="672"/>
        <v>1</v>
      </c>
      <c r="K7176" s="2">
        <v>15</v>
      </c>
      <c r="L7176" s="3">
        <v>269.2</v>
      </c>
      <c r="M7176" s="4">
        <v>0.02</v>
      </c>
      <c r="N7176" s="5" t="s">
        <v>67</v>
      </c>
      <c r="O7176" s="3">
        <v>69.61</v>
      </c>
      <c r="P7176" s="3">
        <v>16.48</v>
      </c>
      <c r="Q7176" s="3">
        <v>1.99</v>
      </c>
      <c r="R7176" s="5" t="s">
        <v>136</v>
      </c>
      <c r="S7176" s="5" t="s">
        <v>1952</v>
      </c>
      <c r="T7176" s="5" t="str">
        <f t="shared" si="673"/>
        <v>Grant Thornton</v>
      </c>
      <c r="U7176" t="s">
        <v>153</v>
      </c>
      <c r="V7176" s="5" t="s">
        <v>47</v>
      </c>
      <c r="W7176" s="5" t="s">
        <v>48</v>
      </c>
      <c r="X7176" s="5" t="s">
        <v>87</v>
      </c>
      <c r="Y7176" s="5" t="s">
        <v>1479</v>
      </c>
      <c r="Z7176" s="5" t="s">
        <v>60</v>
      </c>
      <c r="AA7176" s="4">
        <v>0.42</v>
      </c>
      <c r="AB7176" s="1">
        <v>40029</v>
      </c>
      <c r="AC7176" s="1">
        <v>19727</v>
      </c>
      <c r="AD7176">
        <f t="shared" si="674"/>
        <v>2</v>
      </c>
      <c r="AE7176">
        <f t="shared" ca="1" si="675"/>
        <v>70</v>
      </c>
      <c r="AF7176" t="str">
        <f t="shared" ca="1" si="676"/>
        <v>Over 65</v>
      </c>
      <c r="AG7176" s="3">
        <f t="shared" si="677"/>
        <v>1.2311136</v>
      </c>
      <c r="AH7176" t="str">
        <f>_xlfn.IFNA(VLOOKUP(Sales_Transactions[[#This Row],[Order ID]],Returned_Items[#All],2,FALSE),"Not Returned")</f>
        <v>Not Returned</v>
      </c>
    </row>
    <row r="7177" spans="1:34" x14ac:dyDescent="0.25">
      <c r="A7177">
        <v>45539</v>
      </c>
      <c r="C7177" t="s">
        <v>494</v>
      </c>
      <c r="D7177" s="2" t="str">
        <f>TEXT(MID(Sales_Transactions[[#This Row],[Order Date]],2,5),"d/m/yyy")</f>
        <v>2/8/2009</v>
      </c>
      <c r="E7177" s="2" t="str">
        <f>TEXT(MID(Sales_Transactions[[#This Row],[Order Date]],2,5),"d")</f>
        <v>2</v>
      </c>
      <c r="F7177" s="2" t="str">
        <f>TEXT(MID(Sales_Transactions[[#This Row],[Order Date]],2,5),"m")</f>
        <v>8</v>
      </c>
      <c r="G7177" s="2" t="str">
        <f>TEXT(MID(Sales_Transactions[[#This Row],[Order Date]],2,5),"yyy")</f>
        <v>2009</v>
      </c>
      <c r="H7177" s="2" t="str">
        <f>TEXT(MID(Sales_Transactions[[#This Row],[Order Date]],2,5),"yyy/m")</f>
        <v>2009/8</v>
      </c>
      <c r="I7177" t="s">
        <v>52</v>
      </c>
      <c r="J7177">
        <f t="shared" si="672"/>
        <v>1</v>
      </c>
      <c r="K7177" s="2">
        <v>27</v>
      </c>
      <c r="L7177" s="3">
        <v>87.33</v>
      </c>
      <c r="M7177" s="4">
        <v>0.08</v>
      </c>
      <c r="N7177" s="5" t="s">
        <v>23</v>
      </c>
      <c r="O7177" s="3">
        <v>13.82</v>
      </c>
      <c r="P7177" s="3">
        <v>3.38</v>
      </c>
      <c r="Q7177" s="3">
        <v>0.85</v>
      </c>
      <c r="R7177" s="5" t="s">
        <v>136</v>
      </c>
      <c r="S7177" s="5" t="s">
        <v>1952</v>
      </c>
      <c r="T7177" s="5" t="str">
        <f t="shared" si="673"/>
        <v>Grant Thornton</v>
      </c>
      <c r="U7177" t="s">
        <v>153</v>
      </c>
      <c r="V7177" s="5" t="s">
        <v>47</v>
      </c>
      <c r="W7177" s="5" t="s">
        <v>28</v>
      </c>
      <c r="X7177" s="5" t="s">
        <v>124</v>
      </c>
      <c r="Y7177" s="5" t="s">
        <v>952</v>
      </c>
      <c r="Z7177" s="5" t="s">
        <v>84</v>
      </c>
      <c r="AA7177" s="4">
        <v>0.48</v>
      </c>
      <c r="AB7177" s="1">
        <v>40029</v>
      </c>
      <c r="AC7177" s="1">
        <v>19860</v>
      </c>
      <c r="AD7177">
        <f t="shared" si="674"/>
        <v>2</v>
      </c>
      <c r="AE7177">
        <f t="shared" ca="1" si="675"/>
        <v>70</v>
      </c>
      <c r="AF7177" t="str">
        <f t="shared" ca="1" si="676"/>
        <v>Over 65</v>
      </c>
      <c r="AG7177" s="3">
        <f t="shared" si="677"/>
        <v>0.15656651851851852</v>
      </c>
      <c r="AH7177" t="str">
        <f>_xlfn.IFNA(VLOOKUP(Sales_Transactions[[#This Row],[Order ID]],Returned_Items[#All],2,FALSE),"Not Returned")</f>
        <v>Not Returned</v>
      </c>
    </row>
    <row r="7178" spans="1:34" x14ac:dyDescent="0.25">
      <c r="A7178">
        <v>45605</v>
      </c>
      <c r="C7178" t="s">
        <v>1696</v>
      </c>
      <c r="D7178" s="2" t="str">
        <f>TEXT(MID(Sales_Transactions[[#This Row],[Order Date]],2,5),"d/m/yyy")</f>
        <v>10/4/2010</v>
      </c>
      <c r="E7178" s="2" t="str">
        <f>TEXT(MID(Sales_Transactions[[#This Row],[Order Date]],2,5),"d")</f>
        <v>10</v>
      </c>
      <c r="F7178" s="2" t="str">
        <f>TEXT(MID(Sales_Transactions[[#This Row],[Order Date]],2,5),"m")</f>
        <v>4</v>
      </c>
      <c r="G7178" s="2" t="str">
        <f>TEXT(MID(Sales_Transactions[[#This Row],[Order Date]],2,5),"yyy")</f>
        <v>2010</v>
      </c>
      <c r="H7178" s="2" t="str">
        <f>TEXT(MID(Sales_Transactions[[#This Row],[Order Date]],2,5),"yyy/m")</f>
        <v>2010/4</v>
      </c>
      <c r="I7178" t="s">
        <v>78</v>
      </c>
      <c r="J7178">
        <f t="shared" si="672"/>
        <v>3</v>
      </c>
      <c r="K7178" s="2">
        <v>7</v>
      </c>
      <c r="L7178" s="3">
        <v>1494.27</v>
      </c>
      <c r="M7178" s="4">
        <v>0.05</v>
      </c>
      <c r="N7178" s="5" t="s">
        <v>34</v>
      </c>
      <c r="O7178" s="3">
        <v>-248.78</v>
      </c>
      <c r="P7178" s="3">
        <v>212.6</v>
      </c>
      <c r="Q7178" s="3">
        <v>52.2</v>
      </c>
      <c r="R7178" s="5" t="s">
        <v>2636</v>
      </c>
      <c r="S7178" s="5" t="s">
        <v>249</v>
      </c>
      <c r="T7178" s="5" t="str">
        <f t="shared" si="673"/>
        <v>Nora Paige</v>
      </c>
      <c r="U7178" t="s">
        <v>153</v>
      </c>
      <c r="V7178" s="5" t="s">
        <v>27</v>
      </c>
      <c r="W7178" s="5" t="s">
        <v>57</v>
      </c>
      <c r="X7178" s="5" t="s">
        <v>107</v>
      </c>
      <c r="Y7178" s="5" t="s">
        <v>1731</v>
      </c>
      <c r="Z7178" s="5" t="s">
        <v>106</v>
      </c>
      <c r="AA7178" s="4">
        <v>0.64</v>
      </c>
      <c r="AB7178" s="1">
        <v>40280</v>
      </c>
      <c r="AC7178" s="1">
        <v>19901</v>
      </c>
      <c r="AD7178">
        <f t="shared" si="674"/>
        <v>2</v>
      </c>
      <c r="AE7178">
        <f t="shared" ca="1" si="675"/>
        <v>70</v>
      </c>
      <c r="AF7178" t="str">
        <f t="shared" ca="1" si="676"/>
        <v>Over 65</v>
      </c>
      <c r="AG7178" s="3">
        <f t="shared" si="677"/>
        <v>37.813385714285708</v>
      </c>
      <c r="AH7178" t="str">
        <f>_xlfn.IFNA(VLOOKUP(Sales_Transactions[[#This Row],[Order ID]],Returned_Items[#All],2,FALSE),"Not Returned")</f>
        <v>Returned</v>
      </c>
    </row>
    <row r="7179" spans="1:34" x14ac:dyDescent="0.25">
      <c r="A7179">
        <v>45664</v>
      </c>
      <c r="C7179" t="s">
        <v>3548</v>
      </c>
      <c r="D7179" s="2" t="str">
        <f>TEXT(MID(Sales_Transactions[[#This Row],[Order Date]],2,5),"d/m/yyy")</f>
        <v>9/6/2012</v>
      </c>
      <c r="E7179" s="2" t="str">
        <f>TEXT(MID(Sales_Transactions[[#This Row],[Order Date]],2,5),"d")</f>
        <v>9</v>
      </c>
      <c r="F7179" s="2" t="str">
        <f>TEXT(MID(Sales_Transactions[[#This Row],[Order Date]],2,5),"m")</f>
        <v>6</v>
      </c>
      <c r="G7179" s="2" t="str">
        <f>TEXT(MID(Sales_Transactions[[#This Row],[Order Date]],2,5),"yyy")</f>
        <v>2012</v>
      </c>
      <c r="H7179" s="2" t="str">
        <f>TEXT(MID(Sales_Transactions[[#This Row],[Order Date]],2,5),"yyy/m")</f>
        <v>2012/6</v>
      </c>
      <c r="I7179" t="s">
        <v>52</v>
      </c>
      <c r="J7179">
        <f t="shared" si="672"/>
        <v>1</v>
      </c>
      <c r="K7179" s="2">
        <v>24</v>
      </c>
      <c r="L7179" s="3">
        <v>473.03</v>
      </c>
      <c r="M7179" s="4">
        <v>0.09</v>
      </c>
      <c r="N7179" s="5" t="s">
        <v>23</v>
      </c>
      <c r="O7179" s="3">
        <v>26.27</v>
      </c>
      <c r="P7179" s="3">
        <v>19.98</v>
      </c>
      <c r="Q7179" s="3">
        <v>10.49</v>
      </c>
      <c r="R7179" s="5" t="s">
        <v>2703</v>
      </c>
      <c r="S7179" s="5" t="s">
        <v>2274</v>
      </c>
      <c r="T7179" s="5" t="str">
        <f t="shared" si="673"/>
        <v>Karen Carlisle</v>
      </c>
      <c r="U7179" t="s">
        <v>153</v>
      </c>
      <c r="V7179" s="5" t="s">
        <v>74</v>
      </c>
      <c r="W7179" s="5" t="s">
        <v>57</v>
      </c>
      <c r="X7179" s="5" t="s">
        <v>58</v>
      </c>
      <c r="Y7179" s="5" t="s">
        <v>243</v>
      </c>
      <c r="Z7179" s="5" t="s">
        <v>43</v>
      </c>
      <c r="AA7179" s="4">
        <v>0.49</v>
      </c>
      <c r="AB7179" s="1">
        <v>41070</v>
      </c>
      <c r="AC7179" s="1">
        <v>19983</v>
      </c>
      <c r="AD7179">
        <f t="shared" si="674"/>
        <v>1</v>
      </c>
      <c r="AE7179">
        <f t="shared" ca="1" si="675"/>
        <v>69</v>
      </c>
      <c r="AF7179" t="str">
        <f t="shared" ca="1" si="676"/>
        <v>Over 65</v>
      </c>
      <c r="AG7179" s="3">
        <f t="shared" si="677"/>
        <v>1.2688340833333334</v>
      </c>
      <c r="AH7179" t="str">
        <f>_xlfn.IFNA(VLOOKUP(Sales_Transactions[[#This Row],[Order ID]],Returned_Items[#All],2,FALSE),"Not Returned")</f>
        <v>Not Returned</v>
      </c>
    </row>
    <row r="7180" spans="1:34" x14ac:dyDescent="0.25">
      <c r="A7180">
        <v>45671</v>
      </c>
      <c r="C7180" t="s">
        <v>2918</v>
      </c>
      <c r="D7180" s="2" t="str">
        <f>TEXT(MID(Sales_Transactions[[#This Row],[Order Date]],2,5),"d/m/yyy")</f>
        <v>12/6/2011</v>
      </c>
      <c r="E7180" s="2" t="str">
        <f>TEXT(MID(Sales_Transactions[[#This Row],[Order Date]],2,5),"d")</f>
        <v>12</v>
      </c>
      <c r="F7180" s="2" t="str">
        <f>TEXT(MID(Sales_Transactions[[#This Row],[Order Date]],2,5),"m")</f>
        <v>6</v>
      </c>
      <c r="G7180" s="2" t="str">
        <f>TEXT(MID(Sales_Transactions[[#This Row],[Order Date]],2,5),"yyy")</f>
        <v>2011</v>
      </c>
      <c r="H7180" s="2" t="str">
        <f>TEXT(MID(Sales_Transactions[[#This Row],[Order Date]],2,5),"yyy/m")</f>
        <v>2011/6</v>
      </c>
      <c r="I7180" t="s">
        <v>22</v>
      </c>
      <c r="J7180">
        <f t="shared" si="672"/>
        <v>2</v>
      </c>
      <c r="K7180" s="2">
        <v>13</v>
      </c>
      <c r="L7180" s="3">
        <v>126.68</v>
      </c>
      <c r="M7180" s="4">
        <v>0.05</v>
      </c>
      <c r="N7180" s="5" t="s">
        <v>23</v>
      </c>
      <c r="O7180" s="3">
        <v>7</v>
      </c>
      <c r="P7180" s="3">
        <v>9.77</v>
      </c>
      <c r="Q7180" s="3">
        <v>6.02</v>
      </c>
      <c r="R7180" s="5" t="s">
        <v>517</v>
      </c>
      <c r="S7180" s="5" t="s">
        <v>3507</v>
      </c>
      <c r="T7180" s="5" t="str">
        <f t="shared" si="673"/>
        <v>Charles Crestani</v>
      </c>
      <c r="U7180" t="s">
        <v>153</v>
      </c>
      <c r="V7180" s="5" t="s">
        <v>37</v>
      </c>
      <c r="W7180" s="5" t="s">
        <v>57</v>
      </c>
      <c r="X7180" s="5" t="s">
        <v>58</v>
      </c>
      <c r="Y7180" s="5" t="s">
        <v>738</v>
      </c>
      <c r="Z7180" s="5" t="s">
        <v>56</v>
      </c>
      <c r="AA7180" s="4">
        <v>0.48</v>
      </c>
      <c r="AB7180" s="1">
        <v>40713</v>
      </c>
      <c r="AC7180" s="1">
        <v>19839</v>
      </c>
      <c r="AD7180">
        <f t="shared" si="674"/>
        <v>7</v>
      </c>
      <c r="AE7180">
        <f t="shared" ca="1" si="675"/>
        <v>70</v>
      </c>
      <c r="AF7180" t="str">
        <f t="shared" ca="1" si="676"/>
        <v>Over 65</v>
      </c>
      <c r="AG7180" s="3">
        <f t="shared" si="677"/>
        <v>1.2142396153846153</v>
      </c>
      <c r="AH7180" t="str">
        <f>_xlfn.IFNA(VLOOKUP(Sales_Transactions[[#This Row],[Order ID]],Returned_Items[#All],2,FALSE),"Not Returned")</f>
        <v>Not Returned</v>
      </c>
    </row>
    <row r="7181" spans="1:34" x14ac:dyDescent="0.25">
      <c r="A7181">
        <v>45728</v>
      </c>
      <c r="C7181" t="s">
        <v>2819</v>
      </c>
      <c r="D7181" s="2" t="str">
        <f>TEXT(MID(Sales_Transactions[[#This Row],[Order Date]],2,5),"d/m/yyy")</f>
        <v>21/6/2010</v>
      </c>
      <c r="E7181" s="2" t="str">
        <f>TEXT(MID(Sales_Transactions[[#This Row],[Order Date]],2,5),"d")</f>
        <v>21</v>
      </c>
      <c r="F7181" s="2" t="str">
        <f>TEXT(MID(Sales_Transactions[[#This Row],[Order Date]],2,5),"m")</f>
        <v>6</v>
      </c>
      <c r="G7181" s="2" t="str">
        <f>TEXT(MID(Sales_Transactions[[#This Row],[Order Date]],2,5),"yyy")</f>
        <v>2010</v>
      </c>
      <c r="H7181" s="2" t="str">
        <f>TEXT(MID(Sales_Transactions[[#This Row],[Order Date]],2,5),"yyy/m")</f>
        <v>2010/6</v>
      </c>
      <c r="I7181" t="s">
        <v>33</v>
      </c>
      <c r="J7181">
        <f t="shared" si="672"/>
        <v>4</v>
      </c>
      <c r="K7181" s="2">
        <v>49</v>
      </c>
      <c r="L7181" s="3">
        <v>1711.79</v>
      </c>
      <c r="M7181" s="4">
        <v>0.01</v>
      </c>
      <c r="N7181" s="5" t="s">
        <v>23</v>
      </c>
      <c r="O7181" s="3">
        <v>812.32</v>
      </c>
      <c r="P7181" s="3">
        <v>33.29</v>
      </c>
      <c r="Q7181" s="3">
        <v>1.99</v>
      </c>
      <c r="R7181" s="5" t="s">
        <v>2611</v>
      </c>
      <c r="S7181" s="5" t="s">
        <v>2612</v>
      </c>
      <c r="T7181" s="5" t="str">
        <f t="shared" si="673"/>
        <v>Keith Herrera</v>
      </c>
      <c r="U7181" t="s">
        <v>153</v>
      </c>
      <c r="V7181" s="5" t="s">
        <v>27</v>
      </c>
      <c r="W7181" s="5" t="s">
        <v>48</v>
      </c>
      <c r="X7181" s="5" t="s">
        <v>87</v>
      </c>
      <c r="Y7181" s="5" t="s">
        <v>2861</v>
      </c>
      <c r="Z7181" s="5" t="s">
        <v>60</v>
      </c>
      <c r="AA7181" s="4">
        <v>0.41</v>
      </c>
      <c r="AB7181" s="1">
        <v>40351</v>
      </c>
      <c r="AC7181" s="1">
        <v>19460</v>
      </c>
      <c r="AD7181">
        <f t="shared" si="674"/>
        <v>1</v>
      </c>
      <c r="AE7181">
        <f t="shared" ca="1" si="675"/>
        <v>71</v>
      </c>
      <c r="AF7181" t="str">
        <f t="shared" ca="1" si="676"/>
        <v>Over 65</v>
      </c>
      <c r="AG7181" s="3">
        <f t="shared" si="677"/>
        <v>0.71993206122448983</v>
      </c>
      <c r="AH7181" t="str">
        <f>_xlfn.IFNA(VLOOKUP(Sales_Transactions[[#This Row],[Order ID]],Returned_Items[#All],2,FALSE),"Not Returned")</f>
        <v>Not Returned</v>
      </c>
    </row>
    <row r="7182" spans="1:34" x14ac:dyDescent="0.25">
      <c r="A7182">
        <v>45762</v>
      </c>
      <c r="C7182" t="s">
        <v>1574</v>
      </c>
      <c r="D7182" s="2" t="str">
        <f>TEXT(MID(Sales_Transactions[[#This Row],[Order Date]],2,5),"d/m/yyy")</f>
        <v>21/7/2010</v>
      </c>
      <c r="E7182" s="2" t="str">
        <f>TEXT(MID(Sales_Transactions[[#This Row],[Order Date]],2,5),"d")</f>
        <v>21</v>
      </c>
      <c r="F7182" s="2" t="str">
        <f>TEXT(MID(Sales_Transactions[[#This Row],[Order Date]],2,5),"m")</f>
        <v>7</v>
      </c>
      <c r="G7182" s="2" t="str">
        <f>TEXT(MID(Sales_Transactions[[#This Row],[Order Date]],2,5),"yyy")</f>
        <v>2010</v>
      </c>
      <c r="H7182" s="2" t="str">
        <f>TEXT(MID(Sales_Transactions[[#This Row],[Order Date]],2,5),"yyy/m")</f>
        <v>2010/7</v>
      </c>
      <c r="I7182" t="s">
        <v>22</v>
      </c>
      <c r="J7182">
        <f t="shared" si="672"/>
        <v>2</v>
      </c>
      <c r="K7182" s="2">
        <v>21</v>
      </c>
      <c r="L7182" s="3">
        <v>793.85</v>
      </c>
      <c r="M7182" s="4">
        <v>0.01</v>
      </c>
      <c r="N7182" s="5" t="s">
        <v>23</v>
      </c>
      <c r="O7182" s="3">
        <v>308.52999999999997</v>
      </c>
      <c r="P7182" s="3">
        <v>37.94</v>
      </c>
      <c r="Q7182" s="3">
        <v>5.08</v>
      </c>
      <c r="R7182" s="5" t="s">
        <v>35</v>
      </c>
      <c r="S7182" s="5" t="s">
        <v>220</v>
      </c>
      <c r="T7182" s="5" t="str">
        <f t="shared" si="673"/>
        <v>Barry Weirich</v>
      </c>
      <c r="U7182" t="s">
        <v>153</v>
      </c>
      <c r="V7182" s="5" t="s">
        <v>47</v>
      </c>
      <c r="W7182" s="5" t="s">
        <v>28</v>
      </c>
      <c r="X7182" s="5" t="s">
        <v>75</v>
      </c>
      <c r="Y7182" s="5" t="s">
        <v>1163</v>
      </c>
      <c r="Z7182" s="5" t="s">
        <v>84</v>
      </c>
      <c r="AA7182" s="4">
        <v>0.38</v>
      </c>
      <c r="AB7182" s="1">
        <v>40385</v>
      </c>
      <c r="AC7182" s="1">
        <v>19587</v>
      </c>
      <c r="AD7182">
        <f t="shared" si="674"/>
        <v>5</v>
      </c>
      <c r="AE7182">
        <f t="shared" ca="1" si="675"/>
        <v>70</v>
      </c>
      <c r="AF7182" t="str">
        <f t="shared" ca="1" si="676"/>
        <v>Over 65</v>
      </c>
      <c r="AG7182" s="3">
        <f t="shared" si="677"/>
        <v>2.0483907619047619</v>
      </c>
      <c r="AH7182" t="str">
        <f>_xlfn.IFNA(VLOOKUP(Sales_Transactions[[#This Row],[Order ID]],Returned_Items[#All],2,FALSE),"Not Returned")</f>
        <v>Not Returned</v>
      </c>
    </row>
    <row r="7183" spans="1:34" x14ac:dyDescent="0.25">
      <c r="A7183">
        <v>46151</v>
      </c>
      <c r="C7183" t="s">
        <v>692</v>
      </c>
      <c r="D7183" s="2" t="str">
        <f>TEXT(MID(Sales_Transactions[[#This Row],[Order Date]],2,5),"d/m/yyy")</f>
        <v>8/11/2009</v>
      </c>
      <c r="E7183" s="2" t="str">
        <f>TEXT(MID(Sales_Transactions[[#This Row],[Order Date]],2,5),"d")</f>
        <v>8</v>
      </c>
      <c r="F7183" s="2" t="str">
        <f>TEXT(MID(Sales_Transactions[[#This Row],[Order Date]],2,5),"m")</f>
        <v>11</v>
      </c>
      <c r="G7183" s="2" t="str">
        <f>TEXT(MID(Sales_Transactions[[#This Row],[Order Date]],2,5),"yyy")</f>
        <v>2009</v>
      </c>
      <c r="H7183" s="2" t="str">
        <f>TEXT(MID(Sales_Transactions[[#This Row],[Order Date]],2,5),"yyy/m")</f>
        <v>2009/11</v>
      </c>
      <c r="I7183" t="s">
        <v>101</v>
      </c>
      <c r="J7183">
        <f t="shared" si="672"/>
        <v>1</v>
      </c>
      <c r="K7183" s="2">
        <v>23</v>
      </c>
      <c r="L7183" s="3">
        <v>203.91</v>
      </c>
      <c r="M7183" s="4">
        <v>0.02</v>
      </c>
      <c r="N7183" s="5" t="s">
        <v>23</v>
      </c>
      <c r="O7183" s="3">
        <v>-35.44</v>
      </c>
      <c r="P7183" s="3">
        <v>8.6</v>
      </c>
      <c r="Q7183" s="3">
        <v>6.19</v>
      </c>
      <c r="R7183" s="5" t="s">
        <v>1576</v>
      </c>
      <c r="S7183" s="5" t="s">
        <v>2014</v>
      </c>
      <c r="T7183" s="5" t="str">
        <f t="shared" si="673"/>
        <v>Tony Molinari</v>
      </c>
      <c r="U7183" t="s">
        <v>153</v>
      </c>
      <c r="V7183" s="5" t="s">
        <v>47</v>
      </c>
      <c r="W7183" s="5" t="s">
        <v>28</v>
      </c>
      <c r="X7183" s="5" t="s">
        <v>41</v>
      </c>
      <c r="Y7183" s="5" t="s">
        <v>1517</v>
      </c>
      <c r="Z7183" s="5" t="s">
        <v>43</v>
      </c>
      <c r="AA7183" s="4">
        <v>0.38</v>
      </c>
      <c r="AB7183" s="1">
        <v>40127</v>
      </c>
      <c r="AC7183" s="1">
        <v>19644</v>
      </c>
      <c r="AD7183">
        <f t="shared" si="674"/>
        <v>2</v>
      </c>
      <c r="AE7183">
        <f t="shared" ca="1" si="675"/>
        <v>70</v>
      </c>
      <c r="AF7183" t="str">
        <f t="shared" ca="1" si="676"/>
        <v>Over 65</v>
      </c>
      <c r="AG7183" s="3">
        <f t="shared" si="677"/>
        <v>0.64296869565217396</v>
      </c>
      <c r="AH7183" t="str">
        <f>_xlfn.IFNA(VLOOKUP(Sales_Transactions[[#This Row],[Order ID]],Returned_Items[#All],2,FALSE),"Not Returned")</f>
        <v>Not Returned</v>
      </c>
    </row>
    <row r="7184" spans="1:34" x14ac:dyDescent="0.25">
      <c r="A7184">
        <v>46407</v>
      </c>
      <c r="C7184" t="s">
        <v>3435</v>
      </c>
      <c r="D7184" s="2" t="str">
        <f>TEXT(MID(Sales_Transactions[[#This Row],[Order Date]],2,5),"d/m/yyy")</f>
        <v>26/3/2009</v>
      </c>
      <c r="E7184" s="2" t="str">
        <f>TEXT(MID(Sales_Transactions[[#This Row],[Order Date]],2,5),"d")</f>
        <v>26</v>
      </c>
      <c r="F7184" s="2" t="str">
        <f>TEXT(MID(Sales_Transactions[[#This Row],[Order Date]],2,5),"m")</f>
        <v>3</v>
      </c>
      <c r="G7184" s="2" t="str">
        <f>TEXT(MID(Sales_Transactions[[#This Row],[Order Date]],2,5),"yyy")</f>
        <v>2009</v>
      </c>
      <c r="H7184" s="2" t="str">
        <f>TEXT(MID(Sales_Transactions[[#This Row],[Order Date]],2,5),"yyy/m")</f>
        <v>2009/3</v>
      </c>
      <c r="I7184" t="s">
        <v>52</v>
      </c>
      <c r="J7184">
        <f t="shared" si="672"/>
        <v>1</v>
      </c>
      <c r="K7184" s="2">
        <v>7</v>
      </c>
      <c r="L7184" s="3">
        <v>38.369999999999997</v>
      </c>
      <c r="M7184" s="4">
        <v>0.1</v>
      </c>
      <c r="N7184" s="5" t="s">
        <v>23</v>
      </c>
      <c r="O7184" s="3">
        <v>-29</v>
      </c>
      <c r="P7184" s="3">
        <v>5.18</v>
      </c>
      <c r="Q7184" s="3">
        <v>5.74</v>
      </c>
      <c r="R7184" s="5" t="s">
        <v>454</v>
      </c>
      <c r="S7184" s="5" t="s">
        <v>2424</v>
      </c>
      <c r="T7184" s="5" t="str">
        <f t="shared" si="673"/>
        <v>Rick Huthwaite</v>
      </c>
      <c r="U7184" t="s">
        <v>153</v>
      </c>
      <c r="V7184" s="5" t="s">
        <v>47</v>
      </c>
      <c r="W7184" s="5" t="s">
        <v>28</v>
      </c>
      <c r="X7184" s="5" t="s">
        <v>41</v>
      </c>
      <c r="Y7184" s="5" t="s">
        <v>1025</v>
      </c>
      <c r="Z7184" s="5" t="s">
        <v>43</v>
      </c>
      <c r="AA7184" s="4">
        <v>0.36</v>
      </c>
      <c r="AB7184" s="1">
        <v>39900</v>
      </c>
      <c r="AC7184" s="1">
        <v>19272</v>
      </c>
      <c r="AD7184">
        <f t="shared" si="674"/>
        <v>2</v>
      </c>
      <c r="AE7184">
        <f t="shared" ca="1" si="675"/>
        <v>71</v>
      </c>
      <c r="AF7184" t="str">
        <f t="shared" ca="1" si="676"/>
        <v>Over 65</v>
      </c>
      <c r="AG7184" s="3">
        <f t="shared" si="677"/>
        <v>1.5592599999999999</v>
      </c>
      <c r="AH7184" t="str">
        <f>_xlfn.IFNA(VLOOKUP(Sales_Transactions[[#This Row],[Order ID]],Returned_Items[#All],2,FALSE),"Not Returned")</f>
        <v>Not Returned</v>
      </c>
    </row>
    <row r="7185" spans="1:34" x14ac:dyDescent="0.25">
      <c r="A7185">
        <v>46499</v>
      </c>
      <c r="C7185" t="s">
        <v>428</v>
      </c>
      <c r="D7185" s="2" t="str">
        <f>TEXT(MID(Sales_Transactions[[#This Row],[Order Date]],2,5),"d/m/yyy")</f>
        <v>7/6/2009</v>
      </c>
      <c r="E7185" s="2" t="str">
        <f>TEXT(MID(Sales_Transactions[[#This Row],[Order Date]],2,5),"d")</f>
        <v>7</v>
      </c>
      <c r="F7185" s="2" t="str">
        <f>TEXT(MID(Sales_Transactions[[#This Row],[Order Date]],2,5),"m")</f>
        <v>6</v>
      </c>
      <c r="G7185" s="2" t="str">
        <f>TEXT(MID(Sales_Transactions[[#This Row],[Order Date]],2,5),"yyy")</f>
        <v>2009</v>
      </c>
      <c r="H7185" s="2" t="str">
        <f>TEXT(MID(Sales_Transactions[[#This Row],[Order Date]],2,5),"yyy/m")</f>
        <v>2009/6</v>
      </c>
      <c r="I7185" t="s">
        <v>101</v>
      </c>
      <c r="J7185">
        <f t="shared" si="672"/>
        <v>1</v>
      </c>
      <c r="K7185" s="2">
        <v>1</v>
      </c>
      <c r="L7185" s="3">
        <v>46.94</v>
      </c>
      <c r="M7185" s="4">
        <v>0.06</v>
      </c>
      <c r="N7185" s="5" t="s">
        <v>23</v>
      </c>
      <c r="O7185" s="3">
        <v>-26.54</v>
      </c>
      <c r="P7185" s="3">
        <v>44.01</v>
      </c>
      <c r="Q7185" s="3">
        <v>3.5</v>
      </c>
      <c r="R7185" s="5" t="s">
        <v>2312</v>
      </c>
      <c r="S7185" s="5" t="s">
        <v>2643</v>
      </c>
      <c r="T7185" s="5" t="str">
        <f t="shared" si="673"/>
        <v>George Zrebassa</v>
      </c>
      <c r="U7185" t="s">
        <v>153</v>
      </c>
      <c r="V7185" s="5" t="s">
        <v>74</v>
      </c>
      <c r="W7185" s="5" t="s">
        <v>28</v>
      </c>
      <c r="X7185" s="5" t="s">
        <v>38</v>
      </c>
      <c r="Y7185" s="5" t="s">
        <v>2932</v>
      </c>
      <c r="Z7185" s="5" t="s">
        <v>43</v>
      </c>
      <c r="AA7185" s="4">
        <v>0.59</v>
      </c>
      <c r="AB7185" s="1">
        <v>39972</v>
      </c>
      <c r="AC7185" s="1">
        <v>19347</v>
      </c>
      <c r="AD7185">
        <f t="shared" si="674"/>
        <v>1</v>
      </c>
      <c r="AE7185">
        <f t="shared" ca="1" si="675"/>
        <v>71</v>
      </c>
      <c r="AF7185" t="str">
        <f t="shared" ca="1" si="676"/>
        <v>Over 65</v>
      </c>
      <c r="AG7185" s="3">
        <f t="shared" si="677"/>
        <v>47.483593999999997</v>
      </c>
      <c r="AH7185" t="str">
        <f>_xlfn.IFNA(VLOOKUP(Sales_Transactions[[#This Row],[Order ID]],Returned_Items[#All],2,FALSE),"Not Returned")</f>
        <v>Not Returned</v>
      </c>
    </row>
    <row r="7186" spans="1:34" x14ac:dyDescent="0.25">
      <c r="A7186">
        <v>46499</v>
      </c>
      <c r="C7186" t="s">
        <v>428</v>
      </c>
      <c r="D7186" s="2" t="str">
        <f>TEXT(MID(Sales_Transactions[[#This Row],[Order Date]],2,5),"d/m/yyy")</f>
        <v>7/6/2009</v>
      </c>
      <c r="E7186" s="2" t="str">
        <f>TEXT(MID(Sales_Transactions[[#This Row],[Order Date]],2,5),"d")</f>
        <v>7</v>
      </c>
      <c r="F7186" s="2" t="str">
        <f>TEXT(MID(Sales_Transactions[[#This Row],[Order Date]],2,5),"m")</f>
        <v>6</v>
      </c>
      <c r="G7186" s="2" t="str">
        <f>TEXT(MID(Sales_Transactions[[#This Row],[Order Date]],2,5),"yyy")</f>
        <v>2009</v>
      </c>
      <c r="H7186" s="2" t="str">
        <f>TEXT(MID(Sales_Transactions[[#This Row],[Order Date]],2,5),"yyy/m")</f>
        <v>2009/6</v>
      </c>
      <c r="I7186" t="s">
        <v>101</v>
      </c>
      <c r="J7186">
        <f t="shared" si="672"/>
        <v>1</v>
      </c>
      <c r="K7186" s="2">
        <v>22</v>
      </c>
      <c r="L7186" s="3">
        <v>89.96</v>
      </c>
      <c r="M7186" s="4">
        <v>7.0000000000000007E-2</v>
      </c>
      <c r="N7186" s="5" t="s">
        <v>23</v>
      </c>
      <c r="O7186" s="3">
        <v>-115.21</v>
      </c>
      <c r="P7186" s="3">
        <v>4.0599999999999996</v>
      </c>
      <c r="Q7186" s="3">
        <v>6.89</v>
      </c>
      <c r="R7186" s="5" t="s">
        <v>2312</v>
      </c>
      <c r="S7186" s="5" t="s">
        <v>2643</v>
      </c>
      <c r="T7186" s="5" t="str">
        <f t="shared" si="673"/>
        <v>George Zrebassa</v>
      </c>
      <c r="U7186" t="s">
        <v>153</v>
      </c>
      <c r="V7186" s="5" t="s">
        <v>74</v>
      </c>
      <c r="W7186" s="5" t="s">
        <v>28</v>
      </c>
      <c r="X7186" s="5" t="s">
        <v>38</v>
      </c>
      <c r="Y7186" s="5" t="s">
        <v>669</v>
      </c>
      <c r="Z7186" s="5" t="s">
        <v>43</v>
      </c>
      <c r="AA7186" s="4">
        <v>0.6</v>
      </c>
      <c r="AB7186" s="1">
        <v>39973</v>
      </c>
      <c r="AC7186" s="1">
        <v>18637</v>
      </c>
      <c r="AD7186">
        <f t="shared" si="674"/>
        <v>2</v>
      </c>
      <c r="AE7186">
        <f t="shared" ca="1" si="675"/>
        <v>73</v>
      </c>
      <c r="AF7186" t="str">
        <f t="shared" ca="1" si="676"/>
        <v>Over 65</v>
      </c>
      <c r="AG7186" s="3">
        <f t="shared" si="677"/>
        <v>0.49759809090909085</v>
      </c>
      <c r="AH7186" t="str">
        <f>_xlfn.IFNA(VLOOKUP(Sales_Transactions[[#This Row],[Order ID]],Returned_Items[#All],2,FALSE),"Not Returned")</f>
        <v>Not Returned</v>
      </c>
    </row>
    <row r="7187" spans="1:34" x14ac:dyDescent="0.25">
      <c r="A7187">
        <v>46499</v>
      </c>
      <c r="C7187" t="s">
        <v>428</v>
      </c>
      <c r="D7187" s="2" t="str">
        <f>TEXT(MID(Sales_Transactions[[#This Row],[Order Date]],2,5),"d/m/yyy")</f>
        <v>7/6/2009</v>
      </c>
      <c r="E7187" s="2" t="str">
        <f>TEXT(MID(Sales_Transactions[[#This Row],[Order Date]],2,5),"d")</f>
        <v>7</v>
      </c>
      <c r="F7187" s="2" t="str">
        <f>TEXT(MID(Sales_Transactions[[#This Row],[Order Date]],2,5),"m")</f>
        <v>6</v>
      </c>
      <c r="G7187" s="2" t="str">
        <f>TEXT(MID(Sales_Transactions[[#This Row],[Order Date]],2,5),"yyy")</f>
        <v>2009</v>
      </c>
      <c r="H7187" s="2" t="str">
        <f>TEXT(MID(Sales_Transactions[[#This Row],[Order Date]],2,5),"yyy/m")</f>
        <v>2009/6</v>
      </c>
      <c r="I7187" t="s">
        <v>101</v>
      </c>
      <c r="J7187">
        <f t="shared" si="672"/>
        <v>1</v>
      </c>
      <c r="K7187" s="2">
        <v>10</v>
      </c>
      <c r="L7187" s="3">
        <v>12.95</v>
      </c>
      <c r="M7187" s="4">
        <v>0.1</v>
      </c>
      <c r="N7187" s="5" t="s">
        <v>23</v>
      </c>
      <c r="O7187" s="3">
        <v>-6.78</v>
      </c>
      <c r="P7187" s="3">
        <v>1.26</v>
      </c>
      <c r="Q7187" s="3">
        <v>0.7</v>
      </c>
      <c r="R7187" s="5" t="s">
        <v>2312</v>
      </c>
      <c r="S7187" s="5" t="s">
        <v>2643</v>
      </c>
      <c r="T7187" s="5" t="str">
        <f t="shared" si="673"/>
        <v>George Zrebassa</v>
      </c>
      <c r="U7187" t="s">
        <v>153</v>
      </c>
      <c r="V7187" s="5" t="s">
        <v>74</v>
      </c>
      <c r="W7187" s="5" t="s">
        <v>28</v>
      </c>
      <c r="X7187" s="5" t="s">
        <v>82</v>
      </c>
      <c r="Y7187" s="5" t="s">
        <v>568</v>
      </c>
      <c r="Z7187" s="5" t="s">
        <v>84</v>
      </c>
      <c r="AA7187" s="4">
        <v>0.81</v>
      </c>
      <c r="AB7187" s="1">
        <v>39972</v>
      </c>
      <c r="AC7187" s="1">
        <v>18938</v>
      </c>
      <c r="AD7187">
        <f t="shared" si="674"/>
        <v>1</v>
      </c>
      <c r="AE7187">
        <f t="shared" ca="1" si="675"/>
        <v>72</v>
      </c>
      <c r="AF7187" t="str">
        <f t="shared" ca="1" si="676"/>
        <v>Over 65</v>
      </c>
      <c r="AG7187" s="3">
        <f t="shared" si="677"/>
        <v>0.19587399999999999</v>
      </c>
      <c r="AH7187" t="str">
        <f>_xlfn.IFNA(VLOOKUP(Sales_Transactions[[#This Row],[Order ID]],Returned_Items[#All],2,FALSE),"Not Returned")</f>
        <v>Not Returned</v>
      </c>
    </row>
    <row r="7188" spans="1:34" x14ac:dyDescent="0.25">
      <c r="A7188">
        <v>46631</v>
      </c>
      <c r="C7188" t="s">
        <v>2252</v>
      </c>
      <c r="D7188" s="2" t="str">
        <f>TEXT(MID(Sales_Transactions[[#This Row],[Order Date]],2,5),"d/m/yyy")</f>
        <v>11/3/2012</v>
      </c>
      <c r="E7188" s="2" t="str">
        <f>TEXT(MID(Sales_Transactions[[#This Row],[Order Date]],2,5),"d")</f>
        <v>11</v>
      </c>
      <c r="F7188" s="2" t="str">
        <f>TEXT(MID(Sales_Transactions[[#This Row],[Order Date]],2,5),"m")</f>
        <v>3</v>
      </c>
      <c r="G7188" s="2" t="str">
        <f>TEXT(MID(Sales_Transactions[[#This Row],[Order Date]],2,5),"yyy")</f>
        <v>2012</v>
      </c>
      <c r="H7188" s="2" t="str">
        <f>TEXT(MID(Sales_Transactions[[#This Row],[Order Date]],2,5),"yyy/m")</f>
        <v>2012/3</v>
      </c>
      <c r="I7188" t="s">
        <v>52</v>
      </c>
      <c r="J7188">
        <f t="shared" si="672"/>
        <v>1</v>
      </c>
      <c r="K7188" s="2">
        <v>39</v>
      </c>
      <c r="L7188" s="3">
        <v>930.84</v>
      </c>
      <c r="M7188" s="4">
        <v>0.05</v>
      </c>
      <c r="N7188" s="5" t="s">
        <v>23</v>
      </c>
      <c r="O7188" s="3">
        <v>-122.12</v>
      </c>
      <c r="P7188" s="3">
        <v>22.84</v>
      </c>
      <c r="Q7188" s="3">
        <v>16.920000000000002</v>
      </c>
      <c r="R7188" s="5" t="s">
        <v>890</v>
      </c>
      <c r="S7188" s="5" t="s">
        <v>2225</v>
      </c>
      <c r="T7188" s="5" t="str">
        <f t="shared" si="673"/>
        <v>Harold Dahlen</v>
      </c>
      <c r="U7188" t="s">
        <v>153</v>
      </c>
      <c r="V7188" s="5" t="s">
        <v>47</v>
      </c>
      <c r="W7188" s="5" t="s">
        <v>28</v>
      </c>
      <c r="X7188" s="5" t="s">
        <v>75</v>
      </c>
      <c r="Y7188" s="5" t="s">
        <v>1764</v>
      </c>
      <c r="Z7188" s="5" t="s">
        <v>43</v>
      </c>
      <c r="AA7188" s="4">
        <v>0.39</v>
      </c>
      <c r="AB7188" s="1">
        <v>40981</v>
      </c>
      <c r="AC7188" s="1">
        <v>18842</v>
      </c>
      <c r="AD7188">
        <f t="shared" si="674"/>
        <v>2</v>
      </c>
      <c r="AE7188">
        <f t="shared" ca="1" si="675"/>
        <v>73</v>
      </c>
      <c r="AF7188" t="str">
        <f t="shared" ca="1" si="676"/>
        <v>Over 65</v>
      </c>
      <c r="AG7188" s="3">
        <f t="shared" si="677"/>
        <v>1.0191943589743591</v>
      </c>
      <c r="AH7188" t="str">
        <f>_xlfn.IFNA(VLOOKUP(Sales_Transactions[[#This Row],[Order ID]],Returned_Items[#All],2,FALSE),"Not Returned")</f>
        <v>Not Returned</v>
      </c>
    </row>
    <row r="7189" spans="1:34" x14ac:dyDescent="0.25">
      <c r="A7189">
        <v>46662</v>
      </c>
      <c r="C7189" t="s">
        <v>2754</v>
      </c>
      <c r="D7189" s="2" t="str">
        <f>TEXT(MID(Sales_Transactions[[#This Row],[Order Date]],2,5),"d/m/yyy")</f>
        <v>29/12/2011</v>
      </c>
      <c r="E7189" s="2" t="str">
        <f>TEXT(MID(Sales_Transactions[[#This Row],[Order Date]],2,5),"d")</f>
        <v>29</v>
      </c>
      <c r="F7189" s="2" t="str">
        <f>TEXT(MID(Sales_Transactions[[#This Row],[Order Date]],2,5),"m")</f>
        <v>12</v>
      </c>
      <c r="G7189" s="2" t="str">
        <f>TEXT(MID(Sales_Transactions[[#This Row],[Order Date]],2,5),"yyy")</f>
        <v>2011</v>
      </c>
      <c r="H7189" s="2" t="str">
        <f>TEXT(MID(Sales_Transactions[[#This Row],[Order Date]],2,5),"yyy/m")</f>
        <v>2011/12</v>
      </c>
      <c r="I7189" t="s">
        <v>101</v>
      </c>
      <c r="J7189">
        <f t="shared" si="672"/>
        <v>1</v>
      </c>
      <c r="K7189" s="2">
        <v>8</v>
      </c>
      <c r="L7189" s="3">
        <v>57.22</v>
      </c>
      <c r="M7189" s="4">
        <v>7.0000000000000007E-2</v>
      </c>
      <c r="N7189" s="5" t="s">
        <v>23</v>
      </c>
      <c r="O7189" s="3">
        <v>-27.72</v>
      </c>
      <c r="P7189" s="3">
        <v>6.48</v>
      </c>
      <c r="Q7189" s="3">
        <v>6.6</v>
      </c>
      <c r="R7189" s="5" t="s">
        <v>178</v>
      </c>
      <c r="S7189" s="5" t="s">
        <v>2745</v>
      </c>
      <c r="T7189" s="5" t="str">
        <f t="shared" si="673"/>
        <v>Aaron Hawkins</v>
      </c>
      <c r="U7189" t="s">
        <v>153</v>
      </c>
      <c r="V7189" s="5" t="s">
        <v>74</v>
      </c>
      <c r="W7189" s="5" t="s">
        <v>28</v>
      </c>
      <c r="X7189" s="5" t="s">
        <v>75</v>
      </c>
      <c r="Y7189" s="5" t="s">
        <v>560</v>
      </c>
      <c r="Z7189" s="5" t="s">
        <v>43</v>
      </c>
      <c r="AA7189" s="4">
        <v>0.37</v>
      </c>
      <c r="AB7189" s="1">
        <v>40908</v>
      </c>
      <c r="AC7189" s="1">
        <v>18679</v>
      </c>
      <c r="AD7189">
        <f t="shared" si="674"/>
        <v>2</v>
      </c>
      <c r="AE7189">
        <f t="shared" ca="1" si="675"/>
        <v>73</v>
      </c>
      <c r="AF7189" t="str">
        <f t="shared" ca="1" si="676"/>
        <v>Over 65</v>
      </c>
      <c r="AG7189" s="3">
        <f t="shared" si="677"/>
        <v>1.634433</v>
      </c>
      <c r="AH7189" t="str">
        <f>_xlfn.IFNA(VLOOKUP(Sales_Transactions[[#This Row],[Order ID]],Returned_Items[#All],2,FALSE),"Not Returned")</f>
        <v>Returned</v>
      </c>
    </row>
    <row r="7190" spans="1:34" x14ac:dyDescent="0.25">
      <c r="A7190">
        <v>46662</v>
      </c>
      <c r="C7190" t="s">
        <v>2754</v>
      </c>
      <c r="D7190" s="2" t="str">
        <f>TEXT(MID(Sales_Transactions[[#This Row],[Order Date]],2,5),"d/m/yyy")</f>
        <v>29/12/2011</v>
      </c>
      <c r="E7190" s="2" t="str">
        <f>TEXT(MID(Sales_Transactions[[#This Row],[Order Date]],2,5),"d")</f>
        <v>29</v>
      </c>
      <c r="F7190" s="2" t="str">
        <f>TEXT(MID(Sales_Transactions[[#This Row],[Order Date]],2,5),"m")</f>
        <v>12</v>
      </c>
      <c r="G7190" s="2" t="str">
        <f>TEXT(MID(Sales_Transactions[[#This Row],[Order Date]],2,5),"yyy")</f>
        <v>2011</v>
      </c>
      <c r="H7190" s="2" t="str">
        <f>TEXT(MID(Sales_Transactions[[#This Row],[Order Date]],2,5),"yyy/m")</f>
        <v>2011/12</v>
      </c>
      <c r="I7190" t="s">
        <v>101</v>
      </c>
      <c r="J7190">
        <f t="shared" si="672"/>
        <v>1</v>
      </c>
      <c r="K7190" s="2">
        <v>33</v>
      </c>
      <c r="L7190" s="3">
        <v>162</v>
      </c>
      <c r="M7190" s="4">
        <v>0.01</v>
      </c>
      <c r="N7190" s="5" t="s">
        <v>23</v>
      </c>
      <c r="O7190" s="3">
        <v>45.84</v>
      </c>
      <c r="P7190" s="3">
        <v>4.84</v>
      </c>
      <c r="Q7190" s="3">
        <v>0.71</v>
      </c>
      <c r="R7190" s="5" t="s">
        <v>178</v>
      </c>
      <c r="S7190" s="5" t="s">
        <v>2745</v>
      </c>
      <c r="T7190" s="5" t="str">
        <f t="shared" si="673"/>
        <v>Aaron Hawkins</v>
      </c>
      <c r="U7190" t="s">
        <v>153</v>
      </c>
      <c r="V7190" s="5" t="s">
        <v>74</v>
      </c>
      <c r="W7190" s="5" t="s">
        <v>28</v>
      </c>
      <c r="X7190" s="5" t="s">
        <v>124</v>
      </c>
      <c r="Y7190" s="5" t="s">
        <v>1072</v>
      </c>
      <c r="Z7190" s="5" t="s">
        <v>84</v>
      </c>
      <c r="AA7190" s="4">
        <v>0.52</v>
      </c>
      <c r="AB7190" s="1">
        <v>40908</v>
      </c>
      <c r="AC7190" s="1">
        <v>28927</v>
      </c>
      <c r="AD7190">
        <f t="shared" si="674"/>
        <v>2</v>
      </c>
      <c r="AE7190">
        <f t="shared" ca="1" si="675"/>
        <v>45</v>
      </c>
      <c r="AF7190" t="str">
        <f t="shared" ca="1" si="676"/>
        <v>18-64</v>
      </c>
      <c r="AG7190" s="3">
        <f t="shared" si="677"/>
        <v>0.16816715151515149</v>
      </c>
      <c r="AH7190" t="str">
        <f>_xlfn.IFNA(VLOOKUP(Sales_Transactions[[#This Row],[Order ID]],Returned_Items[#All],2,FALSE),"Not Returned")</f>
        <v>Returned</v>
      </c>
    </row>
    <row r="7191" spans="1:34" x14ac:dyDescent="0.25">
      <c r="A7191">
        <v>46662</v>
      </c>
      <c r="C7191" t="s">
        <v>2754</v>
      </c>
      <c r="D7191" s="2" t="str">
        <f>TEXT(MID(Sales_Transactions[[#This Row],[Order Date]],2,5),"d/m/yyy")</f>
        <v>29/12/2011</v>
      </c>
      <c r="E7191" s="2" t="str">
        <f>TEXT(MID(Sales_Transactions[[#This Row],[Order Date]],2,5),"d")</f>
        <v>29</v>
      </c>
      <c r="F7191" s="2" t="str">
        <f>TEXT(MID(Sales_Transactions[[#This Row],[Order Date]],2,5),"m")</f>
        <v>12</v>
      </c>
      <c r="G7191" s="2" t="str">
        <f>TEXT(MID(Sales_Transactions[[#This Row],[Order Date]],2,5),"yyy")</f>
        <v>2011</v>
      </c>
      <c r="H7191" s="2" t="str">
        <f>TEXT(MID(Sales_Transactions[[#This Row],[Order Date]],2,5),"yyy/m")</f>
        <v>2011/12</v>
      </c>
      <c r="I7191" t="s">
        <v>101</v>
      </c>
      <c r="J7191">
        <f t="shared" si="672"/>
        <v>1</v>
      </c>
      <c r="K7191" s="2">
        <v>48</v>
      </c>
      <c r="L7191" s="3">
        <v>3410.1574999999998</v>
      </c>
      <c r="M7191" s="4">
        <v>0.1</v>
      </c>
      <c r="N7191" s="5" t="s">
        <v>23</v>
      </c>
      <c r="O7191" s="3">
        <v>1137.9100000000001</v>
      </c>
      <c r="P7191" s="3">
        <v>85.99</v>
      </c>
      <c r="Q7191" s="3">
        <v>0.99</v>
      </c>
      <c r="R7191" s="5" t="s">
        <v>178</v>
      </c>
      <c r="S7191" s="5" t="s">
        <v>2745</v>
      </c>
      <c r="T7191" s="5" t="str">
        <f t="shared" si="673"/>
        <v>Aaron Hawkins</v>
      </c>
      <c r="U7191" t="s">
        <v>153</v>
      </c>
      <c r="V7191" s="5" t="s">
        <v>74</v>
      </c>
      <c r="W7191" s="5" t="s">
        <v>48</v>
      </c>
      <c r="X7191" s="5" t="s">
        <v>49</v>
      </c>
      <c r="Y7191" s="5" t="s">
        <v>1261</v>
      </c>
      <c r="Z7191" s="5" t="s">
        <v>84</v>
      </c>
      <c r="AA7191" s="4">
        <v>0.55000000000000004</v>
      </c>
      <c r="AB7191" s="1">
        <v>40908</v>
      </c>
      <c r="AC7191" s="1">
        <v>29515</v>
      </c>
      <c r="AD7191">
        <f t="shared" si="674"/>
        <v>2</v>
      </c>
      <c r="AE7191">
        <f t="shared" ca="1" si="675"/>
        <v>43</v>
      </c>
      <c r="AF7191" t="str">
        <f t="shared" ca="1" si="676"/>
        <v>18-64</v>
      </c>
      <c r="AG7191" s="3">
        <f t="shared" si="677"/>
        <v>1.8102918749999999</v>
      </c>
      <c r="AH7191" t="str">
        <f>_xlfn.IFNA(VLOOKUP(Sales_Transactions[[#This Row],[Order ID]],Returned_Items[#All],2,FALSE),"Not Returned")</f>
        <v>Returned</v>
      </c>
    </row>
    <row r="7192" spans="1:34" x14ac:dyDescent="0.25">
      <c r="A7192">
        <v>46691</v>
      </c>
      <c r="C7192" t="s">
        <v>2121</v>
      </c>
      <c r="D7192" s="2" t="str">
        <f>TEXT(MID(Sales_Transactions[[#This Row],[Order Date]],2,5),"d/m/yyy")</f>
        <v>24/6/2012</v>
      </c>
      <c r="E7192" s="2" t="str">
        <f>TEXT(MID(Sales_Transactions[[#This Row],[Order Date]],2,5),"d")</f>
        <v>24</v>
      </c>
      <c r="F7192" s="2" t="str">
        <f>TEXT(MID(Sales_Transactions[[#This Row],[Order Date]],2,5),"m")</f>
        <v>6</v>
      </c>
      <c r="G7192" s="2" t="str">
        <f>TEXT(MID(Sales_Transactions[[#This Row],[Order Date]],2,5),"yyy")</f>
        <v>2012</v>
      </c>
      <c r="H7192" s="2" t="str">
        <f>TEXT(MID(Sales_Transactions[[#This Row],[Order Date]],2,5),"yyy/m")</f>
        <v>2012/6</v>
      </c>
      <c r="I7192" t="s">
        <v>101</v>
      </c>
      <c r="J7192">
        <f t="shared" si="672"/>
        <v>1</v>
      </c>
      <c r="K7192" s="2">
        <v>47</v>
      </c>
      <c r="L7192" s="3">
        <v>1676.25</v>
      </c>
      <c r="M7192" s="4">
        <v>0.04</v>
      </c>
      <c r="N7192" s="5" t="s">
        <v>23</v>
      </c>
      <c r="O7192" s="3">
        <v>-458.33</v>
      </c>
      <c r="P7192" s="3">
        <v>36.65</v>
      </c>
      <c r="Q7192" s="3">
        <v>22.6</v>
      </c>
      <c r="R7192" s="5" t="s">
        <v>2795</v>
      </c>
      <c r="S7192" s="5" t="s">
        <v>2796</v>
      </c>
      <c r="T7192" s="5" t="str">
        <f t="shared" si="673"/>
        <v>Debra Catini</v>
      </c>
      <c r="U7192" t="s">
        <v>153</v>
      </c>
      <c r="V7192" s="5" t="s">
        <v>27</v>
      </c>
      <c r="W7192" s="5" t="s">
        <v>57</v>
      </c>
      <c r="X7192" s="5" t="s">
        <v>58</v>
      </c>
      <c r="Y7192" s="5" t="s">
        <v>3549</v>
      </c>
      <c r="Z7192" s="5" t="s">
        <v>31</v>
      </c>
      <c r="AA7192" s="4">
        <v>0.57999999999999996</v>
      </c>
      <c r="AB7192" s="1">
        <v>41086</v>
      </c>
      <c r="AC7192" s="1">
        <v>29088</v>
      </c>
      <c r="AD7192">
        <f t="shared" si="674"/>
        <v>2</v>
      </c>
      <c r="AE7192">
        <f t="shared" ca="1" si="675"/>
        <v>44</v>
      </c>
      <c r="AF7192" t="str">
        <f t="shared" ca="1" si="676"/>
        <v>18-64</v>
      </c>
      <c r="AG7192" s="3">
        <f t="shared" si="677"/>
        <v>1.2603263829787235</v>
      </c>
      <c r="AH7192" t="str">
        <f>_xlfn.IFNA(VLOOKUP(Sales_Transactions[[#This Row],[Order ID]],Returned_Items[#All],2,FALSE),"Not Returned")</f>
        <v>Not Returned</v>
      </c>
    </row>
    <row r="7193" spans="1:34" x14ac:dyDescent="0.25">
      <c r="A7193">
        <v>46880</v>
      </c>
      <c r="C7193" t="s">
        <v>452</v>
      </c>
      <c r="D7193" s="2" t="str">
        <f>TEXT(MID(Sales_Transactions[[#This Row],[Order Date]],2,5),"d/m/yyy")</f>
        <v>3/7/2010</v>
      </c>
      <c r="E7193" s="2" t="str">
        <f>TEXT(MID(Sales_Transactions[[#This Row],[Order Date]],2,5),"d")</f>
        <v>3</v>
      </c>
      <c r="F7193" s="2" t="str">
        <f>TEXT(MID(Sales_Transactions[[#This Row],[Order Date]],2,5),"m")</f>
        <v>7</v>
      </c>
      <c r="G7193" s="2" t="str">
        <f>TEXT(MID(Sales_Transactions[[#This Row],[Order Date]],2,5),"yyy")</f>
        <v>2010</v>
      </c>
      <c r="H7193" s="2" t="str">
        <f>TEXT(MID(Sales_Transactions[[#This Row],[Order Date]],2,5),"yyy/m")</f>
        <v>2010/7</v>
      </c>
      <c r="I7193" t="s">
        <v>101</v>
      </c>
      <c r="J7193">
        <f t="shared" si="672"/>
        <v>1</v>
      </c>
      <c r="K7193" s="2">
        <v>1</v>
      </c>
      <c r="L7193" s="3">
        <v>29.99</v>
      </c>
      <c r="M7193" s="4">
        <v>7.0000000000000007E-2</v>
      </c>
      <c r="N7193" s="5" t="s">
        <v>23</v>
      </c>
      <c r="O7193" s="3">
        <v>-8.8800000000000008</v>
      </c>
      <c r="P7193" s="3">
        <v>21.98</v>
      </c>
      <c r="Q7193" s="3">
        <v>8.32</v>
      </c>
      <c r="R7193" s="5" t="s">
        <v>2703</v>
      </c>
      <c r="S7193" s="5" t="s">
        <v>2274</v>
      </c>
      <c r="T7193" s="5" t="str">
        <f t="shared" si="673"/>
        <v>Karen Carlisle</v>
      </c>
      <c r="U7193" t="s">
        <v>153</v>
      </c>
      <c r="V7193" s="5" t="s">
        <v>47</v>
      </c>
      <c r="W7193" s="5" t="s">
        <v>28</v>
      </c>
      <c r="X7193" s="5" t="s">
        <v>75</v>
      </c>
      <c r="Y7193" s="5" t="s">
        <v>492</v>
      </c>
      <c r="Z7193" s="5" t="s">
        <v>84</v>
      </c>
      <c r="AA7193" s="4">
        <v>0.39</v>
      </c>
      <c r="AB7193" s="1">
        <v>40364</v>
      </c>
      <c r="AC7193" s="1">
        <v>29080</v>
      </c>
      <c r="AD7193">
        <f t="shared" si="674"/>
        <v>2</v>
      </c>
      <c r="AE7193">
        <f t="shared" ca="1" si="675"/>
        <v>44</v>
      </c>
      <c r="AF7193" t="str">
        <f t="shared" ca="1" si="676"/>
        <v>18-64</v>
      </c>
      <c r="AG7193" s="3">
        <f t="shared" si="677"/>
        <v>30.284614000000001</v>
      </c>
      <c r="AH7193" t="str">
        <f>_xlfn.IFNA(VLOOKUP(Sales_Transactions[[#This Row],[Order ID]],Returned_Items[#All],2,FALSE),"Not Returned")</f>
        <v>Not Returned</v>
      </c>
    </row>
    <row r="7194" spans="1:34" x14ac:dyDescent="0.25">
      <c r="A7194">
        <v>47011</v>
      </c>
      <c r="C7194" t="s">
        <v>1276</v>
      </c>
      <c r="D7194" s="2" t="str">
        <f>TEXT(MID(Sales_Transactions[[#This Row],[Order Date]],2,5),"d/m/yyy")</f>
        <v>19/2/2009</v>
      </c>
      <c r="E7194" s="2" t="str">
        <f>TEXT(MID(Sales_Transactions[[#This Row],[Order Date]],2,5),"d")</f>
        <v>19</v>
      </c>
      <c r="F7194" s="2" t="str">
        <f>TEXT(MID(Sales_Transactions[[#This Row],[Order Date]],2,5),"m")</f>
        <v>2</v>
      </c>
      <c r="G7194" s="2" t="str">
        <f>TEXT(MID(Sales_Transactions[[#This Row],[Order Date]],2,5),"yyy")</f>
        <v>2009</v>
      </c>
      <c r="H7194" s="2" t="str">
        <f>TEXT(MID(Sales_Transactions[[#This Row],[Order Date]],2,5),"yyy/m")</f>
        <v>2009/2</v>
      </c>
      <c r="I7194" t="s">
        <v>33</v>
      </c>
      <c r="J7194">
        <f t="shared" si="672"/>
        <v>4</v>
      </c>
      <c r="K7194" s="2">
        <v>33</v>
      </c>
      <c r="L7194" s="3">
        <v>373.13</v>
      </c>
      <c r="M7194" s="4">
        <v>0.05</v>
      </c>
      <c r="N7194" s="5" t="s">
        <v>23</v>
      </c>
      <c r="O7194" s="3">
        <v>-35.26</v>
      </c>
      <c r="P7194" s="3">
        <v>11.29</v>
      </c>
      <c r="Q7194" s="3">
        <v>5.03</v>
      </c>
      <c r="R7194" s="5" t="s">
        <v>1828</v>
      </c>
      <c r="S7194" s="5" t="s">
        <v>3316</v>
      </c>
      <c r="T7194" s="5" t="str">
        <f t="shared" si="673"/>
        <v>Roland Fjeld</v>
      </c>
      <c r="U7194" t="s">
        <v>153</v>
      </c>
      <c r="V7194" s="5" t="s">
        <v>47</v>
      </c>
      <c r="W7194" s="5" t="s">
        <v>28</v>
      </c>
      <c r="X7194" s="5" t="s">
        <v>29</v>
      </c>
      <c r="Y7194" s="5" t="s">
        <v>1037</v>
      </c>
      <c r="Z7194" s="5" t="s">
        <v>43</v>
      </c>
      <c r="AA7194" s="4">
        <v>0.59</v>
      </c>
      <c r="AB7194" s="1">
        <v>39865</v>
      </c>
      <c r="AC7194" s="1">
        <v>28503</v>
      </c>
      <c r="AD7194">
        <f t="shared" si="674"/>
        <v>2</v>
      </c>
      <c r="AE7194">
        <f t="shared" ca="1" si="675"/>
        <v>46</v>
      </c>
      <c r="AF7194" t="str">
        <f t="shared" ca="1" si="676"/>
        <v>18-64</v>
      </c>
      <c r="AG7194" s="3">
        <f t="shared" si="677"/>
        <v>0.49437439393939392</v>
      </c>
      <c r="AH7194" t="str">
        <f>_xlfn.IFNA(VLOOKUP(Sales_Transactions[[#This Row],[Order ID]],Returned_Items[#All],2,FALSE),"Not Returned")</f>
        <v>Not Returned</v>
      </c>
    </row>
    <row r="7195" spans="1:34" x14ac:dyDescent="0.25">
      <c r="A7195">
        <v>47201</v>
      </c>
      <c r="C7195" t="s">
        <v>2267</v>
      </c>
      <c r="D7195" s="2" t="str">
        <f>TEXT(MID(Sales_Transactions[[#This Row],[Order Date]],2,5),"d/m/yyy")</f>
        <v>28/12/2009</v>
      </c>
      <c r="E7195" s="2" t="str">
        <f>TEXT(MID(Sales_Transactions[[#This Row],[Order Date]],2,5),"d")</f>
        <v>28</v>
      </c>
      <c r="F7195" s="2" t="str">
        <f>TEXT(MID(Sales_Transactions[[#This Row],[Order Date]],2,5),"m")</f>
        <v>12</v>
      </c>
      <c r="G7195" s="2" t="str">
        <f>TEXT(MID(Sales_Transactions[[#This Row],[Order Date]],2,5),"yyy")</f>
        <v>2009</v>
      </c>
      <c r="H7195" s="2" t="str">
        <f>TEXT(MID(Sales_Transactions[[#This Row],[Order Date]],2,5),"yyy/m")</f>
        <v>2009/12</v>
      </c>
      <c r="I7195" t="s">
        <v>101</v>
      </c>
      <c r="J7195">
        <f t="shared" si="672"/>
        <v>1</v>
      </c>
      <c r="K7195" s="2">
        <v>18</v>
      </c>
      <c r="L7195" s="3">
        <v>99.55</v>
      </c>
      <c r="M7195" s="4">
        <v>0.03</v>
      </c>
      <c r="N7195" s="5" t="s">
        <v>67</v>
      </c>
      <c r="O7195" s="3">
        <v>-60.9</v>
      </c>
      <c r="P7195" s="3">
        <v>4.9800000000000004</v>
      </c>
      <c r="Q7195" s="3">
        <v>4.62</v>
      </c>
      <c r="R7195" s="5" t="s">
        <v>3526</v>
      </c>
      <c r="S7195" s="5" t="s">
        <v>3527</v>
      </c>
      <c r="T7195" s="5" t="str">
        <f t="shared" si="673"/>
        <v>Tim Taslimi</v>
      </c>
      <c r="U7195" t="s">
        <v>153</v>
      </c>
      <c r="V7195" s="5" t="s">
        <v>47</v>
      </c>
      <c r="W7195" s="5" t="s">
        <v>48</v>
      </c>
      <c r="X7195" s="5" t="s">
        <v>87</v>
      </c>
      <c r="Y7195" s="5" t="s">
        <v>658</v>
      </c>
      <c r="Z7195" s="5" t="s">
        <v>60</v>
      </c>
      <c r="AA7195" s="4">
        <v>0.64</v>
      </c>
      <c r="AB7195" s="1">
        <v>40176</v>
      </c>
      <c r="AC7195" s="1">
        <v>29211</v>
      </c>
      <c r="AD7195">
        <f t="shared" si="674"/>
        <v>1</v>
      </c>
      <c r="AE7195">
        <f t="shared" ca="1" si="675"/>
        <v>44</v>
      </c>
      <c r="AF7195" t="str">
        <f t="shared" ca="1" si="676"/>
        <v>18-64</v>
      </c>
      <c r="AG7195" s="3">
        <f t="shared" si="677"/>
        <v>0.53325033333333338</v>
      </c>
      <c r="AH7195" t="str">
        <f>_xlfn.IFNA(VLOOKUP(Sales_Transactions[[#This Row],[Order ID]],Returned_Items[#All],2,FALSE),"Not Returned")</f>
        <v>Not Returned</v>
      </c>
    </row>
    <row r="7196" spans="1:34" x14ac:dyDescent="0.25">
      <c r="A7196">
        <v>47457</v>
      </c>
      <c r="C7196" t="s">
        <v>2271</v>
      </c>
      <c r="D7196" s="2" t="str">
        <f>TEXT(MID(Sales_Transactions[[#This Row],[Order Date]],2,5),"d/m/yyy")</f>
        <v>3/6/2009</v>
      </c>
      <c r="E7196" s="2" t="str">
        <f>TEXT(MID(Sales_Transactions[[#This Row],[Order Date]],2,5),"d")</f>
        <v>3</v>
      </c>
      <c r="F7196" s="2" t="str">
        <f>TEXT(MID(Sales_Transactions[[#This Row],[Order Date]],2,5),"m")</f>
        <v>6</v>
      </c>
      <c r="G7196" s="2" t="str">
        <f>TEXT(MID(Sales_Transactions[[#This Row],[Order Date]],2,5),"yyy")</f>
        <v>2009</v>
      </c>
      <c r="H7196" s="2" t="str">
        <f>TEXT(MID(Sales_Transactions[[#This Row],[Order Date]],2,5),"yyy/m")</f>
        <v>2009/6</v>
      </c>
      <c r="I7196" t="s">
        <v>22</v>
      </c>
      <c r="J7196">
        <f t="shared" si="672"/>
        <v>2</v>
      </c>
      <c r="K7196" s="2">
        <v>50</v>
      </c>
      <c r="L7196" s="3">
        <v>8230.77</v>
      </c>
      <c r="M7196" s="4">
        <v>0.05</v>
      </c>
      <c r="N7196" s="5" t="s">
        <v>23</v>
      </c>
      <c r="O7196" s="3">
        <v>1577.02</v>
      </c>
      <c r="P7196" s="3">
        <v>161.55000000000001</v>
      </c>
      <c r="Q7196" s="3">
        <v>19.989999999999998</v>
      </c>
      <c r="R7196" s="5" t="s">
        <v>3076</v>
      </c>
      <c r="S7196" s="5" t="s">
        <v>3202</v>
      </c>
      <c r="T7196" s="5" t="str">
        <f t="shared" si="673"/>
        <v>Alejandro Savely</v>
      </c>
      <c r="U7196" t="s">
        <v>153</v>
      </c>
      <c r="V7196" s="5" t="s">
        <v>47</v>
      </c>
      <c r="W7196" s="5" t="s">
        <v>28</v>
      </c>
      <c r="X7196" s="5" t="s">
        <v>29</v>
      </c>
      <c r="Y7196" s="5" t="s">
        <v>1164</v>
      </c>
      <c r="Z7196" s="5" t="s">
        <v>43</v>
      </c>
      <c r="AA7196" s="4">
        <v>0.66</v>
      </c>
      <c r="AB7196" s="1">
        <v>39972</v>
      </c>
      <c r="AC7196" s="1">
        <v>28745</v>
      </c>
      <c r="AD7196">
        <f t="shared" si="674"/>
        <v>5</v>
      </c>
      <c r="AE7196">
        <f t="shared" ca="1" si="675"/>
        <v>45</v>
      </c>
      <c r="AF7196" t="str">
        <f t="shared" ca="1" si="676"/>
        <v>18-64</v>
      </c>
      <c r="AG7196" s="3">
        <f t="shared" si="677"/>
        <v>3.6291845000000005</v>
      </c>
      <c r="AH7196" t="str">
        <f>_xlfn.IFNA(VLOOKUP(Sales_Transactions[[#This Row],[Order ID]],Returned_Items[#All],2,FALSE),"Not Returned")</f>
        <v>Returned</v>
      </c>
    </row>
    <row r="7197" spans="1:34" x14ac:dyDescent="0.25">
      <c r="A7197">
        <v>47522</v>
      </c>
      <c r="C7197" t="s">
        <v>358</v>
      </c>
      <c r="D7197" s="2" t="str">
        <f>TEXT(MID(Sales_Transactions[[#This Row],[Order Date]],2,5),"d/m/yyy")</f>
        <v>23/10/2012</v>
      </c>
      <c r="E7197" s="2" t="str">
        <f>TEXT(MID(Sales_Transactions[[#This Row],[Order Date]],2,5),"d")</f>
        <v>23</v>
      </c>
      <c r="F7197" s="2" t="str">
        <f>TEXT(MID(Sales_Transactions[[#This Row],[Order Date]],2,5),"m")</f>
        <v>10</v>
      </c>
      <c r="G7197" s="2" t="str">
        <f>TEXT(MID(Sales_Transactions[[#This Row],[Order Date]],2,5),"yyy")</f>
        <v>2012</v>
      </c>
      <c r="H7197" s="2" t="str">
        <f>TEXT(MID(Sales_Transactions[[#This Row],[Order Date]],2,5),"yyy/m")</f>
        <v>2012/10</v>
      </c>
      <c r="I7197" t="s">
        <v>33</v>
      </c>
      <c r="J7197">
        <f t="shared" si="672"/>
        <v>4</v>
      </c>
      <c r="K7197" s="2">
        <v>5</v>
      </c>
      <c r="L7197" s="3">
        <v>80.56</v>
      </c>
      <c r="M7197" s="4">
        <v>0.03</v>
      </c>
      <c r="N7197" s="5" t="s">
        <v>23</v>
      </c>
      <c r="O7197" s="3">
        <v>12.5</v>
      </c>
      <c r="P7197" s="3">
        <v>15.67</v>
      </c>
      <c r="Q7197" s="3">
        <v>1.39</v>
      </c>
      <c r="R7197" s="5" t="s">
        <v>3528</v>
      </c>
      <c r="S7197" s="5" t="s">
        <v>3529</v>
      </c>
      <c r="T7197" s="5" t="str">
        <f t="shared" si="673"/>
        <v>Juliana Krohn</v>
      </c>
      <c r="U7197" t="s">
        <v>153</v>
      </c>
      <c r="V7197" s="5" t="s">
        <v>47</v>
      </c>
      <c r="W7197" s="5" t="s">
        <v>28</v>
      </c>
      <c r="X7197" s="5" t="s">
        <v>98</v>
      </c>
      <c r="Y7197" s="5" t="s">
        <v>247</v>
      </c>
      <c r="Z7197" s="5" t="s">
        <v>43</v>
      </c>
      <c r="AA7197" s="4">
        <v>0.38</v>
      </c>
      <c r="AB7197" s="1">
        <v>41206</v>
      </c>
      <c r="AC7197" s="1">
        <v>28722</v>
      </c>
      <c r="AD7197">
        <f t="shared" si="674"/>
        <v>1</v>
      </c>
      <c r="AE7197">
        <f t="shared" ca="1" si="675"/>
        <v>45</v>
      </c>
      <c r="AF7197" t="str">
        <f t="shared" ca="1" si="676"/>
        <v>18-64</v>
      </c>
      <c r="AG7197" s="3">
        <f t="shared" si="677"/>
        <v>3.4110597999999994</v>
      </c>
      <c r="AH7197" t="str">
        <f>_xlfn.IFNA(VLOOKUP(Sales_Transactions[[#This Row],[Order ID]],Returned_Items[#All],2,FALSE),"Not Returned")</f>
        <v>Not Returned</v>
      </c>
    </row>
    <row r="7198" spans="1:34" x14ac:dyDescent="0.25">
      <c r="A7198">
        <v>47553</v>
      </c>
      <c r="C7198" t="s">
        <v>1114</v>
      </c>
      <c r="D7198" s="2" t="str">
        <f>TEXT(MID(Sales_Transactions[[#This Row],[Order Date]],2,5),"d/m/yyy")</f>
        <v>22/5/2011</v>
      </c>
      <c r="E7198" s="2" t="str">
        <f>TEXT(MID(Sales_Transactions[[#This Row],[Order Date]],2,5),"d")</f>
        <v>22</v>
      </c>
      <c r="F7198" s="2" t="str">
        <f>TEXT(MID(Sales_Transactions[[#This Row],[Order Date]],2,5),"m")</f>
        <v>5</v>
      </c>
      <c r="G7198" s="2" t="str">
        <f>TEXT(MID(Sales_Transactions[[#This Row],[Order Date]],2,5),"yyy")</f>
        <v>2011</v>
      </c>
      <c r="H7198" s="2" t="str">
        <f>TEXT(MID(Sales_Transactions[[#This Row],[Order Date]],2,5),"yyy/m")</f>
        <v>2011/5</v>
      </c>
      <c r="I7198" t="s">
        <v>78</v>
      </c>
      <c r="J7198">
        <f t="shared" si="672"/>
        <v>3</v>
      </c>
      <c r="K7198" s="2">
        <v>49</v>
      </c>
      <c r="L7198" s="3">
        <v>20701.928</v>
      </c>
      <c r="M7198" s="4">
        <v>0.08</v>
      </c>
      <c r="N7198" s="5" t="s">
        <v>34</v>
      </c>
      <c r="O7198" s="3">
        <v>3918.54</v>
      </c>
      <c r="P7198" s="3">
        <v>550.98</v>
      </c>
      <c r="Q7198" s="3">
        <v>45.7</v>
      </c>
      <c r="R7198" s="5" t="s">
        <v>967</v>
      </c>
      <c r="S7198" s="5" t="s">
        <v>2641</v>
      </c>
      <c r="T7198" s="5" t="str">
        <f t="shared" si="673"/>
        <v>Dan Campbell</v>
      </c>
      <c r="U7198" t="s">
        <v>153</v>
      </c>
      <c r="V7198" s="5" t="s">
        <v>47</v>
      </c>
      <c r="W7198" s="5" t="s">
        <v>57</v>
      </c>
      <c r="X7198" s="5" t="s">
        <v>107</v>
      </c>
      <c r="Y7198" s="5" t="s">
        <v>2767</v>
      </c>
      <c r="Z7198" s="5" t="s">
        <v>106</v>
      </c>
      <c r="AA7198" s="4">
        <v>0.71</v>
      </c>
      <c r="AB7198" s="1">
        <v>40686</v>
      </c>
      <c r="AC7198" s="1">
        <v>28572</v>
      </c>
      <c r="AD7198">
        <f t="shared" si="674"/>
        <v>1</v>
      </c>
      <c r="AE7198">
        <f t="shared" ca="1" si="675"/>
        <v>46</v>
      </c>
      <c r="AF7198" t="str">
        <f t="shared" ca="1" si="676"/>
        <v>18-64</v>
      </c>
      <c r="AG7198" s="3">
        <f t="shared" si="677"/>
        <v>12.168147265306123</v>
      </c>
      <c r="AH7198" t="str">
        <f>_xlfn.IFNA(VLOOKUP(Sales_Transactions[[#This Row],[Order ID]],Returned_Items[#All],2,FALSE),"Not Returned")</f>
        <v>Not Returned</v>
      </c>
    </row>
    <row r="7199" spans="1:34" x14ac:dyDescent="0.25">
      <c r="A7199">
        <v>47584</v>
      </c>
      <c r="C7199" t="s">
        <v>3002</v>
      </c>
      <c r="D7199" s="2" t="str">
        <f>TEXT(MID(Sales_Transactions[[#This Row],[Order Date]],2,5),"d/m/yyy")</f>
        <v>27/7/2010</v>
      </c>
      <c r="E7199" s="2" t="str">
        <f>TEXT(MID(Sales_Transactions[[#This Row],[Order Date]],2,5),"d")</f>
        <v>27</v>
      </c>
      <c r="F7199" s="2" t="str">
        <f>TEXT(MID(Sales_Transactions[[#This Row],[Order Date]],2,5),"m")</f>
        <v>7</v>
      </c>
      <c r="G7199" s="2" t="str">
        <f>TEXT(MID(Sales_Transactions[[#This Row],[Order Date]],2,5),"yyy")</f>
        <v>2010</v>
      </c>
      <c r="H7199" s="2" t="str">
        <f>TEXT(MID(Sales_Transactions[[#This Row],[Order Date]],2,5),"yyy/m")</f>
        <v>2010/7</v>
      </c>
      <c r="I7199" t="s">
        <v>101</v>
      </c>
      <c r="J7199">
        <f t="shared" si="672"/>
        <v>1</v>
      </c>
      <c r="K7199" s="2">
        <v>4</v>
      </c>
      <c r="L7199" s="3">
        <v>20.190000000000001</v>
      </c>
      <c r="M7199" s="4">
        <v>0.03</v>
      </c>
      <c r="N7199" s="5" t="s">
        <v>23</v>
      </c>
      <c r="O7199" s="3">
        <v>1.3</v>
      </c>
      <c r="P7199" s="3">
        <v>4.91</v>
      </c>
      <c r="Q7199" s="3">
        <v>0.5</v>
      </c>
      <c r="R7199" s="5" t="s">
        <v>267</v>
      </c>
      <c r="S7199" s="5" t="s">
        <v>3508</v>
      </c>
      <c r="T7199" s="5" t="str">
        <f t="shared" si="673"/>
        <v>Bryan Spruell</v>
      </c>
      <c r="U7199" t="s">
        <v>153</v>
      </c>
      <c r="V7199" s="5" t="s">
        <v>74</v>
      </c>
      <c r="W7199" s="5" t="s">
        <v>28</v>
      </c>
      <c r="X7199" s="5" t="s">
        <v>115</v>
      </c>
      <c r="Y7199" s="5" t="s">
        <v>2453</v>
      </c>
      <c r="Z7199" s="5" t="s">
        <v>43</v>
      </c>
      <c r="AA7199" s="4">
        <v>0.36</v>
      </c>
      <c r="AB7199" s="1">
        <v>40388</v>
      </c>
      <c r="AC7199" s="1">
        <v>28684</v>
      </c>
      <c r="AD7199">
        <f t="shared" si="674"/>
        <v>2</v>
      </c>
      <c r="AE7199">
        <f t="shared" ca="1" si="675"/>
        <v>46</v>
      </c>
      <c r="AF7199" t="str">
        <f t="shared" ca="1" si="676"/>
        <v>18-64</v>
      </c>
      <c r="AG7199" s="3">
        <f t="shared" si="677"/>
        <v>1.3521317500000001</v>
      </c>
      <c r="AH7199" t="str">
        <f>_xlfn.IFNA(VLOOKUP(Sales_Transactions[[#This Row],[Order ID]],Returned_Items[#All],2,FALSE),"Not Returned")</f>
        <v>Not Returned</v>
      </c>
    </row>
    <row r="7200" spans="1:34" x14ac:dyDescent="0.25">
      <c r="A7200">
        <v>47584</v>
      </c>
      <c r="C7200" t="s">
        <v>3002</v>
      </c>
      <c r="D7200" s="2" t="str">
        <f>TEXT(MID(Sales_Transactions[[#This Row],[Order Date]],2,5),"d/m/yyy")</f>
        <v>27/7/2010</v>
      </c>
      <c r="E7200" s="2" t="str">
        <f>TEXT(MID(Sales_Transactions[[#This Row],[Order Date]],2,5),"d")</f>
        <v>27</v>
      </c>
      <c r="F7200" s="2" t="str">
        <f>TEXT(MID(Sales_Transactions[[#This Row],[Order Date]],2,5),"m")</f>
        <v>7</v>
      </c>
      <c r="G7200" s="2" t="str">
        <f>TEXT(MID(Sales_Transactions[[#This Row],[Order Date]],2,5),"yyy")</f>
        <v>2010</v>
      </c>
      <c r="H7200" s="2" t="str">
        <f>TEXT(MID(Sales_Transactions[[#This Row],[Order Date]],2,5),"yyy/m")</f>
        <v>2010/7</v>
      </c>
      <c r="I7200" t="s">
        <v>101</v>
      </c>
      <c r="J7200">
        <f t="shared" si="672"/>
        <v>1</v>
      </c>
      <c r="K7200" s="2">
        <v>43</v>
      </c>
      <c r="L7200" s="3">
        <v>74.989999999999995</v>
      </c>
      <c r="M7200" s="4">
        <v>0.08</v>
      </c>
      <c r="N7200" s="5" t="s">
        <v>23</v>
      </c>
      <c r="O7200" s="3">
        <v>-8.9499999999999993</v>
      </c>
      <c r="P7200" s="3">
        <v>1.82</v>
      </c>
      <c r="Q7200" s="3">
        <v>0.83</v>
      </c>
      <c r="R7200" s="5" t="s">
        <v>267</v>
      </c>
      <c r="S7200" s="5" t="s">
        <v>3508</v>
      </c>
      <c r="T7200" s="5" t="str">
        <f t="shared" si="673"/>
        <v>Bryan Spruell</v>
      </c>
      <c r="U7200" t="s">
        <v>153</v>
      </c>
      <c r="V7200" s="5" t="s">
        <v>74</v>
      </c>
      <c r="W7200" s="5" t="s">
        <v>28</v>
      </c>
      <c r="X7200" s="5" t="s">
        <v>124</v>
      </c>
      <c r="Y7200" s="5" t="s">
        <v>1818</v>
      </c>
      <c r="Z7200" s="5" t="s">
        <v>84</v>
      </c>
      <c r="AA7200" s="4">
        <v>0.56999999999999995</v>
      </c>
      <c r="AB7200" s="1">
        <v>40387</v>
      </c>
      <c r="AC7200" s="1">
        <v>28573</v>
      </c>
      <c r="AD7200">
        <f t="shared" si="674"/>
        <v>1</v>
      </c>
      <c r="AE7200">
        <f t="shared" ca="1" si="675"/>
        <v>46</v>
      </c>
      <c r="AF7200" t="str">
        <f t="shared" ca="1" si="676"/>
        <v>18-64</v>
      </c>
      <c r="AG7200" s="3">
        <f t="shared" si="677"/>
        <v>6.1594046511627913E-2</v>
      </c>
      <c r="AH7200" t="str">
        <f>_xlfn.IFNA(VLOOKUP(Sales_Transactions[[#This Row],[Order ID]],Returned_Items[#All],2,FALSE),"Not Returned")</f>
        <v>Not Returned</v>
      </c>
    </row>
    <row r="7201" spans="1:34" x14ac:dyDescent="0.25">
      <c r="A7201">
        <v>47683</v>
      </c>
      <c r="C7201" t="s">
        <v>758</v>
      </c>
      <c r="D7201" s="2" t="str">
        <f>TEXT(MID(Sales_Transactions[[#This Row],[Order Date]],2,5),"d/m/yyy")</f>
        <v>1/9/2010</v>
      </c>
      <c r="E7201" s="2" t="str">
        <f>TEXT(MID(Sales_Transactions[[#This Row],[Order Date]],2,5),"d")</f>
        <v>1</v>
      </c>
      <c r="F7201" s="2" t="str">
        <f>TEXT(MID(Sales_Transactions[[#This Row],[Order Date]],2,5),"m")</f>
        <v>9</v>
      </c>
      <c r="G7201" s="2" t="str">
        <f>TEXT(MID(Sales_Transactions[[#This Row],[Order Date]],2,5),"yyy")</f>
        <v>2010</v>
      </c>
      <c r="H7201" s="2" t="str">
        <f>TEXT(MID(Sales_Transactions[[#This Row],[Order Date]],2,5),"yyy/m")</f>
        <v>2010/9</v>
      </c>
      <c r="I7201" t="s">
        <v>22</v>
      </c>
      <c r="J7201">
        <f t="shared" si="672"/>
        <v>2</v>
      </c>
      <c r="K7201" s="2">
        <v>38</v>
      </c>
      <c r="L7201" s="3">
        <v>81.97</v>
      </c>
      <c r="M7201" s="4">
        <v>0.05</v>
      </c>
      <c r="N7201" s="5" t="s">
        <v>23</v>
      </c>
      <c r="O7201" s="3">
        <v>-148.80000000000001</v>
      </c>
      <c r="P7201" s="3">
        <v>1.98</v>
      </c>
      <c r="Q7201" s="3">
        <v>4.7699999999999996</v>
      </c>
      <c r="R7201" s="5" t="s">
        <v>890</v>
      </c>
      <c r="S7201" s="5" t="s">
        <v>2225</v>
      </c>
      <c r="T7201" s="5" t="str">
        <f t="shared" si="673"/>
        <v>Harold Dahlen</v>
      </c>
      <c r="U7201" t="s">
        <v>153</v>
      </c>
      <c r="V7201" s="5" t="s">
        <v>47</v>
      </c>
      <c r="W7201" s="5" t="s">
        <v>28</v>
      </c>
      <c r="X7201" s="5" t="s">
        <v>41</v>
      </c>
      <c r="Y7201" s="5" t="s">
        <v>2968</v>
      </c>
      <c r="Z7201" s="5" t="s">
        <v>43</v>
      </c>
      <c r="AA7201" s="4">
        <v>0.4</v>
      </c>
      <c r="AB7201" s="1">
        <v>40429</v>
      </c>
      <c r="AC7201" s="1">
        <v>28559</v>
      </c>
      <c r="AD7201">
        <f t="shared" si="674"/>
        <v>7</v>
      </c>
      <c r="AE7201">
        <f t="shared" ca="1" si="675"/>
        <v>46</v>
      </c>
      <c r="AF7201" t="str">
        <f t="shared" ca="1" si="676"/>
        <v>18-64</v>
      </c>
      <c r="AG7201" s="3">
        <f t="shared" si="677"/>
        <v>0.17760552631578946</v>
      </c>
      <c r="AH7201" t="str">
        <f>_xlfn.IFNA(VLOOKUP(Sales_Transactions[[#This Row],[Order ID]],Returned_Items[#All],2,FALSE),"Not Returned")</f>
        <v>Not Returned</v>
      </c>
    </row>
    <row r="7202" spans="1:34" x14ac:dyDescent="0.25">
      <c r="A7202">
        <v>47872</v>
      </c>
      <c r="C7202" t="s">
        <v>1846</v>
      </c>
      <c r="D7202" s="2" t="str">
        <f>TEXT(MID(Sales_Transactions[[#This Row],[Order Date]],2,5),"d/m/yyy")</f>
        <v>12/6/2009</v>
      </c>
      <c r="E7202" s="2" t="str">
        <f>TEXT(MID(Sales_Transactions[[#This Row],[Order Date]],2,5),"d")</f>
        <v>12</v>
      </c>
      <c r="F7202" s="2" t="str">
        <f>TEXT(MID(Sales_Transactions[[#This Row],[Order Date]],2,5),"m")</f>
        <v>6</v>
      </c>
      <c r="G7202" s="2" t="str">
        <f>TEXT(MID(Sales_Transactions[[#This Row],[Order Date]],2,5),"yyy")</f>
        <v>2009</v>
      </c>
      <c r="H7202" s="2" t="str">
        <f>TEXT(MID(Sales_Transactions[[#This Row],[Order Date]],2,5),"yyy/m")</f>
        <v>2009/6</v>
      </c>
      <c r="I7202" t="s">
        <v>101</v>
      </c>
      <c r="J7202">
        <f t="shared" si="672"/>
        <v>1</v>
      </c>
      <c r="K7202" s="2">
        <v>38</v>
      </c>
      <c r="L7202" s="3">
        <v>1756.27</v>
      </c>
      <c r="M7202" s="4">
        <v>0.09</v>
      </c>
      <c r="N7202" s="5" t="s">
        <v>23</v>
      </c>
      <c r="O7202" s="3">
        <v>649.04999999999995</v>
      </c>
      <c r="P7202" s="3">
        <v>46.89</v>
      </c>
      <c r="Q7202" s="3">
        <v>5.0999999999999996</v>
      </c>
      <c r="R7202" s="5" t="s">
        <v>167</v>
      </c>
      <c r="S7202" s="5" t="s">
        <v>375</v>
      </c>
      <c r="T7202" s="5" t="str">
        <f t="shared" si="673"/>
        <v>Brad Thomas</v>
      </c>
      <c r="U7202" t="s">
        <v>153</v>
      </c>
      <c r="V7202" s="5" t="s">
        <v>74</v>
      </c>
      <c r="W7202" s="5" t="s">
        <v>28</v>
      </c>
      <c r="X7202" s="5" t="s">
        <v>38</v>
      </c>
      <c r="Y7202" s="5" t="s">
        <v>575</v>
      </c>
      <c r="Z7202" s="5" t="s">
        <v>56</v>
      </c>
      <c r="AA7202" s="4">
        <v>0.46</v>
      </c>
      <c r="AB7202" s="1">
        <v>39978</v>
      </c>
      <c r="AC7202" s="1">
        <v>28285</v>
      </c>
      <c r="AD7202">
        <f t="shared" si="674"/>
        <v>2</v>
      </c>
      <c r="AE7202">
        <f t="shared" ca="1" si="675"/>
        <v>47</v>
      </c>
      <c r="AF7202" t="str">
        <f t="shared" ca="1" si="676"/>
        <v>18-64</v>
      </c>
      <c r="AG7202" s="3">
        <f t="shared" si="677"/>
        <v>1.3670473421052634</v>
      </c>
      <c r="AH7202" t="str">
        <f>_xlfn.IFNA(VLOOKUP(Sales_Transactions[[#This Row],[Order ID]],Returned_Items[#All],2,FALSE),"Not Returned")</f>
        <v>Not Returned</v>
      </c>
    </row>
    <row r="7203" spans="1:34" x14ac:dyDescent="0.25">
      <c r="A7203">
        <v>47872</v>
      </c>
      <c r="C7203" t="s">
        <v>1846</v>
      </c>
      <c r="D7203" s="2" t="str">
        <f>TEXT(MID(Sales_Transactions[[#This Row],[Order Date]],2,5),"d/m/yyy")</f>
        <v>12/6/2009</v>
      </c>
      <c r="E7203" s="2" t="str">
        <f>TEXT(MID(Sales_Transactions[[#This Row],[Order Date]],2,5),"d")</f>
        <v>12</v>
      </c>
      <c r="F7203" s="2" t="str">
        <f>TEXT(MID(Sales_Transactions[[#This Row],[Order Date]],2,5),"m")</f>
        <v>6</v>
      </c>
      <c r="G7203" s="2" t="str">
        <f>TEXT(MID(Sales_Transactions[[#This Row],[Order Date]],2,5),"yyy")</f>
        <v>2009</v>
      </c>
      <c r="H7203" s="2" t="str">
        <f>TEXT(MID(Sales_Transactions[[#This Row],[Order Date]],2,5),"yyy/m")</f>
        <v>2009/6</v>
      </c>
      <c r="I7203" t="s">
        <v>101</v>
      </c>
      <c r="J7203">
        <f t="shared" si="672"/>
        <v>1</v>
      </c>
      <c r="K7203" s="2">
        <v>50</v>
      </c>
      <c r="L7203" s="3">
        <v>345.58</v>
      </c>
      <c r="M7203" s="4">
        <v>0.05</v>
      </c>
      <c r="N7203" s="5" t="s">
        <v>23</v>
      </c>
      <c r="O7203" s="3">
        <v>-38.04</v>
      </c>
      <c r="P7203" s="3">
        <v>6.64</v>
      </c>
      <c r="Q7203" s="3">
        <v>4.95</v>
      </c>
      <c r="R7203" s="5" t="s">
        <v>167</v>
      </c>
      <c r="S7203" s="5" t="s">
        <v>375</v>
      </c>
      <c r="T7203" s="5" t="str">
        <f t="shared" si="673"/>
        <v>Brad Thomas</v>
      </c>
      <c r="U7203" t="s">
        <v>153</v>
      </c>
      <c r="V7203" s="5" t="s">
        <v>74</v>
      </c>
      <c r="W7203" s="5" t="s">
        <v>57</v>
      </c>
      <c r="X7203" s="5" t="s">
        <v>58</v>
      </c>
      <c r="Y7203" s="5" t="s">
        <v>59</v>
      </c>
      <c r="Z7203" s="5" t="s">
        <v>60</v>
      </c>
      <c r="AA7203" s="4">
        <v>0.37</v>
      </c>
      <c r="AB7203" s="1">
        <v>39977</v>
      </c>
      <c r="AC7203" s="1">
        <v>28422</v>
      </c>
      <c r="AD7203">
        <f t="shared" si="674"/>
        <v>1</v>
      </c>
      <c r="AE7203">
        <f t="shared" ca="1" si="675"/>
        <v>46</v>
      </c>
      <c r="AF7203" t="str">
        <f t="shared" ca="1" si="676"/>
        <v>18-64</v>
      </c>
      <c r="AG7203" s="3">
        <f t="shared" si="677"/>
        <v>0.23173359999999998</v>
      </c>
      <c r="AH7203" t="str">
        <f>_xlfn.IFNA(VLOOKUP(Sales_Transactions[[#This Row],[Order ID]],Returned_Items[#All],2,FALSE),"Not Returned")</f>
        <v>Not Returned</v>
      </c>
    </row>
    <row r="7204" spans="1:34" x14ac:dyDescent="0.25">
      <c r="A7204">
        <v>47877</v>
      </c>
      <c r="C7204" t="s">
        <v>1464</v>
      </c>
      <c r="D7204" s="2" t="str">
        <f>TEXT(MID(Sales_Transactions[[#This Row],[Order Date]],2,5),"d/m/yyy")</f>
        <v>28/8/2009</v>
      </c>
      <c r="E7204" s="2" t="str">
        <f>TEXT(MID(Sales_Transactions[[#This Row],[Order Date]],2,5),"d")</f>
        <v>28</v>
      </c>
      <c r="F7204" s="2" t="str">
        <f>TEXT(MID(Sales_Transactions[[#This Row],[Order Date]],2,5),"m")</f>
        <v>8</v>
      </c>
      <c r="G7204" s="2" t="str">
        <f>TEXT(MID(Sales_Transactions[[#This Row],[Order Date]],2,5),"yyy")</f>
        <v>2009</v>
      </c>
      <c r="H7204" s="2" t="str">
        <f>TEXT(MID(Sales_Transactions[[#This Row],[Order Date]],2,5),"yyy/m")</f>
        <v>2009/8</v>
      </c>
      <c r="I7204" t="s">
        <v>78</v>
      </c>
      <c r="J7204">
        <f t="shared" si="672"/>
        <v>3</v>
      </c>
      <c r="K7204" s="2">
        <v>16</v>
      </c>
      <c r="L7204" s="3">
        <v>273.36</v>
      </c>
      <c r="M7204" s="4">
        <v>0.04</v>
      </c>
      <c r="N7204" s="5" t="s">
        <v>23</v>
      </c>
      <c r="O7204" s="3">
        <v>32.25</v>
      </c>
      <c r="P7204" s="3">
        <v>17.239999999999998</v>
      </c>
      <c r="Q7204" s="3">
        <v>3.26</v>
      </c>
      <c r="R7204" s="5" t="s">
        <v>2224</v>
      </c>
      <c r="S7204" s="5" t="s">
        <v>2783</v>
      </c>
      <c r="T7204" s="5" t="str">
        <f t="shared" si="673"/>
        <v>Tamara Willingham</v>
      </c>
      <c r="U7204" t="s">
        <v>153</v>
      </c>
      <c r="V7204" s="5" t="s">
        <v>74</v>
      </c>
      <c r="W7204" s="5" t="s">
        <v>28</v>
      </c>
      <c r="X7204" s="5" t="s">
        <v>221</v>
      </c>
      <c r="Y7204" s="5" t="s">
        <v>643</v>
      </c>
      <c r="Z7204" s="5" t="s">
        <v>60</v>
      </c>
      <c r="AA7204" s="4">
        <v>0.56000000000000005</v>
      </c>
      <c r="AB7204" s="1">
        <v>40056</v>
      </c>
      <c r="AC7204" s="1">
        <v>28231</v>
      </c>
      <c r="AD7204">
        <f t="shared" si="674"/>
        <v>3</v>
      </c>
      <c r="AE7204">
        <f t="shared" ca="1" si="675"/>
        <v>47</v>
      </c>
      <c r="AF7204" t="str">
        <f t="shared" ca="1" si="676"/>
        <v>18-64</v>
      </c>
      <c r="AG7204" s="3">
        <f t="shared" si="677"/>
        <v>1.2808189999999997</v>
      </c>
      <c r="AH7204" t="str">
        <f>_xlfn.IFNA(VLOOKUP(Sales_Transactions[[#This Row],[Order ID]],Returned_Items[#All],2,FALSE),"Not Returned")</f>
        <v>Not Returned</v>
      </c>
    </row>
    <row r="7205" spans="1:34" x14ac:dyDescent="0.25">
      <c r="A7205">
        <v>47877</v>
      </c>
      <c r="C7205" t="s">
        <v>1464</v>
      </c>
      <c r="D7205" s="2" t="str">
        <f>TEXT(MID(Sales_Transactions[[#This Row],[Order Date]],2,5),"d/m/yyy")</f>
        <v>28/8/2009</v>
      </c>
      <c r="E7205" s="2" t="str">
        <f>TEXT(MID(Sales_Transactions[[#This Row],[Order Date]],2,5),"d")</f>
        <v>28</v>
      </c>
      <c r="F7205" s="2" t="str">
        <f>TEXT(MID(Sales_Transactions[[#This Row],[Order Date]],2,5),"m")</f>
        <v>8</v>
      </c>
      <c r="G7205" s="2" t="str">
        <f>TEXT(MID(Sales_Transactions[[#This Row],[Order Date]],2,5),"yyy")</f>
        <v>2009</v>
      </c>
      <c r="H7205" s="2" t="str">
        <f>TEXT(MID(Sales_Transactions[[#This Row],[Order Date]],2,5),"yyy/m")</f>
        <v>2009/8</v>
      </c>
      <c r="I7205" t="s">
        <v>78</v>
      </c>
      <c r="J7205">
        <f t="shared" si="672"/>
        <v>3</v>
      </c>
      <c r="K7205" s="2">
        <v>19</v>
      </c>
      <c r="L7205" s="3">
        <v>3240.7280000000001</v>
      </c>
      <c r="M7205" s="4">
        <v>7.0000000000000007E-2</v>
      </c>
      <c r="N7205" s="5" t="s">
        <v>34</v>
      </c>
      <c r="O7205" s="3">
        <v>-691.31</v>
      </c>
      <c r="P7205" s="3">
        <v>218.75</v>
      </c>
      <c r="Q7205" s="3">
        <v>69.64</v>
      </c>
      <c r="R7205" s="5" t="s">
        <v>2224</v>
      </c>
      <c r="S7205" s="5" t="s">
        <v>2783</v>
      </c>
      <c r="T7205" s="5" t="str">
        <f t="shared" si="673"/>
        <v>Tamara Willingham</v>
      </c>
      <c r="U7205" t="s">
        <v>153</v>
      </c>
      <c r="V7205" s="5" t="s">
        <v>74</v>
      </c>
      <c r="W7205" s="5" t="s">
        <v>57</v>
      </c>
      <c r="X7205" s="5" t="s">
        <v>107</v>
      </c>
      <c r="Y7205" s="5" t="s">
        <v>397</v>
      </c>
      <c r="Z7205" s="5" t="s">
        <v>106</v>
      </c>
      <c r="AA7205" s="4">
        <v>0.77</v>
      </c>
      <c r="AB7205" s="1">
        <v>40055</v>
      </c>
      <c r="AC7205" s="1">
        <v>28182</v>
      </c>
      <c r="AD7205">
        <f t="shared" si="674"/>
        <v>2</v>
      </c>
      <c r="AE7205">
        <f t="shared" ca="1" si="675"/>
        <v>47</v>
      </c>
      <c r="AF7205" t="str">
        <f t="shared" ca="1" si="676"/>
        <v>18-64</v>
      </c>
      <c r="AG7205" s="3">
        <f t="shared" si="677"/>
        <v>15.170361842105264</v>
      </c>
      <c r="AH7205" t="str">
        <f>_xlfn.IFNA(VLOOKUP(Sales_Transactions[[#This Row],[Order ID]],Returned_Items[#All],2,FALSE),"Not Returned")</f>
        <v>Not Returned</v>
      </c>
    </row>
    <row r="7206" spans="1:34" x14ac:dyDescent="0.25">
      <c r="A7206">
        <v>47877</v>
      </c>
      <c r="C7206" t="s">
        <v>1464</v>
      </c>
      <c r="D7206" s="2" t="str">
        <f>TEXT(MID(Sales_Transactions[[#This Row],[Order Date]],2,5),"d/m/yyy")</f>
        <v>28/8/2009</v>
      </c>
      <c r="E7206" s="2" t="str">
        <f>TEXT(MID(Sales_Transactions[[#This Row],[Order Date]],2,5),"d")</f>
        <v>28</v>
      </c>
      <c r="F7206" s="2" t="str">
        <f>TEXT(MID(Sales_Transactions[[#This Row],[Order Date]],2,5),"m")</f>
        <v>8</v>
      </c>
      <c r="G7206" s="2" t="str">
        <f>TEXT(MID(Sales_Transactions[[#This Row],[Order Date]],2,5),"yyy")</f>
        <v>2009</v>
      </c>
      <c r="H7206" s="2" t="str">
        <f>TEXT(MID(Sales_Transactions[[#This Row],[Order Date]],2,5),"yyy/m")</f>
        <v>2009/8</v>
      </c>
      <c r="I7206" t="s">
        <v>78</v>
      </c>
      <c r="J7206">
        <f t="shared" si="672"/>
        <v>3</v>
      </c>
      <c r="K7206" s="2">
        <v>49</v>
      </c>
      <c r="L7206" s="3">
        <v>8058.96</v>
      </c>
      <c r="M7206" s="4">
        <v>0.08</v>
      </c>
      <c r="N7206" s="5" t="s">
        <v>23</v>
      </c>
      <c r="O7206" s="3">
        <v>-1621.38</v>
      </c>
      <c r="P7206" s="3">
        <v>209.37</v>
      </c>
      <c r="Q7206" s="3">
        <v>69</v>
      </c>
      <c r="R7206" s="5" t="s">
        <v>2224</v>
      </c>
      <c r="S7206" s="5" t="s">
        <v>2783</v>
      </c>
      <c r="T7206" s="5" t="str">
        <f t="shared" si="673"/>
        <v>Tamara Willingham</v>
      </c>
      <c r="U7206" t="s">
        <v>153</v>
      </c>
      <c r="V7206" s="5" t="s">
        <v>74</v>
      </c>
      <c r="W7206" s="5" t="s">
        <v>57</v>
      </c>
      <c r="X7206" s="5" t="s">
        <v>107</v>
      </c>
      <c r="Y7206" s="5" t="s">
        <v>1638</v>
      </c>
      <c r="Z7206" s="5" t="s">
        <v>31</v>
      </c>
      <c r="AA7206" s="4">
        <v>0.79</v>
      </c>
      <c r="AB7206" s="1">
        <v>40055</v>
      </c>
      <c r="AC7206" s="1">
        <v>28450</v>
      </c>
      <c r="AD7206">
        <f t="shared" si="674"/>
        <v>2</v>
      </c>
      <c r="AE7206">
        <f t="shared" ca="1" si="675"/>
        <v>46</v>
      </c>
      <c r="AF7206" t="str">
        <f t="shared" ca="1" si="676"/>
        <v>18-64</v>
      </c>
      <c r="AG7206" s="3">
        <f t="shared" si="677"/>
        <v>5.6776021224489792</v>
      </c>
      <c r="AH7206" t="str">
        <f>_xlfn.IFNA(VLOOKUP(Sales_Transactions[[#This Row],[Order ID]],Returned_Items[#All],2,FALSE),"Not Returned")</f>
        <v>Not Returned</v>
      </c>
    </row>
    <row r="7207" spans="1:34" x14ac:dyDescent="0.25">
      <c r="A7207">
        <v>47879</v>
      </c>
      <c r="C7207" t="s">
        <v>804</v>
      </c>
      <c r="D7207" s="2" t="str">
        <f>TEXT(MID(Sales_Transactions[[#This Row],[Order Date]],2,5),"d/m/yyy")</f>
        <v>11/1/2012</v>
      </c>
      <c r="E7207" s="2" t="str">
        <f>TEXT(MID(Sales_Transactions[[#This Row],[Order Date]],2,5),"d")</f>
        <v>11</v>
      </c>
      <c r="F7207" s="2" t="str">
        <f>TEXT(MID(Sales_Transactions[[#This Row],[Order Date]],2,5),"m")</f>
        <v>1</v>
      </c>
      <c r="G7207" s="2" t="str">
        <f>TEXT(MID(Sales_Transactions[[#This Row],[Order Date]],2,5),"yyy")</f>
        <v>2012</v>
      </c>
      <c r="H7207" s="2" t="str">
        <f>TEXT(MID(Sales_Transactions[[#This Row],[Order Date]],2,5),"yyy/m")</f>
        <v>2012/1</v>
      </c>
      <c r="I7207" t="s">
        <v>101</v>
      </c>
      <c r="J7207">
        <f t="shared" si="672"/>
        <v>1</v>
      </c>
      <c r="K7207" s="2">
        <v>19</v>
      </c>
      <c r="L7207" s="3">
        <v>172.54</v>
      </c>
      <c r="M7207" s="4">
        <v>0.08</v>
      </c>
      <c r="N7207" s="5" t="s">
        <v>23</v>
      </c>
      <c r="O7207" s="3">
        <v>44.23</v>
      </c>
      <c r="P7207" s="3">
        <v>9.11</v>
      </c>
      <c r="Q7207" s="3">
        <v>2.15</v>
      </c>
      <c r="R7207" s="5" t="s">
        <v>2224</v>
      </c>
      <c r="S7207" s="5" t="s">
        <v>2783</v>
      </c>
      <c r="T7207" s="5" t="str">
        <f t="shared" si="673"/>
        <v>Tamara Willingham</v>
      </c>
      <c r="U7207" t="s">
        <v>153</v>
      </c>
      <c r="V7207" s="5" t="s">
        <v>47</v>
      </c>
      <c r="W7207" s="5" t="s">
        <v>28</v>
      </c>
      <c r="X7207" s="5" t="s">
        <v>75</v>
      </c>
      <c r="Y7207" s="5" t="s">
        <v>2519</v>
      </c>
      <c r="Z7207" s="5" t="s">
        <v>84</v>
      </c>
      <c r="AA7207" s="4">
        <v>0.4</v>
      </c>
      <c r="AB7207" s="1">
        <v>40920</v>
      </c>
      <c r="AC7207" s="1">
        <v>27908</v>
      </c>
      <c r="AD7207">
        <f t="shared" si="674"/>
        <v>1</v>
      </c>
      <c r="AE7207">
        <f t="shared" ca="1" si="675"/>
        <v>48</v>
      </c>
      <c r="AF7207" t="str">
        <f t="shared" ca="1" si="676"/>
        <v>18-64</v>
      </c>
      <c r="AG7207" s="3">
        <f t="shared" si="677"/>
        <v>0.592248</v>
      </c>
      <c r="AH7207" t="str">
        <f>_xlfn.IFNA(VLOOKUP(Sales_Transactions[[#This Row],[Order ID]],Returned_Items[#All],2,FALSE),"Not Returned")</f>
        <v>Not Returned</v>
      </c>
    </row>
    <row r="7208" spans="1:34" x14ac:dyDescent="0.25">
      <c r="A7208">
        <v>47910</v>
      </c>
      <c r="C7208" t="s">
        <v>662</v>
      </c>
      <c r="D7208" s="2" t="str">
        <f>TEXT(MID(Sales_Transactions[[#This Row],[Order Date]],2,5),"d/m/yyy")</f>
        <v>15/8/2009</v>
      </c>
      <c r="E7208" s="2" t="str">
        <f>TEXT(MID(Sales_Transactions[[#This Row],[Order Date]],2,5),"d")</f>
        <v>15</v>
      </c>
      <c r="F7208" s="2" t="str">
        <f>TEXT(MID(Sales_Transactions[[#This Row],[Order Date]],2,5),"m")</f>
        <v>8</v>
      </c>
      <c r="G7208" s="2" t="str">
        <f>TEXT(MID(Sales_Transactions[[#This Row],[Order Date]],2,5),"yyy")</f>
        <v>2009</v>
      </c>
      <c r="H7208" s="2" t="str">
        <f>TEXT(MID(Sales_Transactions[[#This Row],[Order Date]],2,5),"yyy/m")</f>
        <v>2009/8</v>
      </c>
      <c r="I7208" t="s">
        <v>33</v>
      </c>
      <c r="J7208">
        <f t="shared" si="672"/>
        <v>4</v>
      </c>
      <c r="K7208" s="2">
        <v>30</v>
      </c>
      <c r="L7208" s="3">
        <v>5290.57</v>
      </c>
      <c r="M7208" s="4">
        <v>0.08</v>
      </c>
      <c r="N7208" s="5" t="s">
        <v>23</v>
      </c>
      <c r="O7208" s="3">
        <v>1389.18</v>
      </c>
      <c r="P7208" s="3">
        <v>178.47</v>
      </c>
      <c r="Q7208" s="3">
        <v>19.989999999999998</v>
      </c>
      <c r="R7208" s="5" t="s">
        <v>167</v>
      </c>
      <c r="S7208" s="5" t="s">
        <v>375</v>
      </c>
      <c r="T7208" s="5" t="str">
        <f t="shared" si="673"/>
        <v>Brad Thomas</v>
      </c>
      <c r="U7208" t="s">
        <v>153</v>
      </c>
      <c r="V7208" s="5" t="s">
        <v>74</v>
      </c>
      <c r="W7208" s="5" t="s">
        <v>28</v>
      </c>
      <c r="X7208" s="5" t="s">
        <v>29</v>
      </c>
      <c r="Y7208" s="5" t="s">
        <v>2127</v>
      </c>
      <c r="Z7208" s="5" t="s">
        <v>43</v>
      </c>
      <c r="AA7208" s="4">
        <v>0.55000000000000004</v>
      </c>
      <c r="AB7208" s="1">
        <v>40041</v>
      </c>
      <c r="AC7208" s="1">
        <v>27839</v>
      </c>
      <c r="AD7208">
        <f t="shared" si="674"/>
        <v>1</v>
      </c>
      <c r="AE7208">
        <f t="shared" ca="1" si="675"/>
        <v>48</v>
      </c>
      <c r="AF7208" t="str">
        <f t="shared" ca="1" si="676"/>
        <v>18-64</v>
      </c>
      <c r="AG7208" s="3">
        <f t="shared" si="677"/>
        <v>6.6105741333333334</v>
      </c>
      <c r="AH7208" t="str">
        <f>_xlfn.IFNA(VLOOKUP(Sales_Transactions[[#This Row],[Order ID]],Returned_Items[#All],2,FALSE),"Not Returned")</f>
        <v>Returned</v>
      </c>
    </row>
    <row r="7209" spans="1:34" x14ac:dyDescent="0.25">
      <c r="A7209">
        <v>47972</v>
      </c>
      <c r="C7209" t="s">
        <v>471</v>
      </c>
      <c r="D7209" s="2" t="str">
        <f>TEXT(MID(Sales_Transactions[[#This Row],[Order Date]],2,5),"d/m/yyy")</f>
        <v>11/10/2010</v>
      </c>
      <c r="E7209" s="2" t="str">
        <f>TEXT(MID(Sales_Transactions[[#This Row],[Order Date]],2,5),"d")</f>
        <v>11</v>
      </c>
      <c r="F7209" s="2" t="str">
        <f>TEXT(MID(Sales_Transactions[[#This Row],[Order Date]],2,5),"m")</f>
        <v>10</v>
      </c>
      <c r="G7209" s="2" t="str">
        <f>TEXT(MID(Sales_Transactions[[#This Row],[Order Date]],2,5),"yyy")</f>
        <v>2010</v>
      </c>
      <c r="H7209" s="2" t="str">
        <f>TEXT(MID(Sales_Transactions[[#This Row],[Order Date]],2,5),"yyy/m")</f>
        <v>2010/10</v>
      </c>
      <c r="I7209" t="s">
        <v>78</v>
      </c>
      <c r="J7209">
        <f t="shared" si="672"/>
        <v>3</v>
      </c>
      <c r="K7209" s="2">
        <v>46</v>
      </c>
      <c r="L7209" s="3">
        <v>7685.62</v>
      </c>
      <c r="M7209" s="4">
        <v>0.02</v>
      </c>
      <c r="N7209" s="5" t="s">
        <v>67</v>
      </c>
      <c r="O7209" s="3">
        <v>1952.15</v>
      </c>
      <c r="P7209" s="3">
        <v>165.2</v>
      </c>
      <c r="Q7209" s="3">
        <v>19.989999999999998</v>
      </c>
      <c r="R7209" s="5" t="s">
        <v>312</v>
      </c>
      <c r="S7209" s="5" t="s">
        <v>2755</v>
      </c>
      <c r="T7209" s="5" t="str">
        <f t="shared" si="673"/>
        <v>Brendan Murry</v>
      </c>
      <c r="U7209" t="s">
        <v>153</v>
      </c>
      <c r="V7209" s="5" t="s">
        <v>47</v>
      </c>
      <c r="W7209" s="5" t="s">
        <v>28</v>
      </c>
      <c r="X7209" s="5" t="s">
        <v>29</v>
      </c>
      <c r="Y7209" s="5" t="s">
        <v>3153</v>
      </c>
      <c r="Z7209" s="5" t="s">
        <v>43</v>
      </c>
      <c r="AA7209" s="4">
        <v>0.59</v>
      </c>
      <c r="AB7209" s="1">
        <v>40464</v>
      </c>
      <c r="AC7209" s="1">
        <v>28022</v>
      </c>
      <c r="AD7209">
        <f t="shared" si="674"/>
        <v>2</v>
      </c>
      <c r="AE7209">
        <f t="shared" ca="1" si="675"/>
        <v>47</v>
      </c>
      <c r="AF7209" t="str">
        <f t="shared" ca="1" si="676"/>
        <v>18-64</v>
      </c>
      <c r="AG7209" s="3">
        <f t="shared" si="677"/>
        <v>4.0251513043478262</v>
      </c>
      <c r="AH7209" t="str">
        <f>_xlfn.IFNA(VLOOKUP(Sales_Transactions[[#This Row],[Order ID]],Returned_Items[#All],2,FALSE),"Not Returned")</f>
        <v>Not Returned</v>
      </c>
    </row>
    <row r="7210" spans="1:34" x14ac:dyDescent="0.25">
      <c r="A7210">
        <v>48192</v>
      </c>
      <c r="C7210" t="s">
        <v>859</v>
      </c>
      <c r="D7210" s="2" t="str">
        <f>TEXT(MID(Sales_Transactions[[#This Row],[Order Date]],2,5),"d/m/yyy")</f>
        <v>16/12/2009</v>
      </c>
      <c r="E7210" s="2" t="str">
        <f>TEXT(MID(Sales_Transactions[[#This Row],[Order Date]],2,5),"d")</f>
        <v>16</v>
      </c>
      <c r="F7210" s="2" t="str">
        <f>TEXT(MID(Sales_Transactions[[#This Row],[Order Date]],2,5),"m")</f>
        <v>12</v>
      </c>
      <c r="G7210" s="2" t="str">
        <f>TEXT(MID(Sales_Transactions[[#This Row],[Order Date]],2,5),"yyy")</f>
        <v>2009</v>
      </c>
      <c r="H7210" s="2" t="str">
        <f>TEXT(MID(Sales_Transactions[[#This Row],[Order Date]],2,5),"yyy/m")</f>
        <v>2009/12</v>
      </c>
      <c r="I7210" t="s">
        <v>101</v>
      </c>
      <c r="J7210">
        <f t="shared" si="672"/>
        <v>1</v>
      </c>
      <c r="K7210" s="2">
        <v>15</v>
      </c>
      <c r="L7210" s="3">
        <v>2277.67</v>
      </c>
      <c r="M7210" s="4">
        <v>0</v>
      </c>
      <c r="N7210" s="5" t="s">
        <v>34</v>
      </c>
      <c r="O7210" s="3">
        <v>-173.96</v>
      </c>
      <c r="P7210" s="3">
        <v>140.97999999999999</v>
      </c>
      <c r="Q7210" s="3">
        <v>36.090000000000003</v>
      </c>
      <c r="R7210" s="5" t="s">
        <v>3287</v>
      </c>
      <c r="S7210" s="5" t="s">
        <v>1762</v>
      </c>
      <c r="T7210" s="5" t="str">
        <f t="shared" si="673"/>
        <v>Jill Matthias</v>
      </c>
      <c r="U7210" t="s">
        <v>153</v>
      </c>
      <c r="V7210" s="5" t="s">
        <v>37</v>
      </c>
      <c r="W7210" s="5" t="s">
        <v>57</v>
      </c>
      <c r="X7210" s="5" t="s">
        <v>104</v>
      </c>
      <c r="Y7210" s="5" t="s">
        <v>565</v>
      </c>
      <c r="Z7210" s="5" t="s">
        <v>106</v>
      </c>
      <c r="AA7210" s="4">
        <v>0.77</v>
      </c>
      <c r="AB7210" s="1">
        <v>40164</v>
      </c>
      <c r="AC7210" s="1">
        <v>27429</v>
      </c>
      <c r="AD7210">
        <f t="shared" si="674"/>
        <v>1</v>
      </c>
      <c r="AE7210">
        <f t="shared" ca="1" si="675"/>
        <v>49</v>
      </c>
      <c r="AF7210" t="str">
        <f t="shared" ca="1" si="676"/>
        <v>18-64</v>
      </c>
      <c r="AG7210" s="3">
        <f t="shared" si="677"/>
        <v>11.804666666666666</v>
      </c>
      <c r="AH7210" t="str">
        <f>_xlfn.IFNA(VLOOKUP(Sales_Transactions[[#This Row],[Order ID]],Returned_Items[#All],2,FALSE),"Not Returned")</f>
        <v>Not Returned</v>
      </c>
    </row>
    <row r="7211" spans="1:34" x14ac:dyDescent="0.25">
      <c r="A7211">
        <v>48288</v>
      </c>
      <c r="C7211" t="s">
        <v>3203</v>
      </c>
      <c r="D7211" s="2" t="str">
        <f>TEXT(MID(Sales_Transactions[[#This Row],[Order Date]],2,5),"d/m/yyy")</f>
        <v>22/7/2011</v>
      </c>
      <c r="E7211" s="2" t="str">
        <f>TEXT(MID(Sales_Transactions[[#This Row],[Order Date]],2,5),"d")</f>
        <v>22</v>
      </c>
      <c r="F7211" s="2" t="str">
        <f>TEXT(MID(Sales_Transactions[[#This Row],[Order Date]],2,5),"m")</f>
        <v>7</v>
      </c>
      <c r="G7211" s="2" t="str">
        <f>TEXT(MID(Sales_Transactions[[#This Row],[Order Date]],2,5),"yyy")</f>
        <v>2011</v>
      </c>
      <c r="H7211" s="2" t="str">
        <f>TEXT(MID(Sales_Transactions[[#This Row],[Order Date]],2,5),"yyy/m")</f>
        <v>2011/7</v>
      </c>
      <c r="I7211" t="s">
        <v>78</v>
      </c>
      <c r="J7211">
        <f t="shared" si="672"/>
        <v>3</v>
      </c>
      <c r="K7211" s="2">
        <v>25</v>
      </c>
      <c r="L7211" s="3">
        <v>3308.28</v>
      </c>
      <c r="M7211" s="4">
        <v>0.08</v>
      </c>
      <c r="N7211" s="5" t="s">
        <v>34</v>
      </c>
      <c r="O7211" s="3">
        <v>-581.59</v>
      </c>
      <c r="P7211" s="3">
        <v>130.97999999999999</v>
      </c>
      <c r="Q7211" s="3">
        <v>54.74</v>
      </c>
      <c r="R7211" s="5" t="s">
        <v>171</v>
      </c>
      <c r="S7211" s="5" t="s">
        <v>2692</v>
      </c>
      <c r="T7211" s="5" t="str">
        <f t="shared" si="673"/>
        <v>Nicole Brennan</v>
      </c>
      <c r="U7211" t="s">
        <v>153</v>
      </c>
      <c r="V7211" s="5" t="s">
        <v>37</v>
      </c>
      <c r="W7211" s="5" t="s">
        <v>57</v>
      </c>
      <c r="X7211" s="5" t="s">
        <v>104</v>
      </c>
      <c r="Y7211" s="5" t="s">
        <v>1393</v>
      </c>
      <c r="Z7211" s="5" t="s">
        <v>106</v>
      </c>
      <c r="AA7211" s="4">
        <v>0.69</v>
      </c>
      <c r="AB7211" s="1">
        <v>40748</v>
      </c>
      <c r="AC7211" s="1">
        <v>28011</v>
      </c>
      <c r="AD7211">
        <f t="shared" si="674"/>
        <v>2</v>
      </c>
      <c r="AE7211">
        <f t="shared" ca="1" si="675"/>
        <v>47</v>
      </c>
      <c r="AF7211" t="str">
        <f t="shared" ca="1" si="676"/>
        <v>18-64</v>
      </c>
      <c r="AG7211" s="3">
        <f t="shared" si="677"/>
        <v>7.4246086399999998</v>
      </c>
      <c r="AH7211" t="str">
        <f>_xlfn.IFNA(VLOOKUP(Sales_Transactions[[#This Row],[Order ID]],Returned_Items[#All],2,FALSE),"Not Returned")</f>
        <v>Not Returned</v>
      </c>
    </row>
    <row r="7212" spans="1:34" x14ac:dyDescent="0.25">
      <c r="A7212">
        <v>48293</v>
      </c>
      <c r="C7212" t="s">
        <v>385</v>
      </c>
      <c r="D7212" s="2" t="str">
        <f>TEXT(MID(Sales_Transactions[[#This Row],[Order Date]],2,5),"d/m/yyy")</f>
        <v>9/4/2012</v>
      </c>
      <c r="E7212" s="2" t="str">
        <f>TEXT(MID(Sales_Transactions[[#This Row],[Order Date]],2,5),"d")</f>
        <v>9</v>
      </c>
      <c r="F7212" s="2" t="str">
        <f>TEXT(MID(Sales_Transactions[[#This Row],[Order Date]],2,5),"m")</f>
        <v>4</v>
      </c>
      <c r="G7212" s="2" t="str">
        <f>TEXT(MID(Sales_Transactions[[#This Row],[Order Date]],2,5),"yyy")</f>
        <v>2012</v>
      </c>
      <c r="H7212" s="2" t="str">
        <f>TEXT(MID(Sales_Transactions[[#This Row],[Order Date]],2,5),"yyy/m")</f>
        <v>2012/4</v>
      </c>
      <c r="I7212" t="s">
        <v>101</v>
      </c>
      <c r="J7212">
        <f t="shared" si="672"/>
        <v>1</v>
      </c>
      <c r="K7212" s="2">
        <v>47</v>
      </c>
      <c r="L7212" s="3">
        <v>370.6</v>
      </c>
      <c r="M7212" s="4">
        <v>0.03</v>
      </c>
      <c r="N7212" s="5" t="s">
        <v>23</v>
      </c>
      <c r="O7212" s="3">
        <v>160.72</v>
      </c>
      <c r="P7212" s="3">
        <v>7.64</v>
      </c>
      <c r="Q7212" s="3">
        <v>1.39</v>
      </c>
      <c r="R7212" s="5" t="s">
        <v>2588</v>
      </c>
      <c r="S7212" s="5" t="s">
        <v>3522</v>
      </c>
      <c r="T7212" s="5" t="str">
        <f t="shared" si="673"/>
        <v>Victoria Pisteka</v>
      </c>
      <c r="U7212" t="s">
        <v>153</v>
      </c>
      <c r="V7212" s="5" t="s">
        <v>47</v>
      </c>
      <c r="W7212" s="5" t="s">
        <v>28</v>
      </c>
      <c r="X7212" s="5" t="s">
        <v>98</v>
      </c>
      <c r="Y7212" s="5" t="s">
        <v>474</v>
      </c>
      <c r="Z7212" s="5" t="s">
        <v>43</v>
      </c>
      <c r="AA7212" s="4">
        <v>0.36</v>
      </c>
      <c r="AB7212" s="1">
        <v>41009</v>
      </c>
      <c r="AC7212" s="1">
        <v>27845</v>
      </c>
      <c r="AD7212">
        <f t="shared" si="674"/>
        <v>1</v>
      </c>
      <c r="AE7212">
        <f t="shared" ca="1" si="675"/>
        <v>48</v>
      </c>
      <c r="AF7212" t="str">
        <f t="shared" ca="1" si="676"/>
        <v>18-64</v>
      </c>
      <c r="AG7212" s="3">
        <f t="shared" si="677"/>
        <v>0.1920788936170213</v>
      </c>
      <c r="AH7212" t="str">
        <f>_xlfn.IFNA(VLOOKUP(Sales_Transactions[[#This Row],[Order ID]],Returned_Items[#All],2,FALSE),"Not Returned")</f>
        <v>Returned</v>
      </c>
    </row>
    <row r="7213" spans="1:34" x14ac:dyDescent="0.25">
      <c r="A7213">
        <v>48294</v>
      </c>
      <c r="C7213" t="s">
        <v>2888</v>
      </c>
      <c r="D7213" s="2" t="str">
        <f>TEXT(MID(Sales_Transactions[[#This Row],[Order Date]],2,5),"d/m/yyy")</f>
        <v>26/5/2010</v>
      </c>
      <c r="E7213" s="2" t="str">
        <f>TEXT(MID(Sales_Transactions[[#This Row],[Order Date]],2,5),"d")</f>
        <v>26</v>
      </c>
      <c r="F7213" s="2" t="str">
        <f>TEXT(MID(Sales_Transactions[[#This Row],[Order Date]],2,5),"m")</f>
        <v>5</v>
      </c>
      <c r="G7213" s="2" t="str">
        <f>TEXT(MID(Sales_Transactions[[#This Row],[Order Date]],2,5),"yyy")</f>
        <v>2010</v>
      </c>
      <c r="H7213" s="2" t="str">
        <f>TEXT(MID(Sales_Transactions[[#This Row],[Order Date]],2,5),"yyy/m")</f>
        <v>2010/5</v>
      </c>
      <c r="I7213" t="s">
        <v>33</v>
      </c>
      <c r="J7213">
        <f t="shared" si="672"/>
        <v>4</v>
      </c>
      <c r="K7213" s="2">
        <v>43</v>
      </c>
      <c r="L7213" s="3">
        <v>4072.01</v>
      </c>
      <c r="M7213" s="4">
        <v>0.01</v>
      </c>
      <c r="N7213" s="5" t="s">
        <v>23</v>
      </c>
      <c r="O7213" s="3">
        <v>1675.98</v>
      </c>
      <c r="P7213" s="3">
        <v>90.24</v>
      </c>
      <c r="Q7213" s="3">
        <v>0.99</v>
      </c>
      <c r="R7213" s="5" t="s">
        <v>178</v>
      </c>
      <c r="S7213" s="5" t="s">
        <v>2745</v>
      </c>
      <c r="T7213" s="5" t="str">
        <f t="shared" si="673"/>
        <v>Aaron Hawkins</v>
      </c>
      <c r="U7213" t="s">
        <v>153</v>
      </c>
      <c r="V7213" s="5" t="s">
        <v>74</v>
      </c>
      <c r="W7213" s="5" t="s">
        <v>28</v>
      </c>
      <c r="X7213" s="5" t="s">
        <v>38</v>
      </c>
      <c r="Y7213" s="5" t="s">
        <v>3082</v>
      </c>
      <c r="Z7213" s="5" t="s">
        <v>43</v>
      </c>
      <c r="AA7213" s="4">
        <v>0.56000000000000005</v>
      </c>
      <c r="AB7213" s="1">
        <v>40324</v>
      </c>
      <c r="AC7213" s="1">
        <v>27771</v>
      </c>
      <c r="AD7213">
        <f t="shared" si="674"/>
        <v>0</v>
      </c>
      <c r="AE7213">
        <f t="shared" ca="1" si="675"/>
        <v>48</v>
      </c>
      <c r="AF7213" t="str">
        <f t="shared" ca="1" si="676"/>
        <v>18-64</v>
      </c>
      <c r="AG7213" s="3">
        <f t="shared" si="677"/>
        <v>2.1214180465116277</v>
      </c>
      <c r="AH7213" t="str">
        <f>_xlfn.IFNA(VLOOKUP(Sales_Transactions[[#This Row],[Order ID]],Returned_Items[#All],2,FALSE),"Not Returned")</f>
        <v>Not Returned</v>
      </c>
    </row>
    <row r="7214" spans="1:34" x14ac:dyDescent="0.25">
      <c r="A7214">
        <v>48322</v>
      </c>
      <c r="C7214" t="s">
        <v>1381</v>
      </c>
      <c r="D7214" s="2" t="str">
        <f>TEXT(MID(Sales_Transactions[[#This Row],[Order Date]],2,5),"d/m/yyy")</f>
        <v>4/3/2012</v>
      </c>
      <c r="E7214" s="2" t="str">
        <f>TEXT(MID(Sales_Transactions[[#This Row],[Order Date]],2,5),"d")</f>
        <v>4</v>
      </c>
      <c r="F7214" s="2" t="str">
        <f>TEXT(MID(Sales_Transactions[[#This Row],[Order Date]],2,5),"m")</f>
        <v>3</v>
      </c>
      <c r="G7214" s="2" t="str">
        <f>TEXT(MID(Sales_Transactions[[#This Row],[Order Date]],2,5),"yyy")</f>
        <v>2012</v>
      </c>
      <c r="H7214" s="2" t="str">
        <f>TEXT(MID(Sales_Transactions[[#This Row],[Order Date]],2,5),"yyy/m")</f>
        <v>2012/3</v>
      </c>
      <c r="I7214" t="s">
        <v>78</v>
      </c>
      <c r="J7214">
        <f t="shared" si="672"/>
        <v>3</v>
      </c>
      <c r="K7214" s="2">
        <v>14</v>
      </c>
      <c r="L7214" s="3">
        <v>41.37</v>
      </c>
      <c r="M7214" s="4">
        <v>0.05</v>
      </c>
      <c r="N7214" s="5" t="s">
        <v>23</v>
      </c>
      <c r="O7214" s="3">
        <v>1.82</v>
      </c>
      <c r="P7214" s="3">
        <v>2.94</v>
      </c>
      <c r="Q7214" s="3">
        <v>0.7</v>
      </c>
      <c r="R7214" s="5" t="s">
        <v>980</v>
      </c>
      <c r="S7214" s="5" t="s">
        <v>2988</v>
      </c>
      <c r="T7214" s="5" t="str">
        <f t="shared" si="673"/>
        <v>Paul Van</v>
      </c>
      <c r="U7214" t="s">
        <v>153</v>
      </c>
      <c r="V7214" s="5" t="s">
        <v>37</v>
      </c>
      <c r="W7214" s="5" t="s">
        <v>28</v>
      </c>
      <c r="X7214" s="5" t="s">
        <v>124</v>
      </c>
      <c r="Y7214" s="5" t="s">
        <v>2123</v>
      </c>
      <c r="Z7214" s="5" t="s">
        <v>84</v>
      </c>
      <c r="AA7214" s="4">
        <v>0.57999999999999996</v>
      </c>
      <c r="AB7214" s="1">
        <v>40973</v>
      </c>
      <c r="AC7214" s="1">
        <v>27463</v>
      </c>
      <c r="AD7214">
        <f t="shared" si="674"/>
        <v>1</v>
      </c>
      <c r="AE7214">
        <f t="shared" ca="1" si="675"/>
        <v>49</v>
      </c>
      <c r="AF7214" t="str">
        <f t="shared" ca="1" si="676"/>
        <v>18-64</v>
      </c>
      <c r="AG7214" s="3">
        <f t="shared" si="677"/>
        <v>0.25989500000000004</v>
      </c>
      <c r="AH7214" t="str">
        <f>_xlfn.IFNA(VLOOKUP(Sales_Transactions[[#This Row],[Order ID]],Returned_Items[#All],2,FALSE),"Not Returned")</f>
        <v>Not Returned</v>
      </c>
    </row>
    <row r="7215" spans="1:34" x14ac:dyDescent="0.25">
      <c r="A7215">
        <v>48353</v>
      </c>
      <c r="C7215" t="s">
        <v>1558</v>
      </c>
      <c r="D7215" s="2" t="str">
        <f>TEXT(MID(Sales_Transactions[[#This Row],[Order Date]],2,5),"d/m/yyy")</f>
        <v>15/12/2012</v>
      </c>
      <c r="E7215" s="2" t="str">
        <f>TEXT(MID(Sales_Transactions[[#This Row],[Order Date]],2,5),"d")</f>
        <v>15</v>
      </c>
      <c r="F7215" s="2" t="str">
        <f>TEXT(MID(Sales_Transactions[[#This Row],[Order Date]],2,5),"m")</f>
        <v>12</v>
      </c>
      <c r="G7215" s="2" t="str">
        <f>TEXT(MID(Sales_Transactions[[#This Row],[Order Date]],2,5),"yyy")</f>
        <v>2012</v>
      </c>
      <c r="H7215" s="2" t="str">
        <f>TEXT(MID(Sales_Transactions[[#This Row],[Order Date]],2,5),"yyy/m")</f>
        <v>2012/12</v>
      </c>
      <c r="I7215" t="s">
        <v>52</v>
      </c>
      <c r="J7215">
        <f t="shared" si="672"/>
        <v>1</v>
      </c>
      <c r="K7215" s="2">
        <v>18</v>
      </c>
      <c r="L7215" s="3">
        <v>71.22</v>
      </c>
      <c r="M7215" s="4">
        <v>0.04</v>
      </c>
      <c r="N7215" s="5" t="s">
        <v>23</v>
      </c>
      <c r="O7215" s="3">
        <v>20.43</v>
      </c>
      <c r="P7215" s="3">
        <v>3.85</v>
      </c>
      <c r="Q7215" s="3">
        <v>0.7</v>
      </c>
      <c r="R7215" s="5" t="s">
        <v>574</v>
      </c>
      <c r="S7215" s="5" t="s">
        <v>3396</v>
      </c>
      <c r="T7215" s="5" t="str">
        <f t="shared" si="673"/>
        <v>Jeremy Pistek</v>
      </c>
      <c r="U7215" t="s">
        <v>153</v>
      </c>
      <c r="V7215" s="5" t="s">
        <v>47</v>
      </c>
      <c r="W7215" s="5" t="s">
        <v>28</v>
      </c>
      <c r="X7215" s="5" t="s">
        <v>124</v>
      </c>
      <c r="Y7215" s="5" t="s">
        <v>2125</v>
      </c>
      <c r="Z7215" s="5" t="s">
        <v>84</v>
      </c>
      <c r="AA7215" s="4">
        <v>0.44</v>
      </c>
      <c r="AB7215" s="1">
        <v>41260</v>
      </c>
      <c r="AC7215" s="1">
        <v>27473</v>
      </c>
      <c r="AD7215">
        <f t="shared" si="674"/>
        <v>2</v>
      </c>
      <c r="AE7215">
        <f t="shared" ca="1" si="675"/>
        <v>49</v>
      </c>
      <c r="AF7215" t="str">
        <f t="shared" ca="1" si="676"/>
        <v>18-64</v>
      </c>
      <c r="AG7215" s="3">
        <f t="shared" si="677"/>
        <v>0.25269222222222226</v>
      </c>
      <c r="AH7215" t="str">
        <f>_xlfn.IFNA(VLOOKUP(Sales_Transactions[[#This Row],[Order ID]],Returned_Items[#All],2,FALSE),"Not Returned")</f>
        <v>Returned</v>
      </c>
    </row>
    <row r="7216" spans="1:34" x14ac:dyDescent="0.25">
      <c r="A7216">
        <v>48420</v>
      </c>
      <c r="C7216" t="s">
        <v>1130</v>
      </c>
      <c r="D7216" s="2" t="str">
        <f>TEXT(MID(Sales_Transactions[[#This Row],[Order Date]],2,5),"d/m/yyy")</f>
        <v>11/10/2009</v>
      </c>
      <c r="E7216" s="2" t="str">
        <f>TEXT(MID(Sales_Transactions[[#This Row],[Order Date]],2,5),"d")</f>
        <v>11</v>
      </c>
      <c r="F7216" s="2" t="str">
        <f>TEXT(MID(Sales_Transactions[[#This Row],[Order Date]],2,5),"m")</f>
        <v>10</v>
      </c>
      <c r="G7216" s="2" t="str">
        <f>TEXT(MID(Sales_Transactions[[#This Row],[Order Date]],2,5),"yyy")</f>
        <v>2009</v>
      </c>
      <c r="H7216" s="2" t="str">
        <f>TEXT(MID(Sales_Transactions[[#This Row],[Order Date]],2,5),"yyy/m")</f>
        <v>2009/10</v>
      </c>
      <c r="I7216" t="s">
        <v>22</v>
      </c>
      <c r="J7216">
        <f t="shared" si="672"/>
        <v>2</v>
      </c>
      <c r="K7216" s="2">
        <v>46</v>
      </c>
      <c r="L7216" s="3">
        <v>863.26</v>
      </c>
      <c r="M7216" s="4">
        <v>0.09</v>
      </c>
      <c r="N7216" s="5" t="s">
        <v>67</v>
      </c>
      <c r="O7216" s="3">
        <v>229.6</v>
      </c>
      <c r="P7216" s="3">
        <v>19.23</v>
      </c>
      <c r="Q7216" s="3">
        <v>6.15</v>
      </c>
      <c r="R7216" s="5" t="s">
        <v>2719</v>
      </c>
      <c r="S7216" s="5" t="s">
        <v>2720</v>
      </c>
      <c r="T7216" s="5" t="str">
        <f t="shared" si="673"/>
        <v>Berenike Kampe</v>
      </c>
      <c r="U7216" t="s">
        <v>153</v>
      </c>
      <c r="V7216" s="5" t="s">
        <v>47</v>
      </c>
      <c r="W7216" s="5" t="s">
        <v>57</v>
      </c>
      <c r="X7216" s="5" t="s">
        <v>58</v>
      </c>
      <c r="Y7216" s="5" t="s">
        <v>867</v>
      </c>
      <c r="Z7216" s="5" t="s">
        <v>60</v>
      </c>
      <c r="AA7216" s="4">
        <v>0.44</v>
      </c>
      <c r="AB7216" s="1">
        <v>40099</v>
      </c>
      <c r="AC7216" s="1">
        <v>27756</v>
      </c>
      <c r="AD7216">
        <f t="shared" si="674"/>
        <v>2</v>
      </c>
      <c r="AE7216">
        <f t="shared" ca="1" si="675"/>
        <v>48</v>
      </c>
      <c r="AF7216" t="str">
        <f t="shared" ca="1" si="676"/>
        <v>18-64</v>
      </c>
      <c r="AG7216" s="3">
        <f t="shared" si="677"/>
        <v>0.55136289130434779</v>
      </c>
      <c r="AH7216" t="str">
        <f>_xlfn.IFNA(VLOOKUP(Sales_Transactions[[#This Row],[Order ID]],Returned_Items[#All],2,FALSE),"Not Returned")</f>
        <v>Not Returned</v>
      </c>
    </row>
    <row r="7217" spans="1:34" x14ac:dyDescent="0.25">
      <c r="A7217">
        <v>48512</v>
      </c>
      <c r="C7217" t="s">
        <v>1736</v>
      </c>
      <c r="D7217" s="2" t="str">
        <f>TEXT(MID(Sales_Transactions[[#This Row],[Order Date]],2,5),"d/m/yyy")</f>
        <v>3/8/2011</v>
      </c>
      <c r="E7217" s="2" t="str">
        <f>TEXT(MID(Sales_Transactions[[#This Row],[Order Date]],2,5),"d")</f>
        <v>3</v>
      </c>
      <c r="F7217" s="2" t="str">
        <f>TEXT(MID(Sales_Transactions[[#This Row],[Order Date]],2,5),"m")</f>
        <v>8</v>
      </c>
      <c r="G7217" s="2" t="str">
        <f>TEXT(MID(Sales_Transactions[[#This Row],[Order Date]],2,5),"yyy")</f>
        <v>2011</v>
      </c>
      <c r="H7217" s="2" t="str">
        <f>TEXT(MID(Sales_Transactions[[#This Row],[Order Date]],2,5),"yyy/m")</f>
        <v>2011/8</v>
      </c>
      <c r="I7217" t="s">
        <v>52</v>
      </c>
      <c r="J7217">
        <f t="shared" si="672"/>
        <v>1</v>
      </c>
      <c r="K7217" s="2">
        <v>48</v>
      </c>
      <c r="L7217" s="3">
        <v>238.79</v>
      </c>
      <c r="M7217" s="4">
        <v>0.04</v>
      </c>
      <c r="N7217" s="5" t="s">
        <v>23</v>
      </c>
      <c r="O7217" s="3">
        <v>-83.78</v>
      </c>
      <c r="P7217" s="3">
        <v>4.9800000000000004</v>
      </c>
      <c r="Q7217" s="3">
        <v>4.72</v>
      </c>
      <c r="R7217" s="5" t="s">
        <v>3517</v>
      </c>
      <c r="S7217" s="5" t="s">
        <v>3518</v>
      </c>
      <c r="T7217" s="5" t="str">
        <f t="shared" si="673"/>
        <v>Cyra Reiten</v>
      </c>
      <c r="U7217" t="s">
        <v>153</v>
      </c>
      <c r="V7217" s="5" t="s">
        <v>37</v>
      </c>
      <c r="W7217" s="5" t="s">
        <v>28</v>
      </c>
      <c r="X7217" s="5" t="s">
        <v>75</v>
      </c>
      <c r="Y7217" s="5" t="s">
        <v>1695</v>
      </c>
      <c r="Z7217" s="5" t="s">
        <v>43</v>
      </c>
      <c r="AA7217" s="4">
        <v>0.36</v>
      </c>
      <c r="AB7217" s="1">
        <v>40759</v>
      </c>
      <c r="AC7217" s="1">
        <v>27307</v>
      </c>
      <c r="AD7217">
        <f t="shared" si="674"/>
        <v>1</v>
      </c>
      <c r="AE7217">
        <f t="shared" ca="1" si="675"/>
        <v>49</v>
      </c>
      <c r="AF7217" t="str">
        <f t="shared" ca="1" si="676"/>
        <v>18-64</v>
      </c>
      <c r="AG7217" s="3">
        <f t="shared" si="677"/>
        <v>0.20204183333333334</v>
      </c>
      <c r="AH7217" t="str">
        <f>_xlfn.IFNA(VLOOKUP(Sales_Transactions[[#This Row],[Order ID]],Returned_Items[#All],2,FALSE),"Not Returned")</f>
        <v>Not Returned</v>
      </c>
    </row>
    <row r="7218" spans="1:34" x14ac:dyDescent="0.25">
      <c r="A7218">
        <v>48512</v>
      </c>
      <c r="C7218" t="s">
        <v>1736</v>
      </c>
      <c r="D7218" s="2" t="str">
        <f>TEXT(MID(Sales_Transactions[[#This Row],[Order Date]],2,5),"d/m/yyy")</f>
        <v>3/8/2011</v>
      </c>
      <c r="E7218" s="2" t="str">
        <f>TEXT(MID(Sales_Transactions[[#This Row],[Order Date]],2,5),"d")</f>
        <v>3</v>
      </c>
      <c r="F7218" s="2" t="str">
        <f>TEXT(MID(Sales_Transactions[[#This Row],[Order Date]],2,5),"m")</f>
        <v>8</v>
      </c>
      <c r="G7218" s="2" t="str">
        <f>TEXT(MID(Sales_Transactions[[#This Row],[Order Date]],2,5),"yyy")</f>
        <v>2011</v>
      </c>
      <c r="H7218" s="2" t="str">
        <f>TEXT(MID(Sales_Transactions[[#This Row],[Order Date]],2,5),"yyy/m")</f>
        <v>2011/8</v>
      </c>
      <c r="I7218" t="s">
        <v>52</v>
      </c>
      <c r="J7218">
        <f t="shared" si="672"/>
        <v>1</v>
      </c>
      <c r="K7218" s="2">
        <v>47</v>
      </c>
      <c r="L7218" s="3">
        <v>148.26</v>
      </c>
      <c r="M7218" s="4">
        <v>0.04</v>
      </c>
      <c r="N7218" s="5" t="s">
        <v>67</v>
      </c>
      <c r="O7218" s="3">
        <v>49.04</v>
      </c>
      <c r="P7218" s="3">
        <v>2.94</v>
      </c>
      <c r="Q7218" s="3">
        <v>0.81</v>
      </c>
      <c r="R7218" s="5" t="s">
        <v>3517</v>
      </c>
      <c r="S7218" s="5" t="s">
        <v>3518</v>
      </c>
      <c r="T7218" s="5" t="str">
        <f t="shared" si="673"/>
        <v>Cyra Reiten</v>
      </c>
      <c r="U7218" t="s">
        <v>153</v>
      </c>
      <c r="V7218" s="5" t="s">
        <v>37</v>
      </c>
      <c r="W7218" s="5" t="s">
        <v>28</v>
      </c>
      <c r="X7218" s="5" t="s">
        <v>124</v>
      </c>
      <c r="Y7218" s="5" t="s">
        <v>2002</v>
      </c>
      <c r="Z7218" s="5" t="s">
        <v>84</v>
      </c>
      <c r="AA7218" s="4">
        <v>0.4</v>
      </c>
      <c r="AB7218" s="1">
        <v>40758</v>
      </c>
      <c r="AC7218" s="1">
        <v>27359</v>
      </c>
      <c r="AD7218">
        <f t="shared" si="674"/>
        <v>0</v>
      </c>
      <c r="AE7218">
        <f t="shared" ca="1" si="675"/>
        <v>49</v>
      </c>
      <c r="AF7218" t="str">
        <f t="shared" ca="1" si="676"/>
        <v>18-64</v>
      </c>
      <c r="AG7218" s="3">
        <f t="shared" si="677"/>
        <v>7.9762212765957449E-2</v>
      </c>
      <c r="AH7218" t="str">
        <f>_xlfn.IFNA(VLOOKUP(Sales_Transactions[[#This Row],[Order ID]],Returned_Items[#All],2,FALSE),"Not Returned")</f>
        <v>Not Returned</v>
      </c>
    </row>
    <row r="7219" spans="1:34" x14ac:dyDescent="0.25">
      <c r="A7219">
        <v>48641</v>
      </c>
      <c r="C7219" t="s">
        <v>3148</v>
      </c>
      <c r="D7219" s="2" t="str">
        <f>TEXT(MID(Sales_Transactions[[#This Row],[Order Date]],2,5),"d/m/yyy")</f>
        <v>5/12/2011</v>
      </c>
      <c r="E7219" s="2" t="str">
        <f>TEXT(MID(Sales_Transactions[[#This Row],[Order Date]],2,5),"d")</f>
        <v>5</v>
      </c>
      <c r="F7219" s="2" t="str">
        <f>TEXT(MID(Sales_Transactions[[#This Row],[Order Date]],2,5),"m")</f>
        <v>12</v>
      </c>
      <c r="G7219" s="2" t="str">
        <f>TEXT(MID(Sales_Transactions[[#This Row],[Order Date]],2,5),"yyy")</f>
        <v>2011</v>
      </c>
      <c r="H7219" s="2" t="str">
        <f>TEXT(MID(Sales_Transactions[[#This Row],[Order Date]],2,5),"yyy/m")</f>
        <v>2011/12</v>
      </c>
      <c r="I7219" t="s">
        <v>33</v>
      </c>
      <c r="J7219">
        <f t="shared" si="672"/>
        <v>4</v>
      </c>
      <c r="K7219" s="2">
        <v>13</v>
      </c>
      <c r="L7219" s="3">
        <v>66.83</v>
      </c>
      <c r="M7219" s="4">
        <v>0</v>
      </c>
      <c r="N7219" s="5" t="s">
        <v>23</v>
      </c>
      <c r="O7219" s="3">
        <v>23.16</v>
      </c>
      <c r="P7219" s="3">
        <v>4.9800000000000004</v>
      </c>
      <c r="Q7219" s="3">
        <v>0.8</v>
      </c>
      <c r="R7219" s="5" t="s">
        <v>2799</v>
      </c>
      <c r="S7219" s="5" t="s">
        <v>2800</v>
      </c>
      <c r="T7219" s="5" t="str">
        <f t="shared" si="673"/>
        <v>Benjamin Venier</v>
      </c>
      <c r="U7219" t="s">
        <v>153</v>
      </c>
      <c r="V7219" s="5" t="s">
        <v>27</v>
      </c>
      <c r="W7219" s="5" t="s">
        <v>28</v>
      </c>
      <c r="X7219" s="5" t="s">
        <v>75</v>
      </c>
      <c r="Y7219" s="5" t="s">
        <v>1467</v>
      </c>
      <c r="Z7219" s="5" t="s">
        <v>84</v>
      </c>
      <c r="AA7219" s="4">
        <v>0.36</v>
      </c>
      <c r="AB7219" s="1">
        <v>40883</v>
      </c>
      <c r="AC7219" s="1">
        <v>27201</v>
      </c>
      <c r="AD7219">
        <f t="shared" si="674"/>
        <v>1</v>
      </c>
      <c r="AE7219">
        <f t="shared" ca="1" si="675"/>
        <v>50</v>
      </c>
      <c r="AF7219" t="str">
        <f t="shared" ca="1" si="676"/>
        <v>18-64</v>
      </c>
      <c r="AG7219" s="3">
        <f t="shared" si="677"/>
        <v>0.44461538461538463</v>
      </c>
      <c r="AH7219" t="str">
        <f>_xlfn.IFNA(VLOOKUP(Sales_Transactions[[#This Row],[Order ID]],Returned_Items[#All],2,FALSE),"Not Returned")</f>
        <v>Not Returned</v>
      </c>
    </row>
    <row r="7220" spans="1:34" x14ac:dyDescent="0.25">
      <c r="A7220">
        <v>48672</v>
      </c>
      <c r="C7220" t="s">
        <v>3550</v>
      </c>
      <c r="D7220" s="2" t="str">
        <f>TEXT(MID(Sales_Transactions[[#This Row],[Order Date]],2,5),"d/m/yyy")</f>
        <v>26/12/2012</v>
      </c>
      <c r="E7220" s="2" t="str">
        <f>TEXT(MID(Sales_Transactions[[#This Row],[Order Date]],2,5),"d")</f>
        <v>26</v>
      </c>
      <c r="F7220" s="2" t="str">
        <f>TEXT(MID(Sales_Transactions[[#This Row],[Order Date]],2,5),"m")</f>
        <v>12</v>
      </c>
      <c r="G7220" s="2" t="str">
        <f>TEXT(MID(Sales_Transactions[[#This Row],[Order Date]],2,5),"yyy")</f>
        <v>2012</v>
      </c>
      <c r="H7220" s="2" t="str">
        <f>TEXT(MID(Sales_Transactions[[#This Row],[Order Date]],2,5),"yyy/m")</f>
        <v>2012/12</v>
      </c>
      <c r="I7220" t="s">
        <v>33</v>
      </c>
      <c r="J7220">
        <f t="shared" si="672"/>
        <v>4</v>
      </c>
      <c r="K7220" s="2">
        <v>43</v>
      </c>
      <c r="L7220" s="3">
        <v>255.7</v>
      </c>
      <c r="M7220" s="4">
        <v>0</v>
      </c>
      <c r="N7220" s="5" t="s">
        <v>23</v>
      </c>
      <c r="O7220" s="3">
        <v>-35.74</v>
      </c>
      <c r="P7220" s="3">
        <v>5.81</v>
      </c>
      <c r="Q7220" s="3">
        <v>3.37</v>
      </c>
      <c r="R7220" s="5" t="s">
        <v>2636</v>
      </c>
      <c r="S7220" s="5" t="s">
        <v>249</v>
      </c>
      <c r="T7220" s="5" t="str">
        <f t="shared" si="673"/>
        <v>Nora Paige</v>
      </c>
      <c r="U7220" t="s">
        <v>153</v>
      </c>
      <c r="V7220" s="5" t="s">
        <v>27</v>
      </c>
      <c r="W7220" s="5" t="s">
        <v>28</v>
      </c>
      <c r="X7220" s="5" t="s">
        <v>82</v>
      </c>
      <c r="Y7220" s="5" t="s">
        <v>1362</v>
      </c>
      <c r="Z7220" s="5" t="s">
        <v>84</v>
      </c>
      <c r="AA7220" s="4">
        <v>0.54</v>
      </c>
      <c r="AB7220" s="1">
        <v>41269</v>
      </c>
      <c r="AC7220" s="1">
        <v>27247</v>
      </c>
      <c r="AD7220">
        <f t="shared" si="674"/>
        <v>0</v>
      </c>
      <c r="AE7220">
        <f t="shared" ca="1" si="675"/>
        <v>50</v>
      </c>
      <c r="AF7220" t="str">
        <f t="shared" ca="1" si="676"/>
        <v>18-64</v>
      </c>
      <c r="AG7220" s="3">
        <f t="shared" si="677"/>
        <v>0.21348837209302324</v>
      </c>
      <c r="AH7220" t="str">
        <f>_xlfn.IFNA(VLOOKUP(Sales_Transactions[[#This Row],[Order ID]],Returned_Items[#All],2,FALSE),"Not Returned")</f>
        <v>Not Returned</v>
      </c>
    </row>
    <row r="7221" spans="1:34" x14ac:dyDescent="0.25">
      <c r="A7221">
        <v>48709</v>
      </c>
      <c r="C7221" t="s">
        <v>251</v>
      </c>
      <c r="D7221" s="2" t="str">
        <f>TEXT(MID(Sales_Transactions[[#This Row],[Order Date]],2,5),"d/m/yyy")</f>
        <v>28/8/2011</v>
      </c>
      <c r="E7221" s="2" t="str">
        <f>TEXT(MID(Sales_Transactions[[#This Row],[Order Date]],2,5),"d")</f>
        <v>28</v>
      </c>
      <c r="F7221" s="2" t="str">
        <f>TEXT(MID(Sales_Transactions[[#This Row],[Order Date]],2,5),"m")</f>
        <v>8</v>
      </c>
      <c r="G7221" s="2" t="str">
        <f>TEXT(MID(Sales_Transactions[[#This Row],[Order Date]],2,5),"yyy")</f>
        <v>2011</v>
      </c>
      <c r="H7221" s="2" t="str">
        <f>TEXT(MID(Sales_Transactions[[#This Row],[Order Date]],2,5),"yyy/m")</f>
        <v>2011/8</v>
      </c>
      <c r="I7221" t="s">
        <v>33</v>
      </c>
      <c r="J7221">
        <f t="shared" si="672"/>
        <v>4</v>
      </c>
      <c r="K7221" s="2">
        <v>17</v>
      </c>
      <c r="L7221" s="3">
        <v>47.12</v>
      </c>
      <c r="M7221" s="4">
        <v>0.01</v>
      </c>
      <c r="N7221" s="5" t="s">
        <v>23</v>
      </c>
      <c r="O7221" s="3">
        <v>-47.01</v>
      </c>
      <c r="P7221" s="3">
        <v>2.52</v>
      </c>
      <c r="Q7221" s="3">
        <v>4.28</v>
      </c>
      <c r="R7221" s="5" t="s">
        <v>894</v>
      </c>
      <c r="S7221" s="5" t="s">
        <v>1942</v>
      </c>
      <c r="T7221" s="5" t="str">
        <f t="shared" si="673"/>
        <v>Helen Andreada</v>
      </c>
      <c r="U7221" t="s">
        <v>153</v>
      </c>
      <c r="V7221" s="5" t="s">
        <v>47</v>
      </c>
      <c r="W7221" s="5" t="s">
        <v>28</v>
      </c>
      <c r="X7221" s="5" t="s">
        <v>124</v>
      </c>
      <c r="Y7221" s="5" t="s">
        <v>1965</v>
      </c>
      <c r="Z7221" s="5" t="s">
        <v>84</v>
      </c>
      <c r="AA7221" s="4">
        <v>0.44</v>
      </c>
      <c r="AB7221" s="1">
        <v>40785</v>
      </c>
      <c r="AC7221" s="1">
        <v>27339</v>
      </c>
      <c r="AD7221">
        <f t="shared" si="674"/>
        <v>2</v>
      </c>
      <c r="AE7221">
        <f t="shared" ca="1" si="675"/>
        <v>49</v>
      </c>
      <c r="AF7221" t="str">
        <f t="shared" ca="1" si="676"/>
        <v>18-64</v>
      </c>
      <c r="AG7221" s="3">
        <f t="shared" si="677"/>
        <v>0.39998517647058823</v>
      </c>
      <c r="AH7221" t="str">
        <f>_xlfn.IFNA(VLOOKUP(Sales_Transactions[[#This Row],[Order ID]],Returned_Items[#All],2,FALSE),"Not Returned")</f>
        <v>Not Returned</v>
      </c>
    </row>
    <row r="7222" spans="1:34" x14ac:dyDescent="0.25">
      <c r="A7222">
        <v>48832</v>
      </c>
      <c r="C7222" t="s">
        <v>1056</v>
      </c>
      <c r="D7222" s="2" t="str">
        <f>TEXT(MID(Sales_Transactions[[#This Row],[Order Date]],2,5),"d/m/yyy")</f>
        <v>5/5/2010</v>
      </c>
      <c r="E7222" s="2" t="str">
        <f>TEXT(MID(Sales_Transactions[[#This Row],[Order Date]],2,5),"d")</f>
        <v>5</v>
      </c>
      <c r="F7222" s="2" t="str">
        <f>TEXT(MID(Sales_Transactions[[#This Row],[Order Date]],2,5),"m")</f>
        <v>5</v>
      </c>
      <c r="G7222" s="2" t="str">
        <f>TEXT(MID(Sales_Transactions[[#This Row],[Order Date]],2,5),"yyy")</f>
        <v>2010</v>
      </c>
      <c r="H7222" s="2" t="str">
        <f>TEXT(MID(Sales_Transactions[[#This Row],[Order Date]],2,5),"yyy/m")</f>
        <v>2010/5</v>
      </c>
      <c r="I7222" t="s">
        <v>33</v>
      </c>
      <c r="J7222">
        <f t="shared" si="672"/>
        <v>4</v>
      </c>
      <c r="K7222" s="2">
        <v>48</v>
      </c>
      <c r="L7222" s="3">
        <v>4480.8900000000003</v>
      </c>
      <c r="M7222" s="4">
        <v>0.02</v>
      </c>
      <c r="N7222" s="5" t="s">
        <v>34</v>
      </c>
      <c r="O7222" s="3">
        <v>195.04</v>
      </c>
      <c r="P7222" s="3">
        <v>90.98</v>
      </c>
      <c r="Q7222" s="3">
        <v>30</v>
      </c>
      <c r="R7222" s="5" t="s">
        <v>2066</v>
      </c>
      <c r="S7222" s="5" t="s">
        <v>2632</v>
      </c>
      <c r="T7222" s="5" t="str">
        <f t="shared" si="673"/>
        <v>Bobby Trafton</v>
      </c>
      <c r="U7222" t="s">
        <v>153</v>
      </c>
      <c r="V7222" s="5" t="s">
        <v>27</v>
      </c>
      <c r="W7222" s="5" t="s">
        <v>57</v>
      </c>
      <c r="X7222" s="5" t="s">
        <v>154</v>
      </c>
      <c r="Y7222" s="5" t="s">
        <v>1220</v>
      </c>
      <c r="Z7222" s="5" t="s">
        <v>40</v>
      </c>
      <c r="AA7222" s="4">
        <v>0.61</v>
      </c>
      <c r="AB7222" s="1">
        <v>40303</v>
      </c>
      <c r="AC7222" s="1">
        <v>27710</v>
      </c>
      <c r="AD7222">
        <f t="shared" si="674"/>
        <v>0</v>
      </c>
      <c r="AE7222">
        <f t="shared" ca="1" si="675"/>
        <v>48</v>
      </c>
      <c r="AF7222" t="str">
        <f t="shared" ca="1" si="676"/>
        <v>18-64</v>
      </c>
      <c r="AG7222" s="3">
        <f t="shared" si="677"/>
        <v>2.5200375833333335</v>
      </c>
      <c r="AH7222" t="str">
        <f>_xlfn.IFNA(VLOOKUP(Sales_Transactions[[#This Row],[Order ID]],Returned_Items[#All],2,FALSE),"Not Returned")</f>
        <v>Not Returned</v>
      </c>
    </row>
    <row r="7223" spans="1:34" x14ac:dyDescent="0.25">
      <c r="A7223">
        <v>48836</v>
      </c>
      <c r="C7223" t="s">
        <v>2167</v>
      </c>
      <c r="D7223" s="2" t="str">
        <f>TEXT(MID(Sales_Transactions[[#This Row],[Order Date]],2,5),"d/m/yyy")</f>
        <v>14/2/2009</v>
      </c>
      <c r="E7223" s="2" t="str">
        <f>TEXT(MID(Sales_Transactions[[#This Row],[Order Date]],2,5),"d")</f>
        <v>14</v>
      </c>
      <c r="F7223" s="2" t="str">
        <f>TEXT(MID(Sales_Transactions[[#This Row],[Order Date]],2,5),"m")</f>
        <v>2</v>
      </c>
      <c r="G7223" s="2" t="str">
        <f>TEXT(MID(Sales_Transactions[[#This Row],[Order Date]],2,5),"yyy")</f>
        <v>2009</v>
      </c>
      <c r="H7223" s="2" t="str">
        <f>TEXT(MID(Sales_Transactions[[#This Row],[Order Date]],2,5),"yyy/m")</f>
        <v>2009/2</v>
      </c>
      <c r="I7223" t="s">
        <v>101</v>
      </c>
      <c r="J7223">
        <f t="shared" si="672"/>
        <v>1</v>
      </c>
      <c r="K7223" s="2">
        <v>8</v>
      </c>
      <c r="L7223" s="3">
        <v>2651.21</v>
      </c>
      <c r="M7223" s="4">
        <v>0.09</v>
      </c>
      <c r="N7223" s="5" t="s">
        <v>34</v>
      </c>
      <c r="O7223" s="3">
        <v>-93.85</v>
      </c>
      <c r="P7223" s="3">
        <v>348.21</v>
      </c>
      <c r="Q7223" s="3">
        <v>40.19</v>
      </c>
      <c r="R7223" s="5" t="s">
        <v>171</v>
      </c>
      <c r="S7223" s="5" t="s">
        <v>2692</v>
      </c>
      <c r="T7223" s="5" t="str">
        <f t="shared" si="673"/>
        <v>Nicole Brennan</v>
      </c>
      <c r="U7223" t="s">
        <v>153</v>
      </c>
      <c r="V7223" s="5" t="s">
        <v>74</v>
      </c>
      <c r="W7223" s="5" t="s">
        <v>57</v>
      </c>
      <c r="X7223" s="5" t="s">
        <v>107</v>
      </c>
      <c r="Y7223" s="5" t="s">
        <v>1012</v>
      </c>
      <c r="Z7223" s="5" t="s">
        <v>106</v>
      </c>
      <c r="AA7223" s="4">
        <v>0.62</v>
      </c>
      <c r="AB7223" s="1">
        <v>39860</v>
      </c>
      <c r="AC7223" s="1">
        <v>27625</v>
      </c>
      <c r="AD7223">
        <f t="shared" si="674"/>
        <v>2</v>
      </c>
      <c r="AE7223">
        <f t="shared" ca="1" si="675"/>
        <v>48</v>
      </c>
      <c r="AF7223" t="str">
        <f t="shared" ca="1" si="676"/>
        <v>18-64</v>
      </c>
      <c r="AG7223" s="3">
        <f t="shared" si="677"/>
        <v>48.510826375000001</v>
      </c>
      <c r="AH7223" t="str">
        <f>_xlfn.IFNA(VLOOKUP(Sales_Transactions[[#This Row],[Order ID]],Returned_Items[#All],2,FALSE),"Not Returned")</f>
        <v>Not Returned</v>
      </c>
    </row>
    <row r="7224" spans="1:34" x14ac:dyDescent="0.25">
      <c r="A7224">
        <v>48935</v>
      </c>
      <c r="C7224" t="s">
        <v>2133</v>
      </c>
      <c r="D7224" s="2" t="str">
        <f>TEXT(MID(Sales_Transactions[[#This Row],[Order Date]],2,5),"d/m/yyy")</f>
        <v>7/1/2010</v>
      </c>
      <c r="E7224" s="2" t="str">
        <f>TEXT(MID(Sales_Transactions[[#This Row],[Order Date]],2,5),"d")</f>
        <v>7</v>
      </c>
      <c r="F7224" s="2" t="str">
        <f>TEXT(MID(Sales_Transactions[[#This Row],[Order Date]],2,5),"m")</f>
        <v>1</v>
      </c>
      <c r="G7224" s="2" t="str">
        <f>TEXT(MID(Sales_Transactions[[#This Row],[Order Date]],2,5),"yyy")</f>
        <v>2010</v>
      </c>
      <c r="H7224" s="2" t="str">
        <f>TEXT(MID(Sales_Transactions[[#This Row],[Order Date]],2,5),"yyy/m")</f>
        <v>2010/1</v>
      </c>
      <c r="I7224" t="s">
        <v>22</v>
      </c>
      <c r="J7224">
        <f t="shared" si="672"/>
        <v>2</v>
      </c>
      <c r="K7224" s="2">
        <v>21</v>
      </c>
      <c r="L7224" s="3">
        <v>106.2</v>
      </c>
      <c r="M7224" s="4">
        <v>0</v>
      </c>
      <c r="N7224" s="5" t="s">
        <v>23</v>
      </c>
      <c r="O7224" s="3">
        <v>48.76</v>
      </c>
      <c r="P7224" s="3">
        <v>4.91</v>
      </c>
      <c r="Q7224" s="3">
        <v>0.5</v>
      </c>
      <c r="R7224" s="5" t="s">
        <v>3287</v>
      </c>
      <c r="S7224" s="5" t="s">
        <v>1762</v>
      </c>
      <c r="T7224" s="5" t="str">
        <f t="shared" si="673"/>
        <v>Jill Matthias</v>
      </c>
      <c r="U7224" t="s">
        <v>153</v>
      </c>
      <c r="V7224" s="5" t="s">
        <v>37</v>
      </c>
      <c r="W7224" s="5" t="s">
        <v>28</v>
      </c>
      <c r="X7224" s="5" t="s">
        <v>115</v>
      </c>
      <c r="Y7224" s="5" t="s">
        <v>2453</v>
      </c>
      <c r="Z7224" s="5" t="s">
        <v>43</v>
      </c>
      <c r="AA7224" s="4">
        <v>0.36</v>
      </c>
      <c r="AB7224" s="1">
        <v>40187</v>
      </c>
      <c r="AC7224" s="1">
        <v>26909</v>
      </c>
      <c r="AD7224">
        <f t="shared" si="674"/>
        <v>2</v>
      </c>
      <c r="AE7224">
        <f t="shared" ca="1" si="675"/>
        <v>50</v>
      </c>
      <c r="AF7224" t="str">
        <f t="shared" ca="1" si="676"/>
        <v>18-64</v>
      </c>
      <c r="AG7224" s="3">
        <f t="shared" si="677"/>
        <v>0.25761904761904764</v>
      </c>
      <c r="AH7224" t="str">
        <f>_xlfn.IFNA(VLOOKUP(Sales_Transactions[[#This Row],[Order ID]],Returned_Items[#All],2,FALSE),"Not Returned")</f>
        <v>Not Returned</v>
      </c>
    </row>
    <row r="7225" spans="1:34" x14ac:dyDescent="0.25">
      <c r="A7225">
        <v>49026</v>
      </c>
      <c r="C7225" t="s">
        <v>979</v>
      </c>
      <c r="D7225" s="2" t="str">
        <f>TEXT(MID(Sales_Transactions[[#This Row],[Order Date]],2,5),"d/m/yyy")</f>
        <v>7/3/2011</v>
      </c>
      <c r="E7225" s="2" t="str">
        <f>TEXT(MID(Sales_Transactions[[#This Row],[Order Date]],2,5),"d")</f>
        <v>7</v>
      </c>
      <c r="F7225" s="2" t="str">
        <f>TEXT(MID(Sales_Transactions[[#This Row],[Order Date]],2,5),"m")</f>
        <v>3</v>
      </c>
      <c r="G7225" s="2" t="str">
        <f>TEXT(MID(Sales_Transactions[[#This Row],[Order Date]],2,5),"yyy")</f>
        <v>2011</v>
      </c>
      <c r="H7225" s="2" t="str">
        <f>TEXT(MID(Sales_Transactions[[#This Row],[Order Date]],2,5),"yyy/m")</f>
        <v>2011/3</v>
      </c>
      <c r="I7225" t="s">
        <v>22</v>
      </c>
      <c r="J7225">
        <f t="shared" si="672"/>
        <v>2</v>
      </c>
      <c r="K7225" s="2">
        <v>36</v>
      </c>
      <c r="L7225" s="3">
        <v>411.75</v>
      </c>
      <c r="M7225" s="4">
        <v>0.05</v>
      </c>
      <c r="N7225" s="5" t="s">
        <v>23</v>
      </c>
      <c r="O7225" s="3">
        <v>-182.87</v>
      </c>
      <c r="P7225" s="3">
        <v>11.66</v>
      </c>
      <c r="Q7225" s="3">
        <v>8.99</v>
      </c>
      <c r="R7225" s="5" t="s">
        <v>1828</v>
      </c>
      <c r="S7225" s="5" t="s">
        <v>3316</v>
      </c>
      <c r="T7225" s="5" t="str">
        <f t="shared" si="673"/>
        <v>Roland Fjeld</v>
      </c>
      <c r="U7225" t="s">
        <v>153</v>
      </c>
      <c r="V7225" s="5" t="s">
        <v>47</v>
      </c>
      <c r="W7225" s="5" t="s">
        <v>28</v>
      </c>
      <c r="X7225" s="5" t="s">
        <v>124</v>
      </c>
      <c r="Y7225" s="5" t="s">
        <v>833</v>
      </c>
      <c r="Z7225" s="5" t="s">
        <v>60</v>
      </c>
      <c r="AA7225" s="4">
        <v>0.59</v>
      </c>
      <c r="AB7225" s="1">
        <v>40614</v>
      </c>
      <c r="AC7225" s="1">
        <v>25105</v>
      </c>
      <c r="AD7225">
        <f t="shared" si="674"/>
        <v>5</v>
      </c>
      <c r="AE7225">
        <f t="shared" ca="1" si="675"/>
        <v>55</v>
      </c>
      <c r="AF7225" t="str">
        <f t="shared" ca="1" si="676"/>
        <v>18-64</v>
      </c>
      <c r="AG7225" s="3">
        <f t="shared" si="677"/>
        <v>0.57344916666666679</v>
      </c>
      <c r="AH7225" t="str">
        <f>_xlfn.IFNA(VLOOKUP(Sales_Transactions[[#This Row],[Order ID]],Returned_Items[#All],2,FALSE),"Not Returned")</f>
        <v>Returned</v>
      </c>
    </row>
    <row r="7226" spans="1:34" x14ac:dyDescent="0.25">
      <c r="A7226">
        <v>49925</v>
      </c>
      <c r="C7226" t="s">
        <v>1460</v>
      </c>
      <c r="D7226" s="2" t="str">
        <f>TEXT(MID(Sales_Transactions[[#This Row],[Order Date]],2,5),"d/m/yyy")</f>
        <v>22/1/2010</v>
      </c>
      <c r="E7226" s="2" t="str">
        <f>TEXT(MID(Sales_Transactions[[#This Row],[Order Date]],2,5),"d")</f>
        <v>22</v>
      </c>
      <c r="F7226" s="2" t="str">
        <f>TEXT(MID(Sales_Transactions[[#This Row],[Order Date]],2,5),"m")</f>
        <v>1</v>
      </c>
      <c r="G7226" s="2" t="str">
        <f>TEXT(MID(Sales_Transactions[[#This Row],[Order Date]],2,5),"yyy")</f>
        <v>2010</v>
      </c>
      <c r="H7226" s="2" t="str">
        <f>TEXT(MID(Sales_Transactions[[#This Row],[Order Date]],2,5),"yyy/m")</f>
        <v>2010/1</v>
      </c>
      <c r="I7226" t="s">
        <v>33</v>
      </c>
      <c r="J7226">
        <f t="shared" si="672"/>
        <v>4</v>
      </c>
      <c r="K7226" s="2">
        <v>1</v>
      </c>
      <c r="L7226" s="3">
        <v>3.41</v>
      </c>
      <c r="M7226" s="4">
        <v>0.06</v>
      </c>
      <c r="N7226" s="5" t="s">
        <v>23</v>
      </c>
      <c r="O7226" s="3">
        <v>-1.78</v>
      </c>
      <c r="P7226" s="3">
        <v>2.88</v>
      </c>
      <c r="Q7226" s="3">
        <v>0.7</v>
      </c>
      <c r="R7226" s="5" t="s">
        <v>2108</v>
      </c>
      <c r="S7226" s="5" t="s">
        <v>3504</v>
      </c>
      <c r="T7226" s="5" t="str">
        <f t="shared" si="673"/>
        <v>Adam Hart</v>
      </c>
      <c r="U7226" t="s">
        <v>153</v>
      </c>
      <c r="V7226" s="5" t="s">
        <v>47</v>
      </c>
      <c r="W7226" s="5" t="s">
        <v>28</v>
      </c>
      <c r="X7226" s="5" t="s">
        <v>124</v>
      </c>
      <c r="Y7226" s="5" t="s">
        <v>1591</v>
      </c>
      <c r="Z7226" s="5" t="s">
        <v>84</v>
      </c>
      <c r="AA7226" s="4">
        <v>0.56000000000000005</v>
      </c>
      <c r="AB7226" s="1">
        <v>40201</v>
      </c>
      <c r="AC7226" s="1">
        <v>25121</v>
      </c>
      <c r="AD7226">
        <f t="shared" si="674"/>
        <v>1</v>
      </c>
      <c r="AE7226">
        <f t="shared" ca="1" si="675"/>
        <v>55</v>
      </c>
      <c r="AF7226" t="str">
        <f t="shared" ca="1" si="676"/>
        <v>18-64</v>
      </c>
      <c r="AG7226" s="3">
        <f t="shared" si="677"/>
        <v>3.5782720000000001</v>
      </c>
      <c r="AH7226" t="str">
        <f>_xlfn.IFNA(VLOOKUP(Sales_Transactions[[#This Row],[Order ID]],Returned_Items[#All],2,FALSE),"Not Returned")</f>
        <v>Not Returned</v>
      </c>
    </row>
    <row r="7227" spans="1:34" x14ac:dyDescent="0.25">
      <c r="A7227">
        <v>50337</v>
      </c>
      <c r="C7227" t="s">
        <v>2578</v>
      </c>
      <c r="D7227" s="2" t="str">
        <f>TEXT(MID(Sales_Transactions[[#This Row],[Order Date]],2,5),"d/m/yyy")</f>
        <v>16/4/2009</v>
      </c>
      <c r="E7227" s="2" t="str">
        <f>TEXT(MID(Sales_Transactions[[#This Row],[Order Date]],2,5),"d")</f>
        <v>16</v>
      </c>
      <c r="F7227" s="2" t="str">
        <f>TEXT(MID(Sales_Transactions[[#This Row],[Order Date]],2,5),"m")</f>
        <v>4</v>
      </c>
      <c r="G7227" s="2" t="str">
        <f>TEXT(MID(Sales_Transactions[[#This Row],[Order Date]],2,5),"yyy")</f>
        <v>2009</v>
      </c>
      <c r="H7227" s="2" t="str">
        <f>TEXT(MID(Sales_Transactions[[#This Row],[Order Date]],2,5),"yyy/m")</f>
        <v>2009/4</v>
      </c>
      <c r="I7227" t="s">
        <v>52</v>
      </c>
      <c r="J7227">
        <f t="shared" si="672"/>
        <v>1</v>
      </c>
      <c r="K7227" s="2">
        <v>37</v>
      </c>
      <c r="L7227" s="3">
        <v>122.99</v>
      </c>
      <c r="M7227" s="4">
        <v>0</v>
      </c>
      <c r="N7227" s="5" t="s">
        <v>67</v>
      </c>
      <c r="O7227" s="3">
        <v>21.48</v>
      </c>
      <c r="P7227" s="3">
        <v>2.78</v>
      </c>
      <c r="Q7227" s="3">
        <v>1.49</v>
      </c>
      <c r="R7227" s="5" t="s">
        <v>2479</v>
      </c>
      <c r="S7227" s="5" t="s">
        <v>2681</v>
      </c>
      <c r="T7227" s="5" t="str">
        <f t="shared" si="673"/>
        <v>Chris Cortes</v>
      </c>
      <c r="U7227" t="s">
        <v>153</v>
      </c>
      <c r="V7227" s="5" t="s">
        <v>37</v>
      </c>
      <c r="W7227" s="5" t="s">
        <v>28</v>
      </c>
      <c r="X7227" s="5" t="s">
        <v>41</v>
      </c>
      <c r="Y7227" s="5" t="s">
        <v>3390</v>
      </c>
      <c r="Z7227" s="5" t="s">
        <v>43</v>
      </c>
      <c r="AA7227" s="4">
        <v>0.36</v>
      </c>
      <c r="AB7227" s="1">
        <v>39920</v>
      </c>
      <c r="AC7227" s="1">
        <v>25134</v>
      </c>
      <c r="AD7227">
        <f t="shared" si="674"/>
        <v>1</v>
      </c>
      <c r="AE7227">
        <f t="shared" ca="1" si="675"/>
        <v>55</v>
      </c>
      <c r="AF7227" t="str">
        <f t="shared" ca="1" si="676"/>
        <v>18-64</v>
      </c>
      <c r="AG7227" s="3">
        <f t="shared" si="677"/>
        <v>0.11540540540540539</v>
      </c>
      <c r="AH7227" t="str">
        <f>_xlfn.IFNA(VLOOKUP(Sales_Transactions[[#This Row],[Order ID]],Returned_Items[#All],2,FALSE),"Not Returned")</f>
        <v>Not Returned</v>
      </c>
    </row>
    <row r="7228" spans="1:34" x14ac:dyDescent="0.25">
      <c r="A7228">
        <v>50337</v>
      </c>
      <c r="C7228" t="s">
        <v>2578</v>
      </c>
      <c r="D7228" s="2" t="str">
        <f>TEXT(MID(Sales_Transactions[[#This Row],[Order Date]],2,5),"d/m/yyy")</f>
        <v>16/4/2009</v>
      </c>
      <c r="E7228" s="2" t="str">
        <f>TEXT(MID(Sales_Transactions[[#This Row],[Order Date]],2,5),"d")</f>
        <v>16</v>
      </c>
      <c r="F7228" s="2" t="str">
        <f>TEXT(MID(Sales_Transactions[[#This Row],[Order Date]],2,5),"m")</f>
        <v>4</v>
      </c>
      <c r="G7228" s="2" t="str">
        <f>TEXT(MID(Sales_Transactions[[#This Row],[Order Date]],2,5),"yyy")</f>
        <v>2009</v>
      </c>
      <c r="H7228" s="2" t="str">
        <f>TEXT(MID(Sales_Transactions[[#This Row],[Order Date]],2,5),"yyy/m")</f>
        <v>2009/4</v>
      </c>
      <c r="I7228" t="s">
        <v>52</v>
      </c>
      <c r="J7228">
        <f t="shared" si="672"/>
        <v>1</v>
      </c>
      <c r="K7228" s="2">
        <v>6</v>
      </c>
      <c r="L7228" s="3">
        <v>14734.71</v>
      </c>
      <c r="M7228" s="4">
        <v>0.1</v>
      </c>
      <c r="N7228" s="5" t="s">
        <v>34</v>
      </c>
      <c r="O7228" s="3">
        <v>-3798.01</v>
      </c>
      <c r="P7228" s="3">
        <v>2550.14</v>
      </c>
      <c r="Q7228" s="3">
        <v>29.7</v>
      </c>
      <c r="R7228" s="5" t="s">
        <v>2479</v>
      </c>
      <c r="S7228" s="5" t="s">
        <v>2681</v>
      </c>
      <c r="T7228" s="5" t="str">
        <f t="shared" si="673"/>
        <v>Chris Cortes</v>
      </c>
      <c r="U7228" t="s">
        <v>153</v>
      </c>
      <c r="V7228" s="5" t="s">
        <v>37</v>
      </c>
      <c r="W7228" s="5" t="s">
        <v>48</v>
      </c>
      <c r="X7228" s="5" t="s">
        <v>324</v>
      </c>
      <c r="Y7228" s="5" t="s">
        <v>846</v>
      </c>
      <c r="Z7228" s="5" t="s">
        <v>40</v>
      </c>
      <c r="AA7228" s="4">
        <v>0.56999999999999995</v>
      </c>
      <c r="AB7228" s="1">
        <v>39921</v>
      </c>
      <c r="AC7228" s="1">
        <v>23503</v>
      </c>
      <c r="AD7228">
        <f t="shared" si="674"/>
        <v>2</v>
      </c>
      <c r="AE7228">
        <f t="shared" ca="1" si="675"/>
        <v>60</v>
      </c>
      <c r="AF7228" t="str">
        <f t="shared" ca="1" si="676"/>
        <v>18-64</v>
      </c>
      <c r="AG7228" s="3">
        <f t="shared" si="677"/>
        <v>429.54830999999996</v>
      </c>
      <c r="AH7228" t="str">
        <f>_xlfn.IFNA(VLOOKUP(Sales_Transactions[[#This Row],[Order ID]],Returned_Items[#All],2,FALSE),"Not Returned")</f>
        <v>Not Returned</v>
      </c>
    </row>
    <row r="7229" spans="1:34" x14ac:dyDescent="0.25">
      <c r="A7229">
        <v>50403</v>
      </c>
      <c r="C7229" t="s">
        <v>512</v>
      </c>
      <c r="D7229" s="2" t="str">
        <f>TEXT(MID(Sales_Transactions[[#This Row],[Order Date]],2,5),"d/m/yyy")</f>
        <v>12/5/2012</v>
      </c>
      <c r="E7229" s="2" t="str">
        <f>TEXT(MID(Sales_Transactions[[#This Row],[Order Date]],2,5),"d")</f>
        <v>12</v>
      </c>
      <c r="F7229" s="2" t="str">
        <f>TEXT(MID(Sales_Transactions[[#This Row],[Order Date]],2,5),"m")</f>
        <v>5</v>
      </c>
      <c r="G7229" s="2" t="str">
        <f>TEXT(MID(Sales_Transactions[[#This Row],[Order Date]],2,5),"yyy")</f>
        <v>2012</v>
      </c>
      <c r="H7229" s="2" t="str">
        <f>TEXT(MID(Sales_Transactions[[#This Row],[Order Date]],2,5),"yyy/m")</f>
        <v>2012/5</v>
      </c>
      <c r="I7229" t="s">
        <v>52</v>
      </c>
      <c r="J7229">
        <f t="shared" si="672"/>
        <v>1</v>
      </c>
      <c r="K7229" s="2">
        <v>38</v>
      </c>
      <c r="L7229" s="3">
        <v>264.92</v>
      </c>
      <c r="M7229" s="4">
        <v>0.05</v>
      </c>
      <c r="N7229" s="5" t="s">
        <v>23</v>
      </c>
      <c r="O7229" s="3">
        <v>-97.06</v>
      </c>
      <c r="P7229" s="3">
        <v>7.1</v>
      </c>
      <c r="Q7229" s="3">
        <v>6.05</v>
      </c>
      <c r="R7229" s="5" t="s">
        <v>2717</v>
      </c>
      <c r="S7229" s="5" t="s">
        <v>1843</v>
      </c>
      <c r="T7229" s="5" t="str">
        <f t="shared" si="673"/>
        <v>Katherine Ducich</v>
      </c>
      <c r="U7229" t="s">
        <v>153</v>
      </c>
      <c r="V7229" s="5" t="s">
        <v>47</v>
      </c>
      <c r="W7229" s="5" t="s">
        <v>28</v>
      </c>
      <c r="X7229" s="5" t="s">
        <v>41</v>
      </c>
      <c r="Y7229" s="5" t="s">
        <v>717</v>
      </c>
      <c r="Z7229" s="5" t="s">
        <v>43</v>
      </c>
      <c r="AA7229" s="4">
        <v>0.39</v>
      </c>
      <c r="AB7229" s="1">
        <v>41043</v>
      </c>
      <c r="AC7229" s="1">
        <v>23736</v>
      </c>
      <c r="AD7229">
        <f t="shared" si="674"/>
        <v>2</v>
      </c>
      <c r="AE7229">
        <f t="shared" ca="1" si="675"/>
        <v>59</v>
      </c>
      <c r="AF7229" t="str">
        <f t="shared" ca="1" si="676"/>
        <v>18-64</v>
      </c>
      <c r="AG7229" s="3">
        <f t="shared" si="677"/>
        <v>0.34595921052631579</v>
      </c>
      <c r="AH7229" t="str">
        <f>_xlfn.IFNA(VLOOKUP(Sales_Transactions[[#This Row],[Order ID]],Returned_Items[#All],2,FALSE),"Not Returned")</f>
        <v>Not Returned</v>
      </c>
    </row>
    <row r="7230" spans="1:34" x14ac:dyDescent="0.25">
      <c r="A7230">
        <v>50656</v>
      </c>
      <c r="C7230" t="s">
        <v>3358</v>
      </c>
      <c r="D7230" s="2" t="str">
        <f>TEXT(MID(Sales_Transactions[[#This Row],[Order Date]],2,5),"d/m/yyy")</f>
        <v>25/10/2009</v>
      </c>
      <c r="E7230" s="2" t="str">
        <f>TEXT(MID(Sales_Transactions[[#This Row],[Order Date]],2,5),"d")</f>
        <v>25</v>
      </c>
      <c r="F7230" s="2" t="str">
        <f>TEXT(MID(Sales_Transactions[[#This Row],[Order Date]],2,5),"m")</f>
        <v>10</v>
      </c>
      <c r="G7230" s="2" t="str">
        <f>TEXT(MID(Sales_Transactions[[#This Row],[Order Date]],2,5),"yyy")</f>
        <v>2009</v>
      </c>
      <c r="H7230" s="2" t="str">
        <f>TEXT(MID(Sales_Transactions[[#This Row],[Order Date]],2,5),"yyy/m")</f>
        <v>2009/10</v>
      </c>
      <c r="I7230" t="s">
        <v>101</v>
      </c>
      <c r="J7230">
        <f t="shared" si="672"/>
        <v>1</v>
      </c>
      <c r="K7230" s="2">
        <v>42</v>
      </c>
      <c r="L7230" s="3">
        <v>194.2</v>
      </c>
      <c r="M7230" s="4">
        <v>0</v>
      </c>
      <c r="N7230" s="5" t="s">
        <v>23</v>
      </c>
      <c r="O7230" s="3">
        <v>-139.13</v>
      </c>
      <c r="P7230" s="3">
        <v>4.37</v>
      </c>
      <c r="Q7230" s="3">
        <v>5.15</v>
      </c>
      <c r="R7230" s="5" t="s">
        <v>1561</v>
      </c>
      <c r="S7230" s="5" t="s">
        <v>2303</v>
      </c>
      <c r="T7230" s="5" t="str">
        <f t="shared" si="673"/>
        <v>Patrick Bzostek</v>
      </c>
      <c r="U7230" t="s">
        <v>153</v>
      </c>
      <c r="V7230" s="5" t="s">
        <v>37</v>
      </c>
      <c r="W7230" s="5" t="s">
        <v>28</v>
      </c>
      <c r="X7230" s="5" t="s">
        <v>38</v>
      </c>
      <c r="Y7230" s="5" t="s">
        <v>1172</v>
      </c>
      <c r="Z7230" s="5" t="s">
        <v>43</v>
      </c>
      <c r="AA7230" s="4">
        <v>0.59</v>
      </c>
      <c r="AB7230" s="1">
        <v>40113</v>
      </c>
      <c r="AC7230" s="1">
        <v>23494</v>
      </c>
      <c r="AD7230">
        <f t="shared" si="674"/>
        <v>2</v>
      </c>
      <c r="AE7230">
        <f t="shared" ca="1" si="675"/>
        <v>60</v>
      </c>
      <c r="AF7230" t="str">
        <f t="shared" ca="1" si="676"/>
        <v>18-64</v>
      </c>
      <c r="AG7230" s="3">
        <f t="shared" si="677"/>
        <v>0.22666666666666666</v>
      </c>
      <c r="AH7230" t="str">
        <f>_xlfn.IFNA(VLOOKUP(Sales_Transactions[[#This Row],[Order ID]],Returned_Items[#All],2,FALSE),"Not Returned")</f>
        <v>Not Returned</v>
      </c>
    </row>
    <row r="7231" spans="1:34" x14ac:dyDescent="0.25">
      <c r="A7231">
        <v>50656</v>
      </c>
      <c r="C7231" t="s">
        <v>3358</v>
      </c>
      <c r="D7231" s="2" t="str">
        <f>TEXT(MID(Sales_Transactions[[#This Row],[Order Date]],2,5),"d/m/yyy")</f>
        <v>25/10/2009</v>
      </c>
      <c r="E7231" s="2" t="str">
        <f>TEXT(MID(Sales_Transactions[[#This Row],[Order Date]],2,5),"d")</f>
        <v>25</v>
      </c>
      <c r="F7231" s="2" t="str">
        <f>TEXT(MID(Sales_Transactions[[#This Row],[Order Date]],2,5),"m")</f>
        <v>10</v>
      </c>
      <c r="G7231" s="2" t="str">
        <f>TEXT(MID(Sales_Transactions[[#This Row],[Order Date]],2,5),"yyy")</f>
        <v>2009</v>
      </c>
      <c r="H7231" s="2" t="str">
        <f>TEXT(MID(Sales_Transactions[[#This Row],[Order Date]],2,5),"yyy/m")</f>
        <v>2009/10</v>
      </c>
      <c r="I7231" t="s">
        <v>101</v>
      </c>
      <c r="J7231">
        <f t="shared" si="672"/>
        <v>1</v>
      </c>
      <c r="K7231" s="2">
        <v>31</v>
      </c>
      <c r="L7231" s="3">
        <v>16451.330000000002</v>
      </c>
      <c r="M7231" s="4">
        <v>0.01</v>
      </c>
      <c r="N7231" s="5" t="s">
        <v>34</v>
      </c>
      <c r="O7231" s="3">
        <v>5325.14</v>
      </c>
      <c r="P7231" s="3">
        <v>500.98</v>
      </c>
      <c r="Q7231" s="3">
        <v>56</v>
      </c>
      <c r="R7231" s="5" t="s">
        <v>1561</v>
      </c>
      <c r="S7231" s="5" t="s">
        <v>2303</v>
      </c>
      <c r="T7231" s="5" t="str">
        <f t="shared" si="673"/>
        <v>Patrick Bzostek</v>
      </c>
      <c r="U7231" t="s">
        <v>153</v>
      </c>
      <c r="V7231" s="5" t="s">
        <v>37</v>
      </c>
      <c r="W7231" s="5" t="s">
        <v>57</v>
      </c>
      <c r="X7231" s="5" t="s">
        <v>154</v>
      </c>
      <c r="Y7231" s="5" t="s">
        <v>165</v>
      </c>
      <c r="Z7231" s="5" t="s">
        <v>40</v>
      </c>
      <c r="AA7231" s="4">
        <v>0.6</v>
      </c>
      <c r="AB7231" s="1">
        <v>40112</v>
      </c>
      <c r="AC7231" s="1">
        <v>23335</v>
      </c>
      <c r="AD7231">
        <f t="shared" si="674"/>
        <v>1</v>
      </c>
      <c r="AE7231">
        <f t="shared" ca="1" si="675"/>
        <v>60</v>
      </c>
      <c r="AF7231" t="str">
        <f t="shared" ca="1" si="676"/>
        <v>18-64</v>
      </c>
      <c r="AG7231" s="3">
        <f t="shared" si="677"/>
        <v>17.965480709677422</v>
      </c>
      <c r="AH7231" t="str">
        <f>_xlfn.IFNA(VLOOKUP(Sales_Transactions[[#This Row],[Order ID]],Returned_Items[#All],2,FALSE),"Not Returned")</f>
        <v>Not Returned</v>
      </c>
    </row>
    <row r="7232" spans="1:34" x14ac:dyDescent="0.25">
      <c r="A7232">
        <v>50656</v>
      </c>
      <c r="C7232" t="s">
        <v>3358</v>
      </c>
      <c r="D7232" s="2" t="str">
        <f>TEXT(MID(Sales_Transactions[[#This Row],[Order Date]],2,5),"d/m/yyy")</f>
        <v>25/10/2009</v>
      </c>
      <c r="E7232" s="2" t="str">
        <f>TEXT(MID(Sales_Transactions[[#This Row],[Order Date]],2,5),"d")</f>
        <v>25</v>
      </c>
      <c r="F7232" s="2" t="str">
        <f>TEXT(MID(Sales_Transactions[[#This Row],[Order Date]],2,5),"m")</f>
        <v>10</v>
      </c>
      <c r="G7232" s="2" t="str">
        <f>TEXT(MID(Sales_Transactions[[#This Row],[Order Date]],2,5),"yyy")</f>
        <v>2009</v>
      </c>
      <c r="H7232" s="2" t="str">
        <f>TEXT(MID(Sales_Transactions[[#This Row],[Order Date]],2,5),"yyy/m")</f>
        <v>2009/10</v>
      </c>
      <c r="I7232" t="s">
        <v>101</v>
      </c>
      <c r="J7232">
        <f t="shared" si="672"/>
        <v>1</v>
      </c>
      <c r="K7232" s="2">
        <v>39</v>
      </c>
      <c r="L7232" s="3">
        <v>485.97</v>
      </c>
      <c r="M7232" s="4">
        <v>0.02</v>
      </c>
      <c r="N7232" s="5" t="s">
        <v>23</v>
      </c>
      <c r="O7232" s="3">
        <v>48.6</v>
      </c>
      <c r="P7232" s="3">
        <v>12.58</v>
      </c>
      <c r="Q7232" s="3">
        <v>5.16</v>
      </c>
      <c r="R7232" s="5" t="s">
        <v>1561</v>
      </c>
      <c r="S7232" s="5" t="s">
        <v>2303</v>
      </c>
      <c r="T7232" s="5" t="str">
        <f t="shared" si="673"/>
        <v>Patrick Bzostek</v>
      </c>
      <c r="U7232" t="s">
        <v>153</v>
      </c>
      <c r="V7232" s="5" t="s">
        <v>37</v>
      </c>
      <c r="W7232" s="5" t="s">
        <v>57</v>
      </c>
      <c r="X7232" s="5" t="s">
        <v>58</v>
      </c>
      <c r="Y7232" s="5" t="s">
        <v>373</v>
      </c>
      <c r="Z7232" s="5" t="s">
        <v>43</v>
      </c>
      <c r="AA7232" s="4">
        <v>0.43</v>
      </c>
      <c r="AB7232" s="1">
        <v>40111</v>
      </c>
      <c r="AC7232" s="1">
        <v>23235</v>
      </c>
      <c r="AD7232">
        <f t="shared" si="674"/>
        <v>0</v>
      </c>
      <c r="AE7232">
        <f t="shared" ca="1" si="675"/>
        <v>60</v>
      </c>
      <c r="AF7232" t="str">
        <f t="shared" ca="1" si="676"/>
        <v>18-64</v>
      </c>
      <c r="AG7232" s="3">
        <f t="shared" si="677"/>
        <v>0.45480728205128212</v>
      </c>
      <c r="AH7232" t="str">
        <f>_xlfn.IFNA(VLOOKUP(Sales_Transactions[[#This Row],[Order ID]],Returned_Items[#All],2,FALSE),"Not Returned")</f>
        <v>Not Returned</v>
      </c>
    </row>
    <row r="7233" spans="1:34" x14ac:dyDescent="0.25">
      <c r="A7233">
        <v>50656</v>
      </c>
      <c r="C7233" t="s">
        <v>3358</v>
      </c>
      <c r="D7233" s="2" t="str">
        <f>TEXT(MID(Sales_Transactions[[#This Row],[Order Date]],2,5),"d/m/yyy")</f>
        <v>25/10/2009</v>
      </c>
      <c r="E7233" s="2" t="str">
        <f>TEXT(MID(Sales_Transactions[[#This Row],[Order Date]],2,5),"d")</f>
        <v>25</v>
      </c>
      <c r="F7233" s="2" t="str">
        <f>TEXT(MID(Sales_Transactions[[#This Row],[Order Date]],2,5),"m")</f>
        <v>10</v>
      </c>
      <c r="G7233" s="2" t="str">
        <f>TEXT(MID(Sales_Transactions[[#This Row],[Order Date]],2,5),"yyy")</f>
        <v>2009</v>
      </c>
      <c r="H7233" s="2" t="str">
        <f>TEXT(MID(Sales_Transactions[[#This Row],[Order Date]],2,5),"yyy/m")</f>
        <v>2009/10</v>
      </c>
      <c r="I7233" t="s">
        <v>101</v>
      </c>
      <c r="J7233">
        <f t="shared" si="672"/>
        <v>1</v>
      </c>
      <c r="K7233" s="2">
        <v>15</v>
      </c>
      <c r="L7233" s="3">
        <v>109.71</v>
      </c>
      <c r="M7233" s="4">
        <v>0.1</v>
      </c>
      <c r="N7233" s="5" t="s">
        <v>23</v>
      </c>
      <c r="O7233" s="3">
        <v>-20.95</v>
      </c>
      <c r="P7233" s="3">
        <v>7.7</v>
      </c>
      <c r="Q7233" s="3">
        <v>3.68</v>
      </c>
      <c r="R7233" s="5" t="s">
        <v>1561</v>
      </c>
      <c r="S7233" s="5" t="s">
        <v>2303</v>
      </c>
      <c r="T7233" s="5" t="str">
        <f t="shared" si="673"/>
        <v>Patrick Bzostek</v>
      </c>
      <c r="U7233" t="s">
        <v>153</v>
      </c>
      <c r="V7233" s="5" t="s">
        <v>37</v>
      </c>
      <c r="W7233" s="5" t="s">
        <v>57</v>
      </c>
      <c r="X7233" s="5" t="s">
        <v>58</v>
      </c>
      <c r="Y7233" s="5" t="s">
        <v>1864</v>
      </c>
      <c r="Z7233" s="5" t="s">
        <v>84</v>
      </c>
      <c r="AA7233" s="4">
        <v>0.52</v>
      </c>
      <c r="AB7233" s="1">
        <v>40112</v>
      </c>
      <c r="AC7233" s="1">
        <v>23104</v>
      </c>
      <c r="AD7233">
        <f t="shared" si="674"/>
        <v>1</v>
      </c>
      <c r="AE7233">
        <f t="shared" ca="1" si="675"/>
        <v>61</v>
      </c>
      <c r="AF7233" t="str">
        <f t="shared" ca="1" si="676"/>
        <v>18-64</v>
      </c>
      <c r="AG7233" s="3">
        <f t="shared" si="677"/>
        <v>0.75815333333333335</v>
      </c>
      <c r="AH7233" t="str">
        <f>_xlfn.IFNA(VLOOKUP(Sales_Transactions[[#This Row],[Order ID]],Returned_Items[#All],2,FALSE),"Not Returned")</f>
        <v>Not Returned</v>
      </c>
    </row>
    <row r="7234" spans="1:34" x14ac:dyDescent="0.25">
      <c r="A7234">
        <v>50950</v>
      </c>
      <c r="C7234" t="s">
        <v>2399</v>
      </c>
      <c r="D7234" s="2" t="str">
        <f>TEXT(MID(Sales_Transactions[[#This Row],[Order Date]],2,5),"d/m/yyy")</f>
        <v>30/12/2012</v>
      </c>
      <c r="E7234" s="2" t="str">
        <f>TEXT(MID(Sales_Transactions[[#This Row],[Order Date]],2,5),"d")</f>
        <v>30</v>
      </c>
      <c r="F7234" s="2" t="str">
        <f>TEXT(MID(Sales_Transactions[[#This Row],[Order Date]],2,5),"m")</f>
        <v>12</v>
      </c>
      <c r="G7234" s="2" t="str">
        <f>TEXT(MID(Sales_Transactions[[#This Row],[Order Date]],2,5),"yyy")</f>
        <v>2012</v>
      </c>
      <c r="H7234" s="2" t="str">
        <f>TEXT(MID(Sales_Transactions[[#This Row],[Order Date]],2,5),"yyy/m")</f>
        <v>2012/12</v>
      </c>
      <c r="I7234" t="s">
        <v>52</v>
      </c>
      <c r="J7234">
        <f t="shared" ref="J7234:J7297" si="678">IF(I7234="Making Critical",5,IF(I7234="High",4,IF(I7234="Medium",3,IF(I7234="Low",2,1))))</f>
        <v>1</v>
      </c>
      <c r="K7234" s="2">
        <v>6</v>
      </c>
      <c r="L7234" s="3">
        <v>391.12</v>
      </c>
      <c r="M7234" s="4">
        <v>0.06</v>
      </c>
      <c r="N7234" s="5" t="s">
        <v>34</v>
      </c>
      <c r="O7234" s="3">
        <v>-166.96</v>
      </c>
      <c r="P7234" s="3">
        <v>60.98</v>
      </c>
      <c r="Q7234" s="3">
        <v>30</v>
      </c>
      <c r="R7234" s="5" t="s">
        <v>1576</v>
      </c>
      <c r="S7234" s="5" t="s">
        <v>2014</v>
      </c>
      <c r="T7234" s="5" t="str">
        <f t="shared" ref="T7234:T7297" si="679">R7234 &amp; " " &amp; S7234</f>
        <v>Tony Molinari</v>
      </c>
      <c r="U7234" t="s">
        <v>153</v>
      </c>
      <c r="V7234" s="5" t="s">
        <v>47</v>
      </c>
      <c r="W7234" s="5" t="s">
        <v>57</v>
      </c>
      <c r="X7234" s="5" t="s">
        <v>154</v>
      </c>
      <c r="Y7234" s="5" t="s">
        <v>1722</v>
      </c>
      <c r="Z7234" s="5" t="s">
        <v>40</v>
      </c>
      <c r="AA7234" s="4">
        <v>0.7</v>
      </c>
      <c r="AB7234" s="1">
        <v>41273</v>
      </c>
      <c r="AC7234" s="1">
        <v>22873</v>
      </c>
      <c r="AD7234">
        <f t="shared" ref="AD7234:AD7297" si="680">_xlfn.DAYS(AB7234,D7234)</f>
        <v>0</v>
      </c>
      <c r="AE7234">
        <f t="shared" ref="AE7234:AE7297" ca="1" si="681">DATEDIF(AC7234,TODAY(),"Y")</f>
        <v>61</v>
      </c>
      <c r="AF7234" t="str">
        <f t="shared" ref="AF7234:AF7297" ca="1" si="682">IF(AE7234&lt;18,"Under 18",IF(AE7234&lt;65,"18-64","Over 65"))</f>
        <v>18-64</v>
      </c>
      <c r="AG7234" s="3">
        <f t="shared" ref="AG7234:AG7297" si="683" xml:space="preserve"> (P7234 - (M7234 / 100) * P7234 + Q7234) / K7234</f>
        <v>15.157235333333333</v>
      </c>
      <c r="AH7234" t="str">
        <f>_xlfn.IFNA(VLOOKUP(Sales_Transactions[[#This Row],[Order ID]],Returned_Items[#All],2,FALSE),"Not Returned")</f>
        <v>Not Returned</v>
      </c>
    </row>
    <row r="7235" spans="1:34" x14ac:dyDescent="0.25">
      <c r="A7235">
        <v>50950</v>
      </c>
      <c r="C7235" t="s">
        <v>2399</v>
      </c>
      <c r="D7235" s="2" t="str">
        <f>TEXT(MID(Sales_Transactions[[#This Row],[Order Date]],2,5),"d/m/yyy")</f>
        <v>30/12/2012</v>
      </c>
      <c r="E7235" s="2" t="str">
        <f>TEXT(MID(Sales_Transactions[[#This Row],[Order Date]],2,5),"d")</f>
        <v>30</v>
      </c>
      <c r="F7235" s="2" t="str">
        <f>TEXT(MID(Sales_Transactions[[#This Row],[Order Date]],2,5),"m")</f>
        <v>12</v>
      </c>
      <c r="G7235" s="2" t="str">
        <f>TEXT(MID(Sales_Transactions[[#This Row],[Order Date]],2,5),"yyy")</f>
        <v>2012</v>
      </c>
      <c r="H7235" s="2" t="str">
        <f>TEXT(MID(Sales_Transactions[[#This Row],[Order Date]],2,5),"yyy/m")</f>
        <v>2012/12</v>
      </c>
      <c r="I7235" t="s">
        <v>52</v>
      </c>
      <c r="J7235">
        <f t="shared" si="678"/>
        <v>1</v>
      </c>
      <c r="K7235" s="2">
        <v>35</v>
      </c>
      <c r="L7235" s="3">
        <v>448.1</v>
      </c>
      <c r="M7235" s="4">
        <v>0.1</v>
      </c>
      <c r="N7235" s="5" t="s">
        <v>67</v>
      </c>
      <c r="O7235" s="3">
        <v>-15.07</v>
      </c>
      <c r="P7235" s="3">
        <v>13.48</v>
      </c>
      <c r="Q7235" s="3">
        <v>4.51</v>
      </c>
      <c r="R7235" s="5" t="s">
        <v>1576</v>
      </c>
      <c r="S7235" s="5" t="s">
        <v>2014</v>
      </c>
      <c r="T7235" s="5" t="str">
        <f t="shared" si="679"/>
        <v>Tony Molinari</v>
      </c>
      <c r="U7235" t="s">
        <v>153</v>
      </c>
      <c r="V7235" s="5" t="s">
        <v>47</v>
      </c>
      <c r="W7235" s="5" t="s">
        <v>28</v>
      </c>
      <c r="X7235" s="5" t="s">
        <v>29</v>
      </c>
      <c r="Y7235" s="5" t="s">
        <v>134</v>
      </c>
      <c r="Z7235" s="5" t="s">
        <v>43</v>
      </c>
      <c r="AA7235" s="4">
        <v>0.59</v>
      </c>
      <c r="AB7235" s="1">
        <v>41273</v>
      </c>
      <c r="AC7235" s="1">
        <v>22867</v>
      </c>
      <c r="AD7235">
        <f t="shared" si="680"/>
        <v>0</v>
      </c>
      <c r="AE7235">
        <f t="shared" ca="1" si="681"/>
        <v>61</v>
      </c>
      <c r="AF7235" t="str">
        <f t="shared" ca="1" si="682"/>
        <v>18-64</v>
      </c>
      <c r="AG7235" s="3">
        <f t="shared" si="683"/>
        <v>0.51361485714285715</v>
      </c>
      <c r="AH7235" t="str">
        <f>_xlfn.IFNA(VLOOKUP(Sales_Transactions[[#This Row],[Order ID]],Returned_Items[#All],2,FALSE),"Not Returned")</f>
        <v>Not Returned</v>
      </c>
    </row>
    <row r="7236" spans="1:34" x14ac:dyDescent="0.25">
      <c r="A7236">
        <v>50977</v>
      </c>
      <c r="C7236" t="s">
        <v>757</v>
      </c>
      <c r="D7236" s="2" t="str">
        <f>TEXT(MID(Sales_Transactions[[#This Row],[Order Date]],2,5),"d/m/yyy")</f>
        <v>11/6/2012</v>
      </c>
      <c r="E7236" s="2" t="str">
        <f>TEXT(MID(Sales_Transactions[[#This Row],[Order Date]],2,5),"d")</f>
        <v>11</v>
      </c>
      <c r="F7236" s="2" t="str">
        <f>TEXT(MID(Sales_Transactions[[#This Row],[Order Date]],2,5),"m")</f>
        <v>6</v>
      </c>
      <c r="G7236" s="2" t="str">
        <f>TEXT(MID(Sales_Transactions[[#This Row],[Order Date]],2,5),"yyy")</f>
        <v>2012</v>
      </c>
      <c r="H7236" s="2" t="str">
        <f>TEXT(MID(Sales_Transactions[[#This Row],[Order Date]],2,5),"yyy/m")</f>
        <v>2012/6</v>
      </c>
      <c r="I7236" t="s">
        <v>22</v>
      </c>
      <c r="J7236">
        <f t="shared" si="678"/>
        <v>2</v>
      </c>
      <c r="K7236" s="2">
        <v>1</v>
      </c>
      <c r="L7236" s="3">
        <v>34.090000000000003</v>
      </c>
      <c r="M7236" s="4">
        <v>0.05</v>
      </c>
      <c r="N7236" s="5" t="s">
        <v>67</v>
      </c>
      <c r="O7236" s="3">
        <v>-19.899999999999999</v>
      </c>
      <c r="P7236" s="3">
        <v>18.97</v>
      </c>
      <c r="Q7236" s="3">
        <v>9.0299999999999994</v>
      </c>
      <c r="R7236" s="5" t="s">
        <v>375</v>
      </c>
      <c r="S7236" s="5" t="s">
        <v>1952</v>
      </c>
      <c r="T7236" s="5" t="str">
        <f t="shared" si="679"/>
        <v>Thomas Thornton</v>
      </c>
      <c r="U7236" t="s">
        <v>153</v>
      </c>
      <c r="V7236" s="5" t="s">
        <v>37</v>
      </c>
      <c r="W7236" s="5" t="s">
        <v>28</v>
      </c>
      <c r="X7236" s="5" t="s">
        <v>75</v>
      </c>
      <c r="Y7236" s="5" t="s">
        <v>173</v>
      </c>
      <c r="Z7236" s="5" t="s">
        <v>43</v>
      </c>
      <c r="AA7236" s="4">
        <v>0.37</v>
      </c>
      <c r="AB7236" s="1">
        <v>41071</v>
      </c>
      <c r="AC7236" s="1">
        <v>22770</v>
      </c>
      <c r="AD7236">
        <f t="shared" si="680"/>
        <v>0</v>
      </c>
      <c r="AE7236">
        <f t="shared" ca="1" si="681"/>
        <v>62</v>
      </c>
      <c r="AF7236" t="str">
        <f t="shared" ca="1" si="682"/>
        <v>18-64</v>
      </c>
      <c r="AG7236" s="3">
        <f t="shared" si="683"/>
        <v>27.990514999999995</v>
      </c>
      <c r="AH7236" t="str">
        <f>_xlfn.IFNA(VLOOKUP(Sales_Transactions[[#This Row],[Order ID]],Returned_Items[#All],2,FALSE),"Not Returned")</f>
        <v>Not Returned</v>
      </c>
    </row>
    <row r="7237" spans="1:34" x14ac:dyDescent="0.25">
      <c r="A7237">
        <v>51011</v>
      </c>
      <c r="C7237" t="s">
        <v>2077</v>
      </c>
      <c r="D7237" s="2" t="str">
        <f>TEXT(MID(Sales_Transactions[[#This Row],[Order Date]],2,5),"d/m/yyy")</f>
        <v>6/6/2010</v>
      </c>
      <c r="E7237" s="2" t="str">
        <f>TEXT(MID(Sales_Transactions[[#This Row],[Order Date]],2,5),"d")</f>
        <v>6</v>
      </c>
      <c r="F7237" s="2" t="str">
        <f>TEXT(MID(Sales_Transactions[[#This Row],[Order Date]],2,5),"m")</f>
        <v>6</v>
      </c>
      <c r="G7237" s="2" t="str">
        <f>TEXT(MID(Sales_Transactions[[#This Row],[Order Date]],2,5),"yyy")</f>
        <v>2010</v>
      </c>
      <c r="H7237" s="2" t="str">
        <f>TEXT(MID(Sales_Transactions[[#This Row],[Order Date]],2,5),"yyy/m")</f>
        <v>2010/6</v>
      </c>
      <c r="I7237" t="s">
        <v>22</v>
      </c>
      <c r="J7237">
        <f t="shared" si="678"/>
        <v>2</v>
      </c>
      <c r="K7237" s="2">
        <v>41</v>
      </c>
      <c r="L7237" s="3">
        <v>5144.8715000000002</v>
      </c>
      <c r="M7237" s="4">
        <v>0.09</v>
      </c>
      <c r="N7237" s="5" t="s">
        <v>23</v>
      </c>
      <c r="O7237" s="3">
        <v>1435.83</v>
      </c>
      <c r="P7237" s="3">
        <v>155.99</v>
      </c>
      <c r="Q7237" s="3">
        <v>3.9</v>
      </c>
      <c r="R7237" s="5" t="s">
        <v>375</v>
      </c>
      <c r="S7237" s="5" t="s">
        <v>1952</v>
      </c>
      <c r="T7237" s="5" t="str">
        <f t="shared" si="679"/>
        <v>Thomas Thornton</v>
      </c>
      <c r="U7237" t="s">
        <v>153</v>
      </c>
      <c r="V7237" s="5" t="s">
        <v>37</v>
      </c>
      <c r="W7237" s="5" t="s">
        <v>48</v>
      </c>
      <c r="X7237" s="5" t="s">
        <v>49</v>
      </c>
      <c r="Y7237" s="5" t="s">
        <v>401</v>
      </c>
      <c r="Z7237" s="5" t="s">
        <v>43</v>
      </c>
      <c r="AA7237" s="4">
        <v>0.55000000000000004</v>
      </c>
      <c r="AB7237" s="1">
        <v>40337</v>
      </c>
      <c r="AC7237" s="1">
        <v>22927</v>
      </c>
      <c r="AD7237">
        <f t="shared" si="680"/>
        <v>2</v>
      </c>
      <c r="AE7237">
        <f t="shared" ca="1" si="681"/>
        <v>61</v>
      </c>
      <c r="AF7237" t="str">
        <f t="shared" ca="1" si="682"/>
        <v>18-64</v>
      </c>
      <c r="AG7237" s="3">
        <f t="shared" si="683"/>
        <v>3.8963319268292689</v>
      </c>
      <c r="AH7237" t="str">
        <f>_xlfn.IFNA(VLOOKUP(Sales_Transactions[[#This Row],[Order ID]],Returned_Items[#All],2,FALSE),"Not Returned")</f>
        <v>Not Returned</v>
      </c>
    </row>
    <row r="7238" spans="1:34" x14ac:dyDescent="0.25">
      <c r="A7238">
        <v>51171</v>
      </c>
      <c r="C7238" t="s">
        <v>2819</v>
      </c>
      <c r="D7238" s="2" t="str">
        <f>TEXT(MID(Sales_Transactions[[#This Row],[Order Date]],2,5),"d/m/yyy")</f>
        <v>21/6/2010</v>
      </c>
      <c r="E7238" s="2" t="str">
        <f>TEXT(MID(Sales_Transactions[[#This Row],[Order Date]],2,5),"d")</f>
        <v>21</v>
      </c>
      <c r="F7238" s="2" t="str">
        <f>TEXT(MID(Sales_Transactions[[#This Row],[Order Date]],2,5),"m")</f>
        <v>6</v>
      </c>
      <c r="G7238" s="2" t="str">
        <f>TEXT(MID(Sales_Transactions[[#This Row],[Order Date]],2,5),"yyy")</f>
        <v>2010</v>
      </c>
      <c r="H7238" s="2" t="str">
        <f>TEXT(MID(Sales_Transactions[[#This Row],[Order Date]],2,5),"yyy/m")</f>
        <v>2010/6</v>
      </c>
      <c r="I7238" t="s">
        <v>33</v>
      </c>
      <c r="J7238">
        <f t="shared" si="678"/>
        <v>4</v>
      </c>
      <c r="K7238" s="2">
        <v>34</v>
      </c>
      <c r="L7238" s="3">
        <v>783.48</v>
      </c>
      <c r="M7238" s="4">
        <v>0.01</v>
      </c>
      <c r="N7238" s="5" t="s">
        <v>23</v>
      </c>
      <c r="O7238" s="3">
        <v>-73.400000000000006</v>
      </c>
      <c r="P7238" s="3">
        <v>22.38</v>
      </c>
      <c r="Q7238" s="3">
        <v>15.1</v>
      </c>
      <c r="R7238" s="5" t="s">
        <v>1583</v>
      </c>
      <c r="S7238" s="5" t="s">
        <v>2733</v>
      </c>
      <c r="T7238" s="5" t="str">
        <f t="shared" si="679"/>
        <v>Mark Packer</v>
      </c>
      <c r="U7238" t="s">
        <v>153</v>
      </c>
      <c r="V7238" s="5" t="s">
        <v>27</v>
      </c>
      <c r="W7238" s="5" t="s">
        <v>28</v>
      </c>
      <c r="X7238" s="5" t="s">
        <v>41</v>
      </c>
      <c r="Y7238" s="5" t="s">
        <v>680</v>
      </c>
      <c r="Z7238" s="5" t="s">
        <v>43</v>
      </c>
      <c r="AA7238" s="4">
        <v>0.38</v>
      </c>
      <c r="AB7238" s="1">
        <v>40352</v>
      </c>
      <c r="AC7238" s="1">
        <v>22779</v>
      </c>
      <c r="AD7238">
        <f t="shared" si="680"/>
        <v>2</v>
      </c>
      <c r="AE7238">
        <f t="shared" ca="1" si="681"/>
        <v>62</v>
      </c>
      <c r="AF7238" t="str">
        <f t="shared" ca="1" si="682"/>
        <v>18-64</v>
      </c>
      <c r="AG7238" s="3">
        <f t="shared" si="683"/>
        <v>1.1022871176470588</v>
      </c>
      <c r="AH7238" t="str">
        <f>_xlfn.IFNA(VLOOKUP(Sales_Transactions[[#This Row],[Order ID]],Returned_Items[#All],2,FALSE),"Not Returned")</f>
        <v>Not Returned</v>
      </c>
    </row>
    <row r="7239" spans="1:34" x14ac:dyDescent="0.25">
      <c r="A7239">
        <v>51267</v>
      </c>
      <c r="C7239" t="s">
        <v>1927</v>
      </c>
      <c r="D7239" s="2" t="str">
        <f>TEXT(MID(Sales_Transactions[[#This Row],[Order Date]],2,5),"d/m/yyy")</f>
        <v>3/5/2012</v>
      </c>
      <c r="E7239" s="2" t="str">
        <f>TEXT(MID(Sales_Transactions[[#This Row],[Order Date]],2,5),"d")</f>
        <v>3</v>
      </c>
      <c r="F7239" s="2" t="str">
        <f>TEXT(MID(Sales_Transactions[[#This Row],[Order Date]],2,5),"m")</f>
        <v>5</v>
      </c>
      <c r="G7239" s="2" t="str">
        <f>TEXT(MID(Sales_Transactions[[#This Row],[Order Date]],2,5),"yyy")</f>
        <v>2012</v>
      </c>
      <c r="H7239" s="2" t="str">
        <f>TEXT(MID(Sales_Transactions[[#This Row],[Order Date]],2,5),"yyy/m")</f>
        <v>2012/5</v>
      </c>
      <c r="I7239" t="s">
        <v>22</v>
      </c>
      <c r="J7239">
        <f t="shared" si="678"/>
        <v>2</v>
      </c>
      <c r="K7239" s="2">
        <v>46</v>
      </c>
      <c r="L7239" s="3">
        <v>4394.78</v>
      </c>
      <c r="M7239" s="4">
        <v>0.08</v>
      </c>
      <c r="N7239" s="5" t="s">
        <v>34</v>
      </c>
      <c r="O7239" s="3">
        <v>-335.77</v>
      </c>
      <c r="P7239" s="3">
        <v>100.98</v>
      </c>
      <c r="Q7239" s="3">
        <v>35.840000000000003</v>
      </c>
      <c r="R7239" s="5" t="s">
        <v>2609</v>
      </c>
      <c r="S7239" s="5" t="s">
        <v>2939</v>
      </c>
      <c r="T7239" s="5" t="str">
        <f t="shared" si="679"/>
        <v>Corey Lock</v>
      </c>
      <c r="U7239" t="s">
        <v>153</v>
      </c>
      <c r="V7239" s="5" t="s">
        <v>74</v>
      </c>
      <c r="W7239" s="5" t="s">
        <v>57</v>
      </c>
      <c r="X7239" s="5" t="s">
        <v>104</v>
      </c>
      <c r="Y7239" s="5" t="s">
        <v>1198</v>
      </c>
      <c r="Z7239" s="5" t="s">
        <v>106</v>
      </c>
      <c r="AA7239" s="4">
        <v>0.62</v>
      </c>
      <c r="AB7239" s="1">
        <v>41037</v>
      </c>
      <c r="AC7239" s="1">
        <v>22748</v>
      </c>
      <c r="AD7239">
        <f t="shared" si="680"/>
        <v>5</v>
      </c>
      <c r="AE7239">
        <f t="shared" ca="1" si="681"/>
        <v>62</v>
      </c>
      <c r="AF7239" t="str">
        <f t="shared" ca="1" si="682"/>
        <v>18-64</v>
      </c>
      <c r="AG7239" s="3">
        <f t="shared" si="683"/>
        <v>2.9725916521739131</v>
      </c>
      <c r="AH7239" t="str">
        <f>_xlfn.IFNA(VLOOKUP(Sales_Transactions[[#This Row],[Order ID]],Returned_Items[#All],2,FALSE),"Not Returned")</f>
        <v>Not Returned</v>
      </c>
    </row>
    <row r="7240" spans="1:34" x14ac:dyDescent="0.25">
      <c r="A7240">
        <v>51362</v>
      </c>
      <c r="C7240" t="s">
        <v>1217</v>
      </c>
      <c r="D7240" s="2" t="str">
        <f>TEXT(MID(Sales_Transactions[[#This Row],[Order Date]],2,5),"d/m/yyy")</f>
        <v>22/2/2010</v>
      </c>
      <c r="E7240" s="2" t="str">
        <f>TEXT(MID(Sales_Transactions[[#This Row],[Order Date]],2,5),"d")</f>
        <v>22</v>
      </c>
      <c r="F7240" s="2" t="str">
        <f>TEXT(MID(Sales_Transactions[[#This Row],[Order Date]],2,5),"m")</f>
        <v>2</v>
      </c>
      <c r="G7240" s="2" t="str">
        <f>TEXT(MID(Sales_Transactions[[#This Row],[Order Date]],2,5),"yyy")</f>
        <v>2010</v>
      </c>
      <c r="H7240" s="2" t="str">
        <f>TEXT(MID(Sales_Transactions[[#This Row],[Order Date]],2,5),"yyy/m")</f>
        <v>2010/2</v>
      </c>
      <c r="I7240" t="s">
        <v>78</v>
      </c>
      <c r="J7240">
        <f t="shared" si="678"/>
        <v>3</v>
      </c>
      <c r="K7240" s="2">
        <v>47</v>
      </c>
      <c r="L7240" s="3">
        <v>1501.8</v>
      </c>
      <c r="M7240" s="4">
        <v>0.02</v>
      </c>
      <c r="N7240" s="5" t="s">
        <v>23</v>
      </c>
      <c r="O7240" s="3">
        <v>112.78</v>
      </c>
      <c r="P7240" s="3">
        <v>30.97</v>
      </c>
      <c r="Q7240" s="3">
        <v>4</v>
      </c>
      <c r="R7240" s="5" t="s">
        <v>3526</v>
      </c>
      <c r="S7240" s="5" t="s">
        <v>3527</v>
      </c>
      <c r="T7240" s="5" t="str">
        <f t="shared" si="679"/>
        <v>Tim Taslimi</v>
      </c>
      <c r="U7240" t="s">
        <v>153</v>
      </c>
      <c r="V7240" s="5" t="s">
        <v>47</v>
      </c>
      <c r="W7240" s="5" t="s">
        <v>48</v>
      </c>
      <c r="X7240" s="5" t="s">
        <v>87</v>
      </c>
      <c r="Y7240" s="5" t="s">
        <v>1648</v>
      </c>
      <c r="Z7240" s="5" t="s">
        <v>43</v>
      </c>
      <c r="AA7240" s="4">
        <v>0.74</v>
      </c>
      <c r="AB7240" s="1">
        <v>40233</v>
      </c>
      <c r="AC7240" s="1">
        <v>27000</v>
      </c>
      <c r="AD7240">
        <f t="shared" si="680"/>
        <v>2</v>
      </c>
      <c r="AE7240">
        <f t="shared" ca="1" si="681"/>
        <v>50</v>
      </c>
      <c r="AF7240" t="str">
        <f t="shared" ca="1" si="682"/>
        <v>18-64</v>
      </c>
      <c r="AG7240" s="3">
        <f t="shared" si="683"/>
        <v>0.74391076595744676</v>
      </c>
      <c r="AH7240" t="str">
        <f>_xlfn.IFNA(VLOOKUP(Sales_Transactions[[#This Row],[Order ID]],Returned_Items[#All],2,FALSE),"Not Returned")</f>
        <v>Not Returned</v>
      </c>
    </row>
    <row r="7241" spans="1:34" x14ac:dyDescent="0.25">
      <c r="A7241">
        <v>51489</v>
      </c>
      <c r="C7241" t="s">
        <v>514</v>
      </c>
      <c r="D7241" s="2" t="str">
        <f>TEXT(MID(Sales_Transactions[[#This Row],[Order Date]],2,5),"d/m/yyy")</f>
        <v>3/3/2012</v>
      </c>
      <c r="E7241" s="2" t="str">
        <f>TEXT(MID(Sales_Transactions[[#This Row],[Order Date]],2,5),"d")</f>
        <v>3</v>
      </c>
      <c r="F7241" s="2" t="str">
        <f>TEXT(MID(Sales_Transactions[[#This Row],[Order Date]],2,5),"m")</f>
        <v>3</v>
      </c>
      <c r="G7241" s="2" t="str">
        <f>TEXT(MID(Sales_Transactions[[#This Row],[Order Date]],2,5),"yyy")</f>
        <v>2012</v>
      </c>
      <c r="H7241" s="2" t="str">
        <f>TEXT(MID(Sales_Transactions[[#This Row],[Order Date]],2,5),"yyy/m")</f>
        <v>2012/3</v>
      </c>
      <c r="I7241" t="s">
        <v>101</v>
      </c>
      <c r="J7241">
        <f t="shared" si="678"/>
        <v>1</v>
      </c>
      <c r="K7241" s="2">
        <v>42</v>
      </c>
      <c r="L7241" s="3">
        <v>4846.68</v>
      </c>
      <c r="M7241" s="4">
        <v>0.04</v>
      </c>
      <c r="N7241" s="5" t="s">
        <v>23</v>
      </c>
      <c r="O7241" s="3">
        <v>820.94</v>
      </c>
      <c r="P7241" s="3">
        <v>110.98</v>
      </c>
      <c r="Q7241" s="3">
        <v>13.99</v>
      </c>
      <c r="R7241" s="5" t="s">
        <v>2719</v>
      </c>
      <c r="S7241" s="5" t="s">
        <v>2720</v>
      </c>
      <c r="T7241" s="5" t="str">
        <f t="shared" si="679"/>
        <v>Berenike Kampe</v>
      </c>
      <c r="U7241" t="s">
        <v>153</v>
      </c>
      <c r="V7241" s="5" t="s">
        <v>47</v>
      </c>
      <c r="W7241" s="5" t="s">
        <v>57</v>
      </c>
      <c r="X7241" s="5" t="s">
        <v>58</v>
      </c>
      <c r="Y7241" s="5" t="s">
        <v>948</v>
      </c>
      <c r="Z7241" s="5" t="s">
        <v>56</v>
      </c>
      <c r="AA7241" s="4">
        <v>0.69</v>
      </c>
      <c r="AB7241" s="1">
        <v>40973</v>
      </c>
      <c r="AC7241" s="1">
        <v>26868</v>
      </c>
      <c r="AD7241">
        <f t="shared" si="680"/>
        <v>2</v>
      </c>
      <c r="AE7241">
        <f t="shared" ca="1" si="681"/>
        <v>51</v>
      </c>
      <c r="AF7241" t="str">
        <f t="shared" ca="1" si="682"/>
        <v>18-64</v>
      </c>
      <c r="AG7241" s="3">
        <f t="shared" si="683"/>
        <v>2.9744192380952379</v>
      </c>
      <c r="AH7241" t="str">
        <f>_xlfn.IFNA(VLOOKUP(Sales_Transactions[[#This Row],[Order ID]],Returned_Items[#All],2,FALSE),"Not Returned")</f>
        <v>Not Returned</v>
      </c>
    </row>
    <row r="7242" spans="1:34" x14ac:dyDescent="0.25">
      <c r="A7242">
        <v>51489</v>
      </c>
      <c r="C7242" t="s">
        <v>514</v>
      </c>
      <c r="D7242" s="2" t="str">
        <f>TEXT(MID(Sales_Transactions[[#This Row],[Order Date]],2,5),"d/m/yyy")</f>
        <v>3/3/2012</v>
      </c>
      <c r="E7242" s="2" t="str">
        <f>TEXT(MID(Sales_Transactions[[#This Row],[Order Date]],2,5),"d")</f>
        <v>3</v>
      </c>
      <c r="F7242" s="2" t="str">
        <f>TEXT(MID(Sales_Transactions[[#This Row],[Order Date]],2,5),"m")</f>
        <v>3</v>
      </c>
      <c r="G7242" s="2" t="str">
        <f>TEXT(MID(Sales_Transactions[[#This Row],[Order Date]],2,5),"yyy")</f>
        <v>2012</v>
      </c>
      <c r="H7242" s="2" t="str">
        <f>TEXT(MID(Sales_Transactions[[#This Row],[Order Date]],2,5),"yyy/m")</f>
        <v>2012/3</v>
      </c>
      <c r="I7242" t="s">
        <v>101</v>
      </c>
      <c r="J7242">
        <f t="shared" si="678"/>
        <v>1</v>
      </c>
      <c r="K7242" s="2">
        <v>5</v>
      </c>
      <c r="L7242" s="3">
        <v>32.69</v>
      </c>
      <c r="M7242" s="4">
        <v>0</v>
      </c>
      <c r="N7242" s="5" t="s">
        <v>23</v>
      </c>
      <c r="O7242" s="3">
        <v>-24.43</v>
      </c>
      <c r="P7242" s="3">
        <v>4.9800000000000004</v>
      </c>
      <c r="Q7242" s="3">
        <v>7.54</v>
      </c>
      <c r="R7242" s="5" t="s">
        <v>2719</v>
      </c>
      <c r="S7242" s="5" t="s">
        <v>2720</v>
      </c>
      <c r="T7242" s="5" t="str">
        <f t="shared" si="679"/>
        <v>Berenike Kampe</v>
      </c>
      <c r="U7242" t="s">
        <v>153</v>
      </c>
      <c r="V7242" s="5" t="s">
        <v>47</v>
      </c>
      <c r="W7242" s="5" t="s">
        <v>28</v>
      </c>
      <c r="X7242" s="5" t="s">
        <v>75</v>
      </c>
      <c r="Y7242" s="5" t="s">
        <v>2763</v>
      </c>
      <c r="Z7242" s="5" t="s">
        <v>43</v>
      </c>
      <c r="AA7242" s="4">
        <v>0.38</v>
      </c>
      <c r="AB7242" s="1">
        <v>40973</v>
      </c>
      <c r="AC7242" s="1">
        <v>26941</v>
      </c>
      <c r="AD7242">
        <f t="shared" si="680"/>
        <v>2</v>
      </c>
      <c r="AE7242">
        <f t="shared" ca="1" si="681"/>
        <v>50</v>
      </c>
      <c r="AF7242" t="str">
        <f t="shared" ca="1" si="682"/>
        <v>18-64</v>
      </c>
      <c r="AG7242" s="3">
        <f t="shared" si="683"/>
        <v>2.504</v>
      </c>
      <c r="AH7242" t="str">
        <f>_xlfn.IFNA(VLOOKUP(Sales_Transactions[[#This Row],[Order ID]],Returned_Items[#All],2,FALSE),"Not Returned")</f>
        <v>Not Returned</v>
      </c>
    </row>
    <row r="7243" spans="1:34" x14ac:dyDescent="0.25">
      <c r="A7243">
        <v>51489</v>
      </c>
      <c r="C7243" t="s">
        <v>514</v>
      </c>
      <c r="D7243" s="2" t="str">
        <f>TEXT(MID(Sales_Transactions[[#This Row],[Order Date]],2,5),"d/m/yyy")</f>
        <v>3/3/2012</v>
      </c>
      <c r="E7243" s="2" t="str">
        <f>TEXT(MID(Sales_Transactions[[#This Row],[Order Date]],2,5),"d")</f>
        <v>3</v>
      </c>
      <c r="F7243" s="2" t="str">
        <f>TEXT(MID(Sales_Transactions[[#This Row],[Order Date]],2,5),"m")</f>
        <v>3</v>
      </c>
      <c r="G7243" s="2" t="str">
        <f>TEXT(MID(Sales_Transactions[[#This Row],[Order Date]],2,5),"yyy")</f>
        <v>2012</v>
      </c>
      <c r="H7243" s="2" t="str">
        <f>TEXT(MID(Sales_Transactions[[#This Row],[Order Date]],2,5),"yyy/m")</f>
        <v>2012/3</v>
      </c>
      <c r="I7243" t="s">
        <v>101</v>
      </c>
      <c r="J7243">
        <f t="shared" si="678"/>
        <v>1</v>
      </c>
      <c r="K7243" s="2">
        <v>22</v>
      </c>
      <c r="L7243" s="3">
        <v>38.880000000000003</v>
      </c>
      <c r="M7243" s="4">
        <v>0.09</v>
      </c>
      <c r="N7243" s="5" t="s">
        <v>23</v>
      </c>
      <c r="O7243" s="3">
        <v>-18.57</v>
      </c>
      <c r="P7243" s="3">
        <v>1.81</v>
      </c>
      <c r="Q7243" s="3">
        <v>1.56</v>
      </c>
      <c r="R7243" s="5" t="s">
        <v>2719</v>
      </c>
      <c r="S7243" s="5" t="s">
        <v>2720</v>
      </c>
      <c r="T7243" s="5" t="str">
        <f t="shared" si="679"/>
        <v>Berenike Kampe</v>
      </c>
      <c r="U7243" t="s">
        <v>153</v>
      </c>
      <c r="V7243" s="5" t="s">
        <v>47</v>
      </c>
      <c r="W7243" s="5" t="s">
        <v>28</v>
      </c>
      <c r="X7243" s="5" t="s">
        <v>82</v>
      </c>
      <c r="Y7243" s="5" t="s">
        <v>1899</v>
      </c>
      <c r="Z7243" s="5" t="s">
        <v>84</v>
      </c>
      <c r="AA7243" s="4">
        <v>0.49</v>
      </c>
      <c r="AB7243" s="1">
        <v>40971</v>
      </c>
      <c r="AC7243" s="1">
        <v>26736</v>
      </c>
      <c r="AD7243">
        <f t="shared" si="680"/>
        <v>0</v>
      </c>
      <c r="AE7243">
        <f t="shared" ca="1" si="681"/>
        <v>51</v>
      </c>
      <c r="AF7243" t="str">
        <f t="shared" ca="1" si="682"/>
        <v>18-64</v>
      </c>
      <c r="AG7243" s="3">
        <f t="shared" si="683"/>
        <v>0.15310777272727272</v>
      </c>
      <c r="AH7243" t="str">
        <f>_xlfn.IFNA(VLOOKUP(Sales_Transactions[[#This Row],[Order ID]],Returned_Items[#All],2,FALSE),"Not Returned")</f>
        <v>Not Returned</v>
      </c>
    </row>
    <row r="7244" spans="1:34" x14ac:dyDescent="0.25">
      <c r="A7244">
        <v>51493</v>
      </c>
      <c r="C7244" t="s">
        <v>2309</v>
      </c>
      <c r="D7244" s="2" t="str">
        <f>TEXT(MID(Sales_Transactions[[#This Row],[Order Date]],2,5),"d/m/yyy")</f>
        <v>6/7/2011</v>
      </c>
      <c r="E7244" s="2" t="str">
        <f>TEXT(MID(Sales_Transactions[[#This Row],[Order Date]],2,5),"d")</f>
        <v>6</v>
      </c>
      <c r="F7244" s="2" t="str">
        <f>TEXT(MID(Sales_Transactions[[#This Row],[Order Date]],2,5),"m")</f>
        <v>7</v>
      </c>
      <c r="G7244" s="2" t="str">
        <f>TEXT(MID(Sales_Transactions[[#This Row],[Order Date]],2,5),"yyy")</f>
        <v>2011</v>
      </c>
      <c r="H7244" s="2" t="str">
        <f>TEXT(MID(Sales_Transactions[[#This Row],[Order Date]],2,5),"yyy/m")</f>
        <v>2011/7</v>
      </c>
      <c r="I7244" t="s">
        <v>22</v>
      </c>
      <c r="J7244">
        <f t="shared" si="678"/>
        <v>2</v>
      </c>
      <c r="K7244" s="2">
        <v>31</v>
      </c>
      <c r="L7244" s="3">
        <v>286.26</v>
      </c>
      <c r="M7244" s="4">
        <v>0.01</v>
      </c>
      <c r="N7244" s="5" t="s">
        <v>23</v>
      </c>
      <c r="O7244" s="3">
        <v>8.34</v>
      </c>
      <c r="P7244" s="3">
        <v>8.56</v>
      </c>
      <c r="Q7244" s="3">
        <v>5.16</v>
      </c>
      <c r="R7244" s="5" t="s">
        <v>894</v>
      </c>
      <c r="S7244" s="5" t="s">
        <v>1942</v>
      </c>
      <c r="T7244" s="5" t="str">
        <f t="shared" si="679"/>
        <v>Helen Andreada</v>
      </c>
      <c r="U7244" t="s">
        <v>153</v>
      </c>
      <c r="V7244" s="5" t="s">
        <v>47</v>
      </c>
      <c r="W7244" s="5" t="s">
        <v>28</v>
      </c>
      <c r="X7244" s="5" t="s">
        <v>75</v>
      </c>
      <c r="Y7244" s="5" t="s">
        <v>3304</v>
      </c>
      <c r="Z7244" s="5" t="s">
        <v>84</v>
      </c>
      <c r="AA7244" s="4">
        <v>0.38</v>
      </c>
      <c r="AB7244" s="1">
        <v>40732</v>
      </c>
      <c r="AC7244" s="1">
        <v>26855</v>
      </c>
      <c r="AD7244">
        <f t="shared" si="680"/>
        <v>2</v>
      </c>
      <c r="AE7244">
        <f t="shared" ca="1" si="681"/>
        <v>51</v>
      </c>
      <c r="AF7244" t="str">
        <f t="shared" ca="1" si="682"/>
        <v>18-64</v>
      </c>
      <c r="AG7244" s="3">
        <f t="shared" si="683"/>
        <v>0.44255303225806453</v>
      </c>
      <c r="AH7244" t="str">
        <f>_xlfn.IFNA(VLOOKUP(Sales_Transactions[[#This Row],[Order ID]],Returned_Items[#All],2,FALSE),"Not Returned")</f>
        <v>Not Returned</v>
      </c>
    </row>
    <row r="7245" spans="1:34" x14ac:dyDescent="0.25">
      <c r="A7245">
        <v>51969</v>
      </c>
      <c r="C7245" t="s">
        <v>1593</v>
      </c>
      <c r="D7245" s="2" t="str">
        <f>TEXT(MID(Sales_Transactions[[#This Row],[Order Date]],2,5),"d/m/yyy")</f>
        <v>4/9/2011</v>
      </c>
      <c r="E7245" s="2" t="str">
        <f>TEXT(MID(Sales_Transactions[[#This Row],[Order Date]],2,5),"d")</f>
        <v>4</v>
      </c>
      <c r="F7245" s="2" t="str">
        <f>TEXT(MID(Sales_Transactions[[#This Row],[Order Date]],2,5),"m")</f>
        <v>9</v>
      </c>
      <c r="G7245" s="2" t="str">
        <f>TEXT(MID(Sales_Transactions[[#This Row],[Order Date]],2,5),"yyy")</f>
        <v>2011</v>
      </c>
      <c r="H7245" s="2" t="str">
        <f>TEXT(MID(Sales_Transactions[[#This Row],[Order Date]],2,5),"yyy/m")</f>
        <v>2011/9</v>
      </c>
      <c r="I7245" t="s">
        <v>33</v>
      </c>
      <c r="J7245">
        <f t="shared" si="678"/>
        <v>4</v>
      </c>
      <c r="K7245" s="2">
        <v>16</v>
      </c>
      <c r="L7245" s="3">
        <v>196.98</v>
      </c>
      <c r="M7245" s="4">
        <v>0.04</v>
      </c>
      <c r="N7245" s="5" t="s">
        <v>23</v>
      </c>
      <c r="O7245" s="3">
        <v>-5.76</v>
      </c>
      <c r="P7245" s="3">
        <v>12.28</v>
      </c>
      <c r="Q7245" s="3">
        <v>6.47</v>
      </c>
      <c r="R7245" s="5" t="s">
        <v>3277</v>
      </c>
      <c r="S7245" s="5" t="s">
        <v>3278</v>
      </c>
      <c r="T7245" s="5" t="str">
        <f t="shared" si="679"/>
        <v>Irene Maddox</v>
      </c>
      <c r="U7245" t="s">
        <v>153</v>
      </c>
      <c r="V7245" s="5" t="s">
        <v>37</v>
      </c>
      <c r="W7245" s="5" t="s">
        <v>28</v>
      </c>
      <c r="X7245" s="5" t="s">
        <v>75</v>
      </c>
      <c r="Y7245" s="5" t="s">
        <v>186</v>
      </c>
      <c r="Z7245" s="5" t="s">
        <v>43</v>
      </c>
      <c r="AA7245" s="4">
        <v>0.38</v>
      </c>
      <c r="AB7245" s="1">
        <v>40790</v>
      </c>
      <c r="AC7245" s="1">
        <v>26993</v>
      </c>
      <c r="AD7245">
        <f t="shared" si="680"/>
        <v>0</v>
      </c>
      <c r="AE7245">
        <f t="shared" ca="1" si="681"/>
        <v>50</v>
      </c>
      <c r="AF7245" t="str">
        <f t="shared" ca="1" si="682"/>
        <v>18-64</v>
      </c>
      <c r="AG7245" s="3">
        <f t="shared" si="683"/>
        <v>1.1715679999999999</v>
      </c>
      <c r="AH7245" t="str">
        <f>_xlfn.IFNA(VLOOKUP(Sales_Transactions[[#This Row],[Order ID]],Returned_Items[#All],2,FALSE),"Not Returned")</f>
        <v>Not Returned</v>
      </c>
    </row>
    <row r="7246" spans="1:34" x14ac:dyDescent="0.25">
      <c r="A7246">
        <v>51969</v>
      </c>
      <c r="C7246" t="s">
        <v>1593</v>
      </c>
      <c r="D7246" s="2" t="str">
        <f>TEXT(MID(Sales_Transactions[[#This Row],[Order Date]],2,5),"d/m/yyy")</f>
        <v>4/9/2011</v>
      </c>
      <c r="E7246" s="2" t="str">
        <f>TEXT(MID(Sales_Transactions[[#This Row],[Order Date]],2,5),"d")</f>
        <v>4</v>
      </c>
      <c r="F7246" s="2" t="str">
        <f>TEXT(MID(Sales_Transactions[[#This Row],[Order Date]],2,5),"m")</f>
        <v>9</v>
      </c>
      <c r="G7246" s="2" t="str">
        <f>TEXT(MID(Sales_Transactions[[#This Row],[Order Date]],2,5),"yyy")</f>
        <v>2011</v>
      </c>
      <c r="H7246" s="2" t="str">
        <f>TEXT(MID(Sales_Transactions[[#This Row],[Order Date]],2,5),"yyy/m")</f>
        <v>2011/9</v>
      </c>
      <c r="I7246" t="s">
        <v>33</v>
      </c>
      <c r="J7246">
        <f t="shared" si="678"/>
        <v>4</v>
      </c>
      <c r="K7246" s="2">
        <v>33</v>
      </c>
      <c r="L7246" s="3">
        <v>1756.6949999999999</v>
      </c>
      <c r="M7246" s="4">
        <v>0.1</v>
      </c>
      <c r="N7246" s="5" t="s">
        <v>23</v>
      </c>
      <c r="O7246" s="3">
        <v>164.97</v>
      </c>
      <c r="P7246" s="3">
        <v>65.989999999999995</v>
      </c>
      <c r="Q7246" s="3">
        <v>8.8000000000000007</v>
      </c>
      <c r="R7246" s="5" t="s">
        <v>3277</v>
      </c>
      <c r="S7246" s="5" t="s">
        <v>3278</v>
      </c>
      <c r="T7246" s="5" t="str">
        <f t="shared" si="679"/>
        <v>Irene Maddox</v>
      </c>
      <c r="U7246" t="s">
        <v>153</v>
      </c>
      <c r="V7246" s="5" t="s">
        <v>37</v>
      </c>
      <c r="W7246" s="5" t="s">
        <v>48</v>
      </c>
      <c r="X7246" s="5" t="s">
        <v>49</v>
      </c>
      <c r="Y7246" s="5" t="s">
        <v>2007</v>
      </c>
      <c r="Z7246" s="5" t="s">
        <v>43</v>
      </c>
      <c r="AA7246" s="4">
        <v>0.57999999999999996</v>
      </c>
      <c r="AB7246" s="1">
        <v>40793</v>
      </c>
      <c r="AC7246" s="1">
        <v>26851</v>
      </c>
      <c r="AD7246">
        <f t="shared" si="680"/>
        <v>3</v>
      </c>
      <c r="AE7246">
        <f t="shared" ca="1" si="681"/>
        <v>51</v>
      </c>
      <c r="AF7246" t="str">
        <f t="shared" ca="1" si="682"/>
        <v>18-64</v>
      </c>
      <c r="AG7246" s="3">
        <f t="shared" si="683"/>
        <v>2.264363939393939</v>
      </c>
      <c r="AH7246" t="str">
        <f>_xlfn.IFNA(VLOOKUP(Sales_Transactions[[#This Row],[Order ID]],Returned_Items[#All],2,FALSE),"Not Returned")</f>
        <v>Not Returned</v>
      </c>
    </row>
    <row r="7247" spans="1:34" x14ac:dyDescent="0.25">
      <c r="A7247">
        <v>52003</v>
      </c>
      <c r="C7247" t="s">
        <v>3137</v>
      </c>
      <c r="D7247" s="2" t="str">
        <f>TEXT(MID(Sales_Transactions[[#This Row],[Order Date]],2,5),"d/m/yyy")</f>
        <v>18/2/2012</v>
      </c>
      <c r="E7247" s="2" t="str">
        <f>TEXT(MID(Sales_Transactions[[#This Row],[Order Date]],2,5),"d")</f>
        <v>18</v>
      </c>
      <c r="F7247" s="2" t="str">
        <f>TEXT(MID(Sales_Transactions[[#This Row],[Order Date]],2,5),"m")</f>
        <v>2</v>
      </c>
      <c r="G7247" s="2" t="str">
        <f>TEXT(MID(Sales_Transactions[[#This Row],[Order Date]],2,5),"yyy")</f>
        <v>2012</v>
      </c>
      <c r="H7247" s="2" t="str">
        <f>TEXT(MID(Sales_Transactions[[#This Row],[Order Date]],2,5),"yyy/m")</f>
        <v>2012/2</v>
      </c>
      <c r="I7247" t="s">
        <v>22</v>
      </c>
      <c r="J7247">
        <f t="shared" si="678"/>
        <v>2</v>
      </c>
      <c r="K7247" s="2">
        <v>11</v>
      </c>
      <c r="L7247" s="3">
        <v>1884.2080000000001</v>
      </c>
      <c r="M7247" s="4">
        <v>0.04</v>
      </c>
      <c r="N7247" s="5" t="s">
        <v>34</v>
      </c>
      <c r="O7247" s="3">
        <v>-776.72</v>
      </c>
      <c r="P7247" s="3">
        <v>212.6</v>
      </c>
      <c r="Q7247" s="3">
        <v>110.2</v>
      </c>
      <c r="R7247" s="5" t="s">
        <v>517</v>
      </c>
      <c r="S7247" s="5" t="s">
        <v>3507</v>
      </c>
      <c r="T7247" s="5" t="str">
        <f t="shared" si="679"/>
        <v>Charles Crestani</v>
      </c>
      <c r="U7247" t="s">
        <v>153</v>
      </c>
      <c r="V7247" s="5" t="s">
        <v>37</v>
      </c>
      <c r="W7247" s="5" t="s">
        <v>57</v>
      </c>
      <c r="X7247" s="5" t="s">
        <v>107</v>
      </c>
      <c r="Y7247" s="5" t="s">
        <v>1731</v>
      </c>
      <c r="Z7247" s="5" t="s">
        <v>106</v>
      </c>
      <c r="AA7247" s="4">
        <v>0.73</v>
      </c>
      <c r="AB7247" s="1">
        <v>40964</v>
      </c>
      <c r="AC7247" s="1">
        <v>26341</v>
      </c>
      <c r="AD7247">
        <f t="shared" si="680"/>
        <v>7</v>
      </c>
      <c r="AE7247">
        <f t="shared" ca="1" si="681"/>
        <v>52</v>
      </c>
      <c r="AF7247" t="str">
        <f t="shared" ca="1" si="682"/>
        <v>18-64</v>
      </c>
      <c r="AG7247" s="3">
        <f t="shared" si="683"/>
        <v>29.337723636363638</v>
      </c>
      <c r="AH7247" t="str">
        <f>_xlfn.IFNA(VLOOKUP(Sales_Transactions[[#This Row],[Order ID]],Returned_Items[#All],2,FALSE),"Not Returned")</f>
        <v>Not Returned</v>
      </c>
    </row>
    <row r="7248" spans="1:34" x14ac:dyDescent="0.25">
      <c r="A7248">
        <v>52003</v>
      </c>
      <c r="C7248" t="s">
        <v>3137</v>
      </c>
      <c r="D7248" s="2" t="str">
        <f>TEXT(MID(Sales_Transactions[[#This Row],[Order Date]],2,5),"d/m/yyy")</f>
        <v>18/2/2012</v>
      </c>
      <c r="E7248" s="2" t="str">
        <f>TEXT(MID(Sales_Transactions[[#This Row],[Order Date]],2,5),"d")</f>
        <v>18</v>
      </c>
      <c r="F7248" s="2" t="str">
        <f>TEXT(MID(Sales_Transactions[[#This Row],[Order Date]],2,5),"m")</f>
        <v>2</v>
      </c>
      <c r="G7248" s="2" t="str">
        <f>TEXT(MID(Sales_Transactions[[#This Row],[Order Date]],2,5),"yyy")</f>
        <v>2012</v>
      </c>
      <c r="H7248" s="2" t="str">
        <f>TEXT(MID(Sales_Transactions[[#This Row],[Order Date]],2,5),"yyy/m")</f>
        <v>2012/2</v>
      </c>
      <c r="I7248" t="s">
        <v>22</v>
      </c>
      <c r="J7248">
        <f t="shared" si="678"/>
        <v>2</v>
      </c>
      <c r="K7248" s="2">
        <v>2</v>
      </c>
      <c r="L7248" s="3">
        <v>93.338499999999996</v>
      </c>
      <c r="M7248" s="4">
        <v>0.1</v>
      </c>
      <c r="N7248" s="5" t="s">
        <v>23</v>
      </c>
      <c r="O7248" s="3">
        <v>-300.39</v>
      </c>
      <c r="P7248" s="3">
        <v>55.99</v>
      </c>
      <c r="Q7248" s="3">
        <v>5</v>
      </c>
      <c r="R7248" s="5" t="s">
        <v>517</v>
      </c>
      <c r="S7248" s="5" t="s">
        <v>3507</v>
      </c>
      <c r="T7248" s="5" t="str">
        <f t="shared" si="679"/>
        <v>Charles Crestani</v>
      </c>
      <c r="U7248" t="s">
        <v>153</v>
      </c>
      <c r="V7248" s="5" t="s">
        <v>37</v>
      </c>
      <c r="W7248" s="5" t="s">
        <v>48</v>
      </c>
      <c r="X7248" s="5" t="s">
        <v>49</v>
      </c>
      <c r="Y7248" s="5" t="s">
        <v>387</v>
      </c>
      <c r="Z7248" s="5" t="s">
        <v>60</v>
      </c>
      <c r="AA7248" s="4">
        <v>0.83</v>
      </c>
      <c r="AB7248" s="1">
        <v>40957</v>
      </c>
      <c r="AC7248" s="1">
        <v>27357</v>
      </c>
      <c r="AD7248">
        <f t="shared" si="680"/>
        <v>0</v>
      </c>
      <c r="AE7248">
        <f t="shared" ca="1" si="681"/>
        <v>49</v>
      </c>
      <c r="AF7248" t="str">
        <f t="shared" ca="1" si="682"/>
        <v>18-64</v>
      </c>
      <c r="AG7248" s="3">
        <f t="shared" si="683"/>
        <v>30.467005</v>
      </c>
      <c r="AH7248" t="str">
        <f>_xlfn.IFNA(VLOOKUP(Sales_Transactions[[#This Row],[Order ID]],Returned_Items[#All],2,FALSE),"Not Returned")</f>
        <v>Not Returned</v>
      </c>
    </row>
    <row r="7249" spans="1:34" x14ac:dyDescent="0.25">
      <c r="A7249">
        <v>52196</v>
      </c>
      <c r="C7249" t="s">
        <v>3348</v>
      </c>
      <c r="D7249" s="2" t="str">
        <f>TEXT(MID(Sales_Transactions[[#This Row],[Order Date]],2,5),"d/m/yyy")</f>
        <v>30/1/2010</v>
      </c>
      <c r="E7249" s="2" t="str">
        <f>TEXT(MID(Sales_Transactions[[#This Row],[Order Date]],2,5),"d")</f>
        <v>30</v>
      </c>
      <c r="F7249" s="2" t="str">
        <f>TEXT(MID(Sales_Transactions[[#This Row],[Order Date]],2,5),"m")</f>
        <v>1</v>
      </c>
      <c r="G7249" s="2" t="str">
        <f>TEXT(MID(Sales_Transactions[[#This Row],[Order Date]],2,5),"yyy")</f>
        <v>2010</v>
      </c>
      <c r="H7249" s="2" t="str">
        <f>TEXT(MID(Sales_Transactions[[#This Row],[Order Date]],2,5),"yyy/m")</f>
        <v>2010/1</v>
      </c>
      <c r="I7249" t="s">
        <v>52</v>
      </c>
      <c r="J7249">
        <f t="shared" si="678"/>
        <v>1</v>
      </c>
      <c r="K7249" s="2">
        <v>1</v>
      </c>
      <c r="L7249" s="3">
        <v>3.85</v>
      </c>
      <c r="M7249" s="4">
        <v>0.08</v>
      </c>
      <c r="N7249" s="5" t="s">
        <v>23</v>
      </c>
      <c r="O7249" s="3">
        <v>-1.36</v>
      </c>
      <c r="P7249" s="3">
        <v>3.08</v>
      </c>
      <c r="Q7249" s="3">
        <v>0.99</v>
      </c>
      <c r="R7249" s="5" t="s">
        <v>2108</v>
      </c>
      <c r="S7249" s="5" t="s">
        <v>3504</v>
      </c>
      <c r="T7249" s="5" t="str">
        <f t="shared" si="679"/>
        <v>Adam Hart</v>
      </c>
      <c r="U7249" t="s">
        <v>153</v>
      </c>
      <c r="V7249" s="5" t="s">
        <v>47</v>
      </c>
      <c r="W7249" s="5" t="s">
        <v>28</v>
      </c>
      <c r="X7249" s="5" t="s">
        <v>115</v>
      </c>
      <c r="Y7249" s="5" t="s">
        <v>599</v>
      </c>
      <c r="Z7249" s="5" t="s">
        <v>43</v>
      </c>
      <c r="AA7249" s="4">
        <v>0.37</v>
      </c>
      <c r="AB7249" s="1">
        <v>40209</v>
      </c>
      <c r="AC7249" s="1">
        <v>26343</v>
      </c>
      <c r="AD7249">
        <f t="shared" si="680"/>
        <v>1</v>
      </c>
      <c r="AE7249">
        <f t="shared" ca="1" si="681"/>
        <v>52</v>
      </c>
      <c r="AF7249" t="str">
        <f t="shared" ca="1" si="682"/>
        <v>18-64</v>
      </c>
      <c r="AG7249" s="3">
        <f t="shared" si="683"/>
        <v>4.0675360000000005</v>
      </c>
      <c r="AH7249" t="str">
        <f>_xlfn.IFNA(VLOOKUP(Sales_Transactions[[#This Row],[Order ID]],Returned_Items[#All],2,FALSE),"Not Returned")</f>
        <v>Not Returned</v>
      </c>
    </row>
    <row r="7250" spans="1:34" x14ac:dyDescent="0.25">
      <c r="A7250">
        <v>52196</v>
      </c>
      <c r="C7250" t="s">
        <v>3348</v>
      </c>
      <c r="D7250" s="2" t="str">
        <f>TEXT(MID(Sales_Transactions[[#This Row],[Order Date]],2,5),"d/m/yyy")</f>
        <v>30/1/2010</v>
      </c>
      <c r="E7250" s="2" t="str">
        <f>TEXT(MID(Sales_Transactions[[#This Row],[Order Date]],2,5),"d")</f>
        <v>30</v>
      </c>
      <c r="F7250" s="2" t="str">
        <f>TEXT(MID(Sales_Transactions[[#This Row],[Order Date]],2,5),"m")</f>
        <v>1</v>
      </c>
      <c r="G7250" s="2" t="str">
        <f>TEXT(MID(Sales_Transactions[[#This Row],[Order Date]],2,5),"yyy")</f>
        <v>2010</v>
      </c>
      <c r="H7250" s="2" t="str">
        <f>TEXT(MID(Sales_Transactions[[#This Row],[Order Date]],2,5),"yyy/m")</f>
        <v>2010/1</v>
      </c>
      <c r="I7250" t="s">
        <v>52</v>
      </c>
      <c r="J7250">
        <f t="shared" si="678"/>
        <v>1</v>
      </c>
      <c r="K7250" s="2">
        <v>10</v>
      </c>
      <c r="L7250" s="3">
        <v>547.00049999999999</v>
      </c>
      <c r="M7250" s="4">
        <v>0.08</v>
      </c>
      <c r="N7250" s="5" t="s">
        <v>23</v>
      </c>
      <c r="O7250" s="3">
        <v>-97.2</v>
      </c>
      <c r="P7250" s="3">
        <v>65.989999999999995</v>
      </c>
      <c r="Q7250" s="3">
        <v>3.9</v>
      </c>
      <c r="R7250" s="5" t="s">
        <v>2108</v>
      </c>
      <c r="S7250" s="5" t="s">
        <v>3504</v>
      </c>
      <c r="T7250" s="5" t="str">
        <f t="shared" si="679"/>
        <v>Adam Hart</v>
      </c>
      <c r="U7250" t="s">
        <v>153</v>
      </c>
      <c r="V7250" s="5" t="s">
        <v>47</v>
      </c>
      <c r="W7250" s="5" t="s">
        <v>48</v>
      </c>
      <c r="X7250" s="5" t="s">
        <v>49</v>
      </c>
      <c r="Y7250" s="5" t="s">
        <v>604</v>
      </c>
      <c r="Z7250" s="5" t="s">
        <v>43</v>
      </c>
      <c r="AA7250" s="4">
        <v>0.55000000000000004</v>
      </c>
      <c r="AB7250" s="1">
        <v>40210</v>
      </c>
      <c r="AC7250" s="1">
        <v>26897</v>
      </c>
      <c r="AD7250">
        <f t="shared" si="680"/>
        <v>2</v>
      </c>
      <c r="AE7250">
        <f t="shared" ca="1" si="681"/>
        <v>50</v>
      </c>
      <c r="AF7250" t="str">
        <f t="shared" ca="1" si="682"/>
        <v>18-64</v>
      </c>
      <c r="AG7250" s="3">
        <f t="shared" si="683"/>
        <v>6.9837208000000004</v>
      </c>
      <c r="AH7250" t="str">
        <f>_xlfn.IFNA(VLOOKUP(Sales_Transactions[[#This Row],[Order ID]],Returned_Items[#All],2,FALSE),"Not Returned")</f>
        <v>Not Returned</v>
      </c>
    </row>
    <row r="7251" spans="1:34" x14ac:dyDescent="0.25">
      <c r="A7251">
        <v>52292</v>
      </c>
      <c r="C7251" t="s">
        <v>3436</v>
      </c>
      <c r="D7251" s="2" t="str">
        <f>TEXT(MID(Sales_Transactions[[#This Row],[Order Date]],2,5),"d/m/yyy")</f>
        <v>3/10/2010</v>
      </c>
      <c r="E7251" s="2" t="str">
        <f>TEXT(MID(Sales_Transactions[[#This Row],[Order Date]],2,5),"d")</f>
        <v>3</v>
      </c>
      <c r="F7251" s="2" t="str">
        <f>TEXT(MID(Sales_Transactions[[#This Row],[Order Date]],2,5),"m")</f>
        <v>10</v>
      </c>
      <c r="G7251" s="2" t="str">
        <f>TEXT(MID(Sales_Transactions[[#This Row],[Order Date]],2,5),"yyy")</f>
        <v>2010</v>
      </c>
      <c r="H7251" s="2" t="str">
        <f>TEXT(MID(Sales_Transactions[[#This Row],[Order Date]],2,5),"yyy/m")</f>
        <v>2010/10</v>
      </c>
      <c r="I7251" t="s">
        <v>52</v>
      </c>
      <c r="J7251">
        <f t="shared" si="678"/>
        <v>1</v>
      </c>
      <c r="K7251" s="2">
        <v>18</v>
      </c>
      <c r="L7251" s="3">
        <v>2379.15</v>
      </c>
      <c r="M7251" s="4">
        <v>0.06</v>
      </c>
      <c r="N7251" s="5" t="s">
        <v>34</v>
      </c>
      <c r="O7251" s="3">
        <v>-261.77</v>
      </c>
      <c r="P7251" s="3">
        <v>130.97999999999999</v>
      </c>
      <c r="Q7251" s="3">
        <v>30</v>
      </c>
      <c r="R7251" s="5" t="s">
        <v>2609</v>
      </c>
      <c r="S7251" s="5" t="s">
        <v>2610</v>
      </c>
      <c r="T7251" s="5" t="str">
        <f t="shared" si="679"/>
        <v>Corey Catlett</v>
      </c>
      <c r="U7251" t="s">
        <v>153</v>
      </c>
      <c r="V7251" s="5" t="s">
        <v>74</v>
      </c>
      <c r="W7251" s="5" t="s">
        <v>57</v>
      </c>
      <c r="X7251" s="5" t="s">
        <v>154</v>
      </c>
      <c r="Y7251" s="5" t="s">
        <v>418</v>
      </c>
      <c r="Z7251" s="5" t="s">
        <v>40</v>
      </c>
      <c r="AA7251" s="4">
        <v>0.78</v>
      </c>
      <c r="AB7251" s="1">
        <v>40455</v>
      </c>
      <c r="AC7251" s="1">
        <v>27014</v>
      </c>
      <c r="AD7251">
        <f t="shared" si="680"/>
        <v>1</v>
      </c>
      <c r="AE7251">
        <f t="shared" ca="1" si="681"/>
        <v>50</v>
      </c>
      <c r="AF7251" t="str">
        <f t="shared" ca="1" si="682"/>
        <v>18-64</v>
      </c>
      <c r="AG7251" s="3">
        <f t="shared" si="683"/>
        <v>8.9389673333333324</v>
      </c>
      <c r="AH7251" t="str">
        <f>_xlfn.IFNA(VLOOKUP(Sales_Transactions[[#This Row],[Order ID]],Returned_Items[#All],2,FALSE),"Not Returned")</f>
        <v>Not Returned</v>
      </c>
    </row>
    <row r="7252" spans="1:34" x14ac:dyDescent="0.25">
      <c r="A7252">
        <v>52423</v>
      </c>
      <c r="C7252" t="s">
        <v>374</v>
      </c>
      <c r="D7252" s="2" t="str">
        <f>TEXT(MID(Sales_Transactions[[#This Row],[Order Date]],2,5),"d/m/yyy")</f>
        <v>11/4/2011</v>
      </c>
      <c r="E7252" s="2" t="str">
        <f>TEXT(MID(Sales_Transactions[[#This Row],[Order Date]],2,5),"d")</f>
        <v>11</v>
      </c>
      <c r="F7252" s="2" t="str">
        <f>TEXT(MID(Sales_Transactions[[#This Row],[Order Date]],2,5),"m")</f>
        <v>4</v>
      </c>
      <c r="G7252" s="2" t="str">
        <f>TEXT(MID(Sales_Transactions[[#This Row],[Order Date]],2,5),"yyy")</f>
        <v>2011</v>
      </c>
      <c r="H7252" s="2" t="str">
        <f>TEXT(MID(Sales_Transactions[[#This Row],[Order Date]],2,5),"yyy/m")</f>
        <v>2011/4</v>
      </c>
      <c r="I7252" t="s">
        <v>101</v>
      </c>
      <c r="J7252">
        <f t="shared" si="678"/>
        <v>1</v>
      </c>
      <c r="K7252" s="2">
        <v>49</v>
      </c>
      <c r="L7252" s="3">
        <v>1734.4</v>
      </c>
      <c r="M7252" s="4">
        <v>0.02</v>
      </c>
      <c r="N7252" s="5" t="s">
        <v>23</v>
      </c>
      <c r="O7252" s="3">
        <v>749.16</v>
      </c>
      <c r="P7252" s="3">
        <v>35.409999999999997</v>
      </c>
      <c r="Q7252" s="3">
        <v>1.99</v>
      </c>
      <c r="R7252" s="5" t="s">
        <v>96</v>
      </c>
      <c r="S7252" s="5" t="s">
        <v>3483</v>
      </c>
      <c r="T7252" s="5" t="str">
        <f t="shared" si="679"/>
        <v>Allen Armold</v>
      </c>
      <c r="U7252" t="s">
        <v>153</v>
      </c>
      <c r="V7252" s="5" t="s">
        <v>74</v>
      </c>
      <c r="W7252" s="5" t="s">
        <v>48</v>
      </c>
      <c r="X7252" s="5" t="s">
        <v>87</v>
      </c>
      <c r="Y7252" s="5" t="s">
        <v>1707</v>
      </c>
      <c r="Z7252" s="5" t="s">
        <v>60</v>
      </c>
      <c r="AA7252" s="4">
        <v>0.43</v>
      </c>
      <c r="AB7252" s="1">
        <v>40646</v>
      </c>
      <c r="AC7252" s="1">
        <v>26131</v>
      </c>
      <c r="AD7252">
        <f t="shared" si="680"/>
        <v>2</v>
      </c>
      <c r="AE7252">
        <f t="shared" ca="1" si="681"/>
        <v>53</v>
      </c>
      <c r="AF7252" t="str">
        <f t="shared" ca="1" si="682"/>
        <v>18-64</v>
      </c>
      <c r="AG7252" s="3">
        <f t="shared" si="683"/>
        <v>0.76312077551020407</v>
      </c>
      <c r="AH7252" t="str">
        <f>_xlfn.IFNA(VLOOKUP(Sales_Transactions[[#This Row],[Order ID]],Returned_Items[#All],2,FALSE),"Not Returned")</f>
        <v>Not Returned</v>
      </c>
    </row>
    <row r="7253" spans="1:34" hidden="1" x14ac:dyDescent="0.25">
      <c r="A7253">
        <v>52423</v>
      </c>
      <c r="C7253" t="s">
        <v>374</v>
      </c>
      <c r="D7253" s="2" t="str">
        <f>TEXT(MID(Sales_Transactions[[#This Row],[Order Date]],2,5),"d/m/yyy")</f>
        <v>11/4/2011</v>
      </c>
      <c r="E7253" s="2" t="str">
        <f>TEXT(MID(Sales_Transactions[[#This Row],[Order Date]],2,5),"d")</f>
        <v>11</v>
      </c>
      <c r="F7253" s="2" t="str">
        <f>TEXT(MID(Sales_Transactions[[#This Row],[Order Date]],2,5),"m")</f>
        <v>4</v>
      </c>
      <c r="G7253" s="2" t="str">
        <f>TEXT(MID(Sales_Transactions[[#This Row],[Order Date]],2,5),"yyy")</f>
        <v>2011</v>
      </c>
      <c r="H7253" s="2" t="str">
        <f>TEXT(MID(Sales_Transactions[[#This Row],[Order Date]],2,5),"yyy/m")</f>
        <v>2011/4</v>
      </c>
      <c r="I7253" t="s">
        <v>101</v>
      </c>
      <c r="J7253">
        <f t="shared" si="678"/>
        <v>1</v>
      </c>
      <c r="K7253" s="2">
        <v>25</v>
      </c>
      <c r="L7253">
        <v>1128.03</v>
      </c>
      <c r="M7253">
        <v>0.01</v>
      </c>
      <c r="N7253" t="s">
        <v>23</v>
      </c>
      <c r="O7253">
        <v>256.3</v>
      </c>
      <c r="P7253">
        <v>42.76</v>
      </c>
      <c r="Q7253">
        <v>6.22</v>
      </c>
      <c r="R7253" t="s">
        <v>96</v>
      </c>
      <c r="S7253" t="s">
        <v>3483</v>
      </c>
      <c r="T7253" t="str">
        <f t="shared" si="679"/>
        <v>Allen Armold</v>
      </c>
      <c r="U7253" t="s">
        <v>153</v>
      </c>
      <c r="V7253" t="s">
        <v>74</v>
      </c>
      <c r="W7253" t="s">
        <v>28</v>
      </c>
      <c r="X7253" t="s">
        <v>29</v>
      </c>
      <c r="Y7253" t="s">
        <v>65</v>
      </c>
      <c r="Z7253" t="s">
        <v>43</v>
      </c>
      <c r="AA7253"/>
      <c r="AB7253" s="1">
        <v>40645</v>
      </c>
      <c r="AC7253" s="1">
        <v>26227</v>
      </c>
      <c r="AD7253">
        <f t="shared" si="680"/>
        <v>1</v>
      </c>
      <c r="AE7253">
        <f t="shared" ca="1" si="681"/>
        <v>52</v>
      </c>
      <c r="AF7253" t="str">
        <f t="shared" ca="1" si="682"/>
        <v>18-64</v>
      </c>
      <c r="AG7253">
        <f t="shared" si="683"/>
        <v>1.9590289599999999</v>
      </c>
      <c r="AH7253" t="str">
        <f>_xlfn.IFNA(VLOOKUP(Sales_Transactions[[#This Row],[Order ID]],Returned_Items[#All],2,FALSE),"Not Returned")</f>
        <v>Not Returned</v>
      </c>
    </row>
    <row r="7254" spans="1:34" x14ac:dyDescent="0.25">
      <c r="A7254">
        <v>52448</v>
      </c>
      <c r="C7254" t="s">
        <v>2440</v>
      </c>
      <c r="D7254" s="2" t="str">
        <f>TEXT(MID(Sales_Transactions[[#This Row],[Order Date]],2,5),"d/m/yyy")</f>
        <v>10/9/2010</v>
      </c>
      <c r="E7254" s="2" t="str">
        <f>TEXT(MID(Sales_Transactions[[#This Row],[Order Date]],2,5),"d")</f>
        <v>10</v>
      </c>
      <c r="F7254" s="2" t="str">
        <f>TEXT(MID(Sales_Transactions[[#This Row],[Order Date]],2,5),"m")</f>
        <v>9</v>
      </c>
      <c r="G7254" s="2" t="str">
        <f>TEXT(MID(Sales_Transactions[[#This Row],[Order Date]],2,5),"yyy")</f>
        <v>2010</v>
      </c>
      <c r="H7254" s="2" t="str">
        <f>TEXT(MID(Sales_Transactions[[#This Row],[Order Date]],2,5),"yyy/m")</f>
        <v>2010/9</v>
      </c>
      <c r="I7254" t="s">
        <v>52</v>
      </c>
      <c r="J7254">
        <f t="shared" si="678"/>
        <v>1</v>
      </c>
      <c r="K7254" s="2">
        <v>22</v>
      </c>
      <c r="L7254" s="3">
        <v>6767.43</v>
      </c>
      <c r="M7254" s="4">
        <v>0.05</v>
      </c>
      <c r="N7254" s="5" t="s">
        <v>34</v>
      </c>
      <c r="O7254" s="3">
        <v>803.48</v>
      </c>
      <c r="P7254" s="3">
        <v>320.98</v>
      </c>
      <c r="Q7254" s="3">
        <v>58.95</v>
      </c>
      <c r="R7254" s="5" t="s">
        <v>35</v>
      </c>
      <c r="S7254" s="5" t="s">
        <v>220</v>
      </c>
      <c r="T7254" s="5" t="str">
        <f t="shared" si="679"/>
        <v>Barry Weirich</v>
      </c>
      <c r="U7254" t="s">
        <v>153</v>
      </c>
      <c r="V7254" s="5" t="s">
        <v>47</v>
      </c>
      <c r="W7254" s="5" t="s">
        <v>57</v>
      </c>
      <c r="X7254" s="5" t="s">
        <v>154</v>
      </c>
      <c r="Y7254" s="5" t="s">
        <v>271</v>
      </c>
      <c r="Z7254" s="5" t="s">
        <v>40</v>
      </c>
      <c r="AA7254" s="4">
        <v>0.56999999999999995</v>
      </c>
      <c r="AB7254" s="1">
        <v>40432</v>
      </c>
      <c r="AC7254" s="1">
        <v>25897</v>
      </c>
      <c r="AD7254">
        <f t="shared" si="680"/>
        <v>1</v>
      </c>
      <c r="AE7254">
        <f t="shared" ca="1" si="681"/>
        <v>53</v>
      </c>
      <c r="AF7254" t="str">
        <f t="shared" ca="1" si="682"/>
        <v>18-64</v>
      </c>
      <c r="AG7254" s="3">
        <f t="shared" si="683"/>
        <v>17.262250454545455</v>
      </c>
      <c r="AH7254" t="str">
        <f>_xlfn.IFNA(VLOOKUP(Sales_Transactions[[#This Row],[Order ID]],Returned_Items[#All],2,FALSE),"Not Returned")</f>
        <v>Not Returned</v>
      </c>
    </row>
    <row r="7255" spans="1:34" x14ac:dyDescent="0.25">
      <c r="A7255">
        <v>52580</v>
      </c>
      <c r="C7255" t="s">
        <v>415</v>
      </c>
      <c r="D7255" s="2" t="str">
        <f>TEXT(MID(Sales_Transactions[[#This Row],[Order Date]],2,5),"d/m/yyy")</f>
        <v>28/8/2012</v>
      </c>
      <c r="E7255" s="2" t="str">
        <f>TEXT(MID(Sales_Transactions[[#This Row],[Order Date]],2,5),"d")</f>
        <v>28</v>
      </c>
      <c r="F7255" s="2" t="str">
        <f>TEXT(MID(Sales_Transactions[[#This Row],[Order Date]],2,5),"m")</f>
        <v>8</v>
      </c>
      <c r="G7255" s="2" t="str">
        <f>TEXT(MID(Sales_Transactions[[#This Row],[Order Date]],2,5),"yyy")</f>
        <v>2012</v>
      </c>
      <c r="H7255" s="2" t="str">
        <f>TEXT(MID(Sales_Transactions[[#This Row],[Order Date]],2,5),"yyy/m")</f>
        <v>2012/8</v>
      </c>
      <c r="I7255" t="s">
        <v>33</v>
      </c>
      <c r="J7255">
        <f t="shared" si="678"/>
        <v>4</v>
      </c>
      <c r="K7255" s="2">
        <v>16</v>
      </c>
      <c r="L7255" s="3">
        <v>367.09</v>
      </c>
      <c r="M7255" s="4">
        <v>0.04</v>
      </c>
      <c r="N7255" s="5" t="s">
        <v>23</v>
      </c>
      <c r="O7255" s="3">
        <v>74.2</v>
      </c>
      <c r="P7255" s="3">
        <v>22.98</v>
      </c>
      <c r="Q7255" s="3">
        <v>1.99</v>
      </c>
      <c r="R7255" s="5" t="s">
        <v>2717</v>
      </c>
      <c r="S7255" s="5" t="s">
        <v>1843</v>
      </c>
      <c r="T7255" s="5" t="str">
        <f t="shared" si="679"/>
        <v>Katherine Ducich</v>
      </c>
      <c r="U7255" t="s">
        <v>153</v>
      </c>
      <c r="V7255" s="5" t="s">
        <v>47</v>
      </c>
      <c r="W7255" s="5" t="s">
        <v>48</v>
      </c>
      <c r="X7255" s="5" t="s">
        <v>87</v>
      </c>
      <c r="Y7255" s="5" t="s">
        <v>837</v>
      </c>
      <c r="Z7255" s="5" t="s">
        <v>60</v>
      </c>
      <c r="AA7255" s="4">
        <v>0.46</v>
      </c>
      <c r="AB7255" s="1">
        <v>41151</v>
      </c>
      <c r="AC7255" s="1">
        <v>25790</v>
      </c>
      <c r="AD7255">
        <f t="shared" si="680"/>
        <v>2</v>
      </c>
      <c r="AE7255">
        <f t="shared" ca="1" si="681"/>
        <v>53</v>
      </c>
      <c r="AF7255" t="str">
        <f t="shared" ca="1" si="682"/>
        <v>18-64</v>
      </c>
      <c r="AG7255" s="3">
        <f t="shared" si="683"/>
        <v>1.5600505</v>
      </c>
      <c r="AH7255" t="str">
        <f>_xlfn.IFNA(VLOOKUP(Sales_Transactions[[#This Row],[Order ID]],Returned_Items[#All],2,FALSE),"Not Returned")</f>
        <v>Not Returned</v>
      </c>
    </row>
    <row r="7256" spans="1:34" x14ac:dyDescent="0.25">
      <c r="A7256">
        <v>52580</v>
      </c>
      <c r="C7256" t="s">
        <v>415</v>
      </c>
      <c r="D7256" s="2" t="str">
        <f>TEXT(MID(Sales_Transactions[[#This Row],[Order Date]],2,5),"d/m/yyy")</f>
        <v>28/8/2012</v>
      </c>
      <c r="E7256" s="2" t="str">
        <f>TEXT(MID(Sales_Transactions[[#This Row],[Order Date]],2,5),"d")</f>
        <v>28</v>
      </c>
      <c r="F7256" s="2" t="str">
        <f>TEXT(MID(Sales_Transactions[[#This Row],[Order Date]],2,5),"m")</f>
        <v>8</v>
      </c>
      <c r="G7256" s="2" t="str">
        <f>TEXT(MID(Sales_Transactions[[#This Row],[Order Date]],2,5),"yyy")</f>
        <v>2012</v>
      </c>
      <c r="H7256" s="2" t="str">
        <f>TEXT(MID(Sales_Transactions[[#This Row],[Order Date]],2,5),"yyy/m")</f>
        <v>2012/8</v>
      </c>
      <c r="I7256" t="s">
        <v>33</v>
      </c>
      <c r="J7256">
        <f t="shared" si="678"/>
        <v>4</v>
      </c>
      <c r="K7256" s="2">
        <v>23</v>
      </c>
      <c r="L7256" s="3">
        <v>139.66</v>
      </c>
      <c r="M7256" s="4">
        <v>0.02</v>
      </c>
      <c r="N7256" s="5" t="s">
        <v>23</v>
      </c>
      <c r="O7256" s="3">
        <v>46.69</v>
      </c>
      <c r="P7256" s="3">
        <v>5.68</v>
      </c>
      <c r="Q7256" s="3">
        <v>1.39</v>
      </c>
      <c r="R7256" s="5" t="s">
        <v>2717</v>
      </c>
      <c r="S7256" s="5" t="s">
        <v>1843</v>
      </c>
      <c r="T7256" s="5" t="str">
        <f t="shared" si="679"/>
        <v>Katherine Ducich</v>
      </c>
      <c r="U7256" t="s">
        <v>153</v>
      </c>
      <c r="V7256" s="5" t="s">
        <v>47</v>
      </c>
      <c r="W7256" s="5" t="s">
        <v>28</v>
      </c>
      <c r="X7256" s="5" t="s">
        <v>98</v>
      </c>
      <c r="Y7256" s="5" t="s">
        <v>1048</v>
      </c>
      <c r="Z7256" s="5" t="s">
        <v>43</v>
      </c>
      <c r="AA7256" s="4">
        <v>0.38</v>
      </c>
      <c r="AB7256" s="1">
        <v>41151</v>
      </c>
      <c r="AC7256" s="1">
        <v>25802</v>
      </c>
      <c r="AD7256">
        <f t="shared" si="680"/>
        <v>2</v>
      </c>
      <c r="AE7256">
        <f t="shared" ca="1" si="681"/>
        <v>53</v>
      </c>
      <c r="AF7256" t="str">
        <f t="shared" ca="1" si="682"/>
        <v>18-64</v>
      </c>
      <c r="AG7256" s="3">
        <f t="shared" si="683"/>
        <v>0.30734191304347824</v>
      </c>
      <c r="AH7256" t="str">
        <f>_xlfn.IFNA(VLOOKUP(Sales_Transactions[[#This Row],[Order ID]],Returned_Items[#All],2,FALSE),"Not Returned")</f>
        <v>Not Returned</v>
      </c>
    </row>
    <row r="7257" spans="1:34" x14ac:dyDescent="0.25">
      <c r="A7257">
        <v>53056</v>
      </c>
      <c r="C7257" t="s">
        <v>3253</v>
      </c>
      <c r="D7257" s="2" t="str">
        <f>TEXT(MID(Sales_Transactions[[#This Row],[Order Date]],2,5),"d/m/yyy")</f>
        <v>3/11/2011</v>
      </c>
      <c r="E7257" s="2" t="str">
        <f>TEXT(MID(Sales_Transactions[[#This Row],[Order Date]],2,5),"d")</f>
        <v>3</v>
      </c>
      <c r="F7257" s="2" t="str">
        <f>TEXT(MID(Sales_Transactions[[#This Row],[Order Date]],2,5),"m")</f>
        <v>11</v>
      </c>
      <c r="G7257" s="2" t="str">
        <f>TEXT(MID(Sales_Transactions[[#This Row],[Order Date]],2,5),"yyy")</f>
        <v>2011</v>
      </c>
      <c r="H7257" s="2" t="str">
        <f>TEXT(MID(Sales_Transactions[[#This Row],[Order Date]],2,5),"yyy/m")</f>
        <v>2011/11</v>
      </c>
      <c r="I7257" t="s">
        <v>101</v>
      </c>
      <c r="J7257">
        <f t="shared" si="678"/>
        <v>1</v>
      </c>
      <c r="K7257" s="2">
        <v>13</v>
      </c>
      <c r="L7257" s="3">
        <v>509.49</v>
      </c>
      <c r="M7257" s="4">
        <v>7.0000000000000007E-2</v>
      </c>
      <c r="N7257" s="5" t="s">
        <v>23</v>
      </c>
      <c r="O7257" s="3">
        <v>-51.18</v>
      </c>
      <c r="P7257" s="3">
        <v>40.99</v>
      </c>
      <c r="Q7257" s="3">
        <v>8.9700000000000006</v>
      </c>
      <c r="R7257" s="5" t="s">
        <v>894</v>
      </c>
      <c r="S7257" s="5" t="s">
        <v>1942</v>
      </c>
      <c r="T7257" s="5" t="str">
        <f t="shared" si="679"/>
        <v>Helen Andreada</v>
      </c>
      <c r="U7257" t="s">
        <v>153</v>
      </c>
      <c r="V7257" s="5" t="s">
        <v>47</v>
      </c>
      <c r="W7257" s="5" t="s">
        <v>48</v>
      </c>
      <c r="X7257" s="5" t="s">
        <v>324</v>
      </c>
      <c r="Y7257" s="5" t="s">
        <v>3551</v>
      </c>
      <c r="Z7257" s="5" t="s">
        <v>43</v>
      </c>
      <c r="AA7257" s="4">
        <v>0.54</v>
      </c>
      <c r="AB7257" s="1">
        <v>40851</v>
      </c>
      <c r="AC7257" s="1">
        <v>25393</v>
      </c>
      <c r="AD7257">
        <f t="shared" si="680"/>
        <v>1</v>
      </c>
      <c r="AE7257">
        <f t="shared" ca="1" si="681"/>
        <v>55</v>
      </c>
      <c r="AF7257" t="str">
        <f t="shared" ca="1" si="682"/>
        <v>18-64</v>
      </c>
      <c r="AG7257" s="3">
        <f t="shared" si="683"/>
        <v>3.8408697692307694</v>
      </c>
      <c r="AH7257" t="str">
        <f>_xlfn.IFNA(VLOOKUP(Sales_Transactions[[#This Row],[Order ID]],Returned_Items[#All],2,FALSE),"Not Returned")</f>
        <v>Not Returned</v>
      </c>
    </row>
    <row r="7258" spans="1:34" x14ac:dyDescent="0.25">
      <c r="A7258">
        <v>53060</v>
      </c>
      <c r="C7258" t="s">
        <v>2415</v>
      </c>
      <c r="D7258" s="2" t="str">
        <f>TEXT(MID(Sales_Transactions[[#This Row],[Order Date]],2,5),"d/m/yyy")</f>
        <v>22/3/2010</v>
      </c>
      <c r="E7258" s="2" t="str">
        <f>TEXT(MID(Sales_Transactions[[#This Row],[Order Date]],2,5),"d")</f>
        <v>22</v>
      </c>
      <c r="F7258" s="2" t="str">
        <f>TEXT(MID(Sales_Transactions[[#This Row],[Order Date]],2,5),"m")</f>
        <v>3</v>
      </c>
      <c r="G7258" s="2" t="str">
        <f>TEXT(MID(Sales_Transactions[[#This Row],[Order Date]],2,5),"yyy")</f>
        <v>2010</v>
      </c>
      <c r="H7258" s="2" t="str">
        <f>TEXT(MID(Sales_Transactions[[#This Row],[Order Date]],2,5),"yyy/m")</f>
        <v>2010/3</v>
      </c>
      <c r="I7258" t="s">
        <v>101</v>
      </c>
      <c r="J7258">
        <f t="shared" si="678"/>
        <v>1</v>
      </c>
      <c r="K7258" s="2">
        <v>36</v>
      </c>
      <c r="L7258" s="3">
        <v>739.07</v>
      </c>
      <c r="M7258" s="4">
        <v>0.1</v>
      </c>
      <c r="N7258" s="5" t="s">
        <v>23</v>
      </c>
      <c r="O7258" s="3">
        <v>-71.55</v>
      </c>
      <c r="P7258" s="3">
        <v>20.95</v>
      </c>
      <c r="Q7258" s="3">
        <v>5.99</v>
      </c>
      <c r="R7258" s="5" t="s">
        <v>2623</v>
      </c>
      <c r="S7258" s="5" t="s">
        <v>2624</v>
      </c>
      <c r="T7258" s="5" t="str">
        <f t="shared" si="679"/>
        <v>Eric Barreto</v>
      </c>
      <c r="U7258" t="s">
        <v>153</v>
      </c>
      <c r="V7258" s="5" t="s">
        <v>37</v>
      </c>
      <c r="W7258" s="5" t="s">
        <v>48</v>
      </c>
      <c r="X7258" s="5" t="s">
        <v>87</v>
      </c>
      <c r="Y7258" s="5" t="s">
        <v>360</v>
      </c>
      <c r="Z7258" s="5" t="s">
        <v>43</v>
      </c>
      <c r="AA7258" s="4">
        <v>0.65</v>
      </c>
      <c r="AB7258" s="1">
        <v>40261</v>
      </c>
      <c r="AC7258" s="1">
        <v>25404</v>
      </c>
      <c r="AD7258">
        <f t="shared" si="680"/>
        <v>2</v>
      </c>
      <c r="AE7258">
        <f t="shared" ca="1" si="681"/>
        <v>55</v>
      </c>
      <c r="AF7258" t="str">
        <f t="shared" ca="1" si="682"/>
        <v>18-64</v>
      </c>
      <c r="AG7258" s="3">
        <f t="shared" si="683"/>
        <v>0.74775138888888881</v>
      </c>
      <c r="AH7258" t="str">
        <f>_xlfn.IFNA(VLOOKUP(Sales_Transactions[[#This Row],[Order ID]],Returned_Items[#All],2,FALSE),"Not Returned")</f>
        <v>Not Returned</v>
      </c>
    </row>
    <row r="7259" spans="1:34" x14ac:dyDescent="0.25">
      <c r="A7259">
        <v>53060</v>
      </c>
      <c r="C7259" t="s">
        <v>2415</v>
      </c>
      <c r="D7259" s="2" t="str">
        <f>TEXT(MID(Sales_Transactions[[#This Row],[Order Date]],2,5),"d/m/yyy")</f>
        <v>22/3/2010</v>
      </c>
      <c r="E7259" s="2" t="str">
        <f>TEXT(MID(Sales_Transactions[[#This Row],[Order Date]],2,5),"d")</f>
        <v>22</v>
      </c>
      <c r="F7259" s="2" t="str">
        <f>TEXT(MID(Sales_Transactions[[#This Row],[Order Date]],2,5),"m")</f>
        <v>3</v>
      </c>
      <c r="G7259" s="2" t="str">
        <f>TEXT(MID(Sales_Transactions[[#This Row],[Order Date]],2,5),"yyy")</f>
        <v>2010</v>
      </c>
      <c r="H7259" s="2" t="str">
        <f>TEXT(MID(Sales_Transactions[[#This Row],[Order Date]],2,5),"yyy/m")</f>
        <v>2010/3</v>
      </c>
      <c r="I7259" t="s">
        <v>101</v>
      </c>
      <c r="J7259">
        <f t="shared" si="678"/>
        <v>1</v>
      </c>
      <c r="K7259" s="2">
        <v>4</v>
      </c>
      <c r="L7259" s="3">
        <v>38.58</v>
      </c>
      <c r="M7259" s="4">
        <v>0.02</v>
      </c>
      <c r="N7259" s="5" t="s">
        <v>23</v>
      </c>
      <c r="O7259" s="3">
        <v>-2.82</v>
      </c>
      <c r="P7259" s="3">
        <v>9.11</v>
      </c>
      <c r="Q7259" s="3">
        <v>2.15</v>
      </c>
      <c r="R7259" s="5" t="s">
        <v>2623</v>
      </c>
      <c r="S7259" s="5" t="s">
        <v>2624</v>
      </c>
      <c r="T7259" s="5" t="str">
        <f t="shared" si="679"/>
        <v>Eric Barreto</v>
      </c>
      <c r="U7259" t="s">
        <v>153</v>
      </c>
      <c r="V7259" s="5" t="s">
        <v>37</v>
      </c>
      <c r="W7259" s="5" t="s">
        <v>28</v>
      </c>
      <c r="X7259" s="5" t="s">
        <v>75</v>
      </c>
      <c r="Y7259" s="5" t="s">
        <v>2519</v>
      </c>
      <c r="Z7259" s="5" t="s">
        <v>84</v>
      </c>
      <c r="AA7259" s="4">
        <v>0.4</v>
      </c>
      <c r="AB7259" s="1">
        <v>40261</v>
      </c>
      <c r="AC7259" s="1">
        <v>26582</v>
      </c>
      <c r="AD7259">
        <f t="shared" si="680"/>
        <v>2</v>
      </c>
      <c r="AE7259">
        <f t="shared" ca="1" si="681"/>
        <v>51</v>
      </c>
      <c r="AF7259" t="str">
        <f t="shared" ca="1" si="682"/>
        <v>18-64</v>
      </c>
      <c r="AG7259" s="3">
        <f t="shared" si="683"/>
        <v>2.8145444999999998</v>
      </c>
      <c r="AH7259" t="str">
        <f>_xlfn.IFNA(VLOOKUP(Sales_Transactions[[#This Row],[Order ID]],Returned_Items[#All],2,FALSE),"Not Returned")</f>
        <v>Not Returned</v>
      </c>
    </row>
    <row r="7260" spans="1:34" x14ac:dyDescent="0.25">
      <c r="A7260">
        <v>53283</v>
      </c>
      <c r="C7260" t="s">
        <v>2354</v>
      </c>
      <c r="D7260" s="2" t="str">
        <f>TEXT(MID(Sales_Transactions[[#This Row],[Order Date]],2,5),"d/m/yyy")</f>
        <v>28/10/2011</v>
      </c>
      <c r="E7260" s="2" t="str">
        <f>TEXT(MID(Sales_Transactions[[#This Row],[Order Date]],2,5),"d")</f>
        <v>28</v>
      </c>
      <c r="F7260" s="2" t="str">
        <f>TEXT(MID(Sales_Transactions[[#This Row],[Order Date]],2,5),"m")</f>
        <v>10</v>
      </c>
      <c r="G7260" s="2" t="str">
        <f>TEXT(MID(Sales_Transactions[[#This Row],[Order Date]],2,5),"yyy")</f>
        <v>2011</v>
      </c>
      <c r="H7260" s="2" t="str">
        <f>TEXT(MID(Sales_Transactions[[#This Row],[Order Date]],2,5),"yyy/m")</f>
        <v>2011/10</v>
      </c>
      <c r="I7260" t="s">
        <v>33</v>
      </c>
      <c r="J7260">
        <f t="shared" si="678"/>
        <v>4</v>
      </c>
      <c r="K7260" s="2">
        <v>2</v>
      </c>
      <c r="L7260" s="3">
        <v>25.07</v>
      </c>
      <c r="M7260" s="4">
        <v>0.04</v>
      </c>
      <c r="N7260" s="5" t="s">
        <v>23</v>
      </c>
      <c r="O7260" s="3">
        <v>-27.67</v>
      </c>
      <c r="P7260" s="3">
        <v>9.49</v>
      </c>
      <c r="Q7260" s="3">
        <v>5.76</v>
      </c>
      <c r="R7260" s="5" t="s">
        <v>2609</v>
      </c>
      <c r="S7260" s="5" t="s">
        <v>2939</v>
      </c>
      <c r="T7260" s="5" t="str">
        <f t="shared" si="679"/>
        <v>Corey Lock</v>
      </c>
      <c r="U7260" t="s">
        <v>153</v>
      </c>
      <c r="V7260" s="5" t="s">
        <v>74</v>
      </c>
      <c r="W7260" s="5" t="s">
        <v>48</v>
      </c>
      <c r="X7260" s="5" t="s">
        <v>324</v>
      </c>
      <c r="Y7260" s="5" t="s">
        <v>1118</v>
      </c>
      <c r="Z7260" s="5" t="s">
        <v>56</v>
      </c>
      <c r="AA7260" s="4">
        <v>0.39</v>
      </c>
      <c r="AB7260" s="1">
        <v>40845</v>
      </c>
      <c r="AC7260" s="1">
        <v>26412</v>
      </c>
      <c r="AD7260">
        <f t="shared" si="680"/>
        <v>1</v>
      </c>
      <c r="AE7260">
        <f t="shared" ca="1" si="681"/>
        <v>52</v>
      </c>
      <c r="AF7260" t="str">
        <f t="shared" ca="1" si="682"/>
        <v>18-64</v>
      </c>
      <c r="AG7260" s="3">
        <f t="shared" si="683"/>
        <v>7.6231020000000003</v>
      </c>
      <c r="AH7260" t="str">
        <f>_xlfn.IFNA(VLOOKUP(Sales_Transactions[[#This Row],[Order ID]],Returned_Items[#All],2,FALSE),"Not Returned")</f>
        <v>Not Returned</v>
      </c>
    </row>
    <row r="7261" spans="1:34" x14ac:dyDescent="0.25">
      <c r="A7261">
        <v>53344</v>
      </c>
      <c r="C7261" t="s">
        <v>2305</v>
      </c>
      <c r="D7261" s="2" t="str">
        <f>TEXT(MID(Sales_Transactions[[#This Row],[Order Date]],2,5),"d/m/yyy")</f>
        <v>24/2/2010</v>
      </c>
      <c r="E7261" s="2" t="str">
        <f>TEXT(MID(Sales_Transactions[[#This Row],[Order Date]],2,5),"d")</f>
        <v>24</v>
      </c>
      <c r="F7261" s="2" t="str">
        <f>TEXT(MID(Sales_Transactions[[#This Row],[Order Date]],2,5),"m")</f>
        <v>2</v>
      </c>
      <c r="G7261" s="2" t="str">
        <f>TEXT(MID(Sales_Transactions[[#This Row],[Order Date]],2,5),"yyy")</f>
        <v>2010</v>
      </c>
      <c r="H7261" s="2" t="str">
        <f>TEXT(MID(Sales_Transactions[[#This Row],[Order Date]],2,5),"yyy/m")</f>
        <v>2010/2</v>
      </c>
      <c r="I7261" t="s">
        <v>33</v>
      </c>
      <c r="J7261">
        <f t="shared" si="678"/>
        <v>4</v>
      </c>
      <c r="K7261" s="2">
        <v>36</v>
      </c>
      <c r="L7261" s="3">
        <v>181.95</v>
      </c>
      <c r="M7261" s="4">
        <v>0.03</v>
      </c>
      <c r="N7261" s="5" t="s">
        <v>23</v>
      </c>
      <c r="O7261" s="3">
        <v>-132.26</v>
      </c>
      <c r="P7261" s="3">
        <v>4.8899999999999997</v>
      </c>
      <c r="Q7261" s="3">
        <v>6.07</v>
      </c>
      <c r="R7261" s="5" t="s">
        <v>2636</v>
      </c>
      <c r="S7261" s="5" t="s">
        <v>249</v>
      </c>
      <c r="T7261" s="5" t="str">
        <f t="shared" si="679"/>
        <v>Nora Paige</v>
      </c>
      <c r="U7261" t="s">
        <v>153</v>
      </c>
      <c r="V7261" s="5" t="s">
        <v>27</v>
      </c>
      <c r="W7261" s="5" t="s">
        <v>28</v>
      </c>
      <c r="X7261" s="5" t="s">
        <v>41</v>
      </c>
      <c r="Y7261" s="5" t="s">
        <v>3552</v>
      </c>
      <c r="Z7261" s="5" t="s">
        <v>43</v>
      </c>
      <c r="AA7261" s="4">
        <v>0.39</v>
      </c>
      <c r="AB7261" s="1">
        <v>40235</v>
      </c>
      <c r="AC7261" s="1">
        <v>25403</v>
      </c>
      <c r="AD7261">
        <f t="shared" si="680"/>
        <v>2</v>
      </c>
      <c r="AE7261">
        <f t="shared" ca="1" si="681"/>
        <v>55</v>
      </c>
      <c r="AF7261" t="str">
        <f t="shared" ca="1" si="682"/>
        <v>18-64</v>
      </c>
      <c r="AG7261" s="3">
        <f t="shared" si="683"/>
        <v>0.30440369444444443</v>
      </c>
      <c r="AH7261" t="str">
        <f>_xlfn.IFNA(VLOOKUP(Sales_Transactions[[#This Row],[Order ID]],Returned_Items[#All],2,FALSE),"Not Returned")</f>
        <v>Not Returned</v>
      </c>
    </row>
    <row r="7262" spans="1:34" x14ac:dyDescent="0.25">
      <c r="A7262">
        <v>53381</v>
      </c>
      <c r="C7262" t="s">
        <v>1322</v>
      </c>
      <c r="D7262" s="2" t="str">
        <f>TEXT(MID(Sales_Transactions[[#This Row],[Order Date]],2,5),"d/m/yyy")</f>
        <v>26/9/2010</v>
      </c>
      <c r="E7262" s="2" t="str">
        <f>TEXT(MID(Sales_Transactions[[#This Row],[Order Date]],2,5),"d")</f>
        <v>26</v>
      </c>
      <c r="F7262" s="2" t="str">
        <f>TEXT(MID(Sales_Transactions[[#This Row],[Order Date]],2,5),"m")</f>
        <v>9</v>
      </c>
      <c r="G7262" s="2" t="str">
        <f>TEXT(MID(Sales_Transactions[[#This Row],[Order Date]],2,5),"yyy")</f>
        <v>2010</v>
      </c>
      <c r="H7262" s="2" t="str">
        <f>TEXT(MID(Sales_Transactions[[#This Row],[Order Date]],2,5),"yyy/m")</f>
        <v>2010/9</v>
      </c>
      <c r="I7262" t="s">
        <v>101</v>
      </c>
      <c r="J7262">
        <f t="shared" si="678"/>
        <v>1</v>
      </c>
      <c r="K7262" s="2">
        <v>26</v>
      </c>
      <c r="L7262" s="3">
        <v>287.43</v>
      </c>
      <c r="M7262" s="4">
        <v>0.01</v>
      </c>
      <c r="N7262" s="5" t="s">
        <v>23</v>
      </c>
      <c r="O7262" s="3">
        <v>37.9</v>
      </c>
      <c r="P7262" s="3">
        <v>10.98</v>
      </c>
      <c r="Q7262" s="3">
        <v>4.8</v>
      </c>
      <c r="R7262" s="5" t="s">
        <v>3528</v>
      </c>
      <c r="S7262" s="5" t="s">
        <v>3529</v>
      </c>
      <c r="T7262" s="5" t="str">
        <f t="shared" si="679"/>
        <v>Juliana Krohn</v>
      </c>
      <c r="U7262" t="s">
        <v>153</v>
      </c>
      <c r="V7262" s="5" t="s">
        <v>47</v>
      </c>
      <c r="W7262" s="5" t="s">
        <v>28</v>
      </c>
      <c r="X7262" s="5" t="s">
        <v>98</v>
      </c>
      <c r="Y7262" s="5" t="s">
        <v>918</v>
      </c>
      <c r="Z7262" s="5" t="s">
        <v>43</v>
      </c>
      <c r="AA7262" s="4">
        <v>0.36</v>
      </c>
      <c r="AB7262" s="1">
        <v>40448</v>
      </c>
      <c r="AC7262" s="1">
        <v>25559</v>
      </c>
      <c r="AD7262">
        <f t="shared" si="680"/>
        <v>1</v>
      </c>
      <c r="AE7262">
        <f t="shared" ca="1" si="681"/>
        <v>54</v>
      </c>
      <c r="AF7262" t="str">
        <f t="shared" ca="1" si="682"/>
        <v>18-64</v>
      </c>
      <c r="AG7262" s="3">
        <f t="shared" si="683"/>
        <v>0.60688084615384608</v>
      </c>
      <c r="AH7262" t="str">
        <f>_xlfn.IFNA(VLOOKUP(Sales_Transactions[[#This Row],[Order ID]],Returned_Items[#All],2,FALSE),"Not Returned")</f>
        <v>Not Returned</v>
      </c>
    </row>
    <row r="7263" spans="1:34" x14ac:dyDescent="0.25">
      <c r="A7263">
        <v>53571</v>
      </c>
      <c r="C7263" t="s">
        <v>457</v>
      </c>
      <c r="D7263" s="2" t="str">
        <f>TEXT(MID(Sales_Transactions[[#This Row],[Order Date]],2,5),"d/m/yyy")</f>
        <v>15/3/2012</v>
      </c>
      <c r="E7263" s="2" t="str">
        <f>TEXT(MID(Sales_Transactions[[#This Row],[Order Date]],2,5),"d")</f>
        <v>15</v>
      </c>
      <c r="F7263" s="2" t="str">
        <f>TEXT(MID(Sales_Transactions[[#This Row],[Order Date]],2,5),"m")</f>
        <v>3</v>
      </c>
      <c r="G7263" s="2" t="str">
        <f>TEXT(MID(Sales_Transactions[[#This Row],[Order Date]],2,5),"yyy")</f>
        <v>2012</v>
      </c>
      <c r="H7263" s="2" t="str">
        <f>TEXT(MID(Sales_Transactions[[#This Row],[Order Date]],2,5),"yyy/m")</f>
        <v>2012/3</v>
      </c>
      <c r="I7263" t="s">
        <v>52</v>
      </c>
      <c r="J7263">
        <f t="shared" si="678"/>
        <v>1</v>
      </c>
      <c r="K7263" s="2">
        <v>21</v>
      </c>
      <c r="L7263" s="3">
        <v>238.06</v>
      </c>
      <c r="M7263" s="4">
        <v>0.05</v>
      </c>
      <c r="N7263" s="5" t="s">
        <v>23</v>
      </c>
      <c r="O7263" s="3">
        <v>56.43</v>
      </c>
      <c r="P7263" s="3">
        <v>10.91</v>
      </c>
      <c r="Q7263" s="3">
        <v>2.99</v>
      </c>
      <c r="R7263" s="5" t="s">
        <v>967</v>
      </c>
      <c r="S7263" s="5" t="s">
        <v>2641</v>
      </c>
      <c r="T7263" s="5" t="str">
        <f t="shared" si="679"/>
        <v>Dan Campbell</v>
      </c>
      <c r="U7263" t="s">
        <v>153</v>
      </c>
      <c r="V7263" s="5" t="s">
        <v>27</v>
      </c>
      <c r="W7263" s="5" t="s">
        <v>28</v>
      </c>
      <c r="X7263" s="5" t="s">
        <v>41</v>
      </c>
      <c r="Y7263" s="5" t="s">
        <v>578</v>
      </c>
      <c r="Z7263" s="5" t="s">
        <v>43</v>
      </c>
      <c r="AA7263" s="4">
        <v>0.38</v>
      </c>
      <c r="AB7263" s="1">
        <v>40985</v>
      </c>
      <c r="AC7263" s="1">
        <v>25421</v>
      </c>
      <c r="AD7263">
        <f t="shared" si="680"/>
        <v>2</v>
      </c>
      <c r="AE7263">
        <f t="shared" ca="1" si="681"/>
        <v>55</v>
      </c>
      <c r="AF7263" t="str">
        <f t="shared" ca="1" si="682"/>
        <v>18-64</v>
      </c>
      <c r="AG7263" s="3">
        <f t="shared" si="683"/>
        <v>0.66164500000000004</v>
      </c>
      <c r="AH7263" t="str">
        <f>_xlfn.IFNA(VLOOKUP(Sales_Transactions[[#This Row],[Order ID]],Returned_Items[#All],2,FALSE),"Not Returned")</f>
        <v>Not Returned</v>
      </c>
    </row>
    <row r="7264" spans="1:34" x14ac:dyDescent="0.25">
      <c r="A7264">
        <v>53635</v>
      </c>
      <c r="C7264" t="s">
        <v>3049</v>
      </c>
      <c r="D7264" s="2" t="str">
        <f>TEXT(MID(Sales_Transactions[[#This Row],[Order Date]],2,5),"d/m/yyy")</f>
        <v>18/7/2012</v>
      </c>
      <c r="E7264" s="2" t="str">
        <f>TEXT(MID(Sales_Transactions[[#This Row],[Order Date]],2,5),"d")</f>
        <v>18</v>
      </c>
      <c r="F7264" s="2" t="str">
        <f>TEXT(MID(Sales_Transactions[[#This Row],[Order Date]],2,5),"m")</f>
        <v>7</v>
      </c>
      <c r="G7264" s="2" t="str">
        <f>TEXT(MID(Sales_Transactions[[#This Row],[Order Date]],2,5),"yyy")</f>
        <v>2012</v>
      </c>
      <c r="H7264" s="2" t="str">
        <f>TEXT(MID(Sales_Transactions[[#This Row],[Order Date]],2,5),"yyy/m")</f>
        <v>2012/7</v>
      </c>
      <c r="I7264" t="s">
        <v>52</v>
      </c>
      <c r="J7264">
        <f t="shared" si="678"/>
        <v>1</v>
      </c>
      <c r="K7264" s="2">
        <v>33</v>
      </c>
      <c r="L7264" s="3">
        <v>103.92</v>
      </c>
      <c r="M7264" s="4">
        <v>0.08</v>
      </c>
      <c r="N7264" s="5" t="s">
        <v>23</v>
      </c>
      <c r="O7264" s="3">
        <v>-52.76</v>
      </c>
      <c r="P7264" s="3">
        <v>3.14</v>
      </c>
      <c r="Q7264" s="3">
        <v>1.92</v>
      </c>
      <c r="R7264" s="5" t="s">
        <v>2616</v>
      </c>
      <c r="S7264" s="5" t="s">
        <v>2617</v>
      </c>
      <c r="T7264" s="5" t="str">
        <f t="shared" si="679"/>
        <v>Raymond Fair</v>
      </c>
      <c r="U7264" t="s">
        <v>153</v>
      </c>
      <c r="V7264" s="5" t="s">
        <v>27</v>
      </c>
      <c r="W7264" s="5" t="s">
        <v>28</v>
      </c>
      <c r="X7264" s="5" t="s">
        <v>221</v>
      </c>
      <c r="Y7264" s="5" t="s">
        <v>1192</v>
      </c>
      <c r="Z7264" s="5" t="s">
        <v>84</v>
      </c>
      <c r="AA7264" s="4">
        <v>0.84</v>
      </c>
      <c r="AB7264" s="1">
        <v>41110</v>
      </c>
      <c r="AC7264" s="1">
        <v>24925</v>
      </c>
      <c r="AD7264">
        <f t="shared" si="680"/>
        <v>2</v>
      </c>
      <c r="AE7264">
        <f t="shared" ca="1" si="681"/>
        <v>56</v>
      </c>
      <c r="AF7264" t="str">
        <f t="shared" ca="1" si="682"/>
        <v>18-64</v>
      </c>
      <c r="AG7264" s="3">
        <f t="shared" si="683"/>
        <v>0.15325721212121213</v>
      </c>
      <c r="AH7264" t="str">
        <f>_xlfn.IFNA(VLOOKUP(Sales_Transactions[[#This Row],[Order ID]],Returned_Items[#All],2,FALSE),"Not Returned")</f>
        <v>Not Returned</v>
      </c>
    </row>
    <row r="7265" spans="1:34" x14ac:dyDescent="0.25">
      <c r="A7265">
        <v>53762</v>
      </c>
      <c r="C7265" t="s">
        <v>2198</v>
      </c>
      <c r="D7265" s="2" t="str">
        <f>TEXT(MID(Sales_Transactions[[#This Row],[Order Date]],2,5),"d/m/yyy")</f>
        <v>1/6/2012</v>
      </c>
      <c r="E7265" s="2" t="str">
        <f>TEXT(MID(Sales_Transactions[[#This Row],[Order Date]],2,5),"d")</f>
        <v>1</v>
      </c>
      <c r="F7265" s="2" t="str">
        <f>TEXT(MID(Sales_Transactions[[#This Row],[Order Date]],2,5),"m")</f>
        <v>6</v>
      </c>
      <c r="G7265" s="2" t="str">
        <f>TEXT(MID(Sales_Transactions[[#This Row],[Order Date]],2,5),"yyy")</f>
        <v>2012</v>
      </c>
      <c r="H7265" s="2" t="str">
        <f>TEXT(MID(Sales_Transactions[[#This Row],[Order Date]],2,5),"yyy/m")</f>
        <v>2012/6</v>
      </c>
      <c r="I7265" t="s">
        <v>101</v>
      </c>
      <c r="J7265">
        <f t="shared" si="678"/>
        <v>1</v>
      </c>
      <c r="K7265" s="2">
        <v>28</v>
      </c>
      <c r="L7265" s="3">
        <v>136.16</v>
      </c>
      <c r="M7265" s="4">
        <v>7.0000000000000007E-2</v>
      </c>
      <c r="N7265" s="5" t="s">
        <v>23</v>
      </c>
      <c r="O7265" s="3">
        <v>58.1</v>
      </c>
      <c r="P7265" s="3">
        <v>4.9800000000000004</v>
      </c>
      <c r="Q7265" s="3">
        <v>0.49</v>
      </c>
      <c r="R7265" s="5" t="s">
        <v>1811</v>
      </c>
      <c r="S7265" s="5" t="s">
        <v>1812</v>
      </c>
      <c r="T7265" s="5" t="str">
        <f t="shared" si="679"/>
        <v>Ivan Liston</v>
      </c>
      <c r="U7265" t="s">
        <v>153</v>
      </c>
      <c r="V7265" s="5" t="s">
        <v>37</v>
      </c>
      <c r="W7265" s="5" t="s">
        <v>28</v>
      </c>
      <c r="X7265" s="5" t="s">
        <v>115</v>
      </c>
      <c r="Y7265" s="5" t="s">
        <v>1455</v>
      </c>
      <c r="Z7265" s="5" t="s">
        <v>43</v>
      </c>
      <c r="AA7265" s="4">
        <v>0.39</v>
      </c>
      <c r="AB7265" s="1">
        <v>41062</v>
      </c>
      <c r="AC7265" s="1">
        <v>24950</v>
      </c>
      <c r="AD7265">
        <f t="shared" si="680"/>
        <v>1</v>
      </c>
      <c r="AE7265">
        <f t="shared" ca="1" si="681"/>
        <v>56</v>
      </c>
      <c r="AF7265" t="str">
        <f t="shared" ca="1" si="682"/>
        <v>18-64</v>
      </c>
      <c r="AG7265" s="3">
        <f t="shared" si="683"/>
        <v>0.1952326428571429</v>
      </c>
      <c r="AH7265" t="str">
        <f>_xlfn.IFNA(VLOOKUP(Sales_Transactions[[#This Row],[Order ID]],Returned_Items[#All],2,FALSE),"Not Returned")</f>
        <v>Not Returned</v>
      </c>
    </row>
    <row r="7266" spans="1:34" x14ac:dyDescent="0.25">
      <c r="A7266">
        <v>54086</v>
      </c>
      <c r="C7266" t="s">
        <v>2940</v>
      </c>
      <c r="D7266" s="2" t="str">
        <f>TEXT(MID(Sales_Transactions[[#This Row],[Order Date]],2,5),"d/m/yyy")</f>
        <v>6/9/2012</v>
      </c>
      <c r="E7266" s="2" t="str">
        <f>TEXT(MID(Sales_Transactions[[#This Row],[Order Date]],2,5),"d")</f>
        <v>6</v>
      </c>
      <c r="F7266" s="2" t="str">
        <f>TEXT(MID(Sales_Transactions[[#This Row],[Order Date]],2,5),"m")</f>
        <v>9</v>
      </c>
      <c r="G7266" s="2" t="str">
        <f>TEXT(MID(Sales_Transactions[[#This Row],[Order Date]],2,5),"yyy")</f>
        <v>2012</v>
      </c>
      <c r="H7266" s="2" t="str">
        <f>TEXT(MID(Sales_Transactions[[#This Row],[Order Date]],2,5),"yyy/m")</f>
        <v>2012/9</v>
      </c>
      <c r="I7266" t="s">
        <v>22</v>
      </c>
      <c r="J7266">
        <f t="shared" si="678"/>
        <v>2</v>
      </c>
      <c r="K7266" s="2">
        <v>23</v>
      </c>
      <c r="L7266" s="3">
        <v>5062.18</v>
      </c>
      <c r="M7266" s="4">
        <v>0.06</v>
      </c>
      <c r="N7266" s="5" t="s">
        <v>34</v>
      </c>
      <c r="O7266" s="3">
        <v>842.83</v>
      </c>
      <c r="P7266" s="3">
        <v>270.97000000000003</v>
      </c>
      <c r="Q7266" s="3">
        <v>28.06</v>
      </c>
      <c r="R7266" s="5" t="s">
        <v>3110</v>
      </c>
      <c r="S7266" s="5" t="s">
        <v>3505</v>
      </c>
      <c r="T7266" s="5" t="str">
        <f t="shared" si="679"/>
        <v>Denny Ordway</v>
      </c>
      <c r="U7266" t="s">
        <v>153</v>
      </c>
      <c r="V7266" s="5" t="s">
        <v>27</v>
      </c>
      <c r="W7266" s="5" t="s">
        <v>48</v>
      </c>
      <c r="X7266" s="5" t="s">
        <v>324</v>
      </c>
      <c r="Y7266" s="5" t="s">
        <v>592</v>
      </c>
      <c r="Z7266" s="5" t="s">
        <v>40</v>
      </c>
      <c r="AA7266" s="4">
        <v>0.56000000000000005</v>
      </c>
      <c r="AB7266" s="1">
        <v>41160</v>
      </c>
      <c r="AC7266" s="1">
        <v>24994</v>
      </c>
      <c r="AD7266">
        <f t="shared" si="680"/>
        <v>2</v>
      </c>
      <c r="AE7266">
        <f t="shared" ca="1" si="681"/>
        <v>56</v>
      </c>
      <c r="AF7266" t="str">
        <f t="shared" ca="1" si="682"/>
        <v>18-64</v>
      </c>
      <c r="AG7266" s="3">
        <f t="shared" si="683"/>
        <v>12.994235565217393</v>
      </c>
      <c r="AH7266" t="str">
        <f>_xlfn.IFNA(VLOOKUP(Sales_Transactions[[#This Row],[Order ID]],Returned_Items[#All],2,FALSE),"Not Returned")</f>
        <v>Returned</v>
      </c>
    </row>
    <row r="7267" spans="1:34" x14ac:dyDescent="0.25">
      <c r="A7267">
        <v>54180</v>
      </c>
      <c r="C7267" t="s">
        <v>2523</v>
      </c>
      <c r="D7267" s="2" t="str">
        <f>TEXT(MID(Sales_Transactions[[#This Row],[Order Date]],2,5),"d/m/yyy")</f>
        <v>22/10/2012</v>
      </c>
      <c r="E7267" s="2" t="str">
        <f>TEXT(MID(Sales_Transactions[[#This Row],[Order Date]],2,5),"d")</f>
        <v>22</v>
      </c>
      <c r="F7267" s="2" t="str">
        <f>TEXT(MID(Sales_Transactions[[#This Row],[Order Date]],2,5),"m")</f>
        <v>10</v>
      </c>
      <c r="G7267" s="2" t="str">
        <f>TEXT(MID(Sales_Transactions[[#This Row],[Order Date]],2,5),"yyy")</f>
        <v>2012</v>
      </c>
      <c r="H7267" s="2" t="str">
        <f>TEXT(MID(Sales_Transactions[[#This Row],[Order Date]],2,5),"yyy/m")</f>
        <v>2012/10</v>
      </c>
      <c r="I7267" t="s">
        <v>101</v>
      </c>
      <c r="J7267">
        <f t="shared" si="678"/>
        <v>1</v>
      </c>
      <c r="K7267" s="2">
        <v>43</v>
      </c>
      <c r="L7267" s="3">
        <v>913.99</v>
      </c>
      <c r="M7267" s="4">
        <v>0.08</v>
      </c>
      <c r="N7267" s="5" t="s">
        <v>23</v>
      </c>
      <c r="O7267" s="3">
        <v>-57.75</v>
      </c>
      <c r="P7267" s="3">
        <v>21.38</v>
      </c>
      <c r="Q7267" s="3">
        <v>8.99</v>
      </c>
      <c r="R7267" s="5" t="s">
        <v>3287</v>
      </c>
      <c r="S7267" s="5" t="s">
        <v>1762</v>
      </c>
      <c r="T7267" s="5" t="str">
        <f t="shared" si="679"/>
        <v>Jill Matthias</v>
      </c>
      <c r="U7267" t="s">
        <v>153</v>
      </c>
      <c r="V7267" s="5" t="s">
        <v>37</v>
      </c>
      <c r="W7267" s="5" t="s">
        <v>28</v>
      </c>
      <c r="X7267" s="5" t="s">
        <v>124</v>
      </c>
      <c r="Y7267" s="5" t="s">
        <v>719</v>
      </c>
      <c r="Z7267" s="5" t="s">
        <v>60</v>
      </c>
      <c r="AA7267" s="4">
        <v>0.59</v>
      </c>
      <c r="AB7267" s="1">
        <v>41206</v>
      </c>
      <c r="AC7267" s="1">
        <v>24859</v>
      </c>
      <c r="AD7267">
        <f t="shared" si="680"/>
        <v>2</v>
      </c>
      <c r="AE7267">
        <f t="shared" ca="1" si="681"/>
        <v>56</v>
      </c>
      <c r="AF7267" t="str">
        <f t="shared" ca="1" si="682"/>
        <v>18-64</v>
      </c>
      <c r="AG7267" s="3">
        <f t="shared" si="683"/>
        <v>0.70588130232558144</v>
      </c>
      <c r="AH7267" t="str">
        <f>_xlfn.IFNA(VLOOKUP(Sales_Transactions[[#This Row],[Order ID]],Returned_Items[#All],2,FALSE),"Not Returned")</f>
        <v>Not Returned</v>
      </c>
    </row>
    <row r="7268" spans="1:34" x14ac:dyDescent="0.25">
      <c r="A7268">
        <v>54215</v>
      </c>
      <c r="C7268" t="s">
        <v>3232</v>
      </c>
      <c r="D7268" s="2" t="str">
        <f>TEXT(MID(Sales_Transactions[[#This Row],[Order Date]],2,5),"d/m/yyy")</f>
        <v>21/10/2011</v>
      </c>
      <c r="E7268" s="2" t="str">
        <f>TEXT(MID(Sales_Transactions[[#This Row],[Order Date]],2,5),"d")</f>
        <v>21</v>
      </c>
      <c r="F7268" s="2" t="str">
        <f>TEXT(MID(Sales_Transactions[[#This Row],[Order Date]],2,5),"m")</f>
        <v>10</v>
      </c>
      <c r="G7268" s="2" t="str">
        <f>TEXT(MID(Sales_Transactions[[#This Row],[Order Date]],2,5),"yyy")</f>
        <v>2011</v>
      </c>
      <c r="H7268" s="2" t="str">
        <f>TEXT(MID(Sales_Transactions[[#This Row],[Order Date]],2,5),"yyy/m")</f>
        <v>2011/10</v>
      </c>
      <c r="I7268" t="s">
        <v>33</v>
      </c>
      <c r="J7268">
        <f t="shared" si="678"/>
        <v>4</v>
      </c>
      <c r="K7268" s="2">
        <v>14</v>
      </c>
      <c r="L7268" s="3">
        <v>321.20999999999998</v>
      </c>
      <c r="M7268" s="4">
        <v>0.04</v>
      </c>
      <c r="N7268" s="5" t="s">
        <v>23</v>
      </c>
      <c r="O7268" s="3">
        <v>53.44</v>
      </c>
      <c r="P7268" s="3">
        <v>22.98</v>
      </c>
      <c r="Q7268" s="3">
        <v>1.99</v>
      </c>
      <c r="R7268" s="5" t="s">
        <v>3110</v>
      </c>
      <c r="S7268" s="5" t="s">
        <v>3505</v>
      </c>
      <c r="T7268" s="5" t="str">
        <f t="shared" si="679"/>
        <v>Denny Ordway</v>
      </c>
      <c r="U7268" t="s">
        <v>153</v>
      </c>
      <c r="V7268" s="5" t="s">
        <v>27</v>
      </c>
      <c r="W7268" s="5" t="s">
        <v>48</v>
      </c>
      <c r="X7268" s="5" t="s">
        <v>87</v>
      </c>
      <c r="Y7268" s="5" t="s">
        <v>837</v>
      </c>
      <c r="Z7268" s="5" t="s">
        <v>60</v>
      </c>
      <c r="AA7268" s="4">
        <v>0.46</v>
      </c>
      <c r="AB7268" s="1">
        <v>40839</v>
      </c>
      <c r="AC7268" s="1">
        <v>24760</v>
      </c>
      <c r="AD7268">
        <f t="shared" si="680"/>
        <v>2</v>
      </c>
      <c r="AE7268">
        <f t="shared" ca="1" si="681"/>
        <v>56</v>
      </c>
      <c r="AF7268" t="str">
        <f t="shared" ca="1" si="682"/>
        <v>18-64</v>
      </c>
      <c r="AG7268" s="3">
        <f t="shared" si="683"/>
        <v>1.7829148571428572</v>
      </c>
      <c r="AH7268" t="str">
        <f>_xlfn.IFNA(VLOOKUP(Sales_Transactions[[#This Row],[Order ID]],Returned_Items[#All],2,FALSE),"Not Returned")</f>
        <v>Returned</v>
      </c>
    </row>
    <row r="7269" spans="1:34" x14ac:dyDescent="0.25">
      <c r="A7269">
        <v>54336</v>
      </c>
      <c r="C7269" t="s">
        <v>404</v>
      </c>
      <c r="D7269" s="2" t="str">
        <f>TEXT(MID(Sales_Transactions[[#This Row],[Order Date]],2,5),"d/m/yyy")</f>
        <v>15/4/2010</v>
      </c>
      <c r="E7269" s="2" t="str">
        <f>TEXT(MID(Sales_Transactions[[#This Row],[Order Date]],2,5),"d")</f>
        <v>15</v>
      </c>
      <c r="F7269" s="2" t="str">
        <f>TEXT(MID(Sales_Transactions[[#This Row],[Order Date]],2,5),"m")</f>
        <v>4</v>
      </c>
      <c r="G7269" s="2" t="str">
        <f>TEXT(MID(Sales_Transactions[[#This Row],[Order Date]],2,5),"yyy")</f>
        <v>2010</v>
      </c>
      <c r="H7269" s="2" t="str">
        <f>TEXT(MID(Sales_Transactions[[#This Row],[Order Date]],2,5),"yyy/m")</f>
        <v>2010/4</v>
      </c>
      <c r="I7269" t="s">
        <v>78</v>
      </c>
      <c r="J7269">
        <f t="shared" si="678"/>
        <v>3</v>
      </c>
      <c r="K7269" s="2">
        <v>50</v>
      </c>
      <c r="L7269" s="3">
        <v>952.21</v>
      </c>
      <c r="M7269" s="4">
        <v>0.05</v>
      </c>
      <c r="N7269" s="5" t="s">
        <v>23</v>
      </c>
      <c r="O7269" s="3">
        <v>403.83</v>
      </c>
      <c r="P7269" s="3">
        <v>18.84</v>
      </c>
      <c r="Q7269" s="3">
        <v>3.62</v>
      </c>
      <c r="R7269" s="5" t="s">
        <v>3076</v>
      </c>
      <c r="S7269" s="5" t="s">
        <v>3202</v>
      </c>
      <c r="T7269" s="5" t="str">
        <f t="shared" si="679"/>
        <v>Alejandro Savely</v>
      </c>
      <c r="U7269" t="s">
        <v>153</v>
      </c>
      <c r="V7269" s="5" t="s">
        <v>47</v>
      </c>
      <c r="W7269" s="5" t="s">
        <v>57</v>
      </c>
      <c r="X7269" s="5" t="s">
        <v>58</v>
      </c>
      <c r="Y7269" s="5" t="s">
        <v>1750</v>
      </c>
      <c r="Z7269" s="5" t="s">
        <v>84</v>
      </c>
      <c r="AA7269" s="4">
        <v>0.43</v>
      </c>
      <c r="AB7269" s="1">
        <v>40285</v>
      </c>
      <c r="AC7269" s="1">
        <v>24615</v>
      </c>
      <c r="AD7269">
        <f t="shared" si="680"/>
        <v>2</v>
      </c>
      <c r="AE7269">
        <f t="shared" ca="1" si="681"/>
        <v>57</v>
      </c>
      <c r="AF7269" t="str">
        <f t="shared" ca="1" si="682"/>
        <v>18-64</v>
      </c>
      <c r="AG7269" s="3">
        <f t="shared" si="683"/>
        <v>0.44901160000000007</v>
      </c>
      <c r="AH7269" t="str">
        <f>_xlfn.IFNA(VLOOKUP(Sales_Transactions[[#This Row],[Order ID]],Returned_Items[#All],2,FALSE),"Not Returned")</f>
        <v>Not Returned</v>
      </c>
    </row>
    <row r="7270" spans="1:34" x14ac:dyDescent="0.25">
      <c r="A7270">
        <v>54467</v>
      </c>
      <c r="C7270" t="s">
        <v>2419</v>
      </c>
      <c r="D7270" s="2" t="str">
        <f>TEXT(MID(Sales_Transactions[[#This Row],[Order Date]],2,5),"d/m/yyy")</f>
        <v>18/10/2010</v>
      </c>
      <c r="E7270" s="2" t="str">
        <f>TEXT(MID(Sales_Transactions[[#This Row],[Order Date]],2,5),"d")</f>
        <v>18</v>
      </c>
      <c r="F7270" s="2" t="str">
        <f>TEXT(MID(Sales_Transactions[[#This Row],[Order Date]],2,5),"m")</f>
        <v>10</v>
      </c>
      <c r="G7270" s="2" t="str">
        <f>TEXT(MID(Sales_Transactions[[#This Row],[Order Date]],2,5),"yyy")</f>
        <v>2010</v>
      </c>
      <c r="H7270" s="2" t="str">
        <f>TEXT(MID(Sales_Transactions[[#This Row],[Order Date]],2,5),"yyy/m")</f>
        <v>2010/10</v>
      </c>
      <c r="I7270" t="s">
        <v>22</v>
      </c>
      <c r="J7270">
        <f t="shared" si="678"/>
        <v>2</v>
      </c>
      <c r="K7270" s="2">
        <v>37</v>
      </c>
      <c r="L7270" s="3">
        <v>436.67</v>
      </c>
      <c r="M7270" s="4">
        <v>0.06</v>
      </c>
      <c r="N7270" s="5" t="s">
        <v>23</v>
      </c>
      <c r="O7270" s="3">
        <v>51.91</v>
      </c>
      <c r="P7270" s="3">
        <v>11.58</v>
      </c>
      <c r="Q7270" s="3">
        <v>5.72</v>
      </c>
      <c r="R7270" s="5" t="s">
        <v>2748</v>
      </c>
      <c r="S7270" s="5" t="s">
        <v>2749</v>
      </c>
      <c r="T7270" s="5" t="str">
        <f t="shared" si="679"/>
        <v>Bradley Drucker</v>
      </c>
      <c r="U7270" t="s">
        <v>153</v>
      </c>
      <c r="V7270" s="5" t="s">
        <v>27</v>
      </c>
      <c r="W7270" s="5" t="s">
        <v>28</v>
      </c>
      <c r="X7270" s="5" t="s">
        <v>98</v>
      </c>
      <c r="Y7270" s="5" t="s">
        <v>486</v>
      </c>
      <c r="Z7270" s="5" t="s">
        <v>43</v>
      </c>
      <c r="AA7270" s="4">
        <v>0.35</v>
      </c>
      <c r="AB7270" s="1">
        <v>40471</v>
      </c>
      <c r="AC7270" s="1">
        <v>24499</v>
      </c>
      <c r="AD7270">
        <f t="shared" si="680"/>
        <v>2</v>
      </c>
      <c r="AE7270">
        <f t="shared" ca="1" si="681"/>
        <v>57</v>
      </c>
      <c r="AF7270" t="str">
        <f t="shared" ca="1" si="682"/>
        <v>18-64</v>
      </c>
      <c r="AG7270" s="3">
        <f t="shared" si="683"/>
        <v>0.46737978378378375</v>
      </c>
      <c r="AH7270" t="str">
        <f>_xlfn.IFNA(VLOOKUP(Sales_Transactions[[#This Row],[Order ID]],Returned_Items[#All],2,FALSE),"Not Returned")</f>
        <v>Not Returned</v>
      </c>
    </row>
    <row r="7271" spans="1:34" x14ac:dyDescent="0.25">
      <c r="A7271">
        <v>54467</v>
      </c>
      <c r="C7271" t="s">
        <v>2419</v>
      </c>
      <c r="D7271" s="2" t="str">
        <f>TEXT(MID(Sales_Transactions[[#This Row],[Order Date]],2,5),"d/m/yyy")</f>
        <v>18/10/2010</v>
      </c>
      <c r="E7271" s="2" t="str">
        <f>TEXT(MID(Sales_Transactions[[#This Row],[Order Date]],2,5),"d")</f>
        <v>18</v>
      </c>
      <c r="F7271" s="2" t="str">
        <f>TEXT(MID(Sales_Transactions[[#This Row],[Order Date]],2,5),"m")</f>
        <v>10</v>
      </c>
      <c r="G7271" s="2" t="str">
        <f>TEXT(MID(Sales_Transactions[[#This Row],[Order Date]],2,5),"yyy")</f>
        <v>2010</v>
      </c>
      <c r="H7271" s="2" t="str">
        <f>TEXT(MID(Sales_Transactions[[#This Row],[Order Date]],2,5),"yyy/m")</f>
        <v>2010/10</v>
      </c>
      <c r="I7271" t="s">
        <v>22</v>
      </c>
      <c r="J7271">
        <f t="shared" si="678"/>
        <v>2</v>
      </c>
      <c r="K7271" s="2">
        <v>30</v>
      </c>
      <c r="L7271" s="3">
        <v>146.72</v>
      </c>
      <c r="M7271" s="4">
        <v>0.06</v>
      </c>
      <c r="N7271" s="5" t="s">
        <v>23</v>
      </c>
      <c r="O7271" s="3">
        <v>18.260000000000002</v>
      </c>
      <c r="P7271" s="3">
        <v>5.08</v>
      </c>
      <c r="Q7271" s="3">
        <v>2.0299999999999998</v>
      </c>
      <c r="R7271" s="5" t="s">
        <v>2748</v>
      </c>
      <c r="S7271" s="5" t="s">
        <v>2749</v>
      </c>
      <c r="T7271" s="5" t="str">
        <f t="shared" si="679"/>
        <v>Bradley Drucker</v>
      </c>
      <c r="U7271" t="s">
        <v>153</v>
      </c>
      <c r="V7271" s="5" t="s">
        <v>27</v>
      </c>
      <c r="W7271" s="5" t="s">
        <v>57</v>
      </c>
      <c r="X7271" s="5" t="s">
        <v>58</v>
      </c>
      <c r="Y7271" s="5" t="s">
        <v>1604</v>
      </c>
      <c r="Z7271" s="5" t="s">
        <v>84</v>
      </c>
      <c r="AA7271" s="4">
        <v>0.51</v>
      </c>
      <c r="AB7271" s="1">
        <v>40471</v>
      </c>
      <c r="AC7271" s="1">
        <v>24609</v>
      </c>
      <c r="AD7271">
        <f t="shared" si="680"/>
        <v>2</v>
      </c>
      <c r="AE7271">
        <f t="shared" ca="1" si="681"/>
        <v>57</v>
      </c>
      <c r="AF7271" t="str">
        <f t="shared" ca="1" si="682"/>
        <v>18-64</v>
      </c>
      <c r="AG7271" s="3">
        <f t="shared" si="683"/>
        <v>0.23689839999999998</v>
      </c>
      <c r="AH7271" t="str">
        <f>_xlfn.IFNA(VLOOKUP(Sales_Transactions[[#This Row],[Order ID]],Returned_Items[#All],2,FALSE),"Not Returned")</f>
        <v>Not Returned</v>
      </c>
    </row>
    <row r="7272" spans="1:34" x14ac:dyDescent="0.25">
      <c r="A7272">
        <v>54467</v>
      </c>
      <c r="C7272" t="s">
        <v>2419</v>
      </c>
      <c r="D7272" s="2" t="str">
        <f>TEXT(MID(Sales_Transactions[[#This Row],[Order Date]],2,5),"d/m/yyy")</f>
        <v>18/10/2010</v>
      </c>
      <c r="E7272" s="2" t="str">
        <f>TEXT(MID(Sales_Transactions[[#This Row],[Order Date]],2,5),"d")</f>
        <v>18</v>
      </c>
      <c r="F7272" s="2" t="str">
        <f>TEXT(MID(Sales_Transactions[[#This Row],[Order Date]],2,5),"m")</f>
        <v>10</v>
      </c>
      <c r="G7272" s="2" t="str">
        <f>TEXT(MID(Sales_Transactions[[#This Row],[Order Date]],2,5),"yyy")</f>
        <v>2010</v>
      </c>
      <c r="H7272" s="2" t="str">
        <f>TEXT(MID(Sales_Transactions[[#This Row],[Order Date]],2,5),"yyy/m")</f>
        <v>2010/10</v>
      </c>
      <c r="I7272" t="s">
        <v>22</v>
      </c>
      <c r="J7272">
        <f t="shared" si="678"/>
        <v>2</v>
      </c>
      <c r="K7272" s="2">
        <v>17</v>
      </c>
      <c r="L7272" s="3">
        <v>74.83</v>
      </c>
      <c r="M7272" s="4">
        <v>0.08</v>
      </c>
      <c r="N7272" s="5" t="s">
        <v>23</v>
      </c>
      <c r="O7272" s="3">
        <v>-83.71</v>
      </c>
      <c r="P7272" s="3">
        <v>4.0599999999999996</v>
      </c>
      <c r="Q7272" s="3">
        <v>6.89</v>
      </c>
      <c r="R7272" s="5" t="s">
        <v>2748</v>
      </c>
      <c r="S7272" s="5" t="s">
        <v>2749</v>
      </c>
      <c r="T7272" s="5" t="str">
        <f t="shared" si="679"/>
        <v>Bradley Drucker</v>
      </c>
      <c r="U7272" t="s">
        <v>153</v>
      </c>
      <c r="V7272" s="5" t="s">
        <v>27</v>
      </c>
      <c r="W7272" s="5" t="s">
        <v>28</v>
      </c>
      <c r="X7272" s="5" t="s">
        <v>38</v>
      </c>
      <c r="Y7272" s="5" t="s">
        <v>669</v>
      </c>
      <c r="Z7272" s="5" t="s">
        <v>43</v>
      </c>
      <c r="AA7272" s="4">
        <v>0.6</v>
      </c>
      <c r="AB7272" s="1">
        <v>40474</v>
      </c>
      <c r="AC7272" s="1">
        <v>24570</v>
      </c>
      <c r="AD7272">
        <f t="shared" si="680"/>
        <v>5</v>
      </c>
      <c r="AE7272">
        <f t="shared" ca="1" si="681"/>
        <v>57</v>
      </c>
      <c r="AF7272" t="str">
        <f t="shared" ca="1" si="682"/>
        <v>18-64</v>
      </c>
      <c r="AG7272" s="3">
        <f t="shared" si="683"/>
        <v>0.64392658823529414</v>
      </c>
      <c r="AH7272" t="str">
        <f>_xlfn.IFNA(VLOOKUP(Sales_Transactions[[#This Row],[Order ID]],Returned_Items[#All],2,FALSE),"Not Returned")</f>
        <v>Not Returned</v>
      </c>
    </row>
    <row r="7273" spans="1:34" x14ac:dyDescent="0.25">
      <c r="A7273">
        <v>54534</v>
      </c>
      <c r="C7273" t="s">
        <v>1377</v>
      </c>
      <c r="D7273" s="2" t="str">
        <f>TEXT(MID(Sales_Transactions[[#This Row],[Order Date]],2,5),"d/m/yyy")</f>
        <v>19/3/2012</v>
      </c>
      <c r="E7273" s="2" t="str">
        <f>TEXT(MID(Sales_Transactions[[#This Row],[Order Date]],2,5),"d")</f>
        <v>19</v>
      </c>
      <c r="F7273" s="2" t="str">
        <f>TEXT(MID(Sales_Transactions[[#This Row],[Order Date]],2,5),"m")</f>
        <v>3</v>
      </c>
      <c r="G7273" s="2" t="str">
        <f>TEXT(MID(Sales_Transactions[[#This Row],[Order Date]],2,5),"yyy")</f>
        <v>2012</v>
      </c>
      <c r="H7273" s="2" t="str">
        <f>TEXT(MID(Sales_Transactions[[#This Row],[Order Date]],2,5),"yyy/m")</f>
        <v>2012/3</v>
      </c>
      <c r="I7273" t="s">
        <v>52</v>
      </c>
      <c r="J7273">
        <f t="shared" si="678"/>
        <v>1</v>
      </c>
      <c r="K7273" s="2">
        <v>16</v>
      </c>
      <c r="L7273" s="3">
        <v>124.71</v>
      </c>
      <c r="M7273" s="4">
        <v>0.01</v>
      </c>
      <c r="N7273" s="5" t="s">
        <v>23</v>
      </c>
      <c r="O7273" s="3">
        <v>-30.04</v>
      </c>
      <c r="P7273" s="3">
        <v>7.35</v>
      </c>
      <c r="Q7273" s="3">
        <v>5.96</v>
      </c>
      <c r="R7273" s="5" t="s">
        <v>2669</v>
      </c>
      <c r="S7273" s="5" t="s">
        <v>1547</v>
      </c>
      <c r="T7273" s="5" t="str">
        <f t="shared" si="679"/>
        <v>Tracy Hopkins</v>
      </c>
      <c r="U7273" t="s">
        <v>153</v>
      </c>
      <c r="V7273" s="5" t="s">
        <v>27</v>
      </c>
      <c r="W7273" s="5" t="s">
        <v>28</v>
      </c>
      <c r="X7273" s="5" t="s">
        <v>75</v>
      </c>
      <c r="Y7273" s="5" t="s">
        <v>1969</v>
      </c>
      <c r="Z7273" s="5" t="s">
        <v>43</v>
      </c>
      <c r="AA7273" s="4">
        <v>0.38</v>
      </c>
      <c r="AB7273" s="1">
        <v>40989</v>
      </c>
      <c r="AC7273" s="1">
        <v>24641</v>
      </c>
      <c r="AD7273">
        <f t="shared" si="680"/>
        <v>2</v>
      </c>
      <c r="AE7273">
        <f t="shared" ca="1" si="681"/>
        <v>57</v>
      </c>
      <c r="AF7273" t="str">
        <f t="shared" ca="1" si="682"/>
        <v>18-64</v>
      </c>
      <c r="AG7273" s="3">
        <f t="shared" si="683"/>
        <v>0.83182906249999999</v>
      </c>
      <c r="AH7273" t="str">
        <f>_xlfn.IFNA(VLOOKUP(Sales_Transactions[[#This Row],[Order ID]],Returned_Items[#All],2,FALSE),"Not Returned")</f>
        <v>Not Returned</v>
      </c>
    </row>
    <row r="7274" spans="1:34" x14ac:dyDescent="0.25">
      <c r="A7274">
        <v>54564</v>
      </c>
      <c r="C7274" t="s">
        <v>3375</v>
      </c>
      <c r="D7274" s="2" t="str">
        <f>TEXT(MID(Sales_Transactions[[#This Row],[Order Date]],2,5),"d/m/yyy")</f>
        <v>6/12/2010</v>
      </c>
      <c r="E7274" s="2" t="str">
        <f>TEXT(MID(Sales_Transactions[[#This Row],[Order Date]],2,5),"d")</f>
        <v>6</v>
      </c>
      <c r="F7274" s="2" t="str">
        <f>TEXT(MID(Sales_Transactions[[#This Row],[Order Date]],2,5),"m")</f>
        <v>12</v>
      </c>
      <c r="G7274" s="2" t="str">
        <f>TEXT(MID(Sales_Transactions[[#This Row],[Order Date]],2,5),"yyy")</f>
        <v>2010</v>
      </c>
      <c r="H7274" s="2" t="str">
        <f>TEXT(MID(Sales_Transactions[[#This Row],[Order Date]],2,5),"yyy/m")</f>
        <v>2010/12</v>
      </c>
      <c r="I7274" t="s">
        <v>33</v>
      </c>
      <c r="J7274">
        <f t="shared" si="678"/>
        <v>4</v>
      </c>
      <c r="K7274" s="2">
        <v>27</v>
      </c>
      <c r="L7274" s="3">
        <v>1553.8679999999999</v>
      </c>
      <c r="M7274" s="4">
        <v>0.04</v>
      </c>
      <c r="N7274" s="5" t="s">
        <v>67</v>
      </c>
      <c r="O7274" s="3">
        <v>322.51</v>
      </c>
      <c r="P7274" s="3">
        <v>65.989999999999995</v>
      </c>
      <c r="Q7274" s="3">
        <v>5.92</v>
      </c>
      <c r="R7274" s="5" t="s">
        <v>312</v>
      </c>
      <c r="S7274" s="5" t="s">
        <v>2755</v>
      </c>
      <c r="T7274" s="5" t="str">
        <f t="shared" si="679"/>
        <v>Brendan Murry</v>
      </c>
      <c r="U7274" t="s">
        <v>153</v>
      </c>
      <c r="V7274" s="5" t="s">
        <v>47</v>
      </c>
      <c r="W7274" s="5" t="s">
        <v>48</v>
      </c>
      <c r="X7274" s="5" t="s">
        <v>49</v>
      </c>
      <c r="Y7274" s="5" t="s">
        <v>583</v>
      </c>
      <c r="Z7274" s="5" t="s">
        <v>43</v>
      </c>
      <c r="AA7274" s="4">
        <v>0.55000000000000004</v>
      </c>
      <c r="AB7274" s="1">
        <v>40520</v>
      </c>
      <c r="AC7274" s="1">
        <v>26040</v>
      </c>
      <c r="AD7274">
        <f t="shared" si="680"/>
        <v>2</v>
      </c>
      <c r="AE7274">
        <f t="shared" ca="1" si="681"/>
        <v>53</v>
      </c>
      <c r="AF7274" t="str">
        <f t="shared" ca="1" si="682"/>
        <v>18-64</v>
      </c>
      <c r="AG7274" s="3">
        <f t="shared" si="683"/>
        <v>2.6623557037037036</v>
      </c>
      <c r="AH7274" t="str">
        <f>_xlfn.IFNA(VLOOKUP(Sales_Transactions[[#This Row],[Order ID]],Returned_Items[#All],2,FALSE),"Not Returned")</f>
        <v>Not Returned</v>
      </c>
    </row>
    <row r="7275" spans="1:34" x14ac:dyDescent="0.25">
      <c r="A7275">
        <v>54692</v>
      </c>
      <c r="C7275" t="s">
        <v>809</v>
      </c>
      <c r="D7275" s="2" t="str">
        <f>TEXT(MID(Sales_Transactions[[#This Row],[Order Date]],2,5),"d/m/yyy")</f>
        <v>5/3/2010</v>
      </c>
      <c r="E7275" s="2" t="str">
        <f>TEXT(MID(Sales_Transactions[[#This Row],[Order Date]],2,5),"d")</f>
        <v>5</v>
      </c>
      <c r="F7275" s="2" t="str">
        <f>TEXT(MID(Sales_Transactions[[#This Row],[Order Date]],2,5),"m")</f>
        <v>3</v>
      </c>
      <c r="G7275" s="2" t="str">
        <f>TEXT(MID(Sales_Transactions[[#This Row],[Order Date]],2,5),"yyy")</f>
        <v>2010</v>
      </c>
      <c r="H7275" s="2" t="str">
        <f>TEXT(MID(Sales_Transactions[[#This Row],[Order Date]],2,5),"yyy/m")</f>
        <v>2010/3</v>
      </c>
      <c r="I7275" t="s">
        <v>78</v>
      </c>
      <c r="J7275">
        <f t="shared" si="678"/>
        <v>3</v>
      </c>
      <c r="K7275" s="2">
        <v>16</v>
      </c>
      <c r="L7275" s="3">
        <v>43.65</v>
      </c>
      <c r="M7275" s="4">
        <v>0.05</v>
      </c>
      <c r="N7275" s="5" t="s">
        <v>23</v>
      </c>
      <c r="O7275" s="3">
        <v>-3.67</v>
      </c>
      <c r="P7275" s="3">
        <v>2.78</v>
      </c>
      <c r="Q7275" s="3">
        <v>0.97</v>
      </c>
      <c r="R7275" s="5" t="s">
        <v>2662</v>
      </c>
      <c r="S7275" s="5" t="s">
        <v>2282</v>
      </c>
      <c r="T7275" s="5" t="str">
        <f t="shared" si="679"/>
        <v>Tom Ashbrook</v>
      </c>
      <c r="U7275" t="s">
        <v>153</v>
      </c>
      <c r="V7275" s="5" t="s">
        <v>74</v>
      </c>
      <c r="W7275" s="5" t="s">
        <v>28</v>
      </c>
      <c r="X7275" s="5" t="s">
        <v>124</v>
      </c>
      <c r="Y7275" s="5" t="s">
        <v>2105</v>
      </c>
      <c r="Z7275" s="5" t="s">
        <v>84</v>
      </c>
      <c r="AA7275" s="4">
        <v>0.59</v>
      </c>
      <c r="AB7275" s="1">
        <v>40242</v>
      </c>
      <c r="AC7275" s="1">
        <v>26216</v>
      </c>
      <c r="AD7275">
        <f t="shared" si="680"/>
        <v>0</v>
      </c>
      <c r="AE7275">
        <f t="shared" ca="1" si="681"/>
        <v>52</v>
      </c>
      <c r="AF7275" t="str">
        <f t="shared" ca="1" si="682"/>
        <v>18-64</v>
      </c>
      <c r="AG7275" s="3">
        <f t="shared" si="683"/>
        <v>0.23428812500000001</v>
      </c>
      <c r="AH7275" t="str">
        <f>_xlfn.IFNA(VLOOKUP(Sales_Transactions[[#This Row],[Order ID]],Returned_Items[#All],2,FALSE),"Not Returned")</f>
        <v>Not Returned</v>
      </c>
    </row>
    <row r="7276" spans="1:34" x14ac:dyDescent="0.25">
      <c r="A7276">
        <v>54692</v>
      </c>
      <c r="C7276" t="s">
        <v>809</v>
      </c>
      <c r="D7276" s="2" t="str">
        <f>TEXT(MID(Sales_Transactions[[#This Row],[Order Date]],2,5),"d/m/yyy")</f>
        <v>5/3/2010</v>
      </c>
      <c r="E7276" s="2" t="str">
        <f>TEXT(MID(Sales_Transactions[[#This Row],[Order Date]],2,5),"d")</f>
        <v>5</v>
      </c>
      <c r="F7276" s="2" t="str">
        <f>TEXT(MID(Sales_Transactions[[#This Row],[Order Date]],2,5),"m")</f>
        <v>3</v>
      </c>
      <c r="G7276" s="2" t="str">
        <f>TEXT(MID(Sales_Transactions[[#This Row],[Order Date]],2,5),"yyy")</f>
        <v>2010</v>
      </c>
      <c r="H7276" s="2" t="str">
        <f>TEXT(MID(Sales_Transactions[[#This Row],[Order Date]],2,5),"yyy/m")</f>
        <v>2010/3</v>
      </c>
      <c r="I7276" t="s">
        <v>78</v>
      </c>
      <c r="J7276">
        <f t="shared" si="678"/>
        <v>3</v>
      </c>
      <c r="K7276" s="2">
        <v>27</v>
      </c>
      <c r="L7276" s="3">
        <v>2478.4810000000002</v>
      </c>
      <c r="M7276" s="4">
        <v>0.09</v>
      </c>
      <c r="N7276" s="5" t="s">
        <v>23</v>
      </c>
      <c r="O7276" s="3">
        <v>249.1</v>
      </c>
      <c r="P7276" s="3">
        <v>115.99</v>
      </c>
      <c r="Q7276" s="3">
        <v>8.99</v>
      </c>
      <c r="R7276" s="5" t="s">
        <v>2662</v>
      </c>
      <c r="S7276" s="5" t="s">
        <v>2282</v>
      </c>
      <c r="T7276" s="5" t="str">
        <f t="shared" si="679"/>
        <v>Tom Ashbrook</v>
      </c>
      <c r="U7276" t="s">
        <v>153</v>
      </c>
      <c r="V7276" s="5" t="s">
        <v>74</v>
      </c>
      <c r="W7276" s="5" t="s">
        <v>48</v>
      </c>
      <c r="X7276" s="5" t="s">
        <v>49</v>
      </c>
      <c r="Y7276" s="5" t="s">
        <v>1476</v>
      </c>
      <c r="Z7276" s="5" t="s">
        <v>43</v>
      </c>
      <c r="AA7276" s="4">
        <v>0.57999999999999996</v>
      </c>
      <c r="AB7276" s="1">
        <v>40244</v>
      </c>
      <c r="AC7276" s="1">
        <v>26260</v>
      </c>
      <c r="AD7276">
        <f t="shared" si="680"/>
        <v>2</v>
      </c>
      <c r="AE7276">
        <f t="shared" ca="1" si="681"/>
        <v>52</v>
      </c>
      <c r="AF7276" t="str">
        <f t="shared" ca="1" si="682"/>
        <v>18-64</v>
      </c>
      <c r="AG7276" s="3">
        <f t="shared" si="683"/>
        <v>4.6250225555555549</v>
      </c>
      <c r="AH7276" t="str">
        <f>_xlfn.IFNA(VLOOKUP(Sales_Transactions[[#This Row],[Order ID]],Returned_Items[#All],2,FALSE),"Not Returned")</f>
        <v>Not Returned</v>
      </c>
    </row>
    <row r="7277" spans="1:34" x14ac:dyDescent="0.25">
      <c r="A7277">
        <v>54727</v>
      </c>
      <c r="C7277" t="s">
        <v>1181</v>
      </c>
      <c r="D7277" s="2" t="str">
        <f>TEXT(MID(Sales_Transactions[[#This Row],[Order Date]],2,5),"d/m/yyy")</f>
        <v>13/12/2010</v>
      </c>
      <c r="E7277" s="2" t="str">
        <f>TEXT(MID(Sales_Transactions[[#This Row],[Order Date]],2,5),"d")</f>
        <v>13</v>
      </c>
      <c r="F7277" s="2" t="str">
        <f>TEXT(MID(Sales_Transactions[[#This Row],[Order Date]],2,5),"m")</f>
        <v>12</v>
      </c>
      <c r="G7277" s="2" t="str">
        <f>TEXT(MID(Sales_Transactions[[#This Row],[Order Date]],2,5),"yyy")</f>
        <v>2010</v>
      </c>
      <c r="H7277" s="2" t="str">
        <f>TEXT(MID(Sales_Transactions[[#This Row],[Order Date]],2,5),"yyy/m")</f>
        <v>2010/12</v>
      </c>
      <c r="I7277" t="s">
        <v>78</v>
      </c>
      <c r="J7277">
        <f t="shared" si="678"/>
        <v>3</v>
      </c>
      <c r="K7277" s="2">
        <v>29</v>
      </c>
      <c r="L7277" s="3">
        <v>1427.14</v>
      </c>
      <c r="M7277" s="4">
        <v>0.02</v>
      </c>
      <c r="N7277" s="5" t="s">
        <v>23</v>
      </c>
      <c r="O7277" s="3">
        <v>605.91999999999996</v>
      </c>
      <c r="P7277" s="3">
        <v>48.04</v>
      </c>
      <c r="Q7277" s="3">
        <v>7.23</v>
      </c>
      <c r="R7277" s="5" t="s">
        <v>2748</v>
      </c>
      <c r="S7277" s="5" t="s">
        <v>2749</v>
      </c>
      <c r="T7277" s="5" t="str">
        <f t="shared" si="679"/>
        <v>Bradley Drucker</v>
      </c>
      <c r="U7277" t="s">
        <v>153</v>
      </c>
      <c r="V7277" s="5" t="s">
        <v>27</v>
      </c>
      <c r="W7277" s="5" t="s">
        <v>28</v>
      </c>
      <c r="X7277" s="5" t="s">
        <v>75</v>
      </c>
      <c r="Y7277" s="5" t="s">
        <v>882</v>
      </c>
      <c r="Z7277" s="5" t="s">
        <v>43</v>
      </c>
      <c r="AA7277" s="4">
        <v>0.37</v>
      </c>
      <c r="AB7277" s="1">
        <v>40526</v>
      </c>
      <c r="AC7277" s="1">
        <v>24315</v>
      </c>
      <c r="AD7277">
        <f t="shared" si="680"/>
        <v>1</v>
      </c>
      <c r="AE7277">
        <f t="shared" ca="1" si="681"/>
        <v>58</v>
      </c>
      <c r="AF7277" t="str">
        <f t="shared" ca="1" si="682"/>
        <v>18-64</v>
      </c>
      <c r="AG7277" s="3">
        <f t="shared" si="683"/>
        <v>1.9055307586206895</v>
      </c>
      <c r="AH7277" t="str">
        <f>_xlfn.IFNA(VLOOKUP(Sales_Transactions[[#This Row],[Order ID]],Returned_Items[#All],2,FALSE),"Not Returned")</f>
        <v>Not Returned</v>
      </c>
    </row>
    <row r="7278" spans="1:34" x14ac:dyDescent="0.25">
      <c r="A7278">
        <v>54886</v>
      </c>
      <c r="C7278" t="s">
        <v>89</v>
      </c>
      <c r="D7278" s="2" t="str">
        <f>TEXT(MID(Sales_Transactions[[#This Row],[Order Date]],2,5),"d/m/yyy")</f>
        <v>4/8/2012</v>
      </c>
      <c r="E7278" s="2" t="str">
        <f>TEXT(MID(Sales_Transactions[[#This Row],[Order Date]],2,5),"d")</f>
        <v>4</v>
      </c>
      <c r="F7278" s="2" t="str">
        <f>TEXT(MID(Sales_Transactions[[#This Row],[Order Date]],2,5),"m")</f>
        <v>8</v>
      </c>
      <c r="G7278" s="2" t="str">
        <f>TEXT(MID(Sales_Transactions[[#This Row],[Order Date]],2,5),"yyy")</f>
        <v>2012</v>
      </c>
      <c r="H7278" s="2" t="str">
        <f>TEXT(MID(Sales_Transactions[[#This Row],[Order Date]],2,5),"yyy/m")</f>
        <v>2012/8</v>
      </c>
      <c r="I7278" t="s">
        <v>101</v>
      </c>
      <c r="J7278">
        <f t="shared" si="678"/>
        <v>1</v>
      </c>
      <c r="K7278" s="2">
        <v>39</v>
      </c>
      <c r="L7278" s="3">
        <v>419.95</v>
      </c>
      <c r="M7278" s="4">
        <v>0.02</v>
      </c>
      <c r="N7278" s="5" t="s">
        <v>23</v>
      </c>
      <c r="O7278" s="3">
        <v>-39.1</v>
      </c>
      <c r="P7278" s="3">
        <v>10.64</v>
      </c>
      <c r="Q7278" s="3">
        <v>5.16</v>
      </c>
      <c r="R7278" s="5" t="s">
        <v>287</v>
      </c>
      <c r="S7278" s="5" t="s">
        <v>2054</v>
      </c>
      <c r="T7278" s="5" t="str">
        <f t="shared" si="679"/>
        <v>Doug O'Connell</v>
      </c>
      <c r="U7278" t="s">
        <v>153</v>
      </c>
      <c r="V7278" s="5" t="s">
        <v>27</v>
      </c>
      <c r="W7278" s="5" t="s">
        <v>57</v>
      </c>
      <c r="X7278" s="5" t="s">
        <v>58</v>
      </c>
      <c r="Y7278" s="5" t="s">
        <v>1003</v>
      </c>
      <c r="Z7278" s="5" t="s">
        <v>43</v>
      </c>
      <c r="AA7278" s="4">
        <v>0.56999999999999995</v>
      </c>
      <c r="AB7278" s="1">
        <v>41126</v>
      </c>
      <c r="AC7278" s="1">
        <v>24326</v>
      </c>
      <c r="AD7278">
        <f t="shared" si="680"/>
        <v>1</v>
      </c>
      <c r="AE7278">
        <f t="shared" ca="1" si="681"/>
        <v>58</v>
      </c>
      <c r="AF7278" t="str">
        <f t="shared" ca="1" si="682"/>
        <v>18-64</v>
      </c>
      <c r="AG7278" s="3">
        <f t="shared" si="683"/>
        <v>0.40507364102564103</v>
      </c>
      <c r="AH7278" t="str">
        <f>_xlfn.IFNA(VLOOKUP(Sales_Transactions[[#This Row],[Order ID]],Returned_Items[#All],2,FALSE),"Not Returned")</f>
        <v>Not Returned</v>
      </c>
    </row>
    <row r="7279" spans="1:34" x14ac:dyDescent="0.25">
      <c r="A7279">
        <v>54977</v>
      </c>
      <c r="C7279" t="s">
        <v>44</v>
      </c>
      <c r="D7279" s="2" t="str">
        <f>TEXT(MID(Sales_Transactions[[#This Row],[Order Date]],2,5),"d/m/yyy")</f>
        <v>10/7/2011</v>
      </c>
      <c r="E7279" s="2" t="str">
        <f>TEXT(MID(Sales_Transactions[[#This Row],[Order Date]],2,5),"d")</f>
        <v>10</v>
      </c>
      <c r="F7279" s="2" t="str">
        <f>TEXT(MID(Sales_Transactions[[#This Row],[Order Date]],2,5),"m")</f>
        <v>7</v>
      </c>
      <c r="G7279" s="2" t="str">
        <f>TEXT(MID(Sales_Transactions[[#This Row],[Order Date]],2,5),"yyy")</f>
        <v>2011</v>
      </c>
      <c r="H7279" s="2" t="str">
        <f>TEXT(MID(Sales_Transactions[[#This Row],[Order Date]],2,5),"yyy/m")</f>
        <v>2011/7</v>
      </c>
      <c r="I7279" t="s">
        <v>22</v>
      </c>
      <c r="J7279">
        <f t="shared" si="678"/>
        <v>2</v>
      </c>
      <c r="K7279" s="2">
        <v>24</v>
      </c>
      <c r="L7279" s="3">
        <v>344.25</v>
      </c>
      <c r="M7279" s="4">
        <v>0.1</v>
      </c>
      <c r="N7279" s="5" t="s">
        <v>23</v>
      </c>
      <c r="O7279" s="3">
        <v>23.96</v>
      </c>
      <c r="P7279" s="3">
        <v>14.48</v>
      </c>
      <c r="Q7279" s="3">
        <v>6.46</v>
      </c>
      <c r="R7279" s="5" t="s">
        <v>2703</v>
      </c>
      <c r="S7279" s="5" t="s">
        <v>2274</v>
      </c>
      <c r="T7279" s="5" t="str">
        <f t="shared" si="679"/>
        <v>Karen Carlisle</v>
      </c>
      <c r="U7279" t="s">
        <v>153</v>
      </c>
      <c r="V7279" s="5" t="s">
        <v>74</v>
      </c>
      <c r="W7279" s="5" t="s">
        <v>28</v>
      </c>
      <c r="X7279" s="5" t="s">
        <v>41</v>
      </c>
      <c r="Y7279" s="5" t="s">
        <v>1412</v>
      </c>
      <c r="Z7279" s="5" t="s">
        <v>43</v>
      </c>
      <c r="AA7279" s="4">
        <v>0.38</v>
      </c>
      <c r="AB7279" s="1">
        <v>40738</v>
      </c>
      <c r="AC7279" s="1">
        <v>24364</v>
      </c>
      <c r="AD7279">
        <f t="shared" si="680"/>
        <v>4</v>
      </c>
      <c r="AE7279">
        <f t="shared" ca="1" si="681"/>
        <v>57</v>
      </c>
      <c r="AF7279" t="str">
        <f t="shared" ca="1" si="682"/>
        <v>18-64</v>
      </c>
      <c r="AG7279" s="3">
        <f t="shared" si="683"/>
        <v>0.87189666666666665</v>
      </c>
      <c r="AH7279" t="str">
        <f>_xlfn.IFNA(VLOOKUP(Sales_Transactions[[#This Row],[Order ID]],Returned_Items[#All],2,FALSE),"Not Returned")</f>
        <v>Not Returned</v>
      </c>
    </row>
    <row r="7280" spans="1:34" x14ac:dyDescent="0.25">
      <c r="A7280">
        <v>54977</v>
      </c>
      <c r="C7280" t="s">
        <v>44</v>
      </c>
      <c r="D7280" s="2" t="str">
        <f>TEXT(MID(Sales_Transactions[[#This Row],[Order Date]],2,5),"d/m/yyy")</f>
        <v>10/7/2011</v>
      </c>
      <c r="E7280" s="2" t="str">
        <f>TEXT(MID(Sales_Transactions[[#This Row],[Order Date]],2,5),"d")</f>
        <v>10</v>
      </c>
      <c r="F7280" s="2" t="str">
        <f>TEXT(MID(Sales_Transactions[[#This Row],[Order Date]],2,5),"m")</f>
        <v>7</v>
      </c>
      <c r="G7280" s="2" t="str">
        <f>TEXT(MID(Sales_Transactions[[#This Row],[Order Date]],2,5),"yyy")</f>
        <v>2011</v>
      </c>
      <c r="H7280" s="2" t="str">
        <f>TEXT(MID(Sales_Transactions[[#This Row],[Order Date]],2,5),"yyy/m")</f>
        <v>2011/7</v>
      </c>
      <c r="I7280" t="s">
        <v>22</v>
      </c>
      <c r="J7280">
        <f t="shared" si="678"/>
        <v>2</v>
      </c>
      <c r="K7280" s="2">
        <v>12</v>
      </c>
      <c r="L7280" s="3">
        <v>64.77</v>
      </c>
      <c r="M7280" s="4">
        <v>0.09</v>
      </c>
      <c r="N7280" s="5" t="s">
        <v>23</v>
      </c>
      <c r="O7280" s="3">
        <v>14.46</v>
      </c>
      <c r="P7280" s="3">
        <v>5.84</v>
      </c>
      <c r="Q7280" s="3">
        <v>1</v>
      </c>
      <c r="R7280" s="5" t="s">
        <v>2703</v>
      </c>
      <c r="S7280" s="5" t="s">
        <v>2274</v>
      </c>
      <c r="T7280" s="5" t="str">
        <f t="shared" si="679"/>
        <v>Karen Carlisle</v>
      </c>
      <c r="U7280" t="s">
        <v>153</v>
      </c>
      <c r="V7280" s="5" t="s">
        <v>74</v>
      </c>
      <c r="W7280" s="5" t="s">
        <v>28</v>
      </c>
      <c r="X7280" s="5" t="s">
        <v>124</v>
      </c>
      <c r="Y7280" s="5" t="s">
        <v>2026</v>
      </c>
      <c r="Z7280" s="5" t="s">
        <v>84</v>
      </c>
      <c r="AA7280" s="4">
        <v>0.38</v>
      </c>
      <c r="AB7280" s="1">
        <v>40739</v>
      </c>
      <c r="AC7280" s="1">
        <v>23886</v>
      </c>
      <c r="AD7280">
        <f t="shared" si="680"/>
        <v>5</v>
      </c>
      <c r="AE7280">
        <f t="shared" ca="1" si="681"/>
        <v>59</v>
      </c>
      <c r="AF7280" t="str">
        <f t="shared" ca="1" si="682"/>
        <v>18-64</v>
      </c>
      <c r="AG7280" s="3">
        <f t="shared" si="683"/>
        <v>0.56956200000000001</v>
      </c>
      <c r="AH7280" t="str">
        <f>_xlfn.IFNA(VLOOKUP(Sales_Transactions[[#This Row],[Order ID]],Returned_Items[#All],2,FALSE),"Not Returned")</f>
        <v>Not Returned</v>
      </c>
    </row>
    <row r="7281" spans="1:34" x14ac:dyDescent="0.25">
      <c r="A7281">
        <v>55040</v>
      </c>
      <c r="C7281" t="s">
        <v>3553</v>
      </c>
      <c r="D7281" s="2" t="str">
        <f>TEXT(MID(Sales_Transactions[[#This Row],[Order Date]],2,5),"d/m/yyy")</f>
        <v>12/4/2009</v>
      </c>
      <c r="E7281" s="2" t="str">
        <f>TEXT(MID(Sales_Transactions[[#This Row],[Order Date]],2,5),"d")</f>
        <v>12</v>
      </c>
      <c r="F7281" s="2" t="str">
        <f>TEXT(MID(Sales_Transactions[[#This Row],[Order Date]],2,5),"m")</f>
        <v>4</v>
      </c>
      <c r="G7281" s="2" t="str">
        <f>TEXT(MID(Sales_Transactions[[#This Row],[Order Date]],2,5),"yyy")</f>
        <v>2009</v>
      </c>
      <c r="H7281" s="2" t="str">
        <f>TEXT(MID(Sales_Transactions[[#This Row],[Order Date]],2,5),"yyy/m")</f>
        <v>2009/4</v>
      </c>
      <c r="I7281" t="s">
        <v>33</v>
      </c>
      <c r="J7281">
        <f t="shared" si="678"/>
        <v>4</v>
      </c>
      <c r="K7281" s="2">
        <v>8</v>
      </c>
      <c r="L7281" s="3">
        <v>292.38</v>
      </c>
      <c r="M7281" s="4">
        <v>0.05</v>
      </c>
      <c r="N7281" s="5" t="s">
        <v>23</v>
      </c>
      <c r="O7281" s="3">
        <v>6.11</v>
      </c>
      <c r="P7281" s="3">
        <v>35.51</v>
      </c>
      <c r="Q7281" s="3">
        <v>6.31</v>
      </c>
      <c r="R7281" s="5" t="s">
        <v>2313</v>
      </c>
      <c r="S7281" s="5" t="s">
        <v>3524</v>
      </c>
      <c r="T7281" s="5" t="str">
        <f t="shared" si="679"/>
        <v>Dave Kipp</v>
      </c>
      <c r="U7281" t="s">
        <v>153</v>
      </c>
      <c r="V7281" s="5" t="s">
        <v>37</v>
      </c>
      <c r="W7281" s="5" t="s">
        <v>28</v>
      </c>
      <c r="X7281" s="5" t="s">
        <v>29</v>
      </c>
      <c r="Y7281" s="5" t="s">
        <v>3266</v>
      </c>
      <c r="Z7281" s="5" t="s">
        <v>43</v>
      </c>
      <c r="AA7281" s="4">
        <v>0.57999999999999996</v>
      </c>
      <c r="AB7281" s="1">
        <v>39917</v>
      </c>
      <c r="AC7281" s="1">
        <v>24005</v>
      </c>
      <c r="AD7281">
        <f t="shared" si="680"/>
        <v>2</v>
      </c>
      <c r="AE7281">
        <f t="shared" ca="1" si="681"/>
        <v>58</v>
      </c>
      <c r="AF7281" t="str">
        <f t="shared" ca="1" si="682"/>
        <v>18-64</v>
      </c>
      <c r="AG7281" s="3">
        <f t="shared" si="683"/>
        <v>5.2252806249999999</v>
      </c>
      <c r="AH7281" t="str">
        <f>_xlfn.IFNA(VLOOKUP(Sales_Transactions[[#This Row],[Order ID]],Returned_Items[#All],2,FALSE),"Not Returned")</f>
        <v>Not Returned</v>
      </c>
    </row>
    <row r="7282" spans="1:34" x14ac:dyDescent="0.25">
      <c r="A7282">
        <v>55040</v>
      </c>
      <c r="C7282" t="s">
        <v>3553</v>
      </c>
      <c r="D7282" s="2" t="str">
        <f>TEXT(MID(Sales_Transactions[[#This Row],[Order Date]],2,5),"d/m/yyy")</f>
        <v>12/4/2009</v>
      </c>
      <c r="E7282" s="2" t="str">
        <f>TEXT(MID(Sales_Transactions[[#This Row],[Order Date]],2,5),"d")</f>
        <v>12</v>
      </c>
      <c r="F7282" s="2" t="str">
        <f>TEXT(MID(Sales_Transactions[[#This Row],[Order Date]],2,5),"m")</f>
        <v>4</v>
      </c>
      <c r="G7282" s="2" t="str">
        <f>TEXT(MID(Sales_Transactions[[#This Row],[Order Date]],2,5),"yyy")</f>
        <v>2009</v>
      </c>
      <c r="H7282" s="2" t="str">
        <f>TEXT(MID(Sales_Transactions[[#This Row],[Order Date]],2,5),"yyy/m")</f>
        <v>2009/4</v>
      </c>
      <c r="I7282" t="s">
        <v>33</v>
      </c>
      <c r="J7282">
        <f t="shared" si="678"/>
        <v>4</v>
      </c>
      <c r="K7282" s="2">
        <v>24</v>
      </c>
      <c r="L7282" s="3">
        <v>191.79</v>
      </c>
      <c r="M7282" s="4">
        <v>0.1</v>
      </c>
      <c r="N7282" s="5" t="s">
        <v>23</v>
      </c>
      <c r="O7282" s="3">
        <v>-6.34</v>
      </c>
      <c r="P7282" s="3">
        <v>8.34</v>
      </c>
      <c r="Q7282" s="3">
        <v>2.64</v>
      </c>
      <c r="R7282" s="5" t="s">
        <v>2313</v>
      </c>
      <c r="S7282" s="5" t="s">
        <v>3524</v>
      </c>
      <c r="T7282" s="5" t="str">
        <f t="shared" si="679"/>
        <v>Dave Kipp</v>
      </c>
      <c r="U7282" t="s">
        <v>153</v>
      </c>
      <c r="V7282" s="5" t="s">
        <v>37</v>
      </c>
      <c r="W7282" s="5" t="s">
        <v>28</v>
      </c>
      <c r="X7282" s="5" t="s">
        <v>221</v>
      </c>
      <c r="Y7282" s="5" t="s">
        <v>2477</v>
      </c>
      <c r="Z7282" s="5" t="s">
        <v>60</v>
      </c>
      <c r="AA7282" s="4">
        <v>0.59</v>
      </c>
      <c r="AB7282" s="1">
        <v>39915</v>
      </c>
      <c r="AC7282" s="1">
        <v>23886</v>
      </c>
      <c r="AD7282">
        <f t="shared" si="680"/>
        <v>0</v>
      </c>
      <c r="AE7282">
        <f t="shared" ca="1" si="681"/>
        <v>59</v>
      </c>
      <c r="AF7282" t="str">
        <f t="shared" ca="1" si="682"/>
        <v>18-64</v>
      </c>
      <c r="AG7282" s="3">
        <f t="shared" si="683"/>
        <v>0.45715250000000002</v>
      </c>
      <c r="AH7282" t="str">
        <f>_xlfn.IFNA(VLOOKUP(Sales_Transactions[[#This Row],[Order ID]],Returned_Items[#All],2,FALSE),"Not Returned")</f>
        <v>Not Returned</v>
      </c>
    </row>
    <row r="7283" spans="1:34" x14ac:dyDescent="0.25">
      <c r="A7283">
        <v>55040</v>
      </c>
      <c r="C7283" t="s">
        <v>3553</v>
      </c>
      <c r="D7283" s="2" t="str">
        <f>TEXT(MID(Sales_Transactions[[#This Row],[Order Date]],2,5),"d/m/yyy")</f>
        <v>12/4/2009</v>
      </c>
      <c r="E7283" s="2" t="str">
        <f>TEXT(MID(Sales_Transactions[[#This Row],[Order Date]],2,5),"d")</f>
        <v>12</v>
      </c>
      <c r="F7283" s="2" t="str">
        <f>TEXT(MID(Sales_Transactions[[#This Row],[Order Date]],2,5),"m")</f>
        <v>4</v>
      </c>
      <c r="G7283" s="2" t="str">
        <f>TEXT(MID(Sales_Transactions[[#This Row],[Order Date]],2,5),"yyy")</f>
        <v>2009</v>
      </c>
      <c r="H7283" s="2" t="str">
        <f>TEXT(MID(Sales_Transactions[[#This Row],[Order Date]],2,5),"yyy/m")</f>
        <v>2009/4</v>
      </c>
      <c r="I7283" t="s">
        <v>33</v>
      </c>
      <c r="J7283">
        <f t="shared" si="678"/>
        <v>4</v>
      </c>
      <c r="K7283" s="2">
        <v>34</v>
      </c>
      <c r="L7283" s="3">
        <v>290.01</v>
      </c>
      <c r="M7283" s="4">
        <v>0.03</v>
      </c>
      <c r="N7283" s="5" t="s">
        <v>23</v>
      </c>
      <c r="O7283" s="3">
        <v>-160.28</v>
      </c>
      <c r="P7283" s="3">
        <v>8.0399999999999991</v>
      </c>
      <c r="Q7283" s="3">
        <v>8.94</v>
      </c>
      <c r="R7283" s="5" t="s">
        <v>2313</v>
      </c>
      <c r="S7283" s="5" t="s">
        <v>3524</v>
      </c>
      <c r="T7283" s="5" t="str">
        <f t="shared" si="679"/>
        <v>Dave Kipp</v>
      </c>
      <c r="U7283" t="s">
        <v>153</v>
      </c>
      <c r="V7283" s="5" t="s">
        <v>37</v>
      </c>
      <c r="W7283" s="5" t="s">
        <v>28</v>
      </c>
      <c r="X7283" s="5" t="s">
        <v>41</v>
      </c>
      <c r="Y7283" s="5" t="s">
        <v>887</v>
      </c>
      <c r="Z7283" s="5" t="s">
        <v>43</v>
      </c>
      <c r="AA7283" s="4">
        <v>0.4</v>
      </c>
      <c r="AB7283" s="1">
        <v>39917</v>
      </c>
      <c r="AC7283" s="1">
        <v>24095</v>
      </c>
      <c r="AD7283">
        <f t="shared" si="680"/>
        <v>2</v>
      </c>
      <c r="AE7283">
        <f t="shared" ca="1" si="681"/>
        <v>58</v>
      </c>
      <c r="AF7283" t="str">
        <f t="shared" ca="1" si="682"/>
        <v>18-64</v>
      </c>
      <c r="AG7283" s="3">
        <f t="shared" si="683"/>
        <v>0.49934082352941167</v>
      </c>
      <c r="AH7283" t="str">
        <f>_xlfn.IFNA(VLOOKUP(Sales_Transactions[[#This Row],[Order ID]],Returned_Items[#All],2,FALSE),"Not Returned")</f>
        <v>Not Returned</v>
      </c>
    </row>
    <row r="7284" spans="1:34" x14ac:dyDescent="0.25">
      <c r="A7284">
        <v>55040</v>
      </c>
      <c r="C7284" t="s">
        <v>3553</v>
      </c>
      <c r="D7284" s="2" t="str">
        <f>TEXT(MID(Sales_Transactions[[#This Row],[Order Date]],2,5),"d/m/yyy")</f>
        <v>12/4/2009</v>
      </c>
      <c r="E7284" s="2" t="str">
        <f>TEXT(MID(Sales_Transactions[[#This Row],[Order Date]],2,5),"d")</f>
        <v>12</v>
      </c>
      <c r="F7284" s="2" t="str">
        <f>TEXT(MID(Sales_Transactions[[#This Row],[Order Date]],2,5),"m")</f>
        <v>4</v>
      </c>
      <c r="G7284" s="2" t="str">
        <f>TEXT(MID(Sales_Transactions[[#This Row],[Order Date]],2,5),"yyy")</f>
        <v>2009</v>
      </c>
      <c r="H7284" s="2" t="str">
        <f>TEXT(MID(Sales_Transactions[[#This Row],[Order Date]],2,5),"yyy/m")</f>
        <v>2009/4</v>
      </c>
      <c r="I7284" t="s">
        <v>33</v>
      </c>
      <c r="J7284">
        <f t="shared" si="678"/>
        <v>4</v>
      </c>
      <c r="K7284" s="2">
        <v>2</v>
      </c>
      <c r="L7284" s="3">
        <v>4692.26</v>
      </c>
      <c r="M7284" s="4">
        <v>0.08</v>
      </c>
      <c r="N7284" s="5" t="s">
        <v>34</v>
      </c>
      <c r="O7284" s="3">
        <v>-7373.13</v>
      </c>
      <c r="P7284" s="3">
        <v>2550.14</v>
      </c>
      <c r="Q7284" s="3">
        <v>29.7</v>
      </c>
      <c r="R7284" s="5" t="s">
        <v>2313</v>
      </c>
      <c r="S7284" s="5" t="s">
        <v>3524</v>
      </c>
      <c r="T7284" s="5" t="str">
        <f t="shared" si="679"/>
        <v>Dave Kipp</v>
      </c>
      <c r="U7284" t="s">
        <v>153</v>
      </c>
      <c r="V7284" s="5" t="s">
        <v>37</v>
      </c>
      <c r="W7284" s="5" t="s">
        <v>48</v>
      </c>
      <c r="X7284" s="5" t="s">
        <v>324</v>
      </c>
      <c r="Y7284" s="5" t="s">
        <v>846</v>
      </c>
      <c r="Z7284" s="5" t="s">
        <v>40</v>
      </c>
      <c r="AA7284" s="4">
        <v>0.56999999999999995</v>
      </c>
      <c r="AB7284" s="1">
        <v>39917</v>
      </c>
      <c r="AC7284" s="1">
        <v>25909</v>
      </c>
      <c r="AD7284">
        <f t="shared" si="680"/>
        <v>2</v>
      </c>
      <c r="AE7284">
        <f t="shared" ca="1" si="681"/>
        <v>53</v>
      </c>
      <c r="AF7284" t="str">
        <f t="shared" ca="1" si="682"/>
        <v>18-64</v>
      </c>
      <c r="AG7284" s="3">
        <f t="shared" si="683"/>
        <v>1288.8999439999998</v>
      </c>
      <c r="AH7284" t="str">
        <f>_xlfn.IFNA(VLOOKUP(Sales_Transactions[[#This Row],[Order ID]],Returned_Items[#All],2,FALSE),"Not Returned")</f>
        <v>Not Returned</v>
      </c>
    </row>
    <row r="7285" spans="1:34" x14ac:dyDescent="0.25">
      <c r="A7285">
        <v>55139</v>
      </c>
      <c r="C7285" t="s">
        <v>2771</v>
      </c>
      <c r="D7285" s="2" t="str">
        <f>TEXT(MID(Sales_Transactions[[#This Row],[Order Date]],2,5),"d/m/yyy")</f>
        <v>17/1/2010</v>
      </c>
      <c r="E7285" s="2" t="str">
        <f>TEXT(MID(Sales_Transactions[[#This Row],[Order Date]],2,5),"d")</f>
        <v>17</v>
      </c>
      <c r="F7285" s="2" t="str">
        <f>TEXT(MID(Sales_Transactions[[#This Row],[Order Date]],2,5),"m")</f>
        <v>1</v>
      </c>
      <c r="G7285" s="2" t="str">
        <f>TEXT(MID(Sales_Transactions[[#This Row],[Order Date]],2,5),"yyy")</f>
        <v>2010</v>
      </c>
      <c r="H7285" s="2" t="str">
        <f>TEXT(MID(Sales_Transactions[[#This Row],[Order Date]],2,5),"yyy/m")</f>
        <v>2010/1</v>
      </c>
      <c r="I7285" t="s">
        <v>52</v>
      </c>
      <c r="J7285">
        <f t="shared" si="678"/>
        <v>1</v>
      </c>
      <c r="K7285" s="2">
        <v>41</v>
      </c>
      <c r="L7285" s="3">
        <v>576.58000000000004</v>
      </c>
      <c r="M7285" s="4">
        <v>0.04</v>
      </c>
      <c r="N7285" s="5" t="s">
        <v>23</v>
      </c>
      <c r="O7285" s="3">
        <v>-81.55</v>
      </c>
      <c r="P7285" s="3">
        <v>13.9</v>
      </c>
      <c r="Q7285" s="3">
        <v>7.59</v>
      </c>
      <c r="R7285" s="5" t="s">
        <v>2066</v>
      </c>
      <c r="S7285" s="5" t="s">
        <v>2772</v>
      </c>
      <c r="T7285" s="5" t="str">
        <f t="shared" si="679"/>
        <v>Bobby Elias</v>
      </c>
      <c r="U7285" t="s">
        <v>153</v>
      </c>
      <c r="V7285" s="5" t="s">
        <v>27</v>
      </c>
      <c r="W7285" s="5" t="s">
        <v>28</v>
      </c>
      <c r="X7285" s="5" t="s">
        <v>221</v>
      </c>
      <c r="Y7285" s="5" t="s">
        <v>693</v>
      </c>
      <c r="Z7285" s="5" t="s">
        <v>60</v>
      </c>
      <c r="AA7285" s="4">
        <v>0.56000000000000005</v>
      </c>
      <c r="AB7285" s="1">
        <v>40196</v>
      </c>
      <c r="AC7285" s="1">
        <v>25763</v>
      </c>
      <c r="AD7285">
        <f t="shared" si="680"/>
        <v>1</v>
      </c>
      <c r="AE7285">
        <f t="shared" ca="1" si="681"/>
        <v>54</v>
      </c>
      <c r="AF7285" t="str">
        <f t="shared" ca="1" si="682"/>
        <v>18-64</v>
      </c>
      <c r="AG7285" s="3">
        <f t="shared" si="683"/>
        <v>0.52401073170731705</v>
      </c>
      <c r="AH7285" t="str">
        <f>_xlfn.IFNA(VLOOKUP(Sales_Transactions[[#This Row],[Order ID]],Returned_Items[#All],2,FALSE),"Not Returned")</f>
        <v>Not Returned</v>
      </c>
    </row>
    <row r="7286" spans="1:34" x14ac:dyDescent="0.25">
      <c r="A7286">
        <v>55203</v>
      </c>
      <c r="C7286" t="s">
        <v>1043</v>
      </c>
      <c r="D7286" s="2" t="str">
        <f>TEXT(MID(Sales_Transactions[[#This Row],[Order Date]],2,5),"d/m/yyy")</f>
        <v>11/4/2010</v>
      </c>
      <c r="E7286" s="2" t="str">
        <f>TEXT(MID(Sales_Transactions[[#This Row],[Order Date]],2,5),"d")</f>
        <v>11</v>
      </c>
      <c r="F7286" s="2" t="str">
        <f>TEXT(MID(Sales_Transactions[[#This Row],[Order Date]],2,5),"m")</f>
        <v>4</v>
      </c>
      <c r="G7286" s="2" t="str">
        <f>TEXT(MID(Sales_Transactions[[#This Row],[Order Date]],2,5),"yyy")</f>
        <v>2010</v>
      </c>
      <c r="H7286" s="2" t="str">
        <f>TEXT(MID(Sales_Transactions[[#This Row],[Order Date]],2,5),"yyy/m")</f>
        <v>2010/4</v>
      </c>
      <c r="I7286" t="s">
        <v>22</v>
      </c>
      <c r="J7286">
        <f t="shared" si="678"/>
        <v>2</v>
      </c>
      <c r="K7286" s="2">
        <v>18</v>
      </c>
      <c r="L7286" s="3">
        <v>994.47450000000003</v>
      </c>
      <c r="M7286" s="4">
        <v>0.05</v>
      </c>
      <c r="N7286" s="5" t="s">
        <v>23</v>
      </c>
      <c r="O7286" s="3">
        <v>0.71</v>
      </c>
      <c r="P7286" s="3">
        <v>65.989999999999995</v>
      </c>
      <c r="Q7286" s="3">
        <v>7.69</v>
      </c>
      <c r="R7286" s="5" t="s">
        <v>2559</v>
      </c>
      <c r="S7286" s="5" t="s">
        <v>2620</v>
      </c>
      <c r="T7286" s="5" t="str">
        <f t="shared" si="679"/>
        <v>Natalie Webber</v>
      </c>
      <c r="U7286" t="s">
        <v>153</v>
      </c>
      <c r="V7286" s="5" t="s">
        <v>47</v>
      </c>
      <c r="W7286" s="5" t="s">
        <v>48</v>
      </c>
      <c r="X7286" s="5" t="s">
        <v>49</v>
      </c>
      <c r="Y7286" s="5" t="s">
        <v>1609</v>
      </c>
      <c r="Z7286" s="5" t="s">
        <v>43</v>
      </c>
      <c r="AA7286" s="4">
        <v>0.59</v>
      </c>
      <c r="AB7286" s="1">
        <v>40279</v>
      </c>
      <c r="AC7286" s="1">
        <v>25775</v>
      </c>
      <c r="AD7286">
        <f t="shared" si="680"/>
        <v>0</v>
      </c>
      <c r="AE7286">
        <f t="shared" ca="1" si="681"/>
        <v>54</v>
      </c>
      <c r="AF7286" t="str">
        <f t="shared" ca="1" si="682"/>
        <v>18-64</v>
      </c>
      <c r="AG7286" s="3">
        <f t="shared" si="683"/>
        <v>4.0915002777777776</v>
      </c>
      <c r="AH7286" t="str">
        <f>_xlfn.IFNA(VLOOKUP(Sales_Transactions[[#This Row],[Order ID]],Returned_Items[#All],2,FALSE),"Not Returned")</f>
        <v>Returned</v>
      </c>
    </row>
    <row r="7287" spans="1:34" x14ac:dyDescent="0.25">
      <c r="A7287">
        <v>55330</v>
      </c>
      <c r="C7287" t="s">
        <v>205</v>
      </c>
      <c r="D7287" s="2" t="str">
        <f>TEXT(MID(Sales_Transactions[[#This Row],[Order Date]],2,5),"d/m/yyy")</f>
        <v>12/8/2009</v>
      </c>
      <c r="E7287" s="2" t="str">
        <f>TEXT(MID(Sales_Transactions[[#This Row],[Order Date]],2,5),"d")</f>
        <v>12</v>
      </c>
      <c r="F7287" s="2" t="str">
        <f>TEXT(MID(Sales_Transactions[[#This Row],[Order Date]],2,5),"m")</f>
        <v>8</v>
      </c>
      <c r="G7287" s="2" t="str">
        <f>TEXT(MID(Sales_Transactions[[#This Row],[Order Date]],2,5),"yyy")</f>
        <v>2009</v>
      </c>
      <c r="H7287" s="2" t="str">
        <f>TEXT(MID(Sales_Transactions[[#This Row],[Order Date]],2,5),"yyy/m")</f>
        <v>2009/8</v>
      </c>
      <c r="I7287" t="s">
        <v>78</v>
      </c>
      <c r="J7287">
        <f t="shared" si="678"/>
        <v>3</v>
      </c>
      <c r="K7287" s="2">
        <v>49</v>
      </c>
      <c r="L7287" s="3">
        <v>633.91</v>
      </c>
      <c r="M7287" s="4">
        <v>0</v>
      </c>
      <c r="N7287" s="5" t="s">
        <v>23</v>
      </c>
      <c r="O7287" s="3">
        <v>141.16999999999999</v>
      </c>
      <c r="P7287" s="3">
        <v>12.58</v>
      </c>
      <c r="Q7287" s="3">
        <v>5.16</v>
      </c>
      <c r="R7287" s="5" t="s">
        <v>167</v>
      </c>
      <c r="S7287" s="5" t="s">
        <v>375</v>
      </c>
      <c r="T7287" s="5" t="str">
        <f t="shared" si="679"/>
        <v>Brad Thomas</v>
      </c>
      <c r="U7287" t="s">
        <v>153</v>
      </c>
      <c r="V7287" s="5" t="s">
        <v>47</v>
      </c>
      <c r="W7287" s="5" t="s">
        <v>57</v>
      </c>
      <c r="X7287" s="5" t="s">
        <v>58</v>
      </c>
      <c r="Y7287" s="5" t="s">
        <v>373</v>
      </c>
      <c r="Z7287" s="5" t="s">
        <v>43</v>
      </c>
      <c r="AA7287" s="4">
        <v>0.43</v>
      </c>
      <c r="AB7287" s="1">
        <v>40037</v>
      </c>
      <c r="AC7287" s="1">
        <v>23593</v>
      </c>
      <c r="AD7287">
        <f t="shared" si="680"/>
        <v>0</v>
      </c>
      <c r="AE7287">
        <f t="shared" ca="1" si="681"/>
        <v>60</v>
      </c>
      <c r="AF7287" t="str">
        <f t="shared" ca="1" si="682"/>
        <v>18-64</v>
      </c>
      <c r="AG7287" s="3">
        <f t="shared" si="683"/>
        <v>0.36204081632653068</v>
      </c>
      <c r="AH7287" t="str">
        <f>_xlfn.IFNA(VLOOKUP(Sales_Transactions[[#This Row],[Order ID]],Returned_Items[#All],2,FALSE),"Not Returned")</f>
        <v>Returned</v>
      </c>
    </row>
    <row r="7288" spans="1:34" x14ac:dyDescent="0.25">
      <c r="A7288">
        <v>55431</v>
      </c>
      <c r="C7288" t="s">
        <v>85</v>
      </c>
      <c r="D7288" s="2" t="str">
        <f>TEXT(MID(Sales_Transactions[[#This Row],[Order Date]],2,5),"d/m/yyy")</f>
        <v>8/6/2012</v>
      </c>
      <c r="E7288" s="2" t="str">
        <f>TEXT(MID(Sales_Transactions[[#This Row],[Order Date]],2,5),"d")</f>
        <v>8</v>
      </c>
      <c r="F7288" s="2" t="str">
        <f>TEXT(MID(Sales_Transactions[[#This Row],[Order Date]],2,5),"m")</f>
        <v>6</v>
      </c>
      <c r="G7288" s="2" t="str">
        <f>TEXT(MID(Sales_Transactions[[#This Row],[Order Date]],2,5),"yyy")</f>
        <v>2012</v>
      </c>
      <c r="H7288" s="2" t="str">
        <f>TEXT(MID(Sales_Transactions[[#This Row],[Order Date]],2,5),"yyy/m")</f>
        <v>2012/6</v>
      </c>
      <c r="I7288" t="s">
        <v>52</v>
      </c>
      <c r="J7288">
        <f t="shared" si="678"/>
        <v>1</v>
      </c>
      <c r="K7288" s="2">
        <v>39</v>
      </c>
      <c r="L7288" s="3">
        <v>61.94</v>
      </c>
      <c r="M7288" s="4">
        <v>0.1</v>
      </c>
      <c r="N7288" s="5" t="s">
        <v>23</v>
      </c>
      <c r="O7288" s="3">
        <v>-17.78</v>
      </c>
      <c r="P7288" s="3">
        <v>1.6</v>
      </c>
      <c r="Q7288" s="3">
        <v>1.29</v>
      </c>
      <c r="R7288" s="5" t="s">
        <v>3072</v>
      </c>
      <c r="S7288" s="5" t="s">
        <v>1952</v>
      </c>
      <c r="T7288" s="5" t="str">
        <f t="shared" si="679"/>
        <v>Kean Thornton</v>
      </c>
      <c r="U7288" t="s">
        <v>153</v>
      </c>
      <c r="V7288" s="5" t="s">
        <v>47</v>
      </c>
      <c r="W7288" s="5" t="s">
        <v>28</v>
      </c>
      <c r="X7288" s="5" t="s">
        <v>124</v>
      </c>
      <c r="Y7288" s="5" t="s">
        <v>3319</v>
      </c>
      <c r="Z7288" s="5" t="s">
        <v>84</v>
      </c>
      <c r="AA7288" s="4">
        <v>0.42</v>
      </c>
      <c r="AB7288" s="1">
        <v>41069</v>
      </c>
      <c r="AC7288" s="1">
        <v>23691</v>
      </c>
      <c r="AD7288">
        <f t="shared" si="680"/>
        <v>1</v>
      </c>
      <c r="AE7288">
        <f t="shared" ca="1" si="681"/>
        <v>59</v>
      </c>
      <c r="AF7288" t="str">
        <f t="shared" ca="1" si="682"/>
        <v>18-64</v>
      </c>
      <c r="AG7288" s="3">
        <f t="shared" si="683"/>
        <v>7.4061538461538456E-2</v>
      </c>
      <c r="AH7288" t="str">
        <f>_xlfn.IFNA(VLOOKUP(Sales_Transactions[[#This Row],[Order ID]],Returned_Items[#All],2,FALSE),"Not Returned")</f>
        <v>Not Returned</v>
      </c>
    </row>
    <row r="7289" spans="1:34" x14ac:dyDescent="0.25">
      <c r="A7289">
        <v>55494</v>
      </c>
      <c r="C7289" t="s">
        <v>1415</v>
      </c>
      <c r="D7289" s="2" t="str">
        <f>TEXT(MID(Sales_Transactions[[#This Row],[Order Date]],2,5),"d/m/yyy")</f>
        <v>25/6/2012</v>
      </c>
      <c r="E7289" s="2" t="str">
        <f>TEXT(MID(Sales_Transactions[[#This Row],[Order Date]],2,5),"d")</f>
        <v>25</v>
      </c>
      <c r="F7289" s="2" t="str">
        <f>TEXT(MID(Sales_Transactions[[#This Row],[Order Date]],2,5),"m")</f>
        <v>6</v>
      </c>
      <c r="G7289" s="2" t="str">
        <f>TEXT(MID(Sales_Transactions[[#This Row],[Order Date]],2,5),"yyy")</f>
        <v>2012</v>
      </c>
      <c r="H7289" s="2" t="str">
        <f>TEXT(MID(Sales_Transactions[[#This Row],[Order Date]],2,5),"yyy/m")</f>
        <v>2012/6</v>
      </c>
      <c r="I7289" t="s">
        <v>52</v>
      </c>
      <c r="J7289">
        <f t="shared" si="678"/>
        <v>1</v>
      </c>
      <c r="K7289" s="2">
        <v>4</v>
      </c>
      <c r="L7289" s="3">
        <v>57.82</v>
      </c>
      <c r="M7289" s="4">
        <v>0.08</v>
      </c>
      <c r="N7289" s="5" t="s">
        <v>67</v>
      </c>
      <c r="O7289" s="3">
        <v>0.85</v>
      </c>
      <c r="P7289" s="3">
        <v>10.98</v>
      </c>
      <c r="Q7289" s="3">
        <v>4.8</v>
      </c>
      <c r="R7289" s="5" t="s">
        <v>1775</v>
      </c>
      <c r="S7289" s="5" t="s">
        <v>1419</v>
      </c>
      <c r="T7289" s="5" t="str">
        <f t="shared" si="679"/>
        <v>Michael Stewart</v>
      </c>
      <c r="U7289" t="s">
        <v>153</v>
      </c>
      <c r="V7289" s="5" t="s">
        <v>27</v>
      </c>
      <c r="W7289" s="5" t="s">
        <v>28</v>
      </c>
      <c r="X7289" s="5" t="s">
        <v>98</v>
      </c>
      <c r="Y7289" s="5" t="s">
        <v>918</v>
      </c>
      <c r="Z7289" s="5" t="s">
        <v>43</v>
      </c>
      <c r="AA7289" s="4">
        <v>0.36</v>
      </c>
      <c r="AB7289" s="1">
        <v>41087</v>
      </c>
      <c r="AC7289" s="1">
        <v>13607</v>
      </c>
      <c r="AD7289">
        <f t="shared" si="680"/>
        <v>2</v>
      </c>
      <c r="AE7289">
        <f t="shared" ca="1" si="681"/>
        <v>87</v>
      </c>
      <c r="AF7289" t="str">
        <f t="shared" ca="1" si="682"/>
        <v>Over 65</v>
      </c>
      <c r="AG7289" s="3">
        <f t="shared" si="683"/>
        <v>3.9428039999999998</v>
      </c>
      <c r="AH7289" t="str">
        <f>_xlfn.IFNA(VLOOKUP(Sales_Transactions[[#This Row],[Order ID]],Returned_Items[#All],2,FALSE),"Not Returned")</f>
        <v>Not Returned</v>
      </c>
    </row>
    <row r="7290" spans="1:34" x14ac:dyDescent="0.25">
      <c r="A7290">
        <v>55494</v>
      </c>
      <c r="C7290" t="s">
        <v>1415</v>
      </c>
      <c r="D7290" s="2" t="str">
        <f>TEXT(MID(Sales_Transactions[[#This Row],[Order Date]],2,5),"d/m/yyy")</f>
        <v>25/6/2012</v>
      </c>
      <c r="E7290" s="2" t="str">
        <f>TEXT(MID(Sales_Transactions[[#This Row],[Order Date]],2,5),"d")</f>
        <v>25</v>
      </c>
      <c r="F7290" s="2" t="str">
        <f>TEXT(MID(Sales_Transactions[[#This Row],[Order Date]],2,5),"m")</f>
        <v>6</v>
      </c>
      <c r="G7290" s="2" t="str">
        <f>TEXT(MID(Sales_Transactions[[#This Row],[Order Date]],2,5),"yyy")</f>
        <v>2012</v>
      </c>
      <c r="H7290" s="2" t="str">
        <f>TEXT(MID(Sales_Transactions[[#This Row],[Order Date]],2,5),"yyy/m")</f>
        <v>2012/6</v>
      </c>
      <c r="I7290" t="s">
        <v>52</v>
      </c>
      <c r="J7290">
        <f t="shared" si="678"/>
        <v>1</v>
      </c>
      <c r="K7290" s="2">
        <v>49</v>
      </c>
      <c r="L7290" s="3">
        <v>544.89</v>
      </c>
      <c r="M7290" s="4">
        <v>0.09</v>
      </c>
      <c r="N7290" s="5" t="s">
        <v>23</v>
      </c>
      <c r="O7290" s="3">
        <v>-115.66</v>
      </c>
      <c r="P7290" s="3">
        <v>11.97</v>
      </c>
      <c r="Q7290" s="3">
        <v>5.81</v>
      </c>
      <c r="R7290" s="5" t="s">
        <v>1775</v>
      </c>
      <c r="S7290" s="5" t="s">
        <v>1419</v>
      </c>
      <c r="T7290" s="5" t="str">
        <f t="shared" si="679"/>
        <v>Michael Stewart</v>
      </c>
      <c r="U7290" t="s">
        <v>153</v>
      </c>
      <c r="V7290" s="5" t="s">
        <v>27</v>
      </c>
      <c r="W7290" s="5" t="s">
        <v>28</v>
      </c>
      <c r="X7290" s="5" t="s">
        <v>124</v>
      </c>
      <c r="Y7290" s="5" t="s">
        <v>870</v>
      </c>
      <c r="Z7290" s="5" t="s">
        <v>60</v>
      </c>
      <c r="AA7290" s="4">
        <v>0.6</v>
      </c>
      <c r="AB7290" s="1">
        <v>41086</v>
      </c>
      <c r="AC7290" s="1">
        <v>25442</v>
      </c>
      <c r="AD7290">
        <f t="shared" si="680"/>
        <v>1</v>
      </c>
      <c r="AE7290">
        <f t="shared" ca="1" si="681"/>
        <v>54</v>
      </c>
      <c r="AF7290" t="str">
        <f t="shared" ca="1" si="682"/>
        <v>18-64</v>
      </c>
      <c r="AG7290" s="3">
        <f t="shared" si="683"/>
        <v>0.36263728571428572</v>
      </c>
      <c r="AH7290" t="str">
        <f>_xlfn.IFNA(VLOOKUP(Sales_Transactions[[#This Row],[Order ID]],Returned_Items[#All],2,FALSE),"Not Returned")</f>
        <v>Not Returned</v>
      </c>
    </row>
    <row r="7291" spans="1:34" x14ac:dyDescent="0.25">
      <c r="A7291">
        <v>55554</v>
      </c>
      <c r="C7291" t="s">
        <v>1579</v>
      </c>
      <c r="D7291" s="2" t="str">
        <f>TEXT(MID(Sales_Transactions[[#This Row],[Order Date]],2,5),"d/m/yyy")</f>
        <v>16/11/2009</v>
      </c>
      <c r="E7291" s="2" t="str">
        <f>TEXT(MID(Sales_Transactions[[#This Row],[Order Date]],2,5),"d")</f>
        <v>16</v>
      </c>
      <c r="F7291" s="2" t="str">
        <f>TEXT(MID(Sales_Transactions[[#This Row],[Order Date]],2,5),"m")</f>
        <v>11</v>
      </c>
      <c r="G7291" s="2" t="str">
        <f>TEXT(MID(Sales_Transactions[[#This Row],[Order Date]],2,5),"yyy")</f>
        <v>2009</v>
      </c>
      <c r="H7291" s="2" t="str">
        <f>TEXT(MID(Sales_Transactions[[#This Row],[Order Date]],2,5),"yyy/m")</f>
        <v>2009/11</v>
      </c>
      <c r="I7291" t="s">
        <v>101</v>
      </c>
      <c r="J7291">
        <f t="shared" si="678"/>
        <v>1</v>
      </c>
      <c r="K7291" s="2">
        <v>6</v>
      </c>
      <c r="L7291" s="3">
        <v>122.09</v>
      </c>
      <c r="M7291" s="4">
        <v>0.04</v>
      </c>
      <c r="N7291" s="5" t="s">
        <v>23</v>
      </c>
      <c r="O7291" s="3">
        <v>-15.2</v>
      </c>
      <c r="P7291" s="3">
        <v>18.97</v>
      </c>
      <c r="Q7291" s="3">
        <v>9.5399999999999991</v>
      </c>
      <c r="R7291" s="5" t="s">
        <v>2712</v>
      </c>
      <c r="S7291" s="5" t="s">
        <v>2713</v>
      </c>
      <c r="T7291" s="5" t="str">
        <f t="shared" si="679"/>
        <v>Alyssa Tate</v>
      </c>
      <c r="U7291" t="s">
        <v>153</v>
      </c>
      <c r="V7291" s="5" t="s">
        <v>27</v>
      </c>
      <c r="W7291" s="5" t="s">
        <v>28</v>
      </c>
      <c r="X7291" s="5" t="s">
        <v>75</v>
      </c>
      <c r="Y7291" s="5" t="s">
        <v>977</v>
      </c>
      <c r="Z7291" s="5" t="s">
        <v>43</v>
      </c>
      <c r="AA7291" s="4">
        <v>0.37</v>
      </c>
      <c r="AB7291" s="1">
        <v>40134</v>
      </c>
      <c r="AC7291" s="1">
        <v>25442</v>
      </c>
      <c r="AD7291">
        <f t="shared" si="680"/>
        <v>1</v>
      </c>
      <c r="AE7291">
        <f t="shared" ca="1" si="681"/>
        <v>54</v>
      </c>
      <c r="AF7291" t="str">
        <f t="shared" ca="1" si="682"/>
        <v>18-64</v>
      </c>
      <c r="AG7291" s="3">
        <f t="shared" si="683"/>
        <v>4.7504020000000002</v>
      </c>
      <c r="AH7291" t="str">
        <f>_xlfn.IFNA(VLOOKUP(Sales_Transactions[[#This Row],[Order ID]],Returned_Items[#All],2,FALSE),"Not Returned")</f>
        <v>Not Returned</v>
      </c>
    </row>
    <row r="7292" spans="1:34" x14ac:dyDescent="0.25">
      <c r="A7292">
        <v>55554</v>
      </c>
      <c r="C7292" t="s">
        <v>1579</v>
      </c>
      <c r="D7292" s="2" t="str">
        <f>TEXT(MID(Sales_Transactions[[#This Row],[Order Date]],2,5),"d/m/yyy")</f>
        <v>16/11/2009</v>
      </c>
      <c r="E7292" s="2" t="str">
        <f>TEXT(MID(Sales_Transactions[[#This Row],[Order Date]],2,5),"d")</f>
        <v>16</v>
      </c>
      <c r="F7292" s="2" t="str">
        <f>TEXT(MID(Sales_Transactions[[#This Row],[Order Date]],2,5),"m")</f>
        <v>11</v>
      </c>
      <c r="G7292" s="2" t="str">
        <f>TEXT(MID(Sales_Transactions[[#This Row],[Order Date]],2,5),"yyy")</f>
        <v>2009</v>
      </c>
      <c r="H7292" s="2" t="str">
        <f>TEXT(MID(Sales_Transactions[[#This Row],[Order Date]],2,5),"yyy/m")</f>
        <v>2009/11</v>
      </c>
      <c r="I7292" t="s">
        <v>101</v>
      </c>
      <c r="J7292">
        <f t="shared" si="678"/>
        <v>1</v>
      </c>
      <c r="K7292" s="2">
        <v>49</v>
      </c>
      <c r="L7292" s="3">
        <v>150.06</v>
      </c>
      <c r="M7292" s="4">
        <v>0.02</v>
      </c>
      <c r="N7292" s="5" t="s">
        <v>23</v>
      </c>
      <c r="O7292" s="3">
        <v>30.97</v>
      </c>
      <c r="P7292" s="3">
        <v>2.88</v>
      </c>
      <c r="Q7292" s="3">
        <v>0.7</v>
      </c>
      <c r="R7292" s="5" t="s">
        <v>2712</v>
      </c>
      <c r="S7292" s="5" t="s">
        <v>2713</v>
      </c>
      <c r="T7292" s="5" t="str">
        <f t="shared" si="679"/>
        <v>Alyssa Tate</v>
      </c>
      <c r="U7292" t="s">
        <v>153</v>
      </c>
      <c r="V7292" s="5" t="s">
        <v>27</v>
      </c>
      <c r="W7292" s="5" t="s">
        <v>28</v>
      </c>
      <c r="X7292" s="5" t="s">
        <v>124</v>
      </c>
      <c r="Y7292" s="5" t="s">
        <v>1878</v>
      </c>
      <c r="Z7292" s="5" t="s">
        <v>84</v>
      </c>
      <c r="AA7292" s="4">
        <v>0.56000000000000005</v>
      </c>
      <c r="AB7292" s="1">
        <v>40136</v>
      </c>
      <c r="AC7292" s="1">
        <v>25132</v>
      </c>
      <c r="AD7292">
        <f t="shared" si="680"/>
        <v>3</v>
      </c>
      <c r="AE7292">
        <f t="shared" ca="1" si="681"/>
        <v>55</v>
      </c>
      <c r="AF7292" t="str">
        <f t="shared" ca="1" si="682"/>
        <v>18-64</v>
      </c>
      <c r="AG7292" s="3">
        <f t="shared" si="683"/>
        <v>7.3049469387755098E-2</v>
      </c>
      <c r="AH7292" t="str">
        <f>_xlfn.IFNA(VLOOKUP(Sales_Transactions[[#This Row],[Order ID]],Returned_Items[#All],2,FALSE),"Not Returned")</f>
        <v>Not Returned</v>
      </c>
    </row>
    <row r="7293" spans="1:34" x14ac:dyDescent="0.25">
      <c r="A7293">
        <v>55554</v>
      </c>
      <c r="C7293" t="s">
        <v>1579</v>
      </c>
      <c r="D7293" s="2" t="str">
        <f>TEXT(MID(Sales_Transactions[[#This Row],[Order Date]],2,5),"d/m/yyy")</f>
        <v>16/11/2009</v>
      </c>
      <c r="E7293" s="2" t="str">
        <f>TEXT(MID(Sales_Transactions[[#This Row],[Order Date]],2,5),"d")</f>
        <v>16</v>
      </c>
      <c r="F7293" s="2" t="str">
        <f>TEXT(MID(Sales_Transactions[[#This Row],[Order Date]],2,5),"m")</f>
        <v>11</v>
      </c>
      <c r="G7293" s="2" t="str">
        <f>TEXT(MID(Sales_Transactions[[#This Row],[Order Date]],2,5),"yyy")</f>
        <v>2009</v>
      </c>
      <c r="H7293" s="2" t="str">
        <f>TEXT(MID(Sales_Transactions[[#This Row],[Order Date]],2,5),"yyy/m")</f>
        <v>2009/11</v>
      </c>
      <c r="I7293" t="s">
        <v>101</v>
      </c>
      <c r="J7293">
        <f t="shared" si="678"/>
        <v>1</v>
      </c>
      <c r="K7293" s="2">
        <v>9</v>
      </c>
      <c r="L7293" s="3">
        <v>95.09</v>
      </c>
      <c r="M7293" s="4">
        <v>0.09</v>
      </c>
      <c r="N7293" s="5" t="s">
        <v>23</v>
      </c>
      <c r="O7293" s="3">
        <v>-13.53</v>
      </c>
      <c r="P7293" s="3">
        <v>10.98</v>
      </c>
      <c r="Q7293" s="3">
        <v>3.37</v>
      </c>
      <c r="R7293" s="5" t="s">
        <v>2712</v>
      </c>
      <c r="S7293" s="5" t="s">
        <v>2713</v>
      </c>
      <c r="T7293" s="5" t="str">
        <f t="shared" si="679"/>
        <v>Alyssa Tate</v>
      </c>
      <c r="U7293" t="s">
        <v>153</v>
      </c>
      <c r="V7293" s="5" t="s">
        <v>27</v>
      </c>
      <c r="W7293" s="5" t="s">
        <v>28</v>
      </c>
      <c r="X7293" s="5" t="s">
        <v>221</v>
      </c>
      <c r="Y7293" s="5" t="s">
        <v>773</v>
      </c>
      <c r="Z7293" s="5" t="s">
        <v>60</v>
      </c>
      <c r="AA7293" s="4">
        <v>0.56999999999999995</v>
      </c>
      <c r="AB7293" s="1">
        <v>40134</v>
      </c>
      <c r="AC7293" s="1">
        <v>24879</v>
      </c>
      <c r="AD7293">
        <f t="shared" si="680"/>
        <v>1</v>
      </c>
      <c r="AE7293">
        <f t="shared" ca="1" si="681"/>
        <v>56</v>
      </c>
      <c r="AF7293" t="str">
        <f t="shared" ca="1" si="682"/>
        <v>18-64</v>
      </c>
      <c r="AG7293" s="3">
        <f t="shared" si="683"/>
        <v>1.5933464444444445</v>
      </c>
      <c r="AH7293" t="str">
        <f>_xlfn.IFNA(VLOOKUP(Sales_Transactions[[#This Row],[Order ID]],Returned_Items[#All],2,FALSE),"Not Returned")</f>
        <v>Not Returned</v>
      </c>
    </row>
    <row r="7294" spans="1:34" x14ac:dyDescent="0.25">
      <c r="A7294">
        <v>55651</v>
      </c>
      <c r="C7294" t="s">
        <v>2516</v>
      </c>
      <c r="D7294" s="2" t="str">
        <f>TEXT(MID(Sales_Transactions[[#This Row],[Order Date]],2,5),"d/m/yyy")</f>
        <v>7/3/2012</v>
      </c>
      <c r="E7294" s="2" t="str">
        <f>TEXT(MID(Sales_Transactions[[#This Row],[Order Date]],2,5),"d")</f>
        <v>7</v>
      </c>
      <c r="F7294" s="2" t="str">
        <f>TEXT(MID(Sales_Transactions[[#This Row],[Order Date]],2,5),"m")</f>
        <v>3</v>
      </c>
      <c r="G7294" s="2" t="str">
        <f>TEXT(MID(Sales_Transactions[[#This Row],[Order Date]],2,5),"yyy")</f>
        <v>2012</v>
      </c>
      <c r="H7294" s="2" t="str">
        <f>TEXT(MID(Sales_Transactions[[#This Row],[Order Date]],2,5),"yyy/m")</f>
        <v>2012/3</v>
      </c>
      <c r="I7294" t="s">
        <v>78</v>
      </c>
      <c r="J7294">
        <f t="shared" si="678"/>
        <v>3</v>
      </c>
      <c r="K7294" s="2">
        <v>11</v>
      </c>
      <c r="L7294" s="3">
        <v>995.72400000000005</v>
      </c>
      <c r="M7294" s="4">
        <v>0.05</v>
      </c>
      <c r="N7294" s="5" t="s">
        <v>23</v>
      </c>
      <c r="O7294" s="3">
        <v>-117.61</v>
      </c>
      <c r="P7294" s="3">
        <v>110.99</v>
      </c>
      <c r="Q7294" s="3">
        <v>2.5</v>
      </c>
      <c r="R7294" s="5" t="s">
        <v>894</v>
      </c>
      <c r="S7294" s="5" t="s">
        <v>1942</v>
      </c>
      <c r="T7294" s="5" t="str">
        <f t="shared" si="679"/>
        <v>Helen Andreada</v>
      </c>
      <c r="U7294" t="s">
        <v>153</v>
      </c>
      <c r="V7294" s="5" t="s">
        <v>47</v>
      </c>
      <c r="W7294" s="5" t="s">
        <v>48</v>
      </c>
      <c r="X7294" s="5" t="s">
        <v>49</v>
      </c>
      <c r="Y7294" s="5" t="s">
        <v>827</v>
      </c>
      <c r="Z7294" s="5" t="s">
        <v>43</v>
      </c>
      <c r="AA7294" s="4">
        <v>0.56999999999999995</v>
      </c>
      <c r="AB7294" s="1">
        <v>40976</v>
      </c>
      <c r="AC7294" s="1">
        <v>25059</v>
      </c>
      <c r="AD7294">
        <f t="shared" si="680"/>
        <v>1</v>
      </c>
      <c r="AE7294">
        <f t="shared" ca="1" si="681"/>
        <v>55</v>
      </c>
      <c r="AF7294" t="str">
        <f t="shared" ca="1" si="682"/>
        <v>18-64</v>
      </c>
      <c r="AG7294" s="3">
        <f t="shared" si="683"/>
        <v>10.312227727272727</v>
      </c>
      <c r="AH7294" t="str">
        <f>_xlfn.IFNA(VLOOKUP(Sales_Transactions[[#This Row],[Order ID]],Returned_Items[#All],2,FALSE),"Not Returned")</f>
        <v>Not Returned</v>
      </c>
    </row>
    <row r="7295" spans="1:34" x14ac:dyDescent="0.25">
      <c r="A7295">
        <v>56006</v>
      </c>
      <c r="C7295" t="s">
        <v>3000</v>
      </c>
      <c r="D7295" s="2" t="str">
        <f>TEXT(MID(Sales_Transactions[[#This Row],[Order Date]],2,5),"d/m/yyy")</f>
        <v>1/10/2011</v>
      </c>
      <c r="E7295" s="2" t="str">
        <f>TEXT(MID(Sales_Transactions[[#This Row],[Order Date]],2,5),"d")</f>
        <v>1</v>
      </c>
      <c r="F7295" s="2" t="str">
        <f>TEXT(MID(Sales_Transactions[[#This Row],[Order Date]],2,5),"m")</f>
        <v>10</v>
      </c>
      <c r="G7295" s="2" t="str">
        <f>TEXT(MID(Sales_Transactions[[#This Row],[Order Date]],2,5),"yyy")</f>
        <v>2011</v>
      </c>
      <c r="H7295" s="2" t="str">
        <f>TEXT(MID(Sales_Transactions[[#This Row],[Order Date]],2,5),"yyy/m")</f>
        <v>2011/10</v>
      </c>
      <c r="I7295" t="s">
        <v>101</v>
      </c>
      <c r="J7295">
        <f t="shared" si="678"/>
        <v>1</v>
      </c>
      <c r="K7295" s="2">
        <v>16</v>
      </c>
      <c r="L7295" s="3">
        <v>102.99</v>
      </c>
      <c r="M7295" s="4">
        <v>0.1</v>
      </c>
      <c r="N7295" s="5" t="s">
        <v>23</v>
      </c>
      <c r="O7295" s="3">
        <v>-102.17</v>
      </c>
      <c r="P7295" s="3">
        <v>6.48</v>
      </c>
      <c r="Q7295" s="3">
        <v>9.68</v>
      </c>
      <c r="R7295" s="5" t="s">
        <v>1698</v>
      </c>
      <c r="S7295" s="5" t="s">
        <v>2737</v>
      </c>
      <c r="T7295" s="5" t="str">
        <f t="shared" si="679"/>
        <v>Bill Shonely</v>
      </c>
      <c r="U7295" t="s">
        <v>153</v>
      </c>
      <c r="V7295" s="5" t="s">
        <v>27</v>
      </c>
      <c r="W7295" s="5" t="s">
        <v>28</v>
      </c>
      <c r="X7295" s="5" t="s">
        <v>75</v>
      </c>
      <c r="Y7295" s="5" t="s">
        <v>1312</v>
      </c>
      <c r="Z7295" s="5" t="s">
        <v>43</v>
      </c>
      <c r="AA7295" s="4">
        <v>0.36</v>
      </c>
      <c r="AB7295" s="1">
        <v>40817</v>
      </c>
      <c r="AC7295" s="1">
        <v>23135</v>
      </c>
      <c r="AD7295">
        <f t="shared" si="680"/>
        <v>0</v>
      </c>
      <c r="AE7295">
        <f t="shared" ca="1" si="681"/>
        <v>61</v>
      </c>
      <c r="AF7295" t="str">
        <f t="shared" ca="1" si="682"/>
        <v>18-64</v>
      </c>
      <c r="AG7295" s="3">
        <f t="shared" si="683"/>
        <v>1.009595</v>
      </c>
      <c r="AH7295" t="str">
        <f>_xlfn.IFNA(VLOOKUP(Sales_Transactions[[#This Row],[Order ID]],Returned_Items[#All],2,FALSE),"Not Returned")</f>
        <v>Not Returned</v>
      </c>
    </row>
    <row r="7296" spans="1:34" x14ac:dyDescent="0.25">
      <c r="A7296">
        <v>56006</v>
      </c>
      <c r="C7296" t="s">
        <v>3000</v>
      </c>
      <c r="D7296" s="2" t="str">
        <f>TEXT(MID(Sales_Transactions[[#This Row],[Order Date]],2,5),"d/m/yyy")</f>
        <v>1/10/2011</v>
      </c>
      <c r="E7296" s="2" t="str">
        <f>TEXT(MID(Sales_Transactions[[#This Row],[Order Date]],2,5),"d")</f>
        <v>1</v>
      </c>
      <c r="F7296" s="2" t="str">
        <f>TEXT(MID(Sales_Transactions[[#This Row],[Order Date]],2,5),"m")</f>
        <v>10</v>
      </c>
      <c r="G7296" s="2" t="str">
        <f>TEXT(MID(Sales_Transactions[[#This Row],[Order Date]],2,5),"yyy")</f>
        <v>2011</v>
      </c>
      <c r="H7296" s="2" t="str">
        <f>TEXT(MID(Sales_Transactions[[#This Row],[Order Date]],2,5),"yyy/m")</f>
        <v>2011/10</v>
      </c>
      <c r="I7296" t="s">
        <v>101</v>
      </c>
      <c r="J7296">
        <f t="shared" si="678"/>
        <v>1</v>
      </c>
      <c r="K7296" s="2">
        <v>20</v>
      </c>
      <c r="L7296" s="3">
        <v>1429.088</v>
      </c>
      <c r="M7296" s="4">
        <v>0.06</v>
      </c>
      <c r="N7296" s="5" t="s">
        <v>23</v>
      </c>
      <c r="O7296" s="3">
        <v>500.05</v>
      </c>
      <c r="P7296" s="3">
        <v>85.99</v>
      </c>
      <c r="Q7296" s="3">
        <v>1.25</v>
      </c>
      <c r="R7296" s="5" t="s">
        <v>1698</v>
      </c>
      <c r="S7296" s="5" t="s">
        <v>2737</v>
      </c>
      <c r="T7296" s="5" t="str">
        <f t="shared" si="679"/>
        <v>Bill Shonely</v>
      </c>
      <c r="U7296" t="s">
        <v>153</v>
      </c>
      <c r="V7296" s="5" t="s">
        <v>27</v>
      </c>
      <c r="W7296" s="5" t="s">
        <v>48</v>
      </c>
      <c r="X7296" s="5" t="s">
        <v>49</v>
      </c>
      <c r="Y7296" s="5" t="s">
        <v>721</v>
      </c>
      <c r="Z7296" s="5" t="s">
        <v>60</v>
      </c>
      <c r="AA7296" s="4">
        <v>0.39</v>
      </c>
      <c r="AB7296" s="1">
        <v>40819</v>
      </c>
      <c r="AC7296" s="1">
        <v>23260</v>
      </c>
      <c r="AD7296">
        <f t="shared" si="680"/>
        <v>2</v>
      </c>
      <c r="AE7296">
        <f t="shared" ca="1" si="681"/>
        <v>60</v>
      </c>
      <c r="AF7296" t="str">
        <f t="shared" ca="1" si="682"/>
        <v>18-64</v>
      </c>
      <c r="AG7296" s="3">
        <f t="shared" si="683"/>
        <v>4.3594203</v>
      </c>
      <c r="AH7296" t="str">
        <f>_xlfn.IFNA(VLOOKUP(Sales_Transactions[[#This Row],[Order ID]],Returned_Items[#All],2,FALSE),"Not Returned")</f>
        <v>Not Returned</v>
      </c>
    </row>
    <row r="7297" spans="1:34" x14ac:dyDescent="0.25">
      <c r="A7297">
        <v>56130</v>
      </c>
      <c r="C7297" t="s">
        <v>3060</v>
      </c>
      <c r="D7297" s="2" t="str">
        <f>TEXT(MID(Sales_Transactions[[#This Row],[Order Date]],2,5),"d/m/yyy")</f>
        <v>29/11/2011</v>
      </c>
      <c r="E7297" s="2" t="str">
        <f>TEXT(MID(Sales_Transactions[[#This Row],[Order Date]],2,5),"d")</f>
        <v>29</v>
      </c>
      <c r="F7297" s="2" t="str">
        <f>TEXT(MID(Sales_Transactions[[#This Row],[Order Date]],2,5),"m")</f>
        <v>11</v>
      </c>
      <c r="G7297" s="2" t="str">
        <f>TEXT(MID(Sales_Transactions[[#This Row],[Order Date]],2,5),"yyy")</f>
        <v>2011</v>
      </c>
      <c r="H7297" s="2" t="str">
        <f>TEXT(MID(Sales_Transactions[[#This Row],[Order Date]],2,5),"yyy/m")</f>
        <v>2011/11</v>
      </c>
      <c r="I7297" t="s">
        <v>78</v>
      </c>
      <c r="J7297">
        <f t="shared" si="678"/>
        <v>3</v>
      </c>
      <c r="K7297" s="2">
        <v>13</v>
      </c>
      <c r="L7297" s="3">
        <v>246.06</v>
      </c>
      <c r="M7297" s="4">
        <v>0.08</v>
      </c>
      <c r="N7297" s="5" t="s">
        <v>23</v>
      </c>
      <c r="O7297" s="3">
        <v>52.33</v>
      </c>
      <c r="P7297" s="3">
        <v>18.7</v>
      </c>
      <c r="Q7297" s="3">
        <v>8.99</v>
      </c>
      <c r="R7297" s="5" t="s">
        <v>1789</v>
      </c>
      <c r="S7297" s="5" t="s">
        <v>3525</v>
      </c>
      <c r="T7297" s="5" t="str">
        <f t="shared" si="679"/>
        <v>David Bremer</v>
      </c>
      <c r="U7297" t="s">
        <v>153</v>
      </c>
      <c r="V7297" s="5" t="s">
        <v>47</v>
      </c>
      <c r="W7297" s="5" t="s">
        <v>57</v>
      </c>
      <c r="X7297" s="5" t="s">
        <v>58</v>
      </c>
      <c r="Y7297" s="5" t="s">
        <v>1913</v>
      </c>
      <c r="Z7297" s="5" t="s">
        <v>60</v>
      </c>
      <c r="AA7297" s="4">
        <v>0.47</v>
      </c>
      <c r="AB7297" s="1">
        <v>40878</v>
      </c>
      <c r="AC7297" s="1">
        <v>23201</v>
      </c>
      <c r="AD7297">
        <f t="shared" si="680"/>
        <v>2</v>
      </c>
      <c r="AE7297">
        <f t="shared" ca="1" si="681"/>
        <v>61</v>
      </c>
      <c r="AF7297" t="str">
        <f t="shared" ca="1" si="682"/>
        <v>18-64</v>
      </c>
      <c r="AG7297" s="3">
        <f t="shared" si="683"/>
        <v>2.128849230769231</v>
      </c>
      <c r="AH7297" t="str">
        <f>_xlfn.IFNA(VLOOKUP(Sales_Transactions[[#This Row],[Order ID]],Returned_Items[#All],2,FALSE),"Not Returned")</f>
        <v>Not Returned</v>
      </c>
    </row>
    <row r="7298" spans="1:34" x14ac:dyDescent="0.25">
      <c r="A7298">
        <v>56130</v>
      </c>
      <c r="C7298" t="s">
        <v>3060</v>
      </c>
      <c r="D7298" s="2" t="str">
        <f>TEXT(MID(Sales_Transactions[[#This Row],[Order Date]],2,5),"d/m/yyy")</f>
        <v>29/11/2011</v>
      </c>
      <c r="E7298" s="2" t="str">
        <f>TEXT(MID(Sales_Transactions[[#This Row],[Order Date]],2,5),"d")</f>
        <v>29</v>
      </c>
      <c r="F7298" s="2" t="str">
        <f>TEXT(MID(Sales_Transactions[[#This Row],[Order Date]],2,5),"m")</f>
        <v>11</v>
      </c>
      <c r="G7298" s="2" t="str">
        <f>TEXT(MID(Sales_Transactions[[#This Row],[Order Date]],2,5),"yyy")</f>
        <v>2011</v>
      </c>
      <c r="H7298" s="2" t="str">
        <f>TEXT(MID(Sales_Transactions[[#This Row],[Order Date]],2,5),"yyy/m")</f>
        <v>2011/11</v>
      </c>
      <c r="I7298" t="s">
        <v>78</v>
      </c>
      <c r="J7298">
        <f t="shared" ref="J7298:J7361" si="684">IF(I7298="Making Critical",5,IF(I7298="High",4,IF(I7298="Medium",3,IF(I7298="Low",2,1))))</f>
        <v>3</v>
      </c>
      <c r="K7298" s="2">
        <v>25</v>
      </c>
      <c r="L7298" s="3">
        <v>41.87</v>
      </c>
      <c r="M7298" s="4">
        <v>0.05</v>
      </c>
      <c r="N7298" s="5" t="s">
        <v>23</v>
      </c>
      <c r="O7298" s="3">
        <v>-25.52</v>
      </c>
      <c r="P7298" s="3">
        <v>1.68</v>
      </c>
      <c r="Q7298" s="3">
        <v>1.57</v>
      </c>
      <c r="R7298" s="5" t="s">
        <v>1789</v>
      </c>
      <c r="S7298" s="5" t="s">
        <v>3525</v>
      </c>
      <c r="T7298" s="5" t="str">
        <f t="shared" ref="T7298:T7361" si="685">R7298 &amp; " " &amp; S7298</f>
        <v>David Bremer</v>
      </c>
      <c r="U7298" t="s">
        <v>153</v>
      </c>
      <c r="V7298" s="5" t="s">
        <v>47</v>
      </c>
      <c r="W7298" s="5" t="s">
        <v>28</v>
      </c>
      <c r="X7298" s="5" t="s">
        <v>124</v>
      </c>
      <c r="Y7298" s="5" t="s">
        <v>341</v>
      </c>
      <c r="Z7298" s="5" t="s">
        <v>84</v>
      </c>
      <c r="AA7298" s="4">
        <v>0.59</v>
      </c>
      <c r="AB7298" s="1">
        <v>40878</v>
      </c>
      <c r="AC7298" s="1">
        <v>24792</v>
      </c>
      <c r="AD7298">
        <f t="shared" ref="AD7298:AD7361" si="686">_xlfn.DAYS(AB7298,D7298)</f>
        <v>2</v>
      </c>
      <c r="AE7298">
        <f t="shared" ref="AE7298:AE7361" ca="1" si="687">DATEDIF(AC7298,TODAY(),"Y")</f>
        <v>56</v>
      </c>
      <c r="AF7298" t="str">
        <f t="shared" ref="AF7298:AF7361" ca="1" si="688">IF(AE7298&lt;18,"Under 18",IF(AE7298&lt;65,"18-64","Over 65"))</f>
        <v>18-64</v>
      </c>
      <c r="AG7298" s="3">
        <f t="shared" ref="AG7298:AG7361" si="689" xml:space="preserve"> (P7298 - (M7298 / 100) * P7298 + Q7298) / K7298</f>
        <v>0.12996639999999998</v>
      </c>
      <c r="AH7298" t="str">
        <f>_xlfn.IFNA(VLOOKUP(Sales_Transactions[[#This Row],[Order ID]],Returned_Items[#All],2,FALSE),"Not Returned")</f>
        <v>Not Returned</v>
      </c>
    </row>
    <row r="7299" spans="1:34" x14ac:dyDescent="0.25">
      <c r="A7299">
        <v>56162</v>
      </c>
      <c r="C7299" t="s">
        <v>2147</v>
      </c>
      <c r="D7299" s="2" t="str">
        <f>TEXT(MID(Sales_Transactions[[#This Row],[Order Date]],2,5),"d/m/yyy")</f>
        <v>25/4/2011</v>
      </c>
      <c r="E7299" s="2" t="str">
        <f>TEXT(MID(Sales_Transactions[[#This Row],[Order Date]],2,5),"d")</f>
        <v>25</v>
      </c>
      <c r="F7299" s="2" t="str">
        <f>TEXT(MID(Sales_Transactions[[#This Row],[Order Date]],2,5),"m")</f>
        <v>4</v>
      </c>
      <c r="G7299" s="2" t="str">
        <f>TEXT(MID(Sales_Transactions[[#This Row],[Order Date]],2,5),"yyy")</f>
        <v>2011</v>
      </c>
      <c r="H7299" s="2" t="str">
        <f>TEXT(MID(Sales_Transactions[[#This Row],[Order Date]],2,5),"yyy/m")</f>
        <v>2011/4</v>
      </c>
      <c r="I7299" t="s">
        <v>52</v>
      </c>
      <c r="J7299">
        <f t="shared" si="684"/>
        <v>1</v>
      </c>
      <c r="K7299" s="2">
        <v>30</v>
      </c>
      <c r="L7299" s="3">
        <v>5217.79</v>
      </c>
      <c r="M7299" s="4">
        <v>0.09</v>
      </c>
      <c r="N7299" s="5" t="s">
        <v>34</v>
      </c>
      <c r="O7299" s="3">
        <v>209.54</v>
      </c>
      <c r="P7299" s="3">
        <v>180.98</v>
      </c>
      <c r="Q7299" s="3">
        <v>30</v>
      </c>
      <c r="R7299" s="5" t="s">
        <v>152</v>
      </c>
      <c r="S7299" s="5" t="s">
        <v>2781</v>
      </c>
      <c r="T7299" s="5" t="str">
        <f t="shared" si="685"/>
        <v>Julia Barnett</v>
      </c>
      <c r="U7299" t="s">
        <v>153</v>
      </c>
      <c r="V7299" s="5" t="s">
        <v>47</v>
      </c>
      <c r="W7299" s="5" t="s">
        <v>57</v>
      </c>
      <c r="X7299" s="5" t="s">
        <v>154</v>
      </c>
      <c r="Y7299" s="5" t="s">
        <v>1677</v>
      </c>
      <c r="Z7299" s="5" t="s">
        <v>40</v>
      </c>
      <c r="AA7299" s="4">
        <v>0.69</v>
      </c>
      <c r="AB7299" s="1">
        <v>40660</v>
      </c>
      <c r="AC7299" s="1">
        <v>24710</v>
      </c>
      <c r="AD7299">
        <f t="shared" si="686"/>
        <v>2</v>
      </c>
      <c r="AE7299">
        <f t="shared" ca="1" si="687"/>
        <v>56</v>
      </c>
      <c r="AF7299" t="str">
        <f t="shared" ca="1" si="688"/>
        <v>18-64</v>
      </c>
      <c r="AG7299" s="3">
        <f t="shared" si="689"/>
        <v>7.027237266666666</v>
      </c>
      <c r="AH7299" t="str">
        <f>_xlfn.IFNA(VLOOKUP(Sales_Transactions[[#This Row],[Order ID]],Returned_Items[#All],2,FALSE),"Not Returned")</f>
        <v>Not Returned</v>
      </c>
    </row>
    <row r="7300" spans="1:34" x14ac:dyDescent="0.25">
      <c r="A7300">
        <v>56261</v>
      </c>
      <c r="C7300" t="s">
        <v>1374</v>
      </c>
      <c r="D7300" s="2" t="str">
        <f>TEXT(MID(Sales_Transactions[[#This Row],[Order Date]],2,5),"d/m/yyy")</f>
        <v>27/2/2012</v>
      </c>
      <c r="E7300" s="2" t="str">
        <f>TEXT(MID(Sales_Transactions[[#This Row],[Order Date]],2,5),"d")</f>
        <v>27</v>
      </c>
      <c r="F7300" s="2" t="str">
        <f>TEXT(MID(Sales_Transactions[[#This Row],[Order Date]],2,5),"m")</f>
        <v>2</v>
      </c>
      <c r="G7300" s="2" t="str">
        <f>TEXT(MID(Sales_Transactions[[#This Row],[Order Date]],2,5),"yyy")</f>
        <v>2012</v>
      </c>
      <c r="H7300" s="2" t="str">
        <f>TEXT(MID(Sales_Transactions[[#This Row],[Order Date]],2,5),"yyy/m")</f>
        <v>2012/2</v>
      </c>
      <c r="I7300" t="s">
        <v>101</v>
      </c>
      <c r="J7300">
        <f t="shared" si="684"/>
        <v>1</v>
      </c>
      <c r="K7300" s="2">
        <v>43</v>
      </c>
      <c r="L7300" s="3">
        <v>16886.759999999998</v>
      </c>
      <c r="M7300" s="4">
        <v>0.02</v>
      </c>
      <c r="N7300" s="5" t="s">
        <v>34</v>
      </c>
      <c r="O7300" s="3">
        <v>483.95</v>
      </c>
      <c r="P7300" s="3">
        <v>376.13</v>
      </c>
      <c r="Q7300" s="3">
        <v>85.63</v>
      </c>
      <c r="R7300" s="5" t="s">
        <v>980</v>
      </c>
      <c r="S7300" s="5" t="s">
        <v>2988</v>
      </c>
      <c r="T7300" s="5" t="str">
        <f t="shared" si="685"/>
        <v>Paul Van</v>
      </c>
      <c r="U7300" t="s">
        <v>153</v>
      </c>
      <c r="V7300" s="5" t="s">
        <v>37</v>
      </c>
      <c r="W7300" s="5" t="s">
        <v>57</v>
      </c>
      <c r="X7300" s="5" t="s">
        <v>107</v>
      </c>
      <c r="Y7300" s="5" t="s">
        <v>1234</v>
      </c>
      <c r="Z7300" s="5" t="s">
        <v>106</v>
      </c>
      <c r="AA7300" s="4">
        <v>0.74</v>
      </c>
      <c r="AB7300" s="1">
        <v>40968</v>
      </c>
      <c r="AC7300" s="1">
        <v>24390</v>
      </c>
      <c r="AD7300">
        <f t="shared" si="686"/>
        <v>2</v>
      </c>
      <c r="AE7300">
        <f t="shared" ca="1" si="687"/>
        <v>57</v>
      </c>
      <c r="AF7300" t="str">
        <f t="shared" ca="1" si="688"/>
        <v>18-64</v>
      </c>
      <c r="AG7300" s="3">
        <f t="shared" si="689"/>
        <v>10.736855209302325</v>
      </c>
      <c r="AH7300" t="str">
        <f>_xlfn.IFNA(VLOOKUP(Sales_Transactions[[#This Row],[Order ID]],Returned_Items[#All],2,FALSE),"Not Returned")</f>
        <v>Not Returned</v>
      </c>
    </row>
    <row r="7301" spans="1:34" x14ac:dyDescent="0.25">
      <c r="A7301">
        <v>56358</v>
      </c>
      <c r="C7301" t="s">
        <v>1715</v>
      </c>
      <c r="D7301" s="2" t="str">
        <f>TEXT(MID(Sales_Transactions[[#This Row],[Order Date]],2,5),"d/m/yyy")</f>
        <v>1/3/2012</v>
      </c>
      <c r="E7301" s="2" t="str">
        <f>TEXT(MID(Sales_Transactions[[#This Row],[Order Date]],2,5),"d")</f>
        <v>1</v>
      </c>
      <c r="F7301" s="2" t="str">
        <f>TEXT(MID(Sales_Transactions[[#This Row],[Order Date]],2,5),"m")</f>
        <v>3</v>
      </c>
      <c r="G7301" s="2" t="str">
        <f>TEXT(MID(Sales_Transactions[[#This Row],[Order Date]],2,5),"yyy")</f>
        <v>2012</v>
      </c>
      <c r="H7301" s="2" t="str">
        <f>TEXT(MID(Sales_Transactions[[#This Row],[Order Date]],2,5),"yyy/m")</f>
        <v>2012/3</v>
      </c>
      <c r="I7301" t="s">
        <v>52</v>
      </c>
      <c r="J7301">
        <f t="shared" si="684"/>
        <v>1</v>
      </c>
      <c r="K7301" s="2">
        <v>1</v>
      </c>
      <c r="L7301" s="3">
        <v>11.7</v>
      </c>
      <c r="M7301" s="4">
        <v>0</v>
      </c>
      <c r="N7301" s="5" t="s">
        <v>23</v>
      </c>
      <c r="O7301" s="3">
        <v>-8.06</v>
      </c>
      <c r="P7301" s="3">
        <v>5.89</v>
      </c>
      <c r="Q7301" s="3">
        <v>5.57</v>
      </c>
      <c r="R7301" s="5" t="s">
        <v>2955</v>
      </c>
      <c r="S7301" s="5" t="s">
        <v>3511</v>
      </c>
      <c r="T7301" s="5" t="str">
        <f t="shared" si="685"/>
        <v>Anne McFarland</v>
      </c>
      <c r="U7301" t="s">
        <v>153</v>
      </c>
      <c r="V7301" s="5" t="s">
        <v>37</v>
      </c>
      <c r="W7301" s="5" t="s">
        <v>57</v>
      </c>
      <c r="X7301" s="5" t="s">
        <v>58</v>
      </c>
      <c r="Y7301" s="5" t="s">
        <v>777</v>
      </c>
      <c r="Z7301" s="5" t="s">
        <v>43</v>
      </c>
      <c r="AA7301" s="4">
        <v>0.41</v>
      </c>
      <c r="AB7301" s="1">
        <v>40971</v>
      </c>
      <c r="AC7301" s="1">
        <v>24189</v>
      </c>
      <c r="AD7301">
        <f t="shared" si="686"/>
        <v>2</v>
      </c>
      <c r="AE7301">
        <f t="shared" ca="1" si="687"/>
        <v>58</v>
      </c>
      <c r="AF7301" t="str">
        <f t="shared" ca="1" si="688"/>
        <v>18-64</v>
      </c>
      <c r="AG7301" s="3">
        <f t="shared" si="689"/>
        <v>11.46</v>
      </c>
      <c r="AH7301" t="str">
        <f>_xlfn.IFNA(VLOOKUP(Sales_Transactions[[#This Row],[Order ID]],Returned_Items[#All],2,FALSE),"Not Returned")</f>
        <v>Not Returned</v>
      </c>
    </row>
    <row r="7302" spans="1:34" x14ac:dyDescent="0.25">
      <c r="A7302">
        <v>56452</v>
      </c>
      <c r="C7302" t="s">
        <v>2167</v>
      </c>
      <c r="D7302" s="2" t="str">
        <f>TEXT(MID(Sales_Transactions[[#This Row],[Order Date]],2,5),"d/m/yyy")</f>
        <v>14/2/2009</v>
      </c>
      <c r="E7302" s="2" t="str">
        <f>TEXT(MID(Sales_Transactions[[#This Row],[Order Date]],2,5),"d")</f>
        <v>14</v>
      </c>
      <c r="F7302" s="2" t="str">
        <f>TEXT(MID(Sales_Transactions[[#This Row],[Order Date]],2,5),"m")</f>
        <v>2</v>
      </c>
      <c r="G7302" s="2" t="str">
        <f>TEXT(MID(Sales_Transactions[[#This Row],[Order Date]],2,5),"yyy")</f>
        <v>2009</v>
      </c>
      <c r="H7302" s="2" t="str">
        <f>TEXT(MID(Sales_Transactions[[#This Row],[Order Date]],2,5),"yyy/m")</f>
        <v>2009/2</v>
      </c>
      <c r="I7302" t="s">
        <v>52</v>
      </c>
      <c r="J7302">
        <f t="shared" si="684"/>
        <v>1</v>
      </c>
      <c r="K7302" s="2">
        <v>34</v>
      </c>
      <c r="L7302" s="3">
        <v>6686.3440000000001</v>
      </c>
      <c r="M7302" s="4">
        <v>0</v>
      </c>
      <c r="N7302" s="5" t="s">
        <v>34</v>
      </c>
      <c r="O7302" s="3">
        <v>1192.04</v>
      </c>
      <c r="P7302" s="3">
        <v>236.97</v>
      </c>
      <c r="Q7302" s="3">
        <v>59.24</v>
      </c>
      <c r="R7302" s="5" t="s">
        <v>517</v>
      </c>
      <c r="S7302" s="5" t="s">
        <v>3507</v>
      </c>
      <c r="T7302" s="5" t="str">
        <f t="shared" si="685"/>
        <v>Charles Crestani</v>
      </c>
      <c r="U7302" t="s">
        <v>153</v>
      </c>
      <c r="V7302" s="5" t="s">
        <v>37</v>
      </c>
      <c r="W7302" s="5" t="s">
        <v>57</v>
      </c>
      <c r="X7302" s="5" t="s">
        <v>107</v>
      </c>
      <c r="Y7302" s="5" t="s">
        <v>2035</v>
      </c>
      <c r="Z7302" s="5" t="s">
        <v>106</v>
      </c>
      <c r="AA7302" s="4">
        <v>0.61</v>
      </c>
      <c r="AB7302" s="1">
        <v>39859</v>
      </c>
      <c r="AC7302" s="1">
        <v>23935</v>
      </c>
      <c r="AD7302">
        <f t="shared" si="686"/>
        <v>1</v>
      </c>
      <c r="AE7302">
        <f t="shared" ca="1" si="687"/>
        <v>59</v>
      </c>
      <c r="AF7302" t="str">
        <f t="shared" ca="1" si="688"/>
        <v>18-64</v>
      </c>
      <c r="AG7302" s="3">
        <f t="shared" si="689"/>
        <v>8.7120588235294107</v>
      </c>
      <c r="AH7302" t="str">
        <f>_xlfn.IFNA(VLOOKUP(Sales_Transactions[[#This Row],[Order ID]],Returned_Items[#All],2,FALSE),"Not Returned")</f>
        <v>Returned</v>
      </c>
    </row>
    <row r="7303" spans="1:34" x14ac:dyDescent="0.25">
      <c r="A7303">
        <v>56483</v>
      </c>
      <c r="C7303" t="s">
        <v>1276</v>
      </c>
      <c r="D7303" s="2" t="str">
        <f>TEXT(MID(Sales_Transactions[[#This Row],[Order Date]],2,5),"d/m/yyy")</f>
        <v>19/2/2009</v>
      </c>
      <c r="E7303" s="2" t="str">
        <f>TEXT(MID(Sales_Transactions[[#This Row],[Order Date]],2,5),"d")</f>
        <v>19</v>
      </c>
      <c r="F7303" s="2" t="str">
        <f>TEXT(MID(Sales_Transactions[[#This Row],[Order Date]],2,5),"m")</f>
        <v>2</v>
      </c>
      <c r="G7303" s="2" t="str">
        <f>TEXT(MID(Sales_Transactions[[#This Row],[Order Date]],2,5),"yyy")</f>
        <v>2009</v>
      </c>
      <c r="H7303" s="2" t="str">
        <f>TEXT(MID(Sales_Transactions[[#This Row],[Order Date]],2,5),"yyy/m")</f>
        <v>2009/2</v>
      </c>
      <c r="I7303" t="s">
        <v>33</v>
      </c>
      <c r="J7303">
        <f t="shared" si="684"/>
        <v>4</v>
      </c>
      <c r="K7303" s="2">
        <v>37</v>
      </c>
      <c r="L7303" s="3">
        <v>158.62</v>
      </c>
      <c r="M7303" s="4">
        <v>0.05</v>
      </c>
      <c r="N7303" s="5" t="s">
        <v>23</v>
      </c>
      <c r="O7303" s="3">
        <v>-104.57</v>
      </c>
      <c r="P7303" s="3">
        <v>4.28</v>
      </c>
      <c r="Q7303" s="3">
        <v>5.17</v>
      </c>
      <c r="R7303" s="5" t="s">
        <v>2795</v>
      </c>
      <c r="S7303" s="5" t="s">
        <v>2796</v>
      </c>
      <c r="T7303" s="5" t="str">
        <f t="shared" si="685"/>
        <v>Debra Catini</v>
      </c>
      <c r="U7303" t="s">
        <v>153</v>
      </c>
      <c r="V7303" s="5" t="s">
        <v>27</v>
      </c>
      <c r="W7303" s="5" t="s">
        <v>28</v>
      </c>
      <c r="X7303" s="5" t="s">
        <v>75</v>
      </c>
      <c r="Y7303" s="5" t="s">
        <v>420</v>
      </c>
      <c r="Z7303" s="5" t="s">
        <v>43</v>
      </c>
      <c r="AA7303" s="4">
        <v>0.4</v>
      </c>
      <c r="AB7303" s="1">
        <v>39863</v>
      </c>
      <c r="AC7303" s="1">
        <v>22686</v>
      </c>
      <c r="AD7303">
        <f t="shared" si="686"/>
        <v>0</v>
      </c>
      <c r="AE7303">
        <f t="shared" ca="1" si="687"/>
        <v>62</v>
      </c>
      <c r="AF7303" t="str">
        <f t="shared" ca="1" si="688"/>
        <v>18-64</v>
      </c>
      <c r="AG7303" s="3">
        <f t="shared" si="689"/>
        <v>0.2553475675675676</v>
      </c>
      <c r="AH7303" t="str">
        <f>_xlfn.IFNA(VLOOKUP(Sales_Transactions[[#This Row],[Order ID]],Returned_Items[#All],2,FALSE),"Not Returned")</f>
        <v>Not Returned</v>
      </c>
    </row>
    <row r="7304" spans="1:34" x14ac:dyDescent="0.25">
      <c r="A7304">
        <v>56484</v>
      </c>
      <c r="C7304" t="s">
        <v>3230</v>
      </c>
      <c r="D7304" s="2" t="str">
        <f>TEXT(MID(Sales_Transactions[[#This Row],[Order Date]],2,5),"d/m/yyy")</f>
        <v>21/11/2011</v>
      </c>
      <c r="E7304" s="2" t="str">
        <f>TEXT(MID(Sales_Transactions[[#This Row],[Order Date]],2,5),"d")</f>
        <v>21</v>
      </c>
      <c r="F7304" s="2" t="str">
        <f>TEXT(MID(Sales_Transactions[[#This Row],[Order Date]],2,5),"m")</f>
        <v>11</v>
      </c>
      <c r="G7304" s="2" t="str">
        <f>TEXT(MID(Sales_Transactions[[#This Row],[Order Date]],2,5),"yyy")</f>
        <v>2011</v>
      </c>
      <c r="H7304" s="2" t="str">
        <f>TEXT(MID(Sales_Transactions[[#This Row],[Order Date]],2,5),"yyy/m")</f>
        <v>2011/11</v>
      </c>
      <c r="I7304" t="s">
        <v>52</v>
      </c>
      <c r="J7304">
        <f t="shared" si="684"/>
        <v>1</v>
      </c>
      <c r="K7304" s="2">
        <v>6</v>
      </c>
      <c r="L7304" s="3">
        <v>176.58</v>
      </c>
      <c r="M7304" s="4">
        <v>0.1</v>
      </c>
      <c r="N7304" s="5" t="s">
        <v>23</v>
      </c>
      <c r="O7304" s="3">
        <v>28.34</v>
      </c>
      <c r="P7304" s="3">
        <v>30.56</v>
      </c>
      <c r="Q7304" s="3">
        <v>2.99</v>
      </c>
      <c r="R7304" s="5" t="s">
        <v>2066</v>
      </c>
      <c r="S7304" s="5" t="s">
        <v>2632</v>
      </c>
      <c r="T7304" s="5" t="str">
        <f t="shared" si="685"/>
        <v>Bobby Trafton</v>
      </c>
      <c r="U7304" t="s">
        <v>153</v>
      </c>
      <c r="V7304" s="5" t="s">
        <v>27</v>
      </c>
      <c r="W7304" s="5" t="s">
        <v>28</v>
      </c>
      <c r="X7304" s="5" t="s">
        <v>41</v>
      </c>
      <c r="Y7304" s="5" t="s">
        <v>391</v>
      </c>
      <c r="Z7304" s="5" t="s">
        <v>43</v>
      </c>
      <c r="AA7304" s="4">
        <v>0.35</v>
      </c>
      <c r="AB7304" s="1">
        <v>40869</v>
      </c>
      <c r="AC7304" s="1">
        <v>22885</v>
      </c>
      <c r="AD7304">
        <f t="shared" si="686"/>
        <v>1</v>
      </c>
      <c r="AE7304">
        <f t="shared" ca="1" si="687"/>
        <v>61</v>
      </c>
      <c r="AF7304" t="str">
        <f t="shared" ca="1" si="688"/>
        <v>18-64</v>
      </c>
      <c r="AG7304" s="3">
        <f t="shared" si="689"/>
        <v>5.5865733333333329</v>
      </c>
      <c r="AH7304" t="str">
        <f>_xlfn.IFNA(VLOOKUP(Sales_Transactions[[#This Row],[Order ID]],Returned_Items[#All],2,FALSE),"Not Returned")</f>
        <v>Not Returned</v>
      </c>
    </row>
    <row r="7305" spans="1:34" x14ac:dyDescent="0.25">
      <c r="A7305">
        <v>56484</v>
      </c>
      <c r="C7305" t="s">
        <v>3230</v>
      </c>
      <c r="D7305" s="2" t="str">
        <f>TEXT(MID(Sales_Transactions[[#This Row],[Order Date]],2,5),"d/m/yyy")</f>
        <v>21/11/2011</v>
      </c>
      <c r="E7305" s="2" t="str">
        <f>TEXT(MID(Sales_Transactions[[#This Row],[Order Date]],2,5),"d")</f>
        <v>21</v>
      </c>
      <c r="F7305" s="2" t="str">
        <f>TEXT(MID(Sales_Transactions[[#This Row],[Order Date]],2,5),"m")</f>
        <v>11</v>
      </c>
      <c r="G7305" s="2" t="str">
        <f>TEXT(MID(Sales_Transactions[[#This Row],[Order Date]],2,5),"yyy")</f>
        <v>2011</v>
      </c>
      <c r="H7305" s="2" t="str">
        <f>TEXT(MID(Sales_Transactions[[#This Row],[Order Date]],2,5),"yyy/m")</f>
        <v>2011/11</v>
      </c>
      <c r="I7305" t="s">
        <v>52</v>
      </c>
      <c r="J7305">
        <f t="shared" si="684"/>
        <v>1</v>
      </c>
      <c r="K7305" s="2">
        <v>15</v>
      </c>
      <c r="L7305" s="3">
        <v>1121.8399999999999</v>
      </c>
      <c r="M7305" s="4">
        <v>0</v>
      </c>
      <c r="N7305" s="5" t="s">
        <v>23</v>
      </c>
      <c r="O7305" s="3">
        <v>-173.66</v>
      </c>
      <c r="P7305" s="3">
        <v>73.98</v>
      </c>
      <c r="Q7305" s="3">
        <v>12.14</v>
      </c>
      <c r="R7305" s="5" t="s">
        <v>2066</v>
      </c>
      <c r="S7305" s="5" t="s">
        <v>2632</v>
      </c>
      <c r="T7305" s="5" t="str">
        <f t="shared" si="685"/>
        <v>Bobby Trafton</v>
      </c>
      <c r="U7305" t="s">
        <v>153</v>
      </c>
      <c r="V7305" s="5" t="s">
        <v>27</v>
      </c>
      <c r="W7305" s="5" t="s">
        <v>48</v>
      </c>
      <c r="X7305" s="5" t="s">
        <v>87</v>
      </c>
      <c r="Y7305" s="5" t="s">
        <v>1399</v>
      </c>
      <c r="Z7305" s="5" t="s">
        <v>43</v>
      </c>
      <c r="AA7305" s="4">
        <v>0.67</v>
      </c>
      <c r="AB7305" s="1">
        <v>40869</v>
      </c>
      <c r="AC7305" s="1">
        <v>22837</v>
      </c>
      <c r="AD7305">
        <f t="shared" si="686"/>
        <v>1</v>
      </c>
      <c r="AE7305">
        <f t="shared" ca="1" si="687"/>
        <v>62</v>
      </c>
      <c r="AF7305" t="str">
        <f t="shared" ca="1" si="688"/>
        <v>18-64</v>
      </c>
      <c r="AG7305" s="3">
        <f t="shared" si="689"/>
        <v>5.7413333333333334</v>
      </c>
      <c r="AH7305" t="str">
        <f>_xlfn.IFNA(VLOOKUP(Sales_Transactions[[#This Row],[Order ID]],Returned_Items[#All],2,FALSE),"Not Returned")</f>
        <v>Not Returned</v>
      </c>
    </row>
    <row r="7306" spans="1:34" x14ac:dyDescent="0.25">
      <c r="A7306">
        <v>56676</v>
      </c>
      <c r="C7306" t="s">
        <v>905</v>
      </c>
      <c r="D7306" s="2" t="str">
        <f>TEXT(MID(Sales_Transactions[[#This Row],[Order Date]],2,5),"d/m/yyy")</f>
        <v>25/10/2012</v>
      </c>
      <c r="E7306" s="2" t="str">
        <f>TEXT(MID(Sales_Transactions[[#This Row],[Order Date]],2,5),"d")</f>
        <v>25</v>
      </c>
      <c r="F7306" s="2" t="str">
        <f>TEXT(MID(Sales_Transactions[[#This Row],[Order Date]],2,5),"m")</f>
        <v>10</v>
      </c>
      <c r="G7306" s="2" t="str">
        <f>TEXT(MID(Sales_Transactions[[#This Row],[Order Date]],2,5),"yyy")</f>
        <v>2012</v>
      </c>
      <c r="H7306" s="2" t="str">
        <f>TEXT(MID(Sales_Transactions[[#This Row],[Order Date]],2,5),"yyy/m")</f>
        <v>2012/10</v>
      </c>
      <c r="I7306" t="s">
        <v>101</v>
      </c>
      <c r="J7306">
        <f t="shared" si="684"/>
        <v>1</v>
      </c>
      <c r="K7306" s="2">
        <v>39</v>
      </c>
      <c r="L7306" s="3">
        <v>206.47</v>
      </c>
      <c r="M7306" s="4">
        <v>0.08</v>
      </c>
      <c r="N7306" s="5" t="s">
        <v>23</v>
      </c>
      <c r="O7306" s="3">
        <v>-107.2</v>
      </c>
      <c r="P7306" s="3">
        <v>5.28</v>
      </c>
      <c r="Q7306" s="3">
        <v>5.66</v>
      </c>
      <c r="R7306" s="5" t="s">
        <v>2313</v>
      </c>
      <c r="S7306" s="5" t="s">
        <v>3524</v>
      </c>
      <c r="T7306" s="5" t="str">
        <f t="shared" si="685"/>
        <v>Dave Kipp</v>
      </c>
      <c r="U7306" t="s">
        <v>153</v>
      </c>
      <c r="V7306" s="5" t="s">
        <v>37</v>
      </c>
      <c r="W7306" s="5" t="s">
        <v>28</v>
      </c>
      <c r="X7306" s="5" t="s">
        <v>75</v>
      </c>
      <c r="Y7306" s="5" t="s">
        <v>697</v>
      </c>
      <c r="Z7306" s="5" t="s">
        <v>43</v>
      </c>
      <c r="AA7306" s="4">
        <v>0.4</v>
      </c>
      <c r="AB7306" s="1">
        <v>41208</v>
      </c>
      <c r="AC7306" s="1">
        <v>22582</v>
      </c>
      <c r="AD7306">
        <f t="shared" si="686"/>
        <v>1</v>
      </c>
      <c r="AE7306">
        <f t="shared" ca="1" si="687"/>
        <v>62</v>
      </c>
      <c r="AF7306" t="str">
        <f t="shared" ca="1" si="688"/>
        <v>18-64</v>
      </c>
      <c r="AG7306" s="3">
        <f t="shared" si="689"/>
        <v>0.28040451282051282</v>
      </c>
      <c r="AH7306" t="str">
        <f>_xlfn.IFNA(VLOOKUP(Sales_Transactions[[#This Row],[Order ID]],Returned_Items[#All],2,FALSE),"Not Returned")</f>
        <v>Not Returned</v>
      </c>
    </row>
    <row r="7307" spans="1:34" x14ac:dyDescent="0.25">
      <c r="A7307">
        <v>56740</v>
      </c>
      <c r="C7307" t="s">
        <v>1749</v>
      </c>
      <c r="D7307" s="2" t="str">
        <f>TEXT(MID(Sales_Transactions[[#This Row],[Order Date]],2,5),"d/m/yyy")</f>
        <v>16/10/2012</v>
      </c>
      <c r="E7307" s="2" t="str">
        <f>TEXT(MID(Sales_Transactions[[#This Row],[Order Date]],2,5),"d")</f>
        <v>16</v>
      </c>
      <c r="F7307" s="2" t="str">
        <f>TEXT(MID(Sales_Transactions[[#This Row],[Order Date]],2,5),"m")</f>
        <v>10</v>
      </c>
      <c r="G7307" s="2" t="str">
        <f>TEXT(MID(Sales_Transactions[[#This Row],[Order Date]],2,5),"yyy")</f>
        <v>2012</v>
      </c>
      <c r="H7307" s="2" t="str">
        <f>TEXT(MID(Sales_Transactions[[#This Row],[Order Date]],2,5),"yyy/m")</f>
        <v>2012/10</v>
      </c>
      <c r="I7307" t="s">
        <v>22</v>
      </c>
      <c r="J7307">
        <f t="shared" si="684"/>
        <v>2</v>
      </c>
      <c r="K7307" s="2">
        <v>6</v>
      </c>
      <c r="L7307" s="3">
        <v>34.29</v>
      </c>
      <c r="M7307" s="4">
        <v>0.05</v>
      </c>
      <c r="N7307" s="5" t="s">
        <v>23</v>
      </c>
      <c r="O7307" s="3">
        <v>-6.82</v>
      </c>
      <c r="P7307" s="3">
        <v>5.28</v>
      </c>
      <c r="Q7307" s="3">
        <v>2.99</v>
      </c>
      <c r="R7307" s="5" t="s">
        <v>2638</v>
      </c>
      <c r="S7307" s="5" t="s">
        <v>2639</v>
      </c>
      <c r="T7307" s="5" t="str">
        <f t="shared" si="685"/>
        <v>Jay Fine</v>
      </c>
      <c r="U7307" t="s">
        <v>153</v>
      </c>
      <c r="V7307" s="5" t="s">
        <v>37</v>
      </c>
      <c r="W7307" s="5" t="s">
        <v>28</v>
      </c>
      <c r="X7307" s="5" t="s">
        <v>41</v>
      </c>
      <c r="Y7307" s="5" t="s">
        <v>92</v>
      </c>
      <c r="Z7307" s="5" t="s">
        <v>43</v>
      </c>
      <c r="AA7307" s="4">
        <v>0.37</v>
      </c>
      <c r="AB7307" s="1">
        <v>41200</v>
      </c>
      <c r="AC7307" s="1">
        <v>14755</v>
      </c>
      <c r="AD7307">
        <f t="shared" si="686"/>
        <v>2</v>
      </c>
      <c r="AE7307">
        <f t="shared" ca="1" si="687"/>
        <v>84</v>
      </c>
      <c r="AF7307" t="str">
        <f t="shared" ca="1" si="688"/>
        <v>Over 65</v>
      </c>
      <c r="AG7307" s="3">
        <f t="shared" si="689"/>
        <v>1.3778933333333334</v>
      </c>
      <c r="AH7307" t="str">
        <f>_xlfn.IFNA(VLOOKUP(Sales_Transactions[[#This Row],[Order ID]],Returned_Items[#All],2,FALSE),"Not Returned")</f>
        <v>Not Returned</v>
      </c>
    </row>
    <row r="7308" spans="1:34" x14ac:dyDescent="0.25">
      <c r="A7308">
        <v>56740</v>
      </c>
      <c r="C7308" t="s">
        <v>1749</v>
      </c>
      <c r="D7308" s="2" t="str">
        <f>TEXT(MID(Sales_Transactions[[#This Row],[Order Date]],2,5),"d/m/yyy")</f>
        <v>16/10/2012</v>
      </c>
      <c r="E7308" s="2" t="str">
        <f>TEXT(MID(Sales_Transactions[[#This Row],[Order Date]],2,5),"d")</f>
        <v>16</v>
      </c>
      <c r="F7308" s="2" t="str">
        <f>TEXT(MID(Sales_Transactions[[#This Row],[Order Date]],2,5),"m")</f>
        <v>10</v>
      </c>
      <c r="G7308" s="2" t="str">
        <f>TEXT(MID(Sales_Transactions[[#This Row],[Order Date]],2,5),"yyy")</f>
        <v>2012</v>
      </c>
      <c r="H7308" s="2" t="str">
        <f>TEXT(MID(Sales_Transactions[[#This Row],[Order Date]],2,5),"yyy/m")</f>
        <v>2012/10</v>
      </c>
      <c r="I7308" t="s">
        <v>22</v>
      </c>
      <c r="J7308">
        <f t="shared" si="684"/>
        <v>2</v>
      </c>
      <c r="K7308" s="2">
        <v>29</v>
      </c>
      <c r="L7308" s="3">
        <v>23516.31</v>
      </c>
      <c r="M7308" s="4">
        <v>0.09</v>
      </c>
      <c r="N7308" s="5" t="s">
        <v>23</v>
      </c>
      <c r="O7308" s="3">
        <v>1094.74</v>
      </c>
      <c r="P7308" s="3">
        <v>832.81</v>
      </c>
      <c r="Q7308" s="3">
        <v>24.49</v>
      </c>
      <c r="R7308" s="5" t="s">
        <v>2638</v>
      </c>
      <c r="S7308" s="5" t="s">
        <v>2639</v>
      </c>
      <c r="T7308" s="5" t="str">
        <f t="shared" si="685"/>
        <v>Jay Fine</v>
      </c>
      <c r="U7308" t="s">
        <v>153</v>
      </c>
      <c r="V7308" s="5" t="s">
        <v>37</v>
      </c>
      <c r="W7308" s="5" t="s">
        <v>28</v>
      </c>
      <c r="X7308" s="5" t="s">
        <v>221</v>
      </c>
      <c r="Y7308" s="5" t="s">
        <v>3387</v>
      </c>
      <c r="Z7308" s="5" t="s">
        <v>56</v>
      </c>
      <c r="AA7308" s="4">
        <v>0.83</v>
      </c>
      <c r="AB7308" s="1">
        <v>41202</v>
      </c>
      <c r="AC7308" s="1">
        <v>23691</v>
      </c>
      <c r="AD7308">
        <f t="shared" si="686"/>
        <v>4</v>
      </c>
      <c r="AE7308">
        <f t="shared" ca="1" si="687"/>
        <v>59</v>
      </c>
      <c r="AF7308" t="str">
        <f t="shared" ca="1" si="688"/>
        <v>18-64</v>
      </c>
      <c r="AG7308" s="3">
        <f t="shared" si="689"/>
        <v>29.536223137931032</v>
      </c>
      <c r="AH7308" t="str">
        <f>_xlfn.IFNA(VLOOKUP(Sales_Transactions[[#This Row],[Order ID]],Returned_Items[#All],2,FALSE),"Not Returned")</f>
        <v>Not Returned</v>
      </c>
    </row>
    <row r="7309" spans="1:34" x14ac:dyDescent="0.25">
      <c r="A7309">
        <v>56802</v>
      </c>
      <c r="C7309" t="s">
        <v>1642</v>
      </c>
      <c r="D7309" s="2" t="str">
        <f>TEXT(MID(Sales_Transactions[[#This Row],[Order Date]],2,5),"d/m/yyy")</f>
        <v>29/5/2012</v>
      </c>
      <c r="E7309" s="2" t="str">
        <f>TEXT(MID(Sales_Transactions[[#This Row],[Order Date]],2,5),"d")</f>
        <v>29</v>
      </c>
      <c r="F7309" s="2" t="str">
        <f>TEXT(MID(Sales_Transactions[[#This Row],[Order Date]],2,5),"m")</f>
        <v>5</v>
      </c>
      <c r="G7309" s="2" t="str">
        <f>TEXT(MID(Sales_Transactions[[#This Row],[Order Date]],2,5),"yyy")</f>
        <v>2012</v>
      </c>
      <c r="H7309" s="2" t="str">
        <f>TEXT(MID(Sales_Transactions[[#This Row],[Order Date]],2,5),"yyy/m")</f>
        <v>2012/5</v>
      </c>
      <c r="I7309" t="s">
        <v>33</v>
      </c>
      <c r="J7309">
        <f t="shared" si="684"/>
        <v>4</v>
      </c>
      <c r="K7309" s="2">
        <v>50</v>
      </c>
      <c r="L7309" s="3">
        <v>78.2</v>
      </c>
      <c r="M7309" s="4">
        <v>0.09</v>
      </c>
      <c r="N7309" s="5" t="s">
        <v>23</v>
      </c>
      <c r="O7309" s="3">
        <v>-4.5599999999999996</v>
      </c>
      <c r="P7309" s="3">
        <v>1.68</v>
      </c>
      <c r="Q7309" s="3">
        <v>1</v>
      </c>
      <c r="R7309" s="5" t="s">
        <v>2606</v>
      </c>
      <c r="S7309" s="5" t="s">
        <v>2607</v>
      </c>
      <c r="T7309" s="5" t="str">
        <f t="shared" si="685"/>
        <v>Thea Hendricks</v>
      </c>
      <c r="U7309" t="s">
        <v>153</v>
      </c>
      <c r="V7309" s="5" t="s">
        <v>74</v>
      </c>
      <c r="W7309" s="5" t="s">
        <v>28</v>
      </c>
      <c r="X7309" s="5" t="s">
        <v>124</v>
      </c>
      <c r="Y7309" s="5" t="s">
        <v>2631</v>
      </c>
      <c r="Z7309" s="5" t="s">
        <v>84</v>
      </c>
      <c r="AA7309" s="4">
        <v>0.35</v>
      </c>
      <c r="AB7309" s="1">
        <v>41059</v>
      </c>
      <c r="AC7309" s="1">
        <v>22043</v>
      </c>
      <c r="AD7309">
        <f t="shared" si="686"/>
        <v>1</v>
      </c>
      <c r="AE7309">
        <f t="shared" ca="1" si="687"/>
        <v>64</v>
      </c>
      <c r="AF7309" t="str">
        <f t="shared" ca="1" si="688"/>
        <v>18-64</v>
      </c>
      <c r="AG7309" s="3">
        <f t="shared" si="689"/>
        <v>5.3569759999999994E-2</v>
      </c>
      <c r="AH7309" t="str">
        <f>_xlfn.IFNA(VLOOKUP(Sales_Transactions[[#This Row],[Order ID]],Returned_Items[#All],2,FALSE),"Not Returned")</f>
        <v>Not Returned</v>
      </c>
    </row>
    <row r="7310" spans="1:34" x14ac:dyDescent="0.25">
      <c r="A7310">
        <v>56868</v>
      </c>
      <c r="C7310" t="s">
        <v>3130</v>
      </c>
      <c r="D7310" s="2" t="str">
        <f>TEXT(MID(Sales_Transactions[[#This Row],[Order Date]],2,5),"d/m/yyy")</f>
        <v>3/12/2011</v>
      </c>
      <c r="E7310" s="2" t="str">
        <f>TEXT(MID(Sales_Transactions[[#This Row],[Order Date]],2,5),"d")</f>
        <v>3</v>
      </c>
      <c r="F7310" s="2" t="str">
        <f>TEXT(MID(Sales_Transactions[[#This Row],[Order Date]],2,5),"m")</f>
        <v>12</v>
      </c>
      <c r="G7310" s="2" t="str">
        <f>TEXT(MID(Sales_Transactions[[#This Row],[Order Date]],2,5),"yyy")</f>
        <v>2011</v>
      </c>
      <c r="H7310" s="2" t="str">
        <f>TEXT(MID(Sales_Transactions[[#This Row],[Order Date]],2,5),"yyy/m")</f>
        <v>2011/12</v>
      </c>
      <c r="I7310" t="s">
        <v>22</v>
      </c>
      <c r="J7310">
        <f t="shared" si="684"/>
        <v>2</v>
      </c>
      <c r="K7310" s="2">
        <v>34</v>
      </c>
      <c r="L7310" s="3">
        <v>1947.4265</v>
      </c>
      <c r="M7310" s="4">
        <v>0.03</v>
      </c>
      <c r="N7310" s="5" t="s">
        <v>23</v>
      </c>
      <c r="O7310" s="3">
        <v>473.27</v>
      </c>
      <c r="P7310" s="3">
        <v>65.989999999999995</v>
      </c>
      <c r="Q7310" s="3">
        <v>5.92</v>
      </c>
      <c r="R7310" s="5" t="s">
        <v>2066</v>
      </c>
      <c r="S7310" s="5" t="s">
        <v>2632</v>
      </c>
      <c r="T7310" s="5" t="str">
        <f t="shared" si="685"/>
        <v>Bobby Trafton</v>
      </c>
      <c r="U7310" t="s">
        <v>153</v>
      </c>
      <c r="V7310" s="5" t="s">
        <v>47</v>
      </c>
      <c r="W7310" s="5" t="s">
        <v>48</v>
      </c>
      <c r="X7310" s="5" t="s">
        <v>49</v>
      </c>
      <c r="Y7310" s="5" t="s">
        <v>583</v>
      </c>
      <c r="Z7310" s="5" t="s">
        <v>43</v>
      </c>
      <c r="AA7310" s="4">
        <v>0.55000000000000004</v>
      </c>
      <c r="AB7310" s="1">
        <v>40887</v>
      </c>
      <c r="AC7310" s="1">
        <v>21983</v>
      </c>
      <c r="AD7310">
        <f t="shared" si="686"/>
        <v>7</v>
      </c>
      <c r="AE7310">
        <f t="shared" ca="1" si="687"/>
        <v>64</v>
      </c>
      <c r="AF7310" t="str">
        <f t="shared" ca="1" si="688"/>
        <v>18-64</v>
      </c>
      <c r="AG7310" s="3">
        <f t="shared" si="689"/>
        <v>2.1144177352941176</v>
      </c>
      <c r="AH7310" t="str">
        <f>_xlfn.IFNA(VLOOKUP(Sales_Transactions[[#This Row],[Order ID]],Returned_Items[#All],2,FALSE),"Not Returned")</f>
        <v>Returned</v>
      </c>
    </row>
    <row r="7311" spans="1:34" x14ac:dyDescent="0.25">
      <c r="A7311">
        <v>56869</v>
      </c>
      <c r="C7311" t="s">
        <v>2064</v>
      </c>
      <c r="D7311" s="2" t="str">
        <f>TEXT(MID(Sales_Transactions[[#This Row],[Order Date]],2,5),"d/m/yyy")</f>
        <v>23/7/2010</v>
      </c>
      <c r="E7311" s="2" t="str">
        <f>TEXT(MID(Sales_Transactions[[#This Row],[Order Date]],2,5),"d")</f>
        <v>23</v>
      </c>
      <c r="F7311" s="2" t="str">
        <f>TEXT(MID(Sales_Transactions[[#This Row],[Order Date]],2,5),"m")</f>
        <v>7</v>
      </c>
      <c r="G7311" s="2" t="str">
        <f>TEXT(MID(Sales_Transactions[[#This Row],[Order Date]],2,5),"yyy")</f>
        <v>2010</v>
      </c>
      <c r="H7311" s="2" t="str">
        <f>TEXT(MID(Sales_Transactions[[#This Row],[Order Date]],2,5),"yyy/m")</f>
        <v>2010/7</v>
      </c>
      <c r="I7311" t="s">
        <v>22</v>
      </c>
      <c r="J7311">
        <f t="shared" si="684"/>
        <v>2</v>
      </c>
      <c r="K7311" s="2">
        <v>10</v>
      </c>
      <c r="L7311" s="3">
        <v>842.19</v>
      </c>
      <c r="M7311" s="4">
        <v>0</v>
      </c>
      <c r="N7311" s="5" t="s">
        <v>23</v>
      </c>
      <c r="O7311" s="3">
        <v>157.44999999999999</v>
      </c>
      <c r="P7311" s="3">
        <v>80.98</v>
      </c>
      <c r="Q7311" s="3">
        <v>4.5</v>
      </c>
      <c r="R7311" s="5" t="s">
        <v>2559</v>
      </c>
      <c r="S7311" s="5" t="s">
        <v>2620</v>
      </c>
      <c r="T7311" s="5" t="str">
        <f t="shared" si="685"/>
        <v>Natalie Webber</v>
      </c>
      <c r="U7311" t="s">
        <v>153</v>
      </c>
      <c r="V7311" s="5" t="s">
        <v>37</v>
      </c>
      <c r="W7311" s="5" t="s">
        <v>28</v>
      </c>
      <c r="X7311" s="5" t="s">
        <v>38</v>
      </c>
      <c r="Y7311" s="5" t="s">
        <v>2449</v>
      </c>
      <c r="Z7311" s="5" t="s">
        <v>43</v>
      </c>
      <c r="AA7311" s="4">
        <v>0.59</v>
      </c>
      <c r="AB7311" s="1">
        <v>40384</v>
      </c>
      <c r="AC7311" s="1">
        <v>21992</v>
      </c>
      <c r="AD7311">
        <f t="shared" si="686"/>
        <v>2</v>
      </c>
      <c r="AE7311">
        <f t="shared" ca="1" si="687"/>
        <v>64</v>
      </c>
      <c r="AF7311" t="str">
        <f t="shared" ca="1" si="688"/>
        <v>18-64</v>
      </c>
      <c r="AG7311" s="3">
        <f t="shared" si="689"/>
        <v>8.548</v>
      </c>
      <c r="AH7311" t="str">
        <f>_xlfn.IFNA(VLOOKUP(Sales_Transactions[[#This Row],[Order ID]],Returned_Items[#All],2,FALSE),"Not Returned")</f>
        <v>Not Returned</v>
      </c>
    </row>
    <row r="7312" spans="1:34" x14ac:dyDescent="0.25">
      <c r="A7312">
        <v>57190</v>
      </c>
      <c r="C7312" t="s">
        <v>1367</v>
      </c>
      <c r="D7312" s="2" t="str">
        <f>TEXT(MID(Sales_Transactions[[#This Row],[Order Date]],2,5),"d/m/yyy")</f>
        <v>28/5/2010</v>
      </c>
      <c r="E7312" s="2" t="str">
        <f>TEXT(MID(Sales_Transactions[[#This Row],[Order Date]],2,5),"d")</f>
        <v>28</v>
      </c>
      <c r="F7312" s="2" t="str">
        <f>TEXT(MID(Sales_Transactions[[#This Row],[Order Date]],2,5),"m")</f>
        <v>5</v>
      </c>
      <c r="G7312" s="2" t="str">
        <f>TEXT(MID(Sales_Transactions[[#This Row],[Order Date]],2,5),"yyy")</f>
        <v>2010</v>
      </c>
      <c r="H7312" s="2" t="str">
        <f>TEXT(MID(Sales_Transactions[[#This Row],[Order Date]],2,5),"yyy/m")</f>
        <v>2010/5</v>
      </c>
      <c r="I7312" t="s">
        <v>78</v>
      </c>
      <c r="J7312">
        <f t="shared" si="684"/>
        <v>3</v>
      </c>
      <c r="K7312" s="2">
        <v>48</v>
      </c>
      <c r="L7312" s="3">
        <v>2052.83</v>
      </c>
      <c r="M7312" s="4">
        <v>0.02</v>
      </c>
      <c r="N7312" s="5" t="s">
        <v>23</v>
      </c>
      <c r="O7312" s="3">
        <v>395.85</v>
      </c>
      <c r="P7312" s="3">
        <v>40.99</v>
      </c>
      <c r="Q7312" s="3">
        <v>8.9700000000000006</v>
      </c>
      <c r="R7312" s="5" t="s">
        <v>2313</v>
      </c>
      <c r="S7312" s="5" t="s">
        <v>2747</v>
      </c>
      <c r="T7312" s="5" t="str">
        <f t="shared" si="685"/>
        <v>Dave Poirier</v>
      </c>
      <c r="U7312" t="s">
        <v>153</v>
      </c>
      <c r="V7312" s="5" t="s">
        <v>27</v>
      </c>
      <c r="W7312" s="5" t="s">
        <v>48</v>
      </c>
      <c r="X7312" s="5" t="s">
        <v>324</v>
      </c>
      <c r="Y7312" s="5" t="s">
        <v>3551</v>
      </c>
      <c r="Z7312" s="5" t="s">
        <v>43</v>
      </c>
      <c r="AA7312" s="4">
        <v>0.54</v>
      </c>
      <c r="AB7312" s="1">
        <v>40326</v>
      </c>
      <c r="AC7312" s="1">
        <v>19636</v>
      </c>
      <c r="AD7312">
        <f t="shared" si="686"/>
        <v>0</v>
      </c>
      <c r="AE7312">
        <f t="shared" ca="1" si="687"/>
        <v>70</v>
      </c>
      <c r="AF7312" t="str">
        <f t="shared" ca="1" si="688"/>
        <v>Over 65</v>
      </c>
      <c r="AG7312" s="3">
        <f t="shared" si="689"/>
        <v>1.0406625416666666</v>
      </c>
      <c r="AH7312" t="str">
        <f>_xlfn.IFNA(VLOOKUP(Sales_Transactions[[#This Row],[Order ID]],Returned_Items[#All],2,FALSE),"Not Returned")</f>
        <v>Returned</v>
      </c>
    </row>
    <row r="7313" spans="1:34" x14ac:dyDescent="0.25">
      <c r="A7313">
        <v>57190</v>
      </c>
      <c r="C7313" t="s">
        <v>1367</v>
      </c>
      <c r="D7313" s="2" t="str">
        <f>TEXT(MID(Sales_Transactions[[#This Row],[Order Date]],2,5),"d/m/yyy")</f>
        <v>28/5/2010</v>
      </c>
      <c r="E7313" s="2" t="str">
        <f>TEXT(MID(Sales_Transactions[[#This Row],[Order Date]],2,5),"d")</f>
        <v>28</v>
      </c>
      <c r="F7313" s="2" t="str">
        <f>TEXT(MID(Sales_Transactions[[#This Row],[Order Date]],2,5),"m")</f>
        <v>5</v>
      </c>
      <c r="G7313" s="2" t="str">
        <f>TEXT(MID(Sales_Transactions[[#This Row],[Order Date]],2,5),"yyy")</f>
        <v>2010</v>
      </c>
      <c r="H7313" s="2" t="str">
        <f>TEXT(MID(Sales_Transactions[[#This Row],[Order Date]],2,5),"yyy/m")</f>
        <v>2010/5</v>
      </c>
      <c r="I7313" t="s">
        <v>78</v>
      </c>
      <c r="J7313">
        <f t="shared" si="684"/>
        <v>3</v>
      </c>
      <c r="K7313" s="2">
        <v>36</v>
      </c>
      <c r="L7313" s="3">
        <v>620.45000000000005</v>
      </c>
      <c r="M7313" s="4">
        <v>0.09</v>
      </c>
      <c r="N7313" s="5" t="s">
        <v>23</v>
      </c>
      <c r="O7313" s="3">
        <v>171.94</v>
      </c>
      <c r="P7313" s="3">
        <v>17.48</v>
      </c>
      <c r="Q7313" s="3">
        <v>1.99</v>
      </c>
      <c r="R7313" s="5" t="s">
        <v>2313</v>
      </c>
      <c r="S7313" s="5" t="s">
        <v>2747</v>
      </c>
      <c r="T7313" s="5" t="str">
        <f t="shared" si="685"/>
        <v>Dave Poirier</v>
      </c>
      <c r="U7313" t="s">
        <v>153</v>
      </c>
      <c r="V7313" s="5" t="s">
        <v>27</v>
      </c>
      <c r="W7313" s="5" t="s">
        <v>48</v>
      </c>
      <c r="X7313" s="5" t="s">
        <v>87</v>
      </c>
      <c r="Y7313" s="5" t="s">
        <v>2599</v>
      </c>
      <c r="Z7313" s="5" t="s">
        <v>60</v>
      </c>
      <c r="AA7313" s="4">
        <v>0.46</v>
      </c>
      <c r="AB7313" s="1">
        <v>40327</v>
      </c>
      <c r="AC7313" s="1">
        <v>28988</v>
      </c>
      <c r="AD7313">
        <f t="shared" si="686"/>
        <v>1</v>
      </c>
      <c r="AE7313">
        <f t="shared" ca="1" si="687"/>
        <v>45</v>
      </c>
      <c r="AF7313" t="str">
        <f t="shared" ca="1" si="688"/>
        <v>18-64</v>
      </c>
      <c r="AG7313" s="3">
        <f t="shared" si="689"/>
        <v>0.54039633333333326</v>
      </c>
      <c r="AH7313" t="str">
        <f>_xlfn.IFNA(VLOOKUP(Sales_Transactions[[#This Row],[Order ID]],Returned_Items[#All],2,FALSE),"Not Returned")</f>
        <v>Returned</v>
      </c>
    </row>
    <row r="7314" spans="1:34" x14ac:dyDescent="0.25">
      <c r="A7314">
        <v>57248</v>
      </c>
      <c r="C7314" t="s">
        <v>712</v>
      </c>
      <c r="D7314" s="2" t="str">
        <f>TEXT(MID(Sales_Transactions[[#This Row],[Order Date]],2,5),"d/m/yyy")</f>
        <v>15/10/2009</v>
      </c>
      <c r="E7314" s="2" t="str">
        <f>TEXT(MID(Sales_Transactions[[#This Row],[Order Date]],2,5),"d")</f>
        <v>15</v>
      </c>
      <c r="F7314" s="2" t="str">
        <f>TEXT(MID(Sales_Transactions[[#This Row],[Order Date]],2,5),"m")</f>
        <v>10</v>
      </c>
      <c r="G7314" s="2" t="str">
        <f>TEXT(MID(Sales_Transactions[[#This Row],[Order Date]],2,5),"yyy")</f>
        <v>2009</v>
      </c>
      <c r="H7314" s="2" t="str">
        <f>TEXT(MID(Sales_Transactions[[#This Row],[Order Date]],2,5),"yyy/m")</f>
        <v>2009/10</v>
      </c>
      <c r="I7314" t="s">
        <v>101</v>
      </c>
      <c r="J7314">
        <f t="shared" si="684"/>
        <v>1</v>
      </c>
      <c r="K7314" s="2">
        <v>34</v>
      </c>
      <c r="L7314" s="3">
        <v>167.5</v>
      </c>
      <c r="M7314" s="4">
        <v>0.04</v>
      </c>
      <c r="N7314" s="5" t="s">
        <v>23</v>
      </c>
      <c r="O7314" s="3">
        <v>-84.42</v>
      </c>
      <c r="P7314" s="3">
        <v>4.9800000000000004</v>
      </c>
      <c r="Q7314" s="3">
        <v>4.95</v>
      </c>
      <c r="R7314" s="5" t="s">
        <v>2652</v>
      </c>
      <c r="S7314" s="5" t="s">
        <v>2653</v>
      </c>
      <c r="T7314" s="5" t="str">
        <f t="shared" si="685"/>
        <v>Damala Kotsonis</v>
      </c>
      <c r="U7314" t="s">
        <v>153</v>
      </c>
      <c r="V7314" s="5" t="s">
        <v>47</v>
      </c>
      <c r="W7314" s="5" t="s">
        <v>28</v>
      </c>
      <c r="X7314" s="5" t="s">
        <v>41</v>
      </c>
      <c r="Y7314" s="5" t="s">
        <v>1173</v>
      </c>
      <c r="Z7314" s="5" t="s">
        <v>43</v>
      </c>
      <c r="AA7314" s="4">
        <v>0.37</v>
      </c>
      <c r="AB7314" s="1">
        <v>40103</v>
      </c>
      <c r="AC7314" s="1">
        <v>28875</v>
      </c>
      <c r="AD7314">
        <f t="shared" si="686"/>
        <v>2</v>
      </c>
      <c r="AE7314">
        <f t="shared" ca="1" si="687"/>
        <v>45</v>
      </c>
      <c r="AF7314" t="str">
        <f t="shared" ca="1" si="688"/>
        <v>18-64</v>
      </c>
      <c r="AG7314" s="3">
        <f t="shared" si="689"/>
        <v>0.29200023529411767</v>
      </c>
      <c r="AH7314" t="str">
        <f>_xlfn.IFNA(VLOOKUP(Sales_Transactions[[#This Row],[Order ID]],Returned_Items[#All],2,FALSE),"Not Returned")</f>
        <v>Returned</v>
      </c>
    </row>
    <row r="7315" spans="1:34" x14ac:dyDescent="0.25">
      <c r="A7315">
        <v>57318</v>
      </c>
      <c r="C7315" t="s">
        <v>1246</v>
      </c>
      <c r="D7315" s="2" t="str">
        <f>TEXT(MID(Sales_Transactions[[#This Row],[Order Date]],2,5),"d/m/yyy")</f>
        <v>10/1/2010</v>
      </c>
      <c r="E7315" s="2" t="str">
        <f>TEXT(MID(Sales_Transactions[[#This Row],[Order Date]],2,5),"d")</f>
        <v>10</v>
      </c>
      <c r="F7315" s="2" t="str">
        <f>TEXT(MID(Sales_Transactions[[#This Row],[Order Date]],2,5),"m")</f>
        <v>1</v>
      </c>
      <c r="G7315" s="2" t="str">
        <f>TEXT(MID(Sales_Transactions[[#This Row],[Order Date]],2,5),"yyy")</f>
        <v>2010</v>
      </c>
      <c r="H7315" s="2" t="str">
        <f>TEXT(MID(Sales_Transactions[[#This Row],[Order Date]],2,5),"yyy/m")</f>
        <v>2010/1</v>
      </c>
      <c r="I7315" t="s">
        <v>78</v>
      </c>
      <c r="J7315">
        <f t="shared" si="684"/>
        <v>3</v>
      </c>
      <c r="K7315" s="2">
        <v>33</v>
      </c>
      <c r="L7315" s="3">
        <v>158.79</v>
      </c>
      <c r="M7315" s="4">
        <v>0.02</v>
      </c>
      <c r="N7315" s="5" t="s">
        <v>23</v>
      </c>
      <c r="O7315" s="3">
        <v>74.14</v>
      </c>
      <c r="P7315" s="3">
        <v>4.91</v>
      </c>
      <c r="Q7315" s="3">
        <v>0.5</v>
      </c>
      <c r="R7315" s="5" t="s">
        <v>2623</v>
      </c>
      <c r="S7315" s="5" t="s">
        <v>2624</v>
      </c>
      <c r="T7315" s="5" t="str">
        <f t="shared" si="685"/>
        <v>Eric Barreto</v>
      </c>
      <c r="U7315" t="s">
        <v>153</v>
      </c>
      <c r="V7315" s="5" t="s">
        <v>27</v>
      </c>
      <c r="W7315" s="5" t="s">
        <v>28</v>
      </c>
      <c r="X7315" s="5" t="s">
        <v>115</v>
      </c>
      <c r="Y7315" s="5" t="s">
        <v>2453</v>
      </c>
      <c r="Z7315" s="5" t="s">
        <v>43</v>
      </c>
      <c r="AA7315" s="4">
        <v>0.36</v>
      </c>
      <c r="AB7315" s="1">
        <v>40190</v>
      </c>
      <c r="AC7315" s="1">
        <v>30817</v>
      </c>
      <c r="AD7315">
        <f t="shared" si="686"/>
        <v>2</v>
      </c>
      <c r="AE7315">
        <f t="shared" ca="1" si="687"/>
        <v>40</v>
      </c>
      <c r="AF7315" t="str">
        <f t="shared" ca="1" si="688"/>
        <v>18-64</v>
      </c>
      <c r="AG7315" s="3">
        <f t="shared" si="689"/>
        <v>0.16390963636363637</v>
      </c>
      <c r="AH7315" t="str">
        <f>_xlfn.IFNA(VLOOKUP(Sales_Transactions[[#This Row],[Order ID]],Returned_Items[#All],2,FALSE),"Not Returned")</f>
        <v>Not Returned</v>
      </c>
    </row>
    <row r="7316" spans="1:34" x14ac:dyDescent="0.25">
      <c r="A7316">
        <v>57318</v>
      </c>
      <c r="C7316" t="s">
        <v>1246</v>
      </c>
      <c r="D7316" s="2" t="str">
        <f>TEXT(MID(Sales_Transactions[[#This Row],[Order Date]],2,5),"d/m/yyy")</f>
        <v>10/1/2010</v>
      </c>
      <c r="E7316" s="2" t="str">
        <f>TEXT(MID(Sales_Transactions[[#This Row],[Order Date]],2,5),"d")</f>
        <v>10</v>
      </c>
      <c r="F7316" s="2" t="str">
        <f>TEXT(MID(Sales_Transactions[[#This Row],[Order Date]],2,5),"m")</f>
        <v>1</v>
      </c>
      <c r="G7316" s="2" t="str">
        <f>TEXT(MID(Sales_Transactions[[#This Row],[Order Date]],2,5),"yyy")</f>
        <v>2010</v>
      </c>
      <c r="H7316" s="2" t="str">
        <f>TEXT(MID(Sales_Transactions[[#This Row],[Order Date]],2,5),"yyy/m")</f>
        <v>2010/1</v>
      </c>
      <c r="I7316" t="s">
        <v>78</v>
      </c>
      <c r="J7316">
        <f t="shared" si="684"/>
        <v>3</v>
      </c>
      <c r="K7316" s="2">
        <v>12</v>
      </c>
      <c r="L7316" s="3">
        <v>79.06</v>
      </c>
      <c r="M7316" s="4">
        <v>0.1</v>
      </c>
      <c r="N7316" s="5" t="s">
        <v>23</v>
      </c>
      <c r="O7316" s="3">
        <v>-47</v>
      </c>
      <c r="P7316" s="3">
        <v>6.68</v>
      </c>
      <c r="Q7316" s="3">
        <v>6.92</v>
      </c>
      <c r="R7316" s="5" t="s">
        <v>2623</v>
      </c>
      <c r="S7316" s="5" t="s">
        <v>2624</v>
      </c>
      <c r="T7316" s="5" t="str">
        <f t="shared" si="685"/>
        <v>Eric Barreto</v>
      </c>
      <c r="U7316" t="s">
        <v>153</v>
      </c>
      <c r="V7316" s="5" t="s">
        <v>27</v>
      </c>
      <c r="W7316" s="5" t="s">
        <v>28</v>
      </c>
      <c r="X7316" s="5" t="s">
        <v>75</v>
      </c>
      <c r="Y7316" s="5" t="s">
        <v>1153</v>
      </c>
      <c r="Z7316" s="5" t="s">
        <v>43</v>
      </c>
      <c r="AA7316" s="4">
        <v>0.37</v>
      </c>
      <c r="AB7316" s="1">
        <v>40190</v>
      </c>
      <c r="AC7316" s="1">
        <v>31001</v>
      </c>
      <c r="AD7316">
        <f t="shared" si="686"/>
        <v>2</v>
      </c>
      <c r="AE7316">
        <f t="shared" ca="1" si="687"/>
        <v>39</v>
      </c>
      <c r="AF7316" t="str">
        <f t="shared" ca="1" si="688"/>
        <v>18-64</v>
      </c>
      <c r="AG7316" s="3">
        <f t="shared" si="689"/>
        <v>1.1327766666666665</v>
      </c>
      <c r="AH7316" t="str">
        <f>_xlfn.IFNA(VLOOKUP(Sales_Transactions[[#This Row],[Order ID]],Returned_Items[#All],2,FALSE),"Not Returned")</f>
        <v>Not Returned</v>
      </c>
    </row>
    <row r="7317" spans="1:34" x14ac:dyDescent="0.25">
      <c r="A7317">
        <v>57350</v>
      </c>
      <c r="C7317" t="s">
        <v>1449</v>
      </c>
      <c r="D7317" s="2" t="str">
        <f>TEXT(MID(Sales_Transactions[[#This Row],[Order Date]],2,5),"d/m/yyy")</f>
        <v>25/5/2011</v>
      </c>
      <c r="E7317" s="2" t="str">
        <f>TEXT(MID(Sales_Transactions[[#This Row],[Order Date]],2,5),"d")</f>
        <v>25</v>
      </c>
      <c r="F7317" s="2" t="str">
        <f>TEXT(MID(Sales_Transactions[[#This Row],[Order Date]],2,5),"m")</f>
        <v>5</v>
      </c>
      <c r="G7317" s="2" t="str">
        <f>TEXT(MID(Sales_Transactions[[#This Row],[Order Date]],2,5),"yyy")</f>
        <v>2011</v>
      </c>
      <c r="H7317" s="2" t="str">
        <f>TEXT(MID(Sales_Transactions[[#This Row],[Order Date]],2,5),"yyy/m")</f>
        <v>2011/5</v>
      </c>
      <c r="I7317" t="s">
        <v>33</v>
      </c>
      <c r="J7317">
        <f t="shared" si="684"/>
        <v>4</v>
      </c>
      <c r="K7317" s="2">
        <v>33</v>
      </c>
      <c r="L7317" s="3">
        <v>140.63</v>
      </c>
      <c r="M7317" s="4">
        <v>0.09</v>
      </c>
      <c r="N7317" s="5" t="s">
        <v>23</v>
      </c>
      <c r="O7317" s="3">
        <v>-111.87</v>
      </c>
      <c r="P7317" s="3">
        <v>4.28</v>
      </c>
      <c r="Q7317" s="3">
        <v>5.68</v>
      </c>
      <c r="R7317" s="5" t="s">
        <v>2669</v>
      </c>
      <c r="S7317" s="5" t="s">
        <v>1547</v>
      </c>
      <c r="T7317" s="5" t="str">
        <f t="shared" si="685"/>
        <v>Tracy Hopkins</v>
      </c>
      <c r="U7317" t="s">
        <v>153</v>
      </c>
      <c r="V7317" s="5" t="s">
        <v>27</v>
      </c>
      <c r="W7317" s="5" t="s">
        <v>28</v>
      </c>
      <c r="X7317" s="5" t="s">
        <v>75</v>
      </c>
      <c r="Y7317" s="5" t="s">
        <v>1458</v>
      </c>
      <c r="Z7317" s="5" t="s">
        <v>43</v>
      </c>
      <c r="AA7317" s="4">
        <v>0.4</v>
      </c>
      <c r="AB7317" s="1">
        <v>40689</v>
      </c>
      <c r="AC7317" s="1">
        <v>30775</v>
      </c>
      <c r="AD7317">
        <f t="shared" si="686"/>
        <v>1</v>
      </c>
      <c r="AE7317">
        <f t="shared" ca="1" si="687"/>
        <v>40</v>
      </c>
      <c r="AF7317" t="str">
        <f t="shared" ca="1" si="688"/>
        <v>18-64</v>
      </c>
      <c r="AG7317" s="3">
        <f t="shared" si="689"/>
        <v>0.30170145454545449</v>
      </c>
      <c r="AH7317" t="str">
        <f>_xlfn.IFNA(VLOOKUP(Sales_Transactions[[#This Row],[Order ID]],Returned_Items[#All],2,FALSE),"Not Returned")</f>
        <v>Not Returned</v>
      </c>
    </row>
    <row r="7318" spans="1:34" x14ac:dyDescent="0.25">
      <c r="A7318">
        <v>57350</v>
      </c>
      <c r="C7318" t="s">
        <v>1449</v>
      </c>
      <c r="D7318" s="2" t="str">
        <f>TEXT(MID(Sales_Transactions[[#This Row],[Order Date]],2,5),"d/m/yyy")</f>
        <v>25/5/2011</v>
      </c>
      <c r="E7318" s="2" t="str">
        <f>TEXT(MID(Sales_Transactions[[#This Row],[Order Date]],2,5),"d")</f>
        <v>25</v>
      </c>
      <c r="F7318" s="2" t="str">
        <f>TEXT(MID(Sales_Transactions[[#This Row],[Order Date]],2,5),"m")</f>
        <v>5</v>
      </c>
      <c r="G7318" s="2" t="str">
        <f>TEXT(MID(Sales_Transactions[[#This Row],[Order Date]],2,5),"yyy")</f>
        <v>2011</v>
      </c>
      <c r="H7318" s="2" t="str">
        <f>TEXT(MID(Sales_Transactions[[#This Row],[Order Date]],2,5),"yyy/m")</f>
        <v>2011/5</v>
      </c>
      <c r="I7318" t="s">
        <v>33</v>
      </c>
      <c r="J7318">
        <f t="shared" si="684"/>
        <v>4</v>
      </c>
      <c r="K7318" s="2">
        <v>50</v>
      </c>
      <c r="L7318" s="3">
        <v>4872.6674999999996</v>
      </c>
      <c r="M7318" s="4">
        <v>0.09</v>
      </c>
      <c r="N7318" s="5" t="s">
        <v>23</v>
      </c>
      <c r="O7318" s="3">
        <v>851.31</v>
      </c>
      <c r="P7318" s="3">
        <v>125.99</v>
      </c>
      <c r="Q7318" s="3">
        <v>8.8000000000000007</v>
      </c>
      <c r="R7318" s="5" t="s">
        <v>2669</v>
      </c>
      <c r="S7318" s="5" t="s">
        <v>1547</v>
      </c>
      <c r="T7318" s="5" t="str">
        <f t="shared" si="685"/>
        <v>Tracy Hopkins</v>
      </c>
      <c r="U7318" t="s">
        <v>153</v>
      </c>
      <c r="V7318" s="5" t="s">
        <v>27</v>
      </c>
      <c r="W7318" s="5" t="s">
        <v>48</v>
      </c>
      <c r="X7318" s="5" t="s">
        <v>49</v>
      </c>
      <c r="Y7318" s="5" t="s">
        <v>1380</v>
      </c>
      <c r="Z7318" s="5" t="s">
        <v>43</v>
      </c>
      <c r="AA7318" s="4">
        <v>0.59</v>
      </c>
      <c r="AB7318" s="1">
        <v>40689</v>
      </c>
      <c r="AC7318" s="1">
        <v>31012</v>
      </c>
      <c r="AD7318">
        <f t="shared" si="686"/>
        <v>1</v>
      </c>
      <c r="AE7318">
        <f t="shared" ca="1" si="687"/>
        <v>39</v>
      </c>
      <c r="AF7318" t="str">
        <f t="shared" ca="1" si="688"/>
        <v>18-64</v>
      </c>
      <c r="AG7318" s="3">
        <f t="shared" si="689"/>
        <v>2.6935321800000001</v>
      </c>
      <c r="AH7318" t="str">
        <f>_xlfn.IFNA(VLOOKUP(Sales_Transactions[[#This Row],[Order ID]],Returned_Items[#All],2,FALSE),"Not Returned")</f>
        <v>Not Returned</v>
      </c>
    </row>
    <row r="7319" spans="1:34" x14ac:dyDescent="0.25">
      <c r="A7319">
        <v>57381</v>
      </c>
      <c r="C7319" t="s">
        <v>1160</v>
      </c>
      <c r="D7319" s="2" t="str">
        <f>TEXT(MID(Sales_Transactions[[#This Row],[Order Date]],2,5),"d/m/yyy")</f>
        <v>7/8/2009</v>
      </c>
      <c r="E7319" s="2" t="str">
        <f>TEXT(MID(Sales_Transactions[[#This Row],[Order Date]],2,5),"d")</f>
        <v>7</v>
      </c>
      <c r="F7319" s="2" t="str">
        <f>TEXT(MID(Sales_Transactions[[#This Row],[Order Date]],2,5),"m")</f>
        <v>8</v>
      </c>
      <c r="G7319" s="2" t="str">
        <f>TEXT(MID(Sales_Transactions[[#This Row],[Order Date]],2,5),"yyy")</f>
        <v>2009</v>
      </c>
      <c r="H7319" s="2" t="str">
        <f>TEXT(MID(Sales_Transactions[[#This Row],[Order Date]],2,5),"yyy/m")</f>
        <v>2009/8</v>
      </c>
      <c r="I7319" t="s">
        <v>33</v>
      </c>
      <c r="J7319">
        <f t="shared" si="684"/>
        <v>4</v>
      </c>
      <c r="K7319" s="2">
        <v>13</v>
      </c>
      <c r="L7319" s="3">
        <v>515.23</v>
      </c>
      <c r="M7319" s="4">
        <v>0.1</v>
      </c>
      <c r="N7319" s="5" t="s">
        <v>23</v>
      </c>
      <c r="O7319" s="3">
        <v>171.4</v>
      </c>
      <c r="P7319" s="3">
        <v>41.94</v>
      </c>
      <c r="Q7319" s="3">
        <v>2.99</v>
      </c>
      <c r="R7319" s="5" t="s">
        <v>980</v>
      </c>
      <c r="S7319" s="5" t="s">
        <v>2988</v>
      </c>
      <c r="T7319" s="5" t="str">
        <f t="shared" si="685"/>
        <v>Paul Van</v>
      </c>
      <c r="U7319" t="s">
        <v>153</v>
      </c>
      <c r="V7319" s="5" t="s">
        <v>37</v>
      </c>
      <c r="W7319" s="5" t="s">
        <v>28</v>
      </c>
      <c r="X7319" s="5" t="s">
        <v>41</v>
      </c>
      <c r="Y7319" s="5" t="s">
        <v>602</v>
      </c>
      <c r="Z7319" s="5" t="s">
        <v>43</v>
      </c>
      <c r="AA7319" s="4">
        <v>0.35</v>
      </c>
      <c r="AB7319" s="1">
        <v>40033</v>
      </c>
      <c r="AC7319" s="1">
        <v>30820</v>
      </c>
      <c r="AD7319">
        <f t="shared" si="686"/>
        <v>1</v>
      </c>
      <c r="AE7319">
        <f t="shared" ca="1" si="687"/>
        <v>40</v>
      </c>
      <c r="AF7319" t="str">
        <f t="shared" ca="1" si="688"/>
        <v>18-64</v>
      </c>
      <c r="AG7319" s="3">
        <f t="shared" si="689"/>
        <v>3.4529276923076924</v>
      </c>
      <c r="AH7319" t="str">
        <f>_xlfn.IFNA(VLOOKUP(Sales_Transactions[[#This Row],[Order ID]],Returned_Items[#All],2,FALSE),"Not Returned")</f>
        <v>Not Returned</v>
      </c>
    </row>
    <row r="7320" spans="1:34" x14ac:dyDescent="0.25">
      <c r="A7320">
        <v>57381</v>
      </c>
      <c r="C7320" t="s">
        <v>1160</v>
      </c>
      <c r="D7320" s="2" t="str">
        <f>TEXT(MID(Sales_Transactions[[#This Row],[Order Date]],2,5),"d/m/yyy")</f>
        <v>7/8/2009</v>
      </c>
      <c r="E7320" s="2" t="str">
        <f>TEXT(MID(Sales_Transactions[[#This Row],[Order Date]],2,5),"d")</f>
        <v>7</v>
      </c>
      <c r="F7320" s="2" t="str">
        <f>TEXT(MID(Sales_Transactions[[#This Row],[Order Date]],2,5),"m")</f>
        <v>8</v>
      </c>
      <c r="G7320" s="2" t="str">
        <f>TEXT(MID(Sales_Transactions[[#This Row],[Order Date]],2,5),"yyy")</f>
        <v>2009</v>
      </c>
      <c r="H7320" s="2" t="str">
        <f>TEXT(MID(Sales_Transactions[[#This Row],[Order Date]],2,5),"yyy/m")</f>
        <v>2009/8</v>
      </c>
      <c r="I7320" t="s">
        <v>33</v>
      </c>
      <c r="J7320">
        <f t="shared" si="684"/>
        <v>4</v>
      </c>
      <c r="K7320" s="2">
        <v>22</v>
      </c>
      <c r="L7320" s="3">
        <v>41.65</v>
      </c>
      <c r="M7320" s="4">
        <v>0.06</v>
      </c>
      <c r="N7320" s="5" t="s">
        <v>23</v>
      </c>
      <c r="O7320" s="3">
        <v>-13.86</v>
      </c>
      <c r="P7320" s="3">
        <v>1.98</v>
      </c>
      <c r="Q7320" s="3">
        <v>0.7</v>
      </c>
      <c r="R7320" s="5" t="s">
        <v>980</v>
      </c>
      <c r="S7320" s="5" t="s">
        <v>2988</v>
      </c>
      <c r="T7320" s="5" t="str">
        <f t="shared" si="685"/>
        <v>Paul Van</v>
      </c>
      <c r="U7320" t="s">
        <v>153</v>
      </c>
      <c r="V7320" s="5" t="s">
        <v>37</v>
      </c>
      <c r="W7320" s="5" t="s">
        <v>28</v>
      </c>
      <c r="X7320" s="5" t="s">
        <v>82</v>
      </c>
      <c r="Y7320" s="5" t="s">
        <v>1972</v>
      </c>
      <c r="Z7320" s="5" t="s">
        <v>84</v>
      </c>
      <c r="AA7320" s="4">
        <v>0.83</v>
      </c>
      <c r="AB7320" s="1">
        <v>40032</v>
      </c>
      <c r="AC7320" s="1">
        <v>30919</v>
      </c>
      <c r="AD7320">
        <f t="shared" si="686"/>
        <v>0</v>
      </c>
      <c r="AE7320">
        <f t="shared" ca="1" si="687"/>
        <v>39</v>
      </c>
      <c r="AF7320" t="str">
        <f t="shared" ca="1" si="688"/>
        <v>18-64</v>
      </c>
      <c r="AG7320" s="3">
        <f t="shared" si="689"/>
        <v>0.12176418181818181</v>
      </c>
      <c r="AH7320" t="str">
        <f>_xlfn.IFNA(VLOOKUP(Sales_Transactions[[#This Row],[Order ID]],Returned_Items[#All],2,FALSE),"Not Returned")</f>
        <v>Not Returned</v>
      </c>
    </row>
    <row r="7321" spans="1:34" x14ac:dyDescent="0.25">
      <c r="A7321">
        <v>57444</v>
      </c>
      <c r="C7321" t="s">
        <v>666</v>
      </c>
      <c r="D7321" s="2" t="str">
        <f>TEXT(MID(Sales_Transactions[[#This Row],[Order Date]],2,5),"d/m/yyy")</f>
        <v>14/5/2011</v>
      </c>
      <c r="E7321" s="2" t="str">
        <f>TEXT(MID(Sales_Transactions[[#This Row],[Order Date]],2,5),"d")</f>
        <v>14</v>
      </c>
      <c r="F7321" s="2" t="str">
        <f>TEXT(MID(Sales_Transactions[[#This Row],[Order Date]],2,5),"m")</f>
        <v>5</v>
      </c>
      <c r="G7321" s="2" t="str">
        <f>TEXT(MID(Sales_Transactions[[#This Row],[Order Date]],2,5),"yyy")</f>
        <v>2011</v>
      </c>
      <c r="H7321" s="2" t="str">
        <f>TEXT(MID(Sales_Transactions[[#This Row],[Order Date]],2,5),"yyy/m")</f>
        <v>2011/5</v>
      </c>
      <c r="I7321" t="s">
        <v>101</v>
      </c>
      <c r="J7321">
        <f t="shared" si="684"/>
        <v>1</v>
      </c>
      <c r="K7321" s="2">
        <v>24</v>
      </c>
      <c r="L7321" s="3">
        <v>178.92</v>
      </c>
      <c r="M7321" s="4">
        <v>0.09</v>
      </c>
      <c r="N7321" s="5" t="s">
        <v>23</v>
      </c>
      <c r="O7321" s="3">
        <v>-56.11</v>
      </c>
      <c r="P7321" s="3">
        <v>7.68</v>
      </c>
      <c r="Q7321" s="3">
        <v>6.16</v>
      </c>
      <c r="R7321" s="5" t="s">
        <v>35</v>
      </c>
      <c r="S7321" s="5" t="s">
        <v>3515</v>
      </c>
      <c r="T7321" s="5" t="str">
        <f t="shared" si="685"/>
        <v>Barry Pond</v>
      </c>
      <c r="U7321" t="s">
        <v>153</v>
      </c>
      <c r="V7321" s="5" t="s">
        <v>37</v>
      </c>
      <c r="W7321" s="5" t="s">
        <v>28</v>
      </c>
      <c r="X7321" s="5" t="s">
        <v>41</v>
      </c>
      <c r="Y7321" s="5" t="s">
        <v>1489</v>
      </c>
      <c r="Z7321" s="5" t="s">
        <v>43</v>
      </c>
      <c r="AA7321" s="4">
        <v>0.35</v>
      </c>
      <c r="AB7321" s="1">
        <v>40678</v>
      </c>
      <c r="AC7321" s="1">
        <v>15204</v>
      </c>
      <c r="AD7321">
        <f t="shared" si="686"/>
        <v>1</v>
      </c>
      <c r="AE7321">
        <f t="shared" ca="1" si="687"/>
        <v>82</v>
      </c>
      <c r="AF7321" t="str">
        <f t="shared" ca="1" si="688"/>
        <v>Over 65</v>
      </c>
      <c r="AG7321" s="3">
        <f t="shared" si="689"/>
        <v>0.57637866666666671</v>
      </c>
      <c r="AH7321" t="str">
        <f>_xlfn.IFNA(VLOOKUP(Sales_Transactions[[#This Row],[Order ID]],Returned_Items[#All],2,FALSE),"Not Returned")</f>
        <v>Not Returned</v>
      </c>
    </row>
    <row r="7322" spans="1:34" x14ac:dyDescent="0.25">
      <c r="A7322">
        <v>57476</v>
      </c>
      <c r="C7322" t="s">
        <v>2189</v>
      </c>
      <c r="D7322" s="2" t="str">
        <f>TEXT(MID(Sales_Transactions[[#This Row],[Order Date]],2,5),"d/m/yyy")</f>
        <v>16/3/2009</v>
      </c>
      <c r="E7322" s="2" t="str">
        <f>TEXT(MID(Sales_Transactions[[#This Row],[Order Date]],2,5),"d")</f>
        <v>16</v>
      </c>
      <c r="F7322" s="2" t="str">
        <f>TEXT(MID(Sales_Transactions[[#This Row],[Order Date]],2,5),"m")</f>
        <v>3</v>
      </c>
      <c r="G7322" s="2" t="str">
        <f>TEXT(MID(Sales_Transactions[[#This Row],[Order Date]],2,5),"yyy")</f>
        <v>2009</v>
      </c>
      <c r="H7322" s="2" t="str">
        <f>TEXT(MID(Sales_Transactions[[#This Row],[Order Date]],2,5),"yyy/m")</f>
        <v>2009/3</v>
      </c>
      <c r="I7322" t="s">
        <v>33</v>
      </c>
      <c r="J7322">
        <f t="shared" si="684"/>
        <v>4</v>
      </c>
      <c r="K7322" s="2">
        <v>20</v>
      </c>
      <c r="L7322" s="3">
        <v>1351.43</v>
      </c>
      <c r="M7322" s="4">
        <v>0.08</v>
      </c>
      <c r="N7322" s="5" t="s">
        <v>34</v>
      </c>
      <c r="O7322" s="3">
        <v>-550.42999999999995</v>
      </c>
      <c r="P7322" s="3">
        <v>68.81</v>
      </c>
      <c r="Q7322" s="3">
        <v>60</v>
      </c>
      <c r="R7322" s="5" t="s">
        <v>1775</v>
      </c>
      <c r="S7322" s="5" t="s">
        <v>1419</v>
      </c>
      <c r="T7322" s="5" t="str">
        <f t="shared" si="685"/>
        <v>Michael Stewart</v>
      </c>
      <c r="U7322" t="s">
        <v>153</v>
      </c>
      <c r="V7322" s="5" t="s">
        <v>27</v>
      </c>
      <c r="W7322" s="5" t="s">
        <v>28</v>
      </c>
      <c r="X7322" s="5" t="s">
        <v>38</v>
      </c>
      <c r="Y7322" s="5" t="s">
        <v>1023</v>
      </c>
      <c r="Z7322" s="5" t="s">
        <v>40</v>
      </c>
      <c r="AA7322" s="4">
        <v>0.41</v>
      </c>
      <c r="AB7322" s="1">
        <v>39889</v>
      </c>
      <c r="AC7322" s="1">
        <v>30411</v>
      </c>
      <c r="AD7322">
        <f t="shared" si="686"/>
        <v>1</v>
      </c>
      <c r="AE7322">
        <f t="shared" ca="1" si="687"/>
        <v>41</v>
      </c>
      <c r="AF7322" t="str">
        <f t="shared" ca="1" si="688"/>
        <v>18-64</v>
      </c>
      <c r="AG7322" s="3">
        <f t="shared" si="689"/>
        <v>6.4377475999999998</v>
      </c>
      <c r="AH7322" t="str">
        <f>_xlfn.IFNA(VLOOKUP(Sales_Transactions[[#This Row],[Order ID]],Returned_Items[#All],2,FALSE),"Not Returned")</f>
        <v>Not Returned</v>
      </c>
    </row>
    <row r="7323" spans="1:34" x14ac:dyDescent="0.25">
      <c r="A7323">
        <v>57476</v>
      </c>
      <c r="C7323" t="s">
        <v>2189</v>
      </c>
      <c r="D7323" s="2" t="str">
        <f>TEXT(MID(Sales_Transactions[[#This Row],[Order Date]],2,5),"d/m/yyy")</f>
        <v>16/3/2009</v>
      </c>
      <c r="E7323" s="2" t="str">
        <f>TEXT(MID(Sales_Transactions[[#This Row],[Order Date]],2,5),"d")</f>
        <v>16</v>
      </c>
      <c r="F7323" s="2" t="str">
        <f>TEXT(MID(Sales_Transactions[[#This Row],[Order Date]],2,5),"m")</f>
        <v>3</v>
      </c>
      <c r="G7323" s="2" t="str">
        <f>TEXT(MID(Sales_Transactions[[#This Row],[Order Date]],2,5),"yyy")</f>
        <v>2009</v>
      </c>
      <c r="H7323" s="2" t="str">
        <f>TEXT(MID(Sales_Transactions[[#This Row],[Order Date]],2,5),"yyy/m")</f>
        <v>2009/3</v>
      </c>
      <c r="I7323" t="s">
        <v>33</v>
      </c>
      <c r="J7323">
        <f t="shared" si="684"/>
        <v>4</v>
      </c>
      <c r="K7323" s="2">
        <v>17</v>
      </c>
      <c r="L7323" s="3">
        <v>357.91</v>
      </c>
      <c r="M7323" s="4">
        <v>0.04</v>
      </c>
      <c r="N7323" s="5" t="s">
        <v>23</v>
      </c>
      <c r="O7323" s="3">
        <v>-52.12</v>
      </c>
      <c r="P7323" s="3">
        <v>21.38</v>
      </c>
      <c r="Q7323" s="3">
        <v>8.99</v>
      </c>
      <c r="R7323" s="5" t="s">
        <v>1775</v>
      </c>
      <c r="S7323" s="5" t="s">
        <v>1419</v>
      </c>
      <c r="T7323" s="5" t="str">
        <f t="shared" si="685"/>
        <v>Michael Stewart</v>
      </c>
      <c r="U7323" t="s">
        <v>153</v>
      </c>
      <c r="V7323" s="5" t="s">
        <v>27</v>
      </c>
      <c r="W7323" s="5" t="s">
        <v>28</v>
      </c>
      <c r="X7323" s="5" t="s">
        <v>124</v>
      </c>
      <c r="Y7323" s="5" t="s">
        <v>719</v>
      </c>
      <c r="Z7323" s="5" t="s">
        <v>60</v>
      </c>
      <c r="AA7323" s="4">
        <v>0.59</v>
      </c>
      <c r="AB7323" s="1">
        <v>39890</v>
      </c>
      <c r="AC7323" s="1">
        <v>30538</v>
      </c>
      <c r="AD7323">
        <f t="shared" si="686"/>
        <v>2</v>
      </c>
      <c r="AE7323">
        <f t="shared" ca="1" si="687"/>
        <v>40</v>
      </c>
      <c r="AF7323" t="str">
        <f t="shared" ca="1" si="688"/>
        <v>18-64</v>
      </c>
      <c r="AG7323" s="3">
        <f t="shared" si="689"/>
        <v>1.7859675294117645</v>
      </c>
      <c r="AH7323" t="str">
        <f>_xlfn.IFNA(VLOOKUP(Sales_Transactions[[#This Row],[Order ID]],Returned_Items[#All],2,FALSE),"Not Returned")</f>
        <v>Not Returned</v>
      </c>
    </row>
    <row r="7324" spans="1:34" x14ac:dyDescent="0.25">
      <c r="A7324">
        <v>57633</v>
      </c>
      <c r="C7324" t="s">
        <v>2493</v>
      </c>
      <c r="D7324" s="2" t="str">
        <f>TEXT(MID(Sales_Transactions[[#This Row],[Order Date]],2,5),"d/m/yyy")</f>
        <v>6/2/2011</v>
      </c>
      <c r="E7324" s="2" t="str">
        <f>TEXT(MID(Sales_Transactions[[#This Row],[Order Date]],2,5),"d")</f>
        <v>6</v>
      </c>
      <c r="F7324" s="2" t="str">
        <f>TEXT(MID(Sales_Transactions[[#This Row],[Order Date]],2,5),"m")</f>
        <v>2</v>
      </c>
      <c r="G7324" s="2" t="str">
        <f>TEXT(MID(Sales_Transactions[[#This Row],[Order Date]],2,5),"yyy")</f>
        <v>2011</v>
      </c>
      <c r="H7324" s="2" t="str">
        <f>TEXT(MID(Sales_Transactions[[#This Row],[Order Date]],2,5),"yyy/m")</f>
        <v>2011/2</v>
      </c>
      <c r="I7324" t="s">
        <v>33</v>
      </c>
      <c r="J7324">
        <f t="shared" si="684"/>
        <v>4</v>
      </c>
      <c r="K7324" s="2">
        <v>12</v>
      </c>
      <c r="L7324" s="3">
        <v>351.12</v>
      </c>
      <c r="M7324" s="4">
        <v>0.09</v>
      </c>
      <c r="N7324" s="5" t="s">
        <v>67</v>
      </c>
      <c r="O7324" s="3">
        <v>202.63</v>
      </c>
      <c r="P7324" s="3">
        <v>30.93</v>
      </c>
      <c r="Q7324" s="3">
        <v>3.92</v>
      </c>
      <c r="R7324" s="5" t="s">
        <v>2904</v>
      </c>
      <c r="S7324" s="5" t="s">
        <v>2905</v>
      </c>
      <c r="T7324" s="5" t="str">
        <f t="shared" si="685"/>
        <v>Speros Goranitis</v>
      </c>
      <c r="U7324" t="s">
        <v>153</v>
      </c>
      <c r="V7324" s="5" t="s">
        <v>47</v>
      </c>
      <c r="W7324" s="5" t="s">
        <v>57</v>
      </c>
      <c r="X7324" s="5" t="s">
        <v>58</v>
      </c>
      <c r="Y7324" s="5" t="s">
        <v>1352</v>
      </c>
      <c r="Z7324" s="5" t="s">
        <v>60</v>
      </c>
      <c r="AA7324" s="4">
        <v>0.44</v>
      </c>
      <c r="AB7324" s="1">
        <v>40581</v>
      </c>
      <c r="AC7324" s="1">
        <v>30574</v>
      </c>
      <c r="AD7324">
        <f t="shared" si="686"/>
        <v>1</v>
      </c>
      <c r="AE7324">
        <f t="shared" ca="1" si="687"/>
        <v>40</v>
      </c>
      <c r="AF7324" t="str">
        <f t="shared" ca="1" si="688"/>
        <v>18-64</v>
      </c>
      <c r="AG7324" s="3">
        <f t="shared" si="689"/>
        <v>2.9018469166666665</v>
      </c>
      <c r="AH7324" t="str">
        <f>_xlfn.IFNA(VLOOKUP(Sales_Transactions[[#This Row],[Order ID]],Returned_Items[#All],2,FALSE),"Not Returned")</f>
        <v>Not Returned</v>
      </c>
    </row>
    <row r="7325" spans="1:34" x14ac:dyDescent="0.25">
      <c r="A7325">
        <v>57669</v>
      </c>
      <c r="C7325" t="s">
        <v>3554</v>
      </c>
      <c r="D7325" s="2" t="str">
        <f>TEXT(MID(Sales_Transactions[[#This Row],[Order Date]],2,5),"d/m/yyy")</f>
        <v>8/8/2010</v>
      </c>
      <c r="E7325" s="2" t="str">
        <f>TEXT(MID(Sales_Transactions[[#This Row],[Order Date]],2,5),"d")</f>
        <v>8</v>
      </c>
      <c r="F7325" s="2" t="str">
        <f>TEXT(MID(Sales_Transactions[[#This Row],[Order Date]],2,5),"m")</f>
        <v>8</v>
      </c>
      <c r="G7325" s="2" t="str">
        <f>TEXT(MID(Sales_Transactions[[#This Row],[Order Date]],2,5),"yyy")</f>
        <v>2010</v>
      </c>
      <c r="H7325" s="2" t="str">
        <f>TEXT(MID(Sales_Transactions[[#This Row],[Order Date]],2,5),"yyy/m")</f>
        <v>2010/8</v>
      </c>
      <c r="I7325" t="s">
        <v>101</v>
      </c>
      <c r="J7325">
        <f t="shared" si="684"/>
        <v>1</v>
      </c>
      <c r="K7325" s="2">
        <v>41</v>
      </c>
      <c r="L7325" s="3">
        <v>1803.12</v>
      </c>
      <c r="M7325" s="4">
        <v>0</v>
      </c>
      <c r="N7325" s="5" t="s">
        <v>23</v>
      </c>
      <c r="O7325" s="3">
        <v>544.92999999999995</v>
      </c>
      <c r="P7325" s="3">
        <v>40.98</v>
      </c>
      <c r="Q7325" s="3">
        <v>5.33</v>
      </c>
      <c r="R7325" s="5" t="s">
        <v>3517</v>
      </c>
      <c r="S7325" s="5" t="s">
        <v>3518</v>
      </c>
      <c r="T7325" s="5" t="str">
        <f t="shared" si="685"/>
        <v>Cyra Reiten</v>
      </c>
      <c r="U7325" t="s">
        <v>153</v>
      </c>
      <c r="V7325" s="5" t="s">
        <v>37</v>
      </c>
      <c r="W7325" s="5" t="s">
        <v>28</v>
      </c>
      <c r="X7325" s="5" t="s">
        <v>38</v>
      </c>
      <c r="Y7325" s="5" t="s">
        <v>1159</v>
      </c>
      <c r="Z7325" s="5" t="s">
        <v>43</v>
      </c>
      <c r="AA7325" s="4">
        <v>0.56999999999999995</v>
      </c>
      <c r="AB7325" s="1">
        <v>40399</v>
      </c>
      <c r="AC7325" s="1">
        <v>30094</v>
      </c>
      <c r="AD7325">
        <f t="shared" si="686"/>
        <v>1</v>
      </c>
      <c r="AE7325">
        <f t="shared" ca="1" si="687"/>
        <v>42</v>
      </c>
      <c r="AF7325" t="str">
        <f t="shared" ca="1" si="688"/>
        <v>18-64</v>
      </c>
      <c r="AG7325" s="3">
        <f t="shared" si="689"/>
        <v>1.1295121951219511</v>
      </c>
      <c r="AH7325" t="str">
        <f>_xlfn.IFNA(VLOOKUP(Sales_Transactions[[#This Row],[Order ID]],Returned_Items[#All],2,FALSE),"Not Returned")</f>
        <v>Not Returned</v>
      </c>
    </row>
    <row r="7326" spans="1:34" x14ac:dyDescent="0.25">
      <c r="A7326">
        <v>57734</v>
      </c>
      <c r="C7326" t="s">
        <v>412</v>
      </c>
      <c r="D7326" s="2" t="str">
        <f>TEXT(MID(Sales_Transactions[[#This Row],[Order Date]],2,5),"d/m/yyy")</f>
        <v>16/9/2009</v>
      </c>
      <c r="E7326" s="2" t="str">
        <f>TEXT(MID(Sales_Transactions[[#This Row],[Order Date]],2,5),"d")</f>
        <v>16</v>
      </c>
      <c r="F7326" s="2" t="str">
        <f>TEXT(MID(Sales_Transactions[[#This Row],[Order Date]],2,5),"m")</f>
        <v>9</v>
      </c>
      <c r="G7326" s="2" t="str">
        <f>TEXT(MID(Sales_Transactions[[#This Row],[Order Date]],2,5),"yyy")</f>
        <v>2009</v>
      </c>
      <c r="H7326" s="2" t="str">
        <f>TEXT(MID(Sales_Transactions[[#This Row],[Order Date]],2,5),"yyy/m")</f>
        <v>2009/9</v>
      </c>
      <c r="I7326" t="s">
        <v>33</v>
      </c>
      <c r="J7326">
        <f t="shared" si="684"/>
        <v>4</v>
      </c>
      <c r="K7326" s="2">
        <v>26</v>
      </c>
      <c r="L7326" s="3">
        <v>110.14</v>
      </c>
      <c r="M7326" s="4">
        <v>0.05</v>
      </c>
      <c r="N7326" s="5" t="s">
        <v>23</v>
      </c>
      <c r="O7326" s="3">
        <v>-89.22</v>
      </c>
      <c r="P7326" s="3">
        <v>4.24</v>
      </c>
      <c r="Q7326" s="3">
        <v>5.41</v>
      </c>
      <c r="R7326" s="5" t="s">
        <v>967</v>
      </c>
      <c r="S7326" s="5" t="s">
        <v>2641</v>
      </c>
      <c r="T7326" s="5" t="str">
        <f t="shared" si="685"/>
        <v>Dan Campbell</v>
      </c>
      <c r="U7326" t="s">
        <v>153</v>
      </c>
      <c r="V7326" s="5" t="s">
        <v>27</v>
      </c>
      <c r="W7326" s="5" t="s">
        <v>28</v>
      </c>
      <c r="X7326" s="5" t="s">
        <v>41</v>
      </c>
      <c r="Y7326" s="5" t="s">
        <v>1518</v>
      </c>
      <c r="Z7326" s="5" t="s">
        <v>43</v>
      </c>
      <c r="AA7326" s="4">
        <v>0.35</v>
      </c>
      <c r="AB7326" s="1">
        <v>40074</v>
      </c>
      <c r="AC7326" s="1">
        <v>30059</v>
      </c>
      <c r="AD7326">
        <f t="shared" si="686"/>
        <v>2</v>
      </c>
      <c r="AE7326">
        <f t="shared" ca="1" si="687"/>
        <v>42</v>
      </c>
      <c r="AF7326" t="str">
        <f t="shared" ca="1" si="688"/>
        <v>18-64</v>
      </c>
      <c r="AG7326" s="3">
        <f t="shared" si="689"/>
        <v>0.3710723076923077</v>
      </c>
      <c r="AH7326" t="str">
        <f>_xlfn.IFNA(VLOOKUP(Sales_Transactions[[#This Row],[Order ID]],Returned_Items[#All],2,FALSE),"Not Returned")</f>
        <v>Not Returned</v>
      </c>
    </row>
    <row r="7327" spans="1:34" x14ac:dyDescent="0.25">
      <c r="A7327">
        <v>57734</v>
      </c>
      <c r="C7327" t="s">
        <v>412</v>
      </c>
      <c r="D7327" s="2" t="str">
        <f>TEXT(MID(Sales_Transactions[[#This Row],[Order Date]],2,5),"d/m/yyy")</f>
        <v>16/9/2009</v>
      </c>
      <c r="E7327" s="2" t="str">
        <f>TEXT(MID(Sales_Transactions[[#This Row],[Order Date]],2,5),"d")</f>
        <v>16</v>
      </c>
      <c r="F7327" s="2" t="str">
        <f>TEXT(MID(Sales_Transactions[[#This Row],[Order Date]],2,5),"m")</f>
        <v>9</v>
      </c>
      <c r="G7327" s="2" t="str">
        <f>TEXT(MID(Sales_Transactions[[#This Row],[Order Date]],2,5),"yyy")</f>
        <v>2009</v>
      </c>
      <c r="H7327" s="2" t="str">
        <f>TEXT(MID(Sales_Transactions[[#This Row],[Order Date]],2,5),"yyy/m")</f>
        <v>2009/9</v>
      </c>
      <c r="I7327" t="s">
        <v>33</v>
      </c>
      <c r="J7327">
        <f t="shared" si="684"/>
        <v>4</v>
      </c>
      <c r="K7327" s="2">
        <v>27</v>
      </c>
      <c r="L7327" s="3">
        <v>453.89</v>
      </c>
      <c r="M7327" s="4">
        <v>0.1</v>
      </c>
      <c r="N7327" s="5" t="s">
        <v>23</v>
      </c>
      <c r="O7327" s="3">
        <v>-75.06</v>
      </c>
      <c r="P7327" s="3">
        <v>16.98</v>
      </c>
      <c r="Q7327" s="3">
        <v>12.39</v>
      </c>
      <c r="R7327" s="5" t="s">
        <v>967</v>
      </c>
      <c r="S7327" s="5" t="s">
        <v>2641</v>
      </c>
      <c r="T7327" s="5" t="str">
        <f t="shared" si="685"/>
        <v>Dan Campbell</v>
      </c>
      <c r="U7327" t="s">
        <v>153</v>
      </c>
      <c r="V7327" s="5" t="s">
        <v>27</v>
      </c>
      <c r="W7327" s="5" t="s">
        <v>28</v>
      </c>
      <c r="X7327" s="5" t="s">
        <v>98</v>
      </c>
      <c r="Y7327" s="5" t="s">
        <v>796</v>
      </c>
      <c r="Z7327" s="5" t="s">
        <v>43</v>
      </c>
      <c r="AA7327" s="4">
        <v>0.35</v>
      </c>
      <c r="AB7327" s="1">
        <v>40074</v>
      </c>
      <c r="AC7327" s="1">
        <v>15621</v>
      </c>
      <c r="AD7327">
        <f t="shared" si="686"/>
        <v>2</v>
      </c>
      <c r="AE7327">
        <f t="shared" ca="1" si="687"/>
        <v>81</v>
      </c>
      <c r="AF7327" t="str">
        <f t="shared" ca="1" si="688"/>
        <v>Over 65</v>
      </c>
      <c r="AG7327" s="3">
        <f t="shared" si="689"/>
        <v>1.0871488888888889</v>
      </c>
      <c r="AH7327" t="str">
        <f>_xlfn.IFNA(VLOOKUP(Sales_Transactions[[#This Row],[Order ID]],Returned_Items[#All],2,FALSE),"Not Returned")</f>
        <v>Not Returned</v>
      </c>
    </row>
    <row r="7328" spans="1:34" x14ac:dyDescent="0.25">
      <c r="A7328">
        <v>57760</v>
      </c>
      <c r="C7328" t="s">
        <v>2591</v>
      </c>
      <c r="D7328" s="2" t="str">
        <f>TEXT(MID(Sales_Transactions[[#This Row],[Order Date]],2,5),"d/m/yyy")</f>
        <v>12/7/2011</v>
      </c>
      <c r="E7328" s="2" t="str">
        <f>TEXT(MID(Sales_Transactions[[#This Row],[Order Date]],2,5),"d")</f>
        <v>12</v>
      </c>
      <c r="F7328" s="2" t="str">
        <f>TEXT(MID(Sales_Transactions[[#This Row],[Order Date]],2,5),"m")</f>
        <v>7</v>
      </c>
      <c r="G7328" s="2" t="str">
        <f>TEXT(MID(Sales_Transactions[[#This Row],[Order Date]],2,5),"yyy")</f>
        <v>2011</v>
      </c>
      <c r="H7328" s="2" t="str">
        <f>TEXT(MID(Sales_Transactions[[#This Row],[Order Date]],2,5),"yyy/m")</f>
        <v>2011/7</v>
      </c>
      <c r="I7328" t="s">
        <v>52</v>
      </c>
      <c r="J7328">
        <f t="shared" si="684"/>
        <v>1</v>
      </c>
      <c r="K7328" s="2">
        <v>38</v>
      </c>
      <c r="L7328" s="3">
        <v>275.11</v>
      </c>
      <c r="M7328" s="4">
        <v>0.06</v>
      </c>
      <c r="N7328" s="5" t="s">
        <v>23</v>
      </c>
      <c r="O7328" s="3">
        <v>17.149999999999999</v>
      </c>
      <c r="P7328" s="3">
        <v>7.59</v>
      </c>
      <c r="Q7328" s="3">
        <v>4</v>
      </c>
      <c r="R7328" s="5" t="s">
        <v>454</v>
      </c>
      <c r="S7328" s="5" t="s">
        <v>2424</v>
      </c>
      <c r="T7328" s="5" t="str">
        <f t="shared" si="685"/>
        <v>Rick Huthwaite</v>
      </c>
      <c r="U7328" t="s">
        <v>153</v>
      </c>
      <c r="V7328" s="5" t="s">
        <v>47</v>
      </c>
      <c r="W7328" s="5" t="s">
        <v>57</v>
      </c>
      <c r="X7328" s="5" t="s">
        <v>58</v>
      </c>
      <c r="Y7328" s="5" t="s">
        <v>843</v>
      </c>
      <c r="Z7328" s="5" t="s">
        <v>84</v>
      </c>
      <c r="AA7328" s="4">
        <v>0.42</v>
      </c>
      <c r="AB7328" s="1">
        <v>40738</v>
      </c>
      <c r="AC7328" s="1">
        <v>15697</v>
      </c>
      <c r="AD7328">
        <f t="shared" si="686"/>
        <v>2</v>
      </c>
      <c r="AE7328">
        <f t="shared" ca="1" si="687"/>
        <v>81</v>
      </c>
      <c r="AF7328" t="str">
        <f t="shared" ca="1" si="688"/>
        <v>Over 65</v>
      </c>
      <c r="AG7328" s="3">
        <f t="shared" si="689"/>
        <v>0.30488015789473688</v>
      </c>
      <c r="AH7328" t="str">
        <f>_xlfn.IFNA(VLOOKUP(Sales_Transactions[[#This Row],[Order ID]],Returned_Items[#All],2,FALSE),"Not Returned")</f>
        <v>Not Returned</v>
      </c>
    </row>
    <row r="7329" spans="1:34" x14ac:dyDescent="0.25">
      <c r="A7329">
        <v>57760</v>
      </c>
      <c r="C7329" t="s">
        <v>2591</v>
      </c>
      <c r="D7329" s="2" t="str">
        <f>TEXT(MID(Sales_Transactions[[#This Row],[Order Date]],2,5),"d/m/yyy")</f>
        <v>12/7/2011</v>
      </c>
      <c r="E7329" s="2" t="str">
        <f>TEXT(MID(Sales_Transactions[[#This Row],[Order Date]],2,5),"d")</f>
        <v>12</v>
      </c>
      <c r="F7329" s="2" t="str">
        <f>TEXT(MID(Sales_Transactions[[#This Row],[Order Date]],2,5),"m")</f>
        <v>7</v>
      </c>
      <c r="G7329" s="2" t="str">
        <f>TEXT(MID(Sales_Transactions[[#This Row],[Order Date]],2,5),"yyy")</f>
        <v>2011</v>
      </c>
      <c r="H7329" s="2" t="str">
        <f>TEXT(MID(Sales_Transactions[[#This Row],[Order Date]],2,5),"yyy/m")</f>
        <v>2011/7</v>
      </c>
      <c r="I7329" t="s">
        <v>52</v>
      </c>
      <c r="J7329">
        <f t="shared" si="684"/>
        <v>1</v>
      </c>
      <c r="K7329" s="2">
        <v>34</v>
      </c>
      <c r="L7329" s="3">
        <v>102.34</v>
      </c>
      <c r="M7329" s="4">
        <v>0.01</v>
      </c>
      <c r="N7329" s="5" t="s">
        <v>23</v>
      </c>
      <c r="O7329" s="3">
        <v>-30.39</v>
      </c>
      <c r="P7329" s="3">
        <v>2.98</v>
      </c>
      <c r="Q7329" s="3">
        <v>2.0299999999999998</v>
      </c>
      <c r="R7329" s="5" t="s">
        <v>454</v>
      </c>
      <c r="S7329" s="5" t="s">
        <v>2424</v>
      </c>
      <c r="T7329" s="5" t="str">
        <f t="shared" si="685"/>
        <v>Rick Huthwaite</v>
      </c>
      <c r="U7329" t="s">
        <v>153</v>
      </c>
      <c r="V7329" s="5" t="s">
        <v>47</v>
      </c>
      <c r="W7329" s="5" t="s">
        <v>28</v>
      </c>
      <c r="X7329" s="5" t="s">
        <v>124</v>
      </c>
      <c r="Y7329" s="5" t="s">
        <v>3133</v>
      </c>
      <c r="Z7329" s="5" t="s">
        <v>84</v>
      </c>
      <c r="AA7329" s="4">
        <v>0.56999999999999995</v>
      </c>
      <c r="AB7329" s="1">
        <v>40738</v>
      </c>
      <c r="AC7329" s="1">
        <v>29610</v>
      </c>
      <c r="AD7329">
        <f t="shared" si="686"/>
        <v>2</v>
      </c>
      <c r="AE7329">
        <f t="shared" ca="1" si="687"/>
        <v>43</v>
      </c>
      <c r="AF7329" t="str">
        <f t="shared" ca="1" si="688"/>
        <v>18-64</v>
      </c>
      <c r="AG7329" s="3">
        <f t="shared" si="689"/>
        <v>0.14734417647058823</v>
      </c>
      <c r="AH7329" t="str">
        <f>_xlfn.IFNA(VLOOKUP(Sales_Transactions[[#This Row],[Order ID]],Returned_Items[#All],2,FALSE),"Not Returned")</f>
        <v>Not Returned</v>
      </c>
    </row>
    <row r="7330" spans="1:34" x14ac:dyDescent="0.25">
      <c r="A7330">
        <v>57891</v>
      </c>
      <c r="C7330" t="s">
        <v>2954</v>
      </c>
      <c r="D7330" s="2" t="str">
        <f>TEXT(MID(Sales_Transactions[[#This Row],[Order Date]],2,5),"d/m/yyy")</f>
        <v>17/12/2010</v>
      </c>
      <c r="E7330" s="2" t="str">
        <f>TEXT(MID(Sales_Transactions[[#This Row],[Order Date]],2,5),"d")</f>
        <v>17</v>
      </c>
      <c r="F7330" s="2" t="str">
        <f>TEXT(MID(Sales_Transactions[[#This Row],[Order Date]],2,5),"m")</f>
        <v>12</v>
      </c>
      <c r="G7330" s="2" t="str">
        <f>TEXT(MID(Sales_Transactions[[#This Row],[Order Date]],2,5),"yyy")</f>
        <v>2010</v>
      </c>
      <c r="H7330" s="2" t="str">
        <f>TEXT(MID(Sales_Transactions[[#This Row],[Order Date]],2,5),"yyy/m")</f>
        <v>2010/12</v>
      </c>
      <c r="I7330" t="s">
        <v>78</v>
      </c>
      <c r="J7330">
        <f t="shared" si="684"/>
        <v>3</v>
      </c>
      <c r="K7330" s="2">
        <v>17</v>
      </c>
      <c r="L7330" s="3">
        <v>934.94050000000004</v>
      </c>
      <c r="M7330" s="4">
        <v>0.08</v>
      </c>
      <c r="N7330" s="5" t="s">
        <v>23</v>
      </c>
      <c r="O7330" s="3">
        <v>47.1</v>
      </c>
      <c r="P7330" s="3">
        <v>65.989999999999995</v>
      </c>
      <c r="Q7330" s="3">
        <v>5.92</v>
      </c>
      <c r="R7330" s="5" t="s">
        <v>2609</v>
      </c>
      <c r="S7330" s="5" t="s">
        <v>2939</v>
      </c>
      <c r="T7330" s="5" t="str">
        <f t="shared" si="685"/>
        <v>Corey Lock</v>
      </c>
      <c r="U7330" t="s">
        <v>153</v>
      </c>
      <c r="V7330" s="5" t="s">
        <v>74</v>
      </c>
      <c r="W7330" s="5" t="s">
        <v>48</v>
      </c>
      <c r="X7330" s="5" t="s">
        <v>49</v>
      </c>
      <c r="Y7330" s="5" t="s">
        <v>583</v>
      </c>
      <c r="Z7330" s="5" t="s">
        <v>43</v>
      </c>
      <c r="AA7330" s="4">
        <v>0.55000000000000004</v>
      </c>
      <c r="AB7330" s="1">
        <v>40529</v>
      </c>
      <c r="AC7330" s="1">
        <v>29879</v>
      </c>
      <c r="AD7330">
        <f t="shared" si="686"/>
        <v>0</v>
      </c>
      <c r="AE7330">
        <f t="shared" ca="1" si="687"/>
        <v>42</v>
      </c>
      <c r="AF7330" t="str">
        <f t="shared" ca="1" si="688"/>
        <v>18-64</v>
      </c>
      <c r="AG7330" s="3">
        <f t="shared" si="689"/>
        <v>4.226894588235294</v>
      </c>
      <c r="AH7330" t="str">
        <f>_xlfn.IFNA(VLOOKUP(Sales_Transactions[[#This Row],[Order ID]],Returned_Items[#All],2,FALSE),"Not Returned")</f>
        <v>Not Returned</v>
      </c>
    </row>
    <row r="7331" spans="1:34" x14ac:dyDescent="0.25">
      <c r="A7331">
        <v>58084</v>
      </c>
      <c r="C7331" t="s">
        <v>1697</v>
      </c>
      <c r="D7331" s="2" t="str">
        <f>TEXT(MID(Sales_Transactions[[#This Row],[Order Date]],2,5),"d/m/yyy")</f>
        <v>19/8/2012</v>
      </c>
      <c r="E7331" s="2" t="str">
        <f>TEXT(MID(Sales_Transactions[[#This Row],[Order Date]],2,5),"d")</f>
        <v>19</v>
      </c>
      <c r="F7331" s="2" t="str">
        <f>TEXT(MID(Sales_Transactions[[#This Row],[Order Date]],2,5),"m")</f>
        <v>8</v>
      </c>
      <c r="G7331" s="2" t="str">
        <f>TEXT(MID(Sales_Transactions[[#This Row],[Order Date]],2,5),"yyy")</f>
        <v>2012</v>
      </c>
      <c r="H7331" s="2" t="str">
        <f>TEXT(MID(Sales_Transactions[[#This Row],[Order Date]],2,5),"yyy/m")</f>
        <v>2012/8</v>
      </c>
      <c r="I7331" t="s">
        <v>78</v>
      </c>
      <c r="J7331">
        <f t="shared" si="684"/>
        <v>3</v>
      </c>
      <c r="K7331" s="2">
        <v>3</v>
      </c>
      <c r="L7331" s="3">
        <v>21.55</v>
      </c>
      <c r="M7331" s="4">
        <v>0.09</v>
      </c>
      <c r="N7331" s="5" t="s">
        <v>23</v>
      </c>
      <c r="O7331" s="3">
        <v>-2.87</v>
      </c>
      <c r="P7331" s="3">
        <v>7.31</v>
      </c>
      <c r="Q7331" s="3">
        <v>0.49</v>
      </c>
      <c r="R7331" s="5" t="s">
        <v>2616</v>
      </c>
      <c r="S7331" s="5" t="s">
        <v>2617</v>
      </c>
      <c r="T7331" s="5" t="str">
        <f t="shared" si="685"/>
        <v>Raymond Fair</v>
      </c>
      <c r="U7331" t="s">
        <v>153</v>
      </c>
      <c r="V7331" s="5" t="s">
        <v>27</v>
      </c>
      <c r="W7331" s="5" t="s">
        <v>28</v>
      </c>
      <c r="X7331" s="5" t="s">
        <v>115</v>
      </c>
      <c r="Y7331" s="5" t="s">
        <v>145</v>
      </c>
      <c r="Z7331" s="5" t="s">
        <v>43</v>
      </c>
      <c r="AA7331" s="4">
        <v>0.38</v>
      </c>
      <c r="AB7331" s="1">
        <v>41140</v>
      </c>
      <c r="AC7331" s="1">
        <v>30546</v>
      </c>
      <c r="AD7331">
        <f t="shared" si="686"/>
        <v>0</v>
      </c>
      <c r="AE7331">
        <f t="shared" ca="1" si="687"/>
        <v>40</v>
      </c>
      <c r="AF7331" t="str">
        <f t="shared" ca="1" si="688"/>
        <v>18-64</v>
      </c>
      <c r="AG7331" s="3">
        <f t="shared" si="689"/>
        <v>2.597807</v>
      </c>
      <c r="AH7331" t="str">
        <f>_xlfn.IFNA(VLOOKUP(Sales_Transactions[[#This Row],[Order ID]],Returned_Items[#All],2,FALSE),"Not Returned")</f>
        <v>Not Returned</v>
      </c>
    </row>
    <row r="7332" spans="1:34" x14ac:dyDescent="0.25">
      <c r="A7332">
        <v>58084</v>
      </c>
      <c r="C7332" t="s">
        <v>1697</v>
      </c>
      <c r="D7332" s="2" t="str">
        <f>TEXT(MID(Sales_Transactions[[#This Row],[Order Date]],2,5),"d/m/yyy")</f>
        <v>19/8/2012</v>
      </c>
      <c r="E7332" s="2" t="str">
        <f>TEXT(MID(Sales_Transactions[[#This Row],[Order Date]],2,5),"d")</f>
        <v>19</v>
      </c>
      <c r="F7332" s="2" t="str">
        <f>TEXT(MID(Sales_Transactions[[#This Row],[Order Date]],2,5),"m")</f>
        <v>8</v>
      </c>
      <c r="G7332" s="2" t="str">
        <f>TEXT(MID(Sales_Transactions[[#This Row],[Order Date]],2,5),"yyy")</f>
        <v>2012</v>
      </c>
      <c r="H7332" s="2" t="str">
        <f>TEXT(MID(Sales_Transactions[[#This Row],[Order Date]],2,5),"yyy/m")</f>
        <v>2012/8</v>
      </c>
      <c r="I7332" t="s">
        <v>78</v>
      </c>
      <c r="J7332">
        <f t="shared" si="684"/>
        <v>3</v>
      </c>
      <c r="K7332" s="2">
        <v>36</v>
      </c>
      <c r="L7332" s="3">
        <v>266.16000000000003</v>
      </c>
      <c r="M7332" s="4">
        <v>0.03</v>
      </c>
      <c r="N7332" s="5" t="s">
        <v>23</v>
      </c>
      <c r="O7332" s="3">
        <v>90.91</v>
      </c>
      <c r="P7332" s="3">
        <v>7.28</v>
      </c>
      <c r="Q7332" s="3">
        <v>1.77</v>
      </c>
      <c r="R7332" s="5" t="s">
        <v>2616</v>
      </c>
      <c r="S7332" s="5" t="s">
        <v>2617</v>
      </c>
      <c r="T7332" s="5" t="str">
        <f t="shared" si="685"/>
        <v>Raymond Fair</v>
      </c>
      <c r="U7332" t="s">
        <v>153</v>
      </c>
      <c r="V7332" s="5" t="s">
        <v>27</v>
      </c>
      <c r="W7332" s="5" t="s">
        <v>28</v>
      </c>
      <c r="X7332" s="5" t="s">
        <v>75</v>
      </c>
      <c r="Y7332" s="5" t="s">
        <v>2909</v>
      </c>
      <c r="Z7332" s="5" t="s">
        <v>84</v>
      </c>
      <c r="AA7332" s="4">
        <v>0.37</v>
      </c>
      <c r="AB7332" s="1">
        <v>41142</v>
      </c>
      <c r="AC7332" s="1">
        <v>15773</v>
      </c>
      <c r="AD7332">
        <f t="shared" si="686"/>
        <v>2</v>
      </c>
      <c r="AE7332">
        <f t="shared" ca="1" si="687"/>
        <v>81</v>
      </c>
      <c r="AF7332" t="str">
        <f t="shared" ca="1" si="688"/>
        <v>Over 65</v>
      </c>
      <c r="AG7332" s="3">
        <f t="shared" si="689"/>
        <v>0.25132822222222223</v>
      </c>
      <c r="AH7332" t="str">
        <f>_xlfn.IFNA(VLOOKUP(Sales_Transactions[[#This Row],[Order ID]],Returned_Items[#All],2,FALSE),"Not Returned")</f>
        <v>Not Returned</v>
      </c>
    </row>
    <row r="7333" spans="1:34" x14ac:dyDescent="0.25">
      <c r="A7333">
        <v>58179</v>
      </c>
      <c r="C7333" t="s">
        <v>432</v>
      </c>
      <c r="D7333" s="2" t="str">
        <f>TEXT(MID(Sales_Transactions[[#This Row],[Order Date]],2,5),"d/m/yyy")</f>
        <v>5/9/2011</v>
      </c>
      <c r="E7333" s="2" t="str">
        <f>TEXT(MID(Sales_Transactions[[#This Row],[Order Date]],2,5),"d")</f>
        <v>5</v>
      </c>
      <c r="F7333" s="2" t="str">
        <f>TEXT(MID(Sales_Transactions[[#This Row],[Order Date]],2,5),"m")</f>
        <v>9</v>
      </c>
      <c r="G7333" s="2" t="str">
        <f>TEXT(MID(Sales_Transactions[[#This Row],[Order Date]],2,5),"yyy")</f>
        <v>2011</v>
      </c>
      <c r="H7333" s="2" t="str">
        <f>TEXT(MID(Sales_Transactions[[#This Row],[Order Date]],2,5),"yyy/m")</f>
        <v>2011/9</v>
      </c>
      <c r="I7333" t="s">
        <v>78</v>
      </c>
      <c r="J7333">
        <f t="shared" si="684"/>
        <v>3</v>
      </c>
      <c r="K7333" s="2">
        <v>3</v>
      </c>
      <c r="L7333" s="3">
        <v>39.49</v>
      </c>
      <c r="M7333" s="4">
        <v>0.1</v>
      </c>
      <c r="N7333" s="5" t="s">
        <v>23</v>
      </c>
      <c r="O7333" s="3">
        <v>-12.99</v>
      </c>
      <c r="P7333" s="3">
        <v>11.58</v>
      </c>
      <c r="Q7333" s="3">
        <v>5.72</v>
      </c>
      <c r="R7333" s="5" t="s">
        <v>2245</v>
      </c>
      <c r="S7333" s="5" t="s">
        <v>2194</v>
      </c>
      <c r="T7333" s="5" t="str">
        <f t="shared" si="685"/>
        <v>Ed Jacobs</v>
      </c>
      <c r="U7333" t="s">
        <v>153</v>
      </c>
      <c r="V7333" s="5" t="s">
        <v>27</v>
      </c>
      <c r="W7333" s="5" t="s">
        <v>28</v>
      </c>
      <c r="X7333" s="5" t="s">
        <v>98</v>
      </c>
      <c r="Y7333" s="5" t="s">
        <v>486</v>
      </c>
      <c r="Z7333" s="5" t="s">
        <v>43</v>
      </c>
      <c r="AA7333" s="4">
        <v>0.35</v>
      </c>
      <c r="AB7333" s="1">
        <v>40792</v>
      </c>
      <c r="AC7333" s="1">
        <v>16231</v>
      </c>
      <c r="AD7333">
        <f t="shared" si="686"/>
        <v>1</v>
      </c>
      <c r="AE7333">
        <f t="shared" ca="1" si="687"/>
        <v>80</v>
      </c>
      <c r="AF7333" t="str">
        <f t="shared" ca="1" si="688"/>
        <v>Over 65</v>
      </c>
      <c r="AG7333" s="3">
        <f t="shared" si="689"/>
        <v>5.7628066666666662</v>
      </c>
      <c r="AH7333" t="str">
        <f>_xlfn.IFNA(VLOOKUP(Sales_Transactions[[#This Row],[Order ID]],Returned_Items[#All],2,FALSE),"Not Returned")</f>
        <v>Not Returned</v>
      </c>
    </row>
    <row r="7334" spans="1:34" x14ac:dyDescent="0.25">
      <c r="A7334">
        <v>58279</v>
      </c>
      <c r="C7334" t="s">
        <v>2094</v>
      </c>
      <c r="D7334" s="2" t="str">
        <f>TEXT(MID(Sales_Transactions[[#This Row],[Order Date]],2,5),"d/m/yyy")</f>
        <v>11/4/2009</v>
      </c>
      <c r="E7334" s="2" t="str">
        <f>TEXT(MID(Sales_Transactions[[#This Row],[Order Date]],2,5),"d")</f>
        <v>11</v>
      </c>
      <c r="F7334" s="2" t="str">
        <f>TEXT(MID(Sales_Transactions[[#This Row],[Order Date]],2,5),"m")</f>
        <v>4</v>
      </c>
      <c r="G7334" s="2" t="str">
        <f>TEXT(MID(Sales_Transactions[[#This Row],[Order Date]],2,5),"yyy")</f>
        <v>2009</v>
      </c>
      <c r="H7334" s="2" t="str">
        <f>TEXT(MID(Sales_Transactions[[#This Row],[Order Date]],2,5),"yyy/m")</f>
        <v>2009/4</v>
      </c>
      <c r="I7334" t="s">
        <v>78</v>
      </c>
      <c r="J7334">
        <f t="shared" si="684"/>
        <v>3</v>
      </c>
      <c r="K7334" s="2">
        <v>44</v>
      </c>
      <c r="L7334" s="3">
        <v>1317.34</v>
      </c>
      <c r="M7334" s="4">
        <v>0.03</v>
      </c>
      <c r="N7334" s="5" t="s">
        <v>23</v>
      </c>
      <c r="O7334" s="3">
        <v>555.92999999999995</v>
      </c>
      <c r="P7334" s="3">
        <v>30.56</v>
      </c>
      <c r="Q7334" s="3">
        <v>2.99</v>
      </c>
      <c r="R7334" s="5" t="s">
        <v>1375</v>
      </c>
      <c r="S7334" s="5" t="s">
        <v>2288</v>
      </c>
      <c r="T7334" s="5" t="str">
        <f t="shared" si="685"/>
        <v>Emily Phan</v>
      </c>
      <c r="U7334" t="s">
        <v>153</v>
      </c>
      <c r="V7334" s="5" t="s">
        <v>37</v>
      </c>
      <c r="W7334" s="5" t="s">
        <v>28</v>
      </c>
      <c r="X7334" s="5" t="s">
        <v>41</v>
      </c>
      <c r="Y7334" s="5" t="s">
        <v>391</v>
      </c>
      <c r="Z7334" s="5" t="s">
        <v>43</v>
      </c>
      <c r="AA7334" s="4">
        <v>0.35</v>
      </c>
      <c r="AB7334" s="1">
        <v>39914</v>
      </c>
      <c r="AC7334" s="1">
        <v>16083</v>
      </c>
      <c r="AD7334">
        <f t="shared" si="686"/>
        <v>0</v>
      </c>
      <c r="AE7334">
        <f t="shared" ca="1" si="687"/>
        <v>80</v>
      </c>
      <c r="AF7334" t="str">
        <f t="shared" ca="1" si="688"/>
        <v>Over 65</v>
      </c>
      <c r="AG7334" s="3">
        <f t="shared" si="689"/>
        <v>0.76229163636363639</v>
      </c>
      <c r="AH7334" t="str">
        <f>_xlfn.IFNA(VLOOKUP(Sales_Transactions[[#This Row],[Order ID]],Returned_Items[#All],2,FALSE),"Not Returned")</f>
        <v>Not Returned</v>
      </c>
    </row>
    <row r="7335" spans="1:34" x14ac:dyDescent="0.25">
      <c r="A7335">
        <v>58369</v>
      </c>
      <c r="C7335" t="s">
        <v>795</v>
      </c>
      <c r="D7335" s="2" t="str">
        <f>TEXT(MID(Sales_Transactions[[#This Row],[Order Date]],2,5),"d/m/yyy")</f>
        <v>30/8/2012</v>
      </c>
      <c r="E7335" s="2" t="str">
        <f>TEXT(MID(Sales_Transactions[[#This Row],[Order Date]],2,5),"d")</f>
        <v>30</v>
      </c>
      <c r="F7335" s="2" t="str">
        <f>TEXT(MID(Sales_Transactions[[#This Row],[Order Date]],2,5),"m")</f>
        <v>8</v>
      </c>
      <c r="G7335" s="2" t="str">
        <f>TEXT(MID(Sales_Transactions[[#This Row],[Order Date]],2,5),"yyy")</f>
        <v>2012</v>
      </c>
      <c r="H7335" s="2" t="str">
        <f>TEXT(MID(Sales_Transactions[[#This Row],[Order Date]],2,5),"yyy/m")</f>
        <v>2012/8</v>
      </c>
      <c r="I7335" t="s">
        <v>33</v>
      </c>
      <c r="J7335">
        <f t="shared" si="684"/>
        <v>4</v>
      </c>
      <c r="K7335" s="2">
        <v>46</v>
      </c>
      <c r="L7335" s="3">
        <v>320.57</v>
      </c>
      <c r="M7335" s="4">
        <v>0.1</v>
      </c>
      <c r="N7335" s="5" t="s">
        <v>23</v>
      </c>
      <c r="O7335" s="3">
        <v>-114.2</v>
      </c>
      <c r="P7335" s="3">
        <v>7.1</v>
      </c>
      <c r="Q7335" s="3">
        <v>6.05</v>
      </c>
      <c r="R7335" s="5" t="s">
        <v>96</v>
      </c>
      <c r="S7335" s="5" t="s">
        <v>3483</v>
      </c>
      <c r="T7335" s="5" t="str">
        <f t="shared" si="685"/>
        <v>Allen Armold</v>
      </c>
      <c r="U7335" t="s">
        <v>153</v>
      </c>
      <c r="V7335" s="5" t="s">
        <v>74</v>
      </c>
      <c r="W7335" s="5" t="s">
        <v>28</v>
      </c>
      <c r="X7335" s="5" t="s">
        <v>41</v>
      </c>
      <c r="Y7335" s="5" t="s">
        <v>717</v>
      </c>
      <c r="Z7335" s="5" t="s">
        <v>43</v>
      </c>
      <c r="AA7335" s="4">
        <v>0.39</v>
      </c>
      <c r="AB7335" s="1">
        <v>41152</v>
      </c>
      <c r="AC7335" s="1">
        <v>16670</v>
      </c>
      <c r="AD7335">
        <f t="shared" si="686"/>
        <v>1</v>
      </c>
      <c r="AE7335">
        <f t="shared" ca="1" si="687"/>
        <v>78</v>
      </c>
      <c r="AF7335" t="str">
        <f t="shared" ca="1" si="688"/>
        <v>Over 65</v>
      </c>
      <c r="AG7335" s="3">
        <f t="shared" si="689"/>
        <v>0.28571521739130434</v>
      </c>
      <c r="AH7335" t="str">
        <f>_xlfn.IFNA(VLOOKUP(Sales_Transactions[[#This Row],[Order ID]],Returned_Items[#All],2,FALSE),"Not Returned")</f>
        <v>Not Returned</v>
      </c>
    </row>
    <row r="7336" spans="1:34" x14ac:dyDescent="0.25">
      <c r="A7336">
        <v>58369</v>
      </c>
      <c r="C7336" t="s">
        <v>795</v>
      </c>
      <c r="D7336" s="2" t="str">
        <f>TEXT(MID(Sales_Transactions[[#This Row],[Order Date]],2,5),"d/m/yyy")</f>
        <v>30/8/2012</v>
      </c>
      <c r="E7336" s="2" t="str">
        <f>TEXT(MID(Sales_Transactions[[#This Row],[Order Date]],2,5),"d")</f>
        <v>30</v>
      </c>
      <c r="F7336" s="2" t="str">
        <f>TEXT(MID(Sales_Transactions[[#This Row],[Order Date]],2,5),"m")</f>
        <v>8</v>
      </c>
      <c r="G7336" s="2" t="str">
        <f>TEXT(MID(Sales_Transactions[[#This Row],[Order Date]],2,5),"yyy")</f>
        <v>2012</v>
      </c>
      <c r="H7336" s="2" t="str">
        <f>TEXT(MID(Sales_Transactions[[#This Row],[Order Date]],2,5),"yyy/m")</f>
        <v>2012/8</v>
      </c>
      <c r="I7336" t="s">
        <v>33</v>
      </c>
      <c r="J7336">
        <f t="shared" si="684"/>
        <v>4</v>
      </c>
      <c r="K7336" s="2">
        <v>16</v>
      </c>
      <c r="L7336" s="3">
        <v>2013.8</v>
      </c>
      <c r="M7336" s="4">
        <v>0.01</v>
      </c>
      <c r="N7336" s="5" t="s">
        <v>34</v>
      </c>
      <c r="O7336" s="3">
        <v>-98.43</v>
      </c>
      <c r="P7336" s="3">
        <v>119.99</v>
      </c>
      <c r="Q7336" s="3">
        <v>56.14</v>
      </c>
      <c r="R7336" s="5" t="s">
        <v>96</v>
      </c>
      <c r="S7336" s="5" t="s">
        <v>3483</v>
      </c>
      <c r="T7336" s="5" t="str">
        <f t="shared" si="685"/>
        <v>Allen Armold</v>
      </c>
      <c r="U7336" t="s">
        <v>153</v>
      </c>
      <c r="V7336" s="5" t="s">
        <v>74</v>
      </c>
      <c r="W7336" s="5" t="s">
        <v>48</v>
      </c>
      <c r="X7336" s="5" t="s">
        <v>324</v>
      </c>
      <c r="Y7336" s="5" t="s">
        <v>1662</v>
      </c>
      <c r="Z7336" s="5" t="s">
        <v>106</v>
      </c>
      <c r="AA7336" s="4">
        <v>0.39</v>
      </c>
      <c r="AB7336" s="1">
        <v>41151</v>
      </c>
      <c r="AC7336" s="1">
        <v>16736</v>
      </c>
      <c r="AD7336">
        <f t="shared" si="686"/>
        <v>0</v>
      </c>
      <c r="AE7336">
        <f t="shared" ca="1" si="687"/>
        <v>78</v>
      </c>
      <c r="AF7336" t="str">
        <f t="shared" ca="1" si="688"/>
        <v>Over 65</v>
      </c>
      <c r="AG7336" s="3">
        <f t="shared" si="689"/>
        <v>11.0073750625</v>
      </c>
      <c r="AH7336" t="str">
        <f>_xlfn.IFNA(VLOOKUP(Sales_Transactions[[#This Row],[Order ID]],Returned_Items[#All],2,FALSE),"Not Returned")</f>
        <v>Not Returned</v>
      </c>
    </row>
    <row r="7337" spans="1:34" x14ac:dyDescent="0.25">
      <c r="A7337">
        <v>58371</v>
      </c>
      <c r="C7337" t="s">
        <v>1755</v>
      </c>
      <c r="D7337" s="2" t="str">
        <f>TEXT(MID(Sales_Transactions[[#This Row],[Order Date]],2,5),"d/m/yyy")</f>
        <v>11/5/2010</v>
      </c>
      <c r="E7337" s="2" t="str">
        <f>TEXT(MID(Sales_Transactions[[#This Row],[Order Date]],2,5),"d")</f>
        <v>11</v>
      </c>
      <c r="F7337" s="2" t="str">
        <f>TEXT(MID(Sales_Transactions[[#This Row],[Order Date]],2,5),"m")</f>
        <v>5</v>
      </c>
      <c r="G7337" s="2" t="str">
        <f>TEXT(MID(Sales_Transactions[[#This Row],[Order Date]],2,5),"yyy")</f>
        <v>2010</v>
      </c>
      <c r="H7337" s="2" t="str">
        <f>TEXT(MID(Sales_Transactions[[#This Row],[Order Date]],2,5),"yyy/m")</f>
        <v>2010/5</v>
      </c>
      <c r="I7337" t="s">
        <v>78</v>
      </c>
      <c r="J7337">
        <f t="shared" si="684"/>
        <v>3</v>
      </c>
      <c r="K7337" s="2">
        <v>5</v>
      </c>
      <c r="L7337" s="3">
        <v>2168.0500000000002</v>
      </c>
      <c r="M7337" s="4">
        <v>0</v>
      </c>
      <c r="N7337" s="5" t="s">
        <v>23</v>
      </c>
      <c r="O7337" s="3">
        <v>416.02</v>
      </c>
      <c r="P7337" s="3">
        <v>420.98</v>
      </c>
      <c r="Q7337" s="3">
        <v>19.989999999999998</v>
      </c>
      <c r="R7337" s="5" t="s">
        <v>35</v>
      </c>
      <c r="S7337" s="5" t="s">
        <v>3515</v>
      </c>
      <c r="T7337" s="5" t="str">
        <f t="shared" si="685"/>
        <v>Barry Pond</v>
      </c>
      <c r="U7337" t="s">
        <v>153</v>
      </c>
      <c r="V7337" s="5" t="s">
        <v>37</v>
      </c>
      <c r="W7337" s="5" t="s">
        <v>28</v>
      </c>
      <c r="X7337" s="5" t="s">
        <v>41</v>
      </c>
      <c r="Y7337" s="5" t="s">
        <v>1027</v>
      </c>
      <c r="Z7337" s="5" t="s">
        <v>43</v>
      </c>
      <c r="AA7337" s="4">
        <v>0.35</v>
      </c>
      <c r="AB7337" s="1">
        <v>40311</v>
      </c>
      <c r="AC7337" s="1">
        <v>17084</v>
      </c>
      <c r="AD7337">
        <f t="shared" si="686"/>
        <v>2</v>
      </c>
      <c r="AE7337">
        <f t="shared" ca="1" si="687"/>
        <v>77</v>
      </c>
      <c r="AF7337" t="str">
        <f t="shared" ca="1" si="688"/>
        <v>Over 65</v>
      </c>
      <c r="AG7337" s="3">
        <f t="shared" si="689"/>
        <v>88.194000000000003</v>
      </c>
      <c r="AH7337" t="str">
        <f>_xlfn.IFNA(VLOOKUP(Sales_Transactions[[#This Row],[Order ID]],Returned_Items[#All],2,FALSE),"Not Returned")</f>
        <v>Not Returned</v>
      </c>
    </row>
    <row r="7338" spans="1:34" x14ac:dyDescent="0.25">
      <c r="A7338">
        <v>58371</v>
      </c>
      <c r="C7338" t="s">
        <v>1755</v>
      </c>
      <c r="D7338" s="2" t="str">
        <f>TEXT(MID(Sales_Transactions[[#This Row],[Order Date]],2,5),"d/m/yyy")</f>
        <v>11/5/2010</v>
      </c>
      <c r="E7338" s="2" t="str">
        <f>TEXT(MID(Sales_Transactions[[#This Row],[Order Date]],2,5),"d")</f>
        <v>11</v>
      </c>
      <c r="F7338" s="2" t="str">
        <f>TEXT(MID(Sales_Transactions[[#This Row],[Order Date]],2,5),"m")</f>
        <v>5</v>
      </c>
      <c r="G7338" s="2" t="str">
        <f>TEXT(MID(Sales_Transactions[[#This Row],[Order Date]],2,5),"yyy")</f>
        <v>2010</v>
      </c>
      <c r="H7338" s="2" t="str">
        <f>TEXT(MID(Sales_Transactions[[#This Row],[Order Date]],2,5),"yyy/m")</f>
        <v>2010/5</v>
      </c>
      <c r="I7338" t="s">
        <v>78</v>
      </c>
      <c r="J7338">
        <f t="shared" si="684"/>
        <v>3</v>
      </c>
      <c r="K7338" s="2">
        <v>44</v>
      </c>
      <c r="L7338" s="3">
        <v>303.07</v>
      </c>
      <c r="M7338" s="4">
        <v>0.02</v>
      </c>
      <c r="N7338" s="5" t="s">
        <v>23</v>
      </c>
      <c r="O7338" s="3">
        <v>-238.45</v>
      </c>
      <c r="P7338" s="3">
        <v>6.48</v>
      </c>
      <c r="Q7338" s="3">
        <v>9.68</v>
      </c>
      <c r="R7338" s="5" t="s">
        <v>35</v>
      </c>
      <c r="S7338" s="5" t="s">
        <v>3515</v>
      </c>
      <c r="T7338" s="5" t="str">
        <f t="shared" si="685"/>
        <v>Barry Pond</v>
      </c>
      <c r="U7338" t="s">
        <v>153</v>
      </c>
      <c r="V7338" s="5" t="s">
        <v>37</v>
      </c>
      <c r="W7338" s="5" t="s">
        <v>28</v>
      </c>
      <c r="X7338" s="5" t="s">
        <v>75</v>
      </c>
      <c r="Y7338" s="5" t="s">
        <v>1312</v>
      </c>
      <c r="Z7338" s="5" t="s">
        <v>43</v>
      </c>
      <c r="AA7338" s="4">
        <v>0.36</v>
      </c>
      <c r="AB7338" s="1">
        <v>40310</v>
      </c>
      <c r="AC7338" s="1">
        <v>16811</v>
      </c>
      <c r="AD7338">
        <f t="shared" si="686"/>
        <v>1</v>
      </c>
      <c r="AE7338">
        <f t="shared" ca="1" si="687"/>
        <v>78</v>
      </c>
      <c r="AF7338" t="str">
        <f t="shared" ca="1" si="688"/>
        <v>Over 65</v>
      </c>
      <c r="AG7338" s="3">
        <f t="shared" si="689"/>
        <v>0.36724327272727275</v>
      </c>
      <c r="AH7338" t="str">
        <f>_xlfn.IFNA(VLOOKUP(Sales_Transactions[[#This Row],[Order ID]],Returned_Items[#All],2,FALSE),"Not Returned")</f>
        <v>Not Returned</v>
      </c>
    </row>
    <row r="7339" spans="1:34" x14ac:dyDescent="0.25">
      <c r="A7339">
        <v>58371</v>
      </c>
      <c r="C7339" t="s">
        <v>1755</v>
      </c>
      <c r="D7339" s="2" t="str">
        <f>TEXT(MID(Sales_Transactions[[#This Row],[Order Date]],2,5),"d/m/yyy")</f>
        <v>11/5/2010</v>
      </c>
      <c r="E7339" s="2" t="str">
        <f>TEXT(MID(Sales_Transactions[[#This Row],[Order Date]],2,5),"d")</f>
        <v>11</v>
      </c>
      <c r="F7339" s="2" t="str">
        <f>TEXT(MID(Sales_Transactions[[#This Row],[Order Date]],2,5),"m")</f>
        <v>5</v>
      </c>
      <c r="G7339" s="2" t="str">
        <f>TEXT(MID(Sales_Transactions[[#This Row],[Order Date]],2,5),"yyy")</f>
        <v>2010</v>
      </c>
      <c r="H7339" s="2" t="str">
        <f>TEXT(MID(Sales_Transactions[[#This Row],[Order Date]],2,5),"yyy/m")</f>
        <v>2010/5</v>
      </c>
      <c r="I7339" t="s">
        <v>78</v>
      </c>
      <c r="J7339">
        <f t="shared" si="684"/>
        <v>3</v>
      </c>
      <c r="K7339" s="2">
        <v>48</v>
      </c>
      <c r="L7339" s="3">
        <v>1661.8</v>
      </c>
      <c r="M7339" s="4">
        <v>7.0000000000000007E-2</v>
      </c>
      <c r="N7339" s="5" t="s">
        <v>23</v>
      </c>
      <c r="O7339" s="3">
        <v>202.68</v>
      </c>
      <c r="P7339" s="3">
        <v>36.549999999999997</v>
      </c>
      <c r="Q7339" s="3">
        <v>13.89</v>
      </c>
      <c r="R7339" s="5" t="s">
        <v>35</v>
      </c>
      <c r="S7339" s="5" t="s">
        <v>3515</v>
      </c>
      <c r="T7339" s="5" t="str">
        <f t="shared" si="685"/>
        <v>Barry Pond</v>
      </c>
      <c r="U7339" t="s">
        <v>153</v>
      </c>
      <c r="V7339" s="5" t="s">
        <v>37</v>
      </c>
      <c r="W7339" s="5" t="s">
        <v>28</v>
      </c>
      <c r="X7339" s="5" t="s">
        <v>124</v>
      </c>
      <c r="Y7339" s="5" t="s">
        <v>460</v>
      </c>
      <c r="Z7339" s="5" t="s">
        <v>84</v>
      </c>
      <c r="AA7339" s="4">
        <v>0.41</v>
      </c>
      <c r="AB7339" s="1">
        <v>40311</v>
      </c>
      <c r="AC7339" s="1">
        <v>17028</v>
      </c>
      <c r="AD7339">
        <f t="shared" si="686"/>
        <v>2</v>
      </c>
      <c r="AE7339">
        <f t="shared" ca="1" si="687"/>
        <v>77</v>
      </c>
      <c r="AF7339" t="str">
        <f t="shared" ca="1" si="688"/>
        <v>Over 65</v>
      </c>
      <c r="AG7339" s="3">
        <f t="shared" si="689"/>
        <v>1.0503003124999999</v>
      </c>
      <c r="AH7339" t="str">
        <f>_xlfn.IFNA(VLOOKUP(Sales_Transactions[[#This Row],[Order ID]],Returned_Items[#All],2,FALSE),"Not Returned")</f>
        <v>Not Returned</v>
      </c>
    </row>
    <row r="7340" spans="1:34" x14ac:dyDescent="0.25">
      <c r="A7340">
        <v>58433</v>
      </c>
      <c r="C7340" t="s">
        <v>2281</v>
      </c>
      <c r="D7340" s="2" t="str">
        <f>TEXT(MID(Sales_Transactions[[#This Row],[Order Date]],2,5),"d/m/yyy")</f>
        <v>1/7/2011</v>
      </c>
      <c r="E7340" s="2" t="str">
        <f>TEXT(MID(Sales_Transactions[[#This Row],[Order Date]],2,5),"d")</f>
        <v>1</v>
      </c>
      <c r="F7340" s="2" t="str">
        <f>TEXT(MID(Sales_Transactions[[#This Row],[Order Date]],2,5),"m")</f>
        <v>7</v>
      </c>
      <c r="G7340" s="2" t="str">
        <f>TEXT(MID(Sales_Transactions[[#This Row],[Order Date]],2,5),"yyy")</f>
        <v>2011</v>
      </c>
      <c r="H7340" s="2" t="str">
        <f>TEXT(MID(Sales_Transactions[[#This Row],[Order Date]],2,5),"yyy/m")</f>
        <v>2011/7</v>
      </c>
      <c r="I7340" t="s">
        <v>33</v>
      </c>
      <c r="J7340">
        <f t="shared" si="684"/>
        <v>4</v>
      </c>
      <c r="K7340" s="2">
        <v>11</v>
      </c>
      <c r="L7340" s="3">
        <v>2020.58</v>
      </c>
      <c r="M7340" s="4">
        <v>0.01</v>
      </c>
      <c r="N7340" s="5" t="s">
        <v>34</v>
      </c>
      <c r="O7340" s="3">
        <v>-45.02</v>
      </c>
      <c r="P7340" s="3">
        <v>180.98</v>
      </c>
      <c r="Q7340" s="3">
        <v>30</v>
      </c>
      <c r="R7340" s="5" t="s">
        <v>2484</v>
      </c>
      <c r="S7340" s="5" t="s">
        <v>3512</v>
      </c>
      <c r="T7340" s="5" t="str">
        <f t="shared" si="685"/>
        <v>Dean Katz</v>
      </c>
      <c r="U7340" t="s">
        <v>153</v>
      </c>
      <c r="V7340" s="5" t="s">
        <v>74</v>
      </c>
      <c r="W7340" s="5" t="s">
        <v>57</v>
      </c>
      <c r="X7340" s="5" t="s">
        <v>154</v>
      </c>
      <c r="Y7340" s="5" t="s">
        <v>1677</v>
      </c>
      <c r="Z7340" s="5" t="s">
        <v>40</v>
      </c>
      <c r="AA7340" s="4">
        <v>0.69</v>
      </c>
      <c r="AB7340" s="1">
        <v>40726</v>
      </c>
      <c r="AC7340" s="1">
        <v>16998</v>
      </c>
      <c r="AD7340">
        <f t="shared" si="686"/>
        <v>1</v>
      </c>
      <c r="AE7340">
        <f t="shared" ca="1" si="687"/>
        <v>78</v>
      </c>
      <c r="AF7340" t="str">
        <f t="shared" ca="1" si="688"/>
        <v>Over 65</v>
      </c>
      <c r="AG7340" s="3">
        <f t="shared" si="689"/>
        <v>19.178354727272726</v>
      </c>
      <c r="AH7340" t="str">
        <f>_xlfn.IFNA(VLOOKUP(Sales_Transactions[[#This Row],[Order ID]],Returned_Items[#All],2,FALSE),"Not Returned")</f>
        <v>Not Returned</v>
      </c>
    </row>
    <row r="7341" spans="1:34" x14ac:dyDescent="0.25">
      <c r="A7341">
        <v>58433</v>
      </c>
      <c r="C7341" t="s">
        <v>2281</v>
      </c>
      <c r="D7341" s="2" t="str">
        <f>TEXT(MID(Sales_Transactions[[#This Row],[Order Date]],2,5),"d/m/yyy")</f>
        <v>1/7/2011</v>
      </c>
      <c r="E7341" s="2" t="str">
        <f>TEXT(MID(Sales_Transactions[[#This Row],[Order Date]],2,5),"d")</f>
        <v>1</v>
      </c>
      <c r="F7341" s="2" t="str">
        <f>TEXT(MID(Sales_Transactions[[#This Row],[Order Date]],2,5),"m")</f>
        <v>7</v>
      </c>
      <c r="G7341" s="2" t="str">
        <f>TEXT(MID(Sales_Transactions[[#This Row],[Order Date]],2,5),"yyy")</f>
        <v>2011</v>
      </c>
      <c r="H7341" s="2" t="str">
        <f>TEXT(MID(Sales_Transactions[[#This Row],[Order Date]],2,5),"yyy/m")</f>
        <v>2011/7</v>
      </c>
      <c r="I7341" t="s">
        <v>33</v>
      </c>
      <c r="J7341">
        <f t="shared" si="684"/>
        <v>4</v>
      </c>
      <c r="K7341" s="2">
        <v>30</v>
      </c>
      <c r="L7341" s="3">
        <v>1533.46</v>
      </c>
      <c r="M7341" s="4">
        <v>0</v>
      </c>
      <c r="N7341" s="5" t="s">
        <v>23</v>
      </c>
      <c r="O7341" s="3">
        <v>730.44</v>
      </c>
      <c r="P7341" s="3">
        <v>48.04</v>
      </c>
      <c r="Q7341" s="3">
        <v>5.79</v>
      </c>
      <c r="R7341" s="5" t="s">
        <v>2484</v>
      </c>
      <c r="S7341" s="5" t="s">
        <v>3512</v>
      </c>
      <c r="T7341" s="5" t="str">
        <f t="shared" si="685"/>
        <v>Dean Katz</v>
      </c>
      <c r="U7341" t="s">
        <v>153</v>
      </c>
      <c r="V7341" s="5" t="s">
        <v>74</v>
      </c>
      <c r="W7341" s="5" t="s">
        <v>28</v>
      </c>
      <c r="X7341" s="5" t="s">
        <v>75</v>
      </c>
      <c r="Y7341" s="5" t="s">
        <v>1645</v>
      </c>
      <c r="Z7341" s="5" t="s">
        <v>43</v>
      </c>
      <c r="AA7341" s="4">
        <v>0.37</v>
      </c>
      <c r="AB7341" s="1">
        <v>40727</v>
      </c>
      <c r="AC7341" s="1">
        <v>29375</v>
      </c>
      <c r="AD7341">
        <f t="shared" si="686"/>
        <v>2</v>
      </c>
      <c r="AE7341">
        <f t="shared" ca="1" si="687"/>
        <v>44</v>
      </c>
      <c r="AF7341" t="str">
        <f t="shared" ca="1" si="688"/>
        <v>18-64</v>
      </c>
      <c r="AG7341" s="3">
        <f t="shared" si="689"/>
        <v>1.7943333333333333</v>
      </c>
      <c r="AH7341" t="str">
        <f>_xlfn.IFNA(VLOOKUP(Sales_Transactions[[#This Row],[Order ID]],Returned_Items[#All],2,FALSE),"Not Returned")</f>
        <v>Not Returned</v>
      </c>
    </row>
    <row r="7342" spans="1:34" x14ac:dyDescent="0.25">
      <c r="A7342">
        <v>58433</v>
      </c>
      <c r="C7342" t="s">
        <v>2281</v>
      </c>
      <c r="D7342" s="2" t="str">
        <f>TEXT(MID(Sales_Transactions[[#This Row],[Order Date]],2,5),"d/m/yyy")</f>
        <v>1/7/2011</v>
      </c>
      <c r="E7342" s="2" t="str">
        <f>TEXT(MID(Sales_Transactions[[#This Row],[Order Date]],2,5),"d")</f>
        <v>1</v>
      </c>
      <c r="F7342" s="2" t="str">
        <f>TEXT(MID(Sales_Transactions[[#This Row],[Order Date]],2,5),"m")</f>
        <v>7</v>
      </c>
      <c r="G7342" s="2" t="str">
        <f>TEXT(MID(Sales_Transactions[[#This Row],[Order Date]],2,5),"yyy")</f>
        <v>2011</v>
      </c>
      <c r="H7342" s="2" t="str">
        <f>TEXT(MID(Sales_Transactions[[#This Row],[Order Date]],2,5),"yyy/m")</f>
        <v>2011/7</v>
      </c>
      <c r="I7342" t="s">
        <v>33</v>
      </c>
      <c r="J7342">
        <f t="shared" si="684"/>
        <v>4</v>
      </c>
      <c r="K7342" s="2">
        <v>20</v>
      </c>
      <c r="L7342" s="3">
        <v>5989.0479999999998</v>
      </c>
      <c r="M7342" s="4">
        <v>0.09</v>
      </c>
      <c r="N7342" s="5" t="s">
        <v>34</v>
      </c>
      <c r="O7342" s="3">
        <v>541.01</v>
      </c>
      <c r="P7342" s="3">
        <v>400.98</v>
      </c>
      <c r="Q7342" s="3">
        <v>42.52</v>
      </c>
      <c r="R7342" s="5" t="s">
        <v>2484</v>
      </c>
      <c r="S7342" s="5" t="s">
        <v>3512</v>
      </c>
      <c r="T7342" s="5" t="str">
        <f t="shared" si="685"/>
        <v>Dean Katz</v>
      </c>
      <c r="U7342" t="s">
        <v>153</v>
      </c>
      <c r="V7342" s="5" t="s">
        <v>74</v>
      </c>
      <c r="W7342" s="5" t="s">
        <v>57</v>
      </c>
      <c r="X7342" s="5" t="s">
        <v>107</v>
      </c>
      <c r="Y7342" s="5" t="s">
        <v>2012</v>
      </c>
      <c r="Z7342" s="5" t="s">
        <v>106</v>
      </c>
      <c r="AA7342" s="4">
        <v>0.71</v>
      </c>
      <c r="AB7342" s="1">
        <v>40727</v>
      </c>
      <c r="AC7342" s="1">
        <v>29333</v>
      </c>
      <c r="AD7342">
        <f t="shared" si="686"/>
        <v>2</v>
      </c>
      <c r="AE7342">
        <f t="shared" ca="1" si="687"/>
        <v>44</v>
      </c>
      <c r="AF7342" t="str">
        <f t="shared" ca="1" si="688"/>
        <v>18-64</v>
      </c>
      <c r="AG7342" s="3">
        <f t="shared" si="689"/>
        <v>22.1569559</v>
      </c>
      <c r="AH7342" t="str">
        <f>_xlfn.IFNA(VLOOKUP(Sales_Transactions[[#This Row],[Order ID]],Returned_Items[#All],2,FALSE),"Not Returned")</f>
        <v>Not Returned</v>
      </c>
    </row>
    <row r="7343" spans="1:34" x14ac:dyDescent="0.25">
      <c r="A7343">
        <v>58855</v>
      </c>
      <c r="C7343" t="s">
        <v>2746</v>
      </c>
      <c r="D7343" s="2" t="str">
        <f>TEXT(MID(Sales_Transactions[[#This Row],[Order Date]],2,5),"d/m/yyy")</f>
        <v>31/10/2010</v>
      </c>
      <c r="E7343" s="2" t="str">
        <f>TEXT(MID(Sales_Transactions[[#This Row],[Order Date]],2,5),"d")</f>
        <v>31</v>
      </c>
      <c r="F7343" s="2" t="str">
        <f>TEXT(MID(Sales_Transactions[[#This Row],[Order Date]],2,5),"m")</f>
        <v>10</v>
      </c>
      <c r="G7343" s="2" t="str">
        <f>TEXT(MID(Sales_Transactions[[#This Row],[Order Date]],2,5),"yyy")</f>
        <v>2010</v>
      </c>
      <c r="H7343" s="2" t="str">
        <f>TEXT(MID(Sales_Transactions[[#This Row],[Order Date]],2,5),"yyy/m")</f>
        <v>2010/10</v>
      </c>
      <c r="I7343" t="s">
        <v>78</v>
      </c>
      <c r="J7343">
        <f t="shared" si="684"/>
        <v>3</v>
      </c>
      <c r="K7343" s="2">
        <v>38</v>
      </c>
      <c r="L7343" s="3">
        <v>69.260000000000005</v>
      </c>
      <c r="M7343" s="4">
        <v>7.0000000000000007E-2</v>
      </c>
      <c r="N7343" s="5" t="s">
        <v>23</v>
      </c>
      <c r="O7343" s="3">
        <v>-113.86</v>
      </c>
      <c r="P7343" s="3">
        <v>1.74</v>
      </c>
      <c r="Q7343" s="3">
        <v>4.08</v>
      </c>
      <c r="R7343" s="5" t="s">
        <v>574</v>
      </c>
      <c r="S7343" s="5" t="s">
        <v>3396</v>
      </c>
      <c r="T7343" s="5" t="str">
        <f t="shared" si="685"/>
        <v>Jeremy Pistek</v>
      </c>
      <c r="U7343" t="s">
        <v>153</v>
      </c>
      <c r="V7343" s="5" t="s">
        <v>47</v>
      </c>
      <c r="W7343" s="5" t="s">
        <v>57</v>
      </c>
      <c r="X7343" s="5" t="s">
        <v>58</v>
      </c>
      <c r="Y7343" s="5" t="s">
        <v>755</v>
      </c>
      <c r="Z7343" s="5" t="s">
        <v>60</v>
      </c>
      <c r="AA7343" s="4">
        <v>0.53</v>
      </c>
      <c r="AB7343" s="1">
        <v>40482</v>
      </c>
      <c r="AC7343" s="1">
        <v>29344</v>
      </c>
      <c r="AD7343">
        <f t="shared" si="686"/>
        <v>0</v>
      </c>
      <c r="AE7343">
        <f t="shared" ca="1" si="687"/>
        <v>44</v>
      </c>
      <c r="AF7343" t="str">
        <f t="shared" ca="1" si="688"/>
        <v>18-64</v>
      </c>
      <c r="AG7343" s="3">
        <f t="shared" si="689"/>
        <v>0.15312584210526317</v>
      </c>
      <c r="AH7343" t="str">
        <f>_xlfn.IFNA(VLOOKUP(Sales_Transactions[[#This Row],[Order ID]],Returned_Items[#All],2,FALSE),"Not Returned")</f>
        <v>Not Returned</v>
      </c>
    </row>
    <row r="7344" spans="1:34" x14ac:dyDescent="0.25">
      <c r="A7344">
        <v>59173</v>
      </c>
      <c r="C7344" t="s">
        <v>2788</v>
      </c>
      <c r="D7344" s="2" t="str">
        <f>TEXT(MID(Sales_Transactions[[#This Row],[Order Date]],2,5),"d/m/yyy")</f>
        <v>20/12/2010</v>
      </c>
      <c r="E7344" s="2" t="str">
        <f>TEXT(MID(Sales_Transactions[[#This Row],[Order Date]],2,5),"d")</f>
        <v>20</v>
      </c>
      <c r="F7344" s="2" t="str">
        <f>TEXT(MID(Sales_Transactions[[#This Row],[Order Date]],2,5),"m")</f>
        <v>12</v>
      </c>
      <c r="G7344" s="2" t="str">
        <f>TEXT(MID(Sales_Transactions[[#This Row],[Order Date]],2,5),"yyy")</f>
        <v>2010</v>
      </c>
      <c r="H7344" s="2" t="str">
        <f>TEXT(MID(Sales_Transactions[[#This Row],[Order Date]],2,5),"yyy/m")</f>
        <v>2010/12</v>
      </c>
      <c r="I7344" t="s">
        <v>33</v>
      </c>
      <c r="J7344">
        <f t="shared" si="684"/>
        <v>4</v>
      </c>
      <c r="K7344" s="2">
        <v>27</v>
      </c>
      <c r="L7344" s="3">
        <v>2896.99</v>
      </c>
      <c r="M7344" s="4">
        <v>0.01</v>
      </c>
      <c r="N7344" s="5" t="s">
        <v>34</v>
      </c>
      <c r="O7344" s="3">
        <v>36.94</v>
      </c>
      <c r="P7344" s="3">
        <v>100.98</v>
      </c>
      <c r="Q7344" s="3">
        <v>35.840000000000003</v>
      </c>
      <c r="R7344" s="5" t="s">
        <v>902</v>
      </c>
      <c r="S7344" s="5" t="s">
        <v>2693</v>
      </c>
      <c r="T7344" s="5" t="str">
        <f t="shared" si="685"/>
        <v>Jennifer Patt</v>
      </c>
      <c r="U7344" t="s">
        <v>153</v>
      </c>
      <c r="V7344" s="5" t="s">
        <v>74</v>
      </c>
      <c r="W7344" s="5" t="s">
        <v>57</v>
      </c>
      <c r="X7344" s="5" t="s">
        <v>104</v>
      </c>
      <c r="Y7344" s="5" t="s">
        <v>1198</v>
      </c>
      <c r="Z7344" s="5" t="s">
        <v>106</v>
      </c>
      <c r="AA7344" s="4">
        <v>0.62</v>
      </c>
      <c r="AB7344" s="1">
        <v>40533</v>
      </c>
      <c r="AC7344" s="1">
        <v>29417</v>
      </c>
      <c r="AD7344">
        <f t="shared" si="686"/>
        <v>1</v>
      </c>
      <c r="AE7344">
        <f t="shared" ca="1" si="687"/>
        <v>44</v>
      </c>
      <c r="AF7344" t="str">
        <f t="shared" ca="1" si="688"/>
        <v>18-64</v>
      </c>
      <c r="AG7344" s="3">
        <f t="shared" si="689"/>
        <v>5.0670334074074086</v>
      </c>
      <c r="AH7344" t="str">
        <f>_xlfn.IFNA(VLOOKUP(Sales_Transactions[[#This Row],[Order ID]],Returned_Items[#All],2,FALSE),"Not Returned")</f>
        <v>Not Returned</v>
      </c>
    </row>
    <row r="7345" spans="1:34" x14ac:dyDescent="0.25">
      <c r="A7345">
        <v>59204</v>
      </c>
      <c r="C7345" t="s">
        <v>3258</v>
      </c>
      <c r="D7345" s="2" t="str">
        <f>TEXT(MID(Sales_Transactions[[#This Row],[Order Date]],2,5),"d/m/yyy")</f>
        <v>29/2/2012</v>
      </c>
      <c r="E7345" s="2" t="str">
        <f>TEXT(MID(Sales_Transactions[[#This Row],[Order Date]],2,5),"d")</f>
        <v>29</v>
      </c>
      <c r="F7345" s="2" t="str">
        <f>TEXT(MID(Sales_Transactions[[#This Row],[Order Date]],2,5),"m")</f>
        <v>2</v>
      </c>
      <c r="G7345" s="2" t="str">
        <f>TEXT(MID(Sales_Transactions[[#This Row],[Order Date]],2,5),"yyy")</f>
        <v>2012</v>
      </c>
      <c r="H7345" s="2" t="str">
        <f>TEXT(MID(Sales_Transactions[[#This Row],[Order Date]],2,5),"yyy/m")</f>
        <v>2012/2</v>
      </c>
      <c r="I7345" t="s">
        <v>78</v>
      </c>
      <c r="J7345">
        <f t="shared" si="684"/>
        <v>3</v>
      </c>
      <c r="K7345" s="2">
        <v>8</v>
      </c>
      <c r="L7345" s="3">
        <v>250.29</v>
      </c>
      <c r="M7345" s="4">
        <v>0.1</v>
      </c>
      <c r="N7345" s="5" t="s">
        <v>23</v>
      </c>
      <c r="O7345" s="3">
        <v>-9.31</v>
      </c>
      <c r="P7345" s="3">
        <v>31.74</v>
      </c>
      <c r="Q7345" s="3">
        <v>12.62</v>
      </c>
      <c r="R7345" s="5" t="s">
        <v>2609</v>
      </c>
      <c r="S7345" s="5" t="s">
        <v>2610</v>
      </c>
      <c r="T7345" s="5" t="str">
        <f t="shared" si="685"/>
        <v>Corey Catlett</v>
      </c>
      <c r="U7345" t="s">
        <v>153</v>
      </c>
      <c r="V7345" s="5" t="s">
        <v>74</v>
      </c>
      <c r="W7345" s="5" t="s">
        <v>28</v>
      </c>
      <c r="X7345" s="5" t="s">
        <v>41</v>
      </c>
      <c r="Y7345" s="5" t="s">
        <v>2181</v>
      </c>
      <c r="Z7345" s="5" t="s">
        <v>43</v>
      </c>
      <c r="AA7345" s="4">
        <v>0.37</v>
      </c>
      <c r="AB7345" s="1">
        <v>40969</v>
      </c>
      <c r="AC7345" s="1">
        <v>29430</v>
      </c>
      <c r="AD7345">
        <f t="shared" si="686"/>
        <v>1</v>
      </c>
      <c r="AE7345">
        <f t="shared" ca="1" si="687"/>
        <v>44</v>
      </c>
      <c r="AF7345" t="str">
        <f t="shared" ca="1" si="688"/>
        <v>18-64</v>
      </c>
      <c r="AG7345" s="3">
        <f t="shared" si="689"/>
        <v>5.5410325</v>
      </c>
      <c r="AH7345" t="str">
        <f>_xlfn.IFNA(VLOOKUP(Sales_Transactions[[#This Row],[Order ID]],Returned_Items[#All],2,FALSE),"Not Returned")</f>
        <v>Not Returned</v>
      </c>
    </row>
    <row r="7346" spans="1:34" x14ac:dyDescent="0.25">
      <c r="A7346">
        <v>59204</v>
      </c>
      <c r="C7346" t="s">
        <v>3258</v>
      </c>
      <c r="D7346" s="2" t="str">
        <f>TEXT(MID(Sales_Transactions[[#This Row],[Order Date]],2,5),"d/m/yyy")</f>
        <v>29/2/2012</v>
      </c>
      <c r="E7346" s="2" t="str">
        <f>TEXT(MID(Sales_Transactions[[#This Row],[Order Date]],2,5),"d")</f>
        <v>29</v>
      </c>
      <c r="F7346" s="2" t="str">
        <f>TEXT(MID(Sales_Transactions[[#This Row],[Order Date]],2,5),"m")</f>
        <v>2</v>
      </c>
      <c r="G7346" s="2" t="str">
        <f>TEXT(MID(Sales_Transactions[[#This Row],[Order Date]],2,5),"yyy")</f>
        <v>2012</v>
      </c>
      <c r="H7346" s="2" t="str">
        <f>TEXT(MID(Sales_Transactions[[#This Row],[Order Date]],2,5),"yyy/m")</f>
        <v>2012/2</v>
      </c>
      <c r="I7346" t="s">
        <v>78</v>
      </c>
      <c r="J7346">
        <f t="shared" si="684"/>
        <v>3</v>
      </c>
      <c r="K7346" s="2">
        <v>7</v>
      </c>
      <c r="L7346" s="3">
        <v>251.59</v>
      </c>
      <c r="M7346" s="4">
        <v>0.09</v>
      </c>
      <c r="N7346" s="5" t="s">
        <v>23</v>
      </c>
      <c r="O7346" s="3">
        <v>39.229999999999997</v>
      </c>
      <c r="P7346" s="3">
        <v>37.94</v>
      </c>
      <c r="Q7346" s="3">
        <v>5.08</v>
      </c>
      <c r="R7346" s="5" t="s">
        <v>2609</v>
      </c>
      <c r="S7346" s="5" t="s">
        <v>2610</v>
      </c>
      <c r="T7346" s="5" t="str">
        <f t="shared" si="685"/>
        <v>Corey Catlett</v>
      </c>
      <c r="U7346" t="s">
        <v>153</v>
      </c>
      <c r="V7346" s="5" t="s">
        <v>74</v>
      </c>
      <c r="W7346" s="5" t="s">
        <v>28</v>
      </c>
      <c r="X7346" s="5" t="s">
        <v>75</v>
      </c>
      <c r="Y7346" s="5" t="s">
        <v>1163</v>
      </c>
      <c r="Z7346" s="5" t="s">
        <v>84</v>
      </c>
      <c r="AA7346" s="4">
        <v>0.38</v>
      </c>
      <c r="AB7346" s="1">
        <v>40969</v>
      </c>
      <c r="AC7346" s="1">
        <v>29272</v>
      </c>
      <c r="AD7346">
        <f t="shared" si="686"/>
        <v>1</v>
      </c>
      <c r="AE7346">
        <f t="shared" ca="1" si="687"/>
        <v>44</v>
      </c>
      <c r="AF7346" t="str">
        <f t="shared" ca="1" si="688"/>
        <v>18-64</v>
      </c>
      <c r="AG7346" s="3">
        <f t="shared" si="689"/>
        <v>6.1408362857142853</v>
      </c>
      <c r="AH7346" t="str">
        <f>_xlfn.IFNA(VLOOKUP(Sales_Transactions[[#This Row],[Order ID]],Returned_Items[#All],2,FALSE),"Not Returned")</f>
        <v>Not Returned</v>
      </c>
    </row>
    <row r="7347" spans="1:34" x14ac:dyDescent="0.25">
      <c r="A7347">
        <v>59363</v>
      </c>
      <c r="C7347" t="s">
        <v>3141</v>
      </c>
      <c r="D7347" s="2" t="str">
        <f>TEXT(MID(Sales_Transactions[[#This Row],[Order Date]],2,5),"d/m/yyy")</f>
        <v>2/5/2009</v>
      </c>
      <c r="E7347" s="2" t="str">
        <f>TEXT(MID(Sales_Transactions[[#This Row],[Order Date]],2,5),"d")</f>
        <v>2</v>
      </c>
      <c r="F7347" s="2" t="str">
        <f>TEXT(MID(Sales_Transactions[[#This Row],[Order Date]],2,5),"m")</f>
        <v>5</v>
      </c>
      <c r="G7347" s="2" t="str">
        <f>TEXT(MID(Sales_Transactions[[#This Row],[Order Date]],2,5),"yyy")</f>
        <v>2009</v>
      </c>
      <c r="H7347" s="2" t="str">
        <f>TEXT(MID(Sales_Transactions[[#This Row],[Order Date]],2,5),"yyy/m")</f>
        <v>2009/5</v>
      </c>
      <c r="I7347" t="s">
        <v>33</v>
      </c>
      <c r="J7347">
        <f t="shared" si="684"/>
        <v>4</v>
      </c>
      <c r="K7347" s="2">
        <v>24</v>
      </c>
      <c r="L7347" s="3">
        <v>158.91</v>
      </c>
      <c r="M7347" s="4">
        <v>0.06</v>
      </c>
      <c r="N7347" s="5" t="s">
        <v>23</v>
      </c>
      <c r="O7347" s="3">
        <v>-38.57</v>
      </c>
      <c r="P7347" s="3">
        <v>6.68</v>
      </c>
      <c r="Q7347" s="3">
        <v>5.2</v>
      </c>
      <c r="R7347" s="5" t="s">
        <v>2712</v>
      </c>
      <c r="S7347" s="5" t="s">
        <v>2713</v>
      </c>
      <c r="T7347" s="5" t="str">
        <f t="shared" si="685"/>
        <v>Alyssa Tate</v>
      </c>
      <c r="U7347" t="s">
        <v>153</v>
      </c>
      <c r="V7347" s="5" t="s">
        <v>27</v>
      </c>
      <c r="W7347" s="5" t="s">
        <v>28</v>
      </c>
      <c r="X7347" s="5" t="s">
        <v>75</v>
      </c>
      <c r="Y7347" s="5" t="s">
        <v>737</v>
      </c>
      <c r="Z7347" s="5" t="s">
        <v>43</v>
      </c>
      <c r="AA7347" s="4">
        <v>0.37</v>
      </c>
      <c r="AB7347" s="1">
        <v>39935</v>
      </c>
      <c r="AC7347" s="1">
        <v>29117</v>
      </c>
      <c r="AD7347">
        <f t="shared" si="686"/>
        <v>0</v>
      </c>
      <c r="AE7347">
        <f t="shared" ca="1" si="687"/>
        <v>44</v>
      </c>
      <c r="AF7347" t="str">
        <f t="shared" ca="1" si="688"/>
        <v>18-64</v>
      </c>
      <c r="AG7347" s="3">
        <f t="shared" si="689"/>
        <v>0.49483300000000002</v>
      </c>
      <c r="AH7347" t="str">
        <f>_xlfn.IFNA(VLOOKUP(Sales_Transactions[[#This Row],[Order ID]],Returned_Items[#All],2,FALSE),"Not Returned")</f>
        <v>Not Returned</v>
      </c>
    </row>
    <row r="7348" spans="1:34" x14ac:dyDescent="0.25">
      <c r="A7348">
        <v>59553</v>
      </c>
      <c r="C7348" t="s">
        <v>1570</v>
      </c>
      <c r="D7348" s="2" t="str">
        <f>TEXT(MID(Sales_Transactions[[#This Row],[Order Date]],2,5),"d/m/yyy")</f>
        <v>12/11/2010</v>
      </c>
      <c r="E7348" s="2" t="str">
        <f>TEXT(MID(Sales_Transactions[[#This Row],[Order Date]],2,5),"d")</f>
        <v>12</v>
      </c>
      <c r="F7348" s="2" t="str">
        <f>TEXT(MID(Sales_Transactions[[#This Row],[Order Date]],2,5),"m")</f>
        <v>11</v>
      </c>
      <c r="G7348" s="2" t="str">
        <f>TEXT(MID(Sales_Transactions[[#This Row],[Order Date]],2,5),"yyy")</f>
        <v>2010</v>
      </c>
      <c r="H7348" s="2" t="str">
        <f>TEXT(MID(Sales_Transactions[[#This Row],[Order Date]],2,5),"yyy/m")</f>
        <v>2010/11</v>
      </c>
      <c r="I7348" t="s">
        <v>52</v>
      </c>
      <c r="J7348">
        <f t="shared" si="684"/>
        <v>1</v>
      </c>
      <c r="K7348" s="2">
        <v>15</v>
      </c>
      <c r="L7348" s="3">
        <v>171.57</v>
      </c>
      <c r="M7348" s="4">
        <v>0.04</v>
      </c>
      <c r="N7348" s="5" t="s">
        <v>23</v>
      </c>
      <c r="O7348" s="3">
        <v>12.5</v>
      </c>
      <c r="P7348" s="3">
        <v>11.34</v>
      </c>
      <c r="Q7348" s="3">
        <v>5.01</v>
      </c>
      <c r="R7348" s="5" t="s">
        <v>2616</v>
      </c>
      <c r="S7348" s="5" t="s">
        <v>2617</v>
      </c>
      <c r="T7348" s="5" t="str">
        <f t="shared" si="685"/>
        <v>Raymond Fair</v>
      </c>
      <c r="U7348" t="s">
        <v>153</v>
      </c>
      <c r="V7348" s="5" t="s">
        <v>27</v>
      </c>
      <c r="W7348" s="5" t="s">
        <v>28</v>
      </c>
      <c r="X7348" s="5" t="s">
        <v>75</v>
      </c>
      <c r="Y7348" s="5" t="s">
        <v>353</v>
      </c>
      <c r="Z7348" s="5" t="s">
        <v>43</v>
      </c>
      <c r="AA7348" s="4">
        <v>0.36</v>
      </c>
      <c r="AB7348" s="1">
        <v>40495</v>
      </c>
      <c r="AC7348" s="1">
        <v>28724</v>
      </c>
      <c r="AD7348">
        <f t="shared" si="686"/>
        <v>1</v>
      </c>
      <c r="AE7348">
        <f t="shared" ca="1" si="687"/>
        <v>45</v>
      </c>
      <c r="AF7348" t="str">
        <f t="shared" ca="1" si="688"/>
        <v>18-64</v>
      </c>
      <c r="AG7348" s="3">
        <f t="shared" si="689"/>
        <v>1.0896976</v>
      </c>
      <c r="AH7348" t="str">
        <f>_xlfn.IFNA(VLOOKUP(Sales_Transactions[[#This Row],[Order ID]],Returned_Items[#All],2,FALSE),"Not Returned")</f>
        <v>Not Returned</v>
      </c>
    </row>
    <row r="7349" spans="1:34" x14ac:dyDescent="0.25">
      <c r="A7349">
        <v>59553</v>
      </c>
      <c r="C7349" t="s">
        <v>1570</v>
      </c>
      <c r="D7349" s="2" t="str">
        <f>TEXT(MID(Sales_Transactions[[#This Row],[Order Date]],2,5),"d/m/yyy")</f>
        <v>12/11/2010</v>
      </c>
      <c r="E7349" s="2" t="str">
        <f>TEXT(MID(Sales_Transactions[[#This Row],[Order Date]],2,5),"d")</f>
        <v>12</v>
      </c>
      <c r="F7349" s="2" t="str">
        <f>TEXT(MID(Sales_Transactions[[#This Row],[Order Date]],2,5),"m")</f>
        <v>11</v>
      </c>
      <c r="G7349" s="2" t="str">
        <f>TEXT(MID(Sales_Transactions[[#This Row],[Order Date]],2,5),"yyy")</f>
        <v>2010</v>
      </c>
      <c r="H7349" s="2" t="str">
        <f>TEXT(MID(Sales_Transactions[[#This Row],[Order Date]],2,5),"yyy/m")</f>
        <v>2010/11</v>
      </c>
      <c r="I7349" t="s">
        <v>52</v>
      </c>
      <c r="J7349">
        <f t="shared" si="684"/>
        <v>1</v>
      </c>
      <c r="K7349" s="2">
        <v>42</v>
      </c>
      <c r="L7349" s="3">
        <v>2170.3049999999998</v>
      </c>
      <c r="M7349" s="4">
        <v>0.1</v>
      </c>
      <c r="N7349" s="5" t="s">
        <v>23</v>
      </c>
      <c r="O7349" s="3">
        <v>264.32</v>
      </c>
      <c r="P7349" s="3">
        <v>65.989999999999995</v>
      </c>
      <c r="Q7349" s="3">
        <v>8.99</v>
      </c>
      <c r="R7349" s="5" t="s">
        <v>2616</v>
      </c>
      <c r="S7349" s="5" t="s">
        <v>2617</v>
      </c>
      <c r="T7349" s="5" t="str">
        <f t="shared" si="685"/>
        <v>Raymond Fair</v>
      </c>
      <c r="U7349" t="s">
        <v>153</v>
      </c>
      <c r="V7349" s="5" t="s">
        <v>27</v>
      </c>
      <c r="W7349" s="5" t="s">
        <v>48</v>
      </c>
      <c r="X7349" s="5" t="s">
        <v>49</v>
      </c>
      <c r="Y7349" s="5" t="s">
        <v>2099</v>
      </c>
      <c r="Z7349" s="5" t="s">
        <v>43</v>
      </c>
      <c r="AA7349" s="4">
        <v>0.56000000000000005</v>
      </c>
      <c r="AB7349" s="1">
        <v>40496</v>
      </c>
      <c r="AC7349" s="1">
        <v>28796</v>
      </c>
      <c r="AD7349">
        <f t="shared" si="686"/>
        <v>2</v>
      </c>
      <c r="AE7349">
        <f t="shared" ca="1" si="687"/>
        <v>45</v>
      </c>
      <c r="AF7349" t="str">
        <f t="shared" ca="1" si="688"/>
        <v>18-64</v>
      </c>
      <c r="AG7349" s="3">
        <f t="shared" si="689"/>
        <v>1.7836669047619045</v>
      </c>
      <c r="AH7349" t="str">
        <f>_xlfn.IFNA(VLOOKUP(Sales_Transactions[[#This Row],[Order ID]],Returned_Items[#All],2,FALSE),"Not Returned")</f>
        <v>Not Returned</v>
      </c>
    </row>
    <row r="7350" spans="1:34" x14ac:dyDescent="0.25">
      <c r="A7350">
        <v>59681</v>
      </c>
      <c r="C7350" t="s">
        <v>2097</v>
      </c>
      <c r="D7350" s="2" t="str">
        <f>TEXT(MID(Sales_Transactions[[#This Row],[Order Date]],2,5),"d/m/yyy")</f>
        <v>11/6/2009</v>
      </c>
      <c r="E7350" s="2" t="str">
        <f>TEXT(MID(Sales_Transactions[[#This Row],[Order Date]],2,5),"d")</f>
        <v>11</v>
      </c>
      <c r="F7350" s="2" t="str">
        <f>TEXT(MID(Sales_Transactions[[#This Row],[Order Date]],2,5),"m")</f>
        <v>6</v>
      </c>
      <c r="G7350" s="2" t="str">
        <f>TEXT(MID(Sales_Transactions[[#This Row],[Order Date]],2,5),"yyy")</f>
        <v>2009</v>
      </c>
      <c r="H7350" s="2" t="str">
        <f>TEXT(MID(Sales_Transactions[[#This Row],[Order Date]],2,5),"yyy/m")</f>
        <v>2009/6</v>
      </c>
      <c r="I7350" t="s">
        <v>101</v>
      </c>
      <c r="J7350">
        <f t="shared" si="684"/>
        <v>1</v>
      </c>
      <c r="K7350" s="2">
        <v>23</v>
      </c>
      <c r="L7350" s="3">
        <v>224.34</v>
      </c>
      <c r="M7350" s="4">
        <v>0.02</v>
      </c>
      <c r="N7350" s="5" t="s">
        <v>67</v>
      </c>
      <c r="O7350" s="3">
        <v>-11.95</v>
      </c>
      <c r="P7350" s="3">
        <v>8.6</v>
      </c>
      <c r="Q7350" s="3">
        <v>6.19</v>
      </c>
      <c r="R7350" s="5" t="s">
        <v>906</v>
      </c>
      <c r="S7350" s="5" t="s">
        <v>2651</v>
      </c>
      <c r="T7350" s="5" t="str">
        <f t="shared" si="685"/>
        <v>Giulietta Dortch</v>
      </c>
      <c r="U7350" t="s">
        <v>153</v>
      </c>
      <c r="V7350" s="5" t="s">
        <v>27</v>
      </c>
      <c r="W7350" s="5" t="s">
        <v>28</v>
      </c>
      <c r="X7350" s="5" t="s">
        <v>41</v>
      </c>
      <c r="Y7350" s="5" t="s">
        <v>1517</v>
      </c>
      <c r="Z7350" s="5" t="s">
        <v>43</v>
      </c>
      <c r="AA7350" s="4">
        <v>0.38</v>
      </c>
      <c r="AB7350" s="1">
        <v>39977</v>
      </c>
      <c r="AC7350" s="1">
        <v>28796</v>
      </c>
      <c r="AD7350">
        <f t="shared" si="686"/>
        <v>2</v>
      </c>
      <c r="AE7350">
        <f t="shared" ca="1" si="687"/>
        <v>45</v>
      </c>
      <c r="AF7350" t="str">
        <f t="shared" ca="1" si="688"/>
        <v>18-64</v>
      </c>
      <c r="AG7350" s="3">
        <f t="shared" si="689"/>
        <v>0.64296869565217396</v>
      </c>
      <c r="AH7350" t="str">
        <f>_xlfn.IFNA(VLOOKUP(Sales_Transactions[[#This Row],[Order ID]],Returned_Items[#All],2,FALSE),"Not Returned")</f>
        <v>Not Returned</v>
      </c>
    </row>
    <row r="7351" spans="1:34" x14ac:dyDescent="0.25">
      <c r="A7351">
        <v>59781</v>
      </c>
      <c r="C7351" t="s">
        <v>2780</v>
      </c>
      <c r="D7351" s="2" t="str">
        <f>TEXT(MID(Sales_Transactions[[#This Row],[Order Date]],2,5),"d/m/yyy")</f>
        <v>12/12/2012</v>
      </c>
      <c r="E7351" s="2" t="str">
        <f>TEXT(MID(Sales_Transactions[[#This Row],[Order Date]],2,5),"d")</f>
        <v>12</v>
      </c>
      <c r="F7351" s="2" t="str">
        <f>TEXT(MID(Sales_Transactions[[#This Row],[Order Date]],2,5),"m")</f>
        <v>12</v>
      </c>
      <c r="G7351" s="2" t="str">
        <f>TEXT(MID(Sales_Transactions[[#This Row],[Order Date]],2,5),"yyy")</f>
        <v>2012</v>
      </c>
      <c r="H7351" s="2" t="str">
        <f>TEXT(MID(Sales_Transactions[[#This Row],[Order Date]],2,5),"yyy/m")</f>
        <v>2012/12</v>
      </c>
      <c r="I7351" t="s">
        <v>52</v>
      </c>
      <c r="J7351">
        <f t="shared" si="684"/>
        <v>1</v>
      </c>
      <c r="K7351" s="2">
        <v>43</v>
      </c>
      <c r="L7351" s="3">
        <v>262.13</v>
      </c>
      <c r="M7351" s="4">
        <v>0</v>
      </c>
      <c r="N7351" s="5" t="s">
        <v>67</v>
      </c>
      <c r="O7351" s="3">
        <v>-60.91</v>
      </c>
      <c r="P7351" s="3">
        <v>5.58</v>
      </c>
      <c r="Q7351" s="3">
        <v>5.3</v>
      </c>
      <c r="R7351" s="5" t="s">
        <v>152</v>
      </c>
      <c r="S7351" s="5" t="s">
        <v>2781</v>
      </c>
      <c r="T7351" s="5" t="str">
        <f t="shared" si="685"/>
        <v>Julia Barnett</v>
      </c>
      <c r="U7351" t="s">
        <v>153</v>
      </c>
      <c r="V7351" s="5" t="s">
        <v>47</v>
      </c>
      <c r="W7351" s="5" t="s">
        <v>28</v>
      </c>
      <c r="X7351" s="5" t="s">
        <v>98</v>
      </c>
      <c r="Y7351" s="5" t="s">
        <v>1532</v>
      </c>
      <c r="Z7351" s="5" t="s">
        <v>43</v>
      </c>
      <c r="AA7351" s="4">
        <v>0.35</v>
      </c>
      <c r="AB7351" s="1">
        <v>41256</v>
      </c>
      <c r="AC7351" s="1">
        <v>28596</v>
      </c>
      <c r="AD7351">
        <f t="shared" si="686"/>
        <v>1</v>
      </c>
      <c r="AE7351">
        <f t="shared" ca="1" si="687"/>
        <v>46</v>
      </c>
      <c r="AF7351" t="str">
        <f t="shared" ca="1" si="688"/>
        <v>18-64</v>
      </c>
      <c r="AG7351" s="3">
        <f t="shared" si="689"/>
        <v>0.25302325581395346</v>
      </c>
      <c r="AH7351" t="str">
        <f>_xlfn.IFNA(VLOOKUP(Sales_Transactions[[#This Row],[Order ID]],Returned_Items[#All],2,FALSE),"Not Returned")</f>
        <v>Not Returned</v>
      </c>
    </row>
    <row r="7352" spans="1:34" x14ac:dyDescent="0.25">
      <c r="A7352">
        <v>59781</v>
      </c>
      <c r="C7352" t="s">
        <v>2780</v>
      </c>
      <c r="D7352" s="2" t="str">
        <f>TEXT(MID(Sales_Transactions[[#This Row],[Order Date]],2,5),"d/m/yyy")</f>
        <v>12/12/2012</v>
      </c>
      <c r="E7352" s="2" t="str">
        <f>TEXT(MID(Sales_Transactions[[#This Row],[Order Date]],2,5),"d")</f>
        <v>12</v>
      </c>
      <c r="F7352" s="2" t="str">
        <f>TEXT(MID(Sales_Transactions[[#This Row],[Order Date]],2,5),"m")</f>
        <v>12</v>
      </c>
      <c r="G7352" s="2" t="str">
        <f>TEXT(MID(Sales_Transactions[[#This Row],[Order Date]],2,5),"yyy")</f>
        <v>2012</v>
      </c>
      <c r="H7352" s="2" t="str">
        <f>TEXT(MID(Sales_Transactions[[#This Row],[Order Date]],2,5),"yyy/m")</f>
        <v>2012/12</v>
      </c>
      <c r="I7352" t="s">
        <v>52</v>
      </c>
      <c r="J7352">
        <f t="shared" si="684"/>
        <v>1</v>
      </c>
      <c r="K7352" s="2">
        <v>24</v>
      </c>
      <c r="L7352" s="3">
        <v>173.12</v>
      </c>
      <c r="M7352" s="4">
        <v>0.1</v>
      </c>
      <c r="N7352" s="5" t="s">
        <v>23</v>
      </c>
      <c r="O7352" s="3">
        <v>-166.41</v>
      </c>
      <c r="P7352" s="3">
        <v>7.28</v>
      </c>
      <c r="Q7352" s="3">
        <v>11.15</v>
      </c>
      <c r="R7352" s="5" t="s">
        <v>152</v>
      </c>
      <c r="S7352" s="5" t="s">
        <v>2781</v>
      </c>
      <c r="T7352" s="5" t="str">
        <f t="shared" si="685"/>
        <v>Julia Barnett</v>
      </c>
      <c r="U7352" t="s">
        <v>153</v>
      </c>
      <c r="V7352" s="5" t="s">
        <v>47</v>
      </c>
      <c r="W7352" s="5" t="s">
        <v>28</v>
      </c>
      <c r="X7352" s="5" t="s">
        <v>75</v>
      </c>
      <c r="Y7352" s="5" t="s">
        <v>1131</v>
      </c>
      <c r="Z7352" s="5" t="s">
        <v>43</v>
      </c>
      <c r="AA7352" s="4">
        <v>0.37</v>
      </c>
      <c r="AB7352" s="1">
        <v>41256</v>
      </c>
      <c r="AC7352" s="1">
        <v>28439</v>
      </c>
      <c r="AD7352">
        <f t="shared" si="686"/>
        <v>1</v>
      </c>
      <c r="AE7352">
        <f t="shared" ca="1" si="687"/>
        <v>46</v>
      </c>
      <c r="AF7352" t="str">
        <f t="shared" ca="1" si="688"/>
        <v>18-64</v>
      </c>
      <c r="AG7352" s="3">
        <f t="shared" si="689"/>
        <v>0.76761333333333337</v>
      </c>
      <c r="AH7352" t="str">
        <f>_xlfn.IFNA(VLOOKUP(Sales_Transactions[[#This Row],[Order ID]],Returned_Items[#All],2,FALSE),"Not Returned")</f>
        <v>Not Returned</v>
      </c>
    </row>
    <row r="7353" spans="1:34" x14ac:dyDescent="0.25">
      <c r="A7353">
        <v>59812</v>
      </c>
      <c r="C7353" t="s">
        <v>1735</v>
      </c>
      <c r="D7353" s="2" t="str">
        <f>TEXT(MID(Sales_Transactions[[#This Row],[Order Date]],2,5),"d/m/yyy")</f>
        <v>22/6/2011</v>
      </c>
      <c r="E7353" s="2" t="str">
        <f>TEXT(MID(Sales_Transactions[[#This Row],[Order Date]],2,5),"d")</f>
        <v>22</v>
      </c>
      <c r="F7353" s="2" t="str">
        <f>TEXT(MID(Sales_Transactions[[#This Row],[Order Date]],2,5),"m")</f>
        <v>6</v>
      </c>
      <c r="G7353" s="2" t="str">
        <f>TEXT(MID(Sales_Transactions[[#This Row],[Order Date]],2,5),"yyy")</f>
        <v>2011</v>
      </c>
      <c r="H7353" s="2" t="str">
        <f>TEXT(MID(Sales_Transactions[[#This Row],[Order Date]],2,5),"yyy/m")</f>
        <v>2011/6</v>
      </c>
      <c r="I7353" t="s">
        <v>78</v>
      </c>
      <c r="J7353">
        <f t="shared" si="684"/>
        <v>3</v>
      </c>
      <c r="K7353" s="2">
        <v>46</v>
      </c>
      <c r="L7353" s="3">
        <v>9261.24</v>
      </c>
      <c r="M7353" s="4">
        <v>0</v>
      </c>
      <c r="N7353" s="5" t="s">
        <v>23</v>
      </c>
      <c r="O7353" s="3">
        <v>1646.43</v>
      </c>
      <c r="P7353" s="3">
        <v>193.17</v>
      </c>
      <c r="Q7353" s="3">
        <v>19.989999999999998</v>
      </c>
      <c r="R7353" s="5" t="s">
        <v>24</v>
      </c>
      <c r="S7353" s="5" t="s">
        <v>2630</v>
      </c>
      <c r="T7353" s="5" t="str">
        <f t="shared" si="685"/>
        <v>Muhammed Lee</v>
      </c>
      <c r="U7353" t="s">
        <v>153</v>
      </c>
      <c r="V7353" s="5" t="s">
        <v>37</v>
      </c>
      <c r="W7353" s="5" t="s">
        <v>28</v>
      </c>
      <c r="X7353" s="5" t="s">
        <v>29</v>
      </c>
      <c r="Y7353" s="5" t="s">
        <v>546</v>
      </c>
      <c r="Z7353" s="5" t="s">
        <v>43</v>
      </c>
      <c r="AA7353" s="4">
        <v>0.71</v>
      </c>
      <c r="AB7353" s="1">
        <v>40716</v>
      </c>
      <c r="AC7353" s="1">
        <v>27803</v>
      </c>
      <c r="AD7353">
        <f t="shared" si="686"/>
        <v>0</v>
      </c>
      <c r="AE7353">
        <f t="shared" ca="1" si="687"/>
        <v>48</v>
      </c>
      <c r="AF7353" t="str">
        <f t="shared" ca="1" si="688"/>
        <v>18-64</v>
      </c>
      <c r="AG7353" s="3">
        <f t="shared" si="689"/>
        <v>4.6339130434782607</v>
      </c>
      <c r="AH7353" t="str">
        <f>_xlfn.IFNA(VLOOKUP(Sales_Transactions[[#This Row],[Order ID]],Returned_Items[#All],2,FALSE),"Not Returned")</f>
        <v>Not Returned</v>
      </c>
    </row>
    <row r="7354" spans="1:34" x14ac:dyDescent="0.25">
      <c r="A7354">
        <v>59812</v>
      </c>
      <c r="C7354" t="s">
        <v>1735</v>
      </c>
      <c r="D7354" s="2" t="str">
        <f>TEXT(MID(Sales_Transactions[[#This Row],[Order Date]],2,5),"d/m/yyy")</f>
        <v>22/6/2011</v>
      </c>
      <c r="E7354" s="2" t="str">
        <f>TEXT(MID(Sales_Transactions[[#This Row],[Order Date]],2,5),"d")</f>
        <v>22</v>
      </c>
      <c r="F7354" s="2" t="str">
        <f>TEXT(MID(Sales_Transactions[[#This Row],[Order Date]],2,5),"m")</f>
        <v>6</v>
      </c>
      <c r="G7354" s="2" t="str">
        <f>TEXT(MID(Sales_Transactions[[#This Row],[Order Date]],2,5),"yyy")</f>
        <v>2011</v>
      </c>
      <c r="H7354" s="2" t="str">
        <f>TEXT(MID(Sales_Transactions[[#This Row],[Order Date]],2,5),"yyy/m")</f>
        <v>2011/6</v>
      </c>
      <c r="I7354" t="s">
        <v>78</v>
      </c>
      <c r="J7354">
        <f t="shared" si="684"/>
        <v>3</v>
      </c>
      <c r="K7354" s="2">
        <v>2</v>
      </c>
      <c r="L7354" s="3">
        <v>28.98</v>
      </c>
      <c r="M7354" s="4">
        <v>0.06</v>
      </c>
      <c r="N7354" s="5" t="s">
        <v>23</v>
      </c>
      <c r="O7354" s="3">
        <v>-18.39</v>
      </c>
      <c r="P7354" s="3">
        <v>12.64</v>
      </c>
      <c r="Q7354" s="3">
        <v>4.9800000000000004</v>
      </c>
      <c r="R7354" s="5" t="s">
        <v>24</v>
      </c>
      <c r="S7354" s="5" t="s">
        <v>2630</v>
      </c>
      <c r="T7354" s="5" t="str">
        <f t="shared" si="685"/>
        <v>Muhammed Lee</v>
      </c>
      <c r="U7354" t="s">
        <v>153</v>
      </c>
      <c r="V7354" s="5" t="s">
        <v>37</v>
      </c>
      <c r="W7354" s="5" t="s">
        <v>57</v>
      </c>
      <c r="X7354" s="5" t="s">
        <v>58</v>
      </c>
      <c r="Y7354" s="5" t="s">
        <v>1759</v>
      </c>
      <c r="Z7354" s="5" t="s">
        <v>60</v>
      </c>
      <c r="AA7354" s="4">
        <v>0.48</v>
      </c>
      <c r="AB7354" s="1">
        <v>40717</v>
      </c>
      <c r="AC7354" s="1">
        <v>28086</v>
      </c>
      <c r="AD7354">
        <f t="shared" si="686"/>
        <v>1</v>
      </c>
      <c r="AE7354">
        <f t="shared" ca="1" si="687"/>
        <v>47</v>
      </c>
      <c r="AF7354" t="str">
        <f t="shared" ca="1" si="688"/>
        <v>18-64</v>
      </c>
      <c r="AG7354" s="3">
        <f t="shared" si="689"/>
        <v>8.8062080000000016</v>
      </c>
      <c r="AH7354" t="str">
        <f>_xlfn.IFNA(VLOOKUP(Sales_Transactions[[#This Row],[Order ID]],Returned_Items[#All],2,FALSE),"Not Returned")</f>
        <v>Not Returned</v>
      </c>
    </row>
    <row r="7355" spans="1:34" x14ac:dyDescent="0.25">
      <c r="A7355">
        <v>59815</v>
      </c>
      <c r="C7355" t="s">
        <v>3555</v>
      </c>
      <c r="D7355" s="2" t="str">
        <f>TEXT(MID(Sales_Transactions[[#This Row],[Order Date]],2,5),"d/m/yyy")</f>
        <v>15/12/2010</v>
      </c>
      <c r="E7355" s="2" t="str">
        <f>TEXT(MID(Sales_Transactions[[#This Row],[Order Date]],2,5),"d")</f>
        <v>15</v>
      </c>
      <c r="F7355" s="2" t="str">
        <f>TEXT(MID(Sales_Transactions[[#This Row],[Order Date]],2,5),"m")</f>
        <v>12</v>
      </c>
      <c r="G7355" s="2" t="str">
        <f>TEXT(MID(Sales_Transactions[[#This Row],[Order Date]],2,5),"yyy")</f>
        <v>2010</v>
      </c>
      <c r="H7355" s="2" t="str">
        <f>TEXT(MID(Sales_Transactions[[#This Row],[Order Date]],2,5),"yyy/m")</f>
        <v>2010/12</v>
      </c>
      <c r="I7355" t="s">
        <v>52</v>
      </c>
      <c r="J7355">
        <f t="shared" si="684"/>
        <v>1</v>
      </c>
      <c r="K7355" s="2">
        <v>14</v>
      </c>
      <c r="L7355" s="3">
        <v>51.56</v>
      </c>
      <c r="M7355" s="4">
        <v>0.09</v>
      </c>
      <c r="N7355" s="5" t="s">
        <v>23</v>
      </c>
      <c r="O7355" s="3">
        <v>-1.06</v>
      </c>
      <c r="P7355" s="3">
        <v>3.71</v>
      </c>
      <c r="Q7355" s="3">
        <v>1.93</v>
      </c>
      <c r="R7355" s="5" t="s">
        <v>2660</v>
      </c>
      <c r="S7355" s="5" t="s">
        <v>2661</v>
      </c>
      <c r="T7355" s="5" t="str">
        <f t="shared" si="685"/>
        <v>Christy Brittain</v>
      </c>
      <c r="U7355" t="s">
        <v>153</v>
      </c>
      <c r="V7355" s="5" t="s">
        <v>37</v>
      </c>
      <c r="W7355" s="5" t="s">
        <v>28</v>
      </c>
      <c r="X7355" s="5" t="s">
        <v>75</v>
      </c>
      <c r="Y7355" s="5" t="s">
        <v>2079</v>
      </c>
      <c r="Z7355" s="5" t="s">
        <v>84</v>
      </c>
      <c r="AA7355" s="4">
        <v>0.35</v>
      </c>
      <c r="AB7355" s="1">
        <v>40529</v>
      </c>
      <c r="AC7355" s="1">
        <v>27800</v>
      </c>
      <c r="AD7355">
        <f t="shared" si="686"/>
        <v>2</v>
      </c>
      <c r="AE7355">
        <f t="shared" ca="1" si="687"/>
        <v>48</v>
      </c>
      <c r="AF7355" t="str">
        <f t="shared" ca="1" si="688"/>
        <v>18-64</v>
      </c>
      <c r="AG7355" s="3">
        <f t="shared" si="689"/>
        <v>0.40261864285714288</v>
      </c>
      <c r="AH7355" t="str">
        <f>_xlfn.IFNA(VLOOKUP(Sales_Transactions[[#This Row],[Order ID]],Returned_Items[#All],2,FALSE),"Not Returned")</f>
        <v>Not Returned</v>
      </c>
    </row>
    <row r="7356" spans="1:34" x14ac:dyDescent="0.25">
      <c r="A7356">
        <v>59971</v>
      </c>
      <c r="C7356" t="s">
        <v>2107</v>
      </c>
      <c r="D7356" s="2" t="str">
        <f>TEXT(MID(Sales_Transactions[[#This Row],[Order Date]],2,5),"d/m/yyy")</f>
        <v>31/5/2011</v>
      </c>
      <c r="E7356" s="2" t="str">
        <f>TEXT(MID(Sales_Transactions[[#This Row],[Order Date]],2,5),"d")</f>
        <v>31</v>
      </c>
      <c r="F7356" s="2" t="str">
        <f>TEXT(MID(Sales_Transactions[[#This Row],[Order Date]],2,5),"m")</f>
        <v>5</v>
      </c>
      <c r="G7356" s="2" t="str">
        <f>TEXT(MID(Sales_Transactions[[#This Row],[Order Date]],2,5),"yyy")</f>
        <v>2011</v>
      </c>
      <c r="H7356" s="2" t="str">
        <f>TEXT(MID(Sales_Transactions[[#This Row],[Order Date]],2,5),"yyy/m")</f>
        <v>2011/5</v>
      </c>
      <c r="I7356" t="s">
        <v>101</v>
      </c>
      <c r="J7356">
        <f t="shared" si="684"/>
        <v>1</v>
      </c>
      <c r="K7356" s="2">
        <v>26</v>
      </c>
      <c r="L7356" s="3">
        <v>437.77</v>
      </c>
      <c r="M7356" s="4">
        <v>0.01</v>
      </c>
      <c r="N7356" s="5" t="s">
        <v>67</v>
      </c>
      <c r="O7356" s="3">
        <v>-125.8</v>
      </c>
      <c r="P7356" s="3">
        <v>15.98</v>
      </c>
      <c r="Q7356" s="3">
        <v>8.99</v>
      </c>
      <c r="R7356" s="5" t="s">
        <v>167</v>
      </c>
      <c r="S7356" s="5" t="s">
        <v>375</v>
      </c>
      <c r="T7356" s="5" t="str">
        <f t="shared" si="685"/>
        <v>Brad Thomas</v>
      </c>
      <c r="U7356" t="s">
        <v>153</v>
      </c>
      <c r="V7356" s="5" t="s">
        <v>74</v>
      </c>
      <c r="W7356" s="5" t="s">
        <v>48</v>
      </c>
      <c r="X7356" s="5" t="s">
        <v>87</v>
      </c>
      <c r="Y7356" s="5" t="s">
        <v>678</v>
      </c>
      <c r="Z7356" s="5" t="s">
        <v>60</v>
      </c>
      <c r="AA7356" s="4">
        <v>0.64</v>
      </c>
      <c r="AB7356" s="1">
        <v>40696</v>
      </c>
      <c r="AC7356" s="1">
        <v>26073</v>
      </c>
      <c r="AD7356">
        <f t="shared" si="686"/>
        <v>2</v>
      </c>
      <c r="AE7356">
        <f t="shared" ca="1" si="687"/>
        <v>53</v>
      </c>
      <c r="AF7356" t="str">
        <f t="shared" ca="1" si="688"/>
        <v>18-64</v>
      </c>
      <c r="AG7356" s="3">
        <f t="shared" si="689"/>
        <v>0.96032315384615385</v>
      </c>
      <c r="AH7356" t="str">
        <f>_xlfn.IFNA(VLOOKUP(Sales_Transactions[[#This Row],[Order ID]],Returned_Items[#All],2,FALSE),"Not Returned")</f>
        <v>Not Returned</v>
      </c>
    </row>
    <row r="7357" spans="1:34" x14ac:dyDescent="0.25">
      <c r="A7357">
        <v>59971</v>
      </c>
      <c r="C7357" t="s">
        <v>2107</v>
      </c>
      <c r="D7357" s="2" t="str">
        <f>TEXT(MID(Sales_Transactions[[#This Row],[Order Date]],2,5),"d/m/yyy")</f>
        <v>31/5/2011</v>
      </c>
      <c r="E7357" s="2" t="str">
        <f>TEXT(MID(Sales_Transactions[[#This Row],[Order Date]],2,5),"d")</f>
        <v>31</v>
      </c>
      <c r="F7357" s="2" t="str">
        <f>TEXT(MID(Sales_Transactions[[#This Row],[Order Date]],2,5),"m")</f>
        <v>5</v>
      </c>
      <c r="G7357" s="2" t="str">
        <f>TEXT(MID(Sales_Transactions[[#This Row],[Order Date]],2,5),"yyy")</f>
        <v>2011</v>
      </c>
      <c r="H7357" s="2" t="str">
        <f>TEXT(MID(Sales_Transactions[[#This Row],[Order Date]],2,5),"yyy/m")</f>
        <v>2011/5</v>
      </c>
      <c r="I7357" t="s">
        <v>101</v>
      </c>
      <c r="J7357">
        <f t="shared" si="684"/>
        <v>1</v>
      </c>
      <c r="K7357" s="2">
        <v>45</v>
      </c>
      <c r="L7357" s="3">
        <v>514.86</v>
      </c>
      <c r="M7357" s="4">
        <v>0.08</v>
      </c>
      <c r="N7357" s="5" t="s">
        <v>23</v>
      </c>
      <c r="O7357" s="3">
        <v>-10.84</v>
      </c>
      <c r="P7357" s="3">
        <v>12.28</v>
      </c>
      <c r="Q7357" s="3">
        <v>6.47</v>
      </c>
      <c r="R7357" s="5" t="s">
        <v>167</v>
      </c>
      <c r="S7357" s="5" t="s">
        <v>375</v>
      </c>
      <c r="T7357" s="5" t="str">
        <f t="shared" si="685"/>
        <v>Brad Thomas</v>
      </c>
      <c r="U7357" t="s">
        <v>153</v>
      </c>
      <c r="V7357" s="5" t="s">
        <v>74</v>
      </c>
      <c r="W7357" s="5" t="s">
        <v>28</v>
      </c>
      <c r="X7357" s="5" t="s">
        <v>75</v>
      </c>
      <c r="Y7357" s="5" t="s">
        <v>186</v>
      </c>
      <c r="Z7357" s="5" t="s">
        <v>43</v>
      </c>
      <c r="AA7357" s="4">
        <v>0.38</v>
      </c>
      <c r="AB7357" s="1">
        <v>40696</v>
      </c>
      <c r="AC7357" s="1">
        <v>26503</v>
      </c>
      <c r="AD7357">
        <f t="shared" si="686"/>
        <v>2</v>
      </c>
      <c r="AE7357">
        <f t="shared" ca="1" si="687"/>
        <v>52</v>
      </c>
      <c r="AF7357" t="str">
        <f t="shared" ca="1" si="688"/>
        <v>18-64</v>
      </c>
      <c r="AG7357" s="3">
        <f t="shared" si="689"/>
        <v>0.41644835555555554</v>
      </c>
      <c r="AH7357" t="str">
        <f>_xlfn.IFNA(VLOOKUP(Sales_Transactions[[#This Row],[Order ID]],Returned_Items[#All],2,FALSE),"Not Returned")</f>
        <v>Not Returned</v>
      </c>
    </row>
    <row r="7358" spans="1:34" hidden="1" x14ac:dyDescent="0.25">
      <c r="A7358">
        <v>59971</v>
      </c>
      <c r="C7358" t="s">
        <v>2107</v>
      </c>
      <c r="D7358" s="2" t="str">
        <f>TEXT(MID(Sales_Transactions[[#This Row],[Order Date]],2,5),"d/m/yyy")</f>
        <v>31/5/2011</v>
      </c>
      <c r="E7358" s="2" t="str">
        <f>TEXT(MID(Sales_Transactions[[#This Row],[Order Date]],2,5),"d")</f>
        <v>31</v>
      </c>
      <c r="F7358" s="2" t="str">
        <f>TEXT(MID(Sales_Transactions[[#This Row],[Order Date]],2,5),"m")</f>
        <v>5</v>
      </c>
      <c r="G7358" s="2" t="str">
        <f>TEXT(MID(Sales_Transactions[[#This Row],[Order Date]],2,5),"yyy")</f>
        <v>2011</v>
      </c>
      <c r="H7358" s="2" t="str">
        <f>TEXT(MID(Sales_Transactions[[#This Row],[Order Date]],2,5),"yyy/m")</f>
        <v>2011/5</v>
      </c>
      <c r="I7358" t="s">
        <v>101</v>
      </c>
      <c r="J7358">
        <f t="shared" si="684"/>
        <v>1</v>
      </c>
      <c r="K7358" s="2">
        <v>12</v>
      </c>
      <c r="L7358">
        <v>356.27</v>
      </c>
      <c r="M7358">
        <v>0.1</v>
      </c>
      <c r="N7358" t="s">
        <v>279</v>
      </c>
      <c r="O7358">
        <v>84.53</v>
      </c>
      <c r="P7358">
        <v>30.98</v>
      </c>
      <c r="Q7358">
        <v>5.09</v>
      </c>
      <c r="R7358" t="s">
        <v>167</v>
      </c>
      <c r="S7358" t="s">
        <v>375</v>
      </c>
      <c r="T7358" t="str">
        <f t="shared" si="685"/>
        <v>Brad Thomas</v>
      </c>
      <c r="U7358" t="s">
        <v>153</v>
      </c>
      <c r="V7358" t="s">
        <v>74</v>
      </c>
      <c r="W7358" t="s">
        <v>28</v>
      </c>
      <c r="X7358" t="s">
        <v>75</v>
      </c>
      <c r="Y7358" t="s">
        <v>2993</v>
      </c>
      <c r="Z7358" t="s">
        <v>43</v>
      </c>
      <c r="AA7358">
        <v>0.4</v>
      </c>
      <c r="AB7358" s="1">
        <v>40696</v>
      </c>
      <c r="AC7358" s="1">
        <v>26513</v>
      </c>
      <c r="AD7358">
        <f t="shared" si="686"/>
        <v>2</v>
      </c>
      <c r="AE7358">
        <f t="shared" ca="1" si="687"/>
        <v>52</v>
      </c>
      <c r="AF7358" t="str">
        <f t="shared" ca="1" si="688"/>
        <v>18-64</v>
      </c>
      <c r="AG7358">
        <f t="shared" si="689"/>
        <v>3.0032516666666669</v>
      </c>
      <c r="AH7358" t="str">
        <f>_xlfn.IFNA(VLOOKUP(Sales_Transactions[[#This Row],[Order ID]],Returned_Items[#All],2,FALSE),"Not Returned")</f>
        <v>Not Returned</v>
      </c>
    </row>
    <row r="7359" spans="1:34" x14ac:dyDescent="0.25">
      <c r="A7359">
        <v>481</v>
      </c>
      <c r="C7359" t="s">
        <v>270</v>
      </c>
      <c r="D7359" s="2" t="str">
        <f>TEXT(MID(Sales_Transactions[[#This Row],[Order Date]],2,5),"d/m/yyy")</f>
        <v>7/10/2012</v>
      </c>
      <c r="E7359" s="2" t="str">
        <f>TEXT(MID(Sales_Transactions[[#This Row],[Order Date]],2,5),"d")</f>
        <v>7</v>
      </c>
      <c r="F7359" s="2" t="str">
        <f>TEXT(MID(Sales_Transactions[[#This Row],[Order Date]],2,5),"m")</f>
        <v>10</v>
      </c>
      <c r="G7359" s="2" t="str">
        <f>TEXT(MID(Sales_Transactions[[#This Row],[Order Date]],2,5),"yyy")</f>
        <v>2012</v>
      </c>
      <c r="H7359" s="2" t="str">
        <f>TEXT(MID(Sales_Transactions[[#This Row],[Order Date]],2,5),"yyy/m")</f>
        <v>2012/10</v>
      </c>
      <c r="I7359" t="s">
        <v>33</v>
      </c>
      <c r="J7359">
        <f t="shared" si="684"/>
        <v>4</v>
      </c>
      <c r="K7359" s="2">
        <v>44</v>
      </c>
      <c r="L7359" s="3">
        <v>4509.3774999999996</v>
      </c>
      <c r="M7359" s="4">
        <v>0.01</v>
      </c>
      <c r="N7359" s="5" t="s">
        <v>23</v>
      </c>
      <c r="O7359" s="3">
        <v>1426.26</v>
      </c>
      <c r="P7359" s="3">
        <v>115.99</v>
      </c>
      <c r="Q7359" s="3">
        <v>5.26</v>
      </c>
      <c r="R7359" s="5" t="s">
        <v>1768</v>
      </c>
      <c r="S7359" s="5" t="s">
        <v>1436</v>
      </c>
      <c r="T7359" s="5" t="str">
        <f t="shared" si="685"/>
        <v>Art Foster</v>
      </c>
      <c r="U7359" t="s">
        <v>153</v>
      </c>
      <c r="V7359" s="5" t="s">
        <v>74</v>
      </c>
      <c r="W7359" s="5" t="s">
        <v>48</v>
      </c>
      <c r="X7359" s="5" t="s">
        <v>49</v>
      </c>
      <c r="Y7359" s="5" t="s">
        <v>1448</v>
      </c>
      <c r="Z7359" s="5" t="s">
        <v>43</v>
      </c>
      <c r="AA7359" s="4">
        <v>0.56999999999999995</v>
      </c>
      <c r="AB7359" s="1">
        <v>41191</v>
      </c>
      <c r="AC7359" s="1">
        <v>26526</v>
      </c>
      <c r="AD7359">
        <f t="shared" si="686"/>
        <v>2</v>
      </c>
      <c r="AE7359">
        <f t="shared" ca="1" si="687"/>
        <v>51</v>
      </c>
      <c r="AF7359" t="str">
        <f t="shared" ca="1" si="688"/>
        <v>18-64</v>
      </c>
      <c r="AG7359" s="3">
        <f t="shared" si="689"/>
        <v>2.7554182045454545</v>
      </c>
      <c r="AH7359" t="str">
        <f>_xlfn.IFNA(VLOOKUP(Sales_Transactions[[#This Row],[Order ID]],Returned_Items[#All],2,FALSE),"Not Returned")</f>
        <v>Not Returned</v>
      </c>
    </row>
    <row r="7360" spans="1:34" x14ac:dyDescent="0.25">
      <c r="A7360">
        <v>834</v>
      </c>
      <c r="C7360" t="s">
        <v>2497</v>
      </c>
      <c r="D7360" s="2" t="str">
        <f>TEXT(MID(Sales_Transactions[[#This Row],[Order Date]],2,5),"d/m/yyy")</f>
        <v>22/5/2009</v>
      </c>
      <c r="E7360" s="2" t="str">
        <f>TEXT(MID(Sales_Transactions[[#This Row],[Order Date]],2,5),"d")</f>
        <v>22</v>
      </c>
      <c r="F7360" s="2" t="str">
        <f>TEXT(MID(Sales_Transactions[[#This Row],[Order Date]],2,5),"m")</f>
        <v>5</v>
      </c>
      <c r="G7360" s="2" t="str">
        <f>TEXT(MID(Sales_Transactions[[#This Row],[Order Date]],2,5),"yyy")</f>
        <v>2009</v>
      </c>
      <c r="H7360" s="2" t="str">
        <f>TEXT(MID(Sales_Transactions[[#This Row],[Order Date]],2,5),"yyy/m")</f>
        <v>2009/5</v>
      </c>
      <c r="I7360" t="s">
        <v>78</v>
      </c>
      <c r="J7360">
        <f t="shared" si="684"/>
        <v>3</v>
      </c>
      <c r="K7360" s="2">
        <v>15</v>
      </c>
      <c r="L7360" s="3">
        <v>1813.04</v>
      </c>
      <c r="M7360" s="4">
        <v>0.01</v>
      </c>
      <c r="N7360" s="5" t="s">
        <v>34</v>
      </c>
      <c r="O7360" s="3">
        <v>-164.4</v>
      </c>
      <c r="P7360" s="3">
        <v>115.99</v>
      </c>
      <c r="Q7360" s="3">
        <v>56.14</v>
      </c>
      <c r="R7360" s="5" t="s">
        <v>157</v>
      </c>
      <c r="S7360" s="5" t="s">
        <v>3382</v>
      </c>
      <c r="T7360" s="5" t="str">
        <f t="shared" si="685"/>
        <v>Eugene Moren</v>
      </c>
      <c r="U7360" t="s">
        <v>153</v>
      </c>
      <c r="V7360" s="5" t="s">
        <v>74</v>
      </c>
      <c r="W7360" s="5" t="s">
        <v>48</v>
      </c>
      <c r="X7360" s="5" t="s">
        <v>324</v>
      </c>
      <c r="Y7360" s="5" t="s">
        <v>805</v>
      </c>
      <c r="Z7360" s="5" t="s">
        <v>40</v>
      </c>
      <c r="AA7360" s="4">
        <v>0.4</v>
      </c>
      <c r="AB7360" s="1">
        <v>39956</v>
      </c>
      <c r="AC7360" s="1">
        <v>30553</v>
      </c>
      <c r="AD7360">
        <f t="shared" si="686"/>
        <v>1</v>
      </c>
      <c r="AE7360">
        <f t="shared" ca="1" si="687"/>
        <v>40</v>
      </c>
      <c r="AF7360" t="str">
        <f t="shared" ca="1" si="688"/>
        <v>18-64</v>
      </c>
      <c r="AG7360" s="3">
        <f t="shared" si="689"/>
        <v>11.474560066666667</v>
      </c>
      <c r="AH7360" t="str">
        <f>_xlfn.IFNA(VLOOKUP(Sales_Transactions[[#This Row],[Order ID]],Returned_Items[#All],2,FALSE),"Not Returned")</f>
        <v>Not Returned</v>
      </c>
    </row>
    <row r="7361" spans="1:34" x14ac:dyDescent="0.25">
      <c r="A7361">
        <v>1414</v>
      </c>
      <c r="C7361" t="s">
        <v>2899</v>
      </c>
      <c r="D7361" s="2" t="str">
        <f>TEXT(MID(Sales_Transactions[[#This Row],[Order Date]],2,5),"d/m/yyy")</f>
        <v>15/8/2011</v>
      </c>
      <c r="E7361" s="2" t="str">
        <f>TEXT(MID(Sales_Transactions[[#This Row],[Order Date]],2,5),"d")</f>
        <v>15</v>
      </c>
      <c r="F7361" s="2" t="str">
        <f>TEXT(MID(Sales_Transactions[[#This Row],[Order Date]],2,5),"m")</f>
        <v>8</v>
      </c>
      <c r="G7361" s="2" t="str">
        <f>TEXT(MID(Sales_Transactions[[#This Row],[Order Date]],2,5),"yyy")</f>
        <v>2011</v>
      </c>
      <c r="H7361" s="2" t="str">
        <f>TEXT(MID(Sales_Transactions[[#This Row],[Order Date]],2,5),"yyy/m")</f>
        <v>2011/8</v>
      </c>
      <c r="I7361" t="s">
        <v>101</v>
      </c>
      <c r="J7361">
        <f t="shared" si="684"/>
        <v>1</v>
      </c>
      <c r="K7361" s="2">
        <v>44</v>
      </c>
      <c r="L7361" s="3">
        <v>4530.96</v>
      </c>
      <c r="M7361" s="4">
        <v>7.0000000000000007E-2</v>
      </c>
      <c r="N7361" s="5" t="s">
        <v>34</v>
      </c>
      <c r="O7361" s="3">
        <v>-993.35</v>
      </c>
      <c r="P7361" s="3">
        <v>105.49</v>
      </c>
      <c r="Q7361" s="3">
        <v>41.64</v>
      </c>
      <c r="R7361" s="5" t="s">
        <v>2835</v>
      </c>
      <c r="S7361" s="5" t="s">
        <v>3556</v>
      </c>
      <c r="T7361" s="5" t="str">
        <f t="shared" si="685"/>
        <v>Carol Darley</v>
      </c>
      <c r="U7361" t="s">
        <v>153</v>
      </c>
      <c r="V7361" s="5" t="s">
        <v>27</v>
      </c>
      <c r="W7361" s="5" t="s">
        <v>57</v>
      </c>
      <c r="X7361" s="5" t="s">
        <v>107</v>
      </c>
      <c r="Y7361" s="5" t="s">
        <v>2502</v>
      </c>
      <c r="Z7361" s="5" t="s">
        <v>106</v>
      </c>
      <c r="AA7361" s="4">
        <v>0.75</v>
      </c>
      <c r="AB7361" s="1">
        <v>40770</v>
      </c>
      <c r="AC7361" s="1">
        <v>30387</v>
      </c>
      <c r="AD7361">
        <f t="shared" si="686"/>
        <v>0</v>
      </c>
      <c r="AE7361">
        <f t="shared" ca="1" si="687"/>
        <v>41</v>
      </c>
      <c r="AF7361" t="str">
        <f t="shared" ca="1" si="688"/>
        <v>18-64</v>
      </c>
      <c r="AG7361" s="3">
        <f t="shared" si="689"/>
        <v>3.3421853863636359</v>
      </c>
      <c r="AH7361" t="str">
        <f>_xlfn.IFNA(VLOOKUP(Sales_Transactions[[#This Row],[Order ID]],Returned_Items[#All],2,FALSE),"Not Returned")</f>
        <v>Not Returned</v>
      </c>
    </row>
    <row r="7362" spans="1:34" x14ac:dyDescent="0.25">
      <c r="A7362">
        <v>2305</v>
      </c>
      <c r="C7362" t="s">
        <v>361</v>
      </c>
      <c r="D7362" s="2" t="str">
        <f>TEXT(MID(Sales_Transactions[[#This Row],[Order Date]],2,5),"d/m/yyy")</f>
        <v>25/1/2010</v>
      </c>
      <c r="E7362" s="2" t="str">
        <f>TEXT(MID(Sales_Transactions[[#This Row],[Order Date]],2,5),"d")</f>
        <v>25</v>
      </c>
      <c r="F7362" s="2" t="str">
        <f>TEXT(MID(Sales_Transactions[[#This Row],[Order Date]],2,5),"m")</f>
        <v>1</v>
      </c>
      <c r="G7362" s="2" t="str">
        <f>TEXT(MID(Sales_Transactions[[#This Row],[Order Date]],2,5),"yyy")</f>
        <v>2010</v>
      </c>
      <c r="H7362" s="2" t="str">
        <f>TEXT(MID(Sales_Transactions[[#This Row],[Order Date]],2,5),"yyy/m")</f>
        <v>2010/1</v>
      </c>
      <c r="I7362" t="s">
        <v>33</v>
      </c>
      <c r="J7362">
        <f t="shared" ref="J7362:J7425" si="690">IF(I7362="Making Critical",5,IF(I7362="High",4,IF(I7362="Medium",3,IF(I7362="Low",2,1))))</f>
        <v>4</v>
      </c>
      <c r="K7362" s="2">
        <v>33</v>
      </c>
      <c r="L7362" s="3">
        <v>3116.47</v>
      </c>
      <c r="M7362" s="4">
        <v>0.1</v>
      </c>
      <c r="N7362" s="5" t="s">
        <v>34</v>
      </c>
      <c r="O7362" s="3">
        <v>-1578.26</v>
      </c>
      <c r="P7362" s="3">
        <v>100.98</v>
      </c>
      <c r="Q7362" s="3">
        <v>57.38</v>
      </c>
      <c r="R7362" s="5" t="s">
        <v>2922</v>
      </c>
      <c r="S7362" s="5" t="s">
        <v>2923</v>
      </c>
      <c r="T7362" s="5" t="str">
        <f t="shared" ref="T7362:T7425" si="691">R7362 &amp; " " &amp; S7362</f>
        <v>Maribeth Dona</v>
      </c>
      <c r="U7362" t="s">
        <v>153</v>
      </c>
      <c r="V7362" s="5" t="s">
        <v>74</v>
      </c>
      <c r="W7362" s="5" t="s">
        <v>57</v>
      </c>
      <c r="X7362" s="5" t="s">
        <v>104</v>
      </c>
      <c r="Y7362" s="5" t="s">
        <v>242</v>
      </c>
      <c r="Z7362" s="5" t="s">
        <v>106</v>
      </c>
      <c r="AA7362" s="4">
        <v>0.78</v>
      </c>
      <c r="AB7362" s="1">
        <v>40205</v>
      </c>
      <c r="AC7362" s="1">
        <v>30572</v>
      </c>
      <c r="AD7362">
        <f t="shared" ref="AD7362:AD7425" si="692">_xlfn.DAYS(AB7362,D7362)</f>
        <v>2</v>
      </c>
      <c r="AE7362">
        <f t="shared" ref="AE7362:AE7425" ca="1" si="693">DATEDIF(AC7362,TODAY(),"Y")</f>
        <v>40</v>
      </c>
      <c r="AF7362" t="str">
        <f t="shared" ref="AF7362:AF7425" ca="1" si="694">IF(AE7362&lt;18,"Under 18",IF(AE7362&lt;65,"18-64","Over 65"))</f>
        <v>18-64</v>
      </c>
      <c r="AG7362" s="3">
        <f t="shared" ref="AG7362:AG7425" si="695" xml:space="preserve"> (P7362 - (M7362 / 100) * P7362 + Q7362) / K7362</f>
        <v>4.7957278787878783</v>
      </c>
      <c r="AH7362" t="str">
        <f>_xlfn.IFNA(VLOOKUP(Sales_Transactions[[#This Row],[Order ID]],Returned_Items[#All],2,FALSE),"Not Returned")</f>
        <v>Not Returned</v>
      </c>
    </row>
    <row r="7363" spans="1:34" x14ac:dyDescent="0.25">
      <c r="A7363">
        <v>2305</v>
      </c>
      <c r="C7363" t="s">
        <v>361</v>
      </c>
      <c r="D7363" s="2" t="str">
        <f>TEXT(MID(Sales_Transactions[[#This Row],[Order Date]],2,5),"d/m/yyy")</f>
        <v>25/1/2010</v>
      </c>
      <c r="E7363" s="2" t="str">
        <f>TEXT(MID(Sales_Transactions[[#This Row],[Order Date]],2,5),"d")</f>
        <v>25</v>
      </c>
      <c r="F7363" s="2" t="str">
        <f>TEXT(MID(Sales_Transactions[[#This Row],[Order Date]],2,5),"m")</f>
        <v>1</v>
      </c>
      <c r="G7363" s="2" t="str">
        <f>TEXT(MID(Sales_Transactions[[#This Row],[Order Date]],2,5),"yyy")</f>
        <v>2010</v>
      </c>
      <c r="H7363" s="2" t="str">
        <f>TEXT(MID(Sales_Transactions[[#This Row],[Order Date]],2,5),"yyy/m")</f>
        <v>2010/1</v>
      </c>
      <c r="I7363" t="s">
        <v>33</v>
      </c>
      <c r="J7363">
        <f t="shared" si="690"/>
        <v>4</v>
      </c>
      <c r="K7363" s="2">
        <v>1</v>
      </c>
      <c r="L7363" s="3">
        <v>12.41</v>
      </c>
      <c r="M7363" s="4">
        <v>0.01</v>
      </c>
      <c r="N7363" s="5" t="s">
        <v>23</v>
      </c>
      <c r="O7363" s="3">
        <v>-9.08</v>
      </c>
      <c r="P7363" s="3">
        <v>6.68</v>
      </c>
      <c r="Q7363" s="3">
        <v>5.66</v>
      </c>
      <c r="R7363" s="5" t="s">
        <v>2922</v>
      </c>
      <c r="S7363" s="5" t="s">
        <v>2923</v>
      </c>
      <c r="T7363" s="5" t="str">
        <f t="shared" si="691"/>
        <v>Maribeth Dona</v>
      </c>
      <c r="U7363" t="s">
        <v>153</v>
      </c>
      <c r="V7363" s="5" t="s">
        <v>74</v>
      </c>
      <c r="W7363" s="5" t="s">
        <v>28</v>
      </c>
      <c r="X7363" s="5" t="s">
        <v>75</v>
      </c>
      <c r="Y7363" s="5" t="s">
        <v>1500</v>
      </c>
      <c r="Z7363" s="5" t="s">
        <v>43</v>
      </c>
      <c r="AA7363" s="4">
        <v>0.37</v>
      </c>
      <c r="AB7363" s="1">
        <v>40204</v>
      </c>
      <c r="AC7363" s="1">
        <v>30676</v>
      </c>
      <c r="AD7363">
        <f t="shared" si="692"/>
        <v>1</v>
      </c>
      <c r="AE7363">
        <f t="shared" ca="1" si="693"/>
        <v>40</v>
      </c>
      <c r="AF7363" t="str">
        <f t="shared" ca="1" si="694"/>
        <v>18-64</v>
      </c>
      <c r="AG7363" s="3">
        <f t="shared" si="695"/>
        <v>12.339331999999999</v>
      </c>
      <c r="AH7363" t="str">
        <f>_xlfn.IFNA(VLOOKUP(Sales_Transactions[[#This Row],[Order ID]],Returned_Items[#All],2,FALSE),"Not Returned")</f>
        <v>Not Returned</v>
      </c>
    </row>
    <row r="7364" spans="1:34" x14ac:dyDescent="0.25">
      <c r="A7364">
        <v>2311</v>
      </c>
      <c r="C7364" t="s">
        <v>1956</v>
      </c>
      <c r="D7364" s="2" t="str">
        <f>TEXT(MID(Sales_Transactions[[#This Row],[Order Date]],2,5),"d/m/yyy")</f>
        <v>1/5/2011</v>
      </c>
      <c r="E7364" s="2" t="str">
        <f>TEXT(MID(Sales_Transactions[[#This Row],[Order Date]],2,5),"d")</f>
        <v>1</v>
      </c>
      <c r="F7364" s="2" t="str">
        <f>TEXT(MID(Sales_Transactions[[#This Row],[Order Date]],2,5),"m")</f>
        <v>5</v>
      </c>
      <c r="G7364" s="2" t="str">
        <f>TEXT(MID(Sales_Transactions[[#This Row],[Order Date]],2,5),"yyy")</f>
        <v>2011</v>
      </c>
      <c r="H7364" s="2" t="str">
        <f>TEXT(MID(Sales_Transactions[[#This Row],[Order Date]],2,5),"yyy/m")</f>
        <v>2011/5</v>
      </c>
      <c r="I7364" t="s">
        <v>33</v>
      </c>
      <c r="J7364">
        <f t="shared" si="690"/>
        <v>4</v>
      </c>
      <c r="K7364" s="2">
        <v>31</v>
      </c>
      <c r="L7364" s="3">
        <v>1324.09</v>
      </c>
      <c r="M7364" s="4">
        <v>0.01</v>
      </c>
      <c r="N7364" s="5" t="s">
        <v>23</v>
      </c>
      <c r="O7364" s="3">
        <v>94.96</v>
      </c>
      <c r="P7364" s="3">
        <v>40.89</v>
      </c>
      <c r="Q7364" s="3">
        <v>18.98</v>
      </c>
      <c r="R7364" s="5" t="s">
        <v>462</v>
      </c>
      <c r="S7364" s="5" t="s">
        <v>3557</v>
      </c>
      <c r="T7364" s="5" t="str">
        <f t="shared" si="691"/>
        <v>Fred Harton</v>
      </c>
      <c r="U7364" t="s">
        <v>153</v>
      </c>
      <c r="V7364" s="5" t="s">
        <v>74</v>
      </c>
      <c r="W7364" s="5" t="s">
        <v>57</v>
      </c>
      <c r="X7364" s="5" t="s">
        <v>58</v>
      </c>
      <c r="Y7364" s="5" t="s">
        <v>1157</v>
      </c>
      <c r="Z7364" s="5" t="s">
        <v>43</v>
      </c>
      <c r="AA7364" s="4">
        <v>0.56999999999999995</v>
      </c>
      <c r="AB7364" s="1">
        <v>40665</v>
      </c>
      <c r="AC7364" s="1">
        <v>30268</v>
      </c>
      <c r="AD7364">
        <f t="shared" si="692"/>
        <v>1</v>
      </c>
      <c r="AE7364">
        <f t="shared" ca="1" si="693"/>
        <v>41</v>
      </c>
      <c r="AF7364" t="str">
        <f t="shared" ca="1" si="694"/>
        <v>18-64</v>
      </c>
      <c r="AG7364" s="3">
        <f t="shared" si="695"/>
        <v>1.9311584193548386</v>
      </c>
      <c r="AH7364" t="str">
        <f>_xlfn.IFNA(VLOOKUP(Sales_Transactions[[#This Row],[Order ID]],Returned_Items[#All],2,FALSE),"Not Returned")</f>
        <v>Not Returned</v>
      </c>
    </row>
    <row r="7365" spans="1:34" x14ac:dyDescent="0.25">
      <c r="A7365">
        <v>2438</v>
      </c>
      <c r="C7365" t="s">
        <v>601</v>
      </c>
      <c r="D7365" s="2" t="str">
        <f>TEXT(MID(Sales_Transactions[[#This Row],[Order Date]],2,5),"d/m/yyy")</f>
        <v>14/7/2010</v>
      </c>
      <c r="E7365" s="2" t="str">
        <f>TEXT(MID(Sales_Transactions[[#This Row],[Order Date]],2,5),"d")</f>
        <v>14</v>
      </c>
      <c r="F7365" s="2" t="str">
        <f>TEXT(MID(Sales_Transactions[[#This Row],[Order Date]],2,5),"m")</f>
        <v>7</v>
      </c>
      <c r="G7365" s="2" t="str">
        <f>TEXT(MID(Sales_Transactions[[#This Row],[Order Date]],2,5),"yyy")</f>
        <v>2010</v>
      </c>
      <c r="H7365" s="2" t="str">
        <f>TEXT(MID(Sales_Transactions[[#This Row],[Order Date]],2,5),"yyy/m")</f>
        <v>2010/7</v>
      </c>
      <c r="I7365" t="s">
        <v>33</v>
      </c>
      <c r="J7365">
        <f t="shared" si="690"/>
        <v>4</v>
      </c>
      <c r="K7365" s="2">
        <v>20</v>
      </c>
      <c r="L7365" s="3">
        <v>278.68</v>
      </c>
      <c r="M7365" s="4">
        <v>0.06</v>
      </c>
      <c r="N7365" s="5" t="s">
        <v>23</v>
      </c>
      <c r="O7365" s="3">
        <v>8.9</v>
      </c>
      <c r="P7365" s="3">
        <v>14.48</v>
      </c>
      <c r="Q7365" s="3">
        <v>6.46</v>
      </c>
      <c r="R7365" s="5" t="s">
        <v>234</v>
      </c>
      <c r="S7365" s="5" t="s">
        <v>96</v>
      </c>
      <c r="T7365" s="5" t="str">
        <f t="shared" si="691"/>
        <v>Andrew Allen</v>
      </c>
      <c r="U7365" t="s">
        <v>153</v>
      </c>
      <c r="V7365" s="5" t="s">
        <v>47</v>
      </c>
      <c r="W7365" s="5" t="s">
        <v>28</v>
      </c>
      <c r="X7365" s="5" t="s">
        <v>41</v>
      </c>
      <c r="Y7365" s="5" t="s">
        <v>1412</v>
      </c>
      <c r="Z7365" s="5" t="s">
        <v>43</v>
      </c>
      <c r="AA7365" s="4">
        <v>0.38</v>
      </c>
      <c r="AB7365" s="1">
        <v>40376</v>
      </c>
      <c r="AC7365" s="1">
        <v>29957</v>
      </c>
      <c r="AD7365">
        <f t="shared" si="692"/>
        <v>3</v>
      </c>
      <c r="AE7365">
        <f t="shared" ca="1" si="693"/>
        <v>42</v>
      </c>
      <c r="AF7365" t="str">
        <f t="shared" ca="1" si="694"/>
        <v>18-64</v>
      </c>
      <c r="AG7365" s="3">
        <f t="shared" si="695"/>
        <v>1.0465656000000001</v>
      </c>
      <c r="AH7365" t="str">
        <f>_xlfn.IFNA(VLOOKUP(Sales_Transactions[[#This Row],[Order ID]],Returned_Items[#All],2,FALSE),"Not Returned")</f>
        <v>Not Returned</v>
      </c>
    </row>
    <row r="7366" spans="1:34" x14ac:dyDescent="0.25">
      <c r="A7366">
        <v>2438</v>
      </c>
      <c r="C7366" t="s">
        <v>601</v>
      </c>
      <c r="D7366" s="2" t="str">
        <f>TEXT(MID(Sales_Transactions[[#This Row],[Order Date]],2,5),"d/m/yyy")</f>
        <v>14/7/2010</v>
      </c>
      <c r="E7366" s="2" t="str">
        <f>TEXT(MID(Sales_Transactions[[#This Row],[Order Date]],2,5),"d")</f>
        <v>14</v>
      </c>
      <c r="F7366" s="2" t="str">
        <f>TEXT(MID(Sales_Transactions[[#This Row],[Order Date]],2,5),"m")</f>
        <v>7</v>
      </c>
      <c r="G7366" s="2" t="str">
        <f>TEXT(MID(Sales_Transactions[[#This Row],[Order Date]],2,5),"yyy")</f>
        <v>2010</v>
      </c>
      <c r="H7366" s="2" t="str">
        <f>TEXT(MID(Sales_Transactions[[#This Row],[Order Date]],2,5),"yyy/m")</f>
        <v>2010/7</v>
      </c>
      <c r="I7366" t="s">
        <v>33</v>
      </c>
      <c r="J7366">
        <f t="shared" si="690"/>
        <v>4</v>
      </c>
      <c r="K7366" s="2">
        <v>23</v>
      </c>
      <c r="L7366" s="3">
        <v>717.46799999999996</v>
      </c>
      <c r="M7366" s="4">
        <v>0.01</v>
      </c>
      <c r="N7366" s="5" t="s">
        <v>23</v>
      </c>
      <c r="O7366" s="3">
        <v>316.48</v>
      </c>
      <c r="P7366" s="3">
        <v>35.99</v>
      </c>
      <c r="Q7366" s="3">
        <v>0.99</v>
      </c>
      <c r="R7366" s="5" t="s">
        <v>234</v>
      </c>
      <c r="S7366" s="5" t="s">
        <v>96</v>
      </c>
      <c r="T7366" s="5" t="str">
        <f t="shared" si="691"/>
        <v>Andrew Allen</v>
      </c>
      <c r="U7366" t="s">
        <v>153</v>
      </c>
      <c r="V7366" s="5" t="s">
        <v>47</v>
      </c>
      <c r="W7366" s="5" t="s">
        <v>48</v>
      </c>
      <c r="X7366" s="5" t="s">
        <v>49</v>
      </c>
      <c r="Y7366" s="5" t="s">
        <v>720</v>
      </c>
      <c r="Z7366" s="5" t="s">
        <v>60</v>
      </c>
      <c r="AA7366" s="4">
        <v>0.35</v>
      </c>
      <c r="AB7366" s="1">
        <v>40375</v>
      </c>
      <c r="AC7366" s="1">
        <v>30047</v>
      </c>
      <c r="AD7366">
        <f t="shared" si="692"/>
        <v>2</v>
      </c>
      <c r="AE7366">
        <f t="shared" ca="1" si="693"/>
        <v>42</v>
      </c>
      <c r="AF7366" t="str">
        <f t="shared" ca="1" si="694"/>
        <v>18-64</v>
      </c>
      <c r="AG7366" s="3">
        <f t="shared" si="695"/>
        <v>1.6076696086956523</v>
      </c>
      <c r="AH7366" t="str">
        <f>_xlfn.IFNA(VLOOKUP(Sales_Transactions[[#This Row],[Order ID]],Returned_Items[#All],2,FALSE),"Not Returned")</f>
        <v>Not Returned</v>
      </c>
    </row>
    <row r="7367" spans="1:34" x14ac:dyDescent="0.25">
      <c r="A7367">
        <v>2595</v>
      </c>
      <c r="C7367" t="s">
        <v>3558</v>
      </c>
      <c r="D7367" s="2" t="str">
        <f>TEXT(MID(Sales_Transactions[[#This Row],[Order Date]],2,5),"d/m/yyy")</f>
        <v>13/12/2011</v>
      </c>
      <c r="E7367" s="2" t="str">
        <f>TEXT(MID(Sales_Transactions[[#This Row],[Order Date]],2,5),"d")</f>
        <v>13</v>
      </c>
      <c r="F7367" s="2" t="str">
        <f>TEXT(MID(Sales_Transactions[[#This Row],[Order Date]],2,5),"m")</f>
        <v>12</v>
      </c>
      <c r="G7367" s="2" t="str">
        <f>TEXT(MID(Sales_Transactions[[#This Row],[Order Date]],2,5),"yyy")</f>
        <v>2011</v>
      </c>
      <c r="H7367" s="2" t="str">
        <f>TEXT(MID(Sales_Transactions[[#This Row],[Order Date]],2,5),"yyy/m")</f>
        <v>2011/12</v>
      </c>
      <c r="I7367" t="s">
        <v>52</v>
      </c>
      <c r="J7367">
        <f t="shared" si="690"/>
        <v>1</v>
      </c>
      <c r="K7367" s="2">
        <v>13</v>
      </c>
      <c r="L7367" s="3">
        <v>11764.25</v>
      </c>
      <c r="M7367" s="4">
        <v>0.04</v>
      </c>
      <c r="N7367" s="5" t="s">
        <v>34</v>
      </c>
      <c r="O7367" s="3">
        <v>2322.44</v>
      </c>
      <c r="P7367" s="3">
        <v>880.98</v>
      </c>
      <c r="Q7367" s="3">
        <v>44.55</v>
      </c>
      <c r="R7367" s="5" t="s">
        <v>1768</v>
      </c>
      <c r="S7367" s="5" t="s">
        <v>123</v>
      </c>
      <c r="T7367" s="5" t="str">
        <f t="shared" si="691"/>
        <v>Art Miller</v>
      </c>
      <c r="U7367" t="s">
        <v>153</v>
      </c>
      <c r="V7367" s="5" t="s">
        <v>47</v>
      </c>
      <c r="W7367" s="5" t="s">
        <v>57</v>
      </c>
      <c r="X7367" s="5" t="s">
        <v>104</v>
      </c>
      <c r="Y7367" s="5" t="s">
        <v>481</v>
      </c>
      <c r="Z7367" s="5" t="s">
        <v>106</v>
      </c>
      <c r="AA7367" s="4">
        <v>0.62</v>
      </c>
      <c r="AB7367" s="1">
        <v>40891</v>
      </c>
      <c r="AC7367" s="1">
        <v>30214</v>
      </c>
      <c r="AD7367">
        <f t="shared" si="692"/>
        <v>1</v>
      </c>
      <c r="AE7367">
        <f t="shared" ca="1" si="693"/>
        <v>41</v>
      </c>
      <c r="AF7367" t="str">
        <f t="shared" ca="1" si="694"/>
        <v>18-64</v>
      </c>
      <c r="AG7367" s="3">
        <f t="shared" si="695"/>
        <v>71.167508307692302</v>
      </c>
      <c r="AH7367" t="str">
        <f>_xlfn.IFNA(VLOOKUP(Sales_Transactions[[#This Row],[Order ID]],Returned_Items[#All],2,FALSE),"Not Returned")</f>
        <v>Not Returned</v>
      </c>
    </row>
    <row r="7368" spans="1:34" x14ac:dyDescent="0.25">
      <c r="A7368">
        <v>2595</v>
      </c>
      <c r="C7368" t="s">
        <v>3558</v>
      </c>
      <c r="D7368" s="2" t="str">
        <f>TEXT(MID(Sales_Transactions[[#This Row],[Order Date]],2,5),"d/m/yyy")</f>
        <v>13/12/2011</v>
      </c>
      <c r="E7368" s="2" t="str">
        <f>TEXT(MID(Sales_Transactions[[#This Row],[Order Date]],2,5),"d")</f>
        <v>13</v>
      </c>
      <c r="F7368" s="2" t="str">
        <f>TEXT(MID(Sales_Transactions[[#This Row],[Order Date]],2,5),"m")</f>
        <v>12</v>
      </c>
      <c r="G7368" s="2" t="str">
        <f>TEXT(MID(Sales_Transactions[[#This Row],[Order Date]],2,5),"yyy")</f>
        <v>2011</v>
      </c>
      <c r="H7368" s="2" t="str">
        <f>TEXT(MID(Sales_Transactions[[#This Row],[Order Date]],2,5),"yyy/m")</f>
        <v>2011/12</v>
      </c>
      <c r="I7368" t="s">
        <v>52</v>
      </c>
      <c r="J7368">
        <f t="shared" si="690"/>
        <v>1</v>
      </c>
      <c r="K7368" s="2">
        <v>4</v>
      </c>
      <c r="L7368" s="3">
        <v>25.17</v>
      </c>
      <c r="M7368" s="4">
        <v>0.09</v>
      </c>
      <c r="N7368" s="5" t="s">
        <v>23</v>
      </c>
      <c r="O7368" s="3">
        <v>5.88</v>
      </c>
      <c r="P7368" s="3">
        <v>5.47</v>
      </c>
      <c r="Q7368" s="3">
        <v>5.26</v>
      </c>
      <c r="R7368" s="5" t="s">
        <v>1768</v>
      </c>
      <c r="S7368" s="5" t="s">
        <v>123</v>
      </c>
      <c r="T7368" s="5" t="str">
        <f t="shared" si="691"/>
        <v>Art Miller</v>
      </c>
      <c r="U7368" t="s">
        <v>153</v>
      </c>
      <c r="V7368" s="5" t="s">
        <v>47</v>
      </c>
      <c r="W7368" s="5" t="s">
        <v>57</v>
      </c>
      <c r="X7368" s="5" t="s">
        <v>58</v>
      </c>
      <c r="Y7368" s="5" t="s">
        <v>3323</v>
      </c>
      <c r="Z7368" s="5" t="s">
        <v>60</v>
      </c>
      <c r="AA7368" s="4">
        <v>0.42</v>
      </c>
      <c r="AB7368" s="1">
        <v>40892</v>
      </c>
      <c r="AC7368" s="1">
        <v>30096</v>
      </c>
      <c r="AD7368">
        <f t="shared" si="692"/>
        <v>2</v>
      </c>
      <c r="AE7368">
        <f t="shared" ca="1" si="693"/>
        <v>42</v>
      </c>
      <c r="AF7368" t="str">
        <f t="shared" ca="1" si="694"/>
        <v>18-64</v>
      </c>
      <c r="AG7368" s="3">
        <f t="shared" si="695"/>
        <v>2.6812692499999997</v>
      </c>
      <c r="AH7368" t="str">
        <f>_xlfn.IFNA(VLOOKUP(Sales_Transactions[[#This Row],[Order ID]],Returned_Items[#All],2,FALSE),"Not Returned")</f>
        <v>Not Returned</v>
      </c>
    </row>
    <row r="7369" spans="1:34" x14ac:dyDescent="0.25">
      <c r="A7369">
        <v>2595</v>
      </c>
      <c r="C7369" t="s">
        <v>3558</v>
      </c>
      <c r="D7369" s="2" t="str">
        <f>TEXT(MID(Sales_Transactions[[#This Row],[Order Date]],2,5),"d/m/yyy")</f>
        <v>13/12/2011</v>
      </c>
      <c r="E7369" s="2" t="str">
        <f>TEXT(MID(Sales_Transactions[[#This Row],[Order Date]],2,5),"d")</f>
        <v>13</v>
      </c>
      <c r="F7369" s="2" t="str">
        <f>TEXT(MID(Sales_Transactions[[#This Row],[Order Date]],2,5),"m")</f>
        <v>12</v>
      </c>
      <c r="G7369" s="2" t="str">
        <f>TEXT(MID(Sales_Transactions[[#This Row],[Order Date]],2,5),"yyy")</f>
        <v>2011</v>
      </c>
      <c r="H7369" s="2" t="str">
        <f>TEXT(MID(Sales_Transactions[[#This Row],[Order Date]],2,5),"yyy/m")</f>
        <v>2011/12</v>
      </c>
      <c r="I7369" t="s">
        <v>52</v>
      </c>
      <c r="J7369">
        <f t="shared" si="690"/>
        <v>1</v>
      </c>
      <c r="K7369" s="2">
        <v>29</v>
      </c>
      <c r="L7369" s="3">
        <v>208.47</v>
      </c>
      <c r="M7369" s="4">
        <v>0.01</v>
      </c>
      <c r="N7369" s="5" t="s">
        <v>67</v>
      </c>
      <c r="O7369" s="3">
        <v>-125.6</v>
      </c>
      <c r="P7369" s="3">
        <v>6.48</v>
      </c>
      <c r="Q7369" s="3">
        <v>8.74</v>
      </c>
      <c r="R7369" s="5" t="s">
        <v>1768</v>
      </c>
      <c r="S7369" s="5" t="s">
        <v>123</v>
      </c>
      <c r="T7369" s="5" t="str">
        <f t="shared" si="691"/>
        <v>Art Miller</v>
      </c>
      <c r="U7369" t="s">
        <v>153</v>
      </c>
      <c r="V7369" s="5" t="s">
        <v>47</v>
      </c>
      <c r="W7369" s="5" t="s">
        <v>28</v>
      </c>
      <c r="X7369" s="5" t="s">
        <v>75</v>
      </c>
      <c r="Y7369" s="5" t="s">
        <v>2152</v>
      </c>
      <c r="Z7369" s="5" t="s">
        <v>43</v>
      </c>
      <c r="AA7369" s="4">
        <v>0.36</v>
      </c>
      <c r="AB7369" s="1">
        <v>40892</v>
      </c>
      <c r="AC7369" s="1">
        <v>18196</v>
      </c>
      <c r="AD7369">
        <f t="shared" si="692"/>
        <v>2</v>
      </c>
      <c r="AE7369">
        <f t="shared" ca="1" si="693"/>
        <v>74</v>
      </c>
      <c r="AF7369" t="str">
        <f t="shared" ca="1" si="694"/>
        <v>Over 65</v>
      </c>
      <c r="AG7369" s="3">
        <f t="shared" si="695"/>
        <v>0.52480524137931039</v>
      </c>
      <c r="AH7369" t="str">
        <f>_xlfn.IFNA(VLOOKUP(Sales_Transactions[[#This Row],[Order ID]],Returned_Items[#All],2,FALSE),"Not Returned")</f>
        <v>Not Returned</v>
      </c>
    </row>
    <row r="7370" spans="1:34" x14ac:dyDescent="0.25">
      <c r="A7370">
        <v>2790</v>
      </c>
      <c r="C7370" t="s">
        <v>285</v>
      </c>
      <c r="D7370" s="2" t="str">
        <f>TEXT(MID(Sales_Transactions[[#This Row],[Order Date]],2,5),"d/m/yyy")</f>
        <v>18/8/2009</v>
      </c>
      <c r="E7370" s="2" t="str">
        <f>TEXT(MID(Sales_Transactions[[#This Row],[Order Date]],2,5),"d")</f>
        <v>18</v>
      </c>
      <c r="F7370" s="2" t="str">
        <f>TEXT(MID(Sales_Transactions[[#This Row],[Order Date]],2,5),"m")</f>
        <v>8</v>
      </c>
      <c r="G7370" s="2" t="str">
        <f>TEXT(MID(Sales_Transactions[[#This Row],[Order Date]],2,5),"yyy")</f>
        <v>2009</v>
      </c>
      <c r="H7370" s="2" t="str">
        <f>TEXT(MID(Sales_Transactions[[#This Row],[Order Date]],2,5),"yyy/m")</f>
        <v>2009/8</v>
      </c>
      <c r="I7370" t="s">
        <v>33</v>
      </c>
      <c r="J7370">
        <f t="shared" si="690"/>
        <v>4</v>
      </c>
      <c r="K7370" s="2">
        <v>7</v>
      </c>
      <c r="L7370" s="3">
        <v>45.91</v>
      </c>
      <c r="M7370" s="4">
        <v>0.01</v>
      </c>
      <c r="N7370" s="5" t="s">
        <v>23</v>
      </c>
      <c r="O7370" s="3">
        <v>-35.54</v>
      </c>
      <c r="P7370" s="3">
        <v>5.44</v>
      </c>
      <c r="Q7370" s="3">
        <v>7.46</v>
      </c>
      <c r="R7370" s="5" t="s">
        <v>2922</v>
      </c>
      <c r="S7370" s="5" t="s">
        <v>2923</v>
      </c>
      <c r="T7370" s="5" t="str">
        <f t="shared" si="691"/>
        <v>Maribeth Dona</v>
      </c>
      <c r="U7370" t="s">
        <v>153</v>
      </c>
      <c r="V7370" s="5" t="s">
        <v>74</v>
      </c>
      <c r="W7370" s="5" t="s">
        <v>28</v>
      </c>
      <c r="X7370" s="5" t="s">
        <v>41</v>
      </c>
      <c r="Y7370" s="5" t="s">
        <v>3351</v>
      </c>
      <c r="Z7370" s="5" t="s">
        <v>43</v>
      </c>
      <c r="AA7370" s="4">
        <v>0.36</v>
      </c>
      <c r="AB7370" s="1">
        <v>40044</v>
      </c>
      <c r="AC7370" s="1">
        <v>27434</v>
      </c>
      <c r="AD7370">
        <f t="shared" si="692"/>
        <v>1</v>
      </c>
      <c r="AE7370">
        <f t="shared" ca="1" si="693"/>
        <v>49</v>
      </c>
      <c r="AF7370" t="str">
        <f t="shared" ca="1" si="694"/>
        <v>18-64</v>
      </c>
      <c r="AG7370" s="3">
        <f t="shared" si="695"/>
        <v>1.8427794285714287</v>
      </c>
      <c r="AH7370" t="str">
        <f>_xlfn.IFNA(VLOOKUP(Sales_Transactions[[#This Row],[Order ID]],Returned_Items[#All],2,FALSE),"Not Returned")</f>
        <v>Not Returned</v>
      </c>
    </row>
    <row r="7371" spans="1:34" x14ac:dyDescent="0.25">
      <c r="A7371">
        <v>2790</v>
      </c>
      <c r="C7371" t="s">
        <v>285</v>
      </c>
      <c r="D7371" s="2" t="str">
        <f>TEXT(MID(Sales_Transactions[[#This Row],[Order Date]],2,5),"d/m/yyy")</f>
        <v>18/8/2009</v>
      </c>
      <c r="E7371" s="2" t="str">
        <f>TEXT(MID(Sales_Transactions[[#This Row],[Order Date]],2,5),"d")</f>
        <v>18</v>
      </c>
      <c r="F7371" s="2" t="str">
        <f>TEXT(MID(Sales_Transactions[[#This Row],[Order Date]],2,5),"m")</f>
        <v>8</v>
      </c>
      <c r="G7371" s="2" t="str">
        <f>TEXT(MID(Sales_Transactions[[#This Row],[Order Date]],2,5),"yyy")</f>
        <v>2009</v>
      </c>
      <c r="H7371" s="2" t="str">
        <f>TEXT(MID(Sales_Transactions[[#This Row],[Order Date]],2,5),"yyy/m")</f>
        <v>2009/8</v>
      </c>
      <c r="I7371" t="s">
        <v>33</v>
      </c>
      <c r="J7371">
        <f t="shared" si="690"/>
        <v>4</v>
      </c>
      <c r="K7371" s="2">
        <v>41</v>
      </c>
      <c r="L7371" s="3">
        <v>22319.58</v>
      </c>
      <c r="M7371" s="4">
        <v>0.02</v>
      </c>
      <c r="N7371" s="5" t="s">
        <v>34</v>
      </c>
      <c r="O7371" s="3">
        <v>-734.31</v>
      </c>
      <c r="P7371" s="3">
        <v>549.99</v>
      </c>
      <c r="Q7371" s="3">
        <v>49</v>
      </c>
      <c r="R7371" s="5" t="s">
        <v>2922</v>
      </c>
      <c r="S7371" s="5" t="s">
        <v>2923</v>
      </c>
      <c r="T7371" s="5" t="str">
        <f t="shared" si="691"/>
        <v>Maribeth Dona</v>
      </c>
      <c r="U7371" t="s">
        <v>153</v>
      </c>
      <c r="V7371" s="5" t="s">
        <v>74</v>
      </c>
      <c r="W7371" s="5" t="s">
        <v>48</v>
      </c>
      <c r="X7371" s="5" t="s">
        <v>131</v>
      </c>
      <c r="Y7371" s="5" t="s">
        <v>1021</v>
      </c>
      <c r="Z7371" s="5" t="s">
        <v>40</v>
      </c>
      <c r="AA7371" s="4">
        <v>0.35</v>
      </c>
      <c r="AB7371" s="1">
        <v>40045</v>
      </c>
      <c r="AC7371" s="1">
        <v>27622</v>
      </c>
      <c r="AD7371">
        <f t="shared" si="692"/>
        <v>2</v>
      </c>
      <c r="AE7371">
        <f t="shared" ca="1" si="693"/>
        <v>48</v>
      </c>
      <c r="AF7371" t="str">
        <f t="shared" ca="1" si="694"/>
        <v>18-64</v>
      </c>
      <c r="AG7371" s="3">
        <f t="shared" si="695"/>
        <v>14.606829317073171</v>
      </c>
      <c r="AH7371" t="str">
        <f>_xlfn.IFNA(VLOOKUP(Sales_Transactions[[#This Row],[Order ID]],Returned_Items[#All],2,FALSE),"Not Returned")</f>
        <v>Not Returned</v>
      </c>
    </row>
    <row r="7372" spans="1:34" x14ac:dyDescent="0.25">
      <c r="A7372">
        <v>2790</v>
      </c>
      <c r="C7372" t="s">
        <v>285</v>
      </c>
      <c r="D7372" s="2" t="str">
        <f>TEXT(MID(Sales_Transactions[[#This Row],[Order Date]],2,5),"d/m/yyy")</f>
        <v>18/8/2009</v>
      </c>
      <c r="E7372" s="2" t="str">
        <f>TEXT(MID(Sales_Transactions[[#This Row],[Order Date]],2,5),"d")</f>
        <v>18</v>
      </c>
      <c r="F7372" s="2" t="str">
        <f>TEXT(MID(Sales_Transactions[[#This Row],[Order Date]],2,5),"m")</f>
        <v>8</v>
      </c>
      <c r="G7372" s="2" t="str">
        <f>TEXT(MID(Sales_Transactions[[#This Row],[Order Date]],2,5),"yyy")</f>
        <v>2009</v>
      </c>
      <c r="H7372" s="2" t="str">
        <f>TEXT(MID(Sales_Transactions[[#This Row],[Order Date]],2,5),"yyy/m")</f>
        <v>2009/8</v>
      </c>
      <c r="I7372" t="s">
        <v>33</v>
      </c>
      <c r="J7372">
        <f t="shared" si="690"/>
        <v>4</v>
      </c>
      <c r="K7372" s="2">
        <v>15</v>
      </c>
      <c r="L7372" s="3">
        <v>330.24</v>
      </c>
      <c r="M7372" s="4">
        <v>0.03</v>
      </c>
      <c r="N7372" s="5" t="s">
        <v>67</v>
      </c>
      <c r="O7372" s="3">
        <v>8.48</v>
      </c>
      <c r="P7372" s="3">
        <v>22.01</v>
      </c>
      <c r="Q7372" s="3">
        <v>5.53</v>
      </c>
      <c r="R7372" s="5" t="s">
        <v>2922</v>
      </c>
      <c r="S7372" s="5" t="s">
        <v>2923</v>
      </c>
      <c r="T7372" s="5" t="str">
        <f t="shared" si="691"/>
        <v>Maribeth Dona</v>
      </c>
      <c r="U7372" t="s">
        <v>153</v>
      </c>
      <c r="V7372" s="5" t="s">
        <v>74</v>
      </c>
      <c r="W7372" s="5" t="s">
        <v>28</v>
      </c>
      <c r="X7372" s="5" t="s">
        <v>124</v>
      </c>
      <c r="Y7372" s="5" t="s">
        <v>2029</v>
      </c>
      <c r="Z7372" s="5" t="s">
        <v>60</v>
      </c>
      <c r="AA7372" s="4">
        <v>0.59</v>
      </c>
      <c r="AB7372" s="1">
        <v>40044</v>
      </c>
      <c r="AC7372" s="1">
        <v>27437</v>
      </c>
      <c r="AD7372">
        <f t="shared" si="692"/>
        <v>1</v>
      </c>
      <c r="AE7372">
        <f t="shared" ca="1" si="693"/>
        <v>49</v>
      </c>
      <c r="AF7372" t="str">
        <f t="shared" ca="1" si="694"/>
        <v>18-64</v>
      </c>
      <c r="AG7372" s="3">
        <f t="shared" si="695"/>
        <v>1.8355598000000002</v>
      </c>
      <c r="AH7372" t="str">
        <f>_xlfn.IFNA(VLOOKUP(Sales_Transactions[[#This Row],[Order ID]],Returned_Items[#All],2,FALSE),"Not Returned")</f>
        <v>Not Returned</v>
      </c>
    </row>
    <row r="7373" spans="1:34" x14ac:dyDescent="0.25">
      <c r="A7373">
        <v>2790</v>
      </c>
      <c r="C7373" t="s">
        <v>285</v>
      </c>
      <c r="D7373" s="2" t="str">
        <f>TEXT(MID(Sales_Transactions[[#This Row],[Order Date]],2,5),"d/m/yyy")</f>
        <v>18/8/2009</v>
      </c>
      <c r="E7373" s="2" t="str">
        <f>TEXT(MID(Sales_Transactions[[#This Row],[Order Date]],2,5),"d")</f>
        <v>18</v>
      </c>
      <c r="F7373" s="2" t="str">
        <f>TEXT(MID(Sales_Transactions[[#This Row],[Order Date]],2,5),"m")</f>
        <v>8</v>
      </c>
      <c r="G7373" s="2" t="str">
        <f>TEXT(MID(Sales_Transactions[[#This Row],[Order Date]],2,5),"yyy")</f>
        <v>2009</v>
      </c>
      <c r="H7373" s="2" t="str">
        <f>TEXT(MID(Sales_Transactions[[#This Row],[Order Date]],2,5),"yyy/m")</f>
        <v>2009/8</v>
      </c>
      <c r="I7373" t="s">
        <v>33</v>
      </c>
      <c r="J7373">
        <f t="shared" si="690"/>
        <v>4</v>
      </c>
      <c r="K7373" s="2">
        <v>15</v>
      </c>
      <c r="L7373" s="3">
        <v>520.65</v>
      </c>
      <c r="M7373" s="4">
        <v>0.09</v>
      </c>
      <c r="N7373" s="5" t="s">
        <v>23</v>
      </c>
      <c r="O7373" s="3">
        <v>30.63</v>
      </c>
      <c r="P7373" s="3">
        <v>34.76</v>
      </c>
      <c r="Q7373" s="3">
        <v>8.2200000000000006</v>
      </c>
      <c r="R7373" s="5" t="s">
        <v>2922</v>
      </c>
      <c r="S7373" s="5" t="s">
        <v>2923</v>
      </c>
      <c r="T7373" s="5" t="str">
        <f t="shared" si="691"/>
        <v>Maribeth Dona</v>
      </c>
      <c r="U7373" t="s">
        <v>153</v>
      </c>
      <c r="V7373" s="5" t="s">
        <v>74</v>
      </c>
      <c r="W7373" s="5" t="s">
        <v>28</v>
      </c>
      <c r="X7373" s="5" t="s">
        <v>29</v>
      </c>
      <c r="Y7373" s="5" t="s">
        <v>386</v>
      </c>
      <c r="Z7373" s="5" t="s">
        <v>43</v>
      </c>
      <c r="AA7373" s="4">
        <v>0.56999999999999995</v>
      </c>
      <c r="AB7373" s="1">
        <v>40045</v>
      </c>
      <c r="AC7373" s="1">
        <v>27705</v>
      </c>
      <c r="AD7373">
        <f t="shared" si="692"/>
        <v>2</v>
      </c>
      <c r="AE7373">
        <f t="shared" ca="1" si="693"/>
        <v>48</v>
      </c>
      <c r="AF7373" t="str">
        <f t="shared" ca="1" si="694"/>
        <v>18-64</v>
      </c>
      <c r="AG7373" s="3">
        <f t="shared" si="695"/>
        <v>2.863247733333333</v>
      </c>
      <c r="AH7373" t="str">
        <f>_xlfn.IFNA(VLOOKUP(Sales_Transactions[[#This Row],[Order ID]],Returned_Items[#All],2,FALSE),"Not Returned")</f>
        <v>Not Returned</v>
      </c>
    </row>
    <row r="7374" spans="1:34" x14ac:dyDescent="0.25">
      <c r="A7374">
        <v>3395</v>
      </c>
      <c r="C7374" t="s">
        <v>2897</v>
      </c>
      <c r="D7374" s="2" t="str">
        <f>TEXT(MID(Sales_Transactions[[#This Row],[Order Date]],2,5),"d/m/yyy")</f>
        <v>29/10/2009</v>
      </c>
      <c r="E7374" s="2" t="str">
        <f>TEXT(MID(Sales_Transactions[[#This Row],[Order Date]],2,5),"d")</f>
        <v>29</v>
      </c>
      <c r="F7374" s="2" t="str">
        <f>TEXT(MID(Sales_Transactions[[#This Row],[Order Date]],2,5),"m")</f>
        <v>10</v>
      </c>
      <c r="G7374" s="2" t="str">
        <f>TEXT(MID(Sales_Transactions[[#This Row],[Order Date]],2,5),"yyy")</f>
        <v>2009</v>
      </c>
      <c r="H7374" s="2" t="str">
        <f>TEXT(MID(Sales_Transactions[[#This Row],[Order Date]],2,5),"yyy/m")</f>
        <v>2009/10</v>
      </c>
      <c r="I7374" t="s">
        <v>52</v>
      </c>
      <c r="J7374">
        <f t="shared" si="690"/>
        <v>1</v>
      </c>
      <c r="K7374" s="2">
        <v>31</v>
      </c>
      <c r="L7374" s="3">
        <v>181.17</v>
      </c>
      <c r="M7374" s="4">
        <v>0.06</v>
      </c>
      <c r="N7374" s="5" t="s">
        <v>67</v>
      </c>
      <c r="O7374" s="3">
        <v>-59.88</v>
      </c>
      <c r="P7374" s="3">
        <v>5.38</v>
      </c>
      <c r="Q7374" s="3">
        <v>5.24</v>
      </c>
      <c r="R7374" s="5" t="s">
        <v>1668</v>
      </c>
      <c r="S7374" s="5" t="s">
        <v>899</v>
      </c>
      <c r="T7374" s="5" t="str">
        <f t="shared" si="691"/>
        <v>Cathy Armstrong</v>
      </c>
      <c r="U7374" t="s">
        <v>153</v>
      </c>
      <c r="V7374" s="5" t="s">
        <v>37</v>
      </c>
      <c r="W7374" s="5" t="s">
        <v>28</v>
      </c>
      <c r="X7374" s="5" t="s">
        <v>41</v>
      </c>
      <c r="Y7374" s="5" t="s">
        <v>3559</v>
      </c>
      <c r="Z7374" s="5" t="s">
        <v>43</v>
      </c>
      <c r="AA7374" s="4">
        <v>0.36</v>
      </c>
      <c r="AB7374" s="1">
        <v>40117</v>
      </c>
      <c r="AC7374" s="1">
        <v>27841</v>
      </c>
      <c r="AD7374">
        <f t="shared" si="692"/>
        <v>2</v>
      </c>
      <c r="AE7374">
        <f t="shared" ca="1" si="693"/>
        <v>48</v>
      </c>
      <c r="AF7374" t="str">
        <f t="shared" ca="1" si="694"/>
        <v>18-64</v>
      </c>
      <c r="AG7374" s="3">
        <f t="shared" si="695"/>
        <v>0.34247651612903229</v>
      </c>
      <c r="AH7374" t="str">
        <f>_xlfn.IFNA(VLOOKUP(Sales_Transactions[[#This Row],[Order ID]],Returned_Items[#All],2,FALSE),"Not Returned")</f>
        <v>Not Returned</v>
      </c>
    </row>
    <row r="7375" spans="1:34" x14ac:dyDescent="0.25">
      <c r="A7375">
        <v>3395</v>
      </c>
      <c r="C7375" t="s">
        <v>2897</v>
      </c>
      <c r="D7375" s="2" t="str">
        <f>TEXT(MID(Sales_Transactions[[#This Row],[Order Date]],2,5),"d/m/yyy")</f>
        <v>29/10/2009</v>
      </c>
      <c r="E7375" s="2" t="str">
        <f>TEXT(MID(Sales_Transactions[[#This Row],[Order Date]],2,5),"d")</f>
        <v>29</v>
      </c>
      <c r="F7375" s="2" t="str">
        <f>TEXT(MID(Sales_Transactions[[#This Row],[Order Date]],2,5),"m")</f>
        <v>10</v>
      </c>
      <c r="G7375" s="2" t="str">
        <f>TEXT(MID(Sales_Transactions[[#This Row],[Order Date]],2,5),"yyy")</f>
        <v>2009</v>
      </c>
      <c r="H7375" s="2" t="str">
        <f>TEXT(MID(Sales_Transactions[[#This Row],[Order Date]],2,5),"yyy/m")</f>
        <v>2009/10</v>
      </c>
      <c r="I7375" t="s">
        <v>52</v>
      </c>
      <c r="J7375">
        <f t="shared" si="690"/>
        <v>1</v>
      </c>
      <c r="K7375" s="2">
        <v>1</v>
      </c>
      <c r="L7375" s="3">
        <v>13.16</v>
      </c>
      <c r="M7375" s="4">
        <v>0.03</v>
      </c>
      <c r="N7375" s="5" t="s">
        <v>23</v>
      </c>
      <c r="O7375" s="3">
        <v>-10.29</v>
      </c>
      <c r="P7375" s="3">
        <v>7.35</v>
      </c>
      <c r="Q7375" s="3">
        <v>5.96</v>
      </c>
      <c r="R7375" s="5" t="s">
        <v>1668</v>
      </c>
      <c r="S7375" s="5" t="s">
        <v>899</v>
      </c>
      <c r="T7375" s="5" t="str">
        <f t="shared" si="691"/>
        <v>Cathy Armstrong</v>
      </c>
      <c r="U7375" t="s">
        <v>153</v>
      </c>
      <c r="V7375" s="5" t="s">
        <v>37</v>
      </c>
      <c r="W7375" s="5" t="s">
        <v>28</v>
      </c>
      <c r="X7375" s="5" t="s">
        <v>75</v>
      </c>
      <c r="Y7375" s="5" t="s">
        <v>1969</v>
      </c>
      <c r="Z7375" s="5" t="s">
        <v>43</v>
      </c>
      <c r="AA7375" s="4">
        <v>0.38</v>
      </c>
      <c r="AB7375" s="1">
        <v>40117</v>
      </c>
      <c r="AC7375" s="1">
        <v>27983</v>
      </c>
      <c r="AD7375">
        <f t="shared" si="692"/>
        <v>2</v>
      </c>
      <c r="AE7375">
        <f t="shared" ca="1" si="693"/>
        <v>47</v>
      </c>
      <c r="AF7375" t="str">
        <f t="shared" ca="1" si="694"/>
        <v>18-64</v>
      </c>
      <c r="AG7375" s="3">
        <f t="shared" si="695"/>
        <v>13.307794999999999</v>
      </c>
      <c r="AH7375" t="str">
        <f>_xlfn.IFNA(VLOOKUP(Sales_Transactions[[#This Row],[Order ID]],Returned_Items[#All],2,FALSE),"Not Returned")</f>
        <v>Not Returned</v>
      </c>
    </row>
    <row r="7376" spans="1:34" x14ac:dyDescent="0.25">
      <c r="A7376">
        <v>3395</v>
      </c>
      <c r="C7376" t="s">
        <v>2897</v>
      </c>
      <c r="D7376" s="2" t="str">
        <f>TEXT(MID(Sales_Transactions[[#This Row],[Order Date]],2,5),"d/m/yyy")</f>
        <v>29/10/2009</v>
      </c>
      <c r="E7376" s="2" t="str">
        <f>TEXT(MID(Sales_Transactions[[#This Row],[Order Date]],2,5),"d")</f>
        <v>29</v>
      </c>
      <c r="F7376" s="2" t="str">
        <f>TEXT(MID(Sales_Transactions[[#This Row],[Order Date]],2,5),"m")</f>
        <v>10</v>
      </c>
      <c r="G7376" s="2" t="str">
        <f>TEXT(MID(Sales_Transactions[[#This Row],[Order Date]],2,5),"yyy")</f>
        <v>2009</v>
      </c>
      <c r="H7376" s="2" t="str">
        <f>TEXT(MID(Sales_Transactions[[#This Row],[Order Date]],2,5),"yyy/m")</f>
        <v>2009/10</v>
      </c>
      <c r="I7376" t="s">
        <v>52</v>
      </c>
      <c r="J7376">
        <f t="shared" si="690"/>
        <v>1</v>
      </c>
      <c r="K7376" s="2">
        <v>7</v>
      </c>
      <c r="L7376" s="3">
        <v>107.88</v>
      </c>
      <c r="M7376" s="4">
        <v>0.02</v>
      </c>
      <c r="N7376" s="5" t="s">
        <v>23</v>
      </c>
      <c r="O7376" s="3">
        <v>25.59</v>
      </c>
      <c r="P7376" s="3">
        <v>15.57</v>
      </c>
      <c r="Q7376" s="3">
        <v>1.39</v>
      </c>
      <c r="R7376" s="5" t="s">
        <v>1668</v>
      </c>
      <c r="S7376" s="5" t="s">
        <v>899</v>
      </c>
      <c r="T7376" s="5" t="str">
        <f t="shared" si="691"/>
        <v>Cathy Armstrong</v>
      </c>
      <c r="U7376" t="s">
        <v>153</v>
      </c>
      <c r="V7376" s="5" t="s">
        <v>37</v>
      </c>
      <c r="W7376" s="5" t="s">
        <v>28</v>
      </c>
      <c r="X7376" s="5" t="s">
        <v>98</v>
      </c>
      <c r="Y7376" s="5" t="s">
        <v>2088</v>
      </c>
      <c r="Z7376" s="5" t="s">
        <v>43</v>
      </c>
      <c r="AA7376" s="4">
        <v>0.38</v>
      </c>
      <c r="AB7376" s="1">
        <v>40116</v>
      </c>
      <c r="AC7376" s="1">
        <v>25128</v>
      </c>
      <c r="AD7376">
        <f t="shared" si="692"/>
        <v>1</v>
      </c>
      <c r="AE7376">
        <f t="shared" ca="1" si="693"/>
        <v>55</v>
      </c>
      <c r="AF7376" t="str">
        <f t="shared" ca="1" si="694"/>
        <v>18-64</v>
      </c>
      <c r="AG7376" s="3">
        <f t="shared" si="695"/>
        <v>2.422412285714286</v>
      </c>
      <c r="AH7376" t="str">
        <f>_xlfn.IFNA(VLOOKUP(Sales_Transactions[[#This Row],[Order ID]],Returned_Items[#All],2,FALSE),"Not Returned")</f>
        <v>Not Returned</v>
      </c>
    </row>
    <row r="7377" spans="1:34" x14ac:dyDescent="0.25">
      <c r="A7377">
        <v>3395</v>
      </c>
      <c r="C7377" t="s">
        <v>2897</v>
      </c>
      <c r="D7377" s="2" t="str">
        <f>TEXT(MID(Sales_Transactions[[#This Row],[Order Date]],2,5),"d/m/yyy")</f>
        <v>29/10/2009</v>
      </c>
      <c r="E7377" s="2" t="str">
        <f>TEXT(MID(Sales_Transactions[[#This Row],[Order Date]],2,5),"d")</f>
        <v>29</v>
      </c>
      <c r="F7377" s="2" t="str">
        <f>TEXT(MID(Sales_Transactions[[#This Row],[Order Date]],2,5),"m")</f>
        <v>10</v>
      </c>
      <c r="G7377" s="2" t="str">
        <f>TEXT(MID(Sales_Transactions[[#This Row],[Order Date]],2,5),"yyy")</f>
        <v>2009</v>
      </c>
      <c r="H7377" s="2" t="str">
        <f>TEXT(MID(Sales_Transactions[[#This Row],[Order Date]],2,5),"yyy/m")</f>
        <v>2009/10</v>
      </c>
      <c r="I7377" t="s">
        <v>52</v>
      </c>
      <c r="J7377">
        <f t="shared" si="690"/>
        <v>1</v>
      </c>
      <c r="K7377" s="2">
        <v>29</v>
      </c>
      <c r="L7377" s="3">
        <v>623.02</v>
      </c>
      <c r="M7377" s="4">
        <v>0.02</v>
      </c>
      <c r="N7377" s="5" t="s">
        <v>23</v>
      </c>
      <c r="O7377" s="3">
        <v>-255.66</v>
      </c>
      <c r="P7377" s="3">
        <v>20.89</v>
      </c>
      <c r="Q7377" s="3">
        <v>11.52</v>
      </c>
      <c r="R7377" s="5" t="s">
        <v>1668</v>
      </c>
      <c r="S7377" s="5" t="s">
        <v>899</v>
      </c>
      <c r="T7377" s="5" t="str">
        <f t="shared" si="691"/>
        <v>Cathy Armstrong</v>
      </c>
      <c r="U7377" t="s">
        <v>153</v>
      </c>
      <c r="V7377" s="5" t="s">
        <v>37</v>
      </c>
      <c r="W7377" s="5" t="s">
        <v>28</v>
      </c>
      <c r="X7377" s="5" t="s">
        <v>29</v>
      </c>
      <c r="Y7377" s="5" t="s">
        <v>1832</v>
      </c>
      <c r="Z7377" s="5" t="s">
        <v>43</v>
      </c>
      <c r="AA7377" s="4">
        <v>0.83</v>
      </c>
      <c r="AB7377" s="1">
        <v>40116</v>
      </c>
      <c r="AC7377" s="1">
        <v>24981</v>
      </c>
      <c r="AD7377">
        <f t="shared" si="692"/>
        <v>1</v>
      </c>
      <c r="AE7377">
        <f t="shared" ca="1" si="693"/>
        <v>56</v>
      </c>
      <c r="AF7377" t="str">
        <f t="shared" ca="1" si="694"/>
        <v>18-64</v>
      </c>
      <c r="AG7377" s="3">
        <f t="shared" si="695"/>
        <v>1.1174421379310344</v>
      </c>
      <c r="AH7377" t="str">
        <f>_xlfn.IFNA(VLOOKUP(Sales_Transactions[[#This Row],[Order ID]],Returned_Items[#All],2,FALSE),"Not Returned")</f>
        <v>Not Returned</v>
      </c>
    </row>
    <row r="7378" spans="1:34" x14ac:dyDescent="0.25">
      <c r="A7378">
        <v>3907</v>
      </c>
      <c r="C7378" t="s">
        <v>1530</v>
      </c>
      <c r="D7378" s="2" t="str">
        <f>TEXT(MID(Sales_Transactions[[#This Row],[Order Date]],2,5),"d/m/yyy")</f>
        <v>18/8/2012</v>
      </c>
      <c r="E7378" s="2" t="str">
        <f>TEXT(MID(Sales_Transactions[[#This Row],[Order Date]],2,5),"d")</f>
        <v>18</v>
      </c>
      <c r="F7378" s="2" t="str">
        <f>TEXT(MID(Sales_Transactions[[#This Row],[Order Date]],2,5),"m")</f>
        <v>8</v>
      </c>
      <c r="G7378" s="2" t="str">
        <f>TEXT(MID(Sales_Transactions[[#This Row],[Order Date]],2,5),"yyy")</f>
        <v>2012</v>
      </c>
      <c r="H7378" s="2" t="str">
        <f>TEXT(MID(Sales_Transactions[[#This Row],[Order Date]],2,5),"yyy/m")</f>
        <v>2012/8</v>
      </c>
      <c r="I7378" t="s">
        <v>78</v>
      </c>
      <c r="J7378">
        <f t="shared" si="690"/>
        <v>3</v>
      </c>
      <c r="K7378" s="2">
        <v>34</v>
      </c>
      <c r="L7378" s="3">
        <v>729.83</v>
      </c>
      <c r="M7378" s="4">
        <v>7.0000000000000007E-2</v>
      </c>
      <c r="N7378" s="5" t="s">
        <v>23</v>
      </c>
      <c r="O7378" s="3">
        <v>-135.1</v>
      </c>
      <c r="P7378" s="3">
        <v>22.38</v>
      </c>
      <c r="Q7378" s="3">
        <v>15.1</v>
      </c>
      <c r="R7378" s="5" t="s">
        <v>922</v>
      </c>
      <c r="S7378" s="5" t="s">
        <v>1525</v>
      </c>
      <c r="T7378" s="5" t="str">
        <f t="shared" si="691"/>
        <v>Christopher Martinez</v>
      </c>
      <c r="U7378" t="s">
        <v>153</v>
      </c>
      <c r="V7378" s="5" t="s">
        <v>27</v>
      </c>
      <c r="W7378" s="5" t="s">
        <v>28</v>
      </c>
      <c r="X7378" s="5" t="s">
        <v>41</v>
      </c>
      <c r="Y7378" s="5" t="s">
        <v>680</v>
      </c>
      <c r="Z7378" s="5" t="s">
        <v>43</v>
      </c>
      <c r="AA7378" s="4">
        <v>0.38</v>
      </c>
      <c r="AB7378" s="1">
        <v>41141</v>
      </c>
      <c r="AC7378" s="1">
        <v>22123</v>
      </c>
      <c r="AD7378">
        <f t="shared" si="692"/>
        <v>2</v>
      </c>
      <c r="AE7378">
        <f t="shared" ca="1" si="693"/>
        <v>64</v>
      </c>
      <c r="AF7378" t="str">
        <f t="shared" ca="1" si="694"/>
        <v>18-64</v>
      </c>
      <c r="AG7378" s="3">
        <f t="shared" si="695"/>
        <v>1.1018921764705882</v>
      </c>
      <c r="AH7378" t="str">
        <f>_xlfn.IFNA(VLOOKUP(Sales_Transactions[[#This Row],[Order ID]],Returned_Items[#All],2,FALSE),"Not Returned")</f>
        <v>Not Returned</v>
      </c>
    </row>
    <row r="7379" spans="1:34" x14ac:dyDescent="0.25">
      <c r="A7379">
        <v>3907</v>
      </c>
      <c r="C7379" t="s">
        <v>1530</v>
      </c>
      <c r="D7379" s="2" t="str">
        <f>TEXT(MID(Sales_Transactions[[#This Row],[Order Date]],2,5),"d/m/yyy")</f>
        <v>18/8/2012</v>
      </c>
      <c r="E7379" s="2" t="str">
        <f>TEXT(MID(Sales_Transactions[[#This Row],[Order Date]],2,5),"d")</f>
        <v>18</v>
      </c>
      <c r="F7379" s="2" t="str">
        <f>TEXT(MID(Sales_Transactions[[#This Row],[Order Date]],2,5),"m")</f>
        <v>8</v>
      </c>
      <c r="G7379" s="2" t="str">
        <f>TEXT(MID(Sales_Transactions[[#This Row],[Order Date]],2,5),"yyy")</f>
        <v>2012</v>
      </c>
      <c r="H7379" s="2" t="str">
        <f>TEXT(MID(Sales_Transactions[[#This Row],[Order Date]],2,5),"yyy/m")</f>
        <v>2012/8</v>
      </c>
      <c r="I7379" t="s">
        <v>78</v>
      </c>
      <c r="J7379">
        <f t="shared" si="690"/>
        <v>3</v>
      </c>
      <c r="K7379" s="2">
        <v>36</v>
      </c>
      <c r="L7379" s="3">
        <v>1083.19</v>
      </c>
      <c r="M7379" s="4">
        <v>0.03</v>
      </c>
      <c r="N7379" s="5" t="s">
        <v>67</v>
      </c>
      <c r="O7379" s="3">
        <v>214.61</v>
      </c>
      <c r="P7379" s="3">
        <v>29.99</v>
      </c>
      <c r="Q7379" s="3">
        <v>5.5</v>
      </c>
      <c r="R7379" s="5" t="s">
        <v>922</v>
      </c>
      <c r="S7379" s="5" t="s">
        <v>1525</v>
      </c>
      <c r="T7379" s="5" t="str">
        <f t="shared" si="691"/>
        <v>Christopher Martinez</v>
      </c>
      <c r="U7379" t="s">
        <v>153</v>
      </c>
      <c r="V7379" s="5" t="s">
        <v>27</v>
      </c>
      <c r="W7379" s="5" t="s">
        <v>48</v>
      </c>
      <c r="X7379" s="5" t="s">
        <v>87</v>
      </c>
      <c r="Y7379" s="5" t="s">
        <v>2091</v>
      </c>
      <c r="Z7379" s="5" t="s">
        <v>43</v>
      </c>
      <c r="AA7379" s="4">
        <v>0.51</v>
      </c>
      <c r="AB7379" s="1">
        <v>41140</v>
      </c>
      <c r="AC7379" s="1">
        <v>22102</v>
      </c>
      <c r="AD7379">
        <f t="shared" si="692"/>
        <v>1</v>
      </c>
      <c r="AE7379">
        <f t="shared" ca="1" si="693"/>
        <v>64</v>
      </c>
      <c r="AF7379" t="str">
        <f t="shared" ca="1" si="694"/>
        <v>18-64</v>
      </c>
      <c r="AG7379" s="3">
        <f t="shared" si="695"/>
        <v>0.98558341666666671</v>
      </c>
      <c r="AH7379" t="str">
        <f>_xlfn.IFNA(VLOOKUP(Sales_Transactions[[#This Row],[Order ID]],Returned_Items[#All],2,FALSE),"Not Returned")</f>
        <v>Not Returned</v>
      </c>
    </row>
    <row r="7380" spans="1:34" x14ac:dyDescent="0.25">
      <c r="A7380">
        <v>4195</v>
      </c>
      <c r="C7380" t="s">
        <v>1367</v>
      </c>
      <c r="D7380" s="2" t="str">
        <f>TEXT(MID(Sales_Transactions[[#This Row],[Order Date]],2,5),"d/m/yyy")</f>
        <v>28/5/2010</v>
      </c>
      <c r="E7380" s="2" t="str">
        <f>TEXT(MID(Sales_Transactions[[#This Row],[Order Date]],2,5),"d")</f>
        <v>28</v>
      </c>
      <c r="F7380" s="2" t="str">
        <f>TEXT(MID(Sales_Transactions[[#This Row],[Order Date]],2,5),"m")</f>
        <v>5</v>
      </c>
      <c r="G7380" s="2" t="str">
        <f>TEXT(MID(Sales_Transactions[[#This Row],[Order Date]],2,5),"yyy")</f>
        <v>2010</v>
      </c>
      <c r="H7380" s="2" t="str">
        <f>TEXT(MID(Sales_Transactions[[#This Row],[Order Date]],2,5),"yyy/m")</f>
        <v>2010/5</v>
      </c>
      <c r="I7380" t="s">
        <v>52</v>
      </c>
      <c r="J7380">
        <f t="shared" si="690"/>
        <v>1</v>
      </c>
      <c r="K7380" s="2">
        <v>30</v>
      </c>
      <c r="L7380" s="3">
        <v>255.74</v>
      </c>
      <c r="M7380" s="4">
        <v>7.0000000000000007E-2</v>
      </c>
      <c r="N7380" s="5" t="s">
        <v>23</v>
      </c>
      <c r="O7380" s="3">
        <v>37.090000000000003</v>
      </c>
      <c r="P7380" s="3">
        <v>8.5</v>
      </c>
      <c r="Q7380" s="3">
        <v>1.99</v>
      </c>
      <c r="R7380" s="5" t="s">
        <v>1768</v>
      </c>
      <c r="S7380" s="5" t="s">
        <v>123</v>
      </c>
      <c r="T7380" s="5" t="str">
        <f t="shared" si="691"/>
        <v>Art Miller</v>
      </c>
      <c r="U7380" t="s">
        <v>153</v>
      </c>
      <c r="V7380" s="5" t="s">
        <v>47</v>
      </c>
      <c r="W7380" s="5" t="s">
        <v>48</v>
      </c>
      <c r="X7380" s="5" t="s">
        <v>87</v>
      </c>
      <c r="Y7380" s="5" t="s">
        <v>1505</v>
      </c>
      <c r="Z7380" s="5" t="s">
        <v>60</v>
      </c>
      <c r="AA7380" s="4">
        <v>0.49</v>
      </c>
      <c r="AB7380" s="1">
        <v>40328</v>
      </c>
      <c r="AC7380" s="1">
        <v>22019</v>
      </c>
      <c r="AD7380">
        <f t="shared" si="692"/>
        <v>2</v>
      </c>
      <c r="AE7380">
        <f t="shared" ca="1" si="693"/>
        <v>64</v>
      </c>
      <c r="AF7380" t="str">
        <f t="shared" ca="1" si="694"/>
        <v>18-64</v>
      </c>
      <c r="AG7380" s="3">
        <f t="shared" si="695"/>
        <v>0.34946833333333333</v>
      </c>
      <c r="AH7380" t="str">
        <f>_xlfn.IFNA(VLOOKUP(Sales_Transactions[[#This Row],[Order ID]],Returned_Items[#All],2,FALSE),"Not Returned")</f>
        <v>Not Returned</v>
      </c>
    </row>
    <row r="7381" spans="1:34" x14ac:dyDescent="0.25">
      <c r="A7381">
        <v>4391</v>
      </c>
      <c r="C7381" t="s">
        <v>707</v>
      </c>
      <c r="D7381" s="2" t="str">
        <f>TEXT(MID(Sales_Transactions[[#This Row],[Order Date]],2,5),"d/m/yyy")</f>
        <v>17/2/2012</v>
      </c>
      <c r="E7381" s="2" t="str">
        <f>TEXT(MID(Sales_Transactions[[#This Row],[Order Date]],2,5),"d")</f>
        <v>17</v>
      </c>
      <c r="F7381" s="2" t="str">
        <f>TEXT(MID(Sales_Transactions[[#This Row],[Order Date]],2,5),"m")</f>
        <v>2</v>
      </c>
      <c r="G7381" s="2" t="str">
        <f>TEXT(MID(Sales_Transactions[[#This Row],[Order Date]],2,5),"yyy")</f>
        <v>2012</v>
      </c>
      <c r="H7381" s="2" t="str">
        <f>TEXT(MID(Sales_Transactions[[#This Row],[Order Date]],2,5),"yyy/m")</f>
        <v>2012/2</v>
      </c>
      <c r="I7381" t="s">
        <v>33</v>
      </c>
      <c r="J7381">
        <f t="shared" si="690"/>
        <v>4</v>
      </c>
      <c r="K7381" s="2">
        <v>20</v>
      </c>
      <c r="L7381" s="3">
        <v>2592.4319999999998</v>
      </c>
      <c r="M7381" s="4">
        <v>0.06</v>
      </c>
      <c r="N7381" s="5" t="s">
        <v>23</v>
      </c>
      <c r="O7381" s="3">
        <v>428.47</v>
      </c>
      <c r="P7381" s="3">
        <v>155.99</v>
      </c>
      <c r="Q7381" s="3">
        <v>3.9</v>
      </c>
      <c r="R7381" s="5" t="s">
        <v>157</v>
      </c>
      <c r="S7381" s="5" t="s">
        <v>3382</v>
      </c>
      <c r="T7381" s="5" t="str">
        <f t="shared" si="691"/>
        <v>Eugene Moren</v>
      </c>
      <c r="U7381" t="s">
        <v>153</v>
      </c>
      <c r="V7381" s="5" t="s">
        <v>74</v>
      </c>
      <c r="W7381" s="5" t="s">
        <v>48</v>
      </c>
      <c r="X7381" s="5" t="s">
        <v>49</v>
      </c>
      <c r="Y7381" s="5" t="s">
        <v>401</v>
      </c>
      <c r="Z7381" s="5" t="s">
        <v>43</v>
      </c>
      <c r="AA7381" s="4">
        <v>0.55000000000000004</v>
      </c>
      <c r="AB7381" s="1">
        <v>40958</v>
      </c>
      <c r="AC7381" s="1">
        <v>22178</v>
      </c>
      <c r="AD7381">
        <f t="shared" si="692"/>
        <v>2</v>
      </c>
      <c r="AE7381">
        <f t="shared" ca="1" si="693"/>
        <v>63</v>
      </c>
      <c r="AF7381" t="str">
        <f t="shared" ca="1" si="694"/>
        <v>18-64</v>
      </c>
      <c r="AG7381" s="3">
        <f t="shared" si="695"/>
        <v>7.9898203000000008</v>
      </c>
      <c r="AH7381" t="str">
        <f>_xlfn.IFNA(VLOOKUP(Sales_Transactions[[#This Row],[Order ID]],Returned_Items[#All],2,FALSE),"Not Returned")</f>
        <v>Returned</v>
      </c>
    </row>
    <row r="7382" spans="1:34" x14ac:dyDescent="0.25">
      <c r="A7382">
        <v>4422</v>
      </c>
      <c r="C7382" t="s">
        <v>1010</v>
      </c>
      <c r="D7382" s="2" t="str">
        <f>TEXT(MID(Sales_Transactions[[#This Row],[Order Date]],2,5),"d/m/yyy")</f>
        <v>21/5/2011</v>
      </c>
      <c r="E7382" s="2" t="str">
        <f>TEXT(MID(Sales_Transactions[[#This Row],[Order Date]],2,5),"d")</f>
        <v>21</v>
      </c>
      <c r="F7382" s="2" t="str">
        <f>TEXT(MID(Sales_Transactions[[#This Row],[Order Date]],2,5),"m")</f>
        <v>5</v>
      </c>
      <c r="G7382" s="2" t="str">
        <f>TEXT(MID(Sales_Transactions[[#This Row],[Order Date]],2,5),"yyy")</f>
        <v>2011</v>
      </c>
      <c r="H7382" s="2" t="str">
        <f>TEXT(MID(Sales_Transactions[[#This Row],[Order Date]],2,5),"yyy/m")</f>
        <v>2011/5</v>
      </c>
      <c r="I7382" t="s">
        <v>78</v>
      </c>
      <c r="J7382">
        <f t="shared" si="690"/>
        <v>3</v>
      </c>
      <c r="K7382" s="2">
        <v>12</v>
      </c>
      <c r="L7382" s="3">
        <v>313.43</v>
      </c>
      <c r="M7382" s="4">
        <v>0.02</v>
      </c>
      <c r="N7382" s="5" t="s">
        <v>23</v>
      </c>
      <c r="O7382" s="3">
        <v>104.03</v>
      </c>
      <c r="P7382" s="3">
        <v>25.38</v>
      </c>
      <c r="Q7382" s="3">
        <v>8.99</v>
      </c>
      <c r="R7382" s="5" t="s">
        <v>1779</v>
      </c>
      <c r="S7382" s="5" t="s">
        <v>2872</v>
      </c>
      <c r="T7382" s="5" t="str">
        <f t="shared" si="691"/>
        <v>Scott Cohen</v>
      </c>
      <c r="U7382" t="s">
        <v>153</v>
      </c>
      <c r="V7382" s="5" t="s">
        <v>37</v>
      </c>
      <c r="W7382" s="5" t="s">
        <v>57</v>
      </c>
      <c r="X7382" s="5" t="s">
        <v>58</v>
      </c>
      <c r="Y7382" s="5" t="s">
        <v>541</v>
      </c>
      <c r="Z7382" s="5" t="s">
        <v>60</v>
      </c>
      <c r="AA7382" s="4">
        <v>0.5</v>
      </c>
      <c r="AB7382" s="1">
        <v>40684</v>
      </c>
      <c r="AC7382" s="1">
        <v>22094</v>
      </c>
      <c r="AD7382">
        <f t="shared" si="692"/>
        <v>0</v>
      </c>
      <c r="AE7382">
        <f t="shared" ca="1" si="693"/>
        <v>64</v>
      </c>
      <c r="AF7382" t="str">
        <f t="shared" ca="1" si="694"/>
        <v>18-64</v>
      </c>
      <c r="AG7382" s="3">
        <f t="shared" si="695"/>
        <v>2.8637436666666667</v>
      </c>
      <c r="AH7382" t="str">
        <f>_xlfn.IFNA(VLOOKUP(Sales_Transactions[[#This Row],[Order ID]],Returned_Items[#All],2,FALSE),"Not Returned")</f>
        <v>Not Returned</v>
      </c>
    </row>
    <row r="7383" spans="1:34" x14ac:dyDescent="0.25">
      <c r="A7383">
        <v>4422</v>
      </c>
      <c r="C7383" t="s">
        <v>1010</v>
      </c>
      <c r="D7383" s="2" t="str">
        <f>TEXT(MID(Sales_Transactions[[#This Row],[Order Date]],2,5),"d/m/yyy")</f>
        <v>21/5/2011</v>
      </c>
      <c r="E7383" s="2" t="str">
        <f>TEXT(MID(Sales_Transactions[[#This Row],[Order Date]],2,5),"d")</f>
        <v>21</v>
      </c>
      <c r="F7383" s="2" t="str">
        <f>TEXT(MID(Sales_Transactions[[#This Row],[Order Date]],2,5),"m")</f>
        <v>5</v>
      </c>
      <c r="G7383" s="2" t="str">
        <f>TEXT(MID(Sales_Transactions[[#This Row],[Order Date]],2,5),"yyy")</f>
        <v>2011</v>
      </c>
      <c r="H7383" s="2" t="str">
        <f>TEXT(MID(Sales_Transactions[[#This Row],[Order Date]],2,5),"yyy/m")</f>
        <v>2011/5</v>
      </c>
      <c r="I7383" t="s">
        <v>78</v>
      </c>
      <c r="J7383">
        <f t="shared" si="690"/>
        <v>3</v>
      </c>
      <c r="K7383" s="2">
        <v>17</v>
      </c>
      <c r="L7383" s="3">
        <v>390.11</v>
      </c>
      <c r="M7383" s="4">
        <v>0.02</v>
      </c>
      <c r="N7383" s="5" t="s">
        <v>23</v>
      </c>
      <c r="O7383" s="3">
        <v>-19.920000000000002</v>
      </c>
      <c r="P7383" s="3">
        <v>21.38</v>
      </c>
      <c r="Q7383" s="3">
        <v>8.99</v>
      </c>
      <c r="R7383" s="5" t="s">
        <v>1779</v>
      </c>
      <c r="S7383" s="5" t="s">
        <v>2872</v>
      </c>
      <c r="T7383" s="5" t="str">
        <f t="shared" si="691"/>
        <v>Scott Cohen</v>
      </c>
      <c r="U7383" t="s">
        <v>153</v>
      </c>
      <c r="V7383" s="5" t="s">
        <v>37</v>
      </c>
      <c r="W7383" s="5" t="s">
        <v>28</v>
      </c>
      <c r="X7383" s="5" t="s">
        <v>124</v>
      </c>
      <c r="Y7383" s="5" t="s">
        <v>719</v>
      </c>
      <c r="Z7383" s="5" t="s">
        <v>60</v>
      </c>
      <c r="AA7383" s="4">
        <v>0.59</v>
      </c>
      <c r="AB7383" s="1">
        <v>40684</v>
      </c>
      <c r="AC7383" s="1">
        <v>22225</v>
      </c>
      <c r="AD7383">
        <f t="shared" si="692"/>
        <v>0</v>
      </c>
      <c r="AE7383">
        <f t="shared" ca="1" si="693"/>
        <v>63</v>
      </c>
      <c r="AF7383" t="str">
        <f t="shared" ca="1" si="694"/>
        <v>18-64</v>
      </c>
      <c r="AG7383" s="3">
        <f t="shared" si="695"/>
        <v>1.7862190588235294</v>
      </c>
      <c r="AH7383" t="str">
        <f>_xlfn.IFNA(VLOOKUP(Sales_Transactions[[#This Row],[Order ID]],Returned_Items[#All],2,FALSE),"Not Returned")</f>
        <v>Not Returned</v>
      </c>
    </row>
    <row r="7384" spans="1:34" x14ac:dyDescent="0.25">
      <c r="A7384">
        <v>4741</v>
      </c>
      <c r="C7384" t="s">
        <v>3560</v>
      </c>
      <c r="D7384" s="2" t="str">
        <f>TEXT(MID(Sales_Transactions[[#This Row],[Order Date]],2,5),"d/m/yyy")</f>
        <v>6/7/2012</v>
      </c>
      <c r="E7384" s="2" t="str">
        <f>TEXT(MID(Sales_Transactions[[#This Row],[Order Date]],2,5),"d")</f>
        <v>6</v>
      </c>
      <c r="F7384" s="2" t="str">
        <f>TEXT(MID(Sales_Transactions[[#This Row],[Order Date]],2,5),"m")</f>
        <v>7</v>
      </c>
      <c r="G7384" s="2" t="str">
        <f>TEXT(MID(Sales_Transactions[[#This Row],[Order Date]],2,5),"yyy")</f>
        <v>2012</v>
      </c>
      <c r="H7384" s="2" t="str">
        <f>TEXT(MID(Sales_Transactions[[#This Row],[Order Date]],2,5),"yyy/m")</f>
        <v>2012/7</v>
      </c>
      <c r="I7384" t="s">
        <v>52</v>
      </c>
      <c r="J7384">
        <f t="shared" si="690"/>
        <v>1</v>
      </c>
      <c r="K7384" s="2">
        <v>40</v>
      </c>
      <c r="L7384" s="3">
        <v>342.97</v>
      </c>
      <c r="M7384" s="4">
        <v>0.09</v>
      </c>
      <c r="N7384" s="5" t="s">
        <v>23</v>
      </c>
      <c r="O7384" s="3">
        <v>-131.63</v>
      </c>
      <c r="P7384" s="3">
        <v>8.75</v>
      </c>
      <c r="Q7384" s="3">
        <v>8.5399999999999991</v>
      </c>
      <c r="R7384" s="5" t="s">
        <v>298</v>
      </c>
      <c r="S7384" s="5" t="s">
        <v>1373</v>
      </c>
      <c r="T7384" s="5" t="str">
        <f t="shared" si="691"/>
        <v>Anthony O'Donnell</v>
      </c>
      <c r="U7384" t="s">
        <v>153</v>
      </c>
      <c r="V7384" s="5" t="s">
        <v>37</v>
      </c>
      <c r="W7384" s="5" t="s">
        <v>57</v>
      </c>
      <c r="X7384" s="5" t="s">
        <v>58</v>
      </c>
      <c r="Y7384" s="5" t="s">
        <v>1126</v>
      </c>
      <c r="Z7384" s="5" t="s">
        <v>60</v>
      </c>
      <c r="AA7384" s="4">
        <v>0.43</v>
      </c>
      <c r="AB7384" s="1">
        <v>41097</v>
      </c>
      <c r="AC7384" s="1">
        <v>24509</v>
      </c>
      <c r="AD7384">
        <f t="shared" si="692"/>
        <v>1</v>
      </c>
      <c r="AE7384">
        <f t="shared" ca="1" si="693"/>
        <v>57</v>
      </c>
      <c r="AF7384" t="str">
        <f t="shared" ca="1" si="694"/>
        <v>18-64</v>
      </c>
      <c r="AG7384" s="3">
        <f t="shared" si="695"/>
        <v>0.43205312500000004</v>
      </c>
      <c r="AH7384" t="str">
        <f>_xlfn.IFNA(VLOOKUP(Sales_Transactions[[#This Row],[Order ID]],Returned_Items[#All],2,FALSE),"Not Returned")</f>
        <v>Not Returned</v>
      </c>
    </row>
    <row r="7385" spans="1:34" x14ac:dyDescent="0.25">
      <c r="A7385">
        <v>4835</v>
      </c>
      <c r="C7385" t="s">
        <v>3561</v>
      </c>
      <c r="D7385" s="2" t="str">
        <f>TEXT(MID(Sales_Transactions[[#This Row],[Order Date]],2,5),"d/m/yyy")</f>
        <v>24/10/2009</v>
      </c>
      <c r="E7385" s="2" t="str">
        <f>TEXT(MID(Sales_Transactions[[#This Row],[Order Date]],2,5),"d")</f>
        <v>24</v>
      </c>
      <c r="F7385" s="2" t="str">
        <f>TEXT(MID(Sales_Transactions[[#This Row],[Order Date]],2,5),"m")</f>
        <v>10</v>
      </c>
      <c r="G7385" s="2" t="str">
        <f>TEXT(MID(Sales_Transactions[[#This Row],[Order Date]],2,5),"yyy")</f>
        <v>2009</v>
      </c>
      <c r="H7385" s="2" t="str">
        <f>TEXT(MID(Sales_Transactions[[#This Row],[Order Date]],2,5),"yyy/m")</f>
        <v>2009/10</v>
      </c>
      <c r="I7385" t="s">
        <v>101</v>
      </c>
      <c r="J7385">
        <f t="shared" si="690"/>
        <v>1</v>
      </c>
      <c r="K7385" s="2">
        <v>3</v>
      </c>
      <c r="L7385" s="3">
        <v>9.4</v>
      </c>
      <c r="M7385" s="4">
        <v>0.04</v>
      </c>
      <c r="N7385" s="5" t="s">
        <v>23</v>
      </c>
      <c r="O7385" s="3">
        <v>-7.6</v>
      </c>
      <c r="P7385" s="3">
        <v>2.52</v>
      </c>
      <c r="Q7385" s="3">
        <v>1.92</v>
      </c>
      <c r="R7385" s="5" t="s">
        <v>157</v>
      </c>
      <c r="S7385" s="5" t="s">
        <v>3382</v>
      </c>
      <c r="T7385" s="5" t="str">
        <f t="shared" si="691"/>
        <v>Eugene Moren</v>
      </c>
      <c r="U7385" t="s">
        <v>153</v>
      </c>
      <c r="V7385" s="5" t="s">
        <v>74</v>
      </c>
      <c r="W7385" s="5" t="s">
        <v>28</v>
      </c>
      <c r="X7385" s="5" t="s">
        <v>221</v>
      </c>
      <c r="Y7385" s="5" t="s">
        <v>2387</v>
      </c>
      <c r="Z7385" s="5" t="s">
        <v>84</v>
      </c>
      <c r="AA7385" s="4">
        <v>0.82</v>
      </c>
      <c r="AB7385" s="1">
        <v>40110</v>
      </c>
      <c r="AC7385" s="1">
        <v>24630</v>
      </c>
      <c r="AD7385">
        <f t="shared" si="692"/>
        <v>0</v>
      </c>
      <c r="AE7385">
        <f t="shared" ca="1" si="693"/>
        <v>57</v>
      </c>
      <c r="AF7385" t="str">
        <f t="shared" ca="1" si="694"/>
        <v>18-64</v>
      </c>
      <c r="AG7385" s="3">
        <f t="shared" si="695"/>
        <v>1.4796639999999999</v>
      </c>
      <c r="AH7385" t="str">
        <f>_xlfn.IFNA(VLOOKUP(Sales_Transactions[[#This Row],[Order ID]],Returned_Items[#All],2,FALSE),"Not Returned")</f>
        <v>Not Returned</v>
      </c>
    </row>
    <row r="7386" spans="1:34" x14ac:dyDescent="0.25">
      <c r="A7386">
        <v>5028</v>
      </c>
      <c r="C7386" t="s">
        <v>3057</v>
      </c>
      <c r="D7386" s="2" t="str">
        <f>TEXT(MID(Sales_Transactions[[#This Row],[Order Date]],2,5),"d/m/yyy")</f>
        <v>16/4/2012</v>
      </c>
      <c r="E7386" s="2" t="str">
        <f>TEXT(MID(Sales_Transactions[[#This Row],[Order Date]],2,5),"d")</f>
        <v>16</v>
      </c>
      <c r="F7386" s="2" t="str">
        <f>TEXT(MID(Sales_Transactions[[#This Row],[Order Date]],2,5),"m")</f>
        <v>4</v>
      </c>
      <c r="G7386" s="2" t="str">
        <f>TEXT(MID(Sales_Transactions[[#This Row],[Order Date]],2,5),"yyy")</f>
        <v>2012</v>
      </c>
      <c r="H7386" s="2" t="str">
        <f>TEXT(MID(Sales_Transactions[[#This Row],[Order Date]],2,5),"yyy/m")</f>
        <v>2012/4</v>
      </c>
      <c r="I7386" t="s">
        <v>33</v>
      </c>
      <c r="J7386">
        <f t="shared" si="690"/>
        <v>4</v>
      </c>
      <c r="K7386" s="2">
        <v>10</v>
      </c>
      <c r="L7386" s="3">
        <v>79.680000000000007</v>
      </c>
      <c r="M7386" s="4">
        <v>0.06</v>
      </c>
      <c r="N7386" s="5" t="s">
        <v>23</v>
      </c>
      <c r="O7386" s="3">
        <v>18.239999999999998</v>
      </c>
      <c r="P7386" s="3">
        <v>7.7</v>
      </c>
      <c r="Q7386" s="3">
        <v>3.68</v>
      </c>
      <c r="R7386" s="5" t="s">
        <v>1768</v>
      </c>
      <c r="S7386" s="5" t="s">
        <v>123</v>
      </c>
      <c r="T7386" s="5" t="str">
        <f t="shared" si="691"/>
        <v>Art Miller</v>
      </c>
      <c r="U7386" t="s">
        <v>153</v>
      </c>
      <c r="V7386" s="5" t="s">
        <v>47</v>
      </c>
      <c r="W7386" s="5" t="s">
        <v>57</v>
      </c>
      <c r="X7386" s="5" t="s">
        <v>58</v>
      </c>
      <c r="Y7386" s="5" t="s">
        <v>1864</v>
      </c>
      <c r="Z7386" s="5" t="s">
        <v>84</v>
      </c>
      <c r="AA7386" s="4">
        <v>0.52</v>
      </c>
      <c r="AB7386" s="1">
        <v>41017</v>
      </c>
      <c r="AC7386" s="1">
        <v>24498</v>
      </c>
      <c r="AD7386">
        <f t="shared" si="692"/>
        <v>2</v>
      </c>
      <c r="AE7386">
        <f t="shared" ca="1" si="693"/>
        <v>57</v>
      </c>
      <c r="AF7386" t="str">
        <f t="shared" ca="1" si="694"/>
        <v>18-64</v>
      </c>
      <c r="AG7386" s="3">
        <f t="shared" si="695"/>
        <v>1.1375379999999999</v>
      </c>
      <c r="AH7386" t="str">
        <f>_xlfn.IFNA(VLOOKUP(Sales_Transactions[[#This Row],[Order ID]],Returned_Items[#All],2,FALSE),"Not Returned")</f>
        <v>Returned</v>
      </c>
    </row>
    <row r="7387" spans="1:34" x14ac:dyDescent="0.25">
      <c r="A7387">
        <v>5095</v>
      </c>
      <c r="C7387" t="s">
        <v>1388</v>
      </c>
      <c r="D7387" s="2" t="str">
        <f>TEXT(MID(Sales_Transactions[[#This Row],[Order Date]],2,5),"d/m/yyy")</f>
        <v>21/4/2012</v>
      </c>
      <c r="E7387" s="2" t="str">
        <f>TEXT(MID(Sales_Transactions[[#This Row],[Order Date]],2,5),"d")</f>
        <v>21</v>
      </c>
      <c r="F7387" s="2" t="str">
        <f>TEXT(MID(Sales_Transactions[[#This Row],[Order Date]],2,5),"m")</f>
        <v>4</v>
      </c>
      <c r="G7387" s="2" t="str">
        <f>TEXT(MID(Sales_Transactions[[#This Row],[Order Date]],2,5),"yyy")</f>
        <v>2012</v>
      </c>
      <c r="H7387" s="2" t="str">
        <f>TEXT(MID(Sales_Transactions[[#This Row],[Order Date]],2,5),"yyy/m")</f>
        <v>2012/4</v>
      </c>
      <c r="I7387" t="s">
        <v>33</v>
      </c>
      <c r="J7387">
        <f t="shared" si="690"/>
        <v>4</v>
      </c>
      <c r="K7387" s="2">
        <v>7</v>
      </c>
      <c r="L7387" s="3">
        <v>786.67499999999995</v>
      </c>
      <c r="M7387" s="4">
        <v>0.01</v>
      </c>
      <c r="N7387" s="5" t="s">
        <v>23</v>
      </c>
      <c r="O7387" s="3">
        <v>-315.02999999999997</v>
      </c>
      <c r="P7387" s="3">
        <v>125.99</v>
      </c>
      <c r="Q7387" s="3">
        <v>8.8000000000000007</v>
      </c>
      <c r="R7387" s="5" t="s">
        <v>3562</v>
      </c>
      <c r="S7387" s="5" t="s">
        <v>3563</v>
      </c>
      <c r="T7387" s="5" t="str">
        <f t="shared" si="691"/>
        <v>Lauren Leatherbury</v>
      </c>
      <c r="U7387" t="s">
        <v>153</v>
      </c>
      <c r="V7387" s="5" t="s">
        <v>47</v>
      </c>
      <c r="W7387" s="5" t="s">
        <v>48</v>
      </c>
      <c r="X7387" s="5" t="s">
        <v>49</v>
      </c>
      <c r="Y7387" s="5" t="s">
        <v>1380</v>
      </c>
      <c r="Z7387" s="5" t="s">
        <v>43</v>
      </c>
      <c r="AA7387" s="4">
        <v>0.59</v>
      </c>
      <c r="AB7387" s="1">
        <v>41021</v>
      </c>
      <c r="AC7387" s="1">
        <v>24642</v>
      </c>
      <c r="AD7387">
        <f t="shared" si="692"/>
        <v>1</v>
      </c>
      <c r="AE7387">
        <f t="shared" ca="1" si="693"/>
        <v>57</v>
      </c>
      <c r="AF7387" t="str">
        <f t="shared" ca="1" si="694"/>
        <v>18-64</v>
      </c>
      <c r="AG7387" s="3">
        <f t="shared" si="695"/>
        <v>19.253914428571427</v>
      </c>
      <c r="AH7387" t="str">
        <f>_xlfn.IFNA(VLOOKUP(Sales_Transactions[[#This Row],[Order ID]],Returned_Items[#All],2,FALSE),"Not Returned")</f>
        <v>Not Returned</v>
      </c>
    </row>
    <row r="7388" spans="1:34" x14ac:dyDescent="0.25">
      <c r="A7388">
        <v>5317</v>
      </c>
      <c r="C7388" t="s">
        <v>3371</v>
      </c>
      <c r="D7388" s="2" t="str">
        <f>TEXT(MID(Sales_Transactions[[#This Row],[Order Date]],2,5),"d/m/yyy")</f>
        <v>8/9/2009</v>
      </c>
      <c r="E7388" s="2" t="str">
        <f>TEXT(MID(Sales_Transactions[[#This Row],[Order Date]],2,5),"d")</f>
        <v>8</v>
      </c>
      <c r="F7388" s="2" t="str">
        <f>TEXT(MID(Sales_Transactions[[#This Row],[Order Date]],2,5),"m")</f>
        <v>9</v>
      </c>
      <c r="G7388" s="2" t="str">
        <f>TEXT(MID(Sales_Transactions[[#This Row],[Order Date]],2,5),"yyy")</f>
        <v>2009</v>
      </c>
      <c r="H7388" s="2" t="str">
        <f>TEXT(MID(Sales_Transactions[[#This Row],[Order Date]],2,5),"yyy/m")</f>
        <v>2009/9</v>
      </c>
      <c r="I7388" t="s">
        <v>22</v>
      </c>
      <c r="J7388">
        <f t="shared" si="690"/>
        <v>2</v>
      </c>
      <c r="K7388" s="2">
        <v>38</v>
      </c>
      <c r="L7388" s="3">
        <v>212.57</v>
      </c>
      <c r="M7388" s="4">
        <v>0.09</v>
      </c>
      <c r="N7388" s="5" t="s">
        <v>67</v>
      </c>
      <c r="O7388" s="3">
        <v>9.49</v>
      </c>
      <c r="P7388" s="3">
        <v>5.34</v>
      </c>
      <c r="Q7388" s="3">
        <v>2.99</v>
      </c>
      <c r="R7388" s="5" t="s">
        <v>922</v>
      </c>
      <c r="S7388" s="5" t="s">
        <v>1525</v>
      </c>
      <c r="T7388" s="5" t="str">
        <f t="shared" si="691"/>
        <v>Christopher Martinez</v>
      </c>
      <c r="U7388" t="s">
        <v>153</v>
      </c>
      <c r="V7388" s="5" t="s">
        <v>27</v>
      </c>
      <c r="W7388" s="5" t="s">
        <v>28</v>
      </c>
      <c r="X7388" s="5" t="s">
        <v>41</v>
      </c>
      <c r="Y7388" s="5" t="s">
        <v>667</v>
      </c>
      <c r="Z7388" s="5" t="s">
        <v>43</v>
      </c>
      <c r="AA7388" s="4">
        <v>0.38</v>
      </c>
      <c r="AB7388" s="1">
        <v>40071</v>
      </c>
      <c r="AC7388" s="1">
        <v>24618</v>
      </c>
      <c r="AD7388">
        <f t="shared" si="692"/>
        <v>7</v>
      </c>
      <c r="AE7388">
        <f t="shared" ca="1" si="693"/>
        <v>57</v>
      </c>
      <c r="AF7388" t="str">
        <f t="shared" ca="1" si="694"/>
        <v>18-64</v>
      </c>
      <c r="AG7388" s="3">
        <f t="shared" si="695"/>
        <v>0.21908405263157893</v>
      </c>
      <c r="AH7388" t="str">
        <f>_xlfn.IFNA(VLOOKUP(Sales_Transactions[[#This Row],[Order ID]],Returned_Items[#All],2,FALSE),"Not Returned")</f>
        <v>Not Returned</v>
      </c>
    </row>
    <row r="7389" spans="1:34" x14ac:dyDescent="0.25">
      <c r="A7389">
        <v>5317</v>
      </c>
      <c r="C7389" t="s">
        <v>3371</v>
      </c>
      <c r="D7389" s="2" t="str">
        <f>TEXT(MID(Sales_Transactions[[#This Row],[Order Date]],2,5),"d/m/yyy")</f>
        <v>8/9/2009</v>
      </c>
      <c r="E7389" s="2" t="str">
        <f>TEXT(MID(Sales_Transactions[[#This Row],[Order Date]],2,5),"d")</f>
        <v>8</v>
      </c>
      <c r="F7389" s="2" t="str">
        <f>TEXT(MID(Sales_Transactions[[#This Row],[Order Date]],2,5),"m")</f>
        <v>9</v>
      </c>
      <c r="G7389" s="2" t="str">
        <f>TEXT(MID(Sales_Transactions[[#This Row],[Order Date]],2,5),"yyy")</f>
        <v>2009</v>
      </c>
      <c r="H7389" s="2" t="str">
        <f>TEXT(MID(Sales_Transactions[[#This Row],[Order Date]],2,5),"yyy/m")</f>
        <v>2009/9</v>
      </c>
      <c r="I7389" t="s">
        <v>22</v>
      </c>
      <c r="J7389">
        <f t="shared" si="690"/>
        <v>2</v>
      </c>
      <c r="K7389" s="2">
        <v>10</v>
      </c>
      <c r="L7389" s="3">
        <v>1469.48</v>
      </c>
      <c r="M7389" s="4">
        <v>7.0000000000000007E-2</v>
      </c>
      <c r="N7389" s="5" t="s">
        <v>34</v>
      </c>
      <c r="O7389" s="3">
        <v>-263.64999999999998</v>
      </c>
      <c r="P7389" s="3">
        <v>140.97999999999999</v>
      </c>
      <c r="Q7389" s="3">
        <v>53.48</v>
      </c>
      <c r="R7389" s="5" t="s">
        <v>922</v>
      </c>
      <c r="S7389" s="5" t="s">
        <v>1525</v>
      </c>
      <c r="T7389" s="5" t="str">
        <f t="shared" si="691"/>
        <v>Christopher Martinez</v>
      </c>
      <c r="U7389" t="s">
        <v>153</v>
      </c>
      <c r="V7389" s="5" t="s">
        <v>27</v>
      </c>
      <c r="W7389" s="5" t="s">
        <v>57</v>
      </c>
      <c r="X7389" s="5" t="s">
        <v>104</v>
      </c>
      <c r="Y7389" s="5" t="s">
        <v>277</v>
      </c>
      <c r="Z7389" s="5" t="s">
        <v>106</v>
      </c>
      <c r="AA7389" s="4">
        <v>0.65</v>
      </c>
      <c r="AB7389" s="1">
        <v>40071</v>
      </c>
      <c r="AC7389" s="1">
        <v>24697</v>
      </c>
      <c r="AD7389">
        <f t="shared" si="692"/>
        <v>7</v>
      </c>
      <c r="AE7389">
        <f t="shared" ca="1" si="693"/>
        <v>56</v>
      </c>
      <c r="AF7389" t="str">
        <f t="shared" ca="1" si="694"/>
        <v>18-64</v>
      </c>
      <c r="AG7389" s="3">
        <f t="shared" si="695"/>
        <v>19.436131400000001</v>
      </c>
      <c r="AH7389" t="str">
        <f>_xlfn.IFNA(VLOOKUP(Sales_Transactions[[#This Row],[Order ID]],Returned_Items[#All],2,FALSE),"Not Returned")</f>
        <v>Not Returned</v>
      </c>
    </row>
    <row r="7390" spans="1:34" x14ac:dyDescent="0.25">
      <c r="A7390">
        <v>5317</v>
      </c>
      <c r="C7390" t="s">
        <v>3371</v>
      </c>
      <c r="D7390" s="2" t="str">
        <f>TEXT(MID(Sales_Transactions[[#This Row],[Order Date]],2,5),"d/m/yyy")</f>
        <v>8/9/2009</v>
      </c>
      <c r="E7390" s="2" t="str">
        <f>TEXT(MID(Sales_Transactions[[#This Row],[Order Date]],2,5),"d")</f>
        <v>8</v>
      </c>
      <c r="F7390" s="2" t="str">
        <f>TEXT(MID(Sales_Transactions[[#This Row],[Order Date]],2,5),"m")</f>
        <v>9</v>
      </c>
      <c r="G7390" s="2" t="str">
        <f>TEXT(MID(Sales_Transactions[[#This Row],[Order Date]],2,5),"yyy")</f>
        <v>2009</v>
      </c>
      <c r="H7390" s="2" t="str">
        <f>TEXT(MID(Sales_Transactions[[#This Row],[Order Date]],2,5),"yyy/m")</f>
        <v>2009/9</v>
      </c>
      <c r="I7390" t="s">
        <v>22</v>
      </c>
      <c r="J7390">
        <f t="shared" si="690"/>
        <v>2</v>
      </c>
      <c r="K7390" s="2">
        <v>25</v>
      </c>
      <c r="L7390" s="3">
        <v>4279.24</v>
      </c>
      <c r="M7390" s="4">
        <v>0.06</v>
      </c>
      <c r="N7390" s="5" t="s">
        <v>23</v>
      </c>
      <c r="O7390" s="3">
        <v>890.18</v>
      </c>
      <c r="P7390" s="3">
        <v>205.99</v>
      </c>
      <c r="Q7390" s="3">
        <v>5.26</v>
      </c>
      <c r="R7390" s="5" t="s">
        <v>922</v>
      </c>
      <c r="S7390" s="5" t="s">
        <v>1525</v>
      </c>
      <c r="T7390" s="5" t="str">
        <f t="shared" si="691"/>
        <v>Christopher Martinez</v>
      </c>
      <c r="U7390" t="s">
        <v>153</v>
      </c>
      <c r="V7390" s="5" t="s">
        <v>27</v>
      </c>
      <c r="W7390" s="5" t="s">
        <v>48</v>
      </c>
      <c r="X7390" s="5" t="s">
        <v>49</v>
      </c>
      <c r="Y7390" s="5" t="s">
        <v>532</v>
      </c>
      <c r="Z7390" s="5" t="s">
        <v>43</v>
      </c>
      <c r="AA7390" s="4">
        <v>0.56000000000000005</v>
      </c>
      <c r="AB7390" s="1">
        <v>40071</v>
      </c>
      <c r="AC7390" s="1">
        <v>24792</v>
      </c>
      <c r="AD7390">
        <f t="shared" si="692"/>
        <v>7</v>
      </c>
      <c r="AE7390">
        <f t="shared" ca="1" si="693"/>
        <v>56</v>
      </c>
      <c r="AF7390" t="str">
        <f t="shared" ca="1" si="694"/>
        <v>18-64</v>
      </c>
      <c r="AG7390" s="3">
        <f t="shared" si="695"/>
        <v>8.4450562399999995</v>
      </c>
      <c r="AH7390" t="str">
        <f>_xlfn.IFNA(VLOOKUP(Sales_Transactions[[#This Row],[Order ID]],Returned_Items[#All],2,FALSE),"Not Returned")</f>
        <v>Not Returned</v>
      </c>
    </row>
    <row r="7391" spans="1:34" x14ac:dyDescent="0.25">
      <c r="A7391">
        <v>5735</v>
      </c>
      <c r="C7391" t="s">
        <v>1185</v>
      </c>
      <c r="D7391" s="2" t="str">
        <f>TEXT(MID(Sales_Transactions[[#This Row],[Order Date]],2,5),"d/m/yyy")</f>
        <v>10/12/2009</v>
      </c>
      <c r="E7391" s="2" t="str">
        <f>TEXT(MID(Sales_Transactions[[#This Row],[Order Date]],2,5),"d")</f>
        <v>10</v>
      </c>
      <c r="F7391" s="2" t="str">
        <f>TEXT(MID(Sales_Transactions[[#This Row],[Order Date]],2,5),"m")</f>
        <v>12</v>
      </c>
      <c r="G7391" s="2" t="str">
        <f>TEXT(MID(Sales_Transactions[[#This Row],[Order Date]],2,5),"yyy")</f>
        <v>2009</v>
      </c>
      <c r="H7391" s="2" t="str">
        <f>TEXT(MID(Sales_Transactions[[#This Row],[Order Date]],2,5),"yyy/m")</f>
        <v>2009/12</v>
      </c>
      <c r="I7391" t="s">
        <v>78</v>
      </c>
      <c r="J7391">
        <f t="shared" si="690"/>
        <v>3</v>
      </c>
      <c r="K7391" s="2">
        <v>10</v>
      </c>
      <c r="L7391" s="3">
        <v>2665.64</v>
      </c>
      <c r="M7391" s="4">
        <v>0.1</v>
      </c>
      <c r="N7391" s="5" t="s">
        <v>34</v>
      </c>
      <c r="O7391" s="3">
        <v>-107.49</v>
      </c>
      <c r="P7391" s="3">
        <v>280.98</v>
      </c>
      <c r="Q7391" s="3">
        <v>35.67</v>
      </c>
      <c r="R7391" s="5" t="s">
        <v>1768</v>
      </c>
      <c r="S7391" s="5" t="s">
        <v>1436</v>
      </c>
      <c r="T7391" s="5" t="str">
        <f t="shared" si="691"/>
        <v>Art Foster</v>
      </c>
      <c r="U7391" t="s">
        <v>153</v>
      </c>
      <c r="V7391" s="5" t="s">
        <v>74</v>
      </c>
      <c r="W7391" s="5" t="s">
        <v>57</v>
      </c>
      <c r="X7391" s="5" t="s">
        <v>107</v>
      </c>
      <c r="Y7391" s="5" t="s">
        <v>879</v>
      </c>
      <c r="Z7391" s="5" t="s">
        <v>106</v>
      </c>
      <c r="AA7391" s="4">
        <v>0.66</v>
      </c>
      <c r="AB7391" s="1">
        <v>40158</v>
      </c>
      <c r="AC7391" s="1">
        <v>24161</v>
      </c>
      <c r="AD7391">
        <f t="shared" si="692"/>
        <v>1</v>
      </c>
      <c r="AE7391">
        <f t="shared" ca="1" si="693"/>
        <v>58</v>
      </c>
      <c r="AF7391" t="str">
        <f t="shared" ca="1" si="694"/>
        <v>18-64</v>
      </c>
      <c r="AG7391" s="3">
        <f t="shared" si="695"/>
        <v>31.636902000000003</v>
      </c>
      <c r="AH7391" t="str">
        <f>_xlfn.IFNA(VLOOKUP(Sales_Transactions[[#This Row],[Order ID]],Returned_Items[#All],2,FALSE),"Not Returned")</f>
        <v>Not Returned</v>
      </c>
    </row>
    <row r="7392" spans="1:34" x14ac:dyDescent="0.25">
      <c r="A7392">
        <v>5856</v>
      </c>
      <c r="C7392" t="s">
        <v>1275</v>
      </c>
      <c r="D7392" s="2" t="str">
        <f>TEXT(MID(Sales_Transactions[[#This Row],[Order Date]],2,5),"d/m/yyy")</f>
        <v>5/11/2009</v>
      </c>
      <c r="E7392" s="2" t="str">
        <f>TEXT(MID(Sales_Transactions[[#This Row],[Order Date]],2,5),"d")</f>
        <v>5</v>
      </c>
      <c r="F7392" s="2" t="str">
        <f>TEXT(MID(Sales_Transactions[[#This Row],[Order Date]],2,5),"m")</f>
        <v>11</v>
      </c>
      <c r="G7392" s="2" t="str">
        <f>TEXT(MID(Sales_Transactions[[#This Row],[Order Date]],2,5),"yyy")</f>
        <v>2009</v>
      </c>
      <c r="H7392" s="2" t="str">
        <f>TEXT(MID(Sales_Transactions[[#This Row],[Order Date]],2,5),"yyy/m")</f>
        <v>2009/11</v>
      </c>
      <c r="I7392" t="s">
        <v>33</v>
      </c>
      <c r="J7392">
        <f t="shared" si="690"/>
        <v>4</v>
      </c>
      <c r="K7392" s="2">
        <v>42</v>
      </c>
      <c r="L7392" s="3">
        <v>10307.01</v>
      </c>
      <c r="M7392" s="4">
        <v>0</v>
      </c>
      <c r="N7392" s="5" t="s">
        <v>34</v>
      </c>
      <c r="O7392" s="3">
        <v>3025.59</v>
      </c>
      <c r="P7392" s="3">
        <v>230.98</v>
      </c>
      <c r="Q7392" s="3">
        <v>23.78</v>
      </c>
      <c r="R7392" s="5" t="s">
        <v>922</v>
      </c>
      <c r="S7392" s="5" t="s">
        <v>1525</v>
      </c>
      <c r="T7392" s="5" t="str">
        <f t="shared" si="691"/>
        <v>Christopher Martinez</v>
      </c>
      <c r="U7392" t="s">
        <v>153</v>
      </c>
      <c r="V7392" s="5" t="s">
        <v>27</v>
      </c>
      <c r="W7392" s="5" t="s">
        <v>57</v>
      </c>
      <c r="X7392" s="5" t="s">
        <v>107</v>
      </c>
      <c r="Y7392" s="5" t="s">
        <v>3564</v>
      </c>
      <c r="Z7392" s="5" t="s">
        <v>106</v>
      </c>
      <c r="AA7392" s="4">
        <v>0.6</v>
      </c>
      <c r="AB7392" s="1">
        <v>40124</v>
      </c>
      <c r="AC7392" s="1">
        <v>24201</v>
      </c>
      <c r="AD7392">
        <f t="shared" si="692"/>
        <v>2</v>
      </c>
      <c r="AE7392">
        <f t="shared" ca="1" si="693"/>
        <v>58</v>
      </c>
      <c r="AF7392" t="str">
        <f t="shared" ca="1" si="694"/>
        <v>18-64</v>
      </c>
      <c r="AG7392" s="3">
        <f t="shared" si="695"/>
        <v>6.0657142857142858</v>
      </c>
      <c r="AH7392" t="str">
        <f>_xlfn.IFNA(VLOOKUP(Sales_Transactions[[#This Row],[Order ID]],Returned_Items[#All],2,FALSE),"Not Returned")</f>
        <v>Not Returned</v>
      </c>
    </row>
    <row r="7393" spans="1:34" x14ac:dyDescent="0.25">
      <c r="A7393">
        <v>5891</v>
      </c>
      <c r="C7393" t="s">
        <v>3427</v>
      </c>
      <c r="D7393" s="2" t="str">
        <f>TEXT(MID(Sales_Transactions[[#This Row],[Order Date]],2,5),"d/m/yyy")</f>
        <v>28/12/2012</v>
      </c>
      <c r="E7393" s="2" t="str">
        <f>TEXT(MID(Sales_Transactions[[#This Row],[Order Date]],2,5),"d")</f>
        <v>28</v>
      </c>
      <c r="F7393" s="2" t="str">
        <f>TEXT(MID(Sales_Transactions[[#This Row],[Order Date]],2,5),"m")</f>
        <v>12</v>
      </c>
      <c r="G7393" s="2" t="str">
        <f>TEXT(MID(Sales_Transactions[[#This Row],[Order Date]],2,5),"yyy")</f>
        <v>2012</v>
      </c>
      <c r="H7393" s="2" t="str">
        <f>TEXT(MID(Sales_Transactions[[#This Row],[Order Date]],2,5),"yyy/m")</f>
        <v>2012/12</v>
      </c>
      <c r="I7393" t="s">
        <v>78</v>
      </c>
      <c r="J7393">
        <f t="shared" si="690"/>
        <v>3</v>
      </c>
      <c r="K7393" s="2">
        <v>2</v>
      </c>
      <c r="L7393" s="3">
        <v>44.45</v>
      </c>
      <c r="M7393" s="4">
        <v>0.01</v>
      </c>
      <c r="N7393" s="5" t="s">
        <v>23</v>
      </c>
      <c r="O7393" s="3">
        <v>-17.46</v>
      </c>
      <c r="P7393" s="3">
        <v>20.98</v>
      </c>
      <c r="Q7393" s="3">
        <v>1.49</v>
      </c>
      <c r="R7393" s="5" t="s">
        <v>1768</v>
      </c>
      <c r="S7393" s="5" t="s">
        <v>1436</v>
      </c>
      <c r="T7393" s="5" t="str">
        <f t="shared" si="691"/>
        <v>Art Foster</v>
      </c>
      <c r="U7393" t="s">
        <v>153</v>
      </c>
      <c r="V7393" s="5" t="s">
        <v>74</v>
      </c>
      <c r="W7393" s="5" t="s">
        <v>28</v>
      </c>
      <c r="X7393" s="5" t="s">
        <v>41</v>
      </c>
      <c r="Y7393" s="5" t="s">
        <v>1094</v>
      </c>
      <c r="Z7393" s="5" t="s">
        <v>43</v>
      </c>
      <c r="AA7393" s="4">
        <v>0.35</v>
      </c>
      <c r="AB7393" s="1">
        <v>41273</v>
      </c>
      <c r="AC7393" s="1">
        <v>24116</v>
      </c>
      <c r="AD7393">
        <f t="shared" si="692"/>
        <v>2</v>
      </c>
      <c r="AE7393">
        <f t="shared" ca="1" si="693"/>
        <v>58</v>
      </c>
      <c r="AF7393" t="str">
        <f t="shared" ca="1" si="694"/>
        <v>18-64</v>
      </c>
      <c r="AG7393" s="3">
        <f t="shared" si="695"/>
        <v>11.233950999999999</v>
      </c>
      <c r="AH7393" t="str">
        <f>_xlfn.IFNA(VLOOKUP(Sales_Transactions[[#This Row],[Order ID]],Returned_Items[#All],2,FALSE),"Not Returned")</f>
        <v>Not Returned</v>
      </c>
    </row>
    <row r="7394" spans="1:34" x14ac:dyDescent="0.25">
      <c r="A7394">
        <v>6274</v>
      </c>
      <c r="C7394" t="s">
        <v>1291</v>
      </c>
      <c r="D7394" s="2" t="str">
        <f>TEXT(MID(Sales_Transactions[[#This Row],[Order Date]],2,5),"d/m/yyy")</f>
        <v>14/7/2011</v>
      </c>
      <c r="E7394" s="2" t="str">
        <f>TEXT(MID(Sales_Transactions[[#This Row],[Order Date]],2,5),"d")</f>
        <v>14</v>
      </c>
      <c r="F7394" s="2" t="str">
        <f>TEXT(MID(Sales_Transactions[[#This Row],[Order Date]],2,5),"m")</f>
        <v>7</v>
      </c>
      <c r="G7394" s="2" t="str">
        <f>TEXT(MID(Sales_Transactions[[#This Row],[Order Date]],2,5),"yyy")</f>
        <v>2011</v>
      </c>
      <c r="H7394" s="2" t="str">
        <f>TEXT(MID(Sales_Transactions[[#This Row],[Order Date]],2,5),"yyy/m")</f>
        <v>2011/7</v>
      </c>
      <c r="I7394" t="s">
        <v>52</v>
      </c>
      <c r="J7394">
        <f t="shared" si="690"/>
        <v>1</v>
      </c>
      <c r="K7394" s="2">
        <v>22</v>
      </c>
      <c r="L7394" s="3">
        <v>46.36</v>
      </c>
      <c r="M7394" s="4">
        <v>0.05</v>
      </c>
      <c r="N7394" s="5" t="s">
        <v>67</v>
      </c>
      <c r="O7394" s="3">
        <v>-56.73</v>
      </c>
      <c r="P7394" s="3">
        <v>1.74</v>
      </c>
      <c r="Q7394" s="3">
        <v>4.08</v>
      </c>
      <c r="R7394" s="5" t="s">
        <v>157</v>
      </c>
      <c r="S7394" s="5" t="s">
        <v>3382</v>
      </c>
      <c r="T7394" s="5" t="str">
        <f t="shared" si="691"/>
        <v>Eugene Moren</v>
      </c>
      <c r="U7394" t="s">
        <v>153</v>
      </c>
      <c r="V7394" s="5" t="s">
        <v>74</v>
      </c>
      <c r="W7394" s="5" t="s">
        <v>57</v>
      </c>
      <c r="X7394" s="5" t="s">
        <v>58</v>
      </c>
      <c r="Y7394" s="5" t="s">
        <v>755</v>
      </c>
      <c r="Z7394" s="5" t="s">
        <v>60</v>
      </c>
      <c r="AA7394" s="4">
        <v>0.53</v>
      </c>
      <c r="AB7394" s="1">
        <v>40739</v>
      </c>
      <c r="AC7394" s="1">
        <v>24282</v>
      </c>
      <c r="AD7394">
        <f t="shared" si="692"/>
        <v>1</v>
      </c>
      <c r="AE7394">
        <f t="shared" ca="1" si="693"/>
        <v>58</v>
      </c>
      <c r="AF7394" t="str">
        <f t="shared" ca="1" si="694"/>
        <v>18-64</v>
      </c>
      <c r="AG7394" s="3">
        <f t="shared" si="695"/>
        <v>0.2645059090909091</v>
      </c>
      <c r="AH7394" t="str">
        <f>_xlfn.IFNA(VLOOKUP(Sales_Transactions[[#This Row],[Order ID]],Returned_Items[#All],2,FALSE),"Not Returned")</f>
        <v>Not Returned</v>
      </c>
    </row>
    <row r="7395" spans="1:34" x14ac:dyDescent="0.25">
      <c r="A7395">
        <v>6309</v>
      </c>
      <c r="C7395" t="s">
        <v>674</v>
      </c>
      <c r="D7395" s="2" t="str">
        <f>TEXT(MID(Sales_Transactions[[#This Row],[Order Date]],2,5),"d/m/yyy")</f>
        <v>9/6/2010</v>
      </c>
      <c r="E7395" s="2" t="str">
        <f>TEXT(MID(Sales_Transactions[[#This Row],[Order Date]],2,5),"d")</f>
        <v>9</v>
      </c>
      <c r="F7395" s="2" t="str">
        <f>TEXT(MID(Sales_Transactions[[#This Row],[Order Date]],2,5),"m")</f>
        <v>6</v>
      </c>
      <c r="G7395" s="2" t="str">
        <f>TEXT(MID(Sales_Transactions[[#This Row],[Order Date]],2,5),"yyy")</f>
        <v>2010</v>
      </c>
      <c r="H7395" s="2" t="str">
        <f>TEXT(MID(Sales_Transactions[[#This Row],[Order Date]],2,5),"yyy/m")</f>
        <v>2010/6</v>
      </c>
      <c r="I7395" t="s">
        <v>78</v>
      </c>
      <c r="J7395">
        <f t="shared" si="690"/>
        <v>3</v>
      </c>
      <c r="K7395" s="2">
        <v>10</v>
      </c>
      <c r="L7395" s="3">
        <v>29.79</v>
      </c>
      <c r="M7395" s="4">
        <v>0.01</v>
      </c>
      <c r="N7395" s="5" t="s">
        <v>23</v>
      </c>
      <c r="O7395" s="3">
        <v>3.76</v>
      </c>
      <c r="P7395" s="3">
        <v>2.88</v>
      </c>
      <c r="Q7395" s="3">
        <v>0.99</v>
      </c>
      <c r="R7395" s="5" t="s">
        <v>1768</v>
      </c>
      <c r="S7395" s="5" t="s">
        <v>123</v>
      </c>
      <c r="T7395" s="5" t="str">
        <f t="shared" si="691"/>
        <v>Art Miller</v>
      </c>
      <c r="U7395" t="s">
        <v>153</v>
      </c>
      <c r="V7395" s="5" t="s">
        <v>47</v>
      </c>
      <c r="W7395" s="5" t="s">
        <v>28</v>
      </c>
      <c r="X7395" s="5" t="s">
        <v>115</v>
      </c>
      <c r="Y7395" s="5" t="s">
        <v>479</v>
      </c>
      <c r="Z7395" s="5" t="s">
        <v>43</v>
      </c>
      <c r="AA7395" s="4">
        <v>0.36</v>
      </c>
      <c r="AB7395" s="1">
        <v>40339</v>
      </c>
      <c r="AC7395" s="1">
        <v>24309</v>
      </c>
      <c r="AD7395">
        <f t="shared" si="692"/>
        <v>1</v>
      </c>
      <c r="AE7395">
        <f t="shared" ca="1" si="693"/>
        <v>58</v>
      </c>
      <c r="AF7395" t="str">
        <f t="shared" ca="1" si="694"/>
        <v>18-64</v>
      </c>
      <c r="AG7395" s="3">
        <f t="shared" si="695"/>
        <v>0.38697119999999996</v>
      </c>
      <c r="AH7395" t="str">
        <f>_xlfn.IFNA(VLOOKUP(Sales_Transactions[[#This Row],[Order ID]],Returned_Items[#All],2,FALSE),"Not Returned")</f>
        <v>Not Returned</v>
      </c>
    </row>
    <row r="7396" spans="1:34" x14ac:dyDescent="0.25">
      <c r="A7396">
        <v>6368</v>
      </c>
      <c r="C7396" t="s">
        <v>1492</v>
      </c>
      <c r="D7396" s="2" t="str">
        <f>TEXT(MID(Sales_Transactions[[#This Row],[Order Date]],2,5),"d/m/yyy")</f>
        <v>22/2/2009</v>
      </c>
      <c r="E7396" s="2" t="str">
        <f>TEXT(MID(Sales_Transactions[[#This Row],[Order Date]],2,5),"d")</f>
        <v>22</v>
      </c>
      <c r="F7396" s="2" t="str">
        <f>TEXT(MID(Sales_Transactions[[#This Row],[Order Date]],2,5),"m")</f>
        <v>2</v>
      </c>
      <c r="G7396" s="2" t="str">
        <f>TEXT(MID(Sales_Transactions[[#This Row],[Order Date]],2,5),"yyy")</f>
        <v>2009</v>
      </c>
      <c r="H7396" s="2" t="str">
        <f>TEXT(MID(Sales_Transactions[[#This Row],[Order Date]],2,5),"yyy/m")</f>
        <v>2009/2</v>
      </c>
      <c r="I7396" t="s">
        <v>52</v>
      </c>
      <c r="J7396">
        <f t="shared" si="690"/>
        <v>1</v>
      </c>
      <c r="K7396" s="2">
        <v>40</v>
      </c>
      <c r="L7396" s="3">
        <v>19100.45</v>
      </c>
      <c r="M7396" s="4">
        <v>0</v>
      </c>
      <c r="N7396" s="5" t="s">
        <v>34</v>
      </c>
      <c r="O7396" s="3">
        <v>6839.95</v>
      </c>
      <c r="P7396" s="3">
        <v>442.14</v>
      </c>
      <c r="Q7396" s="3">
        <v>14.7</v>
      </c>
      <c r="R7396" s="5" t="s">
        <v>298</v>
      </c>
      <c r="S7396" s="5" t="s">
        <v>1373</v>
      </c>
      <c r="T7396" s="5" t="str">
        <f t="shared" si="691"/>
        <v>Anthony O'Donnell</v>
      </c>
      <c r="U7396" t="s">
        <v>153</v>
      </c>
      <c r="V7396" s="5" t="s">
        <v>47</v>
      </c>
      <c r="W7396" s="5" t="s">
        <v>48</v>
      </c>
      <c r="X7396" s="5" t="s">
        <v>324</v>
      </c>
      <c r="Y7396" s="5" t="s">
        <v>754</v>
      </c>
      <c r="Z7396" s="5" t="s">
        <v>40</v>
      </c>
      <c r="AA7396" s="4">
        <v>0.56000000000000005</v>
      </c>
      <c r="AB7396" s="1">
        <v>39866</v>
      </c>
      <c r="AC7396" s="1">
        <v>24246</v>
      </c>
      <c r="AD7396">
        <f t="shared" si="692"/>
        <v>0</v>
      </c>
      <c r="AE7396">
        <f t="shared" ca="1" si="693"/>
        <v>58</v>
      </c>
      <c r="AF7396" t="str">
        <f t="shared" ca="1" si="694"/>
        <v>18-64</v>
      </c>
      <c r="AG7396" s="3">
        <f t="shared" si="695"/>
        <v>11.420999999999999</v>
      </c>
      <c r="AH7396" t="str">
        <f>_xlfn.IFNA(VLOOKUP(Sales_Transactions[[#This Row],[Order ID]],Returned_Items[#All],2,FALSE),"Not Returned")</f>
        <v>Not Returned</v>
      </c>
    </row>
    <row r="7397" spans="1:34" x14ac:dyDescent="0.25">
      <c r="A7397">
        <v>6978</v>
      </c>
      <c r="C7397" t="s">
        <v>162</v>
      </c>
      <c r="D7397" s="2" t="str">
        <f>TEXT(MID(Sales_Transactions[[#This Row],[Order Date]],2,5),"d/m/yyy")</f>
        <v>9/12/2010</v>
      </c>
      <c r="E7397" s="2" t="str">
        <f>TEXT(MID(Sales_Transactions[[#This Row],[Order Date]],2,5),"d")</f>
        <v>9</v>
      </c>
      <c r="F7397" s="2" t="str">
        <f>TEXT(MID(Sales_Transactions[[#This Row],[Order Date]],2,5),"m")</f>
        <v>12</v>
      </c>
      <c r="G7397" s="2" t="str">
        <f>TEXT(MID(Sales_Transactions[[#This Row],[Order Date]],2,5),"yyy")</f>
        <v>2010</v>
      </c>
      <c r="H7397" s="2" t="str">
        <f>TEXT(MID(Sales_Transactions[[#This Row],[Order Date]],2,5),"yyy/m")</f>
        <v>2010/12</v>
      </c>
      <c r="I7397" t="s">
        <v>33</v>
      </c>
      <c r="J7397">
        <f t="shared" si="690"/>
        <v>4</v>
      </c>
      <c r="K7397" s="2">
        <v>47</v>
      </c>
      <c r="L7397" s="3">
        <v>371.95</v>
      </c>
      <c r="M7397" s="4">
        <v>7.0000000000000007E-2</v>
      </c>
      <c r="N7397" s="5" t="s">
        <v>23</v>
      </c>
      <c r="O7397" s="3">
        <v>-87.4</v>
      </c>
      <c r="P7397" s="3">
        <v>8.1199999999999992</v>
      </c>
      <c r="Q7397" s="3">
        <v>2.83</v>
      </c>
      <c r="R7397" s="5" t="s">
        <v>1768</v>
      </c>
      <c r="S7397" s="5" t="s">
        <v>1436</v>
      </c>
      <c r="T7397" s="5" t="str">
        <f t="shared" si="691"/>
        <v>Art Foster</v>
      </c>
      <c r="U7397" t="s">
        <v>153</v>
      </c>
      <c r="V7397" s="5" t="s">
        <v>74</v>
      </c>
      <c r="W7397" s="5" t="s">
        <v>48</v>
      </c>
      <c r="X7397" s="5" t="s">
        <v>87</v>
      </c>
      <c r="Y7397" s="5" t="s">
        <v>1068</v>
      </c>
      <c r="Z7397" s="5" t="s">
        <v>60</v>
      </c>
      <c r="AA7397" s="4">
        <v>0.77</v>
      </c>
      <c r="AB7397" s="1">
        <v>40522</v>
      </c>
      <c r="AC7397" s="1">
        <v>24292</v>
      </c>
      <c r="AD7397">
        <f t="shared" si="692"/>
        <v>1</v>
      </c>
      <c r="AE7397">
        <f t="shared" ca="1" si="693"/>
        <v>58</v>
      </c>
      <c r="AF7397" t="str">
        <f t="shared" ca="1" si="694"/>
        <v>18-64</v>
      </c>
      <c r="AG7397" s="3">
        <f t="shared" si="695"/>
        <v>0.23285778723404252</v>
      </c>
      <c r="AH7397" t="str">
        <f>_xlfn.IFNA(VLOOKUP(Sales_Transactions[[#This Row],[Order ID]],Returned_Items[#All],2,FALSE),"Not Returned")</f>
        <v>Returned</v>
      </c>
    </row>
    <row r="7398" spans="1:34" x14ac:dyDescent="0.25">
      <c r="A7398">
        <v>7461</v>
      </c>
      <c r="C7398" t="s">
        <v>2003</v>
      </c>
      <c r="D7398" s="2" t="str">
        <f>TEXT(MID(Sales_Transactions[[#This Row],[Order Date]],2,5),"d/m/yyy")</f>
        <v>12/1/2009</v>
      </c>
      <c r="E7398" s="2" t="str">
        <f>TEXT(MID(Sales_Transactions[[#This Row],[Order Date]],2,5),"d")</f>
        <v>12</v>
      </c>
      <c r="F7398" s="2" t="str">
        <f>TEXT(MID(Sales_Transactions[[#This Row],[Order Date]],2,5),"m")</f>
        <v>1</v>
      </c>
      <c r="G7398" s="2" t="str">
        <f>TEXT(MID(Sales_Transactions[[#This Row],[Order Date]],2,5),"yyy")</f>
        <v>2009</v>
      </c>
      <c r="H7398" s="2" t="str">
        <f>TEXT(MID(Sales_Transactions[[#This Row],[Order Date]],2,5),"yyy/m")</f>
        <v>2009/1</v>
      </c>
      <c r="I7398" t="s">
        <v>22</v>
      </c>
      <c r="J7398">
        <f t="shared" si="690"/>
        <v>2</v>
      </c>
      <c r="K7398" s="2">
        <v>12</v>
      </c>
      <c r="L7398" s="3">
        <v>4080.3</v>
      </c>
      <c r="M7398" s="4">
        <v>0.05</v>
      </c>
      <c r="N7398" s="5" t="s">
        <v>34</v>
      </c>
      <c r="O7398" s="3">
        <v>593.79</v>
      </c>
      <c r="P7398" s="3">
        <v>350.99</v>
      </c>
      <c r="Q7398" s="3">
        <v>39</v>
      </c>
      <c r="R7398" s="5" t="s">
        <v>956</v>
      </c>
      <c r="S7398" s="5" t="s">
        <v>1762</v>
      </c>
      <c r="T7398" s="5" t="str">
        <f t="shared" si="691"/>
        <v>Greg Matthias</v>
      </c>
      <c r="U7398" t="s">
        <v>153</v>
      </c>
      <c r="V7398" s="5" t="s">
        <v>74</v>
      </c>
      <c r="W7398" s="5" t="s">
        <v>57</v>
      </c>
      <c r="X7398" s="5" t="s">
        <v>154</v>
      </c>
      <c r="Y7398" s="5" t="s">
        <v>2866</v>
      </c>
      <c r="Z7398" s="5" t="s">
        <v>40</v>
      </c>
      <c r="AA7398" s="4">
        <v>0.55000000000000004</v>
      </c>
      <c r="AB7398" s="1">
        <v>39827</v>
      </c>
      <c r="AC7398" s="1">
        <v>24361</v>
      </c>
      <c r="AD7398">
        <f t="shared" si="692"/>
        <v>2</v>
      </c>
      <c r="AE7398">
        <f t="shared" ca="1" si="693"/>
        <v>57</v>
      </c>
      <c r="AF7398" t="str">
        <f t="shared" ca="1" si="694"/>
        <v>18-64</v>
      </c>
      <c r="AG7398" s="3">
        <f t="shared" si="695"/>
        <v>32.484542083333331</v>
      </c>
      <c r="AH7398" t="str">
        <f>_xlfn.IFNA(VLOOKUP(Sales_Transactions[[#This Row],[Order ID]],Returned_Items[#All],2,FALSE),"Not Returned")</f>
        <v>Not Returned</v>
      </c>
    </row>
    <row r="7399" spans="1:34" x14ac:dyDescent="0.25">
      <c r="A7399">
        <v>7461</v>
      </c>
      <c r="C7399" t="s">
        <v>2003</v>
      </c>
      <c r="D7399" s="2" t="str">
        <f>TEXT(MID(Sales_Transactions[[#This Row],[Order Date]],2,5),"d/m/yyy")</f>
        <v>12/1/2009</v>
      </c>
      <c r="E7399" s="2" t="str">
        <f>TEXT(MID(Sales_Transactions[[#This Row],[Order Date]],2,5),"d")</f>
        <v>12</v>
      </c>
      <c r="F7399" s="2" t="str">
        <f>TEXT(MID(Sales_Transactions[[#This Row],[Order Date]],2,5),"m")</f>
        <v>1</v>
      </c>
      <c r="G7399" s="2" t="str">
        <f>TEXT(MID(Sales_Transactions[[#This Row],[Order Date]],2,5),"yyy")</f>
        <v>2009</v>
      </c>
      <c r="H7399" s="2" t="str">
        <f>TEXT(MID(Sales_Transactions[[#This Row],[Order Date]],2,5),"yyy/m")</f>
        <v>2009/1</v>
      </c>
      <c r="I7399" t="s">
        <v>22</v>
      </c>
      <c r="J7399">
        <f t="shared" si="690"/>
        <v>2</v>
      </c>
      <c r="K7399" s="2">
        <v>28</v>
      </c>
      <c r="L7399" s="3">
        <v>260.79000000000002</v>
      </c>
      <c r="M7399" s="4">
        <v>0</v>
      </c>
      <c r="N7399" s="5" t="s">
        <v>23</v>
      </c>
      <c r="O7399" s="3">
        <v>111.4</v>
      </c>
      <c r="P7399" s="3">
        <v>8.74</v>
      </c>
      <c r="Q7399" s="3">
        <v>1.39</v>
      </c>
      <c r="R7399" s="5" t="s">
        <v>956</v>
      </c>
      <c r="S7399" s="5" t="s">
        <v>1762</v>
      </c>
      <c r="T7399" s="5" t="str">
        <f t="shared" si="691"/>
        <v>Greg Matthias</v>
      </c>
      <c r="U7399" t="s">
        <v>153</v>
      </c>
      <c r="V7399" s="5" t="s">
        <v>74</v>
      </c>
      <c r="W7399" s="5" t="s">
        <v>28</v>
      </c>
      <c r="X7399" s="5" t="s">
        <v>98</v>
      </c>
      <c r="Y7399" s="5" t="s">
        <v>954</v>
      </c>
      <c r="Z7399" s="5" t="s">
        <v>43</v>
      </c>
      <c r="AA7399" s="4">
        <v>0.38</v>
      </c>
      <c r="AB7399" s="1">
        <v>39829</v>
      </c>
      <c r="AC7399" s="1">
        <v>24270</v>
      </c>
      <c r="AD7399">
        <f t="shared" si="692"/>
        <v>4</v>
      </c>
      <c r="AE7399">
        <f t="shared" ca="1" si="693"/>
        <v>58</v>
      </c>
      <c r="AF7399" t="str">
        <f t="shared" ca="1" si="694"/>
        <v>18-64</v>
      </c>
      <c r="AG7399" s="3">
        <f t="shared" si="695"/>
        <v>0.36178571428571432</v>
      </c>
      <c r="AH7399" t="str">
        <f>_xlfn.IFNA(VLOOKUP(Sales_Transactions[[#This Row],[Order ID]],Returned_Items[#All],2,FALSE),"Not Returned")</f>
        <v>Not Returned</v>
      </c>
    </row>
    <row r="7400" spans="1:34" x14ac:dyDescent="0.25">
      <c r="A7400">
        <v>7461</v>
      </c>
      <c r="C7400" t="s">
        <v>2003</v>
      </c>
      <c r="D7400" s="2" t="str">
        <f>TEXT(MID(Sales_Transactions[[#This Row],[Order Date]],2,5),"d/m/yyy")</f>
        <v>12/1/2009</v>
      </c>
      <c r="E7400" s="2" t="str">
        <f>TEXT(MID(Sales_Transactions[[#This Row],[Order Date]],2,5),"d")</f>
        <v>12</v>
      </c>
      <c r="F7400" s="2" t="str">
        <f>TEXT(MID(Sales_Transactions[[#This Row],[Order Date]],2,5),"m")</f>
        <v>1</v>
      </c>
      <c r="G7400" s="2" t="str">
        <f>TEXT(MID(Sales_Transactions[[#This Row],[Order Date]],2,5),"yyy")</f>
        <v>2009</v>
      </c>
      <c r="H7400" s="2" t="str">
        <f>TEXT(MID(Sales_Transactions[[#This Row],[Order Date]],2,5),"yyy/m")</f>
        <v>2009/1</v>
      </c>
      <c r="I7400" t="s">
        <v>22</v>
      </c>
      <c r="J7400">
        <f t="shared" si="690"/>
        <v>2</v>
      </c>
      <c r="K7400" s="2">
        <v>44</v>
      </c>
      <c r="L7400" s="3">
        <v>90.35</v>
      </c>
      <c r="M7400" s="4">
        <v>0.02</v>
      </c>
      <c r="N7400" s="5" t="s">
        <v>23</v>
      </c>
      <c r="O7400" s="3">
        <v>-16.72</v>
      </c>
      <c r="P7400" s="3">
        <v>1.98</v>
      </c>
      <c r="Q7400" s="3">
        <v>0.7</v>
      </c>
      <c r="R7400" s="5" t="s">
        <v>956</v>
      </c>
      <c r="S7400" s="5" t="s">
        <v>1762</v>
      </c>
      <c r="T7400" s="5" t="str">
        <f t="shared" si="691"/>
        <v>Greg Matthias</v>
      </c>
      <c r="U7400" t="s">
        <v>153</v>
      </c>
      <c r="V7400" s="5" t="s">
        <v>74</v>
      </c>
      <c r="W7400" s="5" t="s">
        <v>28</v>
      </c>
      <c r="X7400" s="5" t="s">
        <v>82</v>
      </c>
      <c r="Y7400" s="5" t="s">
        <v>1972</v>
      </c>
      <c r="Z7400" s="5" t="s">
        <v>84</v>
      </c>
      <c r="AA7400" s="4">
        <v>0.83</v>
      </c>
      <c r="AB7400" s="1">
        <v>39829</v>
      </c>
      <c r="AC7400" s="1">
        <v>24127</v>
      </c>
      <c r="AD7400">
        <f t="shared" si="692"/>
        <v>4</v>
      </c>
      <c r="AE7400">
        <f t="shared" ca="1" si="693"/>
        <v>58</v>
      </c>
      <c r="AF7400" t="str">
        <f t="shared" ca="1" si="694"/>
        <v>18-64</v>
      </c>
      <c r="AG7400" s="3">
        <f t="shared" si="695"/>
        <v>6.0900090909090904E-2</v>
      </c>
      <c r="AH7400" t="str">
        <f>_xlfn.IFNA(VLOOKUP(Sales_Transactions[[#This Row],[Order ID]],Returned_Items[#All],2,FALSE),"Not Returned")</f>
        <v>Not Returned</v>
      </c>
    </row>
    <row r="7401" spans="1:34" x14ac:dyDescent="0.25">
      <c r="A7401">
        <v>9505</v>
      </c>
      <c r="C7401" t="s">
        <v>2131</v>
      </c>
      <c r="D7401" s="2" t="str">
        <f>TEXT(MID(Sales_Transactions[[#This Row],[Order Date]],2,5),"d/m/yyy")</f>
        <v>7/6/2012</v>
      </c>
      <c r="E7401" s="2" t="str">
        <f>TEXT(MID(Sales_Transactions[[#This Row],[Order Date]],2,5),"d")</f>
        <v>7</v>
      </c>
      <c r="F7401" s="2" t="str">
        <f>TEXT(MID(Sales_Transactions[[#This Row],[Order Date]],2,5),"m")</f>
        <v>6</v>
      </c>
      <c r="G7401" s="2" t="str">
        <f>TEXT(MID(Sales_Transactions[[#This Row],[Order Date]],2,5),"yyy")</f>
        <v>2012</v>
      </c>
      <c r="H7401" s="2" t="str">
        <f>TEXT(MID(Sales_Transactions[[#This Row],[Order Date]],2,5),"yyy/m")</f>
        <v>2012/6</v>
      </c>
      <c r="I7401" t="s">
        <v>33</v>
      </c>
      <c r="J7401">
        <f t="shared" si="690"/>
        <v>4</v>
      </c>
      <c r="K7401" s="2">
        <v>2</v>
      </c>
      <c r="L7401" s="3">
        <v>316.52</v>
      </c>
      <c r="M7401" s="4">
        <v>0.03</v>
      </c>
      <c r="N7401" s="5" t="s">
        <v>23</v>
      </c>
      <c r="O7401" s="3">
        <v>-542.32000000000005</v>
      </c>
      <c r="P7401" s="3">
        <v>152.47999999999999</v>
      </c>
      <c r="Q7401" s="3">
        <v>4</v>
      </c>
      <c r="R7401" s="5" t="s">
        <v>2922</v>
      </c>
      <c r="S7401" s="5" t="s">
        <v>2923</v>
      </c>
      <c r="T7401" s="5" t="str">
        <f t="shared" si="691"/>
        <v>Maribeth Dona</v>
      </c>
      <c r="U7401" t="s">
        <v>153</v>
      </c>
      <c r="V7401" s="5" t="s">
        <v>74</v>
      </c>
      <c r="W7401" s="5" t="s">
        <v>48</v>
      </c>
      <c r="X7401" s="5" t="s">
        <v>87</v>
      </c>
      <c r="Y7401" s="5" t="s">
        <v>1470</v>
      </c>
      <c r="Z7401" s="5" t="s">
        <v>43</v>
      </c>
      <c r="AA7401" s="4">
        <v>0.79</v>
      </c>
      <c r="AB7401" s="1">
        <v>41069</v>
      </c>
      <c r="AC7401" s="1">
        <v>24147</v>
      </c>
      <c r="AD7401">
        <f t="shared" si="692"/>
        <v>2</v>
      </c>
      <c r="AE7401">
        <f t="shared" ca="1" si="693"/>
        <v>58</v>
      </c>
      <c r="AF7401" t="str">
        <f t="shared" ca="1" si="694"/>
        <v>18-64</v>
      </c>
      <c r="AG7401" s="3">
        <f t="shared" si="695"/>
        <v>78.217127999999988</v>
      </c>
      <c r="AH7401" t="str">
        <f>_xlfn.IFNA(VLOOKUP(Sales_Transactions[[#This Row],[Order ID]],Returned_Items[#All],2,FALSE),"Not Returned")</f>
        <v>Not Returned</v>
      </c>
    </row>
    <row r="7402" spans="1:34" x14ac:dyDescent="0.25">
      <c r="A7402">
        <v>9505</v>
      </c>
      <c r="C7402" t="s">
        <v>2131</v>
      </c>
      <c r="D7402" s="2" t="str">
        <f>TEXT(MID(Sales_Transactions[[#This Row],[Order Date]],2,5),"d/m/yyy")</f>
        <v>7/6/2012</v>
      </c>
      <c r="E7402" s="2" t="str">
        <f>TEXT(MID(Sales_Transactions[[#This Row],[Order Date]],2,5),"d")</f>
        <v>7</v>
      </c>
      <c r="F7402" s="2" t="str">
        <f>TEXT(MID(Sales_Transactions[[#This Row],[Order Date]],2,5),"m")</f>
        <v>6</v>
      </c>
      <c r="G7402" s="2" t="str">
        <f>TEXT(MID(Sales_Transactions[[#This Row],[Order Date]],2,5),"yyy")</f>
        <v>2012</v>
      </c>
      <c r="H7402" s="2" t="str">
        <f>TEXT(MID(Sales_Transactions[[#This Row],[Order Date]],2,5),"yyy/m")</f>
        <v>2012/6</v>
      </c>
      <c r="I7402" t="s">
        <v>33</v>
      </c>
      <c r="J7402">
        <f t="shared" si="690"/>
        <v>4</v>
      </c>
      <c r="K7402" s="2">
        <v>5</v>
      </c>
      <c r="L7402" s="3">
        <v>155.38999999999999</v>
      </c>
      <c r="M7402" s="4">
        <v>0.1</v>
      </c>
      <c r="N7402" s="5" t="s">
        <v>23</v>
      </c>
      <c r="O7402" s="3">
        <v>-127.7</v>
      </c>
      <c r="P7402" s="3">
        <v>32.979999999999997</v>
      </c>
      <c r="Q7402" s="3">
        <v>5.5</v>
      </c>
      <c r="R7402" s="5" t="s">
        <v>2922</v>
      </c>
      <c r="S7402" s="5" t="s">
        <v>2923</v>
      </c>
      <c r="T7402" s="5" t="str">
        <f t="shared" si="691"/>
        <v>Maribeth Dona</v>
      </c>
      <c r="U7402" t="s">
        <v>153</v>
      </c>
      <c r="V7402" s="5" t="s">
        <v>74</v>
      </c>
      <c r="W7402" s="5" t="s">
        <v>48</v>
      </c>
      <c r="X7402" s="5" t="s">
        <v>87</v>
      </c>
      <c r="Y7402" s="5" t="s">
        <v>659</v>
      </c>
      <c r="Z7402" s="5" t="s">
        <v>43</v>
      </c>
      <c r="AA7402" s="4">
        <v>0.75</v>
      </c>
      <c r="AB7402" s="1">
        <v>41070</v>
      </c>
      <c r="AC7402" s="1">
        <v>24282</v>
      </c>
      <c r="AD7402">
        <f t="shared" si="692"/>
        <v>3</v>
      </c>
      <c r="AE7402">
        <f t="shared" ca="1" si="693"/>
        <v>58</v>
      </c>
      <c r="AF7402" t="str">
        <f t="shared" ca="1" si="694"/>
        <v>18-64</v>
      </c>
      <c r="AG7402" s="3">
        <f t="shared" si="695"/>
        <v>7.6894039999999988</v>
      </c>
      <c r="AH7402" t="str">
        <f>_xlfn.IFNA(VLOOKUP(Sales_Transactions[[#This Row],[Order ID]],Returned_Items[#All],2,FALSE),"Not Returned")</f>
        <v>Not Returned</v>
      </c>
    </row>
    <row r="7403" spans="1:34" x14ac:dyDescent="0.25">
      <c r="A7403">
        <v>9794</v>
      </c>
      <c r="C7403" t="s">
        <v>1546</v>
      </c>
      <c r="D7403" s="2" t="str">
        <f>TEXT(MID(Sales_Transactions[[#This Row],[Order Date]],2,5),"d/m/yyy")</f>
        <v>24/3/2012</v>
      </c>
      <c r="E7403" s="2" t="str">
        <f>TEXT(MID(Sales_Transactions[[#This Row],[Order Date]],2,5),"d")</f>
        <v>24</v>
      </c>
      <c r="F7403" s="2" t="str">
        <f>TEXT(MID(Sales_Transactions[[#This Row],[Order Date]],2,5),"m")</f>
        <v>3</v>
      </c>
      <c r="G7403" s="2" t="str">
        <f>TEXT(MID(Sales_Transactions[[#This Row],[Order Date]],2,5),"yyy")</f>
        <v>2012</v>
      </c>
      <c r="H7403" s="2" t="str">
        <f>TEXT(MID(Sales_Transactions[[#This Row],[Order Date]],2,5),"yyy/m")</f>
        <v>2012/3</v>
      </c>
      <c r="I7403" t="s">
        <v>52</v>
      </c>
      <c r="J7403">
        <f t="shared" si="690"/>
        <v>1</v>
      </c>
      <c r="K7403" s="2">
        <v>25</v>
      </c>
      <c r="L7403" s="3">
        <v>135.22999999999999</v>
      </c>
      <c r="M7403" s="4">
        <v>0.1</v>
      </c>
      <c r="N7403" s="5" t="s">
        <v>23</v>
      </c>
      <c r="O7403" s="3">
        <v>-45.65</v>
      </c>
      <c r="P7403" s="3">
        <v>5.68</v>
      </c>
      <c r="Q7403" s="3">
        <v>3.6</v>
      </c>
      <c r="R7403" s="5" t="s">
        <v>1779</v>
      </c>
      <c r="S7403" s="5" t="s">
        <v>2872</v>
      </c>
      <c r="T7403" s="5" t="str">
        <f t="shared" si="691"/>
        <v>Scott Cohen</v>
      </c>
      <c r="U7403" t="s">
        <v>153</v>
      </c>
      <c r="V7403" s="5" t="s">
        <v>37</v>
      </c>
      <c r="W7403" s="5" t="s">
        <v>28</v>
      </c>
      <c r="X7403" s="5" t="s">
        <v>221</v>
      </c>
      <c r="Y7403" s="5" t="s">
        <v>3055</v>
      </c>
      <c r="Z7403" s="5" t="s">
        <v>60</v>
      </c>
      <c r="AA7403" s="4">
        <v>0.56000000000000005</v>
      </c>
      <c r="AB7403" s="1">
        <v>40993</v>
      </c>
      <c r="AC7403" s="1">
        <v>24009</v>
      </c>
      <c r="AD7403">
        <f t="shared" si="692"/>
        <v>1</v>
      </c>
      <c r="AE7403">
        <f t="shared" ca="1" si="693"/>
        <v>58</v>
      </c>
      <c r="AF7403" t="str">
        <f t="shared" ca="1" si="694"/>
        <v>18-64</v>
      </c>
      <c r="AG7403" s="3">
        <f t="shared" si="695"/>
        <v>0.37097279999999999</v>
      </c>
      <c r="AH7403" t="str">
        <f>_xlfn.IFNA(VLOOKUP(Sales_Transactions[[#This Row],[Order ID]],Returned_Items[#All],2,FALSE),"Not Returned")</f>
        <v>Not Returned</v>
      </c>
    </row>
    <row r="7404" spans="1:34" x14ac:dyDescent="0.25">
      <c r="A7404">
        <v>10148</v>
      </c>
      <c r="C7404" t="s">
        <v>1327</v>
      </c>
      <c r="D7404" s="2" t="str">
        <f>TEXT(MID(Sales_Transactions[[#This Row],[Order Date]],2,5),"d/m/yyy")</f>
        <v>25/3/2009</v>
      </c>
      <c r="E7404" s="2" t="str">
        <f>TEXT(MID(Sales_Transactions[[#This Row],[Order Date]],2,5),"d")</f>
        <v>25</v>
      </c>
      <c r="F7404" s="2" t="str">
        <f>TEXT(MID(Sales_Transactions[[#This Row],[Order Date]],2,5),"m")</f>
        <v>3</v>
      </c>
      <c r="G7404" s="2" t="str">
        <f>TEXT(MID(Sales_Transactions[[#This Row],[Order Date]],2,5),"yyy")</f>
        <v>2009</v>
      </c>
      <c r="H7404" s="2" t="str">
        <f>TEXT(MID(Sales_Transactions[[#This Row],[Order Date]],2,5),"yyy/m")</f>
        <v>2009/3</v>
      </c>
      <c r="I7404" t="s">
        <v>22</v>
      </c>
      <c r="J7404">
        <f t="shared" si="690"/>
        <v>2</v>
      </c>
      <c r="K7404" s="2">
        <v>27</v>
      </c>
      <c r="L7404" s="3">
        <v>14357.85</v>
      </c>
      <c r="M7404" s="4">
        <v>0.02</v>
      </c>
      <c r="N7404" s="5" t="s">
        <v>34</v>
      </c>
      <c r="O7404" s="3">
        <v>3309.55</v>
      </c>
      <c r="P7404" s="3">
        <v>500.98</v>
      </c>
      <c r="Q7404" s="3">
        <v>41.44</v>
      </c>
      <c r="R7404" s="5" t="s">
        <v>922</v>
      </c>
      <c r="S7404" s="5" t="s">
        <v>1525</v>
      </c>
      <c r="T7404" s="5" t="str">
        <f t="shared" si="691"/>
        <v>Christopher Martinez</v>
      </c>
      <c r="U7404" t="s">
        <v>153</v>
      </c>
      <c r="V7404" s="5" t="s">
        <v>27</v>
      </c>
      <c r="W7404" s="5" t="s">
        <v>57</v>
      </c>
      <c r="X7404" s="5" t="s">
        <v>104</v>
      </c>
      <c r="Y7404" s="5" t="s">
        <v>2790</v>
      </c>
      <c r="Z7404" s="5" t="s">
        <v>106</v>
      </c>
      <c r="AA7404" s="4">
        <v>0.66</v>
      </c>
      <c r="AB7404" s="1">
        <v>39897</v>
      </c>
      <c r="AC7404" s="1">
        <v>24063</v>
      </c>
      <c r="AD7404">
        <f t="shared" si="692"/>
        <v>0</v>
      </c>
      <c r="AE7404">
        <f t="shared" ca="1" si="693"/>
        <v>58</v>
      </c>
      <c r="AF7404" t="str">
        <f t="shared" ca="1" si="694"/>
        <v>18-64</v>
      </c>
      <c r="AG7404" s="3">
        <f t="shared" si="695"/>
        <v>20.085918666666664</v>
      </c>
      <c r="AH7404" t="str">
        <f>_xlfn.IFNA(VLOOKUP(Sales_Transactions[[#This Row],[Order ID]],Returned_Items[#All],2,FALSE),"Not Returned")</f>
        <v>Not Returned</v>
      </c>
    </row>
    <row r="7405" spans="1:34" x14ac:dyDescent="0.25">
      <c r="A7405">
        <v>11045</v>
      </c>
      <c r="C7405" t="s">
        <v>3565</v>
      </c>
      <c r="D7405" s="2" t="str">
        <f>TEXT(MID(Sales_Transactions[[#This Row],[Order Date]],2,5),"d/m/yyy")</f>
        <v>25/3/2012</v>
      </c>
      <c r="E7405" s="2" t="str">
        <f>TEXT(MID(Sales_Transactions[[#This Row],[Order Date]],2,5),"d")</f>
        <v>25</v>
      </c>
      <c r="F7405" s="2" t="str">
        <f>TEXT(MID(Sales_Transactions[[#This Row],[Order Date]],2,5),"m")</f>
        <v>3</v>
      </c>
      <c r="G7405" s="2" t="str">
        <f>TEXT(MID(Sales_Transactions[[#This Row],[Order Date]],2,5),"yyy")</f>
        <v>2012</v>
      </c>
      <c r="H7405" s="2" t="str">
        <f>TEXT(MID(Sales_Transactions[[#This Row],[Order Date]],2,5),"yyy/m")</f>
        <v>2012/3</v>
      </c>
      <c r="I7405" t="s">
        <v>78</v>
      </c>
      <c r="J7405">
        <f t="shared" si="690"/>
        <v>3</v>
      </c>
      <c r="K7405" s="2">
        <v>35</v>
      </c>
      <c r="L7405" s="3">
        <v>710.86</v>
      </c>
      <c r="M7405" s="4">
        <v>0.04</v>
      </c>
      <c r="N7405" s="5" t="s">
        <v>23</v>
      </c>
      <c r="O7405" s="3">
        <v>196.22</v>
      </c>
      <c r="P7405" s="3">
        <v>19.98</v>
      </c>
      <c r="Q7405" s="3">
        <v>5.97</v>
      </c>
      <c r="R7405" s="5" t="s">
        <v>157</v>
      </c>
      <c r="S7405" s="5" t="s">
        <v>3382</v>
      </c>
      <c r="T7405" s="5" t="str">
        <f t="shared" si="691"/>
        <v>Eugene Moren</v>
      </c>
      <c r="U7405" t="s">
        <v>153</v>
      </c>
      <c r="V7405" s="5" t="s">
        <v>74</v>
      </c>
      <c r="W7405" s="5" t="s">
        <v>28</v>
      </c>
      <c r="X7405" s="5" t="s">
        <v>75</v>
      </c>
      <c r="Y7405" s="5" t="s">
        <v>254</v>
      </c>
      <c r="Z7405" s="5" t="s">
        <v>43</v>
      </c>
      <c r="AA7405" s="4">
        <v>0.38</v>
      </c>
      <c r="AB7405" s="1">
        <v>40994</v>
      </c>
      <c r="AC7405" s="1">
        <v>23799</v>
      </c>
      <c r="AD7405">
        <f t="shared" si="692"/>
        <v>1</v>
      </c>
      <c r="AE7405">
        <f t="shared" ca="1" si="693"/>
        <v>59</v>
      </c>
      <c r="AF7405" t="str">
        <f t="shared" ca="1" si="694"/>
        <v>18-64</v>
      </c>
      <c r="AG7405" s="3">
        <f t="shared" si="695"/>
        <v>0.74120022857142853</v>
      </c>
      <c r="AH7405" t="str">
        <f>_xlfn.IFNA(VLOOKUP(Sales_Transactions[[#This Row],[Order ID]],Returned_Items[#All],2,FALSE),"Not Returned")</f>
        <v>Not Returned</v>
      </c>
    </row>
    <row r="7406" spans="1:34" x14ac:dyDescent="0.25">
      <c r="A7406">
        <v>11074</v>
      </c>
      <c r="C7406" t="s">
        <v>607</v>
      </c>
      <c r="D7406" s="2" t="str">
        <f>TEXT(MID(Sales_Transactions[[#This Row],[Order Date]],2,5),"d/m/yyy")</f>
        <v>9/6/2011</v>
      </c>
      <c r="E7406" s="2" t="str">
        <f>TEXT(MID(Sales_Transactions[[#This Row],[Order Date]],2,5),"d")</f>
        <v>9</v>
      </c>
      <c r="F7406" s="2" t="str">
        <f>TEXT(MID(Sales_Transactions[[#This Row],[Order Date]],2,5),"m")</f>
        <v>6</v>
      </c>
      <c r="G7406" s="2" t="str">
        <f>TEXT(MID(Sales_Transactions[[#This Row],[Order Date]],2,5),"yyy")</f>
        <v>2011</v>
      </c>
      <c r="H7406" s="2" t="str">
        <f>TEXT(MID(Sales_Transactions[[#This Row],[Order Date]],2,5),"yyy/m")</f>
        <v>2011/6</v>
      </c>
      <c r="I7406" t="s">
        <v>33</v>
      </c>
      <c r="J7406">
        <f t="shared" si="690"/>
        <v>4</v>
      </c>
      <c r="K7406" s="2">
        <v>21</v>
      </c>
      <c r="L7406" s="3">
        <v>114.53</v>
      </c>
      <c r="M7406" s="4">
        <v>7.0000000000000007E-2</v>
      </c>
      <c r="N7406" s="5" t="s">
        <v>23</v>
      </c>
      <c r="O7406" s="3">
        <v>-39.229999999999997</v>
      </c>
      <c r="P7406" s="3">
        <v>5.68</v>
      </c>
      <c r="Q7406" s="3">
        <v>3.6</v>
      </c>
      <c r="R7406" s="5" t="s">
        <v>2388</v>
      </c>
      <c r="S7406" s="5" t="s">
        <v>2883</v>
      </c>
      <c r="T7406" s="5" t="str">
        <f t="shared" si="691"/>
        <v>Cynthia Delaney</v>
      </c>
      <c r="U7406" t="s">
        <v>153</v>
      </c>
      <c r="V7406" s="5" t="s">
        <v>47</v>
      </c>
      <c r="W7406" s="5" t="s">
        <v>28</v>
      </c>
      <c r="X7406" s="5" t="s">
        <v>221</v>
      </c>
      <c r="Y7406" s="5" t="s">
        <v>3055</v>
      </c>
      <c r="Z7406" s="5" t="s">
        <v>60</v>
      </c>
      <c r="AA7406" s="4">
        <v>0.56000000000000005</v>
      </c>
      <c r="AB7406" s="1">
        <v>40705</v>
      </c>
      <c r="AC7406" s="1">
        <v>23961</v>
      </c>
      <c r="AD7406">
        <f t="shared" si="692"/>
        <v>2</v>
      </c>
      <c r="AE7406">
        <f t="shared" ca="1" si="693"/>
        <v>59</v>
      </c>
      <c r="AF7406" t="str">
        <f t="shared" ca="1" si="694"/>
        <v>18-64</v>
      </c>
      <c r="AG7406" s="3">
        <f t="shared" si="695"/>
        <v>0.44171542857142854</v>
      </c>
      <c r="AH7406" t="str">
        <f>_xlfn.IFNA(VLOOKUP(Sales_Transactions[[#This Row],[Order ID]],Returned_Items[#All],2,FALSE),"Not Returned")</f>
        <v>Not Returned</v>
      </c>
    </row>
    <row r="7407" spans="1:34" x14ac:dyDescent="0.25">
      <c r="A7407">
        <v>11074</v>
      </c>
      <c r="C7407" t="s">
        <v>607</v>
      </c>
      <c r="D7407" s="2" t="str">
        <f>TEXT(MID(Sales_Transactions[[#This Row],[Order Date]],2,5),"d/m/yyy")</f>
        <v>9/6/2011</v>
      </c>
      <c r="E7407" s="2" t="str">
        <f>TEXT(MID(Sales_Transactions[[#This Row],[Order Date]],2,5),"d")</f>
        <v>9</v>
      </c>
      <c r="F7407" s="2" t="str">
        <f>TEXT(MID(Sales_Transactions[[#This Row],[Order Date]],2,5),"m")</f>
        <v>6</v>
      </c>
      <c r="G7407" s="2" t="str">
        <f>TEXT(MID(Sales_Transactions[[#This Row],[Order Date]],2,5),"yyy")</f>
        <v>2011</v>
      </c>
      <c r="H7407" s="2" t="str">
        <f>TEXT(MID(Sales_Transactions[[#This Row],[Order Date]],2,5),"yyy/m")</f>
        <v>2011/6</v>
      </c>
      <c r="I7407" t="s">
        <v>33</v>
      </c>
      <c r="J7407">
        <f t="shared" si="690"/>
        <v>4</v>
      </c>
      <c r="K7407" s="2">
        <v>44</v>
      </c>
      <c r="L7407" s="3">
        <v>7164.7434999999996</v>
      </c>
      <c r="M7407" s="4">
        <v>7.0000000000000007E-2</v>
      </c>
      <c r="N7407" s="5" t="s">
        <v>23</v>
      </c>
      <c r="O7407" s="3">
        <v>1609.29</v>
      </c>
      <c r="P7407" s="3">
        <v>205.99</v>
      </c>
      <c r="Q7407" s="3">
        <v>5.99</v>
      </c>
      <c r="R7407" s="5" t="s">
        <v>2388</v>
      </c>
      <c r="S7407" s="5" t="s">
        <v>2883</v>
      </c>
      <c r="T7407" s="5" t="str">
        <f t="shared" si="691"/>
        <v>Cynthia Delaney</v>
      </c>
      <c r="U7407" t="s">
        <v>153</v>
      </c>
      <c r="V7407" s="5" t="s">
        <v>47</v>
      </c>
      <c r="W7407" s="5" t="s">
        <v>48</v>
      </c>
      <c r="X7407" s="5" t="s">
        <v>49</v>
      </c>
      <c r="Y7407" s="5" t="s">
        <v>1214</v>
      </c>
      <c r="Z7407" s="5" t="s">
        <v>43</v>
      </c>
      <c r="AA7407" s="4">
        <v>0.59</v>
      </c>
      <c r="AB7407" s="1">
        <v>40704</v>
      </c>
      <c r="AC7407" s="1">
        <v>23903</v>
      </c>
      <c r="AD7407">
        <f t="shared" si="692"/>
        <v>1</v>
      </c>
      <c r="AE7407">
        <f t="shared" ca="1" si="693"/>
        <v>59</v>
      </c>
      <c r="AF7407" t="str">
        <f t="shared" ca="1" si="694"/>
        <v>18-64</v>
      </c>
      <c r="AG7407" s="3">
        <f t="shared" si="695"/>
        <v>4.8144501590909092</v>
      </c>
      <c r="AH7407" t="str">
        <f>_xlfn.IFNA(VLOOKUP(Sales_Transactions[[#This Row],[Order ID]],Returned_Items[#All],2,FALSE),"Not Returned")</f>
        <v>Not Returned</v>
      </c>
    </row>
    <row r="7408" spans="1:34" x14ac:dyDescent="0.25">
      <c r="A7408">
        <v>12449</v>
      </c>
      <c r="C7408" t="s">
        <v>1410</v>
      </c>
      <c r="D7408" s="2" t="str">
        <f>TEXT(MID(Sales_Transactions[[#This Row],[Order Date]],2,5),"d/m/yyy")</f>
        <v>31/1/2010</v>
      </c>
      <c r="E7408" s="2" t="str">
        <f>TEXT(MID(Sales_Transactions[[#This Row],[Order Date]],2,5),"d")</f>
        <v>31</v>
      </c>
      <c r="F7408" s="2" t="str">
        <f>TEXT(MID(Sales_Transactions[[#This Row],[Order Date]],2,5),"m")</f>
        <v>1</v>
      </c>
      <c r="G7408" s="2" t="str">
        <f>TEXT(MID(Sales_Transactions[[#This Row],[Order Date]],2,5),"yyy")</f>
        <v>2010</v>
      </c>
      <c r="H7408" s="2" t="str">
        <f>TEXT(MID(Sales_Transactions[[#This Row],[Order Date]],2,5),"yyy/m")</f>
        <v>2010/1</v>
      </c>
      <c r="I7408" t="s">
        <v>78</v>
      </c>
      <c r="J7408">
        <f t="shared" si="690"/>
        <v>3</v>
      </c>
      <c r="K7408" s="2">
        <v>36</v>
      </c>
      <c r="L7408" s="3">
        <v>1400.1</v>
      </c>
      <c r="M7408" s="4">
        <v>0.03</v>
      </c>
      <c r="N7408" s="5" t="s">
        <v>23</v>
      </c>
      <c r="O7408" s="3">
        <v>88.68</v>
      </c>
      <c r="P7408" s="3">
        <v>39.979999999999997</v>
      </c>
      <c r="Q7408" s="3">
        <v>4</v>
      </c>
      <c r="R7408" s="5" t="s">
        <v>298</v>
      </c>
      <c r="S7408" s="5" t="s">
        <v>3566</v>
      </c>
      <c r="T7408" s="5" t="str">
        <f t="shared" si="691"/>
        <v>Anthony Rawles</v>
      </c>
      <c r="U7408" t="s">
        <v>153</v>
      </c>
      <c r="V7408" s="5" t="s">
        <v>27</v>
      </c>
      <c r="W7408" s="5" t="s">
        <v>48</v>
      </c>
      <c r="X7408" s="5" t="s">
        <v>87</v>
      </c>
      <c r="Y7408" s="5" t="s">
        <v>1578</v>
      </c>
      <c r="Z7408" s="5" t="s">
        <v>43</v>
      </c>
      <c r="AA7408" s="4">
        <v>0.7</v>
      </c>
      <c r="AB7408" s="1">
        <v>40211</v>
      </c>
      <c r="AC7408" s="1">
        <v>24042</v>
      </c>
      <c r="AD7408">
        <f t="shared" si="692"/>
        <v>2</v>
      </c>
      <c r="AE7408">
        <f t="shared" ca="1" si="693"/>
        <v>58</v>
      </c>
      <c r="AF7408" t="str">
        <f t="shared" ca="1" si="694"/>
        <v>18-64</v>
      </c>
      <c r="AG7408" s="3">
        <f t="shared" si="695"/>
        <v>1.2213334999999998</v>
      </c>
      <c r="AH7408" t="str">
        <f>_xlfn.IFNA(VLOOKUP(Sales_Transactions[[#This Row],[Order ID]],Returned_Items[#All],2,FALSE),"Not Returned")</f>
        <v>Not Returned</v>
      </c>
    </row>
    <row r="7409" spans="1:34" x14ac:dyDescent="0.25">
      <c r="A7409">
        <v>14661</v>
      </c>
      <c r="C7409" t="s">
        <v>3038</v>
      </c>
      <c r="D7409" s="2" t="str">
        <f>TEXT(MID(Sales_Transactions[[#This Row],[Order Date]],2,5),"d/m/yyy")</f>
        <v>24/1/2010</v>
      </c>
      <c r="E7409" s="2" t="str">
        <f>TEXT(MID(Sales_Transactions[[#This Row],[Order Date]],2,5),"d")</f>
        <v>24</v>
      </c>
      <c r="F7409" s="2" t="str">
        <f>TEXT(MID(Sales_Transactions[[#This Row],[Order Date]],2,5),"m")</f>
        <v>1</v>
      </c>
      <c r="G7409" s="2" t="str">
        <f>TEXT(MID(Sales_Transactions[[#This Row],[Order Date]],2,5),"yyy")</f>
        <v>2010</v>
      </c>
      <c r="H7409" s="2" t="str">
        <f>TEXT(MID(Sales_Transactions[[#This Row],[Order Date]],2,5),"yyy/m")</f>
        <v>2010/1</v>
      </c>
      <c r="I7409" t="s">
        <v>52</v>
      </c>
      <c r="J7409">
        <f t="shared" si="690"/>
        <v>1</v>
      </c>
      <c r="K7409" s="2">
        <v>38</v>
      </c>
      <c r="L7409" s="3">
        <v>1325.06</v>
      </c>
      <c r="M7409" s="4">
        <v>0.06</v>
      </c>
      <c r="N7409" s="5" t="s">
        <v>23</v>
      </c>
      <c r="O7409" s="3">
        <v>-180.23</v>
      </c>
      <c r="P7409" s="3">
        <v>35.770000000000003</v>
      </c>
      <c r="Q7409" s="3">
        <v>9.02</v>
      </c>
      <c r="R7409" s="5" t="s">
        <v>3562</v>
      </c>
      <c r="S7409" s="5" t="s">
        <v>3563</v>
      </c>
      <c r="T7409" s="5" t="str">
        <f t="shared" si="691"/>
        <v>Lauren Leatherbury</v>
      </c>
      <c r="U7409" t="s">
        <v>153</v>
      </c>
      <c r="V7409" s="5" t="s">
        <v>74</v>
      </c>
      <c r="W7409" s="5" t="s">
        <v>48</v>
      </c>
      <c r="X7409" s="5" t="s">
        <v>87</v>
      </c>
      <c r="Y7409" s="5" t="s">
        <v>2935</v>
      </c>
      <c r="Z7409" s="5" t="s">
        <v>43</v>
      </c>
      <c r="AA7409" s="4">
        <v>0.75</v>
      </c>
      <c r="AB7409" s="1">
        <v>40203</v>
      </c>
      <c r="AC7409" s="1">
        <v>21874</v>
      </c>
      <c r="AD7409">
        <f t="shared" si="692"/>
        <v>1</v>
      </c>
      <c r="AE7409">
        <f t="shared" ca="1" si="693"/>
        <v>64</v>
      </c>
      <c r="AF7409" t="str">
        <f t="shared" ca="1" si="694"/>
        <v>18-64</v>
      </c>
      <c r="AG7409" s="3">
        <f t="shared" si="695"/>
        <v>1.1781194210526318</v>
      </c>
      <c r="AH7409" t="str">
        <f>_xlfn.IFNA(VLOOKUP(Sales_Transactions[[#This Row],[Order ID]],Returned_Items[#All],2,FALSE),"Not Returned")</f>
        <v>Not Returned</v>
      </c>
    </row>
    <row r="7410" spans="1:34" x14ac:dyDescent="0.25">
      <c r="A7410">
        <v>15303</v>
      </c>
      <c r="C7410" t="s">
        <v>3418</v>
      </c>
      <c r="D7410" s="2" t="str">
        <f>TEXT(MID(Sales_Transactions[[#This Row],[Order Date]],2,5),"d/m/yyy")</f>
        <v>13/9/2010</v>
      </c>
      <c r="E7410" s="2" t="str">
        <f>TEXT(MID(Sales_Transactions[[#This Row],[Order Date]],2,5),"d")</f>
        <v>13</v>
      </c>
      <c r="F7410" s="2" t="str">
        <f>TEXT(MID(Sales_Transactions[[#This Row],[Order Date]],2,5),"m")</f>
        <v>9</v>
      </c>
      <c r="G7410" s="2" t="str">
        <f>TEXT(MID(Sales_Transactions[[#This Row],[Order Date]],2,5),"yyy")</f>
        <v>2010</v>
      </c>
      <c r="H7410" s="2" t="str">
        <f>TEXT(MID(Sales_Transactions[[#This Row],[Order Date]],2,5),"yyy/m")</f>
        <v>2010/9</v>
      </c>
      <c r="I7410" t="s">
        <v>101</v>
      </c>
      <c r="J7410">
        <f t="shared" si="690"/>
        <v>1</v>
      </c>
      <c r="K7410" s="2">
        <v>21</v>
      </c>
      <c r="L7410" s="3">
        <v>101.13</v>
      </c>
      <c r="M7410" s="4">
        <v>0.02</v>
      </c>
      <c r="N7410" s="5" t="s">
        <v>23</v>
      </c>
      <c r="O7410" s="3">
        <v>-74.41</v>
      </c>
      <c r="P7410" s="3">
        <v>4.54</v>
      </c>
      <c r="Q7410" s="3">
        <v>5.83</v>
      </c>
      <c r="R7410" s="5" t="s">
        <v>462</v>
      </c>
      <c r="S7410" s="5" t="s">
        <v>3557</v>
      </c>
      <c r="T7410" s="5" t="str">
        <f t="shared" si="691"/>
        <v>Fred Harton</v>
      </c>
      <c r="U7410" t="s">
        <v>153</v>
      </c>
      <c r="V7410" s="5" t="s">
        <v>74</v>
      </c>
      <c r="W7410" s="5" t="s">
        <v>28</v>
      </c>
      <c r="X7410" s="5" t="s">
        <v>41</v>
      </c>
      <c r="Y7410" s="5" t="s">
        <v>2381</v>
      </c>
      <c r="Z7410" s="5" t="s">
        <v>43</v>
      </c>
      <c r="AA7410" s="4">
        <v>0.36</v>
      </c>
      <c r="AB7410" s="1">
        <v>40435</v>
      </c>
      <c r="AC7410" s="1">
        <v>21889</v>
      </c>
      <c r="AD7410">
        <f t="shared" si="692"/>
        <v>1</v>
      </c>
      <c r="AE7410">
        <f t="shared" ca="1" si="693"/>
        <v>64</v>
      </c>
      <c r="AF7410" t="str">
        <f t="shared" ca="1" si="694"/>
        <v>18-64</v>
      </c>
      <c r="AG7410" s="3">
        <f t="shared" si="695"/>
        <v>0.49376628571428571</v>
      </c>
      <c r="AH7410" t="str">
        <f>_xlfn.IFNA(VLOOKUP(Sales_Transactions[[#This Row],[Order ID]],Returned_Items[#All],2,FALSE),"Not Returned")</f>
        <v>Returned</v>
      </c>
    </row>
    <row r="7411" spans="1:34" x14ac:dyDescent="0.25">
      <c r="A7411">
        <v>15303</v>
      </c>
      <c r="C7411" t="s">
        <v>3418</v>
      </c>
      <c r="D7411" s="2" t="str">
        <f>TEXT(MID(Sales_Transactions[[#This Row],[Order Date]],2,5),"d/m/yyy")</f>
        <v>13/9/2010</v>
      </c>
      <c r="E7411" s="2" t="str">
        <f>TEXT(MID(Sales_Transactions[[#This Row],[Order Date]],2,5),"d")</f>
        <v>13</v>
      </c>
      <c r="F7411" s="2" t="str">
        <f>TEXT(MID(Sales_Transactions[[#This Row],[Order Date]],2,5),"m")</f>
        <v>9</v>
      </c>
      <c r="G7411" s="2" t="str">
        <f>TEXT(MID(Sales_Transactions[[#This Row],[Order Date]],2,5),"yyy")</f>
        <v>2010</v>
      </c>
      <c r="H7411" s="2" t="str">
        <f>TEXT(MID(Sales_Transactions[[#This Row],[Order Date]],2,5),"yyy/m")</f>
        <v>2010/9</v>
      </c>
      <c r="I7411" t="s">
        <v>101</v>
      </c>
      <c r="J7411">
        <f t="shared" si="690"/>
        <v>1</v>
      </c>
      <c r="K7411" s="2">
        <v>18</v>
      </c>
      <c r="L7411" s="3">
        <v>526.45000000000005</v>
      </c>
      <c r="M7411" s="4">
        <v>0.02</v>
      </c>
      <c r="N7411" s="5" t="s">
        <v>23</v>
      </c>
      <c r="O7411" s="3">
        <v>-108.14</v>
      </c>
      <c r="P7411" s="3">
        <v>28.48</v>
      </c>
      <c r="Q7411" s="3">
        <v>8.99</v>
      </c>
      <c r="R7411" s="5" t="s">
        <v>462</v>
      </c>
      <c r="S7411" s="5" t="s">
        <v>3557</v>
      </c>
      <c r="T7411" s="5" t="str">
        <f t="shared" si="691"/>
        <v>Fred Harton</v>
      </c>
      <c r="U7411" t="s">
        <v>153</v>
      </c>
      <c r="V7411" s="5" t="s">
        <v>74</v>
      </c>
      <c r="W7411" s="5" t="s">
        <v>48</v>
      </c>
      <c r="X7411" s="5" t="s">
        <v>87</v>
      </c>
      <c r="Y7411" s="5" t="s">
        <v>1257</v>
      </c>
      <c r="Z7411" s="5" t="s">
        <v>60</v>
      </c>
      <c r="AA7411" s="4">
        <v>0.7</v>
      </c>
      <c r="AB7411" s="1">
        <v>40436</v>
      </c>
      <c r="AC7411" s="1">
        <v>21805</v>
      </c>
      <c r="AD7411">
        <f t="shared" si="692"/>
        <v>2</v>
      </c>
      <c r="AE7411">
        <f t="shared" ca="1" si="693"/>
        <v>64</v>
      </c>
      <c r="AF7411" t="str">
        <f t="shared" ca="1" si="694"/>
        <v>18-64</v>
      </c>
      <c r="AG7411" s="3">
        <f t="shared" si="695"/>
        <v>2.081350222222222</v>
      </c>
      <c r="AH7411" t="str">
        <f>_xlfn.IFNA(VLOOKUP(Sales_Transactions[[#This Row],[Order ID]],Returned_Items[#All],2,FALSE),"Not Returned")</f>
        <v>Returned</v>
      </c>
    </row>
    <row r="7412" spans="1:34" x14ac:dyDescent="0.25">
      <c r="A7412">
        <v>15622</v>
      </c>
      <c r="C7412" t="s">
        <v>763</v>
      </c>
      <c r="D7412" s="2" t="str">
        <f>TEXT(MID(Sales_Transactions[[#This Row],[Order Date]],2,5),"d/m/yyy")</f>
        <v>25/8/2011</v>
      </c>
      <c r="E7412" s="2" t="str">
        <f>TEXT(MID(Sales_Transactions[[#This Row],[Order Date]],2,5),"d")</f>
        <v>25</v>
      </c>
      <c r="F7412" s="2" t="str">
        <f>TEXT(MID(Sales_Transactions[[#This Row],[Order Date]],2,5),"m")</f>
        <v>8</v>
      </c>
      <c r="G7412" s="2" t="str">
        <f>TEXT(MID(Sales_Transactions[[#This Row],[Order Date]],2,5),"yyy")</f>
        <v>2011</v>
      </c>
      <c r="H7412" s="2" t="str">
        <f>TEXT(MID(Sales_Transactions[[#This Row],[Order Date]],2,5),"yyy/m")</f>
        <v>2011/8</v>
      </c>
      <c r="I7412" t="s">
        <v>33</v>
      </c>
      <c r="J7412">
        <f t="shared" si="690"/>
        <v>4</v>
      </c>
      <c r="K7412" s="2">
        <v>34</v>
      </c>
      <c r="L7412" s="3">
        <v>8581.25</v>
      </c>
      <c r="M7412" s="4">
        <v>0</v>
      </c>
      <c r="N7412" s="5" t="s">
        <v>34</v>
      </c>
      <c r="O7412" s="3">
        <v>1464.23</v>
      </c>
      <c r="P7412" s="3">
        <v>240.98</v>
      </c>
      <c r="Q7412" s="3">
        <v>60.2</v>
      </c>
      <c r="R7412" s="5" t="s">
        <v>1668</v>
      </c>
      <c r="S7412" s="5" t="s">
        <v>899</v>
      </c>
      <c r="T7412" s="5" t="str">
        <f t="shared" si="691"/>
        <v>Cathy Armstrong</v>
      </c>
      <c r="U7412" t="s">
        <v>153</v>
      </c>
      <c r="V7412" s="5" t="s">
        <v>37</v>
      </c>
      <c r="W7412" s="5" t="s">
        <v>57</v>
      </c>
      <c r="X7412" s="5" t="s">
        <v>104</v>
      </c>
      <c r="Y7412" s="5" t="s">
        <v>2084</v>
      </c>
      <c r="Z7412" s="5" t="s">
        <v>106</v>
      </c>
      <c r="AA7412" s="4">
        <v>0.56000000000000005</v>
      </c>
      <c r="AB7412" s="1">
        <v>40781</v>
      </c>
      <c r="AC7412" s="1">
        <v>21875</v>
      </c>
      <c r="AD7412">
        <f t="shared" si="692"/>
        <v>1</v>
      </c>
      <c r="AE7412">
        <f t="shared" ca="1" si="693"/>
        <v>64</v>
      </c>
      <c r="AF7412" t="str">
        <f t="shared" ca="1" si="694"/>
        <v>18-64</v>
      </c>
      <c r="AG7412" s="3">
        <f t="shared" si="695"/>
        <v>8.8582352941176481</v>
      </c>
      <c r="AH7412" t="str">
        <f>_xlfn.IFNA(VLOOKUP(Sales_Transactions[[#This Row],[Order ID]],Returned_Items[#All],2,FALSE),"Not Returned")</f>
        <v>Not Returned</v>
      </c>
    </row>
    <row r="7413" spans="1:34" x14ac:dyDescent="0.25">
      <c r="A7413">
        <v>15622</v>
      </c>
      <c r="C7413" t="s">
        <v>763</v>
      </c>
      <c r="D7413" s="2" t="str">
        <f>TEXT(MID(Sales_Transactions[[#This Row],[Order Date]],2,5),"d/m/yyy")</f>
        <v>25/8/2011</v>
      </c>
      <c r="E7413" s="2" t="str">
        <f>TEXT(MID(Sales_Transactions[[#This Row],[Order Date]],2,5),"d")</f>
        <v>25</v>
      </c>
      <c r="F7413" s="2" t="str">
        <f>TEXT(MID(Sales_Transactions[[#This Row],[Order Date]],2,5),"m")</f>
        <v>8</v>
      </c>
      <c r="G7413" s="2" t="str">
        <f>TEXT(MID(Sales_Transactions[[#This Row],[Order Date]],2,5),"yyy")</f>
        <v>2011</v>
      </c>
      <c r="H7413" s="2" t="str">
        <f>TEXT(MID(Sales_Transactions[[#This Row],[Order Date]],2,5),"yyy/m")</f>
        <v>2011/8</v>
      </c>
      <c r="I7413" t="s">
        <v>33</v>
      </c>
      <c r="J7413">
        <f t="shared" si="690"/>
        <v>4</v>
      </c>
      <c r="K7413" s="2">
        <v>21</v>
      </c>
      <c r="L7413" s="3">
        <v>135.99</v>
      </c>
      <c r="M7413" s="4">
        <v>0.09</v>
      </c>
      <c r="N7413" s="5" t="s">
        <v>23</v>
      </c>
      <c r="O7413" s="3">
        <v>-129.24</v>
      </c>
      <c r="P7413" s="3">
        <v>6.48</v>
      </c>
      <c r="Q7413" s="3">
        <v>9.68</v>
      </c>
      <c r="R7413" s="5" t="s">
        <v>1668</v>
      </c>
      <c r="S7413" s="5" t="s">
        <v>899</v>
      </c>
      <c r="T7413" s="5" t="str">
        <f t="shared" si="691"/>
        <v>Cathy Armstrong</v>
      </c>
      <c r="U7413" t="s">
        <v>153</v>
      </c>
      <c r="V7413" s="5" t="s">
        <v>37</v>
      </c>
      <c r="W7413" s="5" t="s">
        <v>28</v>
      </c>
      <c r="X7413" s="5" t="s">
        <v>75</v>
      </c>
      <c r="Y7413" s="5" t="s">
        <v>1312</v>
      </c>
      <c r="Z7413" s="5" t="s">
        <v>43</v>
      </c>
      <c r="AA7413" s="4">
        <v>0.36</v>
      </c>
      <c r="AB7413" s="1">
        <v>40781</v>
      </c>
      <c r="AC7413" s="1">
        <v>21752</v>
      </c>
      <c r="AD7413">
        <f t="shared" si="692"/>
        <v>1</v>
      </c>
      <c r="AE7413">
        <f t="shared" ca="1" si="693"/>
        <v>65</v>
      </c>
      <c r="AF7413" t="str">
        <f t="shared" ca="1" si="694"/>
        <v>Over 65</v>
      </c>
      <c r="AG7413" s="3">
        <f t="shared" si="695"/>
        <v>0.76924609523809517</v>
      </c>
      <c r="AH7413" t="str">
        <f>_xlfn.IFNA(VLOOKUP(Sales_Transactions[[#This Row],[Order ID]],Returned_Items[#All],2,FALSE),"Not Returned")</f>
        <v>Not Returned</v>
      </c>
    </row>
    <row r="7414" spans="1:34" x14ac:dyDescent="0.25">
      <c r="A7414">
        <v>15778</v>
      </c>
      <c r="C7414" t="s">
        <v>498</v>
      </c>
      <c r="D7414" s="2" t="str">
        <f>TEXT(MID(Sales_Transactions[[#This Row],[Order Date]],2,5),"d/m/yyy")</f>
        <v>6/5/2010</v>
      </c>
      <c r="E7414" s="2" t="str">
        <f>TEXT(MID(Sales_Transactions[[#This Row],[Order Date]],2,5),"d")</f>
        <v>6</v>
      </c>
      <c r="F7414" s="2" t="str">
        <f>TEXT(MID(Sales_Transactions[[#This Row],[Order Date]],2,5),"m")</f>
        <v>5</v>
      </c>
      <c r="G7414" s="2" t="str">
        <f>TEXT(MID(Sales_Transactions[[#This Row],[Order Date]],2,5),"yyy")</f>
        <v>2010</v>
      </c>
      <c r="H7414" s="2" t="str">
        <f>TEXT(MID(Sales_Transactions[[#This Row],[Order Date]],2,5),"yyy/m")</f>
        <v>2010/5</v>
      </c>
      <c r="I7414" t="s">
        <v>33</v>
      </c>
      <c r="J7414">
        <f t="shared" si="690"/>
        <v>4</v>
      </c>
      <c r="K7414" s="2">
        <v>9</v>
      </c>
      <c r="L7414" s="3">
        <v>43.23</v>
      </c>
      <c r="M7414" s="4">
        <v>0</v>
      </c>
      <c r="N7414" s="5" t="s">
        <v>23</v>
      </c>
      <c r="O7414" s="3">
        <v>-29.53</v>
      </c>
      <c r="P7414" s="3">
        <v>3.98</v>
      </c>
      <c r="Q7414" s="3">
        <v>5.26</v>
      </c>
      <c r="R7414" s="5" t="s">
        <v>35</v>
      </c>
      <c r="S7414" s="5" t="s">
        <v>2144</v>
      </c>
      <c r="T7414" s="5" t="str">
        <f t="shared" si="691"/>
        <v>Barry Blumstein</v>
      </c>
      <c r="U7414" t="s">
        <v>153</v>
      </c>
      <c r="V7414" s="5" t="s">
        <v>27</v>
      </c>
      <c r="W7414" s="5" t="s">
        <v>28</v>
      </c>
      <c r="X7414" s="5" t="s">
        <v>41</v>
      </c>
      <c r="Y7414" s="5" t="s">
        <v>2406</v>
      </c>
      <c r="Z7414" s="5" t="s">
        <v>43</v>
      </c>
      <c r="AA7414" s="4">
        <v>0.38</v>
      </c>
      <c r="AB7414" s="1">
        <v>40306</v>
      </c>
      <c r="AC7414" s="1">
        <v>21636</v>
      </c>
      <c r="AD7414">
        <f t="shared" si="692"/>
        <v>2</v>
      </c>
      <c r="AE7414">
        <f t="shared" ca="1" si="693"/>
        <v>65</v>
      </c>
      <c r="AF7414" t="str">
        <f t="shared" ca="1" si="694"/>
        <v>Over 65</v>
      </c>
      <c r="AG7414" s="3">
        <f t="shared" si="695"/>
        <v>1.0266666666666666</v>
      </c>
      <c r="AH7414" t="str">
        <f>_xlfn.IFNA(VLOOKUP(Sales_Transactions[[#This Row],[Order ID]],Returned_Items[#All],2,FALSE),"Not Returned")</f>
        <v>Returned</v>
      </c>
    </row>
    <row r="7415" spans="1:34" x14ac:dyDescent="0.25">
      <c r="A7415">
        <v>16164</v>
      </c>
      <c r="C7415" t="s">
        <v>301</v>
      </c>
      <c r="D7415" s="2" t="str">
        <f>TEXT(MID(Sales_Transactions[[#This Row],[Order Date]],2,5),"d/m/yyy")</f>
        <v>3/1/2012</v>
      </c>
      <c r="E7415" s="2" t="str">
        <f>TEXT(MID(Sales_Transactions[[#This Row],[Order Date]],2,5),"d")</f>
        <v>3</v>
      </c>
      <c r="F7415" s="2" t="str">
        <f>TEXT(MID(Sales_Transactions[[#This Row],[Order Date]],2,5),"m")</f>
        <v>1</v>
      </c>
      <c r="G7415" s="2" t="str">
        <f>TEXT(MID(Sales_Transactions[[#This Row],[Order Date]],2,5),"yyy")</f>
        <v>2012</v>
      </c>
      <c r="H7415" s="2" t="str">
        <f>TEXT(MID(Sales_Transactions[[#This Row],[Order Date]],2,5),"yyy/m")</f>
        <v>2012/1</v>
      </c>
      <c r="I7415" t="s">
        <v>22</v>
      </c>
      <c r="J7415">
        <f t="shared" si="690"/>
        <v>2</v>
      </c>
      <c r="K7415" s="2">
        <v>22</v>
      </c>
      <c r="L7415" s="3">
        <v>3353.54</v>
      </c>
      <c r="M7415" s="4">
        <v>7.0000000000000007E-2</v>
      </c>
      <c r="N7415" s="5" t="s">
        <v>23</v>
      </c>
      <c r="O7415" s="3">
        <v>1189.96</v>
      </c>
      <c r="P7415" s="3">
        <v>162.93</v>
      </c>
      <c r="Q7415" s="3">
        <v>19.989999999999998</v>
      </c>
      <c r="R7415" s="5" t="s">
        <v>2193</v>
      </c>
      <c r="S7415" s="5" t="s">
        <v>2194</v>
      </c>
      <c r="T7415" s="5" t="str">
        <f t="shared" si="691"/>
        <v>Eva Jacobs</v>
      </c>
      <c r="U7415" t="s">
        <v>153</v>
      </c>
      <c r="V7415" s="5" t="s">
        <v>74</v>
      </c>
      <c r="W7415" s="5" t="s">
        <v>28</v>
      </c>
      <c r="X7415" s="5" t="s">
        <v>98</v>
      </c>
      <c r="Y7415" s="5" t="s">
        <v>746</v>
      </c>
      <c r="Z7415" s="5" t="s">
        <v>43</v>
      </c>
      <c r="AA7415" s="4">
        <v>0.39</v>
      </c>
      <c r="AB7415" s="1">
        <v>40920</v>
      </c>
      <c r="AC7415" s="1">
        <v>21763</v>
      </c>
      <c r="AD7415">
        <f t="shared" si="692"/>
        <v>9</v>
      </c>
      <c r="AE7415">
        <f t="shared" ca="1" si="693"/>
        <v>65</v>
      </c>
      <c r="AF7415" t="str">
        <f t="shared" ca="1" si="694"/>
        <v>Over 65</v>
      </c>
      <c r="AG7415" s="3">
        <f t="shared" si="695"/>
        <v>8.3093613181818196</v>
      </c>
      <c r="AH7415" t="str">
        <f>_xlfn.IFNA(VLOOKUP(Sales_Transactions[[#This Row],[Order ID]],Returned_Items[#All],2,FALSE),"Not Returned")</f>
        <v>Not Returned</v>
      </c>
    </row>
    <row r="7416" spans="1:34" x14ac:dyDescent="0.25">
      <c r="A7416">
        <v>16164</v>
      </c>
      <c r="C7416" t="s">
        <v>301</v>
      </c>
      <c r="D7416" s="2" t="str">
        <f>TEXT(MID(Sales_Transactions[[#This Row],[Order Date]],2,5),"d/m/yyy")</f>
        <v>3/1/2012</v>
      </c>
      <c r="E7416" s="2" t="str">
        <f>TEXT(MID(Sales_Transactions[[#This Row],[Order Date]],2,5),"d")</f>
        <v>3</v>
      </c>
      <c r="F7416" s="2" t="str">
        <f>TEXT(MID(Sales_Transactions[[#This Row],[Order Date]],2,5),"m")</f>
        <v>1</v>
      </c>
      <c r="G7416" s="2" t="str">
        <f>TEXT(MID(Sales_Transactions[[#This Row],[Order Date]],2,5),"yyy")</f>
        <v>2012</v>
      </c>
      <c r="H7416" s="2" t="str">
        <f>TEXT(MID(Sales_Transactions[[#This Row],[Order Date]],2,5),"yyy/m")</f>
        <v>2012/1</v>
      </c>
      <c r="I7416" t="s">
        <v>22</v>
      </c>
      <c r="J7416">
        <f t="shared" si="690"/>
        <v>2</v>
      </c>
      <c r="K7416" s="2">
        <v>26</v>
      </c>
      <c r="L7416" s="3">
        <v>69.38</v>
      </c>
      <c r="M7416" s="4">
        <v>0.08</v>
      </c>
      <c r="N7416" s="5" t="s">
        <v>23</v>
      </c>
      <c r="O7416" s="3">
        <v>-70.73</v>
      </c>
      <c r="P7416" s="3">
        <v>2.52</v>
      </c>
      <c r="Q7416" s="3">
        <v>4.28</v>
      </c>
      <c r="R7416" s="5" t="s">
        <v>2193</v>
      </c>
      <c r="S7416" s="5" t="s">
        <v>2194</v>
      </c>
      <c r="T7416" s="5" t="str">
        <f t="shared" si="691"/>
        <v>Eva Jacobs</v>
      </c>
      <c r="U7416" t="s">
        <v>153</v>
      </c>
      <c r="V7416" s="5" t="s">
        <v>74</v>
      </c>
      <c r="W7416" s="5" t="s">
        <v>28</v>
      </c>
      <c r="X7416" s="5" t="s">
        <v>124</v>
      </c>
      <c r="Y7416" s="5" t="s">
        <v>1965</v>
      </c>
      <c r="Z7416" s="5" t="s">
        <v>84</v>
      </c>
      <c r="AA7416" s="4">
        <v>0.44</v>
      </c>
      <c r="AB7416" s="1">
        <v>40918</v>
      </c>
      <c r="AC7416" s="1">
        <v>14523</v>
      </c>
      <c r="AD7416">
        <f t="shared" si="692"/>
        <v>7</v>
      </c>
      <c r="AE7416">
        <f t="shared" ca="1" si="693"/>
        <v>84</v>
      </c>
      <c r="AF7416" t="str">
        <f t="shared" ca="1" si="694"/>
        <v>Over 65</v>
      </c>
      <c r="AG7416" s="3">
        <f t="shared" si="695"/>
        <v>0.26146092307692309</v>
      </c>
      <c r="AH7416" t="str">
        <f>_xlfn.IFNA(VLOOKUP(Sales_Transactions[[#This Row],[Order ID]],Returned_Items[#All],2,FALSE),"Not Returned")</f>
        <v>Not Returned</v>
      </c>
    </row>
    <row r="7417" spans="1:34" x14ac:dyDescent="0.25">
      <c r="A7417">
        <v>16166</v>
      </c>
      <c r="C7417" t="s">
        <v>1410</v>
      </c>
      <c r="D7417" s="2" t="str">
        <f>TEXT(MID(Sales_Transactions[[#This Row],[Order Date]],2,5),"d/m/yyy")</f>
        <v>31/1/2010</v>
      </c>
      <c r="E7417" s="2" t="str">
        <f>TEXT(MID(Sales_Transactions[[#This Row],[Order Date]],2,5),"d")</f>
        <v>31</v>
      </c>
      <c r="F7417" s="2" t="str">
        <f>TEXT(MID(Sales_Transactions[[#This Row],[Order Date]],2,5),"m")</f>
        <v>1</v>
      </c>
      <c r="G7417" s="2" t="str">
        <f>TEXT(MID(Sales_Transactions[[#This Row],[Order Date]],2,5),"yyy")</f>
        <v>2010</v>
      </c>
      <c r="H7417" s="2" t="str">
        <f>TEXT(MID(Sales_Transactions[[#This Row],[Order Date]],2,5),"yyy/m")</f>
        <v>2010/1</v>
      </c>
      <c r="I7417" t="s">
        <v>101</v>
      </c>
      <c r="J7417">
        <f t="shared" si="690"/>
        <v>1</v>
      </c>
      <c r="K7417" s="2">
        <v>36</v>
      </c>
      <c r="L7417" s="3">
        <v>78.510000000000005</v>
      </c>
      <c r="M7417" s="4">
        <v>0.09</v>
      </c>
      <c r="N7417" s="5" t="s">
        <v>23</v>
      </c>
      <c r="O7417" s="3">
        <v>-10.06</v>
      </c>
      <c r="P7417" s="3">
        <v>2.1800000000000002</v>
      </c>
      <c r="Q7417" s="3">
        <v>1.38</v>
      </c>
      <c r="R7417" s="5" t="s">
        <v>298</v>
      </c>
      <c r="S7417" s="5" t="s">
        <v>3566</v>
      </c>
      <c r="T7417" s="5" t="str">
        <f t="shared" si="691"/>
        <v>Anthony Rawles</v>
      </c>
      <c r="U7417" t="s">
        <v>153</v>
      </c>
      <c r="V7417" s="5" t="s">
        <v>27</v>
      </c>
      <c r="W7417" s="5" t="s">
        <v>28</v>
      </c>
      <c r="X7417" s="5" t="s">
        <v>82</v>
      </c>
      <c r="Y7417" s="5" t="s">
        <v>2798</v>
      </c>
      <c r="Z7417" s="5" t="s">
        <v>84</v>
      </c>
      <c r="AA7417" s="4">
        <v>0.44</v>
      </c>
      <c r="AB7417" s="1">
        <v>40210</v>
      </c>
      <c r="AC7417" s="1">
        <v>14569</v>
      </c>
      <c r="AD7417">
        <f t="shared" si="692"/>
        <v>1</v>
      </c>
      <c r="AE7417">
        <f t="shared" ca="1" si="693"/>
        <v>84</v>
      </c>
      <c r="AF7417" t="str">
        <f t="shared" ca="1" si="694"/>
        <v>Over 65</v>
      </c>
      <c r="AG7417" s="3">
        <f t="shared" si="695"/>
        <v>9.8834388888888902E-2</v>
      </c>
      <c r="AH7417" t="str">
        <f>_xlfn.IFNA(VLOOKUP(Sales_Transactions[[#This Row],[Order ID]],Returned_Items[#All],2,FALSE),"Not Returned")</f>
        <v>Not Returned</v>
      </c>
    </row>
    <row r="7418" spans="1:34" x14ac:dyDescent="0.25">
      <c r="A7418">
        <v>16768</v>
      </c>
      <c r="C7418" t="s">
        <v>3567</v>
      </c>
      <c r="D7418" s="2" t="str">
        <f>TEXT(MID(Sales_Transactions[[#This Row],[Order Date]],2,5),"d/m/yyy")</f>
        <v>25/7/2009</v>
      </c>
      <c r="E7418" s="2" t="str">
        <f>TEXT(MID(Sales_Transactions[[#This Row],[Order Date]],2,5),"d")</f>
        <v>25</v>
      </c>
      <c r="F7418" s="2" t="str">
        <f>TEXT(MID(Sales_Transactions[[#This Row],[Order Date]],2,5),"m")</f>
        <v>7</v>
      </c>
      <c r="G7418" s="2" t="str">
        <f>TEXT(MID(Sales_Transactions[[#This Row],[Order Date]],2,5),"yyy")</f>
        <v>2009</v>
      </c>
      <c r="H7418" s="2" t="str">
        <f>TEXT(MID(Sales_Transactions[[#This Row],[Order Date]],2,5),"yyy/m")</f>
        <v>2009/7</v>
      </c>
      <c r="I7418" t="s">
        <v>33</v>
      </c>
      <c r="J7418">
        <f t="shared" si="690"/>
        <v>4</v>
      </c>
      <c r="K7418" s="2">
        <v>9</v>
      </c>
      <c r="L7418" s="3">
        <v>101.47</v>
      </c>
      <c r="M7418" s="4">
        <v>0.03</v>
      </c>
      <c r="N7418" s="5" t="s">
        <v>23</v>
      </c>
      <c r="O7418" s="3">
        <v>-18.64</v>
      </c>
      <c r="P7418" s="3">
        <v>10.89</v>
      </c>
      <c r="Q7418" s="3">
        <v>4.5</v>
      </c>
      <c r="R7418" s="5" t="s">
        <v>234</v>
      </c>
      <c r="S7418" s="5" t="s">
        <v>96</v>
      </c>
      <c r="T7418" s="5" t="str">
        <f t="shared" si="691"/>
        <v>Andrew Allen</v>
      </c>
      <c r="U7418" t="s">
        <v>153</v>
      </c>
      <c r="V7418" s="5" t="s">
        <v>47</v>
      </c>
      <c r="W7418" s="5" t="s">
        <v>28</v>
      </c>
      <c r="X7418" s="5" t="s">
        <v>38</v>
      </c>
      <c r="Y7418" s="5" t="s">
        <v>559</v>
      </c>
      <c r="Z7418" s="5" t="s">
        <v>43</v>
      </c>
      <c r="AA7418" s="4">
        <v>0.59</v>
      </c>
      <c r="AB7418" s="1">
        <v>40020</v>
      </c>
      <c r="AC7418" s="1">
        <v>23519</v>
      </c>
      <c r="AD7418">
        <f t="shared" si="692"/>
        <v>1</v>
      </c>
      <c r="AE7418">
        <f t="shared" ca="1" si="693"/>
        <v>60</v>
      </c>
      <c r="AF7418" t="str">
        <f t="shared" ca="1" si="694"/>
        <v>18-64</v>
      </c>
      <c r="AG7418" s="3">
        <f t="shared" si="695"/>
        <v>1.7096370000000001</v>
      </c>
      <c r="AH7418" t="str">
        <f>_xlfn.IFNA(VLOOKUP(Sales_Transactions[[#This Row],[Order ID]],Returned_Items[#All],2,FALSE),"Not Returned")</f>
        <v>Not Returned</v>
      </c>
    </row>
    <row r="7419" spans="1:34" x14ac:dyDescent="0.25">
      <c r="A7419">
        <v>17313</v>
      </c>
      <c r="C7419" t="s">
        <v>3075</v>
      </c>
      <c r="D7419" s="2" t="str">
        <f>TEXT(MID(Sales_Transactions[[#This Row],[Order Date]],2,5),"d/m/yyy")</f>
        <v>7/5/2009</v>
      </c>
      <c r="E7419" s="2" t="str">
        <f>TEXT(MID(Sales_Transactions[[#This Row],[Order Date]],2,5),"d")</f>
        <v>7</v>
      </c>
      <c r="F7419" s="2" t="str">
        <f>TEXT(MID(Sales_Transactions[[#This Row],[Order Date]],2,5),"m")</f>
        <v>5</v>
      </c>
      <c r="G7419" s="2" t="str">
        <f>TEXT(MID(Sales_Transactions[[#This Row],[Order Date]],2,5),"yyy")</f>
        <v>2009</v>
      </c>
      <c r="H7419" s="2" t="str">
        <f>TEXT(MID(Sales_Transactions[[#This Row],[Order Date]],2,5),"yyy/m")</f>
        <v>2009/5</v>
      </c>
      <c r="I7419" t="s">
        <v>33</v>
      </c>
      <c r="J7419">
        <f t="shared" si="690"/>
        <v>4</v>
      </c>
      <c r="K7419" s="2">
        <v>27</v>
      </c>
      <c r="L7419" s="3">
        <v>130.49</v>
      </c>
      <c r="M7419" s="4">
        <v>7.0000000000000007E-2</v>
      </c>
      <c r="N7419" s="5" t="s">
        <v>67</v>
      </c>
      <c r="O7419" s="3">
        <v>47.09</v>
      </c>
      <c r="P7419" s="3">
        <v>4.76</v>
      </c>
      <c r="Q7419" s="3">
        <v>0.88</v>
      </c>
      <c r="R7419" s="5" t="s">
        <v>1779</v>
      </c>
      <c r="S7419" s="5" t="s">
        <v>2872</v>
      </c>
      <c r="T7419" s="5" t="str">
        <f t="shared" si="691"/>
        <v>Scott Cohen</v>
      </c>
      <c r="U7419" t="s">
        <v>153</v>
      </c>
      <c r="V7419" s="5" t="s">
        <v>37</v>
      </c>
      <c r="W7419" s="5" t="s">
        <v>28</v>
      </c>
      <c r="X7419" s="5" t="s">
        <v>75</v>
      </c>
      <c r="Y7419" s="5" t="s">
        <v>1235</v>
      </c>
      <c r="Z7419" s="5" t="s">
        <v>84</v>
      </c>
      <c r="AA7419" s="4">
        <v>0.39</v>
      </c>
      <c r="AB7419" s="1">
        <v>39942</v>
      </c>
      <c r="AC7419" s="1">
        <v>23538</v>
      </c>
      <c r="AD7419">
        <f t="shared" si="692"/>
        <v>2</v>
      </c>
      <c r="AE7419">
        <f t="shared" ca="1" si="693"/>
        <v>60</v>
      </c>
      <c r="AF7419" t="str">
        <f t="shared" ca="1" si="694"/>
        <v>18-64</v>
      </c>
      <c r="AG7419" s="3">
        <f t="shared" si="695"/>
        <v>0.20876548148148147</v>
      </c>
      <c r="AH7419" t="str">
        <f>_xlfn.IFNA(VLOOKUP(Sales_Transactions[[#This Row],[Order ID]],Returned_Items[#All],2,FALSE),"Not Returned")</f>
        <v>Returned</v>
      </c>
    </row>
    <row r="7420" spans="1:34" x14ac:dyDescent="0.25">
      <c r="A7420">
        <v>17447</v>
      </c>
      <c r="C7420" t="s">
        <v>2244</v>
      </c>
      <c r="D7420" s="2" t="str">
        <f>TEXT(MID(Sales_Transactions[[#This Row],[Order Date]],2,5),"d/m/yyy")</f>
        <v>18/5/2012</v>
      </c>
      <c r="E7420" s="2" t="str">
        <f>TEXT(MID(Sales_Transactions[[#This Row],[Order Date]],2,5),"d")</f>
        <v>18</v>
      </c>
      <c r="F7420" s="2" t="str">
        <f>TEXT(MID(Sales_Transactions[[#This Row],[Order Date]],2,5),"m")</f>
        <v>5</v>
      </c>
      <c r="G7420" s="2" t="str">
        <f>TEXT(MID(Sales_Transactions[[#This Row],[Order Date]],2,5),"yyy")</f>
        <v>2012</v>
      </c>
      <c r="H7420" s="2" t="str">
        <f>TEXT(MID(Sales_Transactions[[#This Row],[Order Date]],2,5),"yyy/m")</f>
        <v>2012/5</v>
      </c>
      <c r="I7420" t="s">
        <v>22</v>
      </c>
      <c r="J7420">
        <f t="shared" si="690"/>
        <v>2</v>
      </c>
      <c r="K7420" s="2">
        <v>42</v>
      </c>
      <c r="L7420" s="3">
        <v>861.41</v>
      </c>
      <c r="M7420" s="4">
        <v>0.01</v>
      </c>
      <c r="N7420" s="5" t="s">
        <v>23</v>
      </c>
      <c r="O7420" s="3">
        <v>128</v>
      </c>
      <c r="P7420" s="3">
        <v>18.97</v>
      </c>
      <c r="Q7420" s="3">
        <v>9.5399999999999991</v>
      </c>
      <c r="R7420" s="5" t="s">
        <v>2835</v>
      </c>
      <c r="S7420" s="5" t="s">
        <v>3556</v>
      </c>
      <c r="T7420" s="5" t="str">
        <f t="shared" si="691"/>
        <v>Carol Darley</v>
      </c>
      <c r="U7420" t="s">
        <v>153</v>
      </c>
      <c r="V7420" s="5" t="s">
        <v>74</v>
      </c>
      <c r="W7420" s="5" t="s">
        <v>28</v>
      </c>
      <c r="X7420" s="5" t="s">
        <v>75</v>
      </c>
      <c r="Y7420" s="5" t="s">
        <v>977</v>
      </c>
      <c r="Z7420" s="5" t="s">
        <v>43</v>
      </c>
      <c r="AA7420" s="4">
        <v>0.37</v>
      </c>
      <c r="AB7420" s="1">
        <v>41049</v>
      </c>
      <c r="AC7420" s="1">
        <v>23734</v>
      </c>
      <c r="AD7420">
        <f t="shared" si="692"/>
        <v>2</v>
      </c>
      <c r="AE7420">
        <f t="shared" ca="1" si="693"/>
        <v>59</v>
      </c>
      <c r="AF7420" t="str">
        <f t="shared" ca="1" si="694"/>
        <v>18-64</v>
      </c>
      <c r="AG7420" s="3">
        <f t="shared" si="695"/>
        <v>0.6787643571428571</v>
      </c>
      <c r="AH7420" t="str">
        <f>_xlfn.IFNA(VLOOKUP(Sales_Transactions[[#This Row],[Order ID]],Returned_Items[#All],2,FALSE),"Not Returned")</f>
        <v>Not Returned</v>
      </c>
    </row>
    <row r="7421" spans="1:34" x14ac:dyDescent="0.25">
      <c r="A7421">
        <v>18145</v>
      </c>
      <c r="C7421" t="s">
        <v>3160</v>
      </c>
      <c r="D7421" s="2" t="str">
        <f>TEXT(MID(Sales_Transactions[[#This Row],[Order Date]],2,5),"d/m/yyy")</f>
        <v>4/9/2010</v>
      </c>
      <c r="E7421" s="2" t="str">
        <f>TEXT(MID(Sales_Transactions[[#This Row],[Order Date]],2,5),"d")</f>
        <v>4</v>
      </c>
      <c r="F7421" s="2" t="str">
        <f>TEXT(MID(Sales_Transactions[[#This Row],[Order Date]],2,5),"m")</f>
        <v>9</v>
      </c>
      <c r="G7421" s="2" t="str">
        <f>TEXT(MID(Sales_Transactions[[#This Row],[Order Date]],2,5),"yyy")</f>
        <v>2010</v>
      </c>
      <c r="H7421" s="2" t="str">
        <f>TEXT(MID(Sales_Transactions[[#This Row],[Order Date]],2,5),"yyy/m")</f>
        <v>2010/9</v>
      </c>
      <c r="I7421" t="s">
        <v>78</v>
      </c>
      <c r="J7421">
        <f t="shared" si="690"/>
        <v>3</v>
      </c>
      <c r="K7421" s="2">
        <v>21</v>
      </c>
      <c r="L7421" s="3">
        <v>361.98</v>
      </c>
      <c r="M7421" s="4">
        <v>0</v>
      </c>
      <c r="N7421" s="5" t="s">
        <v>23</v>
      </c>
      <c r="O7421" s="3">
        <v>-55.61</v>
      </c>
      <c r="P7421" s="3">
        <v>15.99</v>
      </c>
      <c r="Q7421" s="3">
        <v>9.4</v>
      </c>
      <c r="R7421" s="5" t="s">
        <v>3562</v>
      </c>
      <c r="S7421" s="5" t="s">
        <v>3563</v>
      </c>
      <c r="T7421" s="5" t="str">
        <f t="shared" si="691"/>
        <v>Lauren Leatherbury</v>
      </c>
      <c r="U7421" t="s">
        <v>153</v>
      </c>
      <c r="V7421" s="5" t="s">
        <v>47</v>
      </c>
      <c r="W7421" s="5" t="s">
        <v>48</v>
      </c>
      <c r="X7421" s="5" t="s">
        <v>324</v>
      </c>
      <c r="Y7421" s="5" t="s">
        <v>818</v>
      </c>
      <c r="Z7421" s="5" t="s">
        <v>43</v>
      </c>
      <c r="AA7421" s="4">
        <v>0.49</v>
      </c>
      <c r="AB7421" s="1">
        <v>40426</v>
      </c>
      <c r="AC7421" s="1">
        <v>23728</v>
      </c>
      <c r="AD7421">
        <f t="shared" si="692"/>
        <v>1</v>
      </c>
      <c r="AE7421">
        <f t="shared" ca="1" si="693"/>
        <v>59</v>
      </c>
      <c r="AF7421" t="str">
        <f t="shared" ca="1" si="694"/>
        <v>18-64</v>
      </c>
      <c r="AG7421" s="3">
        <f t="shared" si="695"/>
        <v>1.2090476190476191</v>
      </c>
      <c r="AH7421" t="str">
        <f>_xlfn.IFNA(VLOOKUP(Sales_Transactions[[#This Row],[Order ID]],Returned_Items[#All],2,FALSE),"Not Returned")</f>
        <v>Not Returned</v>
      </c>
    </row>
    <row r="7422" spans="1:34" x14ac:dyDescent="0.25">
      <c r="A7422">
        <v>18215</v>
      </c>
      <c r="C7422" t="s">
        <v>181</v>
      </c>
      <c r="D7422" s="2" t="str">
        <f>TEXT(MID(Sales_Transactions[[#This Row],[Order Date]],2,5),"d/m/yyy")</f>
        <v>19/9/2010</v>
      </c>
      <c r="E7422" s="2" t="str">
        <f>TEXT(MID(Sales_Transactions[[#This Row],[Order Date]],2,5),"d")</f>
        <v>19</v>
      </c>
      <c r="F7422" s="2" t="str">
        <f>TEXT(MID(Sales_Transactions[[#This Row],[Order Date]],2,5),"m")</f>
        <v>9</v>
      </c>
      <c r="G7422" s="2" t="str">
        <f>TEXT(MID(Sales_Transactions[[#This Row],[Order Date]],2,5),"yyy")</f>
        <v>2010</v>
      </c>
      <c r="H7422" s="2" t="str">
        <f>TEXT(MID(Sales_Transactions[[#This Row],[Order Date]],2,5),"yyy/m")</f>
        <v>2010/9</v>
      </c>
      <c r="I7422" t="s">
        <v>78</v>
      </c>
      <c r="J7422">
        <f t="shared" si="690"/>
        <v>3</v>
      </c>
      <c r="K7422" s="2">
        <v>29</v>
      </c>
      <c r="L7422" s="3">
        <v>965.82</v>
      </c>
      <c r="M7422" s="4">
        <v>0.09</v>
      </c>
      <c r="N7422" s="5" t="s">
        <v>23</v>
      </c>
      <c r="O7422" s="3">
        <v>169.15</v>
      </c>
      <c r="P7422" s="3">
        <v>34.99</v>
      </c>
      <c r="Q7422" s="3">
        <v>5.5</v>
      </c>
      <c r="R7422" s="5" t="s">
        <v>157</v>
      </c>
      <c r="S7422" s="5" t="s">
        <v>3382</v>
      </c>
      <c r="T7422" s="5" t="str">
        <f t="shared" si="691"/>
        <v>Eugene Moren</v>
      </c>
      <c r="U7422" t="s">
        <v>153</v>
      </c>
      <c r="V7422" s="5" t="s">
        <v>74</v>
      </c>
      <c r="W7422" s="5" t="s">
        <v>48</v>
      </c>
      <c r="X7422" s="5" t="s">
        <v>87</v>
      </c>
      <c r="Y7422" s="5" t="s">
        <v>3568</v>
      </c>
      <c r="Z7422" s="5" t="s">
        <v>43</v>
      </c>
      <c r="AA7422" s="4">
        <v>0.49</v>
      </c>
      <c r="AB7422" s="1">
        <v>40441</v>
      </c>
      <c r="AC7422" s="1">
        <v>23484</v>
      </c>
      <c r="AD7422">
        <f t="shared" si="692"/>
        <v>1</v>
      </c>
      <c r="AE7422">
        <f t="shared" ca="1" si="693"/>
        <v>60</v>
      </c>
      <c r="AF7422" t="str">
        <f t="shared" ca="1" si="694"/>
        <v>18-64</v>
      </c>
      <c r="AG7422" s="3">
        <f t="shared" si="695"/>
        <v>1.3951210000000001</v>
      </c>
      <c r="AH7422" t="str">
        <f>_xlfn.IFNA(VLOOKUP(Sales_Transactions[[#This Row],[Order ID]],Returned_Items[#All],2,FALSE),"Not Returned")</f>
        <v>Returned</v>
      </c>
    </row>
    <row r="7423" spans="1:34" x14ac:dyDescent="0.25">
      <c r="A7423">
        <v>18598</v>
      </c>
      <c r="C7423" t="s">
        <v>993</v>
      </c>
      <c r="D7423" s="2" t="str">
        <f>TEXT(MID(Sales_Transactions[[#This Row],[Order Date]],2,5),"d/m/yyy")</f>
        <v>6/8/2010</v>
      </c>
      <c r="E7423" s="2" t="str">
        <f>TEXT(MID(Sales_Transactions[[#This Row],[Order Date]],2,5),"d")</f>
        <v>6</v>
      </c>
      <c r="F7423" s="2" t="str">
        <f>TEXT(MID(Sales_Transactions[[#This Row],[Order Date]],2,5),"m")</f>
        <v>8</v>
      </c>
      <c r="G7423" s="2" t="str">
        <f>TEXT(MID(Sales_Transactions[[#This Row],[Order Date]],2,5),"yyy")</f>
        <v>2010</v>
      </c>
      <c r="H7423" s="2" t="str">
        <f>TEXT(MID(Sales_Transactions[[#This Row],[Order Date]],2,5),"yyy/m")</f>
        <v>2010/8</v>
      </c>
      <c r="I7423" t="s">
        <v>101</v>
      </c>
      <c r="J7423">
        <f t="shared" si="690"/>
        <v>1</v>
      </c>
      <c r="K7423" s="2">
        <v>24</v>
      </c>
      <c r="L7423" s="3">
        <v>349.65</v>
      </c>
      <c r="M7423" s="4">
        <v>0.1</v>
      </c>
      <c r="N7423" s="5" t="s">
        <v>67</v>
      </c>
      <c r="O7423" s="3">
        <v>28.55</v>
      </c>
      <c r="P7423" s="3">
        <v>14.48</v>
      </c>
      <c r="Q7423" s="3">
        <v>6.46</v>
      </c>
      <c r="R7423" s="5" t="s">
        <v>462</v>
      </c>
      <c r="S7423" s="5" t="s">
        <v>3557</v>
      </c>
      <c r="T7423" s="5" t="str">
        <f t="shared" si="691"/>
        <v>Fred Harton</v>
      </c>
      <c r="U7423" t="s">
        <v>153</v>
      </c>
      <c r="V7423" s="5" t="s">
        <v>74</v>
      </c>
      <c r="W7423" s="5" t="s">
        <v>28</v>
      </c>
      <c r="X7423" s="5" t="s">
        <v>41</v>
      </c>
      <c r="Y7423" s="5" t="s">
        <v>1412</v>
      </c>
      <c r="Z7423" s="5" t="s">
        <v>43</v>
      </c>
      <c r="AA7423" s="4">
        <v>0.38</v>
      </c>
      <c r="AB7423" s="1">
        <v>40399</v>
      </c>
      <c r="AC7423" s="1">
        <v>23605</v>
      </c>
      <c r="AD7423">
        <f t="shared" si="692"/>
        <v>3</v>
      </c>
      <c r="AE7423">
        <f t="shared" ca="1" si="693"/>
        <v>59</v>
      </c>
      <c r="AF7423" t="str">
        <f t="shared" ca="1" si="694"/>
        <v>18-64</v>
      </c>
      <c r="AG7423" s="3">
        <f t="shared" si="695"/>
        <v>0.87189666666666665</v>
      </c>
      <c r="AH7423" t="str">
        <f>_xlfn.IFNA(VLOOKUP(Sales_Transactions[[#This Row],[Order ID]],Returned_Items[#All],2,FALSE),"Not Returned")</f>
        <v>Not Returned</v>
      </c>
    </row>
    <row r="7424" spans="1:34" x14ac:dyDescent="0.25">
      <c r="A7424">
        <v>18598</v>
      </c>
      <c r="C7424" t="s">
        <v>993</v>
      </c>
      <c r="D7424" s="2" t="str">
        <f>TEXT(MID(Sales_Transactions[[#This Row],[Order Date]],2,5),"d/m/yyy")</f>
        <v>6/8/2010</v>
      </c>
      <c r="E7424" s="2" t="str">
        <f>TEXT(MID(Sales_Transactions[[#This Row],[Order Date]],2,5),"d")</f>
        <v>6</v>
      </c>
      <c r="F7424" s="2" t="str">
        <f>TEXT(MID(Sales_Transactions[[#This Row],[Order Date]],2,5),"m")</f>
        <v>8</v>
      </c>
      <c r="G7424" s="2" t="str">
        <f>TEXT(MID(Sales_Transactions[[#This Row],[Order Date]],2,5),"yyy")</f>
        <v>2010</v>
      </c>
      <c r="H7424" s="2" t="str">
        <f>TEXT(MID(Sales_Transactions[[#This Row],[Order Date]],2,5),"yyy/m")</f>
        <v>2010/8</v>
      </c>
      <c r="I7424" t="s">
        <v>101</v>
      </c>
      <c r="J7424">
        <f t="shared" si="690"/>
        <v>1</v>
      </c>
      <c r="K7424" s="2">
        <v>46</v>
      </c>
      <c r="L7424" s="3">
        <v>4814.12</v>
      </c>
      <c r="M7424" s="4">
        <v>0.03</v>
      </c>
      <c r="N7424" s="5" t="s">
        <v>23</v>
      </c>
      <c r="O7424" s="3">
        <v>855.14</v>
      </c>
      <c r="P7424" s="3">
        <v>102.3</v>
      </c>
      <c r="Q7424" s="3">
        <v>21.26</v>
      </c>
      <c r="R7424" s="5" t="s">
        <v>462</v>
      </c>
      <c r="S7424" s="5" t="s">
        <v>3557</v>
      </c>
      <c r="T7424" s="5" t="str">
        <f t="shared" si="691"/>
        <v>Fred Harton</v>
      </c>
      <c r="U7424" t="s">
        <v>153</v>
      </c>
      <c r="V7424" s="5" t="s">
        <v>74</v>
      </c>
      <c r="W7424" s="5" t="s">
        <v>57</v>
      </c>
      <c r="X7424" s="5" t="s">
        <v>58</v>
      </c>
      <c r="Y7424" s="5" t="s">
        <v>262</v>
      </c>
      <c r="Z7424" s="5" t="s">
        <v>31</v>
      </c>
      <c r="AA7424" s="4">
        <v>0.59</v>
      </c>
      <c r="AB7424" s="1">
        <v>40398</v>
      </c>
      <c r="AC7424" s="1">
        <v>23500</v>
      </c>
      <c r="AD7424">
        <f t="shared" si="692"/>
        <v>2</v>
      </c>
      <c r="AE7424">
        <f t="shared" ca="1" si="693"/>
        <v>60</v>
      </c>
      <c r="AF7424" t="str">
        <f t="shared" ca="1" si="694"/>
        <v>18-64</v>
      </c>
      <c r="AG7424" s="3">
        <f t="shared" si="695"/>
        <v>2.6854197826086956</v>
      </c>
      <c r="AH7424" t="str">
        <f>_xlfn.IFNA(VLOOKUP(Sales_Transactions[[#This Row],[Order ID]],Returned_Items[#All],2,FALSE),"Not Returned")</f>
        <v>Not Returned</v>
      </c>
    </row>
    <row r="7425" spans="1:34" x14ac:dyDescent="0.25">
      <c r="A7425">
        <v>19234</v>
      </c>
      <c r="C7425" t="s">
        <v>1044</v>
      </c>
      <c r="D7425" s="2" t="str">
        <f>TEXT(MID(Sales_Transactions[[#This Row],[Order Date]],2,5),"d/m/yyy")</f>
        <v>24/1/2009</v>
      </c>
      <c r="E7425" s="2" t="str">
        <f>TEXT(MID(Sales_Transactions[[#This Row],[Order Date]],2,5),"d")</f>
        <v>24</v>
      </c>
      <c r="F7425" s="2" t="str">
        <f>TEXT(MID(Sales_Transactions[[#This Row],[Order Date]],2,5),"m")</f>
        <v>1</v>
      </c>
      <c r="G7425" s="2" t="str">
        <f>TEXT(MID(Sales_Transactions[[#This Row],[Order Date]],2,5),"yyy")</f>
        <v>2009</v>
      </c>
      <c r="H7425" s="2" t="str">
        <f>TEXT(MID(Sales_Transactions[[#This Row],[Order Date]],2,5),"yyy/m")</f>
        <v>2009/1</v>
      </c>
      <c r="I7425" t="s">
        <v>33</v>
      </c>
      <c r="J7425">
        <f t="shared" si="690"/>
        <v>4</v>
      </c>
      <c r="K7425" s="2">
        <v>24</v>
      </c>
      <c r="L7425" s="3">
        <v>359.65</v>
      </c>
      <c r="M7425" s="4">
        <v>0.01</v>
      </c>
      <c r="N7425" s="5" t="s">
        <v>23</v>
      </c>
      <c r="O7425" s="3">
        <v>-11.15</v>
      </c>
      <c r="P7425" s="3">
        <v>14.42</v>
      </c>
      <c r="Q7425" s="3">
        <v>6.75</v>
      </c>
      <c r="R7425" s="5" t="s">
        <v>2388</v>
      </c>
      <c r="S7425" s="5" t="s">
        <v>2883</v>
      </c>
      <c r="T7425" s="5" t="str">
        <f t="shared" si="691"/>
        <v>Cynthia Delaney</v>
      </c>
      <c r="U7425" t="s">
        <v>153</v>
      </c>
      <c r="V7425" s="5" t="s">
        <v>47</v>
      </c>
      <c r="W7425" s="5" t="s">
        <v>28</v>
      </c>
      <c r="X7425" s="5" t="s">
        <v>38</v>
      </c>
      <c r="Y7425" s="5" t="s">
        <v>1823</v>
      </c>
      <c r="Z7425" s="5" t="s">
        <v>56</v>
      </c>
      <c r="AA7425" s="4">
        <v>0.52</v>
      </c>
      <c r="AB7425" s="1">
        <v>39837</v>
      </c>
      <c r="AC7425" s="1">
        <v>21401</v>
      </c>
      <c r="AD7425">
        <f t="shared" si="692"/>
        <v>0</v>
      </c>
      <c r="AE7425">
        <f t="shared" ca="1" si="693"/>
        <v>66</v>
      </c>
      <c r="AF7425" t="str">
        <f t="shared" ca="1" si="694"/>
        <v>Over 65</v>
      </c>
      <c r="AG7425" s="3">
        <f t="shared" si="695"/>
        <v>0.88202324999999993</v>
      </c>
      <c r="AH7425" t="str">
        <f>_xlfn.IFNA(VLOOKUP(Sales_Transactions[[#This Row],[Order ID]],Returned_Items[#All],2,FALSE),"Not Returned")</f>
        <v>Not Returned</v>
      </c>
    </row>
    <row r="7426" spans="1:34" x14ac:dyDescent="0.25">
      <c r="A7426">
        <v>19555</v>
      </c>
      <c r="C7426" t="s">
        <v>2708</v>
      </c>
      <c r="D7426" s="2" t="str">
        <f>TEXT(MID(Sales_Transactions[[#This Row],[Order Date]],2,5),"d/m/yyy")</f>
        <v>11/2/2010</v>
      </c>
      <c r="E7426" s="2" t="str">
        <f>TEXT(MID(Sales_Transactions[[#This Row],[Order Date]],2,5),"d")</f>
        <v>11</v>
      </c>
      <c r="F7426" s="2" t="str">
        <f>TEXT(MID(Sales_Transactions[[#This Row],[Order Date]],2,5),"m")</f>
        <v>2</v>
      </c>
      <c r="G7426" s="2" t="str">
        <f>TEXT(MID(Sales_Transactions[[#This Row],[Order Date]],2,5),"yyy")</f>
        <v>2010</v>
      </c>
      <c r="H7426" s="2" t="str">
        <f>TEXT(MID(Sales_Transactions[[#This Row],[Order Date]],2,5),"yyy/m")</f>
        <v>2010/2</v>
      </c>
      <c r="I7426" t="s">
        <v>22</v>
      </c>
      <c r="J7426">
        <f t="shared" ref="J7426:J7489" si="696">IF(I7426="Making Critical",5,IF(I7426="High",4,IF(I7426="Medium",3,IF(I7426="Low",2,1))))</f>
        <v>2</v>
      </c>
      <c r="K7426" s="2">
        <v>36</v>
      </c>
      <c r="L7426" s="3">
        <v>246.24</v>
      </c>
      <c r="M7426" s="4">
        <v>0.08</v>
      </c>
      <c r="N7426" s="5" t="s">
        <v>23</v>
      </c>
      <c r="O7426" s="3">
        <v>-118.9</v>
      </c>
      <c r="P7426" s="3">
        <v>6.68</v>
      </c>
      <c r="Q7426" s="3">
        <v>7.3</v>
      </c>
      <c r="R7426" s="5" t="s">
        <v>2835</v>
      </c>
      <c r="S7426" s="5" t="s">
        <v>3556</v>
      </c>
      <c r="T7426" s="5" t="str">
        <f t="shared" ref="T7426:T7489" si="697">R7426 &amp; " " &amp; S7426</f>
        <v>Carol Darley</v>
      </c>
      <c r="U7426" t="s">
        <v>153</v>
      </c>
      <c r="V7426" s="5" t="s">
        <v>27</v>
      </c>
      <c r="W7426" s="5" t="s">
        <v>28</v>
      </c>
      <c r="X7426" s="5" t="s">
        <v>75</v>
      </c>
      <c r="Y7426" s="5" t="s">
        <v>2353</v>
      </c>
      <c r="Z7426" s="5" t="s">
        <v>43</v>
      </c>
      <c r="AA7426" s="4">
        <v>0.37</v>
      </c>
      <c r="AB7426" s="1">
        <v>40224</v>
      </c>
      <c r="AC7426" s="1">
        <v>21378</v>
      </c>
      <c r="AD7426">
        <f t="shared" ref="AD7426:AD7489" si="698">_xlfn.DAYS(AB7426,D7426)</f>
        <v>4</v>
      </c>
      <c r="AE7426">
        <f t="shared" ref="AE7426:AE7489" ca="1" si="699">DATEDIF(AC7426,TODAY(),"Y")</f>
        <v>66</v>
      </c>
      <c r="AF7426" t="str">
        <f t="shared" ref="AF7426:AF7489" ca="1" si="700">IF(AE7426&lt;18,"Under 18",IF(AE7426&lt;65,"18-64","Over 65"))</f>
        <v>Over 65</v>
      </c>
      <c r="AG7426" s="3">
        <f t="shared" ref="AG7426:AG7489" si="701" xml:space="preserve"> (P7426 - (M7426 / 100) * P7426 + Q7426) / K7426</f>
        <v>0.38818488888888886</v>
      </c>
      <c r="AH7426" t="str">
        <f>_xlfn.IFNA(VLOOKUP(Sales_Transactions[[#This Row],[Order ID]],Returned_Items[#All],2,FALSE),"Not Returned")</f>
        <v>Not Returned</v>
      </c>
    </row>
    <row r="7427" spans="1:34" x14ac:dyDescent="0.25">
      <c r="A7427">
        <v>19555</v>
      </c>
      <c r="C7427" t="s">
        <v>2708</v>
      </c>
      <c r="D7427" s="2" t="str">
        <f>TEXT(MID(Sales_Transactions[[#This Row],[Order Date]],2,5),"d/m/yyy")</f>
        <v>11/2/2010</v>
      </c>
      <c r="E7427" s="2" t="str">
        <f>TEXT(MID(Sales_Transactions[[#This Row],[Order Date]],2,5),"d")</f>
        <v>11</v>
      </c>
      <c r="F7427" s="2" t="str">
        <f>TEXT(MID(Sales_Transactions[[#This Row],[Order Date]],2,5),"m")</f>
        <v>2</v>
      </c>
      <c r="G7427" s="2" t="str">
        <f>TEXT(MID(Sales_Transactions[[#This Row],[Order Date]],2,5),"yyy")</f>
        <v>2010</v>
      </c>
      <c r="H7427" s="2" t="str">
        <f>TEXT(MID(Sales_Transactions[[#This Row],[Order Date]],2,5),"yyy/m")</f>
        <v>2010/2</v>
      </c>
      <c r="I7427" t="s">
        <v>22</v>
      </c>
      <c r="J7427">
        <f t="shared" si="696"/>
        <v>2</v>
      </c>
      <c r="K7427" s="2">
        <v>8</v>
      </c>
      <c r="L7427" s="3">
        <v>78.67</v>
      </c>
      <c r="M7427" s="4">
        <v>0</v>
      </c>
      <c r="N7427" s="5" t="s">
        <v>23</v>
      </c>
      <c r="O7427" s="3">
        <v>14.1</v>
      </c>
      <c r="P7427" s="3">
        <v>9.11</v>
      </c>
      <c r="Q7427" s="3">
        <v>2.15</v>
      </c>
      <c r="R7427" s="5" t="s">
        <v>2835</v>
      </c>
      <c r="S7427" s="5" t="s">
        <v>3556</v>
      </c>
      <c r="T7427" s="5" t="str">
        <f t="shared" si="697"/>
        <v>Carol Darley</v>
      </c>
      <c r="U7427" t="s">
        <v>153</v>
      </c>
      <c r="V7427" s="5" t="s">
        <v>27</v>
      </c>
      <c r="W7427" s="5" t="s">
        <v>28</v>
      </c>
      <c r="X7427" s="5" t="s">
        <v>75</v>
      </c>
      <c r="Y7427" s="5" t="s">
        <v>2519</v>
      </c>
      <c r="Z7427" s="5" t="s">
        <v>84</v>
      </c>
      <c r="AA7427" s="4">
        <v>0.4</v>
      </c>
      <c r="AB7427" s="1">
        <v>40227</v>
      </c>
      <c r="AC7427" s="1">
        <v>21442</v>
      </c>
      <c r="AD7427">
        <f t="shared" si="698"/>
        <v>7</v>
      </c>
      <c r="AE7427">
        <f t="shared" ca="1" si="699"/>
        <v>65</v>
      </c>
      <c r="AF7427" t="str">
        <f t="shared" ca="1" si="700"/>
        <v>Over 65</v>
      </c>
      <c r="AG7427" s="3">
        <f t="shared" si="701"/>
        <v>1.4075</v>
      </c>
      <c r="AH7427" t="str">
        <f>_xlfn.IFNA(VLOOKUP(Sales_Transactions[[#This Row],[Order ID]],Returned_Items[#All],2,FALSE),"Not Returned")</f>
        <v>Not Returned</v>
      </c>
    </row>
    <row r="7428" spans="1:34" x14ac:dyDescent="0.25">
      <c r="A7428">
        <v>19843</v>
      </c>
      <c r="C7428" t="s">
        <v>508</v>
      </c>
      <c r="D7428" s="2" t="str">
        <f>TEXT(MID(Sales_Transactions[[#This Row],[Order Date]],2,5),"d/m/yyy")</f>
        <v>29/7/2010</v>
      </c>
      <c r="E7428" s="2" t="str">
        <f>TEXT(MID(Sales_Transactions[[#This Row],[Order Date]],2,5),"d")</f>
        <v>29</v>
      </c>
      <c r="F7428" s="2" t="str">
        <f>TEXT(MID(Sales_Transactions[[#This Row],[Order Date]],2,5),"m")</f>
        <v>7</v>
      </c>
      <c r="G7428" s="2" t="str">
        <f>TEXT(MID(Sales_Transactions[[#This Row],[Order Date]],2,5),"yyy")</f>
        <v>2010</v>
      </c>
      <c r="H7428" s="2" t="str">
        <f>TEXT(MID(Sales_Transactions[[#This Row],[Order Date]],2,5),"yyy/m")</f>
        <v>2010/7</v>
      </c>
      <c r="I7428" t="s">
        <v>78</v>
      </c>
      <c r="J7428">
        <f t="shared" si="696"/>
        <v>3</v>
      </c>
      <c r="K7428" s="2">
        <v>33</v>
      </c>
      <c r="L7428" s="3">
        <v>4416.6509999999998</v>
      </c>
      <c r="M7428" s="4">
        <v>0.02</v>
      </c>
      <c r="N7428" s="5" t="s">
        <v>23</v>
      </c>
      <c r="O7428" s="3">
        <v>1020.41</v>
      </c>
      <c r="P7428" s="3">
        <v>155.99</v>
      </c>
      <c r="Q7428" s="3">
        <v>8.99</v>
      </c>
      <c r="R7428" s="5" t="s">
        <v>157</v>
      </c>
      <c r="S7428" s="5" t="s">
        <v>3382</v>
      </c>
      <c r="T7428" s="5" t="str">
        <f t="shared" si="697"/>
        <v>Eugene Moren</v>
      </c>
      <c r="U7428" t="s">
        <v>153</v>
      </c>
      <c r="V7428" s="5" t="s">
        <v>74</v>
      </c>
      <c r="W7428" s="5" t="s">
        <v>48</v>
      </c>
      <c r="X7428" s="5" t="s">
        <v>49</v>
      </c>
      <c r="Y7428" s="5" t="s">
        <v>113</v>
      </c>
      <c r="Z7428" s="5" t="s">
        <v>43</v>
      </c>
      <c r="AA7428" s="4">
        <v>0.57999999999999996</v>
      </c>
      <c r="AB7428" s="1">
        <v>40388</v>
      </c>
      <c r="AC7428" s="1">
        <v>20903</v>
      </c>
      <c r="AD7428">
        <f t="shared" si="698"/>
        <v>0</v>
      </c>
      <c r="AE7428">
        <f t="shared" ca="1" si="699"/>
        <v>67</v>
      </c>
      <c r="AF7428" t="str">
        <f t="shared" ca="1" si="700"/>
        <v>Over 65</v>
      </c>
      <c r="AG7428" s="3">
        <f t="shared" si="701"/>
        <v>4.9984485454545462</v>
      </c>
      <c r="AH7428" t="str">
        <f>_xlfn.IFNA(VLOOKUP(Sales_Transactions[[#This Row],[Order ID]],Returned_Items[#All],2,FALSE),"Not Returned")</f>
        <v>Not Returned</v>
      </c>
    </row>
    <row r="7429" spans="1:34" x14ac:dyDescent="0.25">
      <c r="A7429">
        <v>20646</v>
      </c>
      <c r="C7429" t="s">
        <v>2100</v>
      </c>
      <c r="D7429" s="2" t="str">
        <f>TEXT(MID(Sales_Transactions[[#This Row],[Order Date]],2,5),"d/m/yyy")</f>
        <v>30/3/2011</v>
      </c>
      <c r="E7429" s="2" t="str">
        <f>TEXT(MID(Sales_Transactions[[#This Row],[Order Date]],2,5),"d")</f>
        <v>30</v>
      </c>
      <c r="F7429" s="2" t="str">
        <f>TEXT(MID(Sales_Transactions[[#This Row],[Order Date]],2,5),"m")</f>
        <v>3</v>
      </c>
      <c r="G7429" s="2" t="str">
        <f>TEXT(MID(Sales_Transactions[[#This Row],[Order Date]],2,5),"yyy")</f>
        <v>2011</v>
      </c>
      <c r="H7429" s="2" t="str">
        <f>TEXT(MID(Sales_Transactions[[#This Row],[Order Date]],2,5),"yyy/m")</f>
        <v>2011/3</v>
      </c>
      <c r="I7429" t="s">
        <v>78</v>
      </c>
      <c r="J7429">
        <f t="shared" si="696"/>
        <v>3</v>
      </c>
      <c r="K7429" s="2">
        <v>41</v>
      </c>
      <c r="L7429" s="3">
        <v>1204.0844999999999</v>
      </c>
      <c r="M7429" s="4">
        <v>0.04</v>
      </c>
      <c r="N7429" s="5" t="s">
        <v>23</v>
      </c>
      <c r="O7429" s="3">
        <v>341.96</v>
      </c>
      <c r="P7429" s="3">
        <v>35.99</v>
      </c>
      <c r="Q7429" s="3">
        <v>1.1000000000000001</v>
      </c>
      <c r="R7429" s="5" t="s">
        <v>3562</v>
      </c>
      <c r="S7429" s="5" t="s">
        <v>3563</v>
      </c>
      <c r="T7429" s="5" t="str">
        <f t="shared" si="697"/>
        <v>Lauren Leatherbury</v>
      </c>
      <c r="U7429" t="s">
        <v>153</v>
      </c>
      <c r="V7429" s="5" t="s">
        <v>47</v>
      </c>
      <c r="W7429" s="5" t="s">
        <v>48</v>
      </c>
      <c r="X7429" s="5" t="s">
        <v>49</v>
      </c>
      <c r="Y7429" s="5" t="s">
        <v>1922</v>
      </c>
      <c r="Z7429" s="5" t="s">
        <v>43</v>
      </c>
      <c r="AA7429" s="4">
        <v>0.55000000000000004</v>
      </c>
      <c r="AB7429" s="1">
        <v>40634</v>
      </c>
      <c r="AC7429" s="1">
        <v>20933</v>
      </c>
      <c r="AD7429">
        <f t="shared" si="698"/>
        <v>2</v>
      </c>
      <c r="AE7429">
        <f t="shared" ca="1" si="699"/>
        <v>67</v>
      </c>
      <c r="AF7429" t="str">
        <f t="shared" ca="1" si="700"/>
        <v>Over 65</v>
      </c>
      <c r="AG7429" s="3">
        <f t="shared" si="701"/>
        <v>0.90428302439024399</v>
      </c>
      <c r="AH7429" t="str">
        <f>_xlfn.IFNA(VLOOKUP(Sales_Transactions[[#This Row],[Order ID]],Returned_Items[#All],2,FALSE),"Not Returned")</f>
        <v>Not Returned</v>
      </c>
    </row>
    <row r="7430" spans="1:34" x14ac:dyDescent="0.25">
      <c r="A7430">
        <v>21222</v>
      </c>
      <c r="C7430" t="s">
        <v>3569</v>
      </c>
      <c r="D7430" s="2" t="str">
        <f>TEXT(MID(Sales_Transactions[[#This Row],[Order Date]],2,5),"d/m/yyy")</f>
        <v>3/2/2009</v>
      </c>
      <c r="E7430" s="2" t="str">
        <f>TEXT(MID(Sales_Transactions[[#This Row],[Order Date]],2,5),"d")</f>
        <v>3</v>
      </c>
      <c r="F7430" s="2" t="str">
        <f>TEXT(MID(Sales_Transactions[[#This Row],[Order Date]],2,5),"m")</f>
        <v>2</v>
      </c>
      <c r="G7430" s="2" t="str">
        <f>TEXT(MID(Sales_Transactions[[#This Row],[Order Date]],2,5),"yyy")</f>
        <v>2009</v>
      </c>
      <c r="H7430" s="2" t="str">
        <f>TEXT(MID(Sales_Transactions[[#This Row],[Order Date]],2,5),"yyy/m")</f>
        <v>2009/2</v>
      </c>
      <c r="I7430" t="s">
        <v>52</v>
      </c>
      <c r="J7430">
        <f t="shared" si="696"/>
        <v>1</v>
      </c>
      <c r="K7430" s="2">
        <v>36</v>
      </c>
      <c r="L7430" s="3">
        <v>181.39</v>
      </c>
      <c r="M7430" s="4">
        <v>0.1</v>
      </c>
      <c r="N7430" s="5" t="s">
        <v>23</v>
      </c>
      <c r="O7430" s="3">
        <v>-32.4</v>
      </c>
      <c r="P7430" s="3">
        <v>5.08</v>
      </c>
      <c r="Q7430" s="3">
        <v>3.63</v>
      </c>
      <c r="R7430" s="5" t="s">
        <v>2835</v>
      </c>
      <c r="S7430" s="5" t="s">
        <v>3556</v>
      </c>
      <c r="T7430" s="5" t="str">
        <f t="shared" si="697"/>
        <v>Carol Darley</v>
      </c>
      <c r="U7430" t="s">
        <v>153</v>
      </c>
      <c r="V7430" s="5" t="s">
        <v>74</v>
      </c>
      <c r="W7430" s="5" t="s">
        <v>57</v>
      </c>
      <c r="X7430" s="5" t="s">
        <v>58</v>
      </c>
      <c r="Y7430" s="5" t="s">
        <v>1643</v>
      </c>
      <c r="Z7430" s="5" t="s">
        <v>84</v>
      </c>
      <c r="AA7430" s="4">
        <v>0.51</v>
      </c>
      <c r="AB7430" s="1">
        <v>39849</v>
      </c>
      <c r="AC7430" s="1">
        <v>20872</v>
      </c>
      <c r="AD7430">
        <f t="shared" si="698"/>
        <v>2</v>
      </c>
      <c r="AE7430">
        <f t="shared" ca="1" si="699"/>
        <v>67</v>
      </c>
      <c r="AF7430" t="str">
        <f t="shared" ca="1" si="700"/>
        <v>Over 65</v>
      </c>
      <c r="AG7430" s="3">
        <f t="shared" si="701"/>
        <v>0.24180333333333331</v>
      </c>
      <c r="AH7430" t="str">
        <f>_xlfn.IFNA(VLOOKUP(Sales_Transactions[[#This Row],[Order ID]],Returned_Items[#All],2,FALSE),"Not Returned")</f>
        <v>Returned</v>
      </c>
    </row>
    <row r="7431" spans="1:34" x14ac:dyDescent="0.25">
      <c r="A7431">
        <v>21222</v>
      </c>
      <c r="C7431" t="s">
        <v>3569</v>
      </c>
      <c r="D7431" s="2" t="str">
        <f>TEXT(MID(Sales_Transactions[[#This Row],[Order Date]],2,5),"d/m/yyy")</f>
        <v>3/2/2009</v>
      </c>
      <c r="E7431" s="2" t="str">
        <f>TEXT(MID(Sales_Transactions[[#This Row],[Order Date]],2,5),"d")</f>
        <v>3</v>
      </c>
      <c r="F7431" s="2" t="str">
        <f>TEXT(MID(Sales_Transactions[[#This Row],[Order Date]],2,5),"m")</f>
        <v>2</v>
      </c>
      <c r="G7431" s="2" t="str">
        <f>TEXT(MID(Sales_Transactions[[#This Row],[Order Date]],2,5),"yyy")</f>
        <v>2009</v>
      </c>
      <c r="H7431" s="2" t="str">
        <f>TEXT(MID(Sales_Transactions[[#This Row],[Order Date]],2,5),"yyy/m")</f>
        <v>2009/2</v>
      </c>
      <c r="I7431" t="s">
        <v>52</v>
      </c>
      <c r="J7431">
        <f t="shared" si="696"/>
        <v>1</v>
      </c>
      <c r="K7431" s="2">
        <v>26</v>
      </c>
      <c r="L7431" s="3">
        <v>846.08150000000001</v>
      </c>
      <c r="M7431" s="4">
        <v>0.02</v>
      </c>
      <c r="N7431" s="5" t="s">
        <v>23</v>
      </c>
      <c r="O7431" s="3">
        <v>-120.93</v>
      </c>
      <c r="P7431" s="3">
        <v>35.99</v>
      </c>
      <c r="Q7431" s="3">
        <v>5</v>
      </c>
      <c r="R7431" s="5" t="s">
        <v>2835</v>
      </c>
      <c r="S7431" s="5" t="s">
        <v>3556</v>
      </c>
      <c r="T7431" s="5" t="str">
        <f t="shared" si="697"/>
        <v>Carol Darley</v>
      </c>
      <c r="U7431" t="s">
        <v>153</v>
      </c>
      <c r="V7431" s="5" t="s">
        <v>74</v>
      </c>
      <c r="W7431" s="5" t="s">
        <v>48</v>
      </c>
      <c r="X7431" s="5" t="s">
        <v>49</v>
      </c>
      <c r="Y7431" s="5" t="s">
        <v>1433</v>
      </c>
      <c r="Z7431" s="5" t="s">
        <v>43</v>
      </c>
      <c r="AA7431" s="4">
        <v>0.85</v>
      </c>
      <c r="AB7431" s="1">
        <v>39849</v>
      </c>
      <c r="AC7431" s="1">
        <v>20893</v>
      </c>
      <c r="AD7431">
        <f t="shared" si="698"/>
        <v>2</v>
      </c>
      <c r="AE7431">
        <f t="shared" ca="1" si="699"/>
        <v>67</v>
      </c>
      <c r="AF7431" t="str">
        <f t="shared" ca="1" si="700"/>
        <v>Over 65</v>
      </c>
      <c r="AG7431" s="3">
        <f t="shared" si="701"/>
        <v>1.5762616153846154</v>
      </c>
      <c r="AH7431" t="str">
        <f>_xlfn.IFNA(VLOOKUP(Sales_Transactions[[#This Row],[Order ID]],Returned_Items[#All],2,FALSE),"Not Returned")</f>
        <v>Returned</v>
      </c>
    </row>
    <row r="7432" spans="1:34" x14ac:dyDescent="0.25">
      <c r="A7432">
        <v>22755</v>
      </c>
      <c r="C7432" t="s">
        <v>3037</v>
      </c>
      <c r="D7432" s="2" t="str">
        <f>TEXT(MID(Sales_Transactions[[#This Row],[Order Date]],2,5),"d/m/yyy")</f>
        <v>30/3/2009</v>
      </c>
      <c r="E7432" s="2" t="str">
        <f>TEXT(MID(Sales_Transactions[[#This Row],[Order Date]],2,5),"d")</f>
        <v>30</v>
      </c>
      <c r="F7432" s="2" t="str">
        <f>TEXT(MID(Sales_Transactions[[#This Row],[Order Date]],2,5),"m")</f>
        <v>3</v>
      </c>
      <c r="G7432" s="2" t="str">
        <f>TEXT(MID(Sales_Transactions[[#This Row],[Order Date]],2,5),"yyy")</f>
        <v>2009</v>
      </c>
      <c r="H7432" s="2" t="str">
        <f>TEXT(MID(Sales_Transactions[[#This Row],[Order Date]],2,5),"yyy/m")</f>
        <v>2009/3</v>
      </c>
      <c r="I7432" t="s">
        <v>78</v>
      </c>
      <c r="J7432">
        <f t="shared" si="696"/>
        <v>3</v>
      </c>
      <c r="K7432" s="2">
        <v>35</v>
      </c>
      <c r="L7432" s="3">
        <v>187.84</v>
      </c>
      <c r="M7432" s="4">
        <v>0</v>
      </c>
      <c r="N7432" s="5" t="s">
        <v>23</v>
      </c>
      <c r="O7432" s="3">
        <v>-95.05</v>
      </c>
      <c r="P7432" s="3">
        <v>4.91</v>
      </c>
      <c r="Q7432" s="3">
        <v>5.68</v>
      </c>
      <c r="R7432" s="5" t="s">
        <v>462</v>
      </c>
      <c r="S7432" s="5" t="s">
        <v>3557</v>
      </c>
      <c r="T7432" s="5" t="str">
        <f t="shared" si="697"/>
        <v>Fred Harton</v>
      </c>
      <c r="U7432" t="s">
        <v>153</v>
      </c>
      <c r="V7432" s="5" t="s">
        <v>74</v>
      </c>
      <c r="W7432" s="5" t="s">
        <v>28</v>
      </c>
      <c r="X7432" s="5" t="s">
        <v>41</v>
      </c>
      <c r="Y7432" s="5" t="s">
        <v>2403</v>
      </c>
      <c r="Z7432" s="5" t="s">
        <v>43</v>
      </c>
      <c r="AA7432" s="4">
        <v>0.36</v>
      </c>
      <c r="AB7432" s="1">
        <v>39903</v>
      </c>
      <c r="AC7432" s="1">
        <v>20645</v>
      </c>
      <c r="AD7432">
        <f t="shared" si="698"/>
        <v>1</v>
      </c>
      <c r="AE7432">
        <f t="shared" ca="1" si="699"/>
        <v>68</v>
      </c>
      <c r="AF7432" t="str">
        <f t="shared" ca="1" si="700"/>
        <v>Over 65</v>
      </c>
      <c r="AG7432" s="3">
        <f t="shared" si="701"/>
        <v>0.30257142857142855</v>
      </c>
      <c r="AH7432" t="str">
        <f>_xlfn.IFNA(VLOOKUP(Sales_Transactions[[#This Row],[Order ID]],Returned_Items[#All],2,FALSE),"Not Returned")</f>
        <v>Not Returned</v>
      </c>
    </row>
    <row r="7433" spans="1:34" x14ac:dyDescent="0.25">
      <c r="A7433">
        <v>22755</v>
      </c>
      <c r="C7433" t="s">
        <v>3037</v>
      </c>
      <c r="D7433" s="2" t="str">
        <f>TEXT(MID(Sales_Transactions[[#This Row],[Order Date]],2,5),"d/m/yyy")</f>
        <v>30/3/2009</v>
      </c>
      <c r="E7433" s="2" t="str">
        <f>TEXT(MID(Sales_Transactions[[#This Row],[Order Date]],2,5),"d")</f>
        <v>30</v>
      </c>
      <c r="F7433" s="2" t="str">
        <f>TEXT(MID(Sales_Transactions[[#This Row],[Order Date]],2,5),"m")</f>
        <v>3</v>
      </c>
      <c r="G7433" s="2" t="str">
        <f>TEXT(MID(Sales_Transactions[[#This Row],[Order Date]],2,5),"yyy")</f>
        <v>2009</v>
      </c>
      <c r="H7433" s="2" t="str">
        <f>TEXT(MID(Sales_Transactions[[#This Row],[Order Date]],2,5),"yyy/m")</f>
        <v>2009/3</v>
      </c>
      <c r="I7433" t="s">
        <v>78</v>
      </c>
      <c r="J7433">
        <f t="shared" si="696"/>
        <v>3</v>
      </c>
      <c r="K7433" s="2">
        <v>45</v>
      </c>
      <c r="L7433" s="3">
        <v>240.6</v>
      </c>
      <c r="M7433" s="4">
        <v>0.04</v>
      </c>
      <c r="N7433" s="5" t="s">
        <v>23</v>
      </c>
      <c r="O7433" s="3">
        <v>3.45</v>
      </c>
      <c r="P7433" s="3">
        <v>5.34</v>
      </c>
      <c r="Q7433" s="3">
        <v>2.99</v>
      </c>
      <c r="R7433" s="5" t="s">
        <v>462</v>
      </c>
      <c r="S7433" s="5" t="s">
        <v>3557</v>
      </c>
      <c r="T7433" s="5" t="str">
        <f t="shared" si="697"/>
        <v>Fred Harton</v>
      </c>
      <c r="U7433" t="s">
        <v>153</v>
      </c>
      <c r="V7433" s="5" t="s">
        <v>74</v>
      </c>
      <c r="W7433" s="5" t="s">
        <v>28</v>
      </c>
      <c r="X7433" s="5" t="s">
        <v>41</v>
      </c>
      <c r="Y7433" s="5" t="s">
        <v>667</v>
      </c>
      <c r="Z7433" s="5" t="s">
        <v>43</v>
      </c>
      <c r="AA7433" s="4">
        <v>0.38</v>
      </c>
      <c r="AB7433" s="1">
        <v>39904</v>
      </c>
      <c r="AC7433" s="1">
        <v>20694</v>
      </c>
      <c r="AD7433">
        <f t="shared" si="698"/>
        <v>2</v>
      </c>
      <c r="AE7433">
        <f t="shared" ca="1" si="699"/>
        <v>67</v>
      </c>
      <c r="AF7433" t="str">
        <f t="shared" ca="1" si="700"/>
        <v>Over 65</v>
      </c>
      <c r="AG7433" s="3">
        <f t="shared" si="701"/>
        <v>0.18506364444444445</v>
      </c>
      <c r="AH7433" t="str">
        <f>_xlfn.IFNA(VLOOKUP(Sales_Transactions[[#This Row],[Order ID]],Returned_Items[#All],2,FALSE),"Not Returned")</f>
        <v>Not Returned</v>
      </c>
    </row>
    <row r="7434" spans="1:34" x14ac:dyDescent="0.25">
      <c r="A7434">
        <v>22755</v>
      </c>
      <c r="C7434" t="s">
        <v>3037</v>
      </c>
      <c r="D7434" s="2" t="str">
        <f>TEXT(MID(Sales_Transactions[[#This Row],[Order Date]],2,5),"d/m/yyy")</f>
        <v>30/3/2009</v>
      </c>
      <c r="E7434" s="2" t="str">
        <f>TEXT(MID(Sales_Transactions[[#This Row],[Order Date]],2,5),"d")</f>
        <v>30</v>
      </c>
      <c r="F7434" s="2" t="str">
        <f>TEXT(MID(Sales_Transactions[[#This Row],[Order Date]],2,5),"m")</f>
        <v>3</v>
      </c>
      <c r="G7434" s="2" t="str">
        <f>TEXT(MID(Sales_Transactions[[#This Row],[Order Date]],2,5),"yyy")</f>
        <v>2009</v>
      </c>
      <c r="H7434" s="2" t="str">
        <f>TEXT(MID(Sales_Transactions[[#This Row],[Order Date]],2,5),"yyy/m")</f>
        <v>2009/3</v>
      </c>
      <c r="I7434" t="s">
        <v>78</v>
      </c>
      <c r="J7434">
        <f t="shared" si="696"/>
        <v>3</v>
      </c>
      <c r="K7434" s="2">
        <v>5</v>
      </c>
      <c r="L7434" s="3">
        <v>236.87799999999999</v>
      </c>
      <c r="M7434" s="4">
        <v>0.06</v>
      </c>
      <c r="N7434" s="5" t="s">
        <v>23</v>
      </c>
      <c r="O7434" s="3">
        <v>-275.25</v>
      </c>
      <c r="P7434" s="3">
        <v>55.99</v>
      </c>
      <c r="Q7434" s="3">
        <v>5</v>
      </c>
      <c r="R7434" s="5" t="s">
        <v>462</v>
      </c>
      <c r="S7434" s="5" t="s">
        <v>3557</v>
      </c>
      <c r="T7434" s="5" t="str">
        <f t="shared" si="697"/>
        <v>Fred Harton</v>
      </c>
      <c r="U7434" t="s">
        <v>153</v>
      </c>
      <c r="V7434" s="5" t="s">
        <v>74</v>
      </c>
      <c r="W7434" s="5" t="s">
        <v>48</v>
      </c>
      <c r="X7434" s="5" t="s">
        <v>49</v>
      </c>
      <c r="Y7434" s="5" t="s">
        <v>422</v>
      </c>
      <c r="Z7434" s="5" t="s">
        <v>60</v>
      </c>
      <c r="AA7434" s="4">
        <v>0.8</v>
      </c>
      <c r="AB7434" s="1">
        <v>39904</v>
      </c>
      <c r="AC7434" s="1">
        <v>15439</v>
      </c>
      <c r="AD7434">
        <f t="shared" si="698"/>
        <v>2</v>
      </c>
      <c r="AE7434">
        <f t="shared" ca="1" si="699"/>
        <v>82</v>
      </c>
      <c r="AF7434" t="str">
        <f t="shared" ca="1" si="700"/>
        <v>Over 65</v>
      </c>
      <c r="AG7434" s="3">
        <f t="shared" si="701"/>
        <v>12.191281200000001</v>
      </c>
      <c r="AH7434" t="str">
        <f>_xlfn.IFNA(VLOOKUP(Sales_Transactions[[#This Row],[Order ID]],Returned_Items[#All],2,FALSE),"Not Returned")</f>
        <v>Not Returned</v>
      </c>
    </row>
    <row r="7435" spans="1:34" x14ac:dyDescent="0.25">
      <c r="A7435">
        <v>23136</v>
      </c>
      <c r="C7435" t="s">
        <v>573</v>
      </c>
      <c r="D7435" s="2" t="str">
        <f>TEXT(MID(Sales_Transactions[[#This Row],[Order Date]],2,5),"d/m/yyy")</f>
        <v>25/9/2009</v>
      </c>
      <c r="E7435" s="2" t="str">
        <f>TEXT(MID(Sales_Transactions[[#This Row],[Order Date]],2,5),"d")</f>
        <v>25</v>
      </c>
      <c r="F7435" s="2" t="str">
        <f>TEXT(MID(Sales_Transactions[[#This Row],[Order Date]],2,5),"m")</f>
        <v>9</v>
      </c>
      <c r="G7435" s="2" t="str">
        <f>TEXT(MID(Sales_Transactions[[#This Row],[Order Date]],2,5),"yyy")</f>
        <v>2009</v>
      </c>
      <c r="H7435" s="2" t="str">
        <f>TEXT(MID(Sales_Transactions[[#This Row],[Order Date]],2,5),"yyy/m")</f>
        <v>2009/9</v>
      </c>
      <c r="I7435" t="s">
        <v>52</v>
      </c>
      <c r="J7435">
        <f t="shared" si="696"/>
        <v>1</v>
      </c>
      <c r="K7435" s="2">
        <v>41</v>
      </c>
      <c r="L7435" s="3">
        <v>9312.52</v>
      </c>
      <c r="M7435" s="4">
        <v>0.01</v>
      </c>
      <c r="N7435" s="5" t="s">
        <v>23</v>
      </c>
      <c r="O7435" s="3">
        <v>3039.37</v>
      </c>
      <c r="P7435" s="3">
        <v>218.08</v>
      </c>
      <c r="Q7435" s="3">
        <v>18.059999999999999</v>
      </c>
      <c r="R7435" s="5" t="s">
        <v>35</v>
      </c>
      <c r="S7435" s="5" t="s">
        <v>2144</v>
      </c>
      <c r="T7435" s="5" t="str">
        <f t="shared" si="697"/>
        <v>Barry Blumstein</v>
      </c>
      <c r="U7435" t="s">
        <v>153</v>
      </c>
      <c r="V7435" s="5" t="s">
        <v>27</v>
      </c>
      <c r="W7435" s="5" t="s">
        <v>57</v>
      </c>
      <c r="X7435" s="5" t="s">
        <v>154</v>
      </c>
      <c r="Y7435" s="5" t="s">
        <v>278</v>
      </c>
      <c r="Z7435" s="5" t="s">
        <v>31</v>
      </c>
      <c r="AA7435" s="4">
        <v>0.56999999999999995</v>
      </c>
      <c r="AB7435" s="1">
        <v>40082</v>
      </c>
      <c r="AC7435" s="1">
        <v>15549</v>
      </c>
      <c r="AD7435">
        <f t="shared" si="698"/>
        <v>1</v>
      </c>
      <c r="AE7435">
        <f t="shared" ca="1" si="699"/>
        <v>82</v>
      </c>
      <c r="AF7435" t="str">
        <f t="shared" ca="1" si="700"/>
        <v>Over 65</v>
      </c>
      <c r="AG7435" s="3">
        <f t="shared" si="701"/>
        <v>5.758980292682927</v>
      </c>
      <c r="AH7435" t="str">
        <f>_xlfn.IFNA(VLOOKUP(Sales_Transactions[[#This Row],[Order ID]],Returned_Items[#All],2,FALSE),"Not Returned")</f>
        <v>Not Returned</v>
      </c>
    </row>
    <row r="7436" spans="1:34" x14ac:dyDescent="0.25">
      <c r="A7436">
        <v>23136</v>
      </c>
      <c r="C7436" t="s">
        <v>573</v>
      </c>
      <c r="D7436" s="2" t="str">
        <f>TEXT(MID(Sales_Transactions[[#This Row],[Order Date]],2,5),"d/m/yyy")</f>
        <v>25/9/2009</v>
      </c>
      <c r="E7436" s="2" t="str">
        <f>TEXT(MID(Sales_Transactions[[#This Row],[Order Date]],2,5),"d")</f>
        <v>25</v>
      </c>
      <c r="F7436" s="2" t="str">
        <f>TEXT(MID(Sales_Transactions[[#This Row],[Order Date]],2,5),"m")</f>
        <v>9</v>
      </c>
      <c r="G7436" s="2" t="str">
        <f>TEXT(MID(Sales_Transactions[[#This Row],[Order Date]],2,5),"yyy")</f>
        <v>2009</v>
      </c>
      <c r="H7436" s="2" t="str">
        <f>TEXT(MID(Sales_Transactions[[#This Row],[Order Date]],2,5),"yyy/m")</f>
        <v>2009/9</v>
      </c>
      <c r="I7436" t="s">
        <v>52</v>
      </c>
      <c r="J7436">
        <f t="shared" si="696"/>
        <v>1</v>
      </c>
      <c r="K7436" s="2">
        <v>43</v>
      </c>
      <c r="L7436" s="3">
        <v>220.47</v>
      </c>
      <c r="M7436" s="4">
        <v>0.04</v>
      </c>
      <c r="N7436" s="5" t="s">
        <v>23</v>
      </c>
      <c r="O7436" s="3">
        <v>-135.16</v>
      </c>
      <c r="P7436" s="3">
        <v>4.9800000000000004</v>
      </c>
      <c r="Q7436" s="3">
        <v>4.62</v>
      </c>
      <c r="R7436" s="5" t="s">
        <v>35</v>
      </c>
      <c r="S7436" s="5" t="s">
        <v>2144</v>
      </c>
      <c r="T7436" s="5" t="str">
        <f t="shared" si="697"/>
        <v>Barry Blumstein</v>
      </c>
      <c r="U7436" t="s">
        <v>153</v>
      </c>
      <c r="V7436" s="5" t="s">
        <v>27</v>
      </c>
      <c r="W7436" s="5" t="s">
        <v>48</v>
      </c>
      <c r="X7436" s="5" t="s">
        <v>87</v>
      </c>
      <c r="Y7436" s="5" t="s">
        <v>658</v>
      </c>
      <c r="Z7436" s="5" t="s">
        <v>60</v>
      </c>
      <c r="AA7436" s="4">
        <v>0.64</v>
      </c>
      <c r="AB7436" s="1">
        <v>40082</v>
      </c>
      <c r="AC7436" s="1">
        <v>15373</v>
      </c>
      <c r="AD7436">
        <f t="shared" si="698"/>
        <v>1</v>
      </c>
      <c r="AE7436">
        <f t="shared" ca="1" si="699"/>
        <v>82</v>
      </c>
      <c r="AF7436" t="str">
        <f t="shared" ca="1" si="700"/>
        <v>Over 65</v>
      </c>
      <c r="AG7436" s="3">
        <f t="shared" si="701"/>
        <v>0.22320948837209303</v>
      </c>
      <c r="AH7436" t="str">
        <f>_xlfn.IFNA(VLOOKUP(Sales_Transactions[[#This Row],[Order ID]],Returned_Items[#All],2,FALSE),"Not Returned")</f>
        <v>Not Returned</v>
      </c>
    </row>
    <row r="7437" spans="1:34" x14ac:dyDescent="0.25">
      <c r="A7437">
        <v>23685</v>
      </c>
      <c r="C7437" t="s">
        <v>526</v>
      </c>
      <c r="D7437" s="2" t="str">
        <f>TEXT(MID(Sales_Transactions[[#This Row],[Order Date]],2,5),"d/m/yyy")</f>
        <v>29/6/2012</v>
      </c>
      <c r="E7437" s="2" t="str">
        <f>TEXT(MID(Sales_Transactions[[#This Row],[Order Date]],2,5),"d")</f>
        <v>29</v>
      </c>
      <c r="F7437" s="2" t="str">
        <f>TEXT(MID(Sales_Transactions[[#This Row],[Order Date]],2,5),"m")</f>
        <v>6</v>
      </c>
      <c r="G7437" s="2" t="str">
        <f>TEXT(MID(Sales_Transactions[[#This Row],[Order Date]],2,5),"yyy")</f>
        <v>2012</v>
      </c>
      <c r="H7437" s="2" t="str">
        <f>TEXT(MID(Sales_Transactions[[#This Row],[Order Date]],2,5),"yyy/m")</f>
        <v>2012/6</v>
      </c>
      <c r="I7437" t="s">
        <v>52</v>
      </c>
      <c r="J7437">
        <f t="shared" si="696"/>
        <v>1</v>
      </c>
      <c r="K7437" s="2">
        <v>46</v>
      </c>
      <c r="L7437" s="3">
        <v>7928.5619999999999</v>
      </c>
      <c r="M7437" s="4">
        <v>0.08</v>
      </c>
      <c r="N7437" s="5" t="s">
        <v>23</v>
      </c>
      <c r="O7437" s="3">
        <v>2229.48</v>
      </c>
      <c r="P7437" s="3">
        <v>205.99</v>
      </c>
      <c r="Q7437" s="3">
        <v>5</v>
      </c>
      <c r="R7437" s="5" t="s">
        <v>2388</v>
      </c>
      <c r="S7437" s="5" t="s">
        <v>2883</v>
      </c>
      <c r="T7437" s="5" t="str">
        <f t="shared" si="697"/>
        <v>Cynthia Delaney</v>
      </c>
      <c r="U7437" t="s">
        <v>153</v>
      </c>
      <c r="V7437" s="5" t="s">
        <v>47</v>
      </c>
      <c r="W7437" s="5" t="s">
        <v>48</v>
      </c>
      <c r="X7437" s="5" t="s">
        <v>49</v>
      </c>
      <c r="Y7437" s="5" t="s">
        <v>2355</v>
      </c>
      <c r="Z7437" s="5" t="s">
        <v>43</v>
      </c>
      <c r="AA7437" s="4">
        <v>0.59</v>
      </c>
      <c r="AB7437" s="1">
        <v>41090</v>
      </c>
      <c r="AC7437" s="1">
        <v>15937</v>
      </c>
      <c r="AD7437">
        <f t="shared" si="698"/>
        <v>1</v>
      </c>
      <c r="AE7437">
        <f t="shared" ca="1" si="699"/>
        <v>80</v>
      </c>
      <c r="AF7437" t="str">
        <f t="shared" ca="1" si="700"/>
        <v>Over 65</v>
      </c>
      <c r="AG7437" s="3">
        <f t="shared" si="701"/>
        <v>4.5831566956521739</v>
      </c>
      <c r="AH7437" t="str">
        <f>_xlfn.IFNA(VLOOKUP(Sales_Transactions[[#This Row],[Order ID]],Returned_Items[#All],2,FALSE),"Not Returned")</f>
        <v>Not Returned</v>
      </c>
    </row>
    <row r="7438" spans="1:34" x14ac:dyDescent="0.25">
      <c r="A7438">
        <v>23745</v>
      </c>
      <c r="C7438" t="s">
        <v>3570</v>
      </c>
      <c r="D7438" s="2" t="str">
        <f>TEXT(MID(Sales_Transactions[[#This Row],[Order Date]],2,5),"d/m/yyy")</f>
        <v>5/12/2012</v>
      </c>
      <c r="E7438" s="2" t="str">
        <f>TEXT(MID(Sales_Transactions[[#This Row],[Order Date]],2,5),"d")</f>
        <v>5</v>
      </c>
      <c r="F7438" s="2" t="str">
        <f>TEXT(MID(Sales_Transactions[[#This Row],[Order Date]],2,5),"m")</f>
        <v>12</v>
      </c>
      <c r="G7438" s="2" t="str">
        <f>TEXT(MID(Sales_Transactions[[#This Row],[Order Date]],2,5),"yyy")</f>
        <v>2012</v>
      </c>
      <c r="H7438" s="2" t="str">
        <f>TEXT(MID(Sales_Transactions[[#This Row],[Order Date]],2,5),"yyy/m")</f>
        <v>2012/12</v>
      </c>
      <c r="I7438" t="s">
        <v>22</v>
      </c>
      <c r="J7438">
        <f t="shared" si="696"/>
        <v>2</v>
      </c>
      <c r="K7438" s="2">
        <v>12</v>
      </c>
      <c r="L7438" s="3">
        <v>715.8</v>
      </c>
      <c r="M7438" s="4">
        <v>0.06</v>
      </c>
      <c r="N7438" s="5" t="s">
        <v>23</v>
      </c>
      <c r="O7438" s="3">
        <v>-279.12</v>
      </c>
      <c r="P7438" s="3">
        <v>55.5</v>
      </c>
      <c r="Q7438" s="3">
        <v>52.2</v>
      </c>
      <c r="R7438" s="5" t="s">
        <v>2081</v>
      </c>
      <c r="S7438" s="5" t="s">
        <v>3530</v>
      </c>
      <c r="T7438" s="5" t="str">
        <f t="shared" si="697"/>
        <v>Duane Noonan</v>
      </c>
      <c r="U7438" t="s">
        <v>153</v>
      </c>
      <c r="V7438" s="5" t="s">
        <v>47</v>
      </c>
      <c r="W7438" s="5" t="s">
        <v>57</v>
      </c>
      <c r="X7438" s="5" t="s">
        <v>58</v>
      </c>
      <c r="Y7438" s="5" t="s">
        <v>695</v>
      </c>
      <c r="Z7438" s="5" t="s">
        <v>56</v>
      </c>
      <c r="AA7438" s="4">
        <v>0.72</v>
      </c>
      <c r="AB7438" s="1">
        <v>41248</v>
      </c>
      <c r="AC7438" s="1">
        <v>15846</v>
      </c>
      <c r="AD7438">
        <f t="shared" si="698"/>
        <v>0</v>
      </c>
      <c r="AE7438">
        <f t="shared" ca="1" si="699"/>
        <v>81</v>
      </c>
      <c r="AF7438" t="str">
        <f t="shared" ca="1" si="700"/>
        <v>Over 65</v>
      </c>
      <c r="AG7438" s="3">
        <f t="shared" si="701"/>
        <v>8.9722249999999999</v>
      </c>
      <c r="AH7438" t="str">
        <f>_xlfn.IFNA(VLOOKUP(Sales_Transactions[[#This Row],[Order ID]],Returned_Items[#All],2,FALSE),"Not Returned")</f>
        <v>Not Returned</v>
      </c>
    </row>
    <row r="7439" spans="1:34" x14ac:dyDescent="0.25">
      <c r="A7439">
        <v>23745</v>
      </c>
      <c r="C7439" t="s">
        <v>3570</v>
      </c>
      <c r="D7439" s="2" t="str">
        <f>TEXT(MID(Sales_Transactions[[#This Row],[Order Date]],2,5),"d/m/yyy")</f>
        <v>5/12/2012</v>
      </c>
      <c r="E7439" s="2" t="str">
        <f>TEXT(MID(Sales_Transactions[[#This Row],[Order Date]],2,5),"d")</f>
        <v>5</v>
      </c>
      <c r="F7439" s="2" t="str">
        <f>TEXT(MID(Sales_Transactions[[#This Row],[Order Date]],2,5),"m")</f>
        <v>12</v>
      </c>
      <c r="G7439" s="2" t="str">
        <f>TEXT(MID(Sales_Transactions[[#This Row],[Order Date]],2,5),"yyy")</f>
        <v>2012</v>
      </c>
      <c r="H7439" s="2" t="str">
        <f>TEXT(MID(Sales_Transactions[[#This Row],[Order Date]],2,5),"yyy/m")</f>
        <v>2012/12</v>
      </c>
      <c r="I7439" t="s">
        <v>22</v>
      </c>
      <c r="J7439">
        <f t="shared" si="696"/>
        <v>2</v>
      </c>
      <c r="K7439" s="2">
        <v>47</v>
      </c>
      <c r="L7439" s="3">
        <v>10941.23</v>
      </c>
      <c r="M7439" s="4">
        <v>0</v>
      </c>
      <c r="N7439" s="5" t="s">
        <v>34</v>
      </c>
      <c r="O7439" s="3">
        <v>1687.07</v>
      </c>
      <c r="P7439" s="3">
        <v>227.55</v>
      </c>
      <c r="Q7439" s="3">
        <v>32.479999999999997</v>
      </c>
      <c r="R7439" s="5" t="s">
        <v>2081</v>
      </c>
      <c r="S7439" s="5" t="s">
        <v>3530</v>
      </c>
      <c r="T7439" s="5" t="str">
        <f t="shared" si="697"/>
        <v>Duane Noonan</v>
      </c>
      <c r="U7439" t="s">
        <v>153</v>
      </c>
      <c r="V7439" s="5" t="s">
        <v>47</v>
      </c>
      <c r="W7439" s="5" t="s">
        <v>57</v>
      </c>
      <c r="X7439" s="5" t="s">
        <v>107</v>
      </c>
      <c r="Y7439" s="5" t="s">
        <v>2891</v>
      </c>
      <c r="Z7439" s="5" t="s">
        <v>106</v>
      </c>
      <c r="AA7439" s="4">
        <v>0.68</v>
      </c>
      <c r="AB7439" s="1">
        <v>41252</v>
      </c>
      <c r="AC7439" s="1">
        <v>16414</v>
      </c>
      <c r="AD7439">
        <f t="shared" si="698"/>
        <v>4</v>
      </c>
      <c r="AE7439">
        <f t="shared" ca="1" si="699"/>
        <v>79</v>
      </c>
      <c r="AF7439" t="str">
        <f t="shared" ca="1" si="700"/>
        <v>Over 65</v>
      </c>
      <c r="AG7439" s="3">
        <f t="shared" si="701"/>
        <v>5.5325531914893622</v>
      </c>
      <c r="AH7439" t="str">
        <f>_xlfn.IFNA(VLOOKUP(Sales_Transactions[[#This Row],[Order ID]],Returned_Items[#All],2,FALSE),"Not Returned")</f>
        <v>Not Returned</v>
      </c>
    </row>
    <row r="7440" spans="1:34" x14ac:dyDescent="0.25">
      <c r="A7440">
        <v>25571</v>
      </c>
      <c r="C7440" t="s">
        <v>1530</v>
      </c>
      <c r="D7440" s="2" t="str">
        <f>TEXT(MID(Sales_Transactions[[#This Row],[Order Date]],2,5),"d/m/yyy")</f>
        <v>18/8/2012</v>
      </c>
      <c r="E7440" s="2" t="str">
        <f>TEXT(MID(Sales_Transactions[[#This Row],[Order Date]],2,5),"d")</f>
        <v>18</v>
      </c>
      <c r="F7440" s="2" t="str">
        <f>TEXT(MID(Sales_Transactions[[#This Row],[Order Date]],2,5),"m")</f>
        <v>8</v>
      </c>
      <c r="G7440" s="2" t="str">
        <f>TEXT(MID(Sales_Transactions[[#This Row],[Order Date]],2,5),"yyy")</f>
        <v>2012</v>
      </c>
      <c r="H7440" s="2" t="str">
        <f>TEXT(MID(Sales_Transactions[[#This Row],[Order Date]],2,5),"yyy/m")</f>
        <v>2012/8</v>
      </c>
      <c r="I7440" t="s">
        <v>101</v>
      </c>
      <c r="J7440">
        <f t="shared" si="696"/>
        <v>1</v>
      </c>
      <c r="K7440" s="2">
        <v>42</v>
      </c>
      <c r="L7440" s="3">
        <v>3749</v>
      </c>
      <c r="M7440" s="4">
        <v>0.08</v>
      </c>
      <c r="N7440" s="5" t="s">
        <v>23</v>
      </c>
      <c r="O7440" s="3">
        <v>-1032.1300000000001</v>
      </c>
      <c r="P7440" s="3">
        <v>89.83</v>
      </c>
      <c r="Q7440" s="3">
        <v>35</v>
      </c>
      <c r="R7440" s="5" t="s">
        <v>1668</v>
      </c>
      <c r="S7440" s="5" t="s">
        <v>899</v>
      </c>
      <c r="T7440" s="5" t="str">
        <f t="shared" si="697"/>
        <v>Cathy Armstrong</v>
      </c>
      <c r="U7440" t="s">
        <v>153</v>
      </c>
      <c r="V7440" s="5" t="s">
        <v>37</v>
      </c>
      <c r="W7440" s="5" t="s">
        <v>28</v>
      </c>
      <c r="X7440" s="5" t="s">
        <v>29</v>
      </c>
      <c r="Y7440" s="5" t="s">
        <v>3150</v>
      </c>
      <c r="Z7440" s="5" t="s">
        <v>31</v>
      </c>
      <c r="AA7440" s="4">
        <v>0.83</v>
      </c>
      <c r="AB7440" s="1">
        <v>41141</v>
      </c>
      <c r="AC7440" s="1">
        <v>16520</v>
      </c>
      <c r="AD7440">
        <f t="shared" si="698"/>
        <v>2</v>
      </c>
      <c r="AE7440">
        <f t="shared" ca="1" si="699"/>
        <v>79</v>
      </c>
      <c r="AF7440" t="str">
        <f t="shared" ca="1" si="700"/>
        <v>Over 65</v>
      </c>
      <c r="AG7440" s="3">
        <f t="shared" si="701"/>
        <v>2.9704318095238094</v>
      </c>
      <c r="AH7440" t="str">
        <f>_xlfn.IFNA(VLOOKUP(Sales_Transactions[[#This Row],[Order ID]],Returned_Items[#All],2,FALSE),"Not Returned")</f>
        <v>Not Returned</v>
      </c>
    </row>
    <row r="7441" spans="1:34" x14ac:dyDescent="0.25">
      <c r="A7441">
        <v>26053</v>
      </c>
      <c r="C7441" t="s">
        <v>2025</v>
      </c>
      <c r="D7441" s="2" t="str">
        <f>TEXT(MID(Sales_Transactions[[#This Row],[Order Date]],2,5),"d/m/yyy")</f>
        <v>24/1/2012</v>
      </c>
      <c r="E7441" s="2" t="str">
        <f>TEXT(MID(Sales_Transactions[[#This Row],[Order Date]],2,5),"d")</f>
        <v>24</v>
      </c>
      <c r="F7441" s="2" t="str">
        <f>TEXT(MID(Sales_Transactions[[#This Row],[Order Date]],2,5),"m")</f>
        <v>1</v>
      </c>
      <c r="G7441" s="2" t="str">
        <f>TEXT(MID(Sales_Transactions[[#This Row],[Order Date]],2,5),"yyy")</f>
        <v>2012</v>
      </c>
      <c r="H7441" s="2" t="str">
        <f>TEXT(MID(Sales_Transactions[[#This Row],[Order Date]],2,5),"yyy/m")</f>
        <v>2012/1</v>
      </c>
      <c r="I7441" t="s">
        <v>22</v>
      </c>
      <c r="J7441">
        <f t="shared" si="696"/>
        <v>2</v>
      </c>
      <c r="K7441" s="2">
        <v>48</v>
      </c>
      <c r="L7441" s="3">
        <v>878.75</v>
      </c>
      <c r="M7441" s="4">
        <v>7.0000000000000007E-2</v>
      </c>
      <c r="N7441" s="5" t="s">
        <v>67</v>
      </c>
      <c r="O7441" s="3">
        <v>70.459999999999994</v>
      </c>
      <c r="P7441" s="3">
        <v>18.97</v>
      </c>
      <c r="Q7441" s="3">
        <v>9.0299999999999994</v>
      </c>
      <c r="R7441" s="5" t="s">
        <v>2388</v>
      </c>
      <c r="S7441" s="5" t="s">
        <v>2883</v>
      </c>
      <c r="T7441" s="5" t="str">
        <f t="shared" si="697"/>
        <v>Cynthia Delaney</v>
      </c>
      <c r="U7441" t="s">
        <v>153</v>
      </c>
      <c r="V7441" s="5" t="s">
        <v>47</v>
      </c>
      <c r="W7441" s="5" t="s">
        <v>28</v>
      </c>
      <c r="X7441" s="5" t="s">
        <v>75</v>
      </c>
      <c r="Y7441" s="5" t="s">
        <v>173</v>
      </c>
      <c r="Z7441" s="5" t="s">
        <v>43</v>
      </c>
      <c r="AA7441" s="4">
        <v>0.37</v>
      </c>
      <c r="AB7441" s="1">
        <v>40932</v>
      </c>
      <c r="AC7441" s="1">
        <v>16633</v>
      </c>
      <c r="AD7441">
        <f t="shared" si="698"/>
        <v>0</v>
      </c>
      <c r="AE7441">
        <f t="shared" ca="1" si="699"/>
        <v>79</v>
      </c>
      <c r="AF7441" t="str">
        <f t="shared" ca="1" si="700"/>
        <v>Over 65</v>
      </c>
      <c r="AG7441" s="3">
        <f t="shared" si="701"/>
        <v>0.58305668749999995</v>
      </c>
      <c r="AH7441" t="str">
        <f>_xlfn.IFNA(VLOOKUP(Sales_Transactions[[#This Row],[Order ID]],Returned_Items[#All],2,FALSE),"Not Returned")</f>
        <v>Not Returned</v>
      </c>
    </row>
    <row r="7442" spans="1:34" x14ac:dyDescent="0.25">
      <c r="A7442">
        <v>26277</v>
      </c>
      <c r="C7442" t="s">
        <v>3413</v>
      </c>
      <c r="D7442" s="2" t="str">
        <f>TEXT(MID(Sales_Transactions[[#This Row],[Order Date]],2,5),"d/m/yyy")</f>
        <v>27/6/2011</v>
      </c>
      <c r="E7442" s="2" t="str">
        <f>TEXT(MID(Sales_Transactions[[#This Row],[Order Date]],2,5),"d")</f>
        <v>27</v>
      </c>
      <c r="F7442" s="2" t="str">
        <f>TEXT(MID(Sales_Transactions[[#This Row],[Order Date]],2,5),"m")</f>
        <v>6</v>
      </c>
      <c r="G7442" s="2" t="str">
        <f>TEXT(MID(Sales_Transactions[[#This Row],[Order Date]],2,5),"yyy")</f>
        <v>2011</v>
      </c>
      <c r="H7442" s="2" t="str">
        <f>TEXT(MID(Sales_Transactions[[#This Row],[Order Date]],2,5),"yyy/m")</f>
        <v>2011/6</v>
      </c>
      <c r="I7442" t="s">
        <v>78</v>
      </c>
      <c r="J7442">
        <f t="shared" si="696"/>
        <v>3</v>
      </c>
      <c r="K7442" s="2">
        <v>17</v>
      </c>
      <c r="L7442" s="3">
        <v>877.81</v>
      </c>
      <c r="M7442" s="4">
        <v>0.02</v>
      </c>
      <c r="N7442" s="5" t="s">
        <v>23</v>
      </c>
      <c r="O7442" s="3">
        <v>-44.4</v>
      </c>
      <c r="P7442" s="3">
        <v>49.99</v>
      </c>
      <c r="Q7442" s="3">
        <v>19.989999999999998</v>
      </c>
      <c r="R7442" s="5" t="s">
        <v>1768</v>
      </c>
      <c r="S7442" s="5" t="s">
        <v>123</v>
      </c>
      <c r="T7442" s="5" t="str">
        <f t="shared" si="697"/>
        <v>Art Miller</v>
      </c>
      <c r="U7442" t="s">
        <v>153</v>
      </c>
      <c r="V7442" s="5" t="s">
        <v>47</v>
      </c>
      <c r="W7442" s="5" t="s">
        <v>48</v>
      </c>
      <c r="X7442" s="5" t="s">
        <v>87</v>
      </c>
      <c r="Y7442" s="5" t="s">
        <v>2991</v>
      </c>
      <c r="Z7442" s="5" t="s">
        <v>43</v>
      </c>
      <c r="AA7442" s="4">
        <v>0.45</v>
      </c>
      <c r="AB7442" s="1">
        <v>40722</v>
      </c>
      <c r="AC7442" s="1">
        <v>16745</v>
      </c>
      <c r="AD7442">
        <f t="shared" si="698"/>
        <v>1</v>
      </c>
      <c r="AE7442">
        <f t="shared" ca="1" si="699"/>
        <v>78</v>
      </c>
      <c r="AF7442" t="str">
        <f t="shared" ca="1" si="700"/>
        <v>Over 65</v>
      </c>
      <c r="AG7442" s="3">
        <f t="shared" si="701"/>
        <v>4.1158824705882351</v>
      </c>
      <c r="AH7442" t="str">
        <f>_xlfn.IFNA(VLOOKUP(Sales_Transactions[[#This Row],[Order ID]],Returned_Items[#All],2,FALSE),"Not Returned")</f>
        <v>Not Returned</v>
      </c>
    </row>
    <row r="7443" spans="1:34" x14ac:dyDescent="0.25">
      <c r="A7443">
        <v>26374</v>
      </c>
      <c r="C7443" t="s">
        <v>1275</v>
      </c>
      <c r="D7443" s="2" t="str">
        <f>TEXT(MID(Sales_Transactions[[#This Row],[Order Date]],2,5),"d/m/yyy")</f>
        <v>5/11/2009</v>
      </c>
      <c r="E7443" s="2" t="str">
        <f>TEXT(MID(Sales_Transactions[[#This Row],[Order Date]],2,5),"d")</f>
        <v>5</v>
      </c>
      <c r="F7443" s="2" t="str">
        <f>TEXT(MID(Sales_Transactions[[#This Row],[Order Date]],2,5),"m")</f>
        <v>11</v>
      </c>
      <c r="G7443" s="2" t="str">
        <f>TEXT(MID(Sales_Transactions[[#This Row],[Order Date]],2,5),"yyy")</f>
        <v>2009</v>
      </c>
      <c r="H7443" s="2" t="str">
        <f>TEXT(MID(Sales_Transactions[[#This Row],[Order Date]],2,5),"yyy/m")</f>
        <v>2009/11</v>
      </c>
      <c r="I7443" t="s">
        <v>52</v>
      </c>
      <c r="J7443">
        <f t="shared" si="696"/>
        <v>1</v>
      </c>
      <c r="K7443" s="2">
        <v>5</v>
      </c>
      <c r="L7443" s="3">
        <v>90.941500000000005</v>
      </c>
      <c r="M7443" s="4">
        <v>0.05</v>
      </c>
      <c r="N7443" s="5" t="s">
        <v>23</v>
      </c>
      <c r="O7443" s="3">
        <v>-109.42</v>
      </c>
      <c r="P7443" s="3">
        <v>20.99</v>
      </c>
      <c r="Q7443" s="3">
        <v>3.3</v>
      </c>
      <c r="R7443" s="5" t="s">
        <v>1768</v>
      </c>
      <c r="S7443" s="5" t="s">
        <v>123</v>
      </c>
      <c r="T7443" s="5" t="str">
        <f t="shared" si="697"/>
        <v>Art Miller</v>
      </c>
      <c r="U7443" t="s">
        <v>153</v>
      </c>
      <c r="V7443" s="5" t="s">
        <v>47</v>
      </c>
      <c r="W7443" s="5" t="s">
        <v>48</v>
      </c>
      <c r="X7443" s="5" t="s">
        <v>49</v>
      </c>
      <c r="Y7443" s="5" t="s">
        <v>470</v>
      </c>
      <c r="Z7443" s="5" t="s">
        <v>60</v>
      </c>
      <c r="AA7443" s="4">
        <v>0.81</v>
      </c>
      <c r="AB7443" s="1">
        <v>40123</v>
      </c>
      <c r="AC7443" s="1">
        <v>16670</v>
      </c>
      <c r="AD7443">
        <f t="shared" si="698"/>
        <v>1</v>
      </c>
      <c r="AE7443">
        <f t="shared" ca="1" si="699"/>
        <v>78</v>
      </c>
      <c r="AF7443" t="str">
        <f t="shared" ca="1" si="700"/>
        <v>Over 65</v>
      </c>
      <c r="AG7443" s="3">
        <f t="shared" si="701"/>
        <v>4.8559010000000002</v>
      </c>
      <c r="AH7443" t="str">
        <f>_xlfn.IFNA(VLOOKUP(Sales_Transactions[[#This Row],[Order ID]],Returned_Items[#All],2,FALSE),"Not Returned")</f>
        <v>Not Returned</v>
      </c>
    </row>
    <row r="7444" spans="1:34" x14ac:dyDescent="0.25">
      <c r="A7444">
        <v>26944</v>
      </c>
      <c r="C7444" t="s">
        <v>3310</v>
      </c>
      <c r="D7444" s="2" t="str">
        <f>TEXT(MID(Sales_Transactions[[#This Row],[Order Date]],2,5),"d/m/yyy")</f>
        <v>7/11/2009</v>
      </c>
      <c r="E7444" s="2" t="str">
        <f>TEXT(MID(Sales_Transactions[[#This Row],[Order Date]],2,5),"d")</f>
        <v>7</v>
      </c>
      <c r="F7444" s="2" t="str">
        <f>TEXT(MID(Sales_Transactions[[#This Row],[Order Date]],2,5),"m")</f>
        <v>11</v>
      </c>
      <c r="G7444" s="2" t="str">
        <f>TEXT(MID(Sales_Transactions[[#This Row],[Order Date]],2,5),"yyy")</f>
        <v>2009</v>
      </c>
      <c r="H7444" s="2" t="str">
        <f>TEXT(MID(Sales_Transactions[[#This Row],[Order Date]],2,5),"yyy/m")</f>
        <v>2009/11</v>
      </c>
      <c r="I7444" t="s">
        <v>101</v>
      </c>
      <c r="J7444">
        <f t="shared" si="696"/>
        <v>1</v>
      </c>
      <c r="K7444" s="2">
        <v>6</v>
      </c>
      <c r="L7444" s="3">
        <v>453.87</v>
      </c>
      <c r="M7444" s="4">
        <v>0.02</v>
      </c>
      <c r="N7444" s="5" t="s">
        <v>23</v>
      </c>
      <c r="O7444" s="3">
        <v>-217.69</v>
      </c>
      <c r="P7444" s="3">
        <v>73.98</v>
      </c>
      <c r="Q7444" s="3">
        <v>14.52</v>
      </c>
      <c r="R7444" s="5" t="s">
        <v>2193</v>
      </c>
      <c r="S7444" s="5" t="s">
        <v>2194</v>
      </c>
      <c r="T7444" s="5" t="str">
        <f t="shared" si="697"/>
        <v>Eva Jacobs</v>
      </c>
      <c r="U7444" t="s">
        <v>153</v>
      </c>
      <c r="V7444" s="5" t="s">
        <v>74</v>
      </c>
      <c r="W7444" s="5" t="s">
        <v>48</v>
      </c>
      <c r="X7444" s="5" t="s">
        <v>87</v>
      </c>
      <c r="Y7444" s="5" t="s">
        <v>1426</v>
      </c>
      <c r="Z7444" s="5" t="s">
        <v>43</v>
      </c>
      <c r="AA7444" s="4">
        <v>0.65</v>
      </c>
      <c r="AB7444" s="1">
        <v>40127</v>
      </c>
      <c r="AC7444" s="1">
        <v>16498</v>
      </c>
      <c r="AD7444">
        <f t="shared" si="698"/>
        <v>3</v>
      </c>
      <c r="AE7444">
        <f t="shared" ca="1" si="699"/>
        <v>79</v>
      </c>
      <c r="AF7444" t="str">
        <f t="shared" ca="1" si="700"/>
        <v>Over 65</v>
      </c>
      <c r="AG7444" s="3">
        <f t="shared" si="701"/>
        <v>14.747534</v>
      </c>
      <c r="AH7444" t="str">
        <f>_xlfn.IFNA(VLOOKUP(Sales_Transactions[[#This Row],[Order ID]],Returned_Items[#All],2,FALSE),"Not Returned")</f>
        <v>Not Returned</v>
      </c>
    </row>
    <row r="7445" spans="1:34" x14ac:dyDescent="0.25">
      <c r="A7445">
        <v>27013</v>
      </c>
      <c r="C7445" t="s">
        <v>3509</v>
      </c>
      <c r="D7445" s="2" t="str">
        <f>TEXT(MID(Sales_Transactions[[#This Row],[Order Date]],2,5),"d/m/yyy")</f>
        <v>5/7/2009</v>
      </c>
      <c r="E7445" s="2" t="str">
        <f>TEXT(MID(Sales_Transactions[[#This Row],[Order Date]],2,5),"d")</f>
        <v>5</v>
      </c>
      <c r="F7445" s="2" t="str">
        <f>TEXT(MID(Sales_Transactions[[#This Row],[Order Date]],2,5),"m")</f>
        <v>7</v>
      </c>
      <c r="G7445" s="2" t="str">
        <f>TEXT(MID(Sales_Transactions[[#This Row],[Order Date]],2,5),"yyy")</f>
        <v>2009</v>
      </c>
      <c r="H7445" s="2" t="str">
        <f>TEXT(MID(Sales_Transactions[[#This Row],[Order Date]],2,5),"yyy/m")</f>
        <v>2009/7</v>
      </c>
      <c r="I7445" t="s">
        <v>22</v>
      </c>
      <c r="J7445">
        <f t="shared" si="696"/>
        <v>2</v>
      </c>
      <c r="K7445" s="2">
        <v>28</v>
      </c>
      <c r="L7445" s="3">
        <v>2232.15</v>
      </c>
      <c r="M7445" s="4">
        <v>0.05</v>
      </c>
      <c r="N7445" s="5" t="s">
        <v>23</v>
      </c>
      <c r="O7445" s="3">
        <v>-746.44</v>
      </c>
      <c r="P7445" s="3">
        <v>80.98</v>
      </c>
      <c r="Q7445" s="3">
        <v>35</v>
      </c>
      <c r="R7445" s="5" t="s">
        <v>462</v>
      </c>
      <c r="S7445" s="5" t="s">
        <v>3557</v>
      </c>
      <c r="T7445" s="5" t="str">
        <f t="shared" si="697"/>
        <v>Fred Harton</v>
      </c>
      <c r="U7445" t="s">
        <v>153</v>
      </c>
      <c r="V7445" s="5" t="s">
        <v>74</v>
      </c>
      <c r="W7445" s="5" t="s">
        <v>28</v>
      </c>
      <c r="X7445" s="5" t="s">
        <v>29</v>
      </c>
      <c r="Y7445" s="5" t="s">
        <v>257</v>
      </c>
      <c r="Z7445" s="5" t="s">
        <v>31</v>
      </c>
      <c r="AA7445" s="4">
        <v>0.81</v>
      </c>
      <c r="AB7445" s="1">
        <v>40003</v>
      </c>
      <c r="AC7445" s="1">
        <v>18848</v>
      </c>
      <c r="AD7445">
        <f t="shared" si="698"/>
        <v>4</v>
      </c>
      <c r="AE7445">
        <f t="shared" ca="1" si="699"/>
        <v>72</v>
      </c>
      <c r="AF7445" t="str">
        <f t="shared" ca="1" si="700"/>
        <v>Over 65</v>
      </c>
      <c r="AG7445" s="3">
        <f t="shared" si="701"/>
        <v>4.1406967857142858</v>
      </c>
      <c r="AH7445" t="str">
        <f>_xlfn.IFNA(VLOOKUP(Sales_Transactions[[#This Row],[Order ID]],Returned_Items[#All],2,FALSE),"Not Returned")</f>
        <v>Not Returned</v>
      </c>
    </row>
    <row r="7446" spans="1:34" x14ac:dyDescent="0.25">
      <c r="A7446">
        <v>27013</v>
      </c>
      <c r="C7446" t="s">
        <v>3509</v>
      </c>
      <c r="D7446" s="2" t="str">
        <f>TEXT(MID(Sales_Transactions[[#This Row],[Order Date]],2,5),"d/m/yyy")</f>
        <v>5/7/2009</v>
      </c>
      <c r="E7446" s="2" t="str">
        <f>TEXT(MID(Sales_Transactions[[#This Row],[Order Date]],2,5),"d")</f>
        <v>5</v>
      </c>
      <c r="F7446" s="2" t="str">
        <f>TEXT(MID(Sales_Transactions[[#This Row],[Order Date]],2,5),"m")</f>
        <v>7</v>
      </c>
      <c r="G7446" s="2" t="str">
        <f>TEXT(MID(Sales_Transactions[[#This Row],[Order Date]],2,5),"yyy")</f>
        <v>2009</v>
      </c>
      <c r="H7446" s="2" t="str">
        <f>TEXT(MID(Sales_Transactions[[#This Row],[Order Date]],2,5),"yyy/m")</f>
        <v>2009/7</v>
      </c>
      <c r="I7446" t="s">
        <v>22</v>
      </c>
      <c r="J7446">
        <f t="shared" si="696"/>
        <v>2</v>
      </c>
      <c r="K7446" s="2">
        <v>26</v>
      </c>
      <c r="L7446" s="3">
        <v>7007.19</v>
      </c>
      <c r="M7446" s="4">
        <v>0.05</v>
      </c>
      <c r="N7446" s="5" t="s">
        <v>23</v>
      </c>
      <c r="O7446" s="3">
        <v>-274.95</v>
      </c>
      <c r="P7446" s="3">
        <v>279.48</v>
      </c>
      <c r="Q7446" s="3">
        <v>35</v>
      </c>
      <c r="R7446" s="5" t="s">
        <v>462</v>
      </c>
      <c r="S7446" s="5" t="s">
        <v>3557</v>
      </c>
      <c r="T7446" s="5" t="str">
        <f t="shared" si="697"/>
        <v>Fred Harton</v>
      </c>
      <c r="U7446" t="s">
        <v>153</v>
      </c>
      <c r="V7446" s="5" t="s">
        <v>74</v>
      </c>
      <c r="W7446" s="5" t="s">
        <v>28</v>
      </c>
      <c r="X7446" s="5" t="s">
        <v>29</v>
      </c>
      <c r="Y7446" s="5" t="s">
        <v>269</v>
      </c>
      <c r="Z7446" s="5" t="s">
        <v>31</v>
      </c>
      <c r="AA7446" s="4">
        <v>0.8</v>
      </c>
      <c r="AB7446" s="1">
        <v>39999</v>
      </c>
      <c r="AC7446" s="1">
        <v>18823</v>
      </c>
      <c r="AD7446">
        <f t="shared" si="698"/>
        <v>0</v>
      </c>
      <c r="AE7446">
        <f t="shared" ca="1" si="699"/>
        <v>73</v>
      </c>
      <c r="AF7446" t="str">
        <f t="shared" ca="1" si="700"/>
        <v>Over 65</v>
      </c>
      <c r="AG7446" s="3">
        <f t="shared" si="701"/>
        <v>12.090009999999999</v>
      </c>
      <c r="AH7446" t="str">
        <f>_xlfn.IFNA(VLOOKUP(Sales_Transactions[[#This Row],[Order ID]],Returned_Items[#All],2,FALSE),"Not Returned")</f>
        <v>Not Returned</v>
      </c>
    </row>
    <row r="7447" spans="1:34" x14ac:dyDescent="0.25">
      <c r="A7447">
        <v>27904</v>
      </c>
      <c r="C7447" t="s">
        <v>3187</v>
      </c>
      <c r="D7447" s="2" t="str">
        <f>TEXT(MID(Sales_Transactions[[#This Row],[Order Date]],2,5),"d/m/yyy")</f>
        <v>3/9/2011</v>
      </c>
      <c r="E7447" s="2" t="str">
        <f>TEXT(MID(Sales_Transactions[[#This Row],[Order Date]],2,5),"d")</f>
        <v>3</v>
      </c>
      <c r="F7447" s="2" t="str">
        <f>TEXT(MID(Sales_Transactions[[#This Row],[Order Date]],2,5),"m")</f>
        <v>9</v>
      </c>
      <c r="G7447" s="2" t="str">
        <f>TEXT(MID(Sales_Transactions[[#This Row],[Order Date]],2,5),"yyy")</f>
        <v>2011</v>
      </c>
      <c r="H7447" s="2" t="str">
        <f>TEXT(MID(Sales_Transactions[[#This Row],[Order Date]],2,5),"yyy/m")</f>
        <v>2011/9</v>
      </c>
      <c r="I7447" t="s">
        <v>33</v>
      </c>
      <c r="J7447">
        <f t="shared" si="696"/>
        <v>4</v>
      </c>
      <c r="K7447" s="2">
        <v>8</v>
      </c>
      <c r="L7447" s="3">
        <v>460.58949999999999</v>
      </c>
      <c r="M7447" s="4">
        <v>0.02</v>
      </c>
      <c r="N7447" s="5" t="s">
        <v>23</v>
      </c>
      <c r="O7447" s="3">
        <v>-171.2</v>
      </c>
      <c r="P7447" s="3">
        <v>65.989999999999995</v>
      </c>
      <c r="Q7447" s="3">
        <v>8.99</v>
      </c>
      <c r="R7447" s="5" t="s">
        <v>298</v>
      </c>
      <c r="S7447" s="5" t="s">
        <v>1373</v>
      </c>
      <c r="T7447" s="5" t="str">
        <f t="shared" si="697"/>
        <v>Anthony O'Donnell</v>
      </c>
      <c r="U7447" t="s">
        <v>153</v>
      </c>
      <c r="V7447" s="5" t="s">
        <v>37</v>
      </c>
      <c r="W7447" s="5" t="s">
        <v>48</v>
      </c>
      <c r="X7447" s="5" t="s">
        <v>49</v>
      </c>
      <c r="Y7447" s="5" t="s">
        <v>896</v>
      </c>
      <c r="Z7447" s="5" t="s">
        <v>43</v>
      </c>
      <c r="AA7447" s="4">
        <v>0.56000000000000005</v>
      </c>
      <c r="AB7447" s="1">
        <v>40790</v>
      </c>
      <c r="AC7447" s="1">
        <v>18953</v>
      </c>
      <c r="AD7447">
        <f t="shared" si="698"/>
        <v>1</v>
      </c>
      <c r="AE7447">
        <f t="shared" ca="1" si="699"/>
        <v>72</v>
      </c>
      <c r="AF7447" t="str">
        <f t="shared" ca="1" si="700"/>
        <v>Over 65</v>
      </c>
      <c r="AG7447" s="3">
        <f t="shared" si="701"/>
        <v>9.3708502499999984</v>
      </c>
      <c r="AH7447" t="str">
        <f>_xlfn.IFNA(VLOOKUP(Sales_Transactions[[#This Row],[Order ID]],Returned_Items[#All],2,FALSE),"Not Returned")</f>
        <v>Not Returned</v>
      </c>
    </row>
    <row r="7448" spans="1:34" x14ac:dyDescent="0.25">
      <c r="A7448">
        <v>27974</v>
      </c>
      <c r="C7448" t="s">
        <v>668</v>
      </c>
      <c r="D7448" s="2" t="str">
        <f>TEXT(MID(Sales_Transactions[[#This Row],[Order Date]],2,5),"d/m/yyy")</f>
        <v>7/10/2010</v>
      </c>
      <c r="E7448" s="2" t="str">
        <f>TEXT(MID(Sales_Transactions[[#This Row],[Order Date]],2,5),"d")</f>
        <v>7</v>
      </c>
      <c r="F7448" s="2" t="str">
        <f>TEXT(MID(Sales_Transactions[[#This Row],[Order Date]],2,5),"m")</f>
        <v>10</v>
      </c>
      <c r="G7448" s="2" t="str">
        <f>TEXT(MID(Sales_Transactions[[#This Row],[Order Date]],2,5),"yyy")</f>
        <v>2010</v>
      </c>
      <c r="H7448" s="2" t="str">
        <f>TEXT(MID(Sales_Transactions[[#This Row],[Order Date]],2,5),"yyy/m")</f>
        <v>2010/10</v>
      </c>
      <c r="I7448" t="s">
        <v>33</v>
      </c>
      <c r="J7448">
        <f t="shared" si="696"/>
        <v>4</v>
      </c>
      <c r="K7448" s="2">
        <v>31</v>
      </c>
      <c r="L7448" s="3">
        <v>813.41</v>
      </c>
      <c r="M7448" s="4">
        <v>0.09</v>
      </c>
      <c r="N7448" s="5" t="s">
        <v>67</v>
      </c>
      <c r="O7448" s="3">
        <v>284.64999999999998</v>
      </c>
      <c r="P7448" s="3">
        <v>28.48</v>
      </c>
      <c r="Q7448" s="3">
        <v>1.99</v>
      </c>
      <c r="R7448" s="5" t="s">
        <v>1768</v>
      </c>
      <c r="S7448" s="5" t="s">
        <v>1436</v>
      </c>
      <c r="T7448" s="5" t="str">
        <f t="shared" si="697"/>
        <v>Art Foster</v>
      </c>
      <c r="U7448" t="s">
        <v>153</v>
      </c>
      <c r="V7448" s="5" t="s">
        <v>74</v>
      </c>
      <c r="W7448" s="5" t="s">
        <v>48</v>
      </c>
      <c r="X7448" s="5" t="s">
        <v>87</v>
      </c>
      <c r="Y7448" s="5" t="s">
        <v>874</v>
      </c>
      <c r="Z7448" s="5" t="s">
        <v>60</v>
      </c>
      <c r="AA7448" s="4">
        <v>0.4</v>
      </c>
      <c r="AB7448" s="1">
        <v>40460</v>
      </c>
      <c r="AC7448" s="1">
        <v>18677</v>
      </c>
      <c r="AD7448">
        <f t="shared" si="698"/>
        <v>2</v>
      </c>
      <c r="AE7448">
        <f t="shared" ca="1" si="699"/>
        <v>73</v>
      </c>
      <c r="AF7448" t="str">
        <f t="shared" ca="1" si="700"/>
        <v>Over 65</v>
      </c>
      <c r="AG7448" s="3">
        <f t="shared" si="701"/>
        <v>0.98207638709677414</v>
      </c>
      <c r="AH7448" t="str">
        <f>_xlfn.IFNA(VLOOKUP(Sales_Transactions[[#This Row],[Order ID]],Returned_Items[#All],2,FALSE),"Not Returned")</f>
        <v>Not Returned</v>
      </c>
    </row>
    <row r="7449" spans="1:34" x14ac:dyDescent="0.25">
      <c r="A7449">
        <v>29767</v>
      </c>
      <c r="C7449" t="s">
        <v>1964</v>
      </c>
      <c r="D7449" s="2" t="str">
        <f>TEXT(MID(Sales_Transactions[[#This Row],[Order Date]],2,5),"d/m/yyy")</f>
        <v>5/2/2011</v>
      </c>
      <c r="E7449" s="2" t="str">
        <f>TEXT(MID(Sales_Transactions[[#This Row],[Order Date]],2,5),"d")</f>
        <v>5</v>
      </c>
      <c r="F7449" s="2" t="str">
        <f>TEXT(MID(Sales_Transactions[[#This Row],[Order Date]],2,5),"m")</f>
        <v>2</v>
      </c>
      <c r="G7449" s="2" t="str">
        <f>TEXT(MID(Sales_Transactions[[#This Row],[Order Date]],2,5),"yyy")</f>
        <v>2011</v>
      </c>
      <c r="H7449" s="2" t="str">
        <f>TEXT(MID(Sales_Transactions[[#This Row],[Order Date]],2,5),"yyy/m")</f>
        <v>2011/2</v>
      </c>
      <c r="I7449" t="s">
        <v>33</v>
      </c>
      <c r="J7449">
        <f t="shared" si="696"/>
        <v>4</v>
      </c>
      <c r="K7449" s="2">
        <v>48</v>
      </c>
      <c r="L7449" s="3">
        <v>4153.0600000000004</v>
      </c>
      <c r="M7449" s="4">
        <v>0.06</v>
      </c>
      <c r="N7449" s="5" t="s">
        <v>23</v>
      </c>
      <c r="O7449" s="3">
        <v>1499.41</v>
      </c>
      <c r="P7449" s="3">
        <v>90.24</v>
      </c>
      <c r="Q7449" s="3">
        <v>0.99</v>
      </c>
      <c r="R7449" s="5" t="s">
        <v>2193</v>
      </c>
      <c r="S7449" s="5" t="s">
        <v>2194</v>
      </c>
      <c r="T7449" s="5" t="str">
        <f t="shared" si="697"/>
        <v>Eva Jacobs</v>
      </c>
      <c r="U7449" t="s">
        <v>153</v>
      </c>
      <c r="V7449" s="5" t="s">
        <v>74</v>
      </c>
      <c r="W7449" s="5" t="s">
        <v>28</v>
      </c>
      <c r="X7449" s="5" t="s">
        <v>38</v>
      </c>
      <c r="Y7449" s="5" t="s">
        <v>3082</v>
      </c>
      <c r="Z7449" s="5" t="s">
        <v>43</v>
      </c>
      <c r="AA7449" s="4">
        <v>0.56000000000000005</v>
      </c>
      <c r="AB7449" s="1">
        <v>40580</v>
      </c>
      <c r="AC7449" s="1">
        <v>19261</v>
      </c>
      <c r="AD7449">
        <f t="shared" si="698"/>
        <v>1</v>
      </c>
      <c r="AE7449">
        <f t="shared" ca="1" si="699"/>
        <v>71</v>
      </c>
      <c r="AF7449" t="str">
        <f t="shared" ca="1" si="700"/>
        <v>Over 65</v>
      </c>
      <c r="AG7449" s="3">
        <f t="shared" si="701"/>
        <v>1.899497</v>
      </c>
      <c r="AH7449" t="str">
        <f>_xlfn.IFNA(VLOOKUP(Sales_Transactions[[#This Row],[Order ID]],Returned_Items[#All],2,FALSE),"Not Returned")</f>
        <v>Not Returned</v>
      </c>
    </row>
    <row r="7450" spans="1:34" x14ac:dyDescent="0.25">
      <c r="A7450">
        <v>29826</v>
      </c>
      <c r="C7450" t="s">
        <v>1178</v>
      </c>
      <c r="D7450" s="2" t="str">
        <f>TEXT(MID(Sales_Transactions[[#This Row],[Order Date]],2,5),"d/m/yyy")</f>
        <v>24/9/2009</v>
      </c>
      <c r="E7450" s="2" t="str">
        <f>TEXT(MID(Sales_Transactions[[#This Row],[Order Date]],2,5),"d")</f>
        <v>24</v>
      </c>
      <c r="F7450" s="2" t="str">
        <f>TEXT(MID(Sales_Transactions[[#This Row],[Order Date]],2,5),"m")</f>
        <v>9</v>
      </c>
      <c r="G7450" s="2" t="str">
        <f>TEXT(MID(Sales_Transactions[[#This Row],[Order Date]],2,5),"yyy")</f>
        <v>2009</v>
      </c>
      <c r="H7450" s="2" t="str">
        <f>TEXT(MID(Sales_Transactions[[#This Row],[Order Date]],2,5),"yyy/m")</f>
        <v>2009/9</v>
      </c>
      <c r="I7450" t="s">
        <v>101</v>
      </c>
      <c r="J7450">
        <f t="shared" si="696"/>
        <v>1</v>
      </c>
      <c r="K7450" s="2">
        <v>9</v>
      </c>
      <c r="L7450" s="3">
        <v>157.63</v>
      </c>
      <c r="M7450" s="4">
        <v>0.06</v>
      </c>
      <c r="N7450" s="5" t="s">
        <v>23</v>
      </c>
      <c r="O7450" s="3">
        <v>-78.13</v>
      </c>
      <c r="P7450" s="3">
        <v>17.98</v>
      </c>
      <c r="Q7450" s="3">
        <v>4</v>
      </c>
      <c r="R7450" s="5" t="s">
        <v>1668</v>
      </c>
      <c r="S7450" s="5" t="s">
        <v>899</v>
      </c>
      <c r="T7450" s="5" t="str">
        <f t="shared" si="697"/>
        <v>Cathy Armstrong</v>
      </c>
      <c r="U7450" t="s">
        <v>153</v>
      </c>
      <c r="V7450" s="5" t="s">
        <v>37</v>
      </c>
      <c r="W7450" s="5" t="s">
        <v>48</v>
      </c>
      <c r="X7450" s="5" t="s">
        <v>87</v>
      </c>
      <c r="Y7450" s="5" t="s">
        <v>1475</v>
      </c>
      <c r="Z7450" s="5" t="s">
        <v>43</v>
      </c>
      <c r="AA7450" s="4">
        <v>0.79</v>
      </c>
      <c r="AB7450" s="1">
        <v>40081</v>
      </c>
      <c r="AC7450" s="1">
        <v>29953</v>
      </c>
      <c r="AD7450">
        <f t="shared" si="698"/>
        <v>1</v>
      </c>
      <c r="AE7450">
        <f t="shared" ca="1" si="699"/>
        <v>42</v>
      </c>
      <c r="AF7450" t="str">
        <f t="shared" ca="1" si="700"/>
        <v>18-64</v>
      </c>
      <c r="AG7450" s="3">
        <f t="shared" si="701"/>
        <v>2.4410235555555553</v>
      </c>
      <c r="AH7450" t="str">
        <f>_xlfn.IFNA(VLOOKUP(Sales_Transactions[[#This Row],[Order ID]],Returned_Items[#All],2,FALSE),"Not Returned")</f>
        <v>Not Returned</v>
      </c>
    </row>
    <row r="7451" spans="1:34" x14ac:dyDescent="0.25">
      <c r="A7451">
        <v>30566</v>
      </c>
      <c r="C7451" t="s">
        <v>2281</v>
      </c>
      <c r="D7451" s="2" t="str">
        <f>TEXT(MID(Sales_Transactions[[#This Row],[Order Date]],2,5),"d/m/yyy")</f>
        <v>1/7/2011</v>
      </c>
      <c r="E7451" s="2" t="str">
        <f>TEXT(MID(Sales_Transactions[[#This Row],[Order Date]],2,5),"d")</f>
        <v>1</v>
      </c>
      <c r="F7451" s="2" t="str">
        <f>TEXT(MID(Sales_Transactions[[#This Row],[Order Date]],2,5),"m")</f>
        <v>7</v>
      </c>
      <c r="G7451" s="2" t="str">
        <f>TEXT(MID(Sales_Transactions[[#This Row],[Order Date]],2,5),"yyy")</f>
        <v>2011</v>
      </c>
      <c r="H7451" s="2" t="str">
        <f>TEXT(MID(Sales_Transactions[[#This Row],[Order Date]],2,5),"yyy/m")</f>
        <v>2011/7</v>
      </c>
      <c r="I7451" t="s">
        <v>22</v>
      </c>
      <c r="J7451">
        <f t="shared" si="696"/>
        <v>2</v>
      </c>
      <c r="K7451" s="2">
        <v>34</v>
      </c>
      <c r="L7451" s="3">
        <v>225.45</v>
      </c>
      <c r="M7451" s="4">
        <v>0.02</v>
      </c>
      <c r="N7451" s="5" t="s">
        <v>23</v>
      </c>
      <c r="O7451" s="3">
        <v>-193.39</v>
      </c>
      <c r="P7451" s="3">
        <v>6.48</v>
      </c>
      <c r="Q7451" s="3">
        <v>9.5399999999999991</v>
      </c>
      <c r="R7451" s="5" t="s">
        <v>35</v>
      </c>
      <c r="S7451" s="5" t="s">
        <v>2144</v>
      </c>
      <c r="T7451" s="5" t="str">
        <f t="shared" si="697"/>
        <v>Barry Blumstein</v>
      </c>
      <c r="U7451" t="s">
        <v>153</v>
      </c>
      <c r="V7451" s="5" t="s">
        <v>27</v>
      </c>
      <c r="W7451" s="5" t="s">
        <v>28</v>
      </c>
      <c r="X7451" s="5" t="s">
        <v>75</v>
      </c>
      <c r="Y7451" s="5" t="s">
        <v>864</v>
      </c>
      <c r="Z7451" s="5" t="s">
        <v>43</v>
      </c>
      <c r="AA7451" s="4">
        <v>0.37</v>
      </c>
      <c r="AB7451" s="1">
        <v>40727</v>
      </c>
      <c r="AC7451" s="1">
        <v>29842</v>
      </c>
      <c r="AD7451">
        <f t="shared" si="698"/>
        <v>2</v>
      </c>
      <c r="AE7451">
        <f t="shared" ca="1" si="699"/>
        <v>42</v>
      </c>
      <c r="AF7451" t="str">
        <f t="shared" ca="1" si="700"/>
        <v>18-64</v>
      </c>
      <c r="AG7451" s="3">
        <f t="shared" si="701"/>
        <v>0.47113835294117645</v>
      </c>
      <c r="AH7451" t="str">
        <f>_xlfn.IFNA(VLOOKUP(Sales_Transactions[[#This Row],[Order ID]],Returned_Items[#All],2,FALSE),"Not Returned")</f>
        <v>Not Returned</v>
      </c>
    </row>
    <row r="7452" spans="1:34" x14ac:dyDescent="0.25">
      <c r="A7452">
        <v>30852</v>
      </c>
      <c r="C7452" t="s">
        <v>2753</v>
      </c>
      <c r="D7452" s="2" t="str">
        <f>TEXT(MID(Sales_Transactions[[#This Row],[Order Date]],2,5),"d/m/yyy")</f>
        <v>14/5/2009</v>
      </c>
      <c r="E7452" s="2" t="str">
        <f>TEXT(MID(Sales_Transactions[[#This Row],[Order Date]],2,5),"d")</f>
        <v>14</v>
      </c>
      <c r="F7452" s="2" t="str">
        <f>TEXT(MID(Sales_Transactions[[#This Row],[Order Date]],2,5),"m")</f>
        <v>5</v>
      </c>
      <c r="G7452" s="2" t="str">
        <f>TEXT(MID(Sales_Transactions[[#This Row],[Order Date]],2,5),"yyy")</f>
        <v>2009</v>
      </c>
      <c r="H7452" s="2" t="str">
        <f>TEXT(MID(Sales_Transactions[[#This Row],[Order Date]],2,5),"yyy/m")</f>
        <v>2009/5</v>
      </c>
      <c r="I7452" t="s">
        <v>101</v>
      </c>
      <c r="J7452">
        <f t="shared" si="696"/>
        <v>1</v>
      </c>
      <c r="K7452" s="2">
        <v>35</v>
      </c>
      <c r="L7452" s="3">
        <v>2827.1424999999999</v>
      </c>
      <c r="M7452" s="4">
        <v>0.01</v>
      </c>
      <c r="N7452" s="5" t="s">
        <v>23</v>
      </c>
      <c r="O7452" s="3">
        <v>713.88</v>
      </c>
      <c r="P7452" s="3">
        <v>95.99</v>
      </c>
      <c r="Q7452" s="3">
        <v>4.9000000000000004</v>
      </c>
      <c r="R7452" s="5" t="s">
        <v>234</v>
      </c>
      <c r="S7452" s="5" t="s">
        <v>96</v>
      </c>
      <c r="T7452" s="5" t="str">
        <f t="shared" si="697"/>
        <v>Andrew Allen</v>
      </c>
      <c r="U7452" t="s">
        <v>153</v>
      </c>
      <c r="V7452" s="5" t="s">
        <v>47</v>
      </c>
      <c r="W7452" s="5" t="s">
        <v>48</v>
      </c>
      <c r="X7452" s="5" t="s">
        <v>49</v>
      </c>
      <c r="Y7452" s="5" t="s">
        <v>2243</v>
      </c>
      <c r="Z7452" s="5" t="s">
        <v>43</v>
      </c>
      <c r="AA7452" s="4">
        <v>0.56000000000000005</v>
      </c>
      <c r="AB7452" s="1">
        <v>39948</v>
      </c>
      <c r="AC7452" s="1">
        <v>19229</v>
      </c>
      <c r="AD7452">
        <f t="shared" si="698"/>
        <v>1</v>
      </c>
      <c r="AE7452">
        <f t="shared" ca="1" si="699"/>
        <v>71</v>
      </c>
      <c r="AF7452" t="str">
        <f t="shared" ca="1" si="700"/>
        <v>Over 65</v>
      </c>
      <c r="AG7452" s="3">
        <f t="shared" si="701"/>
        <v>2.8822971714285717</v>
      </c>
      <c r="AH7452" t="str">
        <f>_xlfn.IFNA(VLOOKUP(Sales_Transactions[[#This Row],[Order ID]],Returned_Items[#All],2,FALSE),"Not Returned")</f>
        <v>Not Returned</v>
      </c>
    </row>
    <row r="7453" spans="1:34" x14ac:dyDescent="0.25">
      <c r="A7453">
        <v>31204</v>
      </c>
      <c r="C7453" t="s">
        <v>1441</v>
      </c>
      <c r="D7453" s="2" t="str">
        <f>TEXT(MID(Sales_Transactions[[#This Row],[Order Date]],2,5),"d/m/yyy")</f>
        <v>21/8/2010</v>
      </c>
      <c r="E7453" s="2" t="str">
        <f>TEXT(MID(Sales_Transactions[[#This Row],[Order Date]],2,5),"d")</f>
        <v>21</v>
      </c>
      <c r="F7453" s="2" t="str">
        <f>TEXT(MID(Sales_Transactions[[#This Row],[Order Date]],2,5),"m")</f>
        <v>8</v>
      </c>
      <c r="G7453" s="2" t="str">
        <f>TEXT(MID(Sales_Transactions[[#This Row],[Order Date]],2,5),"yyy")</f>
        <v>2010</v>
      </c>
      <c r="H7453" s="2" t="str">
        <f>TEXT(MID(Sales_Transactions[[#This Row],[Order Date]],2,5),"yyy/m")</f>
        <v>2010/8</v>
      </c>
      <c r="I7453" t="s">
        <v>22</v>
      </c>
      <c r="J7453">
        <f t="shared" si="696"/>
        <v>2</v>
      </c>
      <c r="K7453" s="2">
        <v>14</v>
      </c>
      <c r="L7453" s="3">
        <v>215.52</v>
      </c>
      <c r="M7453" s="4">
        <v>0.02</v>
      </c>
      <c r="N7453" s="5" t="s">
        <v>23</v>
      </c>
      <c r="O7453" s="3">
        <v>75.83</v>
      </c>
      <c r="P7453" s="3">
        <v>14.34</v>
      </c>
      <c r="Q7453" s="3">
        <v>5</v>
      </c>
      <c r="R7453" s="5" t="s">
        <v>922</v>
      </c>
      <c r="S7453" s="5" t="s">
        <v>1525</v>
      </c>
      <c r="T7453" s="5" t="str">
        <f t="shared" si="697"/>
        <v>Christopher Martinez</v>
      </c>
      <c r="U7453" t="s">
        <v>153</v>
      </c>
      <c r="V7453" s="5" t="s">
        <v>27</v>
      </c>
      <c r="W7453" s="5" t="s">
        <v>57</v>
      </c>
      <c r="X7453" s="5" t="s">
        <v>58</v>
      </c>
      <c r="Y7453" s="5" t="s">
        <v>1199</v>
      </c>
      <c r="Z7453" s="5" t="s">
        <v>60</v>
      </c>
      <c r="AA7453" s="4">
        <v>0.49</v>
      </c>
      <c r="AB7453" s="1">
        <v>40416</v>
      </c>
      <c r="AC7453" s="1">
        <v>19122</v>
      </c>
      <c r="AD7453">
        <f t="shared" si="698"/>
        <v>5</v>
      </c>
      <c r="AE7453">
        <f t="shared" ca="1" si="699"/>
        <v>72</v>
      </c>
      <c r="AF7453" t="str">
        <f t="shared" ca="1" si="700"/>
        <v>Over 65</v>
      </c>
      <c r="AG7453" s="3">
        <f t="shared" si="701"/>
        <v>1.3812237142857142</v>
      </c>
      <c r="AH7453" t="str">
        <f>_xlfn.IFNA(VLOOKUP(Sales_Transactions[[#This Row],[Order ID]],Returned_Items[#All],2,FALSE),"Not Returned")</f>
        <v>Not Returned</v>
      </c>
    </row>
    <row r="7454" spans="1:34" x14ac:dyDescent="0.25">
      <c r="A7454">
        <v>31204</v>
      </c>
      <c r="C7454" t="s">
        <v>1441</v>
      </c>
      <c r="D7454" s="2" t="str">
        <f>TEXT(MID(Sales_Transactions[[#This Row],[Order Date]],2,5),"d/m/yyy")</f>
        <v>21/8/2010</v>
      </c>
      <c r="E7454" s="2" t="str">
        <f>TEXT(MID(Sales_Transactions[[#This Row],[Order Date]],2,5),"d")</f>
        <v>21</v>
      </c>
      <c r="F7454" s="2" t="str">
        <f>TEXT(MID(Sales_Transactions[[#This Row],[Order Date]],2,5),"m")</f>
        <v>8</v>
      </c>
      <c r="G7454" s="2" t="str">
        <f>TEXT(MID(Sales_Transactions[[#This Row],[Order Date]],2,5),"yyy")</f>
        <v>2010</v>
      </c>
      <c r="H7454" s="2" t="str">
        <f>TEXT(MID(Sales_Transactions[[#This Row],[Order Date]],2,5),"yyy/m")</f>
        <v>2010/8</v>
      </c>
      <c r="I7454" t="s">
        <v>22</v>
      </c>
      <c r="J7454">
        <f t="shared" si="696"/>
        <v>2</v>
      </c>
      <c r="K7454" s="2">
        <v>8</v>
      </c>
      <c r="L7454" s="3">
        <v>10.46</v>
      </c>
      <c r="M7454" s="4">
        <v>0</v>
      </c>
      <c r="N7454" s="5" t="s">
        <v>23</v>
      </c>
      <c r="O7454" s="3">
        <v>-0.89</v>
      </c>
      <c r="P7454" s="3">
        <v>1.1399999999999999</v>
      </c>
      <c r="Q7454" s="3">
        <v>0.7</v>
      </c>
      <c r="R7454" s="5" t="s">
        <v>922</v>
      </c>
      <c r="S7454" s="5" t="s">
        <v>1525</v>
      </c>
      <c r="T7454" s="5" t="str">
        <f t="shared" si="697"/>
        <v>Christopher Martinez</v>
      </c>
      <c r="U7454" t="s">
        <v>153</v>
      </c>
      <c r="V7454" s="5" t="s">
        <v>27</v>
      </c>
      <c r="W7454" s="5" t="s">
        <v>28</v>
      </c>
      <c r="X7454" s="5" t="s">
        <v>82</v>
      </c>
      <c r="Y7454" s="5" t="s">
        <v>2950</v>
      </c>
      <c r="Z7454" s="5" t="s">
        <v>84</v>
      </c>
      <c r="AA7454" s="4">
        <v>0.38</v>
      </c>
      <c r="AB7454" s="1">
        <v>40411</v>
      </c>
      <c r="AC7454" s="1">
        <v>19157</v>
      </c>
      <c r="AD7454">
        <f t="shared" si="698"/>
        <v>0</v>
      </c>
      <c r="AE7454">
        <f t="shared" ca="1" si="699"/>
        <v>72</v>
      </c>
      <c r="AF7454" t="str">
        <f t="shared" ca="1" si="700"/>
        <v>Over 65</v>
      </c>
      <c r="AG7454" s="3">
        <f t="shared" si="701"/>
        <v>0.22999999999999998</v>
      </c>
      <c r="AH7454" t="str">
        <f>_xlfn.IFNA(VLOOKUP(Sales_Transactions[[#This Row],[Order ID]],Returned_Items[#All],2,FALSE),"Not Returned")</f>
        <v>Not Returned</v>
      </c>
    </row>
    <row r="7455" spans="1:34" x14ac:dyDescent="0.25">
      <c r="A7455">
        <v>32513</v>
      </c>
      <c r="C7455" t="s">
        <v>2470</v>
      </c>
      <c r="D7455" s="2" t="str">
        <f>TEXT(MID(Sales_Transactions[[#This Row],[Order Date]],2,5),"d/m/yyy")</f>
        <v>2/2/2012</v>
      </c>
      <c r="E7455" s="2" t="str">
        <f>TEXT(MID(Sales_Transactions[[#This Row],[Order Date]],2,5),"d")</f>
        <v>2</v>
      </c>
      <c r="F7455" s="2" t="str">
        <f>TEXT(MID(Sales_Transactions[[#This Row],[Order Date]],2,5),"m")</f>
        <v>2</v>
      </c>
      <c r="G7455" s="2" t="str">
        <f>TEXT(MID(Sales_Transactions[[#This Row],[Order Date]],2,5),"yyy")</f>
        <v>2012</v>
      </c>
      <c r="H7455" s="2" t="str">
        <f>TEXT(MID(Sales_Transactions[[#This Row],[Order Date]],2,5),"yyy/m")</f>
        <v>2012/2</v>
      </c>
      <c r="I7455" t="s">
        <v>22</v>
      </c>
      <c r="J7455">
        <f t="shared" si="696"/>
        <v>2</v>
      </c>
      <c r="K7455" s="2">
        <v>23</v>
      </c>
      <c r="L7455" s="3">
        <v>3982.21</v>
      </c>
      <c r="M7455" s="4">
        <v>0.03</v>
      </c>
      <c r="N7455" s="5" t="s">
        <v>23</v>
      </c>
      <c r="O7455" s="3">
        <v>1413.94</v>
      </c>
      <c r="P7455" s="3">
        <v>165.98</v>
      </c>
      <c r="Q7455" s="3">
        <v>19.989999999999998</v>
      </c>
      <c r="R7455" s="5" t="s">
        <v>234</v>
      </c>
      <c r="S7455" s="5" t="s">
        <v>96</v>
      </c>
      <c r="T7455" s="5" t="str">
        <f t="shared" si="697"/>
        <v>Andrew Allen</v>
      </c>
      <c r="U7455" t="s">
        <v>153</v>
      </c>
      <c r="V7455" s="5" t="s">
        <v>47</v>
      </c>
      <c r="W7455" s="5" t="s">
        <v>28</v>
      </c>
      <c r="X7455" s="5" t="s">
        <v>41</v>
      </c>
      <c r="Y7455" s="5" t="s">
        <v>913</v>
      </c>
      <c r="Z7455" s="5" t="s">
        <v>43</v>
      </c>
      <c r="AA7455" s="4">
        <v>0.4</v>
      </c>
      <c r="AB7455" s="1">
        <v>40946</v>
      </c>
      <c r="AC7455" s="1">
        <v>29739</v>
      </c>
      <c r="AD7455">
        <f t="shared" si="698"/>
        <v>5</v>
      </c>
      <c r="AE7455">
        <f t="shared" ca="1" si="699"/>
        <v>43</v>
      </c>
      <c r="AF7455" t="str">
        <f t="shared" ca="1" si="700"/>
        <v>18-64</v>
      </c>
      <c r="AG7455" s="3">
        <f t="shared" si="701"/>
        <v>8.0834872173913048</v>
      </c>
      <c r="AH7455" t="str">
        <f>_xlfn.IFNA(VLOOKUP(Sales_Transactions[[#This Row],[Order ID]],Returned_Items[#All],2,FALSE),"Not Returned")</f>
        <v>Not Returned</v>
      </c>
    </row>
    <row r="7456" spans="1:34" x14ac:dyDescent="0.25">
      <c r="A7456">
        <v>32513</v>
      </c>
      <c r="C7456" t="s">
        <v>2470</v>
      </c>
      <c r="D7456" s="2" t="str">
        <f>TEXT(MID(Sales_Transactions[[#This Row],[Order Date]],2,5),"d/m/yyy")</f>
        <v>2/2/2012</v>
      </c>
      <c r="E7456" s="2" t="str">
        <f>TEXT(MID(Sales_Transactions[[#This Row],[Order Date]],2,5),"d")</f>
        <v>2</v>
      </c>
      <c r="F7456" s="2" t="str">
        <f>TEXT(MID(Sales_Transactions[[#This Row],[Order Date]],2,5),"m")</f>
        <v>2</v>
      </c>
      <c r="G7456" s="2" t="str">
        <f>TEXT(MID(Sales_Transactions[[#This Row],[Order Date]],2,5),"yyy")</f>
        <v>2012</v>
      </c>
      <c r="H7456" s="2" t="str">
        <f>TEXT(MID(Sales_Transactions[[#This Row],[Order Date]],2,5),"yyy/m")</f>
        <v>2012/2</v>
      </c>
      <c r="I7456" t="s">
        <v>22</v>
      </c>
      <c r="J7456">
        <f t="shared" si="696"/>
        <v>2</v>
      </c>
      <c r="K7456" s="2">
        <v>40</v>
      </c>
      <c r="L7456" s="3">
        <v>66.55</v>
      </c>
      <c r="M7456" s="4">
        <v>0.01</v>
      </c>
      <c r="N7456" s="5" t="s">
        <v>23</v>
      </c>
      <c r="O7456" s="3">
        <v>-15.13</v>
      </c>
      <c r="P7456" s="3">
        <v>1.6</v>
      </c>
      <c r="Q7456" s="3">
        <v>1.29</v>
      </c>
      <c r="R7456" s="5" t="s">
        <v>234</v>
      </c>
      <c r="S7456" s="5" t="s">
        <v>96</v>
      </c>
      <c r="T7456" s="5" t="str">
        <f t="shared" si="697"/>
        <v>Andrew Allen</v>
      </c>
      <c r="U7456" t="s">
        <v>153</v>
      </c>
      <c r="V7456" s="5" t="s">
        <v>47</v>
      </c>
      <c r="W7456" s="5" t="s">
        <v>28</v>
      </c>
      <c r="X7456" s="5" t="s">
        <v>124</v>
      </c>
      <c r="Y7456" s="5" t="s">
        <v>3319</v>
      </c>
      <c r="Z7456" s="5" t="s">
        <v>84</v>
      </c>
      <c r="AA7456" s="4">
        <v>0.42</v>
      </c>
      <c r="AB7456" s="1">
        <v>40946</v>
      </c>
      <c r="AC7456" s="1">
        <v>29913</v>
      </c>
      <c r="AD7456">
        <f t="shared" si="698"/>
        <v>5</v>
      </c>
      <c r="AE7456">
        <f t="shared" ca="1" si="699"/>
        <v>42</v>
      </c>
      <c r="AF7456" t="str">
        <f t="shared" ca="1" si="700"/>
        <v>18-64</v>
      </c>
      <c r="AG7456" s="3">
        <f t="shared" si="701"/>
        <v>7.2246000000000005E-2</v>
      </c>
      <c r="AH7456" t="str">
        <f>_xlfn.IFNA(VLOOKUP(Sales_Transactions[[#This Row],[Order ID]],Returned_Items[#All],2,FALSE),"Not Returned")</f>
        <v>Not Returned</v>
      </c>
    </row>
    <row r="7457" spans="1:34" x14ac:dyDescent="0.25">
      <c r="A7457">
        <v>32641</v>
      </c>
      <c r="C7457" t="s">
        <v>2417</v>
      </c>
      <c r="D7457" s="2" t="str">
        <f>TEXT(MID(Sales_Transactions[[#This Row],[Order Date]],2,5),"d/m/yyy")</f>
        <v>21/3/2010</v>
      </c>
      <c r="E7457" s="2" t="str">
        <f>TEXT(MID(Sales_Transactions[[#This Row],[Order Date]],2,5),"d")</f>
        <v>21</v>
      </c>
      <c r="F7457" s="2" t="str">
        <f>TEXT(MID(Sales_Transactions[[#This Row],[Order Date]],2,5),"m")</f>
        <v>3</v>
      </c>
      <c r="G7457" s="2" t="str">
        <f>TEXT(MID(Sales_Transactions[[#This Row],[Order Date]],2,5),"yyy")</f>
        <v>2010</v>
      </c>
      <c r="H7457" s="2" t="str">
        <f>TEXT(MID(Sales_Transactions[[#This Row],[Order Date]],2,5),"yyy/m")</f>
        <v>2010/3</v>
      </c>
      <c r="I7457" t="s">
        <v>33</v>
      </c>
      <c r="J7457">
        <f t="shared" si="696"/>
        <v>4</v>
      </c>
      <c r="K7457" s="2">
        <v>18</v>
      </c>
      <c r="L7457" s="3">
        <v>167.53</v>
      </c>
      <c r="M7457" s="4">
        <v>0.05</v>
      </c>
      <c r="N7457" s="5" t="s">
        <v>23</v>
      </c>
      <c r="O7457" s="3">
        <v>-9.57</v>
      </c>
      <c r="P7457" s="3">
        <v>8.85</v>
      </c>
      <c r="Q7457" s="3">
        <v>5.6</v>
      </c>
      <c r="R7457" s="5" t="s">
        <v>462</v>
      </c>
      <c r="S7457" s="5" t="s">
        <v>3557</v>
      </c>
      <c r="T7457" s="5" t="str">
        <f t="shared" si="697"/>
        <v>Fred Harton</v>
      </c>
      <c r="U7457" t="s">
        <v>153</v>
      </c>
      <c r="V7457" s="5" t="s">
        <v>74</v>
      </c>
      <c r="W7457" s="5" t="s">
        <v>28</v>
      </c>
      <c r="X7457" s="5" t="s">
        <v>41</v>
      </c>
      <c r="Y7457" s="5" t="s">
        <v>476</v>
      </c>
      <c r="Z7457" s="5" t="s">
        <v>43</v>
      </c>
      <c r="AA7457" s="4">
        <v>0.36</v>
      </c>
      <c r="AB7457" s="1">
        <v>40259</v>
      </c>
      <c r="AC7457" s="1">
        <v>29854</v>
      </c>
      <c r="AD7457">
        <f t="shared" si="698"/>
        <v>1</v>
      </c>
      <c r="AE7457">
        <f t="shared" ca="1" si="699"/>
        <v>42</v>
      </c>
      <c r="AF7457" t="str">
        <f t="shared" ca="1" si="700"/>
        <v>18-64</v>
      </c>
      <c r="AG7457" s="3">
        <f t="shared" si="701"/>
        <v>0.80253194444444442</v>
      </c>
      <c r="AH7457" t="str">
        <f>_xlfn.IFNA(VLOOKUP(Sales_Transactions[[#This Row],[Order ID]],Returned_Items[#All],2,FALSE),"Not Returned")</f>
        <v>Not Returned</v>
      </c>
    </row>
    <row r="7458" spans="1:34" x14ac:dyDescent="0.25">
      <c r="A7458">
        <v>33729</v>
      </c>
      <c r="C7458" t="s">
        <v>320</v>
      </c>
      <c r="D7458" s="2" t="str">
        <f>TEXT(MID(Sales_Transactions[[#This Row],[Order Date]],2,5),"d/m/yyy")</f>
        <v>19/9/2012</v>
      </c>
      <c r="E7458" s="2" t="str">
        <f>TEXT(MID(Sales_Transactions[[#This Row],[Order Date]],2,5),"d")</f>
        <v>19</v>
      </c>
      <c r="F7458" s="2" t="str">
        <f>TEXT(MID(Sales_Transactions[[#This Row],[Order Date]],2,5),"m")</f>
        <v>9</v>
      </c>
      <c r="G7458" s="2" t="str">
        <f>TEXT(MID(Sales_Transactions[[#This Row],[Order Date]],2,5),"yyy")</f>
        <v>2012</v>
      </c>
      <c r="H7458" s="2" t="str">
        <f>TEXT(MID(Sales_Transactions[[#This Row],[Order Date]],2,5),"yyy/m")</f>
        <v>2012/9</v>
      </c>
      <c r="I7458" t="s">
        <v>52</v>
      </c>
      <c r="J7458">
        <f t="shared" si="696"/>
        <v>1</v>
      </c>
      <c r="K7458" s="2">
        <v>26</v>
      </c>
      <c r="L7458" s="3">
        <v>6995.56</v>
      </c>
      <c r="M7458" s="4">
        <v>7.0000000000000007E-2</v>
      </c>
      <c r="N7458" s="5" t="s">
        <v>23</v>
      </c>
      <c r="O7458" s="3">
        <v>-286.58</v>
      </c>
      <c r="P7458" s="3">
        <v>279.48</v>
      </c>
      <c r="Q7458" s="3">
        <v>35</v>
      </c>
      <c r="R7458" s="5" t="s">
        <v>298</v>
      </c>
      <c r="S7458" s="5" t="s">
        <v>3566</v>
      </c>
      <c r="T7458" s="5" t="str">
        <f t="shared" si="697"/>
        <v>Anthony Rawles</v>
      </c>
      <c r="U7458" t="s">
        <v>153</v>
      </c>
      <c r="V7458" s="5" t="s">
        <v>27</v>
      </c>
      <c r="W7458" s="5" t="s">
        <v>28</v>
      </c>
      <c r="X7458" s="5" t="s">
        <v>29</v>
      </c>
      <c r="Y7458" s="5" t="s">
        <v>269</v>
      </c>
      <c r="Z7458" s="5" t="s">
        <v>31</v>
      </c>
      <c r="AA7458" s="4">
        <v>0.8</v>
      </c>
      <c r="AB7458" s="1">
        <v>41172</v>
      </c>
      <c r="AC7458" s="1">
        <v>29834</v>
      </c>
      <c r="AD7458">
        <f t="shared" si="698"/>
        <v>1</v>
      </c>
      <c r="AE7458">
        <f t="shared" ca="1" si="699"/>
        <v>42</v>
      </c>
      <c r="AF7458" t="str">
        <f t="shared" ca="1" si="700"/>
        <v>18-64</v>
      </c>
      <c r="AG7458" s="3">
        <f t="shared" si="701"/>
        <v>12.087860153846155</v>
      </c>
      <c r="AH7458" t="str">
        <f>_xlfn.IFNA(VLOOKUP(Sales_Transactions[[#This Row],[Order ID]],Returned_Items[#All],2,FALSE),"Not Returned")</f>
        <v>Not Returned</v>
      </c>
    </row>
    <row r="7459" spans="1:34" x14ac:dyDescent="0.25">
      <c r="A7459">
        <v>34083</v>
      </c>
      <c r="C7459" t="s">
        <v>2347</v>
      </c>
      <c r="D7459" s="2" t="str">
        <f>TEXT(MID(Sales_Transactions[[#This Row],[Order Date]],2,5),"d/m/yyy")</f>
        <v>5/2/2012</v>
      </c>
      <c r="E7459" s="2" t="str">
        <f>TEXT(MID(Sales_Transactions[[#This Row],[Order Date]],2,5),"d")</f>
        <v>5</v>
      </c>
      <c r="F7459" s="2" t="str">
        <f>TEXT(MID(Sales_Transactions[[#This Row],[Order Date]],2,5),"m")</f>
        <v>2</v>
      </c>
      <c r="G7459" s="2" t="str">
        <f>TEXT(MID(Sales_Transactions[[#This Row],[Order Date]],2,5),"yyy")</f>
        <v>2012</v>
      </c>
      <c r="H7459" s="2" t="str">
        <f>TEXT(MID(Sales_Transactions[[#This Row],[Order Date]],2,5),"yyy/m")</f>
        <v>2012/2</v>
      </c>
      <c r="I7459" t="s">
        <v>52</v>
      </c>
      <c r="J7459">
        <f t="shared" si="696"/>
        <v>1</v>
      </c>
      <c r="K7459" s="2">
        <v>29</v>
      </c>
      <c r="L7459" s="3">
        <v>1415.1479999999999</v>
      </c>
      <c r="M7459" s="4">
        <v>0.02</v>
      </c>
      <c r="N7459" s="5" t="s">
        <v>67</v>
      </c>
      <c r="O7459" s="3">
        <v>-64.94</v>
      </c>
      <c r="P7459" s="3">
        <v>55.99</v>
      </c>
      <c r="Q7459" s="3">
        <v>5</v>
      </c>
      <c r="R7459" s="5" t="s">
        <v>35</v>
      </c>
      <c r="S7459" s="5" t="s">
        <v>2144</v>
      </c>
      <c r="T7459" s="5" t="str">
        <f t="shared" si="697"/>
        <v>Barry Blumstein</v>
      </c>
      <c r="U7459" t="s">
        <v>153</v>
      </c>
      <c r="V7459" s="5" t="s">
        <v>27</v>
      </c>
      <c r="W7459" s="5" t="s">
        <v>48</v>
      </c>
      <c r="X7459" s="5" t="s">
        <v>49</v>
      </c>
      <c r="Y7459" s="5" t="s">
        <v>422</v>
      </c>
      <c r="Z7459" s="5" t="s">
        <v>60</v>
      </c>
      <c r="AA7459" s="4">
        <v>0.8</v>
      </c>
      <c r="AB7459" s="1">
        <v>40944</v>
      </c>
      <c r="AC7459" s="1">
        <v>19740</v>
      </c>
      <c r="AD7459">
        <f t="shared" si="698"/>
        <v>0</v>
      </c>
      <c r="AE7459">
        <f t="shared" ca="1" si="699"/>
        <v>70</v>
      </c>
      <c r="AF7459" t="str">
        <f t="shared" ca="1" si="700"/>
        <v>Over 65</v>
      </c>
      <c r="AG7459" s="3">
        <f t="shared" si="701"/>
        <v>2.1027173103448278</v>
      </c>
      <c r="AH7459" t="str">
        <f>_xlfn.IFNA(VLOOKUP(Sales_Transactions[[#This Row],[Order ID]],Returned_Items[#All],2,FALSE),"Not Returned")</f>
        <v>Not Returned</v>
      </c>
    </row>
    <row r="7460" spans="1:34" x14ac:dyDescent="0.25">
      <c r="A7460">
        <v>34275</v>
      </c>
      <c r="C7460" t="s">
        <v>1071</v>
      </c>
      <c r="D7460" s="2" t="str">
        <f>TEXT(MID(Sales_Transactions[[#This Row],[Order Date]],2,5),"d/m/yyy")</f>
        <v>1/7/2009</v>
      </c>
      <c r="E7460" s="2" t="str">
        <f>TEXT(MID(Sales_Transactions[[#This Row],[Order Date]],2,5),"d")</f>
        <v>1</v>
      </c>
      <c r="F7460" s="2" t="str">
        <f>TEXT(MID(Sales_Transactions[[#This Row],[Order Date]],2,5),"m")</f>
        <v>7</v>
      </c>
      <c r="G7460" s="2" t="str">
        <f>TEXT(MID(Sales_Transactions[[#This Row],[Order Date]],2,5),"yyy")</f>
        <v>2009</v>
      </c>
      <c r="H7460" s="2" t="str">
        <f>TEXT(MID(Sales_Transactions[[#This Row],[Order Date]],2,5),"yyy/m")</f>
        <v>2009/7</v>
      </c>
      <c r="I7460" t="s">
        <v>22</v>
      </c>
      <c r="J7460">
        <f t="shared" si="696"/>
        <v>2</v>
      </c>
      <c r="K7460" s="2">
        <v>3</v>
      </c>
      <c r="L7460" s="3">
        <v>6041.01</v>
      </c>
      <c r="M7460" s="4">
        <v>0.04</v>
      </c>
      <c r="N7460" s="5" t="s">
        <v>34</v>
      </c>
      <c r="O7460" s="3">
        <v>-4793</v>
      </c>
      <c r="P7460" s="3">
        <v>2036.48</v>
      </c>
      <c r="Q7460" s="3">
        <v>14.7</v>
      </c>
      <c r="R7460" s="5" t="s">
        <v>956</v>
      </c>
      <c r="S7460" s="5" t="s">
        <v>1762</v>
      </c>
      <c r="T7460" s="5" t="str">
        <f t="shared" si="697"/>
        <v>Greg Matthias</v>
      </c>
      <c r="U7460" t="s">
        <v>153</v>
      </c>
      <c r="V7460" s="5" t="s">
        <v>27</v>
      </c>
      <c r="W7460" s="5" t="s">
        <v>48</v>
      </c>
      <c r="X7460" s="5" t="s">
        <v>324</v>
      </c>
      <c r="Y7460" s="5" t="s">
        <v>3465</v>
      </c>
      <c r="Z7460" s="5" t="s">
        <v>40</v>
      </c>
      <c r="AA7460" s="4">
        <v>0.55000000000000004</v>
      </c>
      <c r="AB7460" s="1">
        <v>40000</v>
      </c>
      <c r="AC7460" s="1">
        <v>19826</v>
      </c>
      <c r="AD7460">
        <f t="shared" si="698"/>
        <v>5</v>
      </c>
      <c r="AE7460">
        <f t="shared" ca="1" si="699"/>
        <v>70</v>
      </c>
      <c r="AF7460" t="str">
        <f t="shared" ca="1" si="700"/>
        <v>Over 65</v>
      </c>
      <c r="AG7460" s="3">
        <f t="shared" si="701"/>
        <v>683.45513600000004</v>
      </c>
      <c r="AH7460" t="str">
        <f>_xlfn.IFNA(VLOOKUP(Sales_Transactions[[#This Row],[Order ID]],Returned_Items[#All],2,FALSE),"Not Returned")</f>
        <v>Not Returned</v>
      </c>
    </row>
    <row r="7461" spans="1:34" x14ac:dyDescent="0.25">
      <c r="A7461">
        <v>34532</v>
      </c>
      <c r="C7461" t="s">
        <v>1297</v>
      </c>
      <c r="D7461" s="2" t="str">
        <f>TEXT(MID(Sales_Transactions[[#This Row],[Order Date]],2,5),"d/m/yyy")</f>
        <v>11/12/2012</v>
      </c>
      <c r="E7461" s="2" t="str">
        <f>TEXT(MID(Sales_Transactions[[#This Row],[Order Date]],2,5),"d")</f>
        <v>11</v>
      </c>
      <c r="F7461" s="2" t="str">
        <f>TEXT(MID(Sales_Transactions[[#This Row],[Order Date]],2,5),"m")</f>
        <v>12</v>
      </c>
      <c r="G7461" s="2" t="str">
        <f>TEXT(MID(Sales_Transactions[[#This Row],[Order Date]],2,5),"yyy")</f>
        <v>2012</v>
      </c>
      <c r="H7461" s="2" t="str">
        <f>TEXT(MID(Sales_Transactions[[#This Row],[Order Date]],2,5),"yyy/m")</f>
        <v>2012/12</v>
      </c>
      <c r="I7461" t="s">
        <v>22</v>
      </c>
      <c r="J7461">
        <f t="shared" si="696"/>
        <v>2</v>
      </c>
      <c r="K7461" s="2">
        <v>41</v>
      </c>
      <c r="L7461" s="3">
        <v>1234.3599999999999</v>
      </c>
      <c r="M7461" s="4">
        <v>0.04</v>
      </c>
      <c r="N7461" s="5" t="s">
        <v>67</v>
      </c>
      <c r="O7461" s="3">
        <v>-84.77</v>
      </c>
      <c r="P7461" s="3">
        <v>30.98</v>
      </c>
      <c r="Q7461" s="3">
        <v>19.510000000000002</v>
      </c>
      <c r="R7461" s="5" t="s">
        <v>2835</v>
      </c>
      <c r="S7461" s="5" t="s">
        <v>3556</v>
      </c>
      <c r="T7461" s="5" t="str">
        <f t="shared" si="697"/>
        <v>Carol Darley</v>
      </c>
      <c r="U7461" t="s">
        <v>153</v>
      </c>
      <c r="V7461" s="5" t="s">
        <v>27</v>
      </c>
      <c r="W7461" s="5" t="s">
        <v>28</v>
      </c>
      <c r="X7461" s="5" t="s">
        <v>98</v>
      </c>
      <c r="Y7461" s="5" t="s">
        <v>2682</v>
      </c>
      <c r="Z7461" s="5" t="s">
        <v>43</v>
      </c>
      <c r="AA7461" s="4">
        <v>0.36</v>
      </c>
      <c r="AB7461" s="1">
        <v>41261</v>
      </c>
      <c r="AC7461" s="1">
        <v>30692</v>
      </c>
      <c r="AD7461">
        <f t="shared" si="698"/>
        <v>7</v>
      </c>
      <c r="AE7461">
        <f t="shared" ca="1" si="699"/>
        <v>40</v>
      </c>
      <c r="AF7461" t="str">
        <f t="shared" ca="1" si="700"/>
        <v>18-64</v>
      </c>
      <c r="AG7461" s="3">
        <f t="shared" si="701"/>
        <v>1.2311611707317074</v>
      </c>
      <c r="AH7461" t="str">
        <f>_xlfn.IFNA(VLOOKUP(Sales_Transactions[[#This Row],[Order ID]],Returned_Items[#All],2,FALSE),"Not Returned")</f>
        <v>Returned</v>
      </c>
    </row>
    <row r="7462" spans="1:34" x14ac:dyDescent="0.25">
      <c r="A7462">
        <v>35139</v>
      </c>
      <c r="C7462" t="s">
        <v>1456</v>
      </c>
      <c r="D7462" s="2" t="str">
        <f>TEXT(MID(Sales_Transactions[[#This Row],[Order Date]],2,5),"d/m/yyy")</f>
        <v>18/1/2010</v>
      </c>
      <c r="E7462" s="2" t="str">
        <f>TEXT(MID(Sales_Transactions[[#This Row],[Order Date]],2,5),"d")</f>
        <v>18</v>
      </c>
      <c r="F7462" s="2" t="str">
        <f>TEXT(MID(Sales_Transactions[[#This Row],[Order Date]],2,5),"m")</f>
        <v>1</v>
      </c>
      <c r="G7462" s="2" t="str">
        <f>TEXT(MID(Sales_Transactions[[#This Row],[Order Date]],2,5),"yyy")</f>
        <v>2010</v>
      </c>
      <c r="H7462" s="2" t="str">
        <f>TEXT(MID(Sales_Transactions[[#This Row],[Order Date]],2,5),"yyy/m")</f>
        <v>2010/1</v>
      </c>
      <c r="I7462" t="s">
        <v>33</v>
      </c>
      <c r="J7462">
        <f t="shared" si="696"/>
        <v>4</v>
      </c>
      <c r="K7462" s="2">
        <v>3</v>
      </c>
      <c r="L7462" s="3">
        <v>10380.34</v>
      </c>
      <c r="M7462" s="4">
        <v>0.05</v>
      </c>
      <c r="N7462" s="5" t="s">
        <v>34</v>
      </c>
      <c r="O7462" s="3">
        <v>-8389.4699999999993</v>
      </c>
      <c r="P7462" s="3">
        <v>3502.14</v>
      </c>
      <c r="Q7462" s="3">
        <v>8.73</v>
      </c>
      <c r="R7462" s="5" t="s">
        <v>3562</v>
      </c>
      <c r="S7462" s="5" t="s">
        <v>3563</v>
      </c>
      <c r="T7462" s="5" t="str">
        <f t="shared" si="697"/>
        <v>Lauren Leatherbury</v>
      </c>
      <c r="U7462" t="s">
        <v>153</v>
      </c>
      <c r="V7462" s="5" t="s">
        <v>74</v>
      </c>
      <c r="W7462" s="5" t="s">
        <v>48</v>
      </c>
      <c r="X7462" s="5" t="s">
        <v>324</v>
      </c>
      <c r="Y7462" s="5" t="s">
        <v>3523</v>
      </c>
      <c r="Z7462" s="5" t="s">
        <v>106</v>
      </c>
      <c r="AA7462" s="4">
        <v>0.56999999999999995</v>
      </c>
      <c r="AB7462" s="1">
        <v>40197</v>
      </c>
      <c r="AC7462" s="1">
        <v>30781</v>
      </c>
      <c r="AD7462">
        <f t="shared" si="698"/>
        <v>1</v>
      </c>
      <c r="AE7462">
        <f t="shared" ca="1" si="699"/>
        <v>40</v>
      </c>
      <c r="AF7462" t="str">
        <f t="shared" ca="1" si="700"/>
        <v>18-64</v>
      </c>
      <c r="AG7462" s="3">
        <f t="shared" si="701"/>
        <v>1169.70631</v>
      </c>
      <c r="AH7462" t="str">
        <f>_xlfn.IFNA(VLOOKUP(Sales_Transactions[[#This Row],[Order ID]],Returned_Items[#All],2,FALSE),"Not Returned")</f>
        <v>Not Returned</v>
      </c>
    </row>
    <row r="7463" spans="1:34" x14ac:dyDescent="0.25">
      <c r="A7463">
        <v>35139</v>
      </c>
      <c r="C7463" t="s">
        <v>1456</v>
      </c>
      <c r="D7463" s="2" t="str">
        <f>TEXT(MID(Sales_Transactions[[#This Row],[Order Date]],2,5),"d/m/yyy")</f>
        <v>18/1/2010</v>
      </c>
      <c r="E7463" s="2" t="str">
        <f>TEXT(MID(Sales_Transactions[[#This Row],[Order Date]],2,5),"d")</f>
        <v>18</v>
      </c>
      <c r="F7463" s="2" t="str">
        <f>TEXT(MID(Sales_Transactions[[#This Row],[Order Date]],2,5),"m")</f>
        <v>1</v>
      </c>
      <c r="G7463" s="2" t="str">
        <f>TEXT(MID(Sales_Transactions[[#This Row],[Order Date]],2,5),"yyy")</f>
        <v>2010</v>
      </c>
      <c r="H7463" s="2" t="str">
        <f>TEXT(MID(Sales_Transactions[[#This Row],[Order Date]],2,5),"yyy/m")</f>
        <v>2010/1</v>
      </c>
      <c r="I7463" t="s">
        <v>33</v>
      </c>
      <c r="J7463">
        <f t="shared" si="696"/>
        <v>4</v>
      </c>
      <c r="K7463" s="2">
        <v>25</v>
      </c>
      <c r="L7463" s="3">
        <v>854.9</v>
      </c>
      <c r="M7463" s="4">
        <v>0.05</v>
      </c>
      <c r="N7463" s="5" t="s">
        <v>23</v>
      </c>
      <c r="O7463" s="3">
        <v>76.87</v>
      </c>
      <c r="P7463" s="3">
        <v>34.58</v>
      </c>
      <c r="Q7463" s="3">
        <v>8.99</v>
      </c>
      <c r="R7463" s="5" t="s">
        <v>3562</v>
      </c>
      <c r="S7463" s="5" t="s">
        <v>3563</v>
      </c>
      <c r="T7463" s="5" t="str">
        <f t="shared" si="697"/>
        <v>Lauren Leatherbury</v>
      </c>
      <c r="U7463" t="s">
        <v>153</v>
      </c>
      <c r="V7463" s="5" t="s">
        <v>74</v>
      </c>
      <c r="W7463" s="5" t="s">
        <v>28</v>
      </c>
      <c r="X7463" s="5" t="s">
        <v>124</v>
      </c>
      <c r="Y7463" s="5" t="s">
        <v>1213</v>
      </c>
      <c r="Z7463" s="5" t="s">
        <v>60</v>
      </c>
      <c r="AA7463" s="4">
        <v>0.56000000000000005</v>
      </c>
      <c r="AB7463" s="1">
        <v>40198</v>
      </c>
      <c r="AC7463" s="1">
        <v>20650</v>
      </c>
      <c r="AD7463">
        <f t="shared" si="698"/>
        <v>2</v>
      </c>
      <c r="AE7463">
        <f t="shared" ca="1" si="699"/>
        <v>68</v>
      </c>
      <c r="AF7463" t="str">
        <f t="shared" ca="1" si="700"/>
        <v>Over 65</v>
      </c>
      <c r="AG7463" s="3">
        <f t="shared" si="701"/>
        <v>1.7421084</v>
      </c>
      <c r="AH7463" t="str">
        <f>_xlfn.IFNA(VLOOKUP(Sales_Transactions[[#This Row],[Order ID]],Returned_Items[#All],2,FALSE),"Not Returned")</f>
        <v>Not Returned</v>
      </c>
    </row>
    <row r="7464" spans="1:34" x14ac:dyDescent="0.25">
      <c r="A7464">
        <v>35139</v>
      </c>
      <c r="C7464" t="s">
        <v>1456</v>
      </c>
      <c r="D7464" s="2" t="str">
        <f>TEXT(MID(Sales_Transactions[[#This Row],[Order Date]],2,5),"d/m/yyy")</f>
        <v>18/1/2010</v>
      </c>
      <c r="E7464" s="2" t="str">
        <f>TEXT(MID(Sales_Transactions[[#This Row],[Order Date]],2,5),"d")</f>
        <v>18</v>
      </c>
      <c r="F7464" s="2" t="str">
        <f>TEXT(MID(Sales_Transactions[[#This Row],[Order Date]],2,5),"m")</f>
        <v>1</v>
      </c>
      <c r="G7464" s="2" t="str">
        <f>TEXT(MID(Sales_Transactions[[#This Row],[Order Date]],2,5),"yyy")</f>
        <v>2010</v>
      </c>
      <c r="H7464" s="2" t="str">
        <f>TEXT(MID(Sales_Transactions[[#This Row],[Order Date]],2,5),"yyy/m")</f>
        <v>2010/1</v>
      </c>
      <c r="I7464" t="s">
        <v>33</v>
      </c>
      <c r="J7464">
        <f t="shared" si="696"/>
        <v>4</v>
      </c>
      <c r="K7464" s="2">
        <v>32</v>
      </c>
      <c r="L7464" s="3">
        <v>389.98</v>
      </c>
      <c r="M7464" s="4">
        <v>7.0000000000000007E-2</v>
      </c>
      <c r="N7464" s="5" t="s">
        <v>23</v>
      </c>
      <c r="O7464" s="3">
        <v>-14.98</v>
      </c>
      <c r="P7464" s="3">
        <v>12.21</v>
      </c>
      <c r="Q7464" s="3">
        <v>4.8099999999999996</v>
      </c>
      <c r="R7464" s="5" t="s">
        <v>3562</v>
      </c>
      <c r="S7464" s="5" t="s">
        <v>3563</v>
      </c>
      <c r="T7464" s="5" t="str">
        <f t="shared" si="697"/>
        <v>Lauren Leatherbury</v>
      </c>
      <c r="U7464" t="s">
        <v>153</v>
      </c>
      <c r="V7464" s="5" t="s">
        <v>74</v>
      </c>
      <c r="W7464" s="5" t="s">
        <v>28</v>
      </c>
      <c r="X7464" s="5" t="s">
        <v>29</v>
      </c>
      <c r="Y7464" s="5" t="s">
        <v>649</v>
      </c>
      <c r="Z7464" s="5" t="s">
        <v>43</v>
      </c>
      <c r="AA7464" s="4">
        <v>0.57999999999999996</v>
      </c>
      <c r="AB7464" s="1">
        <v>40198</v>
      </c>
      <c r="AC7464" s="1">
        <v>20472</v>
      </c>
      <c r="AD7464">
        <f t="shared" si="698"/>
        <v>2</v>
      </c>
      <c r="AE7464">
        <f t="shared" ca="1" si="699"/>
        <v>68</v>
      </c>
      <c r="AF7464" t="str">
        <f t="shared" ca="1" si="700"/>
        <v>Over 65</v>
      </c>
      <c r="AG7464" s="3">
        <f t="shared" si="701"/>
        <v>0.53160790624999998</v>
      </c>
      <c r="AH7464" t="str">
        <f>_xlfn.IFNA(VLOOKUP(Sales_Transactions[[#This Row],[Order ID]],Returned_Items[#All],2,FALSE),"Not Returned")</f>
        <v>Not Returned</v>
      </c>
    </row>
    <row r="7465" spans="1:34" x14ac:dyDescent="0.25">
      <c r="A7465">
        <v>35239</v>
      </c>
      <c r="C7465" t="s">
        <v>210</v>
      </c>
      <c r="D7465" s="2" t="str">
        <f>TEXT(MID(Sales_Transactions[[#This Row],[Order Date]],2,5),"d/m/yyy")</f>
        <v>12/11/2011</v>
      </c>
      <c r="E7465" s="2" t="str">
        <f>TEXT(MID(Sales_Transactions[[#This Row],[Order Date]],2,5),"d")</f>
        <v>12</v>
      </c>
      <c r="F7465" s="2" t="str">
        <f>TEXT(MID(Sales_Transactions[[#This Row],[Order Date]],2,5),"m")</f>
        <v>11</v>
      </c>
      <c r="G7465" s="2" t="str">
        <f>TEXT(MID(Sales_Transactions[[#This Row],[Order Date]],2,5),"yyy")</f>
        <v>2011</v>
      </c>
      <c r="H7465" s="2" t="str">
        <f>TEXT(MID(Sales_Transactions[[#This Row],[Order Date]],2,5),"yyy/m")</f>
        <v>2011/11</v>
      </c>
      <c r="I7465" t="s">
        <v>101</v>
      </c>
      <c r="J7465">
        <f t="shared" si="696"/>
        <v>1</v>
      </c>
      <c r="K7465" s="2">
        <v>21</v>
      </c>
      <c r="L7465" s="3">
        <v>109.29</v>
      </c>
      <c r="M7465" s="4">
        <v>0.08</v>
      </c>
      <c r="N7465" s="5" t="s">
        <v>23</v>
      </c>
      <c r="O7465" s="3">
        <v>-77.08</v>
      </c>
      <c r="P7465" s="3">
        <v>5.28</v>
      </c>
      <c r="Q7465" s="3">
        <v>6.26</v>
      </c>
      <c r="R7465" s="5" t="s">
        <v>35</v>
      </c>
      <c r="S7465" s="5" t="s">
        <v>2144</v>
      </c>
      <c r="T7465" s="5" t="str">
        <f t="shared" si="697"/>
        <v>Barry Blumstein</v>
      </c>
      <c r="U7465" t="s">
        <v>153</v>
      </c>
      <c r="V7465" s="5" t="s">
        <v>27</v>
      </c>
      <c r="W7465" s="5" t="s">
        <v>28</v>
      </c>
      <c r="X7465" s="5" t="s">
        <v>75</v>
      </c>
      <c r="Y7465" s="5" t="s">
        <v>976</v>
      </c>
      <c r="Z7465" s="5" t="s">
        <v>43</v>
      </c>
      <c r="AA7465" s="4">
        <v>0.4</v>
      </c>
      <c r="AB7465" s="1">
        <v>40860</v>
      </c>
      <c r="AC7465" s="1">
        <v>20647</v>
      </c>
      <c r="AD7465">
        <f t="shared" si="698"/>
        <v>1</v>
      </c>
      <c r="AE7465">
        <f t="shared" ca="1" si="699"/>
        <v>68</v>
      </c>
      <c r="AF7465" t="str">
        <f t="shared" ca="1" si="700"/>
        <v>Over 65</v>
      </c>
      <c r="AG7465" s="3">
        <f t="shared" si="701"/>
        <v>0.54932266666666663</v>
      </c>
      <c r="AH7465" t="str">
        <f>_xlfn.IFNA(VLOOKUP(Sales_Transactions[[#This Row],[Order ID]],Returned_Items[#All],2,FALSE),"Not Returned")</f>
        <v>Not Returned</v>
      </c>
    </row>
    <row r="7466" spans="1:34" x14ac:dyDescent="0.25">
      <c r="A7466">
        <v>35239</v>
      </c>
      <c r="C7466" t="s">
        <v>210</v>
      </c>
      <c r="D7466" s="2" t="str">
        <f>TEXT(MID(Sales_Transactions[[#This Row],[Order Date]],2,5),"d/m/yyy")</f>
        <v>12/11/2011</v>
      </c>
      <c r="E7466" s="2" t="str">
        <f>TEXT(MID(Sales_Transactions[[#This Row],[Order Date]],2,5),"d")</f>
        <v>12</v>
      </c>
      <c r="F7466" s="2" t="str">
        <f>TEXT(MID(Sales_Transactions[[#This Row],[Order Date]],2,5),"m")</f>
        <v>11</v>
      </c>
      <c r="G7466" s="2" t="str">
        <f>TEXT(MID(Sales_Transactions[[#This Row],[Order Date]],2,5),"yyy")</f>
        <v>2011</v>
      </c>
      <c r="H7466" s="2" t="str">
        <f>TEXT(MID(Sales_Transactions[[#This Row],[Order Date]],2,5),"yyy/m")</f>
        <v>2011/11</v>
      </c>
      <c r="I7466" t="s">
        <v>101</v>
      </c>
      <c r="J7466">
        <f t="shared" si="696"/>
        <v>1</v>
      </c>
      <c r="K7466" s="2">
        <v>38</v>
      </c>
      <c r="L7466" s="3">
        <v>2257.88</v>
      </c>
      <c r="M7466" s="4">
        <v>0.01</v>
      </c>
      <c r="N7466" s="5" t="s">
        <v>23</v>
      </c>
      <c r="O7466" s="3">
        <v>474.98</v>
      </c>
      <c r="P7466" s="3">
        <v>59.76</v>
      </c>
      <c r="Q7466" s="3">
        <v>9.7100000000000009</v>
      </c>
      <c r="R7466" s="5" t="s">
        <v>35</v>
      </c>
      <c r="S7466" s="5" t="s">
        <v>2144</v>
      </c>
      <c r="T7466" s="5" t="str">
        <f t="shared" si="697"/>
        <v>Barry Blumstein</v>
      </c>
      <c r="U7466" t="s">
        <v>153</v>
      </c>
      <c r="V7466" s="5" t="s">
        <v>27</v>
      </c>
      <c r="W7466" s="5" t="s">
        <v>28</v>
      </c>
      <c r="X7466" s="5" t="s">
        <v>29</v>
      </c>
      <c r="Y7466" s="5" t="s">
        <v>2865</v>
      </c>
      <c r="Z7466" s="5" t="s">
        <v>43</v>
      </c>
      <c r="AA7466" s="4">
        <v>0.56999999999999995</v>
      </c>
      <c r="AB7466" s="1">
        <v>40861</v>
      </c>
      <c r="AC7466" s="1">
        <v>20720</v>
      </c>
      <c r="AD7466">
        <f t="shared" si="698"/>
        <v>2</v>
      </c>
      <c r="AE7466">
        <f t="shared" ca="1" si="699"/>
        <v>67</v>
      </c>
      <c r="AF7466" t="str">
        <f t="shared" ca="1" si="700"/>
        <v>Over 65</v>
      </c>
      <c r="AG7466" s="3">
        <f t="shared" si="701"/>
        <v>1.8280006315789472</v>
      </c>
      <c r="AH7466" t="str">
        <f>_xlfn.IFNA(VLOOKUP(Sales_Transactions[[#This Row],[Order ID]],Returned_Items[#All],2,FALSE),"Not Returned")</f>
        <v>Not Returned</v>
      </c>
    </row>
    <row r="7467" spans="1:34" x14ac:dyDescent="0.25">
      <c r="A7467">
        <v>35875</v>
      </c>
      <c r="C7467" t="s">
        <v>2004</v>
      </c>
      <c r="D7467" s="2" t="str">
        <f>TEXT(MID(Sales_Transactions[[#This Row],[Order Date]],2,5),"d/m/yyy")</f>
        <v>14/6/2011</v>
      </c>
      <c r="E7467" s="2" t="str">
        <f>TEXT(MID(Sales_Transactions[[#This Row],[Order Date]],2,5),"d")</f>
        <v>14</v>
      </c>
      <c r="F7467" s="2" t="str">
        <f>TEXT(MID(Sales_Transactions[[#This Row],[Order Date]],2,5),"m")</f>
        <v>6</v>
      </c>
      <c r="G7467" s="2" t="str">
        <f>TEXT(MID(Sales_Transactions[[#This Row],[Order Date]],2,5),"yyy")</f>
        <v>2011</v>
      </c>
      <c r="H7467" s="2" t="str">
        <f>TEXT(MID(Sales_Transactions[[#This Row],[Order Date]],2,5),"yyy/m")</f>
        <v>2011/6</v>
      </c>
      <c r="I7467" t="s">
        <v>33</v>
      </c>
      <c r="J7467">
        <f t="shared" si="696"/>
        <v>4</v>
      </c>
      <c r="K7467" s="2">
        <v>31</v>
      </c>
      <c r="L7467" s="3">
        <v>348.92</v>
      </c>
      <c r="M7467" s="4">
        <v>0.06</v>
      </c>
      <c r="N7467" s="5" t="s">
        <v>23</v>
      </c>
      <c r="O7467" s="3">
        <v>28.47</v>
      </c>
      <c r="P7467" s="3">
        <v>10.98</v>
      </c>
      <c r="Q7467" s="3">
        <v>3.37</v>
      </c>
      <c r="R7467" s="5" t="s">
        <v>2388</v>
      </c>
      <c r="S7467" s="5" t="s">
        <v>2883</v>
      </c>
      <c r="T7467" s="5" t="str">
        <f t="shared" si="697"/>
        <v>Cynthia Delaney</v>
      </c>
      <c r="U7467" t="s">
        <v>153</v>
      </c>
      <c r="V7467" s="5" t="s">
        <v>47</v>
      </c>
      <c r="W7467" s="5" t="s">
        <v>28</v>
      </c>
      <c r="X7467" s="5" t="s">
        <v>221</v>
      </c>
      <c r="Y7467" s="5" t="s">
        <v>773</v>
      </c>
      <c r="Z7467" s="5" t="s">
        <v>60</v>
      </c>
      <c r="AA7467" s="4">
        <v>0.56999999999999995</v>
      </c>
      <c r="AB7467" s="1">
        <v>40708</v>
      </c>
      <c r="AC7467" s="1">
        <v>20507</v>
      </c>
      <c r="AD7467">
        <f t="shared" si="698"/>
        <v>0</v>
      </c>
      <c r="AE7467">
        <f t="shared" ca="1" si="699"/>
        <v>68</v>
      </c>
      <c r="AF7467" t="str">
        <f t="shared" ca="1" si="700"/>
        <v>Over 65</v>
      </c>
      <c r="AG7467" s="3">
        <f t="shared" si="701"/>
        <v>0.46269070967741938</v>
      </c>
      <c r="AH7467" t="str">
        <f>_xlfn.IFNA(VLOOKUP(Sales_Transactions[[#This Row],[Order ID]],Returned_Items[#All],2,FALSE),"Not Returned")</f>
        <v>Not Returned</v>
      </c>
    </row>
    <row r="7468" spans="1:34" x14ac:dyDescent="0.25">
      <c r="A7468">
        <v>37125</v>
      </c>
      <c r="C7468" t="s">
        <v>579</v>
      </c>
      <c r="D7468" s="2" t="str">
        <f>TEXT(MID(Sales_Transactions[[#This Row],[Order Date]],2,5),"d/m/yyy")</f>
        <v>14/1/2010</v>
      </c>
      <c r="E7468" s="2" t="str">
        <f>TEXT(MID(Sales_Transactions[[#This Row],[Order Date]],2,5),"d")</f>
        <v>14</v>
      </c>
      <c r="F7468" s="2" t="str">
        <f>TEXT(MID(Sales_Transactions[[#This Row],[Order Date]],2,5),"m")</f>
        <v>1</v>
      </c>
      <c r="G7468" s="2" t="str">
        <f>TEXT(MID(Sales_Transactions[[#This Row],[Order Date]],2,5),"yyy")</f>
        <v>2010</v>
      </c>
      <c r="H7468" s="2" t="str">
        <f>TEXT(MID(Sales_Transactions[[#This Row],[Order Date]],2,5),"yyy/m")</f>
        <v>2010/1</v>
      </c>
      <c r="I7468" t="s">
        <v>33</v>
      </c>
      <c r="J7468">
        <f t="shared" si="696"/>
        <v>4</v>
      </c>
      <c r="K7468" s="2">
        <v>46</v>
      </c>
      <c r="L7468" s="3">
        <v>72.180000000000007</v>
      </c>
      <c r="M7468" s="4">
        <v>0</v>
      </c>
      <c r="N7468" s="5" t="s">
        <v>23</v>
      </c>
      <c r="O7468" s="3">
        <v>11.83</v>
      </c>
      <c r="P7468" s="3">
        <v>1.48</v>
      </c>
      <c r="Q7468" s="3">
        <v>0.7</v>
      </c>
      <c r="R7468" s="5" t="s">
        <v>1208</v>
      </c>
      <c r="S7468" s="5" t="s">
        <v>2194</v>
      </c>
      <c r="T7468" s="5" t="str">
        <f t="shared" si="697"/>
        <v>Sanjit Jacobs</v>
      </c>
      <c r="U7468" t="s">
        <v>153</v>
      </c>
      <c r="V7468" s="5" t="s">
        <v>37</v>
      </c>
      <c r="W7468" s="5" t="s">
        <v>28</v>
      </c>
      <c r="X7468" s="5" t="s">
        <v>82</v>
      </c>
      <c r="Y7468" s="5" t="s">
        <v>1054</v>
      </c>
      <c r="Z7468" s="5" t="s">
        <v>84</v>
      </c>
      <c r="AA7468" s="4">
        <v>0.37</v>
      </c>
      <c r="AB7468" s="1">
        <v>40193</v>
      </c>
      <c r="AC7468" s="1">
        <v>20891</v>
      </c>
      <c r="AD7468">
        <f t="shared" si="698"/>
        <v>1</v>
      </c>
      <c r="AE7468">
        <f t="shared" ca="1" si="699"/>
        <v>67</v>
      </c>
      <c r="AF7468" t="str">
        <f t="shared" ca="1" si="700"/>
        <v>Over 65</v>
      </c>
      <c r="AG7468" s="3">
        <f t="shared" si="701"/>
        <v>4.7391304347826083E-2</v>
      </c>
      <c r="AH7468" t="str">
        <f>_xlfn.IFNA(VLOOKUP(Sales_Transactions[[#This Row],[Order ID]],Returned_Items[#All],2,FALSE),"Not Returned")</f>
        <v>Not Returned</v>
      </c>
    </row>
    <row r="7469" spans="1:34" x14ac:dyDescent="0.25">
      <c r="A7469">
        <v>37158</v>
      </c>
      <c r="C7469" t="s">
        <v>885</v>
      </c>
      <c r="D7469" s="2" t="str">
        <f>TEXT(MID(Sales_Transactions[[#This Row],[Order Date]],2,5),"d/m/yyy")</f>
        <v>22/9/2012</v>
      </c>
      <c r="E7469" s="2" t="str">
        <f>TEXT(MID(Sales_Transactions[[#This Row],[Order Date]],2,5),"d")</f>
        <v>22</v>
      </c>
      <c r="F7469" s="2" t="str">
        <f>TEXT(MID(Sales_Transactions[[#This Row],[Order Date]],2,5),"m")</f>
        <v>9</v>
      </c>
      <c r="G7469" s="2" t="str">
        <f>TEXT(MID(Sales_Transactions[[#This Row],[Order Date]],2,5),"yyy")</f>
        <v>2012</v>
      </c>
      <c r="H7469" s="2" t="str">
        <f>TEXT(MID(Sales_Transactions[[#This Row],[Order Date]],2,5),"yyy/m")</f>
        <v>2012/9</v>
      </c>
      <c r="I7469" t="s">
        <v>22</v>
      </c>
      <c r="J7469">
        <f t="shared" si="696"/>
        <v>2</v>
      </c>
      <c r="K7469" s="2">
        <v>25</v>
      </c>
      <c r="L7469" s="3">
        <v>172.04</v>
      </c>
      <c r="M7469" s="4">
        <v>0.05</v>
      </c>
      <c r="N7469" s="5" t="s">
        <v>23</v>
      </c>
      <c r="O7469" s="3">
        <v>-85.11</v>
      </c>
      <c r="P7469" s="3">
        <v>6.48</v>
      </c>
      <c r="Q7469" s="3">
        <v>7.37</v>
      </c>
      <c r="R7469" s="5" t="s">
        <v>298</v>
      </c>
      <c r="S7469" s="5" t="s">
        <v>1373</v>
      </c>
      <c r="T7469" s="5" t="str">
        <f t="shared" si="697"/>
        <v>Anthony O'Donnell</v>
      </c>
      <c r="U7469" t="s">
        <v>153</v>
      </c>
      <c r="V7469" s="5" t="s">
        <v>37</v>
      </c>
      <c r="W7469" s="5" t="s">
        <v>28</v>
      </c>
      <c r="X7469" s="5" t="s">
        <v>75</v>
      </c>
      <c r="Y7469" s="5" t="s">
        <v>1499</v>
      </c>
      <c r="Z7469" s="5" t="s">
        <v>43</v>
      </c>
      <c r="AA7469" s="4">
        <v>0.37</v>
      </c>
      <c r="AB7469" s="1">
        <v>41179</v>
      </c>
      <c r="AC7469" s="1">
        <v>21148</v>
      </c>
      <c r="AD7469">
        <f t="shared" si="698"/>
        <v>5</v>
      </c>
      <c r="AE7469">
        <f t="shared" ca="1" si="699"/>
        <v>66</v>
      </c>
      <c r="AF7469" t="str">
        <f t="shared" ca="1" si="700"/>
        <v>Over 65</v>
      </c>
      <c r="AG7469" s="3">
        <f t="shared" si="701"/>
        <v>0.55387039999999998</v>
      </c>
      <c r="AH7469" t="str">
        <f>_xlfn.IFNA(VLOOKUP(Sales_Transactions[[#This Row],[Order ID]],Returned_Items[#All],2,FALSE),"Not Returned")</f>
        <v>Not Returned</v>
      </c>
    </row>
    <row r="7470" spans="1:34" hidden="1" x14ac:dyDescent="0.25">
      <c r="A7470">
        <v>37380</v>
      </c>
      <c r="C7470" t="s">
        <v>3344</v>
      </c>
      <c r="D7470" s="2" t="str">
        <f>TEXT(MID(Sales_Transactions[[#This Row],[Order Date]],2,5),"d/m/yyy")</f>
        <v>1/4/2011</v>
      </c>
      <c r="E7470" s="2" t="str">
        <f>TEXT(MID(Sales_Transactions[[#This Row],[Order Date]],2,5),"d")</f>
        <v>1</v>
      </c>
      <c r="F7470" s="2" t="str">
        <f>TEXT(MID(Sales_Transactions[[#This Row],[Order Date]],2,5),"m")</f>
        <v>4</v>
      </c>
      <c r="G7470" s="2" t="str">
        <f>TEXT(MID(Sales_Transactions[[#This Row],[Order Date]],2,5),"yyy")</f>
        <v>2011</v>
      </c>
      <c r="H7470" s="2" t="str">
        <f>TEXT(MID(Sales_Transactions[[#This Row],[Order Date]],2,5),"yyy/m")</f>
        <v>2011/4</v>
      </c>
      <c r="I7470" t="s">
        <v>101</v>
      </c>
      <c r="J7470">
        <f t="shared" si="696"/>
        <v>1</v>
      </c>
      <c r="K7470" s="2">
        <v>29</v>
      </c>
      <c r="L7470">
        <v>737.38</v>
      </c>
      <c r="M7470">
        <v>0.08</v>
      </c>
      <c r="N7470" t="s">
        <v>23</v>
      </c>
      <c r="O7470">
        <v>90.04</v>
      </c>
      <c r="P7470">
        <v>26.64</v>
      </c>
      <c r="Q7470">
        <v>5.3</v>
      </c>
      <c r="R7470" t="s">
        <v>462</v>
      </c>
      <c r="S7470" t="s">
        <v>3557</v>
      </c>
      <c r="T7470" t="str">
        <f t="shared" si="697"/>
        <v>Fred Harton</v>
      </c>
      <c r="U7470" t="s">
        <v>153</v>
      </c>
      <c r="V7470" t="s">
        <v>74</v>
      </c>
      <c r="W7470" t="s">
        <v>57</v>
      </c>
      <c r="X7470" t="s">
        <v>154</v>
      </c>
      <c r="Y7470" t="s">
        <v>2469</v>
      </c>
      <c r="Z7470" t="s">
        <v>56</v>
      </c>
      <c r="AA7470"/>
      <c r="AB7470" s="1">
        <v>40635</v>
      </c>
      <c r="AC7470" s="1">
        <v>20944</v>
      </c>
      <c r="AD7470">
        <f t="shared" si="698"/>
        <v>1</v>
      </c>
      <c r="AE7470">
        <f t="shared" ca="1" si="699"/>
        <v>67</v>
      </c>
      <c r="AF7470" t="str">
        <f t="shared" ca="1" si="700"/>
        <v>Over 65</v>
      </c>
      <c r="AG7470">
        <f t="shared" si="701"/>
        <v>1.1006444137931035</v>
      </c>
      <c r="AH7470" t="str">
        <f>_xlfn.IFNA(VLOOKUP(Sales_Transactions[[#This Row],[Order ID]],Returned_Items[#All],2,FALSE),"Not Returned")</f>
        <v>Returned</v>
      </c>
    </row>
    <row r="7471" spans="1:34" x14ac:dyDescent="0.25">
      <c r="A7471">
        <v>37380</v>
      </c>
      <c r="C7471" t="s">
        <v>3344</v>
      </c>
      <c r="D7471" s="2" t="str">
        <f>TEXT(MID(Sales_Transactions[[#This Row],[Order Date]],2,5),"d/m/yyy")</f>
        <v>1/4/2011</v>
      </c>
      <c r="E7471" s="2" t="str">
        <f>TEXT(MID(Sales_Transactions[[#This Row],[Order Date]],2,5),"d")</f>
        <v>1</v>
      </c>
      <c r="F7471" s="2" t="str">
        <f>TEXT(MID(Sales_Transactions[[#This Row],[Order Date]],2,5),"m")</f>
        <v>4</v>
      </c>
      <c r="G7471" s="2" t="str">
        <f>TEXT(MID(Sales_Transactions[[#This Row],[Order Date]],2,5),"yyy")</f>
        <v>2011</v>
      </c>
      <c r="H7471" s="2" t="str">
        <f>TEXT(MID(Sales_Transactions[[#This Row],[Order Date]],2,5),"yyy/m")</f>
        <v>2011/4</v>
      </c>
      <c r="I7471" t="s">
        <v>101</v>
      </c>
      <c r="J7471">
        <f t="shared" si="696"/>
        <v>1</v>
      </c>
      <c r="K7471" s="2">
        <v>47</v>
      </c>
      <c r="L7471" s="3">
        <v>507.18</v>
      </c>
      <c r="M7471" s="4">
        <v>0</v>
      </c>
      <c r="N7471" s="5" t="s">
        <v>23</v>
      </c>
      <c r="O7471" s="3">
        <v>74.73</v>
      </c>
      <c r="P7471" s="3">
        <v>9.99</v>
      </c>
      <c r="Q7471" s="3">
        <v>4.78</v>
      </c>
      <c r="R7471" s="5" t="s">
        <v>462</v>
      </c>
      <c r="S7471" s="5" t="s">
        <v>3557</v>
      </c>
      <c r="T7471" s="5" t="str">
        <f t="shared" si="697"/>
        <v>Fred Harton</v>
      </c>
      <c r="U7471" t="s">
        <v>153</v>
      </c>
      <c r="V7471" s="5" t="s">
        <v>74</v>
      </c>
      <c r="W7471" s="5" t="s">
        <v>28</v>
      </c>
      <c r="X7471" s="5" t="s">
        <v>75</v>
      </c>
      <c r="Y7471" s="5" t="s">
        <v>1716</v>
      </c>
      <c r="Z7471" s="5" t="s">
        <v>43</v>
      </c>
      <c r="AA7471" s="4">
        <v>0.4</v>
      </c>
      <c r="AB7471" s="1">
        <v>40635</v>
      </c>
      <c r="AC7471" s="1">
        <v>21254</v>
      </c>
      <c r="AD7471">
        <f t="shared" si="698"/>
        <v>1</v>
      </c>
      <c r="AE7471">
        <f t="shared" ca="1" si="699"/>
        <v>66</v>
      </c>
      <c r="AF7471" t="str">
        <f t="shared" ca="1" si="700"/>
        <v>Over 65</v>
      </c>
      <c r="AG7471" s="3">
        <f t="shared" si="701"/>
        <v>0.31425531914893617</v>
      </c>
      <c r="AH7471" t="str">
        <f>_xlfn.IFNA(VLOOKUP(Sales_Transactions[[#This Row],[Order ID]],Returned_Items[#All],2,FALSE),"Not Returned")</f>
        <v>Returned</v>
      </c>
    </row>
    <row r="7472" spans="1:34" x14ac:dyDescent="0.25">
      <c r="A7472">
        <v>37380</v>
      </c>
      <c r="C7472" t="s">
        <v>3344</v>
      </c>
      <c r="D7472" s="2" t="str">
        <f>TEXT(MID(Sales_Transactions[[#This Row],[Order Date]],2,5),"d/m/yyy")</f>
        <v>1/4/2011</v>
      </c>
      <c r="E7472" s="2" t="str">
        <f>TEXT(MID(Sales_Transactions[[#This Row],[Order Date]],2,5),"d")</f>
        <v>1</v>
      </c>
      <c r="F7472" s="2" t="str">
        <f>TEXT(MID(Sales_Transactions[[#This Row],[Order Date]],2,5),"m")</f>
        <v>4</v>
      </c>
      <c r="G7472" s="2" t="str">
        <f>TEXT(MID(Sales_Transactions[[#This Row],[Order Date]],2,5),"yyy")</f>
        <v>2011</v>
      </c>
      <c r="H7472" s="2" t="str">
        <f>TEXT(MID(Sales_Transactions[[#This Row],[Order Date]],2,5),"yyy/m")</f>
        <v>2011/4</v>
      </c>
      <c r="I7472" t="s">
        <v>101</v>
      </c>
      <c r="J7472">
        <f t="shared" si="696"/>
        <v>1</v>
      </c>
      <c r="K7472" s="2">
        <v>42</v>
      </c>
      <c r="L7472" s="3">
        <v>151.19</v>
      </c>
      <c r="M7472" s="4">
        <v>7.0000000000000007E-2</v>
      </c>
      <c r="N7472" s="5" t="s">
        <v>23</v>
      </c>
      <c r="O7472" s="3">
        <v>27.37</v>
      </c>
      <c r="P7472" s="3">
        <v>3.55</v>
      </c>
      <c r="Q7472" s="3">
        <v>1.43</v>
      </c>
      <c r="R7472" s="5" t="s">
        <v>462</v>
      </c>
      <c r="S7472" s="5" t="s">
        <v>3557</v>
      </c>
      <c r="T7472" s="5" t="str">
        <f t="shared" si="697"/>
        <v>Fred Harton</v>
      </c>
      <c r="U7472" t="s">
        <v>153</v>
      </c>
      <c r="V7472" s="5" t="s">
        <v>74</v>
      </c>
      <c r="W7472" s="5" t="s">
        <v>28</v>
      </c>
      <c r="X7472" s="5" t="s">
        <v>82</v>
      </c>
      <c r="Y7472" s="5" t="s">
        <v>3487</v>
      </c>
      <c r="Z7472" s="5" t="s">
        <v>84</v>
      </c>
      <c r="AA7472" s="4">
        <v>0.38</v>
      </c>
      <c r="AB7472" s="1">
        <v>40635</v>
      </c>
      <c r="AC7472" s="1">
        <v>21477</v>
      </c>
      <c r="AD7472">
        <f t="shared" si="698"/>
        <v>1</v>
      </c>
      <c r="AE7472">
        <f t="shared" ca="1" si="699"/>
        <v>65</v>
      </c>
      <c r="AF7472" t="str">
        <f t="shared" ca="1" si="700"/>
        <v>Over 65</v>
      </c>
      <c r="AG7472" s="3">
        <f t="shared" si="701"/>
        <v>0.1185122619047619</v>
      </c>
      <c r="AH7472" t="str">
        <f>_xlfn.IFNA(VLOOKUP(Sales_Transactions[[#This Row],[Order ID]],Returned_Items[#All],2,FALSE),"Not Returned")</f>
        <v>Returned</v>
      </c>
    </row>
    <row r="7473" spans="1:34" x14ac:dyDescent="0.25">
      <c r="A7473">
        <v>37445</v>
      </c>
      <c r="C7473" t="s">
        <v>3137</v>
      </c>
      <c r="D7473" s="2" t="str">
        <f>TEXT(MID(Sales_Transactions[[#This Row],[Order Date]],2,5),"d/m/yyy")</f>
        <v>18/2/2012</v>
      </c>
      <c r="E7473" s="2" t="str">
        <f>TEXT(MID(Sales_Transactions[[#This Row],[Order Date]],2,5),"d")</f>
        <v>18</v>
      </c>
      <c r="F7473" s="2" t="str">
        <f>TEXT(MID(Sales_Transactions[[#This Row],[Order Date]],2,5),"m")</f>
        <v>2</v>
      </c>
      <c r="G7473" s="2" t="str">
        <f>TEXT(MID(Sales_Transactions[[#This Row],[Order Date]],2,5),"yyy")</f>
        <v>2012</v>
      </c>
      <c r="H7473" s="2" t="str">
        <f>TEXT(MID(Sales_Transactions[[#This Row],[Order Date]],2,5),"yyy/m")</f>
        <v>2012/2</v>
      </c>
      <c r="I7473" t="s">
        <v>33</v>
      </c>
      <c r="J7473">
        <f t="shared" si="696"/>
        <v>4</v>
      </c>
      <c r="K7473" s="2">
        <v>37</v>
      </c>
      <c r="L7473" s="3">
        <v>2180.23</v>
      </c>
      <c r="M7473" s="4">
        <v>0.05</v>
      </c>
      <c r="N7473" s="5" t="s">
        <v>23</v>
      </c>
      <c r="O7473" s="3">
        <v>660.25</v>
      </c>
      <c r="P7473" s="3">
        <v>60.22</v>
      </c>
      <c r="Q7473" s="3">
        <v>3.5</v>
      </c>
      <c r="R7473" s="5" t="s">
        <v>298</v>
      </c>
      <c r="S7473" s="5" t="s">
        <v>1373</v>
      </c>
      <c r="T7473" s="5" t="str">
        <f t="shared" si="697"/>
        <v>Anthony O'Donnell</v>
      </c>
      <c r="U7473" t="s">
        <v>153</v>
      </c>
      <c r="V7473" s="5" t="s">
        <v>47</v>
      </c>
      <c r="W7473" s="5" t="s">
        <v>28</v>
      </c>
      <c r="X7473" s="5" t="s">
        <v>38</v>
      </c>
      <c r="Y7473" s="5" t="s">
        <v>1057</v>
      </c>
      <c r="Z7473" s="5" t="s">
        <v>43</v>
      </c>
      <c r="AA7473" s="4">
        <v>0.56999999999999995</v>
      </c>
      <c r="AB7473" s="1">
        <v>40958</v>
      </c>
      <c r="AC7473" s="1">
        <v>28903</v>
      </c>
      <c r="AD7473">
        <f t="shared" si="698"/>
        <v>1</v>
      </c>
      <c r="AE7473">
        <f t="shared" ca="1" si="699"/>
        <v>45</v>
      </c>
      <c r="AF7473" t="str">
        <f t="shared" ca="1" si="700"/>
        <v>18-64</v>
      </c>
      <c r="AG7473" s="3">
        <f t="shared" si="701"/>
        <v>1.7213483783783783</v>
      </c>
      <c r="AH7473" t="str">
        <f>_xlfn.IFNA(VLOOKUP(Sales_Transactions[[#This Row],[Order ID]],Returned_Items[#All],2,FALSE),"Not Returned")</f>
        <v>Not Returned</v>
      </c>
    </row>
    <row r="7474" spans="1:34" x14ac:dyDescent="0.25">
      <c r="A7474">
        <v>38212</v>
      </c>
      <c r="C7474" t="s">
        <v>3571</v>
      </c>
      <c r="D7474" s="2" t="str">
        <f>TEXT(MID(Sales_Transactions[[#This Row],[Order Date]],2,5),"d/m/yyy")</f>
        <v>4/4/2011</v>
      </c>
      <c r="E7474" s="2" t="str">
        <f>TEXT(MID(Sales_Transactions[[#This Row],[Order Date]],2,5),"d")</f>
        <v>4</v>
      </c>
      <c r="F7474" s="2" t="str">
        <f>TEXT(MID(Sales_Transactions[[#This Row],[Order Date]],2,5),"m")</f>
        <v>4</v>
      </c>
      <c r="G7474" s="2" t="str">
        <f>TEXT(MID(Sales_Transactions[[#This Row],[Order Date]],2,5),"yyy")</f>
        <v>2011</v>
      </c>
      <c r="H7474" s="2" t="str">
        <f>TEXT(MID(Sales_Transactions[[#This Row],[Order Date]],2,5),"yyy/m")</f>
        <v>2011/4</v>
      </c>
      <c r="I7474" t="s">
        <v>78</v>
      </c>
      <c r="J7474">
        <f t="shared" si="696"/>
        <v>3</v>
      </c>
      <c r="K7474" s="2">
        <v>24</v>
      </c>
      <c r="L7474" s="3">
        <v>123.75</v>
      </c>
      <c r="M7474" s="4">
        <v>0.09</v>
      </c>
      <c r="N7474" s="5" t="s">
        <v>67</v>
      </c>
      <c r="O7474" s="3">
        <v>55.42</v>
      </c>
      <c r="P7474" s="3">
        <v>4.9800000000000004</v>
      </c>
      <c r="Q7474" s="3">
        <v>0.49</v>
      </c>
      <c r="R7474" s="5" t="s">
        <v>2193</v>
      </c>
      <c r="S7474" s="5" t="s">
        <v>2194</v>
      </c>
      <c r="T7474" s="5" t="str">
        <f t="shared" si="697"/>
        <v>Eva Jacobs</v>
      </c>
      <c r="U7474" t="s">
        <v>153</v>
      </c>
      <c r="V7474" s="5" t="s">
        <v>74</v>
      </c>
      <c r="W7474" s="5" t="s">
        <v>28</v>
      </c>
      <c r="X7474" s="5" t="s">
        <v>115</v>
      </c>
      <c r="Y7474" s="5" t="s">
        <v>1455</v>
      </c>
      <c r="Z7474" s="5" t="s">
        <v>43</v>
      </c>
      <c r="AA7474" s="4">
        <v>0.39</v>
      </c>
      <c r="AB7474" s="1">
        <v>40638</v>
      </c>
      <c r="AC7474" s="1">
        <v>29010</v>
      </c>
      <c r="AD7474">
        <f t="shared" si="698"/>
        <v>1</v>
      </c>
      <c r="AE7474">
        <f t="shared" ca="1" si="699"/>
        <v>45</v>
      </c>
      <c r="AF7474" t="str">
        <f t="shared" ca="1" si="700"/>
        <v>18-64</v>
      </c>
      <c r="AG7474" s="3">
        <f t="shared" si="701"/>
        <v>0.22772991666666667</v>
      </c>
      <c r="AH7474" t="str">
        <f>_xlfn.IFNA(VLOOKUP(Sales_Transactions[[#This Row],[Order ID]],Returned_Items[#All],2,FALSE),"Not Returned")</f>
        <v>Not Returned</v>
      </c>
    </row>
    <row r="7475" spans="1:34" x14ac:dyDescent="0.25">
      <c r="A7475">
        <v>38212</v>
      </c>
      <c r="C7475" t="s">
        <v>3571</v>
      </c>
      <c r="D7475" s="2" t="str">
        <f>TEXT(MID(Sales_Transactions[[#This Row],[Order Date]],2,5),"d/m/yyy")</f>
        <v>4/4/2011</v>
      </c>
      <c r="E7475" s="2" t="str">
        <f>TEXT(MID(Sales_Transactions[[#This Row],[Order Date]],2,5),"d")</f>
        <v>4</v>
      </c>
      <c r="F7475" s="2" t="str">
        <f>TEXT(MID(Sales_Transactions[[#This Row],[Order Date]],2,5),"m")</f>
        <v>4</v>
      </c>
      <c r="G7475" s="2" t="str">
        <f>TEXT(MID(Sales_Transactions[[#This Row],[Order Date]],2,5),"yyy")</f>
        <v>2011</v>
      </c>
      <c r="H7475" s="2" t="str">
        <f>TEXT(MID(Sales_Transactions[[#This Row],[Order Date]],2,5),"yyy/m")</f>
        <v>2011/4</v>
      </c>
      <c r="I7475" t="s">
        <v>78</v>
      </c>
      <c r="J7475">
        <f t="shared" si="696"/>
        <v>3</v>
      </c>
      <c r="K7475" s="2">
        <v>46</v>
      </c>
      <c r="L7475" s="3">
        <v>3533.97</v>
      </c>
      <c r="M7475" s="4">
        <v>7.0000000000000007E-2</v>
      </c>
      <c r="N7475" s="5" t="s">
        <v>23</v>
      </c>
      <c r="O7475" s="3">
        <v>-1329.81</v>
      </c>
      <c r="P7475" s="3">
        <v>80.98</v>
      </c>
      <c r="Q7475" s="3">
        <v>35</v>
      </c>
      <c r="R7475" s="5" t="s">
        <v>2193</v>
      </c>
      <c r="S7475" s="5" t="s">
        <v>2194</v>
      </c>
      <c r="T7475" s="5" t="str">
        <f t="shared" si="697"/>
        <v>Eva Jacobs</v>
      </c>
      <c r="U7475" t="s">
        <v>153</v>
      </c>
      <c r="V7475" s="5" t="s">
        <v>74</v>
      </c>
      <c r="W7475" s="5" t="s">
        <v>28</v>
      </c>
      <c r="X7475" s="5" t="s">
        <v>29</v>
      </c>
      <c r="Y7475" s="5" t="s">
        <v>1842</v>
      </c>
      <c r="Z7475" s="5" t="s">
        <v>31</v>
      </c>
      <c r="AA7475" s="4">
        <v>0.83</v>
      </c>
      <c r="AB7475" s="1">
        <v>40639</v>
      </c>
      <c r="AC7475" s="1">
        <v>29002</v>
      </c>
      <c r="AD7475">
        <f t="shared" si="698"/>
        <v>2</v>
      </c>
      <c r="AE7475">
        <f t="shared" ca="1" si="699"/>
        <v>45</v>
      </c>
      <c r="AF7475" t="str">
        <f t="shared" ca="1" si="700"/>
        <v>18-64</v>
      </c>
      <c r="AG7475" s="3">
        <f t="shared" si="701"/>
        <v>2.5200720434782609</v>
      </c>
      <c r="AH7475" t="str">
        <f>_xlfn.IFNA(VLOOKUP(Sales_Transactions[[#This Row],[Order ID]],Returned_Items[#All],2,FALSE),"Not Returned")</f>
        <v>Not Returned</v>
      </c>
    </row>
    <row r="7476" spans="1:34" x14ac:dyDescent="0.25">
      <c r="A7476">
        <v>38212</v>
      </c>
      <c r="C7476" t="s">
        <v>3571</v>
      </c>
      <c r="D7476" s="2" t="str">
        <f>TEXT(MID(Sales_Transactions[[#This Row],[Order Date]],2,5),"d/m/yyy")</f>
        <v>4/4/2011</v>
      </c>
      <c r="E7476" s="2" t="str">
        <f>TEXT(MID(Sales_Transactions[[#This Row],[Order Date]],2,5),"d")</f>
        <v>4</v>
      </c>
      <c r="F7476" s="2" t="str">
        <f>TEXT(MID(Sales_Transactions[[#This Row],[Order Date]],2,5),"m")</f>
        <v>4</v>
      </c>
      <c r="G7476" s="2" t="str">
        <f>TEXT(MID(Sales_Transactions[[#This Row],[Order Date]],2,5),"yyy")</f>
        <v>2011</v>
      </c>
      <c r="H7476" s="2" t="str">
        <f>TEXT(MID(Sales_Transactions[[#This Row],[Order Date]],2,5),"yyy/m")</f>
        <v>2011/4</v>
      </c>
      <c r="I7476" t="s">
        <v>78</v>
      </c>
      <c r="J7476">
        <f t="shared" si="696"/>
        <v>3</v>
      </c>
      <c r="K7476" s="2">
        <v>38</v>
      </c>
      <c r="L7476" s="3">
        <v>3821.4045000000001</v>
      </c>
      <c r="M7476" s="4">
        <v>0</v>
      </c>
      <c r="N7476" s="5" t="s">
        <v>23</v>
      </c>
      <c r="O7476" s="3">
        <v>1256.97</v>
      </c>
      <c r="P7476" s="3">
        <v>115.99</v>
      </c>
      <c r="Q7476" s="3">
        <v>2.5</v>
      </c>
      <c r="R7476" s="5" t="s">
        <v>2193</v>
      </c>
      <c r="S7476" s="5" t="s">
        <v>2194</v>
      </c>
      <c r="T7476" s="5" t="str">
        <f t="shared" si="697"/>
        <v>Eva Jacobs</v>
      </c>
      <c r="U7476" t="s">
        <v>153</v>
      </c>
      <c r="V7476" s="5" t="s">
        <v>74</v>
      </c>
      <c r="W7476" s="5" t="s">
        <v>48</v>
      </c>
      <c r="X7476" s="5" t="s">
        <v>49</v>
      </c>
      <c r="Y7476" s="5" t="s">
        <v>3069</v>
      </c>
      <c r="Z7476" s="5" t="s">
        <v>43</v>
      </c>
      <c r="AA7476" s="4">
        <v>0.55000000000000004</v>
      </c>
      <c r="AB7476" s="1">
        <v>40639</v>
      </c>
      <c r="AC7476" s="1">
        <v>29047</v>
      </c>
      <c r="AD7476">
        <f t="shared" si="698"/>
        <v>2</v>
      </c>
      <c r="AE7476">
        <f t="shared" ca="1" si="699"/>
        <v>45</v>
      </c>
      <c r="AF7476" t="str">
        <f t="shared" ca="1" si="700"/>
        <v>18-64</v>
      </c>
      <c r="AG7476" s="3">
        <f t="shared" si="701"/>
        <v>3.118157894736842</v>
      </c>
      <c r="AH7476" t="str">
        <f>_xlfn.IFNA(VLOOKUP(Sales_Transactions[[#This Row],[Order ID]],Returned_Items[#All],2,FALSE),"Not Returned")</f>
        <v>Not Returned</v>
      </c>
    </row>
    <row r="7477" spans="1:34" x14ac:dyDescent="0.25">
      <c r="A7477">
        <v>38240</v>
      </c>
      <c r="C7477" t="s">
        <v>1034</v>
      </c>
      <c r="D7477" s="2" t="str">
        <f>TEXT(MID(Sales_Transactions[[#This Row],[Order Date]],2,5),"d/m/yyy")</f>
        <v>19/12/2009</v>
      </c>
      <c r="E7477" s="2" t="str">
        <f>TEXT(MID(Sales_Transactions[[#This Row],[Order Date]],2,5),"d")</f>
        <v>19</v>
      </c>
      <c r="F7477" s="2" t="str">
        <f>TEXT(MID(Sales_Transactions[[#This Row],[Order Date]],2,5),"m")</f>
        <v>12</v>
      </c>
      <c r="G7477" s="2" t="str">
        <f>TEXT(MID(Sales_Transactions[[#This Row],[Order Date]],2,5),"yyy")</f>
        <v>2009</v>
      </c>
      <c r="H7477" s="2" t="str">
        <f>TEXT(MID(Sales_Transactions[[#This Row],[Order Date]],2,5),"yyy/m")</f>
        <v>2009/12</v>
      </c>
      <c r="I7477" t="s">
        <v>33</v>
      </c>
      <c r="J7477">
        <f t="shared" si="696"/>
        <v>4</v>
      </c>
      <c r="K7477" s="2">
        <v>42</v>
      </c>
      <c r="L7477" s="3">
        <v>1651.07</v>
      </c>
      <c r="M7477" s="4">
        <v>0.09</v>
      </c>
      <c r="N7477" s="5" t="s">
        <v>23</v>
      </c>
      <c r="O7477" s="3">
        <v>-100.49</v>
      </c>
      <c r="P7477" s="3">
        <v>40.98</v>
      </c>
      <c r="Q7477" s="3">
        <v>6.5</v>
      </c>
      <c r="R7477" s="5" t="s">
        <v>1814</v>
      </c>
      <c r="S7477" s="5" t="s">
        <v>203</v>
      </c>
      <c r="T7477" s="5" t="str">
        <f t="shared" si="697"/>
        <v>Ken Lonsdale</v>
      </c>
      <c r="U7477" t="s">
        <v>153</v>
      </c>
      <c r="V7477" s="5" t="s">
        <v>37</v>
      </c>
      <c r="W7477" s="5" t="s">
        <v>48</v>
      </c>
      <c r="X7477" s="5" t="s">
        <v>87</v>
      </c>
      <c r="Y7477" s="5" t="s">
        <v>1983</v>
      </c>
      <c r="Z7477" s="5" t="s">
        <v>43</v>
      </c>
      <c r="AA7477" s="4">
        <v>0.74</v>
      </c>
      <c r="AB7477" s="1">
        <v>40168</v>
      </c>
      <c r="AC7477" s="1">
        <v>28636</v>
      </c>
      <c r="AD7477">
        <f t="shared" si="698"/>
        <v>2</v>
      </c>
      <c r="AE7477">
        <f t="shared" ca="1" si="699"/>
        <v>46</v>
      </c>
      <c r="AF7477" t="str">
        <f t="shared" ca="1" si="700"/>
        <v>18-64</v>
      </c>
      <c r="AG7477" s="3">
        <f t="shared" si="701"/>
        <v>1.1295980476190475</v>
      </c>
      <c r="AH7477" t="str">
        <f>_xlfn.IFNA(VLOOKUP(Sales_Transactions[[#This Row],[Order ID]],Returned_Items[#All],2,FALSE),"Not Returned")</f>
        <v>Returned</v>
      </c>
    </row>
    <row r="7478" spans="1:34" x14ac:dyDescent="0.25">
      <c r="A7478">
        <v>38661</v>
      </c>
      <c r="C7478" t="s">
        <v>1808</v>
      </c>
      <c r="D7478" s="2" t="str">
        <f>TEXT(MID(Sales_Transactions[[#This Row],[Order Date]],2,5),"d/m/yyy")</f>
        <v>12/2/2012</v>
      </c>
      <c r="E7478" s="2" t="str">
        <f>TEXT(MID(Sales_Transactions[[#This Row],[Order Date]],2,5),"d")</f>
        <v>12</v>
      </c>
      <c r="F7478" s="2" t="str">
        <f>TEXT(MID(Sales_Transactions[[#This Row],[Order Date]],2,5),"m")</f>
        <v>2</v>
      </c>
      <c r="G7478" s="2" t="str">
        <f>TEXT(MID(Sales_Transactions[[#This Row],[Order Date]],2,5),"yyy")</f>
        <v>2012</v>
      </c>
      <c r="H7478" s="2" t="str">
        <f>TEXT(MID(Sales_Transactions[[#This Row],[Order Date]],2,5),"yyy/m")</f>
        <v>2012/2</v>
      </c>
      <c r="I7478" t="s">
        <v>33</v>
      </c>
      <c r="J7478">
        <f t="shared" si="696"/>
        <v>4</v>
      </c>
      <c r="K7478" s="2">
        <v>48</v>
      </c>
      <c r="L7478" s="3">
        <v>326.10000000000002</v>
      </c>
      <c r="M7478" s="4">
        <v>0.04</v>
      </c>
      <c r="N7478" s="5" t="s">
        <v>23</v>
      </c>
      <c r="O7478" s="3">
        <v>-118.74</v>
      </c>
      <c r="P7478" s="3">
        <v>6.48</v>
      </c>
      <c r="Q7478" s="3">
        <v>6.6</v>
      </c>
      <c r="R7478" s="5" t="s">
        <v>2081</v>
      </c>
      <c r="S7478" s="5" t="s">
        <v>3530</v>
      </c>
      <c r="T7478" s="5" t="str">
        <f t="shared" si="697"/>
        <v>Duane Noonan</v>
      </c>
      <c r="U7478" t="s">
        <v>153</v>
      </c>
      <c r="V7478" s="5" t="s">
        <v>47</v>
      </c>
      <c r="W7478" s="5" t="s">
        <v>28</v>
      </c>
      <c r="X7478" s="5" t="s">
        <v>75</v>
      </c>
      <c r="Y7478" s="5" t="s">
        <v>560</v>
      </c>
      <c r="Z7478" s="5" t="s">
        <v>43</v>
      </c>
      <c r="AA7478" s="4">
        <v>0.37</v>
      </c>
      <c r="AB7478" s="1">
        <v>40952</v>
      </c>
      <c r="AC7478" s="1">
        <v>28719</v>
      </c>
      <c r="AD7478">
        <f t="shared" si="698"/>
        <v>1</v>
      </c>
      <c r="AE7478">
        <f t="shared" ca="1" si="699"/>
        <v>45</v>
      </c>
      <c r="AF7478" t="str">
        <f t="shared" ca="1" si="700"/>
        <v>18-64</v>
      </c>
      <c r="AG7478" s="3">
        <f t="shared" si="701"/>
        <v>0.27244600000000002</v>
      </c>
      <c r="AH7478" t="str">
        <f>_xlfn.IFNA(VLOOKUP(Sales_Transactions[[#This Row],[Order ID]],Returned_Items[#All],2,FALSE),"Not Returned")</f>
        <v>Returned</v>
      </c>
    </row>
    <row r="7479" spans="1:34" x14ac:dyDescent="0.25">
      <c r="A7479">
        <v>38661</v>
      </c>
      <c r="C7479" t="s">
        <v>1808</v>
      </c>
      <c r="D7479" s="2" t="str">
        <f>TEXT(MID(Sales_Transactions[[#This Row],[Order Date]],2,5),"d/m/yyy")</f>
        <v>12/2/2012</v>
      </c>
      <c r="E7479" s="2" t="str">
        <f>TEXT(MID(Sales_Transactions[[#This Row],[Order Date]],2,5),"d")</f>
        <v>12</v>
      </c>
      <c r="F7479" s="2" t="str">
        <f>TEXT(MID(Sales_Transactions[[#This Row],[Order Date]],2,5),"m")</f>
        <v>2</v>
      </c>
      <c r="G7479" s="2" t="str">
        <f>TEXT(MID(Sales_Transactions[[#This Row],[Order Date]],2,5),"yyy")</f>
        <v>2012</v>
      </c>
      <c r="H7479" s="2" t="str">
        <f>TEXT(MID(Sales_Transactions[[#This Row],[Order Date]],2,5),"yyy/m")</f>
        <v>2012/2</v>
      </c>
      <c r="I7479" t="s">
        <v>33</v>
      </c>
      <c r="J7479">
        <f t="shared" si="696"/>
        <v>4</v>
      </c>
      <c r="K7479" s="2">
        <v>6</v>
      </c>
      <c r="L7479" s="3">
        <v>170.374</v>
      </c>
      <c r="M7479" s="4">
        <v>0.09</v>
      </c>
      <c r="N7479" s="5" t="s">
        <v>23</v>
      </c>
      <c r="O7479" s="3">
        <v>-67.13</v>
      </c>
      <c r="P7479" s="3">
        <v>35.99</v>
      </c>
      <c r="Q7479" s="3">
        <v>0.99</v>
      </c>
      <c r="R7479" s="5" t="s">
        <v>2081</v>
      </c>
      <c r="S7479" s="5" t="s">
        <v>3530</v>
      </c>
      <c r="T7479" s="5" t="str">
        <f t="shared" si="697"/>
        <v>Duane Noonan</v>
      </c>
      <c r="U7479" t="s">
        <v>153</v>
      </c>
      <c r="V7479" s="5" t="s">
        <v>47</v>
      </c>
      <c r="W7479" s="5" t="s">
        <v>48</v>
      </c>
      <c r="X7479" s="5" t="s">
        <v>49</v>
      </c>
      <c r="Y7479" s="5" t="s">
        <v>720</v>
      </c>
      <c r="Z7479" s="5" t="s">
        <v>60</v>
      </c>
      <c r="AA7479" s="4">
        <v>0.35</v>
      </c>
      <c r="AB7479" s="1">
        <v>40954</v>
      </c>
      <c r="AC7479" s="1">
        <v>28347</v>
      </c>
      <c r="AD7479">
        <f t="shared" si="698"/>
        <v>3</v>
      </c>
      <c r="AE7479">
        <f t="shared" ca="1" si="699"/>
        <v>46</v>
      </c>
      <c r="AF7479" t="str">
        <f t="shared" ca="1" si="700"/>
        <v>18-64</v>
      </c>
      <c r="AG7479" s="3">
        <f t="shared" si="701"/>
        <v>6.1579348333333348</v>
      </c>
      <c r="AH7479" t="str">
        <f>_xlfn.IFNA(VLOOKUP(Sales_Transactions[[#This Row],[Order ID]],Returned_Items[#All],2,FALSE),"Not Returned")</f>
        <v>Returned</v>
      </c>
    </row>
    <row r="7480" spans="1:34" x14ac:dyDescent="0.25">
      <c r="A7480">
        <v>39110</v>
      </c>
      <c r="C7480" t="s">
        <v>1330</v>
      </c>
      <c r="D7480" s="2" t="str">
        <f>TEXT(MID(Sales_Transactions[[#This Row],[Order Date]],2,5),"d/m/yyy")</f>
        <v>5/2/2010</v>
      </c>
      <c r="E7480" s="2" t="str">
        <f>TEXT(MID(Sales_Transactions[[#This Row],[Order Date]],2,5),"d")</f>
        <v>5</v>
      </c>
      <c r="F7480" s="2" t="str">
        <f>TEXT(MID(Sales_Transactions[[#This Row],[Order Date]],2,5),"m")</f>
        <v>2</v>
      </c>
      <c r="G7480" s="2" t="str">
        <f>TEXT(MID(Sales_Transactions[[#This Row],[Order Date]],2,5),"yyy")</f>
        <v>2010</v>
      </c>
      <c r="H7480" s="2" t="str">
        <f>TEXT(MID(Sales_Transactions[[#This Row],[Order Date]],2,5),"yyy/m")</f>
        <v>2010/2</v>
      </c>
      <c r="I7480" t="s">
        <v>78</v>
      </c>
      <c r="J7480">
        <f t="shared" si="696"/>
        <v>3</v>
      </c>
      <c r="K7480" s="2">
        <v>14</v>
      </c>
      <c r="L7480" s="3">
        <v>2595.0700000000002</v>
      </c>
      <c r="M7480" s="4">
        <v>0.1</v>
      </c>
      <c r="N7480" s="5" t="s">
        <v>23</v>
      </c>
      <c r="O7480" s="3">
        <v>1217.19</v>
      </c>
      <c r="P7480" s="3">
        <v>194.3</v>
      </c>
      <c r="Q7480" s="3">
        <v>11.54</v>
      </c>
      <c r="R7480" s="5" t="s">
        <v>2193</v>
      </c>
      <c r="S7480" s="5" t="s">
        <v>2194</v>
      </c>
      <c r="T7480" s="5" t="str">
        <f t="shared" si="697"/>
        <v>Eva Jacobs</v>
      </c>
      <c r="U7480" t="s">
        <v>153</v>
      </c>
      <c r="V7480" s="5" t="s">
        <v>74</v>
      </c>
      <c r="W7480" s="5" t="s">
        <v>57</v>
      </c>
      <c r="X7480" s="5" t="s">
        <v>58</v>
      </c>
      <c r="Y7480" s="5" t="s">
        <v>322</v>
      </c>
      <c r="Z7480" s="5" t="s">
        <v>31</v>
      </c>
      <c r="AA7480" s="4">
        <v>0.59</v>
      </c>
      <c r="AB7480" s="1">
        <v>40214</v>
      </c>
      <c r="AC7480" s="1">
        <v>28403</v>
      </c>
      <c r="AD7480">
        <f t="shared" si="698"/>
        <v>0</v>
      </c>
      <c r="AE7480">
        <f t="shared" ca="1" si="699"/>
        <v>46</v>
      </c>
      <c r="AF7480" t="str">
        <f t="shared" ca="1" si="700"/>
        <v>18-64</v>
      </c>
      <c r="AG7480" s="3">
        <f t="shared" si="701"/>
        <v>14.688978571428573</v>
      </c>
      <c r="AH7480" t="str">
        <f>_xlfn.IFNA(VLOOKUP(Sales_Transactions[[#This Row],[Order ID]],Returned_Items[#All],2,FALSE),"Not Returned")</f>
        <v>Not Returned</v>
      </c>
    </row>
    <row r="7481" spans="1:34" x14ac:dyDescent="0.25">
      <c r="A7481">
        <v>39235</v>
      </c>
      <c r="C7481" t="s">
        <v>601</v>
      </c>
      <c r="D7481" s="2" t="str">
        <f>TEXT(MID(Sales_Transactions[[#This Row],[Order Date]],2,5),"d/m/yyy")</f>
        <v>14/7/2010</v>
      </c>
      <c r="E7481" s="2" t="str">
        <f>TEXT(MID(Sales_Transactions[[#This Row],[Order Date]],2,5),"d")</f>
        <v>14</v>
      </c>
      <c r="F7481" s="2" t="str">
        <f>TEXT(MID(Sales_Transactions[[#This Row],[Order Date]],2,5),"m")</f>
        <v>7</v>
      </c>
      <c r="G7481" s="2" t="str">
        <f>TEXT(MID(Sales_Transactions[[#This Row],[Order Date]],2,5),"yyy")</f>
        <v>2010</v>
      </c>
      <c r="H7481" s="2" t="str">
        <f>TEXT(MID(Sales_Transactions[[#This Row],[Order Date]],2,5),"yyy/m")</f>
        <v>2010/7</v>
      </c>
      <c r="I7481" t="s">
        <v>78</v>
      </c>
      <c r="J7481">
        <f t="shared" si="696"/>
        <v>3</v>
      </c>
      <c r="K7481" s="2">
        <v>34</v>
      </c>
      <c r="L7481" s="3">
        <v>801.98</v>
      </c>
      <c r="M7481" s="4">
        <v>0</v>
      </c>
      <c r="N7481" s="5" t="s">
        <v>23</v>
      </c>
      <c r="O7481" s="3">
        <v>-99.95</v>
      </c>
      <c r="P7481" s="3">
        <v>21.66</v>
      </c>
      <c r="Q7481" s="3">
        <v>13.99</v>
      </c>
      <c r="R7481" s="5" t="s">
        <v>3562</v>
      </c>
      <c r="S7481" s="5" t="s">
        <v>3563</v>
      </c>
      <c r="T7481" s="5" t="str">
        <f t="shared" si="697"/>
        <v>Lauren Leatherbury</v>
      </c>
      <c r="U7481" t="s">
        <v>153</v>
      </c>
      <c r="V7481" s="5" t="s">
        <v>47</v>
      </c>
      <c r="W7481" s="5" t="s">
        <v>28</v>
      </c>
      <c r="X7481" s="5" t="s">
        <v>38</v>
      </c>
      <c r="Y7481" s="5" t="s">
        <v>347</v>
      </c>
      <c r="Z7481" s="5" t="s">
        <v>56</v>
      </c>
      <c r="AA7481" s="4">
        <v>0.52</v>
      </c>
      <c r="AB7481" s="1">
        <v>40375</v>
      </c>
      <c r="AC7481" s="1">
        <v>28417</v>
      </c>
      <c r="AD7481">
        <f t="shared" si="698"/>
        <v>2</v>
      </c>
      <c r="AE7481">
        <f t="shared" ca="1" si="699"/>
        <v>46</v>
      </c>
      <c r="AF7481" t="str">
        <f t="shared" ca="1" si="700"/>
        <v>18-64</v>
      </c>
      <c r="AG7481" s="3">
        <f t="shared" si="701"/>
        <v>1.0485294117647059</v>
      </c>
      <c r="AH7481" t="str">
        <f>_xlfn.IFNA(VLOOKUP(Sales_Transactions[[#This Row],[Order ID]],Returned_Items[#All],2,FALSE),"Not Returned")</f>
        <v>Not Returned</v>
      </c>
    </row>
    <row r="7482" spans="1:34" x14ac:dyDescent="0.25">
      <c r="A7482">
        <v>39270</v>
      </c>
      <c r="C7482" t="s">
        <v>2493</v>
      </c>
      <c r="D7482" s="2" t="str">
        <f>TEXT(MID(Sales_Transactions[[#This Row],[Order Date]],2,5),"d/m/yyy")</f>
        <v>6/2/2011</v>
      </c>
      <c r="E7482" s="2" t="str">
        <f>TEXT(MID(Sales_Transactions[[#This Row],[Order Date]],2,5),"d")</f>
        <v>6</v>
      </c>
      <c r="F7482" s="2" t="str">
        <f>TEXT(MID(Sales_Transactions[[#This Row],[Order Date]],2,5),"m")</f>
        <v>2</v>
      </c>
      <c r="G7482" s="2" t="str">
        <f>TEXT(MID(Sales_Transactions[[#This Row],[Order Date]],2,5),"yyy")</f>
        <v>2011</v>
      </c>
      <c r="H7482" s="2" t="str">
        <f>TEXT(MID(Sales_Transactions[[#This Row],[Order Date]],2,5),"yyy/m")</f>
        <v>2011/2</v>
      </c>
      <c r="I7482" t="s">
        <v>33</v>
      </c>
      <c r="J7482">
        <f t="shared" si="696"/>
        <v>4</v>
      </c>
      <c r="K7482" s="2">
        <v>11</v>
      </c>
      <c r="L7482" s="3">
        <v>65.78</v>
      </c>
      <c r="M7482" s="4">
        <v>7.0000000000000007E-2</v>
      </c>
      <c r="N7482" s="5" t="s">
        <v>23</v>
      </c>
      <c r="O7482" s="3">
        <v>-17.420000000000002</v>
      </c>
      <c r="P7482" s="3">
        <v>5.81</v>
      </c>
      <c r="Q7482" s="3">
        <v>3.37</v>
      </c>
      <c r="R7482" s="5" t="s">
        <v>956</v>
      </c>
      <c r="S7482" s="5" t="s">
        <v>1762</v>
      </c>
      <c r="T7482" s="5" t="str">
        <f t="shared" si="697"/>
        <v>Greg Matthias</v>
      </c>
      <c r="U7482" t="s">
        <v>153</v>
      </c>
      <c r="V7482" s="5" t="s">
        <v>74</v>
      </c>
      <c r="W7482" s="5" t="s">
        <v>28</v>
      </c>
      <c r="X7482" s="5" t="s">
        <v>82</v>
      </c>
      <c r="Y7482" s="5" t="s">
        <v>1362</v>
      </c>
      <c r="Z7482" s="5" t="s">
        <v>84</v>
      </c>
      <c r="AA7482" s="4">
        <v>0.54</v>
      </c>
      <c r="AB7482" s="1">
        <v>40580</v>
      </c>
      <c r="AC7482" s="1">
        <v>28315</v>
      </c>
      <c r="AD7482">
        <f t="shared" si="698"/>
        <v>0</v>
      </c>
      <c r="AE7482">
        <f t="shared" ca="1" si="699"/>
        <v>47</v>
      </c>
      <c r="AF7482" t="str">
        <f t="shared" ca="1" si="700"/>
        <v>18-64</v>
      </c>
      <c r="AG7482" s="3">
        <f t="shared" si="701"/>
        <v>0.83417572727272737</v>
      </c>
      <c r="AH7482" t="str">
        <f>_xlfn.IFNA(VLOOKUP(Sales_Transactions[[#This Row],[Order ID]],Returned_Items[#All],2,FALSE),"Not Returned")</f>
        <v>Not Returned</v>
      </c>
    </row>
    <row r="7483" spans="1:34" x14ac:dyDescent="0.25">
      <c r="A7483">
        <v>39586</v>
      </c>
      <c r="C7483" t="s">
        <v>2704</v>
      </c>
      <c r="D7483" s="2" t="str">
        <f>TEXT(MID(Sales_Transactions[[#This Row],[Order Date]],2,5),"d/m/yyy")</f>
        <v>19/5/2011</v>
      </c>
      <c r="E7483" s="2" t="str">
        <f>TEXT(MID(Sales_Transactions[[#This Row],[Order Date]],2,5),"d")</f>
        <v>19</v>
      </c>
      <c r="F7483" s="2" t="str">
        <f>TEXT(MID(Sales_Transactions[[#This Row],[Order Date]],2,5),"m")</f>
        <v>5</v>
      </c>
      <c r="G7483" s="2" t="str">
        <f>TEXT(MID(Sales_Transactions[[#This Row],[Order Date]],2,5),"yyy")</f>
        <v>2011</v>
      </c>
      <c r="H7483" s="2" t="str">
        <f>TEXT(MID(Sales_Transactions[[#This Row],[Order Date]],2,5),"yyy/m")</f>
        <v>2011/5</v>
      </c>
      <c r="I7483" t="s">
        <v>52</v>
      </c>
      <c r="J7483">
        <f t="shared" si="696"/>
        <v>1</v>
      </c>
      <c r="K7483" s="2">
        <v>1</v>
      </c>
      <c r="L7483" s="3">
        <v>10.48</v>
      </c>
      <c r="M7483" s="4">
        <v>0.04</v>
      </c>
      <c r="N7483" s="5" t="s">
        <v>23</v>
      </c>
      <c r="O7483" s="3">
        <v>-5.44</v>
      </c>
      <c r="P7483" s="3">
        <v>3.52</v>
      </c>
      <c r="Q7483" s="3">
        <v>6.83</v>
      </c>
      <c r="R7483" s="5" t="s">
        <v>3562</v>
      </c>
      <c r="S7483" s="5" t="s">
        <v>3563</v>
      </c>
      <c r="T7483" s="5" t="str">
        <f t="shared" si="697"/>
        <v>Lauren Leatherbury</v>
      </c>
      <c r="U7483" t="s">
        <v>153</v>
      </c>
      <c r="V7483" s="5" t="s">
        <v>47</v>
      </c>
      <c r="W7483" s="5" t="s">
        <v>28</v>
      </c>
      <c r="X7483" s="5" t="s">
        <v>41</v>
      </c>
      <c r="Y7483" s="5" t="s">
        <v>1077</v>
      </c>
      <c r="Z7483" s="5" t="s">
        <v>43</v>
      </c>
      <c r="AA7483" s="4">
        <v>0.38</v>
      </c>
      <c r="AB7483" s="1">
        <v>40684</v>
      </c>
      <c r="AC7483" s="1">
        <v>28198</v>
      </c>
      <c r="AD7483">
        <f t="shared" si="698"/>
        <v>2</v>
      </c>
      <c r="AE7483">
        <f t="shared" ca="1" si="699"/>
        <v>47</v>
      </c>
      <c r="AF7483" t="str">
        <f t="shared" ca="1" si="700"/>
        <v>18-64</v>
      </c>
      <c r="AG7483" s="3">
        <f t="shared" si="701"/>
        <v>10.348592</v>
      </c>
      <c r="AH7483" t="str">
        <f>_xlfn.IFNA(VLOOKUP(Sales_Transactions[[#This Row],[Order ID]],Returned_Items[#All],2,FALSE),"Not Returned")</f>
        <v>Not Returned</v>
      </c>
    </row>
    <row r="7484" spans="1:34" x14ac:dyDescent="0.25">
      <c r="A7484">
        <v>39812</v>
      </c>
      <c r="C7484" t="s">
        <v>917</v>
      </c>
      <c r="D7484" s="2" t="str">
        <f>TEXT(MID(Sales_Transactions[[#This Row],[Order Date]],2,5),"d/m/yyy")</f>
        <v>20/6/2009</v>
      </c>
      <c r="E7484" s="2" t="str">
        <f>TEXT(MID(Sales_Transactions[[#This Row],[Order Date]],2,5),"d")</f>
        <v>20</v>
      </c>
      <c r="F7484" s="2" t="str">
        <f>TEXT(MID(Sales_Transactions[[#This Row],[Order Date]],2,5),"m")</f>
        <v>6</v>
      </c>
      <c r="G7484" s="2" t="str">
        <f>TEXT(MID(Sales_Transactions[[#This Row],[Order Date]],2,5),"yyy")</f>
        <v>2009</v>
      </c>
      <c r="H7484" s="2" t="str">
        <f>TEXT(MID(Sales_Transactions[[#This Row],[Order Date]],2,5),"yyy/m")</f>
        <v>2009/6</v>
      </c>
      <c r="I7484" t="s">
        <v>52</v>
      </c>
      <c r="J7484">
        <f t="shared" si="696"/>
        <v>1</v>
      </c>
      <c r="K7484" s="2">
        <v>40</v>
      </c>
      <c r="L7484" s="3">
        <v>323.63</v>
      </c>
      <c r="M7484" s="4">
        <v>0.05</v>
      </c>
      <c r="N7484" s="5" t="s">
        <v>23</v>
      </c>
      <c r="O7484" s="3">
        <v>-205.49</v>
      </c>
      <c r="P7484" s="3">
        <v>8.0399999999999991</v>
      </c>
      <c r="Q7484" s="3">
        <v>8.94</v>
      </c>
      <c r="R7484" s="5" t="s">
        <v>956</v>
      </c>
      <c r="S7484" s="5" t="s">
        <v>1762</v>
      </c>
      <c r="T7484" s="5" t="str">
        <f t="shared" si="697"/>
        <v>Greg Matthias</v>
      </c>
      <c r="U7484" t="s">
        <v>153</v>
      </c>
      <c r="V7484" s="5" t="s">
        <v>74</v>
      </c>
      <c r="W7484" s="5" t="s">
        <v>28</v>
      </c>
      <c r="X7484" s="5" t="s">
        <v>41</v>
      </c>
      <c r="Y7484" s="5" t="s">
        <v>887</v>
      </c>
      <c r="Z7484" s="5" t="s">
        <v>43</v>
      </c>
      <c r="AA7484" s="4">
        <v>0.4</v>
      </c>
      <c r="AB7484" s="1">
        <v>39986</v>
      </c>
      <c r="AC7484" s="1">
        <v>21808</v>
      </c>
      <c r="AD7484">
        <f t="shared" si="698"/>
        <v>2</v>
      </c>
      <c r="AE7484">
        <f t="shared" ca="1" si="699"/>
        <v>64</v>
      </c>
      <c r="AF7484" t="str">
        <f t="shared" ca="1" si="700"/>
        <v>18-64</v>
      </c>
      <c r="AG7484" s="3">
        <f t="shared" si="701"/>
        <v>0.42439949999999999</v>
      </c>
      <c r="AH7484" t="str">
        <f>_xlfn.IFNA(VLOOKUP(Sales_Transactions[[#This Row],[Order ID]],Returned_Items[#All],2,FALSE),"Not Returned")</f>
        <v>Not Returned</v>
      </c>
    </row>
    <row r="7485" spans="1:34" x14ac:dyDescent="0.25">
      <c r="A7485">
        <v>40673</v>
      </c>
      <c r="C7485" t="s">
        <v>707</v>
      </c>
      <c r="D7485" s="2" t="str">
        <f>TEXT(MID(Sales_Transactions[[#This Row],[Order Date]],2,5),"d/m/yyy")</f>
        <v>17/2/2012</v>
      </c>
      <c r="E7485" s="2" t="str">
        <f>TEXT(MID(Sales_Transactions[[#This Row],[Order Date]],2,5),"d")</f>
        <v>17</v>
      </c>
      <c r="F7485" s="2" t="str">
        <f>TEXT(MID(Sales_Transactions[[#This Row],[Order Date]],2,5),"m")</f>
        <v>2</v>
      </c>
      <c r="G7485" s="2" t="str">
        <f>TEXT(MID(Sales_Transactions[[#This Row],[Order Date]],2,5),"yyy")</f>
        <v>2012</v>
      </c>
      <c r="H7485" s="2" t="str">
        <f>TEXT(MID(Sales_Transactions[[#This Row],[Order Date]],2,5),"yyy/m")</f>
        <v>2012/2</v>
      </c>
      <c r="I7485" t="s">
        <v>22</v>
      </c>
      <c r="J7485">
        <f t="shared" si="696"/>
        <v>2</v>
      </c>
      <c r="K7485" s="2">
        <v>14</v>
      </c>
      <c r="L7485" s="3">
        <v>157.49</v>
      </c>
      <c r="M7485" s="4">
        <v>0.02</v>
      </c>
      <c r="N7485" s="5" t="s">
        <v>23</v>
      </c>
      <c r="O7485" s="3">
        <v>62.54</v>
      </c>
      <c r="P7485" s="3">
        <v>10.94</v>
      </c>
      <c r="Q7485" s="3">
        <v>1.39</v>
      </c>
      <c r="R7485" s="5" t="s">
        <v>1768</v>
      </c>
      <c r="S7485" s="5" t="s">
        <v>1436</v>
      </c>
      <c r="T7485" s="5" t="str">
        <f t="shared" si="697"/>
        <v>Art Foster</v>
      </c>
      <c r="U7485" t="s">
        <v>153</v>
      </c>
      <c r="V7485" s="5" t="s">
        <v>74</v>
      </c>
      <c r="W7485" s="5" t="s">
        <v>28</v>
      </c>
      <c r="X7485" s="5" t="s">
        <v>98</v>
      </c>
      <c r="Y7485" s="5" t="s">
        <v>748</v>
      </c>
      <c r="Z7485" s="5" t="s">
        <v>43</v>
      </c>
      <c r="AA7485" s="4">
        <v>0.35</v>
      </c>
      <c r="AB7485" s="1">
        <v>40961</v>
      </c>
      <c r="AC7485" s="1">
        <v>21619</v>
      </c>
      <c r="AD7485">
        <f t="shared" si="698"/>
        <v>5</v>
      </c>
      <c r="AE7485">
        <f t="shared" ca="1" si="699"/>
        <v>65</v>
      </c>
      <c r="AF7485" t="str">
        <f t="shared" ca="1" si="700"/>
        <v>Over 65</v>
      </c>
      <c r="AG7485" s="3">
        <f t="shared" si="701"/>
        <v>0.88055799999999995</v>
      </c>
      <c r="AH7485" t="str">
        <f>_xlfn.IFNA(VLOOKUP(Sales_Transactions[[#This Row],[Order ID]],Returned_Items[#All],2,FALSE),"Not Returned")</f>
        <v>Not Returned</v>
      </c>
    </row>
    <row r="7486" spans="1:34" x14ac:dyDescent="0.25">
      <c r="A7486">
        <v>41413</v>
      </c>
      <c r="C7486" t="s">
        <v>240</v>
      </c>
      <c r="D7486" s="2" t="str">
        <f>TEXT(MID(Sales_Transactions[[#This Row],[Order Date]],2,5),"d/m/yyy")</f>
        <v>16/11/2011</v>
      </c>
      <c r="E7486" s="2" t="str">
        <f>TEXT(MID(Sales_Transactions[[#This Row],[Order Date]],2,5),"d")</f>
        <v>16</v>
      </c>
      <c r="F7486" s="2" t="str">
        <f>TEXT(MID(Sales_Transactions[[#This Row],[Order Date]],2,5),"m")</f>
        <v>11</v>
      </c>
      <c r="G7486" s="2" t="str">
        <f>TEXT(MID(Sales_Transactions[[#This Row],[Order Date]],2,5),"yyy")</f>
        <v>2011</v>
      </c>
      <c r="H7486" s="2" t="str">
        <f>TEXT(MID(Sales_Transactions[[#This Row],[Order Date]],2,5),"yyy/m")</f>
        <v>2011/11</v>
      </c>
      <c r="I7486" t="s">
        <v>22</v>
      </c>
      <c r="J7486">
        <f t="shared" si="696"/>
        <v>2</v>
      </c>
      <c r="K7486" s="2">
        <v>17</v>
      </c>
      <c r="L7486" s="3">
        <v>10134.549999999999</v>
      </c>
      <c r="M7486" s="4">
        <v>0.08</v>
      </c>
      <c r="N7486" s="5" t="s">
        <v>23</v>
      </c>
      <c r="O7486" s="3">
        <v>-597.21</v>
      </c>
      <c r="P7486" s="3">
        <v>599.99</v>
      </c>
      <c r="Q7486" s="3">
        <v>24.49</v>
      </c>
      <c r="R7486" s="5" t="s">
        <v>1768</v>
      </c>
      <c r="S7486" s="5" t="s">
        <v>123</v>
      </c>
      <c r="T7486" s="5" t="str">
        <f t="shared" si="697"/>
        <v>Art Miller</v>
      </c>
      <c r="U7486" t="s">
        <v>153</v>
      </c>
      <c r="V7486" s="5" t="s">
        <v>47</v>
      </c>
      <c r="W7486" s="5" t="s">
        <v>48</v>
      </c>
      <c r="X7486" s="5" t="s">
        <v>131</v>
      </c>
      <c r="Y7486" s="5" t="s">
        <v>1772</v>
      </c>
      <c r="Z7486" s="5" t="s">
        <v>31</v>
      </c>
      <c r="AA7486" s="4">
        <v>0.37</v>
      </c>
      <c r="AB7486" s="1">
        <v>40870</v>
      </c>
      <c r="AC7486" s="1">
        <v>21900</v>
      </c>
      <c r="AD7486">
        <f t="shared" si="698"/>
        <v>7</v>
      </c>
      <c r="AE7486">
        <f t="shared" ca="1" si="699"/>
        <v>64</v>
      </c>
      <c r="AF7486" t="str">
        <f t="shared" ca="1" si="700"/>
        <v>18-64</v>
      </c>
      <c r="AG7486" s="3">
        <f t="shared" si="701"/>
        <v>36.705882823529407</v>
      </c>
      <c r="AH7486" t="str">
        <f>_xlfn.IFNA(VLOOKUP(Sales_Transactions[[#This Row],[Order ID]],Returned_Items[#All],2,FALSE),"Not Returned")</f>
        <v>Not Returned</v>
      </c>
    </row>
    <row r="7487" spans="1:34" x14ac:dyDescent="0.25">
      <c r="A7487">
        <v>41413</v>
      </c>
      <c r="C7487" t="s">
        <v>240</v>
      </c>
      <c r="D7487" s="2" t="str">
        <f>TEXT(MID(Sales_Transactions[[#This Row],[Order Date]],2,5),"d/m/yyy")</f>
        <v>16/11/2011</v>
      </c>
      <c r="E7487" s="2" t="str">
        <f>TEXT(MID(Sales_Transactions[[#This Row],[Order Date]],2,5),"d")</f>
        <v>16</v>
      </c>
      <c r="F7487" s="2" t="str">
        <f>TEXT(MID(Sales_Transactions[[#This Row],[Order Date]],2,5),"m")</f>
        <v>11</v>
      </c>
      <c r="G7487" s="2" t="str">
        <f>TEXT(MID(Sales_Transactions[[#This Row],[Order Date]],2,5),"yyy")</f>
        <v>2011</v>
      </c>
      <c r="H7487" s="2" t="str">
        <f>TEXT(MID(Sales_Transactions[[#This Row],[Order Date]],2,5),"yyy/m")</f>
        <v>2011/11</v>
      </c>
      <c r="I7487" t="s">
        <v>22</v>
      </c>
      <c r="J7487">
        <f t="shared" si="696"/>
        <v>2</v>
      </c>
      <c r="K7487" s="2">
        <v>46</v>
      </c>
      <c r="L7487" s="3">
        <v>1765.64</v>
      </c>
      <c r="M7487" s="4">
        <v>0.08</v>
      </c>
      <c r="N7487" s="5" t="s">
        <v>23</v>
      </c>
      <c r="O7487" s="3">
        <v>108.65</v>
      </c>
      <c r="P7487" s="3">
        <v>40.97</v>
      </c>
      <c r="Q7487" s="3">
        <v>14.45</v>
      </c>
      <c r="R7487" s="5" t="s">
        <v>1768</v>
      </c>
      <c r="S7487" s="5" t="s">
        <v>123</v>
      </c>
      <c r="T7487" s="5" t="str">
        <f t="shared" si="697"/>
        <v>Art Miller</v>
      </c>
      <c r="U7487" t="s">
        <v>153</v>
      </c>
      <c r="V7487" s="5" t="s">
        <v>47</v>
      </c>
      <c r="W7487" s="5" t="s">
        <v>57</v>
      </c>
      <c r="X7487" s="5" t="s">
        <v>58</v>
      </c>
      <c r="Y7487" s="5" t="s">
        <v>496</v>
      </c>
      <c r="Z7487" s="5" t="s">
        <v>31</v>
      </c>
      <c r="AA7487" s="4">
        <v>0.56999999999999995</v>
      </c>
      <c r="AB7487" s="1">
        <v>40865</v>
      </c>
      <c r="AC7487" s="1">
        <v>21875</v>
      </c>
      <c r="AD7487">
        <f t="shared" si="698"/>
        <v>2</v>
      </c>
      <c r="AE7487">
        <f t="shared" ca="1" si="699"/>
        <v>64</v>
      </c>
      <c r="AF7487" t="str">
        <f t="shared" ca="1" si="700"/>
        <v>18-64</v>
      </c>
      <c r="AG7487" s="3">
        <f t="shared" si="701"/>
        <v>1.2040700869565217</v>
      </c>
      <c r="AH7487" t="str">
        <f>_xlfn.IFNA(VLOOKUP(Sales_Transactions[[#This Row],[Order ID]],Returned_Items[#All],2,FALSE),"Not Returned")</f>
        <v>Not Returned</v>
      </c>
    </row>
    <row r="7488" spans="1:34" x14ac:dyDescent="0.25">
      <c r="A7488">
        <v>41413</v>
      </c>
      <c r="C7488" t="s">
        <v>240</v>
      </c>
      <c r="D7488" s="2" t="str">
        <f>TEXT(MID(Sales_Transactions[[#This Row],[Order Date]],2,5),"d/m/yyy")</f>
        <v>16/11/2011</v>
      </c>
      <c r="E7488" s="2" t="str">
        <f>TEXT(MID(Sales_Transactions[[#This Row],[Order Date]],2,5),"d")</f>
        <v>16</v>
      </c>
      <c r="F7488" s="2" t="str">
        <f>TEXT(MID(Sales_Transactions[[#This Row],[Order Date]],2,5),"m")</f>
        <v>11</v>
      </c>
      <c r="G7488" s="2" t="str">
        <f>TEXT(MID(Sales_Transactions[[#This Row],[Order Date]],2,5),"yyy")</f>
        <v>2011</v>
      </c>
      <c r="H7488" s="2" t="str">
        <f>TEXT(MID(Sales_Transactions[[#This Row],[Order Date]],2,5),"yyy/m")</f>
        <v>2011/11</v>
      </c>
      <c r="I7488" t="s">
        <v>22</v>
      </c>
      <c r="J7488">
        <f t="shared" si="696"/>
        <v>2</v>
      </c>
      <c r="K7488" s="2">
        <v>23</v>
      </c>
      <c r="L7488" s="3">
        <v>156.5</v>
      </c>
      <c r="M7488" s="4">
        <v>0.01</v>
      </c>
      <c r="N7488" s="5" t="s">
        <v>23</v>
      </c>
      <c r="O7488" s="3">
        <v>-49.6</v>
      </c>
      <c r="P7488" s="3">
        <v>6.48</v>
      </c>
      <c r="Q7488" s="3">
        <v>6</v>
      </c>
      <c r="R7488" s="5" t="s">
        <v>1768</v>
      </c>
      <c r="S7488" s="5" t="s">
        <v>123</v>
      </c>
      <c r="T7488" s="5" t="str">
        <f t="shared" si="697"/>
        <v>Art Miller</v>
      </c>
      <c r="U7488" t="s">
        <v>153</v>
      </c>
      <c r="V7488" s="5" t="s">
        <v>47</v>
      </c>
      <c r="W7488" s="5" t="s">
        <v>28</v>
      </c>
      <c r="X7488" s="5" t="s">
        <v>75</v>
      </c>
      <c r="Y7488" s="5" t="s">
        <v>2711</v>
      </c>
      <c r="Z7488" s="5" t="s">
        <v>43</v>
      </c>
      <c r="AA7488" s="4">
        <v>0.37</v>
      </c>
      <c r="AB7488" s="1">
        <v>40867</v>
      </c>
      <c r="AC7488" s="1">
        <v>22256</v>
      </c>
      <c r="AD7488">
        <f t="shared" si="698"/>
        <v>4</v>
      </c>
      <c r="AE7488">
        <f t="shared" ca="1" si="699"/>
        <v>63</v>
      </c>
      <c r="AF7488" t="str">
        <f t="shared" ca="1" si="700"/>
        <v>18-64</v>
      </c>
      <c r="AG7488" s="3">
        <f t="shared" si="701"/>
        <v>0.54258052173913041</v>
      </c>
      <c r="AH7488" t="str">
        <f>_xlfn.IFNA(VLOOKUP(Sales_Transactions[[#This Row],[Order ID]],Returned_Items[#All],2,FALSE),"Not Returned")</f>
        <v>Not Returned</v>
      </c>
    </row>
    <row r="7489" spans="1:34" x14ac:dyDescent="0.25">
      <c r="A7489">
        <v>41824</v>
      </c>
      <c r="C7489" t="s">
        <v>1289</v>
      </c>
      <c r="D7489" s="2" t="str">
        <f>TEXT(MID(Sales_Transactions[[#This Row],[Order Date]],2,5),"d/m/yyy")</f>
        <v>4/7/2010</v>
      </c>
      <c r="E7489" s="2" t="str">
        <f>TEXT(MID(Sales_Transactions[[#This Row],[Order Date]],2,5),"d")</f>
        <v>4</v>
      </c>
      <c r="F7489" s="2" t="str">
        <f>TEXT(MID(Sales_Transactions[[#This Row],[Order Date]],2,5),"m")</f>
        <v>7</v>
      </c>
      <c r="G7489" s="2" t="str">
        <f>TEXT(MID(Sales_Transactions[[#This Row],[Order Date]],2,5),"yyy")</f>
        <v>2010</v>
      </c>
      <c r="H7489" s="2" t="str">
        <f>TEXT(MID(Sales_Transactions[[#This Row],[Order Date]],2,5),"yyy/m")</f>
        <v>2010/7</v>
      </c>
      <c r="I7489" t="s">
        <v>52</v>
      </c>
      <c r="J7489">
        <f t="shared" si="696"/>
        <v>1</v>
      </c>
      <c r="K7489" s="2">
        <v>8</v>
      </c>
      <c r="L7489" s="3">
        <v>157.51</v>
      </c>
      <c r="M7489" s="4">
        <v>0.01</v>
      </c>
      <c r="N7489" s="5" t="s">
        <v>23</v>
      </c>
      <c r="O7489" s="3">
        <v>46.48</v>
      </c>
      <c r="P7489" s="3">
        <v>18.940000000000001</v>
      </c>
      <c r="Q7489" s="3">
        <v>1.49</v>
      </c>
      <c r="R7489" s="5" t="s">
        <v>1768</v>
      </c>
      <c r="S7489" s="5" t="s">
        <v>123</v>
      </c>
      <c r="T7489" s="5" t="str">
        <f t="shared" si="697"/>
        <v>Art Miller</v>
      </c>
      <c r="U7489" t="s">
        <v>153</v>
      </c>
      <c r="V7489" s="5" t="s">
        <v>47</v>
      </c>
      <c r="W7489" s="5" t="s">
        <v>28</v>
      </c>
      <c r="X7489" s="5" t="s">
        <v>41</v>
      </c>
      <c r="Y7489" s="5" t="s">
        <v>1559</v>
      </c>
      <c r="Z7489" s="5" t="s">
        <v>43</v>
      </c>
      <c r="AA7489" s="4">
        <v>0.35</v>
      </c>
      <c r="AB7489" s="1">
        <v>40364</v>
      </c>
      <c r="AC7489" s="1">
        <v>22199</v>
      </c>
      <c r="AD7489">
        <f t="shared" si="698"/>
        <v>1</v>
      </c>
      <c r="AE7489">
        <f t="shared" ca="1" si="699"/>
        <v>63</v>
      </c>
      <c r="AF7489" t="str">
        <f t="shared" ca="1" si="700"/>
        <v>18-64</v>
      </c>
      <c r="AG7489" s="3">
        <f t="shared" si="701"/>
        <v>2.55351325</v>
      </c>
      <c r="AH7489" t="str">
        <f>_xlfn.IFNA(VLOOKUP(Sales_Transactions[[#This Row],[Order ID]],Returned_Items[#All],2,FALSE),"Not Returned")</f>
        <v>Not Returned</v>
      </c>
    </row>
    <row r="7490" spans="1:34" x14ac:dyDescent="0.25">
      <c r="A7490">
        <v>41824</v>
      </c>
      <c r="C7490" t="s">
        <v>1289</v>
      </c>
      <c r="D7490" s="2" t="str">
        <f>TEXT(MID(Sales_Transactions[[#This Row],[Order Date]],2,5),"d/m/yyy")</f>
        <v>4/7/2010</v>
      </c>
      <c r="E7490" s="2" t="str">
        <f>TEXT(MID(Sales_Transactions[[#This Row],[Order Date]],2,5),"d")</f>
        <v>4</v>
      </c>
      <c r="F7490" s="2" t="str">
        <f>TEXT(MID(Sales_Transactions[[#This Row],[Order Date]],2,5),"m")</f>
        <v>7</v>
      </c>
      <c r="G7490" s="2" t="str">
        <f>TEXT(MID(Sales_Transactions[[#This Row],[Order Date]],2,5),"yyy")</f>
        <v>2010</v>
      </c>
      <c r="H7490" s="2" t="str">
        <f>TEXT(MID(Sales_Transactions[[#This Row],[Order Date]],2,5),"yyy/m")</f>
        <v>2010/7</v>
      </c>
      <c r="I7490" t="s">
        <v>52</v>
      </c>
      <c r="J7490">
        <f t="shared" ref="J7490:J7553" si="702">IF(I7490="Making Critical",5,IF(I7490="High",4,IF(I7490="Medium",3,IF(I7490="Low",2,1))))</f>
        <v>1</v>
      </c>
      <c r="K7490" s="2">
        <v>33</v>
      </c>
      <c r="L7490" s="3">
        <v>97.78</v>
      </c>
      <c r="M7490" s="4">
        <v>0.09</v>
      </c>
      <c r="N7490" s="5" t="s">
        <v>23</v>
      </c>
      <c r="O7490" s="3">
        <v>-31.22</v>
      </c>
      <c r="P7490" s="3">
        <v>2.98</v>
      </c>
      <c r="Q7490" s="3">
        <v>2.0299999999999998</v>
      </c>
      <c r="R7490" s="5" t="s">
        <v>1768</v>
      </c>
      <c r="S7490" s="5" t="s">
        <v>123</v>
      </c>
      <c r="T7490" s="5" t="str">
        <f t="shared" ref="T7490:T7553" si="703">R7490 &amp; " " &amp; S7490</f>
        <v>Art Miller</v>
      </c>
      <c r="U7490" t="s">
        <v>153</v>
      </c>
      <c r="V7490" s="5" t="s">
        <v>47</v>
      </c>
      <c r="W7490" s="5" t="s">
        <v>28</v>
      </c>
      <c r="X7490" s="5" t="s">
        <v>124</v>
      </c>
      <c r="Y7490" s="5" t="s">
        <v>3133</v>
      </c>
      <c r="Z7490" s="5" t="s">
        <v>84</v>
      </c>
      <c r="AA7490" s="4">
        <v>0.56999999999999995</v>
      </c>
      <c r="AB7490" s="1">
        <v>40365</v>
      </c>
      <c r="AC7490" s="1">
        <v>22059</v>
      </c>
      <c r="AD7490">
        <f t="shared" ref="AD7490:AD7553" si="704">_xlfn.DAYS(AB7490,D7490)</f>
        <v>2</v>
      </c>
      <c r="AE7490">
        <f t="shared" ref="AE7490:AE7553" ca="1" si="705">DATEDIF(AC7490,TODAY(),"Y")</f>
        <v>64</v>
      </c>
      <c r="AF7490" t="str">
        <f t="shared" ref="AF7490:AF7553" ca="1" si="706">IF(AE7490&lt;18,"Under 18",IF(AE7490&lt;65,"18-64","Over 65"))</f>
        <v>18-64</v>
      </c>
      <c r="AG7490" s="3">
        <f t="shared" ref="AG7490:AG7553" si="707" xml:space="preserve"> (P7490 - (M7490 / 100) * P7490 + Q7490) / K7490</f>
        <v>0.15173690909090909</v>
      </c>
      <c r="AH7490" t="str">
        <f>_xlfn.IFNA(VLOOKUP(Sales_Transactions[[#This Row],[Order ID]],Returned_Items[#All],2,FALSE),"Not Returned")</f>
        <v>Not Returned</v>
      </c>
    </row>
    <row r="7491" spans="1:34" hidden="1" x14ac:dyDescent="0.25">
      <c r="A7491">
        <v>42628</v>
      </c>
      <c r="C7491" t="s">
        <v>3376</v>
      </c>
      <c r="D7491" s="2" t="str">
        <f>TEXT(MID(Sales_Transactions[[#This Row],[Order Date]],2,5),"d/m/yyy")</f>
        <v>5/5/2011</v>
      </c>
      <c r="E7491" s="2" t="str">
        <f>TEXT(MID(Sales_Transactions[[#This Row],[Order Date]],2,5),"d")</f>
        <v>5</v>
      </c>
      <c r="F7491" s="2" t="str">
        <f>TEXT(MID(Sales_Transactions[[#This Row],[Order Date]],2,5),"m")</f>
        <v>5</v>
      </c>
      <c r="G7491" s="2" t="str">
        <f>TEXT(MID(Sales_Transactions[[#This Row],[Order Date]],2,5),"yyy")</f>
        <v>2011</v>
      </c>
      <c r="H7491" s="2" t="str">
        <f>TEXT(MID(Sales_Transactions[[#This Row],[Order Date]],2,5),"yyy/m")</f>
        <v>2011/5</v>
      </c>
      <c r="I7491" t="s">
        <v>52</v>
      </c>
      <c r="J7491">
        <f t="shared" si="702"/>
        <v>1</v>
      </c>
      <c r="K7491" s="2">
        <v>4</v>
      </c>
      <c r="L7491">
        <v>1199.336</v>
      </c>
      <c r="M7491">
        <v>0.01</v>
      </c>
      <c r="N7491" t="s">
        <v>34</v>
      </c>
      <c r="O7491">
        <v>224.8</v>
      </c>
      <c r="P7491">
        <v>349.45</v>
      </c>
      <c r="Q7491">
        <v>60</v>
      </c>
      <c r="R7491" t="s">
        <v>1814</v>
      </c>
      <c r="S7491" t="s">
        <v>203</v>
      </c>
      <c r="T7491" t="str">
        <f t="shared" si="703"/>
        <v>Ken Lonsdale</v>
      </c>
      <c r="U7491" t="s">
        <v>153</v>
      </c>
      <c r="V7491" t="s">
        <v>37</v>
      </c>
      <c r="W7491" t="s">
        <v>57</v>
      </c>
      <c r="X7491" t="s">
        <v>107</v>
      </c>
      <c r="Y7491" t="s">
        <v>497</v>
      </c>
      <c r="Z7491" t="s">
        <v>40</v>
      </c>
      <c r="AA7491"/>
      <c r="AB7491" s="1">
        <v>40670</v>
      </c>
      <c r="AC7491" s="1">
        <v>22175</v>
      </c>
      <c r="AD7491">
        <f t="shared" si="704"/>
        <v>2</v>
      </c>
      <c r="AE7491">
        <f t="shared" ca="1" si="705"/>
        <v>63</v>
      </c>
      <c r="AF7491" t="str">
        <f t="shared" ca="1" si="706"/>
        <v>18-64</v>
      </c>
      <c r="AG7491">
        <f t="shared" si="707"/>
        <v>102.35376375</v>
      </c>
      <c r="AH7491" t="str">
        <f>_xlfn.IFNA(VLOOKUP(Sales_Transactions[[#This Row],[Order ID]],Returned_Items[#All],2,FALSE),"Not Returned")</f>
        <v>Returned</v>
      </c>
    </row>
    <row r="7492" spans="1:34" x14ac:dyDescent="0.25">
      <c r="A7492">
        <v>42722</v>
      </c>
      <c r="C7492" t="s">
        <v>270</v>
      </c>
      <c r="D7492" s="2" t="str">
        <f>TEXT(MID(Sales_Transactions[[#This Row],[Order Date]],2,5),"d/m/yyy")</f>
        <v>7/10/2012</v>
      </c>
      <c r="E7492" s="2" t="str">
        <f>TEXT(MID(Sales_Transactions[[#This Row],[Order Date]],2,5),"d")</f>
        <v>7</v>
      </c>
      <c r="F7492" s="2" t="str">
        <f>TEXT(MID(Sales_Transactions[[#This Row],[Order Date]],2,5),"m")</f>
        <v>10</v>
      </c>
      <c r="G7492" s="2" t="str">
        <f>TEXT(MID(Sales_Transactions[[#This Row],[Order Date]],2,5),"yyy")</f>
        <v>2012</v>
      </c>
      <c r="H7492" s="2" t="str">
        <f>TEXT(MID(Sales_Transactions[[#This Row],[Order Date]],2,5),"yyy/m")</f>
        <v>2012/10</v>
      </c>
      <c r="I7492" t="s">
        <v>52</v>
      </c>
      <c r="J7492">
        <f t="shared" si="702"/>
        <v>1</v>
      </c>
      <c r="K7492" s="2">
        <v>23</v>
      </c>
      <c r="L7492" s="3">
        <v>1152.1600000000001</v>
      </c>
      <c r="M7492" s="4">
        <v>0</v>
      </c>
      <c r="N7492" s="5" t="s">
        <v>23</v>
      </c>
      <c r="O7492" s="3">
        <v>286.98</v>
      </c>
      <c r="P7492" s="3">
        <v>48.92</v>
      </c>
      <c r="Q7492" s="3">
        <v>4.5</v>
      </c>
      <c r="R7492" s="5" t="s">
        <v>462</v>
      </c>
      <c r="S7492" s="5" t="s">
        <v>3557</v>
      </c>
      <c r="T7492" s="5" t="str">
        <f t="shared" si="703"/>
        <v>Fred Harton</v>
      </c>
      <c r="U7492" t="s">
        <v>153</v>
      </c>
      <c r="V7492" s="5" t="s">
        <v>74</v>
      </c>
      <c r="W7492" s="5" t="s">
        <v>28</v>
      </c>
      <c r="X7492" s="5" t="s">
        <v>38</v>
      </c>
      <c r="Y7492" s="5" t="s">
        <v>1331</v>
      </c>
      <c r="Z7492" s="5" t="s">
        <v>43</v>
      </c>
      <c r="AA7492" s="4">
        <v>0.59</v>
      </c>
      <c r="AB7492" s="1">
        <v>41190</v>
      </c>
      <c r="AC7492" s="1">
        <v>22608</v>
      </c>
      <c r="AD7492">
        <f t="shared" si="704"/>
        <v>1</v>
      </c>
      <c r="AE7492">
        <f t="shared" ca="1" si="705"/>
        <v>62</v>
      </c>
      <c r="AF7492" t="str">
        <f t="shared" ca="1" si="706"/>
        <v>18-64</v>
      </c>
      <c r="AG7492" s="3">
        <f t="shared" si="707"/>
        <v>2.3226086956521739</v>
      </c>
      <c r="AH7492" t="str">
        <f>_xlfn.IFNA(VLOOKUP(Sales_Transactions[[#This Row],[Order ID]],Returned_Items[#All],2,FALSE),"Not Returned")</f>
        <v>Not Returned</v>
      </c>
    </row>
    <row r="7493" spans="1:34" x14ac:dyDescent="0.25">
      <c r="A7493">
        <v>42722</v>
      </c>
      <c r="C7493" t="s">
        <v>270</v>
      </c>
      <c r="D7493" s="2" t="str">
        <f>TEXT(MID(Sales_Transactions[[#This Row],[Order Date]],2,5),"d/m/yyy")</f>
        <v>7/10/2012</v>
      </c>
      <c r="E7493" s="2" t="str">
        <f>TEXT(MID(Sales_Transactions[[#This Row],[Order Date]],2,5),"d")</f>
        <v>7</v>
      </c>
      <c r="F7493" s="2" t="str">
        <f>TEXT(MID(Sales_Transactions[[#This Row],[Order Date]],2,5),"m")</f>
        <v>10</v>
      </c>
      <c r="G7493" s="2" t="str">
        <f>TEXT(MID(Sales_Transactions[[#This Row],[Order Date]],2,5),"yyy")</f>
        <v>2012</v>
      </c>
      <c r="H7493" s="2" t="str">
        <f>TEXT(MID(Sales_Transactions[[#This Row],[Order Date]],2,5),"yyy/m")</f>
        <v>2012/10</v>
      </c>
      <c r="I7493" t="s">
        <v>52</v>
      </c>
      <c r="J7493">
        <f t="shared" si="702"/>
        <v>1</v>
      </c>
      <c r="K7493" s="2">
        <v>2</v>
      </c>
      <c r="L7493" s="3">
        <v>19.899999999999999</v>
      </c>
      <c r="M7493" s="4">
        <v>7.0000000000000007E-2</v>
      </c>
      <c r="N7493" s="5" t="s">
        <v>23</v>
      </c>
      <c r="O7493" s="3">
        <v>15.97</v>
      </c>
      <c r="P7493" s="3">
        <v>7.38</v>
      </c>
      <c r="Q7493" s="3">
        <v>5.21</v>
      </c>
      <c r="R7493" s="5" t="s">
        <v>462</v>
      </c>
      <c r="S7493" s="5" t="s">
        <v>3557</v>
      </c>
      <c r="T7493" s="5" t="str">
        <f t="shared" si="703"/>
        <v>Fred Harton</v>
      </c>
      <c r="U7493" t="s">
        <v>153</v>
      </c>
      <c r="V7493" s="5" t="s">
        <v>74</v>
      </c>
      <c r="W7493" s="5" t="s">
        <v>57</v>
      </c>
      <c r="X7493" s="5" t="s">
        <v>58</v>
      </c>
      <c r="Y7493" s="5" t="s">
        <v>858</v>
      </c>
      <c r="Z7493" s="5" t="s">
        <v>43</v>
      </c>
      <c r="AA7493" s="4">
        <v>0.56000000000000005</v>
      </c>
      <c r="AB7493" s="1">
        <v>41191</v>
      </c>
      <c r="AC7493" s="1">
        <v>22428</v>
      </c>
      <c r="AD7493">
        <f t="shared" si="704"/>
        <v>2</v>
      </c>
      <c r="AE7493">
        <f t="shared" ca="1" si="705"/>
        <v>63</v>
      </c>
      <c r="AF7493" t="str">
        <f t="shared" ca="1" si="706"/>
        <v>18-64</v>
      </c>
      <c r="AG7493" s="3">
        <f t="shared" si="707"/>
        <v>6.2924170000000004</v>
      </c>
      <c r="AH7493" t="str">
        <f>_xlfn.IFNA(VLOOKUP(Sales_Transactions[[#This Row],[Order ID]],Returned_Items[#All],2,FALSE),"Not Returned")</f>
        <v>Not Returned</v>
      </c>
    </row>
    <row r="7494" spans="1:34" x14ac:dyDescent="0.25">
      <c r="A7494">
        <v>42753</v>
      </c>
      <c r="C7494" t="s">
        <v>2917</v>
      </c>
      <c r="D7494" s="2" t="str">
        <f>TEXT(MID(Sales_Transactions[[#This Row],[Order Date]],2,5),"d/m/yyy")</f>
        <v>18/1/2012</v>
      </c>
      <c r="E7494" s="2" t="str">
        <f>TEXT(MID(Sales_Transactions[[#This Row],[Order Date]],2,5),"d")</f>
        <v>18</v>
      </c>
      <c r="F7494" s="2" t="str">
        <f>TEXT(MID(Sales_Transactions[[#This Row],[Order Date]],2,5),"m")</f>
        <v>1</v>
      </c>
      <c r="G7494" s="2" t="str">
        <f>TEXT(MID(Sales_Transactions[[#This Row],[Order Date]],2,5),"yyy")</f>
        <v>2012</v>
      </c>
      <c r="H7494" s="2" t="str">
        <f>TEXT(MID(Sales_Transactions[[#This Row],[Order Date]],2,5),"yyy/m")</f>
        <v>2012/1</v>
      </c>
      <c r="I7494" t="s">
        <v>78</v>
      </c>
      <c r="J7494">
        <f t="shared" si="702"/>
        <v>3</v>
      </c>
      <c r="K7494" s="2">
        <v>45</v>
      </c>
      <c r="L7494" s="3">
        <v>4072.8175000000001</v>
      </c>
      <c r="M7494" s="4">
        <v>0.1</v>
      </c>
      <c r="N7494" s="5" t="s">
        <v>23</v>
      </c>
      <c r="O7494" s="3">
        <v>897.36</v>
      </c>
      <c r="P7494" s="3">
        <v>115.99</v>
      </c>
      <c r="Q7494" s="3">
        <v>3</v>
      </c>
      <c r="R7494" s="5" t="s">
        <v>298</v>
      </c>
      <c r="S7494" s="5" t="s">
        <v>3566</v>
      </c>
      <c r="T7494" s="5" t="str">
        <f t="shared" si="703"/>
        <v>Anthony Rawles</v>
      </c>
      <c r="U7494" t="s">
        <v>153</v>
      </c>
      <c r="V7494" s="5" t="s">
        <v>27</v>
      </c>
      <c r="W7494" s="5" t="s">
        <v>48</v>
      </c>
      <c r="X7494" s="5" t="s">
        <v>49</v>
      </c>
      <c r="Y7494" s="5" t="s">
        <v>3572</v>
      </c>
      <c r="Z7494" s="5" t="s">
        <v>43</v>
      </c>
      <c r="AA7494" s="4">
        <v>0.59</v>
      </c>
      <c r="AB7494" s="1">
        <v>40928</v>
      </c>
      <c r="AC7494" s="1">
        <v>22932</v>
      </c>
      <c r="AD7494">
        <f t="shared" si="704"/>
        <v>2</v>
      </c>
      <c r="AE7494">
        <f t="shared" ca="1" si="705"/>
        <v>61</v>
      </c>
      <c r="AF7494" t="str">
        <f t="shared" ca="1" si="706"/>
        <v>18-64</v>
      </c>
      <c r="AG7494" s="3">
        <f t="shared" si="707"/>
        <v>2.6416446666666666</v>
      </c>
      <c r="AH7494" t="str">
        <f>_xlfn.IFNA(VLOOKUP(Sales_Transactions[[#This Row],[Order ID]],Returned_Items[#All],2,FALSE),"Not Returned")</f>
        <v>Not Returned</v>
      </c>
    </row>
    <row r="7495" spans="1:34" x14ac:dyDescent="0.25">
      <c r="A7495">
        <v>43013</v>
      </c>
      <c r="C7495" t="s">
        <v>1682</v>
      </c>
      <c r="D7495" s="2" t="str">
        <f>TEXT(MID(Sales_Transactions[[#This Row],[Order Date]],2,5),"d/m/yyy")</f>
        <v>22/4/2011</v>
      </c>
      <c r="E7495" s="2" t="str">
        <f>TEXT(MID(Sales_Transactions[[#This Row],[Order Date]],2,5),"d")</f>
        <v>22</v>
      </c>
      <c r="F7495" s="2" t="str">
        <f>TEXT(MID(Sales_Transactions[[#This Row],[Order Date]],2,5),"m")</f>
        <v>4</v>
      </c>
      <c r="G7495" s="2" t="str">
        <f>TEXT(MID(Sales_Transactions[[#This Row],[Order Date]],2,5),"yyy")</f>
        <v>2011</v>
      </c>
      <c r="H7495" s="2" t="str">
        <f>TEXT(MID(Sales_Transactions[[#This Row],[Order Date]],2,5),"yyy/m")</f>
        <v>2011/4</v>
      </c>
      <c r="I7495" t="s">
        <v>22</v>
      </c>
      <c r="J7495">
        <f t="shared" si="702"/>
        <v>2</v>
      </c>
      <c r="K7495" s="2">
        <v>43</v>
      </c>
      <c r="L7495" s="3">
        <v>1438.33</v>
      </c>
      <c r="M7495" s="4">
        <v>0.08</v>
      </c>
      <c r="N7495" s="5" t="s">
        <v>23</v>
      </c>
      <c r="O7495" s="3">
        <v>163.38</v>
      </c>
      <c r="P7495" s="3">
        <v>34.76</v>
      </c>
      <c r="Q7495" s="3">
        <v>8.2200000000000006</v>
      </c>
      <c r="R7495" s="5" t="s">
        <v>3562</v>
      </c>
      <c r="S7495" s="5" t="s">
        <v>3563</v>
      </c>
      <c r="T7495" s="5" t="str">
        <f t="shared" si="703"/>
        <v>Lauren Leatherbury</v>
      </c>
      <c r="U7495" t="s">
        <v>153</v>
      </c>
      <c r="V7495" s="5" t="s">
        <v>74</v>
      </c>
      <c r="W7495" s="5" t="s">
        <v>28</v>
      </c>
      <c r="X7495" s="5" t="s">
        <v>29</v>
      </c>
      <c r="Y7495" s="5" t="s">
        <v>386</v>
      </c>
      <c r="Z7495" s="5" t="s">
        <v>43</v>
      </c>
      <c r="AA7495" s="4">
        <v>0.56999999999999995</v>
      </c>
      <c r="AB7495" s="1">
        <v>40660</v>
      </c>
      <c r="AC7495" s="1">
        <v>22892</v>
      </c>
      <c r="AD7495">
        <f t="shared" si="704"/>
        <v>5</v>
      </c>
      <c r="AE7495">
        <f t="shared" ca="1" si="705"/>
        <v>61</v>
      </c>
      <c r="AF7495" t="str">
        <f t="shared" ca="1" si="706"/>
        <v>18-64</v>
      </c>
      <c r="AG7495" s="3">
        <f t="shared" si="707"/>
        <v>0.99888818604651153</v>
      </c>
      <c r="AH7495" t="str">
        <f>_xlfn.IFNA(VLOOKUP(Sales_Transactions[[#This Row],[Order ID]],Returned_Items[#All],2,FALSE),"Not Returned")</f>
        <v>Not Returned</v>
      </c>
    </row>
    <row r="7496" spans="1:34" x14ac:dyDescent="0.25">
      <c r="A7496">
        <v>44198</v>
      </c>
      <c r="C7496" t="s">
        <v>831</v>
      </c>
      <c r="D7496" s="2" t="str">
        <f>TEXT(MID(Sales_Transactions[[#This Row],[Order Date]],2,5),"d/m/yyy")</f>
        <v>4/1/2011</v>
      </c>
      <c r="E7496" s="2" t="str">
        <f>TEXT(MID(Sales_Transactions[[#This Row],[Order Date]],2,5),"d")</f>
        <v>4</v>
      </c>
      <c r="F7496" s="2" t="str">
        <f>TEXT(MID(Sales_Transactions[[#This Row],[Order Date]],2,5),"m")</f>
        <v>1</v>
      </c>
      <c r="G7496" s="2" t="str">
        <f>TEXT(MID(Sales_Transactions[[#This Row],[Order Date]],2,5),"yyy")</f>
        <v>2011</v>
      </c>
      <c r="H7496" s="2" t="str">
        <f>TEXT(MID(Sales_Transactions[[#This Row],[Order Date]],2,5),"yyy/m")</f>
        <v>2011/1</v>
      </c>
      <c r="I7496" t="s">
        <v>101</v>
      </c>
      <c r="J7496">
        <f t="shared" si="702"/>
        <v>1</v>
      </c>
      <c r="K7496" s="2">
        <v>35</v>
      </c>
      <c r="L7496" s="3">
        <v>625.94849999999997</v>
      </c>
      <c r="M7496" s="4">
        <v>0.04</v>
      </c>
      <c r="N7496" s="5" t="s">
        <v>67</v>
      </c>
      <c r="O7496" s="3">
        <v>-87.02</v>
      </c>
      <c r="P7496" s="3">
        <v>20.99</v>
      </c>
      <c r="Q7496" s="3">
        <v>3.3</v>
      </c>
      <c r="R7496" s="5" t="s">
        <v>956</v>
      </c>
      <c r="S7496" s="5" t="s">
        <v>1762</v>
      </c>
      <c r="T7496" s="5" t="str">
        <f t="shared" si="703"/>
        <v>Greg Matthias</v>
      </c>
      <c r="U7496" t="s">
        <v>153</v>
      </c>
      <c r="V7496" s="5" t="s">
        <v>74</v>
      </c>
      <c r="W7496" s="5" t="s">
        <v>48</v>
      </c>
      <c r="X7496" s="5" t="s">
        <v>49</v>
      </c>
      <c r="Y7496" s="5" t="s">
        <v>470</v>
      </c>
      <c r="Z7496" s="5" t="s">
        <v>60</v>
      </c>
      <c r="AA7496" s="4">
        <v>0.81</v>
      </c>
      <c r="AB7496" s="1">
        <v>40547</v>
      </c>
      <c r="AC7496" s="1">
        <v>22773</v>
      </c>
      <c r="AD7496">
        <f t="shared" si="704"/>
        <v>0</v>
      </c>
      <c r="AE7496">
        <f t="shared" ca="1" si="705"/>
        <v>62</v>
      </c>
      <c r="AF7496" t="str">
        <f t="shared" ca="1" si="706"/>
        <v>18-64</v>
      </c>
      <c r="AG7496" s="3">
        <f t="shared" si="707"/>
        <v>0.69376011428571427</v>
      </c>
      <c r="AH7496" t="str">
        <f>_xlfn.IFNA(VLOOKUP(Sales_Transactions[[#This Row],[Order ID]],Returned_Items[#All],2,FALSE),"Not Returned")</f>
        <v>Not Returned</v>
      </c>
    </row>
    <row r="7497" spans="1:34" x14ac:dyDescent="0.25">
      <c r="A7497">
        <v>44451</v>
      </c>
      <c r="C7497" t="s">
        <v>1711</v>
      </c>
      <c r="D7497" s="2" t="str">
        <f>TEXT(MID(Sales_Transactions[[#This Row],[Order Date]],2,5),"d/m/yyy")</f>
        <v>11/9/2011</v>
      </c>
      <c r="E7497" s="2" t="str">
        <f>TEXT(MID(Sales_Transactions[[#This Row],[Order Date]],2,5),"d")</f>
        <v>11</v>
      </c>
      <c r="F7497" s="2" t="str">
        <f>TEXT(MID(Sales_Transactions[[#This Row],[Order Date]],2,5),"m")</f>
        <v>9</v>
      </c>
      <c r="G7497" s="2" t="str">
        <f>TEXT(MID(Sales_Transactions[[#This Row],[Order Date]],2,5),"yyy")</f>
        <v>2011</v>
      </c>
      <c r="H7497" s="2" t="str">
        <f>TEXT(MID(Sales_Transactions[[#This Row],[Order Date]],2,5),"yyy/m")</f>
        <v>2011/9</v>
      </c>
      <c r="I7497" t="s">
        <v>22</v>
      </c>
      <c r="J7497">
        <f t="shared" si="702"/>
        <v>2</v>
      </c>
      <c r="K7497" s="2">
        <v>4</v>
      </c>
      <c r="L7497" s="3">
        <v>12.49</v>
      </c>
      <c r="M7497" s="4">
        <v>0.08</v>
      </c>
      <c r="N7497" s="5" t="s">
        <v>23</v>
      </c>
      <c r="O7497" s="3">
        <v>-13.5</v>
      </c>
      <c r="P7497" s="3">
        <v>1.98</v>
      </c>
      <c r="Q7497" s="3">
        <v>4.7699999999999996</v>
      </c>
      <c r="R7497" s="5" t="s">
        <v>2193</v>
      </c>
      <c r="S7497" s="5" t="s">
        <v>2194</v>
      </c>
      <c r="T7497" s="5" t="str">
        <f t="shared" si="703"/>
        <v>Eva Jacobs</v>
      </c>
      <c r="U7497" t="s">
        <v>153</v>
      </c>
      <c r="V7497" s="5" t="s">
        <v>74</v>
      </c>
      <c r="W7497" s="5" t="s">
        <v>28</v>
      </c>
      <c r="X7497" s="5" t="s">
        <v>41</v>
      </c>
      <c r="Y7497" s="5" t="s">
        <v>2968</v>
      </c>
      <c r="Z7497" s="5" t="s">
        <v>43</v>
      </c>
      <c r="AA7497" s="4">
        <v>0.4</v>
      </c>
      <c r="AB7497" s="1">
        <v>40801</v>
      </c>
      <c r="AC7497" s="1">
        <v>22892</v>
      </c>
      <c r="AD7497">
        <f t="shared" si="704"/>
        <v>4</v>
      </c>
      <c r="AE7497">
        <f t="shared" ca="1" si="705"/>
        <v>61</v>
      </c>
      <c r="AF7497" t="str">
        <f t="shared" ca="1" si="706"/>
        <v>18-64</v>
      </c>
      <c r="AG7497" s="3">
        <f t="shared" si="707"/>
        <v>1.6871039999999999</v>
      </c>
      <c r="AH7497" t="str">
        <f>_xlfn.IFNA(VLOOKUP(Sales_Transactions[[#This Row],[Order ID]],Returned_Items[#All],2,FALSE),"Not Returned")</f>
        <v>Not Returned</v>
      </c>
    </row>
    <row r="7498" spans="1:34" x14ac:dyDescent="0.25">
      <c r="A7498">
        <v>44576</v>
      </c>
      <c r="C7498" t="s">
        <v>1124</v>
      </c>
      <c r="D7498" s="2" t="str">
        <f>TEXT(MID(Sales_Transactions[[#This Row],[Order Date]],2,5),"d/m/yyy")</f>
        <v>25/12/2009</v>
      </c>
      <c r="E7498" s="2" t="str">
        <f>TEXT(MID(Sales_Transactions[[#This Row],[Order Date]],2,5),"d")</f>
        <v>25</v>
      </c>
      <c r="F7498" s="2" t="str">
        <f>TEXT(MID(Sales_Transactions[[#This Row],[Order Date]],2,5),"m")</f>
        <v>12</v>
      </c>
      <c r="G7498" s="2" t="str">
        <f>TEXT(MID(Sales_Transactions[[#This Row],[Order Date]],2,5),"yyy")</f>
        <v>2009</v>
      </c>
      <c r="H7498" s="2" t="str">
        <f>TEXT(MID(Sales_Transactions[[#This Row],[Order Date]],2,5),"yyy/m")</f>
        <v>2009/12</v>
      </c>
      <c r="I7498" t="s">
        <v>52</v>
      </c>
      <c r="J7498">
        <f t="shared" si="702"/>
        <v>1</v>
      </c>
      <c r="K7498" s="2">
        <v>30</v>
      </c>
      <c r="L7498" s="3">
        <v>1653.607</v>
      </c>
      <c r="M7498" s="4">
        <v>0.02</v>
      </c>
      <c r="N7498" s="5" t="s">
        <v>23</v>
      </c>
      <c r="O7498" s="3">
        <v>294.97000000000003</v>
      </c>
      <c r="P7498" s="3">
        <v>65.989999999999995</v>
      </c>
      <c r="Q7498" s="3">
        <v>5.31</v>
      </c>
      <c r="R7498" s="5" t="s">
        <v>956</v>
      </c>
      <c r="S7498" s="5" t="s">
        <v>1762</v>
      </c>
      <c r="T7498" s="5" t="str">
        <f t="shared" si="703"/>
        <v>Greg Matthias</v>
      </c>
      <c r="U7498" t="s">
        <v>153</v>
      </c>
      <c r="V7498" s="5" t="s">
        <v>27</v>
      </c>
      <c r="W7498" s="5" t="s">
        <v>48</v>
      </c>
      <c r="X7498" s="5" t="s">
        <v>49</v>
      </c>
      <c r="Y7498" s="5" t="s">
        <v>708</v>
      </c>
      <c r="Z7498" s="5" t="s">
        <v>43</v>
      </c>
      <c r="AA7498" s="4">
        <v>0.56999999999999995</v>
      </c>
      <c r="AB7498" s="1">
        <v>40173</v>
      </c>
      <c r="AC7498" s="1">
        <v>22682</v>
      </c>
      <c r="AD7498">
        <f t="shared" si="704"/>
        <v>1</v>
      </c>
      <c r="AE7498">
        <f t="shared" ca="1" si="705"/>
        <v>62</v>
      </c>
      <c r="AF7498" t="str">
        <f t="shared" ca="1" si="706"/>
        <v>18-64</v>
      </c>
      <c r="AG7498" s="3">
        <f t="shared" si="707"/>
        <v>2.3762267333333331</v>
      </c>
      <c r="AH7498" t="str">
        <f>_xlfn.IFNA(VLOOKUP(Sales_Transactions[[#This Row],[Order ID]],Returned_Items[#All],2,FALSE),"Not Returned")</f>
        <v>Not Returned</v>
      </c>
    </row>
    <row r="7499" spans="1:34" x14ac:dyDescent="0.25">
      <c r="A7499">
        <v>44834</v>
      </c>
      <c r="C7499" t="s">
        <v>3145</v>
      </c>
      <c r="D7499" s="2" t="str">
        <f>TEXT(MID(Sales_Transactions[[#This Row],[Order Date]],2,5),"d/m/yyy")</f>
        <v>20/4/2009</v>
      </c>
      <c r="E7499" s="2" t="str">
        <f>TEXT(MID(Sales_Transactions[[#This Row],[Order Date]],2,5),"d")</f>
        <v>20</v>
      </c>
      <c r="F7499" s="2" t="str">
        <f>TEXT(MID(Sales_Transactions[[#This Row],[Order Date]],2,5),"m")</f>
        <v>4</v>
      </c>
      <c r="G7499" s="2" t="str">
        <f>TEXT(MID(Sales_Transactions[[#This Row],[Order Date]],2,5),"yyy")</f>
        <v>2009</v>
      </c>
      <c r="H7499" s="2" t="str">
        <f>TEXT(MID(Sales_Transactions[[#This Row],[Order Date]],2,5),"yyy/m")</f>
        <v>2009/4</v>
      </c>
      <c r="I7499" t="s">
        <v>78</v>
      </c>
      <c r="J7499">
        <f t="shared" si="702"/>
        <v>3</v>
      </c>
      <c r="K7499" s="2">
        <v>13</v>
      </c>
      <c r="L7499" s="3">
        <v>248.76</v>
      </c>
      <c r="M7499" s="4">
        <v>0.1</v>
      </c>
      <c r="N7499" s="5" t="s">
        <v>67</v>
      </c>
      <c r="O7499" s="3">
        <v>35.090000000000003</v>
      </c>
      <c r="P7499" s="3">
        <v>19.98</v>
      </c>
      <c r="Q7499" s="3">
        <v>5.77</v>
      </c>
      <c r="R7499" s="5" t="s">
        <v>298</v>
      </c>
      <c r="S7499" s="5" t="s">
        <v>3566</v>
      </c>
      <c r="T7499" s="5" t="str">
        <f t="shared" si="703"/>
        <v>Anthony Rawles</v>
      </c>
      <c r="U7499" t="s">
        <v>153</v>
      </c>
      <c r="V7499" s="5" t="s">
        <v>27</v>
      </c>
      <c r="W7499" s="5" t="s">
        <v>28</v>
      </c>
      <c r="X7499" s="5" t="s">
        <v>75</v>
      </c>
      <c r="Y7499" s="5" t="s">
        <v>300</v>
      </c>
      <c r="Z7499" s="5" t="s">
        <v>43</v>
      </c>
      <c r="AA7499" s="4">
        <v>0.38</v>
      </c>
      <c r="AB7499" s="1">
        <v>39923</v>
      </c>
      <c r="AC7499" s="1">
        <v>28356</v>
      </c>
      <c r="AD7499">
        <f t="shared" si="704"/>
        <v>0</v>
      </c>
      <c r="AE7499">
        <f t="shared" ca="1" si="705"/>
        <v>46</v>
      </c>
      <c r="AF7499" t="str">
        <f t="shared" ca="1" si="706"/>
        <v>18-64</v>
      </c>
      <c r="AG7499" s="3">
        <f t="shared" si="707"/>
        <v>1.9792323076923077</v>
      </c>
      <c r="AH7499" t="str">
        <f>_xlfn.IFNA(VLOOKUP(Sales_Transactions[[#This Row],[Order ID]],Returned_Items[#All],2,FALSE),"Not Returned")</f>
        <v>Not Returned</v>
      </c>
    </row>
    <row r="7500" spans="1:34" x14ac:dyDescent="0.25">
      <c r="A7500">
        <v>44834</v>
      </c>
      <c r="C7500" t="s">
        <v>3145</v>
      </c>
      <c r="D7500" s="2" t="str">
        <f>TEXT(MID(Sales_Transactions[[#This Row],[Order Date]],2,5),"d/m/yyy")</f>
        <v>20/4/2009</v>
      </c>
      <c r="E7500" s="2" t="str">
        <f>TEXT(MID(Sales_Transactions[[#This Row],[Order Date]],2,5),"d")</f>
        <v>20</v>
      </c>
      <c r="F7500" s="2" t="str">
        <f>TEXT(MID(Sales_Transactions[[#This Row],[Order Date]],2,5),"m")</f>
        <v>4</v>
      </c>
      <c r="G7500" s="2" t="str">
        <f>TEXT(MID(Sales_Transactions[[#This Row],[Order Date]],2,5),"yyy")</f>
        <v>2009</v>
      </c>
      <c r="H7500" s="2" t="str">
        <f>TEXT(MID(Sales_Transactions[[#This Row],[Order Date]],2,5),"yyy/m")</f>
        <v>2009/4</v>
      </c>
      <c r="I7500" t="s">
        <v>78</v>
      </c>
      <c r="J7500">
        <f t="shared" si="702"/>
        <v>3</v>
      </c>
      <c r="K7500" s="2">
        <v>43</v>
      </c>
      <c r="L7500" s="3">
        <v>10984.05</v>
      </c>
      <c r="M7500" s="4">
        <v>0.06</v>
      </c>
      <c r="N7500" s="5" t="s">
        <v>34</v>
      </c>
      <c r="O7500" s="3">
        <v>785.63</v>
      </c>
      <c r="P7500" s="3">
        <v>259.70999999999998</v>
      </c>
      <c r="Q7500" s="3">
        <v>66.67</v>
      </c>
      <c r="R7500" s="5" t="s">
        <v>298</v>
      </c>
      <c r="S7500" s="5" t="s">
        <v>3566</v>
      </c>
      <c r="T7500" s="5" t="str">
        <f t="shared" si="703"/>
        <v>Anthony Rawles</v>
      </c>
      <c r="U7500" t="s">
        <v>153</v>
      </c>
      <c r="V7500" s="5" t="s">
        <v>27</v>
      </c>
      <c r="W7500" s="5" t="s">
        <v>57</v>
      </c>
      <c r="X7500" s="5" t="s">
        <v>107</v>
      </c>
      <c r="Y7500" s="5" t="s">
        <v>853</v>
      </c>
      <c r="Z7500" s="5" t="s">
        <v>106</v>
      </c>
      <c r="AA7500" s="4">
        <v>0.61</v>
      </c>
      <c r="AB7500" s="1">
        <v>39924</v>
      </c>
      <c r="AC7500" s="1">
        <v>28324</v>
      </c>
      <c r="AD7500">
        <f t="shared" si="704"/>
        <v>1</v>
      </c>
      <c r="AE7500">
        <f t="shared" ca="1" si="705"/>
        <v>47</v>
      </c>
      <c r="AF7500" t="str">
        <f t="shared" ca="1" si="706"/>
        <v>18-64</v>
      </c>
      <c r="AG7500" s="3">
        <f t="shared" si="707"/>
        <v>7.5866086976744187</v>
      </c>
      <c r="AH7500" t="str">
        <f>_xlfn.IFNA(VLOOKUP(Sales_Transactions[[#This Row],[Order ID]],Returned_Items[#All],2,FALSE),"Not Returned")</f>
        <v>Not Returned</v>
      </c>
    </row>
    <row r="7501" spans="1:34" x14ac:dyDescent="0.25">
      <c r="A7501">
        <v>46053</v>
      </c>
      <c r="C7501" t="s">
        <v>1540</v>
      </c>
      <c r="D7501" s="2" t="str">
        <f>TEXT(MID(Sales_Transactions[[#This Row],[Order Date]],2,5),"d/m/yyy")</f>
        <v>13/9/2012</v>
      </c>
      <c r="E7501" s="2" t="str">
        <f>TEXT(MID(Sales_Transactions[[#This Row],[Order Date]],2,5),"d")</f>
        <v>13</v>
      </c>
      <c r="F7501" s="2" t="str">
        <f>TEXT(MID(Sales_Transactions[[#This Row],[Order Date]],2,5),"m")</f>
        <v>9</v>
      </c>
      <c r="G7501" s="2" t="str">
        <f>TEXT(MID(Sales_Transactions[[#This Row],[Order Date]],2,5),"yyy")</f>
        <v>2012</v>
      </c>
      <c r="H7501" s="2" t="str">
        <f>TEXT(MID(Sales_Transactions[[#This Row],[Order Date]],2,5),"yyy/m")</f>
        <v>2012/9</v>
      </c>
      <c r="I7501" t="s">
        <v>33</v>
      </c>
      <c r="J7501">
        <f t="shared" si="702"/>
        <v>4</v>
      </c>
      <c r="K7501" s="2">
        <v>31</v>
      </c>
      <c r="L7501" s="3">
        <v>2447.1075000000001</v>
      </c>
      <c r="M7501" s="4">
        <v>0</v>
      </c>
      <c r="N7501" s="5" t="s">
        <v>23</v>
      </c>
      <c r="O7501" s="3">
        <v>856.96</v>
      </c>
      <c r="P7501" s="3">
        <v>85.99</v>
      </c>
      <c r="Q7501" s="3">
        <v>0.99</v>
      </c>
      <c r="R7501" s="5" t="s">
        <v>1814</v>
      </c>
      <c r="S7501" s="5" t="s">
        <v>203</v>
      </c>
      <c r="T7501" s="5" t="str">
        <f t="shared" si="703"/>
        <v>Ken Lonsdale</v>
      </c>
      <c r="U7501" t="s">
        <v>153</v>
      </c>
      <c r="V7501" s="5" t="s">
        <v>37</v>
      </c>
      <c r="W7501" s="5" t="s">
        <v>48</v>
      </c>
      <c r="X7501" s="5" t="s">
        <v>49</v>
      </c>
      <c r="Y7501" s="5" t="s">
        <v>1261</v>
      </c>
      <c r="Z7501" s="5" t="s">
        <v>84</v>
      </c>
      <c r="AA7501" s="4">
        <v>0.55000000000000004</v>
      </c>
      <c r="AB7501" s="1">
        <v>41166</v>
      </c>
      <c r="AC7501" s="1">
        <v>28630</v>
      </c>
      <c r="AD7501">
        <f t="shared" si="704"/>
        <v>1</v>
      </c>
      <c r="AE7501">
        <f t="shared" ca="1" si="705"/>
        <v>46</v>
      </c>
      <c r="AF7501" t="str">
        <f t="shared" ca="1" si="706"/>
        <v>18-64</v>
      </c>
      <c r="AG7501" s="3">
        <f t="shared" si="707"/>
        <v>2.8058064516129031</v>
      </c>
      <c r="AH7501" t="str">
        <f>_xlfn.IFNA(VLOOKUP(Sales_Transactions[[#This Row],[Order ID]],Returned_Items[#All],2,FALSE),"Not Returned")</f>
        <v>Not Returned</v>
      </c>
    </row>
    <row r="7502" spans="1:34" x14ac:dyDescent="0.25">
      <c r="A7502">
        <v>47329</v>
      </c>
      <c r="C7502" t="s">
        <v>2157</v>
      </c>
      <c r="D7502" s="2" t="str">
        <f>TEXT(MID(Sales_Transactions[[#This Row],[Order Date]],2,5),"d/m/yyy")</f>
        <v>10/2/2010</v>
      </c>
      <c r="E7502" s="2" t="str">
        <f>TEXT(MID(Sales_Transactions[[#This Row],[Order Date]],2,5),"d")</f>
        <v>10</v>
      </c>
      <c r="F7502" s="2" t="str">
        <f>TEXT(MID(Sales_Transactions[[#This Row],[Order Date]],2,5),"m")</f>
        <v>2</v>
      </c>
      <c r="G7502" s="2" t="str">
        <f>TEXT(MID(Sales_Transactions[[#This Row],[Order Date]],2,5),"yyy")</f>
        <v>2010</v>
      </c>
      <c r="H7502" s="2" t="str">
        <f>TEXT(MID(Sales_Transactions[[#This Row],[Order Date]],2,5),"yyy/m")</f>
        <v>2010/2</v>
      </c>
      <c r="I7502" t="s">
        <v>22</v>
      </c>
      <c r="J7502">
        <f t="shared" si="702"/>
        <v>2</v>
      </c>
      <c r="K7502" s="2">
        <v>2</v>
      </c>
      <c r="L7502" s="3">
        <v>26.64</v>
      </c>
      <c r="M7502" s="4">
        <v>0.09</v>
      </c>
      <c r="N7502" s="5" t="s">
        <v>67</v>
      </c>
      <c r="O7502" s="3">
        <v>-13.88</v>
      </c>
      <c r="P7502" s="3">
        <v>11.55</v>
      </c>
      <c r="Q7502" s="3">
        <v>2.36</v>
      </c>
      <c r="R7502" s="5" t="s">
        <v>956</v>
      </c>
      <c r="S7502" s="5" t="s">
        <v>1762</v>
      </c>
      <c r="T7502" s="5" t="str">
        <f t="shared" si="703"/>
        <v>Greg Matthias</v>
      </c>
      <c r="U7502" t="s">
        <v>153</v>
      </c>
      <c r="V7502" s="5" t="s">
        <v>74</v>
      </c>
      <c r="W7502" s="5" t="s">
        <v>28</v>
      </c>
      <c r="X7502" s="5" t="s">
        <v>124</v>
      </c>
      <c r="Y7502" s="5" t="s">
        <v>1746</v>
      </c>
      <c r="Z7502" s="5" t="s">
        <v>84</v>
      </c>
      <c r="AA7502" s="4">
        <v>0.55000000000000004</v>
      </c>
      <c r="AB7502" s="1">
        <v>40224</v>
      </c>
      <c r="AC7502" s="1">
        <v>28666</v>
      </c>
      <c r="AD7502">
        <f t="shared" si="704"/>
        <v>5</v>
      </c>
      <c r="AE7502">
        <f t="shared" ca="1" si="705"/>
        <v>46</v>
      </c>
      <c r="AF7502" t="str">
        <f t="shared" ca="1" si="706"/>
        <v>18-64</v>
      </c>
      <c r="AG7502" s="3">
        <f t="shared" si="707"/>
        <v>6.9498024999999997</v>
      </c>
      <c r="AH7502" t="str">
        <f>_xlfn.IFNA(VLOOKUP(Sales_Transactions[[#This Row],[Order ID]],Returned_Items[#All],2,FALSE),"Not Returned")</f>
        <v>Not Returned</v>
      </c>
    </row>
    <row r="7503" spans="1:34" x14ac:dyDescent="0.25">
      <c r="A7503">
        <v>47329</v>
      </c>
      <c r="C7503" t="s">
        <v>2157</v>
      </c>
      <c r="D7503" s="2" t="str">
        <f>TEXT(MID(Sales_Transactions[[#This Row],[Order Date]],2,5),"d/m/yyy")</f>
        <v>10/2/2010</v>
      </c>
      <c r="E7503" s="2" t="str">
        <f>TEXT(MID(Sales_Transactions[[#This Row],[Order Date]],2,5),"d")</f>
        <v>10</v>
      </c>
      <c r="F7503" s="2" t="str">
        <f>TEXT(MID(Sales_Transactions[[#This Row],[Order Date]],2,5),"m")</f>
        <v>2</v>
      </c>
      <c r="G7503" s="2" t="str">
        <f>TEXT(MID(Sales_Transactions[[#This Row],[Order Date]],2,5),"yyy")</f>
        <v>2010</v>
      </c>
      <c r="H7503" s="2" t="str">
        <f>TEXT(MID(Sales_Transactions[[#This Row],[Order Date]],2,5),"yyy/m")</f>
        <v>2010/2</v>
      </c>
      <c r="I7503" t="s">
        <v>22</v>
      </c>
      <c r="J7503">
        <f t="shared" si="702"/>
        <v>2</v>
      </c>
      <c r="K7503" s="2">
        <v>16</v>
      </c>
      <c r="L7503" s="3">
        <v>88.19</v>
      </c>
      <c r="M7503" s="4">
        <v>0.03</v>
      </c>
      <c r="N7503" s="5" t="s">
        <v>23</v>
      </c>
      <c r="O7503" s="3">
        <v>-25.97</v>
      </c>
      <c r="P7503" s="3">
        <v>4.9800000000000004</v>
      </c>
      <c r="Q7503" s="3">
        <v>4.72</v>
      </c>
      <c r="R7503" s="5" t="s">
        <v>956</v>
      </c>
      <c r="S7503" s="5" t="s">
        <v>1762</v>
      </c>
      <c r="T7503" s="5" t="str">
        <f t="shared" si="703"/>
        <v>Greg Matthias</v>
      </c>
      <c r="U7503" t="s">
        <v>153</v>
      </c>
      <c r="V7503" s="5" t="s">
        <v>74</v>
      </c>
      <c r="W7503" s="5" t="s">
        <v>28</v>
      </c>
      <c r="X7503" s="5" t="s">
        <v>75</v>
      </c>
      <c r="Y7503" s="5" t="s">
        <v>1695</v>
      </c>
      <c r="Z7503" s="5" t="s">
        <v>43</v>
      </c>
      <c r="AA7503" s="4">
        <v>0.36</v>
      </c>
      <c r="AB7503" s="1">
        <v>40228</v>
      </c>
      <c r="AC7503" s="1">
        <v>28713</v>
      </c>
      <c r="AD7503">
        <f t="shared" si="704"/>
        <v>9</v>
      </c>
      <c r="AE7503">
        <f t="shared" ca="1" si="705"/>
        <v>45</v>
      </c>
      <c r="AF7503" t="str">
        <f t="shared" ca="1" si="706"/>
        <v>18-64</v>
      </c>
      <c r="AG7503" s="3">
        <f t="shared" si="707"/>
        <v>0.606156625</v>
      </c>
      <c r="AH7503" t="str">
        <f>_xlfn.IFNA(VLOOKUP(Sales_Transactions[[#This Row],[Order ID]],Returned_Items[#All],2,FALSE),"Not Returned")</f>
        <v>Not Returned</v>
      </c>
    </row>
    <row r="7504" spans="1:34" x14ac:dyDescent="0.25">
      <c r="A7504">
        <v>47461</v>
      </c>
      <c r="C7504" t="s">
        <v>3433</v>
      </c>
      <c r="D7504" s="2" t="str">
        <f>TEXT(MID(Sales_Transactions[[#This Row],[Order Date]],2,5),"d/m/yyy")</f>
        <v>25/4/2010</v>
      </c>
      <c r="E7504" s="2" t="str">
        <f>TEXT(MID(Sales_Transactions[[#This Row],[Order Date]],2,5),"d")</f>
        <v>25</v>
      </c>
      <c r="F7504" s="2" t="str">
        <f>TEXT(MID(Sales_Transactions[[#This Row],[Order Date]],2,5),"m")</f>
        <v>4</v>
      </c>
      <c r="G7504" s="2" t="str">
        <f>TEXT(MID(Sales_Transactions[[#This Row],[Order Date]],2,5),"yyy")</f>
        <v>2010</v>
      </c>
      <c r="H7504" s="2" t="str">
        <f>TEXT(MID(Sales_Transactions[[#This Row],[Order Date]],2,5),"yyy/m")</f>
        <v>2010/4</v>
      </c>
      <c r="I7504" t="s">
        <v>33</v>
      </c>
      <c r="J7504">
        <f t="shared" si="702"/>
        <v>4</v>
      </c>
      <c r="K7504" s="2">
        <v>39</v>
      </c>
      <c r="L7504" s="3">
        <v>318.27999999999997</v>
      </c>
      <c r="M7504" s="4">
        <v>0.08</v>
      </c>
      <c r="N7504" s="5" t="s">
        <v>23</v>
      </c>
      <c r="O7504" s="3">
        <v>114.95</v>
      </c>
      <c r="P7504" s="3">
        <v>8.17</v>
      </c>
      <c r="Q7504" s="3">
        <v>1.69</v>
      </c>
      <c r="R7504" s="5" t="s">
        <v>922</v>
      </c>
      <c r="S7504" s="5" t="s">
        <v>1525</v>
      </c>
      <c r="T7504" s="5" t="str">
        <f t="shared" si="703"/>
        <v>Christopher Martinez</v>
      </c>
      <c r="U7504" t="s">
        <v>153</v>
      </c>
      <c r="V7504" s="5" t="s">
        <v>27</v>
      </c>
      <c r="W7504" s="5" t="s">
        <v>28</v>
      </c>
      <c r="X7504" s="5" t="s">
        <v>75</v>
      </c>
      <c r="Y7504" s="5" t="s">
        <v>2386</v>
      </c>
      <c r="Z7504" s="5" t="s">
        <v>84</v>
      </c>
      <c r="AA7504" s="4">
        <v>0.38</v>
      </c>
      <c r="AB7504" s="1">
        <v>40294</v>
      </c>
      <c r="AC7504" s="1">
        <v>28767</v>
      </c>
      <c r="AD7504">
        <f t="shared" si="704"/>
        <v>1</v>
      </c>
      <c r="AE7504">
        <f t="shared" ca="1" si="705"/>
        <v>45</v>
      </c>
      <c r="AF7504" t="str">
        <f t="shared" ca="1" si="706"/>
        <v>18-64</v>
      </c>
      <c r="AG7504" s="3">
        <f t="shared" si="707"/>
        <v>0.25265292307692305</v>
      </c>
      <c r="AH7504" t="str">
        <f>_xlfn.IFNA(VLOOKUP(Sales_Transactions[[#This Row],[Order ID]],Returned_Items[#All],2,FALSE),"Not Returned")</f>
        <v>Not Returned</v>
      </c>
    </row>
    <row r="7505" spans="1:34" x14ac:dyDescent="0.25">
      <c r="A7505">
        <v>47461</v>
      </c>
      <c r="C7505" t="s">
        <v>3433</v>
      </c>
      <c r="D7505" s="2" t="str">
        <f>TEXT(MID(Sales_Transactions[[#This Row],[Order Date]],2,5),"d/m/yyy")</f>
        <v>25/4/2010</v>
      </c>
      <c r="E7505" s="2" t="str">
        <f>TEXT(MID(Sales_Transactions[[#This Row],[Order Date]],2,5),"d")</f>
        <v>25</v>
      </c>
      <c r="F7505" s="2" t="str">
        <f>TEXT(MID(Sales_Transactions[[#This Row],[Order Date]],2,5),"m")</f>
        <v>4</v>
      </c>
      <c r="G7505" s="2" t="str">
        <f>TEXT(MID(Sales_Transactions[[#This Row],[Order Date]],2,5),"yyy")</f>
        <v>2010</v>
      </c>
      <c r="H7505" s="2" t="str">
        <f>TEXT(MID(Sales_Transactions[[#This Row],[Order Date]],2,5),"yyy/m")</f>
        <v>2010/4</v>
      </c>
      <c r="I7505" t="s">
        <v>33</v>
      </c>
      <c r="J7505">
        <f t="shared" si="702"/>
        <v>4</v>
      </c>
      <c r="K7505" s="2">
        <v>34</v>
      </c>
      <c r="L7505" s="3">
        <v>289.52999999999997</v>
      </c>
      <c r="M7505" s="4">
        <v>0.08</v>
      </c>
      <c r="N7505" s="5" t="s">
        <v>67</v>
      </c>
      <c r="O7505" s="3">
        <v>46.97</v>
      </c>
      <c r="P7505" s="3">
        <v>8.69</v>
      </c>
      <c r="Q7505" s="3">
        <v>2.99</v>
      </c>
      <c r="R7505" s="5" t="s">
        <v>922</v>
      </c>
      <c r="S7505" s="5" t="s">
        <v>1525</v>
      </c>
      <c r="T7505" s="5" t="str">
        <f t="shared" si="703"/>
        <v>Christopher Martinez</v>
      </c>
      <c r="U7505" t="s">
        <v>153</v>
      </c>
      <c r="V7505" s="5" t="s">
        <v>27</v>
      </c>
      <c r="W7505" s="5" t="s">
        <v>28</v>
      </c>
      <c r="X7505" s="5" t="s">
        <v>41</v>
      </c>
      <c r="Y7505" s="5" t="s">
        <v>42</v>
      </c>
      <c r="Z7505" s="5" t="s">
        <v>43</v>
      </c>
      <c r="AA7505" s="4">
        <v>0.39</v>
      </c>
      <c r="AB7505" s="1">
        <v>40294</v>
      </c>
      <c r="AC7505" s="1">
        <v>25704</v>
      </c>
      <c r="AD7505">
        <f t="shared" si="704"/>
        <v>1</v>
      </c>
      <c r="AE7505">
        <f t="shared" ca="1" si="705"/>
        <v>54</v>
      </c>
      <c r="AF7505" t="str">
        <f t="shared" ca="1" si="706"/>
        <v>18-64</v>
      </c>
      <c r="AG7505" s="3">
        <f t="shared" si="707"/>
        <v>0.34332494117647055</v>
      </c>
      <c r="AH7505" t="str">
        <f>_xlfn.IFNA(VLOOKUP(Sales_Transactions[[#This Row],[Order ID]],Returned_Items[#All],2,FALSE),"Not Returned")</f>
        <v>Not Returned</v>
      </c>
    </row>
    <row r="7506" spans="1:34" x14ac:dyDescent="0.25">
      <c r="A7506">
        <v>47461</v>
      </c>
      <c r="C7506" t="s">
        <v>3433</v>
      </c>
      <c r="D7506" s="2" t="str">
        <f>TEXT(MID(Sales_Transactions[[#This Row],[Order Date]],2,5),"d/m/yyy")</f>
        <v>25/4/2010</v>
      </c>
      <c r="E7506" s="2" t="str">
        <f>TEXT(MID(Sales_Transactions[[#This Row],[Order Date]],2,5),"d")</f>
        <v>25</v>
      </c>
      <c r="F7506" s="2" t="str">
        <f>TEXT(MID(Sales_Transactions[[#This Row],[Order Date]],2,5),"m")</f>
        <v>4</v>
      </c>
      <c r="G7506" s="2" t="str">
        <f>TEXT(MID(Sales_Transactions[[#This Row],[Order Date]],2,5),"yyy")</f>
        <v>2010</v>
      </c>
      <c r="H7506" s="2" t="str">
        <f>TEXT(MID(Sales_Transactions[[#This Row],[Order Date]],2,5),"yyy/m")</f>
        <v>2010/4</v>
      </c>
      <c r="I7506" t="s">
        <v>33</v>
      </c>
      <c r="J7506">
        <f t="shared" si="702"/>
        <v>4</v>
      </c>
      <c r="K7506" s="2">
        <v>45</v>
      </c>
      <c r="L7506" s="3">
        <v>322.8</v>
      </c>
      <c r="M7506" s="4">
        <v>0.06</v>
      </c>
      <c r="N7506" s="5" t="s">
        <v>23</v>
      </c>
      <c r="O7506" s="3">
        <v>53.15</v>
      </c>
      <c r="P7506" s="3">
        <v>7.08</v>
      </c>
      <c r="Q7506" s="3">
        <v>2.35</v>
      </c>
      <c r="R7506" s="5" t="s">
        <v>922</v>
      </c>
      <c r="S7506" s="5" t="s">
        <v>1525</v>
      </c>
      <c r="T7506" s="5" t="str">
        <f t="shared" si="703"/>
        <v>Christopher Martinez</v>
      </c>
      <c r="U7506" t="s">
        <v>153</v>
      </c>
      <c r="V7506" s="5" t="s">
        <v>27</v>
      </c>
      <c r="W7506" s="5" t="s">
        <v>28</v>
      </c>
      <c r="X7506" s="5" t="s">
        <v>124</v>
      </c>
      <c r="Y7506" s="5" t="s">
        <v>453</v>
      </c>
      <c r="Z7506" s="5" t="s">
        <v>84</v>
      </c>
      <c r="AA7506" s="4">
        <v>0.47</v>
      </c>
      <c r="AB7506" s="1">
        <v>40295</v>
      </c>
      <c r="AC7506" s="1">
        <v>22318</v>
      </c>
      <c r="AD7506">
        <f t="shared" si="704"/>
        <v>2</v>
      </c>
      <c r="AE7506">
        <f t="shared" ca="1" si="705"/>
        <v>63</v>
      </c>
      <c r="AF7506" t="str">
        <f t="shared" ca="1" si="706"/>
        <v>18-64</v>
      </c>
      <c r="AG7506" s="3">
        <f t="shared" si="707"/>
        <v>0.20946115555555558</v>
      </c>
      <c r="AH7506" t="str">
        <f>_xlfn.IFNA(VLOOKUP(Sales_Transactions[[#This Row],[Order ID]],Returned_Items[#All],2,FALSE),"Not Returned")</f>
        <v>Not Returned</v>
      </c>
    </row>
    <row r="7507" spans="1:34" x14ac:dyDescent="0.25">
      <c r="A7507">
        <v>47525</v>
      </c>
      <c r="C7507" t="s">
        <v>2824</v>
      </c>
      <c r="D7507" s="2" t="str">
        <f>TEXT(MID(Sales_Transactions[[#This Row],[Order Date]],2,5),"d/m/yyy")</f>
        <v>3/3/2011</v>
      </c>
      <c r="E7507" s="2" t="str">
        <f>TEXT(MID(Sales_Transactions[[#This Row],[Order Date]],2,5),"d")</f>
        <v>3</v>
      </c>
      <c r="F7507" s="2" t="str">
        <f>TEXT(MID(Sales_Transactions[[#This Row],[Order Date]],2,5),"m")</f>
        <v>3</v>
      </c>
      <c r="G7507" s="2" t="str">
        <f>TEXT(MID(Sales_Transactions[[#This Row],[Order Date]],2,5),"yyy")</f>
        <v>2011</v>
      </c>
      <c r="H7507" s="2" t="str">
        <f>TEXT(MID(Sales_Transactions[[#This Row],[Order Date]],2,5),"yyy/m")</f>
        <v>2011/3</v>
      </c>
      <c r="I7507" t="s">
        <v>78</v>
      </c>
      <c r="J7507">
        <f t="shared" si="702"/>
        <v>3</v>
      </c>
      <c r="K7507" s="2">
        <v>40</v>
      </c>
      <c r="L7507" s="3">
        <v>649.46</v>
      </c>
      <c r="M7507" s="4">
        <v>0.01</v>
      </c>
      <c r="N7507" s="5" t="s">
        <v>23</v>
      </c>
      <c r="O7507" s="3">
        <v>189.04</v>
      </c>
      <c r="P7507" s="3">
        <v>15.98</v>
      </c>
      <c r="Q7507" s="3">
        <v>4</v>
      </c>
      <c r="R7507" s="5" t="s">
        <v>298</v>
      </c>
      <c r="S7507" s="5" t="s">
        <v>3566</v>
      </c>
      <c r="T7507" s="5" t="str">
        <f t="shared" si="703"/>
        <v>Anthony Rawles</v>
      </c>
      <c r="U7507" t="s">
        <v>153</v>
      </c>
      <c r="V7507" s="5" t="s">
        <v>27</v>
      </c>
      <c r="W7507" s="5" t="s">
        <v>48</v>
      </c>
      <c r="X7507" s="5" t="s">
        <v>87</v>
      </c>
      <c r="Y7507" s="5" t="s">
        <v>900</v>
      </c>
      <c r="Z7507" s="5" t="s">
        <v>43</v>
      </c>
      <c r="AA7507" s="4">
        <v>0.37</v>
      </c>
      <c r="AB7507" s="1">
        <v>40606</v>
      </c>
      <c r="AC7507" s="1">
        <v>22589</v>
      </c>
      <c r="AD7507">
        <f t="shared" si="704"/>
        <v>1</v>
      </c>
      <c r="AE7507">
        <f t="shared" ca="1" si="705"/>
        <v>62</v>
      </c>
      <c r="AF7507" t="str">
        <f t="shared" ca="1" si="706"/>
        <v>18-64</v>
      </c>
      <c r="AG7507" s="3">
        <f t="shared" si="707"/>
        <v>0.49946005000000004</v>
      </c>
      <c r="AH7507" t="str">
        <f>_xlfn.IFNA(VLOOKUP(Sales_Transactions[[#This Row],[Order ID]],Returned_Items[#All],2,FALSE),"Not Returned")</f>
        <v>Not Returned</v>
      </c>
    </row>
    <row r="7508" spans="1:34" x14ac:dyDescent="0.25">
      <c r="A7508">
        <v>48803</v>
      </c>
      <c r="C7508" t="s">
        <v>699</v>
      </c>
      <c r="D7508" s="2" t="str">
        <f>TEXT(MID(Sales_Transactions[[#This Row],[Order Date]],2,5),"d/m/yyy")</f>
        <v>9/11/2012</v>
      </c>
      <c r="E7508" s="2" t="str">
        <f>TEXT(MID(Sales_Transactions[[#This Row],[Order Date]],2,5),"d")</f>
        <v>9</v>
      </c>
      <c r="F7508" s="2" t="str">
        <f>TEXT(MID(Sales_Transactions[[#This Row],[Order Date]],2,5),"m")</f>
        <v>11</v>
      </c>
      <c r="G7508" s="2" t="str">
        <f>TEXT(MID(Sales_Transactions[[#This Row],[Order Date]],2,5),"yyy")</f>
        <v>2012</v>
      </c>
      <c r="H7508" s="2" t="str">
        <f>TEXT(MID(Sales_Transactions[[#This Row],[Order Date]],2,5),"yyy/m")</f>
        <v>2012/11</v>
      </c>
      <c r="I7508" t="s">
        <v>101</v>
      </c>
      <c r="J7508">
        <f t="shared" si="702"/>
        <v>1</v>
      </c>
      <c r="K7508" s="2">
        <v>19</v>
      </c>
      <c r="L7508" s="3">
        <v>200.41</v>
      </c>
      <c r="M7508" s="4">
        <v>0.05</v>
      </c>
      <c r="N7508" s="5" t="s">
        <v>23</v>
      </c>
      <c r="O7508" s="3">
        <v>-23.65</v>
      </c>
      <c r="P7508" s="3">
        <v>10.23</v>
      </c>
      <c r="Q7508" s="3">
        <v>4.68</v>
      </c>
      <c r="R7508" s="5" t="s">
        <v>922</v>
      </c>
      <c r="S7508" s="5" t="s">
        <v>1525</v>
      </c>
      <c r="T7508" s="5" t="str">
        <f t="shared" si="703"/>
        <v>Christopher Martinez</v>
      </c>
      <c r="U7508" t="s">
        <v>153</v>
      </c>
      <c r="V7508" s="5" t="s">
        <v>74</v>
      </c>
      <c r="W7508" s="5" t="s">
        <v>28</v>
      </c>
      <c r="X7508" s="5" t="s">
        <v>221</v>
      </c>
      <c r="Y7508" s="5" t="s">
        <v>1868</v>
      </c>
      <c r="Z7508" s="5" t="s">
        <v>60</v>
      </c>
      <c r="AA7508" s="4">
        <v>0.59</v>
      </c>
      <c r="AB7508" s="1">
        <v>41223</v>
      </c>
      <c r="AC7508" s="1">
        <v>22298</v>
      </c>
      <c r="AD7508">
        <f t="shared" si="704"/>
        <v>1</v>
      </c>
      <c r="AE7508">
        <f t="shared" ca="1" si="705"/>
        <v>63</v>
      </c>
      <c r="AF7508" t="str">
        <f t="shared" ca="1" si="706"/>
        <v>18-64</v>
      </c>
      <c r="AG7508" s="3">
        <f t="shared" si="707"/>
        <v>0.78446763157894739</v>
      </c>
      <c r="AH7508" t="str">
        <f>_xlfn.IFNA(VLOOKUP(Sales_Transactions[[#This Row],[Order ID]],Returned_Items[#All],2,FALSE),"Not Returned")</f>
        <v>Not Returned</v>
      </c>
    </row>
    <row r="7509" spans="1:34" x14ac:dyDescent="0.25">
      <c r="A7509">
        <v>49027</v>
      </c>
      <c r="C7509" t="s">
        <v>374</v>
      </c>
      <c r="D7509" s="2" t="str">
        <f>TEXT(MID(Sales_Transactions[[#This Row],[Order Date]],2,5),"d/m/yyy")</f>
        <v>11/4/2011</v>
      </c>
      <c r="E7509" s="2" t="str">
        <f>TEXT(MID(Sales_Transactions[[#This Row],[Order Date]],2,5),"d")</f>
        <v>11</v>
      </c>
      <c r="F7509" s="2" t="str">
        <f>TEXT(MID(Sales_Transactions[[#This Row],[Order Date]],2,5),"m")</f>
        <v>4</v>
      </c>
      <c r="G7509" s="2" t="str">
        <f>TEXT(MID(Sales_Transactions[[#This Row],[Order Date]],2,5),"yyy")</f>
        <v>2011</v>
      </c>
      <c r="H7509" s="2" t="str">
        <f>TEXT(MID(Sales_Transactions[[#This Row],[Order Date]],2,5),"yyy/m")</f>
        <v>2011/4</v>
      </c>
      <c r="I7509" t="s">
        <v>33</v>
      </c>
      <c r="J7509">
        <f t="shared" si="702"/>
        <v>4</v>
      </c>
      <c r="K7509" s="2">
        <v>41</v>
      </c>
      <c r="L7509" s="3">
        <v>708.83</v>
      </c>
      <c r="M7509" s="4">
        <v>0.08</v>
      </c>
      <c r="N7509" s="5" t="s">
        <v>23</v>
      </c>
      <c r="O7509" s="3">
        <v>35.08</v>
      </c>
      <c r="P7509" s="3">
        <v>17.670000000000002</v>
      </c>
      <c r="Q7509" s="3">
        <v>8.99</v>
      </c>
      <c r="R7509" s="5" t="s">
        <v>462</v>
      </c>
      <c r="S7509" s="5" t="s">
        <v>3557</v>
      </c>
      <c r="T7509" s="5" t="str">
        <f t="shared" si="703"/>
        <v>Fred Harton</v>
      </c>
      <c r="U7509" t="s">
        <v>153</v>
      </c>
      <c r="V7509" s="5" t="s">
        <v>74</v>
      </c>
      <c r="W7509" s="5" t="s">
        <v>57</v>
      </c>
      <c r="X7509" s="5" t="s">
        <v>58</v>
      </c>
      <c r="Y7509" s="5" t="s">
        <v>1306</v>
      </c>
      <c r="Z7509" s="5" t="s">
        <v>60</v>
      </c>
      <c r="AA7509" s="4">
        <v>0.47</v>
      </c>
      <c r="AB7509" s="1">
        <v>40645</v>
      </c>
      <c r="AC7509" s="1">
        <v>22475</v>
      </c>
      <c r="AD7509">
        <f t="shared" si="704"/>
        <v>1</v>
      </c>
      <c r="AE7509">
        <f t="shared" ca="1" si="705"/>
        <v>63</v>
      </c>
      <c r="AF7509" t="str">
        <f t="shared" ca="1" si="706"/>
        <v>18-64</v>
      </c>
      <c r="AG7509" s="3">
        <f t="shared" si="707"/>
        <v>0.64989912195121957</v>
      </c>
      <c r="AH7509" t="str">
        <f>_xlfn.IFNA(VLOOKUP(Sales_Transactions[[#This Row],[Order ID]],Returned_Items[#All],2,FALSE),"Not Returned")</f>
        <v>Returned</v>
      </c>
    </row>
    <row r="7510" spans="1:34" hidden="1" x14ac:dyDescent="0.25">
      <c r="A7510">
        <v>50822</v>
      </c>
      <c r="C7510" t="s">
        <v>566</v>
      </c>
      <c r="D7510" s="2" t="str">
        <f>TEXT(MID(Sales_Transactions[[#This Row],[Order Date]],2,5),"d/m/yyy")</f>
        <v>7/2/2012</v>
      </c>
      <c r="E7510" s="2" t="str">
        <f>TEXT(MID(Sales_Transactions[[#This Row],[Order Date]],2,5),"d")</f>
        <v>7</v>
      </c>
      <c r="F7510" s="2" t="str">
        <f>TEXT(MID(Sales_Transactions[[#This Row],[Order Date]],2,5),"m")</f>
        <v>2</v>
      </c>
      <c r="G7510" s="2" t="str">
        <f>TEXT(MID(Sales_Transactions[[#This Row],[Order Date]],2,5),"yyy")</f>
        <v>2012</v>
      </c>
      <c r="H7510" s="2" t="str">
        <f>TEXT(MID(Sales_Transactions[[#This Row],[Order Date]],2,5),"yyy/m")</f>
        <v>2012/2</v>
      </c>
      <c r="I7510" t="s">
        <v>78</v>
      </c>
      <c r="J7510">
        <f t="shared" si="702"/>
        <v>3</v>
      </c>
      <c r="K7510" s="2">
        <v>6</v>
      </c>
      <c r="L7510">
        <v>1635.29</v>
      </c>
      <c r="M7510">
        <v>0.1</v>
      </c>
      <c r="N7510" t="s">
        <v>23</v>
      </c>
      <c r="O7510">
        <v>7.92</v>
      </c>
      <c r="P7510">
        <v>276.2</v>
      </c>
      <c r="Q7510">
        <v>24.49</v>
      </c>
      <c r="R7510" t="s">
        <v>2835</v>
      </c>
      <c r="S7510" t="s">
        <v>3556</v>
      </c>
      <c r="T7510" t="str">
        <f t="shared" si="703"/>
        <v>Carol Darley</v>
      </c>
      <c r="U7510" t="s">
        <v>153</v>
      </c>
      <c r="V7510" t="s">
        <v>27</v>
      </c>
      <c r="W7510" t="s">
        <v>57</v>
      </c>
      <c r="X7510" t="s">
        <v>154</v>
      </c>
      <c r="Y7510" t="s">
        <v>245</v>
      </c>
      <c r="Z7510" t="s">
        <v>31</v>
      </c>
      <c r="AA7510"/>
      <c r="AB7510" s="1">
        <v>40947</v>
      </c>
      <c r="AC7510" s="1">
        <v>22486</v>
      </c>
      <c r="AD7510">
        <f t="shared" si="704"/>
        <v>1</v>
      </c>
      <c r="AE7510">
        <f t="shared" ca="1" si="705"/>
        <v>63</v>
      </c>
      <c r="AF7510" t="str">
        <f t="shared" ca="1" si="706"/>
        <v>18-64</v>
      </c>
      <c r="AG7510">
        <f t="shared" si="707"/>
        <v>50.068966666666661</v>
      </c>
      <c r="AH7510" t="str">
        <f>_xlfn.IFNA(VLOOKUP(Sales_Transactions[[#This Row],[Order ID]],Returned_Items[#All],2,FALSE),"Not Returned")</f>
        <v>Not Returned</v>
      </c>
    </row>
    <row r="7511" spans="1:34" x14ac:dyDescent="0.25">
      <c r="A7511">
        <v>50822</v>
      </c>
      <c r="C7511" t="s">
        <v>566</v>
      </c>
      <c r="D7511" s="2" t="str">
        <f>TEXT(MID(Sales_Transactions[[#This Row],[Order Date]],2,5),"d/m/yyy")</f>
        <v>7/2/2012</v>
      </c>
      <c r="E7511" s="2" t="str">
        <f>TEXT(MID(Sales_Transactions[[#This Row],[Order Date]],2,5),"d")</f>
        <v>7</v>
      </c>
      <c r="F7511" s="2" t="str">
        <f>TEXT(MID(Sales_Transactions[[#This Row],[Order Date]],2,5),"m")</f>
        <v>2</v>
      </c>
      <c r="G7511" s="2" t="str">
        <f>TEXT(MID(Sales_Transactions[[#This Row],[Order Date]],2,5),"yyy")</f>
        <v>2012</v>
      </c>
      <c r="H7511" s="2" t="str">
        <f>TEXT(MID(Sales_Transactions[[#This Row],[Order Date]],2,5),"yyy/m")</f>
        <v>2012/2</v>
      </c>
      <c r="I7511" t="s">
        <v>78</v>
      </c>
      <c r="J7511">
        <f t="shared" si="702"/>
        <v>3</v>
      </c>
      <c r="K7511" s="2">
        <v>37</v>
      </c>
      <c r="L7511" s="3">
        <v>316.35000000000002</v>
      </c>
      <c r="M7511" s="4">
        <v>0.01</v>
      </c>
      <c r="N7511" s="5" t="s">
        <v>67</v>
      </c>
      <c r="O7511" s="3">
        <v>-52.18</v>
      </c>
      <c r="P7511" s="3">
        <v>8.1199999999999992</v>
      </c>
      <c r="Q7511" s="3">
        <v>2.83</v>
      </c>
      <c r="R7511" s="5" t="s">
        <v>2835</v>
      </c>
      <c r="S7511" s="5" t="s">
        <v>3556</v>
      </c>
      <c r="T7511" s="5" t="str">
        <f t="shared" si="703"/>
        <v>Carol Darley</v>
      </c>
      <c r="U7511" t="s">
        <v>153</v>
      </c>
      <c r="V7511" s="5" t="s">
        <v>27</v>
      </c>
      <c r="W7511" s="5" t="s">
        <v>48</v>
      </c>
      <c r="X7511" s="5" t="s">
        <v>87</v>
      </c>
      <c r="Y7511" s="5" t="s">
        <v>1068</v>
      </c>
      <c r="Z7511" s="5" t="s">
        <v>60</v>
      </c>
      <c r="AA7511" s="4">
        <v>0.77</v>
      </c>
      <c r="AB7511" s="1">
        <v>40947</v>
      </c>
      <c r="AC7511" s="1">
        <v>22022</v>
      </c>
      <c r="AD7511">
        <f t="shared" si="704"/>
        <v>1</v>
      </c>
      <c r="AE7511">
        <f t="shared" ca="1" si="705"/>
        <v>64</v>
      </c>
      <c r="AF7511" t="str">
        <f t="shared" ca="1" si="706"/>
        <v>18-64</v>
      </c>
      <c r="AG7511" s="3">
        <f t="shared" si="707"/>
        <v>0.29592399999999996</v>
      </c>
      <c r="AH7511" t="str">
        <f>_xlfn.IFNA(VLOOKUP(Sales_Transactions[[#This Row],[Order ID]],Returned_Items[#All],2,FALSE),"Not Returned")</f>
        <v>Not Returned</v>
      </c>
    </row>
    <row r="7512" spans="1:34" x14ac:dyDescent="0.25">
      <c r="A7512">
        <v>51714</v>
      </c>
      <c r="C7512" t="s">
        <v>1145</v>
      </c>
      <c r="D7512" s="2" t="str">
        <f>TEXT(MID(Sales_Transactions[[#This Row],[Order Date]],2,5),"d/m/yyy")</f>
        <v>5/9/2009</v>
      </c>
      <c r="E7512" s="2" t="str">
        <f>TEXT(MID(Sales_Transactions[[#This Row],[Order Date]],2,5),"d")</f>
        <v>5</v>
      </c>
      <c r="F7512" s="2" t="str">
        <f>TEXT(MID(Sales_Transactions[[#This Row],[Order Date]],2,5),"m")</f>
        <v>9</v>
      </c>
      <c r="G7512" s="2" t="str">
        <f>TEXT(MID(Sales_Transactions[[#This Row],[Order Date]],2,5),"yyy")</f>
        <v>2009</v>
      </c>
      <c r="H7512" s="2" t="str">
        <f>TEXT(MID(Sales_Transactions[[#This Row],[Order Date]],2,5),"yyy/m")</f>
        <v>2009/9</v>
      </c>
      <c r="I7512" t="s">
        <v>52</v>
      </c>
      <c r="J7512">
        <f t="shared" si="702"/>
        <v>1</v>
      </c>
      <c r="K7512" s="2">
        <v>33</v>
      </c>
      <c r="L7512" s="3">
        <v>194.09</v>
      </c>
      <c r="M7512" s="4">
        <v>0.03</v>
      </c>
      <c r="N7512" s="5" t="s">
        <v>23</v>
      </c>
      <c r="O7512" s="3">
        <v>-63.35</v>
      </c>
      <c r="P7512" s="3">
        <v>5.78</v>
      </c>
      <c r="Q7512" s="3">
        <v>5.37</v>
      </c>
      <c r="R7512" s="5" t="s">
        <v>3562</v>
      </c>
      <c r="S7512" s="5" t="s">
        <v>3563</v>
      </c>
      <c r="T7512" s="5" t="str">
        <f t="shared" si="703"/>
        <v>Lauren Leatherbury</v>
      </c>
      <c r="U7512" t="s">
        <v>153</v>
      </c>
      <c r="V7512" s="5" t="s">
        <v>74</v>
      </c>
      <c r="W7512" s="5" t="s">
        <v>28</v>
      </c>
      <c r="X7512" s="5" t="s">
        <v>75</v>
      </c>
      <c r="Y7512" s="5" t="s">
        <v>1535</v>
      </c>
      <c r="Z7512" s="5" t="s">
        <v>43</v>
      </c>
      <c r="AA7512" s="4">
        <v>0.36</v>
      </c>
      <c r="AB7512" s="1">
        <v>40062</v>
      </c>
      <c r="AC7512" s="1">
        <v>21972</v>
      </c>
      <c r="AD7512">
        <f t="shared" si="704"/>
        <v>1</v>
      </c>
      <c r="AE7512">
        <f t="shared" ca="1" si="705"/>
        <v>64</v>
      </c>
      <c r="AF7512" t="str">
        <f t="shared" ca="1" si="706"/>
        <v>18-64</v>
      </c>
      <c r="AG7512" s="3">
        <f t="shared" si="707"/>
        <v>0.33782624242424242</v>
      </c>
      <c r="AH7512" t="str">
        <f>_xlfn.IFNA(VLOOKUP(Sales_Transactions[[#This Row],[Order ID]],Returned_Items[#All],2,FALSE),"Not Returned")</f>
        <v>Not Returned</v>
      </c>
    </row>
    <row r="7513" spans="1:34" x14ac:dyDescent="0.25">
      <c r="A7513">
        <v>51815</v>
      </c>
      <c r="C7513" t="s">
        <v>2051</v>
      </c>
      <c r="D7513" s="2" t="str">
        <f>TEXT(MID(Sales_Transactions[[#This Row],[Order Date]],2,5),"d/m/yyy")</f>
        <v>26/5/2009</v>
      </c>
      <c r="E7513" s="2" t="str">
        <f>TEXT(MID(Sales_Transactions[[#This Row],[Order Date]],2,5),"d")</f>
        <v>26</v>
      </c>
      <c r="F7513" s="2" t="str">
        <f>TEXT(MID(Sales_Transactions[[#This Row],[Order Date]],2,5),"m")</f>
        <v>5</v>
      </c>
      <c r="G7513" s="2" t="str">
        <f>TEXT(MID(Sales_Transactions[[#This Row],[Order Date]],2,5),"yyy")</f>
        <v>2009</v>
      </c>
      <c r="H7513" s="2" t="str">
        <f>TEXT(MID(Sales_Transactions[[#This Row],[Order Date]],2,5),"yyy/m")</f>
        <v>2009/5</v>
      </c>
      <c r="I7513" t="s">
        <v>22</v>
      </c>
      <c r="J7513">
        <f t="shared" si="702"/>
        <v>2</v>
      </c>
      <c r="K7513" s="2">
        <v>37</v>
      </c>
      <c r="L7513" s="3">
        <v>227.5</v>
      </c>
      <c r="M7513" s="4">
        <v>0.01</v>
      </c>
      <c r="N7513" s="5" t="s">
        <v>23</v>
      </c>
      <c r="O7513" s="3">
        <v>-256.52</v>
      </c>
      <c r="P7513" s="3">
        <v>5.94</v>
      </c>
      <c r="Q7513" s="3">
        <v>9.92</v>
      </c>
      <c r="R7513" s="5" t="s">
        <v>298</v>
      </c>
      <c r="S7513" s="5" t="s">
        <v>3566</v>
      </c>
      <c r="T7513" s="5" t="str">
        <f t="shared" si="703"/>
        <v>Anthony Rawles</v>
      </c>
      <c r="U7513" t="s">
        <v>153</v>
      </c>
      <c r="V7513" s="5" t="s">
        <v>27</v>
      </c>
      <c r="W7513" s="5" t="s">
        <v>28</v>
      </c>
      <c r="X7513" s="5" t="s">
        <v>41</v>
      </c>
      <c r="Y7513" s="5" t="s">
        <v>2575</v>
      </c>
      <c r="Z7513" s="5" t="s">
        <v>43</v>
      </c>
      <c r="AA7513" s="4">
        <v>0.38</v>
      </c>
      <c r="AB7513" s="1">
        <v>39966</v>
      </c>
      <c r="AC7513" s="1">
        <v>22059</v>
      </c>
      <c r="AD7513">
        <f t="shared" si="704"/>
        <v>7</v>
      </c>
      <c r="AE7513">
        <f t="shared" ca="1" si="705"/>
        <v>64</v>
      </c>
      <c r="AF7513" t="str">
        <f t="shared" ca="1" si="706"/>
        <v>18-64</v>
      </c>
      <c r="AG7513" s="3">
        <f t="shared" si="707"/>
        <v>0.42863259459459457</v>
      </c>
      <c r="AH7513" t="str">
        <f>_xlfn.IFNA(VLOOKUP(Sales_Transactions[[#This Row],[Order ID]],Returned_Items[#All],2,FALSE),"Not Returned")</f>
        <v>Not Returned</v>
      </c>
    </row>
    <row r="7514" spans="1:34" x14ac:dyDescent="0.25">
      <c r="A7514">
        <v>51815</v>
      </c>
      <c r="C7514" t="s">
        <v>2051</v>
      </c>
      <c r="D7514" s="2" t="str">
        <f>TEXT(MID(Sales_Transactions[[#This Row],[Order Date]],2,5),"d/m/yyy")</f>
        <v>26/5/2009</v>
      </c>
      <c r="E7514" s="2" t="str">
        <f>TEXT(MID(Sales_Transactions[[#This Row],[Order Date]],2,5),"d")</f>
        <v>26</v>
      </c>
      <c r="F7514" s="2" t="str">
        <f>TEXT(MID(Sales_Transactions[[#This Row],[Order Date]],2,5),"m")</f>
        <v>5</v>
      </c>
      <c r="G7514" s="2" t="str">
        <f>TEXT(MID(Sales_Transactions[[#This Row],[Order Date]],2,5),"yyy")</f>
        <v>2009</v>
      </c>
      <c r="H7514" s="2" t="str">
        <f>TEXT(MID(Sales_Transactions[[#This Row],[Order Date]],2,5),"yyy/m")</f>
        <v>2009/5</v>
      </c>
      <c r="I7514" t="s">
        <v>22</v>
      </c>
      <c r="J7514">
        <f t="shared" si="702"/>
        <v>2</v>
      </c>
      <c r="K7514" s="2">
        <v>21</v>
      </c>
      <c r="L7514" s="3">
        <v>2292.1015000000002</v>
      </c>
      <c r="M7514" s="4">
        <v>0.02</v>
      </c>
      <c r="N7514" s="5" t="s">
        <v>23</v>
      </c>
      <c r="O7514" s="3">
        <v>398.36</v>
      </c>
      <c r="P7514" s="3">
        <v>125.99</v>
      </c>
      <c r="Q7514" s="3">
        <v>3</v>
      </c>
      <c r="R7514" s="5" t="s">
        <v>298</v>
      </c>
      <c r="S7514" s="5" t="s">
        <v>3566</v>
      </c>
      <c r="T7514" s="5" t="str">
        <f t="shared" si="703"/>
        <v>Anthony Rawles</v>
      </c>
      <c r="U7514" t="s">
        <v>153</v>
      </c>
      <c r="V7514" s="5" t="s">
        <v>27</v>
      </c>
      <c r="W7514" s="5" t="s">
        <v>48</v>
      </c>
      <c r="X7514" s="5" t="s">
        <v>49</v>
      </c>
      <c r="Y7514" s="5" t="s">
        <v>1136</v>
      </c>
      <c r="Z7514" s="5" t="s">
        <v>43</v>
      </c>
      <c r="AA7514" s="4">
        <v>0.59</v>
      </c>
      <c r="AB7514" s="1">
        <v>39959</v>
      </c>
      <c r="AC7514" s="1">
        <v>22075</v>
      </c>
      <c r="AD7514">
        <f t="shared" si="704"/>
        <v>0</v>
      </c>
      <c r="AE7514">
        <f t="shared" ca="1" si="705"/>
        <v>64</v>
      </c>
      <c r="AF7514" t="str">
        <f t="shared" ca="1" si="706"/>
        <v>18-64</v>
      </c>
      <c r="AG7514" s="3">
        <f t="shared" si="707"/>
        <v>6.1411810476190469</v>
      </c>
      <c r="AH7514" t="str">
        <f>_xlfn.IFNA(VLOOKUP(Sales_Transactions[[#This Row],[Order ID]],Returned_Items[#All],2,FALSE),"Not Returned")</f>
        <v>Not Returned</v>
      </c>
    </row>
    <row r="7515" spans="1:34" x14ac:dyDescent="0.25">
      <c r="A7515">
        <v>51906</v>
      </c>
      <c r="C7515" t="s">
        <v>3431</v>
      </c>
      <c r="D7515" s="2" t="str">
        <f>TEXT(MID(Sales_Transactions[[#This Row],[Order Date]],2,5),"d/m/yyy")</f>
        <v>1/9/2011</v>
      </c>
      <c r="E7515" s="2" t="str">
        <f>TEXT(MID(Sales_Transactions[[#This Row],[Order Date]],2,5),"d")</f>
        <v>1</v>
      </c>
      <c r="F7515" s="2" t="str">
        <f>TEXT(MID(Sales_Transactions[[#This Row],[Order Date]],2,5),"m")</f>
        <v>9</v>
      </c>
      <c r="G7515" s="2" t="str">
        <f>TEXT(MID(Sales_Transactions[[#This Row],[Order Date]],2,5),"yyy")</f>
        <v>2011</v>
      </c>
      <c r="H7515" s="2" t="str">
        <f>TEXT(MID(Sales_Transactions[[#This Row],[Order Date]],2,5),"yyy/m")</f>
        <v>2011/9</v>
      </c>
      <c r="I7515" t="s">
        <v>33</v>
      </c>
      <c r="J7515">
        <f t="shared" si="702"/>
        <v>4</v>
      </c>
      <c r="K7515" s="2">
        <v>24</v>
      </c>
      <c r="L7515" s="3">
        <v>206.34</v>
      </c>
      <c r="M7515" s="4">
        <v>0.04</v>
      </c>
      <c r="N7515" s="5" t="s">
        <v>23</v>
      </c>
      <c r="O7515" s="3">
        <v>-38.229999999999997</v>
      </c>
      <c r="P7515" s="3">
        <v>8.4600000000000009</v>
      </c>
      <c r="Q7515" s="3">
        <v>3.62</v>
      </c>
      <c r="R7515" s="5" t="s">
        <v>1768</v>
      </c>
      <c r="S7515" s="5" t="s">
        <v>1436</v>
      </c>
      <c r="T7515" s="5" t="str">
        <f t="shared" si="703"/>
        <v>Art Foster</v>
      </c>
      <c r="U7515" t="s">
        <v>153</v>
      </c>
      <c r="V7515" s="5" t="s">
        <v>74</v>
      </c>
      <c r="W7515" s="5" t="s">
        <v>48</v>
      </c>
      <c r="X7515" s="5" t="s">
        <v>87</v>
      </c>
      <c r="Y7515" s="5" t="s">
        <v>2178</v>
      </c>
      <c r="Z7515" s="5" t="s">
        <v>60</v>
      </c>
      <c r="AA7515" s="4">
        <v>0.61</v>
      </c>
      <c r="AB7515" s="1">
        <v>40788</v>
      </c>
      <c r="AC7515" s="1">
        <v>22239</v>
      </c>
      <c r="AD7515">
        <f t="shared" si="704"/>
        <v>1</v>
      </c>
      <c r="AE7515">
        <f t="shared" ca="1" si="705"/>
        <v>63</v>
      </c>
      <c r="AF7515" t="str">
        <f t="shared" ca="1" si="706"/>
        <v>18-64</v>
      </c>
      <c r="AG7515" s="3">
        <f t="shared" si="707"/>
        <v>0.50319233333333335</v>
      </c>
      <c r="AH7515" t="str">
        <f>_xlfn.IFNA(VLOOKUP(Sales_Transactions[[#This Row],[Order ID]],Returned_Items[#All],2,FALSE),"Not Returned")</f>
        <v>Not Returned</v>
      </c>
    </row>
    <row r="7516" spans="1:34" x14ac:dyDescent="0.25">
      <c r="A7516">
        <v>52128</v>
      </c>
      <c r="C7516" t="s">
        <v>681</v>
      </c>
      <c r="D7516" s="2" t="str">
        <f>TEXT(MID(Sales_Transactions[[#This Row],[Order Date]],2,5),"d/m/yyy")</f>
        <v>22/11/2010</v>
      </c>
      <c r="E7516" s="2" t="str">
        <f>TEXT(MID(Sales_Transactions[[#This Row],[Order Date]],2,5),"d")</f>
        <v>22</v>
      </c>
      <c r="F7516" s="2" t="str">
        <f>TEXT(MID(Sales_Transactions[[#This Row],[Order Date]],2,5),"m")</f>
        <v>11</v>
      </c>
      <c r="G7516" s="2" t="str">
        <f>TEXT(MID(Sales_Transactions[[#This Row],[Order Date]],2,5),"yyy")</f>
        <v>2010</v>
      </c>
      <c r="H7516" s="2" t="str">
        <f>TEXT(MID(Sales_Transactions[[#This Row],[Order Date]],2,5),"yyy/m")</f>
        <v>2010/11</v>
      </c>
      <c r="I7516" t="s">
        <v>52</v>
      </c>
      <c r="J7516">
        <f t="shared" si="702"/>
        <v>1</v>
      </c>
      <c r="K7516" s="2">
        <v>11</v>
      </c>
      <c r="L7516" s="3">
        <v>13.52</v>
      </c>
      <c r="M7516" s="4">
        <v>0.03</v>
      </c>
      <c r="N7516" s="5" t="s">
        <v>23</v>
      </c>
      <c r="O7516" s="3">
        <v>-27.66</v>
      </c>
      <c r="P7516" s="3">
        <v>0.99</v>
      </c>
      <c r="Q7516" s="3">
        <v>2.96</v>
      </c>
      <c r="R7516" s="5" t="s">
        <v>1208</v>
      </c>
      <c r="S7516" s="5" t="s">
        <v>2194</v>
      </c>
      <c r="T7516" s="5" t="str">
        <f t="shared" si="703"/>
        <v>Sanjit Jacobs</v>
      </c>
      <c r="U7516" t="s">
        <v>153</v>
      </c>
      <c r="V7516" s="5" t="s">
        <v>37</v>
      </c>
      <c r="W7516" s="5" t="s">
        <v>48</v>
      </c>
      <c r="X7516" s="5" t="s">
        <v>87</v>
      </c>
      <c r="Y7516" s="5" t="s">
        <v>3489</v>
      </c>
      <c r="Z7516" s="5" t="s">
        <v>60</v>
      </c>
      <c r="AA7516" s="4">
        <v>0.61</v>
      </c>
      <c r="AB7516" s="1">
        <v>40505</v>
      </c>
      <c r="AC7516" s="1">
        <v>22267</v>
      </c>
      <c r="AD7516">
        <f t="shared" si="704"/>
        <v>1</v>
      </c>
      <c r="AE7516">
        <f t="shared" ca="1" si="705"/>
        <v>63</v>
      </c>
      <c r="AF7516" t="str">
        <f t="shared" ca="1" si="706"/>
        <v>18-64</v>
      </c>
      <c r="AG7516" s="3">
        <f t="shared" si="707"/>
        <v>0.35906390909090907</v>
      </c>
      <c r="AH7516" t="str">
        <f>_xlfn.IFNA(VLOOKUP(Sales_Transactions[[#This Row],[Order ID]],Returned_Items[#All],2,FALSE),"Not Returned")</f>
        <v>Not Returned</v>
      </c>
    </row>
    <row r="7517" spans="1:34" x14ac:dyDescent="0.25">
      <c r="A7517">
        <v>52675</v>
      </c>
      <c r="C7517" t="s">
        <v>142</v>
      </c>
      <c r="D7517" s="2" t="str">
        <f>TEXT(MID(Sales_Transactions[[#This Row],[Order Date]],2,5),"d/m/yyy")</f>
        <v>10/10/2011</v>
      </c>
      <c r="E7517" s="2" t="str">
        <f>TEXT(MID(Sales_Transactions[[#This Row],[Order Date]],2,5),"d")</f>
        <v>10</v>
      </c>
      <c r="F7517" s="2" t="str">
        <f>TEXT(MID(Sales_Transactions[[#This Row],[Order Date]],2,5),"m")</f>
        <v>10</v>
      </c>
      <c r="G7517" s="2" t="str">
        <f>TEXT(MID(Sales_Transactions[[#This Row],[Order Date]],2,5),"yyy")</f>
        <v>2011</v>
      </c>
      <c r="H7517" s="2" t="str">
        <f>TEXT(MID(Sales_Transactions[[#This Row],[Order Date]],2,5),"yyy/m")</f>
        <v>2011/10</v>
      </c>
      <c r="I7517" t="s">
        <v>78</v>
      </c>
      <c r="J7517">
        <f t="shared" si="702"/>
        <v>3</v>
      </c>
      <c r="K7517" s="2">
        <v>4</v>
      </c>
      <c r="L7517" s="3">
        <v>20.25</v>
      </c>
      <c r="M7517" s="4">
        <v>0.1</v>
      </c>
      <c r="N7517" s="5" t="s">
        <v>23</v>
      </c>
      <c r="O7517" s="3">
        <v>-22.13</v>
      </c>
      <c r="P7517" s="3">
        <v>4.7699999999999996</v>
      </c>
      <c r="Q7517" s="3">
        <v>2.39</v>
      </c>
      <c r="R7517" s="5" t="s">
        <v>922</v>
      </c>
      <c r="S7517" s="5" t="s">
        <v>1525</v>
      </c>
      <c r="T7517" s="5" t="str">
        <f t="shared" si="703"/>
        <v>Christopher Martinez</v>
      </c>
      <c r="U7517" t="s">
        <v>153</v>
      </c>
      <c r="V7517" s="5" t="s">
        <v>27</v>
      </c>
      <c r="W7517" s="5" t="s">
        <v>48</v>
      </c>
      <c r="X7517" s="5" t="s">
        <v>87</v>
      </c>
      <c r="Y7517" s="5" t="s">
        <v>1247</v>
      </c>
      <c r="Z7517" s="5" t="s">
        <v>60</v>
      </c>
      <c r="AA7517" s="4">
        <v>0.72</v>
      </c>
      <c r="AB7517" s="1">
        <v>40828</v>
      </c>
      <c r="AC7517" s="1">
        <v>22105</v>
      </c>
      <c r="AD7517">
        <f t="shared" si="704"/>
        <v>2</v>
      </c>
      <c r="AE7517">
        <f t="shared" ca="1" si="705"/>
        <v>64</v>
      </c>
      <c r="AF7517" t="str">
        <f t="shared" ca="1" si="706"/>
        <v>18-64</v>
      </c>
      <c r="AG7517" s="3">
        <f t="shared" si="707"/>
        <v>1.7888074999999999</v>
      </c>
      <c r="AH7517" t="str">
        <f>_xlfn.IFNA(VLOOKUP(Sales_Transactions[[#This Row],[Order ID]],Returned_Items[#All],2,FALSE),"Not Returned")</f>
        <v>Not Returned</v>
      </c>
    </row>
    <row r="7518" spans="1:34" x14ac:dyDescent="0.25">
      <c r="A7518">
        <v>52675</v>
      </c>
      <c r="C7518" t="s">
        <v>142</v>
      </c>
      <c r="D7518" s="2" t="str">
        <f>TEXT(MID(Sales_Transactions[[#This Row],[Order Date]],2,5),"d/m/yyy")</f>
        <v>10/10/2011</v>
      </c>
      <c r="E7518" s="2" t="str">
        <f>TEXT(MID(Sales_Transactions[[#This Row],[Order Date]],2,5),"d")</f>
        <v>10</v>
      </c>
      <c r="F7518" s="2" t="str">
        <f>TEXT(MID(Sales_Transactions[[#This Row],[Order Date]],2,5),"m")</f>
        <v>10</v>
      </c>
      <c r="G7518" s="2" t="str">
        <f>TEXT(MID(Sales_Transactions[[#This Row],[Order Date]],2,5),"yyy")</f>
        <v>2011</v>
      </c>
      <c r="H7518" s="2" t="str">
        <f>TEXT(MID(Sales_Transactions[[#This Row],[Order Date]],2,5),"yyy/m")</f>
        <v>2011/10</v>
      </c>
      <c r="I7518" t="s">
        <v>78</v>
      </c>
      <c r="J7518">
        <f t="shared" si="702"/>
        <v>3</v>
      </c>
      <c r="K7518" s="2">
        <v>22</v>
      </c>
      <c r="L7518" s="3">
        <v>52.62</v>
      </c>
      <c r="M7518" s="4">
        <v>0.01</v>
      </c>
      <c r="N7518" s="5" t="s">
        <v>23</v>
      </c>
      <c r="O7518" s="3">
        <v>-4.6399999999999997</v>
      </c>
      <c r="P7518" s="3">
        <v>2.21</v>
      </c>
      <c r="Q7518" s="3">
        <v>1.1200000000000001</v>
      </c>
      <c r="R7518" s="5" t="s">
        <v>922</v>
      </c>
      <c r="S7518" s="5" t="s">
        <v>1525</v>
      </c>
      <c r="T7518" s="5" t="str">
        <f t="shared" si="703"/>
        <v>Christopher Martinez</v>
      </c>
      <c r="U7518" t="s">
        <v>153</v>
      </c>
      <c r="V7518" s="5" t="s">
        <v>27</v>
      </c>
      <c r="W7518" s="5" t="s">
        <v>28</v>
      </c>
      <c r="X7518" s="5" t="s">
        <v>124</v>
      </c>
      <c r="Y7518" s="5" t="s">
        <v>366</v>
      </c>
      <c r="Z7518" s="5" t="s">
        <v>84</v>
      </c>
      <c r="AA7518" s="4">
        <v>0.57999999999999996</v>
      </c>
      <c r="AB7518" s="1">
        <v>40828</v>
      </c>
      <c r="AC7518" s="1">
        <v>13369</v>
      </c>
      <c r="AD7518">
        <f t="shared" si="704"/>
        <v>2</v>
      </c>
      <c r="AE7518">
        <f t="shared" ca="1" si="705"/>
        <v>88</v>
      </c>
      <c r="AF7518" t="str">
        <f t="shared" ca="1" si="706"/>
        <v>Over 65</v>
      </c>
      <c r="AG7518" s="3">
        <f t="shared" si="707"/>
        <v>0.15135359090909092</v>
      </c>
      <c r="AH7518" t="str">
        <f>_xlfn.IFNA(VLOOKUP(Sales_Transactions[[#This Row],[Order ID]],Returned_Items[#All],2,FALSE),"Not Returned")</f>
        <v>Not Returned</v>
      </c>
    </row>
    <row r="7519" spans="1:34" x14ac:dyDescent="0.25">
      <c r="A7519">
        <v>53189</v>
      </c>
      <c r="C7519" t="s">
        <v>2679</v>
      </c>
      <c r="D7519" s="2" t="str">
        <f>TEXT(MID(Sales_Transactions[[#This Row],[Order Date]],2,5),"d/m/yyy")</f>
        <v>23/8/2011</v>
      </c>
      <c r="E7519" s="2" t="str">
        <f>TEXT(MID(Sales_Transactions[[#This Row],[Order Date]],2,5),"d")</f>
        <v>23</v>
      </c>
      <c r="F7519" s="2" t="str">
        <f>TEXT(MID(Sales_Transactions[[#This Row],[Order Date]],2,5),"m")</f>
        <v>8</v>
      </c>
      <c r="G7519" s="2" t="str">
        <f>TEXT(MID(Sales_Transactions[[#This Row],[Order Date]],2,5),"yyy")</f>
        <v>2011</v>
      </c>
      <c r="H7519" s="2" t="str">
        <f>TEXT(MID(Sales_Transactions[[#This Row],[Order Date]],2,5),"yyy/m")</f>
        <v>2011/8</v>
      </c>
      <c r="I7519" t="s">
        <v>101</v>
      </c>
      <c r="J7519">
        <f t="shared" si="702"/>
        <v>1</v>
      </c>
      <c r="K7519" s="2">
        <v>29</v>
      </c>
      <c r="L7519" s="3">
        <v>214.19</v>
      </c>
      <c r="M7519" s="4">
        <v>0</v>
      </c>
      <c r="N7519" s="5" t="s">
        <v>67</v>
      </c>
      <c r="O7519" s="3">
        <v>-40.56</v>
      </c>
      <c r="P7519" s="3">
        <v>6.48</v>
      </c>
      <c r="Q7519" s="3">
        <v>5.94</v>
      </c>
      <c r="R7519" s="5" t="s">
        <v>2081</v>
      </c>
      <c r="S7519" s="5" t="s">
        <v>3530</v>
      </c>
      <c r="T7519" s="5" t="str">
        <f t="shared" si="703"/>
        <v>Duane Noonan</v>
      </c>
      <c r="U7519" t="s">
        <v>153</v>
      </c>
      <c r="V7519" s="5" t="s">
        <v>47</v>
      </c>
      <c r="W7519" s="5" t="s">
        <v>28</v>
      </c>
      <c r="X7519" s="5" t="s">
        <v>75</v>
      </c>
      <c r="Y7519" s="5" t="s">
        <v>1756</v>
      </c>
      <c r="Z7519" s="5" t="s">
        <v>43</v>
      </c>
      <c r="AA7519" s="4">
        <v>0.37</v>
      </c>
      <c r="AB7519" s="1">
        <v>40778</v>
      </c>
      <c r="AC7519" s="1">
        <v>25268</v>
      </c>
      <c r="AD7519">
        <f t="shared" si="704"/>
        <v>0</v>
      </c>
      <c r="AE7519">
        <f t="shared" ca="1" si="705"/>
        <v>55</v>
      </c>
      <c r="AF7519" t="str">
        <f t="shared" ca="1" si="706"/>
        <v>18-64</v>
      </c>
      <c r="AG7519" s="3">
        <f t="shared" si="707"/>
        <v>0.42827586206896556</v>
      </c>
      <c r="AH7519" t="str">
        <f>_xlfn.IFNA(VLOOKUP(Sales_Transactions[[#This Row],[Order ID]],Returned_Items[#All],2,FALSE),"Not Returned")</f>
        <v>Not Returned</v>
      </c>
    </row>
    <row r="7520" spans="1:34" x14ac:dyDescent="0.25">
      <c r="A7520">
        <v>54307</v>
      </c>
      <c r="C7520" t="s">
        <v>190</v>
      </c>
      <c r="D7520" s="2" t="str">
        <f>TEXT(MID(Sales_Transactions[[#This Row],[Order Date]],2,5),"d/m/yyy")</f>
        <v>8/1/2012</v>
      </c>
      <c r="E7520" s="2" t="str">
        <f>TEXT(MID(Sales_Transactions[[#This Row],[Order Date]],2,5),"d")</f>
        <v>8</v>
      </c>
      <c r="F7520" s="2" t="str">
        <f>TEXT(MID(Sales_Transactions[[#This Row],[Order Date]],2,5),"m")</f>
        <v>1</v>
      </c>
      <c r="G7520" s="2" t="str">
        <f>TEXT(MID(Sales_Transactions[[#This Row],[Order Date]],2,5),"yyy")</f>
        <v>2012</v>
      </c>
      <c r="H7520" s="2" t="str">
        <f>TEXT(MID(Sales_Transactions[[#This Row],[Order Date]],2,5),"yyy/m")</f>
        <v>2012/1</v>
      </c>
      <c r="I7520" t="s">
        <v>33</v>
      </c>
      <c r="J7520">
        <f t="shared" si="702"/>
        <v>4</v>
      </c>
      <c r="K7520" s="2">
        <v>41</v>
      </c>
      <c r="L7520" s="3">
        <v>198.29</v>
      </c>
      <c r="M7520" s="4">
        <v>0.08</v>
      </c>
      <c r="N7520" s="5" t="s">
        <v>23</v>
      </c>
      <c r="O7520" s="3">
        <v>-134.41</v>
      </c>
      <c r="P7520" s="3">
        <v>4.91</v>
      </c>
      <c r="Q7520" s="3">
        <v>5.68</v>
      </c>
      <c r="R7520" s="5" t="s">
        <v>3562</v>
      </c>
      <c r="S7520" s="5" t="s">
        <v>3563</v>
      </c>
      <c r="T7520" s="5" t="str">
        <f t="shared" si="703"/>
        <v>Lauren Leatherbury</v>
      </c>
      <c r="U7520" t="s">
        <v>153</v>
      </c>
      <c r="V7520" s="5" t="s">
        <v>47</v>
      </c>
      <c r="W7520" s="5" t="s">
        <v>28</v>
      </c>
      <c r="X7520" s="5" t="s">
        <v>41</v>
      </c>
      <c r="Y7520" s="5" t="s">
        <v>2403</v>
      </c>
      <c r="Z7520" s="5" t="s">
        <v>43</v>
      </c>
      <c r="AA7520" s="4">
        <v>0.36</v>
      </c>
      <c r="AB7520" s="1">
        <v>40917</v>
      </c>
      <c r="AC7520" s="1">
        <v>25335</v>
      </c>
      <c r="AD7520">
        <f t="shared" si="704"/>
        <v>1</v>
      </c>
      <c r="AE7520">
        <f t="shared" ca="1" si="705"/>
        <v>55</v>
      </c>
      <c r="AF7520" t="str">
        <f t="shared" ca="1" si="706"/>
        <v>18-64</v>
      </c>
      <c r="AG7520" s="3">
        <f t="shared" si="707"/>
        <v>0.2581968780487805</v>
      </c>
      <c r="AH7520" t="str">
        <f>_xlfn.IFNA(VLOOKUP(Sales_Transactions[[#This Row],[Order ID]],Returned_Items[#All],2,FALSE),"Not Returned")</f>
        <v>Not Returned</v>
      </c>
    </row>
    <row r="7521" spans="1:34" x14ac:dyDescent="0.25">
      <c r="A7521">
        <v>54917</v>
      </c>
      <c r="C7521" t="s">
        <v>2396</v>
      </c>
      <c r="D7521" s="2" t="str">
        <f>TEXT(MID(Sales_Transactions[[#This Row],[Order Date]],2,5),"d/m/yyy")</f>
        <v>9/4/2010</v>
      </c>
      <c r="E7521" s="2" t="str">
        <f>TEXT(MID(Sales_Transactions[[#This Row],[Order Date]],2,5),"d")</f>
        <v>9</v>
      </c>
      <c r="F7521" s="2" t="str">
        <f>TEXT(MID(Sales_Transactions[[#This Row],[Order Date]],2,5),"m")</f>
        <v>4</v>
      </c>
      <c r="G7521" s="2" t="str">
        <f>TEXT(MID(Sales_Transactions[[#This Row],[Order Date]],2,5),"yyy")</f>
        <v>2010</v>
      </c>
      <c r="H7521" s="2" t="str">
        <f>TEXT(MID(Sales_Transactions[[#This Row],[Order Date]],2,5),"yyy/m")</f>
        <v>2010/4</v>
      </c>
      <c r="I7521" t="s">
        <v>33</v>
      </c>
      <c r="J7521">
        <f t="shared" si="702"/>
        <v>4</v>
      </c>
      <c r="K7521" s="2">
        <v>12</v>
      </c>
      <c r="L7521" s="3">
        <v>6034.68</v>
      </c>
      <c r="M7521" s="4">
        <v>0.06</v>
      </c>
      <c r="N7521" s="5" t="s">
        <v>23</v>
      </c>
      <c r="O7521" s="3">
        <v>-517.08000000000004</v>
      </c>
      <c r="P7521" s="3">
        <v>499.99</v>
      </c>
      <c r="Q7521" s="3">
        <v>24.49</v>
      </c>
      <c r="R7521" s="5" t="s">
        <v>298</v>
      </c>
      <c r="S7521" s="5" t="s">
        <v>3566</v>
      </c>
      <c r="T7521" s="5" t="str">
        <f t="shared" si="703"/>
        <v>Anthony Rawles</v>
      </c>
      <c r="U7521" t="s">
        <v>153</v>
      </c>
      <c r="V7521" s="5" t="s">
        <v>27</v>
      </c>
      <c r="W7521" s="5" t="s">
        <v>48</v>
      </c>
      <c r="X7521" s="5" t="s">
        <v>131</v>
      </c>
      <c r="Y7521" s="5" t="s">
        <v>337</v>
      </c>
      <c r="Z7521" s="5" t="s">
        <v>31</v>
      </c>
      <c r="AA7521" s="4">
        <v>0.36</v>
      </c>
      <c r="AB7521" s="1">
        <v>40278</v>
      </c>
      <c r="AC7521" s="1">
        <v>25439</v>
      </c>
      <c r="AD7521">
        <f t="shared" si="704"/>
        <v>1</v>
      </c>
      <c r="AE7521">
        <f t="shared" ca="1" si="705"/>
        <v>54</v>
      </c>
      <c r="AF7521" t="str">
        <f t="shared" ca="1" si="706"/>
        <v>18-64</v>
      </c>
      <c r="AG7521" s="3">
        <f t="shared" si="707"/>
        <v>43.681667166666664</v>
      </c>
      <c r="AH7521" t="str">
        <f>_xlfn.IFNA(VLOOKUP(Sales_Transactions[[#This Row],[Order ID]],Returned_Items[#All],2,FALSE),"Not Returned")</f>
        <v>Not Returned</v>
      </c>
    </row>
    <row r="7522" spans="1:34" x14ac:dyDescent="0.25">
      <c r="A7522">
        <v>56930</v>
      </c>
      <c r="C7522" t="s">
        <v>696</v>
      </c>
      <c r="D7522" s="2" t="str">
        <f>TEXT(MID(Sales_Transactions[[#This Row],[Order Date]],2,5),"d/m/yyy")</f>
        <v>17/8/2012</v>
      </c>
      <c r="E7522" s="2" t="str">
        <f>TEXT(MID(Sales_Transactions[[#This Row],[Order Date]],2,5),"d")</f>
        <v>17</v>
      </c>
      <c r="F7522" s="2" t="str">
        <f>TEXT(MID(Sales_Transactions[[#This Row],[Order Date]],2,5),"m")</f>
        <v>8</v>
      </c>
      <c r="G7522" s="2" t="str">
        <f>TEXT(MID(Sales_Transactions[[#This Row],[Order Date]],2,5),"yyy")</f>
        <v>2012</v>
      </c>
      <c r="H7522" s="2" t="str">
        <f>TEXT(MID(Sales_Transactions[[#This Row],[Order Date]],2,5),"yyy/m")</f>
        <v>2012/8</v>
      </c>
      <c r="I7522" t="s">
        <v>22</v>
      </c>
      <c r="J7522">
        <f t="shared" si="702"/>
        <v>2</v>
      </c>
      <c r="K7522" s="2">
        <v>47</v>
      </c>
      <c r="L7522" s="3">
        <v>228.31</v>
      </c>
      <c r="M7522" s="4">
        <v>0.03</v>
      </c>
      <c r="N7522" s="5" t="s">
        <v>23</v>
      </c>
      <c r="O7522" s="3">
        <v>8.89</v>
      </c>
      <c r="P7522" s="3">
        <v>4.71</v>
      </c>
      <c r="Q7522" s="3">
        <v>0.7</v>
      </c>
      <c r="R7522" s="5" t="s">
        <v>2193</v>
      </c>
      <c r="S7522" s="5" t="s">
        <v>2194</v>
      </c>
      <c r="T7522" s="5" t="str">
        <f t="shared" si="703"/>
        <v>Eva Jacobs</v>
      </c>
      <c r="U7522" t="s">
        <v>153</v>
      </c>
      <c r="V7522" s="5" t="s">
        <v>74</v>
      </c>
      <c r="W7522" s="5" t="s">
        <v>28</v>
      </c>
      <c r="X7522" s="5" t="s">
        <v>82</v>
      </c>
      <c r="Y7522" s="5" t="s">
        <v>117</v>
      </c>
      <c r="Z7522" s="5" t="s">
        <v>84</v>
      </c>
      <c r="AA7522" s="4">
        <v>0.8</v>
      </c>
      <c r="AB7522" s="1">
        <v>41145</v>
      </c>
      <c r="AC7522" s="1">
        <v>25534</v>
      </c>
      <c r="AD7522">
        <f t="shared" si="704"/>
        <v>7</v>
      </c>
      <c r="AE7522">
        <f t="shared" ca="1" si="705"/>
        <v>54</v>
      </c>
      <c r="AF7522" t="str">
        <f t="shared" ca="1" si="706"/>
        <v>18-64</v>
      </c>
      <c r="AG7522" s="3">
        <f t="shared" si="707"/>
        <v>0.11507631914893617</v>
      </c>
      <c r="AH7522" t="str">
        <f>_xlfn.IFNA(VLOOKUP(Sales_Transactions[[#This Row],[Order ID]],Returned_Items[#All],2,FALSE),"Not Returned")</f>
        <v>Returned</v>
      </c>
    </row>
    <row r="7523" spans="1:34" x14ac:dyDescent="0.25">
      <c r="A7523">
        <v>57511</v>
      </c>
      <c r="C7523" t="s">
        <v>3406</v>
      </c>
      <c r="D7523" s="2" t="str">
        <f>TEXT(MID(Sales_Transactions[[#This Row],[Order Date]],2,5),"d/m/yyy")</f>
        <v>6/10/2009</v>
      </c>
      <c r="E7523" s="2" t="str">
        <f>TEXT(MID(Sales_Transactions[[#This Row],[Order Date]],2,5),"d")</f>
        <v>6</v>
      </c>
      <c r="F7523" s="2" t="str">
        <f>TEXT(MID(Sales_Transactions[[#This Row],[Order Date]],2,5),"m")</f>
        <v>10</v>
      </c>
      <c r="G7523" s="2" t="str">
        <f>TEXT(MID(Sales_Transactions[[#This Row],[Order Date]],2,5),"yyy")</f>
        <v>2009</v>
      </c>
      <c r="H7523" s="2" t="str">
        <f>TEXT(MID(Sales_Transactions[[#This Row],[Order Date]],2,5),"yyy/m")</f>
        <v>2009/10</v>
      </c>
      <c r="I7523" t="s">
        <v>101</v>
      </c>
      <c r="J7523">
        <f t="shared" si="702"/>
        <v>1</v>
      </c>
      <c r="K7523" s="2">
        <v>32</v>
      </c>
      <c r="L7523" s="3">
        <v>98.46</v>
      </c>
      <c r="M7523" s="4">
        <v>0.01</v>
      </c>
      <c r="N7523" s="5" t="s">
        <v>23</v>
      </c>
      <c r="O7523" s="3">
        <v>41.54</v>
      </c>
      <c r="P7523" s="3">
        <v>2.89</v>
      </c>
      <c r="Q7523" s="3">
        <v>0.5</v>
      </c>
      <c r="R7523" s="5" t="s">
        <v>2081</v>
      </c>
      <c r="S7523" s="5" t="s">
        <v>3530</v>
      </c>
      <c r="T7523" s="5" t="str">
        <f t="shared" si="703"/>
        <v>Duane Noonan</v>
      </c>
      <c r="U7523" t="s">
        <v>153</v>
      </c>
      <c r="V7523" s="5" t="s">
        <v>47</v>
      </c>
      <c r="W7523" s="5" t="s">
        <v>28</v>
      </c>
      <c r="X7523" s="5" t="s">
        <v>115</v>
      </c>
      <c r="Y7523" s="5" t="s">
        <v>790</v>
      </c>
      <c r="Z7523" s="5" t="s">
        <v>43</v>
      </c>
      <c r="AA7523" s="4">
        <v>0.38</v>
      </c>
      <c r="AB7523" s="1">
        <v>40093</v>
      </c>
      <c r="AC7523" s="1">
        <v>25282</v>
      </c>
      <c r="AD7523">
        <f t="shared" si="704"/>
        <v>1</v>
      </c>
      <c r="AE7523">
        <f t="shared" ca="1" si="705"/>
        <v>55</v>
      </c>
      <c r="AF7523" t="str">
        <f t="shared" ca="1" si="706"/>
        <v>18-64</v>
      </c>
      <c r="AG7523" s="3">
        <f t="shared" si="707"/>
        <v>0.10592846875</v>
      </c>
      <c r="AH7523" t="str">
        <f>_xlfn.IFNA(VLOOKUP(Sales_Transactions[[#This Row],[Order ID]],Returned_Items[#All],2,FALSE),"Not Returned")</f>
        <v>Not Returned</v>
      </c>
    </row>
    <row r="7524" spans="1:34" x14ac:dyDescent="0.25">
      <c r="A7524">
        <v>57511</v>
      </c>
      <c r="C7524" t="s">
        <v>3406</v>
      </c>
      <c r="D7524" s="2" t="str">
        <f>TEXT(MID(Sales_Transactions[[#This Row],[Order Date]],2,5),"d/m/yyy")</f>
        <v>6/10/2009</v>
      </c>
      <c r="E7524" s="2" t="str">
        <f>TEXT(MID(Sales_Transactions[[#This Row],[Order Date]],2,5),"d")</f>
        <v>6</v>
      </c>
      <c r="F7524" s="2" t="str">
        <f>TEXT(MID(Sales_Transactions[[#This Row],[Order Date]],2,5),"m")</f>
        <v>10</v>
      </c>
      <c r="G7524" s="2" t="str">
        <f>TEXT(MID(Sales_Transactions[[#This Row],[Order Date]],2,5),"yyy")</f>
        <v>2009</v>
      </c>
      <c r="H7524" s="2" t="str">
        <f>TEXT(MID(Sales_Transactions[[#This Row],[Order Date]],2,5),"yyy/m")</f>
        <v>2009/10</v>
      </c>
      <c r="I7524" t="s">
        <v>101</v>
      </c>
      <c r="J7524">
        <f t="shared" si="702"/>
        <v>1</v>
      </c>
      <c r="K7524" s="2">
        <v>11</v>
      </c>
      <c r="L7524" s="3">
        <v>569.63599999999997</v>
      </c>
      <c r="M7524" s="4">
        <v>0</v>
      </c>
      <c r="N7524" s="5" t="s">
        <v>23</v>
      </c>
      <c r="O7524" s="3">
        <v>-173.25</v>
      </c>
      <c r="P7524" s="3">
        <v>55.99</v>
      </c>
      <c r="Q7524" s="3">
        <v>5</v>
      </c>
      <c r="R7524" s="5" t="s">
        <v>2081</v>
      </c>
      <c r="S7524" s="5" t="s">
        <v>3530</v>
      </c>
      <c r="T7524" s="5" t="str">
        <f t="shared" si="703"/>
        <v>Duane Noonan</v>
      </c>
      <c r="U7524" t="s">
        <v>153</v>
      </c>
      <c r="V7524" s="5" t="s">
        <v>47</v>
      </c>
      <c r="W7524" s="5" t="s">
        <v>48</v>
      </c>
      <c r="X7524" s="5" t="s">
        <v>49</v>
      </c>
      <c r="Y7524" s="5" t="s">
        <v>422</v>
      </c>
      <c r="Z7524" s="5" t="s">
        <v>60</v>
      </c>
      <c r="AA7524" s="4">
        <v>0.8</v>
      </c>
      <c r="AB7524" s="1">
        <v>40094</v>
      </c>
      <c r="AC7524" s="1">
        <v>25270</v>
      </c>
      <c r="AD7524">
        <f t="shared" si="704"/>
        <v>2</v>
      </c>
      <c r="AE7524">
        <f t="shared" ca="1" si="705"/>
        <v>55</v>
      </c>
      <c r="AF7524" t="str">
        <f t="shared" ca="1" si="706"/>
        <v>18-64</v>
      </c>
      <c r="AG7524" s="3">
        <f t="shared" si="707"/>
        <v>5.5445454545454549</v>
      </c>
      <c r="AH7524" t="str">
        <f>_xlfn.IFNA(VLOOKUP(Sales_Transactions[[#This Row],[Order ID]],Returned_Items[#All],2,FALSE),"Not Returned")</f>
        <v>Not Returned</v>
      </c>
    </row>
    <row r="7525" spans="1:34" x14ac:dyDescent="0.25">
      <c r="A7525">
        <v>57857</v>
      </c>
      <c r="C7525" t="s">
        <v>2524</v>
      </c>
      <c r="D7525" s="2" t="str">
        <f>TEXT(MID(Sales_Transactions[[#This Row],[Order Date]],2,5),"d/m/yyy")</f>
        <v>1/5/2010</v>
      </c>
      <c r="E7525" s="2" t="str">
        <f>TEXT(MID(Sales_Transactions[[#This Row],[Order Date]],2,5),"d")</f>
        <v>1</v>
      </c>
      <c r="F7525" s="2" t="str">
        <f>TEXT(MID(Sales_Transactions[[#This Row],[Order Date]],2,5),"m")</f>
        <v>5</v>
      </c>
      <c r="G7525" s="2" t="str">
        <f>TEXT(MID(Sales_Transactions[[#This Row],[Order Date]],2,5),"yyy")</f>
        <v>2010</v>
      </c>
      <c r="H7525" s="2" t="str">
        <f>TEXT(MID(Sales_Transactions[[#This Row],[Order Date]],2,5),"yyy/m")</f>
        <v>2010/5</v>
      </c>
      <c r="I7525" t="s">
        <v>33</v>
      </c>
      <c r="J7525">
        <f t="shared" si="702"/>
        <v>4</v>
      </c>
      <c r="K7525" s="2">
        <v>18</v>
      </c>
      <c r="L7525" s="3">
        <v>314.95999999999998</v>
      </c>
      <c r="M7525" s="4">
        <v>0.1</v>
      </c>
      <c r="N7525" s="5" t="s">
        <v>23</v>
      </c>
      <c r="O7525" s="3">
        <v>153.47999999999999</v>
      </c>
      <c r="P7525" s="3">
        <v>18.649999999999999</v>
      </c>
      <c r="Q7525" s="3">
        <v>3.77</v>
      </c>
      <c r="R7525" s="5" t="s">
        <v>298</v>
      </c>
      <c r="S7525" s="5" t="s">
        <v>3566</v>
      </c>
      <c r="T7525" s="5" t="str">
        <f t="shared" si="703"/>
        <v>Anthony Rawles</v>
      </c>
      <c r="U7525" t="s">
        <v>153</v>
      </c>
      <c r="V7525" s="5" t="s">
        <v>27</v>
      </c>
      <c r="W7525" s="5" t="s">
        <v>57</v>
      </c>
      <c r="X7525" s="5" t="s">
        <v>58</v>
      </c>
      <c r="Y7525" s="5" t="s">
        <v>1601</v>
      </c>
      <c r="Z7525" s="5" t="s">
        <v>60</v>
      </c>
      <c r="AA7525" s="4">
        <v>0.39</v>
      </c>
      <c r="AB7525" s="1">
        <v>40299</v>
      </c>
      <c r="AC7525" s="1">
        <v>25032</v>
      </c>
      <c r="AD7525">
        <f t="shared" si="704"/>
        <v>0</v>
      </c>
      <c r="AE7525">
        <f t="shared" ca="1" si="705"/>
        <v>56</v>
      </c>
      <c r="AF7525" t="str">
        <f t="shared" ca="1" si="706"/>
        <v>18-64</v>
      </c>
      <c r="AG7525" s="3">
        <f t="shared" si="707"/>
        <v>1.2445194444444443</v>
      </c>
      <c r="AH7525" t="str">
        <f>_xlfn.IFNA(VLOOKUP(Sales_Transactions[[#This Row],[Order ID]],Returned_Items[#All],2,FALSE),"Not Returned")</f>
        <v>Not Returned</v>
      </c>
    </row>
    <row r="7526" spans="1:34" x14ac:dyDescent="0.25">
      <c r="A7526">
        <v>57861</v>
      </c>
      <c r="C7526" t="s">
        <v>905</v>
      </c>
      <c r="D7526" s="2" t="str">
        <f>TEXT(MID(Sales_Transactions[[#This Row],[Order Date]],2,5),"d/m/yyy")</f>
        <v>25/10/2012</v>
      </c>
      <c r="E7526" s="2" t="str">
        <f>TEXT(MID(Sales_Transactions[[#This Row],[Order Date]],2,5),"d")</f>
        <v>25</v>
      </c>
      <c r="F7526" s="2" t="str">
        <f>TEXT(MID(Sales_Transactions[[#This Row],[Order Date]],2,5),"m")</f>
        <v>10</v>
      </c>
      <c r="G7526" s="2" t="str">
        <f>TEXT(MID(Sales_Transactions[[#This Row],[Order Date]],2,5),"yyy")</f>
        <v>2012</v>
      </c>
      <c r="H7526" s="2" t="str">
        <f>TEXT(MID(Sales_Transactions[[#This Row],[Order Date]],2,5),"yyy/m")</f>
        <v>2012/10</v>
      </c>
      <c r="I7526" t="s">
        <v>78</v>
      </c>
      <c r="J7526">
        <f t="shared" si="702"/>
        <v>3</v>
      </c>
      <c r="K7526" s="2">
        <v>40</v>
      </c>
      <c r="L7526" s="3">
        <v>120.15</v>
      </c>
      <c r="M7526" s="4">
        <v>0</v>
      </c>
      <c r="N7526" s="5" t="s">
        <v>23</v>
      </c>
      <c r="O7526" s="3">
        <v>11.32</v>
      </c>
      <c r="P7526" s="3">
        <v>2.88</v>
      </c>
      <c r="Q7526" s="3">
        <v>1.49</v>
      </c>
      <c r="R7526" s="5" t="s">
        <v>298</v>
      </c>
      <c r="S7526" s="5" t="s">
        <v>3566</v>
      </c>
      <c r="T7526" s="5" t="str">
        <f t="shared" si="703"/>
        <v>Anthony Rawles</v>
      </c>
      <c r="U7526" t="s">
        <v>153</v>
      </c>
      <c r="V7526" s="5" t="s">
        <v>27</v>
      </c>
      <c r="W7526" s="5" t="s">
        <v>28</v>
      </c>
      <c r="X7526" s="5" t="s">
        <v>41</v>
      </c>
      <c r="Y7526" s="5" t="s">
        <v>1346</v>
      </c>
      <c r="Z7526" s="5" t="s">
        <v>43</v>
      </c>
      <c r="AA7526" s="4">
        <v>0.36</v>
      </c>
      <c r="AB7526" s="1">
        <v>41209</v>
      </c>
      <c r="AC7526" s="1">
        <v>24922</v>
      </c>
      <c r="AD7526">
        <f t="shared" si="704"/>
        <v>2</v>
      </c>
      <c r="AE7526">
        <f t="shared" ca="1" si="705"/>
        <v>56</v>
      </c>
      <c r="AF7526" t="str">
        <f t="shared" ca="1" si="706"/>
        <v>18-64</v>
      </c>
      <c r="AG7526" s="3">
        <f t="shared" si="707"/>
        <v>0.10925</v>
      </c>
      <c r="AH7526" t="str">
        <f>_xlfn.IFNA(VLOOKUP(Sales_Transactions[[#This Row],[Order ID]],Returned_Items[#All],2,FALSE),"Not Returned")</f>
        <v>Not Returned</v>
      </c>
    </row>
    <row r="7527" spans="1:34" x14ac:dyDescent="0.25">
      <c r="A7527">
        <v>58247</v>
      </c>
      <c r="C7527" t="s">
        <v>2518</v>
      </c>
      <c r="D7527" s="2" t="str">
        <f>TEXT(MID(Sales_Transactions[[#This Row],[Order Date]],2,5),"d/m/yyy")</f>
        <v>23/9/2011</v>
      </c>
      <c r="E7527" s="2" t="str">
        <f>TEXT(MID(Sales_Transactions[[#This Row],[Order Date]],2,5),"d")</f>
        <v>23</v>
      </c>
      <c r="F7527" s="2" t="str">
        <f>TEXT(MID(Sales_Transactions[[#This Row],[Order Date]],2,5),"m")</f>
        <v>9</v>
      </c>
      <c r="G7527" s="2" t="str">
        <f>TEXT(MID(Sales_Transactions[[#This Row],[Order Date]],2,5),"yyy")</f>
        <v>2011</v>
      </c>
      <c r="H7527" s="2" t="str">
        <f>TEXT(MID(Sales_Transactions[[#This Row],[Order Date]],2,5),"yyy/m")</f>
        <v>2011/9</v>
      </c>
      <c r="I7527" t="s">
        <v>52</v>
      </c>
      <c r="J7527">
        <f t="shared" si="702"/>
        <v>1</v>
      </c>
      <c r="K7527" s="2">
        <v>8</v>
      </c>
      <c r="L7527" s="3">
        <v>1058.82</v>
      </c>
      <c r="M7527" s="4">
        <v>0.02</v>
      </c>
      <c r="N7527" s="5" t="s">
        <v>23</v>
      </c>
      <c r="O7527" s="3">
        <v>211.73</v>
      </c>
      <c r="P7527" s="3">
        <v>131.12</v>
      </c>
      <c r="Q7527" s="3">
        <v>0.99</v>
      </c>
      <c r="R7527" s="5" t="s">
        <v>922</v>
      </c>
      <c r="S7527" s="5" t="s">
        <v>1525</v>
      </c>
      <c r="T7527" s="5" t="str">
        <f t="shared" si="703"/>
        <v>Christopher Martinez</v>
      </c>
      <c r="U7527" t="s">
        <v>153</v>
      </c>
      <c r="V7527" s="5" t="s">
        <v>74</v>
      </c>
      <c r="W7527" s="5" t="s">
        <v>28</v>
      </c>
      <c r="X7527" s="5" t="s">
        <v>38</v>
      </c>
      <c r="Y7527" s="5" t="s">
        <v>1230</v>
      </c>
      <c r="Z7527" s="5" t="s">
        <v>43</v>
      </c>
      <c r="AA7527" s="4">
        <v>0.55000000000000004</v>
      </c>
      <c r="AB7527" s="1">
        <v>40809</v>
      </c>
      <c r="AC7527" s="1">
        <v>24564</v>
      </c>
      <c r="AD7527">
        <f t="shared" si="704"/>
        <v>0</v>
      </c>
      <c r="AE7527">
        <f t="shared" ca="1" si="705"/>
        <v>57</v>
      </c>
      <c r="AF7527" t="str">
        <f t="shared" ca="1" si="706"/>
        <v>18-64</v>
      </c>
      <c r="AG7527" s="3">
        <f t="shared" si="707"/>
        <v>16.510472</v>
      </c>
      <c r="AH7527" t="str">
        <f>_xlfn.IFNA(VLOOKUP(Sales_Transactions[[#This Row],[Order ID]],Returned_Items[#All],2,FALSE),"Not Returned")</f>
        <v>Not Returned</v>
      </c>
    </row>
    <row r="7528" spans="1:34" x14ac:dyDescent="0.25">
      <c r="A7528">
        <v>58247</v>
      </c>
      <c r="C7528" t="s">
        <v>2518</v>
      </c>
      <c r="D7528" s="2" t="str">
        <f>TEXT(MID(Sales_Transactions[[#This Row],[Order Date]],2,5),"d/m/yyy")</f>
        <v>23/9/2011</v>
      </c>
      <c r="E7528" s="2" t="str">
        <f>TEXT(MID(Sales_Transactions[[#This Row],[Order Date]],2,5),"d")</f>
        <v>23</v>
      </c>
      <c r="F7528" s="2" t="str">
        <f>TEXT(MID(Sales_Transactions[[#This Row],[Order Date]],2,5),"m")</f>
        <v>9</v>
      </c>
      <c r="G7528" s="2" t="str">
        <f>TEXT(MID(Sales_Transactions[[#This Row],[Order Date]],2,5),"yyy")</f>
        <v>2011</v>
      </c>
      <c r="H7528" s="2" t="str">
        <f>TEXT(MID(Sales_Transactions[[#This Row],[Order Date]],2,5),"yyy/m")</f>
        <v>2011/9</v>
      </c>
      <c r="I7528" t="s">
        <v>52</v>
      </c>
      <c r="J7528">
        <f t="shared" si="702"/>
        <v>1</v>
      </c>
      <c r="K7528" s="2">
        <v>14</v>
      </c>
      <c r="L7528" s="3">
        <v>92.07</v>
      </c>
      <c r="M7528" s="4">
        <v>0.09</v>
      </c>
      <c r="N7528" s="5" t="s">
        <v>23</v>
      </c>
      <c r="O7528" s="3">
        <v>-64.5</v>
      </c>
      <c r="P7528" s="3">
        <v>6.48</v>
      </c>
      <c r="Q7528" s="3">
        <v>7.86</v>
      </c>
      <c r="R7528" s="5" t="s">
        <v>922</v>
      </c>
      <c r="S7528" s="5" t="s">
        <v>1525</v>
      </c>
      <c r="T7528" s="5" t="str">
        <f t="shared" si="703"/>
        <v>Christopher Martinez</v>
      </c>
      <c r="U7528" t="s">
        <v>153</v>
      </c>
      <c r="V7528" s="5" t="s">
        <v>74</v>
      </c>
      <c r="W7528" s="5" t="s">
        <v>28</v>
      </c>
      <c r="X7528" s="5" t="s">
        <v>75</v>
      </c>
      <c r="Y7528" s="5" t="s">
        <v>225</v>
      </c>
      <c r="Z7528" s="5" t="s">
        <v>43</v>
      </c>
      <c r="AA7528" s="4">
        <v>0.37</v>
      </c>
      <c r="AB7528" s="1">
        <v>40811</v>
      </c>
      <c r="AC7528" s="1">
        <v>24465</v>
      </c>
      <c r="AD7528">
        <f t="shared" si="704"/>
        <v>2</v>
      </c>
      <c r="AE7528">
        <f t="shared" ca="1" si="705"/>
        <v>57</v>
      </c>
      <c r="AF7528" t="str">
        <f t="shared" ca="1" si="706"/>
        <v>18-64</v>
      </c>
      <c r="AG7528" s="3">
        <f t="shared" si="707"/>
        <v>1.0238691428571429</v>
      </c>
      <c r="AH7528" t="str">
        <f>_xlfn.IFNA(VLOOKUP(Sales_Transactions[[#This Row],[Order ID]],Returned_Items[#All],2,FALSE),"Not Returned")</f>
        <v>Not Returned</v>
      </c>
    </row>
    <row r="7529" spans="1:34" x14ac:dyDescent="0.25">
      <c r="A7529">
        <v>58470</v>
      </c>
      <c r="C7529" t="s">
        <v>3455</v>
      </c>
      <c r="D7529" s="2" t="str">
        <f>TEXT(MID(Sales_Transactions[[#This Row],[Order Date]],2,5),"d/m/yyy")</f>
        <v>8/6/2011</v>
      </c>
      <c r="E7529" s="2" t="str">
        <f>TEXT(MID(Sales_Transactions[[#This Row],[Order Date]],2,5),"d")</f>
        <v>8</v>
      </c>
      <c r="F7529" s="2" t="str">
        <f>TEXT(MID(Sales_Transactions[[#This Row],[Order Date]],2,5),"m")</f>
        <v>6</v>
      </c>
      <c r="G7529" s="2" t="str">
        <f>TEXT(MID(Sales_Transactions[[#This Row],[Order Date]],2,5),"yyy")</f>
        <v>2011</v>
      </c>
      <c r="H7529" s="2" t="str">
        <f>TEXT(MID(Sales_Transactions[[#This Row],[Order Date]],2,5),"yyy/m")</f>
        <v>2011/6</v>
      </c>
      <c r="I7529" t="s">
        <v>33</v>
      </c>
      <c r="J7529">
        <f t="shared" si="702"/>
        <v>4</v>
      </c>
      <c r="K7529" s="2">
        <v>24</v>
      </c>
      <c r="L7529" s="3">
        <v>1811.55</v>
      </c>
      <c r="M7529" s="4">
        <v>0.09</v>
      </c>
      <c r="N7529" s="5" t="s">
        <v>23</v>
      </c>
      <c r="O7529" s="3">
        <v>512.69000000000005</v>
      </c>
      <c r="P7529" s="3">
        <v>81.319999999999993</v>
      </c>
      <c r="Q7529" s="3">
        <v>0.99</v>
      </c>
      <c r="R7529" s="5" t="s">
        <v>35</v>
      </c>
      <c r="S7529" s="5" t="s">
        <v>2144</v>
      </c>
      <c r="T7529" s="5" t="str">
        <f t="shared" si="703"/>
        <v>Barry Blumstein</v>
      </c>
      <c r="U7529" t="s">
        <v>153</v>
      </c>
      <c r="V7529" s="5" t="s">
        <v>27</v>
      </c>
      <c r="W7529" s="5" t="s">
        <v>28</v>
      </c>
      <c r="X7529" s="5" t="s">
        <v>38</v>
      </c>
      <c r="Y7529" s="5" t="s">
        <v>3409</v>
      </c>
      <c r="Z7529" s="5" t="s">
        <v>43</v>
      </c>
      <c r="AA7529" s="4">
        <v>0.56999999999999995</v>
      </c>
      <c r="AB7529" s="1">
        <v>40703</v>
      </c>
      <c r="AC7529" s="1">
        <v>24347</v>
      </c>
      <c r="AD7529">
        <f t="shared" si="704"/>
        <v>1</v>
      </c>
      <c r="AE7529">
        <f t="shared" ca="1" si="705"/>
        <v>57</v>
      </c>
      <c r="AF7529" t="str">
        <f t="shared" ca="1" si="706"/>
        <v>18-64</v>
      </c>
      <c r="AG7529" s="3">
        <f t="shared" si="707"/>
        <v>3.4265338333333326</v>
      </c>
      <c r="AH7529" t="str">
        <f>_xlfn.IFNA(VLOOKUP(Sales_Transactions[[#This Row],[Order ID]],Returned_Items[#All],2,FALSE),"Not Returned")</f>
        <v>Returned</v>
      </c>
    </row>
    <row r="7530" spans="1:34" x14ac:dyDescent="0.25">
      <c r="A7530">
        <v>58470</v>
      </c>
      <c r="C7530" t="s">
        <v>3455</v>
      </c>
      <c r="D7530" s="2" t="str">
        <f>TEXT(MID(Sales_Transactions[[#This Row],[Order Date]],2,5),"d/m/yyy")</f>
        <v>8/6/2011</v>
      </c>
      <c r="E7530" s="2" t="str">
        <f>TEXT(MID(Sales_Transactions[[#This Row],[Order Date]],2,5),"d")</f>
        <v>8</v>
      </c>
      <c r="F7530" s="2" t="str">
        <f>TEXT(MID(Sales_Transactions[[#This Row],[Order Date]],2,5),"m")</f>
        <v>6</v>
      </c>
      <c r="G7530" s="2" t="str">
        <f>TEXT(MID(Sales_Transactions[[#This Row],[Order Date]],2,5),"yyy")</f>
        <v>2011</v>
      </c>
      <c r="H7530" s="2" t="str">
        <f>TEXT(MID(Sales_Transactions[[#This Row],[Order Date]],2,5),"yyy/m")</f>
        <v>2011/6</v>
      </c>
      <c r="I7530" t="s">
        <v>33</v>
      </c>
      <c r="J7530">
        <f t="shared" si="702"/>
        <v>4</v>
      </c>
      <c r="K7530" s="2">
        <v>13</v>
      </c>
      <c r="L7530" s="3">
        <v>49.08</v>
      </c>
      <c r="M7530" s="4">
        <v>0.06</v>
      </c>
      <c r="N7530" s="5" t="s">
        <v>23</v>
      </c>
      <c r="O7530" s="3">
        <v>-0.31</v>
      </c>
      <c r="P7530" s="3">
        <v>3.71</v>
      </c>
      <c r="Q7530" s="3">
        <v>1.93</v>
      </c>
      <c r="R7530" s="5" t="s">
        <v>35</v>
      </c>
      <c r="S7530" s="5" t="s">
        <v>2144</v>
      </c>
      <c r="T7530" s="5" t="str">
        <f t="shared" si="703"/>
        <v>Barry Blumstein</v>
      </c>
      <c r="U7530" t="s">
        <v>153</v>
      </c>
      <c r="V7530" s="5" t="s">
        <v>27</v>
      </c>
      <c r="W7530" s="5" t="s">
        <v>28</v>
      </c>
      <c r="X7530" s="5" t="s">
        <v>75</v>
      </c>
      <c r="Y7530" s="5" t="s">
        <v>2079</v>
      </c>
      <c r="Z7530" s="5" t="s">
        <v>84</v>
      </c>
      <c r="AA7530" s="4">
        <v>0.35</v>
      </c>
      <c r="AB7530" s="1">
        <v>40702</v>
      </c>
      <c r="AC7530" s="1">
        <v>24414</v>
      </c>
      <c r="AD7530">
        <f t="shared" si="704"/>
        <v>0</v>
      </c>
      <c r="AE7530">
        <f t="shared" ca="1" si="705"/>
        <v>57</v>
      </c>
      <c r="AF7530" t="str">
        <f t="shared" ca="1" si="706"/>
        <v>18-64</v>
      </c>
      <c r="AG7530" s="3">
        <f t="shared" si="707"/>
        <v>0.43367492307692312</v>
      </c>
      <c r="AH7530" t="str">
        <f>_xlfn.IFNA(VLOOKUP(Sales_Transactions[[#This Row],[Order ID]],Returned_Items[#All],2,FALSE),"Not Returned")</f>
        <v>Returned</v>
      </c>
    </row>
    <row r="7531" spans="1:34" x14ac:dyDescent="0.25">
      <c r="A7531">
        <v>58470</v>
      </c>
      <c r="C7531" t="s">
        <v>3455</v>
      </c>
      <c r="D7531" s="2" t="str">
        <f>TEXT(MID(Sales_Transactions[[#This Row],[Order Date]],2,5),"d/m/yyy")</f>
        <v>8/6/2011</v>
      </c>
      <c r="E7531" s="2" t="str">
        <f>TEXT(MID(Sales_Transactions[[#This Row],[Order Date]],2,5),"d")</f>
        <v>8</v>
      </c>
      <c r="F7531" s="2" t="str">
        <f>TEXT(MID(Sales_Transactions[[#This Row],[Order Date]],2,5),"m")</f>
        <v>6</v>
      </c>
      <c r="G7531" s="2" t="str">
        <f>TEXT(MID(Sales_Transactions[[#This Row],[Order Date]],2,5),"yyy")</f>
        <v>2011</v>
      </c>
      <c r="H7531" s="2" t="str">
        <f>TEXT(MID(Sales_Transactions[[#This Row],[Order Date]],2,5),"yyy/m")</f>
        <v>2011/6</v>
      </c>
      <c r="I7531" t="s">
        <v>33</v>
      </c>
      <c r="J7531">
        <f t="shared" si="702"/>
        <v>4</v>
      </c>
      <c r="K7531" s="2">
        <v>36</v>
      </c>
      <c r="L7531" s="3">
        <v>236.19</v>
      </c>
      <c r="M7531" s="4">
        <v>0.06</v>
      </c>
      <c r="N7531" s="5" t="s">
        <v>23</v>
      </c>
      <c r="O7531" s="3">
        <v>-76.92</v>
      </c>
      <c r="P7531" s="3">
        <v>6.48</v>
      </c>
      <c r="Q7531" s="3">
        <v>5.94</v>
      </c>
      <c r="R7531" s="5" t="s">
        <v>35</v>
      </c>
      <c r="S7531" s="5" t="s">
        <v>2144</v>
      </c>
      <c r="T7531" s="5" t="str">
        <f t="shared" si="703"/>
        <v>Barry Blumstein</v>
      </c>
      <c r="U7531" t="s">
        <v>153</v>
      </c>
      <c r="V7531" s="5" t="s">
        <v>27</v>
      </c>
      <c r="W7531" s="5" t="s">
        <v>28</v>
      </c>
      <c r="X7531" s="5" t="s">
        <v>75</v>
      </c>
      <c r="Y7531" s="5" t="s">
        <v>1756</v>
      </c>
      <c r="Z7531" s="5" t="s">
        <v>43</v>
      </c>
      <c r="AA7531" s="4">
        <v>0.37</v>
      </c>
      <c r="AB7531" s="1">
        <v>40703</v>
      </c>
      <c r="AC7531" s="1">
        <v>23792</v>
      </c>
      <c r="AD7531">
        <f t="shared" si="704"/>
        <v>1</v>
      </c>
      <c r="AE7531">
        <f t="shared" ca="1" si="705"/>
        <v>59</v>
      </c>
      <c r="AF7531" t="str">
        <f t="shared" ca="1" si="706"/>
        <v>18-64</v>
      </c>
      <c r="AG7531" s="3">
        <f t="shared" si="707"/>
        <v>0.34489200000000003</v>
      </c>
      <c r="AH7531" t="str">
        <f>_xlfn.IFNA(VLOOKUP(Sales_Transactions[[#This Row],[Order ID]],Returned_Items[#All],2,FALSE),"Not Returned")</f>
        <v>Returned</v>
      </c>
    </row>
    <row r="7532" spans="1:34" x14ac:dyDescent="0.25">
      <c r="A7532">
        <v>58470</v>
      </c>
      <c r="C7532" t="s">
        <v>3455</v>
      </c>
      <c r="D7532" s="2" t="str">
        <f>TEXT(MID(Sales_Transactions[[#This Row],[Order Date]],2,5),"d/m/yyy")</f>
        <v>8/6/2011</v>
      </c>
      <c r="E7532" s="2" t="str">
        <f>TEXT(MID(Sales_Transactions[[#This Row],[Order Date]],2,5),"d")</f>
        <v>8</v>
      </c>
      <c r="F7532" s="2" t="str">
        <f>TEXT(MID(Sales_Transactions[[#This Row],[Order Date]],2,5),"m")</f>
        <v>6</v>
      </c>
      <c r="G7532" s="2" t="str">
        <f>TEXT(MID(Sales_Transactions[[#This Row],[Order Date]],2,5),"yyy")</f>
        <v>2011</v>
      </c>
      <c r="H7532" s="2" t="str">
        <f>TEXT(MID(Sales_Transactions[[#This Row],[Order Date]],2,5),"yyy/m")</f>
        <v>2011/6</v>
      </c>
      <c r="I7532" t="s">
        <v>33</v>
      </c>
      <c r="J7532">
        <f t="shared" si="702"/>
        <v>4</v>
      </c>
      <c r="K7532" s="2">
        <v>45</v>
      </c>
      <c r="L7532" s="3">
        <v>854.14</v>
      </c>
      <c r="M7532" s="4">
        <v>0.01</v>
      </c>
      <c r="N7532" s="5" t="s">
        <v>23</v>
      </c>
      <c r="O7532" s="3">
        <v>94</v>
      </c>
      <c r="P7532" s="3">
        <v>18.97</v>
      </c>
      <c r="Q7532" s="3">
        <v>9.0299999999999994</v>
      </c>
      <c r="R7532" s="5" t="s">
        <v>35</v>
      </c>
      <c r="S7532" s="5" t="s">
        <v>2144</v>
      </c>
      <c r="T7532" s="5" t="str">
        <f t="shared" si="703"/>
        <v>Barry Blumstein</v>
      </c>
      <c r="U7532" t="s">
        <v>153</v>
      </c>
      <c r="V7532" s="5" t="s">
        <v>27</v>
      </c>
      <c r="W7532" s="5" t="s">
        <v>28</v>
      </c>
      <c r="X7532" s="5" t="s">
        <v>75</v>
      </c>
      <c r="Y7532" s="5" t="s">
        <v>173</v>
      </c>
      <c r="Z7532" s="5" t="s">
        <v>43</v>
      </c>
      <c r="AA7532" s="4">
        <v>0.37</v>
      </c>
      <c r="AB7532" s="1">
        <v>40704</v>
      </c>
      <c r="AC7532" s="1">
        <v>17156</v>
      </c>
      <c r="AD7532">
        <f t="shared" si="704"/>
        <v>2</v>
      </c>
      <c r="AE7532">
        <f t="shared" ca="1" si="705"/>
        <v>77</v>
      </c>
      <c r="AF7532" t="str">
        <f t="shared" ca="1" si="706"/>
        <v>Over 65</v>
      </c>
      <c r="AG7532" s="3">
        <f t="shared" si="707"/>
        <v>0.6221800666666667</v>
      </c>
      <c r="AH7532" t="str">
        <f>_xlfn.IFNA(VLOOKUP(Sales_Transactions[[#This Row],[Order ID]],Returned_Items[#All],2,FALSE),"Not Returned")</f>
        <v>Returned</v>
      </c>
    </row>
    <row r="7533" spans="1:34" x14ac:dyDescent="0.25">
      <c r="A7533">
        <v>58470</v>
      </c>
      <c r="C7533" t="s">
        <v>3455</v>
      </c>
      <c r="D7533" s="2" t="str">
        <f>TEXT(MID(Sales_Transactions[[#This Row],[Order Date]],2,5),"d/m/yyy")</f>
        <v>8/6/2011</v>
      </c>
      <c r="E7533" s="2" t="str">
        <f>TEXT(MID(Sales_Transactions[[#This Row],[Order Date]],2,5),"d")</f>
        <v>8</v>
      </c>
      <c r="F7533" s="2" t="str">
        <f>TEXT(MID(Sales_Transactions[[#This Row],[Order Date]],2,5),"m")</f>
        <v>6</v>
      </c>
      <c r="G7533" s="2" t="str">
        <f>TEXT(MID(Sales_Transactions[[#This Row],[Order Date]],2,5),"yyy")</f>
        <v>2011</v>
      </c>
      <c r="H7533" s="2" t="str">
        <f>TEXT(MID(Sales_Transactions[[#This Row],[Order Date]],2,5),"yyy/m")</f>
        <v>2011/6</v>
      </c>
      <c r="I7533" t="s">
        <v>33</v>
      </c>
      <c r="J7533">
        <f t="shared" si="702"/>
        <v>4</v>
      </c>
      <c r="K7533" s="2">
        <v>5</v>
      </c>
      <c r="L7533" s="3">
        <v>159.5</v>
      </c>
      <c r="M7533" s="4">
        <v>0.09</v>
      </c>
      <c r="N7533" s="5" t="s">
        <v>23</v>
      </c>
      <c r="O7533" s="3">
        <v>-57.98</v>
      </c>
      <c r="P7533" s="3">
        <v>31.98</v>
      </c>
      <c r="Q7533" s="3">
        <v>6.72</v>
      </c>
      <c r="R7533" s="5" t="s">
        <v>35</v>
      </c>
      <c r="S7533" s="5" t="s">
        <v>2144</v>
      </c>
      <c r="T7533" s="5" t="str">
        <f t="shared" si="703"/>
        <v>Barry Blumstein</v>
      </c>
      <c r="U7533" t="s">
        <v>153</v>
      </c>
      <c r="V7533" s="5" t="s">
        <v>27</v>
      </c>
      <c r="W7533" s="5" t="s">
        <v>28</v>
      </c>
      <c r="X7533" s="5" t="s">
        <v>29</v>
      </c>
      <c r="Y7533" s="5" t="s">
        <v>3224</v>
      </c>
      <c r="Z7533" s="5" t="s">
        <v>43</v>
      </c>
      <c r="AA7533" s="4">
        <v>0.75</v>
      </c>
      <c r="AB7533" s="1">
        <v>40703</v>
      </c>
      <c r="AC7533" s="1">
        <v>16847</v>
      </c>
      <c r="AD7533">
        <f t="shared" si="704"/>
        <v>1</v>
      </c>
      <c r="AE7533">
        <f t="shared" ca="1" si="705"/>
        <v>78</v>
      </c>
      <c r="AF7533" t="str">
        <f t="shared" ca="1" si="706"/>
        <v>Over 65</v>
      </c>
      <c r="AG7533" s="3">
        <f t="shared" si="707"/>
        <v>7.734243600000001</v>
      </c>
      <c r="AH7533" t="str">
        <f>_xlfn.IFNA(VLOOKUP(Sales_Transactions[[#This Row],[Order ID]],Returned_Items[#All],2,FALSE),"Not Returned")</f>
        <v>Returned</v>
      </c>
    </row>
    <row r="7534" spans="1:34" x14ac:dyDescent="0.25">
      <c r="A7534">
        <v>58759</v>
      </c>
      <c r="C7534" t="s">
        <v>1324</v>
      </c>
      <c r="D7534" s="2" t="str">
        <f>TEXT(MID(Sales_Transactions[[#This Row],[Order Date]],2,5),"d/m/yyy")</f>
        <v>21/1/2009</v>
      </c>
      <c r="E7534" s="2" t="str">
        <f>TEXT(MID(Sales_Transactions[[#This Row],[Order Date]],2,5),"d")</f>
        <v>21</v>
      </c>
      <c r="F7534" s="2" t="str">
        <f>TEXT(MID(Sales_Transactions[[#This Row],[Order Date]],2,5),"m")</f>
        <v>1</v>
      </c>
      <c r="G7534" s="2" t="str">
        <f>TEXT(MID(Sales_Transactions[[#This Row],[Order Date]],2,5),"yyy")</f>
        <v>2009</v>
      </c>
      <c r="H7534" s="2" t="str">
        <f>TEXT(MID(Sales_Transactions[[#This Row],[Order Date]],2,5),"yyy/m")</f>
        <v>2009/1</v>
      </c>
      <c r="I7534" t="s">
        <v>22</v>
      </c>
      <c r="J7534">
        <f t="shared" si="702"/>
        <v>2</v>
      </c>
      <c r="K7534" s="2">
        <v>4</v>
      </c>
      <c r="L7534" s="3">
        <v>33.44</v>
      </c>
      <c r="M7534" s="4">
        <v>0.1</v>
      </c>
      <c r="N7534" s="5" t="s">
        <v>23</v>
      </c>
      <c r="O7534" s="3">
        <v>-6.88</v>
      </c>
      <c r="P7534" s="3">
        <v>8.01</v>
      </c>
      <c r="Q7534" s="3">
        <v>2.87</v>
      </c>
      <c r="R7534" s="5" t="s">
        <v>234</v>
      </c>
      <c r="S7534" s="5" t="s">
        <v>96</v>
      </c>
      <c r="T7534" s="5" t="str">
        <f t="shared" si="703"/>
        <v>Andrew Allen</v>
      </c>
      <c r="U7534" t="s">
        <v>153</v>
      </c>
      <c r="V7534" s="5" t="s">
        <v>47</v>
      </c>
      <c r="W7534" s="5" t="s">
        <v>28</v>
      </c>
      <c r="X7534" s="5" t="s">
        <v>75</v>
      </c>
      <c r="Y7534" s="5" t="s">
        <v>1195</v>
      </c>
      <c r="Z7534" s="5" t="s">
        <v>84</v>
      </c>
      <c r="AA7534" s="4">
        <v>0.4</v>
      </c>
      <c r="AB7534" s="1">
        <v>39841</v>
      </c>
      <c r="AC7534" s="1">
        <v>16932</v>
      </c>
      <c r="AD7534">
        <f t="shared" si="704"/>
        <v>7</v>
      </c>
      <c r="AE7534">
        <f t="shared" ca="1" si="705"/>
        <v>78</v>
      </c>
      <c r="AF7534" t="str">
        <f t="shared" ca="1" si="706"/>
        <v>Over 65</v>
      </c>
      <c r="AG7534" s="3">
        <f t="shared" si="707"/>
        <v>2.7179975000000001</v>
      </c>
      <c r="AH7534" t="str">
        <f>_xlfn.IFNA(VLOOKUP(Sales_Transactions[[#This Row],[Order ID]],Returned_Items[#All],2,FALSE),"Not Returned")</f>
        <v>Not Returned</v>
      </c>
    </row>
    <row r="7535" spans="1:34" x14ac:dyDescent="0.25">
      <c r="A7535">
        <v>59780</v>
      </c>
      <c r="C7535" t="s">
        <v>2053</v>
      </c>
      <c r="D7535" s="2" t="str">
        <f>TEXT(MID(Sales_Transactions[[#This Row],[Order Date]],2,5),"d/m/yyy")</f>
        <v>20/2/2010</v>
      </c>
      <c r="E7535" s="2" t="str">
        <f>TEXT(MID(Sales_Transactions[[#This Row],[Order Date]],2,5),"d")</f>
        <v>20</v>
      </c>
      <c r="F7535" s="2" t="str">
        <f>TEXT(MID(Sales_Transactions[[#This Row],[Order Date]],2,5),"m")</f>
        <v>2</v>
      </c>
      <c r="G7535" s="2" t="str">
        <f>TEXT(MID(Sales_Transactions[[#This Row],[Order Date]],2,5),"yyy")</f>
        <v>2010</v>
      </c>
      <c r="H7535" s="2" t="str">
        <f>TEXT(MID(Sales_Transactions[[#This Row],[Order Date]],2,5),"yyy/m")</f>
        <v>2010/2</v>
      </c>
      <c r="I7535" t="s">
        <v>101</v>
      </c>
      <c r="J7535">
        <f t="shared" si="702"/>
        <v>1</v>
      </c>
      <c r="K7535" s="2">
        <v>21</v>
      </c>
      <c r="L7535" s="3">
        <v>6776.92</v>
      </c>
      <c r="M7535" s="4">
        <v>0</v>
      </c>
      <c r="N7535" s="5" t="s">
        <v>34</v>
      </c>
      <c r="O7535" s="3">
        <v>1395.02</v>
      </c>
      <c r="P7535" s="3">
        <v>306.14</v>
      </c>
      <c r="Q7535" s="3">
        <v>26.53</v>
      </c>
      <c r="R7535" s="5" t="s">
        <v>1768</v>
      </c>
      <c r="S7535" s="5" t="s">
        <v>1436</v>
      </c>
      <c r="T7535" s="5" t="str">
        <f t="shared" si="703"/>
        <v>Art Foster</v>
      </c>
      <c r="U7535" t="s">
        <v>153</v>
      </c>
      <c r="V7535" s="5" t="s">
        <v>74</v>
      </c>
      <c r="W7535" s="5" t="s">
        <v>48</v>
      </c>
      <c r="X7535" s="5" t="s">
        <v>324</v>
      </c>
      <c r="Y7535" s="5" t="s">
        <v>1928</v>
      </c>
      <c r="Z7535" s="5" t="s">
        <v>40</v>
      </c>
      <c r="AA7535" s="4">
        <v>0.56000000000000005</v>
      </c>
      <c r="AB7535" s="1">
        <v>40229</v>
      </c>
      <c r="AC7535" s="1">
        <v>17040</v>
      </c>
      <c r="AD7535">
        <f t="shared" si="704"/>
        <v>0</v>
      </c>
      <c r="AE7535">
        <f t="shared" ca="1" si="705"/>
        <v>77</v>
      </c>
      <c r="AF7535" t="str">
        <f t="shared" ca="1" si="706"/>
        <v>Over 65</v>
      </c>
      <c r="AG7535" s="3">
        <f t="shared" si="707"/>
        <v>15.841428571428569</v>
      </c>
      <c r="AH7535" t="str">
        <f>_xlfn.IFNA(VLOOKUP(Sales_Transactions[[#This Row],[Order ID]],Returned_Items[#All],2,FALSE),"Not Returned")</f>
        <v>Not Returned</v>
      </c>
    </row>
    <row r="7536" spans="1:34" x14ac:dyDescent="0.25">
      <c r="A7536">
        <v>358</v>
      </c>
      <c r="C7536" t="s">
        <v>181</v>
      </c>
      <c r="D7536" s="2" t="str">
        <f>TEXT(MID(Sales_Transactions[[#This Row],[Order Date]],2,5),"d/m/yyy")</f>
        <v>19/9/2010</v>
      </c>
      <c r="E7536" s="2" t="str">
        <f>TEXT(MID(Sales_Transactions[[#This Row],[Order Date]],2,5),"d")</f>
        <v>19</v>
      </c>
      <c r="F7536" s="2" t="str">
        <f>TEXT(MID(Sales_Transactions[[#This Row],[Order Date]],2,5),"m")</f>
        <v>9</v>
      </c>
      <c r="G7536" s="2" t="str">
        <f>TEXT(MID(Sales_Transactions[[#This Row],[Order Date]],2,5),"yyy")</f>
        <v>2010</v>
      </c>
      <c r="H7536" s="2" t="str">
        <f>TEXT(MID(Sales_Transactions[[#This Row],[Order Date]],2,5),"yyy/m")</f>
        <v>2010/9</v>
      </c>
      <c r="I7536" t="s">
        <v>33</v>
      </c>
      <c r="J7536">
        <f t="shared" si="702"/>
        <v>4</v>
      </c>
      <c r="K7536" s="2">
        <v>33</v>
      </c>
      <c r="L7536" s="3">
        <v>1640.9</v>
      </c>
      <c r="M7536" s="4">
        <v>0.02</v>
      </c>
      <c r="N7536" s="5" t="s">
        <v>34</v>
      </c>
      <c r="O7536" s="3">
        <v>-1348.06</v>
      </c>
      <c r="P7536" s="3">
        <v>48.58</v>
      </c>
      <c r="Q7536" s="3">
        <v>54.11</v>
      </c>
      <c r="R7536" s="5" t="s">
        <v>1552</v>
      </c>
      <c r="S7536" s="5" t="s">
        <v>3496</v>
      </c>
      <c r="T7536" s="5" t="str">
        <f t="shared" si="703"/>
        <v>Ricardo Block</v>
      </c>
      <c r="U7536" t="s">
        <v>153</v>
      </c>
      <c r="V7536" s="5" t="s">
        <v>47</v>
      </c>
      <c r="W7536" s="5" t="s">
        <v>57</v>
      </c>
      <c r="X7536" s="5" t="s">
        <v>104</v>
      </c>
      <c r="Y7536" s="5" t="s">
        <v>377</v>
      </c>
      <c r="Z7536" s="5" t="s">
        <v>106</v>
      </c>
      <c r="AA7536" s="4">
        <v>0.69</v>
      </c>
      <c r="AB7536" s="1">
        <v>40442</v>
      </c>
      <c r="AC7536" s="1">
        <v>17498</v>
      </c>
      <c r="AD7536">
        <f t="shared" si="704"/>
        <v>2</v>
      </c>
      <c r="AE7536">
        <f t="shared" ca="1" si="705"/>
        <v>76</v>
      </c>
      <c r="AF7536" t="str">
        <f t="shared" ca="1" si="706"/>
        <v>Over 65</v>
      </c>
      <c r="AG7536" s="3">
        <f t="shared" si="707"/>
        <v>3.1115237575757577</v>
      </c>
      <c r="AH7536" t="str">
        <f>_xlfn.IFNA(VLOOKUP(Sales_Transactions[[#This Row],[Order ID]],Returned_Items[#All],2,FALSE),"Not Returned")</f>
        <v>Not Returned</v>
      </c>
    </row>
    <row r="7537" spans="1:34" x14ac:dyDescent="0.25">
      <c r="A7537">
        <v>358</v>
      </c>
      <c r="C7537" t="s">
        <v>181</v>
      </c>
      <c r="D7537" s="2" t="str">
        <f>TEXT(MID(Sales_Transactions[[#This Row],[Order Date]],2,5),"d/m/yyy")</f>
        <v>19/9/2010</v>
      </c>
      <c r="E7537" s="2" t="str">
        <f>TEXT(MID(Sales_Transactions[[#This Row],[Order Date]],2,5),"d")</f>
        <v>19</v>
      </c>
      <c r="F7537" s="2" t="str">
        <f>TEXT(MID(Sales_Transactions[[#This Row],[Order Date]],2,5),"m")</f>
        <v>9</v>
      </c>
      <c r="G7537" s="2" t="str">
        <f>TEXT(MID(Sales_Transactions[[#This Row],[Order Date]],2,5),"yyy")</f>
        <v>2010</v>
      </c>
      <c r="H7537" s="2" t="str">
        <f>TEXT(MID(Sales_Transactions[[#This Row],[Order Date]],2,5),"yyy/m")</f>
        <v>2010/9</v>
      </c>
      <c r="I7537" t="s">
        <v>33</v>
      </c>
      <c r="J7537">
        <f t="shared" si="702"/>
        <v>4</v>
      </c>
      <c r="K7537" s="2">
        <v>33</v>
      </c>
      <c r="L7537" s="3">
        <v>1235.8699999999999</v>
      </c>
      <c r="M7537" s="4">
        <v>7.0000000000000007E-2</v>
      </c>
      <c r="N7537" s="5" t="s">
        <v>23</v>
      </c>
      <c r="O7537" s="3">
        <v>269.27</v>
      </c>
      <c r="P7537" s="3">
        <v>39.479999999999997</v>
      </c>
      <c r="Q7537" s="3">
        <v>1.99</v>
      </c>
      <c r="R7537" s="5" t="s">
        <v>1552</v>
      </c>
      <c r="S7537" s="5" t="s">
        <v>3496</v>
      </c>
      <c r="T7537" s="5" t="str">
        <f t="shared" si="703"/>
        <v>Ricardo Block</v>
      </c>
      <c r="U7537" t="s">
        <v>153</v>
      </c>
      <c r="V7537" s="5" t="s">
        <v>47</v>
      </c>
      <c r="W7537" s="5" t="s">
        <v>48</v>
      </c>
      <c r="X7537" s="5" t="s">
        <v>87</v>
      </c>
      <c r="Y7537" s="5" t="s">
        <v>241</v>
      </c>
      <c r="Z7537" s="5" t="s">
        <v>60</v>
      </c>
      <c r="AA7537" s="4">
        <v>0.54</v>
      </c>
      <c r="AB7537" s="1">
        <v>40440</v>
      </c>
      <c r="AC7537" s="1">
        <v>17447</v>
      </c>
      <c r="AD7537">
        <f t="shared" si="704"/>
        <v>0</v>
      </c>
      <c r="AE7537">
        <f t="shared" ca="1" si="705"/>
        <v>76</v>
      </c>
      <c r="AF7537" t="str">
        <f t="shared" ca="1" si="706"/>
        <v>Over 65</v>
      </c>
      <c r="AG7537" s="3">
        <f t="shared" si="707"/>
        <v>1.255829212121212</v>
      </c>
      <c r="AH7537" t="str">
        <f>_xlfn.IFNA(VLOOKUP(Sales_Transactions[[#This Row],[Order ID]],Returned_Items[#All],2,FALSE),"Not Returned")</f>
        <v>Not Returned</v>
      </c>
    </row>
    <row r="7538" spans="1:34" x14ac:dyDescent="0.25">
      <c r="A7538">
        <v>1767</v>
      </c>
      <c r="C7538" t="s">
        <v>2483</v>
      </c>
      <c r="D7538" s="2" t="str">
        <f>TEXT(MID(Sales_Transactions[[#This Row],[Order Date]],2,5),"d/m/yyy")</f>
        <v>13/3/2011</v>
      </c>
      <c r="E7538" s="2" t="str">
        <f>TEXT(MID(Sales_Transactions[[#This Row],[Order Date]],2,5),"d")</f>
        <v>13</v>
      </c>
      <c r="F7538" s="2" t="str">
        <f>TEXT(MID(Sales_Transactions[[#This Row],[Order Date]],2,5),"m")</f>
        <v>3</v>
      </c>
      <c r="G7538" s="2" t="str">
        <f>TEXT(MID(Sales_Transactions[[#This Row],[Order Date]],2,5),"yyy")</f>
        <v>2011</v>
      </c>
      <c r="H7538" s="2" t="str">
        <f>TEXT(MID(Sales_Transactions[[#This Row],[Order Date]],2,5),"yyy/m")</f>
        <v>2011/3</v>
      </c>
      <c r="I7538" t="s">
        <v>33</v>
      </c>
      <c r="J7538">
        <f t="shared" si="702"/>
        <v>4</v>
      </c>
      <c r="K7538" s="2">
        <v>10</v>
      </c>
      <c r="L7538" s="3">
        <v>46.34</v>
      </c>
      <c r="M7538" s="4">
        <v>0.05</v>
      </c>
      <c r="N7538" s="5" t="s">
        <v>23</v>
      </c>
      <c r="O7538" s="3">
        <v>-7.76</v>
      </c>
      <c r="P7538" s="3">
        <v>4.71</v>
      </c>
      <c r="Q7538" s="3">
        <v>0.7</v>
      </c>
      <c r="R7538" s="5" t="s">
        <v>3573</v>
      </c>
      <c r="S7538" s="5" t="s">
        <v>3574</v>
      </c>
      <c r="T7538" s="5" t="str">
        <f t="shared" si="703"/>
        <v>Roger Barcio</v>
      </c>
      <c r="U7538" t="s">
        <v>153</v>
      </c>
      <c r="V7538" s="5" t="s">
        <v>47</v>
      </c>
      <c r="W7538" s="5" t="s">
        <v>28</v>
      </c>
      <c r="X7538" s="5" t="s">
        <v>82</v>
      </c>
      <c r="Y7538" s="5" t="s">
        <v>117</v>
      </c>
      <c r="Z7538" s="5" t="s">
        <v>84</v>
      </c>
      <c r="AA7538" s="4">
        <v>0.8</v>
      </c>
      <c r="AB7538" s="1">
        <v>40617</v>
      </c>
      <c r="AC7538" s="1">
        <v>17248</v>
      </c>
      <c r="AD7538">
        <f t="shared" si="704"/>
        <v>2</v>
      </c>
      <c r="AE7538">
        <f t="shared" ca="1" si="705"/>
        <v>77</v>
      </c>
      <c r="AF7538" t="str">
        <f t="shared" ca="1" si="706"/>
        <v>Over 65</v>
      </c>
      <c r="AG7538" s="3">
        <f t="shared" si="707"/>
        <v>0.54076450000000009</v>
      </c>
      <c r="AH7538" t="str">
        <f>_xlfn.IFNA(VLOOKUP(Sales_Transactions[[#This Row],[Order ID]],Returned_Items[#All],2,FALSE),"Not Returned")</f>
        <v>Not Returned</v>
      </c>
    </row>
    <row r="7539" spans="1:34" x14ac:dyDescent="0.25">
      <c r="A7539">
        <v>1863</v>
      </c>
      <c r="C7539" t="s">
        <v>3255</v>
      </c>
      <c r="D7539" s="2" t="str">
        <f>TEXT(MID(Sales_Transactions[[#This Row],[Order Date]],2,5),"d/m/yyy")</f>
        <v>22/9/2010</v>
      </c>
      <c r="E7539" s="2" t="str">
        <f>TEXT(MID(Sales_Transactions[[#This Row],[Order Date]],2,5),"d")</f>
        <v>22</v>
      </c>
      <c r="F7539" s="2" t="str">
        <f>TEXT(MID(Sales_Transactions[[#This Row],[Order Date]],2,5),"m")</f>
        <v>9</v>
      </c>
      <c r="G7539" s="2" t="str">
        <f>TEXT(MID(Sales_Transactions[[#This Row],[Order Date]],2,5),"yyy")</f>
        <v>2010</v>
      </c>
      <c r="H7539" s="2" t="str">
        <f>TEXT(MID(Sales_Transactions[[#This Row],[Order Date]],2,5),"yyy/m")</f>
        <v>2010/9</v>
      </c>
      <c r="I7539" t="s">
        <v>52</v>
      </c>
      <c r="J7539">
        <f t="shared" si="702"/>
        <v>1</v>
      </c>
      <c r="K7539" s="2">
        <v>26</v>
      </c>
      <c r="L7539" s="3">
        <v>2415.38</v>
      </c>
      <c r="M7539" s="4">
        <v>0.08</v>
      </c>
      <c r="N7539" s="5" t="s">
        <v>34</v>
      </c>
      <c r="O7539" s="3">
        <v>-1131.5999999999999</v>
      </c>
      <c r="P7539" s="3">
        <v>95.95</v>
      </c>
      <c r="Q7539" s="3">
        <v>74.349999999999994</v>
      </c>
      <c r="R7539" s="5" t="s">
        <v>3379</v>
      </c>
      <c r="S7539" s="5" t="s">
        <v>3575</v>
      </c>
      <c r="T7539" s="5" t="str">
        <f t="shared" si="703"/>
        <v>Sung Pak</v>
      </c>
      <c r="U7539" t="s">
        <v>153</v>
      </c>
      <c r="V7539" s="5" t="s">
        <v>27</v>
      </c>
      <c r="W7539" s="5" t="s">
        <v>57</v>
      </c>
      <c r="X7539" s="5" t="s">
        <v>154</v>
      </c>
      <c r="Y7539" s="5" t="s">
        <v>155</v>
      </c>
      <c r="Z7539" s="5" t="s">
        <v>40</v>
      </c>
      <c r="AA7539" s="4">
        <v>0.56999999999999995</v>
      </c>
      <c r="AB7539" s="1">
        <v>40444</v>
      </c>
      <c r="AC7539" s="1">
        <v>17171</v>
      </c>
      <c r="AD7539">
        <f t="shared" si="704"/>
        <v>1</v>
      </c>
      <c r="AE7539">
        <f t="shared" ca="1" si="705"/>
        <v>77</v>
      </c>
      <c r="AF7539" t="str">
        <f t="shared" ca="1" si="706"/>
        <v>Over 65</v>
      </c>
      <c r="AG7539" s="3">
        <f t="shared" si="707"/>
        <v>6.5470476923076921</v>
      </c>
      <c r="AH7539" t="str">
        <f>_xlfn.IFNA(VLOOKUP(Sales_Transactions[[#This Row],[Order ID]],Returned_Items[#All],2,FALSE),"Not Returned")</f>
        <v>Not Returned</v>
      </c>
    </row>
    <row r="7540" spans="1:34" x14ac:dyDescent="0.25">
      <c r="A7540">
        <v>2915</v>
      </c>
      <c r="C7540" t="s">
        <v>3037</v>
      </c>
      <c r="D7540" s="2" t="str">
        <f>TEXT(MID(Sales_Transactions[[#This Row],[Order Date]],2,5),"d/m/yyy")</f>
        <v>30/3/2009</v>
      </c>
      <c r="E7540" s="2" t="str">
        <f>TEXT(MID(Sales_Transactions[[#This Row],[Order Date]],2,5),"d")</f>
        <v>30</v>
      </c>
      <c r="F7540" s="2" t="str">
        <f>TEXT(MID(Sales_Transactions[[#This Row],[Order Date]],2,5),"m")</f>
        <v>3</v>
      </c>
      <c r="G7540" s="2" t="str">
        <f>TEXT(MID(Sales_Transactions[[#This Row],[Order Date]],2,5),"yyy")</f>
        <v>2009</v>
      </c>
      <c r="H7540" s="2" t="str">
        <f>TEXT(MID(Sales_Transactions[[#This Row],[Order Date]],2,5),"yyy/m")</f>
        <v>2009/3</v>
      </c>
      <c r="I7540" t="s">
        <v>22</v>
      </c>
      <c r="J7540">
        <f t="shared" si="702"/>
        <v>2</v>
      </c>
      <c r="K7540" s="2">
        <v>41</v>
      </c>
      <c r="L7540" s="3">
        <v>231.26</v>
      </c>
      <c r="M7540" s="4">
        <v>7.0000000000000007E-2</v>
      </c>
      <c r="N7540" s="5" t="s">
        <v>23</v>
      </c>
      <c r="O7540" s="3">
        <v>32.83</v>
      </c>
      <c r="P7540" s="3">
        <v>5.98</v>
      </c>
      <c r="Q7540" s="3">
        <v>0.96</v>
      </c>
      <c r="R7540" s="5" t="s">
        <v>3526</v>
      </c>
      <c r="S7540" s="5" t="s">
        <v>3576</v>
      </c>
      <c r="T7540" s="5" t="str">
        <f t="shared" si="703"/>
        <v>Tim Brockman</v>
      </c>
      <c r="U7540" t="s">
        <v>153</v>
      </c>
      <c r="V7540" s="5" t="s">
        <v>37</v>
      </c>
      <c r="W7540" s="5" t="s">
        <v>28</v>
      </c>
      <c r="X7540" s="5" t="s">
        <v>124</v>
      </c>
      <c r="Y7540" s="5" t="s">
        <v>1277</v>
      </c>
      <c r="Z7540" s="5" t="s">
        <v>84</v>
      </c>
      <c r="AA7540" s="4">
        <v>0.6</v>
      </c>
      <c r="AB7540" s="1">
        <v>39906</v>
      </c>
      <c r="AC7540" s="1">
        <v>17424</v>
      </c>
      <c r="AD7540">
        <f t="shared" si="704"/>
        <v>4</v>
      </c>
      <c r="AE7540">
        <f t="shared" ca="1" si="705"/>
        <v>76</v>
      </c>
      <c r="AF7540" t="str">
        <f t="shared" ca="1" si="706"/>
        <v>Over 65</v>
      </c>
      <c r="AG7540" s="3">
        <f t="shared" si="707"/>
        <v>0.16916619512195125</v>
      </c>
      <c r="AH7540" t="str">
        <f>_xlfn.IFNA(VLOOKUP(Sales_Transactions[[#This Row],[Order ID]],Returned_Items[#All],2,FALSE),"Not Returned")</f>
        <v>Returned</v>
      </c>
    </row>
    <row r="7541" spans="1:34" x14ac:dyDescent="0.25">
      <c r="A7541">
        <v>2915</v>
      </c>
      <c r="C7541" t="s">
        <v>3037</v>
      </c>
      <c r="D7541" s="2" t="str">
        <f>TEXT(MID(Sales_Transactions[[#This Row],[Order Date]],2,5),"d/m/yyy")</f>
        <v>30/3/2009</v>
      </c>
      <c r="E7541" s="2" t="str">
        <f>TEXT(MID(Sales_Transactions[[#This Row],[Order Date]],2,5),"d")</f>
        <v>30</v>
      </c>
      <c r="F7541" s="2" t="str">
        <f>TEXT(MID(Sales_Transactions[[#This Row],[Order Date]],2,5),"m")</f>
        <v>3</v>
      </c>
      <c r="G7541" s="2" t="str">
        <f>TEXT(MID(Sales_Transactions[[#This Row],[Order Date]],2,5),"yyy")</f>
        <v>2009</v>
      </c>
      <c r="H7541" s="2" t="str">
        <f>TEXT(MID(Sales_Transactions[[#This Row],[Order Date]],2,5),"yyy/m")</f>
        <v>2009/3</v>
      </c>
      <c r="I7541" t="s">
        <v>22</v>
      </c>
      <c r="J7541">
        <f t="shared" si="702"/>
        <v>2</v>
      </c>
      <c r="K7541" s="2">
        <v>23</v>
      </c>
      <c r="L7541" s="3">
        <v>987.17</v>
      </c>
      <c r="M7541" s="4">
        <v>0.01</v>
      </c>
      <c r="N7541" s="5" t="s">
        <v>23</v>
      </c>
      <c r="O7541" s="3">
        <v>51.59</v>
      </c>
      <c r="P7541" s="3">
        <v>39.979999999999997</v>
      </c>
      <c r="Q7541" s="3">
        <v>4</v>
      </c>
      <c r="R7541" s="5" t="s">
        <v>3526</v>
      </c>
      <c r="S7541" s="5" t="s">
        <v>3576</v>
      </c>
      <c r="T7541" s="5" t="str">
        <f t="shared" si="703"/>
        <v>Tim Brockman</v>
      </c>
      <c r="U7541" t="s">
        <v>153</v>
      </c>
      <c r="V7541" s="5" t="s">
        <v>37</v>
      </c>
      <c r="W7541" s="5" t="s">
        <v>48</v>
      </c>
      <c r="X7541" s="5" t="s">
        <v>87</v>
      </c>
      <c r="Y7541" s="5" t="s">
        <v>1578</v>
      </c>
      <c r="Z7541" s="5" t="s">
        <v>43</v>
      </c>
      <c r="AA7541" s="4">
        <v>0.7</v>
      </c>
      <c r="AB7541" s="1">
        <v>39907</v>
      </c>
      <c r="AC7541" s="1">
        <v>17216</v>
      </c>
      <c r="AD7541">
        <f t="shared" si="704"/>
        <v>5</v>
      </c>
      <c r="AE7541">
        <f t="shared" ca="1" si="705"/>
        <v>77</v>
      </c>
      <c r="AF7541" t="str">
        <f t="shared" ca="1" si="706"/>
        <v>Over 65</v>
      </c>
      <c r="AG7541" s="3">
        <f t="shared" si="707"/>
        <v>1.9120000869565215</v>
      </c>
      <c r="AH7541" t="str">
        <f>_xlfn.IFNA(VLOOKUP(Sales_Transactions[[#This Row],[Order ID]],Returned_Items[#All],2,FALSE),"Not Returned")</f>
        <v>Returned</v>
      </c>
    </row>
    <row r="7542" spans="1:34" x14ac:dyDescent="0.25">
      <c r="A7542">
        <v>3046</v>
      </c>
      <c r="C7542" t="s">
        <v>3060</v>
      </c>
      <c r="D7542" s="2" t="str">
        <f>TEXT(MID(Sales_Transactions[[#This Row],[Order Date]],2,5),"d/m/yyy")</f>
        <v>29/11/2011</v>
      </c>
      <c r="E7542" s="2" t="str">
        <f>TEXT(MID(Sales_Transactions[[#This Row],[Order Date]],2,5),"d")</f>
        <v>29</v>
      </c>
      <c r="F7542" s="2" t="str">
        <f>TEXT(MID(Sales_Transactions[[#This Row],[Order Date]],2,5),"m")</f>
        <v>11</v>
      </c>
      <c r="G7542" s="2" t="str">
        <f>TEXT(MID(Sales_Transactions[[#This Row],[Order Date]],2,5),"yyy")</f>
        <v>2011</v>
      </c>
      <c r="H7542" s="2" t="str">
        <f>TEXT(MID(Sales_Transactions[[#This Row],[Order Date]],2,5),"yyy/m")</f>
        <v>2011/11</v>
      </c>
      <c r="I7542" t="s">
        <v>33</v>
      </c>
      <c r="J7542">
        <f t="shared" si="702"/>
        <v>4</v>
      </c>
      <c r="K7542" s="2">
        <v>24</v>
      </c>
      <c r="L7542" s="3">
        <v>10094.43</v>
      </c>
      <c r="M7542" s="4">
        <v>0.03</v>
      </c>
      <c r="N7542" s="5" t="s">
        <v>23</v>
      </c>
      <c r="O7542" s="3">
        <v>4451.01</v>
      </c>
      <c r="P7542" s="3">
        <v>420.98</v>
      </c>
      <c r="Q7542" s="3">
        <v>19.989999999999998</v>
      </c>
      <c r="R7542" s="5" t="s">
        <v>3379</v>
      </c>
      <c r="S7542" s="5" t="s">
        <v>3575</v>
      </c>
      <c r="T7542" s="5" t="str">
        <f t="shared" si="703"/>
        <v>Sung Pak</v>
      </c>
      <c r="U7542" t="s">
        <v>153</v>
      </c>
      <c r="V7542" s="5" t="s">
        <v>27</v>
      </c>
      <c r="W7542" s="5" t="s">
        <v>28</v>
      </c>
      <c r="X7542" s="5" t="s">
        <v>41</v>
      </c>
      <c r="Y7542" s="5" t="s">
        <v>1027</v>
      </c>
      <c r="Z7542" s="5" t="s">
        <v>43</v>
      </c>
      <c r="AA7542" s="4">
        <v>0.35</v>
      </c>
      <c r="AB7542" s="1">
        <v>40878</v>
      </c>
      <c r="AC7542" s="1">
        <v>17346</v>
      </c>
      <c r="AD7542">
        <f t="shared" si="704"/>
        <v>2</v>
      </c>
      <c r="AE7542">
        <f t="shared" ca="1" si="705"/>
        <v>77</v>
      </c>
      <c r="AF7542" t="str">
        <f t="shared" ca="1" si="706"/>
        <v>Over 65</v>
      </c>
      <c r="AG7542" s="3">
        <f t="shared" si="707"/>
        <v>18.368487750000003</v>
      </c>
      <c r="AH7542" t="str">
        <f>_xlfn.IFNA(VLOOKUP(Sales_Transactions[[#This Row],[Order ID]],Returned_Items[#All],2,FALSE),"Not Returned")</f>
        <v>Not Returned</v>
      </c>
    </row>
    <row r="7543" spans="1:34" x14ac:dyDescent="0.25">
      <c r="A7543">
        <v>4389</v>
      </c>
      <c r="C7543" t="s">
        <v>3488</v>
      </c>
      <c r="D7543" s="2" t="str">
        <f>TEXT(MID(Sales_Transactions[[#This Row],[Order Date]],2,5),"d/m/yyy")</f>
        <v>4/5/2009</v>
      </c>
      <c r="E7543" s="2" t="str">
        <f>TEXT(MID(Sales_Transactions[[#This Row],[Order Date]],2,5),"d")</f>
        <v>4</v>
      </c>
      <c r="F7543" s="2" t="str">
        <f>TEXT(MID(Sales_Transactions[[#This Row],[Order Date]],2,5),"m")</f>
        <v>5</v>
      </c>
      <c r="G7543" s="2" t="str">
        <f>TEXT(MID(Sales_Transactions[[#This Row],[Order Date]],2,5),"yyy")</f>
        <v>2009</v>
      </c>
      <c r="H7543" s="2" t="str">
        <f>TEXT(MID(Sales_Transactions[[#This Row],[Order Date]],2,5),"yyy/m")</f>
        <v>2009/5</v>
      </c>
      <c r="I7543" t="s">
        <v>78</v>
      </c>
      <c r="J7543">
        <f t="shared" si="702"/>
        <v>3</v>
      </c>
      <c r="K7543" s="2">
        <v>35</v>
      </c>
      <c r="L7543" s="3">
        <v>179.45</v>
      </c>
      <c r="M7543" s="4">
        <v>7.0000000000000007E-2</v>
      </c>
      <c r="N7543" s="5" t="s">
        <v>23</v>
      </c>
      <c r="O7543" s="3">
        <v>-116.35</v>
      </c>
      <c r="P7543" s="3">
        <v>5.34</v>
      </c>
      <c r="Q7543" s="3">
        <v>5.63</v>
      </c>
      <c r="R7543" s="5" t="s">
        <v>2588</v>
      </c>
      <c r="S7543" s="5" t="s">
        <v>3522</v>
      </c>
      <c r="T7543" s="5" t="str">
        <f t="shared" si="703"/>
        <v>Victoria Pisteka</v>
      </c>
      <c r="U7543" t="s">
        <v>153</v>
      </c>
      <c r="V7543" s="5" t="s">
        <v>47</v>
      </c>
      <c r="W7543" s="5" t="s">
        <v>28</v>
      </c>
      <c r="X7543" s="5" t="s">
        <v>41</v>
      </c>
      <c r="Y7543" s="5" t="s">
        <v>2394</v>
      </c>
      <c r="Z7543" s="5" t="s">
        <v>43</v>
      </c>
      <c r="AA7543" s="4">
        <v>0.39</v>
      </c>
      <c r="AB7543" s="1">
        <v>39939</v>
      </c>
      <c r="AC7543" s="1">
        <v>17354</v>
      </c>
      <c r="AD7543">
        <f t="shared" si="704"/>
        <v>2</v>
      </c>
      <c r="AE7543">
        <f t="shared" ca="1" si="705"/>
        <v>77</v>
      </c>
      <c r="AF7543" t="str">
        <f t="shared" ca="1" si="706"/>
        <v>Over 65</v>
      </c>
      <c r="AG7543" s="3">
        <f t="shared" si="707"/>
        <v>0.31332177142857143</v>
      </c>
      <c r="AH7543" t="str">
        <f>_xlfn.IFNA(VLOOKUP(Sales_Transactions[[#This Row],[Order ID]],Returned_Items[#All],2,FALSE),"Not Returned")</f>
        <v>Not Returned</v>
      </c>
    </row>
    <row r="7544" spans="1:34" x14ac:dyDescent="0.25">
      <c r="A7544">
        <v>4389</v>
      </c>
      <c r="C7544" t="s">
        <v>3488</v>
      </c>
      <c r="D7544" s="2" t="str">
        <f>TEXT(MID(Sales_Transactions[[#This Row],[Order Date]],2,5),"d/m/yyy")</f>
        <v>4/5/2009</v>
      </c>
      <c r="E7544" s="2" t="str">
        <f>TEXT(MID(Sales_Transactions[[#This Row],[Order Date]],2,5),"d")</f>
        <v>4</v>
      </c>
      <c r="F7544" s="2" t="str">
        <f>TEXT(MID(Sales_Transactions[[#This Row],[Order Date]],2,5),"m")</f>
        <v>5</v>
      </c>
      <c r="G7544" s="2" t="str">
        <f>TEXT(MID(Sales_Transactions[[#This Row],[Order Date]],2,5),"yyy")</f>
        <v>2009</v>
      </c>
      <c r="H7544" s="2" t="str">
        <f>TEXT(MID(Sales_Transactions[[#This Row],[Order Date]],2,5),"yyy/m")</f>
        <v>2009/5</v>
      </c>
      <c r="I7544" t="s">
        <v>78</v>
      </c>
      <c r="J7544">
        <f t="shared" si="702"/>
        <v>3</v>
      </c>
      <c r="K7544" s="2">
        <v>49</v>
      </c>
      <c r="L7544" s="3">
        <v>7987.43</v>
      </c>
      <c r="M7544" s="4">
        <v>0.03</v>
      </c>
      <c r="N7544" s="5" t="s">
        <v>34</v>
      </c>
      <c r="O7544" s="3">
        <v>1304.9000000000001</v>
      </c>
      <c r="P7544" s="3">
        <v>160.97999999999999</v>
      </c>
      <c r="Q7544" s="3">
        <v>30</v>
      </c>
      <c r="R7544" s="5" t="s">
        <v>2588</v>
      </c>
      <c r="S7544" s="5" t="s">
        <v>3522</v>
      </c>
      <c r="T7544" s="5" t="str">
        <f t="shared" si="703"/>
        <v>Victoria Pisteka</v>
      </c>
      <c r="U7544" t="s">
        <v>153</v>
      </c>
      <c r="V7544" s="5" t="s">
        <v>47</v>
      </c>
      <c r="W7544" s="5" t="s">
        <v>57</v>
      </c>
      <c r="X7544" s="5" t="s">
        <v>154</v>
      </c>
      <c r="Y7544" s="5" t="s">
        <v>1271</v>
      </c>
      <c r="Z7544" s="5" t="s">
        <v>40</v>
      </c>
      <c r="AA7544" s="4">
        <v>0.62</v>
      </c>
      <c r="AB7544" s="1">
        <v>39938</v>
      </c>
      <c r="AC7544" s="1">
        <v>17351</v>
      </c>
      <c r="AD7544">
        <f t="shared" si="704"/>
        <v>1</v>
      </c>
      <c r="AE7544">
        <f t="shared" ca="1" si="705"/>
        <v>77</v>
      </c>
      <c r="AF7544" t="str">
        <f t="shared" ca="1" si="706"/>
        <v>Over 65</v>
      </c>
      <c r="AG7544" s="3">
        <f t="shared" si="707"/>
        <v>3.8965654285714284</v>
      </c>
      <c r="AH7544" t="str">
        <f>_xlfn.IFNA(VLOOKUP(Sales_Transactions[[#This Row],[Order ID]],Returned_Items[#All],2,FALSE),"Not Returned")</f>
        <v>Not Returned</v>
      </c>
    </row>
    <row r="7545" spans="1:34" x14ac:dyDescent="0.25">
      <c r="A7545">
        <v>4389</v>
      </c>
      <c r="C7545" t="s">
        <v>3488</v>
      </c>
      <c r="D7545" s="2" t="str">
        <f>TEXT(MID(Sales_Transactions[[#This Row],[Order Date]],2,5),"d/m/yyy")</f>
        <v>4/5/2009</v>
      </c>
      <c r="E7545" s="2" t="str">
        <f>TEXT(MID(Sales_Transactions[[#This Row],[Order Date]],2,5),"d")</f>
        <v>4</v>
      </c>
      <c r="F7545" s="2" t="str">
        <f>TEXT(MID(Sales_Transactions[[#This Row],[Order Date]],2,5),"m")</f>
        <v>5</v>
      </c>
      <c r="G7545" s="2" t="str">
        <f>TEXT(MID(Sales_Transactions[[#This Row],[Order Date]],2,5),"yyy")</f>
        <v>2009</v>
      </c>
      <c r="H7545" s="2" t="str">
        <f>TEXT(MID(Sales_Transactions[[#This Row],[Order Date]],2,5),"yyy/m")</f>
        <v>2009/5</v>
      </c>
      <c r="I7545" t="s">
        <v>78</v>
      </c>
      <c r="J7545">
        <f t="shared" si="702"/>
        <v>3</v>
      </c>
      <c r="K7545" s="2">
        <v>42</v>
      </c>
      <c r="L7545" s="3">
        <v>2455.2759999999998</v>
      </c>
      <c r="M7545" s="4">
        <v>0.04</v>
      </c>
      <c r="N7545" s="5" t="s">
        <v>67</v>
      </c>
      <c r="O7545" s="3">
        <v>693.06</v>
      </c>
      <c r="P7545" s="3">
        <v>65.989999999999995</v>
      </c>
      <c r="Q7545" s="3">
        <v>5.63</v>
      </c>
      <c r="R7545" s="5" t="s">
        <v>2588</v>
      </c>
      <c r="S7545" s="5" t="s">
        <v>3522</v>
      </c>
      <c r="T7545" s="5" t="str">
        <f t="shared" si="703"/>
        <v>Victoria Pisteka</v>
      </c>
      <c r="U7545" t="s">
        <v>153</v>
      </c>
      <c r="V7545" s="5" t="s">
        <v>47</v>
      </c>
      <c r="W7545" s="5" t="s">
        <v>48</v>
      </c>
      <c r="X7545" s="5" t="s">
        <v>49</v>
      </c>
      <c r="Y7545" s="5" t="s">
        <v>2546</v>
      </c>
      <c r="Z7545" s="5" t="s">
        <v>43</v>
      </c>
      <c r="AA7545" s="4">
        <v>0.56000000000000005</v>
      </c>
      <c r="AB7545" s="1">
        <v>39937</v>
      </c>
      <c r="AC7545" s="1">
        <v>17616</v>
      </c>
      <c r="AD7545">
        <f t="shared" si="704"/>
        <v>0</v>
      </c>
      <c r="AE7545">
        <f t="shared" ca="1" si="705"/>
        <v>76</v>
      </c>
      <c r="AF7545" t="str">
        <f t="shared" ca="1" si="706"/>
        <v>Over 65</v>
      </c>
      <c r="AG7545" s="3">
        <f t="shared" si="707"/>
        <v>1.7046096190476188</v>
      </c>
      <c r="AH7545" t="str">
        <f>_xlfn.IFNA(VLOOKUP(Sales_Transactions[[#This Row],[Order ID]],Returned_Items[#All],2,FALSE),"Not Returned")</f>
        <v>Not Returned</v>
      </c>
    </row>
    <row r="7546" spans="1:34" x14ac:dyDescent="0.25">
      <c r="A7546">
        <v>6180</v>
      </c>
      <c r="C7546" t="s">
        <v>374</v>
      </c>
      <c r="D7546" s="2" t="str">
        <f>TEXT(MID(Sales_Transactions[[#This Row],[Order Date]],2,5),"d/m/yyy")</f>
        <v>11/4/2011</v>
      </c>
      <c r="E7546" s="2" t="str">
        <f>TEXT(MID(Sales_Transactions[[#This Row],[Order Date]],2,5),"d")</f>
        <v>11</v>
      </c>
      <c r="F7546" s="2" t="str">
        <f>TEXT(MID(Sales_Transactions[[#This Row],[Order Date]],2,5),"m")</f>
        <v>4</v>
      </c>
      <c r="G7546" s="2" t="str">
        <f>TEXT(MID(Sales_Transactions[[#This Row],[Order Date]],2,5),"yyy")</f>
        <v>2011</v>
      </c>
      <c r="H7546" s="2" t="str">
        <f>TEXT(MID(Sales_Transactions[[#This Row],[Order Date]],2,5),"yyy/m")</f>
        <v>2011/4</v>
      </c>
      <c r="I7546" t="s">
        <v>78</v>
      </c>
      <c r="J7546">
        <f t="shared" si="702"/>
        <v>3</v>
      </c>
      <c r="K7546" s="2">
        <v>44</v>
      </c>
      <c r="L7546" s="3">
        <v>2443.3420000000001</v>
      </c>
      <c r="M7546" s="4">
        <v>0.01</v>
      </c>
      <c r="N7546" s="5" t="s">
        <v>23</v>
      </c>
      <c r="O7546" s="3">
        <v>590.32000000000005</v>
      </c>
      <c r="P7546" s="3">
        <v>65.989999999999995</v>
      </c>
      <c r="Q7546" s="3">
        <v>3.99</v>
      </c>
      <c r="R7546" s="5" t="s">
        <v>3379</v>
      </c>
      <c r="S7546" s="5" t="s">
        <v>2980</v>
      </c>
      <c r="T7546" s="5" t="str">
        <f t="shared" si="703"/>
        <v>Sung Chung</v>
      </c>
      <c r="U7546" t="s">
        <v>153</v>
      </c>
      <c r="V7546" s="5" t="s">
        <v>74</v>
      </c>
      <c r="W7546" s="5" t="s">
        <v>48</v>
      </c>
      <c r="X7546" s="5" t="s">
        <v>49</v>
      </c>
      <c r="Y7546" s="5" t="s">
        <v>978</v>
      </c>
      <c r="Z7546" s="5" t="s">
        <v>43</v>
      </c>
      <c r="AA7546" s="4">
        <v>0.59</v>
      </c>
      <c r="AB7546" s="1">
        <v>40646</v>
      </c>
      <c r="AC7546" s="1">
        <v>17868</v>
      </c>
      <c r="AD7546">
        <f t="shared" si="704"/>
        <v>2</v>
      </c>
      <c r="AE7546">
        <f t="shared" ca="1" si="705"/>
        <v>75</v>
      </c>
      <c r="AF7546" t="str">
        <f t="shared" ca="1" si="706"/>
        <v>Over 65</v>
      </c>
      <c r="AG7546" s="3">
        <f t="shared" si="707"/>
        <v>1.590304568181818</v>
      </c>
      <c r="AH7546" t="str">
        <f>_xlfn.IFNA(VLOOKUP(Sales_Transactions[[#This Row],[Order ID]],Returned_Items[#All],2,FALSE),"Not Returned")</f>
        <v>Not Returned</v>
      </c>
    </row>
    <row r="7547" spans="1:34" x14ac:dyDescent="0.25">
      <c r="A7547">
        <v>7078</v>
      </c>
      <c r="C7547" t="s">
        <v>1043</v>
      </c>
      <c r="D7547" s="2" t="str">
        <f>TEXT(MID(Sales_Transactions[[#This Row],[Order Date]],2,5),"d/m/yyy")</f>
        <v>11/4/2010</v>
      </c>
      <c r="E7547" s="2" t="str">
        <f>TEXT(MID(Sales_Transactions[[#This Row],[Order Date]],2,5),"d")</f>
        <v>11</v>
      </c>
      <c r="F7547" s="2" t="str">
        <f>TEXT(MID(Sales_Transactions[[#This Row],[Order Date]],2,5),"m")</f>
        <v>4</v>
      </c>
      <c r="G7547" s="2" t="str">
        <f>TEXT(MID(Sales_Transactions[[#This Row],[Order Date]],2,5),"yyy")</f>
        <v>2010</v>
      </c>
      <c r="H7547" s="2" t="str">
        <f>TEXT(MID(Sales_Transactions[[#This Row],[Order Date]],2,5),"yyy/m")</f>
        <v>2010/4</v>
      </c>
      <c r="I7547" t="s">
        <v>33</v>
      </c>
      <c r="J7547">
        <f t="shared" si="702"/>
        <v>4</v>
      </c>
      <c r="K7547" s="2">
        <v>9</v>
      </c>
      <c r="L7547" s="3">
        <v>112.12</v>
      </c>
      <c r="M7547" s="4">
        <v>0.01</v>
      </c>
      <c r="N7547" s="5" t="s">
        <v>23</v>
      </c>
      <c r="O7547" s="3">
        <v>-8.4499999999999993</v>
      </c>
      <c r="P7547" s="3">
        <v>11.33</v>
      </c>
      <c r="Q7547" s="3">
        <v>6.12</v>
      </c>
      <c r="R7547" s="5" t="s">
        <v>1552</v>
      </c>
      <c r="S7547" s="5" t="s">
        <v>3496</v>
      </c>
      <c r="T7547" s="5" t="str">
        <f t="shared" si="703"/>
        <v>Ricardo Block</v>
      </c>
      <c r="U7547" t="s">
        <v>153</v>
      </c>
      <c r="V7547" s="5" t="s">
        <v>47</v>
      </c>
      <c r="W7547" s="5" t="s">
        <v>28</v>
      </c>
      <c r="X7547" s="5" t="s">
        <v>38</v>
      </c>
      <c r="Y7547" s="5" t="s">
        <v>2052</v>
      </c>
      <c r="Z7547" s="5" t="s">
        <v>56</v>
      </c>
      <c r="AA7547" s="4">
        <v>0.42</v>
      </c>
      <c r="AB7547" s="1">
        <v>40281</v>
      </c>
      <c r="AC7547" s="1">
        <v>17848</v>
      </c>
      <c r="AD7547">
        <f t="shared" si="704"/>
        <v>2</v>
      </c>
      <c r="AE7547">
        <f t="shared" ca="1" si="705"/>
        <v>75</v>
      </c>
      <c r="AF7547" t="str">
        <f t="shared" ca="1" si="706"/>
        <v>Over 65</v>
      </c>
      <c r="AG7547" s="3">
        <f t="shared" si="707"/>
        <v>1.938763</v>
      </c>
      <c r="AH7547" t="str">
        <f>_xlfn.IFNA(VLOOKUP(Sales_Transactions[[#This Row],[Order ID]],Returned_Items[#All],2,FALSE),"Not Returned")</f>
        <v>Not Returned</v>
      </c>
    </row>
    <row r="7548" spans="1:34" x14ac:dyDescent="0.25">
      <c r="A7548">
        <v>7078</v>
      </c>
      <c r="C7548" t="s">
        <v>1043</v>
      </c>
      <c r="D7548" s="2" t="str">
        <f>TEXT(MID(Sales_Transactions[[#This Row],[Order Date]],2,5),"d/m/yyy")</f>
        <v>11/4/2010</v>
      </c>
      <c r="E7548" s="2" t="str">
        <f>TEXT(MID(Sales_Transactions[[#This Row],[Order Date]],2,5),"d")</f>
        <v>11</v>
      </c>
      <c r="F7548" s="2" t="str">
        <f>TEXT(MID(Sales_Transactions[[#This Row],[Order Date]],2,5),"m")</f>
        <v>4</v>
      </c>
      <c r="G7548" s="2" t="str">
        <f>TEXT(MID(Sales_Transactions[[#This Row],[Order Date]],2,5),"yyy")</f>
        <v>2010</v>
      </c>
      <c r="H7548" s="2" t="str">
        <f>TEXT(MID(Sales_Transactions[[#This Row],[Order Date]],2,5),"yyy/m")</f>
        <v>2010/4</v>
      </c>
      <c r="I7548" t="s">
        <v>33</v>
      </c>
      <c r="J7548">
        <f t="shared" si="702"/>
        <v>4</v>
      </c>
      <c r="K7548" s="2">
        <v>11</v>
      </c>
      <c r="L7548" s="3">
        <v>49.58</v>
      </c>
      <c r="M7548" s="4">
        <v>0.1</v>
      </c>
      <c r="N7548" s="5" t="s">
        <v>67</v>
      </c>
      <c r="O7548" s="3">
        <v>-47.02</v>
      </c>
      <c r="P7548" s="3">
        <v>3.36</v>
      </c>
      <c r="Q7548" s="3">
        <v>6.27</v>
      </c>
      <c r="R7548" s="5" t="s">
        <v>1552</v>
      </c>
      <c r="S7548" s="5" t="s">
        <v>3496</v>
      </c>
      <c r="T7548" s="5" t="str">
        <f t="shared" si="703"/>
        <v>Ricardo Block</v>
      </c>
      <c r="U7548" t="s">
        <v>153</v>
      </c>
      <c r="V7548" s="5" t="s">
        <v>47</v>
      </c>
      <c r="W7548" s="5" t="s">
        <v>28</v>
      </c>
      <c r="X7548" s="5" t="s">
        <v>41</v>
      </c>
      <c r="Y7548" s="5" t="s">
        <v>672</v>
      </c>
      <c r="Z7548" s="5" t="s">
        <v>43</v>
      </c>
      <c r="AA7548" s="4">
        <v>0.4</v>
      </c>
      <c r="AB7548" s="1">
        <v>40280</v>
      </c>
      <c r="AC7548" s="1">
        <v>27934</v>
      </c>
      <c r="AD7548">
        <f t="shared" si="704"/>
        <v>1</v>
      </c>
      <c r="AE7548">
        <f t="shared" ca="1" si="705"/>
        <v>48</v>
      </c>
      <c r="AF7548" t="str">
        <f t="shared" ca="1" si="706"/>
        <v>18-64</v>
      </c>
      <c r="AG7548" s="3">
        <f t="shared" si="707"/>
        <v>0.87514909090909088</v>
      </c>
      <c r="AH7548" t="str">
        <f>_xlfn.IFNA(VLOOKUP(Sales_Transactions[[#This Row],[Order ID]],Returned_Items[#All],2,FALSE),"Not Returned")</f>
        <v>Not Returned</v>
      </c>
    </row>
    <row r="7549" spans="1:34" x14ac:dyDescent="0.25">
      <c r="A7549">
        <v>7078</v>
      </c>
      <c r="C7549" t="s">
        <v>1043</v>
      </c>
      <c r="D7549" s="2" t="str">
        <f>TEXT(MID(Sales_Transactions[[#This Row],[Order Date]],2,5),"d/m/yyy")</f>
        <v>11/4/2010</v>
      </c>
      <c r="E7549" s="2" t="str">
        <f>TEXT(MID(Sales_Transactions[[#This Row],[Order Date]],2,5),"d")</f>
        <v>11</v>
      </c>
      <c r="F7549" s="2" t="str">
        <f>TEXT(MID(Sales_Transactions[[#This Row],[Order Date]],2,5),"m")</f>
        <v>4</v>
      </c>
      <c r="G7549" s="2" t="str">
        <f>TEXT(MID(Sales_Transactions[[#This Row],[Order Date]],2,5),"yyy")</f>
        <v>2010</v>
      </c>
      <c r="H7549" s="2" t="str">
        <f>TEXT(MID(Sales_Transactions[[#This Row],[Order Date]],2,5),"yyy/m")</f>
        <v>2010/4</v>
      </c>
      <c r="I7549" t="s">
        <v>33</v>
      </c>
      <c r="J7549">
        <f t="shared" si="702"/>
        <v>4</v>
      </c>
      <c r="K7549" s="2">
        <v>16</v>
      </c>
      <c r="L7549" s="3">
        <v>1939.65</v>
      </c>
      <c r="M7549" s="4">
        <v>0.05</v>
      </c>
      <c r="N7549" s="5" t="s">
        <v>34</v>
      </c>
      <c r="O7549" s="3">
        <v>-885.73</v>
      </c>
      <c r="P7549" s="3">
        <v>122.99</v>
      </c>
      <c r="Q7549" s="3">
        <v>70.2</v>
      </c>
      <c r="R7549" s="5" t="s">
        <v>1552</v>
      </c>
      <c r="S7549" s="5" t="s">
        <v>3496</v>
      </c>
      <c r="T7549" s="5" t="str">
        <f t="shared" si="703"/>
        <v>Ricardo Block</v>
      </c>
      <c r="U7549" t="s">
        <v>153</v>
      </c>
      <c r="V7549" s="5" t="s">
        <v>47</v>
      </c>
      <c r="W7549" s="5" t="s">
        <v>57</v>
      </c>
      <c r="X7549" s="5" t="s">
        <v>154</v>
      </c>
      <c r="Y7549" s="5" t="s">
        <v>701</v>
      </c>
      <c r="Z7549" s="5" t="s">
        <v>40</v>
      </c>
      <c r="AA7549" s="4">
        <v>0.74</v>
      </c>
      <c r="AB7549" s="1">
        <v>40281</v>
      </c>
      <c r="AC7549" s="1">
        <v>27825</v>
      </c>
      <c r="AD7549">
        <f t="shared" si="704"/>
        <v>2</v>
      </c>
      <c r="AE7549">
        <f t="shared" ca="1" si="705"/>
        <v>48</v>
      </c>
      <c r="AF7549" t="str">
        <f t="shared" ca="1" si="706"/>
        <v>18-64</v>
      </c>
      <c r="AG7549" s="3">
        <f t="shared" si="707"/>
        <v>12.070531562500001</v>
      </c>
      <c r="AH7549" t="str">
        <f>_xlfn.IFNA(VLOOKUP(Sales_Transactions[[#This Row],[Order ID]],Returned_Items[#All],2,FALSE),"Not Returned")</f>
        <v>Not Returned</v>
      </c>
    </row>
    <row r="7550" spans="1:34" x14ac:dyDescent="0.25">
      <c r="A7550">
        <v>7078</v>
      </c>
      <c r="C7550" t="s">
        <v>1043</v>
      </c>
      <c r="D7550" s="2" t="str">
        <f>TEXT(MID(Sales_Transactions[[#This Row],[Order Date]],2,5),"d/m/yyy")</f>
        <v>11/4/2010</v>
      </c>
      <c r="E7550" s="2" t="str">
        <f>TEXT(MID(Sales_Transactions[[#This Row],[Order Date]],2,5),"d")</f>
        <v>11</v>
      </c>
      <c r="F7550" s="2" t="str">
        <f>TEXT(MID(Sales_Transactions[[#This Row],[Order Date]],2,5),"m")</f>
        <v>4</v>
      </c>
      <c r="G7550" s="2" t="str">
        <f>TEXT(MID(Sales_Transactions[[#This Row],[Order Date]],2,5),"yyy")</f>
        <v>2010</v>
      </c>
      <c r="H7550" s="2" t="str">
        <f>TEXT(MID(Sales_Transactions[[#This Row],[Order Date]],2,5),"yyy/m")</f>
        <v>2010/4</v>
      </c>
      <c r="I7550" t="s">
        <v>33</v>
      </c>
      <c r="J7550">
        <f t="shared" si="702"/>
        <v>4</v>
      </c>
      <c r="K7550" s="2">
        <v>29</v>
      </c>
      <c r="L7550" s="3">
        <v>465.52</v>
      </c>
      <c r="M7550" s="4">
        <v>0.02</v>
      </c>
      <c r="N7550" s="5" t="s">
        <v>67</v>
      </c>
      <c r="O7550" s="3">
        <v>65.349999999999994</v>
      </c>
      <c r="P7550" s="3">
        <v>14.98</v>
      </c>
      <c r="Q7550" s="3">
        <v>8.99</v>
      </c>
      <c r="R7550" s="5" t="s">
        <v>1552</v>
      </c>
      <c r="S7550" s="5" t="s">
        <v>3496</v>
      </c>
      <c r="T7550" s="5" t="str">
        <f t="shared" si="703"/>
        <v>Ricardo Block</v>
      </c>
      <c r="U7550" t="s">
        <v>153</v>
      </c>
      <c r="V7550" s="5" t="s">
        <v>47</v>
      </c>
      <c r="W7550" s="5" t="s">
        <v>57</v>
      </c>
      <c r="X7550" s="5" t="s">
        <v>58</v>
      </c>
      <c r="Y7550" s="5" t="s">
        <v>536</v>
      </c>
      <c r="Z7550" s="5" t="s">
        <v>60</v>
      </c>
      <c r="AA7550" s="4">
        <v>0.39</v>
      </c>
      <c r="AB7550" s="1">
        <v>40280</v>
      </c>
      <c r="AC7550" s="1">
        <v>27067</v>
      </c>
      <c r="AD7550">
        <f t="shared" si="704"/>
        <v>1</v>
      </c>
      <c r="AE7550">
        <f t="shared" ca="1" si="705"/>
        <v>50</v>
      </c>
      <c r="AF7550" t="str">
        <f t="shared" ca="1" si="706"/>
        <v>18-64</v>
      </c>
      <c r="AG7550" s="3">
        <f t="shared" si="707"/>
        <v>0.82644841379310352</v>
      </c>
      <c r="AH7550" t="str">
        <f>_xlfn.IFNA(VLOOKUP(Sales_Transactions[[#This Row],[Order ID]],Returned_Items[#All],2,FALSE),"Not Returned")</f>
        <v>Not Returned</v>
      </c>
    </row>
    <row r="7551" spans="1:34" x14ac:dyDescent="0.25">
      <c r="A7551">
        <v>7654</v>
      </c>
      <c r="C7551" t="s">
        <v>2157</v>
      </c>
      <c r="D7551" s="2" t="str">
        <f>TEXT(MID(Sales_Transactions[[#This Row],[Order Date]],2,5),"d/m/yyy")</f>
        <v>10/2/2010</v>
      </c>
      <c r="E7551" s="2" t="str">
        <f>TEXT(MID(Sales_Transactions[[#This Row],[Order Date]],2,5),"d")</f>
        <v>10</v>
      </c>
      <c r="F7551" s="2" t="str">
        <f>TEXT(MID(Sales_Transactions[[#This Row],[Order Date]],2,5),"m")</f>
        <v>2</v>
      </c>
      <c r="G7551" s="2" t="str">
        <f>TEXT(MID(Sales_Transactions[[#This Row],[Order Date]],2,5),"yyy")</f>
        <v>2010</v>
      </c>
      <c r="H7551" s="2" t="str">
        <f>TEXT(MID(Sales_Transactions[[#This Row],[Order Date]],2,5),"yyy/m")</f>
        <v>2010/2</v>
      </c>
      <c r="I7551" t="s">
        <v>33</v>
      </c>
      <c r="J7551">
        <f t="shared" si="702"/>
        <v>4</v>
      </c>
      <c r="K7551" s="2">
        <v>3</v>
      </c>
      <c r="L7551" s="3">
        <v>19.47</v>
      </c>
      <c r="M7551" s="4">
        <v>0.06</v>
      </c>
      <c r="N7551" s="5" t="s">
        <v>23</v>
      </c>
      <c r="O7551" s="3">
        <v>-14.29</v>
      </c>
      <c r="P7551" s="3">
        <v>4.13</v>
      </c>
      <c r="Q7551" s="3">
        <v>6.89</v>
      </c>
      <c r="R7551" s="5" t="s">
        <v>3577</v>
      </c>
      <c r="S7551" s="5" t="s">
        <v>3578</v>
      </c>
      <c r="T7551" s="5" t="str">
        <f t="shared" si="703"/>
        <v>Resi Polking</v>
      </c>
      <c r="U7551" t="s">
        <v>153</v>
      </c>
      <c r="V7551" s="5" t="s">
        <v>27</v>
      </c>
      <c r="W7551" s="5" t="s">
        <v>28</v>
      </c>
      <c r="X7551" s="5" t="s">
        <v>115</v>
      </c>
      <c r="Y7551" s="5" t="s">
        <v>2172</v>
      </c>
      <c r="Z7551" s="5" t="s">
        <v>43</v>
      </c>
      <c r="AA7551" s="4">
        <v>0.39</v>
      </c>
      <c r="AB7551" s="1">
        <v>40221</v>
      </c>
      <c r="AC7551" s="1">
        <v>27315</v>
      </c>
      <c r="AD7551">
        <f t="shared" si="704"/>
        <v>2</v>
      </c>
      <c r="AE7551">
        <f t="shared" ca="1" si="705"/>
        <v>49</v>
      </c>
      <c r="AF7551" t="str">
        <f t="shared" ca="1" si="706"/>
        <v>18-64</v>
      </c>
      <c r="AG7551" s="3">
        <f t="shared" si="707"/>
        <v>3.6725073333333333</v>
      </c>
      <c r="AH7551" t="str">
        <f>_xlfn.IFNA(VLOOKUP(Sales_Transactions[[#This Row],[Order ID]],Returned_Items[#All],2,FALSE),"Not Returned")</f>
        <v>Not Returned</v>
      </c>
    </row>
    <row r="7552" spans="1:34" x14ac:dyDescent="0.25">
      <c r="A7552">
        <v>7746</v>
      </c>
      <c r="C7552" t="s">
        <v>426</v>
      </c>
      <c r="D7552" s="2" t="str">
        <f>TEXT(MID(Sales_Transactions[[#This Row],[Order Date]],2,5),"d/m/yyy")</f>
        <v>5/12/2010</v>
      </c>
      <c r="E7552" s="2" t="str">
        <f>TEXT(MID(Sales_Transactions[[#This Row],[Order Date]],2,5),"d")</f>
        <v>5</v>
      </c>
      <c r="F7552" s="2" t="str">
        <f>TEXT(MID(Sales_Transactions[[#This Row],[Order Date]],2,5),"m")</f>
        <v>12</v>
      </c>
      <c r="G7552" s="2" t="str">
        <f>TEXT(MID(Sales_Transactions[[#This Row],[Order Date]],2,5),"yyy")</f>
        <v>2010</v>
      </c>
      <c r="H7552" s="2" t="str">
        <f>TEXT(MID(Sales_Transactions[[#This Row],[Order Date]],2,5),"yyy/m")</f>
        <v>2010/12</v>
      </c>
      <c r="I7552" t="s">
        <v>78</v>
      </c>
      <c r="J7552">
        <f t="shared" si="702"/>
        <v>3</v>
      </c>
      <c r="K7552" s="2">
        <v>1</v>
      </c>
      <c r="L7552" s="3">
        <v>28.96</v>
      </c>
      <c r="M7552" s="4">
        <v>0.06</v>
      </c>
      <c r="N7552" s="5" t="s">
        <v>23</v>
      </c>
      <c r="O7552" s="3">
        <v>-27.07</v>
      </c>
      <c r="P7552" s="3">
        <v>19.98</v>
      </c>
      <c r="Q7552" s="3">
        <v>8.68</v>
      </c>
      <c r="R7552" s="5" t="s">
        <v>3573</v>
      </c>
      <c r="S7552" s="5" t="s">
        <v>3579</v>
      </c>
      <c r="T7552" s="5" t="str">
        <f t="shared" si="703"/>
        <v>Roger Demir</v>
      </c>
      <c r="U7552" t="s">
        <v>153</v>
      </c>
      <c r="V7552" s="5" t="s">
        <v>37</v>
      </c>
      <c r="W7552" s="5" t="s">
        <v>28</v>
      </c>
      <c r="X7552" s="5" t="s">
        <v>75</v>
      </c>
      <c r="Y7552" s="5" t="s">
        <v>1042</v>
      </c>
      <c r="Z7552" s="5" t="s">
        <v>43</v>
      </c>
      <c r="AA7552" s="4">
        <v>0.37</v>
      </c>
      <c r="AB7552" s="1">
        <v>40519</v>
      </c>
      <c r="AC7552" s="1">
        <v>27322</v>
      </c>
      <c r="AD7552">
        <f t="shared" si="704"/>
        <v>2</v>
      </c>
      <c r="AE7552">
        <f t="shared" ca="1" si="705"/>
        <v>49</v>
      </c>
      <c r="AF7552" t="str">
        <f t="shared" ca="1" si="706"/>
        <v>18-64</v>
      </c>
      <c r="AG7552" s="3">
        <f t="shared" si="707"/>
        <v>28.648012000000001</v>
      </c>
      <c r="AH7552" t="str">
        <f>_xlfn.IFNA(VLOOKUP(Sales_Transactions[[#This Row],[Order ID]],Returned_Items[#All],2,FALSE),"Not Returned")</f>
        <v>Not Returned</v>
      </c>
    </row>
    <row r="7553" spans="1:34" x14ac:dyDescent="0.25">
      <c r="A7553">
        <v>8387</v>
      </c>
      <c r="C7553" t="s">
        <v>3580</v>
      </c>
      <c r="D7553" s="2" t="str">
        <f>TEXT(MID(Sales_Transactions[[#This Row],[Order Date]],2,5),"d/m/yyy")</f>
        <v>20/3/2010</v>
      </c>
      <c r="E7553" s="2" t="str">
        <f>TEXT(MID(Sales_Transactions[[#This Row],[Order Date]],2,5),"d")</f>
        <v>20</v>
      </c>
      <c r="F7553" s="2" t="str">
        <f>TEXT(MID(Sales_Transactions[[#This Row],[Order Date]],2,5),"m")</f>
        <v>3</v>
      </c>
      <c r="G7553" s="2" t="str">
        <f>TEXT(MID(Sales_Transactions[[#This Row],[Order Date]],2,5),"yyy")</f>
        <v>2010</v>
      </c>
      <c r="H7553" s="2" t="str">
        <f>TEXT(MID(Sales_Transactions[[#This Row],[Order Date]],2,5),"yyy/m")</f>
        <v>2010/3</v>
      </c>
      <c r="I7553" t="s">
        <v>52</v>
      </c>
      <c r="J7553">
        <f t="shared" si="702"/>
        <v>1</v>
      </c>
      <c r="K7553" s="2">
        <v>35</v>
      </c>
      <c r="L7553" s="3">
        <v>1133.96</v>
      </c>
      <c r="M7553" s="4">
        <v>0.02</v>
      </c>
      <c r="N7553" s="5" t="s">
        <v>23</v>
      </c>
      <c r="O7553" s="3">
        <v>185.09</v>
      </c>
      <c r="P7553" s="3">
        <v>31.74</v>
      </c>
      <c r="Q7553" s="3">
        <v>12.62</v>
      </c>
      <c r="R7553" s="5" t="s">
        <v>2224</v>
      </c>
      <c r="S7553" s="5" t="s">
        <v>3581</v>
      </c>
      <c r="T7553" s="5" t="str">
        <f t="shared" si="703"/>
        <v>Tamara Manning</v>
      </c>
      <c r="U7553" t="s">
        <v>153</v>
      </c>
      <c r="V7553" s="5" t="s">
        <v>47</v>
      </c>
      <c r="W7553" s="5" t="s">
        <v>28</v>
      </c>
      <c r="X7553" s="5" t="s">
        <v>41</v>
      </c>
      <c r="Y7553" s="5" t="s">
        <v>2181</v>
      </c>
      <c r="Z7553" s="5" t="s">
        <v>43</v>
      </c>
      <c r="AA7553" s="4">
        <v>0.37</v>
      </c>
      <c r="AB7553" s="1">
        <v>40258</v>
      </c>
      <c r="AC7553" s="1">
        <v>27124</v>
      </c>
      <c r="AD7553">
        <f t="shared" si="704"/>
        <v>1</v>
      </c>
      <c r="AE7553">
        <f t="shared" ca="1" si="705"/>
        <v>50</v>
      </c>
      <c r="AF7553" t="str">
        <f t="shared" ca="1" si="706"/>
        <v>18-64</v>
      </c>
      <c r="AG7553" s="3">
        <f t="shared" si="707"/>
        <v>1.2672471999999999</v>
      </c>
      <c r="AH7553" t="str">
        <f>_xlfn.IFNA(VLOOKUP(Sales_Transactions[[#This Row],[Order ID]],Returned_Items[#All],2,FALSE),"Not Returned")</f>
        <v>Not Returned</v>
      </c>
    </row>
    <row r="7554" spans="1:34" x14ac:dyDescent="0.25">
      <c r="A7554">
        <v>8768</v>
      </c>
      <c r="C7554" t="s">
        <v>2016</v>
      </c>
      <c r="D7554" s="2" t="str">
        <f>TEXT(MID(Sales_Transactions[[#This Row],[Order Date]],2,5),"d/m/yyy")</f>
        <v>18/8/2011</v>
      </c>
      <c r="E7554" s="2" t="str">
        <f>TEXT(MID(Sales_Transactions[[#This Row],[Order Date]],2,5),"d")</f>
        <v>18</v>
      </c>
      <c r="F7554" s="2" t="str">
        <f>TEXT(MID(Sales_Transactions[[#This Row],[Order Date]],2,5),"m")</f>
        <v>8</v>
      </c>
      <c r="G7554" s="2" t="str">
        <f>TEXT(MID(Sales_Transactions[[#This Row],[Order Date]],2,5),"yyy")</f>
        <v>2011</v>
      </c>
      <c r="H7554" s="2" t="str">
        <f>TEXT(MID(Sales_Transactions[[#This Row],[Order Date]],2,5),"yyy/m")</f>
        <v>2011/8</v>
      </c>
      <c r="I7554" t="s">
        <v>33</v>
      </c>
      <c r="J7554">
        <f t="shared" ref="J7554:J7617" si="708">IF(I7554="Making Critical",5,IF(I7554="High",4,IF(I7554="Medium",3,IF(I7554="Low",2,1))))</f>
        <v>4</v>
      </c>
      <c r="K7554" s="2">
        <v>44</v>
      </c>
      <c r="L7554" s="3">
        <v>2422.4405000000002</v>
      </c>
      <c r="M7554" s="4">
        <v>0.03</v>
      </c>
      <c r="N7554" s="5" t="s">
        <v>23</v>
      </c>
      <c r="O7554" s="3">
        <v>568.17999999999995</v>
      </c>
      <c r="P7554" s="3">
        <v>65.989999999999995</v>
      </c>
      <c r="Q7554" s="3">
        <v>5.31</v>
      </c>
      <c r="R7554" s="5" t="s">
        <v>3577</v>
      </c>
      <c r="S7554" s="5" t="s">
        <v>3578</v>
      </c>
      <c r="T7554" s="5" t="str">
        <f t="shared" ref="T7554:T7617" si="709">R7554 &amp; " " &amp; S7554</f>
        <v>Resi Polking</v>
      </c>
      <c r="U7554" t="s">
        <v>153</v>
      </c>
      <c r="V7554" s="5" t="s">
        <v>27</v>
      </c>
      <c r="W7554" s="5" t="s">
        <v>48</v>
      </c>
      <c r="X7554" s="5" t="s">
        <v>49</v>
      </c>
      <c r="Y7554" s="5" t="s">
        <v>708</v>
      </c>
      <c r="Z7554" s="5" t="s">
        <v>43</v>
      </c>
      <c r="AA7554" s="4">
        <v>0.56999999999999995</v>
      </c>
      <c r="AB7554" s="1">
        <v>40774</v>
      </c>
      <c r="AC7554" s="1">
        <v>27306</v>
      </c>
      <c r="AD7554">
        <f t="shared" ref="AD7554:AD7617" si="710">_xlfn.DAYS(AB7554,D7554)</f>
        <v>1</v>
      </c>
      <c r="AE7554">
        <f t="shared" ref="AE7554:AE7617" ca="1" si="711">DATEDIF(AC7554,TODAY(),"Y")</f>
        <v>49</v>
      </c>
      <c r="AF7554" t="str">
        <f t="shared" ref="AF7554:AF7617" ca="1" si="712">IF(AE7554&lt;18,"Under 18",IF(AE7554&lt;65,"18-64","Over 65"))</f>
        <v>18-64</v>
      </c>
      <c r="AG7554" s="3">
        <f t="shared" ref="AG7554:AG7617" si="713" xml:space="preserve"> (P7554 - (M7554 / 100) * P7554 + Q7554) / K7554</f>
        <v>1.6200046136363637</v>
      </c>
      <c r="AH7554" t="str">
        <f>_xlfn.IFNA(VLOOKUP(Sales_Transactions[[#This Row],[Order ID]],Returned_Items[#All],2,FALSE),"Not Returned")</f>
        <v>Not Returned</v>
      </c>
    </row>
    <row r="7555" spans="1:34" x14ac:dyDescent="0.25">
      <c r="A7555">
        <v>9504</v>
      </c>
      <c r="C7555" t="s">
        <v>3336</v>
      </c>
      <c r="D7555" s="2" t="str">
        <f>TEXT(MID(Sales_Transactions[[#This Row],[Order Date]],2,5),"d/m/yyy")</f>
        <v>25/11/2012</v>
      </c>
      <c r="E7555" s="2" t="str">
        <f>TEXT(MID(Sales_Transactions[[#This Row],[Order Date]],2,5),"d")</f>
        <v>25</v>
      </c>
      <c r="F7555" s="2" t="str">
        <f>TEXT(MID(Sales_Transactions[[#This Row],[Order Date]],2,5),"m")</f>
        <v>11</v>
      </c>
      <c r="G7555" s="2" t="str">
        <f>TEXT(MID(Sales_Transactions[[#This Row],[Order Date]],2,5),"yyy")</f>
        <v>2012</v>
      </c>
      <c r="H7555" s="2" t="str">
        <f>TEXT(MID(Sales_Transactions[[#This Row],[Order Date]],2,5),"yyy/m")</f>
        <v>2012/11</v>
      </c>
      <c r="I7555" t="s">
        <v>78</v>
      </c>
      <c r="J7555">
        <f t="shared" si="708"/>
        <v>3</v>
      </c>
      <c r="K7555" s="2">
        <v>17</v>
      </c>
      <c r="L7555" s="3">
        <v>1954.796</v>
      </c>
      <c r="M7555" s="4">
        <v>0.05</v>
      </c>
      <c r="N7555" s="5" t="s">
        <v>23</v>
      </c>
      <c r="O7555" s="3">
        <v>98.35</v>
      </c>
      <c r="P7555" s="3">
        <v>140.99</v>
      </c>
      <c r="Q7555" s="3">
        <v>4.2</v>
      </c>
      <c r="R7555" s="5" t="s">
        <v>3379</v>
      </c>
      <c r="S7555" s="5" t="s">
        <v>3575</v>
      </c>
      <c r="T7555" s="5" t="str">
        <f t="shared" si="709"/>
        <v>Sung Pak</v>
      </c>
      <c r="U7555" t="s">
        <v>153</v>
      </c>
      <c r="V7555" s="5" t="s">
        <v>27</v>
      </c>
      <c r="W7555" s="5" t="s">
        <v>48</v>
      </c>
      <c r="X7555" s="5" t="s">
        <v>49</v>
      </c>
      <c r="Y7555" s="5" t="s">
        <v>1371</v>
      </c>
      <c r="Z7555" s="5" t="s">
        <v>43</v>
      </c>
      <c r="AA7555" s="4">
        <v>0.59</v>
      </c>
      <c r="AB7555" s="1">
        <v>41240</v>
      </c>
      <c r="AC7555" s="1">
        <v>27217</v>
      </c>
      <c r="AD7555">
        <f t="shared" si="710"/>
        <v>2</v>
      </c>
      <c r="AE7555">
        <f t="shared" ca="1" si="711"/>
        <v>50</v>
      </c>
      <c r="AF7555" t="str">
        <f t="shared" ca="1" si="712"/>
        <v>18-64</v>
      </c>
      <c r="AG7555" s="3">
        <f t="shared" si="713"/>
        <v>8.536441470588235</v>
      </c>
      <c r="AH7555" t="str">
        <f>_xlfn.IFNA(VLOOKUP(Sales_Transactions[[#This Row],[Order ID]],Returned_Items[#All],2,FALSE),"Not Returned")</f>
        <v>Not Returned</v>
      </c>
    </row>
    <row r="7556" spans="1:34" x14ac:dyDescent="0.25">
      <c r="A7556">
        <v>10341</v>
      </c>
      <c r="C7556" t="s">
        <v>734</v>
      </c>
      <c r="D7556" s="2" t="str">
        <f>TEXT(MID(Sales_Transactions[[#This Row],[Order Date]],2,5),"d/m/yyy")</f>
        <v>21/12/2012</v>
      </c>
      <c r="E7556" s="2" t="str">
        <f>TEXT(MID(Sales_Transactions[[#This Row],[Order Date]],2,5),"d")</f>
        <v>21</v>
      </c>
      <c r="F7556" s="2" t="str">
        <f>TEXT(MID(Sales_Transactions[[#This Row],[Order Date]],2,5),"m")</f>
        <v>12</v>
      </c>
      <c r="G7556" s="2" t="str">
        <f>TEXT(MID(Sales_Transactions[[#This Row],[Order Date]],2,5),"yyy")</f>
        <v>2012</v>
      </c>
      <c r="H7556" s="2" t="str">
        <f>TEXT(MID(Sales_Transactions[[#This Row],[Order Date]],2,5),"yyy/m")</f>
        <v>2012/12</v>
      </c>
      <c r="I7556" t="s">
        <v>33</v>
      </c>
      <c r="J7556">
        <f t="shared" si="708"/>
        <v>4</v>
      </c>
      <c r="K7556" s="2">
        <v>17</v>
      </c>
      <c r="L7556" s="3">
        <v>2312.96</v>
      </c>
      <c r="M7556" s="4">
        <v>0.09</v>
      </c>
      <c r="N7556" s="5" t="s">
        <v>34</v>
      </c>
      <c r="O7556" s="3">
        <v>43.03</v>
      </c>
      <c r="P7556" s="3">
        <v>145.44999999999999</v>
      </c>
      <c r="Q7556" s="3">
        <v>17.850000000000001</v>
      </c>
      <c r="R7556" s="5" t="s">
        <v>3379</v>
      </c>
      <c r="S7556" s="5" t="s">
        <v>3575</v>
      </c>
      <c r="T7556" s="5" t="str">
        <f t="shared" si="709"/>
        <v>Sung Pak</v>
      </c>
      <c r="U7556" t="s">
        <v>153</v>
      </c>
      <c r="V7556" s="5" t="s">
        <v>27</v>
      </c>
      <c r="W7556" s="5" t="s">
        <v>48</v>
      </c>
      <c r="X7556" s="5" t="s">
        <v>324</v>
      </c>
      <c r="Y7556" s="5" t="s">
        <v>365</v>
      </c>
      <c r="Z7556" s="5" t="s">
        <v>40</v>
      </c>
      <c r="AA7556" s="4">
        <v>0.56000000000000005</v>
      </c>
      <c r="AB7556" s="1">
        <v>41265</v>
      </c>
      <c r="AC7556" s="1">
        <v>27351</v>
      </c>
      <c r="AD7556">
        <f t="shared" si="710"/>
        <v>1</v>
      </c>
      <c r="AE7556">
        <f t="shared" ca="1" si="711"/>
        <v>49</v>
      </c>
      <c r="AF7556" t="str">
        <f t="shared" ca="1" si="712"/>
        <v>18-64</v>
      </c>
      <c r="AG7556" s="3">
        <f t="shared" si="713"/>
        <v>9.5981820588235269</v>
      </c>
      <c r="AH7556" t="str">
        <f>_xlfn.IFNA(VLOOKUP(Sales_Transactions[[#This Row],[Order ID]],Returned_Items[#All],2,FALSE),"Not Returned")</f>
        <v>Not Returned</v>
      </c>
    </row>
    <row r="7557" spans="1:34" x14ac:dyDescent="0.25">
      <c r="A7557">
        <v>10982</v>
      </c>
      <c r="C7557" t="s">
        <v>1317</v>
      </c>
      <c r="D7557" s="2" t="str">
        <f>TEXT(MID(Sales_Transactions[[#This Row],[Order Date]],2,5),"d/m/yyy")</f>
        <v>10/12/2012</v>
      </c>
      <c r="E7557" s="2" t="str">
        <f>TEXT(MID(Sales_Transactions[[#This Row],[Order Date]],2,5),"d")</f>
        <v>10</v>
      </c>
      <c r="F7557" s="2" t="str">
        <f>TEXT(MID(Sales_Transactions[[#This Row],[Order Date]],2,5),"m")</f>
        <v>12</v>
      </c>
      <c r="G7557" s="2" t="str">
        <f>TEXT(MID(Sales_Transactions[[#This Row],[Order Date]],2,5),"yyy")</f>
        <v>2012</v>
      </c>
      <c r="H7557" s="2" t="str">
        <f>TEXT(MID(Sales_Transactions[[#This Row],[Order Date]],2,5),"yyy/m")</f>
        <v>2012/12</v>
      </c>
      <c r="I7557" t="s">
        <v>52</v>
      </c>
      <c r="J7557">
        <f t="shared" si="708"/>
        <v>1</v>
      </c>
      <c r="K7557" s="2">
        <v>29</v>
      </c>
      <c r="L7557" s="3">
        <v>538.27</v>
      </c>
      <c r="M7557" s="4">
        <v>0.02</v>
      </c>
      <c r="N7557" s="5" t="s">
        <v>23</v>
      </c>
      <c r="O7557" s="3">
        <v>225.2</v>
      </c>
      <c r="P7557" s="3">
        <v>18.940000000000001</v>
      </c>
      <c r="Q7557" s="3">
        <v>1.49</v>
      </c>
      <c r="R7557" s="5" t="s">
        <v>3379</v>
      </c>
      <c r="S7557" s="5" t="s">
        <v>2980</v>
      </c>
      <c r="T7557" s="5" t="str">
        <f t="shared" si="709"/>
        <v>Sung Chung</v>
      </c>
      <c r="U7557" t="s">
        <v>153</v>
      </c>
      <c r="V7557" s="5" t="s">
        <v>74</v>
      </c>
      <c r="W7557" s="5" t="s">
        <v>28</v>
      </c>
      <c r="X7557" s="5" t="s">
        <v>41</v>
      </c>
      <c r="Y7557" s="5" t="s">
        <v>1559</v>
      </c>
      <c r="Z7557" s="5" t="s">
        <v>43</v>
      </c>
      <c r="AA7557" s="4">
        <v>0.35</v>
      </c>
      <c r="AB7557" s="1">
        <v>41254</v>
      </c>
      <c r="AC7557" s="1">
        <v>27319</v>
      </c>
      <c r="AD7557">
        <f t="shared" si="710"/>
        <v>1</v>
      </c>
      <c r="AE7557">
        <f t="shared" ca="1" si="711"/>
        <v>49</v>
      </c>
      <c r="AF7557" t="str">
        <f t="shared" ca="1" si="712"/>
        <v>18-64</v>
      </c>
      <c r="AG7557" s="3">
        <f t="shared" si="713"/>
        <v>0.70435213793103446</v>
      </c>
      <c r="AH7557" t="str">
        <f>_xlfn.IFNA(VLOOKUP(Sales_Transactions[[#This Row],[Order ID]],Returned_Items[#All],2,FALSE),"Not Returned")</f>
        <v>Not Returned</v>
      </c>
    </row>
    <row r="7558" spans="1:34" x14ac:dyDescent="0.25">
      <c r="A7558">
        <v>10982</v>
      </c>
      <c r="C7558" t="s">
        <v>1317</v>
      </c>
      <c r="D7558" s="2" t="str">
        <f>TEXT(MID(Sales_Transactions[[#This Row],[Order Date]],2,5),"d/m/yyy")</f>
        <v>10/12/2012</v>
      </c>
      <c r="E7558" s="2" t="str">
        <f>TEXT(MID(Sales_Transactions[[#This Row],[Order Date]],2,5),"d")</f>
        <v>10</v>
      </c>
      <c r="F7558" s="2" t="str">
        <f>TEXT(MID(Sales_Transactions[[#This Row],[Order Date]],2,5),"m")</f>
        <v>12</v>
      </c>
      <c r="G7558" s="2" t="str">
        <f>TEXT(MID(Sales_Transactions[[#This Row],[Order Date]],2,5),"yyy")</f>
        <v>2012</v>
      </c>
      <c r="H7558" s="2" t="str">
        <f>TEXT(MID(Sales_Transactions[[#This Row],[Order Date]],2,5),"yyy/m")</f>
        <v>2012/12</v>
      </c>
      <c r="I7558" t="s">
        <v>52</v>
      </c>
      <c r="J7558">
        <f t="shared" si="708"/>
        <v>1</v>
      </c>
      <c r="K7558" s="2">
        <v>30</v>
      </c>
      <c r="L7558" s="3">
        <v>3665.41</v>
      </c>
      <c r="M7558" s="4">
        <v>0.05</v>
      </c>
      <c r="N7558" s="5" t="s">
        <v>23</v>
      </c>
      <c r="O7558" s="3">
        <v>1236.3599999999999</v>
      </c>
      <c r="P7558" s="3">
        <v>122.99</v>
      </c>
      <c r="Q7558" s="3">
        <v>19.989999999999998</v>
      </c>
      <c r="R7558" s="5" t="s">
        <v>3379</v>
      </c>
      <c r="S7558" s="5" t="s">
        <v>2980</v>
      </c>
      <c r="T7558" s="5" t="str">
        <f t="shared" si="709"/>
        <v>Sung Chung</v>
      </c>
      <c r="U7558" t="s">
        <v>153</v>
      </c>
      <c r="V7558" s="5" t="s">
        <v>74</v>
      </c>
      <c r="W7558" s="5" t="s">
        <v>28</v>
      </c>
      <c r="X7558" s="5" t="s">
        <v>41</v>
      </c>
      <c r="Y7558" s="5" t="s">
        <v>1513</v>
      </c>
      <c r="Z7558" s="5" t="s">
        <v>43</v>
      </c>
      <c r="AA7558" s="4">
        <v>0.37</v>
      </c>
      <c r="AB7558" s="1">
        <v>41255</v>
      </c>
      <c r="AC7558" s="1">
        <v>26940</v>
      </c>
      <c r="AD7558">
        <f t="shared" si="710"/>
        <v>2</v>
      </c>
      <c r="AE7558">
        <f t="shared" ca="1" si="711"/>
        <v>50</v>
      </c>
      <c r="AF7558" t="str">
        <f t="shared" ca="1" si="712"/>
        <v>18-64</v>
      </c>
      <c r="AG7558" s="3">
        <f t="shared" si="713"/>
        <v>4.7639501666666666</v>
      </c>
      <c r="AH7558" t="str">
        <f>_xlfn.IFNA(VLOOKUP(Sales_Transactions[[#This Row],[Order ID]],Returned_Items[#All],2,FALSE),"Not Returned")</f>
        <v>Not Returned</v>
      </c>
    </row>
    <row r="7559" spans="1:34" x14ac:dyDescent="0.25">
      <c r="A7559">
        <v>10982</v>
      </c>
      <c r="C7559" t="s">
        <v>1317</v>
      </c>
      <c r="D7559" s="2" t="str">
        <f>TEXT(MID(Sales_Transactions[[#This Row],[Order Date]],2,5),"d/m/yyy")</f>
        <v>10/12/2012</v>
      </c>
      <c r="E7559" s="2" t="str">
        <f>TEXT(MID(Sales_Transactions[[#This Row],[Order Date]],2,5),"d")</f>
        <v>10</v>
      </c>
      <c r="F7559" s="2" t="str">
        <f>TEXT(MID(Sales_Transactions[[#This Row],[Order Date]],2,5),"m")</f>
        <v>12</v>
      </c>
      <c r="G7559" s="2" t="str">
        <f>TEXT(MID(Sales_Transactions[[#This Row],[Order Date]],2,5),"yyy")</f>
        <v>2012</v>
      </c>
      <c r="H7559" s="2" t="str">
        <f>TEXT(MID(Sales_Transactions[[#This Row],[Order Date]],2,5),"yyy/m")</f>
        <v>2012/12</v>
      </c>
      <c r="I7559" t="s">
        <v>52</v>
      </c>
      <c r="J7559">
        <f t="shared" si="708"/>
        <v>1</v>
      </c>
      <c r="K7559" s="2">
        <v>14</v>
      </c>
      <c r="L7559" s="3">
        <v>20.95</v>
      </c>
      <c r="M7559" s="4">
        <v>0</v>
      </c>
      <c r="N7559" s="5" t="s">
        <v>67</v>
      </c>
      <c r="O7559" s="3">
        <v>2.81</v>
      </c>
      <c r="P7559" s="3">
        <v>1.1399999999999999</v>
      </c>
      <c r="Q7559" s="3">
        <v>0.7</v>
      </c>
      <c r="R7559" s="5" t="s">
        <v>3379</v>
      </c>
      <c r="S7559" s="5" t="s">
        <v>2980</v>
      </c>
      <c r="T7559" s="5" t="str">
        <f t="shared" si="709"/>
        <v>Sung Chung</v>
      </c>
      <c r="U7559" t="s">
        <v>153</v>
      </c>
      <c r="V7559" s="5" t="s">
        <v>74</v>
      </c>
      <c r="W7559" s="5" t="s">
        <v>28</v>
      </c>
      <c r="X7559" s="5" t="s">
        <v>82</v>
      </c>
      <c r="Y7559" s="5" t="s">
        <v>2950</v>
      </c>
      <c r="Z7559" s="5" t="s">
        <v>84</v>
      </c>
      <c r="AA7559" s="4">
        <v>0.38</v>
      </c>
      <c r="AB7559" s="1">
        <v>41255</v>
      </c>
      <c r="AC7559" s="1">
        <v>27473</v>
      </c>
      <c r="AD7559">
        <f t="shared" si="710"/>
        <v>2</v>
      </c>
      <c r="AE7559">
        <f t="shared" ca="1" si="711"/>
        <v>49</v>
      </c>
      <c r="AF7559" t="str">
        <f t="shared" ca="1" si="712"/>
        <v>18-64</v>
      </c>
      <c r="AG7559" s="3">
        <f t="shared" si="713"/>
        <v>0.13142857142857142</v>
      </c>
      <c r="AH7559" t="str">
        <f>_xlfn.IFNA(VLOOKUP(Sales_Transactions[[#This Row],[Order ID]],Returned_Items[#All],2,FALSE),"Not Returned")</f>
        <v>Not Returned</v>
      </c>
    </row>
    <row r="7560" spans="1:34" x14ac:dyDescent="0.25">
      <c r="A7560">
        <v>11014</v>
      </c>
      <c r="C7560" t="s">
        <v>1434</v>
      </c>
      <c r="D7560" s="2" t="str">
        <f>TEXT(MID(Sales_Transactions[[#This Row],[Order Date]],2,5),"d/m/yyy")</f>
        <v>7/9/2010</v>
      </c>
      <c r="E7560" s="2" t="str">
        <f>TEXT(MID(Sales_Transactions[[#This Row],[Order Date]],2,5),"d")</f>
        <v>7</v>
      </c>
      <c r="F7560" s="2" t="str">
        <f>TEXT(MID(Sales_Transactions[[#This Row],[Order Date]],2,5),"m")</f>
        <v>9</v>
      </c>
      <c r="G7560" s="2" t="str">
        <f>TEXT(MID(Sales_Transactions[[#This Row],[Order Date]],2,5),"yyy")</f>
        <v>2010</v>
      </c>
      <c r="H7560" s="2" t="str">
        <f>TEXT(MID(Sales_Transactions[[#This Row],[Order Date]],2,5),"yyy/m")</f>
        <v>2010/9</v>
      </c>
      <c r="I7560" t="s">
        <v>33</v>
      </c>
      <c r="J7560">
        <f t="shared" si="708"/>
        <v>4</v>
      </c>
      <c r="K7560" s="2">
        <v>39</v>
      </c>
      <c r="L7560" s="3">
        <v>286.81</v>
      </c>
      <c r="M7560" s="4">
        <v>7.0000000000000007E-2</v>
      </c>
      <c r="N7560" s="5" t="s">
        <v>23</v>
      </c>
      <c r="O7560" s="3">
        <v>110.05</v>
      </c>
      <c r="P7560" s="3">
        <v>7.64</v>
      </c>
      <c r="Q7560" s="3">
        <v>1.39</v>
      </c>
      <c r="R7560" s="5" t="s">
        <v>2588</v>
      </c>
      <c r="S7560" s="5" t="s">
        <v>3522</v>
      </c>
      <c r="T7560" s="5" t="str">
        <f t="shared" si="709"/>
        <v>Victoria Pisteka</v>
      </c>
      <c r="U7560" t="s">
        <v>153</v>
      </c>
      <c r="V7560" s="5" t="s">
        <v>47</v>
      </c>
      <c r="W7560" s="5" t="s">
        <v>28</v>
      </c>
      <c r="X7560" s="5" t="s">
        <v>98</v>
      </c>
      <c r="Y7560" s="5" t="s">
        <v>474</v>
      </c>
      <c r="Z7560" s="5" t="s">
        <v>43</v>
      </c>
      <c r="AA7560" s="4">
        <v>0.36</v>
      </c>
      <c r="AB7560" s="1">
        <v>40429</v>
      </c>
      <c r="AC7560" s="1">
        <v>27659</v>
      </c>
      <c r="AD7560">
        <f t="shared" si="710"/>
        <v>1</v>
      </c>
      <c r="AE7560">
        <f t="shared" ca="1" si="711"/>
        <v>48</v>
      </c>
      <c r="AF7560" t="str">
        <f t="shared" ca="1" si="712"/>
        <v>18-64</v>
      </c>
      <c r="AG7560" s="3">
        <f t="shared" si="713"/>
        <v>0.23140133333333332</v>
      </c>
      <c r="AH7560" t="str">
        <f>_xlfn.IFNA(VLOOKUP(Sales_Transactions[[#This Row],[Order ID]],Returned_Items[#All],2,FALSE),"Not Returned")</f>
        <v>Not Returned</v>
      </c>
    </row>
    <row r="7561" spans="1:34" x14ac:dyDescent="0.25">
      <c r="A7561">
        <v>14176</v>
      </c>
      <c r="C7561" t="s">
        <v>3034</v>
      </c>
      <c r="D7561" s="2" t="str">
        <f>TEXT(MID(Sales_Transactions[[#This Row],[Order Date]],2,5),"d/m/yyy")</f>
        <v>12/3/2009</v>
      </c>
      <c r="E7561" s="2" t="str">
        <f>TEXT(MID(Sales_Transactions[[#This Row],[Order Date]],2,5),"d")</f>
        <v>12</v>
      </c>
      <c r="F7561" s="2" t="str">
        <f>TEXT(MID(Sales_Transactions[[#This Row],[Order Date]],2,5),"m")</f>
        <v>3</v>
      </c>
      <c r="G7561" s="2" t="str">
        <f>TEXT(MID(Sales_Transactions[[#This Row],[Order Date]],2,5),"yyy")</f>
        <v>2009</v>
      </c>
      <c r="H7561" s="2" t="str">
        <f>TEXT(MID(Sales_Transactions[[#This Row],[Order Date]],2,5),"yyy/m")</f>
        <v>2009/3</v>
      </c>
      <c r="I7561" t="s">
        <v>22</v>
      </c>
      <c r="J7561">
        <f t="shared" si="708"/>
        <v>2</v>
      </c>
      <c r="K7561" s="2">
        <v>39</v>
      </c>
      <c r="L7561" s="3">
        <v>1233.4775</v>
      </c>
      <c r="M7561" s="4">
        <v>0.01</v>
      </c>
      <c r="N7561" s="5" t="s">
        <v>23</v>
      </c>
      <c r="O7561" s="3">
        <v>453.8</v>
      </c>
      <c r="P7561" s="3">
        <v>35.99</v>
      </c>
      <c r="Q7561" s="3">
        <v>5.99</v>
      </c>
      <c r="R7561" s="5" t="s">
        <v>3577</v>
      </c>
      <c r="S7561" s="5" t="s">
        <v>3578</v>
      </c>
      <c r="T7561" s="5" t="str">
        <f t="shared" si="709"/>
        <v>Resi Polking</v>
      </c>
      <c r="U7561" t="s">
        <v>153</v>
      </c>
      <c r="V7561" s="5" t="s">
        <v>27</v>
      </c>
      <c r="W7561" s="5" t="s">
        <v>48</v>
      </c>
      <c r="X7561" s="5" t="s">
        <v>49</v>
      </c>
      <c r="Y7561" s="5" t="s">
        <v>1580</v>
      </c>
      <c r="Z7561" s="5" t="s">
        <v>84</v>
      </c>
      <c r="AA7561" s="4">
        <v>0.38</v>
      </c>
      <c r="AB7561" s="1">
        <v>39891</v>
      </c>
      <c r="AC7561" s="1">
        <v>27745</v>
      </c>
      <c r="AD7561">
        <f t="shared" si="710"/>
        <v>7</v>
      </c>
      <c r="AE7561">
        <f t="shared" ca="1" si="711"/>
        <v>48</v>
      </c>
      <c r="AF7561" t="str">
        <f t="shared" ca="1" si="712"/>
        <v>18-64</v>
      </c>
      <c r="AG7561" s="3">
        <f t="shared" si="713"/>
        <v>1.0763179743589744</v>
      </c>
      <c r="AH7561" t="str">
        <f>_xlfn.IFNA(VLOOKUP(Sales_Transactions[[#This Row],[Order ID]],Returned_Items[#All],2,FALSE),"Not Returned")</f>
        <v>Returned</v>
      </c>
    </row>
    <row r="7562" spans="1:34" x14ac:dyDescent="0.25">
      <c r="A7562">
        <v>14497</v>
      </c>
      <c r="C7562" t="s">
        <v>1139</v>
      </c>
      <c r="D7562" s="2" t="str">
        <f>TEXT(MID(Sales_Transactions[[#This Row],[Order Date]],2,5),"d/m/yyy")</f>
        <v>20/5/2012</v>
      </c>
      <c r="E7562" s="2" t="str">
        <f>TEXT(MID(Sales_Transactions[[#This Row],[Order Date]],2,5),"d")</f>
        <v>20</v>
      </c>
      <c r="F7562" s="2" t="str">
        <f>TEXT(MID(Sales_Transactions[[#This Row],[Order Date]],2,5),"m")</f>
        <v>5</v>
      </c>
      <c r="G7562" s="2" t="str">
        <f>TEXT(MID(Sales_Transactions[[#This Row],[Order Date]],2,5),"yyy")</f>
        <v>2012</v>
      </c>
      <c r="H7562" s="2" t="str">
        <f>TEXT(MID(Sales_Transactions[[#This Row],[Order Date]],2,5),"yyy/m")</f>
        <v>2012/5</v>
      </c>
      <c r="I7562" t="s">
        <v>78</v>
      </c>
      <c r="J7562">
        <f t="shared" si="708"/>
        <v>3</v>
      </c>
      <c r="K7562" s="2">
        <v>34</v>
      </c>
      <c r="L7562" s="3">
        <v>214.03</v>
      </c>
      <c r="M7562" s="4">
        <v>0.02</v>
      </c>
      <c r="N7562" s="5" t="s">
        <v>23</v>
      </c>
      <c r="O7562" s="3">
        <v>-138.91999999999999</v>
      </c>
      <c r="P7562" s="3">
        <v>5.78</v>
      </c>
      <c r="Q7562" s="3">
        <v>7.96</v>
      </c>
      <c r="R7562" s="5" t="s">
        <v>3379</v>
      </c>
      <c r="S7562" s="5" t="s">
        <v>3575</v>
      </c>
      <c r="T7562" s="5" t="str">
        <f t="shared" si="709"/>
        <v>Sung Pak</v>
      </c>
      <c r="U7562" t="s">
        <v>153</v>
      </c>
      <c r="V7562" s="5" t="s">
        <v>27</v>
      </c>
      <c r="W7562" s="5" t="s">
        <v>28</v>
      </c>
      <c r="X7562" s="5" t="s">
        <v>75</v>
      </c>
      <c r="Y7562" s="5" t="s">
        <v>1284</v>
      </c>
      <c r="Z7562" s="5" t="s">
        <v>43</v>
      </c>
      <c r="AA7562" s="4">
        <v>0.36</v>
      </c>
      <c r="AB7562" s="1">
        <v>41052</v>
      </c>
      <c r="AC7562" s="1">
        <v>27700</v>
      </c>
      <c r="AD7562">
        <f t="shared" si="710"/>
        <v>3</v>
      </c>
      <c r="AE7562">
        <f t="shared" ca="1" si="711"/>
        <v>48</v>
      </c>
      <c r="AF7562" t="str">
        <f t="shared" ca="1" si="712"/>
        <v>18-64</v>
      </c>
      <c r="AG7562" s="3">
        <f t="shared" si="713"/>
        <v>0.40408364705882355</v>
      </c>
      <c r="AH7562" t="str">
        <f>_xlfn.IFNA(VLOOKUP(Sales_Transactions[[#This Row],[Order ID]],Returned_Items[#All],2,FALSE),"Not Returned")</f>
        <v>Returned</v>
      </c>
    </row>
    <row r="7563" spans="1:34" x14ac:dyDescent="0.25">
      <c r="A7563">
        <v>15074</v>
      </c>
      <c r="C7563" t="s">
        <v>1786</v>
      </c>
      <c r="D7563" s="2" t="str">
        <f>TEXT(MID(Sales_Transactions[[#This Row],[Order Date]],2,5),"d/m/yyy")</f>
        <v>28/11/2009</v>
      </c>
      <c r="E7563" s="2" t="str">
        <f>TEXT(MID(Sales_Transactions[[#This Row],[Order Date]],2,5),"d")</f>
        <v>28</v>
      </c>
      <c r="F7563" s="2" t="str">
        <f>TEXT(MID(Sales_Transactions[[#This Row],[Order Date]],2,5),"m")</f>
        <v>11</v>
      </c>
      <c r="G7563" s="2" t="str">
        <f>TEXT(MID(Sales_Transactions[[#This Row],[Order Date]],2,5),"yyy")</f>
        <v>2009</v>
      </c>
      <c r="H7563" s="2" t="str">
        <f>TEXT(MID(Sales_Transactions[[#This Row],[Order Date]],2,5),"yyy/m")</f>
        <v>2009/11</v>
      </c>
      <c r="I7563" t="s">
        <v>52</v>
      </c>
      <c r="J7563">
        <f t="shared" si="708"/>
        <v>1</v>
      </c>
      <c r="K7563" s="2">
        <v>27</v>
      </c>
      <c r="L7563" s="3">
        <v>941.4</v>
      </c>
      <c r="M7563" s="4">
        <v>0.05</v>
      </c>
      <c r="N7563" s="5" t="s">
        <v>23</v>
      </c>
      <c r="O7563" s="3">
        <v>369.48</v>
      </c>
      <c r="P7563" s="3">
        <v>35.44</v>
      </c>
      <c r="Q7563" s="3">
        <v>5.09</v>
      </c>
      <c r="R7563" s="5" t="s">
        <v>3526</v>
      </c>
      <c r="S7563" s="5" t="s">
        <v>3576</v>
      </c>
      <c r="T7563" s="5" t="str">
        <f t="shared" si="709"/>
        <v>Tim Brockman</v>
      </c>
      <c r="U7563" t="s">
        <v>153</v>
      </c>
      <c r="V7563" s="5" t="s">
        <v>37</v>
      </c>
      <c r="W7563" s="5" t="s">
        <v>28</v>
      </c>
      <c r="X7563" s="5" t="s">
        <v>75</v>
      </c>
      <c r="Y7563" s="5" t="s">
        <v>354</v>
      </c>
      <c r="Z7563" s="5" t="s">
        <v>43</v>
      </c>
      <c r="AA7563" s="4">
        <v>0.38</v>
      </c>
      <c r="AB7563" s="1">
        <v>40146</v>
      </c>
      <c r="AC7563" s="1">
        <v>27594</v>
      </c>
      <c r="AD7563">
        <f t="shared" si="710"/>
        <v>1</v>
      </c>
      <c r="AE7563">
        <f t="shared" ca="1" si="711"/>
        <v>49</v>
      </c>
      <c r="AF7563" t="str">
        <f t="shared" ca="1" si="712"/>
        <v>18-64</v>
      </c>
      <c r="AG7563" s="3">
        <f t="shared" si="713"/>
        <v>1.5004548148148149</v>
      </c>
      <c r="AH7563" t="str">
        <f>_xlfn.IFNA(VLOOKUP(Sales_Transactions[[#This Row],[Order ID]],Returned_Items[#All],2,FALSE),"Not Returned")</f>
        <v>Not Returned</v>
      </c>
    </row>
    <row r="7564" spans="1:34" x14ac:dyDescent="0.25">
      <c r="A7564">
        <v>15104</v>
      </c>
      <c r="C7564" t="s">
        <v>2427</v>
      </c>
      <c r="D7564" s="2" t="str">
        <f>TEXT(MID(Sales_Transactions[[#This Row],[Order Date]],2,5),"d/m/yyy")</f>
        <v>29/3/2012</v>
      </c>
      <c r="E7564" s="2" t="str">
        <f>TEXT(MID(Sales_Transactions[[#This Row],[Order Date]],2,5),"d")</f>
        <v>29</v>
      </c>
      <c r="F7564" s="2" t="str">
        <f>TEXT(MID(Sales_Transactions[[#This Row],[Order Date]],2,5),"m")</f>
        <v>3</v>
      </c>
      <c r="G7564" s="2" t="str">
        <f>TEXT(MID(Sales_Transactions[[#This Row],[Order Date]],2,5),"yyy")</f>
        <v>2012</v>
      </c>
      <c r="H7564" s="2" t="str">
        <f>TEXT(MID(Sales_Transactions[[#This Row],[Order Date]],2,5),"yyy/m")</f>
        <v>2012/3</v>
      </c>
      <c r="I7564" t="s">
        <v>78</v>
      </c>
      <c r="J7564">
        <f t="shared" si="708"/>
        <v>3</v>
      </c>
      <c r="K7564" s="2">
        <v>23</v>
      </c>
      <c r="L7564" s="3">
        <v>109.43</v>
      </c>
      <c r="M7564" s="4">
        <v>0.09</v>
      </c>
      <c r="N7564" s="5" t="s">
        <v>23</v>
      </c>
      <c r="O7564" s="3">
        <v>21.77</v>
      </c>
      <c r="P7564" s="3">
        <v>4.82</v>
      </c>
      <c r="Q7564" s="3">
        <v>1.49</v>
      </c>
      <c r="R7564" s="5" t="s">
        <v>3577</v>
      </c>
      <c r="S7564" s="5" t="s">
        <v>3578</v>
      </c>
      <c r="T7564" s="5" t="str">
        <f t="shared" si="709"/>
        <v>Resi Polking</v>
      </c>
      <c r="U7564" t="s">
        <v>153</v>
      </c>
      <c r="V7564" s="5" t="s">
        <v>27</v>
      </c>
      <c r="W7564" s="5" t="s">
        <v>28</v>
      </c>
      <c r="X7564" s="5" t="s">
        <v>41</v>
      </c>
      <c r="Y7564" s="5" t="s">
        <v>1683</v>
      </c>
      <c r="Z7564" s="5" t="s">
        <v>43</v>
      </c>
      <c r="AA7564" s="4">
        <v>0.36</v>
      </c>
      <c r="AB7564" s="1">
        <v>41000</v>
      </c>
      <c r="AC7564" s="1">
        <v>26831</v>
      </c>
      <c r="AD7564">
        <f t="shared" si="710"/>
        <v>3</v>
      </c>
      <c r="AE7564">
        <f t="shared" ca="1" si="711"/>
        <v>51</v>
      </c>
      <c r="AF7564" t="str">
        <f t="shared" ca="1" si="712"/>
        <v>18-64</v>
      </c>
      <c r="AG7564" s="3">
        <f t="shared" si="713"/>
        <v>0.27415921739130439</v>
      </c>
      <c r="AH7564" t="str">
        <f>_xlfn.IFNA(VLOOKUP(Sales_Transactions[[#This Row],[Order ID]],Returned_Items[#All],2,FALSE),"Not Returned")</f>
        <v>Not Returned</v>
      </c>
    </row>
    <row r="7565" spans="1:34" x14ac:dyDescent="0.25">
      <c r="A7565">
        <v>16834</v>
      </c>
      <c r="C7565" t="s">
        <v>603</v>
      </c>
      <c r="D7565" s="2" t="str">
        <f>TEXT(MID(Sales_Transactions[[#This Row],[Order Date]],2,5),"d/m/yyy")</f>
        <v>23/10/2010</v>
      </c>
      <c r="E7565" s="2" t="str">
        <f>TEXT(MID(Sales_Transactions[[#This Row],[Order Date]],2,5),"d")</f>
        <v>23</v>
      </c>
      <c r="F7565" s="2" t="str">
        <f>TEXT(MID(Sales_Transactions[[#This Row],[Order Date]],2,5),"m")</f>
        <v>10</v>
      </c>
      <c r="G7565" s="2" t="str">
        <f>TEXT(MID(Sales_Transactions[[#This Row],[Order Date]],2,5),"yyy")</f>
        <v>2010</v>
      </c>
      <c r="H7565" s="2" t="str">
        <f>TEXT(MID(Sales_Transactions[[#This Row],[Order Date]],2,5),"yyy/m")</f>
        <v>2010/10</v>
      </c>
      <c r="I7565" t="s">
        <v>22</v>
      </c>
      <c r="J7565">
        <f t="shared" si="708"/>
        <v>2</v>
      </c>
      <c r="K7565" s="2">
        <v>23</v>
      </c>
      <c r="L7565" s="3">
        <v>158.78</v>
      </c>
      <c r="M7565" s="4">
        <v>7.0000000000000007E-2</v>
      </c>
      <c r="N7565" s="5" t="s">
        <v>23</v>
      </c>
      <c r="O7565" s="3">
        <v>33.26</v>
      </c>
      <c r="P7565" s="3">
        <v>7.04</v>
      </c>
      <c r="Q7565" s="3">
        <v>2.17</v>
      </c>
      <c r="R7565" s="5" t="s">
        <v>3295</v>
      </c>
      <c r="S7565" s="5" t="s">
        <v>206</v>
      </c>
      <c r="T7565" s="5" t="str">
        <f t="shared" si="709"/>
        <v>Sue Ann</v>
      </c>
      <c r="U7565" t="s">
        <v>153</v>
      </c>
      <c r="V7565" s="5" t="s">
        <v>37</v>
      </c>
      <c r="W7565" s="5" t="s">
        <v>28</v>
      </c>
      <c r="X7565" s="5" t="s">
        <v>75</v>
      </c>
      <c r="Y7565" s="5" t="s">
        <v>379</v>
      </c>
      <c r="Z7565" s="5" t="s">
        <v>84</v>
      </c>
      <c r="AA7565" s="4">
        <v>0.38</v>
      </c>
      <c r="AB7565" s="1">
        <v>40481</v>
      </c>
      <c r="AC7565" s="1">
        <v>26823</v>
      </c>
      <c r="AD7565">
        <f t="shared" si="710"/>
        <v>7</v>
      </c>
      <c r="AE7565">
        <f t="shared" ca="1" si="711"/>
        <v>51</v>
      </c>
      <c r="AF7565" t="str">
        <f t="shared" ca="1" si="712"/>
        <v>18-64</v>
      </c>
      <c r="AG7565" s="3">
        <f t="shared" si="713"/>
        <v>0.40022052173913047</v>
      </c>
      <c r="AH7565" t="str">
        <f>_xlfn.IFNA(VLOOKUP(Sales_Transactions[[#This Row],[Order ID]],Returned_Items[#All],2,FALSE),"Not Returned")</f>
        <v>Not Returned</v>
      </c>
    </row>
    <row r="7566" spans="1:34" x14ac:dyDescent="0.25">
      <c r="A7566">
        <v>17445</v>
      </c>
      <c r="C7566" t="s">
        <v>2758</v>
      </c>
      <c r="D7566" s="2" t="str">
        <f>TEXT(MID(Sales_Transactions[[#This Row],[Order Date]],2,5),"d/m/yyy")</f>
        <v>21/8/2011</v>
      </c>
      <c r="E7566" s="2" t="str">
        <f>TEXT(MID(Sales_Transactions[[#This Row],[Order Date]],2,5),"d")</f>
        <v>21</v>
      </c>
      <c r="F7566" s="2" t="str">
        <f>TEXT(MID(Sales_Transactions[[#This Row],[Order Date]],2,5),"m")</f>
        <v>8</v>
      </c>
      <c r="G7566" s="2" t="str">
        <f>TEXT(MID(Sales_Transactions[[#This Row],[Order Date]],2,5),"yyy")</f>
        <v>2011</v>
      </c>
      <c r="H7566" s="2" t="str">
        <f>TEXT(MID(Sales_Transactions[[#This Row],[Order Date]],2,5),"yyy/m")</f>
        <v>2011/8</v>
      </c>
      <c r="I7566" t="s">
        <v>52</v>
      </c>
      <c r="J7566">
        <f t="shared" si="708"/>
        <v>1</v>
      </c>
      <c r="K7566" s="2">
        <v>33</v>
      </c>
      <c r="L7566" s="3">
        <v>249.48</v>
      </c>
      <c r="M7566" s="4">
        <v>0.1</v>
      </c>
      <c r="N7566" s="5" t="s">
        <v>23</v>
      </c>
      <c r="O7566" s="3">
        <v>-73.83</v>
      </c>
      <c r="P7566" s="3">
        <v>8.32</v>
      </c>
      <c r="Q7566" s="3">
        <v>2.38</v>
      </c>
      <c r="R7566" s="5" t="s">
        <v>3577</v>
      </c>
      <c r="S7566" s="5" t="s">
        <v>3578</v>
      </c>
      <c r="T7566" s="5" t="str">
        <f t="shared" si="709"/>
        <v>Resi Polking</v>
      </c>
      <c r="U7566" t="s">
        <v>153</v>
      </c>
      <c r="V7566" s="5" t="s">
        <v>27</v>
      </c>
      <c r="W7566" s="5" t="s">
        <v>48</v>
      </c>
      <c r="X7566" s="5" t="s">
        <v>87</v>
      </c>
      <c r="Y7566" s="5" t="s">
        <v>2808</v>
      </c>
      <c r="Z7566" s="5" t="s">
        <v>60</v>
      </c>
      <c r="AA7566" s="4">
        <v>0.74</v>
      </c>
      <c r="AB7566" s="1">
        <v>40779</v>
      </c>
      <c r="AC7566" s="1">
        <v>26060</v>
      </c>
      <c r="AD7566">
        <f t="shared" si="710"/>
        <v>3</v>
      </c>
      <c r="AE7566">
        <f t="shared" ca="1" si="711"/>
        <v>53</v>
      </c>
      <c r="AF7566" t="str">
        <f t="shared" ca="1" si="712"/>
        <v>18-64</v>
      </c>
      <c r="AG7566" s="3">
        <f t="shared" si="713"/>
        <v>0.32399030303030307</v>
      </c>
      <c r="AH7566" t="str">
        <f>_xlfn.IFNA(VLOOKUP(Sales_Transactions[[#This Row],[Order ID]],Returned_Items[#All],2,FALSE),"Not Returned")</f>
        <v>Not Returned</v>
      </c>
    </row>
    <row r="7567" spans="1:34" x14ac:dyDescent="0.25">
      <c r="A7567">
        <v>18593</v>
      </c>
      <c r="C7567" t="s">
        <v>723</v>
      </c>
      <c r="D7567" s="2" t="str">
        <f>TEXT(MID(Sales_Transactions[[#This Row],[Order Date]],2,5),"d/m/yyy")</f>
        <v>22/9/2011</v>
      </c>
      <c r="E7567" s="2" t="str">
        <f>TEXT(MID(Sales_Transactions[[#This Row],[Order Date]],2,5),"d")</f>
        <v>22</v>
      </c>
      <c r="F7567" s="2" t="str">
        <f>TEXT(MID(Sales_Transactions[[#This Row],[Order Date]],2,5),"m")</f>
        <v>9</v>
      </c>
      <c r="G7567" s="2" t="str">
        <f>TEXT(MID(Sales_Transactions[[#This Row],[Order Date]],2,5),"yyy")</f>
        <v>2011</v>
      </c>
      <c r="H7567" s="2" t="str">
        <f>TEXT(MID(Sales_Transactions[[#This Row],[Order Date]],2,5),"yyy/m")</f>
        <v>2011/9</v>
      </c>
      <c r="I7567" t="s">
        <v>33</v>
      </c>
      <c r="J7567">
        <f t="shared" si="708"/>
        <v>4</v>
      </c>
      <c r="K7567" s="2">
        <v>23</v>
      </c>
      <c r="L7567" s="3">
        <v>6572.04</v>
      </c>
      <c r="M7567" s="4">
        <v>0.06</v>
      </c>
      <c r="N7567" s="5" t="s">
        <v>23</v>
      </c>
      <c r="O7567" s="3">
        <v>1579.34</v>
      </c>
      <c r="P7567" s="3">
        <v>300.97000000000003</v>
      </c>
      <c r="Q7567" s="3">
        <v>7.18</v>
      </c>
      <c r="R7567" s="5" t="s">
        <v>2224</v>
      </c>
      <c r="S7567" s="5" t="s">
        <v>3581</v>
      </c>
      <c r="T7567" s="5" t="str">
        <f t="shared" si="709"/>
        <v>Tamara Manning</v>
      </c>
      <c r="U7567" t="s">
        <v>153</v>
      </c>
      <c r="V7567" s="5" t="s">
        <v>47</v>
      </c>
      <c r="W7567" s="5" t="s">
        <v>48</v>
      </c>
      <c r="X7567" s="5" t="s">
        <v>87</v>
      </c>
      <c r="Y7567" s="5" t="s">
        <v>2953</v>
      </c>
      <c r="Z7567" s="5" t="s">
        <v>43</v>
      </c>
      <c r="AA7567" s="4">
        <v>0.48</v>
      </c>
      <c r="AB7567" s="1">
        <v>40809</v>
      </c>
      <c r="AC7567" s="1">
        <v>27103</v>
      </c>
      <c r="AD7567">
        <f t="shared" si="710"/>
        <v>1</v>
      </c>
      <c r="AE7567">
        <f t="shared" ca="1" si="711"/>
        <v>50</v>
      </c>
      <c r="AF7567" t="str">
        <f t="shared" ca="1" si="712"/>
        <v>18-64</v>
      </c>
      <c r="AG7567" s="3">
        <f t="shared" si="713"/>
        <v>13.389974695652175</v>
      </c>
      <c r="AH7567" t="str">
        <f>_xlfn.IFNA(VLOOKUP(Sales_Transactions[[#This Row],[Order ID]],Returned_Items[#All],2,FALSE),"Not Returned")</f>
        <v>Returned</v>
      </c>
    </row>
    <row r="7568" spans="1:34" x14ac:dyDescent="0.25">
      <c r="A7568">
        <v>18593</v>
      </c>
      <c r="C7568" t="s">
        <v>723</v>
      </c>
      <c r="D7568" s="2" t="str">
        <f>TEXT(MID(Sales_Transactions[[#This Row],[Order Date]],2,5),"d/m/yyy")</f>
        <v>22/9/2011</v>
      </c>
      <c r="E7568" s="2" t="str">
        <f>TEXT(MID(Sales_Transactions[[#This Row],[Order Date]],2,5),"d")</f>
        <v>22</v>
      </c>
      <c r="F7568" s="2" t="str">
        <f>TEXT(MID(Sales_Transactions[[#This Row],[Order Date]],2,5),"m")</f>
        <v>9</v>
      </c>
      <c r="G7568" s="2" t="str">
        <f>TEXT(MID(Sales_Transactions[[#This Row],[Order Date]],2,5),"yyy")</f>
        <v>2011</v>
      </c>
      <c r="H7568" s="2" t="str">
        <f>TEXT(MID(Sales_Transactions[[#This Row],[Order Date]],2,5),"yyy/m")</f>
        <v>2011/9</v>
      </c>
      <c r="I7568" t="s">
        <v>33</v>
      </c>
      <c r="J7568">
        <f t="shared" si="708"/>
        <v>4</v>
      </c>
      <c r="K7568" s="2">
        <v>19</v>
      </c>
      <c r="L7568" s="3">
        <v>1051.992</v>
      </c>
      <c r="M7568" s="4">
        <v>0.09</v>
      </c>
      <c r="N7568" s="5" t="s">
        <v>34</v>
      </c>
      <c r="O7568" s="3">
        <v>-1280.5999999999999</v>
      </c>
      <c r="P7568" s="3">
        <v>70.89</v>
      </c>
      <c r="Q7568" s="3">
        <v>89.3</v>
      </c>
      <c r="R7568" s="5" t="s">
        <v>2224</v>
      </c>
      <c r="S7568" s="5" t="s">
        <v>3581</v>
      </c>
      <c r="T7568" s="5" t="str">
        <f t="shared" si="709"/>
        <v>Tamara Manning</v>
      </c>
      <c r="U7568" t="s">
        <v>153</v>
      </c>
      <c r="V7568" s="5" t="s">
        <v>47</v>
      </c>
      <c r="W7568" s="5" t="s">
        <v>57</v>
      </c>
      <c r="X7568" s="5" t="s">
        <v>107</v>
      </c>
      <c r="Y7568" s="5" t="s">
        <v>1900</v>
      </c>
      <c r="Z7568" s="5" t="s">
        <v>106</v>
      </c>
      <c r="AA7568" s="4">
        <v>0.72</v>
      </c>
      <c r="AB7568" s="1">
        <v>40810</v>
      </c>
      <c r="AC7568" s="1">
        <v>27289</v>
      </c>
      <c r="AD7568">
        <f t="shared" si="710"/>
        <v>2</v>
      </c>
      <c r="AE7568">
        <f t="shared" ca="1" si="711"/>
        <v>49</v>
      </c>
      <c r="AF7568" t="str">
        <f t="shared" ca="1" si="712"/>
        <v>18-64</v>
      </c>
      <c r="AG7568" s="3">
        <f t="shared" si="713"/>
        <v>8.4276946842105254</v>
      </c>
      <c r="AH7568" t="str">
        <f>_xlfn.IFNA(VLOOKUP(Sales_Transactions[[#This Row],[Order ID]],Returned_Items[#All],2,FALSE),"Not Returned")</f>
        <v>Returned</v>
      </c>
    </row>
    <row r="7569" spans="1:34" x14ac:dyDescent="0.25">
      <c r="A7569">
        <v>19652</v>
      </c>
      <c r="C7569" t="s">
        <v>1963</v>
      </c>
      <c r="D7569" s="2" t="str">
        <f>TEXT(MID(Sales_Transactions[[#This Row],[Order Date]],2,5),"d/m/yyy")</f>
        <v>2/6/2012</v>
      </c>
      <c r="E7569" s="2" t="str">
        <f>TEXT(MID(Sales_Transactions[[#This Row],[Order Date]],2,5),"d")</f>
        <v>2</v>
      </c>
      <c r="F7569" s="2" t="str">
        <f>TEXT(MID(Sales_Transactions[[#This Row],[Order Date]],2,5),"m")</f>
        <v>6</v>
      </c>
      <c r="G7569" s="2" t="str">
        <f>TEXT(MID(Sales_Transactions[[#This Row],[Order Date]],2,5),"yyy")</f>
        <v>2012</v>
      </c>
      <c r="H7569" s="2" t="str">
        <f>TEXT(MID(Sales_Transactions[[#This Row],[Order Date]],2,5),"yyy/m")</f>
        <v>2012/6</v>
      </c>
      <c r="I7569" t="s">
        <v>101</v>
      </c>
      <c r="J7569">
        <f t="shared" si="708"/>
        <v>1</v>
      </c>
      <c r="K7569" s="2">
        <v>28</v>
      </c>
      <c r="L7569" s="3">
        <v>2711.14</v>
      </c>
      <c r="M7569" s="4">
        <v>0.01</v>
      </c>
      <c r="N7569" s="5" t="s">
        <v>34</v>
      </c>
      <c r="O7569" s="3">
        <v>-307.86</v>
      </c>
      <c r="P7569" s="3">
        <v>89.99</v>
      </c>
      <c r="Q7569" s="3">
        <v>42</v>
      </c>
      <c r="R7569" s="5" t="s">
        <v>2224</v>
      </c>
      <c r="S7569" s="5" t="s">
        <v>3581</v>
      </c>
      <c r="T7569" s="5" t="str">
        <f t="shared" si="709"/>
        <v>Tamara Manning</v>
      </c>
      <c r="U7569" t="s">
        <v>153</v>
      </c>
      <c r="V7569" s="5" t="s">
        <v>47</v>
      </c>
      <c r="W7569" s="5" t="s">
        <v>57</v>
      </c>
      <c r="X7569" s="5" t="s">
        <v>154</v>
      </c>
      <c r="Y7569" s="5" t="s">
        <v>1486</v>
      </c>
      <c r="Z7569" s="5" t="s">
        <v>40</v>
      </c>
      <c r="AA7569" s="4">
        <v>0.66</v>
      </c>
      <c r="AB7569" s="1">
        <v>41063</v>
      </c>
      <c r="AC7569" s="1">
        <v>25937</v>
      </c>
      <c r="AD7569">
        <f t="shared" si="710"/>
        <v>1</v>
      </c>
      <c r="AE7569">
        <f t="shared" ca="1" si="711"/>
        <v>53</v>
      </c>
      <c r="AF7569" t="str">
        <f t="shared" ca="1" si="712"/>
        <v>18-64</v>
      </c>
      <c r="AG7569" s="3">
        <f t="shared" si="713"/>
        <v>4.7136071785714284</v>
      </c>
      <c r="AH7569" t="str">
        <f>_xlfn.IFNA(VLOOKUP(Sales_Transactions[[#This Row],[Order ID]],Returned_Items[#All],2,FALSE),"Not Returned")</f>
        <v>Not Returned</v>
      </c>
    </row>
    <row r="7570" spans="1:34" x14ac:dyDescent="0.25">
      <c r="A7570">
        <v>19652</v>
      </c>
      <c r="C7570" t="s">
        <v>1963</v>
      </c>
      <c r="D7570" s="2" t="str">
        <f>TEXT(MID(Sales_Transactions[[#This Row],[Order Date]],2,5),"d/m/yyy")</f>
        <v>2/6/2012</v>
      </c>
      <c r="E7570" s="2" t="str">
        <f>TEXT(MID(Sales_Transactions[[#This Row],[Order Date]],2,5),"d")</f>
        <v>2</v>
      </c>
      <c r="F7570" s="2" t="str">
        <f>TEXT(MID(Sales_Transactions[[#This Row],[Order Date]],2,5),"m")</f>
        <v>6</v>
      </c>
      <c r="G7570" s="2" t="str">
        <f>TEXT(MID(Sales_Transactions[[#This Row],[Order Date]],2,5),"yyy")</f>
        <v>2012</v>
      </c>
      <c r="H7570" s="2" t="str">
        <f>TEXT(MID(Sales_Transactions[[#This Row],[Order Date]],2,5),"yyy/m")</f>
        <v>2012/6</v>
      </c>
      <c r="I7570" t="s">
        <v>101</v>
      </c>
      <c r="J7570">
        <f t="shared" si="708"/>
        <v>1</v>
      </c>
      <c r="K7570" s="2">
        <v>34</v>
      </c>
      <c r="L7570" s="3">
        <v>1829.8715</v>
      </c>
      <c r="M7570" s="4">
        <v>0.05</v>
      </c>
      <c r="N7570" s="5" t="s">
        <v>23</v>
      </c>
      <c r="O7570" s="3">
        <v>367.46</v>
      </c>
      <c r="P7570" s="3">
        <v>65.989999999999995</v>
      </c>
      <c r="Q7570" s="3">
        <v>3.99</v>
      </c>
      <c r="R7570" s="5" t="s">
        <v>2224</v>
      </c>
      <c r="S7570" s="5" t="s">
        <v>3581</v>
      </c>
      <c r="T7570" s="5" t="str">
        <f t="shared" si="709"/>
        <v>Tamara Manning</v>
      </c>
      <c r="U7570" t="s">
        <v>153</v>
      </c>
      <c r="V7570" s="5" t="s">
        <v>47</v>
      </c>
      <c r="W7570" s="5" t="s">
        <v>48</v>
      </c>
      <c r="X7570" s="5" t="s">
        <v>49</v>
      </c>
      <c r="Y7570" s="5" t="s">
        <v>2215</v>
      </c>
      <c r="Z7570" s="5" t="s">
        <v>43</v>
      </c>
      <c r="AA7570" s="4">
        <v>0.56999999999999995</v>
      </c>
      <c r="AB7570" s="1">
        <v>41064</v>
      </c>
      <c r="AC7570" s="1">
        <v>26104</v>
      </c>
      <c r="AD7570">
        <f t="shared" si="710"/>
        <v>2</v>
      </c>
      <c r="AE7570">
        <f t="shared" ca="1" si="711"/>
        <v>53</v>
      </c>
      <c r="AF7570" t="str">
        <f t="shared" ca="1" si="712"/>
        <v>18-64</v>
      </c>
      <c r="AG7570" s="3">
        <f t="shared" si="713"/>
        <v>2.0572648529411763</v>
      </c>
      <c r="AH7570" t="str">
        <f>_xlfn.IFNA(VLOOKUP(Sales_Transactions[[#This Row],[Order ID]],Returned_Items[#All],2,FALSE),"Not Returned")</f>
        <v>Not Returned</v>
      </c>
    </row>
    <row r="7571" spans="1:34" x14ac:dyDescent="0.25">
      <c r="A7571">
        <v>20743</v>
      </c>
      <c r="C7571" t="s">
        <v>3306</v>
      </c>
      <c r="D7571" s="2" t="str">
        <f>TEXT(MID(Sales_Transactions[[#This Row],[Order Date]],2,5),"d/m/yyy")</f>
        <v>15/12/2011</v>
      </c>
      <c r="E7571" s="2" t="str">
        <f>TEXT(MID(Sales_Transactions[[#This Row],[Order Date]],2,5),"d")</f>
        <v>15</v>
      </c>
      <c r="F7571" s="2" t="str">
        <f>TEXT(MID(Sales_Transactions[[#This Row],[Order Date]],2,5),"m")</f>
        <v>12</v>
      </c>
      <c r="G7571" s="2" t="str">
        <f>TEXT(MID(Sales_Transactions[[#This Row],[Order Date]],2,5),"yyy")</f>
        <v>2011</v>
      </c>
      <c r="H7571" s="2" t="str">
        <f>TEXT(MID(Sales_Transactions[[#This Row],[Order Date]],2,5),"yyy/m")</f>
        <v>2011/12</v>
      </c>
      <c r="I7571" t="s">
        <v>33</v>
      </c>
      <c r="J7571">
        <f t="shared" si="708"/>
        <v>4</v>
      </c>
      <c r="K7571" s="2">
        <v>39</v>
      </c>
      <c r="L7571" s="3">
        <v>231.21</v>
      </c>
      <c r="M7571" s="4">
        <v>0</v>
      </c>
      <c r="N7571" s="5" t="s">
        <v>67</v>
      </c>
      <c r="O7571" s="3">
        <v>-179.96</v>
      </c>
      <c r="P7571" s="3">
        <v>5.28</v>
      </c>
      <c r="Q7571" s="3">
        <v>8.16</v>
      </c>
      <c r="R7571" s="5" t="s">
        <v>3573</v>
      </c>
      <c r="S7571" s="5" t="s">
        <v>3579</v>
      </c>
      <c r="T7571" s="5" t="str">
        <f t="shared" si="709"/>
        <v>Roger Demir</v>
      </c>
      <c r="U7571" t="s">
        <v>153</v>
      </c>
      <c r="V7571" s="5" t="s">
        <v>37</v>
      </c>
      <c r="W7571" s="5" t="s">
        <v>28</v>
      </c>
      <c r="X7571" s="5" t="s">
        <v>75</v>
      </c>
      <c r="Y7571" s="5" t="s">
        <v>2914</v>
      </c>
      <c r="Z7571" s="5" t="s">
        <v>43</v>
      </c>
      <c r="AA7571" s="4">
        <v>0.4</v>
      </c>
      <c r="AB7571" s="1">
        <v>40893</v>
      </c>
      <c r="AC7571" s="1">
        <v>25663</v>
      </c>
      <c r="AD7571">
        <f t="shared" si="710"/>
        <v>1</v>
      </c>
      <c r="AE7571">
        <f t="shared" ca="1" si="711"/>
        <v>54</v>
      </c>
      <c r="AF7571" t="str">
        <f t="shared" ca="1" si="712"/>
        <v>18-64</v>
      </c>
      <c r="AG7571" s="3">
        <f t="shared" si="713"/>
        <v>0.34461538461538466</v>
      </c>
      <c r="AH7571" t="str">
        <f>_xlfn.IFNA(VLOOKUP(Sales_Transactions[[#This Row],[Order ID]],Returned_Items[#All],2,FALSE),"Not Returned")</f>
        <v>Returned</v>
      </c>
    </row>
    <row r="7572" spans="1:34" x14ac:dyDescent="0.25">
      <c r="A7572">
        <v>21862</v>
      </c>
      <c r="C7572" t="s">
        <v>2512</v>
      </c>
      <c r="D7572" s="2" t="str">
        <f>TEXT(MID(Sales_Transactions[[#This Row],[Order Date]],2,5),"d/m/yyy")</f>
        <v>12/9/2010</v>
      </c>
      <c r="E7572" s="2" t="str">
        <f>TEXT(MID(Sales_Transactions[[#This Row],[Order Date]],2,5),"d")</f>
        <v>12</v>
      </c>
      <c r="F7572" s="2" t="str">
        <f>TEXT(MID(Sales_Transactions[[#This Row],[Order Date]],2,5),"m")</f>
        <v>9</v>
      </c>
      <c r="G7572" s="2" t="str">
        <f>TEXT(MID(Sales_Transactions[[#This Row],[Order Date]],2,5),"yyy")</f>
        <v>2010</v>
      </c>
      <c r="H7572" s="2" t="str">
        <f>TEXT(MID(Sales_Transactions[[#This Row],[Order Date]],2,5),"yyy/m")</f>
        <v>2010/9</v>
      </c>
      <c r="I7572" t="s">
        <v>52</v>
      </c>
      <c r="J7572">
        <f t="shared" si="708"/>
        <v>1</v>
      </c>
      <c r="K7572" s="2">
        <v>1</v>
      </c>
      <c r="L7572" s="3">
        <v>28.75</v>
      </c>
      <c r="M7572" s="4">
        <v>0.09</v>
      </c>
      <c r="N7572" s="5" t="s">
        <v>67</v>
      </c>
      <c r="O7572" s="3">
        <v>-14.35</v>
      </c>
      <c r="P7572" s="3">
        <v>14.27</v>
      </c>
      <c r="Q7572" s="3">
        <v>7.27</v>
      </c>
      <c r="R7572" s="5" t="s">
        <v>3573</v>
      </c>
      <c r="S7572" s="5" t="s">
        <v>3579</v>
      </c>
      <c r="T7572" s="5" t="str">
        <f t="shared" si="709"/>
        <v>Roger Demir</v>
      </c>
      <c r="U7572" t="s">
        <v>153</v>
      </c>
      <c r="V7572" s="5" t="s">
        <v>37</v>
      </c>
      <c r="W7572" s="5" t="s">
        <v>28</v>
      </c>
      <c r="X7572" s="5" t="s">
        <v>41</v>
      </c>
      <c r="Y7572" s="5" t="s">
        <v>1117</v>
      </c>
      <c r="Z7572" s="5" t="s">
        <v>43</v>
      </c>
      <c r="AA7572" s="4">
        <v>0.38</v>
      </c>
      <c r="AB7572" s="1">
        <v>40433</v>
      </c>
      <c r="AC7572" s="1">
        <v>25680</v>
      </c>
      <c r="AD7572">
        <f t="shared" si="710"/>
        <v>0</v>
      </c>
      <c r="AE7572">
        <f t="shared" ca="1" si="711"/>
        <v>54</v>
      </c>
      <c r="AF7572" t="str">
        <f t="shared" ca="1" si="712"/>
        <v>18-64</v>
      </c>
      <c r="AG7572" s="3">
        <f t="shared" si="713"/>
        <v>21.527156999999999</v>
      </c>
      <c r="AH7572" t="str">
        <f>_xlfn.IFNA(VLOOKUP(Sales_Transactions[[#This Row],[Order ID]],Returned_Items[#All],2,FALSE),"Not Returned")</f>
        <v>Not Returned</v>
      </c>
    </row>
    <row r="7573" spans="1:34" x14ac:dyDescent="0.25">
      <c r="A7573">
        <v>21862</v>
      </c>
      <c r="C7573" t="s">
        <v>2512</v>
      </c>
      <c r="D7573" s="2" t="str">
        <f>TEXT(MID(Sales_Transactions[[#This Row],[Order Date]],2,5),"d/m/yyy")</f>
        <v>12/9/2010</v>
      </c>
      <c r="E7573" s="2" t="str">
        <f>TEXT(MID(Sales_Transactions[[#This Row],[Order Date]],2,5),"d")</f>
        <v>12</v>
      </c>
      <c r="F7573" s="2" t="str">
        <f>TEXT(MID(Sales_Transactions[[#This Row],[Order Date]],2,5),"m")</f>
        <v>9</v>
      </c>
      <c r="G7573" s="2" t="str">
        <f>TEXT(MID(Sales_Transactions[[#This Row],[Order Date]],2,5),"yyy")</f>
        <v>2010</v>
      </c>
      <c r="H7573" s="2" t="str">
        <f>TEXT(MID(Sales_Transactions[[#This Row],[Order Date]],2,5),"yyy/m")</f>
        <v>2010/9</v>
      </c>
      <c r="I7573" t="s">
        <v>52</v>
      </c>
      <c r="J7573">
        <f t="shared" si="708"/>
        <v>1</v>
      </c>
      <c r="K7573" s="2">
        <v>4</v>
      </c>
      <c r="L7573" s="3">
        <v>19014.240000000002</v>
      </c>
      <c r="M7573" s="4">
        <v>0.06</v>
      </c>
      <c r="N7573" s="5" t="s">
        <v>23</v>
      </c>
      <c r="O7573" s="3">
        <v>-10263.66</v>
      </c>
      <c r="P7573" s="3">
        <v>6783.02</v>
      </c>
      <c r="Q7573" s="3">
        <v>24.49</v>
      </c>
      <c r="R7573" s="5" t="s">
        <v>3573</v>
      </c>
      <c r="S7573" s="5" t="s">
        <v>3579</v>
      </c>
      <c r="T7573" s="5" t="str">
        <f t="shared" si="709"/>
        <v>Roger Demir</v>
      </c>
      <c r="U7573" t="s">
        <v>153</v>
      </c>
      <c r="V7573" s="5" t="s">
        <v>37</v>
      </c>
      <c r="W7573" s="5" t="s">
        <v>48</v>
      </c>
      <c r="X7573" s="5" t="s">
        <v>324</v>
      </c>
      <c r="Y7573" s="5" t="s">
        <v>2969</v>
      </c>
      <c r="Z7573" s="5" t="s">
        <v>31</v>
      </c>
      <c r="AA7573" s="4">
        <v>0.39</v>
      </c>
      <c r="AB7573" s="1">
        <v>40435</v>
      </c>
      <c r="AC7573" s="1">
        <v>25878</v>
      </c>
      <c r="AD7573">
        <f t="shared" si="710"/>
        <v>2</v>
      </c>
      <c r="AE7573">
        <f t="shared" ca="1" si="711"/>
        <v>53</v>
      </c>
      <c r="AF7573" t="str">
        <f t="shared" ca="1" si="712"/>
        <v>18-64</v>
      </c>
      <c r="AG7573" s="3">
        <f t="shared" si="713"/>
        <v>1700.8600470000001</v>
      </c>
      <c r="AH7573" t="str">
        <f>_xlfn.IFNA(VLOOKUP(Sales_Transactions[[#This Row],[Order ID]],Returned_Items[#All],2,FALSE),"Not Returned")</f>
        <v>Not Returned</v>
      </c>
    </row>
    <row r="7574" spans="1:34" x14ac:dyDescent="0.25">
      <c r="A7574">
        <v>21862</v>
      </c>
      <c r="C7574" t="s">
        <v>2512</v>
      </c>
      <c r="D7574" s="2" t="str">
        <f>TEXT(MID(Sales_Transactions[[#This Row],[Order Date]],2,5),"d/m/yyy")</f>
        <v>12/9/2010</v>
      </c>
      <c r="E7574" s="2" t="str">
        <f>TEXT(MID(Sales_Transactions[[#This Row],[Order Date]],2,5),"d")</f>
        <v>12</v>
      </c>
      <c r="F7574" s="2" t="str">
        <f>TEXT(MID(Sales_Transactions[[#This Row],[Order Date]],2,5),"m")</f>
        <v>9</v>
      </c>
      <c r="G7574" s="2" t="str">
        <f>TEXT(MID(Sales_Transactions[[#This Row],[Order Date]],2,5),"yyy")</f>
        <v>2010</v>
      </c>
      <c r="H7574" s="2" t="str">
        <f>TEXT(MID(Sales_Transactions[[#This Row],[Order Date]],2,5),"yyy/m")</f>
        <v>2010/9</v>
      </c>
      <c r="I7574" t="s">
        <v>52</v>
      </c>
      <c r="J7574">
        <f t="shared" si="708"/>
        <v>1</v>
      </c>
      <c r="K7574" s="2">
        <v>46</v>
      </c>
      <c r="L7574" s="3">
        <v>385.05</v>
      </c>
      <c r="M7574" s="4">
        <v>0</v>
      </c>
      <c r="N7574" s="5" t="s">
        <v>23</v>
      </c>
      <c r="O7574" s="3">
        <v>56.75</v>
      </c>
      <c r="P7574" s="3">
        <v>8.14</v>
      </c>
      <c r="Q7574" s="3">
        <v>3.12</v>
      </c>
      <c r="R7574" s="5" t="s">
        <v>3573</v>
      </c>
      <c r="S7574" s="5" t="s">
        <v>3579</v>
      </c>
      <c r="T7574" s="5" t="str">
        <f t="shared" si="709"/>
        <v>Roger Demir</v>
      </c>
      <c r="U7574" t="s">
        <v>153</v>
      </c>
      <c r="V7574" s="5" t="s">
        <v>37</v>
      </c>
      <c r="W7574" s="5" t="s">
        <v>28</v>
      </c>
      <c r="X7574" s="5" t="s">
        <v>124</v>
      </c>
      <c r="Y7574" s="5" t="s">
        <v>3444</v>
      </c>
      <c r="Z7574" s="5" t="s">
        <v>84</v>
      </c>
      <c r="AA7574" s="4">
        <v>0.45</v>
      </c>
      <c r="AB7574" s="1">
        <v>40434</v>
      </c>
      <c r="AC7574" s="1">
        <v>25888</v>
      </c>
      <c r="AD7574">
        <f t="shared" si="710"/>
        <v>1</v>
      </c>
      <c r="AE7574">
        <f t="shared" ca="1" si="711"/>
        <v>53</v>
      </c>
      <c r="AF7574" t="str">
        <f t="shared" ca="1" si="712"/>
        <v>18-64</v>
      </c>
      <c r="AG7574" s="3">
        <f t="shared" si="713"/>
        <v>0.24478260869565222</v>
      </c>
      <c r="AH7574" t="str">
        <f>_xlfn.IFNA(VLOOKUP(Sales_Transactions[[#This Row],[Order ID]],Returned_Items[#All],2,FALSE),"Not Returned")</f>
        <v>Not Returned</v>
      </c>
    </row>
    <row r="7575" spans="1:34" x14ac:dyDescent="0.25">
      <c r="A7575">
        <v>22787</v>
      </c>
      <c r="C7575" t="s">
        <v>1692</v>
      </c>
      <c r="D7575" s="2" t="str">
        <f>TEXT(MID(Sales_Transactions[[#This Row],[Order Date]],2,5),"d/m/yyy")</f>
        <v>5/4/2011</v>
      </c>
      <c r="E7575" s="2" t="str">
        <f>TEXT(MID(Sales_Transactions[[#This Row],[Order Date]],2,5),"d")</f>
        <v>5</v>
      </c>
      <c r="F7575" s="2" t="str">
        <f>TEXT(MID(Sales_Transactions[[#This Row],[Order Date]],2,5),"m")</f>
        <v>4</v>
      </c>
      <c r="G7575" s="2" t="str">
        <f>TEXT(MID(Sales_Transactions[[#This Row],[Order Date]],2,5),"yyy")</f>
        <v>2011</v>
      </c>
      <c r="H7575" s="2" t="str">
        <f>TEXT(MID(Sales_Transactions[[#This Row],[Order Date]],2,5),"yyy/m")</f>
        <v>2011/4</v>
      </c>
      <c r="I7575" t="s">
        <v>78</v>
      </c>
      <c r="J7575">
        <f t="shared" si="708"/>
        <v>3</v>
      </c>
      <c r="K7575" s="2">
        <v>35</v>
      </c>
      <c r="L7575" s="3">
        <v>46.44</v>
      </c>
      <c r="M7575" s="4">
        <v>0.06</v>
      </c>
      <c r="N7575" s="5" t="s">
        <v>67</v>
      </c>
      <c r="O7575" s="3">
        <v>-16.3</v>
      </c>
      <c r="P7575" s="3">
        <v>1.26</v>
      </c>
      <c r="Q7575" s="3">
        <v>0.7</v>
      </c>
      <c r="R7575" s="5" t="s">
        <v>1552</v>
      </c>
      <c r="S7575" s="5" t="s">
        <v>3496</v>
      </c>
      <c r="T7575" s="5" t="str">
        <f t="shared" si="709"/>
        <v>Ricardo Block</v>
      </c>
      <c r="U7575" t="s">
        <v>153</v>
      </c>
      <c r="V7575" s="5" t="s">
        <v>47</v>
      </c>
      <c r="W7575" s="5" t="s">
        <v>28</v>
      </c>
      <c r="X7575" s="5" t="s">
        <v>82</v>
      </c>
      <c r="Y7575" s="5" t="s">
        <v>568</v>
      </c>
      <c r="Z7575" s="5" t="s">
        <v>84</v>
      </c>
      <c r="AA7575" s="4">
        <v>0.81</v>
      </c>
      <c r="AB7575" s="1">
        <v>40638</v>
      </c>
      <c r="AC7575" s="1">
        <v>25736</v>
      </c>
      <c r="AD7575">
        <f t="shared" si="710"/>
        <v>0</v>
      </c>
      <c r="AE7575">
        <f t="shared" ca="1" si="711"/>
        <v>54</v>
      </c>
      <c r="AF7575" t="str">
        <f t="shared" ca="1" si="712"/>
        <v>18-64</v>
      </c>
      <c r="AG7575" s="3">
        <f t="shared" si="713"/>
        <v>5.5978399999999998E-2</v>
      </c>
      <c r="AH7575" t="str">
        <f>_xlfn.IFNA(VLOOKUP(Sales_Transactions[[#This Row],[Order ID]],Returned_Items[#All],2,FALSE),"Not Returned")</f>
        <v>Returned</v>
      </c>
    </row>
    <row r="7576" spans="1:34" x14ac:dyDescent="0.25">
      <c r="A7576">
        <v>23170</v>
      </c>
      <c r="C7576" t="s">
        <v>2324</v>
      </c>
      <c r="D7576" s="2" t="str">
        <f>TEXT(MID(Sales_Transactions[[#This Row],[Order Date]],2,5),"d/m/yyy")</f>
        <v>21/5/2009</v>
      </c>
      <c r="E7576" s="2" t="str">
        <f>TEXT(MID(Sales_Transactions[[#This Row],[Order Date]],2,5),"d")</f>
        <v>21</v>
      </c>
      <c r="F7576" s="2" t="str">
        <f>TEXT(MID(Sales_Transactions[[#This Row],[Order Date]],2,5),"m")</f>
        <v>5</v>
      </c>
      <c r="G7576" s="2" t="str">
        <f>TEXT(MID(Sales_Transactions[[#This Row],[Order Date]],2,5),"yyy")</f>
        <v>2009</v>
      </c>
      <c r="H7576" s="2" t="str">
        <f>TEXT(MID(Sales_Transactions[[#This Row],[Order Date]],2,5),"yyy/m")</f>
        <v>2009/5</v>
      </c>
      <c r="I7576" t="s">
        <v>52</v>
      </c>
      <c r="J7576">
        <f t="shared" si="708"/>
        <v>1</v>
      </c>
      <c r="K7576" s="2">
        <v>20</v>
      </c>
      <c r="L7576" s="3">
        <v>4252.8900000000003</v>
      </c>
      <c r="M7576" s="4">
        <v>0.06</v>
      </c>
      <c r="N7576" s="5" t="s">
        <v>67</v>
      </c>
      <c r="O7576" s="3">
        <v>969.42</v>
      </c>
      <c r="P7576" s="3">
        <v>218.08</v>
      </c>
      <c r="Q7576" s="3">
        <v>18.059999999999999</v>
      </c>
      <c r="R7576" s="5" t="s">
        <v>3526</v>
      </c>
      <c r="S7576" s="5" t="s">
        <v>3576</v>
      </c>
      <c r="T7576" s="5" t="str">
        <f t="shared" si="709"/>
        <v>Tim Brockman</v>
      </c>
      <c r="U7576" t="s">
        <v>153</v>
      </c>
      <c r="V7576" s="5" t="s">
        <v>37</v>
      </c>
      <c r="W7576" s="5" t="s">
        <v>57</v>
      </c>
      <c r="X7576" s="5" t="s">
        <v>154</v>
      </c>
      <c r="Y7576" s="5" t="s">
        <v>278</v>
      </c>
      <c r="Z7576" s="5" t="s">
        <v>31</v>
      </c>
      <c r="AA7576" s="4">
        <v>0.56999999999999995</v>
      </c>
      <c r="AB7576" s="1">
        <v>39956</v>
      </c>
      <c r="AC7576" s="1">
        <v>25861</v>
      </c>
      <c r="AD7576">
        <f t="shared" si="710"/>
        <v>2</v>
      </c>
      <c r="AE7576">
        <f t="shared" ca="1" si="711"/>
        <v>53</v>
      </c>
      <c r="AF7576" t="str">
        <f t="shared" ca="1" si="712"/>
        <v>18-64</v>
      </c>
      <c r="AG7576" s="3">
        <f t="shared" si="713"/>
        <v>11.800457600000001</v>
      </c>
      <c r="AH7576" t="str">
        <f>_xlfn.IFNA(VLOOKUP(Sales_Transactions[[#This Row],[Order ID]],Returned_Items[#All],2,FALSE),"Not Returned")</f>
        <v>Not Returned</v>
      </c>
    </row>
    <row r="7577" spans="1:34" x14ac:dyDescent="0.25">
      <c r="A7577">
        <v>23328</v>
      </c>
      <c r="C7577" t="s">
        <v>1242</v>
      </c>
      <c r="D7577" s="2" t="str">
        <f>TEXT(MID(Sales_Transactions[[#This Row],[Order Date]],2,5),"d/m/yyy")</f>
        <v>15/9/2010</v>
      </c>
      <c r="E7577" s="2" t="str">
        <f>TEXT(MID(Sales_Transactions[[#This Row],[Order Date]],2,5),"d")</f>
        <v>15</v>
      </c>
      <c r="F7577" s="2" t="str">
        <f>TEXT(MID(Sales_Transactions[[#This Row],[Order Date]],2,5),"m")</f>
        <v>9</v>
      </c>
      <c r="G7577" s="2" t="str">
        <f>TEXT(MID(Sales_Transactions[[#This Row],[Order Date]],2,5),"yyy")</f>
        <v>2010</v>
      </c>
      <c r="H7577" s="2" t="str">
        <f>TEXT(MID(Sales_Transactions[[#This Row],[Order Date]],2,5),"yyy/m")</f>
        <v>2010/9</v>
      </c>
      <c r="I7577" t="s">
        <v>33</v>
      </c>
      <c r="J7577">
        <f t="shared" si="708"/>
        <v>4</v>
      </c>
      <c r="K7577" s="2">
        <v>39</v>
      </c>
      <c r="L7577" s="3">
        <v>5740.32</v>
      </c>
      <c r="M7577" s="4">
        <v>0.03</v>
      </c>
      <c r="N7577" s="5" t="s">
        <v>34</v>
      </c>
      <c r="O7577" s="3">
        <v>1285.74</v>
      </c>
      <c r="P7577" s="3">
        <v>145.44999999999999</v>
      </c>
      <c r="Q7577" s="3">
        <v>17.850000000000001</v>
      </c>
      <c r="R7577" s="5" t="s">
        <v>3577</v>
      </c>
      <c r="S7577" s="5" t="s">
        <v>3578</v>
      </c>
      <c r="T7577" s="5" t="str">
        <f t="shared" si="709"/>
        <v>Resi Polking</v>
      </c>
      <c r="U7577" t="s">
        <v>153</v>
      </c>
      <c r="V7577" s="5" t="s">
        <v>27</v>
      </c>
      <c r="W7577" s="5" t="s">
        <v>48</v>
      </c>
      <c r="X7577" s="5" t="s">
        <v>324</v>
      </c>
      <c r="Y7577" s="5" t="s">
        <v>365</v>
      </c>
      <c r="Z7577" s="5" t="s">
        <v>40</v>
      </c>
      <c r="AA7577" s="4">
        <v>0.56000000000000005</v>
      </c>
      <c r="AB7577" s="1">
        <v>40437</v>
      </c>
      <c r="AC7577" s="1">
        <v>25855</v>
      </c>
      <c r="AD7577">
        <f t="shared" si="710"/>
        <v>1</v>
      </c>
      <c r="AE7577">
        <f t="shared" ca="1" si="711"/>
        <v>53</v>
      </c>
      <c r="AF7577" t="str">
        <f t="shared" ca="1" si="712"/>
        <v>18-64</v>
      </c>
      <c r="AG7577" s="3">
        <f t="shared" si="713"/>
        <v>4.1860606410256409</v>
      </c>
      <c r="AH7577" t="str">
        <f>_xlfn.IFNA(VLOOKUP(Sales_Transactions[[#This Row],[Order ID]],Returned_Items[#All],2,FALSE),"Not Returned")</f>
        <v>Not Returned</v>
      </c>
    </row>
    <row r="7578" spans="1:34" x14ac:dyDescent="0.25">
      <c r="A7578">
        <v>24260</v>
      </c>
      <c r="C7578" t="s">
        <v>3436</v>
      </c>
      <c r="D7578" s="2" t="str">
        <f>TEXT(MID(Sales_Transactions[[#This Row],[Order Date]],2,5),"d/m/yyy")</f>
        <v>3/10/2010</v>
      </c>
      <c r="E7578" s="2" t="str">
        <f>TEXT(MID(Sales_Transactions[[#This Row],[Order Date]],2,5),"d")</f>
        <v>3</v>
      </c>
      <c r="F7578" s="2" t="str">
        <f>TEXT(MID(Sales_Transactions[[#This Row],[Order Date]],2,5),"m")</f>
        <v>10</v>
      </c>
      <c r="G7578" s="2" t="str">
        <f>TEXT(MID(Sales_Transactions[[#This Row],[Order Date]],2,5),"yyy")</f>
        <v>2010</v>
      </c>
      <c r="H7578" s="2" t="str">
        <f>TEXT(MID(Sales_Transactions[[#This Row],[Order Date]],2,5),"yyy/m")</f>
        <v>2010/10</v>
      </c>
      <c r="I7578" t="s">
        <v>52</v>
      </c>
      <c r="J7578">
        <f t="shared" si="708"/>
        <v>1</v>
      </c>
      <c r="K7578" s="2">
        <v>48</v>
      </c>
      <c r="L7578" s="3">
        <v>548.29999999999995</v>
      </c>
      <c r="M7578" s="4">
        <v>0.09</v>
      </c>
      <c r="N7578" s="5" t="s">
        <v>67</v>
      </c>
      <c r="O7578" s="3">
        <v>-47.92</v>
      </c>
      <c r="P7578" s="3">
        <v>11.97</v>
      </c>
      <c r="Q7578" s="3">
        <v>4.9800000000000004</v>
      </c>
      <c r="R7578" s="5" t="s">
        <v>3573</v>
      </c>
      <c r="S7578" s="5" t="s">
        <v>3574</v>
      </c>
      <c r="T7578" s="5" t="str">
        <f t="shared" si="709"/>
        <v>Roger Barcio</v>
      </c>
      <c r="U7578" t="s">
        <v>153</v>
      </c>
      <c r="V7578" s="5" t="s">
        <v>47</v>
      </c>
      <c r="W7578" s="5" t="s">
        <v>28</v>
      </c>
      <c r="X7578" s="5" t="s">
        <v>38</v>
      </c>
      <c r="Y7578" s="5" t="s">
        <v>431</v>
      </c>
      <c r="Z7578" s="5" t="s">
        <v>43</v>
      </c>
      <c r="AA7578" s="4">
        <v>0.57999999999999996</v>
      </c>
      <c r="AB7578" s="1">
        <v>40455</v>
      </c>
      <c r="AC7578" s="1">
        <v>25765</v>
      </c>
      <c r="AD7578">
        <f t="shared" si="710"/>
        <v>1</v>
      </c>
      <c r="AE7578">
        <f t="shared" ca="1" si="711"/>
        <v>54</v>
      </c>
      <c r="AF7578" t="str">
        <f t="shared" ca="1" si="712"/>
        <v>18-64</v>
      </c>
      <c r="AG7578" s="3">
        <f t="shared" si="713"/>
        <v>0.35290056250000007</v>
      </c>
      <c r="AH7578" t="str">
        <f>_xlfn.IFNA(VLOOKUP(Sales_Transactions[[#This Row],[Order ID]],Returned_Items[#All],2,FALSE),"Not Returned")</f>
        <v>Not Returned</v>
      </c>
    </row>
    <row r="7579" spans="1:34" x14ac:dyDescent="0.25">
      <c r="A7579">
        <v>24261</v>
      </c>
      <c r="C7579" t="s">
        <v>3064</v>
      </c>
      <c r="D7579" s="2" t="str">
        <f>TEXT(MID(Sales_Transactions[[#This Row],[Order Date]],2,5),"d/m/yyy")</f>
        <v>17/9/2012</v>
      </c>
      <c r="E7579" s="2" t="str">
        <f>TEXT(MID(Sales_Transactions[[#This Row],[Order Date]],2,5),"d")</f>
        <v>17</v>
      </c>
      <c r="F7579" s="2" t="str">
        <f>TEXT(MID(Sales_Transactions[[#This Row],[Order Date]],2,5),"m")</f>
        <v>9</v>
      </c>
      <c r="G7579" s="2" t="str">
        <f>TEXT(MID(Sales_Transactions[[#This Row],[Order Date]],2,5),"yyy")</f>
        <v>2012</v>
      </c>
      <c r="H7579" s="2" t="str">
        <f>TEXT(MID(Sales_Transactions[[#This Row],[Order Date]],2,5),"yyy/m")</f>
        <v>2012/9</v>
      </c>
      <c r="I7579" t="s">
        <v>101</v>
      </c>
      <c r="J7579">
        <f t="shared" si="708"/>
        <v>1</v>
      </c>
      <c r="K7579" s="2">
        <v>28</v>
      </c>
      <c r="L7579" s="3">
        <v>946.27</v>
      </c>
      <c r="M7579" s="4">
        <v>0.06</v>
      </c>
      <c r="N7579" s="5" t="s">
        <v>23</v>
      </c>
      <c r="O7579" s="3">
        <v>66.38</v>
      </c>
      <c r="P7579" s="3">
        <v>33.29</v>
      </c>
      <c r="Q7579" s="3">
        <v>8.74</v>
      </c>
      <c r="R7579" s="5" t="s">
        <v>3379</v>
      </c>
      <c r="S7579" s="5" t="s">
        <v>3575</v>
      </c>
      <c r="T7579" s="5" t="str">
        <f t="shared" si="709"/>
        <v>Sung Pak</v>
      </c>
      <c r="U7579" t="s">
        <v>153</v>
      </c>
      <c r="V7579" s="5" t="s">
        <v>27</v>
      </c>
      <c r="W7579" s="5" t="s">
        <v>28</v>
      </c>
      <c r="X7579" s="5" t="s">
        <v>29</v>
      </c>
      <c r="Y7579" s="5" t="s">
        <v>2359</v>
      </c>
      <c r="Z7579" s="5" t="s">
        <v>43</v>
      </c>
      <c r="AA7579" s="4">
        <v>0.61</v>
      </c>
      <c r="AB7579" s="1">
        <v>41171</v>
      </c>
      <c r="AC7579" s="1">
        <v>25741</v>
      </c>
      <c r="AD7579">
        <f t="shared" si="710"/>
        <v>2</v>
      </c>
      <c r="AE7579">
        <f t="shared" ca="1" si="711"/>
        <v>54</v>
      </c>
      <c r="AF7579" t="str">
        <f t="shared" ca="1" si="712"/>
        <v>18-64</v>
      </c>
      <c r="AG7579" s="3">
        <f t="shared" si="713"/>
        <v>1.5003580714285716</v>
      </c>
      <c r="AH7579" t="str">
        <f>_xlfn.IFNA(VLOOKUP(Sales_Transactions[[#This Row],[Order ID]],Returned_Items[#All],2,FALSE),"Not Returned")</f>
        <v>Not Returned</v>
      </c>
    </row>
    <row r="7580" spans="1:34" x14ac:dyDescent="0.25">
      <c r="A7580">
        <v>26054</v>
      </c>
      <c r="C7580" t="s">
        <v>1187</v>
      </c>
      <c r="D7580" s="2" t="str">
        <f>TEXT(MID(Sales_Transactions[[#This Row],[Order Date]],2,5),"d/m/yyy")</f>
        <v>12/2/2010</v>
      </c>
      <c r="E7580" s="2" t="str">
        <f>TEXT(MID(Sales_Transactions[[#This Row],[Order Date]],2,5),"d")</f>
        <v>12</v>
      </c>
      <c r="F7580" s="2" t="str">
        <f>TEXT(MID(Sales_Transactions[[#This Row],[Order Date]],2,5),"m")</f>
        <v>2</v>
      </c>
      <c r="G7580" s="2" t="str">
        <f>TEXT(MID(Sales_Transactions[[#This Row],[Order Date]],2,5),"yyy")</f>
        <v>2010</v>
      </c>
      <c r="H7580" s="2" t="str">
        <f>TEXT(MID(Sales_Transactions[[#This Row],[Order Date]],2,5),"yyy/m")</f>
        <v>2010/2</v>
      </c>
      <c r="I7580" t="s">
        <v>101</v>
      </c>
      <c r="J7580">
        <f t="shared" si="708"/>
        <v>1</v>
      </c>
      <c r="K7580" s="2">
        <v>47</v>
      </c>
      <c r="L7580" s="3">
        <v>396.78</v>
      </c>
      <c r="M7580" s="4">
        <v>0.09</v>
      </c>
      <c r="N7580" s="5" t="s">
        <v>23</v>
      </c>
      <c r="O7580" s="3">
        <v>-321.20999999999998</v>
      </c>
      <c r="P7580" s="3">
        <v>8.3699999999999992</v>
      </c>
      <c r="Q7580" s="3">
        <v>10.16</v>
      </c>
      <c r="R7580" s="5" t="s">
        <v>3577</v>
      </c>
      <c r="S7580" s="5" t="s">
        <v>3578</v>
      </c>
      <c r="T7580" s="5" t="str">
        <f t="shared" si="709"/>
        <v>Resi Polking</v>
      </c>
      <c r="U7580" t="s">
        <v>153</v>
      </c>
      <c r="V7580" s="5" t="s">
        <v>27</v>
      </c>
      <c r="W7580" s="5" t="s">
        <v>57</v>
      </c>
      <c r="X7580" s="5" t="s">
        <v>58</v>
      </c>
      <c r="Y7580" s="5" t="s">
        <v>1658</v>
      </c>
      <c r="Z7580" s="5" t="s">
        <v>31</v>
      </c>
      <c r="AA7580" s="4">
        <v>0.59</v>
      </c>
      <c r="AB7580" s="1">
        <v>40223</v>
      </c>
      <c r="AC7580" s="1">
        <v>25732</v>
      </c>
      <c r="AD7580">
        <f t="shared" si="710"/>
        <v>2</v>
      </c>
      <c r="AE7580">
        <f t="shared" ca="1" si="711"/>
        <v>54</v>
      </c>
      <c r="AF7580" t="str">
        <f t="shared" ca="1" si="712"/>
        <v>18-64</v>
      </c>
      <c r="AG7580" s="3">
        <f t="shared" si="713"/>
        <v>0.39409504255319144</v>
      </c>
      <c r="AH7580" t="str">
        <f>_xlfn.IFNA(VLOOKUP(Sales_Transactions[[#This Row],[Order ID]],Returned_Items[#All],2,FALSE),"Not Returned")</f>
        <v>Not Returned</v>
      </c>
    </row>
    <row r="7581" spans="1:34" x14ac:dyDescent="0.25">
      <c r="A7581">
        <v>27750</v>
      </c>
      <c r="C7581" t="s">
        <v>2173</v>
      </c>
      <c r="D7581" s="2" t="str">
        <f>TEXT(MID(Sales_Transactions[[#This Row],[Order Date]],2,5),"d/m/yyy")</f>
        <v>19/10/2012</v>
      </c>
      <c r="E7581" s="2" t="str">
        <f>TEXT(MID(Sales_Transactions[[#This Row],[Order Date]],2,5),"d")</f>
        <v>19</v>
      </c>
      <c r="F7581" s="2" t="str">
        <f>TEXT(MID(Sales_Transactions[[#This Row],[Order Date]],2,5),"m")</f>
        <v>10</v>
      </c>
      <c r="G7581" s="2" t="str">
        <f>TEXT(MID(Sales_Transactions[[#This Row],[Order Date]],2,5),"yyy")</f>
        <v>2012</v>
      </c>
      <c r="H7581" s="2" t="str">
        <f>TEXT(MID(Sales_Transactions[[#This Row],[Order Date]],2,5),"yyy/m")</f>
        <v>2012/10</v>
      </c>
      <c r="I7581" t="s">
        <v>22</v>
      </c>
      <c r="J7581">
        <f t="shared" si="708"/>
        <v>2</v>
      </c>
      <c r="K7581" s="2">
        <v>12</v>
      </c>
      <c r="L7581" s="3">
        <v>769.17</v>
      </c>
      <c r="M7581" s="4">
        <v>0</v>
      </c>
      <c r="N7581" s="5" t="s">
        <v>34</v>
      </c>
      <c r="O7581" s="3">
        <v>-212.01</v>
      </c>
      <c r="P7581" s="3">
        <v>58.14</v>
      </c>
      <c r="Q7581" s="3">
        <v>36.61</v>
      </c>
      <c r="R7581" s="5" t="s">
        <v>1594</v>
      </c>
      <c r="S7581" s="5" t="s">
        <v>1595</v>
      </c>
      <c r="T7581" s="5" t="str">
        <f t="shared" si="709"/>
        <v>John Murray</v>
      </c>
      <c r="U7581" t="s">
        <v>153</v>
      </c>
      <c r="V7581" s="5" t="s">
        <v>27</v>
      </c>
      <c r="W7581" s="5" t="s">
        <v>57</v>
      </c>
      <c r="X7581" s="5" t="s">
        <v>104</v>
      </c>
      <c r="Y7581" s="5" t="s">
        <v>363</v>
      </c>
      <c r="Z7581" s="5" t="s">
        <v>106</v>
      </c>
      <c r="AA7581" s="4">
        <v>0.61</v>
      </c>
      <c r="AB7581" s="1">
        <v>41205</v>
      </c>
      <c r="AC7581" s="1">
        <v>25642</v>
      </c>
      <c r="AD7581">
        <f t="shared" si="710"/>
        <v>4</v>
      </c>
      <c r="AE7581">
        <f t="shared" ca="1" si="711"/>
        <v>54</v>
      </c>
      <c r="AF7581" t="str">
        <f t="shared" ca="1" si="712"/>
        <v>18-64</v>
      </c>
      <c r="AG7581" s="3">
        <f t="shared" si="713"/>
        <v>7.895833333333333</v>
      </c>
      <c r="AH7581" t="str">
        <f>_xlfn.IFNA(VLOOKUP(Sales_Transactions[[#This Row],[Order ID]],Returned_Items[#All],2,FALSE),"Not Returned")</f>
        <v>Returned</v>
      </c>
    </row>
    <row r="7582" spans="1:34" x14ac:dyDescent="0.25">
      <c r="A7582">
        <v>27750</v>
      </c>
      <c r="C7582" t="s">
        <v>2173</v>
      </c>
      <c r="D7582" s="2" t="str">
        <f>TEXT(MID(Sales_Transactions[[#This Row],[Order Date]],2,5),"d/m/yyy")</f>
        <v>19/10/2012</v>
      </c>
      <c r="E7582" s="2" t="str">
        <f>TEXT(MID(Sales_Transactions[[#This Row],[Order Date]],2,5),"d")</f>
        <v>19</v>
      </c>
      <c r="F7582" s="2" t="str">
        <f>TEXT(MID(Sales_Transactions[[#This Row],[Order Date]],2,5),"m")</f>
        <v>10</v>
      </c>
      <c r="G7582" s="2" t="str">
        <f>TEXT(MID(Sales_Transactions[[#This Row],[Order Date]],2,5),"yyy")</f>
        <v>2012</v>
      </c>
      <c r="H7582" s="2" t="str">
        <f>TEXT(MID(Sales_Transactions[[#This Row],[Order Date]],2,5),"yyy/m")</f>
        <v>2012/10</v>
      </c>
      <c r="I7582" t="s">
        <v>22</v>
      </c>
      <c r="J7582">
        <f t="shared" si="708"/>
        <v>2</v>
      </c>
      <c r="K7582" s="2">
        <v>18</v>
      </c>
      <c r="L7582" s="3">
        <v>7370.84</v>
      </c>
      <c r="M7582" s="4">
        <v>0.09</v>
      </c>
      <c r="N7582" s="5" t="s">
        <v>34</v>
      </c>
      <c r="O7582" s="3">
        <v>999.87</v>
      </c>
      <c r="P7582" s="3">
        <v>449.99</v>
      </c>
      <c r="Q7582" s="3">
        <v>49</v>
      </c>
      <c r="R7582" s="5" t="s">
        <v>1594</v>
      </c>
      <c r="S7582" s="5" t="s">
        <v>1595</v>
      </c>
      <c r="T7582" s="5" t="str">
        <f t="shared" si="709"/>
        <v>John Murray</v>
      </c>
      <c r="U7582" t="s">
        <v>153</v>
      </c>
      <c r="V7582" s="5" t="s">
        <v>27</v>
      </c>
      <c r="W7582" s="5" t="s">
        <v>48</v>
      </c>
      <c r="X7582" s="5" t="s">
        <v>131</v>
      </c>
      <c r="Y7582" s="5" t="s">
        <v>132</v>
      </c>
      <c r="Z7582" s="5" t="s">
        <v>40</v>
      </c>
      <c r="AA7582" s="4">
        <v>0.38</v>
      </c>
      <c r="AB7582" s="1">
        <v>41201</v>
      </c>
      <c r="AC7582" s="1">
        <v>26947</v>
      </c>
      <c r="AD7582">
        <f t="shared" si="710"/>
        <v>0</v>
      </c>
      <c r="AE7582">
        <f t="shared" ca="1" si="711"/>
        <v>50</v>
      </c>
      <c r="AF7582" t="str">
        <f t="shared" ca="1" si="712"/>
        <v>18-64</v>
      </c>
      <c r="AG7582" s="3">
        <f t="shared" si="713"/>
        <v>27.699167166666669</v>
      </c>
      <c r="AH7582" t="str">
        <f>_xlfn.IFNA(VLOOKUP(Sales_Transactions[[#This Row],[Order ID]],Returned_Items[#All],2,FALSE),"Not Returned")</f>
        <v>Returned</v>
      </c>
    </row>
    <row r="7583" spans="1:34" x14ac:dyDescent="0.25">
      <c r="A7583">
        <v>27872</v>
      </c>
      <c r="C7583" t="s">
        <v>3469</v>
      </c>
      <c r="D7583" s="2" t="str">
        <f>TEXT(MID(Sales_Transactions[[#This Row],[Order Date]],2,5),"d/m/yyy")</f>
        <v>13/10/2011</v>
      </c>
      <c r="E7583" s="2" t="str">
        <f>TEXT(MID(Sales_Transactions[[#This Row],[Order Date]],2,5),"d")</f>
        <v>13</v>
      </c>
      <c r="F7583" s="2" t="str">
        <f>TEXT(MID(Sales_Transactions[[#This Row],[Order Date]],2,5),"m")</f>
        <v>10</v>
      </c>
      <c r="G7583" s="2" t="str">
        <f>TEXT(MID(Sales_Transactions[[#This Row],[Order Date]],2,5),"yyy")</f>
        <v>2011</v>
      </c>
      <c r="H7583" s="2" t="str">
        <f>TEXT(MID(Sales_Transactions[[#This Row],[Order Date]],2,5),"yyy/m")</f>
        <v>2011/10</v>
      </c>
      <c r="I7583" t="s">
        <v>52</v>
      </c>
      <c r="J7583">
        <f t="shared" si="708"/>
        <v>1</v>
      </c>
      <c r="K7583" s="2">
        <v>25</v>
      </c>
      <c r="L7583" s="3">
        <v>388.71</v>
      </c>
      <c r="M7583" s="4">
        <v>0.01</v>
      </c>
      <c r="N7583" s="5" t="s">
        <v>23</v>
      </c>
      <c r="O7583" s="3">
        <v>36.43</v>
      </c>
      <c r="P7583" s="3">
        <v>14.27</v>
      </c>
      <c r="Q7583" s="3">
        <v>7.27</v>
      </c>
      <c r="R7583" s="5" t="s">
        <v>1794</v>
      </c>
      <c r="S7583" s="5" t="s">
        <v>3582</v>
      </c>
      <c r="T7583" s="5" t="str">
        <f t="shared" si="709"/>
        <v>Shaun Chance</v>
      </c>
      <c r="U7583" t="s">
        <v>153</v>
      </c>
      <c r="V7583" s="5" t="s">
        <v>47</v>
      </c>
      <c r="W7583" s="5" t="s">
        <v>28</v>
      </c>
      <c r="X7583" s="5" t="s">
        <v>41</v>
      </c>
      <c r="Y7583" s="5" t="s">
        <v>1117</v>
      </c>
      <c r="Z7583" s="5" t="s">
        <v>43</v>
      </c>
      <c r="AA7583" s="4">
        <v>0.38</v>
      </c>
      <c r="AB7583" s="1">
        <v>40831</v>
      </c>
      <c r="AC7583" s="1">
        <v>26823</v>
      </c>
      <c r="AD7583">
        <f t="shared" si="710"/>
        <v>2</v>
      </c>
      <c r="AE7583">
        <f t="shared" ca="1" si="711"/>
        <v>51</v>
      </c>
      <c r="AF7583" t="str">
        <f t="shared" ca="1" si="712"/>
        <v>18-64</v>
      </c>
      <c r="AG7583" s="3">
        <f t="shared" si="713"/>
        <v>0.86154291999999999</v>
      </c>
      <c r="AH7583" t="str">
        <f>_xlfn.IFNA(VLOOKUP(Sales_Transactions[[#This Row],[Order ID]],Returned_Items[#All],2,FALSE),"Not Returned")</f>
        <v>Not Returned</v>
      </c>
    </row>
    <row r="7584" spans="1:34" x14ac:dyDescent="0.25">
      <c r="A7584">
        <v>31109</v>
      </c>
      <c r="C7584" t="s">
        <v>2354</v>
      </c>
      <c r="D7584" s="2" t="str">
        <f>TEXT(MID(Sales_Transactions[[#This Row],[Order Date]],2,5),"d/m/yyy")</f>
        <v>28/10/2011</v>
      </c>
      <c r="E7584" s="2" t="str">
        <f>TEXT(MID(Sales_Transactions[[#This Row],[Order Date]],2,5),"d")</f>
        <v>28</v>
      </c>
      <c r="F7584" s="2" t="str">
        <f>TEXT(MID(Sales_Transactions[[#This Row],[Order Date]],2,5),"m")</f>
        <v>10</v>
      </c>
      <c r="G7584" s="2" t="str">
        <f>TEXT(MID(Sales_Transactions[[#This Row],[Order Date]],2,5),"yyy")</f>
        <v>2011</v>
      </c>
      <c r="H7584" s="2" t="str">
        <f>TEXT(MID(Sales_Transactions[[#This Row],[Order Date]],2,5),"yyy/m")</f>
        <v>2011/10</v>
      </c>
      <c r="I7584" t="s">
        <v>22</v>
      </c>
      <c r="J7584">
        <f t="shared" si="708"/>
        <v>2</v>
      </c>
      <c r="K7584" s="2">
        <v>49</v>
      </c>
      <c r="L7584" s="3">
        <v>1515</v>
      </c>
      <c r="M7584" s="4">
        <v>0.08</v>
      </c>
      <c r="N7584" s="5" t="s">
        <v>23</v>
      </c>
      <c r="O7584" s="3">
        <v>219.04</v>
      </c>
      <c r="P7584" s="3">
        <v>31.74</v>
      </c>
      <c r="Q7584" s="3">
        <v>12.62</v>
      </c>
      <c r="R7584" s="5" t="s">
        <v>3379</v>
      </c>
      <c r="S7584" s="5" t="s">
        <v>3575</v>
      </c>
      <c r="T7584" s="5" t="str">
        <f t="shared" si="709"/>
        <v>Sung Pak</v>
      </c>
      <c r="U7584" t="s">
        <v>153</v>
      </c>
      <c r="V7584" s="5" t="s">
        <v>27</v>
      </c>
      <c r="W7584" s="5" t="s">
        <v>28</v>
      </c>
      <c r="X7584" s="5" t="s">
        <v>41</v>
      </c>
      <c r="Y7584" s="5" t="s">
        <v>2181</v>
      </c>
      <c r="Z7584" s="5" t="s">
        <v>43</v>
      </c>
      <c r="AA7584" s="4">
        <v>0.37</v>
      </c>
      <c r="AB7584" s="1">
        <v>40848</v>
      </c>
      <c r="AC7584" s="1">
        <v>26689</v>
      </c>
      <c r="AD7584">
        <f t="shared" si="710"/>
        <v>4</v>
      </c>
      <c r="AE7584">
        <f t="shared" ca="1" si="711"/>
        <v>51</v>
      </c>
      <c r="AF7584" t="str">
        <f t="shared" ca="1" si="712"/>
        <v>18-64</v>
      </c>
      <c r="AG7584" s="3">
        <f t="shared" si="713"/>
        <v>0.90478791836734684</v>
      </c>
      <c r="AH7584" t="str">
        <f>_xlfn.IFNA(VLOOKUP(Sales_Transactions[[#This Row],[Order ID]],Returned_Items[#All],2,FALSE),"Not Returned")</f>
        <v>Not Returned</v>
      </c>
    </row>
    <row r="7585" spans="1:34" x14ac:dyDescent="0.25">
      <c r="A7585">
        <v>32165</v>
      </c>
      <c r="C7585" t="s">
        <v>1985</v>
      </c>
      <c r="D7585" s="2" t="str">
        <f>TEXT(MID(Sales_Transactions[[#This Row],[Order Date]],2,5),"d/m/yyy")</f>
        <v>14/10/2012</v>
      </c>
      <c r="E7585" s="2" t="str">
        <f>TEXT(MID(Sales_Transactions[[#This Row],[Order Date]],2,5),"d")</f>
        <v>14</v>
      </c>
      <c r="F7585" s="2" t="str">
        <f>TEXT(MID(Sales_Transactions[[#This Row],[Order Date]],2,5),"m")</f>
        <v>10</v>
      </c>
      <c r="G7585" s="2" t="str">
        <f>TEXT(MID(Sales_Transactions[[#This Row],[Order Date]],2,5),"yyy")</f>
        <v>2012</v>
      </c>
      <c r="H7585" s="2" t="str">
        <f>TEXT(MID(Sales_Transactions[[#This Row],[Order Date]],2,5),"yyy/m")</f>
        <v>2012/10</v>
      </c>
      <c r="I7585" t="s">
        <v>52</v>
      </c>
      <c r="J7585">
        <f t="shared" si="708"/>
        <v>1</v>
      </c>
      <c r="K7585" s="2">
        <v>47</v>
      </c>
      <c r="L7585" s="3">
        <v>3413.69</v>
      </c>
      <c r="M7585" s="4">
        <v>0.06</v>
      </c>
      <c r="N7585" s="5" t="s">
        <v>23</v>
      </c>
      <c r="O7585" s="3">
        <v>175.24</v>
      </c>
      <c r="P7585" s="3">
        <v>73.98</v>
      </c>
      <c r="Q7585" s="3">
        <v>14.52</v>
      </c>
      <c r="R7585" s="5" t="s">
        <v>1594</v>
      </c>
      <c r="S7585" s="5" t="s">
        <v>1595</v>
      </c>
      <c r="T7585" s="5" t="str">
        <f t="shared" si="709"/>
        <v>John Murray</v>
      </c>
      <c r="U7585" t="s">
        <v>153</v>
      </c>
      <c r="V7585" s="5" t="s">
        <v>27</v>
      </c>
      <c r="W7585" s="5" t="s">
        <v>48</v>
      </c>
      <c r="X7585" s="5" t="s">
        <v>87</v>
      </c>
      <c r="Y7585" s="5" t="s">
        <v>1426</v>
      </c>
      <c r="Z7585" s="5" t="s">
        <v>43</v>
      </c>
      <c r="AA7585" s="4">
        <v>0.65</v>
      </c>
      <c r="AB7585" s="1">
        <v>41198</v>
      </c>
      <c r="AC7585" s="1">
        <v>26862</v>
      </c>
      <c r="AD7585">
        <f t="shared" si="710"/>
        <v>2</v>
      </c>
      <c r="AE7585">
        <f t="shared" ca="1" si="711"/>
        <v>51</v>
      </c>
      <c r="AF7585" t="str">
        <f t="shared" ca="1" si="712"/>
        <v>18-64</v>
      </c>
      <c r="AG7585" s="3">
        <f t="shared" si="713"/>
        <v>1.8820342978723406</v>
      </c>
      <c r="AH7585" t="str">
        <f>_xlfn.IFNA(VLOOKUP(Sales_Transactions[[#This Row],[Order ID]],Returned_Items[#All],2,FALSE),"Not Returned")</f>
        <v>Not Returned</v>
      </c>
    </row>
    <row r="7586" spans="1:34" x14ac:dyDescent="0.25">
      <c r="A7586">
        <v>32165</v>
      </c>
      <c r="C7586" t="s">
        <v>1985</v>
      </c>
      <c r="D7586" s="2" t="str">
        <f>TEXT(MID(Sales_Transactions[[#This Row],[Order Date]],2,5),"d/m/yyy")</f>
        <v>14/10/2012</v>
      </c>
      <c r="E7586" s="2" t="str">
        <f>TEXT(MID(Sales_Transactions[[#This Row],[Order Date]],2,5),"d")</f>
        <v>14</v>
      </c>
      <c r="F7586" s="2" t="str">
        <f>TEXT(MID(Sales_Transactions[[#This Row],[Order Date]],2,5),"m")</f>
        <v>10</v>
      </c>
      <c r="G7586" s="2" t="str">
        <f>TEXT(MID(Sales_Transactions[[#This Row],[Order Date]],2,5),"yyy")</f>
        <v>2012</v>
      </c>
      <c r="H7586" s="2" t="str">
        <f>TEXT(MID(Sales_Transactions[[#This Row],[Order Date]],2,5),"yyy/m")</f>
        <v>2012/10</v>
      </c>
      <c r="I7586" t="s">
        <v>52</v>
      </c>
      <c r="J7586">
        <f t="shared" si="708"/>
        <v>1</v>
      </c>
      <c r="K7586" s="2">
        <v>38</v>
      </c>
      <c r="L7586" s="3">
        <v>2939.6824999999999</v>
      </c>
      <c r="M7586" s="4">
        <v>0.02</v>
      </c>
      <c r="N7586" s="5" t="s">
        <v>23</v>
      </c>
      <c r="O7586" s="3">
        <v>192.06</v>
      </c>
      <c r="P7586" s="3">
        <v>85.99</v>
      </c>
      <c r="Q7586" s="3">
        <v>0.99</v>
      </c>
      <c r="R7586" s="5" t="s">
        <v>1594</v>
      </c>
      <c r="S7586" s="5" t="s">
        <v>1595</v>
      </c>
      <c r="T7586" s="5" t="str">
        <f t="shared" si="709"/>
        <v>John Murray</v>
      </c>
      <c r="U7586" t="s">
        <v>153</v>
      </c>
      <c r="V7586" s="5" t="s">
        <v>27</v>
      </c>
      <c r="W7586" s="5" t="s">
        <v>48</v>
      </c>
      <c r="X7586" s="5" t="s">
        <v>49</v>
      </c>
      <c r="Y7586" s="5" t="s">
        <v>214</v>
      </c>
      <c r="Z7586" s="5" t="s">
        <v>84</v>
      </c>
      <c r="AA7586" s="4">
        <v>0.85</v>
      </c>
      <c r="AB7586" s="1">
        <v>41197</v>
      </c>
      <c r="AC7586" s="1">
        <v>26684</v>
      </c>
      <c r="AD7586">
        <f t="shared" si="710"/>
        <v>1</v>
      </c>
      <c r="AE7586">
        <f t="shared" ca="1" si="711"/>
        <v>51</v>
      </c>
      <c r="AF7586" t="str">
        <f t="shared" ca="1" si="712"/>
        <v>18-64</v>
      </c>
      <c r="AG7586" s="3">
        <f t="shared" si="713"/>
        <v>2.2884947894736842</v>
      </c>
      <c r="AH7586" t="str">
        <f>_xlfn.IFNA(VLOOKUP(Sales_Transactions[[#This Row],[Order ID]],Returned_Items[#All],2,FALSE),"Not Returned")</f>
        <v>Not Returned</v>
      </c>
    </row>
    <row r="7587" spans="1:34" x14ac:dyDescent="0.25">
      <c r="A7587">
        <v>32325</v>
      </c>
      <c r="C7587" t="s">
        <v>826</v>
      </c>
      <c r="D7587" s="2" t="str">
        <f>TEXT(MID(Sales_Transactions[[#This Row],[Order Date]],2,5),"d/m/yyy")</f>
        <v>1/11/2012</v>
      </c>
      <c r="E7587" s="2" t="str">
        <f>TEXT(MID(Sales_Transactions[[#This Row],[Order Date]],2,5),"d")</f>
        <v>1</v>
      </c>
      <c r="F7587" s="2" t="str">
        <f>TEXT(MID(Sales_Transactions[[#This Row],[Order Date]],2,5),"m")</f>
        <v>11</v>
      </c>
      <c r="G7587" s="2" t="str">
        <f>TEXT(MID(Sales_Transactions[[#This Row],[Order Date]],2,5),"yyy")</f>
        <v>2012</v>
      </c>
      <c r="H7587" s="2" t="str">
        <f>TEXT(MID(Sales_Transactions[[#This Row],[Order Date]],2,5),"yyy/m")</f>
        <v>2012/11</v>
      </c>
      <c r="I7587" t="s">
        <v>101</v>
      </c>
      <c r="J7587">
        <f t="shared" si="708"/>
        <v>1</v>
      </c>
      <c r="K7587" s="2">
        <v>45</v>
      </c>
      <c r="L7587" s="3">
        <v>1103.73</v>
      </c>
      <c r="M7587" s="4">
        <v>0</v>
      </c>
      <c r="N7587" s="5" t="s">
        <v>23</v>
      </c>
      <c r="O7587" s="3">
        <v>189.28</v>
      </c>
      <c r="P7587" s="3">
        <v>22.98</v>
      </c>
      <c r="Q7587" s="3">
        <v>7.58</v>
      </c>
      <c r="R7587" s="5" t="s">
        <v>1836</v>
      </c>
      <c r="S7587" s="5" t="s">
        <v>2302</v>
      </c>
      <c r="T7587" s="5" t="str">
        <f t="shared" si="709"/>
        <v>Darren Powers</v>
      </c>
      <c r="U7587" t="s">
        <v>153</v>
      </c>
      <c r="V7587" s="5" t="s">
        <v>47</v>
      </c>
      <c r="W7587" s="5" t="s">
        <v>57</v>
      </c>
      <c r="X7587" s="5" t="s">
        <v>58</v>
      </c>
      <c r="Y7587" s="5" t="s">
        <v>1356</v>
      </c>
      <c r="Z7587" s="5" t="s">
        <v>43</v>
      </c>
      <c r="AA7587" s="4">
        <v>0.51</v>
      </c>
      <c r="AB7587" s="1">
        <v>41215</v>
      </c>
      <c r="AC7587" s="1">
        <v>26903</v>
      </c>
      <c r="AD7587">
        <f t="shared" si="710"/>
        <v>1</v>
      </c>
      <c r="AE7587">
        <f t="shared" ca="1" si="711"/>
        <v>50</v>
      </c>
      <c r="AF7587" t="str">
        <f t="shared" ca="1" si="712"/>
        <v>18-64</v>
      </c>
      <c r="AG7587" s="3">
        <f t="shared" si="713"/>
        <v>0.67911111111111111</v>
      </c>
      <c r="AH7587" t="str">
        <f>_xlfn.IFNA(VLOOKUP(Sales_Transactions[[#This Row],[Order ID]],Returned_Items[#All],2,FALSE),"Not Returned")</f>
        <v>Not Returned</v>
      </c>
    </row>
    <row r="7588" spans="1:34" x14ac:dyDescent="0.25">
      <c r="A7588">
        <v>32931</v>
      </c>
      <c r="C7588" t="s">
        <v>2451</v>
      </c>
      <c r="D7588" s="2" t="str">
        <f>TEXT(MID(Sales_Transactions[[#This Row],[Order Date]],2,5),"d/m/yyy")</f>
        <v>15/2/2010</v>
      </c>
      <c r="E7588" s="2" t="str">
        <f>TEXT(MID(Sales_Transactions[[#This Row],[Order Date]],2,5),"d")</f>
        <v>15</v>
      </c>
      <c r="F7588" s="2" t="str">
        <f>TEXT(MID(Sales_Transactions[[#This Row],[Order Date]],2,5),"m")</f>
        <v>2</v>
      </c>
      <c r="G7588" s="2" t="str">
        <f>TEXT(MID(Sales_Transactions[[#This Row],[Order Date]],2,5),"yyy")</f>
        <v>2010</v>
      </c>
      <c r="H7588" s="2" t="str">
        <f>TEXT(MID(Sales_Transactions[[#This Row],[Order Date]],2,5),"yyy/m")</f>
        <v>2010/2</v>
      </c>
      <c r="I7588" t="s">
        <v>22</v>
      </c>
      <c r="J7588">
        <f t="shared" si="708"/>
        <v>2</v>
      </c>
      <c r="K7588" s="2">
        <v>31</v>
      </c>
      <c r="L7588" s="3">
        <v>86.1</v>
      </c>
      <c r="M7588" s="4">
        <v>0.06</v>
      </c>
      <c r="N7588" s="5" t="s">
        <v>23</v>
      </c>
      <c r="O7588" s="3">
        <v>32.700000000000003</v>
      </c>
      <c r="P7588" s="3">
        <v>2.88</v>
      </c>
      <c r="Q7588" s="3">
        <v>0.5</v>
      </c>
      <c r="R7588" s="5" t="s">
        <v>1794</v>
      </c>
      <c r="S7588" s="5" t="s">
        <v>3582</v>
      </c>
      <c r="T7588" s="5" t="str">
        <f t="shared" si="709"/>
        <v>Shaun Chance</v>
      </c>
      <c r="U7588" t="s">
        <v>153</v>
      </c>
      <c r="V7588" s="5" t="s">
        <v>47</v>
      </c>
      <c r="W7588" s="5" t="s">
        <v>28</v>
      </c>
      <c r="X7588" s="5" t="s">
        <v>115</v>
      </c>
      <c r="Y7588" s="5" t="s">
        <v>2510</v>
      </c>
      <c r="Z7588" s="5" t="s">
        <v>43</v>
      </c>
      <c r="AA7588" s="4">
        <v>0.36</v>
      </c>
      <c r="AB7588" s="1">
        <v>40231</v>
      </c>
      <c r="AC7588" s="1">
        <v>26898</v>
      </c>
      <c r="AD7588">
        <f t="shared" si="710"/>
        <v>7</v>
      </c>
      <c r="AE7588">
        <f t="shared" ca="1" si="711"/>
        <v>50</v>
      </c>
      <c r="AF7588" t="str">
        <f t="shared" ca="1" si="712"/>
        <v>18-64</v>
      </c>
      <c r="AG7588" s="3">
        <f t="shared" si="713"/>
        <v>0.10897651612903225</v>
      </c>
      <c r="AH7588" t="str">
        <f>_xlfn.IFNA(VLOOKUP(Sales_Transactions[[#This Row],[Order ID]],Returned_Items[#All],2,FALSE),"Not Returned")</f>
        <v>Returned</v>
      </c>
    </row>
    <row r="7589" spans="1:34" x14ac:dyDescent="0.25">
      <c r="A7589">
        <v>32931</v>
      </c>
      <c r="C7589" t="s">
        <v>2451</v>
      </c>
      <c r="D7589" s="2" t="str">
        <f>TEXT(MID(Sales_Transactions[[#This Row],[Order Date]],2,5),"d/m/yyy")</f>
        <v>15/2/2010</v>
      </c>
      <c r="E7589" s="2" t="str">
        <f>TEXT(MID(Sales_Transactions[[#This Row],[Order Date]],2,5),"d")</f>
        <v>15</v>
      </c>
      <c r="F7589" s="2" t="str">
        <f>TEXT(MID(Sales_Transactions[[#This Row],[Order Date]],2,5),"m")</f>
        <v>2</v>
      </c>
      <c r="G7589" s="2" t="str">
        <f>TEXT(MID(Sales_Transactions[[#This Row],[Order Date]],2,5),"yyy")</f>
        <v>2010</v>
      </c>
      <c r="H7589" s="2" t="str">
        <f>TEXT(MID(Sales_Transactions[[#This Row],[Order Date]],2,5),"yyy/m")</f>
        <v>2010/2</v>
      </c>
      <c r="I7589" t="s">
        <v>22</v>
      </c>
      <c r="J7589">
        <f t="shared" si="708"/>
        <v>2</v>
      </c>
      <c r="K7589" s="2">
        <v>25</v>
      </c>
      <c r="L7589" s="3">
        <v>298.11</v>
      </c>
      <c r="M7589" s="4">
        <v>0.08</v>
      </c>
      <c r="N7589" s="5" t="s">
        <v>23</v>
      </c>
      <c r="O7589" s="3">
        <v>-60.79</v>
      </c>
      <c r="P7589" s="3">
        <v>12.44</v>
      </c>
      <c r="Q7589" s="3">
        <v>6.27</v>
      </c>
      <c r="R7589" s="5" t="s">
        <v>1794</v>
      </c>
      <c r="S7589" s="5" t="s">
        <v>3582</v>
      </c>
      <c r="T7589" s="5" t="str">
        <f t="shared" si="709"/>
        <v>Shaun Chance</v>
      </c>
      <c r="U7589" t="s">
        <v>153</v>
      </c>
      <c r="V7589" s="5" t="s">
        <v>47</v>
      </c>
      <c r="W7589" s="5" t="s">
        <v>28</v>
      </c>
      <c r="X7589" s="5" t="s">
        <v>29</v>
      </c>
      <c r="Y7589" s="5" t="s">
        <v>1290</v>
      </c>
      <c r="Z7589" s="5" t="s">
        <v>56</v>
      </c>
      <c r="AA7589" s="4">
        <v>0.56999999999999995</v>
      </c>
      <c r="AB7589" s="1">
        <v>40229</v>
      </c>
      <c r="AC7589" s="1">
        <v>25419</v>
      </c>
      <c r="AD7589">
        <f t="shared" si="710"/>
        <v>5</v>
      </c>
      <c r="AE7589">
        <f t="shared" ca="1" si="711"/>
        <v>55</v>
      </c>
      <c r="AF7589" t="str">
        <f t="shared" ca="1" si="712"/>
        <v>18-64</v>
      </c>
      <c r="AG7589" s="3">
        <f t="shared" si="713"/>
        <v>0.74800191999999999</v>
      </c>
      <c r="AH7589" t="str">
        <f>_xlfn.IFNA(VLOOKUP(Sales_Transactions[[#This Row],[Order ID]],Returned_Items[#All],2,FALSE),"Not Returned")</f>
        <v>Returned</v>
      </c>
    </row>
    <row r="7590" spans="1:34" x14ac:dyDescent="0.25">
      <c r="A7590">
        <v>33189</v>
      </c>
      <c r="C7590" t="s">
        <v>1701</v>
      </c>
      <c r="D7590" s="2" t="str">
        <f>TEXT(MID(Sales_Transactions[[#This Row],[Order Date]],2,5),"d/m/yyy")</f>
        <v>20/11/2009</v>
      </c>
      <c r="E7590" s="2" t="str">
        <f>TEXT(MID(Sales_Transactions[[#This Row],[Order Date]],2,5),"d")</f>
        <v>20</v>
      </c>
      <c r="F7590" s="2" t="str">
        <f>TEXT(MID(Sales_Transactions[[#This Row],[Order Date]],2,5),"m")</f>
        <v>11</v>
      </c>
      <c r="G7590" s="2" t="str">
        <f>TEXT(MID(Sales_Transactions[[#This Row],[Order Date]],2,5),"yyy")</f>
        <v>2009</v>
      </c>
      <c r="H7590" s="2" t="str">
        <f>TEXT(MID(Sales_Transactions[[#This Row],[Order Date]],2,5),"yyy/m")</f>
        <v>2009/11</v>
      </c>
      <c r="I7590" t="s">
        <v>22</v>
      </c>
      <c r="J7590">
        <f t="shared" si="708"/>
        <v>2</v>
      </c>
      <c r="K7590" s="2">
        <v>3</v>
      </c>
      <c r="L7590" s="3">
        <v>87.21</v>
      </c>
      <c r="M7590" s="4">
        <v>0.02</v>
      </c>
      <c r="N7590" s="5" t="s">
        <v>23</v>
      </c>
      <c r="O7590" s="3">
        <v>-96.54</v>
      </c>
      <c r="P7590" s="3">
        <v>27.48</v>
      </c>
      <c r="Q7590" s="3">
        <v>4</v>
      </c>
      <c r="R7590" s="5" t="s">
        <v>3573</v>
      </c>
      <c r="S7590" s="5" t="s">
        <v>3579</v>
      </c>
      <c r="T7590" s="5" t="str">
        <f t="shared" si="709"/>
        <v>Roger Demir</v>
      </c>
      <c r="U7590" t="s">
        <v>153</v>
      </c>
      <c r="V7590" s="5" t="s">
        <v>37</v>
      </c>
      <c r="W7590" s="5" t="s">
        <v>48</v>
      </c>
      <c r="X7590" s="5" t="s">
        <v>87</v>
      </c>
      <c r="Y7590" s="5" t="s">
        <v>1304</v>
      </c>
      <c r="Z7590" s="5" t="s">
        <v>43</v>
      </c>
      <c r="AA7590" s="4">
        <v>0.75</v>
      </c>
      <c r="AB7590" s="1">
        <v>40144</v>
      </c>
      <c r="AC7590" s="1">
        <v>25525</v>
      </c>
      <c r="AD7590">
        <f t="shared" si="710"/>
        <v>7</v>
      </c>
      <c r="AE7590">
        <f t="shared" ca="1" si="711"/>
        <v>54</v>
      </c>
      <c r="AF7590" t="str">
        <f t="shared" ca="1" si="712"/>
        <v>18-64</v>
      </c>
      <c r="AG7590" s="3">
        <f t="shared" si="713"/>
        <v>10.491501333333334</v>
      </c>
      <c r="AH7590" t="str">
        <f>_xlfn.IFNA(VLOOKUP(Sales_Transactions[[#This Row],[Order ID]],Returned_Items[#All],2,FALSE),"Not Returned")</f>
        <v>Not Returned</v>
      </c>
    </row>
    <row r="7591" spans="1:34" x14ac:dyDescent="0.25">
      <c r="A7591">
        <v>33189</v>
      </c>
      <c r="C7591" t="s">
        <v>1701</v>
      </c>
      <c r="D7591" s="2" t="str">
        <f>TEXT(MID(Sales_Transactions[[#This Row],[Order Date]],2,5),"d/m/yyy")</f>
        <v>20/11/2009</v>
      </c>
      <c r="E7591" s="2" t="str">
        <f>TEXT(MID(Sales_Transactions[[#This Row],[Order Date]],2,5),"d")</f>
        <v>20</v>
      </c>
      <c r="F7591" s="2" t="str">
        <f>TEXT(MID(Sales_Transactions[[#This Row],[Order Date]],2,5),"m")</f>
        <v>11</v>
      </c>
      <c r="G7591" s="2" t="str">
        <f>TEXT(MID(Sales_Transactions[[#This Row],[Order Date]],2,5),"yyy")</f>
        <v>2009</v>
      </c>
      <c r="H7591" s="2" t="str">
        <f>TEXT(MID(Sales_Transactions[[#This Row],[Order Date]],2,5),"yyy/m")</f>
        <v>2009/11</v>
      </c>
      <c r="I7591" t="s">
        <v>22</v>
      </c>
      <c r="J7591">
        <f t="shared" si="708"/>
        <v>2</v>
      </c>
      <c r="K7591" s="2">
        <v>5</v>
      </c>
      <c r="L7591" s="3">
        <v>50.19</v>
      </c>
      <c r="M7591" s="4">
        <v>0.08</v>
      </c>
      <c r="N7591" s="5" t="s">
        <v>23</v>
      </c>
      <c r="O7591" s="3">
        <v>0.15</v>
      </c>
      <c r="P7591" s="3">
        <v>10.06</v>
      </c>
      <c r="Q7591" s="3">
        <v>2.06</v>
      </c>
      <c r="R7591" s="5" t="s">
        <v>3573</v>
      </c>
      <c r="S7591" s="5" t="s">
        <v>3579</v>
      </c>
      <c r="T7591" s="5" t="str">
        <f t="shared" si="709"/>
        <v>Roger Demir</v>
      </c>
      <c r="U7591" t="s">
        <v>153</v>
      </c>
      <c r="V7591" s="5" t="s">
        <v>37</v>
      </c>
      <c r="W7591" s="5" t="s">
        <v>28</v>
      </c>
      <c r="X7591" s="5" t="s">
        <v>75</v>
      </c>
      <c r="Y7591" s="5" t="s">
        <v>1016</v>
      </c>
      <c r="Z7591" s="5" t="s">
        <v>84</v>
      </c>
      <c r="AA7591" s="4">
        <v>0.39</v>
      </c>
      <c r="AB7591" s="1">
        <v>40141</v>
      </c>
      <c r="AC7591" s="1">
        <v>25389</v>
      </c>
      <c r="AD7591">
        <f t="shared" si="710"/>
        <v>4</v>
      </c>
      <c r="AE7591">
        <f t="shared" ca="1" si="711"/>
        <v>55</v>
      </c>
      <c r="AF7591" t="str">
        <f t="shared" ca="1" si="712"/>
        <v>18-64</v>
      </c>
      <c r="AG7591" s="3">
        <f t="shared" si="713"/>
        <v>2.4223904000000003</v>
      </c>
      <c r="AH7591" t="str">
        <f>_xlfn.IFNA(VLOOKUP(Sales_Transactions[[#This Row],[Order ID]],Returned_Items[#All],2,FALSE),"Not Returned")</f>
        <v>Not Returned</v>
      </c>
    </row>
    <row r="7592" spans="1:34" x14ac:dyDescent="0.25">
      <c r="A7592">
        <v>33479</v>
      </c>
      <c r="C7592" t="s">
        <v>3233</v>
      </c>
      <c r="D7592" s="2" t="str">
        <f>TEXT(MID(Sales_Transactions[[#This Row],[Order Date]],2,5),"d/m/yyy")</f>
        <v>18/9/2012</v>
      </c>
      <c r="E7592" s="2" t="str">
        <f>TEXT(MID(Sales_Transactions[[#This Row],[Order Date]],2,5),"d")</f>
        <v>18</v>
      </c>
      <c r="F7592" s="2" t="str">
        <f>TEXT(MID(Sales_Transactions[[#This Row],[Order Date]],2,5),"m")</f>
        <v>9</v>
      </c>
      <c r="G7592" s="2" t="str">
        <f>TEXT(MID(Sales_Transactions[[#This Row],[Order Date]],2,5),"yyy")</f>
        <v>2012</v>
      </c>
      <c r="H7592" s="2" t="str">
        <f>TEXT(MID(Sales_Transactions[[#This Row],[Order Date]],2,5),"yyy/m")</f>
        <v>2012/9</v>
      </c>
      <c r="I7592" t="s">
        <v>101</v>
      </c>
      <c r="J7592">
        <f t="shared" si="708"/>
        <v>1</v>
      </c>
      <c r="K7592" s="2">
        <v>50</v>
      </c>
      <c r="L7592" s="3">
        <v>762.2</v>
      </c>
      <c r="M7592" s="4">
        <v>7.0000000000000007E-2</v>
      </c>
      <c r="N7592" s="5" t="s">
        <v>23</v>
      </c>
      <c r="O7592" s="3">
        <v>16.57</v>
      </c>
      <c r="P7592" s="3">
        <v>15.01</v>
      </c>
      <c r="Q7592" s="3">
        <v>8.4</v>
      </c>
      <c r="R7592" s="5" t="s">
        <v>3260</v>
      </c>
      <c r="S7592" s="5" t="s">
        <v>3261</v>
      </c>
      <c r="T7592" s="5" t="str">
        <f t="shared" si="709"/>
        <v>Penelope Sewall</v>
      </c>
      <c r="U7592" t="s">
        <v>153</v>
      </c>
      <c r="V7592" s="5" t="s">
        <v>74</v>
      </c>
      <c r="W7592" s="5" t="s">
        <v>28</v>
      </c>
      <c r="X7592" s="5" t="s">
        <v>41</v>
      </c>
      <c r="Y7592" s="5" t="s">
        <v>735</v>
      </c>
      <c r="Z7592" s="5" t="s">
        <v>43</v>
      </c>
      <c r="AA7592" s="4">
        <v>0.39</v>
      </c>
      <c r="AB7592" s="1">
        <v>41172</v>
      </c>
      <c r="AC7592" s="1">
        <v>25469</v>
      </c>
      <c r="AD7592">
        <f t="shared" si="710"/>
        <v>2</v>
      </c>
      <c r="AE7592">
        <f t="shared" ca="1" si="711"/>
        <v>54</v>
      </c>
      <c r="AF7592" t="str">
        <f t="shared" ca="1" si="712"/>
        <v>18-64</v>
      </c>
      <c r="AG7592" s="3">
        <f t="shared" si="713"/>
        <v>0.46798985999999998</v>
      </c>
      <c r="AH7592" t="str">
        <f>_xlfn.IFNA(VLOOKUP(Sales_Transactions[[#This Row],[Order ID]],Returned_Items[#All],2,FALSE),"Not Returned")</f>
        <v>Not Returned</v>
      </c>
    </row>
    <row r="7593" spans="1:34" x14ac:dyDescent="0.25">
      <c r="A7593">
        <v>33479</v>
      </c>
      <c r="C7593" t="s">
        <v>3233</v>
      </c>
      <c r="D7593" s="2" t="str">
        <f>TEXT(MID(Sales_Transactions[[#This Row],[Order Date]],2,5),"d/m/yyy")</f>
        <v>18/9/2012</v>
      </c>
      <c r="E7593" s="2" t="str">
        <f>TEXT(MID(Sales_Transactions[[#This Row],[Order Date]],2,5),"d")</f>
        <v>18</v>
      </c>
      <c r="F7593" s="2" t="str">
        <f>TEXT(MID(Sales_Transactions[[#This Row],[Order Date]],2,5),"m")</f>
        <v>9</v>
      </c>
      <c r="G7593" s="2" t="str">
        <f>TEXT(MID(Sales_Transactions[[#This Row],[Order Date]],2,5),"yyy")</f>
        <v>2012</v>
      </c>
      <c r="H7593" s="2" t="str">
        <f>TEXT(MID(Sales_Transactions[[#This Row],[Order Date]],2,5),"yyy/m")</f>
        <v>2012/9</v>
      </c>
      <c r="I7593" t="s">
        <v>101</v>
      </c>
      <c r="J7593">
        <f t="shared" si="708"/>
        <v>1</v>
      </c>
      <c r="K7593" s="2">
        <v>27</v>
      </c>
      <c r="L7593" s="3">
        <v>235.45</v>
      </c>
      <c r="M7593" s="4">
        <v>0.06</v>
      </c>
      <c r="N7593" s="5" t="s">
        <v>23</v>
      </c>
      <c r="O7593" s="3">
        <v>-8.82</v>
      </c>
      <c r="P7593" s="3">
        <v>8.56</v>
      </c>
      <c r="Q7593" s="3">
        <v>5.16</v>
      </c>
      <c r="R7593" s="5" t="s">
        <v>3260</v>
      </c>
      <c r="S7593" s="5" t="s">
        <v>3261</v>
      </c>
      <c r="T7593" s="5" t="str">
        <f t="shared" si="709"/>
        <v>Penelope Sewall</v>
      </c>
      <c r="U7593" t="s">
        <v>153</v>
      </c>
      <c r="V7593" s="5" t="s">
        <v>74</v>
      </c>
      <c r="W7593" s="5" t="s">
        <v>28</v>
      </c>
      <c r="X7593" s="5" t="s">
        <v>75</v>
      </c>
      <c r="Y7593" s="5" t="s">
        <v>3304</v>
      </c>
      <c r="Z7593" s="5" t="s">
        <v>84</v>
      </c>
      <c r="AA7593" s="4">
        <v>0.38</v>
      </c>
      <c r="AB7593" s="1">
        <v>41172</v>
      </c>
      <c r="AC7593" s="1">
        <v>25335</v>
      </c>
      <c r="AD7593">
        <f t="shared" si="710"/>
        <v>2</v>
      </c>
      <c r="AE7593">
        <f t="shared" ca="1" si="711"/>
        <v>55</v>
      </c>
      <c r="AF7593" t="str">
        <f t="shared" ca="1" si="712"/>
        <v>18-64</v>
      </c>
      <c r="AG7593" s="3">
        <f t="shared" si="713"/>
        <v>0.50795792592592592</v>
      </c>
      <c r="AH7593" t="str">
        <f>_xlfn.IFNA(VLOOKUP(Sales_Transactions[[#This Row],[Order ID]],Returned_Items[#All],2,FALSE),"Not Returned")</f>
        <v>Not Returned</v>
      </c>
    </row>
    <row r="7594" spans="1:34" x14ac:dyDescent="0.25">
      <c r="A7594">
        <v>34311</v>
      </c>
      <c r="C7594" t="s">
        <v>1145</v>
      </c>
      <c r="D7594" s="2" t="str">
        <f>TEXT(MID(Sales_Transactions[[#This Row],[Order Date]],2,5),"d/m/yyy")</f>
        <v>5/9/2009</v>
      </c>
      <c r="E7594" s="2" t="str">
        <f>TEXT(MID(Sales_Transactions[[#This Row],[Order Date]],2,5),"d")</f>
        <v>5</v>
      </c>
      <c r="F7594" s="2" t="str">
        <f>TEXT(MID(Sales_Transactions[[#This Row],[Order Date]],2,5),"m")</f>
        <v>9</v>
      </c>
      <c r="G7594" s="2" t="str">
        <f>TEXT(MID(Sales_Transactions[[#This Row],[Order Date]],2,5),"yyy")</f>
        <v>2009</v>
      </c>
      <c r="H7594" s="2" t="str">
        <f>TEXT(MID(Sales_Transactions[[#This Row],[Order Date]],2,5),"yyy/m")</f>
        <v>2009/9</v>
      </c>
      <c r="I7594" t="s">
        <v>33</v>
      </c>
      <c r="J7594">
        <f t="shared" si="708"/>
        <v>4</v>
      </c>
      <c r="K7594" s="2">
        <v>39</v>
      </c>
      <c r="L7594" s="3">
        <v>132.79</v>
      </c>
      <c r="M7594" s="4">
        <v>0.05</v>
      </c>
      <c r="N7594" s="5" t="s">
        <v>23</v>
      </c>
      <c r="O7594" s="3">
        <v>-100.24</v>
      </c>
      <c r="P7594" s="3">
        <v>3.28</v>
      </c>
      <c r="Q7594" s="3">
        <v>3.97</v>
      </c>
      <c r="R7594" s="5" t="s">
        <v>509</v>
      </c>
      <c r="S7594" s="5" t="s">
        <v>510</v>
      </c>
      <c r="T7594" s="5" t="str">
        <f t="shared" si="709"/>
        <v>Mike Pelletier</v>
      </c>
      <c r="U7594" t="s">
        <v>153</v>
      </c>
      <c r="V7594" s="5" t="s">
        <v>47</v>
      </c>
      <c r="W7594" s="5" t="s">
        <v>28</v>
      </c>
      <c r="X7594" s="5" t="s">
        <v>124</v>
      </c>
      <c r="Y7594" s="5" t="s">
        <v>959</v>
      </c>
      <c r="Z7594" s="5" t="s">
        <v>84</v>
      </c>
      <c r="AA7594" s="4">
        <v>0.56000000000000005</v>
      </c>
      <c r="AB7594" s="1">
        <v>40062</v>
      </c>
      <c r="AC7594" s="1">
        <v>25455</v>
      </c>
      <c r="AD7594">
        <f t="shared" si="710"/>
        <v>1</v>
      </c>
      <c r="AE7594">
        <f t="shared" ca="1" si="711"/>
        <v>54</v>
      </c>
      <c r="AF7594" t="str">
        <f t="shared" ca="1" si="712"/>
        <v>18-64</v>
      </c>
      <c r="AG7594" s="3">
        <f t="shared" si="713"/>
        <v>0.18585538461538462</v>
      </c>
      <c r="AH7594" t="str">
        <f>_xlfn.IFNA(VLOOKUP(Sales_Transactions[[#This Row],[Order ID]],Returned_Items[#All],2,FALSE),"Not Returned")</f>
        <v>Not Returned</v>
      </c>
    </row>
    <row r="7595" spans="1:34" x14ac:dyDescent="0.25">
      <c r="A7595">
        <v>34311</v>
      </c>
      <c r="C7595" t="s">
        <v>1145</v>
      </c>
      <c r="D7595" s="2" t="str">
        <f>TEXT(MID(Sales_Transactions[[#This Row],[Order Date]],2,5),"d/m/yyy")</f>
        <v>5/9/2009</v>
      </c>
      <c r="E7595" s="2" t="str">
        <f>TEXT(MID(Sales_Transactions[[#This Row],[Order Date]],2,5),"d")</f>
        <v>5</v>
      </c>
      <c r="F7595" s="2" t="str">
        <f>TEXT(MID(Sales_Transactions[[#This Row],[Order Date]],2,5),"m")</f>
        <v>9</v>
      </c>
      <c r="G7595" s="2" t="str">
        <f>TEXT(MID(Sales_Transactions[[#This Row],[Order Date]],2,5),"yyy")</f>
        <v>2009</v>
      </c>
      <c r="H7595" s="2" t="str">
        <f>TEXT(MID(Sales_Transactions[[#This Row],[Order Date]],2,5),"yyy/m")</f>
        <v>2009/9</v>
      </c>
      <c r="I7595" t="s">
        <v>33</v>
      </c>
      <c r="J7595">
        <f t="shared" si="708"/>
        <v>4</v>
      </c>
      <c r="K7595" s="2">
        <v>32</v>
      </c>
      <c r="L7595" s="3">
        <v>232.85</v>
      </c>
      <c r="M7595" s="4">
        <v>0.03</v>
      </c>
      <c r="N7595" s="5" t="s">
        <v>23</v>
      </c>
      <c r="O7595" s="3">
        <v>-262.62</v>
      </c>
      <c r="P7595" s="3">
        <v>6.98</v>
      </c>
      <c r="Q7595" s="3">
        <v>9.69</v>
      </c>
      <c r="R7595" s="5" t="s">
        <v>509</v>
      </c>
      <c r="S7595" s="5" t="s">
        <v>510</v>
      </c>
      <c r="T7595" s="5" t="str">
        <f t="shared" si="709"/>
        <v>Mike Pelletier</v>
      </c>
      <c r="U7595" t="s">
        <v>153</v>
      </c>
      <c r="V7595" s="5" t="s">
        <v>47</v>
      </c>
      <c r="W7595" s="5" t="s">
        <v>28</v>
      </c>
      <c r="X7595" s="5" t="s">
        <v>29</v>
      </c>
      <c r="Y7595" s="5" t="s">
        <v>2348</v>
      </c>
      <c r="Z7595" s="5" t="s">
        <v>43</v>
      </c>
      <c r="AA7595" s="4">
        <v>0.83</v>
      </c>
      <c r="AB7595" s="1">
        <v>40063</v>
      </c>
      <c r="AC7595" s="1">
        <v>25387</v>
      </c>
      <c r="AD7595">
        <f t="shared" si="710"/>
        <v>2</v>
      </c>
      <c r="AE7595">
        <f t="shared" ca="1" si="711"/>
        <v>55</v>
      </c>
      <c r="AF7595" t="str">
        <f t="shared" ca="1" si="712"/>
        <v>18-64</v>
      </c>
      <c r="AG7595" s="3">
        <f t="shared" si="713"/>
        <v>0.52087206250000007</v>
      </c>
      <c r="AH7595" t="str">
        <f>_xlfn.IFNA(VLOOKUP(Sales_Transactions[[#This Row],[Order ID]],Returned_Items[#All],2,FALSE),"Not Returned")</f>
        <v>Not Returned</v>
      </c>
    </row>
    <row r="7596" spans="1:34" x14ac:dyDescent="0.25">
      <c r="A7596">
        <v>35111</v>
      </c>
      <c r="C7596" t="s">
        <v>836</v>
      </c>
      <c r="D7596" s="2" t="str">
        <f>TEXT(MID(Sales_Transactions[[#This Row],[Order Date]],2,5),"d/m/yyy")</f>
        <v>5/6/2010</v>
      </c>
      <c r="E7596" s="2" t="str">
        <f>TEXT(MID(Sales_Transactions[[#This Row],[Order Date]],2,5),"d")</f>
        <v>5</v>
      </c>
      <c r="F7596" s="2" t="str">
        <f>TEXT(MID(Sales_Transactions[[#This Row],[Order Date]],2,5),"m")</f>
        <v>6</v>
      </c>
      <c r="G7596" s="2" t="str">
        <f>TEXT(MID(Sales_Transactions[[#This Row],[Order Date]],2,5),"yyy")</f>
        <v>2010</v>
      </c>
      <c r="H7596" s="2" t="str">
        <f>TEXT(MID(Sales_Transactions[[#This Row],[Order Date]],2,5),"yyy/m")</f>
        <v>2010/6</v>
      </c>
      <c r="I7596" t="s">
        <v>101</v>
      </c>
      <c r="J7596">
        <f t="shared" si="708"/>
        <v>1</v>
      </c>
      <c r="K7596" s="2">
        <v>39</v>
      </c>
      <c r="L7596" s="3">
        <v>893.29</v>
      </c>
      <c r="M7596" s="4">
        <v>0.08</v>
      </c>
      <c r="N7596" s="5" t="s">
        <v>23</v>
      </c>
      <c r="O7596" s="3">
        <v>256.16000000000003</v>
      </c>
      <c r="P7596" s="3">
        <v>23.99</v>
      </c>
      <c r="Q7596" s="3">
        <v>6.71</v>
      </c>
      <c r="R7596" s="5" t="s">
        <v>3379</v>
      </c>
      <c r="S7596" s="5" t="s">
        <v>3575</v>
      </c>
      <c r="T7596" s="5" t="str">
        <f t="shared" si="709"/>
        <v>Sung Pak</v>
      </c>
      <c r="U7596" t="s">
        <v>153</v>
      </c>
      <c r="V7596" s="5" t="s">
        <v>27</v>
      </c>
      <c r="W7596" s="5" t="s">
        <v>28</v>
      </c>
      <c r="X7596" s="5" t="s">
        <v>98</v>
      </c>
      <c r="Y7596" s="5" t="s">
        <v>511</v>
      </c>
      <c r="Z7596" s="5" t="s">
        <v>43</v>
      </c>
      <c r="AA7596" s="4">
        <v>0.35</v>
      </c>
      <c r="AB7596" s="1">
        <v>40336</v>
      </c>
      <c r="AC7596" s="1">
        <v>25497</v>
      </c>
      <c r="AD7596">
        <f t="shared" si="710"/>
        <v>2</v>
      </c>
      <c r="AE7596">
        <f t="shared" ca="1" si="711"/>
        <v>54</v>
      </c>
      <c r="AF7596" t="str">
        <f t="shared" ca="1" si="712"/>
        <v>18-64</v>
      </c>
      <c r="AG7596" s="3">
        <f t="shared" si="713"/>
        <v>0.78668738461538457</v>
      </c>
      <c r="AH7596" t="str">
        <f>_xlfn.IFNA(VLOOKUP(Sales_Transactions[[#This Row],[Order ID]],Returned_Items[#All],2,FALSE),"Not Returned")</f>
        <v>Returned</v>
      </c>
    </row>
    <row r="7597" spans="1:34" x14ac:dyDescent="0.25">
      <c r="A7597">
        <v>35173</v>
      </c>
      <c r="C7597" t="s">
        <v>1416</v>
      </c>
      <c r="D7597" s="2" t="str">
        <f>TEXT(MID(Sales_Transactions[[#This Row],[Order Date]],2,5),"d/m/yyy")</f>
        <v>13/3/2012</v>
      </c>
      <c r="E7597" s="2" t="str">
        <f>TEXT(MID(Sales_Transactions[[#This Row],[Order Date]],2,5),"d")</f>
        <v>13</v>
      </c>
      <c r="F7597" s="2" t="str">
        <f>TEXT(MID(Sales_Transactions[[#This Row],[Order Date]],2,5),"m")</f>
        <v>3</v>
      </c>
      <c r="G7597" s="2" t="str">
        <f>TEXT(MID(Sales_Transactions[[#This Row],[Order Date]],2,5),"yyy")</f>
        <v>2012</v>
      </c>
      <c r="H7597" s="2" t="str">
        <f>TEXT(MID(Sales_Transactions[[#This Row],[Order Date]],2,5),"yyy/m")</f>
        <v>2012/3</v>
      </c>
      <c r="I7597" t="s">
        <v>52</v>
      </c>
      <c r="J7597">
        <f t="shared" si="708"/>
        <v>1</v>
      </c>
      <c r="K7597" s="2">
        <v>29</v>
      </c>
      <c r="L7597" s="3">
        <v>6483.26</v>
      </c>
      <c r="M7597" s="4">
        <v>0.09</v>
      </c>
      <c r="N7597" s="5" t="s">
        <v>34</v>
      </c>
      <c r="O7597" s="3">
        <v>341.98</v>
      </c>
      <c r="P7597" s="3">
        <v>240.98</v>
      </c>
      <c r="Q7597" s="3">
        <v>60.2</v>
      </c>
      <c r="R7597" s="5" t="s">
        <v>509</v>
      </c>
      <c r="S7597" s="5" t="s">
        <v>510</v>
      </c>
      <c r="T7597" s="5" t="str">
        <f t="shared" si="709"/>
        <v>Mike Pelletier</v>
      </c>
      <c r="U7597" t="s">
        <v>153</v>
      </c>
      <c r="V7597" s="5" t="s">
        <v>47</v>
      </c>
      <c r="W7597" s="5" t="s">
        <v>57</v>
      </c>
      <c r="X7597" s="5" t="s">
        <v>104</v>
      </c>
      <c r="Y7597" s="5" t="s">
        <v>2084</v>
      </c>
      <c r="Z7597" s="5" t="s">
        <v>106</v>
      </c>
      <c r="AA7597" s="4">
        <v>0.56000000000000005</v>
      </c>
      <c r="AB7597" s="1">
        <v>40983</v>
      </c>
      <c r="AC7597" s="1">
        <v>25240</v>
      </c>
      <c r="AD7597">
        <f t="shared" si="710"/>
        <v>2</v>
      </c>
      <c r="AE7597">
        <f t="shared" ca="1" si="711"/>
        <v>55</v>
      </c>
      <c r="AF7597" t="str">
        <f t="shared" ca="1" si="712"/>
        <v>18-64</v>
      </c>
      <c r="AG7597" s="3">
        <f t="shared" si="713"/>
        <v>10.378038551724138</v>
      </c>
      <c r="AH7597" t="str">
        <f>_xlfn.IFNA(VLOOKUP(Sales_Transactions[[#This Row],[Order ID]],Returned_Items[#All],2,FALSE),"Not Returned")</f>
        <v>Not Returned</v>
      </c>
    </row>
    <row r="7598" spans="1:34" x14ac:dyDescent="0.25">
      <c r="A7598">
        <v>35173</v>
      </c>
      <c r="C7598" t="s">
        <v>1416</v>
      </c>
      <c r="D7598" s="2" t="str">
        <f>TEXT(MID(Sales_Transactions[[#This Row],[Order Date]],2,5),"d/m/yyy")</f>
        <v>13/3/2012</v>
      </c>
      <c r="E7598" s="2" t="str">
        <f>TEXT(MID(Sales_Transactions[[#This Row],[Order Date]],2,5),"d")</f>
        <v>13</v>
      </c>
      <c r="F7598" s="2" t="str">
        <f>TEXT(MID(Sales_Transactions[[#This Row],[Order Date]],2,5),"m")</f>
        <v>3</v>
      </c>
      <c r="G7598" s="2" t="str">
        <f>TEXT(MID(Sales_Transactions[[#This Row],[Order Date]],2,5),"yyy")</f>
        <v>2012</v>
      </c>
      <c r="H7598" s="2" t="str">
        <f>TEXT(MID(Sales_Transactions[[#This Row],[Order Date]],2,5),"yyy/m")</f>
        <v>2012/3</v>
      </c>
      <c r="I7598" t="s">
        <v>52</v>
      </c>
      <c r="J7598">
        <f t="shared" si="708"/>
        <v>1</v>
      </c>
      <c r="K7598" s="2">
        <v>13</v>
      </c>
      <c r="L7598" s="3">
        <v>1446.2070000000001</v>
      </c>
      <c r="M7598" s="4">
        <v>0.02</v>
      </c>
      <c r="N7598" s="5" t="s">
        <v>23</v>
      </c>
      <c r="O7598" s="3">
        <v>29.56</v>
      </c>
      <c r="P7598" s="3">
        <v>125.99</v>
      </c>
      <c r="Q7598" s="3">
        <v>8.08</v>
      </c>
      <c r="R7598" s="5" t="s">
        <v>509</v>
      </c>
      <c r="S7598" s="5" t="s">
        <v>510</v>
      </c>
      <c r="T7598" s="5" t="str">
        <f t="shared" si="709"/>
        <v>Mike Pelletier</v>
      </c>
      <c r="U7598" t="s">
        <v>153</v>
      </c>
      <c r="V7598" s="5" t="s">
        <v>47</v>
      </c>
      <c r="W7598" s="5" t="s">
        <v>48</v>
      </c>
      <c r="X7598" s="5" t="s">
        <v>49</v>
      </c>
      <c r="Y7598" s="5" t="s">
        <v>425</v>
      </c>
      <c r="Z7598" s="5" t="s">
        <v>43</v>
      </c>
      <c r="AA7598" s="4">
        <v>0.56999999999999995</v>
      </c>
      <c r="AB7598" s="1">
        <v>40983</v>
      </c>
      <c r="AC7598" s="1">
        <v>25367</v>
      </c>
      <c r="AD7598">
        <f t="shared" si="710"/>
        <v>2</v>
      </c>
      <c r="AE7598">
        <f t="shared" ca="1" si="711"/>
        <v>55</v>
      </c>
      <c r="AF7598" t="str">
        <f t="shared" ca="1" si="712"/>
        <v>18-64</v>
      </c>
      <c r="AG7598" s="3">
        <f t="shared" si="713"/>
        <v>10.311138615384616</v>
      </c>
      <c r="AH7598" t="str">
        <f>_xlfn.IFNA(VLOOKUP(Sales_Transactions[[#This Row],[Order ID]],Returned_Items[#All],2,FALSE),"Not Returned")</f>
        <v>Not Returned</v>
      </c>
    </row>
    <row r="7599" spans="1:34" x14ac:dyDescent="0.25">
      <c r="A7599">
        <v>36773</v>
      </c>
      <c r="C7599" t="s">
        <v>147</v>
      </c>
      <c r="D7599" s="2" t="str">
        <f>TEXT(MID(Sales_Transactions[[#This Row],[Order Date]],2,5),"d/m/yyy")</f>
        <v>23/9/2010</v>
      </c>
      <c r="E7599" s="2" t="str">
        <f>TEXT(MID(Sales_Transactions[[#This Row],[Order Date]],2,5),"d")</f>
        <v>23</v>
      </c>
      <c r="F7599" s="2" t="str">
        <f>TEXT(MID(Sales_Transactions[[#This Row],[Order Date]],2,5),"m")</f>
        <v>9</v>
      </c>
      <c r="G7599" s="2" t="str">
        <f>TEXT(MID(Sales_Transactions[[#This Row],[Order Date]],2,5),"yyy")</f>
        <v>2010</v>
      </c>
      <c r="H7599" s="2" t="str">
        <f>TEXT(MID(Sales_Transactions[[#This Row],[Order Date]],2,5),"yyy/m")</f>
        <v>2010/9</v>
      </c>
      <c r="I7599" t="s">
        <v>52</v>
      </c>
      <c r="J7599">
        <f t="shared" si="708"/>
        <v>1</v>
      </c>
      <c r="K7599" s="2">
        <v>24</v>
      </c>
      <c r="L7599" s="3">
        <v>2048.7800000000002</v>
      </c>
      <c r="M7599" s="4">
        <v>0.05</v>
      </c>
      <c r="N7599" s="5" t="s">
        <v>23</v>
      </c>
      <c r="O7599" s="3">
        <v>994.68</v>
      </c>
      <c r="P7599" s="3">
        <v>83.98</v>
      </c>
      <c r="Q7599" s="3">
        <v>5.01</v>
      </c>
      <c r="R7599" s="5" t="s">
        <v>1594</v>
      </c>
      <c r="S7599" s="5" t="s">
        <v>1595</v>
      </c>
      <c r="T7599" s="5" t="str">
        <f t="shared" si="709"/>
        <v>John Murray</v>
      </c>
      <c r="U7599" t="s">
        <v>153</v>
      </c>
      <c r="V7599" s="5" t="s">
        <v>27</v>
      </c>
      <c r="W7599" s="5" t="s">
        <v>28</v>
      </c>
      <c r="X7599" s="5" t="s">
        <v>98</v>
      </c>
      <c r="Y7599" s="5" t="s">
        <v>1672</v>
      </c>
      <c r="Z7599" s="5" t="s">
        <v>43</v>
      </c>
      <c r="AA7599" s="4">
        <v>0.38</v>
      </c>
      <c r="AB7599" s="1">
        <v>40446</v>
      </c>
      <c r="AC7599" s="1">
        <v>25381</v>
      </c>
      <c r="AD7599">
        <f t="shared" si="710"/>
        <v>2</v>
      </c>
      <c r="AE7599">
        <f t="shared" ca="1" si="711"/>
        <v>55</v>
      </c>
      <c r="AF7599" t="str">
        <f t="shared" ca="1" si="712"/>
        <v>18-64</v>
      </c>
      <c r="AG7599" s="3">
        <f t="shared" si="713"/>
        <v>3.7061670833333338</v>
      </c>
      <c r="AH7599" t="str">
        <f>_xlfn.IFNA(VLOOKUP(Sales_Transactions[[#This Row],[Order ID]],Returned_Items[#All],2,FALSE),"Not Returned")</f>
        <v>Returned</v>
      </c>
    </row>
    <row r="7600" spans="1:34" x14ac:dyDescent="0.25">
      <c r="A7600">
        <v>36997</v>
      </c>
      <c r="C7600" t="s">
        <v>426</v>
      </c>
      <c r="D7600" s="2" t="str">
        <f>TEXT(MID(Sales_Transactions[[#This Row],[Order Date]],2,5),"d/m/yyy")</f>
        <v>5/12/2010</v>
      </c>
      <c r="E7600" s="2" t="str">
        <f>TEXT(MID(Sales_Transactions[[#This Row],[Order Date]],2,5),"d")</f>
        <v>5</v>
      </c>
      <c r="F7600" s="2" t="str">
        <f>TEXT(MID(Sales_Transactions[[#This Row],[Order Date]],2,5),"m")</f>
        <v>12</v>
      </c>
      <c r="G7600" s="2" t="str">
        <f>TEXT(MID(Sales_Transactions[[#This Row],[Order Date]],2,5),"yyy")</f>
        <v>2010</v>
      </c>
      <c r="H7600" s="2" t="str">
        <f>TEXT(MID(Sales_Transactions[[#This Row],[Order Date]],2,5),"yyy/m")</f>
        <v>2010/12</v>
      </c>
      <c r="I7600" t="s">
        <v>52</v>
      </c>
      <c r="J7600">
        <f t="shared" si="708"/>
        <v>1</v>
      </c>
      <c r="K7600" s="2">
        <v>39</v>
      </c>
      <c r="L7600" s="3">
        <v>104.33</v>
      </c>
      <c r="M7600" s="4">
        <v>0</v>
      </c>
      <c r="N7600" s="5" t="s">
        <v>23</v>
      </c>
      <c r="O7600" s="3">
        <v>39.909999999999997</v>
      </c>
      <c r="P7600" s="3">
        <v>2.61</v>
      </c>
      <c r="Q7600" s="3">
        <v>0.5</v>
      </c>
      <c r="R7600" s="5" t="s">
        <v>3526</v>
      </c>
      <c r="S7600" s="5" t="s">
        <v>3576</v>
      </c>
      <c r="T7600" s="5" t="str">
        <f t="shared" si="709"/>
        <v>Tim Brockman</v>
      </c>
      <c r="U7600" t="s">
        <v>153</v>
      </c>
      <c r="V7600" s="5" t="s">
        <v>37</v>
      </c>
      <c r="W7600" s="5" t="s">
        <v>28</v>
      </c>
      <c r="X7600" s="5" t="s">
        <v>115</v>
      </c>
      <c r="Y7600" s="5" t="s">
        <v>665</v>
      </c>
      <c r="Z7600" s="5" t="s">
        <v>43</v>
      </c>
      <c r="AA7600" s="4">
        <v>0.39</v>
      </c>
      <c r="AB7600" s="1">
        <v>40518</v>
      </c>
      <c r="AC7600" s="1">
        <v>24916</v>
      </c>
      <c r="AD7600">
        <f t="shared" si="710"/>
        <v>1</v>
      </c>
      <c r="AE7600">
        <f t="shared" ca="1" si="711"/>
        <v>56</v>
      </c>
      <c r="AF7600" t="str">
        <f t="shared" ca="1" si="712"/>
        <v>18-64</v>
      </c>
      <c r="AG7600" s="3">
        <f t="shared" si="713"/>
        <v>7.9743589743589735E-2</v>
      </c>
      <c r="AH7600" t="str">
        <f>_xlfn.IFNA(VLOOKUP(Sales_Transactions[[#This Row],[Order ID]],Returned_Items[#All],2,FALSE),"Not Returned")</f>
        <v>Not Returned</v>
      </c>
    </row>
    <row r="7601" spans="1:34" x14ac:dyDescent="0.25">
      <c r="A7601">
        <v>37700</v>
      </c>
      <c r="C7601" t="s">
        <v>2916</v>
      </c>
      <c r="D7601" s="2" t="str">
        <f>TEXT(MID(Sales_Transactions[[#This Row],[Order Date]],2,5),"d/m/yyy")</f>
        <v>8/12/2009</v>
      </c>
      <c r="E7601" s="2" t="str">
        <f>TEXT(MID(Sales_Transactions[[#This Row],[Order Date]],2,5),"d")</f>
        <v>8</v>
      </c>
      <c r="F7601" s="2" t="str">
        <f>TEXT(MID(Sales_Transactions[[#This Row],[Order Date]],2,5),"m")</f>
        <v>12</v>
      </c>
      <c r="G7601" s="2" t="str">
        <f>TEXT(MID(Sales_Transactions[[#This Row],[Order Date]],2,5),"yyy")</f>
        <v>2009</v>
      </c>
      <c r="H7601" s="2" t="str">
        <f>TEXT(MID(Sales_Transactions[[#This Row],[Order Date]],2,5),"yyy/m")</f>
        <v>2009/12</v>
      </c>
      <c r="I7601" t="s">
        <v>101</v>
      </c>
      <c r="J7601">
        <f t="shared" si="708"/>
        <v>1</v>
      </c>
      <c r="K7601" s="2">
        <v>27</v>
      </c>
      <c r="L7601" s="3">
        <v>3390.51</v>
      </c>
      <c r="M7601" s="4">
        <v>0.05</v>
      </c>
      <c r="N7601" s="5" t="s">
        <v>67</v>
      </c>
      <c r="O7601" s="3">
        <v>1169.71</v>
      </c>
      <c r="P7601" s="3">
        <v>122.99</v>
      </c>
      <c r="Q7601" s="3">
        <v>19.989999999999998</v>
      </c>
      <c r="R7601" s="5" t="s">
        <v>1794</v>
      </c>
      <c r="S7601" s="5" t="s">
        <v>3582</v>
      </c>
      <c r="T7601" s="5" t="str">
        <f t="shared" si="709"/>
        <v>Shaun Chance</v>
      </c>
      <c r="U7601" t="s">
        <v>153</v>
      </c>
      <c r="V7601" s="5" t="s">
        <v>47</v>
      </c>
      <c r="W7601" s="5" t="s">
        <v>28</v>
      </c>
      <c r="X7601" s="5" t="s">
        <v>41</v>
      </c>
      <c r="Y7601" s="5" t="s">
        <v>1513</v>
      </c>
      <c r="Z7601" s="5" t="s">
        <v>43</v>
      </c>
      <c r="AA7601" s="4">
        <v>0.37</v>
      </c>
      <c r="AB7601" s="1">
        <v>40158</v>
      </c>
      <c r="AC7601" s="1">
        <v>24936</v>
      </c>
      <c r="AD7601">
        <f t="shared" si="710"/>
        <v>3</v>
      </c>
      <c r="AE7601">
        <f t="shared" ca="1" si="711"/>
        <v>56</v>
      </c>
      <c r="AF7601" t="str">
        <f t="shared" ca="1" si="712"/>
        <v>18-64</v>
      </c>
      <c r="AG7601" s="3">
        <f t="shared" si="713"/>
        <v>5.2932779629629634</v>
      </c>
      <c r="AH7601" t="str">
        <f>_xlfn.IFNA(VLOOKUP(Sales_Transactions[[#This Row],[Order ID]],Returned_Items[#All],2,FALSE),"Not Returned")</f>
        <v>Not Returned</v>
      </c>
    </row>
    <row r="7602" spans="1:34" x14ac:dyDescent="0.25">
      <c r="A7602">
        <v>38529</v>
      </c>
      <c r="C7602" t="s">
        <v>964</v>
      </c>
      <c r="D7602" s="2" t="str">
        <f>TEXT(MID(Sales_Transactions[[#This Row],[Order Date]],2,5),"d/m/yyy")</f>
        <v>2/2/2009</v>
      </c>
      <c r="E7602" s="2" t="str">
        <f>TEXT(MID(Sales_Transactions[[#This Row],[Order Date]],2,5),"d")</f>
        <v>2</v>
      </c>
      <c r="F7602" s="2" t="str">
        <f>TEXT(MID(Sales_Transactions[[#This Row],[Order Date]],2,5),"m")</f>
        <v>2</v>
      </c>
      <c r="G7602" s="2" t="str">
        <f>TEXT(MID(Sales_Transactions[[#This Row],[Order Date]],2,5),"yyy")</f>
        <v>2009</v>
      </c>
      <c r="H7602" s="2" t="str">
        <f>TEXT(MID(Sales_Transactions[[#This Row],[Order Date]],2,5),"yyy/m")</f>
        <v>2009/2</v>
      </c>
      <c r="I7602" t="s">
        <v>22</v>
      </c>
      <c r="J7602">
        <f t="shared" si="708"/>
        <v>2</v>
      </c>
      <c r="K7602" s="2">
        <v>38</v>
      </c>
      <c r="L7602" s="3">
        <v>44.85</v>
      </c>
      <c r="M7602" s="4">
        <v>0.02</v>
      </c>
      <c r="N7602" s="5" t="s">
        <v>23</v>
      </c>
      <c r="O7602" s="3">
        <v>-0.49</v>
      </c>
      <c r="P7602" s="3">
        <v>1.1399999999999999</v>
      </c>
      <c r="Q7602" s="3">
        <v>0.7</v>
      </c>
      <c r="R7602" s="5" t="s">
        <v>1836</v>
      </c>
      <c r="S7602" s="5" t="s">
        <v>2302</v>
      </c>
      <c r="T7602" s="5" t="str">
        <f t="shared" si="709"/>
        <v>Darren Powers</v>
      </c>
      <c r="U7602" t="s">
        <v>153</v>
      </c>
      <c r="V7602" s="5" t="s">
        <v>47</v>
      </c>
      <c r="W7602" s="5" t="s">
        <v>28</v>
      </c>
      <c r="X7602" s="5" t="s">
        <v>82</v>
      </c>
      <c r="Y7602" s="5" t="s">
        <v>2950</v>
      </c>
      <c r="Z7602" s="5" t="s">
        <v>84</v>
      </c>
      <c r="AA7602" s="4">
        <v>0.38</v>
      </c>
      <c r="AB7602" s="1">
        <v>39846</v>
      </c>
      <c r="AC7602" s="1">
        <v>25155</v>
      </c>
      <c r="AD7602">
        <f t="shared" si="710"/>
        <v>0</v>
      </c>
      <c r="AE7602">
        <f t="shared" ca="1" si="711"/>
        <v>55</v>
      </c>
      <c r="AF7602" t="str">
        <f t="shared" ca="1" si="712"/>
        <v>18-64</v>
      </c>
      <c r="AG7602" s="3">
        <f t="shared" si="713"/>
        <v>4.8415052631578949E-2</v>
      </c>
      <c r="AH7602" t="str">
        <f>_xlfn.IFNA(VLOOKUP(Sales_Transactions[[#This Row],[Order ID]],Returned_Items[#All],2,FALSE),"Not Returned")</f>
        <v>Not Returned</v>
      </c>
    </row>
    <row r="7603" spans="1:34" x14ac:dyDescent="0.25">
      <c r="A7603">
        <v>40162</v>
      </c>
      <c r="C7603" t="s">
        <v>3038</v>
      </c>
      <c r="D7603" s="2" t="str">
        <f>TEXT(MID(Sales_Transactions[[#This Row],[Order Date]],2,5),"d/m/yyy")</f>
        <v>24/1/2010</v>
      </c>
      <c r="E7603" s="2" t="str">
        <f>TEXT(MID(Sales_Transactions[[#This Row],[Order Date]],2,5),"d")</f>
        <v>24</v>
      </c>
      <c r="F7603" s="2" t="str">
        <f>TEXT(MID(Sales_Transactions[[#This Row],[Order Date]],2,5),"m")</f>
        <v>1</v>
      </c>
      <c r="G7603" s="2" t="str">
        <f>TEXT(MID(Sales_Transactions[[#This Row],[Order Date]],2,5),"yyy")</f>
        <v>2010</v>
      </c>
      <c r="H7603" s="2" t="str">
        <f>TEXT(MID(Sales_Transactions[[#This Row],[Order Date]],2,5),"yyy/m")</f>
        <v>2010/1</v>
      </c>
      <c r="I7603" t="s">
        <v>101</v>
      </c>
      <c r="J7603">
        <f t="shared" si="708"/>
        <v>1</v>
      </c>
      <c r="K7603" s="2">
        <v>28</v>
      </c>
      <c r="L7603" s="3">
        <v>1581.23</v>
      </c>
      <c r="M7603" s="4">
        <v>0.03</v>
      </c>
      <c r="N7603" s="5" t="s">
        <v>23</v>
      </c>
      <c r="O7603" s="3">
        <v>760.79</v>
      </c>
      <c r="P7603" s="3">
        <v>55.98</v>
      </c>
      <c r="Q7603" s="3">
        <v>5.15</v>
      </c>
      <c r="R7603" s="5" t="s">
        <v>3260</v>
      </c>
      <c r="S7603" s="5" t="s">
        <v>3261</v>
      </c>
      <c r="T7603" s="5" t="str">
        <f t="shared" si="709"/>
        <v>Penelope Sewall</v>
      </c>
      <c r="U7603" t="s">
        <v>153</v>
      </c>
      <c r="V7603" s="5" t="s">
        <v>74</v>
      </c>
      <c r="W7603" s="5" t="s">
        <v>28</v>
      </c>
      <c r="X7603" s="5" t="s">
        <v>75</v>
      </c>
      <c r="Y7603" s="5" t="s">
        <v>2075</v>
      </c>
      <c r="Z7603" s="5" t="s">
        <v>43</v>
      </c>
      <c r="AA7603" s="4">
        <v>0.36</v>
      </c>
      <c r="AB7603" s="1">
        <v>40204</v>
      </c>
      <c r="AC7603" s="1">
        <v>24954</v>
      </c>
      <c r="AD7603">
        <f t="shared" si="710"/>
        <v>2</v>
      </c>
      <c r="AE7603">
        <f t="shared" ca="1" si="711"/>
        <v>56</v>
      </c>
      <c r="AF7603" t="str">
        <f t="shared" ca="1" si="712"/>
        <v>18-64</v>
      </c>
      <c r="AG7603" s="3">
        <f t="shared" si="713"/>
        <v>2.1826145000000001</v>
      </c>
      <c r="AH7603" t="str">
        <f>_xlfn.IFNA(VLOOKUP(Sales_Transactions[[#This Row],[Order ID]],Returned_Items[#All],2,FALSE),"Not Returned")</f>
        <v>Not Returned</v>
      </c>
    </row>
    <row r="7604" spans="1:34" x14ac:dyDescent="0.25">
      <c r="A7604">
        <v>40612</v>
      </c>
      <c r="C7604" t="s">
        <v>3015</v>
      </c>
      <c r="D7604" s="2" t="str">
        <f>TEXT(MID(Sales_Transactions[[#This Row],[Order Date]],2,5),"d/m/yyy")</f>
        <v>28/2/2011</v>
      </c>
      <c r="E7604" s="2" t="str">
        <f>TEXT(MID(Sales_Transactions[[#This Row],[Order Date]],2,5),"d")</f>
        <v>28</v>
      </c>
      <c r="F7604" s="2" t="str">
        <f>TEXT(MID(Sales_Transactions[[#This Row],[Order Date]],2,5),"m")</f>
        <v>2</v>
      </c>
      <c r="G7604" s="2" t="str">
        <f>TEXT(MID(Sales_Transactions[[#This Row],[Order Date]],2,5),"yyy")</f>
        <v>2011</v>
      </c>
      <c r="H7604" s="2" t="str">
        <f>TEXT(MID(Sales_Transactions[[#This Row],[Order Date]],2,5),"yyy/m")</f>
        <v>2011/2</v>
      </c>
      <c r="I7604" t="s">
        <v>33</v>
      </c>
      <c r="J7604">
        <f t="shared" si="708"/>
        <v>4</v>
      </c>
      <c r="K7604" s="2">
        <v>9</v>
      </c>
      <c r="L7604" s="3">
        <v>19.2</v>
      </c>
      <c r="M7604" s="4">
        <v>0.1</v>
      </c>
      <c r="N7604" s="5" t="s">
        <v>23</v>
      </c>
      <c r="O7604" s="3">
        <v>-6.84</v>
      </c>
      <c r="P7604" s="3">
        <v>2.21</v>
      </c>
      <c r="Q7604" s="3">
        <v>1.1200000000000001</v>
      </c>
      <c r="R7604" s="5" t="s">
        <v>1794</v>
      </c>
      <c r="S7604" s="5" t="s">
        <v>3582</v>
      </c>
      <c r="T7604" s="5" t="str">
        <f t="shared" si="709"/>
        <v>Shaun Chance</v>
      </c>
      <c r="U7604" t="s">
        <v>153</v>
      </c>
      <c r="V7604" s="5" t="s">
        <v>47</v>
      </c>
      <c r="W7604" s="5" t="s">
        <v>28</v>
      </c>
      <c r="X7604" s="5" t="s">
        <v>124</v>
      </c>
      <c r="Y7604" s="5" t="s">
        <v>366</v>
      </c>
      <c r="Z7604" s="5" t="s">
        <v>84</v>
      </c>
      <c r="AA7604" s="4">
        <v>0.57999999999999996</v>
      </c>
      <c r="AB7604" s="1">
        <v>40603</v>
      </c>
      <c r="AC7604" s="1">
        <v>25160</v>
      </c>
      <c r="AD7604">
        <f t="shared" si="710"/>
        <v>1</v>
      </c>
      <c r="AE7604">
        <f t="shared" ca="1" si="711"/>
        <v>55</v>
      </c>
      <c r="AF7604" t="str">
        <f t="shared" ca="1" si="712"/>
        <v>18-64</v>
      </c>
      <c r="AG7604" s="3">
        <f t="shared" si="713"/>
        <v>0.3697544444444445</v>
      </c>
      <c r="AH7604" t="str">
        <f>_xlfn.IFNA(VLOOKUP(Sales_Transactions[[#This Row],[Order ID]],Returned_Items[#All],2,FALSE),"Not Returned")</f>
        <v>Not Returned</v>
      </c>
    </row>
    <row r="7605" spans="1:34" x14ac:dyDescent="0.25">
      <c r="A7605">
        <v>41987</v>
      </c>
      <c r="C7605" t="s">
        <v>3232</v>
      </c>
      <c r="D7605" s="2" t="str">
        <f>TEXT(MID(Sales_Transactions[[#This Row],[Order Date]],2,5),"d/m/yyy")</f>
        <v>21/10/2011</v>
      </c>
      <c r="E7605" s="2" t="str">
        <f>TEXT(MID(Sales_Transactions[[#This Row],[Order Date]],2,5),"d")</f>
        <v>21</v>
      </c>
      <c r="F7605" s="2" t="str">
        <f>TEXT(MID(Sales_Transactions[[#This Row],[Order Date]],2,5),"m")</f>
        <v>10</v>
      </c>
      <c r="G7605" s="2" t="str">
        <f>TEXT(MID(Sales_Transactions[[#This Row],[Order Date]],2,5),"yyy")</f>
        <v>2011</v>
      </c>
      <c r="H7605" s="2" t="str">
        <f>TEXT(MID(Sales_Transactions[[#This Row],[Order Date]],2,5),"yyy/m")</f>
        <v>2011/10</v>
      </c>
      <c r="I7605" t="s">
        <v>52</v>
      </c>
      <c r="J7605">
        <f t="shared" si="708"/>
        <v>1</v>
      </c>
      <c r="K7605" s="2">
        <v>25</v>
      </c>
      <c r="L7605" s="3">
        <v>6481.0479999999998</v>
      </c>
      <c r="M7605" s="4">
        <v>0.05</v>
      </c>
      <c r="N7605" s="5" t="s">
        <v>34</v>
      </c>
      <c r="O7605" s="3">
        <v>1760.11</v>
      </c>
      <c r="P7605" s="3">
        <v>320.64</v>
      </c>
      <c r="Q7605" s="3">
        <v>29.2</v>
      </c>
      <c r="R7605" s="5" t="s">
        <v>1794</v>
      </c>
      <c r="S7605" s="5" t="s">
        <v>3582</v>
      </c>
      <c r="T7605" s="5" t="str">
        <f t="shared" si="709"/>
        <v>Shaun Chance</v>
      </c>
      <c r="U7605" t="s">
        <v>153</v>
      </c>
      <c r="V7605" s="5" t="s">
        <v>47</v>
      </c>
      <c r="W7605" s="5" t="s">
        <v>57</v>
      </c>
      <c r="X7605" s="5" t="s">
        <v>107</v>
      </c>
      <c r="Y7605" s="5" t="s">
        <v>2869</v>
      </c>
      <c r="Z7605" s="5" t="s">
        <v>106</v>
      </c>
      <c r="AA7605" s="4">
        <v>0.66</v>
      </c>
      <c r="AB7605" s="1">
        <v>40838</v>
      </c>
      <c r="AC7605" s="1">
        <v>24909</v>
      </c>
      <c r="AD7605">
        <f t="shared" si="710"/>
        <v>1</v>
      </c>
      <c r="AE7605">
        <f t="shared" ca="1" si="711"/>
        <v>56</v>
      </c>
      <c r="AF7605" t="str">
        <f t="shared" ca="1" si="712"/>
        <v>18-64</v>
      </c>
      <c r="AG7605" s="3">
        <f t="shared" si="713"/>
        <v>13.987187199999999</v>
      </c>
      <c r="AH7605" t="str">
        <f>_xlfn.IFNA(VLOOKUP(Sales_Transactions[[#This Row],[Order ID]],Returned_Items[#All],2,FALSE),"Not Returned")</f>
        <v>Not Returned</v>
      </c>
    </row>
    <row r="7606" spans="1:34" x14ac:dyDescent="0.25">
      <c r="A7606">
        <v>42083</v>
      </c>
      <c r="C7606" t="s">
        <v>3042</v>
      </c>
      <c r="D7606" s="2" t="str">
        <f>TEXT(MID(Sales_Transactions[[#This Row],[Order Date]],2,5),"d/m/yyy")</f>
        <v>11/12/2011</v>
      </c>
      <c r="E7606" s="2" t="str">
        <f>TEXT(MID(Sales_Transactions[[#This Row],[Order Date]],2,5),"d")</f>
        <v>11</v>
      </c>
      <c r="F7606" s="2" t="str">
        <f>TEXT(MID(Sales_Transactions[[#This Row],[Order Date]],2,5),"m")</f>
        <v>12</v>
      </c>
      <c r="G7606" s="2" t="str">
        <f>TEXT(MID(Sales_Transactions[[#This Row],[Order Date]],2,5),"yyy")</f>
        <v>2011</v>
      </c>
      <c r="H7606" s="2" t="str">
        <f>TEXT(MID(Sales_Transactions[[#This Row],[Order Date]],2,5),"yyy/m")</f>
        <v>2011/12</v>
      </c>
      <c r="I7606" t="s">
        <v>101</v>
      </c>
      <c r="J7606">
        <f t="shared" si="708"/>
        <v>1</v>
      </c>
      <c r="K7606" s="2">
        <v>38</v>
      </c>
      <c r="L7606" s="3">
        <v>5526.16</v>
      </c>
      <c r="M7606" s="4">
        <v>0.03</v>
      </c>
      <c r="N7606" s="5" t="s">
        <v>23</v>
      </c>
      <c r="O7606" s="3">
        <v>1263.98</v>
      </c>
      <c r="P7606" s="3">
        <v>140.81</v>
      </c>
      <c r="Q7606" s="3">
        <v>24.49</v>
      </c>
      <c r="R7606" s="5" t="s">
        <v>3295</v>
      </c>
      <c r="S7606" s="5" t="s">
        <v>206</v>
      </c>
      <c r="T7606" s="5" t="str">
        <f t="shared" si="709"/>
        <v>Sue Ann</v>
      </c>
      <c r="U7606" t="s">
        <v>153</v>
      </c>
      <c r="V7606" s="5" t="s">
        <v>37</v>
      </c>
      <c r="W7606" s="5" t="s">
        <v>57</v>
      </c>
      <c r="X7606" s="5" t="s">
        <v>154</v>
      </c>
      <c r="Y7606" s="5" t="s">
        <v>502</v>
      </c>
      <c r="Z7606" s="5" t="s">
        <v>31</v>
      </c>
      <c r="AA7606" s="4">
        <v>0.56999999999999995</v>
      </c>
      <c r="AB7606" s="1">
        <v>40890</v>
      </c>
      <c r="AC7606" s="1">
        <v>24980</v>
      </c>
      <c r="AD7606">
        <f t="shared" si="710"/>
        <v>2</v>
      </c>
      <c r="AE7606">
        <f t="shared" ca="1" si="711"/>
        <v>56</v>
      </c>
      <c r="AF7606" t="str">
        <f t="shared" ca="1" si="712"/>
        <v>18-64</v>
      </c>
      <c r="AG7606" s="3">
        <f t="shared" si="713"/>
        <v>4.3488883421052629</v>
      </c>
      <c r="AH7606" t="str">
        <f>_xlfn.IFNA(VLOOKUP(Sales_Transactions[[#This Row],[Order ID]],Returned_Items[#All],2,FALSE),"Not Returned")</f>
        <v>Not Returned</v>
      </c>
    </row>
    <row r="7607" spans="1:34" x14ac:dyDescent="0.25">
      <c r="A7607">
        <v>42083</v>
      </c>
      <c r="C7607" t="s">
        <v>3042</v>
      </c>
      <c r="D7607" s="2" t="str">
        <f>TEXT(MID(Sales_Transactions[[#This Row],[Order Date]],2,5),"d/m/yyy")</f>
        <v>11/12/2011</v>
      </c>
      <c r="E7607" s="2" t="str">
        <f>TEXT(MID(Sales_Transactions[[#This Row],[Order Date]],2,5),"d")</f>
        <v>11</v>
      </c>
      <c r="F7607" s="2" t="str">
        <f>TEXT(MID(Sales_Transactions[[#This Row],[Order Date]],2,5),"m")</f>
        <v>12</v>
      </c>
      <c r="G7607" s="2" t="str">
        <f>TEXT(MID(Sales_Transactions[[#This Row],[Order Date]],2,5),"yyy")</f>
        <v>2011</v>
      </c>
      <c r="H7607" s="2" t="str">
        <f>TEXT(MID(Sales_Transactions[[#This Row],[Order Date]],2,5),"yyy/m")</f>
        <v>2011/12</v>
      </c>
      <c r="I7607" t="s">
        <v>101</v>
      </c>
      <c r="J7607">
        <f t="shared" si="708"/>
        <v>1</v>
      </c>
      <c r="K7607" s="2">
        <v>36</v>
      </c>
      <c r="L7607" s="3">
        <v>236.89</v>
      </c>
      <c r="M7607" s="4">
        <v>0.04</v>
      </c>
      <c r="N7607" s="5" t="s">
        <v>23</v>
      </c>
      <c r="O7607" s="3">
        <v>-86.3</v>
      </c>
      <c r="P7607" s="3">
        <v>6.48</v>
      </c>
      <c r="Q7607" s="3">
        <v>6.22</v>
      </c>
      <c r="R7607" s="5" t="s">
        <v>3295</v>
      </c>
      <c r="S7607" s="5" t="s">
        <v>206</v>
      </c>
      <c r="T7607" s="5" t="str">
        <f t="shared" si="709"/>
        <v>Sue Ann</v>
      </c>
      <c r="U7607" t="s">
        <v>153</v>
      </c>
      <c r="V7607" s="5" t="s">
        <v>37</v>
      </c>
      <c r="W7607" s="5" t="s">
        <v>28</v>
      </c>
      <c r="X7607" s="5" t="s">
        <v>75</v>
      </c>
      <c r="Y7607" s="5" t="s">
        <v>1649</v>
      </c>
      <c r="Z7607" s="5" t="s">
        <v>43</v>
      </c>
      <c r="AA7607" s="4">
        <v>0.37</v>
      </c>
      <c r="AB7607" s="1">
        <v>40890</v>
      </c>
      <c r="AC7607" s="1">
        <v>25158</v>
      </c>
      <c r="AD7607">
        <f t="shared" si="710"/>
        <v>2</v>
      </c>
      <c r="AE7607">
        <f t="shared" ca="1" si="711"/>
        <v>55</v>
      </c>
      <c r="AF7607" t="str">
        <f t="shared" ca="1" si="712"/>
        <v>18-64</v>
      </c>
      <c r="AG7607" s="3">
        <f t="shared" si="713"/>
        <v>0.35270577777777778</v>
      </c>
      <c r="AH7607" t="str">
        <f>_xlfn.IFNA(VLOOKUP(Sales_Transactions[[#This Row],[Order ID]],Returned_Items[#All],2,FALSE),"Not Returned")</f>
        <v>Not Returned</v>
      </c>
    </row>
    <row r="7608" spans="1:34" x14ac:dyDescent="0.25">
      <c r="A7608">
        <v>42083</v>
      </c>
      <c r="C7608" t="s">
        <v>3042</v>
      </c>
      <c r="D7608" s="2" t="str">
        <f>TEXT(MID(Sales_Transactions[[#This Row],[Order Date]],2,5),"d/m/yyy")</f>
        <v>11/12/2011</v>
      </c>
      <c r="E7608" s="2" t="str">
        <f>TEXT(MID(Sales_Transactions[[#This Row],[Order Date]],2,5),"d")</f>
        <v>11</v>
      </c>
      <c r="F7608" s="2" t="str">
        <f>TEXT(MID(Sales_Transactions[[#This Row],[Order Date]],2,5),"m")</f>
        <v>12</v>
      </c>
      <c r="G7608" s="2" t="str">
        <f>TEXT(MID(Sales_Transactions[[#This Row],[Order Date]],2,5),"yyy")</f>
        <v>2011</v>
      </c>
      <c r="H7608" s="2" t="str">
        <f>TEXT(MID(Sales_Transactions[[#This Row],[Order Date]],2,5),"yyy/m")</f>
        <v>2011/12</v>
      </c>
      <c r="I7608" t="s">
        <v>101</v>
      </c>
      <c r="J7608">
        <f t="shared" si="708"/>
        <v>1</v>
      </c>
      <c r="K7608" s="2">
        <v>33</v>
      </c>
      <c r="L7608" s="3">
        <v>68.42</v>
      </c>
      <c r="M7608" s="4">
        <v>0.05</v>
      </c>
      <c r="N7608" s="5" t="s">
        <v>23</v>
      </c>
      <c r="O7608" s="3">
        <v>-57.97</v>
      </c>
      <c r="P7608" s="3">
        <v>2.08</v>
      </c>
      <c r="Q7608" s="3">
        <v>2.56</v>
      </c>
      <c r="R7608" s="5" t="s">
        <v>3295</v>
      </c>
      <c r="S7608" s="5" t="s">
        <v>206</v>
      </c>
      <c r="T7608" s="5" t="str">
        <f t="shared" si="709"/>
        <v>Sue Ann</v>
      </c>
      <c r="U7608" t="s">
        <v>153</v>
      </c>
      <c r="V7608" s="5" t="s">
        <v>37</v>
      </c>
      <c r="W7608" s="5" t="s">
        <v>28</v>
      </c>
      <c r="X7608" s="5" t="s">
        <v>221</v>
      </c>
      <c r="Y7608" s="5" t="s">
        <v>1278</v>
      </c>
      <c r="Z7608" s="5" t="s">
        <v>60</v>
      </c>
      <c r="AA7608" s="4">
        <v>0.55000000000000004</v>
      </c>
      <c r="AB7608" s="1">
        <v>40888</v>
      </c>
      <c r="AC7608" s="1">
        <v>25136</v>
      </c>
      <c r="AD7608">
        <f t="shared" si="710"/>
        <v>0</v>
      </c>
      <c r="AE7608">
        <f t="shared" ca="1" si="711"/>
        <v>55</v>
      </c>
      <c r="AF7608" t="str">
        <f t="shared" ca="1" si="712"/>
        <v>18-64</v>
      </c>
      <c r="AG7608" s="3">
        <f t="shared" si="713"/>
        <v>0.14057454545454545</v>
      </c>
      <c r="AH7608" t="str">
        <f>_xlfn.IFNA(VLOOKUP(Sales_Transactions[[#This Row],[Order ID]],Returned_Items[#All],2,FALSE),"Not Returned")</f>
        <v>Not Returned</v>
      </c>
    </row>
    <row r="7609" spans="1:34" x14ac:dyDescent="0.25">
      <c r="A7609">
        <v>42151</v>
      </c>
      <c r="C7609" t="s">
        <v>3555</v>
      </c>
      <c r="D7609" s="2" t="str">
        <f>TEXT(MID(Sales_Transactions[[#This Row],[Order Date]],2,5),"d/m/yyy")</f>
        <v>15/12/2010</v>
      </c>
      <c r="E7609" s="2" t="str">
        <f>TEXT(MID(Sales_Transactions[[#This Row],[Order Date]],2,5),"d")</f>
        <v>15</v>
      </c>
      <c r="F7609" s="2" t="str">
        <f>TEXT(MID(Sales_Transactions[[#This Row],[Order Date]],2,5),"m")</f>
        <v>12</v>
      </c>
      <c r="G7609" s="2" t="str">
        <f>TEXT(MID(Sales_Transactions[[#This Row],[Order Date]],2,5),"yyy")</f>
        <v>2010</v>
      </c>
      <c r="H7609" s="2" t="str">
        <f>TEXT(MID(Sales_Transactions[[#This Row],[Order Date]],2,5),"yyy/m")</f>
        <v>2010/12</v>
      </c>
      <c r="I7609" t="s">
        <v>33</v>
      </c>
      <c r="J7609">
        <f t="shared" si="708"/>
        <v>4</v>
      </c>
      <c r="K7609" s="2">
        <v>35</v>
      </c>
      <c r="L7609" s="3">
        <v>4408.6695</v>
      </c>
      <c r="M7609" s="4">
        <v>0.05</v>
      </c>
      <c r="N7609" s="5" t="s">
        <v>23</v>
      </c>
      <c r="O7609" s="3">
        <v>1140.67</v>
      </c>
      <c r="P7609" s="3">
        <v>155.99</v>
      </c>
      <c r="Q7609" s="3">
        <v>3.9</v>
      </c>
      <c r="R7609" s="5" t="s">
        <v>3526</v>
      </c>
      <c r="S7609" s="5" t="s">
        <v>3576</v>
      </c>
      <c r="T7609" s="5" t="str">
        <f t="shared" si="709"/>
        <v>Tim Brockman</v>
      </c>
      <c r="U7609" t="s">
        <v>153</v>
      </c>
      <c r="V7609" s="5" t="s">
        <v>37</v>
      </c>
      <c r="W7609" s="5" t="s">
        <v>48</v>
      </c>
      <c r="X7609" s="5" t="s">
        <v>49</v>
      </c>
      <c r="Y7609" s="5" t="s">
        <v>401</v>
      </c>
      <c r="Z7609" s="5" t="s">
        <v>43</v>
      </c>
      <c r="AA7609" s="4">
        <v>0.55000000000000004</v>
      </c>
      <c r="AB7609" s="1">
        <v>40530</v>
      </c>
      <c r="AC7609" s="1">
        <v>25002</v>
      </c>
      <c r="AD7609">
        <f t="shared" si="710"/>
        <v>3</v>
      </c>
      <c r="AE7609">
        <f t="shared" ca="1" si="711"/>
        <v>56</v>
      </c>
      <c r="AF7609" t="str">
        <f t="shared" ca="1" si="712"/>
        <v>18-64</v>
      </c>
      <c r="AG7609" s="3">
        <f t="shared" si="713"/>
        <v>4.5660572857142867</v>
      </c>
      <c r="AH7609" t="str">
        <f>_xlfn.IFNA(VLOOKUP(Sales_Transactions[[#This Row],[Order ID]],Returned_Items[#All],2,FALSE),"Not Returned")</f>
        <v>Not Returned</v>
      </c>
    </row>
    <row r="7610" spans="1:34" x14ac:dyDescent="0.25">
      <c r="A7610">
        <v>42658</v>
      </c>
      <c r="C7610" t="s">
        <v>1340</v>
      </c>
      <c r="D7610" s="2" t="str">
        <f>TEXT(MID(Sales_Transactions[[#This Row],[Order Date]],2,5),"d/m/yyy")</f>
        <v>15/6/2010</v>
      </c>
      <c r="E7610" s="2" t="str">
        <f>TEXT(MID(Sales_Transactions[[#This Row],[Order Date]],2,5),"d")</f>
        <v>15</v>
      </c>
      <c r="F7610" s="2" t="str">
        <f>TEXT(MID(Sales_Transactions[[#This Row],[Order Date]],2,5),"m")</f>
        <v>6</v>
      </c>
      <c r="G7610" s="2" t="str">
        <f>TEXT(MID(Sales_Transactions[[#This Row],[Order Date]],2,5),"yyy")</f>
        <v>2010</v>
      </c>
      <c r="H7610" s="2" t="str">
        <f>TEXT(MID(Sales_Transactions[[#This Row],[Order Date]],2,5),"yyy/m")</f>
        <v>2010/6</v>
      </c>
      <c r="I7610" t="s">
        <v>78</v>
      </c>
      <c r="J7610">
        <f t="shared" si="708"/>
        <v>3</v>
      </c>
      <c r="K7610" s="2">
        <v>29</v>
      </c>
      <c r="L7610" s="3">
        <v>146.68</v>
      </c>
      <c r="M7610" s="4">
        <v>0.08</v>
      </c>
      <c r="N7610" s="5" t="s">
        <v>23</v>
      </c>
      <c r="O7610" s="3">
        <v>-8.33</v>
      </c>
      <c r="P7610" s="3">
        <v>5.28</v>
      </c>
      <c r="Q7610" s="3">
        <v>2.99</v>
      </c>
      <c r="R7610" s="5" t="s">
        <v>3379</v>
      </c>
      <c r="S7610" s="5" t="s">
        <v>2980</v>
      </c>
      <c r="T7610" s="5" t="str">
        <f t="shared" si="709"/>
        <v>Sung Chung</v>
      </c>
      <c r="U7610" t="s">
        <v>153</v>
      </c>
      <c r="V7610" s="5" t="s">
        <v>74</v>
      </c>
      <c r="W7610" s="5" t="s">
        <v>28</v>
      </c>
      <c r="X7610" s="5" t="s">
        <v>41</v>
      </c>
      <c r="Y7610" s="5" t="s">
        <v>92</v>
      </c>
      <c r="Z7610" s="5" t="s">
        <v>43</v>
      </c>
      <c r="AA7610" s="4">
        <v>0.37</v>
      </c>
      <c r="AB7610" s="1">
        <v>40344</v>
      </c>
      <c r="AC7610" s="1">
        <v>24945</v>
      </c>
      <c r="AD7610">
        <f t="shared" si="710"/>
        <v>0</v>
      </c>
      <c r="AE7610">
        <f t="shared" ca="1" si="711"/>
        <v>56</v>
      </c>
      <c r="AF7610" t="str">
        <f t="shared" ca="1" si="712"/>
        <v>18-64</v>
      </c>
      <c r="AG7610" s="3">
        <f t="shared" si="713"/>
        <v>0.28502675862068966</v>
      </c>
      <c r="AH7610" t="str">
        <f>_xlfn.IFNA(VLOOKUP(Sales_Transactions[[#This Row],[Order ID]],Returned_Items[#All],2,FALSE),"Not Returned")</f>
        <v>Not Returned</v>
      </c>
    </row>
    <row r="7611" spans="1:34" x14ac:dyDescent="0.25">
      <c r="A7611">
        <v>43911</v>
      </c>
      <c r="C7611" t="s">
        <v>3184</v>
      </c>
      <c r="D7611" s="2" t="str">
        <f>TEXT(MID(Sales_Transactions[[#This Row],[Order Date]],2,5),"d/m/yyy")</f>
        <v>14/1/2009</v>
      </c>
      <c r="E7611" s="2" t="str">
        <f>TEXT(MID(Sales_Transactions[[#This Row],[Order Date]],2,5),"d")</f>
        <v>14</v>
      </c>
      <c r="F7611" s="2" t="str">
        <f>TEXT(MID(Sales_Transactions[[#This Row],[Order Date]],2,5),"m")</f>
        <v>1</v>
      </c>
      <c r="G7611" s="2" t="str">
        <f>TEXT(MID(Sales_Transactions[[#This Row],[Order Date]],2,5),"yyy")</f>
        <v>2009</v>
      </c>
      <c r="H7611" s="2" t="str">
        <f>TEXT(MID(Sales_Transactions[[#This Row],[Order Date]],2,5),"yyy/m")</f>
        <v>2009/1</v>
      </c>
      <c r="I7611" t="s">
        <v>78</v>
      </c>
      <c r="J7611">
        <f t="shared" si="708"/>
        <v>3</v>
      </c>
      <c r="K7611" s="2">
        <v>29</v>
      </c>
      <c r="L7611" s="3">
        <v>577.89</v>
      </c>
      <c r="M7611" s="4">
        <v>0.06</v>
      </c>
      <c r="N7611" s="5" t="s">
        <v>23</v>
      </c>
      <c r="O7611" s="3">
        <v>-53.89</v>
      </c>
      <c r="P7611" s="3">
        <v>19.989999999999998</v>
      </c>
      <c r="Q7611" s="3">
        <v>11.17</v>
      </c>
      <c r="R7611" s="5" t="s">
        <v>2224</v>
      </c>
      <c r="S7611" s="5" t="s">
        <v>3581</v>
      </c>
      <c r="T7611" s="5" t="str">
        <f t="shared" si="709"/>
        <v>Tamara Manning</v>
      </c>
      <c r="U7611" t="s">
        <v>153</v>
      </c>
      <c r="V7611" s="5" t="s">
        <v>47</v>
      </c>
      <c r="W7611" s="5" t="s">
        <v>57</v>
      </c>
      <c r="X7611" s="5" t="s">
        <v>58</v>
      </c>
      <c r="Y7611" s="5" t="s">
        <v>550</v>
      </c>
      <c r="Z7611" s="5" t="s">
        <v>31</v>
      </c>
      <c r="AA7611" s="4">
        <v>0.6</v>
      </c>
      <c r="AB7611" s="1">
        <v>39827</v>
      </c>
      <c r="AC7611" s="1">
        <v>25003</v>
      </c>
      <c r="AD7611">
        <f t="shared" si="710"/>
        <v>0</v>
      </c>
      <c r="AE7611">
        <f t="shared" ca="1" si="711"/>
        <v>56</v>
      </c>
      <c r="AF7611" t="str">
        <f t="shared" ca="1" si="712"/>
        <v>18-64</v>
      </c>
      <c r="AG7611" s="3">
        <f t="shared" si="713"/>
        <v>1.074069172413793</v>
      </c>
      <c r="AH7611" t="str">
        <f>_xlfn.IFNA(VLOOKUP(Sales_Transactions[[#This Row],[Order ID]],Returned_Items[#All],2,FALSE),"Not Returned")</f>
        <v>Not Returned</v>
      </c>
    </row>
    <row r="7612" spans="1:34" x14ac:dyDescent="0.25">
      <c r="A7612">
        <v>43911</v>
      </c>
      <c r="C7612" t="s">
        <v>3184</v>
      </c>
      <c r="D7612" s="2" t="str">
        <f>TEXT(MID(Sales_Transactions[[#This Row],[Order Date]],2,5),"d/m/yyy")</f>
        <v>14/1/2009</v>
      </c>
      <c r="E7612" s="2" t="str">
        <f>TEXT(MID(Sales_Transactions[[#This Row],[Order Date]],2,5),"d")</f>
        <v>14</v>
      </c>
      <c r="F7612" s="2" t="str">
        <f>TEXT(MID(Sales_Transactions[[#This Row],[Order Date]],2,5),"m")</f>
        <v>1</v>
      </c>
      <c r="G7612" s="2" t="str">
        <f>TEXT(MID(Sales_Transactions[[#This Row],[Order Date]],2,5),"yyy")</f>
        <v>2009</v>
      </c>
      <c r="H7612" s="2" t="str">
        <f>TEXT(MID(Sales_Transactions[[#This Row],[Order Date]],2,5),"yyy/m")</f>
        <v>2009/1</v>
      </c>
      <c r="I7612" t="s">
        <v>78</v>
      </c>
      <c r="J7612">
        <f t="shared" si="708"/>
        <v>3</v>
      </c>
      <c r="K7612" s="2">
        <v>36</v>
      </c>
      <c r="L7612" s="3">
        <v>9920.85</v>
      </c>
      <c r="M7612" s="4">
        <v>0</v>
      </c>
      <c r="N7612" s="5" t="s">
        <v>34</v>
      </c>
      <c r="O7612" s="3">
        <v>2685.19</v>
      </c>
      <c r="P7612" s="3">
        <v>264.98</v>
      </c>
      <c r="Q7612" s="3">
        <v>17.86</v>
      </c>
      <c r="R7612" s="5" t="s">
        <v>2224</v>
      </c>
      <c r="S7612" s="5" t="s">
        <v>3581</v>
      </c>
      <c r="T7612" s="5" t="str">
        <f t="shared" si="709"/>
        <v>Tamara Manning</v>
      </c>
      <c r="U7612" t="s">
        <v>153</v>
      </c>
      <c r="V7612" s="5" t="s">
        <v>47</v>
      </c>
      <c r="W7612" s="5" t="s">
        <v>48</v>
      </c>
      <c r="X7612" s="5" t="s">
        <v>324</v>
      </c>
      <c r="Y7612" s="5" t="s">
        <v>2148</v>
      </c>
      <c r="Z7612" s="5" t="s">
        <v>40</v>
      </c>
      <c r="AA7612" s="4">
        <v>0.57999999999999996</v>
      </c>
      <c r="AB7612" s="1">
        <v>39828</v>
      </c>
      <c r="AC7612" s="1">
        <v>24483</v>
      </c>
      <c r="AD7612">
        <f t="shared" si="710"/>
        <v>1</v>
      </c>
      <c r="AE7612">
        <f t="shared" ca="1" si="711"/>
        <v>57</v>
      </c>
      <c r="AF7612" t="str">
        <f t="shared" ca="1" si="712"/>
        <v>18-64</v>
      </c>
      <c r="AG7612" s="3">
        <f t="shared" si="713"/>
        <v>7.8566666666666674</v>
      </c>
      <c r="AH7612" t="str">
        <f>_xlfn.IFNA(VLOOKUP(Sales_Transactions[[#This Row],[Order ID]],Returned_Items[#All],2,FALSE),"Not Returned")</f>
        <v>Not Returned</v>
      </c>
    </row>
    <row r="7613" spans="1:34" x14ac:dyDescent="0.25">
      <c r="A7613">
        <v>43911</v>
      </c>
      <c r="C7613" t="s">
        <v>3184</v>
      </c>
      <c r="D7613" s="2" t="str">
        <f>TEXT(MID(Sales_Transactions[[#This Row],[Order Date]],2,5),"d/m/yyy")</f>
        <v>14/1/2009</v>
      </c>
      <c r="E7613" s="2" t="str">
        <f>TEXT(MID(Sales_Transactions[[#This Row],[Order Date]],2,5),"d")</f>
        <v>14</v>
      </c>
      <c r="F7613" s="2" t="str">
        <f>TEXT(MID(Sales_Transactions[[#This Row],[Order Date]],2,5),"m")</f>
        <v>1</v>
      </c>
      <c r="G7613" s="2" t="str">
        <f>TEXT(MID(Sales_Transactions[[#This Row],[Order Date]],2,5),"yyy")</f>
        <v>2009</v>
      </c>
      <c r="H7613" s="2" t="str">
        <f>TEXT(MID(Sales_Transactions[[#This Row],[Order Date]],2,5),"yyy/m")</f>
        <v>2009/1</v>
      </c>
      <c r="I7613" t="s">
        <v>78</v>
      </c>
      <c r="J7613">
        <f t="shared" si="708"/>
        <v>3</v>
      </c>
      <c r="K7613" s="2">
        <v>23</v>
      </c>
      <c r="L7613" s="3">
        <v>7484.31</v>
      </c>
      <c r="M7613" s="4">
        <v>0.06</v>
      </c>
      <c r="N7613" s="5" t="s">
        <v>34</v>
      </c>
      <c r="O7613" s="3">
        <v>1278.45</v>
      </c>
      <c r="P7613" s="3">
        <v>320.98</v>
      </c>
      <c r="Q7613" s="3">
        <v>58.95</v>
      </c>
      <c r="R7613" s="5" t="s">
        <v>2224</v>
      </c>
      <c r="S7613" s="5" t="s">
        <v>3581</v>
      </c>
      <c r="T7613" s="5" t="str">
        <f t="shared" si="709"/>
        <v>Tamara Manning</v>
      </c>
      <c r="U7613" t="s">
        <v>153</v>
      </c>
      <c r="V7613" s="5" t="s">
        <v>47</v>
      </c>
      <c r="W7613" s="5" t="s">
        <v>57</v>
      </c>
      <c r="X7613" s="5" t="s">
        <v>154</v>
      </c>
      <c r="Y7613" s="5" t="s">
        <v>271</v>
      </c>
      <c r="Z7613" s="5" t="s">
        <v>40</v>
      </c>
      <c r="AA7613" s="4">
        <v>0.56999999999999995</v>
      </c>
      <c r="AB7613" s="1">
        <v>39829</v>
      </c>
      <c r="AC7613" s="1">
        <v>24712</v>
      </c>
      <c r="AD7613">
        <f t="shared" si="710"/>
        <v>2</v>
      </c>
      <c r="AE7613">
        <f t="shared" ca="1" si="711"/>
        <v>56</v>
      </c>
      <c r="AF7613" t="str">
        <f t="shared" ca="1" si="712"/>
        <v>18-64</v>
      </c>
      <c r="AG7613" s="3">
        <f t="shared" si="713"/>
        <v>16.510322260869565</v>
      </c>
      <c r="AH7613" t="str">
        <f>_xlfn.IFNA(VLOOKUP(Sales_Transactions[[#This Row],[Order ID]],Returned_Items[#All],2,FALSE),"Not Returned")</f>
        <v>Not Returned</v>
      </c>
    </row>
    <row r="7614" spans="1:34" x14ac:dyDescent="0.25">
      <c r="A7614">
        <v>44005</v>
      </c>
      <c r="C7614" t="s">
        <v>2999</v>
      </c>
      <c r="D7614" s="2" t="str">
        <f>TEXT(MID(Sales_Transactions[[#This Row],[Order Date]],2,5),"d/m/yyy")</f>
        <v>3/9/2010</v>
      </c>
      <c r="E7614" s="2" t="str">
        <f>TEXT(MID(Sales_Transactions[[#This Row],[Order Date]],2,5),"d")</f>
        <v>3</v>
      </c>
      <c r="F7614" s="2" t="str">
        <f>TEXT(MID(Sales_Transactions[[#This Row],[Order Date]],2,5),"m")</f>
        <v>9</v>
      </c>
      <c r="G7614" s="2" t="str">
        <f>TEXT(MID(Sales_Transactions[[#This Row],[Order Date]],2,5),"yyy")</f>
        <v>2010</v>
      </c>
      <c r="H7614" s="2" t="str">
        <f>TEXT(MID(Sales_Transactions[[#This Row],[Order Date]],2,5),"yyy/m")</f>
        <v>2010/9</v>
      </c>
      <c r="I7614" t="s">
        <v>78</v>
      </c>
      <c r="J7614">
        <f t="shared" si="708"/>
        <v>3</v>
      </c>
      <c r="K7614" s="2">
        <v>7</v>
      </c>
      <c r="L7614" s="3">
        <v>733.36</v>
      </c>
      <c r="M7614" s="4">
        <v>0.02</v>
      </c>
      <c r="N7614" s="5" t="s">
        <v>23</v>
      </c>
      <c r="O7614" s="3">
        <v>-270.48</v>
      </c>
      <c r="P7614" s="3">
        <v>99.99</v>
      </c>
      <c r="Q7614" s="3">
        <v>19.989999999999998</v>
      </c>
      <c r="R7614" s="5" t="s">
        <v>1794</v>
      </c>
      <c r="S7614" s="5" t="s">
        <v>3582</v>
      </c>
      <c r="T7614" s="5" t="str">
        <f t="shared" si="709"/>
        <v>Shaun Chance</v>
      </c>
      <c r="U7614" t="s">
        <v>153</v>
      </c>
      <c r="V7614" s="5" t="s">
        <v>47</v>
      </c>
      <c r="W7614" s="5" t="s">
        <v>48</v>
      </c>
      <c r="X7614" s="5" t="s">
        <v>87</v>
      </c>
      <c r="Y7614" s="5" t="s">
        <v>545</v>
      </c>
      <c r="Z7614" s="5" t="s">
        <v>43</v>
      </c>
      <c r="AA7614" s="4">
        <v>0.52</v>
      </c>
      <c r="AB7614" s="1">
        <v>40425</v>
      </c>
      <c r="AC7614" s="1">
        <v>26622</v>
      </c>
      <c r="AD7614">
        <f t="shared" si="710"/>
        <v>1</v>
      </c>
      <c r="AE7614">
        <f t="shared" ca="1" si="711"/>
        <v>51</v>
      </c>
      <c r="AF7614" t="str">
        <f t="shared" ca="1" si="712"/>
        <v>18-64</v>
      </c>
      <c r="AG7614" s="3">
        <f t="shared" si="713"/>
        <v>17.137143142857141</v>
      </c>
      <c r="AH7614" t="str">
        <f>_xlfn.IFNA(VLOOKUP(Sales_Transactions[[#This Row],[Order ID]],Returned_Items[#All],2,FALSE),"Not Returned")</f>
        <v>Not Returned</v>
      </c>
    </row>
    <row r="7615" spans="1:34" x14ac:dyDescent="0.25">
      <c r="A7615">
        <v>44486</v>
      </c>
      <c r="C7615" t="s">
        <v>577</v>
      </c>
      <c r="D7615" s="2" t="str">
        <f>TEXT(MID(Sales_Transactions[[#This Row],[Order Date]],2,5),"d/m/yyy")</f>
        <v>9/7/2012</v>
      </c>
      <c r="E7615" s="2" t="str">
        <f>TEXT(MID(Sales_Transactions[[#This Row],[Order Date]],2,5),"d")</f>
        <v>9</v>
      </c>
      <c r="F7615" s="2" t="str">
        <f>TEXT(MID(Sales_Transactions[[#This Row],[Order Date]],2,5),"m")</f>
        <v>7</v>
      </c>
      <c r="G7615" s="2" t="str">
        <f>TEXT(MID(Sales_Transactions[[#This Row],[Order Date]],2,5),"yyy")</f>
        <v>2012</v>
      </c>
      <c r="H7615" s="2" t="str">
        <f>TEXT(MID(Sales_Transactions[[#This Row],[Order Date]],2,5),"yyy/m")</f>
        <v>2012/7</v>
      </c>
      <c r="I7615" t="s">
        <v>101</v>
      </c>
      <c r="J7615">
        <f t="shared" si="708"/>
        <v>1</v>
      </c>
      <c r="K7615" s="2">
        <v>36</v>
      </c>
      <c r="L7615" s="3">
        <v>198.1</v>
      </c>
      <c r="M7615" s="4">
        <v>0.09</v>
      </c>
      <c r="N7615" s="5" t="s">
        <v>23</v>
      </c>
      <c r="O7615" s="3">
        <v>-66.930000000000007</v>
      </c>
      <c r="P7615" s="3">
        <v>5.78</v>
      </c>
      <c r="Q7615" s="3">
        <v>4.96</v>
      </c>
      <c r="R7615" s="5" t="s">
        <v>2662</v>
      </c>
      <c r="S7615" s="5" t="s">
        <v>2023</v>
      </c>
      <c r="T7615" s="5" t="str">
        <f t="shared" si="709"/>
        <v>Tom Prescott</v>
      </c>
      <c r="U7615" t="s">
        <v>153</v>
      </c>
      <c r="V7615" s="5" t="s">
        <v>27</v>
      </c>
      <c r="W7615" s="5" t="s">
        <v>28</v>
      </c>
      <c r="X7615" s="5" t="s">
        <v>75</v>
      </c>
      <c r="Y7615" s="5" t="s">
        <v>1256</v>
      </c>
      <c r="Z7615" s="5" t="s">
        <v>43</v>
      </c>
      <c r="AA7615" s="4">
        <v>0.36</v>
      </c>
      <c r="AB7615" s="1">
        <v>41102</v>
      </c>
      <c r="AC7615" s="1">
        <v>26617</v>
      </c>
      <c r="AD7615">
        <f t="shared" si="710"/>
        <v>3</v>
      </c>
      <c r="AE7615">
        <f t="shared" ca="1" si="711"/>
        <v>51</v>
      </c>
      <c r="AF7615" t="str">
        <f t="shared" ca="1" si="712"/>
        <v>18-64</v>
      </c>
      <c r="AG7615" s="3">
        <f t="shared" si="713"/>
        <v>0.29818883333333335</v>
      </c>
      <c r="AH7615" t="str">
        <f>_xlfn.IFNA(VLOOKUP(Sales_Transactions[[#This Row],[Order ID]],Returned_Items[#All],2,FALSE),"Not Returned")</f>
        <v>Returned</v>
      </c>
    </row>
    <row r="7616" spans="1:34" x14ac:dyDescent="0.25">
      <c r="A7616">
        <v>45284</v>
      </c>
      <c r="C7616" t="s">
        <v>1169</v>
      </c>
      <c r="D7616" s="2" t="str">
        <f>TEXT(MID(Sales_Transactions[[#This Row],[Order Date]],2,5),"d/m/yyy")</f>
        <v>7/1/2012</v>
      </c>
      <c r="E7616" s="2" t="str">
        <f>TEXT(MID(Sales_Transactions[[#This Row],[Order Date]],2,5),"d")</f>
        <v>7</v>
      </c>
      <c r="F7616" s="2" t="str">
        <f>TEXT(MID(Sales_Transactions[[#This Row],[Order Date]],2,5),"m")</f>
        <v>1</v>
      </c>
      <c r="G7616" s="2" t="str">
        <f>TEXT(MID(Sales_Transactions[[#This Row],[Order Date]],2,5),"yyy")</f>
        <v>2012</v>
      </c>
      <c r="H7616" s="2" t="str">
        <f>TEXT(MID(Sales_Transactions[[#This Row],[Order Date]],2,5),"yyy/m")</f>
        <v>2012/1</v>
      </c>
      <c r="I7616" t="s">
        <v>33</v>
      </c>
      <c r="J7616">
        <f t="shared" si="708"/>
        <v>4</v>
      </c>
      <c r="K7616" s="2">
        <v>7</v>
      </c>
      <c r="L7616" s="3">
        <v>91.43</v>
      </c>
      <c r="M7616" s="4">
        <v>0</v>
      </c>
      <c r="N7616" s="5" t="s">
        <v>23</v>
      </c>
      <c r="O7616" s="3">
        <v>-42.98</v>
      </c>
      <c r="P7616" s="3">
        <v>11.66</v>
      </c>
      <c r="Q7616" s="3">
        <v>8.99</v>
      </c>
      <c r="R7616" s="5" t="s">
        <v>3573</v>
      </c>
      <c r="S7616" s="5" t="s">
        <v>3579</v>
      </c>
      <c r="T7616" s="5" t="str">
        <f t="shared" si="709"/>
        <v>Roger Demir</v>
      </c>
      <c r="U7616" t="s">
        <v>153</v>
      </c>
      <c r="V7616" s="5" t="s">
        <v>37</v>
      </c>
      <c r="W7616" s="5" t="s">
        <v>28</v>
      </c>
      <c r="X7616" s="5" t="s">
        <v>124</v>
      </c>
      <c r="Y7616" s="5" t="s">
        <v>833</v>
      </c>
      <c r="Z7616" s="5" t="s">
        <v>60</v>
      </c>
      <c r="AA7616" s="4">
        <v>0.59</v>
      </c>
      <c r="AB7616" s="1">
        <v>40916</v>
      </c>
      <c r="AC7616" s="1">
        <v>26434</v>
      </c>
      <c r="AD7616">
        <f t="shared" si="710"/>
        <v>1</v>
      </c>
      <c r="AE7616">
        <f t="shared" ca="1" si="711"/>
        <v>52</v>
      </c>
      <c r="AF7616" t="str">
        <f t="shared" ca="1" si="712"/>
        <v>18-64</v>
      </c>
      <c r="AG7616" s="3">
        <f t="shared" si="713"/>
        <v>2.9499999999999997</v>
      </c>
      <c r="AH7616" t="str">
        <f>_xlfn.IFNA(VLOOKUP(Sales_Transactions[[#This Row],[Order ID]],Returned_Items[#All],2,FALSE),"Not Returned")</f>
        <v>Not Returned</v>
      </c>
    </row>
    <row r="7617" spans="1:34" x14ac:dyDescent="0.25">
      <c r="A7617">
        <v>45668</v>
      </c>
      <c r="C7617" t="s">
        <v>1669</v>
      </c>
      <c r="D7617" s="2" t="str">
        <f>TEXT(MID(Sales_Transactions[[#This Row],[Order Date]],2,5),"d/m/yyy")</f>
        <v>12/12/2010</v>
      </c>
      <c r="E7617" s="2" t="str">
        <f>TEXT(MID(Sales_Transactions[[#This Row],[Order Date]],2,5),"d")</f>
        <v>12</v>
      </c>
      <c r="F7617" s="2" t="str">
        <f>TEXT(MID(Sales_Transactions[[#This Row],[Order Date]],2,5),"m")</f>
        <v>12</v>
      </c>
      <c r="G7617" s="2" t="str">
        <f>TEXT(MID(Sales_Transactions[[#This Row],[Order Date]],2,5),"yyy")</f>
        <v>2010</v>
      </c>
      <c r="H7617" s="2" t="str">
        <f>TEXT(MID(Sales_Transactions[[#This Row],[Order Date]],2,5),"yyy/m")</f>
        <v>2010/12</v>
      </c>
      <c r="I7617" t="s">
        <v>52</v>
      </c>
      <c r="J7617">
        <f t="shared" si="708"/>
        <v>1</v>
      </c>
      <c r="K7617" s="2">
        <v>8</v>
      </c>
      <c r="L7617" s="3">
        <v>704.77</v>
      </c>
      <c r="M7617" s="4">
        <v>0.01</v>
      </c>
      <c r="N7617" s="5" t="s">
        <v>34</v>
      </c>
      <c r="O7617" s="3">
        <v>-298.89999999999998</v>
      </c>
      <c r="P7617" s="3">
        <v>81.94</v>
      </c>
      <c r="Q7617" s="3">
        <v>55.81</v>
      </c>
      <c r="R7617" s="5" t="s">
        <v>1794</v>
      </c>
      <c r="S7617" s="5" t="s">
        <v>3582</v>
      </c>
      <c r="T7617" s="5" t="str">
        <f t="shared" si="709"/>
        <v>Shaun Chance</v>
      </c>
      <c r="U7617" t="s">
        <v>153</v>
      </c>
      <c r="V7617" s="5" t="s">
        <v>47</v>
      </c>
      <c r="W7617" s="5" t="s">
        <v>57</v>
      </c>
      <c r="X7617" s="5" t="s">
        <v>104</v>
      </c>
      <c r="Y7617" s="5" t="s">
        <v>1957</v>
      </c>
      <c r="Z7617" s="5" t="s">
        <v>106</v>
      </c>
      <c r="AA7617" s="4">
        <v>0.6</v>
      </c>
      <c r="AB7617" s="1">
        <v>40525</v>
      </c>
      <c r="AC7617" s="1">
        <v>24544</v>
      </c>
      <c r="AD7617">
        <f t="shared" si="710"/>
        <v>1</v>
      </c>
      <c r="AE7617">
        <f t="shared" ca="1" si="711"/>
        <v>57</v>
      </c>
      <c r="AF7617" t="str">
        <f t="shared" ca="1" si="712"/>
        <v>18-64</v>
      </c>
      <c r="AG7617" s="3">
        <f t="shared" si="713"/>
        <v>17.21772575</v>
      </c>
      <c r="AH7617" t="str">
        <f>_xlfn.IFNA(VLOOKUP(Sales_Transactions[[#This Row],[Order ID]],Returned_Items[#All],2,FALSE),"Not Returned")</f>
        <v>Not Returned</v>
      </c>
    </row>
    <row r="7618" spans="1:34" x14ac:dyDescent="0.25">
      <c r="A7618">
        <v>46023</v>
      </c>
      <c r="C7618" t="s">
        <v>1546</v>
      </c>
      <c r="D7618" s="2" t="str">
        <f>TEXT(MID(Sales_Transactions[[#This Row],[Order Date]],2,5),"d/m/yyy")</f>
        <v>24/3/2012</v>
      </c>
      <c r="E7618" s="2" t="str">
        <f>TEXT(MID(Sales_Transactions[[#This Row],[Order Date]],2,5),"d")</f>
        <v>24</v>
      </c>
      <c r="F7618" s="2" t="str">
        <f>TEXT(MID(Sales_Transactions[[#This Row],[Order Date]],2,5),"m")</f>
        <v>3</v>
      </c>
      <c r="G7618" s="2" t="str">
        <f>TEXT(MID(Sales_Transactions[[#This Row],[Order Date]],2,5),"yyy")</f>
        <v>2012</v>
      </c>
      <c r="H7618" s="2" t="str">
        <f>TEXT(MID(Sales_Transactions[[#This Row],[Order Date]],2,5),"yyy/m")</f>
        <v>2012/3</v>
      </c>
      <c r="I7618" t="s">
        <v>52</v>
      </c>
      <c r="J7618">
        <f t="shared" ref="J7618:J7681" si="714">IF(I7618="Making Critical",5,IF(I7618="High",4,IF(I7618="Medium",3,IF(I7618="Low",2,1))))</f>
        <v>1</v>
      </c>
      <c r="K7618" s="2">
        <v>50</v>
      </c>
      <c r="L7618" s="3">
        <v>1101.76</v>
      </c>
      <c r="M7618" s="4">
        <v>7.0000000000000007E-2</v>
      </c>
      <c r="N7618" s="5" t="s">
        <v>23</v>
      </c>
      <c r="O7618" s="3">
        <v>-204.22</v>
      </c>
      <c r="P7618" s="3">
        <v>21.66</v>
      </c>
      <c r="Q7618" s="3">
        <v>13.99</v>
      </c>
      <c r="R7618" s="5" t="s">
        <v>3577</v>
      </c>
      <c r="S7618" s="5" t="s">
        <v>3578</v>
      </c>
      <c r="T7618" s="5" t="str">
        <f t="shared" ref="T7618:T7681" si="715">R7618 &amp; " " &amp; S7618</f>
        <v>Resi Polking</v>
      </c>
      <c r="U7618" t="s">
        <v>153</v>
      </c>
      <c r="V7618" s="5" t="s">
        <v>27</v>
      </c>
      <c r="W7618" s="5" t="s">
        <v>28</v>
      </c>
      <c r="X7618" s="5" t="s">
        <v>38</v>
      </c>
      <c r="Y7618" s="5" t="s">
        <v>347</v>
      </c>
      <c r="Z7618" s="5" t="s">
        <v>56</v>
      </c>
      <c r="AA7618" s="4">
        <v>0.52</v>
      </c>
      <c r="AB7618" s="1">
        <v>40993</v>
      </c>
      <c r="AC7618" s="1">
        <v>24508</v>
      </c>
      <c r="AD7618">
        <f t="shared" ref="AD7618:AD7681" si="716">_xlfn.DAYS(AB7618,D7618)</f>
        <v>1</v>
      </c>
      <c r="AE7618">
        <f t="shared" ref="AE7618:AE7681" ca="1" si="717">DATEDIF(AC7618,TODAY(),"Y")</f>
        <v>57</v>
      </c>
      <c r="AF7618" t="str">
        <f t="shared" ref="AF7618:AF7681" ca="1" si="718">IF(AE7618&lt;18,"Under 18",IF(AE7618&lt;65,"18-64","Over 65"))</f>
        <v>18-64</v>
      </c>
      <c r="AG7618" s="3">
        <f t="shared" ref="AG7618:AG7681" si="719" xml:space="preserve"> (P7618 - (M7618 / 100) * P7618 + Q7618) / K7618</f>
        <v>0.71269676000000004</v>
      </c>
      <c r="AH7618" t="str">
        <f>_xlfn.IFNA(VLOOKUP(Sales_Transactions[[#This Row],[Order ID]],Returned_Items[#All],2,FALSE),"Not Returned")</f>
        <v>Not Returned</v>
      </c>
    </row>
    <row r="7619" spans="1:34" x14ac:dyDescent="0.25">
      <c r="A7619">
        <v>46533</v>
      </c>
      <c r="C7619" t="s">
        <v>1717</v>
      </c>
      <c r="D7619" s="2" t="str">
        <f>TEXT(MID(Sales_Transactions[[#This Row],[Order Date]],2,5),"d/m/yyy")</f>
        <v>7/10/2009</v>
      </c>
      <c r="E7619" s="2" t="str">
        <f>TEXT(MID(Sales_Transactions[[#This Row],[Order Date]],2,5),"d")</f>
        <v>7</v>
      </c>
      <c r="F7619" s="2" t="str">
        <f>TEXT(MID(Sales_Transactions[[#This Row],[Order Date]],2,5),"m")</f>
        <v>10</v>
      </c>
      <c r="G7619" s="2" t="str">
        <f>TEXT(MID(Sales_Transactions[[#This Row],[Order Date]],2,5),"yyy")</f>
        <v>2009</v>
      </c>
      <c r="H7619" s="2" t="str">
        <f>TEXT(MID(Sales_Transactions[[#This Row],[Order Date]],2,5),"yyy/m")</f>
        <v>2009/10</v>
      </c>
      <c r="I7619" t="s">
        <v>33</v>
      </c>
      <c r="J7619">
        <f t="shared" si="714"/>
        <v>4</v>
      </c>
      <c r="K7619" s="2">
        <v>3</v>
      </c>
      <c r="L7619" s="3">
        <v>215.24</v>
      </c>
      <c r="M7619" s="4">
        <v>0.04</v>
      </c>
      <c r="N7619" s="5" t="s">
        <v>23</v>
      </c>
      <c r="O7619" s="3">
        <v>49.76</v>
      </c>
      <c r="P7619" s="3">
        <v>55.5</v>
      </c>
      <c r="Q7619" s="3">
        <v>52.2</v>
      </c>
      <c r="R7619" s="5" t="s">
        <v>1594</v>
      </c>
      <c r="S7619" s="5" t="s">
        <v>1595</v>
      </c>
      <c r="T7619" s="5" t="str">
        <f t="shared" si="715"/>
        <v>John Murray</v>
      </c>
      <c r="U7619" t="s">
        <v>153</v>
      </c>
      <c r="V7619" s="5" t="s">
        <v>27</v>
      </c>
      <c r="W7619" s="5" t="s">
        <v>57</v>
      </c>
      <c r="X7619" s="5" t="s">
        <v>58</v>
      </c>
      <c r="Y7619" s="5" t="s">
        <v>695</v>
      </c>
      <c r="Z7619" s="5" t="s">
        <v>56</v>
      </c>
      <c r="AA7619" s="4">
        <v>0.72</v>
      </c>
      <c r="AB7619" s="1">
        <v>40094</v>
      </c>
      <c r="AC7619" s="1">
        <v>24687</v>
      </c>
      <c r="AD7619">
        <f t="shared" si="716"/>
        <v>1</v>
      </c>
      <c r="AE7619">
        <f t="shared" ca="1" si="717"/>
        <v>57</v>
      </c>
      <c r="AF7619" t="str">
        <f t="shared" ca="1" si="718"/>
        <v>18-64</v>
      </c>
      <c r="AG7619" s="3">
        <f t="shared" si="719"/>
        <v>35.892600000000002</v>
      </c>
      <c r="AH7619" t="str">
        <f>_xlfn.IFNA(VLOOKUP(Sales_Transactions[[#This Row],[Order ID]],Returned_Items[#All],2,FALSE),"Not Returned")</f>
        <v>Not Returned</v>
      </c>
    </row>
    <row r="7620" spans="1:34" hidden="1" x14ac:dyDescent="0.25">
      <c r="A7620">
        <v>46533</v>
      </c>
      <c r="C7620" t="s">
        <v>1717</v>
      </c>
      <c r="D7620" s="2" t="str">
        <f>TEXT(MID(Sales_Transactions[[#This Row],[Order Date]],2,5),"d/m/yyy")</f>
        <v>7/10/2009</v>
      </c>
      <c r="E7620" s="2" t="str">
        <f>TEXT(MID(Sales_Transactions[[#This Row],[Order Date]],2,5),"d")</f>
        <v>7</v>
      </c>
      <c r="F7620" s="2" t="str">
        <f>TEXT(MID(Sales_Transactions[[#This Row],[Order Date]],2,5),"m")</f>
        <v>10</v>
      </c>
      <c r="G7620" s="2" t="str">
        <f>TEXT(MID(Sales_Transactions[[#This Row],[Order Date]],2,5),"yyy")</f>
        <v>2009</v>
      </c>
      <c r="H7620" s="2" t="str">
        <f>TEXT(MID(Sales_Transactions[[#This Row],[Order Date]],2,5),"yyy/m")</f>
        <v>2009/10</v>
      </c>
      <c r="I7620" t="s">
        <v>33</v>
      </c>
      <c r="J7620">
        <f t="shared" si="714"/>
        <v>4</v>
      </c>
      <c r="K7620" s="2">
        <v>12</v>
      </c>
      <c r="L7620">
        <v>654.87400000000002</v>
      </c>
      <c r="M7620">
        <v>0.1</v>
      </c>
      <c r="N7620" t="s">
        <v>279</v>
      </c>
      <c r="O7620">
        <v>-82.06</v>
      </c>
      <c r="P7620">
        <v>65.989999999999995</v>
      </c>
      <c r="Q7620">
        <v>3.99</v>
      </c>
      <c r="R7620" t="s">
        <v>1594</v>
      </c>
      <c r="S7620" t="s">
        <v>1595</v>
      </c>
      <c r="T7620" t="str">
        <f t="shared" si="715"/>
        <v>John Murray</v>
      </c>
      <c r="U7620" t="s">
        <v>153</v>
      </c>
      <c r="V7620" t="s">
        <v>27</v>
      </c>
      <c r="W7620" t="s">
        <v>48</v>
      </c>
      <c r="X7620" t="s">
        <v>49</v>
      </c>
      <c r="Y7620" t="s">
        <v>978</v>
      </c>
      <c r="Z7620" t="s">
        <v>43</v>
      </c>
      <c r="AA7620">
        <v>0.59</v>
      </c>
      <c r="AB7620" s="1">
        <v>40095</v>
      </c>
      <c r="AC7620" s="1">
        <v>28084</v>
      </c>
      <c r="AD7620">
        <f t="shared" si="716"/>
        <v>2</v>
      </c>
      <c r="AE7620">
        <f t="shared" ca="1" si="717"/>
        <v>47</v>
      </c>
      <c r="AF7620" t="str">
        <f t="shared" ca="1" si="718"/>
        <v>18-64</v>
      </c>
      <c r="AG7620">
        <f t="shared" si="719"/>
        <v>5.8261674999999995</v>
      </c>
      <c r="AH7620" t="str">
        <f>_xlfn.IFNA(VLOOKUP(Sales_Transactions[[#This Row],[Order ID]],Returned_Items[#All],2,FALSE),"Not Returned")</f>
        <v>Not Returned</v>
      </c>
    </row>
    <row r="7621" spans="1:34" x14ac:dyDescent="0.25">
      <c r="A7621">
        <v>48321</v>
      </c>
      <c r="C7621" t="s">
        <v>508</v>
      </c>
      <c r="D7621" s="2" t="str">
        <f>TEXT(MID(Sales_Transactions[[#This Row],[Order Date]],2,5),"d/m/yyy")</f>
        <v>29/7/2010</v>
      </c>
      <c r="E7621" s="2" t="str">
        <f>TEXT(MID(Sales_Transactions[[#This Row],[Order Date]],2,5),"d")</f>
        <v>29</v>
      </c>
      <c r="F7621" s="2" t="str">
        <f>TEXT(MID(Sales_Transactions[[#This Row],[Order Date]],2,5),"m")</f>
        <v>7</v>
      </c>
      <c r="G7621" s="2" t="str">
        <f>TEXT(MID(Sales_Transactions[[#This Row],[Order Date]],2,5),"yyy")</f>
        <v>2010</v>
      </c>
      <c r="H7621" s="2" t="str">
        <f>TEXT(MID(Sales_Transactions[[#This Row],[Order Date]],2,5),"yyy/m")</f>
        <v>2010/7</v>
      </c>
      <c r="I7621" t="s">
        <v>33</v>
      </c>
      <c r="J7621">
        <f t="shared" si="714"/>
        <v>4</v>
      </c>
      <c r="K7621" s="2">
        <v>31</v>
      </c>
      <c r="L7621" s="3">
        <v>5875.66</v>
      </c>
      <c r="M7621" s="4">
        <v>0.02</v>
      </c>
      <c r="N7621" s="5" t="s">
        <v>23</v>
      </c>
      <c r="O7621" s="3">
        <v>1856.12</v>
      </c>
      <c r="P7621" s="3">
        <v>178.47</v>
      </c>
      <c r="Q7621" s="3">
        <v>19.989999999999998</v>
      </c>
      <c r="R7621" s="5" t="s">
        <v>3526</v>
      </c>
      <c r="S7621" s="5" t="s">
        <v>3576</v>
      </c>
      <c r="T7621" s="5" t="str">
        <f t="shared" si="715"/>
        <v>Tim Brockman</v>
      </c>
      <c r="U7621" t="s">
        <v>153</v>
      </c>
      <c r="V7621" s="5" t="s">
        <v>37</v>
      </c>
      <c r="W7621" s="5" t="s">
        <v>28</v>
      </c>
      <c r="X7621" s="5" t="s">
        <v>29</v>
      </c>
      <c r="Y7621" s="5" t="s">
        <v>2127</v>
      </c>
      <c r="Z7621" s="5" t="s">
        <v>43</v>
      </c>
      <c r="AA7621" s="4">
        <v>0.55000000000000004</v>
      </c>
      <c r="AB7621" s="1">
        <v>40389</v>
      </c>
      <c r="AC7621" s="1">
        <v>28188</v>
      </c>
      <c r="AD7621">
        <f t="shared" si="716"/>
        <v>1</v>
      </c>
      <c r="AE7621">
        <f t="shared" ca="1" si="717"/>
        <v>47</v>
      </c>
      <c r="AF7621" t="str">
        <f t="shared" ca="1" si="718"/>
        <v>18-64</v>
      </c>
      <c r="AG7621" s="3">
        <f t="shared" si="719"/>
        <v>6.4007840645161291</v>
      </c>
      <c r="AH7621" t="str">
        <f>_xlfn.IFNA(VLOOKUP(Sales_Transactions[[#This Row],[Order ID]],Returned_Items[#All],2,FALSE),"Not Returned")</f>
        <v>Returned</v>
      </c>
    </row>
    <row r="7622" spans="1:34" x14ac:dyDescent="0.25">
      <c r="A7622">
        <v>48673</v>
      </c>
      <c r="C7622" t="s">
        <v>1670</v>
      </c>
      <c r="D7622" s="2" t="str">
        <f>TEXT(MID(Sales_Transactions[[#This Row],[Order Date]],2,5),"d/m/yyy")</f>
        <v>26/4/2012</v>
      </c>
      <c r="E7622" s="2" t="str">
        <f>TEXT(MID(Sales_Transactions[[#This Row],[Order Date]],2,5),"d")</f>
        <v>26</v>
      </c>
      <c r="F7622" s="2" t="str">
        <f>TEXT(MID(Sales_Transactions[[#This Row],[Order Date]],2,5),"m")</f>
        <v>4</v>
      </c>
      <c r="G7622" s="2" t="str">
        <f>TEXT(MID(Sales_Transactions[[#This Row],[Order Date]],2,5),"yyy")</f>
        <v>2012</v>
      </c>
      <c r="H7622" s="2" t="str">
        <f>TEXT(MID(Sales_Transactions[[#This Row],[Order Date]],2,5),"yyy/m")</f>
        <v>2012/4</v>
      </c>
      <c r="I7622" t="s">
        <v>52</v>
      </c>
      <c r="J7622">
        <f t="shared" si="714"/>
        <v>1</v>
      </c>
      <c r="K7622" s="2">
        <v>36</v>
      </c>
      <c r="L7622" s="3">
        <v>570.14</v>
      </c>
      <c r="M7622" s="4">
        <v>0.03</v>
      </c>
      <c r="N7622" s="5" t="s">
        <v>23</v>
      </c>
      <c r="O7622" s="3">
        <v>-90.72</v>
      </c>
      <c r="P7622" s="3">
        <v>15.31</v>
      </c>
      <c r="Q7622" s="3">
        <v>8.7799999999999994</v>
      </c>
      <c r="R7622" s="5" t="s">
        <v>3260</v>
      </c>
      <c r="S7622" s="5" t="s">
        <v>3261</v>
      </c>
      <c r="T7622" s="5" t="str">
        <f t="shared" si="715"/>
        <v>Penelope Sewall</v>
      </c>
      <c r="U7622" t="s">
        <v>153</v>
      </c>
      <c r="V7622" s="5" t="s">
        <v>74</v>
      </c>
      <c r="W7622" s="5" t="s">
        <v>28</v>
      </c>
      <c r="X7622" s="5" t="s">
        <v>29</v>
      </c>
      <c r="Y7622" s="5" t="s">
        <v>1274</v>
      </c>
      <c r="Z7622" s="5" t="s">
        <v>43</v>
      </c>
      <c r="AA7622" s="4">
        <v>0.56999999999999995</v>
      </c>
      <c r="AB7622" s="1">
        <v>41026</v>
      </c>
      <c r="AC7622" s="1">
        <v>28324</v>
      </c>
      <c r="AD7622">
        <f t="shared" si="716"/>
        <v>1</v>
      </c>
      <c r="AE7622">
        <f t="shared" ca="1" si="717"/>
        <v>47</v>
      </c>
      <c r="AF7622" t="str">
        <f t="shared" ca="1" si="718"/>
        <v>18-64</v>
      </c>
      <c r="AG7622" s="3">
        <f t="shared" si="719"/>
        <v>0.66903908333333328</v>
      </c>
      <c r="AH7622" t="str">
        <f>_xlfn.IFNA(VLOOKUP(Sales_Transactions[[#This Row],[Order ID]],Returned_Items[#All],2,FALSE),"Not Returned")</f>
        <v>Not Returned</v>
      </c>
    </row>
    <row r="7623" spans="1:34" x14ac:dyDescent="0.25">
      <c r="A7623">
        <v>48742</v>
      </c>
      <c r="C7623" t="s">
        <v>2401</v>
      </c>
      <c r="D7623" s="2" t="str">
        <f>TEXT(MID(Sales_Transactions[[#This Row],[Order Date]],2,5),"d/m/yyy")</f>
        <v>17/4/2012</v>
      </c>
      <c r="E7623" s="2" t="str">
        <f>TEXT(MID(Sales_Transactions[[#This Row],[Order Date]],2,5),"d")</f>
        <v>17</v>
      </c>
      <c r="F7623" s="2" t="str">
        <f>TEXT(MID(Sales_Transactions[[#This Row],[Order Date]],2,5),"m")</f>
        <v>4</v>
      </c>
      <c r="G7623" s="2" t="str">
        <f>TEXT(MID(Sales_Transactions[[#This Row],[Order Date]],2,5),"yyy")</f>
        <v>2012</v>
      </c>
      <c r="H7623" s="2" t="str">
        <f>TEXT(MID(Sales_Transactions[[#This Row],[Order Date]],2,5),"yyy/m")</f>
        <v>2012/4</v>
      </c>
      <c r="I7623" t="s">
        <v>52</v>
      </c>
      <c r="J7623">
        <f t="shared" si="714"/>
        <v>1</v>
      </c>
      <c r="K7623" s="2">
        <v>42</v>
      </c>
      <c r="L7623" s="3">
        <v>825.63</v>
      </c>
      <c r="M7623" s="4">
        <v>0.03</v>
      </c>
      <c r="N7623" s="5" t="s">
        <v>23</v>
      </c>
      <c r="O7623" s="3">
        <v>379.74</v>
      </c>
      <c r="P7623" s="3">
        <v>18.940000000000001</v>
      </c>
      <c r="Q7623" s="3">
        <v>1.49</v>
      </c>
      <c r="R7623" s="5" t="s">
        <v>3573</v>
      </c>
      <c r="S7623" s="5" t="s">
        <v>3579</v>
      </c>
      <c r="T7623" s="5" t="str">
        <f t="shared" si="715"/>
        <v>Roger Demir</v>
      </c>
      <c r="U7623" t="s">
        <v>153</v>
      </c>
      <c r="V7623" s="5" t="s">
        <v>37</v>
      </c>
      <c r="W7623" s="5" t="s">
        <v>28</v>
      </c>
      <c r="X7623" s="5" t="s">
        <v>41</v>
      </c>
      <c r="Y7623" s="5" t="s">
        <v>1559</v>
      </c>
      <c r="Z7623" s="5" t="s">
        <v>43</v>
      </c>
      <c r="AA7623" s="4">
        <v>0.35</v>
      </c>
      <c r="AB7623" s="1">
        <v>41018</v>
      </c>
      <c r="AC7623" s="1">
        <v>28416</v>
      </c>
      <c r="AD7623">
        <f t="shared" si="716"/>
        <v>2</v>
      </c>
      <c r="AE7623">
        <f t="shared" ca="1" si="717"/>
        <v>46</v>
      </c>
      <c r="AF7623" t="str">
        <f t="shared" ca="1" si="718"/>
        <v>18-64</v>
      </c>
      <c r="AG7623" s="3">
        <f t="shared" si="719"/>
        <v>0.48629328571428571</v>
      </c>
      <c r="AH7623" t="str">
        <f>_xlfn.IFNA(VLOOKUP(Sales_Transactions[[#This Row],[Order ID]],Returned_Items[#All],2,FALSE),"Not Returned")</f>
        <v>Not Returned</v>
      </c>
    </row>
    <row r="7624" spans="1:34" x14ac:dyDescent="0.25">
      <c r="A7624">
        <v>48998</v>
      </c>
      <c r="C7624" t="s">
        <v>2421</v>
      </c>
      <c r="D7624" s="2" t="str">
        <f>TEXT(MID(Sales_Transactions[[#This Row],[Order Date]],2,5),"d/m/yyy")</f>
        <v>16/2/2009</v>
      </c>
      <c r="E7624" s="2" t="str">
        <f>TEXT(MID(Sales_Transactions[[#This Row],[Order Date]],2,5),"d")</f>
        <v>16</v>
      </c>
      <c r="F7624" s="2" t="str">
        <f>TEXT(MID(Sales_Transactions[[#This Row],[Order Date]],2,5),"m")</f>
        <v>2</v>
      </c>
      <c r="G7624" s="2" t="str">
        <f>TEXT(MID(Sales_Transactions[[#This Row],[Order Date]],2,5),"yyy")</f>
        <v>2009</v>
      </c>
      <c r="H7624" s="2" t="str">
        <f>TEXT(MID(Sales_Transactions[[#This Row],[Order Date]],2,5),"yyy/m")</f>
        <v>2009/2</v>
      </c>
      <c r="I7624" t="s">
        <v>22</v>
      </c>
      <c r="J7624">
        <f t="shared" si="714"/>
        <v>2</v>
      </c>
      <c r="K7624" s="2">
        <v>15</v>
      </c>
      <c r="L7624" s="3">
        <v>180.39</v>
      </c>
      <c r="M7624" s="4">
        <v>0.04</v>
      </c>
      <c r="N7624" s="5" t="s">
        <v>23</v>
      </c>
      <c r="O7624" s="3">
        <v>-8.11</v>
      </c>
      <c r="P7624" s="3">
        <v>11.58</v>
      </c>
      <c r="Q7624" s="3">
        <v>6.97</v>
      </c>
      <c r="R7624" s="5" t="s">
        <v>3583</v>
      </c>
      <c r="S7624" s="5" t="s">
        <v>3584</v>
      </c>
      <c r="T7624" s="5" t="str">
        <f t="shared" si="715"/>
        <v>Sharelle Roach</v>
      </c>
      <c r="U7624" t="s">
        <v>153</v>
      </c>
      <c r="V7624" s="5" t="s">
        <v>74</v>
      </c>
      <c r="W7624" s="5" t="s">
        <v>28</v>
      </c>
      <c r="X7624" s="5" t="s">
        <v>98</v>
      </c>
      <c r="Y7624" s="5" t="s">
        <v>486</v>
      </c>
      <c r="Z7624" s="5" t="s">
        <v>43</v>
      </c>
      <c r="AA7624" s="4">
        <v>0.35</v>
      </c>
      <c r="AB7624" s="1">
        <v>39862</v>
      </c>
      <c r="AC7624" s="1">
        <v>28081</v>
      </c>
      <c r="AD7624">
        <f t="shared" si="716"/>
        <v>2</v>
      </c>
      <c r="AE7624">
        <f t="shared" ca="1" si="717"/>
        <v>47</v>
      </c>
      <c r="AF7624" t="str">
        <f t="shared" ca="1" si="718"/>
        <v>18-64</v>
      </c>
      <c r="AG7624" s="3">
        <f t="shared" si="719"/>
        <v>1.2363578666666666</v>
      </c>
      <c r="AH7624" t="str">
        <f>_xlfn.IFNA(VLOOKUP(Sales_Transactions[[#This Row],[Order ID]],Returned_Items[#All],2,FALSE),"Not Returned")</f>
        <v>Not Returned</v>
      </c>
    </row>
    <row r="7625" spans="1:34" x14ac:dyDescent="0.25">
      <c r="A7625">
        <v>50246</v>
      </c>
      <c r="C7625" t="s">
        <v>2868</v>
      </c>
      <c r="D7625" s="2" t="str">
        <f>TEXT(MID(Sales_Transactions[[#This Row],[Order Date]],2,5),"d/m/yyy")</f>
        <v>18/8/2010</v>
      </c>
      <c r="E7625" s="2" t="str">
        <f>TEXT(MID(Sales_Transactions[[#This Row],[Order Date]],2,5),"d")</f>
        <v>18</v>
      </c>
      <c r="F7625" s="2" t="str">
        <f>TEXT(MID(Sales_Transactions[[#This Row],[Order Date]],2,5),"m")</f>
        <v>8</v>
      </c>
      <c r="G7625" s="2" t="str">
        <f>TEXT(MID(Sales_Transactions[[#This Row],[Order Date]],2,5),"yyy")</f>
        <v>2010</v>
      </c>
      <c r="H7625" s="2" t="str">
        <f>TEXT(MID(Sales_Transactions[[#This Row],[Order Date]],2,5),"yyy/m")</f>
        <v>2010/8</v>
      </c>
      <c r="I7625" t="s">
        <v>78</v>
      </c>
      <c r="J7625">
        <f t="shared" si="714"/>
        <v>3</v>
      </c>
      <c r="K7625" s="2">
        <v>14</v>
      </c>
      <c r="L7625" s="3">
        <v>102.04</v>
      </c>
      <c r="M7625" s="4">
        <v>0.05</v>
      </c>
      <c r="N7625" s="5" t="s">
        <v>67</v>
      </c>
      <c r="O7625" s="3">
        <v>-47.67</v>
      </c>
      <c r="P7625" s="3">
        <v>6.48</v>
      </c>
      <c r="Q7625" s="3">
        <v>7.37</v>
      </c>
      <c r="R7625" s="5" t="s">
        <v>1836</v>
      </c>
      <c r="S7625" s="5" t="s">
        <v>2302</v>
      </c>
      <c r="T7625" s="5" t="str">
        <f t="shared" si="715"/>
        <v>Darren Powers</v>
      </c>
      <c r="U7625" t="s">
        <v>153</v>
      </c>
      <c r="V7625" s="5" t="s">
        <v>47</v>
      </c>
      <c r="W7625" s="5" t="s">
        <v>28</v>
      </c>
      <c r="X7625" s="5" t="s">
        <v>75</v>
      </c>
      <c r="Y7625" s="5" t="s">
        <v>1499</v>
      </c>
      <c r="Z7625" s="5" t="s">
        <v>43</v>
      </c>
      <c r="AA7625" s="4">
        <v>0.37</v>
      </c>
      <c r="AB7625" s="1">
        <v>40409</v>
      </c>
      <c r="AC7625" s="1">
        <v>28009</v>
      </c>
      <c r="AD7625">
        <f t="shared" si="716"/>
        <v>1</v>
      </c>
      <c r="AE7625">
        <f t="shared" ca="1" si="717"/>
        <v>47</v>
      </c>
      <c r="AF7625" t="str">
        <f t="shared" ca="1" si="718"/>
        <v>18-64</v>
      </c>
      <c r="AG7625" s="3">
        <f t="shared" si="719"/>
        <v>0.98905428571428566</v>
      </c>
      <c r="AH7625" t="str">
        <f>_xlfn.IFNA(VLOOKUP(Sales_Transactions[[#This Row],[Order ID]],Returned_Items[#All],2,FALSE),"Not Returned")</f>
        <v>Returned</v>
      </c>
    </row>
    <row r="7626" spans="1:34" x14ac:dyDescent="0.25">
      <c r="A7626">
        <v>51200</v>
      </c>
      <c r="C7626" t="s">
        <v>1624</v>
      </c>
      <c r="D7626" s="2" t="str">
        <f>TEXT(MID(Sales_Transactions[[#This Row],[Order Date]],2,5),"d/m/yyy")</f>
        <v>18/11/2011</v>
      </c>
      <c r="E7626" s="2" t="str">
        <f>TEXT(MID(Sales_Transactions[[#This Row],[Order Date]],2,5),"d")</f>
        <v>18</v>
      </c>
      <c r="F7626" s="2" t="str">
        <f>TEXT(MID(Sales_Transactions[[#This Row],[Order Date]],2,5),"m")</f>
        <v>11</v>
      </c>
      <c r="G7626" s="2" t="str">
        <f>TEXT(MID(Sales_Transactions[[#This Row],[Order Date]],2,5),"yyy")</f>
        <v>2011</v>
      </c>
      <c r="H7626" s="2" t="str">
        <f>TEXT(MID(Sales_Transactions[[#This Row],[Order Date]],2,5),"yyy/m")</f>
        <v>2011/11</v>
      </c>
      <c r="I7626" t="s">
        <v>78</v>
      </c>
      <c r="J7626">
        <f t="shared" si="714"/>
        <v>3</v>
      </c>
      <c r="K7626" s="2">
        <v>29</v>
      </c>
      <c r="L7626" s="3">
        <v>1617.88</v>
      </c>
      <c r="M7626" s="4">
        <v>0</v>
      </c>
      <c r="N7626" s="5" t="s">
        <v>23</v>
      </c>
      <c r="O7626" s="3">
        <v>271.89999999999998</v>
      </c>
      <c r="P7626" s="3">
        <v>53.98</v>
      </c>
      <c r="Q7626" s="3">
        <v>5.5</v>
      </c>
      <c r="R7626" s="5" t="s">
        <v>2662</v>
      </c>
      <c r="S7626" s="5" t="s">
        <v>2023</v>
      </c>
      <c r="T7626" s="5" t="str">
        <f t="shared" si="715"/>
        <v>Tom Prescott</v>
      </c>
      <c r="U7626" t="s">
        <v>153</v>
      </c>
      <c r="V7626" s="5" t="s">
        <v>27</v>
      </c>
      <c r="W7626" s="5" t="s">
        <v>48</v>
      </c>
      <c r="X7626" s="5" t="s">
        <v>87</v>
      </c>
      <c r="Y7626" s="5" t="s">
        <v>1678</v>
      </c>
      <c r="Z7626" s="5" t="s">
        <v>43</v>
      </c>
      <c r="AA7626" s="4">
        <v>0.62</v>
      </c>
      <c r="AB7626" s="1">
        <v>40868</v>
      </c>
      <c r="AC7626" s="1">
        <v>28068</v>
      </c>
      <c r="AD7626">
        <f t="shared" si="716"/>
        <v>3</v>
      </c>
      <c r="AE7626">
        <f t="shared" ca="1" si="717"/>
        <v>47</v>
      </c>
      <c r="AF7626" t="str">
        <f t="shared" ca="1" si="718"/>
        <v>18-64</v>
      </c>
      <c r="AG7626" s="3">
        <f t="shared" si="719"/>
        <v>2.0510344827586207</v>
      </c>
      <c r="AH7626" t="str">
        <f>_xlfn.IFNA(VLOOKUP(Sales_Transactions[[#This Row],[Order ID]],Returned_Items[#All],2,FALSE),"Not Returned")</f>
        <v>Not Returned</v>
      </c>
    </row>
    <row r="7627" spans="1:34" x14ac:dyDescent="0.25">
      <c r="A7627">
        <v>51271</v>
      </c>
      <c r="C7627" t="s">
        <v>1877</v>
      </c>
      <c r="D7627" s="2" t="str">
        <f>TEXT(MID(Sales_Transactions[[#This Row],[Order Date]],2,5),"d/m/yyy")</f>
        <v>25/10/2010</v>
      </c>
      <c r="E7627" s="2" t="str">
        <f>TEXT(MID(Sales_Transactions[[#This Row],[Order Date]],2,5),"d")</f>
        <v>25</v>
      </c>
      <c r="F7627" s="2" t="str">
        <f>TEXT(MID(Sales_Transactions[[#This Row],[Order Date]],2,5),"m")</f>
        <v>10</v>
      </c>
      <c r="G7627" s="2" t="str">
        <f>TEXT(MID(Sales_Transactions[[#This Row],[Order Date]],2,5),"yyy")</f>
        <v>2010</v>
      </c>
      <c r="H7627" s="2" t="str">
        <f>TEXT(MID(Sales_Transactions[[#This Row],[Order Date]],2,5),"yyy/m")</f>
        <v>2010/10</v>
      </c>
      <c r="I7627" t="s">
        <v>33</v>
      </c>
      <c r="J7627">
        <f t="shared" si="714"/>
        <v>4</v>
      </c>
      <c r="K7627" s="2">
        <v>31</v>
      </c>
      <c r="L7627" s="3">
        <v>3969.43</v>
      </c>
      <c r="M7627" s="4">
        <v>0.1</v>
      </c>
      <c r="N7627" s="5" t="s">
        <v>34</v>
      </c>
      <c r="O7627" s="3">
        <v>-796.51</v>
      </c>
      <c r="P7627" s="3">
        <v>140.97999999999999</v>
      </c>
      <c r="Q7627" s="3">
        <v>36.090000000000003</v>
      </c>
      <c r="R7627" s="5" t="s">
        <v>3526</v>
      </c>
      <c r="S7627" s="5" t="s">
        <v>3576</v>
      </c>
      <c r="T7627" s="5" t="str">
        <f t="shared" si="715"/>
        <v>Tim Brockman</v>
      </c>
      <c r="U7627" t="s">
        <v>153</v>
      </c>
      <c r="V7627" s="5" t="s">
        <v>37</v>
      </c>
      <c r="W7627" s="5" t="s">
        <v>57</v>
      </c>
      <c r="X7627" s="5" t="s">
        <v>104</v>
      </c>
      <c r="Y7627" s="5" t="s">
        <v>565</v>
      </c>
      <c r="Z7627" s="5" t="s">
        <v>106</v>
      </c>
      <c r="AA7627" s="4">
        <v>0.77</v>
      </c>
      <c r="AB7627" s="1">
        <v>40478</v>
      </c>
      <c r="AC7627" s="1">
        <v>27924</v>
      </c>
      <c r="AD7627">
        <f t="shared" si="716"/>
        <v>2</v>
      </c>
      <c r="AE7627">
        <f t="shared" ca="1" si="717"/>
        <v>48</v>
      </c>
      <c r="AF7627" t="str">
        <f t="shared" ca="1" si="718"/>
        <v>18-64</v>
      </c>
      <c r="AG7627" s="3">
        <f t="shared" si="719"/>
        <v>5.7073877419354835</v>
      </c>
      <c r="AH7627" t="str">
        <f>_xlfn.IFNA(VLOOKUP(Sales_Transactions[[#This Row],[Order ID]],Returned_Items[#All],2,FALSE),"Not Returned")</f>
        <v>Returned</v>
      </c>
    </row>
    <row r="7628" spans="1:34" x14ac:dyDescent="0.25">
      <c r="A7628">
        <v>51271</v>
      </c>
      <c r="C7628" t="s">
        <v>1877</v>
      </c>
      <c r="D7628" s="2" t="str">
        <f>TEXT(MID(Sales_Transactions[[#This Row],[Order Date]],2,5),"d/m/yyy")</f>
        <v>25/10/2010</v>
      </c>
      <c r="E7628" s="2" t="str">
        <f>TEXT(MID(Sales_Transactions[[#This Row],[Order Date]],2,5),"d")</f>
        <v>25</v>
      </c>
      <c r="F7628" s="2" t="str">
        <f>TEXT(MID(Sales_Transactions[[#This Row],[Order Date]],2,5),"m")</f>
        <v>10</v>
      </c>
      <c r="G7628" s="2" t="str">
        <f>TEXT(MID(Sales_Transactions[[#This Row],[Order Date]],2,5),"yyy")</f>
        <v>2010</v>
      </c>
      <c r="H7628" s="2" t="str">
        <f>TEXT(MID(Sales_Transactions[[#This Row],[Order Date]],2,5),"yyy/m")</f>
        <v>2010/10</v>
      </c>
      <c r="I7628" t="s">
        <v>33</v>
      </c>
      <c r="J7628">
        <f t="shared" si="714"/>
        <v>4</v>
      </c>
      <c r="K7628" s="2">
        <v>16</v>
      </c>
      <c r="L7628" s="3">
        <v>2882.7069999999999</v>
      </c>
      <c r="M7628" s="4">
        <v>0.02</v>
      </c>
      <c r="N7628" s="5" t="s">
        <v>23</v>
      </c>
      <c r="O7628" s="3">
        <v>303.23</v>
      </c>
      <c r="P7628" s="3">
        <v>205.99</v>
      </c>
      <c r="Q7628" s="3">
        <v>5</v>
      </c>
      <c r="R7628" s="5" t="s">
        <v>3526</v>
      </c>
      <c r="S7628" s="5" t="s">
        <v>3576</v>
      </c>
      <c r="T7628" s="5" t="str">
        <f t="shared" si="715"/>
        <v>Tim Brockman</v>
      </c>
      <c r="U7628" t="s">
        <v>153</v>
      </c>
      <c r="V7628" s="5" t="s">
        <v>37</v>
      </c>
      <c r="W7628" s="5" t="s">
        <v>48</v>
      </c>
      <c r="X7628" s="5" t="s">
        <v>49</v>
      </c>
      <c r="Y7628" s="5" t="s">
        <v>2355</v>
      </c>
      <c r="Z7628" s="5" t="s">
        <v>43</v>
      </c>
      <c r="AA7628" s="4">
        <v>0.59</v>
      </c>
      <c r="AB7628" s="1">
        <v>40478</v>
      </c>
      <c r="AC7628" s="1">
        <v>28011</v>
      </c>
      <c r="AD7628">
        <f t="shared" si="716"/>
        <v>2</v>
      </c>
      <c r="AE7628">
        <f t="shared" ca="1" si="717"/>
        <v>47</v>
      </c>
      <c r="AF7628" t="str">
        <f t="shared" ca="1" si="718"/>
        <v>18-64</v>
      </c>
      <c r="AG7628" s="3">
        <f t="shared" si="719"/>
        <v>13.184300125</v>
      </c>
      <c r="AH7628" t="str">
        <f>_xlfn.IFNA(VLOOKUP(Sales_Transactions[[#This Row],[Order ID]],Returned_Items[#All],2,FALSE),"Not Returned")</f>
        <v>Returned</v>
      </c>
    </row>
    <row r="7629" spans="1:34" x14ac:dyDescent="0.25">
      <c r="A7629">
        <v>51297</v>
      </c>
      <c r="C7629" t="s">
        <v>854</v>
      </c>
      <c r="D7629" s="2" t="str">
        <f>TEXT(MID(Sales_Transactions[[#This Row],[Order Date]],2,5),"d/m/yyy")</f>
        <v>11/11/2012</v>
      </c>
      <c r="E7629" s="2" t="str">
        <f>TEXT(MID(Sales_Transactions[[#This Row],[Order Date]],2,5),"d")</f>
        <v>11</v>
      </c>
      <c r="F7629" s="2" t="str">
        <f>TEXT(MID(Sales_Transactions[[#This Row],[Order Date]],2,5),"m")</f>
        <v>11</v>
      </c>
      <c r="G7629" s="2" t="str">
        <f>TEXT(MID(Sales_Transactions[[#This Row],[Order Date]],2,5),"yyy")</f>
        <v>2012</v>
      </c>
      <c r="H7629" s="2" t="str">
        <f>TEXT(MID(Sales_Transactions[[#This Row],[Order Date]],2,5),"yyy/m")</f>
        <v>2012/11</v>
      </c>
      <c r="I7629" t="s">
        <v>22</v>
      </c>
      <c r="J7629">
        <f t="shared" si="714"/>
        <v>2</v>
      </c>
      <c r="K7629" s="2">
        <v>41</v>
      </c>
      <c r="L7629" s="3">
        <v>356.28</v>
      </c>
      <c r="M7629" s="4">
        <v>7.0000000000000007E-2</v>
      </c>
      <c r="N7629" s="5" t="s">
        <v>67</v>
      </c>
      <c r="O7629" s="3">
        <v>65.760000000000005</v>
      </c>
      <c r="P7629" s="3">
        <v>8.69</v>
      </c>
      <c r="Q7629" s="3">
        <v>2.99</v>
      </c>
      <c r="R7629" s="5" t="s">
        <v>2662</v>
      </c>
      <c r="S7629" s="5" t="s">
        <v>2023</v>
      </c>
      <c r="T7629" s="5" t="str">
        <f t="shared" si="715"/>
        <v>Tom Prescott</v>
      </c>
      <c r="U7629" t="s">
        <v>153</v>
      </c>
      <c r="V7629" s="5" t="s">
        <v>27</v>
      </c>
      <c r="W7629" s="5" t="s">
        <v>28</v>
      </c>
      <c r="X7629" s="5" t="s">
        <v>41</v>
      </c>
      <c r="Y7629" s="5" t="s">
        <v>42</v>
      </c>
      <c r="Z7629" s="5" t="s">
        <v>43</v>
      </c>
      <c r="AA7629" s="4">
        <v>0.39</v>
      </c>
      <c r="AB7629" s="1">
        <v>41233</v>
      </c>
      <c r="AC7629" s="1">
        <v>28012</v>
      </c>
      <c r="AD7629">
        <f t="shared" si="716"/>
        <v>9</v>
      </c>
      <c r="AE7629">
        <f t="shared" ca="1" si="717"/>
        <v>47</v>
      </c>
      <c r="AF7629" t="str">
        <f t="shared" ca="1" si="718"/>
        <v>18-64</v>
      </c>
      <c r="AG7629" s="3">
        <f t="shared" si="719"/>
        <v>0.28472968292682926</v>
      </c>
      <c r="AH7629" t="str">
        <f>_xlfn.IFNA(VLOOKUP(Sales_Transactions[[#This Row],[Order ID]],Returned_Items[#All],2,FALSE),"Not Returned")</f>
        <v>Not Returned</v>
      </c>
    </row>
    <row r="7630" spans="1:34" x14ac:dyDescent="0.25">
      <c r="A7630">
        <v>51842</v>
      </c>
      <c r="C7630" t="s">
        <v>3402</v>
      </c>
      <c r="D7630" s="2" t="str">
        <f>TEXT(MID(Sales_Transactions[[#This Row],[Order Date]],2,5),"d/m/yyy")</f>
        <v>28/11/2011</v>
      </c>
      <c r="E7630" s="2" t="str">
        <f>TEXT(MID(Sales_Transactions[[#This Row],[Order Date]],2,5),"d")</f>
        <v>28</v>
      </c>
      <c r="F7630" s="2" t="str">
        <f>TEXT(MID(Sales_Transactions[[#This Row],[Order Date]],2,5),"m")</f>
        <v>11</v>
      </c>
      <c r="G7630" s="2" t="str">
        <f>TEXT(MID(Sales_Transactions[[#This Row],[Order Date]],2,5),"yyy")</f>
        <v>2011</v>
      </c>
      <c r="H7630" s="2" t="str">
        <f>TEXT(MID(Sales_Transactions[[#This Row],[Order Date]],2,5),"yyy/m")</f>
        <v>2011/11</v>
      </c>
      <c r="I7630" t="s">
        <v>22</v>
      </c>
      <c r="J7630">
        <f t="shared" si="714"/>
        <v>2</v>
      </c>
      <c r="K7630" s="2">
        <v>1</v>
      </c>
      <c r="L7630" s="3">
        <v>54.22</v>
      </c>
      <c r="M7630" s="4">
        <v>0.02</v>
      </c>
      <c r="N7630" s="5" t="s">
        <v>23</v>
      </c>
      <c r="O7630" s="3">
        <v>-19.09</v>
      </c>
      <c r="P7630" s="3">
        <v>48.91</v>
      </c>
      <c r="Q7630" s="3">
        <v>5.81</v>
      </c>
      <c r="R7630" s="5" t="s">
        <v>2224</v>
      </c>
      <c r="S7630" s="5" t="s">
        <v>3581</v>
      </c>
      <c r="T7630" s="5" t="str">
        <f t="shared" si="715"/>
        <v>Tamara Manning</v>
      </c>
      <c r="U7630" t="s">
        <v>153</v>
      </c>
      <c r="V7630" s="5" t="s">
        <v>47</v>
      </c>
      <c r="W7630" s="5" t="s">
        <v>28</v>
      </c>
      <c r="X7630" s="5" t="s">
        <v>75</v>
      </c>
      <c r="Y7630" s="5" t="s">
        <v>273</v>
      </c>
      <c r="Z7630" s="5" t="s">
        <v>43</v>
      </c>
      <c r="AA7630" s="4">
        <v>0.38</v>
      </c>
      <c r="AB7630" s="1">
        <v>40880</v>
      </c>
      <c r="AC7630" s="1">
        <v>27652</v>
      </c>
      <c r="AD7630">
        <f t="shared" si="716"/>
        <v>5</v>
      </c>
      <c r="AE7630">
        <f t="shared" ca="1" si="717"/>
        <v>48</v>
      </c>
      <c r="AF7630" t="str">
        <f t="shared" ca="1" si="718"/>
        <v>18-64</v>
      </c>
      <c r="AG7630" s="3">
        <f t="shared" si="719"/>
        <v>54.710217999999998</v>
      </c>
      <c r="AH7630" t="str">
        <f>_xlfn.IFNA(VLOOKUP(Sales_Transactions[[#This Row],[Order ID]],Returned_Items[#All],2,FALSE),"Not Returned")</f>
        <v>Not Returned</v>
      </c>
    </row>
    <row r="7631" spans="1:34" x14ac:dyDescent="0.25">
      <c r="A7631">
        <v>51842</v>
      </c>
      <c r="C7631" t="s">
        <v>3402</v>
      </c>
      <c r="D7631" s="2" t="str">
        <f>TEXT(MID(Sales_Transactions[[#This Row],[Order Date]],2,5),"d/m/yyy")</f>
        <v>28/11/2011</v>
      </c>
      <c r="E7631" s="2" t="str">
        <f>TEXT(MID(Sales_Transactions[[#This Row],[Order Date]],2,5),"d")</f>
        <v>28</v>
      </c>
      <c r="F7631" s="2" t="str">
        <f>TEXT(MID(Sales_Transactions[[#This Row],[Order Date]],2,5),"m")</f>
        <v>11</v>
      </c>
      <c r="G7631" s="2" t="str">
        <f>TEXT(MID(Sales_Transactions[[#This Row],[Order Date]],2,5),"yyy")</f>
        <v>2011</v>
      </c>
      <c r="H7631" s="2" t="str">
        <f>TEXT(MID(Sales_Transactions[[#This Row],[Order Date]],2,5),"yyy/m")</f>
        <v>2011/11</v>
      </c>
      <c r="I7631" t="s">
        <v>22</v>
      </c>
      <c r="J7631">
        <f t="shared" si="714"/>
        <v>2</v>
      </c>
      <c r="K7631" s="2">
        <v>4</v>
      </c>
      <c r="L7631" s="3">
        <v>431.11</v>
      </c>
      <c r="M7631" s="4">
        <v>7.0000000000000007E-2</v>
      </c>
      <c r="N7631" s="5" t="s">
        <v>23</v>
      </c>
      <c r="O7631" s="3">
        <v>-244.33</v>
      </c>
      <c r="P7631" s="3">
        <v>101.41</v>
      </c>
      <c r="Q7631" s="3">
        <v>35</v>
      </c>
      <c r="R7631" s="5" t="s">
        <v>2224</v>
      </c>
      <c r="S7631" s="5" t="s">
        <v>3581</v>
      </c>
      <c r="T7631" s="5" t="str">
        <f t="shared" si="715"/>
        <v>Tamara Manning</v>
      </c>
      <c r="U7631" t="s">
        <v>153</v>
      </c>
      <c r="V7631" s="5" t="s">
        <v>47</v>
      </c>
      <c r="W7631" s="5" t="s">
        <v>28</v>
      </c>
      <c r="X7631" s="5" t="s">
        <v>29</v>
      </c>
      <c r="Y7631" s="5" t="s">
        <v>2202</v>
      </c>
      <c r="Z7631" s="5" t="s">
        <v>31</v>
      </c>
      <c r="AA7631" s="4">
        <v>0.82</v>
      </c>
      <c r="AB7631" s="1">
        <v>40879</v>
      </c>
      <c r="AC7631" s="1">
        <v>27447</v>
      </c>
      <c r="AD7631">
        <f t="shared" si="716"/>
        <v>4</v>
      </c>
      <c r="AE7631">
        <f t="shared" ca="1" si="717"/>
        <v>49</v>
      </c>
      <c r="AF7631" t="str">
        <f t="shared" ca="1" si="718"/>
        <v>18-64</v>
      </c>
      <c r="AG7631" s="3">
        <f t="shared" si="719"/>
        <v>34.084753249999999</v>
      </c>
      <c r="AH7631" t="str">
        <f>_xlfn.IFNA(VLOOKUP(Sales_Transactions[[#This Row],[Order ID]],Returned_Items[#All],2,FALSE),"Not Returned")</f>
        <v>Not Returned</v>
      </c>
    </row>
    <row r="7632" spans="1:34" x14ac:dyDescent="0.25">
      <c r="A7632">
        <v>51968</v>
      </c>
      <c r="C7632" t="s">
        <v>1145</v>
      </c>
      <c r="D7632" s="2" t="str">
        <f>TEXT(MID(Sales_Transactions[[#This Row],[Order Date]],2,5),"d/m/yyy")</f>
        <v>5/9/2009</v>
      </c>
      <c r="E7632" s="2" t="str">
        <f>TEXT(MID(Sales_Transactions[[#This Row],[Order Date]],2,5),"d")</f>
        <v>5</v>
      </c>
      <c r="F7632" s="2" t="str">
        <f>TEXT(MID(Sales_Transactions[[#This Row],[Order Date]],2,5),"m")</f>
        <v>9</v>
      </c>
      <c r="G7632" s="2" t="str">
        <f>TEXT(MID(Sales_Transactions[[#This Row],[Order Date]],2,5),"yyy")</f>
        <v>2009</v>
      </c>
      <c r="H7632" s="2" t="str">
        <f>TEXT(MID(Sales_Transactions[[#This Row],[Order Date]],2,5),"yyy/m")</f>
        <v>2009/9</v>
      </c>
      <c r="I7632" t="s">
        <v>78</v>
      </c>
      <c r="J7632">
        <f t="shared" si="714"/>
        <v>3</v>
      </c>
      <c r="K7632" s="2">
        <v>43</v>
      </c>
      <c r="L7632" s="3">
        <v>3231.5639999999999</v>
      </c>
      <c r="M7632" s="4">
        <v>0.03</v>
      </c>
      <c r="N7632" s="5" t="s">
        <v>23</v>
      </c>
      <c r="O7632" s="3">
        <v>1166.0899999999999</v>
      </c>
      <c r="P7632" s="3">
        <v>85.99</v>
      </c>
      <c r="Q7632" s="3">
        <v>0.99</v>
      </c>
      <c r="R7632" s="5" t="s">
        <v>3583</v>
      </c>
      <c r="S7632" s="5" t="s">
        <v>3584</v>
      </c>
      <c r="T7632" s="5" t="str">
        <f t="shared" si="715"/>
        <v>Sharelle Roach</v>
      </c>
      <c r="U7632" t="s">
        <v>153</v>
      </c>
      <c r="V7632" s="5" t="s">
        <v>74</v>
      </c>
      <c r="W7632" s="5" t="s">
        <v>48</v>
      </c>
      <c r="X7632" s="5" t="s">
        <v>49</v>
      </c>
      <c r="Y7632" s="5" t="s">
        <v>1261</v>
      </c>
      <c r="Z7632" s="5" t="s">
        <v>84</v>
      </c>
      <c r="AA7632" s="4">
        <v>0.55000000000000004</v>
      </c>
      <c r="AB7632" s="1">
        <v>40062</v>
      </c>
      <c r="AC7632" s="1">
        <v>27445</v>
      </c>
      <c r="AD7632">
        <f t="shared" si="716"/>
        <v>1</v>
      </c>
      <c r="AE7632">
        <f t="shared" ca="1" si="717"/>
        <v>49</v>
      </c>
      <c r="AF7632" t="str">
        <f t="shared" ca="1" si="718"/>
        <v>18-64</v>
      </c>
      <c r="AG7632" s="3">
        <f t="shared" si="719"/>
        <v>2.0221907674418604</v>
      </c>
      <c r="AH7632" t="str">
        <f>_xlfn.IFNA(VLOOKUP(Sales_Transactions[[#This Row],[Order ID]],Returned_Items[#All],2,FALSE),"Not Returned")</f>
        <v>Not Returned</v>
      </c>
    </row>
    <row r="7633" spans="1:34" x14ac:dyDescent="0.25">
      <c r="A7633">
        <v>52578</v>
      </c>
      <c r="C7633" t="s">
        <v>979</v>
      </c>
      <c r="D7633" s="2" t="str">
        <f>TEXT(MID(Sales_Transactions[[#This Row],[Order Date]],2,5),"d/m/yyy")</f>
        <v>7/3/2011</v>
      </c>
      <c r="E7633" s="2" t="str">
        <f>TEXT(MID(Sales_Transactions[[#This Row],[Order Date]],2,5),"d")</f>
        <v>7</v>
      </c>
      <c r="F7633" s="2" t="str">
        <f>TEXT(MID(Sales_Transactions[[#This Row],[Order Date]],2,5),"m")</f>
        <v>3</v>
      </c>
      <c r="G7633" s="2" t="str">
        <f>TEXT(MID(Sales_Transactions[[#This Row],[Order Date]],2,5),"yyy")</f>
        <v>2011</v>
      </c>
      <c r="H7633" s="2" t="str">
        <f>TEXT(MID(Sales_Transactions[[#This Row],[Order Date]],2,5),"yyy/m")</f>
        <v>2011/3</v>
      </c>
      <c r="I7633" t="s">
        <v>101</v>
      </c>
      <c r="J7633">
        <f t="shared" si="714"/>
        <v>1</v>
      </c>
      <c r="K7633" s="2">
        <v>38</v>
      </c>
      <c r="L7633" s="3">
        <v>6230.68</v>
      </c>
      <c r="M7633" s="4">
        <v>0.09</v>
      </c>
      <c r="N7633" s="5" t="s">
        <v>34</v>
      </c>
      <c r="O7633" s="3">
        <v>835.46</v>
      </c>
      <c r="P7633" s="3">
        <v>217.85</v>
      </c>
      <c r="Q7633" s="3">
        <v>29.1</v>
      </c>
      <c r="R7633" s="5" t="s">
        <v>2137</v>
      </c>
      <c r="S7633" s="5" t="s">
        <v>2620</v>
      </c>
      <c r="T7633" s="5" t="str">
        <f t="shared" si="715"/>
        <v>Pauline Webber</v>
      </c>
      <c r="U7633" t="s">
        <v>153</v>
      </c>
      <c r="V7633" s="5" t="s">
        <v>37</v>
      </c>
      <c r="W7633" s="5" t="s">
        <v>57</v>
      </c>
      <c r="X7633" s="5" t="s">
        <v>107</v>
      </c>
      <c r="Y7633" s="5" t="s">
        <v>2135</v>
      </c>
      <c r="Z7633" s="5" t="s">
        <v>106</v>
      </c>
      <c r="AA7633" s="4">
        <v>0.68</v>
      </c>
      <c r="AB7633" s="1">
        <v>40611</v>
      </c>
      <c r="AC7633" s="1">
        <v>27399</v>
      </c>
      <c r="AD7633">
        <f t="shared" si="716"/>
        <v>2</v>
      </c>
      <c r="AE7633">
        <f t="shared" ca="1" si="717"/>
        <v>49</v>
      </c>
      <c r="AF7633" t="str">
        <f t="shared" ca="1" si="718"/>
        <v>18-64</v>
      </c>
      <c r="AG7633" s="3">
        <f t="shared" si="719"/>
        <v>6.4935246052631577</v>
      </c>
      <c r="AH7633" t="str">
        <f>_xlfn.IFNA(VLOOKUP(Sales_Transactions[[#This Row],[Order ID]],Returned_Items[#All],2,FALSE),"Not Returned")</f>
        <v>Not Returned</v>
      </c>
    </row>
    <row r="7634" spans="1:34" x14ac:dyDescent="0.25">
      <c r="A7634">
        <v>52578</v>
      </c>
      <c r="C7634" t="s">
        <v>979</v>
      </c>
      <c r="D7634" s="2" t="str">
        <f>TEXT(MID(Sales_Transactions[[#This Row],[Order Date]],2,5),"d/m/yyy")</f>
        <v>7/3/2011</v>
      </c>
      <c r="E7634" s="2" t="str">
        <f>TEXT(MID(Sales_Transactions[[#This Row],[Order Date]],2,5),"d")</f>
        <v>7</v>
      </c>
      <c r="F7634" s="2" t="str">
        <f>TEXT(MID(Sales_Transactions[[#This Row],[Order Date]],2,5),"m")</f>
        <v>3</v>
      </c>
      <c r="G7634" s="2" t="str">
        <f>TEXT(MID(Sales_Transactions[[#This Row],[Order Date]],2,5),"yyy")</f>
        <v>2011</v>
      </c>
      <c r="H7634" s="2" t="str">
        <f>TEXT(MID(Sales_Transactions[[#This Row],[Order Date]],2,5),"yyy/m")</f>
        <v>2011/3</v>
      </c>
      <c r="I7634" t="s">
        <v>101</v>
      </c>
      <c r="J7634">
        <f t="shared" si="714"/>
        <v>1</v>
      </c>
      <c r="K7634" s="2">
        <v>8</v>
      </c>
      <c r="L7634" s="3">
        <v>1391.816</v>
      </c>
      <c r="M7634" s="4">
        <v>0.05</v>
      </c>
      <c r="N7634" s="5" t="s">
        <v>23</v>
      </c>
      <c r="O7634" s="3">
        <v>-344.82</v>
      </c>
      <c r="P7634" s="3">
        <v>209.37</v>
      </c>
      <c r="Q7634" s="3">
        <v>69</v>
      </c>
      <c r="R7634" s="5" t="s">
        <v>2137</v>
      </c>
      <c r="S7634" s="5" t="s">
        <v>2620</v>
      </c>
      <c r="T7634" s="5" t="str">
        <f t="shared" si="715"/>
        <v>Pauline Webber</v>
      </c>
      <c r="U7634" t="s">
        <v>153</v>
      </c>
      <c r="V7634" s="5" t="s">
        <v>37</v>
      </c>
      <c r="W7634" s="5" t="s">
        <v>57</v>
      </c>
      <c r="X7634" s="5" t="s">
        <v>107</v>
      </c>
      <c r="Y7634" s="5" t="s">
        <v>1638</v>
      </c>
      <c r="Z7634" s="5" t="s">
        <v>31</v>
      </c>
      <c r="AA7634" s="4">
        <v>0.79</v>
      </c>
      <c r="AB7634" s="1">
        <v>40612</v>
      </c>
      <c r="AC7634" s="1">
        <v>27676</v>
      </c>
      <c r="AD7634">
        <f t="shared" si="716"/>
        <v>3</v>
      </c>
      <c r="AE7634">
        <f t="shared" ca="1" si="717"/>
        <v>48</v>
      </c>
      <c r="AF7634" t="str">
        <f t="shared" ca="1" si="718"/>
        <v>18-64</v>
      </c>
      <c r="AG7634" s="3">
        <f t="shared" si="719"/>
        <v>34.783164374999998</v>
      </c>
      <c r="AH7634" t="str">
        <f>_xlfn.IFNA(VLOOKUP(Sales_Transactions[[#This Row],[Order ID]],Returned_Items[#All],2,FALSE),"Not Returned")</f>
        <v>Not Returned</v>
      </c>
    </row>
    <row r="7635" spans="1:34" x14ac:dyDescent="0.25">
      <c r="A7635">
        <v>53027</v>
      </c>
      <c r="C7635" t="s">
        <v>939</v>
      </c>
      <c r="D7635" s="2" t="str">
        <f>TEXT(MID(Sales_Transactions[[#This Row],[Order Date]],2,5),"d/m/yyy")</f>
        <v>26/10/2010</v>
      </c>
      <c r="E7635" s="2" t="str">
        <f>TEXT(MID(Sales_Transactions[[#This Row],[Order Date]],2,5),"d")</f>
        <v>26</v>
      </c>
      <c r="F7635" s="2" t="str">
        <f>TEXT(MID(Sales_Transactions[[#This Row],[Order Date]],2,5),"m")</f>
        <v>10</v>
      </c>
      <c r="G7635" s="2" t="str">
        <f>TEXT(MID(Sales_Transactions[[#This Row],[Order Date]],2,5),"yyy")</f>
        <v>2010</v>
      </c>
      <c r="H7635" s="2" t="str">
        <f>TEXT(MID(Sales_Transactions[[#This Row],[Order Date]],2,5),"yyy/m")</f>
        <v>2010/10</v>
      </c>
      <c r="I7635" t="s">
        <v>22</v>
      </c>
      <c r="J7635">
        <f t="shared" si="714"/>
        <v>2</v>
      </c>
      <c r="K7635" s="2">
        <v>38</v>
      </c>
      <c r="L7635" s="3">
        <v>1323.31</v>
      </c>
      <c r="M7635" s="4">
        <v>0.05</v>
      </c>
      <c r="N7635" s="5" t="s">
        <v>23</v>
      </c>
      <c r="O7635" s="3">
        <v>146.63999999999999</v>
      </c>
      <c r="P7635" s="3">
        <v>35.89</v>
      </c>
      <c r="Q7635" s="3">
        <v>14.72</v>
      </c>
      <c r="R7635" s="5" t="s">
        <v>3583</v>
      </c>
      <c r="S7635" s="5" t="s">
        <v>3584</v>
      </c>
      <c r="T7635" s="5" t="str">
        <f t="shared" si="715"/>
        <v>Sharelle Roach</v>
      </c>
      <c r="U7635" t="s">
        <v>153</v>
      </c>
      <c r="V7635" s="5" t="s">
        <v>74</v>
      </c>
      <c r="W7635" s="5" t="s">
        <v>28</v>
      </c>
      <c r="X7635" s="5" t="s">
        <v>98</v>
      </c>
      <c r="Y7635" s="5" t="s">
        <v>1406</v>
      </c>
      <c r="Z7635" s="5" t="s">
        <v>43</v>
      </c>
      <c r="AA7635" s="4">
        <v>0.4</v>
      </c>
      <c r="AB7635" s="1">
        <v>40477</v>
      </c>
      <c r="AC7635" s="1">
        <v>27661</v>
      </c>
      <c r="AD7635">
        <f t="shared" si="716"/>
        <v>0</v>
      </c>
      <c r="AE7635">
        <f t="shared" ca="1" si="717"/>
        <v>48</v>
      </c>
      <c r="AF7635" t="str">
        <f t="shared" ca="1" si="718"/>
        <v>18-64</v>
      </c>
      <c r="AG7635" s="3">
        <f t="shared" si="719"/>
        <v>1.3313698684210526</v>
      </c>
      <c r="AH7635" t="str">
        <f>_xlfn.IFNA(VLOOKUP(Sales_Transactions[[#This Row],[Order ID]],Returned_Items[#All],2,FALSE),"Not Returned")</f>
        <v>Not Returned</v>
      </c>
    </row>
    <row r="7636" spans="1:34" x14ac:dyDescent="0.25">
      <c r="A7636">
        <v>54214</v>
      </c>
      <c r="C7636" t="s">
        <v>587</v>
      </c>
      <c r="D7636" s="2" t="str">
        <f>TEXT(MID(Sales_Transactions[[#This Row],[Order Date]],2,5),"d/m/yyy")</f>
        <v>2/1/2012</v>
      </c>
      <c r="E7636" s="2" t="str">
        <f>TEXT(MID(Sales_Transactions[[#This Row],[Order Date]],2,5),"d")</f>
        <v>2</v>
      </c>
      <c r="F7636" s="2" t="str">
        <f>TEXT(MID(Sales_Transactions[[#This Row],[Order Date]],2,5),"m")</f>
        <v>1</v>
      </c>
      <c r="G7636" s="2" t="str">
        <f>TEXT(MID(Sales_Transactions[[#This Row],[Order Date]],2,5),"yyy")</f>
        <v>2012</v>
      </c>
      <c r="H7636" s="2" t="str">
        <f>TEXT(MID(Sales_Transactions[[#This Row],[Order Date]],2,5),"yyy/m")</f>
        <v>2012/1</v>
      </c>
      <c r="I7636" t="s">
        <v>78</v>
      </c>
      <c r="J7636">
        <f t="shared" si="714"/>
        <v>3</v>
      </c>
      <c r="K7636" s="2">
        <v>38</v>
      </c>
      <c r="L7636" s="3">
        <v>7325.63</v>
      </c>
      <c r="M7636" s="4">
        <v>0.04</v>
      </c>
      <c r="N7636" s="5" t="s">
        <v>67</v>
      </c>
      <c r="O7636" s="3">
        <v>1899.23</v>
      </c>
      <c r="P7636" s="3">
        <v>199.99</v>
      </c>
      <c r="Q7636" s="3">
        <v>24.49</v>
      </c>
      <c r="R7636" s="5" t="s">
        <v>3577</v>
      </c>
      <c r="S7636" s="5" t="s">
        <v>3578</v>
      </c>
      <c r="T7636" s="5" t="str">
        <f t="shared" si="715"/>
        <v>Resi Polking</v>
      </c>
      <c r="U7636" t="s">
        <v>153</v>
      </c>
      <c r="V7636" s="5" t="s">
        <v>27</v>
      </c>
      <c r="W7636" s="5" t="s">
        <v>48</v>
      </c>
      <c r="X7636" s="5" t="s">
        <v>131</v>
      </c>
      <c r="Y7636" s="5" t="s">
        <v>1046</v>
      </c>
      <c r="Z7636" s="5" t="s">
        <v>31</v>
      </c>
      <c r="AA7636" s="4">
        <v>0.46</v>
      </c>
      <c r="AB7636" s="1">
        <v>40913</v>
      </c>
      <c r="AC7636" s="1">
        <v>27742</v>
      </c>
      <c r="AD7636">
        <f t="shared" si="716"/>
        <v>3</v>
      </c>
      <c r="AE7636">
        <f t="shared" ca="1" si="717"/>
        <v>48</v>
      </c>
      <c r="AF7636" t="str">
        <f t="shared" ca="1" si="718"/>
        <v>18-64</v>
      </c>
      <c r="AG7636" s="3">
        <f t="shared" si="719"/>
        <v>5.9052632631578952</v>
      </c>
      <c r="AH7636" t="str">
        <f>_xlfn.IFNA(VLOOKUP(Sales_Transactions[[#This Row],[Order ID]],Returned_Items[#All],2,FALSE),"Not Returned")</f>
        <v>Not Returned</v>
      </c>
    </row>
    <row r="7637" spans="1:34" x14ac:dyDescent="0.25">
      <c r="A7637">
        <v>54342</v>
      </c>
      <c r="C7637" t="s">
        <v>3585</v>
      </c>
      <c r="D7637" s="2" t="str">
        <f>TEXT(MID(Sales_Transactions[[#This Row],[Order Date]],2,5),"d/m/yyy")</f>
        <v>8/6/2009</v>
      </c>
      <c r="E7637" s="2" t="str">
        <f>TEXT(MID(Sales_Transactions[[#This Row],[Order Date]],2,5),"d")</f>
        <v>8</v>
      </c>
      <c r="F7637" s="2" t="str">
        <f>TEXT(MID(Sales_Transactions[[#This Row],[Order Date]],2,5),"m")</f>
        <v>6</v>
      </c>
      <c r="G7637" s="2" t="str">
        <f>TEXT(MID(Sales_Transactions[[#This Row],[Order Date]],2,5),"yyy")</f>
        <v>2009</v>
      </c>
      <c r="H7637" s="2" t="str">
        <f>TEXT(MID(Sales_Transactions[[#This Row],[Order Date]],2,5),"yyy/m")</f>
        <v>2009/6</v>
      </c>
      <c r="I7637" t="s">
        <v>22</v>
      </c>
      <c r="J7637">
        <f t="shared" si="714"/>
        <v>2</v>
      </c>
      <c r="K7637" s="2">
        <v>35</v>
      </c>
      <c r="L7637" s="3">
        <v>3439.39</v>
      </c>
      <c r="M7637" s="4">
        <v>0.05</v>
      </c>
      <c r="N7637" s="5" t="s">
        <v>67</v>
      </c>
      <c r="O7637" s="3">
        <v>1057.6199999999999</v>
      </c>
      <c r="P7637" s="3">
        <v>100.97</v>
      </c>
      <c r="Q7637" s="3">
        <v>7.18</v>
      </c>
      <c r="R7637" s="5" t="s">
        <v>2137</v>
      </c>
      <c r="S7637" s="5" t="s">
        <v>2620</v>
      </c>
      <c r="T7637" s="5" t="str">
        <f t="shared" si="715"/>
        <v>Pauline Webber</v>
      </c>
      <c r="U7637" t="s">
        <v>153</v>
      </c>
      <c r="V7637" s="5" t="s">
        <v>37</v>
      </c>
      <c r="W7637" s="5" t="s">
        <v>48</v>
      </c>
      <c r="X7637" s="5" t="s">
        <v>87</v>
      </c>
      <c r="Y7637" s="5" t="s">
        <v>1916</v>
      </c>
      <c r="Z7637" s="5" t="s">
        <v>43</v>
      </c>
      <c r="AA7637" s="4">
        <v>0.46</v>
      </c>
      <c r="AB7637" s="1">
        <v>39972</v>
      </c>
      <c r="AC7637" s="1">
        <v>27627</v>
      </c>
      <c r="AD7637">
        <f t="shared" si="716"/>
        <v>0</v>
      </c>
      <c r="AE7637">
        <f t="shared" ca="1" si="717"/>
        <v>48</v>
      </c>
      <c r="AF7637" t="str">
        <f t="shared" ca="1" si="718"/>
        <v>18-64</v>
      </c>
      <c r="AG7637" s="3">
        <f t="shared" si="719"/>
        <v>3.0885575714285713</v>
      </c>
      <c r="AH7637" t="str">
        <f>_xlfn.IFNA(VLOOKUP(Sales_Transactions[[#This Row],[Order ID]],Returned_Items[#All],2,FALSE),"Not Returned")</f>
        <v>Not Returned</v>
      </c>
    </row>
    <row r="7638" spans="1:34" x14ac:dyDescent="0.25">
      <c r="A7638">
        <v>54342</v>
      </c>
      <c r="C7638" t="s">
        <v>3585</v>
      </c>
      <c r="D7638" s="2" t="str">
        <f>TEXT(MID(Sales_Transactions[[#This Row],[Order Date]],2,5),"d/m/yyy")</f>
        <v>8/6/2009</v>
      </c>
      <c r="E7638" s="2" t="str">
        <f>TEXT(MID(Sales_Transactions[[#This Row],[Order Date]],2,5),"d")</f>
        <v>8</v>
      </c>
      <c r="F7638" s="2" t="str">
        <f>TEXT(MID(Sales_Transactions[[#This Row],[Order Date]],2,5),"m")</f>
        <v>6</v>
      </c>
      <c r="G7638" s="2" t="str">
        <f>TEXT(MID(Sales_Transactions[[#This Row],[Order Date]],2,5),"yyy")</f>
        <v>2009</v>
      </c>
      <c r="H7638" s="2" t="str">
        <f>TEXT(MID(Sales_Transactions[[#This Row],[Order Date]],2,5),"yyy/m")</f>
        <v>2009/6</v>
      </c>
      <c r="I7638" t="s">
        <v>22</v>
      </c>
      <c r="J7638">
        <f t="shared" si="714"/>
        <v>2</v>
      </c>
      <c r="K7638" s="2">
        <v>2</v>
      </c>
      <c r="L7638" s="3">
        <v>10.48</v>
      </c>
      <c r="M7638" s="4">
        <v>0.02</v>
      </c>
      <c r="N7638" s="5" t="s">
        <v>23</v>
      </c>
      <c r="O7638" s="3">
        <v>-5.65</v>
      </c>
      <c r="P7638" s="3">
        <v>4.84</v>
      </c>
      <c r="Q7638" s="3">
        <v>0.71</v>
      </c>
      <c r="R7638" s="5" t="s">
        <v>2137</v>
      </c>
      <c r="S7638" s="5" t="s">
        <v>2620</v>
      </c>
      <c r="T7638" s="5" t="str">
        <f t="shared" si="715"/>
        <v>Pauline Webber</v>
      </c>
      <c r="U7638" t="s">
        <v>153</v>
      </c>
      <c r="V7638" s="5" t="s">
        <v>37</v>
      </c>
      <c r="W7638" s="5" t="s">
        <v>28</v>
      </c>
      <c r="X7638" s="5" t="s">
        <v>124</v>
      </c>
      <c r="Y7638" s="5" t="s">
        <v>1072</v>
      </c>
      <c r="Z7638" s="5" t="s">
        <v>84</v>
      </c>
      <c r="AA7638" s="4">
        <v>0.52</v>
      </c>
      <c r="AB7638" s="1">
        <v>39972</v>
      </c>
      <c r="AC7638" s="1">
        <v>27560</v>
      </c>
      <c r="AD7638">
        <f t="shared" si="716"/>
        <v>0</v>
      </c>
      <c r="AE7638">
        <f t="shared" ca="1" si="717"/>
        <v>49</v>
      </c>
      <c r="AF7638" t="str">
        <f t="shared" ca="1" si="718"/>
        <v>18-64</v>
      </c>
      <c r="AG7638" s="3">
        <f t="shared" si="719"/>
        <v>2.7745159999999998</v>
      </c>
      <c r="AH7638" t="str">
        <f>_xlfn.IFNA(VLOOKUP(Sales_Transactions[[#This Row],[Order ID]],Returned_Items[#All],2,FALSE),"Not Returned")</f>
        <v>Not Returned</v>
      </c>
    </row>
    <row r="7639" spans="1:34" x14ac:dyDescent="0.25">
      <c r="A7639">
        <v>54656</v>
      </c>
      <c r="C7639" t="s">
        <v>897</v>
      </c>
      <c r="D7639" s="2" t="str">
        <f>TEXT(MID(Sales_Transactions[[#This Row],[Order Date]],2,5),"d/m/yyy")</f>
        <v>19/11/2012</v>
      </c>
      <c r="E7639" s="2" t="str">
        <f>TEXT(MID(Sales_Transactions[[#This Row],[Order Date]],2,5),"d")</f>
        <v>19</v>
      </c>
      <c r="F7639" s="2" t="str">
        <f>TEXT(MID(Sales_Transactions[[#This Row],[Order Date]],2,5),"m")</f>
        <v>11</v>
      </c>
      <c r="G7639" s="2" t="str">
        <f>TEXT(MID(Sales_Transactions[[#This Row],[Order Date]],2,5),"yyy")</f>
        <v>2012</v>
      </c>
      <c r="H7639" s="2" t="str">
        <f>TEXT(MID(Sales_Transactions[[#This Row],[Order Date]],2,5),"yyy/m")</f>
        <v>2012/11</v>
      </c>
      <c r="I7639" t="s">
        <v>33</v>
      </c>
      <c r="J7639">
        <f t="shared" si="714"/>
        <v>4</v>
      </c>
      <c r="K7639" s="2">
        <v>22</v>
      </c>
      <c r="L7639" s="3">
        <v>109.52</v>
      </c>
      <c r="M7639" s="4">
        <v>0.09</v>
      </c>
      <c r="N7639" s="5" t="s">
        <v>67</v>
      </c>
      <c r="O7639" s="3">
        <v>-73.349999999999994</v>
      </c>
      <c r="P7639" s="3">
        <v>4.54</v>
      </c>
      <c r="Q7639" s="3">
        <v>5.83</v>
      </c>
      <c r="R7639" s="5" t="s">
        <v>2224</v>
      </c>
      <c r="S7639" s="5" t="s">
        <v>3581</v>
      </c>
      <c r="T7639" s="5" t="str">
        <f t="shared" si="715"/>
        <v>Tamara Manning</v>
      </c>
      <c r="U7639" t="s">
        <v>153</v>
      </c>
      <c r="V7639" s="5" t="s">
        <v>47</v>
      </c>
      <c r="W7639" s="5" t="s">
        <v>28</v>
      </c>
      <c r="X7639" s="5" t="s">
        <v>41</v>
      </c>
      <c r="Y7639" s="5" t="s">
        <v>2381</v>
      </c>
      <c r="Z7639" s="5" t="s">
        <v>43</v>
      </c>
      <c r="AA7639" s="4">
        <v>0.36</v>
      </c>
      <c r="AB7639" s="1">
        <v>41234</v>
      </c>
      <c r="AC7639" s="1">
        <v>29196</v>
      </c>
      <c r="AD7639">
        <f t="shared" si="716"/>
        <v>2</v>
      </c>
      <c r="AE7639">
        <f t="shared" ca="1" si="717"/>
        <v>44</v>
      </c>
      <c r="AF7639" t="str">
        <f t="shared" ca="1" si="718"/>
        <v>18-64</v>
      </c>
      <c r="AG7639" s="3">
        <f t="shared" si="719"/>
        <v>0.47117790909090912</v>
      </c>
      <c r="AH7639" t="str">
        <f>_xlfn.IFNA(VLOOKUP(Sales_Transactions[[#This Row],[Order ID]],Returned_Items[#All],2,FALSE),"Not Returned")</f>
        <v>Not Returned</v>
      </c>
    </row>
    <row r="7640" spans="1:34" x14ac:dyDescent="0.25">
      <c r="A7640">
        <v>54949</v>
      </c>
      <c r="C7640" t="s">
        <v>461</v>
      </c>
      <c r="D7640" s="2" t="str">
        <f>TEXT(MID(Sales_Transactions[[#This Row],[Order Date]],2,5),"d/m/yyy")</f>
        <v>10/8/2009</v>
      </c>
      <c r="E7640" s="2" t="str">
        <f>TEXT(MID(Sales_Transactions[[#This Row],[Order Date]],2,5),"d")</f>
        <v>10</v>
      </c>
      <c r="F7640" s="2" t="str">
        <f>TEXT(MID(Sales_Transactions[[#This Row],[Order Date]],2,5),"m")</f>
        <v>8</v>
      </c>
      <c r="G7640" s="2" t="str">
        <f>TEXT(MID(Sales_Transactions[[#This Row],[Order Date]],2,5),"yyy")</f>
        <v>2009</v>
      </c>
      <c r="H7640" s="2" t="str">
        <f>TEXT(MID(Sales_Transactions[[#This Row],[Order Date]],2,5),"yyy/m")</f>
        <v>2009/8</v>
      </c>
      <c r="I7640" t="s">
        <v>22</v>
      </c>
      <c r="J7640">
        <f t="shared" si="714"/>
        <v>2</v>
      </c>
      <c r="K7640" s="2">
        <v>32</v>
      </c>
      <c r="L7640" s="3">
        <v>210.94</v>
      </c>
      <c r="M7640" s="4">
        <v>0.08</v>
      </c>
      <c r="N7640" s="5" t="s">
        <v>23</v>
      </c>
      <c r="O7640" s="3">
        <v>-94.59</v>
      </c>
      <c r="P7640" s="3">
        <v>6.48</v>
      </c>
      <c r="Q7640" s="3">
        <v>6.81</v>
      </c>
      <c r="R7640" s="5" t="s">
        <v>1794</v>
      </c>
      <c r="S7640" s="5" t="s">
        <v>3582</v>
      </c>
      <c r="T7640" s="5" t="str">
        <f t="shared" si="715"/>
        <v>Shaun Chance</v>
      </c>
      <c r="U7640" t="s">
        <v>153</v>
      </c>
      <c r="V7640" s="5" t="s">
        <v>47</v>
      </c>
      <c r="W7640" s="5" t="s">
        <v>28</v>
      </c>
      <c r="X7640" s="5" t="s">
        <v>75</v>
      </c>
      <c r="Y7640" s="5" t="s">
        <v>478</v>
      </c>
      <c r="Z7640" s="5" t="s">
        <v>43</v>
      </c>
      <c r="AA7640" s="4">
        <v>0.36</v>
      </c>
      <c r="AB7640" s="1">
        <v>40040</v>
      </c>
      <c r="AC7640" s="1">
        <v>28650</v>
      </c>
      <c r="AD7640">
        <f t="shared" si="716"/>
        <v>5</v>
      </c>
      <c r="AE7640">
        <f t="shared" ca="1" si="717"/>
        <v>46</v>
      </c>
      <c r="AF7640" t="str">
        <f t="shared" ca="1" si="718"/>
        <v>18-64</v>
      </c>
      <c r="AG7640" s="3">
        <f t="shared" si="719"/>
        <v>0.41515049999999998</v>
      </c>
      <c r="AH7640" t="str">
        <f>_xlfn.IFNA(VLOOKUP(Sales_Transactions[[#This Row],[Order ID]],Returned_Items[#All],2,FALSE),"Not Returned")</f>
        <v>Not Returned</v>
      </c>
    </row>
    <row r="7641" spans="1:34" x14ac:dyDescent="0.25">
      <c r="A7641">
        <v>54949</v>
      </c>
      <c r="C7641" t="s">
        <v>461</v>
      </c>
      <c r="D7641" s="2" t="str">
        <f>TEXT(MID(Sales_Transactions[[#This Row],[Order Date]],2,5),"d/m/yyy")</f>
        <v>10/8/2009</v>
      </c>
      <c r="E7641" s="2" t="str">
        <f>TEXT(MID(Sales_Transactions[[#This Row],[Order Date]],2,5),"d")</f>
        <v>10</v>
      </c>
      <c r="F7641" s="2" t="str">
        <f>TEXT(MID(Sales_Transactions[[#This Row],[Order Date]],2,5),"m")</f>
        <v>8</v>
      </c>
      <c r="G7641" s="2" t="str">
        <f>TEXT(MID(Sales_Transactions[[#This Row],[Order Date]],2,5),"yyy")</f>
        <v>2009</v>
      </c>
      <c r="H7641" s="2" t="str">
        <f>TEXT(MID(Sales_Transactions[[#This Row],[Order Date]],2,5),"yyy/m")</f>
        <v>2009/8</v>
      </c>
      <c r="I7641" t="s">
        <v>22</v>
      </c>
      <c r="J7641">
        <f t="shared" si="714"/>
        <v>2</v>
      </c>
      <c r="K7641" s="2">
        <v>7</v>
      </c>
      <c r="L7641" s="3">
        <v>192.02</v>
      </c>
      <c r="M7641" s="4">
        <v>0.09</v>
      </c>
      <c r="N7641" s="5" t="s">
        <v>34</v>
      </c>
      <c r="O7641" s="3">
        <v>-293.74</v>
      </c>
      <c r="P7641" s="3">
        <v>20.98</v>
      </c>
      <c r="Q7641" s="3">
        <v>53.03</v>
      </c>
      <c r="R7641" s="5" t="s">
        <v>1794</v>
      </c>
      <c r="S7641" s="5" t="s">
        <v>3582</v>
      </c>
      <c r="T7641" s="5" t="str">
        <f t="shared" si="715"/>
        <v>Shaun Chance</v>
      </c>
      <c r="U7641" t="s">
        <v>153</v>
      </c>
      <c r="V7641" s="5" t="s">
        <v>47</v>
      </c>
      <c r="W7641" s="5" t="s">
        <v>28</v>
      </c>
      <c r="X7641" s="5" t="s">
        <v>29</v>
      </c>
      <c r="Y7641" s="5" t="s">
        <v>338</v>
      </c>
      <c r="Z7641" s="5" t="s">
        <v>40</v>
      </c>
      <c r="AA7641" s="4">
        <v>0.78</v>
      </c>
      <c r="AB7641" s="1">
        <v>40042</v>
      </c>
      <c r="AC7641" s="1">
        <v>28741</v>
      </c>
      <c r="AD7641">
        <f t="shared" si="716"/>
        <v>7</v>
      </c>
      <c r="AE7641">
        <f t="shared" ca="1" si="717"/>
        <v>45</v>
      </c>
      <c r="AF7641" t="str">
        <f t="shared" ca="1" si="718"/>
        <v>18-64</v>
      </c>
      <c r="AG7641" s="3">
        <f t="shared" si="719"/>
        <v>10.570159714285714</v>
      </c>
      <c r="AH7641" t="str">
        <f>_xlfn.IFNA(VLOOKUP(Sales_Transactions[[#This Row],[Order ID]],Returned_Items[#All],2,FALSE),"Not Returned")</f>
        <v>Not Returned</v>
      </c>
    </row>
    <row r="7642" spans="1:34" x14ac:dyDescent="0.25">
      <c r="A7642">
        <v>55813</v>
      </c>
      <c r="C7642" t="s">
        <v>1263</v>
      </c>
      <c r="D7642" s="2" t="str">
        <f>TEXT(MID(Sales_Transactions[[#This Row],[Order Date]],2,5),"d/m/yyy")</f>
        <v>28/7/2012</v>
      </c>
      <c r="E7642" s="2" t="str">
        <f>TEXT(MID(Sales_Transactions[[#This Row],[Order Date]],2,5),"d")</f>
        <v>28</v>
      </c>
      <c r="F7642" s="2" t="str">
        <f>TEXT(MID(Sales_Transactions[[#This Row],[Order Date]],2,5),"m")</f>
        <v>7</v>
      </c>
      <c r="G7642" s="2" t="str">
        <f>TEXT(MID(Sales_Transactions[[#This Row],[Order Date]],2,5),"yyy")</f>
        <v>2012</v>
      </c>
      <c r="H7642" s="2" t="str">
        <f>TEXT(MID(Sales_Transactions[[#This Row],[Order Date]],2,5),"yyy/m")</f>
        <v>2012/7</v>
      </c>
      <c r="I7642" t="s">
        <v>22</v>
      </c>
      <c r="J7642">
        <f t="shared" si="714"/>
        <v>2</v>
      </c>
      <c r="K7642" s="2">
        <v>39</v>
      </c>
      <c r="L7642" s="3">
        <v>2650.77</v>
      </c>
      <c r="M7642" s="4">
        <v>0.08</v>
      </c>
      <c r="N7642" s="5" t="s">
        <v>23</v>
      </c>
      <c r="O7642" s="3">
        <v>-824.43</v>
      </c>
      <c r="P7642" s="3">
        <v>70.709999999999994</v>
      </c>
      <c r="Q7642" s="3">
        <v>37.58</v>
      </c>
      <c r="R7642" s="5" t="s">
        <v>1836</v>
      </c>
      <c r="S7642" s="5" t="s">
        <v>2302</v>
      </c>
      <c r="T7642" s="5" t="str">
        <f t="shared" si="715"/>
        <v>Darren Powers</v>
      </c>
      <c r="U7642" t="s">
        <v>153</v>
      </c>
      <c r="V7642" s="5" t="s">
        <v>47</v>
      </c>
      <c r="W7642" s="5" t="s">
        <v>57</v>
      </c>
      <c r="X7642" s="5" t="s">
        <v>58</v>
      </c>
      <c r="Y7642" s="5" t="s">
        <v>1233</v>
      </c>
      <c r="Z7642" s="5" t="s">
        <v>84</v>
      </c>
      <c r="AA7642" s="4">
        <v>0.78</v>
      </c>
      <c r="AB7642" s="1">
        <v>41118</v>
      </c>
      <c r="AC7642" s="1">
        <v>28662</v>
      </c>
      <c r="AD7642">
        <f t="shared" si="716"/>
        <v>0</v>
      </c>
      <c r="AE7642">
        <f t="shared" ca="1" si="717"/>
        <v>46</v>
      </c>
      <c r="AF7642" t="str">
        <f t="shared" ca="1" si="718"/>
        <v>18-64</v>
      </c>
      <c r="AG7642" s="3">
        <f t="shared" si="719"/>
        <v>2.775216205128205</v>
      </c>
      <c r="AH7642" t="str">
        <f>_xlfn.IFNA(VLOOKUP(Sales_Transactions[[#This Row],[Order ID]],Returned_Items[#All],2,FALSE),"Not Returned")</f>
        <v>Not Returned</v>
      </c>
    </row>
    <row r="7643" spans="1:34" x14ac:dyDescent="0.25">
      <c r="A7643">
        <v>56577</v>
      </c>
      <c r="C7643" t="s">
        <v>3062</v>
      </c>
      <c r="D7643" s="2" t="str">
        <f>TEXT(MID(Sales_Transactions[[#This Row],[Order Date]],2,5),"d/m/yyy")</f>
        <v>2/11/2011</v>
      </c>
      <c r="E7643" s="2" t="str">
        <f>TEXT(MID(Sales_Transactions[[#This Row],[Order Date]],2,5),"d")</f>
        <v>2</v>
      </c>
      <c r="F7643" s="2" t="str">
        <f>TEXT(MID(Sales_Transactions[[#This Row],[Order Date]],2,5),"m")</f>
        <v>11</v>
      </c>
      <c r="G7643" s="2" t="str">
        <f>TEXT(MID(Sales_Transactions[[#This Row],[Order Date]],2,5),"yyy")</f>
        <v>2011</v>
      </c>
      <c r="H7643" s="2" t="str">
        <f>TEXT(MID(Sales_Transactions[[#This Row],[Order Date]],2,5),"yyy/m")</f>
        <v>2011/11</v>
      </c>
      <c r="I7643" t="s">
        <v>101</v>
      </c>
      <c r="J7643">
        <f t="shared" si="714"/>
        <v>1</v>
      </c>
      <c r="K7643" s="2">
        <v>19</v>
      </c>
      <c r="L7643" s="3">
        <v>1134.2</v>
      </c>
      <c r="M7643" s="4">
        <v>0.08</v>
      </c>
      <c r="N7643" s="5" t="s">
        <v>34</v>
      </c>
      <c r="O7643" s="3">
        <v>-351.51</v>
      </c>
      <c r="P7643" s="3">
        <v>58.14</v>
      </c>
      <c r="Q7643" s="3">
        <v>36.61</v>
      </c>
      <c r="R7643" s="5" t="s">
        <v>3216</v>
      </c>
      <c r="S7643" s="5" t="s">
        <v>191</v>
      </c>
      <c r="T7643" s="5" t="str">
        <f t="shared" si="715"/>
        <v>Quincy Jones</v>
      </c>
      <c r="U7643" t="s">
        <v>153</v>
      </c>
      <c r="V7643" s="5" t="s">
        <v>27</v>
      </c>
      <c r="W7643" s="5" t="s">
        <v>57</v>
      </c>
      <c r="X7643" s="5" t="s">
        <v>104</v>
      </c>
      <c r="Y7643" s="5" t="s">
        <v>363</v>
      </c>
      <c r="Z7643" s="5" t="s">
        <v>106</v>
      </c>
      <c r="AA7643" s="4">
        <v>0.61</v>
      </c>
      <c r="AB7643" s="1">
        <v>40851</v>
      </c>
      <c r="AC7643" s="1">
        <v>29171</v>
      </c>
      <c r="AD7643">
        <f t="shared" si="716"/>
        <v>2</v>
      </c>
      <c r="AE7643">
        <f t="shared" ca="1" si="717"/>
        <v>44</v>
      </c>
      <c r="AF7643" t="str">
        <f t="shared" ca="1" si="718"/>
        <v>18-64</v>
      </c>
      <c r="AG7643" s="3">
        <f t="shared" si="719"/>
        <v>4.9843941052631573</v>
      </c>
      <c r="AH7643" t="str">
        <f>_xlfn.IFNA(VLOOKUP(Sales_Transactions[[#This Row],[Order ID]],Returned_Items[#All],2,FALSE),"Not Returned")</f>
        <v>Not Returned</v>
      </c>
    </row>
    <row r="7644" spans="1:34" x14ac:dyDescent="0.25">
      <c r="A7644">
        <v>56834</v>
      </c>
      <c r="C7644" t="s">
        <v>1956</v>
      </c>
      <c r="D7644" s="2" t="str">
        <f>TEXT(MID(Sales_Transactions[[#This Row],[Order Date]],2,5),"d/m/yyy")</f>
        <v>1/5/2011</v>
      </c>
      <c r="E7644" s="2" t="str">
        <f>TEXT(MID(Sales_Transactions[[#This Row],[Order Date]],2,5),"d")</f>
        <v>1</v>
      </c>
      <c r="F7644" s="2" t="str">
        <f>TEXT(MID(Sales_Transactions[[#This Row],[Order Date]],2,5),"m")</f>
        <v>5</v>
      </c>
      <c r="G7644" s="2" t="str">
        <f>TEXT(MID(Sales_Transactions[[#This Row],[Order Date]],2,5),"yyy")</f>
        <v>2011</v>
      </c>
      <c r="H7644" s="2" t="str">
        <f>TEXT(MID(Sales_Transactions[[#This Row],[Order Date]],2,5),"yyy/m")</f>
        <v>2011/5</v>
      </c>
      <c r="I7644" t="s">
        <v>33</v>
      </c>
      <c r="J7644">
        <f t="shared" si="714"/>
        <v>4</v>
      </c>
      <c r="K7644" s="2">
        <v>22</v>
      </c>
      <c r="L7644" s="3">
        <v>1900.47</v>
      </c>
      <c r="M7644" s="4">
        <v>0</v>
      </c>
      <c r="N7644" s="5" t="s">
        <v>34</v>
      </c>
      <c r="O7644" s="3">
        <v>202.73</v>
      </c>
      <c r="P7644" s="3">
        <v>80.97</v>
      </c>
      <c r="Q7644" s="3">
        <v>30.06</v>
      </c>
      <c r="R7644" s="5" t="s">
        <v>1836</v>
      </c>
      <c r="S7644" s="5" t="s">
        <v>2302</v>
      </c>
      <c r="T7644" s="5" t="str">
        <f t="shared" si="715"/>
        <v>Darren Powers</v>
      </c>
      <c r="U7644" t="s">
        <v>153</v>
      </c>
      <c r="V7644" s="5" t="s">
        <v>47</v>
      </c>
      <c r="W7644" s="5" t="s">
        <v>48</v>
      </c>
      <c r="X7644" s="5" t="s">
        <v>324</v>
      </c>
      <c r="Y7644" s="5" t="s">
        <v>1821</v>
      </c>
      <c r="Z7644" s="5" t="s">
        <v>106</v>
      </c>
      <c r="AA7644" s="4">
        <v>0.4</v>
      </c>
      <c r="AB7644" s="1">
        <v>40666</v>
      </c>
      <c r="AC7644" s="1">
        <v>28934</v>
      </c>
      <c r="AD7644">
        <f t="shared" si="716"/>
        <v>2</v>
      </c>
      <c r="AE7644">
        <f t="shared" ca="1" si="717"/>
        <v>45</v>
      </c>
      <c r="AF7644" t="str">
        <f t="shared" ca="1" si="718"/>
        <v>18-64</v>
      </c>
      <c r="AG7644" s="3">
        <f t="shared" si="719"/>
        <v>5.0468181818181819</v>
      </c>
      <c r="AH7644" t="str">
        <f>_xlfn.IFNA(VLOOKUP(Sales_Transactions[[#This Row],[Order ID]],Returned_Items[#All],2,FALSE),"Not Returned")</f>
        <v>Not Returned</v>
      </c>
    </row>
    <row r="7645" spans="1:34" x14ac:dyDescent="0.25">
      <c r="A7645">
        <v>56834</v>
      </c>
      <c r="C7645" t="s">
        <v>1956</v>
      </c>
      <c r="D7645" s="2" t="str">
        <f>TEXT(MID(Sales_Transactions[[#This Row],[Order Date]],2,5),"d/m/yyy")</f>
        <v>1/5/2011</v>
      </c>
      <c r="E7645" s="2" t="str">
        <f>TEXT(MID(Sales_Transactions[[#This Row],[Order Date]],2,5),"d")</f>
        <v>1</v>
      </c>
      <c r="F7645" s="2" t="str">
        <f>TEXT(MID(Sales_Transactions[[#This Row],[Order Date]],2,5),"m")</f>
        <v>5</v>
      </c>
      <c r="G7645" s="2" t="str">
        <f>TEXT(MID(Sales_Transactions[[#This Row],[Order Date]],2,5),"yyy")</f>
        <v>2011</v>
      </c>
      <c r="H7645" s="2" t="str">
        <f>TEXT(MID(Sales_Transactions[[#This Row],[Order Date]],2,5),"yyy/m")</f>
        <v>2011/5</v>
      </c>
      <c r="I7645" t="s">
        <v>33</v>
      </c>
      <c r="J7645">
        <f t="shared" si="714"/>
        <v>4</v>
      </c>
      <c r="K7645" s="2">
        <v>33</v>
      </c>
      <c r="L7645" s="3">
        <v>205.52</v>
      </c>
      <c r="M7645" s="4">
        <v>0.09</v>
      </c>
      <c r="N7645" s="5" t="s">
        <v>23</v>
      </c>
      <c r="O7645" s="3">
        <v>-118.55</v>
      </c>
      <c r="P7645" s="3">
        <v>6.48</v>
      </c>
      <c r="Q7645" s="3">
        <v>7.03</v>
      </c>
      <c r="R7645" s="5" t="s">
        <v>1836</v>
      </c>
      <c r="S7645" s="5" t="s">
        <v>2302</v>
      </c>
      <c r="T7645" s="5" t="str">
        <f t="shared" si="715"/>
        <v>Darren Powers</v>
      </c>
      <c r="U7645" t="s">
        <v>153</v>
      </c>
      <c r="V7645" s="5" t="s">
        <v>47</v>
      </c>
      <c r="W7645" s="5" t="s">
        <v>28</v>
      </c>
      <c r="X7645" s="5" t="s">
        <v>75</v>
      </c>
      <c r="Y7645" s="5" t="s">
        <v>255</v>
      </c>
      <c r="Z7645" s="5" t="s">
        <v>43</v>
      </c>
      <c r="AA7645" s="4">
        <v>0.37</v>
      </c>
      <c r="AB7645" s="1">
        <v>40665</v>
      </c>
      <c r="AC7645" s="1">
        <v>12960</v>
      </c>
      <c r="AD7645">
        <f t="shared" si="716"/>
        <v>1</v>
      </c>
      <c r="AE7645">
        <f t="shared" ca="1" si="717"/>
        <v>89</v>
      </c>
      <c r="AF7645" t="str">
        <f t="shared" ca="1" si="718"/>
        <v>Over 65</v>
      </c>
      <c r="AG7645" s="3">
        <f t="shared" si="719"/>
        <v>0.40921721212121209</v>
      </c>
      <c r="AH7645" t="str">
        <f>_xlfn.IFNA(VLOOKUP(Sales_Transactions[[#This Row],[Order ID]],Returned_Items[#All],2,FALSE),"Not Returned")</f>
        <v>Not Returned</v>
      </c>
    </row>
    <row r="7646" spans="1:34" x14ac:dyDescent="0.25">
      <c r="A7646">
        <v>57380</v>
      </c>
      <c r="C7646" t="s">
        <v>983</v>
      </c>
      <c r="D7646" s="2" t="str">
        <f>TEXT(MID(Sales_Transactions[[#This Row],[Order Date]],2,5),"d/m/yyy")</f>
        <v>20/10/2011</v>
      </c>
      <c r="E7646" s="2" t="str">
        <f>TEXT(MID(Sales_Transactions[[#This Row],[Order Date]],2,5),"d")</f>
        <v>20</v>
      </c>
      <c r="F7646" s="2" t="str">
        <f>TEXT(MID(Sales_Transactions[[#This Row],[Order Date]],2,5),"m")</f>
        <v>10</v>
      </c>
      <c r="G7646" s="2" t="str">
        <f>TEXT(MID(Sales_Transactions[[#This Row],[Order Date]],2,5),"yyy")</f>
        <v>2011</v>
      </c>
      <c r="H7646" s="2" t="str">
        <f>TEXT(MID(Sales_Transactions[[#This Row],[Order Date]],2,5),"yyy/m")</f>
        <v>2011/10</v>
      </c>
      <c r="I7646" t="s">
        <v>22</v>
      </c>
      <c r="J7646">
        <f t="shared" si="714"/>
        <v>2</v>
      </c>
      <c r="K7646" s="2">
        <v>3</v>
      </c>
      <c r="L7646" s="3">
        <v>545.88</v>
      </c>
      <c r="M7646" s="4">
        <v>0.05</v>
      </c>
      <c r="N7646" s="5" t="s">
        <v>34</v>
      </c>
      <c r="O7646" s="3">
        <v>-95.04</v>
      </c>
      <c r="P7646" s="3">
        <v>212.6</v>
      </c>
      <c r="Q7646" s="3">
        <v>52.2</v>
      </c>
      <c r="R7646" s="5" t="s">
        <v>2137</v>
      </c>
      <c r="S7646" s="5" t="s">
        <v>2620</v>
      </c>
      <c r="T7646" s="5" t="str">
        <f t="shared" si="715"/>
        <v>Pauline Webber</v>
      </c>
      <c r="U7646" t="s">
        <v>153</v>
      </c>
      <c r="V7646" s="5" t="s">
        <v>37</v>
      </c>
      <c r="W7646" s="5" t="s">
        <v>57</v>
      </c>
      <c r="X7646" s="5" t="s">
        <v>107</v>
      </c>
      <c r="Y7646" s="5" t="s">
        <v>1731</v>
      </c>
      <c r="Z7646" s="5" t="s">
        <v>106</v>
      </c>
      <c r="AA7646" s="4">
        <v>0.64</v>
      </c>
      <c r="AB7646" s="1">
        <v>40840</v>
      </c>
      <c r="AC7646" s="1">
        <v>25614</v>
      </c>
      <c r="AD7646">
        <f t="shared" si="716"/>
        <v>4</v>
      </c>
      <c r="AE7646">
        <f t="shared" ca="1" si="717"/>
        <v>54</v>
      </c>
      <c r="AF7646" t="str">
        <f t="shared" ca="1" si="718"/>
        <v>18-64</v>
      </c>
      <c r="AG7646" s="3">
        <f t="shared" si="719"/>
        <v>88.231233333333321</v>
      </c>
      <c r="AH7646" t="str">
        <f>_xlfn.IFNA(VLOOKUP(Sales_Transactions[[#This Row],[Order ID]],Returned_Items[#All],2,FALSE),"Not Returned")</f>
        <v>Not Returned</v>
      </c>
    </row>
    <row r="7647" spans="1:34" x14ac:dyDescent="0.25">
      <c r="A7647">
        <v>58722</v>
      </c>
      <c r="C7647" t="s">
        <v>3189</v>
      </c>
      <c r="D7647" s="2" t="str">
        <f>TEXT(MID(Sales_Transactions[[#This Row],[Order Date]],2,5),"d/m/yyy")</f>
        <v>11/10/2012</v>
      </c>
      <c r="E7647" s="2" t="str">
        <f>TEXT(MID(Sales_Transactions[[#This Row],[Order Date]],2,5),"d")</f>
        <v>11</v>
      </c>
      <c r="F7647" s="2" t="str">
        <f>TEXT(MID(Sales_Transactions[[#This Row],[Order Date]],2,5),"m")</f>
        <v>10</v>
      </c>
      <c r="G7647" s="2" t="str">
        <f>TEXT(MID(Sales_Transactions[[#This Row],[Order Date]],2,5),"yyy")</f>
        <v>2012</v>
      </c>
      <c r="H7647" s="2" t="str">
        <f>TEXT(MID(Sales_Transactions[[#This Row],[Order Date]],2,5),"yyy/m")</f>
        <v>2012/10</v>
      </c>
      <c r="I7647" t="s">
        <v>101</v>
      </c>
      <c r="J7647">
        <f t="shared" si="714"/>
        <v>1</v>
      </c>
      <c r="K7647" s="2">
        <v>45</v>
      </c>
      <c r="L7647" s="3">
        <v>4042.96</v>
      </c>
      <c r="M7647" s="4">
        <v>0.05</v>
      </c>
      <c r="N7647" s="5" t="s">
        <v>34</v>
      </c>
      <c r="O7647" s="3">
        <v>-699.72</v>
      </c>
      <c r="P7647" s="3">
        <v>89.99</v>
      </c>
      <c r="Q7647" s="3">
        <v>42</v>
      </c>
      <c r="R7647" s="5" t="s">
        <v>2662</v>
      </c>
      <c r="S7647" s="5" t="s">
        <v>2023</v>
      </c>
      <c r="T7647" s="5" t="str">
        <f t="shared" si="715"/>
        <v>Tom Prescott</v>
      </c>
      <c r="U7647" t="s">
        <v>153</v>
      </c>
      <c r="V7647" s="5" t="s">
        <v>27</v>
      </c>
      <c r="W7647" s="5" t="s">
        <v>57</v>
      </c>
      <c r="X7647" s="5" t="s">
        <v>154</v>
      </c>
      <c r="Y7647" s="5" t="s">
        <v>1486</v>
      </c>
      <c r="Z7647" s="5" t="s">
        <v>40</v>
      </c>
      <c r="AA7647" s="4">
        <v>0.66</v>
      </c>
      <c r="AB7647" s="1">
        <v>41195</v>
      </c>
      <c r="AC7647" s="1">
        <v>25648</v>
      </c>
      <c r="AD7647">
        <f t="shared" si="716"/>
        <v>2</v>
      </c>
      <c r="AE7647">
        <f t="shared" ca="1" si="717"/>
        <v>54</v>
      </c>
      <c r="AF7647" t="str">
        <f t="shared" ca="1" si="718"/>
        <v>18-64</v>
      </c>
      <c r="AG7647" s="3">
        <f t="shared" si="719"/>
        <v>2.9321112222222219</v>
      </c>
      <c r="AH7647" t="str">
        <f>_xlfn.IFNA(VLOOKUP(Sales_Transactions[[#This Row],[Order ID]],Returned_Items[#All],2,FALSE),"Not Returned")</f>
        <v>Not Returned</v>
      </c>
    </row>
    <row r="7648" spans="1:34" x14ac:dyDescent="0.25">
      <c r="A7648">
        <v>58981</v>
      </c>
      <c r="C7648" t="s">
        <v>1158</v>
      </c>
      <c r="D7648" s="2" t="str">
        <f>TEXT(MID(Sales_Transactions[[#This Row],[Order Date]],2,5),"d/m/yyy")</f>
        <v>31/1/2011</v>
      </c>
      <c r="E7648" s="2" t="str">
        <f>TEXT(MID(Sales_Transactions[[#This Row],[Order Date]],2,5),"d")</f>
        <v>31</v>
      </c>
      <c r="F7648" s="2" t="str">
        <f>TEXT(MID(Sales_Transactions[[#This Row],[Order Date]],2,5),"m")</f>
        <v>1</v>
      </c>
      <c r="G7648" s="2" t="str">
        <f>TEXT(MID(Sales_Transactions[[#This Row],[Order Date]],2,5),"yyy")</f>
        <v>2011</v>
      </c>
      <c r="H7648" s="2" t="str">
        <f>TEXT(MID(Sales_Transactions[[#This Row],[Order Date]],2,5),"yyy/m")</f>
        <v>2011/1</v>
      </c>
      <c r="I7648" t="s">
        <v>33</v>
      </c>
      <c r="J7648">
        <f t="shared" si="714"/>
        <v>4</v>
      </c>
      <c r="K7648" s="2">
        <v>28</v>
      </c>
      <c r="L7648" s="3">
        <v>1262.75</v>
      </c>
      <c r="M7648" s="4">
        <v>7.0000000000000007E-2</v>
      </c>
      <c r="N7648" s="5" t="s">
        <v>23</v>
      </c>
      <c r="O7648" s="3">
        <v>422.23</v>
      </c>
      <c r="P7648" s="3">
        <v>46.89</v>
      </c>
      <c r="Q7648" s="3">
        <v>5.0999999999999996</v>
      </c>
      <c r="R7648" s="5" t="s">
        <v>2224</v>
      </c>
      <c r="S7648" s="5" t="s">
        <v>3581</v>
      </c>
      <c r="T7648" s="5" t="str">
        <f t="shared" si="715"/>
        <v>Tamara Manning</v>
      </c>
      <c r="U7648" t="s">
        <v>153</v>
      </c>
      <c r="V7648" s="5" t="s">
        <v>47</v>
      </c>
      <c r="W7648" s="5" t="s">
        <v>28</v>
      </c>
      <c r="X7648" s="5" t="s">
        <v>38</v>
      </c>
      <c r="Y7648" s="5" t="s">
        <v>575</v>
      </c>
      <c r="Z7648" s="5" t="s">
        <v>56</v>
      </c>
      <c r="AA7648" s="4">
        <v>0.46</v>
      </c>
      <c r="AB7648" s="1">
        <v>40576</v>
      </c>
      <c r="AC7648" s="1">
        <v>25639</v>
      </c>
      <c r="AD7648">
        <f t="shared" si="716"/>
        <v>2</v>
      </c>
      <c r="AE7648">
        <f t="shared" ca="1" si="717"/>
        <v>54</v>
      </c>
      <c r="AF7648" t="str">
        <f t="shared" ca="1" si="718"/>
        <v>18-64</v>
      </c>
      <c r="AG7648" s="3">
        <f t="shared" si="719"/>
        <v>1.8556134642857143</v>
      </c>
      <c r="AH7648" t="str">
        <f>_xlfn.IFNA(VLOOKUP(Sales_Transactions[[#This Row],[Order ID]],Returned_Items[#All],2,FALSE),"Not Returned")</f>
        <v>Not Returned</v>
      </c>
    </row>
    <row r="7649" spans="1:34" x14ac:dyDescent="0.25">
      <c r="A7649">
        <v>59686</v>
      </c>
      <c r="C7649" t="s">
        <v>588</v>
      </c>
      <c r="D7649" s="2" t="str">
        <f>TEXT(MID(Sales_Transactions[[#This Row],[Order Date]],2,5),"d/m/yyy")</f>
        <v>8/3/2011</v>
      </c>
      <c r="E7649" s="2" t="str">
        <f>TEXT(MID(Sales_Transactions[[#This Row],[Order Date]],2,5),"d")</f>
        <v>8</v>
      </c>
      <c r="F7649" s="2" t="str">
        <f>TEXT(MID(Sales_Transactions[[#This Row],[Order Date]],2,5),"m")</f>
        <v>3</v>
      </c>
      <c r="G7649" s="2" t="str">
        <f>TEXT(MID(Sales_Transactions[[#This Row],[Order Date]],2,5),"yyy")</f>
        <v>2011</v>
      </c>
      <c r="H7649" s="2" t="str">
        <f>TEXT(MID(Sales_Transactions[[#This Row],[Order Date]],2,5),"yyy/m")</f>
        <v>2011/3</v>
      </c>
      <c r="I7649" t="s">
        <v>22</v>
      </c>
      <c r="J7649">
        <f t="shared" si="714"/>
        <v>2</v>
      </c>
      <c r="K7649" s="2">
        <v>41</v>
      </c>
      <c r="L7649" s="3">
        <v>243.37</v>
      </c>
      <c r="M7649" s="4">
        <v>0.01</v>
      </c>
      <c r="N7649" s="5" t="s">
        <v>23</v>
      </c>
      <c r="O7649" s="3">
        <v>-106.42</v>
      </c>
      <c r="P7649" s="3">
        <v>5.8</v>
      </c>
      <c r="Q7649" s="3">
        <v>5.59</v>
      </c>
      <c r="R7649" s="5" t="s">
        <v>1794</v>
      </c>
      <c r="S7649" s="5" t="s">
        <v>3582</v>
      </c>
      <c r="T7649" s="5" t="str">
        <f t="shared" si="715"/>
        <v>Shaun Chance</v>
      </c>
      <c r="U7649" t="s">
        <v>153</v>
      </c>
      <c r="V7649" s="5" t="s">
        <v>47</v>
      </c>
      <c r="W7649" s="5" t="s">
        <v>28</v>
      </c>
      <c r="X7649" s="5" t="s">
        <v>41</v>
      </c>
      <c r="Y7649" s="5" t="s">
        <v>1748</v>
      </c>
      <c r="Z7649" s="5" t="s">
        <v>43</v>
      </c>
      <c r="AA7649" s="4">
        <v>0.4</v>
      </c>
      <c r="AB7649" s="1">
        <v>40615</v>
      </c>
      <c r="AC7649" s="1">
        <v>20990</v>
      </c>
      <c r="AD7649">
        <f t="shared" si="716"/>
        <v>5</v>
      </c>
      <c r="AE7649">
        <f t="shared" ca="1" si="717"/>
        <v>67</v>
      </c>
      <c r="AF7649" t="str">
        <f t="shared" ca="1" si="718"/>
        <v>Over 65</v>
      </c>
      <c r="AG7649" s="3">
        <f t="shared" si="719"/>
        <v>0.27779073170731705</v>
      </c>
      <c r="AH7649" t="str">
        <f>_xlfn.IFNA(VLOOKUP(Sales_Transactions[[#This Row],[Order ID]],Returned_Items[#All],2,FALSE),"Not Returned")</f>
        <v>Not Returned</v>
      </c>
    </row>
    <row r="7650" spans="1:34" x14ac:dyDescent="0.25">
      <c r="A7650">
        <v>6791</v>
      </c>
      <c r="C7650" t="s">
        <v>1743</v>
      </c>
      <c r="D7650" s="2" t="str">
        <f>TEXT(MID(Sales_Transactions[[#This Row],[Order Date]],2,5),"d/m/yyy")</f>
        <v>1/2/2011</v>
      </c>
      <c r="E7650" s="2" t="str">
        <f>TEXT(MID(Sales_Transactions[[#This Row],[Order Date]],2,5),"d")</f>
        <v>1</v>
      </c>
      <c r="F7650" s="2" t="str">
        <f>TEXT(MID(Sales_Transactions[[#This Row],[Order Date]],2,5),"m")</f>
        <v>2</v>
      </c>
      <c r="G7650" s="2" t="str">
        <f>TEXT(MID(Sales_Transactions[[#This Row],[Order Date]],2,5),"yyy")</f>
        <v>2011</v>
      </c>
      <c r="H7650" s="2" t="str">
        <f>TEXT(MID(Sales_Transactions[[#This Row],[Order Date]],2,5),"yyy/m")</f>
        <v>2011/2</v>
      </c>
      <c r="I7650" t="s">
        <v>78</v>
      </c>
      <c r="J7650">
        <f t="shared" si="714"/>
        <v>3</v>
      </c>
      <c r="K7650" s="2">
        <v>14</v>
      </c>
      <c r="L7650" s="3">
        <v>730.33</v>
      </c>
      <c r="M7650" s="4">
        <v>0.1</v>
      </c>
      <c r="N7650" s="5" t="s">
        <v>67</v>
      </c>
      <c r="O7650" s="3">
        <v>110.77</v>
      </c>
      <c r="P7650" s="3">
        <v>51.98</v>
      </c>
      <c r="Q7650" s="3">
        <v>10.17</v>
      </c>
      <c r="R7650" s="5" t="s">
        <v>3029</v>
      </c>
      <c r="S7650" s="5" t="s">
        <v>417</v>
      </c>
      <c r="T7650" s="5" t="str">
        <f t="shared" si="715"/>
        <v>Lindsay Castell</v>
      </c>
      <c r="U7650" t="s">
        <v>153</v>
      </c>
      <c r="V7650" s="5" t="s">
        <v>27</v>
      </c>
      <c r="W7650" s="5" t="s">
        <v>48</v>
      </c>
      <c r="X7650" s="5" t="s">
        <v>324</v>
      </c>
      <c r="Y7650" s="5" t="s">
        <v>2163</v>
      </c>
      <c r="Z7650" s="5" t="s">
        <v>56</v>
      </c>
      <c r="AA7650" s="4">
        <v>0.37</v>
      </c>
      <c r="AB7650" s="1">
        <v>40577</v>
      </c>
      <c r="AC7650" s="1">
        <v>21351</v>
      </c>
      <c r="AD7650">
        <f t="shared" si="716"/>
        <v>2</v>
      </c>
      <c r="AE7650">
        <f t="shared" ca="1" si="717"/>
        <v>66</v>
      </c>
      <c r="AF7650" t="str">
        <f t="shared" ca="1" si="718"/>
        <v>Over 65</v>
      </c>
      <c r="AG7650" s="3">
        <f t="shared" si="719"/>
        <v>4.4355728571428568</v>
      </c>
      <c r="AH7650" t="str">
        <f>_xlfn.IFNA(VLOOKUP(Sales_Transactions[[#This Row],[Order ID]],Returned_Items[#All],2,FALSE),"Not Returned")</f>
        <v>Not Returned</v>
      </c>
    </row>
    <row r="7651" spans="1:34" x14ac:dyDescent="0.25">
      <c r="A7651">
        <v>9895</v>
      </c>
      <c r="C7651" t="s">
        <v>2304</v>
      </c>
      <c r="D7651" s="2" t="str">
        <f>TEXT(MID(Sales_Transactions[[#This Row],[Order Date]],2,5),"d/m/yyy")</f>
        <v>20/4/2010</v>
      </c>
      <c r="E7651" s="2" t="str">
        <f>TEXT(MID(Sales_Transactions[[#This Row],[Order Date]],2,5),"d")</f>
        <v>20</v>
      </c>
      <c r="F7651" s="2" t="str">
        <f>TEXT(MID(Sales_Transactions[[#This Row],[Order Date]],2,5),"m")</f>
        <v>4</v>
      </c>
      <c r="G7651" s="2" t="str">
        <f>TEXT(MID(Sales_Transactions[[#This Row],[Order Date]],2,5),"yyy")</f>
        <v>2010</v>
      </c>
      <c r="H7651" s="2" t="str">
        <f>TEXT(MID(Sales_Transactions[[#This Row],[Order Date]],2,5),"yyy/m")</f>
        <v>2010/4</v>
      </c>
      <c r="I7651" t="s">
        <v>22</v>
      </c>
      <c r="J7651">
        <f t="shared" si="714"/>
        <v>2</v>
      </c>
      <c r="K7651" s="2">
        <v>9</v>
      </c>
      <c r="L7651" s="3">
        <v>54.79</v>
      </c>
      <c r="M7651" s="4">
        <v>0.05</v>
      </c>
      <c r="N7651" s="5" t="s">
        <v>23</v>
      </c>
      <c r="O7651" s="3">
        <v>-6.82</v>
      </c>
      <c r="P7651" s="3">
        <v>5.85</v>
      </c>
      <c r="Q7651" s="3">
        <v>2.27</v>
      </c>
      <c r="R7651" s="5" t="s">
        <v>2108</v>
      </c>
      <c r="S7651" s="5" t="s">
        <v>2109</v>
      </c>
      <c r="T7651" s="5" t="str">
        <f t="shared" si="715"/>
        <v>Adam Bellavance</v>
      </c>
      <c r="U7651" t="s">
        <v>153</v>
      </c>
      <c r="V7651" s="5" t="s">
        <v>27</v>
      </c>
      <c r="W7651" s="5" t="s">
        <v>28</v>
      </c>
      <c r="X7651" s="5" t="s">
        <v>124</v>
      </c>
      <c r="Y7651" s="5" t="s">
        <v>770</v>
      </c>
      <c r="Z7651" s="5" t="s">
        <v>84</v>
      </c>
      <c r="AA7651" s="4">
        <v>0.56000000000000005</v>
      </c>
      <c r="AB7651" s="1">
        <v>40292</v>
      </c>
      <c r="AC7651" s="1">
        <v>21776</v>
      </c>
      <c r="AD7651">
        <f t="shared" si="716"/>
        <v>4</v>
      </c>
      <c r="AE7651">
        <f t="shared" ca="1" si="717"/>
        <v>64</v>
      </c>
      <c r="AF7651" t="str">
        <f t="shared" ca="1" si="718"/>
        <v>18-64</v>
      </c>
      <c r="AG7651" s="3">
        <f t="shared" si="719"/>
        <v>0.90189722222222224</v>
      </c>
      <c r="AH7651" t="str">
        <f>_xlfn.IFNA(VLOOKUP(Sales_Transactions[[#This Row],[Order ID]],Returned_Items[#All],2,FALSE),"Not Returned")</f>
        <v>Returned</v>
      </c>
    </row>
    <row r="7652" spans="1:34" x14ac:dyDescent="0.25">
      <c r="A7652">
        <v>11846</v>
      </c>
      <c r="C7652" t="s">
        <v>2304</v>
      </c>
      <c r="D7652" s="2" t="str">
        <f>TEXT(MID(Sales_Transactions[[#This Row],[Order Date]],2,5),"d/m/yyy")</f>
        <v>20/4/2010</v>
      </c>
      <c r="E7652" s="2" t="str">
        <f>TEXT(MID(Sales_Transactions[[#This Row],[Order Date]],2,5),"d")</f>
        <v>20</v>
      </c>
      <c r="F7652" s="2" t="str">
        <f>TEXT(MID(Sales_Transactions[[#This Row],[Order Date]],2,5),"m")</f>
        <v>4</v>
      </c>
      <c r="G7652" s="2" t="str">
        <f>TEXT(MID(Sales_Transactions[[#This Row],[Order Date]],2,5),"yyy")</f>
        <v>2010</v>
      </c>
      <c r="H7652" s="2" t="str">
        <f>TEXT(MID(Sales_Transactions[[#This Row],[Order Date]],2,5),"yyy/m")</f>
        <v>2010/4</v>
      </c>
      <c r="I7652" t="s">
        <v>22</v>
      </c>
      <c r="J7652">
        <f t="shared" si="714"/>
        <v>2</v>
      </c>
      <c r="K7652" s="2">
        <v>49</v>
      </c>
      <c r="L7652" s="3">
        <v>7319.85</v>
      </c>
      <c r="M7652" s="4">
        <v>0.03</v>
      </c>
      <c r="N7652" s="5" t="s">
        <v>23</v>
      </c>
      <c r="O7652" s="3">
        <v>611.42999999999995</v>
      </c>
      <c r="P7652" s="3">
        <v>152.47999999999999</v>
      </c>
      <c r="Q7652" s="3">
        <v>4</v>
      </c>
      <c r="R7652" s="5" t="s">
        <v>1814</v>
      </c>
      <c r="S7652" s="5" t="s">
        <v>1833</v>
      </c>
      <c r="T7652" s="5" t="str">
        <f t="shared" si="715"/>
        <v>Ken Dana</v>
      </c>
      <c r="U7652" t="s">
        <v>153</v>
      </c>
      <c r="V7652" s="5" t="s">
        <v>47</v>
      </c>
      <c r="W7652" s="5" t="s">
        <v>48</v>
      </c>
      <c r="X7652" s="5" t="s">
        <v>87</v>
      </c>
      <c r="Y7652" s="5" t="s">
        <v>1470</v>
      </c>
      <c r="Z7652" s="5" t="s">
        <v>43</v>
      </c>
      <c r="AA7652" s="4">
        <v>0.79</v>
      </c>
      <c r="AB7652" s="1">
        <v>40292</v>
      </c>
      <c r="AC7652" s="1">
        <v>21584</v>
      </c>
      <c r="AD7652">
        <f t="shared" si="716"/>
        <v>4</v>
      </c>
      <c r="AE7652">
        <f t="shared" ca="1" si="717"/>
        <v>65</v>
      </c>
      <c r="AF7652" t="str">
        <f t="shared" ca="1" si="718"/>
        <v>Over 65</v>
      </c>
      <c r="AG7652" s="3">
        <f t="shared" si="719"/>
        <v>3.1925358367346934</v>
      </c>
      <c r="AH7652" t="str">
        <f>_xlfn.IFNA(VLOOKUP(Sales_Transactions[[#This Row],[Order ID]],Returned_Items[#All],2,FALSE),"Not Returned")</f>
        <v>Not Returned</v>
      </c>
    </row>
    <row r="7653" spans="1:34" x14ac:dyDescent="0.25">
      <c r="A7653">
        <v>11846</v>
      </c>
      <c r="C7653" t="s">
        <v>2304</v>
      </c>
      <c r="D7653" s="2" t="str">
        <f>TEXT(MID(Sales_Transactions[[#This Row],[Order Date]],2,5),"d/m/yyy")</f>
        <v>20/4/2010</v>
      </c>
      <c r="E7653" s="2" t="str">
        <f>TEXT(MID(Sales_Transactions[[#This Row],[Order Date]],2,5),"d")</f>
        <v>20</v>
      </c>
      <c r="F7653" s="2" t="str">
        <f>TEXT(MID(Sales_Transactions[[#This Row],[Order Date]],2,5),"m")</f>
        <v>4</v>
      </c>
      <c r="G7653" s="2" t="str">
        <f>TEXT(MID(Sales_Transactions[[#This Row],[Order Date]],2,5),"yyy")</f>
        <v>2010</v>
      </c>
      <c r="H7653" s="2" t="str">
        <f>TEXT(MID(Sales_Transactions[[#This Row],[Order Date]],2,5),"yyy/m")</f>
        <v>2010/4</v>
      </c>
      <c r="I7653" t="s">
        <v>22</v>
      </c>
      <c r="J7653">
        <f t="shared" si="714"/>
        <v>2</v>
      </c>
      <c r="K7653" s="2">
        <v>28</v>
      </c>
      <c r="L7653" s="3">
        <v>707.44</v>
      </c>
      <c r="M7653" s="4">
        <v>0.01</v>
      </c>
      <c r="N7653" s="5" t="s">
        <v>67</v>
      </c>
      <c r="O7653" s="3">
        <v>-50.27</v>
      </c>
      <c r="P7653" s="3">
        <v>24.98</v>
      </c>
      <c r="Q7653" s="3">
        <v>8.7899999999999991</v>
      </c>
      <c r="R7653" s="5" t="s">
        <v>1814</v>
      </c>
      <c r="S7653" s="5" t="s">
        <v>1833</v>
      </c>
      <c r="T7653" s="5" t="str">
        <f t="shared" si="715"/>
        <v>Ken Dana</v>
      </c>
      <c r="U7653" t="s">
        <v>153</v>
      </c>
      <c r="V7653" s="5" t="s">
        <v>47</v>
      </c>
      <c r="W7653" s="5" t="s">
        <v>28</v>
      </c>
      <c r="X7653" s="5" t="s">
        <v>29</v>
      </c>
      <c r="Y7653" s="5" t="s">
        <v>2642</v>
      </c>
      <c r="Z7653" s="5" t="s">
        <v>43</v>
      </c>
      <c r="AA7653" s="4">
        <v>0.66</v>
      </c>
      <c r="AB7653" s="1">
        <v>40295</v>
      </c>
      <c r="AC7653" s="1">
        <v>21676</v>
      </c>
      <c r="AD7653">
        <f t="shared" si="716"/>
        <v>7</v>
      </c>
      <c r="AE7653">
        <f t="shared" ca="1" si="717"/>
        <v>65</v>
      </c>
      <c r="AF7653" t="str">
        <f t="shared" ca="1" si="718"/>
        <v>Over 65</v>
      </c>
      <c r="AG7653" s="3">
        <f t="shared" si="719"/>
        <v>1.2059822142857144</v>
      </c>
      <c r="AH7653" t="str">
        <f>_xlfn.IFNA(VLOOKUP(Sales_Transactions[[#This Row],[Order ID]],Returned_Items[#All],2,FALSE),"Not Returned")</f>
        <v>Not Returned</v>
      </c>
    </row>
    <row r="7654" spans="1:34" x14ac:dyDescent="0.25">
      <c r="A7654">
        <v>12450</v>
      </c>
      <c r="C7654" t="s">
        <v>3034</v>
      </c>
      <c r="D7654" s="2" t="str">
        <f>TEXT(MID(Sales_Transactions[[#This Row],[Order Date]],2,5),"d/m/yyy")</f>
        <v>12/3/2009</v>
      </c>
      <c r="E7654" s="2" t="str">
        <f>TEXT(MID(Sales_Transactions[[#This Row],[Order Date]],2,5),"d")</f>
        <v>12</v>
      </c>
      <c r="F7654" s="2" t="str">
        <f>TEXT(MID(Sales_Transactions[[#This Row],[Order Date]],2,5),"m")</f>
        <v>3</v>
      </c>
      <c r="G7654" s="2" t="str">
        <f>TEXT(MID(Sales_Transactions[[#This Row],[Order Date]],2,5),"yyy")</f>
        <v>2009</v>
      </c>
      <c r="H7654" s="2" t="str">
        <f>TEXT(MID(Sales_Transactions[[#This Row],[Order Date]],2,5),"yyy/m")</f>
        <v>2009/3</v>
      </c>
      <c r="I7654" t="s">
        <v>52</v>
      </c>
      <c r="J7654">
        <f t="shared" si="714"/>
        <v>1</v>
      </c>
      <c r="K7654" s="2">
        <v>15</v>
      </c>
      <c r="L7654" s="3">
        <v>1146.4100000000001</v>
      </c>
      <c r="M7654" s="4">
        <v>0</v>
      </c>
      <c r="N7654" s="5" t="s">
        <v>23</v>
      </c>
      <c r="O7654" s="3">
        <v>-88.61</v>
      </c>
      <c r="P7654" s="3">
        <v>73.98</v>
      </c>
      <c r="Q7654" s="3">
        <v>14.52</v>
      </c>
      <c r="R7654" s="5" t="s">
        <v>3029</v>
      </c>
      <c r="S7654" s="5" t="s">
        <v>417</v>
      </c>
      <c r="T7654" s="5" t="str">
        <f t="shared" si="715"/>
        <v>Lindsay Castell</v>
      </c>
      <c r="U7654" t="s">
        <v>153</v>
      </c>
      <c r="V7654" s="5" t="s">
        <v>27</v>
      </c>
      <c r="W7654" s="5" t="s">
        <v>48</v>
      </c>
      <c r="X7654" s="5" t="s">
        <v>87</v>
      </c>
      <c r="Y7654" s="5" t="s">
        <v>1426</v>
      </c>
      <c r="Z7654" s="5" t="s">
        <v>43</v>
      </c>
      <c r="AA7654" s="4">
        <v>0.65</v>
      </c>
      <c r="AB7654" s="1">
        <v>39886</v>
      </c>
      <c r="AC7654" s="1">
        <v>21797</v>
      </c>
      <c r="AD7654">
        <f t="shared" si="716"/>
        <v>2</v>
      </c>
      <c r="AE7654">
        <f t="shared" ca="1" si="717"/>
        <v>64</v>
      </c>
      <c r="AF7654" t="str">
        <f t="shared" ca="1" si="718"/>
        <v>18-64</v>
      </c>
      <c r="AG7654" s="3">
        <f t="shared" si="719"/>
        <v>5.9</v>
      </c>
      <c r="AH7654" t="str">
        <f>_xlfn.IFNA(VLOOKUP(Sales_Transactions[[#This Row],[Order ID]],Returned_Items[#All],2,FALSE),"Not Returned")</f>
        <v>Not Returned</v>
      </c>
    </row>
    <row r="7655" spans="1:34" x14ac:dyDescent="0.25">
      <c r="A7655">
        <v>16518</v>
      </c>
      <c r="C7655" t="s">
        <v>3311</v>
      </c>
      <c r="D7655" s="2" t="str">
        <f>TEXT(MID(Sales_Transactions[[#This Row],[Order Date]],2,5),"d/m/yyy")</f>
        <v>29/9/2012</v>
      </c>
      <c r="E7655" s="2" t="str">
        <f>TEXT(MID(Sales_Transactions[[#This Row],[Order Date]],2,5),"d")</f>
        <v>29</v>
      </c>
      <c r="F7655" s="2" t="str">
        <f>TEXT(MID(Sales_Transactions[[#This Row],[Order Date]],2,5),"m")</f>
        <v>9</v>
      </c>
      <c r="G7655" s="2" t="str">
        <f>TEXT(MID(Sales_Transactions[[#This Row],[Order Date]],2,5),"yyy")</f>
        <v>2012</v>
      </c>
      <c r="H7655" s="2" t="str">
        <f>TEXT(MID(Sales_Transactions[[#This Row],[Order Date]],2,5),"yyy/m")</f>
        <v>2012/9</v>
      </c>
      <c r="I7655" t="s">
        <v>101</v>
      </c>
      <c r="J7655">
        <f t="shared" si="714"/>
        <v>1</v>
      </c>
      <c r="K7655" s="2">
        <v>4</v>
      </c>
      <c r="L7655" s="3">
        <v>80.290000000000006</v>
      </c>
      <c r="M7655" s="4">
        <v>0.03</v>
      </c>
      <c r="N7655" s="5" t="s">
        <v>23</v>
      </c>
      <c r="O7655" s="3">
        <v>-6.57</v>
      </c>
      <c r="P7655" s="3">
        <v>18.97</v>
      </c>
      <c r="Q7655" s="3">
        <v>5.21</v>
      </c>
      <c r="R7655" s="5" t="s">
        <v>1814</v>
      </c>
      <c r="S7655" s="5" t="s">
        <v>1833</v>
      </c>
      <c r="T7655" s="5" t="str">
        <f t="shared" si="715"/>
        <v>Ken Dana</v>
      </c>
      <c r="U7655" t="s">
        <v>153</v>
      </c>
      <c r="V7655" s="5" t="s">
        <v>47</v>
      </c>
      <c r="W7655" s="5" t="s">
        <v>28</v>
      </c>
      <c r="X7655" s="5" t="s">
        <v>75</v>
      </c>
      <c r="Y7655" s="5" t="s">
        <v>272</v>
      </c>
      <c r="Z7655" s="5" t="s">
        <v>43</v>
      </c>
      <c r="AA7655" s="4">
        <v>0.37</v>
      </c>
      <c r="AB7655" s="1">
        <v>41182</v>
      </c>
      <c r="AC7655" s="1">
        <v>21649</v>
      </c>
      <c r="AD7655">
        <f t="shared" si="716"/>
        <v>1</v>
      </c>
      <c r="AE7655">
        <f t="shared" ca="1" si="717"/>
        <v>65</v>
      </c>
      <c r="AF7655" t="str">
        <f t="shared" ca="1" si="718"/>
        <v>Over 65</v>
      </c>
      <c r="AG7655" s="3">
        <f t="shared" si="719"/>
        <v>6.0435772500000002</v>
      </c>
      <c r="AH7655" t="str">
        <f>_xlfn.IFNA(VLOOKUP(Sales_Transactions[[#This Row],[Order ID]],Returned_Items[#All],2,FALSE),"Not Returned")</f>
        <v>Not Returned</v>
      </c>
    </row>
    <row r="7656" spans="1:34" x14ac:dyDescent="0.25">
      <c r="A7656">
        <v>16518</v>
      </c>
      <c r="C7656" t="s">
        <v>3311</v>
      </c>
      <c r="D7656" s="2" t="str">
        <f>TEXT(MID(Sales_Transactions[[#This Row],[Order Date]],2,5),"d/m/yyy")</f>
        <v>29/9/2012</v>
      </c>
      <c r="E7656" s="2" t="str">
        <f>TEXT(MID(Sales_Transactions[[#This Row],[Order Date]],2,5),"d")</f>
        <v>29</v>
      </c>
      <c r="F7656" s="2" t="str">
        <f>TEXT(MID(Sales_Transactions[[#This Row],[Order Date]],2,5),"m")</f>
        <v>9</v>
      </c>
      <c r="G7656" s="2" t="str">
        <f>TEXT(MID(Sales_Transactions[[#This Row],[Order Date]],2,5),"yyy")</f>
        <v>2012</v>
      </c>
      <c r="H7656" s="2" t="str">
        <f>TEXT(MID(Sales_Transactions[[#This Row],[Order Date]],2,5),"yyy/m")</f>
        <v>2012/9</v>
      </c>
      <c r="I7656" t="s">
        <v>101</v>
      </c>
      <c r="J7656">
        <f t="shared" si="714"/>
        <v>1</v>
      </c>
      <c r="K7656" s="2">
        <v>36</v>
      </c>
      <c r="L7656" s="3">
        <v>2628.9225000000001</v>
      </c>
      <c r="M7656" s="4">
        <v>0.03</v>
      </c>
      <c r="N7656" s="5" t="s">
        <v>23</v>
      </c>
      <c r="O7656" s="3">
        <v>832.19</v>
      </c>
      <c r="P7656" s="3">
        <v>85.99</v>
      </c>
      <c r="Q7656" s="3">
        <v>0.99</v>
      </c>
      <c r="R7656" s="5" t="s">
        <v>1814</v>
      </c>
      <c r="S7656" s="5" t="s">
        <v>1833</v>
      </c>
      <c r="T7656" s="5" t="str">
        <f t="shared" si="715"/>
        <v>Ken Dana</v>
      </c>
      <c r="U7656" t="s">
        <v>153</v>
      </c>
      <c r="V7656" s="5" t="s">
        <v>47</v>
      </c>
      <c r="W7656" s="5" t="s">
        <v>48</v>
      </c>
      <c r="X7656" s="5" t="s">
        <v>49</v>
      </c>
      <c r="Y7656" s="5" t="s">
        <v>1261</v>
      </c>
      <c r="Z7656" s="5" t="s">
        <v>84</v>
      </c>
      <c r="AA7656" s="4">
        <v>0.55000000000000004</v>
      </c>
      <c r="AB7656" s="1">
        <v>41184</v>
      </c>
      <c r="AC7656" s="1">
        <v>21719</v>
      </c>
      <c r="AD7656">
        <f t="shared" si="716"/>
        <v>3</v>
      </c>
      <c r="AE7656">
        <f t="shared" ca="1" si="717"/>
        <v>65</v>
      </c>
      <c r="AF7656" t="str">
        <f t="shared" ca="1" si="718"/>
        <v>Over 65</v>
      </c>
      <c r="AG7656" s="3">
        <f t="shared" si="719"/>
        <v>2.4153945277777775</v>
      </c>
      <c r="AH7656" t="str">
        <f>_xlfn.IFNA(VLOOKUP(Sales_Transactions[[#This Row],[Order ID]],Returned_Items[#All],2,FALSE),"Not Returned")</f>
        <v>Not Returned</v>
      </c>
    </row>
    <row r="7657" spans="1:34" x14ac:dyDescent="0.25">
      <c r="A7657">
        <v>17860</v>
      </c>
      <c r="C7657" t="s">
        <v>2174</v>
      </c>
      <c r="D7657" s="2" t="str">
        <f>TEXT(MID(Sales_Transactions[[#This Row],[Order Date]],2,5),"d/m/yyy")</f>
        <v>6/4/2011</v>
      </c>
      <c r="E7657" s="2" t="str">
        <f>TEXT(MID(Sales_Transactions[[#This Row],[Order Date]],2,5),"d")</f>
        <v>6</v>
      </c>
      <c r="F7657" s="2" t="str">
        <f>TEXT(MID(Sales_Transactions[[#This Row],[Order Date]],2,5),"m")</f>
        <v>4</v>
      </c>
      <c r="G7657" s="2" t="str">
        <f>TEXT(MID(Sales_Transactions[[#This Row],[Order Date]],2,5),"yyy")</f>
        <v>2011</v>
      </c>
      <c r="H7657" s="2" t="str">
        <f>TEXT(MID(Sales_Transactions[[#This Row],[Order Date]],2,5),"yyy/m")</f>
        <v>2011/4</v>
      </c>
      <c r="I7657" t="s">
        <v>101</v>
      </c>
      <c r="J7657">
        <f t="shared" si="714"/>
        <v>1</v>
      </c>
      <c r="K7657" s="2">
        <v>16</v>
      </c>
      <c r="L7657" s="3">
        <v>139</v>
      </c>
      <c r="M7657" s="4">
        <v>0.05</v>
      </c>
      <c r="N7657" s="5" t="s">
        <v>67</v>
      </c>
      <c r="O7657" s="3">
        <v>-96.33</v>
      </c>
      <c r="P7657" s="3">
        <v>7.77</v>
      </c>
      <c r="Q7657" s="3">
        <v>9.23</v>
      </c>
      <c r="R7657" s="5" t="s">
        <v>2108</v>
      </c>
      <c r="S7657" s="5" t="s">
        <v>2109</v>
      </c>
      <c r="T7657" s="5" t="str">
        <f t="shared" si="715"/>
        <v>Adam Bellavance</v>
      </c>
      <c r="U7657" t="s">
        <v>153</v>
      </c>
      <c r="V7657" s="5" t="s">
        <v>27</v>
      </c>
      <c r="W7657" s="5" t="s">
        <v>28</v>
      </c>
      <c r="X7657" s="5" t="s">
        <v>38</v>
      </c>
      <c r="Y7657" s="5" t="s">
        <v>2486</v>
      </c>
      <c r="Z7657" s="5" t="s">
        <v>43</v>
      </c>
      <c r="AA7657" s="4">
        <v>0.57999999999999996</v>
      </c>
      <c r="AB7657" s="1">
        <v>40641</v>
      </c>
      <c r="AC7657" s="1">
        <v>21832</v>
      </c>
      <c r="AD7657">
        <f t="shared" si="716"/>
        <v>2</v>
      </c>
      <c r="AE7657">
        <f t="shared" ca="1" si="717"/>
        <v>64</v>
      </c>
      <c r="AF7657" t="str">
        <f t="shared" ca="1" si="718"/>
        <v>18-64</v>
      </c>
      <c r="AG7657" s="3">
        <f t="shared" si="719"/>
        <v>1.0622571875</v>
      </c>
      <c r="AH7657" t="str">
        <f>_xlfn.IFNA(VLOOKUP(Sales_Transactions[[#This Row],[Order ID]],Returned_Items[#All],2,FALSE),"Not Returned")</f>
        <v>Not Returned</v>
      </c>
    </row>
    <row r="7658" spans="1:34" x14ac:dyDescent="0.25">
      <c r="A7658">
        <v>17952</v>
      </c>
      <c r="C7658" t="s">
        <v>471</v>
      </c>
      <c r="D7658" s="2" t="str">
        <f>TEXT(MID(Sales_Transactions[[#This Row],[Order Date]],2,5),"d/m/yyy")</f>
        <v>11/10/2010</v>
      </c>
      <c r="E7658" s="2" t="str">
        <f>TEXT(MID(Sales_Transactions[[#This Row],[Order Date]],2,5),"d")</f>
        <v>11</v>
      </c>
      <c r="F7658" s="2" t="str">
        <f>TEXT(MID(Sales_Transactions[[#This Row],[Order Date]],2,5),"m")</f>
        <v>10</v>
      </c>
      <c r="G7658" s="2" t="str">
        <f>TEXT(MID(Sales_Transactions[[#This Row],[Order Date]],2,5),"yyy")</f>
        <v>2010</v>
      </c>
      <c r="H7658" s="2" t="str">
        <f>TEXT(MID(Sales_Transactions[[#This Row],[Order Date]],2,5),"yyy/m")</f>
        <v>2010/10</v>
      </c>
      <c r="I7658" t="s">
        <v>78</v>
      </c>
      <c r="J7658">
        <f t="shared" si="714"/>
        <v>3</v>
      </c>
      <c r="K7658" s="2">
        <v>28</v>
      </c>
      <c r="L7658" s="3">
        <v>430.13</v>
      </c>
      <c r="M7658" s="4">
        <v>0.02</v>
      </c>
      <c r="N7658" s="5" t="s">
        <v>23</v>
      </c>
      <c r="O7658" s="3">
        <v>2.33</v>
      </c>
      <c r="P7658" s="3">
        <v>14.42</v>
      </c>
      <c r="Q7658" s="3">
        <v>6.75</v>
      </c>
      <c r="R7658" s="5" t="s">
        <v>1814</v>
      </c>
      <c r="S7658" s="5" t="s">
        <v>1833</v>
      </c>
      <c r="T7658" s="5" t="str">
        <f t="shared" si="715"/>
        <v>Ken Dana</v>
      </c>
      <c r="U7658" t="s">
        <v>153</v>
      </c>
      <c r="V7658" s="5" t="s">
        <v>27</v>
      </c>
      <c r="W7658" s="5" t="s">
        <v>28</v>
      </c>
      <c r="X7658" s="5" t="s">
        <v>38</v>
      </c>
      <c r="Y7658" s="5" t="s">
        <v>1823</v>
      </c>
      <c r="Z7658" s="5" t="s">
        <v>56</v>
      </c>
      <c r="AA7658" s="4">
        <v>0.52</v>
      </c>
      <c r="AB7658" s="1">
        <v>40463</v>
      </c>
      <c r="AC7658" s="1">
        <v>22030</v>
      </c>
      <c r="AD7658">
        <f t="shared" si="716"/>
        <v>1</v>
      </c>
      <c r="AE7658">
        <f t="shared" ca="1" si="717"/>
        <v>64</v>
      </c>
      <c r="AF7658" t="str">
        <f t="shared" ca="1" si="718"/>
        <v>18-64</v>
      </c>
      <c r="AG7658" s="3">
        <f t="shared" si="719"/>
        <v>0.75596842857142854</v>
      </c>
      <c r="AH7658" t="str">
        <f>_xlfn.IFNA(VLOOKUP(Sales_Transactions[[#This Row],[Order ID]],Returned_Items[#All],2,FALSE),"Not Returned")</f>
        <v>Not Returned</v>
      </c>
    </row>
    <row r="7659" spans="1:34" x14ac:dyDescent="0.25">
      <c r="A7659">
        <v>18596</v>
      </c>
      <c r="C7659" t="s">
        <v>1533</v>
      </c>
      <c r="D7659" s="2" t="str">
        <f>TEXT(MID(Sales_Transactions[[#This Row],[Order Date]],2,5),"d/m/yyy")</f>
        <v>2/10/2012</v>
      </c>
      <c r="E7659" s="2" t="str">
        <f>TEXT(MID(Sales_Transactions[[#This Row],[Order Date]],2,5),"d")</f>
        <v>2</v>
      </c>
      <c r="F7659" s="2" t="str">
        <f>TEXT(MID(Sales_Transactions[[#This Row],[Order Date]],2,5),"m")</f>
        <v>10</v>
      </c>
      <c r="G7659" s="2" t="str">
        <f>TEXT(MID(Sales_Transactions[[#This Row],[Order Date]],2,5),"yyy")</f>
        <v>2012</v>
      </c>
      <c r="H7659" s="2" t="str">
        <f>TEXT(MID(Sales_Transactions[[#This Row],[Order Date]],2,5),"yyy/m")</f>
        <v>2012/10</v>
      </c>
      <c r="I7659" t="s">
        <v>22</v>
      </c>
      <c r="J7659">
        <f t="shared" si="714"/>
        <v>2</v>
      </c>
      <c r="K7659" s="2">
        <v>42</v>
      </c>
      <c r="L7659" s="3">
        <v>4917.6899999999996</v>
      </c>
      <c r="M7659" s="4">
        <v>0.02</v>
      </c>
      <c r="N7659" s="5" t="s">
        <v>34</v>
      </c>
      <c r="O7659" s="3">
        <v>126.31</v>
      </c>
      <c r="P7659" s="3">
        <v>110.98</v>
      </c>
      <c r="Q7659" s="3">
        <v>30</v>
      </c>
      <c r="R7659" s="5" t="s">
        <v>2108</v>
      </c>
      <c r="S7659" s="5" t="s">
        <v>2109</v>
      </c>
      <c r="T7659" s="5" t="str">
        <f t="shared" si="715"/>
        <v>Adam Bellavance</v>
      </c>
      <c r="U7659" t="s">
        <v>153</v>
      </c>
      <c r="V7659" s="5" t="s">
        <v>27</v>
      </c>
      <c r="W7659" s="5" t="s">
        <v>57</v>
      </c>
      <c r="X7659" s="5" t="s">
        <v>154</v>
      </c>
      <c r="Y7659" s="5" t="s">
        <v>1106</v>
      </c>
      <c r="Z7659" s="5" t="s">
        <v>40</v>
      </c>
      <c r="AA7659" s="4">
        <v>0.71</v>
      </c>
      <c r="AB7659" s="1">
        <v>41186</v>
      </c>
      <c r="AC7659" s="1">
        <v>22243</v>
      </c>
      <c r="AD7659">
        <f t="shared" si="716"/>
        <v>2</v>
      </c>
      <c r="AE7659">
        <f t="shared" ca="1" si="717"/>
        <v>63</v>
      </c>
      <c r="AF7659" t="str">
        <f t="shared" ca="1" si="718"/>
        <v>18-64</v>
      </c>
      <c r="AG7659" s="3">
        <f t="shared" si="719"/>
        <v>3.3561381904761909</v>
      </c>
      <c r="AH7659" t="str">
        <f>_xlfn.IFNA(VLOOKUP(Sales_Transactions[[#This Row],[Order ID]],Returned_Items[#All],2,FALSE),"Not Returned")</f>
        <v>Not Returned</v>
      </c>
    </row>
    <row r="7660" spans="1:34" x14ac:dyDescent="0.25">
      <c r="A7660">
        <v>18596</v>
      </c>
      <c r="C7660" t="s">
        <v>1533</v>
      </c>
      <c r="D7660" s="2" t="str">
        <f>TEXT(MID(Sales_Transactions[[#This Row],[Order Date]],2,5),"d/m/yyy")</f>
        <v>2/10/2012</v>
      </c>
      <c r="E7660" s="2" t="str">
        <f>TEXT(MID(Sales_Transactions[[#This Row],[Order Date]],2,5),"d")</f>
        <v>2</v>
      </c>
      <c r="F7660" s="2" t="str">
        <f>TEXT(MID(Sales_Transactions[[#This Row],[Order Date]],2,5),"m")</f>
        <v>10</v>
      </c>
      <c r="G7660" s="2" t="str">
        <f>TEXT(MID(Sales_Transactions[[#This Row],[Order Date]],2,5),"yyy")</f>
        <v>2012</v>
      </c>
      <c r="H7660" s="2" t="str">
        <f>TEXT(MID(Sales_Transactions[[#This Row],[Order Date]],2,5),"yyy/m")</f>
        <v>2012/10</v>
      </c>
      <c r="I7660" t="s">
        <v>22</v>
      </c>
      <c r="J7660">
        <f t="shared" si="714"/>
        <v>2</v>
      </c>
      <c r="K7660" s="2">
        <v>32</v>
      </c>
      <c r="L7660" s="3">
        <v>416.8</v>
      </c>
      <c r="M7660" s="4">
        <v>0.01</v>
      </c>
      <c r="N7660" s="5" t="s">
        <v>23</v>
      </c>
      <c r="O7660" s="3">
        <v>223.38</v>
      </c>
      <c r="P7660" s="3">
        <v>12.53</v>
      </c>
      <c r="Q7660" s="3">
        <v>0.5</v>
      </c>
      <c r="R7660" s="5" t="s">
        <v>2108</v>
      </c>
      <c r="S7660" s="5" t="s">
        <v>2109</v>
      </c>
      <c r="T7660" s="5" t="str">
        <f t="shared" si="715"/>
        <v>Adam Bellavance</v>
      </c>
      <c r="U7660" t="s">
        <v>153</v>
      </c>
      <c r="V7660" s="5" t="s">
        <v>27</v>
      </c>
      <c r="W7660" s="5" t="s">
        <v>28</v>
      </c>
      <c r="X7660" s="5" t="s">
        <v>115</v>
      </c>
      <c r="Y7660" s="5" t="s">
        <v>877</v>
      </c>
      <c r="Z7660" s="5" t="s">
        <v>43</v>
      </c>
      <c r="AA7660" s="4">
        <v>0.38</v>
      </c>
      <c r="AB7660" s="1">
        <v>41186</v>
      </c>
      <c r="AC7660" s="1">
        <v>22133</v>
      </c>
      <c r="AD7660">
        <f t="shared" si="716"/>
        <v>2</v>
      </c>
      <c r="AE7660">
        <f t="shared" ca="1" si="717"/>
        <v>64</v>
      </c>
      <c r="AF7660" t="str">
        <f t="shared" ca="1" si="718"/>
        <v>18-64</v>
      </c>
      <c r="AG7660" s="3">
        <f t="shared" si="719"/>
        <v>0.40714834374999997</v>
      </c>
      <c r="AH7660" t="str">
        <f>_xlfn.IFNA(VLOOKUP(Sales_Transactions[[#This Row],[Order ID]],Returned_Items[#All],2,FALSE),"Not Returned")</f>
        <v>Not Returned</v>
      </c>
    </row>
    <row r="7661" spans="1:34" x14ac:dyDescent="0.25">
      <c r="A7661">
        <v>21410</v>
      </c>
      <c r="C7661" t="s">
        <v>3480</v>
      </c>
      <c r="D7661" s="2" t="str">
        <f>TEXT(MID(Sales_Transactions[[#This Row],[Order Date]],2,5),"d/m/yyy")</f>
        <v>1/5/2012</v>
      </c>
      <c r="E7661" s="2" t="str">
        <f>TEXT(MID(Sales_Transactions[[#This Row],[Order Date]],2,5),"d")</f>
        <v>1</v>
      </c>
      <c r="F7661" s="2" t="str">
        <f>TEXT(MID(Sales_Transactions[[#This Row],[Order Date]],2,5),"m")</f>
        <v>5</v>
      </c>
      <c r="G7661" s="2" t="str">
        <f>TEXT(MID(Sales_Transactions[[#This Row],[Order Date]],2,5),"yyy")</f>
        <v>2012</v>
      </c>
      <c r="H7661" s="2" t="str">
        <f>TEXT(MID(Sales_Transactions[[#This Row],[Order Date]],2,5),"yyy/m")</f>
        <v>2012/5</v>
      </c>
      <c r="I7661" t="s">
        <v>101</v>
      </c>
      <c r="J7661">
        <f t="shared" si="714"/>
        <v>1</v>
      </c>
      <c r="K7661" s="2">
        <v>16</v>
      </c>
      <c r="L7661" s="3">
        <v>2101.59</v>
      </c>
      <c r="M7661" s="4">
        <v>0.01</v>
      </c>
      <c r="N7661" s="5" t="s">
        <v>67</v>
      </c>
      <c r="O7661" s="3">
        <v>554.91</v>
      </c>
      <c r="P7661" s="3">
        <v>123.38</v>
      </c>
      <c r="Q7661" s="3">
        <v>24.49</v>
      </c>
      <c r="R7661" s="5" t="s">
        <v>3029</v>
      </c>
      <c r="S7661" s="5" t="s">
        <v>417</v>
      </c>
      <c r="T7661" s="5" t="str">
        <f t="shared" si="715"/>
        <v>Lindsay Castell</v>
      </c>
      <c r="U7661" t="s">
        <v>153</v>
      </c>
      <c r="V7661" s="5" t="s">
        <v>47</v>
      </c>
      <c r="W7661" s="5" t="s">
        <v>28</v>
      </c>
      <c r="X7661" s="5" t="s">
        <v>38</v>
      </c>
      <c r="Y7661" s="5" t="s">
        <v>3395</v>
      </c>
      <c r="Z7661" s="5" t="s">
        <v>31</v>
      </c>
      <c r="AA7661" s="4">
        <v>0.46</v>
      </c>
      <c r="AB7661" s="1">
        <v>41032</v>
      </c>
      <c r="AC7661" s="1">
        <v>22070</v>
      </c>
      <c r="AD7661">
        <f t="shared" si="716"/>
        <v>2</v>
      </c>
      <c r="AE7661">
        <f t="shared" ca="1" si="717"/>
        <v>64</v>
      </c>
      <c r="AF7661" t="str">
        <f t="shared" ca="1" si="718"/>
        <v>18-64</v>
      </c>
      <c r="AG7661" s="3">
        <f t="shared" si="719"/>
        <v>9.2411038750000003</v>
      </c>
      <c r="AH7661" t="str">
        <f>_xlfn.IFNA(VLOOKUP(Sales_Transactions[[#This Row],[Order ID]],Returned_Items[#All],2,FALSE),"Not Returned")</f>
        <v>Not Returned</v>
      </c>
    </row>
    <row r="7662" spans="1:34" x14ac:dyDescent="0.25">
      <c r="A7662">
        <v>22563</v>
      </c>
      <c r="C7662" t="s">
        <v>1139</v>
      </c>
      <c r="D7662" s="2" t="str">
        <f>TEXT(MID(Sales_Transactions[[#This Row],[Order Date]],2,5),"d/m/yyy")</f>
        <v>20/5/2012</v>
      </c>
      <c r="E7662" s="2" t="str">
        <f>TEXT(MID(Sales_Transactions[[#This Row],[Order Date]],2,5),"d")</f>
        <v>20</v>
      </c>
      <c r="F7662" s="2" t="str">
        <f>TEXT(MID(Sales_Transactions[[#This Row],[Order Date]],2,5),"m")</f>
        <v>5</v>
      </c>
      <c r="G7662" s="2" t="str">
        <f>TEXT(MID(Sales_Transactions[[#This Row],[Order Date]],2,5),"yyy")</f>
        <v>2012</v>
      </c>
      <c r="H7662" s="2" t="str">
        <f>TEXT(MID(Sales_Transactions[[#This Row],[Order Date]],2,5),"yyy/m")</f>
        <v>2012/5</v>
      </c>
      <c r="I7662" t="s">
        <v>101</v>
      </c>
      <c r="J7662">
        <f t="shared" si="714"/>
        <v>1</v>
      </c>
      <c r="K7662" s="2">
        <v>32</v>
      </c>
      <c r="L7662" s="3">
        <v>251.51</v>
      </c>
      <c r="M7662" s="4">
        <v>0.06</v>
      </c>
      <c r="N7662" s="5" t="s">
        <v>23</v>
      </c>
      <c r="O7662" s="3">
        <v>-9.7799999999999994</v>
      </c>
      <c r="P7662" s="3">
        <v>7.7</v>
      </c>
      <c r="Q7662" s="3">
        <v>3.68</v>
      </c>
      <c r="R7662" s="5" t="s">
        <v>3008</v>
      </c>
      <c r="S7662" s="5" t="s">
        <v>3586</v>
      </c>
      <c r="T7662" s="5" t="str">
        <f t="shared" si="715"/>
        <v>Laurel Workman</v>
      </c>
      <c r="U7662" t="s">
        <v>153</v>
      </c>
      <c r="V7662" s="5" t="s">
        <v>74</v>
      </c>
      <c r="W7662" s="5" t="s">
        <v>57</v>
      </c>
      <c r="X7662" s="5" t="s">
        <v>58</v>
      </c>
      <c r="Y7662" s="5" t="s">
        <v>1864</v>
      </c>
      <c r="Z7662" s="5" t="s">
        <v>84</v>
      </c>
      <c r="AA7662" s="4">
        <v>0.52</v>
      </c>
      <c r="AB7662" s="1">
        <v>41052</v>
      </c>
      <c r="AC7662" s="1">
        <v>22212</v>
      </c>
      <c r="AD7662">
        <f t="shared" si="716"/>
        <v>3</v>
      </c>
      <c r="AE7662">
        <f t="shared" ca="1" si="717"/>
        <v>63</v>
      </c>
      <c r="AF7662" t="str">
        <f t="shared" ca="1" si="718"/>
        <v>18-64</v>
      </c>
      <c r="AG7662" s="3">
        <f t="shared" si="719"/>
        <v>0.35548062499999999</v>
      </c>
      <c r="AH7662" t="str">
        <f>_xlfn.IFNA(VLOOKUP(Sales_Transactions[[#This Row],[Order ID]],Returned_Items[#All],2,FALSE),"Not Returned")</f>
        <v>Not Returned</v>
      </c>
    </row>
    <row r="7663" spans="1:34" x14ac:dyDescent="0.25">
      <c r="A7663">
        <v>25318</v>
      </c>
      <c r="C7663" t="s">
        <v>505</v>
      </c>
      <c r="D7663" s="2" t="str">
        <f>TEXT(MID(Sales_Transactions[[#This Row],[Order Date]],2,5),"d/m/yyy")</f>
        <v>19/11/2011</v>
      </c>
      <c r="E7663" s="2" t="str">
        <f>TEXT(MID(Sales_Transactions[[#This Row],[Order Date]],2,5),"d")</f>
        <v>19</v>
      </c>
      <c r="F7663" s="2" t="str">
        <f>TEXT(MID(Sales_Transactions[[#This Row],[Order Date]],2,5),"m")</f>
        <v>11</v>
      </c>
      <c r="G7663" s="2" t="str">
        <f>TEXT(MID(Sales_Transactions[[#This Row],[Order Date]],2,5),"yyy")</f>
        <v>2011</v>
      </c>
      <c r="H7663" s="2" t="str">
        <f>TEXT(MID(Sales_Transactions[[#This Row],[Order Date]],2,5),"yyy/m")</f>
        <v>2011/11</v>
      </c>
      <c r="I7663" t="s">
        <v>101</v>
      </c>
      <c r="J7663">
        <f t="shared" si="714"/>
        <v>1</v>
      </c>
      <c r="K7663" s="2">
        <v>1</v>
      </c>
      <c r="L7663" s="3">
        <v>3.2</v>
      </c>
      <c r="M7663" s="4">
        <v>0.09</v>
      </c>
      <c r="N7663" s="5" t="s">
        <v>23</v>
      </c>
      <c r="O7663" s="3">
        <v>-3.16</v>
      </c>
      <c r="P7663" s="3">
        <v>1.88</v>
      </c>
      <c r="Q7663" s="3">
        <v>1.49</v>
      </c>
      <c r="R7663" s="5" t="s">
        <v>1814</v>
      </c>
      <c r="S7663" s="5" t="s">
        <v>1833</v>
      </c>
      <c r="T7663" s="5" t="str">
        <f t="shared" si="715"/>
        <v>Ken Dana</v>
      </c>
      <c r="U7663" t="s">
        <v>153</v>
      </c>
      <c r="V7663" s="5" t="s">
        <v>27</v>
      </c>
      <c r="W7663" s="5" t="s">
        <v>28</v>
      </c>
      <c r="X7663" s="5" t="s">
        <v>41</v>
      </c>
      <c r="Y7663" s="5" t="s">
        <v>259</v>
      </c>
      <c r="Z7663" s="5" t="s">
        <v>43</v>
      </c>
      <c r="AA7663" s="4">
        <v>0.37</v>
      </c>
      <c r="AB7663" s="1">
        <v>40868</v>
      </c>
      <c r="AC7663" s="1">
        <v>22616</v>
      </c>
      <c r="AD7663">
        <f t="shared" si="716"/>
        <v>2</v>
      </c>
      <c r="AE7663">
        <f t="shared" ca="1" si="717"/>
        <v>62</v>
      </c>
      <c r="AF7663" t="str">
        <f t="shared" ca="1" si="718"/>
        <v>18-64</v>
      </c>
      <c r="AG7663" s="3">
        <f t="shared" si="719"/>
        <v>3.3683079999999999</v>
      </c>
      <c r="AH7663" t="str">
        <f>_xlfn.IFNA(VLOOKUP(Sales_Transactions[[#This Row],[Order ID]],Returned_Items[#All],2,FALSE),"Not Returned")</f>
        <v>Not Returned</v>
      </c>
    </row>
    <row r="7664" spans="1:34" x14ac:dyDescent="0.25">
      <c r="A7664">
        <v>26688</v>
      </c>
      <c r="C7664" t="s">
        <v>2868</v>
      </c>
      <c r="D7664" s="2" t="str">
        <f>TEXT(MID(Sales_Transactions[[#This Row],[Order Date]],2,5),"d/m/yyy")</f>
        <v>18/8/2010</v>
      </c>
      <c r="E7664" s="2" t="str">
        <f>TEXT(MID(Sales_Transactions[[#This Row],[Order Date]],2,5),"d")</f>
        <v>18</v>
      </c>
      <c r="F7664" s="2" t="str">
        <f>TEXT(MID(Sales_Transactions[[#This Row],[Order Date]],2,5),"m")</f>
        <v>8</v>
      </c>
      <c r="G7664" s="2" t="str">
        <f>TEXT(MID(Sales_Transactions[[#This Row],[Order Date]],2,5),"yyy")</f>
        <v>2010</v>
      </c>
      <c r="H7664" s="2" t="str">
        <f>TEXT(MID(Sales_Transactions[[#This Row],[Order Date]],2,5),"yyy/m")</f>
        <v>2010/8</v>
      </c>
      <c r="I7664" t="s">
        <v>78</v>
      </c>
      <c r="J7664">
        <f t="shared" si="714"/>
        <v>3</v>
      </c>
      <c r="K7664" s="2">
        <v>21</v>
      </c>
      <c r="L7664" s="3">
        <v>424.13</v>
      </c>
      <c r="M7664" s="4">
        <v>0.06</v>
      </c>
      <c r="N7664" s="5" t="s">
        <v>23</v>
      </c>
      <c r="O7664" s="3">
        <v>57.17</v>
      </c>
      <c r="P7664" s="3">
        <v>20.27</v>
      </c>
      <c r="Q7664" s="3">
        <v>3.99</v>
      </c>
      <c r="R7664" s="5" t="s">
        <v>3008</v>
      </c>
      <c r="S7664" s="5" t="s">
        <v>3586</v>
      </c>
      <c r="T7664" s="5" t="str">
        <f t="shared" si="715"/>
        <v>Laurel Workman</v>
      </c>
      <c r="U7664" t="s">
        <v>153</v>
      </c>
      <c r="V7664" s="5" t="s">
        <v>74</v>
      </c>
      <c r="W7664" s="5" t="s">
        <v>28</v>
      </c>
      <c r="X7664" s="5" t="s">
        <v>38</v>
      </c>
      <c r="Y7664" s="5" t="s">
        <v>3132</v>
      </c>
      <c r="Z7664" s="5" t="s">
        <v>43</v>
      </c>
      <c r="AA7664" s="4">
        <v>0.56999999999999995</v>
      </c>
      <c r="AB7664" s="1">
        <v>40410</v>
      </c>
      <c r="AC7664" s="1">
        <v>22602</v>
      </c>
      <c r="AD7664">
        <f t="shared" si="716"/>
        <v>2</v>
      </c>
      <c r="AE7664">
        <f t="shared" ca="1" si="717"/>
        <v>62</v>
      </c>
      <c r="AF7664" t="str">
        <f t="shared" ca="1" si="718"/>
        <v>18-64</v>
      </c>
      <c r="AG7664" s="3">
        <f t="shared" si="719"/>
        <v>1.1546589523809525</v>
      </c>
      <c r="AH7664" t="str">
        <f>_xlfn.IFNA(VLOOKUP(Sales_Transactions[[#This Row],[Order ID]],Returned_Items[#All],2,FALSE),"Not Returned")</f>
        <v>Not Returned</v>
      </c>
    </row>
    <row r="7665" spans="1:34" x14ac:dyDescent="0.25">
      <c r="A7665">
        <v>26688</v>
      </c>
      <c r="C7665" t="s">
        <v>2868</v>
      </c>
      <c r="D7665" s="2" t="str">
        <f>TEXT(MID(Sales_Transactions[[#This Row],[Order Date]],2,5),"d/m/yyy")</f>
        <v>18/8/2010</v>
      </c>
      <c r="E7665" s="2" t="str">
        <f>TEXT(MID(Sales_Transactions[[#This Row],[Order Date]],2,5),"d")</f>
        <v>18</v>
      </c>
      <c r="F7665" s="2" t="str">
        <f>TEXT(MID(Sales_Transactions[[#This Row],[Order Date]],2,5),"m")</f>
        <v>8</v>
      </c>
      <c r="G7665" s="2" t="str">
        <f>TEXT(MID(Sales_Transactions[[#This Row],[Order Date]],2,5),"yyy")</f>
        <v>2010</v>
      </c>
      <c r="H7665" s="2" t="str">
        <f>TEXT(MID(Sales_Transactions[[#This Row],[Order Date]],2,5),"yyy/m")</f>
        <v>2010/8</v>
      </c>
      <c r="I7665" t="s">
        <v>78</v>
      </c>
      <c r="J7665">
        <f t="shared" si="714"/>
        <v>3</v>
      </c>
      <c r="K7665" s="2">
        <v>7</v>
      </c>
      <c r="L7665" s="3">
        <v>69.400000000000006</v>
      </c>
      <c r="M7665" s="4">
        <v>0.09</v>
      </c>
      <c r="N7665" s="5" t="s">
        <v>23</v>
      </c>
      <c r="O7665" s="3">
        <v>12.02</v>
      </c>
      <c r="P7665" s="3">
        <v>9.93</v>
      </c>
      <c r="Q7665" s="3">
        <v>1.0900000000000001</v>
      </c>
      <c r="R7665" s="5" t="s">
        <v>3008</v>
      </c>
      <c r="S7665" s="5" t="s">
        <v>3586</v>
      </c>
      <c r="T7665" s="5" t="str">
        <f t="shared" si="715"/>
        <v>Laurel Workman</v>
      </c>
      <c r="U7665" t="s">
        <v>153</v>
      </c>
      <c r="V7665" s="5" t="s">
        <v>74</v>
      </c>
      <c r="W7665" s="5" t="s">
        <v>28</v>
      </c>
      <c r="X7665" s="5" t="s">
        <v>124</v>
      </c>
      <c r="Y7665" s="5" t="s">
        <v>1854</v>
      </c>
      <c r="Z7665" s="5" t="s">
        <v>84</v>
      </c>
      <c r="AA7665" s="4">
        <v>0.43</v>
      </c>
      <c r="AB7665" s="1">
        <v>40409</v>
      </c>
      <c r="AC7665" s="1">
        <v>22364</v>
      </c>
      <c r="AD7665">
        <f t="shared" si="716"/>
        <v>1</v>
      </c>
      <c r="AE7665">
        <f t="shared" ca="1" si="717"/>
        <v>63</v>
      </c>
      <c r="AF7665" t="str">
        <f t="shared" ca="1" si="718"/>
        <v>18-64</v>
      </c>
      <c r="AG7665" s="3">
        <f t="shared" si="719"/>
        <v>1.5730090000000001</v>
      </c>
      <c r="AH7665" t="str">
        <f>_xlfn.IFNA(VLOOKUP(Sales_Transactions[[#This Row],[Order ID]],Returned_Items[#All],2,FALSE),"Not Returned")</f>
        <v>Not Returned</v>
      </c>
    </row>
    <row r="7666" spans="1:34" x14ac:dyDescent="0.25">
      <c r="A7666">
        <v>26881</v>
      </c>
      <c r="C7666" t="s">
        <v>1614</v>
      </c>
      <c r="D7666" s="2" t="str">
        <f>TEXT(MID(Sales_Transactions[[#This Row],[Order Date]],2,5),"d/m/yyy")</f>
        <v>1/8/2009</v>
      </c>
      <c r="E7666" s="2" t="str">
        <f>TEXT(MID(Sales_Transactions[[#This Row],[Order Date]],2,5),"d")</f>
        <v>1</v>
      </c>
      <c r="F7666" s="2" t="str">
        <f>TEXT(MID(Sales_Transactions[[#This Row],[Order Date]],2,5),"m")</f>
        <v>8</v>
      </c>
      <c r="G7666" s="2" t="str">
        <f>TEXT(MID(Sales_Transactions[[#This Row],[Order Date]],2,5),"yyy")</f>
        <v>2009</v>
      </c>
      <c r="H7666" s="2" t="str">
        <f>TEXT(MID(Sales_Transactions[[#This Row],[Order Date]],2,5),"yyy/m")</f>
        <v>2009/8</v>
      </c>
      <c r="I7666" t="s">
        <v>22</v>
      </c>
      <c r="J7666">
        <f t="shared" si="714"/>
        <v>2</v>
      </c>
      <c r="K7666" s="2">
        <v>26</v>
      </c>
      <c r="L7666" s="3">
        <v>10692.97</v>
      </c>
      <c r="M7666" s="4">
        <v>0.05</v>
      </c>
      <c r="N7666" s="5" t="s">
        <v>34</v>
      </c>
      <c r="O7666" s="3">
        <v>-410.39</v>
      </c>
      <c r="P7666" s="3">
        <v>424.21</v>
      </c>
      <c r="Q7666" s="3">
        <v>110.2</v>
      </c>
      <c r="R7666" s="5" t="s">
        <v>1814</v>
      </c>
      <c r="S7666" s="5" t="s">
        <v>1833</v>
      </c>
      <c r="T7666" s="5" t="str">
        <f t="shared" si="715"/>
        <v>Ken Dana</v>
      </c>
      <c r="U7666" t="s">
        <v>153</v>
      </c>
      <c r="V7666" s="5" t="s">
        <v>27</v>
      </c>
      <c r="W7666" s="5" t="s">
        <v>57</v>
      </c>
      <c r="X7666" s="5" t="s">
        <v>107</v>
      </c>
      <c r="Y7666" s="5" t="s">
        <v>1459</v>
      </c>
      <c r="Z7666" s="5" t="s">
        <v>106</v>
      </c>
      <c r="AA7666" s="4">
        <v>0.67</v>
      </c>
      <c r="AB7666" s="1">
        <v>40030</v>
      </c>
      <c r="AC7666" s="1">
        <v>22330</v>
      </c>
      <c r="AD7666">
        <f t="shared" si="716"/>
        <v>4</v>
      </c>
      <c r="AE7666">
        <f t="shared" ca="1" si="717"/>
        <v>63</v>
      </c>
      <c r="AF7666" t="str">
        <f t="shared" ca="1" si="718"/>
        <v>18-64</v>
      </c>
      <c r="AG7666" s="3">
        <f t="shared" si="719"/>
        <v>20.546072884615384</v>
      </c>
      <c r="AH7666" t="str">
        <f>_xlfn.IFNA(VLOOKUP(Sales_Transactions[[#This Row],[Order ID]],Returned_Items[#All],2,FALSE),"Not Returned")</f>
        <v>Returned</v>
      </c>
    </row>
    <row r="7667" spans="1:34" x14ac:dyDescent="0.25">
      <c r="A7667">
        <v>26887</v>
      </c>
      <c r="C7667" t="s">
        <v>3173</v>
      </c>
      <c r="D7667" s="2" t="str">
        <f>TEXT(MID(Sales_Transactions[[#This Row],[Order Date]],2,5),"d/m/yyy")</f>
        <v>15/5/2011</v>
      </c>
      <c r="E7667" s="2" t="str">
        <f>TEXT(MID(Sales_Transactions[[#This Row],[Order Date]],2,5),"d")</f>
        <v>15</v>
      </c>
      <c r="F7667" s="2" t="str">
        <f>TEXT(MID(Sales_Transactions[[#This Row],[Order Date]],2,5),"m")</f>
        <v>5</v>
      </c>
      <c r="G7667" s="2" t="str">
        <f>TEXT(MID(Sales_Transactions[[#This Row],[Order Date]],2,5),"yyy")</f>
        <v>2011</v>
      </c>
      <c r="H7667" s="2" t="str">
        <f>TEXT(MID(Sales_Transactions[[#This Row],[Order Date]],2,5),"yyy/m")</f>
        <v>2011/5</v>
      </c>
      <c r="I7667" t="s">
        <v>101</v>
      </c>
      <c r="J7667">
        <f t="shared" si="714"/>
        <v>1</v>
      </c>
      <c r="K7667" s="2">
        <v>38</v>
      </c>
      <c r="L7667" s="3">
        <v>1637.78</v>
      </c>
      <c r="M7667" s="4">
        <v>0.08</v>
      </c>
      <c r="N7667" s="5" t="s">
        <v>67</v>
      </c>
      <c r="O7667" s="3">
        <v>461.65</v>
      </c>
      <c r="P7667" s="3">
        <v>42.98</v>
      </c>
      <c r="Q7667" s="3">
        <v>4.62</v>
      </c>
      <c r="R7667" s="5" t="s">
        <v>2108</v>
      </c>
      <c r="S7667" s="5" t="s">
        <v>2109</v>
      </c>
      <c r="T7667" s="5" t="str">
        <f t="shared" si="715"/>
        <v>Adam Bellavance</v>
      </c>
      <c r="U7667" t="s">
        <v>153</v>
      </c>
      <c r="V7667" s="5" t="s">
        <v>27</v>
      </c>
      <c r="W7667" s="5" t="s">
        <v>28</v>
      </c>
      <c r="X7667" s="5" t="s">
        <v>38</v>
      </c>
      <c r="Y7667" s="5" t="s">
        <v>1485</v>
      </c>
      <c r="Z7667" s="5" t="s">
        <v>43</v>
      </c>
      <c r="AA7667" s="4">
        <v>0.56000000000000005</v>
      </c>
      <c r="AB7667" s="1">
        <v>40679</v>
      </c>
      <c r="AC7667" s="1">
        <v>22395</v>
      </c>
      <c r="AD7667">
        <f t="shared" si="716"/>
        <v>1</v>
      </c>
      <c r="AE7667">
        <f t="shared" ca="1" si="717"/>
        <v>63</v>
      </c>
      <c r="AF7667" t="str">
        <f t="shared" ca="1" si="718"/>
        <v>18-64</v>
      </c>
      <c r="AG7667" s="3">
        <f t="shared" si="719"/>
        <v>1.251726736842105</v>
      </c>
      <c r="AH7667" t="str">
        <f>_xlfn.IFNA(VLOOKUP(Sales_Transactions[[#This Row],[Order ID]],Returned_Items[#All],2,FALSE),"Not Returned")</f>
        <v>Not Returned</v>
      </c>
    </row>
    <row r="7668" spans="1:34" x14ac:dyDescent="0.25">
      <c r="A7668">
        <v>26887</v>
      </c>
      <c r="C7668" t="s">
        <v>3173</v>
      </c>
      <c r="D7668" s="2" t="str">
        <f>TEXT(MID(Sales_Transactions[[#This Row],[Order Date]],2,5),"d/m/yyy")</f>
        <v>15/5/2011</v>
      </c>
      <c r="E7668" s="2" t="str">
        <f>TEXT(MID(Sales_Transactions[[#This Row],[Order Date]],2,5),"d")</f>
        <v>15</v>
      </c>
      <c r="F7668" s="2" t="str">
        <f>TEXT(MID(Sales_Transactions[[#This Row],[Order Date]],2,5),"m")</f>
        <v>5</v>
      </c>
      <c r="G7668" s="2" t="str">
        <f>TEXT(MID(Sales_Transactions[[#This Row],[Order Date]],2,5),"yyy")</f>
        <v>2011</v>
      </c>
      <c r="H7668" s="2" t="str">
        <f>TEXT(MID(Sales_Transactions[[#This Row],[Order Date]],2,5),"yyy/m")</f>
        <v>2011/5</v>
      </c>
      <c r="I7668" t="s">
        <v>101</v>
      </c>
      <c r="J7668">
        <f t="shared" si="714"/>
        <v>1</v>
      </c>
      <c r="K7668" s="2">
        <v>23</v>
      </c>
      <c r="L7668" s="3">
        <v>193.84</v>
      </c>
      <c r="M7668" s="4">
        <v>7.0000000000000007E-2</v>
      </c>
      <c r="N7668" s="5" t="s">
        <v>67</v>
      </c>
      <c r="O7668" s="3">
        <v>-117.1</v>
      </c>
      <c r="P7668" s="3">
        <v>8.0399999999999991</v>
      </c>
      <c r="Q7668" s="3">
        <v>8.94</v>
      </c>
      <c r="R7668" s="5" t="s">
        <v>2108</v>
      </c>
      <c r="S7668" s="5" t="s">
        <v>2109</v>
      </c>
      <c r="T7668" s="5" t="str">
        <f t="shared" si="715"/>
        <v>Adam Bellavance</v>
      </c>
      <c r="U7668" t="s">
        <v>153</v>
      </c>
      <c r="V7668" s="5" t="s">
        <v>27</v>
      </c>
      <c r="W7668" s="5" t="s">
        <v>28</v>
      </c>
      <c r="X7668" s="5" t="s">
        <v>41</v>
      </c>
      <c r="Y7668" s="5" t="s">
        <v>887</v>
      </c>
      <c r="Z7668" s="5" t="s">
        <v>43</v>
      </c>
      <c r="AA7668" s="4">
        <v>0.4</v>
      </c>
      <c r="AB7668" s="1">
        <v>40678</v>
      </c>
      <c r="AC7668" s="1">
        <v>22597</v>
      </c>
      <c r="AD7668">
        <f t="shared" si="716"/>
        <v>0</v>
      </c>
      <c r="AE7668">
        <f t="shared" ca="1" si="717"/>
        <v>62</v>
      </c>
      <c r="AF7668" t="str">
        <f t="shared" ca="1" si="718"/>
        <v>18-64</v>
      </c>
      <c r="AG7668" s="3">
        <f t="shared" si="719"/>
        <v>0.73801617391304342</v>
      </c>
      <c r="AH7668" t="str">
        <f>_xlfn.IFNA(VLOOKUP(Sales_Transactions[[#This Row],[Order ID]],Returned_Items[#All],2,FALSE),"Not Returned")</f>
        <v>Not Returned</v>
      </c>
    </row>
    <row r="7669" spans="1:34" x14ac:dyDescent="0.25">
      <c r="A7669">
        <v>29761</v>
      </c>
      <c r="C7669" t="s">
        <v>799</v>
      </c>
      <c r="D7669" s="2" t="str">
        <f>TEXT(MID(Sales_Transactions[[#This Row],[Order Date]],2,5),"d/m/yyy")</f>
        <v>3/7/2012</v>
      </c>
      <c r="E7669" s="2" t="str">
        <f>TEXT(MID(Sales_Transactions[[#This Row],[Order Date]],2,5),"d")</f>
        <v>3</v>
      </c>
      <c r="F7669" s="2" t="str">
        <f>TEXT(MID(Sales_Transactions[[#This Row],[Order Date]],2,5),"m")</f>
        <v>7</v>
      </c>
      <c r="G7669" s="2" t="str">
        <f>TEXT(MID(Sales_Transactions[[#This Row],[Order Date]],2,5),"yyy")</f>
        <v>2012</v>
      </c>
      <c r="H7669" s="2" t="str">
        <f>TEXT(MID(Sales_Transactions[[#This Row],[Order Date]],2,5),"yyy/m")</f>
        <v>2012/7</v>
      </c>
      <c r="I7669" t="s">
        <v>78</v>
      </c>
      <c r="J7669">
        <f t="shared" si="714"/>
        <v>3</v>
      </c>
      <c r="K7669" s="2">
        <v>48</v>
      </c>
      <c r="L7669" s="3">
        <v>1463.105</v>
      </c>
      <c r="M7669" s="4">
        <v>0.06</v>
      </c>
      <c r="N7669" s="5" t="s">
        <v>23</v>
      </c>
      <c r="O7669" s="3">
        <v>446.99</v>
      </c>
      <c r="P7669" s="3">
        <v>35.99</v>
      </c>
      <c r="Q7669" s="3">
        <v>1.25</v>
      </c>
      <c r="R7669" s="5" t="s">
        <v>1814</v>
      </c>
      <c r="S7669" s="5" t="s">
        <v>1833</v>
      </c>
      <c r="T7669" s="5" t="str">
        <f t="shared" si="715"/>
        <v>Ken Dana</v>
      </c>
      <c r="U7669" t="s">
        <v>153</v>
      </c>
      <c r="V7669" s="5" t="s">
        <v>47</v>
      </c>
      <c r="W7669" s="5" t="s">
        <v>48</v>
      </c>
      <c r="X7669" s="5" t="s">
        <v>49</v>
      </c>
      <c r="Y7669" s="5" t="s">
        <v>1183</v>
      </c>
      <c r="Z7669" s="5" t="s">
        <v>60</v>
      </c>
      <c r="AA7669" s="4">
        <v>0.56999999999999995</v>
      </c>
      <c r="AB7669" s="1">
        <v>41094</v>
      </c>
      <c r="AC7669" s="1">
        <v>22413</v>
      </c>
      <c r="AD7669">
        <f t="shared" si="716"/>
        <v>1</v>
      </c>
      <c r="AE7669">
        <f t="shared" ca="1" si="717"/>
        <v>63</v>
      </c>
      <c r="AF7669" t="str">
        <f t="shared" ca="1" si="718"/>
        <v>18-64</v>
      </c>
      <c r="AG7669" s="3">
        <f t="shared" si="719"/>
        <v>0.77538345833333333</v>
      </c>
      <c r="AH7669" t="str">
        <f>_xlfn.IFNA(VLOOKUP(Sales_Transactions[[#This Row],[Order ID]],Returned_Items[#All],2,FALSE),"Not Returned")</f>
        <v>Not Returned</v>
      </c>
    </row>
    <row r="7670" spans="1:34" x14ac:dyDescent="0.25">
      <c r="A7670">
        <v>29761</v>
      </c>
      <c r="C7670" t="s">
        <v>799</v>
      </c>
      <c r="D7670" s="2" t="str">
        <f>TEXT(MID(Sales_Transactions[[#This Row],[Order Date]],2,5),"d/m/yyy")</f>
        <v>3/7/2012</v>
      </c>
      <c r="E7670" s="2" t="str">
        <f>TEXT(MID(Sales_Transactions[[#This Row],[Order Date]],2,5),"d")</f>
        <v>3</v>
      </c>
      <c r="F7670" s="2" t="str">
        <f>TEXT(MID(Sales_Transactions[[#This Row],[Order Date]],2,5),"m")</f>
        <v>7</v>
      </c>
      <c r="G7670" s="2" t="str">
        <f>TEXT(MID(Sales_Transactions[[#This Row],[Order Date]],2,5),"yyy")</f>
        <v>2012</v>
      </c>
      <c r="H7670" s="2" t="str">
        <f>TEXT(MID(Sales_Transactions[[#This Row],[Order Date]],2,5),"yyy/m")</f>
        <v>2012/7</v>
      </c>
      <c r="I7670" t="s">
        <v>78</v>
      </c>
      <c r="J7670">
        <f t="shared" si="714"/>
        <v>3</v>
      </c>
      <c r="K7670" s="2">
        <v>42</v>
      </c>
      <c r="L7670" s="3">
        <v>1085.4000000000001</v>
      </c>
      <c r="M7670" s="4">
        <v>0.02</v>
      </c>
      <c r="N7670" s="5" t="s">
        <v>23</v>
      </c>
      <c r="O7670" s="3">
        <v>262.32</v>
      </c>
      <c r="P7670" s="3">
        <v>25.98</v>
      </c>
      <c r="Q7670" s="3">
        <v>5.37</v>
      </c>
      <c r="R7670" s="5" t="s">
        <v>1814</v>
      </c>
      <c r="S7670" s="5" t="s">
        <v>1833</v>
      </c>
      <c r="T7670" s="5" t="str">
        <f t="shared" si="715"/>
        <v>Ken Dana</v>
      </c>
      <c r="U7670" t="s">
        <v>153</v>
      </c>
      <c r="V7670" s="5" t="s">
        <v>47</v>
      </c>
      <c r="W7670" s="5" t="s">
        <v>28</v>
      </c>
      <c r="X7670" s="5" t="s">
        <v>38</v>
      </c>
      <c r="Y7670" s="5" t="s">
        <v>250</v>
      </c>
      <c r="Z7670" s="5" t="s">
        <v>56</v>
      </c>
      <c r="AA7670" s="4">
        <v>0.5</v>
      </c>
      <c r="AB7670" s="1">
        <v>41096</v>
      </c>
      <c r="AC7670" s="1">
        <v>22418</v>
      </c>
      <c r="AD7670">
        <f t="shared" si="716"/>
        <v>3</v>
      </c>
      <c r="AE7670">
        <f t="shared" ca="1" si="717"/>
        <v>63</v>
      </c>
      <c r="AF7670" t="str">
        <f t="shared" ca="1" si="718"/>
        <v>18-64</v>
      </c>
      <c r="AG7670" s="3">
        <f t="shared" si="719"/>
        <v>0.7463048571428571</v>
      </c>
      <c r="AH7670" t="str">
        <f>_xlfn.IFNA(VLOOKUP(Sales_Transactions[[#This Row],[Order ID]],Returned_Items[#All],2,FALSE),"Not Returned")</f>
        <v>Not Returned</v>
      </c>
    </row>
    <row r="7671" spans="1:34" x14ac:dyDescent="0.25">
      <c r="A7671">
        <v>29761</v>
      </c>
      <c r="C7671" t="s">
        <v>799</v>
      </c>
      <c r="D7671" s="2" t="str">
        <f>TEXT(MID(Sales_Transactions[[#This Row],[Order Date]],2,5),"d/m/yyy")</f>
        <v>3/7/2012</v>
      </c>
      <c r="E7671" s="2" t="str">
        <f>TEXT(MID(Sales_Transactions[[#This Row],[Order Date]],2,5),"d")</f>
        <v>3</v>
      </c>
      <c r="F7671" s="2" t="str">
        <f>TEXT(MID(Sales_Transactions[[#This Row],[Order Date]],2,5),"m")</f>
        <v>7</v>
      </c>
      <c r="G7671" s="2" t="str">
        <f>TEXT(MID(Sales_Transactions[[#This Row],[Order Date]],2,5),"yyy")</f>
        <v>2012</v>
      </c>
      <c r="H7671" s="2" t="str">
        <f>TEXT(MID(Sales_Transactions[[#This Row],[Order Date]],2,5),"yyy/m")</f>
        <v>2012/7</v>
      </c>
      <c r="I7671" t="s">
        <v>78</v>
      </c>
      <c r="J7671">
        <f t="shared" si="714"/>
        <v>3</v>
      </c>
      <c r="K7671" s="2">
        <v>19</v>
      </c>
      <c r="L7671" s="3">
        <v>123.67</v>
      </c>
      <c r="M7671" s="4">
        <v>0.03</v>
      </c>
      <c r="N7671" s="5" t="s">
        <v>23</v>
      </c>
      <c r="O7671" s="3">
        <v>-34.17</v>
      </c>
      <c r="P7671" s="3">
        <v>6.24</v>
      </c>
      <c r="Q7671" s="3">
        <v>5.22</v>
      </c>
      <c r="R7671" s="5" t="s">
        <v>1814</v>
      </c>
      <c r="S7671" s="5" t="s">
        <v>1833</v>
      </c>
      <c r="T7671" s="5" t="str">
        <f t="shared" si="715"/>
        <v>Ken Dana</v>
      </c>
      <c r="U7671" t="s">
        <v>153</v>
      </c>
      <c r="V7671" s="5" t="s">
        <v>47</v>
      </c>
      <c r="W7671" s="5" t="s">
        <v>57</v>
      </c>
      <c r="X7671" s="5" t="s">
        <v>58</v>
      </c>
      <c r="Y7671" s="5" t="s">
        <v>2019</v>
      </c>
      <c r="Z7671" s="5" t="s">
        <v>43</v>
      </c>
      <c r="AA7671" s="4">
        <v>0.6</v>
      </c>
      <c r="AB7671" s="1">
        <v>41095</v>
      </c>
      <c r="AC7671" s="1">
        <v>22992</v>
      </c>
      <c r="AD7671">
        <f t="shared" si="716"/>
        <v>2</v>
      </c>
      <c r="AE7671">
        <f t="shared" ca="1" si="717"/>
        <v>61</v>
      </c>
      <c r="AF7671" t="str">
        <f t="shared" ca="1" si="718"/>
        <v>18-64</v>
      </c>
      <c r="AG7671" s="3">
        <f t="shared" si="719"/>
        <v>0.60305936842105268</v>
      </c>
      <c r="AH7671" t="str">
        <f>_xlfn.IFNA(VLOOKUP(Sales_Transactions[[#This Row],[Order ID]],Returned_Items[#All],2,FALSE),"Not Returned")</f>
        <v>Not Returned</v>
      </c>
    </row>
    <row r="7672" spans="1:34" x14ac:dyDescent="0.25">
      <c r="A7672">
        <v>31810</v>
      </c>
      <c r="C7672" t="s">
        <v>2324</v>
      </c>
      <c r="D7672" s="2" t="str">
        <f>TEXT(MID(Sales_Transactions[[#This Row],[Order Date]],2,5),"d/m/yyy")</f>
        <v>21/5/2009</v>
      </c>
      <c r="E7672" s="2" t="str">
        <f>TEXT(MID(Sales_Transactions[[#This Row],[Order Date]],2,5),"d")</f>
        <v>21</v>
      </c>
      <c r="F7672" s="2" t="str">
        <f>TEXT(MID(Sales_Transactions[[#This Row],[Order Date]],2,5),"m")</f>
        <v>5</v>
      </c>
      <c r="G7672" s="2" t="str">
        <f>TEXT(MID(Sales_Transactions[[#This Row],[Order Date]],2,5),"yyy")</f>
        <v>2009</v>
      </c>
      <c r="H7672" s="2" t="str">
        <f>TEXT(MID(Sales_Transactions[[#This Row],[Order Date]],2,5),"yyy/m")</f>
        <v>2009/5</v>
      </c>
      <c r="I7672" t="s">
        <v>101</v>
      </c>
      <c r="J7672">
        <f t="shared" si="714"/>
        <v>1</v>
      </c>
      <c r="K7672" s="2">
        <v>46</v>
      </c>
      <c r="L7672" s="3">
        <v>355.55</v>
      </c>
      <c r="M7672" s="4">
        <v>0.03</v>
      </c>
      <c r="N7672" s="5" t="s">
        <v>23</v>
      </c>
      <c r="O7672" s="3">
        <v>-166.74</v>
      </c>
      <c r="P7672" s="3">
        <v>7.28</v>
      </c>
      <c r="Q7672" s="3">
        <v>7.98</v>
      </c>
      <c r="R7672" s="5" t="s">
        <v>1450</v>
      </c>
      <c r="S7672" s="5" t="s">
        <v>3074</v>
      </c>
      <c r="T7672" s="5" t="str">
        <f t="shared" si="715"/>
        <v>Lisa Ryan</v>
      </c>
      <c r="U7672" t="s">
        <v>153</v>
      </c>
      <c r="V7672" s="5" t="s">
        <v>74</v>
      </c>
      <c r="W7672" s="5" t="s">
        <v>57</v>
      </c>
      <c r="X7672" s="5" t="s">
        <v>58</v>
      </c>
      <c r="Y7672" s="5" t="s">
        <v>2435</v>
      </c>
      <c r="Z7672" s="5" t="s">
        <v>84</v>
      </c>
      <c r="AA7672" s="4">
        <v>0.42</v>
      </c>
      <c r="AB7672" s="1">
        <v>39954</v>
      </c>
      <c r="AC7672" s="1">
        <v>22831</v>
      </c>
      <c r="AD7672">
        <f t="shared" si="716"/>
        <v>0</v>
      </c>
      <c r="AE7672">
        <f t="shared" ca="1" si="717"/>
        <v>62</v>
      </c>
      <c r="AF7672" t="str">
        <f t="shared" ca="1" si="718"/>
        <v>18-64</v>
      </c>
      <c r="AG7672" s="3">
        <f t="shared" si="719"/>
        <v>0.33169165217391311</v>
      </c>
      <c r="AH7672" t="str">
        <f>_xlfn.IFNA(VLOOKUP(Sales_Transactions[[#This Row],[Order ID]],Returned_Items[#All],2,FALSE),"Not Returned")</f>
        <v>Not Returned</v>
      </c>
    </row>
    <row r="7673" spans="1:34" x14ac:dyDescent="0.25">
      <c r="A7673">
        <v>36548</v>
      </c>
      <c r="C7673" t="s">
        <v>2907</v>
      </c>
      <c r="D7673" s="2" t="str">
        <f>TEXT(MID(Sales_Transactions[[#This Row],[Order Date]],2,5),"d/m/yyy")</f>
        <v>30/10/2010</v>
      </c>
      <c r="E7673" s="2" t="str">
        <f>TEXT(MID(Sales_Transactions[[#This Row],[Order Date]],2,5),"d")</f>
        <v>30</v>
      </c>
      <c r="F7673" s="2" t="str">
        <f>TEXT(MID(Sales_Transactions[[#This Row],[Order Date]],2,5),"m")</f>
        <v>10</v>
      </c>
      <c r="G7673" s="2" t="str">
        <f>TEXT(MID(Sales_Transactions[[#This Row],[Order Date]],2,5),"yyy")</f>
        <v>2010</v>
      </c>
      <c r="H7673" s="2" t="str">
        <f>TEXT(MID(Sales_Transactions[[#This Row],[Order Date]],2,5),"yyy/m")</f>
        <v>2010/10</v>
      </c>
      <c r="I7673" t="s">
        <v>22</v>
      </c>
      <c r="J7673">
        <f t="shared" si="714"/>
        <v>2</v>
      </c>
      <c r="K7673" s="2">
        <v>8</v>
      </c>
      <c r="L7673" s="3">
        <v>44.99</v>
      </c>
      <c r="M7673" s="4">
        <v>0.06</v>
      </c>
      <c r="N7673" s="5" t="s">
        <v>23</v>
      </c>
      <c r="O7673" s="3">
        <v>-40.43</v>
      </c>
      <c r="P7673" s="3">
        <v>4.9800000000000004</v>
      </c>
      <c r="Q7673" s="3">
        <v>7.54</v>
      </c>
      <c r="R7673" s="5" t="s">
        <v>2979</v>
      </c>
      <c r="S7673" s="5" t="s">
        <v>891</v>
      </c>
      <c r="T7673" s="5" t="str">
        <f t="shared" si="715"/>
        <v>Max Engle</v>
      </c>
      <c r="U7673" t="s">
        <v>153</v>
      </c>
      <c r="V7673" s="5" t="s">
        <v>47</v>
      </c>
      <c r="W7673" s="5" t="s">
        <v>28</v>
      </c>
      <c r="X7673" s="5" t="s">
        <v>75</v>
      </c>
      <c r="Y7673" s="5" t="s">
        <v>2763</v>
      </c>
      <c r="Z7673" s="5" t="s">
        <v>43</v>
      </c>
      <c r="AA7673" s="4">
        <v>0.38</v>
      </c>
      <c r="AB7673" s="1">
        <v>40483</v>
      </c>
      <c r="AC7673" s="1">
        <v>22932</v>
      </c>
      <c r="AD7673">
        <f t="shared" si="716"/>
        <v>2</v>
      </c>
      <c r="AE7673">
        <f t="shared" ca="1" si="717"/>
        <v>61</v>
      </c>
      <c r="AF7673" t="str">
        <f t="shared" ca="1" si="718"/>
        <v>18-64</v>
      </c>
      <c r="AG7673" s="3">
        <f t="shared" si="719"/>
        <v>1.5646265000000001</v>
      </c>
      <c r="AH7673" t="str">
        <f>_xlfn.IFNA(VLOOKUP(Sales_Transactions[[#This Row],[Order ID]],Returned_Items[#All],2,FALSE),"Not Returned")</f>
        <v>Not Returned</v>
      </c>
    </row>
    <row r="7674" spans="1:34" x14ac:dyDescent="0.25">
      <c r="A7674">
        <v>39585</v>
      </c>
      <c r="C7674" t="s">
        <v>2754</v>
      </c>
      <c r="D7674" s="2" t="str">
        <f>TEXT(MID(Sales_Transactions[[#This Row],[Order Date]],2,5),"d/m/yyy")</f>
        <v>29/12/2011</v>
      </c>
      <c r="E7674" s="2" t="str">
        <f>TEXT(MID(Sales_Transactions[[#This Row],[Order Date]],2,5),"d")</f>
        <v>29</v>
      </c>
      <c r="F7674" s="2" t="str">
        <f>TEXT(MID(Sales_Transactions[[#This Row],[Order Date]],2,5),"m")</f>
        <v>12</v>
      </c>
      <c r="G7674" s="2" t="str">
        <f>TEXT(MID(Sales_Transactions[[#This Row],[Order Date]],2,5),"yyy")</f>
        <v>2011</v>
      </c>
      <c r="H7674" s="2" t="str">
        <f>TEXT(MID(Sales_Transactions[[#This Row],[Order Date]],2,5),"yyy/m")</f>
        <v>2011/12</v>
      </c>
      <c r="I7674" t="s">
        <v>52</v>
      </c>
      <c r="J7674">
        <f t="shared" si="714"/>
        <v>1</v>
      </c>
      <c r="K7674" s="2">
        <v>32</v>
      </c>
      <c r="L7674" s="3">
        <v>166.17</v>
      </c>
      <c r="M7674" s="4">
        <v>0.01</v>
      </c>
      <c r="N7674" s="5" t="s">
        <v>23</v>
      </c>
      <c r="O7674" s="3">
        <v>-22.74</v>
      </c>
      <c r="P7674" s="3">
        <v>5.08</v>
      </c>
      <c r="Q7674" s="3">
        <v>3.63</v>
      </c>
      <c r="R7674" s="5" t="s">
        <v>2979</v>
      </c>
      <c r="S7674" s="5" t="s">
        <v>891</v>
      </c>
      <c r="T7674" s="5" t="str">
        <f t="shared" si="715"/>
        <v>Max Engle</v>
      </c>
      <c r="U7674" t="s">
        <v>153</v>
      </c>
      <c r="V7674" s="5" t="s">
        <v>47</v>
      </c>
      <c r="W7674" s="5" t="s">
        <v>57</v>
      </c>
      <c r="X7674" s="5" t="s">
        <v>58</v>
      </c>
      <c r="Y7674" s="5" t="s">
        <v>1643</v>
      </c>
      <c r="Z7674" s="5" t="s">
        <v>84</v>
      </c>
      <c r="AA7674" s="4">
        <v>0.51</v>
      </c>
      <c r="AB7674" s="1">
        <v>40907</v>
      </c>
      <c r="AC7674" s="1">
        <v>22926</v>
      </c>
      <c r="AD7674">
        <f t="shared" si="716"/>
        <v>1</v>
      </c>
      <c r="AE7674">
        <f t="shared" ca="1" si="717"/>
        <v>61</v>
      </c>
      <c r="AF7674" t="str">
        <f t="shared" ca="1" si="718"/>
        <v>18-64</v>
      </c>
      <c r="AG7674" s="3">
        <f t="shared" si="719"/>
        <v>0.27217162500000003</v>
      </c>
      <c r="AH7674" t="str">
        <f>_xlfn.IFNA(VLOOKUP(Sales_Transactions[[#This Row],[Order ID]],Returned_Items[#All],2,FALSE),"Not Returned")</f>
        <v>Not Returned</v>
      </c>
    </row>
    <row r="7675" spans="1:34" x14ac:dyDescent="0.25">
      <c r="A7675">
        <v>41793</v>
      </c>
      <c r="C7675" t="s">
        <v>1398</v>
      </c>
      <c r="D7675" s="2" t="str">
        <f>TEXT(MID(Sales_Transactions[[#This Row],[Order Date]],2,5),"d/m/yyy")</f>
        <v>15/5/2009</v>
      </c>
      <c r="E7675" s="2" t="str">
        <f>TEXT(MID(Sales_Transactions[[#This Row],[Order Date]],2,5),"d")</f>
        <v>15</v>
      </c>
      <c r="F7675" s="2" t="str">
        <f>TEXT(MID(Sales_Transactions[[#This Row],[Order Date]],2,5),"m")</f>
        <v>5</v>
      </c>
      <c r="G7675" s="2" t="str">
        <f>TEXT(MID(Sales_Transactions[[#This Row],[Order Date]],2,5),"yyy")</f>
        <v>2009</v>
      </c>
      <c r="H7675" s="2" t="str">
        <f>TEXT(MID(Sales_Transactions[[#This Row],[Order Date]],2,5),"yyy/m")</f>
        <v>2009/5</v>
      </c>
      <c r="I7675" t="s">
        <v>33</v>
      </c>
      <c r="J7675">
        <f t="shared" si="714"/>
        <v>4</v>
      </c>
      <c r="K7675" s="2">
        <v>48</v>
      </c>
      <c r="L7675" s="3">
        <v>1286.8699999999999</v>
      </c>
      <c r="M7675" s="4">
        <v>0.05</v>
      </c>
      <c r="N7675" s="5" t="s">
        <v>23</v>
      </c>
      <c r="O7675" s="3">
        <v>384.38</v>
      </c>
      <c r="P7675" s="3">
        <v>26.48</v>
      </c>
      <c r="Q7675" s="3">
        <v>6.93</v>
      </c>
      <c r="R7675" s="5" t="s">
        <v>2108</v>
      </c>
      <c r="S7675" s="5" t="s">
        <v>2109</v>
      </c>
      <c r="T7675" s="5" t="str">
        <f t="shared" si="715"/>
        <v>Adam Bellavance</v>
      </c>
      <c r="U7675" t="s">
        <v>153</v>
      </c>
      <c r="V7675" s="5" t="s">
        <v>27</v>
      </c>
      <c r="W7675" s="5" t="s">
        <v>57</v>
      </c>
      <c r="X7675" s="5" t="s">
        <v>58</v>
      </c>
      <c r="Y7675" s="5" t="s">
        <v>1101</v>
      </c>
      <c r="Z7675" s="5" t="s">
        <v>43</v>
      </c>
      <c r="AA7675" s="4">
        <v>0.49</v>
      </c>
      <c r="AB7675" s="1">
        <v>39949</v>
      </c>
      <c r="AC7675" s="1">
        <v>22883</v>
      </c>
      <c r="AD7675">
        <f t="shared" si="716"/>
        <v>1</v>
      </c>
      <c r="AE7675">
        <f t="shared" ca="1" si="717"/>
        <v>61</v>
      </c>
      <c r="AF7675" t="str">
        <f t="shared" ca="1" si="718"/>
        <v>18-64</v>
      </c>
      <c r="AG7675" s="3">
        <f t="shared" si="719"/>
        <v>0.69576583333333331</v>
      </c>
      <c r="AH7675" t="str">
        <f>_xlfn.IFNA(VLOOKUP(Sales_Transactions[[#This Row],[Order ID]],Returned_Items[#All],2,FALSE),"Not Returned")</f>
        <v>Not Returned</v>
      </c>
    </row>
    <row r="7676" spans="1:34" x14ac:dyDescent="0.25">
      <c r="A7676">
        <v>42949</v>
      </c>
      <c r="C7676" t="s">
        <v>2324</v>
      </c>
      <c r="D7676" s="2" t="str">
        <f>TEXT(MID(Sales_Transactions[[#This Row],[Order Date]],2,5),"d/m/yyy")</f>
        <v>21/5/2009</v>
      </c>
      <c r="E7676" s="2" t="str">
        <f>TEXT(MID(Sales_Transactions[[#This Row],[Order Date]],2,5),"d")</f>
        <v>21</v>
      </c>
      <c r="F7676" s="2" t="str">
        <f>TEXT(MID(Sales_Transactions[[#This Row],[Order Date]],2,5),"m")</f>
        <v>5</v>
      </c>
      <c r="G7676" s="2" t="str">
        <f>TEXT(MID(Sales_Transactions[[#This Row],[Order Date]],2,5),"yyy")</f>
        <v>2009</v>
      </c>
      <c r="H7676" s="2" t="str">
        <f>TEXT(MID(Sales_Transactions[[#This Row],[Order Date]],2,5),"yyy/m")</f>
        <v>2009/5</v>
      </c>
      <c r="I7676" t="s">
        <v>52</v>
      </c>
      <c r="J7676">
        <f t="shared" si="714"/>
        <v>1</v>
      </c>
      <c r="K7676" s="2">
        <v>40</v>
      </c>
      <c r="L7676" s="3">
        <v>202.11</v>
      </c>
      <c r="M7676" s="4">
        <v>0.08</v>
      </c>
      <c r="N7676" s="5" t="s">
        <v>23</v>
      </c>
      <c r="O7676" s="3">
        <v>-17.489999999999998</v>
      </c>
      <c r="P7676" s="3">
        <v>5</v>
      </c>
      <c r="Q7676" s="3">
        <v>3.39</v>
      </c>
      <c r="R7676" s="5" t="s">
        <v>2108</v>
      </c>
      <c r="S7676" s="5" t="s">
        <v>2109</v>
      </c>
      <c r="T7676" s="5" t="str">
        <f t="shared" si="715"/>
        <v>Adam Bellavance</v>
      </c>
      <c r="U7676" t="s">
        <v>153</v>
      </c>
      <c r="V7676" s="5" t="s">
        <v>27</v>
      </c>
      <c r="W7676" s="5" t="s">
        <v>28</v>
      </c>
      <c r="X7676" s="5" t="s">
        <v>82</v>
      </c>
      <c r="Y7676" s="5" t="s">
        <v>3587</v>
      </c>
      <c r="Z7676" s="5" t="s">
        <v>84</v>
      </c>
      <c r="AA7676" s="4">
        <v>0.37</v>
      </c>
      <c r="AB7676" s="1">
        <v>39955</v>
      </c>
      <c r="AC7676" s="1">
        <v>22725</v>
      </c>
      <c r="AD7676">
        <f t="shared" si="716"/>
        <v>1</v>
      </c>
      <c r="AE7676">
        <f t="shared" ca="1" si="717"/>
        <v>62</v>
      </c>
      <c r="AF7676" t="str">
        <f t="shared" ca="1" si="718"/>
        <v>18-64</v>
      </c>
      <c r="AG7676" s="3">
        <f t="shared" si="719"/>
        <v>0.20965000000000003</v>
      </c>
      <c r="AH7676" t="str">
        <f>_xlfn.IFNA(VLOOKUP(Sales_Transactions[[#This Row],[Order ID]],Returned_Items[#All],2,FALSE),"Not Returned")</f>
        <v>Not Returned</v>
      </c>
    </row>
    <row r="7677" spans="1:34" x14ac:dyDescent="0.25">
      <c r="A7677">
        <v>42949</v>
      </c>
      <c r="C7677" t="s">
        <v>2324</v>
      </c>
      <c r="D7677" s="2" t="str">
        <f>TEXT(MID(Sales_Transactions[[#This Row],[Order Date]],2,5),"d/m/yyy")</f>
        <v>21/5/2009</v>
      </c>
      <c r="E7677" s="2" t="str">
        <f>TEXT(MID(Sales_Transactions[[#This Row],[Order Date]],2,5),"d")</f>
        <v>21</v>
      </c>
      <c r="F7677" s="2" t="str">
        <f>TEXT(MID(Sales_Transactions[[#This Row],[Order Date]],2,5),"m")</f>
        <v>5</v>
      </c>
      <c r="G7677" s="2" t="str">
        <f>TEXT(MID(Sales_Transactions[[#This Row],[Order Date]],2,5),"yyy")</f>
        <v>2009</v>
      </c>
      <c r="H7677" s="2" t="str">
        <f>TEXT(MID(Sales_Transactions[[#This Row],[Order Date]],2,5),"yyy/m")</f>
        <v>2009/5</v>
      </c>
      <c r="I7677" t="s">
        <v>52</v>
      </c>
      <c r="J7677">
        <f t="shared" si="714"/>
        <v>1</v>
      </c>
      <c r="K7677" s="2">
        <v>49</v>
      </c>
      <c r="L7677" s="3">
        <v>630.99</v>
      </c>
      <c r="M7677" s="4">
        <v>7.0000000000000007E-2</v>
      </c>
      <c r="N7677" s="5" t="s">
        <v>23</v>
      </c>
      <c r="O7677" s="3">
        <v>-114.64</v>
      </c>
      <c r="P7677" s="3">
        <v>12.99</v>
      </c>
      <c r="Q7677" s="3">
        <v>9.44</v>
      </c>
      <c r="R7677" s="5" t="s">
        <v>2108</v>
      </c>
      <c r="S7677" s="5" t="s">
        <v>2109</v>
      </c>
      <c r="T7677" s="5" t="str">
        <f t="shared" si="715"/>
        <v>Adam Bellavance</v>
      </c>
      <c r="U7677" t="s">
        <v>153</v>
      </c>
      <c r="V7677" s="5" t="s">
        <v>27</v>
      </c>
      <c r="W7677" s="5" t="s">
        <v>48</v>
      </c>
      <c r="X7677" s="5" t="s">
        <v>324</v>
      </c>
      <c r="Y7677" s="5" t="s">
        <v>3368</v>
      </c>
      <c r="Z7677" s="5" t="s">
        <v>56</v>
      </c>
      <c r="AA7677" s="4">
        <v>0.39</v>
      </c>
      <c r="AB7677" s="1">
        <v>39956</v>
      </c>
      <c r="AC7677" s="1">
        <v>23138</v>
      </c>
      <c r="AD7677">
        <f t="shared" si="716"/>
        <v>2</v>
      </c>
      <c r="AE7677">
        <f t="shared" ca="1" si="717"/>
        <v>61</v>
      </c>
      <c r="AF7677" t="str">
        <f t="shared" ca="1" si="718"/>
        <v>18-64</v>
      </c>
      <c r="AG7677" s="3">
        <f t="shared" si="719"/>
        <v>0.45756953061224487</v>
      </c>
      <c r="AH7677" t="str">
        <f>_xlfn.IFNA(VLOOKUP(Sales_Transactions[[#This Row],[Order ID]],Returned_Items[#All],2,FALSE),"Not Returned")</f>
        <v>Not Returned</v>
      </c>
    </row>
    <row r="7678" spans="1:34" x14ac:dyDescent="0.25">
      <c r="A7678">
        <v>43044</v>
      </c>
      <c r="C7678" t="s">
        <v>248</v>
      </c>
      <c r="D7678" s="2" t="str">
        <f>TEXT(MID(Sales_Transactions[[#This Row],[Order Date]],2,5),"d/m/yyy")</f>
        <v>17/10/2009</v>
      </c>
      <c r="E7678" s="2" t="str">
        <f>TEXT(MID(Sales_Transactions[[#This Row],[Order Date]],2,5),"d")</f>
        <v>17</v>
      </c>
      <c r="F7678" s="2" t="str">
        <f>TEXT(MID(Sales_Transactions[[#This Row],[Order Date]],2,5),"m")</f>
        <v>10</v>
      </c>
      <c r="G7678" s="2" t="str">
        <f>TEXT(MID(Sales_Transactions[[#This Row],[Order Date]],2,5),"yyy")</f>
        <v>2009</v>
      </c>
      <c r="H7678" s="2" t="str">
        <f>TEXT(MID(Sales_Transactions[[#This Row],[Order Date]],2,5),"yyy/m")</f>
        <v>2009/10</v>
      </c>
      <c r="I7678" t="s">
        <v>78</v>
      </c>
      <c r="J7678">
        <f t="shared" si="714"/>
        <v>3</v>
      </c>
      <c r="K7678" s="2">
        <v>23</v>
      </c>
      <c r="L7678" s="3">
        <v>103.5</v>
      </c>
      <c r="M7678" s="4">
        <v>0.06</v>
      </c>
      <c r="N7678" s="5" t="s">
        <v>23</v>
      </c>
      <c r="O7678" s="3">
        <v>-73.069999999999993</v>
      </c>
      <c r="P7678" s="3">
        <v>4.24</v>
      </c>
      <c r="Q7678" s="3">
        <v>5.41</v>
      </c>
      <c r="R7678" s="5" t="s">
        <v>3008</v>
      </c>
      <c r="S7678" s="5" t="s">
        <v>3586</v>
      </c>
      <c r="T7678" s="5" t="str">
        <f t="shared" si="715"/>
        <v>Laurel Workman</v>
      </c>
      <c r="U7678" t="s">
        <v>153</v>
      </c>
      <c r="V7678" s="5" t="s">
        <v>74</v>
      </c>
      <c r="W7678" s="5" t="s">
        <v>28</v>
      </c>
      <c r="X7678" s="5" t="s">
        <v>41</v>
      </c>
      <c r="Y7678" s="5" t="s">
        <v>1518</v>
      </c>
      <c r="Z7678" s="5" t="s">
        <v>43</v>
      </c>
      <c r="AA7678" s="4">
        <v>0.35</v>
      </c>
      <c r="AB7678" s="1">
        <v>40105</v>
      </c>
      <c r="AC7678" s="1">
        <v>23077</v>
      </c>
      <c r="AD7678">
        <f t="shared" si="716"/>
        <v>2</v>
      </c>
      <c r="AE7678">
        <f t="shared" ca="1" si="717"/>
        <v>61</v>
      </c>
      <c r="AF7678" t="str">
        <f t="shared" ca="1" si="718"/>
        <v>18-64</v>
      </c>
      <c r="AG7678" s="3">
        <f t="shared" si="719"/>
        <v>0.41945460869565215</v>
      </c>
      <c r="AH7678" t="str">
        <f>_xlfn.IFNA(VLOOKUP(Sales_Transactions[[#This Row],[Order ID]],Returned_Items[#All],2,FALSE),"Not Returned")</f>
        <v>Not Returned</v>
      </c>
    </row>
    <row r="7679" spans="1:34" x14ac:dyDescent="0.25">
      <c r="A7679">
        <v>43044</v>
      </c>
      <c r="C7679" t="s">
        <v>248</v>
      </c>
      <c r="D7679" s="2" t="str">
        <f>TEXT(MID(Sales_Transactions[[#This Row],[Order Date]],2,5),"d/m/yyy")</f>
        <v>17/10/2009</v>
      </c>
      <c r="E7679" s="2" t="str">
        <f>TEXT(MID(Sales_Transactions[[#This Row],[Order Date]],2,5),"d")</f>
        <v>17</v>
      </c>
      <c r="F7679" s="2" t="str">
        <f>TEXT(MID(Sales_Transactions[[#This Row],[Order Date]],2,5),"m")</f>
        <v>10</v>
      </c>
      <c r="G7679" s="2" t="str">
        <f>TEXT(MID(Sales_Transactions[[#This Row],[Order Date]],2,5),"yyy")</f>
        <v>2009</v>
      </c>
      <c r="H7679" s="2" t="str">
        <f>TEXT(MID(Sales_Transactions[[#This Row],[Order Date]],2,5),"yyy/m")</f>
        <v>2009/10</v>
      </c>
      <c r="I7679" t="s">
        <v>78</v>
      </c>
      <c r="J7679">
        <f t="shared" si="714"/>
        <v>3</v>
      </c>
      <c r="K7679" s="2">
        <v>3</v>
      </c>
      <c r="L7679" s="3">
        <v>19707.2</v>
      </c>
      <c r="M7679" s="4">
        <v>0.04</v>
      </c>
      <c r="N7679" s="5" t="s">
        <v>23</v>
      </c>
      <c r="O7679" s="3">
        <v>-12558</v>
      </c>
      <c r="P7679" s="3">
        <v>6783.02</v>
      </c>
      <c r="Q7679" s="3">
        <v>24.49</v>
      </c>
      <c r="R7679" s="5" t="s">
        <v>3008</v>
      </c>
      <c r="S7679" s="5" t="s">
        <v>3586</v>
      </c>
      <c r="T7679" s="5" t="str">
        <f t="shared" si="715"/>
        <v>Laurel Workman</v>
      </c>
      <c r="U7679" t="s">
        <v>153</v>
      </c>
      <c r="V7679" s="5" t="s">
        <v>74</v>
      </c>
      <c r="W7679" s="5" t="s">
        <v>48</v>
      </c>
      <c r="X7679" s="5" t="s">
        <v>324</v>
      </c>
      <c r="Y7679" s="5" t="s">
        <v>2969</v>
      </c>
      <c r="Z7679" s="5" t="s">
        <v>31</v>
      </c>
      <c r="AA7679" s="4">
        <v>0.39</v>
      </c>
      <c r="AB7679" s="1">
        <v>40105</v>
      </c>
      <c r="AC7679" s="1">
        <v>23139</v>
      </c>
      <c r="AD7679">
        <f t="shared" si="716"/>
        <v>2</v>
      </c>
      <c r="AE7679">
        <f t="shared" ca="1" si="717"/>
        <v>61</v>
      </c>
      <c r="AF7679" t="str">
        <f t="shared" ca="1" si="718"/>
        <v>18-64</v>
      </c>
      <c r="AG7679" s="3">
        <f t="shared" si="719"/>
        <v>2268.2655973333335</v>
      </c>
      <c r="AH7679" t="str">
        <f>_xlfn.IFNA(VLOOKUP(Sales_Transactions[[#This Row],[Order ID]],Returned_Items[#All],2,FALSE),"Not Returned")</f>
        <v>Not Returned</v>
      </c>
    </row>
    <row r="7680" spans="1:34" x14ac:dyDescent="0.25">
      <c r="A7680">
        <v>46048</v>
      </c>
      <c r="C7680" t="s">
        <v>1297</v>
      </c>
      <c r="D7680" s="2" t="str">
        <f>TEXT(MID(Sales_Transactions[[#This Row],[Order Date]],2,5),"d/m/yyy")</f>
        <v>11/12/2012</v>
      </c>
      <c r="E7680" s="2" t="str">
        <f>TEXT(MID(Sales_Transactions[[#This Row],[Order Date]],2,5),"d")</f>
        <v>11</v>
      </c>
      <c r="F7680" s="2" t="str">
        <f>TEXT(MID(Sales_Transactions[[#This Row],[Order Date]],2,5),"m")</f>
        <v>12</v>
      </c>
      <c r="G7680" s="2" t="str">
        <f>TEXT(MID(Sales_Transactions[[#This Row],[Order Date]],2,5),"yyy")</f>
        <v>2012</v>
      </c>
      <c r="H7680" s="2" t="str">
        <f>TEXT(MID(Sales_Transactions[[#This Row],[Order Date]],2,5),"yyy/m")</f>
        <v>2012/12</v>
      </c>
      <c r="I7680" t="s">
        <v>78</v>
      </c>
      <c r="J7680">
        <f t="shared" si="714"/>
        <v>3</v>
      </c>
      <c r="K7680" s="2">
        <v>10</v>
      </c>
      <c r="L7680" s="3">
        <v>135.77000000000001</v>
      </c>
      <c r="M7680" s="4">
        <v>0.05</v>
      </c>
      <c r="N7680" s="5" t="s">
        <v>67</v>
      </c>
      <c r="O7680" s="3">
        <v>0.53</v>
      </c>
      <c r="P7680" s="3">
        <v>12.98</v>
      </c>
      <c r="Q7680" s="3">
        <v>3.14</v>
      </c>
      <c r="R7680" s="5" t="s">
        <v>3008</v>
      </c>
      <c r="S7680" s="5" t="s">
        <v>3586</v>
      </c>
      <c r="T7680" s="5" t="str">
        <f t="shared" si="715"/>
        <v>Laurel Workman</v>
      </c>
      <c r="U7680" t="s">
        <v>153</v>
      </c>
      <c r="V7680" s="5" t="s">
        <v>74</v>
      </c>
      <c r="W7680" s="5" t="s">
        <v>28</v>
      </c>
      <c r="X7680" s="5" t="s">
        <v>221</v>
      </c>
      <c r="Y7680" s="5" t="s">
        <v>576</v>
      </c>
      <c r="Z7680" s="5" t="s">
        <v>60</v>
      </c>
      <c r="AA7680" s="4">
        <v>0.6</v>
      </c>
      <c r="AB7680" s="1">
        <v>41256</v>
      </c>
      <c r="AC7680" s="1">
        <v>23324</v>
      </c>
      <c r="AD7680">
        <f t="shared" si="716"/>
        <v>2</v>
      </c>
      <c r="AE7680">
        <f t="shared" ca="1" si="717"/>
        <v>60</v>
      </c>
      <c r="AF7680" t="str">
        <f t="shared" ca="1" si="718"/>
        <v>18-64</v>
      </c>
      <c r="AG7680" s="3">
        <f t="shared" si="719"/>
        <v>1.6113510000000002</v>
      </c>
      <c r="AH7680" t="str">
        <f>_xlfn.IFNA(VLOOKUP(Sales_Transactions[[#This Row],[Order ID]],Returned_Items[#All],2,FALSE),"Not Returned")</f>
        <v>Not Returned</v>
      </c>
    </row>
    <row r="7681" spans="1:34" x14ac:dyDescent="0.25">
      <c r="A7681">
        <v>46048</v>
      </c>
      <c r="C7681" t="s">
        <v>1297</v>
      </c>
      <c r="D7681" s="2" t="str">
        <f>TEXT(MID(Sales_Transactions[[#This Row],[Order Date]],2,5),"d/m/yyy")</f>
        <v>11/12/2012</v>
      </c>
      <c r="E7681" s="2" t="str">
        <f>TEXT(MID(Sales_Transactions[[#This Row],[Order Date]],2,5),"d")</f>
        <v>11</v>
      </c>
      <c r="F7681" s="2" t="str">
        <f>TEXT(MID(Sales_Transactions[[#This Row],[Order Date]],2,5),"m")</f>
        <v>12</v>
      </c>
      <c r="G7681" s="2" t="str">
        <f>TEXT(MID(Sales_Transactions[[#This Row],[Order Date]],2,5),"yyy")</f>
        <v>2012</v>
      </c>
      <c r="H7681" s="2" t="str">
        <f>TEXT(MID(Sales_Transactions[[#This Row],[Order Date]],2,5),"yyy/m")</f>
        <v>2012/12</v>
      </c>
      <c r="I7681" t="s">
        <v>78</v>
      </c>
      <c r="J7681">
        <f t="shared" si="714"/>
        <v>3</v>
      </c>
      <c r="K7681" s="2">
        <v>35</v>
      </c>
      <c r="L7681" s="3">
        <v>447.25</v>
      </c>
      <c r="M7681" s="4">
        <v>0.08</v>
      </c>
      <c r="N7681" s="5" t="s">
        <v>23</v>
      </c>
      <c r="O7681" s="3">
        <v>-15.92</v>
      </c>
      <c r="P7681" s="3">
        <v>13.48</v>
      </c>
      <c r="Q7681" s="3">
        <v>4.51</v>
      </c>
      <c r="R7681" s="5" t="s">
        <v>3008</v>
      </c>
      <c r="S7681" s="5" t="s">
        <v>3586</v>
      </c>
      <c r="T7681" s="5" t="str">
        <f t="shared" si="715"/>
        <v>Laurel Workman</v>
      </c>
      <c r="U7681" t="s">
        <v>153</v>
      </c>
      <c r="V7681" s="5" t="s">
        <v>74</v>
      </c>
      <c r="W7681" s="5" t="s">
        <v>28</v>
      </c>
      <c r="X7681" s="5" t="s">
        <v>29</v>
      </c>
      <c r="Y7681" s="5" t="s">
        <v>134</v>
      </c>
      <c r="Z7681" s="5" t="s">
        <v>43</v>
      </c>
      <c r="AA7681" s="4">
        <v>0.59</v>
      </c>
      <c r="AB7681" s="1">
        <v>41256</v>
      </c>
      <c r="AC7681" s="1">
        <v>27967</v>
      </c>
      <c r="AD7681">
        <f t="shared" si="716"/>
        <v>2</v>
      </c>
      <c r="AE7681">
        <f t="shared" ca="1" si="717"/>
        <v>48</v>
      </c>
      <c r="AF7681" t="str">
        <f t="shared" ca="1" si="718"/>
        <v>18-64</v>
      </c>
      <c r="AG7681" s="3">
        <f t="shared" si="719"/>
        <v>0.5136918857142857</v>
      </c>
      <c r="AH7681" t="str">
        <f>_xlfn.IFNA(VLOOKUP(Sales_Transactions[[#This Row],[Order ID]],Returned_Items[#All],2,FALSE),"Not Returned")</f>
        <v>Not Returned</v>
      </c>
    </row>
    <row r="7682" spans="1:34" x14ac:dyDescent="0.25">
      <c r="A7682">
        <v>48354</v>
      </c>
      <c r="C7682" t="s">
        <v>2452</v>
      </c>
      <c r="D7682" s="2" t="str">
        <f>TEXT(MID(Sales_Transactions[[#This Row],[Order Date]],2,5),"d/m/yyy")</f>
        <v>20/4/2011</v>
      </c>
      <c r="E7682" s="2" t="str">
        <f>TEXT(MID(Sales_Transactions[[#This Row],[Order Date]],2,5),"d")</f>
        <v>20</v>
      </c>
      <c r="F7682" s="2" t="str">
        <f>TEXT(MID(Sales_Transactions[[#This Row],[Order Date]],2,5),"m")</f>
        <v>4</v>
      </c>
      <c r="G7682" s="2" t="str">
        <f>TEXT(MID(Sales_Transactions[[#This Row],[Order Date]],2,5),"yyy")</f>
        <v>2011</v>
      </c>
      <c r="H7682" s="2" t="str">
        <f>TEXT(MID(Sales_Transactions[[#This Row],[Order Date]],2,5),"yyy/m")</f>
        <v>2011/4</v>
      </c>
      <c r="I7682" t="s">
        <v>78</v>
      </c>
      <c r="J7682">
        <f t="shared" ref="J7682:J7745" si="720">IF(I7682="Making Critical",5,IF(I7682="High",4,IF(I7682="Medium",3,IF(I7682="Low",2,1))))</f>
        <v>3</v>
      </c>
      <c r="K7682" s="2">
        <v>25</v>
      </c>
      <c r="L7682" s="3">
        <v>1387.29</v>
      </c>
      <c r="M7682" s="4">
        <v>0.03</v>
      </c>
      <c r="N7682" s="5" t="s">
        <v>67</v>
      </c>
      <c r="O7682" s="3">
        <v>405.64</v>
      </c>
      <c r="P7682" s="3">
        <v>55.48</v>
      </c>
      <c r="Q7682" s="3">
        <v>14.3</v>
      </c>
      <c r="R7682" s="5" t="s">
        <v>1450</v>
      </c>
      <c r="S7682" s="5" t="s">
        <v>3074</v>
      </c>
      <c r="T7682" s="5" t="str">
        <f t="shared" ref="T7682:T7745" si="721">R7682 &amp; " " &amp; S7682</f>
        <v>Lisa Ryan</v>
      </c>
      <c r="U7682" t="s">
        <v>153</v>
      </c>
      <c r="V7682" s="5" t="s">
        <v>74</v>
      </c>
      <c r="W7682" s="5" t="s">
        <v>28</v>
      </c>
      <c r="X7682" s="5" t="s">
        <v>75</v>
      </c>
      <c r="Y7682" s="5" t="s">
        <v>848</v>
      </c>
      <c r="Z7682" s="5" t="s">
        <v>43</v>
      </c>
      <c r="AA7682" s="4">
        <v>0.37</v>
      </c>
      <c r="AB7682" s="1">
        <v>40654</v>
      </c>
      <c r="AC7682" s="1">
        <v>28432</v>
      </c>
      <c r="AD7682">
        <f t="shared" ref="AD7682:AD7745" si="722">_xlfn.DAYS(AB7682,D7682)</f>
        <v>1</v>
      </c>
      <c r="AE7682">
        <f t="shared" ref="AE7682:AE7745" ca="1" si="723">DATEDIF(AC7682,TODAY(),"Y")</f>
        <v>46</v>
      </c>
      <c r="AF7682" t="str">
        <f t="shared" ref="AF7682:AF7745" ca="1" si="724">IF(AE7682&lt;18,"Under 18",IF(AE7682&lt;65,"18-64","Over 65"))</f>
        <v>18-64</v>
      </c>
      <c r="AG7682" s="3">
        <f t="shared" ref="AG7682:AG7745" si="725" xml:space="preserve"> (P7682 - (M7682 / 100) * P7682 + Q7682) / K7682</f>
        <v>2.7905342399999999</v>
      </c>
      <c r="AH7682" t="str">
        <f>_xlfn.IFNA(VLOOKUP(Sales_Transactions[[#This Row],[Order ID]],Returned_Items[#All],2,FALSE),"Not Returned")</f>
        <v>Not Returned</v>
      </c>
    </row>
    <row r="7683" spans="1:34" x14ac:dyDescent="0.25">
      <c r="A7683">
        <v>48416</v>
      </c>
      <c r="C7683" t="s">
        <v>1295</v>
      </c>
      <c r="D7683" s="2" t="str">
        <f>TEXT(MID(Sales_Transactions[[#This Row],[Order Date]],2,5),"d/m/yyy")</f>
        <v>6/7/2009</v>
      </c>
      <c r="E7683" s="2" t="str">
        <f>TEXT(MID(Sales_Transactions[[#This Row],[Order Date]],2,5),"d")</f>
        <v>6</v>
      </c>
      <c r="F7683" s="2" t="str">
        <f>TEXT(MID(Sales_Transactions[[#This Row],[Order Date]],2,5),"m")</f>
        <v>7</v>
      </c>
      <c r="G7683" s="2" t="str">
        <f>TEXT(MID(Sales_Transactions[[#This Row],[Order Date]],2,5),"yyy")</f>
        <v>2009</v>
      </c>
      <c r="H7683" s="2" t="str">
        <f>TEXT(MID(Sales_Transactions[[#This Row],[Order Date]],2,5),"yyy/m")</f>
        <v>2009/7</v>
      </c>
      <c r="I7683" t="s">
        <v>52</v>
      </c>
      <c r="J7683">
        <f t="shared" si="720"/>
        <v>1</v>
      </c>
      <c r="K7683" s="2">
        <v>23</v>
      </c>
      <c r="L7683" s="3">
        <v>167.66</v>
      </c>
      <c r="M7683" s="4">
        <v>0.01</v>
      </c>
      <c r="N7683" s="5" t="s">
        <v>23</v>
      </c>
      <c r="O7683" s="3">
        <v>-15.48</v>
      </c>
      <c r="P7683" s="3">
        <v>6.68</v>
      </c>
      <c r="Q7683" s="3">
        <v>4.91</v>
      </c>
      <c r="R7683" s="5" t="s">
        <v>1814</v>
      </c>
      <c r="S7683" s="5" t="s">
        <v>1833</v>
      </c>
      <c r="T7683" s="5" t="str">
        <f t="shared" si="721"/>
        <v>Ken Dana</v>
      </c>
      <c r="U7683" t="s">
        <v>153</v>
      </c>
      <c r="V7683" s="5" t="s">
        <v>27</v>
      </c>
      <c r="W7683" s="5" t="s">
        <v>28</v>
      </c>
      <c r="X7683" s="5" t="s">
        <v>75</v>
      </c>
      <c r="Y7683" s="5" t="s">
        <v>1646</v>
      </c>
      <c r="Z7683" s="5" t="s">
        <v>43</v>
      </c>
      <c r="AA7683" s="4">
        <v>0.37</v>
      </c>
      <c r="AB7683" s="1">
        <v>40002</v>
      </c>
      <c r="AC7683" s="1">
        <v>28419</v>
      </c>
      <c r="AD7683">
        <f t="shared" si="722"/>
        <v>2</v>
      </c>
      <c r="AE7683">
        <f t="shared" ca="1" si="723"/>
        <v>46</v>
      </c>
      <c r="AF7683" t="str">
        <f t="shared" ca="1" si="724"/>
        <v>18-64</v>
      </c>
      <c r="AG7683" s="3">
        <f t="shared" si="725"/>
        <v>0.503884</v>
      </c>
      <c r="AH7683" t="str">
        <f>_xlfn.IFNA(VLOOKUP(Sales_Transactions[[#This Row],[Order ID]],Returned_Items[#All],2,FALSE),"Not Returned")</f>
        <v>Not Returned</v>
      </c>
    </row>
    <row r="7684" spans="1:34" x14ac:dyDescent="0.25">
      <c r="A7684">
        <v>49798</v>
      </c>
      <c r="C7684" t="s">
        <v>3384</v>
      </c>
      <c r="D7684" s="2" t="str">
        <f>TEXT(MID(Sales_Transactions[[#This Row],[Order Date]],2,5),"d/m/yyy")</f>
        <v>8/12/2012</v>
      </c>
      <c r="E7684" s="2" t="str">
        <f>TEXT(MID(Sales_Transactions[[#This Row],[Order Date]],2,5),"d")</f>
        <v>8</v>
      </c>
      <c r="F7684" s="2" t="str">
        <f>TEXT(MID(Sales_Transactions[[#This Row],[Order Date]],2,5),"m")</f>
        <v>12</v>
      </c>
      <c r="G7684" s="2" t="str">
        <f>TEXT(MID(Sales_Transactions[[#This Row],[Order Date]],2,5),"yyy")</f>
        <v>2012</v>
      </c>
      <c r="H7684" s="2" t="str">
        <f>TEXT(MID(Sales_Transactions[[#This Row],[Order Date]],2,5),"yyy/m")</f>
        <v>2012/12</v>
      </c>
      <c r="I7684" t="s">
        <v>101</v>
      </c>
      <c r="J7684">
        <f t="shared" si="720"/>
        <v>1</v>
      </c>
      <c r="K7684" s="2">
        <v>5</v>
      </c>
      <c r="L7684" s="3">
        <v>1424.95</v>
      </c>
      <c r="M7684" s="4">
        <v>0.09</v>
      </c>
      <c r="N7684" s="5" t="s">
        <v>34</v>
      </c>
      <c r="O7684" s="3">
        <v>-517.83000000000004</v>
      </c>
      <c r="P7684" s="3">
        <v>280.98</v>
      </c>
      <c r="Q7684" s="3">
        <v>57</v>
      </c>
      <c r="R7684" s="5" t="s">
        <v>1450</v>
      </c>
      <c r="S7684" s="5" t="s">
        <v>3074</v>
      </c>
      <c r="T7684" s="5" t="str">
        <f t="shared" si="721"/>
        <v>Lisa Ryan</v>
      </c>
      <c r="U7684" t="s">
        <v>153</v>
      </c>
      <c r="V7684" s="5" t="s">
        <v>74</v>
      </c>
      <c r="W7684" s="5" t="s">
        <v>57</v>
      </c>
      <c r="X7684" s="5" t="s">
        <v>154</v>
      </c>
      <c r="Y7684" s="5" t="s">
        <v>1188</v>
      </c>
      <c r="Z7684" s="5" t="s">
        <v>40</v>
      </c>
      <c r="AA7684" s="4">
        <v>0.78</v>
      </c>
      <c r="AB7684" s="1">
        <v>41252</v>
      </c>
      <c r="AC7684" s="1">
        <v>28314</v>
      </c>
      <c r="AD7684">
        <f t="shared" si="722"/>
        <v>1</v>
      </c>
      <c r="AE7684">
        <f t="shared" ca="1" si="723"/>
        <v>47</v>
      </c>
      <c r="AF7684" t="str">
        <f t="shared" ca="1" si="724"/>
        <v>18-64</v>
      </c>
      <c r="AG7684" s="3">
        <f t="shared" si="725"/>
        <v>67.545423600000007</v>
      </c>
      <c r="AH7684" t="str">
        <f>_xlfn.IFNA(VLOOKUP(Sales_Transactions[[#This Row],[Order ID]],Returned_Items[#All],2,FALSE),"Not Returned")</f>
        <v>Not Returned</v>
      </c>
    </row>
    <row r="7685" spans="1:34" x14ac:dyDescent="0.25">
      <c r="A7685">
        <v>49798</v>
      </c>
      <c r="C7685" t="s">
        <v>3384</v>
      </c>
      <c r="D7685" s="2" t="str">
        <f>TEXT(MID(Sales_Transactions[[#This Row],[Order Date]],2,5),"d/m/yyy")</f>
        <v>8/12/2012</v>
      </c>
      <c r="E7685" s="2" t="str">
        <f>TEXT(MID(Sales_Transactions[[#This Row],[Order Date]],2,5),"d")</f>
        <v>8</v>
      </c>
      <c r="F7685" s="2" t="str">
        <f>TEXT(MID(Sales_Transactions[[#This Row],[Order Date]],2,5),"m")</f>
        <v>12</v>
      </c>
      <c r="G7685" s="2" t="str">
        <f>TEXT(MID(Sales_Transactions[[#This Row],[Order Date]],2,5),"yyy")</f>
        <v>2012</v>
      </c>
      <c r="H7685" s="2" t="str">
        <f>TEXT(MID(Sales_Transactions[[#This Row],[Order Date]],2,5),"yyy/m")</f>
        <v>2012/12</v>
      </c>
      <c r="I7685" t="s">
        <v>101</v>
      </c>
      <c r="J7685">
        <f t="shared" si="720"/>
        <v>1</v>
      </c>
      <c r="K7685" s="2">
        <v>29</v>
      </c>
      <c r="L7685" s="3">
        <v>321.5</v>
      </c>
      <c r="M7685" s="4">
        <v>0.03</v>
      </c>
      <c r="N7685" s="5" t="s">
        <v>23</v>
      </c>
      <c r="O7685" s="3">
        <v>20.309999999999999</v>
      </c>
      <c r="P7685" s="3">
        <v>10.98</v>
      </c>
      <c r="Q7685" s="3">
        <v>3.37</v>
      </c>
      <c r="R7685" s="5" t="s">
        <v>1450</v>
      </c>
      <c r="S7685" s="5" t="s">
        <v>3074</v>
      </c>
      <c r="T7685" s="5" t="str">
        <f t="shared" si="721"/>
        <v>Lisa Ryan</v>
      </c>
      <c r="U7685" t="s">
        <v>153</v>
      </c>
      <c r="V7685" s="5" t="s">
        <v>74</v>
      </c>
      <c r="W7685" s="5" t="s">
        <v>28</v>
      </c>
      <c r="X7685" s="5" t="s">
        <v>221</v>
      </c>
      <c r="Y7685" s="5" t="s">
        <v>773</v>
      </c>
      <c r="Z7685" s="5" t="s">
        <v>60</v>
      </c>
      <c r="AA7685" s="4">
        <v>0.56999999999999995</v>
      </c>
      <c r="AB7685" s="1">
        <v>41251</v>
      </c>
      <c r="AC7685" s="1">
        <v>28360</v>
      </c>
      <c r="AD7685">
        <f t="shared" si="722"/>
        <v>0</v>
      </c>
      <c r="AE7685">
        <f t="shared" ca="1" si="723"/>
        <v>46</v>
      </c>
      <c r="AF7685" t="str">
        <f t="shared" ca="1" si="724"/>
        <v>18-64</v>
      </c>
      <c r="AG7685" s="3">
        <f t="shared" si="725"/>
        <v>0.49471400000000004</v>
      </c>
      <c r="AH7685" t="str">
        <f>_xlfn.IFNA(VLOOKUP(Sales_Transactions[[#This Row],[Order ID]],Returned_Items[#All],2,FALSE),"Not Returned")</f>
        <v>Not Returned</v>
      </c>
    </row>
    <row r="7686" spans="1:34" x14ac:dyDescent="0.25">
      <c r="A7686">
        <v>50470</v>
      </c>
      <c r="C7686" t="s">
        <v>293</v>
      </c>
      <c r="D7686" s="2" t="str">
        <f>TEXT(MID(Sales_Transactions[[#This Row],[Order Date]],2,5),"d/m/yyy")</f>
        <v>23/8/2010</v>
      </c>
      <c r="E7686" s="2" t="str">
        <f>TEXT(MID(Sales_Transactions[[#This Row],[Order Date]],2,5),"d")</f>
        <v>23</v>
      </c>
      <c r="F7686" s="2" t="str">
        <f>TEXT(MID(Sales_Transactions[[#This Row],[Order Date]],2,5),"m")</f>
        <v>8</v>
      </c>
      <c r="G7686" s="2" t="str">
        <f>TEXT(MID(Sales_Transactions[[#This Row],[Order Date]],2,5),"yyy")</f>
        <v>2010</v>
      </c>
      <c r="H7686" s="2" t="str">
        <f>TEXT(MID(Sales_Transactions[[#This Row],[Order Date]],2,5),"yyy/m")</f>
        <v>2010/8</v>
      </c>
      <c r="I7686" t="s">
        <v>22</v>
      </c>
      <c r="J7686">
        <f t="shared" si="720"/>
        <v>2</v>
      </c>
      <c r="K7686" s="2">
        <v>38</v>
      </c>
      <c r="L7686" s="3">
        <v>827.83</v>
      </c>
      <c r="M7686" s="4">
        <v>0.09</v>
      </c>
      <c r="N7686" s="5" t="s">
        <v>23</v>
      </c>
      <c r="O7686" s="3">
        <v>-57.73</v>
      </c>
      <c r="P7686" s="3">
        <v>22.99</v>
      </c>
      <c r="Q7686" s="3">
        <v>8.99</v>
      </c>
      <c r="R7686" s="5" t="s">
        <v>1814</v>
      </c>
      <c r="S7686" s="5" t="s">
        <v>1833</v>
      </c>
      <c r="T7686" s="5" t="str">
        <f t="shared" si="721"/>
        <v>Ken Dana</v>
      </c>
      <c r="U7686" t="s">
        <v>153</v>
      </c>
      <c r="V7686" s="5" t="s">
        <v>27</v>
      </c>
      <c r="W7686" s="5" t="s">
        <v>28</v>
      </c>
      <c r="X7686" s="5" t="s">
        <v>124</v>
      </c>
      <c r="Y7686" s="5" t="s">
        <v>933</v>
      </c>
      <c r="Z7686" s="5" t="s">
        <v>60</v>
      </c>
      <c r="AA7686" s="4">
        <v>0.56999999999999995</v>
      </c>
      <c r="AB7686" s="1">
        <v>40418</v>
      </c>
      <c r="AC7686" s="1">
        <v>28372</v>
      </c>
      <c r="AD7686">
        <f t="shared" si="722"/>
        <v>5</v>
      </c>
      <c r="AE7686">
        <f t="shared" ca="1" si="723"/>
        <v>46</v>
      </c>
      <c r="AF7686" t="str">
        <f t="shared" ca="1" si="724"/>
        <v>18-64</v>
      </c>
      <c r="AG7686" s="3">
        <f t="shared" si="725"/>
        <v>0.84103444736842103</v>
      </c>
      <c r="AH7686" t="str">
        <f>_xlfn.IFNA(VLOOKUP(Sales_Transactions[[#This Row],[Order ID]],Returned_Items[#All],2,FALSE),"Not Returned")</f>
        <v>Not Returned</v>
      </c>
    </row>
    <row r="7687" spans="1:34" x14ac:dyDescent="0.25">
      <c r="A7687">
        <v>52900</v>
      </c>
      <c r="C7687" t="s">
        <v>2352</v>
      </c>
      <c r="D7687" s="2" t="str">
        <f>TEXT(MID(Sales_Transactions[[#This Row],[Order Date]],2,5),"d/m/yyy")</f>
        <v>20/5/2011</v>
      </c>
      <c r="E7687" s="2" t="str">
        <f>TEXT(MID(Sales_Transactions[[#This Row],[Order Date]],2,5),"d")</f>
        <v>20</v>
      </c>
      <c r="F7687" s="2" t="str">
        <f>TEXT(MID(Sales_Transactions[[#This Row],[Order Date]],2,5),"m")</f>
        <v>5</v>
      </c>
      <c r="G7687" s="2" t="str">
        <f>TEXT(MID(Sales_Transactions[[#This Row],[Order Date]],2,5),"yyy")</f>
        <v>2011</v>
      </c>
      <c r="H7687" s="2" t="str">
        <f>TEXT(MID(Sales_Transactions[[#This Row],[Order Date]],2,5),"yyy/m")</f>
        <v>2011/5</v>
      </c>
      <c r="I7687" t="s">
        <v>33</v>
      </c>
      <c r="J7687">
        <f t="shared" si="720"/>
        <v>4</v>
      </c>
      <c r="K7687" s="2">
        <v>16</v>
      </c>
      <c r="L7687" s="3">
        <v>101.14</v>
      </c>
      <c r="M7687" s="4">
        <v>0</v>
      </c>
      <c r="N7687" s="5" t="s">
        <v>23</v>
      </c>
      <c r="O7687" s="3">
        <v>-32.619999999999997</v>
      </c>
      <c r="P7687" s="3">
        <v>5.98</v>
      </c>
      <c r="Q7687" s="3">
        <v>5.46</v>
      </c>
      <c r="R7687" s="5" t="s">
        <v>894</v>
      </c>
      <c r="S7687" s="5" t="s">
        <v>463</v>
      </c>
      <c r="T7687" s="5" t="str">
        <f t="shared" si="721"/>
        <v>Helen Wasserman</v>
      </c>
      <c r="U7687" t="s">
        <v>153</v>
      </c>
      <c r="V7687" s="5" t="s">
        <v>74</v>
      </c>
      <c r="W7687" s="5" t="s">
        <v>28</v>
      </c>
      <c r="X7687" s="5" t="s">
        <v>75</v>
      </c>
      <c r="Y7687" s="5" t="s">
        <v>1279</v>
      </c>
      <c r="Z7687" s="5" t="s">
        <v>43</v>
      </c>
      <c r="AA7687" s="4">
        <v>0.36</v>
      </c>
      <c r="AB7687" s="1">
        <v>40685</v>
      </c>
      <c r="AC7687" s="1">
        <v>27542</v>
      </c>
      <c r="AD7687">
        <f t="shared" si="722"/>
        <v>2</v>
      </c>
      <c r="AE7687">
        <f t="shared" ca="1" si="723"/>
        <v>49</v>
      </c>
      <c r="AF7687" t="str">
        <f t="shared" ca="1" si="724"/>
        <v>18-64</v>
      </c>
      <c r="AG7687" s="3">
        <f t="shared" si="725"/>
        <v>0.71500000000000008</v>
      </c>
      <c r="AH7687" t="str">
        <f>_xlfn.IFNA(VLOOKUP(Sales_Transactions[[#This Row],[Order ID]],Returned_Items[#All],2,FALSE),"Not Returned")</f>
        <v>Not Returned</v>
      </c>
    </row>
    <row r="7688" spans="1:34" x14ac:dyDescent="0.25">
      <c r="A7688">
        <v>57572</v>
      </c>
      <c r="C7688" t="s">
        <v>2591</v>
      </c>
      <c r="D7688" s="2" t="str">
        <f>TEXT(MID(Sales_Transactions[[#This Row],[Order Date]],2,5),"d/m/yyy")</f>
        <v>12/7/2011</v>
      </c>
      <c r="E7688" s="2" t="str">
        <f>TEXT(MID(Sales_Transactions[[#This Row],[Order Date]],2,5),"d")</f>
        <v>12</v>
      </c>
      <c r="F7688" s="2" t="str">
        <f>TEXT(MID(Sales_Transactions[[#This Row],[Order Date]],2,5),"m")</f>
        <v>7</v>
      </c>
      <c r="G7688" s="2" t="str">
        <f>TEXT(MID(Sales_Transactions[[#This Row],[Order Date]],2,5),"yyy")</f>
        <v>2011</v>
      </c>
      <c r="H7688" s="2" t="str">
        <f>TEXT(MID(Sales_Transactions[[#This Row],[Order Date]],2,5),"yyy/m")</f>
        <v>2011/7</v>
      </c>
      <c r="I7688" t="s">
        <v>78</v>
      </c>
      <c r="J7688">
        <f t="shared" si="720"/>
        <v>3</v>
      </c>
      <c r="K7688" s="2">
        <v>30</v>
      </c>
      <c r="L7688" s="3">
        <v>139.08000000000001</v>
      </c>
      <c r="M7688" s="4">
        <v>0.1</v>
      </c>
      <c r="N7688" s="5" t="s">
        <v>23</v>
      </c>
      <c r="O7688" s="3">
        <v>-120.04</v>
      </c>
      <c r="P7688" s="3">
        <v>4.9800000000000004</v>
      </c>
      <c r="Q7688" s="3">
        <v>4.62</v>
      </c>
      <c r="R7688" s="5" t="s">
        <v>894</v>
      </c>
      <c r="S7688" s="5" t="s">
        <v>463</v>
      </c>
      <c r="T7688" s="5" t="str">
        <f t="shared" si="721"/>
        <v>Helen Wasserman</v>
      </c>
      <c r="U7688" t="s">
        <v>153</v>
      </c>
      <c r="V7688" s="5" t="s">
        <v>74</v>
      </c>
      <c r="W7688" s="5" t="s">
        <v>48</v>
      </c>
      <c r="X7688" s="5" t="s">
        <v>87</v>
      </c>
      <c r="Y7688" s="5" t="s">
        <v>658</v>
      </c>
      <c r="Z7688" s="5" t="s">
        <v>60</v>
      </c>
      <c r="AA7688" s="4">
        <v>0.64</v>
      </c>
      <c r="AB7688" s="1">
        <v>40738</v>
      </c>
      <c r="AC7688" s="1">
        <v>27680</v>
      </c>
      <c r="AD7688">
        <f t="shared" si="722"/>
        <v>2</v>
      </c>
      <c r="AE7688">
        <f t="shared" ca="1" si="723"/>
        <v>48</v>
      </c>
      <c r="AF7688" t="str">
        <f t="shared" ca="1" si="724"/>
        <v>18-64</v>
      </c>
      <c r="AG7688" s="3">
        <f t="shared" si="725"/>
        <v>0.31983400000000006</v>
      </c>
      <c r="AH7688" t="str">
        <f>_xlfn.IFNA(VLOOKUP(Sales_Transactions[[#This Row],[Order ID]],Returned_Items[#All],2,FALSE),"Not Returned")</f>
        <v>Not Returned</v>
      </c>
    </row>
    <row r="7689" spans="1:34" x14ac:dyDescent="0.25">
      <c r="A7689">
        <v>57572</v>
      </c>
      <c r="C7689" t="s">
        <v>2591</v>
      </c>
      <c r="D7689" s="2" t="str">
        <f>TEXT(MID(Sales_Transactions[[#This Row],[Order Date]],2,5),"d/m/yyy")</f>
        <v>12/7/2011</v>
      </c>
      <c r="E7689" s="2" t="str">
        <f>TEXT(MID(Sales_Transactions[[#This Row],[Order Date]],2,5),"d")</f>
        <v>12</v>
      </c>
      <c r="F7689" s="2" t="str">
        <f>TEXT(MID(Sales_Transactions[[#This Row],[Order Date]],2,5),"m")</f>
        <v>7</v>
      </c>
      <c r="G7689" s="2" t="str">
        <f>TEXT(MID(Sales_Transactions[[#This Row],[Order Date]],2,5),"yyy")</f>
        <v>2011</v>
      </c>
      <c r="H7689" s="2" t="str">
        <f>TEXT(MID(Sales_Transactions[[#This Row],[Order Date]],2,5),"yyy/m")</f>
        <v>2011/7</v>
      </c>
      <c r="I7689" t="s">
        <v>78</v>
      </c>
      <c r="J7689">
        <f t="shared" si="720"/>
        <v>3</v>
      </c>
      <c r="K7689" s="2">
        <v>9</v>
      </c>
      <c r="L7689" s="3">
        <v>75.28</v>
      </c>
      <c r="M7689" s="4">
        <v>0</v>
      </c>
      <c r="N7689" s="5" t="s">
        <v>23</v>
      </c>
      <c r="O7689" s="3">
        <v>-17.22</v>
      </c>
      <c r="P7689" s="3">
        <v>7.64</v>
      </c>
      <c r="Q7689" s="3">
        <v>5.83</v>
      </c>
      <c r="R7689" s="5" t="s">
        <v>894</v>
      </c>
      <c r="S7689" s="5" t="s">
        <v>463</v>
      </c>
      <c r="T7689" s="5" t="str">
        <f t="shared" si="721"/>
        <v>Helen Wasserman</v>
      </c>
      <c r="U7689" t="s">
        <v>153</v>
      </c>
      <c r="V7689" s="5" t="s">
        <v>74</v>
      </c>
      <c r="W7689" s="5" t="s">
        <v>28</v>
      </c>
      <c r="X7689" s="5" t="s">
        <v>75</v>
      </c>
      <c r="Y7689" s="5" t="s">
        <v>606</v>
      </c>
      <c r="Z7689" s="5" t="s">
        <v>84</v>
      </c>
      <c r="AA7689" s="4">
        <v>0.36</v>
      </c>
      <c r="AB7689" s="1">
        <v>40737</v>
      </c>
      <c r="AC7689" s="1">
        <v>27414</v>
      </c>
      <c r="AD7689">
        <f t="shared" si="722"/>
        <v>1</v>
      </c>
      <c r="AE7689">
        <f t="shared" ca="1" si="723"/>
        <v>49</v>
      </c>
      <c r="AF7689" t="str">
        <f t="shared" ca="1" si="724"/>
        <v>18-64</v>
      </c>
      <c r="AG7689" s="3">
        <f t="shared" si="725"/>
        <v>1.4966666666666666</v>
      </c>
      <c r="AH7689" t="str">
        <f>_xlfn.IFNA(VLOOKUP(Sales_Transactions[[#This Row],[Order ID]],Returned_Items[#All],2,FALSE),"Not Returned")</f>
        <v>Not Returned</v>
      </c>
    </row>
    <row r="7690" spans="1:34" x14ac:dyDescent="0.25">
      <c r="A7690">
        <v>57766</v>
      </c>
      <c r="C7690" t="s">
        <v>3246</v>
      </c>
      <c r="D7690" s="2" t="str">
        <f>TEXT(MID(Sales_Transactions[[#This Row],[Order Date]],2,5),"d/m/yyy")</f>
        <v>30/4/2010</v>
      </c>
      <c r="E7690" s="2" t="str">
        <f>TEXT(MID(Sales_Transactions[[#This Row],[Order Date]],2,5),"d")</f>
        <v>30</v>
      </c>
      <c r="F7690" s="2" t="str">
        <f>TEXT(MID(Sales_Transactions[[#This Row],[Order Date]],2,5),"m")</f>
        <v>4</v>
      </c>
      <c r="G7690" s="2" t="str">
        <f>TEXT(MID(Sales_Transactions[[#This Row],[Order Date]],2,5),"yyy")</f>
        <v>2010</v>
      </c>
      <c r="H7690" s="2" t="str">
        <f>TEXT(MID(Sales_Transactions[[#This Row],[Order Date]],2,5),"yyy/m")</f>
        <v>2010/4</v>
      </c>
      <c r="I7690" t="s">
        <v>33</v>
      </c>
      <c r="J7690">
        <f t="shared" si="720"/>
        <v>4</v>
      </c>
      <c r="K7690" s="2">
        <v>17</v>
      </c>
      <c r="L7690" s="3">
        <v>517.98</v>
      </c>
      <c r="M7690" s="4">
        <v>0.05</v>
      </c>
      <c r="N7690" s="5" t="s">
        <v>23</v>
      </c>
      <c r="O7690" s="3">
        <v>-85.32</v>
      </c>
      <c r="P7690" s="3">
        <v>30.53</v>
      </c>
      <c r="Q7690" s="3">
        <v>19.989999999999998</v>
      </c>
      <c r="R7690" s="5" t="s">
        <v>152</v>
      </c>
      <c r="S7690" s="5" t="s">
        <v>1944</v>
      </c>
      <c r="T7690" s="5" t="str">
        <f t="shared" si="721"/>
        <v>Julia Dunbar</v>
      </c>
      <c r="U7690" t="s">
        <v>153</v>
      </c>
      <c r="V7690" s="5" t="s">
        <v>37</v>
      </c>
      <c r="W7690" s="5" t="s">
        <v>28</v>
      </c>
      <c r="X7690" s="5" t="s">
        <v>115</v>
      </c>
      <c r="Y7690" s="5" t="s">
        <v>340</v>
      </c>
      <c r="Z7690" s="5" t="s">
        <v>43</v>
      </c>
      <c r="AA7690" s="4">
        <v>0.39</v>
      </c>
      <c r="AB7690" s="1">
        <v>40301</v>
      </c>
      <c r="AC7690" s="1">
        <v>22656</v>
      </c>
      <c r="AD7690">
        <f t="shared" si="722"/>
        <v>3</v>
      </c>
      <c r="AE7690">
        <f t="shared" ca="1" si="723"/>
        <v>62</v>
      </c>
      <c r="AF7690" t="str">
        <f t="shared" ca="1" si="724"/>
        <v>18-64</v>
      </c>
      <c r="AG7690" s="3">
        <f t="shared" si="725"/>
        <v>2.9708667647058822</v>
      </c>
      <c r="AH7690" t="str">
        <f>_xlfn.IFNA(VLOOKUP(Sales_Transactions[[#This Row],[Order ID]],Returned_Items[#All],2,FALSE),"Not Returned")</f>
        <v>Not Returned</v>
      </c>
    </row>
    <row r="7691" spans="1:34" x14ac:dyDescent="0.25">
      <c r="A7691">
        <v>58566</v>
      </c>
      <c r="C7691" t="s">
        <v>2679</v>
      </c>
      <c r="D7691" s="2" t="str">
        <f>TEXT(MID(Sales_Transactions[[#This Row],[Order Date]],2,5),"d/m/yyy")</f>
        <v>23/8/2011</v>
      </c>
      <c r="E7691" s="2" t="str">
        <f>TEXT(MID(Sales_Transactions[[#This Row],[Order Date]],2,5),"d")</f>
        <v>23</v>
      </c>
      <c r="F7691" s="2" t="str">
        <f>TEXT(MID(Sales_Transactions[[#This Row],[Order Date]],2,5),"m")</f>
        <v>8</v>
      </c>
      <c r="G7691" s="2" t="str">
        <f>TEXT(MID(Sales_Transactions[[#This Row],[Order Date]],2,5),"yyy")</f>
        <v>2011</v>
      </c>
      <c r="H7691" s="2" t="str">
        <f>TEXT(MID(Sales_Transactions[[#This Row],[Order Date]],2,5),"yyy/m")</f>
        <v>2011/8</v>
      </c>
      <c r="I7691" t="s">
        <v>52</v>
      </c>
      <c r="J7691">
        <f t="shared" si="720"/>
        <v>1</v>
      </c>
      <c r="K7691" s="2">
        <v>45</v>
      </c>
      <c r="L7691" s="3">
        <v>4680.8900000000003</v>
      </c>
      <c r="M7691" s="4">
        <v>7.0000000000000007E-2</v>
      </c>
      <c r="N7691" s="5" t="s">
        <v>23</v>
      </c>
      <c r="O7691" s="3">
        <v>693.01</v>
      </c>
      <c r="P7691" s="3">
        <v>105.29</v>
      </c>
      <c r="Q7691" s="3">
        <v>10.119999999999999</v>
      </c>
      <c r="R7691" s="5" t="s">
        <v>152</v>
      </c>
      <c r="S7691" s="5" t="s">
        <v>1944</v>
      </c>
      <c r="T7691" s="5" t="str">
        <f t="shared" si="721"/>
        <v>Julia Dunbar</v>
      </c>
      <c r="U7691" t="s">
        <v>153</v>
      </c>
      <c r="V7691" s="5" t="s">
        <v>37</v>
      </c>
      <c r="W7691" s="5" t="s">
        <v>57</v>
      </c>
      <c r="X7691" s="5" t="s">
        <v>58</v>
      </c>
      <c r="Y7691" s="5" t="s">
        <v>2691</v>
      </c>
      <c r="Z7691" s="5" t="s">
        <v>31</v>
      </c>
      <c r="AA7691" s="4">
        <v>0.79</v>
      </c>
      <c r="AB7691" s="1">
        <v>40779</v>
      </c>
      <c r="AC7691" s="1">
        <v>22828</v>
      </c>
      <c r="AD7691">
        <f t="shared" si="722"/>
        <v>1</v>
      </c>
      <c r="AE7691">
        <f t="shared" ca="1" si="723"/>
        <v>62</v>
      </c>
      <c r="AF7691" t="str">
        <f t="shared" ca="1" si="724"/>
        <v>18-64</v>
      </c>
      <c r="AG7691" s="3">
        <f t="shared" si="725"/>
        <v>2.5630288222222224</v>
      </c>
      <c r="AH7691" t="str">
        <f>_xlfn.IFNA(VLOOKUP(Sales_Transactions[[#This Row],[Order ID]],Returned_Items[#All],2,FALSE),"Not Returned")</f>
        <v>Returned</v>
      </c>
    </row>
    <row r="7692" spans="1:34" x14ac:dyDescent="0.25">
      <c r="A7692">
        <v>58566</v>
      </c>
      <c r="C7692" t="s">
        <v>2679</v>
      </c>
      <c r="D7692" s="2" t="str">
        <f>TEXT(MID(Sales_Transactions[[#This Row],[Order Date]],2,5),"d/m/yyy")</f>
        <v>23/8/2011</v>
      </c>
      <c r="E7692" s="2" t="str">
        <f>TEXT(MID(Sales_Transactions[[#This Row],[Order Date]],2,5),"d")</f>
        <v>23</v>
      </c>
      <c r="F7692" s="2" t="str">
        <f>TEXT(MID(Sales_Transactions[[#This Row],[Order Date]],2,5),"m")</f>
        <v>8</v>
      </c>
      <c r="G7692" s="2" t="str">
        <f>TEXT(MID(Sales_Transactions[[#This Row],[Order Date]],2,5),"yyy")</f>
        <v>2011</v>
      </c>
      <c r="H7692" s="2" t="str">
        <f>TEXT(MID(Sales_Transactions[[#This Row],[Order Date]],2,5),"yyy/m")</f>
        <v>2011/8</v>
      </c>
      <c r="I7692" t="s">
        <v>52</v>
      </c>
      <c r="J7692">
        <f t="shared" si="720"/>
        <v>1</v>
      </c>
      <c r="K7692" s="2">
        <v>42</v>
      </c>
      <c r="L7692" s="3">
        <v>2414.9944999999998</v>
      </c>
      <c r="M7692" s="4">
        <v>0.01</v>
      </c>
      <c r="N7692" s="5" t="s">
        <v>67</v>
      </c>
      <c r="O7692" s="3">
        <v>624.71</v>
      </c>
      <c r="P7692" s="3">
        <v>65.989999999999995</v>
      </c>
      <c r="Q7692" s="3">
        <v>4.99</v>
      </c>
      <c r="R7692" s="5" t="s">
        <v>152</v>
      </c>
      <c r="S7692" s="5" t="s">
        <v>1944</v>
      </c>
      <c r="T7692" s="5" t="str">
        <f t="shared" si="721"/>
        <v>Julia Dunbar</v>
      </c>
      <c r="U7692" t="s">
        <v>153</v>
      </c>
      <c r="V7692" s="5" t="s">
        <v>37</v>
      </c>
      <c r="W7692" s="5" t="s">
        <v>48</v>
      </c>
      <c r="X7692" s="5" t="s">
        <v>49</v>
      </c>
      <c r="Y7692" s="5" t="s">
        <v>1491</v>
      </c>
      <c r="Z7692" s="5" t="s">
        <v>43</v>
      </c>
      <c r="AA7692" s="4">
        <v>0.57999999999999996</v>
      </c>
      <c r="AB7692" s="1">
        <v>40780</v>
      </c>
      <c r="AC7692" s="1">
        <v>12152</v>
      </c>
      <c r="AD7692">
        <f t="shared" si="722"/>
        <v>2</v>
      </c>
      <c r="AE7692">
        <f t="shared" ca="1" si="723"/>
        <v>91</v>
      </c>
      <c r="AF7692" t="str">
        <f t="shared" ca="1" si="724"/>
        <v>Over 65</v>
      </c>
      <c r="AG7692" s="3">
        <f t="shared" si="725"/>
        <v>1.6898428809523809</v>
      </c>
      <c r="AH7692" t="str">
        <f>_xlfn.IFNA(VLOOKUP(Sales_Transactions[[#This Row],[Order ID]],Returned_Items[#All],2,FALSE),"Not Returned")</f>
        <v>Returned</v>
      </c>
    </row>
    <row r="7693" spans="1:34" x14ac:dyDescent="0.25">
      <c r="A7693">
        <v>58658</v>
      </c>
      <c r="C7693" t="s">
        <v>757</v>
      </c>
      <c r="D7693" s="2" t="str">
        <f>TEXT(MID(Sales_Transactions[[#This Row],[Order Date]],2,5),"d/m/yyy")</f>
        <v>11/6/2012</v>
      </c>
      <c r="E7693" s="2" t="str">
        <f>TEXT(MID(Sales_Transactions[[#This Row],[Order Date]],2,5),"d")</f>
        <v>11</v>
      </c>
      <c r="F7693" s="2" t="str">
        <f>TEXT(MID(Sales_Transactions[[#This Row],[Order Date]],2,5),"m")</f>
        <v>6</v>
      </c>
      <c r="G7693" s="2" t="str">
        <f>TEXT(MID(Sales_Transactions[[#This Row],[Order Date]],2,5),"yyy")</f>
        <v>2012</v>
      </c>
      <c r="H7693" s="2" t="str">
        <f>TEXT(MID(Sales_Transactions[[#This Row],[Order Date]],2,5),"yyy/m")</f>
        <v>2012/6</v>
      </c>
      <c r="I7693" t="s">
        <v>78</v>
      </c>
      <c r="J7693">
        <f t="shared" si="720"/>
        <v>3</v>
      </c>
      <c r="K7693" s="2">
        <v>7</v>
      </c>
      <c r="L7693" s="3">
        <v>883.23</v>
      </c>
      <c r="M7693" s="4">
        <v>0.09</v>
      </c>
      <c r="N7693" s="5" t="s">
        <v>34</v>
      </c>
      <c r="O7693" s="3">
        <v>-404.36</v>
      </c>
      <c r="P7693" s="3">
        <v>120.98</v>
      </c>
      <c r="Q7693" s="3">
        <v>58.64</v>
      </c>
      <c r="R7693" s="5" t="s">
        <v>152</v>
      </c>
      <c r="S7693" s="5" t="s">
        <v>1944</v>
      </c>
      <c r="T7693" s="5" t="str">
        <f t="shared" si="721"/>
        <v>Julia Dunbar</v>
      </c>
      <c r="U7693" t="s">
        <v>153</v>
      </c>
      <c r="V7693" s="5" t="s">
        <v>37</v>
      </c>
      <c r="W7693" s="5" t="s">
        <v>57</v>
      </c>
      <c r="X7693" s="5" t="s">
        <v>104</v>
      </c>
      <c r="Y7693" s="5" t="s">
        <v>2231</v>
      </c>
      <c r="Z7693" s="5" t="s">
        <v>106</v>
      </c>
      <c r="AA7693" s="4">
        <v>0.75</v>
      </c>
      <c r="AB7693" s="1">
        <v>41072</v>
      </c>
      <c r="AC7693" s="1">
        <v>26747</v>
      </c>
      <c r="AD7693">
        <f t="shared" si="722"/>
        <v>1</v>
      </c>
      <c r="AE7693">
        <f t="shared" ca="1" si="723"/>
        <v>51</v>
      </c>
      <c r="AF7693" t="str">
        <f t="shared" ca="1" si="724"/>
        <v>18-64</v>
      </c>
      <c r="AG7693" s="3">
        <f t="shared" si="725"/>
        <v>25.64444542857143</v>
      </c>
      <c r="AH7693" t="str">
        <f>_xlfn.IFNA(VLOOKUP(Sales_Transactions[[#This Row],[Order ID]],Returned_Items[#All],2,FALSE),"Not Returned")</f>
        <v>Not Returned</v>
      </c>
    </row>
    <row r="7694" spans="1:34" x14ac:dyDescent="0.25">
      <c r="A7694">
        <v>58658</v>
      </c>
      <c r="C7694" t="s">
        <v>757</v>
      </c>
      <c r="D7694" s="2" t="str">
        <f>TEXT(MID(Sales_Transactions[[#This Row],[Order Date]],2,5),"d/m/yyy")</f>
        <v>11/6/2012</v>
      </c>
      <c r="E7694" s="2" t="str">
        <f>TEXT(MID(Sales_Transactions[[#This Row],[Order Date]],2,5),"d")</f>
        <v>11</v>
      </c>
      <c r="F7694" s="2" t="str">
        <f>TEXT(MID(Sales_Transactions[[#This Row],[Order Date]],2,5),"m")</f>
        <v>6</v>
      </c>
      <c r="G7694" s="2" t="str">
        <f>TEXT(MID(Sales_Transactions[[#This Row],[Order Date]],2,5),"yyy")</f>
        <v>2012</v>
      </c>
      <c r="H7694" s="2" t="str">
        <f>TEXT(MID(Sales_Transactions[[#This Row],[Order Date]],2,5),"yyy/m")</f>
        <v>2012/6</v>
      </c>
      <c r="I7694" t="s">
        <v>78</v>
      </c>
      <c r="J7694">
        <f t="shared" si="720"/>
        <v>3</v>
      </c>
      <c r="K7694" s="2">
        <v>41</v>
      </c>
      <c r="L7694" s="3">
        <v>917.25</v>
      </c>
      <c r="M7694" s="4">
        <v>0.01</v>
      </c>
      <c r="N7694" s="5" t="s">
        <v>23</v>
      </c>
      <c r="O7694" s="3">
        <v>-103.75</v>
      </c>
      <c r="P7694" s="3">
        <v>20.97</v>
      </c>
      <c r="Q7694" s="3">
        <v>6.5</v>
      </c>
      <c r="R7694" s="5" t="s">
        <v>152</v>
      </c>
      <c r="S7694" s="5" t="s">
        <v>1944</v>
      </c>
      <c r="T7694" s="5" t="str">
        <f t="shared" si="721"/>
        <v>Julia Dunbar</v>
      </c>
      <c r="U7694" t="s">
        <v>153</v>
      </c>
      <c r="V7694" s="5" t="s">
        <v>37</v>
      </c>
      <c r="W7694" s="5" t="s">
        <v>48</v>
      </c>
      <c r="X7694" s="5" t="s">
        <v>87</v>
      </c>
      <c r="Y7694" s="5" t="s">
        <v>411</v>
      </c>
      <c r="Z7694" s="5" t="s">
        <v>43</v>
      </c>
      <c r="AA7694" s="4">
        <v>0.78</v>
      </c>
      <c r="AB7694" s="1">
        <v>41072</v>
      </c>
      <c r="AC7694" s="1">
        <v>26705</v>
      </c>
      <c r="AD7694">
        <f t="shared" si="722"/>
        <v>1</v>
      </c>
      <c r="AE7694">
        <f t="shared" ca="1" si="723"/>
        <v>51</v>
      </c>
      <c r="AF7694" t="str">
        <f t="shared" ca="1" si="724"/>
        <v>18-64</v>
      </c>
      <c r="AG7694" s="3">
        <f t="shared" si="725"/>
        <v>0.66994885365853662</v>
      </c>
      <c r="AH7694" t="str">
        <f>_xlfn.IFNA(VLOOKUP(Sales_Transactions[[#This Row],[Order ID]],Returned_Items[#All],2,FALSE),"Not Returned")</f>
        <v>Not Returned</v>
      </c>
    </row>
    <row r="7695" spans="1:34" x14ac:dyDescent="0.25">
      <c r="A7695">
        <v>58658</v>
      </c>
      <c r="C7695" t="s">
        <v>757</v>
      </c>
      <c r="D7695" s="2" t="str">
        <f>TEXT(MID(Sales_Transactions[[#This Row],[Order Date]],2,5),"d/m/yyy")</f>
        <v>11/6/2012</v>
      </c>
      <c r="E7695" s="2" t="str">
        <f>TEXT(MID(Sales_Transactions[[#This Row],[Order Date]],2,5),"d")</f>
        <v>11</v>
      </c>
      <c r="F7695" s="2" t="str">
        <f>TEXT(MID(Sales_Transactions[[#This Row],[Order Date]],2,5),"m")</f>
        <v>6</v>
      </c>
      <c r="G7695" s="2" t="str">
        <f>TEXT(MID(Sales_Transactions[[#This Row],[Order Date]],2,5),"yyy")</f>
        <v>2012</v>
      </c>
      <c r="H7695" s="2" t="str">
        <f>TEXT(MID(Sales_Transactions[[#This Row],[Order Date]],2,5),"yyy/m")</f>
        <v>2012/6</v>
      </c>
      <c r="I7695" t="s">
        <v>78</v>
      </c>
      <c r="J7695">
        <f t="shared" si="720"/>
        <v>3</v>
      </c>
      <c r="K7695" s="2">
        <v>46</v>
      </c>
      <c r="L7695" s="3">
        <v>760.80100000000004</v>
      </c>
      <c r="M7695" s="4">
        <v>0.1</v>
      </c>
      <c r="N7695" s="5" t="s">
        <v>23</v>
      </c>
      <c r="O7695" s="3">
        <v>348.59</v>
      </c>
      <c r="P7695" s="3">
        <v>20.99</v>
      </c>
      <c r="Q7695" s="3">
        <v>0.99</v>
      </c>
      <c r="R7695" s="5" t="s">
        <v>152</v>
      </c>
      <c r="S7695" s="5" t="s">
        <v>1944</v>
      </c>
      <c r="T7695" s="5" t="str">
        <f t="shared" si="721"/>
        <v>Julia Dunbar</v>
      </c>
      <c r="U7695" t="s">
        <v>153</v>
      </c>
      <c r="V7695" s="5" t="s">
        <v>37</v>
      </c>
      <c r="W7695" s="5" t="s">
        <v>48</v>
      </c>
      <c r="X7695" s="5" t="s">
        <v>49</v>
      </c>
      <c r="Y7695" s="5" t="s">
        <v>427</v>
      </c>
      <c r="Z7695" s="5" t="s">
        <v>84</v>
      </c>
      <c r="AA7695" s="4">
        <v>0.37</v>
      </c>
      <c r="AB7695" s="1">
        <v>41073</v>
      </c>
      <c r="AC7695" s="1">
        <v>26834</v>
      </c>
      <c r="AD7695">
        <f t="shared" si="722"/>
        <v>2</v>
      </c>
      <c r="AE7695">
        <f t="shared" ca="1" si="723"/>
        <v>51</v>
      </c>
      <c r="AF7695" t="str">
        <f t="shared" ca="1" si="724"/>
        <v>18-64</v>
      </c>
      <c r="AG7695" s="3">
        <f t="shared" si="725"/>
        <v>0.47736978260869556</v>
      </c>
      <c r="AH7695" t="str">
        <f>_xlfn.IFNA(VLOOKUP(Sales_Transactions[[#This Row],[Order ID]],Returned_Items[#All],2,FALSE),"Not Returned")</f>
        <v>Not Returned</v>
      </c>
    </row>
    <row r="7696" spans="1:34" x14ac:dyDescent="0.25">
      <c r="A7696">
        <v>59139</v>
      </c>
      <c r="C7696" t="s">
        <v>2586</v>
      </c>
      <c r="D7696" s="2" t="str">
        <f>TEXT(MID(Sales_Transactions[[#This Row],[Order Date]],2,5),"d/m/yyy")</f>
        <v>29/1/2011</v>
      </c>
      <c r="E7696" s="2" t="str">
        <f>TEXT(MID(Sales_Transactions[[#This Row],[Order Date]],2,5),"d")</f>
        <v>29</v>
      </c>
      <c r="F7696" s="2" t="str">
        <f>TEXT(MID(Sales_Transactions[[#This Row],[Order Date]],2,5),"m")</f>
        <v>1</v>
      </c>
      <c r="G7696" s="2" t="str">
        <f>TEXT(MID(Sales_Transactions[[#This Row],[Order Date]],2,5),"yyy")</f>
        <v>2011</v>
      </c>
      <c r="H7696" s="2" t="str">
        <f>TEXT(MID(Sales_Transactions[[#This Row],[Order Date]],2,5),"yyy/m")</f>
        <v>2011/1</v>
      </c>
      <c r="I7696" t="s">
        <v>101</v>
      </c>
      <c r="J7696">
        <f t="shared" si="720"/>
        <v>1</v>
      </c>
      <c r="K7696" s="2">
        <v>12</v>
      </c>
      <c r="L7696" s="3">
        <v>849.51</v>
      </c>
      <c r="M7696" s="4">
        <v>0.05</v>
      </c>
      <c r="N7696" s="5" t="s">
        <v>23</v>
      </c>
      <c r="O7696" s="3">
        <v>163.1</v>
      </c>
      <c r="P7696" s="3">
        <v>70.97</v>
      </c>
      <c r="Q7696" s="3">
        <v>3.5</v>
      </c>
      <c r="R7696" s="5" t="s">
        <v>894</v>
      </c>
      <c r="S7696" s="5" t="s">
        <v>463</v>
      </c>
      <c r="T7696" s="5" t="str">
        <f t="shared" si="721"/>
        <v>Helen Wasserman</v>
      </c>
      <c r="U7696" t="s">
        <v>153</v>
      </c>
      <c r="V7696" s="5" t="s">
        <v>74</v>
      </c>
      <c r="W7696" s="5" t="s">
        <v>28</v>
      </c>
      <c r="X7696" s="5" t="s">
        <v>38</v>
      </c>
      <c r="Y7696" s="5" t="s">
        <v>2517</v>
      </c>
      <c r="Z7696" s="5" t="s">
        <v>43</v>
      </c>
      <c r="AA7696" s="4">
        <v>0.59</v>
      </c>
      <c r="AB7696" s="1">
        <v>40573</v>
      </c>
      <c r="AC7696" s="1">
        <v>26866</v>
      </c>
      <c r="AD7696">
        <f t="shared" si="722"/>
        <v>1</v>
      </c>
      <c r="AE7696">
        <f t="shared" ca="1" si="723"/>
        <v>51</v>
      </c>
      <c r="AF7696" t="str">
        <f t="shared" ca="1" si="724"/>
        <v>18-64</v>
      </c>
      <c r="AG7696" s="3">
        <f t="shared" si="725"/>
        <v>6.2028762500000001</v>
      </c>
      <c r="AH7696" t="str">
        <f>_xlfn.IFNA(VLOOKUP(Sales_Transactions[[#This Row],[Order ID]],Returned_Items[#All],2,FALSE),"Not Returned")</f>
        <v>Returned</v>
      </c>
    </row>
    <row r="7697" spans="1:34" x14ac:dyDescent="0.25">
      <c r="A7697">
        <v>59139</v>
      </c>
      <c r="C7697" t="s">
        <v>2586</v>
      </c>
      <c r="D7697" s="2" t="str">
        <f>TEXT(MID(Sales_Transactions[[#This Row],[Order Date]],2,5),"d/m/yyy")</f>
        <v>29/1/2011</v>
      </c>
      <c r="E7697" s="2" t="str">
        <f>TEXT(MID(Sales_Transactions[[#This Row],[Order Date]],2,5),"d")</f>
        <v>29</v>
      </c>
      <c r="F7697" s="2" t="str">
        <f>TEXT(MID(Sales_Transactions[[#This Row],[Order Date]],2,5),"m")</f>
        <v>1</v>
      </c>
      <c r="G7697" s="2" t="str">
        <f>TEXT(MID(Sales_Transactions[[#This Row],[Order Date]],2,5),"yyy")</f>
        <v>2011</v>
      </c>
      <c r="H7697" s="2" t="str">
        <f>TEXT(MID(Sales_Transactions[[#This Row],[Order Date]],2,5),"yyy/m")</f>
        <v>2011/1</v>
      </c>
      <c r="I7697" t="s">
        <v>101</v>
      </c>
      <c r="J7697">
        <f t="shared" si="720"/>
        <v>1</v>
      </c>
      <c r="K7697" s="2">
        <v>38</v>
      </c>
      <c r="L7697" s="3">
        <v>189.49</v>
      </c>
      <c r="M7697" s="4">
        <v>0.09</v>
      </c>
      <c r="N7697" s="5" t="s">
        <v>23</v>
      </c>
      <c r="O7697" s="3">
        <v>-13.71</v>
      </c>
      <c r="P7697" s="3">
        <v>5.34</v>
      </c>
      <c r="Q7697" s="3">
        <v>2.99</v>
      </c>
      <c r="R7697" s="5" t="s">
        <v>894</v>
      </c>
      <c r="S7697" s="5" t="s">
        <v>463</v>
      </c>
      <c r="T7697" s="5" t="str">
        <f t="shared" si="721"/>
        <v>Helen Wasserman</v>
      </c>
      <c r="U7697" t="s">
        <v>153</v>
      </c>
      <c r="V7697" s="5" t="s">
        <v>74</v>
      </c>
      <c r="W7697" s="5" t="s">
        <v>28</v>
      </c>
      <c r="X7697" s="5" t="s">
        <v>41</v>
      </c>
      <c r="Y7697" s="5" t="s">
        <v>667</v>
      </c>
      <c r="Z7697" s="5" t="s">
        <v>43</v>
      </c>
      <c r="AA7697" s="4">
        <v>0.38</v>
      </c>
      <c r="AB7697" s="1">
        <v>40573</v>
      </c>
      <c r="AC7697" s="1">
        <v>26972</v>
      </c>
      <c r="AD7697">
        <f t="shared" si="722"/>
        <v>1</v>
      </c>
      <c r="AE7697">
        <f t="shared" ca="1" si="723"/>
        <v>50</v>
      </c>
      <c r="AF7697" t="str">
        <f t="shared" ca="1" si="724"/>
        <v>18-64</v>
      </c>
      <c r="AG7697" s="3">
        <f t="shared" si="725"/>
        <v>0.21908405263157893</v>
      </c>
      <c r="AH7697" t="str">
        <f>_xlfn.IFNA(VLOOKUP(Sales_Transactions[[#This Row],[Order ID]],Returned_Items[#All],2,FALSE),"Not Returned")</f>
        <v>Returned</v>
      </c>
    </row>
    <row r="7698" spans="1:34" x14ac:dyDescent="0.25">
      <c r="A7698">
        <v>59942</v>
      </c>
      <c r="C7698" t="s">
        <v>2839</v>
      </c>
      <c r="D7698" s="2" t="str">
        <f>TEXT(MID(Sales_Transactions[[#This Row],[Order Date]],2,5),"d/m/yyy")</f>
        <v>8/2/2009</v>
      </c>
      <c r="E7698" s="2" t="str">
        <f>TEXT(MID(Sales_Transactions[[#This Row],[Order Date]],2,5),"d")</f>
        <v>8</v>
      </c>
      <c r="F7698" s="2" t="str">
        <f>TEXT(MID(Sales_Transactions[[#This Row],[Order Date]],2,5),"m")</f>
        <v>2</v>
      </c>
      <c r="G7698" s="2" t="str">
        <f>TEXT(MID(Sales_Transactions[[#This Row],[Order Date]],2,5),"yyy")</f>
        <v>2009</v>
      </c>
      <c r="H7698" s="2" t="str">
        <f>TEXT(MID(Sales_Transactions[[#This Row],[Order Date]],2,5),"yyy/m")</f>
        <v>2009/2</v>
      </c>
      <c r="I7698" t="s">
        <v>78</v>
      </c>
      <c r="J7698">
        <f t="shared" si="720"/>
        <v>3</v>
      </c>
      <c r="K7698" s="2">
        <v>47</v>
      </c>
      <c r="L7698" s="3">
        <v>714.46</v>
      </c>
      <c r="M7698" s="4">
        <v>7.0000000000000007E-2</v>
      </c>
      <c r="N7698" s="5" t="s">
        <v>23</v>
      </c>
      <c r="O7698" s="3">
        <v>-268.64999999999998</v>
      </c>
      <c r="P7698" s="3">
        <v>15.98</v>
      </c>
      <c r="Q7698" s="3">
        <v>8.99</v>
      </c>
      <c r="R7698" s="5" t="s">
        <v>2979</v>
      </c>
      <c r="S7698" s="5" t="s">
        <v>891</v>
      </c>
      <c r="T7698" s="5" t="str">
        <f t="shared" si="721"/>
        <v>Max Engle</v>
      </c>
      <c r="U7698" t="s">
        <v>153</v>
      </c>
      <c r="V7698" s="5" t="s">
        <v>47</v>
      </c>
      <c r="W7698" s="5" t="s">
        <v>48</v>
      </c>
      <c r="X7698" s="5" t="s">
        <v>87</v>
      </c>
      <c r="Y7698" s="5" t="s">
        <v>678</v>
      </c>
      <c r="Z7698" s="5" t="s">
        <v>60</v>
      </c>
      <c r="AA7698" s="4">
        <v>0.64</v>
      </c>
      <c r="AB7698" s="1">
        <v>39854</v>
      </c>
      <c r="AC7698" s="1">
        <v>26931</v>
      </c>
      <c r="AD7698">
        <f t="shared" si="722"/>
        <v>2</v>
      </c>
      <c r="AE7698">
        <f t="shared" ca="1" si="723"/>
        <v>50</v>
      </c>
      <c r="AF7698" t="str">
        <f t="shared" ca="1" si="724"/>
        <v>18-64</v>
      </c>
      <c r="AG7698" s="3">
        <f t="shared" si="725"/>
        <v>0.53103859574468082</v>
      </c>
      <c r="AH7698" t="str">
        <f>_xlfn.IFNA(VLOOKUP(Sales_Transactions[[#This Row],[Order ID]],Returned_Items[#All],2,FALSE),"Not Returned")</f>
        <v>Not Returned</v>
      </c>
    </row>
    <row r="7699" spans="1:34" x14ac:dyDescent="0.25">
      <c r="A7699">
        <v>5350</v>
      </c>
      <c r="C7699" t="s">
        <v>1721</v>
      </c>
      <c r="D7699" s="2" t="str">
        <f>TEXT(MID(Sales_Transactions[[#This Row],[Order Date]],2,5),"d/m/yyy")</f>
        <v>9/10/2010</v>
      </c>
      <c r="E7699" s="2" t="str">
        <f>TEXT(MID(Sales_Transactions[[#This Row],[Order Date]],2,5),"d")</f>
        <v>9</v>
      </c>
      <c r="F7699" s="2" t="str">
        <f>TEXT(MID(Sales_Transactions[[#This Row],[Order Date]],2,5),"m")</f>
        <v>10</v>
      </c>
      <c r="G7699" s="2" t="str">
        <f>TEXT(MID(Sales_Transactions[[#This Row],[Order Date]],2,5),"yyy")</f>
        <v>2010</v>
      </c>
      <c r="H7699" s="2" t="str">
        <f>TEXT(MID(Sales_Transactions[[#This Row],[Order Date]],2,5),"yyy/m")</f>
        <v>2010/10</v>
      </c>
      <c r="I7699" t="s">
        <v>22</v>
      </c>
      <c r="J7699">
        <f t="shared" si="720"/>
        <v>2</v>
      </c>
      <c r="K7699" s="2">
        <v>39</v>
      </c>
      <c r="L7699" s="3">
        <v>434.73</v>
      </c>
      <c r="M7699" s="4">
        <v>0.03</v>
      </c>
      <c r="N7699" s="5" t="s">
        <v>23</v>
      </c>
      <c r="O7699" s="3">
        <v>-12.2</v>
      </c>
      <c r="P7699" s="3">
        <v>11.33</v>
      </c>
      <c r="Q7699" s="3">
        <v>6.12</v>
      </c>
      <c r="R7699" s="5" t="s">
        <v>62</v>
      </c>
      <c r="S7699" s="5" t="s">
        <v>1288</v>
      </c>
      <c r="T7699" s="5" t="str">
        <f t="shared" si="721"/>
        <v>Carl Weiss</v>
      </c>
      <c r="U7699" t="s">
        <v>153</v>
      </c>
      <c r="V7699" s="5" t="s">
        <v>37</v>
      </c>
      <c r="W7699" s="5" t="s">
        <v>28</v>
      </c>
      <c r="X7699" s="5" t="s">
        <v>38</v>
      </c>
      <c r="Y7699" s="5" t="s">
        <v>2052</v>
      </c>
      <c r="Z7699" s="5" t="s">
        <v>56</v>
      </c>
      <c r="AA7699" s="4">
        <v>0.42</v>
      </c>
      <c r="AB7699" s="1">
        <v>40462</v>
      </c>
      <c r="AC7699" s="1">
        <v>26454</v>
      </c>
      <c r="AD7699">
        <f t="shared" si="722"/>
        <v>2</v>
      </c>
      <c r="AE7699">
        <f t="shared" ca="1" si="723"/>
        <v>52</v>
      </c>
      <c r="AF7699" t="str">
        <f t="shared" ca="1" si="724"/>
        <v>18-64</v>
      </c>
      <c r="AG7699" s="3">
        <f t="shared" si="725"/>
        <v>0.44734874358974364</v>
      </c>
      <c r="AH7699" t="str">
        <f>_xlfn.IFNA(VLOOKUP(Sales_Transactions[[#This Row],[Order ID]],Returned_Items[#All],2,FALSE),"Not Returned")</f>
        <v>Not Returned</v>
      </c>
    </row>
    <row r="7700" spans="1:34" x14ac:dyDescent="0.25">
      <c r="A7700">
        <v>6850</v>
      </c>
      <c r="C7700" t="s">
        <v>2708</v>
      </c>
      <c r="D7700" s="2" t="str">
        <f>TEXT(MID(Sales_Transactions[[#This Row],[Order Date]],2,5),"d/m/yyy")</f>
        <v>11/2/2010</v>
      </c>
      <c r="E7700" s="2" t="str">
        <f>TEXT(MID(Sales_Transactions[[#This Row],[Order Date]],2,5),"d")</f>
        <v>11</v>
      </c>
      <c r="F7700" s="2" t="str">
        <f>TEXT(MID(Sales_Transactions[[#This Row],[Order Date]],2,5),"m")</f>
        <v>2</v>
      </c>
      <c r="G7700" s="2" t="str">
        <f>TEXT(MID(Sales_Transactions[[#This Row],[Order Date]],2,5),"yyy")</f>
        <v>2010</v>
      </c>
      <c r="H7700" s="2" t="str">
        <f>TEXT(MID(Sales_Transactions[[#This Row],[Order Date]],2,5),"yyy/m")</f>
        <v>2010/2</v>
      </c>
      <c r="I7700" t="s">
        <v>33</v>
      </c>
      <c r="J7700">
        <f t="shared" si="720"/>
        <v>4</v>
      </c>
      <c r="K7700" s="2">
        <v>8</v>
      </c>
      <c r="L7700" s="3">
        <v>81.56</v>
      </c>
      <c r="M7700" s="4">
        <v>0.08</v>
      </c>
      <c r="N7700" s="5" t="s">
        <v>23</v>
      </c>
      <c r="O7700" s="3">
        <v>-7.23</v>
      </c>
      <c r="P7700" s="3">
        <v>10.01</v>
      </c>
      <c r="Q7700" s="3">
        <v>1.99</v>
      </c>
      <c r="R7700" s="5" t="s">
        <v>1001</v>
      </c>
      <c r="S7700" s="5" t="s">
        <v>1690</v>
      </c>
      <c r="T7700" s="5" t="str">
        <f t="shared" si="721"/>
        <v>Chuck Clark</v>
      </c>
      <c r="U7700" t="s">
        <v>153</v>
      </c>
      <c r="V7700" s="5" t="s">
        <v>47</v>
      </c>
      <c r="W7700" s="5" t="s">
        <v>48</v>
      </c>
      <c r="X7700" s="5" t="s">
        <v>87</v>
      </c>
      <c r="Y7700" s="5" t="s">
        <v>736</v>
      </c>
      <c r="Z7700" s="5" t="s">
        <v>60</v>
      </c>
      <c r="AA7700" s="4">
        <v>0.41</v>
      </c>
      <c r="AB7700" s="1">
        <v>40220</v>
      </c>
      <c r="AC7700" s="1">
        <v>26486</v>
      </c>
      <c r="AD7700">
        <f t="shared" si="722"/>
        <v>0</v>
      </c>
      <c r="AE7700">
        <f t="shared" ca="1" si="723"/>
        <v>52</v>
      </c>
      <c r="AF7700" t="str">
        <f t="shared" ca="1" si="724"/>
        <v>18-64</v>
      </c>
      <c r="AG7700" s="3">
        <f t="shared" si="725"/>
        <v>1.498999</v>
      </c>
      <c r="AH7700" t="str">
        <f>_xlfn.IFNA(VLOOKUP(Sales_Transactions[[#This Row],[Order ID]],Returned_Items[#All],2,FALSE),"Not Returned")</f>
        <v>Not Returned</v>
      </c>
    </row>
    <row r="7701" spans="1:34" x14ac:dyDescent="0.25">
      <c r="A7701">
        <v>6850</v>
      </c>
      <c r="C7701" t="s">
        <v>2708</v>
      </c>
      <c r="D7701" s="2" t="str">
        <f>TEXT(MID(Sales_Transactions[[#This Row],[Order Date]],2,5),"d/m/yyy")</f>
        <v>11/2/2010</v>
      </c>
      <c r="E7701" s="2" t="str">
        <f>TEXT(MID(Sales_Transactions[[#This Row],[Order Date]],2,5),"d")</f>
        <v>11</v>
      </c>
      <c r="F7701" s="2" t="str">
        <f>TEXT(MID(Sales_Transactions[[#This Row],[Order Date]],2,5),"m")</f>
        <v>2</v>
      </c>
      <c r="G7701" s="2" t="str">
        <f>TEXT(MID(Sales_Transactions[[#This Row],[Order Date]],2,5),"yyy")</f>
        <v>2010</v>
      </c>
      <c r="H7701" s="2" t="str">
        <f>TEXT(MID(Sales_Transactions[[#This Row],[Order Date]],2,5),"yyy/m")</f>
        <v>2010/2</v>
      </c>
      <c r="I7701" t="s">
        <v>33</v>
      </c>
      <c r="J7701">
        <f t="shared" si="720"/>
        <v>4</v>
      </c>
      <c r="K7701" s="2">
        <v>41</v>
      </c>
      <c r="L7701" s="3">
        <v>2088.5</v>
      </c>
      <c r="M7701" s="4">
        <v>0.08</v>
      </c>
      <c r="N7701" s="5" t="s">
        <v>23</v>
      </c>
      <c r="O7701" s="3">
        <v>675.07</v>
      </c>
      <c r="P7701" s="3">
        <v>51.98</v>
      </c>
      <c r="Q7701" s="3">
        <v>10.17</v>
      </c>
      <c r="R7701" s="5" t="s">
        <v>1001</v>
      </c>
      <c r="S7701" s="5" t="s">
        <v>1690</v>
      </c>
      <c r="T7701" s="5" t="str">
        <f t="shared" si="721"/>
        <v>Chuck Clark</v>
      </c>
      <c r="U7701" t="s">
        <v>153</v>
      </c>
      <c r="V7701" s="5" t="s">
        <v>47</v>
      </c>
      <c r="W7701" s="5" t="s">
        <v>48</v>
      </c>
      <c r="X7701" s="5" t="s">
        <v>324</v>
      </c>
      <c r="Y7701" s="5" t="s">
        <v>2163</v>
      </c>
      <c r="Z7701" s="5" t="s">
        <v>56</v>
      </c>
      <c r="AA7701" s="4">
        <v>0.37</v>
      </c>
      <c r="AB7701" s="1">
        <v>40221</v>
      </c>
      <c r="AC7701" s="1">
        <v>26589</v>
      </c>
      <c r="AD7701">
        <f t="shared" si="722"/>
        <v>1</v>
      </c>
      <c r="AE7701">
        <f t="shared" ca="1" si="723"/>
        <v>51</v>
      </c>
      <c r="AF7701" t="str">
        <f t="shared" ca="1" si="724"/>
        <v>18-64</v>
      </c>
      <c r="AG7701" s="3">
        <f t="shared" si="725"/>
        <v>1.5148394146341464</v>
      </c>
      <c r="AH7701" t="str">
        <f>_xlfn.IFNA(VLOOKUP(Sales_Transactions[[#This Row],[Order ID]],Returned_Items[#All],2,FALSE),"Not Returned")</f>
        <v>Not Returned</v>
      </c>
    </row>
    <row r="7702" spans="1:34" x14ac:dyDescent="0.25">
      <c r="A7702">
        <v>6850</v>
      </c>
      <c r="C7702" t="s">
        <v>2708</v>
      </c>
      <c r="D7702" s="2" t="str">
        <f>TEXT(MID(Sales_Transactions[[#This Row],[Order Date]],2,5),"d/m/yyy")</f>
        <v>11/2/2010</v>
      </c>
      <c r="E7702" s="2" t="str">
        <f>TEXT(MID(Sales_Transactions[[#This Row],[Order Date]],2,5),"d")</f>
        <v>11</v>
      </c>
      <c r="F7702" s="2" t="str">
        <f>TEXT(MID(Sales_Transactions[[#This Row],[Order Date]],2,5),"m")</f>
        <v>2</v>
      </c>
      <c r="G7702" s="2" t="str">
        <f>TEXT(MID(Sales_Transactions[[#This Row],[Order Date]],2,5),"yyy")</f>
        <v>2010</v>
      </c>
      <c r="H7702" s="2" t="str">
        <f>TEXT(MID(Sales_Transactions[[#This Row],[Order Date]],2,5),"yyy/m")</f>
        <v>2010/2</v>
      </c>
      <c r="I7702" t="s">
        <v>33</v>
      </c>
      <c r="J7702">
        <f t="shared" si="720"/>
        <v>4</v>
      </c>
      <c r="K7702" s="2">
        <v>34</v>
      </c>
      <c r="L7702" s="3">
        <v>2126.7199999999998</v>
      </c>
      <c r="M7702" s="4">
        <v>0.05</v>
      </c>
      <c r="N7702" s="5" t="s">
        <v>23</v>
      </c>
      <c r="O7702" s="3">
        <v>150.04</v>
      </c>
      <c r="P7702" s="3">
        <v>64.98</v>
      </c>
      <c r="Q7702" s="3">
        <v>6.88</v>
      </c>
      <c r="R7702" s="5" t="s">
        <v>1001</v>
      </c>
      <c r="S7702" s="5" t="s">
        <v>1690</v>
      </c>
      <c r="T7702" s="5" t="str">
        <f t="shared" si="721"/>
        <v>Chuck Clark</v>
      </c>
      <c r="U7702" t="s">
        <v>153</v>
      </c>
      <c r="V7702" s="5" t="s">
        <v>47</v>
      </c>
      <c r="W7702" s="5" t="s">
        <v>28</v>
      </c>
      <c r="X7702" s="5" t="s">
        <v>29</v>
      </c>
      <c r="Y7702" s="5" t="s">
        <v>865</v>
      </c>
      <c r="Z7702" s="5" t="s">
        <v>43</v>
      </c>
      <c r="AA7702" s="4">
        <v>0.73</v>
      </c>
      <c r="AB7702" s="1">
        <v>40222</v>
      </c>
      <c r="AC7702" s="1">
        <v>26578</v>
      </c>
      <c r="AD7702">
        <f t="shared" si="722"/>
        <v>2</v>
      </c>
      <c r="AE7702">
        <f t="shared" ca="1" si="723"/>
        <v>51</v>
      </c>
      <c r="AF7702" t="str">
        <f t="shared" ca="1" si="724"/>
        <v>18-64</v>
      </c>
      <c r="AG7702" s="3">
        <f t="shared" si="725"/>
        <v>2.112573823529412</v>
      </c>
      <c r="AH7702" t="str">
        <f>_xlfn.IFNA(VLOOKUP(Sales_Transactions[[#This Row],[Order ID]],Returned_Items[#All],2,FALSE),"Not Returned")</f>
        <v>Not Returned</v>
      </c>
    </row>
    <row r="7703" spans="1:34" x14ac:dyDescent="0.25">
      <c r="A7703">
        <v>6850</v>
      </c>
      <c r="C7703" t="s">
        <v>2708</v>
      </c>
      <c r="D7703" s="2" t="str">
        <f>TEXT(MID(Sales_Transactions[[#This Row],[Order Date]],2,5),"d/m/yyy")</f>
        <v>11/2/2010</v>
      </c>
      <c r="E7703" s="2" t="str">
        <f>TEXT(MID(Sales_Transactions[[#This Row],[Order Date]],2,5),"d")</f>
        <v>11</v>
      </c>
      <c r="F7703" s="2" t="str">
        <f>TEXT(MID(Sales_Transactions[[#This Row],[Order Date]],2,5),"m")</f>
        <v>2</v>
      </c>
      <c r="G7703" s="2" t="str">
        <f>TEXT(MID(Sales_Transactions[[#This Row],[Order Date]],2,5),"yyy")</f>
        <v>2010</v>
      </c>
      <c r="H7703" s="2" t="str">
        <f>TEXT(MID(Sales_Transactions[[#This Row],[Order Date]],2,5),"yyy/m")</f>
        <v>2010/2</v>
      </c>
      <c r="I7703" t="s">
        <v>33</v>
      </c>
      <c r="J7703">
        <f t="shared" si="720"/>
        <v>4</v>
      </c>
      <c r="K7703" s="2">
        <v>26</v>
      </c>
      <c r="L7703" s="3">
        <v>3753.72</v>
      </c>
      <c r="M7703" s="4">
        <v>0.05</v>
      </c>
      <c r="N7703" s="5" t="s">
        <v>34</v>
      </c>
      <c r="O7703" s="3">
        <v>-556.25</v>
      </c>
      <c r="P7703" s="3">
        <v>138.75</v>
      </c>
      <c r="Q7703" s="3">
        <v>52.42</v>
      </c>
      <c r="R7703" s="5" t="s">
        <v>1001</v>
      </c>
      <c r="S7703" s="5" t="s">
        <v>1690</v>
      </c>
      <c r="T7703" s="5" t="str">
        <f t="shared" si="721"/>
        <v>Chuck Clark</v>
      </c>
      <c r="U7703" t="s">
        <v>153</v>
      </c>
      <c r="V7703" s="5" t="s">
        <v>47</v>
      </c>
      <c r="W7703" s="5" t="s">
        <v>57</v>
      </c>
      <c r="X7703" s="5" t="s">
        <v>107</v>
      </c>
      <c r="Y7703" s="5" t="s">
        <v>2830</v>
      </c>
      <c r="Z7703" s="5" t="s">
        <v>106</v>
      </c>
      <c r="AA7703" s="4">
        <v>0.74</v>
      </c>
      <c r="AB7703" s="1">
        <v>40221</v>
      </c>
      <c r="AC7703" s="1">
        <v>26513</v>
      </c>
      <c r="AD7703">
        <f t="shared" si="722"/>
        <v>1</v>
      </c>
      <c r="AE7703">
        <f t="shared" ca="1" si="723"/>
        <v>52</v>
      </c>
      <c r="AF7703" t="str">
        <f t="shared" ca="1" si="724"/>
        <v>18-64</v>
      </c>
      <c r="AG7703" s="3">
        <f t="shared" si="725"/>
        <v>7.3500240384615374</v>
      </c>
      <c r="AH7703" t="str">
        <f>_xlfn.IFNA(VLOOKUP(Sales_Transactions[[#This Row],[Order ID]],Returned_Items[#All],2,FALSE),"Not Returned")</f>
        <v>Not Returned</v>
      </c>
    </row>
    <row r="7704" spans="1:34" x14ac:dyDescent="0.25">
      <c r="A7704">
        <v>7488</v>
      </c>
      <c r="C7704" t="s">
        <v>1927</v>
      </c>
      <c r="D7704" s="2" t="str">
        <f>TEXT(MID(Sales_Transactions[[#This Row],[Order Date]],2,5),"d/m/yyy")</f>
        <v>3/5/2012</v>
      </c>
      <c r="E7704" s="2" t="str">
        <f>TEXT(MID(Sales_Transactions[[#This Row],[Order Date]],2,5),"d")</f>
        <v>3</v>
      </c>
      <c r="F7704" s="2" t="str">
        <f>TEXT(MID(Sales_Transactions[[#This Row],[Order Date]],2,5),"m")</f>
        <v>5</v>
      </c>
      <c r="G7704" s="2" t="str">
        <f>TEXT(MID(Sales_Transactions[[#This Row],[Order Date]],2,5),"yyy")</f>
        <v>2012</v>
      </c>
      <c r="H7704" s="2" t="str">
        <f>TEXT(MID(Sales_Transactions[[#This Row],[Order Date]],2,5),"yyy/m")</f>
        <v>2012/5</v>
      </c>
      <c r="I7704" t="s">
        <v>101</v>
      </c>
      <c r="J7704">
        <f t="shared" si="720"/>
        <v>1</v>
      </c>
      <c r="K7704" s="2">
        <v>9</v>
      </c>
      <c r="L7704" s="3">
        <v>26.09</v>
      </c>
      <c r="M7704" s="4">
        <v>0.08</v>
      </c>
      <c r="N7704" s="5" t="s">
        <v>23</v>
      </c>
      <c r="O7704" s="3">
        <v>-1.76</v>
      </c>
      <c r="P7704" s="3">
        <v>2.84</v>
      </c>
      <c r="Q7704" s="3">
        <v>0.93</v>
      </c>
      <c r="R7704" s="5" t="s">
        <v>1001</v>
      </c>
      <c r="S7704" s="5" t="s">
        <v>1690</v>
      </c>
      <c r="T7704" s="5" t="str">
        <f t="shared" si="721"/>
        <v>Chuck Clark</v>
      </c>
      <c r="U7704" t="s">
        <v>153</v>
      </c>
      <c r="V7704" s="5" t="s">
        <v>47</v>
      </c>
      <c r="W7704" s="5" t="s">
        <v>28</v>
      </c>
      <c r="X7704" s="5" t="s">
        <v>124</v>
      </c>
      <c r="Y7704" s="5" t="s">
        <v>129</v>
      </c>
      <c r="Z7704" s="5" t="s">
        <v>84</v>
      </c>
      <c r="AA7704" s="4">
        <v>0.54</v>
      </c>
      <c r="AB7704" s="1">
        <v>41033</v>
      </c>
      <c r="AC7704" s="1">
        <v>26397</v>
      </c>
      <c r="AD7704">
        <f t="shared" si="722"/>
        <v>1</v>
      </c>
      <c r="AE7704">
        <f t="shared" ca="1" si="723"/>
        <v>52</v>
      </c>
      <c r="AF7704" t="str">
        <f t="shared" ca="1" si="724"/>
        <v>18-64</v>
      </c>
      <c r="AG7704" s="3">
        <f t="shared" si="725"/>
        <v>0.41863644444444442</v>
      </c>
      <c r="AH7704" t="str">
        <f>_xlfn.IFNA(VLOOKUP(Sales_Transactions[[#This Row],[Order ID]],Returned_Items[#All],2,FALSE),"Not Returned")</f>
        <v>Not Returned</v>
      </c>
    </row>
    <row r="7705" spans="1:34" x14ac:dyDescent="0.25">
      <c r="A7705">
        <v>7552</v>
      </c>
      <c r="C7705" t="s">
        <v>945</v>
      </c>
      <c r="D7705" s="2" t="str">
        <f>TEXT(MID(Sales_Transactions[[#This Row],[Order Date]],2,5),"d/m/yyy")</f>
        <v>10/9/2012</v>
      </c>
      <c r="E7705" s="2" t="str">
        <f>TEXT(MID(Sales_Transactions[[#This Row],[Order Date]],2,5),"d")</f>
        <v>10</v>
      </c>
      <c r="F7705" s="2" t="str">
        <f>TEXT(MID(Sales_Transactions[[#This Row],[Order Date]],2,5),"m")</f>
        <v>9</v>
      </c>
      <c r="G7705" s="2" t="str">
        <f>TEXT(MID(Sales_Transactions[[#This Row],[Order Date]],2,5),"yyy")</f>
        <v>2012</v>
      </c>
      <c r="H7705" s="2" t="str">
        <f>TEXT(MID(Sales_Transactions[[#This Row],[Order Date]],2,5),"yyy/m")</f>
        <v>2012/9</v>
      </c>
      <c r="I7705" t="s">
        <v>101</v>
      </c>
      <c r="J7705">
        <f t="shared" si="720"/>
        <v>1</v>
      </c>
      <c r="K7705" s="2">
        <v>47</v>
      </c>
      <c r="L7705" s="3">
        <v>1406.49</v>
      </c>
      <c r="M7705" s="4">
        <v>0.02</v>
      </c>
      <c r="N7705" s="5" t="s">
        <v>23</v>
      </c>
      <c r="O7705" s="3">
        <v>332.52</v>
      </c>
      <c r="P7705" s="3">
        <v>28.15</v>
      </c>
      <c r="Q7705" s="3">
        <v>6.17</v>
      </c>
      <c r="R7705" s="5" t="s">
        <v>1001</v>
      </c>
      <c r="S7705" s="5" t="s">
        <v>1690</v>
      </c>
      <c r="T7705" s="5" t="str">
        <f t="shared" si="721"/>
        <v>Chuck Clark</v>
      </c>
      <c r="U7705" t="s">
        <v>153</v>
      </c>
      <c r="V7705" s="5" t="s">
        <v>47</v>
      </c>
      <c r="W7705" s="5" t="s">
        <v>28</v>
      </c>
      <c r="X7705" s="5" t="s">
        <v>124</v>
      </c>
      <c r="Y7705" s="5" t="s">
        <v>3114</v>
      </c>
      <c r="Z7705" s="5" t="s">
        <v>60</v>
      </c>
      <c r="AA7705" s="4">
        <v>0.55000000000000004</v>
      </c>
      <c r="AB7705" s="1">
        <v>41164</v>
      </c>
      <c r="AC7705" s="1">
        <v>26186</v>
      </c>
      <c r="AD7705">
        <f t="shared" si="722"/>
        <v>2</v>
      </c>
      <c r="AE7705">
        <f t="shared" ca="1" si="723"/>
        <v>52</v>
      </c>
      <c r="AF7705" t="str">
        <f t="shared" ca="1" si="724"/>
        <v>18-64</v>
      </c>
      <c r="AG7705" s="3">
        <f t="shared" si="725"/>
        <v>0.73009297872340417</v>
      </c>
      <c r="AH7705" t="str">
        <f>_xlfn.IFNA(VLOOKUP(Sales_Transactions[[#This Row],[Order ID]],Returned_Items[#All],2,FALSE),"Not Returned")</f>
        <v>Not Returned</v>
      </c>
    </row>
    <row r="7706" spans="1:34" x14ac:dyDescent="0.25">
      <c r="A7706">
        <v>7552</v>
      </c>
      <c r="C7706" t="s">
        <v>945</v>
      </c>
      <c r="D7706" s="2" t="str">
        <f>TEXT(MID(Sales_Transactions[[#This Row],[Order Date]],2,5),"d/m/yyy")</f>
        <v>10/9/2012</v>
      </c>
      <c r="E7706" s="2" t="str">
        <f>TEXT(MID(Sales_Transactions[[#This Row],[Order Date]],2,5),"d")</f>
        <v>10</v>
      </c>
      <c r="F7706" s="2" t="str">
        <f>TEXT(MID(Sales_Transactions[[#This Row],[Order Date]],2,5),"m")</f>
        <v>9</v>
      </c>
      <c r="G7706" s="2" t="str">
        <f>TEXT(MID(Sales_Transactions[[#This Row],[Order Date]],2,5),"yyy")</f>
        <v>2012</v>
      </c>
      <c r="H7706" s="2" t="str">
        <f>TEXT(MID(Sales_Transactions[[#This Row],[Order Date]],2,5),"yyy/m")</f>
        <v>2012/9</v>
      </c>
      <c r="I7706" t="s">
        <v>101</v>
      </c>
      <c r="J7706">
        <f t="shared" si="720"/>
        <v>1</v>
      </c>
      <c r="K7706" s="2">
        <v>49</v>
      </c>
      <c r="L7706" s="3">
        <v>587.71</v>
      </c>
      <c r="M7706" s="4">
        <v>0.09</v>
      </c>
      <c r="N7706" s="5" t="s">
        <v>23</v>
      </c>
      <c r="O7706" s="3">
        <v>26.28</v>
      </c>
      <c r="P7706" s="3">
        <v>12.98</v>
      </c>
      <c r="Q7706" s="3">
        <v>3.14</v>
      </c>
      <c r="R7706" s="5" t="s">
        <v>1001</v>
      </c>
      <c r="S7706" s="5" t="s">
        <v>1690</v>
      </c>
      <c r="T7706" s="5" t="str">
        <f t="shared" si="721"/>
        <v>Chuck Clark</v>
      </c>
      <c r="U7706" t="s">
        <v>153</v>
      </c>
      <c r="V7706" s="5" t="s">
        <v>47</v>
      </c>
      <c r="W7706" s="5" t="s">
        <v>28</v>
      </c>
      <c r="X7706" s="5" t="s">
        <v>221</v>
      </c>
      <c r="Y7706" s="5" t="s">
        <v>576</v>
      </c>
      <c r="Z7706" s="5" t="s">
        <v>60</v>
      </c>
      <c r="AA7706" s="4">
        <v>0.6</v>
      </c>
      <c r="AB7706" s="1">
        <v>41164</v>
      </c>
      <c r="AC7706" s="1">
        <v>25985</v>
      </c>
      <c r="AD7706">
        <f t="shared" si="722"/>
        <v>2</v>
      </c>
      <c r="AE7706">
        <f t="shared" ca="1" si="723"/>
        <v>53</v>
      </c>
      <c r="AF7706" t="str">
        <f t="shared" ca="1" si="724"/>
        <v>18-64</v>
      </c>
      <c r="AG7706" s="3">
        <f t="shared" si="725"/>
        <v>0.32874118367346938</v>
      </c>
      <c r="AH7706" t="str">
        <f>_xlfn.IFNA(VLOOKUP(Sales_Transactions[[#This Row],[Order ID]],Returned_Items[#All],2,FALSE),"Not Returned")</f>
        <v>Not Returned</v>
      </c>
    </row>
    <row r="7707" spans="1:34" x14ac:dyDescent="0.25">
      <c r="A7707">
        <v>7585</v>
      </c>
      <c r="C7707" t="s">
        <v>2704</v>
      </c>
      <c r="D7707" s="2" t="str">
        <f>TEXT(MID(Sales_Transactions[[#This Row],[Order Date]],2,5),"d/m/yyy")</f>
        <v>19/5/2011</v>
      </c>
      <c r="E7707" s="2" t="str">
        <f>TEXT(MID(Sales_Transactions[[#This Row],[Order Date]],2,5),"d")</f>
        <v>19</v>
      </c>
      <c r="F7707" s="2" t="str">
        <f>TEXT(MID(Sales_Transactions[[#This Row],[Order Date]],2,5),"m")</f>
        <v>5</v>
      </c>
      <c r="G7707" s="2" t="str">
        <f>TEXT(MID(Sales_Transactions[[#This Row],[Order Date]],2,5),"yyy")</f>
        <v>2011</v>
      </c>
      <c r="H7707" s="2" t="str">
        <f>TEXT(MID(Sales_Transactions[[#This Row],[Order Date]],2,5),"yyy/m")</f>
        <v>2011/5</v>
      </c>
      <c r="I7707" t="s">
        <v>33</v>
      </c>
      <c r="J7707">
        <f t="shared" si="720"/>
        <v>4</v>
      </c>
      <c r="K7707" s="2">
        <v>34</v>
      </c>
      <c r="L7707" s="3">
        <v>650.1395</v>
      </c>
      <c r="M7707" s="4">
        <v>0</v>
      </c>
      <c r="N7707" s="5" t="s">
        <v>23</v>
      </c>
      <c r="O7707" s="3">
        <v>22.57</v>
      </c>
      <c r="P7707" s="3">
        <v>20.99</v>
      </c>
      <c r="Q7707" s="3">
        <v>1.25</v>
      </c>
      <c r="R7707" s="5" t="s">
        <v>1836</v>
      </c>
      <c r="S7707" s="5" t="s">
        <v>1837</v>
      </c>
      <c r="T7707" s="5" t="str">
        <f t="shared" si="721"/>
        <v>Darren Koutras</v>
      </c>
      <c r="U7707" t="s">
        <v>153</v>
      </c>
      <c r="V7707" s="5" t="s">
        <v>37</v>
      </c>
      <c r="W7707" s="5" t="s">
        <v>48</v>
      </c>
      <c r="X7707" s="5" t="s">
        <v>49</v>
      </c>
      <c r="Y7707" s="5" t="s">
        <v>451</v>
      </c>
      <c r="Z7707" s="5" t="s">
        <v>60</v>
      </c>
      <c r="AA7707" s="4">
        <v>0.83</v>
      </c>
      <c r="AB7707" s="1">
        <v>40684</v>
      </c>
      <c r="AC7707" s="1">
        <v>26173</v>
      </c>
      <c r="AD7707">
        <f t="shared" si="722"/>
        <v>2</v>
      </c>
      <c r="AE7707">
        <f t="shared" ca="1" si="723"/>
        <v>52</v>
      </c>
      <c r="AF7707" t="str">
        <f t="shared" ca="1" si="724"/>
        <v>18-64</v>
      </c>
      <c r="AG7707" s="3">
        <f t="shared" si="725"/>
        <v>0.65411764705882347</v>
      </c>
      <c r="AH7707" t="str">
        <f>_xlfn.IFNA(VLOOKUP(Sales_Transactions[[#This Row],[Order ID]],Returned_Items[#All],2,FALSE),"Not Returned")</f>
        <v>Not Returned</v>
      </c>
    </row>
    <row r="7708" spans="1:34" x14ac:dyDescent="0.25">
      <c r="A7708">
        <v>8289</v>
      </c>
      <c r="C7708" t="s">
        <v>1805</v>
      </c>
      <c r="D7708" s="2" t="str">
        <f>TEXT(MID(Sales_Transactions[[#This Row],[Order Date]],2,5),"d/m/yyy")</f>
        <v>28/10/2012</v>
      </c>
      <c r="E7708" s="2" t="str">
        <f>TEXT(MID(Sales_Transactions[[#This Row],[Order Date]],2,5),"d")</f>
        <v>28</v>
      </c>
      <c r="F7708" s="2" t="str">
        <f>TEXT(MID(Sales_Transactions[[#This Row],[Order Date]],2,5),"m")</f>
        <v>10</v>
      </c>
      <c r="G7708" s="2" t="str">
        <f>TEXT(MID(Sales_Transactions[[#This Row],[Order Date]],2,5),"yyy")</f>
        <v>2012</v>
      </c>
      <c r="H7708" s="2" t="str">
        <f>TEXT(MID(Sales_Transactions[[#This Row],[Order Date]],2,5),"yyy/m")</f>
        <v>2012/10</v>
      </c>
      <c r="I7708" t="s">
        <v>22</v>
      </c>
      <c r="J7708">
        <f t="shared" si="720"/>
        <v>2</v>
      </c>
      <c r="K7708" s="2">
        <v>38</v>
      </c>
      <c r="L7708" s="3">
        <v>572.74</v>
      </c>
      <c r="M7708" s="4">
        <v>0</v>
      </c>
      <c r="N7708" s="5" t="s">
        <v>23</v>
      </c>
      <c r="O7708" s="3">
        <v>53.31</v>
      </c>
      <c r="P7708" s="3">
        <v>14.45</v>
      </c>
      <c r="Q7708" s="3">
        <v>7.17</v>
      </c>
      <c r="R7708" s="5" t="s">
        <v>1836</v>
      </c>
      <c r="S7708" s="5" t="s">
        <v>1837</v>
      </c>
      <c r="T7708" s="5" t="str">
        <f t="shared" si="721"/>
        <v>Darren Koutras</v>
      </c>
      <c r="U7708" t="s">
        <v>153</v>
      </c>
      <c r="V7708" s="5" t="s">
        <v>37</v>
      </c>
      <c r="W7708" s="5" t="s">
        <v>28</v>
      </c>
      <c r="X7708" s="5" t="s">
        <v>41</v>
      </c>
      <c r="Y7708" s="5" t="s">
        <v>1992</v>
      </c>
      <c r="Z7708" s="5" t="s">
        <v>43</v>
      </c>
      <c r="AA7708" s="4">
        <v>0.38</v>
      </c>
      <c r="AB7708" s="1">
        <v>41210</v>
      </c>
      <c r="AC7708" s="1">
        <v>26803</v>
      </c>
      <c r="AD7708">
        <f t="shared" si="722"/>
        <v>0</v>
      </c>
      <c r="AE7708">
        <f t="shared" ca="1" si="723"/>
        <v>51</v>
      </c>
      <c r="AF7708" t="str">
        <f t="shared" ca="1" si="724"/>
        <v>18-64</v>
      </c>
      <c r="AG7708" s="3">
        <f t="shared" si="725"/>
        <v>0.56894736842105254</v>
      </c>
      <c r="AH7708" t="str">
        <f>_xlfn.IFNA(VLOOKUP(Sales_Transactions[[#This Row],[Order ID]],Returned_Items[#All],2,FALSE),"Not Returned")</f>
        <v>Not Returned</v>
      </c>
    </row>
    <row r="7709" spans="1:34" x14ac:dyDescent="0.25">
      <c r="A7709">
        <v>8679</v>
      </c>
      <c r="C7709" t="s">
        <v>2379</v>
      </c>
      <c r="D7709" s="2" t="str">
        <f>TEXT(MID(Sales_Transactions[[#This Row],[Order Date]],2,5),"d/m/yyy")</f>
        <v>6/5/2012</v>
      </c>
      <c r="E7709" s="2" t="str">
        <f>TEXT(MID(Sales_Transactions[[#This Row],[Order Date]],2,5),"d")</f>
        <v>6</v>
      </c>
      <c r="F7709" s="2" t="str">
        <f>TEXT(MID(Sales_Transactions[[#This Row],[Order Date]],2,5),"m")</f>
        <v>5</v>
      </c>
      <c r="G7709" s="2" t="str">
        <f>TEXT(MID(Sales_Transactions[[#This Row],[Order Date]],2,5),"yyy")</f>
        <v>2012</v>
      </c>
      <c r="H7709" s="2" t="str">
        <f>TEXT(MID(Sales_Transactions[[#This Row],[Order Date]],2,5),"yyy/m")</f>
        <v>2012/5</v>
      </c>
      <c r="I7709" t="s">
        <v>78</v>
      </c>
      <c r="J7709">
        <f t="shared" si="720"/>
        <v>3</v>
      </c>
      <c r="K7709" s="2">
        <v>46</v>
      </c>
      <c r="L7709" s="3">
        <v>446.06</v>
      </c>
      <c r="M7709" s="4">
        <v>0.01</v>
      </c>
      <c r="N7709" s="5" t="s">
        <v>23</v>
      </c>
      <c r="O7709" s="3">
        <v>161.32</v>
      </c>
      <c r="P7709" s="3">
        <v>9.11</v>
      </c>
      <c r="Q7709" s="3">
        <v>2.15</v>
      </c>
      <c r="R7709" s="5" t="s">
        <v>1828</v>
      </c>
      <c r="S7709" s="5" t="s">
        <v>1595</v>
      </c>
      <c r="T7709" s="5" t="str">
        <f t="shared" si="721"/>
        <v>Roland Murray</v>
      </c>
      <c r="U7709" t="s">
        <v>153</v>
      </c>
      <c r="V7709" s="5" t="s">
        <v>74</v>
      </c>
      <c r="W7709" s="5" t="s">
        <v>28</v>
      </c>
      <c r="X7709" s="5" t="s">
        <v>75</v>
      </c>
      <c r="Y7709" s="5" t="s">
        <v>2519</v>
      </c>
      <c r="Z7709" s="5" t="s">
        <v>84</v>
      </c>
      <c r="AA7709" s="4">
        <v>0.4</v>
      </c>
      <c r="AB7709" s="1">
        <v>41036</v>
      </c>
      <c r="AC7709" s="1">
        <v>26782</v>
      </c>
      <c r="AD7709">
        <f t="shared" si="722"/>
        <v>1</v>
      </c>
      <c r="AE7709">
        <f t="shared" ca="1" si="723"/>
        <v>51</v>
      </c>
      <c r="AF7709" t="str">
        <f t="shared" ca="1" si="724"/>
        <v>18-64</v>
      </c>
      <c r="AG7709" s="3">
        <f t="shared" si="725"/>
        <v>0.24476280434782607</v>
      </c>
      <c r="AH7709" t="str">
        <f>_xlfn.IFNA(VLOOKUP(Sales_Transactions[[#This Row],[Order ID]],Returned_Items[#All],2,FALSE),"Not Returned")</f>
        <v>Not Returned</v>
      </c>
    </row>
    <row r="7710" spans="1:34" x14ac:dyDescent="0.25">
      <c r="A7710">
        <v>12481</v>
      </c>
      <c r="C7710" t="s">
        <v>44</v>
      </c>
      <c r="D7710" s="2" t="str">
        <f>TEXT(MID(Sales_Transactions[[#This Row],[Order Date]],2,5),"d/m/yyy")</f>
        <v>10/7/2011</v>
      </c>
      <c r="E7710" s="2" t="str">
        <f>TEXT(MID(Sales_Transactions[[#This Row],[Order Date]],2,5),"d")</f>
        <v>10</v>
      </c>
      <c r="F7710" s="2" t="str">
        <f>TEXT(MID(Sales_Transactions[[#This Row],[Order Date]],2,5),"m")</f>
        <v>7</v>
      </c>
      <c r="G7710" s="2" t="str">
        <f>TEXT(MID(Sales_Transactions[[#This Row],[Order Date]],2,5),"yyy")</f>
        <v>2011</v>
      </c>
      <c r="H7710" s="2" t="str">
        <f>TEXT(MID(Sales_Transactions[[#This Row],[Order Date]],2,5),"yyy/m")</f>
        <v>2011/7</v>
      </c>
      <c r="I7710" t="s">
        <v>101</v>
      </c>
      <c r="J7710">
        <f t="shared" si="720"/>
        <v>1</v>
      </c>
      <c r="K7710" s="2">
        <v>37</v>
      </c>
      <c r="L7710" s="3">
        <v>744</v>
      </c>
      <c r="M7710" s="4">
        <v>0.04</v>
      </c>
      <c r="N7710" s="5" t="s">
        <v>23</v>
      </c>
      <c r="O7710" s="3">
        <v>215.8</v>
      </c>
      <c r="P7710" s="3">
        <v>20.89</v>
      </c>
      <c r="Q7710" s="3">
        <v>1.99</v>
      </c>
      <c r="R7710" s="5" t="s">
        <v>1001</v>
      </c>
      <c r="S7710" s="5" t="s">
        <v>1690</v>
      </c>
      <c r="T7710" s="5" t="str">
        <f t="shared" si="721"/>
        <v>Chuck Clark</v>
      </c>
      <c r="U7710" t="s">
        <v>153</v>
      </c>
      <c r="V7710" s="5" t="s">
        <v>47</v>
      </c>
      <c r="W7710" s="5" t="s">
        <v>48</v>
      </c>
      <c r="X7710" s="5" t="s">
        <v>87</v>
      </c>
      <c r="Y7710" s="5" t="s">
        <v>485</v>
      </c>
      <c r="Z7710" s="5" t="s">
        <v>60</v>
      </c>
      <c r="AA7710" s="4">
        <v>0.48</v>
      </c>
      <c r="AB7710" s="1">
        <v>40736</v>
      </c>
      <c r="AC7710" s="1">
        <v>26992</v>
      </c>
      <c r="AD7710">
        <f t="shared" si="722"/>
        <v>2</v>
      </c>
      <c r="AE7710">
        <f t="shared" ca="1" si="723"/>
        <v>50</v>
      </c>
      <c r="AF7710" t="str">
        <f t="shared" ca="1" si="724"/>
        <v>18-64</v>
      </c>
      <c r="AG7710" s="3">
        <f t="shared" si="725"/>
        <v>0.61815254054054058</v>
      </c>
      <c r="AH7710" t="str">
        <f>_xlfn.IFNA(VLOOKUP(Sales_Transactions[[#This Row],[Order ID]],Returned_Items[#All],2,FALSE),"Not Returned")</f>
        <v>Not Returned</v>
      </c>
    </row>
    <row r="7711" spans="1:34" x14ac:dyDescent="0.25">
      <c r="A7711">
        <v>12481</v>
      </c>
      <c r="C7711" t="s">
        <v>44</v>
      </c>
      <c r="D7711" s="2" t="str">
        <f>TEXT(MID(Sales_Transactions[[#This Row],[Order Date]],2,5),"d/m/yyy")</f>
        <v>10/7/2011</v>
      </c>
      <c r="E7711" s="2" t="str">
        <f>TEXT(MID(Sales_Transactions[[#This Row],[Order Date]],2,5),"d")</f>
        <v>10</v>
      </c>
      <c r="F7711" s="2" t="str">
        <f>TEXT(MID(Sales_Transactions[[#This Row],[Order Date]],2,5),"m")</f>
        <v>7</v>
      </c>
      <c r="G7711" s="2" t="str">
        <f>TEXT(MID(Sales_Transactions[[#This Row],[Order Date]],2,5),"yyy")</f>
        <v>2011</v>
      </c>
      <c r="H7711" s="2" t="str">
        <f>TEXT(MID(Sales_Transactions[[#This Row],[Order Date]],2,5),"yyy/m")</f>
        <v>2011/7</v>
      </c>
      <c r="I7711" t="s">
        <v>101</v>
      </c>
      <c r="J7711">
        <f t="shared" si="720"/>
        <v>1</v>
      </c>
      <c r="K7711" s="2">
        <v>12</v>
      </c>
      <c r="L7711" s="3">
        <v>388.86649999999997</v>
      </c>
      <c r="M7711" s="4">
        <v>0.01</v>
      </c>
      <c r="N7711" s="5" t="s">
        <v>23</v>
      </c>
      <c r="O7711" s="3">
        <v>103.05</v>
      </c>
      <c r="P7711" s="3">
        <v>35.99</v>
      </c>
      <c r="Q7711" s="3">
        <v>0.99</v>
      </c>
      <c r="R7711" s="5" t="s">
        <v>1001</v>
      </c>
      <c r="S7711" s="5" t="s">
        <v>1690</v>
      </c>
      <c r="T7711" s="5" t="str">
        <f t="shared" si="721"/>
        <v>Chuck Clark</v>
      </c>
      <c r="U7711" t="s">
        <v>153</v>
      </c>
      <c r="V7711" s="5" t="s">
        <v>47</v>
      </c>
      <c r="W7711" s="5" t="s">
        <v>48</v>
      </c>
      <c r="X7711" s="5" t="s">
        <v>49</v>
      </c>
      <c r="Y7711" s="5" t="s">
        <v>720</v>
      </c>
      <c r="Z7711" s="5" t="s">
        <v>60</v>
      </c>
      <c r="AA7711" s="4">
        <v>0.35</v>
      </c>
      <c r="AB7711" s="1">
        <v>40734</v>
      </c>
      <c r="AC7711" s="1">
        <v>26821</v>
      </c>
      <c r="AD7711">
        <f t="shared" si="722"/>
        <v>0</v>
      </c>
      <c r="AE7711">
        <f t="shared" ca="1" si="723"/>
        <v>51</v>
      </c>
      <c r="AF7711" t="str">
        <f t="shared" ca="1" si="724"/>
        <v>18-64</v>
      </c>
      <c r="AG7711" s="3">
        <f t="shared" si="725"/>
        <v>3.0813667500000004</v>
      </c>
      <c r="AH7711" t="str">
        <f>_xlfn.IFNA(VLOOKUP(Sales_Transactions[[#This Row],[Order ID]],Returned_Items[#All],2,FALSE),"Not Returned")</f>
        <v>Not Returned</v>
      </c>
    </row>
    <row r="7712" spans="1:34" x14ac:dyDescent="0.25">
      <c r="A7712">
        <v>12902</v>
      </c>
      <c r="C7712" t="s">
        <v>1589</v>
      </c>
      <c r="D7712" s="2" t="str">
        <f>TEXT(MID(Sales_Transactions[[#This Row],[Order Date]],2,5),"d/m/yyy")</f>
        <v>29/10/2010</v>
      </c>
      <c r="E7712" s="2" t="str">
        <f>TEXT(MID(Sales_Transactions[[#This Row],[Order Date]],2,5),"d")</f>
        <v>29</v>
      </c>
      <c r="F7712" s="2" t="str">
        <f>TEXT(MID(Sales_Transactions[[#This Row],[Order Date]],2,5),"m")</f>
        <v>10</v>
      </c>
      <c r="G7712" s="2" t="str">
        <f>TEXT(MID(Sales_Transactions[[#This Row],[Order Date]],2,5),"yyy")</f>
        <v>2010</v>
      </c>
      <c r="H7712" s="2" t="str">
        <f>TEXT(MID(Sales_Transactions[[#This Row],[Order Date]],2,5),"yyy/m")</f>
        <v>2010/10</v>
      </c>
      <c r="I7712" t="s">
        <v>52</v>
      </c>
      <c r="J7712">
        <f t="shared" si="720"/>
        <v>1</v>
      </c>
      <c r="K7712" s="2">
        <v>30</v>
      </c>
      <c r="L7712" s="3">
        <v>3645.45</v>
      </c>
      <c r="M7712" s="4">
        <v>0.04</v>
      </c>
      <c r="N7712" s="5" t="s">
        <v>34</v>
      </c>
      <c r="O7712" s="3">
        <v>-765.5</v>
      </c>
      <c r="P7712" s="3">
        <v>120.98</v>
      </c>
      <c r="Q7712" s="3">
        <v>56.7</v>
      </c>
      <c r="R7712" s="5" t="s">
        <v>1503</v>
      </c>
      <c r="S7712" s="5" t="s">
        <v>1590</v>
      </c>
      <c r="T7712" s="5" t="str">
        <f t="shared" si="721"/>
        <v>Daniel Byrd</v>
      </c>
      <c r="U7712" t="s">
        <v>153</v>
      </c>
      <c r="V7712" s="5" t="s">
        <v>74</v>
      </c>
      <c r="W7712" s="5" t="s">
        <v>57</v>
      </c>
      <c r="X7712" s="5" t="s">
        <v>104</v>
      </c>
      <c r="Y7712" s="5" t="s">
        <v>3588</v>
      </c>
      <c r="Z7712" s="5" t="s">
        <v>106</v>
      </c>
      <c r="AA7712" s="4">
        <v>0.68</v>
      </c>
      <c r="AB7712" s="1">
        <v>40482</v>
      </c>
      <c r="AC7712" s="1">
        <v>26897</v>
      </c>
      <c r="AD7712">
        <f t="shared" si="722"/>
        <v>2</v>
      </c>
      <c r="AE7712">
        <f t="shared" ca="1" si="723"/>
        <v>50</v>
      </c>
      <c r="AF7712" t="str">
        <f t="shared" ca="1" si="724"/>
        <v>18-64</v>
      </c>
      <c r="AG7712" s="3">
        <f t="shared" si="725"/>
        <v>5.9210535999999996</v>
      </c>
      <c r="AH7712" t="str">
        <f>_xlfn.IFNA(VLOOKUP(Sales_Transactions[[#This Row],[Order ID]],Returned_Items[#All],2,FALSE),"Not Returned")</f>
        <v>Not Returned</v>
      </c>
    </row>
    <row r="7713" spans="1:34" x14ac:dyDescent="0.25">
      <c r="A7713">
        <v>20128</v>
      </c>
      <c r="C7713" t="s">
        <v>2769</v>
      </c>
      <c r="D7713" s="2" t="str">
        <f>TEXT(MID(Sales_Transactions[[#This Row],[Order Date]],2,5),"d/m/yyy")</f>
        <v>31/8/2009</v>
      </c>
      <c r="E7713" s="2" t="str">
        <f>TEXT(MID(Sales_Transactions[[#This Row],[Order Date]],2,5),"d")</f>
        <v>31</v>
      </c>
      <c r="F7713" s="2" t="str">
        <f>TEXT(MID(Sales_Transactions[[#This Row],[Order Date]],2,5),"m")</f>
        <v>8</v>
      </c>
      <c r="G7713" s="2" t="str">
        <f>TEXT(MID(Sales_Transactions[[#This Row],[Order Date]],2,5),"yyy")</f>
        <v>2009</v>
      </c>
      <c r="H7713" s="2" t="str">
        <f>TEXT(MID(Sales_Transactions[[#This Row],[Order Date]],2,5),"yyy/m")</f>
        <v>2009/8</v>
      </c>
      <c r="I7713" t="s">
        <v>52</v>
      </c>
      <c r="J7713">
        <f t="shared" si="720"/>
        <v>1</v>
      </c>
      <c r="K7713" s="2">
        <v>32</v>
      </c>
      <c r="L7713" s="3">
        <v>279.43</v>
      </c>
      <c r="M7713" s="4">
        <v>0</v>
      </c>
      <c r="N7713" s="5" t="s">
        <v>23</v>
      </c>
      <c r="O7713" s="3">
        <v>48.47</v>
      </c>
      <c r="P7713" s="3">
        <v>8.5</v>
      </c>
      <c r="Q7713" s="3">
        <v>1.99</v>
      </c>
      <c r="R7713" s="5" t="s">
        <v>1001</v>
      </c>
      <c r="S7713" s="5" t="s">
        <v>1690</v>
      </c>
      <c r="T7713" s="5" t="str">
        <f t="shared" si="721"/>
        <v>Chuck Clark</v>
      </c>
      <c r="U7713" t="s">
        <v>153</v>
      </c>
      <c r="V7713" s="5" t="s">
        <v>47</v>
      </c>
      <c r="W7713" s="5" t="s">
        <v>48</v>
      </c>
      <c r="X7713" s="5" t="s">
        <v>87</v>
      </c>
      <c r="Y7713" s="5" t="s">
        <v>1505</v>
      </c>
      <c r="Z7713" s="5" t="s">
        <v>60</v>
      </c>
      <c r="AA7713" s="4">
        <v>0.49</v>
      </c>
      <c r="AB7713" s="1">
        <v>40058</v>
      </c>
      <c r="AC7713" s="1">
        <v>26067</v>
      </c>
      <c r="AD7713">
        <f t="shared" si="722"/>
        <v>2</v>
      </c>
      <c r="AE7713">
        <f t="shared" ca="1" si="723"/>
        <v>53</v>
      </c>
      <c r="AF7713" t="str">
        <f t="shared" ca="1" si="724"/>
        <v>18-64</v>
      </c>
      <c r="AG7713" s="3">
        <f t="shared" si="725"/>
        <v>0.32781250000000001</v>
      </c>
      <c r="AH7713" t="str">
        <f>_xlfn.IFNA(VLOOKUP(Sales_Transactions[[#This Row],[Order ID]],Returned_Items[#All],2,FALSE),"Not Returned")</f>
        <v>Not Returned</v>
      </c>
    </row>
    <row r="7714" spans="1:34" x14ac:dyDescent="0.25">
      <c r="A7714">
        <v>20128</v>
      </c>
      <c r="C7714" t="s">
        <v>2769</v>
      </c>
      <c r="D7714" s="2" t="str">
        <f>TEXT(MID(Sales_Transactions[[#This Row],[Order Date]],2,5),"d/m/yyy")</f>
        <v>31/8/2009</v>
      </c>
      <c r="E7714" s="2" t="str">
        <f>TEXT(MID(Sales_Transactions[[#This Row],[Order Date]],2,5),"d")</f>
        <v>31</v>
      </c>
      <c r="F7714" s="2" t="str">
        <f>TEXT(MID(Sales_Transactions[[#This Row],[Order Date]],2,5),"m")</f>
        <v>8</v>
      </c>
      <c r="G7714" s="2" t="str">
        <f>TEXT(MID(Sales_Transactions[[#This Row],[Order Date]],2,5),"yyy")</f>
        <v>2009</v>
      </c>
      <c r="H7714" s="2" t="str">
        <f>TEXT(MID(Sales_Transactions[[#This Row],[Order Date]],2,5),"yyy/m")</f>
        <v>2009/8</v>
      </c>
      <c r="I7714" t="s">
        <v>52</v>
      </c>
      <c r="J7714">
        <f t="shared" si="720"/>
        <v>1</v>
      </c>
      <c r="K7714" s="2">
        <v>5</v>
      </c>
      <c r="L7714" s="3">
        <v>515.22</v>
      </c>
      <c r="M7714" s="4">
        <v>0.03</v>
      </c>
      <c r="N7714" s="5" t="s">
        <v>23</v>
      </c>
      <c r="O7714" s="3">
        <v>-152.54</v>
      </c>
      <c r="P7714" s="3">
        <v>95.43</v>
      </c>
      <c r="Q7714" s="3">
        <v>19.989999999999998</v>
      </c>
      <c r="R7714" s="5" t="s">
        <v>1001</v>
      </c>
      <c r="S7714" s="5" t="s">
        <v>1690</v>
      </c>
      <c r="T7714" s="5" t="str">
        <f t="shared" si="721"/>
        <v>Chuck Clark</v>
      </c>
      <c r="U7714" t="s">
        <v>153</v>
      </c>
      <c r="V7714" s="5" t="s">
        <v>47</v>
      </c>
      <c r="W7714" s="5" t="s">
        <v>28</v>
      </c>
      <c r="X7714" s="5" t="s">
        <v>29</v>
      </c>
      <c r="Y7714" s="5" t="s">
        <v>617</v>
      </c>
      <c r="Z7714" s="5" t="s">
        <v>43</v>
      </c>
      <c r="AA7714" s="4">
        <v>0.79</v>
      </c>
      <c r="AB7714" s="1">
        <v>40058</v>
      </c>
      <c r="AC7714" s="1">
        <v>25790</v>
      </c>
      <c r="AD7714">
        <f t="shared" si="722"/>
        <v>2</v>
      </c>
      <c r="AE7714">
        <f t="shared" ca="1" si="723"/>
        <v>53</v>
      </c>
      <c r="AF7714" t="str">
        <f t="shared" ca="1" si="724"/>
        <v>18-64</v>
      </c>
      <c r="AG7714" s="3">
        <f t="shared" si="725"/>
        <v>23.078274200000003</v>
      </c>
      <c r="AH7714" t="str">
        <f>_xlfn.IFNA(VLOOKUP(Sales_Transactions[[#This Row],[Order ID]],Returned_Items[#All],2,FALSE),"Not Returned")</f>
        <v>Not Returned</v>
      </c>
    </row>
    <row r="7715" spans="1:34" x14ac:dyDescent="0.25">
      <c r="A7715">
        <v>20642</v>
      </c>
      <c r="C7715" t="s">
        <v>1835</v>
      </c>
      <c r="D7715" s="2" t="str">
        <f>TEXT(MID(Sales_Transactions[[#This Row],[Order Date]],2,5),"d/m/yyy")</f>
        <v>19/5/2012</v>
      </c>
      <c r="E7715" s="2" t="str">
        <f>TEXT(MID(Sales_Transactions[[#This Row],[Order Date]],2,5),"d")</f>
        <v>19</v>
      </c>
      <c r="F7715" s="2" t="str">
        <f>TEXT(MID(Sales_Transactions[[#This Row],[Order Date]],2,5),"m")</f>
        <v>5</v>
      </c>
      <c r="G7715" s="2" t="str">
        <f>TEXT(MID(Sales_Transactions[[#This Row],[Order Date]],2,5),"yyy")</f>
        <v>2012</v>
      </c>
      <c r="H7715" s="2" t="str">
        <f>TEXT(MID(Sales_Transactions[[#This Row],[Order Date]],2,5),"yyy/m")</f>
        <v>2012/5</v>
      </c>
      <c r="I7715" t="s">
        <v>33</v>
      </c>
      <c r="J7715">
        <f t="shared" si="720"/>
        <v>4</v>
      </c>
      <c r="K7715" s="2">
        <v>47</v>
      </c>
      <c r="L7715" s="3">
        <v>1078.98</v>
      </c>
      <c r="M7715" s="4">
        <v>0.02</v>
      </c>
      <c r="N7715" s="5" t="s">
        <v>34</v>
      </c>
      <c r="O7715" s="3">
        <v>-1637.52</v>
      </c>
      <c r="P7715" s="3">
        <v>20.98</v>
      </c>
      <c r="Q7715" s="3">
        <v>45</v>
      </c>
      <c r="R7715" s="5" t="s">
        <v>1836</v>
      </c>
      <c r="S7715" s="5" t="s">
        <v>1837</v>
      </c>
      <c r="T7715" s="5" t="str">
        <f t="shared" si="721"/>
        <v>Darren Koutras</v>
      </c>
      <c r="U7715" t="s">
        <v>153</v>
      </c>
      <c r="V7715" s="5" t="s">
        <v>37</v>
      </c>
      <c r="W7715" s="5" t="s">
        <v>28</v>
      </c>
      <c r="X7715" s="5" t="s">
        <v>29</v>
      </c>
      <c r="Y7715" s="5" t="s">
        <v>973</v>
      </c>
      <c r="Z7715" s="5" t="s">
        <v>40</v>
      </c>
      <c r="AA7715" s="4">
        <v>0.61</v>
      </c>
      <c r="AB7715" s="1">
        <v>41048</v>
      </c>
      <c r="AC7715" s="1">
        <v>25887</v>
      </c>
      <c r="AD7715">
        <f t="shared" si="722"/>
        <v>0</v>
      </c>
      <c r="AE7715">
        <f t="shared" ca="1" si="723"/>
        <v>53</v>
      </c>
      <c r="AF7715" t="str">
        <f t="shared" ca="1" si="724"/>
        <v>18-64</v>
      </c>
      <c r="AG7715" s="3">
        <f t="shared" si="725"/>
        <v>1.4037405106382979</v>
      </c>
      <c r="AH7715" t="str">
        <f>_xlfn.IFNA(VLOOKUP(Sales_Transactions[[#This Row],[Order ID]],Returned_Items[#All],2,FALSE),"Not Returned")</f>
        <v>Not Returned</v>
      </c>
    </row>
    <row r="7716" spans="1:34" x14ac:dyDescent="0.25">
      <c r="A7716">
        <v>24804</v>
      </c>
      <c r="C7716" t="s">
        <v>290</v>
      </c>
      <c r="D7716" s="2" t="str">
        <f>TEXT(MID(Sales_Transactions[[#This Row],[Order Date]],2,5),"d/m/yyy")</f>
        <v>27/5/2011</v>
      </c>
      <c r="E7716" s="2" t="str">
        <f>TEXT(MID(Sales_Transactions[[#This Row],[Order Date]],2,5),"d")</f>
        <v>27</v>
      </c>
      <c r="F7716" s="2" t="str">
        <f>TEXT(MID(Sales_Transactions[[#This Row],[Order Date]],2,5),"m")</f>
        <v>5</v>
      </c>
      <c r="G7716" s="2" t="str">
        <f>TEXT(MID(Sales_Transactions[[#This Row],[Order Date]],2,5),"yyy")</f>
        <v>2011</v>
      </c>
      <c r="H7716" s="2" t="str">
        <f>TEXT(MID(Sales_Transactions[[#This Row],[Order Date]],2,5),"yyy/m")</f>
        <v>2011/5</v>
      </c>
      <c r="I7716" t="s">
        <v>52</v>
      </c>
      <c r="J7716">
        <f t="shared" si="720"/>
        <v>1</v>
      </c>
      <c r="K7716" s="2">
        <v>20</v>
      </c>
      <c r="L7716" s="3">
        <v>211.42</v>
      </c>
      <c r="M7716" s="4">
        <v>0</v>
      </c>
      <c r="N7716" s="5" t="s">
        <v>23</v>
      </c>
      <c r="O7716" s="3">
        <v>-113.52</v>
      </c>
      <c r="P7716" s="3">
        <v>9.7100000000000009</v>
      </c>
      <c r="Q7716" s="3">
        <v>9.4499999999999993</v>
      </c>
      <c r="R7716" s="5" t="s">
        <v>1828</v>
      </c>
      <c r="S7716" s="5" t="s">
        <v>1595</v>
      </c>
      <c r="T7716" s="5" t="str">
        <f t="shared" si="721"/>
        <v>Roland Murray</v>
      </c>
      <c r="U7716" t="s">
        <v>153</v>
      </c>
      <c r="V7716" s="5" t="s">
        <v>74</v>
      </c>
      <c r="W7716" s="5" t="s">
        <v>28</v>
      </c>
      <c r="X7716" s="5" t="s">
        <v>29</v>
      </c>
      <c r="Y7716" s="5" t="s">
        <v>1615</v>
      </c>
      <c r="Z7716" s="5" t="s">
        <v>43</v>
      </c>
      <c r="AA7716" s="4">
        <v>0.6</v>
      </c>
      <c r="AB7716" s="1">
        <v>40692</v>
      </c>
      <c r="AC7716" s="1">
        <v>25795</v>
      </c>
      <c r="AD7716">
        <f t="shared" si="722"/>
        <v>2</v>
      </c>
      <c r="AE7716">
        <f t="shared" ca="1" si="723"/>
        <v>53</v>
      </c>
      <c r="AF7716" t="str">
        <f t="shared" ca="1" si="724"/>
        <v>18-64</v>
      </c>
      <c r="AG7716" s="3">
        <f t="shared" si="725"/>
        <v>0.95799999999999996</v>
      </c>
      <c r="AH7716" t="str">
        <f>_xlfn.IFNA(VLOOKUP(Sales_Transactions[[#This Row],[Order ID]],Returned_Items[#All],2,FALSE),"Not Returned")</f>
        <v>Not Returned</v>
      </c>
    </row>
    <row r="7717" spans="1:34" x14ac:dyDescent="0.25">
      <c r="A7717">
        <v>28357</v>
      </c>
      <c r="C7717" t="s">
        <v>1008</v>
      </c>
      <c r="D7717" s="2" t="str">
        <f>TEXT(MID(Sales_Transactions[[#This Row],[Order Date]],2,5),"d/m/yyy")</f>
        <v>21/5/2010</v>
      </c>
      <c r="E7717" s="2" t="str">
        <f>TEXT(MID(Sales_Transactions[[#This Row],[Order Date]],2,5),"d")</f>
        <v>21</v>
      </c>
      <c r="F7717" s="2" t="str">
        <f>TEXT(MID(Sales_Transactions[[#This Row],[Order Date]],2,5),"m")</f>
        <v>5</v>
      </c>
      <c r="G7717" s="2" t="str">
        <f>TEXT(MID(Sales_Transactions[[#This Row],[Order Date]],2,5),"yyy")</f>
        <v>2010</v>
      </c>
      <c r="H7717" s="2" t="str">
        <f>TEXT(MID(Sales_Transactions[[#This Row],[Order Date]],2,5),"yyy/m")</f>
        <v>2010/5</v>
      </c>
      <c r="I7717" t="s">
        <v>52</v>
      </c>
      <c r="J7717">
        <f t="shared" si="720"/>
        <v>1</v>
      </c>
      <c r="K7717" s="2">
        <v>50</v>
      </c>
      <c r="L7717" s="3">
        <v>390.46</v>
      </c>
      <c r="M7717" s="4">
        <v>0.02</v>
      </c>
      <c r="N7717" s="5" t="s">
        <v>23</v>
      </c>
      <c r="O7717" s="3">
        <v>-171.17</v>
      </c>
      <c r="P7717" s="3">
        <v>7.3</v>
      </c>
      <c r="Q7717" s="3">
        <v>7.72</v>
      </c>
      <c r="R7717" s="5" t="s">
        <v>1503</v>
      </c>
      <c r="S7717" s="5" t="s">
        <v>1590</v>
      </c>
      <c r="T7717" s="5" t="str">
        <f t="shared" si="721"/>
        <v>Daniel Byrd</v>
      </c>
      <c r="U7717" t="s">
        <v>153</v>
      </c>
      <c r="V7717" s="5" t="s">
        <v>74</v>
      </c>
      <c r="W7717" s="5" t="s">
        <v>28</v>
      </c>
      <c r="X7717" s="5" t="s">
        <v>41</v>
      </c>
      <c r="Y7717" s="5" t="s">
        <v>64</v>
      </c>
      <c r="Z7717" s="5" t="s">
        <v>43</v>
      </c>
      <c r="AA7717" s="4">
        <v>0.38</v>
      </c>
      <c r="AB7717" s="1">
        <v>40320</v>
      </c>
      <c r="AC7717" s="1">
        <v>25471</v>
      </c>
      <c r="AD7717">
        <f t="shared" si="722"/>
        <v>1</v>
      </c>
      <c r="AE7717">
        <f t="shared" ca="1" si="723"/>
        <v>54</v>
      </c>
      <c r="AF7717" t="str">
        <f t="shared" ca="1" si="724"/>
        <v>18-64</v>
      </c>
      <c r="AG7717" s="3">
        <f t="shared" si="725"/>
        <v>0.30037079999999999</v>
      </c>
      <c r="AH7717" t="str">
        <f>_xlfn.IFNA(VLOOKUP(Sales_Transactions[[#This Row],[Order ID]],Returned_Items[#All],2,FALSE),"Not Returned")</f>
        <v>Not Returned</v>
      </c>
    </row>
    <row r="7718" spans="1:34" x14ac:dyDescent="0.25">
      <c r="A7718">
        <v>28357</v>
      </c>
      <c r="C7718" t="s">
        <v>1008</v>
      </c>
      <c r="D7718" s="2" t="str">
        <f>TEXT(MID(Sales_Transactions[[#This Row],[Order Date]],2,5),"d/m/yyy")</f>
        <v>21/5/2010</v>
      </c>
      <c r="E7718" s="2" t="str">
        <f>TEXT(MID(Sales_Transactions[[#This Row],[Order Date]],2,5),"d")</f>
        <v>21</v>
      </c>
      <c r="F7718" s="2" t="str">
        <f>TEXT(MID(Sales_Transactions[[#This Row],[Order Date]],2,5),"m")</f>
        <v>5</v>
      </c>
      <c r="G7718" s="2" t="str">
        <f>TEXT(MID(Sales_Transactions[[#This Row],[Order Date]],2,5),"yyy")</f>
        <v>2010</v>
      </c>
      <c r="H7718" s="2" t="str">
        <f>TEXT(MID(Sales_Transactions[[#This Row],[Order Date]],2,5),"yyy/m")</f>
        <v>2010/5</v>
      </c>
      <c r="I7718" t="s">
        <v>52</v>
      </c>
      <c r="J7718">
        <f t="shared" si="720"/>
        <v>1</v>
      </c>
      <c r="K7718" s="2">
        <v>43</v>
      </c>
      <c r="L7718" s="3">
        <v>113.43</v>
      </c>
      <c r="M7718" s="4">
        <v>0.02</v>
      </c>
      <c r="N7718" s="5" t="s">
        <v>23</v>
      </c>
      <c r="O7718" s="3">
        <v>24.27</v>
      </c>
      <c r="P7718" s="3">
        <v>2.4700000000000002</v>
      </c>
      <c r="Q7718" s="3">
        <v>1.02</v>
      </c>
      <c r="R7718" s="5" t="s">
        <v>1503</v>
      </c>
      <c r="S7718" s="5" t="s">
        <v>1590</v>
      </c>
      <c r="T7718" s="5" t="str">
        <f t="shared" si="721"/>
        <v>Daniel Byrd</v>
      </c>
      <c r="U7718" t="s">
        <v>153</v>
      </c>
      <c r="V7718" s="5" t="s">
        <v>74</v>
      </c>
      <c r="W7718" s="5" t="s">
        <v>28</v>
      </c>
      <c r="X7718" s="5" t="s">
        <v>82</v>
      </c>
      <c r="Y7718" s="5" t="s">
        <v>519</v>
      </c>
      <c r="Z7718" s="5" t="s">
        <v>84</v>
      </c>
      <c r="AA7718" s="4">
        <v>0.38</v>
      </c>
      <c r="AB7718" s="1">
        <v>40320</v>
      </c>
      <c r="AC7718" s="1">
        <v>26512</v>
      </c>
      <c r="AD7718">
        <f t="shared" si="722"/>
        <v>1</v>
      </c>
      <c r="AE7718">
        <f t="shared" ca="1" si="723"/>
        <v>52</v>
      </c>
      <c r="AF7718" t="str">
        <f t="shared" ca="1" si="724"/>
        <v>18-64</v>
      </c>
      <c r="AG7718" s="3">
        <f t="shared" si="725"/>
        <v>8.115130232558139E-2</v>
      </c>
      <c r="AH7718" t="str">
        <f>_xlfn.IFNA(VLOOKUP(Sales_Transactions[[#This Row],[Order ID]],Returned_Items[#All],2,FALSE),"Not Returned")</f>
        <v>Not Returned</v>
      </c>
    </row>
    <row r="7719" spans="1:34" x14ac:dyDescent="0.25">
      <c r="A7719">
        <v>31043</v>
      </c>
      <c r="C7719" t="s">
        <v>1060</v>
      </c>
      <c r="D7719" s="2" t="str">
        <f>TEXT(MID(Sales_Transactions[[#This Row],[Order Date]],2,5),"d/m/yyy")</f>
        <v>15/7/2009</v>
      </c>
      <c r="E7719" s="2" t="str">
        <f>TEXT(MID(Sales_Transactions[[#This Row],[Order Date]],2,5),"d")</f>
        <v>15</v>
      </c>
      <c r="F7719" s="2" t="str">
        <f>TEXT(MID(Sales_Transactions[[#This Row],[Order Date]],2,5),"m")</f>
        <v>7</v>
      </c>
      <c r="G7719" s="2" t="str">
        <f>TEXT(MID(Sales_Transactions[[#This Row],[Order Date]],2,5),"yyy")</f>
        <v>2009</v>
      </c>
      <c r="H7719" s="2" t="str">
        <f>TEXT(MID(Sales_Transactions[[#This Row],[Order Date]],2,5),"yyy/m")</f>
        <v>2009/7</v>
      </c>
      <c r="I7719" t="s">
        <v>33</v>
      </c>
      <c r="J7719">
        <f t="shared" si="720"/>
        <v>4</v>
      </c>
      <c r="K7719" s="2">
        <v>49</v>
      </c>
      <c r="L7719" s="3">
        <v>772.42</v>
      </c>
      <c r="M7719" s="4">
        <v>0.02</v>
      </c>
      <c r="N7719" s="5" t="s">
        <v>23</v>
      </c>
      <c r="O7719" s="3">
        <v>299.33</v>
      </c>
      <c r="P7719" s="3">
        <v>15.28</v>
      </c>
      <c r="Q7719" s="3">
        <v>1.99</v>
      </c>
      <c r="R7719" s="5" t="s">
        <v>2066</v>
      </c>
      <c r="S7719" s="5" t="s">
        <v>2067</v>
      </c>
      <c r="T7719" s="5" t="str">
        <f t="shared" si="721"/>
        <v>Bobby Odegard</v>
      </c>
      <c r="U7719" t="s">
        <v>153</v>
      </c>
      <c r="V7719" s="5" t="s">
        <v>47</v>
      </c>
      <c r="W7719" s="5" t="s">
        <v>48</v>
      </c>
      <c r="X7719" s="5" t="s">
        <v>87</v>
      </c>
      <c r="Y7719" s="5" t="s">
        <v>1350</v>
      </c>
      <c r="Z7719" s="5" t="s">
        <v>60</v>
      </c>
      <c r="AA7719" s="4">
        <v>0.42</v>
      </c>
      <c r="AB7719" s="1">
        <v>40010</v>
      </c>
      <c r="AC7719" s="1">
        <v>25224</v>
      </c>
      <c r="AD7719">
        <f t="shared" si="722"/>
        <v>1</v>
      </c>
      <c r="AE7719">
        <f t="shared" ca="1" si="723"/>
        <v>55</v>
      </c>
      <c r="AF7719" t="str">
        <f t="shared" ca="1" si="724"/>
        <v>18-64</v>
      </c>
      <c r="AG7719" s="3">
        <f t="shared" si="725"/>
        <v>0.35238661224489792</v>
      </c>
      <c r="AH7719" t="str">
        <f>_xlfn.IFNA(VLOOKUP(Sales_Transactions[[#This Row],[Order ID]],Returned_Items[#All],2,FALSE),"Not Returned")</f>
        <v>Not Returned</v>
      </c>
    </row>
    <row r="7720" spans="1:34" x14ac:dyDescent="0.25">
      <c r="A7720">
        <v>31043</v>
      </c>
      <c r="C7720" t="s">
        <v>1060</v>
      </c>
      <c r="D7720" s="2" t="str">
        <f>TEXT(MID(Sales_Transactions[[#This Row],[Order Date]],2,5),"d/m/yyy")</f>
        <v>15/7/2009</v>
      </c>
      <c r="E7720" s="2" t="str">
        <f>TEXT(MID(Sales_Transactions[[#This Row],[Order Date]],2,5),"d")</f>
        <v>15</v>
      </c>
      <c r="F7720" s="2" t="str">
        <f>TEXT(MID(Sales_Transactions[[#This Row],[Order Date]],2,5),"m")</f>
        <v>7</v>
      </c>
      <c r="G7720" s="2" t="str">
        <f>TEXT(MID(Sales_Transactions[[#This Row],[Order Date]],2,5),"yyy")</f>
        <v>2009</v>
      </c>
      <c r="H7720" s="2" t="str">
        <f>TEXT(MID(Sales_Transactions[[#This Row],[Order Date]],2,5),"yyy/m")</f>
        <v>2009/7</v>
      </c>
      <c r="I7720" t="s">
        <v>33</v>
      </c>
      <c r="J7720">
        <f t="shared" si="720"/>
        <v>4</v>
      </c>
      <c r="K7720" s="2">
        <v>3</v>
      </c>
      <c r="L7720" s="3">
        <v>221.4675</v>
      </c>
      <c r="M7720" s="4">
        <v>0</v>
      </c>
      <c r="N7720" s="5" t="s">
        <v>23</v>
      </c>
      <c r="O7720" s="3">
        <v>-302.23</v>
      </c>
      <c r="P7720" s="3">
        <v>85.99</v>
      </c>
      <c r="Q7720" s="3">
        <v>3.3</v>
      </c>
      <c r="R7720" s="5" t="s">
        <v>2066</v>
      </c>
      <c r="S7720" s="5" t="s">
        <v>2067</v>
      </c>
      <c r="T7720" s="5" t="str">
        <f t="shared" si="721"/>
        <v>Bobby Odegard</v>
      </c>
      <c r="U7720" t="s">
        <v>153</v>
      </c>
      <c r="V7720" s="5" t="s">
        <v>47</v>
      </c>
      <c r="W7720" s="5" t="s">
        <v>48</v>
      </c>
      <c r="X7720" s="5" t="s">
        <v>49</v>
      </c>
      <c r="Y7720" s="5" t="s">
        <v>1319</v>
      </c>
      <c r="Z7720" s="5" t="s">
        <v>60</v>
      </c>
      <c r="AA7720" s="4">
        <v>0.37</v>
      </c>
      <c r="AB7720" s="1">
        <v>40010</v>
      </c>
      <c r="AC7720" s="1">
        <v>25364</v>
      </c>
      <c r="AD7720">
        <f t="shared" si="722"/>
        <v>1</v>
      </c>
      <c r="AE7720">
        <f t="shared" ca="1" si="723"/>
        <v>55</v>
      </c>
      <c r="AF7720" t="str">
        <f t="shared" ca="1" si="724"/>
        <v>18-64</v>
      </c>
      <c r="AG7720" s="3">
        <f t="shared" si="725"/>
        <v>29.763333333333332</v>
      </c>
      <c r="AH7720" t="str">
        <f>_xlfn.IFNA(VLOOKUP(Sales_Transactions[[#This Row],[Order ID]],Returned_Items[#All],2,FALSE),"Not Returned")</f>
        <v>Not Returned</v>
      </c>
    </row>
    <row r="7721" spans="1:34" x14ac:dyDescent="0.25">
      <c r="A7721">
        <v>32355</v>
      </c>
      <c r="C7721" t="s">
        <v>1548</v>
      </c>
      <c r="D7721" s="2" t="str">
        <f>TEXT(MID(Sales_Transactions[[#This Row],[Order Date]],2,5),"d/m/yyy")</f>
        <v>20/5/2009</v>
      </c>
      <c r="E7721" s="2" t="str">
        <f>TEXT(MID(Sales_Transactions[[#This Row],[Order Date]],2,5),"d")</f>
        <v>20</v>
      </c>
      <c r="F7721" s="2" t="str">
        <f>TEXT(MID(Sales_Transactions[[#This Row],[Order Date]],2,5),"m")</f>
        <v>5</v>
      </c>
      <c r="G7721" s="2" t="str">
        <f>TEXT(MID(Sales_Transactions[[#This Row],[Order Date]],2,5),"yyy")</f>
        <v>2009</v>
      </c>
      <c r="H7721" s="2" t="str">
        <f>TEXT(MID(Sales_Transactions[[#This Row],[Order Date]],2,5),"yyy/m")</f>
        <v>2009/5</v>
      </c>
      <c r="I7721" t="s">
        <v>52</v>
      </c>
      <c r="J7721">
        <f t="shared" si="720"/>
        <v>1</v>
      </c>
      <c r="K7721" s="2">
        <v>34</v>
      </c>
      <c r="L7721" s="3">
        <v>211.86</v>
      </c>
      <c r="M7721" s="4">
        <v>0.01</v>
      </c>
      <c r="N7721" s="5" t="s">
        <v>23</v>
      </c>
      <c r="O7721" s="3">
        <v>-239.32</v>
      </c>
      <c r="P7721" s="3">
        <v>5.94</v>
      </c>
      <c r="Q7721" s="3">
        <v>9.92</v>
      </c>
      <c r="R7721" s="5" t="s">
        <v>1503</v>
      </c>
      <c r="S7721" s="5" t="s">
        <v>1590</v>
      </c>
      <c r="T7721" s="5" t="str">
        <f t="shared" si="721"/>
        <v>Daniel Byrd</v>
      </c>
      <c r="U7721" t="s">
        <v>153</v>
      </c>
      <c r="V7721" s="5" t="s">
        <v>74</v>
      </c>
      <c r="W7721" s="5" t="s">
        <v>28</v>
      </c>
      <c r="X7721" s="5" t="s">
        <v>41</v>
      </c>
      <c r="Y7721" s="5" t="s">
        <v>2575</v>
      </c>
      <c r="Z7721" s="5" t="s">
        <v>43</v>
      </c>
      <c r="AA7721" s="4">
        <v>0.38</v>
      </c>
      <c r="AB7721" s="1">
        <v>39956</v>
      </c>
      <c r="AC7721" s="1">
        <v>25131</v>
      </c>
      <c r="AD7721">
        <f t="shared" si="722"/>
        <v>3</v>
      </c>
      <c r="AE7721">
        <f t="shared" ca="1" si="723"/>
        <v>55</v>
      </c>
      <c r="AF7721" t="str">
        <f t="shared" ca="1" si="724"/>
        <v>18-64</v>
      </c>
      <c r="AG7721" s="3">
        <f t="shared" si="725"/>
        <v>0.46645311764705882</v>
      </c>
      <c r="AH7721" t="str">
        <f>_xlfn.IFNA(VLOOKUP(Sales_Transactions[[#This Row],[Order ID]],Returned_Items[#All],2,FALSE),"Not Returned")</f>
        <v>Not Returned</v>
      </c>
    </row>
    <row r="7722" spans="1:34" x14ac:dyDescent="0.25">
      <c r="A7722">
        <v>32355</v>
      </c>
      <c r="C7722" t="s">
        <v>1548</v>
      </c>
      <c r="D7722" s="2" t="str">
        <f>TEXT(MID(Sales_Transactions[[#This Row],[Order Date]],2,5),"d/m/yyy")</f>
        <v>20/5/2009</v>
      </c>
      <c r="E7722" s="2" t="str">
        <f>TEXT(MID(Sales_Transactions[[#This Row],[Order Date]],2,5),"d")</f>
        <v>20</v>
      </c>
      <c r="F7722" s="2" t="str">
        <f>TEXT(MID(Sales_Transactions[[#This Row],[Order Date]],2,5),"m")</f>
        <v>5</v>
      </c>
      <c r="G7722" s="2" t="str">
        <f>TEXT(MID(Sales_Transactions[[#This Row],[Order Date]],2,5),"yyy")</f>
        <v>2009</v>
      </c>
      <c r="H7722" s="2" t="str">
        <f>TEXT(MID(Sales_Transactions[[#This Row],[Order Date]],2,5),"yyy/m")</f>
        <v>2009/5</v>
      </c>
      <c r="I7722" t="s">
        <v>52</v>
      </c>
      <c r="J7722">
        <f t="shared" si="720"/>
        <v>1</v>
      </c>
      <c r="K7722" s="2">
        <v>50</v>
      </c>
      <c r="L7722" s="3">
        <v>355.03</v>
      </c>
      <c r="M7722" s="4">
        <v>0</v>
      </c>
      <c r="N7722" s="5" t="s">
        <v>23</v>
      </c>
      <c r="O7722" s="3">
        <v>-33.31</v>
      </c>
      <c r="P7722" s="3">
        <v>6.48</v>
      </c>
      <c r="Q7722" s="3">
        <v>5.1100000000000003</v>
      </c>
      <c r="R7722" s="5" t="s">
        <v>1503</v>
      </c>
      <c r="S7722" s="5" t="s">
        <v>1590</v>
      </c>
      <c r="T7722" s="5" t="str">
        <f t="shared" si="721"/>
        <v>Daniel Byrd</v>
      </c>
      <c r="U7722" t="s">
        <v>153</v>
      </c>
      <c r="V7722" s="5" t="s">
        <v>74</v>
      </c>
      <c r="W7722" s="5" t="s">
        <v>28</v>
      </c>
      <c r="X7722" s="5" t="s">
        <v>75</v>
      </c>
      <c r="Y7722" s="5" t="s">
        <v>3105</v>
      </c>
      <c r="Z7722" s="5" t="s">
        <v>43</v>
      </c>
      <c r="AA7722" s="4">
        <v>0.37</v>
      </c>
      <c r="AB7722" s="1">
        <v>39955</v>
      </c>
      <c r="AC7722" s="1">
        <v>24834</v>
      </c>
      <c r="AD7722">
        <f t="shared" si="722"/>
        <v>2</v>
      </c>
      <c r="AE7722">
        <f t="shared" ca="1" si="723"/>
        <v>56</v>
      </c>
      <c r="AF7722" t="str">
        <f t="shared" ca="1" si="724"/>
        <v>18-64</v>
      </c>
      <c r="AG7722" s="3">
        <f t="shared" si="725"/>
        <v>0.23180000000000001</v>
      </c>
      <c r="AH7722" t="str">
        <f>_xlfn.IFNA(VLOOKUP(Sales_Transactions[[#This Row],[Order ID]],Returned_Items[#All],2,FALSE),"Not Returned")</f>
        <v>Not Returned</v>
      </c>
    </row>
    <row r="7723" spans="1:34" x14ac:dyDescent="0.25">
      <c r="A7723">
        <v>33700</v>
      </c>
      <c r="C7723" t="s">
        <v>3589</v>
      </c>
      <c r="D7723" s="2" t="str">
        <f>TEXT(MID(Sales_Transactions[[#This Row],[Order Date]],2,5),"d/m/yyy")</f>
        <v>7/4/2011</v>
      </c>
      <c r="E7723" s="2" t="str">
        <f>TEXT(MID(Sales_Transactions[[#This Row],[Order Date]],2,5),"d")</f>
        <v>7</v>
      </c>
      <c r="F7723" s="2" t="str">
        <f>TEXT(MID(Sales_Transactions[[#This Row],[Order Date]],2,5),"m")</f>
        <v>4</v>
      </c>
      <c r="G7723" s="2" t="str">
        <f>TEXT(MID(Sales_Transactions[[#This Row],[Order Date]],2,5),"yyy")</f>
        <v>2011</v>
      </c>
      <c r="H7723" s="2" t="str">
        <f>TEXT(MID(Sales_Transactions[[#This Row],[Order Date]],2,5),"yyy/m")</f>
        <v>2011/4</v>
      </c>
      <c r="I7723" t="s">
        <v>22</v>
      </c>
      <c r="J7723">
        <f t="shared" si="720"/>
        <v>2</v>
      </c>
      <c r="K7723" s="2">
        <v>36</v>
      </c>
      <c r="L7723" s="3">
        <v>260.13</v>
      </c>
      <c r="M7723" s="4">
        <v>0</v>
      </c>
      <c r="N7723" s="5" t="s">
        <v>23</v>
      </c>
      <c r="O7723" s="3">
        <v>-133.97999999999999</v>
      </c>
      <c r="P7723" s="3">
        <v>6.48</v>
      </c>
      <c r="Q7723" s="3">
        <v>8.19</v>
      </c>
      <c r="R7723" s="5" t="s">
        <v>1001</v>
      </c>
      <c r="S7723" s="5" t="s">
        <v>1690</v>
      </c>
      <c r="T7723" s="5" t="str">
        <f t="shared" si="721"/>
        <v>Chuck Clark</v>
      </c>
      <c r="U7723" t="s">
        <v>153</v>
      </c>
      <c r="V7723" s="5" t="s">
        <v>47</v>
      </c>
      <c r="W7723" s="5" t="s">
        <v>28</v>
      </c>
      <c r="X7723" s="5" t="s">
        <v>75</v>
      </c>
      <c r="Y7723" s="5" t="s">
        <v>263</v>
      </c>
      <c r="Z7723" s="5" t="s">
        <v>43</v>
      </c>
      <c r="AA7723" s="4">
        <v>0.37</v>
      </c>
      <c r="AB7723" s="1">
        <v>40644</v>
      </c>
      <c r="AC7723" s="1">
        <v>24628</v>
      </c>
      <c r="AD7723">
        <f t="shared" si="722"/>
        <v>4</v>
      </c>
      <c r="AE7723">
        <f t="shared" ca="1" si="723"/>
        <v>57</v>
      </c>
      <c r="AF7723" t="str">
        <f t="shared" ca="1" si="724"/>
        <v>18-64</v>
      </c>
      <c r="AG7723" s="3">
        <f t="shared" si="725"/>
        <v>0.40749999999999997</v>
      </c>
      <c r="AH7723" t="str">
        <f>_xlfn.IFNA(VLOOKUP(Sales_Transactions[[#This Row],[Order ID]],Returned_Items[#All],2,FALSE),"Not Returned")</f>
        <v>Not Returned</v>
      </c>
    </row>
    <row r="7724" spans="1:34" x14ac:dyDescent="0.25">
      <c r="A7724">
        <v>35811</v>
      </c>
      <c r="C7724" t="s">
        <v>301</v>
      </c>
      <c r="D7724" s="2" t="str">
        <f>TEXT(MID(Sales_Transactions[[#This Row],[Order Date]],2,5),"d/m/yyy")</f>
        <v>3/1/2012</v>
      </c>
      <c r="E7724" s="2" t="str">
        <f>TEXT(MID(Sales_Transactions[[#This Row],[Order Date]],2,5),"d")</f>
        <v>3</v>
      </c>
      <c r="F7724" s="2" t="str">
        <f>TEXT(MID(Sales_Transactions[[#This Row],[Order Date]],2,5),"m")</f>
        <v>1</v>
      </c>
      <c r="G7724" s="2" t="str">
        <f>TEXT(MID(Sales_Transactions[[#This Row],[Order Date]],2,5),"yyy")</f>
        <v>2012</v>
      </c>
      <c r="H7724" s="2" t="str">
        <f>TEXT(MID(Sales_Transactions[[#This Row],[Order Date]],2,5),"yyy/m")</f>
        <v>2012/1</v>
      </c>
      <c r="I7724" t="s">
        <v>101</v>
      </c>
      <c r="J7724">
        <f t="shared" si="720"/>
        <v>1</v>
      </c>
      <c r="K7724" s="2">
        <v>49</v>
      </c>
      <c r="L7724" s="3">
        <v>741.57</v>
      </c>
      <c r="M7724" s="4">
        <v>0.1</v>
      </c>
      <c r="N7724" s="5" t="s">
        <v>23</v>
      </c>
      <c r="O7724" s="3">
        <v>352.41</v>
      </c>
      <c r="P7724" s="3">
        <v>15.57</v>
      </c>
      <c r="Q7724" s="3">
        <v>1.39</v>
      </c>
      <c r="R7724" s="5" t="s">
        <v>1001</v>
      </c>
      <c r="S7724" s="5" t="s">
        <v>1690</v>
      </c>
      <c r="T7724" s="5" t="str">
        <f t="shared" si="721"/>
        <v>Chuck Clark</v>
      </c>
      <c r="U7724" t="s">
        <v>153</v>
      </c>
      <c r="V7724" s="5" t="s">
        <v>47</v>
      </c>
      <c r="W7724" s="5" t="s">
        <v>28</v>
      </c>
      <c r="X7724" s="5" t="s">
        <v>98</v>
      </c>
      <c r="Y7724" s="5" t="s">
        <v>2088</v>
      </c>
      <c r="Z7724" s="5" t="s">
        <v>43</v>
      </c>
      <c r="AA7724" s="4">
        <v>0.38</v>
      </c>
      <c r="AB7724" s="1">
        <v>40912</v>
      </c>
      <c r="AC7724" s="1">
        <v>24672</v>
      </c>
      <c r="AD7724">
        <f t="shared" si="722"/>
        <v>1</v>
      </c>
      <c r="AE7724">
        <f t="shared" ca="1" si="723"/>
        <v>57</v>
      </c>
      <c r="AF7724" t="str">
        <f t="shared" ca="1" si="724"/>
        <v>18-64</v>
      </c>
      <c r="AG7724" s="3">
        <f t="shared" si="725"/>
        <v>0.34580469387755103</v>
      </c>
      <c r="AH7724" t="str">
        <f>_xlfn.IFNA(VLOOKUP(Sales_Transactions[[#This Row],[Order ID]],Returned_Items[#All],2,FALSE),"Not Returned")</f>
        <v>Not Returned</v>
      </c>
    </row>
    <row r="7725" spans="1:34" x14ac:dyDescent="0.25">
      <c r="A7725">
        <v>35811</v>
      </c>
      <c r="C7725" t="s">
        <v>301</v>
      </c>
      <c r="D7725" s="2" t="str">
        <f>TEXT(MID(Sales_Transactions[[#This Row],[Order Date]],2,5),"d/m/yyy")</f>
        <v>3/1/2012</v>
      </c>
      <c r="E7725" s="2" t="str">
        <f>TEXT(MID(Sales_Transactions[[#This Row],[Order Date]],2,5),"d")</f>
        <v>3</v>
      </c>
      <c r="F7725" s="2" t="str">
        <f>TEXT(MID(Sales_Transactions[[#This Row],[Order Date]],2,5),"m")</f>
        <v>1</v>
      </c>
      <c r="G7725" s="2" t="str">
        <f>TEXT(MID(Sales_Transactions[[#This Row],[Order Date]],2,5),"yyy")</f>
        <v>2012</v>
      </c>
      <c r="H7725" s="2" t="str">
        <f>TEXT(MID(Sales_Transactions[[#This Row],[Order Date]],2,5),"yyy/m")</f>
        <v>2012/1</v>
      </c>
      <c r="I7725" t="s">
        <v>101</v>
      </c>
      <c r="J7725">
        <f t="shared" si="720"/>
        <v>1</v>
      </c>
      <c r="K7725" s="2">
        <v>6</v>
      </c>
      <c r="L7725" s="3">
        <v>10.39</v>
      </c>
      <c r="M7725" s="4">
        <v>0.1</v>
      </c>
      <c r="N7725" s="5" t="s">
        <v>23</v>
      </c>
      <c r="O7725" s="3">
        <v>-3.24</v>
      </c>
      <c r="P7725" s="3">
        <v>1.76</v>
      </c>
      <c r="Q7725" s="3">
        <v>0.7</v>
      </c>
      <c r="R7725" s="5" t="s">
        <v>1001</v>
      </c>
      <c r="S7725" s="5" t="s">
        <v>1690</v>
      </c>
      <c r="T7725" s="5" t="str">
        <f t="shared" si="721"/>
        <v>Chuck Clark</v>
      </c>
      <c r="U7725" t="s">
        <v>153</v>
      </c>
      <c r="V7725" s="5" t="s">
        <v>47</v>
      </c>
      <c r="W7725" s="5" t="s">
        <v>28</v>
      </c>
      <c r="X7725" s="5" t="s">
        <v>124</v>
      </c>
      <c r="Y7725" s="5" t="s">
        <v>633</v>
      </c>
      <c r="Z7725" s="5" t="s">
        <v>84</v>
      </c>
      <c r="AA7725" s="4">
        <v>0.56000000000000005</v>
      </c>
      <c r="AB7725" s="1">
        <v>40913</v>
      </c>
      <c r="AC7725" s="1">
        <v>24611</v>
      </c>
      <c r="AD7725">
        <f t="shared" si="722"/>
        <v>2</v>
      </c>
      <c r="AE7725">
        <f t="shared" ca="1" si="723"/>
        <v>57</v>
      </c>
      <c r="AF7725" t="str">
        <f t="shared" ca="1" si="724"/>
        <v>18-64</v>
      </c>
      <c r="AG7725" s="3">
        <f t="shared" si="725"/>
        <v>0.40970666666666666</v>
      </c>
      <c r="AH7725" t="str">
        <f>_xlfn.IFNA(VLOOKUP(Sales_Transactions[[#This Row],[Order ID]],Returned_Items[#All],2,FALSE),"Not Returned")</f>
        <v>Not Returned</v>
      </c>
    </row>
    <row r="7726" spans="1:34" x14ac:dyDescent="0.25">
      <c r="A7726">
        <v>38598</v>
      </c>
      <c r="C7726" t="s">
        <v>662</v>
      </c>
      <c r="D7726" s="2" t="str">
        <f>TEXT(MID(Sales_Transactions[[#This Row],[Order Date]],2,5),"d/m/yyy")</f>
        <v>15/8/2009</v>
      </c>
      <c r="E7726" s="2" t="str">
        <f>TEXT(MID(Sales_Transactions[[#This Row],[Order Date]],2,5),"d")</f>
        <v>15</v>
      </c>
      <c r="F7726" s="2" t="str">
        <f>TEXT(MID(Sales_Transactions[[#This Row],[Order Date]],2,5),"m")</f>
        <v>8</v>
      </c>
      <c r="G7726" s="2" t="str">
        <f>TEXT(MID(Sales_Transactions[[#This Row],[Order Date]],2,5),"yyy")</f>
        <v>2009</v>
      </c>
      <c r="H7726" s="2" t="str">
        <f>TEXT(MID(Sales_Transactions[[#This Row],[Order Date]],2,5),"yyy/m")</f>
        <v>2009/8</v>
      </c>
      <c r="I7726" t="s">
        <v>22</v>
      </c>
      <c r="J7726">
        <f t="shared" si="720"/>
        <v>2</v>
      </c>
      <c r="K7726" s="2">
        <v>17</v>
      </c>
      <c r="L7726" s="3">
        <v>14665.15</v>
      </c>
      <c r="M7726" s="4">
        <v>0.04</v>
      </c>
      <c r="N7726" s="5" t="s">
        <v>34</v>
      </c>
      <c r="O7726" s="3">
        <v>2860.31</v>
      </c>
      <c r="P7726" s="3">
        <v>880.98</v>
      </c>
      <c r="Q7726" s="3">
        <v>44.55</v>
      </c>
      <c r="R7726" s="5" t="s">
        <v>3590</v>
      </c>
      <c r="S7726" s="5" t="s">
        <v>3591</v>
      </c>
      <c r="T7726" s="5" t="str">
        <f t="shared" si="721"/>
        <v>Chloris Kastensmidt</v>
      </c>
      <c r="U7726" t="s">
        <v>153</v>
      </c>
      <c r="V7726" s="5" t="s">
        <v>37</v>
      </c>
      <c r="W7726" s="5" t="s">
        <v>57</v>
      </c>
      <c r="X7726" s="5" t="s">
        <v>104</v>
      </c>
      <c r="Y7726" s="5" t="s">
        <v>481</v>
      </c>
      <c r="Z7726" s="5" t="s">
        <v>106</v>
      </c>
      <c r="AA7726" s="4">
        <v>0.62</v>
      </c>
      <c r="AB7726" s="1">
        <v>40044</v>
      </c>
      <c r="AC7726" s="1">
        <v>26243</v>
      </c>
      <c r="AD7726">
        <f t="shared" si="722"/>
        <v>4</v>
      </c>
      <c r="AE7726">
        <f t="shared" ca="1" si="723"/>
        <v>52</v>
      </c>
      <c r="AF7726" t="str">
        <f t="shared" ca="1" si="724"/>
        <v>18-64</v>
      </c>
      <c r="AG7726" s="3">
        <f t="shared" si="725"/>
        <v>54.422212235294118</v>
      </c>
      <c r="AH7726" t="str">
        <f>_xlfn.IFNA(VLOOKUP(Sales_Transactions[[#This Row],[Order ID]],Returned_Items[#All],2,FALSE),"Not Returned")</f>
        <v>Not Returned</v>
      </c>
    </row>
    <row r="7727" spans="1:34" x14ac:dyDescent="0.25">
      <c r="A7727">
        <v>38598</v>
      </c>
      <c r="C7727" t="s">
        <v>662</v>
      </c>
      <c r="D7727" s="2" t="str">
        <f>TEXT(MID(Sales_Transactions[[#This Row],[Order Date]],2,5),"d/m/yyy")</f>
        <v>15/8/2009</v>
      </c>
      <c r="E7727" s="2" t="str">
        <f>TEXT(MID(Sales_Transactions[[#This Row],[Order Date]],2,5),"d")</f>
        <v>15</v>
      </c>
      <c r="F7727" s="2" t="str">
        <f>TEXT(MID(Sales_Transactions[[#This Row],[Order Date]],2,5),"m")</f>
        <v>8</v>
      </c>
      <c r="G7727" s="2" t="str">
        <f>TEXT(MID(Sales_Transactions[[#This Row],[Order Date]],2,5),"yyy")</f>
        <v>2009</v>
      </c>
      <c r="H7727" s="2" t="str">
        <f>TEXT(MID(Sales_Transactions[[#This Row],[Order Date]],2,5),"yyy/m")</f>
        <v>2009/8</v>
      </c>
      <c r="I7727" t="s">
        <v>22</v>
      </c>
      <c r="J7727">
        <f t="shared" si="720"/>
        <v>2</v>
      </c>
      <c r="K7727" s="2">
        <v>24</v>
      </c>
      <c r="L7727" s="3">
        <v>324.97000000000003</v>
      </c>
      <c r="M7727" s="4">
        <v>7.0000000000000007E-2</v>
      </c>
      <c r="N7727" s="5" t="s">
        <v>23</v>
      </c>
      <c r="O7727" s="3">
        <v>113.98</v>
      </c>
      <c r="P7727" s="3">
        <v>13.4</v>
      </c>
      <c r="Q7727" s="3">
        <v>4.95</v>
      </c>
      <c r="R7727" s="5" t="s">
        <v>3590</v>
      </c>
      <c r="S7727" s="5" t="s">
        <v>3591</v>
      </c>
      <c r="T7727" s="5" t="str">
        <f t="shared" si="721"/>
        <v>Chloris Kastensmidt</v>
      </c>
      <c r="U7727" t="s">
        <v>153</v>
      </c>
      <c r="V7727" s="5" t="s">
        <v>37</v>
      </c>
      <c r="W7727" s="5" t="s">
        <v>57</v>
      </c>
      <c r="X7727" s="5" t="s">
        <v>58</v>
      </c>
      <c r="Y7727" s="5" t="s">
        <v>3036</v>
      </c>
      <c r="Z7727" s="5" t="s">
        <v>60</v>
      </c>
      <c r="AA7727" s="4">
        <v>0.37</v>
      </c>
      <c r="AB7727" s="1">
        <v>40045</v>
      </c>
      <c r="AC7727" s="1">
        <v>26215</v>
      </c>
      <c r="AD7727">
        <f t="shared" si="722"/>
        <v>5</v>
      </c>
      <c r="AE7727">
        <f t="shared" ca="1" si="723"/>
        <v>52</v>
      </c>
      <c r="AF7727" t="str">
        <f t="shared" ca="1" si="724"/>
        <v>18-64</v>
      </c>
      <c r="AG7727" s="3">
        <f t="shared" si="725"/>
        <v>0.76419250000000005</v>
      </c>
      <c r="AH7727" t="str">
        <f>_xlfn.IFNA(VLOOKUP(Sales_Transactions[[#This Row],[Order ID]],Returned_Items[#All],2,FALSE),"Not Returned")</f>
        <v>Not Returned</v>
      </c>
    </row>
    <row r="7728" spans="1:34" x14ac:dyDescent="0.25">
      <c r="A7728">
        <v>38598</v>
      </c>
      <c r="C7728" t="s">
        <v>662</v>
      </c>
      <c r="D7728" s="2" t="str">
        <f>TEXT(MID(Sales_Transactions[[#This Row],[Order Date]],2,5),"d/m/yyy")</f>
        <v>15/8/2009</v>
      </c>
      <c r="E7728" s="2" t="str">
        <f>TEXT(MID(Sales_Transactions[[#This Row],[Order Date]],2,5),"d")</f>
        <v>15</v>
      </c>
      <c r="F7728" s="2" t="str">
        <f>TEXT(MID(Sales_Transactions[[#This Row],[Order Date]],2,5),"m")</f>
        <v>8</v>
      </c>
      <c r="G7728" s="2" t="str">
        <f>TEXT(MID(Sales_Transactions[[#This Row],[Order Date]],2,5),"yyy")</f>
        <v>2009</v>
      </c>
      <c r="H7728" s="2" t="str">
        <f>TEXT(MID(Sales_Transactions[[#This Row],[Order Date]],2,5),"yyy/m")</f>
        <v>2009/8</v>
      </c>
      <c r="I7728" t="s">
        <v>22</v>
      </c>
      <c r="J7728">
        <f t="shared" si="720"/>
        <v>2</v>
      </c>
      <c r="K7728" s="2">
        <v>27</v>
      </c>
      <c r="L7728" s="3">
        <v>451.52</v>
      </c>
      <c r="M7728" s="4">
        <v>0.01</v>
      </c>
      <c r="N7728" s="5" t="s">
        <v>23</v>
      </c>
      <c r="O7728" s="3">
        <v>-70.52</v>
      </c>
      <c r="P7728" s="3">
        <v>15.99</v>
      </c>
      <c r="Q7728" s="3">
        <v>11.28</v>
      </c>
      <c r="R7728" s="5" t="s">
        <v>3590</v>
      </c>
      <c r="S7728" s="5" t="s">
        <v>3591</v>
      </c>
      <c r="T7728" s="5" t="str">
        <f t="shared" si="721"/>
        <v>Chloris Kastensmidt</v>
      </c>
      <c r="U7728" t="s">
        <v>153</v>
      </c>
      <c r="V7728" s="5" t="s">
        <v>37</v>
      </c>
      <c r="W7728" s="5" t="s">
        <v>48</v>
      </c>
      <c r="X7728" s="5" t="s">
        <v>324</v>
      </c>
      <c r="Y7728" s="5" t="s">
        <v>3426</v>
      </c>
      <c r="Z7728" s="5" t="s">
        <v>56</v>
      </c>
      <c r="AA7728" s="4">
        <v>0.38</v>
      </c>
      <c r="AB7728" s="1">
        <v>40047</v>
      </c>
      <c r="AC7728" s="1">
        <v>24168</v>
      </c>
      <c r="AD7728">
        <f t="shared" si="722"/>
        <v>7</v>
      </c>
      <c r="AE7728">
        <f t="shared" ca="1" si="723"/>
        <v>58</v>
      </c>
      <c r="AF7728" t="str">
        <f t="shared" ca="1" si="724"/>
        <v>18-64</v>
      </c>
      <c r="AG7728" s="3">
        <f t="shared" si="725"/>
        <v>1.0099407777777776</v>
      </c>
      <c r="AH7728" t="str">
        <f>_xlfn.IFNA(VLOOKUP(Sales_Transactions[[#This Row],[Order ID]],Returned_Items[#All],2,FALSE),"Not Returned")</f>
        <v>Not Returned</v>
      </c>
    </row>
    <row r="7729" spans="1:34" x14ac:dyDescent="0.25">
      <c r="A7729">
        <v>40678</v>
      </c>
      <c r="C7729" t="s">
        <v>989</v>
      </c>
      <c r="D7729" s="2" t="str">
        <f>TEXT(MID(Sales_Transactions[[#This Row],[Order Date]],2,5),"d/m/yyy")</f>
        <v>28/4/2010</v>
      </c>
      <c r="E7729" s="2" t="str">
        <f>TEXT(MID(Sales_Transactions[[#This Row],[Order Date]],2,5),"d")</f>
        <v>28</v>
      </c>
      <c r="F7729" s="2" t="str">
        <f>TEXT(MID(Sales_Transactions[[#This Row],[Order Date]],2,5),"m")</f>
        <v>4</v>
      </c>
      <c r="G7729" s="2" t="str">
        <f>TEXT(MID(Sales_Transactions[[#This Row],[Order Date]],2,5),"yyy")</f>
        <v>2010</v>
      </c>
      <c r="H7729" s="2" t="str">
        <f>TEXT(MID(Sales_Transactions[[#This Row],[Order Date]],2,5),"yyy/m")</f>
        <v>2010/4</v>
      </c>
      <c r="I7729" t="s">
        <v>22</v>
      </c>
      <c r="J7729">
        <f t="shared" si="720"/>
        <v>2</v>
      </c>
      <c r="K7729" s="2">
        <v>42</v>
      </c>
      <c r="L7729" s="3">
        <v>2753.07</v>
      </c>
      <c r="M7729" s="4">
        <v>7.0000000000000007E-2</v>
      </c>
      <c r="N7729" s="5" t="s">
        <v>23</v>
      </c>
      <c r="O7729" s="3">
        <v>551.34</v>
      </c>
      <c r="P7729" s="3">
        <v>67.28</v>
      </c>
      <c r="Q7729" s="3">
        <v>19.989999999999998</v>
      </c>
      <c r="R7729" s="5" t="s">
        <v>1503</v>
      </c>
      <c r="S7729" s="5" t="s">
        <v>1590</v>
      </c>
      <c r="T7729" s="5" t="str">
        <f t="shared" si="721"/>
        <v>Daniel Byrd</v>
      </c>
      <c r="U7729" t="s">
        <v>153</v>
      </c>
      <c r="V7729" s="5" t="s">
        <v>74</v>
      </c>
      <c r="W7729" s="5" t="s">
        <v>28</v>
      </c>
      <c r="X7729" s="5" t="s">
        <v>41</v>
      </c>
      <c r="Y7729" s="5" t="s">
        <v>1079</v>
      </c>
      <c r="Z7729" s="5" t="s">
        <v>43</v>
      </c>
      <c r="AA7729" s="4">
        <v>0.4</v>
      </c>
      <c r="AB7729" s="1">
        <v>40303</v>
      </c>
      <c r="AC7729" s="1">
        <v>24025</v>
      </c>
      <c r="AD7729">
        <f t="shared" si="722"/>
        <v>7</v>
      </c>
      <c r="AE7729">
        <f t="shared" ca="1" si="723"/>
        <v>58</v>
      </c>
      <c r="AF7729" t="str">
        <f t="shared" ca="1" si="724"/>
        <v>18-64</v>
      </c>
      <c r="AG7729" s="3">
        <f t="shared" si="725"/>
        <v>2.0767358095238095</v>
      </c>
      <c r="AH7729" t="str">
        <f>_xlfn.IFNA(VLOOKUP(Sales_Transactions[[#This Row],[Order ID]],Returned_Items[#All],2,FALSE),"Not Returned")</f>
        <v>Not Returned</v>
      </c>
    </row>
    <row r="7730" spans="1:34" x14ac:dyDescent="0.25">
      <c r="A7730">
        <v>41154</v>
      </c>
      <c r="C7730" t="s">
        <v>3547</v>
      </c>
      <c r="D7730" s="2" t="str">
        <f>TEXT(MID(Sales_Transactions[[#This Row],[Order Date]],2,5),"d/m/yyy")</f>
        <v>30/4/2009</v>
      </c>
      <c r="E7730" s="2" t="str">
        <f>TEXT(MID(Sales_Transactions[[#This Row],[Order Date]],2,5),"d")</f>
        <v>30</v>
      </c>
      <c r="F7730" s="2" t="str">
        <f>TEXT(MID(Sales_Transactions[[#This Row],[Order Date]],2,5),"m")</f>
        <v>4</v>
      </c>
      <c r="G7730" s="2" t="str">
        <f>TEXT(MID(Sales_Transactions[[#This Row],[Order Date]],2,5),"yyy")</f>
        <v>2009</v>
      </c>
      <c r="H7730" s="2" t="str">
        <f>TEXT(MID(Sales_Transactions[[#This Row],[Order Date]],2,5),"yyy/m")</f>
        <v>2009/4</v>
      </c>
      <c r="I7730" t="s">
        <v>22</v>
      </c>
      <c r="J7730">
        <f t="shared" si="720"/>
        <v>2</v>
      </c>
      <c r="K7730" s="2">
        <v>43</v>
      </c>
      <c r="L7730" s="3">
        <v>938.37</v>
      </c>
      <c r="M7730" s="4">
        <v>0.02</v>
      </c>
      <c r="N7730" s="5" t="s">
        <v>23</v>
      </c>
      <c r="O7730" s="3">
        <v>251.17</v>
      </c>
      <c r="P7730" s="3">
        <v>21.98</v>
      </c>
      <c r="Q7730" s="3">
        <v>2.87</v>
      </c>
      <c r="R7730" s="5" t="s">
        <v>3573</v>
      </c>
      <c r="S7730" s="5" t="s">
        <v>3574</v>
      </c>
      <c r="T7730" s="5" t="str">
        <f t="shared" si="721"/>
        <v>Roger Barcio</v>
      </c>
      <c r="U7730" t="s">
        <v>153</v>
      </c>
      <c r="V7730" s="5" t="s">
        <v>47</v>
      </c>
      <c r="W7730" s="5" t="s">
        <v>28</v>
      </c>
      <c r="X7730" s="5" t="s">
        <v>124</v>
      </c>
      <c r="Y7730" s="5" t="s">
        <v>816</v>
      </c>
      <c r="Z7730" s="5" t="s">
        <v>60</v>
      </c>
      <c r="AA7730" s="4">
        <v>0.55000000000000004</v>
      </c>
      <c r="AB7730" s="1">
        <v>39935</v>
      </c>
      <c r="AC7730" s="1">
        <v>25678</v>
      </c>
      <c r="AD7730">
        <f t="shared" si="722"/>
        <v>2</v>
      </c>
      <c r="AE7730">
        <f t="shared" ca="1" si="723"/>
        <v>54</v>
      </c>
      <c r="AF7730" t="str">
        <f t="shared" ca="1" si="724"/>
        <v>18-64</v>
      </c>
      <c r="AG7730" s="3">
        <f t="shared" si="725"/>
        <v>0.57780474418604655</v>
      </c>
      <c r="AH7730" t="str">
        <f>_xlfn.IFNA(VLOOKUP(Sales_Transactions[[#This Row],[Order ID]],Returned_Items[#All],2,FALSE),"Not Returned")</f>
        <v>Not Returned</v>
      </c>
    </row>
    <row r="7731" spans="1:34" x14ac:dyDescent="0.25">
      <c r="A7731">
        <v>43909</v>
      </c>
      <c r="C7731" t="s">
        <v>2187</v>
      </c>
      <c r="D7731" s="2" t="str">
        <f>TEXT(MID(Sales_Transactions[[#This Row],[Order Date]],2,5),"d/m/yyy")</f>
        <v>7/1/2009</v>
      </c>
      <c r="E7731" s="2" t="str">
        <f>TEXT(MID(Sales_Transactions[[#This Row],[Order Date]],2,5),"d")</f>
        <v>7</v>
      </c>
      <c r="F7731" s="2" t="str">
        <f>TEXT(MID(Sales_Transactions[[#This Row],[Order Date]],2,5),"m")</f>
        <v>1</v>
      </c>
      <c r="G7731" s="2" t="str">
        <f>TEXT(MID(Sales_Transactions[[#This Row],[Order Date]],2,5),"yyy")</f>
        <v>2009</v>
      </c>
      <c r="H7731" s="2" t="str">
        <f>TEXT(MID(Sales_Transactions[[#This Row],[Order Date]],2,5),"yyy/m")</f>
        <v>2009/1</v>
      </c>
      <c r="I7731" t="s">
        <v>33</v>
      </c>
      <c r="J7731">
        <f t="shared" si="720"/>
        <v>4</v>
      </c>
      <c r="K7731" s="2">
        <v>46</v>
      </c>
      <c r="L7731" s="3">
        <v>737.25</v>
      </c>
      <c r="M7731" s="4">
        <v>0.08</v>
      </c>
      <c r="N7731" s="5" t="s">
        <v>23</v>
      </c>
      <c r="O7731" s="3">
        <v>-199.13</v>
      </c>
      <c r="P7731" s="3">
        <v>15.99</v>
      </c>
      <c r="Q7731" s="3">
        <v>13.18</v>
      </c>
      <c r="R7731" s="5" t="s">
        <v>3590</v>
      </c>
      <c r="S7731" s="5" t="s">
        <v>3591</v>
      </c>
      <c r="T7731" s="5" t="str">
        <f t="shared" si="721"/>
        <v>Chloris Kastensmidt</v>
      </c>
      <c r="U7731" t="s">
        <v>153</v>
      </c>
      <c r="V7731" s="5" t="s">
        <v>37</v>
      </c>
      <c r="W7731" s="5" t="s">
        <v>28</v>
      </c>
      <c r="X7731" s="5" t="s">
        <v>41</v>
      </c>
      <c r="Y7731" s="5" t="s">
        <v>120</v>
      </c>
      <c r="Z7731" s="5" t="s">
        <v>43</v>
      </c>
      <c r="AA7731" s="4">
        <v>0.37</v>
      </c>
      <c r="AB7731" s="1">
        <v>39821</v>
      </c>
      <c r="AC7731" s="1">
        <v>23473</v>
      </c>
      <c r="AD7731">
        <f t="shared" si="722"/>
        <v>1</v>
      </c>
      <c r="AE7731">
        <f t="shared" ca="1" si="723"/>
        <v>60</v>
      </c>
      <c r="AF7731" t="str">
        <f t="shared" ca="1" si="724"/>
        <v>18-64</v>
      </c>
      <c r="AG7731" s="3">
        <f t="shared" si="725"/>
        <v>0.63385234782608701</v>
      </c>
      <c r="AH7731" t="str">
        <f>_xlfn.IFNA(VLOOKUP(Sales_Transactions[[#This Row],[Order ID]],Returned_Items[#All],2,FALSE),"Not Returned")</f>
        <v>Not Returned</v>
      </c>
    </row>
    <row r="7732" spans="1:34" x14ac:dyDescent="0.25">
      <c r="A7732">
        <v>45346</v>
      </c>
      <c r="C7732" t="s">
        <v>348</v>
      </c>
      <c r="D7732" s="2" t="str">
        <f>TEXT(MID(Sales_Transactions[[#This Row],[Order Date]],2,5),"d/m/yyy")</f>
        <v>15/11/2012</v>
      </c>
      <c r="E7732" s="2" t="str">
        <f>TEXT(MID(Sales_Transactions[[#This Row],[Order Date]],2,5),"d")</f>
        <v>15</v>
      </c>
      <c r="F7732" s="2" t="str">
        <f>TEXT(MID(Sales_Transactions[[#This Row],[Order Date]],2,5),"m")</f>
        <v>11</v>
      </c>
      <c r="G7732" s="2" t="str">
        <f>TEXT(MID(Sales_Transactions[[#This Row],[Order Date]],2,5),"yyy")</f>
        <v>2012</v>
      </c>
      <c r="H7732" s="2" t="str">
        <f>TEXT(MID(Sales_Transactions[[#This Row],[Order Date]],2,5),"yyy/m")</f>
        <v>2012/11</v>
      </c>
      <c r="I7732" t="s">
        <v>33</v>
      </c>
      <c r="J7732">
        <f t="shared" si="720"/>
        <v>4</v>
      </c>
      <c r="K7732" s="2">
        <v>37</v>
      </c>
      <c r="L7732" s="3">
        <v>692.15</v>
      </c>
      <c r="M7732" s="4">
        <v>0.09</v>
      </c>
      <c r="N7732" s="5" t="s">
        <v>23</v>
      </c>
      <c r="O7732" s="3">
        <v>150.38</v>
      </c>
      <c r="P7732" s="3">
        <v>19.98</v>
      </c>
      <c r="Q7732" s="3">
        <v>5.97</v>
      </c>
      <c r="R7732" s="5" t="s">
        <v>2066</v>
      </c>
      <c r="S7732" s="5" t="s">
        <v>2067</v>
      </c>
      <c r="T7732" s="5" t="str">
        <f t="shared" si="721"/>
        <v>Bobby Odegard</v>
      </c>
      <c r="U7732" t="s">
        <v>153</v>
      </c>
      <c r="V7732" s="5" t="s">
        <v>37</v>
      </c>
      <c r="W7732" s="5" t="s">
        <v>28</v>
      </c>
      <c r="X7732" s="5" t="s">
        <v>75</v>
      </c>
      <c r="Y7732" s="5" t="s">
        <v>254</v>
      </c>
      <c r="Z7732" s="5" t="s">
        <v>43</v>
      </c>
      <c r="AA7732" s="4">
        <v>0.38</v>
      </c>
      <c r="AB7732" s="1">
        <v>41228</v>
      </c>
      <c r="AC7732" s="1">
        <v>23111</v>
      </c>
      <c r="AD7732">
        <f t="shared" si="722"/>
        <v>0</v>
      </c>
      <c r="AE7732">
        <f t="shared" ca="1" si="723"/>
        <v>61</v>
      </c>
      <c r="AF7732" t="str">
        <f t="shared" ca="1" si="724"/>
        <v>18-64</v>
      </c>
      <c r="AG7732" s="3">
        <f t="shared" si="725"/>
        <v>0.70086535135135131</v>
      </c>
      <c r="AH7732" t="str">
        <f>_xlfn.IFNA(VLOOKUP(Sales_Transactions[[#This Row],[Order ID]],Returned_Items[#All],2,FALSE),"Not Returned")</f>
        <v>Not Returned</v>
      </c>
    </row>
    <row r="7733" spans="1:34" x14ac:dyDescent="0.25">
      <c r="A7733">
        <v>46336</v>
      </c>
      <c r="C7733" t="s">
        <v>3473</v>
      </c>
      <c r="D7733" s="2" t="str">
        <f>TEXT(MID(Sales_Transactions[[#This Row],[Order Date]],2,5),"d/m/yyy")</f>
        <v>29/7/2011</v>
      </c>
      <c r="E7733" s="2" t="str">
        <f>TEXT(MID(Sales_Transactions[[#This Row],[Order Date]],2,5),"d")</f>
        <v>29</v>
      </c>
      <c r="F7733" s="2" t="str">
        <f>TEXT(MID(Sales_Transactions[[#This Row],[Order Date]],2,5),"m")</f>
        <v>7</v>
      </c>
      <c r="G7733" s="2" t="str">
        <f>TEXT(MID(Sales_Transactions[[#This Row],[Order Date]],2,5),"yyy")</f>
        <v>2011</v>
      </c>
      <c r="H7733" s="2" t="str">
        <f>TEXT(MID(Sales_Transactions[[#This Row],[Order Date]],2,5),"yyy/m")</f>
        <v>2011/7</v>
      </c>
      <c r="I7733" t="s">
        <v>33</v>
      </c>
      <c r="J7733">
        <f t="shared" si="720"/>
        <v>4</v>
      </c>
      <c r="K7733" s="2">
        <v>31</v>
      </c>
      <c r="L7733" s="3">
        <v>143.85</v>
      </c>
      <c r="M7733" s="4">
        <v>0.1</v>
      </c>
      <c r="N7733" s="5" t="s">
        <v>23</v>
      </c>
      <c r="O7733" s="3">
        <v>34.14</v>
      </c>
      <c r="P7733" s="3">
        <v>4.84</v>
      </c>
      <c r="Q7733" s="3">
        <v>0.71</v>
      </c>
      <c r="R7733" s="5" t="s">
        <v>62</v>
      </c>
      <c r="S7733" s="5" t="s">
        <v>1288</v>
      </c>
      <c r="T7733" s="5" t="str">
        <f t="shared" si="721"/>
        <v>Carl Weiss</v>
      </c>
      <c r="U7733" t="s">
        <v>153</v>
      </c>
      <c r="V7733" s="5" t="s">
        <v>37</v>
      </c>
      <c r="W7733" s="5" t="s">
        <v>28</v>
      </c>
      <c r="X7733" s="5" t="s">
        <v>124</v>
      </c>
      <c r="Y7733" s="5" t="s">
        <v>1072</v>
      </c>
      <c r="Z7733" s="5" t="s">
        <v>84</v>
      </c>
      <c r="AA7733" s="4">
        <v>0.52</v>
      </c>
      <c r="AB7733" s="1">
        <v>40755</v>
      </c>
      <c r="AC7733" s="1">
        <v>23194</v>
      </c>
      <c r="AD7733">
        <f t="shared" si="722"/>
        <v>2</v>
      </c>
      <c r="AE7733">
        <f t="shared" ca="1" si="723"/>
        <v>61</v>
      </c>
      <c r="AF7733" t="str">
        <f t="shared" ca="1" si="724"/>
        <v>18-64</v>
      </c>
      <c r="AG7733" s="3">
        <f t="shared" si="725"/>
        <v>0.17887612903225808</v>
      </c>
      <c r="AH7733" t="str">
        <f>_xlfn.IFNA(VLOOKUP(Sales_Transactions[[#This Row],[Order ID]],Returned_Items[#All],2,FALSE),"Not Returned")</f>
        <v>Not Returned</v>
      </c>
    </row>
    <row r="7734" spans="1:34" x14ac:dyDescent="0.25">
      <c r="A7734">
        <v>52320</v>
      </c>
      <c r="C7734" t="s">
        <v>1597</v>
      </c>
      <c r="D7734" s="2" t="str">
        <f>TEXT(MID(Sales_Transactions[[#This Row],[Order Date]],2,5),"d/m/yyy")</f>
        <v>24/9/2012</v>
      </c>
      <c r="E7734" s="2" t="str">
        <f>TEXT(MID(Sales_Transactions[[#This Row],[Order Date]],2,5),"d")</f>
        <v>24</v>
      </c>
      <c r="F7734" s="2" t="str">
        <f>TEXT(MID(Sales_Transactions[[#This Row],[Order Date]],2,5),"m")</f>
        <v>9</v>
      </c>
      <c r="G7734" s="2" t="str">
        <f>TEXT(MID(Sales_Transactions[[#This Row],[Order Date]],2,5),"yyy")</f>
        <v>2012</v>
      </c>
      <c r="H7734" s="2" t="str">
        <f>TEXT(MID(Sales_Transactions[[#This Row],[Order Date]],2,5),"yyy/m")</f>
        <v>2012/9</v>
      </c>
      <c r="I7734" t="s">
        <v>22</v>
      </c>
      <c r="J7734">
        <f t="shared" si="720"/>
        <v>2</v>
      </c>
      <c r="K7734" s="2">
        <v>41</v>
      </c>
      <c r="L7734" s="3">
        <v>112.6</v>
      </c>
      <c r="M7734" s="4">
        <v>0.1</v>
      </c>
      <c r="N7734" s="5" t="s">
        <v>23</v>
      </c>
      <c r="O7734" s="3">
        <v>0.49</v>
      </c>
      <c r="P7734" s="3">
        <v>2.88</v>
      </c>
      <c r="Q7734" s="3">
        <v>1.01</v>
      </c>
      <c r="R7734" s="5" t="s">
        <v>1828</v>
      </c>
      <c r="S7734" s="5" t="s">
        <v>1595</v>
      </c>
      <c r="T7734" s="5" t="str">
        <f t="shared" si="721"/>
        <v>Roland Murray</v>
      </c>
      <c r="U7734" t="s">
        <v>153</v>
      </c>
      <c r="V7734" s="5" t="s">
        <v>74</v>
      </c>
      <c r="W7734" s="5" t="s">
        <v>28</v>
      </c>
      <c r="X7734" s="5" t="s">
        <v>124</v>
      </c>
      <c r="Y7734" s="5" t="s">
        <v>1254</v>
      </c>
      <c r="Z7734" s="5" t="s">
        <v>84</v>
      </c>
      <c r="AA7734" s="4">
        <v>0.55000000000000004</v>
      </c>
      <c r="AB7734" s="1">
        <v>41180</v>
      </c>
      <c r="AC7734" s="1">
        <v>13289</v>
      </c>
      <c r="AD7734">
        <f t="shared" si="722"/>
        <v>4</v>
      </c>
      <c r="AE7734">
        <f t="shared" ca="1" si="723"/>
        <v>88</v>
      </c>
      <c r="AF7734" t="str">
        <f t="shared" ca="1" si="724"/>
        <v>Over 65</v>
      </c>
      <c r="AG7734" s="3">
        <f t="shared" si="725"/>
        <v>9.4807804878048768E-2</v>
      </c>
      <c r="AH7734" t="str">
        <f>_xlfn.IFNA(VLOOKUP(Sales_Transactions[[#This Row],[Order ID]],Returned_Items[#All],2,FALSE),"Not Returned")</f>
        <v>Not Returned</v>
      </c>
    </row>
    <row r="7735" spans="1:34" x14ac:dyDescent="0.25">
      <c r="A7735">
        <v>52357</v>
      </c>
      <c r="C7735" t="s">
        <v>3592</v>
      </c>
      <c r="D7735" s="2" t="str">
        <f>TEXT(MID(Sales_Transactions[[#This Row],[Order Date]],2,5),"d/m/yyy")</f>
        <v>3/9/2009</v>
      </c>
      <c r="E7735" s="2" t="str">
        <f>TEXT(MID(Sales_Transactions[[#This Row],[Order Date]],2,5),"d")</f>
        <v>3</v>
      </c>
      <c r="F7735" s="2" t="str">
        <f>TEXT(MID(Sales_Transactions[[#This Row],[Order Date]],2,5),"m")</f>
        <v>9</v>
      </c>
      <c r="G7735" s="2" t="str">
        <f>TEXT(MID(Sales_Transactions[[#This Row],[Order Date]],2,5),"yyy")</f>
        <v>2009</v>
      </c>
      <c r="H7735" s="2" t="str">
        <f>TEXT(MID(Sales_Transactions[[#This Row],[Order Date]],2,5),"yyy/m")</f>
        <v>2009/9</v>
      </c>
      <c r="I7735" t="s">
        <v>52</v>
      </c>
      <c r="J7735">
        <f t="shared" si="720"/>
        <v>1</v>
      </c>
      <c r="K7735" s="2">
        <v>49</v>
      </c>
      <c r="L7735" s="3">
        <v>541.47</v>
      </c>
      <c r="M7735" s="4">
        <v>0.05</v>
      </c>
      <c r="N7735" s="5" t="s">
        <v>23</v>
      </c>
      <c r="O7735" s="3">
        <v>90.62</v>
      </c>
      <c r="P7735" s="3">
        <v>10.98</v>
      </c>
      <c r="Q7735" s="3">
        <v>4.8</v>
      </c>
      <c r="R7735" s="5" t="s">
        <v>2066</v>
      </c>
      <c r="S7735" s="5" t="s">
        <v>2067</v>
      </c>
      <c r="T7735" s="5" t="str">
        <f t="shared" si="721"/>
        <v>Bobby Odegard</v>
      </c>
      <c r="U7735" t="s">
        <v>153</v>
      </c>
      <c r="V7735" s="5" t="s">
        <v>47</v>
      </c>
      <c r="W7735" s="5" t="s">
        <v>28</v>
      </c>
      <c r="X7735" s="5" t="s">
        <v>98</v>
      </c>
      <c r="Y7735" s="5" t="s">
        <v>918</v>
      </c>
      <c r="Z7735" s="5" t="s">
        <v>43</v>
      </c>
      <c r="AA7735" s="4">
        <v>0.36</v>
      </c>
      <c r="AB7735" s="1">
        <v>40061</v>
      </c>
      <c r="AC7735" s="1">
        <v>25499</v>
      </c>
      <c r="AD7735">
        <f t="shared" si="722"/>
        <v>2</v>
      </c>
      <c r="AE7735">
        <f t="shared" ca="1" si="723"/>
        <v>54</v>
      </c>
      <c r="AF7735" t="str">
        <f t="shared" ca="1" si="724"/>
        <v>18-64</v>
      </c>
      <c r="AG7735" s="3">
        <f t="shared" si="725"/>
        <v>0.32192877551020405</v>
      </c>
      <c r="AH7735" t="str">
        <f>_xlfn.IFNA(VLOOKUP(Sales_Transactions[[#This Row],[Order ID]],Returned_Items[#All],2,FALSE),"Not Returned")</f>
        <v>Not Returned</v>
      </c>
    </row>
    <row r="7736" spans="1:34" x14ac:dyDescent="0.25">
      <c r="A7736">
        <v>53573</v>
      </c>
      <c r="C7736" t="s">
        <v>1850</v>
      </c>
      <c r="D7736" s="2" t="str">
        <f>TEXT(MID(Sales_Transactions[[#This Row],[Order Date]],2,5),"d/m/yyy")</f>
        <v>15/3/2009</v>
      </c>
      <c r="E7736" s="2" t="str">
        <f>TEXT(MID(Sales_Transactions[[#This Row],[Order Date]],2,5),"d")</f>
        <v>15</v>
      </c>
      <c r="F7736" s="2" t="str">
        <f>TEXT(MID(Sales_Transactions[[#This Row],[Order Date]],2,5),"m")</f>
        <v>3</v>
      </c>
      <c r="G7736" s="2" t="str">
        <f>TEXT(MID(Sales_Transactions[[#This Row],[Order Date]],2,5),"yyy")</f>
        <v>2009</v>
      </c>
      <c r="H7736" s="2" t="str">
        <f>TEXT(MID(Sales_Transactions[[#This Row],[Order Date]],2,5),"yyy/m")</f>
        <v>2009/3</v>
      </c>
      <c r="I7736" t="s">
        <v>52</v>
      </c>
      <c r="J7736">
        <f t="shared" si="720"/>
        <v>1</v>
      </c>
      <c r="K7736" s="2">
        <v>6</v>
      </c>
      <c r="L7736" s="3">
        <v>93.73</v>
      </c>
      <c r="M7736" s="4">
        <v>0.03</v>
      </c>
      <c r="N7736" s="5" t="s">
        <v>23</v>
      </c>
      <c r="O7736" s="3">
        <v>51.14</v>
      </c>
      <c r="P7736" s="3">
        <v>14.2</v>
      </c>
      <c r="Q7736" s="3">
        <v>5.3</v>
      </c>
      <c r="R7736" s="5" t="s">
        <v>1503</v>
      </c>
      <c r="S7736" s="5" t="s">
        <v>1590</v>
      </c>
      <c r="T7736" s="5" t="str">
        <f t="shared" si="721"/>
        <v>Daniel Byrd</v>
      </c>
      <c r="U7736" t="s">
        <v>153</v>
      </c>
      <c r="V7736" s="5" t="s">
        <v>74</v>
      </c>
      <c r="W7736" s="5" t="s">
        <v>57</v>
      </c>
      <c r="X7736" s="5" t="s">
        <v>58</v>
      </c>
      <c r="Y7736" s="5" t="s">
        <v>1018</v>
      </c>
      <c r="Z7736" s="5" t="s">
        <v>84</v>
      </c>
      <c r="AA7736" s="4">
        <v>0.46</v>
      </c>
      <c r="AB7736" s="1">
        <v>39889</v>
      </c>
      <c r="AC7736" s="1">
        <v>24972</v>
      </c>
      <c r="AD7736">
        <f t="shared" si="722"/>
        <v>2</v>
      </c>
      <c r="AE7736">
        <f t="shared" ca="1" si="723"/>
        <v>56</v>
      </c>
      <c r="AF7736" t="str">
        <f t="shared" ca="1" si="724"/>
        <v>18-64</v>
      </c>
      <c r="AG7736" s="3">
        <f t="shared" si="725"/>
        <v>3.2492899999999998</v>
      </c>
      <c r="AH7736" t="str">
        <f>_xlfn.IFNA(VLOOKUP(Sales_Transactions[[#This Row],[Order ID]],Returned_Items[#All],2,FALSE),"Not Returned")</f>
        <v>Not Returned</v>
      </c>
    </row>
    <row r="7737" spans="1:34" x14ac:dyDescent="0.25">
      <c r="A7737">
        <v>56420</v>
      </c>
      <c r="C7737" t="s">
        <v>1650</v>
      </c>
      <c r="D7737" s="2" t="str">
        <f>TEXT(MID(Sales_Transactions[[#This Row],[Order Date]],2,5),"d/m/yyy")</f>
        <v>24/7/2011</v>
      </c>
      <c r="E7737" s="2" t="str">
        <f>TEXT(MID(Sales_Transactions[[#This Row],[Order Date]],2,5),"d")</f>
        <v>24</v>
      </c>
      <c r="F7737" s="2" t="str">
        <f>TEXT(MID(Sales_Transactions[[#This Row],[Order Date]],2,5),"m")</f>
        <v>7</v>
      </c>
      <c r="G7737" s="2" t="str">
        <f>TEXT(MID(Sales_Transactions[[#This Row],[Order Date]],2,5),"yyy")</f>
        <v>2011</v>
      </c>
      <c r="H7737" s="2" t="str">
        <f>TEXT(MID(Sales_Transactions[[#This Row],[Order Date]],2,5),"yyy/m")</f>
        <v>2011/7</v>
      </c>
      <c r="I7737" t="s">
        <v>22</v>
      </c>
      <c r="J7737">
        <f t="shared" si="720"/>
        <v>2</v>
      </c>
      <c r="K7737" s="2">
        <v>16</v>
      </c>
      <c r="L7737" s="3">
        <v>597.44000000000005</v>
      </c>
      <c r="M7737" s="4">
        <v>0.09</v>
      </c>
      <c r="N7737" s="5" t="s">
        <v>23</v>
      </c>
      <c r="O7737" s="3">
        <v>108.3</v>
      </c>
      <c r="P7737" s="3">
        <v>38.06</v>
      </c>
      <c r="Q7737" s="3">
        <v>4.5</v>
      </c>
      <c r="R7737" s="5" t="s">
        <v>62</v>
      </c>
      <c r="S7737" s="5" t="s">
        <v>1288</v>
      </c>
      <c r="T7737" s="5" t="str">
        <f t="shared" si="721"/>
        <v>Carl Weiss</v>
      </c>
      <c r="U7737" t="s">
        <v>153</v>
      </c>
      <c r="V7737" s="5" t="s">
        <v>37</v>
      </c>
      <c r="W7737" s="5" t="s">
        <v>28</v>
      </c>
      <c r="X7737" s="5" t="s">
        <v>38</v>
      </c>
      <c r="Y7737" s="5" t="s">
        <v>2492</v>
      </c>
      <c r="Z7737" s="5" t="s">
        <v>43</v>
      </c>
      <c r="AA7737" s="4">
        <v>0.56000000000000005</v>
      </c>
      <c r="AB7737" s="1">
        <v>40752</v>
      </c>
      <c r="AC7737" s="1">
        <v>25131</v>
      </c>
      <c r="AD7737">
        <f t="shared" si="722"/>
        <v>4</v>
      </c>
      <c r="AE7737">
        <f t="shared" ca="1" si="723"/>
        <v>55</v>
      </c>
      <c r="AF7737" t="str">
        <f t="shared" ca="1" si="724"/>
        <v>18-64</v>
      </c>
      <c r="AG7737" s="3">
        <f t="shared" si="725"/>
        <v>2.6578591250000003</v>
      </c>
      <c r="AH7737" t="str">
        <f>_xlfn.IFNA(VLOOKUP(Sales_Transactions[[#This Row],[Order ID]],Returned_Items[#All],2,FALSE),"Not Returned")</f>
        <v>Not Returned</v>
      </c>
    </row>
    <row r="7738" spans="1:34" x14ac:dyDescent="0.25">
      <c r="A7738">
        <v>56420</v>
      </c>
      <c r="C7738" t="s">
        <v>1650</v>
      </c>
      <c r="D7738" s="2" t="str">
        <f>TEXT(MID(Sales_Transactions[[#This Row],[Order Date]],2,5),"d/m/yyy")</f>
        <v>24/7/2011</v>
      </c>
      <c r="E7738" s="2" t="str">
        <f>TEXT(MID(Sales_Transactions[[#This Row],[Order Date]],2,5),"d")</f>
        <v>24</v>
      </c>
      <c r="F7738" s="2" t="str">
        <f>TEXT(MID(Sales_Transactions[[#This Row],[Order Date]],2,5),"m")</f>
        <v>7</v>
      </c>
      <c r="G7738" s="2" t="str">
        <f>TEXT(MID(Sales_Transactions[[#This Row],[Order Date]],2,5),"yyy")</f>
        <v>2011</v>
      </c>
      <c r="H7738" s="2" t="str">
        <f>TEXT(MID(Sales_Transactions[[#This Row],[Order Date]],2,5),"yyy/m")</f>
        <v>2011/7</v>
      </c>
      <c r="I7738" t="s">
        <v>22</v>
      </c>
      <c r="J7738">
        <f t="shared" si="720"/>
        <v>2</v>
      </c>
      <c r="K7738" s="2">
        <v>26</v>
      </c>
      <c r="L7738" s="3">
        <v>132.22999999999999</v>
      </c>
      <c r="M7738" s="4">
        <v>7.0000000000000007E-2</v>
      </c>
      <c r="N7738" s="5" t="s">
        <v>23</v>
      </c>
      <c r="O7738" s="3">
        <v>22.25</v>
      </c>
      <c r="P7738" s="3">
        <v>5.08</v>
      </c>
      <c r="Q7738" s="3">
        <v>2.0299999999999998</v>
      </c>
      <c r="R7738" s="5" t="s">
        <v>62</v>
      </c>
      <c r="S7738" s="5" t="s">
        <v>1288</v>
      </c>
      <c r="T7738" s="5" t="str">
        <f t="shared" si="721"/>
        <v>Carl Weiss</v>
      </c>
      <c r="U7738" t="s">
        <v>153</v>
      </c>
      <c r="V7738" s="5" t="s">
        <v>37</v>
      </c>
      <c r="W7738" s="5" t="s">
        <v>57</v>
      </c>
      <c r="X7738" s="5" t="s">
        <v>58</v>
      </c>
      <c r="Y7738" s="5" t="s">
        <v>1604</v>
      </c>
      <c r="Z7738" s="5" t="s">
        <v>84</v>
      </c>
      <c r="AA7738" s="4">
        <v>0.51</v>
      </c>
      <c r="AB7738" s="1">
        <v>40750</v>
      </c>
      <c r="AC7738" s="1">
        <v>23175</v>
      </c>
      <c r="AD7738">
        <f t="shared" si="722"/>
        <v>2</v>
      </c>
      <c r="AE7738">
        <f t="shared" ca="1" si="723"/>
        <v>61</v>
      </c>
      <c r="AF7738" t="str">
        <f t="shared" ca="1" si="724"/>
        <v>18-64</v>
      </c>
      <c r="AG7738" s="3">
        <f t="shared" si="725"/>
        <v>0.2733247692307692</v>
      </c>
      <c r="AH7738" t="str">
        <f>_xlfn.IFNA(VLOOKUP(Sales_Transactions[[#This Row],[Order ID]],Returned_Items[#All],2,FALSE),"Not Returned")</f>
        <v>Not Returned</v>
      </c>
    </row>
    <row r="7739" spans="1:34" x14ac:dyDescent="0.25">
      <c r="A7739">
        <v>56420</v>
      </c>
      <c r="C7739" t="s">
        <v>1650</v>
      </c>
      <c r="D7739" s="2" t="str">
        <f>TEXT(MID(Sales_Transactions[[#This Row],[Order Date]],2,5),"d/m/yyy")</f>
        <v>24/7/2011</v>
      </c>
      <c r="E7739" s="2" t="str">
        <f>TEXT(MID(Sales_Transactions[[#This Row],[Order Date]],2,5),"d")</f>
        <v>24</v>
      </c>
      <c r="F7739" s="2" t="str">
        <f>TEXT(MID(Sales_Transactions[[#This Row],[Order Date]],2,5),"m")</f>
        <v>7</v>
      </c>
      <c r="G7739" s="2" t="str">
        <f>TEXT(MID(Sales_Transactions[[#This Row],[Order Date]],2,5),"yyy")</f>
        <v>2011</v>
      </c>
      <c r="H7739" s="2" t="str">
        <f>TEXT(MID(Sales_Transactions[[#This Row],[Order Date]],2,5),"yyy/m")</f>
        <v>2011/7</v>
      </c>
      <c r="I7739" t="s">
        <v>22</v>
      </c>
      <c r="J7739">
        <f t="shared" si="720"/>
        <v>2</v>
      </c>
      <c r="K7739" s="2">
        <v>22</v>
      </c>
      <c r="L7739" s="3">
        <v>2403.1370000000002</v>
      </c>
      <c r="M7739" s="4">
        <v>0</v>
      </c>
      <c r="N7739" s="5" t="s">
        <v>23</v>
      </c>
      <c r="O7739" s="3">
        <v>377.62</v>
      </c>
      <c r="P7739" s="3">
        <v>125.99</v>
      </c>
      <c r="Q7739" s="3">
        <v>8.99</v>
      </c>
      <c r="R7739" s="5" t="s">
        <v>62</v>
      </c>
      <c r="S7739" s="5" t="s">
        <v>1288</v>
      </c>
      <c r="T7739" s="5" t="str">
        <f t="shared" si="721"/>
        <v>Carl Weiss</v>
      </c>
      <c r="U7739" t="s">
        <v>153</v>
      </c>
      <c r="V7739" s="5" t="s">
        <v>37</v>
      </c>
      <c r="W7739" s="5" t="s">
        <v>48</v>
      </c>
      <c r="X7739" s="5" t="s">
        <v>49</v>
      </c>
      <c r="Y7739" s="5" t="s">
        <v>3443</v>
      </c>
      <c r="Z7739" s="5" t="s">
        <v>43</v>
      </c>
      <c r="AA7739" s="4">
        <v>0.56999999999999995</v>
      </c>
      <c r="AB7739" s="1">
        <v>40753</v>
      </c>
      <c r="AC7739" s="1">
        <v>23213</v>
      </c>
      <c r="AD7739">
        <f t="shared" si="722"/>
        <v>5</v>
      </c>
      <c r="AE7739">
        <f t="shared" ca="1" si="723"/>
        <v>61</v>
      </c>
      <c r="AF7739" t="str">
        <f t="shared" ca="1" si="724"/>
        <v>18-64</v>
      </c>
      <c r="AG7739" s="3">
        <f t="shared" si="725"/>
        <v>6.1354545454545448</v>
      </c>
      <c r="AH7739" t="str">
        <f>_xlfn.IFNA(VLOOKUP(Sales_Transactions[[#This Row],[Order ID]],Returned_Items[#All],2,FALSE),"Not Returned")</f>
        <v>Not Returned</v>
      </c>
    </row>
    <row r="7740" spans="1:34" x14ac:dyDescent="0.25">
      <c r="A7740">
        <v>56420</v>
      </c>
      <c r="C7740" t="s">
        <v>1650</v>
      </c>
      <c r="D7740" s="2" t="str">
        <f>TEXT(MID(Sales_Transactions[[#This Row],[Order Date]],2,5),"d/m/yyy")</f>
        <v>24/7/2011</v>
      </c>
      <c r="E7740" s="2" t="str">
        <f>TEXT(MID(Sales_Transactions[[#This Row],[Order Date]],2,5),"d")</f>
        <v>24</v>
      </c>
      <c r="F7740" s="2" t="str">
        <f>TEXT(MID(Sales_Transactions[[#This Row],[Order Date]],2,5),"m")</f>
        <v>7</v>
      </c>
      <c r="G7740" s="2" t="str">
        <f>TEXT(MID(Sales_Transactions[[#This Row],[Order Date]],2,5),"yyy")</f>
        <v>2011</v>
      </c>
      <c r="H7740" s="2" t="str">
        <f>TEXT(MID(Sales_Transactions[[#This Row],[Order Date]],2,5),"yyy/m")</f>
        <v>2011/7</v>
      </c>
      <c r="I7740" t="s">
        <v>22</v>
      </c>
      <c r="J7740">
        <f t="shared" si="720"/>
        <v>2</v>
      </c>
      <c r="K7740" s="2">
        <v>48</v>
      </c>
      <c r="L7740" s="3">
        <v>5138.335</v>
      </c>
      <c r="M7740" s="4">
        <v>0.02</v>
      </c>
      <c r="N7740" s="5" t="s">
        <v>23</v>
      </c>
      <c r="O7740" s="3">
        <v>1422.2</v>
      </c>
      <c r="P7740" s="3">
        <v>125.99</v>
      </c>
      <c r="Q7740" s="3">
        <v>8.08</v>
      </c>
      <c r="R7740" s="5" t="s">
        <v>62</v>
      </c>
      <c r="S7740" s="5" t="s">
        <v>1288</v>
      </c>
      <c r="T7740" s="5" t="str">
        <f t="shared" si="721"/>
        <v>Carl Weiss</v>
      </c>
      <c r="U7740" t="s">
        <v>153</v>
      </c>
      <c r="V7740" s="5" t="s">
        <v>37</v>
      </c>
      <c r="W7740" s="5" t="s">
        <v>48</v>
      </c>
      <c r="X7740" s="5" t="s">
        <v>49</v>
      </c>
      <c r="Y7740" s="5" t="s">
        <v>425</v>
      </c>
      <c r="Z7740" s="5" t="s">
        <v>43</v>
      </c>
      <c r="AA7740" s="4">
        <v>0.56999999999999995</v>
      </c>
      <c r="AB7740" s="1">
        <v>40750</v>
      </c>
      <c r="AC7740" s="1">
        <v>24574</v>
      </c>
      <c r="AD7740">
        <f t="shared" si="722"/>
        <v>2</v>
      </c>
      <c r="AE7740">
        <f t="shared" ca="1" si="723"/>
        <v>57</v>
      </c>
      <c r="AF7740" t="str">
        <f t="shared" ca="1" si="724"/>
        <v>18-64</v>
      </c>
      <c r="AG7740" s="3">
        <f t="shared" si="725"/>
        <v>2.7926000416666668</v>
      </c>
      <c r="AH7740" t="str">
        <f>_xlfn.IFNA(VLOOKUP(Sales_Transactions[[#This Row],[Order ID]],Returned_Items[#All],2,FALSE),"Not Returned")</f>
        <v>Not Returned</v>
      </c>
    </row>
    <row r="7741" spans="1:34" x14ac:dyDescent="0.25">
      <c r="A7741">
        <v>57412</v>
      </c>
      <c r="C7741" t="s">
        <v>725</v>
      </c>
      <c r="D7741" s="2" t="str">
        <f>TEXT(MID(Sales_Transactions[[#This Row],[Order Date]],2,5),"d/m/yyy")</f>
        <v>13/7/2009</v>
      </c>
      <c r="E7741" s="2" t="str">
        <f>TEXT(MID(Sales_Transactions[[#This Row],[Order Date]],2,5),"d")</f>
        <v>13</v>
      </c>
      <c r="F7741" s="2" t="str">
        <f>TEXT(MID(Sales_Transactions[[#This Row],[Order Date]],2,5),"m")</f>
        <v>7</v>
      </c>
      <c r="G7741" s="2" t="str">
        <f>TEXT(MID(Sales_Transactions[[#This Row],[Order Date]],2,5),"yyy")</f>
        <v>2009</v>
      </c>
      <c r="H7741" s="2" t="str">
        <f>TEXT(MID(Sales_Transactions[[#This Row],[Order Date]],2,5),"yyy/m")</f>
        <v>2009/7</v>
      </c>
      <c r="I7741" t="s">
        <v>22</v>
      </c>
      <c r="J7741">
        <f t="shared" si="720"/>
        <v>2</v>
      </c>
      <c r="K7741" s="2">
        <v>34</v>
      </c>
      <c r="L7741" s="3">
        <v>223.499</v>
      </c>
      <c r="M7741" s="4">
        <v>0.06</v>
      </c>
      <c r="N7741" s="5" t="s">
        <v>23</v>
      </c>
      <c r="O7741" s="3">
        <v>-122.13</v>
      </c>
      <c r="P7741" s="3">
        <v>7.99</v>
      </c>
      <c r="Q7741" s="3">
        <v>5.03</v>
      </c>
      <c r="R7741" s="5" t="s">
        <v>62</v>
      </c>
      <c r="S7741" s="5" t="s">
        <v>1288</v>
      </c>
      <c r="T7741" s="5" t="str">
        <f t="shared" si="721"/>
        <v>Carl Weiss</v>
      </c>
      <c r="U7741" t="s">
        <v>153</v>
      </c>
      <c r="V7741" s="5" t="s">
        <v>37</v>
      </c>
      <c r="W7741" s="5" t="s">
        <v>48</v>
      </c>
      <c r="X7741" s="5" t="s">
        <v>49</v>
      </c>
      <c r="Y7741" s="5" t="s">
        <v>204</v>
      </c>
      <c r="Z7741" s="5" t="s">
        <v>56</v>
      </c>
      <c r="AA7741" s="4">
        <v>0.6</v>
      </c>
      <c r="AB7741" s="1">
        <v>40007</v>
      </c>
      <c r="AC7741" s="1">
        <v>23920</v>
      </c>
      <c r="AD7741">
        <f t="shared" si="722"/>
        <v>0</v>
      </c>
      <c r="AE7741">
        <f t="shared" ca="1" si="723"/>
        <v>59</v>
      </c>
      <c r="AF7741" t="str">
        <f t="shared" ca="1" si="724"/>
        <v>18-64</v>
      </c>
      <c r="AG7741" s="3">
        <f t="shared" si="725"/>
        <v>0.38280017647058823</v>
      </c>
      <c r="AH7741" t="str">
        <f>_xlfn.IFNA(VLOOKUP(Sales_Transactions[[#This Row],[Order ID]],Returned_Items[#All],2,FALSE),"Not Returned")</f>
        <v>Not Returned</v>
      </c>
    </row>
    <row r="7742" spans="1:34" x14ac:dyDescent="0.25">
      <c r="A7742">
        <v>66</v>
      </c>
      <c r="C7742" t="s">
        <v>2731</v>
      </c>
      <c r="D7742" s="2" t="str">
        <f>TEXT(MID(Sales_Transactions[[#This Row],[Order Date]],2,5),"d/m/yyy")</f>
        <v>19/1/2009</v>
      </c>
      <c r="E7742" s="2" t="str">
        <f>TEXT(MID(Sales_Transactions[[#This Row],[Order Date]],2,5),"d")</f>
        <v>19</v>
      </c>
      <c r="F7742" s="2" t="str">
        <f>TEXT(MID(Sales_Transactions[[#This Row],[Order Date]],2,5),"m")</f>
        <v>1</v>
      </c>
      <c r="G7742" s="2" t="str">
        <f>TEXT(MID(Sales_Transactions[[#This Row],[Order Date]],2,5),"yyy")</f>
        <v>2009</v>
      </c>
      <c r="H7742" s="2" t="str">
        <f>TEXT(MID(Sales_Transactions[[#This Row],[Order Date]],2,5),"yyy/m")</f>
        <v>2009/1</v>
      </c>
      <c r="I7742" t="s">
        <v>22</v>
      </c>
      <c r="J7742">
        <f t="shared" si="720"/>
        <v>2</v>
      </c>
      <c r="K7742" s="2">
        <v>41</v>
      </c>
      <c r="L7742" s="3">
        <v>108.15</v>
      </c>
      <c r="M7742" s="4">
        <v>0.09</v>
      </c>
      <c r="N7742" s="5" t="s">
        <v>23</v>
      </c>
      <c r="O7742" s="3">
        <v>7.57</v>
      </c>
      <c r="P7742" s="3">
        <v>2.88</v>
      </c>
      <c r="Q7742" s="3">
        <v>0.7</v>
      </c>
      <c r="R7742" s="5" t="s">
        <v>2317</v>
      </c>
      <c r="S7742" s="5" t="s">
        <v>3068</v>
      </c>
      <c r="T7742" s="5" t="str">
        <f t="shared" si="721"/>
        <v>Arthur Gainer</v>
      </c>
      <c r="U7742" t="s">
        <v>153</v>
      </c>
      <c r="V7742" s="5" t="s">
        <v>37</v>
      </c>
      <c r="W7742" s="5" t="s">
        <v>28</v>
      </c>
      <c r="X7742" s="5" t="s">
        <v>124</v>
      </c>
      <c r="Y7742" s="5" t="s">
        <v>1878</v>
      </c>
      <c r="Z7742" s="5" t="s">
        <v>84</v>
      </c>
      <c r="AA7742" s="4">
        <v>0.56000000000000005</v>
      </c>
      <c r="AB7742" s="1">
        <v>39832</v>
      </c>
      <c r="AC7742" s="1">
        <v>22893</v>
      </c>
      <c r="AD7742">
        <f t="shared" si="722"/>
        <v>0</v>
      </c>
      <c r="AE7742">
        <f t="shared" ca="1" si="723"/>
        <v>61</v>
      </c>
      <c r="AF7742" t="str">
        <f t="shared" ca="1" si="724"/>
        <v>18-64</v>
      </c>
      <c r="AG7742" s="3">
        <f t="shared" si="725"/>
        <v>8.7253853658536593E-2</v>
      </c>
      <c r="AH7742" t="str">
        <f>_xlfn.IFNA(VLOOKUP(Sales_Transactions[[#This Row],[Order ID]],Returned_Items[#All],2,FALSE),"Not Returned")</f>
        <v>Not Returned</v>
      </c>
    </row>
    <row r="7743" spans="1:34" x14ac:dyDescent="0.25">
      <c r="A7743">
        <v>1762</v>
      </c>
      <c r="C7743" t="s">
        <v>3447</v>
      </c>
      <c r="D7743" s="2" t="str">
        <f>TEXT(MID(Sales_Transactions[[#This Row],[Order Date]],2,5),"d/m/yyy")</f>
        <v>19/8/2009</v>
      </c>
      <c r="E7743" s="2" t="str">
        <f>TEXT(MID(Sales_Transactions[[#This Row],[Order Date]],2,5),"d")</f>
        <v>19</v>
      </c>
      <c r="F7743" s="2" t="str">
        <f>TEXT(MID(Sales_Transactions[[#This Row],[Order Date]],2,5),"m")</f>
        <v>8</v>
      </c>
      <c r="G7743" s="2" t="str">
        <f>TEXT(MID(Sales_Transactions[[#This Row],[Order Date]],2,5),"yyy")</f>
        <v>2009</v>
      </c>
      <c r="H7743" s="2" t="str">
        <f>TEXT(MID(Sales_Transactions[[#This Row],[Order Date]],2,5),"yyy/m")</f>
        <v>2009/8</v>
      </c>
      <c r="I7743" t="s">
        <v>52</v>
      </c>
      <c r="J7743">
        <f t="shared" si="720"/>
        <v>1</v>
      </c>
      <c r="K7743" s="2">
        <v>29</v>
      </c>
      <c r="L7743" s="3">
        <v>857.11</v>
      </c>
      <c r="M7743" s="4">
        <v>7.0000000000000007E-2</v>
      </c>
      <c r="N7743" s="5" t="s">
        <v>23</v>
      </c>
      <c r="O7743" s="3">
        <v>285.2</v>
      </c>
      <c r="P7743" s="3">
        <v>31.78</v>
      </c>
      <c r="Q7743" s="3">
        <v>1.99</v>
      </c>
      <c r="R7743" s="5" t="s">
        <v>1450</v>
      </c>
      <c r="S7743" s="5" t="s">
        <v>3593</v>
      </c>
      <c r="T7743" s="5" t="str">
        <f t="shared" si="721"/>
        <v>Lisa Hazard</v>
      </c>
      <c r="U7743" t="s">
        <v>153</v>
      </c>
      <c r="V7743" s="5" t="s">
        <v>74</v>
      </c>
      <c r="W7743" s="5" t="s">
        <v>48</v>
      </c>
      <c r="X7743" s="5" t="s">
        <v>87</v>
      </c>
      <c r="Y7743" s="5" t="s">
        <v>189</v>
      </c>
      <c r="Z7743" s="5" t="s">
        <v>60</v>
      </c>
      <c r="AA7743" s="4">
        <v>0.42</v>
      </c>
      <c r="AB7743" s="1">
        <v>40046</v>
      </c>
      <c r="AC7743" s="1">
        <v>14633</v>
      </c>
      <c r="AD7743">
        <f t="shared" si="722"/>
        <v>2</v>
      </c>
      <c r="AE7743">
        <f t="shared" ca="1" si="723"/>
        <v>84</v>
      </c>
      <c r="AF7743" t="str">
        <f t="shared" ca="1" si="724"/>
        <v>Over 65</v>
      </c>
      <c r="AG7743" s="3">
        <f t="shared" si="725"/>
        <v>1.1637156551724137</v>
      </c>
      <c r="AH7743" t="str">
        <f>_xlfn.IFNA(VLOOKUP(Sales_Transactions[[#This Row],[Order ID]],Returned_Items[#All],2,FALSE),"Not Returned")</f>
        <v>Not Returned</v>
      </c>
    </row>
    <row r="7744" spans="1:34" x14ac:dyDescent="0.25">
      <c r="A7744">
        <v>1762</v>
      </c>
      <c r="C7744" t="s">
        <v>3447</v>
      </c>
      <c r="D7744" s="2" t="str">
        <f>TEXT(MID(Sales_Transactions[[#This Row],[Order Date]],2,5),"d/m/yyy")</f>
        <v>19/8/2009</v>
      </c>
      <c r="E7744" s="2" t="str">
        <f>TEXT(MID(Sales_Transactions[[#This Row],[Order Date]],2,5),"d")</f>
        <v>19</v>
      </c>
      <c r="F7744" s="2" t="str">
        <f>TEXT(MID(Sales_Transactions[[#This Row],[Order Date]],2,5),"m")</f>
        <v>8</v>
      </c>
      <c r="G7744" s="2" t="str">
        <f>TEXT(MID(Sales_Transactions[[#This Row],[Order Date]],2,5),"yyy")</f>
        <v>2009</v>
      </c>
      <c r="H7744" s="2" t="str">
        <f>TEXT(MID(Sales_Transactions[[#This Row],[Order Date]],2,5),"yyy/m")</f>
        <v>2009/8</v>
      </c>
      <c r="I7744" t="s">
        <v>52</v>
      </c>
      <c r="J7744">
        <f t="shared" si="720"/>
        <v>1</v>
      </c>
      <c r="K7744" s="2">
        <v>11</v>
      </c>
      <c r="L7744" s="3">
        <v>69.599999999999994</v>
      </c>
      <c r="M7744" s="4">
        <v>0</v>
      </c>
      <c r="N7744" s="5" t="s">
        <v>23</v>
      </c>
      <c r="O7744" s="3">
        <v>6.46</v>
      </c>
      <c r="P7744" s="3">
        <v>5.98</v>
      </c>
      <c r="Q7744" s="3">
        <v>2.5</v>
      </c>
      <c r="R7744" s="5" t="s">
        <v>1450</v>
      </c>
      <c r="S7744" s="5" t="s">
        <v>3593</v>
      </c>
      <c r="T7744" s="5" t="str">
        <f t="shared" si="721"/>
        <v>Lisa Hazard</v>
      </c>
      <c r="U7744" t="s">
        <v>153</v>
      </c>
      <c r="V7744" s="5" t="s">
        <v>74</v>
      </c>
      <c r="W7744" s="5" t="s">
        <v>28</v>
      </c>
      <c r="X7744" s="5" t="s">
        <v>98</v>
      </c>
      <c r="Y7744" s="5" t="s">
        <v>1059</v>
      </c>
      <c r="Z7744" s="5" t="s">
        <v>43</v>
      </c>
      <c r="AA7744" s="4">
        <v>0.36</v>
      </c>
      <c r="AB7744" s="1">
        <v>40045</v>
      </c>
      <c r="AC7744" s="1">
        <v>23546</v>
      </c>
      <c r="AD7744">
        <f t="shared" si="722"/>
        <v>1</v>
      </c>
      <c r="AE7744">
        <f t="shared" ca="1" si="723"/>
        <v>60</v>
      </c>
      <c r="AF7744" t="str">
        <f t="shared" ca="1" si="724"/>
        <v>18-64</v>
      </c>
      <c r="AG7744" s="3">
        <f t="shared" si="725"/>
        <v>0.77090909090909099</v>
      </c>
      <c r="AH7744" t="str">
        <f>_xlfn.IFNA(VLOOKUP(Sales_Transactions[[#This Row],[Order ID]],Returned_Items[#All],2,FALSE),"Not Returned")</f>
        <v>Not Returned</v>
      </c>
    </row>
    <row r="7745" spans="1:34" x14ac:dyDescent="0.25">
      <c r="A7745">
        <v>1762</v>
      </c>
      <c r="C7745" t="s">
        <v>3447</v>
      </c>
      <c r="D7745" s="2" t="str">
        <f>TEXT(MID(Sales_Transactions[[#This Row],[Order Date]],2,5),"d/m/yyy")</f>
        <v>19/8/2009</v>
      </c>
      <c r="E7745" s="2" t="str">
        <f>TEXT(MID(Sales_Transactions[[#This Row],[Order Date]],2,5),"d")</f>
        <v>19</v>
      </c>
      <c r="F7745" s="2" t="str">
        <f>TEXT(MID(Sales_Transactions[[#This Row],[Order Date]],2,5),"m")</f>
        <v>8</v>
      </c>
      <c r="G7745" s="2" t="str">
        <f>TEXT(MID(Sales_Transactions[[#This Row],[Order Date]],2,5),"yyy")</f>
        <v>2009</v>
      </c>
      <c r="H7745" s="2" t="str">
        <f>TEXT(MID(Sales_Transactions[[#This Row],[Order Date]],2,5),"yyy/m")</f>
        <v>2009/8</v>
      </c>
      <c r="I7745" t="s">
        <v>52</v>
      </c>
      <c r="J7745">
        <f t="shared" si="720"/>
        <v>1</v>
      </c>
      <c r="K7745" s="2">
        <v>43</v>
      </c>
      <c r="L7745" s="3">
        <v>1279.5050000000001</v>
      </c>
      <c r="M7745" s="4">
        <v>0.1</v>
      </c>
      <c r="N7745" s="5" t="s">
        <v>67</v>
      </c>
      <c r="O7745" s="3">
        <v>384.2</v>
      </c>
      <c r="P7745" s="3">
        <v>35.99</v>
      </c>
      <c r="Q7745" s="3">
        <v>1.1000000000000001</v>
      </c>
      <c r="R7745" s="5" t="s">
        <v>1450</v>
      </c>
      <c r="S7745" s="5" t="s">
        <v>3593</v>
      </c>
      <c r="T7745" s="5" t="str">
        <f t="shared" si="721"/>
        <v>Lisa Hazard</v>
      </c>
      <c r="U7745" t="s">
        <v>153</v>
      </c>
      <c r="V7745" s="5" t="s">
        <v>74</v>
      </c>
      <c r="W7745" s="5" t="s">
        <v>48</v>
      </c>
      <c r="X7745" s="5" t="s">
        <v>49</v>
      </c>
      <c r="Y7745" s="5" t="s">
        <v>1922</v>
      </c>
      <c r="Z7745" s="5" t="s">
        <v>43</v>
      </c>
      <c r="AA7745" s="4">
        <v>0.55000000000000004</v>
      </c>
      <c r="AB7745" s="1">
        <v>40045</v>
      </c>
      <c r="AC7745" s="1">
        <v>23661</v>
      </c>
      <c r="AD7745">
        <f t="shared" si="722"/>
        <v>1</v>
      </c>
      <c r="AE7745">
        <f t="shared" ca="1" si="723"/>
        <v>59</v>
      </c>
      <c r="AF7745" t="str">
        <f t="shared" ca="1" si="724"/>
        <v>18-64</v>
      </c>
      <c r="AG7745" s="3">
        <f t="shared" si="725"/>
        <v>0.86172116279069777</v>
      </c>
      <c r="AH7745" t="str">
        <f>_xlfn.IFNA(VLOOKUP(Sales_Transactions[[#This Row],[Order ID]],Returned_Items[#All],2,FALSE),"Not Returned")</f>
        <v>Not Returned</v>
      </c>
    </row>
    <row r="7746" spans="1:34" x14ac:dyDescent="0.25">
      <c r="A7746">
        <v>6150</v>
      </c>
      <c r="C7746" t="s">
        <v>32</v>
      </c>
      <c r="D7746" s="2" t="str">
        <f>TEXT(MID(Sales_Transactions[[#This Row],[Order Date]],2,5),"d/m/yyy")</f>
        <v>1/10/2012</v>
      </c>
      <c r="E7746" s="2" t="str">
        <f>TEXT(MID(Sales_Transactions[[#This Row],[Order Date]],2,5),"d")</f>
        <v>1</v>
      </c>
      <c r="F7746" s="2" t="str">
        <f>TEXT(MID(Sales_Transactions[[#This Row],[Order Date]],2,5),"m")</f>
        <v>10</v>
      </c>
      <c r="G7746" s="2" t="str">
        <f>TEXT(MID(Sales_Transactions[[#This Row],[Order Date]],2,5),"yyy")</f>
        <v>2012</v>
      </c>
      <c r="H7746" s="2" t="str">
        <f>TEXT(MID(Sales_Transactions[[#This Row],[Order Date]],2,5),"yyy/m")</f>
        <v>2012/10</v>
      </c>
      <c r="I7746" t="s">
        <v>101</v>
      </c>
      <c r="J7746">
        <f t="shared" ref="J7746:J7809" si="726">IF(I7746="Making Critical",5,IF(I7746="High",4,IF(I7746="Medium",3,IF(I7746="Low",2,1))))</f>
        <v>1</v>
      </c>
      <c r="K7746" s="2">
        <v>38</v>
      </c>
      <c r="L7746" s="3">
        <v>191.14</v>
      </c>
      <c r="M7746" s="4">
        <v>0.06</v>
      </c>
      <c r="N7746" s="5" t="s">
        <v>23</v>
      </c>
      <c r="O7746" s="3">
        <v>82.65</v>
      </c>
      <c r="P7746" s="3">
        <v>4.9800000000000004</v>
      </c>
      <c r="Q7746" s="3">
        <v>0.8</v>
      </c>
      <c r="R7746" s="5" t="s">
        <v>3013</v>
      </c>
      <c r="S7746" s="5" t="s">
        <v>2675</v>
      </c>
      <c r="T7746" s="5" t="str">
        <f t="shared" ref="T7746:T7809" si="727">R7746 &amp; " " &amp; S7746</f>
        <v>Mitch Gastineau</v>
      </c>
      <c r="U7746" t="s">
        <v>153</v>
      </c>
      <c r="V7746" s="5" t="s">
        <v>27</v>
      </c>
      <c r="W7746" s="5" t="s">
        <v>28</v>
      </c>
      <c r="X7746" s="5" t="s">
        <v>75</v>
      </c>
      <c r="Y7746" s="5" t="s">
        <v>1467</v>
      </c>
      <c r="Z7746" s="5" t="s">
        <v>84</v>
      </c>
      <c r="AA7746" s="4">
        <v>0.36</v>
      </c>
      <c r="AB7746" s="1">
        <v>41184</v>
      </c>
      <c r="AC7746" s="1">
        <v>23585</v>
      </c>
      <c r="AD7746">
        <f t="shared" ref="AD7746:AD7809" si="728">_xlfn.DAYS(AB7746,D7746)</f>
        <v>1</v>
      </c>
      <c r="AE7746">
        <f t="shared" ref="AE7746:AE7809" ca="1" si="729">DATEDIF(AC7746,TODAY(),"Y")</f>
        <v>60</v>
      </c>
      <c r="AF7746" t="str">
        <f t="shared" ref="AF7746:AF7809" ca="1" si="730">IF(AE7746&lt;18,"Under 18",IF(AE7746&lt;65,"18-64","Over 65"))</f>
        <v>18-64</v>
      </c>
      <c r="AG7746" s="3">
        <f t="shared" ref="AG7746:AG7809" si="731" xml:space="preserve"> (P7746 - (M7746 / 100) * P7746 + Q7746) / K7746</f>
        <v>0.15202663157894736</v>
      </c>
      <c r="AH7746" t="str">
        <f>_xlfn.IFNA(VLOOKUP(Sales_Transactions[[#This Row],[Order ID]],Returned_Items[#All],2,FALSE),"Not Returned")</f>
        <v>Not Returned</v>
      </c>
    </row>
    <row r="7747" spans="1:34" x14ac:dyDescent="0.25">
      <c r="A7747">
        <v>6310</v>
      </c>
      <c r="C7747" t="s">
        <v>3140</v>
      </c>
      <c r="D7747" s="2" t="str">
        <f>TEXT(MID(Sales_Transactions[[#This Row],[Order Date]],2,5),"d/m/yyy")</f>
        <v>3/5/2009</v>
      </c>
      <c r="E7747" s="2" t="str">
        <f>TEXT(MID(Sales_Transactions[[#This Row],[Order Date]],2,5),"d")</f>
        <v>3</v>
      </c>
      <c r="F7747" s="2" t="str">
        <f>TEXT(MID(Sales_Transactions[[#This Row],[Order Date]],2,5),"m")</f>
        <v>5</v>
      </c>
      <c r="G7747" s="2" t="str">
        <f>TEXT(MID(Sales_Transactions[[#This Row],[Order Date]],2,5),"yyy")</f>
        <v>2009</v>
      </c>
      <c r="H7747" s="2" t="str">
        <f>TEXT(MID(Sales_Transactions[[#This Row],[Order Date]],2,5),"yyy/m")</f>
        <v>2009/5</v>
      </c>
      <c r="I7747" t="s">
        <v>52</v>
      </c>
      <c r="J7747">
        <f t="shared" si="726"/>
        <v>1</v>
      </c>
      <c r="K7747" s="2">
        <v>27</v>
      </c>
      <c r="L7747" s="3">
        <v>216.95</v>
      </c>
      <c r="M7747" s="4">
        <v>0.08</v>
      </c>
      <c r="N7747" s="5" t="s">
        <v>23</v>
      </c>
      <c r="O7747" s="3">
        <v>-88.82</v>
      </c>
      <c r="P7747" s="3">
        <v>8.09</v>
      </c>
      <c r="Q7747" s="3">
        <v>7.96</v>
      </c>
      <c r="R7747" s="5" t="s">
        <v>3594</v>
      </c>
      <c r="S7747" s="5" t="s">
        <v>3595</v>
      </c>
      <c r="T7747" s="5" t="str">
        <f t="shared" si="727"/>
        <v>Katharine Harms</v>
      </c>
      <c r="U7747" t="s">
        <v>153</v>
      </c>
      <c r="V7747" s="5" t="s">
        <v>37</v>
      </c>
      <c r="W7747" s="5" t="s">
        <v>57</v>
      </c>
      <c r="X7747" s="5" t="s">
        <v>58</v>
      </c>
      <c r="Y7747" s="5" t="s">
        <v>3142</v>
      </c>
      <c r="Z7747" s="5" t="s">
        <v>43</v>
      </c>
      <c r="AA7747" s="4">
        <v>0.49</v>
      </c>
      <c r="AB7747" s="1">
        <v>39937</v>
      </c>
      <c r="AC7747" s="1">
        <v>22572</v>
      </c>
      <c r="AD7747">
        <f t="shared" si="728"/>
        <v>1</v>
      </c>
      <c r="AE7747">
        <f t="shared" ca="1" si="729"/>
        <v>62</v>
      </c>
      <c r="AF7747" t="str">
        <f t="shared" ca="1" si="730"/>
        <v>18-64</v>
      </c>
      <c r="AG7747" s="3">
        <f t="shared" si="731"/>
        <v>0.5942047407407407</v>
      </c>
      <c r="AH7747" t="str">
        <f>_xlfn.IFNA(VLOOKUP(Sales_Transactions[[#This Row],[Order ID]],Returned_Items[#All],2,FALSE),"Not Returned")</f>
        <v>Not Returned</v>
      </c>
    </row>
    <row r="7748" spans="1:34" x14ac:dyDescent="0.25">
      <c r="A7748">
        <v>9664</v>
      </c>
      <c r="C7748" t="s">
        <v>3500</v>
      </c>
      <c r="D7748" s="2" t="str">
        <f>TEXT(MID(Sales_Transactions[[#This Row],[Order Date]],2,5),"d/m/yyy")</f>
        <v>7/4/2010</v>
      </c>
      <c r="E7748" s="2" t="str">
        <f>TEXT(MID(Sales_Transactions[[#This Row],[Order Date]],2,5),"d")</f>
        <v>7</v>
      </c>
      <c r="F7748" s="2" t="str">
        <f>TEXT(MID(Sales_Transactions[[#This Row],[Order Date]],2,5),"m")</f>
        <v>4</v>
      </c>
      <c r="G7748" s="2" t="str">
        <f>TEXT(MID(Sales_Transactions[[#This Row],[Order Date]],2,5),"yyy")</f>
        <v>2010</v>
      </c>
      <c r="H7748" s="2" t="str">
        <f>TEXT(MID(Sales_Transactions[[#This Row],[Order Date]],2,5),"yyy/m")</f>
        <v>2010/4</v>
      </c>
      <c r="I7748" t="s">
        <v>33</v>
      </c>
      <c r="J7748">
        <f t="shared" si="726"/>
        <v>4</v>
      </c>
      <c r="K7748" s="2">
        <v>13</v>
      </c>
      <c r="L7748" s="3">
        <v>88.38</v>
      </c>
      <c r="M7748" s="4">
        <v>0.06</v>
      </c>
      <c r="N7748" s="5" t="s">
        <v>23</v>
      </c>
      <c r="O7748" s="3">
        <v>-64.95</v>
      </c>
      <c r="P7748" s="3">
        <v>6.48</v>
      </c>
      <c r="Q7748" s="3">
        <v>8.4</v>
      </c>
      <c r="R7748" s="5" t="s">
        <v>2573</v>
      </c>
      <c r="S7748" s="5" t="s">
        <v>3596</v>
      </c>
      <c r="T7748" s="5" t="str">
        <f t="shared" si="727"/>
        <v>Matthew Grinstein</v>
      </c>
      <c r="U7748" t="s">
        <v>153</v>
      </c>
      <c r="V7748" s="5" t="s">
        <v>27</v>
      </c>
      <c r="W7748" s="5" t="s">
        <v>28</v>
      </c>
      <c r="X7748" s="5" t="s">
        <v>75</v>
      </c>
      <c r="Y7748" s="5" t="s">
        <v>1945</v>
      </c>
      <c r="Z7748" s="5" t="s">
        <v>43</v>
      </c>
      <c r="AA7748" s="4">
        <v>0.37</v>
      </c>
      <c r="AB7748" s="1">
        <v>40278</v>
      </c>
      <c r="AC7748" s="1">
        <v>22600</v>
      </c>
      <c r="AD7748">
        <f t="shared" si="728"/>
        <v>3</v>
      </c>
      <c r="AE7748">
        <f t="shared" ca="1" si="729"/>
        <v>62</v>
      </c>
      <c r="AF7748" t="str">
        <f t="shared" ca="1" si="730"/>
        <v>18-64</v>
      </c>
      <c r="AG7748" s="3">
        <f t="shared" si="731"/>
        <v>1.1443163076923077</v>
      </c>
      <c r="AH7748" t="str">
        <f>_xlfn.IFNA(VLOOKUP(Sales_Transactions[[#This Row],[Order ID]],Returned_Items[#All],2,FALSE),"Not Returned")</f>
        <v>Not Returned</v>
      </c>
    </row>
    <row r="7749" spans="1:34" x14ac:dyDescent="0.25">
      <c r="A7749">
        <v>11168</v>
      </c>
      <c r="C7749" t="s">
        <v>135</v>
      </c>
      <c r="D7749" s="2" t="str">
        <f>TEXT(MID(Sales_Transactions[[#This Row],[Order Date]],2,5),"d/m/yyy")</f>
        <v>21/10/2012</v>
      </c>
      <c r="E7749" s="2" t="str">
        <f>TEXT(MID(Sales_Transactions[[#This Row],[Order Date]],2,5),"d")</f>
        <v>21</v>
      </c>
      <c r="F7749" s="2" t="str">
        <f>TEXT(MID(Sales_Transactions[[#This Row],[Order Date]],2,5),"m")</f>
        <v>10</v>
      </c>
      <c r="G7749" s="2" t="str">
        <f>TEXT(MID(Sales_Transactions[[#This Row],[Order Date]],2,5),"yyy")</f>
        <v>2012</v>
      </c>
      <c r="H7749" s="2" t="str">
        <f>TEXT(MID(Sales_Transactions[[#This Row],[Order Date]],2,5),"yyy/m")</f>
        <v>2012/10</v>
      </c>
      <c r="I7749" t="s">
        <v>101</v>
      </c>
      <c r="J7749">
        <f t="shared" si="726"/>
        <v>1</v>
      </c>
      <c r="K7749" s="2">
        <v>35</v>
      </c>
      <c r="L7749" s="3">
        <v>182.86</v>
      </c>
      <c r="M7749" s="4">
        <v>0</v>
      </c>
      <c r="N7749" s="5" t="s">
        <v>23</v>
      </c>
      <c r="O7749" s="3">
        <v>-106.27</v>
      </c>
      <c r="P7749" s="3">
        <v>4.82</v>
      </c>
      <c r="Q7749" s="3">
        <v>5.72</v>
      </c>
      <c r="R7749" s="5" t="s">
        <v>1450</v>
      </c>
      <c r="S7749" s="5" t="s">
        <v>3593</v>
      </c>
      <c r="T7749" s="5" t="str">
        <f t="shared" si="727"/>
        <v>Lisa Hazard</v>
      </c>
      <c r="U7749" t="s">
        <v>153</v>
      </c>
      <c r="V7749" s="5" t="s">
        <v>74</v>
      </c>
      <c r="W7749" s="5" t="s">
        <v>57</v>
      </c>
      <c r="X7749" s="5" t="s">
        <v>58</v>
      </c>
      <c r="Y7749" s="5" t="s">
        <v>982</v>
      </c>
      <c r="Z7749" s="5" t="s">
        <v>60</v>
      </c>
      <c r="AA7749" s="4">
        <v>0.47</v>
      </c>
      <c r="AB7749" s="1">
        <v>41205</v>
      </c>
      <c r="AC7749" s="1">
        <v>22045</v>
      </c>
      <c r="AD7749">
        <f t="shared" si="728"/>
        <v>2</v>
      </c>
      <c r="AE7749">
        <f t="shared" ca="1" si="729"/>
        <v>64</v>
      </c>
      <c r="AF7749" t="str">
        <f t="shared" ca="1" si="730"/>
        <v>18-64</v>
      </c>
      <c r="AG7749" s="3">
        <f t="shared" si="731"/>
        <v>0.3011428571428571</v>
      </c>
      <c r="AH7749" t="str">
        <f>_xlfn.IFNA(VLOOKUP(Sales_Transactions[[#This Row],[Order ID]],Returned_Items[#All],2,FALSE),"Not Returned")</f>
        <v>Not Returned</v>
      </c>
    </row>
    <row r="7750" spans="1:34" x14ac:dyDescent="0.25">
      <c r="A7750">
        <v>12417</v>
      </c>
      <c r="C7750" t="s">
        <v>1038</v>
      </c>
      <c r="D7750" s="2" t="str">
        <f>TEXT(MID(Sales_Transactions[[#This Row],[Order Date]],2,5),"d/m/yyy")</f>
        <v>24/10/2010</v>
      </c>
      <c r="E7750" s="2" t="str">
        <f>TEXT(MID(Sales_Transactions[[#This Row],[Order Date]],2,5),"d")</f>
        <v>24</v>
      </c>
      <c r="F7750" s="2" t="str">
        <f>TEXT(MID(Sales_Transactions[[#This Row],[Order Date]],2,5),"m")</f>
        <v>10</v>
      </c>
      <c r="G7750" s="2" t="str">
        <f>TEXT(MID(Sales_Transactions[[#This Row],[Order Date]],2,5),"yyy")</f>
        <v>2010</v>
      </c>
      <c r="H7750" s="2" t="str">
        <f>TEXT(MID(Sales_Transactions[[#This Row],[Order Date]],2,5),"yyy/m")</f>
        <v>2010/10</v>
      </c>
      <c r="I7750" t="s">
        <v>101</v>
      </c>
      <c r="J7750">
        <f t="shared" si="726"/>
        <v>1</v>
      </c>
      <c r="K7750" s="2">
        <v>19</v>
      </c>
      <c r="L7750" s="3">
        <v>137.84</v>
      </c>
      <c r="M7750" s="4">
        <v>0.06</v>
      </c>
      <c r="N7750" s="5" t="s">
        <v>23</v>
      </c>
      <c r="O7750" s="3">
        <v>34.31</v>
      </c>
      <c r="P7750" s="3">
        <v>7.4</v>
      </c>
      <c r="Q7750" s="3">
        <v>1.71</v>
      </c>
      <c r="R7750" s="5" t="s">
        <v>1668</v>
      </c>
      <c r="S7750" s="5" t="s">
        <v>2023</v>
      </c>
      <c r="T7750" s="5" t="str">
        <f t="shared" si="727"/>
        <v>Cathy Prescott</v>
      </c>
      <c r="U7750" t="s">
        <v>153</v>
      </c>
      <c r="V7750" s="5" t="s">
        <v>47</v>
      </c>
      <c r="W7750" s="5" t="s">
        <v>28</v>
      </c>
      <c r="X7750" s="5" t="s">
        <v>75</v>
      </c>
      <c r="Y7750" s="5" t="s">
        <v>1506</v>
      </c>
      <c r="Z7750" s="5" t="s">
        <v>84</v>
      </c>
      <c r="AA7750" s="4">
        <v>0.4</v>
      </c>
      <c r="AB7750" s="1">
        <v>40477</v>
      </c>
      <c r="AC7750" s="1">
        <v>19714</v>
      </c>
      <c r="AD7750">
        <f t="shared" si="728"/>
        <v>2</v>
      </c>
      <c r="AE7750">
        <f t="shared" ca="1" si="729"/>
        <v>70</v>
      </c>
      <c r="AF7750" t="str">
        <f t="shared" ca="1" si="730"/>
        <v>Over 65</v>
      </c>
      <c r="AG7750" s="3">
        <f t="shared" si="731"/>
        <v>0.47924000000000005</v>
      </c>
      <c r="AH7750" t="str">
        <f>_xlfn.IFNA(VLOOKUP(Sales_Transactions[[#This Row],[Order ID]],Returned_Items[#All],2,FALSE),"Not Returned")</f>
        <v>Not Returned</v>
      </c>
    </row>
    <row r="7751" spans="1:34" x14ac:dyDescent="0.25">
      <c r="A7751">
        <v>13607</v>
      </c>
      <c r="C7751" t="s">
        <v>2431</v>
      </c>
      <c r="D7751" s="2" t="str">
        <f>TEXT(MID(Sales_Transactions[[#This Row],[Order Date]],2,5),"d/m/yyy")</f>
        <v>18/11/2010</v>
      </c>
      <c r="E7751" s="2" t="str">
        <f>TEXT(MID(Sales_Transactions[[#This Row],[Order Date]],2,5),"d")</f>
        <v>18</v>
      </c>
      <c r="F7751" s="2" t="str">
        <f>TEXT(MID(Sales_Transactions[[#This Row],[Order Date]],2,5),"m")</f>
        <v>11</v>
      </c>
      <c r="G7751" s="2" t="str">
        <f>TEXT(MID(Sales_Transactions[[#This Row],[Order Date]],2,5),"yyy")</f>
        <v>2010</v>
      </c>
      <c r="H7751" s="2" t="str">
        <f>TEXT(MID(Sales_Transactions[[#This Row],[Order Date]],2,5),"yyy/m")</f>
        <v>2010/11</v>
      </c>
      <c r="I7751" t="s">
        <v>101</v>
      </c>
      <c r="J7751">
        <f t="shared" si="726"/>
        <v>1</v>
      </c>
      <c r="K7751" s="2">
        <v>12</v>
      </c>
      <c r="L7751" s="3">
        <v>440.6</v>
      </c>
      <c r="M7751" s="4">
        <v>7.0000000000000007E-2</v>
      </c>
      <c r="N7751" s="5" t="s">
        <v>23</v>
      </c>
      <c r="O7751" s="3">
        <v>2.97</v>
      </c>
      <c r="P7751" s="3">
        <v>39.479999999999997</v>
      </c>
      <c r="Q7751" s="3">
        <v>1.99</v>
      </c>
      <c r="R7751" s="5" t="s">
        <v>2573</v>
      </c>
      <c r="S7751" s="5" t="s">
        <v>3596</v>
      </c>
      <c r="T7751" s="5" t="str">
        <f t="shared" si="727"/>
        <v>Matthew Grinstein</v>
      </c>
      <c r="U7751" t="s">
        <v>153</v>
      </c>
      <c r="V7751" s="5" t="s">
        <v>27</v>
      </c>
      <c r="W7751" s="5" t="s">
        <v>48</v>
      </c>
      <c r="X7751" s="5" t="s">
        <v>87</v>
      </c>
      <c r="Y7751" s="5" t="s">
        <v>241</v>
      </c>
      <c r="Z7751" s="5" t="s">
        <v>60</v>
      </c>
      <c r="AA7751" s="4">
        <v>0.54</v>
      </c>
      <c r="AB7751" s="1">
        <v>40501</v>
      </c>
      <c r="AC7751" s="1">
        <v>29447</v>
      </c>
      <c r="AD7751">
        <f t="shared" si="728"/>
        <v>1</v>
      </c>
      <c r="AE7751">
        <f t="shared" ca="1" si="729"/>
        <v>43</v>
      </c>
      <c r="AF7751" t="str">
        <f t="shared" ca="1" si="730"/>
        <v>18-64</v>
      </c>
      <c r="AG7751" s="3">
        <f t="shared" si="731"/>
        <v>3.4535303333333331</v>
      </c>
      <c r="AH7751" t="str">
        <f>_xlfn.IFNA(VLOOKUP(Sales_Transactions[[#This Row],[Order ID]],Returned_Items[#All],2,FALSE),"Not Returned")</f>
        <v>Not Returned</v>
      </c>
    </row>
    <row r="7752" spans="1:34" x14ac:dyDescent="0.25">
      <c r="A7752">
        <v>13607</v>
      </c>
      <c r="C7752" t="s">
        <v>2431</v>
      </c>
      <c r="D7752" s="2" t="str">
        <f>TEXT(MID(Sales_Transactions[[#This Row],[Order Date]],2,5),"d/m/yyy")</f>
        <v>18/11/2010</v>
      </c>
      <c r="E7752" s="2" t="str">
        <f>TEXT(MID(Sales_Transactions[[#This Row],[Order Date]],2,5),"d")</f>
        <v>18</v>
      </c>
      <c r="F7752" s="2" t="str">
        <f>TEXT(MID(Sales_Transactions[[#This Row],[Order Date]],2,5),"m")</f>
        <v>11</v>
      </c>
      <c r="G7752" s="2" t="str">
        <f>TEXT(MID(Sales_Transactions[[#This Row],[Order Date]],2,5),"yyy")</f>
        <v>2010</v>
      </c>
      <c r="H7752" s="2" t="str">
        <f>TEXT(MID(Sales_Transactions[[#This Row],[Order Date]],2,5),"yyy/m")</f>
        <v>2010/11</v>
      </c>
      <c r="I7752" t="s">
        <v>101</v>
      </c>
      <c r="J7752">
        <f t="shared" si="726"/>
        <v>1</v>
      </c>
      <c r="K7752" s="2">
        <v>37</v>
      </c>
      <c r="L7752" s="3">
        <v>109.9</v>
      </c>
      <c r="M7752" s="4">
        <v>0.09</v>
      </c>
      <c r="N7752" s="5" t="s">
        <v>67</v>
      </c>
      <c r="O7752" s="3">
        <v>48.52</v>
      </c>
      <c r="P7752" s="3">
        <v>2.61</v>
      </c>
      <c r="Q7752" s="3">
        <v>0.5</v>
      </c>
      <c r="R7752" s="5" t="s">
        <v>2573</v>
      </c>
      <c r="S7752" s="5" t="s">
        <v>3596</v>
      </c>
      <c r="T7752" s="5" t="str">
        <f t="shared" si="727"/>
        <v>Matthew Grinstein</v>
      </c>
      <c r="U7752" t="s">
        <v>153</v>
      </c>
      <c r="V7752" s="5" t="s">
        <v>27</v>
      </c>
      <c r="W7752" s="5" t="s">
        <v>28</v>
      </c>
      <c r="X7752" s="5" t="s">
        <v>115</v>
      </c>
      <c r="Y7752" s="5" t="s">
        <v>884</v>
      </c>
      <c r="Z7752" s="5" t="s">
        <v>43</v>
      </c>
      <c r="AA7752" s="4">
        <v>0.39</v>
      </c>
      <c r="AB7752" s="1">
        <v>40501</v>
      </c>
      <c r="AC7752" s="1">
        <v>29345</v>
      </c>
      <c r="AD7752">
        <f t="shared" si="728"/>
        <v>1</v>
      </c>
      <c r="AE7752">
        <f t="shared" ca="1" si="729"/>
        <v>44</v>
      </c>
      <c r="AF7752" t="str">
        <f t="shared" ca="1" si="730"/>
        <v>18-64</v>
      </c>
      <c r="AG7752" s="3">
        <f t="shared" si="731"/>
        <v>8.3990567567567564E-2</v>
      </c>
      <c r="AH7752" t="str">
        <f>_xlfn.IFNA(VLOOKUP(Sales_Transactions[[#This Row],[Order ID]],Returned_Items[#All],2,FALSE),"Not Returned")</f>
        <v>Not Returned</v>
      </c>
    </row>
    <row r="7753" spans="1:34" x14ac:dyDescent="0.25">
      <c r="A7753">
        <v>13607</v>
      </c>
      <c r="C7753" t="s">
        <v>2431</v>
      </c>
      <c r="D7753" s="2" t="str">
        <f>TEXT(MID(Sales_Transactions[[#This Row],[Order Date]],2,5),"d/m/yyy")</f>
        <v>18/11/2010</v>
      </c>
      <c r="E7753" s="2" t="str">
        <f>TEXT(MID(Sales_Transactions[[#This Row],[Order Date]],2,5),"d")</f>
        <v>18</v>
      </c>
      <c r="F7753" s="2" t="str">
        <f>TEXT(MID(Sales_Transactions[[#This Row],[Order Date]],2,5),"m")</f>
        <v>11</v>
      </c>
      <c r="G7753" s="2" t="str">
        <f>TEXT(MID(Sales_Transactions[[#This Row],[Order Date]],2,5),"yyy")</f>
        <v>2010</v>
      </c>
      <c r="H7753" s="2" t="str">
        <f>TEXT(MID(Sales_Transactions[[#This Row],[Order Date]],2,5),"yyy/m")</f>
        <v>2010/11</v>
      </c>
      <c r="I7753" t="s">
        <v>101</v>
      </c>
      <c r="J7753">
        <f t="shared" si="726"/>
        <v>1</v>
      </c>
      <c r="K7753" s="2">
        <v>13</v>
      </c>
      <c r="L7753" s="3">
        <v>315.29000000000002</v>
      </c>
      <c r="M7753" s="4">
        <v>0</v>
      </c>
      <c r="N7753" s="5" t="s">
        <v>23</v>
      </c>
      <c r="O7753" s="3">
        <v>-361.82</v>
      </c>
      <c r="P7753" s="3">
        <v>20.34</v>
      </c>
      <c r="Q7753" s="3">
        <v>35</v>
      </c>
      <c r="R7753" s="5" t="s">
        <v>2573</v>
      </c>
      <c r="S7753" s="5" t="s">
        <v>3596</v>
      </c>
      <c r="T7753" s="5" t="str">
        <f t="shared" si="727"/>
        <v>Matthew Grinstein</v>
      </c>
      <c r="U7753" t="s">
        <v>153</v>
      </c>
      <c r="V7753" s="5" t="s">
        <v>27</v>
      </c>
      <c r="W7753" s="5" t="s">
        <v>28</v>
      </c>
      <c r="X7753" s="5" t="s">
        <v>29</v>
      </c>
      <c r="Y7753" s="5" t="s">
        <v>1176</v>
      </c>
      <c r="Z7753" s="5" t="s">
        <v>31</v>
      </c>
      <c r="AA7753" s="4">
        <v>0.84</v>
      </c>
      <c r="AB7753" s="1">
        <v>40502</v>
      </c>
      <c r="AC7753" s="1">
        <v>29375</v>
      </c>
      <c r="AD7753">
        <f t="shared" si="728"/>
        <v>2</v>
      </c>
      <c r="AE7753">
        <f t="shared" ca="1" si="729"/>
        <v>44</v>
      </c>
      <c r="AF7753" t="str">
        <f t="shared" ca="1" si="730"/>
        <v>18-64</v>
      </c>
      <c r="AG7753" s="3">
        <f t="shared" si="731"/>
        <v>4.2569230769230773</v>
      </c>
      <c r="AH7753" t="str">
        <f>_xlfn.IFNA(VLOOKUP(Sales_Transactions[[#This Row],[Order ID]],Returned_Items[#All],2,FALSE),"Not Returned")</f>
        <v>Not Returned</v>
      </c>
    </row>
    <row r="7754" spans="1:34" x14ac:dyDescent="0.25">
      <c r="A7754">
        <v>14597</v>
      </c>
      <c r="C7754" t="s">
        <v>342</v>
      </c>
      <c r="D7754" s="2" t="str">
        <f>TEXT(MID(Sales_Transactions[[#This Row],[Order Date]],2,5),"d/m/yyy")</f>
        <v>30/8/2010</v>
      </c>
      <c r="E7754" s="2" t="str">
        <f>TEXT(MID(Sales_Transactions[[#This Row],[Order Date]],2,5),"d")</f>
        <v>30</v>
      </c>
      <c r="F7754" s="2" t="str">
        <f>TEXT(MID(Sales_Transactions[[#This Row],[Order Date]],2,5),"m")</f>
        <v>8</v>
      </c>
      <c r="G7754" s="2" t="str">
        <f>TEXT(MID(Sales_Transactions[[#This Row],[Order Date]],2,5),"yyy")</f>
        <v>2010</v>
      </c>
      <c r="H7754" s="2" t="str">
        <f>TEXT(MID(Sales_Transactions[[#This Row],[Order Date]],2,5),"yyy/m")</f>
        <v>2010/8</v>
      </c>
      <c r="I7754" t="s">
        <v>101</v>
      </c>
      <c r="J7754">
        <f t="shared" si="726"/>
        <v>1</v>
      </c>
      <c r="K7754" s="2">
        <v>41</v>
      </c>
      <c r="L7754" s="3">
        <v>320.42</v>
      </c>
      <c r="M7754" s="4">
        <v>0.03</v>
      </c>
      <c r="N7754" s="5" t="s">
        <v>67</v>
      </c>
      <c r="O7754" s="3">
        <v>-66.37</v>
      </c>
      <c r="P7754" s="3">
        <v>7.68</v>
      </c>
      <c r="Q7754" s="3">
        <v>6.16</v>
      </c>
      <c r="R7754" s="5" t="s">
        <v>3562</v>
      </c>
      <c r="S7754" s="5" t="s">
        <v>3563</v>
      </c>
      <c r="T7754" s="5" t="str">
        <f t="shared" si="727"/>
        <v>Lauren Leatherbury</v>
      </c>
      <c r="U7754" t="s">
        <v>153</v>
      </c>
      <c r="V7754" s="5" t="s">
        <v>47</v>
      </c>
      <c r="W7754" s="5" t="s">
        <v>28</v>
      </c>
      <c r="X7754" s="5" t="s">
        <v>41</v>
      </c>
      <c r="Y7754" s="5" t="s">
        <v>1489</v>
      </c>
      <c r="Z7754" s="5" t="s">
        <v>43</v>
      </c>
      <c r="AA7754" s="4">
        <v>0.35</v>
      </c>
      <c r="AB7754" s="1">
        <v>40421</v>
      </c>
      <c r="AC7754" s="1">
        <v>29033</v>
      </c>
      <c r="AD7754">
        <f t="shared" si="728"/>
        <v>1</v>
      </c>
      <c r="AE7754">
        <f t="shared" ca="1" si="729"/>
        <v>45</v>
      </c>
      <c r="AF7754" t="str">
        <f t="shared" ca="1" si="730"/>
        <v>18-64</v>
      </c>
      <c r="AG7754" s="3">
        <f t="shared" si="731"/>
        <v>0.33750478048780491</v>
      </c>
      <c r="AH7754" t="str">
        <f>_xlfn.IFNA(VLOOKUP(Sales_Transactions[[#This Row],[Order ID]],Returned_Items[#All],2,FALSE),"Not Returned")</f>
        <v>Not Returned</v>
      </c>
    </row>
    <row r="7755" spans="1:34" x14ac:dyDescent="0.25">
      <c r="A7755">
        <v>14597</v>
      </c>
      <c r="C7755" t="s">
        <v>342</v>
      </c>
      <c r="D7755" s="2" t="str">
        <f>TEXT(MID(Sales_Transactions[[#This Row],[Order Date]],2,5),"d/m/yyy")</f>
        <v>30/8/2010</v>
      </c>
      <c r="E7755" s="2" t="str">
        <f>TEXT(MID(Sales_Transactions[[#This Row],[Order Date]],2,5),"d")</f>
        <v>30</v>
      </c>
      <c r="F7755" s="2" t="str">
        <f>TEXT(MID(Sales_Transactions[[#This Row],[Order Date]],2,5),"m")</f>
        <v>8</v>
      </c>
      <c r="G7755" s="2" t="str">
        <f>TEXT(MID(Sales_Transactions[[#This Row],[Order Date]],2,5),"yyy")</f>
        <v>2010</v>
      </c>
      <c r="H7755" s="2" t="str">
        <f>TEXT(MID(Sales_Transactions[[#This Row],[Order Date]],2,5),"yyy/m")</f>
        <v>2010/8</v>
      </c>
      <c r="I7755" t="s">
        <v>101</v>
      </c>
      <c r="J7755">
        <f t="shared" si="726"/>
        <v>1</v>
      </c>
      <c r="K7755" s="2">
        <v>35</v>
      </c>
      <c r="L7755" s="3">
        <v>266.64</v>
      </c>
      <c r="M7755" s="4">
        <v>7.0000000000000007E-2</v>
      </c>
      <c r="N7755" s="5" t="s">
        <v>23</v>
      </c>
      <c r="O7755" s="3">
        <v>-36.76</v>
      </c>
      <c r="P7755" s="3">
        <v>7.96</v>
      </c>
      <c r="Q7755" s="3">
        <v>4.95</v>
      </c>
      <c r="R7755" s="5" t="s">
        <v>3562</v>
      </c>
      <c r="S7755" s="5" t="s">
        <v>3563</v>
      </c>
      <c r="T7755" s="5" t="str">
        <f t="shared" si="727"/>
        <v>Lauren Leatherbury</v>
      </c>
      <c r="U7755" t="s">
        <v>153</v>
      </c>
      <c r="V7755" s="5" t="s">
        <v>47</v>
      </c>
      <c r="W7755" s="5" t="s">
        <v>57</v>
      </c>
      <c r="X7755" s="5" t="s">
        <v>58</v>
      </c>
      <c r="Y7755" s="5" t="s">
        <v>1664</v>
      </c>
      <c r="Z7755" s="5" t="s">
        <v>43</v>
      </c>
      <c r="AA7755" s="4">
        <v>0.41</v>
      </c>
      <c r="AB7755" s="1">
        <v>40421</v>
      </c>
      <c r="AC7755" s="1">
        <v>28994</v>
      </c>
      <c r="AD7755">
        <f t="shared" si="728"/>
        <v>1</v>
      </c>
      <c r="AE7755">
        <f t="shared" ca="1" si="729"/>
        <v>45</v>
      </c>
      <c r="AF7755" t="str">
        <f t="shared" ca="1" si="730"/>
        <v>18-64</v>
      </c>
      <c r="AG7755" s="3">
        <f t="shared" si="731"/>
        <v>0.36869794285714286</v>
      </c>
      <c r="AH7755" t="str">
        <f>_xlfn.IFNA(VLOOKUP(Sales_Transactions[[#This Row],[Order ID]],Returned_Items[#All],2,FALSE),"Not Returned")</f>
        <v>Not Returned</v>
      </c>
    </row>
    <row r="7756" spans="1:34" x14ac:dyDescent="0.25">
      <c r="A7756">
        <v>15015</v>
      </c>
      <c r="C7756" t="s">
        <v>815</v>
      </c>
      <c r="D7756" s="2" t="str">
        <f>TEXT(MID(Sales_Transactions[[#This Row],[Order Date]],2,5),"d/m/yyy")</f>
        <v>25/11/2010</v>
      </c>
      <c r="E7756" s="2" t="str">
        <f>TEXT(MID(Sales_Transactions[[#This Row],[Order Date]],2,5),"d")</f>
        <v>25</v>
      </c>
      <c r="F7756" s="2" t="str">
        <f>TEXT(MID(Sales_Transactions[[#This Row],[Order Date]],2,5),"m")</f>
        <v>11</v>
      </c>
      <c r="G7756" s="2" t="str">
        <f>TEXT(MID(Sales_Transactions[[#This Row],[Order Date]],2,5),"yyy")</f>
        <v>2010</v>
      </c>
      <c r="H7756" s="2" t="str">
        <f>TEXT(MID(Sales_Transactions[[#This Row],[Order Date]],2,5),"yyy/m")</f>
        <v>2010/11</v>
      </c>
      <c r="I7756" t="s">
        <v>33</v>
      </c>
      <c r="J7756">
        <f t="shared" si="726"/>
        <v>4</v>
      </c>
      <c r="K7756" s="2">
        <v>47</v>
      </c>
      <c r="L7756" s="3">
        <v>306.77</v>
      </c>
      <c r="M7756" s="4">
        <v>0.03</v>
      </c>
      <c r="N7756" s="5" t="s">
        <v>23</v>
      </c>
      <c r="O7756" s="3">
        <v>-102.06</v>
      </c>
      <c r="P7756" s="3">
        <v>6.24</v>
      </c>
      <c r="Q7756" s="3">
        <v>5.22</v>
      </c>
      <c r="R7756" s="5" t="s">
        <v>2573</v>
      </c>
      <c r="S7756" s="5" t="s">
        <v>3596</v>
      </c>
      <c r="T7756" s="5" t="str">
        <f t="shared" si="727"/>
        <v>Matthew Grinstein</v>
      </c>
      <c r="U7756" t="s">
        <v>153</v>
      </c>
      <c r="V7756" s="5" t="s">
        <v>27</v>
      </c>
      <c r="W7756" s="5" t="s">
        <v>57</v>
      </c>
      <c r="X7756" s="5" t="s">
        <v>58</v>
      </c>
      <c r="Y7756" s="5" t="s">
        <v>2019</v>
      </c>
      <c r="Z7756" s="5" t="s">
        <v>43</v>
      </c>
      <c r="AA7756" s="4">
        <v>0.6</v>
      </c>
      <c r="AB7756" s="1">
        <v>40508</v>
      </c>
      <c r="AC7756" s="1">
        <v>29124</v>
      </c>
      <c r="AD7756">
        <f t="shared" si="728"/>
        <v>1</v>
      </c>
      <c r="AE7756">
        <f t="shared" ca="1" si="729"/>
        <v>44</v>
      </c>
      <c r="AF7756" t="str">
        <f t="shared" ca="1" si="730"/>
        <v>18-64</v>
      </c>
      <c r="AG7756" s="3">
        <f t="shared" si="731"/>
        <v>0.24378995744680851</v>
      </c>
      <c r="AH7756" t="str">
        <f>_xlfn.IFNA(VLOOKUP(Sales_Transactions[[#This Row],[Order ID]],Returned_Items[#All],2,FALSE),"Not Returned")</f>
        <v>Not Returned</v>
      </c>
    </row>
    <row r="7757" spans="1:34" x14ac:dyDescent="0.25">
      <c r="A7757">
        <v>17539</v>
      </c>
      <c r="C7757" t="s">
        <v>995</v>
      </c>
      <c r="D7757" s="2" t="str">
        <f>TEXT(MID(Sales_Transactions[[#This Row],[Order Date]],2,5),"d/m/yyy")</f>
        <v>15/9/2011</v>
      </c>
      <c r="E7757" s="2" t="str">
        <f>TEXT(MID(Sales_Transactions[[#This Row],[Order Date]],2,5),"d")</f>
        <v>15</v>
      </c>
      <c r="F7757" s="2" t="str">
        <f>TEXT(MID(Sales_Transactions[[#This Row],[Order Date]],2,5),"m")</f>
        <v>9</v>
      </c>
      <c r="G7757" s="2" t="str">
        <f>TEXT(MID(Sales_Transactions[[#This Row],[Order Date]],2,5),"yyy")</f>
        <v>2011</v>
      </c>
      <c r="H7757" s="2" t="str">
        <f>TEXT(MID(Sales_Transactions[[#This Row],[Order Date]],2,5),"yyy/m")</f>
        <v>2011/9</v>
      </c>
      <c r="I7757" t="s">
        <v>52</v>
      </c>
      <c r="J7757">
        <f t="shared" si="726"/>
        <v>1</v>
      </c>
      <c r="K7757" s="2">
        <v>28</v>
      </c>
      <c r="L7757" s="3">
        <v>381.79</v>
      </c>
      <c r="M7757" s="4">
        <v>0.08</v>
      </c>
      <c r="N7757" s="5" t="s">
        <v>23</v>
      </c>
      <c r="O7757" s="3">
        <v>73.73</v>
      </c>
      <c r="P7757" s="3">
        <v>14.34</v>
      </c>
      <c r="Q7757" s="3">
        <v>5</v>
      </c>
      <c r="R7757" s="5" t="s">
        <v>2137</v>
      </c>
      <c r="S7757" s="5" t="s">
        <v>2620</v>
      </c>
      <c r="T7757" s="5" t="str">
        <f t="shared" si="727"/>
        <v>Pauline Webber</v>
      </c>
      <c r="U7757" t="s">
        <v>153</v>
      </c>
      <c r="V7757" s="5" t="s">
        <v>37</v>
      </c>
      <c r="W7757" s="5" t="s">
        <v>57</v>
      </c>
      <c r="X7757" s="5" t="s">
        <v>58</v>
      </c>
      <c r="Y7757" s="5" t="s">
        <v>1199</v>
      </c>
      <c r="Z7757" s="5" t="s">
        <v>60</v>
      </c>
      <c r="AA7757" s="4">
        <v>0.49</v>
      </c>
      <c r="AB7757" s="1">
        <v>40802</v>
      </c>
      <c r="AC7757" s="1">
        <v>29457</v>
      </c>
      <c r="AD7757">
        <f t="shared" si="728"/>
        <v>1</v>
      </c>
      <c r="AE7757">
        <f t="shared" ca="1" si="729"/>
        <v>43</v>
      </c>
      <c r="AF7757" t="str">
        <f t="shared" ca="1" si="730"/>
        <v>18-64</v>
      </c>
      <c r="AG7757" s="3">
        <f t="shared" si="731"/>
        <v>0.69030457142857138</v>
      </c>
      <c r="AH7757" t="str">
        <f>_xlfn.IFNA(VLOOKUP(Sales_Transactions[[#This Row],[Order ID]],Returned_Items[#All],2,FALSE),"Not Returned")</f>
        <v>Not Returned</v>
      </c>
    </row>
    <row r="7758" spans="1:34" x14ac:dyDescent="0.25">
      <c r="A7758">
        <v>17539</v>
      </c>
      <c r="C7758" t="s">
        <v>995</v>
      </c>
      <c r="D7758" s="2" t="str">
        <f>TEXT(MID(Sales_Transactions[[#This Row],[Order Date]],2,5),"d/m/yyy")</f>
        <v>15/9/2011</v>
      </c>
      <c r="E7758" s="2" t="str">
        <f>TEXT(MID(Sales_Transactions[[#This Row],[Order Date]],2,5),"d")</f>
        <v>15</v>
      </c>
      <c r="F7758" s="2" t="str">
        <f>TEXT(MID(Sales_Transactions[[#This Row],[Order Date]],2,5),"m")</f>
        <v>9</v>
      </c>
      <c r="G7758" s="2" t="str">
        <f>TEXT(MID(Sales_Transactions[[#This Row],[Order Date]],2,5),"yyy")</f>
        <v>2011</v>
      </c>
      <c r="H7758" s="2" t="str">
        <f>TEXT(MID(Sales_Transactions[[#This Row],[Order Date]],2,5),"yyy/m")</f>
        <v>2011/9</v>
      </c>
      <c r="I7758" t="s">
        <v>52</v>
      </c>
      <c r="J7758">
        <f t="shared" si="726"/>
        <v>1</v>
      </c>
      <c r="K7758" s="2">
        <v>10</v>
      </c>
      <c r="L7758" s="3">
        <v>1529.3115</v>
      </c>
      <c r="M7758" s="4">
        <v>0.1</v>
      </c>
      <c r="N7758" s="5" t="s">
        <v>23</v>
      </c>
      <c r="O7758" s="3">
        <v>-491.26</v>
      </c>
      <c r="P7758" s="3">
        <v>195.99</v>
      </c>
      <c r="Q7758" s="3">
        <v>8.99</v>
      </c>
      <c r="R7758" s="5" t="s">
        <v>2137</v>
      </c>
      <c r="S7758" s="5" t="s">
        <v>2620</v>
      </c>
      <c r="T7758" s="5" t="str">
        <f t="shared" si="727"/>
        <v>Pauline Webber</v>
      </c>
      <c r="U7758" t="s">
        <v>153</v>
      </c>
      <c r="V7758" s="5" t="s">
        <v>37</v>
      </c>
      <c r="W7758" s="5" t="s">
        <v>48</v>
      </c>
      <c r="X7758" s="5" t="s">
        <v>49</v>
      </c>
      <c r="Y7758" s="5" t="s">
        <v>1137</v>
      </c>
      <c r="Z7758" s="5" t="s">
        <v>43</v>
      </c>
      <c r="AA7758" s="4">
        <v>0.6</v>
      </c>
      <c r="AB7758" s="1">
        <v>40802</v>
      </c>
      <c r="AC7758" s="1">
        <v>29344</v>
      </c>
      <c r="AD7758">
        <f t="shared" si="728"/>
        <v>1</v>
      </c>
      <c r="AE7758">
        <f t="shared" ca="1" si="729"/>
        <v>44</v>
      </c>
      <c r="AF7758" t="str">
        <f t="shared" ca="1" si="730"/>
        <v>18-64</v>
      </c>
      <c r="AG7758" s="3">
        <f t="shared" si="731"/>
        <v>20.478401000000002</v>
      </c>
      <c r="AH7758" t="str">
        <f>_xlfn.IFNA(VLOOKUP(Sales_Transactions[[#This Row],[Order ID]],Returned_Items[#All],2,FALSE),"Not Returned")</f>
        <v>Not Returned</v>
      </c>
    </row>
    <row r="7759" spans="1:34" x14ac:dyDescent="0.25">
      <c r="A7759">
        <v>18145</v>
      </c>
      <c r="C7759" t="s">
        <v>3160</v>
      </c>
      <c r="D7759" s="2" t="str">
        <f>TEXT(MID(Sales_Transactions[[#This Row],[Order Date]],2,5),"d/m/yyy")</f>
        <v>4/9/2010</v>
      </c>
      <c r="E7759" s="2" t="str">
        <f>TEXT(MID(Sales_Transactions[[#This Row],[Order Date]],2,5),"d")</f>
        <v>4</v>
      </c>
      <c r="F7759" s="2" t="str">
        <f>TEXT(MID(Sales_Transactions[[#This Row],[Order Date]],2,5),"m")</f>
        <v>9</v>
      </c>
      <c r="G7759" s="2" t="str">
        <f>TEXT(MID(Sales_Transactions[[#This Row],[Order Date]],2,5),"yyy")</f>
        <v>2010</v>
      </c>
      <c r="H7759" s="2" t="str">
        <f>TEXT(MID(Sales_Transactions[[#This Row],[Order Date]],2,5),"yyy/m")</f>
        <v>2010/9</v>
      </c>
      <c r="I7759" t="s">
        <v>78</v>
      </c>
      <c r="J7759">
        <f t="shared" si="726"/>
        <v>3</v>
      </c>
      <c r="K7759" s="2">
        <v>47</v>
      </c>
      <c r="L7759" s="3">
        <v>270.32</v>
      </c>
      <c r="M7759" s="4">
        <v>0.06</v>
      </c>
      <c r="N7759" s="5" t="s">
        <v>23</v>
      </c>
      <c r="O7759" s="3">
        <v>-47.15</v>
      </c>
      <c r="P7759" s="3">
        <v>5.81</v>
      </c>
      <c r="Q7759" s="3">
        <v>3.37</v>
      </c>
      <c r="R7759" s="5" t="s">
        <v>3562</v>
      </c>
      <c r="S7759" s="5" t="s">
        <v>3563</v>
      </c>
      <c r="T7759" s="5" t="str">
        <f t="shared" si="727"/>
        <v>Lauren Leatherbury</v>
      </c>
      <c r="U7759" t="s">
        <v>153</v>
      </c>
      <c r="V7759" s="5" t="s">
        <v>47</v>
      </c>
      <c r="W7759" s="5" t="s">
        <v>28</v>
      </c>
      <c r="X7759" s="5" t="s">
        <v>82</v>
      </c>
      <c r="Y7759" s="5" t="s">
        <v>1362</v>
      </c>
      <c r="Z7759" s="5" t="s">
        <v>84</v>
      </c>
      <c r="AA7759" s="4">
        <v>0.54</v>
      </c>
      <c r="AB7759" s="1">
        <v>40426</v>
      </c>
      <c r="AC7759" s="1">
        <v>29451</v>
      </c>
      <c r="AD7759">
        <f t="shared" si="728"/>
        <v>1</v>
      </c>
      <c r="AE7759">
        <f t="shared" ca="1" si="729"/>
        <v>43</v>
      </c>
      <c r="AF7759" t="str">
        <f t="shared" ca="1" si="730"/>
        <v>18-64</v>
      </c>
      <c r="AG7759" s="3">
        <f t="shared" si="731"/>
        <v>0.19524497872340427</v>
      </c>
      <c r="AH7759" t="str">
        <f>_xlfn.IFNA(VLOOKUP(Sales_Transactions[[#This Row],[Order ID]],Returned_Items[#All],2,FALSE),"Not Returned")</f>
        <v>Not Returned</v>
      </c>
    </row>
    <row r="7760" spans="1:34" x14ac:dyDescent="0.25">
      <c r="A7760">
        <v>19559</v>
      </c>
      <c r="C7760" t="s">
        <v>404</v>
      </c>
      <c r="D7760" s="2" t="str">
        <f>TEXT(MID(Sales_Transactions[[#This Row],[Order Date]],2,5),"d/m/yyy")</f>
        <v>15/4/2010</v>
      </c>
      <c r="E7760" s="2" t="str">
        <f>TEXT(MID(Sales_Transactions[[#This Row],[Order Date]],2,5),"d")</f>
        <v>15</v>
      </c>
      <c r="F7760" s="2" t="str">
        <f>TEXT(MID(Sales_Transactions[[#This Row],[Order Date]],2,5),"m")</f>
        <v>4</v>
      </c>
      <c r="G7760" s="2" t="str">
        <f>TEXT(MID(Sales_Transactions[[#This Row],[Order Date]],2,5),"yyy")</f>
        <v>2010</v>
      </c>
      <c r="H7760" s="2" t="str">
        <f>TEXT(MID(Sales_Transactions[[#This Row],[Order Date]],2,5),"yyy/m")</f>
        <v>2010/4</v>
      </c>
      <c r="I7760" t="s">
        <v>33</v>
      </c>
      <c r="J7760">
        <f t="shared" si="726"/>
        <v>4</v>
      </c>
      <c r="K7760" s="2">
        <v>31</v>
      </c>
      <c r="L7760" s="3">
        <v>260.77</v>
      </c>
      <c r="M7760" s="4">
        <v>0.01</v>
      </c>
      <c r="N7760" s="5" t="s">
        <v>23</v>
      </c>
      <c r="O7760" s="3">
        <v>-8.75</v>
      </c>
      <c r="P7760" s="3">
        <v>8.34</v>
      </c>
      <c r="Q7760" s="3">
        <v>4.82</v>
      </c>
      <c r="R7760" s="5" t="s">
        <v>2573</v>
      </c>
      <c r="S7760" s="5" t="s">
        <v>3596</v>
      </c>
      <c r="T7760" s="5" t="str">
        <f t="shared" si="727"/>
        <v>Matthew Grinstein</v>
      </c>
      <c r="U7760" t="s">
        <v>153</v>
      </c>
      <c r="V7760" s="5" t="s">
        <v>27</v>
      </c>
      <c r="W7760" s="5" t="s">
        <v>28</v>
      </c>
      <c r="X7760" s="5" t="s">
        <v>75</v>
      </c>
      <c r="Y7760" s="5" t="s">
        <v>1123</v>
      </c>
      <c r="Z7760" s="5" t="s">
        <v>43</v>
      </c>
      <c r="AA7760" s="4">
        <v>0.4</v>
      </c>
      <c r="AB7760" s="1">
        <v>40285</v>
      </c>
      <c r="AC7760" s="1">
        <v>30377</v>
      </c>
      <c r="AD7760">
        <f t="shared" si="728"/>
        <v>2</v>
      </c>
      <c r="AE7760">
        <f t="shared" ca="1" si="729"/>
        <v>41</v>
      </c>
      <c r="AF7760" t="str">
        <f t="shared" ca="1" si="730"/>
        <v>18-64</v>
      </c>
      <c r="AG7760" s="3">
        <f t="shared" si="731"/>
        <v>0.42448922580645165</v>
      </c>
      <c r="AH7760" t="str">
        <f>_xlfn.IFNA(VLOOKUP(Sales_Transactions[[#This Row],[Order ID]],Returned_Items[#All],2,FALSE),"Not Returned")</f>
        <v>Not Returned</v>
      </c>
    </row>
    <row r="7761" spans="1:34" x14ac:dyDescent="0.25">
      <c r="A7761">
        <v>19559</v>
      </c>
      <c r="C7761" t="s">
        <v>404</v>
      </c>
      <c r="D7761" s="2" t="str">
        <f>TEXT(MID(Sales_Transactions[[#This Row],[Order Date]],2,5),"d/m/yyy")</f>
        <v>15/4/2010</v>
      </c>
      <c r="E7761" s="2" t="str">
        <f>TEXT(MID(Sales_Transactions[[#This Row],[Order Date]],2,5),"d")</f>
        <v>15</v>
      </c>
      <c r="F7761" s="2" t="str">
        <f>TEXT(MID(Sales_Transactions[[#This Row],[Order Date]],2,5),"m")</f>
        <v>4</v>
      </c>
      <c r="G7761" s="2" t="str">
        <f>TEXT(MID(Sales_Transactions[[#This Row],[Order Date]],2,5),"yyy")</f>
        <v>2010</v>
      </c>
      <c r="H7761" s="2" t="str">
        <f>TEXT(MID(Sales_Transactions[[#This Row],[Order Date]],2,5),"yyy/m")</f>
        <v>2010/4</v>
      </c>
      <c r="I7761" t="s">
        <v>33</v>
      </c>
      <c r="J7761">
        <f t="shared" si="726"/>
        <v>4</v>
      </c>
      <c r="K7761" s="2">
        <v>18</v>
      </c>
      <c r="L7761" s="3">
        <v>2445.212</v>
      </c>
      <c r="M7761" s="4">
        <v>0.02</v>
      </c>
      <c r="N7761" s="5" t="s">
        <v>67</v>
      </c>
      <c r="O7761" s="3">
        <v>275.77</v>
      </c>
      <c r="P7761" s="3">
        <v>155.99</v>
      </c>
      <c r="Q7761" s="3">
        <v>8.99</v>
      </c>
      <c r="R7761" s="5" t="s">
        <v>2573</v>
      </c>
      <c r="S7761" s="5" t="s">
        <v>3596</v>
      </c>
      <c r="T7761" s="5" t="str">
        <f t="shared" si="727"/>
        <v>Matthew Grinstein</v>
      </c>
      <c r="U7761" t="s">
        <v>153</v>
      </c>
      <c r="V7761" s="5" t="s">
        <v>27</v>
      </c>
      <c r="W7761" s="5" t="s">
        <v>48</v>
      </c>
      <c r="X7761" s="5" t="s">
        <v>49</v>
      </c>
      <c r="Y7761" s="5" t="s">
        <v>1206</v>
      </c>
      <c r="Z7761" s="5" t="s">
        <v>43</v>
      </c>
      <c r="AA7761" s="4">
        <v>0.57999999999999996</v>
      </c>
      <c r="AB7761" s="1">
        <v>40284</v>
      </c>
      <c r="AC7761" s="1">
        <v>29993</v>
      </c>
      <c r="AD7761">
        <f t="shared" si="728"/>
        <v>1</v>
      </c>
      <c r="AE7761">
        <f t="shared" ca="1" si="729"/>
        <v>42</v>
      </c>
      <c r="AF7761" t="str">
        <f t="shared" ca="1" si="730"/>
        <v>18-64</v>
      </c>
      <c r="AG7761" s="3">
        <f t="shared" si="731"/>
        <v>9.1638223333333357</v>
      </c>
      <c r="AH7761" t="str">
        <f>_xlfn.IFNA(VLOOKUP(Sales_Transactions[[#This Row],[Order ID]],Returned_Items[#All],2,FALSE),"Not Returned")</f>
        <v>Not Returned</v>
      </c>
    </row>
    <row r="7762" spans="1:34" x14ac:dyDescent="0.25">
      <c r="A7762">
        <v>19559</v>
      </c>
      <c r="C7762" t="s">
        <v>404</v>
      </c>
      <c r="D7762" s="2" t="str">
        <f>TEXT(MID(Sales_Transactions[[#This Row],[Order Date]],2,5),"d/m/yyy")</f>
        <v>15/4/2010</v>
      </c>
      <c r="E7762" s="2" t="str">
        <f>TEXT(MID(Sales_Transactions[[#This Row],[Order Date]],2,5),"d")</f>
        <v>15</v>
      </c>
      <c r="F7762" s="2" t="str">
        <f>TEXT(MID(Sales_Transactions[[#This Row],[Order Date]],2,5),"m")</f>
        <v>4</v>
      </c>
      <c r="G7762" s="2" t="str">
        <f>TEXT(MID(Sales_Transactions[[#This Row],[Order Date]],2,5),"yyy")</f>
        <v>2010</v>
      </c>
      <c r="H7762" s="2" t="str">
        <f>TEXT(MID(Sales_Transactions[[#This Row],[Order Date]],2,5),"yyy/m")</f>
        <v>2010/4</v>
      </c>
      <c r="I7762" t="s">
        <v>33</v>
      </c>
      <c r="J7762">
        <f t="shared" si="726"/>
        <v>4</v>
      </c>
      <c r="K7762" s="2">
        <v>14</v>
      </c>
      <c r="L7762" s="3">
        <v>1032.0274999999999</v>
      </c>
      <c r="M7762" s="4">
        <v>7.0000000000000007E-2</v>
      </c>
      <c r="N7762" s="5" t="s">
        <v>67</v>
      </c>
      <c r="O7762" s="3">
        <v>97.4</v>
      </c>
      <c r="P7762" s="3">
        <v>85.99</v>
      </c>
      <c r="Q7762" s="3">
        <v>0.99</v>
      </c>
      <c r="R7762" s="5" t="s">
        <v>2573</v>
      </c>
      <c r="S7762" s="5" t="s">
        <v>3596</v>
      </c>
      <c r="T7762" s="5" t="str">
        <f t="shared" si="727"/>
        <v>Matthew Grinstein</v>
      </c>
      <c r="U7762" t="s">
        <v>153</v>
      </c>
      <c r="V7762" s="5" t="s">
        <v>27</v>
      </c>
      <c r="W7762" s="5" t="s">
        <v>48</v>
      </c>
      <c r="X7762" s="5" t="s">
        <v>49</v>
      </c>
      <c r="Y7762" s="5" t="s">
        <v>1261</v>
      </c>
      <c r="Z7762" s="5" t="s">
        <v>84</v>
      </c>
      <c r="AA7762" s="4">
        <v>0.55000000000000004</v>
      </c>
      <c r="AB7762" s="1">
        <v>40286</v>
      </c>
      <c r="AC7762" s="1">
        <v>29988</v>
      </c>
      <c r="AD7762">
        <f t="shared" si="728"/>
        <v>3</v>
      </c>
      <c r="AE7762">
        <f t="shared" ca="1" si="729"/>
        <v>42</v>
      </c>
      <c r="AF7762" t="str">
        <f t="shared" ca="1" si="730"/>
        <v>18-64</v>
      </c>
      <c r="AG7762" s="3">
        <f t="shared" si="731"/>
        <v>6.2085576428571425</v>
      </c>
      <c r="AH7762" t="str">
        <f>_xlfn.IFNA(VLOOKUP(Sales_Transactions[[#This Row],[Order ID]],Returned_Items[#All],2,FALSE),"Not Returned")</f>
        <v>Not Returned</v>
      </c>
    </row>
    <row r="7763" spans="1:34" x14ac:dyDescent="0.25">
      <c r="A7763">
        <v>21188</v>
      </c>
      <c r="C7763" t="s">
        <v>3597</v>
      </c>
      <c r="D7763" s="2" t="str">
        <f>TEXT(MID(Sales_Transactions[[#This Row],[Order Date]],2,5),"d/m/yyy")</f>
        <v>21/9/2011</v>
      </c>
      <c r="E7763" s="2" t="str">
        <f>TEXT(MID(Sales_Transactions[[#This Row],[Order Date]],2,5),"d")</f>
        <v>21</v>
      </c>
      <c r="F7763" s="2" t="str">
        <f>TEXT(MID(Sales_Transactions[[#This Row],[Order Date]],2,5),"m")</f>
        <v>9</v>
      </c>
      <c r="G7763" s="2" t="str">
        <f>TEXT(MID(Sales_Transactions[[#This Row],[Order Date]],2,5),"yyy")</f>
        <v>2011</v>
      </c>
      <c r="H7763" s="2" t="str">
        <f>TEXT(MID(Sales_Transactions[[#This Row],[Order Date]],2,5),"yyy/m")</f>
        <v>2011/9</v>
      </c>
      <c r="I7763" t="s">
        <v>101</v>
      </c>
      <c r="J7763">
        <f t="shared" si="726"/>
        <v>1</v>
      </c>
      <c r="K7763" s="2">
        <v>29</v>
      </c>
      <c r="L7763" s="3">
        <v>21046.74</v>
      </c>
      <c r="M7763" s="4">
        <v>0.04</v>
      </c>
      <c r="N7763" s="5" t="s">
        <v>23</v>
      </c>
      <c r="O7763" s="3">
        <v>5217.2700000000004</v>
      </c>
      <c r="P7763" s="3">
        <v>699.99</v>
      </c>
      <c r="Q7763" s="3">
        <v>24.49</v>
      </c>
      <c r="R7763" s="5" t="s">
        <v>2573</v>
      </c>
      <c r="S7763" s="5" t="s">
        <v>3596</v>
      </c>
      <c r="T7763" s="5" t="str">
        <f t="shared" si="727"/>
        <v>Matthew Grinstein</v>
      </c>
      <c r="U7763" t="s">
        <v>153</v>
      </c>
      <c r="V7763" s="5" t="s">
        <v>27</v>
      </c>
      <c r="W7763" s="5" t="s">
        <v>48</v>
      </c>
      <c r="X7763" s="5" t="s">
        <v>131</v>
      </c>
      <c r="Y7763" s="5" t="s">
        <v>2422</v>
      </c>
      <c r="Z7763" s="5" t="s">
        <v>31</v>
      </c>
      <c r="AA7763" s="4">
        <v>0.54</v>
      </c>
      <c r="AB7763" s="1">
        <v>40809</v>
      </c>
      <c r="AC7763" s="1">
        <v>30230</v>
      </c>
      <c r="AD7763">
        <f t="shared" si="728"/>
        <v>2</v>
      </c>
      <c r="AE7763">
        <f t="shared" ca="1" si="729"/>
        <v>41</v>
      </c>
      <c r="AF7763" t="str">
        <f t="shared" ca="1" si="730"/>
        <v>18-64</v>
      </c>
      <c r="AG7763" s="3">
        <f t="shared" si="731"/>
        <v>24.972413931034485</v>
      </c>
      <c r="AH7763" t="str">
        <f>_xlfn.IFNA(VLOOKUP(Sales_Transactions[[#This Row],[Order ID]],Returned_Items[#All],2,FALSE),"Not Returned")</f>
        <v>Not Returned</v>
      </c>
    </row>
    <row r="7764" spans="1:34" x14ac:dyDescent="0.25">
      <c r="A7764">
        <v>21318</v>
      </c>
      <c r="C7764" t="s">
        <v>1289</v>
      </c>
      <c r="D7764" s="2" t="str">
        <f>TEXT(MID(Sales_Transactions[[#This Row],[Order Date]],2,5),"d/m/yyy")</f>
        <v>4/7/2010</v>
      </c>
      <c r="E7764" s="2" t="str">
        <f>TEXT(MID(Sales_Transactions[[#This Row],[Order Date]],2,5),"d")</f>
        <v>4</v>
      </c>
      <c r="F7764" s="2" t="str">
        <f>TEXT(MID(Sales_Transactions[[#This Row],[Order Date]],2,5),"m")</f>
        <v>7</v>
      </c>
      <c r="G7764" s="2" t="str">
        <f>TEXT(MID(Sales_Transactions[[#This Row],[Order Date]],2,5),"yyy")</f>
        <v>2010</v>
      </c>
      <c r="H7764" s="2" t="str">
        <f>TEXT(MID(Sales_Transactions[[#This Row],[Order Date]],2,5),"yyy/m")</f>
        <v>2010/7</v>
      </c>
      <c r="I7764" t="s">
        <v>33</v>
      </c>
      <c r="J7764">
        <f t="shared" si="726"/>
        <v>4</v>
      </c>
      <c r="K7764" s="2">
        <v>40</v>
      </c>
      <c r="L7764" s="3">
        <v>1384.34</v>
      </c>
      <c r="M7764" s="4">
        <v>0.1</v>
      </c>
      <c r="N7764" s="5" t="s">
        <v>23</v>
      </c>
      <c r="O7764" s="3">
        <v>562.30999999999995</v>
      </c>
      <c r="P7764" s="3">
        <v>37.700000000000003</v>
      </c>
      <c r="Q7764" s="3">
        <v>2.99</v>
      </c>
      <c r="R7764" s="5" t="s">
        <v>1450</v>
      </c>
      <c r="S7764" s="5" t="s">
        <v>3593</v>
      </c>
      <c r="T7764" s="5" t="str">
        <f t="shared" si="727"/>
        <v>Lisa Hazard</v>
      </c>
      <c r="U7764" t="s">
        <v>153</v>
      </c>
      <c r="V7764" s="5" t="s">
        <v>74</v>
      </c>
      <c r="W7764" s="5" t="s">
        <v>28</v>
      </c>
      <c r="X7764" s="5" t="s">
        <v>41</v>
      </c>
      <c r="Y7764" s="5" t="s">
        <v>1666</v>
      </c>
      <c r="Z7764" s="5" t="s">
        <v>43</v>
      </c>
      <c r="AA7764" s="4">
        <v>0.35</v>
      </c>
      <c r="AB7764" s="1">
        <v>40365</v>
      </c>
      <c r="AC7764" s="1">
        <v>30093</v>
      </c>
      <c r="AD7764">
        <f t="shared" si="728"/>
        <v>2</v>
      </c>
      <c r="AE7764">
        <f t="shared" ca="1" si="729"/>
        <v>42</v>
      </c>
      <c r="AF7764" t="str">
        <f t="shared" ca="1" si="730"/>
        <v>18-64</v>
      </c>
      <c r="AG7764" s="3">
        <f t="shared" si="731"/>
        <v>1.0163075000000001</v>
      </c>
      <c r="AH7764" t="str">
        <f>_xlfn.IFNA(VLOOKUP(Sales_Transactions[[#This Row],[Order ID]],Returned_Items[#All],2,FALSE),"Not Returned")</f>
        <v>Not Returned</v>
      </c>
    </row>
    <row r="7765" spans="1:34" x14ac:dyDescent="0.25">
      <c r="A7765">
        <v>21792</v>
      </c>
      <c r="C7765" t="s">
        <v>2825</v>
      </c>
      <c r="D7765" s="2" t="str">
        <f>TEXT(MID(Sales_Transactions[[#This Row],[Order Date]],2,5),"d/m/yyy")</f>
        <v>25/9/2012</v>
      </c>
      <c r="E7765" s="2" t="str">
        <f>TEXT(MID(Sales_Transactions[[#This Row],[Order Date]],2,5),"d")</f>
        <v>25</v>
      </c>
      <c r="F7765" s="2" t="str">
        <f>TEXT(MID(Sales_Transactions[[#This Row],[Order Date]],2,5),"m")</f>
        <v>9</v>
      </c>
      <c r="G7765" s="2" t="str">
        <f>TEXT(MID(Sales_Transactions[[#This Row],[Order Date]],2,5),"yyy")</f>
        <v>2012</v>
      </c>
      <c r="H7765" s="2" t="str">
        <f>TEXT(MID(Sales_Transactions[[#This Row],[Order Date]],2,5),"yyy/m")</f>
        <v>2012/9</v>
      </c>
      <c r="I7765" t="s">
        <v>52</v>
      </c>
      <c r="J7765">
        <f t="shared" si="726"/>
        <v>1</v>
      </c>
      <c r="K7765" s="2">
        <v>26</v>
      </c>
      <c r="L7765" s="3">
        <v>362.76</v>
      </c>
      <c r="M7765" s="4">
        <v>0.09</v>
      </c>
      <c r="N7765" s="5" t="s">
        <v>23</v>
      </c>
      <c r="O7765" s="3">
        <v>19.36</v>
      </c>
      <c r="P7765" s="3">
        <v>14.48</v>
      </c>
      <c r="Q7765" s="3">
        <v>6.46</v>
      </c>
      <c r="R7765" s="5" t="s">
        <v>2137</v>
      </c>
      <c r="S7765" s="5" t="s">
        <v>2620</v>
      </c>
      <c r="T7765" s="5" t="str">
        <f t="shared" si="727"/>
        <v>Pauline Webber</v>
      </c>
      <c r="U7765" t="s">
        <v>153</v>
      </c>
      <c r="V7765" s="5" t="s">
        <v>37</v>
      </c>
      <c r="W7765" s="5" t="s">
        <v>28</v>
      </c>
      <c r="X7765" s="5" t="s">
        <v>41</v>
      </c>
      <c r="Y7765" s="5" t="s">
        <v>1412</v>
      </c>
      <c r="Z7765" s="5" t="s">
        <v>43</v>
      </c>
      <c r="AA7765" s="4">
        <v>0.38</v>
      </c>
      <c r="AB7765" s="1">
        <v>41179</v>
      </c>
      <c r="AC7765" s="1">
        <v>15396</v>
      </c>
      <c r="AD7765">
        <f t="shared" si="728"/>
        <v>2</v>
      </c>
      <c r="AE7765">
        <f t="shared" ca="1" si="729"/>
        <v>82</v>
      </c>
      <c r="AF7765" t="str">
        <f t="shared" ca="1" si="730"/>
        <v>Over 65</v>
      </c>
      <c r="AG7765" s="3">
        <f t="shared" si="731"/>
        <v>0.80488338461538456</v>
      </c>
      <c r="AH7765" t="str">
        <f>_xlfn.IFNA(VLOOKUP(Sales_Transactions[[#This Row],[Order ID]],Returned_Items[#All],2,FALSE),"Not Returned")</f>
        <v>Not Returned</v>
      </c>
    </row>
    <row r="7766" spans="1:34" x14ac:dyDescent="0.25">
      <c r="A7766">
        <v>21831</v>
      </c>
      <c r="C7766" t="s">
        <v>2522</v>
      </c>
      <c r="D7766" s="2" t="str">
        <f>TEXT(MID(Sales_Transactions[[#This Row],[Order Date]],2,5),"d/m/yyy")</f>
        <v>19/9/2009</v>
      </c>
      <c r="E7766" s="2" t="str">
        <f>TEXT(MID(Sales_Transactions[[#This Row],[Order Date]],2,5),"d")</f>
        <v>19</v>
      </c>
      <c r="F7766" s="2" t="str">
        <f>TEXT(MID(Sales_Transactions[[#This Row],[Order Date]],2,5),"m")</f>
        <v>9</v>
      </c>
      <c r="G7766" s="2" t="str">
        <f>TEXT(MID(Sales_Transactions[[#This Row],[Order Date]],2,5),"yyy")</f>
        <v>2009</v>
      </c>
      <c r="H7766" s="2" t="str">
        <f>TEXT(MID(Sales_Transactions[[#This Row],[Order Date]],2,5),"yyy/m")</f>
        <v>2009/9</v>
      </c>
      <c r="I7766" t="s">
        <v>52</v>
      </c>
      <c r="J7766">
        <f t="shared" si="726"/>
        <v>1</v>
      </c>
      <c r="K7766" s="2">
        <v>6</v>
      </c>
      <c r="L7766" s="3">
        <v>28.39</v>
      </c>
      <c r="M7766" s="4">
        <v>0.05</v>
      </c>
      <c r="N7766" s="5" t="s">
        <v>23</v>
      </c>
      <c r="O7766" s="3">
        <v>3.84</v>
      </c>
      <c r="P7766" s="3">
        <v>4.9800000000000004</v>
      </c>
      <c r="Q7766" s="3">
        <v>0.49</v>
      </c>
      <c r="R7766" s="5" t="s">
        <v>2137</v>
      </c>
      <c r="S7766" s="5" t="s">
        <v>2620</v>
      </c>
      <c r="T7766" s="5" t="str">
        <f t="shared" si="727"/>
        <v>Pauline Webber</v>
      </c>
      <c r="U7766" t="s">
        <v>153</v>
      </c>
      <c r="V7766" s="5" t="s">
        <v>37</v>
      </c>
      <c r="W7766" s="5" t="s">
        <v>28</v>
      </c>
      <c r="X7766" s="5" t="s">
        <v>115</v>
      </c>
      <c r="Y7766" s="5" t="s">
        <v>1455</v>
      </c>
      <c r="Z7766" s="5" t="s">
        <v>43</v>
      </c>
      <c r="AA7766" s="4">
        <v>0.39</v>
      </c>
      <c r="AB7766" s="1">
        <v>40075</v>
      </c>
      <c r="AC7766" s="1">
        <v>29944</v>
      </c>
      <c r="AD7766">
        <f t="shared" si="728"/>
        <v>0</v>
      </c>
      <c r="AE7766">
        <f t="shared" ca="1" si="729"/>
        <v>42</v>
      </c>
      <c r="AF7766" t="str">
        <f t="shared" ca="1" si="730"/>
        <v>18-64</v>
      </c>
      <c r="AG7766" s="3">
        <f t="shared" si="731"/>
        <v>0.91125166666666679</v>
      </c>
      <c r="AH7766" t="str">
        <f>_xlfn.IFNA(VLOOKUP(Sales_Transactions[[#This Row],[Order ID]],Returned_Items[#All],2,FALSE),"Not Returned")</f>
        <v>Not Returned</v>
      </c>
    </row>
    <row r="7767" spans="1:34" x14ac:dyDescent="0.25">
      <c r="A7767">
        <v>22818</v>
      </c>
      <c r="C7767" t="s">
        <v>2497</v>
      </c>
      <c r="D7767" s="2" t="str">
        <f>TEXT(MID(Sales_Transactions[[#This Row],[Order Date]],2,5),"d/m/yyy")</f>
        <v>22/5/2009</v>
      </c>
      <c r="E7767" s="2" t="str">
        <f>TEXT(MID(Sales_Transactions[[#This Row],[Order Date]],2,5),"d")</f>
        <v>22</v>
      </c>
      <c r="F7767" s="2" t="str">
        <f>TEXT(MID(Sales_Transactions[[#This Row],[Order Date]],2,5),"m")</f>
        <v>5</v>
      </c>
      <c r="G7767" s="2" t="str">
        <f>TEXT(MID(Sales_Transactions[[#This Row],[Order Date]],2,5),"yyy")</f>
        <v>2009</v>
      </c>
      <c r="H7767" s="2" t="str">
        <f>TEXT(MID(Sales_Transactions[[#This Row],[Order Date]],2,5),"yyy/m")</f>
        <v>2009/5</v>
      </c>
      <c r="I7767" t="s">
        <v>101</v>
      </c>
      <c r="J7767">
        <f t="shared" si="726"/>
        <v>1</v>
      </c>
      <c r="K7767" s="2">
        <v>50</v>
      </c>
      <c r="L7767" s="3">
        <v>6277.75</v>
      </c>
      <c r="M7767" s="4">
        <v>0.1</v>
      </c>
      <c r="N7767" s="5" t="s">
        <v>34</v>
      </c>
      <c r="O7767" s="3">
        <v>-592.42999999999995</v>
      </c>
      <c r="P7767" s="3">
        <v>130.97999999999999</v>
      </c>
      <c r="Q7767" s="3">
        <v>30</v>
      </c>
      <c r="R7767" s="5" t="s">
        <v>3013</v>
      </c>
      <c r="S7767" s="5" t="s">
        <v>2675</v>
      </c>
      <c r="T7767" s="5" t="str">
        <f t="shared" si="727"/>
        <v>Mitch Gastineau</v>
      </c>
      <c r="U7767" t="s">
        <v>153</v>
      </c>
      <c r="V7767" s="5" t="s">
        <v>27</v>
      </c>
      <c r="W7767" s="5" t="s">
        <v>57</v>
      </c>
      <c r="X7767" s="5" t="s">
        <v>154</v>
      </c>
      <c r="Y7767" s="5" t="s">
        <v>418</v>
      </c>
      <c r="Z7767" s="5" t="s">
        <v>40</v>
      </c>
      <c r="AA7767" s="4">
        <v>0.78</v>
      </c>
      <c r="AB7767" s="1">
        <v>39957</v>
      </c>
      <c r="AC7767" s="1">
        <v>29816</v>
      </c>
      <c r="AD7767">
        <f t="shared" si="728"/>
        <v>2</v>
      </c>
      <c r="AE7767">
        <f t="shared" ca="1" si="729"/>
        <v>42</v>
      </c>
      <c r="AF7767" t="str">
        <f t="shared" ca="1" si="730"/>
        <v>18-64</v>
      </c>
      <c r="AG7767" s="3">
        <f t="shared" si="731"/>
        <v>3.2169803999999997</v>
      </c>
      <c r="AH7767" t="str">
        <f>_xlfn.IFNA(VLOOKUP(Sales_Transactions[[#This Row],[Order ID]],Returned_Items[#All],2,FALSE),"Not Returned")</f>
        <v>Not Returned</v>
      </c>
    </row>
    <row r="7768" spans="1:34" x14ac:dyDescent="0.25">
      <c r="A7768">
        <v>22818</v>
      </c>
      <c r="C7768" t="s">
        <v>2497</v>
      </c>
      <c r="D7768" s="2" t="str">
        <f>TEXT(MID(Sales_Transactions[[#This Row],[Order Date]],2,5),"d/m/yyy")</f>
        <v>22/5/2009</v>
      </c>
      <c r="E7768" s="2" t="str">
        <f>TEXT(MID(Sales_Transactions[[#This Row],[Order Date]],2,5),"d")</f>
        <v>22</v>
      </c>
      <c r="F7768" s="2" t="str">
        <f>TEXT(MID(Sales_Transactions[[#This Row],[Order Date]],2,5),"m")</f>
        <v>5</v>
      </c>
      <c r="G7768" s="2" t="str">
        <f>TEXT(MID(Sales_Transactions[[#This Row],[Order Date]],2,5),"yyy")</f>
        <v>2009</v>
      </c>
      <c r="H7768" s="2" t="str">
        <f>TEXT(MID(Sales_Transactions[[#This Row],[Order Date]],2,5),"yyy/m")</f>
        <v>2009/5</v>
      </c>
      <c r="I7768" t="s">
        <v>22</v>
      </c>
      <c r="J7768">
        <f t="shared" si="726"/>
        <v>2</v>
      </c>
      <c r="K7768" s="2">
        <v>19</v>
      </c>
      <c r="L7768" s="3">
        <v>360.24</v>
      </c>
      <c r="M7768" s="4">
        <v>0.08</v>
      </c>
      <c r="N7768" s="5" t="s">
        <v>23</v>
      </c>
      <c r="O7768" s="3">
        <v>-53.82</v>
      </c>
      <c r="P7768" s="3">
        <v>19.98</v>
      </c>
      <c r="Q7768" s="3">
        <v>4</v>
      </c>
      <c r="R7768" s="5" t="s">
        <v>3013</v>
      </c>
      <c r="S7768" s="5" t="s">
        <v>2675</v>
      </c>
      <c r="T7768" s="5" t="str">
        <f t="shared" si="727"/>
        <v>Mitch Gastineau</v>
      </c>
      <c r="U7768" t="s">
        <v>153</v>
      </c>
      <c r="V7768" s="5" t="s">
        <v>27</v>
      </c>
      <c r="W7768" s="5" t="s">
        <v>48</v>
      </c>
      <c r="X7768" s="5" t="s">
        <v>87</v>
      </c>
      <c r="Y7768" s="5" t="s">
        <v>1112</v>
      </c>
      <c r="Z7768" s="5" t="s">
        <v>43</v>
      </c>
      <c r="AA7768" s="4">
        <v>0.68</v>
      </c>
      <c r="AB7768" s="1">
        <v>39959</v>
      </c>
      <c r="AC7768" s="1">
        <v>16086</v>
      </c>
      <c r="AD7768">
        <f t="shared" si="728"/>
        <v>4</v>
      </c>
      <c r="AE7768">
        <f t="shared" ca="1" si="729"/>
        <v>80</v>
      </c>
      <c r="AF7768" t="str">
        <f t="shared" ca="1" si="730"/>
        <v>Over 65</v>
      </c>
      <c r="AG7768" s="3">
        <f t="shared" si="731"/>
        <v>1.2612639999999999</v>
      </c>
      <c r="AH7768" t="str">
        <f>_xlfn.IFNA(VLOOKUP(Sales_Transactions[[#This Row],[Order ID]],Returned_Items[#All],2,FALSE),"Not Returned")</f>
        <v>Not Returned</v>
      </c>
    </row>
    <row r="7769" spans="1:34" x14ac:dyDescent="0.25">
      <c r="A7769">
        <v>24801</v>
      </c>
      <c r="C7769" t="s">
        <v>348</v>
      </c>
      <c r="D7769" s="2" t="str">
        <f>TEXT(MID(Sales_Transactions[[#This Row],[Order Date]],2,5),"d/m/yyy")</f>
        <v>15/11/2012</v>
      </c>
      <c r="E7769" s="2" t="str">
        <f>TEXT(MID(Sales_Transactions[[#This Row],[Order Date]],2,5),"d")</f>
        <v>15</v>
      </c>
      <c r="F7769" s="2" t="str">
        <f>TEXT(MID(Sales_Transactions[[#This Row],[Order Date]],2,5),"m")</f>
        <v>11</v>
      </c>
      <c r="G7769" s="2" t="str">
        <f>TEXT(MID(Sales_Transactions[[#This Row],[Order Date]],2,5),"yyy")</f>
        <v>2012</v>
      </c>
      <c r="H7769" s="2" t="str">
        <f>TEXT(MID(Sales_Transactions[[#This Row],[Order Date]],2,5),"yyy/m")</f>
        <v>2012/11</v>
      </c>
      <c r="I7769" t="s">
        <v>33</v>
      </c>
      <c r="J7769">
        <f t="shared" si="726"/>
        <v>4</v>
      </c>
      <c r="K7769" s="2">
        <v>3</v>
      </c>
      <c r="L7769" s="3">
        <v>18.91</v>
      </c>
      <c r="M7769" s="4">
        <v>0</v>
      </c>
      <c r="N7769" s="5" t="s">
        <v>23</v>
      </c>
      <c r="O7769" s="3">
        <v>-16.350000000000001</v>
      </c>
      <c r="P7769" s="3">
        <v>3.89</v>
      </c>
      <c r="Q7769" s="3">
        <v>7.01</v>
      </c>
      <c r="R7769" s="5" t="s">
        <v>1450</v>
      </c>
      <c r="S7769" s="5" t="s">
        <v>3593</v>
      </c>
      <c r="T7769" s="5" t="str">
        <f t="shared" si="727"/>
        <v>Lisa Hazard</v>
      </c>
      <c r="U7769" t="s">
        <v>153</v>
      </c>
      <c r="V7769" s="5" t="s">
        <v>74</v>
      </c>
      <c r="W7769" s="5" t="s">
        <v>28</v>
      </c>
      <c r="X7769" s="5" t="s">
        <v>41</v>
      </c>
      <c r="Y7769" s="5" t="s">
        <v>159</v>
      </c>
      <c r="Z7769" s="5" t="s">
        <v>43</v>
      </c>
      <c r="AA7769" s="4">
        <v>0.37</v>
      </c>
      <c r="AB7769" s="1">
        <v>41229</v>
      </c>
      <c r="AC7769" s="1">
        <v>16416</v>
      </c>
      <c r="AD7769">
        <f t="shared" si="728"/>
        <v>1</v>
      </c>
      <c r="AE7769">
        <f t="shared" ca="1" si="729"/>
        <v>79</v>
      </c>
      <c r="AF7769" t="str">
        <f t="shared" ca="1" si="730"/>
        <v>Over 65</v>
      </c>
      <c r="AG7769" s="3">
        <f t="shared" si="731"/>
        <v>3.6333333333333333</v>
      </c>
      <c r="AH7769" t="str">
        <f>_xlfn.IFNA(VLOOKUP(Sales_Transactions[[#This Row],[Order ID]],Returned_Items[#All],2,FALSE),"Not Returned")</f>
        <v>Not Returned</v>
      </c>
    </row>
    <row r="7770" spans="1:34" x14ac:dyDescent="0.25">
      <c r="A7770">
        <v>24801</v>
      </c>
      <c r="C7770" t="s">
        <v>348</v>
      </c>
      <c r="D7770" s="2" t="str">
        <f>TEXT(MID(Sales_Transactions[[#This Row],[Order Date]],2,5),"d/m/yyy")</f>
        <v>15/11/2012</v>
      </c>
      <c r="E7770" s="2" t="str">
        <f>TEXT(MID(Sales_Transactions[[#This Row],[Order Date]],2,5),"d")</f>
        <v>15</v>
      </c>
      <c r="F7770" s="2" t="str">
        <f>TEXT(MID(Sales_Transactions[[#This Row],[Order Date]],2,5),"m")</f>
        <v>11</v>
      </c>
      <c r="G7770" s="2" t="str">
        <f>TEXT(MID(Sales_Transactions[[#This Row],[Order Date]],2,5),"yyy")</f>
        <v>2012</v>
      </c>
      <c r="H7770" s="2" t="str">
        <f>TEXT(MID(Sales_Transactions[[#This Row],[Order Date]],2,5),"yyy/m")</f>
        <v>2012/11</v>
      </c>
      <c r="I7770" t="s">
        <v>33</v>
      </c>
      <c r="J7770">
        <f t="shared" si="726"/>
        <v>4</v>
      </c>
      <c r="K7770" s="2">
        <v>7</v>
      </c>
      <c r="L7770" s="3">
        <v>685.7</v>
      </c>
      <c r="M7770" s="4">
        <v>0.01</v>
      </c>
      <c r="N7770" s="5" t="s">
        <v>23</v>
      </c>
      <c r="O7770" s="3">
        <v>350.94</v>
      </c>
      <c r="P7770" s="3">
        <v>88.84</v>
      </c>
      <c r="Q7770" s="3">
        <v>20.79</v>
      </c>
      <c r="R7770" s="5" t="s">
        <v>1450</v>
      </c>
      <c r="S7770" s="5" t="s">
        <v>3593</v>
      </c>
      <c r="T7770" s="5" t="str">
        <f t="shared" si="727"/>
        <v>Lisa Hazard</v>
      </c>
      <c r="U7770" t="s">
        <v>153</v>
      </c>
      <c r="V7770" s="5" t="s">
        <v>74</v>
      </c>
      <c r="W7770" s="5" t="s">
        <v>57</v>
      </c>
      <c r="X7770" s="5" t="s">
        <v>58</v>
      </c>
      <c r="Y7770" s="5" t="s">
        <v>3317</v>
      </c>
      <c r="Z7770" s="5" t="s">
        <v>31</v>
      </c>
      <c r="AA7770" s="4">
        <v>0.59</v>
      </c>
      <c r="AB7770" s="1">
        <v>41229</v>
      </c>
      <c r="AC7770" s="1">
        <v>16856</v>
      </c>
      <c r="AD7770">
        <f t="shared" si="728"/>
        <v>1</v>
      </c>
      <c r="AE7770">
        <f t="shared" ca="1" si="729"/>
        <v>78</v>
      </c>
      <c r="AF7770" t="str">
        <f t="shared" ca="1" si="730"/>
        <v>Over 65</v>
      </c>
      <c r="AG7770" s="3">
        <f t="shared" si="731"/>
        <v>15.660159428571429</v>
      </c>
      <c r="AH7770" t="str">
        <f>_xlfn.IFNA(VLOOKUP(Sales_Transactions[[#This Row],[Order ID]],Returned_Items[#All],2,FALSE),"Not Returned")</f>
        <v>Not Returned</v>
      </c>
    </row>
    <row r="7771" spans="1:34" x14ac:dyDescent="0.25">
      <c r="A7771">
        <v>24801</v>
      </c>
      <c r="C7771" t="s">
        <v>348</v>
      </c>
      <c r="D7771" s="2" t="str">
        <f>TEXT(MID(Sales_Transactions[[#This Row],[Order Date]],2,5),"d/m/yyy")</f>
        <v>15/11/2012</v>
      </c>
      <c r="E7771" s="2" t="str">
        <f>TEXT(MID(Sales_Transactions[[#This Row],[Order Date]],2,5),"d")</f>
        <v>15</v>
      </c>
      <c r="F7771" s="2" t="str">
        <f>TEXT(MID(Sales_Transactions[[#This Row],[Order Date]],2,5),"m")</f>
        <v>11</v>
      </c>
      <c r="G7771" s="2" t="str">
        <f>TEXT(MID(Sales_Transactions[[#This Row],[Order Date]],2,5),"yyy")</f>
        <v>2012</v>
      </c>
      <c r="H7771" s="2" t="str">
        <f>TEXT(MID(Sales_Transactions[[#This Row],[Order Date]],2,5),"yyy/m")</f>
        <v>2012/11</v>
      </c>
      <c r="I7771" t="s">
        <v>33</v>
      </c>
      <c r="J7771">
        <f t="shared" si="726"/>
        <v>4</v>
      </c>
      <c r="K7771" s="2">
        <v>10</v>
      </c>
      <c r="L7771" s="3">
        <v>1024.165</v>
      </c>
      <c r="M7771" s="4">
        <v>0.02</v>
      </c>
      <c r="N7771" s="5" t="s">
        <v>23</v>
      </c>
      <c r="O7771" s="3">
        <v>-105.7</v>
      </c>
      <c r="P7771" s="3">
        <v>115.99</v>
      </c>
      <c r="Q7771" s="3">
        <v>5.99</v>
      </c>
      <c r="R7771" s="5" t="s">
        <v>1450</v>
      </c>
      <c r="S7771" s="5" t="s">
        <v>3593</v>
      </c>
      <c r="T7771" s="5" t="str">
        <f t="shared" si="727"/>
        <v>Lisa Hazard</v>
      </c>
      <c r="U7771" t="s">
        <v>153</v>
      </c>
      <c r="V7771" s="5" t="s">
        <v>74</v>
      </c>
      <c r="W7771" s="5" t="s">
        <v>48</v>
      </c>
      <c r="X7771" s="5" t="s">
        <v>49</v>
      </c>
      <c r="Y7771" s="5" t="s">
        <v>2270</v>
      </c>
      <c r="Z7771" s="5" t="s">
        <v>43</v>
      </c>
      <c r="AA7771" s="4">
        <v>0.56999999999999995</v>
      </c>
      <c r="AB7771" s="1">
        <v>41229</v>
      </c>
      <c r="AC7771" s="1">
        <v>17382</v>
      </c>
      <c r="AD7771">
        <f t="shared" si="728"/>
        <v>1</v>
      </c>
      <c r="AE7771">
        <f t="shared" ca="1" si="729"/>
        <v>77</v>
      </c>
      <c r="AF7771" t="str">
        <f t="shared" ca="1" si="730"/>
        <v>Over 65</v>
      </c>
      <c r="AG7771" s="3">
        <f t="shared" si="731"/>
        <v>12.1956802</v>
      </c>
      <c r="AH7771" t="str">
        <f>_xlfn.IFNA(VLOOKUP(Sales_Transactions[[#This Row],[Order ID]],Returned_Items[#All],2,FALSE),"Not Returned")</f>
        <v>Not Returned</v>
      </c>
    </row>
    <row r="7772" spans="1:34" x14ac:dyDescent="0.25">
      <c r="A7772">
        <v>26529</v>
      </c>
      <c r="C7772" t="s">
        <v>873</v>
      </c>
      <c r="D7772" s="2" t="str">
        <f>TEXT(MID(Sales_Transactions[[#This Row],[Order Date]],2,5),"d/m/yyy")</f>
        <v>28/1/2011</v>
      </c>
      <c r="E7772" s="2" t="str">
        <f>TEXT(MID(Sales_Transactions[[#This Row],[Order Date]],2,5),"d")</f>
        <v>28</v>
      </c>
      <c r="F7772" s="2" t="str">
        <f>TEXT(MID(Sales_Transactions[[#This Row],[Order Date]],2,5),"m")</f>
        <v>1</v>
      </c>
      <c r="G7772" s="2" t="str">
        <f>TEXT(MID(Sales_Transactions[[#This Row],[Order Date]],2,5),"yyy")</f>
        <v>2011</v>
      </c>
      <c r="H7772" s="2" t="str">
        <f>TEXT(MID(Sales_Transactions[[#This Row],[Order Date]],2,5),"yyy/m")</f>
        <v>2011/1</v>
      </c>
      <c r="I7772" t="s">
        <v>22</v>
      </c>
      <c r="J7772">
        <f t="shared" si="726"/>
        <v>2</v>
      </c>
      <c r="K7772" s="2">
        <v>17</v>
      </c>
      <c r="L7772" s="3">
        <v>201.72</v>
      </c>
      <c r="M7772" s="4">
        <v>0.05</v>
      </c>
      <c r="N7772" s="5" t="s">
        <v>23</v>
      </c>
      <c r="O7772" s="3">
        <v>-81.61</v>
      </c>
      <c r="P7772" s="3">
        <v>11.34</v>
      </c>
      <c r="Q7772" s="3">
        <v>11.25</v>
      </c>
      <c r="R7772" s="5" t="s">
        <v>2137</v>
      </c>
      <c r="S7772" s="5" t="s">
        <v>2620</v>
      </c>
      <c r="T7772" s="5" t="str">
        <f t="shared" si="727"/>
        <v>Pauline Webber</v>
      </c>
      <c r="U7772" t="s">
        <v>153</v>
      </c>
      <c r="V7772" s="5" t="s">
        <v>37</v>
      </c>
      <c r="W7772" s="5" t="s">
        <v>28</v>
      </c>
      <c r="X7772" s="5" t="s">
        <v>75</v>
      </c>
      <c r="Y7772" s="5" t="s">
        <v>2286</v>
      </c>
      <c r="Z7772" s="5" t="s">
        <v>43</v>
      </c>
      <c r="AA7772" s="4">
        <v>0.36</v>
      </c>
      <c r="AB7772" s="1">
        <v>40575</v>
      </c>
      <c r="AC7772" s="1">
        <v>29377</v>
      </c>
      <c r="AD7772">
        <f t="shared" si="728"/>
        <v>4</v>
      </c>
      <c r="AE7772">
        <f t="shared" ca="1" si="729"/>
        <v>44</v>
      </c>
      <c r="AF7772" t="str">
        <f t="shared" ca="1" si="730"/>
        <v>18-64</v>
      </c>
      <c r="AG7772" s="3">
        <f t="shared" si="731"/>
        <v>1.3284900000000002</v>
      </c>
      <c r="AH7772" t="str">
        <f>_xlfn.IFNA(VLOOKUP(Sales_Transactions[[#This Row],[Order ID]],Returned_Items[#All],2,FALSE),"Not Returned")</f>
        <v>Not Returned</v>
      </c>
    </row>
    <row r="7773" spans="1:34" x14ac:dyDescent="0.25">
      <c r="A7773">
        <v>27780</v>
      </c>
      <c r="C7773" t="s">
        <v>3237</v>
      </c>
      <c r="D7773" s="2" t="str">
        <f>TEXT(MID(Sales_Transactions[[#This Row],[Order Date]],2,5),"d/m/yyy")</f>
        <v>20/10/2012</v>
      </c>
      <c r="E7773" s="2" t="str">
        <f>TEXT(MID(Sales_Transactions[[#This Row],[Order Date]],2,5),"d")</f>
        <v>20</v>
      </c>
      <c r="F7773" s="2" t="str">
        <f>TEXT(MID(Sales_Transactions[[#This Row],[Order Date]],2,5),"m")</f>
        <v>10</v>
      </c>
      <c r="G7773" s="2" t="str">
        <f>TEXT(MID(Sales_Transactions[[#This Row],[Order Date]],2,5),"yyy")</f>
        <v>2012</v>
      </c>
      <c r="H7773" s="2" t="str">
        <f>TEXT(MID(Sales_Transactions[[#This Row],[Order Date]],2,5),"yyy/m")</f>
        <v>2012/10</v>
      </c>
      <c r="I7773" t="s">
        <v>101</v>
      </c>
      <c r="J7773">
        <f t="shared" si="726"/>
        <v>1</v>
      </c>
      <c r="K7773" s="2">
        <v>18</v>
      </c>
      <c r="L7773" s="3">
        <v>56.41</v>
      </c>
      <c r="M7773" s="4">
        <v>0.02</v>
      </c>
      <c r="N7773" s="5" t="s">
        <v>23</v>
      </c>
      <c r="O7773" s="3">
        <v>11.92</v>
      </c>
      <c r="P7773" s="3">
        <v>3.08</v>
      </c>
      <c r="Q7773" s="3">
        <v>0.99</v>
      </c>
      <c r="R7773" s="5" t="s">
        <v>2573</v>
      </c>
      <c r="S7773" s="5" t="s">
        <v>3596</v>
      </c>
      <c r="T7773" s="5" t="str">
        <f t="shared" si="727"/>
        <v>Matthew Grinstein</v>
      </c>
      <c r="U7773" t="s">
        <v>153</v>
      </c>
      <c r="V7773" s="5" t="s">
        <v>27</v>
      </c>
      <c r="W7773" s="5" t="s">
        <v>28</v>
      </c>
      <c r="X7773" s="5" t="s">
        <v>115</v>
      </c>
      <c r="Y7773" s="5" t="s">
        <v>599</v>
      </c>
      <c r="Z7773" s="5" t="s">
        <v>43</v>
      </c>
      <c r="AA7773" s="4">
        <v>0.37</v>
      </c>
      <c r="AB7773" s="1">
        <v>41203</v>
      </c>
      <c r="AC7773" s="1">
        <v>29223</v>
      </c>
      <c r="AD7773">
        <f t="shared" si="728"/>
        <v>1</v>
      </c>
      <c r="AE7773">
        <f t="shared" ca="1" si="729"/>
        <v>44</v>
      </c>
      <c r="AF7773" t="str">
        <f t="shared" ca="1" si="730"/>
        <v>18-64</v>
      </c>
      <c r="AG7773" s="3">
        <f t="shared" si="731"/>
        <v>0.22607688888888891</v>
      </c>
      <c r="AH7773" t="str">
        <f>_xlfn.IFNA(VLOOKUP(Sales_Transactions[[#This Row],[Order ID]],Returned_Items[#All],2,FALSE),"Not Returned")</f>
        <v>Not Returned</v>
      </c>
    </row>
    <row r="7774" spans="1:34" x14ac:dyDescent="0.25">
      <c r="A7774">
        <v>27780</v>
      </c>
      <c r="C7774" t="s">
        <v>3237</v>
      </c>
      <c r="D7774" s="2" t="str">
        <f>TEXT(MID(Sales_Transactions[[#This Row],[Order Date]],2,5),"d/m/yyy")</f>
        <v>20/10/2012</v>
      </c>
      <c r="E7774" s="2" t="str">
        <f>TEXT(MID(Sales_Transactions[[#This Row],[Order Date]],2,5),"d")</f>
        <v>20</v>
      </c>
      <c r="F7774" s="2" t="str">
        <f>TEXT(MID(Sales_Transactions[[#This Row],[Order Date]],2,5),"m")</f>
        <v>10</v>
      </c>
      <c r="G7774" s="2" t="str">
        <f>TEXT(MID(Sales_Transactions[[#This Row],[Order Date]],2,5),"yyy")</f>
        <v>2012</v>
      </c>
      <c r="H7774" s="2" t="str">
        <f>TEXT(MID(Sales_Transactions[[#This Row],[Order Date]],2,5),"yyy/m")</f>
        <v>2012/10</v>
      </c>
      <c r="I7774" t="s">
        <v>101</v>
      </c>
      <c r="J7774">
        <f t="shared" si="726"/>
        <v>1</v>
      </c>
      <c r="K7774" s="2">
        <v>39</v>
      </c>
      <c r="L7774" s="3">
        <v>147.71</v>
      </c>
      <c r="M7774" s="4">
        <v>0</v>
      </c>
      <c r="N7774" s="5" t="s">
        <v>23</v>
      </c>
      <c r="O7774" s="3">
        <v>-30.25</v>
      </c>
      <c r="P7774" s="3">
        <v>3.68</v>
      </c>
      <c r="Q7774" s="3">
        <v>1.32</v>
      </c>
      <c r="R7774" s="5" t="s">
        <v>2573</v>
      </c>
      <c r="S7774" s="5" t="s">
        <v>3596</v>
      </c>
      <c r="T7774" s="5" t="str">
        <f t="shared" si="727"/>
        <v>Matthew Grinstein</v>
      </c>
      <c r="U7774" t="s">
        <v>153</v>
      </c>
      <c r="V7774" s="5" t="s">
        <v>27</v>
      </c>
      <c r="W7774" s="5" t="s">
        <v>28</v>
      </c>
      <c r="X7774" s="5" t="s">
        <v>221</v>
      </c>
      <c r="Y7774" s="5" t="s">
        <v>394</v>
      </c>
      <c r="Z7774" s="5" t="s">
        <v>84</v>
      </c>
      <c r="AA7774" s="4">
        <v>0.83</v>
      </c>
      <c r="AB7774" s="1">
        <v>41202</v>
      </c>
      <c r="AC7774" s="1">
        <v>29263</v>
      </c>
      <c r="AD7774">
        <f t="shared" si="728"/>
        <v>0</v>
      </c>
      <c r="AE7774">
        <f t="shared" ca="1" si="729"/>
        <v>44</v>
      </c>
      <c r="AF7774" t="str">
        <f t="shared" ca="1" si="730"/>
        <v>18-64</v>
      </c>
      <c r="AG7774" s="3">
        <f t="shared" si="731"/>
        <v>0.12820512820512819</v>
      </c>
      <c r="AH7774" t="str">
        <f>_xlfn.IFNA(VLOOKUP(Sales_Transactions[[#This Row],[Order ID]],Returned_Items[#All],2,FALSE),"Not Returned")</f>
        <v>Not Returned</v>
      </c>
    </row>
    <row r="7775" spans="1:34" x14ac:dyDescent="0.25">
      <c r="A7775">
        <v>27780</v>
      </c>
      <c r="C7775" t="s">
        <v>3237</v>
      </c>
      <c r="D7775" s="2" t="str">
        <f>TEXT(MID(Sales_Transactions[[#This Row],[Order Date]],2,5),"d/m/yyy")</f>
        <v>20/10/2012</v>
      </c>
      <c r="E7775" s="2" t="str">
        <f>TEXT(MID(Sales_Transactions[[#This Row],[Order Date]],2,5),"d")</f>
        <v>20</v>
      </c>
      <c r="F7775" s="2" t="str">
        <f>TEXT(MID(Sales_Transactions[[#This Row],[Order Date]],2,5),"m")</f>
        <v>10</v>
      </c>
      <c r="G7775" s="2" t="str">
        <f>TEXT(MID(Sales_Transactions[[#This Row],[Order Date]],2,5),"yyy")</f>
        <v>2012</v>
      </c>
      <c r="H7775" s="2" t="str">
        <f>TEXT(MID(Sales_Transactions[[#This Row],[Order Date]],2,5),"yyy/m")</f>
        <v>2012/10</v>
      </c>
      <c r="I7775" t="s">
        <v>101</v>
      </c>
      <c r="J7775">
        <f t="shared" si="726"/>
        <v>1</v>
      </c>
      <c r="K7775" s="2">
        <v>39</v>
      </c>
      <c r="L7775" s="3">
        <v>1678.34</v>
      </c>
      <c r="M7775" s="4">
        <v>0.05</v>
      </c>
      <c r="N7775" s="5" t="s">
        <v>23</v>
      </c>
      <c r="O7775" s="3">
        <v>670.11</v>
      </c>
      <c r="P7775" s="3">
        <v>43.98</v>
      </c>
      <c r="Q7775" s="3">
        <v>1.99</v>
      </c>
      <c r="R7775" s="5" t="s">
        <v>2573</v>
      </c>
      <c r="S7775" s="5" t="s">
        <v>3596</v>
      </c>
      <c r="T7775" s="5" t="str">
        <f t="shared" si="727"/>
        <v>Matthew Grinstein</v>
      </c>
      <c r="U7775" t="s">
        <v>153</v>
      </c>
      <c r="V7775" s="5" t="s">
        <v>27</v>
      </c>
      <c r="W7775" s="5" t="s">
        <v>48</v>
      </c>
      <c r="X7775" s="5" t="s">
        <v>87</v>
      </c>
      <c r="Y7775" s="5" t="s">
        <v>384</v>
      </c>
      <c r="Z7775" s="5" t="s">
        <v>60</v>
      </c>
      <c r="AA7775" s="4">
        <v>0.44</v>
      </c>
      <c r="AB7775" s="1">
        <v>41203</v>
      </c>
      <c r="AC7775" s="1">
        <v>29415</v>
      </c>
      <c r="AD7775">
        <f t="shared" si="728"/>
        <v>1</v>
      </c>
      <c r="AE7775">
        <f t="shared" ca="1" si="729"/>
        <v>44</v>
      </c>
      <c r="AF7775" t="str">
        <f t="shared" ca="1" si="730"/>
        <v>18-64</v>
      </c>
      <c r="AG7775" s="3">
        <f t="shared" si="731"/>
        <v>1.1781541025641025</v>
      </c>
      <c r="AH7775" t="str">
        <f>_xlfn.IFNA(VLOOKUP(Sales_Transactions[[#This Row],[Order ID]],Returned_Items[#All],2,FALSE),"Not Returned")</f>
        <v>Not Returned</v>
      </c>
    </row>
    <row r="7776" spans="1:34" x14ac:dyDescent="0.25">
      <c r="A7776">
        <v>27843</v>
      </c>
      <c r="C7776" t="s">
        <v>2000</v>
      </c>
      <c r="D7776" s="2" t="str">
        <f>TEXT(MID(Sales_Transactions[[#This Row],[Order Date]],2,5),"d/m/yyy")</f>
        <v>5/9/2010</v>
      </c>
      <c r="E7776" s="2" t="str">
        <f>TEXT(MID(Sales_Transactions[[#This Row],[Order Date]],2,5),"d")</f>
        <v>5</v>
      </c>
      <c r="F7776" s="2" t="str">
        <f>TEXT(MID(Sales_Transactions[[#This Row],[Order Date]],2,5),"m")</f>
        <v>9</v>
      </c>
      <c r="G7776" s="2" t="str">
        <f>TEXT(MID(Sales_Transactions[[#This Row],[Order Date]],2,5),"yyy")</f>
        <v>2010</v>
      </c>
      <c r="H7776" s="2" t="str">
        <f>TEXT(MID(Sales_Transactions[[#This Row],[Order Date]],2,5),"yyy/m")</f>
        <v>2010/9</v>
      </c>
      <c r="I7776" t="s">
        <v>78</v>
      </c>
      <c r="J7776">
        <f t="shared" si="726"/>
        <v>3</v>
      </c>
      <c r="K7776" s="2">
        <v>26</v>
      </c>
      <c r="L7776" s="3">
        <v>139.61000000000001</v>
      </c>
      <c r="M7776" s="4">
        <v>0.01</v>
      </c>
      <c r="N7776" s="5" t="s">
        <v>23</v>
      </c>
      <c r="O7776" s="3">
        <v>-92.04</v>
      </c>
      <c r="P7776" s="3">
        <v>4.8899999999999997</v>
      </c>
      <c r="Q7776" s="3">
        <v>4.93</v>
      </c>
      <c r="R7776" s="5" t="s">
        <v>1450</v>
      </c>
      <c r="S7776" s="5" t="s">
        <v>3593</v>
      </c>
      <c r="T7776" s="5" t="str">
        <f t="shared" si="727"/>
        <v>Lisa Hazard</v>
      </c>
      <c r="U7776" t="s">
        <v>153</v>
      </c>
      <c r="V7776" s="5" t="s">
        <v>74</v>
      </c>
      <c r="W7776" s="5" t="s">
        <v>48</v>
      </c>
      <c r="X7776" s="5" t="s">
        <v>87</v>
      </c>
      <c r="Y7776" s="5" t="s">
        <v>121</v>
      </c>
      <c r="Z7776" s="5" t="s">
        <v>60</v>
      </c>
      <c r="AA7776" s="4">
        <v>0.66</v>
      </c>
      <c r="AB7776" s="1">
        <v>40428</v>
      </c>
      <c r="AC7776" s="1">
        <v>29391</v>
      </c>
      <c r="AD7776">
        <f t="shared" si="728"/>
        <v>2</v>
      </c>
      <c r="AE7776">
        <f t="shared" ca="1" si="729"/>
        <v>44</v>
      </c>
      <c r="AF7776" t="str">
        <f t="shared" ca="1" si="730"/>
        <v>18-64</v>
      </c>
      <c r="AG7776" s="3">
        <f t="shared" si="731"/>
        <v>0.37767349999999994</v>
      </c>
      <c r="AH7776" t="str">
        <f>_xlfn.IFNA(VLOOKUP(Sales_Transactions[[#This Row],[Order ID]],Returned_Items[#All],2,FALSE),"Not Returned")</f>
        <v>Not Returned</v>
      </c>
    </row>
    <row r="7777" spans="1:34" x14ac:dyDescent="0.25">
      <c r="A7777">
        <v>28773</v>
      </c>
      <c r="C7777" t="s">
        <v>1152</v>
      </c>
      <c r="D7777" s="2" t="str">
        <f>TEXT(MID(Sales_Transactions[[#This Row],[Order Date]],2,5),"d/m/yyy")</f>
        <v>10/2/2011</v>
      </c>
      <c r="E7777" s="2" t="str">
        <f>TEXT(MID(Sales_Transactions[[#This Row],[Order Date]],2,5),"d")</f>
        <v>10</v>
      </c>
      <c r="F7777" s="2" t="str">
        <f>TEXT(MID(Sales_Transactions[[#This Row],[Order Date]],2,5),"m")</f>
        <v>2</v>
      </c>
      <c r="G7777" s="2" t="str">
        <f>TEXT(MID(Sales_Transactions[[#This Row],[Order Date]],2,5),"yyy")</f>
        <v>2011</v>
      </c>
      <c r="H7777" s="2" t="str">
        <f>TEXT(MID(Sales_Transactions[[#This Row],[Order Date]],2,5),"yyy/m")</f>
        <v>2011/2</v>
      </c>
      <c r="I7777" t="s">
        <v>22</v>
      </c>
      <c r="J7777">
        <f t="shared" si="726"/>
        <v>2</v>
      </c>
      <c r="K7777" s="2">
        <v>48</v>
      </c>
      <c r="L7777" s="3">
        <v>2174.4189999999999</v>
      </c>
      <c r="M7777" s="4">
        <v>0.05</v>
      </c>
      <c r="N7777" s="5" t="s">
        <v>23</v>
      </c>
      <c r="O7777" s="3">
        <v>-211.7</v>
      </c>
      <c r="P7777" s="3">
        <v>55.99</v>
      </c>
      <c r="Q7777" s="3">
        <v>5</v>
      </c>
      <c r="R7777" s="5" t="s">
        <v>3013</v>
      </c>
      <c r="S7777" s="5" t="s">
        <v>2675</v>
      </c>
      <c r="T7777" s="5" t="str">
        <f t="shared" si="727"/>
        <v>Mitch Gastineau</v>
      </c>
      <c r="U7777" t="s">
        <v>153</v>
      </c>
      <c r="V7777" s="5" t="s">
        <v>27</v>
      </c>
      <c r="W7777" s="5" t="s">
        <v>48</v>
      </c>
      <c r="X7777" s="5" t="s">
        <v>49</v>
      </c>
      <c r="Y7777" s="5" t="s">
        <v>387</v>
      </c>
      <c r="Z7777" s="5" t="s">
        <v>60</v>
      </c>
      <c r="AA7777" s="4">
        <v>0.83</v>
      </c>
      <c r="AB7777" s="1">
        <v>40591</v>
      </c>
      <c r="AC7777" s="1">
        <v>28993</v>
      </c>
      <c r="AD7777">
        <f t="shared" si="728"/>
        <v>7</v>
      </c>
      <c r="AE7777">
        <f t="shared" ca="1" si="729"/>
        <v>45</v>
      </c>
      <c r="AF7777" t="str">
        <f t="shared" ca="1" si="730"/>
        <v>18-64</v>
      </c>
      <c r="AG7777" s="3">
        <f t="shared" si="731"/>
        <v>1.2700417708333334</v>
      </c>
      <c r="AH7777" t="str">
        <f>_xlfn.IFNA(VLOOKUP(Sales_Transactions[[#This Row],[Order ID]],Returned_Items[#All],2,FALSE),"Not Returned")</f>
        <v>Not Returned</v>
      </c>
    </row>
    <row r="7778" spans="1:34" x14ac:dyDescent="0.25">
      <c r="A7778">
        <v>30786</v>
      </c>
      <c r="C7778" t="s">
        <v>883</v>
      </c>
      <c r="D7778" s="2" t="str">
        <f>TEXT(MID(Sales_Transactions[[#This Row],[Order Date]],2,5),"d/m/yyy")</f>
        <v>16/7/2012</v>
      </c>
      <c r="E7778" s="2" t="str">
        <f>TEXT(MID(Sales_Transactions[[#This Row],[Order Date]],2,5),"d")</f>
        <v>16</v>
      </c>
      <c r="F7778" s="2" t="str">
        <f>TEXT(MID(Sales_Transactions[[#This Row],[Order Date]],2,5),"m")</f>
        <v>7</v>
      </c>
      <c r="G7778" s="2" t="str">
        <f>TEXT(MID(Sales_Transactions[[#This Row],[Order Date]],2,5),"yyy")</f>
        <v>2012</v>
      </c>
      <c r="H7778" s="2" t="str">
        <f>TEXT(MID(Sales_Transactions[[#This Row],[Order Date]],2,5),"yyy/m")</f>
        <v>2012/7</v>
      </c>
      <c r="I7778" t="s">
        <v>78</v>
      </c>
      <c r="J7778">
        <f t="shared" si="726"/>
        <v>3</v>
      </c>
      <c r="K7778" s="2">
        <v>23</v>
      </c>
      <c r="L7778" s="3">
        <v>65.91</v>
      </c>
      <c r="M7778" s="4">
        <v>0.01</v>
      </c>
      <c r="N7778" s="5" t="s">
        <v>23</v>
      </c>
      <c r="O7778" s="3">
        <v>0.76</v>
      </c>
      <c r="P7778" s="3">
        <v>2.78</v>
      </c>
      <c r="Q7778" s="3">
        <v>1.34</v>
      </c>
      <c r="R7778" s="5" t="s">
        <v>3216</v>
      </c>
      <c r="S7778" s="5" t="s">
        <v>191</v>
      </c>
      <c r="T7778" s="5" t="str">
        <f t="shared" si="727"/>
        <v>Quincy Jones</v>
      </c>
      <c r="U7778" t="s">
        <v>153</v>
      </c>
      <c r="V7778" s="5" t="s">
        <v>27</v>
      </c>
      <c r="W7778" s="5" t="s">
        <v>28</v>
      </c>
      <c r="X7778" s="5" t="s">
        <v>124</v>
      </c>
      <c r="Y7778" s="5" t="s">
        <v>400</v>
      </c>
      <c r="Z7778" s="5" t="s">
        <v>84</v>
      </c>
      <c r="AA7778" s="4">
        <v>0.45</v>
      </c>
      <c r="AB7778" s="1">
        <v>41106</v>
      </c>
      <c r="AC7778" s="1">
        <v>29134</v>
      </c>
      <c r="AD7778">
        <f t="shared" si="728"/>
        <v>0</v>
      </c>
      <c r="AE7778">
        <f t="shared" ca="1" si="729"/>
        <v>44</v>
      </c>
      <c r="AF7778" t="str">
        <f t="shared" ca="1" si="730"/>
        <v>18-64</v>
      </c>
      <c r="AG7778" s="3">
        <f t="shared" si="731"/>
        <v>0.17911834782608696</v>
      </c>
      <c r="AH7778" t="str">
        <f>_xlfn.IFNA(VLOOKUP(Sales_Transactions[[#This Row],[Order ID]],Returned_Items[#All],2,FALSE),"Not Returned")</f>
        <v>Not Returned</v>
      </c>
    </row>
    <row r="7779" spans="1:34" x14ac:dyDescent="0.25">
      <c r="A7779">
        <v>30786</v>
      </c>
      <c r="C7779" t="s">
        <v>883</v>
      </c>
      <c r="D7779" s="2" t="str">
        <f>TEXT(MID(Sales_Transactions[[#This Row],[Order Date]],2,5),"d/m/yyy")</f>
        <v>16/7/2012</v>
      </c>
      <c r="E7779" s="2" t="str">
        <f>TEXT(MID(Sales_Transactions[[#This Row],[Order Date]],2,5),"d")</f>
        <v>16</v>
      </c>
      <c r="F7779" s="2" t="str">
        <f>TEXT(MID(Sales_Transactions[[#This Row],[Order Date]],2,5),"m")</f>
        <v>7</v>
      </c>
      <c r="G7779" s="2" t="str">
        <f>TEXT(MID(Sales_Transactions[[#This Row],[Order Date]],2,5),"yyy")</f>
        <v>2012</v>
      </c>
      <c r="H7779" s="2" t="str">
        <f>TEXT(MID(Sales_Transactions[[#This Row],[Order Date]],2,5),"yyy/m")</f>
        <v>2012/7</v>
      </c>
      <c r="I7779" t="s">
        <v>78</v>
      </c>
      <c r="J7779">
        <f t="shared" si="726"/>
        <v>3</v>
      </c>
      <c r="K7779" s="2">
        <v>4</v>
      </c>
      <c r="L7779" s="3">
        <v>72.72</v>
      </c>
      <c r="M7779" s="4">
        <v>0.06</v>
      </c>
      <c r="N7779" s="5" t="s">
        <v>23</v>
      </c>
      <c r="O7779" s="3">
        <v>-36.61</v>
      </c>
      <c r="P7779" s="3">
        <v>15.42</v>
      </c>
      <c r="Q7779" s="3">
        <v>10.68</v>
      </c>
      <c r="R7779" s="5" t="s">
        <v>3216</v>
      </c>
      <c r="S7779" s="5" t="s">
        <v>191</v>
      </c>
      <c r="T7779" s="5" t="str">
        <f t="shared" si="727"/>
        <v>Quincy Jones</v>
      </c>
      <c r="U7779" t="s">
        <v>153</v>
      </c>
      <c r="V7779" s="5" t="s">
        <v>27</v>
      </c>
      <c r="W7779" s="5" t="s">
        <v>28</v>
      </c>
      <c r="X7779" s="5" t="s">
        <v>29</v>
      </c>
      <c r="Y7779" s="5" t="s">
        <v>2924</v>
      </c>
      <c r="Z7779" s="5" t="s">
        <v>43</v>
      </c>
      <c r="AA7779" s="4">
        <v>0.57999999999999996</v>
      </c>
      <c r="AB7779" s="1">
        <v>41107</v>
      </c>
      <c r="AC7779" s="1">
        <v>28697</v>
      </c>
      <c r="AD7779">
        <f t="shared" si="728"/>
        <v>1</v>
      </c>
      <c r="AE7779">
        <f t="shared" ca="1" si="729"/>
        <v>46</v>
      </c>
      <c r="AF7779" t="str">
        <f t="shared" ca="1" si="730"/>
        <v>18-64</v>
      </c>
      <c r="AG7779" s="3">
        <f t="shared" si="731"/>
        <v>6.5226869999999995</v>
      </c>
      <c r="AH7779" t="str">
        <f>_xlfn.IFNA(VLOOKUP(Sales_Transactions[[#This Row],[Order ID]],Returned_Items[#All],2,FALSE),"Not Returned")</f>
        <v>Not Returned</v>
      </c>
    </row>
    <row r="7780" spans="1:34" x14ac:dyDescent="0.25">
      <c r="A7780">
        <v>31809</v>
      </c>
      <c r="C7780" t="s">
        <v>3021</v>
      </c>
      <c r="D7780" s="2" t="str">
        <f>TEXT(MID(Sales_Transactions[[#This Row],[Order Date]],2,5),"d/m/yyy")</f>
        <v>28/7/2010</v>
      </c>
      <c r="E7780" s="2" t="str">
        <f>TEXT(MID(Sales_Transactions[[#This Row],[Order Date]],2,5),"d")</f>
        <v>28</v>
      </c>
      <c r="F7780" s="2" t="str">
        <f>TEXT(MID(Sales_Transactions[[#This Row],[Order Date]],2,5),"m")</f>
        <v>7</v>
      </c>
      <c r="G7780" s="2" t="str">
        <f>TEXT(MID(Sales_Transactions[[#This Row],[Order Date]],2,5),"yyy")</f>
        <v>2010</v>
      </c>
      <c r="H7780" s="2" t="str">
        <f>TEXT(MID(Sales_Transactions[[#This Row],[Order Date]],2,5),"yyy/m")</f>
        <v>2010/7</v>
      </c>
      <c r="I7780" t="s">
        <v>33</v>
      </c>
      <c r="J7780">
        <f t="shared" si="726"/>
        <v>4</v>
      </c>
      <c r="K7780" s="2">
        <v>1</v>
      </c>
      <c r="L7780" s="3">
        <v>15</v>
      </c>
      <c r="M7780" s="4">
        <v>0.1</v>
      </c>
      <c r="N7780" s="5" t="s">
        <v>23</v>
      </c>
      <c r="O7780" s="3">
        <v>-13.74</v>
      </c>
      <c r="P7780" s="3">
        <v>9.7799999999999994</v>
      </c>
      <c r="Q7780" s="3">
        <v>5.76</v>
      </c>
      <c r="R7780" s="5" t="s">
        <v>3562</v>
      </c>
      <c r="S7780" s="5" t="s">
        <v>3563</v>
      </c>
      <c r="T7780" s="5" t="str">
        <f t="shared" si="727"/>
        <v>Lauren Leatherbury</v>
      </c>
      <c r="U7780" t="s">
        <v>153</v>
      </c>
      <c r="V7780" s="5" t="s">
        <v>47</v>
      </c>
      <c r="W7780" s="5" t="s">
        <v>28</v>
      </c>
      <c r="X7780" s="5" t="s">
        <v>98</v>
      </c>
      <c r="Y7780" s="5" t="s">
        <v>961</v>
      </c>
      <c r="Z7780" s="5" t="s">
        <v>43</v>
      </c>
      <c r="AA7780" s="4">
        <v>0.35</v>
      </c>
      <c r="AB7780" s="1">
        <v>40389</v>
      </c>
      <c r="AC7780" s="1">
        <v>28679</v>
      </c>
      <c r="AD7780">
        <f t="shared" si="728"/>
        <v>2</v>
      </c>
      <c r="AE7780">
        <f t="shared" ca="1" si="729"/>
        <v>46</v>
      </c>
      <c r="AF7780" t="str">
        <f t="shared" ca="1" si="730"/>
        <v>18-64</v>
      </c>
      <c r="AG7780" s="3">
        <f t="shared" si="731"/>
        <v>15.53022</v>
      </c>
      <c r="AH7780" t="str">
        <f>_xlfn.IFNA(VLOOKUP(Sales_Transactions[[#This Row],[Order ID]],Returned_Items[#All],2,FALSE),"Not Returned")</f>
        <v>Not Returned</v>
      </c>
    </row>
    <row r="7781" spans="1:34" x14ac:dyDescent="0.25">
      <c r="A7781">
        <v>31878</v>
      </c>
      <c r="C7781" t="s">
        <v>1109</v>
      </c>
      <c r="D7781" s="2" t="str">
        <f>TEXT(MID(Sales_Transactions[[#This Row],[Order Date]],2,5),"d/m/yyy")</f>
        <v>18/12/2011</v>
      </c>
      <c r="E7781" s="2" t="str">
        <f>TEXT(MID(Sales_Transactions[[#This Row],[Order Date]],2,5),"d")</f>
        <v>18</v>
      </c>
      <c r="F7781" s="2" t="str">
        <f>TEXT(MID(Sales_Transactions[[#This Row],[Order Date]],2,5),"m")</f>
        <v>12</v>
      </c>
      <c r="G7781" s="2" t="str">
        <f>TEXT(MID(Sales_Transactions[[#This Row],[Order Date]],2,5),"yyy")</f>
        <v>2011</v>
      </c>
      <c r="H7781" s="2" t="str">
        <f>TEXT(MID(Sales_Transactions[[#This Row],[Order Date]],2,5),"yyy/m")</f>
        <v>2011/12</v>
      </c>
      <c r="I7781" t="s">
        <v>78</v>
      </c>
      <c r="J7781">
        <f t="shared" si="726"/>
        <v>3</v>
      </c>
      <c r="K7781" s="2">
        <v>14</v>
      </c>
      <c r="L7781" s="3">
        <v>138.94999999999999</v>
      </c>
      <c r="M7781" s="4">
        <v>0.04</v>
      </c>
      <c r="N7781" s="5" t="s">
        <v>23</v>
      </c>
      <c r="O7781" s="3">
        <v>9.6300000000000008</v>
      </c>
      <c r="P7781" s="3">
        <v>9.27</v>
      </c>
      <c r="Q7781" s="3">
        <v>4.3899999999999997</v>
      </c>
      <c r="R7781" s="5" t="s">
        <v>1450</v>
      </c>
      <c r="S7781" s="5" t="s">
        <v>3593</v>
      </c>
      <c r="T7781" s="5" t="str">
        <f t="shared" si="727"/>
        <v>Lisa Hazard</v>
      </c>
      <c r="U7781" t="s">
        <v>153</v>
      </c>
      <c r="V7781" s="5" t="s">
        <v>74</v>
      </c>
      <c r="W7781" s="5" t="s">
        <v>28</v>
      </c>
      <c r="X7781" s="5" t="s">
        <v>75</v>
      </c>
      <c r="Y7781" s="5" t="s">
        <v>656</v>
      </c>
      <c r="Z7781" s="5" t="s">
        <v>84</v>
      </c>
      <c r="AA7781" s="4">
        <v>0.38</v>
      </c>
      <c r="AB7781" s="1">
        <v>40895</v>
      </c>
      <c r="AC7781" s="1">
        <v>28602</v>
      </c>
      <c r="AD7781">
        <f t="shared" si="728"/>
        <v>0</v>
      </c>
      <c r="AE7781">
        <f t="shared" ca="1" si="729"/>
        <v>46</v>
      </c>
      <c r="AF7781" t="str">
        <f t="shared" ca="1" si="730"/>
        <v>18-64</v>
      </c>
      <c r="AG7781" s="3">
        <f t="shared" si="731"/>
        <v>0.97544942857142858</v>
      </c>
      <c r="AH7781" t="str">
        <f>_xlfn.IFNA(VLOOKUP(Sales_Transactions[[#This Row],[Order ID]],Returned_Items[#All],2,FALSE),"Not Returned")</f>
        <v>Not Returned</v>
      </c>
    </row>
    <row r="7782" spans="1:34" x14ac:dyDescent="0.25">
      <c r="A7782">
        <v>31878</v>
      </c>
      <c r="C7782" t="s">
        <v>1109</v>
      </c>
      <c r="D7782" s="2" t="str">
        <f>TEXT(MID(Sales_Transactions[[#This Row],[Order Date]],2,5),"d/m/yyy")</f>
        <v>18/12/2011</v>
      </c>
      <c r="E7782" s="2" t="str">
        <f>TEXT(MID(Sales_Transactions[[#This Row],[Order Date]],2,5),"d")</f>
        <v>18</v>
      </c>
      <c r="F7782" s="2" t="str">
        <f>TEXT(MID(Sales_Transactions[[#This Row],[Order Date]],2,5),"m")</f>
        <v>12</v>
      </c>
      <c r="G7782" s="2" t="str">
        <f>TEXT(MID(Sales_Transactions[[#This Row],[Order Date]],2,5),"yyy")</f>
        <v>2011</v>
      </c>
      <c r="H7782" s="2" t="str">
        <f>TEXT(MID(Sales_Transactions[[#This Row],[Order Date]],2,5),"yyy/m")</f>
        <v>2011/12</v>
      </c>
      <c r="I7782" t="s">
        <v>78</v>
      </c>
      <c r="J7782">
        <f t="shared" si="726"/>
        <v>3</v>
      </c>
      <c r="K7782" s="2">
        <v>42</v>
      </c>
      <c r="L7782" s="3">
        <v>5678.5524999999998</v>
      </c>
      <c r="M7782" s="4">
        <v>0.01</v>
      </c>
      <c r="N7782" s="5" t="s">
        <v>23</v>
      </c>
      <c r="O7782" s="3">
        <v>1727.78</v>
      </c>
      <c r="P7782" s="3">
        <v>155.99</v>
      </c>
      <c r="Q7782" s="3">
        <v>8.99</v>
      </c>
      <c r="R7782" s="5" t="s">
        <v>1450</v>
      </c>
      <c r="S7782" s="5" t="s">
        <v>3593</v>
      </c>
      <c r="T7782" s="5" t="str">
        <f t="shared" si="727"/>
        <v>Lisa Hazard</v>
      </c>
      <c r="U7782" t="s">
        <v>153</v>
      </c>
      <c r="V7782" s="5" t="s">
        <v>74</v>
      </c>
      <c r="W7782" s="5" t="s">
        <v>48</v>
      </c>
      <c r="X7782" s="5" t="s">
        <v>49</v>
      </c>
      <c r="Y7782" s="5" t="s">
        <v>682</v>
      </c>
      <c r="Z7782" s="5" t="s">
        <v>43</v>
      </c>
      <c r="AA7782" s="4">
        <v>0.55000000000000004</v>
      </c>
      <c r="AB7782" s="1">
        <v>40896</v>
      </c>
      <c r="AC7782" s="1">
        <v>28254</v>
      </c>
      <c r="AD7782">
        <f t="shared" si="728"/>
        <v>1</v>
      </c>
      <c r="AE7782">
        <f t="shared" ca="1" si="729"/>
        <v>47</v>
      </c>
      <c r="AF7782" t="str">
        <f t="shared" ca="1" si="730"/>
        <v>18-64</v>
      </c>
      <c r="AG7782" s="3">
        <f t="shared" si="731"/>
        <v>3.9277238333333337</v>
      </c>
      <c r="AH7782" t="str">
        <f>_xlfn.IFNA(VLOOKUP(Sales_Transactions[[#This Row],[Order ID]],Returned_Items[#All],2,FALSE),"Not Returned")</f>
        <v>Not Returned</v>
      </c>
    </row>
    <row r="7783" spans="1:34" x14ac:dyDescent="0.25">
      <c r="A7783">
        <v>34976</v>
      </c>
      <c r="C7783" t="s">
        <v>3322</v>
      </c>
      <c r="D7783" s="2" t="str">
        <f>TEXT(MID(Sales_Transactions[[#This Row],[Order Date]],2,5),"d/m/yyy")</f>
        <v>24/11/2012</v>
      </c>
      <c r="E7783" s="2" t="str">
        <f>TEXT(MID(Sales_Transactions[[#This Row],[Order Date]],2,5),"d")</f>
        <v>24</v>
      </c>
      <c r="F7783" s="2" t="str">
        <f>TEXT(MID(Sales_Transactions[[#This Row],[Order Date]],2,5),"m")</f>
        <v>11</v>
      </c>
      <c r="G7783" s="2" t="str">
        <f>TEXT(MID(Sales_Transactions[[#This Row],[Order Date]],2,5),"yyy")</f>
        <v>2012</v>
      </c>
      <c r="H7783" s="2" t="str">
        <f>TEXT(MID(Sales_Transactions[[#This Row],[Order Date]],2,5),"yyy/m")</f>
        <v>2012/11</v>
      </c>
      <c r="I7783" t="s">
        <v>78</v>
      </c>
      <c r="J7783">
        <f t="shared" si="726"/>
        <v>3</v>
      </c>
      <c r="K7783" s="2">
        <v>45</v>
      </c>
      <c r="L7783" s="3">
        <v>4475</v>
      </c>
      <c r="M7783" s="4">
        <v>0.02</v>
      </c>
      <c r="N7783" s="5" t="s">
        <v>34</v>
      </c>
      <c r="O7783" s="3">
        <v>-1523.77</v>
      </c>
      <c r="P7783" s="3">
        <v>95.95</v>
      </c>
      <c r="Q7783" s="3">
        <v>74.349999999999994</v>
      </c>
      <c r="R7783" s="5" t="s">
        <v>3562</v>
      </c>
      <c r="S7783" s="5" t="s">
        <v>3563</v>
      </c>
      <c r="T7783" s="5" t="str">
        <f t="shared" si="727"/>
        <v>Lauren Leatherbury</v>
      </c>
      <c r="U7783" t="s">
        <v>153</v>
      </c>
      <c r="V7783" s="5" t="s">
        <v>74</v>
      </c>
      <c r="W7783" s="5" t="s">
        <v>57</v>
      </c>
      <c r="X7783" s="5" t="s">
        <v>154</v>
      </c>
      <c r="Y7783" s="5" t="s">
        <v>155</v>
      </c>
      <c r="Z7783" s="5" t="s">
        <v>40</v>
      </c>
      <c r="AA7783" s="4">
        <v>0.56999999999999995</v>
      </c>
      <c r="AB7783" s="1">
        <v>41239</v>
      </c>
      <c r="AC7783" s="1">
        <v>27863</v>
      </c>
      <c r="AD7783">
        <f t="shared" si="728"/>
        <v>2</v>
      </c>
      <c r="AE7783">
        <f t="shared" ca="1" si="729"/>
        <v>48</v>
      </c>
      <c r="AF7783" t="str">
        <f t="shared" ca="1" si="730"/>
        <v>18-64</v>
      </c>
      <c r="AG7783" s="3">
        <f t="shared" si="731"/>
        <v>3.7840180000000001</v>
      </c>
      <c r="AH7783" t="str">
        <f>_xlfn.IFNA(VLOOKUP(Sales_Transactions[[#This Row],[Order ID]],Returned_Items[#All],2,FALSE),"Not Returned")</f>
        <v>Not Returned</v>
      </c>
    </row>
    <row r="7784" spans="1:34" x14ac:dyDescent="0.25">
      <c r="A7784">
        <v>34976</v>
      </c>
      <c r="C7784" t="s">
        <v>3322</v>
      </c>
      <c r="D7784" s="2" t="str">
        <f>TEXT(MID(Sales_Transactions[[#This Row],[Order Date]],2,5),"d/m/yyy")</f>
        <v>24/11/2012</v>
      </c>
      <c r="E7784" s="2" t="str">
        <f>TEXT(MID(Sales_Transactions[[#This Row],[Order Date]],2,5),"d")</f>
        <v>24</v>
      </c>
      <c r="F7784" s="2" t="str">
        <f>TEXT(MID(Sales_Transactions[[#This Row],[Order Date]],2,5),"m")</f>
        <v>11</v>
      </c>
      <c r="G7784" s="2" t="str">
        <f>TEXT(MID(Sales_Transactions[[#This Row],[Order Date]],2,5),"yyy")</f>
        <v>2012</v>
      </c>
      <c r="H7784" s="2" t="str">
        <f>TEXT(MID(Sales_Transactions[[#This Row],[Order Date]],2,5),"yyy/m")</f>
        <v>2012/11</v>
      </c>
      <c r="I7784" t="s">
        <v>78</v>
      </c>
      <c r="J7784">
        <f t="shared" si="726"/>
        <v>3</v>
      </c>
      <c r="K7784" s="2">
        <v>29</v>
      </c>
      <c r="L7784" s="3">
        <v>168.2</v>
      </c>
      <c r="M7784" s="4">
        <v>0.08</v>
      </c>
      <c r="N7784" s="5" t="s">
        <v>23</v>
      </c>
      <c r="O7784" s="3">
        <v>-64.53</v>
      </c>
      <c r="P7784" s="3">
        <v>5.98</v>
      </c>
      <c r="Q7784" s="3">
        <v>5.46</v>
      </c>
      <c r="R7784" s="5" t="s">
        <v>3562</v>
      </c>
      <c r="S7784" s="5" t="s">
        <v>3563</v>
      </c>
      <c r="T7784" s="5" t="str">
        <f t="shared" si="727"/>
        <v>Lauren Leatherbury</v>
      </c>
      <c r="U7784" t="s">
        <v>153</v>
      </c>
      <c r="V7784" s="5" t="s">
        <v>74</v>
      </c>
      <c r="W7784" s="5" t="s">
        <v>28</v>
      </c>
      <c r="X7784" s="5" t="s">
        <v>75</v>
      </c>
      <c r="Y7784" s="5" t="s">
        <v>1279</v>
      </c>
      <c r="Z7784" s="5" t="s">
        <v>43</v>
      </c>
      <c r="AA7784" s="4">
        <v>0.36</v>
      </c>
      <c r="AB7784" s="1">
        <v>41238</v>
      </c>
      <c r="AC7784" s="1">
        <v>27873</v>
      </c>
      <c r="AD7784">
        <f t="shared" si="728"/>
        <v>1</v>
      </c>
      <c r="AE7784">
        <f t="shared" ca="1" si="729"/>
        <v>48</v>
      </c>
      <c r="AF7784" t="str">
        <f t="shared" ca="1" si="730"/>
        <v>18-64</v>
      </c>
      <c r="AG7784" s="3">
        <f t="shared" si="731"/>
        <v>0.39431779310344828</v>
      </c>
      <c r="AH7784" t="str">
        <f>_xlfn.IFNA(VLOOKUP(Sales_Transactions[[#This Row],[Order ID]],Returned_Items[#All],2,FALSE),"Not Returned")</f>
        <v>Not Returned</v>
      </c>
    </row>
    <row r="7785" spans="1:34" x14ac:dyDescent="0.25">
      <c r="A7785">
        <v>34979</v>
      </c>
      <c r="C7785" t="s">
        <v>2262</v>
      </c>
      <c r="D7785" s="2" t="str">
        <f>TEXT(MID(Sales_Transactions[[#This Row],[Order Date]],2,5),"d/m/yyy")</f>
        <v>28/9/2010</v>
      </c>
      <c r="E7785" s="2" t="str">
        <f>TEXT(MID(Sales_Transactions[[#This Row],[Order Date]],2,5),"d")</f>
        <v>28</v>
      </c>
      <c r="F7785" s="2" t="str">
        <f>TEXT(MID(Sales_Transactions[[#This Row],[Order Date]],2,5),"m")</f>
        <v>9</v>
      </c>
      <c r="G7785" s="2" t="str">
        <f>TEXT(MID(Sales_Transactions[[#This Row],[Order Date]],2,5),"yyy")</f>
        <v>2010</v>
      </c>
      <c r="H7785" s="2" t="str">
        <f>TEXT(MID(Sales_Transactions[[#This Row],[Order Date]],2,5),"yyy/m")</f>
        <v>2010/9</v>
      </c>
      <c r="I7785" t="s">
        <v>101</v>
      </c>
      <c r="J7785">
        <f t="shared" si="726"/>
        <v>1</v>
      </c>
      <c r="K7785" s="2">
        <v>15</v>
      </c>
      <c r="L7785" s="3">
        <v>609.97</v>
      </c>
      <c r="M7785" s="4">
        <v>0</v>
      </c>
      <c r="N7785" s="5" t="s">
        <v>23</v>
      </c>
      <c r="O7785" s="3">
        <v>62.93</v>
      </c>
      <c r="P7785" s="3">
        <v>39.479999999999997</v>
      </c>
      <c r="Q7785" s="3">
        <v>1.99</v>
      </c>
      <c r="R7785" s="5" t="s">
        <v>3216</v>
      </c>
      <c r="S7785" s="5" t="s">
        <v>191</v>
      </c>
      <c r="T7785" s="5" t="str">
        <f t="shared" si="727"/>
        <v>Quincy Jones</v>
      </c>
      <c r="U7785" t="s">
        <v>153</v>
      </c>
      <c r="V7785" s="5" t="s">
        <v>27</v>
      </c>
      <c r="W7785" s="5" t="s">
        <v>48</v>
      </c>
      <c r="X7785" s="5" t="s">
        <v>87</v>
      </c>
      <c r="Y7785" s="5" t="s">
        <v>241</v>
      </c>
      <c r="Z7785" s="5" t="s">
        <v>60</v>
      </c>
      <c r="AA7785" s="4">
        <v>0.54</v>
      </c>
      <c r="AB7785" s="1">
        <v>40451</v>
      </c>
      <c r="AC7785" s="1">
        <v>26408</v>
      </c>
      <c r="AD7785">
        <f t="shared" si="728"/>
        <v>2</v>
      </c>
      <c r="AE7785">
        <f t="shared" ca="1" si="729"/>
        <v>52</v>
      </c>
      <c r="AF7785" t="str">
        <f t="shared" ca="1" si="730"/>
        <v>18-64</v>
      </c>
      <c r="AG7785" s="3">
        <f t="shared" si="731"/>
        <v>2.7646666666666664</v>
      </c>
      <c r="AH7785" t="str">
        <f>_xlfn.IFNA(VLOOKUP(Sales_Transactions[[#This Row],[Order ID]],Returned_Items[#All],2,FALSE),"Not Returned")</f>
        <v>Not Returned</v>
      </c>
    </row>
    <row r="7786" spans="1:34" x14ac:dyDescent="0.25">
      <c r="A7786">
        <v>35139</v>
      </c>
      <c r="C7786" t="s">
        <v>1456</v>
      </c>
      <c r="D7786" s="2" t="str">
        <f>TEXT(MID(Sales_Transactions[[#This Row],[Order Date]],2,5),"d/m/yyy")</f>
        <v>18/1/2010</v>
      </c>
      <c r="E7786" s="2" t="str">
        <f>TEXT(MID(Sales_Transactions[[#This Row],[Order Date]],2,5),"d")</f>
        <v>18</v>
      </c>
      <c r="F7786" s="2" t="str">
        <f>TEXT(MID(Sales_Transactions[[#This Row],[Order Date]],2,5),"m")</f>
        <v>1</v>
      </c>
      <c r="G7786" s="2" t="str">
        <f>TEXT(MID(Sales_Transactions[[#This Row],[Order Date]],2,5),"yyy")</f>
        <v>2010</v>
      </c>
      <c r="H7786" s="2" t="str">
        <f>TEXT(MID(Sales_Transactions[[#This Row],[Order Date]],2,5),"yyy/m")</f>
        <v>2010/1</v>
      </c>
      <c r="I7786" t="s">
        <v>33</v>
      </c>
      <c r="J7786">
        <f t="shared" si="726"/>
        <v>4</v>
      </c>
      <c r="K7786" s="2">
        <v>29</v>
      </c>
      <c r="L7786" s="3">
        <v>264.77999999999997</v>
      </c>
      <c r="M7786" s="4">
        <v>0.02</v>
      </c>
      <c r="N7786" s="5" t="s">
        <v>23</v>
      </c>
      <c r="O7786" s="3">
        <v>53.05</v>
      </c>
      <c r="P7786" s="3">
        <v>8.69</v>
      </c>
      <c r="Q7786" s="3">
        <v>2.99</v>
      </c>
      <c r="R7786" s="5" t="s">
        <v>3562</v>
      </c>
      <c r="S7786" s="5" t="s">
        <v>3563</v>
      </c>
      <c r="T7786" s="5" t="str">
        <f t="shared" si="727"/>
        <v>Lauren Leatherbury</v>
      </c>
      <c r="U7786" t="s">
        <v>153</v>
      </c>
      <c r="V7786" s="5" t="s">
        <v>74</v>
      </c>
      <c r="W7786" s="5" t="s">
        <v>28</v>
      </c>
      <c r="X7786" s="5" t="s">
        <v>41</v>
      </c>
      <c r="Y7786" s="5" t="s">
        <v>42</v>
      </c>
      <c r="Z7786" s="5" t="s">
        <v>43</v>
      </c>
      <c r="AA7786" s="4">
        <v>0.39</v>
      </c>
      <c r="AB7786" s="1">
        <v>40197</v>
      </c>
      <c r="AC7786" s="1">
        <v>26391</v>
      </c>
      <c r="AD7786">
        <f t="shared" si="728"/>
        <v>1</v>
      </c>
      <c r="AE7786">
        <f t="shared" ca="1" si="729"/>
        <v>52</v>
      </c>
      <c r="AF7786" t="str">
        <f t="shared" ca="1" si="730"/>
        <v>18-64</v>
      </c>
      <c r="AG7786" s="3">
        <f t="shared" si="731"/>
        <v>0.40269868965517241</v>
      </c>
      <c r="AH7786" t="str">
        <f>_xlfn.IFNA(VLOOKUP(Sales_Transactions[[#This Row],[Order ID]],Returned_Items[#All],2,FALSE),"Not Returned")</f>
        <v>Not Returned</v>
      </c>
    </row>
    <row r="7787" spans="1:34" x14ac:dyDescent="0.25">
      <c r="A7787">
        <v>36608</v>
      </c>
      <c r="C7787" t="s">
        <v>1318</v>
      </c>
      <c r="D7787" s="2" t="str">
        <f>TEXT(MID(Sales_Transactions[[#This Row],[Order Date]],2,5),"d/m/yyy")</f>
        <v>28/9/2011</v>
      </c>
      <c r="E7787" s="2" t="str">
        <f>TEXT(MID(Sales_Transactions[[#This Row],[Order Date]],2,5),"d")</f>
        <v>28</v>
      </c>
      <c r="F7787" s="2" t="str">
        <f>TEXT(MID(Sales_Transactions[[#This Row],[Order Date]],2,5),"m")</f>
        <v>9</v>
      </c>
      <c r="G7787" s="2" t="str">
        <f>TEXT(MID(Sales_Transactions[[#This Row],[Order Date]],2,5),"yyy")</f>
        <v>2011</v>
      </c>
      <c r="H7787" s="2" t="str">
        <f>TEXT(MID(Sales_Transactions[[#This Row],[Order Date]],2,5),"yyy/m")</f>
        <v>2011/9</v>
      </c>
      <c r="I7787" t="s">
        <v>22</v>
      </c>
      <c r="J7787">
        <f t="shared" si="726"/>
        <v>2</v>
      </c>
      <c r="K7787" s="2">
        <v>40</v>
      </c>
      <c r="L7787" s="3">
        <v>825.8</v>
      </c>
      <c r="M7787" s="4">
        <v>0.1</v>
      </c>
      <c r="N7787" s="5" t="s">
        <v>23</v>
      </c>
      <c r="O7787" s="3">
        <v>183.48</v>
      </c>
      <c r="P7787" s="3">
        <v>21.98</v>
      </c>
      <c r="Q7787" s="3">
        <v>2.87</v>
      </c>
      <c r="R7787" s="5" t="s">
        <v>3013</v>
      </c>
      <c r="S7787" s="5" t="s">
        <v>2675</v>
      </c>
      <c r="T7787" s="5" t="str">
        <f t="shared" si="727"/>
        <v>Mitch Gastineau</v>
      </c>
      <c r="U7787" t="s">
        <v>153</v>
      </c>
      <c r="V7787" s="5" t="s">
        <v>27</v>
      </c>
      <c r="W7787" s="5" t="s">
        <v>28</v>
      </c>
      <c r="X7787" s="5" t="s">
        <v>124</v>
      </c>
      <c r="Y7787" s="5" t="s">
        <v>816</v>
      </c>
      <c r="Z7787" s="5" t="s">
        <v>60</v>
      </c>
      <c r="AA7787" s="4">
        <v>0.55000000000000004</v>
      </c>
      <c r="AB7787" s="1">
        <v>40818</v>
      </c>
      <c r="AC7787" s="1">
        <v>26242</v>
      </c>
      <c r="AD7787">
        <f t="shared" si="728"/>
        <v>4</v>
      </c>
      <c r="AE7787">
        <f t="shared" ca="1" si="729"/>
        <v>52</v>
      </c>
      <c r="AF7787" t="str">
        <f t="shared" ca="1" si="730"/>
        <v>18-64</v>
      </c>
      <c r="AG7787" s="3">
        <f t="shared" si="731"/>
        <v>0.6207005000000001</v>
      </c>
      <c r="AH7787" t="str">
        <f>_xlfn.IFNA(VLOOKUP(Sales_Transactions[[#This Row],[Order ID]],Returned_Items[#All],2,FALSE),"Not Returned")</f>
        <v>Not Returned</v>
      </c>
    </row>
    <row r="7788" spans="1:34" x14ac:dyDescent="0.25">
      <c r="A7788">
        <v>36608</v>
      </c>
      <c r="C7788" t="s">
        <v>1318</v>
      </c>
      <c r="D7788" s="2" t="str">
        <f>TEXT(MID(Sales_Transactions[[#This Row],[Order Date]],2,5),"d/m/yyy")</f>
        <v>28/9/2011</v>
      </c>
      <c r="E7788" s="2" t="str">
        <f>TEXT(MID(Sales_Transactions[[#This Row],[Order Date]],2,5),"d")</f>
        <v>28</v>
      </c>
      <c r="F7788" s="2" t="str">
        <f>TEXT(MID(Sales_Transactions[[#This Row],[Order Date]],2,5),"m")</f>
        <v>9</v>
      </c>
      <c r="G7788" s="2" t="str">
        <f>TEXT(MID(Sales_Transactions[[#This Row],[Order Date]],2,5),"yyy")</f>
        <v>2011</v>
      </c>
      <c r="H7788" s="2" t="str">
        <f>TEXT(MID(Sales_Transactions[[#This Row],[Order Date]],2,5),"yyy/m")</f>
        <v>2011/9</v>
      </c>
      <c r="I7788" t="s">
        <v>22</v>
      </c>
      <c r="J7788">
        <f t="shared" si="726"/>
        <v>2</v>
      </c>
      <c r="K7788" s="2">
        <v>49</v>
      </c>
      <c r="L7788" s="3">
        <v>4273.95</v>
      </c>
      <c r="M7788" s="4">
        <v>0.05</v>
      </c>
      <c r="N7788" s="5" t="s">
        <v>23</v>
      </c>
      <c r="O7788" s="3">
        <v>1340.07</v>
      </c>
      <c r="P7788" s="3">
        <v>90.48</v>
      </c>
      <c r="Q7788" s="3">
        <v>19.989999999999998</v>
      </c>
      <c r="R7788" s="5" t="s">
        <v>3013</v>
      </c>
      <c r="S7788" s="5" t="s">
        <v>2675</v>
      </c>
      <c r="T7788" s="5" t="str">
        <f t="shared" si="727"/>
        <v>Mitch Gastineau</v>
      </c>
      <c r="U7788" t="s">
        <v>153</v>
      </c>
      <c r="V7788" s="5" t="s">
        <v>27</v>
      </c>
      <c r="W7788" s="5" t="s">
        <v>28</v>
      </c>
      <c r="X7788" s="5" t="s">
        <v>98</v>
      </c>
      <c r="Y7788" s="5" t="s">
        <v>2073</v>
      </c>
      <c r="Z7788" s="5" t="s">
        <v>43</v>
      </c>
      <c r="AA7788" s="4">
        <v>0.4</v>
      </c>
      <c r="AB7788" s="1">
        <v>40821</v>
      </c>
      <c r="AC7788" s="1">
        <v>26222</v>
      </c>
      <c r="AD7788">
        <f t="shared" si="728"/>
        <v>7</v>
      </c>
      <c r="AE7788">
        <f t="shared" ca="1" si="729"/>
        <v>52</v>
      </c>
      <c r="AF7788" t="str">
        <f t="shared" ca="1" si="730"/>
        <v>18-64</v>
      </c>
      <c r="AG7788" s="3">
        <f t="shared" si="731"/>
        <v>2.2535665306122445</v>
      </c>
      <c r="AH7788" t="str">
        <f>_xlfn.IFNA(VLOOKUP(Sales_Transactions[[#This Row],[Order ID]],Returned_Items[#All],2,FALSE),"Not Returned")</f>
        <v>Not Returned</v>
      </c>
    </row>
    <row r="7789" spans="1:34" x14ac:dyDescent="0.25">
      <c r="A7789">
        <v>36994</v>
      </c>
      <c r="C7789" t="s">
        <v>61</v>
      </c>
      <c r="D7789" s="2" t="str">
        <f>TEXT(MID(Sales_Transactions[[#This Row],[Order Date]],2,5),"d/m/yyy")</f>
        <v>17/6/2011</v>
      </c>
      <c r="E7789" s="2" t="str">
        <f>TEXT(MID(Sales_Transactions[[#This Row],[Order Date]],2,5),"d")</f>
        <v>17</v>
      </c>
      <c r="F7789" s="2" t="str">
        <f>TEXT(MID(Sales_Transactions[[#This Row],[Order Date]],2,5),"m")</f>
        <v>6</v>
      </c>
      <c r="G7789" s="2" t="str">
        <f>TEXT(MID(Sales_Transactions[[#This Row],[Order Date]],2,5),"yyy")</f>
        <v>2011</v>
      </c>
      <c r="H7789" s="2" t="str">
        <f>TEXT(MID(Sales_Transactions[[#This Row],[Order Date]],2,5),"yyy/m")</f>
        <v>2011/6</v>
      </c>
      <c r="I7789" t="s">
        <v>101</v>
      </c>
      <c r="J7789">
        <f t="shared" si="726"/>
        <v>1</v>
      </c>
      <c r="K7789" s="2">
        <v>40</v>
      </c>
      <c r="L7789" s="3">
        <v>5264.48</v>
      </c>
      <c r="M7789" s="4">
        <v>0.03</v>
      </c>
      <c r="N7789" s="5" t="s">
        <v>34</v>
      </c>
      <c r="O7789" s="3">
        <v>-284.06</v>
      </c>
      <c r="P7789" s="3">
        <v>130.97999999999999</v>
      </c>
      <c r="Q7789" s="3">
        <v>30</v>
      </c>
      <c r="R7789" s="5" t="s">
        <v>3013</v>
      </c>
      <c r="S7789" s="5" t="s">
        <v>2675</v>
      </c>
      <c r="T7789" s="5" t="str">
        <f t="shared" si="727"/>
        <v>Mitch Gastineau</v>
      </c>
      <c r="U7789" t="s">
        <v>153</v>
      </c>
      <c r="V7789" s="5" t="s">
        <v>47</v>
      </c>
      <c r="W7789" s="5" t="s">
        <v>57</v>
      </c>
      <c r="X7789" s="5" t="s">
        <v>154</v>
      </c>
      <c r="Y7789" s="5" t="s">
        <v>418</v>
      </c>
      <c r="Z7789" s="5" t="s">
        <v>40</v>
      </c>
      <c r="AA7789" s="4">
        <v>0.78</v>
      </c>
      <c r="AB7789" s="1">
        <v>40711</v>
      </c>
      <c r="AC7789" s="1">
        <v>24606</v>
      </c>
      <c r="AD7789">
        <f t="shared" si="728"/>
        <v>0</v>
      </c>
      <c r="AE7789">
        <f t="shared" ca="1" si="729"/>
        <v>57</v>
      </c>
      <c r="AF7789" t="str">
        <f t="shared" ca="1" si="730"/>
        <v>18-64</v>
      </c>
      <c r="AG7789" s="3">
        <f t="shared" si="731"/>
        <v>4.0235176499999996</v>
      </c>
      <c r="AH7789" t="str">
        <f>_xlfn.IFNA(VLOOKUP(Sales_Transactions[[#This Row],[Order ID]],Returned_Items[#All],2,FALSE),"Not Returned")</f>
        <v>Returned</v>
      </c>
    </row>
    <row r="7790" spans="1:34" x14ac:dyDescent="0.25">
      <c r="A7790">
        <v>38944</v>
      </c>
      <c r="C7790" t="s">
        <v>2304</v>
      </c>
      <c r="D7790" s="2" t="str">
        <f>TEXT(MID(Sales_Transactions[[#This Row],[Order Date]],2,5),"d/m/yyy")</f>
        <v>20/4/2010</v>
      </c>
      <c r="E7790" s="2" t="str">
        <f>TEXT(MID(Sales_Transactions[[#This Row],[Order Date]],2,5),"d")</f>
        <v>20</v>
      </c>
      <c r="F7790" s="2" t="str">
        <f>TEXT(MID(Sales_Transactions[[#This Row],[Order Date]],2,5),"m")</f>
        <v>4</v>
      </c>
      <c r="G7790" s="2" t="str">
        <f>TEXT(MID(Sales_Transactions[[#This Row],[Order Date]],2,5),"yyy")</f>
        <v>2010</v>
      </c>
      <c r="H7790" s="2" t="str">
        <f>TEXT(MID(Sales_Transactions[[#This Row],[Order Date]],2,5),"yyy/m")</f>
        <v>2010/4</v>
      </c>
      <c r="I7790" t="s">
        <v>78</v>
      </c>
      <c r="J7790">
        <f t="shared" si="726"/>
        <v>3</v>
      </c>
      <c r="K7790" s="2">
        <v>17</v>
      </c>
      <c r="L7790" s="3">
        <v>1873.3489999999999</v>
      </c>
      <c r="M7790" s="4">
        <v>0.02</v>
      </c>
      <c r="N7790" s="5" t="s">
        <v>23</v>
      </c>
      <c r="O7790" s="3">
        <v>194.21</v>
      </c>
      <c r="P7790" s="3">
        <v>125.99</v>
      </c>
      <c r="Q7790" s="3">
        <v>8.08</v>
      </c>
      <c r="R7790" s="5" t="s">
        <v>3013</v>
      </c>
      <c r="S7790" s="5" t="s">
        <v>2675</v>
      </c>
      <c r="T7790" s="5" t="str">
        <f t="shared" si="727"/>
        <v>Mitch Gastineau</v>
      </c>
      <c r="U7790" t="s">
        <v>153</v>
      </c>
      <c r="V7790" s="5" t="s">
        <v>27</v>
      </c>
      <c r="W7790" s="5" t="s">
        <v>48</v>
      </c>
      <c r="X7790" s="5" t="s">
        <v>49</v>
      </c>
      <c r="Y7790" s="5" t="s">
        <v>986</v>
      </c>
      <c r="Z7790" s="5" t="s">
        <v>43</v>
      </c>
      <c r="AA7790" s="4">
        <v>0.56999999999999995</v>
      </c>
      <c r="AB7790" s="1">
        <v>40289</v>
      </c>
      <c r="AC7790" s="1">
        <v>26360</v>
      </c>
      <c r="AD7790">
        <f t="shared" si="728"/>
        <v>1</v>
      </c>
      <c r="AE7790">
        <f t="shared" ca="1" si="729"/>
        <v>52</v>
      </c>
      <c r="AF7790" t="str">
        <f t="shared" ca="1" si="730"/>
        <v>18-64</v>
      </c>
      <c r="AG7790" s="3">
        <f t="shared" si="731"/>
        <v>7.8849883529411766</v>
      </c>
      <c r="AH7790" t="str">
        <f>_xlfn.IFNA(VLOOKUP(Sales_Transactions[[#This Row],[Order ID]],Returned_Items[#All],2,FALSE),"Not Returned")</f>
        <v>Not Returned</v>
      </c>
    </row>
    <row r="7791" spans="1:34" x14ac:dyDescent="0.25">
      <c r="A7791">
        <v>38944</v>
      </c>
      <c r="C7791" t="s">
        <v>2304</v>
      </c>
      <c r="D7791" s="2" t="str">
        <f>TEXT(MID(Sales_Transactions[[#This Row],[Order Date]],2,5),"d/m/yyy")</f>
        <v>20/4/2010</v>
      </c>
      <c r="E7791" s="2" t="str">
        <f>TEXT(MID(Sales_Transactions[[#This Row],[Order Date]],2,5),"d")</f>
        <v>20</v>
      </c>
      <c r="F7791" s="2" t="str">
        <f>TEXT(MID(Sales_Transactions[[#This Row],[Order Date]],2,5),"m")</f>
        <v>4</v>
      </c>
      <c r="G7791" s="2" t="str">
        <f>TEXT(MID(Sales_Transactions[[#This Row],[Order Date]],2,5),"yyy")</f>
        <v>2010</v>
      </c>
      <c r="H7791" s="2" t="str">
        <f>TEXT(MID(Sales_Transactions[[#This Row],[Order Date]],2,5),"yyy/m")</f>
        <v>2010/4</v>
      </c>
      <c r="I7791" t="s">
        <v>78</v>
      </c>
      <c r="J7791">
        <f t="shared" si="726"/>
        <v>3</v>
      </c>
      <c r="K7791" s="2">
        <v>46</v>
      </c>
      <c r="L7791" s="3">
        <v>24639.8</v>
      </c>
      <c r="M7791" s="4">
        <v>0.01</v>
      </c>
      <c r="N7791" s="5" t="s">
        <v>34</v>
      </c>
      <c r="O7791" s="3">
        <v>8614.7900000000009</v>
      </c>
      <c r="P7791" s="3">
        <v>500.98</v>
      </c>
      <c r="Q7791" s="3">
        <v>26</v>
      </c>
      <c r="R7791" s="5" t="s">
        <v>3013</v>
      </c>
      <c r="S7791" s="5" t="s">
        <v>2675</v>
      </c>
      <c r="T7791" s="5" t="str">
        <f t="shared" si="727"/>
        <v>Mitch Gastineau</v>
      </c>
      <c r="U7791" t="s">
        <v>153</v>
      </c>
      <c r="V7791" s="5" t="s">
        <v>27</v>
      </c>
      <c r="W7791" s="5" t="s">
        <v>57</v>
      </c>
      <c r="X7791" s="5" t="s">
        <v>154</v>
      </c>
      <c r="Y7791" s="5" t="s">
        <v>165</v>
      </c>
      <c r="Z7791" s="5" t="s">
        <v>40</v>
      </c>
      <c r="AA7791" s="4">
        <v>0.6</v>
      </c>
      <c r="AB7791" s="1">
        <v>40289</v>
      </c>
      <c r="AC7791" s="1">
        <v>26410</v>
      </c>
      <c r="AD7791">
        <f t="shared" si="728"/>
        <v>1</v>
      </c>
      <c r="AE7791">
        <f t="shared" ca="1" si="729"/>
        <v>52</v>
      </c>
      <c r="AF7791" t="str">
        <f t="shared" ca="1" si="730"/>
        <v>18-64</v>
      </c>
      <c r="AG7791" s="3">
        <f t="shared" si="731"/>
        <v>11.454997869565219</v>
      </c>
      <c r="AH7791" t="str">
        <f>_xlfn.IFNA(VLOOKUP(Sales_Transactions[[#This Row],[Order ID]],Returned_Items[#All],2,FALSE),"Not Returned")</f>
        <v>Not Returned</v>
      </c>
    </row>
    <row r="7792" spans="1:34" x14ac:dyDescent="0.25">
      <c r="A7792">
        <v>38944</v>
      </c>
      <c r="C7792" t="s">
        <v>2304</v>
      </c>
      <c r="D7792" s="2" t="str">
        <f>TEXT(MID(Sales_Transactions[[#This Row],[Order Date]],2,5),"d/m/yyy")</f>
        <v>20/4/2010</v>
      </c>
      <c r="E7792" s="2" t="str">
        <f>TEXT(MID(Sales_Transactions[[#This Row],[Order Date]],2,5),"d")</f>
        <v>20</v>
      </c>
      <c r="F7792" s="2" t="str">
        <f>TEXT(MID(Sales_Transactions[[#This Row],[Order Date]],2,5),"m")</f>
        <v>4</v>
      </c>
      <c r="G7792" s="2" t="str">
        <f>TEXT(MID(Sales_Transactions[[#This Row],[Order Date]],2,5),"yyy")</f>
        <v>2010</v>
      </c>
      <c r="H7792" s="2" t="str">
        <f>TEXT(MID(Sales_Transactions[[#This Row],[Order Date]],2,5),"yyy/m")</f>
        <v>2010/4</v>
      </c>
      <c r="I7792" t="s">
        <v>78</v>
      </c>
      <c r="J7792">
        <f t="shared" si="726"/>
        <v>3</v>
      </c>
      <c r="K7792" s="2">
        <v>32</v>
      </c>
      <c r="L7792" s="3">
        <v>921.3</v>
      </c>
      <c r="M7792" s="4">
        <v>0.09</v>
      </c>
      <c r="N7792" s="5" t="s">
        <v>23</v>
      </c>
      <c r="O7792" s="3">
        <v>353.16</v>
      </c>
      <c r="P7792" s="3">
        <v>29.14</v>
      </c>
      <c r="Q7792" s="3">
        <v>4.8600000000000003</v>
      </c>
      <c r="R7792" s="5" t="s">
        <v>3013</v>
      </c>
      <c r="S7792" s="5" t="s">
        <v>2675</v>
      </c>
      <c r="T7792" s="5" t="str">
        <f t="shared" si="727"/>
        <v>Mitch Gastineau</v>
      </c>
      <c r="U7792" t="s">
        <v>153</v>
      </c>
      <c r="V7792" s="5" t="s">
        <v>27</v>
      </c>
      <c r="W7792" s="5" t="s">
        <v>28</v>
      </c>
      <c r="X7792" s="5" t="s">
        <v>75</v>
      </c>
      <c r="Y7792" s="5" t="s">
        <v>651</v>
      </c>
      <c r="Z7792" s="5" t="s">
        <v>84</v>
      </c>
      <c r="AA7792" s="4">
        <v>0.38</v>
      </c>
      <c r="AB7792" s="1">
        <v>40290</v>
      </c>
      <c r="AC7792" s="1">
        <v>30585</v>
      </c>
      <c r="AD7792">
        <f t="shared" si="728"/>
        <v>2</v>
      </c>
      <c r="AE7792">
        <f t="shared" ca="1" si="729"/>
        <v>40</v>
      </c>
      <c r="AF7792" t="str">
        <f t="shared" ca="1" si="730"/>
        <v>18-64</v>
      </c>
      <c r="AG7792" s="3">
        <f t="shared" si="731"/>
        <v>1.0616804375</v>
      </c>
      <c r="AH7792" t="str">
        <f>_xlfn.IFNA(VLOOKUP(Sales_Transactions[[#This Row],[Order ID]],Returned_Items[#All],2,FALSE),"Not Returned")</f>
        <v>Not Returned</v>
      </c>
    </row>
    <row r="7793" spans="1:34" x14ac:dyDescent="0.25">
      <c r="A7793">
        <v>39075</v>
      </c>
      <c r="C7793" t="s">
        <v>2239</v>
      </c>
      <c r="D7793" s="2" t="str">
        <f>TEXT(MID(Sales_Transactions[[#This Row],[Order Date]],2,5),"d/m/yyy")</f>
        <v>19/2/2012</v>
      </c>
      <c r="E7793" s="2" t="str">
        <f>TEXT(MID(Sales_Transactions[[#This Row],[Order Date]],2,5),"d")</f>
        <v>19</v>
      </c>
      <c r="F7793" s="2" t="str">
        <f>TEXT(MID(Sales_Transactions[[#This Row],[Order Date]],2,5),"m")</f>
        <v>2</v>
      </c>
      <c r="G7793" s="2" t="str">
        <f>TEXT(MID(Sales_Transactions[[#This Row],[Order Date]],2,5),"yyy")</f>
        <v>2012</v>
      </c>
      <c r="H7793" s="2" t="str">
        <f>TEXT(MID(Sales_Transactions[[#This Row],[Order Date]],2,5),"yyy/m")</f>
        <v>2012/2</v>
      </c>
      <c r="I7793" t="s">
        <v>52</v>
      </c>
      <c r="J7793">
        <f t="shared" si="726"/>
        <v>1</v>
      </c>
      <c r="K7793" s="2">
        <v>50</v>
      </c>
      <c r="L7793" s="3">
        <v>512.33000000000004</v>
      </c>
      <c r="M7793" s="4">
        <v>0.01</v>
      </c>
      <c r="N7793" s="5" t="s">
        <v>23</v>
      </c>
      <c r="O7793" s="3">
        <v>250.66</v>
      </c>
      <c r="P7793" s="3">
        <v>10.35</v>
      </c>
      <c r="Q7793" s="3">
        <v>0.99</v>
      </c>
      <c r="R7793" s="5" t="s">
        <v>3216</v>
      </c>
      <c r="S7793" s="5" t="s">
        <v>191</v>
      </c>
      <c r="T7793" s="5" t="str">
        <f t="shared" si="727"/>
        <v>Quincy Jones</v>
      </c>
      <c r="U7793" t="s">
        <v>153</v>
      </c>
      <c r="V7793" s="5" t="s">
        <v>47</v>
      </c>
      <c r="W7793" s="5" t="s">
        <v>28</v>
      </c>
      <c r="X7793" s="5" t="s">
        <v>115</v>
      </c>
      <c r="Y7793" s="5" t="s">
        <v>2429</v>
      </c>
      <c r="Z7793" s="5" t="s">
        <v>43</v>
      </c>
      <c r="AA7793" s="4">
        <v>0.37</v>
      </c>
      <c r="AB7793" s="1">
        <v>40959</v>
      </c>
      <c r="AC7793" s="1">
        <v>30551</v>
      </c>
      <c r="AD7793">
        <f t="shared" si="728"/>
        <v>1</v>
      </c>
      <c r="AE7793">
        <f t="shared" ca="1" si="729"/>
        <v>40</v>
      </c>
      <c r="AF7793" t="str">
        <f t="shared" ca="1" si="730"/>
        <v>18-64</v>
      </c>
      <c r="AG7793" s="3">
        <f t="shared" si="731"/>
        <v>0.22677929999999999</v>
      </c>
      <c r="AH7793" t="str">
        <f>_xlfn.IFNA(VLOOKUP(Sales_Transactions[[#This Row],[Order ID]],Returned_Items[#All],2,FALSE),"Not Returned")</f>
        <v>Returned</v>
      </c>
    </row>
    <row r="7794" spans="1:34" x14ac:dyDescent="0.25">
      <c r="A7794">
        <v>39425</v>
      </c>
      <c r="C7794" t="s">
        <v>1887</v>
      </c>
      <c r="D7794" s="2" t="str">
        <f>TEXT(MID(Sales_Transactions[[#This Row],[Order Date]],2,5),"d/m/yyy")</f>
        <v>16/8/2012</v>
      </c>
      <c r="E7794" s="2" t="str">
        <f>TEXT(MID(Sales_Transactions[[#This Row],[Order Date]],2,5),"d")</f>
        <v>16</v>
      </c>
      <c r="F7794" s="2" t="str">
        <f>TEXT(MID(Sales_Transactions[[#This Row],[Order Date]],2,5),"m")</f>
        <v>8</v>
      </c>
      <c r="G7794" s="2" t="str">
        <f>TEXT(MID(Sales_Transactions[[#This Row],[Order Date]],2,5),"yyy")</f>
        <v>2012</v>
      </c>
      <c r="H7794" s="2" t="str">
        <f>TEXT(MID(Sales_Transactions[[#This Row],[Order Date]],2,5),"yyy/m")</f>
        <v>2012/8</v>
      </c>
      <c r="I7794" t="s">
        <v>101</v>
      </c>
      <c r="J7794">
        <f t="shared" si="726"/>
        <v>1</v>
      </c>
      <c r="K7794" s="2">
        <v>23</v>
      </c>
      <c r="L7794" s="3">
        <v>1267.4604999999999</v>
      </c>
      <c r="M7794" s="4">
        <v>0.05</v>
      </c>
      <c r="N7794" s="5" t="s">
        <v>23</v>
      </c>
      <c r="O7794" s="3">
        <v>128.79</v>
      </c>
      <c r="P7794" s="3">
        <v>65.989999999999995</v>
      </c>
      <c r="Q7794" s="3">
        <v>5.99</v>
      </c>
      <c r="R7794" s="5" t="s">
        <v>3013</v>
      </c>
      <c r="S7794" s="5" t="s">
        <v>2675</v>
      </c>
      <c r="T7794" s="5" t="str">
        <f t="shared" si="727"/>
        <v>Mitch Gastineau</v>
      </c>
      <c r="U7794" t="s">
        <v>153</v>
      </c>
      <c r="V7794" s="5" t="s">
        <v>27</v>
      </c>
      <c r="W7794" s="5" t="s">
        <v>48</v>
      </c>
      <c r="X7794" s="5" t="s">
        <v>49</v>
      </c>
      <c r="Y7794" s="5" t="s">
        <v>943</v>
      </c>
      <c r="Z7794" s="5" t="s">
        <v>43</v>
      </c>
      <c r="AA7794" s="4">
        <v>0.57999999999999996</v>
      </c>
      <c r="AB7794" s="1">
        <v>41139</v>
      </c>
      <c r="AC7794" s="1">
        <v>30552</v>
      </c>
      <c r="AD7794">
        <f t="shared" si="728"/>
        <v>2</v>
      </c>
      <c r="AE7794">
        <f t="shared" ca="1" si="729"/>
        <v>40</v>
      </c>
      <c r="AF7794" t="str">
        <f t="shared" ca="1" si="730"/>
        <v>18-64</v>
      </c>
      <c r="AG7794" s="3">
        <f t="shared" si="731"/>
        <v>3.1281306521739127</v>
      </c>
      <c r="AH7794" t="str">
        <f>_xlfn.IFNA(VLOOKUP(Sales_Transactions[[#This Row],[Order ID]],Returned_Items[#All],2,FALSE),"Not Returned")</f>
        <v>Not Returned</v>
      </c>
    </row>
    <row r="7795" spans="1:34" x14ac:dyDescent="0.25">
      <c r="A7795">
        <v>41921</v>
      </c>
      <c r="C7795" t="s">
        <v>709</v>
      </c>
      <c r="D7795" s="2" t="str">
        <f>TEXT(MID(Sales_Transactions[[#This Row],[Order Date]],2,5),"d/m/yyy")</f>
        <v>23/2/2012</v>
      </c>
      <c r="E7795" s="2" t="str">
        <f>TEXT(MID(Sales_Transactions[[#This Row],[Order Date]],2,5),"d")</f>
        <v>23</v>
      </c>
      <c r="F7795" s="2" t="str">
        <f>TEXT(MID(Sales_Transactions[[#This Row],[Order Date]],2,5),"m")</f>
        <v>2</v>
      </c>
      <c r="G7795" s="2" t="str">
        <f>TEXT(MID(Sales_Transactions[[#This Row],[Order Date]],2,5),"yyy")</f>
        <v>2012</v>
      </c>
      <c r="H7795" s="2" t="str">
        <f>TEXT(MID(Sales_Transactions[[#This Row],[Order Date]],2,5),"yyy/m")</f>
        <v>2012/2</v>
      </c>
      <c r="I7795" t="s">
        <v>78</v>
      </c>
      <c r="J7795">
        <f t="shared" si="726"/>
        <v>3</v>
      </c>
      <c r="K7795" s="2">
        <v>32</v>
      </c>
      <c r="L7795" s="3">
        <v>16313.51</v>
      </c>
      <c r="M7795" s="4">
        <v>0.04</v>
      </c>
      <c r="N7795" s="5" t="s">
        <v>34</v>
      </c>
      <c r="O7795" s="3">
        <v>4860.7299999999996</v>
      </c>
      <c r="P7795" s="3">
        <v>500.98</v>
      </c>
      <c r="Q7795" s="3">
        <v>26</v>
      </c>
      <c r="R7795" s="5" t="s">
        <v>3594</v>
      </c>
      <c r="S7795" s="5" t="s">
        <v>3595</v>
      </c>
      <c r="T7795" s="5" t="str">
        <f t="shared" si="727"/>
        <v>Katharine Harms</v>
      </c>
      <c r="U7795" t="s">
        <v>153</v>
      </c>
      <c r="V7795" s="5" t="s">
        <v>37</v>
      </c>
      <c r="W7795" s="5" t="s">
        <v>57</v>
      </c>
      <c r="X7795" s="5" t="s">
        <v>154</v>
      </c>
      <c r="Y7795" s="5" t="s">
        <v>165</v>
      </c>
      <c r="Z7795" s="5" t="s">
        <v>40</v>
      </c>
      <c r="AA7795" s="4">
        <v>0.6</v>
      </c>
      <c r="AB7795" s="1">
        <v>40965</v>
      </c>
      <c r="AC7795" s="1">
        <v>17642</v>
      </c>
      <c r="AD7795">
        <f t="shared" si="728"/>
        <v>3</v>
      </c>
      <c r="AE7795">
        <f t="shared" ca="1" si="729"/>
        <v>76</v>
      </c>
      <c r="AF7795" t="str">
        <f t="shared" ca="1" si="730"/>
        <v>Over 65</v>
      </c>
      <c r="AG7795" s="3">
        <f t="shared" si="731"/>
        <v>16.461862750000002</v>
      </c>
      <c r="AH7795" t="str">
        <f>_xlfn.IFNA(VLOOKUP(Sales_Transactions[[#This Row],[Order ID]],Returned_Items[#All],2,FALSE),"Not Returned")</f>
        <v>Not Returned</v>
      </c>
    </row>
    <row r="7796" spans="1:34" x14ac:dyDescent="0.25">
      <c r="A7796">
        <v>41921</v>
      </c>
      <c r="C7796" t="s">
        <v>709</v>
      </c>
      <c r="D7796" s="2" t="str">
        <f>TEXT(MID(Sales_Transactions[[#This Row],[Order Date]],2,5),"d/m/yyy")</f>
        <v>23/2/2012</v>
      </c>
      <c r="E7796" s="2" t="str">
        <f>TEXT(MID(Sales_Transactions[[#This Row],[Order Date]],2,5),"d")</f>
        <v>23</v>
      </c>
      <c r="F7796" s="2" t="str">
        <f>TEXT(MID(Sales_Transactions[[#This Row],[Order Date]],2,5),"m")</f>
        <v>2</v>
      </c>
      <c r="G7796" s="2" t="str">
        <f>TEXT(MID(Sales_Transactions[[#This Row],[Order Date]],2,5),"yyy")</f>
        <v>2012</v>
      </c>
      <c r="H7796" s="2" t="str">
        <f>TEXT(MID(Sales_Transactions[[#This Row],[Order Date]],2,5),"yyy/m")</f>
        <v>2012/2</v>
      </c>
      <c r="I7796" t="s">
        <v>78</v>
      </c>
      <c r="J7796">
        <f t="shared" si="726"/>
        <v>3</v>
      </c>
      <c r="K7796" s="2">
        <v>29</v>
      </c>
      <c r="L7796" s="3">
        <v>337.38</v>
      </c>
      <c r="M7796" s="4">
        <v>0.04</v>
      </c>
      <c r="N7796" s="5" t="s">
        <v>67</v>
      </c>
      <c r="O7796" s="3">
        <v>-5.45</v>
      </c>
      <c r="P7796" s="3">
        <v>11.58</v>
      </c>
      <c r="Q7796" s="3">
        <v>6.97</v>
      </c>
      <c r="R7796" s="5" t="s">
        <v>3594</v>
      </c>
      <c r="S7796" s="5" t="s">
        <v>3595</v>
      </c>
      <c r="T7796" s="5" t="str">
        <f t="shared" si="727"/>
        <v>Katharine Harms</v>
      </c>
      <c r="U7796" t="s">
        <v>153</v>
      </c>
      <c r="V7796" s="5" t="s">
        <v>37</v>
      </c>
      <c r="W7796" s="5" t="s">
        <v>28</v>
      </c>
      <c r="X7796" s="5" t="s">
        <v>98</v>
      </c>
      <c r="Y7796" s="5" t="s">
        <v>486</v>
      </c>
      <c r="Z7796" s="5" t="s">
        <v>43</v>
      </c>
      <c r="AA7796" s="4">
        <v>0.35</v>
      </c>
      <c r="AB7796" s="1">
        <v>40963</v>
      </c>
      <c r="AC7796" s="1">
        <v>30395</v>
      </c>
      <c r="AD7796">
        <f t="shared" si="728"/>
        <v>1</v>
      </c>
      <c r="AE7796">
        <f t="shared" ca="1" si="729"/>
        <v>41</v>
      </c>
      <c r="AF7796" t="str">
        <f t="shared" ca="1" si="730"/>
        <v>18-64</v>
      </c>
      <c r="AG7796" s="3">
        <f t="shared" si="731"/>
        <v>0.63949544827586202</v>
      </c>
      <c r="AH7796" t="str">
        <f>_xlfn.IFNA(VLOOKUP(Sales_Transactions[[#This Row],[Order ID]],Returned_Items[#All],2,FALSE),"Not Returned")</f>
        <v>Not Returned</v>
      </c>
    </row>
    <row r="7797" spans="1:34" x14ac:dyDescent="0.25">
      <c r="A7797">
        <v>42945</v>
      </c>
      <c r="C7797" t="s">
        <v>1408</v>
      </c>
      <c r="D7797" s="2" t="str">
        <f>TEXT(MID(Sales_Transactions[[#This Row],[Order Date]],2,5),"d/m/yyy")</f>
        <v>29/12/2012</v>
      </c>
      <c r="E7797" s="2" t="str">
        <f>TEXT(MID(Sales_Transactions[[#This Row],[Order Date]],2,5),"d")</f>
        <v>29</v>
      </c>
      <c r="F7797" s="2" t="str">
        <f>TEXT(MID(Sales_Transactions[[#This Row],[Order Date]],2,5),"m")</f>
        <v>12</v>
      </c>
      <c r="G7797" s="2" t="str">
        <f>TEXT(MID(Sales_Transactions[[#This Row],[Order Date]],2,5),"yyy")</f>
        <v>2012</v>
      </c>
      <c r="H7797" s="2" t="str">
        <f>TEXT(MID(Sales_Transactions[[#This Row],[Order Date]],2,5),"yyy/m")</f>
        <v>2012/12</v>
      </c>
      <c r="I7797" t="s">
        <v>52</v>
      </c>
      <c r="J7797">
        <f t="shared" si="726"/>
        <v>1</v>
      </c>
      <c r="K7797" s="2">
        <v>45</v>
      </c>
      <c r="L7797" s="3">
        <v>178.7</v>
      </c>
      <c r="M7797" s="4">
        <v>7.0000000000000007E-2</v>
      </c>
      <c r="N7797" s="5" t="s">
        <v>23</v>
      </c>
      <c r="O7797" s="3">
        <v>-164.92</v>
      </c>
      <c r="P7797" s="3">
        <v>3.95</v>
      </c>
      <c r="Q7797" s="3">
        <v>5.13</v>
      </c>
      <c r="R7797" s="5" t="s">
        <v>3216</v>
      </c>
      <c r="S7797" s="5" t="s">
        <v>191</v>
      </c>
      <c r="T7797" s="5" t="str">
        <f t="shared" si="727"/>
        <v>Quincy Jones</v>
      </c>
      <c r="U7797" t="s">
        <v>153</v>
      </c>
      <c r="V7797" s="5" t="s">
        <v>47</v>
      </c>
      <c r="W7797" s="5" t="s">
        <v>28</v>
      </c>
      <c r="X7797" s="5" t="s">
        <v>38</v>
      </c>
      <c r="Y7797" s="5" t="s">
        <v>1816</v>
      </c>
      <c r="Z7797" s="5" t="s">
        <v>43</v>
      </c>
      <c r="AA7797" s="4">
        <v>0.59</v>
      </c>
      <c r="AB7797" s="1">
        <v>41272</v>
      </c>
      <c r="AC7797" s="1">
        <v>30198</v>
      </c>
      <c r="AD7797">
        <f t="shared" si="728"/>
        <v>0</v>
      </c>
      <c r="AE7797">
        <f t="shared" ca="1" si="729"/>
        <v>41</v>
      </c>
      <c r="AF7797" t="str">
        <f t="shared" ca="1" si="730"/>
        <v>18-64</v>
      </c>
      <c r="AG7797" s="3">
        <f t="shared" si="731"/>
        <v>0.20171633333333333</v>
      </c>
      <c r="AH7797" t="str">
        <f>_xlfn.IFNA(VLOOKUP(Sales_Transactions[[#This Row],[Order ID]],Returned_Items[#All],2,FALSE),"Not Returned")</f>
        <v>Returned</v>
      </c>
    </row>
    <row r="7798" spans="1:34" x14ac:dyDescent="0.25">
      <c r="A7798">
        <v>43013</v>
      </c>
      <c r="C7798" t="s">
        <v>1682</v>
      </c>
      <c r="D7798" s="2" t="str">
        <f>TEXT(MID(Sales_Transactions[[#This Row],[Order Date]],2,5),"d/m/yyy")</f>
        <v>22/4/2011</v>
      </c>
      <c r="E7798" s="2" t="str">
        <f>TEXT(MID(Sales_Transactions[[#This Row],[Order Date]],2,5),"d")</f>
        <v>22</v>
      </c>
      <c r="F7798" s="2" t="str">
        <f>TEXT(MID(Sales_Transactions[[#This Row],[Order Date]],2,5),"m")</f>
        <v>4</v>
      </c>
      <c r="G7798" s="2" t="str">
        <f>TEXT(MID(Sales_Transactions[[#This Row],[Order Date]],2,5),"yyy")</f>
        <v>2011</v>
      </c>
      <c r="H7798" s="2" t="str">
        <f>TEXT(MID(Sales_Transactions[[#This Row],[Order Date]],2,5),"yyy/m")</f>
        <v>2011/4</v>
      </c>
      <c r="I7798" t="s">
        <v>22</v>
      </c>
      <c r="J7798">
        <f t="shared" si="726"/>
        <v>2</v>
      </c>
      <c r="K7798" s="2">
        <v>50</v>
      </c>
      <c r="L7798" s="3">
        <v>2437.67</v>
      </c>
      <c r="M7798" s="4">
        <v>0.08</v>
      </c>
      <c r="N7798" s="5" t="s">
        <v>23</v>
      </c>
      <c r="O7798" s="3">
        <v>25.68</v>
      </c>
      <c r="P7798" s="3">
        <v>50.98</v>
      </c>
      <c r="Q7798" s="3">
        <v>22.24</v>
      </c>
      <c r="R7798" s="5" t="s">
        <v>3562</v>
      </c>
      <c r="S7798" s="5" t="s">
        <v>3563</v>
      </c>
      <c r="T7798" s="5" t="str">
        <f t="shared" si="727"/>
        <v>Lauren Leatherbury</v>
      </c>
      <c r="U7798" t="s">
        <v>153</v>
      </c>
      <c r="V7798" s="5" t="s">
        <v>74</v>
      </c>
      <c r="W7798" s="5" t="s">
        <v>57</v>
      </c>
      <c r="X7798" s="5" t="s">
        <v>58</v>
      </c>
      <c r="Y7798" s="5" t="s">
        <v>2307</v>
      </c>
      <c r="Z7798" s="5" t="s">
        <v>31</v>
      </c>
      <c r="AA7798" s="4">
        <v>0.55000000000000004</v>
      </c>
      <c r="AB7798" s="1">
        <v>40659</v>
      </c>
      <c r="AC7798" s="1">
        <v>18968</v>
      </c>
      <c r="AD7798">
        <f t="shared" si="728"/>
        <v>4</v>
      </c>
      <c r="AE7798">
        <f t="shared" ca="1" si="729"/>
        <v>72</v>
      </c>
      <c r="AF7798" t="str">
        <f t="shared" ca="1" si="730"/>
        <v>Over 65</v>
      </c>
      <c r="AG7798" s="3">
        <f t="shared" si="731"/>
        <v>1.4635843199999998</v>
      </c>
      <c r="AH7798" t="str">
        <f>_xlfn.IFNA(VLOOKUP(Sales_Transactions[[#This Row],[Order ID]],Returned_Items[#All],2,FALSE),"Not Returned")</f>
        <v>Not Returned</v>
      </c>
    </row>
    <row r="7799" spans="1:34" x14ac:dyDescent="0.25">
      <c r="A7799">
        <v>43104</v>
      </c>
      <c r="C7799" t="s">
        <v>1805</v>
      </c>
      <c r="D7799" s="2" t="str">
        <f>TEXT(MID(Sales_Transactions[[#This Row],[Order Date]],2,5),"d/m/yyy")</f>
        <v>28/10/2012</v>
      </c>
      <c r="E7799" s="2" t="str">
        <f>TEXT(MID(Sales_Transactions[[#This Row],[Order Date]],2,5),"d")</f>
        <v>28</v>
      </c>
      <c r="F7799" s="2" t="str">
        <f>TEXT(MID(Sales_Transactions[[#This Row],[Order Date]],2,5),"m")</f>
        <v>10</v>
      </c>
      <c r="G7799" s="2" t="str">
        <f>TEXT(MID(Sales_Transactions[[#This Row],[Order Date]],2,5),"yyy")</f>
        <v>2012</v>
      </c>
      <c r="H7799" s="2" t="str">
        <f>TEXT(MID(Sales_Transactions[[#This Row],[Order Date]],2,5),"yyy/m")</f>
        <v>2012/10</v>
      </c>
      <c r="I7799" t="s">
        <v>33</v>
      </c>
      <c r="J7799">
        <f t="shared" si="726"/>
        <v>4</v>
      </c>
      <c r="K7799" s="2">
        <v>50</v>
      </c>
      <c r="L7799" s="3">
        <v>4648.5200000000004</v>
      </c>
      <c r="M7799" s="4">
        <v>0.1</v>
      </c>
      <c r="N7799" s="5" t="s">
        <v>34</v>
      </c>
      <c r="O7799" s="3">
        <v>1676.7</v>
      </c>
      <c r="P7799" s="3">
        <v>100.97</v>
      </c>
      <c r="Q7799" s="3">
        <v>14</v>
      </c>
      <c r="R7799" s="5" t="s">
        <v>2573</v>
      </c>
      <c r="S7799" s="5" t="s">
        <v>3596</v>
      </c>
      <c r="T7799" s="5" t="str">
        <f t="shared" si="727"/>
        <v>Matthew Grinstein</v>
      </c>
      <c r="U7799" t="s">
        <v>153</v>
      </c>
      <c r="V7799" s="5" t="s">
        <v>27</v>
      </c>
      <c r="W7799" s="5" t="s">
        <v>48</v>
      </c>
      <c r="X7799" s="5" t="s">
        <v>324</v>
      </c>
      <c r="Y7799" s="5" t="s">
        <v>1586</v>
      </c>
      <c r="Z7799" s="5" t="s">
        <v>40</v>
      </c>
      <c r="AA7799" s="4">
        <v>0.37</v>
      </c>
      <c r="AB7799" s="1">
        <v>41213</v>
      </c>
      <c r="AC7799" s="1">
        <v>30034</v>
      </c>
      <c r="AD7799">
        <f t="shared" si="728"/>
        <v>3</v>
      </c>
      <c r="AE7799">
        <f t="shared" ca="1" si="729"/>
        <v>42</v>
      </c>
      <c r="AF7799" t="str">
        <f t="shared" ca="1" si="730"/>
        <v>18-64</v>
      </c>
      <c r="AG7799" s="3">
        <f t="shared" si="731"/>
        <v>2.2973805999999999</v>
      </c>
      <c r="AH7799" t="str">
        <f>_xlfn.IFNA(VLOOKUP(Sales_Transactions[[#This Row],[Order ID]],Returned_Items[#All],2,FALSE),"Not Returned")</f>
        <v>Not Returned</v>
      </c>
    </row>
    <row r="7800" spans="1:34" x14ac:dyDescent="0.25">
      <c r="A7800">
        <v>43301</v>
      </c>
      <c r="C7800" t="s">
        <v>3048</v>
      </c>
      <c r="D7800" s="2" t="str">
        <f>TEXT(MID(Sales_Transactions[[#This Row],[Order Date]],2,5),"d/m/yyy")</f>
        <v>21/8/2009</v>
      </c>
      <c r="E7800" s="2" t="str">
        <f>TEXT(MID(Sales_Transactions[[#This Row],[Order Date]],2,5),"d")</f>
        <v>21</v>
      </c>
      <c r="F7800" s="2" t="str">
        <f>TEXT(MID(Sales_Transactions[[#This Row],[Order Date]],2,5),"m")</f>
        <v>8</v>
      </c>
      <c r="G7800" s="2" t="str">
        <f>TEXT(MID(Sales_Transactions[[#This Row],[Order Date]],2,5),"yyy")</f>
        <v>2009</v>
      </c>
      <c r="H7800" s="2" t="str">
        <f>TEXT(MID(Sales_Transactions[[#This Row],[Order Date]],2,5),"yyy/m")</f>
        <v>2009/8</v>
      </c>
      <c r="I7800" t="s">
        <v>101</v>
      </c>
      <c r="J7800">
        <f t="shared" si="726"/>
        <v>1</v>
      </c>
      <c r="K7800" s="2">
        <v>33</v>
      </c>
      <c r="L7800" s="3">
        <v>3537.84</v>
      </c>
      <c r="M7800" s="4">
        <v>0</v>
      </c>
      <c r="N7800" s="5" t="s">
        <v>34</v>
      </c>
      <c r="O7800" s="3">
        <v>-80.86</v>
      </c>
      <c r="P7800" s="3">
        <v>100.89</v>
      </c>
      <c r="Q7800" s="3">
        <v>42</v>
      </c>
      <c r="R7800" s="5" t="s">
        <v>2573</v>
      </c>
      <c r="S7800" s="5" t="s">
        <v>3596</v>
      </c>
      <c r="T7800" s="5" t="str">
        <f t="shared" si="727"/>
        <v>Matthew Grinstein</v>
      </c>
      <c r="U7800" t="s">
        <v>153</v>
      </c>
      <c r="V7800" s="5" t="s">
        <v>27</v>
      </c>
      <c r="W7800" s="5" t="s">
        <v>57</v>
      </c>
      <c r="X7800" s="5" t="s">
        <v>154</v>
      </c>
      <c r="Y7800" s="5" t="s">
        <v>1180</v>
      </c>
      <c r="Z7800" s="5" t="s">
        <v>40</v>
      </c>
      <c r="AA7800" s="4">
        <v>0.61</v>
      </c>
      <c r="AB7800" s="1">
        <v>40047</v>
      </c>
      <c r="AC7800" s="1">
        <v>30115</v>
      </c>
      <c r="AD7800">
        <f t="shared" si="728"/>
        <v>1</v>
      </c>
      <c r="AE7800">
        <f t="shared" ca="1" si="729"/>
        <v>42</v>
      </c>
      <c r="AF7800" t="str">
        <f t="shared" ca="1" si="730"/>
        <v>18-64</v>
      </c>
      <c r="AG7800" s="3">
        <f t="shared" si="731"/>
        <v>4.3299999999999992</v>
      </c>
      <c r="AH7800" t="str">
        <f>_xlfn.IFNA(VLOOKUP(Sales_Transactions[[#This Row],[Order ID]],Returned_Items[#All],2,FALSE),"Not Returned")</f>
        <v>Not Returned</v>
      </c>
    </row>
    <row r="7801" spans="1:34" x14ac:dyDescent="0.25">
      <c r="A7801">
        <v>43301</v>
      </c>
      <c r="C7801" t="s">
        <v>3048</v>
      </c>
      <c r="D7801" s="2" t="str">
        <f>TEXT(MID(Sales_Transactions[[#This Row],[Order Date]],2,5),"d/m/yyy")</f>
        <v>21/8/2009</v>
      </c>
      <c r="E7801" s="2" t="str">
        <f>TEXT(MID(Sales_Transactions[[#This Row],[Order Date]],2,5),"d")</f>
        <v>21</v>
      </c>
      <c r="F7801" s="2" t="str">
        <f>TEXT(MID(Sales_Transactions[[#This Row],[Order Date]],2,5),"m")</f>
        <v>8</v>
      </c>
      <c r="G7801" s="2" t="str">
        <f>TEXT(MID(Sales_Transactions[[#This Row],[Order Date]],2,5),"yyy")</f>
        <v>2009</v>
      </c>
      <c r="H7801" s="2" t="str">
        <f>TEXT(MID(Sales_Transactions[[#This Row],[Order Date]],2,5),"yyy/m")</f>
        <v>2009/8</v>
      </c>
      <c r="I7801" t="s">
        <v>101</v>
      </c>
      <c r="J7801">
        <f t="shared" si="726"/>
        <v>1</v>
      </c>
      <c r="K7801" s="2">
        <v>43</v>
      </c>
      <c r="L7801" s="3">
        <v>2221.1999999999998</v>
      </c>
      <c r="M7801" s="4">
        <v>0.01</v>
      </c>
      <c r="N7801" s="5" t="s">
        <v>23</v>
      </c>
      <c r="O7801" s="3">
        <v>-1127.22</v>
      </c>
      <c r="P7801" s="3">
        <v>48.91</v>
      </c>
      <c r="Q7801" s="3">
        <v>35</v>
      </c>
      <c r="R7801" s="5" t="s">
        <v>2573</v>
      </c>
      <c r="S7801" s="5" t="s">
        <v>3596</v>
      </c>
      <c r="T7801" s="5" t="str">
        <f t="shared" si="727"/>
        <v>Matthew Grinstein</v>
      </c>
      <c r="U7801" t="s">
        <v>153</v>
      </c>
      <c r="V7801" s="5" t="s">
        <v>27</v>
      </c>
      <c r="W7801" s="5" t="s">
        <v>28</v>
      </c>
      <c r="X7801" s="5" t="s">
        <v>29</v>
      </c>
      <c r="Y7801" s="5" t="s">
        <v>685</v>
      </c>
      <c r="Z7801" s="5" t="s">
        <v>31</v>
      </c>
      <c r="AA7801" s="4">
        <v>0.83</v>
      </c>
      <c r="AB7801" s="1">
        <v>40048</v>
      </c>
      <c r="AC7801" s="1">
        <v>27691</v>
      </c>
      <c r="AD7801">
        <f t="shared" si="728"/>
        <v>2</v>
      </c>
      <c r="AE7801">
        <f t="shared" ca="1" si="729"/>
        <v>48</v>
      </c>
      <c r="AF7801" t="str">
        <f t="shared" ca="1" si="730"/>
        <v>18-64</v>
      </c>
      <c r="AG7801" s="3">
        <f t="shared" si="731"/>
        <v>1.9512816046511627</v>
      </c>
      <c r="AH7801" t="str">
        <f>_xlfn.IFNA(VLOOKUP(Sales_Transactions[[#This Row],[Order ID]],Returned_Items[#All],2,FALSE),"Not Returned")</f>
        <v>Not Returned</v>
      </c>
    </row>
    <row r="7802" spans="1:34" x14ac:dyDescent="0.25">
      <c r="A7802">
        <v>44935</v>
      </c>
      <c r="C7802" t="s">
        <v>1047</v>
      </c>
      <c r="D7802" s="2" t="str">
        <f>TEXT(MID(Sales_Transactions[[#This Row],[Order Date]],2,5),"d/m/yyy")</f>
        <v>17/11/2010</v>
      </c>
      <c r="E7802" s="2" t="str">
        <f>TEXT(MID(Sales_Transactions[[#This Row],[Order Date]],2,5),"d")</f>
        <v>17</v>
      </c>
      <c r="F7802" s="2" t="str">
        <f>TEXT(MID(Sales_Transactions[[#This Row],[Order Date]],2,5),"m")</f>
        <v>11</v>
      </c>
      <c r="G7802" s="2" t="str">
        <f>TEXT(MID(Sales_Transactions[[#This Row],[Order Date]],2,5),"yyy")</f>
        <v>2010</v>
      </c>
      <c r="H7802" s="2" t="str">
        <f>TEXT(MID(Sales_Transactions[[#This Row],[Order Date]],2,5),"yyy/m")</f>
        <v>2010/11</v>
      </c>
      <c r="I7802" t="s">
        <v>33</v>
      </c>
      <c r="J7802">
        <f t="shared" si="726"/>
        <v>4</v>
      </c>
      <c r="K7802" s="2">
        <v>39</v>
      </c>
      <c r="L7802" s="3">
        <v>9362.73</v>
      </c>
      <c r="M7802" s="4">
        <v>0</v>
      </c>
      <c r="N7802" s="5" t="s">
        <v>23</v>
      </c>
      <c r="O7802" s="3">
        <v>2766.29</v>
      </c>
      <c r="P7802" s="3">
        <v>232.58</v>
      </c>
      <c r="Q7802" s="3">
        <v>19.989999999999998</v>
      </c>
      <c r="R7802" s="5" t="s">
        <v>2317</v>
      </c>
      <c r="S7802" s="5" t="s">
        <v>3068</v>
      </c>
      <c r="T7802" s="5" t="str">
        <f t="shared" si="727"/>
        <v>Arthur Gainer</v>
      </c>
      <c r="U7802" t="s">
        <v>153</v>
      </c>
      <c r="V7802" s="5" t="s">
        <v>37</v>
      </c>
      <c r="W7802" s="5" t="s">
        <v>28</v>
      </c>
      <c r="X7802" s="5" t="s">
        <v>38</v>
      </c>
      <c r="Y7802" s="5" t="s">
        <v>2459</v>
      </c>
      <c r="Z7802" s="5" t="s">
        <v>43</v>
      </c>
      <c r="AA7802" s="4">
        <v>0.59</v>
      </c>
      <c r="AB7802" s="1">
        <v>40500</v>
      </c>
      <c r="AC7802" s="1">
        <v>27679</v>
      </c>
      <c r="AD7802">
        <f t="shared" si="728"/>
        <v>1</v>
      </c>
      <c r="AE7802">
        <f t="shared" ca="1" si="729"/>
        <v>48</v>
      </c>
      <c r="AF7802" t="str">
        <f t="shared" ca="1" si="730"/>
        <v>18-64</v>
      </c>
      <c r="AG7802" s="3">
        <f t="shared" si="731"/>
        <v>6.4761538461538466</v>
      </c>
      <c r="AH7802" t="str">
        <f>_xlfn.IFNA(VLOOKUP(Sales_Transactions[[#This Row],[Order ID]],Returned_Items[#All],2,FALSE),"Not Returned")</f>
        <v>Not Returned</v>
      </c>
    </row>
    <row r="7803" spans="1:34" x14ac:dyDescent="0.25">
      <c r="A7803">
        <v>44935</v>
      </c>
      <c r="C7803" t="s">
        <v>1047</v>
      </c>
      <c r="D7803" s="2" t="str">
        <f>TEXT(MID(Sales_Transactions[[#This Row],[Order Date]],2,5),"d/m/yyy")</f>
        <v>17/11/2010</v>
      </c>
      <c r="E7803" s="2" t="str">
        <f>TEXT(MID(Sales_Transactions[[#This Row],[Order Date]],2,5),"d")</f>
        <v>17</v>
      </c>
      <c r="F7803" s="2" t="str">
        <f>TEXT(MID(Sales_Transactions[[#This Row],[Order Date]],2,5),"m")</f>
        <v>11</v>
      </c>
      <c r="G7803" s="2" t="str">
        <f>TEXT(MID(Sales_Transactions[[#This Row],[Order Date]],2,5),"yyy")</f>
        <v>2010</v>
      </c>
      <c r="H7803" s="2" t="str">
        <f>TEXT(MID(Sales_Transactions[[#This Row],[Order Date]],2,5),"yyy/m")</f>
        <v>2010/11</v>
      </c>
      <c r="I7803" t="s">
        <v>33</v>
      </c>
      <c r="J7803">
        <f t="shared" si="726"/>
        <v>4</v>
      </c>
      <c r="K7803" s="2">
        <v>37</v>
      </c>
      <c r="L7803" s="3">
        <v>125.33</v>
      </c>
      <c r="M7803" s="4">
        <v>0.06</v>
      </c>
      <c r="N7803" s="5" t="s">
        <v>67</v>
      </c>
      <c r="O7803" s="3">
        <v>58.5</v>
      </c>
      <c r="P7803" s="3">
        <v>3.08</v>
      </c>
      <c r="Q7803" s="3">
        <v>0.5</v>
      </c>
      <c r="R7803" s="5" t="s">
        <v>2317</v>
      </c>
      <c r="S7803" s="5" t="s">
        <v>3068</v>
      </c>
      <c r="T7803" s="5" t="str">
        <f t="shared" si="727"/>
        <v>Arthur Gainer</v>
      </c>
      <c r="U7803" t="s">
        <v>153</v>
      </c>
      <c r="V7803" s="5" t="s">
        <v>37</v>
      </c>
      <c r="W7803" s="5" t="s">
        <v>28</v>
      </c>
      <c r="X7803" s="5" t="s">
        <v>115</v>
      </c>
      <c r="Y7803" s="5" t="s">
        <v>915</v>
      </c>
      <c r="Z7803" s="5" t="s">
        <v>43</v>
      </c>
      <c r="AA7803" s="4">
        <v>0.37</v>
      </c>
      <c r="AB7803" s="1">
        <v>40500</v>
      </c>
      <c r="AC7803" s="1">
        <v>27474</v>
      </c>
      <c r="AD7803">
        <f t="shared" si="728"/>
        <v>1</v>
      </c>
      <c r="AE7803">
        <f t="shared" ca="1" si="729"/>
        <v>49</v>
      </c>
      <c r="AF7803" t="str">
        <f t="shared" ca="1" si="730"/>
        <v>18-64</v>
      </c>
      <c r="AG7803" s="3">
        <f t="shared" si="731"/>
        <v>9.6706810810810812E-2</v>
      </c>
      <c r="AH7803" t="str">
        <f>_xlfn.IFNA(VLOOKUP(Sales_Transactions[[#This Row],[Order ID]],Returned_Items[#All],2,FALSE),"Not Returned")</f>
        <v>Not Returned</v>
      </c>
    </row>
    <row r="7804" spans="1:34" x14ac:dyDescent="0.25">
      <c r="A7804">
        <v>44995</v>
      </c>
      <c r="C7804" t="s">
        <v>1310</v>
      </c>
      <c r="D7804" s="2" t="str">
        <f>TEXT(MID(Sales_Transactions[[#This Row],[Order Date]],2,5),"d/m/yyy")</f>
        <v>6/8/2009</v>
      </c>
      <c r="E7804" s="2" t="str">
        <f>TEXT(MID(Sales_Transactions[[#This Row],[Order Date]],2,5),"d")</f>
        <v>6</v>
      </c>
      <c r="F7804" s="2" t="str">
        <f>TEXT(MID(Sales_Transactions[[#This Row],[Order Date]],2,5),"m")</f>
        <v>8</v>
      </c>
      <c r="G7804" s="2" t="str">
        <f>TEXT(MID(Sales_Transactions[[#This Row],[Order Date]],2,5),"yyy")</f>
        <v>2009</v>
      </c>
      <c r="H7804" s="2" t="str">
        <f>TEXT(MID(Sales_Transactions[[#This Row],[Order Date]],2,5),"yyy/m")</f>
        <v>2009/8</v>
      </c>
      <c r="I7804" t="s">
        <v>33</v>
      </c>
      <c r="J7804">
        <f t="shared" si="726"/>
        <v>4</v>
      </c>
      <c r="K7804" s="2">
        <v>46</v>
      </c>
      <c r="L7804" s="3">
        <v>1219.2484999999999</v>
      </c>
      <c r="M7804" s="4">
        <v>0.01</v>
      </c>
      <c r="N7804" s="5" t="s">
        <v>23</v>
      </c>
      <c r="O7804" s="3">
        <v>132.79</v>
      </c>
      <c r="P7804" s="3">
        <v>28.99</v>
      </c>
      <c r="Q7804" s="3">
        <v>8.59</v>
      </c>
      <c r="R7804" s="5" t="s">
        <v>1961</v>
      </c>
      <c r="S7804" s="5" t="s">
        <v>3598</v>
      </c>
      <c r="T7804" s="5" t="str">
        <f t="shared" si="727"/>
        <v>Maria Etezadi</v>
      </c>
      <c r="U7804" t="s">
        <v>153</v>
      </c>
      <c r="V7804" s="5" t="s">
        <v>74</v>
      </c>
      <c r="W7804" s="5" t="s">
        <v>48</v>
      </c>
      <c r="X7804" s="5" t="s">
        <v>49</v>
      </c>
      <c r="Y7804" s="5" t="s">
        <v>850</v>
      </c>
      <c r="Z7804" s="5" t="s">
        <v>56</v>
      </c>
      <c r="AA7804" s="4">
        <v>0.56000000000000005</v>
      </c>
      <c r="AB7804" s="1">
        <v>40032</v>
      </c>
      <c r="AC7804" s="1">
        <v>27678</v>
      </c>
      <c r="AD7804">
        <f t="shared" si="728"/>
        <v>1</v>
      </c>
      <c r="AE7804">
        <f t="shared" ca="1" si="729"/>
        <v>48</v>
      </c>
      <c r="AF7804" t="str">
        <f t="shared" ca="1" si="730"/>
        <v>18-64</v>
      </c>
      <c r="AG7804" s="3">
        <f t="shared" si="731"/>
        <v>0.81689349999999994</v>
      </c>
      <c r="AH7804" t="str">
        <f>_xlfn.IFNA(VLOOKUP(Sales_Transactions[[#This Row],[Order ID]],Returned_Items[#All],2,FALSE),"Not Returned")</f>
        <v>Not Returned</v>
      </c>
    </row>
    <row r="7805" spans="1:34" x14ac:dyDescent="0.25">
      <c r="A7805">
        <v>45989</v>
      </c>
      <c r="C7805" t="s">
        <v>293</v>
      </c>
      <c r="D7805" s="2" t="str">
        <f>TEXT(MID(Sales_Transactions[[#This Row],[Order Date]],2,5),"d/m/yyy")</f>
        <v>23/8/2010</v>
      </c>
      <c r="E7805" s="2" t="str">
        <f>TEXT(MID(Sales_Transactions[[#This Row],[Order Date]],2,5),"d")</f>
        <v>23</v>
      </c>
      <c r="F7805" s="2" t="str">
        <f>TEXT(MID(Sales_Transactions[[#This Row],[Order Date]],2,5),"m")</f>
        <v>8</v>
      </c>
      <c r="G7805" s="2" t="str">
        <f>TEXT(MID(Sales_Transactions[[#This Row],[Order Date]],2,5),"yyy")</f>
        <v>2010</v>
      </c>
      <c r="H7805" s="2" t="str">
        <f>TEXT(MID(Sales_Transactions[[#This Row],[Order Date]],2,5),"yyy/m")</f>
        <v>2010/8</v>
      </c>
      <c r="I7805" t="s">
        <v>33</v>
      </c>
      <c r="J7805">
        <f t="shared" si="726"/>
        <v>4</v>
      </c>
      <c r="K7805" s="2">
        <v>26</v>
      </c>
      <c r="L7805" s="3">
        <v>148.12</v>
      </c>
      <c r="M7805" s="4">
        <v>0.08</v>
      </c>
      <c r="N7805" s="5" t="s">
        <v>23</v>
      </c>
      <c r="O7805" s="3">
        <v>-51.62</v>
      </c>
      <c r="P7805" s="3">
        <v>5.58</v>
      </c>
      <c r="Q7805" s="3">
        <v>5.3</v>
      </c>
      <c r="R7805" s="5" t="s">
        <v>2573</v>
      </c>
      <c r="S7805" s="5" t="s">
        <v>3596</v>
      </c>
      <c r="T7805" s="5" t="str">
        <f t="shared" si="727"/>
        <v>Matthew Grinstein</v>
      </c>
      <c r="U7805" t="s">
        <v>153</v>
      </c>
      <c r="V7805" s="5" t="s">
        <v>27</v>
      </c>
      <c r="W7805" s="5" t="s">
        <v>28</v>
      </c>
      <c r="X7805" s="5" t="s">
        <v>98</v>
      </c>
      <c r="Y7805" s="5" t="s">
        <v>1532</v>
      </c>
      <c r="Z7805" s="5" t="s">
        <v>43</v>
      </c>
      <c r="AA7805" s="4">
        <v>0.35</v>
      </c>
      <c r="AB7805" s="1">
        <v>40413</v>
      </c>
      <c r="AC7805" s="1">
        <v>27725</v>
      </c>
      <c r="AD7805">
        <f t="shared" si="728"/>
        <v>0</v>
      </c>
      <c r="AE7805">
        <f t="shared" ca="1" si="729"/>
        <v>48</v>
      </c>
      <c r="AF7805" t="str">
        <f t="shared" ca="1" si="730"/>
        <v>18-64</v>
      </c>
      <c r="AG7805" s="3">
        <f t="shared" si="731"/>
        <v>0.41828984615384618</v>
      </c>
      <c r="AH7805" t="str">
        <f>_xlfn.IFNA(VLOOKUP(Sales_Transactions[[#This Row],[Order ID]],Returned_Items[#All],2,FALSE),"Not Returned")</f>
        <v>Not Returned</v>
      </c>
    </row>
    <row r="7806" spans="1:34" x14ac:dyDescent="0.25">
      <c r="A7806">
        <v>49767</v>
      </c>
      <c r="C7806" t="s">
        <v>133</v>
      </c>
      <c r="D7806" s="2" t="str">
        <f>TEXT(MID(Sales_Transactions[[#This Row],[Order Date]],2,5),"d/m/yyy")</f>
        <v>8/11/2010</v>
      </c>
      <c r="E7806" s="2" t="str">
        <f>TEXT(MID(Sales_Transactions[[#This Row],[Order Date]],2,5),"d")</f>
        <v>8</v>
      </c>
      <c r="F7806" s="2" t="str">
        <f>TEXT(MID(Sales_Transactions[[#This Row],[Order Date]],2,5),"m")</f>
        <v>11</v>
      </c>
      <c r="G7806" s="2" t="str">
        <f>TEXT(MID(Sales_Transactions[[#This Row],[Order Date]],2,5),"yyy")</f>
        <v>2010</v>
      </c>
      <c r="H7806" s="2" t="str">
        <f>TEXT(MID(Sales_Transactions[[#This Row],[Order Date]],2,5),"yyy/m")</f>
        <v>2010/11</v>
      </c>
      <c r="I7806" t="s">
        <v>101</v>
      </c>
      <c r="J7806">
        <f t="shared" si="726"/>
        <v>1</v>
      </c>
      <c r="K7806" s="2">
        <v>43</v>
      </c>
      <c r="L7806" s="3">
        <v>634.38</v>
      </c>
      <c r="M7806" s="4">
        <v>0.09</v>
      </c>
      <c r="N7806" s="5" t="s">
        <v>23</v>
      </c>
      <c r="O7806" s="3">
        <v>272.39999999999998</v>
      </c>
      <c r="P7806" s="3">
        <v>15.74</v>
      </c>
      <c r="Q7806" s="3">
        <v>1.39</v>
      </c>
      <c r="R7806" s="5" t="s">
        <v>1594</v>
      </c>
      <c r="S7806" s="5" t="s">
        <v>1595</v>
      </c>
      <c r="T7806" s="5" t="str">
        <f t="shared" si="727"/>
        <v>John Murray</v>
      </c>
      <c r="U7806" t="s">
        <v>153</v>
      </c>
      <c r="V7806" s="5" t="s">
        <v>27</v>
      </c>
      <c r="W7806" s="5" t="s">
        <v>28</v>
      </c>
      <c r="X7806" s="5" t="s">
        <v>98</v>
      </c>
      <c r="Y7806" s="5" t="s">
        <v>99</v>
      </c>
      <c r="Z7806" s="5" t="s">
        <v>43</v>
      </c>
      <c r="AA7806" s="4">
        <v>0.4</v>
      </c>
      <c r="AB7806" s="1">
        <v>40490</v>
      </c>
      <c r="AC7806" s="1">
        <v>27540</v>
      </c>
      <c r="AD7806">
        <f t="shared" si="728"/>
        <v>0</v>
      </c>
      <c r="AE7806">
        <f t="shared" ca="1" si="729"/>
        <v>49</v>
      </c>
      <c r="AF7806" t="str">
        <f t="shared" ca="1" si="730"/>
        <v>18-64</v>
      </c>
      <c r="AG7806" s="3">
        <f t="shared" si="731"/>
        <v>0.39804265116279069</v>
      </c>
      <c r="AH7806" t="str">
        <f>_xlfn.IFNA(VLOOKUP(Sales_Transactions[[#This Row],[Order ID]],Returned_Items[#All],2,FALSE),"Not Returned")</f>
        <v>Not Returned</v>
      </c>
    </row>
    <row r="7807" spans="1:34" x14ac:dyDescent="0.25">
      <c r="A7807">
        <v>49767</v>
      </c>
      <c r="C7807" t="s">
        <v>133</v>
      </c>
      <c r="D7807" s="2" t="str">
        <f>TEXT(MID(Sales_Transactions[[#This Row],[Order Date]],2,5),"d/m/yyy")</f>
        <v>8/11/2010</v>
      </c>
      <c r="E7807" s="2" t="str">
        <f>TEXT(MID(Sales_Transactions[[#This Row],[Order Date]],2,5),"d")</f>
        <v>8</v>
      </c>
      <c r="F7807" s="2" t="str">
        <f>TEXT(MID(Sales_Transactions[[#This Row],[Order Date]],2,5),"m")</f>
        <v>11</v>
      </c>
      <c r="G7807" s="2" t="str">
        <f>TEXT(MID(Sales_Transactions[[#This Row],[Order Date]],2,5),"yyy")</f>
        <v>2010</v>
      </c>
      <c r="H7807" s="2" t="str">
        <f>TEXT(MID(Sales_Transactions[[#This Row],[Order Date]],2,5),"yyy/m")</f>
        <v>2010/11</v>
      </c>
      <c r="I7807" t="s">
        <v>101</v>
      </c>
      <c r="J7807">
        <f t="shared" si="726"/>
        <v>1</v>
      </c>
      <c r="K7807" s="2">
        <v>39</v>
      </c>
      <c r="L7807" s="3">
        <v>5196.1899999999996</v>
      </c>
      <c r="M7807" s="4">
        <v>0.1</v>
      </c>
      <c r="N7807" s="5" t="s">
        <v>23</v>
      </c>
      <c r="O7807" s="3">
        <v>2052.13</v>
      </c>
      <c r="P7807" s="3">
        <v>140.99</v>
      </c>
      <c r="Q7807" s="3">
        <v>13.99</v>
      </c>
      <c r="R7807" s="5" t="s">
        <v>1594</v>
      </c>
      <c r="S7807" s="5" t="s">
        <v>1595</v>
      </c>
      <c r="T7807" s="5" t="str">
        <f t="shared" si="727"/>
        <v>John Murray</v>
      </c>
      <c r="U7807" t="s">
        <v>153</v>
      </c>
      <c r="V7807" s="5" t="s">
        <v>27</v>
      </c>
      <c r="W7807" s="5" t="s">
        <v>48</v>
      </c>
      <c r="X7807" s="5" t="s">
        <v>324</v>
      </c>
      <c r="Y7807" s="5" t="s">
        <v>762</v>
      </c>
      <c r="Z7807" s="5" t="s">
        <v>56</v>
      </c>
      <c r="AA7807" s="4">
        <v>0.37</v>
      </c>
      <c r="AB7807" s="1">
        <v>40491</v>
      </c>
      <c r="AC7807" s="1">
        <v>27932</v>
      </c>
      <c r="AD7807">
        <f t="shared" si="728"/>
        <v>1</v>
      </c>
      <c r="AE7807">
        <f t="shared" ca="1" si="729"/>
        <v>48</v>
      </c>
      <c r="AF7807" t="str">
        <f t="shared" ca="1" si="730"/>
        <v>18-64</v>
      </c>
      <c r="AG7807" s="3">
        <f t="shared" si="731"/>
        <v>3.9702310256410263</v>
      </c>
      <c r="AH7807" t="str">
        <f>_xlfn.IFNA(VLOOKUP(Sales_Transactions[[#This Row],[Order ID]],Returned_Items[#All],2,FALSE),"Not Returned")</f>
        <v>Not Returned</v>
      </c>
    </row>
    <row r="7808" spans="1:34" x14ac:dyDescent="0.25">
      <c r="A7808">
        <v>49767</v>
      </c>
      <c r="C7808" t="s">
        <v>133</v>
      </c>
      <c r="D7808" s="2" t="str">
        <f>TEXT(MID(Sales_Transactions[[#This Row],[Order Date]],2,5),"d/m/yyy")</f>
        <v>8/11/2010</v>
      </c>
      <c r="E7808" s="2" t="str">
        <f>TEXT(MID(Sales_Transactions[[#This Row],[Order Date]],2,5),"d")</f>
        <v>8</v>
      </c>
      <c r="F7808" s="2" t="str">
        <f>TEXT(MID(Sales_Transactions[[#This Row],[Order Date]],2,5),"m")</f>
        <v>11</v>
      </c>
      <c r="G7808" s="2" t="str">
        <f>TEXT(MID(Sales_Transactions[[#This Row],[Order Date]],2,5),"yyy")</f>
        <v>2010</v>
      </c>
      <c r="H7808" s="2" t="str">
        <f>TEXT(MID(Sales_Transactions[[#This Row],[Order Date]],2,5),"yyy/m")</f>
        <v>2010/11</v>
      </c>
      <c r="I7808" t="s">
        <v>101</v>
      </c>
      <c r="J7808">
        <f t="shared" si="726"/>
        <v>1</v>
      </c>
      <c r="K7808" s="2">
        <v>7</v>
      </c>
      <c r="L7808" s="3">
        <v>50.47</v>
      </c>
      <c r="M7808" s="4">
        <v>0.08</v>
      </c>
      <c r="N7808" s="5" t="s">
        <v>23</v>
      </c>
      <c r="O7808" s="3">
        <v>-31.7</v>
      </c>
      <c r="P7808" s="3">
        <v>6.48</v>
      </c>
      <c r="Q7808" s="3">
        <v>7.49</v>
      </c>
      <c r="R7808" s="5" t="s">
        <v>1594</v>
      </c>
      <c r="S7808" s="5" t="s">
        <v>1595</v>
      </c>
      <c r="T7808" s="5" t="str">
        <f t="shared" si="727"/>
        <v>John Murray</v>
      </c>
      <c r="U7808" t="s">
        <v>153</v>
      </c>
      <c r="V7808" s="5" t="s">
        <v>27</v>
      </c>
      <c r="W7808" s="5" t="s">
        <v>28</v>
      </c>
      <c r="X7808" s="5" t="s">
        <v>75</v>
      </c>
      <c r="Y7808" s="5" t="s">
        <v>1088</v>
      </c>
      <c r="Z7808" s="5" t="s">
        <v>43</v>
      </c>
      <c r="AA7808" s="4">
        <v>0.37</v>
      </c>
      <c r="AB7808" s="1">
        <v>40492</v>
      </c>
      <c r="AC7808" s="1">
        <v>28011</v>
      </c>
      <c r="AD7808">
        <f t="shared" si="728"/>
        <v>2</v>
      </c>
      <c r="AE7808">
        <f t="shared" ca="1" si="729"/>
        <v>47</v>
      </c>
      <c r="AF7808" t="str">
        <f t="shared" ca="1" si="730"/>
        <v>18-64</v>
      </c>
      <c r="AG7808" s="3">
        <f t="shared" si="731"/>
        <v>1.9949737142857145</v>
      </c>
      <c r="AH7808" t="str">
        <f>_xlfn.IFNA(VLOOKUP(Sales_Transactions[[#This Row],[Order ID]],Returned_Items[#All],2,FALSE),"Not Returned")</f>
        <v>Not Returned</v>
      </c>
    </row>
    <row r="7809" spans="1:34" x14ac:dyDescent="0.25">
      <c r="A7809">
        <v>51239</v>
      </c>
      <c r="C7809" t="s">
        <v>709</v>
      </c>
      <c r="D7809" s="2" t="str">
        <f>TEXT(MID(Sales_Transactions[[#This Row],[Order Date]],2,5),"d/m/yyy")</f>
        <v>23/2/2012</v>
      </c>
      <c r="E7809" s="2" t="str">
        <f>TEXT(MID(Sales_Transactions[[#This Row],[Order Date]],2,5),"d")</f>
        <v>23</v>
      </c>
      <c r="F7809" s="2" t="str">
        <f>TEXT(MID(Sales_Transactions[[#This Row],[Order Date]],2,5),"m")</f>
        <v>2</v>
      </c>
      <c r="G7809" s="2" t="str">
        <f>TEXT(MID(Sales_Transactions[[#This Row],[Order Date]],2,5),"yyy")</f>
        <v>2012</v>
      </c>
      <c r="H7809" s="2" t="str">
        <f>TEXT(MID(Sales_Transactions[[#This Row],[Order Date]],2,5),"yyy/m")</f>
        <v>2012/2</v>
      </c>
      <c r="I7809" t="s">
        <v>22</v>
      </c>
      <c r="J7809">
        <f t="shared" si="726"/>
        <v>2</v>
      </c>
      <c r="K7809" s="2">
        <v>48</v>
      </c>
      <c r="L7809" s="3">
        <v>4046.25</v>
      </c>
      <c r="M7809" s="4">
        <v>0.09</v>
      </c>
      <c r="N7809" s="5" t="s">
        <v>34</v>
      </c>
      <c r="O7809" s="3">
        <v>-1296.93</v>
      </c>
      <c r="P7809" s="3">
        <v>85.29</v>
      </c>
      <c r="Q7809" s="3">
        <v>60</v>
      </c>
      <c r="R7809" s="5" t="s">
        <v>3594</v>
      </c>
      <c r="S7809" s="5" t="s">
        <v>3595</v>
      </c>
      <c r="T7809" s="5" t="str">
        <f t="shared" si="727"/>
        <v>Katharine Harms</v>
      </c>
      <c r="U7809" t="s">
        <v>153</v>
      </c>
      <c r="V7809" s="5" t="s">
        <v>37</v>
      </c>
      <c r="W7809" s="5" t="s">
        <v>57</v>
      </c>
      <c r="X7809" s="5" t="s">
        <v>107</v>
      </c>
      <c r="Y7809" s="5" t="s">
        <v>1154</v>
      </c>
      <c r="Z7809" s="5" t="s">
        <v>40</v>
      </c>
      <c r="AA7809" s="4">
        <v>0.56000000000000005</v>
      </c>
      <c r="AB7809" s="1">
        <v>40964</v>
      </c>
      <c r="AC7809" s="1">
        <v>25033</v>
      </c>
      <c r="AD7809">
        <f t="shared" si="728"/>
        <v>2</v>
      </c>
      <c r="AE7809">
        <f t="shared" ca="1" si="729"/>
        <v>56</v>
      </c>
      <c r="AF7809" t="str">
        <f t="shared" ca="1" si="730"/>
        <v>18-64</v>
      </c>
      <c r="AG7809" s="3">
        <f t="shared" si="731"/>
        <v>3.0252758124999999</v>
      </c>
      <c r="AH7809" t="str">
        <f>_xlfn.IFNA(VLOOKUP(Sales_Transactions[[#This Row],[Order ID]],Returned_Items[#All],2,FALSE),"Not Returned")</f>
        <v>Returned</v>
      </c>
    </row>
    <row r="7810" spans="1:34" x14ac:dyDescent="0.25">
      <c r="A7810">
        <v>51269</v>
      </c>
      <c r="C7810" t="s">
        <v>2373</v>
      </c>
      <c r="D7810" s="2" t="str">
        <f>TEXT(MID(Sales_Transactions[[#This Row],[Order Date]],2,5),"d/m/yyy")</f>
        <v>12/1/2012</v>
      </c>
      <c r="E7810" s="2" t="str">
        <f>TEXT(MID(Sales_Transactions[[#This Row],[Order Date]],2,5),"d")</f>
        <v>12</v>
      </c>
      <c r="F7810" s="2" t="str">
        <f>TEXT(MID(Sales_Transactions[[#This Row],[Order Date]],2,5),"m")</f>
        <v>1</v>
      </c>
      <c r="G7810" s="2" t="str">
        <f>TEXT(MID(Sales_Transactions[[#This Row],[Order Date]],2,5),"yyy")</f>
        <v>2012</v>
      </c>
      <c r="H7810" s="2" t="str">
        <f>TEXT(MID(Sales_Transactions[[#This Row],[Order Date]],2,5),"yyy/m")</f>
        <v>2012/1</v>
      </c>
      <c r="I7810" t="s">
        <v>33</v>
      </c>
      <c r="J7810">
        <f t="shared" ref="J7810:J7873" si="732">IF(I7810="Making Critical",5,IF(I7810="High",4,IF(I7810="Medium",3,IF(I7810="Low",2,1))))</f>
        <v>4</v>
      </c>
      <c r="K7810" s="2">
        <v>2</v>
      </c>
      <c r="L7810" s="3">
        <v>21.07</v>
      </c>
      <c r="M7810" s="4">
        <v>0</v>
      </c>
      <c r="N7810" s="5" t="s">
        <v>23</v>
      </c>
      <c r="O7810" s="3">
        <v>-10.43</v>
      </c>
      <c r="P7810" s="3">
        <v>8.69</v>
      </c>
      <c r="Q7810" s="3">
        <v>2.99</v>
      </c>
      <c r="R7810" s="5" t="s">
        <v>3013</v>
      </c>
      <c r="S7810" s="5" t="s">
        <v>2675</v>
      </c>
      <c r="T7810" s="5" t="str">
        <f t="shared" ref="T7810:T7873" si="733">R7810 &amp; " " &amp; S7810</f>
        <v>Mitch Gastineau</v>
      </c>
      <c r="U7810" t="s">
        <v>153</v>
      </c>
      <c r="V7810" s="5" t="s">
        <v>27</v>
      </c>
      <c r="W7810" s="5" t="s">
        <v>28</v>
      </c>
      <c r="X7810" s="5" t="s">
        <v>41</v>
      </c>
      <c r="Y7810" s="5" t="s">
        <v>42</v>
      </c>
      <c r="Z7810" s="5" t="s">
        <v>43</v>
      </c>
      <c r="AA7810" s="4">
        <v>0.39</v>
      </c>
      <c r="AB7810" s="1">
        <v>40921</v>
      </c>
      <c r="AC7810" s="1">
        <v>22032</v>
      </c>
      <c r="AD7810">
        <f t="shared" ref="AD7810:AD7873" si="734">_xlfn.DAYS(AB7810,D7810)</f>
        <v>1</v>
      </c>
      <c r="AE7810">
        <f t="shared" ref="AE7810:AE7873" ca="1" si="735">DATEDIF(AC7810,TODAY(),"Y")</f>
        <v>64</v>
      </c>
      <c r="AF7810" t="str">
        <f t="shared" ref="AF7810:AF7873" ca="1" si="736">IF(AE7810&lt;18,"Under 18",IF(AE7810&lt;65,"18-64","Over 65"))</f>
        <v>18-64</v>
      </c>
      <c r="AG7810" s="3">
        <f t="shared" ref="AG7810:AG7873" si="737" xml:space="preserve"> (P7810 - (M7810 / 100) * P7810 + Q7810) / K7810</f>
        <v>5.84</v>
      </c>
      <c r="AH7810" t="str">
        <f>_xlfn.IFNA(VLOOKUP(Sales_Transactions[[#This Row],[Order ID]],Returned_Items[#All],2,FALSE),"Not Returned")</f>
        <v>Not Returned</v>
      </c>
    </row>
    <row r="7811" spans="1:34" x14ac:dyDescent="0.25">
      <c r="A7811">
        <v>51269</v>
      </c>
      <c r="C7811" t="s">
        <v>2373</v>
      </c>
      <c r="D7811" s="2" t="str">
        <f>TEXT(MID(Sales_Transactions[[#This Row],[Order Date]],2,5),"d/m/yyy")</f>
        <v>12/1/2012</v>
      </c>
      <c r="E7811" s="2" t="str">
        <f>TEXT(MID(Sales_Transactions[[#This Row],[Order Date]],2,5),"d")</f>
        <v>12</v>
      </c>
      <c r="F7811" s="2" t="str">
        <f>TEXT(MID(Sales_Transactions[[#This Row],[Order Date]],2,5),"m")</f>
        <v>1</v>
      </c>
      <c r="G7811" s="2" t="str">
        <f>TEXT(MID(Sales_Transactions[[#This Row],[Order Date]],2,5),"yyy")</f>
        <v>2012</v>
      </c>
      <c r="H7811" s="2" t="str">
        <f>TEXT(MID(Sales_Transactions[[#This Row],[Order Date]],2,5),"yyy/m")</f>
        <v>2012/1</v>
      </c>
      <c r="I7811" t="s">
        <v>101</v>
      </c>
      <c r="J7811">
        <f t="shared" si="732"/>
        <v>1</v>
      </c>
      <c r="K7811" s="2">
        <v>20</v>
      </c>
      <c r="L7811" s="3">
        <v>430.41</v>
      </c>
      <c r="M7811" s="4">
        <v>0.08</v>
      </c>
      <c r="N7811" s="5" t="s">
        <v>23</v>
      </c>
      <c r="O7811" s="3">
        <v>-1.55</v>
      </c>
      <c r="P7811" s="3">
        <v>22.98</v>
      </c>
      <c r="Q7811" s="3">
        <v>7.58</v>
      </c>
      <c r="R7811" s="5" t="s">
        <v>3013</v>
      </c>
      <c r="S7811" s="5" t="s">
        <v>2675</v>
      </c>
      <c r="T7811" s="5" t="str">
        <f t="shared" si="733"/>
        <v>Mitch Gastineau</v>
      </c>
      <c r="U7811" t="s">
        <v>153</v>
      </c>
      <c r="V7811" s="5" t="s">
        <v>27</v>
      </c>
      <c r="W7811" s="5" t="s">
        <v>57</v>
      </c>
      <c r="X7811" s="5" t="s">
        <v>58</v>
      </c>
      <c r="Y7811" s="5" t="s">
        <v>1356</v>
      </c>
      <c r="Z7811" s="5" t="s">
        <v>43</v>
      </c>
      <c r="AA7811" s="4">
        <v>0.51</v>
      </c>
      <c r="AB7811" s="1">
        <v>40921</v>
      </c>
      <c r="AC7811" s="1">
        <v>22014</v>
      </c>
      <c r="AD7811">
        <f t="shared" si="734"/>
        <v>1</v>
      </c>
      <c r="AE7811">
        <f t="shared" ca="1" si="735"/>
        <v>64</v>
      </c>
      <c r="AF7811" t="str">
        <f t="shared" ca="1" si="736"/>
        <v>18-64</v>
      </c>
      <c r="AG7811" s="3">
        <f t="shared" si="737"/>
        <v>1.5270807999999998</v>
      </c>
      <c r="AH7811" t="str">
        <f>_xlfn.IFNA(VLOOKUP(Sales_Transactions[[#This Row],[Order ID]],Returned_Items[#All],2,FALSE),"Not Returned")</f>
        <v>Not Returned</v>
      </c>
    </row>
    <row r="7812" spans="1:34" x14ac:dyDescent="0.25">
      <c r="A7812">
        <v>54084</v>
      </c>
      <c r="C7812" t="s">
        <v>350</v>
      </c>
      <c r="D7812" s="2" t="str">
        <f>TEXT(MID(Sales_Transactions[[#This Row],[Order Date]],2,5),"d/m/yyy")</f>
        <v>10/9/2011</v>
      </c>
      <c r="E7812" s="2" t="str">
        <f>TEXT(MID(Sales_Transactions[[#This Row],[Order Date]],2,5),"d")</f>
        <v>10</v>
      </c>
      <c r="F7812" s="2" t="str">
        <f>TEXT(MID(Sales_Transactions[[#This Row],[Order Date]],2,5),"m")</f>
        <v>9</v>
      </c>
      <c r="G7812" s="2" t="str">
        <f>TEXT(MID(Sales_Transactions[[#This Row],[Order Date]],2,5),"yyy")</f>
        <v>2011</v>
      </c>
      <c r="H7812" s="2" t="str">
        <f>TEXT(MID(Sales_Transactions[[#This Row],[Order Date]],2,5),"yyy/m")</f>
        <v>2011/9</v>
      </c>
      <c r="I7812" t="s">
        <v>101</v>
      </c>
      <c r="J7812">
        <f t="shared" si="732"/>
        <v>1</v>
      </c>
      <c r="K7812" s="2">
        <v>3</v>
      </c>
      <c r="L7812" s="3">
        <v>160.52000000000001</v>
      </c>
      <c r="M7812" s="4">
        <v>0.08</v>
      </c>
      <c r="N7812" s="5" t="s">
        <v>34</v>
      </c>
      <c r="O7812" s="3">
        <v>-69.66</v>
      </c>
      <c r="P7812" s="3">
        <v>50.98</v>
      </c>
      <c r="Q7812" s="3">
        <v>14.19</v>
      </c>
      <c r="R7812" s="5" t="s">
        <v>3562</v>
      </c>
      <c r="S7812" s="5" t="s">
        <v>3563</v>
      </c>
      <c r="T7812" s="5" t="str">
        <f t="shared" si="733"/>
        <v>Lauren Leatherbury</v>
      </c>
      <c r="U7812" t="s">
        <v>153</v>
      </c>
      <c r="V7812" s="5" t="s">
        <v>47</v>
      </c>
      <c r="W7812" s="5" t="s">
        <v>57</v>
      </c>
      <c r="X7812" s="5" t="s">
        <v>154</v>
      </c>
      <c r="Y7812" s="5" t="s">
        <v>710</v>
      </c>
      <c r="Z7812" s="5" t="s">
        <v>40</v>
      </c>
      <c r="AA7812" s="4">
        <v>0.56000000000000005</v>
      </c>
      <c r="AB7812" s="1">
        <v>40798</v>
      </c>
      <c r="AC7812" s="1">
        <v>14055</v>
      </c>
      <c r="AD7812">
        <f t="shared" si="734"/>
        <v>2</v>
      </c>
      <c r="AE7812">
        <f t="shared" ca="1" si="735"/>
        <v>86</v>
      </c>
      <c r="AF7812" t="str">
        <f t="shared" ca="1" si="736"/>
        <v>Over 65</v>
      </c>
      <c r="AG7812" s="3">
        <f t="shared" si="737"/>
        <v>21.709738666666667</v>
      </c>
      <c r="AH7812" t="str">
        <f>_xlfn.IFNA(VLOOKUP(Sales_Transactions[[#This Row],[Order ID]],Returned_Items[#All],2,FALSE),"Not Returned")</f>
        <v>Not Returned</v>
      </c>
    </row>
    <row r="7813" spans="1:34" x14ac:dyDescent="0.25">
      <c r="A7813">
        <v>54307</v>
      </c>
      <c r="C7813" t="s">
        <v>190</v>
      </c>
      <c r="D7813" s="2" t="str">
        <f>TEXT(MID(Sales_Transactions[[#This Row],[Order Date]],2,5),"d/m/yyy")</f>
        <v>8/1/2012</v>
      </c>
      <c r="E7813" s="2" t="str">
        <f>TEXT(MID(Sales_Transactions[[#This Row],[Order Date]],2,5),"d")</f>
        <v>8</v>
      </c>
      <c r="F7813" s="2" t="str">
        <f>TEXT(MID(Sales_Transactions[[#This Row],[Order Date]],2,5),"m")</f>
        <v>1</v>
      </c>
      <c r="G7813" s="2" t="str">
        <f>TEXT(MID(Sales_Transactions[[#This Row],[Order Date]],2,5),"yyy")</f>
        <v>2012</v>
      </c>
      <c r="H7813" s="2" t="str">
        <f>TEXT(MID(Sales_Transactions[[#This Row],[Order Date]],2,5),"yyy/m")</f>
        <v>2012/1</v>
      </c>
      <c r="I7813" t="s">
        <v>33</v>
      </c>
      <c r="J7813">
        <f t="shared" si="732"/>
        <v>4</v>
      </c>
      <c r="K7813" s="2">
        <v>15</v>
      </c>
      <c r="L7813" s="3">
        <v>243.52</v>
      </c>
      <c r="M7813" s="4">
        <v>0.01</v>
      </c>
      <c r="N7813" s="5" t="s">
        <v>23</v>
      </c>
      <c r="O7813" s="3">
        <v>-59.64</v>
      </c>
      <c r="P7813" s="3">
        <v>14.89</v>
      </c>
      <c r="Q7813" s="3">
        <v>13.56</v>
      </c>
      <c r="R7813" s="5" t="s">
        <v>3562</v>
      </c>
      <c r="S7813" s="5" t="s">
        <v>3563</v>
      </c>
      <c r="T7813" s="5" t="str">
        <f t="shared" si="733"/>
        <v>Lauren Leatherbury</v>
      </c>
      <c r="U7813" t="s">
        <v>153</v>
      </c>
      <c r="V7813" s="5" t="s">
        <v>47</v>
      </c>
      <c r="W7813" s="5" t="s">
        <v>57</v>
      </c>
      <c r="X7813" s="5" t="s">
        <v>58</v>
      </c>
      <c r="Y7813" s="5" t="s">
        <v>1820</v>
      </c>
      <c r="Z7813" s="5" t="s">
        <v>31</v>
      </c>
      <c r="AA7813" s="4">
        <v>0.57999999999999996</v>
      </c>
      <c r="AB7813" s="1">
        <v>40917</v>
      </c>
      <c r="AC7813" s="1">
        <v>24650</v>
      </c>
      <c r="AD7813">
        <f t="shared" si="734"/>
        <v>1</v>
      </c>
      <c r="AE7813">
        <f t="shared" ca="1" si="735"/>
        <v>57</v>
      </c>
      <c r="AF7813" t="str">
        <f t="shared" ca="1" si="736"/>
        <v>18-64</v>
      </c>
      <c r="AG7813" s="3">
        <f t="shared" si="737"/>
        <v>1.8965674000000001</v>
      </c>
      <c r="AH7813" t="str">
        <f>_xlfn.IFNA(VLOOKUP(Sales_Transactions[[#This Row],[Order ID]],Returned_Items[#All],2,FALSE),"Not Returned")</f>
        <v>Not Returned</v>
      </c>
    </row>
    <row r="7814" spans="1:34" x14ac:dyDescent="0.25">
      <c r="A7814">
        <v>54307</v>
      </c>
      <c r="C7814" t="s">
        <v>190</v>
      </c>
      <c r="D7814" s="2" t="str">
        <f>TEXT(MID(Sales_Transactions[[#This Row],[Order Date]],2,5),"d/m/yyy")</f>
        <v>8/1/2012</v>
      </c>
      <c r="E7814" s="2" t="str">
        <f>TEXT(MID(Sales_Transactions[[#This Row],[Order Date]],2,5),"d")</f>
        <v>8</v>
      </c>
      <c r="F7814" s="2" t="str">
        <f>TEXT(MID(Sales_Transactions[[#This Row],[Order Date]],2,5),"m")</f>
        <v>1</v>
      </c>
      <c r="G7814" s="2" t="str">
        <f>TEXT(MID(Sales_Transactions[[#This Row],[Order Date]],2,5),"yyy")</f>
        <v>2012</v>
      </c>
      <c r="H7814" s="2" t="str">
        <f>TEXT(MID(Sales_Transactions[[#This Row],[Order Date]],2,5),"yyy/m")</f>
        <v>2012/1</v>
      </c>
      <c r="I7814" t="s">
        <v>33</v>
      </c>
      <c r="J7814">
        <f t="shared" si="732"/>
        <v>4</v>
      </c>
      <c r="K7814" s="2">
        <v>14</v>
      </c>
      <c r="L7814" s="3">
        <v>3849.8</v>
      </c>
      <c r="M7814" s="4">
        <v>0.04</v>
      </c>
      <c r="N7814" s="5" t="s">
        <v>34</v>
      </c>
      <c r="O7814" s="3">
        <v>192.2</v>
      </c>
      <c r="P7814" s="3">
        <v>280.98</v>
      </c>
      <c r="Q7814" s="3">
        <v>35.67</v>
      </c>
      <c r="R7814" s="5" t="s">
        <v>3562</v>
      </c>
      <c r="S7814" s="5" t="s">
        <v>3563</v>
      </c>
      <c r="T7814" s="5" t="str">
        <f t="shared" si="733"/>
        <v>Lauren Leatherbury</v>
      </c>
      <c r="U7814" t="s">
        <v>153</v>
      </c>
      <c r="V7814" s="5" t="s">
        <v>47</v>
      </c>
      <c r="W7814" s="5" t="s">
        <v>57</v>
      </c>
      <c r="X7814" s="5" t="s">
        <v>107</v>
      </c>
      <c r="Y7814" s="5" t="s">
        <v>879</v>
      </c>
      <c r="Z7814" s="5" t="s">
        <v>106</v>
      </c>
      <c r="AA7814" s="4">
        <v>0.66</v>
      </c>
      <c r="AB7814" s="1">
        <v>40917</v>
      </c>
      <c r="AC7814" s="1">
        <v>24568</v>
      </c>
      <c r="AD7814">
        <f t="shared" si="734"/>
        <v>1</v>
      </c>
      <c r="AE7814">
        <f t="shared" ca="1" si="735"/>
        <v>57</v>
      </c>
      <c r="AF7814" t="str">
        <f t="shared" ca="1" si="736"/>
        <v>18-64</v>
      </c>
      <c r="AG7814" s="3">
        <f t="shared" si="737"/>
        <v>22.609829142857144</v>
      </c>
      <c r="AH7814" t="str">
        <f>_xlfn.IFNA(VLOOKUP(Sales_Transactions[[#This Row],[Order ID]],Returned_Items[#All],2,FALSE),"Not Returned")</f>
        <v>Not Returned</v>
      </c>
    </row>
    <row r="7815" spans="1:34" x14ac:dyDescent="0.25">
      <c r="A7815">
        <v>55014</v>
      </c>
      <c r="C7815" t="s">
        <v>1865</v>
      </c>
      <c r="D7815" s="2" t="str">
        <f>TEXT(MID(Sales_Transactions[[#This Row],[Order Date]],2,5),"d/m/yyy")</f>
        <v>1/11/2010</v>
      </c>
      <c r="E7815" s="2" t="str">
        <f>TEXT(MID(Sales_Transactions[[#This Row],[Order Date]],2,5),"d")</f>
        <v>1</v>
      </c>
      <c r="F7815" s="2" t="str">
        <f>TEXT(MID(Sales_Transactions[[#This Row],[Order Date]],2,5),"m")</f>
        <v>11</v>
      </c>
      <c r="G7815" s="2" t="str">
        <f>TEXT(MID(Sales_Transactions[[#This Row],[Order Date]],2,5),"yyy")</f>
        <v>2010</v>
      </c>
      <c r="H7815" s="2" t="str">
        <f>TEXT(MID(Sales_Transactions[[#This Row],[Order Date]],2,5),"yyy/m")</f>
        <v>2010/11</v>
      </c>
      <c r="I7815" t="s">
        <v>33</v>
      </c>
      <c r="J7815">
        <f t="shared" si="732"/>
        <v>4</v>
      </c>
      <c r="K7815" s="2">
        <v>38</v>
      </c>
      <c r="L7815" s="3">
        <v>235.15</v>
      </c>
      <c r="M7815" s="4">
        <v>0.03</v>
      </c>
      <c r="N7815" s="5" t="s">
        <v>23</v>
      </c>
      <c r="O7815" s="3">
        <v>12.7</v>
      </c>
      <c r="P7815" s="3">
        <v>5.85</v>
      </c>
      <c r="Q7815" s="3">
        <v>2.27</v>
      </c>
      <c r="R7815" s="5" t="s">
        <v>3216</v>
      </c>
      <c r="S7815" s="5" t="s">
        <v>191</v>
      </c>
      <c r="T7815" s="5" t="str">
        <f t="shared" si="733"/>
        <v>Quincy Jones</v>
      </c>
      <c r="U7815" t="s">
        <v>153</v>
      </c>
      <c r="V7815" s="5" t="s">
        <v>27</v>
      </c>
      <c r="W7815" s="5" t="s">
        <v>28</v>
      </c>
      <c r="X7815" s="5" t="s">
        <v>124</v>
      </c>
      <c r="Y7815" s="5" t="s">
        <v>770</v>
      </c>
      <c r="Z7815" s="5" t="s">
        <v>84</v>
      </c>
      <c r="AA7815" s="4">
        <v>0.56000000000000005</v>
      </c>
      <c r="AB7815" s="1">
        <v>40484</v>
      </c>
      <c r="AC7815" s="1">
        <v>24601</v>
      </c>
      <c r="AD7815">
        <f t="shared" si="734"/>
        <v>1</v>
      </c>
      <c r="AE7815">
        <f t="shared" ca="1" si="735"/>
        <v>57</v>
      </c>
      <c r="AF7815" t="str">
        <f t="shared" ca="1" si="736"/>
        <v>18-64</v>
      </c>
      <c r="AG7815" s="3">
        <f t="shared" si="737"/>
        <v>0.21363802631578946</v>
      </c>
      <c r="AH7815" t="str">
        <f>_xlfn.IFNA(VLOOKUP(Sales_Transactions[[#This Row],[Order ID]],Returned_Items[#All],2,FALSE),"Not Returned")</f>
        <v>Not Returned</v>
      </c>
    </row>
    <row r="7816" spans="1:34" x14ac:dyDescent="0.25">
      <c r="A7816">
        <v>55845</v>
      </c>
      <c r="C7816" t="s">
        <v>724</v>
      </c>
      <c r="D7816" s="2" t="str">
        <f>TEXT(MID(Sales_Transactions[[#This Row],[Order Date]],2,5),"d/m/yyy")</f>
        <v>21/7/2011</v>
      </c>
      <c r="E7816" s="2" t="str">
        <f>TEXT(MID(Sales_Transactions[[#This Row],[Order Date]],2,5),"d")</f>
        <v>21</v>
      </c>
      <c r="F7816" s="2" t="str">
        <f>TEXT(MID(Sales_Transactions[[#This Row],[Order Date]],2,5),"m")</f>
        <v>7</v>
      </c>
      <c r="G7816" s="2" t="str">
        <f>TEXT(MID(Sales_Transactions[[#This Row],[Order Date]],2,5),"yyy")</f>
        <v>2011</v>
      </c>
      <c r="H7816" s="2" t="str">
        <f>TEXT(MID(Sales_Transactions[[#This Row],[Order Date]],2,5),"yyy/m")</f>
        <v>2011/7</v>
      </c>
      <c r="I7816" t="s">
        <v>22</v>
      </c>
      <c r="J7816">
        <f t="shared" si="732"/>
        <v>2</v>
      </c>
      <c r="K7816" s="2">
        <v>29</v>
      </c>
      <c r="L7816" s="3">
        <v>4203.88</v>
      </c>
      <c r="M7816" s="4">
        <v>0.1</v>
      </c>
      <c r="N7816" s="5" t="s">
        <v>34</v>
      </c>
      <c r="O7816" s="3">
        <v>-865.88</v>
      </c>
      <c r="P7816" s="3">
        <v>150.97999999999999</v>
      </c>
      <c r="Q7816" s="3">
        <v>66.27</v>
      </c>
      <c r="R7816" s="5" t="s">
        <v>3562</v>
      </c>
      <c r="S7816" s="5" t="s">
        <v>3563</v>
      </c>
      <c r="T7816" s="5" t="str">
        <f t="shared" si="733"/>
        <v>Lauren Leatherbury</v>
      </c>
      <c r="U7816" t="s">
        <v>153</v>
      </c>
      <c r="V7816" s="5" t="s">
        <v>74</v>
      </c>
      <c r="W7816" s="5" t="s">
        <v>57</v>
      </c>
      <c r="X7816" s="5" t="s">
        <v>104</v>
      </c>
      <c r="Y7816" s="5" t="s">
        <v>525</v>
      </c>
      <c r="Z7816" s="5" t="s">
        <v>106</v>
      </c>
      <c r="AA7816" s="4">
        <v>0.65</v>
      </c>
      <c r="AB7816" s="1">
        <v>40749</v>
      </c>
      <c r="AC7816" s="1">
        <v>24670</v>
      </c>
      <c r="AD7816">
        <f t="shared" si="734"/>
        <v>4</v>
      </c>
      <c r="AE7816">
        <f t="shared" ca="1" si="735"/>
        <v>57</v>
      </c>
      <c r="AF7816" t="str">
        <f t="shared" ca="1" si="736"/>
        <v>18-64</v>
      </c>
      <c r="AG7816" s="3">
        <f t="shared" si="737"/>
        <v>7.4861731034482757</v>
      </c>
      <c r="AH7816" t="str">
        <f>_xlfn.IFNA(VLOOKUP(Sales_Transactions[[#This Row],[Order ID]],Returned_Items[#All],2,FALSE),"Not Returned")</f>
        <v>Not Returned</v>
      </c>
    </row>
    <row r="7817" spans="1:34" x14ac:dyDescent="0.25">
      <c r="A7817">
        <v>55846</v>
      </c>
      <c r="C7817" t="s">
        <v>3410</v>
      </c>
      <c r="D7817" s="2" t="str">
        <f>TEXT(MID(Sales_Transactions[[#This Row],[Order Date]],2,5),"d/m/yyy")</f>
        <v>20/7/2009</v>
      </c>
      <c r="E7817" s="2" t="str">
        <f>TEXT(MID(Sales_Transactions[[#This Row],[Order Date]],2,5),"d")</f>
        <v>20</v>
      </c>
      <c r="F7817" s="2" t="str">
        <f>TEXT(MID(Sales_Transactions[[#This Row],[Order Date]],2,5),"m")</f>
        <v>7</v>
      </c>
      <c r="G7817" s="2" t="str">
        <f>TEXT(MID(Sales_Transactions[[#This Row],[Order Date]],2,5),"yyy")</f>
        <v>2009</v>
      </c>
      <c r="H7817" s="2" t="str">
        <f>TEXT(MID(Sales_Transactions[[#This Row],[Order Date]],2,5),"yyy/m")</f>
        <v>2009/7</v>
      </c>
      <c r="I7817" t="s">
        <v>52</v>
      </c>
      <c r="J7817">
        <f t="shared" si="732"/>
        <v>1</v>
      </c>
      <c r="K7817" s="2">
        <v>30</v>
      </c>
      <c r="L7817" s="3">
        <v>221.05</v>
      </c>
      <c r="M7817" s="4">
        <v>0.02</v>
      </c>
      <c r="N7817" s="5" t="s">
        <v>23</v>
      </c>
      <c r="O7817" s="3">
        <v>-66.38</v>
      </c>
      <c r="P7817" s="3">
        <v>7.1</v>
      </c>
      <c r="Q7817" s="3">
        <v>6.05</v>
      </c>
      <c r="R7817" s="5" t="s">
        <v>441</v>
      </c>
      <c r="S7817" s="5" t="s">
        <v>25</v>
      </c>
      <c r="T7817" s="5" t="str">
        <f t="shared" si="733"/>
        <v>Cari MacIntyre</v>
      </c>
      <c r="U7817" t="s">
        <v>153</v>
      </c>
      <c r="V7817" s="5" t="s">
        <v>47</v>
      </c>
      <c r="W7817" s="5" t="s">
        <v>28</v>
      </c>
      <c r="X7817" s="5" t="s">
        <v>41</v>
      </c>
      <c r="Y7817" s="5" t="s">
        <v>717</v>
      </c>
      <c r="Z7817" s="5" t="s">
        <v>43</v>
      </c>
      <c r="AA7817" s="4">
        <v>0.39</v>
      </c>
      <c r="AB7817" s="1">
        <v>40014</v>
      </c>
      <c r="AC7817" s="1">
        <v>24639</v>
      </c>
      <c r="AD7817">
        <f t="shared" si="734"/>
        <v>0</v>
      </c>
      <c r="AE7817">
        <f t="shared" ca="1" si="735"/>
        <v>57</v>
      </c>
      <c r="AF7817" t="str">
        <f t="shared" ca="1" si="736"/>
        <v>18-64</v>
      </c>
      <c r="AG7817" s="3">
        <f t="shared" si="737"/>
        <v>0.43828599999999995</v>
      </c>
      <c r="AH7817" t="str">
        <f>_xlfn.IFNA(VLOOKUP(Sales_Transactions[[#This Row],[Order ID]],Returned_Items[#All],2,FALSE),"Not Returned")</f>
        <v>Not Returned</v>
      </c>
    </row>
    <row r="7818" spans="1:34" x14ac:dyDescent="0.25">
      <c r="A7818">
        <v>57063</v>
      </c>
      <c r="C7818" t="s">
        <v>700</v>
      </c>
      <c r="D7818" s="2" t="str">
        <f>TEXT(MID(Sales_Transactions[[#This Row],[Order Date]],2,5),"d/m/yyy")</f>
        <v>2/6/2011</v>
      </c>
      <c r="E7818" s="2" t="str">
        <f>TEXT(MID(Sales_Transactions[[#This Row],[Order Date]],2,5),"d")</f>
        <v>2</v>
      </c>
      <c r="F7818" s="2" t="str">
        <f>TEXT(MID(Sales_Transactions[[#This Row],[Order Date]],2,5),"m")</f>
        <v>6</v>
      </c>
      <c r="G7818" s="2" t="str">
        <f>TEXT(MID(Sales_Transactions[[#This Row],[Order Date]],2,5),"yyy")</f>
        <v>2011</v>
      </c>
      <c r="H7818" s="2" t="str">
        <f>TEXT(MID(Sales_Transactions[[#This Row],[Order Date]],2,5),"yyy/m")</f>
        <v>2011/6</v>
      </c>
      <c r="I7818" t="s">
        <v>78</v>
      </c>
      <c r="J7818">
        <f t="shared" si="732"/>
        <v>3</v>
      </c>
      <c r="K7818" s="2">
        <v>26</v>
      </c>
      <c r="L7818" s="3">
        <v>173.78</v>
      </c>
      <c r="M7818" s="4">
        <v>0.06</v>
      </c>
      <c r="N7818" s="5" t="s">
        <v>23</v>
      </c>
      <c r="O7818" s="3">
        <v>-96.26</v>
      </c>
      <c r="P7818" s="3">
        <v>6.48</v>
      </c>
      <c r="Q7818" s="3">
        <v>7.49</v>
      </c>
      <c r="R7818" s="5" t="s">
        <v>2573</v>
      </c>
      <c r="S7818" s="5" t="s">
        <v>3596</v>
      </c>
      <c r="T7818" s="5" t="str">
        <f t="shared" si="733"/>
        <v>Matthew Grinstein</v>
      </c>
      <c r="U7818" t="s">
        <v>153</v>
      </c>
      <c r="V7818" s="5" t="s">
        <v>27</v>
      </c>
      <c r="W7818" s="5" t="s">
        <v>28</v>
      </c>
      <c r="X7818" s="5" t="s">
        <v>75</v>
      </c>
      <c r="Y7818" s="5" t="s">
        <v>1088</v>
      </c>
      <c r="Z7818" s="5" t="s">
        <v>43</v>
      </c>
      <c r="AA7818" s="4">
        <v>0.37</v>
      </c>
      <c r="AB7818" s="1">
        <v>40696</v>
      </c>
      <c r="AC7818" s="1">
        <v>24638</v>
      </c>
      <c r="AD7818">
        <f t="shared" si="734"/>
        <v>0</v>
      </c>
      <c r="AE7818">
        <f t="shared" ca="1" si="735"/>
        <v>57</v>
      </c>
      <c r="AF7818" t="str">
        <f t="shared" ca="1" si="736"/>
        <v>18-64</v>
      </c>
      <c r="AG7818" s="3">
        <f t="shared" si="737"/>
        <v>0.53715815384615384</v>
      </c>
      <c r="AH7818" t="str">
        <f>_xlfn.IFNA(VLOOKUP(Sales_Transactions[[#This Row],[Order ID]],Returned_Items[#All],2,FALSE),"Not Returned")</f>
        <v>Not Returned</v>
      </c>
    </row>
    <row r="7819" spans="1:34" x14ac:dyDescent="0.25">
      <c r="A7819">
        <v>57063</v>
      </c>
      <c r="C7819" t="s">
        <v>700</v>
      </c>
      <c r="D7819" s="2" t="str">
        <f>TEXT(MID(Sales_Transactions[[#This Row],[Order Date]],2,5),"d/m/yyy")</f>
        <v>2/6/2011</v>
      </c>
      <c r="E7819" s="2" t="str">
        <f>TEXT(MID(Sales_Transactions[[#This Row],[Order Date]],2,5),"d")</f>
        <v>2</v>
      </c>
      <c r="F7819" s="2" t="str">
        <f>TEXT(MID(Sales_Transactions[[#This Row],[Order Date]],2,5),"m")</f>
        <v>6</v>
      </c>
      <c r="G7819" s="2" t="str">
        <f>TEXT(MID(Sales_Transactions[[#This Row],[Order Date]],2,5),"yyy")</f>
        <v>2011</v>
      </c>
      <c r="H7819" s="2" t="str">
        <f>TEXT(MID(Sales_Transactions[[#This Row],[Order Date]],2,5),"yyy/m")</f>
        <v>2011/6</v>
      </c>
      <c r="I7819" t="s">
        <v>78</v>
      </c>
      <c r="J7819">
        <f t="shared" si="732"/>
        <v>3</v>
      </c>
      <c r="K7819" s="2">
        <v>22</v>
      </c>
      <c r="L7819" s="3">
        <v>41.18</v>
      </c>
      <c r="M7819" s="4">
        <v>7.0000000000000007E-2</v>
      </c>
      <c r="N7819" s="5" t="s">
        <v>23</v>
      </c>
      <c r="O7819" s="3">
        <v>-0.64</v>
      </c>
      <c r="P7819" s="3">
        <v>1.88</v>
      </c>
      <c r="Q7819" s="3">
        <v>0.79</v>
      </c>
      <c r="R7819" s="5" t="s">
        <v>2573</v>
      </c>
      <c r="S7819" s="5" t="s">
        <v>3596</v>
      </c>
      <c r="T7819" s="5" t="str">
        <f t="shared" si="733"/>
        <v>Matthew Grinstein</v>
      </c>
      <c r="U7819" t="s">
        <v>153</v>
      </c>
      <c r="V7819" s="5" t="s">
        <v>27</v>
      </c>
      <c r="W7819" s="5" t="s">
        <v>28</v>
      </c>
      <c r="X7819" s="5" t="s">
        <v>82</v>
      </c>
      <c r="Y7819" s="5" t="s">
        <v>2471</v>
      </c>
      <c r="Z7819" s="5" t="s">
        <v>84</v>
      </c>
      <c r="AA7819" s="4">
        <v>0.5</v>
      </c>
      <c r="AB7819" s="1">
        <v>40698</v>
      </c>
      <c r="AC7819" s="1">
        <v>24486</v>
      </c>
      <c r="AD7819">
        <f t="shared" si="734"/>
        <v>2</v>
      </c>
      <c r="AE7819">
        <f t="shared" ca="1" si="735"/>
        <v>57</v>
      </c>
      <c r="AF7819" t="str">
        <f t="shared" ca="1" si="736"/>
        <v>18-64</v>
      </c>
      <c r="AG7819" s="3">
        <f t="shared" si="737"/>
        <v>0.12130381818181818</v>
      </c>
      <c r="AH7819" t="str">
        <f>_xlfn.IFNA(VLOOKUP(Sales_Transactions[[#This Row],[Order ID]],Returned_Items[#All],2,FALSE),"Not Returned")</f>
        <v>Not Returned</v>
      </c>
    </row>
    <row r="7820" spans="1:34" x14ac:dyDescent="0.25">
      <c r="A7820">
        <v>57093</v>
      </c>
      <c r="C7820" t="s">
        <v>170</v>
      </c>
      <c r="D7820" s="2" t="str">
        <f>TEXT(MID(Sales_Transactions[[#This Row],[Order Date]],2,5),"d/m/yyy")</f>
        <v>2/5/2012</v>
      </c>
      <c r="E7820" s="2" t="str">
        <f>TEXT(MID(Sales_Transactions[[#This Row],[Order Date]],2,5),"d")</f>
        <v>2</v>
      </c>
      <c r="F7820" s="2" t="str">
        <f>TEXT(MID(Sales_Transactions[[#This Row],[Order Date]],2,5),"m")</f>
        <v>5</v>
      </c>
      <c r="G7820" s="2" t="str">
        <f>TEXT(MID(Sales_Transactions[[#This Row],[Order Date]],2,5),"yyy")</f>
        <v>2012</v>
      </c>
      <c r="H7820" s="2" t="str">
        <f>TEXT(MID(Sales_Transactions[[#This Row],[Order Date]],2,5),"yyy/m")</f>
        <v>2012/5</v>
      </c>
      <c r="I7820" t="s">
        <v>22</v>
      </c>
      <c r="J7820">
        <f t="shared" si="732"/>
        <v>2</v>
      </c>
      <c r="K7820" s="2">
        <v>3</v>
      </c>
      <c r="L7820" s="3">
        <v>18.97</v>
      </c>
      <c r="M7820" s="4">
        <v>0.05</v>
      </c>
      <c r="N7820" s="5" t="s">
        <v>23</v>
      </c>
      <c r="O7820" s="3">
        <v>-7.79</v>
      </c>
      <c r="P7820" s="3">
        <v>5.34</v>
      </c>
      <c r="Q7820" s="3">
        <v>2.99</v>
      </c>
      <c r="R7820" s="5" t="s">
        <v>1594</v>
      </c>
      <c r="S7820" s="5" t="s">
        <v>1595</v>
      </c>
      <c r="T7820" s="5" t="str">
        <f t="shared" si="733"/>
        <v>John Murray</v>
      </c>
      <c r="U7820" t="s">
        <v>153</v>
      </c>
      <c r="V7820" s="5" t="s">
        <v>27</v>
      </c>
      <c r="W7820" s="5" t="s">
        <v>28</v>
      </c>
      <c r="X7820" s="5" t="s">
        <v>41</v>
      </c>
      <c r="Y7820" s="5" t="s">
        <v>667</v>
      </c>
      <c r="Z7820" s="5" t="s">
        <v>43</v>
      </c>
      <c r="AA7820" s="4">
        <v>0.38</v>
      </c>
      <c r="AB7820" s="1">
        <v>41038</v>
      </c>
      <c r="AC7820" s="1">
        <v>24547</v>
      </c>
      <c r="AD7820">
        <f t="shared" si="734"/>
        <v>7</v>
      </c>
      <c r="AE7820">
        <f t="shared" ca="1" si="735"/>
        <v>57</v>
      </c>
      <c r="AF7820" t="str">
        <f t="shared" ca="1" si="736"/>
        <v>18-64</v>
      </c>
      <c r="AG7820" s="3">
        <f t="shared" si="737"/>
        <v>2.7757766666666668</v>
      </c>
      <c r="AH7820" t="str">
        <f>_xlfn.IFNA(VLOOKUP(Sales_Transactions[[#This Row],[Order ID]],Returned_Items[#All],2,FALSE),"Not Returned")</f>
        <v>Not Returned</v>
      </c>
    </row>
    <row r="7821" spans="1:34" x14ac:dyDescent="0.25">
      <c r="A7821">
        <v>57093</v>
      </c>
      <c r="C7821" t="s">
        <v>170</v>
      </c>
      <c r="D7821" s="2" t="str">
        <f>TEXT(MID(Sales_Transactions[[#This Row],[Order Date]],2,5),"d/m/yyy")</f>
        <v>2/5/2012</v>
      </c>
      <c r="E7821" s="2" t="str">
        <f>TEXT(MID(Sales_Transactions[[#This Row],[Order Date]],2,5),"d")</f>
        <v>2</v>
      </c>
      <c r="F7821" s="2" t="str">
        <f>TEXT(MID(Sales_Transactions[[#This Row],[Order Date]],2,5),"m")</f>
        <v>5</v>
      </c>
      <c r="G7821" s="2" t="str">
        <f>TEXT(MID(Sales_Transactions[[#This Row],[Order Date]],2,5),"yyy")</f>
        <v>2012</v>
      </c>
      <c r="H7821" s="2" t="str">
        <f>TEXT(MID(Sales_Transactions[[#This Row],[Order Date]],2,5),"yyy/m")</f>
        <v>2012/5</v>
      </c>
      <c r="I7821" t="s">
        <v>22</v>
      </c>
      <c r="J7821">
        <f t="shared" si="732"/>
        <v>2</v>
      </c>
      <c r="K7821" s="2">
        <v>47</v>
      </c>
      <c r="L7821" s="3">
        <v>744.64</v>
      </c>
      <c r="M7821" s="4">
        <v>0</v>
      </c>
      <c r="N7821" s="5" t="s">
        <v>23</v>
      </c>
      <c r="O7821" s="3">
        <v>31.93</v>
      </c>
      <c r="P7821" s="3">
        <v>15.42</v>
      </c>
      <c r="Q7821" s="3">
        <v>5.41</v>
      </c>
      <c r="R7821" s="5" t="s">
        <v>1594</v>
      </c>
      <c r="S7821" s="5" t="s">
        <v>1595</v>
      </c>
      <c r="T7821" s="5" t="str">
        <f t="shared" si="733"/>
        <v>John Murray</v>
      </c>
      <c r="U7821" t="s">
        <v>153</v>
      </c>
      <c r="V7821" s="5" t="s">
        <v>27</v>
      </c>
      <c r="W7821" s="5" t="s">
        <v>28</v>
      </c>
      <c r="X7821" s="5" t="s">
        <v>29</v>
      </c>
      <c r="Y7821" s="5" t="s">
        <v>2526</v>
      </c>
      <c r="Z7821" s="5" t="s">
        <v>43</v>
      </c>
      <c r="AA7821" s="4">
        <v>0.59</v>
      </c>
      <c r="AB7821" s="1">
        <v>41038</v>
      </c>
      <c r="AC7821" s="1">
        <v>24588</v>
      </c>
      <c r="AD7821">
        <f t="shared" si="734"/>
        <v>7</v>
      </c>
      <c r="AE7821">
        <f t="shared" ca="1" si="735"/>
        <v>57</v>
      </c>
      <c r="AF7821" t="str">
        <f t="shared" ca="1" si="736"/>
        <v>18-64</v>
      </c>
      <c r="AG7821" s="3">
        <f t="shared" si="737"/>
        <v>0.44319148936170211</v>
      </c>
      <c r="AH7821" t="str">
        <f>_xlfn.IFNA(VLOOKUP(Sales_Transactions[[#This Row],[Order ID]],Returned_Items[#All],2,FALSE),"Not Returned")</f>
        <v>Not Returned</v>
      </c>
    </row>
    <row r="7822" spans="1:34" x14ac:dyDescent="0.25">
      <c r="A7822">
        <v>59329</v>
      </c>
      <c r="C7822" t="s">
        <v>1490</v>
      </c>
      <c r="D7822" s="2" t="str">
        <f>TEXT(MID(Sales_Transactions[[#This Row],[Order Date]],2,5),"d/m/yyy")</f>
        <v>4/12/2012</v>
      </c>
      <c r="E7822" s="2" t="str">
        <f>TEXT(MID(Sales_Transactions[[#This Row],[Order Date]],2,5),"d")</f>
        <v>4</v>
      </c>
      <c r="F7822" s="2" t="str">
        <f>TEXT(MID(Sales_Transactions[[#This Row],[Order Date]],2,5),"m")</f>
        <v>12</v>
      </c>
      <c r="G7822" s="2" t="str">
        <f>TEXT(MID(Sales_Transactions[[#This Row],[Order Date]],2,5),"yyy")</f>
        <v>2012</v>
      </c>
      <c r="H7822" s="2" t="str">
        <f>TEXT(MID(Sales_Transactions[[#This Row],[Order Date]],2,5),"yyy/m")</f>
        <v>2012/12</v>
      </c>
      <c r="I7822" t="s">
        <v>101</v>
      </c>
      <c r="J7822">
        <f t="shared" si="732"/>
        <v>1</v>
      </c>
      <c r="K7822" s="2">
        <v>35</v>
      </c>
      <c r="L7822" s="3">
        <v>128.12</v>
      </c>
      <c r="M7822" s="4">
        <v>0.08</v>
      </c>
      <c r="N7822" s="5" t="s">
        <v>23</v>
      </c>
      <c r="O7822" s="3">
        <v>-135.6</v>
      </c>
      <c r="P7822" s="3">
        <v>3.81</v>
      </c>
      <c r="Q7822" s="3">
        <v>5.44</v>
      </c>
      <c r="R7822" s="5" t="s">
        <v>441</v>
      </c>
      <c r="S7822" s="5" t="s">
        <v>25</v>
      </c>
      <c r="T7822" s="5" t="str">
        <f t="shared" si="733"/>
        <v>Cari MacIntyre</v>
      </c>
      <c r="U7822" t="s">
        <v>153</v>
      </c>
      <c r="V7822" s="5" t="s">
        <v>47</v>
      </c>
      <c r="W7822" s="5" t="s">
        <v>28</v>
      </c>
      <c r="X7822" s="5" t="s">
        <v>41</v>
      </c>
      <c r="Y7822" s="5" t="s">
        <v>927</v>
      </c>
      <c r="Z7822" s="5" t="s">
        <v>43</v>
      </c>
      <c r="AA7822" s="4">
        <v>0.36</v>
      </c>
      <c r="AB7822" s="1">
        <v>41249</v>
      </c>
      <c r="AC7822" s="1">
        <v>24505</v>
      </c>
      <c r="AD7822">
        <f t="shared" si="734"/>
        <v>2</v>
      </c>
      <c r="AE7822">
        <f t="shared" ca="1" si="735"/>
        <v>57</v>
      </c>
      <c r="AF7822" t="str">
        <f t="shared" ca="1" si="736"/>
        <v>18-64</v>
      </c>
      <c r="AG7822" s="3">
        <f t="shared" si="737"/>
        <v>0.26419862857142856</v>
      </c>
      <c r="AH7822" t="str">
        <f>_xlfn.IFNA(VLOOKUP(Sales_Transactions[[#This Row],[Order ID]],Returned_Items[#All],2,FALSE),"Not Returned")</f>
        <v>Not Returned</v>
      </c>
    </row>
    <row r="7823" spans="1:34" x14ac:dyDescent="0.25">
      <c r="A7823">
        <v>59329</v>
      </c>
      <c r="C7823" t="s">
        <v>1490</v>
      </c>
      <c r="D7823" s="2" t="str">
        <f>TEXT(MID(Sales_Transactions[[#This Row],[Order Date]],2,5),"d/m/yyy")</f>
        <v>4/12/2012</v>
      </c>
      <c r="E7823" s="2" t="str">
        <f>TEXT(MID(Sales_Transactions[[#This Row],[Order Date]],2,5),"d")</f>
        <v>4</v>
      </c>
      <c r="F7823" s="2" t="str">
        <f>TEXT(MID(Sales_Transactions[[#This Row],[Order Date]],2,5),"m")</f>
        <v>12</v>
      </c>
      <c r="G7823" s="2" t="str">
        <f>TEXT(MID(Sales_Transactions[[#This Row],[Order Date]],2,5),"yyy")</f>
        <v>2012</v>
      </c>
      <c r="H7823" s="2" t="str">
        <f>TEXT(MID(Sales_Transactions[[#This Row],[Order Date]],2,5),"yyy/m")</f>
        <v>2012/12</v>
      </c>
      <c r="I7823" t="s">
        <v>101</v>
      </c>
      <c r="J7823">
        <f t="shared" si="732"/>
        <v>1</v>
      </c>
      <c r="K7823" s="2">
        <v>25</v>
      </c>
      <c r="L7823" s="3">
        <v>165.62</v>
      </c>
      <c r="M7823" s="4">
        <v>0.03</v>
      </c>
      <c r="N7823" s="5" t="s">
        <v>23</v>
      </c>
      <c r="O7823" s="3">
        <v>-64.72</v>
      </c>
      <c r="P7823" s="3">
        <v>6.24</v>
      </c>
      <c r="Q7823" s="3">
        <v>5.22</v>
      </c>
      <c r="R7823" s="5" t="s">
        <v>441</v>
      </c>
      <c r="S7823" s="5" t="s">
        <v>25</v>
      </c>
      <c r="T7823" s="5" t="str">
        <f t="shared" si="733"/>
        <v>Cari MacIntyre</v>
      </c>
      <c r="U7823" t="s">
        <v>153</v>
      </c>
      <c r="V7823" s="5" t="s">
        <v>47</v>
      </c>
      <c r="W7823" s="5" t="s">
        <v>57</v>
      </c>
      <c r="X7823" s="5" t="s">
        <v>58</v>
      </c>
      <c r="Y7823" s="5" t="s">
        <v>2019</v>
      </c>
      <c r="Z7823" s="5" t="s">
        <v>43</v>
      </c>
      <c r="AA7823" s="4">
        <v>0.6</v>
      </c>
      <c r="AB7823" s="1">
        <v>41247</v>
      </c>
      <c r="AC7823" s="1">
        <v>24457</v>
      </c>
      <c r="AD7823">
        <f t="shared" si="734"/>
        <v>0</v>
      </c>
      <c r="AE7823">
        <f t="shared" ca="1" si="735"/>
        <v>57</v>
      </c>
      <c r="AF7823" t="str">
        <f t="shared" ca="1" si="736"/>
        <v>18-64</v>
      </c>
      <c r="AG7823" s="3">
        <f t="shared" si="737"/>
        <v>0.45832512000000003</v>
      </c>
      <c r="AH7823" t="str">
        <f>_xlfn.IFNA(VLOOKUP(Sales_Transactions[[#This Row],[Order ID]],Returned_Items[#All],2,FALSE),"Not Returned")</f>
        <v>Not Returned</v>
      </c>
    </row>
    <row r="7824" spans="1:34" x14ac:dyDescent="0.25">
      <c r="A7824">
        <v>59329</v>
      </c>
      <c r="C7824" t="s">
        <v>1490</v>
      </c>
      <c r="D7824" s="2" t="str">
        <f>TEXT(MID(Sales_Transactions[[#This Row],[Order Date]],2,5),"d/m/yyy")</f>
        <v>4/12/2012</v>
      </c>
      <c r="E7824" s="2" t="str">
        <f>TEXT(MID(Sales_Transactions[[#This Row],[Order Date]],2,5),"d")</f>
        <v>4</v>
      </c>
      <c r="F7824" s="2" t="str">
        <f>TEXT(MID(Sales_Transactions[[#This Row],[Order Date]],2,5),"m")</f>
        <v>12</v>
      </c>
      <c r="G7824" s="2" t="str">
        <f>TEXT(MID(Sales_Transactions[[#This Row],[Order Date]],2,5),"yyy")</f>
        <v>2012</v>
      </c>
      <c r="H7824" s="2" t="str">
        <f>TEXT(MID(Sales_Transactions[[#This Row],[Order Date]],2,5),"yyy/m")</f>
        <v>2012/12</v>
      </c>
      <c r="I7824" t="s">
        <v>101</v>
      </c>
      <c r="J7824">
        <f t="shared" si="732"/>
        <v>1</v>
      </c>
      <c r="K7824" s="2">
        <v>41</v>
      </c>
      <c r="L7824" s="3">
        <v>214.23</v>
      </c>
      <c r="M7824" s="4">
        <v>0.01</v>
      </c>
      <c r="N7824" s="5" t="s">
        <v>23</v>
      </c>
      <c r="O7824" s="3">
        <v>-165.42</v>
      </c>
      <c r="P7824" s="3">
        <v>4.8600000000000003</v>
      </c>
      <c r="Q7824" s="3">
        <v>7.1</v>
      </c>
      <c r="R7824" s="5" t="s">
        <v>441</v>
      </c>
      <c r="S7824" s="5" t="s">
        <v>25</v>
      </c>
      <c r="T7824" s="5" t="str">
        <f t="shared" si="733"/>
        <v>Cari MacIntyre</v>
      </c>
      <c r="U7824" t="s">
        <v>153</v>
      </c>
      <c r="V7824" s="5" t="s">
        <v>47</v>
      </c>
      <c r="W7824" s="5" t="s">
        <v>57</v>
      </c>
      <c r="X7824" s="5" t="s">
        <v>58</v>
      </c>
      <c r="Y7824" s="5" t="s">
        <v>3146</v>
      </c>
      <c r="Z7824" s="5" t="s">
        <v>43</v>
      </c>
      <c r="AA7824" s="4">
        <v>0.42</v>
      </c>
      <c r="AB7824" s="1">
        <v>41249</v>
      </c>
      <c r="AC7824" s="1">
        <v>24283</v>
      </c>
      <c r="AD7824">
        <f t="shared" si="734"/>
        <v>2</v>
      </c>
      <c r="AE7824">
        <f t="shared" ca="1" si="735"/>
        <v>58</v>
      </c>
      <c r="AF7824" t="str">
        <f t="shared" ca="1" si="736"/>
        <v>18-64</v>
      </c>
      <c r="AG7824" s="3">
        <f t="shared" si="737"/>
        <v>0.29169546341463409</v>
      </c>
      <c r="AH7824" t="str">
        <f>_xlfn.IFNA(VLOOKUP(Sales_Transactions[[#This Row],[Order ID]],Returned_Items[#All],2,FALSE),"Not Returned")</f>
        <v>Not Returned</v>
      </c>
    </row>
    <row r="7825" spans="1:34" x14ac:dyDescent="0.25">
      <c r="A7825">
        <v>59329</v>
      </c>
      <c r="C7825" t="s">
        <v>1490</v>
      </c>
      <c r="D7825" s="2" t="str">
        <f>TEXT(MID(Sales_Transactions[[#This Row],[Order Date]],2,5),"d/m/yyy")</f>
        <v>4/12/2012</v>
      </c>
      <c r="E7825" s="2" t="str">
        <f>TEXT(MID(Sales_Transactions[[#This Row],[Order Date]],2,5),"d")</f>
        <v>4</v>
      </c>
      <c r="F7825" s="2" t="str">
        <f>TEXT(MID(Sales_Transactions[[#This Row],[Order Date]],2,5),"m")</f>
        <v>12</v>
      </c>
      <c r="G7825" s="2" t="str">
        <f>TEXT(MID(Sales_Transactions[[#This Row],[Order Date]],2,5),"yyy")</f>
        <v>2012</v>
      </c>
      <c r="H7825" s="2" t="str">
        <f>TEXT(MID(Sales_Transactions[[#This Row],[Order Date]],2,5),"yyy/m")</f>
        <v>2012/12</v>
      </c>
      <c r="I7825" t="s">
        <v>101</v>
      </c>
      <c r="J7825">
        <f t="shared" si="732"/>
        <v>1</v>
      </c>
      <c r="K7825" s="2">
        <v>41</v>
      </c>
      <c r="L7825" s="3">
        <v>214.19</v>
      </c>
      <c r="M7825" s="4">
        <v>0.05</v>
      </c>
      <c r="N7825" s="5" t="s">
        <v>23</v>
      </c>
      <c r="O7825" s="3">
        <v>-66.06</v>
      </c>
      <c r="P7825" s="3">
        <v>4.9800000000000004</v>
      </c>
      <c r="Q7825" s="3">
        <v>4.7</v>
      </c>
      <c r="R7825" s="5" t="s">
        <v>441</v>
      </c>
      <c r="S7825" s="5" t="s">
        <v>25</v>
      </c>
      <c r="T7825" s="5" t="str">
        <f t="shared" si="733"/>
        <v>Cari MacIntyre</v>
      </c>
      <c r="U7825" t="s">
        <v>153</v>
      </c>
      <c r="V7825" s="5" t="s">
        <v>47</v>
      </c>
      <c r="W7825" s="5" t="s">
        <v>28</v>
      </c>
      <c r="X7825" s="5" t="s">
        <v>75</v>
      </c>
      <c r="Y7825" s="5" t="s">
        <v>1639</v>
      </c>
      <c r="Z7825" s="5" t="s">
        <v>43</v>
      </c>
      <c r="AA7825" s="4">
        <v>0.38</v>
      </c>
      <c r="AB7825" s="1">
        <v>41248</v>
      </c>
      <c r="AC7825" s="1">
        <v>24223</v>
      </c>
      <c r="AD7825">
        <f t="shared" si="734"/>
        <v>1</v>
      </c>
      <c r="AE7825">
        <f t="shared" ca="1" si="735"/>
        <v>58</v>
      </c>
      <c r="AF7825" t="str">
        <f t="shared" ca="1" si="736"/>
        <v>18-64</v>
      </c>
      <c r="AG7825" s="3">
        <f t="shared" si="737"/>
        <v>0.23603682926829272</v>
      </c>
      <c r="AH7825" t="str">
        <f>_xlfn.IFNA(VLOOKUP(Sales_Transactions[[#This Row],[Order ID]],Returned_Items[#All],2,FALSE),"Not Returned")</f>
        <v>Not Returned</v>
      </c>
    </row>
    <row r="7826" spans="1:34" x14ac:dyDescent="0.25">
      <c r="A7826">
        <v>36</v>
      </c>
      <c r="C7826" t="s">
        <v>3062</v>
      </c>
      <c r="D7826" s="2" t="str">
        <f>TEXT(MID(Sales_Transactions[[#This Row],[Order Date]],2,5),"d/m/yyy")</f>
        <v>2/11/2011</v>
      </c>
      <c r="E7826" s="2" t="str">
        <f>TEXT(MID(Sales_Transactions[[#This Row],[Order Date]],2,5),"d")</f>
        <v>2</v>
      </c>
      <c r="F7826" s="2" t="str">
        <f>TEXT(MID(Sales_Transactions[[#This Row],[Order Date]],2,5),"m")</f>
        <v>11</v>
      </c>
      <c r="G7826" s="2" t="str">
        <f>TEXT(MID(Sales_Transactions[[#This Row],[Order Date]],2,5),"yyy")</f>
        <v>2011</v>
      </c>
      <c r="H7826" s="2" t="str">
        <f>TEXT(MID(Sales_Transactions[[#This Row],[Order Date]],2,5),"yyy/m")</f>
        <v>2011/11</v>
      </c>
      <c r="I7826" t="s">
        <v>101</v>
      </c>
      <c r="J7826">
        <f t="shared" si="732"/>
        <v>1</v>
      </c>
      <c r="K7826" s="2">
        <v>46</v>
      </c>
      <c r="L7826" s="3">
        <v>2484.7455</v>
      </c>
      <c r="M7826" s="4">
        <v>0.1</v>
      </c>
      <c r="N7826" s="5" t="s">
        <v>23</v>
      </c>
      <c r="O7826" s="3">
        <v>657.48</v>
      </c>
      <c r="P7826" s="3">
        <v>65.989999999999995</v>
      </c>
      <c r="Q7826" s="3">
        <v>4.2</v>
      </c>
      <c r="R7826" s="5" t="s">
        <v>3599</v>
      </c>
      <c r="S7826" s="5" t="s">
        <v>3600</v>
      </c>
      <c r="T7826" s="5" t="str">
        <f t="shared" si="733"/>
        <v>Sample Company</v>
      </c>
      <c r="U7826" t="s">
        <v>153</v>
      </c>
      <c r="V7826" s="5" t="s">
        <v>74</v>
      </c>
      <c r="W7826" s="5" t="s">
        <v>48</v>
      </c>
      <c r="X7826" s="5" t="s">
        <v>49</v>
      </c>
      <c r="Y7826" s="5" t="s">
        <v>1605</v>
      </c>
      <c r="Z7826" s="5" t="s">
        <v>43</v>
      </c>
      <c r="AA7826" s="4">
        <v>0.55000000000000004</v>
      </c>
      <c r="AB7826" s="1">
        <v>40849</v>
      </c>
      <c r="AC7826" s="1">
        <v>24343</v>
      </c>
      <c r="AD7826">
        <f t="shared" si="734"/>
        <v>0</v>
      </c>
      <c r="AE7826">
        <f t="shared" ca="1" si="735"/>
        <v>57</v>
      </c>
      <c r="AF7826" t="str">
        <f t="shared" ca="1" si="736"/>
        <v>18-64</v>
      </c>
      <c r="AG7826" s="3">
        <f t="shared" si="737"/>
        <v>1.524435</v>
      </c>
      <c r="AH7826" t="str">
        <f>_xlfn.IFNA(VLOOKUP(Sales_Transactions[[#This Row],[Order ID]],Returned_Items[#All],2,FALSE),"Not Returned")</f>
        <v>Not Returned</v>
      </c>
    </row>
    <row r="7827" spans="1:34" x14ac:dyDescent="0.25">
      <c r="A7827">
        <v>194</v>
      </c>
      <c r="C7827" t="s">
        <v>1966</v>
      </c>
      <c r="D7827" s="2" t="str">
        <f>TEXT(MID(Sales_Transactions[[#This Row],[Order Date]],2,5),"d/m/yyy")</f>
        <v>4/4/2012</v>
      </c>
      <c r="E7827" s="2" t="str">
        <f>TEXT(MID(Sales_Transactions[[#This Row],[Order Date]],2,5),"d")</f>
        <v>4</v>
      </c>
      <c r="F7827" s="2" t="str">
        <f>TEXT(MID(Sales_Transactions[[#This Row],[Order Date]],2,5),"m")</f>
        <v>4</v>
      </c>
      <c r="G7827" s="2" t="str">
        <f>TEXT(MID(Sales_Transactions[[#This Row],[Order Date]],2,5),"yyy")</f>
        <v>2012</v>
      </c>
      <c r="H7827" s="2" t="str">
        <f>TEXT(MID(Sales_Transactions[[#This Row],[Order Date]],2,5),"yyy/m")</f>
        <v>2012/4</v>
      </c>
      <c r="I7827" t="s">
        <v>78</v>
      </c>
      <c r="J7827">
        <f t="shared" si="732"/>
        <v>3</v>
      </c>
      <c r="K7827" s="2">
        <v>49</v>
      </c>
      <c r="L7827" s="3">
        <v>329.03</v>
      </c>
      <c r="M7827" s="4">
        <v>0.1</v>
      </c>
      <c r="N7827" s="5" t="s">
        <v>23</v>
      </c>
      <c r="O7827" s="3">
        <v>-197.25</v>
      </c>
      <c r="P7827" s="3">
        <v>7.28</v>
      </c>
      <c r="Q7827" s="3">
        <v>7.98</v>
      </c>
      <c r="R7827" s="5" t="s">
        <v>1961</v>
      </c>
      <c r="S7827" s="5" t="s">
        <v>2569</v>
      </c>
      <c r="T7827" s="5" t="str">
        <f t="shared" si="733"/>
        <v>Maria Zettner</v>
      </c>
      <c r="U7827" t="s">
        <v>153</v>
      </c>
      <c r="V7827" s="5" t="s">
        <v>47</v>
      </c>
      <c r="W7827" s="5" t="s">
        <v>57</v>
      </c>
      <c r="X7827" s="5" t="s">
        <v>58</v>
      </c>
      <c r="Y7827" s="5" t="s">
        <v>2435</v>
      </c>
      <c r="Z7827" s="5" t="s">
        <v>84</v>
      </c>
      <c r="AA7827" s="4">
        <v>0.42</v>
      </c>
      <c r="AB7827" s="1">
        <v>41005</v>
      </c>
      <c r="AC7827" s="1">
        <v>24372</v>
      </c>
      <c r="AD7827">
        <f t="shared" si="734"/>
        <v>2</v>
      </c>
      <c r="AE7827">
        <f t="shared" ca="1" si="735"/>
        <v>57</v>
      </c>
      <c r="AF7827" t="str">
        <f t="shared" ca="1" si="736"/>
        <v>18-64</v>
      </c>
      <c r="AG7827" s="3">
        <f t="shared" si="737"/>
        <v>0.31128</v>
      </c>
      <c r="AH7827" t="str">
        <f>_xlfn.IFNA(VLOOKUP(Sales_Transactions[[#This Row],[Order ID]],Returned_Items[#All],2,FALSE),"Not Returned")</f>
        <v>Not Returned</v>
      </c>
    </row>
    <row r="7828" spans="1:34" x14ac:dyDescent="0.25">
      <c r="A7828">
        <v>194</v>
      </c>
      <c r="C7828" t="s">
        <v>1966</v>
      </c>
      <c r="D7828" s="2" t="str">
        <f>TEXT(MID(Sales_Transactions[[#This Row],[Order Date]],2,5),"d/m/yyy")</f>
        <v>4/4/2012</v>
      </c>
      <c r="E7828" s="2" t="str">
        <f>TEXT(MID(Sales_Transactions[[#This Row],[Order Date]],2,5),"d")</f>
        <v>4</v>
      </c>
      <c r="F7828" s="2" t="str">
        <f>TEXT(MID(Sales_Transactions[[#This Row],[Order Date]],2,5),"m")</f>
        <v>4</v>
      </c>
      <c r="G7828" s="2" t="str">
        <f>TEXT(MID(Sales_Transactions[[#This Row],[Order Date]],2,5),"yyy")</f>
        <v>2012</v>
      </c>
      <c r="H7828" s="2" t="str">
        <f>TEXT(MID(Sales_Transactions[[#This Row],[Order Date]],2,5),"yyy/m")</f>
        <v>2012/4</v>
      </c>
      <c r="I7828" t="s">
        <v>78</v>
      </c>
      <c r="J7828">
        <f t="shared" si="732"/>
        <v>3</v>
      </c>
      <c r="K7828" s="2">
        <v>6</v>
      </c>
      <c r="L7828" s="3">
        <v>20.190000000000001</v>
      </c>
      <c r="M7828" s="4">
        <v>0.04</v>
      </c>
      <c r="N7828" s="5" t="s">
        <v>23</v>
      </c>
      <c r="O7828" s="3">
        <v>-13.44</v>
      </c>
      <c r="P7828" s="3">
        <v>3.14</v>
      </c>
      <c r="Q7828" s="3">
        <v>1.92</v>
      </c>
      <c r="R7828" s="5" t="s">
        <v>1961</v>
      </c>
      <c r="S7828" s="5" t="s">
        <v>2569</v>
      </c>
      <c r="T7828" s="5" t="str">
        <f t="shared" si="733"/>
        <v>Maria Zettner</v>
      </c>
      <c r="U7828" t="s">
        <v>153</v>
      </c>
      <c r="V7828" s="5" t="s">
        <v>47</v>
      </c>
      <c r="W7828" s="5" t="s">
        <v>28</v>
      </c>
      <c r="X7828" s="5" t="s">
        <v>221</v>
      </c>
      <c r="Y7828" s="5" t="s">
        <v>1192</v>
      </c>
      <c r="Z7828" s="5" t="s">
        <v>84</v>
      </c>
      <c r="AA7828" s="4">
        <v>0.84</v>
      </c>
      <c r="AB7828" s="1">
        <v>41005</v>
      </c>
      <c r="AC7828" s="1">
        <v>23920</v>
      </c>
      <c r="AD7828">
        <f t="shared" si="734"/>
        <v>2</v>
      </c>
      <c r="AE7828">
        <f t="shared" ca="1" si="735"/>
        <v>59</v>
      </c>
      <c r="AF7828" t="str">
        <f t="shared" ca="1" si="736"/>
        <v>18-64</v>
      </c>
      <c r="AG7828" s="3">
        <f t="shared" si="737"/>
        <v>0.84312399999999998</v>
      </c>
      <c r="AH7828" t="str">
        <f>_xlfn.IFNA(VLOOKUP(Sales_Transactions[[#This Row],[Order ID]],Returned_Items[#All],2,FALSE),"Not Returned")</f>
        <v>Not Returned</v>
      </c>
    </row>
    <row r="7829" spans="1:34" x14ac:dyDescent="0.25">
      <c r="A7829">
        <v>384</v>
      </c>
      <c r="C7829" t="s">
        <v>551</v>
      </c>
      <c r="D7829" s="2" t="str">
        <f>TEXT(MID(Sales_Transactions[[#This Row],[Order Date]],2,5),"d/m/yyy")</f>
        <v>2/3/2012</v>
      </c>
      <c r="E7829" s="2" t="str">
        <f>TEXT(MID(Sales_Transactions[[#This Row],[Order Date]],2,5),"d")</f>
        <v>2</v>
      </c>
      <c r="F7829" s="2" t="str">
        <f>TEXT(MID(Sales_Transactions[[#This Row],[Order Date]],2,5),"m")</f>
        <v>3</v>
      </c>
      <c r="G7829" s="2" t="str">
        <f>TEXT(MID(Sales_Transactions[[#This Row],[Order Date]],2,5),"yyy")</f>
        <v>2012</v>
      </c>
      <c r="H7829" s="2" t="str">
        <f>TEXT(MID(Sales_Transactions[[#This Row],[Order Date]],2,5),"yyy/m")</f>
        <v>2012/3</v>
      </c>
      <c r="I7829" t="s">
        <v>22</v>
      </c>
      <c r="J7829">
        <f t="shared" si="732"/>
        <v>2</v>
      </c>
      <c r="K7829" s="2">
        <v>50</v>
      </c>
      <c r="L7829" s="3">
        <v>7666.04</v>
      </c>
      <c r="M7829" s="4">
        <v>0.02</v>
      </c>
      <c r="N7829" s="5" t="s">
        <v>34</v>
      </c>
      <c r="O7829" s="3">
        <v>-1820.84</v>
      </c>
      <c r="P7829" s="3">
        <v>146.05000000000001</v>
      </c>
      <c r="Q7829" s="3">
        <v>80.2</v>
      </c>
      <c r="R7829" s="5" t="s">
        <v>1369</v>
      </c>
      <c r="S7829" s="5" t="s">
        <v>3601</v>
      </c>
      <c r="T7829" s="5" t="str">
        <f t="shared" si="733"/>
        <v>Sonia Cooley</v>
      </c>
      <c r="U7829" t="s">
        <v>153</v>
      </c>
      <c r="V7829" s="5" t="s">
        <v>47</v>
      </c>
      <c r="W7829" s="5" t="s">
        <v>57</v>
      </c>
      <c r="X7829" s="5" t="s">
        <v>107</v>
      </c>
      <c r="Y7829" s="5" t="s">
        <v>1951</v>
      </c>
      <c r="Z7829" s="5" t="s">
        <v>106</v>
      </c>
      <c r="AA7829" s="4">
        <v>0.71</v>
      </c>
      <c r="AB7829" s="1">
        <v>40977</v>
      </c>
      <c r="AC7829" s="1">
        <v>24068</v>
      </c>
      <c r="AD7829">
        <f t="shared" si="734"/>
        <v>7</v>
      </c>
      <c r="AE7829">
        <f t="shared" ca="1" si="735"/>
        <v>58</v>
      </c>
      <c r="AF7829" t="str">
        <f t="shared" ca="1" si="736"/>
        <v>18-64</v>
      </c>
      <c r="AG7829" s="3">
        <f t="shared" si="737"/>
        <v>4.5244158000000008</v>
      </c>
      <c r="AH7829" t="str">
        <f>_xlfn.IFNA(VLOOKUP(Sales_Transactions[[#This Row],[Order ID]],Returned_Items[#All],2,FALSE),"Not Returned")</f>
        <v>Not Returned</v>
      </c>
    </row>
    <row r="7830" spans="1:34" x14ac:dyDescent="0.25">
      <c r="A7830">
        <v>774</v>
      </c>
      <c r="C7830" t="s">
        <v>3130</v>
      </c>
      <c r="D7830" s="2" t="str">
        <f>TEXT(MID(Sales_Transactions[[#This Row],[Order Date]],2,5),"d/m/yyy")</f>
        <v>3/12/2011</v>
      </c>
      <c r="E7830" s="2" t="str">
        <f>TEXT(MID(Sales_Transactions[[#This Row],[Order Date]],2,5),"d")</f>
        <v>3</v>
      </c>
      <c r="F7830" s="2" t="str">
        <f>TEXT(MID(Sales_Transactions[[#This Row],[Order Date]],2,5),"m")</f>
        <v>12</v>
      </c>
      <c r="G7830" s="2" t="str">
        <f>TEXT(MID(Sales_Transactions[[#This Row],[Order Date]],2,5),"yyy")</f>
        <v>2011</v>
      </c>
      <c r="H7830" s="2" t="str">
        <f>TEXT(MID(Sales_Transactions[[#This Row],[Order Date]],2,5),"yyy/m")</f>
        <v>2011/12</v>
      </c>
      <c r="I7830" t="s">
        <v>101</v>
      </c>
      <c r="J7830">
        <f t="shared" si="732"/>
        <v>1</v>
      </c>
      <c r="K7830" s="2">
        <v>17</v>
      </c>
      <c r="L7830" s="3">
        <v>126.57</v>
      </c>
      <c r="M7830" s="4">
        <v>0.03</v>
      </c>
      <c r="N7830" s="5" t="s">
        <v>23</v>
      </c>
      <c r="O7830" s="3">
        <v>-752.13</v>
      </c>
      <c r="P7830" s="3">
        <v>4.4800000000000004</v>
      </c>
      <c r="Q7830" s="3">
        <v>49</v>
      </c>
      <c r="R7830" s="5" t="s">
        <v>3602</v>
      </c>
      <c r="S7830" s="5" t="s">
        <v>3603</v>
      </c>
      <c r="T7830" s="5" t="str">
        <f t="shared" si="733"/>
        <v>Sibella Parks</v>
      </c>
      <c r="U7830" t="s">
        <v>153</v>
      </c>
      <c r="V7830" s="5" t="s">
        <v>27</v>
      </c>
      <c r="W7830" s="5" t="s">
        <v>28</v>
      </c>
      <c r="X7830" s="5" t="s">
        <v>38</v>
      </c>
      <c r="Y7830" s="5" t="s">
        <v>182</v>
      </c>
      <c r="Z7830" s="5" t="s">
        <v>31</v>
      </c>
      <c r="AA7830" s="4">
        <v>0.6</v>
      </c>
      <c r="AB7830" s="1">
        <v>40882</v>
      </c>
      <c r="AC7830" s="1">
        <v>23789</v>
      </c>
      <c r="AD7830">
        <f t="shared" si="734"/>
        <v>2</v>
      </c>
      <c r="AE7830">
        <f t="shared" ca="1" si="735"/>
        <v>59</v>
      </c>
      <c r="AF7830" t="str">
        <f t="shared" ca="1" si="736"/>
        <v>18-64</v>
      </c>
      <c r="AG7830" s="3">
        <f t="shared" si="737"/>
        <v>3.145803294117647</v>
      </c>
      <c r="AH7830" t="str">
        <f>_xlfn.IFNA(VLOOKUP(Sales_Transactions[[#This Row],[Order ID]],Returned_Items[#All],2,FALSE),"Not Returned")</f>
        <v>Not Returned</v>
      </c>
    </row>
    <row r="7831" spans="1:34" x14ac:dyDescent="0.25">
      <c r="A7831">
        <v>1027</v>
      </c>
      <c r="C7831" t="s">
        <v>1963</v>
      </c>
      <c r="D7831" s="2" t="str">
        <f>TEXT(MID(Sales_Transactions[[#This Row],[Order Date]],2,5),"d/m/yyy")</f>
        <v>2/6/2012</v>
      </c>
      <c r="E7831" s="2" t="str">
        <f>TEXT(MID(Sales_Transactions[[#This Row],[Order Date]],2,5),"d")</f>
        <v>2</v>
      </c>
      <c r="F7831" s="2" t="str">
        <f>TEXT(MID(Sales_Transactions[[#This Row],[Order Date]],2,5),"m")</f>
        <v>6</v>
      </c>
      <c r="G7831" s="2" t="str">
        <f>TEXT(MID(Sales_Transactions[[#This Row],[Order Date]],2,5),"yyy")</f>
        <v>2012</v>
      </c>
      <c r="H7831" s="2" t="str">
        <f>TEXT(MID(Sales_Transactions[[#This Row],[Order Date]],2,5),"yyy/m")</f>
        <v>2012/6</v>
      </c>
      <c r="I7831" t="s">
        <v>78</v>
      </c>
      <c r="J7831">
        <f t="shared" si="732"/>
        <v>3</v>
      </c>
      <c r="K7831" s="2">
        <v>19</v>
      </c>
      <c r="L7831" s="3">
        <v>1406.15</v>
      </c>
      <c r="M7831" s="4">
        <v>0.04</v>
      </c>
      <c r="N7831" s="5" t="s">
        <v>34</v>
      </c>
      <c r="O7831" s="3">
        <v>-379.1</v>
      </c>
      <c r="P7831" s="3">
        <v>70.98</v>
      </c>
      <c r="Q7831" s="3">
        <v>46.74</v>
      </c>
      <c r="R7831" s="5" t="s">
        <v>1937</v>
      </c>
      <c r="S7831" s="5" t="s">
        <v>1938</v>
      </c>
      <c r="T7831" s="5" t="str">
        <f t="shared" si="733"/>
        <v>Hallie Redmond</v>
      </c>
      <c r="U7831" t="s">
        <v>153</v>
      </c>
      <c r="V7831" s="5" t="s">
        <v>74</v>
      </c>
      <c r="W7831" s="5" t="s">
        <v>57</v>
      </c>
      <c r="X7831" s="5" t="s">
        <v>104</v>
      </c>
      <c r="Y7831" s="5" t="s">
        <v>1745</v>
      </c>
      <c r="Z7831" s="5" t="s">
        <v>106</v>
      </c>
      <c r="AA7831" s="4">
        <v>0.56000000000000005</v>
      </c>
      <c r="AB7831" s="1">
        <v>41064</v>
      </c>
      <c r="AC7831" s="1">
        <v>23815</v>
      </c>
      <c r="AD7831">
        <f t="shared" si="734"/>
        <v>2</v>
      </c>
      <c r="AE7831">
        <f t="shared" ca="1" si="735"/>
        <v>59</v>
      </c>
      <c r="AF7831" t="str">
        <f t="shared" ca="1" si="736"/>
        <v>18-64</v>
      </c>
      <c r="AG7831" s="3">
        <f t="shared" si="737"/>
        <v>6.1942951578947367</v>
      </c>
      <c r="AH7831" t="str">
        <f>_xlfn.IFNA(VLOOKUP(Sales_Transactions[[#This Row],[Order ID]],Returned_Items[#All],2,FALSE),"Not Returned")</f>
        <v>Not Returned</v>
      </c>
    </row>
    <row r="7832" spans="1:34" x14ac:dyDescent="0.25">
      <c r="A7832">
        <v>1060</v>
      </c>
      <c r="C7832" t="s">
        <v>2053</v>
      </c>
      <c r="D7832" s="2" t="str">
        <f>TEXT(MID(Sales_Transactions[[#This Row],[Order Date]],2,5),"d/m/yyy")</f>
        <v>20/2/2010</v>
      </c>
      <c r="E7832" s="2" t="str">
        <f>TEXT(MID(Sales_Transactions[[#This Row],[Order Date]],2,5),"d")</f>
        <v>20</v>
      </c>
      <c r="F7832" s="2" t="str">
        <f>TEXT(MID(Sales_Transactions[[#This Row],[Order Date]],2,5),"m")</f>
        <v>2</v>
      </c>
      <c r="G7832" s="2" t="str">
        <f>TEXT(MID(Sales_Transactions[[#This Row],[Order Date]],2,5),"yyy")</f>
        <v>2010</v>
      </c>
      <c r="H7832" s="2" t="str">
        <f>TEXT(MID(Sales_Transactions[[#This Row],[Order Date]],2,5),"yyy/m")</f>
        <v>2010/2</v>
      </c>
      <c r="I7832" t="s">
        <v>78</v>
      </c>
      <c r="J7832">
        <f t="shared" si="732"/>
        <v>3</v>
      </c>
      <c r="K7832" s="2">
        <v>30</v>
      </c>
      <c r="L7832" s="3">
        <v>1187.55</v>
      </c>
      <c r="M7832" s="4">
        <v>0</v>
      </c>
      <c r="N7832" s="5" t="s">
        <v>23</v>
      </c>
      <c r="O7832" s="3">
        <v>532.61</v>
      </c>
      <c r="P7832" s="3">
        <v>37.700000000000003</v>
      </c>
      <c r="Q7832" s="3">
        <v>2.99</v>
      </c>
      <c r="R7832" s="5" t="s">
        <v>890</v>
      </c>
      <c r="S7832" s="5" t="s">
        <v>2225</v>
      </c>
      <c r="T7832" s="5" t="str">
        <f t="shared" si="733"/>
        <v>Harold Dahlen</v>
      </c>
      <c r="U7832" t="s">
        <v>153</v>
      </c>
      <c r="V7832" s="5" t="s">
        <v>47</v>
      </c>
      <c r="W7832" s="5" t="s">
        <v>28</v>
      </c>
      <c r="X7832" s="5" t="s">
        <v>41</v>
      </c>
      <c r="Y7832" s="5" t="s">
        <v>1666</v>
      </c>
      <c r="Z7832" s="5" t="s">
        <v>43</v>
      </c>
      <c r="AA7832" s="4">
        <v>0.35</v>
      </c>
      <c r="AB7832" s="1">
        <v>40231</v>
      </c>
      <c r="AC7832" s="1">
        <v>23993</v>
      </c>
      <c r="AD7832">
        <f t="shared" si="734"/>
        <v>2</v>
      </c>
      <c r="AE7832">
        <f t="shared" ca="1" si="735"/>
        <v>58</v>
      </c>
      <c r="AF7832" t="str">
        <f t="shared" ca="1" si="736"/>
        <v>18-64</v>
      </c>
      <c r="AG7832" s="3">
        <f t="shared" si="737"/>
        <v>1.3563333333333334</v>
      </c>
      <c r="AH7832" t="str">
        <f>_xlfn.IFNA(VLOOKUP(Sales_Transactions[[#This Row],[Order ID]],Returned_Items[#All],2,FALSE),"Not Returned")</f>
        <v>Returned</v>
      </c>
    </row>
    <row r="7833" spans="1:34" x14ac:dyDescent="0.25">
      <c r="A7833">
        <v>1280</v>
      </c>
      <c r="C7833" t="s">
        <v>1246</v>
      </c>
      <c r="D7833" s="2" t="str">
        <f>TEXT(MID(Sales_Transactions[[#This Row],[Order Date]],2,5),"d/m/yyy")</f>
        <v>10/1/2010</v>
      </c>
      <c r="E7833" s="2" t="str">
        <f>TEXT(MID(Sales_Transactions[[#This Row],[Order Date]],2,5),"d")</f>
        <v>10</v>
      </c>
      <c r="F7833" s="2" t="str">
        <f>TEXT(MID(Sales_Transactions[[#This Row],[Order Date]],2,5),"m")</f>
        <v>1</v>
      </c>
      <c r="G7833" s="2" t="str">
        <f>TEXT(MID(Sales_Transactions[[#This Row],[Order Date]],2,5),"yyy")</f>
        <v>2010</v>
      </c>
      <c r="H7833" s="2" t="str">
        <f>TEXT(MID(Sales_Transactions[[#This Row],[Order Date]],2,5),"yyy/m")</f>
        <v>2010/1</v>
      </c>
      <c r="I7833" t="s">
        <v>22</v>
      </c>
      <c r="J7833">
        <f t="shared" si="732"/>
        <v>2</v>
      </c>
      <c r="K7833" s="2">
        <v>40</v>
      </c>
      <c r="L7833" s="3">
        <v>827.27</v>
      </c>
      <c r="M7833" s="4">
        <v>0.05</v>
      </c>
      <c r="N7833" s="5" t="s">
        <v>23</v>
      </c>
      <c r="O7833" s="3">
        <v>-170.87</v>
      </c>
      <c r="P7833" s="3">
        <v>20.97</v>
      </c>
      <c r="Q7833" s="3">
        <v>6.5</v>
      </c>
      <c r="R7833" s="5" t="s">
        <v>890</v>
      </c>
      <c r="S7833" s="5" t="s">
        <v>2225</v>
      </c>
      <c r="T7833" s="5" t="str">
        <f t="shared" si="733"/>
        <v>Harold Dahlen</v>
      </c>
      <c r="U7833" t="s">
        <v>153</v>
      </c>
      <c r="V7833" s="5" t="s">
        <v>47</v>
      </c>
      <c r="W7833" s="5" t="s">
        <v>48</v>
      </c>
      <c r="X7833" s="5" t="s">
        <v>87</v>
      </c>
      <c r="Y7833" s="5" t="s">
        <v>411</v>
      </c>
      <c r="Z7833" s="5" t="s">
        <v>43</v>
      </c>
      <c r="AA7833" s="4">
        <v>0.78</v>
      </c>
      <c r="AB7833" s="1">
        <v>40188</v>
      </c>
      <c r="AC7833" s="1">
        <v>24104</v>
      </c>
      <c r="AD7833">
        <f t="shared" si="734"/>
        <v>0</v>
      </c>
      <c r="AE7833">
        <f t="shared" ca="1" si="735"/>
        <v>58</v>
      </c>
      <c r="AF7833" t="str">
        <f t="shared" ca="1" si="736"/>
        <v>18-64</v>
      </c>
      <c r="AG7833" s="3">
        <f t="shared" si="737"/>
        <v>0.68648787499999997</v>
      </c>
      <c r="AH7833" t="str">
        <f>_xlfn.IFNA(VLOOKUP(Sales_Transactions[[#This Row],[Order ID]],Returned_Items[#All],2,FALSE),"Not Returned")</f>
        <v>Not Returned</v>
      </c>
    </row>
    <row r="7834" spans="1:34" x14ac:dyDescent="0.25">
      <c r="A7834">
        <v>1764</v>
      </c>
      <c r="C7834" t="s">
        <v>1546</v>
      </c>
      <c r="D7834" s="2" t="str">
        <f>TEXT(MID(Sales_Transactions[[#This Row],[Order Date]],2,5),"d/m/yyy")</f>
        <v>24/3/2012</v>
      </c>
      <c r="E7834" s="2" t="str">
        <f>TEXT(MID(Sales_Transactions[[#This Row],[Order Date]],2,5),"d")</f>
        <v>24</v>
      </c>
      <c r="F7834" s="2" t="str">
        <f>TEXT(MID(Sales_Transactions[[#This Row],[Order Date]],2,5),"m")</f>
        <v>3</v>
      </c>
      <c r="G7834" s="2" t="str">
        <f>TEXT(MID(Sales_Transactions[[#This Row],[Order Date]],2,5),"yyy")</f>
        <v>2012</v>
      </c>
      <c r="H7834" s="2" t="str">
        <f>TEXT(MID(Sales_Transactions[[#This Row],[Order Date]],2,5),"yyy/m")</f>
        <v>2012/3</v>
      </c>
      <c r="I7834" t="s">
        <v>101</v>
      </c>
      <c r="J7834">
        <f t="shared" si="732"/>
        <v>1</v>
      </c>
      <c r="K7834" s="2">
        <v>7</v>
      </c>
      <c r="L7834" s="3">
        <v>59.99</v>
      </c>
      <c r="M7834" s="4">
        <v>0.1</v>
      </c>
      <c r="N7834" s="5" t="s">
        <v>23</v>
      </c>
      <c r="O7834" s="3">
        <v>-13.78</v>
      </c>
      <c r="P7834" s="3">
        <v>8.34</v>
      </c>
      <c r="Q7834" s="3">
        <v>4.82</v>
      </c>
      <c r="R7834" s="5" t="s">
        <v>1937</v>
      </c>
      <c r="S7834" s="5" t="s">
        <v>1938</v>
      </c>
      <c r="T7834" s="5" t="str">
        <f t="shared" si="733"/>
        <v>Hallie Redmond</v>
      </c>
      <c r="U7834" t="s">
        <v>153</v>
      </c>
      <c r="V7834" s="5" t="s">
        <v>27</v>
      </c>
      <c r="W7834" s="5" t="s">
        <v>28</v>
      </c>
      <c r="X7834" s="5" t="s">
        <v>75</v>
      </c>
      <c r="Y7834" s="5" t="s">
        <v>1123</v>
      </c>
      <c r="Z7834" s="5" t="s">
        <v>43</v>
      </c>
      <c r="AA7834" s="4">
        <v>0.4</v>
      </c>
      <c r="AB7834" s="1">
        <v>40995</v>
      </c>
      <c r="AC7834" s="1">
        <v>23961</v>
      </c>
      <c r="AD7834">
        <f t="shared" si="734"/>
        <v>3</v>
      </c>
      <c r="AE7834">
        <f t="shared" ca="1" si="735"/>
        <v>59</v>
      </c>
      <c r="AF7834" t="str">
        <f t="shared" ca="1" si="736"/>
        <v>18-64</v>
      </c>
      <c r="AG7834" s="3">
        <f t="shared" si="737"/>
        <v>1.8788085714285714</v>
      </c>
      <c r="AH7834" t="str">
        <f>_xlfn.IFNA(VLOOKUP(Sales_Transactions[[#This Row],[Order ID]],Returned_Items[#All],2,FALSE),"Not Returned")</f>
        <v>Not Returned</v>
      </c>
    </row>
    <row r="7835" spans="1:34" hidden="1" x14ac:dyDescent="0.25">
      <c r="A7835">
        <v>1824</v>
      </c>
      <c r="C7835" t="s">
        <v>3488</v>
      </c>
      <c r="D7835" s="2" t="str">
        <f>TEXT(MID(Sales_Transactions[[#This Row],[Order Date]],2,5),"d/m/yyy")</f>
        <v>4/5/2009</v>
      </c>
      <c r="E7835" s="2" t="str">
        <f>TEXT(MID(Sales_Transactions[[#This Row],[Order Date]],2,5),"d")</f>
        <v>4</v>
      </c>
      <c r="F7835" s="2" t="str">
        <f>TEXT(MID(Sales_Transactions[[#This Row],[Order Date]],2,5),"m")</f>
        <v>5</v>
      </c>
      <c r="G7835" s="2" t="str">
        <f>TEXT(MID(Sales_Transactions[[#This Row],[Order Date]],2,5),"yyy")</f>
        <v>2009</v>
      </c>
      <c r="H7835" s="2" t="str">
        <f>TEXT(MID(Sales_Transactions[[#This Row],[Order Date]],2,5),"yyy/m")</f>
        <v>2009/5</v>
      </c>
      <c r="I7835" t="s">
        <v>101</v>
      </c>
      <c r="J7835">
        <f t="shared" si="732"/>
        <v>1</v>
      </c>
      <c r="K7835" s="2">
        <v>39</v>
      </c>
      <c r="L7835">
        <v>10656.26</v>
      </c>
      <c r="M7835">
        <v>0.06</v>
      </c>
      <c r="N7835" t="s">
        <v>23</v>
      </c>
      <c r="O7835">
        <v>3116.54</v>
      </c>
      <c r="P7835">
        <v>276.2</v>
      </c>
      <c r="Q7835">
        <v>24.49</v>
      </c>
      <c r="R7835" t="s">
        <v>416</v>
      </c>
      <c r="S7835" t="s">
        <v>3575</v>
      </c>
      <c r="T7835" t="str">
        <f t="shared" si="733"/>
        <v>Becky Pak</v>
      </c>
      <c r="U7835" t="s">
        <v>153</v>
      </c>
      <c r="V7835" t="s">
        <v>47</v>
      </c>
      <c r="W7835" t="s">
        <v>57</v>
      </c>
      <c r="X7835" t="s">
        <v>154</v>
      </c>
      <c r="Y7835" t="s">
        <v>245</v>
      </c>
      <c r="Z7835" t="s">
        <v>31</v>
      </c>
      <c r="AA7835"/>
      <c r="AB7835" s="1">
        <v>39938</v>
      </c>
      <c r="AC7835" s="1">
        <v>21612</v>
      </c>
      <c r="AD7835">
        <f t="shared" si="734"/>
        <v>1</v>
      </c>
      <c r="AE7835">
        <f t="shared" ca="1" si="735"/>
        <v>65</v>
      </c>
      <c r="AF7835" t="str">
        <f t="shared" ca="1" si="736"/>
        <v>Over 65</v>
      </c>
      <c r="AG7835">
        <f t="shared" si="737"/>
        <v>7.705750769230769</v>
      </c>
      <c r="AH7835" t="str">
        <f>_xlfn.IFNA(VLOOKUP(Sales_Transactions[[#This Row],[Order ID]],Returned_Items[#All],2,FALSE),"Not Returned")</f>
        <v>Not Returned</v>
      </c>
    </row>
    <row r="7836" spans="1:34" x14ac:dyDescent="0.25">
      <c r="A7836">
        <v>1824</v>
      </c>
      <c r="C7836" t="s">
        <v>3488</v>
      </c>
      <c r="D7836" s="2" t="str">
        <f>TEXT(MID(Sales_Transactions[[#This Row],[Order Date]],2,5),"d/m/yyy")</f>
        <v>4/5/2009</v>
      </c>
      <c r="E7836" s="2" t="str">
        <f>TEXT(MID(Sales_Transactions[[#This Row],[Order Date]],2,5),"d")</f>
        <v>4</v>
      </c>
      <c r="F7836" s="2" t="str">
        <f>TEXT(MID(Sales_Transactions[[#This Row],[Order Date]],2,5),"m")</f>
        <v>5</v>
      </c>
      <c r="G7836" s="2" t="str">
        <f>TEXT(MID(Sales_Transactions[[#This Row],[Order Date]],2,5),"yyy")</f>
        <v>2009</v>
      </c>
      <c r="H7836" s="2" t="str">
        <f>TEXT(MID(Sales_Transactions[[#This Row],[Order Date]],2,5),"yyy/m")</f>
        <v>2009/5</v>
      </c>
      <c r="I7836" t="s">
        <v>101</v>
      </c>
      <c r="J7836">
        <f t="shared" si="732"/>
        <v>1</v>
      </c>
      <c r="K7836" s="2">
        <v>2</v>
      </c>
      <c r="L7836" s="3">
        <v>17.059999999999999</v>
      </c>
      <c r="M7836" s="4">
        <v>0.09</v>
      </c>
      <c r="N7836" s="5" t="s">
        <v>23</v>
      </c>
      <c r="O7836" s="3">
        <v>-5.2</v>
      </c>
      <c r="P7836" s="3">
        <v>6.28</v>
      </c>
      <c r="Q7836" s="3">
        <v>5.29</v>
      </c>
      <c r="R7836" s="5" t="s">
        <v>416</v>
      </c>
      <c r="S7836" s="5" t="s">
        <v>3575</v>
      </c>
      <c r="T7836" s="5" t="str">
        <f t="shared" si="733"/>
        <v>Becky Pak</v>
      </c>
      <c r="U7836" t="s">
        <v>153</v>
      </c>
      <c r="V7836" s="5" t="s">
        <v>47</v>
      </c>
      <c r="W7836" s="5" t="s">
        <v>57</v>
      </c>
      <c r="X7836" s="5" t="s">
        <v>58</v>
      </c>
      <c r="Y7836" s="5" t="s">
        <v>1033</v>
      </c>
      <c r="Z7836" s="5" t="s">
        <v>43</v>
      </c>
      <c r="AA7836" s="4">
        <v>0.43</v>
      </c>
      <c r="AB7836" s="1">
        <v>39937</v>
      </c>
      <c r="AC7836" s="1">
        <v>21843</v>
      </c>
      <c r="AD7836">
        <f t="shared" si="734"/>
        <v>0</v>
      </c>
      <c r="AE7836">
        <f t="shared" ca="1" si="735"/>
        <v>64</v>
      </c>
      <c r="AF7836" t="str">
        <f t="shared" ca="1" si="736"/>
        <v>18-64</v>
      </c>
      <c r="AG7836" s="3">
        <f t="shared" si="737"/>
        <v>5.7821739999999995</v>
      </c>
      <c r="AH7836" t="str">
        <f>_xlfn.IFNA(VLOOKUP(Sales_Transactions[[#This Row],[Order ID]],Returned_Items[#All],2,FALSE),"Not Returned")</f>
        <v>Not Returned</v>
      </c>
    </row>
    <row r="7837" spans="1:34" x14ac:dyDescent="0.25">
      <c r="A7837">
        <v>2503</v>
      </c>
      <c r="C7837" t="s">
        <v>1861</v>
      </c>
      <c r="D7837" s="2" t="str">
        <f>TEXT(MID(Sales_Transactions[[#This Row],[Order Date]],2,5),"d/m/yyy")</f>
        <v>19/6/2010</v>
      </c>
      <c r="E7837" s="2" t="str">
        <f>TEXT(MID(Sales_Transactions[[#This Row],[Order Date]],2,5),"d")</f>
        <v>19</v>
      </c>
      <c r="F7837" s="2" t="str">
        <f>TEXT(MID(Sales_Transactions[[#This Row],[Order Date]],2,5),"m")</f>
        <v>6</v>
      </c>
      <c r="G7837" s="2" t="str">
        <f>TEXT(MID(Sales_Transactions[[#This Row],[Order Date]],2,5),"yyy")</f>
        <v>2010</v>
      </c>
      <c r="H7837" s="2" t="str">
        <f>TEXT(MID(Sales_Transactions[[#This Row],[Order Date]],2,5),"yyy/m")</f>
        <v>2010/6</v>
      </c>
      <c r="I7837" t="s">
        <v>78</v>
      </c>
      <c r="J7837">
        <f t="shared" si="732"/>
        <v>3</v>
      </c>
      <c r="K7837" s="2">
        <v>21</v>
      </c>
      <c r="L7837" s="3">
        <v>91.15</v>
      </c>
      <c r="M7837" s="4">
        <v>0.03</v>
      </c>
      <c r="N7837" s="5" t="s">
        <v>23</v>
      </c>
      <c r="O7837" s="3">
        <v>-71.540000000000006</v>
      </c>
      <c r="P7837" s="3">
        <v>4.13</v>
      </c>
      <c r="Q7837" s="3">
        <v>5.34</v>
      </c>
      <c r="R7837" s="5" t="s">
        <v>1961</v>
      </c>
      <c r="S7837" s="5" t="s">
        <v>2569</v>
      </c>
      <c r="T7837" s="5" t="str">
        <f t="shared" si="733"/>
        <v>Maria Zettner</v>
      </c>
      <c r="U7837" t="s">
        <v>153</v>
      </c>
      <c r="V7837" s="5" t="s">
        <v>47</v>
      </c>
      <c r="W7837" s="5" t="s">
        <v>28</v>
      </c>
      <c r="X7837" s="5" t="s">
        <v>41</v>
      </c>
      <c r="Y7837" s="5" t="s">
        <v>1156</v>
      </c>
      <c r="Z7837" s="5" t="s">
        <v>43</v>
      </c>
      <c r="AA7837" s="4">
        <v>0.38</v>
      </c>
      <c r="AB7837" s="1">
        <v>40349</v>
      </c>
      <c r="AC7837" s="1">
        <v>21654</v>
      </c>
      <c r="AD7837">
        <f t="shared" si="734"/>
        <v>1</v>
      </c>
      <c r="AE7837">
        <f t="shared" ca="1" si="735"/>
        <v>65</v>
      </c>
      <c r="AF7837" t="str">
        <f t="shared" ca="1" si="736"/>
        <v>Over 65</v>
      </c>
      <c r="AG7837" s="3">
        <f t="shared" si="737"/>
        <v>0.45089338095238096</v>
      </c>
      <c r="AH7837" t="str">
        <f>_xlfn.IFNA(VLOOKUP(Sales_Transactions[[#This Row],[Order ID]],Returned_Items[#All],2,FALSE),"Not Returned")</f>
        <v>Returned</v>
      </c>
    </row>
    <row r="7838" spans="1:34" x14ac:dyDescent="0.25">
      <c r="A7838">
        <v>2503</v>
      </c>
      <c r="C7838" t="s">
        <v>1861</v>
      </c>
      <c r="D7838" s="2" t="str">
        <f>TEXT(MID(Sales_Transactions[[#This Row],[Order Date]],2,5),"d/m/yyy")</f>
        <v>19/6/2010</v>
      </c>
      <c r="E7838" s="2" t="str">
        <f>TEXT(MID(Sales_Transactions[[#This Row],[Order Date]],2,5),"d")</f>
        <v>19</v>
      </c>
      <c r="F7838" s="2" t="str">
        <f>TEXT(MID(Sales_Transactions[[#This Row],[Order Date]],2,5),"m")</f>
        <v>6</v>
      </c>
      <c r="G7838" s="2" t="str">
        <f>TEXT(MID(Sales_Transactions[[#This Row],[Order Date]],2,5),"yyy")</f>
        <v>2010</v>
      </c>
      <c r="H7838" s="2" t="str">
        <f>TEXT(MID(Sales_Transactions[[#This Row],[Order Date]],2,5),"yyy/m")</f>
        <v>2010/6</v>
      </c>
      <c r="I7838" t="s">
        <v>78</v>
      </c>
      <c r="J7838">
        <f t="shared" si="732"/>
        <v>3</v>
      </c>
      <c r="K7838" s="2">
        <v>46</v>
      </c>
      <c r="L7838" s="3">
        <v>171.48</v>
      </c>
      <c r="M7838" s="4">
        <v>0.1</v>
      </c>
      <c r="N7838" s="5" t="s">
        <v>23</v>
      </c>
      <c r="O7838" s="3">
        <v>66.13</v>
      </c>
      <c r="P7838" s="3">
        <v>4.13</v>
      </c>
      <c r="Q7838" s="3">
        <v>0.5</v>
      </c>
      <c r="R7838" s="5" t="s">
        <v>1961</v>
      </c>
      <c r="S7838" s="5" t="s">
        <v>2569</v>
      </c>
      <c r="T7838" s="5" t="str">
        <f t="shared" si="733"/>
        <v>Maria Zettner</v>
      </c>
      <c r="U7838" t="s">
        <v>153</v>
      </c>
      <c r="V7838" s="5" t="s">
        <v>47</v>
      </c>
      <c r="W7838" s="5" t="s">
        <v>28</v>
      </c>
      <c r="X7838" s="5" t="s">
        <v>115</v>
      </c>
      <c r="Y7838" s="5" t="s">
        <v>275</v>
      </c>
      <c r="Z7838" s="5" t="s">
        <v>43</v>
      </c>
      <c r="AA7838" s="4">
        <v>0.39</v>
      </c>
      <c r="AB7838" s="1">
        <v>40349</v>
      </c>
      <c r="AC7838" s="1">
        <v>21595</v>
      </c>
      <c r="AD7838">
        <f t="shared" si="734"/>
        <v>1</v>
      </c>
      <c r="AE7838">
        <f t="shared" ca="1" si="735"/>
        <v>65</v>
      </c>
      <c r="AF7838" t="str">
        <f t="shared" ca="1" si="736"/>
        <v>Over 65</v>
      </c>
      <c r="AG7838" s="3">
        <f t="shared" si="737"/>
        <v>0.10056239130434783</v>
      </c>
      <c r="AH7838" t="str">
        <f>_xlfn.IFNA(VLOOKUP(Sales_Transactions[[#This Row],[Order ID]],Returned_Items[#All],2,FALSE),"Not Returned")</f>
        <v>Returned</v>
      </c>
    </row>
    <row r="7839" spans="1:34" x14ac:dyDescent="0.25">
      <c r="A7839">
        <v>2503</v>
      </c>
      <c r="C7839" t="s">
        <v>1861</v>
      </c>
      <c r="D7839" s="2" t="str">
        <f>TEXT(MID(Sales_Transactions[[#This Row],[Order Date]],2,5),"d/m/yyy")</f>
        <v>19/6/2010</v>
      </c>
      <c r="E7839" s="2" t="str">
        <f>TEXT(MID(Sales_Transactions[[#This Row],[Order Date]],2,5),"d")</f>
        <v>19</v>
      </c>
      <c r="F7839" s="2" t="str">
        <f>TEXT(MID(Sales_Transactions[[#This Row],[Order Date]],2,5),"m")</f>
        <v>6</v>
      </c>
      <c r="G7839" s="2" t="str">
        <f>TEXT(MID(Sales_Transactions[[#This Row],[Order Date]],2,5),"yyy")</f>
        <v>2010</v>
      </c>
      <c r="H7839" s="2" t="str">
        <f>TEXT(MID(Sales_Transactions[[#This Row],[Order Date]],2,5),"yyy/m")</f>
        <v>2010/6</v>
      </c>
      <c r="I7839" t="s">
        <v>78</v>
      </c>
      <c r="J7839">
        <f t="shared" si="732"/>
        <v>3</v>
      </c>
      <c r="K7839" s="2">
        <v>9</v>
      </c>
      <c r="L7839" s="3">
        <v>162.15450000000001</v>
      </c>
      <c r="M7839" s="4">
        <v>0.08</v>
      </c>
      <c r="N7839" s="5" t="s">
        <v>23</v>
      </c>
      <c r="O7839" s="3">
        <v>-73.739999999999995</v>
      </c>
      <c r="P7839" s="3">
        <v>20.99</v>
      </c>
      <c r="Q7839" s="3">
        <v>4.8099999999999996</v>
      </c>
      <c r="R7839" s="5" t="s">
        <v>1961</v>
      </c>
      <c r="S7839" s="5" t="s">
        <v>2569</v>
      </c>
      <c r="T7839" s="5" t="str">
        <f t="shared" si="733"/>
        <v>Maria Zettner</v>
      </c>
      <c r="U7839" t="s">
        <v>153</v>
      </c>
      <c r="V7839" s="5" t="s">
        <v>47</v>
      </c>
      <c r="W7839" s="5" t="s">
        <v>48</v>
      </c>
      <c r="X7839" s="5" t="s">
        <v>49</v>
      </c>
      <c r="Y7839" s="5" t="s">
        <v>1298</v>
      </c>
      <c r="Z7839" s="5" t="s">
        <v>56</v>
      </c>
      <c r="AA7839" s="4">
        <v>0.57999999999999996</v>
      </c>
      <c r="AB7839" s="1">
        <v>40350</v>
      </c>
      <c r="AC7839" s="1">
        <v>21836</v>
      </c>
      <c r="AD7839">
        <f t="shared" si="734"/>
        <v>2</v>
      </c>
      <c r="AE7839">
        <f t="shared" ca="1" si="735"/>
        <v>64</v>
      </c>
      <c r="AF7839" t="str">
        <f t="shared" ca="1" si="736"/>
        <v>18-64</v>
      </c>
      <c r="AG7839" s="3">
        <f t="shared" si="737"/>
        <v>2.8648008888888885</v>
      </c>
      <c r="AH7839" t="str">
        <f>_xlfn.IFNA(VLOOKUP(Sales_Transactions[[#This Row],[Order ID]],Returned_Items[#All],2,FALSE),"Not Returned")</f>
        <v>Returned</v>
      </c>
    </row>
    <row r="7840" spans="1:34" x14ac:dyDescent="0.25">
      <c r="A7840">
        <v>4069</v>
      </c>
      <c r="C7840" t="s">
        <v>512</v>
      </c>
      <c r="D7840" s="2" t="str">
        <f>TEXT(MID(Sales_Transactions[[#This Row],[Order Date]],2,5),"d/m/yyy")</f>
        <v>12/5/2012</v>
      </c>
      <c r="E7840" s="2" t="str">
        <f>TEXT(MID(Sales_Transactions[[#This Row],[Order Date]],2,5),"d")</f>
        <v>12</v>
      </c>
      <c r="F7840" s="2" t="str">
        <f>TEXT(MID(Sales_Transactions[[#This Row],[Order Date]],2,5),"m")</f>
        <v>5</v>
      </c>
      <c r="G7840" s="2" t="str">
        <f>TEXT(MID(Sales_Transactions[[#This Row],[Order Date]],2,5),"yyy")</f>
        <v>2012</v>
      </c>
      <c r="H7840" s="2" t="str">
        <f>TEXT(MID(Sales_Transactions[[#This Row],[Order Date]],2,5),"yyy/m")</f>
        <v>2012/5</v>
      </c>
      <c r="I7840" t="s">
        <v>78</v>
      </c>
      <c r="J7840">
        <f t="shared" si="732"/>
        <v>3</v>
      </c>
      <c r="K7840" s="2">
        <v>8</v>
      </c>
      <c r="L7840" s="3">
        <v>54.43</v>
      </c>
      <c r="M7840" s="4">
        <v>0.08</v>
      </c>
      <c r="N7840" s="5" t="s">
        <v>23</v>
      </c>
      <c r="O7840" s="3">
        <v>-31.63</v>
      </c>
      <c r="P7840" s="3">
        <v>6.48</v>
      </c>
      <c r="Q7840" s="3">
        <v>6.74</v>
      </c>
      <c r="R7840" s="5" t="s">
        <v>890</v>
      </c>
      <c r="S7840" s="5" t="s">
        <v>2225</v>
      </c>
      <c r="T7840" s="5" t="str">
        <f t="shared" si="733"/>
        <v>Harold Dahlen</v>
      </c>
      <c r="U7840" t="s">
        <v>153</v>
      </c>
      <c r="V7840" s="5" t="s">
        <v>37</v>
      </c>
      <c r="W7840" s="5" t="s">
        <v>28</v>
      </c>
      <c r="X7840" s="5" t="s">
        <v>75</v>
      </c>
      <c r="Y7840" s="5" t="s">
        <v>3129</v>
      </c>
      <c r="Z7840" s="5" t="s">
        <v>43</v>
      </c>
      <c r="AA7840" s="4">
        <v>0.37</v>
      </c>
      <c r="AB7840" s="1">
        <v>41043</v>
      </c>
      <c r="AC7840" s="1">
        <v>21806</v>
      </c>
      <c r="AD7840">
        <f t="shared" si="734"/>
        <v>2</v>
      </c>
      <c r="AE7840">
        <f t="shared" ca="1" si="735"/>
        <v>64</v>
      </c>
      <c r="AF7840" t="str">
        <f t="shared" ca="1" si="736"/>
        <v>18-64</v>
      </c>
      <c r="AG7840" s="3">
        <f t="shared" si="737"/>
        <v>1.6518520000000001</v>
      </c>
      <c r="AH7840" t="str">
        <f>_xlfn.IFNA(VLOOKUP(Sales_Transactions[[#This Row],[Order ID]],Returned_Items[#All],2,FALSE),"Not Returned")</f>
        <v>Not Returned</v>
      </c>
    </row>
    <row r="7841" spans="1:34" x14ac:dyDescent="0.25">
      <c r="A7841">
        <v>4069</v>
      </c>
      <c r="C7841" t="s">
        <v>512</v>
      </c>
      <c r="D7841" s="2" t="str">
        <f>TEXT(MID(Sales_Transactions[[#This Row],[Order Date]],2,5),"d/m/yyy")</f>
        <v>12/5/2012</v>
      </c>
      <c r="E7841" s="2" t="str">
        <f>TEXT(MID(Sales_Transactions[[#This Row],[Order Date]],2,5),"d")</f>
        <v>12</v>
      </c>
      <c r="F7841" s="2" t="str">
        <f>TEXT(MID(Sales_Transactions[[#This Row],[Order Date]],2,5),"m")</f>
        <v>5</v>
      </c>
      <c r="G7841" s="2" t="str">
        <f>TEXT(MID(Sales_Transactions[[#This Row],[Order Date]],2,5),"yyy")</f>
        <v>2012</v>
      </c>
      <c r="H7841" s="2" t="str">
        <f>TEXT(MID(Sales_Transactions[[#This Row],[Order Date]],2,5),"yyy/m")</f>
        <v>2012/5</v>
      </c>
      <c r="I7841" t="s">
        <v>78</v>
      </c>
      <c r="J7841">
        <f t="shared" si="732"/>
        <v>3</v>
      </c>
      <c r="K7841" s="2">
        <v>47</v>
      </c>
      <c r="L7841" s="3">
        <v>124.94</v>
      </c>
      <c r="M7841" s="4">
        <v>0.1</v>
      </c>
      <c r="N7841" s="5" t="s">
        <v>67</v>
      </c>
      <c r="O7841" s="3">
        <v>-2.4</v>
      </c>
      <c r="P7841" s="3">
        <v>2.78</v>
      </c>
      <c r="Q7841" s="3">
        <v>1.34</v>
      </c>
      <c r="R7841" s="5" t="s">
        <v>890</v>
      </c>
      <c r="S7841" s="5" t="s">
        <v>2225</v>
      </c>
      <c r="T7841" s="5" t="str">
        <f t="shared" si="733"/>
        <v>Harold Dahlen</v>
      </c>
      <c r="U7841" t="s">
        <v>153</v>
      </c>
      <c r="V7841" s="5" t="s">
        <v>37</v>
      </c>
      <c r="W7841" s="5" t="s">
        <v>28</v>
      </c>
      <c r="X7841" s="5" t="s">
        <v>124</v>
      </c>
      <c r="Y7841" s="5" t="s">
        <v>400</v>
      </c>
      <c r="Z7841" s="5" t="s">
        <v>84</v>
      </c>
      <c r="AA7841" s="4">
        <v>0.45</v>
      </c>
      <c r="AB7841" s="1">
        <v>41041</v>
      </c>
      <c r="AC7841" s="1">
        <v>21653</v>
      </c>
      <c r="AD7841">
        <f t="shared" si="734"/>
        <v>0</v>
      </c>
      <c r="AE7841">
        <f t="shared" ca="1" si="735"/>
        <v>65</v>
      </c>
      <c r="AF7841" t="str">
        <f t="shared" ca="1" si="736"/>
        <v>Over 65</v>
      </c>
      <c r="AG7841" s="3">
        <f t="shared" si="737"/>
        <v>8.7600425531914883E-2</v>
      </c>
      <c r="AH7841" t="str">
        <f>_xlfn.IFNA(VLOOKUP(Sales_Transactions[[#This Row],[Order ID]],Returned_Items[#All],2,FALSE),"Not Returned")</f>
        <v>Not Returned</v>
      </c>
    </row>
    <row r="7842" spans="1:34" x14ac:dyDescent="0.25">
      <c r="A7842">
        <v>4069</v>
      </c>
      <c r="C7842" t="s">
        <v>512</v>
      </c>
      <c r="D7842" s="2" t="str">
        <f>TEXT(MID(Sales_Transactions[[#This Row],[Order Date]],2,5),"d/m/yyy")</f>
        <v>12/5/2012</v>
      </c>
      <c r="E7842" s="2" t="str">
        <f>TEXT(MID(Sales_Transactions[[#This Row],[Order Date]],2,5),"d")</f>
        <v>12</v>
      </c>
      <c r="F7842" s="2" t="str">
        <f>TEXT(MID(Sales_Transactions[[#This Row],[Order Date]],2,5),"m")</f>
        <v>5</v>
      </c>
      <c r="G7842" s="2" t="str">
        <f>TEXT(MID(Sales_Transactions[[#This Row],[Order Date]],2,5),"yyy")</f>
        <v>2012</v>
      </c>
      <c r="H7842" s="2" t="str">
        <f>TEXT(MID(Sales_Transactions[[#This Row],[Order Date]],2,5),"yyy/m")</f>
        <v>2012/5</v>
      </c>
      <c r="I7842" t="s">
        <v>78</v>
      </c>
      <c r="J7842">
        <f t="shared" si="732"/>
        <v>3</v>
      </c>
      <c r="K7842" s="2">
        <v>30</v>
      </c>
      <c r="L7842" s="3">
        <v>78.459999999999994</v>
      </c>
      <c r="M7842" s="4">
        <v>0.05</v>
      </c>
      <c r="N7842" s="5" t="s">
        <v>23</v>
      </c>
      <c r="O7842" s="3">
        <v>18.57</v>
      </c>
      <c r="P7842" s="3">
        <v>2.62</v>
      </c>
      <c r="Q7842" s="3">
        <v>0.8</v>
      </c>
      <c r="R7842" s="5" t="s">
        <v>890</v>
      </c>
      <c r="S7842" s="5" t="s">
        <v>2225</v>
      </c>
      <c r="T7842" s="5" t="str">
        <f t="shared" si="733"/>
        <v>Harold Dahlen</v>
      </c>
      <c r="U7842" t="s">
        <v>153</v>
      </c>
      <c r="V7842" s="5" t="s">
        <v>37</v>
      </c>
      <c r="W7842" s="5" t="s">
        <v>28</v>
      </c>
      <c r="X7842" s="5" t="s">
        <v>82</v>
      </c>
      <c r="Y7842" s="5" t="s">
        <v>1502</v>
      </c>
      <c r="Z7842" s="5" t="s">
        <v>84</v>
      </c>
      <c r="AA7842" s="4">
        <v>0.39</v>
      </c>
      <c r="AB7842" s="1">
        <v>41044</v>
      </c>
      <c r="AC7842" s="1">
        <v>21903</v>
      </c>
      <c r="AD7842">
        <f t="shared" si="734"/>
        <v>3</v>
      </c>
      <c r="AE7842">
        <f t="shared" ca="1" si="735"/>
        <v>64</v>
      </c>
      <c r="AF7842" t="str">
        <f t="shared" ca="1" si="736"/>
        <v>18-64</v>
      </c>
      <c r="AG7842" s="3">
        <f t="shared" si="737"/>
        <v>0.11395633333333333</v>
      </c>
      <c r="AH7842" t="str">
        <f>_xlfn.IFNA(VLOOKUP(Sales_Transactions[[#This Row],[Order ID]],Returned_Items[#All],2,FALSE),"Not Returned")</f>
        <v>Not Returned</v>
      </c>
    </row>
    <row r="7843" spans="1:34" x14ac:dyDescent="0.25">
      <c r="A7843">
        <v>4645</v>
      </c>
      <c r="C7843" t="s">
        <v>2522</v>
      </c>
      <c r="D7843" s="2" t="str">
        <f>TEXT(MID(Sales_Transactions[[#This Row],[Order Date]],2,5),"d/m/yyy")</f>
        <v>19/9/2009</v>
      </c>
      <c r="E7843" s="2" t="str">
        <f>TEXT(MID(Sales_Transactions[[#This Row],[Order Date]],2,5),"d")</f>
        <v>19</v>
      </c>
      <c r="F7843" s="2" t="str">
        <f>TEXT(MID(Sales_Transactions[[#This Row],[Order Date]],2,5),"m")</f>
        <v>9</v>
      </c>
      <c r="G7843" s="2" t="str">
        <f>TEXT(MID(Sales_Transactions[[#This Row],[Order Date]],2,5),"yyy")</f>
        <v>2009</v>
      </c>
      <c r="H7843" s="2" t="str">
        <f>TEXT(MID(Sales_Transactions[[#This Row],[Order Date]],2,5),"yyy/m")</f>
        <v>2009/9</v>
      </c>
      <c r="I7843" t="s">
        <v>101</v>
      </c>
      <c r="J7843">
        <f t="shared" si="732"/>
        <v>1</v>
      </c>
      <c r="K7843" s="2">
        <v>30</v>
      </c>
      <c r="L7843" s="3">
        <v>920</v>
      </c>
      <c r="M7843" s="4">
        <v>0.08</v>
      </c>
      <c r="N7843" s="5" t="s">
        <v>23</v>
      </c>
      <c r="O7843" s="3">
        <v>-45.07</v>
      </c>
      <c r="P7843" s="3">
        <v>30.73</v>
      </c>
      <c r="Q7843" s="3">
        <v>4</v>
      </c>
      <c r="R7843" s="5" t="s">
        <v>3174</v>
      </c>
      <c r="S7843" s="5" t="s">
        <v>3175</v>
      </c>
      <c r="T7843" s="5" t="str">
        <f t="shared" si="733"/>
        <v>Clytie Kelty</v>
      </c>
      <c r="U7843" t="s">
        <v>153</v>
      </c>
      <c r="V7843" s="5" t="s">
        <v>27</v>
      </c>
      <c r="W7843" s="5" t="s">
        <v>48</v>
      </c>
      <c r="X7843" s="5" t="s">
        <v>87</v>
      </c>
      <c r="Y7843" s="5" t="s">
        <v>424</v>
      </c>
      <c r="Z7843" s="5" t="s">
        <v>43</v>
      </c>
      <c r="AA7843" s="4">
        <v>0.75</v>
      </c>
      <c r="AB7843" s="1">
        <v>40075</v>
      </c>
      <c r="AC7843" s="1">
        <v>14860</v>
      </c>
      <c r="AD7843">
        <f t="shared" si="734"/>
        <v>0</v>
      </c>
      <c r="AE7843">
        <f t="shared" ca="1" si="735"/>
        <v>83</v>
      </c>
      <c r="AF7843" t="str">
        <f t="shared" ca="1" si="736"/>
        <v>Over 65</v>
      </c>
      <c r="AG7843" s="3">
        <f t="shared" si="737"/>
        <v>1.1568472000000001</v>
      </c>
      <c r="AH7843" t="str">
        <f>_xlfn.IFNA(VLOOKUP(Sales_Transactions[[#This Row],[Order ID]],Returned_Items[#All],2,FALSE),"Not Returned")</f>
        <v>Not Returned</v>
      </c>
    </row>
    <row r="7844" spans="1:34" x14ac:dyDescent="0.25">
      <c r="A7844">
        <v>4645</v>
      </c>
      <c r="C7844" t="s">
        <v>2522</v>
      </c>
      <c r="D7844" s="2" t="str">
        <f>TEXT(MID(Sales_Transactions[[#This Row],[Order Date]],2,5),"d/m/yyy")</f>
        <v>19/9/2009</v>
      </c>
      <c r="E7844" s="2" t="str">
        <f>TEXT(MID(Sales_Transactions[[#This Row],[Order Date]],2,5),"d")</f>
        <v>19</v>
      </c>
      <c r="F7844" s="2" t="str">
        <f>TEXT(MID(Sales_Transactions[[#This Row],[Order Date]],2,5),"m")</f>
        <v>9</v>
      </c>
      <c r="G7844" s="2" t="str">
        <f>TEXT(MID(Sales_Transactions[[#This Row],[Order Date]],2,5),"yyy")</f>
        <v>2009</v>
      </c>
      <c r="H7844" s="2" t="str">
        <f>TEXT(MID(Sales_Transactions[[#This Row],[Order Date]],2,5),"yyy/m")</f>
        <v>2009/9</v>
      </c>
      <c r="I7844" t="s">
        <v>101</v>
      </c>
      <c r="J7844">
        <f t="shared" si="732"/>
        <v>1</v>
      </c>
      <c r="K7844" s="2">
        <v>7</v>
      </c>
      <c r="L7844" s="3">
        <v>104.2</v>
      </c>
      <c r="M7844" s="4">
        <v>0.05</v>
      </c>
      <c r="N7844" s="5" t="s">
        <v>23</v>
      </c>
      <c r="O7844" s="3">
        <v>-8.5299999999999994</v>
      </c>
      <c r="P7844" s="3">
        <v>14.56</v>
      </c>
      <c r="Q7844" s="3">
        <v>3.5</v>
      </c>
      <c r="R7844" s="5" t="s">
        <v>3174</v>
      </c>
      <c r="S7844" s="5" t="s">
        <v>3175</v>
      </c>
      <c r="T7844" s="5" t="str">
        <f t="shared" si="733"/>
        <v>Clytie Kelty</v>
      </c>
      <c r="U7844" t="s">
        <v>153</v>
      </c>
      <c r="V7844" s="5" t="s">
        <v>27</v>
      </c>
      <c r="W7844" s="5" t="s">
        <v>28</v>
      </c>
      <c r="X7844" s="5" t="s">
        <v>38</v>
      </c>
      <c r="Y7844" s="5" t="s">
        <v>1611</v>
      </c>
      <c r="Z7844" s="5" t="s">
        <v>43</v>
      </c>
      <c r="AA7844" s="4">
        <v>0.57999999999999996</v>
      </c>
      <c r="AB7844" s="1">
        <v>40077</v>
      </c>
      <c r="AC7844" s="1">
        <v>14800</v>
      </c>
      <c r="AD7844">
        <f t="shared" si="734"/>
        <v>2</v>
      </c>
      <c r="AE7844">
        <f t="shared" ca="1" si="735"/>
        <v>84</v>
      </c>
      <c r="AF7844" t="str">
        <f t="shared" ca="1" si="736"/>
        <v>Over 65</v>
      </c>
      <c r="AG7844" s="3">
        <f t="shared" si="737"/>
        <v>2.5789599999999999</v>
      </c>
      <c r="AH7844" t="str">
        <f>_xlfn.IFNA(VLOOKUP(Sales_Transactions[[#This Row],[Order ID]],Returned_Items[#All],2,FALSE),"Not Returned")</f>
        <v>Not Returned</v>
      </c>
    </row>
    <row r="7845" spans="1:34" x14ac:dyDescent="0.25">
      <c r="A7845">
        <v>4645</v>
      </c>
      <c r="C7845" t="s">
        <v>2522</v>
      </c>
      <c r="D7845" s="2" t="str">
        <f>TEXT(MID(Sales_Transactions[[#This Row],[Order Date]],2,5),"d/m/yyy")</f>
        <v>19/9/2009</v>
      </c>
      <c r="E7845" s="2" t="str">
        <f>TEXT(MID(Sales_Transactions[[#This Row],[Order Date]],2,5),"d")</f>
        <v>19</v>
      </c>
      <c r="F7845" s="2" t="str">
        <f>TEXT(MID(Sales_Transactions[[#This Row],[Order Date]],2,5),"m")</f>
        <v>9</v>
      </c>
      <c r="G7845" s="2" t="str">
        <f>TEXT(MID(Sales_Transactions[[#This Row],[Order Date]],2,5),"yyy")</f>
        <v>2009</v>
      </c>
      <c r="H7845" s="2" t="str">
        <f>TEXT(MID(Sales_Transactions[[#This Row],[Order Date]],2,5),"yyy/m")</f>
        <v>2009/9</v>
      </c>
      <c r="I7845" t="s">
        <v>101</v>
      </c>
      <c r="J7845">
        <f t="shared" si="732"/>
        <v>1</v>
      </c>
      <c r="K7845" s="2">
        <v>11</v>
      </c>
      <c r="L7845" s="3">
        <v>3563.88</v>
      </c>
      <c r="M7845" s="4">
        <v>0</v>
      </c>
      <c r="N7845" s="5" t="s">
        <v>23</v>
      </c>
      <c r="O7845" s="3">
        <v>285.95</v>
      </c>
      <c r="P7845" s="3">
        <v>299.99</v>
      </c>
      <c r="Q7845" s="3">
        <v>11.64</v>
      </c>
      <c r="R7845" s="5" t="s">
        <v>3174</v>
      </c>
      <c r="S7845" s="5" t="s">
        <v>3175</v>
      </c>
      <c r="T7845" s="5" t="str">
        <f t="shared" si="733"/>
        <v>Clytie Kelty</v>
      </c>
      <c r="U7845" t="s">
        <v>153</v>
      </c>
      <c r="V7845" s="5" t="s">
        <v>27</v>
      </c>
      <c r="W7845" s="5" t="s">
        <v>48</v>
      </c>
      <c r="X7845" s="5" t="s">
        <v>131</v>
      </c>
      <c r="Y7845" s="5" t="s">
        <v>2554</v>
      </c>
      <c r="Z7845" s="5" t="s">
        <v>31</v>
      </c>
      <c r="AA7845" s="4">
        <v>0.5</v>
      </c>
      <c r="AB7845" s="1">
        <v>40077</v>
      </c>
      <c r="AC7845" s="1">
        <v>14630</v>
      </c>
      <c r="AD7845">
        <f t="shared" si="734"/>
        <v>2</v>
      </c>
      <c r="AE7845">
        <f t="shared" ca="1" si="735"/>
        <v>84</v>
      </c>
      <c r="AF7845" t="str">
        <f t="shared" ca="1" si="736"/>
        <v>Over 65</v>
      </c>
      <c r="AG7845" s="3">
        <f t="shared" si="737"/>
        <v>28.33</v>
      </c>
      <c r="AH7845" t="str">
        <f>_xlfn.IFNA(VLOOKUP(Sales_Transactions[[#This Row],[Order ID]],Returned_Items[#All],2,FALSE),"Not Returned")</f>
        <v>Not Returned</v>
      </c>
    </row>
    <row r="7846" spans="1:34" x14ac:dyDescent="0.25">
      <c r="A7846">
        <v>5858</v>
      </c>
      <c r="C7846" t="s">
        <v>1891</v>
      </c>
      <c r="D7846" s="2" t="str">
        <f>TEXT(MID(Sales_Transactions[[#This Row],[Order Date]],2,5),"d/m/yyy")</f>
        <v>13/7/2012</v>
      </c>
      <c r="E7846" s="2" t="str">
        <f>TEXT(MID(Sales_Transactions[[#This Row],[Order Date]],2,5),"d")</f>
        <v>13</v>
      </c>
      <c r="F7846" s="2" t="str">
        <f>TEXT(MID(Sales_Transactions[[#This Row],[Order Date]],2,5),"m")</f>
        <v>7</v>
      </c>
      <c r="G7846" s="2" t="str">
        <f>TEXT(MID(Sales_Transactions[[#This Row],[Order Date]],2,5),"yyy")</f>
        <v>2012</v>
      </c>
      <c r="H7846" s="2" t="str">
        <f>TEXT(MID(Sales_Transactions[[#This Row],[Order Date]],2,5),"yyy/m")</f>
        <v>2012/7</v>
      </c>
      <c r="I7846" t="s">
        <v>52</v>
      </c>
      <c r="J7846">
        <f t="shared" si="732"/>
        <v>1</v>
      </c>
      <c r="K7846" s="2">
        <v>48</v>
      </c>
      <c r="L7846" s="3">
        <v>2531.66</v>
      </c>
      <c r="M7846" s="4">
        <v>0.02</v>
      </c>
      <c r="N7846" s="5" t="s">
        <v>23</v>
      </c>
      <c r="O7846" s="3">
        <v>354.74</v>
      </c>
      <c r="P7846" s="3">
        <v>50.98</v>
      </c>
      <c r="Q7846" s="3">
        <v>13.66</v>
      </c>
      <c r="R7846" s="5" t="s">
        <v>3602</v>
      </c>
      <c r="S7846" s="5" t="s">
        <v>3603</v>
      </c>
      <c r="T7846" s="5" t="str">
        <f t="shared" si="733"/>
        <v>Sibella Parks</v>
      </c>
      <c r="U7846" t="s">
        <v>153</v>
      </c>
      <c r="V7846" s="5" t="s">
        <v>27</v>
      </c>
      <c r="W7846" s="5" t="s">
        <v>28</v>
      </c>
      <c r="X7846" s="5" t="s">
        <v>38</v>
      </c>
      <c r="Y7846" s="5" t="s">
        <v>863</v>
      </c>
      <c r="Z7846" s="5" t="s">
        <v>43</v>
      </c>
      <c r="AA7846" s="4">
        <v>0.57999999999999996</v>
      </c>
      <c r="AB7846" s="1">
        <v>41105</v>
      </c>
      <c r="AC7846" s="1">
        <v>14898</v>
      </c>
      <c r="AD7846">
        <f t="shared" si="734"/>
        <v>2</v>
      </c>
      <c r="AE7846">
        <f t="shared" ca="1" si="735"/>
        <v>83</v>
      </c>
      <c r="AF7846" t="str">
        <f t="shared" ca="1" si="736"/>
        <v>Over 65</v>
      </c>
      <c r="AG7846" s="3">
        <f t="shared" si="737"/>
        <v>1.3464542499999999</v>
      </c>
      <c r="AH7846" t="str">
        <f>_xlfn.IFNA(VLOOKUP(Sales_Transactions[[#This Row],[Order ID]],Returned_Items[#All],2,FALSE),"Not Returned")</f>
        <v>Not Returned</v>
      </c>
    </row>
    <row r="7847" spans="1:34" x14ac:dyDescent="0.25">
      <c r="A7847">
        <v>5858</v>
      </c>
      <c r="C7847" t="s">
        <v>1891</v>
      </c>
      <c r="D7847" s="2" t="str">
        <f>TEXT(MID(Sales_Transactions[[#This Row],[Order Date]],2,5),"d/m/yyy")</f>
        <v>13/7/2012</v>
      </c>
      <c r="E7847" s="2" t="str">
        <f>TEXT(MID(Sales_Transactions[[#This Row],[Order Date]],2,5),"d")</f>
        <v>13</v>
      </c>
      <c r="F7847" s="2" t="str">
        <f>TEXT(MID(Sales_Transactions[[#This Row],[Order Date]],2,5),"m")</f>
        <v>7</v>
      </c>
      <c r="G7847" s="2" t="str">
        <f>TEXT(MID(Sales_Transactions[[#This Row],[Order Date]],2,5),"yyy")</f>
        <v>2012</v>
      </c>
      <c r="H7847" s="2" t="str">
        <f>TEXT(MID(Sales_Transactions[[#This Row],[Order Date]],2,5),"yyy/m")</f>
        <v>2012/7</v>
      </c>
      <c r="I7847" t="s">
        <v>52</v>
      </c>
      <c r="J7847">
        <f t="shared" si="732"/>
        <v>1</v>
      </c>
      <c r="K7847" s="2">
        <v>29</v>
      </c>
      <c r="L7847" s="3">
        <v>5382.3104999999996</v>
      </c>
      <c r="M7847" s="4">
        <v>0</v>
      </c>
      <c r="N7847" s="5" t="s">
        <v>23</v>
      </c>
      <c r="O7847" s="3">
        <v>1419.05</v>
      </c>
      <c r="P7847" s="3">
        <v>205.99</v>
      </c>
      <c r="Q7847" s="3">
        <v>8.99</v>
      </c>
      <c r="R7847" s="5" t="s">
        <v>3602</v>
      </c>
      <c r="S7847" s="5" t="s">
        <v>3603</v>
      </c>
      <c r="T7847" s="5" t="str">
        <f t="shared" si="733"/>
        <v>Sibella Parks</v>
      </c>
      <c r="U7847" t="s">
        <v>153</v>
      </c>
      <c r="V7847" s="5" t="s">
        <v>27</v>
      </c>
      <c r="W7847" s="5" t="s">
        <v>48</v>
      </c>
      <c r="X7847" s="5" t="s">
        <v>49</v>
      </c>
      <c r="Y7847" s="5" t="s">
        <v>2065</v>
      </c>
      <c r="Z7847" s="5" t="s">
        <v>43</v>
      </c>
      <c r="AA7847" s="4">
        <v>0.57999999999999996</v>
      </c>
      <c r="AB7847" s="1">
        <v>41105</v>
      </c>
      <c r="AC7847" s="1">
        <v>14702</v>
      </c>
      <c r="AD7847">
        <f t="shared" si="734"/>
        <v>2</v>
      </c>
      <c r="AE7847">
        <f t="shared" ca="1" si="735"/>
        <v>84</v>
      </c>
      <c r="AF7847" t="str">
        <f t="shared" ca="1" si="736"/>
        <v>Over 65</v>
      </c>
      <c r="AG7847" s="3">
        <f t="shared" si="737"/>
        <v>7.4131034482758631</v>
      </c>
      <c r="AH7847" t="str">
        <f>_xlfn.IFNA(VLOOKUP(Sales_Transactions[[#This Row],[Order ID]],Returned_Items[#All],2,FALSE),"Not Returned")</f>
        <v>Not Returned</v>
      </c>
    </row>
    <row r="7848" spans="1:34" x14ac:dyDescent="0.25">
      <c r="A7848">
        <v>6304</v>
      </c>
      <c r="C7848" t="s">
        <v>3011</v>
      </c>
      <c r="D7848" s="2" t="str">
        <f>TEXT(MID(Sales_Transactions[[#This Row],[Order Date]],2,5),"d/m/yyy")</f>
        <v>11/8/2011</v>
      </c>
      <c r="E7848" s="2" t="str">
        <f>TEXT(MID(Sales_Transactions[[#This Row],[Order Date]],2,5),"d")</f>
        <v>11</v>
      </c>
      <c r="F7848" s="2" t="str">
        <f>TEXT(MID(Sales_Transactions[[#This Row],[Order Date]],2,5),"m")</f>
        <v>8</v>
      </c>
      <c r="G7848" s="2" t="str">
        <f>TEXT(MID(Sales_Transactions[[#This Row],[Order Date]],2,5),"yyy")</f>
        <v>2011</v>
      </c>
      <c r="H7848" s="2" t="str">
        <f>TEXT(MID(Sales_Transactions[[#This Row],[Order Date]],2,5),"yyy/m")</f>
        <v>2011/8</v>
      </c>
      <c r="I7848" t="s">
        <v>33</v>
      </c>
      <c r="J7848">
        <f t="shared" si="732"/>
        <v>4</v>
      </c>
      <c r="K7848" s="2">
        <v>30</v>
      </c>
      <c r="L7848" s="3">
        <v>199.11</v>
      </c>
      <c r="M7848" s="4">
        <v>0.01</v>
      </c>
      <c r="N7848" s="5" t="s">
        <v>23</v>
      </c>
      <c r="O7848" s="3">
        <v>-83.33</v>
      </c>
      <c r="P7848" s="3">
        <v>6.48</v>
      </c>
      <c r="Q7848" s="3">
        <v>6.65</v>
      </c>
      <c r="R7848" s="5" t="s">
        <v>2108</v>
      </c>
      <c r="S7848" s="5" t="s">
        <v>3604</v>
      </c>
      <c r="T7848" s="5" t="str">
        <f t="shared" si="733"/>
        <v>Adam Shillingsburg</v>
      </c>
      <c r="U7848" t="s">
        <v>153</v>
      </c>
      <c r="V7848" s="5" t="s">
        <v>47</v>
      </c>
      <c r="W7848" s="5" t="s">
        <v>28</v>
      </c>
      <c r="X7848" s="5" t="s">
        <v>75</v>
      </c>
      <c r="Y7848" s="5" t="s">
        <v>224</v>
      </c>
      <c r="Z7848" s="5" t="s">
        <v>43</v>
      </c>
      <c r="AA7848" s="4">
        <v>0.36</v>
      </c>
      <c r="AB7848" s="1">
        <v>40768</v>
      </c>
      <c r="AC7848" s="1">
        <v>14673</v>
      </c>
      <c r="AD7848">
        <f t="shared" si="734"/>
        <v>2</v>
      </c>
      <c r="AE7848">
        <f t="shared" ca="1" si="735"/>
        <v>84</v>
      </c>
      <c r="AF7848" t="str">
        <f t="shared" ca="1" si="736"/>
        <v>Over 65</v>
      </c>
      <c r="AG7848" s="3">
        <f t="shared" si="737"/>
        <v>0.43764506666666669</v>
      </c>
      <c r="AH7848" t="str">
        <f>_xlfn.IFNA(VLOOKUP(Sales_Transactions[[#This Row],[Order ID]],Returned_Items[#All],2,FALSE),"Not Returned")</f>
        <v>Not Returned</v>
      </c>
    </row>
    <row r="7849" spans="1:34" x14ac:dyDescent="0.25">
      <c r="A7849">
        <v>6661</v>
      </c>
      <c r="C7849" t="s">
        <v>1747</v>
      </c>
      <c r="D7849" s="2" t="str">
        <f>TEXT(MID(Sales_Transactions[[#This Row],[Order Date]],2,5),"d/m/yyy")</f>
        <v>16/4/2010</v>
      </c>
      <c r="E7849" s="2" t="str">
        <f>TEXT(MID(Sales_Transactions[[#This Row],[Order Date]],2,5),"d")</f>
        <v>16</v>
      </c>
      <c r="F7849" s="2" t="str">
        <f>TEXT(MID(Sales_Transactions[[#This Row],[Order Date]],2,5),"m")</f>
        <v>4</v>
      </c>
      <c r="G7849" s="2" t="str">
        <f>TEXT(MID(Sales_Transactions[[#This Row],[Order Date]],2,5),"yyy")</f>
        <v>2010</v>
      </c>
      <c r="H7849" s="2" t="str">
        <f>TEXT(MID(Sales_Transactions[[#This Row],[Order Date]],2,5),"yyy/m")</f>
        <v>2010/4</v>
      </c>
      <c r="I7849" t="s">
        <v>22</v>
      </c>
      <c r="J7849">
        <f t="shared" si="732"/>
        <v>2</v>
      </c>
      <c r="K7849" s="2">
        <v>47</v>
      </c>
      <c r="L7849" s="3">
        <v>19224.919999999998</v>
      </c>
      <c r="M7849" s="4">
        <v>0.1</v>
      </c>
      <c r="N7849" s="5" t="s">
        <v>34</v>
      </c>
      <c r="O7849" s="3">
        <v>6635.15</v>
      </c>
      <c r="P7849" s="3">
        <v>449.99</v>
      </c>
      <c r="Q7849" s="3">
        <v>49</v>
      </c>
      <c r="R7849" s="5" t="s">
        <v>3174</v>
      </c>
      <c r="S7849" s="5" t="s">
        <v>3175</v>
      </c>
      <c r="T7849" s="5" t="str">
        <f t="shared" si="733"/>
        <v>Clytie Kelty</v>
      </c>
      <c r="U7849" t="s">
        <v>153</v>
      </c>
      <c r="V7849" s="5" t="s">
        <v>27</v>
      </c>
      <c r="W7849" s="5" t="s">
        <v>48</v>
      </c>
      <c r="X7849" s="5" t="s">
        <v>131</v>
      </c>
      <c r="Y7849" s="5" t="s">
        <v>132</v>
      </c>
      <c r="Z7849" s="5" t="s">
        <v>40</v>
      </c>
      <c r="AA7849" s="4">
        <v>0.38</v>
      </c>
      <c r="AB7849" s="1">
        <v>40288</v>
      </c>
      <c r="AC7849" s="1">
        <v>14742</v>
      </c>
      <c r="AD7849">
        <f t="shared" si="734"/>
        <v>4</v>
      </c>
      <c r="AE7849">
        <f t="shared" ca="1" si="735"/>
        <v>84</v>
      </c>
      <c r="AF7849" t="str">
        <f t="shared" ca="1" si="736"/>
        <v>Over 65</v>
      </c>
      <c r="AG7849" s="3">
        <f t="shared" si="737"/>
        <v>10.607234255319149</v>
      </c>
      <c r="AH7849" t="str">
        <f>_xlfn.IFNA(VLOOKUP(Sales_Transactions[[#This Row],[Order ID]],Returned_Items[#All],2,FALSE),"Not Returned")</f>
        <v>Returned</v>
      </c>
    </row>
    <row r="7850" spans="1:34" x14ac:dyDescent="0.25">
      <c r="A7850">
        <v>6661</v>
      </c>
      <c r="C7850" t="s">
        <v>1747</v>
      </c>
      <c r="D7850" s="2" t="str">
        <f>TEXT(MID(Sales_Transactions[[#This Row],[Order Date]],2,5),"d/m/yyy")</f>
        <v>16/4/2010</v>
      </c>
      <c r="E7850" s="2" t="str">
        <f>TEXT(MID(Sales_Transactions[[#This Row],[Order Date]],2,5),"d")</f>
        <v>16</v>
      </c>
      <c r="F7850" s="2" t="str">
        <f>TEXT(MID(Sales_Transactions[[#This Row],[Order Date]],2,5),"m")</f>
        <v>4</v>
      </c>
      <c r="G7850" s="2" t="str">
        <f>TEXT(MID(Sales_Transactions[[#This Row],[Order Date]],2,5),"yyy")</f>
        <v>2010</v>
      </c>
      <c r="H7850" s="2" t="str">
        <f>TEXT(MID(Sales_Transactions[[#This Row],[Order Date]],2,5),"yyy/m")</f>
        <v>2010/4</v>
      </c>
      <c r="I7850" t="s">
        <v>22</v>
      </c>
      <c r="J7850">
        <f t="shared" si="732"/>
        <v>2</v>
      </c>
      <c r="K7850" s="2">
        <v>39</v>
      </c>
      <c r="L7850" s="3">
        <v>778.62</v>
      </c>
      <c r="M7850" s="4">
        <v>0</v>
      </c>
      <c r="N7850" s="5" t="s">
        <v>23</v>
      </c>
      <c r="O7850" s="3">
        <v>247.24</v>
      </c>
      <c r="P7850" s="3">
        <v>19.23</v>
      </c>
      <c r="Q7850" s="3">
        <v>6.15</v>
      </c>
      <c r="R7850" s="5" t="s">
        <v>3174</v>
      </c>
      <c r="S7850" s="5" t="s">
        <v>3175</v>
      </c>
      <c r="T7850" s="5" t="str">
        <f t="shared" si="733"/>
        <v>Clytie Kelty</v>
      </c>
      <c r="U7850" t="s">
        <v>153</v>
      </c>
      <c r="V7850" s="5" t="s">
        <v>27</v>
      </c>
      <c r="W7850" s="5" t="s">
        <v>57</v>
      </c>
      <c r="X7850" s="5" t="s">
        <v>58</v>
      </c>
      <c r="Y7850" s="5" t="s">
        <v>867</v>
      </c>
      <c r="Z7850" s="5" t="s">
        <v>60</v>
      </c>
      <c r="AA7850" s="4">
        <v>0.44</v>
      </c>
      <c r="AB7850" s="1">
        <v>40291</v>
      </c>
      <c r="AC7850" s="1">
        <v>14735</v>
      </c>
      <c r="AD7850">
        <f t="shared" si="734"/>
        <v>7</v>
      </c>
      <c r="AE7850">
        <f t="shared" ca="1" si="735"/>
        <v>84</v>
      </c>
      <c r="AF7850" t="str">
        <f t="shared" ca="1" si="736"/>
        <v>Over 65</v>
      </c>
      <c r="AG7850" s="3">
        <f t="shared" si="737"/>
        <v>0.65076923076923088</v>
      </c>
      <c r="AH7850" t="str">
        <f>_xlfn.IFNA(VLOOKUP(Sales_Transactions[[#This Row],[Order ID]],Returned_Items[#All],2,FALSE),"Not Returned")</f>
        <v>Returned</v>
      </c>
    </row>
    <row r="7851" spans="1:34" x14ac:dyDescent="0.25">
      <c r="A7851">
        <v>6757</v>
      </c>
      <c r="C7851" t="s">
        <v>2528</v>
      </c>
      <c r="D7851" s="2" t="str">
        <f>TEXT(MID(Sales_Transactions[[#This Row],[Order Date]],2,5),"d/m/yyy")</f>
        <v>1/2/2012</v>
      </c>
      <c r="E7851" s="2" t="str">
        <f>TEXT(MID(Sales_Transactions[[#This Row],[Order Date]],2,5),"d")</f>
        <v>1</v>
      </c>
      <c r="F7851" s="2" t="str">
        <f>TEXT(MID(Sales_Transactions[[#This Row],[Order Date]],2,5),"m")</f>
        <v>2</v>
      </c>
      <c r="G7851" s="2" t="str">
        <f>TEXT(MID(Sales_Transactions[[#This Row],[Order Date]],2,5),"yyy")</f>
        <v>2012</v>
      </c>
      <c r="H7851" s="2" t="str">
        <f>TEXT(MID(Sales_Transactions[[#This Row],[Order Date]],2,5),"yyy/m")</f>
        <v>2012/2</v>
      </c>
      <c r="I7851" t="s">
        <v>78</v>
      </c>
      <c r="J7851">
        <f t="shared" si="732"/>
        <v>3</v>
      </c>
      <c r="K7851" s="2">
        <v>27</v>
      </c>
      <c r="L7851" s="3">
        <v>869.78</v>
      </c>
      <c r="M7851" s="4">
        <v>0.1</v>
      </c>
      <c r="N7851" s="5" t="s">
        <v>23</v>
      </c>
      <c r="O7851" s="3">
        <v>43.36</v>
      </c>
      <c r="P7851" s="3">
        <v>34.76</v>
      </c>
      <c r="Q7851" s="3">
        <v>8.2200000000000006</v>
      </c>
      <c r="R7851" s="5" t="s">
        <v>3605</v>
      </c>
      <c r="S7851" s="5" t="s">
        <v>3606</v>
      </c>
      <c r="T7851" s="5" t="str">
        <f t="shared" si="733"/>
        <v>Brooke Gillingham</v>
      </c>
      <c r="U7851" t="s">
        <v>153</v>
      </c>
      <c r="V7851" s="5" t="s">
        <v>27</v>
      </c>
      <c r="W7851" s="5" t="s">
        <v>28</v>
      </c>
      <c r="X7851" s="5" t="s">
        <v>29</v>
      </c>
      <c r="Y7851" s="5" t="s">
        <v>386</v>
      </c>
      <c r="Z7851" s="5" t="s">
        <v>43</v>
      </c>
      <c r="AA7851" s="4">
        <v>0.56999999999999995</v>
      </c>
      <c r="AB7851" s="1">
        <v>40942</v>
      </c>
      <c r="AC7851" s="1">
        <v>23543</v>
      </c>
      <c r="AD7851">
        <f t="shared" si="734"/>
        <v>2</v>
      </c>
      <c r="AE7851">
        <f t="shared" ca="1" si="735"/>
        <v>60</v>
      </c>
      <c r="AF7851" t="str">
        <f t="shared" ca="1" si="736"/>
        <v>18-64</v>
      </c>
      <c r="AG7851" s="3">
        <f t="shared" si="737"/>
        <v>1.5905644444444444</v>
      </c>
      <c r="AH7851" t="str">
        <f>_xlfn.IFNA(VLOOKUP(Sales_Transactions[[#This Row],[Order ID]],Returned_Items[#All],2,FALSE),"Not Returned")</f>
        <v>Returned</v>
      </c>
    </row>
    <row r="7852" spans="1:34" x14ac:dyDescent="0.25">
      <c r="A7852">
        <v>6757</v>
      </c>
      <c r="C7852" t="s">
        <v>2528</v>
      </c>
      <c r="D7852" s="2" t="str">
        <f>TEXT(MID(Sales_Transactions[[#This Row],[Order Date]],2,5),"d/m/yyy")</f>
        <v>1/2/2012</v>
      </c>
      <c r="E7852" s="2" t="str">
        <f>TEXT(MID(Sales_Transactions[[#This Row],[Order Date]],2,5),"d")</f>
        <v>1</v>
      </c>
      <c r="F7852" s="2" t="str">
        <f>TEXT(MID(Sales_Transactions[[#This Row],[Order Date]],2,5),"m")</f>
        <v>2</v>
      </c>
      <c r="G7852" s="2" t="str">
        <f>TEXT(MID(Sales_Transactions[[#This Row],[Order Date]],2,5),"yyy")</f>
        <v>2012</v>
      </c>
      <c r="H7852" s="2" t="str">
        <f>TEXT(MID(Sales_Transactions[[#This Row],[Order Date]],2,5),"yyy/m")</f>
        <v>2012/2</v>
      </c>
      <c r="I7852" t="s">
        <v>78</v>
      </c>
      <c r="J7852">
        <f t="shared" si="732"/>
        <v>3</v>
      </c>
      <c r="K7852" s="2">
        <v>11</v>
      </c>
      <c r="L7852" s="3">
        <v>2503.0079999999998</v>
      </c>
      <c r="M7852" s="4">
        <v>0.1</v>
      </c>
      <c r="N7852" s="5" t="s">
        <v>34</v>
      </c>
      <c r="O7852" s="3">
        <v>-298.62</v>
      </c>
      <c r="P7852" s="3">
        <v>286.85000000000002</v>
      </c>
      <c r="Q7852" s="3">
        <v>61.76</v>
      </c>
      <c r="R7852" s="5" t="s">
        <v>3605</v>
      </c>
      <c r="S7852" s="5" t="s">
        <v>3606</v>
      </c>
      <c r="T7852" s="5" t="str">
        <f t="shared" si="733"/>
        <v>Brooke Gillingham</v>
      </c>
      <c r="U7852" t="s">
        <v>153</v>
      </c>
      <c r="V7852" s="5" t="s">
        <v>27</v>
      </c>
      <c r="W7852" s="5" t="s">
        <v>57</v>
      </c>
      <c r="X7852" s="5" t="s">
        <v>107</v>
      </c>
      <c r="Y7852" s="5" t="s">
        <v>1930</v>
      </c>
      <c r="Z7852" s="5" t="s">
        <v>106</v>
      </c>
      <c r="AA7852" s="4">
        <v>0.78</v>
      </c>
      <c r="AB7852" s="1">
        <v>40941</v>
      </c>
      <c r="AC7852" s="1">
        <v>23571</v>
      </c>
      <c r="AD7852">
        <f t="shared" si="734"/>
        <v>1</v>
      </c>
      <c r="AE7852">
        <f t="shared" ca="1" si="735"/>
        <v>60</v>
      </c>
      <c r="AF7852" t="str">
        <f t="shared" ca="1" si="736"/>
        <v>18-64</v>
      </c>
      <c r="AG7852" s="3">
        <f t="shared" si="737"/>
        <v>31.665740909090911</v>
      </c>
      <c r="AH7852" t="str">
        <f>_xlfn.IFNA(VLOOKUP(Sales_Transactions[[#This Row],[Order ID]],Returned_Items[#All],2,FALSE),"Not Returned")</f>
        <v>Returned</v>
      </c>
    </row>
    <row r="7853" spans="1:34" hidden="1" x14ac:dyDescent="0.25">
      <c r="A7853">
        <v>7904</v>
      </c>
      <c r="C7853" t="s">
        <v>3357</v>
      </c>
      <c r="D7853" s="2" t="str">
        <f>TEXT(MID(Sales_Transactions[[#This Row],[Order Date]],2,5),"d/m/yyy")</f>
        <v>27/5/2010</v>
      </c>
      <c r="E7853" s="2" t="str">
        <f>TEXT(MID(Sales_Transactions[[#This Row],[Order Date]],2,5),"d")</f>
        <v>27</v>
      </c>
      <c r="F7853" s="2" t="str">
        <f>TEXT(MID(Sales_Transactions[[#This Row],[Order Date]],2,5),"m")</f>
        <v>5</v>
      </c>
      <c r="G7853" s="2" t="str">
        <f>TEXT(MID(Sales_Transactions[[#This Row],[Order Date]],2,5),"yyy")</f>
        <v>2010</v>
      </c>
      <c r="H7853" s="2" t="str">
        <f>TEXT(MID(Sales_Transactions[[#This Row],[Order Date]],2,5),"yyy/m")</f>
        <v>2010/5</v>
      </c>
      <c r="I7853" t="s">
        <v>22</v>
      </c>
      <c r="J7853">
        <f t="shared" si="732"/>
        <v>2</v>
      </c>
      <c r="K7853" s="2">
        <v>47</v>
      </c>
      <c r="L7853">
        <v>298.3</v>
      </c>
      <c r="M7853">
        <v>0.08</v>
      </c>
      <c r="N7853" t="s">
        <v>279</v>
      </c>
      <c r="O7853">
        <v>146.72</v>
      </c>
      <c r="P7853">
        <v>6.3</v>
      </c>
      <c r="Q7853">
        <v>0.5</v>
      </c>
      <c r="R7853" t="s">
        <v>2662</v>
      </c>
      <c r="S7853" t="s">
        <v>3607</v>
      </c>
      <c r="T7853" t="str">
        <f t="shared" si="733"/>
        <v>Tom Boeckenhauer</v>
      </c>
      <c r="U7853" t="s">
        <v>153</v>
      </c>
      <c r="V7853" t="s">
        <v>47</v>
      </c>
      <c r="W7853" t="s">
        <v>28</v>
      </c>
      <c r="X7853" t="s">
        <v>115</v>
      </c>
      <c r="Y7853" t="s">
        <v>767</v>
      </c>
      <c r="Z7853" t="s">
        <v>43</v>
      </c>
      <c r="AA7853">
        <v>0.39</v>
      </c>
      <c r="AB7853" s="1">
        <v>40334</v>
      </c>
      <c r="AC7853" s="1">
        <v>21474</v>
      </c>
      <c r="AD7853">
        <f t="shared" si="734"/>
        <v>9</v>
      </c>
      <c r="AE7853">
        <f t="shared" ca="1" si="735"/>
        <v>65</v>
      </c>
      <c r="AF7853" t="str">
        <f t="shared" ca="1" si="736"/>
        <v>Over 65</v>
      </c>
      <c r="AG7853">
        <f t="shared" si="737"/>
        <v>0.14457361702127658</v>
      </c>
      <c r="AH7853" t="str">
        <f>_xlfn.IFNA(VLOOKUP(Sales_Transactions[[#This Row],[Order ID]],Returned_Items[#All],2,FALSE),"Not Returned")</f>
        <v>Not Returned</v>
      </c>
    </row>
    <row r="7854" spans="1:34" x14ac:dyDescent="0.25">
      <c r="A7854">
        <v>7909</v>
      </c>
      <c r="C7854" t="s">
        <v>2090</v>
      </c>
      <c r="D7854" s="2" t="str">
        <f>TEXT(MID(Sales_Transactions[[#This Row],[Order Date]],2,5),"d/m/yyy")</f>
        <v>3/1/2009</v>
      </c>
      <c r="E7854" s="2" t="str">
        <f>TEXT(MID(Sales_Transactions[[#This Row],[Order Date]],2,5),"d")</f>
        <v>3</v>
      </c>
      <c r="F7854" s="2" t="str">
        <f>TEXT(MID(Sales_Transactions[[#This Row],[Order Date]],2,5),"m")</f>
        <v>1</v>
      </c>
      <c r="G7854" s="2" t="str">
        <f>TEXT(MID(Sales_Transactions[[#This Row],[Order Date]],2,5),"yyy")</f>
        <v>2009</v>
      </c>
      <c r="H7854" s="2" t="str">
        <f>TEXT(MID(Sales_Transactions[[#This Row],[Order Date]],2,5),"yyy/m")</f>
        <v>2009/1</v>
      </c>
      <c r="I7854" t="s">
        <v>33</v>
      </c>
      <c r="J7854">
        <f t="shared" si="732"/>
        <v>4</v>
      </c>
      <c r="K7854" s="2">
        <v>29</v>
      </c>
      <c r="L7854" s="3">
        <v>122.23</v>
      </c>
      <c r="M7854" s="4">
        <v>0.03</v>
      </c>
      <c r="N7854" s="5" t="s">
        <v>23</v>
      </c>
      <c r="O7854" s="3">
        <v>24.55</v>
      </c>
      <c r="P7854" s="3">
        <v>4.26</v>
      </c>
      <c r="Q7854" s="3">
        <v>1.2</v>
      </c>
      <c r="R7854" s="5" t="s">
        <v>1378</v>
      </c>
      <c r="S7854" s="5" t="s">
        <v>2069</v>
      </c>
      <c r="T7854" s="5" t="str">
        <f t="shared" si="733"/>
        <v>Alex Russell</v>
      </c>
      <c r="U7854" t="s">
        <v>153</v>
      </c>
      <c r="V7854" s="5" t="s">
        <v>74</v>
      </c>
      <c r="W7854" s="5" t="s">
        <v>28</v>
      </c>
      <c r="X7854" s="5" t="s">
        <v>124</v>
      </c>
      <c r="Y7854" s="5" t="s">
        <v>1507</v>
      </c>
      <c r="Z7854" s="5" t="s">
        <v>84</v>
      </c>
      <c r="AA7854" s="4">
        <v>0.44</v>
      </c>
      <c r="AB7854" s="1">
        <v>39817</v>
      </c>
      <c r="AC7854" s="1">
        <v>21389</v>
      </c>
      <c r="AD7854">
        <f t="shared" si="734"/>
        <v>1</v>
      </c>
      <c r="AE7854">
        <f t="shared" ca="1" si="735"/>
        <v>66</v>
      </c>
      <c r="AF7854" t="str">
        <f t="shared" ca="1" si="736"/>
        <v>Over 65</v>
      </c>
      <c r="AG7854" s="3">
        <f t="shared" si="737"/>
        <v>0.18823179310344826</v>
      </c>
      <c r="AH7854" t="str">
        <f>_xlfn.IFNA(VLOOKUP(Sales_Transactions[[#This Row],[Order ID]],Returned_Items[#All],2,FALSE),"Not Returned")</f>
        <v>Not Returned</v>
      </c>
    </row>
    <row r="7855" spans="1:34" x14ac:dyDescent="0.25">
      <c r="A7855">
        <v>8614</v>
      </c>
      <c r="C7855" t="s">
        <v>3020</v>
      </c>
      <c r="D7855" s="2" t="str">
        <f>TEXT(MID(Sales_Transactions[[#This Row],[Order Date]],2,5),"d/m/yyy")</f>
        <v>4/6/2009</v>
      </c>
      <c r="E7855" s="2" t="str">
        <f>TEXT(MID(Sales_Transactions[[#This Row],[Order Date]],2,5),"d")</f>
        <v>4</v>
      </c>
      <c r="F7855" s="2" t="str">
        <f>TEXT(MID(Sales_Transactions[[#This Row],[Order Date]],2,5),"m")</f>
        <v>6</v>
      </c>
      <c r="G7855" s="2" t="str">
        <f>TEXT(MID(Sales_Transactions[[#This Row],[Order Date]],2,5),"yyy")</f>
        <v>2009</v>
      </c>
      <c r="H7855" s="2" t="str">
        <f>TEXT(MID(Sales_Transactions[[#This Row],[Order Date]],2,5),"yyy/m")</f>
        <v>2009/6</v>
      </c>
      <c r="I7855" t="s">
        <v>22</v>
      </c>
      <c r="J7855">
        <f t="shared" si="732"/>
        <v>2</v>
      </c>
      <c r="K7855" s="2">
        <v>13</v>
      </c>
      <c r="L7855" s="3">
        <v>1289.127</v>
      </c>
      <c r="M7855" s="4">
        <v>0.06</v>
      </c>
      <c r="N7855" s="5" t="s">
        <v>23</v>
      </c>
      <c r="O7855" s="3">
        <v>-16.34</v>
      </c>
      <c r="P7855" s="3">
        <v>115.99</v>
      </c>
      <c r="Q7855" s="3">
        <v>5.92</v>
      </c>
      <c r="R7855" s="5" t="s">
        <v>2662</v>
      </c>
      <c r="S7855" s="5" t="s">
        <v>3607</v>
      </c>
      <c r="T7855" s="5" t="str">
        <f t="shared" si="733"/>
        <v>Tom Boeckenhauer</v>
      </c>
      <c r="U7855" t="s">
        <v>153</v>
      </c>
      <c r="V7855" s="5" t="s">
        <v>47</v>
      </c>
      <c r="W7855" s="5" t="s">
        <v>48</v>
      </c>
      <c r="X7855" s="5" t="s">
        <v>49</v>
      </c>
      <c r="Y7855" s="5" t="s">
        <v>1719</v>
      </c>
      <c r="Z7855" s="5" t="s">
        <v>43</v>
      </c>
      <c r="AA7855" s="4">
        <v>0.57999999999999996</v>
      </c>
      <c r="AB7855" s="1">
        <v>39970</v>
      </c>
      <c r="AC7855" s="1">
        <v>21380</v>
      </c>
      <c r="AD7855">
        <f t="shared" si="734"/>
        <v>2</v>
      </c>
      <c r="AE7855">
        <f t="shared" ca="1" si="735"/>
        <v>66</v>
      </c>
      <c r="AF7855" t="str">
        <f t="shared" ca="1" si="736"/>
        <v>Over 65</v>
      </c>
      <c r="AG7855" s="3">
        <f t="shared" si="737"/>
        <v>9.3723389230769225</v>
      </c>
      <c r="AH7855" t="str">
        <f>_xlfn.IFNA(VLOOKUP(Sales_Transactions[[#This Row],[Order ID]],Returned_Items[#All],2,FALSE),"Not Returned")</f>
        <v>Not Returned</v>
      </c>
    </row>
    <row r="7856" spans="1:34" x14ac:dyDescent="0.25">
      <c r="A7856">
        <v>9249</v>
      </c>
      <c r="C7856" t="s">
        <v>751</v>
      </c>
      <c r="D7856" s="2" t="str">
        <f>TEXT(MID(Sales_Transactions[[#This Row],[Order Date]],2,5),"d/m/yyy")</f>
        <v>19/5/2010</v>
      </c>
      <c r="E7856" s="2" t="str">
        <f>TEXT(MID(Sales_Transactions[[#This Row],[Order Date]],2,5),"d")</f>
        <v>19</v>
      </c>
      <c r="F7856" s="2" t="str">
        <f>TEXT(MID(Sales_Transactions[[#This Row],[Order Date]],2,5),"m")</f>
        <v>5</v>
      </c>
      <c r="G7856" s="2" t="str">
        <f>TEXT(MID(Sales_Transactions[[#This Row],[Order Date]],2,5),"yyy")</f>
        <v>2010</v>
      </c>
      <c r="H7856" s="2" t="str">
        <f>TEXT(MID(Sales_Transactions[[#This Row],[Order Date]],2,5),"yyy/m")</f>
        <v>2010/5</v>
      </c>
      <c r="I7856" t="s">
        <v>33</v>
      </c>
      <c r="J7856">
        <f t="shared" si="732"/>
        <v>4</v>
      </c>
      <c r="K7856" s="2">
        <v>46</v>
      </c>
      <c r="L7856" s="3">
        <v>176.5</v>
      </c>
      <c r="M7856" s="4">
        <v>0.01</v>
      </c>
      <c r="N7856" s="5" t="s">
        <v>23</v>
      </c>
      <c r="O7856" s="3">
        <v>-119.35</v>
      </c>
      <c r="P7856" s="3">
        <v>3.57</v>
      </c>
      <c r="Q7856" s="3">
        <v>4.17</v>
      </c>
      <c r="R7856" s="5" t="s">
        <v>3076</v>
      </c>
      <c r="S7856" s="5" t="s">
        <v>3608</v>
      </c>
      <c r="T7856" s="5" t="str">
        <f t="shared" si="733"/>
        <v>Alejandro Ballentine</v>
      </c>
      <c r="U7856" t="s">
        <v>153</v>
      </c>
      <c r="V7856" s="5" t="s">
        <v>27</v>
      </c>
      <c r="W7856" s="5" t="s">
        <v>28</v>
      </c>
      <c r="X7856" s="5" t="s">
        <v>124</v>
      </c>
      <c r="Y7856" s="5" t="s">
        <v>1259</v>
      </c>
      <c r="Z7856" s="5" t="s">
        <v>60</v>
      </c>
      <c r="AA7856" s="4">
        <v>0.59</v>
      </c>
      <c r="AB7856" s="1">
        <v>40318</v>
      </c>
      <c r="AC7856" s="1">
        <v>21330</v>
      </c>
      <c r="AD7856">
        <f t="shared" si="734"/>
        <v>1</v>
      </c>
      <c r="AE7856">
        <f t="shared" ca="1" si="735"/>
        <v>66</v>
      </c>
      <c r="AF7856" t="str">
        <f t="shared" ca="1" si="736"/>
        <v>Over 65</v>
      </c>
      <c r="AG7856" s="3">
        <f t="shared" si="737"/>
        <v>0.16825310869565216</v>
      </c>
      <c r="AH7856" t="str">
        <f>_xlfn.IFNA(VLOOKUP(Sales_Transactions[[#This Row],[Order ID]],Returned_Items[#All],2,FALSE),"Not Returned")</f>
        <v>Not Returned</v>
      </c>
    </row>
    <row r="7857" spans="1:34" x14ac:dyDescent="0.25">
      <c r="A7857">
        <v>9249</v>
      </c>
      <c r="C7857" t="s">
        <v>751</v>
      </c>
      <c r="D7857" s="2" t="str">
        <f>TEXT(MID(Sales_Transactions[[#This Row],[Order Date]],2,5),"d/m/yyy")</f>
        <v>19/5/2010</v>
      </c>
      <c r="E7857" s="2" t="str">
        <f>TEXT(MID(Sales_Transactions[[#This Row],[Order Date]],2,5),"d")</f>
        <v>19</v>
      </c>
      <c r="F7857" s="2" t="str">
        <f>TEXT(MID(Sales_Transactions[[#This Row],[Order Date]],2,5),"m")</f>
        <v>5</v>
      </c>
      <c r="G7857" s="2" t="str">
        <f>TEXT(MID(Sales_Transactions[[#This Row],[Order Date]],2,5),"yyy")</f>
        <v>2010</v>
      </c>
      <c r="H7857" s="2" t="str">
        <f>TEXT(MID(Sales_Transactions[[#This Row],[Order Date]],2,5),"yyy/m")</f>
        <v>2010/5</v>
      </c>
      <c r="I7857" t="s">
        <v>33</v>
      </c>
      <c r="J7857">
        <f t="shared" si="732"/>
        <v>4</v>
      </c>
      <c r="K7857" s="2">
        <v>42</v>
      </c>
      <c r="L7857" s="3">
        <v>1546.8</v>
      </c>
      <c r="M7857" s="4">
        <v>7.0000000000000007E-2</v>
      </c>
      <c r="N7857" s="5" t="s">
        <v>23</v>
      </c>
      <c r="O7857" s="3">
        <v>25.51</v>
      </c>
      <c r="P7857" s="3">
        <v>37.76</v>
      </c>
      <c r="Q7857" s="3">
        <v>12.9</v>
      </c>
      <c r="R7857" s="5" t="s">
        <v>3076</v>
      </c>
      <c r="S7857" s="5" t="s">
        <v>3608</v>
      </c>
      <c r="T7857" s="5" t="str">
        <f t="shared" si="733"/>
        <v>Alejandro Ballentine</v>
      </c>
      <c r="U7857" t="s">
        <v>153</v>
      </c>
      <c r="V7857" s="5" t="s">
        <v>27</v>
      </c>
      <c r="W7857" s="5" t="s">
        <v>28</v>
      </c>
      <c r="X7857" s="5" t="s">
        <v>29</v>
      </c>
      <c r="Y7857" s="5" t="s">
        <v>1932</v>
      </c>
      <c r="Z7857" s="5" t="s">
        <v>43</v>
      </c>
      <c r="AA7857" s="4">
        <v>0.56999999999999995</v>
      </c>
      <c r="AB7857" s="1">
        <v>40318</v>
      </c>
      <c r="AC7857" s="1">
        <v>21327</v>
      </c>
      <c r="AD7857">
        <f t="shared" si="734"/>
        <v>1</v>
      </c>
      <c r="AE7857">
        <f t="shared" ca="1" si="735"/>
        <v>66</v>
      </c>
      <c r="AF7857" t="str">
        <f t="shared" ca="1" si="736"/>
        <v>Over 65</v>
      </c>
      <c r="AG7857" s="3">
        <f t="shared" si="737"/>
        <v>1.2055611428571429</v>
      </c>
      <c r="AH7857" t="str">
        <f>_xlfn.IFNA(VLOOKUP(Sales_Transactions[[#This Row],[Order ID]],Returned_Items[#All],2,FALSE),"Not Returned")</f>
        <v>Not Returned</v>
      </c>
    </row>
    <row r="7858" spans="1:34" x14ac:dyDescent="0.25">
      <c r="A7858">
        <v>9249</v>
      </c>
      <c r="C7858" t="s">
        <v>751</v>
      </c>
      <c r="D7858" s="2" t="str">
        <f>TEXT(MID(Sales_Transactions[[#This Row],[Order Date]],2,5),"d/m/yyy")</f>
        <v>19/5/2010</v>
      </c>
      <c r="E7858" s="2" t="str">
        <f>TEXT(MID(Sales_Transactions[[#This Row],[Order Date]],2,5),"d")</f>
        <v>19</v>
      </c>
      <c r="F7858" s="2" t="str">
        <f>TEXT(MID(Sales_Transactions[[#This Row],[Order Date]],2,5),"m")</f>
        <v>5</v>
      </c>
      <c r="G7858" s="2" t="str">
        <f>TEXT(MID(Sales_Transactions[[#This Row],[Order Date]],2,5),"yyy")</f>
        <v>2010</v>
      </c>
      <c r="H7858" s="2" t="str">
        <f>TEXT(MID(Sales_Transactions[[#This Row],[Order Date]],2,5),"yyy/m")</f>
        <v>2010/5</v>
      </c>
      <c r="I7858" t="s">
        <v>33</v>
      </c>
      <c r="J7858">
        <f t="shared" si="732"/>
        <v>4</v>
      </c>
      <c r="K7858" s="2">
        <v>35</v>
      </c>
      <c r="L7858" s="3">
        <v>3457.56</v>
      </c>
      <c r="M7858" s="4">
        <v>0.02</v>
      </c>
      <c r="N7858" s="5" t="s">
        <v>34</v>
      </c>
      <c r="O7858" s="3">
        <v>-365.44</v>
      </c>
      <c r="P7858" s="3">
        <v>124.49</v>
      </c>
      <c r="Q7858" s="3">
        <v>51.94</v>
      </c>
      <c r="R7858" s="5" t="s">
        <v>3076</v>
      </c>
      <c r="S7858" s="5" t="s">
        <v>3608</v>
      </c>
      <c r="T7858" s="5" t="str">
        <f t="shared" si="733"/>
        <v>Alejandro Ballentine</v>
      </c>
      <c r="U7858" t="s">
        <v>153</v>
      </c>
      <c r="V7858" s="5" t="s">
        <v>27</v>
      </c>
      <c r="W7858" s="5" t="s">
        <v>57</v>
      </c>
      <c r="X7858" s="5" t="s">
        <v>107</v>
      </c>
      <c r="Y7858" s="5" t="s">
        <v>711</v>
      </c>
      <c r="Z7858" s="5" t="s">
        <v>106</v>
      </c>
      <c r="AA7858" s="4">
        <v>0.63</v>
      </c>
      <c r="AB7858" s="1">
        <v>40319</v>
      </c>
      <c r="AC7858" s="1">
        <v>21259</v>
      </c>
      <c r="AD7858">
        <f t="shared" si="734"/>
        <v>2</v>
      </c>
      <c r="AE7858">
        <f t="shared" ca="1" si="735"/>
        <v>66</v>
      </c>
      <c r="AF7858" t="str">
        <f t="shared" ca="1" si="736"/>
        <v>Over 65</v>
      </c>
      <c r="AG7858" s="3">
        <f t="shared" si="737"/>
        <v>5.0401457714285716</v>
      </c>
      <c r="AH7858" t="str">
        <f>_xlfn.IFNA(VLOOKUP(Sales_Transactions[[#This Row],[Order ID]],Returned_Items[#All],2,FALSE),"Not Returned")</f>
        <v>Not Returned</v>
      </c>
    </row>
    <row r="7859" spans="1:34" x14ac:dyDescent="0.25">
      <c r="A7859">
        <v>9639</v>
      </c>
      <c r="C7859" t="s">
        <v>2000</v>
      </c>
      <c r="D7859" s="2" t="str">
        <f>TEXT(MID(Sales_Transactions[[#This Row],[Order Date]],2,5),"d/m/yyy")</f>
        <v>5/9/2010</v>
      </c>
      <c r="E7859" s="2" t="str">
        <f>TEXT(MID(Sales_Transactions[[#This Row],[Order Date]],2,5),"d")</f>
        <v>5</v>
      </c>
      <c r="F7859" s="2" t="str">
        <f>TEXT(MID(Sales_Transactions[[#This Row],[Order Date]],2,5),"m")</f>
        <v>9</v>
      </c>
      <c r="G7859" s="2" t="str">
        <f>TEXT(MID(Sales_Transactions[[#This Row],[Order Date]],2,5),"yyy")</f>
        <v>2010</v>
      </c>
      <c r="H7859" s="2" t="str">
        <f>TEXT(MID(Sales_Transactions[[#This Row],[Order Date]],2,5),"yyy/m")</f>
        <v>2010/9</v>
      </c>
      <c r="I7859" t="s">
        <v>52</v>
      </c>
      <c r="J7859">
        <f t="shared" si="732"/>
        <v>1</v>
      </c>
      <c r="K7859" s="2">
        <v>47</v>
      </c>
      <c r="L7859" s="3">
        <v>1124.3</v>
      </c>
      <c r="M7859" s="4">
        <v>0.1</v>
      </c>
      <c r="N7859" s="5" t="s">
        <v>34</v>
      </c>
      <c r="O7859" s="3">
        <v>-335.22</v>
      </c>
      <c r="P7859" s="3">
        <v>25.98</v>
      </c>
      <c r="Q7859" s="3">
        <v>14.36</v>
      </c>
      <c r="R7859" s="5" t="s">
        <v>416</v>
      </c>
      <c r="S7859" s="5" t="s">
        <v>3575</v>
      </c>
      <c r="T7859" s="5" t="str">
        <f t="shared" si="733"/>
        <v>Becky Pak</v>
      </c>
      <c r="U7859" t="s">
        <v>153</v>
      </c>
      <c r="V7859" s="5" t="s">
        <v>47</v>
      </c>
      <c r="W7859" s="5" t="s">
        <v>57</v>
      </c>
      <c r="X7859" s="5" t="s">
        <v>154</v>
      </c>
      <c r="Y7859" s="5" t="s">
        <v>443</v>
      </c>
      <c r="Z7859" s="5" t="s">
        <v>40</v>
      </c>
      <c r="AA7859" s="4">
        <v>0.6</v>
      </c>
      <c r="AB7859" s="1">
        <v>40428</v>
      </c>
      <c r="AC7859" s="1">
        <v>21370</v>
      </c>
      <c r="AD7859">
        <f t="shared" si="734"/>
        <v>2</v>
      </c>
      <c r="AE7859">
        <f t="shared" ca="1" si="735"/>
        <v>66</v>
      </c>
      <c r="AF7859" t="str">
        <f t="shared" ca="1" si="736"/>
        <v>Over 65</v>
      </c>
      <c r="AG7859" s="3">
        <f t="shared" si="737"/>
        <v>0.85774510638297874</v>
      </c>
      <c r="AH7859" t="str">
        <f>_xlfn.IFNA(VLOOKUP(Sales_Transactions[[#This Row],[Order ID]],Returned_Items[#All],2,FALSE),"Not Returned")</f>
        <v>Not Returned</v>
      </c>
    </row>
    <row r="7860" spans="1:34" x14ac:dyDescent="0.25">
      <c r="A7860">
        <v>9639</v>
      </c>
      <c r="C7860" t="s">
        <v>2000</v>
      </c>
      <c r="D7860" s="2" t="str">
        <f>TEXT(MID(Sales_Transactions[[#This Row],[Order Date]],2,5),"d/m/yyy")</f>
        <v>5/9/2010</v>
      </c>
      <c r="E7860" s="2" t="str">
        <f>TEXT(MID(Sales_Transactions[[#This Row],[Order Date]],2,5),"d")</f>
        <v>5</v>
      </c>
      <c r="F7860" s="2" t="str">
        <f>TEXT(MID(Sales_Transactions[[#This Row],[Order Date]],2,5),"m")</f>
        <v>9</v>
      </c>
      <c r="G7860" s="2" t="str">
        <f>TEXT(MID(Sales_Transactions[[#This Row],[Order Date]],2,5),"yyy")</f>
        <v>2010</v>
      </c>
      <c r="H7860" s="2" t="str">
        <f>TEXT(MID(Sales_Transactions[[#This Row],[Order Date]],2,5),"yyy/m")</f>
        <v>2010/9</v>
      </c>
      <c r="I7860" t="s">
        <v>52</v>
      </c>
      <c r="J7860">
        <f t="shared" si="732"/>
        <v>1</v>
      </c>
      <c r="K7860" s="2">
        <v>11</v>
      </c>
      <c r="L7860" s="3">
        <v>43.57</v>
      </c>
      <c r="M7860" s="4">
        <v>0.09</v>
      </c>
      <c r="N7860" s="5" t="s">
        <v>23</v>
      </c>
      <c r="O7860" s="3">
        <v>6.7</v>
      </c>
      <c r="P7860" s="3">
        <v>4.13</v>
      </c>
      <c r="Q7860" s="3">
        <v>0.99</v>
      </c>
      <c r="R7860" s="5" t="s">
        <v>416</v>
      </c>
      <c r="S7860" s="5" t="s">
        <v>3575</v>
      </c>
      <c r="T7860" s="5" t="str">
        <f t="shared" si="733"/>
        <v>Becky Pak</v>
      </c>
      <c r="U7860" t="s">
        <v>153</v>
      </c>
      <c r="V7860" s="5" t="s">
        <v>47</v>
      </c>
      <c r="W7860" s="5" t="s">
        <v>28</v>
      </c>
      <c r="X7860" s="5" t="s">
        <v>115</v>
      </c>
      <c r="Y7860" s="5" t="s">
        <v>823</v>
      </c>
      <c r="Z7860" s="5" t="s">
        <v>43</v>
      </c>
      <c r="AA7860" s="4">
        <v>0.39</v>
      </c>
      <c r="AB7860" s="1">
        <v>40426</v>
      </c>
      <c r="AC7860" s="1">
        <v>21310</v>
      </c>
      <c r="AD7860">
        <f t="shared" si="734"/>
        <v>0</v>
      </c>
      <c r="AE7860">
        <f t="shared" ca="1" si="735"/>
        <v>66</v>
      </c>
      <c r="AF7860" t="str">
        <f t="shared" ca="1" si="736"/>
        <v>Over 65</v>
      </c>
      <c r="AG7860" s="3">
        <f t="shared" si="737"/>
        <v>0.46511663636363637</v>
      </c>
      <c r="AH7860" t="str">
        <f>_xlfn.IFNA(VLOOKUP(Sales_Transactions[[#This Row],[Order ID]],Returned_Items[#All],2,FALSE),"Not Returned")</f>
        <v>Not Returned</v>
      </c>
    </row>
    <row r="7861" spans="1:34" x14ac:dyDescent="0.25">
      <c r="A7861">
        <v>9639</v>
      </c>
      <c r="C7861" t="s">
        <v>2000</v>
      </c>
      <c r="D7861" s="2" t="str">
        <f>TEXT(MID(Sales_Transactions[[#This Row],[Order Date]],2,5),"d/m/yyy")</f>
        <v>5/9/2010</v>
      </c>
      <c r="E7861" s="2" t="str">
        <f>TEXT(MID(Sales_Transactions[[#This Row],[Order Date]],2,5),"d")</f>
        <v>5</v>
      </c>
      <c r="F7861" s="2" t="str">
        <f>TEXT(MID(Sales_Transactions[[#This Row],[Order Date]],2,5),"m")</f>
        <v>9</v>
      </c>
      <c r="G7861" s="2" t="str">
        <f>TEXT(MID(Sales_Transactions[[#This Row],[Order Date]],2,5),"yyy")</f>
        <v>2010</v>
      </c>
      <c r="H7861" s="2" t="str">
        <f>TEXT(MID(Sales_Transactions[[#This Row],[Order Date]],2,5),"yyy/m")</f>
        <v>2010/9</v>
      </c>
      <c r="I7861" t="s">
        <v>52</v>
      </c>
      <c r="J7861">
        <f t="shared" si="732"/>
        <v>1</v>
      </c>
      <c r="K7861" s="2">
        <v>23</v>
      </c>
      <c r="L7861" s="3">
        <v>2610.8939999999998</v>
      </c>
      <c r="M7861" s="4">
        <v>0</v>
      </c>
      <c r="N7861" s="5" t="s">
        <v>23</v>
      </c>
      <c r="O7861" s="3">
        <v>516.19000000000005</v>
      </c>
      <c r="P7861" s="3">
        <v>125.99</v>
      </c>
      <c r="Q7861" s="3">
        <v>5.63</v>
      </c>
      <c r="R7861" s="5" t="s">
        <v>416</v>
      </c>
      <c r="S7861" s="5" t="s">
        <v>3575</v>
      </c>
      <c r="T7861" s="5" t="str">
        <f t="shared" si="733"/>
        <v>Becky Pak</v>
      </c>
      <c r="U7861" t="s">
        <v>153</v>
      </c>
      <c r="V7861" s="5" t="s">
        <v>47</v>
      </c>
      <c r="W7861" s="5" t="s">
        <v>48</v>
      </c>
      <c r="X7861" s="5" t="s">
        <v>49</v>
      </c>
      <c r="Y7861" s="5" t="s">
        <v>803</v>
      </c>
      <c r="Z7861" s="5" t="s">
        <v>43</v>
      </c>
      <c r="AA7861" s="4">
        <v>0.6</v>
      </c>
      <c r="AB7861" s="1">
        <v>40426</v>
      </c>
      <c r="AC7861" s="1">
        <v>21446</v>
      </c>
      <c r="AD7861">
        <f t="shared" si="734"/>
        <v>0</v>
      </c>
      <c r="AE7861">
        <f t="shared" ca="1" si="735"/>
        <v>65</v>
      </c>
      <c r="AF7861" t="str">
        <f t="shared" ca="1" si="736"/>
        <v>Over 65</v>
      </c>
      <c r="AG7861" s="3">
        <f t="shared" si="737"/>
        <v>5.7226086956521742</v>
      </c>
      <c r="AH7861" t="str">
        <f>_xlfn.IFNA(VLOOKUP(Sales_Transactions[[#This Row],[Order ID]],Returned_Items[#All],2,FALSE),"Not Returned")</f>
        <v>Not Returned</v>
      </c>
    </row>
    <row r="7862" spans="1:34" x14ac:dyDescent="0.25">
      <c r="A7862">
        <v>9696</v>
      </c>
      <c r="C7862" t="s">
        <v>1915</v>
      </c>
      <c r="D7862" s="2" t="str">
        <f>TEXT(MID(Sales_Transactions[[#This Row],[Order Date]],2,5),"d/m/yyy")</f>
        <v>19/2/2011</v>
      </c>
      <c r="E7862" s="2" t="str">
        <f>TEXT(MID(Sales_Transactions[[#This Row],[Order Date]],2,5),"d")</f>
        <v>19</v>
      </c>
      <c r="F7862" s="2" t="str">
        <f>TEXT(MID(Sales_Transactions[[#This Row],[Order Date]],2,5),"m")</f>
        <v>2</v>
      </c>
      <c r="G7862" s="2" t="str">
        <f>TEXT(MID(Sales_Transactions[[#This Row],[Order Date]],2,5),"yyy")</f>
        <v>2011</v>
      </c>
      <c r="H7862" s="2" t="str">
        <f>TEXT(MID(Sales_Transactions[[#This Row],[Order Date]],2,5),"yyy/m")</f>
        <v>2011/2</v>
      </c>
      <c r="I7862" t="s">
        <v>52</v>
      </c>
      <c r="J7862">
        <f t="shared" si="732"/>
        <v>1</v>
      </c>
      <c r="K7862" s="2">
        <v>15</v>
      </c>
      <c r="L7862" s="3">
        <v>110.15</v>
      </c>
      <c r="M7862" s="4">
        <v>0.02</v>
      </c>
      <c r="N7862" s="5" t="s">
        <v>23</v>
      </c>
      <c r="O7862" s="3">
        <v>13.91</v>
      </c>
      <c r="P7862" s="3">
        <v>6.75</v>
      </c>
      <c r="Q7862" s="3">
        <v>2.99</v>
      </c>
      <c r="R7862" s="5" t="s">
        <v>890</v>
      </c>
      <c r="S7862" s="5" t="s">
        <v>2225</v>
      </c>
      <c r="T7862" s="5" t="str">
        <f t="shared" si="733"/>
        <v>Harold Dahlen</v>
      </c>
      <c r="U7862" t="s">
        <v>153</v>
      </c>
      <c r="V7862" s="5" t="s">
        <v>47</v>
      </c>
      <c r="W7862" s="5" t="s">
        <v>28</v>
      </c>
      <c r="X7862" s="5" t="s">
        <v>41</v>
      </c>
      <c r="Y7862" s="5" t="s">
        <v>589</v>
      </c>
      <c r="Z7862" s="5" t="s">
        <v>43</v>
      </c>
      <c r="AA7862" s="4">
        <v>0.35</v>
      </c>
      <c r="AB7862" s="1">
        <v>40595</v>
      </c>
      <c r="AC7862" s="1">
        <v>21536</v>
      </c>
      <c r="AD7862">
        <f t="shared" si="734"/>
        <v>2</v>
      </c>
      <c r="AE7862">
        <f t="shared" ca="1" si="735"/>
        <v>65</v>
      </c>
      <c r="AF7862" t="str">
        <f t="shared" ca="1" si="736"/>
        <v>Over 65</v>
      </c>
      <c r="AG7862" s="3">
        <f t="shared" si="737"/>
        <v>0.64924333333333328</v>
      </c>
      <c r="AH7862" t="str">
        <f>_xlfn.IFNA(VLOOKUP(Sales_Transactions[[#This Row],[Order ID]],Returned_Items[#All],2,FALSE),"Not Returned")</f>
        <v>Returned</v>
      </c>
    </row>
    <row r="7863" spans="1:34" x14ac:dyDescent="0.25">
      <c r="A7863">
        <v>9696</v>
      </c>
      <c r="C7863" t="s">
        <v>1915</v>
      </c>
      <c r="D7863" s="2" t="str">
        <f>TEXT(MID(Sales_Transactions[[#This Row],[Order Date]],2,5),"d/m/yyy")</f>
        <v>19/2/2011</v>
      </c>
      <c r="E7863" s="2" t="str">
        <f>TEXT(MID(Sales_Transactions[[#This Row],[Order Date]],2,5),"d")</f>
        <v>19</v>
      </c>
      <c r="F7863" s="2" t="str">
        <f>TEXT(MID(Sales_Transactions[[#This Row],[Order Date]],2,5),"m")</f>
        <v>2</v>
      </c>
      <c r="G7863" s="2" t="str">
        <f>TEXT(MID(Sales_Transactions[[#This Row],[Order Date]],2,5),"yyy")</f>
        <v>2011</v>
      </c>
      <c r="H7863" s="2" t="str">
        <f>TEXT(MID(Sales_Transactions[[#This Row],[Order Date]],2,5),"yyy/m")</f>
        <v>2011/2</v>
      </c>
      <c r="I7863" t="s">
        <v>52</v>
      </c>
      <c r="J7863">
        <f t="shared" si="732"/>
        <v>1</v>
      </c>
      <c r="K7863" s="2">
        <v>13</v>
      </c>
      <c r="L7863" s="3">
        <v>3335.27</v>
      </c>
      <c r="M7863" s="4">
        <v>0.03</v>
      </c>
      <c r="N7863" s="5" t="s">
        <v>34</v>
      </c>
      <c r="O7863" s="3">
        <v>539.69000000000005</v>
      </c>
      <c r="P7863" s="3">
        <v>243.98</v>
      </c>
      <c r="Q7863" s="3">
        <v>43.32</v>
      </c>
      <c r="R7863" s="5" t="s">
        <v>890</v>
      </c>
      <c r="S7863" s="5" t="s">
        <v>2225</v>
      </c>
      <c r="T7863" s="5" t="str">
        <f t="shared" si="733"/>
        <v>Harold Dahlen</v>
      </c>
      <c r="U7863" t="s">
        <v>153</v>
      </c>
      <c r="V7863" s="5" t="s">
        <v>47</v>
      </c>
      <c r="W7863" s="5" t="s">
        <v>57</v>
      </c>
      <c r="X7863" s="5" t="s">
        <v>154</v>
      </c>
      <c r="Y7863" s="5" t="s">
        <v>370</v>
      </c>
      <c r="Z7863" s="5" t="s">
        <v>40</v>
      </c>
      <c r="AA7863" s="4">
        <v>0.55000000000000004</v>
      </c>
      <c r="AB7863" s="1">
        <v>40595</v>
      </c>
      <c r="AC7863" s="1">
        <v>21238</v>
      </c>
      <c r="AD7863">
        <f t="shared" si="734"/>
        <v>2</v>
      </c>
      <c r="AE7863">
        <f t="shared" ca="1" si="735"/>
        <v>66</v>
      </c>
      <c r="AF7863" t="str">
        <f t="shared" ca="1" si="736"/>
        <v>Over 65</v>
      </c>
      <c r="AG7863" s="3">
        <f t="shared" si="737"/>
        <v>22.094369692307694</v>
      </c>
      <c r="AH7863" t="str">
        <f>_xlfn.IFNA(VLOOKUP(Sales_Transactions[[#This Row],[Order ID]],Returned_Items[#All],2,FALSE),"Not Returned")</f>
        <v>Returned</v>
      </c>
    </row>
    <row r="7864" spans="1:34" x14ac:dyDescent="0.25">
      <c r="A7864">
        <v>9888</v>
      </c>
      <c r="C7864" t="s">
        <v>1763</v>
      </c>
      <c r="D7864" s="2" t="str">
        <f>TEXT(MID(Sales_Transactions[[#This Row],[Order Date]],2,5),"d/m/yyy")</f>
        <v>12/9/2009</v>
      </c>
      <c r="E7864" s="2" t="str">
        <f>TEXT(MID(Sales_Transactions[[#This Row],[Order Date]],2,5),"d")</f>
        <v>12</v>
      </c>
      <c r="F7864" s="2" t="str">
        <f>TEXT(MID(Sales_Transactions[[#This Row],[Order Date]],2,5),"m")</f>
        <v>9</v>
      </c>
      <c r="G7864" s="2" t="str">
        <f>TEXT(MID(Sales_Transactions[[#This Row],[Order Date]],2,5),"yyy")</f>
        <v>2009</v>
      </c>
      <c r="H7864" s="2" t="str">
        <f>TEXT(MID(Sales_Transactions[[#This Row],[Order Date]],2,5),"yyy/m")</f>
        <v>2009/9</v>
      </c>
      <c r="I7864" t="s">
        <v>22</v>
      </c>
      <c r="J7864">
        <f t="shared" si="732"/>
        <v>2</v>
      </c>
      <c r="K7864" s="2">
        <v>48</v>
      </c>
      <c r="L7864" s="3">
        <v>8374.1319999999996</v>
      </c>
      <c r="M7864" s="4">
        <v>0.06</v>
      </c>
      <c r="N7864" s="5" t="s">
        <v>23</v>
      </c>
      <c r="O7864" s="3">
        <v>2568.1</v>
      </c>
      <c r="P7864" s="3">
        <v>205.99</v>
      </c>
      <c r="Q7864" s="3">
        <v>8.99</v>
      </c>
      <c r="R7864" s="5" t="s">
        <v>2108</v>
      </c>
      <c r="S7864" s="5" t="s">
        <v>3604</v>
      </c>
      <c r="T7864" s="5" t="str">
        <f t="shared" si="733"/>
        <v>Adam Shillingsburg</v>
      </c>
      <c r="U7864" t="s">
        <v>153</v>
      </c>
      <c r="V7864" s="5" t="s">
        <v>47</v>
      </c>
      <c r="W7864" s="5" t="s">
        <v>48</v>
      </c>
      <c r="X7864" s="5" t="s">
        <v>49</v>
      </c>
      <c r="Y7864" s="5" t="s">
        <v>2589</v>
      </c>
      <c r="Z7864" s="5" t="s">
        <v>43</v>
      </c>
      <c r="AA7864" s="4">
        <v>0.56000000000000005</v>
      </c>
      <c r="AB7864" s="1">
        <v>40075</v>
      </c>
      <c r="AC7864" s="1">
        <v>21450</v>
      </c>
      <c r="AD7864">
        <f t="shared" si="734"/>
        <v>7</v>
      </c>
      <c r="AE7864">
        <f t="shared" ca="1" si="735"/>
        <v>65</v>
      </c>
      <c r="AF7864" t="str">
        <f t="shared" ca="1" si="736"/>
        <v>Over 65</v>
      </c>
      <c r="AG7864" s="3">
        <f t="shared" si="737"/>
        <v>4.4761751250000001</v>
      </c>
      <c r="AH7864" t="str">
        <f>_xlfn.IFNA(VLOOKUP(Sales_Transactions[[#This Row],[Order ID]],Returned_Items[#All],2,FALSE),"Not Returned")</f>
        <v>Not Returned</v>
      </c>
    </row>
    <row r="7865" spans="1:34" x14ac:dyDescent="0.25">
      <c r="A7865">
        <v>10913</v>
      </c>
      <c r="C7865" t="s">
        <v>647</v>
      </c>
      <c r="D7865" s="2" t="str">
        <f>TEXT(MID(Sales_Transactions[[#This Row],[Order Date]],2,5),"d/m/yyy")</f>
        <v>6/2/2010</v>
      </c>
      <c r="E7865" s="2" t="str">
        <f>TEXT(MID(Sales_Transactions[[#This Row],[Order Date]],2,5),"d")</f>
        <v>6</v>
      </c>
      <c r="F7865" s="2" t="str">
        <f>TEXT(MID(Sales_Transactions[[#This Row],[Order Date]],2,5),"m")</f>
        <v>2</v>
      </c>
      <c r="G7865" s="2" t="str">
        <f>TEXT(MID(Sales_Transactions[[#This Row],[Order Date]],2,5),"yyy")</f>
        <v>2010</v>
      </c>
      <c r="H7865" s="2" t="str">
        <f>TEXT(MID(Sales_Transactions[[#This Row],[Order Date]],2,5),"yyy/m")</f>
        <v>2010/2</v>
      </c>
      <c r="I7865" t="s">
        <v>22</v>
      </c>
      <c r="J7865">
        <f t="shared" si="732"/>
        <v>2</v>
      </c>
      <c r="K7865" s="2">
        <v>27</v>
      </c>
      <c r="L7865" s="3">
        <v>5149.0600000000004</v>
      </c>
      <c r="M7865" s="4">
        <v>0.03</v>
      </c>
      <c r="N7865" s="5" t="s">
        <v>34</v>
      </c>
      <c r="O7865" s="3">
        <v>605.44000000000005</v>
      </c>
      <c r="P7865" s="3">
        <v>180.98</v>
      </c>
      <c r="Q7865" s="3">
        <v>30</v>
      </c>
      <c r="R7865" s="5" t="s">
        <v>3076</v>
      </c>
      <c r="S7865" s="5" t="s">
        <v>3608</v>
      </c>
      <c r="T7865" s="5" t="str">
        <f t="shared" si="733"/>
        <v>Alejandro Ballentine</v>
      </c>
      <c r="U7865" t="s">
        <v>153</v>
      </c>
      <c r="V7865" s="5" t="s">
        <v>27</v>
      </c>
      <c r="W7865" s="5" t="s">
        <v>57</v>
      </c>
      <c r="X7865" s="5" t="s">
        <v>154</v>
      </c>
      <c r="Y7865" s="5" t="s">
        <v>1677</v>
      </c>
      <c r="Z7865" s="5" t="s">
        <v>40</v>
      </c>
      <c r="AA7865" s="4">
        <v>0.69</v>
      </c>
      <c r="AB7865" s="1">
        <v>40215</v>
      </c>
      <c r="AC7865" s="1">
        <v>21503</v>
      </c>
      <c r="AD7865">
        <f t="shared" si="734"/>
        <v>0</v>
      </c>
      <c r="AE7865">
        <f t="shared" ca="1" si="735"/>
        <v>65</v>
      </c>
      <c r="AF7865" t="str">
        <f t="shared" ca="1" si="736"/>
        <v>Over 65</v>
      </c>
      <c r="AG7865" s="3">
        <f t="shared" si="737"/>
        <v>7.8120631851851847</v>
      </c>
      <c r="AH7865" t="str">
        <f>_xlfn.IFNA(VLOOKUP(Sales_Transactions[[#This Row],[Order ID]],Returned_Items[#All],2,FALSE),"Not Returned")</f>
        <v>Not Returned</v>
      </c>
    </row>
    <row r="7866" spans="1:34" x14ac:dyDescent="0.25">
      <c r="A7866">
        <v>10981</v>
      </c>
      <c r="C7866" t="s">
        <v>1351</v>
      </c>
      <c r="D7866" s="2" t="str">
        <f>TEXT(MID(Sales_Transactions[[#This Row],[Order Date]],2,5),"d/m/yyy")</f>
        <v>14/5/2010</v>
      </c>
      <c r="E7866" s="2" t="str">
        <f>TEXT(MID(Sales_Transactions[[#This Row],[Order Date]],2,5),"d")</f>
        <v>14</v>
      </c>
      <c r="F7866" s="2" t="str">
        <f>TEXT(MID(Sales_Transactions[[#This Row],[Order Date]],2,5),"m")</f>
        <v>5</v>
      </c>
      <c r="G7866" s="2" t="str">
        <f>TEXT(MID(Sales_Transactions[[#This Row],[Order Date]],2,5),"yyy")</f>
        <v>2010</v>
      </c>
      <c r="H7866" s="2" t="str">
        <f>TEXT(MID(Sales_Transactions[[#This Row],[Order Date]],2,5),"yyy/m")</f>
        <v>2010/5</v>
      </c>
      <c r="I7866" t="s">
        <v>33</v>
      </c>
      <c r="J7866">
        <f t="shared" si="732"/>
        <v>4</v>
      </c>
      <c r="K7866" s="2">
        <v>41</v>
      </c>
      <c r="L7866" s="3">
        <v>73.36</v>
      </c>
      <c r="M7866" s="4">
        <v>0.09</v>
      </c>
      <c r="N7866" s="5" t="s">
        <v>23</v>
      </c>
      <c r="O7866" s="3">
        <v>-94.95</v>
      </c>
      <c r="P7866" s="3">
        <v>1.86</v>
      </c>
      <c r="Q7866" s="3">
        <v>2.58</v>
      </c>
      <c r="R7866" s="5" t="s">
        <v>3609</v>
      </c>
      <c r="S7866" s="5" t="s">
        <v>3610</v>
      </c>
      <c r="T7866" s="5" t="str">
        <f t="shared" si="733"/>
        <v>Claire Good</v>
      </c>
      <c r="U7866" t="s">
        <v>153</v>
      </c>
      <c r="V7866" s="5" t="s">
        <v>74</v>
      </c>
      <c r="W7866" s="5" t="s">
        <v>28</v>
      </c>
      <c r="X7866" s="5" t="s">
        <v>82</v>
      </c>
      <c r="Y7866" s="5" t="s">
        <v>1348</v>
      </c>
      <c r="Z7866" s="5" t="s">
        <v>84</v>
      </c>
      <c r="AA7866" s="4">
        <v>0.82</v>
      </c>
      <c r="AB7866" s="1">
        <v>40314</v>
      </c>
      <c r="AC7866" s="1">
        <v>21440</v>
      </c>
      <c r="AD7866">
        <f t="shared" si="734"/>
        <v>2</v>
      </c>
      <c r="AE7866">
        <f t="shared" ca="1" si="735"/>
        <v>65</v>
      </c>
      <c r="AF7866" t="str">
        <f t="shared" ca="1" si="736"/>
        <v>Over 65</v>
      </c>
      <c r="AG7866" s="3">
        <f t="shared" si="737"/>
        <v>0.10825185365853658</v>
      </c>
      <c r="AH7866" t="str">
        <f>_xlfn.IFNA(VLOOKUP(Sales_Transactions[[#This Row],[Order ID]],Returned_Items[#All],2,FALSE),"Not Returned")</f>
        <v>Not Returned</v>
      </c>
    </row>
    <row r="7867" spans="1:34" x14ac:dyDescent="0.25">
      <c r="A7867">
        <v>10981</v>
      </c>
      <c r="C7867" t="s">
        <v>1351</v>
      </c>
      <c r="D7867" s="2" t="str">
        <f>TEXT(MID(Sales_Transactions[[#This Row],[Order Date]],2,5),"d/m/yyy")</f>
        <v>14/5/2010</v>
      </c>
      <c r="E7867" s="2" t="str">
        <f>TEXT(MID(Sales_Transactions[[#This Row],[Order Date]],2,5),"d")</f>
        <v>14</v>
      </c>
      <c r="F7867" s="2" t="str">
        <f>TEXT(MID(Sales_Transactions[[#This Row],[Order Date]],2,5),"m")</f>
        <v>5</v>
      </c>
      <c r="G7867" s="2" t="str">
        <f>TEXT(MID(Sales_Transactions[[#This Row],[Order Date]],2,5),"yyy")</f>
        <v>2010</v>
      </c>
      <c r="H7867" s="2" t="str">
        <f>TEXT(MID(Sales_Transactions[[#This Row],[Order Date]],2,5),"yyy/m")</f>
        <v>2010/5</v>
      </c>
      <c r="I7867" t="s">
        <v>33</v>
      </c>
      <c r="J7867">
        <f t="shared" si="732"/>
        <v>4</v>
      </c>
      <c r="K7867" s="2">
        <v>33</v>
      </c>
      <c r="L7867" s="3">
        <v>3630.1460000000002</v>
      </c>
      <c r="M7867" s="4">
        <v>0.04</v>
      </c>
      <c r="N7867" s="5" t="s">
        <v>23</v>
      </c>
      <c r="O7867" s="3">
        <v>951.68</v>
      </c>
      <c r="P7867" s="3">
        <v>125.99</v>
      </c>
      <c r="Q7867" s="3">
        <v>8.99</v>
      </c>
      <c r="R7867" s="5" t="s">
        <v>3609</v>
      </c>
      <c r="S7867" s="5" t="s">
        <v>3610</v>
      </c>
      <c r="T7867" s="5" t="str">
        <f t="shared" si="733"/>
        <v>Claire Good</v>
      </c>
      <c r="U7867" t="s">
        <v>153</v>
      </c>
      <c r="V7867" s="5" t="s">
        <v>74</v>
      </c>
      <c r="W7867" s="5" t="s">
        <v>48</v>
      </c>
      <c r="X7867" s="5" t="s">
        <v>49</v>
      </c>
      <c r="Y7867" s="5" t="s">
        <v>1480</v>
      </c>
      <c r="Z7867" s="5" t="s">
        <v>43</v>
      </c>
      <c r="AA7867" s="4">
        <v>0.55000000000000004</v>
      </c>
      <c r="AB7867" s="1">
        <v>40314</v>
      </c>
      <c r="AC7867" s="1">
        <v>20843</v>
      </c>
      <c r="AD7867">
        <f t="shared" si="734"/>
        <v>2</v>
      </c>
      <c r="AE7867">
        <f t="shared" ca="1" si="735"/>
        <v>67</v>
      </c>
      <c r="AF7867" t="str">
        <f t="shared" ca="1" si="736"/>
        <v>Over 65</v>
      </c>
      <c r="AG7867" s="3">
        <f t="shared" si="737"/>
        <v>4.0887758787878781</v>
      </c>
      <c r="AH7867" t="str">
        <f>_xlfn.IFNA(VLOOKUP(Sales_Transactions[[#This Row],[Order ID]],Returned_Items[#All],2,FALSE),"Not Returned")</f>
        <v>Not Returned</v>
      </c>
    </row>
    <row r="7868" spans="1:34" x14ac:dyDescent="0.25">
      <c r="A7868">
        <v>12707</v>
      </c>
      <c r="C7868" t="s">
        <v>3285</v>
      </c>
      <c r="D7868" s="2" t="str">
        <f>TEXT(MID(Sales_Transactions[[#This Row],[Order Date]],2,5),"d/m/yyy")</f>
        <v>29/5/2010</v>
      </c>
      <c r="E7868" s="2" t="str">
        <f>TEXT(MID(Sales_Transactions[[#This Row],[Order Date]],2,5),"d")</f>
        <v>29</v>
      </c>
      <c r="F7868" s="2" t="str">
        <f>TEXT(MID(Sales_Transactions[[#This Row],[Order Date]],2,5),"m")</f>
        <v>5</v>
      </c>
      <c r="G7868" s="2" t="str">
        <f>TEXT(MID(Sales_Transactions[[#This Row],[Order Date]],2,5),"yyy")</f>
        <v>2010</v>
      </c>
      <c r="H7868" s="2" t="str">
        <f>TEXT(MID(Sales_Transactions[[#This Row],[Order Date]],2,5),"yyy/m")</f>
        <v>2010/5</v>
      </c>
      <c r="I7868" t="s">
        <v>33</v>
      </c>
      <c r="J7868">
        <f t="shared" si="732"/>
        <v>4</v>
      </c>
      <c r="K7868" s="2">
        <v>20</v>
      </c>
      <c r="L7868" s="3">
        <v>2213.92</v>
      </c>
      <c r="M7868" s="4">
        <v>0.03</v>
      </c>
      <c r="N7868" s="5" t="s">
        <v>23</v>
      </c>
      <c r="O7868" s="3">
        <v>768.34</v>
      </c>
      <c r="P7868" s="3">
        <v>105.98</v>
      </c>
      <c r="Q7868" s="3">
        <v>13.99</v>
      </c>
      <c r="R7868" s="5" t="s">
        <v>3076</v>
      </c>
      <c r="S7868" s="5" t="s">
        <v>3608</v>
      </c>
      <c r="T7868" s="5" t="str">
        <f t="shared" si="733"/>
        <v>Alejandro Ballentine</v>
      </c>
      <c r="U7868" t="s">
        <v>153</v>
      </c>
      <c r="V7868" s="5" t="s">
        <v>27</v>
      </c>
      <c r="W7868" s="5" t="s">
        <v>57</v>
      </c>
      <c r="X7868" s="5" t="s">
        <v>58</v>
      </c>
      <c r="Y7868" s="5" t="s">
        <v>378</v>
      </c>
      <c r="Z7868" s="5" t="s">
        <v>56</v>
      </c>
      <c r="AA7868" s="4">
        <v>0.65</v>
      </c>
      <c r="AB7868" s="1">
        <v>40329</v>
      </c>
      <c r="AC7868" s="1">
        <v>20912</v>
      </c>
      <c r="AD7868">
        <f t="shared" si="734"/>
        <v>2</v>
      </c>
      <c r="AE7868">
        <f t="shared" ca="1" si="735"/>
        <v>67</v>
      </c>
      <c r="AF7868" t="str">
        <f t="shared" ca="1" si="736"/>
        <v>Over 65</v>
      </c>
      <c r="AG7868" s="3">
        <f t="shared" si="737"/>
        <v>5.9969102999999997</v>
      </c>
      <c r="AH7868" t="str">
        <f>_xlfn.IFNA(VLOOKUP(Sales_Transactions[[#This Row],[Order ID]],Returned_Items[#All],2,FALSE),"Not Returned")</f>
        <v>Not Returned</v>
      </c>
    </row>
    <row r="7869" spans="1:34" x14ac:dyDescent="0.25">
      <c r="A7869">
        <v>13799</v>
      </c>
      <c r="C7869" t="s">
        <v>2739</v>
      </c>
      <c r="D7869" s="2" t="str">
        <f>TEXT(MID(Sales_Transactions[[#This Row],[Order Date]],2,5),"d/m/yyy")</f>
        <v>1/12/2010</v>
      </c>
      <c r="E7869" s="2" t="str">
        <f>TEXT(MID(Sales_Transactions[[#This Row],[Order Date]],2,5),"d")</f>
        <v>1</v>
      </c>
      <c r="F7869" s="2" t="str">
        <f>TEXT(MID(Sales_Transactions[[#This Row],[Order Date]],2,5),"m")</f>
        <v>12</v>
      </c>
      <c r="G7869" s="2" t="str">
        <f>TEXT(MID(Sales_Transactions[[#This Row],[Order Date]],2,5),"yyy")</f>
        <v>2010</v>
      </c>
      <c r="H7869" s="2" t="str">
        <f>TEXT(MID(Sales_Transactions[[#This Row],[Order Date]],2,5),"yyy/m")</f>
        <v>2010/12</v>
      </c>
      <c r="I7869" t="s">
        <v>101</v>
      </c>
      <c r="J7869">
        <f t="shared" si="732"/>
        <v>1</v>
      </c>
      <c r="K7869" s="2">
        <v>5</v>
      </c>
      <c r="L7869" s="3">
        <v>118.06</v>
      </c>
      <c r="M7869" s="4">
        <v>0.05</v>
      </c>
      <c r="N7869" s="5" t="s">
        <v>23</v>
      </c>
      <c r="O7869" s="3">
        <v>2.63</v>
      </c>
      <c r="P7869" s="3">
        <v>22.23</v>
      </c>
      <c r="Q7869" s="3">
        <v>5.08</v>
      </c>
      <c r="R7869" s="5" t="s">
        <v>3602</v>
      </c>
      <c r="S7869" s="5" t="s">
        <v>3603</v>
      </c>
      <c r="T7869" s="5" t="str">
        <f t="shared" si="733"/>
        <v>Sibella Parks</v>
      </c>
      <c r="U7869" t="s">
        <v>153</v>
      </c>
      <c r="V7869" s="5" t="s">
        <v>27</v>
      </c>
      <c r="W7869" s="5" t="s">
        <v>57</v>
      </c>
      <c r="X7869" s="5" t="s">
        <v>58</v>
      </c>
      <c r="Y7869" s="5" t="s">
        <v>1120</v>
      </c>
      <c r="Z7869" s="5" t="s">
        <v>60</v>
      </c>
      <c r="AA7869" s="4">
        <v>0.41</v>
      </c>
      <c r="AB7869" s="1">
        <v>40515</v>
      </c>
      <c r="AC7869" s="1">
        <v>20713</v>
      </c>
      <c r="AD7869">
        <f t="shared" si="734"/>
        <v>2</v>
      </c>
      <c r="AE7869">
        <f t="shared" ca="1" si="735"/>
        <v>67</v>
      </c>
      <c r="AF7869" t="str">
        <f t="shared" ca="1" si="736"/>
        <v>Over 65</v>
      </c>
      <c r="AG7869" s="3">
        <f t="shared" si="737"/>
        <v>5.4597769999999999</v>
      </c>
      <c r="AH7869" t="str">
        <f>_xlfn.IFNA(VLOOKUP(Sales_Transactions[[#This Row],[Order ID]],Returned_Items[#All],2,FALSE),"Not Returned")</f>
        <v>Not Returned</v>
      </c>
    </row>
    <row r="7870" spans="1:34" x14ac:dyDescent="0.25">
      <c r="A7870">
        <v>13959</v>
      </c>
      <c r="C7870" t="s">
        <v>1300</v>
      </c>
      <c r="D7870" s="2" t="str">
        <f>TEXT(MID(Sales_Transactions[[#This Row],[Order Date]],2,5),"d/m/yyy")</f>
        <v>4/4/2009</v>
      </c>
      <c r="E7870" s="2" t="str">
        <f>TEXT(MID(Sales_Transactions[[#This Row],[Order Date]],2,5),"d")</f>
        <v>4</v>
      </c>
      <c r="F7870" s="2" t="str">
        <f>TEXT(MID(Sales_Transactions[[#This Row],[Order Date]],2,5),"m")</f>
        <v>4</v>
      </c>
      <c r="G7870" s="2" t="str">
        <f>TEXT(MID(Sales_Transactions[[#This Row],[Order Date]],2,5),"yyy")</f>
        <v>2009</v>
      </c>
      <c r="H7870" s="2" t="str">
        <f>TEXT(MID(Sales_Transactions[[#This Row],[Order Date]],2,5),"yyy/m")</f>
        <v>2009/4</v>
      </c>
      <c r="I7870" t="s">
        <v>78</v>
      </c>
      <c r="J7870">
        <f t="shared" si="732"/>
        <v>3</v>
      </c>
      <c r="K7870" s="2">
        <v>47</v>
      </c>
      <c r="L7870" s="3">
        <v>228.46</v>
      </c>
      <c r="M7870" s="4">
        <v>0.01</v>
      </c>
      <c r="N7870" s="5" t="s">
        <v>23</v>
      </c>
      <c r="O7870" s="3">
        <v>112.06</v>
      </c>
      <c r="P7870" s="3">
        <v>4.91</v>
      </c>
      <c r="Q7870" s="3">
        <v>0.5</v>
      </c>
      <c r="R7870" s="5" t="s">
        <v>1378</v>
      </c>
      <c r="S7870" s="5" t="s">
        <v>2069</v>
      </c>
      <c r="T7870" s="5" t="str">
        <f t="shared" si="733"/>
        <v>Alex Russell</v>
      </c>
      <c r="U7870" t="s">
        <v>153</v>
      </c>
      <c r="V7870" s="5" t="s">
        <v>74</v>
      </c>
      <c r="W7870" s="5" t="s">
        <v>28</v>
      </c>
      <c r="X7870" s="5" t="s">
        <v>115</v>
      </c>
      <c r="Y7870" s="5" t="s">
        <v>852</v>
      </c>
      <c r="Z7870" s="5" t="s">
        <v>43</v>
      </c>
      <c r="AA7870" s="4">
        <v>0.36</v>
      </c>
      <c r="AB7870" s="1">
        <v>39909</v>
      </c>
      <c r="AC7870" s="1">
        <v>20593</v>
      </c>
      <c r="AD7870">
        <f t="shared" si="734"/>
        <v>2</v>
      </c>
      <c r="AE7870">
        <f t="shared" ca="1" si="735"/>
        <v>68</v>
      </c>
      <c r="AF7870" t="str">
        <f t="shared" ca="1" si="736"/>
        <v>Over 65</v>
      </c>
      <c r="AG7870" s="3">
        <f t="shared" si="737"/>
        <v>0.11509593617021277</v>
      </c>
      <c r="AH7870" t="str">
        <f>_xlfn.IFNA(VLOOKUP(Sales_Transactions[[#This Row],[Order ID]],Returned_Items[#All],2,FALSE),"Not Returned")</f>
        <v>Returned</v>
      </c>
    </row>
    <row r="7871" spans="1:34" x14ac:dyDescent="0.25">
      <c r="A7871">
        <v>13959</v>
      </c>
      <c r="C7871" t="s">
        <v>1300</v>
      </c>
      <c r="D7871" s="2" t="str">
        <f>TEXT(MID(Sales_Transactions[[#This Row],[Order Date]],2,5),"d/m/yyy")</f>
        <v>4/4/2009</v>
      </c>
      <c r="E7871" s="2" t="str">
        <f>TEXT(MID(Sales_Transactions[[#This Row],[Order Date]],2,5),"d")</f>
        <v>4</v>
      </c>
      <c r="F7871" s="2" t="str">
        <f>TEXT(MID(Sales_Transactions[[#This Row],[Order Date]],2,5),"m")</f>
        <v>4</v>
      </c>
      <c r="G7871" s="2" t="str">
        <f>TEXT(MID(Sales_Transactions[[#This Row],[Order Date]],2,5),"yyy")</f>
        <v>2009</v>
      </c>
      <c r="H7871" s="2" t="str">
        <f>TEXT(MID(Sales_Transactions[[#This Row],[Order Date]],2,5),"yyy/m")</f>
        <v>2009/4</v>
      </c>
      <c r="I7871" t="s">
        <v>78</v>
      </c>
      <c r="J7871">
        <f t="shared" si="732"/>
        <v>3</v>
      </c>
      <c r="K7871" s="2">
        <v>19</v>
      </c>
      <c r="L7871" s="3">
        <v>77.61</v>
      </c>
      <c r="M7871" s="4">
        <v>0.09</v>
      </c>
      <c r="N7871" s="5" t="s">
        <v>67</v>
      </c>
      <c r="O7871" s="3">
        <v>16.79</v>
      </c>
      <c r="P7871" s="3">
        <v>4</v>
      </c>
      <c r="Q7871" s="3">
        <v>1.3</v>
      </c>
      <c r="R7871" s="5" t="s">
        <v>1378</v>
      </c>
      <c r="S7871" s="5" t="s">
        <v>2069</v>
      </c>
      <c r="T7871" s="5" t="str">
        <f t="shared" si="733"/>
        <v>Alex Russell</v>
      </c>
      <c r="U7871" t="s">
        <v>153</v>
      </c>
      <c r="V7871" s="5" t="s">
        <v>74</v>
      </c>
      <c r="W7871" s="5" t="s">
        <v>28</v>
      </c>
      <c r="X7871" s="5" t="s">
        <v>75</v>
      </c>
      <c r="Y7871" s="5" t="s">
        <v>2151</v>
      </c>
      <c r="Z7871" s="5" t="s">
        <v>84</v>
      </c>
      <c r="AA7871" s="4">
        <v>0.37</v>
      </c>
      <c r="AB7871" s="1">
        <v>39909</v>
      </c>
      <c r="AC7871" s="1">
        <v>20695</v>
      </c>
      <c r="AD7871">
        <f t="shared" si="734"/>
        <v>2</v>
      </c>
      <c r="AE7871">
        <f t="shared" ca="1" si="735"/>
        <v>67</v>
      </c>
      <c r="AF7871" t="str">
        <f t="shared" ca="1" si="736"/>
        <v>Over 65</v>
      </c>
      <c r="AG7871" s="3">
        <f t="shared" si="737"/>
        <v>0.27875789473684209</v>
      </c>
      <c r="AH7871" t="str">
        <f>_xlfn.IFNA(VLOOKUP(Sales_Transactions[[#This Row],[Order ID]],Returned_Items[#All],2,FALSE),"Not Returned")</f>
        <v>Returned</v>
      </c>
    </row>
    <row r="7872" spans="1:34" x14ac:dyDescent="0.25">
      <c r="A7872">
        <v>14016</v>
      </c>
      <c r="C7872" t="s">
        <v>1663</v>
      </c>
      <c r="D7872" s="2" t="str">
        <f>TEXT(MID(Sales_Transactions[[#This Row],[Order Date]],2,5),"d/m/yyy")</f>
        <v>11/7/2012</v>
      </c>
      <c r="E7872" s="2" t="str">
        <f>TEXT(MID(Sales_Transactions[[#This Row],[Order Date]],2,5),"d")</f>
        <v>11</v>
      </c>
      <c r="F7872" s="2" t="str">
        <f>TEXT(MID(Sales_Transactions[[#This Row],[Order Date]],2,5),"m")</f>
        <v>7</v>
      </c>
      <c r="G7872" s="2" t="str">
        <f>TEXT(MID(Sales_Transactions[[#This Row],[Order Date]],2,5),"yyy")</f>
        <v>2012</v>
      </c>
      <c r="H7872" s="2" t="str">
        <f>TEXT(MID(Sales_Transactions[[#This Row],[Order Date]],2,5),"yyy/m")</f>
        <v>2012/7</v>
      </c>
      <c r="I7872" t="s">
        <v>22</v>
      </c>
      <c r="J7872">
        <f t="shared" si="732"/>
        <v>2</v>
      </c>
      <c r="K7872" s="2">
        <v>9</v>
      </c>
      <c r="L7872" s="3">
        <v>1137.6199999999999</v>
      </c>
      <c r="M7872" s="4">
        <v>0.05</v>
      </c>
      <c r="N7872" s="5" t="s">
        <v>34</v>
      </c>
      <c r="O7872" s="3">
        <v>-284.68</v>
      </c>
      <c r="P7872" s="3">
        <v>124.49</v>
      </c>
      <c r="Q7872" s="3">
        <v>51.94</v>
      </c>
      <c r="R7872" s="5" t="s">
        <v>2662</v>
      </c>
      <c r="S7872" s="5" t="s">
        <v>3607</v>
      </c>
      <c r="T7872" s="5" t="str">
        <f t="shared" si="733"/>
        <v>Tom Boeckenhauer</v>
      </c>
      <c r="U7872" t="s">
        <v>153</v>
      </c>
      <c r="V7872" s="5" t="s">
        <v>47</v>
      </c>
      <c r="W7872" s="5" t="s">
        <v>57</v>
      </c>
      <c r="X7872" s="5" t="s">
        <v>107</v>
      </c>
      <c r="Y7872" s="5" t="s">
        <v>711</v>
      </c>
      <c r="Z7872" s="5" t="s">
        <v>106</v>
      </c>
      <c r="AA7872" s="4">
        <v>0.63</v>
      </c>
      <c r="AB7872" s="1">
        <v>41103</v>
      </c>
      <c r="AC7872" s="1">
        <v>20670</v>
      </c>
      <c r="AD7872">
        <f t="shared" si="734"/>
        <v>2</v>
      </c>
      <c r="AE7872">
        <f t="shared" ca="1" si="735"/>
        <v>68</v>
      </c>
      <c r="AF7872" t="str">
        <f t="shared" ca="1" si="736"/>
        <v>Over 65</v>
      </c>
      <c r="AG7872" s="3">
        <f t="shared" si="737"/>
        <v>19.596417222222222</v>
      </c>
      <c r="AH7872" t="str">
        <f>_xlfn.IFNA(VLOOKUP(Sales_Transactions[[#This Row],[Order ID]],Returned_Items[#All],2,FALSE),"Not Returned")</f>
        <v>Not Returned</v>
      </c>
    </row>
    <row r="7873" spans="1:34" x14ac:dyDescent="0.25">
      <c r="A7873">
        <v>14563</v>
      </c>
      <c r="C7873" t="s">
        <v>2892</v>
      </c>
      <c r="D7873" s="2" t="str">
        <f>TEXT(MID(Sales_Transactions[[#This Row],[Order Date]],2,5),"d/m/yyy")</f>
        <v>2/12/2011</v>
      </c>
      <c r="E7873" s="2" t="str">
        <f>TEXT(MID(Sales_Transactions[[#This Row],[Order Date]],2,5),"d")</f>
        <v>2</v>
      </c>
      <c r="F7873" s="2" t="str">
        <f>TEXT(MID(Sales_Transactions[[#This Row],[Order Date]],2,5),"m")</f>
        <v>12</v>
      </c>
      <c r="G7873" s="2" t="str">
        <f>TEXT(MID(Sales_Transactions[[#This Row],[Order Date]],2,5),"yyy")</f>
        <v>2011</v>
      </c>
      <c r="H7873" s="2" t="str">
        <f>TEXT(MID(Sales_Transactions[[#This Row],[Order Date]],2,5),"yyy/m")</f>
        <v>2011/12</v>
      </c>
      <c r="I7873" t="s">
        <v>101</v>
      </c>
      <c r="J7873">
        <f t="shared" si="732"/>
        <v>1</v>
      </c>
      <c r="K7873" s="2">
        <v>31</v>
      </c>
      <c r="L7873" s="3">
        <v>953.04549999999995</v>
      </c>
      <c r="M7873" s="4">
        <v>0.02</v>
      </c>
      <c r="N7873" s="5" t="s">
        <v>23</v>
      </c>
      <c r="O7873" s="3">
        <v>298.47000000000003</v>
      </c>
      <c r="P7873" s="3">
        <v>35.99</v>
      </c>
      <c r="Q7873" s="3">
        <v>5.99</v>
      </c>
      <c r="R7873" s="5" t="s">
        <v>416</v>
      </c>
      <c r="S7873" s="5" t="s">
        <v>3575</v>
      </c>
      <c r="T7873" s="5" t="str">
        <f t="shared" si="733"/>
        <v>Becky Pak</v>
      </c>
      <c r="U7873" t="s">
        <v>153</v>
      </c>
      <c r="V7873" s="5" t="s">
        <v>47</v>
      </c>
      <c r="W7873" s="5" t="s">
        <v>48</v>
      </c>
      <c r="X7873" s="5" t="s">
        <v>49</v>
      </c>
      <c r="Y7873" s="5" t="s">
        <v>1580</v>
      </c>
      <c r="Z7873" s="5" t="s">
        <v>84</v>
      </c>
      <c r="AA7873" s="4">
        <v>0.38</v>
      </c>
      <c r="AB7873" s="1">
        <v>40880</v>
      </c>
      <c r="AC7873" s="1">
        <v>15171</v>
      </c>
      <c r="AD7873">
        <f t="shared" si="734"/>
        <v>1</v>
      </c>
      <c r="AE7873">
        <f t="shared" ca="1" si="735"/>
        <v>83</v>
      </c>
      <c r="AF7873" t="str">
        <f t="shared" ca="1" si="736"/>
        <v>Over 65</v>
      </c>
      <c r="AG7873" s="3">
        <f t="shared" si="737"/>
        <v>1.3539613548387097</v>
      </c>
      <c r="AH7873" t="str">
        <f>_xlfn.IFNA(VLOOKUP(Sales_Transactions[[#This Row],[Order ID]],Returned_Items[#All],2,FALSE),"Not Returned")</f>
        <v>Not Returned</v>
      </c>
    </row>
    <row r="7874" spans="1:34" x14ac:dyDescent="0.25">
      <c r="A7874">
        <v>15428</v>
      </c>
      <c r="C7874" t="s">
        <v>3611</v>
      </c>
      <c r="D7874" s="2" t="str">
        <f>TEXT(MID(Sales_Transactions[[#This Row],[Order Date]],2,5),"d/m/yyy")</f>
        <v>9/2/2011</v>
      </c>
      <c r="E7874" s="2" t="str">
        <f>TEXT(MID(Sales_Transactions[[#This Row],[Order Date]],2,5),"d")</f>
        <v>9</v>
      </c>
      <c r="F7874" s="2" t="str">
        <f>TEXT(MID(Sales_Transactions[[#This Row],[Order Date]],2,5),"m")</f>
        <v>2</v>
      </c>
      <c r="G7874" s="2" t="str">
        <f>TEXT(MID(Sales_Transactions[[#This Row],[Order Date]],2,5),"yyy")</f>
        <v>2011</v>
      </c>
      <c r="H7874" s="2" t="str">
        <f>TEXT(MID(Sales_Transactions[[#This Row],[Order Date]],2,5),"yyy/m")</f>
        <v>2011/2</v>
      </c>
      <c r="I7874" t="s">
        <v>101</v>
      </c>
      <c r="J7874">
        <f t="shared" ref="J7874:J7937" si="738">IF(I7874="Making Critical",5,IF(I7874="High",4,IF(I7874="Medium",3,IF(I7874="Low",2,1))))</f>
        <v>1</v>
      </c>
      <c r="K7874" s="2">
        <v>50</v>
      </c>
      <c r="L7874" s="3">
        <v>1444.96</v>
      </c>
      <c r="M7874" s="4">
        <v>0.09</v>
      </c>
      <c r="N7874" s="5" t="s">
        <v>67</v>
      </c>
      <c r="O7874" s="3">
        <v>-6.34</v>
      </c>
      <c r="P7874" s="3">
        <v>29.1</v>
      </c>
      <c r="Q7874" s="3">
        <v>4</v>
      </c>
      <c r="R7874" s="5" t="s">
        <v>3602</v>
      </c>
      <c r="S7874" s="5" t="s">
        <v>3603</v>
      </c>
      <c r="T7874" s="5" t="str">
        <f t="shared" ref="T7874:T7937" si="739">R7874 &amp; " " &amp; S7874</f>
        <v>Sibella Parks</v>
      </c>
      <c r="U7874" t="s">
        <v>153</v>
      </c>
      <c r="V7874" s="5" t="s">
        <v>27</v>
      </c>
      <c r="W7874" s="5" t="s">
        <v>48</v>
      </c>
      <c r="X7874" s="5" t="s">
        <v>87</v>
      </c>
      <c r="Y7874" s="5" t="s">
        <v>2903</v>
      </c>
      <c r="Z7874" s="5" t="s">
        <v>43</v>
      </c>
      <c r="AA7874" s="4">
        <v>0.78</v>
      </c>
      <c r="AB7874" s="1">
        <v>40584</v>
      </c>
      <c r="AC7874" s="1">
        <v>15513</v>
      </c>
      <c r="AD7874">
        <f t="shared" ref="AD7874:AD7937" si="740">_xlfn.DAYS(AB7874,D7874)</f>
        <v>1</v>
      </c>
      <c r="AE7874">
        <f t="shared" ref="AE7874:AE7937" ca="1" si="741">DATEDIF(AC7874,TODAY(),"Y")</f>
        <v>82</v>
      </c>
      <c r="AF7874" t="str">
        <f t="shared" ref="AF7874:AF7937" ca="1" si="742">IF(AE7874&lt;18,"Under 18",IF(AE7874&lt;65,"18-64","Over 65"))</f>
        <v>Over 65</v>
      </c>
      <c r="AG7874" s="3">
        <f t="shared" ref="AG7874:AG7937" si="743" xml:space="preserve"> (P7874 - (M7874 / 100) * P7874 + Q7874) / K7874</f>
        <v>0.66147620000000007</v>
      </c>
      <c r="AH7874" t="str">
        <f>_xlfn.IFNA(VLOOKUP(Sales_Transactions[[#This Row],[Order ID]],Returned_Items[#All],2,FALSE),"Not Returned")</f>
        <v>Not Returned</v>
      </c>
    </row>
    <row r="7875" spans="1:34" x14ac:dyDescent="0.25">
      <c r="A7875">
        <v>15428</v>
      </c>
      <c r="C7875" t="s">
        <v>3611</v>
      </c>
      <c r="D7875" s="2" t="str">
        <f>TEXT(MID(Sales_Transactions[[#This Row],[Order Date]],2,5),"d/m/yyy")</f>
        <v>9/2/2011</v>
      </c>
      <c r="E7875" s="2" t="str">
        <f>TEXT(MID(Sales_Transactions[[#This Row],[Order Date]],2,5),"d")</f>
        <v>9</v>
      </c>
      <c r="F7875" s="2" t="str">
        <f>TEXT(MID(Sales_Transactions[[#This Row],[Order Date]],2,5),"m")</f>
        <v>2</v>
      </c>
      <c r="G7875" s="2" t="str">
        <f>TEXT(MID(Sales_Transactions[[#This Row],[Order Date]],2,5),"yyy")</f>
        <v>2011</v>
      </c>
      <c r="H7875" s="2" t="str">
        <f>TEXT(MID(Sales_Transactions[[#This Row],[Order Date]],2,5),"yyy/m")</f>
        <v>2011/2</v>
      </c>
      <c r="I7875" t="s">
        <v>101</v>
      </c>
      <c r="J7875">
        <f t="shared" si="738"/>
        <v>1</v>
      </c>
      <c r="K7875" s="2">
        <v>10</v>
      </c>
      <c r="L7875" s="3">
        <v>941.62149999999997</v>
      </c>
      <c r="M7875" s="4">
        <v>0.01</v>
      </c>
      <c r="N7875" s="5" t="s">
        <v>23</v>
      </c>
      <c r="O7875" s="3">
        <v>-186.67</v>
      </c>
      <c r="P7875" s="3">
        <v>110.99</v>
      </c>
      <c r="Q7875" s="3">
        <v>8.99</v>
      </c>
      <c r="R7875" s="5" t="s">
        <v>3602</v>
      </c>
      <c r="S7875" s="5" t="s">
        <v>3603</v>
      </c>
      <c r="T7875" s="5" t="str">
        <f t="shared" si="739"/>
        <v>Sibella Parks</v>
      </c>
      <c r="U7875" t="s">
        <v>153</v>
      </c>
      <c r="V7875" s="5" t="s">
        <v>27</v>
      </c>
      <c r="W7875" s="5" t="s">
        <v>48</v>
      </c>
      <c r="X7875" s="5" t="s">
        <v>49</v>
      </c>
      <c r="Y7875" s="5" t="s">
        <v>950</v>
      </c>
      <c r="Z7875" s="5" t="s">
        <v>43</v>
      </c>
      <c r="AA7875" s="4">
        <v>0.56999999999999995</v>
      </c>
      <c r="AB7875" s="1">
        <v>40586</v>
      </c>
      <c r="AC7875" s="1">
        <v>16029</v>
      </c>
      <c r="AD7875">
        <f t="shared" si="740"/>
        <v>3</v>
      </c>
      <c r="AE7875">
        <f t="shared" ca="1" si="741"/>
        <v>80</v>
      </c>
      <c r="AF7875" t="str">
        <f t="shared" ca="1" si="742"/>
        <v>Over 65</v>
      </c>
      <c r="AG7875" s="3">
        <f t="shared" si="743"/>
        <v>11.996890099999998</v>
      </c>
      <c r="AH7875" t="str">
        <f>_xlfn.IFNA(VLOOKUP(Sales_Transactions[[#This Row],[Order ID]],Returned_Items[#All],2,FALSE),"Not Returned")</f>
        <v>Not Returned</v>
      </c>
    </row>
    <row r="7876" spans="1:34" x14ac:dyDescent="0.25">
      <c r="A7876">
        <v>16772</v>
      </c>
      <c r="C7876" t="s">
        <v>3550</v>
      </c>
      <c r="D7876" s="2" t="str">
        <f>TEXT(MID(Sales_Transactions[[#This Row],[Order Date]],2,5),"d/m/yyy")</f>
        <v>26/12/2012</v>
      </c>
      <c r="E7876" s="2" t="str">
        <f>TEXT(MID(Sales_Transactions[[#This Row],[Order Date]],2,5),"d")</f>
        <v>26</v>
      </c>
      <c r="F7876" s="2" t="str">
        <f>TEXT(MID(Sales_Transactions[[#This Row],[Order Date]],2,5),"m")</f>
        <v>12</v>
      </c>
      <c r="G7876" s="2" t="str">
        <f>TEXT(MID(Sales_Transactions[[#This Row],[Order Date]],2,5),"yyy")</f>
        <v>2012</v>
      </c>
      <c r="H7876" s="2" t="str">
        <f>TEXT(MID(Sales_Transactions[[#This Row],[Order Date]],2,5),"yyy/m")</f>
        <v>2012/12</v>
      </c>
      <c r="I7876" t="s">
        <v>33</v>
      </c>
      <c r="J7876">
        <f t="shared" si="738"/>
        <v>4</v>
      </c>
      <c r="K7876" s="2">
        <v>38</v>
      </c>
      <c r="L7876" s="3">
        <v>95.71</v>
      </c>
      <c r="M7876" s="4">
        <v>0.04</v>
      </c>
      <c r="N7876" s="5" t="s">
        <v>23</v>
      </c>
      <c r="O7876" s="3">
        <v>32.81</v>
      </c>
      <c r="P7876" s="3">
        <v>2.61</v>
      </c>
      <c r="Q7876" s="3">
        <v>0.5</v>
      </c>
      <c r="R7876" s="5" t="s">
        <v>1378</v>
      </c>
      <c r="S7876" s="5" t="s">
        <v>2069</v>
      </c>
      <c r="T7876" s="5" t="str">
        <f t="shared" si="739"/>
        <v>Alex Russell</v>
      </c>
      <c r="U7876" t="s">
        <v>153</v>
      </c>
      <c r="V7876" s="5" t="s">
        <v>74</v>
      </c>
      <c r="W7876" s="5" t="s">
        <v>28</v>
      </c>
      <c r="X7876" s="5" t="s">
        <v>115</v>
      </c>
      <c r="Y7876" s="5" t="s">
        <v>884</v>
      </c>
      <c r="Z7876" s="5" t="s">
        <v>43</v>
      </c>
      <c r="AA7876" s="4">
        <v>0.39</v>
      </c>
      <c r="AB7876" s="1">
        <v>41271</v>
      </c>
      <c r="AC7876" s="1">
        <v>15833</v>
      </c>
      <c r="AD7876">
        <f t="shared" si="740"/>
        <v>2</v>
      </c>
      <c r="AE7876">
        <f t="shared" ca="1" si="741"/>
        <v>81</v>
      </c>
      <c r="AF7876" t="str">
        <f t="shared" ca="1" si="742"/>
        <v>Over 65</v>
      </c>
      <c r="AG7876" s="3">
        <f t="shared" si="743"/>
        <v>8.1814631578947375E-2</v>
      </c>
      <c r="AH7876" t="str">
        <f>_xlfn.IFNA(VLOOKUP(Sales_Transactions[[#This Row],[Order ID]],Returned_Items[#All],2,FALSE),"Not Returned")</f>
        <v>Not Returned</v>
      </c>
    </row>
    <row r="7877" spans="1:34" x14ac:dyDescent="0.25">
      <c r="A7877">
        <v>17573</v>
      </c>
      <c r="C7877" t="s">
        <v>1593</v>
      </c>
      <c r="D7877" s="2" t="str">
        <f>TEXT(MID(Sales_Transactions[[#This Row],[Order Date]],2,5),"d/m/yyy")</f>
        <v>4/9/2011</v>
      </c>
      <c r="E7877" s="2" t="str">
        <f>TEXT(MID(Sales_Transactions[[#This Row],[Order Date]],2,5),"d")</f>
        <v>4</v>
      </c>
      <c r="F7877" s="2" t="str">
        <f>TEXT(MID(Sales_Transactions[[#This Row],[Order Date]],2,5),"m")</f>
        <v>9</v>
      </c>
      <c r="G7877" s="2" t="str">
        <f>TEXT(MID(Sales_Transactions[[#This Row],[Order Date]],2,5),"yyy")</f>
        <v>2011</v>
      </c>
      <c r="H7877" s="2" t="str">
        <f>TEXT(MID(Sales_Transactions[[#This Row],[Order Date]],2,5),"yyy/m")</f>
        <v>2011/9</v>
      </c>
      <c r="I7877" t="s">
        <v>22</v>
      </c>
      <c r="J7877">
        <f t="shared" si="738"/>
        <v>2</v>
      </c>
      <c r="K7877" s="2">
        <v>47</v>
      </c>
      <c r="L7877" s="3">
        <v>21555.599999999999</v>
      </c>
      <c r="M7877" s="4">
        <v>0.02</v>
      </c>
      <c r="N7877" s="5" t="s">
        <v>34</v>
      </c>
      <c r="O7877" s="3">
        <v>8965.83</v>
      </c>
      <c r="P7877" s="3">
        <v>449.99</v>
      </c>
      <c r="Q7877" s="3">
        <v>49</v>
      </c>
      <c r="R7877" s="5" t="s">
        <v>3174</v>
      </c>
      <c r="S7877" s="5" t="s">
        <v>3175</v>
      </c>
      <c r="T7877" s="5" t="str">
        <f t="shared" si="739"/>
        <v>Clytie Kelty</v>
      </c>
      <c r="U7877" t="s">
        <v>153</v>
      </c>
      <c r="V7877" s="5" t="s">
        <v>27</v>
      </c>
      <c r="W7877" s="5" t="s">
        <v>48</v>
      </c>
      <c r="X7877" s="5" t="s">
        <v>131</v>
      </c>
      <c r="Y7877" s="5" t="s">
        <v>132</v>
      </c>
      <c r="Z7877" s="5" t="s">
        <v>40</v>
      </c>
      <c r="AA7877" s="4">
        <v>0.38</v>
      </c>
      <c r="AB7877" s="1">
        <v>40792</v>
      </c>
      <c r="AC7877" s="1">
        <v>15853</v>
      </c>
      <c r="AD7877">
        <f t="shared" si="740"/>
        <v>2</v>
      </c>
      <c r="AE7877">
        <f t="shared" ca="1" si="741"/>
        <v>81</v>
      </c>
      <c r="AF7877" t="str">
        <f t="shared" ca="1" si="742"/>
        <v>Over 65</v>
      </c>
      <c r="AG7877" s="3">
        <f t="shared" si="743"/>
        <v>10.614893659574468</v>
      </c>
      <c r="AH7877" t="str">
        <f>_xlfn.IFNA(VLOOKUP(Sales_Transactions[[#This Row],[Order ID]],Returned_Items[#All],2,FALSE),"Not Returned")</f>
        <v>Not Returned</v>
      </c>
    </row>
    <row r="7878" spans="1:34" x14ac:dyDescent="0.25">
      <c r="A7878">
        <v>18119</v>
      </c>
      <c r="C7878" t="s">
        <v>1000</v>
      </c>
      <c r="D7878" s="2" t="str">
        <f>TEXT(MID(Sales_Transactions[[#This Row],[Order Date]],2,5),"d/m/yyy")</f>
        <v>24/6/2009</v>
      </c>
      <c r="E7878" s="2" t="str">
        <f>TEXT(MID(Sales_Transactions[[#This Row],[Order Date]],2,5),"d")</f>
        <v>24</v>
      </c>
      <c r="F7878" s="2" t="str">
        <f>TEXT(MID(Sales_Transactions[[#This Row],[Order Date]],2,5),"m")</f>
        <v>6</v>
      </c>
      <c r="G7878" s="2" t="str">
        <f>TEXT(MID(Sales_Transactions[[#This Row],[Order Date]],2,5),"yyy")</f>
        <v>2009</v>
      </c>
      <c r="H7878" s="2" t="str">
        <f>TEXT(MID(Sales_Transactions[[#This Row],[Order Date]],2,5),"yyy/m")</f>
        <v>2009/6</v>
      </c>
      <c r="I7878" t="s">
        <v>22</v>
      </c>
      <c r="J7878">
        <f t="shared" si="738"/>
        <v>2</v>
      </c>
      <c r="K7878" s="2">
        <v>37</v>
      </c>
      <c r="L7878" s="3">
        <v>347.84</v>
      </c>
      <c r="M7878" s="4">
        <v>0</v>
      </c>
      <c r="N7878" s="5" t="s">
        <v>23</v>
      </c>
      <c r="O7878" s="3">
        <v>-99.25</v>
      </c>
      <c r="P7878" s="3">
        <v>8.74</v>
      </c>
      <c r="Q7878" s="3">
        <v>8.2899999999999991</v>
      </c>
      <c r="R7878" s="5" t="s">
        <v>1522</v>
      </c>
      <c r="S7878" s="5" t="s">
        <v>212</v>
      </c>
      <c r="T7878" s="5" t="str">
        <f t="shared" si="739"/>
        <v>Trudy Bell</v>
      </c>
      <c r="U7878" t="s">
        <v>153</v>
      </c>
      <c r="V7878" s="5" t="s">
        <v>37</v>
      </c>
      <c r="W7878" s="5" t="s">
        <v>28</v>
      </c>
      <c r="X7878" s="5" t="s">
        <v>98</v>
      </c>
      <c r="Y7878" s="5" t="s">
        <v>954</v>
      </c>
      <c r="Z7878" s="5" t="s">
        <v>43</v>
      </c>
      <c r="AA7878" s="4">
        <v>0.38</v>
      </c>
      <c r="AB7878" s="1">
        <v>39990</v>
      </c>
      <c r="AC7878" s="1">
        <v>15937</v>
      </c>
      <c r="AD7878">
        <f t="shared" si="740"/>
        <v>2</v>
      </c>
      <c r="AE7878">
        <f t="shared" ca="1" si="741"/>
        <v>80</v>
      </c>
      <c r="AF7878" t="str">
        <f t="shared" ca="1" si="742"/>
        <v>Over 65</v>
      </c>
      <c r="AG7878" s="3">
        <f t="shared" si="743"/>
        <v>0.46027027027027029</v>
      </c>
      <c r="AH7878" t="str">
        <f>_xlfn.IFNA(VLOOKUP(Sales_Transactions[[#This Row],[Order ID]],Returned_Items[#All],2,FALSE),"Not Returned")</f>
        <v>Returned</v>
      </c>
    </row>
    <row r="7879" spans="1:34" x14ac:dyDescent="0.25">
      <c r="A7879">
        <v>18368</v>
      </c>
      <c r="C7879" t="s">
        <v>2829</v>
      </c>
      <c r="D7879" s="2" t="str">
        <f>TEXT(MID(Sales_Transactions[[#This Row],[Order Date]],2,5),"d/m/yyy")</f>
        <v>30/11/2012</v>
      </c>
      <c r="E7879" s="2" t="str">
        <f>TEXT(MID(Sales_Transactions[[#This Row],[Order Date]],2,5),"d")</f>
        <v>30</v>
      </c>
      <c r="F7879" s="2" t="str">
        <f>TEXT(MID(Sales_Transactions[[#This Row],[Order Date]],2,5),"m")</f>
        <v>11</v>
      </c>
      <c r="G7879" s="2" t="str">
        <f>TEXT(MID(Sales_Transactions[[#This Row],[Order Date]],2,5),"yyy")</f>
        <v>2012</v>
      </c>
      <c r="H7879" s="2" t="str">
        <f>TEXT(MID(Sales_Transactions[[#This Row],[Order Date]],2,5),"yyy/m")</f>
        <v>2012/11</v>
      </c>
      <c r="I7879" t="s">
        <v>52</v>
      </c>
      <c r="J7879">
        <f t="shared" si="738"/>
        <v>1</v>
      </c>
      <c r="K7879" s="2">
        <v>3</v>
      </c>
      <c r="L7879" s="3">
        <v>212.91</v>
      </c>
      <c r="M7879" s="4">
        <v>0</v>
      </c>
      <c r="N7879" s="5" t="s">
        <v>23</v>
      </c>
      <c r="O7879" s="3">
        <v>-65.150000000000006</v>
      </c>
      <c r="P7879" s="3">
        <v>70.97</v>
      </c>
      <c r="Q7879" s="3">
        <v>3.5</v>
      </c>
      <c r="R7879" s="5" t="s">
        <v>2712</v>
      </c>
      <c r="S7879" s="5" t="s">
        <v>3612</v>
      </c>
      <c r="T7879" s="5" t="str">
        <f t="shared" si="739"/>
        <v>Alyssa Crouse</v>
      </c>
      <c r="U7879" t="s">
        <v>153</v>
      </c>
      <c r="V7879" s="5" t="s">
        <v>47</v>
      </c>
      <c r="W7879" s="5" t="s">
        <v>28</v>
      </c>
      <c r="X7879" s="5" t="s">
        <v>38</v>
      </c>
      <c r="Y7879" s="5" t="s">
        <v>2517</v>
      </c>
      <c r="Z7879" s="5" t="s">
        <v>43</v>
      </c>
      <c r="AA7879" s="4">
        <v>0.59</v>
      </c>
      <c r="AB7879" s="1">
        <v>41245</v>
      </c>
      <c r="AC7879" s="1">
        <v>16259</v>
      </c>
      <c r="AD7879">
        <f t="shared" si="740"/>
        <v>2</v>
      </c>
      <c r="AE7879">
        <f t="shared" ca="1" si="741"/>
        <v>80</v>
      </c>
      <c r="AF7879" t="str">
        <f t="shared" ca="1" si="742"/>
        <v>Over 65</v>
      </c>
      <c r="AG7879" s="3">
        <f t="shared" si="743"/>
        <v>24.823333333333334</v>
      </c>
      <c r="AH7879" t="str">
        <f>_xlfn.IFNA(VLOOKUP(Sales_Transactions[[#This Row],[Order ID]],Returned_Items[#All],2,FALSE),"Not Returned")</f>
        <v>Not Returned</v>
      </c>
    </row>
    <row r="7880" spans="1:34" x14ac:dyDescent="0.25">
      <c r="A7880">
        <v>18368</v>
      </c>
      <c r="C7880" t="s">
        <v>2829</v>
      </c>
      <c r="D7880" s="2" t="str">
        <f>TEXT(MID(Sales_Transactions[[#This Row],[Order Date]],2,5),"d/m/yyy")</f>
        <v>30/11/2012</v>
      </c>
      <c r="E7880" s="2" t="str">
        <f>TEXT(MID(Sales_Transactions[[#This Row],[Order Date]],2,5),"d")</f>
        <v>30</v>
      </c>
      <c r="F7880" s="2" t="str">
        <f>TEXT(MID(Sales_Transactions[[#This Row],[Order Date]],2,5),"m")</f>
        <v>11</v>
      </c>
      <c r="G7880" s="2" t="str">
        <f>TEXT(MID(Sales_Transactions[[#This Row],[Order Date]],2,5),"yyy")</f>
        <v>2012</v>
      </c>
      <c r="H7880" s="2" t="str">
        <f>TEXT(MID(Sales_Transactions[[#This Row],[Order Date]],2,5),"yyy/m")</f>
        <v>2012/11</v>
      </c>
      <c r="I7880" t="s">
        <v>52</v>
      </c>
      <c r="J7880">
        <f t="shared" si="738"/>
        <v>1</v>
      </c>
      <c r="K7880" s="2">
        <v>35</v>
      </c>
      <c r="L7880" s="3">
        <v>1275.6099999999999</v>
      </c>
      <c r="M7880" s="4">
        <v>0.08</v>
      </c>
      <c r="N7880" s="5" t="s">
        <v>23</v>
      </c>
      <c r="O7880" s="3">
        <v>517.33000000000004</v>
      </c>
      <c r="P7880" s="3">
        <v>37.94</v>
      </c>
      <c r="Q7880" s="3">
        <v>5.08</v>
      </c>
      <c r="R7880" s="5" t="s">
        <v>2712</v>
      </c>
      <c r="S7880" s="5" t="s">
        <v>3612</v>
      </c>
      <c r="T7880" s="5" t="str">
        <f t="shared" si="739"/>
        <v>Alyssa Crouse</v>
      </c>
      <c r="U7880" t="s">
        <v>153</v>
      </c>
      <c r="V7880" s="5" t="s">
        <v>47</v>
      </c>
      <c r="W7880" s="5" t="s">
        <v>28</v>
      </c>
      <c r="X7880" s="5" t="s">
        <v>75</v>
      </c>
      <c r="Y7880" s="5" t="s">
        <v>1163</v>
      </c>
      <c r="Z7880" s="5" t="s">
        <v>84</v>
      </c>
      <c r="AA7880" s="4">
        <v>0.38</v>
      </c>
      <c r="AB7880" s="1">
        <v>41244</v>
      </c>
      <c r="AC7880" s="1">
        <v>16364</v>
      </c>
      <c r="AD7880">
        <f t="shared" si="740"/>
        <v>1</v>
      </c>
      <c r="AE7880">
        <f t="shared" ca="1" si="741"/>
        <v>79</v>
      </c>
      <c r="AF7880" t="str">
        <f t="shared" ca="1" si="742"/>
        <v>Over 65</v>
      </c>
      <c r="AG7880" s="3">
        <f t="shared" si="743"/>
        <v>1.228275657142857</v>
      </c>
      <c r="AH7880" t="str">
        <f>_xlfn.IFNA(VLOOKUP(Sales_Transactions[[#This Row],[Order ID]],Returned_Items[#All],2,FALSE),"Not Returned")</f>
        <v>Not Returned</v>
      </c>
    </row>
    <row r="7881" spans="1:34" x14ac:dyDescent="0.25">
      <c r="A7881">
        <v>18368</v>
      </c>
      <c r="C7881" t="s">
        <v>2829</v>
      </c>
      <c r="D7881" s="2" t="str">
        <f>TEXT(MID(Sales_Transactions[[#This Row],[Order Date]],2,5),"d/m/yyy")</f>
        <v>30/11/2012</v>
      </c>
      <c r="E7881" s="2" t="str">
        <f>TEXT(MID(Sales_Transactions[[#This Row],[Order Date]],2,5),"d")</f>
        <v>30</v>
      </c>
      <c r="F7881" s="2" t="str">
        <f>TEXT(MID(Sales_Transactions[[#This Row],[Order Date]],2,5),"m")</f>
        <v>11</v>
      </c>
      <c r="G7881" s="2" t="str">
        <f>TEXT(MID(Sales_Transactions[[#This Row],[Order Date]],2,5),"yyy")</f>
        <v>2012</v>
      </c>
      <c r="H7881" s="2" t="str">
        <f>TEXT(MID(Sales_Transactions[[#This Row],[Order Date]],2,5),"yyy/m")</f>
        <v>2012/11</v>
      </c>
      <c r="I7881" t="s">
        <v>52</v>
      </c>
      <c r="J7881">
        <f t="shared" si="738"/>
        <v>1</v>
      </c>
      <c r="K7881" s="2">
        <v>3</v>
      </c>
      <c r="L7881" s="3">
        <v>5972.59</v>
      </c>
      <c r="M7881" s="4">
        <v>0.06</v>
      </c>
      <c r="N7881" s="5" t="s">
        <v>34</v>
      </c>
      <c r="O7881" s="3">
        <v>-4852.53</v>
      </c>
      <c r="P7881" s="3">
        <v>2036.48</v>
      </c>
      <c r="Q7881" s="3">
        <v>14.7</v>
      </c>
      <c r="R7881" s="5" t="s">
        <v>2712</v>
      </c>
      <c r="S7881" s="5" t="s">
        <v>3612</v>
      </c>
      <c r="T7881" s="5" t="str">
        <f t="shared" si="739"/>
        <v>Alyssa Crouse</v>
      </c>
      <c r="U7881" t="s">
        <v>153</v>
      </c>
      <c r="V7881" s="5" t="s">
        <v>47</v>
      </c>
      <c r="W7881" s="5" t="s">
        <v>48</v>
      </c>
      <c r="X7881" s="5" t="s">
        <v>324</v>
      </c>
      <c r="Y7881" s="5" t="s">
        <v>3465</v>
      </c>
      <c r="Z7881" s="5" t="s">
        <v>40</v>
      </c>
      <c r="AA7881" s="4">
        <v>0.55000000000000004</v>
      </c>
      <c r="AB7881" s="1">
        <v>41245</v>
      </c>
      <c r="AC7881" s="1">
        <v>16706</v>
      </c>
      <c r="AD7881">
        <f t="shared" si="740"/>
        <v>2</v>
      </c>
      <c r="AE7881">
        <f t="shared" ca="1" si="741"/>
        <v>78</v>
      </c>
      <c r="AF7881" t="str">
        <f t="shared" ca="1" si="742"/>
        <v>Over 65</v>
      </c>
      <c r="AG7881" s="3">
        <f t="shared" si="743"/>
        <v>683.3193706666666</v>
      </c>
      <c r="AH7881" t="str">
        <f>_xlfn.IFNA(VLOOKUP(Sales_Transactions[[#This Row],[Order ID]],Returned_Items[#All],2,FALSE),"Not Returned")</f>
        <v>Not Returned</v>
      </c>
    </row>
    <row r="7882" spans="1:34" x14ac:dyDescent="0.25">
      <c r="A7882">
        <v>19424</v>
      </c>
      <c r="C7882" t="s">
        <v>1359</v>
      </c>
      <c r="D7882" s="2" t="str">
        <f>TEXT(MID(Sales_Transactions[[#This Row],[Order Date]],2,5),"d/m/yyy")</f>
        <v>9/4/2011</v>
      </c>
      <c r="E7882" s="2" t="str">
        <f>TEXT(MID(Sales_Transactions[[#This Row],[Order Date]],2,5),"d")</f>
        <v>9</v>
      </c>
      <c r="F7882" s="2" t="str">
        <f>TEXT(MID(Sales_Transactions[[#This Row],[Order Date]],2,5),"m")</f>
        <v>4</v>
      </c>
      <c r="G7882" s="2" t="str">
        <f>TEXT(MID(Sales_Transactions[[#This Row],[Order Date]],2,5),"yyy")</f>
        <v>2011</v>
      </c>
      <c r="H7882" s="2" t="str">
        <f>TEXT(MID(Sales_Transactions[[#This Row],[Order Date]],2,5),"yyy/m")</f>
        <v>2011/4</v>
      </c>
      <c r="I7882" t="s">
        <v>52</v>
      </c>
      <c r="J7882">
        <f t="shared" si="738"/>
        <v>1</v>
      </c>
      <c r="K7882" s="2">
        <v>29</v>
      </c>
      <c r="L7882" s="3">
        <v>60.68</v>
      </c>
      <c r="M7882" s="4">
        <v>0.09</v>
      </c>
      <c r="N7882" s="5" t="s">
        <v>23</v>
      </c>
      <c r="O7882" s="3">
        <v>-115.71</v>
      </c>
      <c r="P7882" s="3">
        <v>1.98</v>
      </c>
      <c r="Q7882" s="3">
        <v>4.7699999999999996</v>
      </c>
      <c r="R7882" s="5" t="s">
        <v>3602</v>
      </c>
      <c r="S7882" s="5" t="s">
        <v>3603</v>
      </c>
      <c r="T7882" s="5" t="str">
        <f t="shared" si="739"/>
        <v>Sibella Parks</v>
      </c>
      <c r="U7882" t="s">
        <v>153</v>
      </c>
      <c r="V7882" s="5" t="s">
        <v>27</v>
      </c>
      <c r="W7882" s="5" t="s">
        <v>28</v>
      </c>
      <c r="X7882" s="5" t="s">
        <v>41</v>
      </c>
      <c r="Y7882" s="5" t="s">
        <v>2968</v>
      </c>
      <c r="Z7882" s="5" t="s">
        <v>43</v>
      </c>
      <c r="AA7882" s="4">
        <v>0.4</v>
      </c>
      <c r="AB7882" s="1">
        <v>40642</v>
      </c>
      <c r="AC7882" s="1">
        <v>16503</v>
      </c>
      <c r="AD7882">
        <f t="shared" si="740"/>
        <v>0</v>
      </c>
      <c r="AE7882">
        <f t="shared" ca="1" si="741"/>
        <v>79</v>
      </c>
      <c r="AF7882" t="str">
        <f t="shared" ca="1" si="742"/>
        <v>Over 65</v>
      </c>
      <c r="AG7882" s="3">
        <f t="shared" si="743"/>
        <v>0.23269717241379309</v>
      </c>
      <c r="AH7882" t="str">
        <f>_xlfn.IFNA(VLOOKUP(Sales_Transactions[[#This Row],[Order ID]],Returned_Items[#All],2,FALSE),"Not Returned")</f>
        <v>Not Returned</v>
      </c>
    </row>
    <row r="7883" spans="1:34" x14ac:dyDescent="0.25">
      <c r="A7883">
        <v>19424</v>
      </c>
      <c r="C7883" t="s">
        <v>1359</v>
      </c>
      <c r="D7883" s="2" t="str">
        <f>TEXT(MID(Sales_Transactions[[#This Row],[Order Date]],2,5),"d/m/yyy")</f>
        <v>9/4/2011</v>
      </c>
      <c r="E7883" s="2" t="str">
        <f>TEXT(MID(Sales_Transactions[[#This Row],[Order Date]],2,5),"d")</f>
        <v>9</v>
      </c>
      <c r="F7883" s="2" t="str">
        <f>TEXT(MID(Sales_Transactions[[#This Row],[Order Date]],2,5),"m")</f>
        <v>4</v>
      </c>
      <c r="G7883" s="2" t="str">
        <f>TEXT(MID(Sales_Transactions[[#This Row],[Order Date]],2,5),"yyy")</f>
        <v>2011</v>
      </c>
      <c r="H7883" s="2" t="str">
        <f>TEXT(MID(Sales_Transactions[[#This Row],[Order Date]],2,5),"yyy/m")</f>
        <v>2011/4</v>
      </c>
      <c r="I7883" t="s">
        <v>52</v>
      </c>
      <c r="J7883">
        <f t="shared" si="738"/>
        <v>1</v>
      </c>
      <c r="K7883" s="2">
        <v>37</v>
      </c>
      <c r="L7883" s="3">
        <v>1129.0550000000001</v>
      </c>
      <c r="M7883" s="4">
        <v>0.05</v>
      </c>
      <c r="N7883" s="5" t="s">
        <v>23</v>
      </c>
      <c r="O7883" s="3">
        <v>337.73</v>
      </c>
      <c r="P7883" s="3">
        <v>35.99</v>
      </c>
      <c r="Q7883" s="3">
        <v>1.1000000000000001</v>
      </c>
      <c r="R7883" s="5" t="s">
        <v>3602</v>
      </c>
      <c r="S7883" s="5" t="s">
        <v>3603</v>
      </c>
      <c r="T7883" s="5" t="str">
        <f t="shared" si="739"/>
        <v>Sibella Parks</v>
      </c>
      <c r="U7883" t="s">
        <v>153</v>
      </c>
      <c r="V7883" s="5" t="s">
        <v>27</v>
      </c>
      <c r="W7883" s="5" t="s">
        <v>48</v>
      </c>
      <c r="X7883" s="5" t="s">
        <v>49</v>
      </c>
      <c r="Y7883" s="5" t="s">
        <v>1922</v>
      </c>
      <c r="Z7883" s="5" t="s">
        <v>43</v>
      </c>
      <c r="AA7883" s="4">
        <v>0.55000000000000004</v>
      </c>
      <c r="AB7883" s="1">
        <v>40643</v>
      </c>
      <c r="AC7883" s="1">
        <v>16475</v>
      </c>
      <c r="AD7883">
        <f t="shared" si="740"/>
        <v>1</v>
      </c>
      <c r="AE7883">
        <f t="shared" ca="1" si="741"/>
        <v>79</v>
      </c>
      <c r="AF7883" t="str">
        <f t="shared" ca="1" si="742"/>
        <v>Over 65</v>
      </c>
      <c r="AG7883" s="3">
        <f t="shared" si="743"/>
        <v>1.0019460810810812</v>
      </c>
      <c r="AH7883" t="str">
        <f>_xlfn.IFNA(VLOOKUP(Sales_Transactions[[#This Row],[Order ID]],Returned_Items[#All],2,FALSE),"Not Returned")</f>
        <v>Not Returned</v>
      </c>
    </row>
    <row r="7884" spans="1:34" x14ac:dyDescent="0.25">
      <c r="A7884">
        <v>19425</v>
      </c>
      <c r="C7884" t="s">
        <v>1597</v>
      </c>
      <c r="D7884" s="2" t="str">
        <f>TEXT(MID(Sales_Transactions[[#This Row],[Order Date]],2,5),"d/m/yyy")</f>
        <v>24/9/2012</v>
      </c>
      <c r="E7884" s="2" t="str">
        <f>TEXT(MID(Sales_Transactions[[#This Row],[Order Date]],2,5),"d")</f>
        <v>24</v>
      </c>
      <c r="F7884" s="2" t="str">
        <f>TEXT(MID(Sales_Transactions[[#This Row],[Order Date]],2,5),"m")</f>
        <v>9</v>
      </c>
      <c r="G7884" s="2" t="str">
        <f>TEXT(MID(Sales_Transactions[[#This Row],[Order Date]],2,5),"yyy")</f>
        <v>2012</v>
      </c>
      <c r="H7884" s="2" t="str">
        <f>TEXT(MID(Sales_Transactions[[#This Row],[Order Date]],2,5),"yyy/m")</f>
        <v>2012/9</v>
      </c>
      <c r="I7884" t="s">
        <v>52</v>
      </c>
      <c r="J7884">
        <f t="shared" si="738"/>
        <v>1</v>
      </c>
      <c r="K7884" s="2">
        <v>34</v>
      </c>
      <c r="L7884" s="3">
        <v>210.24</v>
      </c>
      <c r="M7884" s="4">
        <v>0</v>
      </c>
      <c r="N7884" s="5" t="s">
        <v>23</v>
      </c>
      <c r="O7884" s="3">
        <v>-31.67</v>
      </c>
      <c r="P7884" s="3">
        <v>5.68</v>
      </c>
      <c r="Q7884" s="3">
        <v>3.6</v>
      </c>
      <c r="R7884" s="5" t="s">
        <v>3613</v>
      </c>
      <c r="S7884" s="5" t="s">
        <v>3614</v>
      </c>
      <c r="T7884" s="5" t="str">
        <f t="shared" si="739"/>
        <v>Cassandra Brandow</v>
      </c>
      <c r="U7884" t="s">
        <v>153</v>
      </c>
      <c r="V7884" s="5" t="s">
        <v>74</v>
      </c>
      <c r="W7884" s="5" t="s">
        <v>28</v>
      </c>
      <c r="X7884" s="5" t="s">
        <v>221</v>
      </c>
      <c r="Y7884" s="5" t="s">
        <v>3055</v>
      </c>
      <c r="Z7884" s="5" t="s">
        <v>60</v>
      </c>
      <c r="AA7884" s="4">
        <v>0.56000000000000005</v>
      </c>
      <c r="AB7884" s="1">
        <v>41177</v>
      </c>
      <c r="AC7884" s="1">
        <v>16652</v>
      </c>
      <c r="AD7884">
        <f t="shared" si="740"/>
        <v>1</v>
      </c>
      <c r="AE7884">
        <f t="shared" ca="1" si="741"/>
        <v>79</v>
      </c>
      <c r="AF7884" t="str">
        <f t="shared" ca="1" si="742"/>
        <v>Over 65</v>
      </c>
      <c r="AG7884" s="3">
        <f t="shared" si="743"/>
        <v>0.27294117647058824</v>
      </c>
      <c r="AH7884" t="str">
        <f>_xlfn.IFNA(VLOOKUP(Sales_Transactions[[#This Row],[Order ID]],Returned_Items[#All],2,FALSE),"Not Returned")</f>
        <v>Not Returned</v>
      </c>
    </row>
    <row r="7885" spans="1:34" x14ac:dyDescent="0.25">
      <c r="A7885">
        <v>19812</v>
      </c>
      <c r="C7885" t="s">
        <v>3405</v>
      </c>
      <c r="D7885" s="2" t="str">
        <f>TEXT(MID(Sales_Transactions[[#This Row],[Order Date]],2,5),"d/m/yyy")</f>
        <v>2/4/2010</v>
      </c>
      <c r="E7885" s="2" t="str">
        <f>TEXT(MID(Sales_Transactions[[#This Row],[Order Date]],2,5),"d")</f>
        <v>2</v>
      </c>
      <c r="F7885" s="2" t="str">
        <f>TEXT(MID(Sales_Transactions[[#This Row],[Order Date]],2,5),"m")</f>
        <v>4</v>
      </c>
      <c r="G7885" s="2" t="str">
        <f>TEXT(MID(Sales_Transactions[[#This Row],[Order Date]],2,5),"yyy")</f>
        <v>2010</v>
      </c>
      <c r="H7885" s="2" t="str">
        <f>TEXT(MID(Sales_Transactions[[#This Row],[Order Date]],2,5),"yyy/m")</f>
        <v>2010/4</v>
      </c>
      <c r="I7885" t="s">
        <v>22</v>
      </c>
      <c r="J7885">
        <f t="shared" si="738"/>
        <v>2</v>
      </c>
      <c r="K7885" s="2">
        <v>3</v>
      </c>
      <c r="L7885" s="3">
        <v>1358.7760000000001</v>
      </c>
      <c r="M7885" s="4">
        <v>0.01</v>
      </c>
      <c r="N7885" s="5" t="s">
        <v>34</v>
      </c>
      <c r="O7885" s="3">
        <v>-163.19999999999999</v>
      </c>
      <c r="P7885" s="3">
        <v>550.98</v>
      </c>
      <c r="Q7885" s="3">
        <v>45.7</v>
      </c>
      <c r="R7885" s="5" t="s">
        <v>1378</v>
      </c>
      <c r="S7885" s="5" t="s">
        <v>2069</v>
      </c>
      <c r="T7885" s="5" t="str">
        <f t="shared" si="739"/>
        <v>Alex Russell</v>
      </c>
      <c r="U7885" t="s">
        <v>153</v>
      </c>
      <c r="V7885" s="5" t="s">
        <v>74</v>
      </c>
      <c r="W7885" s="5" t="s">
        <v>57</v>
      </c>
      <c r="X7885" s="5" t="s">
        <v>107</v>
      </c>
      <c r="Y7885" s="5" t="s">
        <v>2767</v>
      </c>
      <c r="Z7885" s="5" t="s">
        <v>106</v>
      </c>
      <c r="AA7885" s="4">
        <v>0.71</v>
      </c>
      <c r="AB7885" s="1">
        <v>40275</v>
      </c>
      <c r="AC7885" s="1">
        <v>29744</v>
      </c>
      <c r="AD7885">
        <f t="shared" si="740"/>
        <v>5</v>
      </c>
      <c r="AE7885">
        <f t="shared" ca="1" si="741"/>
        <v>43</v>
      </c>
      <c r="AF7885" t="str">
        <f t="shared" ca="1" si="742"/>
        <v>18-64</v>
      </c>
      <c r="AG7885" s="3">
        <f t="shared" si="743"/>
        <v>198.87496733333333</v>
      </c>
      <c r="AH7885" t="str">
        <f>_xlfn.IFNA(VLOOKUP(Sales_Transactions[[#This Row],[Order ID]],Returned_Items[#All],2,FALSE),"Not Returned")</f>
        <v>Not Returned</v>
      </c>
    </row>
    <row r="7886" spans="1:34" x14ac:dyDescent="0.25">
      <c r="A7886">
        <v>21510</v>
      </c>
      <c r="C7886" t="s">
        <v>2456</v>
      </c>
      <c r="D7886" s="2" t="str">
        <f>TEXT(MID(Sales_Transactions[[#This Row],[Order Date]],2,5),"d/m/yyy")</f>
        <v>8/5/2012</v>
      </c>
      <c r="E7886" s="2" t="str">
        <f>TEXT(MID(Sales_Transactions[[#This Row],[Order Date]],2,5),"d")</f>
        <v>8</v>
      </c>
      <c r="F7886" s="2" t="str">
        <f>TEXT(MID(Sales_Transactions[[#This Row],[Order Date]],2,5),"m")</f>
        <v>5</v>
      </c>
      <c r="G7886" s="2" t="str">
        <f>TEXT(MID(Sales_Transactions[[#This Row],[Order Date]],2,5),"yyy")</f>
        <v>2012</v>
      </c>
      <c r="H7886" s="2" t="str">
        <f>TEXT(MID(Sales_Transactions[[#This Row],[Order Date]],2,5),"yyy/m")</f>
        <v>2012/5</v>
      </c>
      <c r="I7886" t="s">
        <v>33</v>
      </c>
      <c r="J7886">
        <f t="shared" si="738"/>
        <v>4</v>
      </c>
      <c r="K7886" s="2">
        <v>16</v>
      </c>
      <c r="L7886" s="3">
        <v>372.09</v>
      </c>
      <c r="M7886" s="4">
        <v>0.04</v>
      </c>
      <c r="N7886" s="5" t="s">
        <v>67</v>
      </c>
      <c r="O7886" s="3">
        <v>98.28</v>
      </c>
      <c r="P7886" s="3">
        <v>22.24</v>
      </c>
      <c r="Q7886" s="3">
        <v>1.99</v>
      </c>
      <c r="R7886" s="5" t="s">
        <v>2712</v>
      </c>
      <c r="S7886" s="5" t="s">
        <v>3612</v>
      </c>
      <c r="T7886" s="5" t="str">
        <f t="shared" si="739"/>
        <v>Alyssa Crouse</v>
      </c>
      <c r="U7886" t="s">
        <v>153</v>
      </c>
      <c r="V7886" s="5" t="s">
        <v>47</v>
      </c>
      <c r="W7886" s="5" t="s">
        <v>48</v>
      </c>
      <c r="X7886" s="5" t="s">
        <v>87</v>
      </c>
      <c r="Y7886" s="5" t="s">
        <v>1976</v>
      </c>
      <c r="Z7886" s="5" t="s">
        <v>60</v>
      </c>
      <c r="AA7886" s="4">
        <v>0.43</v>
      </c>
      <c r="AB7886" s="1">
        <v>41037</v>
      </c>
      <c r="AC7886" s="1">
        <v>29756</v>
      </c>
      <c r="AD7886">
        <f t="shared" si="740"/>
        <v>0</v>
      </c>
      <c r="AE7886">
        <f t="shared" ca="1" si="741"/>
        <v>43</v>
      </c>
      <c r="AF7886" t="str">
        <f t="shared" ca="1" si="742"/>
        <v>18-64</v>
      </c>
      <c r="AG7886" s="3">
        <f t="shared" si="743"/>
        <v>1.5138189999999998</v>
      </c>
      <c r="AH7886" t="str">
        <f>_xlfn.IFNA(VLOOKUP(Sales_Transactions[[#This Row],[Order ID]],Returned_Items[#All],2,FALSE),"Not Returned")</f>
        <v>Not Returned</v>
      </c>
    </row>
    <row r="7887" spans="1:34" x14ac:dyDescent="0.25">
      <c r="A7887">
        <v>21763</v>
      </c>
      <c r="C7887" t="s">
        <v>2057</v>
      </c>
      <c r="D7887" s="2" t="str">
        <f>TEXT(MID(Sales_Transactions[[#This Row],[Order Date]],2,5),"d/m/yyy")</f>
        <v>28/5/2012</v>
      </c>
      <c r="E7887" s="2" t="str">
        <f>TEXT(MID(Sales_Transactions[[#This Row],[Order Date]],2,5),"d")</f>
        <v>28</v>
      </c>
      <c r="F7887" s="2" t="str">
        <f>TEXT(MID(Sales_Transactions[[#This Row],[Order Date]],2,5),"m")</f>
        <v>5</v>
      </c>
      <c r="G7887" s="2" t="str">
        <f>TEXT(MID(Sales_Transactions[[#This Row],[Order Date]],2,5),"yyy")</f>
        <v>2012</v>
      </c>
      <c r="H7887" s="2" t="str">
        <f>TEXT(MID(Sales_Transactions[[#This Row],[Order Date]],2,5),"yyy/m")</f>
        <v>2012/5</v>
      </c>
      <c r="I7887" t="s">
        <v>22</v>
      </c>
      <c r="J7887">
        <f t="shared" si="738"/>
        <v>2</v>
      </c>
      <c r="K7887" s="2">
        <v>22</v>
      </c>
      <c r="L7887" s="3">
        <v>1239.4445000000001</v>
      </c>
      <c r="M7887" s="4">
        <v>7.0000000000000007E-2</v>
      </c>
      <c r="N7887" s="5" t="s">
        <v>23</v>
      </c>
      <c r="O7887" s="3">
        <v>165.5</v>
      </c>
      <c r="P7887" s="3">
        <v>65.989999999999995</v>
      </c>
      <c r="Q7887" s="3">
        <v>3.99</v>
      </c>
      <c r="R7887" s="5" t="s">
        <v>227</v>
      </c>
      <c r="S7887" s="5" t="s">
        <v>3615</v>
      </c>
      <c r="T7887" s="5" t="str">
        <f t="shared" si="739"/>
        <v>Adrian Barton</v>
      </c>
      <c r="U7887" t="s">
        <v>153</v>
      </c>
      <c r="V7887" s="5" t="s">
        <v>27</v>
      </c>
      <c r="W7887" s="5" t="s">
        <v>48</v>
      </c>
      <c r="X7887" s="5" t="s">
        <v>49</v>
      </c>
      <c r="Y7887" s="5" t="s">
        <v>978</v>
      </c>
      <c r="Z7887" s="5" t="s">
        <v>43</v>
      </c>
      <c r="AA7887" s="4">
        <v>0.59</v>
      </c>
      <c r="AB7887" s="1">
        <v>41062</v>
      </c>
      <c r="AC7887" s="1">
        <v>19169</v>
      </c>
      <c r="AD7887">
        <f t="shared" si="740"/>
        <v>5</v>
      </c>
      <c r="AE7887">
        <f t="shared" ca="1" si="741"/>
        <v>72</v>
      </c>
      <c r="AF7887" t="str">
        <f t="shared" ca="1" si="742"/>
        <v>Over 65</v>
      </c>
      <c r="AG7887" s="3">
        <f t="shared" si="743"/>
        <v>3.1788094090909085</v>
      </c>
      <c r="AH7887" t="str">
        <f>_xlfn.IFNA(VLOOKUP(Sales_Transactions[[#This Row],[Order ID]],Returned_Items[#All],2,FALSE),"Not Returned")</f>
        <v>Not Returned</v>
      </c>
    </row>
    <row r="7888" spans="1:34" x14ac:dyDescent="0.25">
      <c r="A7888">
        <v>22212</v>
      </c>
      <c r="C7888" t="s">
        <v>1718</v>
      </c>
      <c r="D7888" s="2" t="str">
        <f>TEXT(MID(Sales_Transactions[[#This Row],[Order Date]],2,5),"d/m/yyy")</f>
        <v>17/9/2010</v>
      </c>
      <c r="E7888" s="2" t="str">
        <f>TEXT(MID(Sales_Transactions[[#This Row],[Order Date]],2,5),"d")</f>
        <v>17</v>
      </c>
      <c r="F7888" s="2" t="str">
        <f>TEXT(MID(Sales_Transactions[[#This Row],[Order Date]],2,5),"m")</f>
        <v>9</v>
      </c>
      <c r="G7888" s="2" t="str">
        <f>TEXT(MID(Sales_Transactions[[#This Row],[Order Date]],2,5),"yyy")</f>
        <v>2010</v>
      </c>
      <c r="H7888" s="2" t="str">
        <f>TEXT(MID(Sales_Transactions[[#This Row],[Order Date]],2,5),"yyy/m")</f>
        <v>2010/9</v>
      </c>
      <c r="I7888" t="s">
        <v>78</v>
      </c>
      <c r="J7888">
        <f t="shared" si="738"/>
        <v>3</v>
      </c>
      <c r="K7888" s="2">
        <v>19</v>
      </c>
      <c r="L7888" s="3">
        <v>116.22</v>
      </c>
      <c r="M7888" s="4">
        <v>0.01</v>
      </c>
      <c r="N7888" s="5" t="s">
        <v>23</v>
      </c>
      <c r="O7888" s="3">
        <v>26.89</v>
      </c>
      <c r="P7888" s="3">
        <v>5.98</v>
      </c>
      <c r="Q7888" s="3">
        <v>1.49</v>
      </c>
      <c r="R7888" s="5" t="s">
        <v>3616</v>
      </c>
      <c r="S7888" s="5" t="s">
        <v>3617</v>
      </c>
      <c r="T7888" s="5" t="str">
        <f t="shared" si="739"/>
        <v>Catherine Glotzbach</v>
      </c>
      <c r="U7888" t="s">
        <v>153</v>
      </c>
      <c r="V7888" s="5" t="s">
        <v>74</v>
      </c>
      <c r="W7888" s="5" t="s">
        <v>28</v>
      </c>
      <c r="X7888" s="5" t="s">
        <v>41</v>
      </c>
      <c r="Y7888" s="5" t="s">
        <v>2411</v>
      </c>
      <c r="Z7888" s="5" t="s">
        <v>43</v>
      </c>
      <c r="AA7888" s="4">
        <v>0.39</v>
      </c>
      <c r="AB7888" s="1">
        <v>40439</v>
      </c>
      <c r="AC7888" s="1">
        <v>29931</v>
      </c>
      <c r="AD7888">
        <f t="shared" si="740"/>
        <v>1</v>
      </c>
      <c r="AE7888">
        <f t="shared" ca="1" si="741"/>
        <v>42</v>
      </c>
      <c r="AF7888" t="str">
        <f t="shared" ca="1" si="742"/>
        <v>18-64</v>
      </c>
      <c r="AG7888" s="3">
        <f t="shared" si="743"/>
        <v>0.39312642105263162</v>
      </c>
      <c r="AH7888" t="str">
        <f>_xlfn.IFNA(VLOOKUP(Sales_Transactions[[#This Row],[Order ID]],Returned_Items[#All],2,FALSE),"Not Returned")</f>
        <v>Not Returned</v>
      </c>
    </row>
    <row r="7889" spans="1:34" x14ac:dyDescent="0.25">
      <c r="A7889">
        <v>23046</v>
      </c>
      <c r="C7889" t="s">
        <v>1445</v>
      </c>
      <c r="D7889" s="2" t="str">
        <f>TEXT(MID(Sales_Transactions[[#This Row],[Order Date]],2,5),"d/m/yyy")</f>
        <v>6/10/2010</v>
      </c>
      <c r="E7889" s="2" t="str">
        <f>TEXT(MID(Sales_Transactions[[#This Row],[Order Date]],2,5),"d")</f>
        <v>6</v>
      </c>
      <c r="F7889" s="2" t="str">
        <f>TEXT(MID(Sales_Transactions[[#This Row],[Order Date]],2,5),"m")</f>
        <v>10</v>
      </c>
      <c r="G7889" s="2" t="str">
        <f>TEXT(MID(Sales_Transactions[[#This Row],[Order Date]],2,5),"yyy")</f>
        <v>2010</v>
      </c>
      <c r="H7889" s="2" t="str">
        <f>TEXT(MID(Sales_Transactions[[#This Row],[Order Date]],2,5),"yyy/m")</f>
        <v>2010/10</v>
      </c>
      <c r="I7889" t="s">
        <v>101</v>
      </c>
      <c r="J7889">
        <f t="shared" si="738"/>
        <v>1</v>
      </c>
      <c r="K7889" s="2">
        <v>33</v>
      </c>
      <c r="L7889" s="3">
        <v>292.75</v>
      </c>
      <c r="M7889" s="4">
        <v>0.08</v>
      </c>
      <c r="N7889" s="5" t="s">
        <v>23</v>
      </c>
      <c r="O7889" s="3">
        <v>93.33</v>
      </c>
      <c r="P7889" s="3">
        <v>8.9499999999999993</v>
      </c>
      <c r="Q7889" s="3">
        <v>2.0099999999999998</v>
      </c>
      <c r="R7889" s="5" t="s">
        <v>2108</v>
      </c>
      <c r="S7889" s="5" t="s">
        <v>3604</v>
      </c>
      <c r="T7889" s="5" t="str">
        <f t="shared" si="739"/>
        <v>Adam Shillingsburg</v>
      </c>
      <c r="U7889" t="s">
        <v>153</v>
      </c>
      <c r="V7889" s="5" t="s">
        <v>47</v>
      </c>
      <c r="W7889" s="5" t="s">
        <v>28</v>
      </c>
      <c r="X7889" s="5" t="s">
        <v>75</v>
      </c>
      <c r="Y7889" s="5" t="s">
        <v>1083</v>
      </c>
      <c r="Z7889" s="5" t="s">
        <v>84</v>
      </c>
      <c r="AA7889" s="4">
        <v>0.39</v>
      </c>
      <c r="AB7889" s="1">
        <v>40459</v>
      </c>
      <c r="AC7889" s="1">
        <v>29730</v>
      </c>
      <c r="AD7889">
        <f t="shared" si="740"/>
        <v>2</v>
      </c>
      <c r="AE7889">
        <f t="shared" ca="1" si="741"/>
        <v>43</v>
      </c>
      <c r="AF7889" t="str">
        <f t="shared" ca="1" si="742"/>
        <v>18-64</v>
      </c>
      <c r="AG7889" s="3">
        <f t="shared" si="743"/>
        <v>0.33190424242424238</v>
      </c>
      <c r="AH7889" t="str">
        <f>_xlfn.IFNA(VLOOKUP(Sales_Transactions[[#This Row],[Order ID]],Returned_Items[#All],2,FALSE),"Not Returned")</f>
        <v>Not Returned</v>
      </c>
    </row>
    <row r="7890" spans="1:34" x14ac:dyDescent="0.25">
      <c r="A7890">
        <v>23172</v>
      </c>
      <c r="C7890" t="s">
        <v>2551</v>
      </c>
      <c r="D7890" s="2" t="str">
        <f>TEXT(MID(Sales_Transactions[[#This Row],[Order Date]],2,5),"d/m/yyy")</f>
        <v>24/4/2012</v>
      </c>
      <c r="E7890" s="2" t="str">
        <f>TEXT(MID(Sales_Transactions[[#This Row],[Order Date]],2,5),"d")</f>
        <v>24</v>
      </c>
      <c r="F7890" s="2" t="str">
        <f>TEXT(MID(Sales_Transactions[[#This Row],[Order Date]],2,5),"m")</f>
        <v>4</v>
      </c>
      <c r="G7890" s="2" t="str">
        <f>TEXT(MID(Sales_Transactions[[#This Row],[Order Date]],2,5),"yyy")</f>
        <v>2012</v>
      </c>
      <c r="H7890" s="2" t="str">
        <f>TEXT(MID(Sales_Transactions[[#This Row],[Order Date]],2,5),"yyy/m")</f>
        <v>2012/4</v>
      </c>
      <c r="I7890" t="s">
        <v>22</v>
      </c>
      <c r="J7890">
        <f t="shared" si="738"/>
        <v>2</v>
      </c>
      <c r="K7890" s="2">
        <v>13</v>
      </c>
      <c r="L7890" s="3">
        <v>1191.73</v>
      </c>
      <c r="M7890" s="4">
        <v>7.0000000000000007E-2</v>
      </c>
      <c r="N7890" s="5" t="s">
        <v>23</v>
      </c>
      <c r="O7890" s="3">
        <v>147.6</v>
      </c>
      <c r="P7890" s="3">
        <v>96.45</v>
      </c>
      <c r="Q7890" s="3">
        <v>13.99</v>
      </c>
      <c r="R7890" s="5" t="s">
        <v>1378</v>
      </c>
      <c r="S7890" s="5" t="s">
        <v>2069</v>
      </c>
      <c r="T7890" s="5" t="str">
        <f t="shared" si="739"/>
        <v>Alex Russell</v>
      </c>
      <c r="U7890" t="s">
        <v>153</v>
      </c>
      <c r="V7890" s="5" t="s">
        <v>74</v>
      </c>
      <c r="W7890" s="5" t="s">
        <v>48</v>
      </c>
      <c r="X7890" s="5" t="s">
        <v>324</v>
      </c>
      <c r="Y7890" s="5" t="s">
        <v>3251</v>
      </c>
      <c r="Z7890" s="5" t="s">
        <v>56</v>
      </c>
      <c r="AA7890" s="4">
        <v>0.38</v>
      </c>
      <c r="AB7890" s="1">
        <v>41028</v>
      </c>
      <c r="AC7890" s="1">
        <v>29938</v>
      </c>
      <c r="AD7890">
        <f t="shared" si="740"/>
        <v>5</v>
      </c>
      <c r="AE7890">
        <f t="shared" ca="1" si="741"/>
        <v>42</v>
      </c>
      <c r="AF7890" t="str">
        <f t="shared" ca="1" si="742"/>
        <v>18-64</v>
      </c>
      <c r="AG7890" s="3">
        <f t="shared" si="743"/>
        <v>8.490191153846153</v>
      </c>
      <c r="AH7890" t="str">
        <f>_xlfn.IFNA(VLOOKUP(Sales_Transactions[[#This Row],[Order ID]],Returned_Items[#All],2,FALSE),"Not Returned")</f>
        <v>Not Returned</v>
      </c>
    </row>
    <row r="7891" spans="1:34" x14ac:dyDescent="0.25">
      <c r="A7891">
        <v>23585</v>
      </c>
      <c r="C7891" t="s">
        <v>1092</v>
      </c>
      <c r="D7891" s="2" t="str">
        <f>TEXT(MID(Sales_Transactions[[#This Row],[Order Date]],2,5),"d/m/yyy")</f>
        <v>31/10/2012</v>
      </c>
      <c r="E7891" s="2" t="str">
        <f>TEXT(MID(Sales_Transactions[[#This Row],[Order Date]],2,5),"d")</f>
        <v>31</v>
      </c>
      <c r="F7891" s="2" t="str">
        <f>TEXT(MID(Sales_Transactions[[#This Row],[Order Date]],2,5),"m")</f>
        <v>10</v>
      </c>
      <c r="G7891" s="2" t="str">
        <f>TEXT(MID(Sales_Transactions[[#This Row],[Order Date]],2,5),"yyy")</f>
        <v>2012</v>
      </c>
      <c r="H7891" s="2" t="str">
        <f>TEXT(MID(Sales_Transactions[[#This Row],[Order Date]],2,5),"yyy/m")</f>
        <v>2012/10</v>
      </c>
      <c r="I7891" t="s">
        <v>101</v>
      </c>
      <c r="J7891">
        <f t="shared" si="738"/>
        <v>1</v>
      </c>
      <c r="K7891" s="2">
        <v>44</v>
      </c>
      <c r="L7891" s="3">
        <v>192.78</v>
      </c>
      <c r="M7891" s="4">
        <v>0.06</v>
      </c>
      <c r="N7891" s="5" t="s">
        <v>23</v>
      </c>
      <c r="O7891" s="3">
        <v>4.59</v>
      </c>
      <c r="P7891" s="3">
        <v>4.28</v>
      </c>
      <c r="Q7891" s="3">
        <v>1.6</v>
      </c>
      <c r="R7891" s="5" t="s">
        <v>3616</v>
      </c>
      <c r="S7891" s="5" t="s">
        <v>3617</v>
      </c>
      <c r="T7891" s="5" t="str">
        <f t="shared" si="739"/>
        <v>Catherine Glotzbach</v>
      </c>
      <c r="U7891" t="s">
        <v>153</v>
      </c>
      <c r="V7891" s="5" t="s">
        <v>74</v>
      </c>
      <c r="W7891" s="5" t="s">
        <v>28</v>
      </c>
      <c r="X7891" s="5" t="s">
        <v>124</v>
      </c>
      <c r="Y7891" s="5" t="s">
        <v>1802</v>
      </c>
      <c r="Z7891" s="5" t="s">
        <v>84</v>
      </c>
      <c r="AA7891" s="4">
        <v>0.57999999999999996</v>
      </c>
      <c r="AB7891" s="1">
        <v>41214</v>
      </c>
      <c r="AC7891" s="1">
        <v>29662</v>
      </c>
      <c r="AD7891">
        <f t="shared" si="740"/>
        <v>1</v>
      </c>
      <c r="AE7891">
        <f t="shared" ca="1" si="741"/>
        <v>43</v>
      </c>
      <c r="AF7891" t="str">
        <f t="shared" ca="1" si="742"/>
        <v>18-64</v>
      </c>
      <c r="AG7891" s="3">
        <f t="shared" si="743"/>
        <v>0.133578</v>
      </c>
      <c r="AH7891" t="str">
        <f>_xlfn.IFNA(VLOOKUP(Sales_Transactions[[#This Row],[Order ID]],Returned_Items[#All],2,FALSE),"Not Returned")</f>
        <v>Not Returned</v>
      </c>
    </row>
    <row r="7892" spans="1:34" x14ac:dyDescent="0.25">
      <c r="A7892">
        <v>23906</v>
      </c>
      <c r="C7892" t="s">
        <v>1602</v>
      </c>
      <c r="D7892" s="2" t="str">
        <f>TEXT(MID(Sales_Transactions[[#This Row],[Order Date]],2,5),"d/m/yyy")</f>
        <v>20/9/2010</v>
      </c>
      <c r="E7892" s="2" t="str">
        <f>TEXT(MID(Sales_Transactions[[#This Row],[Order Date]],2,5),"d")</f>
        <v>20</v>
      </c>
      <c r="F7892" s="2" t="str">
        <f>TEXT(MID(Sales_Transactions[[#This Row],[Order Date]],2,5),"m")</f>
        <v>9</v>
      </c>
      <c r="G7892" s="2" t="str">
        <f>TEXT(MID(Sales_Transactions[[#This Row],[Order Date]],2,5),"yyy")</f>
        <v>2010</v>
      </c>
      <c r="H7892" s="2" t="str">
        <f>TEXT(MID(Sales_Transactions[[#This Row],[Order Date]],2,5),"yyy/m")</f>
        <v>2010/9</v>
      </c>
      <c r="I7892" t="s">
        <v>101</v>
      </c>
      <c r="J7892">
        <f t="shared" si="738"/>
        <v>1</v>
      </c>
      <c r="K7892" s="2">
        <v>37</v>
      </c>
      <c r="L7892" s="3">
        <v>321.02</v>
      </c>
      <c r="M7892" s="4">
        <v>0.1</v>
      </c>
      <c r="N7892" s="5" t="s">
        <v>67</v>
      </c>
      <c r="O7892" s="3">
        <v>-11.88</v>
      </c>
      <c r="P7892" s="3">
        <v>8.67</v>
      </c>
      <c r="Q7892" s="3">
        <v>3.5</v>
      </c>
      <c r="R7892" s="5" t="s">
        <v>2712</v>
      </c>
      <c r="S7892" s="5" t="s">
        <v>3612</v>
      </c>
      <c r="T7892" s="5" t="str">
        <f t="shared" si="739"/>
        <v>Alyssa Crouse</v>
      </c>
      <c r="U7892" t="s">
        <v>153</v>
      </c>
      <c r="V7892" s="5" t="s">
        <v>47</v>
      </c>
      <c r="W7892" s="5" t="s">
        <v>28</v>
      </c>
      <c r="X7892" s="5" t="s">
        <v>38</v>
      </c>
      <c r="Y7892" s="5" t="s">
        <v>1998</v>
      </c>
      <c r="Z7892" s="5" t="s">
        <v>43</v>
      </c>
      <c r="AA7892" s="4">
        <v>0.57999999999999996</v>
      </c>
      <c r="AB7892" s="1">
        <v>40442</v>
      </c>
      <c r="AC7892" s="1">
        <v>29739</v>
      </c>
      <c r="AD7892">
        <f t="shared" si="740"/>
        <v>1</v>
      </c>
      <c r="AE7892">
        <f t="shared" ca="1" si="741"/>
        <v>43</v>
      </c>
      <c r="AF7892" t="str">
        <f t="shared" ca="1" si="742"/>
        <v>18-64</v>
      </c>
      <c r="AG7892" s="3">
        <f t="shared" si="743"/>
        <v>0.32868459459459459</v>
      </c>
      <c r="AH7892" t="str">
        <f>_xlfn.IFNA(VLOOKUP(Sales_Transactions[[#This Row],[Order ID]],Returned_Items[#All],2,FALSE),"Not Returned")</f>
        <v>Not Returned</v>
      </c>
    </row>
    <row r="7893" spans="1:34" x14ac:dyDescent="0.25">
      <c r="A7893">
        <v>24583</v>
      </c>
      <c r="C7893" t="s">
        <v>2335</v>
      </c>
      <c r="D7893" s="2" t="str">
        <f>TEXT(MID(Sales_Transactions[[#This Row],[Order Date]],2,5),"d/m/yyy")</f>
        <v>9/8/2011</v>
      </c>
      <c r="E7893" s="2" t="str">
        <f>TEXT(MID(Sales_Transactions[[#This Row],[Order Date]],2,5),"d")</f>
        <v>9</v>
      </c>
      <c r="F7893" s="2" t="str">
        <f>TEXT(MID(Sales_Transactions[[#This Row],[Order Date]],2,5),"m")</f>
        <v>8</v>
      </c>
      <c r="G7893" s="2" t="str">
        <f>TEXT(MID(Sales_Transactions[[#This Row],[Order Date]],2,5),"yyy")</f>
        <v>2011</v>
      </c>
      <c r="H7893" s="2" t="str">
        <f>TEXT(MID(Sales_Transactions[[#This Row],[Order Date]],2,5),"yyy/m")</f>
        <v>2011/8</v>
      </c>
      <c r="I7893" t="s">
        <v>101</v>
      </c>
      <c r="J7893">
        <f t="shared" si="738"/>
        <v>1</v>
      </c>
      <c r="K7893" s="2">
        <v>17</v>
      </c>
      <c r="L7893" s="3">
        <v>42.29</v>
      </c>
      <c r="M7893" s="4">
        <v>0.06</v>
      </c>
      <c r="N7893" s="5" t="s">
        <v>23</v>
      </c>
      <c r="O7893" s="3">
        <v>-85.27</v>
      </c>
      <c r="P7893" s="3">
        <v>2.16</v>
      </c>
      <c r="Q7893" s="3">
        <v>6.05</v>
      </c>
      <c r="R7893" s="5" t="s">
        <v>416</v>
      </c>
      <c r="S7893" s="5" t="s">
        <v>3575</v>
      </c>
      <c r="T7893" s="5" t="str">
        <f t="shared" si="739"/>
        <v>Becky Pak</v>
      </c>
      <c r="U7893" t="s">
        <v>153</v>
      </c>
      <c r="V7893" s="5" t="s">
        <v>47</v>
      </c>
      <c r="W7893" s="5" t="s">
        <v>28</v>
      </c>
      <c r="X7893" s="5" t="s">
        <v>41</v>
      </c>
      <c r="Y7893" s="5" t="s">
        <v>861</v>
      </c>
      <c r="Z7893" s="5" t="s">
        <v>43</v>
      </c>
      <c r="AA7893" s="4">
        <v>0.37</v>
      </c>
      <c r="AB7893" s="1">
        <v>40767</v>
      </c>
      <c r="AC7893" s="1">
        <v>29839</v>
      </c>
      <c r="AD7893">
        <f t="shared" si="740"/>
        <v>3</v>
      </c>
      <c r="AE7893">
        <f t="shared" ca="1" si="741"/>
        <v>42</v>
      </c>
      <c r="AF7893" t="str">
        <f t="shared" ca="1" si="742"/>
        <v>18-64</v>
      </c>
      <c r="AG7893" s="3">
        <f t="shared" si="743"/>
        <v>0.48286494117647066</v>
      </c>
      <c r="AH7893" t="str">
        <f>_xlfn.IFNA(VLOOKUP(Sales_Transactions[[#This Row],[Order ID]],Returned_Items[#All],2,FALSE),"Not Returned")</f>
        <v>Not Returned</v>
      </c>
    </row>
    <row r="7894" spans="1:34" x14ac:dyDescent="0.25">
      <c r="A7894">
        <v>25191</v>
      </c>
      <c r="C7894" t="s">
        <v>2100</v>
      </c>
      <c r="D7894" s="2" t="str">
        <f>TEXT(MID(Sales_Transactions[[#This Row],[Order Date]],2,5),"d/m/yyy")</f>
        <v>30/3/2011</v>
      </c>
      <c r="E7894" s="2" t="str">
        <f>TEXT(MID(Sales_Transactions[[#This Row],[Order Date]],2,5),"d")</f>
        <v>30</v>
      </c>
      <c r="F7894" s="2" t="str">
        <f>TEXT(MID(Sales_Transactions[[#This Row],[Order Date]],2,5),"m")</f>
        <v>3</v>
      </c>
      <c r="G7894" s="2" t="str">
        <f>TEXT(MID(Sales_Transactions[[#This Row],[Order Date]],2,5),"yyy")</f>
        <v>2011</v>
      </c>
      <c r="H7894" s="2" t="str">
        <f>TEXT(MID(Sales_Transactions[[#This Row],[Order Date]],2,5),"yyy/m")</f>
        <v>2011/3</v>
      </c>
      <c r="I7894" t="s">
        <v>78</v>
      </c>
      <c r="J7894">
        <f t="shared" si="738"/>
        <v>3</v>
      </c>
      <c r="K7894" s="2">
        <v>42</v>
      </c>
      <c r="L7894" s="3">
        <v>4091.152</v>
      </c>
      <c r="M7894" s="4">
        <v>0.05</v>
      </c>
      <c r="N7894" s="5" t="s">
        <v>23</v>
      </c>
      <c r="O7894" s="3">
        <v>1303.92</v>
      </c>
      <c r="P7894" s="3">
        <v>115.99</v>
      </c>
      <c r="Q7894" s="3">
        <v>2.5</v>
      </c>
      <c r="R7894" s="5" t="s">
        <v>3602</v>
      </c>
      <c r="S7894" s="5" t="s">
        <v>3603</v>
      </c>
      <c r="T7894" s="5" t="str">
        <f t="shared" si="739"/>
        <v>Sibella Parks</v>
      </c>
      <c r="U7894" t="s">
        <v>153</v>
      </c>
      <c r="V7894" s="5" t="s">
        <v>27</v>
      </c>
      <c r="W7894" s="5" t="s">
        <v>48</v>
      </c>
      <c r="X7894" s="5" t="s">
        <v>49</v>
      </c>
      <c r="Y7894" s="5" t="s">
        <v>3069</v>
      </c>
      <c r="Z7894" s="5" t="s">
        <v>43</v>
      </c>
      <c r="AA7894" s="4">
        <v>0.55000000000000004</v>
      </c>
      <c r="AB7894" s="1">
        <v>40632</v>
      </c>
      <c r="AC7894" s="1">
        <v>29906</v>
      </c>
      <c r="AD7894">
        <f t="shared" si="740"/>
        <v>0</v>
      </c>
      <c r="AE7894">
        <f t="shared" ca="1" si="741"/>
        <v>42</v>
      </c>
      <c r="AF7894" t="str">
        <f t="shared" ca="1" si="742"/>
        <v>18-64</v>
      </c>
      <c r="AG7894" s="3">
        <f t="shared" si="743"/>
        <v>2.8198096428571424</v>
      </c>
      <c r="AH7894" t="str">
        <f>_xlfn.IFNA(VLOOKUP(Sales_Transactions[[#This Row],[Order ID]],Returned_Items[#All],2,FALSE),"Not Returned")</f>
        <v>Not Returned</v>
      </c>
    </row>
    <row r="7895" spans="1:34" x14ac:dyDescent="0.25">
      <c r="A7895">
        <v>25603</v>
      </c>
      <c r="C7895" t="s">
        <v>3040</v>
      </c>
      <c r="D7895" s="2" t="str">
        <f>TEXT(MID(Sales_Transactions[[#This Row],[Order Date]],2,5),"d/m/yyy")</f>
        <v>5/3/2011</v>
      </c>
      <c r="E7895" s="2" t="str">
        <f>TEXT(MID(Sales_Transactions[[#This Row],[Order Date]],2,5),"d")</f>
        <v>5</v>
      </c>
      <c r="F7895" s="2" t="str">
        <f>TEXT(MID(Sales_Transactions[[#This Row],[Order Date]],2,5),"m")</f>
        <v>3</v>
      </c>
      <c r="G7895" s="2" t="str">
        <f>TEXT(MID(Sales_Transactions[[#This Row],[Order Date]],2,5),"yyy")</f>
        <v>2011</v>
      </c>
      <c r="H7895" s="2" t="str">
        <f>TEXT(MID(Sales_Transactions[[#This Row],[Order Date]],2,5),"yyy/m")</f>
        <v>2011/3</v>
      </c>
      <c r="I7895" t="s">
        <v>22</v>
      </c>
      <c r="J7895">
        <f t="shared" si="738"/>
        <v>2</v>
      </c>
      <c r="K7895" s="2">
        <v>23</v>
      </c>
      <c r="L7895" s="3">
        <v>862.64</v>
      </c>
      <c r="M7895" s="4">
        <v>0.04</v>
      </c>
      <c r="N7895" s="5" t="s">
        <v>23</v>
      </c>
      <c r="O7895" s="3">
        <v>122.11</v>
      </c>
      <c r="P7895" s="3">
        <v>35.89</v>
      </c>
      <c r="Q7895" s="3">
        <v>14.72</v>
      </c>
      <c r="R7895" s="5" t="s">
        <v>2712</v>
      </c>
      <c r="S7895" s="5" t="s">
        <v>3612</v>
      </c>
      <c r="T7895" s="5" t="str">
        <f t="shared" si="739"/>
        <v>Alyssa Crouse</v>
      </c>
      <c r="U7895" t="s">
        <v>153</v>
      </c>
      <c r="V7895" s="5" t="s">
        <v>47</v>
      </c>
      <c r="W7895" s="5" t="s">
        <v>28</v>
      </c>
      <c r="X7895" s="5" t="s">
        <v>98</v>
      </c>
      <c r="Y7895" s="5" t="s">
        <v>1406</v>
      </c>
      <c r="Z7895" s="5" t="s">
        <v>43</v>
      </c>
      <c r="AA7895" s="4">
        <v>0.4</v>
      </c>
      <c r="AB7895" s="1">
        <v>40609</v>
      </c>
      <c r="AC7895" s="1">
        <v>29752</v>
      </c>
      <c r="AD7895">
        <f t="shared" si="740"/>
        <v>2</v>
      </c>
      <c r="AE7895">
        <f t="shared" ca="1" si="741"/>
        <v>43</v>
      </c>
      <c r="AF7895" t="str">
        <f t="shared" ca="1" si="742"/>
        <v>18-64</v>
      </c>
      <c r="AG7895" s="3">
        <f t="shared" si="743"/>
        <v>2.1998106086956524</v>
      </c>
      <c r="AH7895" t="str">
        <f>_xlfn.IFNA(VLOOKUP(Sales_Transactions[[#This Row],[Order ID]],Returned_Items[#All],2,FALSE),"Not Returned")</f>
        <v>Not Returned</v>
      </c>
    </row>
    <row r="7896" spans="1:34" x14ac:dyDescent="0.25">
      <c r="A7896">
        <v>25861</v>
      </c>
      <c r="C7896" t="s">
        <v>1063</v>
      </c>
      <c r="D7896" s="2" t="str">
        <f>TEXT(MID(Sales_Transactions[[#This Row],[Order Date]],2,5),"d/m/yyy")</f>
        <v>7/8/2012</v>
      </c>
      <c r="E7896" s="2" t="str">
        <f>TEXT(MID(Sales_Transactions[[#This Row],[Order Date]],2,5),"d")</f>
        <v>7</v>
      </c>
      <c r="F7896" s="2" t="str">
        <f>TEXT(MID(Sales_Transactions[[#This Row],[Order Date]],2,5),"m")</f>
        <v>8</v>
      </c>
      <c r="G7896" s="2" t="str">
        <f>TEXT(MID(Sales_Transactions[[#This Row],[Order Date]],2,5),"yyy")</f>
        <v>2012</v>
      </c>
      <c r="H7896" s="2" t="str">
        <f>TEXT(MID(Sales_Transactions[[#This Row],[Order Date]],2,5),"yyy/m")</f>
        <v>2012/8</v>
      </c>
      <c r="I7896" t="s">
        <v>33</v>
      </c>
      <c r="J7896">
        <f t="shared" si="738"/>
        <v>4</v>
      </c>
      <c r="K7896" s="2">
        <v>44</v>
      </c>
      <c r="L7896" s="3">
        <v>23775.56</v>
      </c>
      <c r="M7896" s="4">
        <v>0.03</v>
      </c>
      <c r="N7896" s="5" t="s">
        <v>34</v>
      </c>
      <c r="O7896" s="3">
        <v>7080.99</v>
      </c>
      <c r="P7896" s="3">
        <v>535.64</v>
      </c>
      <c r="Q7896" s="3">
        <v>14.7</v>
      </c>
      <c r="R7896" s="5" t="s">
        <v>3605</v>
      </c>
      <c r="S7896" s="5" t="s">
        <v>3606</v>
      </c>
      <c r="T7896" s="5" t="str">
        <f t="shared" si="739"/>
        <v>Brooke Gillingham</v>
      </c>
      <c r="U7896" t="s">
        <v>153</v>
      </c>
      <c r="V7896" s="5" t="s">
        <v>27</v>
      </c>
      <c r="W7896" s="5" t="s">
        <v>48</v>
      </c>
      <c r="X7896" s="5" t="s">
        <v>324</v>
      </c>
      <c r="Y7896" s="5" t="s">
        <v>3196</v>
      </c>
      <c r="Z7896" s="5" t="s">
        <v>40</v>
      </c>
      <c r="AA7896" s="4">
        <v>0.59</v>
      </c>
      <c r="AB7896" s="1">
        <v>41129</v>
      </c>
      <c r="AC7896" s="1">
        <v>29850</v>
      </c>
      <c r="AD7896">
        <f t="shared" si="740"/>
        <v>1</v>
      </c>
      <c r="AE7896">
        <f t="shared" ca="1" si="741"/>
        <v>42</v>
      </c>
      <c r="AF7896" t="str">
        <f t="shared" ca="1" si="742"/>
        <v>18-64</v>
      </c>
      <c r="AG7896" s="3">
        <f t="shared" si="743"/>
        <v>12.504075181818182</v>
      </c>
      <c r="AH7896" t="str">
        <f>_xlfn.IFNA(VLOOKUP(Sales_Transactions[[#This Row],[Order ID]],Returned_Items[#All],2,FALSE),"Not Returned")</f>
        <v>Not Returned</v>
      </c>
    </row>
    <row r="7897" spans="1:34" x14ac:dyDescent="0.25">
      <c r="A7897">
        <v>26979</v>
      </c>
      <c r="C7897" t="s">
        <v>1825</v>
      </c>
      <c r="D7897" s="2" t="str">
        <f>TEXT(MID(Sales_Transactions[[#This Row],[Order Date]],2,5),"d/m/yyy")</f>
        <v>28/3/2012</v>
      </c>
      <c r="E7897" s="2" t="str">
        <f>TEXT(MID(Sales_Transactions[[#This Row],[Order Date]],2,5),"d")</f>
        <v>28</v>
      </c>
      <c r="F7897" s="2" t="str">
        <f>TEXT(MID(Sales_Transactions[[#This Row],[Order Date]],2,5),"m")</f>
        <v>3</v>
      </c>
      <c r="G7897" s="2" t="str">
        <f>TEXT(MID(Sales_Transactions[[#This Row],[Order Date]],2,5),"yyy")</f>
        <v>2012</v>
      </c>
      <c r="H7897" s="2" t="str">
        <f>TEXT(MID(Sales_Transactions[[#This Row],[Order Date]],2,5),"yyy/m")</f>
        <v>2012/3</v>
      </c>
      <c r="I7897" t="s">
        <v>78</v>
      </c>
      <c r="J7897">
        <f t="shared" si="738"/>
        <v>3</v>
      </c>
      <c r="K7897" s="2">
        <v>43</v>
      </c>
      <c r="L7897" s="3">
        <v>337.01</v>
      </c>
      <c r="M7897" s="4">
        <v>0.05</v>
      </c>
      <c r="N7897" s="5" t="s">
        <v>23</v>
      </c>
      <c r="O7897" s="3">
        <v>147.19999999999999</v>
      </c>
      <c r="P7897" s="3">
        <v>7.98</v>
      </c>
      <c r="Q7897" s="3">
        <v>1.25</v>
      </c>
      <c r="R7897" s="5" t="s">
        <v>2662</v>
      </c>
      <c r="S7897" s="5" t="s">
        <v>3607</v>
      </c>
      <c r="T7897" s="5" t="str">
        <f t="shared" si="739"/>
        <v>Tom Boeckenhauer</v>
      </c>
      <c r="U7897" t="s">
        <v>153</v>
      </c>
      <c r="V7897" s="5" t="s">
        <v>47</v>
      </c>
      <c r="W7897" s="5" t="s">
        <v>28</v>
      </c>
      <c r="X7897" s="5" t="s">
        <v>75</v>
      </c>
      <c r="Y7897" s="5" t="s">
        <v>1128</v>
      </c>
      <c r="Z7897" s="5" t="s">
        <v>84</v>
      </c>
      <c r="AA7897" s="4">
        <v>0.35</v>
      </c>
      <c r="AB7897" s="1">
        <v>40998</v>
      </c>
      <c r="AC7897" s="1">
        <v>19588</v>
      </c>
      <c r="AD7897">
        <f t="shared" si="740"/>
        <v>2</v>
      </c>
      <c r="AE7897">
        <f t="shared" ca="1" si="741"/>
        <v>70</v>
      </c>
      <c r="AF7897" t="str">
        <f t="shared" ca="1" si="742"/>
        <v>Over 65</v>
      </c>
      <c r="AG7897" s="3">
        <f t="shared" si="743"/>
        <v>0.21455837209302328</v>
      </c>
      <c r="AH7897" t="str">
        <f>_xlfn.IFNA(VLOOKUP(Sales_Transactions[[#This Row],[Order ID]],Returned_Items[#All],2,FALSE),"Not Returned")</f>
        <v>Not Returned</v>
      </c>
    </row>
    <row r="7898" spans="1:34" x14ac:dyDescent="0.25">
      <c r="A7898">
        <v>26979</v>
      </c>
      <c r="C7898" t="s">
        <v>1825</v>
      </c>
      <c r="D7898" s="2" t="str">
        <f>TEXT(MID(Sales_Transactions[[#This Row],[Order Date]],2,5),"d/m/yyy")</f>
        <v>28/3/2012</v>
      </c>
      <c r="E7898" s="2" t="str">
        <f>TEXT(MID(Sales_Transactions[[#This Row],[Order Date]],2,5),"d")</f>
        <v>28</v>
      </c>
      <c r="F7898" s="2" t="str">
        <f>TEXT(MID(Sales_Transactions[[#This Row],[Order Date]],2,5),"m")</f>
        <v>3</v>
      </c>
      <c r="G7898" s="2" t="str">
        <f>TEXT(MID(Sales_Transactions[[#This Row],[Order Date]],2,5),"yyy")</f>
        <v>2012</v>
      </c>
      <c r="H7898" s="2" t="str">
        <f>TEXT(MID(Sales_Transactions[[#This Row],[Order Date]],2,5),"yyy/m")</f>
        <v>2012/3</v>
      </c>
      <c r="I7898" t="s">
        <v>78</v>
      </c>
      <c r="J7898">
        <f t="shared" si="738"/>
        <v>3</v>
      </c>
      <c r="K7898" s="2">
        <v>50</v>
      </c>
      <c r="L7898" s="3">
        <v>6093.2420000000002</v>
      </c>
      <c r="M7898" s="4">
        <v>0.09</v>
      </c>
      <c r="N7898" s="5" t="s">
        <v>23</v>
      </c>
      <c r="O7898" s="3">
        <v>1174.3800000000001</v>
      </c>
      <c r="P7898" s="3">
        <v>155.99</v>
      </c>
      <c r="Q7898" s="3">
        <v>8.08</v>
      </c>
      <c r="R7898" s="5" t="s">
        <v>2662</v>
      </c>
      <c r="S7898" s="5" t="s">
        <v>3607</v>
      </c>
      <c r="T7898" s="5" t="str">
        <f t="shared" si="739"/>
        <v>Tom Boeckenhauer</v>
      </c>
      <c r="U7898" t="s">
        <v>153</v>
      </c>
      <c r="V7898" s="5" t="s">
        <v>47</v>
      </c>
      <c r="W7898" s="5" t="s">
        <v>48</v>
      </c>
      <c r="X7898" s="5" t="s">
        <v>49</v>
      </c>
      <c r="Y7898" s="5" t="s">
        <v>1510</v>
      </c>
      <c r="Z7898" s="5" t="s">
        <v>43</v>
      </c>
      <c r="AA7898" s="4">
        <v>0.6</v>
      </c>
      <c r="AB7898" s="1">
        <v>40998</v>
      </c>
      <c r="AC7898" s="1">
        <v>19434</v>
      </c>
      <c r="AD7898">
        <f t="shared" si="740"/>
        <v>2</v>
      </c>
      <c r="AE7898">
        <f t="shared" ca="1" si="741"/>
        <v>71</v>
      </c>
      <c r="AF7898" t="str">
        <f t="shared" ca="1" si="742"/>
        <v>Over 65</v>
      </c>
      <c r="AG7898" s="3">
        <f t="shared" si="743"/>
        <v>3.2785921800000004</v>
      </c>
      <c r="AH7898" t="str">
        <f>_xlfn.IFNA(VLOOKUP(Sales_Transactions[[#This Row],[Order ID]],Returned_Items[#All],2,FALSE),"Not Returned")</f>
        <v>Not Returned</v>
      </c>
    </row>
    <row r="7899" spans="1:34" x14ac:dyDescent="0.25">
      <c r="A7899">
        <v>27746</v>
      </c>
      <c r="C7899" t="s">
        <v>1102</v>
      </c>
      <c r="D7899" s="2" t="str">
        <f>TEXT(MID(Sales_Transactions[[#This Row],[Order Date]],2,5),"d/m/yyy")</f>
        <v>4/12/2010</v>
      </c>
      <c r="E7899" s="2" t="str">
        <f>TEXT(MID(Sales_Transactions[[#This Row],[Order Date]],2,5),"d")</f>
        <v>4</v>
      </c>
      <c r="F7899" s="2" t="str">
        <f>TEXT(MID(Sales_Transactions[[#This Row],[Order Date]],2,5),"m")</f>
        <v>12</v>
      </c>
      <c r="G7899" s="2" t="str">
        <f>TEXT(MID(Sales_Transactions[[#This Row],[Order Date]],2,5),"yyy")</f>
        <v>2010</v>
      </c>
      <c r="H7899" s="2" t="str">
        <f>TEXT(MID(Sales_Transactions[[#This Row],[Order Date]],2,5),"yyy/m")</f>
        <v>2010/12</v>
      </c>
      <c r="I7899" t="s">
        <v>101</v>
      </c>
      <c r="J7899">
        <f t="shared" si="738"/>
        <v>1</v>
      </c>
      <c r="K7899" s="2">
        <v>3</v>
      </c>
      <c r="L7899" s="3">
        <v>87.09</v>
      </c>
      <c r="M7899" s="4">
        <v>0.1</v>
      </c>
      <c r="N7899" s="5" t="s">
        <v>23</v>
      </c>
      <c r="O7899" s="3">
        <v>-42.73</v>
      </c>
      <c r="P7899" s="3">
        <v>29.34</v>
      </c>
      <c r="Q7899" s="3">
        <v>7.87</v>
      </c>
      <c r="R7899" s="5" t="s">
        <v>936</v>
      </c>
      <c r="S7899" s="5" t="s">
        <v>937</v>
      </c>
      <c r="T7899" s="5" t="str">
        <f t="shared" si="739"/>
        <v>Jenna Caffey</v>
      </c>
      <c r="U7899" t="s">
        <v>153</v>
      </c>
      <c r="V7899" s="5" t="s">
        <v>37</v>
      </c>
      <c r="W7899" s="5" t="s">
        <v>57</v>
      </c>
      <c r="X7899" s="5" t="s">
        <v>58</v>
      </c>
      <c r="Y7899" s="5" t="s">
        <v>2405</v>
      </c>
      <c r="Z7899" s="5" t="s">
        <v>43</v>
      </c>
      <c r="AA7899" s="4">
        <v>0.54</v>
      </c>
      <c r="AB7899" s="1">
        <v>40517</v>
      </c>
      <c r="AC7899" s="1">
        <v>19578</v>
      </c>
      <c r="AD7899">
        <f t="shared" si="740"/>
        <v>1</v>
      </c>
      <c r="AE7899">
        <f t="shared" ca="1" si="741"/>
        <v>71</v>
      </c>
      <c r="AF7899" t="str">
        <f t="shared" ca="1" si="742"/>
        <v>Over 65</v>
      </c>
      <c r="AG7899" s="3">
        <f t="shared" si="743"/>
        <v>12.393553333333331</v>
      </c>
      <c r="AH7899" t="str">
        <f>_xlfn.IFNA(VLOOKUP(Sales_Transactions[[#This Row],[Order ID]],Returned_Items[#All],2,FALSE),"Not Returned")</f>
        <v>Not Returned</v>
      </c>
    </row>
    <row r="7900" spans="1:34" x14ac:dyDescent="0.25">
      <c r="A7900">
        <v>27746</v>
      </c>
      <c r="C7900" t="s">
        <v>1102</v>
      </c>
      <c r="D7900" s="2" t="str">
        <f>TEXT(MID(Sales_Transactions[[#This Row],[Order Date]],2,5),"d/m/yyy")</f>
        <v>4/12/2010</v>
      </c>
      <c r="E7900" s="2" t="str">
        <f>TEXT(MID(Sales_Transactions[[#This Row],[Order Date]],2,5),"d")</f>
        <v>4</v>
      </c>
      <c r="F7900" s="2" t="str">
        <f>TEXT(MID(Sales_Transactions[[#This Row],[Order Date]],2,5),"m")</f>
        <v>12</v>
      </c>
      <c r="G7900" s="2" t="str">
        <f>TEXT(MID(Sales_Transactions[[#This Row],[Order Date]],2,5),"yyy")</f>
        <v>2010</v>
      </c>
      <c r="H7900" s="2" t="str">
        <f>TEXT(MID(Sales_Transactions[[#This Row],[Order Date]],2,5),"yyy/m")</f>
        <v>2010/12</v>
      </c>
      <c r="I7900" t="s">
        <v>101</v>
      </c>
      <c r="J7900">
        <f t="shared" si="738"/>
        <v>1</v>
      </c>
      <c r="K7900" s="2">
        <v>42</v>
      </c>
      <c r="L7900" s="3">
        <v>196.1</v>
      </c>
      <c r="M7900" s="4">
        <v>7.0000000000000007E-2</v>
      </c>
      <c r="N7900" s="5" t="s">
        <v>23</v>
      </c>
      <c r="O7900" s="3">
        <v>71.650000000000006</v>
      </c>
      <c r="P7900" s="3">
        <v>4.76</v>
      </c>
      <c r="Q7900" s="3">
        <v>0.88</v>
      </c>
      <c r="R7900" s="5" t="s">
        <v>936</v>
      </c>
      <c r="S7900" s="5" t="s">
        <v>937</v>
      </c>
      <c r="T7900" s="5" t="str">
        <f t="shared" si="739"/>
        <v>Jenna Caffey</v>
      </c>
      <c r="U7900" t="s">
        <v>153</v>
      </c>
      <c r="V7900" s="5" t="s">
        <v>37</v>
      </c>
      <c r="W7900" s="5" t="s">
        <v>28</v>
      </c>
      <c r="X7900" s="5" t="s">
        <v>75</v>
      </c>
      <c r="Y7900" s="5" t="s">
        <v>1235</v>
      </c>
      <c r="Z7900" s="5" t="s">
        <v>84</v>
      </c>
      <c r="AA7900" s="4">
        <v>0.39</v>
      </c>
      <c r="AB7900" s="1">
        <v>40517</v>
      </c>
      <c r="AC7900" s="1">
        <v>19797</v>
      </c>
      <c r="AD7900">
        <f t="shared" si="740"/>
        <v>1</v>
      </c>
      <c r="AE7900">
        <f t="shared" ca="1" si="741"/>
        <v>70</v>
      </c>
      <c r="AF7900" t="str">
        <f t="shared" ca="1" si="742"/>
        <v>Over 65</v>
      </c>
      <c r="AG7900" s="3">
        <f t="shared" si="743"/>
        <v>0.13420638095238094</v>
      </c>
      <c r="AH7900" t="str">
        <f>_xlfn.IFNA(VLOOKUP(Sales_Transactions[[#This Row],[Order ID]],Returned_Items[#All],2,FALSE),"Not Returned")</f>
        <v>Not Returned</v>
      </c>
    </row>
    <row r="7901" spans="1:34" x14ac:dyDescent="0.25">
      <c r="A7901">
        <v>27844</v>
      </c>
      <c r="C7901" t="s">
        <v>2068</v>
      </c>
      <c r="D7901" s="2" t="str">
        <f>TEXT(MID(Sales_Transactions[[#This Row],[Order Date]],2,5),"d/m/yyy")</f>
        <v>29/6/2011</v>
      </c>
      <c r="E7901" s="2" t="str">
        <f>TEXT(MID(Sales_Transactions[[#This Row],[Order Date]],2,5),"d")</f>
        <v>29</v>
      </c>
      <c r="F7901" s="2" t="str">
        <f>TEXT(MID(Sales_Transactions[[#This Row],[Order Date]],2,5),"m")</f>
        <v>6</v>
      </c>
      <c r="G7901" s="2" t="str">
        <f>TEXT(MID(Sales_Transactions[[#This Row],[Order Date]],2,5),"yyy")</f>
        <v>2011</v>
      </c>
      <c r="H7901" s="2" t="str">
        <f>TEXT(MID(Sales_Transactions[[#This Row],[Order Date]],2,5),"yyy/m")</f>
        <v>2011/6</v>
      </c>
      <c r="I7901" t="s">
        <v>22</v>
      </c>
      <c r="J7901">
        <f t="shared" si="738"/>
        <v>2</v>
      </c>
      <c r="K7901" s="2">
        <v>1</v>
      </c>
      <c r="L7901" s="3">
        <v>11.08</v>
      </c>
      <c r="M7901" s="4">
        <v>0.09</v>
      </c>
      <c r="N7901" s="5" t="s">
        <v>23</v>
      </c>
      <c r="O7901" s="3">
        <v>-9.69</v>
      </c>
      <c r="P7901" s="3">
        <v>5.8</v>
      </c>
      <c r="Q7901" s="3">
        <v>5.59</v>
      </c>
      <c r="R7901" s="5" t="s">
        <v>2161</v>
      </c>
      <c r="S7901" s="5" t="s">
        <v>2162</v>
      </c>
      <c r="T7901" s="5" t="str">
        <f t="shared" si="739"/>
        <v>Rose O'Brian</v>
      </c>
      <c r="U7901" t="s">
        <v>153</v>
      </c>
      <c r="V7901" s="5" t="s">
        <v>74</v>
      </c>
      <c r="W7901" s="5" t="s">
        <v>28</v>
      </c>
      <c r="X7901" s="5" t="s">
        <v>41</v>
      </c>
      <c r="Y7901" s="5" t="s">
        <v>1748</v>
      </c>
      <c r="Z7901" s="5" t="s">
        <v>43</v>
      </c>
      <c r="AA7901" s="4">
        <v>0.4</v>
      </c>
      <c r="AB7901" s="1">
        <v>40730</v>
      </c>
      <c r="AC7901" s="1">
        <v>19842</v>
      </c>
      <c r="AD7901">
        <f t="shared" si="740"/>
        <v>7</v>
      </c>
      <c r="AE7901">
        <f t="shared" ca="1" si="741"/>
        <v>70</v>
      </c>
      <c r="AF7901" t="str">
        <f t="shared" ca="1" si="742"/>
        <v>Over 65</v>
      </c>
      <c r="AG7901" s="3">
        <f t="shared" si="743"/>
        <v>11.384779999999999</v>
      </c>
      <c r="AH7901" t="str">
        <f>_xlfn.IFNA(VLOOKUP(Sales_Transactions[[#This Row],[Order ID]],Returned_Items[#All],2,FALSE),"Not Returned")</f>
        <v>Not Returned</v>
      </c>
    </row>
    <row r="7902" spans="1:34" x14ac:dyDescent="0.25">
      <c r="A7902">
        <v>28097</v>
      </c>
      <c r="C7902" t="s">
        <v>2613</v>
      </c>
      <c r="D7902" s="2" t="str">
        <f>TEXT(MID(Sales_Transactions[[#This Row],[Order Date]],2,5),"d/m/yyy")</f>
        <v>13/5/2009</v>
      </c>
      <c r="E7902" s="2" t="str">
        <f>TEXT(MID(Sales_Transactions[[#This Row],[Order Date]],2,5),"d")</f>
        <v>13</v>
      </c>
      <c r="F7902" s="2" t="str">
        <f>TEXT(MID(Sales_Transactions[[#This Row],[Order Date]],2,5),"m")</f>
        <v>5</v>
      </c>
      <c r="G7902" s="2" t="str">
        <f>TEXT(MID(Sales_Transactions[[#This Row],[Order Date]],2,5),"yyy")</f>
        <v>2009</v>
      </c>
      <c r="H7902" s="2" t="str">
        <f>TEXT(MID(Sales_Transactions[[#This Row],[Order Date]],2,5),"yyy/m")</f>
        <v>2009/5</v>
      </c>
      <c r="I7902" t="s">
        <v>78</v>
      </c>
      <c r="J7902">
        <f t="shared" si="738"/>
        <v>3</v>
      </c>
      <c r="K7902" s="2">
        <v>43</v>
      </c>
      <c r="L7902" s="3">
        <v>2438.6999999999998</v>
      </c>
      <c r="M7902" s="4">
        <v>0</v>
      </c>
      <c r="N7902" s="5" t="s">
        <v>23</v>
      </c>
      <c r="O7902" s="3">
        <v>-1413.18</v>
      </c>
      <c r="P7902" s="3">
        <v>55.5</v>
      </c>
      <c r="Q7902" s="3">
        <v>52.2</v>
      </c>
      <c r="R7902" s="5" t="s">
        <v>3609</v>
      </c>
      <c r="S7902" s="5" t="s">
        <v>3610</v>
      </c>
      <c r="T7902" s="5" t="str">
        <f t="shared" si="739"/>
        <v>Claire Good</v>
      </c>
      <c r="U7902" t="s">
        <v>153</v>
      </c>
      <c r="V7902" s="5" t="s">
        <v>74</v>
      </c>
      <c r="W7902" s="5" t="s">
        <v>57</v>
      </c>
      <c r="X7902" s="5" t="s">
        <v>58</v>
      </c>
      <c r="Y7902" s="5" t="s">
        <v>695</v>
      </c>
      <c r="Z7902" s="5" t="s">
        <v>56</v>
      </c>
      <c r="AA7902" s="4">
        <v>0.72</v>
      </c>
      <c r="AB7902" s="1">
        <v>39949</v>
      </c>
      <c r="AC7902" s="1">
        <v>20005</v>
      </c>
      <c r="AD7902">
        <f t="shared" si="740"/>
        <v>3</v>
      </c>
      <c r="AE7902">
        <f t="shared" ca="1" si="741"/>
        <v>69</v>
      </c>
      <c r="AF7902" t="str">
        <f t="shared" ca="1" si="742"/>
        <v>Over 65</v>
      </c>
      <c r="AG7902" s="3">
        <f t="shared" si="743"/>
        <v>2.5046511627906978</v>
      </c>
      <c r="AH7902" t="str">
        <f>_xlfn.IFNA(VLOOKUP(Sales_Transactions[[#This Row],[Order ID]],Returned_Items[#All],2,FALSE),"Not Returned")</f>
        <v>Not Returned</v>
      </c>
    </row>
    <row r="7903" spans="1:34" x14ac:dyDescent="0.25">
      <c r="A7903">
        <v>28262</v>
      </c>
      <c r="C7903" t="s">
        <v>745</v>
      </c>
      <c r="D7903" s="2" t="str">
        <f>TEXT(MID(Sales_Transactions[[#This Row],[Order Date]],2,5),"d/m/yyy")</f>
        <v>31/12/2010</v>
      </c>
      <c r="E7903" s="2" t="str">
        <f>TEXT(MID(Sales_Transactions[[#This Row],[Order Date]],2,5),"d")</f>
        <v>31</v>
      </c>
      <c r="F7903" s="2" t="str">
        <f>TEXT(MID(Sales_Transactions[[#This Row],[Order Date]],2,5),"m")</f>
        <v>12</v>
      </c>
      <c r="G7903" s="2" t="str">
        <f>TEXT(MID(Sales_Transactions[[#This Row],[Order Date]],2,5),"yyy")</f>
        <v>2010</v>
      </c>
      <c r="H7903" s="2" t="str">
        <f>TEXT(MID(Sales_Transactions[[#This Row],[Order Date]],2,5),"yyy/m")</f>
        <v>2010/12</v>
      </c>
      <c r="I7903" t="s">
        <v>78</v>
      </c>
      <c r="J7903">
        <f t="shared" si="738"/>
        <v>3</v>
      </c>
      <c r="K7903" s="2">
        <v>26</v>
      </c>
      <c r="L7903" s="3">
        <v>299.11</v>
      </c>
      <c r="M7903" s="4">
        <v>0.05</v>
      </c>
      <c r="N7903" s="5" t="s">
        <v>23</v>
      </c>
      <c r="O7903" s="3">
        <v>40.03</v>
      </c>
      <c r="P7903" s="3">
        <v>11.34</v>
      </c>
      <c r="Q7903" s="3">
        <v>5.01</v>
      </c>
      <c r="R7903" s="5" t="s">
        <v>3605</v>
      </c>
      <c r="S7903" s="5" t="s">
        <v>3606</v>
      </c>
      <c r="T7903" s="5" t="str">
        <f t="shared" si="739"/>
        <v>Brooke Gillingham</v>
      </c>
      <c r="U7903" t="s">
        <v>153</v>
      </c>
      <c r="V7903" s="5" t="s">
        <v>27</v>
      </c>
      <c r="W7903" s="5" t="s">
        <v>28</v>
      </c>
      <c r="X7903" s="5" t="s">
        <v>75</v>
      </c>
      <c r="Y7903" s="5" t="s">
        <v>353</v>
      </c>
      <c r="Z7903" s="5" t="s">
        <v>43</v>
      </c>
      <c r="AA7903" s="4">
        <v>0.36</v>
      </c>
      <c r="AB7903" s="1">
        <v>40544</v>
      </c>
      <c r="AC7903" s="1">
        <v>20341</v>
      </c>
      <c r="AD7903">
        <f t="shared" si="740"/>
        <v>1</v>
      </c>
      <c r="AE7903">
        <f t="shared" ca="1" si="741"/>
        <v>68</v>
      </c>
      <c r="AF7903" t="str">
        <f t="shared" ca="1" si="742"/>
        <v>Over 65</v>
      </c>
      <c r="AG7903" s="3">
        <f t="shared" si="743"/>
        <v>0.62862807692307687</v>
      </c>
      <c r="AH7903" t="str">
        <f>_xlfn.IFNA(VLOOKUP(Sales_Transactions[[#This Row],[Order ID]],Returned_Items[#All],2,FALSE),"Not Returned")</f>
        <v>Not Returned</v>
      </c>
    </row>
    <row r="7904" spans="1:34" x14ac:dyDescent="0.25">
      <c r="A7904">
        <v>28519</v>
      </c>
      <c r="C7904" t="s">
        <v>2877</v>
      </c>
      <c r="D7904" s="2" t="str">
        <f>TEXT(MID(Sales_Transactions[[#This Row],[Order Date]],2,5),"d/m/yyy")</f>
        <v>22/6/2010</v>
      </c>
      <c r="E7904" s="2" t="str">
        <f>TEXT(MID(Sales_Transactions[[#This Row],[Order Date]],2,5),"d")</f>
        <v>22</v>
      </c>
      <c r="F7904" s="2" t="str">
        <f>TEXT(MID(Sales_Transactions[[#This Row],[Order Date]],2,5),"m")</f>
        <v>6</v>
      </c>
      <c r="G7904" s="2" t="str">
        <f>TEXT(MID(Sales_Transactions[[#This Row],[Order Date]],2,5),"yyy")</f>
        <v>2010</v>
      </c>
      <c r="H7904" s="2" t="str">
        <f>TEXT(MID(Sales_Transactions[[#This Row],[Order Date]],2,5),"yyy/m")</f>
        <v>2010/6</v>
      </c>
      <c r="I7904" t="s">
        <v>33</v>
      </c>
      <c r="J7904">
        <f t="shared" si="738"/>
        <v>4</v>
      </c>
      <c r="K7904" s="2">
        <v>4</v>
      </c>
      <c r="L7904" s="3">
        <v>268.71050000000002</v>
      </c>
      <c r="M7904" s="4">
        <v>0.09</v>
      </c>
      <c r="N7904" s="5" t="s">
        <v>23</v>
      </c>
      <c r="O7904" s="3">
        <v>-337.66</v>
      </c>
      <c r="P7904" s="3">
        <v>85.99</v>
      </c>
      <c r="Q7904" s="3">
        <v>0.99</v>
      </c>
      <c r="R7904" s="5" t="s">
        <v>1522</v>
      </c>
      <c r="S7904" s="5" t="s">
        <v>212</v>
      </c>
      <c r="T7904" s="5" t="str">
        <f t="shared" si="739"/>
        <v>Trudy Bell</v>
      </c>
      <c r="U7904" t="s">
        <v>153</v>
      </c>
      <c r="V7904" s="5" t="s">
        <v>37</v>
      </c>
      <c r="W7904" s="5" t="s">
        <v>48</v>
      </c>
      <c r="X7904" s="5" t="s">
        <v>49</v>
      </c>
      <c r="Y7904" s="5" t="s">
        <v>1261</v>
      </c>
      <c r="Z7904" s="5" t="s">
        <v>84</v>
      </c>
      <c r="AA7904" s="4">
        <v>0.55000000000000004</v>
      </c>
      <c r="AB7904" s="1">
        <v>40353</v>
      </c>
      <c r="AC7904" s="1">
        <v>20317</v>
      </c>
      <c r="AD7904">
        <f t="shared" si="740"/>
        <v>2</v>
      </c>
      <c r="AE7904">
        <f t="shared" ca="1" si="741"/>
        <v>68</v>
      </c>
      <c r="AF7904" t="str">
        <f t="shared" ca="1" si="742"/>
        <v>Over 65</v>
      </c>
      <c r="AG7904" s="3">
        <f t="shared" si="743"/>
        <v>21.725652249999996</v>
      </c>
      <c r="AH7904" t="str">
        <f>_xlfn.IFNA(VLOOKUP(Sales_Transactions[[#This Row],[Order ID]],Returned_Items[#All],2,FALSE),"Not Returned")</f>
        <v>Not Returned</v>
      </c>
    </row>
    <row r="7905" spans="1:34" x14ac:dyDescent="0.25">
      <c r="A7905">
        <v>29058</v>
      </c>
      <c r="C7905" t="s">
        <v>2527</v>
      </c>
      <c r="D7905" s="2" t="str">
        <f>TEXT(MID(Sales_Transactions[[#This Row],[Order Date]],2,5),"d/m/yyy")</f>
        <v>3/1/2010</v>
      </c>
      <c r="E7905" s="2" t="str">
        <f>TEXT(MID(Sales_Transactions[[#This Row],[Order Date]],2,5),"d")</f>
        <v>3</v>
      </c>
      <c r="F7905" s="2" t="str">
        <f>TEXT(MID(Sales_Transactions[[#This Row],[Order Date]],2,5),"m")</f>
        <v>1</v>
      </c>
      <c r="G7905" s="2" t="str">
        <f>TEXT(MID(Sales_Transactions[[#This Row],[Order Date]],2,5),"yyy")</f>
        <v>2010</v>
      </c>
      <c r="H7905" s="2" t="str">
        <f>TEXT(MID(Sales_Transactions[[#This Row],[Order Date]],2,5),"yyy/m")</f>
        <v>2010/1</v>
      </c>
      <c r="I7905" t="s">
        <v>33</v>
      </c>
      <c r="J7905">
        <f t="shared" si="738"/>
        <v>4</v>
      </c>
      <c r="K7905" s="2">
        <v>33</v>
      </c>
      <c r="L7905" s="3">
        <v>28389.14</v>
      </c>
      <c r="M7905" s="4">
        <v>7.0000000000000007E-2</v>
      </c>
      <c r="N7905" s="5" t="s">
        <v>34</v>
      </c>
      <c r="O7905" s="3">
        <v>7132.18</v>
      </c>
      <c r="P7905" s="3">
        <v>880.98</v>
      </c>
      <c r="Q7905" s="3">
        <v>44.55</v>
      </c>
      <c r="R7905" s="5" t="s">
        <v>2855</v>
      </c>
      <c r="S7905" s="5" t="s">
        <v>2841</v>
      </c>
      <c r="T7905" s="5" t="str">
        <f t="shared" si="739"/>
        <v>Valerie Takahito</v>
      </c>
      <c r="U7905" t="s">
        <v>153</v>
      </c>
      <c r="V7905" s="5" t="s">
        <v>37</v>
      </c>
      <c r="W7905" s="5" t="s">
        <v>57</v>
      </c>
      <c r="X7905" s="5" t="s">
        <v>104</v>
      </c>
      <c r="Y7905" s="5" t="s">
        <v>481</v>
      </c>
      <c r="Z7905" s="5" t="s">
        <v>106</v>
      </c>
      <c r="AA7905" s="4">
        <v>0.62</v>
      </c>
      <c r="AB7905" s="1">
        <v>40183</v>
      </c>
      <c r="AC7905" s="1">
        <v>20420</v>
      </c>
      <c r="AD7905">
        <f t="shared" si="740"/>
        <v>2</v>
      </c>
      <c r="AE7905">
        <f t="shared" ca="1" si="741"/>
        <v>68</v>
      </c>
      <c r="AF7905" t="str">
        <f t="shared" ca="1" si="742"/>
        <v>Over 65</v>
      </c>
      <c r="AG7905" s="3">
        <f t="shared" si="743"/>
        <v>28.027676181818183</v>
      </c>
      <c r="AH7905" t="str">
        <f>_xlfn.IFNA(VLOOKUP(Sales_Transactions[[#This Row],[Order ID]],Returned_Items[#All],2,FALSE),"Not Returned")</f>
        <v>Not Returned</v>
      </c>
    </row>
    <row r="7906" spans="1:34" x14ac:dyDescent="0.25">
      <c r="A7906">
        <v>29187</v>
      </c>
      <c r="C7906" t="s">
        <v>2365</v>
      </c>
      <c r="D7906" s="2" t="str">
        <f>TEXT(MID(Sales_Transactions[[#This Row],[Order Date]],2,5),"d/m/yyy")</f>
        <v>31/7/2009</v>
      </c>
      <c r="E7906" s="2" t="str">
        <f>TEXT(MID(Sales_Transactions[[#This Row],[Order Date]],2,5),"d")</f>
        <v>31</v>
      </c>
      <c r="F7906" s="2" t="str">
        <f>TEXT(MID(Sales_Transactions[[#This Row],[Order Date]],2,5),"m")</f>
        <v>7</v>
      </c>
      <c r="G7906" s="2" t="str">
        <f>TEXT(MID(Sales_Transactions[[#This Row],[Order Date]],2,5),"yyy")</f>
        <v>2009</v>
      </c>
      <c r="H7906" s="2" t="str">
        <f>TEXT(MID(Sales_Transactions[[#This Row],[Order Date]],2,5),"yyy/m")</f>
        <v>2009/7</v>
      </c>
      <c r="I7906" t="s">
        <v>22</v>
      </c>
      <c r="J7906">
        <f t="shared" si="738"/>
        <v>2</v>
      </c>
      <c r="K7906" s="2">
        <v>5</v>
      </c>
      <c r="L7906" s="3">
        <v>142.30000000000001</v>
      </c>
      <c r="M7906" s="4">
        <v>0.03</v>
      </c>
      <c r="N7906" s="5" t="s">
        <v>23</v>
      </c>
      <c r="O7906" s="3">
        <v>-24.18</v>
      </c>
      <c r="P7906" s="3">
        <v>24.92</v>
      </c>
      <c r="Q7906" s="3">
        <v>12.98</v>
      </c>
      <c r="R7906" s="5" t="s">
        <v>454</v>
      </c>
      <c r="S7906" s="5" t="s">
        <v>2129</v>
      </c>
      <c r="T7906" s="5" t="str">
        <f t="shared" si="739"/>
        <v>Rick Wilson</v>
      </c>
      <c r="U7906" t="s">
        <v>153</v>
      </c>
      <c r="V7906" s="5" t="s">
        <v>37</v>
      </c>
      <c r="W7906" s="5" t="s">
        <v>28</v>
      </c>
      <c r="X7906" s="5" t="s">
        <v>41</v>
      </c>
      <c r="Y7906" s="5" t="s">
        <v>513</v>
      </c>
      <c r="Z7906" s="5" t="s">
        <v>43</v>
      </c>
      <c r="AA7906" s="4">
        <v>0.39</v>
      </c>
      <c r="AB7906" s="1">
        <v>40029</v>
      </c>
      <c r="AC7906" s="1">
        <v>30968</v>
      </c>
      <c r="AD7906">
        <f t="shared" si="740"/>
        <v>4</v>
      </c>
      <c r="AE7906">
        <f t="shared" ca="1" si="741"/>
        <v>39</v>
      </c>
      <c r="AF7906" t="str">
        <f t="shared" ca="1" si="742"/>
        <v>18-64</v>
      </c>
      <c r="AG7906" s="3">
        <f t="shared" si="743"/>
        <v>7.5785048000000002</v>
      </c>
      <c r="AH7906" t="str">
        <f>_xlfn.IFNA(VLOOKUP(Sales_Transactions[[#This Row],[Order ID]],Returned_Items[#All],2,FALSE),"Not Returned")</f>
        <v>Not Returned</v>
      </c>
    </row>
    <row r="7907" spans="1:34" x14ac:dyDescent="0.25">
      <c r="A7907">
        <v>29187</v>
      </c>
      <c r="C7907" t="s">
        <v>2365</v>
      </c>
      <c r="D7907" s="2" t="str">
        <f>TEXT(MID(Sales_Transactions[[#This Row],[Order Date]],2,5),"d/m/yyy")</f>
        <v>31/7/2009</v>
      </c>
      <c r="E7907" s="2" t="str">
        <f>TEXT(MID(Sales_Transactions[[#This Row],[Order Date]],2,5),"d")</f>
        <v>31</v>
      </c>
      <c r="F7907" s="2" t="str">
        <f>TEXT(MID(Sales_Transactions[[#This Row],[Order Date]],2,5),"m")</f>
        <v>7</v>
      </c>
      <c r="G7907" s="2" t="str">
        <f>TEXT(MID(Sales_Transactions[[#This Row],[Order Date]],2,5),"yyy")</f>
        <v>2009</v>
      </c>
      <c r="H7907" s="2" t="str">
        <f>TEXT(MID(Sales_Transactions[[#This Row],[Order Date]],2,5),"yyy/m")</f>
        <v>2009/7</v>
      </c>
      <c r="I7907" t="s">
        <v>22</v>
      </c>
      <c r="J7907">
        <f t="shared" si="738"/>
        <v>2</v>
      </c>
      <c r="K7907" s="2">
        <v>8</v>
      </c>
      <c r="L7907" s="3">
        <v>21.93</v>
      </c>
      <c r="M7907" s="4">
        <v>0.09</v>
      </c>
      <c r="N7907" s="5" t="s">
        <v>23</v>
      </c>
      <c r="O7907" s="3">
        <v>-37.79</v>
      </c>
      <c r="P7907" s="3">
        <v>2.16</v>
      </c>
      <c r="Q7907" s="3">
        <v>6.05</v>
      </c>
      <c r="R7907" s="5" t="s">
        <v>454</v>
      </c>
      <c r="S7907" s="5" t="s">
        <v>2129</v>
      </c>
      <c r="T7907" s="5" t="str">
        <f t="shared" si="739"/>
        <v>Rick Wilson</v>
      </c>
      <c r="U7907" t="s">
        <v>153</v>
      </c>
      <c r="V7907" s="5" t="s">
        <v>37</v>
      </c>
      <c r="W7907" s="5" t="s">
        <v>28</v>
      </c>
      <c r="X7907" s="5" t="s">
        <v>41</v>
      </c>
      <c r="Y7907" s="5" t="s">
        <v>861</v>
      </c>
      <c r="Z7907" s="5" t="s">
        <v>43</v>
      </c>
      <c r="AA7907" s="4">
        <v>0.37</v>
      </c>
      <c r="AB7907" s="1">
        <v>40029</v>
      </c>
      <c r="AC7907" s="1">
        <v>30592</v>
      </c>
      <c r="AD7907">
        <f t="shared" si="740"/>
        <v>4</v>
      </c>
      <c r="AE7907">
        <f t="shared" ca="1" si="741"/>
        <v>40</v>
      </c>
      <c r="AF7907" t="str">
        <f t="shared" ca="1" si="742"/>
        <v>18-64</v>
      </c>
      <c r="AG7907" s="3">
        <f t="shared" si="743"/>
        <v>1.0260069999999999</v>
      </c>
      <c r="AH7907" t="str">
        <f>_xlfn.IFNA(VLOOKUP(Sales_Transactions[[#This Row],[Order ID]],Returned_Items[#All],2,FALSE),"Not Returned")</f>
        <v>Not Returned</v>
      </c>
    </row>
    <row r="7908" spans="1:34" x14ac:dyDescent="0.25">
      <c r="A7908">
        <v>29187</v>
      </c>
      <c r="C7908" t="s">
        <v>2365</v>
      </c>
      <c r="D7908" s="2" t="str">
        <f>TEXT(MID(Sales_Transactions[[#This Row],[Order Date]],2,5),"d/m/yyy")</f>
        <v>31/7/2009</v>
      </c>
      <c r="E7908" s="2" t="str">
        <f>TEXT(MID(Sales_Transactions[[#This Row],[Order Date]],2,5),"d")</f>
        <v>31</v>
      </c>
      <c r="F7908" s="2" t="str">
        <f>TEXT(MID(Sales_Transactions[[#This Row],[Order Date]],2,5),"m")</f>
        <v>7</v>
      </c>
      <c r="G7908" s="2" t="str">
        <f>TEXT(MID(Sales_Transactions[[#This Row],[Order Date]],2,5),"yyy")</f>
        <v>2009</v>
      </c>
      <c r="H7908" s="2" t="str">
        <f>TEXT(MID(Sales_Transactions[[#This Row],[Order Date]],2,5),"yyy/m")</f>
        <v>2009/7</v>
      </c>
      <c r="I7908" t="s">
        <v>22</v>
      </c>
      <c r="J7908">
        <f t="shared" si="738"/>
        <v>2</v>
      </c>
      <c r="K7908" s="2">
        <v>35</v>
      </c>
      <c r="L7908" s="3">
        <v>26095.13</v>
      </c>
      <c r="M7908" s="4">
        <v>0.03</v>
      </c>
      <c r="N7908" s="5" t="s">
        <v>34</v>
      </c>
      <c r="O7908" s="3">
        <v>12606.81</v>
      </c>
      <c r="P7908" s="3">
        <v>808.49</v>
      </c>
      <c r="Q7908" s="3">
        <v>55.3</v>
      </c>
      <c r="R7908" s="5" t="s">
        <v>454</v>
      </c>
      <c r="S7908" s="5" t="s">
        <v>2129</v>
      </c>
      <c r="T7908" s="5" t="str">
        <f t="shared" si="739"/>
        <v>Rick Wilson</v>
      </c>
      <c r="U7908" t="s">
        <v>153</v>
      </c>
      <c r="V7908" s="5" t="s">
        <v>37</v>
      </c>
      <c r="W7908" s="5" t="s">
        <v>48</v>
      </c>
      <c r="X7908" s="5" t="s">
        <v>324</v>
      </c>
      <c r="Y7908" s="5" t="s">
        <v>2736</v>
      </c>
      <c r="Z7908" s="5" t="s">
        <v>40</v>
      </c>
      <c r="AA7908" s="4">
        <v>0.4</v>
      </c>
      <c r="AB7908" s="1">
        <v>40032</v>
      </c>
      <c r="AC7908" s="1">
        <v>20558</v>
      </c>
      <c r="AD7908">
        <f t="shared" si="740"/>
        <v>7</v>
      </c>
      <c r="AE7908">
        <f t="shared" ca="1" si="741"/>
        <v>68</v>
      </c>
      <c r="AF7908" t="str">
        <f t="shared" ca="1" si="742"/>
        <v>Over 65</v>
      </c>
      <c r="AG7908" s="3">
        <f t="shared" si="743"/>
        <v>24.672784371428573</v>
      </c>
      <c r="AH7908" t="str">
        <f>_xlfn.IFNA(VLOOKUP(Sales_Transactions[[#This Row],[Order ID]],Returned_Items[#All],2,FALSE),"Not Returned")</f>
        <v>Not Returned</v>
      </c>
    </row>
    <row r="7909" spans="1:34" x14ac:dyDescent="0.25">
      <c r="A7909">
        <v>29187</v>
      </c>
      <c r="C7909" t="s">
        <v>2365</v>
      </c>
      <c r="D7909" s="2" t="str">
        <f>TEXT(MID(Sales_Transactions[[#This Row],[Order Date]],2,5),"d/m/yyy")</f>
        <v>31/7/2009</v>
      </c>
      <c r="E7909" s="2" t="str">
        <f>TEXT(MID(Sales_Transactions[[#This Row],[Order Date]],2,5),"d")</f>
        <v>31</v>
      </c>
      <c r="F7909" s="2" t="str">
        <f>TEXT(MID(Sales_Transactions[[#This Row],[Order Date]],2,5),"m")</f>
        <v>7</v>
      </c>
      <c r="G7909" s="2" t="str">
        <f>TEXT(MID(Sales_Transactions[[#This Row],[Order Date]],2,5),"yyy")</f>
        <v>2009</v>
      </c>
      <c r="H7909" s="2" t="str">
        <f>TEXT(MID(Sales_Transactions[[#This Row],[Order Date]],2,5),"yyy/m")</f>
        <v>2009/7</v>
      </c>
      <c r="I7909" t="s">
        <v>22</v>
      </c>
      <c r="J7909">
        <f t="shared" si="738"/>
        <v>2</v>
      </c>
      <c r="K7909" s="2">
        <v>10</v>
      </c>
      <c r="L7909" s="3">
        <v>75.58</v>
      </c>
      <c r="M7909" s="4">
        <v>0</v>
      </c>
      <c r="N7909" s="5" t="s">
        <v>23</v>
      </c>
      <c r="O7909" s="3">
        <v>-43.26</v>
      </c>
      <c r="P7909" s="3">
        <v>6.48</v>
      </c>
      <c r="Q7909" s="3">
        <v>8.19</v>
      </c>
      <c r="R7909" s="5" t="s">
        <v>454</v>
      </c>
      <c r="S7909" s="5" t="s">
        <v>2129</v>
      </c>
      <c r="T7909" s="5" t="str">
        <f t="shared" si="739"/>
        <v>Rick Wilson</v>
      </c>
      <c r="U7909" t="s">
        <v>153</v>
      </c>
      <c r="V7909" s="5" t="s">
        <v>37</v>
      </c>
      <c r="W7909" s="5" t="s">
        <v>28</v>
      </c>
      <c r="X7909" s="5" t="s">
        <v>75</v>
      </c>
      <c r="Y7909" s="5" t="s">
        <v>263</v>
      </c>
      <c r="Z7909" s="5" t="s">
        <v>43</v>
      </c>
      <c r="AA7909" s="4">
        <v>0.37</v>
      </c>
      <c r="AB7909" s="1">
        <v>40032</v>
      </c>
      <c r="AC7909" s="1">
        <v>20593</v>
      </c>
      <c r="AD7909">
        <f t="shared" si="740"/>
        <v>7</v>
      </c>
      <c r="AE7909">
        <f t="shared" ca="1" si="741"/>
        <v>68</v>
      </c>
      <c r="AF7909" t="str">
        <f t="shared" ca="1" si="742"/>
        <v>Over 65</v>
      </c>
      <c r="AG7909" s="3">
        <f t="shared" si="743"/>
        <v>1.4670000000000001</v>
      </c>
      <c r="AH7909" t="str">
        <f>_xlfn.IFNA(VLOOKUP(Sales_Transactions[[#This Row],[Order ID]],Returned_Items[#All],2,FALSE),"Not Returned")</f>
        <v>Not Returned</v>
      </c>
    </row>
    <row r="7910" spans="1:34" x14ac:dyDescent="0.25">
      <c r="A7910">
        <v>29187</v>
      </c>
      <c r="C7910" t="s">
        <v>2365</v>
      </c>
      <c r="D7910" s="2" t="str">
        <f>TEXT(MID(Sales_Transactions[[#This Row],[Order Date]],2,5),"d/m/yyy")</f>
        <v>31/7/2009</v>
      </c>
      <c r="E7910" s="2" t="str">
        <f>TEXT(MID(Sales_Transactions[[#This Row],[Order Date]],2,5),"d")</f>
        <v>31</v>
      </c>
      <c r="F7910" s="2" t="str">
        <f>TEXT(MID(Sales_Transactions[[#This Row],[Order Date]],2,5),"m")</f>
        <v>7</v>
      </c>
      <c r="G7910" s="2" t="str">
        <f>TEXT(MID(Sales_Transactions[[#This Row],[Order Date]],2,5),"yyy")</f>
        <v>2009</v>
      </c>
      <c r="H7910" s="2" t="str">
        <f>TEXT(MID(Sales_Transactions[[#This Row],[Order Date]],2,5),"yyy/m")</f>
        <v>2009/7</v>
      </c>
      <c r="I7910" t="s">
        <v>22</v>
      </c>
      <c r="J7910">
        <f t="shared" si="738"/>
        <v>2</v>
      </c>
      <c r="K7910" s="2">
        <v>42</v>
      </c>
      <c r="L7910" s="3">
        <v>477.53</v>
      </c>
      <c r="M7910" s="4">
        <v>0.03</v>
      </c>
      <c r="N7910" s="5" t="s">
        <v>23</v>
      </c>
      <c r="O7910" s="3">
        <v>51.17</v>
      </c>
      <c r="P7910" s="3">
        <v>10.98</v>
      </c>
      <c r="Q7910" s="3">
        <v>3.37</v>
      </c>
      <c r="R7910" s="5" t="s">
        <v>454</v>
      </c>
      <c r="S7910" s="5" t="s">
        <v>2129</v>
      </c>
      <c r="T7910" s="5" t="str">
        <f t="shared" si="739"/>
        <v>Rick Wilson</v>
      </c>
      <c r="U7910" t="s">
        <v>153</v>
      </c>
      <c r="V7910" s="5" t="s">
        <v>37</v>
      </c>
      <c r="W7910" s="5" t="s">
        <v>28</v>
      </c>
      <c r="X7910" s="5" t="s">
        <v>221</v>
      </c>
      <c r="Y7910" s="5" t="s">
        <v>773</v>
      </c>
      <c r="Z7910" s="5" t="s">
        <v>60</v>
      </c>
      <c r="AA7910" s="4">
        <v>0.56999999999999995</v>
      </c>
      <c r="AB7910" s="1">
        <v>40029</v>
      </c>
      <c r="AC7910" s="1">
        <v>21414</v>
      </c>
      <c r="AD7910">
        <f t="shared" si="740"/>
        <v>4</v>
      </c>
      <c r="AE7910">
        <f t="shared" ca="1" si="741"/>
        <v>65</v>
      </c>
      <c r="AF7910" t="str">
        <f t="shared" ca="1" si="742"/>
        <v>Over 65</v>
      </c>
      <c r="AG7910" s="3">
        <f t="shared" si="743"/>
        <v>0.34158823809523814</v>
      </c>
      <c r="AH7910" t="str">
        <f>_xlfn.IFNA(VLOOKUP(Sales_Transactions[[#This Row],[Order ID]],Returned_Items[#All],2,FALSE),"Not Returned")</f>
        <v>Not Returned</v>
      </c>
    </row>
    <row r="7911" spans="1:34" x14ac:dyDescent="0.25">
      <c r="A7911">
        <v>29317</v>
      </c>
      <c r="C7911" t="s">
        <v>1725</v>
      </c>
      <c r="D7911" s="2" t="str">
        <f>TEXT(MID(Sales_Transactions[[#This Row],[Order Date]],2,5),"d/m/yyy")</f>
        <v>2/10/2011</v>
      </c>
      <c r="E7911" s="2" t="str">
        <f>TEXT(MID(Sales_Transactions[[#This Row],[Order Date]],2,5),"d")</f>
        <v>2</v>
      </c>
      <c r="F7911" s="2" t="str">
        <f>TEXT(MID(Sales_Transactions[[#This Row],[Order Date]],2,5),"m")</f>
        <v>10</v>
      </c>
      <c r="G7911" s="2" t="str">
        <f>TEXT(MID(Sales_Transactions[[#This Row],[Order Date]],2,5),"yyy")</f>
        <v>2011</v>
      </c>
      <c r="H7911" s="2" t="str">
        <f>TEXT(MID(Sales_Transactions[[#This Row],[Order Date]],2,5),"yyy/m")</f>
        <v>2011/10</v>
      </c>
      <c r="I7911" t="s">
        <v>52</v>
      </c>
      <c r="J7911">
        <f t="shared" si="738"/>
        <v>1</v>
      </c>
      <c r="K7911" s="2">
        <v>40</v>
      </c>
      <c r="L7911" s="3">
        <v>7789.63</v>
      </c>
      <c r="M7911" s="4">
        <v>0.08</v>
      </c>
      <c r="N7911" s="5" t="s">
        <v>34</v>
      </c>
      <c r="O7911" s="3">
        <v>1774.53</v>
      </c>
      <c r="P7911" s="3">
        <v>200.98</v>
      </c>
      <c r="Q7911" s="3">
        <v>23.76</v>
      </c>
      <c r="R7911" s="5" t="s">
        <v>416</v>
      </c>
      <c r="S7911" s="5" t="s">
        <v>3575</v>
      </c>
      <c r="T7911" s="5" t="str">
        <f t="shared" si="739"/>
        <v>Becky Pak</v>
      </c>
      <c r="U7911" t="s">
        <v>153</v>
      </c>
      <c r="V7911" s="5" t="s">
        <v>47</v>
      </c>
      <c r="W7911" s="5" t="s">
        <v>57</v>
      </c>
      <c r="X7911" s="5" t="s">
        <v>154</v>
      </c>
      <c r="Y7911" s="5" t="s">
        <v>730</v>
      </c>
      <c r="Z7911" s="5" t="s">
        <v>40</v>
      </c>
      <c r="AA7911" s="4">
        <v>0.57999999999999996</v>
      </c>
      <c r="AB7911" s="1">
        <v>40820</v>
      </c>
      <c r="AC7911" s="1">
        <v>21714</v>
      </c>
      <c r="AD7911">
        <f t="shared" si="740"/>
        <v>2</v>
      </c>
      <c r="AE7911">
        <f t="shared" ca="1" si="741"/>
        <v>65</v>
      </c>
      <c r="AF7911" t="str">
        <f t="shared" ca="1" si="742"/>
        <v>Over 65</v>
      </c>
      <c r="AG7911" s="3">
        <f t="shared" si="743"/>
        <v>5.6144803999999997</v>
      </c>
      <c r="AH7911" t="str">
        <f>_xlfn.IFNA(VLOOKUP(Sales_Transactions[[#This Row],[Order ID]],Returned_Items[#All],2,FALSE),"Not Returned")</f>
        <v>Not Returned</v>
      </c>
    </row>
    <row r="7912" spans="1:34" x14ac:dyDescent="0.25">
      <c r="A7912">
        <v>29317</v>
      </c>
      <c r="C7912" t="s">
        <v>1725</v>
      </c>
      <c r="D7912" s="2" t="str">
        <f>TEXT(MID(Sales_Transactions[[#This Row],[Order Date]],2,5),"d/m/yyy")</f>
        <v>2/10/2011</v>
      </c>
      <c r="E7912" s="2" t="str">
        <f>TEXT(MID(Sales_Transactions[[#This Row],[Order Date]],2,5),"d")</f>
        <v>2</v>
      </c>
      <c r="F7912" s="2" t="str">
        <f>TEXT(MID(Sales_Transactions[[#This Row],[Order Date]],2,5),"m")</f>
        <v>10</v>
      </c>
      <c r="G7912" s="2" t="str">
        <f>TEXT(MID(Sales_Transactions[[#This Row],[Order Date]],2,5),"yyy")</f>
        <v>2011</v>
      </c>
      <c r="H7912" s="2" t="str">
        <f>TEXT(MID(Sales_Transactions[[#This Row],[Order Date]],2,5),"yyy/m")</f>
        <v>2011/10</v>
      </c>
      <c r="I7912" t="s">
        <v>52</v>
      </c>
      <c r="J7912">
        <f t="shared" si="738"/>
        <v>1</v>
      </c>
      <c r="K7912" s="2">
        <v>20</v>
      </c>
      <c r="L7912" s="3">
        <v>15703.82</v>
      </c>
      <c r="M7912" s="4">
        <v>0.06</v>
      </c>
      <c r="N7912" s="5" t="s">
        <v>34</v>
      </c>
      <c r="O7912" s="3">
        <v>3055.72</v>
      </c>
      <c r="P7912" s="3">
        <v>810.98</v>
      </c>
      <c r="Q7912" s="3">
        <v>16.059999999999999</v>
      </c>
      <c r="R7912" s="5" t="s">
        <v>416</v>
      </c>
      <c r="S7912" s="5" t="s">
        <v>3575</v>
      </c>
      <c r="T7912" s="5" t="str">
        <f t="shared" si="739"/>
        <v>Becky Pak</v>
      </c>
      <c r="U7912" t="s">
        <v>153</v>
      </c>
      <c r="V7912" s="5" t="s">
        <v>47</v>
      </c>
      <c r="W7912" s="5" t="s">
        <v>48</v>
      </c>
      <c r="X7912" s="5" t="s">
        <v>324</v>
      </c>
      <c r="Y7912" s="5" t="s">
        <v>2350</v>
      </c>
      <c r="Z7912" s="5" t="s">
        <v>40</v>
      </c>
      <c r="AA7912" s="4">
        <v>0.56000000000000005</v>
      </c>
      <c r="AB7912" s="1">
        <v>40819</v>
      </c>
      <c r="AC7912" s="1">
        <v>29156</v>
      </c>
      <c r="AD7912">
        <f t="shared" si="740"/>
        <v>1</v>
      </c>
      <c r="AE7912">
        <f t="shared" ca="1" si="741"/>
        <v>44</v>
      </c>
      <c r="AF7912" t="str">
        <f t="shared" ca="1" si="742"/>
        <v>18-64</v>
      </c>
      <c r="AG7912" s="3">
        <f t="shared" si="743"/>
        <v>41.327670599999998</v>
      </c>
      <c r="AH7912" t="str">
        <f>_xlfn.IFNA(VLOOKUP(Sales_Transactions[[#This Row],[Order ID]],Returned_Items[#All],2,FALSE),"Not Returned")</f>
        <v>Not Returned</v>
      </c>
    </row>
    <row r="7913" spans="1:34" x14ac:dyDescent="0.25">
      <c r="A7913">
        <v>29317</v>
      </c>
      <c r="C7913" t="s">
        <v>1725</v>
      </c>
      <c r="D7913" s="2" t="str">
        <f>TEXT(MID(Sales_Transactions[[#This Row],[Order Date]],2,5),"d/m/yyy")</f>
        <v>2/10/2011</v>
      </c>
      <c r="E7913" s="2" t="str">
        <f>TEXT(MID(Sales_Transactions[[#This Row],[Order Date]],2,5),"d")</f>
        <v>2</v>
      </c>
      <c r="F7913" s="2" t="str">
        <f>TEXT(MID(Sales_Transactions[[#This Row],[Order Date]],2,5),"m")</f>
        <v>10</v>
      </c>
      <c r="G7913" s="2" t="str">
        <f>TEXT(MID(Sales_Transactions[[#This Row],[Order Date]],2,5),"yyy")</f>
        <v>2011</v>
      </c>
      <c r="H7913" s="2" t="str">
        <f>TEXT(MID(Sales_Transactions[[#This Row],[Order Date]],2,5),"yyy/m")</f>
        <v>2011/10</v>
      </c>
      <c r="I7913" t="s">
        <v>52</v>
      </c>
      <c r="J7913">
        <f t="shared" si="738"/>
        <v>1</v>
      </c>
      <c r="K7913" s="2">
        <v>31</v>
      </c>
      <c r="L7913" s="3">
        <v>140.69</v>
      </c>
      <c r="M7913" s="4">
        <v>0.06</v>
      </c>
      <c r="N7913" s="5" t="s">
        <v>23</v>
      </c>
      <c r="O7913" s="3">
        <v>-14.54</v>
      </c>
      <c r="P7913" s="3">
        <v>4.71</v>
      </c>
      <c r="Q7913" s="3">
        <v>0.7</v>
      </c>
      <c r="R7913" s="5" t="s">
        <v>416</v>
      </c>
      <c r="S7913" s="5" t="s">
        <v>3575</v>
      </c>
      <c r="T7913" s="5" t="str">
        <f t="shared" si="739"/>
        <v>Becky Pak</v>
      </c>
      <c r="U7913" t="s">
        <v>153</v>
      </c>
      <c r="V7913" s="5" t="s">
        <v>47</v>
      </c>
      <c r="W7913" s="5" t="s">
        <v>28</v>
      </c>
      <c r="X7913" s="5" t="s">
        <v>82</v>
      </c>
      <c r="Y7913" s="5" t="s">
        <v>675</v>
      </c>
      <c r="Z7913" s="5" t="s">
        <v>84</v>
      </c>
      <c r="AA7913" s="4">
        <v>0.85</v>
      </c>
      <c r="AB7913" s="1">
        <v>40818</v>
      </c>
      <c r="AC7913" s="1">
        <v>29028</v>
      </c>
      <c r="AD7913">
        <f t="shared" si="740"/>
        <v>0</v>
      </c>
      <c r="AE7913">
        <f t="shared" ca="1" si="741"/>
        <v>45</v>
      </c>
      <c r="AF7913" t="str">
        <f t="shared" ca="1" si="742"/>
        <v>18-64</v>
      </c>
      <c r="AG7913" s="3">
        <f t="shared" si="743"/>
        <v>0.1744249677419355</v>
      </c>
      <c r="AH7913" t="str">
        <f>_xlfn.IFNA(VLOOKUP(Sales_Transactions[[#This Row],[Order ID]],Returned_Items[#All],2,FALSE),"Not Returned")</f>
        <v>Not Returned</v>
      </c>
    </row>
    <row r="7914" spans="1:34" x14ac:dyDescent="0.25">
      <c r="A7914">
        <v>29988</v>
      </c>
      <c r="C7914" t="s">
        <v>1846</v>
      </c>
      <c r="D7914" s="2" t="str">
        <f>TEXT(MID(Sales_Transactions[[#This Row],[Order Date]],2,5),"d/m/yyy")</f>
        <v>12/6/2009</v>
      </c>
      <c r="E7914" s="2" t="str">
        <f>TEXT(MID(Sales_Transactions[[#This Row],[Order Date]],2,5),"d")</f>
        <v>12</v>
      </c>
      <c r="F7914" s="2" t="str">
        <f>TEXT(MID(Sales_Transactions[[#This Row],[Order Date]],2,5),"m")</f>
        <v>6</v>
      </c>
      <c r="G7914" s="2" t="str">
        <f>TEXT(MID(Sales_Transactions[[#This Row],[Order Date]],2,5),"yyy")</f>
        <v>2009</v>
      </c>
      <c r="H7914" s="2" t="str">
        <f>TEXT(MID(Sales_Transactions[[#This Row],[Order Date]],2,5),"yyy/m")</f>
        <v>2009/6</v>
      </c>
      <c r="I7914" t="s">
        <v>33</v>
      </c>
      <c r="J7914">
        <f t="shared" si="738"/>
        <v>4</v>
      </c>
      <c r="K7914" s="2">
        <v>12</v>
      </c>
      <c r="L7914" s="3">
        <v>5177.3999999999996</v>
      </c>
      <c r="M7914" s="4">
        <v>0.06</v>
      </c>
      <c r="N7914" s="5" t="s">
        <v>34</v>
      </c>
      <c r="O7914" s="3">
        <v>287.5</v>
      </c>
      <c r="P7914" s="3">
        <v>449.99</v>
      </c>
      <c r="Q7914" s="3">
        <v>49</v>
      </c>
      <c r="R7914" s="5" t="s">
        <v>2108</v>
      </c>
      <c r="S7914" s="5" t="s">
        <v>3604</v>
      </c>
      <c r="T7914" s="5" t="str">
        <f t="shared" si="739"/>
        <v>Adam Shillingsburg</v>
      </c>
      <c r="U7914" t="s">
        <v>153</v>
      </c>
      <c r="V7914" s="5" t="s">
        <v>47</v>
      </c>
      <c r="W7914" s="5" t="s">
        <v>48</v>
      </c>
      <c r="X7914" s="5" t="s">
        <v>131</v>
      </c>
      <c r="Y7914" s="5" t="s">
        <v>132</v>
      </c>
      <c r="Z7914" s="5" t="s">
        <v>40</v>
      </c>
      <c r="AA7914" s="4">
        <v>0.38</v>
      </c>
      <c r="AB7914" s="1">
        <v>39978</v>
      </c>
      <c r="AC7914" s="1">
        <v>29145</v>
      </c>
      <c r="AD7914">
        <f t="shared" si="740"/>
        <v>2</v>
      </c>
      <c r="AE7914">
        <f t="shared" ca="1" si="741"/>
        <v>44</v>
      </c>
      <c r="AF7914" t="str">
        <f t="shared" ca="1" si="742"/>
        <v>18-64</v>
      </c>
      <c r="AG7914" s="3">
        <f t="shared" si="743"/>
        <v>41.560000500000001</v>
      </c>
      <c r="AH7914" t="str">
        <f>_xlfn.IFNA(VLOOKUP(Sales_Transactions[[#This Row],[Order ID]],Returned_Items[#All],2,FALSE),"Not Returned")</f>
        <v>Not Returned</v>
      </c>
    </row>
    <row r="7915" spans="1:34" x14ac:dyDescent="0.25">
      <c r="A7915">
        <v>30051</v>
      </c>
      <c r="C7915" t="s">
        <v>1344</v>
      </c>
      <c r="D7915" s="2" t="str">
        <f>TEXT(MID(Sales_Transactions[[#This Row],[Order Date]],2,5),"d/m/yyy")</f>
        <v>20/3/2012</v>
      </c>
      <c r="E7915" s="2" t="str">
        <f>TEXT(MID(Sales_Transactions[[#This Row],[Order Date]],2,5),"d")</f>
        <v>20</v>
      </c>
      <c r="F7915" s="2" t="str">
        <f>TEXT(MID(Sales_Transactions[[#This Row],[Order Date]],2,5),"m")</f>
        <v>3</v>
      </c>
      <c r="G7915" s="2" t="str">
        <f>TEXT(MID(Sales_Transactions[[#This Row],[Order Date]],2,5),"yyy")</f>
        <v>2012</v>
      </c>
      <c r="H7915" s="2" t="str">
        <f>TEXT(MID(Sales_Transactions[[#This Row],[Order Date]],2,5),"yyy/m")</f>
        <v>2012/3</v>
      </c>
      <c r="I7915" t="s">
        <v>52</v>
      </c>
      <c r="J7915">
        <f t="shared" si="738"/>
        <v>1</v>
      </c>
      <c r="K7915" s="2">
        <v>42</v>
      </c>
      <c r="L7915" s="3">
        <v>243.06</v>
      </c>
      <c r="M7915" s="4">
        <v>0.02</v>
      </c>
      <c r="N7915" s="5" t="s">
        <v>23</v>
      </c>
      <c r="O7915" s="3">
        <v>-1.57</v>
      </c>
      <c r="P7915" s="3">
        <v>5.85</v>
      </c>
      <c r="Q7915" s="3">
        <v>2.27</v>
      </c>
      <c r="R7915" s="5" t="s">
        <v>3616</v>
      </c>
      <c r="S7915" s="5" t="s">
        <v>3617</v>
      </c>
      <c r="T7915" s="5" t="str">
        <f t="shared" si="739"/>
        <v>Catherine Glotzbach</v>
      </c>
      <c r="U7915" t="s">
        <v>153</v>
      </c>
      <c r="V7915" s="5" t="s">
        <v>74</v>
      </c>
      <c r="W7915" s="5" t="s">
        <v>28</v>
      </c>
      <c r="X7915" s="5" t="s">
        <v>124</v>
      </c>
      <c r="Y7915" s="5" t="s">
        <v>770</v>
      </c>
      <c r="Z7915" s="5" t="s">
        <v>84</v>
      </c>
      <c r="AA7915" s="4">
        <v>0.56000000000000005</v>
      </c>
      <c r="AB7915" s="1">
        <v>40989</v>
      </c>
      <c r="AC7915" s="1">
        <v>29166</v>
      </c>
      <c r="AD7915">
        <f t="shared" si="740"/>
        <v>1</v>
      </c>
      <c r="AE7915">
        <f t="shared" ca="1" si="741"/>
        <v>44</v>
      </c>
      <c r="AF7915" t="str">
        <f t="shared" ca="1" si="742"/>
        <v>18-64</v>
      </c>
      <c r="AG7915" s="3">
        <f t="shared" si="743"/>
        <v>0.19330547619047617</v>
      </c>
      <c r="AH7915" t="str">
        <f>_xlfn.IFNA(VLOOKUP(Sales_Transactions[[#This Row],[Order ID]],Returned_Items[#All],2,FALSE),"Not Returned")</f>
        <v>Not Returned</v>
      </c>
    </row>
    <row r="7916" spans="1:34" x14ac:dyDescent="0.25">
      <c r="A7916">
        <v>30211</v>
      </c>
      <c r="C7916" t="s">
        <v>705</v>
      </c>
      <c r="D7916" s="2" t="str">
        <f>TEXT(MID(Sales_Transactions[[#This Row],[Order Date]],2,5),"d/m/yyy")</f>
        <v>7/6/2010</v>
      </c>
      <c r="E7916" s="2" t="str">
        <f>TEXT(MID(Sales_Transactions[[#This Row],[Order Date]],2,5),"d")</f>
        <v>7</v>
      </c>
      <c r="F7916" s="2" t="str">
        <f>TEXT(MID(Sales_Transactions[[#This Row],[Order Date]],2,5),"m")</f>
        <v>6</v>
      </c>
      <c r="G7916" s="2" t="str">
        <f>TEXT(MID(Sales_Transactions[[#This Row],[Order Date]],2,5),"yyy")</f>
        <v>2010</v>
      </c>
      <c r="H7916" s="2" t="str">
        <f>TEXT(MID(Sales_Transactions[[#This Row],[Order Date]],2,5),"yyy/m")</f>
        <v>2010/6</v>
      </c>
      <c r="I7916" t="s">
        <v>78</v>
      </c>
      <c r="J7916">
        <f t="shared" si="738"/>
        <v>3</v>
      </c>
      <c r="K7916" s="2">
        <v>19</v>
      </c>
      <c r="L7916" s="3">
        <v>141.96</v>
      </c>
      <c r="M7916" s="4">
        <v>0.05</v>
      </c>
      <c r="N7916" s="5" t="s">
        <v>23</v>
      </c>
      <c r="O7916" s="3">
        <v>38.43</v>
      </c>
      <c r="P7916" s="3">
        <v>7.4</v>
      </c>
      <c r="Q7916" s="3">
        <v>1.71</v>
      </c>
      <c r="R7916" s="5" t="s">
        <v>3602</v>
      </c>
      <c r="S7916" s="5" t="s">
        <v>3603</v>
      </c>
      <c r="T7916" s="5" t="str">
        <f t="shared" si="739"/>
        <v>Sibella Parks</v>
      </c>
      <c r="U7916" t="s">
        <v>153</v>
      </c>
      <c r="V7916" s="5" t="s">
        <v>27</v>
      </c>
      <c r="W7916" s="5" t="s">
        <v>28</v>
      </c>
      <c r="X7916" s="5" t="s">
        <v>75</v>
      </c>
      <c r="Y7916" s="5" t="s">
        <v>1506</v>
      </c>
      <c r="Z7916" s="5" t="s">
        <v>84</v>
      </c>
      <c r="AA7916" s="4">
        <v>0.4</v>
      </c>
      <c r="AB7916" s="1">
        <v>40337</v>
      </c>
      <c r="AC7916" s="1">
        <v>29052</v>
      </c>
      <c r="AD7916">
        <f t="shared" si="740"/>
        <v>1</v>
      </c>
      <c r="AE7916">
        <f t="shared" ca="1" si="741"/>
        <v>45</v>
      </c>
      <c r="AF7916" t="str">
        <f t="shared" ca="1" si="742"/>
        <v>18-64</v>
      </c>
      <c r="AG7916" s="3">
        <f t="shared" si="743"/>
        <v>0.47927894736842108</v>
      </c>
      <c r="AH7916" t="str">
        <f>_xlfn.IFNA(VLOOKUP(Sales_Transactions[[#This Row],[Order ID]],Returned_Items[#All],2,FALSE),"Not Returned")</f>
        <v>Not Returned</v>
      </c>
    </row>
    <row r="7917" spans="1:34" x14ac:dyDescent="0.25">
      <c r="A7917">
        <v>30401</v>
      </c>
      <c r="C7917" t="s">
        <v>2159</v>
      </c>
      <c r="D7917" s="2" t="str">
        <f>TEXT(MID(Sales_Transactions[[#This Row],[Order Date]],2,5),"d/m/yyy")</f>
        <v>18/10/2012</v>
      </c>
      <c r="E7917" s="2" t="str">
        <f>TEXT(MID(Sales_Transactions[[#This Row],[Order Date]],2,5),"d")</f>
        <v>18</v>
      </c>
      <c r="F7917" s="2" t="str">
        <f>TEXT(MID(Sales_Transactions[[#This Row],[Order Date]],2,5),"m")</f>
        <v>10</v>
      </c>
      <c r="G7917" s="2" t="str">
        <f>TEXT(MID(Sales_Transactions[[#This Row],[Order Date]],2,5),"yyy")</f>
        <v>2012</v>
      </c>
      <c r="H7917" s="2" t="str">
        <f>TEXT(MID(Sales_Transactions[[#This Row],[Order Date]],2,5),"yyy/m")</f>
        <v>2012/10</v>
      </c>
      <c r="I7917" t="s">
        <v>78</v>
      </c>
      <c r="J7917">
        <f t="shared" si="738"/>
        <v>3</v>
      </c>
      <c r="K7917" s="2">
        <v>39</v>
      </c>
      <c r="L7917" s="3">
        <v>239.4</v>
      </c>
      <c r="M7917" s="4">
        <v>7.0000000000000007E-2</v>
      </c>
      <c r="N7917" s="5" t="s">
        <v>23</v>
      </c>
      <c r="O7917" s="3">
        <v>-57.37</v>
      </c>
      <c r="P7917" s="3">
        <v>5.98</v>
      </c>
      <c r="Q7917" s="3">
        <v>5.15</v>
      </c>
      <c r="R7917" s="5" t="s">
        <v>2662</v>
      </c>
      <c r="S7917" s="5" t="s">
        <v>3607</v>
      </c>
      <c r="T7917" s="5" t="str">
        <f t="shared" si="739"/>
        <v>Tom Boeckenhauer</v>
      </c>
      <c r="U7917" t="s">
        <v>153</v>
      </c>
      <c r="V7917" s="5" t="s">
        <v>47</v>
      </c>
      <c r="W7917" s="5" t="s">
        <v>28</v>
      </c>
      <c r="X7917" s="5" t="s">
        <v>75</v>
      </c>
      <c r="Y7917" s="5" t="s">
        <v>1758</v>
      </c>
      <c r="Z7917" s="5" t="s">
        <v>43</v>
      </c>
      <c r="AA7917" s="4">
        <v>0.36</v>
      </c>
      <c r="AB7917" s="1">
        <v>41202</v>
      </c>
      <c r="AC7917" s="1">
        <v>28860</v>
      </c>
      <c r="AD7917">
        <f t="shared" si="740"/>
        <v>2</v>
      </c>
      <c r="AE7917">
        <f t="shared" ca="1" si="741"/>
        <v>45</v>
      </c>
      <c r="AF7917" t="str">
        <f t="shared" ca="1" si="742"/>
        <v>18-64</v>
      </c>
      <c r="AG7917" s="3">
        <f t="shared" si="743"/>
        <v>0.28527728205128211</v>
      </c>
      <c r="AH7917" t="str">
        <f>_xlfn.IFNA(VLOOKUP(Sales_Transactions[[#This Row],[Order ID]],Returned_Items[#All],2,FALSE),"Not Returned")</f>
        <v>Not Returned</v>
      </c>
    </row>
    <row r="7918" spans="1:34" x14ac:dyDescent="0.25">
      <c r="A7918">
        <v>30757</v>
      </c>
      <c r="C7918" t="s">
        <v>3014</v>
      </c>
      <c r="D7918" s="2" t="str">
        <f>TEXT(MID(Sales_Transactions[[#This Row],[Order Date]],2,5),"d/m/yyy")</f>
        <v>26/12/2010</v>
      </c>
      <c r="E7918" s="2" t="str">
        <f>TEXT(MID(Sales_Transactions[[#This Row],[Order Date]],2,5),"d")</f>
        <v>26</v>
      </c>
      <c r="F7918" s="2" t="str">
        <f>TEXT(MID(Sales_Transactions[[#This Row],[Order Date]],2,5),"m")</f>
        <v>12</v>
      </c>
      <c r="G7918" s="2" t="str">
        <f>TEXT(MID(Sales_Transactions[[#This Row],[Order Date]],2,5),"yyy")</f>
        <v>2010</v>
      </c>
      <c r="H7918" s="2" t="str">
        <f>TEXT(MID(Sales_Transactions[[#This Row],[Order Date]],2,5),"yyy/m")</f>
        <v>2010/12</v>
      </c>
      <c r="I7918" t="s">
        <v>78</v>
      </c>
      <c r="J7918">
        <f t="shared" si="738"/>
        <v>3</v>
      </c>
      <c r="K7918" s="2">
        <v>5</v>
      </c>
      <c r="L7918" s="3">
        <v>21.32</v>
      </c>
      <c r="M7918" s="4">
        <v>0.08</v>
      </c>
      <c r="N7918" s="5" t="s">
        <v>67</v>
      </c>
      <c r="O7918" s="3">
        <v>2.2000000000000002</v>
      </c>
      <c r="P7918" s="3">
        <v>3.38</v>
      </c>
      <c r="Q7918" s="3">
        <v>0.85</v>
      </c>
      <c r="R7918" s="5" t="s">
        <v>3609</v>
      </c>
      <c r="S7918" s="5" t="s">
        <v>3610</v>
      </c>
      <c r="T7918" s="5" t="str">
        <f t="shared" si="739"/>
        <v>Claire Good</v>
      </c>
      <c r="U7918" t="s">
        <v>153</v>
      </c>
      <c r="V7918" s="5" t="s">
        <v>74</v>
      </c>
      <c r="W7918" s="5" t="s">
        <v>28</v>
      </c>
      <c r="X7918" s="5" t="s">
        <v>124</v>
      </c>
      <c r="Y7918" s="5" t="s">
        <v>952</v>
      </c>
      <c r="Z7918" s="5" t="s">
        <v>84</v>
      </c>
      <c r="AA7918" s="4">
        <v>0.48</v>
      </c>
      <c r="AB7918" s="1">
        <v>40538</v>
      </c>
      <c r="AC7918" s="1">
        <v>28524</v>
      </c>
      <c r="AD7918">
        <f t="shared" si="740"/>
        <v>0</v>
      </c>
      <c r="AE7918">
        <f t="shared" ca="1" si="741"/>
        <v>46</v>
      </c>
      <c r="AF7918" t="str">
        <f t="shared" ca="1" si="742"/>
        <v>18-64</v>
      </c>
      <c r="AG7918" s="3">
        <f t="shared" si="743"/>
        <v>0.84545919999999997</v>
      </c>
      <c r="AH7918" t="str">
        <f>_xlfn.IFNA(VLOOKUP(Sales_Transactions[[#This Row],[Order ID]],Returned_Items[#All],2,FALSE),"Not Returned")</f>
        <v>Not Returned</v>
      </c>
    </row>
    <row r="7919" spans="1:34" x14ac:dyDescent="0.25">
      <c r="A7919">
        <v>30757</v>
      </c>
      <c r="C7919" t="s">
        <v>3014</v>
      </c>
      <c r="D7919" s="2" t="str">
        <f>TEXT(MID(Sales_Transactions[[#This Row],[Order Date]],2,5),"d/m/yyy")</f>
        <v>26/12/2010</v>
      </c>
      <c r="E7919" s="2" t="str">
        <f>TEXT(MID(Sales_Transactions[[#This Row],[Order Date]],2,5),"d")</f>
        <v>26</v>
      </c>
      <c r="F7919" s="2" t="str">
        <f>TEXT(MID(Sales_Transactions[[#This Row],[Order Date]],2,5),"m")</f>
        <v>12</v>
      </c>
      <c r="G7919" s="2" t="str">
        <f>TEXT(MID(Sales_Transactions[[#This Row],[Order Date]],2,5),"yyy")</f>
        <v>2010</v>
      </c>
      <c r="H7919" s="2" t="str">
        <f>TEXT(MID(Sales_Transactions[[#This Row],[Order Date]],2,5),"yyy/m")</f>
        <v>2010/12</v>
      </c>
      <c r="I7919" t="s">
        <v>78</v>
      </c>
      <c r="J7919">
        <f t="shared" si="738"/>
        <v>3</v>
      </c>
      <c r="K7919" s="2">
        <v>42</v>
      </c>
      <c r="L7919" s="3">
        <v>457.51</v>
      </c>
      <c r="M7919" s="4">
        <v>0.1</v>
      </c>
      <c r="N7919" s="5" t="s">
        <v>23</v>
      </c>
      <c r="O7919" s="3">
        <v>-183.75</v>
      </c>
      <c r="P7919" s="3">
        <v>11.66</v>
      </c>
      <c r="Q7919" s="3">
        <v>7.95</v>
      </c>
      <c r="R7919" s="5" t="s">
        <v>3609</v>
      </c>
      <c r="S7919" s="5" t="s">
        <v>3610</v>
      </c>
      <c r="T7919" s="5" t="str">
        <f t="shared" si="739"/>
        <v>Claire Good</v>
      </c>
      <c r="U7919" t="s">
        <v>153</v>
      </c>
      <c r="V7919" s="5" t="s">
        <v>74</v>
      </c>
      <c r="W7919" s="5" t="s">
        <v>28</v>
      </c>
      <c r="X7919" s="5" t="s">
        <v>124</v>
      </c>
      <c r="Y7919" s="5" t="s">
        <v>934</v>
      </c>
      <c r="Z7919" s="5" t="s">
        <v>60</v>
      </c>
      <c r="AA7919" s="4">
        <v>0.57999999999999996</v>
      </c>
      <c r="AB7919" s="1">
        <v>40539</v>
      </c>
      <c r="AC7919" s="1">
        <v>28560</v>
      </c>
      <c r="AD7919">
        <f t="shared" si="740"/>
        <v>1</v>
      </c>
      <c r="AE7919">
        <f t="shared" ca="1" si="741"/>
        <v>46</v>
      </c>
      <c r="AF7919" t="str">
        <f t="shared" ca="1" si="742"/>
        <v>18-64</v>
      </c>
      <c r="AG7919" s="3">
        <f t="shared" si="743"/>
        <v>0.46662714285714285</v>
      </c>
      <c r="AH7919" t="str">
        <f>_xlfn.IFNA(VLOOKUP(Sales_Transactions[[#This Row],[Order ID]],Returned_Items[#All],2,FALSE),"Not Returned")</f>
        <v>Not Returned</v>
      </c>
    </row>
    <row r="7920" spans="1:34" x14ac:dyDescent="0.25">
      <c r="A7920">
        <v>31237</v>
      </c>
      <c r="C7920" t="s">
        <v>3473</v>
      </c>
      <c r="D7920" s="2" t="str">
        <f>TEXT(MID(Sales_Transactions[[#This Row],[Order Date]],2,5),"d/m/yyy")</f>
        <v>29/7/2011</v>
      </c>
      <c r="E7920" s="2" t="str">
        <f>TEXT(MID(Sales_Transactions[[#This Row],[Order Date]],2,5),"d")</f>
        <v>29</v>
      </c>
      <c r="F7920" s="2" t="str">
        <f>TEXT(MID(Sales_Transactions[[#This Row],[Order Date]],2,5),"m")</f>
        <v>7</v>
      </c>
      <c r="G7920" s="2" t="str">
        <f>TEXT(MID(Sales_Transactions[[#This Row],[Order Date]],2,5),"yyy")</f>
        <v>2011</v>
      </c>
      <c r="H7920" s="2" t="str">
        <f>TEXT(MID(Sales_Transactions[[#This Row],[Order Date]],2,5),"yyy/m")</f>
        <v>2011/7</v>
      </c>
      <c r="I7920" t="s">
        <v>52</v>
      </c>
      <c r="J7920">
        <f t="shared" si="738"/>
        <v>1</v>
      </c>
      <c r="K7920" s="2">
        <v>13</v>
      </c>
      <c r="L7920" s="3">
        <v>589.78</v>
      </c>
      <c r="M7920" s="4">
        <v>0</v>
      </c>
      <c r="N7920" s="5" t="s">
        <v>23</v>
      </c>
      <c r="O7920" s="3">
        <v>225.26</v>
      </c>
      <c r="P7920" s="3">
        <v>42.8</v>
      </c>
      <c r="Q7920" s="3">
        <v>2.99</v>
      </c>
      <c r="R7920" s="5" t="s">
        <v>198</v>
      </c>
      <c r="S7920" s="5" t="s">
        <v>3618</v>
      </c>
      <c r="T7920" s="5" t="str">
        <f t="shared" si="739"/>
        <v>Frank Olsen</v>
      </c>
      <c r="U7920" t="s">
        <v>153</v>
      </c>
      <c r="V7920" s="5" t="s">
        <v>27</v>
      </c>
      <c r="W7920" s="5" t="s">
        <v>28</v>
      </c>
      <c r="X7920" s="5" t="s">
        <v>41</v>
      </c>
      <c r="Y7920" s="5" t="s">
        <v>2046</v>
      </c>
      <c r="Z7920" s="5" t="s">
        <v>43</v>
      </c>
      <c r="AA7920" s="4">
        <v>0.36</v>
      </c>
      <c r="AB7920" s="1">
        <v>40753</v>
      </c>
      <c r="AC7920" s="1">
        <v>28485</v>
      </c>
      <c r="AD7920">
        <f t="shared" si="740"/>
        <v>0</v>
      </c>
      <c r="AE7920">
        <f t="shared" ca="1" si="741"/>
        <v>46</v>
      </c>
      <c r="AF7920" t="str">
        <f t="shared" ca="1" si="742"/>
        <v>18-64</v>
      </c>
      <c r="AG7920" s="3">
        <f t="shared" si="743"/>
        <v>3.5223076923076921</v>
      </c>
      <c r="AH7920" t="str">
        <f>_xlfn.IFNA(VLOOKUP(Sales_Transactions[[#This Row],[Order ID]],Returned_Items[#All],2,FALSE),"Not Returned")</f>
        <v>Not Returned</v>
      </c>
    </row>
    <row r="7921" spans="1:34" x14ac:dyDescent="0.25">
      <c r="A7921">
        <v>32192</v>
      </c>
      <c r="C7921" t="s">
        <v>3137</v>
      </c>
      <c r="D7921" s="2" t="str">
        <f>TEXT(MID(Sales_Transactions[[#This Row],[Order Date]],2,5),"d/m/yyy")</f>
        <v>18/2/2012</v>
      </c>
      <c r="E7921" s="2" t="str">
        <f>TEXT(MID(Sales_Transactions[[#This Row],[Order Date]],2,5),"d")</f>
        <v>18</v>
      </c>
      <c r="F7921" s="2" t="str">
        <f>TEXT(MID(Sales_Transactions[[#This Row],[Order Date]],2,5),"m")</f>
        <v>2</v>
      </c>
      <c r="G7921" s="2" t="str">
        <f>TEXT(MID(Sales_Transactions[[#This Row],[Order Date]],2,5),"yyy")</f>
        <v>2012</v>
      </c>
      <c r="H7921" s="2" t="str">
        <f>TEXT(MID(Sales_Transactions[[#This Row],[Order Date]],2,5),"yyy/m")</f>
        <v>2012/2</v>
      </c>
      <c r="I7921" t="s">
        <v>52</v>
      </c>
      <c r="J7921">
        <f t="shared" si="738"/>
        <v>1</v>
      </c>
      <c r="K7921" s="2">
        <v>4</v>
      </c>
      <c r="L7921" s="3">
        <v>159.256</v>
      </c>
      <c r="M7921" s="4">
        <v>0.03</v>
      </c>
      <c r="N7921" s="5" t="s">
        <v>23</v>
      </c>
      <c r="O7921" s="3">
        <v>-171.17</v>
      </c>
      <c r="P7921" s="3">
        <v>45.99</v>
      </c>
      <c r="Q7921" s="3">
        <v>2.5</v>
      </c>
      <c r="R7921" s="5" t="s">
        <v>3605</v>
      </c>
      <c r="S7921" s="5" t="s">
        <v>3606</v>
      </c>
      <c r="T7921" s="5" t="str">
        <f t="shared" si="739"/>
        <v>Brooke Gillingham</v>
      </c>
      <c r="U7921" t="s">
        <v>153</v>
      </c>
      <c r="V7921" s="5" t="s">
        <v>27</v>
      </c>
      <c r="W7921" s="5" t="s">
        <v>48</v>
      </c>
      <c r="X7921" s="5" t="s">
        <v>49</v>
      </c>
      <c r="Y7921" s="5" t="s">
        <v>1280</v>
      </c>
      <c r="Z7921" s="5" t="s">
        <v>43</v>
      </c>
      <c r="AA7921" s="4">
        <v>0.56000000000000005</v>
      </c>
      <c r="AB7921" s="1">
        <v>40957</v>
      </c>
      <c r="AC7921" s="1">
        <v>28446</v>
      </c>
      <c r="AD7921">
        <f t="shared" si="740"/>
        <v>0</v>
      </c>
      <c r="AE7921">
        <f t="shared" ca="1" si="741"/>
        <v>46</v>
      </c>
      <c r="AF7921" t="str">
        <f t="shared" ca="1" si="742"/>
        <v>18-64</v>
      </c>
      <c r="AG7921" s="3">
        <f t="shared" si="743"/>
        <v>12.119050750000001</v>
      </c>
      <c r="AH7921" t="str">
        <f>_xlfn.IFNA(VLOOKUP(Sales_Transactions[[#This Row],[Order ID]],Returned_Items[#All],2,FALSE),"Not Returned")</f>
        <v>Not Returned</v>
      </c>
    </row>
    <row r="7922" spans="1:34" x14ac:dyDescent="0.25">
      <c r="A7922">
        <v>33568</v>
      </c>
      <c r="C7922" t="s">
        <v>223</v>
      </c>
      <c r="D7922" s="2" t="str">
        <f>TEXT(MID(Sales_Transactions[[#This Row],[Order Date]],2,5),"d/m/yyy")</f>
        <v>21/7/2012</v>
      </c>
      <c r="E7922" s="2" t="str">
        <f>TEXT(MID(Sales_Transactions[[#This Row],[Order Date]],2,5),"d")</f>
        <v>21</v>
      </c>
      <c r="F7922" s="2" t="str">
        <f>TEXT(MID(Sales_Transactions[[#This Row],[Order Date]],2,5),"m")</f>
        <v>7</v>
      </c>
      <c r="G7922" s="2" t="str">
        <f>TEXT(MID(Sales_Transactions[[#This Row],[Order Date]],2,5),"yyy")</f>
        <v>2012</v>
      </c>
      <c r="H7922" s="2" t="str">
        <f>TEXT(MID(Sales_Transactions[[#This Row],[Order Date]],2,5),"yyy/m")</f>
        <v>2012/7</v>
      </c>
      <c r="I7922" t="s">
        <v>78</v>
      </c>
      <c r="J7922">
        <f t="shared" si="738"/>
        <v>3</v>
      </c>
      <c r="K7922" s="2">
        <v>10</v>
      </c>
      <c r="L7922" s="3">
        <v>628.73</v>
      </c>
      <c r="M7922" s="4">
        <v>0.02</v>
      </c>
      <c r="N7922" s="5" t="s">
        <v>23</v>
      </c>
      <c r="O7922" s="3">
        <v>-181.87</v>
      </c>
      <c r="P7922" s="3">
        <v>55.5</v>
      </c>
      <c r="Q7922" s="3">
        <v>52.2</v>
      </c>
      <c r="R7922" s="5" t="s">
        <v>198</v>
      </c>
      <c r="S7922" s="5" t="s">
        <v>3618</v>
      </c>
      <c r="T7922" s="5" t="str">
        <f t="shared" si="739"/>
        <v>Frank Olsen</v>
      </c>
      <c r="U7922" t="s">
        <v>153</v>
      </c>
      <c r="V7922" s="5" t="s">
        <v>27</v>
      </c>
      <c r="W7922" s="5" t="s">
        <v>57</v>
      </c>
      <c r="X7922" s="5" t="s">
        <v>58</v>
      </c>
      <c r="Y7922" s="5" t="s">
        <v>695</v>
      </c>
      <c r="Z7922" s="5" t="s">
        <v>56</v>
      </c>
      <c r="AA7922" s="4">
        <v>0.72</v>
      </c>
      <c r="AB7922" s="1">
        <v>41112</v>
      </c>
      <c r="AC7922" s="1">
        <v>28264</v>
      </c>
      <c r="AD7922">
        <f t="shared" si="740"/>
        <v>1</v>
      </c>
      <c r="AE7922">
        <f t="shared" ca="1" si="741"/>
        <v>47</v>
      </c>
      <c r="AF7922" t="str">
        <f t="shared" ca="1" si="742"/>
        <v>18-64</v>
      </c>
      <c r="AG7922" s="3">
        <f t="shared" si="743"/>
        <v>10.768890000000001</v>
      </c>
      <c r="AH7922" t="str">
        <f>_xlfn.IFNA(VLOOKUP(Sales_Transactions[[#This Row],[Order ID]],Returned_Items[#All],2,FALSE),"Not Returned")</f>
        <v>Not Returned</v>
      </c>
    </row>
    <row r="7923" spans="1:34" x14ac:dyDescent="0.25">
      <c r="A7923">
        <v>33568</v>
      </c>
      <c r="C7923" t="s">
        <v>223</v>
      </c>
      <c r="D7923" s="2" t="str">
        <f>TEXT(MID(Sales_Transactions[[#This Row],[Order Date]],2,5),"d/m/yyy")</f>
        <v>21/7/2012</v>
      </c>
      <c r="E7923" s="2" t="str">
        <f>TEXT(MID(Sales_Transactions[[#This Row],[Order Date]],2,5),"d")</f>
        <v>21</v>
      </c>
      <c r="F7923" s="2" t="str">
        <f>TEXT(MID(Sales_Transactions[[#This Row],[Order Date]],2,5),"m")</f>
        <v>7</v>
      </c>
      <c r="G7923" s="2" t="str">
        <f>TEXT(MID(Sales_Transactions[[#This Row],[Order Date]],2,5),"yyy")</f>
        <v>2012</v>
      </c>
      <c r="H7923" s="2" t="str">
        <f>TEXT(MID(Sales_Transactions[[#This Row],[Order Date]],2,5),"yyy/m")</f>
        <v>2012/7</v>
      </c>
      <c r="I7923" t="s">
        <v>78</v>
      </c>
      <c r="J7923">
        <f t="shared" si="738"/>
        <v>3</v>
      </c>
      <c r="K7923" s="2">
        <v>23</v>
      </c>
      <c r="L7923" s="3">
        <v>385.81</v>
      </c>
      <c r="M7923" s="4">
        <v>0.01</v>
      </c>
      <c r="N7923" s="5" t="s">
        <v>67</v>
      </c>
      <c r="O7923" s="3">
        <v>7.35</v>
      </c>
      <c r="P7923" s="3">
        <v>15.51</v>
      </c>
      <c r="Q7923" s="3">
        <v>5.8</v>
      </c>
      <c r="R7923" s="5" t="s">
        <v>198</v>
      </c>
      <c r="S7923" s="5" t="s">
        <v>3618</v>
      </c>
      <c r="T7923" s="5" t="str">
        <f t="shared" si="739"/>
        <v>Frank Olsen</v>
      </c>
      <c r="U7923" t="s">
        <v>153</v>
      </c>
      <c r="V7923" s="5" t="s">
        <v>27</v>
      </c>
      <c r="W7923" s="5" t="s">
        <v>28</v>
      </c>
      <c r="X7923" s="5" t="s">
        <v>29</v>
      </c>
      <c r="Y7923" s="5" t="s">
        <v>3204</v>
      </c>
      <c r="Z7923" s="5" t="s">
        <v>43</v>
      </c>
      <c r="AA7923" s="4">
        <v>0.6</v>
      </c>
      <c r="AB7923" s="1">
        <v>41112</v>
      </c>
      <c r="AC7923" s="1">
        <v>28209</v>
      </c>
      <c r="AD7923">
        <f t="shared" si="740"/>
        <v>1</v>
      </c>
      <c r="AE7923">
        <f t="shared" ca="1" si="741"/>
        <v>47</v>
      </c>
      <c r="AF7923" t="str">
        <f t="shared" ca="1" si="742"/>
        <v>18-64</v>
      </c>
      <c r="AG7923" s="3">
        <f t="shared" si="743"/>
        <v>0.92645430434782605</v>
      </c>
      <c r="AH7923" t="str">
        <f>_xlfn.IFNA(VLOOKUP(Sales_Transactions[[#This Row],[Order ID]],Returned_Items[#All],2,FALSE),"Not Returned")</f>
        <v>Not Returned</v>
      </c>
    </row>
    <row r="7924" spans="1:34" x14ac:dyDescent="0.25">
      <c r="A7924">
        <v>33634</v>
      </c>
      <c r="C7924" t="s">
        <v>3532</v>
      </c>
      <c r="D7924" s="2" t="str">
        <f>TEXT(MID(Sales_Transactions[[#This Row],[Order Date]],2,5),"d/m/yyy")</f>
        <v>31/8/2010</v>
      </c>
      <c r="E7924" s="2" t="str">
        <f>TEXT(MID(Sales_Transactions[[#This Row],[Order Date]],2,5),"d")</f>
        <v>31</v>
      </c>
      <c r="F7924" s="2" t="str">
        <f>TEXT(MID(Sales_Transactions[[#This Row],[Order Date]],2,5),"m")</f>
        <v>8</v>
      </c>
      <c r="G7924" s="2" t="str">
        <f>TEXT(MID(Sales_Transactions[[#This Row],[Order Date]],2,5),"yyy")</f>
        <v>2010</v>
      </c>
      <c r="H7924" s="2" t="str">
        <f>TEXT(MID(Sales_Transactions[[#This Row],[Order Date]],2,5),"yyy/m")</f>
        <v>2010/8</v>
      </c>
      <c r="I7924" t="s">
        <v>52</v>
      </c>
      <c r="J7924">
        <f t="shared" si="738"/>
        <v>1</v>
      </c>
      <c r="K7924" s="2">
        <v>40</v>
      </c>
      <c r="L7924" s="3">
        <v>271.33999999999997</v>
      </c>
      <c r="M7924" s="4">
        <v>0.05</v>
      </c>
      <c r="N7924" s="5" t="s">
        <v>23</v>
      </c>
      <c r="O7924" s="3">
        <v>-151.91999999999999</v>
      </c>
      <c r="P7924" s="3">
        <v>6.48</v>
      </c>
      <c r="Q7924" s="3">
        <v>7.86</v>
      </c>
      <c r="R7924" s="5" t="s">
        <v>3605</v>
      </c>
      <c r="S7924" s="5" t="s">
        <v>3606</v>
      </c>
      <c r="T7924" s="5" t="str">
        <f t="shared" si="739"/>
        <v>Brooke Gillingham</v>
      </c>
      <c r="U7924" t="s">
        <v>153</v>
      </c>
      <c r="V7924" s="5" t="s">
        <v>27</v>
      </c>
      <c r="W7924" s="5" t="s">
        <v>28</v>
      </c>
      <c r="X7924" s="5" t="s">
        <v>75</v>
      </c>
      <c r="Y7924" s="5" t="s">
        <v>225</v>
      </c>
      <c r="Z7924" s="5" t="s">
        <v>43</v>
      </c>
      <c r="AA7924" s="4">
        <v>0.37</v>
      </c>
      <c r="AB7924" s="1">
        <v>40423</v>
      </c>
      <c r="AC7924" s="1">
        <v>28373</v>
      </c>
      <c r="AD7924">
        <f t="shared" si="740"/>
        <v>2</v>
      </c>
      <c r="AE7924">
        <f t="shared" ca="1" si="741"/>
        <v>46</v>
      </c>
      <c r="AF7924" t="str">
        <f t="shared" ca="1" si="742"/>
        <v>18-64</v>
      </c>
      <c r="AG7924" s="3">
        <f t="shared" si="743"/>
        <v>0.35841900000000004</v>
      </c>
      <c r="AH7924" t="str">
        <f>_xlfn.IFNA(VLOOKUP(Sales_Transactions[[#This Row],[Order ID]],Returned_Items[#All],2,FALSE),"Not Returned")</f>
        <v>Not Returned</v>
      </c>
    </row>
    <row r="7925" spans="1:34" x14ac:dyDescent="0.25">
      <c r="A7925">
        <v>33925</v>
      </c>
      <c r="C7925" t="s">
        <v>2093</v>
      </c>
      <c r="D7925" s="2" t="str">
        <f>TEXT(MID(Sales_Transactions[[#This Row],[Order Date]],2,5),"d/m/yyy")</f>
        <v>3/5/2011</v>
      </c>
      <c r="E7925" s="2" t="str">
        <f>TEXT(MID(Sales_Transactions[[#This Row],[Order Date]],2,5),"d")</f>
        <v>3</v>
      </c>
      <c r="F7925" s="2" t="str">
        <f>TEXT(MID(Sales_Transactions[[#This Row],[Order Date]],2,5),"m")</f>
        <v>5</v>
      </c>
      <c r="G7925" s="2" t="str">
        <f>TEXT(MID(Sales_Transactions[[#This Row],[Order Date]],2,5),"yyy")</f>
        <v>2011</v>
      </c>
      <c r="H7925" s="2" t="str">
        <f>TEXT(MID(Sales_Transactions[[#This Row],[Order Date]],2,5),"yyy/m")</f>
        <v>2011/5</v>
      </c>
      <c r="I7925" t="s">
        <v>22</v>
      </c>
      <c r="J7925">
        <f t="shared" si="738"/>
        <v>2</v>
      </c>
      <c r="K7925" s="2">
        <v>47</v>
      </c>
      <c r="L7925" s="3">
        <v>1488.86</v>
      </c>
      <c r="M7925" s="4">
        <v>0.03</v>
      </c>
      <c r="N7925" s="5" t="s">
        <v>23</v>
      </c>
      <c r="O7925" s="3">
        <v>-95.05</v>
      </c>
      <c r="P7925" s="3">
        <v>30.98</v>
      </c>
      <c r="Q7925" s="3">
        <v>19.989999999999998</v>
      </c>
      <c r="R7925" s="5" t="s">
        <v>3616</v>
      </c>
      <c r="S7925" s="5" t="s">
        <v>3617</v>
      </c>
      <c r="T7925" s="5" t="str">
        <f t="shared" si="739"/>
        <v>Catherine Glotzbach</v>
      </c>
      <c r="U7925" t="s">
        <v>153</v>
      </c>
      <c r="V7925" s="5" t="s">
        <v>74</v>
      </c>
      <c r="W7925" s="5" t="s">
        <v>28</v>
      </c>
      <c r="X7925" s="5" t="s">
        <v>75</v>
      </c>
      <c r="Y7925" s="5" t="s">
        <v>3361</v>
      </c>
      <c r="Z7925" s="5" t="s">
        <v>43</v>
      </c>
      <c r="AA7925" s="4">
        <v>0.4</v>
      </c>
      <c r="AB7925" s="1">
        <v>40670</v>
      </c>
      <c r="AC7925" s="1">
        <v>28421</v>
      </c>
      <c r="AD7925">
        <f t="shared" si="740"/>
        <v>4</v>
      </c>
      <c r="AE7925">
        <f t="shared" ca="1" si="741"/>
        <v>46</v>
      </c>
      <c r="AF7925" t="str">
        <f t="shared" ca="1" si="742"/>
        <v>18-64</v>
      </c>
      <c r="AG7925" s="3">
        <f t="shared" si="743"/>
        <v>1.0842703404255321</v>
      </c>
      <c r="AH7925" t="str">
        <f>_xlfn.IFNA(VLOOKUP(Sales_Transactions[[#This Row],[Order ID]],Returned_Items[#All],2,FALSE),"Not Returned")</f>
        <v>Not Returned</v>
      </c>
    </row>
    <row r="7926" spans="1:34" x14ac:dyDescent="0.25">
      <c r="A7926">
        <v>34338</v>
      </c>
      <c r="C7926" t="s">
        <v>2649</v>
      </c>
      <c r="D7926" s="2" t="str">
        <f>TEXT(MID(Sales_Transactions[[#This Row],[Order Date]],2,5),"d/m/yyy")</f>
        <v>30/6/2010</v>
      </c>
      <c r="E7926" s="2" t="str">
        <f>TEXT(MID(Sales_Transactions[[#This Row],[Order Date]],2,5),"d")</f>
        <v>30</v>
      </c>
      <c r="F7926" s="2" t="str">
        <f>TEXT(MID(Sales_Transactions[[#This Row],[Order Date]],2,5),"m")</f>
        <v>6</v>
      </c>
      <c r="G7926" s="2" t="str">
        <f>TEXT(MID(Sales_Transactions[[#This Row],[Order Date]],2,5),"yyy")</f>
        <v>2010</v>
      </c>
      <c r="H7926" s="2" t="str">
        <f>TEXT(MID(Sales_Transactions[[#This Row],[Order Date]],2,5),"yyy/m")</f>
        <v>2010/6</v>
      </c>
      <c r="I7926" t="s">
        <v>22</v>
      </c>
      <c r="J7926">
        <f t="shared" si="738"/>
        <v>2</v>
      </c>
      <c r="K7926" s="2">
        <v>26</v>
      </c>
      <c r="L7926" s="3">
        <v>1050.1600000000001</v>
      </c>
      <c r="M7926" s="4">
        <v>0.04</v>
      </c>
      <c r="N7926" s="5" t="s">
        <v>67</v>
      </c>
      <c r="O7926" s="3">
        <v>265.08999999999997</v>
      </c>
      <c r="P7926" s="3">
        <v>38.76</v>
      </c>
      <c r="Q7926" s="3">
        <v>13.26</v>
      </c>
      <c r="R7926" s="5" t="s">
        <v>1369</v>
      </c>
      <c r="S7926" s="5" t="s">
        <v>3601</v>
      </c>
      <c r="T7926" s="5" t="str">
        <f t="shared" si="739"/>
        <v>Sonia Cooley</v>
      </c>
      <c r="U7926" t="s">
        <v>153</v>
      </c>
      <c r="V7926" s="5" t="s">
        <v>47</v>
      </c>
      <c r="W7926" s="5" t="s">
        <v>28</v>
      </c>
      <c r="X7926" s="5" t="s">
        <v>75</v>
      </c>
      <c r="Y7926" s="5" t="s">
        <v>515</v>
      </c>
      <c r="Z7926" s="5" t="s">
        <v>43</v>
      </c>
      <c r="AA7926" s="4">
        <v>0.36</v>
      </c>
      <c r="AB7926" s="1">
        <v>40364</v>
      </c>
      <c r="AC7926" s="1">
        <v>28450</v>
      </c>
      <c r="AD7926">
        <f t="shared" si="740"/>
        <v>5</v>
      </c>
      <c r="AE7926">
        <f t="shared" ca="1" si="741"/>
        <v>46</v>
      </c>
      <c r="AF7926" t="str">
        <f t="shared" ca="1" si="742"/>
        <v>18-64</v>
      </c>
      <c r="AG7926" s="3">
        <f t="shared" si="743"/>
        <v>2.000172923076923</v>
      </c>
      <c r="AH7926" t="str">
        <f>_xlfn.IFNA(VLOOKUP(Sales_Transactions[[#This Row],[Order ID]],Returned_Items[#All],2,FALSE),"Not Returned")</f>
        <v>Returned</v>
      </c>
    </row>
    <row r="7927" spans="1:34" x14ac:dyDescent="0.25">
      <c r="A7927">
        <v>34374</v>
      </c>
      <c r="C7927" t="s">
        <v>3144</v>
      </c>
      <c r="D7927" s="2" t="str">
        <f>TEXT(MID(Sales_Transactions[[#This Row],[Order Date]],2,5),"d/m/yyy")</f>
        <v>30/6/2009</v>
      </c>
      <c r="E7927" s="2" t="str">
        <f>TEXT(MID(Sales_Transactions[[#This Row],[Order Date]],2,5),"d")</f>
        <v>30</v>
      </c>
      <c r="F7927" s="2" t="str">
        <f>TEXT(MID(Sales_Transactions[[#This Row],[Order Date]],2,5),"m")</f>
        <v>6</v>
      </c>
      <c r="G7927" s="2" t="str">
        <f>TEXT(MID(Sales_Transactions[[#This Row],[Order Date]],2,5),"yyy")</f>
        <v>2009</v>
      </c>
      <c r="H7927" s="2" t="str">
        <f>TEXT(MID(Sales_Transactions[[#This Row],[Order Date]],2,5),"yyy/m")</f>
        <v>2009/6</v>
      </c>
      <c r="I7927" t="s">
        <v>22</v>
      </c>
      <c r="J7927">
        <f t="shared" si="738"/>
        <v>2</v>
      </c>
      <c r="K7927" s="2">
        <v>42</v>
      </c>
      <c r="L7927" s="3">
        <v>344.57</v>
      </c>
      <c r="M7927" s="4">
        <v>0.04</v>
      </c>
      <c r="N7927" s="5" t="s">
        <v>23</v>
      </c>
      <c r="O7927" s="3">
        <v>37.409999999999997</v>
      </c>
      <c r="P7927" s="3">
        <v>8.33</v>
      </c>
      <c r="Q7927" s="3">
        <v>1.99</v>
      </c>
      <c r="R7927" s="5" t="s">
        <v>198</v>
      </c>
      <c r="S7927" s="5" t="s">
        <v>3618</v>
      </c>
      <c r="T7927" s="5" t="str">
        <f t="shared" si="739"/>
        <v>Frank Olsen</v>
      </c>
      <c r="U7927" t="s">
        <v>153</v>
      </c>
      <c r="V7927" s="5" t="s">
        <v>27</v>
      </c>
      <c r="W7927" s="5" t="s">
        <v>48</v>
      </c>
      <c r="X7927" s="5" t="s">
        <v>87</v>
      </c>
      <c r="Y7927" s="5" t="s">
        <v>522</v>
      </c>
      <c r="Z7927" s="5" t="s">
        <v>60</v>
      </c>
      <c r="AA7927" s="4">
        <v>0.52</v>
      </c>
      <c r="AB7927" s="1">
        <v>40001</v>
      </c>
      <c r="AC7927" s="1">
        <v>29353</v>
      </c>
      <c r="AD7927">
        <f t="shared" si="740"/>
        <v>7</v>
      </c>
      <c r="AE7927">
        <f t="shared" ca="1" si="741"/>
        <v>44</v>
      </c>
      <c r="AF7927" t="str">
        <f t="shared" ca="1" si="742"/>
        <v>18-64</v>
      </c>
      <c r="AG7927" s="3">
        <f t="shared" si="743"/>
        <v>0.24563495238095237</v>
      </c>
      <c r="AH7927" t="str">
        <f>_xlfn.IFNA(VLOOKUP(Sales_Transactions[[#This Row],[Order ID]],Returned_Items[#All],2,FALSE),"Not Returned")</f>
        <v>Not Returned</v>
      </c>
    </row>
    <row r="7928" spans="1:34" x14ac:dyDescent="0.25">
      <c r="A7928">
        <v>34565</v>
      </c>
      <c r="C7928" t="s">
        <v>725</v>
      </c>
      <c r="D7928" s="2" t="str">
        <f>TEXT(MID(Sales_Transactions[[#This Row],[Order Date]],2,5),"d/m/yyy")</f>
        <v>13/7/2009</v>
      </c>
      <c r="E7928" s="2" t="str">
        <f>TEXT(MID(Sales_Transactions[[#This Row],[Order Date]],2,5),"d")</f>
        <v>13</v>
      </c>
      <c r="F7928" s="2" t="str">
        <f>TEXT(MID(Sales_Transactions[[#This Row],[Order Date]],2,5),"m")</f>
        <v>7</v>
      </c>
      <c r="G7928" s="2" t="str">
        <f>TEXT(MID(Sales_Transactions[[#This Row],[Order Date]],2,5),"yyy")</f>
        <v>2009</v>
      </c>
      <c r="H7928" s="2" t="str">
        <f>TEXT(MID(Sales_Transactions[[#This Row],[Order Date]],2,5),"yyy/m")</f>
        <v>2009/7</v>
      </c>
      <c r="I7928" t="s">
        <v>78</v>
      </c>
      <c r="J7928">
        <f t="shared" si="738"/>
        <v>3</v>
      </c>
      <c r="K7928" s="2">
        <v>47</v>
      </c>
      <c r="L7928" s="3">
        <v>4815.8620000000001</v>
      </c>
      <c r="M7928" s="4">
        <v>0.08</v>
      </c>
      <c r="N7928" s="5" t="s">
        <v>23</v>
      </c>
      <c r="O7928" s="3">
        <v>1316.79</v>
      </c>
      <c r="P7928" s="3">
        <v>125.99</v>
      </c>
      <c r="Q7928" s="3">
        <v>4.2</v>
      </c>
      <c r="R7928" s="5" t="s">
        <v>2855</v>
      </c>
      <c r="S7928" s="5" t="s">
        <v>2841</v>
      </c>
      <c r="T7928" s="5" t="str">
        <f t="shared" si="739"/>
        <v>Valerie Takahito</v>
      </c>
      <c r="U7928" t="s">
        <v>153</v>
      </c>
      <c r="V7928" s="5" t="s">
        <v>37</v>
      </c>
      <c r="W7928" s="5" t="s">
        <v>48</v>
      </c>
      <c r="X7928" s="5" t="s">
        <v>49</v>
      </c>
      <c r="Y7928" s="5" t="s">
        <v>2621</v>
      </c>
      <c r="Z7928" s="5" t="s">
        <v>43</v>
      </c>
      <c r="AA7928" s="4">
        <v>0.56999999999999995</v>
      </c>
      <c r="AB7928" s="1">
        <v>40008</v>
      </c>
      <c r="AC7928" s="1">
        <v>29308</v>
      </c>
      <c r="AD7928">
        <f t="shared" si="740"/>
        <v>1</v>
      </c>
      <c r="AE7928">
        <f t="shared" ca="1" si="741"/>
        <v>44</v>
      </c>
      <c r="AF7928" t="str">
        <f t="shared" ca="1" si="742"/>
        <v>18-64</v>
      </c>
      <c r="AG7928" s="3">
        <f t="shared" si="743"/>
        <v>2.7678554893617018</v>
      </c>
      <c r="AH7928" t="str">
        <f>_xlfn.IFNA(VLOOKUP(Sales_Transactions[[#This Row],[Order ID]],Returned_Items[#All],2,FALSE),"Not Returned")</f>
        <v>Not Returned</v>
      </c>
    </row>
    <row r="7929" spans="1:34" x14ac:dyDescent="0.25">
      <c r="A7929">
        <v>34948</v>
      </c>
      <c r="C7929" t="s">
        <v>3176</v>
      </c>
      <c r="D7929" s="2" t="str">
        <f>TEXT(MID(Sales_Transactions[[#This Row],[Order Date]],2,5),"d/m/yyy")</f>
        <v>12/1/2010</v>
      </c>
      <c r="E7929" s="2" t="str">
        <f>TEXT(MID(Sales_Transactions[[#This Row],[Order Date]],2,5),"d")</f>
        <v>12</v>
      </c>
      <c r="F7929" s="2" t="str">
        <f>TEXT(MID(Sales_Transactions[[#This Row],[Order Date]],2,5),"m")</f>
        <v>1</v>
      </c>
      <c r="G7929" s="2" t="str">
        <f>TEXT(MID(Sales_Transactions[[#This Row],[Order Date]],2,5),"yyy")</f>
        <v>2010</v>
      </c>
      <c r="H7929" s="2" t="str">
        <f>TEXT(MID(Sales_Transactions[[#This Row],[Order Date]],2,5),"yyy/m")</f>
        <v>2010/1</v>
      </c>
      <c r="I7929" t="s">
        <v>101</v>
      </c>
      <c r="J7929">
        <f t="shared" si="738"/>
        <v>1</v>
      </c>
      <c r="K7929" s="2">
        <v>15</v>
      </c>
      <c r="L7929" s="3">
        <v>1057.06</v>
      </c>
      <c r="M7929" s="4">
        <v>0.08</v>
      </c>
      <c r="N7929" s="5" t="s">
        <v>34</v>
      </c>
      <c r="O7929" s="3">
        <v>-403.74</v>
      </c>
      <c r="P7929" s="3">
        <v>68.81</v>
      </c>
      <c r="Q7929" s="3">
        <v>60</v>
      </c>
      <c r="R7929" s="5" t="s">
        <v>3616</v>
      </c>
      <c r="S7929" s="5" t="s">
        <v>3617</v>
      </c>
      <c r="T7929" s="5" t="str">
        <f t="shared" si="739"/>
        <v>Catherine Glotzbach</v>
      </c>
      <c r="U7929" t="s">
        <v>153</v>
      </c>
      <c r="V7929" s="5" t="s">
        <v>74</v>
      </c>
      <c r="W7929" s="5" t="s">
        <v>28</v>
      </c>
      <c r="X7929" s="5" t="s">
        <v>38</v>
      </c>
      <c r="Y7929" s="5" t="s">
        <v>1023</v>
      </c>
      <c r="Z7929" s="5" t="s">
        <v>40</v>
      </c>
      <c r="AA7929" s="4">
        <v>0.41</v>
      </c>
      <c r="AB7929" s="1">
        <v>40190</v>
      </c>
      <c r="AC7929" s="1">
        <v>29257</v>
      </c>
      <c r="AD7929">
        <f t="shared" si="740"/>
        <v>0</v>
      </c>
      <c r="AE7929">
        <f t="shared" ca="1" si="741"/>
        <v>44</v>
      </c>
      <c r="AF7929" t="str">
        <f t="shared" ca="1" si="742"/>
        <v>18-64</v>
      </c>
      <c r="AG7929" s="3">
        <f t="shared" si="743"/>
        <v>8.5836634666666676</v>
      </c>
      <c r="AH7929" t="str">
        <f>_xlfn.IFNA(VLOOKUP(Sales_Transactions[[#This Row],[Order ID]],Returned_Items[#All],2,FALSE),"Not Returned")</f>
        <v>Not Returned</v>
      </c>
    </row>
    <row r="7930" spans="1:34" x14ac:dyDescent="0.25">
      <c r="A7930">
        <v>35652</v>
      </c>
      <c r="C7930" t="s">
        <v>409</v>
      </c>
      <c r="D7930" s="2" t="str">
        <f>TEXT(MID(Sales_Transactions[[#This Row],[Order Date]],2,5),"d/m/yyy")</f>
        <v>21/9/2010</v>
      </c>
      <c r="E7930" s="2" t="str">
        <f>TEXT(MID(Sales_Transactions[[#This Row],[Order Date]],2,5),"d")</f>
        <v>21</v>
      </c>
      <c r="F7930" s="2" t="str">
        <f>TEXT(MID(Sales_Transactions[[#This Row],[Order Date]],2,5),"m")</f>
        <v>9</v>
      </c>
      <c r="G7930" s="2" t="str">
        <f>TEXT(MID(Sales_Transactions[[#This Row],[Order Date]],2,5),"yyy")</f>
        <v>2010</v>
      </c>
      <c r="H7930" s="2" t="str">
        <f>TEXT(MID(Sales_Transactions[[#This Row],[Order Date]],2,5),"yyy/m")</f>
        <v>2010/9</v>
      </c>
      <c r="I7930" t="s">
        <v>22</v>
      </c>
      <c r="J7930">
        <f t="shared" si="738"/>
        <v>2</v>
      </c>
      <c r="K7930" s="2">
        <v>21</v>
      </c>
      <c r="L7930" s="3">
        <v>2251.56</v>
      </c>
      <c r="M7930" s="4">
        <v>0.01</v>
      </c>
      <c r="N7930" s="5" t="s">
        <v>34</v>
      </c>
      <c r="O7930" s="3">
        <v>226.63</v>
      </c>
      <c r="P7930" s="3">
        <v>100.98</v>
      </c>
      <c r="Q7930" s="3">
        <v>26.22</v>
      </c>
      <c r="R7930" s="5" t="s">
        <v>454</v>
      </c>
      <c r="S7930" s="5" t="s">
        <v>2129</v>
      </c>
      <c r="T7930" s="5" t="str">
        <f t="shared" si="739"/>
        <v>Rick Wilson</v>
      </c>
      <c r="U7930" t="s">
        <v>153</v>
      </c>
      <c r="V7930" s="5" t="s">
        <v>47</v>
      </c>
      <c r="W7930" s="5" t="s">
        <v>57</v>
      </c>
      <c r="X7930" s="5" t="s">
        <v>104</v>
      </c>
      <c r="Y7930" s="5" t="s">
        <v>105</v>
      </c>
      <c r="Z7930" s="5" t="s">
        <v>106</v>
      </c>
      <c r="AA7930" s="4">
        <v>0.6</v>
      </c>
      <c r="AB7930" s="1">
        <v>40444</v>
      </c>
      <c r="AC7930" s="1">
        <v>21607</v>
      </c>
      <c r="AD7930">
        <f t="shared" si="740"/>
        <v>2</v>
      </c>
      <c r="AE7930">
        <f t="shared" ca="1" si="741"/>
        <v>65</v>
      </c>
      <c r="AF7930" t="str">
        <f t="shared" ca="1" si="742"/>
        <v>Over 65</v>
      </c>
      <c r="AG7930" s="3">
        <f t="shared" si="743"/>
        <v>6.0566620000000002</v>
      </c>
      <c r="AH7930" t="str">
        <f>_xlfn.IFNA(VLOOKUP(Sales_Transactions[[#This Row],[Order ID]],Returned_Items[#All],2,FALSE),"Not Returned")</f>
        <v>Not Returned</v>
      </c>
    </row>
    <row r="7931" spans="1:34" x14ac:dyDescent="0.25">
      <c r="A7931">
        <v>36038</v>
      </c>
      <c r="C7931" t="s">
        <v>1887</v>
      </c>
      <c r="D7931" s="2" t="str">
        <f>TEXT(MID(Sales_Transactions[[#This Row],[Order Date]],2,5),"d/m/yyy")</f>
        <v>16/8/2012</v>
      </c>
      <c r="E7931" s="2" t="str">
        <f>TEXT(MID(Sales_Transactions[[#This Row],[Order Date]],2,5),"d")</f>
        <v>16</v>
      </c>
      <c r="F7931" s="2" t="str">
        <f>TEXT(MID(Sales_Transactions[[#This Row],[Order Date]],2,5),"m")</f>
        <v>8</v>
      </c>
      <c r="G7931" s="2" t="str">
        <f>TEXT(MID(Sales_Transactions[[#This Row],[Order Date]],2,5),"yyy")</f>
        <v>2012</v>
      </c>
      <c r="H7931" s="2" t="str">
        <f>TEXT(MID(Sales_Transactions[[#This Row],[Order Date]],2,5),"yyy/m")</f>
        <v>2012/8</v>
      </c>
      <c r="I7931" t="s">
        <v>33</v>
      </c>
      <c r="J7931">
        <f t="shared" si="738"/>
        <v>4</v>
      </c>
      <c r="K7931" s="2">
        <v>26</v>
      </c>
      <c r="L7931" s="3">
        <v>95.26</v>
      </c>
      <c r="M7931" s="4">
        <v>0.02</v>
      </c>
      <c r="N7931" s="5" t="s">
        <v>23</v>
      </c>
      <c r="O7931" s="3">
        <v>-89.06</v>
      </c>
      <c r="P7931" s="3">
        <v>3.28</v>
      </c>
      <c r="Q7931" s="3">
        <v>5</v>
      </c>
      <c r="R7931" s="5" t="s">
        <v>1378</v>
      </c>
      <c r="S7931" s="5" t="s">
        <v>2069</v>
      </c>
      <c r="T7931" s="5" t="str">
        <f t="shared" si="739"/>
        <v>Alex Russell</v>
      </c>
      <c r="U7931" t="s">
        <v>153</v>
      </c>
      <c r="V7931" s="5" t="s">
        <v>74</v>
      </c>
      <c r="W7931" s="5" t="s">
        <v>28</v>
      </c>
      <c r="X7931" s="5" t="s">
        <v>124</v>
      </c>
      <c r="Y7931" s="5" t="s">
        <v>1527</v>
      </c>
      <c r="Z7931" s="5" t="s">
        <v>84</v>
      </c>
      <c r="AA7931" s="4">
        <v>0.56000000000000005</v>
      </c>
      <c r="AB7931" s="1">
        <v>41139</v>
      </c>
      <c r="AC7931" s="1">
        <v>21718</v>
      </c>
      <c r="AD7931">
        <f t="shared" si="740"/>
        <v>2</v>
      </c>
      <c r="AE7931">
        <f t="shared" ca="1" si="741"/>
        <v>65</v>
      </c>
      <c r="AF7931" t="str">
        <f t="shared" ca="1" si="742"/>
        <v>Over 65</v>
      </c>
      <c r="AG7931" s="3">
        <f t="shared" si="743"/>
        <v>0.31843630769230769</v>
      </c>
      <c r="AH7931" t="str">
        <f>_xlfn.IFNA(VLOOKUP(Sales_Transactions[[#This Row],[Order ID]],Returned_Items[#All],2,FALSE),"Not Returned")</f>
        <v>Returned</v>
      </c>
    </row>
    <row r="7932" spans="1:34" x14ac:dyDescent="0.25">
      <c r="A7932">
        <v>36934</v>
      </c>
      <c r="C7932" t="s">
        <v>1093</v>
      </c>
      <c r="D7932" s="2" t="str">
        <f>TEXT(MID(Sales_Transactions[[#This Row],[Order Date]],2,5),"d/m/yyy")</f>
        <v>22/12/2009</v>
      </c>
      <c r="E7932" s="2" t="str">
        <f>TEXT(MID(Sales_Transactions[[#This Row],[Order Date]],2,5),"d")</f>
        <v>22</v>
      </c>
      <c r="F7932" s="2" t="str">
        <f>TEXT(MID(Sales_Transactions[[#This Row],[Order Date]],2,5),"m")</f>
        <v>12</v>
      </c>
      <c r="G7932" s="2" t="str">
        <f>TEXT(MID(Sales_Transactions[[#This Row],[Order Date]],2,5),"yyy")</f>
        <v>2009</v>
      </c>
      <c r="H7932" s="2" t="str">
        <f>TEXT(MID(Sales_Transactions[[#This Row],[Order Date]],2,5),"yyy/m")</f>
        <v>2009/12</v>
      </c>
      <c r="I7932" t="s">
        <v>78</v>
      </c>
      <c r="J7932">
        <f t="shared" si="738"/>
        <v>3</v>
      </c>
      <c r="K7932" s="2">
        <v>7</v>
      </c>
      <c r="L7932" s="3">
        <v>1120.8599999999999</v>
      </c>
      <c r="M7932" s="4">
        <v>0.02</v>
      </c>
      <c r="N7932" s="5" t="s">
        <v>67</v>
      </c>
      <c r="O7932" s="3">
        <v>17.399999999999999</v>
      </c>
      <c r="P7932" s="3">
        <v>150.97999999999999</v>
      </c>
      <c r="Q7932" s="3">
        <v>13.99</v>
      </c>
      <c r="R7932" s="5" t="s">
        <v>3605</v>
      </c>
      <c r="S7932" s="5" t="s">
        <v>3606</v>
      </c>
      <c r="T7932" s="5" t="str">
        <f t="shared" si="739"/>
        <v>Brooke Gillingham</v>
      </c>
      <c r="U7932" t="s">
        <v>153</v>
      </c>
      <c r="V7932" s="5" t="s">
        <v>27</v>
      </c>
      <c r="W7932" s="5" t="s">
        <v>48</v>
      </c>
      <c r="X7932" s="5" t="s">
        <v>324</v>
      </c>
      <c r="Y7932" s="5" t="s">
        <v>552</v>
      </c>
      <c r="Z7932" s="5" t="s">
        <v>56</v>
      </c>
      <c r="AA7932" s="4">
        <v>0.38</v>
      </c>
      <c r="AB7932" s="1">
        <v>40171</v>
      </c>
      <c r="AC7932" s="1">
        <v>21840</v>
      </c>
      <c r="AD7932">
        <f t="shared" si="740"/>
        <v>2</v>
      </c>
      <c r="AE7932">
        <f t="shared" ca="1" si="741"/>
        <v>64</v>
      </c>
      <c r="AF7932" t="str">
        <f t="shared" ca="1" si="742"/>
        <v>18-64</v>
      </c>
      <c r="AG7932" s="3">
        <f t="shared" si="743"/>
        <v>23.562829142857144</v>
      </c>
      <c r="AH7932" t="str">
        <f>_xlfn.IFNA(VLOOKUP(Sales_Transactions[[#This Row],[Order ID]],Returned_Items[#All],2,FALSE),"Not Returned")</f>
        <v>Returned</v>
      </c>
    </row>
    <row r="7933" spans="1:34" x14ac:dyDescent="0.25">
      <c r="A7933">
        <v>36934</v>
      </c>
      <c r="C7933" t="s">
        <v>1093</v>
      </c>
      <c r="D7933" s="2" t="str">
        <f>TEXT(MID(Sales_Transactions[[#This Row],[Order Date]],2,5),"d/m/yyy")</f>
        <v>22/12/2009</v>
      </c>
      <c r="E7933" s="2" t="str">
        <f>TEXT(MID(Sales_Transactions[[#This Row],[Order Date]],2,5),"d")</f>
        <v>22</v>
      </c>
      <c r="F7933" s="2" t="str">
        <f>TEXT(MID(Sales_Transactions[[#This Row],[Order Date]],2,5),"m")</f>
        <v>12</v>
      </c>
      <c r="G7933" s="2" t="str">
        <f>TEXT(MID(Sales_Transactions[[#This Row],[Order Date]],2,5),"yyy")</f>
        <v>2009</v>
      </c>
      <c r="H7933" s="2" t="str">
        <f>TEXT(MID(Sales_Transactions[[#This Row],[Order Date]],2,5),"yyy/m")</f>
        <v>2009/12</v>
      </c>
      <c r="I7933" t="s">
        <v>78</v>
      </c>
      <c r="J7933">
        <f t="shared" si="738"/>
        <v>3</v>
      </c>
      <c r="K7933" s="2">
        <v>2</v>
      </c>
      <c r="L7933" s="3">
        <v>11.51</v>
      </c>
      <c r="M7933" s="4">
        <v>0.1</v>
      </c>
      <c r="N7933" s="5" t="s">
        <v>23</v>
      </c>
      <c r="O7933" s="3">
        <v>-5.16</v>
      </c>
      <c r="P7933" s="3">
        <v>5.43</v>
      </c>
      <c r="Q7933" s="3">
        <v>0.95</v>
      </c>
      <c r="R7933" s="5" t="s">
        <v>3605</v>
      </c>
      <c r="S7933" s="5" t="s">
        <v>3606</v>
      </c>
      <c r="T7933" s="5" t="str">
        <f t="shared" si="739"/>
        <v>Brooke Gillingham</v>
      </c>
      <c r="U7933" t="s">
        <v>153</v>
      </c>
      <c r="V7933" s="5" t="s">
        <v>27</v>
      </c>
      <c r="W7933" s="5" t="s">
        <v>28</v>
      </c>
      <c r="X7933" s="5" t="s">
        <v>75</v>
      </c>
      <c r="Y7933" s="5" t="s">
        <v>991</v>
      </c>
      <c r="Z7933" s="5" t="s">
        <v>84</v>
      </c>
      <c r="AA7933" s="4">
        <v>0.36</v>
      </c>
      <c r="AB7933" s="1">
        <v>40171</v>
      </c>
      <c r="AC7933" s="1">
        <v>22264</v>
      </c>
      <c r="AD7933">
        <f t="shared" si="740"/>
        <v>2</v>
      </c>
      <c r="AE7933">
        <f t="shared" ca="1" si="741"/>
        <v>63</v>
      </c>
      <c r="AF7933" t="str">
        <f t="shared" ca="1" si="742"/>
        <v>18-64</v>
      </c>
      <c r="AG7933" s="3">
        <f t="shared" si="743"/>
        <v>3.1872850000000001</v>
      </c>
      <c r="AH7933" t="str">
        <f>_xlfn.IFNA(VLOOKUP(Sales_Transactions[[#This Row],[Order ID]],Returned_Items[#All],2,FALSE),"Not Returned")</f>
        <v>Returned</v>
      </c>
    </row>
    <row r="7934" spans="1:34" x14ac:dyDescent="0.25">
      <c r="A7934">
        <v>36934</v>
      </c>
      <c r="C7934" t="s">
        <v>1093</v>
      </c>
      <c r="D7934" s="2" t="str">
        <f>TEXT(MID(Sales_Transactions[[#This Row],[Order Date]],2,5),"d/m/yyy")</f>
        <v>22/12/2009</v>
      </c>
      <c r="E7934" s="2" t="str">
        <f>TEXT(MID(Sales_Transactions[[#This Row],[Order Date]],2,5),"d")</f>
        <v>22</v>
      </c>
      <c r="F7934" s="2" t="str">
        <f>TEXT(MID(Sales_Transactions[[#This Row],[Order Date]],2,5),"m")</f>
        <v>12</v>
      </c>
      <c r="G7934" s="2" t="str">
        <f>TEXT(MID(Sales_Transactions[[#This Row],[Order Date]],2,5),"yyy")</f>
        <v>2009</v>
      </c>
      <c r="H7934" s="2" t="str">
        <f>TEXT(MID(Sales_Transactions[[#This Row],[Order Date]],2,5),"yyy/m")</f>
        <v>2009/12</v>
      </c>
      <c r="I7934" t="s">
        <v>78</v>
      </c>
      <c r="J7934">
        <f t="shared" si="738"/>
        <v>3</v>
      </c>
      <c r="K7934" s="2">
        <v>45</v>
      </c>
      <c r="L7934" s="3">
        <v>6668.8559999999998</v>
      </c>
      <c r="M7934" s="4">
        <v>0.01</v>
      </c>
      <c r="N7934" s="5" t="s">
        <v>34</v>
      </c>
      <c r="O7934" s="3">
        <v>871.97</v>
      </c>
      <c r="P7934" s="3">
        <v>179.29</v>
      </c>
      <c r="Q7934" s="3">
        <v>29.21</v>
      </c>
      <c r="R7934" s="5" t="s">
        <v>3605</v>
      </c>
      <c r="S7934" s="5" t="s">
        <v>3606</v>
      </c>
      <c r="T7934" s="5" t="str">
        <f t="shared" si="739"/>
        <v>Brooke Gillingham</v>
      </c>
      <c r="U7934" t="s">
        <v>153</v>
      </c>
      <c r="V7934" s="5" t="s">
        <v>27</v>
      </c>
      <c r="W7934" s="5" t="s">
        <v>57</v>
      </c>
      <c r="X7934" s="5" t="s">
        <v>107</v>
      </c>
      <c r="Y7934" s="5" t="s">
        <v>319</v>
      </c>
      <c r="Z7934" s="5" t="s">
        <v>106</v>
      </c>
      <c r="AA7934" s="4">
        <v>0.74</v>
      </c>
      <c r="AB7934" s="1">
        <v>40170</v>
      </c>
      <c r="AC7934" s="1">
        <v>22862</v>
      </c>
      <c r="AD7934">
        <f t="shared" si="740"/>
        <v>1</v>
      </c>
      <c r="AE7934">
        <f t="shared" ca="1" si="741"/>
        <v>62</v>
      </c>
      <c r="AF7934" t="str">
        <f t="shared" ca="1" si="742"/>
        <v>18-64</v>
      </c>
      <c r="AG7934" s="3">
        <f t="shared" si="743"/>
        <v>4.6329349111111107</v>
      </c>
      <c r="AH7934" t="str">
        <f>_xlfn.IFNA(VLOOKUP(Sales_Transactions[[#This Row],[Order ID]],Returned_Items[#All],2,FALSE),"Not Returned")</f>
        <v>Returned</v>
      </c>
    </row>
    <row r="7935" spans="1:34" x14ac:dyDescent="0.25">
      <c r="A7935">
        <v>37440</v>
      </c>
      <c r="C7935" t="s">
        <v>1478</v>
      </c>
      <c r="D7935" s="2" t="str">
        <f>TEXT(MID(Sales_Transactions[[#This Row],[Order Date]],2,5),"d/m/yyy")</f>
        <v>23/6/2010</v>
      </c>
      <c r="E7935" s="2" t="str">
        <f>TEXT(MID(Sales_Transactions[[#This Row],[Order Date]],2,5),"d")</f>
        <v>23</v>
      </c>
      <c r="F7935" s="2" t="str">
        <f>TEXT(MID(Sales_Transactions[[#This Row],[Order Date]],2,5),"m")</f>
        <v>6</v>
      </c>
      <c r="G7935" s="2" t="str">
        <f>TEXT(MID(Sales_Transactions[[#This Row],[Order Date]],2,5),"yyy")</f>
        <v>2010</v>
      </c>
      <c r="H7935" s="2" t="str">
        <f>TEXT(MID(Sales_Transactions[[#This Row],[Order Date]],2,5),"yyy/m")</f>
        <v>2010/6</v>
      </c>
      <c r="I7935" t="s">
        <v>52</v>
      </c>
      <c r="J7935">
        <f t="shared" si="738"/>
        <v>1</v>
      </c>
      <c r="K7935" s="2">
        <v>39</v>
      </c>
      <c r="L7935" s="3">
        <v>8407.08</v>
      </c>
      <c r="M7935" s="4">
        <v>0.04</v>
      </c>
      <c r="N7935" s="5" t="s">
        <v>34</v>
      </c>
      <c r="O7935" s="3">
        <v>629.4</v>
      </c>
      <c r="P7935" s="3">
        <v>208.16</v>
      </c>
      <c r="Q7935" s="3">
        <v>68.02</v>
      </c>
      <c r="R7935" s="5" t="s">
        <v>454</v>
      </c>
      <c r="S7935" s="5" t="s">
        <v>2129</v>
      </c>
      <c r="T7935" s="5" t="str">
        <f t="shared" si="739"/>
        <v>Rick Wilson</v>
      </c>
      <c r="U7935" t="s">
        <v>153</v>
      </c>
      <c r="V7935" s="5" t="s">
        <v>47</v>
      </c>
      <c r="W7935" s="5" t="s">
        <v>28</v>
      </c>
      <c r="X7935" s="5" t="s">
        <v>38</v>
      </c>
      <c r="Y7935" s="5" t="s">
        <v>39</v>
      </c>
      <c r="Z7935" s="5" t="s">
        <v>40</v>
      </c>
      <c r="AA7935" s="4">
        <v>0.57999999999999996</v>
      </c>
      <c r="AB7935" s="1">
        <v>40353</v>
      </c>
      <c r="AC7935" s="1">
        <v>28736</v>
      </c>
      <c r="AD7935">
        <f t="shared" si="740"/>
        <v>1</v>
      </c>
      <c r="AE7935">
        <f t="shared" ca="1" si="741"/>
        <v>45</v>
      </c>
      <c r="AF7935" t="str">
        <f t="shared" ca="1" si="742"/>
        <v>18-64</v>
      </c>
      <c r="AG7935" s="3">
        <f t="shared" si="743"/>
        <v>7.0794034871794862</v>
      </c>
      <c r="AH7935" t="str">
        <f>_xlfn.IFNA(VLOOKUP(Sales_Transactions[[#This Row],[Order ID]],Returned_Items[#All],2,FALSE),"Not Returned")</f>
        <v>Not Returned</v>
      </c>
    </row>
    <row r="7936" spans="1:34" x14ac:dyDescent="0.25">
      <c r="A7936">
        <v>37542</v>
      </c>
      <c r="C7936" t="s">
        <v>3410</v>
      </c>
      <c r="D7936" s="2" t="str">
        <f>TEXT(MID(Sales_Transactions[[#This Row],[Order Date]],2,5),"d/m/yyy")</f>
        <v>20/7/2009</v>
      </c>
      <c r="E7936" s="2" t="str">
        <f>TEXT(MID(Sales_Transactions[[#This Row],[Order Date]],2,5),"d")</f>
        <v>20</v>
      </c>
      <c r="F7936" s="2" t="str">
        <f>TEXT(MID(Sales_Transactions[[#This Row],[Order Date]],2,5),"m")</f>
        <v>7</v>
      </c>
      <c r="G7936" s="2" t="str">
        <f>TEXT(MID(Sales_Transactions[[#This Row],[Order Date]],2,5),"yyy")</f>
        <v>2009</v>
      </c>
      <c r="H7936" s="2" t="str">
        <f>TEXT(MID(Sales_Transactions[[#This Row],[Order Date]],2,5),"yyy/m")</f>
        <v>2009/7</v>
      </c>
      <c r="I7936" t="s">
        <v>78</v>
      </c>
      <c r="J7936">
        <f t="shared" si="738"/>
        <v>3</v>
      </c>
      <c r="K7936" s="2">
        <v>26</v>
      </c>
      <c r="L7936" s="3">
        <v>2546.5234999999998</v>
      </c>
      <c r="M7936" s="4">
        <v>0.09</v>
      </c>
      <c r="N7936" s="5" t="s">
        <v>67</v>
      </c>
      <c r="O7936" s="3">
        <v>210</v>
      </c>
      <c r="P7936" s="3">
        <v>125.99</v>
      </c>
      <c r="Q7936" s="3">
        <v>7.69</v>
      </c>
      <c r="R7936" s="5" t="s">
        <v>2108</v>
      </c>
      <c r="S7936" s="5" t="s">
        <v>3604</v>
      </c>
      <c r="T7936" s="5" t="str">
        <f t="shared" si="739"/>
        <v>Adam Shillingsburg</v>
      </c>
      <c r="U7936" t="s">
        <v>153</v>
      </c>
      <c r="V7936" s="5" t="s">
        <v>47</v>
      </c>
      <c r="W7936" s="5" t="s">
        <v>48</v>
      </c>
      <c r="X7936" s="5" t="s">
        <v>49</v>
      </c>
      <c r="Y7936" s="5" t="s">
        <v>1468</v>
      </c>
      <c r="Z7936" s="5" t="s">
        <v>43</v>
      </c>
      <c r="AA7936" s="4">
        <v>0.59</v>
      </c>
      <c r="AB7936" s="1">
        <v>40016</v>
      </c>
      <c r="AC7936" s="1">
        <v>28543</v>
      </c>
      <c r="AD7936">
        <f t="shared" si="740"/>
        <v>2</v>
      </c>
      <c r="AE7936">
        <f t="shared" ca="1" si="741"/>
        <v>46</v>
      </c>
      <c r="AF7936" t="str">
        <f t="shared" ca="1" si="742"/>
        <v>18-64</v>
      </c>
      <c r="AG7936" s="3">
        <f t="shared" si="743"/>
        <v>5.1371772692307696</v>
      </c>
      <c r="AH7936" t="str">
        <f>_xlfn.IFNA(VLOOKUP(Sales_Transactions[[#This Row],[Order ID]],Returned_Items[#All],2,FALSE),"Not Returned")</f>
        <v>Not Returned</v>
      </c>
    </row>
    <row r="7937" spans="1:34" x14ac:dyDescent="0.25">
      <c r="A7937">
        <v>38146</v>
      </c>
      <c r="C7937" t="s">
        <v>1100</v>
      </c>
      <c r="D7937" s="2" t="str">
        <f>TEXT(MID(Sales_Transactions[[#This Row],[Order Date]],2,5),"d/m/yyy")</f>
        <v>7/12/2011</v>
      </c>
      <c r="E7937" s="2" t="str">
        <f>TEXT(MID(Sales_Transactions[[#This Row],[Order Date]],2,5),"d")</f>
        <v>7</v>
      </c>
      <c r="F7937" s="2" t="str">
        <f>TEXT(MID(Sales_Transactions[[#This Row],[Order Date]],2,5),"m")</f>
        <v>12</v>
      </c>
      <c r="G7937" s="2" t="str">
        <f>TEXT(MID(Sales_Transactions[[#This Row],[Order Date]],2,5),"yyy")</f>
        <v>2011</v>
      </c>
      <c r="H7937" s="2" t="str">
        <f>TEXT(MID(Sales_Transactions[[#This Row],[Order Date]],2,5),"yyy/m")</f>
        <v>2011/12</v>
      </c>
      <c r="I7937" t="s">
        <v>22</v>
      </c>
      <c r="J7937">
        <f t="shared" si="738"/>
        <v>2</v>
      </c>
      <c r="K7937" s="2">
        <v>45</v>
      </c>
      <c r="L7937" s="3">
        <v>341.39</v>
      </c>
      <c r="M7937" s="4">
        <v>0.03</v>
      </c>
      <c r="N7937" s="5" t="s">
        <v>23</v>
      </c>
      <c r="O7937" s="3">
        <v>-82.95</v>
      </c>
      <c r="P7937" s="3">
        <v>7.68</v>
      </c>
      <c r="Q7937" s="3">
        <v>6.16</v>
      </c>
      <c r="R7937" s="5" t="s">
        <v>911</v>
      </c>
      <c r="S7937" s="5" t="s">
        <v>3163</v>
      </c>
      <c r="T7937" s="5" t="str">
        <f t="shared" si="739"/>
        <v>Erica Hackney</v>
      </c>
      <c r="U7937" t="s">
        <v>153</v>
      </c>
      <c r="V7937" s="5" t="s">
        <v>27</v>
      </c>
      <c r="W7937" s="5" t="s">
        <v>28</v>
      </c>
      <c r="X7937" s="5" t="s">
        <v>41</v>
      </c>
      <c r="Y7937" s="5" t="s">
        <v>1489</v>
      </c>
      <c r="Z7937" s="5" t="s">
        <v>43</v>
      </c>
      <c r="AA7937" s="4">
        <v>0.35</v>
      </c>
      <c r="AB7937" s="1">
        <v>40888</v>
      </c>
      <c r="AC7937" s="1">
        <v>25706</v>
      </c>
      <c r="AD7937">
        <f t="shared" si="740"/>
        <v>4</v>
      </c>
      <c r="AE7937">
        <f t="shared" ca="1" si="741"/>
        <v>54</v>
      </c>
      <c r="AF7937" t="str">
        <f t="shared" ca="1" si="742"/>
        <v>18-64</v>
      </c>
      <c r="AG7937" s="3">
        <f t="shared" si="743"/>
        <v>0.30750435555555555</v>
      </c>
      <c r="AH7937" t="str">
        <f>_xlfn.IFNA(VLOOKUP(Sales_Transactions[[#This Row],[Order ID]],Returned_Items[#All],2,FALSE),"Not Returned")</f>
        <v>Not Returned</v>
      </c>
    </row>
    <row r="7938" spans="1:34" x14ac:dyDescent="0.25">
      <c r="A7938">
        <v>38178</v>
      </c>
      <c r="C7938" t="s">
        <v>2380</v>
      </c>
      <c r="D7938" s="2" t="str">
        <f>TEXT(MID(Sales_Transactions[[#This Row],[Order Date]],2,5),"d/m/yyy")</f>
        <v>29/8/2012</v>
      </c>
      <c r="E7938" s="2" t="str">
        <f>TEXT(MID(Sales_Transactions[[#This Row],[Order Date]],2,5),"d")</f>
        <v>29</v>
      </c>
      <c r="F7938" s="2" t="str">
        <f>TEXT(MID(Sales_Transactions[[#This Row],[Order Date]],2,5),"m")</f>
        <v>8</v>
      </c>
      <c r="G7938" s="2" t="str">
        <f>TEXT(MID(Sales_Transactions[[#This Row],[Order Date]],2,5),"yyy")</f>
        <v>2012</v>
      </c>
      <c r="H7938" s="2" t="str">
        <f>TEXT(MID(Sales_Transactions[[#This Row],[Order Date]],2,5),"yyy/m")</f>
        <v>2012/8</v>
      </c>
      <c r="I7938" t="s">
        <v>78</v>
      </c>
      <c r="J7938">
        <f t="shared" ref="J7938:J8001" si="744">IF(I7938="Making Critical",5,IF(I7938="High",4,IF(I7938="Medium",3,IF(I7938="Low",2,1))))</f>
        <v>3</v>
      </c>
      <c r="K7938" s="2">
        <v>32</v>
      </c>
      <c r="L7938" s="3">
        <v>153.97999999999999</v>
      </c>
      <c r="M7938" s="4">
        <v>0.02</v>
      </c>
      <c r="N7938" s="5" t="s">
        <v>23</v>
      </c>
      <c r="O7938" s="3">
        <v>71.599999999999994</v>
      </c>
      <c r="P7938" s="3">
        <v>4.91</v>
      </c>
      <c r="Q7938" s="3">
        <v>0.5</v>
      </c>
      <c r="R7938" s="5" t="s">
        <v>3602</v>
      </c>
      <c r="S7938" s="5" t="s">
        <v>3603</v>
      </c>
      <c r="T7938" s="5" t="str">
        <f t="shared" ref="T7938:T8001" si="745">R7938 &amp; " " &amp; S7938</f>
        <v>Sibella Parks</v>
      </c>
      <c r="U7938" t="s">
        <v>153</v>
      </c>
      <c r="V7938" s="5" t="s">
        <v>27</v>
      </c>
      <c r="W7938" s="5" t="s">
        <v>28</v>
      </c>
      <c r="X7938" s="5" t="s">
        <v>115</v>
      </c>
      <c r="Y7938" s="5" t="s">
        <v>852</v>
      </c>
      <c r="Z7938" s="5" t="s">
        <v>43</v>
      </c>
      <c r="AA7938" s="4">
        <v>0.36</v>
      </c>
      <c r="AB7938" s="1">
        <v>41151</v>
      </c>
      <c r="AC7938" s="1">
        <v>25579</v>
      </c>
      <c r="AD7938">
        <f t="shared" ref="AD7938:AD8001" si="746">_xlfn.DAYS(AB7938,D7938)</f>
        <v>1</v>
      </c>
      <c r="AE7938">
        <f t="shared" ref="AE7938:AE8001" ca="1" si="747">DATEDIF(AC7938,TODAY(),"Y")</f>
        <v>54</v>
      </c>
      <c r="AF7938" t="str">
        <f t="shared" ref="AF7938:AF8001" ca="1" si="748">IF(AE7938&lt;18,"Under 18",IF(AE7938&lt;65,"18-64","Over 65"))</f>
        <v>18-64</v>
      </c>
      <c r="AG7938" s="3">
        <f t="shared" ref="AG7938:AG8001" si="749" xml:space="preserve"> (P7938 - (M7938 / 100) * P7938 + Q7938) / K7938</f>
        <v>0.16903181250000002</v>
      </c>
      <c r="AH7938" t="str">
        <f>_xlfn.IFNA(VLOOKUP(Sales_Transactions[[#This Row],[Order ID]],Returned_Items[#All],2,FALSE),"Not Returned")</f>
        <v>Not Returned</v>
      </c>
    </row>
    <row r="7939" spans="1:34" x14ac:dyDescent="0.25">
      <c r="A7939">
        <v>38279</v>
      </c>
      <c r="C7939" t="s">
        <v>2188</v>
      </c>
      <c r="D7939" s="2" t="str">
        <f>TEXT(MID(Sales_Transactions[[#This Row],[Order Date]],2,5),"d/m/yyy")</f>
        <v>29/4/2012</v>
      </c>
      <c r="E7939" s="2" t="str">
        <f>TEXT(MID(Sales_Transactions[[#This Row],[Order Date]],2,5),"d")</f>
        <v>29</v>
      </c>
      <c r="F7939" s="2" t="str">
        <f>TEXT(MID(Sales_Transactions[[#This Row],[Order Date]],2,5),"m")</f>
        <v>4</v>
      </c>
      <c r="G7939" s="2" t="str">
        <f>TEXT(MID(Sales_Transactions[[#This Row],[Order Date]],2,5),"yyy")</f>
        <v>2012</v>
      </c>
      <c r="H7939" s="2" t="str">
        <f>TEXT(MID(Sales_Transactions[[#This Row],[Order Date]],2,5),"yyy/m")</f>
        <v>2012/4</v>
      </c>
      <c r="I7939" t="s">
        <v>78</v>
      </c>
      <c r="J7939">
        <f t="shared" si="744"/>
        <v>3</v>
      </c>
      <c r="K7939" s="2">
        <v>1</v>
      </c>
      <c r="L7939" s="3">
        <v>11.64</v>
      </c>
      <c r="M7939" s="4">
        <v>0.05</v>
      </c>
      <c r="N7939" s="5" t="s">
        <v>23</v>
      </c>
      <c r="O7939" s="3">
        <v>-10.73</v>
      </c>
      <c r="P7939" s="3">
        <v>7.59</v>
      </c>
      <c r="Q7939" s="3">
        <v>4</v>
      </c>
      <c r="R7939" s="5" t="s">
        <v>2662</v>
      </c>
      <c r="S7939" s="5" t="s">
        <v>3607</v>
      </c>
      <c r="T7939" s="5" t="str">
        <f t="shared" si="745"/>
        <v>Tom Boeckenhauer</v>
      </c>
      <c r="U7939" t="s">
        <v>153</v>
      </c>
      <c r="V7939" s="5" t="s">
        <v>47</v>
      </c>
      <c r="W7939" s="5" t="s">
        <v>57</v>
      </c>
      <c r="X7939" s="5" t="s">
        <v>58</v>
      </c>
      <c r="Y7939" s="5" t="s">
        <v>843</v>
      </c>
      <c r="Z7939" s="5" t="s">
        <v>84</v>
      </c>
      <c r="AA7939" s="4">
        <v>0.42</v>
      </c>
      <c r="AB7939" s="1">
        <v>41030</v>
      </c>
      <c r="AC7939" s="1">
        <v>22322</v>
      </c>
      <c r="AD7939">
        <f t="shared" si="746"/>
        <v>2</v>
      </c>
      <c r="AE7939">
        <f t="shared" ca="1" si="747"/>
        <v>63</v>
      </c>
      <c r="AF7939" t="str">
        <f t="shared" ca="1" si="748"/>
        <v>18-64</v>
      </c>
      <c r="AG7939" s="3">
        <f t="shared" si="749"/>
        <v>11.586205</v>
      </c>
      <c r="AH7939" t="str">
        <f>_xlfn.IFNA(VLOOKUP(Sales_Transactions[[#This Row],[Order ID]],Returned_Items[#All],2,FALSE),"Not Returned")</f>
        <v>Not Returned</v>
      </c>
    </row>
    <row r="7940" spans="1:34" x14ac:dyDescent="0.25">
      <c r="A7940">
        <v>38787</v>
      </c>
      <c r="C7940" t="s">
        <v>3327</v>
      </c>
      <c r="D7940" s="2" t="str">
        <f>TEXT(MID(Sales_Transactions[[#This Row],[Order Date]],2,5),"d/m/yyy")</f>
        <v>5/8/2011</v>
      </c>
      <c r="E7940" s="2" t="str">
        <f>TEXT(MID(Sales_Transactions[[#This Row],[Order Date]],2,5),"d")</f>
        <v>5</v>
      </c>
      <c r="F7940" s="2" t="str">
        <f>TEXT(MID(Sales_Transactions[[#This Row],[Order Date]],2,5),"m")</f>
        <v>8</v>
      </c>
      <c r="G7940" s="2" t="str">
        <f>TEXT(MID(Sales_Transactions[[#This Row],[Order Date]],2,5),"yyy")</f>
        <v>2011</v>
      </c>
      <c r="H7940" s="2" t="str">
        <f>TEXT(MID(Sales_Transactions[[#This Row],[Order Date]],2,5),"yyy/m")</f>
        <v>2011/8</v>
      </c>
      <c r="I7940" t="s">
        <v>22</v>
      </c>
      <c r="J7940">
        <f t="shared" si="744"/>
        <v>2</v>
      </c>
      <c r="K7940" s="2">
        <v>22</v>
      </c>
      <c r="L7940" s="3">
        <v>79.040000000000006</v>
      </c>
      <c r="M7940" s="4">
        <v>0.05</v>
      </c>
      <c r="N7940" s="5" t="s">
        <v>23</v>
      </c>
      <c r="O7940" s="3">
        <v>-77.930000000000007</v>
      </c>
      <c r="P7940" s="3">
        <v>3.28</v>
      </c>
      <c r="Q7940" s="3">
        <v>5</v>
      </c>
      <c r="R7940" s="5" t="s">
        <v>1522</v>
      </c>
      <c r="S7940" s="5" t="s">
        <v>212</v>
      </c>
      <c r="T7940" s="5" t="str">
        <f t="shared" si="745"/>
        <v>Trudy Bell</v>
      </c>
      <c r="U7940" t="s">
        <v>153</v>
      </c>
      <c r="V7940" s="5" t="s">
        <v>37</v>
      </c>
      <c r="W7940" s="5" t="s">
        <v>28</v>
      </c>
      <c r="X7940" s="5" t="s">
        <v>124</v>
      </c>
      <c r="Y7940" s="5" t="s">
        <v>1527</v>
      </c>
      <c r="Z7940" s="5" t="s">
        <v>84</v>
      </c>
      <c r="AA7940" s="4">
        <v>0.56000000000000005</v>
      </c>
      <c r="AB7940" s="1">
        <v>40760</v>
      </c>
      <c r="AC7940" s="1">
        <v>22434</v>
      </c>
      <c r="AD7940">
        <f t="shared" si="746"/>
        <v>0</v>
      </c>
      <c r="AE7940">
        <f t="shared" ca="1" si="747"/>
        <v>63</v>
      </c>
      <c r="AF7940" t="str">
        <f t="shared" ca="1" si="748"/>
        <v>18-64</v>
      </c>
      <c r="AG7940" s="3">
        <f t="shared" si="749"/>
        <v>0.37628909090909085</v>
      </c>
      <c r="AH7940" t="str">
        <f>_xlfn.IFNA(VLOOKUP(Sales_Transactions[[#This Row],[Order ID]],Returned_Items[#All],2,FALSE),"Not Returned")</f>
        <v>Returned</v>
      </c>
    </row>
    <row r="7941" spans="1:34" x14ac:dyDescent="0.25">
      <c r="A7941">
        <v>38791</v>
      </c>
      <c r="C7941" t="s">
        <v>2199</v>
      </c>
      <c r="D7941" s="2" t="str">
        <f>TEXT(MID(Sales_Transactions[[#This Row],[Order Date]],2,5),"d/m/yyy")</f>
        <v>14/3/2010</v>
      </c>
      <c r="E7941" s="2" t="str">
        <f>TEXT(MID(Sales_Transactions[[#This Row],[Order Date]],2,5),"d")</f>
        <v>14</v>
      </c>
      <c r="F7941" s="2" t="str">
        <f>TEXT(MID(Sales_Transactions[[#This Row],[Order Date]],2,5),"m")</f>
        <v>3</v>
      </c>
      <c r="G7941" s="2" t="str">
        <f>TEXT(MID(Sales_Transactions[[#This Row],[Order Date]],2,5),"yyy")</f>
        <v>2010</v>
      </c>
      <c r="H7941" s="2" t="str">
        <f>TEXT(MID(Sales_Transactions[[#This Row],[Order Date]],2,5),"yyy/m")</f>
        <v>2010/3</v>
      </c>
      <c r="I7941" t="s">
        <v>22</v>
      </c>
      <c r="J7941">
        <f t="shared" si="744"/>
        <v>2</v>
      </c>
      <c r="K7941" s="2">
        <v>24</v>
      </c>
      <c r="L7941" s="3">
        <v>1457.712</v>
      </c>
      <c r="M7941" s="4">
        <v>0.03</v>
      </c>
      <c r="N7941" s="5" t="s">
        <v>34</v>
      </c>
      <c r="O7941" s="3">
        <v>-1565.89</v>
      </c>
      <c r="P7941" s="3">
        <v>70.89</v>
      </c>
      <c r="Q7941" s="3">
        <v>89.3</v>
      </c>
      <c r="R7941" s="5" t="s">
        <v>2712</v>
      </c>
      <c r="S7941" s="5" t="s">
        <v>3612</v>
      </c>
      <c r="T7941" s="5" t="str">
        <f t="shared" si="745"/>
        <v>Alyssa Crouse</v>
      </c>
      <c r="U7941" t="s">
        <v>153</v>
      </c>
      <c r="V7941" s="5" t="s">
        <v>74</v>
      </c>
      <c r="W7941" s="5" t="s">
        <v>57</v>
      </c>
      <c r="X7941" s="5" t="s">
        <v>107</v>
      </c>
      <c r="Y7941" s="5" t="s">
        <v>1900</v>
      </c>
      <c r="Z7941" s="5" t="s">
        <v>106</v>
      </c>
      <c r="AA7941" s="4">
        <v>0.69</v>
      </c>
      <c r="AB7941" s="1">
        <v>40258</v>
      </c>
      <c r="AC7941" s="1">
        <v>22367</v>
      </c>
      <c r="AD7941">
        <f t="shared" si="746"/>
        <v>7</v>
      </c>
      <c r="AE7941">
        <f t="shared" ca="1" si="747"/>
        <v>63</v>
      </c>
      <c r="AF7941" t="str">
        <f t="shared" ca="1" si="748"/>
        <v>18-64</v>
      </c>
      <c r="AG7941" s="3">
        <f t="shared" si="749"/>
        <v>6.6736972083333335</v>
      </c>
      <c r="AH7941" t="str">
        <f>_xlfn.IFNA(VLOOKUP(Sales_Transactions[[#This Row],[Order ID]],Returned_Items[#All],2,FALSE),"Not Returned")</f>
        <v>Not Returned</v>
      </c>
    </row>
    <row r="7942" spans="1:34" x14ac:dyDescent="0.25">
      <c r="A7942">
        <v>38817</v>
      </c>
      <c r="C7942" t="s">
        <v>1139</v>
      </c>
      <c r="D7942" s="2" t="str">
        <f>TEXT(MID(Sales_Transactions[[#This Row],[Order Date]],2,5),"d/m/yyy")</f>
        <v>20/5/2012</v>
      </c>
      <c r="E7942" s="2" t="str">
        <f>TEXT(MID(Sales_Transactions[[#This Row],[Order Date]],2,5),"d")</f>
        <v>20</v>
      </c>
      <c r="F7942" s="2" t="str">
        <f>TEXT(MID(Sales_Transactions[[#This Row],[Order Date]],2,5),"m")</f>
        <v>5</v>
      </c>
      <c r="G7942" s="2" t="str">
        <f>TEXT(MID(Sales_Transactions[[#This Row],[Order Date]],2,5),"yyy")</f>
        <v>2012</v>
      </c>
      <c r="H7942" s="2" t="str">
        <f>TEXT(MID(Sales_Transactions[[#This Row],[Order Date]],2,5),"yyy/m")</f>
        <v>2012/5</v>
      </c>
      <c r="I7942" t="s">
        <v>52</v>
      </c>
      <c r="J7942">
        <f t="shared" si="744"/>
        <v>1</v>
      </c>
      <c r="K7942" s="2">
        <v>1</v>
      </c>
      <c r="L7942" s="3">
        <v>9.6999999999999993</v>
      </c>
      <c r="M7942" s="4">
        <v>0.02</v>
      </c>
      <c r="N7942" s="5" t="s">
        <v>23</v>
      </c>
      <c r="O7942" s="3">
        <v>-18.03</v>
      </c>
      <c r="P7942" s="3">
        <v>4.9800000000000004</v>
      </c>
      <c r="Q7942" s="3">
        <v>4.62</v>
      </c>
      <c r="R7942" s="5" t="s">
        <v>2855</v>
      </c>
      <c r="S7942" s="5" t="s">
        <v>2841</v>
      </c>
      <c r="T7942" s="5" t="str">
        <f t="shared" si="745"/>
        <v>Valerie Takahito</v>
      </c>
      <c r="U7942" t="s">
        <v>153</v>
      </c>
      <c r="V7942" s="5" t="s">
        <v>37</v>
      </c>
      <c r="W7942" s="5" t="s">
        <v>48</v>
      </c>
      <c r="X7942" s="5" t="s">
        <v>87</v>
      </c>
      <c r="Y7942" s="5" t="s">
        <v>658</v>
      </c>
      <c r="Z7942" s="5" t="s">
        <v>60</v>
      </c>
      <c r="AA7942" s="4">
        <v>0.64</v>
      </c>
      <c r="AB7942" s="1">
        <v>41050</v>
      </c>
      <c r="AC7942" s="1">
        <v>22571</v>
      </c>
      <c r="AD7942">
        <f t="shared" si="746"/>
        <v>1</v>
      </c>
      <c r="AE7942">
        <f t="shared" ca="1" si="747"/>
        <v>62</v>
      </c>
      <c r="AF7942" t="str">
        <f t="shared" ca="1" si="748"/>
        <v>18-64</v>
      </c>
      <c r="AG7942" s="3">
        <f t="shared" si="749"/>
        <v>9.5990040000000008</v>
      </c>
      <c r="AH7942" t="str">
        <f>_xlfn.IFNA(VLOOKUP(Sales_Transactions[[#This Row],[Order ID]],Returned_Items[#All],2,FALSE),"Not Returned")</f>
        <v>Not Returned</v>
      </c>
    </row>
    <row r="7943" spans="1:34" x14ac:dyDescent="0.25">
      <c r="A7943">
        <v>38887</v>
      </c>
      <c r="C7943" t="s">
        <v>3561</v>
      </c>
      <c r="D7943" s="2" t="str">
        <f>TEXT(MID(Sales_Transactions[[#This Row],[Order Date]],2,5),"d/m/yyy")</f>
        <v>24/10/2009</v>
      </c>
      <c r="E7943" s="2" t="str">
        <f>TEXT(MID(Sales_Transactions[[#This Row],[Order Date]],2,5),"d")</f>
        <v>24</v>
      </c>
      <c r="F7943" s="2" t="str">
        <f>TEXT(MID(Sales_Transactions[[#This Row],[Order Date]],2,5),"m")</f>
        <v>10</v>
      </c>
      <c r="G7943" s="2" t="str">
        <f>TEXT(MID(Sales_Transactions[[#This Row],[Order Date]],2,5),"yyy")</f>
        <v>2009</v>
      </c>
      <c r="H7943" s="2" t="str">
        <f>TEXT(MID(Sales_Transactions[[#This Row],[Order Date]],2,5),"yyy/m")</f>
        <v>2009/10</v>
      </c>
      <c r="I7943" t="s">
        <v>101</v>
      </c>
      <c r="J7943">
        <f t="shared" si="744"/>
        <v>1</v>
      </c>
      <c r="K7943" s="2">
        <v>25</v>
      </c>
      <c r="L7943" s="3">
        <v>378.9</v>
      </c>
      <c r="M7943" s="4">
        <v>0.02</v>
      </c>
      <c r="N7943" s="5" t="s">
        <v>23</v>
      </c>
      <c r="O7943" s="3">
        <v>28.46</v>
      </c>
      <c r="P7943" s="3">
        <v>14.45</v>
      </c>
      <c r="Q7943" s="3">
        <v>7.17</v>
      </c>
      <c r="R7943" s="5" t="s">
        <v>1522</v>
      </c>
      <c r="S7943" s="5" t="s">
        <v>212</v>
      </c>
      <c r="T7943" s="5" t="str">
        <f t="shared" si="745"/>
        <v>Trudy Bell</v>
      </c>
      <c r="U7943" t="s">
        <v>153</v>
      </c>
      <c r="V7943" s="5" t="s">
        <v>37</v>
      </c>
      <c r="W7943" s="5" t="s">
        <v>28</v>
      </c>
      <c r="X7943" s="5" t="s">
        <v>41</v>
      </c>
      <c r="Y7943" s="5" t="s">
        <v>1992</v>
      </c>
      <c r="Z7943" s="5" t="s">
        <v>43</v>
      </c>
      <c r="AA7943" s="4">
        <v>0.38</v>
      </c>
      <c r="AB7943" s="1">
        <v>40111</v>
      </c>
      <c r="AC7943" s="1">
        <v>22348</v>
      </c>
      <c r="AD7943">
        <f t="shared" si="746"/>
        <v>1</v>
      </c>
      <c r="AE7943">
        <f t="shared" ca="1" si="747"/>
        <v>63</v>
      </c>
      <c r="AF7943" t="str">
        <f t="shared" ca="1" si="748"/>
        <v>18-64</v>
      </c>
      <c r="AG7943" s="3">
        <f t="shared" si="749"/>
        <v>0.86468439999999991</v>
      </c>
      <c r="AH7943" t="str">
        <f>_xlfn.IFNA(VLOOKUP(Sales_Transactions[[#This Row],[Order ID]],Returned_Items[#All],2,FALSE),"Not Returned")</f>
        <v>Not Returned</v>
      </c>
    </row>
    <row r="7944" spans="1:34" x14ac:dyDescent="0.25">
      <c r="A7944">
        <v>38887</v>
      </c>
      <c r="C7944" t="s">
        <v>3561</v>
      </c>
      <c r="D7944" s="2" t="str">
        <f>TEXT(MID(Sales_Transactions[[#This Row],[Order Date]],2,5),"d/m/yyy")</f>
        <v>24/10/2009</v>
      </c>
      <c r="E7944" s="2" t="str">
        <f>TEXT(MID(Sales_Transactions[[#This Row],[Order Date]],2,5),"d")</f>
        <v>24</v>
      </c>
      <c r="F7944" s="2" t="str">
        <f>TEXT(MID(Sales_Transactions[[#This Row],[Order Date]],2,5),"m")</f>
        <v>10</v>
      </c>
      <c r="G7944" s="2" t="str">
        <f>TEXT(MID(Sales_Transactions[[#This Row],[Order Date]],2,5),"yyy")</f>
        <v>2009</v>
      </c>
      <c r="H7944" s="2" t="str">
        <f>TEXT(MID(Sales_Transactions[[#This Row],[Order Date]],2,5),"yyy/m")</f>
        <v>2009/10</v>
      </c>
      <c r="I7944" t="s">
        <v>101</v>
      </c>
      <c r="J7944">
        <f t="shared" si="744"/>
        <v>1</v>
      </c>
      <c r="K7944" s="2">
        <v>50</v>
      </c>
      <c r="L7944" s="3">
        <v>264.05</v>
      </c>
      <c r="M7944" s="4">
        <v>7.0000000000000007E-2</v>
      </c>
      <c r="N7944" s="5" t="s">
        <v>23</v>
      </c>
      <c r="O7944" s="3">
        <v>25.05</v>
      </c>
      <c r="P7944" s="3">
        <v>5.58</v>
      </c>
      <c r="Q7944" s="3">
        <v>1.99</v>
      </c>
      <c r="R7944" s="5" t="s">
        <v>1522</v>
      </c>
      <c r="S7944" s="5" t="s">
        <v>212</v>
      </c>
      <c r="T7944" s="5" t="str">
        <f t="shared" si="745"/>
        <v>Trudy Bell</v>
      </c>
      <c r="U7944" t="s">
        <v>153</v>
      </c>
      <c r="V7944" s="5" t="s">
        <v>37</v>
      </c>
      <c r="W7944" s="5" t="s">
        <v>28</v>
      </c>
      <c r="X7944" s="5" t="s">
        <v>124</v>
      </c>
      <c r="Y7944" s="5" t="s">
        <v>2218</v>
      </c>
      <c r="Z7944" s="5" t="s">
        <v>84</v>
      </c>
      <c r="AA7944" s="4">
        <v>0.46</v>
      </c>
      <c r="AB7944" s="1">
        <v>40112</v>
      </c>
      <c r="AC7944" s="1">
        <v>22423</v>
      </c>
      <c r="AD7944">
        <f t="shared" si="746"/>
        <v>2</v>
      </c>
      <c r="AE7944">
        <f t="shared" ca="1" si="747"/>
        <v>63</v>
      </c>
      <c r="AF7944" t="str">
        <f t="shared" ca="1" si="748"/>
        <v>18-64</v>
      </c>
      <c r="AG7944" s="3">
        <f t="shared" si="749"/>
        <v>0.15132188000000002</v>
      </c>
      <c r="AH7944" t="str">
        <f>_xlfn.IFNA(VLOOKUP(Sales_Transactions[[#This Row],[Order ID]],Returned_Items[#All],2,FALSE),"Not Returned")</f>
        <v>Not Returned</v>
      </c>
    </row>
    <row r="7945" spans="1:34" x14ac:dyDescent="0.25">
      <c r="A7945">
        <v>38914</v>
      </c>
      <c r="C7945" t="s">
        <v>1704</v>
      </c>
      <c r="D7945" s="2" t="str">
        <f>TEXT(MID(Sales_Transactions[[#This Row],[Order Date]],2,5),"d/m/yyy")</f>
        <v>30/5/2012</v>
      </c>
      <c r="E7945" s="2" t="str">
        <f>TEXT(MID(Sales_Transactions[[#This Row],[Order Date]],2,5),"d")</f>
        <v>30</v>
      </c>
      <c r="F7945" s="2" t="str">
        <f>TEXT(MID(Sales_Transactions[[#This Row],[Order Date]],2,5),"m")</f>
        <v>5</v>
      </c>
      <c r="G7945" s="2" t="str">
        <f>TEXT(MID(Sales_Transactions[[#This Row],[Order Date]],2,5),"yyy")</f>
        <v>2012</v>
      </c>
      <c r="H7945" s="2" t="str">
        <f>TEXT(MID(Sales_Transactions[[#This Row],[Order Date]],2,5),"yyy/m")</f>
        <v>2012/5</v>
      </c>
      <c r="I7945" t="s">
        <v>78</v>
      </c>
      <c r="J7945">
        <f t="shared" si="744"/>
        <v>3</v>
      </c>
      <c r="K7945" s="2">
        <v>43</v>
      </c>
      <c r="L7945" s="3">
        <v>447.12</v>
      </c>
      <c r="M7945" s="4">
        <v>0.08</v>
      </c>
      <c r="N7945" s="5" t="s">
        <v>23</v>
      </c>
      <c r="O7945" s="3">
        <v>-14.27</v>
      </c>
      <c r="P7945" s="3">
        <v>10.64</v>
      </c>
      <c r="Q7945" s="3">
        <v>5.16</v>
      </c>
      <c r="R7945" s="5" t="s">
        <v>2712</v>
      </c>
      <c r="S7945" s="5" t="s">
        <v>3612</v>
      </c>
      <c r="T7945" s="5" t="str">
        <f t="shared" si="745"/>
        <v>Alyssa Crouse</v>
      </c>
      <c r="U7945" t="s">
        <v>153</v>
      </c>
      <c r="V7945" s="5" t="s">
        <v>47</v>
      </c>
      <c r="W7945" s="5" t="s">
        <v>57</v>
      </c>
      <c r="X7945" s="5" t="s">
        <v>58</v>
      </c>
      <c r="Y7945" s="5" t="s">
        <v>1003</v>
      </c>
      <c r="Z7945" s="5" t="s">
        <v>43</v>
      </c>
      <c r="AA7945" s="4">
        <v>0.56999999999999995</v>
      </c>
      <c r="AB7945" s="1">
        <v>41060</v>
      </c>
      <c r="AC7945" s="1">
        <v>22497</v>
      </c>
      <c r="AD7945">
        <f t="shared" si="746"/>
        <v>1</v>
      </c>
      <c r="AE7945">
        <f t="shared" ca="1" si="747"/>
        <v>63</v>
      </c>
      <c r="AF7945" t="str">
        <f t="shared" ca="1" si="748"/>
        <v>18-64</v>
      </c>
      <c r="AG7945" s="3">
        <f t="shared" si="749"/>
        <v>0.36724390697674419</v>
      </c>
      <c r="AH7945" t="str">
        <f>_xlfn.IFNA(VLOOKUP(Sales_Transactions[[#This Row],[Order ID]],Returned_Items[#All],2,FALSE),"Not Returned")</f>
        <v>Not Returned</v>
      </c>
    </row>
    <row r="7946" spans="1:34" x14ac:dyDescent="0.25">
      <c r="A7946">
        <v>39072</v>
      </c>
      <c r="C7946" t="s">
        <v>1492</v>
      </c>
      <c r="D7946" s="2" t="str">
        <f>TEXT(MID(Sales_Transactions[[#This Row],[Order Date]],2,5),"d/m/yyy")</f>
        <v>22/2/2009</v>
      </c>
      <c r="E7946" s="2" t="str">
        <f>TEXT(MID(Sales_Transactions[[#This Row],[Order Date]],2,5),"d")</f>
        <v>22</v>
      </c>
      <c r="F7946" s="2" t="str">
        <f>TEXT(MID(Sales_Transactions[[#This Row],[Order Date]],2,5),"m")</f>
        <v>2</v>
      </c>
      <c r="G7946" s="2" t="str">
        <f>TEXT(MID(Sales_Transactions[[#This Row],[Order Date]],2,5),"yyy")</f>
        <v>2009</v>
      </c>
      <c r="H7946" s="2" t="str">
        <f>TEXT(MID(Sales_Transactions[[#This Row],[Order Date]],2,5),"yyy/m")</f>
        <v>2009/2</v>
      </c>
      <c r="I7946" t="s">
        <v>33</v>
      </c>
      <c r="J7946">
        <f t="shared" si="744"/>
        <v>4</v>
      </c>
      <c r="K7946" s="2">
        <v>50</v>
      </c>
      <c r="L7946" s="3">
        <v>1633.37</v>
      </c>
      <c r="M7946" s="4">
        <v>0.08</v>
      </c>
      <c r="N7946" s="5" t="s">
        <v>23</v>
      </c>
      <c r="O7946" s="3">
        <v>144.69</v>
      </c>
      <c r="P7946" s="3">
        <v>34.99</v>
      </c>
      <c r="Q7946" s="3">
        <v>7.73</v>
      </c>
      <c r="R7946" s="5" t="s">
        <v>2108</v>
      </c>
      <c r="S7946" s="5" t="s">
        <v>3604</v>
      </c>
      <c r="T7946" s="5" t="str">
        <f t="shared" si="745"/>
        <v>Adam Shillingsburg</v>
      </c>
      <c r="U7946" t="s">
        <v>153</v>
      </c>
      <c r="V7946" s="5" t="s">
        <v>47</v>
      </c>
      <c r="W7946" s="5" t="s">
        <v>28</v>
      </c>
      <c r="X7946" s="5" t="s">
        <v>124</v>
      </c>
      <c r="Y7946" s="5" t="s">
        <v>2416</v>
      </c>
      <c r="Z7946" s="5" t="s">
        <v>43</v>
      </c>
      <c r="AA7946" s="4">
        <v>0.59</v>
      </c>
      <c r="AB7946" s="1">
        <v>39867</v>
      </c>
      <c r="AC7946" s="1">
        <v>22042</v>
      </c>
      <c r="AD7946">
        <f t="shared" si="746"/>
        <v>1</v>
      </c>
      <c r="AE7946">
        <f t="shared" ca="1" si="747"/>
        <v>64</v>
      </c>
      <c r="AF7946" t="str">
        <f t="shared" ca="1" si="748"/>
        <v>18-64</v>
      </c>
      <c r="AG7946" s="3">
        <f t="shared" si="749"/>
        <v>0.85384016000000007</v>
      </c>
      <c r="AH7946" t="str">
        <f>_xlfn.IFNA(VLOOKUP(Sales_Transactions[[#This Row],[Order ID]],Returned_Items[#All],2,FALSE),"Not Returned")</f>
        <v>Not Returned</v>
      </c>
    </row>
    <row r="7947" spans="1:34" x14ac:dyDescent="0.25">
      <c r="A7947">
        <v>39652</v>
      </c>
      <c r="C7947" t="s">
        <v>256</v>
      </c>
      <c r="D7947" s="2" t="str">
        <f>TEXT(MID(Sales_Transactions[[#This Row],[Order Date]],2,5),"d/m/yyy")</f>
        <v>4/5/2012</v>
      </c>
      <c r="E7947" s="2" t="str">
        <f>TEXT(MID(Sales_Transactions[[#This Row],[Order Date]],2,5),"d")</f>
        <v>4</v>
      </c>
      <c r="F7947" s="2" t="str">
        <f>TEXT(MID(Sales_Transactions[[#This Row],[Order Date]],2,5),"m")</f>
        <v>5</v>
      </c>
      <c r="G7947" s="2" t="str">
        <f>TEXT(MID(Sales_Transactions[[#This Row],[Order Date]],2,5),"yyy")</f>
        <v>2012</v>
      </c>
      <c r="H7947" s="2" t="str">
        <f>TEXT(MID(Sales_Transactions[[#This Row],[Order Date]],2,5),"yyy/m")</f>
        <v>2012/5</v>
      </c>
      <c r="I7947" t="s">
        <v>22</v>
      </c>
      <c r="J7947">
        <f t="shared" si="744"/>
        <v>2</v>
      </c>
      <c r="K7947" s="2">
        <v>5</v>
      </c>
      <c r="L7947" s="3">
        <v>14.61</v>
      </c>
      <c r="M7947" s="4">
        <v>0.03</v>
      </c>
      <c r="N7947" s="5" t="s">
        <v>23</v>
      </c>
      <c r="O7947" s="3">
        <v>1.17</v>
      </c>
      <c r="P7947" s="3">
        <v>2.88</v>
      </c>
      <c r="Q7947" s="3">
        <v>0.5</v>
      </c>
      <c r="R7947" s="5" t="s">
        <v>2855</v>
      </c>
      <c r="S7947" s="5" t="s">
        <v>2841</v>
      </c>
      <c r="T7947" s="5" t="str">
        <f t="shared" si="745"/>
        <v>Valerie Takahito</v>
      </c>
      <c r="U7947" t="s">
        <v>153</v>
      </c>
      <c r="V7947" s="5" t="s">
        <v>37</v>
      </c>
      <c r="W7947" s="5" t="s">
        <v>28</v>
      </c>
      <c r="X7947" s="5" t="s">
        <v>115</v>
      </c>
      <c r="Y7947" s="5" t="s">
        <v>2063</v>
      </c>
      <c r="Z7947" s="5" t="s">
        <v>43</v>
      </c>
      <c r="AA7947" s="4">
        <v>0.36</v>
      </c>
      <c r="AB7947" s="1">
        <v>41035</v>
      </c>
      <c r="AC7947" s="1">
        <v>22090</v>
      </c>
      <c r="AD7947">
        <f t="shared" si="746"/>
        <v>2</v>
      </c>
      <c r="AE7947">
        <f t="shared" ca="1" si="747"/>
        <v>64</v>
      </c>
      <c r="AF7947" t="str">
        <f t="shared" ca="1" si="748"/>
        <v>18-64</v>
      </c>
      <c r="AG7947" s="3">
        <f t="shared" si="749"/>
        <v>0.67582719999999996</v>
      </c>
      <c r="AH7947" t="str">
        <f>_xlfn.IFNA(VLOOKUP(Sales_Transactions[[#This Row],[Order ID]],Returned_Items[#All],2,FALSE),"Not Returned")</f>
        <v>Not Returned</v>
      </c>
    </row>
    <row r="7948" spans="1:34" x14ac:dyDescent="0.25">
      <c r="A7948">
        <v>39652</v>
      </c>
      <c r="C7948" t="s">
        <v>256</v>
      </c>
      <c r="D7948" s="2" t="str">
        <f>TEXT(MID(Sales_Transactions[[#This Row],[Order Date]],2,5),"d/m/yyy")</f>
        <v>4/5/2012</v>
      </c>
      <c r="E7948" s="2" t="str">
        <f>TEXT(MID(Sales_Transactions[[#This Row],[Order Date]],2,5),"d")</f>
        <v>4</v>
      </c>
      <c r="F7948" s="2" t="str">
        <f>TEXT(MID(Sales_Transactions[[#This Row],[Order Date]],2,5),"m")</f>
        <v>5</v>
      </c>
      <c r="G7948" s="2" t="str">
        <f>TEXT(MID(Sales_Transactions[[#This Row],[Order Date]],2,5),"yyy")</f>
        <v>2012</v>
      </c>
      <c r="H7948" s="2" t="str">
        <f>TEXT(MID(Sales_Transactions[[#This Row],[Order Date]],2,5),"yyy/m")</f>
        <v>2012/5</v>
      </c>
      <c r="I7948" t="s">
        <v>22</v>
      </c>
      <c r="J7948">
        <f t="shared" si="744"/>
        <v>2</v>
      </c>
      <c r="K7948" s="2">
        <v>4</v>
      </c>
      <c r="L7948" s="3">
        <v>665.76250000000005</v>
      </c>
      <c r="M7948" s="4">
        <v>0.03</v>
      </c>
      <c r="N7948" s="5" t="s">
        <v>23</v>
      </c>
      <c r="O7948" s="3">
        <v>-773.34</v>
      </c>
      <c r="P7948" s="3">
        <v>195.99</v>
      </c>
      <c r="Q7948" s="3">
        <v>8.99</v>
      </c>
      <c r="R7948" s="5" t="s">
        <v>2855</v>
      </c>
      <c r="S7948" s="5" t="s">
        <v>2841</v>
      </c>
      <c r="T7948" s="5" t="str">
        <f t="shared" si="745"/>
        <v>Valerie Takahito</v>
      </c>
      <c r="U7948" t="s">
        <v>153</v>
      </c>
      <c r="V7948" s="5" t="s">
        <v>37</v>
      </c>
      <c r="W7948" s="5" t="s">
        <v>48</v>
      </c>
      <c r="X7948" s="5" t="s">
        <v>49</v>
      </c>
      <c r="Y7948" s="5" t="s">
        <v>1137</v>
      </c>
      <c r="Z7948" s="5" t="s">
        <v>43</v>
      </c>
      <c r="AA7948" s="4">
        <v>0.6</v>
      </c>
      <c r="AB7948" s="1">
        <v>41038</v>
      </c>
      <c r="AC7948" s="1">
        <v>22136</v>
      </c>
      <c r="AD7948">
        <f t="shared" si="746"/>
        <v>5</v>
      </c>
      <c r="AE7948">
        <f t="shared" ca="1" si="747"/>
        <v>63</v>
      </c>
      <c r="AF7948" t="str">
        <f t="shared" ca="1" si="748"/>
        <v>18-64</v>
      </c>
      <c r="AG7948" s="3">
        <f t="shared" si="749"/>
        <v>51.230300750000005</v>
      </c>
      <c r="AH7948" t="str">
        <f>_xlfn.IFNA(VLOOKUP(Sales_Transactions[[#This Row],[Order ID]],Returned_Items[#All],2,FALSE),"Not Returned")</f>
        <v>Not Returned</v>
      </c>
    </row>
    <row r="7949" spans="1:34" x14ac:dyDescent="0.25">
      <c r="A7949">
        <v>39750</v>
      </c>
      <c r="C7949" t="s">
        <v>1067</v>
      </c>
      <c r="D7949" s="2" t="str">
        <f>TEXT(MID(Sales_Transactions[[#This Row],[Order Date]],2,5),"d/m/yyy")</f>
        <v>27/3/2009</v>
      </c>
      <c r="E7949" s="2" t="str">
        <f>TEXT(MID(Sales_Transactions[[#This Row],[Order Date]],2,5),"d")</f>
        <v>27</v>
      </c>
      <c r="F7949" s="2" t="str">
        <f>TEXT(MID(Sales_Transactions[[#This Row],[Order Date]],2,5),"m")</f>
        <v>3</v>
      </c>
      <c r="G7949" s="2" t="str">
        <f>TEXT(MID(Sales_Transactions[[#This Row],[Order Date]],2,5),"yyy")</f>
        <v>2009</v>
      </c>
      <c r="H7949" s="2" t="str">
        <f>TEXT(MID(Sales_Transactions[[#This Row],[Order Date]],2,5),"yyy/m")</f>
        <v>2009/3</v>
      </c>
      <c r="I7949" t="s">
        <v>33</v>
      </c>
      <c r="J7949">
        <f t="shared" si="744"/>
        <v>4</v>
      </c>
      <c r="K7949" s="2">
        <v>7</v>
      </c>
      <c r="L7949" s="3">
        <v>140.59</v>
      </c>
      <c r="M7949" s="4">
        <v>0.01</v>
      </c>
      <c r="N7949" s="5" t="s">
        <v>23</v>
      </c>
      <c r="O7949" s="3">
        <v>-35.880000000000003</v>
      </c>
      <c r="P7949" s="3">
        <v>17.98</v>
      </c>
      <c r="Q7949" s="3">
        <v>8.51</v>
      </c>
      <c r="R7949" s="5" t="s">
        <v>2108</v>
      </c>
      <c r="S7949" s="5" t="s">
        <v>3604</v>
      </c>
      <c r="T7949" s="5" t="str">
        <f t="shared" si="745"/>
        <v>Adam Shillingsburg</v>
      </c>
      <c r="U7949" t="s">
        <v>153</v>
      </c>
      <c r="V7949" s="5" t="s">
        <v>47</v>
      </c>
      <c r="W7949" s="5" t="s">
        <v>48</v>
      </c>
      <c r="X7949" s="5" t="s">
        <v>324</v>
      </c>
      <c r="Y7949" s="5" t="s">
        <v>437</v>
      </c>
      <c r="Z7949" s="5" t="s">
        <v>56</v>
      </c>
      <c r="AA7949" s="4">
        <v>0.4</v>
      </c>
      <c r="AB7949" s="1">
        <v>39900</v>
      </c>
      <c r="AC7949" s="1">
        <v>22043</v>
      </c>
      <c r="AD7949">
        <f t="shared" si="746"/>
        <v>1</v>
      </c>
      <c r="AE7949">
        <f t="shared" ca="1" si="747"/>
        <v>64</v>
      </c>
      <c r="AF7949" t="str">
        <f t="shared" ca="1" si="748"/>
        <v>18-64</v>
      </c>
      <c r="AG7949" s="3">
        <f t="shared" si="749"/>
        <v>3.7840288571428573</v>
      </c>
      <c r="AH7949" t="str">
        <f>_xlfn.IFNA(VLOOKUP(Sales_Transactions[[#This Row],[Order ID]],Returned_Items[#All],2,FALSE),"Not Returned")</f>
        <v>Not Returned</v>
      </c>
    </row>
    <row r="7950" spans="1:34" x14ac:dyDescent="0.25">
      <c r="A7950">
        <v>40006</v>
      </c>
      <c r="C7950" t="s">
        <v>2722</v>
      </c>
      <c r="D7950" s="2" t="str">
        <f>TEXT(MID(Sales_Transactions[[#This Row],[Order Date]],2,5),"d/m/yyy")</f>
        <v>15/6/2009</v>
      </c>
      <c r="E7950" s="2" t="str">
        <f>TEXT(MID(Sales_Transactions[[#This Row],[Order Date]],2,5),"d")</f>
        <v>15</v>
      </c>
      <c r="F7950" s="2" t="str">
        <f>TEXT(MID(Sales_Transactions[[#This Row],[Order Date]],2,5),"m")</f>
        <v>6</v>
      </c>
      <c r="G7950" s="2" t="str">
        <f>TEXT(MID(Sales_Transactions[[#This Row],[Order Date]],2,5),"yyy")</f>
        <v>2009</v>
      </c>
      <c r="H7950" s="2" t="str">
        <f>TEXT(MID(Sales_Transactions[[#This Row],[Order Date]],2,5),"yyy/m")</f>
        <v>2009/6</v>
      </c>
      <c r="I7950" t="s">
        <v>52</v>
      </c>
      <c r="J7950">
        <f t="shared" si="744"/>
        <v>1</v>
      </c>
      <c r="K7950" s="2">
        <v>35</v>
      </c>
      <c r="L7950" s="3">
        <v>157.99</v>
      </c>
      <c r="M7950" s="4">
        <v>0.03</v>
      </c>
      <c r="N7950" s="5" t="s">
        <v>23</v>
      </c>
      <c r="O7950" s="3">
        <v>-105.55</v>
      </c>
      <c r="P7950" s="3">
        <v>4.24</v>
      </c>
      <c r="Q7950" s="3">
        <v>5.41</v>
      </c>
      <c r="R7950" s="5" t="s">
        <v>2108</v>
      </c>
      <c r="S7950" s="5" t="s">
        <v>3604</v>
      </c>
      <c r="T7950" s="5" t="str">
        <f t="shared" si="745"/>
        <v>Adam Shillingsburg</v>
      </c>
      <c r="U7950" t="s">
        <v>153</v>
      </c>
      <c r="V7950" s="5" t="s">
        <v>47</v>
      </c>
      <c r="W7950" s="5" t="s">
        <v>28</v>
      </c>
      <c r="X7950" s="5" t="s">
        <v>41</v>
      </c>
      <c r="Y7950" s="5" t="s">
        <v>1518</v>
      </c>
      <c r="Z7950" s="5" t="s">
        <v>43</v>
      </c>
      <c r="AA7950" s="4">
        <v>0.35</v>
      </c>
      <c r="AB7950" s="1">
        <v>39981</v>
      </c>
      <c r="AC7950" s="1">
        <v>21991</v>
      </c>
      <c r="AD7950">
        <f t="shared" si="746"/>
        <v>2</v>
      </c>
      <c r="AE7950">
        <f t="shared" ca="1" si="747"/>
        <v>64</v>
      </c>
      <c r="AF7950" t="str">
        <f t="shared" ca="1" si="748"/>
        <v>18-64</v>
      </c>
      <c r="AG7950" s="3">
        <f t="shared" si="749"/>
        <v>0.27567794285714287</v>
      </c>
      <c r="AH7950" t="str">
        <f>_xlfn.IFNA(VLOOKUP(Sales_Transactions[[#This Row],[Order ID]],Returned_Items[#All],2,FALSE),"Not Returned")</f>
        <v>Not Returned</v>
      </c>
    </row>
    <row r="7951" spans="1:34" x14ac:dyDescent="0.25">
      <c r="A7951">
        <v>40006</v>
      </c>
      <c r="C7951" t="s">
        <v>2722</v>
      </c>
      <c r="D7951" s="2" t="str">
        <f>TEXT(MID(Sales_Transactions[[#This Row],[Order Date]],2,5),"d/m/yyy")</f>
        <v>15/6/2009</v>
      </c>
      <c r="E7951" s="2" t="str">
        <f>TEXT(MID(Sales_Transactions[[#This Row],[Order Date]],2,5),"d")</f>
        <v>15</v>
      </c>
      <c r="F7951" s="2" t="str">
        <f>TEXT(MID(Sales_Transactions[[#This Row],[Order Date]],2,5),"m")</f>
        <v>6</v>
      </c>
      <c r="G7951" s="2" t="str">
        <f>TEXT(MID(Sales_Transactions[[#This Row],[Order Date]],2,5),"yyy")</f>
        <v>2009</v>
      </c>
      <c r="H7951" s="2" t="str">
        <f>TEXT(MID(Sales_Transactions[[#This Row],[Order Date]],2,5),"yyy/m")</f>
        <v>2009/6</v>
      </c>
      <c r="I7951" t="s">
        <v>52</v>
      </c>
      <c r="J7951">
        <f t="shared" si="744"/>
        <v>1</v>
      </c>
      <c r="K7951" s="2">
        <v>48</v>
      </c>
      <c r="L7951" s="3">
        <v>141.59</v>
      </c>
      <c r="M7951" s="4">
        <v>0.04</v>
      </c>
      <c r="N7951" s="5" t="s">
        <v>23</v>
      </c>
      <c r="O7951" s="3">
        <v>20.260000000000002</v>
      </c>
      <c r="P7951" s="3">
        <v>2.94</v>
      </c>
      <c r="Q7951" s="3">
        <v>0.7</v>
      </c>
      <c r="R7951" s="5" t="s">
        <v>2108</v>
      </c>
      <c r="S7951" s="5" t="s">
        <v>3604</v>
      </c>
      <c r="T7951" s="5" t="str">
        <f t="shared" si="745"/>
        <v>Adam Shillingsburg</v>
      </c>
      <c r="U7951" t="s">
        <v>153</v>
      </c>
      <c r="V7951" s="5" t="s">
        <v>47</v>
      </c>
      <c r="W7951" s="5" t="s">
        <v>28</v>
      </c>
      <c r="X7951" s="5" t="s">
        <v>124</v>
      </c>
      <c r="Y7951" s="5" t="s">
        <v>2123</v>
      </c>
      <c r="Z7951" s="5" t="s">
        <v>84</v>
      </c>
      <c r="AA7951" s="4">
        <v>0.57999999999999996</v>
      </c>
      <c r="AB7951" s="1">
        <v>39980</v>
      </c>
      <c r="AC7951" s="1">
        <v>13333</v>
      </c>
      <c r="AD7951">
        <f t="shared" si="746"/>
        <v>1</v>
      </c>
      <c r="AE7951">
        <f t="shared" ca="1" si="747"/>
        <v>88</v>
      </c>
      <c r="AF7951" t="str">
        <f t="shared" ca="1" si="748"/>
        <v>Over 65</v>
      </c>
      <c r="AG7951" s="3">
        <f t="shared" si="749"/>
        <v>7.5808833333333325E-2</v>
      </c>
      <c r="AH7951" t="str">
        <f>_xlfn.IFNA(VLOOKUP(Sales_Transactions[[#This Row],[Order ID]],Returned_Items[#All],2,FALSE),"Not Returned")</f>
        <v>Not Returned</v>
      </c>
    </row>
    <row r="7952" spans="1:34" x14ac:dyDescent="0.25">
      <c r="A7952">
        <v>40770</v>
      </c>
      <c r="C7952" t="s">
        <v>1339</v>
      </c>
      <c r="D7952" s="2" t="str">
        <f>TEXT(MID(Sales_Transactions[[#This Row],[Order Date]],2,5),"d/m/yyy")</f>
        <v>16/4/2011</v>
      </c>
      <c r="E7952" s="2" t="str">
        <f>TEXT(MID(Sales_Transactions[[#This Row],[Order Date]],2,5),"d")</f>
        <v>16</v>
      </c>
      <c r="F7952" s="2" t="str">
        <f>TEXT(MID(Sales_Transactions[[#This Row],[Order Date]],2,5),"m")</f>
        <v>4</v>
      </c>
      <c r="G7952" s="2" t="str">
        <f>TEXT(MID(Sales_Transactions[[#This Row],[Order Date]],2,5),"yyy")</f>
        <v>2011</v>
      </c>
      <c r="H7952" s="2" t="str">
        <f>TEXT(MID(Sales_Transactions[[#This Row],[Order Date]],2,5),"yyy/m")</f>
        <v>2011/4</v>
      </c>
      <c r="I7952" t="s">
        <v>22</v>
      </c>
      <c r="J7952">
        <f t="shared" si="744"/>
        <v>2</v>
      </c>
      <c r="K7952" s="2">
        <v>19</v>
      </c>
      <c r="L7952" s="3">
        <v>217.69</v>
      </c>
      <c r="M7952" s="4">
        <v>0.09</v>
      </c>
      <c r="N7952" s="5" t="s">
        <v>23</v>
      </c>
      <c r="O7952" s="3">
        <v>-11.66</v>
      </c>
      <c r="P7952" s="3">
        <v>11.33</v>
      </c>
      <c r="Q7952" s="3">
        <v>6.12</v>
      </c>
      <c r="R7952" s="5" t="s">
        <v>3613</v>
      </c>
      <c r="S7952" s="5" t="s">
        <v>3614</v>
      </c>
      <c r="T7952" s="5" t="str">
        <f t="shared" si="745"/>
        <v>Cassandra Brandow</v>
      </c>
      <c r="U7952" t="s">
        <v>153</v>
      </c>
      <c r="V7952" s="5" t="s">
        <v>74</v>
      </c>
      <c r="W7952" s="5" t="s">
        <v>28</v>
      </c>
      <c r="X7952" s="5" t="s">
        <v>38</v>
      </c>
      <c r="Y7952" s="5" t="s">
        <v>2052</v>
      </c>
      <c r="Z7952" s="5" t="s">
        <v>56</v>
      </c>
      <c r="AA7952" s="4">
        <v>0.42</v>
      </c>
      <c r="AB7952" s="1">
        <v>40654</v>
      </c>
      <c r="AC7952" s="1">
        <v>25317</v>
      </c>
      <c r="AD7952">
        <f t="shared" si="746"/>
        <v>5</v>
      </c>
      <c r="AE7952">
        <f t="shared" ca="1" si="747"/>
        <v>55</v>
      </c>
      <c r="AF7952" t="str">
        <f t="shared" ca="1" si="748"/>
        <v>18-64</v>
      </c>
      <c r="AG7952" s="3">
        <f t="shared" si="749"/>
        <v>0.9178843684210527</v>
      </c>
      <c r="AH7952" t="str">
        <f>_xlfn.IFNA(VLOOKUP(Sales_Transactions[[#This Row],[Order ID]],Returned_Items[#All],2,FALSE),"Not Returned")</f>
        <v>Not Returned</v>
      </c>
    </row>
    <row r="7953" spans="1:34" x14ac:dyDescent="0.25">
      <c r="A7953">
        <v>40933</v>
      </c>
      <c r="C7953" t="s">
        <v>2931</v>
      </c>
      <c r="D7953" s="2" t="str">
        <f>TEXT(MID(Sales_Transactions[[#This Row],[Order Date]],2,5),"d/m/yyy")</f>
        <v>27/5/2012</v>
      </c>
      <c r="E7953" s="2" t="str">
        <f>TEXT(MID(Sales_Transactions[[#This Row],[Order Date]],2,5),"d")</f>
        <v>27</v>
      </c>
      <c r="F7953" s="2" t="str">
        <f>TEXT(MID(Sales_Transactions[[#This Row],[Order Date]],2,5),"m")</f>
        <v>5</v>
      </c>
      <c r="G7953" s="2" t="str">
        <f>TEXT(MID(Sales_Transactions[[#This Row],[Order Date]],2,5),"yyy")</f>
        <v>2012</v>
      </c>
      <c r="H7953" s="2" t="str">
        <f>TEXT(MID(Sales_Transactions[[#This Row],[Order Date]],2,5),"yyy/m")</f>
        <v>2012/5</v>
      </c>
      <c r="I7953" t="s">
        <v>33</v>
      </c>
      <c r="J7953">
        <f t="shared" si="744"/>
        <v>4</v>
      </c>
      <c r="K7953" s="2">
        <v>37</v>
      </c>
      <c r="L7953" s="3">
        <v>95.43</v>
      </c>
      <c r="M7953" s="4">
        <v>0.06</v>
      </c>
      <c r="N7953" s="5" t="s">
        <v>23</v>
      </c>
      <c r="O7953" s="3">
        <v>-103.96</v>
      </c>
      <c r="P7953" s="3">
        <v>2.52</v>
      </c>
      <c r="Q7953" s="3">
        <v>4.28</v>
      </c>
      <c r="R7953" s="5" t="s">
        <v>936</v>
      </c>
      <c r="S7953" s="5" t="s">
        <v>937</v>
      </c>
      <c r="T7953" s="5" t="str">
        <f t="shared" si="745"/>
        <v>Jenna Caffey</v>
      </c>
      <c r="U7953" t="s">
        <v>153</v>
      </c>
      <c r="V7953" s="5" t="s">
        <v>37</v>
      </c>
      <c r="W7953" s="5" t="s">
        <v>28</v>
      </c>
      <c r="X7953" s="5" t="s">
        <v>124</v>
      </c>
      <c r="Y7953" s="5" t="s">
        <v>1965</v>
      </c>
      <c r="Z7953" s="5" t="s">
        <v>84</v>
      </c>
      <c r="AA7953" s="4">
        <v>0.44</v>
      </c>
      <c r="AB7953" s="1">
        <v>41057</v>
      </c>
      <c r="AC7953" s="1">
        <v>25552</v>
      </c>
      <c r="AD7953">
        <f t="shared" si="746"/>
        <v>1</v>
      </c>
      <c r="AE7953">
        <f t="shared" ca="1" si="747"/>
        <v>54</v>
      </c>
      <c r="AF7953" t="str">
        <f t="shared" ca="1" si="748"/>
        <v>18-64</v>
      </c>
      <c r="AG7953" s="3">
        <f t="shared" si="749"/>
        <v>0.18374291891891895</v>
      </c>
      <c r="AH7953" t="str">
        <f>_xlfn.IFNA(VLOOKUP(Sales_Transactions[[#This Row],[Order ID]],Returned_Items[#All],2,FALSE),"Not Returned")</f>
        <v>Not Returned</v>
      </c>
    </row>
    <row r="7954" spans="1:34" x14ac:dyDescent="0.25">
      <c r="A7954">
        <v>42370</v>
      </c>
      <c r="C7954" t="s">
        <v>3230</v>
      </c>
      <c r="D7954" s="2" t="str">
        <f>TEXT(MID(Sales_Transactions[[#This Row],[Order Date]],2,5),"d/m/yyy")</f>
        <v>21/11/2011</v>
      </c>
      <c r="E7954" s="2" t="str">
        <f>TEXT(MID(Sales_Transactions[[#This Row],[Order Date]],2,5),"d")</f>
        <v>21</v>
      </c>
      <c r="F7954" s="2" t="str">
        <f>TEXT(MID(Sales_Transactions[[#This Row],[Order Date]],2,5),"m")</f>
        <v>11</v>
      </c>
      <c r="G7954" s="2" t="str">
        <f>TEXT(MID(Sales_Transactions[[#This Row],[Order Date]],2,5),"yyy")</f>
        <v>2011</v>
      </c>
      <c r="H7954" s="2" t="str">
        <f>TEXT(MID(Sales_Transactions[[#This Row],[Order Date]],2,5),"yyy/m")</f>
        <v>2011/11</v>
      </c>
      <c r="I7954" t="s">
        <v>33</v>
      </c>
      <c r="J7954">
        <f t="shared" si="744"/>
        <v>4</v>
      </c>
      <c r="K7954" s="2">
        <v>33</v>
      </c>
      <c r="L7954" s="3">
        <v>125.27</v>
      </c>
      <c r="M7954" s="4">
        <v>7.0000000000000007E-2</v>
      </c>
      <c r="N7954" s="5" t="s">
        <v>23</v>
      </c>
      <c r="O7954" s="3">
        <v>-105.83</v>
      </c>
      <c r="P7954" s="3">
        <v>3.81</v>
      </c>
      <c r="Q7954" s="3">
        <v>4.83</v>
      </c>
      <c r="R7954" s="5" t="s">
        <v>3616</v>
      </c>
      <c r="S7954" s="5" t="s">
        <v>3617</v>
      </c>
      <c r="T7954" s="5" t="str">
        <f t="shared" si="745"/>
        <v>Catherine Glotzbach</v>
      </c>
      <c r="U7954" t="s">
        <v>153</v>
      </c>
      <c r="V7954" s="5" t="s">
        <v>74</v>
      </c>
      <c r="W7954" s="5" t="s">
        <v>28</v>
      </c>
      <c r="X7954" s="5" t="s">
        <v>41</v>
      </c>
      <c r="Y7954" s="5" t="s">
        <v>3619</v>
      </c>
      <c r="Z7954" s="5" t="s">
        <v>43</v>
      </c>
      <c r="AA7954" s="4">
        <v>0.4</v>
      </c>
      <c r="AB7954" s="1">
        <v>40870</v>
      </c>
      <c r="AC7954" s="1">
        <v>25499</v>
      </c>
      <c r="AD7954">
        <f t="shared" si="746"/>
        <v>2</v>
      </c>
      <c r="AE7954">
        <f t="shared" ca="1" si="747"/>
        <v>54</v>
      </c>
      <c r="AF7954" t="str">
        <f t="shared" ca="1" si="748"/>
        <v>18-64</v>
      </c>
      <c r="AG7954" s="3">
        <f t="shared" si="749"/>
        <v>0.26173736363636363</v>
      </c>
      <c r="AH7954" t="str">
        <f>_xlfn.IFNA(VLOOKUP(Sales_Transactions[[#This Row],[Order ID]],Returned_Items[#All],2,FALSE),"Not Returned")</f>
        <v>Not Returned</v>
      </c>
    </row>
    <row r="7955" spans="1:34" x14ac:dyDescent="0.25">
      <c r="A7955">
        <v>42436</v>
      </c>
      <c r="C7955" t="s">
        <v>760</v>
      </c>
      <c r="D7955" s="2" t="str">
        <f>TEXT(MID(Sales_Transactions[[#This Row],[Order Date]],2,5),"d/m/yyy")</f>
        <v>9/8/2012</v>
      </c>
      <c r="E7955" s="2" t="str">
        <f>TEXT(MID(Sales_Transactions[[#This Row],[Order Date]],2,5),"d")</f>
        <v>9</v>
      </c>
      <c r="F7955" s="2" t="str">
        <f>TEXT(MID(Sales_Transactions[[#This Row],[Order Date]],2,5),"m")</f>
        <v>8</v>
      </c>
      <c r="G7955" s="2" t="str">
        <f>TEXT(MID(Sales_Transactions[[#This Row],[Order Date]],2,5),"yyy")</f>
        <v>2012</v>
      </c>
      <c r="H7955" s="2" t="str">
        <f>TEXT(MID(Sales_Transactions[[#This Row],[Order Date]],2,5),"yyy/m")</f>
        <v>2012/8</v>
      </c>
      <c r="I7955" t="s">
        <v>101</v>
      </c>
      <c r="J7955">
        <f t="shared" si="744"/>
        <v>1</v>
      </c>
      <c r="K7955" s="2">
        <v>30</v>
      </c>
      <c r="L7955" s="3">
        <v>10994.74</v>
      </c>
      <c r="M7955" s="4">
        <v>0.09</v>
      </c>
      <c r="N7955" s="5" t="s">
        <v>34</v>
      </c>
      <c r="O7955" s="3">
        <v>3612.58</v>
      </c>
      <c r="P7955" s="3">
        <v>400.97</v>
      </c>
      <c r="Q7955" s="3">
        <v>48.26</v>
      </c>
      <c r="R7955" s="5" t="s">
        <v>416</v>
      </c>
      <c r="S7955" s="5" t="s">
        <v>3575</v>
      </c>
      <c r="T7955" s="5" t="str">
        <f t="shared" si="745"/>
        <v>Becky Pak</v>
      </c>
      <c r="U7955" t="s">
        <v>153</v>
      </c>
      <c r="V7955" s="5" t="s">
        <v>47</v>
      </c>
      <c r="W7955" s="5" t="s">
        <v>48</v>
      </c>
      <c r="X7955" s="5" t="s">
        <v>324</v>
      </c>
      <c r="Y7955" s="5" t="s">
        <v>1691</v>
      </c>
      <c r="Z7955" s="5" t="s">
        <v>106</v>
      </c>
      <c r="AA7955" s="4">
        <v>0.36</v>
      </c>
      <c r="AB7955" s="1">
        <v>41131</v>
      </c>
      <c r="AC7955" s="1">
        <v>25500</v>
      </c>
      <c r="AD7955">
        <f t="shared" si="746"/>
        <v>1</v>
      </c>
      <c r="AE7955">
        <f t="shared" ca="1" si="747"/>
        <v>54</v>
      </c>
      <c r="AF7955" t="str">
        <f t="shared" ca="1" si="748"/>
        <v>18-64</v>
      </c>
      <c r="AG7955" s="3">
        <f t="shared" si="749"/>
        <v>14.962304233333333</v>
      </c>
      <c r="AH7955" t="str">
        <f>_xlfn.IFNA(VLOOKUP(Sales_Transactions[[#This Row],[Order ID]],Returned_Items[#All],2,FALSE),"Not Returned")</f>
        <v>Returned</v>
      </c>
    </row>
    <row r="7956" spans="1:34" x14ac:dyDescent="0.25">
      <c r="A7956">
        <v>42855</v>
      </c>
      <c r="C7956" t="s">
        <v>187</v>
      </c>
      <c r="D7956" s="2" t="str">
        <f>TEXT(MID(Sales_Transactions[[#This Row],[Order Date]],2,5),"d/m/yyy")</f>
        <v>8/7/2011</v>
      </c>
      <c r="E7956" s="2" t="str">
        <f>TEXT(MID(Sales_Transactions[[#This Row],[Order Date]],2,5),"d")</f>
        <v>8</v>
      </c>
      <c r="F7956" s="2" t="str">
        <f>TEXT(MID(Sales_Transactions[[#This Row],[Order Date]],2,5),"m")</f>
        <v>7</v>
      </c>
      <c r="G7956" s="2" t="str">
        <f>TEXT(MID(Sales_Transactions[[#This Row],[Order Date]],2,5),"yyy")</f>
        <v>2011</v>
      </c>
      <c r="H7956" s="2" t="str">
        <f>TEXT(MID(Sales_Transactions[[#This Row],[Order Date]],2,5),"yyy/m")</f>
        <v>2011/7</v>
      </c>
      <c r="I7956" t="s">
        <v>52</v>
      </c>
      <c r="J7956">
        <f t="shared" si="744"/>
        <v>1</v>
      </c>
      <c r="K7956" s="2">
        <v>17</v>
      </c>
      <c r="L7956" s="3">
        <v>135.38</v>
      </c>
      <c r="M7956" s="4">
        <v>0.05</v>
      </c>
      <c r="N7956" s="5" t="s">
        <v>23</v>
      </c>
      <c r="O7956" s="3">
        <v>-71.12</v>
      </c>
      <c r="P7956" s="3">
        <v>7.98</v>
      </c>
      <c r="Q7956" s="3">
        <v>6.5</v>
      </c>
      <c r="R7956" s="5" t="s">
        <v>1369</v>
      </c>
      <c r="S7956" s="5" t="s">
        <v>3601</v>
      </c>
      <c r="T7956" s="5" t="str">
        <f t="shared" si="745"/>
        <v>Sonia Cooley</v>
      </c>
      <c r="U7956" t="s">
        <v>153</v>
      </c>
      <c r="V7956" s="5" t="s">
        <v>47</v>
      </c>
      <c r="W7956" s="5" t="s">
        <v>28</v>
      </c>
      <c r="X7956" s="5" t="s">
        <v>29</v>
      </c>
      <c r="Y7956" s="5" t="s">
        <v>2752</v>
      </c>
      <c r="Z7956" s="5" t="s">
        <v>56</v>
      </c>
      <c r="AA7956" s="4">
        <v>0.59</v>
      </c>
      <c r="AB7956" s="1">
        <v>40734</v>
      </c>
      <c r="AC7956" s="1">
        <v>25349</v>
      </c>
      <c r="AD7956">
        <f t="shared" si="746"/>
        <v>2</v>
      </c>
      <c r="AE7956">
        <f t="shared" ca="1" si="747"/>
        <v>55</v>
      </c>
      <c r="AF7956" t="str">
        <f t="shared" ca="1" si="748"/>
        <v>18-64</v>
      </c>
      <c r="AG7956" s="3">
        <f t="shared" si="749"/>
        <v>0.85153000000000001</v>
      </c>
      <c r="AH7956" t="str">
        <f>_xlfn.IFNA(VLOOKUP(Sales_Transactions[[#This Row],[Order ID]],Returned_Items[#All],2,FALSE),"Not Returned")</f>
        <v>Not Returned</v>
      </c>
    </row>
    <row r="7957" spans="1:34" x14ac:dyDescent="0.25">
      <c r="A7957">
        <v>43686</v>
      </c>
      <c r="C7957" t="s">
        <v>1871</v>
      </c>
      <c r="D7957" s="2" t="str">
        <f>TEXT(MID(Sales_Transactions[[#This Row],[Order Date]],2,5),"d/m/yyy")</f>
        <v>7/5/2011</v>
      </c>
      <c r="E7957" s="2" t="str">
        <f>TEXT(MID(Sales_Transactions[[#This Row],[Order Date]],2,5),"d")</f>
        <v>7</v>
      </c>
      <c r="F7957" s="2" t="str">
        <f>TEXT(MID(Sales_Transactions[[#This Row],[Order Date]],2,5),"m")</f>
        <v>5</v>
      </c>
      <c r="G7957" s="2" t="str">
        <f>TEXT(MID(Sales_Transactions[[#This Row],[Order Date]],2,5),"yyy")</f>
        <v>2011</v>
      </c>
      <c r="H7957" s="2" t="str">
        <f>TEXT(MID(Sales_Transactions[[#This Row],[Order Date]],2,5),"yyy/m")</f>
        <v>2011/5</v>
      </c>
      <c r="I7957" t="s">
        <v>78</v>
      </c>
      <c r="J7957">
        <f t="shared" si="744"/>
        <v>3</v>
      </c>
      <c r="K7957" s="2">
        <v>16</v>
      </c>
      <c r="L7957" s="3">
        <v>1313.64</v>
      </c>
      <c r="M7957" s="4">
        <v>0.05</v>
      </c>
      <c r="N7957" s="5" t="s">
        <v>23</v>
      </c>
      <c r="O7957" s="3">
        <v>284.83999999999997</v>
      </c>
      <c r="P7957" s="3">
        <v>83.1</v>
      </c>
      <c r="Q7957" s="3">
        <v>6.13</v>
      </c>
      <c r="R7957" s="5" t="s">
        <v>2662</v>
      </c>
      <c r="S7957" s="5" t="s">
        <v>3607</v>
      </c>
      <c r="T7957" s="5" t="str">
        <f t="shared" si="745"/>
        <v>Tom Boeckenhauer</v>
      </c>
      <c r="U7957" t="s">
        <v>153</v>
      </c>
      <c r="V7957" s="5" t="s">
        <v>47</v>
      </c>
      <c r="W7957" s="5" t="s">
        <v>48</v>
      </c>
      <c r="X7957" s="5" t="s">
        <v>87</v>
      </c>
      <c r="Y7957" s="5" t="s">
        <v>965</v>
      </c>
      <c r="Z7957" s="5" t="s">
        <v>43</v>
      </c>
      <c r="AA7957" s="4">
        <v>0.45</v>
      </c>
      <c r="AB7957" s="1">
        <v>40671</v>
      </c>
      <c r="AC7957" s="1">
        <v>24157</v>
      </c>
      <c r="AD7957">
        <f t="shared" si="746"/>
        <v>1</v>
      </c>
      <c r="AE7957">
        <f t="shared" ca="1" si="747"/>
        <v>58</v>
      </c>
      <c r="AF7957" t="str">
        <f t="shared" ca="1" si="748"/>
        <v>18-64</v>
      </c>
      <c r="AG7957" s="3">
        <f t="shared" si="749"/>
        <v>5.5742781249999993</v>
      </c>
      <c r="AH7957" t="str">
        <f>_xlfn.IFNA(VLOOKUP(Sales_Transactions[[#This Row],[Order ID]],Returned_Items[#All],2,FALSE),"Not Returned")</f>
        <v>Not Returned</v>
      </c>
    </row>
    <row r="7958" spans="1:34" x14ac:dyDescent="0.25">
      <c r="A7958">
        <v>44295</v>
      </c>
      <c r="C7958" t="s">
        <v>3045</v>
      </c>
      <c r="D7958" s="2" t="str">
        <f>TEXT(MID(Sales_Transactions[[#This Row],[Order Date]],2,5),"d/m/yyy")</f>
        <v>23/1/2010</v>
      </c>
      <c r="E7958" s="2" t="str">
        <f>TEXT(MID(Sales_Transactions[[#This Row],[Order Date]],2,5),"d")</f>
        <v>23</v>
      </c>
      <c r="F7958" s="2" t="str">
        <f>TEXT(MID(Sales_Transactions[[#This Row],[Order Date]],2,5),"m")</f>
        <v>1</v>
      </c>
      <c r="G7958" s="2" t="str">
        <f>TEXT(MID(Sales_Transactions[[#This Row],[Order Date]],2,5),"yyy")</f>
        <v>2010</v>
      </c>
      <c r="H7958" s="2" t="str">
        <f>TEXT(MID(Sales_Transactions[[#This Row],[Order Date]],2,5),"yyy/m")</f>
        <v>2010/1</v>
      </c>
      <c r="I7958" t="s">
        <v>78</v>
      </c>
      <c r="J7958">
        <f t="shared" si="744"/>
        <v>3</v>
      </c>
      <c r="K7958" s="2">
        <v>47</v>
      </c>
      <c r="L7958" s="3">
        <v>4524.9070000000002</v>
      </c>
      <c r="M7958" s="4">
        <v>7.0000000000000007E-2</v>
      </c>
      <c r="N7958" s="5" t="s">
        <v>23</v>
      </c>
      <c r="O7958" s="3">
        <v>1464.87</v>
      </c>
      <c r="P7958" s="3">
        <v>115.99</v>
      </c>
      <c r="Q7958" s="3">
        <v>2.5</v>
      </c>
      <c r="R7958" s="5" t="s">
        <v>1378</v>
      </c>
      <c r="S7958" s="5" t="s">
        <v>2069</v>
      </c>
      <c r="T7958" s="5" t="str">
        <f t="shared" si="745"/>
        <v>Alex Russell</v>
      </c>
      <c r="U7958" t="s">
        <v>153</v>
      </c>
      <c r="V7958" s="5" t="s">
        <v>74</v>
      </c>
      <c r="W7958" s="5" t="s">
        <v>48</v>
      </c>
      <c r="X7958" s="5" t="s">
        <v>49</v>
      </c>
      <c r="Y7958" s="5" t="s">
        <v>3069</v>
      </c>
      <c r="Z7958" s="5" t="s">
        <v>43</v>
      </c>
      <c r="AA7958" s="4">
        <v>0.55000000000000004</v>
      </c>
      <c r="AB7958" s="1">
        <v>40203</v>
      </c>
      <c r="AC7958" s="1">
        <v>24214</v>
      </c>
      <c r="AD7958">
        <f t="shared" si="746"/>
        <v>2</v>
      </c>
      <c r="AE7958">
        <f t="shared" ca="1" si="747"/>
        <v>58</v>
      </c>
      <c r="AF7958" t="str">
        <f t="shared" ca="1" si="748"/>
        <v>18-64</v>
      </c>
      <c r="AG7958" s="3">
        <f t="shared" si="749"/>
        <v>2.5193363191489362</v>
      </c>
      <c r="AH7958" t="str">
        <f>_xlfn.IFNA(VLOOKUP(Sales_Transactions[[#This Row],[Order ID]],Returned_Items[#All],2,FALSE),"Not Returned")</f>
        <v>Not Returned</v>
      </c>
    </row>
    <row r="7959" spans="1:34" x14ac:dyDescent="0.25">
      <c r="A7959">
        <v>44869</v>
      </c>
      <c r="C7959" t="s">
        <v>1019</v>
      </c>
      <c r="D7959" s="2" t="str">
        <f>TEXT(MID(Sales_Transactions[[#This Row],[Order Date]],2,5),"d/m/yyy")</f>
        <v>22/8/2012</v>
      </c>
      <c r="E7959" s="2" t="str">
        <f>TEXT(MID(Sales_Transactions[[#This Row],[Order Date]],2,5),"d")</f>
        <v>22</v>
      </c>
      <c r="F7959" s="2" t="str">
        <f>TEXT(MID(Sales_Transactions[[#This Row],[Order Date]],2,5),"m")</f>
        <v>8</v>
      </c>
      <c r="G7959" s="2" t="str">
        <f>TEXT(MID(Sales_Transactions[[#This Row],[Order Date]],2,5),"yyy")</f>
        <v>2012</v>
      </c>
      <c r="H7959" s="2" t="str">
        <f>TEXT(MID(Sales_Transactions[[#This Row],[Order Date]],2,5),"yyy/m")</f>
        <v>2012/8</v>
      </c>
      <c r="I7959" t="s">
        <v>78</v>
      </c>
      <c r="J7959">
        <f t="shared" si="744"/>
        <v>3</v>
      </c>
      <c r="K7959" s="2">
        <v>43</v>
      </c>
      <c r="L7959" s="3">
        <v>283.18</v>
      </c>
      <c r="M7959" s="4">
        <v>0.03</v>
      </c>
      <c r="N7959" s="5" t="s">
        <v>23</v>
      </c>
      <c r="O7959" s="3">
        <v>-154.94999999999999</v>
      </c>
      <c r="P7959" s="3">
        <v>6.48</v>
      </c>
      <c r="Q7959" s="3">
        <v>7.49</v>
      </c>
      <c r="R7959" s="5" t="s">
        <v>1369</v>
      </c>
      <c r="S7959" s="5" t="s">
        <v>3601</v>
      </c>
      <c r="T7959" s="5" t="str">
        <f t="shared" si="745"/>
        <v>Sonia Cooley</v>
      </c>
      <c r="U7959" t="s">
        <v>153</v>
      </c>
      <c r="V7959" s="5" t="s">
        <v>47</v>
      </c>
      <c r="W7959" s="5" t="s">
        <v>28</v>
      </c>
      <c r="X7959" s="5" t="s">
        <v>75</v>
      </c>
      <c r="Y7959" s="5" t="s">
        <v>1088</v>
      </c>
      <c r="Z7959" s="5" t="s">
        <v>43</v>
      </c>
      <c r="AA7959" s="4">
        <v>0.37</v>
      </c>
      <c r="AB7959" s="1">
        <v>41145</v>
      </c>
      <c r="AC7959" s="1">
        <v>24207</v>
      </c>
      <c r="AD7959">
        <f t="shared" si="746"/>
        <v>2</v>
      </c>
      <c r="AE7959">
        <f t="shared" ca="1" si="747"/>
        <v>58</v>
      </c>
      <c r="AF7959" t="str">
        <f t="shared" ca="1" si="748"/>
        <v>18-64</v>
      </c>
      <c r="AG7959" s="3">
        <f t="shared" si="749"/>
        <v>0.324838511627907</v>
      </c>
      <c r="AH7959" t="str">
        <f>_xlfn.IFNA(VLOOKUP(Sales_Transactions[[#This Row],[Order ID]],Returned_Items[#All],2,FALSE),"Not Returned")</f>
        <v>Returned</v>
      </c>
    </row>
    <row r="7960" spans="1:34" x14ac:dyDescent="0.25">
      <c r="A7960">
        <v>45511</v>
      </c>
      <c r="C7960" t="s">
        <v>1441</v>
      </c>
      <c r="D7960" s="2" t="str">
        <f>TEXT(MID(Sales_Transactions[[#This Row],[Order Date]],2,5),"d/m/yyy")</f>
        <v>21/8/2010</v>
      </c>
      <c r="E7960" s="2" t="str">
        <f>TEXT(MID(Sales_Transactions[[#This Row],[Order Date]],2,5),"d")</f>
        <v>21</v>
      </c>
      <c r="F7960" s="2" t="str">
        <f>TEXT(MID(Sales_Transactions[[#This Row],[Order Date]],2,5),"m")</f>
        <v>8</v>
      </c>
      <c r="G7960" s="2" t="str">
        <f>TEXT(MID(Sales_Transactions[[#This Row],[Order Date]],2,5),"yyy")</f>
        <v>2010</v>
      </c>
      <c r="H7960" s="2" t="str">
        <f>TEXT(MID(Sales_Transactions[[#This Row],[Order Date]],2,5),"yyy/m")</f>
        <v>2010/8</v>
      </c>
      <c r="I7960" t="s">
        <v>22</v>
      </c>
      <c r="J7960">
        <f t="shared" si="744"/>
        <v>2</v>
      </c>
      <c r="K7960" s="2">
        <v>31</v>
      </c>
      <c r="L7960" s="3">
        <v>951.31</v>
      </c>
      <c r="M7960" s="4">
        <v>0.08</v>
      </c>
      <c r="N7960" s="5" t="s">
        <v>34</v>
      </c>
      <c r="O7960" s="3">
        <v>-1099.46</v>
      </c>
      <c r="P7960" s="3">
        <v>31.76</v>
      </c>
      <c r="Q7960" s="3">
        <v>45.51</v>
      </c>
      <c r="R7960" s="5" t="s">
        <v>1369</v>
      </c>
      <c r="S7960" s="5" t="s">
        <v>3601</v>
      </c>
      <c r="T7960" s="5" t="str">
        <f t="shared" si="745"/>
        <v>Sonia Cooley</v>
      </c>
      <c r="U7960" t="s">
        <v>153</v>
      </c>
      <c r="V7960" s="5" t="s">
        <v>47</v>
      </c>
      <c r="W7960" s="5" t="s">
        <v>57</v>
      </c>
      <c r="X7960" s="5" t="s">
        <v>107</v>
      </c>
      <c r="Y7960" s="5" t="s">
        <v>1032</v>
      </c>
      <c r="Z7960" s="5" t="s">
        <v>106</v>
      </c>
      <c r="AA7960" s="4">
        <v>0.65</v>
      </c>
      <c r="AB7960" s="1">
        <v>40418</v>
      </c>
      <c r="AC7960" s="1">
        <v>24306</v>
      </c>
      <c r="AD7960">
        <f t="shared" si="746"/>
        <v>7</v>
      </c>
      <c r="AE7960">
        <f t="shared" ca="1" si="747"/>
        <v>58</v>
      </c>
      <c r="AF7960" t="str">
        <f t="shared" ca="1" si="748"/>
        <v>18-64</v>
      </c>
      <c r="AG7960" s="3">
        <f t="shared" si="749"/>
        <v>2.4917610322580646</v>
      </c>
      <c r="AH7960" t="str">
        <f>_xlfn.IFNA(VLOOKUP(Sales_Transactions[[#This Row],[Order ID]],Returned_Items[#All],2,FALSE),"Not Returned")</f>
        <v>Not Returned</v>
      </c>
    </row>
    <row r="7961" spans="1:34" x14ac:dyDescent="0.25">
      <c r="A7961">
        <v>46053</v>
      </c>
      <c r="C7961" t="s">
        <v>1540</v>
      </c>
      <c r="D7961" s="2" t="str">
        <f>TEXT(MID(Sales_Transactions[[#This Row],[Order Date]],2,5),"d/m/yyy")</f>
        <v>13/9/2012</v>
      </c>
      <c r="E7961" s="2" t="str">
        <f>TEXT(MID(Sales_Transactions[[#This Row],[Order Date]],2,5),"d")</f>
        <v>13</v>
      </c>
      <c r="F7961" s="2" t="str">
        <f>TEXT(MID(Sales_Transactions[[#This Row],[Order Date]],2,5),"m")</f>
        <v>9</v>
      </c>
      <c r="G7961" s="2" t="str">
        <f>TEXT(MID(Sales_Transactions[[#This Row],[Order Date]],2,5),"yyy")</f>
        <v>2012</v>
      </c>
      <c r="H7961" s="2" t="str">
        <f>TEXT(MID(Sales_Transactions[[#This Row],[Order Date]],2,5),"yyy/m")</f>
        <v>2012/9</v>
      </c>
      <c r="I7961" t="s">
        <v>33</v>
      </c>
      <c r="J7961">
        <f t="shared" si="744"/>
        <v>4</v>
      </c>
      <c r="K7961" s="2">
        <v>25</v>
      </c>
      <c r="L7961" s="3">
        <v>1458.83</v>
      </c>
      <c r="M7961" s="4">
        <v>0.05</v>
      </c>
      <c r="N7961" s="5" t="s">
        <v>23</v>
      </c>
      <c r="O7961" s="3">
        <v>392.76</v>
      </c>
      <c r="P7961" s="3">
        <v>60.22</v>
      </c>
      <c r="Q7961" s="3">
        <v>3.5</v>
      </c>
      <c r="R7961" s="5" t="s">
        <v>1814</v>
      </c>
      <c r="S7961" s="5" t="s">
        <v>203</v>
      </c>
      <c r="T7961" s="5" t="str">
        <f t="shared" si="745"/>
        <v>Ken Lonsdale</v>
      </c>
      <c r="U7961" t="s">
        <v>153</v>
      </c>
      <c r="V7961" s="5" t="s">
        <v>37</v>
      </c>
      <c r="W7961" s="5" t="s">
        <v>28</v>
      </c>
      <c r="X7961" s="5" t="s">
        <v>38</v>
      </c>
      <c r="Y7961" s="5" t="s">
        <v>1057</v>
      </c>
      <c r="Z7961" s="5" t="s">
        <v>43</v>
      </c>
      <c r="AA7961" s="4">
        <v>0.56999999999999995</v>
      </c>
      <c r="AB7961" s="1">
        <v>41166</v>
      </c>
      <c r="AC7961" s="1">
        <v>24142</v>
      </c>
      <c r="AD7961">
        <f t="shared" si="746"/>
        <v>1</v>
      </c>
      <c r="AE7961">
        <f t="shared" ca="1" si="747"/>
        <v>58</v>
      </c>
      <c r="AF7961" t="str">
        <f t="shared" ca="1" si="748"/>
        <v>18-64</v>
      </c>
      <c r="AG7961" s="3">
        <f t="shared" si="749"/>
        <v>2.5475955999999997</v>
      </c>
      <c r="AH7961" t="str">
        <f>_xlfn.IFNA(VLOOKUP(Sales_Transactions[[#This Row],[Order ID]],Returned_Items[#All],2,FALSE),"Not Returned")</f>
        <v>Not Returned</v>
      </c>
    </row>
    <row r="7962" spans="1:34" x14ac:dyDescent="0.25">
      <c r="A7962">
        <v>46469</v>
      </c>
      <c r="C7962" t="s">
        <v>2295</v>
      </c>
      <c r="D7962" s="2" t="str">
        <f>TEXT(MID(Sales_Transactions[[#This Row],[Order Date]],2,5),"d/m/yyy")</f>
        <v>16/8/2009</v>
      </c>
      <c r="E7962" s="2" t="str">
        <f>TEXT(MID(Sales_Transactions[[#This Row],[Order Date]],2,5),"d")</f>
        <v>16</v>
      </c>
      <c r="F7962" s="2" t="str">
        <f>TEXT(MID(Sales_Transactions[[#This Row],[Order Date]],2,5),"m")</f>
        <v>8</v>
      </c>
      <c r="G7962" s="2" t="str">
        <f>TEXT(MID(Sales_Transactions[[#This Row],[Order Date]],2,5),"yyy")</f>
        <v>2009</v>
      </c>
      <c r="H7962" s="2" t="str">
        <f>TEXT(MID(Sales_Transactions[[#This Row],[Order Date]],2,5),"yyy/m")</f>
        <v>2009/8</v>
      </c>
      <c r="I7962" t="s">
        <v>101</v>
      </c>
      <c r="J7962">
        <f t="shared" si="744"/>
        <v>1</v>
      </c>
      <c r="K7962" s="2">
        <v>17</v>
      </c>
      <c r="L7962" s="3">
        <v>1210.72</v>
      </c>
      <c r="M7962" s="4">
        <v>0.05</v>
      </c>
      <c r="N7962" s="5" t="s">
        <v>34</v>
      </c>
      <c r="O7962" s="3">
        <v>-382.43</v>
      </c>
      <c r="P7962" s="3">
        <v>70.98</v>
      </c>
      <c r="Q7962" s="3">
        <v>30</v>
      </c>
      <c r="R7962" s="5" t="s">
        <v>2108</v>
      </c>
      <c r="S7962" s="5" t="s">
        <v>3604</v>
      </c>
      <c r="T7962" s="5" t="str">
        <f t="shared" si="745"/>
        <v>Adam Shillingsburg</v>
      </c>
      <c r="U7962" t="s">
        <v>153</v>
      </c>
      <c r="V7962" s="5" t="s">
        <v>47</v>
      </c>
      <c r="W7962" s="5" t="s">
        <v>57</v>
      </c>
      <c r="X7962" s="5" t="s">
        <v>154</v>
      </c>
      <c r="Y7962" s="5" t="s">
        <v>3620</v>
      </c>
      <c r="Z7962" s="5" t="s">
        <v>40</v>
      </c>
      <c r="AA7962" s="4">
        <v>0.78</v>
      </c>
      <c r="AB7962" s="1">
        <v>40043</v>
      </c>
      <c r="AC7962" s="1">
        <v>24385</v>
      </c>
      <c r="AD7962">
        <f t="shared" si="746"/>
        <v>2</v>
      </c>
      <c r="AE7962">
        <f t="shared" ca="1" si="747"/>
        <v>57</v>
      </c>
      <c r="AF7962" t="str">
        <f t="shared" ca="1" si="748"/>
        <v>18-64</v>
      </c>
      <c r="AG7962" s="3">
        <f t="shared" si="749"/>
        <v>5.9379123529411766</v>
      </c>
      <c r="AH7962" t="str">
        <f>_xlfn.IFNA(VLOOKUP(Sales_Transactions[[#This Row],[Order ID]],Returned_Items[#All],2,FALSE),"Not Returned")</f>
        <v>Not Returned</v>
      </c>
    </row>
    <row r="7963" spans="1:34" x14ac:dyDescent="0.25">
      <c r="A7963">
        <v>46469</v>
      </c>
      <c r="C7963" t="s">
        <v>2295</v>
      </c>
      <c r="D7963" s="2" t="str">
        <f>TEXT(MID(Sales_Transactions[[#This Row],[Order Date]],2,5),"d/m/yyy")</f>
        <v>16/8/2009</v>
      </c>
      <c r="E7963" s="2" t="str">
        <f>TEXT(MID(Sales_Transactions[[#This Row],[Order Date]],2,5),"d")</f>
        <v>16</v>
      </c>
      <c r="F7963" s="2" t="str">
        <f>TEXT(MID(Sales_Transactions[[#This Row],[Order Date]],2,5),"m")</f>
        <v>8</v>
      </c>
      <c r="G7963" s="2" t="str">
        <f>TEXT(MID(Sales_Transactions[[#This Row],[Order Date]],2,5),"yyy")</f>
        <v>2009</v>
      </c>
      <c r="H7963" s="2" t="str">
        <f>TEXT(MID(Sales_Transactions[[#This Row],[Order Date]],2,5),"yyy/m")</f>
        <v>2009/8</v>
      </c>
      <c r="I7963" t="s">
        <v>101</v>
      </c>
      <c r="J7963">
        <f t="shared" si="744"/>
        <v>1</v>
      </c>
      <c r="K7963" s="2">
        <v>18</v>
      </c>
      <c r="L7963" s="3">
        <v>93.26</v>
      </c>
      <c r="M7963" s="4">
        <v>0.05</v>
      </c>
      <c r="N7963" s="5" t="s">
        <v>23</v>
      </c>
      <c r="O7963" s="3">
        <v>-35.36</v>
      </c>
      <c r="P7963" s="3">
        <v>4.9800000000000004</v>
      </c>
      <c r="Q7963" s="3">
        <v>4.7</v>
      </c>
      <c r="R7963" s="5" t="s">
        <v>2108</v>
      </c>
      <c r="S7963" s="5" t="s">
        <v>3604</v>
      </c>
      <c r="T7963" s="5" t="str">
        <f t="shared" si="745"/>
        <v>Adam Shillingsburg</v>
      </c>
      <c r="U7963" t="s">
        <v>153</v>
      </c>
      <c r="V7963" s="5" t="s">
        <v>47</v>
      </c>
      <c r="W7963" s="5" t="s">
        <v>28</v>
      </c>
      <c r="X7963" s="5" t="s">
        <v>75</v>
      </c>
      <c r="Y7963" s="5" t="s">
        <v>1639</v>
      </c>
      <c r="Z7963" s="5" t="s">
        <v>43</v>
      </c>
      <c r="AA7963" s="4">
        <v>0.38</v>
      </c>
      <c r="AB7963" s="1">
        <v>40043</v>
      </c>
      <c r="AC7963" s="1">
        <v>24355</v>
      </c>
      <c r="AD7963">
        <f t="shared" si="746"/>
        <v>2</v>
      </c>
      <c r="AE7963">
        <f t="shared" ca="1" si="747"/>
        <v>57</v>
      </c>
      <c r="AF7963" t="str">
        <f t="shared" ca="1" si="748"/>
        <v>18-64</v>
      </c>
      <c r="AG7963" s="3">
        <f t="shared" si="749"/>
        <v>0.53763944444444456</v>
      </c>
      <c r="AH7963" t="str">
        <f>_xlfn.IFNA(VLOOKUP(Sales_Transactions[[#This Row],[Order ID]],Returned_Items[#All],2,FALSE),"Not Returned")</f>
        <v>Not Returned</v>
      </c>
    </row>
    <row r="7964" spans="1:34" x14ac:dyDescent="0.25">
      <c r="A7964">
        <v>47207</v>
      </c>
      <c r="C7964" t="s">
        <v>1844</v>
      </c>
      <c r="D7964" s="2" t="str">
        <f>TEXT(MID(Sales_Transactions[[#This Row],[Order Date]],2,5),"d/m/yyy")</f>
        <v>18/12/2009</v>
      </c>
      <c r="E7964" s="2" t="str">
        <f>TEXT(MID(Sales_Transactions[[#This Row],[Order Date]],2,5),"d")</f>
        <v>18</v>
      </c>
      <c r="F7964" s="2" t="str">
        <f>TEXT(MID(Sales_Transactions[[#This Row],[Order Date]],2,5),"m")</f>
        <v>12</v>
      </c>
      <c r="G7964" s="2" t="str">
        <f>TEXT(MID(Sales_Transactions[[#This Row],[Order Date]],2,5),"yyy")</f>
        <v>2009</v>
      </c>
      <c r="H7964" s="2" t="str">
        <f>TEXT(MID(Sales_Transactions[[#This Row],[Order Date]],2,5),"yyy/m")</f>
        <v>2009/12</v>
      </c>
      <c r="I7964" t="s">
        <v>22</v>
      </c>
      <c r="J7964">
        <f t="shared" si="744"/>
        <v>2</v>
      </c>
      <c r="K7964" s="2">
        <v>15</v>
      </c>
      <c r="L7964" s="3">
        <v>437.87</v>
      </c>
      <c r="M7964" s="4">
        <v>0.09</v>
      </c>
      <c r="N7964" s="5" t="s">
        <v>67</v>
      </c>
      <c r="O7964" s="3">
        <v>-111.94</v>
      </c>
      <c r="P7964" s="3">
        <v>30.98</v>
      </c>
      <c r="Q7964" s="3">
        <v>6.5</v>
      </c>
      <c r="R7964" s="5" t="s">
        <v>1814</v>
      </c>
      <c r="S7964" s="5" t="s">
        <v>203</v>
      </c>
      <c r="T7964" s="5" t="str">
        <f t="shared" si="745"/>
        <v>Ken Lonsdale</v>
      </c>
      <c r="U7964" t="s">
        <v>153</v>
      </c>
      <c r="V7964" s="5" t="s">
        <v>37</v>
      </c>
      <c r="W7964" s="5" t="s">
        <v>48</v>
      </c>
      <c r="X7964" s="5" t="s">
        <v>87</v>
      </c>
      <c r="Y7964" s="5" t="s">
        <v>1014</v>
      </c>
      <c r="Z7964" s="5" t="s">
        <v>43</v>
      </c>
      <c r="AA7964" s="4">
        <v>0.64</v>
      </c>
      <c r="AB7964" s="1">
        <v>40169</v>
      </c>
      <c r="AC7964" s="1">
        <v>24466</v>
      </c>
      <c r="AD7964">
        <f t="shared" si="746"/>
        <v>4</v>
      </c>
      <c r="AE7964">
        <f t="shared" ca="1" si="747"/>
        <v>57</v>
      </c>
      <c r="AF7964" t="str">
        <f t="shared" ca="1" si="748"/>
        <v>18-64</v>
      </c>
      <c r="AG7964" s="3">
        <f t="shared" si="749"/>
        <v>2.4968078666666664</v>
      </c>
      <c r="AH7964" t="str">
        <f>_xlfn.IFNA(VLOOKUP(Sales_Transactions[[#This Row],[Order ID]],Returned_Items[#All],2,FALSE),"Not Returned")</f>
        <v>Not Returned</v>
      </c>
    </row>
    <row r="7965" spans="1:34" x14ac:dyDescent="0.25">
      <c r="A7965">
        <v>48801</v>
      </c>
      <c r="C7965" t="s">
        <v>2114</v>
      </c>
      <c r="D7965" s="2" t="str">
        <f>TEXT(MID(Sales_Transactions[[#This Row],[Order Date]],2,5),"d/m/yyy")</f>
        <v>13/10/2012</v>
      </c>
      <c r="E7965" s="2" t="str">
        <f>TEXT(MID(Sales_Transactions[[#This Row],[Order Date]],2,5),"d")</f>
        <v>13</v>
      </c>
      <c r="F7965" s="2" t="str">
        <f>TEXT(MID(Sales_Transactions[[#This Row],[Order Date]],2,5),"m")</f>
        <v>10</v>
      </c>
      <c r="G7965" s="2" t="str">
        <f>TEXT(MID(Sales_Transactions[[#This Row],[Order Date]],2,5),"yyy")</f>
        <v>2012</v>
      </c>
      <c r="H7965" s="2" t="str">
        <f>TEXT(MID(Sales_Transactions[[#This Row],[Order Date]],2,5),"yyy/m")</f>
        <v>2012/10</v>
      </c>
      <c r="I7965" t="s">
        <v>33</v>
      </c>
      <c r="J7965">
        <f t="shared" si="744"/>
        <v>4</v>
      </c>
      <c r="K7965" s="2">
        <v>43</v>
      </c>
      <c r="L7965" s="3">
        <v>2387.61</v>
      </c>
      <c r="M7965" s="4">
        <v>0.01</v>
      </c>
      <c r="N7965" s="5" t="s">
        <v>23</v>
      </c>
      <c r="O7965" s="3">
        <v>527.13</v>
      </c>
      <c r="P7965" s="3">
        <v>54.2</v>
      </c>
      <c r="Q7965" s="3">
        <v>11.1</v>
      </c>
      <c r="R7965" s="5" t="s">
        <v>3613</v>
      </c>
      <c r="S7965" s="5" t="s">
        <v>3614</v>
      </c>
      <c r="T7965" s="5" t="str">
        <f t="shared" si="745"/>
        <v>Cassandra Brandow</v>
      </c>
      <c r="U7965" t="s">
        <v>153</v>
      </c>
      <c r="V7965" s="5" t="s">
        <v>74</v>
      </c>
      <c r="W7965" s="5" t="s">
        <v>57</v>
      </c>
      <c r="X7965" s="5" t="s">
        <v>58</v>
      </c>
      <c r="Y7965" s="5" t="s">
        <v>3243</v>
      </c>
      <c r="Z7965" s="5" t="s">
        <v>56</v>
      </c>
      <c r="AA7965" s="4">
        <v>0.64</v>
      </c>
      <c r="AB7965" s="1">
        <v>41195</v>
      </c>
      <c r="AC7965" s="1">
        <v>24140</v>
      </c>
      <c r="AD7965">
        <f t="shared" si="746"/>
        <v>0</v>
      </c>
      <c r="AE7965">
        <f t="shared" ca="1" si="747"/>
        <v>58</v>
      </c>
      <c r="AF7965" t="str">
        <f t="shared" ca="1" si="748"/>
        <v>18-64</v>
      </c>
      <c r="AG7965" s="3">
        <f t="shared" si="749"/>
        <v>1.5184786046511627</v>
      </c>
      <c r="AH7965" t="str">
        <f>_xlfn.IFNA(VLOOKUP(Sales_Transactions[[#This Row],[Order ID]],Returned_Items[#All],2,FALSE),"Not Returned")</f>
        <v>Not Returned</v>
      </c>
    </row>
    <row r="7966" spans="1:34" x14ac:dyDescent="0.25">
      <c r="A7966">
        <v>49954</v>
      </c>
      <c r="C7966" t="s">
        <v>1374</v>
      </c>
      <c r="D7966" s="2" t="str">
        <f>TEXT(MID(Sales_Transactions[[#This Row],[Order Date]],2,5),"d/m/yyy")</f>
        <v>27/2/2012</v>
      </c>
      <c r="E7966" s="2" t="str">
        <f>TEXT(MID(Sales_Transactions[[#This Row],[Order Date]],2,5),"d")</f>
        <v>27</v>
      </c>
      <c r="F7966" s="2" t="str">
        <f>TEXT(MID(Sales_Transactions[[#This Row],[Order Date]],2,5),"m")</f>
        <v>2</v>
      </c>
      <c r="G7966" s="2" t="str">
        <f>TEXT(MID(Sales_Transactions[[#This Row],[Order Date]],2,5),"yyy")</f>
        <v>2012</v>
      </c>
      <c r="H7966" s="2" t="str">
        <f>TEXT(MID(Sales_Transactions[[#This Row],[Order Date]],2,5),"yyy/m")</f>
        <v>2012/2</v>
      </c>
      <c r="I7966" t="s">
        <v>101</v>
      </c>
      <c r="J7966">
        <f t="shared" si="744"/>
        <v>1</v>
      </c>
      <c r="K7966" s="2">
        <v>36</v>
      </c>
      <c r="L7966" s="3">
        <v>1921.1275000000001</v>
      </c>
      <c r="M7966" s="4">
        <v>0.08</v>
      </c>
      <c r="N7966" s="5" t="s">
        <v>23</v>
      </c>
      <c r="O7966" s="3">
        <v>248.58</v>
      </c>
      <c r="P7966" s="3">
        <v>65.989999999999995</v>
      </c>
      <c r="Q7966" s="3">
        <v>8.99</v>
      </c>
      <c r="R7966" s="5" t="s">
        <v>3609</v>
      </c>
      <c r="S7966" s="5" t="s">
        <v>3610</v>
      </c>
      <c r="T7966" s="5" t="str">
        <f t="shared" si="745"/>
        <v>Claire Good</v>
      </c>
      <c r="U7966" t="s">
        <v>153</v>
      </c>
      <c r="V7966" s="5" t="s">
        <v>74</v>
      </c>
      <c r="W7966" s="5" t="s">
        <v>48</v>
      </c>
      <c r="X7966" s="5" t="s">
        <v>49</v>
      </c>
      <c r="Y7966" s="5" t="s">
        <v>896</v>
      </c>
      <c r="Z7966" s="5" t="s">
        <v>43</v>
      </c>
      <c r="AA7966" s="4">
        <v>0.56000000000000005</v>
      </c>
      <c r="AB7966" s="1">
        <v>40968</v>
      </c>
      <c r="AC7966" s="1">
        <v>23810</v>
      </c>
      <c r="AD7966">
        <f t="shared" si="746"/>
        <v>2</v>
      </c>
      <c r="AE7966">
        <f t="shared" ca="1" si="747"/>
        <v>59</v>
      </c>
      <c r="AF7966" t="str">
        <f t="shared" ca="1" si="748"/>
        <v>18-64</v>
      </c>
      <c r="AG7966" s="3">
        <f t="shared" si="749"/>
        <v>2.0813113333333333</v>
      </c>
      <c r="AH7966" t="str">
        <f>_xlfn.IFNA(VLOOKUP(Sales_Transactions[[#This Row],[Order ID]],Returned_Items[#All],2,FALSE),"Not Returned")</f>
        <v>Not Returned</v>
      </c>
    </row>
    <row r="7967" spans="1:34" x14ac:dyDescent="0.25">
      <c r="A7967">
        <v>50563</v>
      </c>
      <c r="C7967" t="s">
        <v>2645</v>
      </c>
      <c r="D7967" s="2" t="str">
        <f>TEXT(MID(Sales_Transactions[[#This Row],[Order Date]],2,5),"d/m/yyy")</f>
        <v>16/7/2011</v>
      </c>
      <c r="E7967" s="2" t="str">
        <f>TEXT(MID(Sales_Transactions[[#This Row],[Order Date]],2,5),"d")</f>
        <v>16</v>
      </c>
      <c r="F7967" s="2" t="str">
        <f>TEXT(MID(Sales_Transactions[[#This Row],[Order Date]],2,5),"m")</f>
        <v>7</v>
      </c>
      <c r="G7967" s="2" t="str">
        <f>TEXT(MID(Sales_Transactions[[#This Row],[Order Date]],2,5),"yyy")</f>
        <v>2011</v>
      </c>
      <c r="H7967" s="2" t="str">
        <f>TEXT(MID(Sales_Transactions[[#This Row],[Order Date]],2,5),"yyy/m")</f>
        <v>2011/7</v>
      </c>
      <c r="I7967" t="s">
        <v>33</v>
      </c>
      <c r="J7967">
        <f t="shared" si="744"/>
        <v>4</v>
      </c>
      <c r="K7967" s="2">
        <v>2</v>
      </c>
      <c r="L7967" s="3">
        <v>423.04</v>
      </c>
      <c r="M7967" s="4">
        <v>0.05</v>
      </c>
      <c r="N7967" s="5" t="s">
        <v>67</v>
      </c>
      <c r="O7967" s="3">
        <v>-270.7</v>
      </c>
      <c r="P7967" s="3">
        <v>210.55</v>
      </c>
      <c r="Q7967" s="3">
        <v>9.99</v>
      </c>
      <c r="R7967" s="5" t="s">
        <v>3076</v>
      </c>
      <c r="S7967" s="5" t="s">
        <v>3608</v>
      </c>
      <c r="T7967" s="5" t="str">
        <f t="shared" si="745"/>
        <v>Alejandro Ballentine</v>
      </c>
      <c r="U7967" t="s">
        <v>153</v>
      </c>
      <c r="V7967" s="5" t="s">
        <v>27</v>
      </c>
      <c r="W7967" s="5" t="s">
        <v>28</v>
      </c>
      <c r="X7967" s="5" t="s">
        <v>29</v>
      </c>
      <c r="Y7967" s="5" t="s">
        <v>1148</v>
      </c>
      <c r="Z7967" s="5" t="s">
        <v>43</v>
      </c>
      <c r="AA7967" s="4">
        <v>0.6</v>
      </c>
      <c r="AB7967" s="1">
        <v>40741</v>
      </c>
      <c r="AC7967" s="1">
        <v>24031</v>
      </c>
      <c r="AD7967">
        <f t="shared" si="746"/>
        <v>1</v>
      </c>
      <c r="AE7967">
        <f t="shared" ca="1" si="747"/>
        <v>58</v>
      </c>
      <c r="AF7967" t="str">
        <f t="shared" ca="1" si="748"/>
        <v>18-64</v>
      </c>
      <c r="AG7967" s="3">
        <f t="shared" si="749"/>
        <v>110.21736250000001</v>
      </c>
      <c r="AH7967" t="str">
        <f>_xlfn.IFNA(VLOOKUP(Sales_Transactions[[#This Row],[Order ID]],Returned_Items[#All],2,FALSE),"Not Returned")</f>
        <v>Not Returned</v>
      </c>
    </row>
    <row r="7968" spans="1:34" x14ac:dyDescent="0.25">
      <c r="A7968">
        <v>50563</v>
      </c>
      <c r="C7968" t="s">
        <v>2645</v>
      </c>
      <c r="D7968" s="2" t="str">
        <f>TEXT(MID(Sales_Transactions[[#This Row],[Order Date]],2,5),"d/m/yyy")</f>
        <v>16/7/2011</v>
      </c>
      <c r="E7968" s="2" t="str">
        <f>TEXT(MID(Sales_Transactions[[#This Row],[Order Date]],2,5),"d")</f>
        <v>16</v>
      </c>
      <c r="F7968" s="2" t="str">
        <f>TEXT(MID(Sales_Transactions[[#This Row],[Order Date]],2,5),"m")</f>
        <v>7</v>
      </c>
      <c r="G7968" s="2" t="str">
        <f>TEXT(MID(Sales_Transactions[[#This Row],[Order Date]],2,5),"yyy")</f>
        <v>2011</v>
      </c>
      <c r="H7968" s="2" t="str">
        <f>TEXT(MID(Sales_Transactions[[#This Row],[Order Date]],2,5),"yyy/m")</f>
        <v>2011/7</v>
      </c>
      <c r="I7968" t="s">
        <v>33</v>
      </c>
      <c r="J7968">
        <f t="shared" si="744"/>
        <v>4</v>
      </c>
      <c r="K7968" s="2">
        <v>20</v>
      </c>
      <c r="L7968" s="3">
        <v>2197.4115000000002</v>
      </c>
      <c r="M7968" s="4">
        <v>0</v>
      </c>
      <c r="N7968" s="5" t="s">
        <v>67</v>
      </c>
      <c r="O7968" s="3">
        <v>305.95999999999998</v>
      </c>
      <c r="P7968" s="3">
        <v>125.99</v>
      </c>
      <c r="Q7968" s="3">
        <v>7.69</v>
      </c>
      <c r="R7968" s="5" t="s">
        <v>3076</v>
      </c>
      <c r="S7968" s="5" t="s">
        <v>3608</v>
      </c>
      <c r="T7968" s="5" t="str">
        <f t="shared" si="745"/>
        <v>Alejandro Ballentine</v>
      </c>
      <c r="U7968" t="s">
        <v>153</v>
      </c>
      <c r="V7968" s="5" t="s">
        <v>27</v>
      </c>
      <c r="W7968" s="5" t="s">
        <v>48</v>
      </c>
      <c r="X7968" s="5" t="s">
        <v>49</v>
      </c>
      <c r="Y7968" s="5" t="s">
        <v>184</v>
      </c>
      <c r="Z7968" s="5" t="s">
        <v>43</v>
      </c>
      <c r="AA7968" s="4">
        <v>0.57999999999999996</v>
      </c>
      <c r="AB7968" s="1">
        <v>40741</v>
      </c>
      <c r="AC7968" s="1">
        <v>17093</v>
      </c>
      <c r="AD7968">
        <f t="shared" si="746"/>
        <v>1</v>
      </c>
      <c r="AE7968">
        <f t="shared" ca="1" si="747"/>
        <v>77</v>
      </c>
      <c r="AF7968" t="str">
        <f t="shared" ca="1" si="748"/>
        <v>Over 65</v>
      </c>
      <c r="AG7968" s="3">
        <f t="shared" si="749"/>
        <v>6.6840000000000002</v>
      </c>
      <c r="AH7968" t="str">
        <f>_xlfn.IFNA(VLOOKUP(Sales_Transactions[[#This Row],[Order ID]],Returned_Items[#All],2,FALSE),"Not Returned")</f>
        <v>Not Returned</v>
      </c>
    </row>
    <row r="7969" spans="1:34" x14ac:dyDescent="0.25">
      <c r="A7969">
        <v>50882</v>
      </c>
      <c r="C7969" t="s">
        <v>3532</v>
      </c>
      <c r="D7969" s="2" t="str">
        <f>TEXT(MID(Sales_Transactions[[#This Row],[Order Date]],2,5),"d/m/yyy")</f>
        <v>31/8/2010</v>
      </c>
      <c r="E7969" s="2" t="str">
        <f>TEXT(MID(Sales_Transactions[[#This Row],[Order Date]],2,5),"d")</f>
        <v>31</v>
      </c>
      <c r="F7969" s="2" t="str">
        <f>TEXT(MID(Sales_Transactions[[#This Row],[Order Date]],2,5),"m")</f>
        <v>8</v>
      </c>
      <c r="G7969" s="2" t="str">
        <f>TEXT(MID(Sales_Transactions[[#This Row],[Order Date]],2,5),"yyy")</f>
        <v>2010</v>
      </c>
      <c r="H7969" s="2" t="str">
        <f>TEXT(MID(Sales_Transactions[[#This Row],[Order Date]],2,5),"yyy/m")</f>
        <v>2010/8</v>
      </c>
      <c r="I7969" t="s">
        <v>33</v>
      </c>
      <c r="J7969">
        <f t="shared" si="744"/>
        <v>4</v>
      </c>
      <c r="K7969" s="2">
        <v>37</v>
      </c>
      <c r="L7969" s="3">
        <v>366.84</v>
      </c>
      <c r="M7969" s="4">
        <v>0.08</v>
      </c>
      <c r="N7969" s="5" t="s">
        <v>23</v>
      </c>
      <c r="O7969" s="3">
        <v>-50.1</v>
      </c>
      <c r="P7969" s="3">
        <v>10.23</v>
      </c>
      <c r="Q7969" s="3">
        <v>4.68</v>
      </c>
      <c r="R7969" s="5" t="s">
        <v>1522</v>
      </c>
      <c r="S7969" s="5" t="s">
        <v>212</v>
      </c>
      <c r="T7969" s="5" t="str">
        <f t="shared" si="745"/>
        <v>Trudy Bell</v>
      </c>
      <c r="U7969" t="s">
        <v>153</v>
      </c>
      <c r="V7969" s="5" t="s">
        <v>37</v>
      </c>
      <c r="W7969" s="5" t="s">
        <v>28</v>
      </c>
      <c r="X7969" s="5" t="s">
        <v>221</v>
      </c>
      <c r="Y7969" s="5" t="s">
        <v>1868</v>
      </c>
      <c r="Z7969" s="5" t="s">
        <v>60</v>
      </c>
      <c r="AA7969" s="4">
        <v>0.59</v>
      </c>
      <c r="AB7969" s="1">
        <v>40421</v>
      </c>
      <c r="AC7969" s="1">
        <v>17008</v>
      </c>
      <c r="AD7969">
        <f t="shared" si="746"/>
        <v>0</v>
      </c>
      <c r="AE7969">
        <f t="shared" ca="1" si="747"/>
        <v>78</v>
      </c>
      <c r="AF7969" t="str">
        <f t="shared" ca="1" si="748"/>
        <v>Over 65</v>
      </c>
      <c r="AG7969" s="3">
        <f t="shared" si="749"/>
        <v>0.40275178378378379</v>
      </c>
      <c r="AH7969" t="str">
        <f>_xlfn.IFNA(VLOOKUP(Sales_Transactions[[#This Row],[Order ID]],Returned_Items[#All],2,FALSE),"Not Returned")</f>
        <v>Not Returned</v>
      </c>
    </row>
    <row r="7970" spans="1:34" x14ac:dyDescent="0.25">
      <c r="A7970">
        <v>51553</v>
      </c>
      <c r="C7970" t="s">
        <v>2043</v>
      </c>
      <c r="D7970" s="2" t="str">
        <f>TEXT(MID(Sales_Transactions[[#This Row],[Order Date]],2,5),"d/m/yyy")</f>
        <v>27/11/2011</v>
      </c>
      <c r="E7970" s="2" t="str">
        <f>TEXT(MID(Sales_Transactions[[#This Row],[Order Date]],2,5),"d")</f>
        <v>27</v>
      </c>
      <c r="F7970" s="2" t="str">
        <f>TEXT(MID(Sales_Transactions[[#This Row],[Order Date]],2,5),"m")</f>
        <v>11</v>
      </c>
      <c r="G7970" s="2" t="str">
        <f>TEXT(MID(Sales_Transactions[[#This Row],[Order Date]],2,5),"yyy")</f>
        <v>2011</v>
      </c>
      <c r="H7970" s="2" t="str">
        <f>TEXT(MID(Sales_Transactions[[#This Row],[Order Date]],2,5),"yyy/m")</f>
        <v>2011/11</v>
      </c>
      <c r="I7970" t="s">
        <v>52</v>
      </c>
      <c r="J7970">
        <f t="shared" si="744"/>
        <v>1</v>
      </c>
      <c r="K7970" s="2">
        <v>3</v>
      </c>
      <c r="L7970" s="3">
        <v>21366.51</v>
      </c>
      <c r="M7970" s="4">
        <v>0</v>
      </c>
      <c r="N7970" s="5" t="s">
        <v>23</v>
      </c>
      <c r="O7970" s="3">
        <v>-11984.4</v>
      </c>
      <c r="P7970" s="3">
        <v>6783.02</v>
      </c>
      <c r="Q7970" s="3">
        <v>24.49</v>
      </c>
      <c r="R7970" s="5" t="s">
        <v>227</v>
      </c>
      <c r="S7970" s="5" t="s">
        <v>3615</v>
      </c>
      <c r="T7970" s="5" t="str">
        <f t="shared" si="745"/>
        <v>Adrian Barton</v>
      </c>
      <c r="U7970" t="s">
        <v>153</v>
      </c>
      <c r="V7970" s="5" t="s">
        <v>27</v>
      </c>
      <c r="W7970" s="5" t="s">
        <v>48</v>
      </c>
      <c r="X7970" s="5" t="s">
        <v>324</v>
      </c>
      <c r="Y7970" s="5" t="s">
        <v>2969</v>
      </c>
      <c r="Z7970" s="5" t="s">
        <v>31</v>
      </c>
      <c r="AA7970" s="4">
        <v>0.39</v>
      </c>
      <c r="AB7970" s="1">
        <v>40875</v>
      </c>
      <c r="AC7970" s="1">
        <v>16907</v>
      </c>
      <c r="AD7970">
        <f t="shared" si="746"/>
        <v>1</v>
      </c>
      <c r="AE7970">
        <f t="shared" ca="1" si="747"/>
        <v>78</v>
      </c>
      <c r="AF7970" t="str">
        <f t="shared" ca="1" si="748"/>
        <v>Over 65</v>
      </c>
      <c r="AG7970" s="3">
        <f t="shared" si="749"/>
        <v>2269.17</v>
      </c>
      <c r="AH7970" t="str">
        <f>_xlfn.IFNA(VLOOKUP(Sales_Transactions[[#This Row],[Order ID]],Returned_Items[#All],2,FALSE),"Not Returned")</f>
        <v>Returned</v>
      </c>
    </row>
    <row r="7971" spans="1:34" x14ac:dyDescent="0.25">
      <c r="A7971">
        <v>51553</v>
      </c>
      <c r="C7971" t="s">
        <v>2043</v>
      </c>
      <c r="D7971" s="2" t="str">
        <f>TEXT(MID(Sales_Transactions[[#This Row],[Order Date]],2,5),"d/m/yyy")</f>
        <v>27/11/2011</v>
      </c>
      <c r="E7971" s="2" t="str">
        <f>TEXT(MID(Sales_Transactions[[#This Row],[Order Date]],2,5),"d")</f>
        <v>27</v>
      </c>
      <c r="F7971" s="2" t="str">
        <f>TEXT(MID(Sales_Transactions[[#This Row],[Order Date]],2,5),"m")</f>
        <v>11</v>
      </c>
      <c r="G7971" s="2" t="str">
        <f>TEXT(MID(Sales_Transactions[[#This Row],[Order Date]],2,5),"yyy")</f>
        <v>2011</v>
      </c>
      <c r="H7971" s="2" t="str">
        <f>TEXT(MID(Sales_Transactions[[#This Row],[Order Date]],2,5),"yyy/m")</f>
        <v>2011/11</v>
      </c>
      <c r="I7971" t="s">
        <v>52</v>
      </c>
      <c r="J7971">
        <f t="shared" si="744"/>
        <v>1</v>
      </c>
      <c r="K7971" s="2">
        <v>34</v>
      </c>
      <c r="L7971" s="3">
        <v>320.04000000000002</v>
      </c>
      <c r="M7971" s="4">
        <v>0.02</v>
      </c>
      <c r="N7971" s="5" t="s">
        <v>67</v>
      </c>
      <c r="O7971" s="3">
        <v>32.47</v>
      </c>
      <c r="P7971" s="3">
        <v>9.27</v>
      </c>
      <c r="Q7971" s="3">
        <v>4.3899999999999997</v>
      </c>
      <c r="R7971" s="5" t="s">
        <v>227</v>
      </c>
      <c r="S7971" s="5" t="s">
        <v>3615</v>
      </c>
      <c r="T7971" s="5" t="str">
        <f t="shared" si="745"/>
        <v>Adrian Barton</v>
      </c>
      <c r="U7971" t="s">
        <v>153</v>
      </c>
      <c r="V7971" s="5" t="s">
        <v>27</v>
      </c>
      <c r="W7971" s="5" t="s">
        <v>28</v>
      </c>
      <c r="X7971" s="5" t="s">
        <v>75</v>
      </c>
      <c r="Y7971" s="5" t="s">
        <v>656</v>
      </c>
      <c r="Z7971" s="5" t="s">
        <v>84</v>
      </c>
      <c r="AA7971" s="4">
        <v>0.38</v>
      </c>
      <c r="AB7971" s="1">
        <v>40876</v>
      </c>
      <c r="AC7971" s="1">
        <v>16995</v>
      </c>
      <c r="AD7971">
        <f t="shared" si="746"/>
        <v>2</v>
      </c>
      <c r="AE7971">
        <f t="shared" ca="1" si="747"/>
        <v>78</v>
      </c>
      <c r="AF7971" t="str">
        <f t="shared" ca="1" si="748"/>
        <v>Over 65</v>
      </c>
      <c r="AG7971" s="3">
        <f t="shared" si="749"/>
        <v>0.40171017647058821</v>
      </c>
      <c r="AH7971" t="str">
        <f>_xlfn.IFNA(VLOOKUP(Sales_Transactions[[#This Row],[Order ID]],Returned_Items[#All],2,FALSE),"Not Returned")</f>
        <v>Returned</v>
      </c>
    </row>
    <row r="7972" spans="1:34" x14ac:dyDescent="0.25">
      <c r="A7972">
        <v>51553</v>
      </c>
      <c r="C7972" t="s">
        <v>2043</v>
      </c>
      <c r="D7972" s="2" t="str">
        <f>TEXT(MID(Sales_Transactions[[#This Row],[Order Date]],2,5),"d/m/yyy")</f>
        <v>27/11/2011</v>
      </c>
      <c r="E7972" s="2" t="str">
        <f>TEXT(MID(Sales_Transactions[[#This Row],[Order Date]],2,5),"d")</f>
        <v>27</v>
      </c>
      <c r="F7972" s="2" t="str">
        <f>TEXT(MID(Sales_Transactions[[#This Row],[Order Date]],2,5),"m")</f>
        <v>11</v>
      </c>
      <c r="G7972" s="2" t="str">
        <f>TEXT(MID(Sales_Transactions[[#This Row],[Order Date]],2,5),"yyy")</f>
        <v>2011</v>
      </c>
      <c r="H7972" s="2" t="str">
        <f>TEXT(MID(Sales_Transactions[[#This Row],[Order Date]],2,5),"yyy/m")</f>
        <v>2011/11</v>
      </c>
      <c r="I7972" t="s">
        <v>52</v>
      </c>
      <c r="J7972">
        <f t="shared" si="744"/>
        <v>1</v>
      </c>
      <c r="K7972" s="2">
        <v>12</v>
      </c>
      <c r="L7972" s="3">
        <v>88.57</v>
      </c>
      <c r="M7972" s="4">
        <v>0.03</v>
      </c>
      <c r="N7972" s="5" t="s">
        <v>23</v>
      </c>
      <c r="O7972" s="3">
        <v>-28.25</v>
      </c>
      <c r="P7972" s="3">
        <v>6.68</v>
      </c>
      <c r="Q7972" s="3">
        <v>6.15</v>
      </c>
      <c r="R7972" s="5" t="s">
        <v>227</v>
      </c>
      <c r="S7972" s="5" t="s">
        <v>3615</v>
      </c>
      <c r="T7972" s="5" t="str">
        <f t="shared" si="745"/>
        <v>Adrian Barton</v>
      </c>
      <c r="U7972" t="s">
        <v>153</v>
      </c>
      <c r="V7972" s="5" t="s">
        <v>27</v>
      </c>
      <c r="W7972" s="5" t="s">
        <v>28</v>
      </c>
      <c r="X7972" s="5" t="s">
        <v>75</v>
      </c>
      <c r="Y7972" s="5" t="s">
        <v>3047</v>
      </c>
      <c r="Z7972" s="5" t="s">
        <v>43</v>
      </c>
      <c r="AA7972" s="4">
        <v>0.37</v>
      </c>
      <c r="AB7972" s="1">
        <v>40876</v>
      </c>
      <c r="AC7972" s="1">
        <v>17391</v>
      </c>
      <c r="AD7972">
        <f t="shared" si="746"/>
        <v>2</v>
      </c>
      <c r="AE7972">
        <f t="shared" ca="1" si="747"/>
        <v>76</v>
      </c>
      <c r="AF7972" t="str">
        <f t="shared" ca="1" si="748"/>
        <v>Over 65</v>
      </c>
      <c r="AG7972" s="3">
        <f t="shared" si="749"/>
        <v>1.0689996666666666</v>
      </c>
      <c r="AH7972" t="str">
        <f>_xlfn.IFNA(VLOOKUP(Sales_Transactions[[#This Row],[Order ID]],Returned_Items[#All],2,FALSE),"Not Returned")</f>
        <v>Returned</v>
      </c>
    </row>
    <row r="7973" spans="1:34" x14ac:dyDescent="0.25">
      <c r="A7973">
        <v>51553</v>
      </c>
      <c r="C7973" t="s">
        <v>2043</v>
      </c>
      <c r="D7973" s="2" t="str">
        <f>TEXT(MID(Sales_Transactions[[#This Row],[Order Date]],2,5),"d/m/yyy")</f>
        <v>27/11/2011</v>
      </c>
      <c r="E7973" s="2" t="str">
        <f>TEXT(MID(Sales_Transactions[[#This Row],[Order Date]],2,5),"d")</f>
        <v>27</v>
      </c>
      <c r="F7973" s="2" t="str">
        <f>TEXT(MID(Sales_Transactions[[#This Row],[Order Date]],2,5),"m")</f>
        <v>11</v>
      </c>
      <c r="G7973" s="2" t="str">
        <f>TEXT(MID(Sales_Transactions[[#This Row],[Order Date]],2,5),"yyy")</f>
        <v>2011</v>
      </c>
      <c r="H7973" s="2" t="str">
        <f>TEXT(MID(Sales_Transactions[[#This Row],[Order Date]],2,5),"yyy/m")</f>
        <v>2011/11</v>
      </c>
      <c r="I7973" t="s">
        <v>52</v>
      </c>
      <c r="J7973">
        <f t="shared" si="744"/>
        <v>1</v>
      </c>
      <c r="K7973" s="2">
        <v>13</v>
      </c>
      <c r="L7973" s="3">
        <v>73.97</v>
      </c>
      <c r="M7973" s="4">
        <v>0.1</v>
      </c>
      <c r="N7973" s="5" t="s">
        <v>23</v>
      </c>
      <c r="O7973" s="3">
        <v>-38.35</v>
      </c>
      <c r="P7973" s="3">
        <v>5.78</v>
      </c>
      <c r="Q7973" s="3">
        <v>5.67</v>
      </c>
      <c r="R7973" s="5" t="s">
        <v>227</v>
      </c>
      <c r="S7973" s="5" t="s">
        <v>3615</v>
      </c>
      <c r="T7973" s="5" t="str">
        <f t="shared" si="745"/>
        <v>Adrian Barton</v>
      </c>
      <c r="U7973" t="s">
        <v>153</v>
      </c>
      <c r="V7973" s="5" t="s">
        <v>27</v>
      </c>
      <c r="W7973" s="5" t="s">
        <v>28</v>
      </c>
      <c r="X7973" s="5" t="s">
        <v>75</v>
      </c>
      <c r="Y7973" s="5" t="s">
        <v>988</v>
      </c>
      <c r="Z7973" s="5" t="s">
        <v>43</v>
      </c>
      <c r="AA7973" s="4">
        <v>0.36</v>
      </c>
      <c r="AB7973" s="1">
        <v>40877</v>
      </c>
      <c r="AC7973" s="1">
        <v>17210</v>
      </c>
      <c r="AD7973">
        <f t="shared" si="746"/>
        <v>3</v>
      </c>
      <c r="AE7973">
        <f t="shared" ca="1" si="747"/>
        <v>77</v>
      </c>
      <c r="AF7973" t="str">
        <f t="shared" ca="1" si="748"/>
        <v>Over 65</v>
      </c>
      <c r="AG7973" s="3">
        <f t="shared" si="749"/>
        <v>0.88032461538461548</v>
      </c>
      <c r="AH7973" t="str">
        <f>_xlfn.IFNA(VLOOKUP(Sales_Transactions[[#This Row],[Order ID]],Returned_Items[#All],2,FALSE),"Not Returned")</f>
        <v>Returned</v>
      </c>
    </row>
    <row r="7974" spans="1:34" x14ac:dyDescent="0.25">
      <c r="A7974">
        <v>52199</v>
      </c>
      <c r="C7974" t="s">
        <v>1020</v>
      </c>
      <c r="D7974" s="2" t="str">
        <f>TEXT(MID(Sales_Transactions[[#This Row],[Order Date]],2,5),"d/m/yyy")</f>
        <v>26/1/2011</v>
      </c>
      <c r="E7974" s="2" t="str">
        <f>TEXT(MID(Sales_Transactions[[#This Row],[Order Date]],2,5),"d")</f>
        <v>26</v>
      </c>
      <c r="F7974" s="2" t="str">
        <f>TEXT(MID(Sales_Transactions[[#This Row],[Order Date]],2,5),"m")</f>
        <v>1</v>
      </c>
      <c r="G7974" s="2" t="str">
        <f>TEXT(MID(Sales_Transactions[[#This Row],[Order Date]],2,5),"yyy")</f>
        <v>2011</v>
      </c>
      <c r="H7974" s="2" t="str">
        <f>TEXT(MID(Sales_Transactions[[#This Row],[Order Date]],2,5),"yyy/m")</f>
        <v>2011/1</v>
      </c>
      <c r="I7974" t="s">
        <v>78</v>
      </c>
      <c r="J7974">
        <f t="shared" si="744"/>
        <v>3</v>
      </c>
      <c r="K7974" s="2">
        <v>19</v>
      </c>
      <c r="L7974" s="3">
        <v>92.24</v>
      </c>
      <c r="M7974" s="4">
        <v>0.05</v>
      </c>
      <c r="N7974" s="5" t="s">
        <v>23</v>
      </c>
      <c r="O7974" s="3">
        <v>-60.58</v>
      </c>
      <c r="P7974" s="3">
        <v>4.82</v>
      </c>
      <c r="Q7974" s="3">
        <v>5.24</v>
      </c>
      <c r="R7974" s="5" t="s">
        <v>2108</v>
      </c>
      <c r="S7974" s="5" t="s">
        <v>3604</v>
      </c>
      <c r="T7974" s="5" t="str">
        <f t="shared" si="745"/>
        <v>Adam Shillingsburg</v>
      </c>
      <c r="U7974" t="s">
        <v>153</v>
      </c>
      <c r="V7974" s="5" t="s">
        <v>47</v>
      </c>
      <c r="W7974" s="5" t="s">
        <v>28</v>
      </c>
      <c r="X7974" s="5" t="s">
        <v>41</v>
      </c>
      <c r="Y7974" s="5" t="s">
        <v>2992</v>
      </c>
      <c r="Z7974" s="5" t="s">
        <v>43</v>
      </c>
      <c r="AA7974" s="4">
        <v>0.39</v>
      </c>
      <c r="AB7974" s="1">
        <v>40570</v>
      </c>
      <c r="AC7974" s="1">
        <v>17205</v>
      </c>
      <c r="AD7974">
        <f t="shared" si="746"/>
        <v>1</v>
      </c>
      <c r="AE7974">
        <f t="shared" ca="1" si="747"/>
        <v>77</v>
      </c>
      <c r="AF7974" t="str">
        <f t="shared" ca="1" si="748"/>
        <v>Over 65</v>
      </c>
      <c r="AG7974" s="3">
        <f t="shared" si="749"/>
        <v>0.52934684210526317</v>
      </c>
      <c r="AH7974" t="str">
        <f>_xlfn.IFNA(VLOOKUP(Sales_Transactions[[#This Row],[Order ID]],Returned_Items[#All],2,FALSE),"Not Returned")</f>
        <v>Not Returned</v>
      </c>
    </row>
    <row r="7975" spans="1:34" x14ac:dyDescent="0.25">
      <c r="A7975">
        <v>52293</v>
      </c>
      <c r="C7975" t="s">
        <v>593</v>
      </c>
      <c r="D7975" s="2" t="str">
        <f>TEXT(MID(Sales_Transactions[[#This Row],[Order Date]],2,5),"d/m/yyy")</f>
        <v>15/4/2011</v>
      </c>
      <c r="E7975" s="2" t="str">
        <f>TEXT(MID(Sales_Transactions[[#This Row],[Order Date]],2,5),"d")</f>
        <v>15</v>
      </c>
      <c r="F7975" s="2" t="str">
        <f>TEXT(MID(Sales_Transactions[[#This Row],[Order Date]],2,5),"m")</f>
        <v>4</v>
      </c>
      <c r="G7975" s="2" t="str">
        <f>TEXT(MID(Sales_Transactions[[#This Row],[Order Date]],2,5),"yyy")</f>
        <v>2011</v>
      </c>
      <c r="H7975" s="2" t="str">
        <f>TEXT(MID(Sales_Transactions[[#This Row],[Order Date]],2,5),"yyy/m")</f>
        <v>2011/4</v>
      </c>
      <c r="I7975" t="s">
        <v>33</v>
      </c>
      <c r="J7975">
        <f t="shared" si="744"/>
        <v>4</v>
      </c>
      <c r="K7975" s="2">
        <v>4</v>
      </c>
      <c r="L7975" s="3">
        <v>31.14</v>
      </c>
      <c r="M7975" s="4">
        <v>0.08</v>
      </c>
      <c r="N7975" s="5" t="s">
        <v>23</v>
      </c>
      <c r="O7975" s="3">
        <v>-14.59</v>
      </c>
      <c r="P7975" s="3">
        <v>6.48</v>
      </c>
      <c r="Q7975" s="3">
        <v>5.86</v>
      </c>
      <c r="R7975" s="5" t="s">
        <v>1814</v>
      </c>
      <c r="S7975" s="5" t="s">
        <v>203</v>
      </c>
      <c r="T7975" s="5" t="str">
        <f t="shared" si="745"/>
        <v>Ken Lonsdale</v>
      </c>
      <c r="U7975" t="s">
        <v>153</v>
      </c>
      <c r="V7975" s="5" t="s">
        <v>37</v>
      </c>
      <c r="W7975" s="5" t="s">
        <v>28</v>
      </c>
      <c r="X7975" s="5" t="s">
        <v>75</v>
      </c>
      <c r="Y7975" s="5" t="s">
        <v>261</v>
      </c>
      <c r="Z7975" s="5" t="s">
        <v>43</v>
      </c>
      <c r="AA7975" s="4">
        <v>0.36</v>
      </c>
      <c r="AB7975" s="1">
        <v>40649</v>
      </c>
      <c r="AC7975" s="1">
        <v>17328</v>
      </c>
      <c r="AD7975">
        <f t="shared" si="746"/>
        <v>1</v>
      </c>
      <c r="AE7975">
        <f t="shared" ca="1" si="747"/>
        <v>77</v>
      </c>
      <c r="AF7975" t="str">
        <f t="shared" ca="1" si="748"/>
        <v>Over 65</v>
      </c>
      <c r="AG7975" s="3">
        <f t="shared" si="749"/>
        <v>3.083704</v>
      </c>
      <c r="AH7975" t="str">
        <f>_xlfn.IFNA(VLOOKUP(Sales_Transactions[[#This Row],[Order ID]],Returned_Items[#All],2,FALSE),"Not Returned")</f>
        <v>Not Returned</v>
      </c>
    </row>
    <row r="7976" spans="1:34" x14ac:dyDescent="0.25">
      <c r="A7976">
        <v>52839</v>
      </c>
      <c r="C7976" t="s">
        <v>1043</v>
      </c>
      <c r="D7976" s="2" t="str">
        <f>TEXT(MID(Sales_Transactions[[#This Row],[Order Date]],2,5),"d/m/yyy")</f>
        <v>11/4/2010</v>
      </c>
      <c r="E7976" s="2" t="str">
        <f>TEXT(MID(Sales_Transactions[[#This Row],[Order Date]],2,5),"d")</f>
        <v>11</v>
      </c>
      <c r="F7976" s="2" t="str">
        <f>TEXT(MID(Sales_Transactions[[#This Row],[Order Date]],2,5),"m")</f>
        <v>4</v>
      </c>
      <c r="G7976" s="2" t="str">
        <f>TEXT(MID(Sales_Transactions[[#This Row],[Order Date]],2,5),"yyy")</f>
        <v>2010</v>
      </c>
      <c r="H7976" s="2" t="str">
        <f>TEXT(MID(Sales_Transactions[[#This Row],[Order Date]],2,5),"yyy/m")</f>
        <v>2010/4</v>
      </c>
      <c r="I7976" t="s">
        <v>33</v>
      </c>
      <c r="J7976">
        <f t="shared" si="744"/>
        <v>4</v>
      </c>
      <c r="K7976" s="2">
        <v>8</v>
      </c>
      <c r="L7976" s="3">
        <v>30.17</v>
      </c>
      <c r="M7976" s="4">
        <v>0.04</v>
      </c>
      <c r="N7976" s="5" t="s">
        <v>23</v>
      </c>
      <c r="O7976" s="3">
        <v>-22.84</v>
      </c>
      <c r="P7976" s="3">
        <v>3.28</v>
      </c>
      <c r="Q7976" s="3">
        <v>3.97</v>
      </c>
      <c r="R7976" s="5" t="s">
        <v>3616</v>
      </c>
      <c r="S7976" s="5" t="s">
        <v>3617</v>
      </c>
      <c r="T7976" s="5" t="str">
        <f t="shared" si="745"/>
        <v>Catherine Glotzbach</v>
      </c>
      <c r="U7976" t="s">
        <v>153</v>
      </c>
      <c r="V7976" s="5" t="s">
        <v>74</v>
      </c>
      <c r="W7976" s="5" t="s">
        <v>28</v>
      </c>
      <c r="X7976" s="5" t="s">
        <v>124</v>
      </c>
      <c r="Y7976" s="5" t="s">
        <v>962</v>
      </c>
      <c r="Z7976" s="5" t="s">
        <v>84</v>
      </c>
      <c r="AA7976" s="4">
        <v>0.56000000000000005</v>
      </c>
      <c r="AB7976" s="1">
        <v>40279</v>
      </c>
      <c r="AC7976" s="1">
        <v>17313</v>
      </c>
      <c r="AD7976">
        <f t="shared" si="746"/>
        <v>0</v>
      </c>
      <c r="AE7976">
        <f t="shared" ca="1" si="747"/>
        <v>77</v>
      </c>
      <c r="AF7976" t="str">
        <f t="shared" ca="1" si="748"/>
        <v>Over 65</v>
      </c>
      <c r="AG7976" s="3">
        <f t="shared" si="749"/>
        <v>0.90608599999999995</v>
      </c>
      <c r="AH7976" t="str">
        <f>_xlfn.IFNA(VLOOKUP(Sales_Transactions[[#This Row],[Order ID]],Returned_Items[#All],2,FALSE),"Not Returned")</f>
        <v>Not Returned</v>
      </c>
    </row>
    <row r="7977" spans="1:34" x14ac:dyDescent="0.25">
      <c r="A7977">
        <v>52839</v>
      </c>
      <c r="C7977" t="s">
        <v>1043</v>
      </c>
      <c r="D7977" s="2" t="str">
        <f>TEXT(MID(Sales_Transactions[[#This Row],[Order Date]],2,5),"d/m/yyy")</f>
        <v>11/4/2010</v>
      </c>
      <c r="E7977" s="2" t="str">
        <f>TEXT(MID(Sales_Transactions[[#This Row],[Order Date]],2,5),"d")</f>
        <v>11</v>
      </c>
      <c r="F7977" s="2" t="str">
        <f>TEXT(MID(Sales_Transactions[[#This Row],[Order Date]],2,5),"m")</f>
        <v>4</v>
      </c>
      <c r="G7977" s="2" t="str">
        <f>TEXT(MID(Sales_Transactions[[#This Row],[Order Date]],2,5),"yyy")</f>
        <v>2010</v>
      </c>
      <c r="H7977" s="2" t="str">
        <f>TEXT(MID(Sales_Transactions[[#This Row],[Order Date]],2,5),"yyy/m")</f>
        <v>2010/4</v>
      </c>
      <c r="I7977" t="s">
        <v>33</v>
      </c>
      <c r="J7977">
        <f t="shared" si="744"/>
        <v>4</v>
      </c>
      <c r="K7977" s="2">
        <v>25</v>
      </c>
      <c r="L7977" s="3">
        <v>1158.6010000000001</v>
      </c>
      <c r="M7977" s="4">
        <v>0.1</v>
      </c>
      <c r="N7977" s="5" t="s">
        <v>23</v>
      </c>
      <c r="O7977" s="3">
        <v>-155.30000000000001</v>
      </c>
      <c r="P7977" s="3">
        <v>55.99</v>
      </c>
      <c r="Q7977" s="3">
        <v>2.5</v>
      </c>
      <c r="R7977" s="5" t="s">
        <v>3616</v>
      </c>
      <c r="S7977" s="5" t="s">
        <v>3617</v>
      </c>
      <c r="T7977" s="5" t="str">
        <f t="shared" si="745"/>
        <v>Catherine Glotzbach</v>
      </c>
      <c r="U7977" t="s">
        <v>153</v>
      </c>
      <c r="V7977" s="5" t="s">
        <v>74</v>
      </c>
      <c r="W7977" s="5" t="s">
        <v>48</v>
      </c>
      <c r="X7977" s="5" t="s">
        <v>49</v>
      </c>
      <c r="Y7977" s="5" t="s">
        <v>2364</v>
      </c>
      <c r="Z7977" s="5" t="s">
        <v>60</v>
      </c>
      <c r="AA7977" s="4">
        <v>0.83</v>
      </c>
      <c r="AB7977" s="1">
        <v>40280</v>
      </c>
      <c r="AC7977" s="1">
        <v>17669</v>
      </c>
      <c r="AD7977">
        <f t="shared" si="746"/>
        <v>1</v>
      </c>
      <c r="AE7977">
        <f t="shared" ca="1" si="747"/>
        <v>76</v>
      </c>
      <c r="AF7977" t="str">
        <f t="shared" ca="1" si="748"/>
        <v>Over 65</v>
      </c>
      <c r="AG7977" s="3">
        <f t="shared" si="749"/>
        <v>2.3373604000000001</v>
      </c>
      <c r="AH7977" t="str">
        <f>_xlfn.IFNA(VLOOKUP(Sales_Transactions[[#This Row],[Order ID]],Returned_Items[#All],2,FALSE),"Not Returned")</f>
        <v>Not Returned</v>
      </c>
    </row>
    <row r="7978" spans="1:34" x14ac:dyDescent="0.25">
      <c r="A7978">
        <v>53443</v>
      </c>
      <c r="C7978" t="s">
        <v>1432</v>
      </c>
      <c r="D7978" s="2" t="str">
        <f>TEXT(MID(Sales_Transactions[[#This Row],[Order Date]],2,5),"d/m/yyy")</f>
        <v>8/10/2011</v>
      </c>
      <c r="E7978" s="2" t="str">
        <f>TEXT(MID(Sales_Transactions[[#This Row],[Order Date]],2,5),"d")</f>
        <v>8</v>
      </c>
      <c r="F7978" s="2" t="str">
        <f>TEXT(MID(Sales_Transactions[[#This Row],[Order Date]],2,5),"m")</f>
        <v>10</v>
      </c>
      <c r="G7978" s="2" t="str">
        <f>TEXT(MID(Sales_Transactions[[#This Row],[Order Date]],2,5),"yyy")</f>
        <v>2011</v>
      </c>
      <c r="H7978" s="2" t="str">
        <f>TEXT(MID(Sales_Transactions[[#This Row],[Order Date]],2,5),"yyy/m")</f>
        <v>2011/10</v>
      </c>
      <c r="I7978" t="s">
        <v>101</v>
      </c>
      <c r="J7978">
        <f t="shared" si="744"/>
        <v>1</v>
      </c>
      <c r="K7978" s="2">
        <v>35</v>
      </c>
      <c r="L7978" s="3">
        <v>1477.63</v>
      </c>
      <c r="M7978" s="4">
        <v>0.04</v>
      </c>
      <c r="N7978" s="5" t="s">
        <v>23</v>
      </c>
      <c r="O7978" s="3">
        <v>387.56</v>
      </c>
      <c r="P7978" s="3">
        <v>42.98</v>
      </c>
      <c r="Q7978" s="3">
        <v>4.62</v>
      </c>
      <c r="R7978" s="5" t="s">
        <v>936</v>
      </c>
      <c r="S7978" s="5" t="s">
        <v>937</v>
      </c>
      <c r="T7978" s="5" t="str">
        <f t="shared" si="745"/>
        <v>Jenna Caffey</v>
      </c>
      <c r="U7978" t="s">
        <v>153</v>
      </c>
      <c r="V7978" s="5" t="s">
        <v>37</v>
      </c>
      <c r="W7978" s="5" t="s">
        <v>28</v>
      </c>
      <c r="X7978" s="5" t="s">
        <v>38</v>
      </c>
      <c r="Y7978" s="5" t="s">
        <v>1485</v>
      </c>
      <c r="Z7978" s="5" t="s">
        <v>43</v>
      </c>
      <c r="AA7978" s="4">
        <v>0.56000000000000005</v>
      </c>
      <c r="AB7978" s="1">
        <v>40825</v>
      </c>
      <c r="AC7978" s="1">
        <v>17644</v>
      </c>
      <c r="AD7978">
        <f t="shared" si="746"/>
        <v>1</v>
      </c>
      <c r="AE7978">
        <f t="shared" ca="1" si="747"/>
        <v>76</v>
      </c>
      <c r="AF7978" t="str">
        <f t="shared" ca="1" si="748"/>
        <v>Over 65</v>
      </c>
      <c r="AG7978" s="3">
        <f t="shared" si="749"/>
        <v>1.3595087999999997</v>
      </c>
      <c r="AH7978" t="str">
        <f>_xlfn.IFNA(VLOOKUP(Sales_Transactions[[#This Row],[Order ID]],Returned_Items[#All],2,FALSE),"Not Returned")</f>
        <v>Not Returned</v>
      </c>
    </row>
    <row r="7979" spans="1:34" x14ac:dyDescent="0.25">
      <c r="A7979">
        <v>53443</v>
      </c>
      <c r="C7979" t="s">
        <v>1432</v>
      </c>
      <c r="D7979" s="2" t="str">
        <f>TEXT(MID(Sales_Transactions[[#This Row],[Order Date]],2,5),"d/m/yyy")</f>
        <v>8/10/2011</v>
      </c>
      <c r="E7979" s="2" t="str">
        <f>TEXT(MID(Sales_Transactions[[#This Row],[Order Date]],2,5),"d")</f>
        <v>8</v>
      </c>
      <c r="F7979" s="2" t="str">
        <f>TEXT(MID(Sales_Transactions[[#This Row],[Order Date]],2,5),"m")</f>
        <v>10</v>
      </c>
      <c r="G7979" s="2" t="str">
        <f>TEXT(MID(Sales_Transactions[[#This Row],[Order Date]],2,5),"yyy")</f>
        <v>2011</v>
      </c>
      <c r="H7979" s="2" t="str">
        <f>TEXT(MID(Sales_Transactions[[#This Row],[Order Date]],2,5),"yyy/m")</f>
        <v>2011/10</v>
      </c>
      <c r="I7979" t="s">
        <v>101</v>
      </c>
      <c r="J7979">
        <f t="shared" si="744"/>
        <v>1</v>
      </c>
      <c r="K7979" s="2">
        <v>3</v>
      </c>
      <c r="L7979" s="3">
        <v>19.46</v>
      </c>
      <c r="M7979" s="4">
        <v>0.01</v>
      </c>
      <c r="N7979" s="5" t="s">
        <v>23</v>
      </c>
      <c r="O7979" s="3">
        <v>-2.0099999999999998</v>
      </c>
      <c r="P7979" s="3">
        <v>6.3</v>
      </c>
      <c r="Q7979" s="3">
        <v>0.5</v>
      </c>
      <c r="R7979" s="5" t="s">
        <v>936</v>
      </c>
      <c r="S7979" s="5" t="s">
        <v>937</v>
      </c>
      <c r="T7979" s="5" t="str">
        <f t="shared" si="745"/>
        <v>Jenna Caffey</v>
      </c>
      <c r="U7979" t="s">
        <v>153</v>
      </c>
      <c r="V7979" s="5" t="s">
        <v>37</v>
      </c>
      <c r="W7979" s="5" t="s">
        <v>28</v>
      </c>
      <c r="X7979" s="5" t="s">
        <v>115</v>
      </c>
      <c r="Y7979" s="5" t="s">
        <v>767</v>
      </c>
      <c r="Z7979" s="5" t="s">
        <v>43</v>
      </c>
      <c r="AA7979" s="4">
        <v>0.39</v>
      </c>
      <c r="AB7979" s="1">
        <v>40826</v>
      </c>
      <c r="AC7979" s="1">
        <v>17762</v>
      </c>
      <c r="AD7979">
        <f t="shared" si="746"/>
        <v>2</v>
      </c>
      <c r="AE7979">
        <f t="shared" ca="1" si="747"/>
        <v>75</v>
      </c>
      <c r="AF7979" t="str">
        <f t="shared" ca="1" si="748"/>
        <v>Over 65</v>
      </c>
      <c r="AG7979" s="3">
        <f t="shared" si="749"/>
        <v>2.2664566666666666</v>
      </c>
      <c r="AH7979" t="str">
        <f>_xlfn.IFNA(VLOOKUP(Sales_Transactions[[#This Row],[Order ID]],Returned_Items[#All],2,FALSE),"Not Returned")</f>
        <v>Not Returned</v>
      </c>
    </row>
    <row r="7980" spans="1:34" x14ac:dyDescent="0.25">
      <c r="A7980">
        <v>53443</v>
      </c>
      <c r="C7980" t="s">
        <v>1432</v>
      </c>
      <c r="D7980" s="2" t="str">
        <f>TEXT(MID(Sales_Transactions[[#This Row],[Order Date]],2,5),"d/m/yyy")</f>
        <v>8/10/2011</v>
      </c>
      <c r="E7980" s="2" t="str">
        <f>TEXT(MID(Sales_Transactions[[#This Row],[Order Date]],2,5),"d")</f>
        <v>8</v>
      </c>
      <c r="F7980" s="2" t="str">
        <f>TEXT(MID(Sales_Transactions[[#This Row],[Order Date]],2,5),"m")</f>
        <v>10</v>
      </c>
      <c r="G7980" s="2" t="str">
        <f>TEXT(MID(Sales_Transactions[[#This Row],[Order Date]],2,5),"yyy")</f>
        <v>2011</v>
      </c>
      <c r="H7980" s="2" t="str">
        <f>TEXT(MID(Sales_Transactions[[#This Row],[Order Date]],2,5),"yyy/m")</f>
        <v>2011/10</v>
      </c>
      <c r="I7980" t="s">
        <v>101</v>
      </c>
      <c r="J7980">
        <f t="shared" si="744"/>
        <v>1</v>
      </c>
      <c r="K7980" s="2">
        <v>22</v>
      </c>
      <c r="L7980" s="3">
        <v>148.80000000000001</v>
      </c>
      <c r="M7980" s="4">
        <v>0.04</v>
      </c>
      <c r="N7980" s="5" t="s">
        <v>23</v>
      </c>
      <c r="O7980" s="3">
        <v>52.08</v>
      </c>
      <c r="P7980" s="3">
        <v>6.47</v>
      </c>
      <c r="Q7980" s="3">
        <v>1.22</v>
      </c>
      <c r="R7980" s="5" t="s">
        <v>936</v>
      </c>
      <c r="S7980" s="5" t="s">
        <v>937</v>
      </c>
      <c r="T7980" s="5" t="str">
        <f t="shared" si="745"/>
        <v>Jenna Caffey</v>
      </c>
      <c r="U7980" t="s">
        <v>153</v>
      </c>
      <c r="V7980" s="5" t="s">
        <v>37</v>
      </c>
      <c r="W7980" s="5" t="s">
        <v>28</v>
      </c>
      <c r="X7980" s="5" t="s">
        <v>124</v>
      </c>
      <c r="Y7980" s="5" t="s">
        <v>820</v>
      </c>
      <c r="Z7980" s="5" t="s">
        <v>84</v>
      </c>
      <c r="AA7980" s="4">
        <v>0.4</v>
      </c>
      <c r="AB7980" s="1">
        <v>40825</v>
      </c>
      <c r="AC7980" s="1">
        <v>17752</v>
      </c>
      <c r="AD7980">
        <f t="shared" si="746"/>
        <v>1</v>
      </c>
      <c r="AE7980">
        <f t="shared" ca="1" si="747"/>
        <v>76</v>
      </c>
      <c r="AF7980" t="str">
        <f t="shared" ca="1" si="748"/>
        <v>Over 65</v>
      </c>
      <c r="AG7980" s="3">
        <f t="shared" si="749"/>
        <v>0.34942781818181817</v>
      </c>
      <c r="AH7980" t="str">
        <f>_xlfn.IFNA(VLOOKUP(Sales_Transactions[[#This Row],[Order ID]],Returned_Items[#All],2,FALSE),"Not Returned")</f>
        <v>Not Returned</v>
      </c>
    </row>
    <row r="7981" spans="1:34" x14ac:dyDescent="0.25">
      <c r="A7981">
        <v>53767</v>
      </c>
      <c r="C7981" t="s">
        <v>2938</v>
      </c>
      <c r="D7981" s="2" t="str">
        <f>TEXT(MID(Sales_Transactions[[#This Row],[Order Date]],2,5),"d/m/yyy")</f>
        <v>26/8/2011</v>
      </c>
      <c r="E7981" s="2" t="str">
        <f>TEXT(MID(Sales_Transactions[[#This Row],[Order Date]],2,5),"d")</f>
        <v>26</v>
      </c>
      <c r="F7981" s="2" t="str">
        <f>TEXT(MID(Sales_Transactions[[#This Row],[Order Date]],2,5),"m")</f>
        <v>8</v>
      </c>
      <c r="G7981" s="2" t="str">
        <f>TEXT(MID(Sales_Transactions[[#This Row],[Order Date]],2,5),"yyy")</f>
        <v>2011</v>
      </c>
      <c r="H7981" s="2" t="str">
        <f>TEXT(MID(Sales_Transactions[[#This Row],[Order Date]],2,5),"yyy/m")</f>
        <v>2011/8</v>
      </c>
      <c r="I7981" t="s">
        <v>52</v>
      </c>
      <c r="J7981">
        <f t="shared" si="744"/>
        <v>1</v>
      </c>
      <c r="K7981" s="2">
        <v>35</v>
      </c>
      <c r="L7981" s="3">
        <v>1131.1500000000001</v>
      </c>
      <c r="M7981" s="4">
        <v>0.03</v>
      </c>
      <c r="N7981" s="5" t="s">
        <v>23</v>
      </c>
      <c r="O7981" s="3">
        <v>433.87</v>
      </c>
      <c r="P7981" s="3">
        <v>30.98</v>
      </c>
      <c r="Q7981" s="3">
        <v>5.76</v>
      </c>
      <c r="R7981" s="5" t="s">
        <v>3602</v>
      </c>
      <c r="S7981" s="5" t="s">
        <v>3603</v>
      </c>
      <c r="T7981" s="5" t="str">
        <f t="shared" si="745"/>
        <v>Sibella Parks</v>
      </c>
      <c r="U7981" t="s">
        <v>153</v>
      </c>
      <c r="V7981" s="5" t="s">
        <v>27</v>
      </c>
      <c r="W7981" s="5" t="s">
        <v>28</v>
      </c>
      <c r="X7981" s="5" t="s">
        <v>75</v>
      </c>
      <c r="Y7981" s="5" t="s">
        <v>161</v>
      </c>
      <c r="Z7981" s="5" t="s">
        <v>43</v>
      </c>
      <c r="AA7981" s="4">
        <v>0.4</v>
      </c>
      <c r="AB7981" s="1">
        <v>40782</v>
      </c>
      <c r="AC7981" s="1">
        <v>17613</v>
      </c>
      <c r="AD7981">
        <f t="shared" si="746"/>
        <v>1</v>
      </c>
      <c r="AE7981">
        <f t="shared" ca="1" si="747"/>
        <v>76</v>
      </c>
      <c r="AF7981" t="str">
        <f t="shared" ca="1" si="748"/>
        <v>Over 65</v>
      </c>
      <c r="AG7981" s="3">
        <f t="shared" si="749"/>
        <v>1.0494487428571428</v>
      </c>
      <c r="AH7981" t="str">
        <f>_xlfn.IFNA(VLOOKUP(Sales_Transactions[[#This Row],[Order ID]],Returned_Items[#All],2,FALSE),"Not Returned")</f>
        <v>Returned</v>
      </c>
    </row>
    <row r="7982" spans="1:34" x14ac:dyDescent="0.25">
      <c r="A7982">
        <v>54787</v>
      </c>
      <c r="C7982" t="s">
        <v>1625</v>
      </c>
      <c r="D7982" s="2" t="str">
        <f>TEXT(MID(Sales_Transactions[[#This Row],[Order Date]],2,5),"d/m/yyy")</f>
        <v>24/2/2011</v>
      </c>
      <c r="E7982" s="2" t="str">
        <f>TEXT(MID(Sales_Transactions[[#This Row],[Order Date]],2,5),"d")</f>
        <v>24</v>
      </c>
      <c r="F7982" s="2" t="str">
        <f>TEXT(MID(Sales_Transactions[[#This Row],[Order Date]],2,5),"m")</f>
        <v>2</v>
      </c>
      <c r="G7982" s="2" t="str">
        <f>TEXT(MID(Sales_Transactions[[#This Row],[Order Date]],2,5),"yyy")</f>
        <v>2011</v>
      </c>
      <c r="H7982" s="2" t="str">
        <f>TEXT(MID(Sales_Transactions[[#This Row],[Order Date]],2,5),"yyy/m")</f>
        <v>2011/2</v>
      </c>
      <c r="I7982" t="s">
        <v>33</v>
      </c>
      <c r="J7982">
        <f t="shared" si="744"/>
        <v>4</v>
      </c>
      <c r="K7982" s="2">
        <v>7</v>
      </c>
      <c r="L7982" s="3">
        <v>170.02</v>
      </c>
      <c r="M7982" s="4">
        <v>7.0000000000000007E-2</v>
      </c>
      <c r="N7982" s="5" t="s">
        <v>23</v>
      </c>
      <c r="O7982" s="3">
        <v>-56.1</v>
      </c>
      <c r="P7982" s="3">
        <v>22.84</v>
      </c>
      <c r="Q7982" s="3">
        <v>16.87</v>
      </c>
      <c r="R7982" s="5" t="s">
        <v>3613</v>
      </c>
      <c r="S7982" s="5" t="s">
        <v>3614</v>
      </c>
      <c r="T7982" s="5" t="str">
        <f t="shared" si="745"/>
        <v>Cassandra Brandow</v>
      </c>
      <c r="U7982" t="s">
        <v>153</v>
      </c>
      <c r="V7982" s="5" t="s">
        <v>74</v>
      </c>
      <c r="W7982" s="5" t="s">
        <v>28</v>
      </c>
      <c r="X7982" s="5" t="s">
        <v>75</v>
      </c>
      <c r="Y7982" s="5" t="s">
        <v>403</v>
      </c>
      <c r="Z7982" s="5" t="s">
        <v>43</v>
      </c>
      <c r="AA7982" s="4">
        <v>0.39</v>
      </c>
      <c r="AB7982" s="1">
        <v>40599</v>
      </c>
      <c r="AC7982" s="1">
        <v>17823</v>
      </c>
      <c r="AD7982">
        <f t="shared" si="746"/>
        <v>1</v>
      </c>
      <c r="AE7982">
        <f t="shared" ca="1" si="747"/>
        <v>75</v>
      </c>
      <c r="AF7982" t="str">
        <f t="shared" ca="1" si="748"/>
        <v>Over 65</v>
      </c>
      <c r="AG7982" s="3">
        <f t="shared" si="749"/>
        <v>5.6705731428571431</v>
      </c>
      <c r="AH7982" t="str">
        <f>_xlfn.IFNA(VLOOKUP(Sales_Transactions[[#This Row],[Order ID]],Returned_Items[#All],2,FALSE),"Not Returned")</f>
        <v>Returned</v>
      </c>
    </row>
    <row r="7983" spans="1:34" x14ac:dyDescent="0.25">
      <c r="A7983">
        <v>55011</v>
      </c>
      <c r="C7983" t="s">
        <v>3242</v>
      </c>
      <c r="D7983" s="2" t="str">
        <f>TEXT(MID(Sales_Transactions[[#This Row],[Order Date]],2,5),"d/m/yyy")</f>
        <v>4/1/2012</v>
      </c>
      <c r="E7983" s="2" t="str">
        <f>TEXT(MID(Sales_Transactions[[#This Row],[Order Date]],2,5),"d")</f>
        <v>4</v>
      </c>
      <c r="F7983" s="2" t="str">
        <f>TEXT(MID(Sales_Transactions[[#This Row],[Order Date]],2,5),"m")</f>
        <v>1</v>
      </c>
      <c r="G7983" s="2" t="str">
        <f>TEXT(MID(Sales_Transactions[[#This Row],[Order Date]],2,5),"yyy")</f>
        <v>2012</v>
      </c>
      <c r="H7983" s="2" t="str">
        <f>TEXT(MID(Sales_Transactions[[#This Row],[Order Date]],2,5),"yyy/m")</f>
        <v>2012/1</v>
      </c>
      <c r="I7983" t="s">
        <v>101</v>
      </c>
      <c r="J7983">
        <f t="shared" si="744"/>
        <v>1</v>
      </c>
      <c r="K7983" s="2">
        <v>48</v>
      </c>
      <c r="L7983" s="3">
        <v>452.28</v>
      </c>
      <c r="M7983" s="4">
        <v>0.09</v>
      </c>
      <c r="N7983" s="5" t="s">
        <v>23</v>
      </c>
      <c r="O7983" s="3">
        <v>-21</v>
      </c>
      <c r="P7983" s="3">
        <v>9.85</v>
      </c>
      <c r="Q7983" s="3">
        <v>4.82</v>
      </c>
      <c r="R7983" s="5" t="s">
        <v>3076</v>
      </c>
      <c r="S7983" s="5" t="s">
        <v>3608</v>
      </c>
      <c r="T7983" s="5" t="str">
        <f t="shared" si="745"/>
        <v>Alejandro Ballentine</v>
      </c>
      <c r="U7983" t="s">
        <v>153</v>
      </c>
      <c r="V7983" s="5" t="s">
        <v>27</v>
      </c>
      <c r="W7983" s="5" t="s">
        <v>28</v>
      </c>
      <c r="X7983" s="5" t="s">
        <v>124</v>
      </c>
      <c r="Y7983" s="5" t="s">
        <v>2876</v>
      </c>
      <c r="Z7983" s="5" t="s">
        <v>84</v>
      </c>
      <c r="AA7983" s="4">
        <v>0.47</v>
      </c>
      <c r="AB7983" s="1">
        <v>40913</v>
      </c>
      <c r="AC7983" s="1">
        <v>17650</v>
      </c>
      <c r="AD7983">
        <f t="shared" si="746"/>
        <v>1</v>
      </c>
      <c r="AE7983">
        <f t="shared" ca="1" si="747"/>
        <v>76</v>
      </c>
      <c r="AF7983" t="str">
        <f t="shared" ca="1" si="748"/>
        <v>Over 65</v>
      </c>
      <c r="AG7983" s="3">
        <f t="shared" si="749"/>
        <v>0.30544031249999998</v>
      </c>
      <c r="AH7983" t="str">
        <f>_xlfn.IFNA(VLOOKUP(Sales_Transactions[[#This Row],[Order ID]],Returned_Items[#All],2,FALSE),"Not Returned")</f>
        <v>Not Returned</v>
      </c>
    </row>
    <row r="7984" spans="1:34" x14ac:dyDescent="0.25">
      <c r="A7984">
        <v>55011</v>
      </c>
      <c r="C7984" t="s">
        <v>3242</v>
      </c>
      <c r="D7984" s="2" t="str">
        <f>TEXT(MID(Sales_Transactions[[#This Row],[Order Date]],2,5),"d/m/yyy")</f>
        <v>4/1/2012</v>
      </c>
      <c r="E7984" s="2" t="str">
        <f>TEXT(MID(Sales_Transactions[[#This Row],[Order Date]],2,5),"d")</f>
        <v>4</v>
      </c>
      <c r="F7984" s="2" t="str">
        <f>TEXT(MID(Sales_Transactions[[#This Row],[Order Date]],2,5),"m")</f>
        <v>1</v>
      </c>
      <c r="G7984" s="2" t="str">
        <f>TEXT(MID(Sales_Transactions[[#This Row],[Order Date]],2,5),"yyy")</f>
        <v>2012</v>
      </c>
      <c r="H7984" s="2" t="str">
        <f>TEXT(MID(Sales_Transactions[[#This Row],[Order Date]],2,5),"yyy/m")</f>
        <v>2012/1</v>
      </c>
      <c r="I7984" t="s">
        <v>101</v>
      </c>
      <c r="J7984">
        <f t="shared" si="744"/>
        <v>1</v>
      </c>
      <c r="K7984" s="2">
        <v>18</v>
      </c>
      <c r="L7984" s="3">
        <v>55.82</v>
      </c>
      <c r="M7984" s="4">
        <v>0.01</v>
      </c>
      <c r="N7984" s="5" t="s">
        <v>23</v>
      </c>
      <c r="O7984" s="3">
        <v>14.19</v>
      </c>
      <c r="P7984" s="3">
        <v>2.94</v>
      </c>
      <c r="Q7984" s="3">
        <v>0.81</v>
      </c>
      <c r="R7984" s="5" t="s">
        <v>3076</v>
      </c>
      <c r="S7984" s="5" t="s">
        <v>3608</v>
      </c>
      <c r="T7984" s="5" t="str">
        <f t="shared" si="745"/>
        <v>Alejandro Ballentine</v>
      </c>
      <c r="U7984" t="s">
        <v>153</v>
      </c>
      <c r="V7984" s="5" t="s">
        <v>27</v>
      </c>
      <c r="W7984" s="5" t="s">
        <v>28</v>
      </c>
      <c r="X7984" s="5" t="s">
        <v>124</v>
      </c>
      <c r="Y7984" s="5" t="s">
        <v>2002</v>
      </c>
      <c r="Z7984" s="5" t="s">
        <v>84</v>
      </c>
      <c r="AA7984" s="4">
        <v>0.4</v>
      </c>
      <c r="AB7984" s="1">
        <v>40913</v>
      </c>
      <c r="AC7984" s="1">
        <v>17995</v>
      </c>
      <c r="AD7984">
        <f t="shared" si="746"/>
        <v>1</v>
      </c>
      <c r="AE7984">
        <f t="shared" ca="1" si="747"/>
        <v>75</v>
      </c>
      <c r="AF7984" t="str">
        <f t="shared" ca="1" si="748"/>
        <v>Over 65</v>
      </c>
      <c r="AG7984" s="3">
        <f t="shared" si="749"/>
        <v>0.208317</v>
      </c>
      <c r="AH7984" t="str">
        <f>_xlfn.IFNA(VLOOKUP(Sales_Transactions[[#This Row],[Order ID]],Returned_Items[#All],2,FALSE),"Not Returned")</f>
        <v>Not Returned</v>
      </c>
    </row>
    <row r="7985" spans="1:34" x14ac:dyDescent="0.25">
      <c r="A7985">
        <v>55490</v>
      </c>
      <c r="C7985" t="s">
        <v>1579</v>
      </c>
      <c r="D7985" s="2" t="str">
        <f>TEXT(MID(Sales_Transactions[[#This Row],[Order Date]],2,5),"d/m/yyy")</f>
        <v>16/11/2009</v>
      </c>
      <c r="E7985" s="2" t="str">
        <f>TEXT(MID(Sales_Transactions[[#This Row],[Order Date]],2,5),"d")</f>
        <v>16</v>
      </c>
      <c r="F7985" s="2" t="str">
        <f>TEXT(MID(Sales_Transactions[[#This Row],[Order Date]],2,5),"m")</f>
        <v>11</v>
      </c>
      <c r="G7985" s="2" t="str">
        <f>TEXT(MID(Sales_Transactions[[#This Row],[Order Date]],2,5),"yyy")</f>
        <v>2009</v>
      </c>
      <c r="H7985" s="2" t="str">
        <f>TEXT(MID(Sales_Transactions[[#This Row],[Order Date]],2,5),"yyy/m")</f>
        <v>2009/11</v>
      </c>
      <c r="I7985" t="s">
        <v>78</v>
      </c>
      <c r="J7985">
        <f t="shared" si="744"/>
        <v>3</v>
      </c>
      <c r="K7985" s="2">
        <v>3</v>
      </c>
      <c r="L7985" s="3">
        <v>246.2</v>
      </c>
      <c r="M7985" s="4">
        <v>0.04</v>
      </c>
      <c r="N7985" s="5" t="s">
        <v>34</v>
      </c>
      <c r="O7985" s="3">
        <v>-184.16</v>
      </c>
      <c r="P7985" s="3">
        <v>70.89</v>
      </c>
      <c r="Q7985" s="3">
        <v>89.3</v>
      </c>
      <c r="R7985" s="5" t="s">
        <v>416</v>
      </c>
      <c r="S7985" s="5" t="s">
        <v>3575</v>
      </c>
      <c r="T7985" s="5" t="str">
        <f t="shared" si="745"/>
        <v>Becky Pak</v>
      </c>
      <c r="U7985" t="s">
        <v>153</v>
      </c>
      <c r="V7985" s="5" t="s">
        <v>47</v>
      </c>
      <c r="W7985" s="5" t="s">
        <v>57</v>
      </c>
      <c r="X7985" s="5" t="s">
        <v>107</v>
      </c>
      <c r="Y7985" s="5" t="s">
        <v>1900</v>
      </c>
      <c r="Z7985" s="5" t="s">
        <v>106</v>
      </c>
      <c r="AA7985" s="4">
        <v>0.72</v>
      </c>
      <c r="AB7985" s="1">
        <v>40134</v>
      </c>
      <c r="AC7985" s="1">
        <v>18191</v>
      </c>
      <c r="AD7985">
        <f t="shared" si="746"/>
        <v>1</v>
      </c>
      <c r="AE7985">
        <f t="shared" ca="1" si="747"/>
        <v>74</v>
      </c>
      <c r="AF7985" t="str">
        <f t="shared" ca="1" si="748"/>
        <v>Over 65</v>
      </c>
      <c r="AG7985" s="3">
        <f t="shared" si="749"/>
        <v>53.387214666666665</v>
      </c>
      <c r="AH7985" t="str">
        <f>_xlfn.IFNA(VLOOKUP(Sales_Transactions[[#This Row],[Order ID]],Returned_Items[#All],2,FALSE),"Not Returned")</f>
        <v>Not Returned</v>
      </c>
    </row>
    <row r="7986" spans="1:34" x14ac:dyDescent="0.25">
      <c r="A7986">
        <v>56069</v>
      </c>
      <c r="C7986" t="s">
        <v>1985</v>
      </c>
      <c r="D7986" s="2" t="str">
        <f>TEXT(MID(Sales_Transactions[[#This Row],[Order Date]],2,5),"d/m/yyy")</f>
        <v>14/10/2012</v>
      </c>
      <c r="E7986" s="2" t="str">
        <f>TEXT(MID(Sales_Transactions[[#This Row],[Order Date]],2,5),"d")</f>
        <v>14</v>
      </c>
      <c r="F7986" s="2" t="str">
        <f>TEXT(MID(Sales_Transactions[[#This Row],[Order Date]],2,5),"m")</f>
        <v>10</v>
      </c>
      <c r="G7986" s="2" t="str">
        <f>TEXT(MID(Sales_Transactions[[#This Row],[Order Date]],2,5),"yyy")</f>
        <v>2012</v>
      </c>
      <c r="H7986" s="2" t="str">
        <f>TEXT(MID(Sales_Transactions[[#This Row],[Order Date]],2,5),"yyy/m")</f>
        <v>2012/10</v>
      </c>
      <c r="I7986" t="s">
        <v>22</v>
      </c>
      <c r="J7986">
        <f t="shared" si="744"/>
        <v>2</v>
      </c>
      <c r="K7986" s="2">
        <v>10</v>
      </c>
      <c r="L7986" s="3">
        <v>55.66</v>
      </c>
      <c r="M7986" s="4">
        <v>0.09</v>
      </c>
      <c r="N7986" s="5" t="s">
        <v>23</v>
      </c>
      <c r="O7986" s="3">
        <v>8.82</v>
      </c>
      <c r="P7986" s="3">
        <v>5.68</v>
      </c>
      <c r="Q7986" s="3">
        <v>1.39</v>
      </c>
      <c r="R7986" s="5" t="s">
        <v>416</v>
      </c>
      <c r="S7986" s="5" t="s">
        <v>3575</v>
      </c>
      <c r="T7986" s="5" t="str">
        <f t="shared" si="745"/>
        <v>Becky Pak</v>
      </c>
      <c r="U7986" t="s">
        <v>153</v>
      </c>
      <c r="V7986" s="5" t="s">
        <v>47</v>
      </c>
      <c r="W7986" s="5" t="s">
        <v>28</v>
      </c>
      <c r="X7986" s="5" t="s">
        <v>98</v>
      </c>
      <c r="Y7986" s="5" t="s">
        <v>1048</v>
      </c>
      <c r="Z7986" s="5" t="s">
        <v>43</v>
      </c>
      <c r="AA7986" s="4">
        <v>0.38</v>
      </c>
      <c r="AB7986" s="1">
        <v>41201</v>
      </c>
      <c r="AC7986" s="1">
        <v>18125</v>
      </c>
      <c r="AD7986">
        <f t="shared" si="746"/>
        <v>5</v>
      </c>
      <c r="AE7986">
        <f t="shared" ca="1" si="747"/>
        <v>74</v>
      </c>
      <c r="AF7986" t="str">
        <f t="shared" ca="1" si="748"/>
        <v>Over 65</v>
      </c>
      <c r="AG7986" s="3">
        <f t="shared" si="749"/>
        <v>0.70648880000000003</v>
      </c>
      <c r="AH7986" t="str">
        <f>_xlfn.IFNA(VLOOKUP(Sales_Transactions[[#This Row],[Order ID]],Returned_Items[#All],2,FALSE),"Not Returned")</f>
        <v>Not Returned</v>
      </c>
    </row>
    <row r="7987" spans="1:34" x14ac:dyDescent="0.25">
      <c r="A7987">
        <v>56163</v>
      </c>
      <c r="C7987" t="s">
        <v>1619</v>
      </c>
      <c r="D7987" s="2" t="str">
        <f>TEXT(MID(Sales_Transactions[[#This Row],[Order Date]],2,5),"d/m/yyy")</f>
        <v>11/8/2009</v>
      </c>
      <c r="E7987" s="2" t="str">
        <f>TEXT(MID(Sales_Transactions[[#This Row],[Order Date]],2,5),"d")</f>
        <v>11</v>
      </c>
      <c r="F7987" s="2" t="str">
        <f>TEXT(MID(Sales_Transactions[[#This Row],[Order Date]],2,5),"m")</f>
        <v>8</v>
      </c>
      <c r="G7987" s="2" t="str">
        <f>TEXT(MID(Sales_Transactions[[#This Row],[Order Date]],2,5),"yyy")</f>
        <v>2009</v>
      </c>
      <c r="H7987" s="2" t="str">
        <f>TEXT(MID(Sales_Transactions[[#This Row],[Order Date]],2,5),"yyy/m")</f>
        <v>2009/8</v>
      </c>
      <c r="I7987" t="s">
        <v>52</v>
      </c>
      <c r="J7987">
        <f t="shared" si="744"/>
        <v>1</v>
      </c>
      <c r="K7987" s="2">
        <v>3</v>
      </c>
      <c r="L7987" s="3">
        <v>119.9</v>
      </c>
      <c r="M7987" s="4">
        <v>0.03</v>
      </c>
      <c r="N7987" s="5" t="s">
        <v>23</v>
      </c>
      <c r="O7987" s="3">
        <v>-14.47</v>
      </c>
      <c r="P7987" s="3">
        <v>37.94</v>
      </c>
      <c r="Q7987" s="3">
        <v>5.08</v>
      </c>
      <c r="R7987" s="5" t="s">
        <v>3609</v>
      </c>
      <c r="S7987" s="5" t="s">
        <v>3610</v>
      </c>
      <c r="T7987" s="5" t="str">
        <f t="shared" si="745"/>
        <v>Claire Good</v>
      </c>
      <c r="U7987" t="s">
        <v>153</v>
      </c>
      <c r="V7987" s="5" t="s">
        <v>74</v>
      </c>
      <c r="W7987" s="5" t="s">
        <v>28</v>
      </c>
      <c r="X7987" s="5" t="s">
        <v>75</v>
      </c>
      <c r="Y7987" s="5" t="s">
        <v>1163</v>
      </c>
      <c r="Z7987" s="5" t="s">
        <v>84</v>
      </c>
      <c r="AA7987" s="4">
        <v>0.38</v>
      </c>
      <c r="AB7987" s="1">
        <v>40038</v>
      </c>
      <c r="AC7987" s="1">
        <v>17919</v>
      </c>
      <c r="AD7987">
        <f t="shared" si="746"/>
        <v>2</v>
      </c>
      <c r="AE7987">
        <f t="shared" ca="1" si="747"/>
        <v>75</v>
      </c>
      <c r="AF7987" t="str">
        <f t="shared" ca="1" si="748"/>
        <v>Over 65</v>
      </c>
      <c r="AG7987" s="3">
        <f t="shared" si="749"/>
        <v>14.336205999999999</v>
      </c>
      <c r="AH7987" t="str">
        <f>_xlfn.IFNA(VLOOKUP(Sales_Transactions[[#This Row],[Order ID]],Returned_Items[#All],2,FALSE),"Not Returned")</f>
        <v>Not Returned</v>
      </c>
    </row>
    <row r="7988" spans="1:34" x14ac:dyDescent="0.25">
      <c r="A7988">
        <v>56929</v>
      </c>
      <c r="C7988" t="s">
        <v>1125</v>
      </c>
      <c r="D7988" s="2" t="str">
        <f>TEXT(MID(Sales_Transactions[[#This Row],[Order Date]],2,5),"d/m/yyy")</f>
        <v>26/9/2011</v>
      </c>
      <c r="E7988" s="2" t="str">
        <f>TEXT(MID(Sales_Transactions[[#This Row],[Order Date]],2,5),"d")</f>
        <v>26</v>
      </c>
      <c r="F7988" s="2" t="str">
        <f>TEXT(MID(Sales_Transactions[[#This Row],[Order Date]],2,5),"m")</f>
        <v>9</v>
      </c>
      <c r="G7988" s="2" t="str">
        <f>TEXT(MID(Sales_Transactions[[#This Row],[Order Date]],2,5),"yyy")</f>
        <v>2011</v>
      </c>
      <c r="H7988" s="2" t="str">
        <f>TEXT(MID(Sales_Transactions[[#This Row],[Order Date]],2,5),"yyy/m")</f>
        <v>2011/9</v>
      </c>
      <c r="I7988" t="s">
        <v>33</v>
      </c>
      <c r="J7988">
        <f t="shared" si="744"/>
        <v>4</v>
      </c>
      <c r="K7988" s="2">
        <v>22</v>
      </c>
      <c r="L7988" s="3">
        <v>205.88</v>
      </c>
      <c r="M7988" s="4">
        <v>0.08</v>
      </c>
      <c r="N7988" s="5" t="s">
        <v>23</v>
      </c>
      <c r="O7988" s="3">
        <v>20.68</v>
      </c>
      <c r="P7988" s="3">
        <v>9.7799999999999994</v>
      </c>
      <c r="Q7988" s="3">
        <v>1.99</v>
      </c>
      <c r="R7988" s="5" t="s">
        <v>3609</v>
      </c>
      <c r="S7988" s="5" t="s">
        <v>3610</v>
      </c>
      <c r="T7988" s="5" t="str">
        <f t="shared" si="745"/>
        <v>Claire Good</v>
      </c>
      <c r="U7988" t="s">
        <v>153</v>
      </c>
      <c r="V7988" s="5" t="s">
        <v>74</v>
      </c>
      <c r="W7988" s="5" t="s">
        <v>48</v>
      </c>
      <c r="X7988" s="5" t="s">
        <v>87</v>
      </c>
      <c r="Y7988" s="5" t="s">
        <v>381</v>
      </c>
      <c r="Z7988" s="5" t="s">
        <v>60</v>
      </c>
      <c r="AA7988" s="4">
        <v>0.43</v>
      </c>
      <c r="AB7988" s="1">
        <v>40814</v>
      </c>
      <c r="AC7988" s="1">
        <v>18091</v>
      </c>
      <c r="AD7988">
        <f t="shared" si="746"/>
        <v>2</v>
      </c>
      <c r="AE7988">
        <f t="shared" ca="1" si="747"/>
        <v>75</v>
      </c>
      <c r="AF7988" t="str">
        <f t="shared" ca="1" si="748"/>
        <v>Over 65</v>
      </c>
      <c r="AG7988" s="3">
        <f t="shared" si="749"/>
        <v>0.5346443636363637</v>
      </c>
      <c r="AH7988" t="str">
        <f>_xlfn.IFNA(VLOOKUP(Sales_Transactions[[#This Row],[Order ID]],Returned_Items[#All],2,FALSE),"Not Returned")</f>
        <v>Not Returned</v>
      </c>
    </row>
    <row r="7989" spans="1:34" x14ac:dyDescent="0.25">
      <c r="A7989">
        <v>57378</v>
      </c>
      <c r="C7989" t="s">
        <v>2267</v>
      </c>
      <c r="D7989" s="2" t="str">
        <f>TEXT(MID(Sales_Transactions[[#This Row],[Order Date]],2,5),"d/m/yyy")</f>
        <v>28/12/2009</v>
      </c>
      <c r="E7989" s="2" t="str">
        <f>TEXT(MID(Sales_Transactions[[#This Row],[Order Date]],2,5),"d")</f>
        <v>28</v>
      </c>
      <c r="F7989" s="2" t="str">
        <f>TEXT(MID(Sales_Transactions[[#This Row],[Order Date]],2,5),"m")</f>
        <v>12</v>
      </c>
      <c r="G7989" s="2" t="str">
        <f>TEXT(MID(Sales_Transactions[[#This Row],[Order Date]],2,5),"yyy")</f>
        <v>2009</v>
      </c>
      <c r="H7989" s="2" t="str">
        <f>TEXT(MID(Sales_Transactions[[#This Row],[Order Date]],2,5),"yyy/m")</f>
        <v>2009/12</v>
      </c>
      <c r="I7989" t="s">
        <v>52</v>
      </c>
      <c r="J7989">
        <f t="shared" si="744"/>
        <v>1</v>
      </c>
      <c r="K7989" s="2">
        <v>9</v>
      </c>
      <c r="L7989" s="3">
        <v>266.27</v>
      </c>
      <c r="M7989" s="4">
        <v>0.02</v>
      </c>
      <c r="N7989" s="5" t="s">
        <v>23</v>
      </c>
      <c r="O7989" s="3">
        <v>-5.7</v>
      </c>
      <c r="P7989" s="3">
        <v>29.89</v>
      </c>
      <c r="Q7989" s="3">
        <v>1.99</v>
      </c>
      <c r="R7989" s="5" t="s">
        <v>3602</v>
      </c>
      <c r="S7989" s="5" t="s">
        <v>3603</v>
      </c>
      <c r="T7989" s="5" t="str">
        <f t="shared" si="745"/>
        <v>Sibella Parks</v>
      </c>
      <c r="U7989" t="s">
        <v>153</v>
      </c>
      <c r="V7989" s="5" t="s">
        <v>27</v>
      </c>
      <c r="W7989" s="5" t="s">
        <v>48</v>
      </c>
      <c r="X7989" s="5" t="s">
        <v>87</v>
      </c>
      <c r="Y7989" s="5" t="s">
        <v>920</v>
      </c>
      <c r="Z7989" s="5" t="s">
        <v>60</v>
      </c>
      <c r="AA7989" s="4">
        <v>0.5</v>
      </c>
      <c r="AB7989" s="1">
        <v>40176</v>
      </c>
      <c r="AC7989" s="1">
        <v>17942</v>
      </c>
      <c r="AD7989">
        <f t="shared" si="746"/>
        <v>1</v>
      </c>
      <c r="AE7989">
        <f t="shared" ca="1" si="747"/>
        <v>75</v>
      </c>
      <c r="AF7989" t="str">
        <f t="shared" ca="1" si="748"/>
        <v>Over 65</v>
      </c>
      <c r="AG7989" s="3">
        <f t="shared" si="749"/>
        <v>3.5415580000000002</v>
      </c>
      <c r="AH7989" t="str">
        <f>_xlfn.IFNA(VLOOKUP(Sales_Transactions[[#This Row],[Order ID]],Returned_Items[#All],2,FALSE),"Not Returned")</f>
        <v>Not Returned</v>
      </c>
    </row>
    <row r="7990" spans="1:34" x14ac:dyDescent="0.25">
      <c r="A7990">
        <v>57378</v>
      </c>
      <c r="C7990" t="s">
        <v>2267</v>
      </c>
      <c r="D7990" s="2" t="str">
        <f>TEXT(MID(Sales_Transactions[[#This Row],[Order Date]],2,5),"d/m/yyy")</f>
        <v>28/12/2009</v>
      </c>
      <c r="E7990" s="2" t="str">
        <f>TEXT(MID(Sales_Transactions[[#This Row],[Order Date]],2,5),"d")</f>
        <v>28</v>
      </c>
      <c r="F7990" s="2" t="str">
        <f>TEXT(MID(Sales_Transactions[[#This Row],[Order Date]],2,5),"m")</f>
        <v>12</v>
      </c>
      <c r="G7990" s="2" t="str">
        <f>TEXT(MID(Sales_Transactions[[#This Row],[Order Date]],2,5),"yyy")</f>
        <v>2009</v>
      </c>
      <c r="H7990" s="2" t="str">
        <f>TEXT(MID(Sales_Transactions[[#This Row],[Order Date]],2,5),"yyy/m")</f>
        <v>2009/12</v>
      </c>
      <c r="I7990" t="s">
        <v>52</v>
      </c>
      <c r="J7990">
        <f t="shared" si="744"/>
        <v>1</v>
      </c>
      <c r="K7990" s="2">
        <v>10</v>
      </c>
      <c r="L7990" s="3">
        <v>38.44</v>
      </c>
      <c r="M7990" s="4">
        <v>0.01</v>
      </c>
      <c r="N7990" s="5" t="s">
        <v>67</v>
      </c>
      <c r="O7990" s="3">
        <v>-26.19</v>
      </c>
      <c r="P7990" s="3">
        <v>3.28</v>
      </c>
      <c r="Q7990" s="3">
        <v>3.97</v>
      </c>
      <c r="R7990" s="5" t="s">
        <v>3602</v>
      </c>
      <c r="S7990" s="5" t="s">
        <v>3603</v>
      </c>
      <c r="T7990" s="5" t="str">
        <f t="shared" si="745"/>
        <v>Sibella Parks</v>
      </c>
      <c r="U7990" t="s">
        <v>153</v>
      </c>
      <c r="V7990" s="5" t="s">
        <v>27</v>
      </c>
      <c r="W7990" s="5" t="s">
        <v>28</v>
      </c>
      <c r="X7990" s="5" t="s">
        <v>124</v>
      </c>
      <c r="Y7990" s="5" t="s">
        <v>962</v>
      </c>
      <c r="Z7990" s="5" t="s">
        <v>84</v>
      </c>
      <c r="AA7990" s="4">
        <v>0.56000000000000005</v>
      </c>
      <c r="AB7990" s="1">
        <v>40175</v>
      </c>
      <c r="AC7990" s="1">
        <v>17903</v>
      </c>
      <c r="AD7990">
        <f t="shared" si="746"/>
        <v>0</v>
      </c>
      <c r="AE7990">
        <f t="shared" ca="1" si="747"/>
        <v>75</v>
      </c>
      <c r="AF7990" t="str">
        <f t="shared" ca="1" si="748"/>
        <v>Over 65</v>
      </c>
      <c r="AG7990" s="3">
        <f t="shared" si="749"/>
        <v>0.72496720000000003</v>
      </c>
      <c r="AH7990" t="str">
        <f>_xlfn.IFNA(VLOOKUP(Sales_Transactions[[#This Row],[Order ID]],Returned_Items[#All],2,FALSE),"Not Returned")</f>
        <v>Not Returned</v>
      </c>
    </row>
    <row r="7991" spans="1:34" x14ac:dyDescent="0.25">
      <c r="A7991">
        <v>58914</v>
      </c>
      <c r="C7991" t="s">
        <v>2465</v>
      </c>
      <c r="D7991" s="2" t="str">
        <f>TEXT(MID(Sales_Transactions[[#This Row],[Order Date]],2,5),"d/m/yyy")</f>
        <v>9/4/2009</v>
      </c>
      <c r="E7991" s="2" t="str">
        <f>TEXT(MID(Sales_Transactions[[#This Row],[Order Date]],2,5),"d")</f>
        <v>9</v>
      </c>
      <c r="F7991" s="2" t="str">
        <f>TEXT(MID(Sales_Transactions[[#This Row],[Order Date]],2,5),"m")</f>
        <v>4</v>
      </c>
      <c r="G7991" s="2" t="str">
        <f>TEXT(MID(Sales_Transactions[[#This Row],[Order Date]],2,5),"yyy")</f>
        <v>2009</v>
      </c>
      <c r="H7991" s="2" t="str">
        <f>TEXT(MID(Sales_Transactions[[#This Row],[Order Date]],2,5),"yyy/m")</f>
        <v>2009/4</v>
      </c>
      <c r="I7991" t="s">
        <v>22</v>
      </c>
      <c r="J7991">
        <f t="shared" si="744"/>
        <v>2</v>
      </c>
      <c r="K7991" s="2">
        <v>46</v>
      </c>
      <c r="L7991" s="3">
        <v>99.94</v>
      </c>
      <c r="M7991" s="4">
        <v>7.0000000000000007E-2</v>
      </c>
      <c r="N7991" s="5" t="s">
        <v>23</v>
      </c>
      <c r="O7991" s="3">
        <v>-55.84</v>
      </c>
      <c r="P7991" s="3">
        <v>2.12</v>
      </c>
      <c r="Q7991" s="3">
        <v>1.99</v>
      </c>
      <c r="R7991" s="5" t="s">
        <v>1378</v>
      </c>
      <c r="S7991" s="5" t="s">
        <v>2069</v>
      </c>
      <c r="T7991" s="5" t="str">
        <f t="shared" si="745"/>
        <v>Alex Russell</v>
      </c>
      <c r="U7991" t="s">
        <v>153</v>
      </c>
      <c r="V7991" s="5" t="s">
        <v>74</v>
      </c>
      <c r="W7991" s="5" t="s">
        <v>48</v>
      </c>
      <c r="X7991" s="5" t="s">
        <v>87</v>
      </c>
      <c r="Y7991" s="5" t="s">
        <v>2204</v>
      </c>
      <c r="Z7991" s="5" t="s">
        <v>60</v>
      </c>
      <c r="AA7991" s="4">
        <v>0.55000000000000004</v>
      </c>
      <c r="AB7991" s="1">
        <v>39914</v>
      </c>
      <c r="AC7991" s="1">
        <v>18191</v>
      </c>
      <c r="AD7991">
        <f t="shared" si="746"/>
        <v>2</v>
      </c>
      <c r="AE7991">
        <f t="shared" ca="1" si="747"/>
        <v>74</v>
      </c>
      <c r="AF7991" t="str">
        <f t="shared" ca="1" si="748"/>
        <v>Over 65</v>
      </c>
      <c r="AG7991" s="3">
        <f t="shared" si="749"/>
        <v>8.9315565217391299E-2</v>
      </c>
      <c r="AH7991" t="str">
        <f>_xlfn.IFNA(VLOOKUP(Sales_Transactions[[#This Row],[Order ID]],Returned_Items[#All],2,FALSE),"Not Returned")</f>
        <v>Not Returned</v>
      </c>
    </row>
    <row r="7992" spans="1:34" x14ac:dyDescent="0.25">
      <c r="A7992">
        <v>58914</v>
      </c>
      <c r="C7992" t="s">
        <v>2465</v>
      </c>
      <c r="D7992" s="2" t="str">
        <f>TEXT(MID(Sales_Transactions[[#This Row],[Order Date]],2,5),"d/m/yyy")</f>
        <v>9/4/2009</v>
      </c>
      <c r="E7992" s="2" t="str">
        <f>TEXT(MID(Sales_Transactions[[#This Row],[Order Date]],2,5),"d")</f>
        <v>9</v>
      </c>
      <c r="F7992" s="2" t="str">
        <f>TEXT(MID(Sales_Transactions[[#This Row],[Order Date]],2,5),"m")</f>
        <v>4</v>
      </c>
      <c r="G7992" s="2" t="str">
        <f>TEXT(MID(Sales_Transactions[[#This Row],[Order Date]],2,5),"yyy")</f>
        <v>2009</v>
      </c>
      <c r="H7992" s="2" t="str">
        <f>TEXT(MID(Sales_Transactions[[#This Row],[Order Date]],2,5),"yyy/m")</f>
        <v>2009/4</v>
      </c>
      <c r="I7992" t="s">
        <v>22</v>
      </c>
      <c r="J7992">
        <f t="shared" si="744"/>
        <v>2</v>
      </c>
      <c r="K7992" s="2">
        <v>11</v>
      </c>
      <c r="L7992" s="3">
        <v>18.7</v>
      </c>
      <c r="M7992" s="4">
        <v>7.0000000000000007E-2</v>
      </c>
      <c r="N7992" s="5" t="s">
        <v>23</v>
      </c>
      <c r="O7992" s="3">
        <v>-3.36</v>
      </c>
      <c r="P7992" s="3">
        <v>1.76</v>
      </c>
      <c r="Q7992" s="3">
        <v>0.7</v>
      </c>
      <c r="R7992" s="5" t="s">
        <v>1378</v>
      </c>
      <c r="S7992" s="5" t="s">
        <v>2069</v>
      </c>
      <c r="T7992" s="5" t="str">
        <f t="shared" si="745"/>
        <v>Alex Russell</v>
      </c>
      <c r="U7992" t="s">
        <v>153</v>
      </c>
      <c r="V7992" s="5" t="s">
        <v>74</v>
      </c>
      <c r="W7992" s="5" t="s">
        <v>28</v>
      </c>
      <c r="X7992" s="5" t="s">
        <v>124</v>
      </c>
      <c r="Y7992" s="5" t="s">
        <v>292</v>
      </c>
      <c r="Z7992" s="5" t="s">
        <v>84</v>
      </c>
      <c r="AA7992" s="4">
        <v>0.56000000000000005</v>
      </c>
      <c r="AB7992" s="1">
        <v>39919</v>
      </c>
      <c r="AC7992" s="1">
        <v>18316</v>
      </c>
      <c r="AD7992">
        <f t="shared" si="746"/>
        <v>7</v>
      </c>
      <c r="AE7992">
        <f t="shared" ca="1" si="747"/>
        <v>74</v>
      </c>
      <c r="AF7992" t="str">
        <f t="shared" ca="1" si="748"/>
        <v>Over 65</v>
      </c>
      <c r="AG7992" s="3">
        <f t="shared" si="749"/>
        <v>0.22352436363636363</v>
      </c>
      <c r="AH7992" t="str">
        <f>_xlfn.IFNA(VLOOKUP(Sales_Transactions[[#This Row],[Order ID]],Returned_Items[#All],2,FALSE),"Not Returned")</f>
        <v>Not Returned</v>
      </c>
    </row>
    <row r="7993" spans="1:34" x14ac:dyDescent="0.25">
      <c r="A7993">
        <v>59586</v>
      </c>
      <c r="C7993" t="s">
        <v>2516</v>
      </c>
      <c r="D7993" s="2" t="str">
        <f>TEXT(MID(Sales_Transactions[[#This Row],[Order Date]],2,5),"d/m/yyy")</f>
        <v>7/3/2012</v>
      </c>
      <c r="E7993" s="2" t="str">
        <f>TEXT(MID(Sales_Transactions[[#This Row],[Order Date]],2,5),"d")</f>
        <v>7</v>
      </c>
      <c r="F7993" s="2" t="str">
        <f>TEXT(MID(Sales_Transactions[[#This Row],[Order Date]],2,5),"m")</f>
        <v>3</v>
      </c>
      <c r="G7993" s="2" t="str">
        <f>TEXT(MID(Sales_Transactions[[#This Row],[Order Date]],2,5),"yyy")</f>
        <v>2012</v>
      </c>
      <c r="H7993" s="2" t="str">
        <f>TEXT(MID(Sales_Transactions[[#This Row],[Order Date]],2,5),"yyy/m")</f>
        <v>2012/3</v>
      </c>
      <c r="I7993" t="s">
        <v>22</v>
      </c>
      <c r="J7993">
        <f t="shared" si="744"/>
        <v>2</v>
      </c>
      <c r="K7993" s="2">
        <v>25</v>
      </c>
      <c r="L7993" s="3">
        <v>167.23</v>
      </c>
      <c r="M7993" s="4">
        <v>0.05</v>
      </c>
      <c r="N7993" s="5" t="s">
        <v>23</v>
      </c>
      <c r="O7993" s="3">
        <v>-43.17</v>
      </c>
      <c r="P7993" s="3">
        <v>6.68</v>
      </c>
      <c r="Q7993" s="3">
        <v>5.41</v>
      </c>
      <c r="R7993" s="5" t="s">
        <v>936</v>
      </c>
      <c r="S7993" s="5" t="s">
        <v>937</v>
      </c>
      <c r="T7993" s="5" t="str">
        <f t="shared" si="745"/>
        <v>Jenna Caffey</v>
      </c>
      <c r="U7993" t="s">
        <v>153</v>
      </c>
      <c r="V7993" s="5" t="s">
        <v>37</v>
      </c>
      <c r="W7993" s="5" t="s">
        <v>28</v>
      </c>
      <c r="X7993" s="5" t="s">
        <v>75</v>
      </c>
      <c r="Y7993" s="5" t="s">
        <v>3236</v>
      </c>
      <c r="Z7993" s="5" t="s">
        <v>43</v>
      </c>
      <c r="AA7993" s="4">
        <v>0.37</v>
      </c>
      <c r="AB7993" s="1">
        <v>40979</v>
      </c>
      <c r="AC7993" s="1">
        <v>18385</v>
      </c>
      <c r="AD7993">
        <f t="shared" si="746"/>
        <v>4</v>
      </c>
      <c r="AE7993">
        <f t="shared" ca="1" si="747"/>
        <v>74</v>
      </c>
      <c r="AF7993" t="str">
        <f t="shared" ca="1" si="748"/>
        <v>Over 65</v>
      </c>
      <c r="AG7993" s="3">
        <f t="shared" si="749"/>
        <v>0.48346640000000002</v>
      </c>
      <c r="AH7993" t="str">
        <f>_xlfn.IFNA(VLOOKUP(Sales_Transactions[[#This Row],[Order ID]],Returned_Items[#All],2,FALSE),"Not Returned")</f>
        <v>Not Returned</v>
      </c>
    </row>
    <row r="7994" spans="1:34" x14ac:dyDescent="0.25">
      <c r="A7994">
        <v>359</v>
      </c>
      <c r="C7994" t="s">
        <v>1844</v>
      </c>
      <c r="D7994" s="2" t="str">
        <f>TEXT(MID(Sales_Transactions[[#This Row],[Order Date]],2,5),"d/m/yyy")</f>
        <v>18/12/2009</v>
      </c>
      <c r="E7994" s="2" t="str">
        <f>TEXT(MID(Sales_Transactions[[#This Row],[Order Date]],2,5),"d")</f>
        <v>18</v>
      </c>
      <c r="F7994" s="2" t="str">
        <f>TEXT(MID(Sales_Transactions[[#This Row],[Order Date]],2,5),"m")</f>
        <v>12</v>
      </c>
      <c r="G7994" s="2" t="str">
        <f>TEXT(MID(Sales_Transactions[[#This Row],[Order Date]],2,5),"yyy")</f>
        <v>2009</v>
      </c>
      <c r="H7994" s="2" t="str">
        <f>TEXT(MID(Sales_Transactions[[#This Row],[Order Date]],2,5),"yyy/m")</f>
        <v>2009/12</v>
      </c>
      <c r="I7994" t="s">
        <v>78</v>
      </c>
      <c r="J7994">
        <f t="shared" si="744"/>
        <v>3</v>
      </c>
      <c r="K7994" s="2">
        <v>30</v>
      </c>
      <c r="L7994" s="3">
        <v>3659.66</v>
      </c>
      <c r="M7994" s="4">
        <v>0.08</v>
      </c>
      <c r="N7994" s="5" t="s">
        <v>34</v>
      </c>
      <c r="O7994" s="3">
        <v>-500.38</v>
      </c>
      <c r="P7994" s="3">
        <v>124.49</v>
      </c>
      <c r="Q7994" s="3">
        <v>51.94</v>
      </c>
      <c r="R7994" s="5" t="s">
        <v>441</v>
      </c>
      <c r="S7994" s="5" t="s">
        <v>2111</v>
      </c>
      <c r="T7994" s="5" t="str">
        <f t="shared" si="745"/>
        <v>Cari Sayre</v>
      </c>
      <c r="U7994" t="s">
        <v>153</v>
      </c>
      <c r="V7994" s="5" t="s">
        <v>47</v>
      </c>
      <c r="W7994" s="5" t="s">
        <v>57</v>
      </c>
      <c r="X7994" s="5" t="s">
        <v>107</v>
      </c>
      <c r="Y7994" s="5" t="s">
        <v>711</v>
      </c>
      <c r="Z7994" s="5" t="s">
        <v>106</v>
      </c>
      <c r="AA7994" s="4">
        <v>0.63</v>
      </c>
      <c r="AB7994" s="1">
        <v>40166</v>
      </c>
      <c r="AC7994" s="1">
        <v>18555</v>
      </c>
      <c r="AD7994">
        <f t="shared" si="746"/>
        <v>1</v>
      </c>
      <c r="AE7994">
        <f t="shared" ca="1" si="747"/>
        <v>73</v>
      </c>
      <c r="AF7994" t="str">
        <f t="shared" ca="1" si="748"/>
        <v>Over 65</v>
      </c>
      <c r="AG7994" s="3">
        <f t="shared" si="749"/>
        <v>5.8776802666666663</v>
      </c>
      <c r="AH7994" t="str">
        <f>_xlfn.IFNA(VLOOKUP(Sales_Transactions[[#This Row],[Order ID]],Returned_Items[#All],2,FALSE),"Not Returned")</f>
        <v>Returned</v>
      </c>
    </row>
    <row r="7995" spans="1:34" x14ac:dyDescent="0.25">
      <c r="A7995">
        <v>832</v>
      </c>
      <c r="C7995" t="s">
        <v>1514</v>
      </c>
      <c r="D7995" s="2" t="str">
        <f>TEXT(MID(Sales_Transactions[[#This Row],[Order Date]],2,5),"d/m/yyy")</f>
        <v>18/4/2012</v>
      </c>
      <c r="E7995" s="2" t="str">
        <f>TEXT(MID(Sales_Transactions[[#This Row],[Order Date]],2,5),"d")</f>
        <v>18</v>
      </c>
      <c r="F7995" s="2" t="str">
        <f>TEXT(MID(Sales_Transactions[[#This Row],[Order Date]],2,5),"m")</f>
        <v>4</v>
      </c>
      <c r="G7995" s="2" t="str">
        <f>TEXT(MID(Sales_Transactions[[#This Row],[Order Date]],2,5),"yyy")</f>
        <v>2012</v>
      </c>
      <c r="H7995" s="2" t="str">
        <f>TEXT(MID(Sales_Transactions[[#This Row],[Order Date]],2,5),"yyy/m")</f>
        <v>2012/4</v>
      </c>
      <c r="I7995" t="s">
        <v>22</v>
      </c>
      <c r="J7995">
        <f t="shared" si="744"/>
        <v>2</v>
      </c>
      <c r="K7995" s="2">
        <v>7</v>
      </c>
      <c r="L7995" s="3">
        <v>53.46</v>
      </c>
      <c r="M7995" s="4">
        <v>0.02</v>
      </c>
      <c r="N7995" s="5" t="s">
        <v>23</v>
      </c>
      <c r="O7995" s="3">
        <v>-17.579999999999998</v>
      </c>
      <c r="P7995" s="3">
        <v>6.48</v>
      </c>
      <c r="Q7995" s="3">
        <v>5.9</v>
      </c>
      <c r="R7995" s="5" t="s">
        <v>3621</v>
      </c>
      <c r="S7995" s="5" t="s">
        <v>3622</v>
      </c>
      <c r="T7995" s="5" t="str">
        <f t="shared" si="745"/>
        <v>Alice McCarthy</v>
      </c>
      <c r="U7995" t="s">
        <v>153</v>
      </c>
      <c r="V7995" s="5" t="s">
        <v>47</v>
      </c>
      <c r="W7995" s="5" t="s">
        <v>28</v>
      </c>
      <c r="X7995" s="5" t="s">
        <v>75</v>
      </c>
      <c r="Y7995" s="5" t="s">
        <v>1186</v>
      </c>
      <c r="Z7995" s="5" t="s">
        <v>43</v>
      </c>
      <c r="AA7995" s="4">
        <v>0.37</v>
      </c>
      <c r="AB7995" s="1">
        <v>41021</v>
      </c>
      <c r="AC7995" s="1">
        <v>18581</v>
      </c>
      <c r="AD7995">
        <f t="shared" si="746"/>
        <v>4</v>
      </c>
      <c r="AE7995">
        <f t="shared" ca="1" si="747"/>
        <v>73</v>
      </c>
      <c r="AF7995" t="str">
        <f t="shared" ca="1" si="748"/>
        <v>Over 65</v>
      </c>
      <c r="AG7995" s="3">
        <f t="shared" si="749"/>
        <v>1.7683862857142858</v>
      </c>
      <c r="AH7995" t="str">
        <f>_xlfn.IFNA(VLOOKUP(Sales_Transactions[[#This Row],[Order ID]],Returned_Items[#All],2,FALSE),"Not Returned")</f>
        <v>Not Returned</v>
      </c>
    </row>
    <row r="7996" spans="1:34" x14ac:dyDescent="0.25">
      <c r="A7996">
        <v>1383</v>
      </c>
      <c r="C7996" t="s">
        <v>3201</v>
      </c>
      <c r="D7996" s="2" t="str">
        <f>TEXT(MID(Sales_Transactions[[#This Row],[Order Date]],2,5),"d/m/yyy")</f>
        <v>26/4/2010</v>
      </c>
      <c r="E7996" s="2" t="str">
        <f>TEXT(MID(Sales_Transactions[[#This Row],[Order Date]],2,5),"d")</f>
        <v>26</v>
      </c>
      <c r="F7996" s="2" t="str">
        <f>TEXT(MID(Sales_Transactions[[#This Row],[Order Date]],2,5),"m")</f>
        <v>4</v>
      </c>
      <c r="G7996" s="2" t="str">
        <f>TEXT(MID(Sales_Transactions[[#This Row],[Order Date]],2,5),"yyy")</f>
        <v>2010</v>
      </c>
      <c r="H7996" s="2" t="str">
        <f>TEXT(MID(Sales_Transactions[[#This Row],[Order Date]],2,5),"yyy/m")</f>
        <v>2010/4</v>
      </c>
      <c r="I7996" t="s">
        <v>33</v>
      </c>
      <c r="J7996">
        <f t="shared" si="744"/>
        <v>4</v>
      </c>
      <c r="K7996" s="2">
        <v>43</v>
      </c>
      <c r="L7996" s="3">
        <v>17129.97</v>
      </c>
      <c r="M7996" s="4">
        <v>7.0000000000000007E-2</v>
      </c>
      <c r="N7996" s="5" t="s">
        <v>23</v>
      </c>
      <c r="O7996" s="3">
        <v>5616.08</v>
      </c>
      <c r="P7996" s="3">
        <v>415.88</v>
      </c>
      <c r="Q7996" s="3">
        <v>11.37</v>
      </c>
      <c r="R7996" s="5" t="s">
        <v>198</v>
      </c>
      <c r="S7996" s="5" t="s">
        <v>3623</v>
      </c>
      <c r="T7996" s="5" t="str">
        <f t="shared" si="745"/>
        <v>Frank Merwin</v>
      </c>
      <c r="U7996" t="s">
        <v>153</v>
      </c>
      <c r="V7996" s="5" t="s">
        <v>37</v>
      </c>
      <c r="W7996" s="5" t="s">
        <v>28</v>
      </c>
      <c r="X7996" s="5" t="s">
        <v>29</v>
      </c>
      <c r="Y7996" s="5" t="s">
        <v>581</v>
      </c>
      <c r="Z7996" s="5" t="s">
        <v>43</v>
      </c>
      <c r="AA7996" s="4">
        <v>0.56999999999999995</v>
      </c>
      <c r="AB7996" s="1">
        <v>40295</v>
      </c>
      <c r="AC7996" s="1">
        <v>18953</v>
      </c>
      <c r="AD7996">
        <f t="shared" si="746"/>
        <v>1</v>
      </c>
      <c r="AE7996">
        <f t="shared" ca="1" si="747"/>
        <v>72</v>
      </c>
      <c r="AF7996" t="str">
        <f t="shared" ca="1" si="748"/>
        <v>Over 65</v>
      </c>
      <c r="AG7996" s="3">
        <f t="shared" si="749"/>
        <v>9.9292763720930228</v>
      </c>
      <c r="AH7996" t="str">
        <f>_xlfn.IFNA(VLOOKUP(Sales_Transactions[[#This Row],[Order ID]],Returned_Items[#All],2,FALSE),"Not Returned")</f>
        <v>Not Returned</v>
      </c>
    </row>
    <row r="7997" spans="1:34" x14ac:dyDescent="0.25">
      <c r="A7997">
        <v>2433</v>
      </c>
      <c r="C7997" t="s">
        <v>3048</v>
      </c>
      <c r="D7997" s="2" t="str">
        <f>TEXT(MID(Sales_Transactions[[#This Row],[Order Date]],2,5),"d/m/yyy")</f>
        <v>21/8/2009</v>
      </c>
      <c r="E7997" s="2" t="str">
        <f>TEXT(MID(Sales_Transactions[[#This Row],[Order Date]],2,5),"d")</f>
        <v>21</v>
      </c>
      <c r="F7997" s="2" t="str">
        <f>TEXT(MID(Sales_Transactions[[#This Row],[Order Date]],2,5),"m")</f>
        <v>8</v>
      </c>
      <c r="G7997" s="2" t="str">
        <f>TEXT(MID(Sales_Transactions[[#This Row],[Order Date]],2,5),"yyy")</f>
        <v>2009</v>
      </c>
      <c r="H7997" s="2" t="str">
        <f>TEXT(MID(Sales_Transactions[[#This Row],[Order Date]],2,5),"yyy/m")</f>
        <v>2009/8</v>
      </c>
      <c r="I7997" t="s">
        <v>52</v>
      </c>
      <c r="J7997">
        <f t="shared" si="744"/>
        <v>1</v>
      </c>
      <c r="K7997" s="2">
        <v>14</v>
      </c>
      <c r="L7997" s="3">
        <v>24105.87</v>
      </c>
      <c r="M7997" s="4">
        <v>7.0000000000000007E-2</v>
      </c>
      <c r="N7997" s="5" t="s">
        <v>34</v>
      </c>
      <c r="O7997" s="3">
        <v>4073.25</v>
      </c>
      <c r="P7997" s="3">
        <v>2036.48</v>
      </c>
      <c r="Q7997" s="3">
        <v>14.7</v>
      </c>
      <c r="R7997" s="5" t="s">
        <v>441</v>
      </c>
      <c r="S7997" s="5" t="s">
        <v>2111</v>
      </c>
      <c r="T7997" s="5" t="str">
        <f t="shared" si="745"/>
        <v>Cari Sayre</v>
      </c>
      <c r="U7997" t="s">
        <v>153</v>
      </c>
      <c r="V7997" s="5" t="s">
        <v>47</v>
      </c>
      <c r="W7997" s="5" t="s">
        <v>48</v>
      </c>
      <c r="X7997" s="5" t="s">
        <v>324</v>
      </c>
      <c r="Y7997" s="5" t="s">
        <v>3465</v>
      </c>
      <c r="Z7997" s="5" t="s">
        <v>40</v>
      </c>
      <c r="AA7997" s="4">
        <v>0.55000000000000004</v>
      </c>
      <c r="AB7997" s="1">
        <v>40046</v>
      </c>
      <c r="AC7997" s="1">
        <v>18750</v>
      </c>
      <c r="AD7997">
        <f t="shared" si="746"/>
        <v>0</v>
      </c>
      <c r="AE7997">
        <f t="shared" ca="1" si="747"/>
        <v>73</v>
      </c>
      <c r="AF7997" t="str">
        <f t="shared" ca="1" si="748"/>
        <v>Over 65</v>
      </c>
      <c r="AG7997" s="3">
        <f t="shared" si="749"/>
        <v>146.41103314285715</v>
      </c>
      <c r="AH7997" t="str">
        <f>_xlfn.IFNA(VLOOKUP(Sales_Transactions[[#This Row],[Order ID]],Returned_Items[#All],2,FALSE),"Not Returned")</f>
        <v>Not Returned</v>
      </c>
    </row>
    <row r="7998" spans="1:34" x14ac:dyDescent="0.25">
      <c r="A7998">
        <v>2659</v>
      </c>
      <c r="C7998" t="s">
        <v>2954</v>
      </c>
      <c r="D7998" s="2" t="str">
        <f>TEXT(MID(Sales_Transactions[[#This Row],[Order Date]],2,5),"d/m/yyy")</f>
        <v>17/12/2010</v>
      </c>
      <c r="E7998" s="2" t="str">
        <f>TEXT(MID(Sales_Transactions[[#This Row],[Order Date]],2,5),"d")</f>
        <v>17</v>
      </c>
      <c r="F7998" s="2" t="str">
        <f>TEXT(MID(Sales_Transactions[[#This Row],[Order Date]],2,5),"m")</f>
        <v>12</v>
      </c>
      <c r="G7998" s="2" t="str">
        <f>TEXT(MID(Sales_Transactions[[#This Row],[Order Date]],2,5),"yyy")</f>
        <v>2010</v>
      </c>
      <c r="H7998" s="2" t="str">
        <f>TEXT(MID(Sales_Transactions[[#This Row],[Order Date]],2,5),"yyy/m")</f>
        <v>2010/12</v>
      </c>
      <c r="I7998" t="s">
        <v>52</v>
      </c>
      <c r="J7998">
        <f t="shared" si="744"/>
        <v>1</v>
      </c>
      <c r="K7998" s="2">
        <v>50</v>
      </c>
      <c r="L7998" s="3">
        <v>881.65</v>
      </c>
      <c r="M7998" s="4">
        <v>0.08</v>
      </c>
      <c r="N7998" s="5" t="s">
        <v>23</v>
      </c>
      <c r="O7998" s="3">
        <v>41.27</v>
      </c>
      <c r="P7998" s="3">
        <v>18.97</v>
      </c>
      <c r="Q7998" s="3">
        <v>9.0299999999999994</v>
      </c>
      <c r="R7998" s="5" t="s">
        <v>3621</v>
      </c>
      <c r="S7998" s="5" t="s">
        <v>3622</v>
      </c>
      <c r="T7998" s="5" t="str">
        <f t="shared" si="745"/>
        <v>Alice McCarthy</v>
      </c>
      <c r="U7998" t="s">
        <v>153</v>
      </c>
      <c r="V7998" s="5" t="s">
        <v>47</v>
      </c>
      <c r="W7998" s="5" t="s">
        <v>28</v>
      </c>
      <c r="X7998" s="5" t="s">
        <v>75</v>
      </c>
      <c r="Y7998" s="5" t="s">
        <v>173</v>
      </c>
      <c r="Z7998" s="5" t="s">
        <v>43</v>
      </c>
      <c r="AA7998" s="4">
        <v>0.37</v>
      </c>
      <c r="AB7998" s="1">
        <v>40531</v>
      </c>
      <c r="AC7998" s="1">
        <v>18945</v>
      </c>
      <c r="AD7998">
        <f t="shared" si="746"/>
        <v>2</v>
      </c>
      <c r="AE7998">
        <f t="shared" ca="1" si="747"/>
        <v>72</v>
      </c>
      <c r="AF7998" t="str">
        <f t="shared" ca="1" si="748"/>
        <v>Over 65</v>
      </c>
      <c r="AG7998" s="3">
        <f t="shared" si="749"/>
        <v>0.55969647999999994</v>
      </c>
      <c r="AH7998" t="str">
        <f>_xlfn.IFNA(VLOOKUP(Sales_Transactions[[#This Row],[Order ID]],Returned_Items[#All],2,FALSE),"Not Returned")</f>
        <v>Not Returned</v>
      </c>
    </row>
    <row r="7999" spans="1:34" x14ac:dyDescent="0.25">
      <c r="A7999">
        <v>3172</v>
      </c>
      <c r="C7999" t="s">
        <v>1963</v>
      </c>
      <c r="D7999" s="2" t="str">
        <f>TEXT(MID(Sales_Transactions[[#This Row],[Order Date]],2,5),"d/m/yyy")</f>
        <v>2/6/2012</v>
      </c>
      <c r="E7999" s="2" t="str">
        <f>TEXT(MID(Sales_Transactions[[#This Row],[Order Date]],2,5),"d")</f>
        <v>2</v>
      </c>
      <c r="F7999" s="2" t="str">
        <f>TEXT(MID(Sales_Transactions[[#This Row],[Order Date]],2,5),"m")</f>
        <v>6</v>
      </c>
      <c r="G7999" s="2" t="str">
        <f>TEXT(MID(Sales_Transactions[[#This Row],[Order Date]],2,5),"yyy")</f>
        <v>2012</v>
      </c>
      <c r="H7999" s="2" t="str">
        <f>TEXT(MID(Sales_Transactions[[#This Row],[Order Date]],2,5),"yyy/m")</f>
        <v>2012/6</v>
      </c>
      <c r="I7999" t="s">
        <v>52</v>
      </c>
      <c r="J7999">
        <f t="shared" si="744"/>
        <v>1</v>
      </c>
      <c r="K7999" s="2">
        <v>33</v>
      </c>
      <c r="L7999" s="3">
        <v>584.51099999999997</v>
      </c>
      <c r="M7999" s="4">
        <v>0.05</v>
      </c>
      <c r="N7999" s="5" t="s">
        <v>23</v>
      </c>
      <c r="O7999" s="3">
        <v>-95.98</v>
      </c>
      <c r="P7999" s="3">
        <v>20.99</v>
      </c>
      <c r="Q7999" s="3">
        <v>3.3</v>
      </c>
      <c r="R7999" s="5" t="s">
        <v>127</v>
      </c>
      <c r="S7999" s="5" t="s">
        <v>2027</v>
      </c>
      <c r="T7999" s="5" t="str">
        <f t="shared" si="745"/>
        <v>Annie Thurman</v>
      </c>
      <c r="U7999" t="s">
        <v>153</v>
      </c>
      <c r="V7999" s="5" t="s">
        <v>37</v>
      </c>
      <c r="W7999" s="5" t="s">
        <v>48</v>
      </c>
      <c r="X7999" s="5" t="s">
        <v>49</v>
      </c>
      <c r="Y7999" s="5" t="s">
        <v>470</v>
      </c>
      <c r="Z7999" s="5" t="s">
        <v>60</v>
      </c>
      <c r="AA7999" s="4">
        <v>0.81</v>
      </c>
      <c r="AB7999" s="1">
        <v>41064</v>
      </c>
      <c r="AC7999" s="1">
        <v>18696</v>
      </c>
      <c r="AD7999">
        <f t="shared" si="746"/>
        <v>2</v>
      </c>
      <c r="AE7999">
        <f t="shared" ca="1" si="747"/>
        <v>73</v>
      </c>
      <c r="AF7999" t="str">
        <f t="shared" ca="1" si="748"/>
        <v>Over 65</v>
      </c>
      <c r="AG7999" s="3">
        <f t="shared" si="749"/>
        <v>0.73574257575757573</v>
      </c>
      <c r="AH7999" t="str">
        <f>_xlfn.IFNA(VLOOKUP(Sales_Transactions[[#This Row],[Order ID]],Returned_Items[#All],2,FALSE),"Not Returned")</f>
        <v>Not Returned</v>
      </c>
    </row>
    <row r="8000" spans="1:34" x14ac:dyDescent="0.25">
      <c r="A8000">
        <v>4199</v>
      </c>
      <c r="C8000" t="s">
        <v>1808</v>
      </c>
      <c r="D8000" s="2" t="str">
        <f>TEXT(MID(Sales_Transactions[[#This Row],[Order Date]],2,5),"d/m/yyy")</f>
        <v>12/2/2012</v>
      </c>
      <c r="E8000" s="2" t="str">
        <f>TEXT(MID(Sales_Transactions[[#This Row],[Order Date]],2,5),"d")</f>
        <v>12</v>
      </c>
      <c r="F8000" s="2" t="str">
        <f>TEXT(MID(Sales_Transactions[[#This Row],[Order Date]],2,5),"m")</f>
        <v>2</v>
      </c>
      <c r="G8000" s="2" t="str">
        <f>TEXT(MID(Sales_Transactions[[#This Row],[Order Date]],2,5),"yyy")</f>
        <v>2012</v>
      </c>
      <c r="H8000" s="2" t="str">
        <f>TEXT(MID(Sales_Transactions[[#This Row],[Order Date]],2,5),"yyy/m")</f>
        <v>2012/2</v>
      </c>
      <c r="I8000" t="s">
        <v>101</v>
      </c>
      <c r="J8000">
        <f t="shared" si="744"/>
        <v>1</v>
      </c>
      <c r="K8000" s="2">
        <v>43</v>
      </c>
      <c r="L8000" s="3">
        <v>639.71</v>
      </c>
      <c r="M8000" s="4">
        <v>0.01</v>
      </c>
      <c r="N8000" s="5" t="s">
        <v>67</v>
      </c>
      <c r="O8000" s="3">
        <v>102.53</v>
      </c>
      <c r="P8000" s="3">
        <v>14.2</v>
      </c>
      <c r="Q8000" s="3">
        <v>5.3</v>
      </c>
      <c r="R8000" s="5" t="s">
        <v>1949</v>
      </c>
      <c r="S8000" s="5" t="s">
        <v>3624</v>
      </c>
      <c r="T8000" s="5" t="str">
        <f t="shared" si="745"/>
        <v>Bruce Money</v>
      </c>
      <c r="U8000" t="s">
        <v>153</v>
      </c>
      <c r="V8000" s="5" t="s">
        <v>47</v>
      </c>
      <c r="W8000" s="5" t="s">
        <v>57</v>
      </c>
      <c r="X8000" s="5" t="s">
        <v>58</v>
      </c>
      <c r="Y8000" s="5" t="s">
        <v>1018</v>
      </c>
      <c r="Z8000" s="5" t="s">
        <v>84</v>
      </c>
      <c r="AA8000" s="4">
        <v>0.46</v>
      </c>
      <c r="AB8000" s="1">
        <v>40952</v>
      </c>
      <c r="AC8000" s="1">
        <v>18939</v>
      </c>
      <c r="AD8000">
        <f t="shared" si="746"/>
        <v>1</v>
      </c>
      <c r="AE8000">
        <f t="shared" ca="1" si="747"/>
        <v>72</v>
      </c>
      <c r="AF8000" t="str">
        <f t="shared" ca="1" si="748"/>
        <v>Over 65</v>
      </c>
      <c r="AG8000" s="3">
        <f t="shared" si="749"/>
        <v>0.45345534883720934</v>
      </c>
      <c r="AH8000" t="str">
        <f>_xlfn.IFNA(VLOOKUP(Sales_Transactions[[#This Row],[Order ID]],Returned_Items[#All],2,FALSE),"Not Returned")</f>
        <v>Not Returned</v>
      </c>
    </row>
    <row r="8001" spans="1:34" x14ac:dyDescent="0.25">
      <c r="A8001">
        <v>5347</v>
      </c>
      <c r="C8001" t="s">
        <v>2762</v>
      </c>
      <c r="D8001" s="2" t="str">
        <f>TEXT(MID(Sales_Transactions[[#This Row],[Order Date]],2,5),"d/m/yyy")</f>
        <v>21/2/2011</v>
      </c>
      <c r="E8001" s="2" t="str">
        <f>TEXT(MID(Sales_Transactions[[#This Row],[Order Date]],2,5),"d")</f>
        <v>21</v>
      </c>
      <c r="F8001" s="2" t="str">
        <f>TEXT(MID(Sales_Transactions[[#This Row],[Order Date]],2,5),"m")</f>
        <v>2</v>
      </c>
      <c r="G8001" s="2" t="str">
        <f>TEXT(MID(Sales_Transactions[[#This Row],[Order Date]],2,5),"yyy")</f>
        <v>2011</v>
      </c>
      <c r="H8001" s="2" t="str">
        <f>TEXT(MID(Sales_Transactions[[#This Row],[Order Date]],2,5),"yyy/m")</f>
        <v>2011/2</v>
      </c>
      <c r="I8001" t="s">
        <v>78</v>
      </c>
      <c r="J8001">
        <f t="shared" si="744"/>
        <v>3</v>
      </c>
      <c r="K8001" s="2">
        <v>7</v>
      </c>
      <c r="L8001" s="3">
        <v>525.55499999999995</v>
      </c>
      <c r="M8001" s="4">
        <v>0.04</v>
      </c>
      <c r="N8001" s="5" t="s">
        <v>23</v>
      </c>
      <c r="O8001" s="3">
        <v>-60.67</v>
      </c>
      <c r="P8001" s="3">
        <v>85.99</v>
      </c>
      <c r="Q8001" s="3">
        <v>1.25</v>
      </c>
      <c r="R8001" s="5" t="s">
        <v>1395</v>
      </c>
      <c r="S8001" s="5" t="s">
        <v>1396</v>
      </c>
      <c r="T8001" s="5" t="str">
        <f t="shared" si="745"/>
        <v>Kelly Williams</v>
      </c>
      <c r="U8001" t="s">
        <v>153</v>
      </c>
      <c r="V8001" s="5" t="s">
        <v>47</v>
      </c>
      <c r="W8001" s="5" t="s">
        <v>48</v>
      </c>
      <c r="X8001" s="5" t="s">
        <v>49</v>
      </c>
      <c r="Y8001" s="5" t="s">
        <v>721</v>
      </c>
      <c r="Z8001" s="5" t="s">
        <v>60</v>
      </c>
      <c r="AA8001" s="4">
        <v>0.39</v>
      </c>
      <c r="AB8001" s="1">
        <v>40597</v>
      </c>
      <c r="AC8001" s="1">
        <v>18742</v>
      </c>
      <c r="AD8001">
        <f t="shared" si="746"/>
        <v>2</v>
      </c>
      <c r="AE8001">
        <f t="shared" ca="1" si="747"/>
        <v>73</v>
      </c>
      <c r="AF8001" t="str">
        <f t="shared" ca="1" si="748"/>
        <v>Over 65</v>
      </c>
      <c r="AG8001" s="3">
        <f t="shared" si="749"/>
        <v>12.457943428571427</v>
      </c>
      <c r="AH8001" t="str">
        <f>_xlfn.IFNA(VLOOKUP(Sales_Transactions[[#This Row],[Order ID]],Returned_Items[#All],2,FALSE),"Not Returned")</f>
        <v>Not Returned</v>
      </c>
    </row>
    <row r="8002" spans="1:34" x14ac:dyDescent="0.25">
      <c r="A8002">
        <v>5347</v>
      </c>
      <c r="C8002" t="s">
        <v>2762</v>
      </c>
      <c r="D8002" s="2" t="str">
        <f>TEXT(MID(Sales_Transactions[[#This Row],[Order Date]],2,5),"d/m/yyy")</f>
        <v>21/2/2011</v>
      </c>
      <c r="E8002" s="2" t="str">
        <f>TEXT(MID(Sales_Transactions[[#This Row],[Order Date]],2,5),"d")</f>
        <v>21</v>
      </c>
      <c r="F8002" s="2" t="str">
        <f>TEXT(MID(Sales_Transactions[[#This Row],[Order Date]],2,5),"m")</f>
        <v>2</v>
      </c>
      <c r="G8002" s="2" t="str">
        <f>TEXT(MID(Sales_Transactions[[#This Row],[Order Date]],2,5),"yyy")</f>
        <v>2011</v>
      </c>
      <c r="H8002" s="2" t="str">
        <f>TEXT(MID(Sales_Transactions[[#This Row],[Order Date]],2,5),"yyy/m")</f>
        <v>2011/2</v>
      </c>
      <c r="I8002" t="s">
        <v>78</v>
      </c>
      <c r="J8002">
        <f t="shared" ref="J8002:J8065" si="750">IF(I8002="Making Critical",5,IF(I8002="High",4,IF(I8002="Medium",3,IF(I8002="Low",2,1))))</f>
        <v>3</v>
      </c>
      <c r="K8002" s="2">
        <v>39</v>
      </c>
      <c r="L8002" s="3">
        <v>276.029</v>
      </c>
      <c r="M8002" s="4">
        <v>0.05</v>
      </c>
      <c r="N8002" s="5" t="s">
        <v>23</v>
      </c>
      <c r="O8002" s="3">
        <v>-108.19</v>
      </c>
      <c r="P8002" s="3">
        <v>7.99</v>
      </c>
      <c r="Q8002" s="3">
        <v>5.03</v>
      </c>
      <c r="R8002" s="5" t="s">
        <v>1395</v>
      </c>
      <c r="S8002" s="5" t="s">
        <v>1396</v>
      </c>
      <c r="T8002" s="5" t="str">
        <f t="shared" ref="T8002:T8065" si="751">R8002 &amp; " " &amp; S8002</f>
        <v>Kelly Williams</v>
      </c>
      <c r="U8002" t="s">
        <v>153</v>
      </c>
      <c r="V8002" s="5" t="s">
        <v>47</v>
      </c>
      <c r="W8002" s="5" t="s">
        <v>48</v>
      </c>
      <c r="X8002" s="5" t="s">
        <v>49</v>
      </c>
      <c r="Y8002" s="5" t="s">
        <v>204</v>
      </c>
      <c r="Z8002" s="5" t="s">
        <v>56</v>
      </c>
      <c r="AA8002" s="4">
        <v>0.6</v>
      </c>
      <c r="AB8002" s="1">
        <v>40598</v>
      </c>
      <c r="AC8002" s="1">
        <v>19310</v>
      </c>
      <c r="AD8002">
        <f t="shared" ref="AD8002:AD8065" si="752">_xlfn.DAYS(AB8002,D8002)</f>
        <v>3</v>
      </c>
      <c r="AE8002">
        <f t="shared" ref="AE8002:AE8065" ca="1" si="753">DATEDIF(AC8002,TODAY(),"Y")</f>
        <v>71</v>
      </c>
      <c r="AF8002" t="str">
        <f t="shared" ref="AF8002:AF8065" ca="1" si="754">IF(AE8002&lt;18,"Under 18",IF(AE8002&lt;65,"18-64","Over 65"))</f>
        <v>Over 65</v>
      </c>
      <c r="AG8002" s="3">
        <f t="shared" ref="AG8002:AG8065" si="755" xml:space="preserve"> (P8002 - (M8002 / 100) * P8002 + Q8002) / K8002</f>
        <v>0.33374371794871793</v>
      </c>
      <c r="AH8002" t="str">
        <f>_xlfn.IFNA(VLOOKUP(Sales_Transactions[[#This Row],[Order ID]],Returned_Items[#All],2,FALSE),"Not Returned")</f>
        <v>Not Returned</v>
      </c>
    </row>
    <row r="8003" spans="1:34" x14ac:dyDescent="0.25">
      <c r="A8003">
        <v>5347</v>
      </c>
      <c r="C8003" t="s">
        <v>2762</v>
      </c>
      <c r="D8003" s="2" t="str">
        <f>TEXT(MID(Sales_Transactions[[#This Row],[Order Date]],2,5),"d/m/yyy")</f>
        <v>21/2/2011</v>
      </c>
      <c r="E8003" s="2" t="str">
        <f>TEXT(MID(Sales_Transactions[[#This Row],[Order Date]],2,5),"d")</f>
        <v>21</v>
      </c>
      <c r="F8003" s="2" t="str">
        <f>TEXT(MID(Sales_Transactions[[#This Row],[Order Date]],2,5),"m")</f>
        <v>2</v>
      </c>
      <c r="G8003" s="2" t="str">
        <f>TEXT(MID(Sales_Transactions[[#This Row],[Order Date]],2,5),"yyy")</f>
        <v>2011</v>
      </c>
      <c r="H8003" s="2" t="str">
        <f>TEXT(MID(Sales_Transactions[[#This Row],[Order Date]],2,5),"yyy/m")</f>
        <v>2011/2</v>
      </c>
      <c r="I8003" t="s">
        <v>78</v>
      </c>
      <c r="J8003">
        <f t="shared" si="750"/>
        <v>3</v>
      </c>
      <c r="K8003" s="2">
        <v>1</v>
      </c>
      <c r="L8003" s="3">
        <v>187.20400000000001</v>
      </c>
      <c r="M8003" s="4">
        <v>0.01</v>
      </c>
      <c r="N8003" s="5" t="s">
        <v>23</v>
      </c>
      <c r="O8003" s="3">
        <v>-796.76</v>
      </c>
      <c r="P8003" s="3">
        <v>205.99</v>
      </c>
      <c r="Q8003" s="3">
        <v>5.26</v>
      </c>
      <c r="R8003" s="5" t="s">
        <v>1395</v>
      </c>
      <c r="S8003" s="5" t="s">
        <v>1396</v>
      </c>
      <c r="T8003" s="5" t="str">
        <f t="shared" si="751"/>
        <v>Kelly Williams</v>
      </c>
      <c r="U8003" t="s">
        <v>153</v>
      </c>
      <c r="V8003" s="5" t="s">
        <v>47</v>
      </c>
      <c r="W8003" s="5" t="s">
        <v>48</v>
      </c>
      <c r="X8003" s="5" t="s">
        <v>49</v>
      </c>
      <c r="Y8003" s="5" t="s">
        <v>532</v>
      </c>
      <c r="Z8003" s="5" t="s">
        <v>43</v>
      </c>
      <c r="AA8003" s="4">
        <v>0.56000000000000005</v>
      </c>
      <c r="AB8003" s="1">
        <v>40596</v>
      </c>
      <c r="AC8003" s="1">
        <v>19048</v>
      </c>
      <c r="AD8003">
        <f t="shared" si="752"/>
        <v>1</v>
      </c>
      <c r="AE8003">
        <f t="shared" ca="1" si="753"/>
        <v>72</v>
      </c>
      <c r="AF8003" t="str">
        <f t="shared" ca="1" si="754"/>
        <v>Over 65</v>
      </c>
      <c r="AG8003" s="3">
        <f t="shared" si="755"/>
        <v>211.229401</v>
      </c>
      <c r="AH8003" t="str">
        <f>_xlfn.IFNA(VLOOKUP(Sales_Transactions[[#This Row],[Order ID]],Returned_Items[#All],2,FALSE),"Not Returned")</f>
        <v>Not Returned</v>
      </c>
    </row>
    <row r="8004" spans="1:34" x14ac:dyDescent="0.25">
      <c r="A8004">
        <v>5764</v>
      </c>
      <c r="C8004" t="s">
        <v>3369</v>
      </c>
      <c r="D8004" s="2" t="str">
        <f>TEXT(MID(Sales_Transactions[[#This Row],[Order Date]],2,5),"d/m/yyy")</f>
        <v>2/10/2010</v>
      </c>
      <c r="E8004" s="2" t="str">
        <f>TEXT(MID(Sales_Transactions[[#This Row],[Order Date]],2,5),"d")</f>
        <v>2</v>
      </c>
      <c r="F8004" s="2" t="str">
        <f>TEXT(MID(Sales_Transactions[[#This Row],[Order Date]],2,5),"m")</f>
        <v>10</v>
      </c>
      <c r="G8004" s="2" t="str">
        <f>TEXT(MID(Sales_Transactions[[#This Row],[Order Date]],2,5),"yyy")</f>
        <v>2010</v>
      </c>
      <c r="H8004" s="2" t="str">
        <f>TEXT(MID(Sales_Transactions[[#This Row],[Order Date]],2,5),"yyy/m")</f>
        <v>2010/10</v>
      </c>
      <c r="I8004" t="s">
        <v>52</v>
      </c>
      <c r="J8004">
        <f t="shared" si="750"/>
        <v>1</v>
      </c>
      <c r="K8004" s="2">
        <v>23</v>
      </c>
      <c r="L8004" s="3">
        <v>193.79</v>
      </c>
      <c r="M8004" s="4">
        <v>0.02</v>
      </c>
      <c r="N8004" s="5" t="s">
        <v>23</v>
      </c>
      <c r="O8004" s="3">
        <v>-117.16</v>
      </c>
      <c r="P8004" s="3">
        <v>8.0399999999999991</v>
      </c>
      <c r="Q8004" s="3">
        <v>8.94</v>
      </c>
      <c r="R8004" s="5" t="s">
        <v>1503</v>
      </c>
      <c r="S8004" s="5" t="s">
        <v>1504</v>
      </c>
      <c r="T8004" s="5" t="str">
        <f t="shared" si="751"/>
        <v>Daniel Lacy</v>
      </c>
      <c r="U8004" t="s">
        <v>153</v>
      </c>
      <c r="V8004" s="5" t="s">
        <v>27</v>
      </c>
      <c r="W8004" s="5" t="s">
        <v>28</v>
      </c>
      <c r="X8004" s="5" t="s">
        <v>41</v>
      </c>
      <c r="Y8004" s="5" t="s">
        <v>887</v>
      </c>
      <c r="Z8004" s="5" t="s">
        <v>43</v>
      </c>
      <c r="AA8004" s="4">
        <v>0.4</v>
      </c>
      <c r="AB8004" s="1">
        <v>40454</v>
      </c>
      <c r="AC8004" s="1">
        <v>19275</v>
      </c>
      <c r="AD8004">
        <f t="shared" si="752"/>
        <v>1</v>
      </c>
      <c r="AE8004">
        <f t="shared" ca="1" si="753"/>
        <v>71</v>
      </c>
      <c r="AF8004" t="str">
        <f t="shared" ca="1" si="754"/>
        <v>Over 65</v>
      </c>
      <c r="AG8004" s="3">
        <f t="shared" si="755"/>
        <v>0.73819095652173916</v>
      </c>
      <c r="AH8004" t="str">
        <f>_xlfn.IFNA(VLOOKUP(Sales_Transactions[[#This Row],[Order ID]],Returned_Items[#All],2,FALSE),"Not Returned")</f>
        <v>Not Returned</v>
      </c>
    </row>
    <row r="8005" spans="1:34" x14ac:dyDescent="0.25">
      <c r="A8005">
        <v>5860</v>
      </c>
      <c r="C8005" t="s">
        <v>2239</v>
      </c>
      <c r="D8005" s="2" t="str">
        <f>TEXT(MID(Sales_Transactions[[#This Row],[Order Date]],2,5),"d/m/yyy")</f>
        <v>19/2/2012</v>
      </c>
      <c r="E8005" s="2" t="str">
        <f>TEXT(MID(Sales_Transactions[[#This Row],[Order Date]],2,5),"d")</f>
        <v>19</v>
      </c>
      <c r="F8005" s="2" t="str">
        <f>TEXT(MID(Sales_Transactions[[#This Row],[Order Date]],2,5),"m")</f>
        <v>2</v>
      </c>
      <c r="G8005" s="2" t="str">
        <f>TEXT(MID(Sales_Transactions[[#This Row],[Order Date]],2,5),"yyy")</f>
        <v>2012</v>
      </c>
      <c r="H8005" s="2" t="str">
        <f>TEXT(MID(Sales_Transactions[[#This Row],[Order Date]],2,5),"yyy/m")</f>
        <v>2012/2</v>
      </c>
      <c r="I8005" t="s">
        <v>52</v>
      </c>
      <c r="J8005">
        <f t="shared" si="750"/>
        <v>1</v>
      </c>
      <c r="K8005" s="2">
        <v>12</v>
      </c>
      <c r="L8005" s="3">
        <v>56.73</v>
      </c>
      <c r="M8005" s="4">
        <v>0.09</v>
      </c>
      <c r="N8005" s="5" t="s">
        <v>23</v>
      </c>
      <c r="O8005" s="3">
        <v>8.33</v>
      </c>
      <c r="P8005" s="3">
        <v>4.84</v>
      </c>
      <c r="Q8005" s="3">
        <v>0.71</v>
      </c>
      <c r="R8005" s="5" t="s">
        <v>127</v>
      </c>
      <c r="S8005" s="5" t="s">
        <v>2027</v>
      </c>
      <c r="T8005" s="5" t="str">
        <f t="shared" si="751"/>
        <v>Annie Thurman</v>
      </c>
      <c r="U8005" t="s">
        <v>153</v>
      </c>
      <c r="V8005" s="5" t="s">
        <v>37</v>
      </c>
      <c r="W8005" s="5" t="s">
        <v>28</v>
      </c>
      <c r="X8005" s="5" t="s">
        <v>124</v>
      </c>
      <c r="Y8005" s="5" t="s">
        <v>1072</v>
      </c>
      <c r="Z8005" s="5" t="s">
        <v>84</v>
      </c>
      <c r="AA8005" s="4">
        <v>0.52</v>
      </c>
      <c r="AB8005" s="1">
        <v>40960</v>
      </c>
      <c r="AC8005" s="1">
        <v>19337</v>
      </c>
      <c r="AD8005">
        <f t="shared" si="752"/>
        <v>2</v>
      </c>
      <c r="AE8005">
        <f t="shared" ca="1" si="753"/>
        <v>71</v>
      </c>
      <c r="AF8005" t="str">
        <f t="shared" ca="1" si="754"/>
        <v>Over 65</v>
      </c>
      <c r="AG8005" s="3">
        <f t="shared" si="755"/>
        <v>0.46213700000000002</v>
      </c>
      <c r="AH8005" t="str">
        <f>_xlfn.IFNA(VLOOKUP(Sales_Transactions[[#This Row],[Order ID]],Returned_Items[#All],2,FALSE),"Not Returned")</f>
        <v>Not Returned</v>
      </c>
    </row>
    <row r="8006" spans="1:34" x14ac:dyDescent="0.25">
      <c r="A8006">
        <v>6117</v>
      </c>
      <c r="C8006" t="s">
        <v>734</v>
      </c>
      <c r="D8006" s="2" t="str">
        <f>TEXT(MID(Sales_Transactions[[#This Row],[Order Date]],2,5),"d/m/yyy")</f>
        <v>21/12/2012</v>
      </c>
      <c r="E8006" s="2" t="str">
        <f>TEXT(MID(Sales_Transactions[[#This Row],[Order Date]],2,5),"d")</f>
        <v>21</v>
      </c>
      <c r="F8006" s="2" t="str">
        <f>TEXT(MID(Sales_Transactions[[#This Row],[Order Date]],2,5),"m")</f>
        <v>12</v>
      </c>
      <c r="G8006" s="2" t="str">
        <f>TEXT(MID(Sales_Transactions[[#This Row],[Order Date]],2,5),"yyy")</f>
        <v>2012</v>
      </c>
      <c r="H8006" s="2" t="str">
        <f>TEXT(MID(Sales_Transactions[[#This Row],[Order Date]],2,5),"yyy/m")</f>
        <v>2012/12</v>
      </c>
      <c r="I8006" t="s">
        <v>101</v>
      </c>
      <c r="J8006">
        <f t="shared" si="750"/>
        <v>1</v>
      </c>
      <c r="K8006" s="2">
        <v>7</v>
      </c>
      <c r="L8006" s="3">
        <v>157.03</v>
      </c>
      <c r="M8006" s="4">
        <v>7.0000000000000007E-2</v>
      </c>
      <c r="N8006" s="5" t="s">
        <v>23</v>
      </c>
      <c r="O8006" s="3">
        <v>13.21</v>
      </c>
      <c r="P8006" s="3">
        <v>22.23</v>
      </c>
      <c r="Q8006" s="3">
        <v>5.08</v>
      </c>
      <c r="R8006" s="5" t="s">
        <v>127</v>
      </c>
      <c r="S8006" s="5" t="s">
        <v>2027</v>
      </c>
      <c r="T8006" s="5" t="str">
        <f t="shared" si="751"/>
        <v>Annie Thurman</v>
      </c>
      <c r="U8006" t="s">
        <v>153</v>
      </c>
      <c r="V8006" s="5" t="s">
        <v>74</v>
      </c>
      <c r="W8006" s="5" t="s">
        <v>57</v>
      </c>
      <c r="X8006" s="5" t="s">
        <v>58</v>
      </c>
      <c r="Y8006" s="5" t="s">
        <v>1120</v>
      </c>
      <c r="Z8006" s="5" t="s">
        <v>60</v>
      </c>
      <c r="AA8006" s="4">
        <v>0.41</v>
      </c>
      <c r="AB8006" s="1">
        <v>41265</v>
      </c>
      <c r="AC8006" s="1">
        <v>19240</v>
      </c>
      <c r="AD8006">
        <f t="shared" si="752"/>
        <v>1</v>
      </c>
      <c r="AE8006">
        <f t="shared" ca="1" si="753"/>
        <v>71</v>
      </c>
      <c r="AF8006" t="str">
        <f t="shared" ca="1" si="754"/>
        <v>Over 65</v>
      </c>
      <c r="AG8006" s="3">
        <f t="shared" si="755"/>
        <v>3.8992055714285709</v>
      </c>
      <c r="AH8006" t="str">
        <f>_xlfn.IFNA(VLOOKUP(Sales_Transactions[[#This Row],[Order ID]],Returned_Items[#All],2,FALSE),"Not Returned")</f>
        <v>Not Returned</v>
      </c>
    </row>
    <row r="8007" spans="1:34" x14ac:dyDescent="0.25">
      <c r="A8007">
        <v>7077</v>
      </c>
      <c r="C8007" t="s">
        <v>2384</v>
      </c>
      <c r="D8007" s="2" t="str">
        <f>TEXT(MID(Sales_Transactions[[#This Row],[Order Date]],2,5),"d/m/yyy")</f>
        <v>21/12/2011</v>
      </c>
      <c r="E8007" s="2" t="str">
        <f>TEXT(MID(Sales_Transactions[[#This Row],[Order Date]],2,5),"d")</f>
        <v>21</v>
      </c>
      <c r="F8007" s="2" t="str">
        <f>TEXT(MID(Sales_Transactions[[#This Row],[Order Date]],2,5),"m")</f>
        <v>12</v>
      </c>
      <c r="G8007" s="2" t="str">
        <f>TEXT(MID(Sales_Transactions[[#This Row],[Order Date]],2,5),"yyy")</f>
        <v>2011</v>
      </c>
      <c r="H8007" s="2" t="str">
        <f>TEXT(MID(Sales_Transactions[[#This Row],[Order Date]],2,5),"yyy/m")</f>
        <v>2011/12</v>
      </c>
      <c r="I8007" t="s">
        <v>33</v>
      </c>
      <c r="J8007">
        <f t="shared" si="750"/>
        <v>4</v>
      </c>
      <c r="K8007" s="2">
        <v>14</v>
      </c>
      <c r="L8007" s="3">
        <v>304.52</v>
      </c>
      <c r="M8007" s="4">
        <v>0.04</v>
      </c>
      <c r="N8007" s="5" t="s">
        <v>23</v>
      </c>
      <c r="O8007" s="3">
        <v>25.34</v>
      </c>
      <c r="P8007" s="3">
        <v>21.78</v>
      </c>
      <c r="Q8007" s="3">
        <v>5.94</v>
      </c>
      <c r="R8007" s="5" t="s">
        <v>3481</v>
      </c>
      <c r="S8007" s="5" t="s">
        <v>3482</v>
      </c>
      <c r="T8007" s="5" t="str">
        <f t="shared" si="751"/>
        <v>Georgia Rosenberg</v>
      </c>
      <c r="U8007" t="s">
        <v>153</v>
      </c>
      <c r="V8007" s="5" t="s">
        <v>37</v>
      </c>
      <c r="W8007" s="5" t="s">
        <v>28</v>
      </c>
      <c r="X8007" s="5" t="s">
        <v>38</v>
      </c>
      <c r="Y8007" s="5" t="s">
        <v>55</v>
      </c>
      <c r="Z8007" s="5" t="s">
        <v>56</v>
      </c>
      <c r="AA8007" s="4">
        <v>0.5</v>
      </c>
      <c r="AB8007" s="1">
        <v>40900</v>
      </c>
      <c r="AC8007" s="1">
        <v>19445</v>
      </c>
      <c r="AD8007">
        <f t="shared" si="752"/>
        <v>2</v>
      </c>
      <c r="AE8007">
        <f t="shared" ca="1" si="753"/>
        <v>71</v>
      </c>
      <c r="AF8007" t="str">
        <f t="shared" ca="1" si="754"/>
        <v>Over 65</v>
      </c>
      <c r="AG8007" s="3">
        <f t="shared" si="755"/>
        <v>1.9793777142857145</v>
      </c>
      <c r="AH8007" t="str">
        <f>_xlfn.IFNA(VLOOKUP(Sales_Transactions[[#This Row],[Order ID]],Returned_Items[#All],2,FALSE),"Not Returned")</f>
        <v>Not Returned</v>
      </c>
    </row>
    <row r="8008" spans="1:34" x14ac:dyDescent="0.25">
      <c r="A8008">
        <v>7142</v>
      </c>
      <c r="C8008" t="s">
        <v>724</v>
      </c>
      <c r="D8008" s="2" t="str">
        <f>TEXT(MID(Sales_Transactions[[#This Row],[Order Date]],2,5),"d/m/yyy")</f>
        <v>21/7/2011</v>
      </c>
      <c r="E8008" s="2" t="str">
        <f>TEXT(MID(Sales_Transactions[[#This Row],[Order Date]],2,5),"d")</f>
        <v>21</v>
      </c>
      <c r="F8008" s="2" t="str">
        <f>TEXT(MID(Sales_Transactions[[#This Row],[Order Date]],2,5),"m")</f>
        <v>7</v>
      </c>
      <c r="G8008" s="2" t="str">
        <f>TEXT(MID(Sales_Transactions[[#This Row],[Order Date]],2,5),"yyy")</f>
        <v>2011</v>
      </c>
      <c r="H8008" s="2" t="str">
        <f>TEXT(MID(Sales_Transactions[[#This Row],[Order Date]],2,5),"yyy/m")</f>
        <v>2011/7</v>
      </c>
      <c r="I8008" t="s">
        <v>101</v>
      </c>
      <c r="J8008">
        <f t="shared" si="750"/>
        <v>1</v>
      </c>
      <c r="K8008" s="2">
        <v>36</v>
      </c>
      <c r="L8008" s="3">
        <v>132.86000000000001</v>
      </c>
      <c r="M8008" s="4">
        <v>0.06</v>
      </c>
      <c r="N8008" s="5" t="s">
        <v>23</v>
      </c>
      <c r="O8008" s="3">
        <v>57</v>
      </c>
      <c r="P8008" s="3">
        <v>3.69</v>
      </c>
      <c r="Q8008" s="3">
        <v>0.5</v>
      </c>
      <c r="R8008" s="5" t="s">
        <v>441</v>
      </c>
      <c r="S8008" s="5" t="s">
        <v>2111</v>
      </c>
      <c r="T8008" s="5" t="str">
        <f t="shared" si="751"/>
        <v>Cari Sayre</v>
      </c>
      <c r="U8008" t="s">
        <v>153</v>
      </c>
      <c r="V8008" s="5" t="s">
        <v>47</v>
      </c>
      <c r="W8008" s="5" t="s">
        <v>28</v>
      </c>
      <c r="X8008" s="5" t="s">
        <v>115</v>
      </c>
      <c r="Y8008" s="5" t="s">
        <v>2592</v>
      </c>
      <c r="Z8008" s="5" t="s">
        <v>43</v>
      </c>
      <c r="AA8008" s="4">
        <v>0.38</v>
      </c>
      <c r="AB8008" s="1">
        <v>40747</v>
      </c>
      <c r="AC8008" s="1">
        <v>19834</v>
      </c>
      <c r="AD8008">
        <f t="shared" si="752"/>
        <v>2</v>
      </c>
      <c r="AE8008">
        <f t="shared" ca="1" si="753"/>
        <v>70</v>
      </c>
      <c r="AF8008" t="str">
        <f t="shared" ca="1" si="754"/>
        <v>Over 65</v>
      </c>
      <c r="AG8008" s="3">
        <f t="shared" si="755"/>
        <v>0.11632738888888888</v>
      </c>
      <c r="AH8008" t="str">
        <f>_xlfn.IFNA(VLOOKUP(Sales_Transactions[[#This Row],[Order ID]],Returned_Items[#All],2,FALSE),"Not Returned")</f>
        <v>Not Returned</v>
      </c>
    </row>
    <row r="8009" spans="1:34" x14ac:dyDescent="0.25">
      <c r="A8009">
        <v>7398</v>
      </c>
      <c r="C8009" t="s">
        <v>1839</v>
      </c>
      <c r="D8009" s="2" t="str">
        <f>TEXT(MID(Sales_Transactions[[#This Row],[Order Date]],2,5),"d/m/yyy")</f>
        <v>1/6/2009</v>
      </c>
      <c r="E8009" s="2" t="str">
        <f>TEXT(MID(Sales_Transactions[[#This Row],[Order Date]],2,5),"d")</f>
        <v>1</v>
      </c>
      <c r="F8009" s="2" t="str">
        <f>TEXT(MID(Sales_Transactions[[#This Row],[Order Date]],2,5),"m")</f>
        <v>6</v>
      </c>
      <c r="G8009" s="2" t="str">
        <f>TEXT(MID(Sales_Transactions[[#This Row],[Order Date]],2,5),"yyy")</f>
        <v>2009</v>
      </c>
      <c r="H8009" s="2" t="str">
        <f>TEXT(MID(Sales_Transactions[[#This Row],[Order Date]],2,5),"yyy/m")</f>
        <v>2009/6</v>
      </c>
      <c r="I8009" t="s">
        <v>52</v>
      </c>
      <c r="J8009">
        <f t="shared" si="750"/>
        <v>1</v>
      </c>
      <c r="K8009" s="2">
        <v>6</v>
      </c>
      <c r="L8009" s="3">
        <v>55.77</v>
      </c>
      <c r="M8009" s="4">
        <v>0.04</v>
      </c>
      <c r="N8009" s="5" t="s">
        <v>23</v>
      </c>
      <c r="O8009" s="3">
        <v>-4.37</v>
      </c>
      <c r="P8009" s="3">
        <v>9.11</v>
      </c>
      <c r="Q8009" s="3">
        <v>2.25</v>
      </c>
      <c r="R8009" s="5" t="s">
        <v>2059</v>
      </c>
      <c r="S8009" s="5" t="s">
        <v>137</v>
      </c>
      <c r="T8009" s="5" t="str">
        <f t="shared" si="751"/>
        <v>Craig Carroll</v>
      </c>
      <c r="U8009" t="s">
        <v>153</v>
      </c>
      <c r="V8009" s="5" t="s">
        <v>47</v>
      </c>
      <c r="W8009" s="5" t="s">
        <v>28</v>
      </c>
      <c r="X8009" s="5" t="s">
        <v>124</v>
      </c>
      <c r="Y8009" s="5" t="s">
        <v>1205</v>
      </c>
      <c r="Z8009" s="5" t="s">
        <v>84</v>
      </c>
      <c r="AA8009" s="4">
        <v>0.52</v>
      </c>
      <c r="AB8009" s="1">
        <v>39968</v>
      </c>
      <c r="AC8009" s="1">
        <v>19979</v>
      </c>
      <c r="AD8009">
        <f t="shared" si="752"/>
        <v>3</v>
      </c>
      <c r="AE8009">
        <f t="shared" ca="1" si="753"/>
        <v>69</v>
      </c>
      <c r="AF8009" t="str">
        <f t="shared" ca="1" si="754"/>
        <v>Over 65</v>
      </c>
      <c r="AG8009" s="3">
        <f t="shared" si="755"/>
        <v>1.8927259999999999</v>
      </c>
      <c r="AH8009" t="str">
        <f>_xlfn.IFNA(VLOOKUP(Sales_Transactions[[#This Row],[Order ID]],Returned_Items[#All],2,FALSE),"Not Returned")</f>
        <v>Not Returned</v>
      </c>
    </row>
    <row r="8010" spans="1:34" x14ac:dyDescent="0.25">
      <c r="A8010">
        <v>7398</v>
      </c>
      <c r="C8010" t="s">
        <v>1839</v>
      </c>
      <c r="D8010" s="2" t="str">
        <f>TEXT(MID(Sales_Transactions[[#This Row],[Order Date]],2,5),"d/m/yyy")</f>
        <v>1/6/2009</v>
      </c>
      <c r="E8010" s="2" t="str">
        <f>TEXT(MID(Sales_Transactions[[#This Row],[Order Date]],2,5),"d")</f>
        <v>1</v>
      </c>
      <c r="F8010" s="2" t="str">
        <f>TEXT(MID(Sales_Transactions[[#This Row],[Order Date]],2,5),"m")</f>
        <v>6</v>
      </c>
      <c r="G8010" s="2" t="str">
        <f>TEXT(MID(Sales_Transactions[[#This Row],[Order Date]],2,5),"yyy")</f>
        <v>2009</v>
      </c>
      <c r="H8010" s="2" t="str">
        <f>TEXT(MID(Sales_Transactions[[#This Row],[Order Date]],2,5),"yyy/m")</f>
        <v>2009/6</v>
      </c>
      <c r="I8010" t="s">
        <v>52</v>
      </c>
      <c r="J8010">
        <f t="shared" si="750"/>
        <v>1</v>
      </c>
      <c r="K8010" s="2">
        <v>34</v>
      </c>
      <c r="L8010" s="3">
        <v>2181.44</v>
      </c>
      <c r="M8010" s="4">
        <v>7.0000000000000007E-2</v>
      </c>
      <c r="N8010" s="5" t="s">
        <v>23</v>
      </c>
      <c r="O8010" s="3">
        <v>-896.34</v>
      </c>
      <c r="P8010" s="3">
        <v>64.650000000000006</v>
      </c>
      <c r="Q8010" s="3">
        <v>35</v>
      </c>
      <c r="R8010" s="5" t="s">
        <v>2059</v>
      </c>
      <c r="S8010" s="5" t="s">
        <v>137</v>
      </c>
      <c r="T8010" s="5" t="str">
        <f t="shared" si="751"/>
        <v>Craig Carroll</v>
      </c>
      <c r="U8010" t="s">
        <v>153</v>
      </c>
      <c r="V8010" s="5" t="s">
        <v>47</v>
      </c>
      <c r="W8010" s="5" t="s">
        <v>28</v>
      </c>
      <c r="X8010" s="5" t="s">
        <v>29</v>
      </c>
      <c r="Y8010" s="5" t="s">
        <v>1879</v>
      </c>
      <c r="Z8010" s="5" t="s">
        <v>31</v>
      </c>
      <c r="AA8010" s="4">
        <v>0.8</v>
      </c>
      <c r="AB8010" s="1">
        <v>39967</v>
      </c>
      <c r="AC8010" s="1">
        <v>19855</v>
      </c>
      <c r="AD8010">
        <f t="shared" si="752"/>
        <v>2</v>
      </c>
      <c r="AE8010">
        <f t="shared" ca="1" si="753"/>
        <v>70</v>
      </c>
      <c r="AF8010" t="str">
        <f t="shared" ca="1" si="754"/>
        <v>Over 65</v>
      </c>
      <c r="AG8010" s="3">
        <f t="shared" si="755"/>
        <v>2.9295513235294122</v>
      </c>
      <c r="AH8010" t="str">
        <f>_xlfn.IFNA(VLOOKUP(Sales_Transactions[[#This Row],[Order ID]],Returned_Items[#All],2,FALSE),"Not Returned")</f>
        <v>Not Returned</v>
      </c>
    </row>
    <row r="8011" spans="1:34" x14ac:dyDescent="0.25">
      <c r="A8011">
        <v>7431</v>
      </c>
      <c r="C8011" t="s">
        <v>612</v>
      </c>
      <c r="D8011" s="2" t="str">
        <f>TEXT(MID(Sales_Transactions[[#This Row],[Order Date]],2,5),"d/m/yyy")</f>
        <v>1/5/2009</v>
      </c>
      <c r="E8011" s="2" t="str">
        <f>TEXT(MID(Sales_Transactions[[#This Row],[Order Date]],2,5),"d")</f>
        <v>1</v>
      </c>
      <c r="F8011" s="2" t="str">
        <f>TEXT(MID(Sales_Transactions[[#This Row],[Order Date]],2,5),"m")</f>
        <v>5</v>
      </c>
      <c r="G8011" s="2" t="str">
        <f>TEXT(MID(Sales_Transactions[[#This Row],[Order Date]],2,5),"yyy")</f>
        <v>2009</v>
      </c>
      <c r="H8011" s="2" t="str">
        <f>TEXT(MID(Sales_Transactions[[#This Row],[Order Date]],2,5),"yyy/m")</f>
        <v>2009/5</v>
      </c>
      <c r="I8011" t="s">
        <v>78</v>
      </c>
      <c r="J8011">
        <f t="shared" si="750"/>
        <v>3</v>
      </c>
      <c r="K8011" s="2">
        <v>33</v>
      </c>
      <c r="L8011" s="3">
        <v>78.81</v>
      </c>
      <c r="M8011" s="4">
        <v>0.03</v>
      </c>
      <c r="N8011" s="5" t="s">
        <v>23</v>
      </c>
      <c r="O8011" s="3">
        <v>-93.25</v>
      </c>
      <c r="P8011" s="3">
        <v>2.23</v>
      </c>
      <c r="Q8011" s="3">
        <v>4.57</v>
      </c>
      <c r="R8011" s="5" t="s">
        <v>3481</v>
      </c>
      <c r="S8011" s="5" t="s">
        <v>3482</v>
      </c>
      <c r="T8011" s="5" t="str">
        <f t="shared" si="751"/>
        <v>Georgia Rosenberg</v>
      </c>
      <c r="U8011" t="s">
        <v>153</v>
      </c>
      <c r="V8011" s="5" t="s">
        <v>37</v>
      </c>
      <c r="W8011" s="5" t="s">
        <v>57</v>
      </c>
      <c r="X8011" s="5" t="s">
        <v>58</v>
      </c>
      <c r="Y8011" s="5" t="s">
        <v>888</v>
      </c>
      <c r="Z8011" s="5" t="s">
        <v>60</v>
      </c>
      <c r="AA8011" s="4">
        <v>0.41</v>
      </c>
      <c r="AB8011" s="1">
        <v>39935</v>
      </c>
      <c r="AC8011" s="1">
        <v>20021</v>
      </c>
      <c r="AD8011">
        <f t="shared" si="752"/>
        <v>1</v>
      </c>
      <c r="AE8011">
        <f t="shared" ca="1" si="753"/>
        <v>69</v>
      </c>
      <c r="AF8011" t="str">
        <f t="shared" ca="1" si="754"/>
        <v>Over 65</v>
      </c>
      <c r="AG8011" s="3">
        <f t="shared" si="755"/>
        <v>0.20604033333333335</v>
      </c>
      <c r="AH8011" t="str">
        <f>_xlfn.IFNA(VLOOKUP(Sales_Transactions[[#This Row],[Order ID]],Returned_Items[#All],2,FALSE),"Not Returned")</f>
        <v>Not Returned</v>
      </c>
    </row>
    <row r="8012" spans="1:34" x14ac:dyDescent="0.25">
      <c r="A8012">
        <v>8005</v>
      </c>
      <c r="C8012" t="s">
        <v>1421</v>
      </c>
      <c r="D8012" s="2" t="str">
        <f>TEXT(MID(Sales_Transactions[[#This Row],[Order Date]],2,5),"d/m/yyy")</f>
        <v>5/4/2012</v>
      </c>
      <c r="E8012" s="2" t="str">
        <f>TEXT(MID(Sales_Transactions[[#This Row],[Order Date]],2,5),"d")</f>
        <v>5</v>
      </c>
      <c r="F8012" s="2" t="str">
        <f>TEXT(MID(Sales_Transactions[[#This Row],[Order Date]],2,5),"m")</f>
        <v>4</v>
      </c>
      <c r="G8012" s="2" t="str">
        <f>TEXT(MID(Sales_Transactions[[#This Row],[Order Date]],2,5),"yyy")</f>
        <v>2012</v>
      </c>
      <c r="H8012" s="2" t="str">
        <f>TEXT(MID(Sales_Transactions[[#This Row],[Order Date]],2,5),"yyy/m")</f>
        <v>2012/4</v>
      </c>
      <c r="I8012" t="s">
        <v>101</v>
      </c>
      <c r="J8012">
        <f t="shared" si="750"/>
        <v>1</v>
      </c>
      <c r="K8012" s="2">
        <v>24</v>
      </c>
      <c r="L8012" s="3">
        <v>790.63</v>
      </c>
      <c r="M8012" s="4">
        <v>0.1</v>
      </c>
      <c r="N8012" s="5" t="s">
        <v>23</v>
      </c>
      <c r="O8012" s="3">
        <v>52.32</v>
      </c>
      <c r="P8012" s="3">
        <v>34.54</v>
      </c>
      <c r="Q8012" s="3">
        <v>14.72</v>
      </c>
      <c r="R8012" s="5" t="s">
        <v>2059</v>
      </c>
      <c r="S8012" s="5" t="s">
        <v>137</v>
      </c>
      <c r="T8012" s="5" t="str">
        <f t="shared" si="751"/>
        <v>Craig Carroll</v>
      </c>
      <c r="U8012" t="s">
        <v>153</v>
      </c>
      <c r="V8012" s="5" t="s">
        <v>27</v>
      </c>
      <c r="W8012" s="5" t="s">
        <v>28</v>
      </c>
      <c r="X8012" s="5" t="s">
        <v>41</v>
      </c>
      <c r="Y8012" s="5" t="s">
        <v>357</v>
      </c>
      <c r="Z8012" s="5" t="s">
        <v>43</v>
      </c>
      <c r="AA8012" s="4">
        <v>0.37</v>
      </c>
      <c r="AB8012" s="1">
        <v>41006</v>
      </c>
      <c r="AC8012" s="1">
        <v>19883</v>
      </c>
      <c r="AD8012">
        <f t="shared" si="752"/>
        <v>2</v>
      </c>
      <c r="AE8012">
        <f t="shared" ca="1" si="753"/>
        <v>70</v>
      </c>
      <c r="AF8012" t="str">
        <f t="shared" ca="1" si="754"/>
        <v>Over 65</v>
      </c>
      <c r="AG8012" s="3">
        <f t="shared" si="755"/>
        <v>2.0510608333333331</v>
      </c>
      <c r="AH8012" t="str">
        <f>_xlfn.IFNA(VLOOKUP(Sales_Transactions[[#This Row],[Order ID]],Returned_Items[#All],2,FALSE),"Not Returned")</f>
        <v>Not Returned</v>
      </c>
    </row>
    <row r="8013" spans="1:34" x14ac:dyDescent="0.25">
      <c r="A8013">
        <v>8165</v>
      </c>
      <c r="C8013" t="s">
        <v>712</v>
      </c>
      <c r="D8013" s="2" t="str">
        <f>TEXT(MID(Sales_Transactions[[#This Row],[Order Date]],2,5),"d/m/yyy")</f>
        <v>15/10/2009</v>
      </c>
      <c r="E8013" s="2" t="str">
        <f>TEXT(MID(Sales_Transactions[[#This Row],[Order Date]],2,5),"d")</f>
        <v>15</v>
      </c>
      <c r="F8013" s="2" t="str">
        <f>TEXT(MID(Sales_Transactions[[#This Row],[Order Date]],2,5),"m")</f>
        <v>10</v>
      </c>
      <c r="G8013" s="2" t="str">
        <f>TEXT(MID(Sales_Transactions[[#This Row],[Order Date]],2,5),"yyy")</f>
        <v>2009</v>
      </c>
      <c r="H8013" s="2" t="str">
        <f>TEXT(MID(Sales_Transactions[[#This Row],[Order Date]],2,5),"yyy/m")</f>
        <v>2009/10</v>
      </c>
      <c r="I8013" t="s">
        <v>22</v>
      </c>
      <c r="J8013">
        <f t="shared" si="750"/>
        <v>2</v>
      </c>
      <c r="K8013" s="2">
        <v>35</v>
      </c>
      <c r="L8013" s="3">
        <v>183.45</v>
      </c>
      <c r="M8013" s="4">
        <v>0.01</v>
      </c>
      <c r="N8013" s="5" t="s">
        <v>23</v>
      </c>
      <c r="O8013" s="3">
        <v>-149.66</v>
      </c>
      <c r="P8013" s="3">
        <v>4.9800000000000004</v>
      </c>
      <c r="Q8013" s="3">
        <v>7.44</v>
      </c>
      <c r="R8013" s="5" t="s">
        <v>441</v>
      </c>
      <c r="S8013" s="5" t="s">
        <v>2111</v>
      </c>
      <c r="T8013" s="5" t="str">
        <f t="shared" si="751"/>
        <v>Cari Sayre</v>
      </c>
      <c r="U8013" t="s">
        <v>153</v>
      </c>
      <c r="V8013" s="5" t="s">
        <v>47</v>
      </c>
      <c r="W8013" s="5" t="s">
        <v>28</v>
      </c>
      <c r="X8013" s="5" t="s">
        <v>75</v>
      </c>
      <c r="Y8013" s="5" t="s">
        <v>2061</v>
      </c>
      <c r="Z8013" s="5" t="s">
        <v>43</v>
      </c>
      <c r="AA8013" s="4">
        <v>0.36</v>
      </c>
      <c r="AB8013" s="1">
        <v>40110</v>
      </c>
      <c r="AC8013" s="1">
        <v>19945</v>
      </c>
      <c r="AD8013">
        <f t="shared" si="752"/>
        <v>9</v>
      </c>
      <c r="AE8013">
        <f t="shared" ca="1" si="753"/>
        <v>69</v>
      </c>
      <c r="AF8013" t="str">
        <f t="shared" ca="1" si="754"/>
        <v>Over 65</v>
      </c>
      <c r="AG8013" s="3">
        <f t="shared" si="755"/>
        <v>0.35484291428571435</v>
      </c>
      <c r="AH8013" t="str">
        <f>_xlfn.IFNA(VLOOKUP(Sales_Transactions[[#This Row],[Order ID]],Returned_Items[#All],2,FALSE),"Not Returned")</f>
        <v>Not Returned</v>
      </c>
    </row>
    <row r="8014" spans="1:34" x14ac:dyDescent="0.25">
      <c r="A8014">
        <v>8902</v>
      </c>
      <c r="C8014" t="s">
        <v>1751</v>
      </c>
      <c r="D8014" s="2" t="str">
        <f>TEXT(MID(Sales_Transactions[[#This Row],[Order Date]],2,5),"d/m/yyy")</f>
        <v>19/6/2011</v>
      </c>
      <c r="E8014" s="2" t="str">
        <f>TEXT(MID(Sales_Transactions[[#This Row],[Order Date]],2,5),"d")</f>
        <v>19</v>
      </c>
      <c r="F8014" s="2" t="str">
        <f>TEXT(MID(Sales_Transactions[[#This Row],[Order Date]],2,5),"m")</f>
        <v>6</v>
      </c>
      <c r="G8014" s="2" t="str">
        <f>TEXT(MID(Sales_Transactions[[#This Row],[Order Date]],2,5),"yyy")</f>
        <v>2011</v>
      </c>
      <c r="H8014" s="2" t="str">
        <f>TEXT(MID(Sales_Transactions[[#This Row],[Order Date]],2,5),"yyy/m")</f>
        <v>2011/6</v>
      </c>
      <c r="I8014" t="s">
        <v>33</v>
      </c>
      <c r="J8014">
        <f t="shared" si="750"/>
        <v>4</v>
      </c>
      <c r="K8014" s="2">
        <v>27</v>
      </c>
      <c r="L8014" s="3">
        <v>180.46</v>
      </c>
      <c r="M8014" s="4">
        <v>0.05</v>
      </c>
      <c r="N8014" s="5" t="s">
        <v>23</v>
      </c>
      <c r="O8014" s="3">
        <v>-57.62</v>
      </c>
      <c r="P8014" s="3">
        <v>6.48</v>
      </c>
      <c r="Q8014" s="3">
        <v>5.94</v>
      </c>
      <c r="R8014" s="5" t="s">
        <v>3481</v>
      </c>
      <c r="S8014" s="5" t="s">
        <v>3482</v>
      </c>
      <c r="T8014" s="5" t="str">
        <f t="shared" si="751"/>
        <v>Georgia Rosenberg</v>
      </c>
      <c r="U8014" t="s">
        <v>153</v>
      </c>
      <c r="V8014" s="5" t="s">
        <v>37</v>
      </c>
      <c r="W8014" s="5" t="s">
        <v>28</v>
      </c>
      <c r="X8014" s="5" t="s">
        <v>75</v>
      </c>
      <c r="Y8014" s="5" t="s">
        <v>1756</v>
      </c>
      <c r="Z8014" s="5" t="s">
        <v>43</v>
      </c>
      <c r="AA8014" s="4">
        <v>0.37</v>
      </c>
      <c r="AB8014" s="1">
        <v>40715</v>
      </c>
      <c r="AC8014" s="1">
        <v>19827</v>
      </c>
      <c r="AD8014">
        <f t="shared" si="752"/>
        <v>2</v>
      </c>
      <c r="AE8014">
        <f t="shared" ca="1" si="753"/>
        <v>70</v>
      </c>
      <c r="AF8014" t="str">
        <f t="shared" ca="1" si="754"/>
        <v>Over 65</v>
      </c>
      <c r="AG8014" s="3">
        <f t="shared" si="755"/>
        <v>0.45988000000000001</v>
      </c>
      <c r="AH8014" t="str">
        <f>_xlfn.IFNA(VLOOKUP(Sales_Transactions[[#This Row],[Order ID]],Returned_Items[#All],2,FALSE),"Not Returned")</f>
        <v>Not Returned</v>
      </c>
    </row>
    <row r="8015" spans="1:34" x14ac:dyDescent="0.25">
      <c r="A8015">
        <v>9187</v>
      </c>
      <c r="C8015" t="s">
        <v>3048</v>
      </c>
      <c r="D8015" s="2" t="str">
        <f>TEXT(MID(Sales_Transactions[[#This Row],[Order Date]],2,5),"d/m/yyy")</f>
        <v>21/8/2009</v>
      </c>
      <c r="E8015" s="2" t="str">
        <f>TEXT(MID(Sales_Transactions[[#This Row],[Order Date]],2,5),"d")</f>
        <v>21</v>
      </c>
      <c r="F8015" s="2" t="str">
        <f>TEXT(MID(Sales_Transactions[[#This Row],[Order Date]],2,5),"m")</f>
        <v>8</v>
      </c>
      <c r="G8015" s="2" t="str">
        <f>TEXT(MID(Sales_Transactions[[#This Row],[Order Date]],2,5),"yyy")</f>
        <v>2009</v>
      </c>
      <c r="H8015" s="2" t="str">
        <f>TEXT(MID(Sales_Transactions[[#This Row],[Order Date]],2,5),"yyy/m")</f>
        <v>2009/8</v>
      </c>
      <c r="I8015" t="s">
        <v>33</v>
      </c>
      <c r="J8015">
        <f t="shared" si="750"/>
        <v>4</v>
      </c>
      <c r="K8015" s="2">
        <v>40</v>
      </c>
      <c r="L8015" s="3">
        <v>174.64</v>
      </c>
      <c r="M8015" s="4">
        <v>0.04</v>
      </c>
      <c r="N8015" s="5" t="s">
        <v>23</v>
      </c>
      <c r="O8015" s="3">
        <v>-143.22999999999999</v>
      </c>
      <c r="P8015" s="3">
        <v>4.37</v>
      </c>
      <c r="Q8015" s="3">
        <v>5.15</v>
      </c>
      <c r="R8015" s="5" t="s">
        <v>1503</v>
      </c>
      <c r="S8015" s="5" t="s">
        <v>1504</v>
      </c>
      <c r="T8015" s="5" t="str">
        <f t="shared" si="751"/>
        <v>Daniel Lacy</v>
      </c>
      <c r="U8015" t="s">
        <v>153</v>
      </c>
      <c r="V8015" s="5" t="s">
        <v>27</v>
      </c>
      <c r="W8015" s="5" t="s">
        <v>28</v>
      </c>
      <c r="X8015" s="5" t="s">
        <v>38</v>
      </c>
      <c r="Y8015" s="5" t="s">
        <v>1172</v>
      </c>
      <c r="Z8015" s="5" t="s">
        <v>43</v>
      </c>
      <c r="AA8015" s="4">
        <v>0.59</v>
      </c>
      <c r="AB8015" s="1">
        <v>40047</v>
      </c>
      <c r="AC8015" s="1">
        <v>20036</v>
      </c>
      <c r="AD8015">
        <f t="shared" si="752"/>
        <v>1</v>
      </c>
      <c r="AE8015">
        <f t="shared" ca="1" si="753"/>
        <v>69</v>
      </c>
      <c r="AF8015" t="str">
        <f t="shared" ca="1" si="754"/>
        <v>Over 65</v>
      </c>
      <c r="AG8015" s="3">
        <f t="shared" si="755"/>
        <v>0.23795630000000001</v>
      </c>
      <c r="AH8015" t="str">
        <f>_xlfn.IFNA(VLOOKUP(Sales_Transactions[[#This Row],[Order ID]],Returned_Items[#All],2,FALSE),"Not Returned")</f>
        <v>Not Returned</v>
      </c>
    </row>
    <row r="8016" spans="1:34" x14ac:dyDescent="0.25">
      <c r="A8016">
        <v>9187</v>
      </c>
      <c r="C8016" t="s">
        <v>3048</v>
      </c>
      <c r="D8016" s="2" t="str">
        <f>TEXT(MID(Sales_Transactions[[#This Row],[Order Date]],2,5),"d/m/yyy")</f>
        <v>21/8/2009</v>
      </c>
      <c r="E8016" s="2" t="str">
        <f>TEXT(MID(Sales_Transactions[[#This Row],[Order Date]],2,5),"d")</f>
        <v>21</v>
      </c>
      <c r="F8016" s="2" t="str">
        <f>TEXT(MID(Sales_Transactions[[#This Row],[Order Date]],2,5),"m")</f>
        <v>8</v>
      </c>
      <c r="G8016" s="2" t="str">
        <f>TEXT(MID(Sales_Transactions[[#This Row],[Order Date]],2,5),"yyy")</f>
        <v>2009</v>
      </c>
      <c r="H8016" s="2" t="str">
        <f>TEXT(MID(Sales_Transactions[[#This Row],[Order Date]],2,5),"yyy/m")</f>
        <v>2009/8</v>
      </c>
      <c r="I8016" t="s">
        <v>33</v>
      </c>
      <c r="J8016">
        <f t="shared" si="750"/>
        <v>4</v>
      </c>
      <c r="K8016" s="2">
        <v>8</v>
      </c>
      <c r="L8016" s="3">
        <v>994.22799999999995</v>
      </c>
      <c r="M8016" s="4">
        <v>0.09</v>
      </c>
      <c r="N8016" s="5" t="s">
        <v>23</v>
      </c>
      <c r="O8016" s="3">
        <v>-446.58</v>
      </c>
      <c r="P8016" s="3">
        <v>155.99</v>
      </c>
      <c r="Q8016" s="3">
        <v>8.99</v>
      </c>
      <c r="R8016" s="5" t="s">
        <v>1503</v>
      </c>
      <c r="S8016" s="5" t="s">
        <v>1504</v>
      </c>
      <c r="T8016" s="5" t="str">
        <f t="shared" si="751"/>
        <v>Daniel Lacy</v>
      </c>
      <c r="U8016" t="s">
        <v>153</v>
      </c>
      <c r="V8016" s="5" t="s">
        <v>27</v>
      </c>
      <c r="W8016" s="5" t="s">
        <v>48</v>
      </c>
      <c r="X8016" s="5" t="s">
        <v>49</v>
      </c>
      <c r="Y8016" s="5" t="s">
        <v>1206</v>
      </c>
      <c r="Z8016" s="5" t="s">
        <v>43</v>
      </c>
      <c r="AA8016" s="4">
        <v>0.57999999999999996</v>
      </c>
      <c r="AB8016" s="1">
        <v>40048</v>
      </c>
      <c r="AC8016" s="1">
        <v>20276</v>
      </c>
      <c r="AD8016">
        <f t="shared" si="752"/>
        <v>2</v>
      </c>
      <c r="AE8016">
        <f t="shared" ca="1" si="753"/>
        <v>69</v>
      </c>
      <c r="AF8016" t="str">
        <f t="shared" ca="1" si="754"/>
        <v>Over 65</v>
      </c>
      <c r="AG8016" s="3">
        <f t="shared" si="755"/>
        <v>20.604951125000003</v>
      </c>
      <c r="AH8016" t="str">
        <f>_xlfn.IFNA(VLOOKUP(Sales_Transactions[[#This Row],[Order ID]],Returned_Items[#All],2,FALSE),"Not Returned")</f>
        <v>Not Returned</v>
      </c>
    </row>
    <row r="8017" spans="1:34" x14ac:dyDescent="0.25">
      <c r="A8017">
        <v>9219</v>
      </c>
      <c r="C8017" t="s">
        <v>2048</v>
      </c>
      <c r="D8017" s="2" t="str">
        <f>TEXT(MID(Sales_Transactions[[#This Row],[Order Date]],2,5),"d/m/yyy")</f>
        <v>28/9/2009</v>
      </c>
      <c r="E8017" s="2" t="str">
        <f>TEXT(MID(Sales_Transactions[[#This Row],[Order Date]],2,5),"d")</f>
        <v>28</v>
      </c>
      <c r="F8017" s="2" t="str">
        <f>TEXT(MID(Sales_Transactions[[#This Row],[Order Date]],2,5),"m")</f>
        <v>9</v>
      </c>
      <c r="G8017" s="2" t="str">
        <f>TEXT(MID(Sales_Transactions[[#This Row],[Order Date]],2,5),"yyy")</f>
        <v>2009</v>
      </c>
      <c r="H8017" s="2" t="str">
        <f>TEXT(MID(Sales_Transactions[[#This Row],[Order Date]],2,5),"yyy/m")</f>
        <v>2009/9</v>
      </c>
      <c r="I8017" t="s">
        <v>22</v>
      </c>
      <c r="J8017">
        <f t="shared" si="750"/>
        <v>2</v>
      </c>
      <c r="K8017" s="2">
        <v>24</v>
      </c>
      <c r="L8017" s="3">
        <v>1239.81</v>
      </c>
      <c r="M8017" s="4">
        <v>0.04</v>
      </c>
      <c r="N8017" s="5" t="s">
        <v>23</v>
      </c>
      <c r="O8017" s="3">
        <v>-13.28</v>
      </c>
      <c r="P8017" s="3">
        <v>50.98</v>
      </c>
      <c r="Q8017" s="3">
        <v>6.5</v>
      </c>
      <c r="R8017" s="5" t="s">
        <v>2059</v>
      </c>
      <c r="S8017" s="5" t="s">
        <v>3438</v>
      </c>
      <c r="T8017" s="5" t="str">
        <f t="shared" si="751"/>
        <v>Craig Leslie</v>
      </c>
      <c r="U8017" t="s">
        <v>153</v>
      </c>
      <c r="V8017" s="5" t="s">
        <v>37</v>
      </c>
      <c r="W8017" s="5" t="s">
        <v>48</v>
      </c>
      <c r="X8017" s="5" t="s">
        <v>87</v>
      </c>
      <c r="Y8017" s="5" t="s">
        <v>280</v>
      </c>
      <c r="Z8017" s="5" t="s">
        <v>43</v>
      </c>
      <c r="AA8017" s="4">
        <v>0.73</v>
      </c>
      <c r="AB8017" s="1">
        <v>40089</v>
      </c>
      <c r="AC8017" s="1">
        <v>20131</v>
      </c>
      <c r="AD8017">
        <f t="shared" si="752"/>
        <v>5</v>
      </c>
      <c r="AE8017">
        <f t="shared" ca="1" si="753"/>
        <v>69</v>
      </c>
      <c r="AF8017" t="str">
        <f t="shared" ca="1" si="754"/>
        <v>Over 65</v>
      </c>
      <c r="AG8017" s="3">
        <f t="shared" si="755"/>
        <v>2.3941503333333332</v>
      </c>
      <c r="AH8017" t="str">
        <f>_xlfn.IFNA(VLOOKUP(Sales_Transactions[[#This Row],[Order ID]],Returned_Items[#All],2,FALSE),"Not Returned")</f>
        <v>Returned</v>
      </c>
    </row>
    <row r="8018" spans="1:34" x14ac:dyDescent="0.25">
      <c r="A8018">
        <v>9219</v>
      </c>
      <c r="C8018" t="s">
        <v>2048</v>
      </c>
      <c r="D8018" s="2" t="str">
        <f>TEXT(MID(Sales_Transactions[[#This Row],[Order Date]],2,5),"d/m/yyy")</f>
        <v>28/9/2009</v>
      </c>
      <c r="E8018" s="2" t="str">
        <f>TEXT(MID(Sales_Transactions[[#This Row],[Order Date]],2,5),"d")</f>
        <v>28</v>
      </c>
      <c r="F8018" s="2" t="str">
        <f>TEXT(MID(Sales_Transactions[[#This Row],[Order Date]],2,5),"m")</f>
        <v>9</v>
      </c>
      <c r="G8018" s="2" t="str">
        <f>TEXT(MID(Sales_Transactions[[#This Row],[Order Date]],2,5),"yyy")</f>
        <v>2009</v>
      </c>
      <c r="H8018" s="2" t="str">
        <f>TEXT(MID(Sales_Transactions[[#This Row],[Order Date]],2,5),"yyy/m")</f>
        <v>2009/9</v>
      </c>
      <c r="I8018" t="s">
        <v>22</v>
      </c>
      <c r="J8018">
        <f t="shared" si="750"/>
        <v>2</v>
      </c>
      <c r="K8018" s="2">
        <v>41</v>
      </c>
      <c r="L8018" s="3">
        <v>273.32</v>
      </c>
      <c r="M8018" s="4">
        <v>0.02</v>
      </c>
      <c r="N8018" s="5" t="s">
        <v>23</v>
      </c>
      <c r="O8018" s="3">
        <v>-48.68</v>
      </c>
      <c r="P8018" s="3">
        <v>6.48</v>
      </c>
      <c r="Q8018" s="3">
        <v>5.14</v>
      </c>
      <c r="R8018" s="5" t="s">
        <v>2059</v>
      </c>
      <c r="S8018" s="5" t="s">
        <v>3438</v>
      </c>
      <c r="T8018" s="5" t="str">
        <f t="shared" si="751"/>
        <v>Craig Leslie</v>
      </c>
      <c r="U8018" t="s">
        <v>153</v>
      </c>
      <c r="V8018" s="5" t="s">
        <v>37</v>
      </c>
      <c r="W8018" s="5" t="s">
        <v>28</v>
      </c>
      <c r="X8018" s="5" t="s">
        <v>75</v>
      </c>
      <c r="Y8018" s="5" t="s">
        <v>2106</v>
      </c>
      <c r="Z8018" s="5" t="s">
        <v>43</v>
      </c>
      <c r="AA8018" s="4">
        <v>0.37</v>
      </c>
      <c r="AB8018" s="1">
        <v>40086</v>
      </c>
      <c r="AC8018" s="1">
        <v>20389</v>
      </c>
      <c r="AD8018">
        <f t="shared" si="752"/>
        <v>2</v>
      </c>
      <c r="AE8018">
        <f t="shared" ca="1" si="753"/>
        <v>68</v>
      </c>
      <c r="AF8018" t="str">
        <f t="shared" ca="1" si="754"/>
        <v>Over 65</v>
      </c>
      <c r="AG8018" s="3">
        <f t="shared" si="755"/>
        <v>0.28338302439024393</v>
      </c>
      <c r="AH8018" t="str">
        <f>_xlfn.IFNA(VLOOKUP(Sales_Transactions[[#This Row],[Order ID]],Returned_Items[#All],2,FALSE),"Not Returned")</f>
        <v>Returned</v>
      </c>
    </row>
    <row r="8019" spans="1:34" x14ac:dyDescent="0.25">
      <c r="A8019">
        <v>9573</v>
      </c>
      <c r="C8019" t="s">
        <v>1394</v>
      </c>
      <c r="D8019" s="2" t="str">
        <f>TEXT(MID(Sales_Transactions[[#This Row],[Order Date]],2,5),"d/m/yyy")</f>
        <v>13/6/2012</v>
      </c>
      <c r="E8019" s="2" t="str">
        <f>TEXT(MID(Sales_Transactions[[#This Row],[Order Date]],2,5),"d")</f>
        <v>13</v>
      </c>
      <c r="F8019" s="2" t="str">
        <f>TEXT(MID(Sales_Transactions[[#This Row],[Order Date]],2,5),"m")</f>
        <v>6</v>
      </c>
      <c r="G8019" s="2" t="str">
        <f>TEXT(MID(Sales_Transactions[[#This Row],[Order Date]],2,5),"yyy")</f>
        <v>2012</v>
      </c>
      <c r="H8019" s="2" t="str">
        <f>TEXT(MID(Sales_Transactions[[#This Row],[Order Date]],2,5),"yyy/m")</f>
        <v>2012/6</v>
      </c>
      <c r="I8019" t="s">
        <v>78</v>
      </c>
      <c r="J8019">
        <f t="shared" si="750"/>
        <v>3</v>
      </c>
      <c r="K8019" s="2">
        <v>21</v>
      </c>
      <c r="L8019" s="3">
        <v>146.25</v>
      </c>
      <c r="M8019" s="4">
        <v>0.01</v>
      </c>
      <c r="N8019" s="5" t="s">
        <v>67</v>
      </c>
      <c r="O8019" s="3">
        <v>60.12</v>
      </c>
      <c r="P8019" s="3">
        <v>6.35</v>
      </c>
      <c r="Q8019" s="3">
        <v>1.02</v>
      </c>
      <c r="R8019" s="5" t="s">
        <v>1375</v>
      </c>
      <c r="S8019" s="5" t="s">
        <v>1376</v>
      </c>
      <c r="T8019" s="5" t="str">
        <f t="shared" si="751"/>
        <v>Emily Grady</v>
      </c>
      <c r="U8019" t="s">
        <v>153</v>
      </c>
      <c r="V8019" s="5" t="s">
        <v>74</v>
      </c>
      <c r="W8019" s="5" t="s">
        <v>28</v>
      </c>
      <c r="X8019" s="5" t="s">
        <v>75</v>
      </c>
      <c r="Y8019" s="5" t="s">
        <v>232</v>
      </c>
      <c r="Z8019" s="5" t="s">
        <v>84</v>
      </c>
      <c r="AA8019" s="4">
        <v>0.39</v>
      </c>
      <c r="AB8019" s="1">
        <v>41074</v>
      </c>
      <c r="AC8019" s="1">
        <v>20343</v>
      </c>
      <c r="AD8019">
        <f t="shared" si="752"/>
        <v>1</v>
      </c>
      <c r="AE8019">
        <f t="shared" ca="1" si="753"/>
        <v>68</v>
      </c>
      <c r="AF8019" t="str">
        <f t="shared" ca="1" si="754"/>
        <v>Over 65</v>
      </c>
      <c r="AG8019" s="3">
        <f t="shared" si="755"/>
        <v>0.35092214285714285</v>
      </c>
      <c r="AH8019" t="str">
        <f>_xlfn.IFNA(VLOOKUP(Sales_Transactions[[#This Row],[Order ID]],Returned_Items[#All],2,FALSE),"Not Returned")</f>
        <v>Not Returned</v>
      </c>
    </row>
    <row r="8020" spans="1:34" x14ac:dyDescent="0.25">
      <c r="A8020">
        <v>9762</v>
      </c>
      <c r="C8020" t="s">
        <v>2090</v>
      </c>
      <c r="D8020" s="2" t="str">
        <f>TEXT(MID(Sales_Transactions[[#This Row],[Order Date]],2,5),"d/m/yyy")</f>
        <v>3/1/2009</v>
      </c>
      <c r="E8020" s="2" t="str">
        <f>TEXT(MID(Sales_Transactions[[#This Row],[Order Date]],2,5),"d")</f>
        <v>3</v>
      </c>
      <c r="F8020" s="2" t="str">
        <f>TEXT(MID(Sales_Transactions[[#This Row],[Order Date]],2,5),"m")</f>
        <v>1</v>
      </c>
      <c r="G8020" s="2" t="str">
        <f>TEXT(MID(Sales_Transactions[[#This Row],[Order Date]],2,5),"yyy")</f>
        <v>2009</v>
      </c>
      <c r="H8020" s="2" t="str">
        <f>TEXT(MID(Sales_Transactions[[#This Row],[Order Date]],2,5),"yyy/m")</f>
        <v>2009/1</v>
      </c>
      <c r="I8020" t="s">
        <v>33</v>
      </c>
      <c r="J8020">
        <f t="shared" si="750"/>
        <v>4</v>
      </c>
      <c r="K8020" s="2">
        <v>12</v>
      </c>
      <c r="L8020" s="3">
        <v>262.76</v>
      </c>
      <c r="M8020" s="4">
        <v>0.05</v>
      </c>
      <c r="N8020" s="5" t="s">
        <v>23</v>
      </c>
      <c r="O8020" s="3">
        <v>-146.05000000000001</v>
      </c>
      <c r="P8020" s="3">
        <v>20.98</v>
      </c>
      <c r="Q8020" s="3">
        <v>21.2</v>
      </c>
      <c r="R8020" s="5" t="s">
        <v>2341</v>
      </c>
      <c r="S8020" s="5" t="s">
        <v>3625</v>
      </c>
      <c r="T8020" s="5" t="str">
        <f t="shared" si="751"/>
        <v>Larry Tron</v>
      </c>
      <c r="U8020" t="s">
        <v>153</v>
      </c>
      <c r="V8020" s="5" t="s">
        <v>74</v>
      </c>
      <c r="W8020" s="5" t="s">
        <v>57</v>
      </c>
      <c r="X8020" s="5" t="s">
        <v>58</v>
      </c>
      <c r="Y8020" s="5" t="s">
        <v>2945</v>
      </c>
      <c r="Z8020" s="5" t="s">
        <v>56</v>
      </c>
      <c r="AA8020" s="4">
        <v>0.78</v>
      </c>
      <c r="AB8020" s="1">
        <v>39817</v>
      </c>
      <c r="AC8020" s="1">
        <v>20404</v>
      </c>
      <c r="AD8020">
        <f t="shared" si="752"/>
        <v>1</v>
      </c>
      <c r="AE8020">
        <f t="shared" ca="1" si="753"/>
        <v>68</v>
      </c>
      <c r="AF8020" t="str">
        <f t="shared" ca="1" si="754"/>
        <v>Over 65</v>
      </c>
      <c r="AG8020" s="3">
        <f t="shared" si="755"/>
        <v>3.5141258333333334</v>
      </c>
      <c r="AH8020" t="str">
        <f>_xlfn.IFNA(VLOOKUP(Sales_Transactions[[#This Row],[Order ID]],Returned_Items[#All],2,FALSE),"Not Returned")</f>
        <v>Returned</v>
      </c>
    </row>
    <row r="8021" spans="1:34" x14ac:dyDescent="0.25">
      <c r="A8021">
        <v>10663</v>
      </c>
      <c r="C8021" t="s">
        <v>2576</v>
      </c>
      <c r="D8021" s="2" t="str">
        <f>TEXT(MID(Sales_Transactions[[#This Row],[Order Date]],2,5),"d/m/yyy")</f>
        <v>23/5/2009</v>
      </c>
      <c r="E8021" s="2" t="str">
        <f>TEXT(MID(Sales_Transactions[[#This Row],[Order Date]],2,5),"d")</f>
        <v>23</v>
      </c>
      <c r="F8021" s="2" t="str">
        <f>TEXT(MID(Sales_Transactions[[#This Row],[Order Date]],2,5),"m")</f>
        <v>5</v>
      </c>
      <c r="G8021" s="2" t="str">
        <f>TEXT(MID(Sales_Transactions[[#This Row],[Order Date]],2,5),"yyy")</f>
        <v>2009</v>
      </c>
      <c r="H8021" s="2" t="str">
        <f>TEXT(MID(Sales_Transactions[[#This Row],[Order Date]],2,5),"yyy/m")</f>
        <v>2009/5</v>
      </c>
      <c r="I8021" t="s">
        <v>33</v>
      </c>
      <c r="J8021">
        <f t="shared" si="750"/>
        <v>4</v>
      </c>
      <c r="K8021" s="2">
        <v>40</v>
      </c>
      <c r="L8021" s="3">
        <v>104.39</v>
      </c>
      <c r="M8021" s="4">
        <v>7.0000000000000007E-2</v>
      </c>
      <c r="N8021" s="5" t="s">
        <v>23</v>
      </c>
      <c r="O8021" s="3">
        <v>38.450000000000003</v>
      </c>
      <c r="P8021" s="3">
        <v>2.61</v>
      </c>
      <c r="Q8021" s="3">
        <v>0.5</v>
      </c>
      <c r="R8021" s="5" t="s">
        <v>1375</v>
      </c>
      <c r="S8021" s="5" t="s">
        <v>1376</v>
      </c>
      <c r="T8021" s="5" t="str">
        <f t="shared" si="751"/>
        <v>Emily Grady</v>
      </c>
      <c r="U8021" t="s">
        <v>153</v>
      </c>
      <c r="V8021" s="5" t="s">
        <v>74</v>
      </c>
      <c r="W8021" s="5" t="s">
        <v>28</v>
      </c>
      <c r="X8021" s="5" t="s">
        <v>115</v>
      </c>
      <c r="Y8021" s="5" t="s">
        <v>665</v>
      </c>
      <c r="Z8021" s="5" t="s">
        <v>43</v>
      </c>
      <c r="AA8021" s="4">
        <v>0.39</v>
      </c>
      <c r="AB8021" s="1">
        <v>39956</v>
      </c>
      <c r="AC8021" s="1">
        <v>20341</v>
      </c>
      <c r="AD8021">
        <f t="shared" si="752"/>
        <v>0</v>
      </c>
      <c r="AE8021">
        <f t="shared" ca="1" si="753"/>
        <v>68</v>
      </c>
      <c r="AF8021" t="str">
        <f t="shared" ca="1" si="754"/>
        <v>Over 65</v>
      </c>
      <c r="AG8021" s="3">
        <f t="shared" si="755"/>
        <v>7.7704324999999991E-2</v>
      </c>
      <c r="AH8021" t="str">
        <f>_xlfn.IFNA(VLOOKUP(Sales_Transactions[[#This Row],[Order ID]],Returned_Items[#All],2,FALSE),"Not Returned")</f>
        <v>Not Returned</v>
      </c>
    </row>
    <row r="8022" spans="1:34" x14ac:dyDescent="0.25">
      <c r="A8022">
        <v>10917</v>
      </c>
      <c r="C8022" t="s">
        <v>1149</v>
      </c>
      <c r="D8022" s="2" t="str">
        <f>TEXT(MID(Sales_Transactions[[#This Row],[Order Date]],2,5),"d/m/yyy")</f>
        <v>10/2/2012</v>
      </c>
      <c r="E8022" s="2" t="str">
        <f>TEXT(MID(Sales_Transactions[[#This Row],[Order Date]],2,5),"d")</f>
        <v>10</v>
      </c>
      <c r="F8022" s="2" t="str">
        <f>TEXT(MID(Sales_Transactions[[#This Row],[Order Date]],2,5),"m")</f>
        <v>2</v>
      </c>
      <c r="G8022" s="2" t="str">
        <f>TEXT(MID(Sales_Transactions[[#This Row],[Order Date]],2,5),"yyy")</f>
        <v>2012</v>
      </c>
      <c r="H8022" s="2" t="str">
        <f>TEXT(MID(Sales_Transactions[[#This Row],[Order Date]],2,5),"yyy/m")</f>
        <v>2012/2</v>
      </c>
      <c r="I8022" t="s">
        <v>101</v>
      </c>
      <c r="J8022">
        <f t="shared" si="750"/>
        <v>1</v>
      </c>
      <c r="K8022" s="2">
        <v>14</v>
      </c>
      <c r="L8022" s="3">
        <v>1281.3579999999999</v>
      </c>
      <c r="M8022" s="4">
        <v>0.09</v>
      </c>
      <c r="N8022" s="5" t="s">
        <v>67</v>
      </c>
      <c r="O8022" s="3">
        <v>-90.12</v>
      </c>
      <c r="P8022" s="3">
        <v>115.99</v>
      </c>
      <c r="Q8022" s="3">
        <v>5.99</v>
      </c>
      <c r="R8022" s="5" t="s">
        <v>3621</v>
      </c>
      <c r="S8022" s="5" t="s">
        <v>3622</v>
      </c>
      <c r="T8022" s="5" t="str">
        <f t="shared" si="751"/>
        <v>Alice McCarthy</v>
      </c>
      <c r="U8022" t="s">
        <v>153</v>
      </c>
      <c r="V8022" s="5" t="s">
        <v>47</v>
      </c>
      <c r="W8022" s="5" t="s">
        <v>48</v>
      </c>
      <c r="X8022" s="5" t="s">
        <v>49</v>
      </c>
      <c r="Y8022" s="5" t="s">
        <v>2270</v>
      </c>
      <c r="Z8022" s="5" t="s">
        <v>43</v>
      </c>
      <c r="AA8022" s="4">
        <v>0.56999999999999995</v>
      </c>
      <c r="AB8022" s="1">
        <v>40951</v>
      </c>
      <c r="AC8022" s="1">
        <v>20529</v>
      </c>
      <c r="AD8022">
        <f t="shared" si="752"/>
        <v>2</v>
      </c>
      <c r="AE8022">
        <f t="shared" ca="1" si="753"/>
        <v>68</v>
      </c>
      <c r="AF8022" t="str">
        <f t="shared" ca="1" si="754"/>
        <v>Over 65</v>
      </c>
      <c r="AG8022" s="3">
        <f t="shared" si="755"/>
        <v>8.7054006428571409</v>
      </c>
      <c r="AH8022" t="str">
        <f>_xlfn.IFNA(VLOOKUP(Sales_Transactions[[#This Row],[Order ID]],Returned_Items[#All],2,FALSE),"Not Returned")</f>
        <v>Returned</v>
      </c>
    </row>
    <row r="8023" spans="1:34" x14ac:dyDescent="0.25">
      <c r="A8023">
        <v>11648</v>
      </c>
      <c r="C8023" t="s">
        <v>1359</v>
      </c>
      <c r="D8023" s="2" t="str">
        <f>TEXT(MID(Sales_Transactions[[#This Row],[Order Date]],2,5),"d/m/yyy")</f>
        <v>9/4/2011</v>
      </c>
      <c r="E8023" s="2" t="str">
        <f>TEXT(MID(Sales_Transactions[[#This Row],[Order Date]],2,5),"d")</f>
        <v>9</v>
      </c>
      <c r="F8023" s="2" t="str">
        <f>TEXT(MID(Sales_Transactions[[#This Row],[Order Date]],2,5),"m")</f>
        <v>4</v>
      </c>
      <c r="G8023" s="2" t="str">
        <f>TEXT(MID(Sales_Transactions[[#This Row],[Order Date]],2,5),"yyy")</f>
        <v>2011</v>
      </c>
      <c r="H8023" s="2" t="str">
        <f>TEXT(MID(Sales_Transactions[[#This Row],[Order Date]],2,5),"yyy/m")</f>
        <v>2011/4</v>
      </c>
      <c r="I8023" t="s">
        <v>22</v>
      </c>
      <c r="J8023">
        <f t="shared" si="750"/>
        <v>2</v>
      </c>
      <c r="K8023" s="2">
        <v>1</v>
      </c>
      <c r="L8023" s="3">
        <v>32.51</v>
      </c>
      <c r="M8023" s="4">
        <v>0.1</v>
      </c>
      <c r="N8023" s="5" t="s">
        <v>23</v>
      </c>
      <c r="O8023" s="3">
        <v>-90.94</v>
      </c>
      <c r="P8023" s="3">
        <v>35.409999999999997</v>
      </c>
      <c r="Q8023" s="3">
        <v>1.99</v>
      </c>
      <c r="R8023" s="5" t="s">
        <v>1170</v>
      </c>
      <c r="S8023" s="5" t="s">
        <v>1451</v>
      </c>
      <c r="T8023" s="5" t="str">
        <f t="shared" si="751"/>
        <v>Brian DeCherney</v>
      </c>
      <c r="U8023" t="s">
        <v>153</v>
      </c>
      <c r="V8023" s="5" t="s">
        <v>47</v>
      </c>
      <c r="W8023" s="5" t="s">
        <v>48</v>
      </c>
      <c r="X8023" s="5" t="s">
        <v>87</v>
      </c>
      <c r="Y8023" s="5" t="s">
        <v>1707</v>
      </c>
      <c r="Z8023" s="5" t="s">
        <v>60</v>
      </c>
      <c r="AA8023" s="4">
        <v>0.43</v>
      </c>
      <c r="AB8023" s="1">
        <v>40649</v>
      </c>
      <c r="AC8023" s="1">
        <v>20780</v>
      </c>
      <c r="AD8023">
        <f t="shared" si="752"/>
        <v>7</v>
      </c>
      <c r="AE8023">
        <f t="shared" ca="1" si="753"/>
        <v>67</v>
      </c>
      <c r="AF8023" t="str">
        <f t="shared" ca="1" si="754"/>
        <v>Over 65</v>
      </c>
      <c r="AG8023" s="3">
        <f t="shared" si="755"/>
        <v>37.36459</v>
      </c>
      <c r="AH8023" t="str">
        <f>_xlfn.IFNA(VLOOKUP(Sales_Transactions[[#This Row],[Order ID]],Returned_Items[#All],2,FALSE),"Not Returned")</f>
        <v>Returned</v>
      </c>
    </row>
    <row r="8024" spans="1:34" x14ac:dyDescent="0.25">
      <c r="A8024">
        <v>11648</v>
      </c>
      <c r="C8024" t="s">
        <v>1359</v>
      </c>
      <c r="D8024" s="2" t="str">
        <f>TEXT(MID(Sales_Transactions[[#This Row],[Order Date]],2,5),"d/m/yyy")</f>
        <v>9/4/2011</v>
      </c>
      <c r="E8024" s="2" t="str">
        <f>TEXT(MID(Sales_Transactions[[#This Row],[Order Date]],2,5),"d")</f>
        <v>9</v>
      </c>
      <c r="F8024" s="2" t="str">
        <f>TEXT(MID(Sales_Transactions[[#This Row],[Order Date]],2,5),"m")</f>
        <v>4</v>
      </c>
      <c r="G8024" s="2" t="str">
        <f>TEXT(MID(Sales_Transactions[[#This Row],[Order Date]],2,5),"yyy")</f>
        <v>2011</v>
      </c>
      <c r="H8024" s="2" t="str">
        <f>TEXT(MID(Sales_Transactions[[#This Row],[Order Date]],2,5),"yyy/m")</f>
        <v>2011/4</v>
      </c>
      <c r="I8024" t="s">
        <v>22</v>
      </c>
      <c r="J8024">
        <f t="shared" si="750"/>
        <v>2</v>
      </c>
      <c r="K8024" s="2">
        <v>33</v>
      </c>
      <c r="L8024" s="3">
        <v>570.51</v>
      </c>
      <c r="M8024" s="4">
        <v>0</v>
      </c>
      <c r="N8024" s="5" t="s">
        <v>23</v>
      </c>
      <c r="O8024" s="3">
        <v>-142.75</v>
      </c>
      <c r="P8024" s="3">
        <v>16.739999999999998</v>
      </c>
      <c r="Q8024" s="3">
        <v>7.04</v>
      </c>
      <c r="R8024" s="5" t="s">
        <v>1170</v>
      </c>
      <c r="S8024" s="5" t="s">
        <v>1451</v>
      </c>
      <c r="T8024" s="5" t="str">
        <f t="shared" si="751"/>
        <v>Brian DeCherney</v>
      </c>
      <c r="U8024" t="s">
        <v>153</v>
      </c>
      <c r="V8024" s="5" t="s">
        <v>47</v>
      </c>
      <c r="W8024" s="5" t="s">
        <v>28</v>
      </c>
      <c r="X8024" s="5" t="s">
        <v>29</v>
      </c>
      <c r="Y8024" s="5" t="s">
        <v>2585</v>
      </c>
      <c r="Z8024" s="5" t="s">
        <v>43</v>
      </c>
      <c r="AA8024" s="4">
        <v>0.81</v>
      </c>
      <c r="AB8024" s="1">
        <v>40642</v>
      </c>
      <c r="AC8024" s="1">
        <v>20744</v>
      </c>
      <c r="AD8024">
        <f t="shared" si="752"/>
        <v>0</v>
      </c>
      <c r="AE8024">
        <f t="shared" ca="1" si="753"/>
        <v>67</v>
      </c>
      <c r="AF8024" t="str">
        <f t="shared" ca="1" si="754"/>
        <v>Over 65</v>
      </c>
      <c r="AG8024" s="3">
        <f t="shared" si="755"/>
        <v>0.72060606060606058</v>
      </c>
      <c r="AH8024" t="str">
        <f>_xlfn.IFNA(VLOOKUP(Sales_Transactions[[#This Row],[Order ID]],Returned_Items[#All],2,FALSE),"Not Returned")</f>
        <v>Returned</v>
      </c>
    </row>
    <row r="8025" spans="1:34" x14ac:dyDescent="0.25">
      <c r="A8025">
        <v>11972</v>
      </c>
      <c r="C8025" t="s">
        <v>2090</v>
      </c>
      <c r="D8025" s="2" t="str">
        <f>TEXT(MID(Sales_Transactions[[#This Row],[Order Date]],2,5),"d/m/yyy")</f>
        <v>3/1/2009</v>
      </c>
      <c r="E8025" s="2" t="str">
        <f>TEXT(MID(Sales_Transactions[[#This Row],[Order Date]],2,5),"d")</f>
        <v>3</v>
      </c>
      <c r="F8025" s="2" t="str">
        <f>TEXT(MID(Sales_Transactions[[#This Row],[Order Date]],2,5),"m")</f>
        <v>1</v>
      </c>
      <c r="G8025" s="2" t="str">
        <f>TEXT(MID(Sales_Transactions[[#This Row],[Order Date]],2,5),"yyy")</f>
        <v>2009</v>
      </c>
      <c r="H8025" s="2" t="str">
        <f>TEXT(MID(Sales_Transactions[[#This Row],[Order Date]],2,5),"yyy/m")</f>
        <v>2009/1</v>
      </c>
      <c r="I8025" t="s">
        <v>52</v>
      </c>
      <c r="J8025">
        <f t="shared" si="750"/>
        <v>1</v>
      </c>
      <c r="K8025" s="2">
        <v>4</v>
      </c>
      <c r="L8025" s="3">
        <v>896.49</v>
      </c>
      <c r="M8025" s="4">
        <v>0</v>
      </c>
      <c r="N8025" s="5" t="s">
        <v>34</v>
      </c>
      <c r="O8025" s="3">
        <v>-452.27</v>
      </c>
      <c r="P8025" s="3">
        <v>213.45</v>
      </c>
      <c r="Q8025" s="3">
        <v>14.7</v>
      </c>
      <c r="R8025" s="5" t="s">
        <v>206</v>
      </c>
      <c r="S8025" s="5" t="s">
        <v>3626</v>
      </c>
      <c r="T8025" s="5" t="str">
        <f t="shared" si="751"/>
        <v>Ann Steele</v>
      </c>
      <c r="U8025" t="s">
        <v>153</v>
      </c>
      <c r="V8025" s="5" t="s">
        <v>47</v>
      </c>
      <c r="W8025" s="5" t="s">
        <v>48</v>
      </c>
      <c r="X8025" s="5" t="s">
        <v>324</v>
      </c>
      <c r="Y8025" s="5" t="s">
        <v>3019</v>
      </c>
      <c r="Z8025" s="5" t="s">
        <v>40</v>
      </c>
      <c r="AA8025" s="4">
        <v>0.59</v>
      </c>
      <c r="AB8025" s="1">
        <v>39818</v>
      </c>
      <c r="AC8025" s="1">
        <v>20720</v>
      </c>
      <c r="AD8025">
        <f t="shared" si="752"/>
        <v>2</v>
      </c>
      <c r="AE8025">
        <f t="shared" ca="1" si="753"/>
        <v>67</v>
      </c>
      <c r="AF8025" t="str">
        <f t="shared" ca="1" si="754"/>
        <v>Over 65</v>
      </c>
      <c r="AG8025" s="3">
        <f t="shared" si="755"/>
        <v>57.037499999999994</v>
      </c>
      <c r="AH8025" t="str">
        <f>_xlfn.IFNA(VLOOKUP(Sales_Transactions[[#This Row],[Order ID]],Returned_Items[#All],2,FALSE),"Not Returned")</f>
        <v>Not Returned</v>
      </c>
    </row>
    <row r="8026" spans="1:34" x14ac:dyDescent="0.25">
      <c r="A8026">
        <v>12641</v>
      </c>
      <c r="C8026" t="s">
        <v>3324</v>
      </c>
      <c r="D8026" s="2" t="str">
        <f>TEXT(MID(Sales_Transactions[[#This Row],[Order Date]],2,5),"d/m/yyy")</f>
        <v>22/2/2011</v>
      </c>
      <c r="E8026" s="2" t="str">
        <f>TEXT(MID(Sales_Transactions[[#This Row],[Order Date]],2,5),"d")</f>
        <v>22</v>
      </c>
      <c r="F8026" s="2" t="str">
        <f>TEXT(MID(Sales_Transactions[[#This Row],[Order Date]],2,5),"m")</f>
        <v>2</v>
      </c>
      <c r="G8026" s="2" t="str">
        <f>TEXT(MID(Sales_Transactions[[#This Row],[Order Date]],2,5),"yyy")</f>
        <v>2011</v>
      </c>
      <c r="H8026" s="2" t="str">
        <f>TEXT(MID(Sales_Transactions[[#This Row],[Order Date]],2,5),"yyy/m")</f>
        <v>2011/2</v>
      </c>
      <c r="I8026" t="s">
        <v>22</v>
      </c>
      <c r="J8026">
        <f t="shared" si="750"/>
        <v>2</v>
      </c>
      <c r="K8026" s="2">
        <v>2</v>
      </c>
      <c r="L8026" s="3">
        <v>107.12</v>
      </c>
      <c r="M8026" s="4">
        <v>0.08</v>
      </c>
      <c r="N8026" s="5" t="s">
        <v>23</v>
      </c>
      <c r="O8026" s="3">
        <v>-54.87</v>
      </c>
      <c r="P8026" s="3">
        <v>55.98</v>
      </c>
      <c r="Q8026" s="3">
        <v>4.8600000000000003</v>
      </c>
      <c r="R8026" s="5" t="s">
        <v>127</v>
      </c>
      <c r="S8026" s="5" t="s">
        <v>2027</v>
      </c>
      <c r="T8026" s="5" t="str">
        <f t="shared" si="751"/>
        <v>Annie Thurman</v>
      </c>
      <c r="U8026" t="s">
        <v>153</v>
      </c>
      <c r="V8026" s="5" t="s">
        <v>74</v>
      </c>
      <c r="W8026" s="5" t="s">
        <v>28</v>
      </c>
      <c r="X8026" s="5" t="s">
        <v>75</v>
      </c>
      <c r="Y8026" s="5" t="s">
        <v>2253</v>
      </c>
      <c r="Z8026" s="5" t="s">
        <v>43</v>
      </c>
      <c r="AA8026" s="4">
        <v>0.36</v>
      </c>
      <c r="AB8026" s="1">
        <v>40602</v>
      </c>
      <c r="AC8026" s="1">
        <v>20673</v>
      </c>
      <c r="AD8026">
        <f t="shared" si="752"/>
        <v>6</v>
      </c>
      <c r="AE8026">
        <f t="shared" ca="1" si="753"/>
        <v>68</v>
      </c>
      <c r="AF8026" t="str">
        <f t="shared" ca="1" si="754"/>
        <v>Over 65</v>
      </c>
      <c r="AG8026" s="3">
        <f t="shared" si="755"/>
        <v>30.397607999999998</v>
      </c>
      <c r="AH8026" t="str">
        <f>_xlfn.IFNA(VLOOKUP(Sales_Transactions[[#This Row],[Order ID]],Returned_Items[#All],2,FALSE),"Not Returned")</f>
        <v>Not Returned</v>
      </c>
    </row>
    <row r="8027" spans="1:34" x14ac:dyDescent="0.25">
      <c r="A8027">
        <v>12641</v>
      </c>
      <c r="C8027" t="s">
        <v>3324</v>
      </c>
      <c r="D8027" s="2" t="str">
        <f>TEXT(MID(Sales_Transactions[[#This Row],[Order Date]],2,5),"d/m/yyy")</f>
        <v>22/2/2011</v>
      </c>
      <c r="E8027" s="2" t="str">
        <f>TEXT(MID(Sales_Transactions[[#This Row],[Order Date]],2,5),"d")</f>
        <v>22</v>
      </c>
      <c r="F8027" s="2" t="str">
        <f>TEXT(MID(Sales_Transactions[[#This Row],[Order Date]],2,5),"m")</f>
        <v>2</v>
      </c>
      <c r="G8027" s="2" t="str">
        <f>TEXT(MID(Sales_Transactions[[#This Row],[Order Date]],2,5),"yyy")</f>
        <v>2011</v>
      </c>
      <c r="H8027" s="2" t="str">
        <f>TEXT(MID(Sales_Transactions[[#This Row],[Order Date]],2,5),"yyy/m")</f>
        <v>2011/2</v>
      </c>
      <c r="I8027" t="s">
        <v>22</v>
      </c>
      <c r="J8027">
        <f t="shared" si="750"/>
        <v>2</v>
      </c>
      <c r="K8027" s="2">
        <v>25</v>
      </c>
      <c r="L8027" s="3">
        <v>676.24</v>
      </c>
      <c r="M8027" s="4">
        <v>0.05</v>
      </c>
      <c r="N8027" s="5" t="s">
        <v>23</v>
      </c>
      <c r="O8027" s="3">
        <v>219.78</v>
      </c>
      <c r="P8027" s="3">
        <v>26.38</v>
      </c>
      <c r="Q8027" s="3">
        <v>5.86</v>
      </c>
      <c r="R8027" s="5" t="s">
        <v>127</v>
      </c>
      <c r="S8027" s="5" t="s">
        <v>2027</v>
      </c>
      <c r="T8027" s="5" t="str">
        <f t="shared" si="751"/>
        <v>Annie Thurman</v>
      </c>
      <c r="U8027" t="s">
        <v>153</v>
      </c>
      <c r="V8027" s="5" t="s">
        <v>74</v>
      </c>
      <c r="W8027" s="5" t="s">
        <v>28</v>
      </c>
      <c r="X8027" s="5" t="s">
        <v>75</v>
      </c>
      <c r="Y8027" s="5" t="s">
        <v>860</v>
      </c>
      <c r="Z8027" s="5" t="s">
        <v>43</v>
      </c>
      <c r="AA8027" s="4">
        <v>0.39</v>
      </c>
      <c r="AB8027" s="1">
        <v>40600</v>
      </c>
      <c r="AC8027" s="1">
        <v>20764</v>
      </c>
      <c r="AD8027">
        <f t="shared" si="752"/>
        <v>4</v>
      </c>
      <c r="AE8027">
        <f t="shared" ca="1" si="753"/>
        <v>67</v>
      </c>
      <c r="AF8027" t="str">
        <f t="shared" ca="1" si="754"/>
        <v>Over 65</v>
      </c>
      <c r="AG8027" s="3">
        <f t="shared" si="755"/>
        <v>1.2890724</v>
      </c>
      <c r="AH8027" t="str">
        <f>_xlfn.IFNA(VLOOKUP(Sales_Transactions[[#This Row],[Order ID]],Returned_Items[#All],2,FALSE),"Not Returned")</f>
        <v>Not Returned</v>
      </c>
    </row>
    <row r="8028" spans="1:34" x14ac:dyDescent="0.25">
      <c r="A8028">
        <v>12641</v>
      </c>
      <c r="C8028" t="s">
        <v>3324</v>
      </c>
      <c r="D8028" s="2" t="str">
        <f>TEXT(MID(Sales_Transactions[[#This Row],[Order Date]],2,5),"d/m/yyy")</f>
        <v>22/2/2011</v>
      </c>
      <c r="E8028" s="2" t="str">
        <f>TEXT(MID(Sales_Transactions[[#This Row],[Order Date]],2,5),"d")</f>
        <v>22</v>
      </c>
      <c r="F8028" s="2" t="str">
        <f>TEXT(MID(Sales_Transactions[[#This Row],[Order Date]],2,5),"m")</f>
        <v>2</v>
      </c>
      <c r="G8028" s="2" t="str">
        <f>TEXT(MID(Sales_Transactions[[#This Row],[Order Date]],2,5),"yyy")</f>
        <v>2011</v>
      </c>
      <c r="H8028" s="2" t="str">
        <f>TEXT(MID(Sales_Transactions[[#This Row],[Order Date]],2,5),"yyy/m")</f>
        <v>2011/2</v>
      </c>
      <c r="I8028" t="s">
        <v>22</v>
      </c>
      <c r="J8028">
        <f t="shared" si="750"/>
        <v>2</v>
      </c>
      <c r="K8028" s="2">
        <v>24</v>
      </c>
      <c r="L8028" s="3">
        <v>3668.6</v>
      </c>
      <c r="M8028" s="4">
        <v>7.0000000000000007E-2</v>
      </c>
      <c r="N8028" s="5" t="s">
        <v>23</v>
      </c>
      <c r="O8028" s="3">
        <v>993.15</v>
      </c>
      <c r="P8028" s="3">
        <v>155.06</v>
      </c>
      <c r="Q8028" s="3">
        <v>7.07</v>
      </c>
      <c r="R8028" s="5" t="s">
        <v>127</v>
      </c>
      <c r="S8028" s="5" t="s">
        <v>2027</v>
      </c>
      <c r="T8028" s="5" t="str">
        <f t="shared" si="751"/>
        <v>Annie Thurman</v>
      </c>
      <c r="U8028" t="s">
        <v>153</v>
      </c>
      <c r="V8028" s="5" t="s">
        <v>74</v>
      </c>
      <c r="W8028" s="5" t="s">
        <v>28</v>
      </c>
      <c r="X8028" s="5" t="s">
        <v>29</v>
      </c>
      <c r="Y8028" s="5" t="s">
        <v>839</v>
      </c>
      <c r="Z8028" s="5" t="s">
        <v>43</v>
      </c>
      <c r="AA8028" s="4">
        <v>0.59</v>
      </c>
      <c r="AB8028" s="1">
        <v>40600</v>
      </c>
      <c r="AC8028" s="1">
        <v>20765</v>
      </c>
      <c r="AD8028">
        <f t="shared" si="752"/>
        <v>4</v>
      </c>
      <c r="AE8028">
        <f t="shared" ca="1" si="753"/>
        <v>67</v>
      </c>
      <c r="AF8028" t="str">
        <f t="shared" ca="1" si="754"/>
        <v>Over 65</v>
      </c>
      <c r="AG8028" s="3">
        <f t="shared" si="755"/>
        <v>6.7508940833333329</v>
      </c>
      <c r="AH8028" t="str">
        <f>_xlfn.IFNA(VLOOKUP(Sales_Transactions[[#This Row],[Order ID]],Returned_Items[#All],2,FALSE),"Not Returned")</f>
        <v>Not Returned</v>
      </c>
    </row>
    <row r="8029" spans="1:34" x14ac:dyDescent="0.25">
      <c r="A8029">
        <v>14018</v>
      </c>
      <c r="C8029" t="s">
        <v>2077</v>
      </c>
      <c r="D8029" s="2" t="str">
        <f>TEXT(MID(Sales_Transactions[[#This Row],[Order Date]],2,5),"d/m/yyy")</f>
        <v>6/6/2010</v>
      </c>
      <c r="E8029" s="2" t="str">
        <f>TEXT(MID(Sales_Transactions[[#This Row],[Order Date]],2,5),"d")</f>
        <v>6</v>
      </c>
      <c r="F8029" s="2" t="str">
        <f>TEXT(MID(Sales_Transactions[[#This Row],[Order Date]],2,5),"m")</f>
        <v>6</v>
      </c>
      <c r="G8029" s="2" t="str">
        <f>TEXT(MID(Sales_Transactions[[#This Row],[Order Date]],2,5),"yyy")</f>
        <v>2010</v>
      </c>
      <c r="H8029" s="2" t="str">
        <f>TEXT(MID(Sales_Transactions[[#This Row],[Order Date]],2,5),"yyy/m")</f>
        <v>2010/6</v>
      </c>
      <c r="I8029" t="s">
        <v>33</v>
      </c>
      <c r="J8029">
        <f t="shared" si="750"/>
        <v>4</v>
      </c>
      <c r="K8029" s="2">
        <v>30</v>
      </c>
      <c r="L8029" s="3">
        <v>160.68</v>
      </c>
      <c r="M8029" s="4">
        <v>0.08</v>
      </c>
      <c r="N8029" s="5" t="s">
        <v>67</v>
      </c>
      <c r="O8029" s="3">
        <v>77.75</v>
      </c>
      <c r="P8029" s="3">
        <v>4.9800000000000004</v>
      </c>
      <c r="Q8029" s="3">
        <v>0.49</v>
      </c>
      <c r="R8029" s="5" t="s">
        <v>127</v>
      </c>
      <c r="S8029" s="5" t="s">
        <v>2027</v>
      </c>
      <c r="T8029" s="5" t="str">
        <f t="shared" si="751"/>
        <v>Annie Thurman</v>
      </c>
      <c r="U8029" t="s">
        <v>153</v>
      </c>
      <c r="V8029" s="5" t="s">
        <v>37</v>
      </c>
      <c r="W8029" s="5" t="s">
        <v>28</v>
      </c>
      <c r="X8029" s="5" t="s">
        <v>115</v>
      </c>
      <c r="Y8029" s="5" t="s">
        <v>1455</v>
      </c>
      <c r="Z8029" s="5" t="s">
        <v>43</v>
      </c>
      <c r="AA8029" s="4">
        <v>0.39</v>
      </c>
      <c r="AB8029" s="1">
        <v>40335</v>
      </c>
      <c r="AC8029" s="1">
        <v>22514</v>
      </c>
      <c r="AD8029">
        <f t="shared" si="752"/>
        <v>0</v>
      </c>
      <c r="AE8029">
        <f t="shared" ca="1" si="753"/>
        <v>62</v>
      </c>
      <c r="AF8029" t="str">
        <f t="shared" ca="1" si="754"/>
        <v>18-64</v>
      </c>
      <c r="AG8029" s="3">
        <f t="shared" si="755"/>
        <v>0.18220053333333336</v>
      </c>
      <c r="AH8029" t="str">
        <f>_xlfn.IFNA(VLOOKUP(Sales_Transactions[[#This Row],[Order ID]],Returned_Items[#All],2,FALSE),"Not Returned")</f>
        <v>Not Returned</v>
      </c>
    </row>
    <row r="8030" spans="1:34" x14ac:dyDescent="0.25">
      <c r="A8030">
        <v>14916</v>
      </c>
      <c r="C8030" t="s">
        <v>704</v>
      </c>
      <c r="D8030" s="2" t="str">
        <f>TEXT(MID(Sales_Transactions[[#This Row],[Order Date]],2,5),"d/m/yyy")</f>
        <v>27/2/2009</v>
      </c>
      <c r="E8030" s="2" t="str">
        <f>TEXT(MID(Sales_Transactions[[#This Row],[Order Date]],2,5),"d")</f>
        <v>27</v>
      </c>
      <c r="F8030" s="2" t="str">
        <f>TEXT(MID(Sales_Transactions[[#This Row],[Order Date]],2,5),"m")</f>
        <v>2</v>
      </c>
      <c r="G8030" s="2" t="str">
        <f>TEXT(MID(Sales_Transactions[[#This Row],[Order Date]],2,5),"yyy")</f>
        <v>2009</v>
      </c>
      <c r="H8030" s="2" t="str">
        <f>TEXT(MID(Sales_Transactions[[#This Row],[Order Date]],2,5),"yyy/m")</f>
        <v>2009/2</v>
      </c>
      <c r="I8030" t="s">
        <v>22</v>
      </c>
      <c r="J8030">
        <f t="shared" si="750"/>
        <v>2</v>
      </c>
      <c r="K8030" s="2">
        <v>16</v>
      </c>
      <c r="L8030" s="3">
        <v>1685.941</v>
      </c>
      <c r="M8030" s="4">
        <v>7.0000000000000007E-2</v>
      </c>
      <c r="N8030" s="5" t="s">
        <v>67</v>
      </c>
      <c r="O8030" s="3">
        <v>21.02</v>
      </c>
      <c r="P8030" s="3">
        <v>125.99</v>
      </c>
      <c r="Q8030" s="3">
        <v>8.8000000000000007</v>
      </c>
      <c r="R8030" s="5" t="s">
        <v>441</v>
      </c>
      <c r="S8030" s="5" t="s">
        <v>2111</v>
      </c>
      <c r="T8030" s="5" t="str">
        <f t="shared" si="751"/>
        <v>Cari Sayre</v>
      </c>
      <c r="U8030" t="s">
        <v>153</v>
      </c>
      <c r="V8030" s="5" t="s">
        <v>47</v>
      </c>
      <c r="W8030" s="5" t="s">
        <v>48</v>
      </c>
      <c r="X8030" s="5" t="s">
        <v>49</v>
      </c>
      <c r="Y8030" s="5" t="s">
        <v>1380</v>
      </c>
      <c r="Z8030" s="5" t="s">
        <v>43</v>
      </c>
      <c r="AA8030" s="4">
        <v>0.59</v>
      </c>
      <c r="AB8030" s="1">
        <v>39873</v>
      </c>
      <c r="AC8030" s="1">
        <v>22427</v>
      </c>
      <c r="AD8030">
        <f t="shared" si="752"/>
        <v>2</v>
      </c>
      <c r="AE8030">
        <f t="shared" ca="1" si="753"/>
        <v>63</v>
      </c>
      <c r="AF8030" t="str">
        <f t="shared" ca="1" si="754"/>
        <v>18-64</v>
      </c>
      <c r="AG8030" s="3">
        <f t="shared" si="755"/>
        <v>8.4188629375000001</v>
      </c>
      <c r="AH8030" t="str">
        <f>_xlfn.IFNA(VLOOKUP(Sales_Transactions[[#This Row],[Order ID]],Returned_Items[#All],2,FALSE),"Not Returned")</f>
        <v>Not Returned</v>
      </c>
    </row>
    <row r="8031" spans="1:34" x14ac:dyDescent="0.25">
      <c r="A8031">
        <v>15300</v>
      </c>
      <c r="C8031" t="s">
        <v>475</v>
      </c>
      <c r="D8031" s="2" t="str">
        <f>TEXT(MID(Sales_Transactions[[#This Row],[Order Date]],2,5),"d/m/yyy")</f>
        <v>8/2/2011</v>
      </c>
      <c r="E8031" s="2" t="str">
        <f>TEXT(MID(Sales_Transactions[[#This Row],[Order Date]],2,5),"d")</f>
        <v>8</v>
      </c>
      <c r="F8031" s="2" t="str">
        <f>TEXT(MID(Sales_Transactions[[#This Row],[Order Date]],2,5),"m")</f>
        <v>2</v>
      </c>
      <c r="G8031" s="2" t="str">
        <f>TEXT(MID(Sales_Transactions[[#This Row],[Order Date]],2,5),"yyy")</f>
        <v>2011</v>
      </c>
      <c r="H8031" s="2" t="str">
        <f>TEXT(MID(Sales_Transactions[[#This Row],[Order Date]],2,5),"yyy/m")</f>
        <v>2011/2</v>
      </c>
      <c r="I8031" t="s">
        <v>33</v>
      </c>
      <c r="J8031">
        <f t="shared" si="750"/>
        <v>4</v>
      </c>
      <c r="K8031" s="2">
        <v>42</v>
      </c>
      <c r="L8031" s="3">
        <v>229.88</v>
      </c>
      <c r="M8031" s="4">
        <v>0.05</v>
      </c>
      <c r="N8031" s="5" t="s">
        <v>67</v>
      </c>
      <c r="O8031" s="3">
        <v>-75.25</v>
      </c>
      <c r="P8031" s="3">
        <v>5.28</v>
      </c>
      <c r="Q8031" s="3">
        <v>5.0599999999999996</v>
      </c>
      <c r="R8031" s="5" t="s">
        <v>441</v>
      </c>
      <c r="S8031" s="5" t="s">
        <v>2111</v>
      </c>
      <c r="T8031" s="5" t="str">
        <f t="shared" si="751"/>
        <v>Cari Sayre</v>
      </c>
      <c r="U8031" t="s">
        <v>153</v>
      </c>
      <c r="V8031" s="5" t="s">
        <v>74</v>
      </c>
      <c r="W8031" s="5" t="s">
        <v>28</v>
      </c>
      <c r="X8031" s="5" t="s">
        <v>75</v>
      </c>
      <c r="Y8031" s="5" t="s">
        <v>2803</v>
      </c>
      <c r="Z8031" s="5" t="s">
        <v>43</v>
      </c>
      <c r="AA8031" s="4">
        <v>0.37</v>
      </c>
      <c r="AB8031" s="1">
        <v>40584</v>
      </c>
      <c r="AC8031" s="1">
        <v>22506</v>
      </c>
      <c r="AD8031">
        <f t="shared" si="752"/>
        <v>2</v>
      </c>
      <c r="AE8031">
        <f t="shared" ca="1" si="753"/>
        <v>62</v>
      </c>
      <c r="AF8031" t="str">
        <f t="shared" ca="1" si="754"/>
        <v>18-64</v>
      </c>
      <c r="AG8031" s="3">
        <f t="shared" si="755"/>
        <v>0.24612761904761907</v>
      </c>
      <c r="AH8031" t="str">
        <f>_xlfn.IFNA(VLOOKUP(Sales_Transactions[[#This Row],[Order ID]],Returned_Items[#All],2,FALSE),"Not Returned")</f>
        <v>Not Returned</v>
      </c>
    </row>
    <row r="8032" spans="1:34" x14ac:dyDescent="0.25">
      <c r="A8032">
        <v>15425</v>
      </c>
      <c r="C8032" t="s">
        <v>1089</v>
      </c>
      <c r="D8032" s="2" t="str">
        <f>TEXT(MID(Sales_Transactions[[#This Row],[Order Date]],2,5),"d/m/yyy")</f>
        <v>25/7/2011</v>
      </c>
      <c r="E8032" s="2" t="str">
        <f>TEXT(MID(Sales_Transactions[[#This Row],[Order Date]],2,5),"d")</f>
        <v>25</v>
      </c>
      <c r="F8032" s="2" t="str">
        <f>TEXT(MID(Sales_Transactions[[#This Row],[Order Date]],2,5),"m")</f>
        <v>7</v>
      </c>
      <c r="G8032" s="2" t="str">
        <f>TEXT(MID(Sales_Transactions[[#This Row],[Order Date]],2,5),"yyy")</f>
        <v>2011</v>
      </c>
      <c r="H8032" s="2" t="str">
        <f>TEXT(MID(Sales_Transactions[[#This Row],[Order Date]],2,5),"yyy/m")</f>
        <v>2011/7</v>
      </c>
      <c r="I8032" t="s">
        <v>22</v>
      </c>
      <c r="J8032">
        <f t="shared" si="750"/>
        <v>2</v>
      </c>
      <c r="K8032" s="2">
        <v>29</v>
      </c>
      <c r="L8032" s="3">
        <v>2896.14</v>
      </c>
      <c r="M8032" s="4">
        <v>0.08</v>
      </c>
      <c r="N8032" s="5" t="s">
        <v>67</v>
      </c>
      <c r="O8032" s="3">
        <v>366.63</v>
      </c>
      <c r="P8032" s="3">
        <v>99.99</v>
      </c>
      <c r="Q8032" s="3">
        <v>19.989999999999998</v>
      </c>
      <c r="R8032" s="5" t="s">
        <v>2341</v>
      </c>
      <c r="S8032" s="5" t="s">
        <v>3625</v>
      </c>
      <c r="T8032" s="5" t="str">
        <f t="shared" si="751"/>
        <v>Larry Tron</v>
      </c>
      <c r="U8032" t="s">
        <v>153</v>
      </c>
      <c r="V8032" s="5" t="s">
        <v>74</v>
      </c>
      <c r="W8032" s="5" t="s">
        <v>48</v>
      </c>
      <c r="X8032" s="5" t="s">
        <v>87</v>
      </c>
      <c r="Y8032" s="5" t="s">
        <v>490</v>
      </c>
      <c r="Z8032" s="5" t="s">
        <v>43</v>
      </c>
      <c r="AA8032" s="4">
        <v>0.5</v>
      </c>
      <c r="AB8032" s="1">
        <v>40753</v>
      </c>
      <c r="AC8032" s="1">
        <v>22330</v>
      </c>
      <c r="AD8032">
        <f t="shared" si="752"/>
        <v>4</v>
      </c>
      <c r="AE8032">
        <f t="shared" ca="1" si="753"/>
        <v>63</v>
      </c>
      <c r="AF8032" t="str">
        <f t="shared" ca="1" si="754"/>
        <v>18-64</v>
      </c>
      <c r="AG8032" s="3">
        <f t="shared" si="755"/>
        <v>4.1344830344827583</v>
      </c>
      <c r="AH8032" t="str">
        <f>_xlfn.IFNA(VLOOKUP(Sales_Transactions[[#This Row],[Order ID]],Returned_Items[#All],2,FALSE),"Not Returned")</f>
        <v>Not Returned</v>
      </c>
    </row>
    <row r="8033" spans="1:34" x14ac:dyDescent="0.25">
      <c r="A8033">
        <v>16390</v>
      </c>
      <c r="C8033" t="s">
        <v>1546</v>
      </c>
      <c r="D8033" s="2" t="str">
        <f>TEXT(MID(Sales_Transactions[[#This Row],[Order Date]],2,5),"d/m/yyy")</f>
        <v>24/3/2012</v>
      </c>
      <c r="E8033" s="2" t="str">
        <f>TEXT(MID(Sales_Transactions[[#This Row],[Order Date]],2,5),"d")</f>
        <v>24</v>
      </c>
      <c r="F8033" s="2" t="str">
        <f>TEXT(MID(Sales_Transactions[[#This Row],[Order Date]],2,5),"m")</f>
        <v>3</v>
      </c>
      <c r="G8033" s="2" t="str">
        <f>TEXT(MID(Sales_Transactions[[#This Row],[Order Date]],2,5),"yyy")</f>
        <v>2012</v>
      </c>
      <c r="H8033" s="2" t="str">
        <f>TEXT(MID(Sales_Transactions[[#This Row],[Order Date]],2,5),"yyy/m")</f>
        <v>2012/3</v>
      </c>
      <c r="I8033" t="s">
        <v>78</v>
      </c>
      <c r="J8033">
        <f t="shared" si="750"/>
        <v>3</v>
      </c>
      <c r="K8033" s="2">
        <v>8</v>
      </c>
      <c r="L8033" s="3">
        <v>86.38</v>
      </c>
      <c r="M8033" s="4">
        <v>0.1</v>
      </c>
      <c r="N8033" s="5" t="s">
        <v>23</v>
      </c>
      <c r="O8033" s="3">
        <v>-12.61</v>
      </c>
      <c r="P8033" s="3">
        <v>10.98</v>
      </c>
      <c r="Q8033" s="3">
        <v>3.37</v>
      </c>
      <c r="R8033" s="5" t="s">
        <v>198</v>
      </c>
      <c r="S8033" s="5" t="s">
        <v>3623</v>
      </c>
      <c r="T8033" s="5" t="str">
        <f t="shared" si="751"/>
        <v>Frank Merwin</v>
      </c>
      <c r="U8033" t="s">
        <v>153</v>
      </c>
      <c r="V8033" s="5" t="s">
        <v>37</v>
      </c>
      <c r="W8033" s="5" t="s">
        <v>28</v>
      </c>
      <c r="X8033" s="5" t="s">
        <v>221</v>
      </c>
      <c r="Y8033" s="5" t="s">
        <v>773</v>
      </c>
      <c r="Z8033" s="5" t="s">
        <v>60</v>
      </c>
      <c r="AA8033" s="4">
        <v>0.56999999999999995</v>
      </c>
      <c r="AB8033" s="1">
        <v>40994</v>
      </c>
      <c r="AC8033" s="1">
        <v>22475</v>
      </c>
      <c r="AD8033">
        <f t="shared" si="752"/>
        <v>2</v>
      </c>
      <c r="AE8033">
        <f t="shared" ca="1" si="753"/>
        <v>63</v>
      </c>
      <c r="AF8033" t="str">
        <f t="shared" ca="1" si="754"/>
        <v>18-64</v>
      </c>
      <c r="AG8033" s="3">
        <f t="shared" si="755"/>
        <v>1.7923775000000002</v>
      </c>
      <c r="AH8033" t="str">
        <f>_xlfn.IFNA(VLOOKUP(Sales_Transactions[[#This Row],[Order ID]],Returned_Items[#All],2,FALSE),"Not Returned")</f>
        <v>Not Returned</v>
      </c>
    </row>
    <row r="8034" spans="1:34" x14ac:dyDescent="0.25">
      <c r="A8034">
        <v>16805</v>
      </c>
      <c r="C8034" t="s">
        <v>868</v>
      </c>
      <c r="D8034" s="2" t="str">
        <f>TEXT(MID(Sales_Transactions[[#This Row],[Order Date]],2,5),"d/m/yyy")</f>
        <v>30/12/2011</v>
      </c>
      <c r="E8034" s="2" t="str">
        <f>TEXT(MID(Sales_Transactions[[#This Row],[Order Date]],2,5),"d")</f>
        <v>30</v>
      </c>
      <c r="F8034" s="2" t="str">
        <f>TEXT(MID(Sales_Transactions[[#This Row],[Order Date]],2,5),"m")</f>
        <v>12</v>
      </c>
      <c r="G8034" s="2" t="str">
        <f>TEXT(MID(Sales_Transactions[[#This Row],[Order Date]],2,5),"yyy")</f>
        <v>2011</v>
      </c>
      <c r="H8034" s="2" t="str">
        <f>TEXT(MID(Sales_Transactions[[#This Row],[Order Date]],2,5),"yyy/m")</f>
        <v>2011/12</v>
      </c>
      <c r="I8034" t="s">
        <v>22</v>
      </c>
      <c r="J8034">
        <f t="shared" si="750"/>
        <v>2</v>
      </c>
      <c r="K8034" s="2">
        <v>29</v>
      </c>
      <c r="L8034" s="3">
        <v>852.75</v>
      </c>
      <c r="M8034" s="4">
        <v>0.08</v>
      </c>
      <c r="N8034" s="5" t="s">
        <v>23</v>
      </c>
      <c r="O8034" s="3">
        <v>358.73</v>
      </c>
      <c r="P8034" s="3">
        <v>30.44</v>
      </c>
      <c r="Q8034" s="3">
        <v>1.49</v>
      </c>
      <c r="R8034" s="5" t="s">
        <v>3621</v>
      </c>
      <c r="S8034" s="5" t="s">
        <v>3622</v>
      </c>
      <c r="T8034" s="5" t="str">
        <f t="shared" si="751"/>
        <v>Alice McCarthy</v>
      </c>
      <c r="U8034" t="s">
        <v>153</v>
      </c>
      <c r="V8034" s="5" t="s">
        <v>47</v>
      </c>
      <c r="W8034" s="5" t="s">
        <v>28</v>
      </c>
      <c r="X8034" s="5" t="s">
        <v>41</v>
      </c>
      <c r="Y8034" s="5" t="s">
        <v>1325</v>
      </c>
      <c r="Z8034" s="5" t="s">
        <v>43</v>
      </c>
      <c r="AA8034" s="4">
        <v>0.37</v>
      </c>
      <c r="AB8034" s="1">
        <v>40909</v>
      </c>
      <c r="AC8034" s="1">
        <v>22386</v>
      </c>
      <c r="AD8034">
        <f t="shared" si="752"/>
        <v>2</v>
      </c>
      <c r="AE8034">
        <f t="shared" ca="1" si="753"/>
        <v>63</v>
      </c>
      <c r="AF8034" t="str">
        <f t="shared" ca="1" si="754"/>
        <v>18-64</v>
      </c>
      <c r="AG8034" s="3">
        <f t="shared" si="755"/>
        <v>1.1001947586206897</v>
      </c>
      <c r="AH8034" t="str">
        <f>_xlfn.IFNA(VLOOKUP(Sales_Transactions[[#This Row],[Order ID]],Returned_Items[#All],2,FALSE),"Not Returned")</f>
        <v>Not Returned</v>
      </c>
    </row>
    <row r="8035" spans="1:34" x14ac:dyDescent="0.25">
      <c r="A8035">
        <v>16805</v>
      </c>
      <c r="C8035" t="s">
        <v>868</v>
      </c>
      <c r="D8035" s="2" t="str">
        <f>TEXT(MID(Sales_Transactions[[#This Row],[Order Date]],2,5),"d/m/yyy")</f>
        <v>30/12/2011</v>
      </c>
      <c r="E8035" s="2" t="str">
        <f>TEXT(MID(Sales_Transactions[[#This Row],[Order Date]],2,5),"d")</f>
        <v>30</v>
      </c>
      <c r="F8035" s="2" t="str">
        <f>TEXT(MID(Sales_Transactions[[#This Row],[Order Date]],2,5),"m")</f>
        <v>12</v>
      </c>
      <c r="G8035" s="2" t="str">
        <f>TEXT(MID(Sales_Transactions[[#This Row],[Order Date]],2,5),"yyy")</f>
        <v>2011</v>
      </c>
      <c r="H8035" s="2" t="str">
        <f>TEXT(MID(Sales_Transactions[[#This Row],[Order Date]],2,5),"yyy/m")</f>
        <v>2011/12</v>
      </c>
      <c r="I8035" t="s">
        <v>22</v>
      </c>
      <c r="J8035">
        <f t="shared" si="750"/>
        <v>2</v>
      </c>
      <c r="K8035" s="2">
        <v>26</v>
      </c>
      <c r="L8035" s="3">
        <v>172.33</v>
      </c>
      <c r="M8035" s="4">
        <v>0.04</v>
      </c>
      <c r="N8035" s="5" t="s">
        <v>23</v>
      </c>
      <c r="O8035" s="3">
        <v>-52.21</v>
      </c>
      <c r="P8035" s="3">
        <v>6.48</v>
      </c>
      <c r="Q8035" s="3">
        <v>5.74</v>
      </c>
      <c r="R8035" s="5" t="s">
        <v>3621</v>
      </c>
      <c r="S8035" s="5" t="s">
        <v>3622</v>
      </c>
      <c r="T8035" s="5" t="str">
        <f t="shared" si="751"/>
        <v>Alice McCarthy</v>
      </c>
      <c r="U8035" t="s">
        <v>153</v>
      </c>
      <c r="V8035" s="5" t="s">
        <v>47</v>
      </c>
      <c r="W8035" s="5" t="s">
        <v>28</v>
      </c>
      <c r="X8035" s="5" t="s">
        <v>75</v>
      </c>
      <c r="Y8035" s="5" t="s">
        <v>1202</v>
      </c>
      <c r="Z8035" s="5" t="s">
        <v>43</v>
      </c>
      <c r="AA8035" s="4">
        <v>0.37</v>
      </c>
      <c r="AB8035" s="1">
        <v>40909</v>
      </c>
      <c r="AC8035" s="1">
        <v>22160</v>
      </c>
      <c r="AD8035">
        <f t="shared" si="752"/>
        <v>2</v>
      </c>
      <c r="AE8035">
        <f t="shared" ca="1" si="753"/>
        <v>63</v>
      </c>
      <c r="AF8035" t="str">
        <f t="shared" ca="1" si="754"/>
        <v>18-64</v>
      </c>
      <c r="AG8035" s="3">
        <f t="shared" si="755"/>
        <v>0.46990030769230773</v>
      </c>
      <c r="AH8035" t="str">
        <f>_xlfn.IFNA(VLOOKUP(Sales_Transactions[[#This Row],[Order ID]],Returned_Items[#All],2,FALSE),"Not Returned")</f>
        <v>Not Returned</v>
      </c>
    </row>
    <row r="8036" spans="1:34" x14ac:dyDescent="0.25">
      <c r="A8036">
        <v>17155</v>
      </c>
      <c r="C8036" t="s">
        <v>3494</v>
      </c>
      <c r="D8036" s="2" t="str">
        <f>TEXT(MID(Sales_Transactions[[#This Row],[Order Date]],2,5),"d/m/yyy")</f>
        <v>28/1/2009</v>
      </c>
      <c r="E8036" s="2" t="str">
        <f>TEXT(MID(Sales_Transactions[[#This Row],[Order Date]],2,5),"d")</f>
        <v>28</v>
      </c>
      <c r="F8036" s="2" t="str">
        <f>TEXT(MID(Sales_Transactions[[#This Row],[Order Date]],2,5),"m")</f>
        <v>1</v>
      </c>
      <c r="G8036" s="2" t="str">
        <f>TEXT(MID(Sales_Transactions[[#This Row],[Order Date]],2,5),"yyy")</f>
        <v>2009</v>
      </c>
      <c r="H8036" s="2" t="str">
        <f>TEXT(MID(Sales_Transactions[[#This Row],[Order Date]],2,5),"yyy/m")</f>
        <v>2009/1</v>
      </c>
      <c r="I8036" t="s">
        <v>78</v>
      </c>
      <c r="J8036">
        <f t="shared" si="750"/>
        <v>3</v>
      </c>
      <c r="K8036" s="2">
        <v>36</v>
      </c>
      <c r="L8036" s="3">
        <v>267.52999999999997</v>
      </c>
      <c r="M8036" s="4">
        <v>0</v>
      </c>
      <c r="N8036" s="5" t="s">
        <v>67</v>
      </c>
      <c r="O8036" s="3">
        <v>85.17</v>
      </c>
      <c r="P8036" s="3">
        <v>6.88</v>
      </c>
      <c r="Q8036" s="3">
        <v>2</v>
      </c>
      <c r="R8036" s="5" t="s">
        <v>441</v>
      </c>
      <c r="S8036" s="5" t="s">
        <v>2111</v>
      </c>
      <c r="T8036" s="5" t="str">
        <f t="shared" si="751"/>
        <v>Cari Sayre</v>
      </c>
      <c r="U8036" t="s">
        <v>153</v>
      </c>
      <c r="V8036" s="5" t="s">
        <v>74</v>
      </c>
      <c r="W8036" s="5" t="s">
        <v>28</v>
      </c>
      <c r="X8036" s="5" t="s">
        <v>75</v>
      </c>
      <c r="Y8036" s="5" t="s">
        <v>1885</v>
      </c>
      <c r="Z8036" s="5" t="s">
        <v>84</v>
      </c>
      <c r="AA8036" s="4">
        <v>0.39</v>
      </c>
      <c r="AB8036" s="1">
        <v>39842</v>
      </c>
      <c r="AC8036" s="1">
        <v>22213</v>
      </c>
      <c r="AD8036">
        <f t="shared" si="752"/>
        <v>1</v>
      </c>
      <c r="AE8036">
        <f t="shared" ca="1" si="753"/>
        <v>63</v>
      </c>
      <c r="AF8036" t="str">
        <f t="shared" ca="1" si="754"/>
        <v>18-64</v>
      </c>
      <c r="AG8036" s="3">
        <f t="shared" si="755"/>
        <v>0.24666666666666665</v>
      </c>
      <c r="AH8036" t="str">
        <f>_xlfn.IFNA(VLOOKUP(Sales_Transactions[[#This Row],[Order ID]],Returned_Items[#All],2,FALSE),"Not Returned")</f>
        <v>Returned</v>
      </c>
    </row>
    <row r="8037" spans="1:34" x14ac:dyDescent="0.25">
      <c r="A8037">
        <v>17155</v>
      </c>
      <c r="C8037" t="s">
        <v>3494</v>
      </c>
      <c r="D8037" s="2" t="str">
        <f>TEXT(MID(Sales_Transactions[[#This Row],[Order Date]],2,5),"d/m/yyy")</f>
        <v>28/1/2009</v>
      </c>
      <c r="E8037" s="2" t="str">
        <f>TEXT(MID(Sales_Transactions[[#This Row],[Order Date]],2,5),"d")</f>
        <v>28</v>
      </c>
      <c r="F8037" s="2" t="str">
        <f>TEXT(MID(Sales_Transactions[[#This Row],[Order Date]],2,5),"m")</f>
        <v>1</v>
      </c>
      <c r="G8037" s="2" t="str">
        <f>TEXT(MID(Sales_Transactions[[#This Row],[Order Date]],2,5),"yyy")</f>
        <v>2009</v>
      </c>
      <c r="H8037" s="2" t="str">
        <f>TEXT(MID(Sales_Transactions[[#This Row],[Order Date]],2,5),"yyy/m")</f>
        <v>2009/1</v>
      </c>
      <c r="I8037" t="s">
        <v>78</v>
      </c>
      <c r="J8037">
        <f t="shared" si="750"/>
        <v>3</v>
      </c>
      <c r="K8037" s="2">
        <v>31</v>
      </c>
      <c r="L8037" s="3">
        <v>1065.26</v>
      </c>
      <c r="M8037" s="4">
        <v>0.03</v>
      </c>
      <c r="N8037" s="5" t="s">
        <v>67</v>
      </c>
      <c r="O8037" s="3">
        <v>-900.27</v>
      </c>
      <c r="P8037" s="3">
        <v>32.479999999999997</v>
      </c>
      <c r="Q8037" s="3">
        <v>35</v>
      </c>
      <c r="R8037" s="5" t="s">
        <v>441</v>
      </c>
      <c r="S8037" s="5" t="s">
        <v>2111</v>
      </c>
      <c r="T8037" s="5" t="str">
        <f t="shared" si="751"/>
        <v>Cari Sayre</v>
      </c>
      <c r="U8037" t="s">
        <v>153</v>
      </c>
      <c r="V8037" s="5" t="s">
        <v>74</v>
      </c>
      <c r="W8037" s="5" t="s">
        <v>28</v>
      </c>
      <c r="X8037" s="5" t="s">
        <v>29</v>
      </c>
      <c r="Y8037" s="5" t="s">
        <v>807</v>
      </c>
      <c r="Z8037" s="5" t="s">
        <v>31</v>
      </c>
      <c r="AA8037" s="4">
        <v>0.81</v>
      </c>
      <c r="AB8037" s="1">
        <v>39841</v>
      </c>
      <c r="AC8037" s="1">
        <v>22183</v>
      </c>
      <c r="AD8037">
        <f t="shared" si="752"/>
        <v>0</v>
      </c>
      <c r="AE8037">
        <f t="shared" ca="1" si="753"/>
        <v>63</v>
      </c>
      <c r="AF8037" t="str">
        <f t="shared" ca="1" si="754"/>
        <v>18-64</v>
      </c>
      <c r="AG8037" s="3">
        <f t="shared" si="755"/>
        <v>2.1764598709677423</v>
      </c>
      <c r="AH8037" t="str">
        <f>_xlfn.IFNA(VLOOKUP(Sales_Transactions[[#This Row],[Order ID]],Returned_Items[#All],2,FALSE),"Not Returned")</f>
        <v>Returned</v>
      </c>
    </row>
    <row r="8038" spans="1:34" x14ac:dyDescent="0.25">
      <c r="A8038">
        <v>18496</v>
      </c>
      <c r="C8038" t="s">
        <v>1398</v>
      </c>
      <c r="D8038" s="2" t="str">
        <f>TEXT(MID(Sales_Transactions[[#This Row],[Order Date]],2,5),"d/m/yyy")</f>
        <v>15/5/2009</v>
      </c>
      <c r="E8038" s="2" t="str">
        <f>TEXT(MID(Sales_Transactions[[#This Row],[Order Date]],2,5),"d")</f>
        <v>15</v>
      </c>
      <c r="F8038" s="2" t="str">
        <f>TEXT(MID(Sales_Transactions[[#This Row],[Order Date]],2,5),"m")</f>
        <v>5</v>
      </c>
      <c r="G8038" s="2" t="str">
        <f>TEXT(MID(Sales_Transactions[[#This Row],[Order Date]],2,5),"yyy")</f>
        <v>2009</v>
      </c>
      <c r="H8038" s="2" t="str">
        <f>TEXT(MID(Sales_Transactions[[#This Row],[Order Date]],2,5),"yyy/m")</f>
        <v>2009/5</v>
      </c>
      <c r="I8038" t="s">
        <v>33</v>
      </c>
      <c r="J8038">
        <f t="shared" si="750"/>
        <v>4</v>
      </c>
      <c r="K8038" s="2">
        <v>30</v>
      </c>
      <c r="L8038" s="3">
        <v>991.01</v>
      </c>
      <c r="M8038" s="4">
        <v>0.01</v>
      </c>
      <c r="N8038" s="5" t="s">
        <v>23</v>
      </c>
      <c r="O8038" s="3">
        <v>46.29</v>
      </c>
      <c r="P8038" s="3">
        <v>30.98</v>
      </c>
      <c r="Q8038" s="3">
        <v>6.5</v>
      </c>
      <c r="R8038" s="5" t="s">
        <v>2341</v>
      </c>
      <c r="S8038" s="5" t="s">
        <v>3625</v>
      </c>
      <c r="T8038" s="5" t="str">
        <f t="shared" si="751"/>
        <v>Larry Tron</v>
      </c>
      <c r="U8038" t="s">
        <v>153</v>
      </c>
      <c r="V8038" s="5" t="s">
        <v>47</v>
      </c>
      <c r="W8038" s="5" t="s">
        <v>48</v>
      </c>
      <c r="X8038" s="5" t="s">
        <v>87</v>
      </c>
      <c r="Y8038" s="5" t="s">
        <v>1014</v>
      </c>
      <c r="Z8038" s="5" t="s">
        <v>43</v>
      </c>
      <c r="AA8038" s="4">
        <v>0.64</v>
      </c>
      <c r="AB8038" s="1">
        <v>39949</v>
      </c>
      <c r="AC8038" s="1">
        <v>21666</v>
      </c>
      <c r="AD8038">
        <f t="shared" si="752"/>
        <v>1</v>
      </c>
      <c r="AE8038">
        <f t="shared" ca="1" si="753"/>
        <v>65</v>
      </c>
      <c r="AF8038" t="str">
        <f t="shared" ca="1" si="754"/>
        <v>Over 65</v>
      </c>
      <c r="AG8038" s="3">
        <f t="shared" si="755"/>
        <v>1.2492300666666665</v>
      </c>
      <c r="AH8038" t="str">
        <f>_xlfn.IFNA(VLOOKUP(Sales_Transactions[[#This Row],[Order ID]],Returned_Items[#All],2,FALSE),"Not Returned")</f>
        <v>Returned</v>
      </c>
    </row>
    <row r="8039" spans="1:34" x14ac:dyDescent="0.25">
      <c r="A8039">
        <v>18496</v>
      </c>
      <c r="C8039" t="s">
        <v>1398</v>
      </c>
      <c r="D8039" s="2" t="str">
        <f>TEXT(MID(Sales_Transactions[[#This Row],[Order Date]],2,5),"d/m/yyy")</f>
        <v>15/5/2009</v>
      </c>
      <c r="E8039" s="2" t="str">
        <f>TEXT(MID(Sales_Transactions[[#This Row],[Order Date]],2,5),"d")</f>
        <v>15</v>
      </c>
      <c r="F8039" s="2" t="str">
        <f>TEXT(MID(Sales_Transactions[[#This Row],[Order Date]],2,5),"m")</f>
        <v>5</v>
      </c>
      <c r="G8039" s="2" t="str">
        <f>TEXT(MID(Sales_Transactions[[#This Row],[Order Date]],2,5),"yyy")</f>
        <v>2009</v>
      </c>
      <c r="H8039" s="2" t="str">
        <f>TEXT(MID(Sales_Transactions[[#This Row],[Order Date]],2,5),"yyy/m")</f>
        <v>2009/5</v>
      </c>
      <c r="I8039" t="s">
        <v>33</v>
      </c>
      <c r="J8039">
        <f t="shared" si="750"/>
        <v>4</v>
      </c>
      <c r="K8039" s="2">
        <v>29</v>
      </c>
      <c r="L8039" s="3">
        <v>1267.42</v>
      </c>
      <c r="M8039" s="4">
        <v>0.01</v>
      </c>
      <c r="N8039" s="5" t="s">
        <v>23</v>
      </c>
      <c r="O8039" s="3">
        <v>177.79</v>
      </c>
      <c r="P8039" s="3">
        <v>40.99</v>
      </c>
      <c r="Q8039" s="3">
        <v>19.989999999999998</v>
      </c>
      <c r="R8039" s="5" t="s">
        <v>2341</v>
      </c>
      <c r="S8039" s="5" t="s">
        <v>3625</v>
      </c>
      <c r="T8039" s="5" t="str">
        <f t="shared" si="751"/>
        <v>Larry Tron</v>
      </c>
      <c r="U8039" t="s">
        <v>153</v>
      </c>
      <c r="V8039" s="5" t="s">
        <v>47</v>
      </c>
      <c r="W8039" s="5" t="s">
        <v>28</v>
      </c>
      <c r="X8039" s="5" t="s">
        <v>75</v>
      </c>
      <c r="Y8039" s="5" t="s">
        <v>141</v>
      </c>
      <c r="Z8039" s="5" t="s">
        <v>43</v>
      </c>
      <c r="AA8039" s="4">
        <v>0.36</v>
      </c>
      <c r="AB8039" s="1">
        <v>39951</v>
      </c>
      <c r="AC8039" s="1">
        <v>21776</v>
      </c>
      <c r="AD8039">
        <f t="shared" si="752"/>
        <v>3</v>
      </c>
      <c r="AE8039">
        <f t="shared" ca="1" si="753"/>
        <v>64</v>
      </c>
      <c r="AF8039" t="str">
        <f t="shared" ca="1" si="754"/>
        <v>18-64</v>
      </c>
      <c r="AG8039" s="3">
        <f t="shared" si="755"/>
        <v>2.1026172758620691</v>
      </c>
      <c r="AH8039" t="str">
        <f>_xlfn.IFNA(VLOOKUP(Sales_Transactions[[#This Row],[Order ID]],Returned_Items[#All],2,FALSE),"Not Returned")</f>
        <v>Returned</v>
      </c>
    </row>
    <row r="8040" spans="1:34" x14ac:dyDescent="0.25">
      <c r="A8040">
        <v>18688</v>
      </c>
      <c r="C8040" t="s">
        <v>3040</v>
      </c>
      <c r="D8040" s="2" t="str">
        <f>TEXT(MID(Sales_Transactions[[#This Row],[Order Date]],2,5),"d/m/yyy")</f>
        <v>5/3/2011</v>
      </c>
      <c r="E8040" s="2" t="str">
        <f>TEXT(MID(Sales_Transactions[[#This Row],[Order Date]],2,5),"d")</f>
        <v>5</v>
      </c>
      <c r="F8040" s="2" t="str">
        <f>TEXT(MID(Sales_Transactions[[#This Row],[Order Date]],2,5),"m")</f>
        <v>3</v>
      </c>
      <c r="G8040" s="2" t="str">
        <f>TEXT(MID(Sales_Transactions[[#This Row],[Order Date]],2,5),"yyy")</f>
        <v>2011</v>
      </c>
      <c r="H8040" s="2" t="str">
        <f>TEXT(MID(Sales_Transactions[[#This Row],[Order Date]],2,5),"yyy/m")</f>
        <v>2011/3</v>
      </c>
      <c r="I8040" t="s">
        <v>52</v>
      </c>
      <c r="J8040">
        <f t="shared" si="750"/>
        <v>1</v>
      </c>
      <c r="K8040" s="2">
        <v>49</v>
      </c>
      <c r="L8040" s="3">
        <v>14346.73</v>
      </c>
      <c r="M8040" s="4">
        <v>0.04</v>
      </c>
      <c r="N8040" s="5" t="s">
        <v>23</v>
      </c>
      <c r="O8040" s="3">
        <v>5762.52</v>
      </c>
      <c r="P8040" s="3">
        <v>304.99</v>
      </c>
      <c r="Q8040" s="3">
        <v>19.989999999999998</v>
      </c>
      <c r="R8040" s="5" t="s">
        <v>1375</v>
      </c>
      <c r="S8040" s="5" t="s">
        <v>1376</v>
      </c>
      <c r="T8040" s="5" t="str">
        <f t="shared" si="751"/>
        <v>Emily Grady</v>
      </c>
      <c r="U8040" t="s">
        <v>153</v>
      </c>
      <c r="V8040" s="5" t="s">
        <v>74</v>
      </c>
      <c r="W8040" s="5" t="s">
        <v>28</v>
      </c>
      <c r="X8040" s="5" t="s">
        <v>41</v>
      </c>
      <c r="Y8040" s="5" t="s">
        <v>2071</v>
      </c>
      <c r="Z8040" s="5" t="s">
        <v>43</v>
      </c>
      <c r="AA8040" s="4">
        <v>0.4</v>
      </c>
      <c r="AB8040" s="1">
        <v>40609</v>
      </c>
      <c r="AC8040" s="1">
        <v>21413</v>
      </c>
      <c r="AD8040">
        <f t="shared" si="752"/>
        <v>2</v>
      </c>
      <c r="AE8040">
        <f t="shared" ca="1" si="753"/>
        <v>65</v>
      </c>
      <c r="AF8040" t="str">
        <f t="shared" ca="1" si="754"/>
        <v>Over 65</v>
      </c>
      <c r="AG8040" s="3">
        <f t="shared" si="755"/>
        <v>6.6297551836734696</v>
      </c>
      <c r="AH8040" t="str">
        <f>_xlfn.IFNA(VLOOKUP(Sales_Transactions[[#This Row],[Order ID]],Returned_Items[#All],2,FALSE),"Not Returned")</f>
        <v>Not Returned</v>
      </c>
    </row>
    <row r="8041" spans="1:34" x14ac:dyDescent="0.25">
      <c r="A8041">
        <v>18688</v>
      </c>
      <c r="C8041" t="s">
        <v>3040</v>
      </c>
      <c r="D8041" s="2" t="str">
        <f>TEXT(MID(Sales_Transactions[[#This Row],[Order Date]],2,5),"d/m/yyy")</f>
        <v>5/3/2011</v>
      </c>
      <c r="E8041" s="2" t="str">
        <f>TEXT(MID(Sales_Transactions[[#This Row],[Order Date]],2,5),"d")</f>
        <v>5</v>
      </c>
      <c r="F8041" s="2" t="str">
        <f>TEXT(MID(Sales_Transactions[[#This Row],[Order Date]],2,5),"m")</f>
        <v>3</v>
      </c>
      <c r="G8041" s="2" t="str">
        <f>TEXT(MID(Sales_Transactions[[#This Row],[Order Date]],2,5),"yyy")</f>
        <v>2011</v>
      </c>
      <c r="H8041" s="2" t="str">
        <f>TEXT(MID(Sales_Transactions[[#This Row],[Order Date]],2,5),"yyy/m")</f>
        <v>2011/3</v>
      </c>
      <c r="I8041" t="s">
        <v>52</v>
      </c>
      <c r="J8041">
        <f t="shared" si="750"/>
        <v>1</v>
      </c>
      <c r="K8041" s="2">
        <v>15</v>
      </c>
      <c r="L8041" s="3">
        <v>40.340000000000003</v>
      </c>
      <c r="M8041" s="4">
        <v>0.09</v>
      </c>
      <c r="N8041" s="5" t="s">
        <v>23</v>
      </c>
      <c r="O8041" s="3">
        <v>10.59</v>
      </c>
      <c r="P8041" s="3">
        <v>2.89</v>
      </c>
      <c r="Q8041" s="3">
        <v>0.5</v>
      </c>
      <c r="R8041" s="5" t="s">
        <v>1375</v>
      </c>
      <c r="S8041" s="5" t="s">
        <v>1376</v>
      </c>
      <c r="T8041" s="5" t="str">
        <f t="shared" si="751"/>
        <v>Emily Grady</v>
      </c>
      <c r="U8041" t="s">
        <v>153</v>
      </c>
      <c r="V8041" s="5" t="s">
        <v>74</v>
      </c>
      <c r="W8041" s="5" t="s">
        <v>28</v>
      </c>
      <c r="X8041" s="5" t="s">
        <v>115</v>
      </c>
      <c r="Y8041" s="5" t="s">
        <v>790</v>
      </c>
      <c r="Z8041" s="5" t="s">
        <v>43</v>
      </c>
      <c r="AA8041" s="4">
        <v>0.38</v>
      </c>
      <c r="AB8041" s="1">
        <v>40609</v>
      </c>
      <c r="AC8041" s="1">
        <v>17575</v>
      </c>
      <c r="AD8041">
        <f t="shared" si="752"/>
        <v>2</v>
      </c>
      <c r="AE8041">
        <f t="shared" ca="1" si="753"/>
        <v>76</v>
      </c>
      <c r="AF8041" t="str">
        <f t="shared" ca="1" si="754"/>
        <v>Over 65</v>
      </c>
      <c r="AG8041" s="3">
        <f t="shared" si="755"/>
        <v>0.22582660000000002</v>
      </c>
      <c r="AH8041" t="str">
        <f>_xlfn.IFNA(VLOOKUP(Sales_Transactions[[#This Row],[Order ID]],Returned_Items[#All],2,FALSE),"Not Returned")</f>
        <v>Not Returned</v>
      </c>
    </row>
    <row r="8042" spans="1:34" x14ac:dyDescent="0.25">
      <c r="A8042">
        <v>18688</v>
      </c>
      <c r="C8042" t="s">
        <v>3040</v>
      </c>
      <c r="D8042" s="2" t="str">
        <f>TEXT(MID(Sales_Transactions[[#This Row],[Order Date]],2,5),"d/m/yyy")</f>
        <v>5/3/2011</v>
      </c>
      <c r="E8042" s="2" t="str">
        <f>TEXT(MID(Sales_Transactions[[#This Row],[Order Date]],2,5),"d")</f>
        <v>5</v>
      </c>
      <c r="F8042" s="2" t="str">
        <f>TEXT(MID(Sales_Transactions[[#This Row],[Order Date]],2,5),"m")</f>
        <v>3</v>
      </c>
      <c r="G8042" s="2" t="str">
        <f>TEXT(MID(Sales_Transactions[[#This Row],[Order Date]],2,5),"yyy")</f>
        <v>2011</v>
      </c>
      <c r="H8042" s="2" t="str">
        <f>TEXT(MID(Sales_Transactions[[#This Row],[Order Date]],2,5),"yyy/m")</f>
        <v>2011/3</v>
      </c>
      <c r="I8042" t="s">
        <v>52</v>
      </c>
      <c r="J8042">
        <f t="shared" si="750"/>
        <v>1</v>
      </c>
      <c r="K8042" s="2">
        <v>41</v>
      </c>
      <c r="L8042" s="3">
        <v>3951.6754999999998</v>
      </c>
      <c r="M8042" s="4">
        <v>0.1</v>
      </c>
      <c r="N8042" s="5" t="s">
        <v>23</v>
      </c>
      <c r="O8042" s="3">
        <v>812.24</v>
      </c>
      <c r="P8042" s="3">
        <v>125.99</v>
      </c>
      <c r="Q8042" s="3">
        <v>4.2</v>
      </c>
      <c r="R8042" s="5" t="s">
        <v>1375</v>
      </c>
      <c r="S8042" s="5" t="s">
        <v>1376</v>
      </c>
      <c r="T8042" s="5" t="str">
        <f t="shared" si="751"/>
        <v>Emily Grady</v>
      </c>
      <c r="U8042" t="s">
        <v>153</v>
      </c>
      <c r="V8042" s="5" t="s">
        <v>74</v>
      </c>
      <c r="W8042" s="5" t="s">
        <v>48</v>
      </c>
      <c r="X8042" s="5" t="s">
        <v>49</v>
      </c>
      <c r="Y8042" s="5" t="s">
        <v>2621</v>
      </c>
      <c r="Z8042" s="5" t="s">
        <v>43</v>
      </c>
      <c r="AA8042" s="4">
        <v>0.56999999999999995</v>
      </c>
      <c r="AB8042" s="1">
        <v>40608</v>
      </c>
      <c r="AC8042" s="1">
        <v>17780</v>
      </c>
      <c r="AD8042">
        <f t="shared" si="752"/>
        <v>1</v>
      </c>
      <c r="AE8042">
        <f t="shared" ca="1" si="753"/>
        <v>75</v>
      </c>
      <c r="AF8042" t="str">
        <f t="shared" ca="1" si="754"/>
        <v>Over 65</v>
      </c>
      <c r="AG8042" s="3">
        <f t="shared" si="755"/>
        <v>3.1722929268292681</v>
      </c>
      <c r="AH8042" t="str">
        <f>_xlfn.IFNA(VLOOKUP(Sales_Transactions[[#This Row],[Order ID]],Returned_Items[#All],2,FALSE),"Not Returned")</f>
        <v>Not Returned</v>
      </c>
    </row>
    <row r="8043" spans="1:34" x14ac:dyDescent="0.25">
      <c r="A8043">
        <v>19140</v>
      </c>
      <c r="C8043" t="s">
        <v>2702</v>
      </c>
      <c r="D8043" s="2" t="str">
        <f>TEXT(MID(Sales_Transactions[[#This Row],[Order Date]],2,5),"d/m/yyy")</f>
        <v>30/9/2009</v>
      </c>
      <c r="E8043" s="2" t="str">
        <f>TEXT(MID(Sales_Transactions[[#This Row],[Order Date]],2,5),"d")</f>
        <v>30</v>
      </c>
      <c r="F8043" s="2" t="str">
        <f>TEXT(MID(Sales_Transactions[[#This Row],[Order Date]],2,5),"m")</f>
        <v>9</v>
      </c>
      <c r="G8043" s="2" t="str">
        <f>TEXT(MID(Sales_Transactions[[#This Row],[Order Date]],2,5),"yyy")</f>
        <v>2009</v>
      </c>
      <c r="H8043" s="2" t="str">
        <f>TEXT(MID(Sales_Transactions[[#This Row],[Order Date]],2,5),"yyy/m")</f>
        <v>2009/9</v>
      </c>
      <c r="I8043" t="s">
        <v>78</v>
      </c>
      <c r="J8043">
        <f t="shared" si="750"/>
        <v>3</v>
      </c>
      <c r="K8043" s="2">
        <v>47</v>
      </c>
      <c r="L8043" s="3">
        <v>314</v>
      </c>
      <c r="M8043" s="4">
        <v>7.0000000000000007E-2</v>
      </c>
      <c r="N8043" s="5" t="s">
        <v>23</v>
      </c>
      <c r="O8043" s="3">
        <v>-66.040000000000006</v>
      </c>
      <c r="P8043" s="3">
        <v>6.54</v>
      </c>
      <c r="Q8043" s="3">
        <v>5.27</v>
      </c>
      <c r="R8043" s="5" t="s">
        <v>206</v>
      </c>
      <c r="S8043" s="5" t="s">
        <v>3626</v>
      </c>
      <c r="T8043" s="5" t="str">
        <f t="shared" si="751"/>
        <v>Ann Steele</v>
      </c>
      <c r="U8043" t="s">
        <v>153</v>
      </c>
      <c r="V8043" s="5" t="s">
        <v>47</v>
      </c>
      <c r="W8043" s="5" t="s">
        <v>28</v>
      </c>
      <c r="X8043" s="5" t="s">
        <v>41</v>
      </c>
      <c r="Y8043" s="5" t="s">
        <v>1268</v>
      </c>
      <c r="Z8043" s="5" t="s">
        <v>43</v>
      </c>
      <c r="AA8043" s="4">
        <v>0.36</v>
      </c>
      <c r="AB8043" s="1">
        <v>40087</v>
      </c>
      <c r="AC8043" s="1">
        <v>18051</v>
      </c>
      <c r="AD8043">
        <f t="shared" si="752"/>
        <v>1</v>
      </c>
      <c r="AE8043">
        <f t="shared" ca="1" si="753"/>
        <v>75</v>
      </c>
      <c r="AF8043" t="str">
        <f t="shared" ca="1" si="754"/>
        <v>Over 65</v>
      </c>
      <c r="AG8043" s="3">
        <f t="shared" si="755"/>
        <v>0.25117919148936169</v>
      </c>
      <c r="AH8043" t="str">
        <f>_xlfn.IFNA(VLOOKUP(Sales_Transactions[[#This Row],[Order ID]],Returned_Items[#All],2,FALSE),"Not Returned")</f>
        <v>Not Returned</v>
      </c>
    </row>
    <row r="8044" spans="1:34" x14ac:dyDescent="0.25">
      <c r="A8044">
        <v>19140</v>
      </c>
      <c r="C8044" t="s">
        <v>2702</v>
      </c>
      <c r="D8044" s="2" t="str">
        <f>TEXT(MID(Sales_Transactions[[#This Row],[Order Date]],2,5),"d/m/yyy")</f>
        <v>30/9/2009</v>
      </c>
      <c r="E8044" s="2" t="str">
        <f>TEXT(MID(Sales_Transactions[[#This Row],[Order Date]],2,5),"d")</f>
        <v>30</v>
      </c>
      <c r="F8044" s="2" t="str">
        <f>TEXT(MID(Sales_Transactions[[#This Row],[Order Date]],2,5),"m")</f>
        <v>9</v>
      </c>
      <c r="G8044" s="2" t="str">
        <f>TEXT(MID(Sales_Transactions[[#This Row],[Order Date]],2,5),"yyy")</f>
        <v>2009</v>
      </c>
      <c r="H8044" s="2" t="str">
        <f>TEXT(MID(Sales_Transactions[[#This Row],[Order Date]],2,5),"yyy/m")</f>
        <v>2009/9</v>
      </c>
      <c r="I8044" t="s">
        <v>78</v>
      </c>
      <c r="J8044">
        <f t="shared" si="750"/>
        <v>3</v>
      </c>
      <c r="K8044" s="2">
        <v>50</v>
      </c>
      <c r="L8044" s="3">
        <v>155.54</v>
      </c>
      <c r="M8044" s="4">
        <v>0.09</v>
      </c>
      <c r="N8044" s="5" t="s">
        <v>23</v>
      </c>
      <c r="O8044" s="3">
        <v>15.66</v>
      </c>
      <c r="P8044" s="3">
        <v>3.29</v>
      </c>
      <c r="Q8044" s="3">
        <v>1.35</v>
      </c>
      <c r="R8044" s="5" t="s">
        <v>206</v>
      </c>
      <c r="S8044" s="5" t="s">
        <v>3626</v>
      </c>
      <c r="T8044" s="5" t="str">
        <f t="shared" si="751"/>
        <v>Ann Steele</v>
      </c>
      <c r="U8044" t="s">
        <v>153</v>
      </c>
      <c r="V8044" s="5" t="s">
        <v>47</v>
      </c>
      <c r="W8044" s="5" t="s">
        <v>28</v>
      </c>
      <c r="X8044" s="5" t="s">
        <v>82</v>
      </c>
      <c r="Y8044" s="5" t="s">
        <v>771</v>
      </c>
      <c r="Z8044" s="5" t="s">
        <v>84</v>
      </c>
      <c r="AA8044" s="4">
        <v>0.4</v>
      </c>
      <c r="AB8044" s="1">
        <v>40087</v>
      </c>
      <c r="AC8044" s="1">
        <v>18030</v>
      </c>
      <c r="AD8044">
        <f t="shared" si="752"/>
        <v>1</v>
      </c>
      <c r="AE8044">
        <f t="shared" ca="1" si="753"/>
        <v>75</v>
      </c>
      <c r="AF8044" t="str">
        <f t="shared" ca="1" si="754"/>
        <v>Over 65</v>
      </c>
      <c r="AG8044" s="3">
        <f t="shared" si="755"/>
        <v>9.2740779999999995E-2</v>
      </c>
      <c r="AH8044" t="str">
        <f>_xlfn.IFNA(VLOOKUP(Sales_Transactions[[#This Row],[Order ID]],Returned_Items[#All],2,FALSE),"Not Returned")</f>
        <v>Not Returned</v>
      </c>
    </row>
    <row r="8045" spans="1:34" x14ac:dyDescent="0.25">
      <c r="A8045">
        <v>19175</v>
      </c>
      <c r="C8045" t="s">
        <v>3447</v>
      </c>
      <c r="D8045" s="2" t="str">
        <f>TEXT(MID(Sales_Transactions[[#This Row],[Order Date]],2,5),"d/m/yyy")</f>
        <v>19/8/2009</v>
      </c>
      <c r="E8045" s="2" t="str">
        <f>TEXT(MID(Sales_Transactions[[#This Row],[Order Date]],2,5),"d")</f>
        <v>19</v>
      </c>
      <c r="F8045" s="2" t="str">
        <f>TEXT(MID(Sales_Transactions[[#This Row],[Order Date]],2,5),"m")</f>
        <v>8</v>
      </c>
      <c r="G8045" s="2" t="str">
        <f>TEXT(MID(Sales_Transactions[[#This Row],[Order Date]],2,5),"yyy")</f>
        <v>2009</v>
      </c>
      <c r="H8045" s="2" t="str">
        <f>TEXT(MID(Sales_Transactions[[#This Row],[Order Date]],2,5),"yyy/m")</f>
        <v>2009/8</v>
      </c>
      <c r="I8045" t="s">
        <v>22</v>
      </c>
      <c r="J8045">
        <f t="shared" si="750"/>
        <v>2</v>
      </c>
      <c r="K8045" s="2">
        <v>19</v>
      </c>
      <c r="L8045" s="3">
        <v>1133.4494999999999</v>
      </c>
      <c r="M8045" s="4">
        <v>0.01</v>
      </c>
      <c r="N8045" s="5" t="s">
        <v>23</v>
      </c>
      <c r="O8045" s="3">
        <v>169.16</v>
      </c>
      <c r="P8045" s="3">
        <v>65.989999999999995</v>
      </c>
      <c r="Q8045" s="3">
        <v>5.31</v>
      </c>
      <c r="R8045" s="5" t="s">
        <v>198</v>
      </c>
      <c r="S8045" s="5" t="s">
        <v>3623</v>
      </c>
      <c r="T8045" s="5" t="str">
        <f t="shared" si="751"/>
        <v>Frank Merwin</v>
      </c>
      <c r="U8045" t="s">
        <v>153</v>
      </c>
      <c r="V8045" s="5" t="s">
        <v>37</v>
      </c>
      <c r="W8045" s="5" t="s">
        <v>48</v>
      </c>
      <c r="X8045" s="5" t="s">
        <v>49</v>
      </c>
      <c r="Y8045" s="5" t="s">
        <v>708</v>
      </c>
      <c r="Z8045" s="5" t="s">
        <v>43</v>
      </c>
      <c r="AA8045" s="4">
        <v>0.56999999999999995</v>
      </c>
      <c r="AB8045" s="1">
        <v>40051</v>
      </c>
      <c r="AC8045" s="1">
        <v>18059</v>
      </c>
      <c r="AD8045">
        <f t="shared" si="752"/>
        <v>7</v>
      </c>
      <c r="AE8045">
        <f t="shared" ca="1" si="753"/>
        <v>75</v>
      </c>
      <c r="AF8045" t="str">
        <f t="shared" ca="1" si="754"/>
        <v>Over 65</v>
      </c>
      <c r="AG8045" s="3">
        <f t="shared" si="755"/>
        <v>3.752284263157895</v>
      </c>
      <c r="AH8045" t="str">
        <f>_xlfn.IFNA(VLOOKUP(Sales_Transactions[[#This Row],[Order ID]],Returned_Items[#All],2,FALSE),"Not Returned")</f>
        <v>Not Returned</v>
      </c>
    </row>
    <row r="8046" spans="1:34" x14ac:dyDescent="0.25">
      <c r="A8046">
        <v>19457</v>
      </c>
      <c r="C8046" t="s">
        <v>1647</v>
      </c>
      <c r="D8046" s="2" t="str">
        <f>TEXT(MID(Sales_Transactions[[#This Row],[Order Date]],2,5),"d/m/yyy")</f>
        <v>12/7/2009</v>
      </c>
      <c r="E8046" s="2" t="str">
        <f>TEXT(MID(Sales_Transactions[[#This Row],[Order Date]],2,5),"d")</f>
        <v>12</v>
      </c>
      <c r="F8046" s="2" t="str">
        <f>TEXT(MID(Sales_Transactions[[#This Row],[Order Date]],2,5),"m")</f>
        <v>7</v>
      </c>
      <c r="G8046" s="2" t="str">
        <f>TEXT(MID(Sales_Transactions[[#This Row],[Order Date]],2,5),"yyy")</f>
        <v>2009</v>
      </c>
      <c r="H8046" s="2" t="str">
        <f>TEXT(MID(Sales_Transactions[[#This Row],[Order Date]],2,5),"yyy/m")</f>
        <v>2009/7</v>
      </c>
      <c r="I8046" t="s">
        <v>33</v>
      </c>
      <c r="J8046">
        <f t="shared" si="750"/>
        <v>4</v>
      </c>
      <c r="K8046" s="2">
        <v>34</v>
      </c>
      <c r="L8046" s="3">
        <v>203.49</v>
      </c>
      <c r="M8046" s="4">
        <v>0.05</v>
      </c>
      <c r="N8046" s="5" t="s">
        <v>23</v>
      </c>
      <c r="O8046" s="3">
        <v>90.35</v>
      </c>
      <c r="P8046" s="3">
        <v>6.3</v>
      </c>
      <c r="Q8046" s="3">
        <v>0.5</v>
      </c>
      <c r="R8046" s="5" t="s">
        <v>3621</v>
      </c>
      <c r="S8046" s="5" t="s">
        <v>3622</v>
      </c>
      <c r="T8046" s="5" t="str">
        <f t="shared" si="751"/>
        <v>Alice McCarthy</v>
      </c>
      <c r="U8046" t="s">
        <v>153</v>
      </c>
      <c r="V8046" s="5" t="s">
        <v>47</v>
      </c>
      <c r="W8046" s="5" t="s">
        <v>28</v>
      </c>
      <c r="X8046" s="5" t="s">
        <v>115</v>
      </c>
      <c r="Y8046" s="5" t="s">
        <v>767</v>
      </c>
      <c r="Z8046" s="5" t="s">
        <v>43</v>
      </c>
      <c r="AA8046" s="4">
        <v>0.39</v>
      </c>
      <c r="AB8046" s="1">
        <v>40007</v>
      </c>
      <c r="AC8046" s="1">
        <v>17989</v>
      </c>
      <c r="AD8046">
        <f t="shared" si="752"/>
        <v>1</v>
      </c>
      <c r="AE8046">
        <f t="shared" ca="1" si="753"/>
        <v>75</v>
      </c>
      <c r="AF8046" t="str">
        <f t="shared" ca="1" si="754"/>
        <v>Over 65</v>
      </c>
      <c r="AG8046" s="3">
        <f t="shared" si="755"/>
        <v>0.19990735294117648</v>
      </c>
      <c r="AH8046" t="str">
        <f>_xlfn.IFNA(VLOOKUP(Sales_Transactions[[#This Row],[Order ID]],Returned_Items[#All],2,FALSE),"Not Returned")</f>
        <v>Not Returned</v>
      </c>
    </row>
    <row r="8047" spans="1:34" hidden="1" x14ac:dyDescent="0.25">
      <c r="A8047">
        <v>19457</v>
      </c>
      <c r="C8047" t="s">
        <v>1647</v>
      </c>
      <c r="D8047" s="2" t="str">
        <f>TEXT(MID(Sales_Transactions[[#This Row],[Order Date]],2,5),"d/m/yyy")</f>
        <v>12/7/2009</v>
      </c>
      <c r="E8047" s="2" t="str">
        <f>TEXT(MID(Sales_Transactions[[#This Row],[Order Date]],2,5),"d")</f>
        <v>12</v>
      </c>
      <c r="F8047" s="2" t="str">
        <f>TEXT(MID(Sales_Transactions[[#This Row],[Order Date]],2,5),"m")</f>
        <v>7</v>
      </c>
      <c r="G8047" s="2" t="str">
        <f>TEXT(MID(Sales_Transactions[[#This Row],[Order Date]],2,5),"yyy")</f>
        <v>2009</v>
      </c>
      <c r="H8047" s="2" t="str">
        <f>TEXT(MID(Sales_Transactions[[#This Row],[Order Date]],2,5),"yyy/m")</f>
        <v>2009/7</v>
      </c>
      <c r="I8047" t="s">
        <v>33</v>
      </c>
      <c r="J8047">
        <f t="shared" si="750"/>
        <v>4</v>
      </c>
      <c r="K8047" s="2">
        <v>33</v>
      </c>
      <c r="L8047">
        <v>5638.7979999999998</v>
      </c>
      <c r="M8047">
        <v>0.09</v>
      </c>
      <c r="N8047" t="s">
        <v>279</v>
      </c>
      <c r="O8047">
        <v>1406.05</v>
      </c>
      <c r="P8047">
        <v>205.99</v>
      </c>
      <c r="Q8047">
        <v>3</v>
      </c>
      <c r="R8047" t="s">
        <v>3621</v>
      </c>
      <c r="S8047" t="s">
        <v>3622</v>
      </c>
      <c r="T8047" t="str">
        <f t="shared" si="751"/>
        <v>Alice McCarthy</v>
      </c>
      <c r="U8047" t="s">
        <v>153</v>
      </c>
      <c r="V8047" t="s">
        <v>47</v>
      </c>
      <c r="W8047" t="s">
        <v>48</v>
      </c>
      <c r="X8047" t="s">
        <v>49</v>
      </c>
      <c r="Y8047" t="s">
        <v>1307</v>
      </c>
      <c r="Z8047" t="s">
        <v>43</v>
      </c>
      <c r="AA8047">
        <v>0.57999999999999996</v>
      </c>
      <c r="AB8047" s="1">
        <v>40008</v>
      </c>
      <c r="AC8047" s="1">
        <v>18478</v>
      </c>
      <c r="AD8047">
        <f t="shared" si="752"/>
        <v>2</v>
      </c>
      <c r="AE8047">
        <f t="shared" ca="1" si="753"/>
        <v>74</v>
      </c>
      <c r="AF8047" t="str">
        <f t="shared" ca="1" si="754"/>
        <v>Over 65</v>
      </c>
      <c r="AG8047">
        <f t="shared" si="755"/>
        <v>6.3274123939393938</v>
      </c>
      <c r="AH8047" t="str">
        <f>_xlfn.IFNA(VLOOKUP(Sales_Transactions[[#This Row],[Order ID]],Returned_Items[#All],2,FALSE),"Not Returned")</f>
        <v>Not Returned</v>
      </c>
    </row>
    <row r="8048" spans="1:34" x14ac:dyDescent="0.25">
      <c r="A8048">
        <v>19745</v>
      </c>
      <c r="C8048" t="s">
        <v>2165</v>
      </c>
      <c r="D8048" s="2" t="str">
        <f>TEXT(MID(Sales_Transactions[[#This Row],[Order Date]],2,5),"d/m/yyy")</f>
        <v>18/12/2012</v>
      </c>
      <c r="E8048" s="2" t="str">
        <f>TEXT(MID(Sales_Transactions[[#This Row],[Order Date]],2,5),"d")</f>
        <v>18</v>
      </c>
      <c r="F8048" s="2" t="str">
        <f>TEXT(MID(Sales_Transactions[[#This Row],[Order Date]],2,5),"m")</f>
        <v>12</v>
      </c>
      <c r="G8048" s="2" t="str">
        <f>TEXT(MID(Sales_Transactions[[#This Row],[Order Date]],2,5),"yyy")</f>
        <v>2012</v>
      </c>
      <c r="H8048" s="2" t="str">
        <f>TEXT(MID(Sales_Transactions[[#This Row],[Order Date]],2,5),"yyy/m")</f>
        <v>2012/12</v>
      </c>
      <c r="I8048" t="s">
        <v>33</v>
      </c>
      <c r="J8048">
        <f t="shared" si="750"/>
        <v>4</v>
      </c>
      <c r="K8048" s="2">
        <v>25</v>
      </c>
      <c r="L8048" s="3">
        <v>1071.77</v>
      </c>
      <c r="M8048" s="4">
        <v>0.09</v>
      </c>
      <c r="N8048" s="5" t="s">
        <v>23</v>
      </c>
      <c r="O8048" s="3">
        <v>262.07</v>
      </c>
      <c r="P8048" s="3">
        <v>45.98</v>
      </c>
      <c r="Q8048" s="3">
        <v>4.8</v>
      </c>
      <c r="R8048" s="5" t="s">
        <v>890</v>
      </c>
      <c r="S8048" s="5" t="s">
        <v>2098</v>
      </c>
      <c r="T8048" s="5" t="str">
        <f t="shared" si="751"/>
        <v>Harold Pawlan</v>
      </c>
      <c r="U8048" t="s">
        <v>153</v>
      </c>
      <c r="V8048" s="5" t="s">
        <v>27</v>
      </c>
      <c r="W8048" s="5" t="s">
        <v>57</v>
      </c>
      <c r="X8048" s="5" t="s">
        <v>58</v>
      </c>
      <c r="Y8048" s="5" t="s">
        <v>1111</v>
      </c>
      <c r="Z8048" s="5" t="s">
        <v>84</v>
      </c>
      <c r="AA8048" s="4">
        <v>0.68</v>
      </c>
      <c r="AB8048" s="1">
        <v>41262</v>
      </c>
      <c r="AC8048" s="1">
        <v>18305</v>
      </c>
      <c r="AD8048">
        <f t="shared" si="752"/>
        <v>1</v>
      </c>
      <c r="AE8048">
        <f t="shared" ca="1" si="753"/>
        <v>74</v>
      </c>
      <c r="AF8048" t="str">
        <f t="shared" ca="1" si="754"/>
        <v>Over 65</v>
      </c>
      <c r="AG8048" s="3">
        <f t="shared" si="755"/>
        <v>2.0295447199999996</v>
      </c>
      <c r="AH8048" t="str">
        <f>_xlfn.IFNA(VLOOKUP(Sales_Transactions[[#This Row],[Order ID]],Returned_Items[#All],2,FALSE),"Not Returned")</f>
        <v>Not Returned</v>
      </c>
    </row>
    <row r="8049" spans="1:34" x14ac:dyDescent="0.25">
      <c r="A8049">
        <v>19745</v>
      </c>
      <c r="C8049" t="s">
        <v>2165</v>
      </c>
      <c r="D8049" s="2" t="str">
        <f>TEXT(MID(Sales_Transactions[[#This Row],[Order Date]],2,5),"d/m/yyy")</f>
        <v>18/12/2012</v>
      </c>
      <c r="E8049" s="2" t="str">
        <f>TEXT(MID(Sales_Transactions[[#This Row],[Order Date]],2,5),"d")</f>
        <v>18</v>
      </c>
      <c r="F8049" s="2" t="str">
        <f>TEXT(MID(Sales_Transactions[[#This Row],[Order Date]],2,5),"m")</f>
        <v>12</v>
      </c>
      <c r="G8049" s="2" t="str">
        <f>TEXT(MID(Sales_Transactions[[#This Row],[Order Date]],2,5),"yyy")</f>
        <v>2012</v>
      </c>
      <c r="H8049" s="2" t="str">
        <f>TEXT(MID(Sales_Transactions[[#This Row],[Order Date]],2,5),"yyy/m")</f>
        <v>2012/12</v>
      </c>
      <c r="I8049" t="s">
        <v>33</v>
      </c>
      <c r="J8049">
        <f t="shared" si="750"/>
        <v>4</v>
      </c>
      <c r="K8049" s="2">
        <v>29</v>
      </c>
      <c r="L8049" s="3">
        <v>8635.61</v>
      </c>
      <c r="M8049" s="4">
        <v>0.03</v>
      </c>
      <c r="N8049" s="5" t="s">
        <v>23</v>
      </c>
      <c r="O8049" s="3">
        <v>2733.04</v>
      </c>
      <c r="P8049" s="3">
        <v>300.97000000000003</v>
      </c>
      <c r="Q8049" s="3">
        <v>7.18</v>
      </c>
      <c r="R8049" s="5" t="s">
        <v>890</v>
      </c>
      <c r="S8049" s="5" t="s">
        <v>2098</v>
      </c>
      <c r="T8049" s="5" t="str">
        <f t="shared" si="751"/>
        <v>Harold Pawlan</v>
      </c>
      <c r="U8049" t="s">
        <v>153</v>
      </c>
      <c r="V8049" s="5" t="s">
        <v>27</v>
      </c>
      <c r="W8049" s="5" t="s">
        <v>48</v>
      </c>
      <c r="X8049" s="5" t="s">
        <v>87</v>
      </c>
      <c r="Y8049" s="5" t="s">
        <v>2953</v>
      </c>
      <c r="Z8049" s="5" t="s">
        <v>43</v>
      </c>
      <c r="AA8049" s="4">
        <v>0.48</v>
      </c>
      <c r="AB8049" s="1">
        <v>41262</v>
      </c>
      <c r="AC8049" s="1">
        <v>18332</v>
      </c>
      <c r="AD8049">
        <f t="shared" si="752"/>
        <v>1</v>
      </c>
      <c r="AE8049">
        <f t="shared" ca="1" si="753"/>
        <v>74</v>
      </c>
      <c r="AF8049" t="str">
        <f t="shared" ca="1" si="754"/>
        <v>Over 65</v>
      </c>
      <c r="AG8049" s="3">
        <f t="shared" si="755"/>
        <v>10.622748586206898</v>
      </c>
      <c r="AH8049" t="str">
        <f>_xlfn.IFNA(VLOOKUP(Sales_Transactions[[#This Row],[Order ID]],Returned_Items[#All],2,FALSE),"Not Returned")</f>
        <v>Not Returned</v>
      </c>
    </row>
    <row r="8050" spans="1:34" x14ac:dyDescent="0.25">
      <c r="A8050">
        <v>19745</v>
      </c>
      <c r="C8050" t="s">
        <v>2165</v>
      </c>
      <c r="D8050" s="2" t="str">
        <f>TEXT(MID(Sales_Transactions[[#This Row],[Order Date]],2,5),"d/m/yyy")</f>
        <v>18/12/2012</v>
      </c>
      <c r="E8050" s="2" t="str">
        <f>TEXT(MID(Sales_Transactions[[#This Row],[Order Date]],2,5),"d")</f>
        <v>18</v>
      </c>
      <c r="F8050" s="2" t="str">
        <f>TEXT(MID(Sales_Transactions[[#This Row],[Order Date]],2,5),"m")</f>
        <v>12</v>
      </c>
      <c r="G8050" s="2" t="str">
        <f>TEXT(MID(Sales_Transactions[[#This Row],[Order Date]],2,5),"yyy")</f>
        <v>2012</v>
      </c>
      <c r="H8050" s="2" t="str">
        <f>TEXT(MID(Sales_Transactions[[#This Row],[Order Date]],2,5),"yyy/m")</f>
        <v>2012/12</v>
      </c>
      <c r="I8050" t="s">
        <v>33</v>
      </c>
      <c r="J8050">
        <f t="shared" si="750"/>
        <v>4</v>
      </c>
      <c r="K8050" s="2">
        <v>2</v>
      </c>
      <c r="L8050" s="3">
        <v>63.96</v>
      </c>
      <c r="M8050" s="4">
        <v>0</v>
      </c>
      <c r="N8050" s="5" t="s">
        <v>23</v>
      </c>
      <c r="O8050" s="3">
        <v>-119.36</v>
      </c>
      <c r="P8050" s="3">
        <v>29.89</v>
      </c>
      <c r="Q8050" s="3">
        <v>1.99</v>
      </c>
      <c r="R8050" s="5" t="s">
        <v>890</v>
      </c>
      <c r="S8050" s="5" t="s">
        <v>2098</v>
      </c>
      <c r="T8050" s="5" t="str">
        <f t="shared" si="751"/>
        <v>Harold Pawlan</v>
      </c>
      <c r="U8050" t="s">
        <v>153</v>
      </c>
      <c r="V8050" s="5" t="s">
        <v>27</v>
      </c>
      <c r="W8050" s="5" t="s">
        <v>48</v>
      </c>
      <c r="X8050" s="5" t="s">
        <v>87</v>
      </c>
      <c r="Y8050" s="5" t="s">
        <v>920</v>
      </c>
      <c r="Z8050" s="5" t="s">
        <v>60</v>
      </c>
      <c r="AA8050" s="4">
        <v>0.5</v>
      </c>
      <c r="AB8050" s="1">
        <v>41263</v>
      </c>
      <c r="AC8050" s="1">
        <v>18553</v>
      </c>
      <c r="AD8050">
        <f t="shared" si="752"/>
        <v>2</v>
      </c>
      <c r="AE8050">
        <f t="shared" ca="1" si="753"/>
        <v>73</v>
      </c>
      <c r="AF8050" t="str">
        <f t="shared" ca="1" si="754"/>
        <v>Over 65</v>
      </c>
      <c r="AG8050" s="3">
        <f t="shared" si="755"/>
        <v>15.94</v>
      </c>
      <c r="AH8050" t="str">
        <f>_xlfn.IFNA(VLOOKUP(Sales_Transactions[[#This Row],[Order ID]],Returned_Items[#All],2,FALSE),"Not Returned")</f>
        <v>Not Returned</v>
      </c>
    </row>
    <row r="8051" spans="1:34" x14ac:dyDescent="0.25">
      <c r="A8051">
        <v>19745</v>
      </c>
      <c r="C8051" t="s">
        <v>2165</v>
      </c>
      <c r="D8051" s="2" t="str">
        <f>TEXT(MID(Sales_Transactions[[#This Row],[Order Date]],2,5),"d/m/yyy")</f>
        <v>18/12/2012</v>
      </c>
      <c r="E8051" s="2" t="str">
        <f>TEXT(MID(Sales_Transactions[[#This Row],[Order Date]],2,5),"d")</f>
        <v>18</v>
      </c>
      <c r="F8051" s="2" t="str">
        <f>TEXT(MID(Sales_Transactions[[#This Row],[Order Date]],2,5),"m")</f>
        <v>12</v>
      </c>
      <c r="G8051" s="2" t="str">
        <f>TEXT(MID(Sales_Transactions[[#This Row],[Order Date]],2,5),"yyy")</f>
        <v>2012</v>
      </c>
      <c r="H8051" s="2" t="str">
        <f>TEXT(MID(Sales_Transactions[[#This Row],[Order Date]],2,5),"yyy/m")</f>
        <v>2012/12</v>
      </c>
      <c r="I8051" t="s">
        <v>33</v>
      </c>
      <c r="J8051">
        <f t="shared" si="750"/>
        <v>4</v>
      </c>
      <c r="K8051" s="2">
        <v>50</v>
      </c>
      <c r="L8051" s="3">
        <v>833</v>
      </c>
      <c r="M8051" s="4">
        <v>0</v>
      </c>
      <c r="N8051" s="5" t="s">
        <v>23</v>
      </c>
      <c r="O8051" s="3">
        <v>436.53</v>
      </c>
      <c r="P8051" s="3">
        <v>15.57</v>
      </c>
      <c r="Q8051" s="3">
        <v>1.39</v>
      </c>
      <c r="R8051" s="5" t="s">
        <v>890</v>
      </c>
      <c r="S8051" s="5" t="s">
        <v>2098</v>
      </c>
      <c r="T8051" s="5" t="str">
        <f t="shared" si="751"/>
        <v>Harold Pawlan</v>
      </c>
      <c r="U8051" t="s">
        <v>153</v>
      </c>
      <c r="V8051" s="5" t="s">
        <v>27</v>
      </c>
      <c r="W8051" s="5" t="s">
        <v>28</v>
      </c>
      <c r="X8051" s="5" t="s">
        <v>98</v>
      </c>
      <c r="Y8051" s="5" t="s">
        <v>2088</v>
      </c>
      <c r="Z8051" s="5" t="s">
        <v>43</v>
      </c>
      <c r="AA8051" s="4">
        <v>0.38</v>
      </c>
      <c r="AB8051" s="1">
        <v>41262</v>
      </c>
      <c r="AC8051" s="1">
        <v>18549</v>
      </c>
      <c r="AD8051">
        <f t="shared" si="752"/>
        <v>1</v>
      </c>
      <c r="AE8051">
        <f t="shared" ca="1" si="753"/>
        <v>73</v>
      </c>
      <c r="AF8051" t="str">
        <f t="shared" ca="1" si="754"/>
        <v>Over 65</v>
      </c>
      <c r="AG8051" s="3">
        <f t="shared" si="755"/>
        <v>0.3392</v>
      </c>
      <c r="AH8051" t="str">
        <f>_xlfn.IFNA(VLOOKUP(Sales_Transactions[[#This Row],[Order ID]],Returned_Items[#All],2,FALSE),"Not Returned")</f>
        <v>Not Returned</v>
      </c>
    </row>
    <row r="8052" spans="1:34" x14ac:dyDescent="0.25">
      <c r="A8052">
        <v>20741</v>
      </c>
      <c r="C8052" t="s">
        <v>2907</v>
      </c>
      <c r="D8052" s="2" t="str">
        <f>TEXT(MID(Sales_Transactions[[#This Row],[Order Date]],2,5),"d/m/yyy")</f>
        <v>30/10/2010</v>
      </c>
      <c r="E8052" s="2" t="str">
        <f>TEXT(MID(Sales_Transactions[[#This Row],[Order Date]],2,5),"d")</f>
        <v>30</v>
      </c>
      <c r="F8052" s="2" t="str">
        <f>TEXT(MID(Sales_Transactions[[#This Row],[Order Date]],2,5),"m")</f>
        <v>10</v>
      </c>
      <c r="G8052" s="2" t="str">
        <f>TEXT(MID(Sales_Transactions[[#This Row],[Order Date]],2,5),"yyy")</f>
        <v>2010</v>
      </c>
      <c r="H8052" s="2" t="str">
        <f>TEXT(MID(Sales_Transactions[[#This Row],[Order Date]],2,5),"yyy/m")</f>
        <v>2010/10</v>
      </c>
      <c r="I8052" t="s">
        <v>22</v>
      </c>
      <c r="J8052">
        <f t="shared" si="750"/>
        <v>2</v>
      </c>
      <c r="K8052" s="2">
        <v>43</v>
      </c>
      <c r="L8052" s="3">
        <v>1711.02</v>
      </c>
      <c r="M8052" s="4">
        <v>0.1</v>
      </c>
      <c r="N8052" s="5" t="s">
        <v>23</v>
      </c>
      <c r="O8052" s="3">
        <v>139.63</v>
      </c>
      <c r="P8052" s="3">
        <v>43.98</v>
      </c>
      <c r="Q8052" s="3">
        <v>8.99</v>
      </c>
      <c r="R8052" s="5" t="s">
        <v>198</v>
      </c>
      <c r="S8052" s="5" t="s">
        <v>3623</v>
      </c>
      <c r="T8052" s="5" t="str">
        <f t="shared" si="751"/>
        <v>Frank Merwin</v>
      </c>
      <c r="U8052" t="s">
        <v>153</v>
      </c>
      <c r="V8052" s="5" t="s">
        <v>47</v>
      </c>
      <c r="W8052" s="5" t="s">
        <v>28</v>
      </c>
      <c r="X8052" s="5" t="s">
        <v>124</v>
      </c>
      <c r="Y8052" s="5" t="s">
        <v>1497</v>
      </c>
      <c r="Z8052" s="5" t="s">
        <v>60</v>
      </c>
      <c r="AA8052" s="4">
        <v>0.57999999999999996</v>
      </c>
      <c r="AB8052" s="1">
        <v>40488</v>
      </c>
      <c r="AC8052" s="1">
        <v>21118</v>
      </c>
      <c r="AD8052">
        <f t="shared" si="752"/>
        <v>7</v>
      </c>
      <c r="AE8052">
        <f t="shared" ca="1" si="753"/>
        <v>66</v>
      </c>
      <c r="AF8052" t="str">
        <f t="shared" ca="1" si="754"/>
        <v>Over 65</v>
      </c>
      <c r="AG8052" s="3">
        <f t="shared" si="755"/>
        <v>1.2308376744186047</v>
      </c>
      <c r="AH8052" t="str">
        <f>_xlfn.IFNA(VLOOKUP(Sales_Transactions[[#This Row],[Order ID]],Returned_Items[#All],2,FALSE),"Not Returned")</f>
        <v>Not Returned</v>
      </c>
    </row>
    <row r="8053" spans="1:34" x14ac:dyDescent="0.25">
      <c r="A8053">
        <v>23746</v>
      </c>
      <c r="C8053" t="s">
        <v>3555</v>
      </c>
      <c r="D8053" s="2" t="str">
        <f>TEXT(MID(Sales_Transactions[[#This Row],[Order Date]],2,5),"d/m/yyy")</f>
        <v>15/12/2010</v>
      </c>
      <c r="E8053" s="2" t="str">
        <f>TEXT(MID(Sales_Transactions[[#This Row],[Order Date]],2,5),"d")</f>
        <v>15</v>
      </c>
      <c r="F8053" s="2" t="str">
        <f>TEXT(MID(Sales_Transactions[[#This Row],[Order Date]],2,5),"m")</f>
        <v>12</v>
      </c>
      <c r="G8053" s="2" t="str">
        <f>TEXT(MID(Sales_Transactions[[#This Row],[Order Date]],2,5),"yyy")</f>
        <v>2010</v>
      </c>
      <c r="H8053" s="2" t="str">
        <f>TEXT(MID(Sales_Transactions[[#This Row],[Order Date]],2,5),"yyy/m")</f>
        <v>2010/12</v>
      </c>
      <c r="I8053" t="s">
        <v>33</v>
      </c>
      <c r="J8053">
        <f t="shared" si="750"/>
        <v>4</v>
      </c>
      <c r="K8053" s="2">
        <v>10</v>
      </c>
      <c r="L8053" s="3">
        <v>408.23</v>
      </c>
      <c r="M8053" s="4">
        <v>0.06</v>
      </c>
      <c r="N8053" s="5" t="s">
        <v>23</v>
      </c>
      <c r="O8053" s="3">
        <v>52.38</v>
      </c>
      <c r="P8053" s="3">
        <v>40.97</v>
      </c>
      <c r="Q8053" s="3">
        <v>1.99</v>
      </c>
      <c r="R8053" s="5" t="s">
        <v>1375</v>
      </c>
      <c r="S8053" s="5" t="s">
        <v>1376</v>
      </c>
      <c r="T8053" s="5" t="str">
        <f t="shared" si="751"/>
        <v>Emily Grady</v>
      </c>
      <c r="U8053" t="s">
        <v>153</v>
      </c>
      <c r="V8053" s="5" t="s">
        <v>74</v>
      </c>
      <c r="W8053" s="5" t="s">
        <v>48</v>
      </c>
      <c r="X8053" s="5" t="s">
        <v>87</v>
      </c>
      <c r="Y8053" s="5" t="s">
        <v>2707</v>
      </c>
      <c r="Z8053" s="5" t="s">
        <v>60</v>
      </c>
      <c r="AA8053" s="4">
        <v>0.42</v>
      </c>
      <c r="AB8053" s="1">
        <v>40528</v>
      </c>
      <c r="AC8053" s="1">
        <v>21325</v>
      </c>
      <c r="AD8053">
        <f t="shared" si="752"/>
        <v>1</v>
      </c>
      <c r="AE8053">
        <f t="shared" ca="1" si="753"/>
        <v>66</v>
      </c>
      <c r="AF8053" t="str">
        <f t="shared" ca="1" si="754"/>
        <v>Over 65</v>
      </c>
      <c r="AG8053" s="3">
        <f t="shared" si="755"/>
        <v>4.2935417999999999</v>
      </c>
      <c r="AH8053" t="str">
        <f>_xlfn.IFNA(VLOOKUP(Sales_Transactions[[#This Row],[Order ID]],Returned_Items[#All],2,FALSE),"Not Returned")</f>
        <v>Not Returned</v>
      </c>
    </row>
    <row r="8054" spans="1:34" x14ac:dyDescent="0.25">
      <c r="A8054">
        <v>24705</v>
      </c>
      <c r="C8054" t="s">
        <v>995</v>
      </c>
      <c r="D8054" s="2" t="str">
        <f>TEXT(MID(Sales_Transactions[[#This Row],[Order Date]],2,5),"d/m/yyy")</f>
        <v>15/9/2011</v>
      </c>
      <c r="E8054" s="2" t="str">
        <f>TEXT(MID(Sales_Transactions[[#This Row],[Order Date]],2,5),"d")</f>
        <v>15</v>
      </c>
      <c r="F8054" s="2" t="str">
        <f>TEXT(MID(Sales_Transactions[[#This Row],[Order Date]],2,5),"m")</f>
        <v>9</v>
      </c>
      <c r="G8054" s="2" t="str">
        <f>TEXT(MID(Sales_Transactions[[#This Row],[Order Date]],2,5),"yyy")</f>
        <v>2011</v>
      </c>
      <c r="H8054" s="2" t="str">
        <f>TEXT(MID(Sales_Transactions[[#This Row],[Order Date]],2,5),"yyy/m")</f>
        <v>2011/9</v>
      </c>
      <c r="I8054" t="s">
        <v>101</v>
      </c>
      <c r="J8054">
        <f t="shared" si="750"/>
        <v>1</v>
      </c>
      <c r="K8054" s="2">
        <v>34</v>
      </c>
      <c r="L8054" s="3">
        <v>260.51</v>
      </c>
      <c r="M8054" s="4">
        <v>0.03</v>
      </c>
      <c r="N8054" s="5" t="s">
        <v>23</v>
      </c>
      <c r="O8054" s="3">
        <v>-127.52</v>
      </c>
      <c r="P8054" s="3">
        <v>7.3</v>
      </c>
      <c r="Q8054" s="3">
        <v>7.72</v>
      </c>
      <c r="R8054" s="5" t="s">
        <v>127</v>
      </c>
      <c r="S8054" s="5" t="s">
        <v>2027</v>
      </c>
      <c r="T8054" s="5" t="str">
        <f t="shared" si="751"/>
        <v>Annie Thurman</v>
      </c>
      <c r="U8054" t="s">
        <v>153</v>
      </c>
      <c r="V8054" s="5" t="s">
        <v>37</v>
      </c>
      <c r="W8054" s="5" t="s">
        <v>28</v>
      </c>
      <c r="X8054" s="5" t="s">
        <v>41</v>
      </c>
      <c r="Y8054" s="5" t="s">
        <v>64</v>
      </c>
      <c r="Z8054" s="5" t="s">
        <v>43</v>
      </c>
      <c r="AA8054" s="4">
        <v>0.38</v>
      </c>
      <c r="AB8054" s="1">
        <v>40803</v>
      </c>
      <c r="AC8054" s="1">
        <v>21351</v>
      </c>
      <c r="AD8054">
        <f t="shared" si="752"/>
        <v>2</v>
      </c>
      <c r="AE8054">
        <f t="shared" ca="1" si="753"/>
        <v>66</v>
      </c>
      <c r="AF8054" t="str">
        <f t="shared" ca="1" si="754"/>
        <v>Over 65</v>
      </c>
      <c r="AG8054" s="3">
        <f t="shared" si="755"/>
        <v>0.44170029411764711</v>
      </c>
      <c r="AH8054" t="str">
        <f>_xlfn.IFNA(VLOOKUP(Sales_Transactions[[#This Row],[Order ID]],Returned_Items[#All],2,FALSE),"Not Returned")</f>
        <v>Not Returned</v>
      </c>
    </row>
    <row r="8055" spans="1:34" x14ac:dyDescent="0.25">
      <c r="A8055">
        <v>24705</v>
      </c>
      <c r="C8055" t="s">
        <v>995</v>
      </c>
      <c r="D8055" s="2" t="str">
        <f>TEXT(MID(Sales_Transactions[[#This Row],[Order Date]],2,5),"d/m/yyy")</f>
        <v>15/9/2011</v>
      </c>
      <c r="E8055" s="2" t="str">
        <f>TEXT(MID(Sales_Transactions[[#This Row],[Order Date]],2,5),"d")</f>
        <v>15</v>
      </c>
      <c r="F8055" s="2" t="str">
        <f>TEXT(MID(Sales_Transactions[[#This Row],[Order Date]],2,5),"m")</f>
        <v>9</v>
      </c>
      <c r="G8055" s="2" t="str">
        <f>TEXT(MID(Sales_Transactions[[#This Row],[Order Date]],2,5),"yyy")</f>
        <v>2011</v>
      </c>
      <c r="H8055" s="2" t="str">
        <f>TEXT(MID(Sales_Transactions[[#This Row],[Order Date]],2,5),"yyy/m")</f>
        <v>2011/9</v>
      </c>
      <c r="I8055" t="s">
        <v>101</v>
      </c>
      <c r="J8055">
        <f t="shared" si="750"/>
        <v>1</v>
      </c>
      <c r="K8055" s="2">
        <v>15</v>
      </c>
      <c r="L8055" s="3">
        <v>466.28</v>
      </c>
      <c r="M8055" s="4">
        <v>0</v>
      </c>
      <c r="N8055" s="5" t="s">
        <v>23</v>
      </c>
      <c r="O8055" s="3">
        <v>92.7</v>
      </c>
      <c r="P8055" s="3">
        <v>29.89</v>
      </c>
      <c r="Q8055" s="3">
        <v>1.99</v>
      </c>
      <c r="R8055" s="5" t="s">
        <v>127</v>
      </c>
      <c r="S8055" s="5" t="s">
        <v>2027</v>
      </c>
      <c r="T8055" s="5" t="str">
        <f t="shared" si="751"/>
        <v>Annie Thurman</v>
      </c>
      <c r="U8055" t="s">
        <v>153</v>
      </c>
      <c r="V8055" s="5" t="s">
        <v>37</v>
      </c>
      <c r="W8055" s="5" t="s">
        <v>48</v>
      </c>
      <c r="X8055" s="5" t="s">
        <v>87</v>
      </c>
      <c r="Y8055" s="5" t="s">
        <v>920</v>
      </c>
      <c r="Z8055" s="5" t="s">
        <v>60</v>
      </c>
      <c r="AA8055" s="4">
        <v>0.5</v>
      </c>
      <c r="AB8055" s="1">
        <v>40803</v>
      </c>
      <c r="AC8055" s="1">
        <v>21418</v>
      </c>
      <c r="AD8055">
        <f t="shared" si="752"/>
        <v>2</v>
      </c>
      <c r="AE8055">
        <f t="shared" ca="1" si="753"/>
        <v>65</v>
      </c>
      <c r="AF8055" t="str">
        <f t="shared" ca="1" si="754"/>
        <v>Over 65</v>
      </c>
      <c r="AG8055" s="3">
        <f t="shared" si="755"/>
        <v>2.1253333333333333</v>
      </c>
      <c r="AH8055" t="str">
        <f>_xlfn.IFNA(VLOOKUP(Sales_Transactions[[#This Row],[Order ID]],Returned_Items[#All],2,FALSE),"Not Returned")</f>
        <v>Not Returned</v>
      </c>
    </row>
    <row r="8056" spans="1:34" x14ac:dyDescent="0.25">
      <c r="A8056">
        <v>25028</v>
      </c>
      <c r="C8056" t="s">
        <v>3627</v>
      </c>
      <c r="D8056" s="2" t="str">
        <f>TEXT(MID(Sales_Transactions[[#This Row],[Order Date]],2,5),"d/m/yyy")</f>
        <v>5/1/2011</v>
      </c>
      <c r="E8056" s="2" t="str">
        <f>TEXT(MID(Sales_Transactions[[#This Row],[Order Date]],2,5),"d")</f>
        <v>5</v>
      </c>
      <c r="F8056" s="2" t="str">
        <f>TEXT(MID(Sales_Transactions[[#This Row],[Order Date]],2,5),"m")</f>
        <v>1</v>
      </c>
      <c r="G8056" s="2" t="str">
        <f>TEXT(MID(Sales_Transactions[[#This Row],[Order Date]],2,5),"yyy")</f>
        <v>2011</v>
      </c>
      <c r="H8056" s="2" t="str">
        <f>TEXT(MID(Sales_Transactions[[#This Row],[Order Date]],2,5),"yyy/m")</f>
        <v>2011/1</v>
      </c>
      <c r="I8056" t="s">
        <v>101</v>
      </c>
      <c r="J8056">
        <f t="shared" si="750"/>
        <v>1</v>
      </c>
      <c r="K8056" s="2">
        <v>5</v>
      </c>
      <c r="L8056" s="3">
        <v>477.39</v>
      </c>
      <c r="M8056" s="4">
        <v>0.02</v>
      </c>
      <c r="N8056" s="5" t="s">
        <v>34</v>
      </c>
      <c r="O8056" s="3">
        <v>-211.36</v>
      </c>
      <c r="P8056" s="3">
        <v>81.94</v>
      </c>
      <c r="Q8056" s="3">
        <v>55.81</v>
      </c>
      <c r="R8056" s="5" t="s">
        <v>298</v>
      </c>
      <c r="S8056" s="5" t="s">
        <v>2194</v>
      </c>
      <c r="T8056" s="5" t="str">
        <f t="shared" si="751"/>
        <v>Anthony Jacobs</v>
      </c>
      <c r="U8056" t="s">
        <v>153</v>
      </c>
      <c r="V8056" s="5" t="s">
        <v>74</v>
      </c>
      <c r="W8056" s="5" t="s">
        <v>57</v>
      </c>
      <c r="X8056" s="5" t="s">
        <v>104</v>
      </c>
      <c r="Y8056" s="5" t="s">
        <v>1957</v>
      </c>
      <c r="Z8056" s="5" t="s">
        <v>106</v>
      </c>
      <c r="AA8056" s="4">
        <v>0.6</v>
      </c>
      <c r="AB8056" s="1">
        <v>40549</v>
      </c>
      <c r="AC8056" s="1">
        <v>21357</v>
      </c>
      <c r="AD8056">
        <f t="shared" si="752"/>
        <v>1</v>
      </c>
      <c r="AE8056">
        <f t="shared" ca="1" si="753"/>
        <v>66</v>
      </c>
      <c r="AF8056" t="str">
        <f t="shared" ca="1" si="754"/>
        <v>Over 65</v>
      </c>
      <c r="AG8056" s="3">
        <f t="shared" si="755"/>
        <v>27.5467224</v>
      </c>
      <c r="AH8056" t="str">
        <f>_xlfn.IFNA(VLOOKUP(Sales_Transactions[[#This Row],[Order ID]],Returned_Items[#All],2,FALSE),"Not Returned")</f>
        <v>Not Returned</v>
      </c>
    </row>
    <row r="8057" spans="1:34" x14ac:dyDescent="0.25">
      <c r="A8057">
        <v>25028</v>
      </c>
      <c r="C8057" t="s">
        <v>3627</v>
      </c>
      <c r="D8057" s="2" t="str">
        <f>TEXT(MID(Sales_Transactions[[#This Row],[Order Date]],2,5),"d/m/yyy")</f>
        <v>5/1/2011</v>
      </c>
      <c r="E8057" s="2" t="str">
        <f>TEXT(MID(Sales_Transactions[[#This Row],[Order Date]],2,5),"d")</f>
        <v>5</v>
      </c>
      <c r="F8057" s="2" t="str">
        <f>TEXT(MID(Sales_Transactions[[#This Row],[Order Date]],2,5),"m")</f>
        <v>1</v>
      </c>
      <c r="G8057" s="2" t="str">
        <f>TEXT(MID(Sales_Transactions[[#This Row],[Order Date]],2,5),"yyy")</f>
        <v>2011</v>
      </c>
      <c r="H8057" s="2" t="str">
        <f>TEXT(MID(Sales_Transactions[[#This Row],[Order Date]],2,5),"yyy/m")</f>
        <v>2011/1</v>
      </c>
      <c r="I8057" t="s">
        <v>101</v>
      </c>
      <c r="J8057">
        <f t="shared" si="750"/>
        <v>1</v>
      </c>
      <c r="K8057" s="2">
        <v>14</v>
      </c>
      <c r="L8057" s="3">
        <v>552.08000000000004</v>
      </c>
      <c r="M8057" s="4">
        <v>0</v>
      </c>
      <c r="N8057" s="5" t="s">
        <v>67</v>
      </c>
      <c r="O8057" s="3">
        <v>203.24</v>
      </c>
      <c r="P8057" s="3">
        <v>37.94</v>
      </c>
      <c r="Q8057" s="3">
        <v>5.08</v>
      </c>
      <c r="R8057" s="5" t="s">
        <v>298</v>
      </c>
      <c r="S8057" s="5" t="s">
        <v>2194</v>
      </c>
      <c r="T8057" s="5" t="str">
        <f t="shared" si="751"/>
        <v>Anthony Jacobs</v>
      </c>
      <c r="U8057" t="s">
        <v>153</v>
      </c>
      <c r="V8057" s="5" t="s">
        <v>74</v>
      </c>
      <c r="W8057" s="5" t="s">
        <v>28</v>
      </c>
      <c r="X8057" s="5" t="s">
        <v>75</v>
      </c>
      <c r="Y8057" s="5" t="s">
        <v>1163</v>
      </c>
      <c r="Z8057" s="5" t="s">
        <v>84</v>
      </c>
      <c r="AA8057" s="4">
        <v>0.38</v>
      </c>
      <c r="AB8057" s="1">
        <v>40550</v>
      </c>
      <c r="AC8057" s="1">
        <v>21290</v>
      </c>
      <c r="AD8057">
        <f t="shared" si="752"/>
        <v>2</v>
      </c>
      <c r="AE8057">
        <f t="shared" ca="1" si="753"/>
        <v>66</v>
      </c>
      <c r="AF8057" t="str">
        <f t="shared" ca="1" si="754"/>
        <v>Over 65</v>
      </c>
      <c r="AG8057" s="3">
        <f t="shared" si="755"/>
        <v>3.0728571428571425</v>
      </c>
      <c r="AH8057" t="str">
        <f>_xlfn.IFNA(VLOOKUP(Sales_Transactions[[#This Row],[Order ID]],Returned_Items[#All],2,FALSE),"Not Returned")</f>
        <v>Not Returned</v>
      </c>
    </row>
    <row r="8058" spans="1:34" x14ac:dyDescent="0.25">
      <c r="A8058">
        <v>25063</v>
      </c>
      <c r="C8058" t="s">
        <v>1923</v>
      </c>
      <c r="D8058" s="2" t="str">
        <f>TEXT(MID(Sales_Transactions[[#This Row],[Order Date]],2,5),"d/m/yyy")</f>
        <v>29/6/2009</v>
      </c>
      <c r="E8058" s="2" t="str">
        <f>TEXT(MID(Sales_Transactions[[#This Row],[Order Date]],2,5),"d")</f>
        <v>29</v>
      </c>
      <c r="F8058" s="2" t="str">
        <f>TEXT(MID(Sales_Transactions[[#This Row],[Order Date]],2,5),"m")</f>
        <v>6</v>
      </c>
      <c r="G8058" s="2" t="str">
        <f>TEXT(MID(Sales_Transactions[[#This Row],[Order Date]],2,5),"yyy")</f>
        <v>2009</v>
      </c>
      <c r="H8058" s="2" t="str">
        <f>TEXT(MID(Sales_Transactions[[#This Row],[Order Date]],2,5),"yyy/m")</f>
        <v>2009/6</v>
      </c>
      <c r="I8058" t="s">
        <v>52</v>
      </c>
      <c r="J8058">
        <f t="shared" si="750"/>
        <v>1</v>
      </c>
      <c r="K8058" s="2">
        <v>24</v>
      </c>
      <c r="L8058" s="3">
        <v>711.875</v>
      </c>
      <c r="M8058" s="4">
        <v>0.04</v>
      </c>
      <c r="N8058" s="5" t="s">
        <v>23</v>
      </c>
      <c r="O8058" s="3">
        <v>217.33</v>
      </c>
      <c r="P8058" s="3">
        <v>35.99</v>
      </c>
      <c r="Q8058" s="3">
        <v>3.3</v>
      </c>
      <c r="R8058" s="5" t="s">
        <v>1375</v>
      </c>
      <c r="S8058" s="5" t="s">
        <v>1376</v>
      </c>
      <c r="T8058" s="5" t="str">
        <f t="shared" si="751"/>
        <v>Emily Grady</v>
      </c>
      <c r="U8058" t="s">
        <v>153</v>
      </c>
      <c r="V8058" s="5" t="s">
        <v>74</v>
      </c>
      <c r="W8058" s="5" t="s">
        <v>48</v>
      </c>
      <c r="X8058" s="5" t="s">
        <v>49</v>
      </c>
      <c r="Y8058" s="5" t="s">
        <v>683</v>
      </c>
      <c r="Z8058" s="5" t="s">
        <v>60</v>
      </c>
      <c r="AA8058" s="4">
        <v>0.39</v>
      </c>
      <c r="AB8058" s="1">
        <v>39993</v>
      </c>
      <c r="AC8058" s="1">
        <v>21005</v>
      </c>
      <c r="AD8058">
        <f t="shared" si="752"/>
        <v>0</v>
      </c>
      <c r="AE8058">
        <f t="shared" ca="1" si="753"/>
        <v>67</v>
      </c>
      <c r="AF8058" t="str">
        <f t="shared" ca="1" si="754"/>
        <v>Over 65</v>
      </c>
      <c r="AG8058" s="3">
        <f t="shared" si="755"/>
        <v>1.6364835</v>
      </c>
      <c r="AH8058" t="str">
        <f>_xlfn.IFNA(VLOOKUP(Sales_Transactions[[#This Row],[Order ID]],Returned_Items[#All],2,FALSE),"Not Returned")</f>
        <v>Not Returned</v>
      </c>
    </row>
    <row r="8059" spans="1:34" x14ac:dyDescent="0.25">
      <c r="A8059">
        <v>25412</v>
      </c>
      <c r="C8059" t="s">
        <v>2875</v>
      </c>
      <c r="D8059" s="2" t="str">
        <f>TEXT(MID(Sales_Transactions[[#This Row],[Order Date]],2,5),"d/m/yyy")</f>
        <v>6/6/2011</v>
      </c>
      <c r="E8059" s="2" t="str">
        <f>TEXT(MID(Sales_Transactions[[#This Row],[Order Date]],2,5),"d")</f>
        <v>6</v>
      </c>
      <c r="F8059" s="2" t="str">
        <f>TEXT(MID(Sales_Transactions[[#This Row],[Order Date]],2,5),"m")</f>
        <v>6</v>
      </c>
      <c r="G8059" s="2" t="str">
        <f>TEXT(MID(Sales_Transactions[[#This Row],[Order Date]],2,5),"yyy")</f>
        <v>2011</v>
      </c>
      <c r="H8059" s="2" t="str">
        <f>TEXT(MID(Sales_Transactions[[#This Row],[Order Date]],2,5),"yyy/m")</f>
        <v>2011/6</v>
      </c>
      <c r="I8059" t="s">
        <v>52</v>
      </c>
      <c r="J8059">
        <f t="shared" si="750"/>
        <v>1</v>
      </c>
      <c r="K8059" s="2">
        <v>18</v>
      </c>
      <c r="L8059" s="3">
        <v>129.77000000000001</v>
      </c>
      <c r="M8059" s="4">
        <v>0.01</v>
      </c>
      <c r="N8059" s="5" t="s">
        <v>23</v>
      </c>
      <c r="O8059" s="3">
        <v>-99.42</v>
      </c>
      <c r="P8059" s="3">
        <v>6.48</v>
      </c>
      <c r="Q8059" s="3">
        <v>9.68</v>
      </c>
      <c r="R8059" s="5" t="s">
        <v>1978</v>
      </c>
      <c r="S8059" s="5" t="s">
        <v>3628</v>
      </c>
      <c r="T8059" s="5" t="str">
        <f t="shared" si="751"/>
        <v>Katrina Edelman</v>
      </c>
      <c r="U8059" t="s">
        <v>153</v>
      </c>
      <c r="V8059" s="5" t="s">
        <v>47</v>
      </c>
      <c r="W8059" s="5" t="s">
        <v>28</v>
      </c>
      <c r="X8059" s="5" t="s">
        <v>75</v>
      </c>
      <c r="Y8059" s="5" t="s">
        <v>1312</v>
      </c>
      <c r="Z8059" s="5" t="s">
        <v>43</v>
      </c>
      <c r="AA8059" s="4">
        <v>0.36</v>
      </c>
      <c r="AB8059" s="1">
        <v>40702</v>
      </c>
      <c r="AC8059" s="1">
        <v>21079</v>
      </c>
      <c r="AD8059">
        <f t="shared" si="752"/>
        <v>2</v>
      </c>
      <c r="AE8059">
        <f t="shared" ca="1" si="753"/>
        <v>66</v>
      </c>
      <c r="AF8059" t="str">
        <f t="shared" ca="1" si="754"/>
        <v>Over 65</v>
      </c>
      <c r="AG8059" s="3">
        <f t="shared" si="755"/>
        <v>0.89774177777777764</v>
      </c>
      <c r="AH8059" t="str">
        <f>_xlfn.IFNA(VLOOKUP(Sales_Transactions[[#This Row],[Order ID]],Returned_Items[#All],2,FALSE),"Not Returned")</f>
        <v>Not Returned</v>
      </c>
    </row>
    <row r="8060" spans="1:34" x14ac:dyDescent="0.25">
      <c r="A8060">
        <v>26627</v>
      </c>
      <c r="C8060" t="s">
        <v>2889</v>
      </c>
      <c r="D8060" s="2" t="str">
        <f>TEXT(MID(Sales_Transactions[[#This Row],[Order Date]],2,5),"d/m/yyy")</f>
        <v>30/10/2009</v>
      </c>
      <c r="E8060" s="2" t="str">
        <f>TEXT(MID(Sales_Transactions[[#This Row],[Order Date]],2,5),"d")</f>
        <v>30</v>
      </c>
      <c r="F8060" s="2" t="str">
        <f>TEXT(MID(Sales_Transactions[[#This Row],[Order Date]],2,5),"m")</f>
        <v>10</v>
      </c>
      <c r="G8060" s="2" t="str">
        <f>TEXT(MID(Sales_Transactions[[#This Row],[Order Date]],2,5),"yyy")</f>
        <v>2009</v>
      </c>
      <c r="H8060" s="2" t="str">
        <f>TEXT(MID(Sales_Transactions[[#This Row],[Order Date]],2,5),"yyy/m")</f>
        <v>2009/10</v>
      </c>
      <c r="I8060" t="s">
        <v>78</v>
      </c>
      <c r="J8060">
        <f t="shared" si="750"/>
        <v>3</v>
      </c>
      <c r="K8060" s="2">
        <v>25</v>
      </c>
      <c r="L8060" s="3">
        <v>38.369999999999997</v>
      </c>
      <c r="M8060" s="4">
        <v>0.1</v>
      </c>
      <c r="N8060" s="5" t="s">
        <v>23</v>
      </c>
      <c r="O8060" s="3">
        <v>-13.88</v>
      </c>
      <c r="P8060" s="3">
        <v>1.6</v>
      </c>
      <c r="Q8060" s="3">
        <v>1.29</v>
      </c>
      <c r="R8060" s="5" t="s">
        <v>2341</v>
      </c>
      <c r="S8060" s="5" t="s">
        <v>3625</v>
      </c>
      <c r="T8060" s="5" t="str">
        <f t="shared" si="751"/>
        <v>Larry Tron</v>
      </c>
      <c r="U8060" t="s">
        <v>153</v>
      </c>
      <c r="V8060" s="5" t="s">
        <v>74</v>
      </c>
      <c r="W8060" s="5" t="s">
        <v>28</v>
      </c>
      <c r="X8060" s="5" t="s">
        <v>124</v>
      </c>
      <c r="Y8060" s="5" t="s">
        <v>3319</v>
      </c>
      <c r="Z8060" s="5" t="s">
        <v>84</v>
      </c>
      <c r="AA8060" s="4">
        <v>0.42</v>
      </c>
      <c r="AB8060" s="1">
        <v>40116</v>
      </c>
      <c r="AC8060" s="1">
        <v>20976</v>
      </c>
      <c r="AD8060">
        <f t="shared" si="752"/>
        <v>0</v>
      </c>
      <c r="AE8060">
        <f t="shared" ca="1" si="753"/>
        <v>67</v>
      </c>
      <c r="AF8060" t="str">
        <f t="shared" ca="1" si="754"/>
        <v>Over 65</v>
      </c>
      <c r="AG8060" s="3">
        <f t="shared" si="755"/>
        <v>0.115536</v>
      </c>
      <c r="AH8060" t="str">
        <f>_xlfn.IFNA(VLOOKUP(Sales_Transactions[[#This Row],[Order ID]],Returned_Items[#All],2,FALSE),"Not Returned")</f>
        <v>Not Returned</v>
      </c>
    </row>
    <row r="8061" spans="1:34" x14ac:dyDescent="0.25">
      <c r="A8061">
        <v>26947</v>
      </c>
      <c r="C8061" t="s">
        <v>233</v>
      </c>
      <c r="D8061" s="2" t="str">
        <f>TEXT(MID(Sales_Transactions[[#This Row],[Order Date]],2,5),"d/m/yyy")</f>
        <v>4/6/2010</v>
      </c>
      <c r="E8061" s="2" t="str">
        <f>TEXT(MID(Sales_Transactions[[#This Row],[Order Date]],2,5),"d")</f>
        <v>4</v>
      </c>
      <c r="F8061" s="2" t="str">
        <f>TEXT(MID(Sales_Transactions[[#This Row],[Order Date]],2,5),"m")</f>
        <v>6</v>
      </c>
      <c r="G8061" s="2" t="str">
        <f>TEXT(MID(Sales_Transactions[[#This Row],[Order Date]],2,5),"yyy")</f>
        <v>2010</v>
      </c>
      <c r="H8061" s="2" t="str">
        <f>TEXT(MID(Sales_Transactions[[#This Row],[Order Date]],2,5),"yyy/m")</f>
        <v>2010/6</v>
      </c>
      <c r="I8061" t="s">
        <v>33</v>
      </c>
      <c r="J8061">
        <f t="shared" si="750"/>
        <v>4</v>
      </c>
      <c r="K8061" s="2">
        <v>4</v>
      </c>
      <c r="L8061" s="3">
        <v>467.15</v>
      </c>
      <c r="M8061" s="4">
        <v>0.01</v>
      </c>
      <c r="N8061" s="5" t="s">
        <v>34</v>
      </c>
      <c r="O8061" s="3">
        <v>-212.34</v>
      </c>
      <c r="P8061" s="3">
        <v>100.8</v>
      </c>
      <c r="Q8061" s="3">
        <v>60</v>
      </c>
      <c r="R8061" s="5" t="s">
        <v>1949</v>
      </c>
      <c r="S8061" s="5" t="s">
        <v>3624</v>
      </c>
      <c r="T8061" s="5" t="str">
        <f t="shared" si="751"/>
        <v>Bruce Money</v>
      </c>
      <c r="U8061" t="s">
        <v>153</v>
      </c>
      <c r="V8061" s="5" t="s">
        <v>47</v>
      </c>
      <c r="W8061" s="5" t="s">
        <v>57</v>
      </c>
      <c r="X8061" s="5" t="s">
        <v>107</v>
      </c>
      <c r="Y8061" s="5" t="s">
        <v>793</v>
      </c>
      <c r="Z8061" s="5" t="s">
        <v>40</v>
      </c>
      <c r="AA8061" s="4">
        <v>0.59</v>
      </c>
      <c r="AB8061" s="1">
        <v>40336</v>
      </c>
      <c r="AC8061" s="1">
        <v>20876</v>
      </c>
      <c r="AD8061">
        <f t="shared" si="752"/>
        <v>3</v>
      </c>
      <c r="AE8061">
        <f t="shared" ca="1" si="753"/>
        <v>67</v>
      </c>
      <c r="AF8061" t="str">
        <f t="shared" ca="1" si="754"/>
        <v>Over 65</v>
      </c>
      <c r="AG8061" s="3">
        <f t="shared" si="755"/>
        <v>40.197479999999999</v>
      </c>
      <c r="AH8061" t="str">
        <f>_xlfn.IFNA(VLOOKUP(Sales_Transactions[[#This Row],[Order ID]],Returned_Items[#All],2,FALSE),"Not Returned")</f>
        <v>Not Returned</v>
      </c>
    </row>
    <row r="8062" spans="1:34" x14ac:dyDescent="0.25">
      <c r="A8062">
        <v>27138</v>
      </c>
      <c r="C8062" t="s">
        <v>1704</v>
      </c>
      <c r="D8062" s="2" t="str">
        <f>TEXT(MID(Sales_Transactions[[#This Row],[Order Date]],2,5),"d/m/yyy")</f>
        <v>30/5/2012</v>
      </c>
      <c r="E8062" s="2" t="str">
        <f>TEXT(MID(Sales_Transactions[[#This Row],[Order Date]],2,5),"d")</f>
        <v>30</v>
      </c>
      <c r="F8062" s="2" t="str">
        <f>TEXT(MID(Sales_Transactions[[#This Row],[Order Date]],2,5),"m")</f>
        <v>5</v>
      </c>
      <c r="G8062" s="2" t="str">
        <f>TEXT(MID(Sales_Transactions[[#This Row],[Order Date]],2,5),"yyy")</f>
        <v>2012</v>
      </c>
      <c r="H8062" s="2" t="str">
        <f>TEXT(MID(Sales_Transactions[[#This Row],[Order Date]],2,5),"yyy/m")</f>
        <v>2012/5</v>
      </c>
      <c r="I8062" t="s">
        <v>33</v>
      </c>
      <c r="J8062">
        <f t="shared" si="750"/>
        <v>4</v>
      </c>
      <c r="K8062" s="2">
        <v>31</v>
      </c>
      <c r="L8062" s="3">
        <v>2976.21</v>
      </c>
      <c r="M8062" s="4">
        <v>7.0000000000000007E-2</v>
      </c>
      <c r="N8062" s="5" t="s">
        <v>34</v>
      </c>
      <c r="O8062" s="3">
        <v>-277.63</v>
      </c>
      <c r="P8062" s="3">
        <v>100.98</v>
      </c>
      <c r="Q8062" s="3">
        <v>35.840000000000003</v>
      </c>
      <c r="R8062" s="5" t="s">
        <v>441</v>
      </c>
      <c r="S8062" s="5" t="s">
        <v>2111</v>
      </c>
      <c r="T8062" s="5" t="str">
        <f t="shared" si="751"/>
        <v>Cari Sayre</v>
      </c>
      <c r="U8062" t="s">
        <v>153</v>
      </c>
      <c r="V8062" s="5" t="s">
        <v>74</v>
      </c>
      <c r="W8062" s="5" t="s">
        <v>57</v>
      </c>
      <c r="X8062" s="5" t="s">
        <v>104</v>
      </c>
      <c r="Y8062" s="5" t="s">
        <v>1198</v>
      </c>
      <c r="Z8062" s="5" t="s">
        <v>106</v>
      </c>
      <c r="AA8062" s="4">
        <v>0.62</v>
      </c>
      <c r="AB8062" s="1">
        <v>41061</v>
      </c>
      <c r="AC8062" s="1">
        <v>20958</v>
      </c>
      <c r="AD8062">
        <f t="shared" si="752"/>
        <v>2</v>
      </c>
      <c r="AE8062">
        <f t="shared" ca="1" si="753"/>
        <v>67</v>
      </c>
      <c r="AF8062" t="str">
        <f t="shared" ca="1" si="754"/>
        <v>Over 65</v>
      </c>
      <c r="AG8062" s="3">
        <f t="shared" si="755"/>
        <v>4.4112681935483877</v>
      </c>
      <c r="AH8062" t="str">
        <f>_xlfn.IFNA(VLOOKUP(Sales_Transactions[[#This Row],[Order ID]],Returned_Items[#All],2,FALSE),"Not Returned")</f>
        <v>Not Returned</v>
      </c>
    </row>
    <row r="8063" spans="1:34" x14ac:dyDescent="0.25">
      <c r="A8063">
        <v>27138</v>
      </c>
      <c r="C8063" t="s">
        <v>1704</v>
      </c>
      <c r="D8063" s="2" t="str">
        <f>TEXT(MID(Sales_Transactions[[#This Row],[Order Date]],2,5),"d/m/yyy")</f>
        <v>30/5/2012</v>
      </c>
      <c r="E8063" s="2" t="str">
        <f>TEXT(MID(Sales_Transactions[[#This Row],[Order Date]],2,5),"d")</f>
        <v>30</v>
      </c>
      <c r="F8063" s="2" t="str">
        <f>TEXT(MID(Sales_Transactions[[#This Row],[Order Date]],2,5),"m")</f>
        <v>5</v>
      </c>
      <c r="G8063" s="2" t="str">
        <f>TEXT(MID(Sales_Transactions[[#This Row],[Order Date]],2,5),"yyy")</f>
        <v>2012</v>
      </c>
      <c r="H8063" s="2" t="str">
        <f>TEXT(MID(Sales_Transactions[[#This Row],[Order Date]],2,5),"yyy/m")</f>
        <v>2012/5</v>
      </c>
      <c r="I8063" t="s">
        <v>33</v>
      </c>
      <c r="J8063">
        <f t="shared" si="750"/>
        <v>4</v>
      </c>
      <c r="K8063" s="2">
        <v>37</v>
      </c>
      <c r="L8063" s="3">
        <v>1894.1655000000001</v>
      </c>
      <c r="M8063" s="4">
        <v>0.1</v>
      </c>
      <c r="N8063" s="5" t="s">
        <v>23</v>
      </c>
      <c r="O8063" s="3">
        <v>134.72999999999999</v>
      </c>
      <c r="P8063" s="3">
        <v>65.989999999999995</v>
      </c>
      <c r="Q8063" s="3">
        <v>8.99</v>
      </c>
      <c r="R8063" s="5" t="s">
        <v>441</v>
      </c>
      <c r="S8063" s="5" t="s">
        <v>2111</v>
      </c>
      <c r="T8063" s="5" t="str">
        <f t="shared" si="751"/>
        <v>Cari Sayre</v>
      </c>
      <c r="U8063" t="s">
        <v>153</v>
      </c>
      <c r="V8063" s="5" t="s">
        <v>74</v>
      </c>
      <c r="W8063" s="5" t="s">
        <v>48</v>
      </c>
      <c r="X8063" s="5" t="s">
        <v>49</v>
      </c>
      <c r="Y8063" s="5" t="s">
        <v>1007</v>
      </c>
      <c r="Z8063" s="5" t="s">
        <v>43</v>
      </c>
      <c r="AA8063" s="4">
        <v>0.57999999999999996</v>
      </c>
      <c r="AB8063" s="1">
        <v>41061</v>
      </c>
      <c r="AC8063" s="1">
        <v>20524</v>
      </c>
      <c r="AD8063">
        <f t="shared" si="752"/>
        <v>2</v>
      </c>
      <c r="AE8063">
        <f t="shared" ca="1" si="753"/>
        <v>68</v>
      </c>
      <c r="AF8063" t="str">
        <f t="shared" ca="1" si="754"/>
        <v>Over 65</v>
      </c>
      <c r="AG8063" s="3">
        <f t="shared" si="755"/>
        <v>2.0247029729729729</v>
      </c>
      <c r="AH8063" t="str">
        <f>_xlfn.IFNA(VLOOKUP(Sales_Transactions[[#This Row],[Order ID]],Returned_Items[#All],2,FALSE),"Not Returned")</f>
        <v>Not Returned</v>
      </c>
    </row>
    <row r="8064" spans="1:34" x14ac:dyDescent="0.25">
      <c r="A8064">
        <v>27939</v>
      </c>
      <c r="C8064" t="s">
        <v>2169</v>
      </c>
      <c r="D8064" s="2" t="str">
        <f>TEXT(MID(Sales_Transactions[[#This Row],[Order Date]],2,5),"d/m/yyy")</f>
        <v>10/4/2012</v>
      </c>
      <c r="E8064" s="2" t="str">
        <f>TEXT(MID(Sales_Transactions[[#This Row],[Order Date]],2,5),"d")</f>
        <v>10</v>
      </c>
      <c r="F8064" s="2" t="str">
        <f>TEXT(MID(Sales_Transactions[[#This Row],[Order Date]],2,5),"m")</f>
        <v>4</v>
      </c>
      <c r="G8064" s="2" t="str">
        <f>TEXT(MID(Sales_Transactions[[#This Row],[Order Date]],2,5),"yyy")</f>
        <v>2012</v>
      </c>
      <c r="H8064" s="2" t="str">
        <f>TEXT(MID(Sales_Transactions[[#This Row],[Order Date]],2,5),"yyy/m")</f>
        <v>2012/4</v>
      </c>
      <c r="I8064" t="s">
        <v>78</v>
      </c>
      <c r="J8064">
        <f t="shared" si="750"/>
        <v>3</v>
      </c>
      <c r="K8064" s="2">
        <v>8</v>
      </c>
      <c r="L8064" s="3">
        <v>60.17</v>
      </c>
      <c r="M8064" s="4">
        <v>0</v>
      </c>
      <c r="N8064" s="5" t="s">
        <v>23</v>
      </c>
      <c r="O8064" s="3">
        <v>-18.239999999999998</v>
      </c>
      <c r="P8064" s="3">
        <v>6.68</v>
      </c>
      <c r="Q8064" s="3">
        <v>5.66</v>
      </c>
      <c r="R8064" s="5" t="s">
        <v>1949</v>
      </c>
      <c r="S8064" s="5" t="s">
        <v>3624</v>
      </c>
      <c r="T8064" s="5" t="str">
        <f t="shared" si="751"/>
        <v>Bruce Money</v>
      </c>
      <c r="U8064" t="s">
        <v>153</v>
      </c>
      <c r="V8064" s="5" t="s">
        <v>47</v>
      </c>
      <c r="W8064" s="5" t="s">
        <v>28</v>
      </c>
      <c r="X8064" s="5" t="s">
        <v>75</v>
      </c>
      <c r="Y8064" s="5" t="s">
        <v>1500</v>
      </c>
      <c r="Z8064" s="5" t="s">
        <v>43</v>
      </c>
      <c r="AA8064" s="4">
        <v>0.37</v>
      </c>
      <c r="AB8064" s="1">
        <v>41011</v>
      </c>
      <c r="AC8064" s="1">
        <v>20723</v>
      </c>
      <c r="AD8064">
        <f t="shared" si="752"/>
        <v>2</v>
      </c>
      <c r="AE8064">
        <f t="shared" ca="1" si="753"/>
        <v>67</v>
      </c>
      <c r="AF8064" t="str">
        <f t="shared" ca="1" si="754"/>
        <v>Over 65</v>
      </c>
      <c r="AG8064" s="3">
        <f t="shared" si="755"/>
        <v>1.5425</v>
      </c>
      <c r="AH8064" t="str">
        <f>_xlfn.IFNA(VLOOKUP(Sales_Transactions[[#This Row],[Order ID]],Returned_Items[#All],2,FALSE),"Not Returned")</f>
        <v>Not Returned</v>
      </c>
    </row>
    <row r="8065" spans="1:34" x14ac:dyDescent="0.25">
      <c r="A8065">
        <v>28544</v>
      </c>
      <c r="C8065" t="s">
        <v>415</v>
      </c>
      <c r="D8065" s="2" t="str">
        <f>TEXT(MID(Sales_Transactions[[#This Row],[Order Date]],2,5),"d/m/yyy")</f>
        <v>28/8/2012</v>
      </c>
      <c r="E8065" s="2" t="str">
        <f>TEXT(MID(Sales_Transactions[[#This Row],[Order Date]],2,5),"d")</f>
        <v>28</v>
      </c>
      <c r="F8065" s="2" t="str">
        <f>TEXT(MID(Sales_Transactions[[#This Row],[Order Date]],2,5),"m")</f>
        <v>8</v>
      </c>
      <c r="G8065" s="2" t="str">
        <f>TEXT(MID(Sales_Transactions[[#This Row],[Order Date]],2,5),"yyy")</f>
        <v>2012</v>
      </c>
      <c r="H8065" s="2" t="str">
        <f>TEXT(MID(Sales_Transactions[[#This Row],[Order Date]],2,5),"yyy/m")</f>
        <v>2012/8</v>
      </c>
      <c r="I8065" t="s">
        <v>101</v>
      </c>
      <c r="J8065">
        <f t="shared" si="750"/>
        <v>1</v>
      </c>
      <c r="K8065" s="2">
        <v>24</v>
      </c>
      <c r="L8065" s="3">
        <v>68.5</v>
      </c>
      <c r="M8065" s="4">
        <v>7.0000000000000007E-2</v>
      </c>
      <c r="N8065" s="5" t="s">
        <v>23</v>
      </c>
      <c r="O8065" s="3">
        <v>2.69</v>
      </c>
      <c r="P8065" s="3">
        <v>2.78</v>
      </c>
      <c r="Q8065" s="3">
        <v>1.49</v>
      </c>
      <c r="R8065" s="5" t="s">
        <v>127</v>
      </c>
      <c r="S8065" s="5" t="s">
        <v>2027</v>
      </c>
      <c r="T8065" s="5" t="str">
        <f t="shared" si="751"/>
        <v>Annie Thurman</v>
      </c>
      <c r="U8065" t="s">
        <v>153</v>
      </c>
      <c r="V8065" s="5" t="s">
        <v>37</v>
      </c>
      <c r="W8065" s="5" t="s">
        <v>28</v>
      </c>
      <c r="X8065" s="5" t="s">
        <v>41</v>
      </c>
      <c r="Y8065" s="5" t="s">
        <v>3390</v>
      </c>
      <c r="Z8065" s="5" t="s">
        <v>43</v>
      </c>
      <c r="AA8065" s="4">
        <v>0.36</v>
      </c>
      <c r="AB8065" s="1">
        <v>41150</v>
      </c>
      <c r="AC8065" s="1">
        <v>20782</v>
      </c>
      <c r="AD8065">
        <f t="shared" si="752"/>
        <v>1</v>
      </c>
      <c r="AE8065">
        <f t="shared" ca="1" si="753"/>
        <v>67</v>
      </c>
      <c r="AF8065" t="str">
        <f t="shared" ca="1" si="754"/>
        <v>Over 65</v>
      </c>
      <c r="AG8065" s="3">
        <f t="shared" si="755"/>
        <v>0.17783558333333335</v>
      </c>
      <c r="AH8065" t="str">
        <f>_xlfn.IFNA(VLOOKUP(Sales_Transactions[[#This Row],[Order ID]],Returned_Items[#All],2,FALSE),"Not Returned")</f>
        <v>Returned</v>
      </c>
    </row>
    <row r="8066" spans="1:34" x14ac:dyDescent="0.25">
      <c r="A8066">
        <v>30343</v>
      </c>
      <c r="C8066" t="s">
        <v>691</v>
      </c>
      <c r="D8066" s="2" t="str">
        <f>TEXT(MID(Sales_Transactions[[#This Row],[Order Date]],2,5),"d/m/yyy")</f>
        <v>21/5/2012</v>
      </c>
      <c r="E8066" s="2" t="str">
        <f>TEXT(MID(Sales_Transactions[[#This Row],[Order Date]],2,5),"d")</f>
        <v>21</v>
      </c>
      <c r="F8066" s="2" t="str">
        <f>TEXT(MID(Sales_Transactions[[#This Row],[Order Date]],2,5),"m")</f>
        <v>5</v>
      </c>
      <c r="G8066" s="2" t="str">
        <f>TEXT(MID(Sales_Transactions[[#This Row],[Order Date]],2,5),"yyy")</f>
        <v>2012</v>
      </c>
      <c r="H8066" s="2" t="str">
        <f>TEXT(MID(Sales_Transactions[[#This Row],[Order Date]],2,5),"yyy/m")</f>
        <v>2012/5</v>
      </c>
      <c r="I8066" t="s">
        <v>101</v>
      </c>
      <c r="J8066">
        <f t="shared" ref="J8066:J8129" si="756">IF(I8066="Making Critical",5,IF(I8066="High",4,IF(I8066="Medium",3,IF(I8066="Low",2,1))))</f>
        <v>1</v>
      </c>
      <c r="K8066" s="2">
        <v>48</v>
      </c>
      <c r="L8066" s="3">
        <v>1556.42</v>
      </c>
      <c r="M8066" s="4">
        <v>0</v>
      </c>
      <c r="N8066" s="5" t="s">
        <v>23</v>
      </c>
      <c r="O8066" s="3">
        <v>-60.98</v>
      </c>
      <c r="P8066" s="3">
        <v>30.42</v>
      </c>
      <c r="Q8066" s="3">
        <v>8.65</v>
      </c>
      <c r="R8066" s="5" t="s">
        <v>1170</v>
      </c>
      <c r="S8066" s="5" t="s">
        <v>1451</v>
      </c>
      <c r="T8066" s="5" t="str">
        <f t="shared" ref="T8066:T8129" si="757">R8066 &amp; " " &amp; S8066</f>
        <v>Brian DeCherney</v>
      </c>
      <c r="U8066" t="s">
        <v>153</v>
      </c>
      <c r="V8066" s="5" t="s">
        <v>47</v>
      </c>
      <c r="W8066" s="5" t="s">
        <v>48</v>
      </c>
      <c r="X8066" s="5" t="s">
        <v>87</v>
      </c>
      <c r="Y8066" s="5" t="s">
        <v>611</v>
      </c>
      <c r="Z8066" s="5" t="s">
        <v>43</v>
      </c>
      <c r="AA8066" s="4">
        <v>0.74</v>
      </c>
      <c r="AB8066" s="1">
        <v>41051</v>
      </c>
      <c r="AC8066" s="1">
        <v>20805</v>
      </c>
      <c r="AD8066">
        <f t="shared" ref="AD8066:AD8129" si="758">_xlfn.DAYS(AB8066,D8066)</f>
        <v>1</v>
      </c>
      <c r="AE8066">
        <f t="shared" ref="AE8066:AE8129" ca="1" si="759">DATEDIF(AC8066,TODAY(),"Y")</f>
        <v>67</v>
      </c>
      <c r="AF8066" t="str">
        <f t="shared" ref="AF8066:AF8129" ca="1" si="760">IF(AE8066&lt;18,"Under 18",IF(AE8066&lt;65,"18-64","Over 65"))</f>
        <v>Over 65</v>
      </c>
      <c r="AG8066" s="3">
        <f t="shared" ref="AG8066:AG8129" si="761" xml:space="preserve"> (P8066 - (M8066 / 100) * P8066 + Q8066) / K8066</f>
        <v>0.81395833333333334</v>
      </c>
      <c r="AH8066" t="str">
        <f>_xlfn.IFNA(VLOOKUP(Sales_Transactions[[#This Row],[Order ID]],Returned_Items[#All],2,FALSE),"Not Returned")</f>
        <v>Not Returned</v>
      </c>
    </row>
    <row r="8067" spans="1:34" x14ac:dyDescent="0.25">
      <c r="A8067">
        <v>30343</v>
      </c>
      <c r="C8067" t="s">
        <v>691</v>
      </c>
      <c r="D8067" s="2" t="str">
        <f>TEXT(MID(Sales_Transactions[[#This Row],[Order Date]],2,5),"d/m/yyy")</f>
        <v>21/5/2012</v>
      </c>
      <c r="E8067" s="2" t="str">
        <f>TEXT(MID(Sales_Transactions[[#This Row],[Order Date]],2,5),"d")</f>
        <v>21</v>
      </c>
      <c r="F8067" s="2" t="str">
        <f>TEXT(MID(Sales_Transactions[[#This Row],[Order Date]],2,5),"m")</f>
        <v>5</v>
      </c>
      <c r="G8067" s="2" t="str">
        <f>TEXT(MID(Sales_Transactions[[#This Row],[Order Date]],2,5),"yyy")</f>
        <v>2012</v>
      </c>
      <c r="H8067" s="2" t="str">
        <f>TEXT(MID(Sales_Transactions[[#This Row],[Order Date]],2,5),"yyy/m")</f>
        <v>2012/5</v>
      </c>
      <c r="I8067" t="s">
        <v>101</v>
      </c>
      <c r="J8067">
        <f t="shared" si="756"/>
        <v>1</v>
      </c>
      <c r="K8067" s="2">
        <v>28</v>
      </c>
      <c r="L8067" s="3">
        <v>130.28</v>
      </c>
      <c r="M8067" s="4">
        <v>0.08</v>
      </c>
      <c r="N8067" s="5" t="s">
        <v>23</v>
      </c>
      <c r="O8067" s="3">
        <v>56.97</v>
      </c>
      <c r="P8067" s="3">
        <v>4.91</v>
      </c>
      <c r="Q8067" s="3">
        <v>0.5</v>
      </c>
      <c r="R8067" s="5" t="s">
        <v>1170</v>
      </c>
      <c r="S8067" s="5" t="s">
        <v>1451</v>
      </c>
      <c r="T8067" s="5" t="str">
        <f t="shared" si="757"/>
        <v>Brian DeCherney</v>
      </c>
      <c r="U8067" t="s">
        <v>153</v>
      </c>
      <c r="V8067" s="5" t="s">
        <v>47</v>
      </c>
      <c r="W8067" s="5" t="s">
        <v>28</v>
      </c>
      <c r="X8067" s="5" t="s">
        <v>115</v>
      </c>
      <c r="Y8067" s="5" t="s">
        <v>778</v>
      </c>
      <c r="Z8067" s="5" t="s">
        <v>43</v>
      </c>
      <c r="AA8067" s="4">
        <v>0.36</v>
      </c>
      <c r="AB8067" s="1">
        <v>41052</v>
      </c>
      <c r="AC8067" s="1">
        <v>20569</v>
      </c>
      <c r="AD8067">
        <f t="shared" si="758"/>
        <v>2</v>
      </c>
      <c r="AE8067">
        <f t="shared" ca="1" si="759"/>
        <v>68</v>
      </c>
      <c r="AF8067" t="str">
        <f t="shared" ca="1" si="760"/>
        <v>Over 65</v>
      </c>
      <c r="AG8067" s="3">
        <f t="shared" si="761"/>
        <v>0.193074</v>
      </c>
      <c r="AH8067" t="str">
        <f>_xlfn.IFNA(VLOOKUP(Sales_Transactions[[#This Row],[Order ID]],Returned_Items[#All],2,FALSE),"Not Returned")</f>
        <v>Not Returned</v>
      </c>
    </row>
    <row r="8068" spans="1:34" x14ac:dyDescent="0.25">
      <c r="A8068">
        <v>30403</v>
      </c>
      <c r="C8068" t="s">
        <v>1875</v>
      </c>
      <c r="D8068" s="2" t="str">
        <f>TEXT(MID(Sales_Transactions[[#This Row],[Order Date]],2,5),"d/m/yyy")</f>
        <v>10/7/2012</v>
      </c>
      <c r="E8068" s="2" t="str">
        <f>TEXT(MID(Sales_Transactions[[#This Row],[Order Date]],2,5),"d")</f>
        <v>10</v>
      </c>
      <c r="F8068" s="2" t="str">
        <f>TEXT(MID(Sales_Transactions[[#This Row],[Order Date]],2,5),"m")</f>
        <v>7</v>
      </c>
      <c r="G8068" s="2" t="str">
        <f>TEXT(MID(Sales_Transactions[[#This Row],[Order Date]],2,5),"yyy")</f>
        <v>2012</v>
      </c>
      <c r="H8068" s="2" t="str">
        <f>TEXT(MID(Sales_Transactions[[#This Row],[Order Date]],2,5),"yyy/m")</f>
        <v>2012/7</v>
      </c>
      <c r="I8068" t="s">
        <v>33</v>
      </c>
      <c r="J8068">
        <f t="shared" si="756"/>
        <v>4</v>
      </c>
      <c r="K8068" s="2">
        <v>41</v>
      </c>
      <c r="L8068" s="3">
        <v>305.01</v>
      </c>
      <c r="M8068" s="4">
        <v>0.05</v>
      </c>
      <c r="N8068" s="5" t="s">
        <v>67</v>
      </c>
      <c r="O8068" s="3">
        <v>-160.82</v>
      </c>
      <c r="P8068" s="3">
        <v>7.3</v>
      </c>
      <c r="Q8068" s="3">
        <v>7.72</v>
      </c>
      <c r="R8068" s="5" t="s">
        <v>1375</v>
      </c>
      <c r="S8068" s="5" t="s">
        <v>1376</v>
      </c>
      <c r="T8068" s="5" t="str">
        <f t="shared" si="757"/>
        <v>Emily Grady</v>
      </c>
      <c r="U8068" t="s">
        <v>153</v>
      </c>
      <c r="V8068" s="5" t="s">
        <v>74</v>
      </c>
      <c r="W8068" s="5" t="s">
        <v>28</v>
      </c>
      <c r="X8068" s="5" t="s">
        <v>41</v>
      </c>
      <c r="Y8068" s="5" t="s">
        <v>64</v>
      </c>
      <c r="Z8068" s="5" t="s">
        <v>43</v>
      </c>
      <c r="AA8068" s="4">
        <v>0.38</v>
      </c>
      <c r="AB8068" s="1">
        <v>41102</v>
      </c>
      <c r="AC8068" s="1">
        <v>20477</v>
      </c>
      <c r="AD8068">
        <f t="shared" si="758"/>
        <v>2</v>
      </c>
      <c r="AE8068">
        <f t="shared" ca="1" si="759"/>
        <v>68</v>
      </c>
      <c r="AF8068" t="str">
        <f t="shared" ca="1" si="760"/>
        <v>Over 65</v>
      </c>
      <c r="AG8068" s="3">
        <f t="shared" si="761"/>
        <v>0.3662524390243902</v>
      </c>
      <c r="AH8068" t="str">
        <f>_xlfn.IFNA(VLOOKUP(Sales_Transactions[[#This Row],[Order ID]],Returned_Items[#All],2,FALSE),"Not Returned")</f>
        <v>Returned</v>
      </c>
    </row>
    <row r="8069" spans="1:34" x14ac:dyDescent="0.25">
      <c r="A8069">
        <v>30403</v>
      </c>
      <c r="C8069" t="s">
        <v>1875</v>
      </c>
      <c r="D8069" s="2" t="str">
        <f>TEXT(MID(Sales_Transactions[[#This Row],[Order Date]],2,5),"d/m/yyy")</f>
        <v>10/7/2012</v>
      </c>
      <c r="E8069" s="2" t="str">
        <f>TEXT(MID(Sales_Transactions[[#This Row],[Order Date]],2,5),"d")</f>
        <v>10</v>
      </c>
      <c r="F8069" s="2" t="str">
        <f>TEXT(MID(Sales_Transactions[[#This Row],[Order Date]],2,5),"m")</f>
        <v>7</v>
      </c>
      <c r="G8069" s="2" t="str">
        <f>TEXT(MID(Sales_Transactions[[#This Row],[Order Date]],2,5),"yyy")</f>
        <v>2012</v>
      </c>
      <c r="H8069" s="2" t="str">
        <f>TEXT(MID(Sales_Transactions[[#This Row],[Order Date]],2,5),"yyy/m")</f>
        <v>2012/7</v>
      </c>
      <c r="I8069" t="s">
        <v>33</v>
      </c>
      <c r="J8069">
        <f t="shared" si="756"/>
        <v>4</v>
      </c>
      <c r="K8069" s="2">
        <v>24</v>
      </c>
      <c r="L8069" s="3">
        <v>3583.52</v>
      </c>
      <c r="M8069" s="4">
        <v>0.09</v>
      </c>
      <c r="N8069" s="5" t="s">
        <v>23</v>
      </c>
      <c r="O8069" s="3">
        <v>221.71</v>
      </c>
      <c r="P8069" s="3">
        <v>161.55000000000001</v>
      </c>
      <c r="Q8069" s="3">
        <v>19.989999999999998</v>
      </c>
      <c r="R8069" s="5" t="s">
        <v>1375</v>
      </c>
      <c r="S8069" s="5" t="s">
        <v>1376</v>
      </c>
      <c r="T8069" s="5" t="str">
        <f t="shared" si="757"/>
        <v>Emily Grady</v>
      </c>
      <c r="U8069" t="s">
        <v>153</v>
      </c>
      <c r="V8069" s="5" t="s">
        <v>74</v>
      </c>
      <c r="W8069" s="5" t="s">
        <v>28</v>
      </c>
      <c r="X8069" s="5" t="s">
        <v>29</v>
      </c>
      <c r="Y8069" s="5" t="s">
        <v>1164</v>
      </c>
      <c r="Z8069" s="5" t="s">
        <v>43</v>
      </c>
      <c r="AA8069" s="4">
        <v>0.66</v>
      </c>
      <c r="AB8069" s="1">
        <v>41101</v>
      </c>
      <c r="AC8069" s="1">
        <v>20128</v>
      </c>
      <c r="AD8069">
        <f t="shared" si="758"/>
        <v>1</v>
      </c>
      <c r="AE8069">
        <f t="shared" ca="1" si="759"/>
        <v>69</v>
      </c>
      <c r="AF8069" t="str">
        <f t="shared" ca="1" si="760"/>
        <v>Over 65</v>
      </c>
      <c r="AG8069" s="3">
        <f t="shared" si="761"/>
        <v>7.5581085416666669</v>
      </c>
      <c r="AH8069" t="str">
        <f>_xlfn.IFNA(VLOOKUP(Sales_Transactions[[#This Row],[Order ID]],Returned_Items[#All],2,FALSE),"Not Returned")</f>
        <v>Returned</v>
      </c>
    </row>
    <row r="8070" spans="1:34" x14ac:dyDescent="0.25">
      <c r="A8070">
        <v>31844</v>
      </c>
      <c r="C8070" t="s">
        <v>3339</v>
      </c>
      <c r="D8070" s="2" t="str">
        <f>TEXT(MID(Sales_Transactions[[#This Row],[Order Date]],2,5),"d/m/yyy")</f>
        <v>2/7/2011</v>
      </c>
      <c r="E8070" s="2" t="str">
        <f>TEXT(MID(Sales_Transactions[[#This Row],[Order Date]],2,5),"d")</f>
        <v>2</v>
      </c>
      <c r="F8070" s="2" t="str">
        <f>TEXT(MID(Sales_Transactions[[#This Row],[Order Date]],2,5),"m")</f>
        <v>7</v>
      </c>
      <c r="G8070" s="2" t="str">
        <f>TEXT(MID(Sales_Transactions[[#This Row],[Order Date]],2,5),"yyy")</f>
        <v>2011</v>
      </c>
      <c r="H8070" s="2" t="str">
        <f>TEXT(MID(Sales_Transactions[[#This Row],[Order Date]],2,5),"yyy/m")</f>
        <v>2011/7</v>
      </c>
      <c r="I8070" t="s">
        <v>52</v>
      </c>
      <c r="J8070">
        <f t="shared" si="756"/>
        <v>1</v>
      </c>
      <c r="K8070" s="2">
        <v>14</v>
      </c>
      <c r="L8070" s="3">
        <v>2085.9299999999998</v>
      </c>
      <c r="M8070" s="4">
        <v>0.09</v>
      </c>
      <c r="N8070" s="5" t="s">
        <v>34</v>
      </c>
      <c r="O8070" s="3">
        <v>-517.73</v>
      </c>
      <c r="P8070" s="3">
        <v>150.97999999999999</v>
      </c>
      <c r="Q8070" s="3">
        <v>66.27</v>
      </c>
      <c r="R8070" s="5" t="s">
        <v>890</v>
      </c>
      <c r="S8070" s="5" t="s">
        <v>2098</v>
      </c>
      <c r="T8070" s="5" t="str">
        <f t="shared" si="757"/>
        <v>Harold Pawlan</v>
      </c>
      <c r="U8070" t="s">
        <v>153</v>
      </c>
      <c r="V8070" s="5" t="s">
        <v>27</v>
      </c>
      <c r="W8070" s="5" t="s">
        <v>57</v>
      </c>
      <c r="X8070" s="5" t="s">
        <v>104</v>
      </c>
      <c r="Y8070" s="5" t="s">
        <v>525</v>
      </c>
      <c r="Z8070" s="5" t="s">
        <v>106</v>
      </c>
      <c r="AA8070" s="4">
        <v>0.65</v>
      </c>
      <c r="AB8070" s="1">
        <v>40726</v>
      </c>
      <c r="AC8070" s="1">
        <v>20189</v>
      </c>
      <c r="AD8070">
        <f t="shared" si="758"/>
        <v>0</v>
      </c>
      <c r="AE8070">
        <f t="shared" ca="1" si="759"/>
        <v>69</v>
      </c>
      <c r="AF8070" t="str">
        <f t="shared" ca="1" si="760"/>
        <v>Over 65</v>
      </c>
      <c r="AG8070" s="3">
        <f t="shared" si="761"/>
        <v>15.508151285714282</v>
      </c>
      <c r="AH8070" t="str">
        <f>_xlfn.IFNA(VLOOKUP(Sales_Transactions[[#This Row],[Order ID]],Returned_Items[#All],2,FALSE),"Not Returned")</f>
        <v>Returned</v>
      </c>
    </row>
    <row r="8071" spans="1:34" x14ac:dyDescent="0.25">
      <c r="A8071">
        <v>32449</v>
      </c>
      <c r="C8071" t="s">
        <v>1463</v>
      </c>
      <c r="D8071" s="2" t="str">
        <f>TEXT(MID(Sales_Transactions[[#This Row],[Order Date]],2,5),"d/m/yyy")</f>
        <v>9/12/2012</v>
      </c>
      <c r="E8071" s="2" t="str">
        <f>TEXT(MID(Sales_Transactions[[#This Row],[Order Date]],2,5),"d")</f>
        <v>9</v>
      </c>
      <c r="F8071" s="2" t="str">
        <f>TEXT(MID(Sales_Transactions[[#This Row],[Order Date]],2,5),"m")</f>
        <v>12</v>
      </c>
      <c r="G8071" s="2" t="str">
        <f>TEXT(MID(Sales_Transactions[[#This Row],[Order Date]],2,5),"yyy")</f>
        <v>2012</v>
      </c>
      <c r="H8071" s="2" t="str">
        <f>TEXT(MID(Sales_Transactions[[#This Row],[Order Date]],2,5),"yyy/m")</f>
        <v>2012/12</v>
      </c>
      <c r="I8071" t="s">
        <v>101</v>
      </c>
      <c r="J8071">
        <f t="shared" si="756"/>
        <v>1</v>
      </c>
      <c r="K8071" s="2">
        <v>39</v>
      </c>
      <c r="L8071" s="3">
        <v>277.58</v>
      </c>
      <c r="M8071" s="4">
        <v>0.08</v>
      </c>
      <c r="N8071" s="5" t="s">
        <v>23</v>
      </c>
      <c r="O8071" s="3">
        <v>-276.88</v>
      </c>
      <c r="P8071" s="3">
        <v>7.28</v>
      </c>
      <c r="Q8071" s="3">
        <v>11.15</v>
      </c>
      <c r="R8071" s="5" t="s">
        <v>206</v>
      </c>
      <c r="S8071" s="5" t="s">
        <v>3626</v>
      </c>
      <c r="T8071" s="5" t="str">
        <f t="shared" si="757"/>
        <v>Ann Steele</v>
      </c>
      <c r="U8071" t="s">
        <v>153</v>
      </c>
      <c r="V8071" s="5" t="s">
        <v>47</v>
      </c>
      <c r="W8071" s="5" t="s">
        <v>28</v>
      </c>
      <c r="X8071" s="5" t="s">
        <v>75</v>
      </c>
      <c r="Y8071" s="5" t="s">
        <v>1131</v>
      </c>
      <c r="Z8071" s="5" t="s">
        <v>43</v>
      </c>
      <c r="AA8071" s="4">
        <v>0.37</v>
      </c>
      <c r="AB8071" s="1">
        <v>41253</v>
      </c>
      <c r="AC8071" s="1">
        <v>19917</v>
      </c>
      <c r="AD8071">
        <f t="shared" si="758"/>
        <v>1</v>
      </c>
      <c r="AE8071">
        <f t="shared" ca="1" si="759"/>
        <v>70</v>
      </c>
      <c r="AF8071" t="str">
        <f t="shared" ca="1" si="760"/>
        <v>Over 65</v>
      </c>
      <c r="AG8071" s="3">
        <f t="shared" si="761"/>
        <v>0.4724147692307693</v>
      </c>
      <c r="AH8071" t="str">
        <f>_xlfn.IFNA(VLOOKUP(Sales_Transactions[[#This Row],[Order ID]],Returned_Items[#All],2,FALSE),"Not Returned")</f>
        <v>Not Returned</v>
      </c>
    </row>
    <row r="8072" spans="1:34" x14ac:dyDescent="0.25">
      <c r="A8072">
        <v>32449</v>
      </c>
      <c r="C8072" t="s">
        <v>1463</v>
      </c>
      <c r="D8072" s="2" t="str">
        <f>TEXT(MID(Sales_Transactions[[#This Row],[Order Date]],2,5),"d/m/yyy")</f>
        <v>9/12/2012</v>
      </c>
      <c r="E8072" s="2" t="str">
        <f>TEXT(MID(Sales_Transactions[[#This Row],[Order Date]],2,5),"d")</f>
        <v>9</v>
      </c>
      <c r="F8072" s="2" t="str">
        <f>TEXT(MID(Sales_Transactions[[#This Row],[Order Date]],2,5),"m")</f>
        <v>12</v>
      </c>
      <c r="G8072" s="2" t="str">
        <f>TEXT(MID(Sales_Transactions[[#This Row],[Order Date]],2,5),"yyy")</f>
        <v>2012</v>
      </c>
      <c r="H8072" s="2" t="str">
        <f>TEXT(MID(Sales_Transactions[[#This Row],[Order Date]],2,5),"yyy/m")</f>
        <v>2012/12</v>
      </c>
      <c r="I8072" t="s">
        <v>101</v>
      </c>
      <c r="J8072">
        <f t="shared" si="756"/>
        <v>1</v>
      </c>
      <c r="K8072" s="2">
        <v>12</v>
      </c>
      <c r="L8072" s="3">
        <v>4887.1400000000003</v>
      </c>
      <c r="M8072" s="4">
        <v>0.08</v>
      </c>
      <c r="N8072" s="5" t="s">
        <v>34</v>
      </c>
      <c r="O8072" s="3">
        <v>-694.33</v>
      </c>
      <c r="P8072" s="3">
        <v>424.21</v>
      </c>
      <c r="Q8072" s="3">
        <v>110.2</v>
      </c>
      <c r="R8072" s="5" t="s">
        <v>206</v>
      </c>
      <c r="S8072" s="5" t="s">
        <v>3626</v>
      </c>
      <c r="T8072" s="5" t="str">
        <f t="shared" si="757"/>
        <v>Ann Steele</v>
      </c>
      <c r="U8072" t="s">
        <v>153</v>
      </c>
      <c r="V8072" s="5" t="s">
        <v>47</v>
      </c>
      <c r="W8072" s="5" t="s">
        <v>57</v>
      </c>
      <c r="X8072" s="5" t="s">
        <v>107</v>
      </c>
      <c r="Y8072" s="5" t="s">
        <v>1459</v>
      </c>
      <c r="Z8072" s="5" t="s">
        <v>106</v>
      </c>
      <c r="AA8072" s="4">
        <v>0.67</v>
      </c>
      <c r="AB8072" s="1">
        <v>41253</v>
      </c>
      <c r="AC8072" s="1">
        <v>19994</v>
      </c>
      <c r="AD8072">
        <f t="shared" si="758"/>
        <v>1</v>
      </c>
      <c r="AE8072">
        <f t="shared" ca="1" si="759"/>
        <v>69</v>
      </c>
      <c r="AF8072" t="str">
        <f t="shared" ca="1" si="760"/>
        <v>Over 65</v>
      </c>
      <c r="AG8072" s="3">
        <f t="shared" si="761"/>
        <v>44.505886000000004</v>
      </c>
      <c r="AH8072" t="str">
        <f>_xlfn.IFNA(VLOOKUP(Sales_Transactions[[#This Row],[Order ID]],Returned_Items[#All],2,FALSE),"Not Returned")</f>
        <v>Not Returned</v>
      </c>
    </row>
    <row r="8073" spans="1:34" x14ac:dyDescent="0.25">
      <c r="A8073">
        <v>32449</v>
      </c>
      <c r="C8073" t="s">
        <v>1463</v>
      </c>
      <c r="D8073" s="2" t="str">
        <f>TEXT(MID(Sales_Transactions[[#This Row],[Order Date]],2,5),"d/m/yyy")</f>
        <v>9/12/2012</v>
      </c>
      <c r="E8073" s="2" t="str">
        <f>TEXT(MID(Sales_Transactions[[#This Row],[Order Date]],2,5),"d")</f>
        <v>9</v>
      </c>
      <c r="F8073" s="2" t="str">
        <f>TEXT(MID(Sales_Transactions[[#This Row],[Order Date]],2,5),"m")</f>
        <v>12</v>
      </c>
      <c r="G8073" s="2" t="str">
        <f>TEXT(MID(Sales_Transactions[[#This Row],[Order Date]],2,5),"yyy")</f>
        <v>2012</v>
      </c>
      <c r="H8073" s="2" t="str">
        <f>TEXT(MID(Sales_Transactions[[#This Row],[Order Date]],2,5),"yyy/m")</f>
        <v>2012/12</v>
      </c>
      <c r="I8073" t="s">
        <v>101</v>
      </c>
      <c r="J8073">
        <f t="shared" si="756"/>
        <v>1</v>
      </c>
      <c r="K8073" s="2">
        <v>44</v>
      </c>
      <c r="L8073" s="3">
        <v>7195.2584999999999</v>
      </c>
      <c r="M8073" s="4">
        <v>0.09</v>
      </c>
      <c r="N8073" s="5" t="s">
        <v>67</v>
      </c>
      <c r="O8073" s="3">
        <v>1698.16</v>
      </c>
      <c r="P8073" s="3">
        <v>200.99</v>
      </c>
      <c r="Q8073" s="3">
        <v>8.08</v>
      </c>
      <c r="R8073" s="5" t="s">
        <v>206</v>
      </c>
      <c r="S8073" s="5" t="s">
        <v>3626</v>
      </c>
      <c r="T8073" s="5" t="str">
        <f t="shared" si="757"/>
        <v>Ann Steele</v>
      </c>
      <c r="U8073" t="s">
        <v>153</v>
      </c>
      <c r="V8073" s="5" t="s">
        <v>47</v>
      </c>
      <c r="W8073" s="5" t="s">
        <v>48</v>
      </c>
      <c r="X8073" s="5" t="s">
        <v>49</v>
      </c>
      <c r="Y8073" s="5" t="s">
        <v>321</v>
      </c>
      <c r="Z8073" s="5" t="s">
        <v>43</v>
      </c>
      <c r="AA8073" s="4">
        <v>0.59</v>
      </c>
      <c r="AB8073" s="1">
        <v>41253</v>
      </c>
      <c r="AC8073" s="1">
        <v>19829</v>
      </c>
      <c r="AD8073">
        <f t="shared" si="758"/>
        <v>1</v>
      </c>
      <c r="AE8073">
        <f t="shared" ca="1" si="759"/>
        <v>70</v>
      </c>
      <c r="AF8073" t="str">
        <f t="shared" ca="1" si="760"/>
        <v>Over 65</v>
      </c>
      <c r="AG8073" s="3">
        <f t="shared" si="761"/>
        <v>4.7474797500000001</v>
      </c>
      <c r="AH8073" t="str">
        <f>_xlfn.IFNA(VLOOKUP(Sales_Transactions[[#This Row],[Order ID]],Returned_Items[#All],2,FALSE),"Not Returned")</f>
        <v>Not Returned</v>
      </c>
    </row>
    <row r="8074" spans="1:34" x14ac:dyDescent="0.25">
      <c r="A8074">
        <v>32800</v>
      </c>
      <c r="C8074" t="s">
        <v>1324</v>
      </c>
      <c r="D8074" s="2" t="str">
        <f>TEXT(MID(Sales_Transactions[[#This Row],[Order Date]],2,5),"d/m/yyy")</f>
        <v>21/1/2009</v>
      </c>
      <c r="E8074" s="2" t="str">
        <f>TEXT(MID(Sales_Transactions[[#This Row],[Order Date]],2,5),"d")</f>
        <v>21</v>
      </c>
      <c r="F8074" s="2" t="str">
        <f>TEXT(MID(Sales_Transactions[[#This Row],[Order Date]],2,5),"m")</f>
        <v>1</v>
      </c>
      <c r="G8074" s="2" t="str">
        <f>TEXT(MID(Sales_Transactions[[#This Row],[Order Date]],2,5),"yyy")</f>
        <v>2009</v>
      </c>
      <c r="H8074" s="2" t="str">
        <f>TEXT(MID(Sales_Transactions[[#This Row],[Order Date]],2,5),"yyy/m")</f>
        <v>2009/1</v>
      </c>
      <c r="I8074" t="s">
        <v>52</v>
      </c>
      <c r="J8074">
        <f t="shared" si="756"/>
        <v>1</v>
      </c>
      <c r="K8074" s="2">
        <v>33</v>
      </c>
      <c r="L8074" s="3">
        <v>11336.37</v>
      </c>
      <c r="M8074" s="4">
        <v>0.04</v>
      </c>
      <c r="N8074" s="5" t="s">
        <v>34</v>
      </c>
      <c r="O8074" s="3">
        <v>1161.75</v>
      </c>
      <c r="P8074" s="3">
        <v>355.98</v>
      </c>
      <c r="Q8074" s="3">
        <v>58.92</v>
      </c>
      <c r="R8074" s="5" t="s">
        <v>2341</v>
      </c>
      <c r="S8074" s="5" t="s">
        <v>3625</v>
      </c>
      <c r="T8074" s="5" t="str">
        <f t="shared" si="757"/>
        <v>Larry Tron</v>
      </c>
      <c r="U8074" t="s">
        <v>153</v>
      </c>
      <c r="V8074" s="5" t="s">
        <v>74</v>
      </c>
      <c r="W8074" s="5" t="s">
        <v>57</v>
      </c>
      <c r="X8074" s="5" t="s">
        <v>154</v>
      </c>
      <c r="Y8074" s="5" t="s">
        <v>396</v>
      </c>
      <c r="Z8074" s="5" t="s">
        <v>40</v>
      </c>
      <c r="AA8074" s="4">
        <v>0.64</v>
      </c>
      <c r="AB8074" s="1">
        <v>39835</v>
      </c>
      <c r="AC8074" s="1">
        <v>19393</v>
      </c>
      <c r="AD8074">
        <f t="shared" si="758"/>
        <v>1</v>
      </c>
      <c r="AE8074">
        <f t="shared" ca="1" si="759"/>
        <v>71</v>
      </c>
      <c r="AF8074" t="str">
        <f t="shared" ca="1" si="760"/>
        <v>Over 65</v>
      </c>
      <c r="AG8074" s="3">
        <f t="shared" si="761"/>
        <v>12.568412363636366</v>
      </c>
      <c r="AH8074" t="str">
        <f>_xlfn.IFNA(VLOOKUP(Sales_Transactions[[#This Row],[Order ID]],Returned_Items[#All],2,FALSE),"Not Returned")</f>
        <v>Not Returned</v>
      </c>
    </row>
    <row r="8075" spans="1:34" x14ac:dyDescent="0.25">
      <c r="A8075">
        <v>32800</v>
      </c>
      <c r="C8075" t="s">
        <v>1324</v>
      </c>
      <c r="D8075" s="2" t="str">
        <f>TEXT(MID(Sales_Transactions[[#This Row],[Order Date]],2,5),"d/m/yyy")</f>
        <v>21/1/2009</v>
      </c>
      <c r="E8075" s="2" t="str">
        <f>TEXT(MID(Sales_Transactions[[#This Row],[Order Date]],2,5),"d")</f>
        <v>21</v>
      </c>
      <c r="F8075" s="2" t="str">
        <f>TEXT(MID(Sales_Transactions[[#This Row],[Order Date]],2,5),"m")</f>
        <v>1</v>
      </c>
      <c r="G8075" s="2" t="str">
        <f>TEXT(MID(Sales_Transactions[[#This Row],[Order Date]],2,5),"yyy")</f>
        <v>2009</v>
      </c>
      <c r="H8075" s="2" t="str">
        <f>TEXT(MID(Sales_Transactions[[#This Row],[Order Date]],2,5),"yyy/m")</f>
        <v>2009/1</v>
      </c>
      <c r="I8075" t="s">
        <v>52</v>
      </c>
      <c r="J8075">
        <f t="shared" si="756"/>
        <v>1</v>
      </c>
      <c r="K8075" s="2">
        <v>19</v>
      </c>
      <c r="L8075" s="3">
        <v>354.13</v>
      </c>
      <c r="M8075" s="4">
        <v>0.09</v>
      </c>
      <c r="N8075" s="5" t="s">
        <v>23</v>
      </c>
      <c r="O8075" s="3">
        <v>8.7899999999999991</v>
      </c>
      <c r="P8075" s="3">
        <v>19.98</v>
      </c>
      <c r="Q8075" s="3">
        <v>8.68</v>
      </c>
      <c r="R8075" s="5" t="s">
        <v>2341</v>
      </c>
      <c r="S8075" s="5" t="s">
        <v>3625</v>
      </c>
      <c r="T8075" s="5" t="str">
        <f t="shared" si="757"/>
        <v>Larry Tron</v>
      </c>
      <c r="U8075" t="s">
        <v>153</v>
      </c>
      <c r="V8075" s="5" t="s">
        <v>74</v>
      </c>
      <c r="W8075" s="5" t="s">
        <v>28</v>
      </c>
      <c r="X8075" s="5" t="s">
        <v>75</v>
      </c>
      <c r="Y8075" s="5" t="s">
        <v>1042</v>
      </c>
      <c r="Z8075" s="5" t="s">
        <v>43</v>
      </c>
      <c r="AA8075" s="4">
        <v>0.37</v>
      </c>
      <c r="AB8075" s="1">
        <v>39835</v>
      </c>
      <c r="AC8075" s="1">
        <v>19609</v>
      </c>
      <c r="AD8075">
        <f t="shared" si="758"/>
        <v>1</v>
      </c>
      <c r="AE8075">
        <f t="shared" ca="1" si="759"/>
        <v>70</v>
      </c>
      <c r="AF8075" t="str">
        <f t="shared" ca="1" si="760"/>
        <v>Over 65</v>
      </c>
      <c r="AG8075" s="3">
        <f t="shared" si="761"/>
        <v>1.5074746315789473</v>
      </c>
      <c r="AH8075" t="str">
        <f>_xlfn.IFNA(VLOOKUP(Sales_Transactions[[#This Row],[Order ID]],Returned_Items[#All],2,FALSE),"Not Returned")</f>
        <v>Not Returned</v>
      </c>
    </row>
    <row r="8076" spans="1:34" x14ac:dyDescent="0.25">
      <c r="A8076">
        <v>32800</v>
      </c>
      <c r="C8076" t="s">
        <v>1324</v>
      </c>
      <c r="D8076" s="2" t="str">
        <f>TEXT(MID(Sales_Transactions[[#This Row],[Order Date]],2,5),"d/m/yyy")</f>
        <v>21/1/2009</v>
      </c>
      <c r="E8076" s="2" t="str">
        <f>TEXT(MID(Sales_Transactions[[#This Row],[Order Date]],2,5),"d")</f>
        <v>21</v>
      </c>
      <c r="F8076" s="2" t="str">
        <f>TEXT(MID(Sales_Transactions[[#This Row],[Order Date]],2,5),"m")</f>
        <v>1</v>
      </c>
      <c r="G8076" s="2" t="str">
        <f>TEXT(MID(Sales_Transactions[[#This Row],[Order Date]],2,5),"yyy")</f>
        <v>2009</v>
      </c>
      <c r="H8076" s="2" t="str">
        <f>TEXT(MID(Sales_Transactions[[#This Row],[Order Date]],2,5),"yyy/m")</f>
        <v>2009/1</v>
      </c>
      <c r="I8076" t="s">
        <v>52</v>
      </c>
      <c r="J8076">
        <f t="shared" si="756"/>
        <v>1</v>
      </c>
      <c r="K8076" s="2">
        <v>40</v>
      </c>
      <c r="L8076" s="3">
        <v>751.94</v>
      </c>
      <c r="M8076" s="4">
        <v>7.0000000000000007E-2</v>
      </c>
      <c r="N8076" s="5" t="s">
        <v>23</v>
      </c>
      <c r="O8076" s="3">
        <v>69.08</v>
      </c>
      <c r="P8076" s="3">
        <v>19.98</v>
      </c>
      <c r="Q8076" s="3">
        <v>8.68</v>
      </c>
      <c r="R8076" s="5" t="s">
        <v>2341</v>
      </c>
      <c r="S8076" s="5" t="s">
        <v>3625</v>
      </c>
      <c r="T8076" s="5" t="str">
        <f t="shared" si="757"/>
        <v>Larry Tron</v>
      </c>
      <c r="U8076" t="s">
        <v>153</v>
      </c>
      <c r="V8076" s="5" t="s">
        <v>74</v>
      </c>
      <c r="W8076" s="5" t="s">
        <v>28</v>
      </c>
      <c r="X8076" s="5" t="s">
        <v>75</v>
      </c>
      <c r="Y8076" s="5" t="s">
        <v>1042</v>
      </c>
      <c r="Z8076" s="5" t="s">
        <v>43</v>
      </c>
      <c r="AA8076" s="4">
        <v>0.37</v>
      </c>
      <c r="AB8076" s="1">
        <v>39836</v>
      </c>
      <c r="AC8076" s="1">
        <v>19125</v>
      </c>
      <c r="AD8076">
        <f t="shared" si="758"/>
        <v>2</v>
      </c>
      <c r="AE8076">
        <f t="shared" ca="1" si="759"/>
        <v>72</v>
      </c>
      <c r="AF8076" t="str">
        <f t="shared" ca="1" si="760"/>
        <v>Over 65</v>
      </c>
      <c r="AG8076" s="3">
        <f t="shared" si="761"/>
        <v>0.71615035000000005</v>
      </c>
      <c r="AH8076" t="str">
        <f>_xlfn.IFNA(VLOOKUP(Sales_Transactions[[#This Row],[Order ID]],Returned_Items[#All],2,FALSE),"Not Returned")</f>
        <v>Not Returned</v>
      </c>
    </row>
    <row r="8077" spans="1:34" x14ac:dyDescent="0.25">
      <c r="A8077">
        <v>33824</v>
      </c>
      <c r="C8077" t="s">
        <v>2880</v>
      </c>
      <c r="D8077" s="2" t="str">
        <f>TEXT(MID(Sales_Transactions[[#This Row],[Order Date]],2,5),"d/m/yyy")</f>
        <v>2/3/2011</v>
      </c>
      <c r="E8077" s="2" t="str">
        <f>TEXT(MID(Sales_Transactions[[#This Row],[Order Date]],2,5),"d")</f>
        <v>2</v>
      </c>
      <c r="F8077" s="2" t="str">
        <f>TEXT(MID(Sales_Transactions[[#This Row],[Order Date]],2,5),"m")</f>
        <v>3</v>
      </c>
      <c r="G8077" s="2" t="str">
        <f>TEXT(MID(Sales_Transactions[[#This Row],[Order Date]],2,5),"yyy")</f>
        <v>2011</v>
      </c>
      <c r="H8077" s="2" t="str">
        <f>TEXT(MID(Sales_Transactions[[#This Row],[Order Date]],2,5),"yyy/m")</f>
        <v>2011/3</v>
      </c>
      <c r="I8077" t="s">
        <v>101</v>
      </c>
      <c r="J8077">
        <f t="shared" si="756"/>
        <v>1</v>
      </c>
      <c r="K8077" s="2">
        <v>19</v>
      </c>
      <c r="L8077" s="3">
        <v>50.99</v>
      </c>
      <c r="M8077" s="4">
        <v>0.06</v>
      </c>
      <c r="N8077" s="5" t="s">
        <v>23</v>
      </c>
      <c r="O8077" s="3">
        <v>-3.8</v>
      </c>
      <c r="P8077" s="3">
        <v>2.78</v>
      </c>
      <c r="Q8077" s="3">
        <v>1.34</v>
      </c>
      <c r="R8077" s="5" t="s">
        <v>1978</v>
      </c>
      <c r="S8077" s="5" t="s">
        <v>3628</v>
      </c>
      <c r="T8077" s="5" t="str">
        <f t="shared" si="757"/>
        <v>Katrina Edelman</v>
      </c>
      <c r="U8077" t="s">
        <v>153</v>
      </c>
      <c r="V8077" s="5" t="s">
        <v>47</v>
      </c>
      <c r="W8077" s="5" t="s">
        <v>28</v>
      </c>
      <c r="X8077" s="5" t="s">
        <v>124</v>
      </c>
      <c r="Y8077" s="5" t="s">
        <v>400</v>
      </c>
      <c r="Z8077" s="5" t="s">
        <v>84</v>
      </c>
      <c r="AA8077" s="4">
        <v>0.45</v>
      </c>
      <c r="AB8077" s="1">
        <v>40605</v>
      </c>
      <c r="AC8077" s="1">
        <v>19077</v>
      </c>
      <c r="AD8077">
        <f t="shared" si="758"/>
        <v>1</v>
      </c>
      <c r="AE8077">
        <f t="shared" ca="1" si="759"/>
        <v>72</v>
      </c>
      <c r="AF8077" t="str">
        <f t="shared" ca="1" si="760"/>
        <v>Over 65</v>
      </c>
      <c r="AG8077" s="3">
        <f t="shared" si="761"/>
        <v>0.21675431578947366</v>
      </c>
      <c r="AH8077" t="str">
        <f>_xlfn.IFNA(VLOOKUP(Sales_Transactions[[#This Row],[Order ID]],Returned_Items[#All],2,FALSE),"Not Returned")</f>
        <v>Not Returned</v>
      </c>
    </row>
    <row r="8078" spans="1:34" x14ac:dyDescent="0.25">
      <c r="A8078">
        <v>34179</v>
      </c>
      <c r="C8078" t="s">
        <v>3062</v>
      </c>
      <c r="D8078" s="2" t="str">
        <f>TEXT(MID(Sales_Transactions[[#This Row],[Order Date]],2,5),"d/m/yyy")</f>
        <v>2/11/2011</v>
      </c>
      <c r="E8078" s="2" t="str">
        <f>TEXT(MID(Sales_Transactions[[#This Row],[Order Date]],2,5),"d")</f>
        <v>2</v>
      </c>
      <c r="F8078" s="2" t="str">
        <f>TEXT(MID(Sales_Transactions[[#This Row],[Order Date]],2,5),"m")</f>
        <v>11</v>
      </c>
      <c r="G8078" s="2" t="str">
        <f>TEXT(MID(Sales_Transactions[[#This Row],[Order Date]],2,5),"yyy")</f>
        <v>2011</v>
      </c>
      <c r="H8078" s="2" t="str">
        <f>TEXT(MID(Sales_Transactions[[#This Row],[Order Date]],2,5),"yyy/m")</f>
        <v>2011/11</v>
      </c>
      <c r="I8078" t="s">
        <v>52</v>
      </c>
      <c r="J8078">
        <f t="shared" si="756"/>
        <v>1</v>
      </c>
      <c r="K8078" s="2">
        <v>21</v>
      </c>
      <c r="L8078" s="3">
        <v>293.27</v>
      </c>
      <c r="M8078" s="4">
        <v>7.0000000000000007E-2</v>
      </c>
      <c r="N8078" s="5" t="s">
        <v>23</v>
      </c>
      <c r="O8078" s="3">
        <v>44.56</v>
      </c>
      <c r="P8078" s="3">
        <v>14.48</v>
      </c>
      <c r="Q8078" s="3">
        <v>1.99</v>
      </c>
      <c r="R8078" s="5" t="s">
        <v>1170</v>
      </c>
      <c r="S8078" s="5" t="s">
        <v>1451</v>
      </c>
      <c r="T8078" s="5" t="str">
        <f t="shared" si="757"/>
        <v>Brian DeCherney</v>
      </c>
      <c r="U8078" t="s">
        <v>153</v>
      </c>
      <c r="V8078" s="5" t="s">
        <v>47</v>
      </c>
      <c r="W8078" s="5" t="s">
        <v>48</v>
      </c>
      <c r="X8078" s="5" t="s">
        <v>87</v>
      </c>
      <c r="Y8078" s="5" t="s">
        <v>489</v>
      </c>
      <c r="Z8078" s="5" t="s">
        <v>60</v>
      </c>
      <c r="AA8078" s="4">
        <v>0.49</v>
      </c>
      <c r="AB8078" s="1">
        <v>40851</v>
      </c>
      <c r="AC8078" s="1">
        <v>19147</v>
      </c>
      <c r="AD8078">
        <f t="shared" si="758"/>
        <v>2</v>
      </c>
      <c r="AE8078">
        <f t="shared" ca="1" si="759"/>
        <v>72</v>
      </c>
      <c r="AF8078" t="str">
        <f t="shared" ca="1" si="760"/>
        <v>Over 65</v>
      </c>
      <c r="AG8078" s="3">
        <f t="shared" si="761"/>
        <v>0.78380304761904762</v>
      </c>
      <c r="AH8078" t="str">
        <f>_xlfn.IFNA(VLOOKUP(Sales_Transactions[[#This Row],[Order ID]],Returned_Items[#All],2,FALSE),"Not Returned")</f>
        <v>Not Returned</v>
      </c>
    </row>
    <row r="8079" spans="1:34" x14ac:dyDescent="0.25">
      <c r="A8079">
        <v>34245</v>
      </c>
      <c r="C8079" t="s">
        <v>1953</v>
      </c>
      <c r="D8079" s="2" t="str">
        <f>TEXT(MID(Sales_Transactions[[#This Row],[Order Date]],2,5),"d/m/yyy")</f>
        <v>7/2/2010</v>
      </c>
      <c r="E8079" s="2" t="str">
        <f>TEXT(MID(Sales_Transactions[[#This Row],[Order Date]],2,5),"d")</f>
        <v>7</v>
      </c>
      <c r="F8079" s="2" t="str">
        <f>TEXT(MID(Sales_Transactions[[#This Row],[Order Date]],2,5),"m")</f>
        <v>2</v>
      </c>
      <c r="G8079" s="2" t="str">
        <f>TEXT(MID(Sales_Transactions[[#This Row],[Order Date]],2,5),"yyy")</f>
        <v>2010</v>
      </c>
      <c r="H8079" s="2" t="str">
        <f>TEXT(MID(Sales_Transactions[[#This Row],[Order Date]],2,5),"yyy/m")</f>
        <v>2010/2</v>
      </c>
      <c r="I8079" t="s">
        <v>78</v>
      </c>
      <c r="J8079">
        <f t="shared" si="756"/>
        <v>3</v>
      </c>
      <c r="K8079" s="2">
        <v>42</v>
      </c>
      <c r="L8079" s="3">
        <v>189.22</v>
      </c>
      <c r="M8079" s="4">
        <v>0.05</v>
      </c>
      <c r="N8079" s="5" t="s">
        <v>23</v>
      </c>
      <c r="O8079" s="3">
        <v>-92.42</v>
      </c>
      <c r="P8079" s="3">
        <v>4.28</v>
      </c>
      <c r="Q8079" s="3">
        <v>4.79</v>
      </c>
      <c r="R8079" s="5" t="s">
        <v>2306</v>
      </c>
      <c r="S8079" s="5" t="s">
        <v>1395</v>
      </c>
      <c r="T8079" s="5" t="str">
        <f t="shared" si="757"/>
        <v>Grace Kelly</v>
      </c>
      <c r="U8079" t="s">
        <v>153</v>
      </c>
      <c r="V8079" s="5" t="s">
        <v>37</v>
      </c>
      <c r="W8079" s="5" t="s">
        <v>28</v>
      </c>
      <c r="X8079" s="5" t="s">
        <v>75</v>
      </c>
      <c r="Y8079" s="5" t="s">
        <v>1446</v>
      </c>
      <c r="Z8079" s="5" t="s">
        <v>43</v>
      </c>
      <c r="AA8079" s="4">
        <v>0.4</v>
      </c>
      <c r="AB8079" s="1">
        <v>40217</v>
      </c>
      <c r="AC8079" s="1">
        <v>19247</v>
      </c>
      <c r="AD8079">
        <f t="shared" si="758"/>
        <v>1</v>
      </c>
      <c r="AE8079">
        <f t="shared" ca="1" si="759"/>
        <v>71</v>
      </c>
      <c r="AF8079" t="str">
        <f t="shared" ca="1" si="760"/>
        <v>Over 65</v>
      </c>
      <c r="AG8079" s="3">
        <f t="shared" si="761"/>
        <v>0.21590142857142855</v>
      </c>
      <c r="AH8079" t="str">
        <f>_xlfn.IFNA(VLOOKUP(Sales_Transactions[[#This Row],[Order ID]],Returned_Items[#All],2,FALSE),"Not Returned")</f>
        <v>Not Returned</v>
      </c>
    </row>
    <row r="8080" spans="1:34" x14ac:dyDescent="0.25">
      <c r="A8080">
        <v>35046</v>
      </c>
      <c r="C8080" t="s">
        <v>974</v>
      </c>
      <c r="D8080" s="2" t="str">
        <f>TEXT(MID(Sales_Transactions[[#This Row],[Order Date]],2,5),"d/m/yyy")</f>
        <v>24/7/2010</v>
      </c>
      <c r="E8080" s="2" t="str">
        <f>TEXT(MID(Sales_Transactions[[#This Row],[Order Date]],2,5),"d")</f>
        <v>24</v>
      </c>
      <c r="F8080" s="2" t="str">
        <f>TEXT(MID(Sales_Transactions[[#This Row],[Order Date]],2,5),"m")</f>
        <v>7</v>
      </c>
      <c r="G8080" s="2" t="str">
        <f>TEXT(MID(Sales_Transactions[[#This Row],[Order Date]],2,5),"yyy")</f>
        <v>2010</v>
      </c>
      <c r="H8080" s="2" t="str">
        <f>TEXT(MID(Sales_Transactions[[#This Row],[Order Date]],2,5),"yyy/m")</f>
        <v>2010/7</v>
      </c>
      <c r="I8080" t="s">
        <v>78</v>
      </c>
      <c r="J8080">
        <f t="shared" si="756"/>
        <v>3</v>
      </c>
      <c r="K8080" s="2">
        <v>21</v>
      </c>
      <c r="L8080" s="3">
        <v>151.86000000000001</v>
      </c>
      <c r="M8080" s="4">
        <v>0.1</v>
      </c>
      <c r="N8080" s="5" t="s">
        <v>67</v>
      </c>
      <c r="O8080" s="3">
        <v>-54.67</v>
      </c>
      <c r="P8080" s="3">
        <v>7.1</v>
      </c>
      <c r="Q8080" s="3">
        <v>6.05</v>
      </c>
      <c r="R8080" s="5" t="s">
        <v>441</v>
      </c>
      <c r="S8080" s="5" t="s">
        <v>2111</v>
      </c>
      <c r="T8080" s="5" t="str">
        <f t="shared" si="757"/>
        <v>Cari Sayre</v>
      </c>
      <c r="U8080" t="s">
        <v>153</v>
      </c>
      <c r="V8080" s="5" t="s">
        <v>47</v>
      </c>
      <c r="W8080" s="5" t="s">
        <v>28</v>
      </c>
      <c r="X8080" s="5" t="s">
        <v>41</v>
      </c>
      <c r="Y8080" s="5" t="s">
        <v>717</v>
      </c>
      <c r="Z8080" s="5" t="s">
        <v>43</v>
      </c>
      <c r="AA8080" s="4">
        <v>0.39</v>
      </c>
      <c r="AB8080" s="1">
        <v>40383</v>
      </c>
      <c r="AC8080" s="1">
        <v>18662</v>
      </c>
      <c r="AD8080">
        <f t="shared" si="758"/>
        <v>0</v>
      </c>
      <c r="AE8080">
        <f t="shared" ca="1" si="759"/>
        <v>73</v>
      </c>
      <c r="AF8080" t="str">
        <f t="shared" ca="1" si="760"/>
        <v>Over 65</v>
      </c>
      <c r="AG8080" s="3">
        <f t="shared" si="761"/>
        <v>0.62585238095238094</v>
      </c>
      <c r="AH8080" t="str">
        <f>_xlfn.IFNA(VLOOKUP(Sales_Transactions[[#This Row],[Order ID]],Returned_Items[#All],2,FALSE),"Not Returned")</f>
        <v>Not Returned</v>
      </c>
    </row>
    <row r="8081" spans="1:34" x14ac:dyDescent="0.25">
      <c r="A8081">
        <v>35046</v>
      </c>
      <c r="C8081" t="s">
        <v>974</v>
      </c>
      <c r="D8081" s="2" t="str">
        <f>TEXT(MID(Sales_Transactions[[#This Row],[Order Date]],2,5),"d/m/yyy")</f>
        <v>24/7/2010</v>
      </c>
      <c r="E8081" s="2" t="str">
        <f>TEXT(MID(Sales_Transactions[[#This Row],[Order Date]],2,5),"d")</f>
        <v>24</v>
      </c>
      <c r="F8081" s="2" t="str">
        <f>TEXT(MID(Sales_Transactions[[#This Row],[Order Date]],2,5),"m")</f>
        <v>7</v>
      </c>
      <c r="G8081" s="2" t="str">
        <f>TEXT(MID(Sales_Transactions[[#This Row],[Order Date]],2,5),"yyy")</f>
        <v>2010</v>
      </c>
      <c r="H8081" s="2" t="str">
        <f>TEXT(MID(Sales_Transactions[[#This Row],[Order Date]],2,5),"yyy/m")</f>
        <v>2010/7</v>
      </c>
      <c r="I8081" t="s">
        <v>78</v>
      </c>
      <c r="J8081">
        <f t="shared" si="756"/>
        <v>3</v>
      </c>
      <c r="K8081" s="2">
        <v>13</v>
      </c>
      <c r="L8081" s="3">
        <v>3583.87</v>
      </c>
      <c r="M8081" s="4">
        <v>7.0000000000000007E-2</v>
      </c>
      <c r="N8081" s="5" t="s">
        <v>34</v>
      </c>
      <c r="O8081" s="3">
        <v>-113.08</v>
      </c>
      <c r="P8081" s="3">
        <v>284.98</v>
      </c>
      <c r="Q8081" s="3">
        <v>69.55</v>
      </c>
      <c r="R8081" s="5" t="s">
        <v>441</v>
      </c>
      <c r="S8081" s="5" t="s">
        <v>2111</v>
      </c>
      <c r="T8081" s="5" t="str">
        <f t="shared" si="757"/>
        <v>Cari Sayre</v>
      </c>
      <c r="U8081" t="s">
        <v>153</v>
      </c>
      <c r="V8081" s="5" t="s">
        <v>47</v>
      </c>
      <c r="W8081" s="5" t="s">
        <v>57</v>
      </c>
      <c r="X8081" s="5" t="s">
        <v>154</v>
      </c>
      <c r="Y8081" s="5" t="s">
        <v>1452</v>
      </c>
      <c r="Z8081" s="5" t="s">
        <v>40</v>
      </c>
      <c r="AA8081" s="4">
        <v>0.6</v>
      </c>
      <c r="AB8081" s="1">
        <v>40384</v>
      </c>
      <c r="AC8081" s="1">
        <v>18858</v>
      </c>
      <c r="AD8081">
        <f t="shared" si="758"/>
        <v>1</v>
      </c>
      <c r="AE8081">
        <f t="shared" ca="1" si="759"/>
        <v>72</v>
      </c>
      <c r="AF8081" t="str">
        <f t="shared" ca="1" si="760"/>
        <v>Over 65</v>
      </c>
      <c r="AG8081" s="3">
        <f t="shared" si="761"/>
        <v>27.25619338461539</v>
      </c>
      <c r="AH8081" t="str">
        <f>_xlfn.IFNA(VLOOKUP(Sales_Transactions[[#This Row],[Order ID]],Returned_Items[#All],2,FALSE),"Not Returned")</f>
        <v>Not Returned</v>
      </c>
    </row>
    <row r="8082" spans="1:34" x14ac:dyDescent="0.25">
      <c r="A8082">
        <v>35046</v>
      </c>
      <c r="C8082" t="s">
        <v>974</v>
      </c>
      <c r="D8082" s="2" t="str">
        <f>TEXT(MID(Sales_Transactions[[#This Row],[Order Date]],2,5),"d/m/yyy")</f>
        <v>24/7/2010</v>
      </c>
      <c r="E8082" s="2" t="str">
        <f>TEXT(MID(Sales_Transactions[[#This Row],[Order Date]],2,5),"d")</f>
        <v>24</v>
      </c>
      <c r="F8082" s="2" t="str">
        <f>TEXT(MID(Sales_Transactions[[#This Row],[Order Date]],2,5),"m")</f>
        <v>7</v>
      </c>
      <c r="G8082" s="2" t="str">
        <f>TEXT(MID(Sales_Transactions[[#This Row],[Order Date]],2,5),"yyy")</f>
        <v>2010</v>
      </c>
      <c r="H8082" s="2" t="str">
        <f>TEXT(MID(Sales_Transactions[[#This Row],[Order Date]],2,5),"yyy/m")</f>
        <v>2010/7</v>
      </c>
      <c r="I8082" t="s">
        <v>78</v>
      </c>
      <c r="J8082">
        <f t="shared" si="756"/>
        <v>3</v>
      </c>
      <c r="K8082" s="2">
        <v>45</v>
      </c>
      <c r="L8082" s="3">
        <v>4951.3599999999997</v>
      </c>
      <c r="M8082" s="4">
        <v>0.03</v>
      </c>
      <c r="N8082" s="5" t="s">
        <v>67</v>
      </c>
      <c r="O8082" s="3">
        <v>1759.72</v>
      </c>
      <c r="P8082" s="3">
        <v>107.53</v>
      </c>
      <c r="Q8082" s="3">
        <v>5.81</v>
      </c>
      <c r="R8082" s="5" t="s">
        <v>441</v>
      </c>
      <c r="S8082" s="5" t="s">
        <v>2111</v>
      </c>
      <c r="T8082" s="5" t="str">
        <f t="shared" si="757"/>
        <v>Cari Sayre</v>
      </c>
      <c r="U8082" t="s">
        <v>153</v>
      </c>
      <c r="V8082" s="5" t="s">
        <v>47</v>
      </c>
      <c r="W8082" s="5" t="s">
        <v>57</v>
      </c>
      <c r="X8082" s="5" t="s">
        <v>58</v>
      </c>
      <c r="Y8082" s="5" t="s">
        <v>788</v>
      </c>
      <c r="Z8082" s="5" t="s">
        <v>56</v>
      </c>
      <c r="AA8082" s="4">
        <v>0.65</v>
      </c>
      <c r="AB8082" s="1">
        <v>40384</v>
      </c>
      <c r="AC8082" s="1">
        <v>18888</v>
      </c>
      <c r="AD8082">
        <f t="shared" si="758"/>
        <v>1</v>
      </c>
      <c r="AE8082">
        <f t="shared" ca="1" si="759"/>
        <v>72</v>
      </c>
      <c r="AF8082" t="str">
        <f t="shared" ca="1" si="760"/>
        <v>Over 65</v>
      </c>
      <c r="AG8082" s="3">
        <f t="shared" si="761"/>
        <v>2.5179498000000002</v>
      </c>
      <c r="AH8082" t="str">
        <f>_xlfn.IFNA(VLOOKUP(Sales_Transactions[[#This Row],[Order ID]],Returned_Items[#All],2,FALSE),"Not Returned")</f>
        <v>Not Returned</v>
      </c>
    </row>
    <row r="8083" spans="1:34" x14ac:dyDescent="0.25">
      <c r="A8083">
        <v>35684</v>
      </c>
      <c r="C8083" t="s">
        <v>1736</v>
      </c>
      <c r="D8083" s="2" t="str">
        <f>TEXT(MID(Sales_Transactions[[#This Row],[Order Date]],2,5),"d/m/yyy")</f>
        <v>3/8/2011</v>
      </c>
      <c r="E8083" s="2" t="str">
        <f>TEXT(MID(Sales_Transactions[[#This Row],[Order Date]],2,5),"d")</f>
        <v>3</v>
      </c>
      <c r="F8083" s="2" t="str">
        <f>TEXT(MID(Sales_Transactions[[#This Row],[Order Date]],2,5),"m")</f>
        <v>8</v>
      </c>
      <c r="G8083" s="2" t="str">
        <f>TEXT(MID(Sales_Transactions[[#This Row],[Order Date]],2,5),"yyy")</f>
        <v>2011</v>
      </c>
      <c r="H8083" s="2" t="str">
        <f>TEXT(MID(Sales_Transactions[[#This Row],[Order Date]],2,5),"yyy/m")</f>
        <v>2011/8</v>
      </c>
      <c r="I8083" t="s">
        <v>22</v>
      </c>
      <c r="J8083">
        <f t="shared" si="756"/>
        <v>2</v>
      </c>
      <c r="K8083" s="2">
        <v>10</v>
      </c>
      <c r="L8083" s="3">
        <v>910.98</v>
      </c>
      <c r="M8083" s="4">
        <v>7.0000000000000007E-2</v>
      </c>
      <c r="N8083" s="5" t="s">
        <v>23</v>
      </c>
      <c r="O8083" s="3">
        <v>18.77</v>
      </c>
      <c r="P8083" s="3">
        <v>96.45</v>
      </c>
      <c r="Q8083" s="3">
        <v>13.99</v>
      </c>
      <c r="R8083" s="5" t="s">
        <v>441</v>
      </c>
      <c r="S8083" s="5" t="s">
        <v>2111</v>
      </c>
      <c r="T8083" s="5" t="str">
        <f t="shared" si="757"/>
        <v>Cari Sayre</v>
      </c>
      <c r="U8083" t="s">
        <v>153</v>
      </c>
      <c r="V8083" s="5" t="s">
        <v>47</v>
      </c>
      <c r="W8083" s="5" t="s">
        <v>48</v>
      </c>
      <c r="X8083" s="5" t="s">
        <v>324</v>
      </c>
      <c r="Y8083" s="5" t="s">
        <v>3251</v>
      </c>
      <c r="Z8083" s="5" t="s">
        <v>56</v>
      </c>
      <c r="AA8083" s="4">
        <v>0.38</v>
      </c>
      <c r="AB8083" s="1">
        <v>40763</v>
      </c>
      <c r="AC8083" s="1">
        <v>18847</v>
      </c>
      <c r="AD8083">
        <f t="shared" si="758"/>
        <v>5</v>
      </c>
      <c r="AE8083">
        <f t="shared" ca="1" si="759"/>
        <v>73</v>
      </c>
      <c r="AF8083" t="str">
        <f t="shared" ca="1" si="760"/>
        <v>Over 65</v>
      </c>
      <c r="AG8083" s="3">
        <f t="shared" si="761"/>
        <v>11.0372485</v>
      </c>
      <c r="AH8083" t="str">
        <f>_xlfn.IFNA(VLOOKUP(Sales_Transactions[[#This Row],[Order ID]],Returned_Items[#All],2,FALSE),"Not Returned")</f>
        <v>Not Returned</v>
      </c>
    </row>
    <row r="8084" spans="1:34" x14ac:dyDescent="0.25">
      <c r="A8084">
        <v>36101</v>
      </c>
      <c r="C8084" t="s">
        <v>1585</v>
      </c>
      <c r="D8084" s="2" t="str">
        <f>TEXT(MID(Sales_Transactions[[#This Row],[Order Date]],2,5),"d/m/yyy")</f>
        <v>20/8/2012</v>
      </c>
      <c r="E8084" s="2" t="str">
        <f>TEXT(MID(Sales_Transactions[[#This Row],[Order Date]],2,5),"d")</f>
        <v>20</v>
      </c>
      <c r="F8084" s="2" t="str">
        <f>TEXT(MID(Sales_Transactions[[#This Row],[Order Date]],2,5),"m")</f>
        <v>8</v>
      </c>
      <c r="G8084" s="2" t="str">
        <f>TEXT(MID(Sales_Transactions[[#This Row],[Order Date]],2,5),"yyy")</f>
        <v>2012</v>
      </c>
      <c r="H8084" s="2" t="str">
        <f>TEXT(MID(Sales_Transactions[[#This Row],[Order Date]],2,5),"yyy/m")</f>
        <v>2012/8</v>
      </c>
      <c r="I8084" t="s">
        <v>33</v>
      </c>
      <c r="J8084">
        <f t="shared" si="756"/>
        <v>4</v>
      </c>
      <c r="K8084" s="2">
        <v>3</v>
      </c>
      <c r="L8084" s="3">
        <v>446.05</v>
      </c>
      <c r="M8084" s="4">
        <v>0.09</v>
      </c>
      <c r="N8084" s="5" t="s">
        <v>34</v>
      </c>
      <c r="O8084" s="3">
        <v>-271.26</v>
      </c>
      <c r="P8084" s="3">
        <v>140.97999999999999</v>
      </c>
      <c r="Q8084" s="3">
        <v>53.48</v>
      </c>
      <c r="R8084" s="5" t="s">
        <v>206</v>
      </c>
      <c r="S8084" s="5" t="s">
        <v>3626</v>
      </c>
      <c r="T8084" s="5" t="str">
        <f t="shared" si="757"/>
        <v>Ann Steele</v>
      </c>
      <c r="U8084" t="s">
        <v>153</v>
      </c>
      <c r="V8084" s="5" t="s">
        <v>47</v>
      </c>
      <c r="W8084" s="5" t="s">
        <v>57</v>
      </c>
      <c r="X8084" s="5" t="s">
        <v>104</v>
      </c>
      <c r="Y8084" s="5" t="s">
        <v>277</v>
      </c>
      <c r="Z8084" s="5" t="s">
        <v>106</v>
      </c>
      <c r="AA8084" s="4">
        <v>0.65</v>
      </c>
      <c r="AB8084" s="1">
        <v>41142</v>
      </c>
      <c r="AC8084" s="1">
        <v>18852</v>
      </c>
      <c r="AD8084">
        <f t="shared" si="758"/>
        <v>1</v>
      </c>
      <c r="AE8084">
        <f t="shared" ca="1" si="759"/>
        <v>72</v>
      </c>
      <c r="AF8084" t="str">
        <f t="shared" ca="1" si="760"/>
        <v>Over 65</v>
      </c>
      <c r="AG8084" s="3">
        <f t="shared" si="761"/>
        <v>64.777705999999995</v>
      </c>
      <c r="AH8084" t="str">
        <f>_xlfn.IFNA(VLOOKUP(Sales_Transactions[[#This Row],[Order ID]],Returned_Items[#All],2,FALSE),"Not Returned")</f>
        <v>Not Returned</v>
      </c>
    </row>
    <row r="8085" spans="1:34" x14ac:dyDescent="0.25">
      <c r="A8085">
        <v>36387</v>
      </c>
      <c r="C8085" t="s">
        <v>1738</v>
      </c>
      <c r="D8085" s="2" t="str">
        <f>TEXT(MID(Sales_Transactions[[#This Row],[Order Date]],2,5),"d/m/yyy")</f>
        <v>7/11/2011</v>
      </c>
      <c r="E8085" s="2" t="str">
        <f>TEXT(MID(Sales_Transactions[[#This Row],[Order Date]],2,5),"d")</f>
        <v>7</v>
      </c>
      <c r="F8085" s="2" t="str">
        <f>TEXT(MID(Sales_Transactions[[#This Row],[Order Date]],2,5),"m")</f>
        <v>11</v>
      </c>
      <c r="G8085" s="2" t="str">
        <f>TEXT(MID(Sales_Transactions[[#This Row],[Order Date]],2,5),"yyy")</f>
        <v>2011</v>
      </c>
      <c r="H8085" s="2" t="str">
        <f>TEXT(MID(Sales_Transactions[[#This Row],[Order Date]],2,5),"yyy/m")</f>
        <v>2011/11</v>
      </c>
      <c r="I8085" t="s">
        <v>33</v>
      </c>
      <c r="J8085">
        <f t="shared" si="756"/>
        <v>4</v>
      </c>
      <c r="K8085" s="2">
        <v>32</v>
      </c>
      <c r="L8085" s="3">
        <v>616.39</v>
      </c>
      <c r="M8085" s="4">
        <v>0.09</v>
      </c>
      <c r="N8085" s="5" t="s">
        <v>23</v>
      </c>
      <c r="O8085" s="3">
        <v>148.28</v>
      </c>
      <c r="P8085" s="3">
        <v>20.89</v>
      </c>
      <c r="Q8085" s="3">
        <v>1.99</v>
      </c>
      <c r="R8085" s="5" t="s">
        <v>1170</v>
      </c>
      <c r="S8085" s="5" t="s">
        <v>1451</v>
      </c>
      <c r="T8085" s="5" t="str">
        <f t="shared" si="757"/>
        <v>Brian DeCherney</v>
      </c>
      <c r="U8085" t="s">
        <v>153</v>
      </c>
      <c r="V8085" s="5" t="s">
        <v>47</v>
      </c>
      <c r="W8085" s="5" t="s">
        <v>48</v>
      </c>
      <c r="X8085" s="5" t="s">
        <v>87</v>
      </c>
      <c r="Y8085" s="5" t="s">
        <v>485</v>
      </c>
      <c r="Z8085" s="5" t="s">
        <v>60</v>
      </c>
      <c r="AA8085" s="4">
        <v>0.48</v>
      </c>
      <c r="AB8085" s="1">
        <v>40857</v>
      </c>
      <c r="AC8085" s="1">
        <v>28896</v>
      </c>
      <c r="AD8085">
        <f t="shared" si="758"/>
        <v>3</v>
      </c>
      <c r="AE8085">
        <f t="shared" ca="1" si="759"/>
        <v>45</v>
      </c>
      <c r="AF8085" t="str">
        <f t="shared" ca="1" si="760"/>
        <v>18-64</v>
      </c>
      <c r="AG8085" s="3">
        <f t="shared" si="761"/>
        <v>0.71441246874999997</v>
      </c>
      <c r="AH8085" t="str">
        <f>_xlfn.IFNA(VLOOKUP(Sales_Transactions[[#This Row],[Order ID]],Returned_Items[#All],2,FALSE),"Not Returned")</f>
        <v>Not Returned</v>
      </c>
    </row>
    <row r="8086" spans="1:34" x14ac:dyDescent="0.25">
      <c r="A8086">
        <v>36455</v>
      </c>
      <c r="C8086" t="s">
        <v>1276</v>
      </c>
      <c r="D8086" s="2" t="str">
        <f>TEXT(MID(Sales_Transactions[[#This Row],[Order Date]],2,5),"d/m/yyy")</f>
        <v>19/2/2009</v>
      </c>
      <c r="E8086" s="2" t="str">
        <f>TEXT(MID(Sales_Transactions[[#This Row],[Order Date]],2,5),"d")</f>
        <v>19</v>
      </c>
      <c r="F8086" s="2" t="str">
        <f>TEXT(MID(Sales_Transactions[[#This Row],[Order Date]],2,5),"m")</f>
        <v>2</v>
      </c>
      <c r="G8086" s="2" t="str">
        <f>TEXT(MID(Sales_Transactions[[#This Row],[Order Date]],2,5),"yyy")</f>
        <v>2009</v>
      </c>
      <c r="H8086" s="2" t="str">
        <f>TEXT(MID(Sales_Transactions[[#This Row],[Order Date]],2,5),"yyy/m")</f>
        <v>2009/2</v>
      </c>
      <c r="I8086" t="s">
        <v>33</v>
      </c>
      <c r="J8086">
        <f t="shared" si="756"/>
        <v>4</v>
      </c>
      <c r="K8086" s="2">
        <v>48</v>
      </c>
      <c r="L8086" s="3">
        <v>1838.19</v>
      </c>
      <c r="M8086" s="4">
        <v>0.03</v>
      </c>
      <c r="N8086" s="5" t="s">
        <v>23</v>
      </c>
      <c r="O8086" s="3">
        <v>561.42999999999995</v>
      </c>
      <c r="P8086" s="3">
        <v>39.479999999999997</v>
      </c>
      <c r="Q8086" s="3">
        <v>1.99</v>
      </c>
      <c r="R8086" s="5" t="s">
        <v>198</v>
      </c>
      <c r="S8086" s="5" t="s">
        <v>3623</v>
      </c>
      <c r="T8086" s="5" t="str">
        <f t="shared" si="757"/>
        <v>Frank Merwin</v>
      </c>
      <c r="U8086" t="s">
        <v>153</v>
      </c>
      <c r="V8086" s="5" t="s">
        <v>37</v>
      </c>
      <c r="W8086" s="5" t="s">
        <v>48</v>
      </c>
      <c r="X8086" s="5" t="s">
        <v>87</v>
      </c>
      <c r="Y8086" s="5" t="s">
        <v>241</v>
      </c>
      <c r="Z8086" s="5" t="s">
        <v>60</v>
      </c>
      <c r="AA8086" s="4">
        <v>0.54</v>
      </c>
      <c r="AB8086" s="1">
        <v>39865</v>
      </c>
      <c r="AC8086" s="1">
        <v>29446</v>
      </c>
      <c r="AD8086">
        <f t="shared" si="758"/>
        <v>2</v>
      </c>
      <c r="AE8086">
        <f t="shared" ca="1" si="759"/>
        <v>43</v>
      </c>
      <c r="AF8086" t="str">
        <f t="shared" ca="1" si="760"/>
        <v>18-64</v>
      </c>
      <c r="AG8086" s="3">
        <f t="shared" si="761"/>
        <v>0.8637115833333332</v>
      </c>
      <c r="AH8086" t="str">
        <f>_xlfn.IFNA(VLOOKUP(Sales_Transactions[[#This Row],[Order ID]],Returned_Items[#All],2,FALSE),"Not Returned")</f>
        <v>Not Returned</v>
      </c>
    </row>
    <row r="8087" spans="1:34" x14ac:dyDescent="0.25">
      <c r="A8087">
        <v>36673</v>
      </c>
      <c r="C8087" t="s">
        <v>3418</v>
      </c>
      <c r="D8087" s="2" t="str">
        <f>TEXT(MID(Sales_Transactions[[#This Row],[Order Date]],2,5),"d/m/yyy")</f>
        <v>13/9/2010</v>
      </c>
      <c r="E8087" s="2" t="str">
        <f>TEXT(MID(Sales_Transactions[[#This Row],[Order Date]],2,5),"d")</f>
        <v>13</v>
      </c>
      <c r="F8087" s="2" t="str">
        <f>TEXT(MID(Sales_Transactions[[#This Row],[Order Date]],2,5),"m")</f>
        <v>9</v>
      </c>
      <c r="G8087" s="2" t="str">
        <f>TEXT(MID(Sales_Transactions[[#This Row],[Order Date]],2,5),"yyy")</f>
        <v>2010</v>
      </c>
      <c r="H8087" s="2" t="str">
        <f>TEXT(MID(Sales_Transactions[[#This Row],[Order Date]],2,5),"yyy/m")</f>
        <v>2010/9</v>
      </c>
      <c r="I8087" t="s">
        <v>22</v>
      </c>
      <c r="J8087">
        <f t="shared" si="756"/>
        <v>2</v>
      </c>
      <c r="K8087" s="2">
        <v>20</v>
      </c>
      <c r="L8087" s="3">
        <v>984.63149999999996</v>
      </c>
      <c r="M8087" s="4">
        <v>0</v>
      </c>
      <c r="N8087" s="5" t="s">
        <v>23</v>
      </c>
      <c r="O8087" s="3">
        <v>-129.13999999999999</v>
      </c>
      <c r="P8087" s="3">
        <v>55.99</v>
      </c>
      <c r="Q8087" s="3">
        <v>5</v>
      </c>
      <c r="R8087" s="5" t="s">
        <v>127</v>
      </c>
      <c r="S8087" s="5" t="s">
        <v>2027</v>
      </c>
      <c r="T8087" s="5" t="str">
        <f t="shared" si="757"/>
        <v>Annie Thurman</v>
      </c>
      <c r="U8087" t="s">
        <v>153</v>
      </c>
      <c r="V8087" s="5" t="s">
        <v>74</v>
      </c>
      <c r="W8087" s="5" t="s">
        <v>48</v>
      </c>
      <c r="X8087" s="5" t="s">
        <v>49</v>
      </c>
      <c r="Y8087" s="5" t="s">
        <v>422</v>
      </c>
      <c r="Z8087" s="5" t="s">
        <v>60</v>
      </c>
      <c r="AA8087" s="4">
        <v>0.8</v>
      </c>
      <c r="AB8087" s="1">
        <v>40441</v>
      </c>
      <c r="AC8087" s="1">
        <v>29517</v>
      </c>
      <c r="AD8087">
        <f t="shared" si="758"/>
        <v>7</v>
      </c>
      <c r="AE8087">
        <f t="shared" ca="1" si="759"/>
        <v>43</v>
      </c>
      <c r="AF8087" t="str">
        <f t="shared" ca="1" si="760"/>
        <v>18-64</v>
      </c>
      <c r="AG8087" s="3">
        <f t="shared" si="761"/>
        <v>3.0495000000000001</v>
      </c>
      <c r="AH8087" t="str">
        <f>_xlfn.IFNA(VLOOKUP(Sales_Transactions[[#This Row],[Order ID]],Returned_Items[#All],2,FALSE),"Not Returned")</f>
        <v>Not Returned</v>
      </c>
    </row>
    <row r="8088" spans="1:34" x14ac:dyDescent="0.25">
      <c r="A8088">
        <v>36704</v>
      </c>
      <c r="C8088" t="s">
        <v>1588</v>
      </c>
      <c r="D8088" s="2" t="str">
        <f>TEXT(MID(Sales_Transactions[[#This Row],[Order Date]],2,5),"d/m/yyy")</f>
        <v>16/6/2011</v>
      </c>
      <c r="E8088" s="2" t="str">
        <f>TEXT(MID(Sales_Transactions[[#This Row],[Order Date]],2,5),"d")</f>
        <v>16</v>
      </c>
      <c r="F8088" s="2" t="str">
        <f>TEXT(MID(Sales_Transactions[[#This Row],[Order Date]],2,5),"m")</f>
        <v>6</v>
      </c>
      <c r="G8088" s="2" t="str">
        <f>TEXT(MID(Sales_Transactions[[#This Row],[Order Date]],2,5),"yyy")</f>
        <v>2011</v>
      </c>
      <c r="H8088" s="2" t="str">
        <f>TEXT(MID(Sales_Transactions[[#This Row],[Order Date]],2,5),"yyy/m")</f>
        <v>2011/6</v>
      </c>
      <c r="I8088" t="s">
        <v>33</v>
      </c>
      <c r="J8088">
        <f t="shared" si="756"/>
        <v>4</v>
      </c>
      <c r="K8088" s="2">
        <v>43</v>
      </c>
      <c r="L8088" s="3">
        <v>134.33000000000001</v>
      </c>
      <c r="M8088" s="4">
        <v>7.0000000000000007E-2</v>
      </c>
      <c r="N8088" s="5" t="s">
        <v>67</v>
      </c>
      <c r="O8088" s="3">
        <v>25.02</v>
      </c>
      <c r="P8088" s="3">
        <v>3.14</v>
      </c>
      <c r="Q8088" s="3">
        <v>1.1399999999999999</v>
      </c>
      <c r="R8088" s="5" t="s">
        <v>127</v>
      </c>
      <c r="S8088" s="5" t="s">
        <v>2027</v>
      </c>
      <c r="T8088" s="5" t="str">
        <f t="shared" si="757"/>
        <v>Annie Thurman</v>
      </c>
      <c r="U8088" t="s">
        <v>153</v>
      </c>
      <c r="V8088" s="5" t="s">
        <v>74</v>
      </c>
      <c r="W8088" s="5" t="s">
        <v>28</v>
      </c>
      <c r="X8088" s="5" t="s">
        <v>75</v>
      </c>
      <c r="Y8088" s="5" t="s">
        <v>3139</v>
      </c>
      <c r="Z8088" s="5" t="s">
        <v>84</v>
      </c>
      <c r="AA8088" s="4">
        <v>0.4</v>
      </c>
      <c r="AB8088" s="1">
        <v>40711</v>
      </c>
      <c r="AC8088" s="1">
        <v>29175</v>
      </c>
      <c r="AD8088">
        <f t="shared" si="758"/>
        <v>1</v>
      </c>
      <c r="AE8088">
        <f t="shared" ca="1" si="759"/>
        <v>44</v>
      </c>
      <c r="AF8088" t="str">
        <f t="shared" ca="1" si="760"/>
        <v>18-64</v>
      </c>
      <c r="AG8088" s="3">
        <f t="shared" si="761"/>
        <v>9.9483767441860479E-2</v>
      </c>
      <c r="AH8088" t="str">
        <f>_xlfn.IFNA(VLOOKUP(Sales_Transactions[[#This Row],[Order ID]],Returned_Items[#All],2,FALSE),"Not Returned")</f>
        <v>Not Returned</v>
      </c>
    </row>
    <row r="8089" spans="1:34" x14ac:dyDescent="0.25">
      <c r="A8089">
        <v>36704</v>
      </c>
      <c r="C8089" t="s">
        <v>1588</v>
      </c>
      <c r="D8089" s="2" t="str">
        <f>TEXT(MID(Sales_Transactions[[#This Row],[Order Date]],2,5),"d/m/yyy")</f>
        <v>16/6/2011</v>
      </c>
      <c r="E8089" s="2" t="str">
        <f>TEXT(MID(Sales_Transactions[[#This Row],[Order Date]],2,5),"d")</f>
        <v>16</v>
      </c>
      <c r="F8089" s="2" t="str">
        <f>TEXT(MID(Sales_Transactions[[#This Row],[Order Date]],2,5),"m")</f>
        <v>6</v>
      </c>
      <c r="G8089" s="2" t="str">
        <f>TEXT(MID(Sales_Transactions[[#This Row],[Order Date]],2,5),"yyy")</f>
        <v>2011</v>
      </c>
      <c r="H8089" s="2" t="str">
        <f>TEXT(MID(Sales_Transactions[[#This Row],[Order Date]],2,5),"yyy/m")</f>
        <v>2011/6</v>
      </c>
      <c r="I8089" t="s">
        <v>33</v>
      </c>
      <c r="J8089">
        <f t="shared" si="756"/>
        <v>4</v>
      </c>
      <c r="K8089" s="2">
        <v>19</v>
      </c>
      <c r="L8089" s="3">
        <v>70.319999999999993</v>
      </c>
      <c r="M8089" s="4">
        <v>0.08</v>
      </c>
      <c r="N8089" s="5" t="s">
        <v>23</v>
      </c>
      <c r="O8089" s="3">
        <v>-56.07</v>
      </c>
      <c r="P8089" s="3">
        <v>3.57</v>
      </c>
      <c r="Q8089" s="3">
        <v>4.17</v>
      </c>
      <c r="R8089" s="5" t="s">
        <v>127</v>
      </c>
      <c r="S8089" s="5" t="s">
        <v>2027</v>
      </c>
      <c r="T8089" s="5" t="str">
        <f t="shared" si="757"/>
        <v>Annie Thurman</v>
      </c>
      <c r="U8089" t="s">
        <v>153</v>
      </c>
      <c r="V8089" s="5" t="s">
        <v>74</v>
      </c>
      <c r="W8089" s="5" t="s">
        <v>28</v>
      </c>
      <c r="X8089" s="5" t="s">
        <v>124</v>
      </c>
      <c r="Y8089" s="5" t="s">
        <v>1259</v>
      </c>
      <c r="Z8089" s="5" t="s">
        <v>60</v>
      </c>
      <c r="AA8089" s="4">
        <v>0.59</v>
      </c>
      <c r="AB8089" s="1">
        <v>40712</v>
      </c>
      <c r="AC8089" s="1">
        <v>29086</v>
      </c>
      <c r="AD8089">
        <f t="shared" si="758"/>
        <v>2</v>
      </c>
      <c r="AE8089">
        <f t="shared" ca="1" si="759"/>
        <v>44</v>
      </c>
      <c r="AF8089" t="str">
        <f t="shared" ca="1" si="760"/>
        <v>18-64</v>
      </c>
      <c r="AG8089" s="3">
        <f t="shared" si="761"/>
        <v>0.40721810526315788</v>
      </c>
      <c r="AH8089" t="str">
        <f>_xlfn.IFNA(VLOOKUP(Sales_Transactions[[#This Row],[Order ID]],Returned_Items[#All],2,FALSE),"Not Returned")</f>
        <v>Not Returned</v>
      </c>
    </row>
    <row r="8090" spans="1:34" x14ac:dyDescent="0.25">
      <c r="A8090">
        <v>37218</v>
      </c>
      <c r="C8090" t="s">
        <v>1174</v>
      </c>
      <c r="D8090" s="2" t="str">
        <f>TEXT(MID(Sales_Transactions[[#This Row],[Order Date]],2,5),"d/m/yyy")</f>
        <v>19/12/2010</v>
      </c>
      <c r="E8090" s="2" t="str">
        <f>TEXT(MID(Sales_Transactions[[#This Row],[Order Date]],2,5),"d")</f>
        <v>19</v>
      </c>
      <c r="F8090" s="2" t="str">
        <f>TEXT(MID(Sales_Transactions[[#This Row],[Order Date]],2,5),"m")</f>
        <v>12</v>
      </c>
      <c r="G8090" s="2" t="str">
        <f>TEXT(MID(Sales_Transactions[[#This Row],[Order Date]],2,5),"yyy")</f>
        <v>2010</v>
      </c>
      <c r="H8090" s="2" t="str">
        <f>TEXT(MID(Sales_Transactions[[#This Row],[Order Date]],2,5),"yyy/m")</f>
        <v>2010/12</v>
      </c>
      <c r="I8090" t="s">
        <v>33</v>
      </c>
      <c r="J8090">
        <f t="shared" si="756"/>
        <v>4</v>
      </c>
      <c r="K8090" s="2">
        <v>29</v>
      </c>
      <c r="L8090" s="3">
        <v>1768.13</v>
      </c>
      <c r="M8090" s="4">
        <v>0</v>
      </c>
      <c r="N8090" s="5" t="s">
        <v>23</v>
      </c>
      <c r="O8090" s="3">
        <v>525.54</v>
      </c>
      <c r="P8090" s="3">
        <v>60.97</v>
      </c>
      <c r="Q8090" s="3">
        <v>4.5</v>
      </c>
      <c r="R8090" s="5" t="s">
        <v>198</v>
      </c>
      <c r="S8090" s="5" t="s">
        <v>3623</v>
      </c>
      <c r="T8090" s="5" t="str">
        <f t="shared" si="757"/>
        <v>Frank Merwin</v>
      </c>
      <c r="U8090" t="s">
        <v>153</v>
      </c>
      <c r="V8090" s="5" t="s">
        <v>47</v>
      </c>
      <c r="W8090" s="5" t="s">
        <v>28</v>
      </c>
      <c r="X8090" s="5" t="s">
        <v>38</v>
      </c>
      <c r="Y8090" s="5" t="s">
        <v>2794</v>
      </c>
      <c r="Z8090" s="5" t="s">
        <v>43</v>
      </c>
      <c r="AA8090" s="4">
        <v>0.56000000000000005</v>
      </c>
      <c r="AB8090" s="1">
        <v>40533</v>
      </c>
      <c r="AC8090" s="1">
        <v>28796</v>
      </c>
      <c r="AD8090">
        <f t="shared" si="758"/>
        <v>2</v>
      </c>
      <c r="AE8090">
        <f t="shared" ca="1" si="759"/>
        <v>45</v>
      </c>
      <c r="AF8090" t="str">
        <f t="shared" ca="1" si="760"/>
        <v>18-64</v>
      </c>
      <c r="AG8090" s="3">
        <f t="shared" si="761"/>
        <v>2.2575862068965518</v>
      </c>
      <c r="AH8090" t="str">
        <f>_xlfn.IFNA(VLOOKUP(Sales_Transactions[[#This Row],[Order ID]],Returned_Items[#All],2,FALSE),"Not Returned")</f>
        <v>Not Returned</v>
      </c>
    </row>
    <row r="8091" spans="1:34" x14ac:dyDescent="0.25">
      <c r="A8091">
        <v>37218</v>
      </c>
      <c r="C8091" t="s">
        <v>1174</v>
      </c>
      <c r="D8091" s="2" t="str">
        <f>TEXT(MID(Sales_Transactions[[#This Row],[Order Date]],2,5),"d/m/yyy")</f>
        <v>19/12/2010</v>
      </c>
      <c r="E8091" s="2" t="str">
        <f>TEXT(MID(Sales_Transactions[[#This Row],[Order Date]],2,5),"d")</f>
        <v>19</v>
      </c>
      <c r="F8091" s="2" t="str">
        <f>TEXT(MID(Sales_Transactions[[#This Row],[Order Date]],2,5),"m")</f>
        <v>12</v>
      </c>
      <c r="G8091" s="2" t="str">
        <f>TEXT(MID(Sales_Transactions[[#This Row],[Order Date]],2,5),"yyy")</f>
        <v>2010</v>
      </c>
      <c r="H8091" s="2" t="str">
        <f>TEXT(MID(Sales_Transactions[[#This Row],[Order Date]],2,5),"yyy/m")</f>
        <v>2010/12</v>
      </c>
      <c r="I8091" t="s">
        <v>33</v>
      </c>
      <c r="J8091">
        <f t="shared" si="756"/>
        <v>4</v>
      </c>
      <c r="K8091" s="2">
        <v>23</v>
      </c>
      <c r="L8091" s="3">
        <v>147.05000000000001</v>
      </c>
      <c r="M8091" s="4">
        <v>0.08</v>
      </c>
      <c r="N8091" s="5" t="s">
        <v>23</v>
      </c>
      <c r="O8091" s="3">
        <v>-54.91</v>
      </c>
      <c r="P8091" s="3">
        <v>6.48</v>
      </c>
      <c r="Q8091" s="3">
        <v>5.82</v>
      </c>
      <c r="R8091" s="5" t="s">
        <v>198</v>
      </c>
      <c r="S8091" s="5" t="s">
        <v>3623</v>
      </c>
      <c r="T8091" s="5" t="str">
        <f t="shared" si="757"/>
        <v>Frank Merwin</v>
      </c>
      <c r="U8091" t="s">
        <v>153</v>
      </c>
      <c r="V8091" s="5" t="s">
        <v>47</v>
      </c>
      <c r="W8091" s="5" t="s">
        <v>28</v>
      </c>
      <c r="X8091" s="5" t="s">
        <v>75</v>
      </c>
      <c r="Y8091" s="5" t="s">
        <v>3136</v>
      </c>
      <c r="Z8091" s="5" t="s">
        <v>43</v>
      </c>
      <c r="AA8091" s="4">
        <v>0.37</v>
      </c>
      <c r="AB8091" s="1">
        <v>40532</v>
      </c>
      <c r="AC8091" s="1">
        <v>29140</v>
      </c>
      <c r="AD8091">
        <f t="shared" si="758"/>
        <v>1</v>
      </c>
      <c r="AE8091">
        <f t="shared" ca="1" si="759"/>
        <v>44</v>
      </c>
      <c r="AF8091" t="str">
        <f t="shared" ca="1" si="760"/>
        <v>18-64</v>
      </c>
      <c r="AG8091" s="3">
        <f t="shared" si="761"/>
        <v>0.53455721739130435</v>
      </c>
      <c r="AH8091" t="str">
        <f>_xlfn.IFNA(VLOOKUP(Sales_Transactions[[#This Row],[Order ID]],Returned_Items[#All],2,FALSE),"Not Returned")</f>
        <v>Not Returned</v>
      </c>
    </row>
    <row r="8092" spans="1:34" x14ac:dyDescent="0.25">
      <c r="A8092">
        <v>38311</v>
      </c>
      <c r="C8092" t="s">
        <v>3217</v>
      </c>
      <c r="D8092" s="2" t="str">
        <f>TEXT(MID(Sales_Transactions[[#This Row],[Order Date]],2,5),"d/m/yyy")</f>
        <v>23/4/2011</v>
      </c>
      <c r="E8092" s="2" t="str">
        <f>TEXT(MID(Sales_Transactions[[#This Row],[Order Date]],2,5),"d")</f>
        <v>23</v>
      </c>
      <c r="F8092" s="2" t="str">
        <f>TEXT(MID(Sales_Transactions[[#This Row],[Order Date]],2,5),"m")</f>
        <v>4</v>
      </c>
      <c r="G8092" s="2" t="str">
        <f>TEXT(MID(Sales_Transactions[[#This Row],[Order Date]],2,5),"yyy")</f>
        <v>2011</v>
      </c>
      <c r="H8092" s="2" t="str">
        <f>TEXT(MID(Sales_Transactions[[#This Row],[Order Date]],2,5),"yyy/m")</f>
        <v>2011/4</v>
      </c>
      <c r="I8092" t="s">
        <v>78</v>
      </c>
      <c r="J8092">
        <f t="shared" si="756"/>
        <v>3</v>
      </c>
      <c r="K8092" s="2">
        <v>9</v>
      </c>
      <c r="L8092" s="3">
        <v>1201.51</v>
      </c>
      <c r="M8092" s="4">
        <v>0.1</v>
      </c>
      <c r="N8092" s="5" t="s">
        <v>67</v>
      </c>
      <c r="O8092" s="3">
        <v>-185.48</v>
      </c>
      <c r="P8092" s="3">
        <v>140.85</v>
      </c>
      <c r="Q8092" s="3">
        <v>19.989999999999998</v>
      </c>
      <c r="R8092" s="5" t="s">
        <v>2059</v>
      </c>
      <c r="S8092" s="5" t="s">
        <v>3438</v>
      </c>
      <c r="T8092" s="5" t="str">
        <f t="shared" si="757"/>
        <v>Craig Leslie</v>
      </c>
      <c r="U8092" t="s">
        <v>153</v>
      </c>
      <c r="V8092" s="5" t="s">
        <v>37</v>
      </c>
      <c r="W8092" s="5" t="s">
        <v>28</v>
      </c>
      <c r="X8092" s="5" t="s">
        <v>29</v>
      </c>
      <c r="Y8092" s="5" t="s">
        <v>904</v>
      </c>
      <c r="Z8092" s="5" t="s">
        <v>43</v>
      </c>
      <c r="AA8092" s="4">
        <v>0.73</v>
      </c>
      <c r="AB8092" s="1">
        <v>40658</v>
      </c>
      <c r="AC8092" s="1">
        <v>28565</v>
      </c>
      <c r="AD8092">
        <f t="shared" si="758"/>
        <v>2</v>
      </c>
      <c r="AE8092">
        <f t="shared" ca="1" si="759"/>
        <v>46</v>
      </c>
      <c r="AF8092" t="str">
        <f t="shared" ca="1" si="760"/>
        <v>18-64</v>
      </c>
      <c r="AG8092" s="3">
        <f t="shared" si="761"/>
        <v>17.855461111111111</v>
      </c>
      <c r="AH8092" t="str">
        <f>_xlfn.IFNA(VLOOKUP(Sales_Transactions[[#This Row],[Order ID]],Returned_Items[#All],2,FALSE),"Not Returned")</f>
        <v>Not Returned</v>
      </c>
    </row>
    <row r="8093" spans="1:34" x14ac:dyDescent="0.25">
      <c r="A8093">
        <v>38438</v>
      </c>
      <c r="C8093" t="s">
        <v>2107</v>
      </c>
      <c r="D8093" s="2" t="str">
        <f>TEXT(MID(Sales_Transactions[[#This Row],[Order Date]],2,5),"d/m/yyy")</f>
        <v>31/5/2011</v>
      </c>
      <c r="E8093" s="2" t="str">
        <f>TEXT(MID(Sales_Transactions[[#This Row],[Order Date]],2,5),"d")</f>
        <v>31</v>
      </c>
      <c r="F8093" s="2" t="str">
        <f>TEXT(MID(Sales_Transactions[[#This Row],[Order Date]],2,5),"m")</f>
        <v>5</v>
      </c>
      <c r="G8093" s="2" t="str">
        <f>TEXT(MID(Sales_Transactions[[#This Row],[Order Date]],2,5),"yyy")</f>
        <v>2011</v>
      </c>
      <c r="H8093" s="2" t="str">
        <f>TEXT(MID(Sales_Transactions[[#This Row],[Order Date]],2,5),"yyy/m")</f>
        <v>2011/5</v>
      </c>
      <c r="I8093" t="s">
        <v>101</v>
      </c>
      <c r="J8093">
        <f t="shared" si="756"/>
        <v>1</v>
      </c>
      <c r="K8093" s="2">
        <v>16</v>
      </c>
      <c r="L8093" s="3">
        <v>621.92999999999995</v>
      </c>
      <c r="M8093" s="4">
        <v>0.08</v>
      </c>
      <c r="N8093" s="5" t="s">
        <v>23</v>
      </c>
      <c r="O8093" s="3">
        <v>-49.77</v>
      </c>
      <c r="P8093" s="3">
        <v>39.979999999999997</v>
      </c>
      <c r="Q8093" s="3">
        <v>4</v>
      </c>
      <c r="R8093" s="5" t="s">
        <v>1375</v>
      </c>
      <c r="S8093" s="5" t="s">
        <v>1376</v>
      </c>
      <c r="T8093" s="5" t="str">
        <f t="shared" si="757"/>
        <v>Emily Grady</v>
      </c>
      <c r="U8093" t="s">
        <v>153</v>
      </c>
      <c r="V8093" s="5" t="s">
        <v>74</v>
      </c>
      <c r="W8093" s="5" t="s">
        <v>48</v>
      </c>
      <c r="X8093" s="5" t="s">
        <v>87</v>
      </c>
      <c r="Y8093" s="5" t="s">
        <v>1578</v>
      </c>
      <c r="Z8093" s="5" t="s">
        <v>43</v>
      </c>
      <c r="AA8093" s="4">
        <v>0.7</v>
      </c>
      <c r="AB8093" s="1">
        <v>40696</v>
      </c>
      <c r="AC8093" s="1">
        <v>28165</v>
      </c>
      <c r="AD8093">
        <f t="shared" si="758"/>
        <v>2</v>
      </c>
      <c r="AE8093">
        <f t="shared" ca="1" si="759"/>
        <v>47</v>
      </c>
      <c r="AF8093" t="str">
        <f t="shared" ca="1" si="760"/>
        <v>18-64</v>
      </c>
      <c r="AG8093" s="3">
        <f t="shared" si="761"/>
        <v>2.7467509999999997</v>
      </c>
      <c r="AH8093" t="str">
        <f>_xlfn.IFNA(VLOOKUP(Sales_Transactions[[#This Row],[Order ID]],Returned_Items[#All],2,FALSE),"Not Returned")</f>
        <v>Not Returned</v>
      </c>
    </row>
    <row r="8094" spans="1:34" x14ac:dyDescent="0.25">
      <c r="A8094">
        <v>38438</v>
      </c>
      <c r="C8094" t="s">
        <v>2107</v>
      </c>
      <c r="D8094" s="2" t="str">
        <f>TEXT(MID(Sales_Transactions[[#This Row],[Order Date]],2,5),"d/m/yyy")</f>
        <v>31/5/2011</v>
      </c>
      <c r="E8094" s="2" t="str">
        <f>TEXT(MID(Sales_Transactions[[#This Row],[Order Date]],2,5),"d")</f>
        <v>31</v>
      </c>
      <c r="F8094" s="2" t="str">
        <f>TEXT(MID(Sales_Transactions[[#This Row],[Order Date]],2,5),"m")</f>
        <v>5</v>
      </c>
      <c r="G8094" s="2" t="str">
        <f>TEXT(MID(Sales_Transactions[[#This Row],[Order Date]],2,5),"yyy")</f>
        <v>2011</v>
      </c>
      <c r="H8094" s="2" t="str">
        <f>TEXT(MID(Sales_Transactions[[#This Row],[Order Date]],2,5),"yyy/m")</f>
        <v>2011/5</v>
      </c>
      <c r="I8094" t="s">
        <v>101</v>
      </c>
      <c r="J8094">
        <f t="shared" si="756"/>
        <v>1</v>
      </c>
      <c r="K8094" s="2">
        <v>17</v>
      </c>
      <c r="L8094" s="3">
        <v>121.09</v>
      </c>
      <c r="M8094" s="4">
        <v>0.05</v>
      </c>
      <c r="N8094" s="5" t="s">
        <v>23</v>
      </c>
      <c r="O8094" s="3">
        <v>-30.51</v>
      </c>
      <c r="P8094" s="3">
        <v>6.68</v>
      </c>
      <c r="Q8094" s="3">
        <v>5.66</v>
      </c>
      <c r="R8094" s="5" t="s">
        <v>1375</v>
      </c>
      <c r="S8094" s="5" t="s">
        <v>1376</v>
      </c>
      <c r="T8094" s="5" t="str">
        <f t="shared" si="757"/>
        <v>Emily Grady</v>
      </c>
      <c r="U8094" t="s">
        <v>153</v>
      </c>
      <c r="V8094" s="5" t="s">
        <v>74</v>
      </c>
      <c r="W8094" s="5" t="s">
        <v>28</v>
      </c>
      <c r="X8094" s="5" t="s">
        <v>75</v>
      </c>
      <c r="Y8094" s="5" t="s">
        <v>1500</v>
      </c>
      <c r="Z8094" s="5" t="s">
        <v>43</v>
      </c>
      <c r="AA8094" s="4">
        <v>0.37</v>
      </c>
      <c r="AB8094" s="1">
        <v>40695</v>
      </c>
      <c r="AC8094" s="1">
        <v>28556</v>
      </c>
      <c r="AD8094">
        <f t="shared" si="758"/>
        <v>1</v>
      </c>
      <c r="AE8094">
        <f t="shared" ca="1" si="759"/>
        <v>46</v>
      </c>
      <c r="AF8094" t="str">
        <f t="shared" ca="1" si="760"/>
        <v>18-64</v>
      </c>
      <c r="AG8094" s="3">
        <f t="shared" si="761"/>
        <v>0.72568588235294118</v>
      </c>
      <c r="AH8094" t="str">
        <f>_xlfn.IFNA(VLOOKUP(Sales_Transactions[[#This Row],[Order ID]],Returned_Items[#All],2,FALSE),"Not Returned")</f>
        <v>Not Returned</v>
      </c>
    </row>
    <row r="8095" spans="1:34" x14ac:dyDescent="0.25">
      <c r="A8095">
        <v>39301</v>
      </c>
      <c r="C8095" t="s">
        <v>1236</v>
      </c>
      <c r="D8095" s="2" t="str">
        <f>TEXT(MID(Sales_Transactions[[#This Row],[Order Date]],2,5),"d/m/yyy")</f>
        <v>22/3/2009</v>
      </c>
      <c r="E8095" s="2" t="str">
        <f>TEXT(MID(Sales_Transactions[[#This Row],[Order Date]],2,5),"d")</f>
        <v>22</v>
      </c>
      <c r="F8095" s="2" t="str">
        <f>TEXT(MID(Sales_Transactions[[#This Row],[Order Date]],2,5),"m")</f>
        <v>3</v>
      </c>
      <c r="G8095" s="2" t="str">
        <f>TEXT(MID(Sales_Transactions[[#This Row],[Order Date]],2,5),"yyy")</f>
        <v>2009</v>
      </c>
      <c r="H8095" s="2" t="str">
        <f>TEXT(MID(Sales_Transactions[[#This Row],[Order Date]],2,5),"yyy/m")</f>
        <v>2009/3</v>
      </c>
      <c r="I8095" t="s">
        <v>78</v>
      </c>
      <c r="J8095">
        <f t="shared" si="756"/>
        <v>3</v>
      </c>
      <c r="K8095" s="2">
        <v>4</v>
      </c>
      <c r="L8095" s="3">
        <v>33.54</v>
      </c>
      <c r="M8095" s="4">
        <v>0.08</v>
      </c>
      <c r="N8095" s="5" t="s">
        <v>23</v>
      </c>
      <c r="O8095" s="3">
        <v>-29.49</v>
      </c>
      <c r="P8095" s="3">
        <v>6.84</v>
      </c>
      <c r="Q8095" s="3">
        <v>8.3699999999999992</v>
      </c>
      <c r="R8095" s="5" t="s">
        <v>1395</v>
      </c>
      <c r="S8095" s="5" t="s">
        <v>1396</v>
      </c>
      <c r="T8095" s="5" t="str">
        <f t="shared" si="757"/>
        <v>Kelly Williams</v>
      </c>
      <c r="U8095" t="s">
        <v>153</v>
      </c>
      <c r="V8095" s="5" t="s">
        <v>47</v>
      </c>
      <c r="W8095" s="5" t="s">
        <v>28</v>
      </c>
      <c r="X8095" s="5" t="s">
        <v>221</v>
      </c>
      <c r="Y8095" s="5" t="s">
        <v>657</v>
      </c>
      <c r="Z8095" s="5" t="s">
        <v>60</v>
      </c>
      <c r="AA8095" s="4">
        <v>0.57999999999999996</v>
      </c>
      <c r="AB8095" s="1">
        <v>39896</v>
      </c>
      <c r="AC8095" s="1">
        <v>28844</v>
      </c>
      <c r="AD8095">
        <f t="shared" si="758"/>
        <v>2</v>
      </c>
      <c r="AE8095">
        <f t="shared" ca="1" si="759"/>
        <v>45</v>
      </c>
      <c r="AF8095" t="str">
        <f t="shared" ca="1" si="760"/>
        <v>18-64</v>
      </c>
      <c r="AG8095" s="3">
        <f t="shared" si="761"/>
        <v>3.801132</v>
      </c>
      <c r="AH8095" t="str">
        <f>_xlfn.IFNA(VLOOKUP(Sales_Transactions[[#This Row],[Order ID]],Returned_Items[#All],2,FALSE),"Not Returned")</f>
        <v>Not Returned</v>
      </c>
    </row>
    <row r="8096" spans="1:34" x14ac:dyDescent="0.25">
      <c r="A8096">
        <v>40007</v>
      </c>
      <c r="C8096" t="s">
        <v>795</v>
      </c>
      <c r="D8096" s="2" t="str">
        <f>TEXT(MID(Sales_Transactions[[#This Row],[Order Date]],2,5),"d/m/yyy")</f>
        <v>30/8/2012</v>
      </c>
      <c r="E8096" s="2" t="str">
        <f>TEXT(MID(Sales_Transactions[[#This Row],[Order Date]],2,5),"d")</f>
        <v>30</v>
      </c>
      <c r="F8096" s="2" t="str">
        <f>TEXT(MID(Sales_Transactions[[#This Row],[Order Date]],2,5),"m")</f>
        <v>8</v>
      </c>
      <c r="G8096" s="2" t="str">
        <f>TEXT(MID(Sales_Transactions[[#This Row],[Order Date]],2,5),"yyy")</f>
        <v>2012</v>
      </c>
      <c r="H8096" s="2" t="str">
        <f>TEXT(MID(Sales_Transactions[[#This Row],[Order Date]],2,5),"yyy/m")</f>
        <v>2012/8</v>
      </c>
      <c r="I8096" t="s">
        <v>52</v>
      </c>
      <c r="J8096">
        <f t="shared" si="756"/>
        <v>1</v>
      </c>
      <c r="K8096" s="2">
        <v>45</v>
      </c>
      <c r="L8096" s="3">
        <v>188.77</v>
      </c>
      <c r="M8096" s="4">
        <v>0.02</v>
      </c>
      <c r="N8096" s="5" t="s">
        <v>23</v>
      </c>
      <c r="O8096" s="3">
        <v>21.93</v>
      </c>
      <c r="P8096" s="3">
        <v>4.13</v>
      </c>
      <c r="Q8096" s="3">
        <v>1.17</v>
      </c>
      <c r="R8096" s="5" t="s">
        <v>2341</v>
      </c>
      <c r="S8096" s="5" t="s">
        <v>3625</v>
      </c>
      <c r="T8096" s="5" t="str">
        <f t="shared" si="757"/>
        <v>Larry Tron</v>
      </c>
      <c r="U8096" t="s">
        <v>153</v>
      </c>
      <c r="V8096" s="5" t="s">
        <v>74</v>
      </c>
      <c r="W8096" s="5" t="s">
        <v>28</v>
      </c>
      <c r="X8096" s="5" t="s">
        <v>124</v>
      </c>
      <c r="Y8096" s="5" t="s">
        <v>2577</v>
      </c>
      <c r="Z8096" s="5" t="s">
        <v>84</v>
      </c>
      <c r="AA8096" s="4">
        <v>0.56999999999999995</v>
      </c>
      <c r="AB8096" s="1">
        <v>41153</v>
      </c>
      <c r="AC8096" s="1">
        <v>28299</v>
      </c>
      <c r="AD8096">
        <f t="shared" si="758"/>
        <v>2</v>
      </c>
      <c r="AE8096">
        <f t="shared" ca="1" si="759"/>
        <v>47</v>
      </c>
      <c r="AF8096" t="str">
        <f t="shared" ca="1" si="760"/>
        <v>18-64</v>
      </c>
      <c r="AG8096" s="3">
        <f t="shared" si="761"/>
        <v>0.11775942222222222</v>
      </c>
      <c r="AH8096" t="str">
        <f>_xlfn.IFNA(VLOOKUP(Sales_Transactions[[#This Row],[Order ID]],Returned_Items[#All],2,FALSE),"Not Returned")</f>
        <v>Not Returned</v>
      </c>
    </row>
    <row r="8097" spans="1:34" x14ac:dyDescent="0.25">
      <c r="A8097">
        <v>40065</v>
      </c>
      <c r="C8097" t="s">
        <v>707</v>
      </c>
      <c r="D8097" s="2" t="str">
        <f>TEXT(MID(Sales_Transactions[[#This Row],[Order Date]],2,5),"d/m/yyy")</f>
        <v>17/2/2012</v>
      </c>
      <c r="E8097" s="2" t="str">
        <f>TEXT(MID(Sales_Transactions[[#This Row],[Order Date]],2,5),"d")</f>
        <v>17</v>
      </c>
      <c r="F8097" s="2" t="str">
        <f>TEXT(MID(Sales_Transactions[[#This Row],[Order Date]],2,5),"m")</f>
        <v>2</v>
      </c>
      <c r="G8097" s="2" t="str">
        <f>TEXT(MID(Sales_Transactions[[#This Row],[Order Date]],2,5),"yyy")</f>
        <v>2012</v>
      </c>
      <c r="H8097" s="2" t="str">
        <f>TEXT(MID(Sales_Transactions[[#This Row],[Order Date]],2,5),"yyy/m")</f>
        <v>2012/2</v>
      </c>
      <c r="I8097" t="s">
        <v>33</v>
      </c>
      <c r="J8097">
        <f t="shared" si="756"/>
        <v>4</v>
      </c>
      <c r="K8097" s="2">
        <v>49</v>
      </c>
      <c r="L8097" s="3">
        <v>21141.07</v>
      </c>
      <c r="M8097" s="4">
        <v>0.06</v>
      </c>
      <c r="N8097" s="5" t="s">
        <v>23</v>
      </c>
      <c r="O8097" s="3">
        <v>6225.36</v>
      </c>
      <c r="P8097" s="3">
        <v>449.99</v>
      </c>
      <c r="Q8097" s="3">
        <v>24.49</v>
      </c>
      <c r="R8097" s="5" t="s">
        <v>2059</v>
      </c>
      <c r="S8097" s="5" t="s">
        <v>3438</v>
      </c>
      <c r="T8097" s="5" t="str">
        <f t="shared" si="757"/>
        <v>Craig Leslie</v>
      </c>
      <c r="U8097" t="s">
        <v>153</v>
      </c>
      <c r="V8097" s="5" t="s">
        <v>37</v>
      </c>
      <c r="W8097" s="5" t="s">
        <v>48</v>
      </c>
      <c r="X8097" s="5" t="s">
        <v>131</v>
      </c>
      <c r="Y8097" s="5" t="s">
        <v>132</v>
      </c>
      <c r="Z8097" s="5" t="s">
        <v>31</v>
      </c>
      <c r="AA8097" s="4">
        <v>0.52</v>
      </c>
      <c r="AB8097" s="1">
        <v>40957</v>
      </c>
      <c r="AC8097" s="1">
        <v>28436</v>
      </c>
      <c r="AD8097">
        <f t="shared" si="758"/>
        <v>1</v>
      </c>
      <c r="AE8097">
        <f t="shared" ca="1" si="759"/>
        <v>46</v>
      </c>
      <c r="AF8097" t="str">
        <f t="shared" ca="1" si="760"/>
        <v>18-64</v>
      </c>
      <c r="AG8097" s="3">
        <f t="shared" si="761"/>
        <v>9.6777552244897969</v>
      </c>
      <c r="AH8097" t="str">
        <f>_xlfn.IFNA(VLOOKUP(Sales_Transactions[[#This Row],[Order ID]],Returned_Items[#All],2,FALSE),"Not Returned")</f>
        <v>Not Returned</v>
      </c>
    </row>
    <row r="8098" spans="1:34" x14ac:dyDescent="0.25">
      <c r="A8098">
        <v>40065</v>
      </c>
      <c r="C8098" t="s">
        <v>707</v>
      </c>
      <c r="D8098" s="2" t="str">
        <f>TEXT(MID(Sales_Transactions[[#This Row],[Order Date]],2,5),"d/m/yyy")</f>
        <v>17/2/2012</v>
      </c>
      <c r="E8098" s="2" t="str">
        <f>TEXT(MID(Sales_Transactions[[#This Row],[Order Date]],2,5),"d")</f>
        <v>17</v>
      </c>
      <c r="F8098" s="2" t="str">
        <f>TEXT(MID(Sales_Transactions[[#This Row],[Order Date]],2,5),"m")</f>
        <v>2</v>
      </c>
      <c r="G8098" s="2" t="str">
        <f>TEXT(MID(Sales_Transactions[[#This Row],[Order Date]],2,5),"yyy")</f>
        <v>2012</v>
      </c>
      <c r="H8098" s="2" t="str">
        <f>TEXT(MID(Sales_Transactions[[#This Row],[Order Date]],2,5),"yyy/m")</f>
        <v>2012/2</v>
      </c>
      <c r="I8098" t="s">
        <v>33</v>
      </c>
      <c r="J8098">
        <f t="shared" si="756"/>
        <v>4</v>
      </c>
      <c r="K8098" s="2">
        <v>4</v>
      </c>
      <c r="L8098" s="3">
        <v>76.865499999999997</v>
      </c>
      <c r="M8098" s="4">
        <v>0.04</v>
      </c>
      <c r="N8098" s="5" t="s">
        <v>67</v>
      </c>
      <c r="O8098" s="3">
        <v>-54.51</v>
      </c>
      <c r="P8098" s="3">
        <v>20.99</v>
      </c>
      <c r="Q8098" s="3">
        <v>0.99</v>
      </c>
      <c r="R8098" s="5" t="s">
        <v>2059</v>
      </c>
      <c r="S8098" s="5" t="s">
        <v>3438</v>
      </c>
      <c r="T8098" s="5" t="str">
        <f t="shared" si="757"/>
        <v>Craig Leslie</v>
      </c>
      <c r="U8098" t="s">
        <v>153</v>
      </c>
      <c r="V8098" s="5" t="s">
        <v>37</v>
      </c>
      <c r="W8098" s="5" t="s">
        <v>48</v>
      </c>
      <c r="X8098" s="5" t="s">
        <v>49</v>
      </c>
      <c r="Y8098" s="5" t="s">
        <v>427</v>
      </c>
      <c r="Z8098" s="5" t="s">
        <v>84</v>
      </c>
      <c r="AA8098" s="4">
        <v>0.37</v>
      </c>
      <c r="AB8098" s="1">
        <v>40957</v>
      </c>
      <c r="AC8098" s="1">
        <v>28056</v>
      </c>
      <c r="AD8098">
        <f t="shared" si="758"/>
        <v>1</v>
      </c>
      <c r="AE8098">
        <f t="shared" ca="1" si="759"/>
        <v>47</v>
      </c>
      <c r="AF8098" t="str">
        <f t="shared" ca="1" si="760"/>
        <v>18-64</v>
      </c>
      <c r="AG8098" s="3">
        <f t="shared" si="761"/>
        <v>5.4929009999999989</v>
      </c>
      <c r="AH8098" t="str">
        <f>_xlfn.IFNA(VLOOKUP(Sales_Transactions[[#This Row],[Order ID]],Returned_Items[#All],2,FALSE),"Not Returned")</f>
        <v>Not Returned</v>
      </c>
    </row>
    <row r="8099" spans="1:34" x14ac:dyDescent="0.25">
      <c r="A8099">
        <v>40102</v>
      </c>
      <c r="C8099" t="s">
        <v>1712</v>
      </c>
      <c r="D8099" s="2" t="str">
        <f>TEXT(MID(Sales_Transactions[[#This Row],[Order Date]],2,5),"d/m/yyy")</f>
        <v>3/2/2011</v>
      </c>
      <c r="E8099" s="2" t="str">
        <f>TEXT(MID(Sales_Transactions[[#This Row],[Order Date]],2,5),"d")</f>
        <v>3</v>
      </c>
      <c r="F8099" s="2" t="str">
        <f>TEXT(MID(Sales_Transactions[[#This Row],[Order Date]],2,5),"m")</f>
        <v>2</v>
      </c>
      <c r="G8099" s="2" t="str">
        <f>TEXT(MID(Sales_Transactions[[#This Row],[Order Date]],2,5),"yyy")</f>
        <v>2011</v>
      </c>
      <c r="H8099" s="2" t="str">
        <f>TEXT(MID(Sales_Transactions[[#This Row],[Order Date]],2,5),"yyy/m")</f>
        <v>2011/2</v>
      </c>
      <c r="I8099" t="s">
        <v>78</v>
      </c>
      <c r="J8099">
        <f t="shared" si="756"/>
        <v>3</v>
      </c>
      <c r="K8099" s="2">
        <v>46</v>
      </c>
      <c r="L8099" s="3">
        <v>412.37</v>
      </c>
      <c r="M8099" s="4">
        <v>0.06</v>
      </c>
      <c r="N8099" s="5" t="s">
        <v>67</v>
      </c>
      <c r="O8099" s="3">
        <v>2.71</v>
      </c>
      <c r="P8099" s="3">
        <v>8.67</v>
      </c>
      <c r="Q8099" s="3">
        <v>3.5</v>
      </c>
      <c r="R8099" s="5" t="s">
        <v>3621</v>
      </c>
      <c r="S8099" s="5" t="s">
        <v>3622</v>
      </c>
      <c r="T8099" s="5" t="str">
        <f t="shared" si="757"/>
        <v>Alice McCarthy</v>
      </c>
      <c r="U8099" t="s">
        <v>153</v>
      </c>
      <c r="V8099" s="5" t="s">
        <v>47</v>
      </c>
      <c r="W8099" s="5" t="s">
        <v>28</v>
      </c>
      <c r="X8099" s="5" t="s">
        <v>38</v>
      </c>
      <c r="Y8099" s="5" t="s">
        <v>1998</v>
      </c>
      <c r="Z8099" s="5" t="s">
        <v>43</v>
      </c>
      <c r="AA8099" s="4">
        <v>0.57999999999999996</v>
      </c>
      <c r="AB8099" s="1">
        <v>40579</v>
      </c>
      <c r="AC8099" s="1">
        <v>27590</v>
      </c>
      <c r="AD8099">
        <f t="shared" si="758"/>
        <v>2</v>
      </c>
      <c r="AE8099">
        <f t="shared" ca="1" si="759"/>
        <v>49</v>
      </c>
      <c r="AF8099" t="str">
        <f t="shared" ca="1" si="760"/>
        <v>18-64</v>
      </c>
      <c r="AG8099" s="3">
        <f t="shared" si="761"/>
        <v>0.26445213043478261</v>
      </c>
      <c r="AH8099" t="str">
        <f>_xlfn.IFNA(VLOOKUP(Sales_Transactions[[#This Row],[Order ID]],Returned_Items[#All],2,FALSE),"Not Returned")</f>
        <v>Not Returned</v>
      </c>
    </row>
    <row r="8100" spans="1:34" x14ac:dyDescent="0.25">
      <c r="A8100">
        <v>40357</v>
      </c>
      <c r="C8100" t="s">
        <v>223</v>
      </c>
      <c r="D8100" s="2" t="str">
        <f>TEXT(MID(Sales_Transactions[[#This Row],[Order Date]],2,5),"d/m/yyy")</f>
        <v>21/7/2012</v>
      </c>
      <c r="E8100" s="2" t="str">
        <f>TEXT(MID(Sales_Transactions[[#This Row],[Order Date]],2,5),"d")</f>
        <v>21</v>
      </c>
      <c r="F8100" s="2" t="str">
        <f>TEXT(MID(Sales_Transactions[[#This Row],[Order Date]],2,5),"m")</f>
        <v>7</v>
      </c>
      <c r="G8100" s="2" t="str">
        <f>TEXT(MID(Sales_Transactions[[#This Row],[Order Date]],2,5),"yyy")</f>
        <v>2012</v>
      </c>
      <c r="H8100" s="2" t="str">
        <f>TEXT(MID(Sales_Transactions[[#This Row],[Order Date]],2,5),"yyy/m")</f>
        <v>2012/7</v>
      </c>
      <c r="I8100" t="s">
        <v>52</v>
      </c>
      <c r="J8100">
        <f t="shared" si="756"/>
        <v>1</v>
      </c>
      <c r="K8100" s="2">
        <v>4</v>
      </c>
      <c r="L8100" s="3">
        <v>240.49</v>
      </c>
      <c r="M8100" s="4">
        <v>0.05</v>
      </c>
      <c r="N8100" s="5" t="s">
        <v>23</v>
      </c>
      <c r="O8100" s="3">
        <v>-53.9</v>
      </c>
      <c r="P8100" s="3">
        <v>56.96</v>
      </c>
      <c r="Q8100" s="3">
        <v>13.22</v>
      </c>
      <c r="R8100" s="5" t="s">
        <v>1375</v>
      </c>
      <c r="S8100" s="5" t="s">
        <v>1376</v>
      </c>
      <c r="T8100" s="5" t="str">
        <f t="shared" si="757"/>
        <v>Emily Grady</v>
      </c>
      <c r="U8100" t="s">
        <v>153</v>
      </c>
      <c r="V8100" s="5" t="s">
        <v>74</v>
      </c>
      <c r="W8100" s="5" t="s">
        <v>28</v>
      </c>
      <c r="X8100" s="5" t="s">
        <v>38</v>
      </c>
      <c r="Y8100" s="5" t="s">
        <v>910</v>
      </c>
      <c r="Z8100" s="5" t="s">
        <v>43</v>
      </c>
      <c r="AA8100" s="4">
        <v>0.56000000000000005</v>
      </c>
      <c r="AB8100" s="1">
        <v>41112</v>
      </c>
      <c r="AC8100" s="1">
        <v>27994</v>
      </c>
      <c r="AD8100">
        <f t="shared" si="758"/>
        <v>1</v>
      </c>
      <c r="AE8100">
        <f t="shared" ca="1" si="759"/>
        <v>47</v>
      </c>
      <c r="AF8100" t="str">
        <f t="shared" ca="1" si="760"/>
        <v>18-64</v>
      </c>
      <c r="AG8100" s="3">
        <f t="shared" si="761"/>
        <v>17.537880000000001</v>
      </c>
      <c r="AH8100" t="str">
        <f>_xlfn.IFNA(VLOOKUP(Sales_Transactions[[#This Row],[Order ID]],Returned_Items[#All],2,FALSE),"Not Returned")</f>
        <v>Not Returned</v>
      </c>
    </row>
    <row r="8101" spans="1:34" x14ac:dyDescent="0.25">
      <c r="A8101">
        <v>41123</v>
      </c>
      <c r="C8101" t="s">
        <v>3375</v>
      </c>
      <c r="D8101" s="2" t="str">
        <f>TEXT(MID(Sales_Transactions[[#This Row],[Order Date]],2,5),"d/m/yyy")</f>
        <v>6/12/2010</v>
      </c>
      <c r="E8101" s="2" t="str">
        <f>TEXT(MID(Sales_Transactions[[#This Row],[Order Date]],2,5),"d")</f>
        <v>6</v>
      </c>
      <c r="F8101" s="2" t="str">
        <f>TEXT(MID(Sales_Transactions[[#This Row],[Order Date]],2,5),"m")</f>
        <v>12</v>
      </c>
      <c r="G8101" s="2" t="str">
        <f>TEXT(MID(Sales_Transactions[[#This Row],[Order Date]],2,5),"yyy")</f>
        <v>2010</v>
      </c>
      <c r="H8101" s="2" t="str">
        <f>TEXT(MID(Sales_Transactions[[#This Row],[Order Date]],2,5),"yyy/m")</f>
        <v>2010/12</v>
      </c>
      <c r="I8101" t="s">
        <v>22</v>
      </c>
      <c r="J8101">
        <f t="shared" si="756"/>
        <v>2</v>
      </c>
      <c r="K8101" s="2">
        <v>27</v>
      </c>
      <c r="L8101" s="3">
        <v>322.45999999999998</v>
      </c>
      <c r="M8101" s="4">
        <v>0.04</v>
      </c>
      <c r="N8101" s="5" t="s">
        <v>23</v>
      </c>
      <c r="O8101" s="3">
        <v>54.29</v>
      </c>
      <c r="P8101" s="3">
        <v>11.34</v>
      </c>
      <c r="Q8101" s="3">
        <v>5.01</v>
      </c>
      <c r="R8101" s="5" t="s">
        <v>198</v>
      </c>
      <c r="S8101" s="5" t="s">
        <v>2675</v>
      </c>
      <c r="T8101" s="5" t="str">
        <f t="shared" si="757"/>
        <v>Frank Gastineau</v>
      </c>
      <c r="U8101" t="s">
        <v>153</v>
      </c>
      <c r="V8101" s="5" t="s">
        <v>27</v>
      </c>
      <c r="W8101" s="5" t="s">
        <v>28</v>
      </c>
      <c r="X8101" s="5" t="s">
        <v>75</v>
      </c>
      <c r="Y8101" s="5" t="s">
        <v>353</v>
      </c>
      <c r="Z8101" s="5" t="s">
        <v>43</v>
      </c>
      <c r="AA8101" s="4">
        <v>0.36</v>
      </c>
      <c r="AB8101" s="1">
        <v>40523</v>
      </c>
      <c r="AC8101" s="1">
        <v>28073</v>
      </c>
      <c r="AD8101">
        <f t="shared" si="758"/>
        <v>5</v>
      </c>
      <c r="AE8101">
        <f t="shared" ca="1" si="759"/>
        <v>47</v>
      </c>
      <c r="AF8101" t="str">
        <f t="shared" ca="1" si="760"/>
        <v>18-64</v>
      </c>
      <c r="AG8101" s="3">
        <f t="shared" si="761"/>
        <v>0.60538755555555557</v>
      </c>
      <c r="AH8101" t="str">
        <f>_xlfn.IFNA(VLOOKUP(Sales_Transactions[[#This Row],[Order ID]],Returned_Items[#All],2,FALSE),"Not Returned")</f>
        <v>Not Returned</v>
      </c>
    </row>
    <row r="8102" spans="1:34" x14ac:dyDescent="0.25">
      <c r="A8102">
        <v>41794</v>
      </c>
      <c r="C8102" t="s">
        <v>290</v>
      </c>
      <c r="D8102" s="2" t="str">
        <f>TEXT(MID(Sales_Transactions[[#This Row],[Order Date]],2,5),"d/m/yyy")</f>
        <v>27/5/2011</v>
      </c>
      <c r="E8102" s="2" t="str">
        <f>TEXT(MID(Sales_Transactions[[#This Row],[Order Date]],2,5),"d")</f>
        <v>27</v>
      </c>
      <c r="F8102" s="2" t="str">
        <f>TEXT(MID(Sales_Transactions[[#This Row],[Order Date]],2,5),"m")</f>
        <v>5</v>
      </c>
      <c r="G8102" s="2" t="str">
        <f>TEXT(MID(Sales_Transactions[[#This Row],[Order Date]],2,5),"yyy")</f>
        <v>2011</v>
      </c>
      <c r="H8102" s="2" t="str">
        <f>TEXT(MID(Sales_Transactions[[#This Row],[Order Date]],2,5),"yyy/m")</f>
        <v>2011/5</v>
      </c>
      <c r="I8102" t="s">
        <v>101</v>
      </c>
      <c r="J8102">
        <f t="shared" si="756"/>
        <v>1</v>
      </c>
      <c r="K8102" s="2">
        <v>48</v>
      </c>
      <c r="L8102" s="3">
        <v>836.59</v>
      </c>
      <c r="M8102" s="4">
        <v>0.06</v>
      </c>
      <c r="N8102" s="5" t="s">
        <v>23</v>
      </c>
      <c r="O8102" s="3">
        <v>-106.8</v>
      </c>
      <c r="P8102" s="3">
        <v>17.989999999999998</v>
      </c>
      <c r="Q8102" s="3">
        <v>8.65</v>
      </c>
      <c r="R8102" s="5" t="s">
        <v>2341</v>
      </c>
      <c r="S8102" s="5" t="s">
        <v>3625</v>
      </c>
      <c r="T8102" s="5" t="str">
        <f t="shared" si="757"/>
        <v>Larry Tron</v>
      </c>
      <c r="U8102" t="s">
        <v>153</v>
      </c>
      <c r="V8102" s="5" t="s">
        <v>74</v>
      </c>
      <c r="W8102" s="5" t="s">
        <v>28</v>
      </c>
      <c r="X8102" s="5" t="s">
        <v>124</v>
      </c>
      <c r="Y8102" s="5" t="s">
        <v>1858</v>
      </c>
      <c r="Z8102" s="5" t="s">
        <v>43</v>
      </c>
      <c r="AA8102" s="4">
        <v>0.56999999999999995</v>
      </c>
      <c r="AB8102" s="1">
        <v>40691</v>
      </c>
      <c r="AC8102" s="1">
        <v>27546</v>
      </c>
      <c r="AD8102">
        <f t="shared" si="758"/>
        <v>1</v>
      </c>
      <c r="AE8102">
        <f t="shared" ca="1" si="759"/>
        <v>49</v>
      </c>
      <c r="AF8102" t="str">
        <f t="shared" ca="1" si="760"/>
        <v>18-64</v>
      </c>
      <c r="AG8102" s="3">
        <f t="shared" si="761"/>
        <v>0.55477512499999992</v>
      </c>
      <c r="AH8102" t="str">
        <f>_xlfn.IFNA(VLOOKUP(Sales_Transactions[[#This Row],[Order ID]],Returned_Items[#All],2,FALSE),"Not Returned")</f>
        <v>Not Returned</v>
      </c>
    </row>
    <row r="8103" spans="1:34" x14ac:dyDescent="0.25">
      <c r="A8103">
        <v>41794</v>
      </c>
      <c r="C8103" t="s">
        <v>290</v>
      </c>
      <c r="D8103" s="2" t="str">
        <f>TEXT(MID(Sales_Transactions[[#This Row],[Order Date]],2,5),"d/m/yyy")</f>
        <v>27/5/2011</v>
      </c>
      <c r="E8103" s="2" t="str">
        <f>TEXT(MID(Sales_Transactions[[#This Row],[Order Date]],2,5),"d")</f>
        <v>27</v>
      </c>
      <c r="F8103" s="2" t="str">
        <f>TEXT(MID(Sales_Transactions[[#This Row],[Order Date]],2,5),"m")</f>
        <v>5</v>
      </c>
      <c r="G8103" s="2" t="str">
        <f>TEXT(MID(Sales_Transactions[[#This Row],[Order Date]],2,5),"yyy")</f>
        <v>2011</v>
      </c>
      <c r="H8103" s="2" t="str">
        <f>TEXT(MID(Sales_Transactions[[#This Row],[Order Date]],2,5),"yyy/m")</f>
        <v>2011/5</v>
      </c>
      <c r="I8103" t="s">
        <v>101</v>
      </c>
      <c r="J8103">
        <f t="shared" si="756"/>
        <v>1</v>
      </c>
      <c r="K8103" s="2">
        <v>21</v>
      </c>
      <c r="L8103" s="3">
        <v>58.14</v>
      </c>
      <c r="M8103" s="4">
        <v>0.04</v>
      </c>
      <c r="N8103" s="5" t="s">
        <v>23</v>
      </c>
      <c r="O8103" s="3">
        <v>-2.23</v>
      </c>
      <c r="P8103" s="3">
        <v>2.78</v>
      </c>
      <c r="Q8103" s="3">
        <v>0.97</v>
      </c>
      <c r="R8103" s="5" t="s">
        <v>2341</v>
      </c>
      <c r="S8103" s="5" t="s">
        <v>3625</v>
      </c>
      <c r="T8103" s="5" t="str">
        <f t="shared" si="757"/>
        <v>Larry Tron</v>
      </c>
      <c r="U8103" t="s">
        <v>153</v>
      </c>
      <c r="V8103" s="5" t="s">
        <v>74</v>
      </c>
      <c r="W8103" s="5" t="s">
        <v>28</v>
      </c>
      <c r="X8103" s="5" t="s">
        <v>124</v>
      </c>
      <c r="Y8103" s="5" t="s">
        <v>2105</v>
      </c>
      <c r="Z8103" s="5" t="s">
        <v>84</v>
      </c>
      <c r="AA8103" s="4">
        <v>0.59</v>
      </c>
      <c r="AB8103" s="1">
        <v>40692</v>
      </c>
      <c r="AC8103" s="1">
        <v>27370</v>
      </c>
      <c r="AD8103">
        <f t="shared" si="758"/>
        <v>2</v>
      </c>
      <c r="AE8103">
        <f t="shared" ca="1" si="759"/>
        <v>49</v>
      </c>
      <c r="AF8103" t="str">
        <f t="shared" ca="1" si="760"/>
        <v>18-64</v>
      </c>
      <c r="AG8103" s="3">
        <f t="shared" si="761"/>
        <v>0.1785184761904762</v>
      </c>
      <c r="AH8103" t="str">
        <f>_xlfn.IFNA(VLOOKUP(Sales_Transactions[[#This Row],[Order ID]],Returned_Items[#All],2,FALSE),"Not Returned")</f>
        <v>Not Returned</v>
      </c>
    </row>
    <row r="8104" spans="1:34" x14ac:dyDescent="0.25">
      <c r="A8104">
        <v>41794</v>
      </c>
      <c r="C8104" t="s">
        <v>290</v>
      </c>
      <c r="D8104" s="2" t="str">
        <f>TEXT(MID(Sales_Transactions[[#This Row],[Order Date]],2,5),"d/m/yyy")</f>
        <v>27/5/2011</v>
      </c>
      <c r="E8104" s="2" t="str">
        <f>TEXT(MID(Sales_Transactions[[#This Row],[Order Date]],2,5),"d")</f>
        <v>27</v>
      </c>
      <c r="F8104" s="2" t="str">
        <f>TEXT(MID(Sales_Transactions[[#This Row],[Order Date]],2,5),"m")</f>
        <v>5</v>
      </c>
      <c r="G8104" s="2" t="str">
        <f>TEXT(MID(Sales_Transactions[[#This Row],[Order Date]],2,5),"yyy")</f>
        <v>2011</v>
      </c>
      <c r="H8104" s="2" t="str">
        <f>TEXT(MID(Sales_Transactions[[#This Row],[Order Date]],2,5),"yyy/m")</f>
        <v>2011/5</v>
      </c>
      <c r="I8104" t="s">
        <v>101</v>
      </c>
      <c r="J8104">
        <f t="shared" si="756"/>
        <v>1</v>
      </c>
      <c r="K8104" s="2">
        <v>49</v>
      </c>
      <c r="L8104" s="3">
        <v>891.60749999999996</v>
      </c>
      <c r="M8104" s="4">
        <v>0.06</v>
      </c>
      <c r="N8104" s="5" t="s">
        <v>23</v>
      </c>
      <c r="O8104" s="3">
        <v>100.59</v>
      </c>
      <c r="P8104" s="3">
        <v>20.99</v>
      </c>
      <c r="Q8104" s="3">
        <v>4.8099999999999996</v>
      </c>
      <c r="R8104" s="5" t="s">
        <v>2341</v>
      </c>
      <c r="S8104" s="5" t="s">
        <v>3625</v>
      </c>
      <c r="T8104" s="5" t="str">
        <f t="shared" si="757"/>
        <v>Larry Tron</v>
      </c>
      <c r="U8104" t="s">
        <v>153</v>
      </c>
      <c r="V8104" s="5" t="s">
        <v>74</v>
      </c>
      <c r="W8104" s="5" t="s">
        <v>48</v>
      </c>
      <c r="X8104" s="5" t="s">
        <v>49</v>
      </c>
      <c r="Y8104" s="5" t="s">
        <v>1298</v>
      </c>
      <c r="Z8104" s="5" t="s">
        <v>56</v>
      </c>
      <c r="AA8104" s="4">
        <v>0.57999999999999996</v>
      </c>
      <c r="AB8104" s="1">
        <v>40692</v>
      </c>
      <c r="AC8104" s="1">
        <v>27098</v>
      </c>
      <c r="AD8104">
        <f t="shared" si="758"/>
        <v>2</v>
      </c>
      <c r="AE8104">
        <f t="shared" ca="1" si="759"/>
        <v>50</v>
      </c>
      <c r="AF8104" t="str">
        <f t="shared" ca="1" si="760"/>
        <v>18-64</v>
      </c>
      <c r="AG8104" s="3">
        <f t="shared" si="761"/>
        <v>0.52627359183673461</v>
      </c>
      <c r="AH8104" t="str">
        <f>_xlfn.IFNA(VLOOKUP(Sales_Transactions[[#This Row],[Order ID]],Returned_Items[#All],2,FALSE),"Not Returned")</f>
        <v>Not Returned</v>
      </c>
    </row>
    <row r="8105" spans="1:34" x14ac:dyDescent="0.25">
      <c r="A8105">
        <v>42725</v>
      </c>
      <c r="C8105" t="s">
        <v>3197</v>
      </c>
      <c r="D8105" s="2" t="str">
        <f>TEXT(MID(Sales_Transactions[[#This Row],[Order Date]],2,5),"d/m/yyy")</f>
        <v>2/5/2011</v>
      </c>
      <c r="E8105" s="2" t="str">
        <f>TEXT(MID(Sales_Transactions[[#This Row],[Order Date]],2,5),"d")</f>
        <v>2</v>
      </c>
      <c r="F8105" s="2" t="str">
        <f>TEXT(MID(Sales_Transactions[[#This Row],[Order Date]],2,5),"m")</f>
        <v>5</v>
      </c>
      <c r="G8105" s="2" t="str">
        <f>TEXT(MID(Sales_Transactions[[#This Row],[Order Date]],2,5),"yyy")</f>
        <v>2011</v>
      </c>
      <c r="H8105" s="2" t="str">
        <f>TEXT(MID(Sales_Transactions[[#This Row],[Order Date]],2,5),"yyy/m")</f>
        <v>2011/5</v>
      </c>
      <c r="I8105" t="s">
        <v>78</v>
      </c>
      <c r="J8105">
        <f t="shared" si="756"/>
        <v>3</v>
      </c>
      <c r="K8105" s="2">
        <v>18</v>
      </c>
      <c r="L8105" s="3">
        <v>231.06</v>
      </c>
      <c r="M8105" s="4">
        <v>0.04</v>
      </c>
      <c r="N8105" s="5" t="s">
        <v>23</v>
      </c>
      <c r="O8105" s="3">
        <v>-29.83</v>
      </c>
      <c r="P8105" s="3">
        <v>12.28</v>
      </c>
      <c r="Q8105" s="3">
        <v>6.13</v>
      </c>
      <c r="R8105" s="5" t="s">
        <v>198</v>
      </c>
      <c r="S8105" s="5" t="s">
        <v>3623</v>
      </c>
      <c r="T8105" s="5" t="str">
        <f t="shared" si="757"/>
        <v>Frank Merwin</v>
      </c>
      <c r="U8105" t="s">
        <v>153</v>
      </c>
      <c r="V8105" s="5" t="s">
        <v>47</v>
      </c>
      <c r="W8105" s="5" t="s">
        <v>28</v>
      </c>
      <c r="X8105" s="5" t="s">
        <v>29</v>
      </c>
      <c r="Y8105" s="5" t="s">
        <v>433</v>
      </c>
      <c r="Z8105" s="5" t="s">
        <v>43</v>
      </c>
      <c r="AA8105" s="4">
        <v>0.56999999999999995</v>
      </c>
      <c r="AB8105" s="1">
        <v>40666</v>
      </c>
      <c r="AC8105" s="1">
        <v>27236</v>
      </c>
      <c r="AD8105">
        <f t="shared" si="758"/>
        <v>1</v>
      </c>
      <c r="AE8105">
        <f t="shared" ca="1" si="759"/>
        <v>50</v>
      </c>
      <c r="AF8105" t="str">
        <f t="shared" ca="1" si="760"/>
        <v>18-64</v>
      </c>
      <c r="AG8105" s="3">
        <f t="shared" si="761"/>
        <v>1.0225048888888888</v>
      </c>
      <c r="AH8105" t="str">
        <f>_xlfn.IFNA(VLOOKUP(Sales_Transactions[[#This Row],[Order ID]],Returned_Items[#All],2,FALSE),"Not Returned")</f>
        <v>Not Returned</v>
      </c>
    </row>
    <row r="8106" spans="1:34" x14ac:dyDescent="0.25">
      <c r="A8106">
        <v>43296</v>
      </c>
      <c r="C8106" t="s">
        <v>514</v>
      </c>
      <c r="D8106" s="2" t="str">
        <f>TEXT(MID(Sales_Transactions[[#This Row],[Order Date]],2,5),"d/m/yyy")</f>
        <v>3/3/2012</v>
      </c>
      <c r="E8106" s="2" t="str">
        <f>TEXT(MID(Sales_Transactions[[#This Row],[Order Date]],2,5),"d")</f>
        <v>3</v>
      </c>
      <c r="F8106" s="2" t="str">
        <f>TEXT(MID(Sales_Transactions[[#This Row],[Order Date]],2,5),"m")</f>
        <v>3</v>
      </c>
      <c r="G8106" s="2" t="str">
        <f>TEXT(MID(Sales_Transactions[[#This Row],[Order Date]],2,5),"yyy")</f>
        <v>2012</v>
      </c>
      <c r="H8106" s="2" t="str">
        <f>TEXT(MID(Sales_Transactions[[#This Row],[Order Date]],2,5),"yyy/m")</f>
        <v>2012/3</v>
      </c>
      <c r="I8106" t="s">
        <v>78</v>
      </c>
      <c r="J8106">
        <f t="shared" si="756"/>
        <v>3</v>
      </c>
      <c r="K8106" s="2">
        <v>41</v>
      </c>
      <c r="L8106" s="3">
        <v>1665.81</v>
      </c>
      <c r="M8106" s="4">
        <v>0.06</v>
      </c>
      <c r="N8106" s="5" t="s">
        <v>23</v>
      </c>
      <c r="O8106" s="3">
        <v>557.52</v>
      </c>
      <c r="P8106" s="3">
        <v>40.98</v>
      </c>
      <c r="Q8106" s="3">
        <v>7.47</v>
      </c>
      <c r="R8106" s="5" t="s">
        <v>2341</v>
      </c>
      <c r="S8106" s="5" t="s">
        <v>3625</v>
      </c>
      <c r="T8106" s="5" t="str">
        <f t="shared" si="757"/>
        <v>Larry Tron</v>
      </c>
      <c r="U8106" t="s">
        <v>153</v>
      </c>
      <c r="V8106" s="5" t="s">
        <v>47</v>
      </c>
      <c r="W8106" s="5" t="s">
        <v>28</v>
      </c>
      <c r="X8106" s="5" t="s">
        <v>41</v>
      </c>
      <c r="Y8106" s="5" t="s">
        <v>999</v>
      </c>
      <c r="Z8106" s="5" t="s">
        <v>43</v>
      </c>
      <c r="AA8106" s="4">
        <v>0.37</v>
      </c>
      <c r="AB8106" s="1">
        <v>40972</v>
      </c>
      <c r="AC8106" s="1">
        <v>27453</v>
      </c>
      <c r="AD8106">
        <f t="shared" si="758"/>
        <v>1</v>
      </c>
      <c r="AE8106">
        <f t="shared" ca="1" si="759"/>
        <v>49</v>
      </c>
      <c r="AF8106" t="str">
        <f t="shared" ca="1" si="760"/>
        <v>18-64</v>
      </c>
      <c r="AG8106" s="3">
        <f t="shared" si="761"/>
        <v>1.1811076097560975</v>
      </c>
      <c r="AH8106" t="str">
        <f>_xlfn.IFNA(VLOOKUP(Sales_Transactions[[#This Row],[Order ID]],Returned_Items[#All],2,FALSE),"Not Returned")</f>
        <v>Not Returned</v>
      </c>
    </row>
    <row r="8107" spans="1:34" x14ac:dyDescent="0.25">
      <c r="A8107">
        <v>44294</v>
      </c>
      <c r="C8107" t="s">
        <v>2271</v>
      </c>
      <c r="D8107" s="2" t="str">
        <f>TEXT(MID(Sales_Transactions[[#This Row],[Order Date]],2,5),"d/m/yyy")</f>
        <v>3/6/2009</v>
      </c>
      <c r="E8107" s="2" t="str">
        <f>TEXT(MID(Sales_Transactions[[#This Row],[Order Date]],2,5),"d")</f>
        <v>3</v>
      </c>
      <c r="F8107" s="2" t="str">
        <f>TEXT(MID(Sales_Transactions[[#This Row],[Order Date]],2,5),"m")</f>
        <v>6</v>
      </c>
      <c r="G8107" s="2" t="str">
        <f>TEXT(MID(Sales_Transactions[[#This Row],[Order Date]],2,5),"yyy")</f>
        <v>2009</v>
      </c>
      <c r="H8107" s="2" t="str">
        <f>TEXT(MID(Sales_Transactions[[#This Row],[Order Date]],2,5),"yyy/m")</f>
        <v>2009/6</v>
      </c>
      <c r="I8107" t="s">
        <v>22</v>
      </c>
      <c r="J8107">
        <f t="shared" si="756"/>
        <v>2</v>
      </c>
      <c r="K8107" s="2">
        <v>15</v>
      </c>
      <c r="L8107" s="3">
        <v>107.86</v>
      </c>
      <c r="M8107" s="4">
        <v>0.09</v>
      </c>
      <c r="N8107" s="5" t="s">
        <v>67</v>
      </c>
      <c r="O8107" s="3">
        <v>-85.29</v>
      </c>
      <c r="P8107" s="3">
        <v>6.48</v>
      </c>
      <c r="Q8107" s="3">
        <v>9.68</v>
      </c>
      <c r="R8107" s="5" t="s">
        <v>2306</v>
      </c>
      <c r="S8107" s="5" t="s">
        <v>1395</v>
      </c>
      <c r="T8107" s="5" t="str">
        <f t="shared" si="757"/>
        <v>Grace Kelly</v>
      </c>
      <c r="U8107" t="s">
        <v>153</v>
      </c>
      <c r="V8107" s="5" t="s">
        <v>37</v>
      </c>
      <c r="W8107" s="5" t="s">
        <v>28</v>
      </c>
      <c r="X8107" s="5" t="s">
        <v>75</v>
      </c>
      <c r="Y8107" s="5" t="s">
        <v>1312</v>
      </c>
      <c r="Z8107" s="5" t="s">
        <v>43</v>
      </c>
      <c r="AA8107" s="4">
        <v>0.36</v>
      </c>
      <c r="AB8107" s="1">
        <v>39974</v>
      </c>
      <c r="AC8107" s="1">
        <v>27487</v>
      </c>
      <c r="AD8107">
        <f t="shared" si="758"/>
        <v>7</v>
      </c>
      <c r="AE8107">
        <f t="shared" ca="1" si="759"/>
        <v>49</v>
      </c>
      <c r="AF8107" t="str">
        <f t="shared" ca="1" si="760"/>
        <v>18-64</v>
      </c>
      <c r="AG8107" s="3">
        <f t="shared" si="761"/>
        <v>1.0769445333333332</v>
      </c>
      <c r="AH8107" t="str">
        <f>_xlfn.IFNA(VLOOKUP(Sales_Transactions[[#This Row],[Order ID]],Returned_Items[#All],2,FALSE),"Not Returned")</f>
        <v>Not Returned</v>
      </c>
    </row>
    <row r="8108" spans="1:34" x14ac:dyDescent="0.25">
      <c r="A8108">
        <v>44294</v>
      </c>
      <c r="C8108" t="s">
        <v>2271</v>
      </c>
      <c r="D8108" s="2" t="str">
        <f>TEXT(MID(Sales_Transactions[[#This Row],[Order Date]],2,5),"d/m/yyy")</f>
        <v>3/6/2009</v>
      </c>
      <c r="E8108" s="2" t="str">
        <f>TEXT(MID(Sales_Transactions[[#This Row],[Order Date]],2,5),"d")</f>
        <v>3</v>
      </c>
      <c r="F8108" s="2" t="str">
        <f>TEXT(MID(Sales_Transactions[[#This Row],[Order Date]],2,5),"m")</f>
        <v>6</v>
      </c>
      <c r="G8108" s="2" t="str">
        <f>TEXT(MID(Sales_Transactions[[#This Row],[Order Date]],2,5),"yyy")</f>
        <v>2009</v>
      </c>
      <c r="H8108" s="2" t="str">
        <f>TEXT(MID(Sales_Transactions[[#This Row],[Order Date]],2,5),"yyy/m")</f>
        <v>2009/6</v>
      </c>
      <c r="I8108" t="s">
        <v>22</v>
      </c>
      <c r="J8108">
        <f t="shared" si="756"/>
        <v>2</v>
      </c>
      <c r="K8108" s="2">
        <v>13</v>
      </c>
      <c r="L8108" s="3">
        <v>305.60000000000002</v>
      </c>
      <c r="M8108" s="4">
        <v>0.09</v>
      </c>
      <c r="N8108" s="5" t="s">
        <v>34</v>
      </c>
      <c r="O8108" s="3">
        <v>-445.77</v>
      </c>
      <c r="P8108" s="3">
        <v>20.98</v>
      </c>
      <c r="Q8108" s="3">
        <v>45</v>
      </c>
      <c r="R8108" s="5" t="s">
        <v>2306</v>
      </c>
      <c r="S8108" s="5" t="s">
        <v>1395</v>
      </c>
      <c r="T8108" s="5" t="str">
        <f t="shared" si="757"/>
        <v>Grace Kelly</v>
      </c>
      <c r="U8108" t="s">
        <v>153</v>
      </c>
      <c r="V8108" s="5" t="s">
        <v>37</v>
      </c>
      <c r="W8108" s="5" t="s">
        <v>28</v>
      </c>
      <c r="X8108" s="5" t="s">
        <v>29</v>
      </c>
      <c r="Y8108" s="5" t="s">
        <v>973</v>
      </c>
      <c r="Z8108" s="5" t="s">
        <v>40</v>
      </c>
      <c r="AA8108" s="4">
        <v>0.61</v>
      </c>
      <c r="AB8108" s="1">
        <v>39967</v>
      </c>
      <c r="AC8108" s="1">
        <v>27428</v>
      </c>
      <c r="AD8108">
        <f t="shared" si="758"/>
        <v>0</v>
      </c>
      <c r="AE8108">
        <f t="shared" ca="1" si="759"/>
        <v>49</v>
      </c>
      <c r="AF8108" t="str">
        <f t="shared" ca="1" si="760"/>
        <v>18-64</v>
      </c>
      <c r="AG8108" s="3">
        <f t="shared" si="761"/>
        <v>5.0739321538461537</v>
      </c>
      <c r="AH8108" t="str">
        <f>_xlfn.IFNA(VLOOKUP(Sales_Transactions[[#This Row],[Order ID]],Returned_Items[#All],2,FALSE),"Not Returned")</f>
        <v>Not Returned</v>
      </c>
    </row>
    <row r="8109" spans="1:34" x14ac:dyDescent="0.25">
      <c r="A8109">
        <v>44294</v>
      </c>
      <c r="C8109" t="s">
        <v>2271</v>
      </c>
      <c r="D8109" s="2" t="str">
        <f>TEXT(MID(Sales_Transactions[[#This Row],[Order Date]],2,5),"d/m/yyy")</f>
        <v>3/6/2009</v>
      </c>
      <c r="E8109" s="2" t="str">
        <f>TEXT(MID(Sales_Transactions[[#This Row],[Order Date]],2,5),"d")</f>
        <v>3</v>
      </c>
      <c r="F8109" s="2" t="str">
        <f>TEXT(MID(Sales_Transactions[[#This Row],[Order Date]],2,5),"m")</f>
        <v>6</v>
      </c>
      <c r="G8109" s="2" t="str">
        <f>TEXT(MID(Sales_Transactions[[#This Row],[Order Date]],2,5),"yyy")</f>
        <v>2009</v>
      </c>
      <c r="H8109" s="2" t="str">
        <f>TEXT(MID(Sales_Transactions[[#This Row],[Order Date]],2,5),"yyy/m")</f>
        <v>2009/6</v>
      </c>
      <c r="I8109" t="s">
        <v>22</v>
      </c>
      <c r="J8109">
        <f t="shared" si="756"/>
        <v>2</v>
      </c>
      <c r="K8109" s="2">
        <v>8</v>
      </c>
      <c r="L8109" s="3">
        <v>447.04050000000001</v>
      </c>
      <c r="M8109" s="4">
        <v>0.04</v>
      </c>
      <c r="N8109" s="5" t="s">
        <v>23</v>
      </c>
      <c r="O8109" s="3">
        <v>-206.15</v>
      </c>
      <c r="P8109" s="3">
        <v>65.989999999999995</v>
      </c>
      <c r="Q8109" s="3">
        <v>8.99</v>
      </c>
      <c r="R8109" s="5" t="s">
        <v>2306</v>
      </c>
      <c r="S8109" s="5" t="s">
        <v>1395</v>
      </c>
      <c r="T8109" s="5" t="str">
        <f t="shared" si="757"/>
        <v>Grace Kelly</v>
      </c>
      <c r="U8109" t="s">
        <v>153</v>
      </c>
      <c r="V8109" s="5" t="s">
        <v>37</v>
      </c>
      <c r="W8109" s="5" t="s">
        <v>48</v>
      </c>
      <c r="X8109" s="5" t="s">
        <v>49</v>
      </c>
      <c r="Y8109" s="5" t="s">
        <v>2832</v>
      </c>
      <c r="Z8109" s="5" t="s">
        <v>43</v>
      </c>
      <c r="AA8109" s="4">
        <v>0.59</v>
      </c>
      <c r="AB8109" s="1">
        <v>39969</v>
      </c>
      <c r="AC8109" s="1">
        <v>25145</v>
      </c>
      <c r="AD8109">
        <f t="shared" si="758"/>
        <v>2</v>
      </c>
      <c r="AE8109">
        <f t="shared" ca="1" si="759"/>
        <v>55</v>
      </c>
      <c r="AF8109" t="str">
        <f t="shared" ca="1" si="760"/>
        <v>18-64</v>
      </c>
      <c r="AG8109" s="3">
        <f t="shared" si="761"/>
        <v>9.369200499999998</v>
      </c>
      <c r="AH8109" t="str">
        <f>_xlfn.IFNA(VLOOKUP(Sales_Transactions[[#This Row],[Order ID]],Returned_Items[#All],2,FALSE),"Not Returned")</f>
        <v>Not Returned</v>
      </c>
    </row>
    <row r="8110" spans="1:34" x14ac:dyDescent="0.25">
      <c r="A8110">
        <v>44391</v>
      </c>
      <c r="C8110" t="s">
        <v>1744</v>
      </c>
      <c r="D8110" s="2" t="str">
        <f>TEXT(MID(Sales_Transactions[[#This Row],[Order Date]],2,5),"d/m/yyy")</f>
        <v>10/1/2009</v>
      </c>
      <c r="E8110" s="2" t="str">
        <f>TEXT(MID(Sales_Transactions[[#This Row],[Order Date]],2,5),"d")</f>
        <v>10</v>
      </c>
      <c r="F8110" s="2" t="str">
        <f>TEXT(MID(Sales_Transactions[[#This Row],[Order Date]],2,5),"m")</f>
        <v>1</v>
      </c>
      <c r="G8110" s="2" t="str">
        <f>TEXT(MID(Sales_Transactions[[#This Row],[Order Date]],2,5),"yyy")</f>
        <v>2009</v>
      </c>
      <c r="H8110" s="2" t="str">
        <f>TEXT(MID(Sales_Transactions[[#This Row],[Order Date]],2,5),"yyy/m")</f>
        <v>2009/1</v>
      </c>
      <c r="I8110" t="s">
        <v>52</v>
      </c>
      <c r="J8110">
        <f t="shared" si="756"/>
        <v>1</v>
      </c>
      <c r="K8110" s="2">
        <v>16</v>
      </c>
      <c r="L8110" s="3">
        <v>112.81</v>
      </c>
      <c r="M8110" s="4">
        <v>0.02</v>
      </c>
      <c r="N8110" s="5" t="s">
        <v>23</v>
      </c>
      <c r="O8110" s="3">
        <v>-85.23</v>
      </c>
      <c r="P8110" s="3">
        <v>6.48</v>
      </c>
      <c r="Q8110" s="3">
        <v>9.17</v>
      </c>
      <c r="R8110" s="5" t="s">
        <v>206</v>
      </c>
      <c r="S8110" s="5" t="s">
        <v>3626</v>
      </c>
      <c r="T8110" s="5" t="str">
        <f t="shared" si="757"/>
        <v>Ann Steele</v>
      </c>
      <c r="U8110" t="s">
        <v>153</v>
      </c>
      <c r="V8110" s="5" t="s">
        <v>47</v>
      </c>
      <c r="W8110" s="5" t="s">
        <v>28</v>
      </c>
      <c r="X8110" s="5" t="s">
        <v>75</v>
      </c>
      <c r="Y8110" s="5" t="s">
        <v>2850</v>
      </c>
      <c r="Z8110" s="5" t="s">
        <v>43</v>
      </c>
      <c r="AA8110" s="4">
        <v>0.37</v>
      </c>
      <c r="AB8110" s="1">
        <v>39824</v>
      </c>
      <c r="AC8110" s="1">
        <v>27857</v>
      </c>
      <c r="AD8110">
        <f t="shared" si="758"/>
        <v>1</v>
      </c>
      <c r="AE8110">
        <f t="shared" ca="1" si="759"/>
        <v>48</v>
      </c>
      <c r="AF8110" t="str">
        <f t="shared" ca="1" si="760"/>
        <v>18-64</v>
      </c>
      <c r="AG8110" s="3">
        <f t="shared" si="761"/>
        <v>0.97804400000000002</v>
      </c>
      <c r="AH8110" t="str">
        <f>_xlfn.IFNA(VLOOKUP(Sales_Transactions[[#This Row],[Order ID]],Returned_Items[#All],2,FALSE),"Not Returned")</f>
        <v>Not Returned</v>
      </c>
    </row>
    <row r="8111" spans="1:34" x14ac:dyDescent="0.25">
      <c r="A8111">
        <v>47456</v>
      </c>
      <c r="C8111" t="s">
        <v>1761</v>
      </c>
      <c r="D8111" s="2" t="str">
        <f>TEXT(MID(Sales_Transactions[[#This Row],[Order Date]],2,5),"d/m/yyy")</f>
        <v>31/5/2012</v>
      </c>
      <c r="E8111" s="2" t="str">
        <f>TEXT(MID(Sales_Transactions[[#This Row],[Order Date]],2,5),"d")</f>
        <v>31</v>
      </c>
      <c r="F8111" s="2" t="str">
        <f>TEXT(MID(Sales_Transactions[[#This Row],[Order Date]],2,5),"m")</f>
        <v>5</v>
      </c>
      <c r="G8111" s="2" t="str">
        <f>TEXT(MID(Sales_Transactions[[#This Row],[Order Date]],2,5),"yyy")</f>
        <v>2012</v>
      </c>
      <c r="H8111" s="2" t="str">
        <f>TEXT(MID(Sales_Transactions[[#This Row],[Order Date]],2,5),"yyy/m")</f>
        <v>2012/5</v>
      </c>
      <c r="I8111" t="s">
        <v>22</v>
      </c>
      <c r="J8111">
        <f t="shared" si="756"/>
        <v>2</v>
      </c>
      <c r="K8111" s="2">
        <v>43</v>
      </c>
      <c r="L8111" s="3">
        <v>277.08</v>
      </c>
      <c r="M8111" s="4">
        <v>0.08</v>
      </c>
      <c r="N8111" s="5" t="s">
        <v>23</v>
      </c>
      <c r="O8111" s="3">
        <v>-179.11</v>
      </c>
      <c r="P8111" s="3">
        <v>6.48</v>
      </c>
      <c r="Q8111" s="3">
        <v>7.91</v>
      </c>
      <c r="R8111" s="5" t="s">
        <v>1170</v>
      </c>
      <c r="S8111" s="5" t="s">
        <v>1451</v>
      </c>
      <c r="T8111" s="5" t="str">
        <f t="shared" si="757"/>
        <v>Brian DeCherney</v>
      </c>
      <c r="U8111" t="s">
        <v>153</v>
      </c>
      <c r="V8111" s="5" t="s">
        <v>47</v>
      </c>
      <c r="W8111" s="5" t="s">
        <v>28</v>
      </c>
      <c r="X8111" s="5" t="s">
        <v>75</v>
      </c>
      <c r="Y8111" s="5" t="s">
        <v>2315</v>
      </c>
      <c r="Z8111" s="5" t="s">
        <v>43</v>
      </c>
      <c r="AA8111" s="4">
        <v>0.37</v>
      </c>
      <c r="AB8111" s="1">
        <v>41067</v>
      </c>
      <c r="AC8111" s="1">
        <v>27944</v>
      </c>
      <c r="AD8111">
        <f t="shared" si="758"/>
        <v>7</v>
      </c>
      <c r="AE8111">
        <f t="shared" ca="1" si="759"/>
        <v>48</v>
      </c>
      <c r="AF8111" t="str">
        <f t="shared" ca="1" si="760"/>
        <v>18-64</v>
      </c>
      <c r="AG8111" s="3">
        <f t="shared" si="761"/>
        <v>0.3345306046511628</v>
      </c>
      <c r="AH8111" t="str">
        <f>_xlfn.IFNA(VLOOKUP(Sales_Transactions[[#This Row],[Order ID]],Returned_Items[#All],2,FALSE),"Not Returned")</f>
        <v>Not Returned</v>
      </c>
    </row>
    <row r="8112" spans="1:34" x14ac:dyDescent="0.25">
      <c r="A8112">
        <v>47778</v>
      </c>
      <c r="C8112" t="s">
        <v>2214</v>
      </c>
      <c r="D8112" s="2" t="str">
        <f>TEXT(MID(Sales_Transactions[[#This Row],[Order Date]],2,5),"d/m/yyy")</f>
        <v>14/2/2010</v>
      </c>
      <c r="E8112" s="2" t="str">
        <f>TEXT(MID(Sales_Transactions[[#This Row],[Order Date]],2,5),"d")</f>
        <v>14</v>
      </c>
      <c r="F8112" s="2" t="str">
        <f>TEXT(MID(Sales_Transactions[[#This Row],[Order Date]],2,5),"m")</f>
        <v>2</v>
      </c>
      <c r="G8112" s="2" t="str">
        <f>TEXT(MID(Sales_Transactions[[#This Row],[Order Date]],2,5),"yyy")</f>
        <v>2010</v>
      </c>
      <c r="H8112" s="2" t="str">
        <f>TEXT(MID(Sales_Transactions[[#This Row],[Order Date]],2,5),"yyy/m")</f>
        <v>2010/2</v>
      </c>
      <c r="I8112" t="s">
        <v>101</v>
      </c>
      <c r="J8112">
        <f t="shared" si="756"/>
        <v>1</v>
      </c>
      <c r="K8112" s="2">
        <v>12</v>
      </c>
      <c r="L8112" s="3">
        <v>174.11</v>
      </c>
      <c r="M8112" s="4">
        <v>0.06</v>
      </c>
      <c r="N8112" s="5" t="s">
        <v>23</v>
      </c>
      <c r="O8112" s="3">
        <v>-24.52</v>
      </c>
      <c r="P8112" s="3">
        <v>13.73</v>
      </c>
      <c r="Q8112" s="3">
        <v>6.85</v>
      </c>
      <c r="R8112" s="5" t="s">
        <v>198</v>
      </c>
      <c r="S8112" s="5" t="s">
        <v>3623</v>
      </c>
      <c r="T8112" s="5" t="str">
        <f t="shared" si="757"/>
        <v>Frank Merwin</v>
      </c>
      <c r="U8112" t="s">
        <v>153</v>
      </c>
      <c r="V8112" s="5" t="s">
        <v>47</v>
      </c>
      <c r="W8112" s="5" t="s">
        <v>57</v>
      </c>
      <c r="X8112" s="5" t="s">
        <v>58</v>
      </c>
      <c r="Y8112" s="5" t="s">
        <v>1876</v>
      </c>
      <c r="Z8112" s="5" t="s">
        <v>84</v>
      </c>
      <c r="AA8112" s="4">
        <v>0.54</v>
      </c>
      <c r="AB8112" s="1">
        <v>40225</v>
      </c>
      <c r="AC8112" s="1">
        <v>27976</v>
      </c>
      <c r="AD8112">
        <f t="shared" si="758"/>
        <v>2</v>
      </c>
      <c r="AE8112">
        <f t="shared" ca="1" si="759"/>
        <v>48</v>
      </c>
      <c r="AF8112" t="str">
        <f t="shared" ca="1" si="760"/>
        <v>18-64</v>
      </c>
      <c r="AG8112" s="3">
        <f t="shared" si="761"/>
        <v>1.7143135</v>
      </c>
      <c r="AH8112" t="str">
        <f>_xlfn.IFNA(VLOOKUP(Sales_Transactions[[#This Row],[Order ID]],Returned_Items[#All],2,FALSE),"Not Returned")</f>
        <v>Not Returned</v>
      </c>
    </row>
    <row r="8113" spans="1:34" x14ac:dyDescent="0.25">
      <c r="A8113">
        <v>47974</v>
      </c>
      <c r="C8113" t="s">
        <v>2769</v>
      </c>
      <c r="D8113" s="2" t="str">
        <f>TEXT(MID(Sales_Transactions[[#This Row],[Order Date]],2,5),"d/m/yyy")</f>
        <v>31/8/2009</v>
      </c>
      <c r="E8113" s="2" t="str">
        <f>TEXT(MID(Sales_Transactions[[#This Row],[Order Date]],2,5),"d")</f>
        <v>31</v>
      </c>
      <c r="F8113" s="2" t="str">
        <f>TEXT(MID(Sales_Transactions[[#This Row],[Order Date]],2,5),"m")</f>
        <v>8</v>
      </c>
      <c r="G8113" s="2" t="str">
        <f>TEXT(MID(Sales_Transactions[[#This Row],[Order Date]],2,5),"yyy")</f>
        <v>2009</v>
      </c>
      <c r="H8113" s="2" t="str">
        <f>TEXT(MID(Sales_Transactions[[#This Row],[Order Date]],2,5),"yyy/m")</f>
        <v>2009/8</v>
      </c>
      <c r="I8113" t="s">
        <v>78</v>
      </c>
      <c r="J8113">
        <f t="shared" si="756"/>
        <v>3</v>
      </c>
      <c r="K8113" s="2">
        <v>6</v>
      </c>
      <c r="L8113" s="3">
        <v>18.02</v>
      </c>
      <c r="M8113" s="4">
        <v>0.01</v>
      </c>
      <c r="N8113" s="5" t="s">
        <v>23</v>
      </c>
      <c r="O8113" s="3">
        <v>-3.09</v>
      </c>
      <c r="P8113" s="3">
        <v>2.78</v>
      </c>
      <c r="Q8113" s="3">
        <v>1.34</v>
      </c>
      <c r="R8113" s="5" t="s">
        <v>198</v>
      </c>
      <c r="S8113" s="5" t="s">
        <v>3623</v>
      </c>
      <c r="T8113" s="5" t="str">
        <f t="shared" si="757"/>
        <v>Frank Merwin</v>
      </c>
      <c r="U8113" t="s">
        <v>153</v>
      </c>
      <c r="V8113" s="5" t="s">
        <v>47</v>
      </c>
      <c r="W8113" s="5" t="s">
        <v>28</v>
      </c>
      <c r="X8113" s="5" t="s">
        <v>124</v>
      </c>
      <c r="Y8113" s="5" t="s">
        <v>400</v>
      </c>
      <c r="Z8113" s="5" t="s">
        <v>84</v>
      </c>
      <c r="AA8113" s="4">
        <v>0.45</v>
      </c>
      <c r="AB8113" s="1">
        <v>40058</v>
      </c>
      <c r="AC8113" s="1">
        <v>27822</v>
      </c>
      <c r="AD8113">
        <f t="shared" si="758"/>
        <v>2</v>
      </c>
      <c r="AE8113">
        <f t="shared" ca="1" si="759"/>
        <v>48</v>
      </c>
      <c r="AF8113" t="str">
        <f t="shared" ca="1" si="760"/>
        <v>18-64</v>
      </c>
      <c r="AG8113" s="3">
        <f t="shared" si="761"/>
        <v>0.68662033333333339</v>
      </c>
      <c r="AH8113" t="str">
        <f>_xlfn.IFNA(VLOOKUP(Sales_Transactions[[#This Row],[Order ID]],Returned_Items[#All],2,FALSE),"Not Returned")</f>
        <v>Not Returned</v>
      </c>
    </row>
    <row r="8114" spans="1:34" x14ac:dyDescent="0.25">
      <c r="A8114">
        <v>48486</v>
      </c>
      <c r="C8114" t="s">
        <v>3290</v>
      </c>
      <c r="D8114" s="2" t="str">
        <f>TEXT(MID(Sales_Transactions[[#This Row],[Order Date]],2,5),"d/m/yyy")</f>
        <v>12/5/2011</v>
      </c>
      <c r="E8114" s="2" t="str">
        <f>TEXT(MID(Sales_Transactions[[#This Row],[Order Date]],2,5),"d")</f>
        <v>12</v>
      </c>
      <c r="F8114" s="2" t="str">
        <f>TEXT(MID(Sales_Transactions[[#This Row],[Order Date]],2,5),"m")</f>
        <v>5</v>
      </c>
      <c r="G8114" s="2" t="str">
        <f>TEXT(MID(Sales_Transactions[[#This Row],[Order Date]],2,5),"yyy")</f>
        <v>2011</v>
      </c>
      <c r="H8114" s="2" t="str">
        <f>TEXT(MID(Sales_Transactions[[#This Row],[Order Date]],2,5),"yyy/m")</f>
        <v>2011/5</v>
      </c>
      <c r="I8114" t="s">
        <v>33</v>
      </c>
      <c r="J8114">
        <f t="shared" si="756"/>
        <v>4</v>
      </c>
      <c r="K8114" s="2">
        <v>42</v>
      </c>
      <c r="L8114" s="3">
        <v>271.14</v>
      </c>
      <c r="M8114" s="4">
        <v>7.0000000000000007E-2</v>
      </c>
      <c r="N8114" s="5" t="s">
        <v>23</v>
      </c>
      <c r="O8114" s="3">
        <v>-174.74</v>
      </c>
      <c r="P8114" s="3">
        <v>6.48</v>
      </c>
      <c r="Q8114" s="3">
        <v>7.91</v>
      </c>
      <c r="R8114" s="5" t="s">
        <v>198</v>
      </c>
      <c r="S8114" s="5" t="s">
        <v>3623</v>
      </c>
      <c r="T8114" s="5" t="str">
        <f t="shared" si="757"/>
        <v>Frank Merwin</v>
      </c>
      <c r="U8114" t="s">
        <v>153</v>
      </c>
      <c r="V8114" s="5" t="s">
        <v>47</v>
      </c>
      <c r="W8114" s="5" t="s">
        <v>28</v>
      </c>
      <c r="X8114" s="5" t="s">
        <v>75</v>
      </c>
      <c r="Y8114" s="5" t="s">
        <v>2315</v>
      </c>
      <c r="Z8114" s="5" t="s">
        <v>43</v>
      </c>
      <c r="AA8114" s="4">
        <v>0.37</v>
      </c>
      <c r="AB8114" s="1">
        <v>40677</v>
      </c>
      <c r="AC8114" s="1">
        <v>27315</v>
      </c>
      <c r="AD8114">
        <f t="shared" si="758"/>
        <v>2</v>
      </c>
      <c r="AE8114">
        <f t="shared" ca="1" si="759"/>
        <v>49</v>
      </c>
      <c r="AF8114" t="str">
        <f t="shared" ca="1" si="760"/>
        <v>18-64</v>
      </c>
      <c r="AG8114" s="3">
        <f t="shared" si="761"/>
        <v>0.34251104761904766</v>
      </c>
      <c r="AH8114" t="str">
        <f>_xlfn.IFNA(VLOOKUP(Sales_Transactions[[#This Row],[Order ID]],Returned_Items[#All],2,FALSE),"Not Returned")</f>
        <v>Returned</v>
      </c>
    </row>
    <row r="8115" spans="1:34" x14ac:dyDescent="0.25">
      <c r="A8115">
        <v>48775</v>
      </c>
      <c r="C8115" t="s">
        <v>1886</v>
      </c>
      <c r="D8115" s="2" t="str">
        <f>TEXT(MID(Sales_Transactions[[#This Row],[Order Date]],2,5),"d/m/yyy")</f>
        <v>6/9/2009</v>
      </c>
      <c r="E8115" s="2" t="str">
        <f>TEXT(MID(Sales_Transactions[[#This Row],[Order Date]],2,5),"d")</f>
        <v>6</v>
      </c>
      <c r="F8115" s="2" t="str">
        <f>TEXT(MID(Sales_Transactions[[#This Row],[Order Date]],2,5),"m")</f>
        <v>9</v>
      </c>
      <c r="G8115" s="2" t="str">
        <f>TEXT(MID(Sales_Transactions[[#This Row],[Order Date]],2,5),"yyy")</f>
        <v>2009</v>
      </c>
      <c r="H8115" s="2" t="str">
        <f>TEXT(MID(Sales_Transactions[[#This Row],[Order Date]],2,5),"yyy/m")</f>
        <v>2009/9</v>
      </c>
      <c r="I8115" t="s">
        <v>22</v>
      </c>
      <c r="J8115">
        <f t="shared" si="756"/>
        <v>2</v>
      </c>
      <c r="K8115" s="2">
        <v>17</v>
      </c>
      <c r="L8115" s="3">
        <v>108.11</v>
      </c>
      <c r="M8115" s="4">
        <v>0.09</v>
      </c>
      <c r="N8115" s="5" t="s">
        <v>23</v>
      </c>
      <c r="O8115" s="3">
        <v>-62.23</v>
      </c>
      <c r="P8115" s="3">
        <v>6.48</v>
      </c>
      <c r="Q8115" s="3">
        <v>6.86</v>
      </c>
      <c r="R8115" s="5" t="s">
        <v>2059</v>
      </c>
      <c r="S8115" s="5" t="s">
        <v>137</v>
      </c>
      <c r="T8115" s="5" t="str">
        <f t="shared" si="757"/>
        <v>Craig Carroll</v>
      </c>
      <c r="U8115" t="s">
        <v>153</v>
      </c>
      <c r="V8115" s="5" t="s">
        <v>47</v>
      </c>
      <c r="W8115" s="5" t="s">
        <v>28</v>
      </c>
      <c r="X8115" s="5" t="s">
        <v>75</v>
      </c>
      <c r="Y8115" s="5" t="s">
        <v>1524</v>
      </c>
      <c r="Z8115" s="5" t="s">
        <v>43</v>
      </c>
      <c r="AA8115" s="4">
        <v>0.37</v>
      </c>
      <c r="AB8115" s="1">
        <v>40064</v>
      </c>
      <c r="AC8115" s="1">
        <v>27313</v>
      </c>
      <c r="AD8115">
        <f t="shared" si="758"/>
        <v>2</v>
      </c>
      <c r="AE8115">
        <f t="shared" ca="1" si="759"/>
        <v>49</v>
      </c>
      <c r="AF8115" t="str">
        <f t="shared" ca="1" si="760"/>
        <v>18-64</v>
      </c>
      <c r="AG8115" s="3">
        <f t="shared" si="761"/>
        <v>0.78436282352941189</v>
      </c>
      <c r="AH8115" t="str">
        <f>_xlfn.IFNA(VLOOKUP(Sales_Transactions[[#This Row],[Order ID]],Returned_Items[#All],2,FALSE),"Not Returned")</f>
        <v>Returned</v>
      </c>
    </row>
    <row r="8116" spans="1:34" x14ac:dyDescent="0.25">
      <c r="A8116">
        <v>49218</v>
      </c>
      <c r="C8116" t="s">
        <v>233</v>
      </c>
      <c r="D8116" s="2" t="str">
        <f>TEXT(MID(Sales_Transactions[[#This Row],[Order Date]],2,5),"d/m/yyy")</f>
        <v>4/6/2010</v>
      </c>
      <c r="E8116" s="2" t="str">
        <f>TEXT(MID(Sales_Transactions[[#This Row],[Order Date]],2,5),"d")</f>
        <v>4</v>
      </c>
      <c r="F8116" s="2" t="str">
        <f>TEXT(MID(Sales_Transactions[[#This Row],[Order Date]],2,5),"m")</f>
        <v>6</v>
      </c>
      <c r="G8116" s="2" t="str">
        <f>TEXT(MID(Sales_Transactions[[#This Row],[Order Date]],2,5),"yyy")</f>
        <v>2010</v>
      </c>
      <c r="H8116" s="2" t="str">
        <f>TEXT(MID(Sales_Transactions[[#This Row],[Order Date]],2,5),"yyy/m")</f>
        <v>2010/6</v>
      </c>
      <c r="I8116" t="s">
        <v>22</v>
      </c>
      <c r="J8116">
        <f t="shared" si="756"/>
        <v>2</v>
      </c>
      <c r="K8116" s="2">
        <v>21</v>
      </c>
      <c r="L8116" s="3">
        <v>86.64</v>
      </c>
      <c r="M8116" s="4">
        <v>0.09</v>
      </c>
      <c r="N8116" s="5" t="s">
        <v>23</v>
      </c>
      <c r="O8116" s="3">
        <v>-73.069999999999993</v>
      </c>
      <c r="P8116" s="3">
        <v>3.98</v>
      </c>
      <c r="Q8116" s="3">
        <v>5.26</v>
      </c>
      <c r="R8116" s="5" t="s">
        <v>206</v>
      </c>
      <c r="S8116" s="5" t="s">
        <v>3626</v>
      </c>
      <c r="T8116" s="5" t="str">
        <f t="shared" si="757"/>
        <v>Ann Steele</v>
      </c>
      <c r="U8116" t="s">
        <v>153</v>
      </c>
      <c r="V8116" s="5" t="s">
        <v>47</v>
      </c>
      <c r="W8116" s="5" t="s">
        <v>28</v>
      </c>
      <c r="X8116" s="5" t="s">
        <v>41</v>
      </c>
      <c r="Y8116" s="5" t="s">
        <v>2406</v>
      </c>
      <c r="Z8116" s="5" t="s">
        <v>43</v>
      </c>
      <c r="AA8116" s="4">
        <v>0.38</v>
      </c>
      <c r="AB8116" s="1">
        <v>40333</v>
      </c>
      <c r="AC8116" s="1">
        <v>27132</v>
      </c>
      <c r="AD8116">
        <f t="shared" si="758"/>
        <v>0</v>
      </c>
      <c r="AE8116">
        <f t="shared" ca="1" si="759"/>
        <v>50</v>
      </c>
      <c r="AF8116" t="str">
        <f t="shared" ca="1" si="760"/>
        <v>18-64</v>
      </c>
      <c r="AG8116" s="3">
        <f t="shared" si="761"/>
        <v>0.43982942857142859</v>
      </c>
      <c r="AH8116" t="str">
        <f>_xlfn.IFNA(VLOOKUP(Sales_Transactions[[#This Row],[Order ID]],Returned_Items[#All],2,FALSE),"Not Returned")</f>
        <v>Not Returned</v>
      </c>
    </row>
    <row r="8117" spans="1:34" x14ac:dyDescent="0.25">
      <c r="A8117">
        <v>49442</v>
      </c>
      <c r="C8117" t="s">
        <v>760</v>
      </c>
      <c r="D8117" s="2" t="str">
        <f>TEXT(MID(Sales_Transactions[[#This Row],[Order Date]],2,5),"d/m/yyy")</f>
        <v>9/8/2012</v>
      </c>
      <c r="E8117" s="2" t="str">
        <f>TEXT(MID(Sales_Transactions[[#This Row],[Order Date]],2,5),"d")</f>
        <v>9</v>
      </c>
      <c r="F8117" s="2" t="str">
        <f>TEXT(MID(Sales_Transactions[[#This Row],[Order Date]],2,5),"m")</f>
        <v>8</v>
      </c>
      <c r="G8117" s="2" t="str">
        <f>TEXT(MID(Sales_Transactions[[#This Row],[Order Date]],2,5),"yyy")</f>
        <v>2012</v>
      </c>
      <c r="H8117" s="2" t="str">
        <f>TEXT(MID(Sales_Transactions[[#This Row],[Order Date]],2,5),"yyy/m")</f>
        <v>2012/8</v>
      </c>
      <c r="I8117" t="s">
        <v>33</v>
      </c>
      <c r="J8117">
        <f t="shared" si="756"/>
        <v>4</v>
      </c>
      <c r="K8117" s="2">
        <v>11</v>
      </c>
      <c r="L8117" s="3">
        <v>131.12</v>
      </c>
      <c r="M8117" s="4">
        <v>0.03</v>
      </c>
      <c r="N8117" s="5" t="s">
        <v>23</v>
      </c>
      <c r="O8117" s="3">
        <v>-24.81</v>
      </c>
      <c r="P8117" s="3">
        <v>11.5</v>
      </c>
      <c r="Q8117" s="3">
        <v>7.19</v>
      </c>
      <c r="R8117" s="5" t="s">
        <v>1170</v>
      </c>
      <c r="S8117" s="5" t="s">
        <v>1451</v>
      </c>
      <c r="T8117" s="5" t="str">
        <f t="shared" si="757"/>
        <v>Brian DeCherney</v>
      </c>
      <c r="U8117" t="s">
        <v>153</v>
      </c>
      <c r="V8117" s="5" t="s">
        <v>47</v>
      </c>
      <c r="W8117" s="5" t="s">
        <v>28</v>
      </c>
      <c r="X8117" s="5" t="s">
        <v>41</v>
      </c>
      <c r="Y8117" s="5" t="s">
        <v>653</v>
      </c>
      <c r="Z8117" s="5" t="s">
        <v>43</v>
      </c>
      <c r="AA8117" s="4">
        <v>0.4</v>
      </c>
      <c r="AB8117" s="1">
        <v>41130</v>
      </c>
      <c r="AC8117" s="1">
        <v>26942</v>
      </c>
      <c r="AD8117">
        <f t="shared" si="758"/>
        <v>0</v>
      </c>
      <c r="AE8117">
        <f t="shared" ca="1" si="759"/>
        <v>50</v>
      </c>
      <c r="AF8117" t="str">
        <f t="shared" ca="1" si="760"/>
        <v>18-64</v>
      </c>
      <c r="AG8117" s="3">
        <f t="shared" si="761"/>
        <v>1.6987772727272727</v>
      </c>
      <c r="AH8117" t="str">
        <f>_xlfn.IFNA(VLOOKUP(Sales_Transactions[[#This Row],[Order ID]],Returned_Items[#All],2,FALSE),"Not Returned")</f>
        <v>Not Returned</v>
      </c>
    </row>
    <row r="8118" spans="1:34" x14ac:dyDescent="0.25">
      <c r="A8118">
        <v>50625</v>
      </c>
      <c r="C8118" t="s">
        <v>2293</v>
      </c>
      <c r="D8118" s="2" t="str">
        <f>TEXT(MID(Sales_Transactions[[#This Row],[Order Date]],2,5),"d/m/yyy")</f>
        <v>23/4/2009</v>
      </c>
      <c r="E8118" s="2" t="str">
        <f>TEXT(MID(Sales_Transactions[[#This Row],[Order Date]],2,5),"d")</f>
        <v>23</v>
      </c>
      <c r="F8118" s="2" t="str">
        <f>TEXT(MID(Sales_Transactions[[#This Row],[Order Date]],2,5),"m")</f>
        <v>4</v>
      </c>
      <c r="G8118" s="2" t="str">
        <f>TEXT(MID(Sales_Transactions[[#This Row],[Order Date]],2,5),"yyy")</f>
        <v>2009</v>
      </c>
      <c r="H8118" s="2" t="str">
        <f>TEXT(MID(Sales_Transactions[[#This Row],[Order Date]],2,5),"yyy/m")</f>
        <v>2009/4</v>
      </c>
      <c r="I8118" t="s">
        <v>78</v>
      </c>
      <c r="J8118">
        <f t="shared" si="756"/>
        <v>3</v>
      </c>
      <c r="K8118" s="2">
        <v>10</v>
      </c>
      <c r="L8118" s="3">
        <v>29.12</v>
      </c>
      <c r="M8118" s="4">
        <v>0.08</v>
      </c>
      <c r="N8118" s="5" t="s">
        <v>23</v>
      </c>
      <c r="O8118" s="3">
        <v>7.13</v>
      </c>
      <c r="P8118" s="3">
        <v>2.88</v>
      </c>
      <c r="Q8118" s="3">
        <v>0.5</v>
      </c>
      <c r="R8118" s="5" t="s">
        <v>198</v>
      </c>
      <c r="S8118" s="5" t="s">
        <v>3623</v>
      </c>
      <c r="T8118" s="5" t="str">
        <f t="shared" si="757"/>
        <v>Frank Merwin</v>
      </c>
      <c r="U8118" t="s">
        <v>153</v>
      </c>
      <c r="V8118" s="5" t="s">
        <v>37</v>
      </c>
      <c r="W8118" s="5" t="s">
        <v>28</v>
      </c>
      <c r="X8118" s="5" t="s">
        <v>115</v>
      </c>
      <c r="Y8118" s="5" t="s">
        <v>531</v>
      </c>
      <c r="Z8118" s="5" t="s">
        <v>43</v>
      </c>
      <c r="AA8118" s="4">
        <v>0.39</v>
      </c>
      <c r="AB8118" s="1">
        <v>39927</v>
      </c>
      <c r="AC8118" s="1">
        <v>26768</v>
      </c>
      <c r="AD8118">
        <f t="shared" si="758"/>
        <v>1</v>
      </c>
      <c r="AE8118">
        <f t="shared" ca="1" si="759"/>
        <v>51</v>
      </c>
      <c r="AF8118" t="str">
        <f t="shared" ca="1" si="760"/>
        <v>18-64</v>
      </c>
      <c r="AG8118" s="3">
        <f t="shared" si="761"/>
        <v>0.3377696</v>
      </c>
      <c r="AH8118" t="str">
        <f>_xlfn.IFNA(VLOOKUP(Sales_Transactions[[#This Row],[Order ID]],Returned_Items[#All],2,FALSE),"Not Returned")</f>
        <v>Not Returned</v>
      </c>
    </row>
    <row r="8119" spans="1:34" x14ac:dyDescent="0.25">
      <c r="A8119">
        <v>50849</v>
      </c>
      <c r="C8119" t="s">
        <v>1914</v>
      </c>
      <c r="D8119" s="2" t="str">
        <f>TEXT(MID(Sales_Transactions[[#This Row],[Order Date]],2,5),"d/m/yyy")</f>
        <v>4/10/2012</v>
      </c>
      <c r="E8119" s="2" t="str">
        <f>TEXT(MID(Sales_Transactions[[#This Row],[Order Date]],2,5),"d")</f>
        <v>4</v>
      </c>
      <c r="F8119" s="2" t="str">
        <f>TEXT(MID(Sales_Transactions[[#This Row],[Order Date]],2,5),"m")</f>
        <v>10</v>
      </c>
      <c r="G8119" s="2" t="str">
        <f>TEXT(MID(Sales_Transactions[[#This Row],[Order Date]],2,5),"yyy")</f>
        <v>2012</v>
      </c>
      <c r="H8119" s="2" t="str">
        <f>TEXT(MID(Sales_Transactions[[#This Row],[Order Date]],2,5),"yyy/m")</f>
        <v>2012/10</v>
      </c>
      <c r="I8119" t="s">
        <v>22</v>
      </c>
      <c r="J8119">
        <f t="shared" si="756"/>
        <v>2</v>
      </c>
      <c r="K8119" s="2">
        <v>47</v>
      </c>
      <c r="L8119" s="3">
        <v>307.37</v>
      </c>
      <c r="M8119" s="4">
        <v>0.04</v>
      </c>
      <c r="N8119" s="5" t="s">
        <v>67</v>
      </c>
      <c r="O8119" s="3">
        <v>-249.27</v>
      </c>
      <c r="P8119" s="3">
        <v>6.48</v>
      </c>
      <c r="Q8119" s="3">
        <v>9.17</v>
      </c>
      <c r="R8119" s="5" t="s">
        <v>2341</v>
      </c>
      <c r="S8119" s="5" t="s">
        <v>3625</v>
      </c>
      <c r="T8119" s="5" t="str">
        <f t="shared" si="757"/>
        <v>Larry Tron</v>
      </c>
      <c r="U8119" t="s">
        <v>153</v>
      </c>
      <c r="V8119" s="5" t="s">
        <v>74</v>
      </c>
      <c r="W8119" s="5" t="s">
        <v>28</v>
      </c>
      <c r="X8119" s="5" t="s">
        <v>75</v>
      </c>
      <c r="Y8119" s="5" t="s">
        <v>2850</v>
      </c>
      <c r="Z8119" s="5" t="s">
        <v>43</v>
      </c>
      <c r="AA8119" s="4">
        <v>0.37</v>
      </c>
      <c r="AB8119" s="1">
        <v>41191</v>
      </c>
      <c r="AC8119" s="1">
        <v>26994</v>
      </c>
      <c r="AD8119">
        <f t="shared" si="758"/>
        <v>5</v>
      </c>
      <c r="AE8119">
        <f t="shared" ca="1" si="759"/>
        <v>50</v>
      </c>
      <c r="AF8119" t="str">
        <f t="shared" ca="1" si="760"/>
        <v>18-64</v>
      </c>
      <c r="AG8119" s="3">
        <f t="shared" si="761"/>
        <v>0.33292357446808513</v>
      </c>
      <c r="AH8119" t="str">
        <f>_xlfn.IFNA(VLOOKUP(Sales_Transactions[[#This Row],[Order ID]],Returned_Items[#All],2,FALSE),"Not Returned")</f>
        <v>Not Returned</v>
      </c>
    </row>
    <row r="8120" spans="1:34" x14ac:dyDescent="0.25">
      <c r="A8120">
        <v>51557</v>
      </c>
      <c r="C8120" t="s">
        <v>3156</v>
      </c>
      <c r="D8120" s="2" t="str">
        <f>TEXT(MID(Sales_Transactions[[#This Row],[Order Date]],2,5),"d/m/yyy")</f>
        <v>31/10/2011</v>
      </c>
      <c r="E8120" s="2" t="str">
        <f>TEXT(MID(Sales_Transactions[[#This Row],[Order Date]],2,5),"d")</f>
        <v>31</v>
      </c>
      <c r="F8120" s="2" t="str">
        <f>TEXT(MID(Sales_Transactions[[#This Row],[Order Date]],2,5),"m")</f>
        <v>10</v>
      </c>
      <c r="G8120" s="2" t="str">
        <f>TEXT(MID(Sales_Transactions[[#This Row],[Order Date]],2,5),"yyy")</f>
        <v>2011</v>
      </c>
      <c r="H8120" s="2" t="str">
        <f>TEXT(MID(Sales_Transactions[[#This Row],[Order Date]],2,5),"yyy/m")</f>
        <v>2011/10</v>
      </c>
      <c r="I8120" t="s">
        <v>33</v>
      </c>
      <c r="J8120">
        <f t="shared" si="756"/>
        <v>4</v>
      </c>
      <c r="K8120" s="2">
        <v>36</v>
      </c>
      <c r="L8120" s="3">
        <v>1749.07</v>
      </c>
      <c r="M8120" s="4">
        <v>0.04</v>
      </c>
      <c r="N8120" s="5" t="s">
        <v>23</v>
      </c>
      <c r="O8120" s="3">
        <v>804.66</v>
      </c>
      <c r="P8120" s="3">
        <v>48.04</v>
      </c>
      <c r="Q8120" s="3">
        <v>5.79</v>
      </c>
      <c r="R8120" s="5" t="s">
        <v>2059</v>
      </c>
      <c r="S8120" s="5" t="s">
        <v>137</v>
      </c>
      <c r="T8120" s="5" t="str">
        <f t="shared" si="757"/>
        <v>Craig Carroll</v>
      </c>
      <c r="U8120" t="s">
        <v>153</v>
      </c>
      <c r="V8120" s="5" t="s">
        <v>47</v>
      </c>
      <c r="W8120" s="5" t="s">
        <v>28</v>
      </c>
      <c r="X8120" s="5" t="s">
        <v>75</v>
      </c>
      <c r="Y8120" s="5" t="s">
        <v>1645</v>
      </c>
      <c r="Z8120" s="5" t="s">
        <v>43</v>
      </c>
      <c r="AA8120" s="4">
        <v>0.37</v>
      </c>
      <c r="AB8120" s="1">
        <v>40849</v>
      </c>
      <c r="AC8120" s="1">
        <v>27609</v>
      </c>
      <c r="AD8120">
        <f t="shared" si="758"/>
        <v>2</v>
      </c>
      <c r="AE8120">
        <f t="shared" ca="1" si="759"/>
        <v>49</v>
      </c>
      <c r="AF8120" t="str">
        <f t="shared" ca="1" si="760"/>
        <v>18-64</v>
      </c>
      <c r="AG8120" s="3">
        <f t="shared" si="761"/>
        <v>1.4947439999999999</v>
      </c>
      <c r="AH8120" t="str">
        <f>_xlfn.IFNA(VLOOKUP(Sales_Transactions[[#This Row],[Order ID]],Returned_Items[#All],2,FALSE),"Not Returned")</f>
        <v>Not Returned</v>
      </c>
    </row>
    <row r="8121" spans="1:34" x14ac:dyDescent="0.25">
      <c r="A8121">
        <v>51557</v>
      </c>
      <c r="C8121" t="s">
        <v>3156</v>
      </c>
      <c r="D8121" s="2" t="str">
        <f>TEXT(MID(Sales_Transactions[[#This Row],[Order Date]],2,5),"d/m/yyy")</f>
        <v>31/10/2011</v>
      </c>
      <c r="E8121" s="2" t="str">
        <f>TEXT(MID(Sales_Transactions[[#This Row],[Order Date]],2,5),"d")</f>
        <v>31</v>
      </c>
      <c r="F8121" s="2" t="str">
        <f>TEXT(MID(Sales_Transactions[[#This Row],[Order Date]],2,5),"m")</f>
        <v>10</v>
      </c>
      <c r="G8121" s="2" t="str">
        <f>TEXT(MID(Sales_Transactions[[#This Row],[Order Date]],2,5),"yyy")</f>
        <v>2011</v>
      </c>
      <c r="H8121" s="2" t="str">
        <f>TEXT(MID(Sales_Transactions[[#This Row],[Order Date]],2,5),"yyy/m")</f>
        <v>2011/10</v>
      </c>
      <c r="I8121" t="s">
        <v>33</v>
      </c>
      <c r="J8121">
        <f t="shared" si="756"/>
        <v>4</v>
      </c>
      <c r="K8121" s="2">
        <v>14</v>
      </c>
      <c r="L8121" s="3">
        <v>37.9</v>
      </c>
      <c r="M8121" s="4">
        <v>0.08</v>
      </c>
      <c r="N8121" s="5" t="s">
        <v>23</v>
      </c>
      <c r="O8121" s="3">
        <v>-22.01</v>
      </c>
      <c r="P8121" s="3">
        <v>2.6</v>
      </c>
      <c r="Q8121" s="3">
        <v>2.4</v>
      </c>
      <c r="R8121" s="5" t="s">
        <v>2059</v>
      </c>
      <c r="S8121" s="5" t="s">
        <v>137</v>
      </c>
      <c r="T8121" s="5" t="str">
        <f t="shared" si="757"/>
        <v>Craig Carroll</v>
      </c>
      <c r="U8121" t="s">
        <v>153</v>
      </c>
      <c r="V8121" s="5" t="s">
        <v>47</v>
      </c>
      <c r="W8121" s="5" t="s">
        <v>28</v>
      </c>
      <c r="X8121" s="5" t="s">
        <v>124</v>
      </c>
      <c r="Y8121" s="5" t="s">
        <v>645</v>
      </c>
      <c r="Z8121" s="5" t="s">
        <v>84</v>
      </c>
      <c r="AA8121" s="4">
        <v>0.57999999999999996</v>
      </c>
      <c r="AB8121" s="1">
        <v>40847</v>
      </c>
      <c r="AC8121" s="1">
        <v>27440</v>
      </c>
      <c r="AD8121">
        <f t="shared" si="758"/>
        <v>0</v>
      </c>
      <c r="AE8121">
        <f t="shared" ca="1" si="759"/>
        <v>49</v>
      </c>
      <c r="AF8121" t="str">
        <f t="shared" ca="1" si="760"/>
        <v>18-64</v>
      </c>
      <c r="AG8121" s="3">
        <f t="shared" si="761"/>
        <v>0.35699428571428576</v>
      </c>
      <c r="AH8121" t="str">
        <f>_xlfn.IFNA(VLOOKUP(Sales_Transactions[[#This Row],[Order ID]],Returned_Items[#All],2,FALSE),"Not Returned")</f>
        <v>Not Returned</v>
      </c>
    </row>
    <row r="8122" spans="1:34" x14ac:dyDescent="0.25">
      <c r="A8122">
        <v>52870</v>
      </c>
      <c r="C8122" t="s">
        <v>866</v>
      </c>
      <c r="D8122" s="2" t="str">
        <f>TEXT(MID(Sales_Transactions[[#This Row],[Order Date]],2,5),"d/m/yyy")</f>
        <v>9/3/2009</v>
      </c>
      <c r="E8122" s="2" t="str">
        <f>TEXT(MID(Sales_Transactions[[#This Row],[Order Date]],2,5),"d")</f>
        <v>9</v>
      </c>
      <c r="F8122" s="2" t="str">
        <f>TEXT(MID(Sales_Transactions[[#This Row],[Order Date]],2,5),"m")</f>
        <v>3</v>
      </c>
      <c r="G8122" s="2" t="str">
        <f>TEXT(MID(Sales_Transactions[[#This Row],[Order Date]],2,5),"yyy")</f>
        <v>2009</v>
      </c>
      <c r="H8122" s="2" t="str">
        <f>TEXT(MID(Sales_Transactions[[#This Row],[Order Date]],2,5),"yyy/m")</f>
        <v>2009/3</v>
      </c>
      <c r="I8122" t="s">
        <v>52</v>
      </c>
      <c r="J8122">
        <f t="shared" si="756"/>
        <v>1</v>
      </c>
      <c r="K8122" s="2">
        <v>21</v>
      </c>
      <c r="L8122" s="3">
        <v>118.51</v>
      </c>
      <c r="M8122" s="4">
        <v>0.03</v>
      </c>
      <c r="N8122" s="5" t="s">
        <v>23</v>
      </c>
      <c r="O8122" s="3">
        <v>-948.71</v>
      </c>
      <c r="P8122" s="3">
        <v>3.25</v>
      </c>
      <c r="Q8122" s="3">
        <v>49</v>
      </c>
      <c r="R8122" s="5" t="s">
        <v>206</v>
      </c>
      <c r="S8122" s="5" t="s">
        <v>3626</v>
      </c>
      <c r="T8122" s="5" t="str">
        <f t="shared" si="757"/>
        <v>Ann Steele</v>
      </c>
      <c r="U8122" t="s">
        <v>153</v>
      </c>
      <c r="V8122" s="5" t="s">
        <v>47</v>
      </c>
      <c r="W8122" s="5" t="s">
        <v>28</v>
      </c>
      <c r="X8122" s="5" t="s">
        <v>38</v>
      </c>
      <c r="Y8122" s="5" t="s">
        <v>2223</v>
      </c>
      <c r="Z8122" s="5" t="s">
        <v>31</v>
      </c>
      <c r="AA8122" s="4">
        <v>0.56000000000000005</v>
      </c>
      <c r="AB8122" s="1">
        <v>39883</v>
      </c>
      <c r="AC8122" s="1">
        <v>27669</v>
      </c>
      <c r="AD8122">
        <f t="shared" si="758"/>
        <v>2</v>
      </c>
      <c r="AE8122">
        <f t="shared" ca="1" si="759"/>
        <v>48</v>
      </c>
      <c r="AF8122" t="str">
        <f t="shared" ca="1" si="760"/>
        <v>18-64</v>
      </c>
      <c r="AG8122" s="3">
        <f t="shared" si="761"/>
        <v>2.4880488095238098</v>
      </c>
      <c r="AH8122" t="str">
        <f>_xlfn.IFNA(VLOOKUP(Sales_Transactions[[#This Row],[Order ID]],Returned_Items[#All],2,FALSE),"Not Returned")</f>
        <v>Not Returned</v>
      </c>
    </row>
    <row r="8123" spans="1:34" x14ac:dyDescent="0.25">
      <c r="A8123">
        <v>52897</v>
      </c>
      <c r="C8123" t="s">
        <v>2818</v>
      </c>
      <c r="D8123" s="2" t="str">
        <f>TEXT(MID(Sales_Transactions[[#This Row],[Order Date]],2,5),"d/m/yyy")</f>
        <v>22/8/2009</v>
      </c>
      <c r="E8123" s="2" t="str">
        <f>TEXT(MID(Sales_Transactions[[#This Row],[Order Date]],2,5),"d")</f>
        <v>22</v>
      </c>
      <c r="F8123" s="2" t="str">
        <f>TEXT(MID(Sales_Transactions[[#This Row],[Order Date]],2,5),"m")</f>
        <v>8</v>
      </c>
      <c r="G8123" s="2" t="str">
        <f>TEXT(MID(Sales_Transactions[[#This Row],[Order Date]],2,5),"yyy")</f>
        <v>2009</v>
      </c>
      <c r="H8123" s="2" t="str">
        <f>TEXT(MID(Sales_Transactions[[#This Row],[Order Date]],2,5),"yyy/m")</f>
        <v>2009/8</v>
      </c>
      <c r="I8123" t="s">
        <v>78</v>
      </c>
      <c r="J8123">
        <f t="shared" si="756"/>
        <v>3</v>
      </c>
      <c r="K8123" s="2">
        <v>40</v>
      </c>
      <c r="L8123" s="3">
        <v>2055.98</v>
      </c>
      <c r="M8123" s="4">
        <v>0</v>
      </c>
      <c r="N8123" s="5" t="s">
        <v>23</v>
      </c>
      <c r="O8123" s="3">
        <v>1016.86</v>
      </c>
      <c r="P8123" s="3">
        <v>47.9</v>
      </c>
      <c r="Q8123" s="3">
        <v>5.86</v>
      </c>
      <c r="R8123" s="5" t="s">
        <v>2341</v>
      </c>
      <c r="S8123" s="5" t="s">
        <v>3625</v>
      </c>
      <c r="T8123" s="5" t="str">
        <f t="shared" si="757"/>
        <v>Larry Tron</v>
      </c>
      <c r="U8123" t="s">
        <v>153</v>
      </c>
      <c r="V8123" s="5" t="s">
        <v>74</v>
      </c>
      <c r="W8123" s="5" t="s">
        <v>28</v>
      </c>
      <c r="X8123" s="5" t="s">
        <v>75</v>
      </c>
      <c r="Y8123" s="5" t="s">
        <v>1462</v>
      </c>
      <c r="Z8123" s="5" t="s">
        <v>43</v>
      </c>
      <c r="AA8123" s="4">
        <v>0.37</v>
      </c>
      <c r="AB8123" s="1">
        <v>40049</v>
      </c>
      <c r="AC8123" s="1">
        <v>27710</v>
      </c>
      <c r="AD8123">
        <f t="shared" si="758"/>
        <v>2</v>
      </c>
      <c r="AE8123">
        <f t="shared" ca="1" si="759"/>
        <v>48</v>
      </c>
      <c r="AF8123" t="str">
        <f t="shared" ca="1" si="760"/>
        <v>18-64</v>
      </c>
      <c r="AG8123" s="3">
        <f t="shared" si="761"/>
        <v>1.3439999999999999</v>
      </c>
      <c r="AH8123" t="str">
        <f>_xlfn.IFNA(VLOOKUP(Sales_Transactions[[#This Row],[Order ID]],Returned_Items[#All],2,FALSE),"Not Returned")</f>
        <v>Not Returned</v>
      </c>
    </row>
    <row r="8124" spans="1:34" x14ac:dyDescent="0.25">
      <c r="A8124">
        <v>53798</v>
      </c>
      <c r="C8124" t="s">
        <v>2237</v>
      </c>
      <c r="D8124" s="2" t="str">
        <f>TEXT(MID(Sales_Transactions[[#This Row],[Order Date]],2,5),"d/m/yyy")</f>
        <v>19/4/2009</v>
      </c>
      <c r="E8124" s="2" t="str">
        <f>TEXT(MID(Sales_Transactions[[#This Row],[Order Date]],2,5),"d")</f>
        <v>19</v>
      </c>
      <c r="F8124" s="2" t="str">
        <f>TEXT(MID(Sales_Transactions[[#This Row],[Order Date]],2,5),"m")</f>
        <v>4</v>
      </c>
      <c r="G8124" s="2" t="str">
        <f>TEXT(MID(Sales_Transactions[[#This Row],[Order Date]],2,5),"yyy")</f>
        <v>2009</v>
      </c>
      <c r="H8124" s="2" t="str">
        <f>TEXT(MID(Sales_Transactions[[#This Row],[Order Date]],2,5),"yyy/m")</f>
        <v>2009/4</v>
      </c>
      <c r="I8124" t="s">
        <v>22</v>
      </c>
      <c r="J8124">
        <f t="shared" si="756"/>
        <v>2</v>
      </c>
      <c r="K8124" s="2">
        <v>29</v>
      </c>
      <c r="L8124" s="3">
        <v>2317.65</v>
      </c>
      <c r="M8124" s="4">
        <v>0</v>
      </c>
      <c r="N8124" s="5" t="s">
        <v>23</v>
      </c>
      <c r="O8124" s="3">
        <v>568.6</v>
      </c>
      <c r="P8124" s="3">
        <v>78.650000000000006</v>
      </c>
      <c r="Q8124" s="3">
        <v>13.99</v>
      </c>
      <c r="R8124" s="5" t="s">
        <v>1395</v>
      </c>
      <c r="S8124" s="5" t="s">
        <v>1396</v>
      </c>
      <c r="T8124" s="5" t="str">
        <f t="shared" si="757"/>
        <v>Kelly Williams</v>
      </c>
      <c r="U8124" t="s">
        <v>153</v>
      </c>
      <c r="V8124" s="5" t="s">
        <v>47</v>
      </c>
      <c r="W8124" s="5" t="s">
        <v>28</v>
      </c>
      <c r="X8124" s="5" t="s">
        <v>38</v>
      </c>
      <c r="Y8124" s="5" t="s">
        <v>829</v>
      </c>
      <c r="Z8124" s="5" t="s">
        <v>56</v>
      </c>
      <c r="AA8124" s="4">
        <v>0.52</v>
      </c>
      <c r="AB8124" s="1">
        <v>39929</v>
      </c>
      <c r="AC8124" s="1">
        <v>27686</v>
      </c>
      <c r="AD8124">
        <f t="shared" si="758"/>
        <v>7</v>
      </c>
      <c r="AE8124">
        <f t="shared" ca="1" si="759"/>
        <v>48</v>
      </c>
      <c r="AF8124" t="str">
        <f t="shared" ca="1" si="760"/>
        <v>18-64</v>
      </c>
      <c r="AG8124" s="3">
        <f t="shared" si="761"/>
        <v>3.1944827586206896</v>
      </c>
      <c r="AH8124" t="str">
        <f>_xlfn.IFNA(VLOOKUP(Sales_Transactions[[#This Row],[Order ID]],Returned_Items[#All],2,FALSE),"Not Returned")</f>
        <v>Not Returned</v>
      </c>
    </row>
    <row r="8125" spans="1:34" x14ac:dyDescent="0.25">
      <c r="A8125">
        <v>53798</v>
      </c>
      <c r="C8125" t="s">
        <v>2237</v>
      </c>
      <c r="D8125" s="2" t="str">
        <f>TEXT(MID(Sales_Transactions[[#This Row],[Order Date]],2,5),"d/m/yyy")</f>
        <v>19/4/2009</v>
      </c>
      <c r="E8125" s="2" t="str">
        <f>TEXT(MID(Sales_Transactions[[#This Row],[Order Date]],2,5),"d")</f>
        <v>19</v>
      </c>
      <c r="F8125" s="2" t="str">
        <f>TEXT(MID(Sales_Transactions[[#This Row],[Order Date]],2,5),"m")</f>
        <v>4</v>
      </c>
      <c r="G8125" s="2" t="str">
        <f>TEXT(MID(Sales_Transactions[[#This Row],[Order Date]],2,5),"yyy")</f>
        <v>2009</v>
      </c>
      <c r="H8125" s="2" t="str">
        <f>TEXT(MID(Sales_Transactions[[#This Row],[Order Date]],2,5),"yyy/m")</f>
        <v>2009/4</v>
      </c>
      <c r="I8125" t="s">
        <v>22</v>
      </c>
      <c r="J8125">
        <f t="shared" si="756"/>
        <v>2</v>
      </c>
      <c r="K8125" s="2">
        <v>41</v>
      </c>
      <c r="L8125" s="3">
        <v>4987.7299999999996</v>
      </c>
      <c r="M8125" s="4">
        <v>0.08</v>
      </c>
      <c r="N8125" s="5" t="s">
        <v>34</v>
      </c>
      <c r="O8125" s="3">
        <v>-1867.97</v>
      </c>
      <c r="P8125" s="3">
        <v>122.99</v>
      </c>
      <c r="Q8125" s="3">
        <v>70.2</v>
      </c>
      <c r="R8125" s="5" t="s">
        <v>1395</v>
      </c>
      <c r="S8125" s="5" t="s">
        <v>1396</v>
      </c>
      <c r="T8125" s="5" t="str">
        <f t="shared" si="757"/>
        <v>Kelly Williams</v>
      </c>
      <c r="U8125" t="s">
        <v>153</v>
      </c>
      <c r="V8125" s="5" t="s">
        <v>47</v>
      </c>
      <c r="W8125" s="5" t="s">
        <v>57</v>
      </c>
      <c r="X8125" s="5" t="s">
        <v>154</v>
      </c>
      <c r="Y8125" s="5" t="s">
        <v>701</v>
      </c>
      <c r="Z8125" s="5" t="s">
        <v>40</v>
      </c>
      <c r="AA8125" s="4">
        <v>0.74</v>
      </c>
      <c r="AB8125" s="1">
        <v>39927</v>
      </c>
      <c r="AC8125" s="1">
        <v>26789</v>
      </c>
      <c r="AD8125">
        <f t="shared" si="758"/>
        <v>5</v>
      </c>
      <c r="AE8125">
        <f t="shared" ca="1" si="759"/>
        <v>51</v>
      </c>
      <c r="AF8125" t="str">
        <f t="shared" ca="1" si="760"/>
        <v>18-64</v>
      </c>
      <c r="AG8125" s="3">
        <f t="shared" si="761"/>
        <v>4.7095514146341468</v>
      </c>
      <c r="AH8125" t="str">
        <f>_xlfn.IFNA(VLOOKUP(Sales_Transactions[[#This Row],[Order ID]],Returned_Items[#All],2,FALSE),"Not Returned")</f>
        <v>Not Returned</v>
      </c>
    </row>
    <row r="8126" spans="1:34" x14ac:dyDescent="0.25">
      <c r="A8126">
        <v>54051</v>
      </c>
      <c r="C8126" t="s">
        <v>3011</v>
      </c>
      <c r="D8126" s="2" t="str">
        <f>TEXT(MID(Sales_Transactions[[#This Row],[Order Date]],2,5),"d/m/yyy")</f>
        <v>11/8/2011</v>
      </c>
      <c r="E8126" s="2" t="str">
        <f>TEXT(MID(Sales_Transactions[[#This Row],[Order Date]],2,5),"d")</f>
        <v>11</v>
      </c>
      <c r="F8126" s="2" t="str">
        <f>TEXT(MID(Sales_Transactions[[#This Row],[Order Date]],2,5),"m")</f>
        <v>8</v>
      </c>
      <c r="G8126" s="2" t="str">
        <f>TEXT(MID(Sales_Transactions[[#This Row],[Order Date]],2,5),"yyy")</f>
        <v>2011</v>
      </c>
      <c r="H8126" s="2" t="str">
        <f>TEXT(MID(Sales_Transactions[[#This Row],[Order Date]],2,5),"yyy/m")</f>
        <v>2011/8</v>
      </c>
      <c r="I8126" t="s">
        <v>78</v>
      </c>
      <c r="J8126">
        <f t="shared" si="756"/>
        <v>3</v>
      </c>
      <c r="K8126" s="2">
        <v>23</v>
      </c>
      <c r="L8126" s="3">
        <v>3301.33</v>
      </c>
      <c r="M8126" s="4">
        <v>0.05</v>
      </c>
      <c r="N8126" s="5" t="s">
        <v>34</v>
      </c>
      <c r="O8126" s="3">
        <v>-307.45999999999998</v>
      </c>
      <c r="P8126" s="3">
        <v>140.97999999999999</v>
      </c>
      <c r="Q8126" s="3">
        <v>36.090000000000003</v>
      </c>
      <c r="R8126" s="5" t="s">
        <v>3621</v>
      </c>
      <c r="S8126" s="5" t="s">
        <v>3622</v>
      </c>
      <c r="T8126" s="5" t="str">
        <f t="shared" si="757"/>
        <v>Alice McCarthy</v>
      </c>
      <c r="U8126" t="s">
        <v>153</v>
      </c>
      <c r="V8126" s="5" t="s">
        <v>47</v>
      </c>
      <c r="W8126" s="5" t="s">
        <v>57</v>
      </c>
      <c r="X8126" s="5" t="s">
        <v>104</v>
      </c>
      <c r="Y8126" s="5" t="s">
        <v>565</v>
      </c>
      <c r="Z8126" s="5" t="s">
        <v>106</v>
      </c>
      <c r="AA8126" s="4">
        <v>0.77</v>
      </c>
      <c r="AB8126" s="1">
        <v>40768</v>
      </c>
      <c r="AC8126" s="1">
        <v>26946</v>
      </c>
      <c r="AD8126">
        <f t="shared" si="758"/>
        <v>2</v>
      </c>
      <c r="AE8126">
        <f t="shared" ca="1" si="759"/>
        <v>50</v>
      </c>
      <c r="AF8126" t="str">
        <f t="shared" ca="1" si="760"/>
        <v>18-64</v>
      </c>
      <c r="AG8126" s="3">
        <f t="shared" si="761"/>
        <v>7.6956308695652167</v>
      </c>
      <c r="AH8126" t="str">
        <f>_xlfn.IFNA(VLOOKUP(Sales_Transactions[[#This Row],[Order ID]],Returned_Items[#All],2,FALSE),"Not Returned")</f>
        <v>Not Returned</v>
      </c>
    </row>
    <row r="8127" spans="1:34" x14ac:dyDescent="0.25">
      <c r="A8127">
        <v>54051</v>
      </c>
      <c r="C8127" t="s">
        <v>3011</v>
      </c>
      <c r="D8127" s="2" t="str">
        <f>TEXT(MID(Sales_Transactions[[#This Row],[Order Date]],2,5),"d/m/yyy")</f>
        <v>11/8/2011</v>
      </c>
      <c r="E8127" s="2" t="str">
        <f>TEXT(MID(Sales_Transactions[[#This Row],[Order Date]],2,5),"d")</f>
        <v>11</v>
      </c>
      <c r="F8127" s="2" t="str">
        <f>TEXT(MID(Sales_Transactions[[#This Row],[Order Date]],2,5),"m")</f>
        <v>8</v>
      </c>
      <c r="G8127" s="2" t="str">
        <f>TEXT(MID(Sales_Transactions[[#This Row],[Order Date]],2,5),"yyy")</f>
        <v>2011</v>
      </c>
      <c r="H8127" s="2" t="str">
        <f>TEXT(MID(Sales_Transactions[[#This Row],[Order Date]],2,5),"yyy/m")</f>
        <v>2011/8</v>
      </c>
      <c r="I8127" t="s">
        <v>78</v>
      </c>
      <c r="J8127">
        <f t="shared" si="756"/>
        <v>3</v>
      </c>
      <c r="K8127" s="2">
        <v>28</v>
      </c>
      <c r="L8127" s="3">
        <v>126.95</v>
      </c>
      <c r="M8127" s="4">
        <v>0.06</v>
      </c>
      <c r="N8127" s="5" t="s">
        <v>67</v>
      </c>
      <c r="O8127" s="3">
        <v>45.87</v>
      </c>
      <c r="P8127" s="3">
        <v>4.13</v>
      </c>
      <c r="Q8127" s="3">
        <v>0.99</v>
      </c>
      <c r="R8127" s="5" t="s">
        <v>3621</v>
      </c>
      <c r="S8127" s="5" t="s">
        <v>3622</v>
      </c>
      <c r="T8127" s="5" t="str">
        <f t="shared" si="757"/>
        <v>Alice McCarthy</v>
      </c>
      <c r="U8127" t="s">
        <v>153</v>
      </c>
      <c r="V8127" s="5" t="s">
        <v>47</v>
      </c>
      <c r="W8127" s="5" t="s">
        <v>28</v>
      </c>
      <c r="X8127" s="5" t="s">
        <v>115</v>
      </c>
      <c r="Y8127" s="5" t="s">
        <v>823</v>
      </c>
      <c r="Z8127" s="5" t="s">
        <v>43</v>
      </c>
      <c r="AA8127" s="4">
        <v>0.39</v>
      </c>
      <c r="AB8127" s="1">
        <v>40767</v>
      </c>
      <c r="AC8127" s="1">
        <v>26136</v>
      </c>
      <c r="AD8127">
        <f t="shared" si="758"/>
        <v>1</v>
      </c>
      <c r="AE8127">
        <f t="shared" ca="1" si="759"/>
        <v>53</v>
      </c>
      <c r="AF8127" t="str">
        <f t="shared" ca="1" si="760"/>
        <v>18-64</v>
      </c>
      <c r="AG8127" s="3">
        <f t="shared" si="761"/>
        <v>0.18276864285714287</v>
      </c>
      <c r="AH8127" t="str">
        <f>_xlfn.IFNA(VLOOKUP(Sales_Transactions[[#This Row],[Order ID]],Returned_Items[#All],2,FALSE),"Not Returned")</f>
        <v>Not Returned</v>
      </c>
    </row>
    <row r="8128" spans="1:34" x14ac:dyDescent="0.25">
      <c r="A8128">
        <v>54116</v>
      </c>
      <c r="C8128" t="s">
        <v>3253</v>
      </c>
      <c r="D8128" s="2" t="str">
        <f>TEXT(MID(Sales_Transactions[[#This Row],[Order Date]],2,5),"d/m/yyy")</f>
        <v>3/11/2011</v>
      </c>
      <c r="E8128" s="2" t="str">
        <f>TEXT(MID(Sales_Transactions[[#This Row],[Order Date]],2,5),"d")</f>
        <v>3</v>
      </c>
      <c r="F8128" s="2" t="str">
        <f>TEXT(MID(Sales_Transactions[[#This Row],[Order Date]],2,5),"m")</f>
        <v>11</v>
      </c>
      <c r="G8128" s="2" t="str">
        <f>TEXT(MID(Sales_Transactions[[#This Row],[Order Date]],2,5),"yyy")</f>
        <v>2011</v>
      </c>
      <c r="H8128" s="2" t="str">
        <f>TEXT(MID(Sales_Transactions[[#This Row],[Order Date]],2,5),"yyy/m")</f>
        <v>2011/11</v>
      </c>
      <c r="I8128" t="s">
        <v>101</v>
      </c>
      <c r="J8128">
        <f t="shared" si="756"/>
        <v>1</v>
      </c>
      <c r="K8128" s="2">
        <v>22</v>
      </c>
      <c r="L8128" s="3">
        <v>3329.27</v>
      </c>
      <c r="M8128" s="4">
        <v>0.05</v>
      </c>
      <c r="N8128" s="5" t="s">
        <v>34</v>
      </c>
      <c r="O8128" s="3">
        <v>350</v>
      </c>
      <c r="P8128" s="3">
        <v>150.97999999999999</v>
      </c>
      <c r="Q8128" s="3">
        <v>16.010000000000002</v>
      </c>
      <c r="R8128" s="5" t="s">
        <v>198</v>
      </c>
      <c r="S8128" s="5" t="s">
        <v>2675</v>
      </c>
      <c r="T8128" s="5" t="str">
        <f t="shared" si="757"/>
        <v>Frank Gastineau</v>
      </c>
      <c r="U8128" t="s">
        <v>153</v>
      </c>
      <c r="V8128" s="5" t="s">
        <v>27</v>
      </c>
      <c r="W8128" s="5" t="s">
        <v>57</v>
      </c>
      <c r="X8128" s="5" t="s">
        <v>107</v>
      </c>
      <c r="Y8128" s="5" t="s">
        <v>2525</v>
      </c>
      <c r="Z8128" s="5" t="s">
        <v>106</v>
      </c>
      <c r="AA8128" s="4">
        <v>0.7</v>
      </c>
      <c r="AB8128" s="1">
        <v>40851</v>
      </c>
      <c r="AC8128" s="1">
        <v>27172</v>
      </c>
      <c r="AD8128">
        <f t="shared" si="758"/>
        <v>1</v>
      </c>
      <c r="AE8128">
        <f t="shared" ca="1" si="759"/>
        <v>50</v>
      </c>
      <c r="AF8128" t="str">
        <f t="shared" ca="1" si="760"/>
        <v>18-64</v>
      </c>
      <c r="AG8128" s="3">
        <f t="shared" si="761"/>
        <v>7.5870231818181812</v>
      </c>
      <c r="AH8128" t="str">
        <f>_xlfn.IFNA(VLOOKUP(Sales_Transactions[[#This Row],[Order ID]],Returned_Items[#All],2,FALSE),"Not Returned")</f>
        <v>Not Returned</v>
      </c>
    </row>
    <row r="8129" spans="1:34" x14ac:dyDescent="0.25">
      <c r="A8129">
        <v>55459</v>
      </c>
      <c r="C8129" t="s">
        <v>3629</v>
      </c>
      <c r="D8129" s="2" t="str">
        <f>TEXT(MID(Sales_Transactions[[#This Row],[Order Date]],2,5),"d/m/yyy")</f>
        <v>25/4/2009</v>
      </c>
      <c r="E8129" s="2" t="str">
        <f>TEXT(MID(Sales_Transactions[[#This Row],[Order Date]],2,5),"d")</f>
        <v>25</v>
      </c>
      <c r="F8129" s="2" t="str">
        <f>TEXT(MID(Sales_Transactions[[#This Row],[Order Date]],2,5),"m")</f>
        <v>4</v>
      </c>
      <c r="G8129" s="2" t="str">
        <f>TEXT(MID(Sales_Transactions[[#This Row],[Order Date]],2,5),"yyy")</f>
        <v>2009</v>
      </c>
      <c r="H8129" s="2" t="str">
        <f>TEXT(MID(Sales_Transactions[[#This Row],[Order Date]],2,5),"yyy/m")</f>
        <v>2009/4</v>
      </c>
      <c r="I8129" t="s">
        <v>101</v>
      </c>
      <c r="J8129">
        <f t="shared" si="756"/>
        <v>1</v>
      </c>
      <c r="K8129" s="2">
        <v>5</v>
      </c>
      <c r="L8129" s="3">
        <v>126.95</v>
      </c>
      <c r="M8129" s="4">
        <v>0</v>
      </c>
      <c r="N8129" s="5" t="s">
        <v>23</v>
      </c>
      <c r="O8129" s="3">
        <v>-4.17</v>
      </c>
      <c r="P8129" s="3">
        <v>22.84</v>
      </c>
      <c r="Q8129" s="3">
        <v>8.18</v>
      </c>
      <c r="R8129" s="5" t="s">
        <v>2341</v>
      </c>
      <c r="S8129" s="5" t="s">
        <v>3625</v>
      </c>
      <c r="T8129" s="5" t="str">
        <f t="shared" si="757"/>
        <v>Larry Tron</v>
      </c>
      <c r="U8129" t="s">
        <v>153</v>
      </c>
      <c r="V8129" s="5" t="s">
        <v>74</v>
      </c>
      <c r="W8129" s="5" t="s">
        <v>28</v>
      </c>
      <c r="X8129" s="5" t="s">
        <v>75</v>
      </c>
      <c r="Y8129" s="5" t="s">
        <v>2738</v>
      </c>
      <c r="Z8129" s="5" t="s">
        <v>43</v>
      </c>
      <c r="AA8129" s="4">
        <v>0.39</v>
      </c>
      <c r="AB8129" s="1">
        <v>39930</v>
      </c>
      <c r="AC8129" s="1">
        <v>27294</v>
      </c>
      <c r="AD8129">
        <f t="shared" si="758"/>
        <v>2</v>
      </c>
      <c r="AE8129">
        <f t="shared" ca="1" si="759"/>
        <v>49</v>
      </c>
      <c r="AF8129" t="str">
        <f t="shared" ca="1" si="760"/>
        <v>18-64</v>
      </c>
      <c r="AG8129" s="3">
        <f t="shared" si="761"/>
        <v>6.2039999999999997</v>
      </c>
      <c r="AH8129" t="str">
        <f>_xlfn.IFNA(VLOOKUP(Sales_Transactions[[#This Row],[Order ID]],Returned_Items[#All],2,FALSE),"Not Returned")</f>
        <v>Not Returned</v>
      </c>
    </row>
    <row r="8130" spans="1:34" x14ac:dyDescent="0.25">
      <c r="A8130">
        <v>56582</v>
      </c>
      <c r="C8130" t="s">
        <v>1846</v>
      </c>
      <c r="D8130" s="2" t="str">
        <f>TEXT(MID(Sales_Transactions[[#This Row],[Order Date]],2,5),"d/m/yyy")</f>
        <v>12/6/2009</v>
      </c>
      <c r="E8130" s="2" t="str">
        <f>TEXT(MID(Sales_Transactions[[#This Row],[Order Date]],2,5),"d")</f>
        <v>12</v>
      </c>
      <c r="F8130" s="2" t="str">
        <f>TEXT(MID(Sales_Transactions[[#This Row],[Order Date]],2,5),"m")</f>
        <v>6</v>
      </c>
      <c r="G8130" s="2" t="str">
        <f>TEXT(MID(Sales_Transactions[[#This Row],[Order Date]],2,5),"yyy")</f>
        <v>2009</v>
      </c>
      <c r="H8130" s="2" t="str">
        <f>TEXT(MID(Sales_Transactions[[#This Row],[Order Date]],2,5),"yyy/m")</f>
        <v>2009/6</v>
      </c>
      <c r="I8130" t="s">
        <v>22</v>
      </c>
      <c r="J8130">
        <f t="shared" ref="J8130:J8193" si="762">IF(I8130="Making Critical",5,IF(I8130="High",4,IF(I8130="Medium",3,IF(I8130="Low",2,1))))</f>
        <v>2</v>
      </c>
      <c r="K8130" s="2">
        <v>25</v>
      </c>
      <c r="L8130" s="3">
        <v>2612.89</v>
      </c>
      <c r="M8130" s="4">
        <v>0.04</v>
      </c>
      <c r="N8130" s="5" t="s">
        <v>23</v>
      </c>
      <c r="O8130" s="3">
        <v>490.99</v>
      </c>
      <c r="P8130" s="3">
        <v>105.29</v>
      </c>
      <c r="Q8130" s="3">
        <v>10.119999999999999</v>
      </c>
      <c r="R8130" s="5" t="s">
        <v>890</v>
      </c>
      <c r="S8130" s="5" t="s">
        <v>2098</v>
      </c>
      <c r="T8130" s="5" t="str">
        <f t="shared" ref="T8130:T8193" si="763">R8130 &amp; " " &amp; S8130</f>
        <v>Harold Pawlan</v>
      </c>
      <c r="U8130" t="s">
        <v>153</v>
      </c>
      <c r="V8130" s="5" t="s">
        <v>27</v>
      </c>
      <c r="W8130" s="5" t="s">
        <v>57</v>
      </c>
      <c r="X8130" s="5" t="s">
        <v>58</v>
      </c>
      <c r="Y8130" s="5" t="s">
        <v>2691</v>
      </c>
      <c r="Z8130" s="5" t="s">
        <v>31</v>
      </c>
      <c r="AA8130" s="4">
        <v>0.79</v>
      </c>
      <c r="AB8130" s="1">
        <v>39980</v>
      </c>
      <c r="AC8130" s="1">
        <v>27101</v>
      </c>
      <c r="AD8130">
        <f t="shared" ref="AD8130:AD8193" si="764">_xlfn.DAYS(AB8130,D8130)</f>
        <v>4</v>
      </c>
      <c r="AE8130">
        <f t="shared" ref="AE8130:AE8193" ca="1" si="765">DATEDIF(AC8130,TODAY(),"Y")</f>
        <v>50</v>
      </c>
      <c r="AF8130" t="str">
        <f t="shared" ref="AF8130:AF8193" ca="1" si="766">IF(AE8130&lt;18,"Under 18",IF(AE8130&lt;65,"18-64","Over 65"))</f>
        <v>18-64</v>
      </c>
      <c r="AG8130" s="3">
        <f t="shared" ref="AG8130:AG8193" si="767" xml:space="preserve"> (P8130 - (M8130 / 100) * P8130 + Q8130) / K8130</f>
        <v>4.6147153600000008</v>
      </c>
      <c r="AH8130" t="str">
        <f>_xlfn.IFNA(VLOOKUP(Sales_Transactions[[#This Row],[Order ID]],Returned_Items[#All],2,FALSE),"Not Returned")</f>
        <v>Returned</v>
      </c>
    </row>
    <row r="8131" spans="1:34" x14ac:dyDescent="0.25">
      <c r="A8131">
        <v>56582</v>
      </c>
      <c r="C8131" t="s">
        <v>1846</v>
      </c>
      <c r="D8131" s="2" t="str">
        <f>TEXT(MID(Sales_Transactions[[#This Row],[Order Date]],2,5),"d/m/yyy")</f>
        <v>12/6/2009</v>
      </c>
      <c r="E8131" s="2" t="str">
        <f>TEXT(MID(Sales_Transactions[[#This Row],[Order Date]],2,5),"d")</f>
        <v>12</v>
      </c>
      <c r="F8131" s="2" t="str">
        <f>TEXT(MID(Sales_Transactions[[#This Row],[Order Date]],2,5),"m")</f>
        <v>6</v>
      </c>
      <c r="G8131" s="2" t="str">
        <f>TEXT(MID(Sales_Transactions[[#This Row],[Order Date]],2,5),"yyy")</f>
        <v>2009</v>
      </c>
      <c r="H8131" s="2" t="str">
        <f>TEXT(MID(Sales_Transactions[[#This Row],[Order Date]],2,5),"yyy/m")</f>
        <v>2009/6</v>
      </c>
      <c r="I8131" t="s">
        <v>22</v>
      </c>
      <c r="J8131">
        <f t="shared" si="762"/>
        <v>2</v>
      </c>
      <c r="K8131" s="2">
        <v>47</v>
      </c>
      <c r="L8131" s="3">
        <v>1146.992</v>
      </c>
      <c r="M8131" s="4">
        <v>7.0000000000000007E-2</v>
      </c>
      <c r="N8131" s="5" t="s">
        <v>34</v>
      </c>
      <c r="O8131" s="3">
        <v>-1643.74</v>
      </c>
      <c r="P8131" s="3">
        <v>31.76</v>
      </c>
      <c r="Q8131" s="3">
        <v>45.51</v>
      </c>
      <c r="R8131" s="5" t="s">
        <v>890</v>
      </c>
      <c r="S8131" s="5" t="s">
        <v>2098</v>
      </c>
      <c r="T8131" s="5" t="str">
        <f t="shared" si="763"/>
        <v>Harold Pawlan</v>
      </c>
      <c r="U8131" t="s">
        <v>153</v>
      </c>
      <c r="V8131" s="5" t="s">
        <v>27</v>
      </c>
      <c r="W8131" s="5" t="s">
        <v>57</v>
      </c>
      <c r="X8131" s="5" t="s">
        <v>107</v>
      </c>
      <c r="Y8131" s="5" t="s">
        <v>1032</v>
      </c>
      <c r="Z8131" s="5" t="s">
        <v>106</v>
      </c>
      <c r="AA8131" s="4">
        <v>0.65</v>
      </c>
      <c r="AB8131" s="1">
        <v>39978</v>
      </c>
      <c r="AC8131" s="1">
        <v>27326</v>
      </c>
      <c r="AD8131">
        <f t="shared" si="764"/>
        <v>2</v>
      </c>
      <c r="AE8131">
        <f t="shared" ca="1" si="765"/>
        <v>49</v>
      </c>
      <c r="AF8131" t="str">
        <f t="shared" ca="1" si="766"/>
        <v>18-64</v>
      </c>
      <c r="AG8131" s="3">
        <f t="shared" si="767"/>
        <v>1.6435695319148937</v>
      </c>
      <c r="AH8131" t="str">
        <f>_xlfn.IFNA(VLOOKUP(Sales_Transactions[[#This Row],[Order ID]],Returned_Items[#All],2,FALSE),"Not Returned")</f>
        <v>Returned</v>
      </c>
    </row>
    <row r="8132" spans="1:34" x14ac:dyDescent="0.25">
      <c r="A8132">
        <v>57121</v>
      </c>
      <c r="C8132" t="s">
        <v>240</v>
      </c>
      <c r="D8132" s="2" t="str">
        <f>TEXT(MID(Sales_Transactions[[#This Row],[Order Date]],2,5),"d/m/yyy")</f>
        <v>16/11/2011</v>
      </c>
      <c r="E8132" s="2" t="str">
        <f>TEXT(MID(Sales_Transactions[[#This Row],[Order Date]],2,5),"d")</f>
        <v>16</v>
      </c>
      <c r="F8132" s="2" t="str">
        <f>TEXT(MID(Sales_Transactions[[#This Row],[Order Date]],2,5),"m")</f>
        <v>11</v>
      </c>
      <c r="G8132" s="2" t="str">
        <f>TEXT(MID(Sales_Transactions[[#This Row],[Order Date]],2,5),"yyy")</f>
        <v>2011</v>
      </c>
      <c r="H8132" s="2" t="str">
        <f>TEXT(MID(Sales_Transactions[[#This Row],[Order Date]],2,5),"yyy/m")</f>
        <v>2011/11</v>
      </c>
      <c r="I8132" t="s">
        <v>52</v>
      </c>
      <c r="J8132">
        <f t="shared" si="762"/>
        <v>1</v>
      </c>
      <c r="K8132" s="2">
        <v>42</v>
      </c>
      <c r="L8132" s="3">
        <v>199.24</v>
      </c>
      <c r="M8132" s="4">
        <v>7.0000000000000007E-2</v>
      </c>
      <c r="N8132" s="5" t="s">
        <v>23</v>
      </c>
      <c r="O8132" s="3">
        <v>-84.26</v>
      </c>
      <c r="P8132" s="3">
        <v>4.9800000000000004</v>
      </c>
      <c r="Q8132" s="3">
        <v>4.72</v>
      </c>
      <c r="R8132" s="5" t="s">
        <v>2306</v>
      </c>
      <c r="S8132" s="5" t="s">
        <v>1395</v>
      </c>
      <c r="T8132" s="5" t="str">
        <f t="shared" si="763"/>
        <v>Grace Kelly</v>
      </c>
      <c r="U8132" t="s">
        <v>153</v>
      </c>
      <c r="V8132" s="5" t="s">
        <v>37</v>
      </c>
      <c r="W8132" s="5" t="s">
        <v>28</v>
      </c>
      <c r="X8132" s="5" t="s">
        <v>75</v>
      </c>
      <c r="Y8132" s="5" t="s">
        <v>1695</v>
      </c>
      <c r="Z8132" s="5" t="s">
        <v>43</v>
      </c>
      <c r="AA8132" s="4">
        <v>0.36</v>
      </c>
      <c r="AB8132" s="1">
        <v>40865</v>
      </c>
      <c r="AC8132" s="1">
        <v>27261</v>
      </c>
      <c r="AD8132">
        <f t="shared" si="764"/>
        <v>2</v>
      </c>
      <c r="AE8132">
        <f t="shared" ca="1" si="765"/>
        <v>49</v>
      </c>
      <c r="AF8132" t="str">
        <f t="shared" ca="1" si="766"/>
        <v>18-64</v>
      </c>
      <c r="AG8132" s="3">
        <f t="shared" si="767"/>
        <v>0.23086938095238096</v>
      </c>
      <c r="AH8132" t="str">
        <f>_xlfn.IFNA(VLOOKUP(Sales_Transactions[[#This Row],[Order ID]],Returned_Items[#All],2,FALSE),"Not Returned")</f>
        <v>Not Returned</v>
      </c>
    </row>
    <row r="8133" spans="1:34" x14ac:dyDescent="0.25">
      <c r="A8133">
        <v>57121</v>
      </c>
      <c r="C8133" t="s">
        <v>240</v>
      </c>
      <c r="D8133" s="2" t="str">
        <f>TEXT(MID(Sales_Transactions[[#This Row],[Order Date]],2,5),"d/m/yyy")</f>
        <v>16/11/2011</v>
      </c>
      <c r="E8133" s="2" t="str">
        <f>TEXT(MID(Sales_Transactions[[#This Row],[Order Date]],2,5),"d")</f>
        <v>16</v>
      </c>
      <c r="F8133" s="2" t="str">
        <f>TEXT(MID(Sales_Transactions[[#This Row],[Order Date]],2,5),"m")</f>
        <v>11</v>
      </c>
      <c r="G8133" s="2" t="str">
        <f>TEXT(MID(Sales_Transactions[[#This Row],[Order Date]],2,5),"yyy")</f>
        <v>2011</v>
      </c>
      <c r="H8133" s="2" t="str">
        <f>TEXT(MID(Sales_Transactions[[#This Row],[Order Date]],2,5),"yyy/m")</f>
        <v>2011/11</v>
      </c>
      <c r="I8133" t="s">
        <v>52</v>
      </c>
      <c r="J8133">
        <f t="shared" si="762"/>
        <v>1</v>
      </c>
      <c r="K8133" s="2">
        <v>3</v>
      </c>
      <c r="L8133" s="3">
        <v>504.6705</v>
      </c>
      <c r="M8133" s="4">
        <v>0.01</v>
      </c>
      <c r="N8133" s="5" t="s">
        <v>23</v>
      </c>
      <c r="O8133" s="3">
        <v>-800.89</v>
      </c>
      <c r="P8133" s="3">
        <v>195.99</v>
      </c>
      <c r="Q8133" s="3">
        <v>4.2</v>
      </c>
      <c r="R8133" s="5" t="s">
        <v>2306</v>
      </c>
      <c r="S8133" s="5" t="s">
        <v>1395</v>
      </c>
      <c r="T8133" s="5" t="str">
        <f t="shared" si="763"/>
        <v>Grace Kelly</v>
      </c>
      <c r="U8133" t="s">
        <v>153</v>
      </c>
      <c r="V8133" s="5" t="s">
        <v>37</v>
      </c>
      <c r="W8133" s="5" t="s">
        <v>48</v>
      </c>
      <c r="X8133" s="5" t="s">
        <v>49</v>
      </c>
      <c r="Y8133" s="5" t="s">
        <v>1793</v>
      </c>
      <c r="Z8133" s="5" t="s">
        <v>43</v>
      </c>
      <c r="AA8133" s="4">
        <v>0.56000000000000005</v>
      </c>
      <c r="AB8133" s="1">
        <v>40865</v>
      </c>
      <c r="AC8133" s="1">
        <v>26232</v>
      </c>
      <c r="AD8133">
        <f t="shared" si="764"/>
        <v>2</v>
      </c>
      <c r="AE8133">
        <f t="shared" ca="1" si="765"/>
        <v>52</v>
      </c>
      <c r="AF8133" t="str">
        <f t="shared" ca="1" si="766"/>
        <v>18-64</v>
      </c>
      <c r="AG8133" s="3">
        <f t="shared" si="767"/>
        <v>66.723466999999999</v>
      </c>
      <c r="AH8133" t="str">
        <f>_xlfn.IFNA(VLOOKUP(Sales_Transactions[[#This Row],[Order ID]],Returned_Items[#All],2,FALSE),"Not Returned")</f>
        <v>Not Returned</v>
      </c>
    </row>
    <row r="8134" spans="1:34" x14ac:dyDescent="0.25">
      <c r="A8134">
        <v>58657</v>
      </c>
      <c r="C8134" t="s">
        <v>2852</v>
      </c>
      <c r="D8134" s="2" t="str">
        <f>TEXT(MID(Sales_Transactions[[#This Row],[Order Date]],2,5),"d/m/yyy")</f>
        <v>27/3/2010</v>
      </c>
      <c r="E8134" s="2" t="str">
        <f>TEXT(MID(Sales_Transactions[[#This Row],[Order Date]],2,5),"d")</f>
        <v>27</v>
      </c>
      <c r="F8134" s="2" t="str">
        <f>TEXT(MID(Sales_Transactions[[#This Row],[Order Date]],2,5),"m")</f>
        <v>3</v>
      </c>
      <c r="G8134" s="2" t="str">
        <f>TEXT(MID(Sales_Transactions[[#This Row],[Order Date]],2,5),"yyy")</f>
        <v>2010</v>
      </c>
      <c r="H8134" s="2" t="str">
        <f>TEXT(MID(Sales_Transactions[[#This Row],[Order Date]],2,5),"yyy/m")</f>
        <v>2010/3</v>
      </c>
      <c r="I8134" t="s">
        <v>101</v>
      </c>
      <c r="J8134">
        <f t="shared" si="762"/>
        <v>1</v>
      </c>
      <c r="K8134" s="2">
        <v>43</v>
      </c>
      <c r="L8134" s="3">
        <v>1338.12</v>
      </c>
      <c r="M8134" s="4">
        <v>0.04</v>
      </c>
      <c r="N8134" s="5" t="s">
        <v>23</v>
      </c>
      <c r="O8134" s="3">
        <v>519.70000000000005</v>
      </c>
      <c r="P8134" s="3">
        <v>31.78</v>
      </c>
      <c r="Q8134" s="3">
        <v>1.99</v>
      </c>
      <c r="R8134" s="5" t="s">
        <v>1395</v>
      </c>
      <c r="S8134" s="5" t="s">
        <v>1396</v>
      </c>
      <c r="T8134" s="5" t="str">
        <f t="shared" si="763"/>
        <v>Kelly Williams</v>
      </c>
      <c r="U8134" t="s">
        <v>153</v>
      </c>
      <c r="V8134" s="5" t="s">
        <v>47</v>
      </c>
      <c r="W8134" s="5" t="s">
        <v>48</v>
      </c>
      <c r="X8134" s="5" t="s">
        <v>87</v>
      </c>
      <c r="Y8134" s="5" t="s">
        <v>189</v>
      </c>
      <c r="Z8134" s="5" t="s">
        <v>60</v>
      </c>
      <c r="AA8134" s="4">
        <v>0.42</v>
      </c>
      <c r="AB8134" s="1">
        <v>40266</v>
      </c>
      <c r="AC8134" s="1">
        <v>26069</v>
      </c>
      <c r="AD8134">
        <f t="shared" si="764"/>
        <v>2</v>
      </c>
      <c r="AE8134">
        <f t="shared" ca="1" si="765"/>
        <v>53</v>
      </c>
      <c r="AF8134" t="str">
        <f t="shared" ca="1" si="766"/>
        <v>18-64</v>
      </c>
      <c r="AG8134" s="3">
        <f t="shared" si="767"/>
        <v>0.78505320930232569</v>
      </c>
      <c r="AH8134" t="str">
        <f>_xlfn.IFNA(VLOOKUP(Sales_Transactions[[#This Row],[Order ID]],Returned_Items[#All],2,FALSE),"Not Returned")</f>
        <v>Not Returned</v>
      </c>
    </row>
    <row r="8135" spans="1:34" x14ac:dyDescent="0.25">
      <c r="A8135">
        <v>59170</v>
      </c>
      <c r="C8135" t="s">
        <v>3536</v>
      </c>
      <c r="D8135" s="2" t="str">
        <f>TEXT(MID(Sales_Transactions[[#This Row],[Order Date]],2,5),"d/m/yyy")</f>
        <v>17/2/2009</v>
      </c>
      <c r="E8135" s="2" t="str">
        <f>TEXT(MID(Sales_Transactions[[#This Row],[Order Date]],2,5),"d")</f>
        <v>17</v>
      </c>
      <c r="F8135" s="2" t="str">
        <f>TEXT(MID(Sales_Transactions[[#This Row],[Order Date]],2,5),"m")</f>
        <v>2</v>
      </c>
      <c r="G8135" s="2" t="str">
        <f>TEXT(MID(Sales_Transactions[[#This Row],[Order Date]],2,5),"yyy")</f>
        <v>2009</v>
      </c>
      <c r="H8135" s="2" t="str">
        <f>TEXT(MID(Sales_Transactions[[#This Row],[Order Date]],2,5),"yyy/m")</f>
        <v>2009/2</v>
      </c>
      <c r="I8135" t="s">
        <v>33</v>
      </c>
      <c r="J8135">
        <f t="shared" si="762"/>
        <v>4</v>
      </c>
      <c r="K8135" s="2">
        <v>44</v>
      </c>
      <c r="L8135" s="3">
        <v>242.46</v>
      </c>
      <c r="M8135" s="4">
        <v>0.02</v>
      </c>
      <c r="N8135" s="5" t="s">
        <v>23</v>
      </c>
      <c r="O8135" s="3">
        <v>9.3000000000000007</v>
      </c>
      <c r="P8135" s="3">
        <v>5.34</v>
      </c>
      <c r="Q8135" s="3">
        <v>2.99</v>
      </c>
      <c r="R8135" s="5" t="s">
        <v>198</v>
      </c>
      <c r="S8135" s="5" t="s">
        <v>3623</v>
      </c>
      <c r="T8135" s="5" t="str">
        <f t="shared" si="763"/>
        <v>Frank Merwin</v>
      </c>
      <c r="U8135" t="s">
        <v>153</v>
      </c>
      <c r="V8135" s="5" t="s">
        <v>37</v>
      </c>
      <c r="W8135" s="5" t="s">
        <v>28</v>
      </c>
      <c r="X8135" s="5" t="s">
        <v>41</v>
      </c>
      <c r="Y8135" s="5" t="s">
        <v>667</v>
      </c>
      <c r="Z8135" s="5" t="s">
        <v>43</v>
      </c>
      <c r="AA8135" s="4">
        <v>0.38</v>
      </c>
      <c r="AB8135" s="1">
        <v>39862</v>
      </c>
      <c r="AC8135" s="1">
        <v>26190</v>
      </c>
      <c r="AD8135">
        <f t="shared" si="764"/>
        <v>1</v>
      </c>
      <c r="AE8135">
        <f t="shared" ca="1" si="765"/>
        <v>52</v>
      </c>
      <c r="AF8135" t="str">
        <f t="shared" ca="1" si="766"/>
        <v>18-64</v>
      </c>
      <c r="AG8135" s="3">
        <f t="shared" si="767"/>
        <v>0.1892939090909091</v>
      </c>
      <c r="AH8135" t="str">
        <f>_xlfn.IFNA(VLOOKUP(Sales_Transactions[[#This Row],[Order ID]],Returned_Items[#All],2,FALSE),"Not Returned")</f>
        <v>Not Returned</v>
      </c>
    </row>
    <row r="8136" spans="1:34" x14ac:dyDescent="0.25">
      <c r="A8136">
        <v>59170</v>
      </c>
      <c r="C8136" t="s">
        <v>3536</v>
      </c>
      <c r="D8136" s="2" t="str">
        <f>TEXT(MID(Sales_Transactions[[#This Row],[Order Date]],2,5),"d/m/yyy")</f>
        <v>17/2/2009</v>
      </c>
      <c r="E8136" s="2" t="str">
        <f>TEXT(MID(Sales_Transactions[[#This Row],[Order Date]],2,5),"d")</f>
        <v>17</v>
      </c>
      <c r="F8136" s="2" t="str">
        <f>TEXT(MID(Sales_Transactions[[#This Row],[Order Date]],2,5),"m")</f>
        <v>2</v>
      </c>
      <c r="G8136" s="2" t="str">
        <f>TEXT(MID(Sales_Transactions[[#This Row],[Order Date]],2,5),"yyy")</f>
        <v>2009</v>
      </c>
      <c r="H8136" s="2" t="str">
        <f>TEXT(MID(Sales_Transactions[[#This Row],[Order Date]],2,5),"yyy/m")</f>
        <v>2009/2</v>
      </c>
      <c r="I8136" t="s">
        <v>33</v>
      </c>
      <c r="J8136">
        <f t="shared" si="762"/>
        <v>4</v>
      </c>
      <c r="K8136" s="2">
        <v>10</v>
      </c>
      <c r="L8136" s="3">
        <v>607.77</v>
      </c>
      <c r="M8136" s="4">
        <v>0.04</v>
      </c>
      <c r="N8136" s="5" t="s">
        <v>23</v>
      </c>
      <c r="O8136" s="3">
        <v>232</v>
      </c>
      <c r="P8136" s="3">
        <v>62.18</v>
      </c>
      <c r="Q8136" s="3">
        <v>10.84</v>
      </c>
      <c r="R8136" s="5" t="s">
        <v>198</v>
      </c>
      <c r="S8136" s="5" t="s">
        <v>3623</v>
      </c>
      <c r="T8136" s="5" t="str">
        <f t="shared" si="763"/>
        <v>Frank Merwin</v>
      </c>
      <c r="U8136" t="s">
        <v>153</v>
      </c>
      <c r="V8136" s="5" t="s">
        <v>37</v>
      </c>
      <c r="W8136" s="5" t="s">
        <v>57</v>
      </c>
      <c r="X8136" s="5" t="s">
        <v>58</v>
      </c>
      <c r="Y8136" s="5" t="s">
        <v>1971</v>
      </c>
      <c r="Z8136" s="5" t="s">
        <v>56</v>
      </c>
      <c r="AA8136" s="4">
        <v>0.63</v>
      </c>
      <c r="AB8136" s="1">
        <v>39863</v>
      </c>
      <c r="AC8136" s="1">
        <v>26069</v>
      </c>
      <c r="AD8136">
        <f t="shared" si="764"/>
        <v>2</v>
      </c>
      <c r="AE8136">
        <f t="shared" ca="1" si="765"/>
        <v>53</v>
      </c>
      <c r="AF8136" t="str">
        <f t="shared" ca="1" si="766"/>
        <v>18-64</v>
      </c>
      <c r="AG8136" s="3">
        <f t="shared" si="767"/>
        <v>7.2995127999999996</v>
      </c>
      <c r="AH8136" t="str">
        <f>_xlfn.IFNA(VLOOKUP(Sales_Transactions[[#This Row],[Order ID]],Returned_Items[#All],2,FALSE),"Not Returned")</f>
        <v>Not Returned</v>
      </c>
    </row>
    <row r="8137" spans="1:34" x14ac:dyDescent="0.25">
      <c r="A8137">
        <v>59170</v>
      </c>
      <c r="C8137" t="s">
        <v>3536</v>
      </c>
      <c r="D8137" s="2" t="str">
        <f>TEXT(MID(Sales_Transactions[[#This Row],[Order Date]],2,5),"d/m/yyy")</f>
        <v>17/2/2009</v>
      </c>
      <c r="E8137" s="2" t="str">
        <f>TEXT(MID(Sales_Transactions[[#This Row],[Order Date]],2,5),"d")</f>
        <v>17</v>
      </c>
      <c r="F8137" s="2" t="str">
        <f>TEXT(MID(Sales_Transactions[[#This Row],[Order Date]],2,5),"m")</f>
        <v>2</v>
      </c>
      <c r="G8137" s="2" t="str">
        <f>TEXT(MID(Sales_Transactions[[#This Row],[Order Date]],2,5),"yyy")</f>
        <v>2009</v>
      </c>
      <c r="H8137" s="2" t="str">
        <f>TEXT(MID(Sales_Transactions[[#This Row],[Order Date]],2,5),"yyy/m")</f>
        <v>2009/2</v>
      </c>
      <c r="I8137" t="s">
        <v>33</v>
      </c>
      <c r="J8137">
        <f t="shared" si="762"/>
        <v>4</v>
      </c>
      <c r="K8137" s="2">
        <v>22</v>
      </c>
      <c r="L8137" s="3">
        <v>954.57</v>
      </c>
      <c r="M8137" s="4">
        <v>0.03</v>
      </c>
      <c r="N8137" s="5" t="s">
        <v>23</v>
      </c>
      <c r="O8137" s="3">
        <v>-380.9</v>
      </c>
      <c r="P8137" s="3">
        <v>41.47</v>
      </c>
      <c r="Q8137" s="3">
        <v>34.200000000000003</v>
      </c>
      <c r="R8137" s="5" t="s">
        <v>198</v>
      </c>
      <c r="S8137" s="5" t="s">
        <v>3623</v>
      </c>
      <c r="T8137" s="5" t="str">
        <f t="shared" si="763"/>
        <v>Frank Merwin</v>
      </c>
      <c r="U8137" t="s">
        <v>153</v>
      </c>
      <c r="V8137" s="5" t="s">
        <v>37</v>
      </c>
      <c r="W8137" s="5" t="s">
        <v>57</v>
      </c>
      <c r="X8137" s="5" t="s">
        <v>58</v>
      </c>
      <c r="Y8137" s="5" t="s">
        <v>399</v>
      </c>
      <c r="Z8137" s="5" t="s">
        <v>84</v>
      </c>
      <c r="AA8137" s="4">
        <v>0.73</v>
      </c>
      <c r="AB8137" s="1">
        <v>39863</v>
      </c>
      <c r="AC8137" s="1">
        <v>25606</v>
      </c>
      <c r="AD8137">
        <f t="shared" si="764"/>
        <v>2</v>
      </c>
      <c r="AE8137">
        <f t="shared" ca="1" si="765"/>
        <v>54</v>
      </c>
      <c r="AF8137" t="str">
        <f t="shared" ca="1" si="766"/>
        <v>18-64</v>
      </c>
      <c r="AG8137" s="3">
        <f t="shared" si="767"/>
        <v>3.438979954545454</v>
      </c>
      <c r="AH8137" t="str">
        <f>_xlfn.IFNA(VLOOKUP(Sales_Transactions[[#This Row],[Order ID]],Returned_Items[#All],2,FALSE),"Not Returned")</f>
        <v>Not Returned</v>
      </c>
    </row>
    <row r="8138" spans="1:34" x14ac:dyDescent="0.25">
      <c r="A8138">
        <v>59170</v>
      </c>
      <c r="C8138" t="s">
        <v>3536</v>
      </c>
      <c r="D8138" s="2" t="str">
        <f>TEXT(MID(Sales_Transactions[[#This Row],[Order Date]],2,5),"d/m/yyy")</f>
        <v>17/2/2009</v>
      </c>
      <c r="E8138" s="2" t="str">
        <f>TEXT(MID(Sales_Transactions[[#This Row],[Order Date]],2,5),"d")</f>
        <v>17</v>
      </c>
      <c r="F8138" s="2" t="str">
        <f>TEXT(MID(Sales_Transactions[[#This Row],[Order Date]],2,5),"m")</f>
        <v>2</v>
      </c>
      <c r="G8138" s="2" t="str">
        <f>TEXT(MID(Sales_Transactions[[#This Row],[Order Date]],2,5),"yyy")</f>
        <v>2009</v>
      </c>
      <c r="H8138" s="2" t="str">
        <f>TEXT(MID(Sales_Transactions[[#This Row],[Order Date]],2,5),"yyy/m")</f>
        <v>2009/2</v>
      </c>
      <c r="I8138" t="s">
        <v>33</v>
      </c>
      <c r="J8138">
        <f t="shared" si="762"/>
        <v>4</v>
      </c>
      <c r="K8138" s="2">
        <v>5</v>
      </c>
      <c r="L8138" s="3">
        <v>8767.6200000000008</v>
      </c>
      <c r="M8138" s="4">
        <v>0.04</v>
      </c>
      <c r="N8138" s="5" t="s">
        <v>23</v>
      </c>
      <c r="O8138" s="3">
        <v>-1510.89</v>
      </c>
      <c r="P8138" s="3">
        <v>1938.02</v>
      </c>
      <c r="Q8138" s="3">
        <v>13.99</v>
      </c>
      <c r="R8138" s="5" t="s">
        <v>198</v>
      </c>
      <c r="S8138" s="5" t="s">
        <v>3623</v>
      </c>
      <c r="T8138" s="5" t="str">
        <f t="shared" si="763"/>
        <v>Frank Merwin</v>
      </c>
      <c r="U8138" t="s">
        <v>153</v>
      </c>
      <c r="V8138" s="5" t="s">
        <v>37</v>
      </c>
      <c r="W8138" s="5" t="s">
        <v>48</v>
      </c>
      <c r="X8138" s="5" t="s">
        <v>324</v>
      </c>
      <c r="Y8138" s="5" t="s">
        <v>331</v>
      </c>
      <c r="Z8138" s="5" t="s">
        <v>56</v>
      </c>
      <c r="AA8138" s="4">
        <v>0.38</v>
      </c>
      <c r="AB8138" s="1">
        <v>39863</v>
      </c>
      <c r="AC8138" s="1">
        <v>25660</v>
      </c>
      <c r="AD8138">
        <f t="shared" si="764"/>
        <v>2</v>
      </c>
      <c r="AE8138">
        <f t="shared" ca="1" si="765"/>
        <v>54</v>
      </c>
      <c r="AF8138" t="str">
        <f t="shared" ca="1" si="766"/>
        <v>18-64</v>
      </c>
      <c r="AG8138" s="3">
        <f t="shared" si="767"/>
        <v>390.24695839999998</v>
      </c>
      <c r="AH8138" t="str">
        <f>_xlfn.IFNA(VLOOKUP(Sales_Transactions[[#This Row],[Order ID]],Returned_Items[#All],2,FALSE),"Not Returned")</f>
        <v>Not Returned</v>
      </c>
    </row>
    <row r="8139" spans="1:34" x14ac:dyDescent="0.25">
      <c r="A8139">
        <v>59297</v>
      </c>
      <c r="C8139" t="s">
        <v>798</v>
      </c>
      <c r="D8139" s="2" t="str">
        <f>TEXT(MID(Sales_Transactions[[#This Row],[Order Date]],2,5),"d/m/yyy")</f>
        <v>9/12/2009</v>
      </c>
      <c r="E8139" s="2" t="str">
        <f>TEXT(MID(Sales_Transactions[[#This Row],[Order Date]],2,5),"d")</f>
        <v>9</v>
      </c>
      <c r="F8139" s="2" t="str">
        <f>TEXT(MID(Sales_Transactions[[#This Row],[Order Date]],2,5),"m")</f>
        <v>12</v>
      </c>
      <c r="G8139" s="2" t="str">
        <f>TEXT(MID(Sales_Transactions[[#This Row],[Order Date]],2,5),"yyy")</f>
        <v>2009</v>
      </c>
      <c r="H8139" s="2" t="str">
        <f>TEXT(MID(Sales_Transactions[[#This Row],[Order Date]],2,5),"yyy/m")</f>
        <v>2009/12</v>
      </c>
      <c r="I8139" t="s">
        <v>78</v>
      </c>
      <c r="J8139">
        <f t="shared" si="762"/>
        <v>3</v>
      </c>
      <c r="K8139" s="2">
        <v>13</v>
      </c>
      <c r="L8139" s="3">
        <v>1582.47</v>
      </c>
      <c r="M8139" s="4">
        <v>0.05</v>
      </c>
      <c r="N8139" s="5" t="s">
        <v>34</v>
      </c>
      <c r="O8139" s="3">
        <v>-205.02</v>
      </c>
      <c r="P8139" s="3">
        <v>119.99</v>
      </c>
      <c r="Q8139" s="3">
        <v>56.14</v>
      </c>
      <c r="R8139" s="5" t="s">
        <v>127</v>
      </c>
      <c r="S8139" s="5" t="s">
        <v>2027</v>
      </c>
      <c r="T8139" s="5" t="str">
        <f t="shared" si="763"/>
        <v>Annie Thurman</v>
      </c>
      <c r="U8139" t="s">
        <v>153</v>
      </c>
      <c r="V8139" s="5" t="s">
        <v>37</v>
      </c>
      <c r="W8139" s="5" t="s">
        <v>48</v>
      </c>
      <c r="X8139" s="5" t="s">
        <v>324</v>
      </c>
      <c r="Y8139" s="5" t="s">
        <v>1662</v>
      </c>
      <c r="Z8139" s="5" t="s">
        <v>106</v>
      </c>
      <c r="AA8139" s="4">
        <v>0.39</v>
      </c>
      <c r="AB8139" s="1">
        <v>40158</v>
      </c>
      <c r="AC8139" s="1">
        <v>25642</v>
      </c>
      <c r="AD8139">
        <f t="shared" si="764"/>
        <v>2</v>
      </c>
      <c r="AE8139">
        <f t="shared" ca="1" si="765"/>
        <v>54</v>
      </c>
      <c r="AF8139" t="str">
        <f t="shared" ca="1" si="766"/>
        <v>18-64</v>
      </c>
      <c r="AG8139" s="3">
        <f t="shared" si="767"/>
        <v>13.543846538461537</v>
      </c>
      <c r="AH8139" t="str">
        <f>_xlfn.IFNA(VLOOKUP(Sales_Transactions[[#This Row],[Order ID]],Returned_Items[#All],2,FALSE),"Not Returned")</f>
        <v>Not Returned</v>
      </c>
    </row>
    <row r="8140" spans="1:34" x14ac:dyDescent="0.25">
      <c r="A8140">
        <v>6</v>
      </c>
      <c r="C8140" t="s">
        <v>3630</v>
      </c>
      <c r="D8140" s="2" t="str">
        <f>TEXT(MID(Sales_Transactions[[#This Row],[Order Date]],2,5),"d/m/yyy")</f>
        <v>20/2/2012</v>
      </c>
      <c r="E8140" s="2" t="str">
        <f>TEXT(MID(Sales_Transactions[[#This Row],[Order Date]],2,5),"d")</f>
        <v>20</v>
      </c>
      <c r="F8140" s="2" t="str">
        <f>TEXT(MID(Sales_Transactions[[#This Row],[Order Date]],2,5),"m")</f>
        <v>2</v>
      </c>
      <c r="G8140" s="2" t="str">
        <f>TEXT(MID(Sales_Transactions[[#This Row],[Order Date]],2,5),"yyy")</f>
        <v>2012</v>
      </c>
      <c r="H8140" s="2" t="str">
        <f>TEXT(MID(Sales_Transactions[[#This Row],[Order Date]],2,5),"yyy/m")</f>
        <v>2012/2</v>
      </c>
      <c r="I8140" t="s">
        <v>52</v>
      </c>
      <c r="J8140">
        <f t="shared" si="762"/>
        <v>1</v>
      </c>
      <c r="K8140" s="2">
        <v>2</v>
      </c>
      <c r="L8140" s="3">
        <v>6.93</v>
      </c>
      <c r="M8140" s="4">
        <v>0.01</v>
      </c>
      <c r="N8140" s="5" t="s">
        <v>23</v>
      </c>
      <c r="O8140" s="3">
        <v>-4.6399999999999997</v>
      </c>
      <c r="P8140" s="3">
        <v>2.08</v>
      </c>
      <c r="Q8140" s="3">
        <v>2.56</v>
      </c>
      <c r="R8140" s="5" t="s">
        <v>2339</v>
      </c>
      <c r="S8140" s="5" t="s">
        <v>3631</v>
      </c>
      <c r="T8140" s="5" t="str">
        <f t="shared" si="763"/>
        <v>Ruben Dartt</v>
      </c>
      <c r="U8140" t="s">
        <v>153</v>
      </c>
      <c r="V8140" s="5" t="s">
        <v>47</v>
      </c>
      <c r="W8140" s="5" t="s">
        <v>28</v>
      </c>
      <c r="X8140" s="5" t="s">
        <v>221</v>
      </c>
      <c r="Y8140" s="5" t="s">
        <v>1278</v>
      </c>
      <c r="Z8140" s="5" t="s">
        <v>60</v>
      </c>
      <c r="AA8140" s="4">
        <v>0.55000000000000004</v>
      </c>
      <c r="AB8140" s="1">
        <v>40960</v>
      </c>
      <c r="AC8140" s="1">
        <v>25859</v>
      </c>
      <c r="AD8140">
        <f t="shared" si="764"/>
        <v>1</v>
      </c>
      <c r="AE8140">
        <f t="shared" ca="1" si="765"/>
        <v>53</v>
      </c>
      <c r="AF8140" t="str">
        <f t="shared" ca="1" si="766"/>
        <v>18-64</v>
      </c>
      <c r="AG8140" s="3">
        <f t="shared" si="767"/>
        <v>2.319896</v>
      </c>
      <c r="AH8140" t="str">
        <f>_xlfn.IFNA(VLOOKUP(Sales_Transactions[[#This Row],[Order ID]],Returned_Items[#All],2,FALSE),"Not Returned")</f>
        <v>Not Returned</v>
      </c>
    </row>
    <row r="8141" spans="1:34" x14ac:dyDescent="0.25">
      <c r="A8141">
        <v>32</v>
      </c>
      <c r="C8141" t="s">
        <v>2537</v>
      </c>
      <c r="D8141" s="2" t="str">
        <f>TEXT(MID(Sales_Transactions[[#This Row],[Order Date]],2,5),"d/m/yyy")</f>
        <v>15/7/2011</v>
      </c>
      <c r="E8141" s="2" t="str">
        <f>TEXT(MID(Sales_Transactions[[#This Row],[Order Date]],2,5),"d")</f>
        <v>15</v>
      </c>
      <c r="F8141" s="2" t="str">
        <f>TEXT(MID(Sales_Transactions[[#This Row],[Order Date]],2,5),"m")</f>
        <v>7</v>
      </c>
      <c r="G8141" s="2" t="str">
        <f>TEXT(MID(Sales_Transactions[[#This Row],[Order Date]],2,5),"yyy")</f>
        <v>2011</v>
      </c>
      <c r="H8141" s="2" t="str">
        <f>TEXT(MID(Sales_Transactions[[#This Row],[Order Date]],2,5),"yyy/m")</f>
        <v>2011/7</v>
      </c>
      <c r="I8141" t="s">
        <v>33</v>
      </c>
      <c r="J8141">
        <f t="shared" si="762"/>
        <v>4</v>
      </c>
      <c r="K8141" s="2">
        <v>26</v>
      </c>
      <c r="L8141" s="3">
        <v>2808.08</v>
      </c>
      <c r="M8141" s="4">
        <v>7.0000000000000007E-2</v>
      </c>
      <c r="N8141" s="5" t="s">
        <v>23</v>
      </c>
      <c r="O8141" s="3">
        <v>1054.82</v>
      </c>
      <c r="P8141" s="3">
        <v>107.53</v>
      </c>
      <c r="Q8141" s="3">
        <v>5.81</v>
      </c>
      <c r="R8141" s="5" t="s">
        <v>1531</v>
      </c>
      <c r="S8141" s="5" t="s">
        <v>510</v>
      </c>
      <c r="T8141" s="5" t="str">
        <f t="shared" si="763"/>
        <v>Liz Pelletier</v>
      </c>
      <c r="U8141" t="s">
        <v>153</v>
      </c>
      <c r="V8141" s="5" t="s">
        <v>47</v>
      </c>
      <c r="W8141" s="5" t="s">
        <v>57</v>
      </c>
      <c r="X8141" s="5" t="s">
        <v>58</v>
      </c>
      <c r="Y8141" s="5" t="s">
        <v>788</v>
      </c>
      <c r="Z8141" s="5" t="s">
        <v>56</v>
      </c>
      <c r="AA8141" s="4">
        <v>0.65</v>
      </c>
      <c r="AB8141" s="1">
        <v>40741</v>
      </c>
      <c r="AC8141" s="1">
        <v>25825</v>
      </c>
      <c r="AD8141">
        <f t="shared" si="764"/>
        <v>2</v>
      </c>
      <c r="AE8141">
        <f t="shared" ca="1" si="765"/>
        <v>53</v>
      </c>
      <c r="AF8141" t="str">
        <f t="shared" ca="1" si="766"/>
        <v>18-64</v>
      </c>
      <c r="AG8141" s="3">
        <f t="shared" si="767"/>
        <v>4.3563357307692305</v>
      </c>
      <c r="AH8141" t="str">
        <f>_xlfn.IFNA(VLOOKUP(Sales_Transactions[[#This Row],[Order ID]],Returned_Items[#All],2,FALSE),"Not Returned")</f>
        <v>Not Returned</v>
      </c>
    </row>
    <row r="8142" spans="1:34" x14ac:dyDescent="0.25">
      <c r="A8142">
        <v>32</v>
      </c>
      <c r="C8142" t="s">
        <v>2537</v>
      </c>
      <c r="D8142" s="2" t="str">
        <f>TEXT(MID(Sales_Transactions[[#This Row],[Order Date]],2,5),"d/m/yyy")</f>
        <v>15/7/2011</v>
      </c>
      <c r="E8142" s="2" t="str">
        <f>TEXT(MID(Sales_Transactions[[#This Row],[Order Date]],2,5),"d")</f>
        <v>15</v>
      </c>
      <c r="F8142" s="2" t="str">
        <f>TEXT(MID(Sales_Transactions[[#This Row],[Order Date]],2,5),"m")</f>
        <v>7</v>
      </c>
      <c r="G8142" s="2" t="str">
        <f>TEXT(MID(Sales_Transactions[[#This Row],[Order Date]],2,5),"yyy")</f>
        <v>2011</v>
      </c>
      <c r="H8142" s="2" t="str">
        <f>TEXT(MID(Sales_Transactions[[#This Row],[Order Date]],2,5),"yyy/m")</f>
        <v>2011/7</v>
      </c>
      <c r="I8142" t="s">
        <v>33</v>
      </c>
      <c r="J8142">
        <f t="shared" si="762"/>
        <v>4</v>
      </c>
      <c r="K8142" s="2">
        <v>24</v>
      </c>
      <c r="L8142" s="3">
        <v>1761.4</v>
      </c>
      <c r="M8142" s="4">
        <v>0.09</v>
      </c>
      <c r="N8142" s="5" t="s">
        <v>34</v>
      </c>
      <c r="O8142" s="3">
        <v>-1748.56</v>
      </c>
      <c r="P8142" s="3">
        <v>70.89</v>
      </c>
      <c r="Q8142" s="3">
        <v>89.3</v>
      </c>
      <c r="R8142" s="5" t="s">
        <v>1531</v>
      </c>
      <c r="S8142" s="5" t="s">
        <v>510</v>
      </c>
      <c r="T8142" s="5" t="str">
        <f t="shared" si="763"/>
        <v>Liz Pelletier</v>
      </c>
      <c r="U8142" t="s">
        <v>153</v>
      </c>
      <c r="V8142" s="5" t="s">
        <v>47</v>
      </c>
      <c r="W8142" s="5" t="s">
        <v>57</v>
      </c>
      <c r="X8142" s="5" t="s">
        <v>107</v>
      </c>
      <c r="Y8142" s="5" t="s">
        <v>1900</v>
      </c>
      <c r="Z8142" s="5" t="s">
        <v>106</v>
      </c>
      <c r="AA8142" s="4">
        <v>0.72</v>
      </c>
      <c r="AB8142" s="1">
        <v>40740</v>
      </c>
      <c r="AC8142" s="1">
        <v>25831</v>
      </c>
      <c r="AD8142">
        <f t="shared" si="764"/>
        <v>1</v>
      </c>
      <c r="AE8142">
        <f t="shared" ca="1" si="765"/>
        <v>53</v>
      </c>
      <c r="AF8142" t="str">
        <f t="shared" ca="1" si="766"/>
        <v>18-64</v>
      </c>
      <c r="AG8142" s="3">
        <f t="shared" si="767"/>
        <v>6.6719249583333324</v>
      </c>
      <c r="AH8142" t="str">
        <f>_xlfn.IFNA(VLOOKUP(Sales_Transactions[[#This Row],[Order ID]],Returned_Items[#All],2,FALSE),"Not Returned")</f>
        <v>Not Returned</v>
      </c>
    </row>
    <row r="8143" spans="1:34" x14ac:dyDescent="0.25">
      <c r="A8143">
        <v>32</v>
      </c>
      <c r="C8143" t="s">
        <v>2537</v>
      </c>
      <c r="D8143" s="2" t="str">
        <f>TEXT(MID(Sales_Transactions[[#This Row],[Order Date]],2,5),"d/m/yyy")</f>
        <v>15/7/2011</v>
      </c>
      <c r="E8143" s="2" t="str">
        <f>TEXT(MID(Sales_Transactions[[#This Row],[Order Date]],2,5),"d")</f>
        <v>15</v>
      </c>
      <c r="F8143" s="2" t="str">
        <f>TEXT(MID(Sales_Transactions[[#This Row],[Order Date]],2,5),"m")</f>
        <v>7</v>
      </c>
      <c r="G8143" s="2" t="str">
        <f>TEXT(MID(Sales_Transactions[[#This Row],[Order Date]],2,5),"yyy")</f>
        <v>2011</v>
      </c>
      <c r="H8143" s="2" t="str">
        <f>TEXT(MID(Sales_Transactions[[#This Row],[Order Date]],2,5),"yyy/m")</f>
        <v>2011/7</v>
      </c>
      <c r="I8143" t="s">
        <v>33</v>
      </c>
      <c r="J8143">
        <f t="shared" si="762"/>
        <v>4</v>
      </c>
      <c r="K8143" s="2">
        <v>23</v>
      </c>
      <c r="L8143" s="3">
        <v>160.23349999999999</v>
      </c>
      <c r="M8143" s="4">
        <v>0.04</v>
      </c>
      <c r="N8143" s="5" t="s">
        <v>23</v>
      </c>
      <c r="O8143" s="3">
        <v>-85.13</v>
      </c>
      <c r="P8143" s="3">
        <v>7.99</v>
      </c>
      <c r="Q8143" s="3">
        <v>5.03</v>
      </c>
      <c r="R8143" s="5" t="s">
        <v>1531</v>
      </c>
      <c r="S8143" s="5" t="s">
        <v>510</v>
      </c>
      <c r="T8143" s="5" t="str">
        <f t="shared" si="763"/>
        <v>Liz Pelletier</v>
      </c>
      <c r="U8143" t="s">
        <v>153</v>
      </c>
      <c r="V8143" s="5" t="s">
        <v>47</v>
      </c>
      <c r="W8143" s="5" t="s">
        <v>48</v>
      </c>
      <c r="X8143" s="5" t="s">
        <v>49</v>
      </c>
      <c r="Y8143" s="5" t="s">
        <v>204</v>
      </c>
      <c r="Z8143" s="5" t="s">
        <v>56</v>
      </c>
      <c r="AA8143" s="4">
        <v>0.6</v>
      </c>
      <c r="AB8143" s="1">
        <v>40741</v>
      </c>
      <c r="AC8143" s="1">
        <v>25629</v>
      </c>
      <c r="AD8143">
        <f t="shared" si="764"/>
        <v>2</v>
      </c>
      <c r="AE8143">
        <f t="shared" ca="1" si="765"/>
        <v>54</v>
      </c>
      <c r="AF8143" t="str">
        <f t="shared" ca="1" si="766"/>
        <v>18-64</v>
      </c>
      <c r="AG8143" s="3">
        <f t="shared" si="767"/>
        <v>0.56594800000000001</v>
      </c>
      <c r="AH8143" t="str">
        <f>_xlfn.IFNA(VLOOKUP(Sales_Transactions[[#This Row],[Order ID]],Returned_Items[#All],2,FALSE),"Not Returned")</f>
        <v>Not Returned</v>
      </c>
    </row>
    <row r="8144" spans="1:34" x14ac:dyDescent="0.25">
      <c r="A8144">
        <v>420</v>
      </c>
      <c r="C8144" t="s">
        <v>2744</v>
      </c>
      <c r="D8144" s="2" t="str">
        <f>TEXT(MID(Sales_Transactions[[#This Row],[Order Date]],2,5),"d/m/yyy")</f>
        <v>30/10/2011</v>
      </c>
      <c r="E8144" s="2" t="str">
        <f>TEXT(MID(Sales_Transactions[[#This Row],[Order Date]],2,5),"d")</f>
        <v>30</v>
      </c>
      <c r="F8144" s="2" t="str">
        <f>TEXT(MID(Sales_Transactions[[#This Row],[Order Date]],2,5),"m")</f>
        <v>10</v>
      </c>
      <c r="G8144" s="2" t="str">
        <f>TEXT(MID(Sales_Transactions[[#This Row],[Order Date]],2,5),"yyy")</f>
        <v>2011</v>
      </c>
      <c r="H8144" s="2" t="str">
        <f>TEXT(MID(Sales_Transactions[[#This Row],[Order Date]],2,5),"yyy/m")</f>
        <v>2011/10</v>
      </c>
      <c r="I8144" t="s">
        <v>52</v>
      </c>
      <c r="J8144">
        <f t="shared" si="762"/>
        <v>1</v>
      </c>
      <c r="K8144" s="2">
        <v>8</v>
      </c>
      <c r="L8144" s="3">
        <v>43.29</v>
      </c>
      <c r="M8144" s="4">
        <v>0.09</v>
      </c>
      <c r="N8144" s="5" t="s">
        <v>23</v>
      </c>
      <c r="O8144" s="3">
        <v>-20.69</v>
      </c>
      <c r="P8144" s="3">
        <v>4.9800000000000004</v>
      </c>
      <c r="Q8144" s="3">
        <v>4.8600000000000003</v>
      </c>
      <c r="R8144" s="5" t="s">
        <v>1576</v>
      </c>
      <c r="S8144" s="5" t="s">
        <v>2111</v>
      </c>
      <c r="T8144" s="5" t="str">
        <f t="shared" si="763"/>
        <v>Tony Sayre</v>
      </c>
      <c r="U8144" t="s">
        <v>153</v>
      </c>
      <c r="V8144" s="5" t="s">
        <v>27</v>
      </c>
      <c r="W8144" s="5" t="s">
        <v>28</v>
      </c>
      <c r="X8144" s="5" t="s">
        <v>75</v>
      </c>
      <c r="Y8144" s="5" t="s">
        <v>491</v>
      </c>
      <c r="Z8144" s="5" t="s">
        <v>43</v>
      </c>
      <c r="AA8144" s="4">
        <v>0.38</v>
      </c>
      <c r="AB8144" s="1">
        <v>40846</v>
      </c>
      <c r="AC8144" s="1">
        <v>25881</v>
      </c>
      <c r="AD8144">
        <f t="shared" si="764"/>
        <v>0</v>
      </c>
      <c r="AE8144">
        <f t="shared" ca="1" si="765"/>
        <v>53</v>
      </c>
      <c r="AF8144" t="str">
        <f t="shared" ca="1" si="766"/>
        <v>18-64</v>
      </c>
      <c r="AG8144" s="3">
        <f t="shared" si="767"/>
        <v>1.2294397500000001</v>
      </c>
      <c r="AH8144" t="str">
        <f>_xlfn.IFNA(VLOOKUP(Sales_Transactions[[#This Row],[Order ID]],Returned_Items[#All],2,FALSE),"Not Returned")</f>
        <v>Not Returned</v>
      </c>
    </row>
    <row r="8145" spans="1:34" x14ac:dyDescent="0.25">
      <c r="A8145">
        <v>420</v>
      </c>
      <c r="C8145" t="s">
        <v>2744</v>
      </c>
      <c r="D8145" s="2" t="str">
        <f>TEXT(MID(Sales_Transactions[[#This Row],[Order Date]],2,5),"d/m/yyy")</f>
        <v>30/10/2011</v>
      </c>
      <c r="E8145" s="2" t="str">
        <f>TEXT(MID(Sales_Transactions[[#This Row],[Order Date]],2,5),"d")</f>
        <v>30</v>
      </c>
      <c r="F8145" s="2" t="str">
        <f>TEXT(MID(Sales_Transactions[[#This Row],[Order Date]],2,5),"m")</f>
        <v>10</v>
      </c>
      <c r="G8145" s="2" t="str">
        <f>TEXT(MID(Sales_Transactions[[#This Row],[Order Date]],2,5),"yyy")</f>
        <v>2011</v>
      </c>
      <c r="H8145" s="2" t="str">
        <f>TEXT(MID(Sales_Transactions[[#This Row],[Order Date]],2,5),"yyy/m")</f>
        <v>2011/10</v>
      </c>
      <c r="I8145" t="s">
        <v>52</v>
      </c>
      <c r="J8145">
        <f t="shared" si="762"/>
        <v>1</v>
      </c>
      <c r="K8145" s="2">
        <v>6</v>
      </c>
      <c r="L8145" s="3">
        <v>41.7</v>
      </c>
      <c r="M8145" s="4">
        <v>0.03</v>
      </c>
      <c r="N8145" s="5" t="s">
        <v>23</v>
      </c>
      <c r="O8145" s="3">
        <v>-14.56</v>
      </c>
      <c r="P8145" s="3">
        <v>5.78</v>
      </c>
      <c r="Q8145" s="3">
        <v>5.37</v>
      </c>
      <c r="R8145" s="5" t="s">
        <v>1576</v>
      </c>
      <c r="S8145" s="5" t="s">
        <v>2111</v>
      </c>
      <c r="T8145" s="5" t="str">
        <f t="shared" si="763"/>
        <v>Tony Sayre</v>
      </c>
      <c r="U8145" t="s">
        <v>153</v>
      </c>
      <c r="V8145" s="5" t="s">
        <v>27</v>
      </c>
      <c r="W8145" s="5" t="s">
        <v>28</v>
      </c>
      <c r="X8145" s="5" t="s">
        <v>75</v>
      </c>
      <c r="Y8145" s="5" t="s">
        <v>1535</v>
      </c>
      <c r="Z8145" s="5" t="s">
        <v>43</v>
      </c>
      <c r="AA8145" s="4">
        <v>0.36</v>
      </c>
      <c r="AB8145" s="1">
        <v>40848</v>
      </c>
      <c r="AC8145" s="1">
        <v>25394</v>
      </c>
      <c r="AD8145">
        <f t="shared" si="764"/>
        <v>2</v>
      </c>
      <c r="AE8145">
        <f t="shared" ca="1" si="765"/>
        <v>55</v>
      </c>
      <c r="AF8145" t="str">
        <f t="shared" ca="1" si="766"/>
        <v>18-64</v>
      </c>
      <c r="AG8145" s="3">
        <f t="shared" si="767"/>
        <v>1.8580443333333332</v>
      </c>
      <c r="AH8145" t="str">
        <f>_xlfn.IFNA(VLOOKUP(Sales_Transactions[[#This Row],[Order ID]],Returned_Items[#All],2,FALSE),"Not Returned")</f>
        <v>Not Returned</v>
      </c>
    </row>
    <row r="8146" spans="1:34" x14ac:dyDescent="0.25">
      <c r="A8146">
        <v>1857</v>
      </c>
      <c r="C8146" t="s">
        <v>3176</v>
      </c>
      <c r="D8146" s="2" t="str">
        <f>TEXT(MID(Sales_Transactions[[#This Row],[Order Date]],2,5),"d/m/yyy")</f>
        <v>12/1/2010</v>
      </c>
      <c r="E8146" s="2" t="str">
        <f>TEXT(MID(Sales_Transactions[[#This Row],[Order Date]],2,5),"d")</f>
        <v>12</v>
      </c>
      <c r="F8146" s="2" t="str">
        <f>TEXT(MID(Sales_Transactions[[#This Row],[Order Date]],2,5),"m")</f>
        <v>1</v>
      </c>
      <c r="G8146" s="2" t="str">
        <f>TEXT(MID(Sales_Transactions[[#This Row],[Order Date]],2,5),"yyy")</f>
        <v>2010</v>
      </c>
      <c r="H8146" s="2" t="str">
        <f>TEXT(MID(Sales_Transactions[[#This Row],[Order Date]],2,5),"yyy/m")</f>
        <v>2010/1</v>
      </c>
      <c r="I8146" t="s">
        <v>33</v>
      </c>
      <c r="J8146">
        <f t="shared" si="762"/>
        <v>4</v>
      </c>
      <c r="K8146" s="2">
        <v>37</v>
      </c>
      <c r="L8146" s="3">
        <v>199.76</v>
      </c>
      <c r="M8146" s="4">
        <v>7.0000000000000007E-2</v>
      </c>
      <c r="N8146" s="5" t="s">
        <v>23</v>
      </c>
      <c r="O8146" s="3">
        <v>20</v>
      </c>
      <c r="P8146" s="3">
        <v>5.58</v>
      </c>
      <c r="Q8146" s="3">
        <v>1.99</v>
      </c>
      <c r="R8146" s="5" t="s">
        <v>562</v>
      </c>
      <c r="S8146" s="5" t="s">
        <v>2288</v>
      </c>
      <c r="T8146" s="5" t="str">
        <f t="shared" si="763"/>
        <v>Roy Phan</v>
      </c>
      <c r="U8146" t="s">
        <v>153</v>
      </c>
      <c r="V8146" s="5" t="s">
        <v>37</v>
      </c>
      <c r="W8146" s="5" t="s">
        <v>28</v>
      </c>
      <c r="X8146" s="5" t="s">
        <v>124</v>
      </c>
      <c r="Y8146" s="5" t="s">
        <v>2218</v>
      </c>
      <c r="Z8146" s="5" t="s">
        <v>84</v>
      </c>
      <c r="AA8146" s="4">
        <v>0.46</v>
      </c>
      <c r="AB8146" s="1">
        <v>40191</v>
      </c>
      <c r="AC8146" s="1">
        <v>25563</v>
      </c>
      <c r="AD8146">
        <f t="shared" si="764"/>
        <v>1</v>
      </c>
      <c r="AE8146">
        <f t="shared" ca="1" si="765"/>
        <v>54</v>
      </c>
      <c r="AF8146" t="str">
        <f t="shared" ca="1" si="766"/>
        <v>18-64</v>
      </c>
      <c r="AG8146" s="3">
        <f t="shared" si="767"/>
        <v>0.20448902702702704</v>
      </c>
      <c r="AH8146" t="str">
        <f>_xlfn.IFNA(VLOOKUP(Sales_Transactions[[#This Row],[Order ID]],Returned_Items[#All],2,FALSE),"Not Returned")</f>
        <v>Not Returned</v>
      </c>
    </row>
    <row r="8147" spans="1:34" x14ac:dyDescent="0.25">
      <c r="A8147">
        <v>2247</v>
      </c>
      <c r="C8147" t="s">
        <v>3296</v>
      </c>
      <c r="D8147" s="2" t="str">
        <f>TEXT(MID(Sales_Transactions[[#This Row],[Order Date]],2,5),"d/m/yyy")</f>
        <v>1/8/2012</v>
      </c>
      <c r="E8147" s="2" t="str">
        <f>TEXT(MID(Sales_Transactions[[#This Row],[Order Date]],2,5),"d")</f>
        <v>1</v>
      </c>
      <c r="F8147" s="2" t="str">
        <f>TEXT(MID(Sales_Transactions[[#This Row],[Order Date]],2,5),"m")</f>
        <v>8</v>
      </c>
      <c r="G8147" s="2" t="str">
        <f>TEXT(MID(Sales_Transactions[[#This Row],[Order Date]],2,5),"yyy")</f>
        <v>2012</v>
      </c>
      <c r="H8147" s="2" t="str">
        <f>TEXT(MID(Sales_Transactions[[#This Row],[Order Date]],2,5),"yyy/m")</f>
        <v>2012/8</v>
      </c>
      <c r="I8147" t="s">
        <v>52</v>
      </c>
      <c r="J8147">
        <f t="shared" si="762"/>
        <v>1</v>
      </c>
      <c r="K8147" s="2">
        <v>6</v>
      </c>
      <c r="L8147" s="3">
        <v>21134.71</v>
      </c>
      <c r="M8147" s="4">
        <v>0.06</v>
      </c>
      <c r="N8147" s="5" t="s">
        <v>34</v>
      </c>
      <c r="O8147" s="3">
        <v>-4266.09</v>
      </c>
      <c r="P8147" s="3">
        <v>3502.14</v>
      </c>
      <c r="Q8147" s="3">
        <v>8.73</v>
      </c>
      <c r="R8147" s="5" t="s">
        <v>45</v>
      </c>
      <c r="S8147" s="5" t="s">
        <v>3632</v>
      </c>
      <c r="T8147" s="5" t="str">
        <f t="shared" si="763"/>
        <v>Clay Cheatham</v>
      </c>
      <c r="U8147" t="s">
        <v>153</v>
      </c>
      <c r="V8147" s="5" t="s">
        <v>27</v>
      </c>
      <c r="W8147" s="5" t="s">
        <v>48</v>
      </c>
      <c r="X8147" s="5" t="s">
        <v>324</v>
      </c>
      <c r="Y8147" s="5" t="s">
        <v>3523</v>
      </c>
      <c r="Z8147" s="5" t="s">
        <v>106</v>
      </c>
      <c r="AA8147" s="4">
        <v>0.56999999999999995</v>
      </c>
      <c r="AB8147" s="1">
        <v>41124</v>
      </c>
      <c r="AC8147" s="1">
        <v>25317</v>
      </c>
      <c r="AD8147">
        <f t="shared" si="764"/>
        <v>2</v>
      </c>
      <c r="AE8147">
        <f t="shared" ca="1" si="765"/>
        <v>55</v>
      </c>
      <c r="AF8147" t="str">
        <f t="shared" ca="1" si="766"/>
        <v>18-64</v>
      </c>
      <c r="AG8147" s="3">
        <f t="shared" si="767"/>
        <v>584.79478600000004</v>
      </c>
      <c r="AH8147" t="str">
        <f>_xlfn.IFNA(VLOOKUP(Sales_Transactions[[#This Row],[Order ID]],Returned_Items[#All],2,FALSE),"Not Returned")</f>
        <v>Not Returned</v>
      </c>
    </row>
    <row r="8148" spans="1:34" x14ac:dyDescent="0.25">
      <c r="A8148">
        <v>2882</v>
      </c>
      <c r="C8148" t="s">
        <v>2758</v>
      </c>
      <c r="D8148" s="2" t="str">
        <f>TEXT(MID(Sales_Transactions[[#This Row],[Order Date]],2,5),"d/m/yyy")</f>
        <v>21/8/2011</v>
      </c>
      <c r="E8148" s="2" t="str">
        <f>TEXT(MID(Sales_Transactions[[#This Row],[Order Date]],2,5),"d")</f>
        <v>21</v>
      </c>
      <c r="F8148" s="2" t="str">
        <f>TEXT(MID(Sales_Transactions[[#This Row],[Order Date]],2,5),"m")</f>
        <v>8</v>
      </c>
      <c r="G8148" s="2" t="str">
        <f>TEXT(MID(Sales_Transactions[[#This Row],[Order Date]],2,5),"yyy")</f>
        <v>2011</v>
      </c>
      <c r="H8148" s="2" t="str">
        <f>TEXT(MID(Sales_Transactions[[#This Row],[Order Date]],2,5),"yyy/m")</f>
        <v>2011/8</v>
      </c>
      <c r="I8148" t="s">
        <v>33</v>
      </c>
      <c r="J8148">
        <f t="shared" si="762"/>
        <v>4</v>
      </c>
      <c r="K8148" s="2">
        <v>23</v>
      </c>
      <c r="L8148" s="3">
        <v>3872.87</v>
      </c>
      <c r="M8148" s="4">
        <v>0.03</v>
      </c>
      <c r="N8148" s="5" t="s">
        <v>34</v>
      </c>
      <c r="O8148" s="3">
        <v>565.34</v>
      </c>
      <c r="P8148" s="3">
        <v>160.97999999999999</v>
      </c>
      <c r="Q8148" s="3">
        <v>30</v>
      </c>
      <c r="R8148" s="5" t="s">
        <v>3633</v>
      </c>
      <c r="S8148" s="5" t="s">
        <v>137</v>
      </c>
      <c r="T8148" s="5" t="str">
        <f t="shared" si="763"/>
        <v>Yoseph Carroll</v>
      </c>
      <c r="U8148" t="s">
        <v>153</v>
      </c>
      <c r="V8148" s="5" t="s">
        <v>37</v>
      </c>
      <c r="W8148" s="5" t="s">
        <v>57</v>
      </c>
      <c r="X8148" s="5" t="s">
        <v>154</v>
      </c>
      <c r="Y8148" s="5" t="s">
        <v>1271</v>
      </c>
      <c r="Z8148" s="5" t="s">
        <v>40</v>
      </c>
      <c r="AA8148" s="4">
        <v>0.62</v>
      </c>
      <c r="AB8148" s="1">
        <v>40778</v>
      </c>
      <c r="AC8148" s="1">
        <v>25402</v>
      </c>
      <c r="AD8148">
        <f t="shared" si="764"/>
        <v>2</v>
      </c>
      <c r="AE8148">
        <f t="shared" ca="1" si="765"/>
        <v>55</v>
      </c>
      <c r="AF8148" t="str">
        <f t="shared" ca="1" si="766"/>
        <v>18-64</v>
      </c>
      <c r="AG8148" s="3">
        <f t="shared" si="767"/>
        <v>8.3013785217391298</v>
      </c>
      <c r="AH8148" t="str">
        <f>_xlfn.IFNA(VLOOKUP(Sales_Transactions[[#This Row],[Order ID]],Returned_Items[#All],2,FALSE),"Not Returned")</f>
        <v>Not Returned</v>
      </c>
    </row>
    <row r="8149" spans="1:34" x14ac:dyDescent="0.25">
      <c r="A8149">
        <v>2882</v>
      </c>
      <c r="C8149" t="s">
        <v>2758</v>
      </c>
      <c r="D8149" s="2" t="str">
        <f>TEXT(MID(Sales_Transactions[[#This Row],[Order Date]],2,5),"d/m/yyy")</f>
        <v>21/8/2011</v>
      </c>
      <c r="E8149" s="2" t="str">
        <f>TEXT(MID(Sales_Transactions[[#This Row],[Order Date]],2,5),"d")</f>
        <v>21</v>
      </c>
      <c r="F8149" s="2" t="str">
        <f>TEXT(MID(Sales_Transactions[[#This Row],[Order Date]],2,5),"m")</f>
        <v>8</v>
      </c>
      <c r="G8149" s="2" t="str">
        <f>TEXT(MID(Sales_Transactions[[#This Row],[Order Date]],2,5),"yyy")</f>
        <v>2011</v>
      </c>
      <c r="H8149" s="2" t="str">
        <f>TEXT(MID(Sales_Transactions[[#This Row],[Order Date]],2,5),"yyy/m")</f>
        <v>2011/8</v>
      </c>
      <c r="I8149" t="s">
        <v>33</v>
      </c>
      <c r="J8149">
        <f t="shared" si="762"/>
        <v>4</v>
      </c>
      <c r="K8149" s="2">
        <v>9</v>
      </c>
      <c r="L8149" s="3">
        <v>356.72</v>
      </c>
      <c r="M8149" s="4">
        <v>7.0000000000000007E-2</v>
      </c>
      <c r="N8149" s="5" t="s">
        <v>23</v>
      </c>
      <c r="O8149" s="3">
        <v>12.61</v>
      </c>
      <c r="P8149" s="3">
        <v>40.98</v>
      </c>
      <c r="Q8149" s="3">
        <v>1.99</v>
      </c>
      <c r="R8149" s="5" t="s">
        <v>3633</v>
      </c>
      <c r="S8149" s="5" t="s">
        <v>137</v>
      </c>
      <c r="T8149" s="5" t="str">
        <f t="shared" si="763"/>
        <v>Yoseph Carroll</v>
      </c>
      <c r="U8149" t="s">
        <v>153</v>
      </c>
      <c r="V8149" s="5" t="s">
        <v>37</v>
      </c>
      <c r="W8149" s="5" t="s">
        <v>48</v>
      </c>
      <c r="X8149" s="5" t="s">
        <v>87</v>
      </c>
      <c r="Y8149" s="5" t="s">
        <v>1227</v>
      </c>
      <c r="Z8149" s="5" t="s">
        <v>60</v>
      </c>
      <c r="AA8149" s="4">
        <v>0.44</v>
      </c>
      <c r="AB8149" s="1">
        <v>40777</v>
      </c>
      <c r="AC8149" s="1">
        <v>24909</v>
      </c>
      <c r="AD8149">
        <f t="shared" si="764"/>
        <v>1</v>
      </c>
      <c r="AE8149">
        <f t="shared" ca="1" si="765"/>
        <v>56</v>
      </c>
      <c r="AF8149" t="str">
        <f t="shared" ca="1" si="766"/>
        <v>18-64</v>
      </c>
      <c r="AG8149" s="3">
        <f t="shared" si="767"/>
        <v>4.7712571111111108</v>
      </c>
      <c r="AH8149" t="str">
        <f>_xlfn.IFNA(VLOOKUP(Sales_Transactions[[#This Row],[Order ID]],Returned_Items[#All],2,FALSE),"Not Returned")</f>
        <v>Not Returned</v>
      </c>
    </row>
    <row r="8150" spans="1:34" x14ac:dyDescent="0.25">
      <c r="A8150">
        <v>3297</v>
      </c>
      <c r="C8150" t="s">
        <v>3634</v>
      </c>
      <c r="D8150" s="2" t="str">
        <f>TEXT(MID(Sales_Transactions[[#This Row],[Order Date]],2,5),"d/m/yyy")</f>
        <v>2/11/2012</v>
      </c>
      <c r="E8150" s="2" t="str">
        <f>TEXT(MID(Sales_Transactions[[#This Row],[Order Date]],2,5),"d")</f>
        <v>2</v>
      </c>
      <c r="F8150" s="2" t="str">
        <f>TEXT(MID(Sales_Transactions[[#This Row],[Order Date]],2,5),"m")</f>
        <v>11</v>
      </c>
      <c r="G8150" s="2" t="str">
        <f>TEXT(MID(Sales_Transactions[[#This Row],[Order Date]],2,5),"yyy")</f>
        <v>2012</v>
      </c>
      <c r="H8150" s="2" t="str">
        <f>TEXT(MID(Sales_Transactions[[#This Row],[Order Date]],2,5),"yyy/m")</f>
        <v>2012/11</v>
      </c>
      <c r="I8150" t="s">
        <v>33</v>
      </c>
      <c r="J8150">
        <f t="shared" si="762"/>
        <v>4</v>
      </c>
      <c r="K8150" s="2">
        <v>40</v>
      </c>
      <c r="L8150" s="3">
        <v>158.69999999999999</v>
      </c>
      <c r="M8150" s="4">
        <v>0.04</v>
      </c>
      <c r="N8150" s="5" t="s">
        <v>23</v>
      </c>
      <c r="O8150" s="3">
        <v>-196.8</v>
      </c>
      <c r="P8150" s="3">
        <v>3.75</v>
      </c>
      <c r="Q8150" s="3">
        <v>7.5</v>
      </c>
      <c r="R8150" s="5" t="s">
        <v>2616</v>
      </c>
      <c r="S8150" s="5" t="s">
        <v>3635</v>
      </c>
      <c r="T8150" s="5" t="str">
        <f t="shared" si="763"/>
        <v>Raymond Book</v>
      </c>
      <c r="U8150" t="s">
        <v>153</v>
      </c>
      <c r="V8150" s="5" t="s">
        <v>37</v>
      </c>
      <c r="W8150" s="5" t="s">
        <v>28</v>
      </c>
      <c r="X8150" s="5" t="s">
        <v>115</v>
      </c>
      <c r="Y8150" s="5" t="s">
        <v>3312</v>
      </c>
      <c r="Z8150" s="5" t="s">
        <v>43</v>
      </c>
      <c r="AA8150" s="4">
        <v>0.37</v>
      </c>
      <c r="AB8150" s="1">
        <v>41216</v>
      </c>
      <c r="AC8150" s="1">
        <v>25089</v>
      </c>
      <c r="AD8150">
        <f t="shared" si="764"/>
        <v>1</v>
      </c>
      <c r="AE8150">
        <f t="shared" ca="1" si="765"/>
        <v>55</v>
      </c>
      <c r="AF8150" t="str">
        <f t="shared" ca="1" si="766"/>
        <v>18-64</v>
      </c>
      <c r="AG8150" s="3">
        <f t="shared" si="767"/>
        <v>0.28121249999999998</v>
      </c>
      <c r="AH8150" t="str">
        <f>_xlfn.IFNA(VLOOKUP(Sales_Transactions[[#This Row],[Order ID]],Returned_Items[#All],2,FALSE),"Not Returned")</f>
        <v>Not Returned</v>
      </c>
    </row>
    <row r="8151" spans="1:34" x14ac:dyDescent="0.25">
      <c r="A8151">
        <v>3655</v>
      </c>
      <c r="C8151" t="s">
        <v>1326</v>
      </c>
      <c r="D8151" s="2" t="str">
        <f>TEXT(MID(Sales_Transactions[[#This Row],[Order Date]],2,5),"d/m/yyy")</f>
        <v>5/10/2012</v>
      </c>
      <c r="E8151" s="2" t="str">
        <f>TEXT(MID(Sales_Transactions[[#This Row],[Order Date]],2,5),"d")</f>
        <v>5</v>
      </c>
      <c r="F8151" s="2" t="str">
        <f>TEXT(MID(Sales_Transactions[[#This Row],[Order Date]],2,5),"m")</f>
        <v>10</v>
      </c>
      <c r="G8151" s="2" t="str">
        <f>TEXT(MID(Sales_Transactions[[#This Row],[Order Date]],2,5),"yyy")</f>
        <v>2012</v>
      </c>
      <c r="H8151" s="2" t="str">
        <f>TEXT(MID(Sales_Transactions[[#This Row],[Order Date]],2,5),"yyy/m")</f>
        <v>2012/10</v>
      </c>
      <c r="I8151" t="s">
        <v>101</v>
      </c>
      <c r="J8151">
        <f t="shared" si="762"/>
        <v>1</v>
      </c>
      <c r="K8151" s="2">
        <v>3</v>
      </c>
      <c r="L8151" s="3">
        <v>62.54</v>
      </c>
      <c r="M8151" s="4">
        <v>0.02</v>
      </c>
      <c r="N8151" s="5" t="s">
        <v>23</v>
      </c>
      <c r="O8151" s="3">
        <v>-30.74</v>
      </c>
      <c r="P8151" s="3">
        <v>15.99</v>
      </c>
      <c r="Q8151" s="3">
        <v>13.18</v>
      </c>
      <c r="R8151" s="5" t="s">
        <v>1576</v>
      </c>
      <c r="S8151" s="5" t="s">
        <v>2111</v>
      </c>
      <c r="T8151" s="5" t="str">
        <f t="shared" si="763"/>
        <v>Tony Sayre</v>
      </c>
      <c r="U8151" t="s">
        <v>153</v>
      </c>
      <c r="V8151" s="5" t="s">
        <v>27</v>
      </c>
      <c r="W8151" s="5" t="s">
        <v>28</v>
      </c>
      <c r="X8151" s="5" t="s">
        <v>41</v>
      </c>
      <c r="Y8151" s="5" t="s">
        <v>120</v>
      </c>
      <c r="Z8151" s="5" t="s">
        <v>43</v>
      </c>
      <c r="AA8151" s="4">
        <v>0.37</v>
      </c>
      <c r="AB8151" s="1">
        <v>41187</v>
      </c>
      <c r="AC8151" s="1">
        <v>24917</v>
      </c>
      <c r="AD8151">
        <f t="shared" si="764"/>
        <v>0</v>
      </c>
      <c r="AE8151">
        <f t="shared" ca="1" si="765"/>
        <v>56</v>
      </c>
      <c r="AF8151" t="str">
        <f t="shared" ca="1" si="766"/>
        <v>18-64</v>
      </c>
      <c r="AG8151" s="3">
        <f t="shared" si="767"/>
        <v>9.7222673333333329</v>
      </c>
      <c r="AH8151" t="str">
        <f>_xlfn.IFNA(VLOOKUP(Sales_Transactions[[#This Row],[Order ID]],Returned_Items[#All],2,FALSE),"Not Returned")</f>
        <v>Not Returned</v>
      </c>
    </row>
    <row r="8152" spans="1:34" x14ac:dyDescent="0.25">
      <c r="A8152">
        <v>3655</v>
      </c>
      <c r="C8152" t="s">
        <v>1326</v>
      </c>
      <c r="D8152" s="2" t="str">
        <f>TEXT(MID(Sales_Transactions[[#This Row],[Order Date]],2,5),"d/m/yyy")</f>
        <v>5/10/2012</v>
      </c>
      <c r="E8152" s="2" t="str">
        <f>TEXT(MID(Sales_Transactions[[#This Row],[Order Date]],2,5),"d")</f>
        <v>5</v>
      </c>
      <c r="F8152" s="2" t="str">
        <f>TEXT(MID(Sales_Transactions[[#This Row],[Order Date]],2,5),"m")</f>
        <v>10</v>
      </c>
      <c r="G8152" s="2" t="str">
        <f>TEXT(MID(Sales_Transactions[[#This Row],[Order Date]],2,5),"yyy")</f>
        <v>2012</v>
      </c>
      <c r="H8152" s="2" t="str">
        <f>TEXT(MID(Sales_Transactions[[#This Row],[Order Date]],2,5),"yyy/m")</f>
        <v>2012/10</v>
      </c>
      <c r="I8152" t="s">
        <v>101</v>
      </c>
      <c r="J8152">
        <f t="shared" si="762"/>
        <v>1</v>
      </c>
      <c r="K8152" s="2">
        <v>24</v>
      </c>
      <c r="L8152" s="3">
        <v>2750.107</v>
      </c>
      <c r="M8152" s="4">
        <v>0</v>
      </c>
      <c r="N8152" s="5" t="s">
        <v>23</v>
      </c>
      <c r="O8152" s="3">
        <v>600.41999999999996</v>
      </c>
      <c r="P8152" s="3">
        <v>125.99</v>
      </c>
      <c r="Q8152" s="3">
        <v>7.69</v>
      </c>
      <c r="R8152" s="5" t="s">
        <v>1576</v>
      </c>
      <c r="S8152" s="5" t="s">
        <v>2111</v>
      </c>
      <c r="T8152" s="5" t="str">
        <f t="shared" si="763"/>
        <v>Tony Sayre</v>
      </c>
      <c r="U8152" t="s">
        <v>153</v>
      </c>
      <c r="V8152" s="5" t="s">
        <v>27</v>
      </c>
      <c r="W8152" s="5" t="s">
        <v>48</v>
      </c>
      <c r="X8152" s="5" t="s">
        <v>49</v>
      </c>
      <c r="Y8152" s="5" t="s">
        <v>184</v>
      </c>
      <c r="Z8152" s="5" t="s">
        <v>43</v>
      </c>
      <c r="AA8152" s="4">
        <v>0.57999999999999996</v>
      </c>
      <c r="AB8152" s="1">
        <v>41188</v>
      </c>
      <c r="AC8152" s="1">
        <v>24889</v>
      </c>
      <c r="AD8152">
        <f t="shared" si="764"/>
        <v>1</v>
      </c>
      <c r="AE8152">
        <f t="shared" ca="1" si="765"/>
        <v>56</v>
      </c>
      <c r="AF8152" t="str">
        <f t="shared" ca="1" si="766"/>
        <v>18-64</v>
      </c>
      <c r="AG8152" s="3">
        <f t="shared" si="767"/>
        <v>5.57</v>
      </c>
      <c r="AH8152" t="str">
        <f>_xlfn.IFNA(VLOOKUP(Sales_Transactions[[#This Row],[Order ID]],Returned_Items[#All],2,FALSE),"Not Returned")</f>
        <v>Not Returned</v>
      </c>
    </row>
    <row r="8153" spans="1:34" x14ac:dyDescent="0.25">
      <c r="A8153">
        <v>3746</v>
      </c>
      <c r="C8153" t="s">
        <v>3147</v>
      </c>
      <c r="D8153" s="2" t="str">
        <f>TEXT(MID(Sales_Transactions[[#This Row],[Order Date]],2,5),"d/m/yyy")</f>
        <v>10/9/2009</v>
      </c>
      <c r="E8153" s="2" t="str">
        <f>TEXT(MID(Sales_Transactions[[#This Row],[Order Date]],2,5),"d")</f>
        <v>10</v>
      </c>
      <c r="F8153" s="2" t="str">
        <f>TEXT(MID(Sales_Transactions[[#This Row],[Order Date]],2,5),"m")</f>
        <v>9</v>
      </c>
      <c r="G8153" s="2" t="str">
        <f>TEXT(MID(Sales_Transactions[[#This Row],[Order Date]],2,5),"yyy")</f>
        <v>2009</v>
      </c>
      <c r="H8153" s="2" t="str">
        <f>TEXT(MID(Sales_Transactions[[#This Row],[Order Date]],2,5),"yyy/m")</f>
        <v>2009/9</v>
      </c>
      <c r="I8153" t="s">
        <v>52</v>
      </c>
      <c r="J8153">
        <f t="shared" si="762"/>
        <v>1</v>
      </c>
      <c r="K8153" s="2">
        <v>14</v>
      </c>
      <c r="L8153" s="3">
        <v>1463.0965000000001</v>
      </c>
      <c r="M8153" s="4">
        <v>0</v>
      </c>
      <c r="N8153" s="5" t="s">
        <v>23</v>
      </c>
      <c r="O8153" s="3">
        <v>162.66999999999999</v>
      </c>
      <c r="P8153" s="3">
        <v>115.99</v>
      </c>
      <c r="Q8153" s="3">
        <v>2.5</v>
      </c>
      <c r="R8153" s="5" t="s">
        <v>143</v>
      </c>
      <c r="S8153" s="5" t="s">
        <v>2535</v>
      </c>
      <c r="T8153" s="5" t="str">
        <f t="shared" si="763"/>
        <v>Alan Dominguez</v>
      </c>
      <c r="U8153" t="s">
        <v>153</v>
      </c>
      <c r="V8153" s="5" t="s">
        <v>47</v>
      </c>
      <c r="W8153" s="5" t="s">
        <v>48</v>
      </c>
      <c r="X8153" s="5" t="s">
        <v>49</v>
      </c>
      <c r="Y8153" s="5" t="s">
        <v>176</v>
      </c>
      <c r="Z8153" s="5" t="s">
        <v>43</v>
      </c>
      <c r="AA8153" s="4">
        <v>0.56999999999999995</v>
      </c>
      <c r="AB8153" s="1">
        <v>40066</v>
      </c>
      <c r="AC8153" s="1">
        <v>25067</v>
      </c>
      <c r="AD8153">
        <f t="shared" si="764"/>
        <v>0</v>
      </c>
      <c r="AE8153">
        <f t="shared" ca="1" si="765"/>
        <v>55</v>
      </c>
      <c r="AF8153" t="str">
        <f t="shared" ca="1" si="766"/>
        <v>18-64</v>
      </c>
      <c r="AG8153" s="3">
        <f t="shared" si="767"/>
        <v>8.463571428571429</v>
      </c>
      <c r="AH8153" t="str">
        <f>_xlfn.IFNA(VLOOKUP(Sales_Transactions[[#This Row],[Order ID]],Returned_Items[#All],2,FALSE),"Not Returned")</f>
        <v>Not Returned</v>
      </c>
    </row>
    <row r="8154" spans="1:34" x14ac:dyDescent="0.25">
      <c r="A8154">
        <v>3746</v>
      </c>
      <c r="C8154" t="s">
        <v>3147</v>
      </c>
      <c r="D8154" s="2" t="str">
        <f>TEXT(MID(Sales_Transactions[[#This Row],[Order Date]],2,5),"d/m/yyy")</f>
        <v>10/9/2009</v>
      </c>
      <c r="E8154" s="2" t="str">
        <f>TEXT(MID(Sales_Transactions[[#This Row],[Order Date]],2,5),"d")</f>
        <v>10</v>
      </c>
      <c r="F8154" s="2" t="str">
        <f>TEXT(MID(Sales_Transactions[[#This Row],[Order Date]],2,5),"m")</f>
        <v>9</v>
      </c>
      <c r="G8154" s="2" t="str">
        <f>TEXT(MID(Sales_Transactions[[#This Row],[Order Date]],2,5),"yyy")</f>
        <v>2009</v>
      </c>
      <c r="H8154" s="2" t="str">
        <f>TEXT(MID(Sales_Transactions[[#This Row],[Order Date]],2,5),"yyy/m")</f>
        <v>2009/9</v>
      </c>
      <c r="I8154" t="s">
        <v>52</v>
      </c>
      <c r="J8154">
        <f t="shared" si="762"/>
        <v>1</v>
      </c>
      <c r="K8154" s="2">
        <v>38</v>
      </c>
      <c r="L8154" s="3">
        <v>246.3</v>
      </c>
      <c r="M8154" s="4">
        <v>0.02</v>
      </c>
      <c r="N8154" s="5" t="s">
        <v>23</v>
      </c>
      <c r="O8154" s="3">
        <v>-67.489999999999995</v>
      </c>
      <c r="P8154" s="3">
        <v>5.98</v>
      </c>
      <c r="Q8154" s="3">
        <v>5.79</v>
      </c>
      <c r="R8154" s="5" t="s">
        <v>143</v>
      </c>
      <c r="S8154" s="5" t="s">
        <v>2535</v>
      </c>
      <c r="T8154" s="5" t="str">
        <f t="shared" si="763"/>
        <v>Alan Dominguez</v>
      </c>
      <c r="U8154" t="s">
        <v>153</v>
      </c>
      <c r="V8154" s="5" t="s">
        <v>47</v>
      </c>
      <c r="W8154" s="5" t="s">
        <v>28</v>
      </c>
      <c r="X8154" s="5" t="s">
        <v>75</v>
      </c>
      <c r="Y8154" s="5" t="s">
        <v>1634</v>
      </c>
      <c r="Z8154" s="5" t="s">
        <v>43</v>
      </c>
      <c r="AA8154" s="4">
        <v>0.36</v>
      </c>
      <c r="AB8154" s="1">
        <v>40067</v>
      </c>
      <c r="AC8154" s="1">
        <v>24870</v>
      </c>
      <c r="AD8154">
        <f t="shared" si="764"/>
        <v>1</v>
      </c>
      <c r="AE8154">
        <f t="shared" ca="1" si="765"/>
        <v>56</v>
      </c>
      <c r="AF8154" t="str">
        <f t="shared" ca="1" si="766"/>
        <v>18-64</v>
      </c>
      <c r="AG8154" s="3">
        <f t="shared" si="767"/>
        <v>0.30970536842105262</v>
      </c>
      <c r="AH8154" t="str">
        <f>_xlfn.IFNA(VLOOKUP(Sales_Transactions[[#This Row],[Order ID]],Returned_Items[#All],2,FALSE),"Not Returned")</f>
        <v>Not Returned</v>
      </c>
    </row>
    <row r="8155" spans="1:34" x14ac:dyDescent="0.25">
      <c r="A8155">
        <v>3845</v>
      </c>
      <c r="C8155" t="s">
        <v>598</v>
      </c>
      <c r="D8155" s="2" t="str">
        <f>TEXT(MID(Sales_Transactions[[#This Row],[Order Date]],2,5),"d/m/yyy")</f>
        <v>25/4/2012</v>
      </c>
      <c r="E8155" s="2" t="str">
        <f>TEXT(MID(Sales_Transactions[[#This Row],[Order Date]],2,5),"d")</f>
        <v>25</v>
      </c>
      <c r="F8155" s="2" t="str">
        <f>TEXT(MID(Sales_Transactions[[#This Row],[Order Date]],2,5),"m")</f>
        <v>4</v>
      </c>
      <c r="G8155" s="2" t="str">
        <f>TEXT(MID(Sales_Transactions[[#This Row],[Order Date]],2,5),"yyy")</f>
        <v>2012</v>
      </c>
      <c r="H8155" s="2" t="str">
        <f>TEXT(MID(Sales_Transactions[[#This Row],[Order Date]],2,5),"yyy/m")</f>
        <v>2012/4</v>
      </c>
      <c r="I8155" t="s">
        <v>101</v>
      </c>
      <c r="J8155">
        <f t="shared" si="762"/>
        <v>1</v>
      </c>
      <c r="K8155" s="2">
        <v>9</v>
      </c>
      <c r="L8155" s="3">
        <v>3064.27</v>
      </c>
      <c r="M8155" s="4">
        <v>0.09</v>
      </c>
      <c r="N8155" s="5" t="s">
        <v>23</v>
      </c>
      <c r="O8155" s="3">
        <v>294.39</v>
      </c>
      <c r="P8155" s="3">
        <v>363.25</v>
      </c>
      <c r="Q8155" s="3">
        <v>19.989999999999998</v>
      </c>
      <c r="R8155" s="5" t="s">
        <v>3122</v>
      </c>
      <c r="S8155" s="5" t="s">
        <v>3636</v>
      </c>
      <c r="T8155" s="5" t="str">
        <f t="shared" si="763"/>
        <v>Stephanie Phelps</v>
      </c>
      <c r="U8155" t="s">
        <v>153</v>
      </c>
      <c r="V8155" s="5" t="s">
        <v>37</v>
      </c>
      <c r="W8155" s="5" t="s">
        <v>28</v>
      </c>
      <c r="X8155" s="5" t="s">
        <v>38</v>
      </c>
      <c r="Y8155" s="5" t="s">
        <v>994</v>
      </c>
      <c r="Z8155" s="5" t="s">
        <v>43</v>
      </c>
      <c r="AA8155" s="4">
        <v>0.56999999999999995</v>
      </c>
      <c r="AB8155" s="1">
        <v>41024</v>
      </c>
      <c r="AC8155" s="1">
        <v>24922</v>
      </c>
      <c r="AD8155">
        <f t="shared" si="764"/>
        <v>0</v>
      </c>
      <c r="AE8155">
        <f t="shared" ca="1" si="765"/>
        <v>56</v>
      </c>
      <c r="AF8155" t="str">
        <f t="shared" ca="1" si="766"/>
        <v>18-64</v>
      </c>
      <c r="AG8155" s="3">
        <f t="shared" si="767"/>
        <v>42.545897222222223</v>
      </c>
      <c r="AH8155" t="str">
        <f>_xlfn.IFNA(VLOOKUP(Sales_Transactions[[#This Row],[Order ID]],Returned_Items[#All],2,FALSE),"Not Returned")</f>
        <v>Not Returned</v>
      </c>
    </row>
    <row r="8156" spans="1:34" x14ac:dyDescent="0.25">
      <c r="A8156">
        <v>3845</v>
      </c>
      <c r="C8156" t="s">
        <v>598</v>
      </c>
      <c r="D8156" s="2" t="str">
        <f>TEXT(MID(Sales_Transactions[[#This Row],[Order Date]],2,5),"d/m/yyy")</f>
        <v>25/4/2012</v>
      </c>
      <c r="E8156" s="2" t="str">
        <f>TEXT(MID(Sales_Transactions[[#This Row],[Order Date]],2,5),"d")</f>
        <v>25</v>
      </c>
      <c r="F8156" s="2" t="str">
        <f>TEXT(MID(Sales_Transactions[[#This Row],[Order Date]],2,5),"m")</f>
        <v>4</v>
      </c>
      <c r="G8156" s="2" t="str">
        <f>TEXT(MID(Sales_Transactions[[#This Row],[Order Date]],2,5),"yyy")</f>
        <v>2012</v>
      </c>
      <c r="H8156" s="2" t="str">
        <f>TEXT(MID(Sales_Transactions[[#This Row],[Order Date]],2,5),"yyy/m")</f>
        <v>2012/4</v>
      </c>
      <c r="I8156" t="s">
        <v>101</v>
      </c>
      <c r="J8156">
        <f t="shared" si="762"/>
        <v>1</v>
      </c>
      <c r="K8156" s="2">
        <v>22</v>
      </c>
      <c r="L8156" s="3">
        <v>475.72</v>
      </c>
      <c r="M8156" s="4">
        <v>0.02</v>
      </c>
      <c r="N8156" s="5" t="s">
        <v>23</v>
      </c>
      <c r="O8156" s="3">
        <v>-10.4</v>
      </c>
      <c r="P8156" s="3">
        <v>19.98</v>
      </c>
      <c r="Q8156" s="3">
        <v>10.49</v>
      </c>
      <c r="R8156" s="5" t="s">
        <v>3122</v>
      </c>
      <c r="S8156" s="5" t="s">
        <v>3636</v>
      </c>
      <c r="T8156" s="5" t="str">
        <f t="shared" si="763"/>
        <v>Stephanie Phelps</v>
      </c>
      <c r="U8156" t="s">
        <v>153</v>
      </c>
      <c r="V8156" s="5" t="s">
        <v>37</v>
      </c>
      <c r="W8156" s="5" t="s">
        <v>57</v>
      </c>
      <c r="X8156" s="5" t="s">
        <v>58</v>
      </c>
      <c r="Y8156" s="5" t="s">
        <v>243</v>
      </c>
      <c r="Z8156" s="5" t="s">
        <v>43</v>
      </c>
      <c r="AA8156" s="4">
        <v>0.49</v>
      </c>
      <c r="AB8156" s="1">
        <v>41026</v>
      </c>
      <c r="AC8156" s="1">
        <v>24850</v>
      </c>
      <c r="AD8156">
        <f t="shared" si="764"/>
        <v>2</v>
      </c>
      <c r="AE8156">
        <f t="shared" ca="1" si="765"/>
        <v>56</v>
      </c>
      <c r="AF8156" t="str">
        <f t="shared" ca="1" si="766"/>
        <v>18-64</v>
      </c>
      <c r="AG8156" s="3">
        <f t="shared" si="767"/>
        <v>1.3848183636363636</v>
      </c>
      <c r="AH8156" t="str">
        <f>_xlfn.IFNA(VLOOKUP(Sales_Transactions[[#This Row],[Order ID]],Returned_Items[#All],2,FALSE),"Not Returned")</f>
        <v>Not Returned</v>
      </c>
    </row>
    <row r="8157" spans="1:34" x14ac:dyDescent="0.25">
      <c r="A8157">
        <v>3845</v>
      </c>
      <c r="C8157" t="s">
        <v>598</v>
      </c>
      <c r="D8157" s="2" t="str">
        <f>TEXT(MID(Sales_Transactions[[#This Row],[Order Date]],2,5),"d/m/yyy")</f>
        <v>25/4/2012</v>
      </c>
      <c r="E8157" s="2" t="str">
        <f>TEXT(MID(Sales_Transactions[[#This Row],[Order Date]],2,5),"d")</f>
        <v>25</v>
      </c>
      <c r="F8157" s="2" t="str">
        <f>TEXT(MID(Sales_Transactions[[#This Row],[Order Date]],2,5),"m")</f>
        <v>4</v>
      </c>
      <c r="G8157" s="2" t="str">
        <f>TEXT(MID(Sales_Transactions[[#This Row],[Order Date]],2,5),"yyy")</f>
        <v>2012</v>
      </c>
      <c r="H8157" s="2" t="str">
        <f>TEXT(MID(Sales_Transactions[[#This Row],[Order Date]],2,5),"yyy/m")</f>
        <v>2012/4</v>
      </c>
      <c r="I8157" t="s">
        <v>101</v>
      </c>
      <c r="J8157">
        <f t="shared" si="762"/>
        <v>1</v>
      </c>
      <c r="K8157" s="2">
        <v>15</v>
      </c>
      <c r="L8157" s="3">
        <v>123.91</v>
      </c>
      <c r="M8157" s="4">
        <v>0.09</v>
      </c>
      <c r="N8157" s="5" t="s">
        <v>23</v>
      </c>
      <c r="O8157" s="3">
        <v>39.04</v>
      </c>
      <c r="P8157" s="3">
        <v>8.34</v>
      </c>
      <c r="Q8157" s="3">
        <v>0.96</v>
      </c>
      <c r="R8157" s="5" t="s">
        <v>3122</v>
      </c>
      <c r="S8157" s="5" t="s">
        <v>3636</v>
      </c>
      <c r="T8157" s="5" t="str">
        <f t="shared" si="763"/>
        <v>Stephanie Phelps</v>
      </c>
      <c r="U8157" t="s">
        <v>153</v>
      </c>
      <c r="V8157" s="5" t="s">
        <v>37</v>
      </c>
      <c r="W8157" s="5" t="s">
        <v>57</v>
      </c>
      <c r="X8157" s="5" t="s">
        <v>58</v>
      </c>
      <c r="Y8157" s="5" t="s">
        <v>2333</v>
      </c>
      <c r="Z8157" s="5" t="s">
        <v>84</v>
      </c>
      <c r="AA8157" s="4">
        <v>0.43</v>
      </c>
      <c r="AB8157" s="1">
        <v>41025</v>
      </c>
      <c r="AC8157" s="1">
        <v>25136</v>
      </c>
      <c r="AD8157">
        <f t="shared" si="764"/>
        <v>1</v>
      </c>
      <c r="AE8157">
        <f t="shared" ca="1" si="765"/>
        <v>55</v>
      </c>
      <c r="AF8157" t="str">
        <f t="shared" ca="1" si="766"/>
        <v>18-64</v>
      </c>
      <c r="AG8157" s="3">
        <f t="shared" si="767"/>
        <v>0.61949960000000004</v>
      </c>
      <c r="AH8157" t="str">
        <f>_xlfn.IFNA(VLOOKUP(Sales_Transactions[[#This Row],[Order ID]],Returned_Items[#All],2,FALSE),"Not Returned")</f>
        <v>Not Returned</v>
      </c>
    </row>
    <row r="8158" spans="1:34" x14ac:dyDescent="0.25">
      <c r="A8158">
        <v>4514</v>
      </c>
      <c r="C8158" t="s">
        <v>1335</v>
      </c>
      <c r="D8158" s="2" t="str">
        <f>TEXT(MID(Sales_Transactions[[#This Row],[Order Date]],2,5),"d/m/yyy")</f>
        <v>29/4/2009</v>
      </c>
      <c r="E8158" s="2" t="str">
        <f>TEXT(MID(Sales_Transactions[[#This Row],[Order Date]],2,5),"d")</f>
        <v>29</v>
      </c>
      <c r="F8158" s="2" t="str">
        <f>TEXT(MID(Sales_Transactions[[#This Row],[Order Date]],2,5),"m")</f>
        <v>4</v>
      </c>
      <c r="G8158" s="2" t="str">
        <f>TEXT(MID(Sales_Transactions[[#This Row],[Order Date]],2,5),"yyy")</f>
        <v>2009</v>
      </c>
      <c r="H8158" s="2" t="str">
        <f>TEXT(MID(Sales_Transactions[[#This Row],[Order Date]],2,5),"yyy/m")</f>
        <v>2009/4</v>
      </c>
      <c r="I8158" t="s">
        <v>78</v>
      </c>
      <c r="J8158">
        <f t="shared" si="762"/>
        <v>3</v>
      </c>
      <c r="K8158" s="2">
        <v>28</v>
      </c>
      <c r="L8158" s="3">
        <v>2841.4395</v>
      </c>
      <c r="M8158" s="4">
        <v>0.08</v>
      </c>
      <c r="N8158" s="5" t="s">
        <v>23</v>
      </c>
      <c r="O8158" s="3">
        <v>374.63</v>
      </c>
      <c r="P8158" s="3">
        <v>125.99</v>
      </c>
      <c r="Q8158" s="3">
        <v>7.69</v>
      </c>
      <c r="R8158" s="5" t="s">
        <v>3633</v>
      </c>
      <c r="S8158" s="5" t="s">
        <v>137</v>
      </c>
      <c r="T8158" s="5" t="str">
        <f t="shared" si="763"/>
        <v>Yoseph Carroll</v>
      </c>
      <c r="U8158" t="s">
        <v>153</v>
      </c>
      <c r="V8158" s="5" t="s">
        <v>37</v>
      </c>
      <c r="W8158" s="5" t="s">
        <v>48</v>
      </c>
      <c r="X8158" s="5" t="s">
        <v>49</v>
      </c>
      <c r="Y8158" s="5" t="s">
        <v>1468</v>
      </c>
      <c r="Z8158" s="5" t="s">
        <v>43</v>
      </c>
      <c r="AA8158" s="4">
        <v>0.59</v>
      </c>
      <c r="AB8158" s="1">
        <v>39933</v>
      </c>
      <c r="AC8158" s="1">
        <v>24841</v>
      </c>
      <c r="AD8158">
        <f t="shared" si="764"/>
        <v>1</v>
      </c>
      <c r="AE8158">
        <f t="shared" ca="1" si="765"/>
        <v>56</v>
      </c>
      <c r="AF8158" t="str">
        <f t="shared" ca="1" si="766"/>
        <v>18-64</v>
      </c>
      <c r="AG8158" s="3">
        <f t="shared" si="767"/>
        <v>4.7706859999999995</v>
      </c>
      <c r="AH8158" t="str">
        <f>_xlfn.IFNA(VLOOKUP(Sales_Transactions[[#This Row],[Order ID]],Returned_Items[#All],2,FALSE),"Not Returned")</f>
        <v>Not Returned</v>
      </c>
    </row>
    <row r="8159" spans="1:34" x14ac:dyDescent="0.25">
      <c r="A8159">
        <v>4672</v>
      </c>
      <c r="C8159" t="s">
        <v>2031</v>
      </c>
      <c r="D8159" s="2" t="str">
        <f>TEXT(MID(Sales_Transactions[[#This Row],[Order Date]],2,5),"d/m/yyy")</f>
        <v>6/11/2011</v>
      </c>
      <c r="E8159" s="2" t="str">
        <f>TEXT(MID(Sales_Transactions[[#This Row],[Order Date]],2,5),"d")</f>
        <v>6</v>
      </c>
      <c r="F8159" s="2" t="str">
        <f>TEXT(MID(Sales_Transactions[[#This Row],[Order Date]],2,5),"m")</f>
        <v>11</v>
      </c>
      <c r="G8159" s="2" t="str">
        <f>TEXT(MID(Sales_Transactions[[#This Row],[Order Date]],2,5),"yyy")</f>
        <v>2011</v>
      </c>
      <c r="H8159" s="2" t="str">
        <f>TEXT(MID(Sales_Transactions[[#This Row],[Order Date]],2,5),"yyy/m")</f>
        <v>2011/11</v>
      </c>
      <c r="I8159" t="s">
        <v>101</v>
      </c>
      <c r="J8159">
        <f t="shared" si="762"/>
        <v>1</v>
      </c>
      <c r="K8159" s="2">
        <v>20</v>
      </c>
      <c r="L8159" s="3">
        <v>152.44</v>
      </c>
      <c r="M8159" s="4">
        <v>0.08</v>
      </c>
      <c r="N8159" s="5" t="s">
        <v>23</v>
      </c>
      <c r="O8159" s="3">
        <v>-16.64</v>
      </c>
      <c r="P8159" s="3">
        <v>7.7</v>
      </c>
      <c r="Q8159" s="3">
        <v>3.68</v>
      </c>
      <c r="R8159" s="5" t="s">
        <v>143</v>
      </c>
      <c r="S8159" s="5" t="s">
        <v>2535</v>
      </c>
      <c r="T8159" s="5" t="str">
        <f t="shared" si="763"/>
        <v>Alan Dominguez</v>
      </c>
      <c r="U8159" t="s">
        <v>153</v>
      </c>
      <c r="V8159" s="5" t="s">
        <v>47</v>
      </c>
      <c r="W8159" s="5" t="s">
        <v>57</v>
      </c>
      <c r="X8159" s="5" t="s">
        <v>58</v>
      </c>
      <c r="Y8159" s="5" t="s">
        <v>1864</v>
      </c>
      <c r="Z8159" s="5" t="s">
        <v>84</v>
      </c>
      <c r="AA8159" s="4">
        <v>0.52</v>
      </c>
      <c r="AB8159" s="1">
        <v>40854</v>
      </c>
      <c r="AC8159" s="1">
        <v>25198</v>
      </c>
      <c r="AD8159">
        <f t="shared" si="764"/>
        <v>1</v>
      </c>
      <c r="AE8159">
        <f t="shared" ca="1" si="765"/>
        <v>55</v>
      </c>
      <c r="AF8159" t="str">
        <f t="shared" ca="1" si="766"/>
        <v>18-64</v>
      </c>
      <c r="AG8159" s="3">
        <f t="shared" si="767"/>
        <v>0.56869199999999998</v>
      </c>
      <c r="AH8159" t="str">
        <f>_xlfn.IFNA(VLOOKUP(Sales_Transactions[[#This Row],[Order ID]],Returned_Items[#All],2,FALSE),"Not Returned")</f>
        <v>Not Returned</v>
      </c>
    </row>
    <row r="8160" spans="1:34" x14ac:dyDescent="0.25">
      <c r="A8160">
        <v>4705</v>
      </c>
      <c r="C8160" t="s">
        <v>3468</v>
      </c>
      <c r="D8160" s="2" t="str">
        <f>TEXT(MID(Sales_Transactions[[#This Row],[Order Date]],2,5),"d/m/yyy")</f>
        <v>21/3/2012</v>
      </c>
      <c r="E8160" s="2" t="str">
        <f>TEXT(MID(Sales_Transactions[[#This Row],[Order Date]],2,5),"d")</f>
        <v>21</v>
      </c>
      <c r="F8160" s="2" t="str">
        <f>TEXT(MID(Sales_Transactions[[#This Row],[Order Date]],2,5),"m")</f>
        <v>3</v>
      </c>
      <c r="G8160" s="2" t="str">
        <f>TEXT(MID(Sales_Transactions[[#This Row],[Order Date]],2,5),"yyy")</f>
        <v>2012</v>
      </c>
      <c r="H8160" s="2" t="str">
        <f>TEXT(MID(Sales_Transactions[[#This Row],[Order Date]],2,5),"yyy/m")</f>
        <v>2012/3</v>
      </c>
      <c r="I8160" t="s">
        <v>52</v>
      </c>
      <c r="J8160">
        <f t="shared" si="762"/>
        <v>1</v>
      </c>
      <c r="K8160" s="2">
        <v>16</v>
      </c>
      <c r="L8160" s="3">
        <v>123.85</v>
      </c>
      <c r="M8160" s="4">
        <v>0.09</v>
      </c>
      <c r="N8160" s="5" t="s">
        <v>23</v>
      </c>
      <c r="O8160" s="3">
        <v>-71.44</v>
      </c>
      <c r="P8160" s="3">
        <v>7.98</v>
      </c>
      <c r="Q8160" s="3">
        <v>6.5</v>
      </c>
      <c r="R8160" s="5" t="s">
        <v>227</v>
      </c>
      <c r="S8160" s="5" t="s">
        <v>228</v>
      </c>
      <c r="T8160" s="5" t="str">
        <f t="shared" si="763"/>
        <v>Adrian Hane</v>
      </c>
      <c r="U8160" t="s">
        <v>153</v>
      </c>
      <c r="V8160" s="5" t="s">
        <v>47</v>
      </c>
      <c r="W8160" s="5" t="s">
        <v>28</v>
      </c>
      <c r="X8160" s="5" t="s">
        <v>29</v>
      </c>
      <c r="Y8160" s="5" t="s">
        <v>2752</v>
      </c>
      <c r="Z8160" s="5" t="s">
        <v>56</v>
      </c>
      <c r="AA8160" s="4">
        <v>0.59</v>
      </c>
      <c r="AB8160" s="1">
        <v>40991</v>
      </c>
      <c r="AC8160" s="1">
        <v>24915</v>
      </c>
      <c r="AD8160">
        <f t="shared" si="764"/>
        <v>2</v>
      </c>
      <c r="AE8160">
        <f t="shared" ca="1" si="765"/>
        <v>56</v>
      </c>
      <c r="AF8160" t="str">
        <f t="shared" ca="1" si="766"/>
        <v>18-64</v>
      </c>
      <c r="AG8160" s="3">
        <f t="shared" si="767"/>
        <v>0.90455112500000001</v>
      </c>
      <c r="AH8160" t="str">
        <f>_xlfn.IFNA(VLOOKUP(Sales_Transactions[[#This Row],[Order ID]],Returned_Items[#All],2,FALSE),"Not Returned")</f>
        <v>Not Returned</v>
      </c>
    </row>
    <row r="8161" spans="1:34" x14ac:dyDescent="0.25">
      <c r="A8161">
        <v>4805</v>
      </c>
      <c r="C8161" t="s">
        <v>2551</v>
      </c>
      <c r="D8161" s="2" t="str">
        <f>TEXT(MID(Sales_Transactions[[#This Row],[Order Date]],2,5),"d/m/yyy")</f>
        <v>24/4/2012</v>
      </c>
      <c r="E8161" s="2" t="str">
        <f>TEXT(MID(Sales_Transactions[[#This Row],[Order Date]],2,5),"d")</f>
        <v>24</v>
      </c>
      <c r="F8161" s="2" t="str">
        <f>TEXT(MID(Sales_Transactions[[#This Row],[Order Date]],2,5),"m")</f>
        <v>4</v>
      </c>
      <c r="G8161" s="2" t="str">
        <f>TEXT(MID(Sales_Transactions[[#This Row],[Order Date]],2,5),"yyy")</f>
        <v>2012</v>
      </c>
      <c r="H8161" s="2" t="str">
        <f>TEXT(MID(Sales_Transactions[[#This Row],[Order Date]],2,5),"yyy/m")</f>
        <v>2012/4</v>
      </c>
      <c r="I8161" t="s">
        <v>52</v>
      </c>
      <c r="J8161">
        <f t="shared" si="762"/>
        <v>1</v>
      </c>
      <c r="K8161" s="2">
        <v>7</v>
      </c>
      <c r="L8161" s="3">
        <v>55.38</v>
      </c>
      <c r="M8161" s="4">
        <v>0.02</v>
      </c>
      <c r="N8161" s="5" t="s">
        <v>23</v>
      </c>
      <c r="O8161" s="3">
        <v>-25.95</v>
      </c>
      <c r="P8161" s="3">
        <v>6.48</v>
      </c>
      <c r="Q8161" s="3">
        <v>7.37</v>
      </c>
      <c r="R8161" s="5" t="s">
        <v>1576</v>
      </c>
      <c r="S8161" s="5" t="s">
        <v>2111</v>
      </c>
      <c r="T8161" s="5" t="str">
        <f t="shared" si="763"/>
        <v>Tony Sayre</v>
      </c>
      <c r="U8161" t="s">
        <v>153</v>
      </c>
      <c r="V8161" s="5" t="s">
        <v>27</v>
      </c>
      <c r="W8161" s="5" t="s">
        <v>28</v>
      </c>
      <c r="X8161" s="5" t="s">
        <v>75</v>
      </c>
      <c r="Y8161" s="5" t="s">
        <v>1499</v>
      </c>
      <c r="Z8161" s="5" t="s">
        <v>43</v>
      </c>
      <c r="AA8161" s="4">
        <v>0.37</v>
      </c>
      <c r="AB8161" s="1">
        <v>41026</v>
      </c>
      <c r="AC8161" s="1">
        <v>24973</v>
      </c>
      <c r="AD8161">
        <f t="shared" si="764"/>
        <v>3</v>
      </c>
      <c r="AE8161">
        <f t="shared" ca="1" si="765"/>
        <v>56</v>
      </c>
      <c r="AF8161" t="str">
        <f t="shared" ca="1" si="766"/>
        <v>18-64</v>
      </c>
      <c r="AG8161" s="3">
        <f t="shared" si="767"/>
        <v>1.978386285714286</v>
      </c>
      <c r="AH8161" t="str">
        <f>_xlfn.IFNA(VLOOKUP(Sales_Transactions[[#This Row],[Order ID]],Returned_Items[#All],2,FALSE),"Not Returned")</f>
        <v>Not Returned</v>
      </c>
    </row>
    <row r="8162" spans="1:34" hidden="1" x14ac:dyDescent="0.25">
      <c r="A8162">
        <v>5222</v>
      </c>
      <c r="C8162" t="s">
        <v>2051</v>
      </c>
      <c r="D8162" s="2" t="str">
        <f>TEXT(MID(Sales_Transactions[[#This Row],[Order Date]],2,5),"d/m/yyy")</f>
        <v>26/5/2009</v>
      </c>
      <c r="E8162" s="2" t="str">
        <f>TEXT(MID(Sales_Transactions[[#This Row],[Order Date]],2,5),"d")</f>
        <v>26</v>
      </c>
      <c r="F8162" s="2" t="str">
        <f>TEXT(MID(Sales_Transactions[[#This Row],[Order Date]],2,5),"m")</f>
        <v>5</v>
      </c>
      <c r="G8162" s="2" t="str">
        <f>TEXT(MID(Sales_Transactions[[#This Row],[Order Date]],2,5),"yyy")</f>
        <v>2009</v>
      </c>
      <c r="H8162" s="2" t="str">
        <f>TEXT(MID(Sales_Transactions[[#This Row],[Order Date]],2,5),"yyy/m")</f>
        <v>2009/5</v>
      </c>
      <c r="I8162" t="s">
        <v>52</v>
      </c>
      <c r="J8162">
        <f t="shared" si="762"/>
        <v>1</v>
      </c>
      <c r="K8162" s="2">
        <v>40</v>
      </c>
      <c r="L8162">
        <v>14451.75</v>
      </c>
      <c r="M8162">
        <v>0.01</v>
      </c>
      <c r="N8162" t="s">
        <v>34</v>
      </c>
      <c r="O8162">
        <v>4503.63</v>
      </c>
      <c r="P8162">
        <v>349.45</v>
      </c>
      <c r="Q8162">
        <v>60</v>
      </c>
      <c r="R8162" t="s">
        <v>3637</v>
      </c>
      <c r="S8162" t="s">
        <v>3638</v>
      </c>
      <c r="T8162" t="str">
        <f t="shared" si="763"/>
        <v>Tonja Turnell</v>
      </c>
      <c r="U8162" t="s">
        <v>153</v>
      </c>
      <c r="V8162" t="s">
        <v>37</v>
      </c>
      <c r="W8162" t="s">
        <v>57</v>
      </c>
      <c r="X8162" t="s">
        <v>107</v>
      </c>
      <c r="Y8162" t="s">
        <v>497</v>
      </c>
      <c r="Z8162" t="s">
        <v>40</v>
      </c>
      <c r="AA8162"/>
      <c r="AB8162" s="1">
        <v>39960</v>
      </c>
      <c r="AC8162" s="1">
        <v>24556</v>
      </c>
      <c r="AD8162">
        <f t="shared" si="764"/>
        <v>1</v>
      </c>
      <c r="AE8162">
        <f t="shared" ca="1" si="765"/>
        <v>57</v>
      </c>
      <c r="AF8162" t="str">
        <f t="shared" ca="1" si="766"/>
        <v>18-64</v>
      </c>
      <c r="AG8162">
        <f t="shared" si="767"/>
        <v>10.235376375</v>
      </c>
      <c r="AH8162" t="str">
        <f>_xlfn.IFNA(VLOOKUP(Sales_Transactions[[#This Row],[Order ID]],Returned_Items[#All],2,FALSE),"Not Returned")</f>
        <v>Not Returned</v>
      </c>
    </row>
    <row r="8163" spans="1:34" x14ac:dyDescent="0.25">
      <c r="A8163">
        <v>5441</v>
      </c>
      <c r="C8163" t="s">
        <v>3410</v>
      </c>
      <c r="D8163" s="2" t="str">
        <f>TEXT(MID(Sales_Transactions[[#This Row],[Order Date]],2,5),"d/m/yyy")</f>
        <v>20/7/2009</v>
      </c>
      <c r="E8163" s="2" t="str">
        <f>TEXT(MID(Sales_Transactions[[#This Row],[Order Date]],2,5),"d")</f>
        <v>20</v>
      </c>
      <c r="F8163" s="2" t="str">
        <f>TEXT(MID(Sales_Transactions[[#This Row],[Order Date]],2,5),"m")</f>
        <v>7</v>
      </c>
      <c r="G8163" s="2" t="str">
        <f>TEXT(MID(Sales_Transactions[[#This Row],[Order Date]],2,5),"yyy")</f>
        <v>2009</v>
      </c>
      <c r="H8163" s="2" t="str">
        <f>TEXT(MID(Sales_Transactions[[#This Row],[Order Date]],2,5),"yyy/m")</f>
        <v>2009/7</v>
      </c>
      <c r="I8163" t="s">
        <v>52</v>
      </c>
      <c r="J8163">
        <f t="shared" si="762"/>
        <v>1</v>
      </c>
      <c r="K8163" s="2">
        <v>34</v>
      </c>
      <c r="L8163" s="3">
        <v>226.83</v>
      </c>
      <c r="M8163" s="4">
        <v>0.02</v>
      </c>
      <c r="N8163" s="5" t="s">
        <v>23</v>
      </c>
      <c r="O8163" s="3">
        <v>-92.05</v>
      </c>
      <c r="P8163" s="3">
        <v>6.48</v>
      </c>
      <c r="Q8163" s="3">
        <v>6.6</v>
      </c>
      <c r="R8163" s="5" t="s">
        <v>312</v>
      </c>
      <c r="S8163" s="5" t="s">
        <v>3486</v>
      </c>
      <c r="T8163" s="5" t="str">
        <f t="shared" si="763"/>
        <v>Brendan Sweed</v>
      </c>
      <c r="U8163" t="s">
        <v>153</v>
      </c>
      <c r="V8163" s="5" t="s">
        <v>37</v>
      </c>
      <c r="W8163" s="5" t="s">
        <v>28</v>
      </c>
      <c r="X8163" s="5" t="s">
        <v>75</v>
      </c>
      <c r="Y8163" s="5" t="s">
        <v>560</v>
      </c>
      <c r="Z8163" s="5" t="s">
        <v>43</v>
      </c>
      <c r="AA8163" s="4">
        <v>0.37</v>
      </c>
      <c r="AB8163" s="1">
        <v>40016</v>
      </c>
      <c r="AC8163" s="1">
        <v>24751</v>
      </c>
      <c r="AD8163">
        <f t="shared" si="764"/>
        <v>2</v>
      </c>
      <c r="AE8163">
        <f t="shared" ca="1" si="765"/>
        <v>56</v>
      </c>
      <c r="AF8163" t="str">
        <f t="shared" ca="1" si="766"/>
        <v>18-64</v>
      </c>
      <c r="AG8163" s="3">
        <f t="shared" si="767"/>
        <v>0.38466776470588238</v>
      </c>
      <c r="AH8163" t="str">
        <f>_xlfn.IFNA(VLOOKUP(Sales_Transactions[[#This Row],[Order ID]],Returned_Items[#All],2,FALSE),"Not Returned")</f>
        <v>Not Returned</v>
      </c>
    </row>
    <row r="8164" spans="1:34" x14ac:dyDescent="0.25">
      <c r="A8164">
        <v>5441</v>
      </c>
      <c r="C8164" t="s">
        <v>3410</v>
      </c>
      <c r="D8164" s="2" t="str">
        <f>TEXT(MID(Sales_Transactions[[#This Row],[Order Date]],2,5),"d/m/yyy")</f>
        <v>20/7/2009</v>
      </c>
      <c r="E8164" s="2" t="str">
        <f>TEXT(MID(Sales_Transactions[[#This Row],[Order Date]],2,5),"d")</f>
        <v>20</v>
      </c>
      <c r="F8164" s="2" t="str">
        <f>TEXT(MID(Sales_Transactions[[#This Row],[Order Date]],2,5),"m")</f>
        <v>7</v>
      </c>
      <c r="G8164" s="2" t="str">
        <f>TEXT(MID(Sales_Transactions[[#This Row],[Order Date]],2,5),"yyy")</f>
        <v>2009</v>
      </c>
      <c r="H8164" s="2" t="str">
        <f>TEXT(MID(Sales_Transactions[[#This Row],[Order Date]],2,5),"yyy/m")</f>
        <v>2009/7</v>
      </c>
      <c r="I8164" t="s">
        <v>52</v>
      </c>
      <c r="J8164">
        <f t="shared" si="762"/>
        <v>1</v>
      </c>
      <c r="K8164" s="2">
        <v>16</v>
      </c>
      <c r="L8164" s="3">
        <v>278.92</v>
      </c>
      <c r="M8164" s="4">
        <v>0.04</v>
      </c>
      <c r="N8164" s="5" t="s">
        <v>23</v>
      </c>
      <c r="O8164" s="3">
        <v>6.11</v>
      </c>
      <c r="P8164" s="3">
        <v>17.149999999999999</v>
      </c>
      <c r="Q8164" s="3">
        <v>4.96</v>
      </c>
      <c r="R8164" s="5" t="s">
        <v>312</v>
      </c>
      <c r="S8164" s="5" t="s">
        <v>3486</v>
      </c>
      <c r="T8164" s="5" t="str">
        <f t="shared" si="763"/>
        <v>Brendan Sweed</v>
      </c>
      <c r="U8164" t="s">
        <v>153</v>
      </c>
      <c r="V8164" s="5" t="s">
        <v>37</v>
      </c>
      <c r="W8164" s="5" t="s">
        <v>28</v>
      </c>
      <c r="X8164" s="5" t="s">
        <v>29</v>
      </c>
      <c r="Y8164" s="5" t="s">
        <v>2921</v>
      </c>
      <c r="Z8164" s="5" t="s">
        <v>43</v>
      </c>
      <c r="AA8164" s="4">
        <v>0.57999999999999996</v>
      </c>
      <c r="AB8164" s="1">
        <v>40015</v>
      </c>
      <c r="AC8164" s="1">
        <v>24789</v>
      </c>
      <c r="AD8164">
        <f t="shared" si="764"/>
        <v>1</v>
      </c>
      <c r="AE8164">
        <f t="shared" ca="1" si="765"/>
        <v>56</v>
      </c>
      <c r="AF8164" t="str">
        <f t="shared" ca="1" si="766"/>
        <v>18-64</v>
      </c>
      <c r="AG8164" s="3">
        <f t="shared" si="767"/>
        <v>1.38144625</v>
      </c>
      <c r="AH8164" t="str">
        <f>_xlfn.IFNA(VLOOKUP(Sales_Transactions[[#This Row],[Order ID]],Returned_Items[#All],2,FALSE),"Not Returned")</f>
        <v>Not Returned</v>
      </c>
    </row>
    <row r="8165" spans="1:34" x14ac:dyDescent="0.25">
      <c r="A8165">
        <v>6500</v>
      </c>
      <c r="C8165" t="s">
        <v>2164</v>
      </c>
      <c r="D8165" s="2" t="str">
        <f>TEXT(MID(Sales_Transactions[[#This Row],[Order Date]],2,5),"d/m/yyy")</f>
        <v>12/10/2012</v>
      </c>
      <c r="E8165" s="2" t="str">
        <f>TEXT(MID(Sales_Transactions[[#This Row],[Order Date]],2,5),"d")</f>
        <v>12</v>
      </c>
      <c r="F8165" s="2" t="str">
        <f>TEXT(MID(Sales_Transactions[[#This Row],[Order Date]],2,5),"m")</f>
        <v>10</v>
      </c>
      <c r="G8165" s="2" t="str">
        <f>TEXT(MID(Sales_Transactions[[#This Row],[Order Date]],2,5),"yyy")</f>
        <v>2012</v>
      </c>
      <c r="H8165" s="2" t="str">
        <f>TEXT(MID(Sales_Transactions[[#This Row],[Order Date]],2,5),"yyy/m")</f>
        <v>2012/10</v>
      </c>
      <c r="I8165" t="s">
        <v>101</v>
      </c>
      <c r="J8165">
        <f t="shared" si="762"/>
        <v>1</v>
      </c>
      <c r="K8165" s="2">
        <v>15</v>
      </c>
      <c r="L8165" s="3">
        <v>448.07</v>
      </c>
      <c r="M8165" s="4">
        <v>0.1</v>
      </c>
      <c r="N8165" s="5" t="s">
        <v>23</v>
      </c>
      <c r="O8165" s="3">
        <v>-141.02000000000001</v>
      </c>
      <c r="P8165" s="3">
        <v>30.42</v>
      </c>
      <c r="Q8165" s="3">
        <v>8.65</v>
      </c>
      <c r="R8165" s="5" t="s">
        <v>1576</v>
      </c>
      <c r="S8165" s="5" t="s">
        <v>2111</v>
      </c>
      <c r="T8165" s="5" t="str">
        <f t="shared" si="763"/>
        <v>Tony Sayre</v>
      </c>
      <c r="U8165" t="s">
        <v>153</v>
      </c>
      <c r="V8165" s="5" t="s">
        <v>74</v>
      </c>
      <c r="W8165" s="5" t="s">
        <v>48</v>
      </c>
      <c r="X8165" s="5" t="s">
        <v>87</v>
      </c>
      <c r="Y8165" s="5" t="s">
        <v>611</v>
      </c>
      <c r="Z8165" s="5" t="s">
        <v>43</v>
      </c>
      <c r="AA8165" s="4">
        <v>0.74</v>
      </c>
      <c r="AB8165" s="1">
        <v>41196</v>
      </c>
      <c r="AC8165" s="1">
        <v>24586</v>
      </c>
      <c r="AD8165">
        <f t="shared" si="764"/>
        <v>2</v>
      </c>
      <c r="AE8165">
        <f t="shared" ca="1" si="765"/>
        <v>57</v>
      </c>
      <c r="AF8165" t="str">
        <f t="shared" ca="1" si="766"/>
        <v>18-64</v>
      </c>
      <c r="AG8165" s="3">
        <f t="shared" si="767"/>
        <v>2.6026386666666665</v>
      </c>
      <c r="AH8165" t="str">
        <f>_xlfn.IFNA(VLOOKUP(Sales_Transactions[[#This Row],[Order ID]],Returned_Items[#All],2,FALSE),"Not Returned")</f>
        <v>Returned</v>
      </c>
    </row>
    <row r="8166" spans="1:34" x14ac:dyDescent="0.25">
      <c r="A8166">
        <v>6500</v>
      </c>
      <c r="C8166" t="s">
        <v>2164</v>
      </c>
      <c r="D8166" s="2" t="str">
        <f>TEXT(MID(Sales_Transactions[[#This Row],[Order Date]],2,5),"d/m/yyy")</f>
        <v>12/10/2012</v>
      </c>
      <c r="E8166" s="2" t="str">
        <f>TEXT(MID(Sales_Transactions[[#This Row],[Order Date]],2,5),"d")</f>
        <v>12</v>
      </c>
      <c r="F8166" s="2" t="str">
        <f>TEXT(MID(Sales_Transactions[[#This Row],[Order Date]],2,5),"m")</f>
        <v>10</v>
      </c>
      <c r="G8166" s="2" t="str">
        <f>TEXT(MID(Sales_Transactions[[#This Row],[Order Date]],2,5),"yyy")</f>
        <v>2012</v>
      </c>
      <c r="H8166" s="2" t="str">
        <f>TEXT(MID(Sales_Transactions[[#This Row],[Order Date]],2,5),"yyy/m")</f>
        <v>2012/10</v>
      </c>
      <c r="I8166" t="s">
        <v>101</v>
      </c>
      <c r="J8166">
        <f t="shared" si="762"/>
        <v>1</v>
      </c>
      <c r="K8166" s="2">
        <v>20</v>
      </c>
      <c r="L8166" s="3">
        <v>38.29</v>
      </c>
      <c r="M8166" s="4">
        <v>0.06</v>
      </c>
      <c r="N8166" s="5" t="s">
        <v>23</v>
      </c>
      <c r="O8166" s="3">
        <v>-16.149999999999999</v>
      </c>
      <c r="P8166" s="3">
        <v>1.95</v>
      </c>
      <c r="Q8166" s="3">
        <v>1.63</v>
      </c>
      <c r="R8166" s="5" t="s">
        <v>1576</v>
      </c>
      <c r="S8166" s="5" t="s">
        <v>2111</v>
      </c>
      <c r="T8166" s="5" t="str">
        <f t="shared" si="763"/>
        <v>Tony Sayre</v>
      </c>
      <c r="U8166" t="s">
        <v>153</v>
      </c>
      <c r="V8166" s="5" t="s">
        <v>74</v>
      </c>
      <c r="W8166" s="5" t="s">
        <v>28</v>
      </c>
      <c r="X8166" s="5" t="s">
        <v>124</v>
      </c>
      <c r="Y8166" s="5" t="s">
        <v>2680</v>
      </c>
      <c r="Z8166" s="5" t="s">
        <v>84</v>
      </c>
      <c r="AA8166" s="4">
        <v>0.46</v>
      </c>
      <c r="AB8166" s="1">
        <v>41195</v>
      </c>
      <c r="AC8166" s="1">
        <v>26474</v>
      </c>
      <c r="AD8166">
        <f t="shared" si="764"/>
        <v>1</v>
      </c>
      <c r="AE8166">
        <f t="shared" ca="1" si="765"/>
        <v>52</v>
      </c>
      <c r="AF8166" t="str">
        <f t="shared" ca="1" si="766"/>
        <v>18-64</v>
      </c>
      <c r="AG8166" s="3">
        <f t="shared" si="767"/>
        <v>0.1789415</v>
      </c>
      <c r="AH8166" t="str">
        <f>_xlfn.IFNA(VLOOKUP(Sales_Transactions[[#This Row],[Order ID]],Returned_Items[#All],2,FALSE),"Not Returned")</f>
        <v>Returned</v>
      </c>
    </row>
    <row r="8167" spans="1:34" x14ac:dyDescent="0.25">
      <c r="A8167">
        <v>6562</v>
      </c>
      <c r="C8167" t="s">
        <v>2301</v>
      </c>
      <c r="D8167" s="2" t="str">
        <f>TEXT(MID(Sales_Transactions[[#This Row],[Order Date]],2,5),"d/m/yyy")</f>
        <v>20/12/2009</v>
      </c>
      <c r="E8167" s="2" t="str">
        <f>TEXT(MID(Sales_Transactions[[#This Row],[Order Date]],2,5),"d")</f>
        <v>20</v>
      </c>
      <c r="F8167" s="2" t="str">
        <f>TEXT(MID(Sales_Transactions[[#This Row],[Order Date]],2,5),"m")</f>
        <v>12</v>
      </c>
      <c r="G8167" s="2" t="str">
        <f>TEXT(MID(Sales_Transactions[[#This Row],[Order Date]],2,5),"yyy")</f>
        <v>2009</v>
      </c>
      <c r="H8167" s="2" t="str">
        <f>TEXT(MID(Sales_Transactions[[#This Row],[Order Date]],2,5),"yyy/m")</f>
        <v>2009/12</v>
      </c>
      <c r="I8167" t="s">
        <v>101</v>
      </c>
      <c r="J8167">
        <f t="shared" si="762"/>
        <v>1</v>
      </c>
      <c r="K8167" s="2">
        <v>12</v>
      </c>
      <c r="L8167" s="3">
        <v>17274.87</v>
      </c>
      <c r="M8167" s="4">
        <v>0.02</v>
      </c>
      <c r="N8167" s="5" t="s">
        <v>34</v>
      </c>
      <c r="O8167" s="3">
        <v>2028.12</v>
      </c>
      <c r="P8167" s="3">
        <v>1360.14</v>
      </c>
      <c r="Q8167" s="3">
        <v>14.7</v>
      </c>
      <c r="R8167" s="5" t="s">
        <v>312</v>
      </c>
      <c r="S8167" s="5" t="s">
        <v>3486</v>
      </c>
      <c r="T8167" s="5" t="str">
        <f t="shared" si="763"/>
        <v>Brendan Sweed</v>
      </c>
      <c r="U8167" t="s">
        <v>153</v>
      </c>
      <c r="V8167" s="5" t="s">
        <v>37</v>
      </c>
      <c r="W8167" s="5" t="s">
        <v>48</v>
      </c>
      <c r="X8167" s="5" t="s">
        <v>324</v>
      </c>
      <c r="Y8167" s="5" t="s">
        <v>408</v>
      </c>
      <c r="Z8167" s="5" t="s">
        <v>40</v>
      </c>
      <c r="AA8167" s="4">
        <v>0.59</v>
      </c>
      <c r="AB8167" s="1">
        <v>40169</v>
      </c>
      <c r="AC8167" s="1">
        <v>26544</v>
      </c>
      <c r="AD8167">
        <f t="shared" si="764"/>
        <v>2</v>
      </c>
      <c r="AE8167">
        <f t="shared" ca="1" si="765"/>
        <v>51</v>
      </c>
      <c r="AF8167" t="str">
        <f t="shared" ca="1" si="766"/>
        <v>18-64</v>
      </c>
      <c r="AG8167" s="3">
        <f t="shared" si="767"/>
        <v>114.547331</v>
      </c>
      <c r="AH8167" t="str">
        <f>_xlfn.IFNA(VLOOKUP(Sales_Transactions[[#This Row],[Order ID]],Returned_Items[#All],2,FALSE),"Not Returned")</f>
        <v>Not Returned</v>
      </c>
    </row>
    <row r="8168" spans="1:34" x14ac:dyDescent="0.25">
      <c r="A8168">
        <v>7203</v>
      </c>
      <c r="C8168" t="s">
        <v>3089</v>
      </c>
      <c r="D8168" s="2" t="str">
        <f>TEXT(MID(Sales_Transactions[[#This Row],[Order Date]],2,5),"d/m/yyy")</f>
        <v>8/1/2009</v>
      </c>
      <c r="E8168" s="2" t="str">
        <f>TEXT(MID(Sales_Transactions[[#This Row],[Order Date]],2,5),"d")</f>
        <v>8</v>
      </c>
      <c r="F8168" s="2" t="str">
        <f>TEXT(MID(Sales_Transactions[[#This Row],[Order Date]],2,5),"m")</f>
        <v>1</v>
      </c>
      <c r="G8168" s="2" t="str">
        <f>TEXT(MID(Sales_Transactions[[#This Row],[Order Date]],2,5),"yyy")</f>
        <v>2009</v>
      </c>
      <c r="H8168" s="2" t="str">
        <f>TEXT(MID(Sales_Transactions[[#This Row],[Order Date]],2,5),"yyy/m")</f>
        <v>2009/1</v>
      </c>
      <c r="I8168" t="s">
        <v>33</v>
      </c>
      <c r="J8168">
        <f t="shared" si="762"/>
        <v>4</v>
      </c>
      <c r="K8168" s="2">
        <v>25</v>
      </c>
      <c r="L8168" s="3">
        <v>21752.01</v>
      </c>
      <c r="M8168" s="4">
        <v>0.03</v>
      </c>
      <c r="N8168" s="5" t="s">
        <v>23</v>
      </c>
      <c r="O8168" s="3">
        <v>9296.35</v>
      </c>
      <c r="P8168" s="3">
        <v>896.99</v>
      </c>
      <c r="Q8168" s="3">
        <v>19.989999999999998</v>
      </c>
      <c r="R8168" s="5" t="s">
        <v>2339</v>
      </c>
      <c r="S8168" s="5" t="s">
        <v>3631</v>
      </c>
      <c r="T8168" s="5" t="str">
        <f t="shared" si="763"/>
        <v>Ruben Dartt</v>
      </c>
      <c r="U8168" t="s">
        <v>153</v>
      </c>
      <c r="V8168" s="5" t="s">
        <v>47</v>
      </c>
      <c r="W8168" s="5" t="s">
        <v>28</v>
      </c>
      <c r="X8168" s="5" t="s">
        <v>41</v>
      </c>
      <c r="Y8168" s="5" t="s">
        <v>733</v>
      </c>
      <c r="Z8168" s="5" t="s">
        <v>43</v>
      </c>
      <c r="AA8168" s="4">
        <v>0.38</v>
      </c>
      <c r="AB8168" s="1">
        <v>39823</v>
      </c>
      <c r="AC8168" s="1">
        <v>26648</v>
      </c>
      <c r="AD8168">
        <f t="shared" si="764"/>
        <v>2</v>
      </c>
      <c r="AE8168">
        <f t="shared" ca="1" si="765"/>
        <v>51</v>
      </c>
      <c r="AF8168" t="str">
        <f t="shared" ca="1" si="766"/>
        <v>18-64</v>
      </c>
      <c r="AG8168" s="3">
        <f t="shared" si="767"/>
        <v>36.668436120000003</v>
      </c>
      <c r="AH8168" t="str">
        <f>_xlfn.IFNA(VLOOKUP(Sales_Transactions[[#This Row],[Order ID]],Returned_Items[#All],2,FALSE),"Not Returned")</f>
        <v>Returned</v>
      </c>
    </row>
    <row r="8169" spans="1:34" x14ac:dyDescent="0.25">
      <c r="A8169">
        <v>7553</v>
      </c>
      <c r="C8169" t="s">
        <v>634</v>
      </c>
      <c r="D8169" s="2" t="str">
        <f>TEXT(MID(Sales_Transactions[[#This Row],[Order Date]],2,5),"d/m/yyy")</f>
        <v>7/5/2010</v>
      </c>
      <c r="E8169" s="2" t="str">
        <f>TEXT(MID(Sales_Transactions[[#This Row],[Order Date]],2,5),"d")</f>
        <v>7</v>
      </c>
      <c r="F8169" s="2" t="str">
        <f>TEXT(MID(Sales_Transactions[[#This Row],[Order Date]],2,5),"m")</f>
        <v>5</v>
      </c>
      <c r="G8169" s="2" t="str">
        <f>TEXT(MID(Sales_Transactions[[#This Row],[Order Date]],2,5),"yyy")</f>
        <v>2010</v>
      </c>
      <c r="H8169" s="2" t="str">
        <f>TEXT(MID(Sales_Transactions[[#This Row],[Order Date]],2,5),"yyy/m")</f>
        <v>2010/5</v>
      </c>
      <c r="I8169" t="s">
        <v>78</v>
      </c>
      <c r="J8169">
        <f t="shared" si="762"/>
        <v>3</v>
      </c>
      <c r="K8169" s="2">
        <v>12</v>
      </c>
      <c r="L8169" s="3">
        <v>1079.19</v>
      </c>
      <c r="M8169" s="4">
        <v>7.0000000000000007E-2</v>
      </c>
      <c r="N8169" s="5" t="s">
        <v>23</v>
      </c>
      <c r="O8169" s="3">
        <v>46.8</v>
      </c>
      <c r="P8169" s="3">
        <v>92.23</v>
      </c>
      <c r="Q8169" s="3">
        <v>39.61</v>
      </c>
      <c r="R8169" s="5" t="s">
        <v>1576</v>
      </c>
      <c r="S8169" s="5" t="s">
        <v>2111</v>
      </c>
      <c r="T8169" s="5" t="str">
        <f t="shared" si="763"/>
        <v>Tony Sayre</v>
      </c>
      <c r="U8169" t="s">
        <v>153</v>
      </c>
      <c r="V8169" s="5" t="s">
        <v>74</v>
      </c>
      <c r="W8169" s="5" t="s">
        <v>57</v>
      </c>
      <c r="X8169" s="5" t="s">
        <v>58</v>
      </c>
      <c r="Y8169" s="5" t="s">
        <v>213</v>
      </c>
      <c r="Z8169" s="5" t="s">
        <v>56</v>
      </c>
      <c r="AA8169" s="4">
        <v>0.67</v>
      </c>
      <c r="AB8169" s="1">
        <v>40306</v>
      </c>
      <c r="AC8169" s="1">
        <v>26642</v>
      </c>
      <c r="AD8169">
        <f t="shared" si="764"/>
        <v>1</v>
      </c>
      <c r="AE8169">
        <f t="shared" ca="1" si="765"/>
        <v>51</v>
      </c>
      <c r="AF8169" t="str">
        <f t="shared" ca="1" si="766"/>
        <v>18-64</v>
      </c>
      <c r="AG8169" s="3">
        <f t="shared" si="767"/>
        <v>10.981286583333334</v>
      </c>
      <c r="AH8169" t="str">
        <f>_xlfn.IFNA(VLOOKUP(Sales_Transactions[[#This Row],[Order ID]],Returned_Items[#All],2,FALSE),"Not Returned")</f>
        <v>Not Returned</v>
      </c>
    </row>
    <row r="8170" spans="1:34" x14ac:dyDescent="0.25">
      <c r="A8170">
        <v>7553</v>
      </c>
      <c r="C8170" t="s">
        <v>634</v>
      </c>
      <c r="D8170" s="2" t="str">
        <f>TEXT(MID(Sales_Transactions[[#This Row],[Order Date]],2,5),"d/m/yyy")</f>
        <v>7/5/2010</v>
      </c>
      <c r="E8170" s="2" t="str">
        <f>TEXT(MID(Sales_Transactions[[#This Row],[Order Date]],2,5),"d")</f>
        <v>7</v>
      </c>
      <c r="F8170" s="2" t="str">
        <f>TEXT(MID(Sales_Transactions[[#This Row],[Order Date]],2,5),"m")</f>
        <v>5</v>
      </c>
      <c r="G8170" s="2" t="str">
        <f>TEXT(MID(Sales_Transactions[[#This Row],[Order Date]],2,5),"yyy")</f>
        <v>2010</v>
      </c>
      <c r="H8170" s="2" t="str">
        <f>TEXT(MID(Sales_Transactions[[#This Row],[Order Date]],2,5),"yyy/m")</f>
        <v>2010/5</v>
      </c>
      <c r="I8170" t="s">
        <v>78</v>
      </c>
      <c r="J8170">
        <f t="shared" si="762"/>
        <v>3</v>
      </c>
      <c r="K8170" s="2">
        <v>3</v>
      </c>
      <c r="L8170" s="3">
        <v>19.05</v>
      </c>
      <c r="M8170" s="4">
        <v>0.04</v>
      </c>
      <c r="N8170" s="5" t="s">
        <v>23</v>
      </c>
      <c r="O8170" s="3">
        <v>-14.81</v>
      </c>
      <c r="P8170" s="3">
        <v>4.28</v>
      </c>
      <c r="Q8170" s="3">
        <v>6.72</v>
      </c>
      <c r="R8170" s="5" t="s">
        <v>1576</v>
      </c>
      <c r="S8170" s="5" t="s">
        <v>2111</v>
      </c>
      <c r="T8170" s="5" t="str">
        <f t="shared" si="763"/>
        <v>Tony Sayre</v>
      </c>
      <c r="U8170" t="s">
        <v>153</v>
      </c>
      <c r="V8170" s="5" t="s">
        <v>74</v>
      </c>
      <c r="W8170" s="5" t="s">
        <v>28</v>
      </c>
      <c r="X8170" s="5" t="s">
        <v>75</v>
      </c>
      <c r="Y8170" s="5" t="s">
        <v>1777</v>
      </c>
      <c r="Z8170" s="5" t="s">
        <v>43</v>
      </c>
      <c r="AA8170" s="4">
        <v>0.4</v>
      </c>
      <c r="AB8170" s="1">
        <v>40308</v>
      </c>
      <c r="AC8170" s="1">
        <v>24764</v>
      </c>
      <c r="AD8170">
        <f t="shared" si="764"/>
        <v>3</v>
      </c>
      <c r="AE8170">
        <f t="shared" ca="1" si="765"/>
        <v>56</v>
      </c>
      <c r="AF8170" t="str">
        <f t="shared" ca="1" si="766"/>
        <v>18-64</v>
      </c>
      <c r="AG8170" s="3">
        <f t="shared" si="767"/>
        <v>3.6660959999999996</v>
      </c>
      <c r="AH8170" t="str">
        <f>_xlfn.IFNA(VLOOKUP(Sales_Transactions[[#This Row],[Order ID]],Returned_Items[#All],2,FALSE),"Not Returned")</f>
        <v>Not Returned</v>
      </c>
    </row>
    <row r="8171" spans="1:34" x14ac:dyDescent="0.25">
      <c r="A8171">
        <v>7680</v>
      </c>
      <c r="C8171" t="s">
        <v>817</v>
      </c>
      <c r="D8171" s="2" t="str">
        <f>TEXT(MID(Sales_Transactions[[#This Row],[Order Date]],2,5),"d/m/yyy")</f>
        <v>8/4/2011</v>
      </c>
      <c r="E8171" s="2" t="str">
        <f>TEXT(MID(Sales_Transactions[[#This Row],[Order Date]],2,5),"d")</f>
        <v>8</v>
      </c>
      <c r="F8171" s="2" t="str">
        <f>TEXT(MID(Sales_Transactions[[#This Row],[Order Date]],2,5),"m")</f>
        <v>4</v>
      </c>
      <c r="G8171" s="2" t="str">
        <f>TEXT(MID(Sales_Transactions[[#This Row],[Order Date]],2,5),"yyy")</f>
        <v>2011</v>
      </c>
      <c r="H8171" s="2" t="str">
        <f>TEXT(MID(Sales_Transactions[[#This Row],[Order Date]],2,5),"yyy/m")</f>
        <v>2011/4</v>
      </c>
      <c r="I8171" t="s">
        <v>52</v>
      </c>
      <c r="J8171">
        <f t="shared" si="762"/>
        <v>1</v>
      </c>
      <c r="K8171" s="2">
        <v>32</v>
      </c>
      <c r="L8171" s="3">
        <v>1141.3699999999999</v>
      </c>
      <c r="M8171" s="4">
        <v>0.04</v>
      </c>
      <c r="N8171" s="5" t="s">
        <v>23</v>
      </c>
      <c r="O8171" s="3">
        <v>-0.14000000000000001</v>
      </c>
      <c r="P8171" s="3">
        <v>35.44</v>
      </c>
      <c r="Q8171" s="3">
        <v>19.989999999999998</v>
      </c>
      <c r="R8171" s="5" t="s">
        <v>110</v>
      </c>
      <c r="S8171" s="5" t="s">
        <v>1444</v>
      </c>
      <c r="T8171" s="5" t="str">
        <f t="shared" si="763"/>
        <v>Jim Karlsson</v>
      </c>
      <c r="U8171" t="s">
        <v>153</v>
      </c>
      <c r="V8171" s="5" t="s">
        <v>27</v>
      </c>
      <c r="W8171" s="5" t="s">
        <v>28</v>
      </c>
      <c r="X8171" s="5" t="s">
        <v>75</v>
      </c>
      <c r="Y8171" s="5" t="s">
        <v>2688</v>
      </c>
      <c r="Z8171" s="5" t="s">
        <v>43</v>
      </c>
      <c r="AA8171" s="4">
        <v>0.38</v>
      </c>
      <c r="AB8171" s="1">
        <v>40641</v>
      </c>
      <c r="AC8171" s="1">
        <v>24778</v>
      </c>
      <c r="AD8171">
        <f t="shared" si="764"/>
        <v>0</v>
      </c>
      <c r="AE8171">
        <f t="shared" ca="1" si="765"/>
        <v>56</v>
      </c>
      <c r="AF8171" t="str">
        <f t="shared" ca="1" si="766"/>
        <v>18-64</v>
      </c>
      <c r="AG8171" s="3">
        <f t="shared" si="767"/>
        <v>1.7317445</v>
      </c>
      <c r="AH8171" t="str">
        <f>_xlfn.IFNA(VLOOKUP(Sales_Transactions[[#This Row],[Order ID]],Returned_Items[#All],2,FALSE),"Not Returned")</f>
        <v>Not Returned</v>
      </c>
    </row>
    <row r="8172" spans="1:34" x14ac:dyDescent="0.25">
      <c r="A8172">
        <v>7719</v>
      </c>
      <c r="C8172" t="s">
        <v>3120</v>
      </c>
      <c r="D8172" s="2" t="str">
        <f>TEXT(MID(Sales_Transactions[[#This Row],[Order Date]],2,5),"d/m/yyy")</f>
        <v>21/3/2009</v>
      </c>
      <c r="E8172" s="2" t="str">
        <f>TEXT(MID(Sales_Transactions[[#This Row],[Order Date]],2,5),"d")</f>
        <v>21</v>
      </c>
      <c r="F8172" s="2" t="str">
        <f>TEXT(MID(Sales_Transactions[[#This Row],[Order Date]],2,5),"m")</f>
        <v>3</v>
      </c>
      <c r="G8172" s="2" t="str">
        <f>TEXT(MID(Sales_Transactions[[#This Row],[Order Date]],2,5),"yyy")</f>
        <v>2009</v>
      </c>
      <c r="H8172" s="2" t="str">
        <f>TEXT(MID(Sales_Transactions[[#This Row],[Order Date]],2,5),"yyy/m")</f>
        <v>2009/3</v>
      </c>
      <c r="I8172" t="s">
        <v>22</v>
      </c>
      <c r="J8172">
        <f t="shared" si="762"/>
        <v>2</v>
      </c>
      <c r="K8172" s="2">
        <v>37</v>
      </c>
      <c r="L8172" s="3">
        <v>522.62</v>
      </c>
      <c r="M8172" s="4">
        <v>0.02</v>
      </c>
      <c r="N8172" s="5" t="s">
        <v>23</v>
      </c>
      <c r="O8172" s="3">
        <v>34.520000000000003</v>
      </c>
      <c r="P8172" s="3">
        <v>13.48</v>
      </c>
      <c r="Q8172" s="3">
        <v>4.51</v>
      </c>
      <c r="R8172" s="5" t="s">
        <v>1576</v>
      </c>
      <c r="S8172" s="5" t="s">
        <v>2111</v>
      </c>
      <c r="T8172" s="5" t="str">
        <f t="shared" si="763"/>
        <v>Tony Sayre</v>
      </c>
      <c r="U8172" t="s">
        <v>153</v>
      </c>
      <c r="V8172" s="5" t="s">
        <v>74</v>
      </c>
      <c r="W8172" s="5" t="s">
        <v>28</v>
      </c>
      <c r="X8172" s="5" t="s">
        <v>29</v>
      </c>
      <c r="Y8172" s="5" t="s">
        <v>134</v>
      </c>
      <c r="Z8172" s="5" t="s">
        <v>43</v>
      </c>
      <c r="AA8172" s="4">
        <v>0.59</v>
      </c>
      <c r="AB8172" s="1">
        <v>39895</v>
      </c>
      <c r="AC8172" s="1">
        <v>24787</v>
      </c>
      <c r="AD8172">
        <f t="shared" si="764"/>
        <v>2</v>
      </c>
      <c r="AE8172">
        <f t="shared" ca="1" si="765"/>
        <v>56</v>
      </c>
      <c r="AF8172" t="str">
        <f t="shared" ca="1" si="766"/>
        <v>18-64</v>
      </c>
      <c r="AG8172" s="3">
        <f t="shared" si="767"/>
        <v>0.48614335135135139</v>
      </c>
      <c r="AH8172" t="str">
        <f>_xlfn.IFNA(VLOOKUP(Sales_Transactions[[#This Row],[Order ID]],Returned_Items[#All],2,FALSE),"Not Returned")</f>
        <v>Not Returned</v>
      </c>
    </row>
    <row r="8173" spans="1:34" x14ac:dyDescent="0.25">
      <c r="A8173">
        <v>8167</v>
      </c>
      <c r="C8173" t="s">
        <v>89</v>
      </c>
      <c r="D8173" s="2" t="str">
        <f>TEXT(MID(Sales_Transactions[[#This Row],[Order Date]],2,5),"d/m/yyy")</f>
        <v>4/8/2012</v>
      </c>
      <c r="E8173" s="2" t="str">
        <f>TEXT(MID(Sales_Transactions[[#This Row],[Order Date]],2,5),"d")</f>
        <v>4</v>
      </c>
      <c r="F8173" s="2" t="str">
        <f>TEXT(MID(Sales_Transactions[[#This Row],[Order Date]],2,5),"m")</f>
        <v>8</v>
      </c>
      <c r="G8173" s="2" t="str">
        <f>TEXT(MID(Sales_Transactions[[#This Row],[Order Date]],2,5),"yyy")</f>
        <v>2012</v>
      </c>
      <c r="H8173" s="2" t="str">
        <f>TEXT(MID(Sales_Transactions[[#This Row],[Order Date]],2,5),"yyy/m")</f>
        <v>2012/8</v>
      </c>
      <c r="I8173" t="s">
        <v>101</v>
      </c>
      <c r="J8173">
        <f t="shared" si="762"/>
        <v>1</v>
      </c>
      <c r="K8173" s="2">
        <v>4</v>
      </c>
      <c r="L8173" s="3">
        <v>30.95</v>
      </c>
      <c r="M8173" s="4">
        <v>0.1</v>
      </c>
      <c r="N8173" s="5" t="s">
        <v>23</v>
      </c>
      <c r="O8173" s="3">
        <v>-16.48</v>
      </c>
      <c r="P8173" s="3">
        <v>6.48</v>
      </c>
      <c r="Q8173" s="3">
        <v>6.22</v>
      </c>
      <c r="R8173" s="5" t="s">
        <v>110</v>
      </c>
      <c r="S8173" s="5" t="s">
        <v>1444</v>
      </c>
      <c r="T8173" s="5" t="str">
        <f t="shared" si="763"/>
        <v>Jim Karlsson</v>
      </c>
      <c r="U8173" t="s">
        <v>153</v>
      </c>
      <c r="V8173" s="5" t="s">
        <v>27</v>
      </c>
      <c r="W8173" s="5" t="s">
        <v>28</v>
      </c>
      <c r="X8173" s="5" t="s">
        <v>75</v>
      </c>
      <c r="Y8173" s="5" t="s">
        <v>1649</v>
      </c>
      <c r="Z8173" s="5" t="s">
        <v>43</v>
      </c>
      <c r="AA8173" s="4">
        <v>0.37</v>
      </c>
      <c r="AB8173" s="1">
        <v>41127</v>
      </c>
      <c r="AC8173" s="1">
        <v>24712</v>
      </c>
      <c r="AD8173">
        <f t="shared" si="764"/>
        <v>2</v>
      </c>
      <c r="AE8173">
        <f t="shared" ca="1" si="765"/>
        <v>56</v>
      </c>
      <c r="AF8173" t="str">
        <f t="shared" ca="1" si="766"/>
        <v>18-64</v>
      </c>
      <c r="AG8173" s="3">
        <f t="shared" si="767"/>
        <v>3.1733799999999999</v>
      </c>
      <c r="AH8173" t="str">
        <f>_xlfn.IFNA(VLOOKUP(Sales_Transactions[[#This Row],[Order ID]],Returned_Items[#All],2,FALSE),"Not Returned")</f>
        <v>Not Returned</v>
      </c>
    </row>
    <row r="8174" spans="1:34" x14ac:dyDescent="0.25">
      <c r="A8174">
        <v>8167</v>
      </c>
      <c r="C8174" t="s">
        <v>89</v>
      </c>
      <c r="D8174" s="2" t="str">
        <f>TEXT(MID(Sales_Transactions[[#This Row],[Order Date]],2,5),"d/m/yyy")</f>
        <v>4/8/2012</v>
      </c>
      <c r="E8174" s="2" t="str">
        <f>TEXT(MID(Sales_Transactions[[#This Row],[Order Date]],2,5),"d")</f>
        <v>4</v>
      </c>
      <c r="F8174" s="2" t="str">
        <f>TEXT(MID(Sales_Transactions[[#This Row],[Order Date]],2,5),"m")</f>
        <v>8</v>
      </c>
      <c r="G8174" s="2" t="str">
        <f>TEXT(MID(Sales_Transactions[[#This Row],[Order Date]],2,5),"yyy")</f>
        <v>2012</v>
      </c>
      <c r="H8174" s="2" t="str">
        <f>TEXT(MID(Sales_Transactions[[#This Row],[Order Date]],2,5),"yyy/m")</f>
        <v>2012/8</v>
      </c>
      <c r="I8174" t="s">
        <v>101</v>
      </c>
      <c r="J8174">
        <f t="shared" si="762"/>
        <v>1</v>
      </c>
      <c r="K8174" s="2">
        <v>48</v>
      </c>
      <c r="L8174" s="3">
        <v>1449.3009999999999</v>
      </c>
      <c r="M8174" s="4">
        <v>0.06</v>
      </c>
      <c r="N8174" s="5" t="s">
        <v>23</v>
      </c>
      <c r="O8174" s="3">
        <v>432.38</v>
      </c>
      <c r="P8174" s="3">
        <v>35.99</v>
      </c>
      <c r="Q8174" s="3">
        <v>1.25</v>
      </c>
      <c r="R8174" s="5" t="s">
        <v>110</v>
      </c>
      <c r="S8174" s="5" t="s">
        <v>1444</v>
      </c>
      <c r="T8174" s="5" t="str">
        <f t="shared" si="763"/>
        <v>Jim Karlsson</v>
      </c>
      <c r="U8174" t="s">
        <v>153</v>
      </c>
      <c r="V8174" s="5" t="s">
        <v>27</v>
      </c>
      <c r="W8174" s="5" t="s">
        <v>48</v>
      </c>
      <c r="X8174" s="5" t="s">
        <v>49</v>
      </c>
      <c r="Y8174" s="5" t="s">
        <v>1183</v>
      </c>
      <c r="Z8174" s="5" t="s">
        <v>60</v>
      </c>
      <c r="AA8174" s="4">
        <v>0.56999999999999995</v>
      </c>
      <c r="AB8174" s="1">
        <v>41127</v>
      </c>
      <c r="AC8174" s="1">
        <v>28599</v>
      </c>
      <c r="AD8174">
        <f t="shared" si="764"/>
        <v>2</v>
      </c>
      <c r="AE8174">
        <f t="shared" ca="1" si="765"/>
        <v>46</v>
      </c>
      <c r="AF8174" t="str">
        <f t="shared" ca="1" si="766"/>
        <v>18-64</v>
      </c>
      <c r="AG8174" s="3">
        <f t="shared" si="767"/>
        <v>0.77538345833333333</v>
      </c>
      <c r="AH8174" t="str">
        <f>_xlfn.IFNA(VLOOKUP(Sales_Transactions[[#This Row],[Order ID]],Returned_Items[#All],2,FALSE),"Not Returned")</f>
        <v>Not Returned</v>
      </c>
    </row>
    <row r="8175" spans="1:34" x14ac:dyDescent="0.25">
      <c r="A8175">
        <v>8353</v>
      </c>
      <c r="C8175" t="s">
        <v>1398</v>
      </c>
      <c r="D8175" s="2" t="str">
        <f>TEXT(MID(Sales_Transactions[[#This Row],[Order Date]],2,5),"d/m/yyy")</f>
        <v>15/5/2009</v>
      </c>
      <c r="E8175" s="2" t="str">
        <f>TEXT(MID(Sales_Transactions[[#This Row],[Order Date]],2,5),"d")</f>
        <v>15</v>
      </c>
      <c r="F8175" s="2" t="str">
        <f>TEXT(MID(Sales_Transactions[[#This Row],[Order Date]],2,5),"m")</f>
        <v>5</v>
      </c>
      <c r="G8175" s="2" t="str">
        <f>TEXT(MID(Sales_Transactions[[#This Row],[Order Date]],2,5),"yyy")</f>
        <v>2009</v>
      </c>
      <c r="H8175" s="2" t="str">
        <f>TEXT(MID(Sales_Transactions[[#This Row],[Order Date]],2,5),"yyy/m")</f>
        <v>2009/5</v>
      </c>
      <c r="I8175" t="s">
        <v>78</v>
      </c>
      <c r="J8175">
        <f t="shared" si="762"/>
        <v>3</v>
      </c>
      <c r="K8175" s="2">
        <v>34</v>
      </c>
      <c r="L8175" s="3">
        <v>286.89999999999998</v>
      </c>
      <c r="M8175" s="4">
        <v>0.06</v>
      </c>
      <c r="N8175" s="5" t="s">
        <v>23</v>
      </c>
      <c r="O8175" s="3">
        <v>-36.630000000000003</v>
      </c>
      <c r="P8175" s="3">
        <v>8.32</v>
      </c>
      <c r="Q8175" s="3">
        <v>2.38</v>
      </c>
      <c r="R8175" s="5" t="s">
        <v>312</v>
      </c>
      <c r="S8175" s="5" t="s">
        <v>3486</v>
      </c>
      <c r="T8175" s="5" t="str">
        <f t="shared" si="763"/>
        <v>Brendan Sweed</v>
      </c>
      <c r="U8175" t="s">
        <v>153</v>
      </c>
      <c r="V8175" s="5" t="s">
        <v>37</v>
      </c>
      <c r="W8175" s="5" t="s">
        <v>48</v>
      </c>
      <c r="X8175" s="5" t="s">
        <v>87</v>
      </c>
      <c r="Y8175" s="5" t="s">
        <v>2808</v>
      </c>
      <c r="Z8175" s="5" t="s">
        <v>60</v>
      </c>
      <c r="AA8175" s="4">
        <v>0.74</v>
      </c>
      <c r="AB8175" s="1">
        <v>39950</v>
      </c>
      <c r="AC8175" s="1">
        <v>28568</v>
      </c>
      <c r="AD8175">
        <f t="shared" si="764"/>
        <v>2</v>
      </c>
      <c r="AE8175">
        <f t="shared" ca="1" si="765"/>
        <v>46</v>
      </c>
      <c r="AF8175" t="str">
        <f t="shared" ca="1" si="766"/>
        <v>18-64</v>
      </c>
      <c r="AG8175" s="3">
        <f t="shared" si="767"/>
        <v>0.31455905882352947</v>
      </c>
      <c r="AH8175" t="str">
        <f>_xlfn.IFNA(VLOOKUP(Sales_Transactions[[#This Row],[Order ID]],Returned_Items[#All],2,FALSE),"Not Returned")</f>
        <v>Returned</v>
      </c>
    </row>
    <row r="8176" spans="1:34" x14ac:dyDescent="0.25">
      <c r="A8176">
        <v>8353</v>
      </c>
      <c r="C8176" t="s">
        <v>1398</v>
      </c>
      <c r="D8176" s="2" t="str">
        <f>TEXT(MID(Sales_Transactions[[#This Row],[Order Date]],2,5),"d/m/yyy")</f>
        <v>15/5/2009</v>
      </c>
      <c r="E8176" s="2" t="str">
        <f>TEXT(MID(Sales_Transactions[[#This Row],[Order Date]],2,5),"d")</f>
        <v>15</v>
      </c>
      <c r="F8176" s="2" t="str">
        <f>TEXT(MID(Sales_Transactions[[#This Row],[Order Date]],2,5),"m")</f>
        <v>5</v>
      </c>
      <c r="G8176" s="2" t="str">
        <f>TEXT(MID(Sales_Transactions[[#This Row],[Order Date]],2,5),"yyy")</f>
        <v>2009</v>
      </c>
      <c r="H8176" s="2" t="str">
        <f>TEXT(MID(Sales_Transactions[[#This Row],[Order Date]],2,5),"yyy/m")</f>
        <v>2009/5</v>
      </c>
      <c r="I8176" t="s">
        <v>78</v>
      </c>
      <c r="J8176">
        <f t="shared" si="762"/>
        <v>3</v>
      </c>
      <c r="K8176" s="2">
        <v>16</v>
      </c>
      <c r="L8176" s="3">
        <v>46.4</v>
      </c>
      <c r="M8176" s="4">
        <v>0.08</v>
      </c>
      <c r="N8176" s="5" t="s">
        <v>23</v>
      </c>
      <c r="O8176" s="3">
        <v>-2.12</v>
      </c>
      <c r="P8176" s="3">
        <v>2.94</v>
      </c>
      <c r="Q8176" s="3">
        <v>0.96</v>
      </c>
      <c r="R8176" s="5" t="s">
        <v>312</v>
      </c>
      <c r="S8176" s="5" t="s">
        <v>3486</v>
      </c>
      <c r="T8176" s="5" t="str">
        <f t="shared" si="763"/>
        <v>Brendan Sweed</v>
      </c>
      <c r="U8176" t="s">
        <v>153</v>
      </c>
      <c r="V8176" s="5" t="s">
        <v>37</v>
      </c>
      <c r="W8176" s="5" t="s">
        <v>28</v>
      </c>
      <c r="X8176" s="5" t="s">
        <v>124</v>
      </c>
      <c r="Y8176" s="5" t="s">
        <v>811</v>
      </c>
      <c r="Z8176" s="5" t="s">
        <v>84</v>
      </c>
      <c r="AA8176" s="4">
        <v>0.57999999999999996</v>
      </c>
      <c r="AB8176" s="1">
        <v>39950</v>
      </c>
      <c r="AC8176" s="1">
        <v>28462</v>
      </c>
      <c r="AD8176">
        <f t="shared" si="764"/>
        <v>2</v>
      </c>
      <c r="AE8176">
        <f t="shared" ca="1" si="765"/>
        <v>46</v>
      </c>
      <c r="AF8176" t="str">
        <f t="shared" ca="1" si="766"/>
        <v>18-64</v>
      </c>
      <c r="AG8176" s="3">
        <f t="shared" si="767"/>
        <v>0.24360299999999999</v>
      </c>
      <c r="AH8176" t="str">
        <f>_xlfn.IFNA(VLOOKUP(Sales_Transactions[[#This Row],[Order ID]],Returned_Items[#All],2,FALSE),"Not Returned")</f>
        <v>Returned</v>
      </c>
    </row>
    <row r="8177" spans="1:34" x14ac:dyDescent="0.25">
      <c r="A8177">
        <v>8609</v>
      </c>
      <c r="C8177" t="s">
        <v>1095</v>
      </c>
      <c r="D8177" s="2" t="str">
        <f>TEXT(MID(Sales_Transactions[[#This Row],[Order Date]],2,5),"d/m/yyy")</f>
        <v>14/4/2012</v>
      </c>
      <c r="E8177" s="2" t="str">
        <f>TEXT(MID(Sales_Transactions[[#This Row],[Order Date]],2,5),"d")</f>
        <v>14</v>
      </c>
      <c r="F8177" s="2" t="str">
        <f>TEXT(MID(Sales_Transactions[[#This Row],[Order Date]],2,5),"m")</f>
        <v>4</v>
      </c>
      <c r="G8177" s="2" t="str">
        <f>TEXT(MID(Sales_Transactions[[#This Row],[Order Date]],2,5),"yyy")</f>
        <v>2012</v>
      </c>
      <c r="H8177" s="2" t="str">
        <f>TEXT(MID(Sales_Transactions[[#This Row],[Order Date]],2,5),"yyy/m")</f>
        <v>2012/4</v>
      </c>
      <c r="I8177" t="s">
        <v>101</v>
      </c>
      <c r="J8177">
        <f t="shared" si="762"/>
        <v>1</v>
      </c>
      <c r="K8177" s="2">
        <v>4</v>
      </c>
      <c r="L8177" s="3">
        <v>72.003500000000003</v>
      </c>
      <c r="M8177" s="4">
        <v>0.04</v>
      </c>
      <c r="N8177" s="5" t="s">
        <v>23</v>
      </c>
      <c r="O8177" s="3">
        <v>-108.08</v>
      </c>
      <c r="P8177" s="3">
        <v>20.99</v>
      </c>
      <c r="Q8177" s="3">
        <v>2.5</v>
      </c>
      <c r="R8177" s="5" t="s">
        <v>562</v>
      </c>
      <c r="S8177" s="5" t="s">
        <v>2288</v>
      </c>
      <c r="T8177" s="5" t="str">
        <f t="shared" si="763"/>
        <v>Roy Phan</v>
      </c>
      <c r="U8177" t="s">
        <v>153</v>
      </c>
      <c r="V8177" s="5" t="s">
        <v>47</v>
      </c>
      <c r="W8177" s="5" t="s">
        <v>48</v>
      </c>
      <c r="X8177" s="5" t="s">
        <v>49</v>
      </c>
      <c r="Y8177" s="5" t="s">
        <v>146</v>
      </c>
      <c r="Z8177" s="5" t="s">
        <v>84</v>
      </c>
      <c r="AA8177" s="4">
        <v>0.81</v>
      </c>
      <c r="AB8177" s="1">
        <v>41014</v>
      </c>
      <c r="AC8177" s="1">
        <v>27810</v>
      </c>
      <c r="AD8177">
        <f t="shared" si="764"/>
        <v>1</v>
      </c>
      <c r="AE8177">
        <f t="shared" ca="1" si="765"/>
        <v>48</v>
      </c>
      <c r="AF8177" t="str">
        <f t="shared" ca="1" si="766"/>
        <v>18-64</v>
      </c>
      <c r="AG8177" s="3">
        <f t="shared" si="767"/>
        <v>5.8704009999999993</v>
      </c>
      <c r="AH8177" t="str">
        <f>_xlfn.IFNA(VLOOKUP(Sales_Transactions[[#This Row],[Order ID]],Returned_Items[#All],2,FALSE),"Not Returned")</f>
        <v>Not Returned</v>
      </c>
    </row>
    <row r="8178" spans="1:34" x14ac:dyDescent="0.25">
      <c r="A8178">
        <v>8997</v>
      </c>
      <c r="C8178" t="s">
        <v>1071</v>
      </c>
      <c r="D8178" s="2" t="str">
        <f>TEXT(MID(Sales_Transactions[[#This Row],[Order Date]],2,5),"d/m/yyy")</f>
        <v>1/7/2009</v>
      </c>
      <c r="E8178" s="2" t="str">
        <f>TEXT(MID(Sales_Transactions[[#This Row],[Order Date]],2,5),"d")</f>
        <v>1</v>
      </c>
      <c r="F8178" s="2" t="str">
        <f>TEXT(MID(Sales_Transactions[[#This Row],[Order Date]],2,5),"m")</f>
        <v>7</v>
      </c>
      <c r="G8178" s="2" t="str">
        <f>TEXT(MID(Sales_Transactions[[#This Row],[Order Date]],2,5),"yyy")</f>
        <v>2009</v>
      </c>
      <c r="H8178" s="2" t="str">
        <f>TEXT(MID(Sales_Transactions[[#This Row],[Order Date]],2,5),"yyy/m")</f>
        <v>2009/7</v>
      </c>
      <c r="I8178" t="s">
        <v>22</v>
      </c>
      <c r="J8178">
        <f t="shared" si="762"/>
        <v>2</v>
      </c>
      <c r="K8178" s="2">
        <v>40</v>
      </c>
      <c r="L8178" s="3">
        <v>17279.62</v>
      </c>
      <c r="M8178" s="4">
        <v>0.04</v>
      </c>
      <c r="N8178" s="5" t="s">
        <v>23</v>
      </c>
      <c r="O8178" s="3">
        <v>4176.25</v>
      </c>
      <c r="P8178" s="3">
        <v>449.99</v>
      </c>
      <c r="Q8178" s="3">
        <v>24.49</v>
      </c>
      <c r="R8178" s="5" t="s">
        <v>1576</v>
      </c>
      <c r="S8178" s="5" t="s">
        <v>2111</v>
      </c>
      <c r="T8178" s="5" t="str">
        <f t="shared" si="763"/>
        <v>Tony Sayre</v>
      </c>
      <c r="U8178" t="s">
        <v>153</v>
      </c>
      <c r="V8178" s="5" t="s">
        <v>27</v>
      </c>
      <c r="W8178" s="5" t="s">
        <v>48</v>
      </c>
      <c r="X8178" s="5" t="s">
        <v>131</v>
      </c>
      <c r="Y8178" s="5" t="s">
        <v>132</v>
      </c>
      <c r="Z8178" s="5" t="s">
        <v>31</v>
      </c>
      <c r="AA8178" s="4">
        <v>0.52</v>
      </c>
      <c r="AB8178" s="1">
        <v>39999</v>
      </c>
      <c r="AC8178" s="1">
        <v>27913</v>
      </c>
      <c r="AD8178">
        <f t="shared" si="764"/>
        <v>4</v>
      </c>
      <c r="AE8178">
        <f t="shared" ca="1" si="765"/>
        <v>48</v>
      </c>
      <c r="AF8178" t="str">
        <f t="shared" ca="1" si="766"/>
        <v>18-64</v>
      </c>
      <c r="AG8178" s="3">
        <f t="shared" si="767"/>
        <v>11.857500099999999</v>
      </c>
      <c r="AH8178" t="str">
        <f>_xlfn.IFNA(VLOOKUP(Sales_Transactions[[#This Row],[Order ID]],Returned_Items[#All],2,FALSE),"Not Returned")</f>
        <v>Not Returned</v>
      </c>
    </row>
    <row r="8179" spans="1:34" x14ac:dyDescent="0.25">
      <c r="A8179">
        <v>8997</v>
      </c>
      <c r="C8179" t="s">
        <v>1071</v>
      </c>
      <c r="D8179" s="2" t="str">
        <f>TEXT(MID(Sales_Transactions[[#This Row],[Order Date]],2,5),"d/m/yyy")</f>
        <v>1/7/2009</v>
      </c>
      <c r="E8179" s="2" t="str">
        <f>TEXT(MID(Sales_Transactions[[#This Row],[Order Date]],2,5),"d")</f>
        <v>1</v>
      </c>
      <c r="F8179" s="2" t="str">
        <f>TEXT(MID(Sales_Transactions[[#This Row],[Order Date]],2,5),"m")</f>
        <v>7</v>
      </c>
      <c r="G8179" s="2" t="str">
        <f>TEXT(MID(Sales_Transactions[[#This Row],[Order Date]],2,5),"yyy")</f>
        <v>2009</v>
      </c>
      <c r="H8179" s="2" t="str">
        <f>TEXT(MID(Sales_Transactions[[#This Row],[Order Date]],2,5),"yyy/m")</f>
        <v>2009/7</v>
      </c>
      <c r="I8179" t="s">
        <v>22</v>
      </c>
      <c r="J8179">
        <f t="shared" si="762"/>
        <v>2</v>
      </c>
      <c r="K8179" s="2">
        <v>20</v>
      </c>
      <c r="L8179" s="3">
        <v>120.3</v>
      </c>
      <c r="M8179" s="4">
        <v>0.01</v>
      </c>
      <c r="N8179" s="5" t="s">
        <v>23</v>
      </c>
      <c r="O8179" s="3">
        <v>20.38</v>
      </c>
      <c r="P8179" s="3">
        <v>5.84</v>
      </c>
      <c r="Q8179" s="3">
        <v>1.2</v>
      </c>
      <c r="R8179" s="5" t="s">
        <v>1576</v>
      </c>
      <c r="S8179" s="5" t="s">
        <v>2111</v>
      </c>
      <c r="T8179" s="5" t="str">
        <f t="shared" si="763"/>
        <v>Tony Sayre</v>
      </c>
      <c r="U8179" t="s">
        <v>153</v>
      </c>
      <c r="V8179" s="5" t="s">
        <v>27</v>
      </c>
      <c r="W8179" s="5" t="s">
        <v>28</v>
      </c>
      <c r="X8179" s="5" t="s">
        <v>124</v>
      </c>
      <c r="Y8179" s="5" t="s">
        <v>677</v>
      </c>
      <c r="Z8179" s="5" t="s">
        <v>84</v>
      </c>
      <c r="AA8179" s="4">
        <v>0.55000000000000004</v>
      </c>
      <c r="AB8179" s="1">
        <v>40004</v>
      </c>
      <c r="AC8179" s="1">
        <v>28331</v>
      </c>
      <c r="AD8179">
        <f t="shared" si="764"/>
        <v>9</v>
      </c>
      <c r="AE8179">
        <f t="shared" ca="1" si="765"/>
        <v>47</v>
      </c>
      <c r="AF8179" t="str">
        <f t="shared" ca="1" si="766"/>
        <v>18-64</v>
      </c>
      <c r="AG8179" s="3">
        <f t="shared" si="767"/>
        <v>0.35197080000000003</v>
      </c>
      <c r="AH8179" t="str">
        <f>_xlfn.IFNA(VLOOKUP(Sales_Transactions[[#This Row],[Order ID]],Returned_Items[#All],2,FALSE),"Not Returned")</f>
        <v>Not Returned</v>
      </c>
    </row>
    <row r="8180" spans="1:34" x14ac:dyDescent="0.25">
      <c r="A8180">
        <v>9089</v>
      </c>
      <c r="C8180" t="s">
        <v>2698</v>
      </c>
      <c r="D8180" s="2" t="str">
        <f>TEXT(MID(Sales_Transactions[[#This Row],[Order Date]],2,5),"d/m/yyy")</f>
        <v>23/5/2010</v>
      </c>
      <c r="E8180" s="2" t="str">
        <f>TEXT(MID(Sales_Transactions[[#This Row],[Order Date]],2,5),"d")</f>
        <v>23</v>
      </c>
      <c r="F8180" s="2" t="str">
        <f>TEXT(MID(Sales_Transactions[[#This Row],[Order Date]],2,5),"m")</f>
        <v>5</v>
      </c>
      <c r="G8180" s="2" t="str">
        <f>TEXT(MID(Sales_Transactions[[#This Row],[Order Date]],2,5),"yyy")</f>
        <v>2010</v>
      </c>
      <c r="H8180" s="2" t="str">
        <f>TEXT(MID(Sales_Transactions[[#This Row],[Order Date]],2,5),"yyy/m")</f>
        <v>2010/5</v>
      </c>
      <c r="I8180" t="s">
        <v>101</v>
      </c>
      <c r="J8180">
        <f t="shared" si="762"/>
        <v>1</v>
      </c>
      <c r="K8180" s="2">
        <v>8</v>
      </c>
      <c r="L8180" s="3">
        <v>822.34950000000003</v>
      </c>
      <c r="M8180" s="4">
        <v>0.1</v>
      </c>
      <c r="N8180" s="5" t="s">
        <v>67</v>
      </c>
      <c r="O8180" s="3">
        <v>-360.31</v>
      </c>
      <c r="P8180" s="3">
        <v>125.99</v>
      </c>
      <c r="Q8180" s="3">
        <v>8.8000000000000007</v>
      </c>
      <c r="R8180" s="5" t="s">
        <v>3177</v>
      </c>
      <c r="S8180" s="5" t="s">
        <v>3178</v>
      </c>
      <c r="T8180" s="5" t="str">
        <f t="shared" si="763"/>
        <v>Steven Roelle</v>
      </c>
      <c r="U8180" t="s">
        <v>153</v>
      </c>
      <c r="V8180" s="5" t="s">
        <v>27</v>
      </c>
      <c r="W8180" s="5" t="s">
        <v>48</v>
      </c>
      <c r="X8180" s="5" t="s">
        <v>49</v>
      </c>
      <c r="Y8180" s="5" t="s">
        <v>1380</v>
      </c>
      <c r="Z8180" s="5" t="s">
        <v>43</v>
      </c>
      <c r="AA8180" s="4">
        <v>0.59</v>
      </c>
      <c r="AB8180" s="1">
        <v>40322</v>
      </c>
      <c r="AC8180" s="1">
        <v>27997</v>
      </c>
      <c r="AD8180">
        <f t="shared" si="764"/>
        <v>1</v>
      </c>
      <c r="AE8180">
        <f t="shared" ca="1" si="765"/>
        <v>47</v>
      </c>
      <c r="AF8180" t="str">
        <f t="shared" ca="1" si="766"/>
        <v>18-64</v>
      </c>
      <c r="AG8180" s="3">
        <f t="shared" si="767"/>
        <v>16.833001249999999</v>
      </c>
      <c r="AH8180" t="str">
        <f>_xlfn.IFNA(VLOOKUP(Sales_Transactions[[#This Row],[Order ID]],Returned_Items[#All],2,FALSE),"Not Returned")</f>
        <v>Not Returned</v>
      </c>
    </row>
    <row r="8181" spans="1:34" x14ac:dyDescent="0.25">
      <c r="A8181">
        <v>9221</v>
      </c>
      <c r="C8181" t="s">
        <v>2867</v>
      </c>
      <c r="D8181" s="2" t="str">
        <f>TEXT(MID(Sales_Transactions[[#This Row],[Order Date]],2,5),"d/m/yyy")</f>
        <v>3/1/2011</v>
      </c>
      <c r="E8181" s="2" t="str">
        <f>TEXT(MID(Sales_Transactions[[#This Row],[Order Date]],2,5),"d")</f>
        <v>3</v>
      </c>
      <c r="F8181" s="2" t="str">
        <f>TEXT(MID(Sales_Transactions[[#This Row],[Order Date]],2,5),"m")</f>
        <v>1</v>
      </c>
      <c r="G8181" s="2" t="str">
        <f>TEXT(MID(Sales_Transactions[[#This Row],[Order Date]],2,5),"yyy")</f>
        <v>2011</v>
      </c>
      <c r="H8181" s="2" t="str">
        <f>TEXT(MID(Sales_Transactions[[#This Row],[Order Date]],2,5),"yyy/m")</f>
        <v>2011/1</v>
      </c>
      <c r="I8181" t="s">
        <v>22</v>
      </c>
      <c r="J8181">
        <f t="shared" si="762"/>
        <v>2</v>
      </c>
      <c r="K8181" s="2">
        <v>9</v>
      </c>
      <c r="L8181" s="3">
        <v>79.64</v>
      </c>
      <c r="M8181" s="4">
        <v>0.03</v>
      </c>
      <c r="N8181" s="5" t="s">
        <v>23</v>
      </c>
      <c r="O8181" s="3">
        <v>-377.74</v>
      </c>
      <c r="P8181" s="3">
        <v>3.25</v>
      </c>
      <c r="Q8181" s="3">
        <v>49</v>
      </c>
      <c r="R8181" s="5" t="s">
        <v>922</v>
      </c>
      <c r="S8181" s="5" t="s">
        <v>3639</v>
      </c>
      <c r="T8181" s="5" t="str">
        <f t="shared" si="763"/>
        <v>Christopher Conant</v>
      </c>
      <c r="U8181" t="s">
        <v>153</v>
      </c>
      <c r="V8181" s="5" t="s">
        <v>37</v>
      </c>
      <c r="W8181" s="5" t="s">
        <v>28</v>
      </c>
      <c r="X8181" s="5" t="s">
        <v>38</v>
      </c>
      <c r="Y8181" s="5" t="s">
        <v>2223</v>
      </c>
      <c r="Z8181" s="5" t="s">
        <v>31</v>
      </c>
      <c r="AA8181" s="4">
        <v>0.56000000000000005</v>
      </c>
      <c r="AB8181" s="1">
        <v>40550</v>
      </c>
      <c r="AC8181" s="1">
        <v>27903</v>
      </c>
      <c r="AD8181">
        <f t="shared" si="764"/>
        <v>4</v>
      </c>
      <c r="AE8181">
        <f t="shared" ca="1" si="765"/>
        <v>48</v>
      </c>
      <c r="AF8181" t="str">
        <f t="shared" ca="1" si="766"/>
        <v>18-64</v>
      </c>
      <c r="AG8181" s="3">
        <f t="shared" si="767"/>
        <v>5.8054472222222229</v>
      </c>
      <c r="AH8181" t="str">
        <f>_xlfn.IFNA(VLOOKUP(Sales_Transactions[[#This Row],[Order ID]],Returned_Items[#All],2,FALSE),"Not Returned")</f>
        <v>Not Returned</v>
      </c>
    </row>
    <row r="8182" spans="1:34" x14ac:dyDescent="0.25">
      <c r="A8182">
        <v>9221</v>
      </c>
      <c r="C8182" t="s">
        <v>2867</v>
      </c>
      <c r="D8182" s="2" t="str">
        <f>TEXT(MID(Sales_Transactions[[#This Row],[Order Date]],2,5),"d/m/yyy")</f>
        <v>3/1/2011</v>
      </c>
      <c r="E8182" s="2" t="str">
        <f>TEXT(MID(Sales_Transactions[[#This Row],[Order Date]],2,5),"d")</f>
        <v>3</v>
      </c>
      <c r="F8182" s="2" t="str">
        <f>TEXT(MID(Sales_Transactions[[#This Row],[Order Date]],2,5),"m")</f>
        <v>1</v>
      </c>
      <c r="G8182" s="2" t="str">
        <f>TEXT(MID(Sales_Transactions[[#This Row],[Order Date]],2,5),"yyy")</f>
        <v>2011</v>
      </c>
      <c r="H8182" s="2" t="str">
        <f>TEXT(MID(Sales_Transactions[[#This Row],[Order Date]],2,5),"yyy/m")</f>
        <v>2011/1</v>
      </c>
      <c r="I8182" t="s">
        <v>22</v>
      </c>
      <c r="J8182">
        <f t="shared" si="762"/>
        <v>2</v>
      </c>
      <c r="K8182" s="2">
        <v>25</v>
      </c>
      <c r="L8182" s="3">
        <v>1527.42</v>
      </c>
      <c r="M8182" s="4">
        <v>0.04</v>
      </c>
      <c r="N8182" s="5" t="s">
        <v>23</v>
      </c>
      <c r="O8182" s="3">
        <v>326.39999999999998</v>
      </c>
      <c r="P8182" s="3">
        <v>60.98</v>
      </c>
      <c r="Q8182" s="3">
        <v>19.989999999999998</v>
      </c>
      <c r="R8182" s="5" t="s">
        <v>922</v>
      </c>
      <c r="S8182" s="5" t="s">
        <v>3639</v>
      </c>
      <c r="T8182" s="5" t="str">
        <f t="shared" si="763"/>
        <v>Christopher Conant</v>
      </c>
      <c r="U8182" t="s">
        <v>153</v>
      </c>
      <c r="V8182" s="5" t="s">
        <v>37</v>
      </c>
      <c r="W8182" s="5" t="s">
        <v>28</v>
      </c>
      <c r="X8182" s="5" t="s">
        <v>98</v>
      </c>
      <c r="Y8182" s="5" t="s">
        <v>1316</v>
      </c>
      <c r="Z8182" s="5" t="s">
        <v>43</v>
      </c>
      <c r="AA8182" s="4">
        <v>0.38</v>
      </c>
      <c r="AB8182" s="1">
        <v>40550</v>
      </c>
      <c r="AC8182" s="1">
        <v>27829</v>
      </c>
      <c r="AD8182">
        <f t="shared" si="764"/>
        <v>4</v>
      </c>
      <c r="AE8182">
        <f t="shared" ca="1" si="765"/>
        <v>48</v>
      </c>
      <c r="AF8182" t="str">
        <f t="shared" ca="1" si="766"/>
        <v>18-64</v>
      </c>
      <c r="AG8182" s="3">
        <f t="shared" si="767"/>
        <v>3.2378243199999996</v>
      </c>
      <c r="AH8182" t="str">
        <f>_xlfn.IFNA(VLOOKUP(Sales_Transactions[[#This Row],[Order ID]],Returned_Items[#All],2,FALSE),"Not Returned")</f>
        <v>Not Returned</v>
      </c>
    </row>
    <row r="8183" spans="1:34" x14ac:dyDescent="0.25">
      <c r="A8183">
        <v>9286</v>
      </c>
      <c r="C8183" t="s">
        <v>1337</v>
      </c>
      <c r="D8183" s="2" t="str">
        <f>TEXT(MID(Sales_Transactions[[#This Row],[Order Date]],2,5),"d/m/yyy")</f>
        <v>3/4/2011</v>
      </c>
      <c r="E8183" s="2" t="str">
        <f>TEXT(MID(Sales_Transactions[[#This Row],[Order Date]],2,5),"d")</f>
        <v>3</v>
      </c>
      <c r="F8183" s="2" t="str">
        <f>TEXT(MID(Sales_Transactions[[#This Row],[Order Date]],2,5),"m")</f>
        <v>4</v>
      </c>
      <c r="G8183" s="2" t="str">
        <f>TEXT(MID(Sales_Transactions[[#This Row],[Order Date]],2,5),"yyy")</f>
        <v>2011</v>
      </c>
      <c r="H8183" s="2" t="str">
        <f>TEXT(MID(Sales_Transactions[[#This Row],[Order Date]],2,5),"yyy/m")</f>
        <v>2011/4</v>
      </c>
      <c r="I8183" t="s">
        <v>101</v>
      </c>
      <c r="J8183">
        <f t="shared" si="762"/>
        <v>1</v>
      </c>
      <c r="K8183" s="2">
        <v>26</v>
      </c>
      <c r="L8183" s="3">
        <v>123.16</v>
      </c>
      <c r="M8183" s="4">
        <v>0.1</v>
      </c>
      <c r="N8183" s="5" t="s">
        <v>23</v>
      </c>
      <c r="O8183" s="3">
        <v>45.79</v>
      </c>
      <c r="P8183" s="3">
        <v>4.9800000000000004</v>
      </c>
      <c r="Q8183" s="3">
        <v>0.8</v>
      </c>
      <c r="R8183" s="5" t="s">
        <v>3637</v>
      </c>
      <c r="S8183" s="5" t="s">
        <v>3638</v>
      </c>
      <c r="T8183" s="5" t="str">
        <f t="shared" si="763"/>
        <v>Tonja Turnell</v>
      </c>
      <c r="U8183" t="s">
        <v>153</v>
      </c>
      <c r="V8183" s="5" t="s">
        <v>37</v>
      </c>
      <c r="W8183" s="5" t="s">
        <v>28</v>
      </c>
      <c r="X8183" s="5" t="s">
        <v>75</v>
      </c>
      <c r="Y8183" s="5" t="s">
        <v>1467</v>
      </c>
      <c r="Z8183" s="5" t="s">
        <v>84</v>
      </c>
      <c r="AA8183" s="4">
        <v>0.36</v>
      </c>
      <c r="AB8183" s="1">
        <v>40638</v>
      </c>
      <c r="AC8183" s="1">
        <v>28058</v>
      </c>
      <c r="AD8183">
        <f t="shared" si="764"/>
        <v>2</v>
      </c>
      <c r="AE8183">
        <f t="shared" ca="1" si="765"/>
        <v>47</v>
      </c>
      <c r="AF8183" t="str">
        <f t="shared" ca="1" si="766"/>
        <v>18-64</v>
      </c>
      <c r="AG8183" s="3">
        <f t="shared" si="767"/>
        <v>0.22211615384615385</v>
      </c>
      <c r="AH8183" t="str">
        <f>_xlfn.IFNA(VLOOKUP(Sales_Transactions[[#This Row],[Order ID]],Returned_Items[#All],2,FALSE),"Not Returned")</f>
        <v>Not Returned</v>
      </c>
    </row>
    <row r="8184" spans="1:34" x14ac:dyDescent="0.25">
      <c r="A8184">
        <v>9476</v>
      </c>
      <c r="C8184" t="s">
        <v>2785</v>
      </c>
      <c r="D8184" s="2" t="str">
        <f>TEXT(MID(Sales_Transactions[[#This Row],[Order Date]],2,5),"d/m/yyy")</f>
        <v>25/5/2009</v>
      </c>
      <c r="E8184" s="2" t="str">
        <f>TEXT(MID(Sales_Transactions[[#This Row],[Order Date]],2,5),"d")</f>
        <v>25</v>
      </c>
      <c r="F8184" s="2" t="str">
        <f>TEXT(MID(Sales_Transactions[[#This Row],[Order Date]],2,5),"m")</f>
        <v>5</v>
      </c>
      <c r="G8184" s="2" t="str">
        <f>TEXT(MID(Sales_Transactions[[#This Row],[Order Date]],2,5),"yyy")</f>
        <v>2009</v>
      </c>
      <c r="H8184" s="2" t="str">
        <f>TEXT(MID(Sales_Transactions[[#This Row],[Order Date]],2,5),"yyy/m")</f>
        <v>2009/5</v>
      </c>
      <c r="I8184" t="s">
        <v>52</v>
      </c>
      <c r="J8184">
        <f t="shared" si="762"/>
        <v>1</v>
      </c>
      <c r="K8184" s="2">
        <v>10</v>
      </c>
      <c r="L8184" s="3">
        <v>165.04</v>
      </c>
      <c r="M8184" s="4">
        <v>0.08</v>
      </c>
      <c r="N8184" s="5" t="s">
        <v>67</v>
      </c>
      <c r="O8184" s="3">
        <v>-66.59</v>
      </c>
      <c r="P8184" s="3">
        <v>15.99</v>
      </c>
      <c r="Q8184" s="3">
        <v>13.18</v>
      </c>
      <c r="R8184" s="5" t="s">
        <v>2339</v>
      </c>
      <c r="S8184" s="5" t="s">
        <v>3631</v>
      </c>
      <c r="T8184" s="5" t="str">
        <f t="shared" si="763"/>
        <v>Ruben Dartt</v>
      </c>
      <c r="U8184" t="s">
        <v>153</v>
      </c>
      <c r="V8184" s="5" t="s">
        <v>47</v>
      </c>
      <c r="W8184" s="5" t="s">
        <v>28</v>
      </c>
      <c r="X8184" s="5" t="s">
        <v>41</v>
      </c>
      <c r="Y8184" s="5" t="s">
        <v>120</v>
      </c>
      <c r="Z8184" s="5" t="s">
        <v>43</v>
      </c>
      <c r="AA8184" s="4">
        <v>0.37</v>
      </c>
      <c r="AB8184" s="1">
        <v>39960</v>
      </c>
      <c r="AC8184" s="1">
        <v>27902</v>
      </c>
      <c r="AD8184">
        <f t="shared" si="764"/>
        <v>2</v>
      </c>
      <c r="AE8184">
        <f t="shared" ca="1" si="765"/>
        <v>48</v>
      </c>
      <c r="AF8184" t="str">
        <f t="shared" ca="1" si="766"/>
        <v>18-64</v>
      </c>
      <c r="AG8184" s="3">
        <f t="shared" si="767"/>
        <v>2.9157207999999999</v>
      </c>
      <c r="AH8184" t="str">
        <f>_xlfn.IFNA(VLOOKUP(Sales_Transactions[[#This Row],[Order ID]],Returned_Items[#All],2,FALSE),"Not Returned")</f>
        <v>Not Returned</v>
      </c>
    </row>
    <row r="8185" spans="1:34" x14ac:dyDescent="0.25">
      <c r="A8185">
        <v>9632</v>
      </c>
      <c r="C8185" t="s">
        <v>1526</v>
      </c>
      <c r="D8185" s="2" t="str">
        <f>TEXT(MID(Sales_Transactions[[#This Row],[Order Date]],2,5),"d/m/yyy")</f>
        <v>16/1/2012</v>
      </c>
      <c r="E8185" s="2" t="str">
        <f>TEXT(MID(Sales_Transactions[[#This Row],[Order Date]],2,5),"d")</f>
        <v>16</v>
      </c>
      <c r="F8185" s="2" t="str">
        <f>TEXT(MID(Sales_Transactions[[#This Row],[Order Date]],2,5),"m")</f>
        <v>1</v>
      </c>
      <c r="G8185" s="2" t="str">
        <f>TEXT(MID(Sales_Transactions[[#This Row],[Order Date]],2,5),"yyy")</f>
        <v>2012</v>
      </c>
      <c r="H8185" s="2" t="str">
        <f>TEXT(MID(Sales_Transactions[[#This Row],[Order Date]],2,5),"yyy/m")</f>
        <v>2012/1</v>
      </c>
      <c r="I8185" t="s">
        <v>22</v>
      </c>
      <c r="J8185">
        <f t="shared" si="762"/>
        <v>2</v>
      </c>
      <c r="K8185" s="2">
        <v>33</v>
      </c>
      <c r="L8185" s="3">
        <v>3633.03</v>
      </c>
      <c r="M8185" s="4">
        <v>0.09</v>
      </c>
      <c r="N8185" s="5" t="s">
        <v>23</v>
      </c>
      <c r="O8185" s="3">
        <v>1440.27</v>
      </c>
      <c r="P8185" s="3">
        <v>120.98</v>
      </c>
      <c r="Q8185" s="3">
        <v>9.07</v>
      </c>
      <c r="R8185" s="5" t="s">
        <v>234</v>
      </c>
      <c r="S8185" s="5" t="s">
        <v>2532</v>
      </c>
      <c r="T8185" s="5" t="str">
        <f t="shared" si="763"/>
        <v>Andrew Roberts</v>
      </c>
      <c r="U8185" t="s">
        <v>153</v>
      </c>
      <c r="V8185" s="5" t="s">
        <v>74</v>
      </c>
      <c r="W8185" s="5" t="s">
        <v>28</v>
      </c>
      <c r="X8185" s="5" t="s">
        <v>41</v>
      </c>
      <c r="Y8185" s="5" t="s">
        <v>794</v>
      </c>
      <c r="Z8185" s="5" t="s">
        <v>43</v>
      </c>
      <c r="AA8185" s="4">
        <v>0.35</v>
      </c>
      <c r="AB8185" s="1">
        <v>40928</v>
      </c>
      <c r="AC8185" s="1">
        <v>27433</v>
      </c>
      <c r="AD8185">
        <f t="shared" si="764"/>
        <v>4</v>
      </c>
      <c r="AE8185">
        <f t="shared" ca="1" si="765"/>
        <v>49</v>
      </c>
      <c r="AF8185" t="str">
        <f t="shared" ca="1" si="766"/>
        <v>18-64</v>
      </c>
      <c r="AG8185" s="3">
        <f t="shared" si="767"/>
        <v>3.937609636363637</v>
      </c>
      <c r="AH8185" t="str">
        <f>_xlfn.IFNA(VLOOKUP(Sales_Transactions[[#This Row],[Order ID]],Returned_Items[#All],2,FALSE),"Not Returned")</f>
        <v>Not Returned</v>
      </c>
    </row>
    <row r="8186" spans="1:34" x14ac:dyDescent="0.25">
      <c r="A8186">
        <v>9796</v>
      </c>
      <c r="C8186" t="s">
        <v>2440</v>
      </c>
      <c r="D8186" s="2" t="str">
        <f>TEXT(MID(Sales_Transactions[[#This Row],[Order Date]],2,5),"d/m/yyy")</f>
        <v>10/9/2010</v>
      </c>
      <c r="E8186" s="2" t="str">
        <f>TEXT(MID(Sales_Transactions[[#This Row],[Order Date]],2,5),"d")</f>
        <v>10</v>
      </c>
      <c r="F8186" s="2" t="str">
        <f>TEXT(MID(Sales_Transactions[[#This Row],[Order Date]],2,5),"m")</f>
        <v>9</v>
      </c>
      <c r="G8186" s="2" t="str">
        <f>TEXT(MID(Sales_Transactions[[#This Row],[Order Date]],2,5),"yyy")</f>
        <v>2010</v>
      </c>
      <c r="H8186" s="2" t="str">
        <f>TEXT(MID(Sales_Transactions[[#This Row],[Order Date]],2,5),"yyy/m")</f>
        <v>2010/9</v>
      </c>
      <c r="I8186" t="s">
        <v>101</v>
      </c>
      <c r="J8186">
        <f t="shared" si="762"/>
        <v>1</v>
      </c>
      <c r="K8186" s="2">
        <v>29</v>
      </c>
      <c r="L8186" s="3">
        <v>1222.5899999999999</v>
      </c>
      <c r="M8186" s="4">
        <v>0.02</v>
      </c>
      <c r="N8186" s="5" t="s">
        <v>23</v>
      </c>
      <c r="O8186" s="3">
        <v>501.99</v>
      </c>
      <c r="P8186" s="3">
        <v>40.97</v>
      </c>
      <c r="Q8186" s="3">
        <v>1.99</v>
      </c>
      <c r="R8186" s="5" t="s">
        <v>143</v>
      </c>
      <c r="S8186" s="5" t="s">
        <v>2535</v>
      </c>
      <c r="T8186" s="5" t="str">
        <f t="shared" si="763"/>
        <v>Alan Dominguez</v>
      </c>
      <c r="U8186" t="s">
        <v>153</v>
      </c>
      <c r="V8186" s="5" t="s">
        <v>47</v>
      </c>
      <c r="W8186" s="5" t="s">
        <v>48</v>
      </c>
      <c r="X8186" s="5" t="s">
        <v>87</v>
      </c>
      <c r="Y8186" s="5" t="s">
        <v>2707</v>
      </c>
      <c r="Z8186" s="5" t="s">
        <v>60</v>
      </c>
      <c r="AA8186" s="4">
        <v>0.42</v>
      </c>
      <c r="AB8186" s="1">
        <v>40432</v>
      </c>
      <c r="AC8186" s="1">
        <v>27676</v>
      </c>
      <c r="AD8186">
        <f t="shared" si="764"/>
        <v>1</v>
      </c>
      <c r="AE8186">
        <f t="shared" ca="1" si="765"/>
        <v>48</v>
      </c>
      <c r="AF8186" t="str">
        <f t="shared" ca="1" si="766"/>
        <v>18-64</v>
      </c>
      <c r="AG8186" s="3">
        <f t="shared" si="767"/>
        <v>1.4810967586206896</v>
      </c>
      <c r="AH8186" t="str">
        <f>_xlfn.IFNA(VLOOKUP(Sales_Transactions[[#This Row],[Order ID]],Returned_Items[#All],2,FALSE),"Not Returned")</f>
        <v>Not Returned</v>
      </c>
    </row>
    <row r="8187" spans="1:34" x14ac:dyDescent="0.25">
      <c r="A8187">
        <v>9955</v>
      </c>
      <c r="C8187" t="s">
        <v>1593</v>
      </c>
      <c r="D8187" s="2" t="str">
        <f>TEXT(MID(Sales_Transactions[[#This Row],[Order Date]],2,5),"d/m/yyy")</f>
        <v>4/9/2011</v>
      </c>
      <c r="E8187" s="2" t="str">
        <f>TEXT(MID(Sales_Transactions[[#This Row],[Order Date]],2,5),"d")</f>
        <v>4</v>
      </c>
      <c r="F8187" s="2" t="str">
        <f>TEXT(MID(Sales_Transactions[[#This Row],[Order Date]],2,5),"m")</f>
        <v>9</v>
      </c>
      <c r="G8187" s="2" t="str">
        <f>TEXT(MID(Sales_Transactions[[#This Row],[Order Date]],2,5),"yyy")</f>
        <v>2011</v>
      </c>
      <c r="H8187" s="2" t="str">
        <f>TEXT(MID(Sales_Transactions[[#This Row],[Order Date]],2,5),"yyy/m")</f>
        <v>2011/9</v>
      </c>
      <c r="I8187" t="s">
        <v>101</v>
      </c>
      <c r="J8187">
        <f t="shared" si="762"/>
        <v>1</v>
      </c>
      <c r="K8187" s="2">
        <v>37</v>
      </c>
      <c r="L8187" s="3">
        <v>2912.0149999999999</v>
      </c>
      <c r="M8187" s="4">
        <v>0.09</v>
      </c>
      <c r="N8187" s="5" t="s">
        <v>23</v>
      </c>
      <c r="O8187" s="3">
        <v>698.17</v>
      </c>
      <c r="P8187" s="3">
        <v>95.99</v>
      </c>
      <c r="Q8187" s="3">
        <v>4.9000000000000004</v>
      </c>
      <c r="R8187" s="5" t="s">
        <v>1531</v>
      </c>
      <c r="S8187" s="5" t="s">
        <v>510</v>
      </c>
      <c r="T8187" s="5" t="str">
        <f t="shared" si="763"/>
        <v>Liz Pelletier</v>
      </c>
      <c r="U8187" t="s">
        <v>153</v>
      </c>
      <c r="V8187" s="5" t="s">
        <v>47</v>
      </c>
      <c r="W8187" s="5" t="s">
        <v>48</v>
      </c>
      <c r="X8187" s="5" t="s">
        <v>49</v>
      </c>
      <c r="Y8187" s="5" t="s">
        <v>2243</v>
      </c>
      <c r="Z8187" s="5" t="s">
        <v>43</v>
      </c>
      <c r="AA8187" s="4">
        <v>0.56000000000000005</v>
      </c>
      <c r="AB8187" s="1">
        <v>40792</v>
      </c>
      <c r="AC8187" s="1">
        <v>27721</v>
      </c>
      <c r="AD8187">
        <f t="shared" si="764"/>
        <v>2</v>
      </c>
      <c r="AE8187">
        <f t="shared" ca="1" si="765"/>
        <v>48</v>
      </c>
      <c r="AF8187" t="str">
        <f t="shared" ca="1" si="766"/>
        <v>18-64</v>
      </c>
      <c r="AG8187" s="3">
        <f t="shared" si="767"/>
        <v>2.7244218648648646</v>
      </c>
      <c r="AH8187" t="str">
        <f>_xlfn.IFNA(VLOOKUP(Sales_Transactions[[#This Row],[Order ID]],Returned_Items[#All],2,FALSE),"Not Returned")</f>
        <v>Not Returned</v>
      </c>
    </row>
    <row r="8188" spans="1:34" x14ac:dyDescent="0.25">
      <c r="A8188">
        <v>9985</v>
      </c>
      <c r="C8188" t="s">
        <v>332</v>
      </c>
      <c r="D8188" s="2" t="str">
        <f>TEXT(MID(Sales_Transactions[[#This Row],[Order Date]],2,5),"d/m/yyy")</f>
        <v>7/8/2010</v>
      </c>
      <c r="E8188" s="2" t="str">
        <f>TEXT(MID(Sales_Transactions[[#This Row],[Order Date]],2,5),"d")</f>
        <v>7</v>
      </c>
      <c r="F8188" s="2" t="str">
        <f>TEXT(MID(Sales_Transactions[[#This Row],[Order Date]],2,5),"m")</f>
        <v>8</v>
      </c>
      <c r="G8188" s="2" t="str">
        <f>TEXT(MID(Sales_Transactions[[#This Row],[Order Date]],2,5),"yyy")</f>
        <v>2010</v>
      </c>
      <c r="H8188" s="2" t="str">
        <f>TEXT(MID(Sales_Transactions[[#This Row],[Order Date]],2,5),"yyy/m")</f>
        <v>2010/8</v>
      </c>
      <c r="I8188" t="s">
        <v>22</v>
      </c>
      <c r="J8188">
        <f t="shared" si="762"/>
        <v>2</v>
      </c>
      <c r="K8188" s="2">
        <v>12</v>
      </c>
      <c r="L8188" s="3">
        <v>81.900000000000006</v>
      </c>
      <c r="M8188" s="4">
        <v>0.08</v>
      </c>
      <c r="N8188" s="5" t="s">
        <v>23</v>
      </c>
      <c r="O8188" s="3">
        <v>-23.52</v>
      </c>
      <c r="P8188" s="3">
        <v>6.68</v>
      </c>
      <c r="Q8188" s="3">
        <v>5.2</v>
      </c>
      <c r="R8188" s="5" t="s">
        <v>2616</v>
      </c>
      <c r="S8188" s="5" t="s">
        <v>3635</v>
      </c>
      <c r="T8188" s="5" t="str">
        <f t="shared" si="763"/>
        <v>Raymond Book</v>
      </c>
      <c r="U8188" t="s">
        <v>153</v>
      </c>
      <c r="V8188" s="5" t="s">
        <v>37</v>
      </c>
      <c r="W8188" s="5" t="s">
        <v>28</v>
      </c>
      <c r="X8188" s="5" t="s">
        <v>75</v>
      </c>
      <c r="Y8188" s="5" t="s">
        <v>737</v>
      </c>
      <c r="Z8188" s="5" t="s">
        <v>43</v>
      </c>
      <c r="AA8188" s="4">
        <v>0.37</v>
      </c>
      <c r="AB8188" s="1">
        <v>40397</v>
      </c>
      <c r="AC8188" s="1">
        <v>27440</v>
      </c>
      <c r="AD8188">
        <f t="shared" si="764"/>
        <v>0</v>
      </c>
      <c r="AE8188">
        <f t="shared" ca="1" si="765"/>
        <v>49</v>
      </c>
      <c r="AF8188" t="str">
        <f t="shared" ca="1" si="766"/>
        <v>18-64</v>
      </c>
      <c r="AG8188" s="3">
        <f t="shared" si="767"/>
        <v>0.98955466666666669</v>
      </c>
      <c r="AH8188" t="str">
        <f>_xlfn.IFNA(VLOOKUP(Sales_Transactions[[#This Row],[Order ID]],Returned_Items[#All],2,FALSE),"Not Returned")</f>
        <v>Not Returned</v>
      </c>
    </row>
    <row r="8189" spans="1:34" x14ac:dyDescent="0.25">
      <c r="A8189">
        <v>10212</v>
      </c>
      <c r="C8189" t="s">
        <v>2698</v>
      </c>
      <c r="D8189" s="2" t="str">
        <f>TEXT(MID(Sales_Transactions[[#This Row],[Order Date]],2,5),"d/m/yyy")</f>
        <v>23/5/2010</v>
      </c>
      <c r="E8189" s="2" t="str">
        <f>TEXT(MID(Sales_Transactions[[#This Row],[Order Date]],2,5),"d")</f>
        <v>23</v>
      </c>
      <c r="F8189" s="2" t="str">
        <f>TEXT(MID(Sales_Transactions[[#This Row],[Order Date]],2,5),"m")</f>
        <v>5</v>
      </c>
      <c r="G8189" s="2" t="str">
        <f>TEXT(MID(Sales_Transactions[[#This Row],[Order Date]],2,5),"yyy")</f>
        <v>2010</v>
      </c>
      <c r="H8189" s="2" t="str">
        <f>TEXT(MID(Sales_Transactions[[#This Row],[Order Date]],2,5),"yyy/m")</f>
        <v>2010/5</v>
      </c>
      <c r="I8189" t="s">
        <v>22</v>
      </c>
      <c r="J8189">
        <f t="shared" si="762"/>
        <v>2</v>
      </c>
      <c r="K8189" s="2">
        <v>14</v>
      </c>
      <c r="L8189" s="3">
        <v>74.02</v>
      </c>
      <c r="M8189" s="4">
        <v>0.02</v>
      </c>
      <c r="N8189" s="5" t="s">
        <v>23</v>
      </c>
      <c r="O8189" s="3">
        <v>-2.91</v>
      </c>
      <c r="P8189" s="3">
        <v>5.08</v>
      </c>
      <c r="Q8189" s="3">
        <v>3.63</v>
      </c>
      <c r="R8189" s="5" t="s">
        <v>3637</v>
      </c>
      <c r="S8189" s="5" t="s">
        <v>3638</v>
      </c>
      <c r="T8189" s="5" t="str">
        <f t="shared" si="763"/>
        <v>Tonja Turnell</v>
      </c>
      <c r="U8189" t="s">
        <v>153</v>
      </c>
      <c r="V8189" s="5" t="s">
        <v>37</v>
      </c>
      <c r="W8189" s="5" t="s">
        <v>57</v>
      </c>
      <c r="X8189" s="5" t="s">
        <v>58</v>
      </c>
      <c r="Y8189" s="5" t="s">
        <v>1643</v>
      </c>
      <c r="Z8189" s="5" t="s">
        <v>84</v>
      </c>
      <c r="AA8189" s="4">
        <v>0.51</v>
      </c>
      <c r="AB8189" s="1">
        <v>40323</v>
      </c>
      <c r="AC8189" s="1">
        <v>27528</v>
      </c>
      <c r="AD8189">
        <f t="shared" si="764"/>
        <v>2</v>
      </c>
      <c r="AE8189">
        <f t="shared" ca="1" si="765"/>
        <v>49</v>
      </c>
      <c r="AF8189" t="str">
        <f t="shared" ca="1" si="766"/>
        <v>18-64</v>
      </c>
      <c r="AG8189" s="3">
        <f t="shared" si="767"/>
        <v>0.6220702857142858</v>
      </c>
      <c r="AH8189" t="str">
        <f>_xlfn.IFNA(VLOOKUP(Sales_Transactions[[#This Row],[Order ID]],Returned_Items[#All],2,FALSE),"Not Returned")</f>
        <v>Not Returned</v>
      </c>
    </row>
    <row r="8190" spans="1:34" x14ac:dyDescent="0.25">
      <c r="A8190">
        <v>10212</v>
      </c>
      <c r="C8190" t="s">
        <v>2698</v>
      </c>
      <c r="D8190" s="2" t="str">
        <f>TEXT(MID(Sales_Transactions[[#This Row],[Order Date]],2,5),"d/m/yyy")</f>
        <v>23/5/2010</v>
      </c>
      <c r="E8190" s="2" t="str">
        <f>TEXT(MID(Sales_Transactions[[#This Row],[Order Date]],2,5),"d")</f>
        <v>23</v>
      </c>
      <c r="F8190" s="2" t="str">
        <f>TEXT(MID(Sales_Transactions[[#This Row],[Order Date]],2,5),"m")</f>
        <v>5</v>
      </c>
      <c r="G8190" s="2" t="str">
        <f>TEXT(MID(Sales_Transactions[[#This Row],[Order Date]],2,5),"yyy")</f>
        <v>2010</v>
      </c>
      <c r="H8190" s="2" t="str">
        <f>TEXT(MID(Sales_Transactions[[#This Row],[Order Date]],2,5),"yyy/m")</f>
        <v>2010/5</v>
      </c>
      <c r="I8190" t="s">
        <v>22</v>
      </c>
      <c r="J8190">
        <f t="shared" si="762"/>
        <v>2</v>
      </c>
      <c r="K8190" s="2">
        <v>22</v>
      </c>
      <c r="L8190" s="3">
        <v>1276.17</v>
      </c>
      <c r="M8190" s="4">
        <v>0</v>
      </c>
      <c r="N8190" s="5" t="s">
        <v>23</v>
      </c>
      <c r="O8190" s="3">
        <v>564.22</v>
      </c>
      <c r="P8190" s="3">
        <v>55.48</v>
      </c>
      <c r="Q8190" s="3">
        <v>6.79</v>
      </c>
      <c r="R8190" s="5" t="s">
        <v>3637</v>
      </c>
      <c r="S8190" s="5" t="s">
        <v>3638</v>
      </c>
      <c r="T8190" s="5" t="str">
        <f t="shared" si="763"/>
        <v>Tonja Turnell</v>
      </c>
      <c r="U8190" t="s">
        <v>153</v>
      </c>
      <c r="V8190" s="5" t="s">
        <v>37</v>
      </c>
      <c r="W8190" s="5" t="s">
        <v>28</v>
      </c>
      <c r="X8190" s="5" t="s">
        <v>75</v>
      </c>
      <c r="Y8190" s="5" t="s">
        <v>1890</v>
      </c>
      <c r="Z8190" s="5" t="s">
        <v>43</v>
      </c>
      <c r="AA8190" s="4">
        <v>0.37</v>
      </c>
      <c r="AB8190" s="1">
        <v>40325</v>
      </c>
      <c r="AC8190" s="1">
        <v>27552</v>
      </c>
      <c r="AD8190">
        <f t="shared" si="764"/>
        <v>4</v>
      </c>
      <c r="AE8190">
        <f t="shared" ca="1" si="765"/>
        <v>49</v>
      </c>
      <c r="AF8190" t="str">
        <f t="shared" ca="1" si="766"/>
        <v>18-64</v>
      </c>
      <c r="AG8190" s="3">
        <f t="shared" si="767"/>
        <v>2.8304545454545451</v>
      </c>
      <c r="AH8190" t="str">
        <f>_xlfn.IFNA(VLOOKUP(Sales_Transactions[[#This Row],[Order ID]],Returned_Items[#All],2,FALSE),"Not Returned")</f>
        <v>Not Returned</v>
      </c>
    </row>
    <row r="8191" spans="1:34" x14ac:dyDescent="0.25">
      <c r="A8191">
        <v>10439</v>
      </c>
      <c r="C8191" t="s">
        <v>1825</v>
      </c>
      <c r="D8191" s="2" t="str">
        <f>TEXT(MID(Sales_Transactions[[#This Row],[Order Date]],2,5),"d/m/yyy")</f>
        <v>28/3/2012</v>
      </c>
      <c r="E8191" s="2" t="str">
        <f>TEXT(MID(Sales_Transactions[[#This Row],[Order Date]],2,5),"d")</f>
        <v>28</v>
      </c>
      <c r="F8191" s="2" t="str">
        <f>TEXT(MID(Sales_Transactions[[#This Row],[Order Date]],2,5),"m")</f>
        <v>3</v>
      </c>
      <c r="G8191" s="2" t="str">
        <f>TEXT(MID(Sales_Transactions[[#This Row],[Order Date]],2,5),"yyy")</f>
        <v>2012</v>
      </c>
      <c r="H8191" s="2" t="str">
        <f>TEXT(MID(Sales_Transactions[[#This Row],[Order Date]],2,5),"yyy/m")</f>
        <v>2012/3</v>
      </c>
      <c r="I8191" t="s">
        <v>52</v>
      </c>
      <c r="J8191">
        <f t="shared" si="762"/>
        <v>1</v>
      </c>
      <c r="K8191" s="2">
        <v>41</v>
      </c>
      <c r="L8191" s="3">
        <v>823.13</v>
      </c>
      <c r="M8191" s="4">
        <v>0</v>
      </c>
      <c r="N8191" s="5" t="s">
        <v>23</v>
      </c>
      <c r="O8191" s="3">
        <v>384.51</v>
      </c>
      <c r="P8191" s="3">
        <v>18.940000000000001</v>
      </c>
      <c r="Q8191" s="3">
        <v>1.49</v>
      </c>
      <c r="R8191" s="5" t="s">
        <v>2616</v>
      </c>
      <c r="S8191" s="5" t="s">
        <v>3635</v>
      </c>
      <c r="T8191" s="5" t="str">
        <f t="shared" si="763"/>
        <v>Raymond Book</v>
      </c>
      <c r="U8191" t="s">
        <v>153</v>
      </c>
      <c r="V8191" s="5" t="s">
        <v>37</v>
      </c>
      <c r="W8191" s="5" t="s">
        <v>28</v>
      </c>
      <c r="X8191" s="5" t="s">
        <v>41</v>
      </c>
      <c r="Y8191" s="5" t="s">
        <v>1559</v>
      </c>
      <c r="Z8191" s="5" t="s">
        <v>43</v>
      </c>
      <c r="AA8191" s="4">
        <v>0.35</v>
      </c>
      <c r="AB8191" s="1">
        <v>40998</v>
      </c>
      <c r="AC8191" s="1">
        <v>27465</v>
      </c>
      <c r="AD8191">
        <f t="shared" si="764"/>
        <v>2</v>
      </c>
      <c r="AE8191">
        <f t="shared" ca="1" si="765"/>
        <v>49</v>
      </c>
      <c r="AF8191" t="str">
        <f t="shared" ca="1" si="766"/>
        <v>18-64</v>
      </c>
      <c r="AG8191" s="3">
        <f t="shared" si="767"/>
        <v>0.49829268292682927</v>
      </c>
      <c r="AH8191" t="str">
        <f>_xlfn.IFNA(VLOOKUP(Sales_Transactions[[#This Row],[Order ID]],Returned_Items[#All],2,FALSE),"Not Returned")</f>
        <v>Not Returned</v>
      </c>
    </row>
    <row r="8192" spans="1:34" x14ac:dyDescent="0.25">
      <c r="A8192">
        <v>10439</v>
      </c>
      <c r="C8192" t="s">
        <v>1825</v>
      </c>
      <c r="D8192" s="2" t="str">
        <f>TEXT(MID(Sales_Transactions[[#This Row],[Order Date]],2,5),"d/m/yyy")</f>
        <v>28/3/2012</v>
      </c>
      <c r="E8192" s="2" t="str">
        <f>TEXT(MID(Sales_Transactions[[#This Row],[Order Date]],2,5),"d")</f>
        <v>28</v>
      </c>
      <c r="F8192" s="2" t="str">
        <f>TEXT(MID(Sales_Transactions[[#This Row],[Order Date]],2,5),"m")</f>
        <v>3</v>
      </c>
      <c r="G8192" s="2" t="str">
        <f>TEXT(MID(Sales_Transactions[[#This Row],[Order Date]],2,5),"yyy")</f>
        <v>2012</v>
      </c>
      <c r="H8192" s="2" t="str">
        <f>TEXT(MID(Sales_Transactions[[#This Row],[Order Date]],2,5),"yyy/m")</f>
        <v>2012/3</v>
      </c>
      <c r="I8192" t="s">
        <v>52</v>
      </c>
      <c r="J8192">
        <f t="shared" si="762"/>
        <v>1</v>
      </c>
      <c r="K8192" s="2">
        <v>30</v>
      </c>
      <c r="L8192" s="3">
        <v>569.61</v>
      </c>
      <c r="M8192" s="4">
        <v>0.02</v>
      </c>
      <c r="N8192" s="5" t="s">
        <v>23</v>
      </c>
      <c r="O8192" s="3">
        <v>-48.44</v>
      </c>
      <c r="P8192" s="3">
        <v>17.98</v>
      </c>
      <c r="Q8192" s="3">
        <v>4</v>
      </c>
      <c r="R8192" s="5" t="s">
        <v>2616</v>
      </c>
      <c r="S8192" s="5" t="s">
        <v>3635</v>
      </c>
      <c r="T8192" s="5" t="str">
        <f t="shared" si="763"/>
        <v>Raymond Book</v>
      </c>
      <c r="U8192" t="s">
        <v>153</v>
      </c>
      <c r="V8192" s="5" t="s">
        <v>37</v>
      </c>
      <c r="W8192" s="5" t="s">
        <v>48</v>
      </c>
      <c r="X8192" s="5" t="s">
        <v>87</v>
      </c>
      <c r="Y8192" s="5" t="s">
        <v>1475</v>
      </c>
      <c r="Z8192" s="5" t="s">
        <v>43</v>
      </c>
      <c r="AA8192" s="4">
        <v>0.79</v>
      </c>
      <c r="AB8192" s="1">
        <v>40998</v>
      </c>
      <c r="AC8192" s="1">
        <v>27542</v>
      </c>
      <c r="AD8192">
        <f t="shared" si="764"/>
        <v>2</v>
      </c>
      <c r="AE8192">
        <f t="shared" ca="1" si="765"/>
        <v>49</v>
      </c>
      <c r="AF8192" t="str">
        <f t="shared" ca="1" si="766"/>
        <v>18-64</v>
      </c>
      <c r="AG8192" s="3">
        <f t="shared" si="767"/>
        <v>0.73254679999999994</v>
      </c>
      <c r="AH8192" t="str">
        <f>_xlfn.IFNA(VLOOKUP(Sales_Transactions[[#This Row],[Order ID]],Returned_Items[#All],2,FALSE),"Not Returned")</f>
        <v>Not Returned</v>
      </c>
    </row>
    <row r="8193" spans="1:34" x14ac:dyDescent="0.25">
      <c r="A8193">
        <v>10439</v>
      </c>
      <c r="C8193" t="s">
        <v>1825</v>
      </c>
      <c r="D8193" s="2" t="str">
        <f>TEXT(MID(Sales_Transactions[[#This Row],[Order Date]],2,5),"d/m/yyy")</f>
        <v>28/3/2012</v>
      </c>
      <c r="E8193" s="2" t="str">
        <f>TEXT(MID(Sales_Transactions[[#This Row],[Order Date]],2,5),"d")</f>
        <v>28</v>
      </c>
      <c r="F8193" s="2" t="str">
        <f>TEXT(MID(Sales_Transactions[[#This Row],[Order Date]],2,5),"m")</f>
        <v>3</v>
      </c>
      <c r="G8193" s="2" t="str">
        <f>TEXT(MID(Sales_Transactions[[#This Row],[Order Date]],2,5),"yyy")</f>
        <v>2012</v>
      </c>
      <c r="H8193" s="2" t="str">
        <f>TEXT(MID(Sales_Transactions[[#This Row],[Order Date]],2,5),"yyy/m")</f>
        <v>2012/3</v>
      </c>
      <c r="I8193" t="s">
        <v>52</v>
      </c>
      <c r="J8193">
        <f t="shared" si="762"/>
        <v>1</v>
      </c>
      <c r="K8193" s="2">
        <v>27</v>
      </c>
      <c r="L8193" s="3">
        <v>75.06</v>
      </c>
      <c r="M8193" s="4">
        <v>0.09</v>
      </c>
      <c r="N8193" s="5" t="s">
        <v>23</v>
      </c>
      <c r="O8193" s="3">
        <v>26.13</v>
      </c>
      <c r="P8193" s="3">
        <v>2.89</v>
      </c>
      <c r="Q8193" s="3">
        <v>0.5</v>
      </c>
      <c r="R8193" s="5" t="s">
        <v>2616</v>
      </c>
      <c r="S8193" s="5" t="s">
        <v>3635</v>
      </c>
      <c r="T8193" s="5" t="str">
        <f t="shared" si="763"/>
        <v>Raymond Book</v>
      </c>
      <c r="U8193" t="s">
        <v>153</v>
      </c>
      <c r="V8193" s="5" t="s">
        <v>37</v>
      </c>
      <c r="W8193" s="5" t="s">
        <v>28</v>
      </c>
      <c r="X8193" s="5" t="s">
        <v>115</v>
      </c>
      <c r="Y8193" s="5" t="s">
        <v>790</v>
      </c>
      <c r="Z8193" s="5" t="s">
        <v>43</v>
      </c>
      <c r="AA8193" s="4">
        <v>0.38</v>
      </c>
      <c r="AB8193" s="1">
        <v>40997</v>
      </c>
      <c r="AC8193" s="1">
        <v>27598</v>
      </c>
      <c r="AD8193">
        <f t="shared" si="764"/>
        <v>1</v>
      </c>
      <c r="AE8193">
        <f t="shared" ca="1" si="765"/>
        <v>49</v>
      </c>
      <c r="AF8193" t="str">
        <f t="shared" ca="1" si="766"/>
        <v>18-64</v>
      </c>
      <c r="AG8193" s="3">
        <f t="shared" si="767"/>
        <v>0.12545922222222222</v>
      </c>
      <c r="AH8193" t="str">
        <f>_xlfn.IFNA(VLOOKUP(Sales_Transactions[[#This Row],[Order ID]],Returned_Items[#All],2,FALSE),"Not Returned")</f>
        <v>Not Returned</v>
      </c>
    </row>
    <row r="8194" spans="1:34" x14ac:dyDescent="0.25">
      <c r="A8194">
        <v>10439</v>
      </c>
      <c r="C8194" t="s">
        <v>1825</v>
      </c>
      <c r="D8194" s="2" t="str">
        <f>TEXT(MID(Sales_Transactions[[#This Row],[Order Date]],2,5),"d/m/yyy")</f>
        <v>28/3/2012</v>
      </c>
      <c r="E8194" s="2" t="str">
        <f>TEXT(MID(Sales_Transactions[[#This Row],[Order Date]],2,5),"d")</f>
        <v>28</v>
      </c>
      <c r="F8194" s="2" t="str">
        <f>TEXT(MID(Sales_Transactions[[#This Row],[Order Date]],2,5),"m")</f>
        <v>3</v>
      </c>
      <c r="G8194" s="2" t="str">
        <f>TEXT(MID(Sales_Transactions[[#This Row],[Order Date]],2,5),"yyy")</f>
        <v>2012</v>
      </c>
      <c r="H8194" s="2" t="str">
        <f>TEXT(MID(Sales_Transactions[[#This Row],[Order Date]],2,5),"yyy/m")</f>
        <v>2012/3</v>
      </c>
      <c r="I8194" t="s">
        <v>52</v>
      </c>
      <c r="J8194">
        <f t="shared" ref="J8194:J8257" si="768">IF(I8194="Making Critical",5,IF(I8194="High",4,IF(I8194="Medium",3,IF(I8194="Low",2,1))))</f>
        <v>1</v>
      </c>
      <c r="K8194" s="2">
        <v>46</v>
      </c>
      <c r="L8194" s="3">
        <v>225.13</v>
      </c>
      <c r="M8194" s="4">
        <v>0.01</v>
      </c>
      <c r="N8194" s="5" t="s">
        <v>67</v>
      </c>
      <c r="O8194" s="3">
        <v>-205.75</v>
      </c>
      <c r="P8194" s="3">
        <v>4.4800000000000004</v>
      </c>
      <c r="Q8194" s="3">
        <v>7.24</v>
      </c>
      <c r="R8194" s="5" t="s">
        <v>2616</v>
      </c>
      <c r="S8194" s="5" t="s">
        <v>3635</v>
      </c>
      <c r="T8194" s="5" t="str">
        <f t="shared" ref="T8194:T8257" si="769">R8194 &amp; " " &amp; S8194</f>
        <v>Raymond Book</v>
      </c>
      <c r="U8194" t="s">
        <v>153</v>
      </c>
      <c r="V8194" s="5" t="s">
        <v>37</v>
      </c>
      <c r="W8194" s="5" t="s">
        <v>57</v>
      </c>
      <c r="X8194" s="5" t="s">
        <v>58</v>
      </c>
      <c r="Y8194" s="5" t="s">
        <v>2942</v>
      </c>
      <c r="Z8194" s="5" t="s">
        <v>43</v>
      </c>
      <c r="AA8194" s="4">
        <v>0.54</v>
      </c>
      <c r="AB8194" s="1">
        <v>40998</v>
      </c>
      <c r="AC8194" s="1">
        <v>27100</v>
      </c>
      <c r="AD8194">
        <f t="shared" ref="AD8194:AD8257" si="770">_xlfn.DAYS(AB8194,D8194)</f>
        <v>2</v>
      </c>
      <c r="AE8194">
        <f t="shared" ref="AE8194:AE8257" ca="1" si="771">DATEDIF(AC8194,TODAY(),"Y")</f>
        <v>50</v>
      </c>
      <c r="AF8194" t="str">
        <f t="shared" ref="AF8194:AF8257" ca="1" si="772">IF(AE8194&lt;18,"Under 18",IF(AE8194&lt;65,"18-64","Over 65"))</f>
        <v>18-64</v>
      </c>
      <c r="AG8194" s="3">
        <f t="shared" ref="AG8194:AG8257" si="773" xml:space="preserve"> (P8194 - (M8194 / 100) * P8194 + Q8194) / K8194</f>
        <v>0.25477286956521739</v>
      </c>
      <c r="AH8194" t="str">
        <f>_xlfn.IFNA(VLOOKUP(Sales_Transactions[[#This Row],[Order ID]],Returned_Items[#All],2,FALSE),"Not Returned")</f>
        <v>Not Returned</v>
      </c>
    </row>
    <row r="8195" spans="1:34" x14ac:dyDescent="0.25">
      <c r="A8195">
        <v>10464</v>
      </c>
      <c r="C8195" t="s">
        <v>461</v>
      </c>
      <c r="D8195" s="2" t="str">
        <f>TEXT(MID(Sales_Transactions[[#This Row],[Order Date]],2,5),"d/m/yyy")</f>
        <v>10/8/2009</v>
      </c>
      <c r="E8195" s="2" t="str">
        <f>TEXT(MID(Sales_Transactions[[#This Row],[Order Date]],2,5),"d")</f>
        <v>10</v>
      </c>
      <c r="F8195" s="2" t="str">
        <f>TEXT(MID(Sales_Transactions[[#This Row],[Order Date]],2,5),"m")</f>
        <v>8</v>
      </c>
      <c r="G8195" s="2" t="str">
        <f>TEXT(MID(Sales_Transactions[[#This Row],[Order Date]],2,5),"yyy")</f>
        <v>2009</v>
      </c>
      <c r="H8195" s="2" t="str">
        <f>TEXT(MID(Sales_Transactions[[#This Row],[Order Date]],2,5),"yyy/m")</f>
        <v>2009/8</v>
      </c>
      <c r="I8195" t="s">
        <v>101</v>
      </c>
      <c r="J8195">
        <f t="shared" si="768"/>
        <v>1</v>
      </c>
      <c r="K8195" s="2">
        <v>23</v>
      </c>
      <c r="L8195" s="3">
        <v>121.73</v>
      </c>
      <c r="M8195" s="4">
        <v>0.01</v>
      </c>
      <c r="N8195" s="5" t="s">
        <v>23</v>
      </c>
      <c r="O8195" s="3">
        <v>-69.069999999999993</v>
      </c>
      <c r="P8195" s="3">
        <v>4.9800000000000004</v>
      </c>
      <c r="Q8195" s="3">
        <v>6.07</v>
      </c>
      <c r="R8195" s="5" t="s">
        <v>312</v>
      </c>
      <c r="S8195" s="5" t="s">
        <v>3486</v>
      </c>
      <c r="T8195" s="5" t="str">
        <f t="shared" si="769"/>
        <v>Brendan Sweed</v>
      </c>
      <c r="U8195" t="s">
        <v>153</v>
      </c>
      <c r="V8195" s="5" t="s">
        <v>37</v>
      </c>
      <c r="W8195" s="5" t="s">
        <v>28</v>
      </c>
      <c r="X8195" s="5" t="s">
        <v>75</v>
      </c>
      <c r="Y8195" s="5" t="s">
        <v>570</v>
      </c>
      <c r="Z8195" s="5" t="s">
        <v>43</v>
      </c>
      <c r="AA8195" s="4">
        <v>0.36</v>
      </c>
      <c r="AB8195" s="1">
        <v>40036</v>
      </c>
      <c r="AC8195" s="1">
        <v>27355</v>
      </c>
      <c r="AD8195">
        <f t="shared" si="770"/>
        <v>1</v>
      </c>
      <c r="AE8195">
        <f t="shared" ca="1" si="771"/>
        <v>49</v>
      </c>
      <c r="AF8195" t="str">
        <f t="shared" ca="1" si="772"/>
        <v>18-64</v>
      </c>
      <c r="AG8195" s="3">
        <f t="shared" si="773"/>
        <v>0.48041313043478262</v>
      </c>
      <c r="AH8195" t="str">
        <f>_xlfn.IFNA(VLOOKUP(Sales_Transactions[[#This Row],[Order ID]],Returned_Items[#All],2,FALSE),"Not Returned")</f>
        <v>Not Returned</v>
      </c>
    </row>
    <row r="8196" spans="1:34" x14ac:dyDescent="0.25">
      <c r="A8196">
        <v>10820</v>
      </c>
      <c r="C8196" t="s">
        <v>3640</v>
      </c>
      <c r="D8196" s="2" t="str">
        <f>TEXT(MID(Sales_Transactions[[#This Row],[Order Date]],2,5),"d/m/yyy")</f>
        <v>27/12/2011</v>
      </c>
      <c r="E8196" s="2" t="str">
        <f>TEXT(MID(Sales_Transactions[[#This Row],[Order Date]],2,5),"d")</f>
        <v>27</v>
      </c>
      <c r="F8196" s="2" t="str">
        <f>TEXT(MID(Sales_Transactions[[#This Row],[Order Date]],2,5),"m")</f>
        <v>12</v>
      </c>
      <c r="G8196" s="2" t="str">
        <f>TEXT(MID(Sales_Transactions[[#This Row],[Order Date]],2,5),"yyy")</f>
        <v>2011</v>
      </c>
      <c r="H8196" s="2" t="str">
        <f>TEXT(MID(Sales_Transactions[[#This Row],[Order Date]],2,5),"yyy/m")</f>
        <v>2011/12</v>
      </c>
      <c r="I8196" t="s">
        <v>52</v>
      </c>
      <c r="J8196">
        <f t="shared" si="768"/>
        <v>1</v>
      </c>
      <c r="K8196" s="2">
        <v>49</v>
      </c>
      <c r="L8196" s="3">
        <v>2072.12</v>
      </c>
      <c r="M8196" s="4">
        <v>0.04</v>
      </c>
      <c r="N8196" s="5" t="s">
        <v>67</v>
      </c>
      <c r="O8196" s="3">
        <v>365.23</v>
      </c>
      <c r="P8196" s="3">
        <v>40.97</v>
      </c>
      <c r="Q8196" s="3">
        <v>8.99</v>
      </c>
      <c r="R8196" s="5" t="s">
        <v>3641</v>
      </c>
      <c r="S8196" s="5" t="s">
        <v>3642</v>
      </c>
      <c r="T8196" s="5" t="str">
        <f t="shared" si="769"/>
        <v>Cyma Kinney</v>
      </c>
      <c r="U8196" t="s">
        <v>153</v>
      </c>
      <c r="V8196" s="5" t="s">
        <v>27</v>
      </c>
      <c r="W8196" s="5" t="s">
        <v>28</v>
      </c>
      <c r="X8196" s="5" t="s">
        <v>124</v>
      </c>
      <c r="Y8196" s="5" t="s">
        <v>1334</v>
      </c>
      <c r="Z8196" s="5" t="s">
        <v>60</v>
      </c>
      <c r="AA8196" s="4">
        <v>0.59</v>
      </c>
      <c r="AB8196" s="1">
        <v>40905</v>
      </c>
      <c r="AC8196" s="1">
        <v>27120</v>
      </c>
      <c r="AD8196">
        <f t="shared" si="770"/>
        <v>1</v>
      </c>
      <c r="AE8196">
        <f t="shared" ca="1" si="771"/>
        <v>50</v>
      </c>
      <c r="AF8196" t="str">
        <f t="shared" ca="1" si="772"/>
        <v>18-64</v>
      </c>
      <c r="AG8196" s="3">
        <f t="shared" si="773"/>
        <v>1.0192573877551021</v>
      </c>
      <c r="AH8196" t="str">
        <f>_xlfn.IFNA(VLOOKUP(Sales_Transactions[[#This Row],[Order ID]],Returned_Items[#All],2,FALSE),"Not Returned")</f>
        <v>Not Returned</v>
      </c>
    </row>
    <row r="8197" spans="1:34" x14ac:dyDescent="0.25">
      <c r="A8197">
        <v>10820</v>
      </c>
      <c r="C8197" t="s">
        <v>3640</v>
      </c>
      <c r="D8197" s="2" t="str">
        <f>TEXT(MID(Sales_Transactions[[#This Row],[Order Date]],2,5),"d/m/yyy")</f>
        <v>27/12/2011</v>
      </c>
      <c r="E8197" s="2" t="str">
        <f>TEXT(MID(Sales_Transactions[[#This Row],[Order Date]],2,5),"d")</f>
        <v>27</v>
      </c>
      <c r="F8197" s="2" t="str">
        <f>TEXT(MID(Sales_Transactions[[#This Row],[Order Date]],2,5),"m")</f>
        <v>12</v>
      </c>
      <c r="G8197" s="2" t="str">
        <f>TEXT(MID(Sales_Transactions[[#This Row],[Order Date]],2,5),"yyy")</f>
        <v>2011</v>
      </c>
      <c r="H8197" s="2" t="str">
        <f>TEXT(MID(Sales_Transactions[[#This Row],[Order Date]],2,5),"yyy/m")</f>
        <v>2011/12</v>
      </c>
      <c r="I8197" t="s">
        <v>52</v>
      </c>
      <c r="J8197">
        <f t="shared" si="768"/>
        <v>1</v>
      </c>
      <c r="K8197" s="2">
        <v>33</v>
      </c>
      <c r="L8197" s="3">
        <v>151.19</v>
      </c>
      <c r="M8197" s="4">
        <v>0.06</v>
      </c>
      <c r="N8197" s="5" t="s">
        <v>23</v>
      </c>
      <c r="O8197" s="3">
        <v>-13.45</v>
      </c>
      <c r="P8197" s="3">
        <v>4.71</v>
      </c>
      <c r="Q8197" s="3">
        <v>0.7</v>
      </c>
      <c r="R8197" s="5" t="s">
        <v>3641</v>
      </c>
      <c r="S8197" s="5" t="s">
        <v>3642</v>
      </c>
      <c r="T8197" s="5" t="str">
        <f t="shared" si="769"/>
        <v>Cyma Kinney</v>
      </c>
      <c r="U8197" t="s">
        <v>153</v>
      </c>
      <c r="V8197" s="5" t="s">
        <v>27</v>
      </c>
      <c r="W8197" s="5" t="s">
        <v>28</v>
      </c>
      <c r="X8197" s="5" t="s">
        <v>82</v>
      </c>
      <c r="Y8197" s="5" t="s">
        <v>675</v>
      </c>
      <c r="Z8197" s="5" t="s">
        <v>84</v>
      </c>
      <c r="AA8197" s="4">
        <v>0.85</v>
      </c>
      <c r="AB8197" s="1">
        <v>40904</v>
      </c>
      <c r="AC8197" s="1">
        <v>27175</v>
      </c>
      <c r="AD8197">
        <f t="shared" si="770"/>
        <v>0</v>
      </c>
      <c r="AE8197">
        <f t="shared" ca="1" si="771"/>
        <v>50</v>
      </c>
      <c r="AF8197" t="str">
        <f t="shared" ca="1" si="772"/>
        <v>18-64</v>
      </c>
      <c r="AG8197" s="3">
        <f t="shared" si="773"/>
        <v>0.1638537575757576</v>
      </c>
      <c r="AH8197" t="str">
        <f>_xlfn.IFNA(VLOOKUP(Sales_Transactions[[#This Row],[Order ID]],Returned_Items[#All],2,FALSE),"Not Returned")</f>
        <v>Not Returned</v>
      </c>
    </row>
    <row r="8198" spans="1:34" x14ac:dyDescent="0.25">
      <c r="A8198">
        <v>11013</v>
      </c>
      <c r="C8198" t="s">
        <v>3366</v>
      </c>
      <c r="D8198" s="2" t="str">
        <f>TEXT(MID(Sales_Transactions[[#This Row],[Order Date]],2,5),"d/m/yyy")</f>
        <v>17/4/2009</v>
      </c>
      <c r="E8198" s="2" t="str">
        <f>TEXT(MID(Sales_Transactions[[#This Row],[Order Date]],2,5),"d")</f>
        <v>17</v>
      </c>
      <c r="F8198" s="2" t="str">
        <f>TEXT(MID(Sales_Transactions[[#This Row],[Order Date]],2,5),"m")</f>
        <v>4</v>
      </c>
      <c r="G8198" s="2" t="str">
        <f>TEXT(MID(Sales_Transactions[[#This Row],[Order Date]],2,5),"yyy")</f>
        <v>2009</v>
      </c>
      <c r="H8198" s="2" t="str">
        <f>TEXT(MID(Sales_Transactions[[#This Row],[Order Date]],2,5),"yyy/m")</f>
        <v>2009/4</v>
      </c>
      <c r="I8198" t="s">
        <v>33</v>
      </c>
      <c r="J8198">
        <f t="shared" si="768"/>
        <v>4</v>
      </c>
      <c r="K8198" s="2">
        <v>2</v>
      </c>
      <c r="L8198" s="3">
        <v>226.88200000000001</v>
      </c>
      <c r="M8198" s="4">
        <v>0.01</v>
      </c>
      <c r="N8198" s="5" t="s">
        <v>23</v>
      </c>
      <c r="O8198" s="3">
        <v>-582.65</v>
      </c>
      <c r="P8198" s="3">
        <v>125.99</v>
      </c>
      <c r="Q8198" s="3">
        <v>8.99</v>
      </c>
      <c r="R8198" s="5" t="s">
        <v>2339</v>
      </c>
      <c r="S8198" s="5" t="s">
        <v>3631</v>
      </c>
      <c r="T8198" s="5" t="str">
        <f t="shared" si="769"/>
        <v>Ruben Dartt</v>
      </c>
      <c r="U8198" t="s">
        <v>153</v>
      </c>
      <c r="V8198" s="5" t="s">
        <v>47</v>
      </c>
      <c r="W8198" s="5" t="s">
        <v>48</v>
      </c>
      <c r="X8198" s="5" t="s">
        <v>49</v>
      </c>
      <c r="Y8198" s="5" t="s">
        <v>1610</v>
      </c>
      <c r="Z8198" s="5" t="s">
        <v>43</v>
      </c>
      <c r="AA8198" s="4">
        <v>0.59</v>
      </c>
      <c r="AB8198" s="1">
        <v>39921</v>
      </c>
      <c r="AC8198" s="1">
        <v>27276</v>
      </c>
      <c r="AD8198">
        <f t="shared" si="770"/>
        <v>1</v>
      </c>
      <c r="AE8198">
        <f t="shared" ca="1" si="771"/>
        <v>49</v>
      </c>
      <c r="AF8198" t="str">
        <f t="shared" ca="1" si="772"/>
        <v>18-64</v>
      </c>
      <c r="AG8198" s="3">
        <f t="shared" si="773"/>
        <v>67.483700499999998</v>
      </c>
      <c r="AH8198" t="str">
        <f>_xlfn.IFNA(VLOOKUP(Sales_Transactions[[#This Row],[Order ID]],Returned_Items[#All],2,FALSE),"Not Returned")</f>
        <v>Not Returned</v>
      </c>
    </row>
    <row r="8199" spans="1:34" x14ac:dyDescent="0.25">
      <c r="A8199">
        <v>11169</v>
      </c>
      <c r="C8199" t="s">
        <v>1008</v>
      </c>
      <c r="D8199" s="2" t="str">
        <f>TEXT(MID(Sales_Transactions[[#This Row],[Order Date]],2,5),"d/m/yyy")</f>
        <v>21/5/2010</v>
      </c>
      <c r="E8199" s="2" t="str">
        <f>TEXT(MID(Sales_Transactions[[#This Row],[Order Date]],2,5),"d")</f>
        <v>21</v>
      </c>
      <c r="F8199" s="2" t="str">
        <f>TEXT(MID(Sales_Transactions[[#This Row],[Order Date]],2,5),"m")</f>
        <v>5</v>
      </c>
      <c r="G8199" s="2" t="str">
        <f>TEXT(MID(Sales_Transactions[[#This Row],[Order Date]],2,5),"yyy")</f>
        <v>2010</v>
      </c>
      <c r="H8199" s="2" t="str">
        <f>TEXT(MID(Sales_Transactions[[#This Row],[Order Date]],2,5),"yyy/m")</f>
        <v>2010/5</v>
      </c>
      <c r="I8199" t="s">
        <v>78</v>
      </c>
      <c r="J8199">
        <f t="shared" si="768"/>
        <v>3</v>
      </c>
      <c r="K8199" s="2">
        <v>46</v>
      </c>
      <c r="L8199" s="3">
        <v>398.86</v>
      </c>
      <c r="M8199" s="4">
        <v>0.08</v>
      </c>
      <c r="N8199" s="5" t="s">
        <v>23</v>
      </c>
      <c r="O8199" s="3">
        <v>-26.45</v>
      </c>
      <c r="P8199" s="3">
        <v>8.85</v>
      </c>
      <c r="Q8199" s="3">
        <v>5.6</v>
      </c>
      <c r="R8199" s="5" t="s">
        <v>1946</v>
      </c>
      <c r="S8199" s="5" t="s">
        <v>895</v>
      </c>
      <c r="T8199" s="5" t="str">
        <f t="shared" si="769"/>
        <v>Christine Abelman</v>
      </c>
      <c r="U8199" t="s">
        <v>153</v>
      </c>
      <c r="V8199" s="5" t="s">
        <v>47</v>
      </c>
      <c r="W8199" s="5" t="s">
        <v>28</v>
      </c>
      <c r="X8199" s="5" t="s">
        <v>41</v>
      </c>
      <c r="Y8199" s="5" t="s">
        <v>476</v>
      </c>
      <c r="Z8199" s="5" t="s">
        <v>43</v>
      </c>
      <c r="AA8199" s="4">
        <v>0.36</v>
      </c>
      <c r="AB8199" s="1">
        <v>40320</v>
      </c>
      <c r="AC8199" s="1">
        <v>27350</v>
      </c>
      <c r="AD8199">
        <f t="shared" si="770"/>
        <v>1</v>
      </c>
      <c r="AE8199">
        <f t="shared" ca="1" si="771"/>
        <v>49</v>
      </c>
      <c r="AF8199" t="str">
        <f t="shared" ca="1" si="772"/>
        <v>18-64</v>
      </c>
      <c r="AG8199" s="3">
        <f t="shared" si="773"/>
        <v>0.31397652173913043</v>
      </c>
      <c r="AH8199" t="str">
        <f>_xlfn.IFNA(VLOOKUP(Sales_Transactions[[#This Row],[Order ID]],Returned_Items[#All],2,FALSE),"Not Returned")</f>
        <v>Not Returned</v>
      </c>
    </row>
    <row r="8200" spans="1:34" x14ac:dyDescent="0.25">
      <c r="A8200">
        <v>11169</v>
      </c>
      <c r="C8200" t="s">
        <v>1008</v>
      </c>
      <c r="D8200" s="2" t="str">
        <f>TEXT(MID(Sales_Transactions[[#This Row],[Order Date]],2,5),"d/m/yyy")</f>
        <v>21/5/2010</v>
      </c>
      <c r="E8200" s="2" t="str">
        <f>TEXT(MID(Sales_Transactions[[#This Row],[Order Date]],2,5),"d")</f>
        <v>21</v>
      </c>
      <c r="F8200" s="2" t="str">
        <f>TEXT(MID(Sales_Transactions[[#This Row],[Order Date]],2,5),"m")</f>
        <v>5</v>
      </c>
      <c r="G8200" s="2" t="str">
        <f>TEXT(MID(Sales_Transactions[[#This Row],[Order Date]],2,5),"yyy")</f>
        <v>2010</v>
      </c>
      <c r="H8200" s="2" t="str">
        <f>TEXT(MID(Sales_Transactions[[#This Row],[Order Date]],2,5),"yyy/m")</f>
        <v>2010/5</v>
      </c>
      <c r="I8200" t="s">
        <v>78</v>
      </c>
      <c r="J8200">
        <f t="shared" si="768"/>
        <v>3</v>
      </c>
      <c r="K8200" s="2">
        <v>44</v>
      </c>
      <c r="L8200" s="3">
        <v>109.18</v>
      </c>
      <c r="M8200" s="4">
        <v>0.09</v>
      </c>
      <c r="N8200" s="5" t="s">
        <v>23</v>
      </c>
      <c r="O8200" s="3">
        <v>37.17</v>
      </c>
      <c r="P8200" s="3">
        <v>2.61</v>
      </c>
      <c r="Q8200" s="3">
        <v>0.5</v>
      </c>
      <c r="R8200" s="5" t="s">
        <v>1946</v>
      </c>
      <c r="S8200" s="5" t="s">
        <v>895</v>
      </c>
      <c r="T8200" s="5" t="str">
        <f t="shared" si="769"/>
        <v>Christine Abelman</v>
      </c>
      <c r="U8200" t="s">
        <v>153</v>
      </c>
      <c r="V8200" s="5" t="s">
        <v>47</v>
      </c>
      <c r="W8200" s="5" t="s">
        <v>28</v>
      </c>
      <c r="X8200" s="5" t="s">
        <v>115</v>
      </c>
      <c r="Y8200" s="5" t="s">
        <v>884</v>
      </c>
      <c r="Z8200" s="5" t="s">
        <v>43</v>
      </c>
      <c r="AA8200" s="4">
        <v>0.39</v>
      </c>
      <c r="AB8200" s="1">
        <v>40319</v>
      </c>
      <c r="AC8200" s="1">
        <v>28984</v>
      </c>
      <c r="AD8200">
        <f t="shared" si="770"/>
        <v>0</v>
      </c>
      <c r="AE8200">
        <f t="shared" ca="1" si="771"/>
        <v>45</v>
      </c>
      <c r="AF8200" t="str">
        <f t="shared" ca="1" si="772"/>
        <v>18-64</v>
      </c>
      <c r="AG8200" s="3">
        <f t="shared" si="773"/>
        <v>7.0628431818181805E-2</v>
      </c>
      <c r="AH8200" t="str">
        <f>_xlfn.IFNA(VLOOKUP(Sales_Transactions[[#This Row],[Order ID]],Returned_Items[#All],2,FALSE),"Not Returned")</f>
        <v>Not Returned</v>
      </c>
    </row>
    <row r="8201" spans="1:34" x14ac:dyDescent="0.25">
      <c r="A8201">
        <v>11169</v>
      </c>
      <c r="C8201" t="s">
        <v>1008</v>
      </c>
      <c r="D8201" s="2" t="str">
        <f>TEXT(MID(Sales_Transactions[[#This Row],[Order Date]],2,5),"d/m/yyy")</f>
        <v>21/5/2010</v>
      </c>
      <c r="E8201" s="2" t="str">
        <f>TEXT(MID(Sales_Transactions[[#This Row],[Order Date]],2,5),"d")</f>
        <v>21</v>
      </c>
      <c r="F8201" s="2" t="str">
        <f>TEXT(MID(Sales_Transactions[[#This Row],[Order Date]],2,5),"m")</f>
        <v>5</v>
      </c>
      <c r="G8201" s="2" t="str">
        <f>TEXT(MID(Sales_Transactions[[#This Row],[Order Date]],2,5),"yyy")</f>
        <v>2010</v>
      </c>
      <c r="H8201" s="2" t="str">
        <f>TEXT(MID(Sales_Transactions[[#This Row],[Order Date]],2,5),"yyy/m")</f>
        <v>2010/5</v>
      </c>
      <c r="I8201" t="s">
        <v>78</v>
      </c>
      <c r="J8201">
        <f t="shared" si="768"/>
        <v>3</v>
      </c>
      <c r="K8201" s="2">
        <v>5</v>
      </c>
      <c r="L8201" s="3">
        <v>28.59</v>
      </c>
      <c r="M8201" s="4">
        <v>0.05</v>
      </c>
      <c r="N8201" s="5" t="s">
        <v>23</v>
      </c>
      <c r="O8201" s="3">
        <v>-14.33</v>
      </c>
      <c r="P8201" s="3">
        <v>4.9800000000000004</v>
      </c>
      <c r="Q8201" s="3">
        <v>4.7</v>
      </c>
      <c r="R8201" s="5" t="s">
        <v>1946</v>
      </c>
      <c r="S8201" s="5" t="s">
        <v>895</v>
      </c>
      <c r="T8201" s="5" t="str">
        <f t="shared" si="769"/>
        <v>Christine Abelman</v>
      </c>
      <c r="U8201" t="s">
        <v>153</v>
      </c>
      <c r="V8201" s="5" t="s">
        <v>47</v>
      </c>
      <c r="W8201" s="5" t="s">
        <v>28</v>
      </c>
      <c r="X8201" s="5" t="s">
        <v>75</v>
      </c>
      <c r="Y8201" s="5" t="s">
        <v>1639</v>
      </c>
      <c r="Z8201" s="5" t="s">
        <v>43</v>
      </c>
      <c r="AA8201" s="4">
        <v>0.38</v>
      </c>
      <c r="AB8201" s="1">
        <v>40320</v>
      </c>
      <c r="AC8201" s="1">
        <v>28954</v>
      </c>
      <c r="AD8201">
        <f t="shared" si="770"/>
        <v>1</v>
      </c>
      <c r="AE8201">
        <f t="shared" ca="1" si="771"/>
        <v>45</v>
      </c>
      <c r="AF8201" t="str">
        <f t="shared" ca="1" si="772"/>
        <v>18-64</v>
      </c>
      <c r="AG8201" s="3">
        <f t="shared" si="773"/>
        <v>1.9355020000000003</v>
      </c>
      <c r="AH8201" t="str">
        <f>_xlfn.IFNA(VLOOKUP(Sales_Transactions[[#This Row],[Order ID]],Returned_Items[#All],2,FALSE),"Not Returned")</f>
        <v>Not Returned</v>
      </c>
    </row>
    <row r="8202" spans="1:34" x14ac:dyDescent="0.25">
      <c r="A8202">
        <v>11651</v>
      </c>
      <c r="C8202" t="s">
        <v>3324</v>
      </c>
      <c r="D8202" s="2" t="str">
        <f>TEXT(MID(Sales_Transactions[[#This Row],[Order Date]],2,5),"d/m/yyy")</f>
        <v>22/2/2011</v>
      </c>
      <c r="E8202" s="2" t="str">
        <f>TEXT(MID(Sales_Transactions[[#This Row],[Order Date]],2,5),"d")</f>
        <v>22</v>
      </c>
      <c r="F8202" s="2" t="str">
        <f>TEXT(MID(Sales_Transactions[[#This Row],[Order Date]],2,5),"m")</f>
        <v>2</v>
      </c>
      <c r="G8202" s="2" t="str">
        <f>TEXT(MID(Sales_Transactions[[#This Row],[Order Date]],2,5),"yyy")</f>
        <v>2011</v>
      </c>
      <c r="H8202" s="2" t="str">
        <f>TEXT(MID(Sales_Transactions[[#This Row],[Order Date]],2,5),"yyy/m")</f>
        <v>2011/2</v>
      </c>
      <c r="I8202" t="s">
        <v>78</v>
      </c>
      <c r="J8202">
        <f t="shared" si="768"/>
        <v>3</v>
      </c>
      <c r="K8202" s="2">
        <v>19</v>
      </c>
      <c r="L8202" s="3">
        <v>65.849999999999994</v>
      </c>
      <c r="M8202" s="4">
        <v>7.0000000000000007E-2</v>
      </c>
      <c r="N8202" s="5" t="s">
        <v>67</v>
      </c>
      <c r="O8202" s="3">
        <v>3.9</v>
      </c>
      <c r="P8202" s="3">
        <v>3.28</v>
      </c>
      <c r="Q8202" s="3">
        <v>0.98</v>
      </c>
      <c r="R8202" s="5" t="s">
        <v>911</v>
      </c>
      <c r="S8202" s="5" t="s">
        <v>929</v>
      </c>
      <c r="T8202" s="5" t="str">
        <f t="shared" si="769"/>
        <v>Erica Smith</v>
      </c>
      <c r="U8202" t="s">
        <v>153</v>
      </c>
      <c r="V8202" s="5" t="s">
        <v>27</v>
      </c>
      <c r="W8202" s="5" t="s">
        <v>28</v>
      </c>
      <c r="X8202" s="5" t="s">
        <v>124</v>
      </c>
      <c r="Y8202" s="5" t="s">
        <v>3208</v>
      </c>
      <c r="Z8202" s="5" t="s">
        <v>84</v>
      </c>
      <c r="AA8202" s="4">
        <v>0.59</v>
      </c>
      <c r="AB8202" s="1">
        <v>40598</v>
      </c>
      <c r="AC8202" s="1">
        <v>25652</v>
      </c>
      <c r="AD8202">
        <f t="shared" si="770"/>
        <v>2</v>
      </c>
      <c r="AE8202">
        <f t="shared" ca="1" si="771"/>
        <v>54</v>
      </c>
      <c r="AF8202" t="str">
        <f t="shared" ca="1" si="772"/>
        <v>18-64</v>
      </c>
      <c r="AG8202" s="3">
        <f t="shared" si="773"/>
        <v>0.22408968421052633</v>
      </c>
      <c r="AH8202" t="str">
        <f>_xlfn.IFNA(VLOOKUP(Sales_Transactions[[#This Row],[Order ID]],Returned_Items[#All],2,FALSE),"Not Returned")</f>
        <v>Not Returned</v>
      </c>
    </row>
    <row r="8203" spans="1:34" x14ac:dyDescent="0.25">
      <c r="A8203">
        <v>11840</v>
      </c>
      <c r="C8203" t="s">
        <v>1852</v>
      </c>
      <c r="D8203" s="2" t="str">
        <f>TEXT(MID(Sales_Transactions[[#This Row],[Order Date]],2,5),"d/m/yyy")</f>
        <v>14/8/2009</v>
      </c>
      <c r="E8203" s="2" t="str">
        <f>TEXT(MID(Sales_Transactions[[#This Row],[Order Date]],2,5),"d")</f>
        <v>14</v>
      </c>
      <c r="F8203" s="2" t="str">
        <f>TEXT(MID(Sales_Transactions[[#This Row],[Order Date]],2,5),"m")</f>
        <v>8</v>
      </c>
      <c r="G8203" s="2" t="str">
        <f>TEXT(MID(Sales_Transactions[[#This Row],[Order Date]],2,5),"yyy")</f>
        <v>2009</v>
      </c>
      <c r="H8203" s="2" t="str">
        <f>TEXT(MID(Sales_Transactions[[#This Row],[Order Date]],2,5),"yyy/m")</f>
        <v>2009/8</v>
      </c>
      <c r="I8203" t="s">
        <v>101</v>
      </c>
      <c r="J8203">
        <f t="shared" si="768"/>
        <v>1</v>
      </c>
      <c r="K8203" s="2">
        <v>43</v>
      </c>
      <c r="L8203" s="3">
        <v>181.5</v>
      </c>
      <c r="M8203" s="4">
        <v>0.08</v>
      </c>
      <c r="N8203" s="5" t="s">
        <v>23</v>
      </c>
      <c r="O8203" s="3">
        <v>-6.24</v>
      </c>
      <c r="P8203" s="3">
        <v>4.4800000000000004</v>
      </c>
      <c r="Q8203" s="3">
        <v>2.5</v>
      </c>
      <c r="R8203" s="5" t="s">
        <v>3633</v>
      </c>
      <c r="S8203" s="5" t="s">
        <v>137</v>
      </c>
      <c r="T8203" s="5" t="str">
        <f t="shared" si="769"/>
        <v>Yoseph Carroll</v>
      </c>
      <c r="U8203" t="s">
        <v>153</v>
      </c>
      <c r="V8203" s="5" t="s">
        <v>37</v>
      </c>
      <c r="W8203" s="5" t="s">
        <v>28</v>
      </c>
      <c r="X8203" s="5" t="s">
        <v>98</v>
      </c>
      <c r="Y8203" s="5" t="s">
        <v>1471</v>
      </c>
      <c r="Z8203" s="5" t="s">
        <v>43</v>
      </c>
      <c r="AA8203" s="4">
        <v>0.37</v>
      </c>
      <c r="AB8203" s="1">
        <v>40040</v>
      </c>
      <c r="AC8203" s="1">
        <v>25868</v>
      </c>
      <c r="AD8203">
        <f t="shared" si="770"/>
        <v>1</v>
      </c>
      <c r="AE8203">
        <f t="shared" ca="1" si="771"/>
        <v>53</v>
      </c>
      <c r="AF8203" t="str">
        <f t="shared" ca="1" si="772"/>
        <v>18-64</v>
      </c>
      <c r="AG8203" s="3">
        <f t="shared" si="773"/>
        <v>0.16224223255813955</v>
      </c>
      <c r="AH8203" t="str">
        <f>_xlfn.IFNA(VLOOKUP(Sales_Transactions[[#This Row],[Order ID]],Returned_Items[#All],2,FALSE),"Not Returned")</f>
        <v>Not Returned</v>
      </c>
    </row>
    <row r="8204" spans="1:34" x14ac:dyDescent="0.25">
      <c r="A8204">
        <v>11909</v>
      </c>
      <c r="C8204" t="s">
        <v>1104</v>
      </c>
      <c r="D8204" s="2" t="str">
        <f>TEXT(MID(Sales_Transactions[[#This Row],[Order Date]],2,5),"d/m/yyy")</f>
        <v>24/11/2009</v>
      </c>
      <c r="E8204" s="2" t="str">
        <f>TEXT(MID(Sales_Transactions[[#This Row],[Order Date]],2,5),"d")</f>
        <v>24</v>
      </c>
      <c r="F8204" s="2" t="str">
        <f>TEXT(MID(Sales_Transactions[[#This Row],[Order Date]],2,5),"m")</f>
        <v>11</v>
      </c>
      <c r="G8204" s="2" t="str">
        <f>TEXT(MID(Sales_Transactions[[#This Row],[Order Date]],2,5),"yyy")</f>
        <v>2009</v>
      </c>
      <c r="H8204" s="2" t="str">
        <f>TEXT(MID(Sales_Transactions[[#This Row],[Order Date]],2,5),"yyy/m")</f>
        <v>2009/11</v>
      </c>
      <c r="I8204" t="s">
        <v>52</v>
      </c>
      <c r="J8204">
        <f t="shared" si="768"/>
        <v>1</v>
      </c>
      <c r="K8204" s="2">
        <v>11</v>
      </c>
      <c r="L8204" s="3">
        <v>194.17400000000001</v>
      </c>
      <c r="M8204" s="4">
        <v>0.03</v>
      </c>
      <c r="N8204" s="5" t="s">
        <v>23</v>
      </c>
      <c r="O8204" s="3">
        <v>-20.91</v>
      </c>
      <c r="P8204" s="3">
        <v>20.99</v>
      </c>
      <c r="Q8204" s="3">
        <v>0.99</v>
      </c>
      <c r="R8204" s="5" t="s">
        <v>3122</v>
      </c>
      <c r="S8204" s="5" t="s">
        <v>3636</v>
      </c>
      <c r="T8204" s="5" t="str">
        <f t="shared" si="769"/>
        <v>Stephanie Phelps</v>
      </c>
      <c r="U8204" t="s">
        <v>153</v>
      </c>
      <c r="V8204" s="5" t="s">
        <v>37</v>
      </c>
      <c r="W8204" s="5" t="s">
        <v>48</v>
      </c>
      <c r="X8204" s="5" t="s">
        <v>49</v>
      </c>
      <c r="Y8204" s="5" t="s">
        <v>1457</v>
      </c>
      <c r="Z8204" s="5" t="s">
        <v>84</v>
      </c>
      <c r="AA8204" s="4">
        <v>0.56999999999999995</v>
      </c>
      <c r="AB8204" s="1">
        <v>40143</v>
      </c>
      <c r="AC8204" s="1">
        <v>25760</v>
      </c>
      <c r="AD8204">
        <f t="shared" si="770"/>
        <v>2</v>
      </c>
      <c r="AE8204">
        <f t="shared" ca="1" si="771"/>
        <v>54</v>
      </c>
      <c r="AF8204" t="str">
        <f t="shared" ca="1" si="772"/>
        <v>18-64</v>
      </c>
      <c r="AG8204" s="3">
        <f t="shared" si="773"/>
        <v>1.9976093636363634</v>
      </c>
      <c r="AH8204" t="str">
        <f>_xlfn.IFNA(VLOOKUP(Sales_Transactions[[#This Row],[Order ID]],Returned_Items[#All],2,FALSE),"Not Returned")</f>
        <v>Returned</v>
      </c>
    </row>
    <row r="8205" spans="1:34" x14ac:dyDescent="0.25">
      <c r="A8205">
        <v>11910</v>
      </c>
      <c r="C8205" t="s">
        <v>3056</v>
      </c>
      <c r="D8205" s="2" t="str">
        <f>TEXT(MID(Sales_Transactions[[#This Row],[Order Date]],2,5),"d/m/yyy")</f>
        <v>15/6/2011</v>
      </c>
      <c r="E8205" s="2" t="str">
        <f>TEXT(MID(Sales_Transactions[[#This Row],[Order Date]],2,5),"d")</f>
        <v>15</v>
      </c>
      <c r="F8205" s="2" t="str">
        <f>TEXT(MID(Sales_Transactions[[#This Row],[Order Date]],2,5),"m")</f>
        <v>6</v>
      </c>
      <c r="G8205" s="2" t="str">
        <f>TEXT(MID(Sales_Transactions[[#This Row],[Order Date]],2,5),"yyy")</f>
        <v>2011</v>
      </c>
      <c r="H8205" s="2" t="str">
        <f>TEXT(MID(Sales_Transactions[[#This Row],[Order Date]],2,5),"yyy/m")</f>
        <v>2011/6</v>
      </c>
      <c r="I8205" t="s">
        <v>33</v>
      </c>
      <c r="J8205">
        <f t="shared" si="768"/>
        <v>4</v>
      </c>
      <c r="K8205" s="2">
        <v>21</v>
      </c>
      <c r="L8205" s="3">
        <v>49.23</v>
      </c>
      <c r="M8205" s="4">
        <v>0.01</v>
      </c>
      <c r="N8205" s="5" t="s">
        <v>23</v>
      </c>
      <c r="O8205" s="3">
        <v>-77.709999999999994</v>
      </c>
      <c r="P8205" s="3">
        <v>1.98</v>
      </c>
      <c r="Q8205" s="3">
        <v>4.7699999999999996</v>
      </c>
      <c r="R8205" s="5" t="s">
        <v>922</v>
      </c>
      <c r="S8205" s="5" t="s">
        <v>3639</v>
      </c>
      <c r="T8205" s="5" t="str">
        <f t="shared" si="769"/>
        <v>Christopher Conant</v>
      </c>
      <c r="U8205" t="s">
        <v>153</v>
      </c>
      <c r="V8205" s="5" t="s">
        <v>74</v>
      </c>
      <c r="W8205" s="5" t="s">
        <v>28</v>
      </c>
      <c r="X8205" s="5" t="s">
        <v>41</v>
      </c>
      <c r="Y8205" s="5" t="s">
        <v>2968</v>
      </c>
      <c r="Z8205" s="5" t="s">
        <v>43</v>
      </c>
      <c r="AA8205" s="4">
        <v>0.4</v>
      </c>
      <c r="AB8205" s="1">
        <v>40711</v>
      </c>
      <c r="AC8205" s="1">
        <v>20984</v>
      </c>
      <c r="AD8205">
        <f t="shared" si="770"/>
        <v>2</v>
      </c>
      <c r="AE8205">
        <f t="shared" ca="1" si="771"/>
        <v>67</v>
      </c>
      <c r="AF8205" t="str">
        <f t="shared" ca="1" si="772"/>
        <v>Over 65</v>
      </c>
      <c r="AG8205" s="3">
        <f t="shared" si="773"/>
        <v>0.32141914285714285</v>
      </c>
      <c r="AH8205" t="str">
        <f>_xlfn.IFNA(VLOOKUP(Sales_Transactions[[#This Row],[Order ID]],Returned_Items[#All],2,FALSE),"Not Returned")</f>
        <v>Not Returned</v>
      </c>
    </row>
    <row r="8206" spans="1:34" x14ac:dyDescent="0.25">
      <c r="A8206">
        <v>11943</v>
      </c>
      <c r="C8206" t="s">
        <v>3500</v>
      </c>
      <c r="D8206" s="2" t="str">
        <f>TEXT(MID(Sales_Transactions[[#This Row],[Order Date]],2,5),"d/m/yyy")</f>
        <v>7/4/2010</v>
      </c>
      <c r="E8206" s="2" t="str">
        <f>TEXT(MID(Sales_Transactions[[#This Row],[Order Date]],2,5),"d")</f>
        <v>7</v>
      </c>
      <c r="F8206" s="2" t="str">
        <f>TEXT(MID(Sales_Transactions[[#This Row],[Order Date]],2,5),"m")</f>
        <v>4</v>
      </c>
      <c r="G8206" s="2" t="str">
        <f>TEXT(MID(Sales_Transactions[[#This Row],[Order Date]],2,5),"yyy")</f>
        <v>2010</v>
      </c>
      <c r="H8206" s="2" t="str">
        <f>TEXT(MID(Sales_Transactions[[#This Row],[Order Date]],2,5),"yyy/m")</f>
        <v>2010/4</v>
      </c>
      <c r="I8206" t="s">
        <v>22</v>
      </c>
      <c r="J8206">
        <f t="shared" si="768"/>
        <v>2</v>
      </c>
      <c r="K8206" s="2">
        <v>49</v>
      </c>
      <c r="L8206" s="3">
        <v>657.94</v>
      </c>
      <c r="M8206" s="4">
        <v>0.09</v>
      </c>
      <c r="N8206" s="5" t="s">
        <v>23</v>
      </c>
      <c r="O8206" s="3">
        <v>7.35</v>
      </c>
      <c r="P8206" s="3">
        <v>14.45</v>
      </c>
      <c r="Q8206" s="3">
        <v>7.17</v>
      </c>
      <c r="R8206" s="5" t="s">
        <v>3122</v>
      </c>
      <c r="S8206" s="5" t="s">
        <v>3636</v>
      </c>
      <c r="T8206" s="5" t="str">
        <f t="shared" si="769"/>
        <v>Stephanie Phelps</v>
      </c>
      <c r="U8206" t="s">
        <v>153</v>
      </c>
      <c r="V8206" s="5" t="s">
        <v>37</v>
      </c>
      <c r="W8206" s="5" t="s">
        <v>28</v>
      </c>
      <c r="X8206" s="5" t="s">
        <v>41</v>
      </c>
      <c r="Y8206" s="5" t="s">
        <v>1992</v>
      </c>
      <c r="Z8206" s="5" t="s">
        <v>43</v>
      </c>
      <c r="AA8206" s="4">
        <v>0.38</v>
      </c>
      <c r="AB8206" s="1">
        <v>40282</v>
      </c>
      <c r="AC8206" s="1">
        <v>20990</v>
      </c>
      <c r="AD8206">
        <f t="shared" si="770"/>
        <v>7</v>
      </c>
      <c r="AE8206">
        <f t="shared" ca="1" si="771"/>
        <v>67</v>
      </c>
      <c r="AF8206" t="str">
        <f t="shared" ca="1" si="772"/>
        <v>Over 65</v>
      </c>
      <c r="AG8206" s="3">
        <f t="shared" si="773"/>
        <v>0.44095908163265302</v>
      </c>
      <c r="AH8206" t="str">
        <f>_xlfn.IFNA(VLOOKUP(Sales_Transactions[[#This Row],[Order ID]],Returned_Items[#All],2,FALSE),"Not Returned")</f>
        <v>Not Returned</v>
      </c>
    </row>
    <row r="8207" spans="1:34" x14ac:dyDescent="0.25">
      <c r="A8207">
        <v>11943</v>
      </c>
      <c r="C8207" t="s">
        <v>3500</v>
      </c>
      <c r="D8207" s="2" t="str">
        <f>TEXT(MID(Sales_Transactions[[#This Row],[Order Date]],2,5),"d/m/yyy")</f>
        <v>7/4/2010</v>
      </c>
      <c r="E8207" s="2" t="str">
        <f>TEXT(MID(Sales_Transactions[[#This Row],[Order Date]],2,5),"d")</f>
        <v>7</v>
      </c>
      <c r="F8207" s="2" t="str">
        <f>TEXT(MID(Sales_Transactions[[#This Row],[Order Date]],2,5),"m")</f>
        <v>4</v>
      </c>
      <c r="G8207" s="2" t="str">
        <f>TEXT(MID(Sales_Transactions[[#This Row],[Order Date]],2,5),"yyy")</f>
        <v>2010</v>
      </c>
      <c r="H8207" s="2" t="str">
        <f>TEXT(MID(Sales_Transactions[[#This Row],[Order Date]],2,5),"yyy/m")</f>
        <v>2010/4</v>
      </c>
      <c r="I8207" t="s">
        <v>22</v>
      </c>
      <c r="J8207">
        <f t="shared" si="768"/>
        <v>2</v>
      </c>
      <c r="K8207" s="2">
        <v>19</v>
      </c>
      <c r="L8207" s="3">
        <v>1270.73</v>
      </c>
      <c r="M8207" s="4">
        <v>0.08</v>
      </c>
      <c r="N8207" s="5" t="s">
        <v>34</v>
      </c>
      <c r="O8207" s="3">
        <v>-425.72</v>
      </c>
      <c r="P8207" s="3">
        <v>70.98</v>
      </c>
      <c r="Q8207" s="3">
        <v>30</v>
      </c>
      <c r="R8207" s="5" t="s">
        <v>3122</v>
      </c>
      <c r="S8207" s="5" t="s">
        <v>3636</v>
      </c>
      <c r="T8207" s="5" t="str">
        <f t="shared" si="769"/>
        <v>Stephanie Phelps</v>
      </c>
      <c r="U8207" t="s">
        <v>153</v>
      </c>
      <c r="V8207" s="5" t="s">
        <v>37</v>
      </c>
      <c r="W8207" s="5" t="s">
        <v>57</v>
      </c>
      <c r="X8207" s="5" t="s">
        <v>154</v>
      </c>
      <c r="Y8207" s="5" t="s">
        <v>1481</v>
      </c>
      <c r="Z8207" s="5" t="s">
        <v>40</v>
      </c>
      <c r="AA8207" s="4">
        <v>0.73</v>
      </c>
      <c r="AB8207" s="1">
        <v>40277</v>
      </c>
      <c r="AC8207" s="1">
        <v>21079</v>
      </c>
      <c r="AD8207">
        <f t="shared" si="770"/>
        <v>2</v>
      </c>
      <c r="AE8207">
        <f t="shared" ca="1" si="771"/>
        <v>66</v>
      </c>
      <c r="AF8207" t="str">
        <f t="shared" ca="1" si="772"/>
        <v>Over 65</v>
      </c>
      <c r="AG8207" s="3">
        <f t="shared" si="773"/>
        <v>5.3117482105263161</v>
      </c>
      <c r="AH8207" t="str">
        <f>_xlfn.IFNA(VLOOKUP(Sales_Transactions[[#This Row],[Order ID]],Returned_Items[#All],2,FALSE),"Not Returned")</f>
        <v>Not Returned</v>
      </c>
    </row>
    <row r="8208" spans="1:34" x14ac:dyDescent="0.25">
      <c r="A8208">
        <v>12356</v>
      </c>
      <c r="C8208" t="s">
        <v>2159</v>
      </c>
      <c r="D8208" s="2" t="str">
        <f>TEXT(MID(Sales_Transactions[[#This Row],[Order Date]],2,5),"d/m/yyy")</f>
        <v>18/10/2012</v>
      </c>
      <c r="E8208" s="2" t="str">
        <f>TEXT(MID(Sales_Transactions[[#This Row],[Order Date]],2,5),"d")</f>
        <v>18</v>
      </c>
      <c r="F8208" s="2" t="str">
        <f>TEXT(MID(Sales_Transactions[[#This Row],[Order Date]],2,5),"m")</f>
        <v>10</v>
      </c>
      <c r="G8208" s="2" t="str">
        <f>TEXT(MID(Sales_Transactions[[#This Row],[Order Date]],2,5),"yyy")</f>
        <v>2012</v>
      </c>
      <c r="H8208" s="2" t="str">
        <f>TEXT(MID(Sales_Transactions[[#This Row],[Order Date]],2,5),"yyy/m")</f>
        <v>2012/10</v>
      </c>
      <c r="I8208" t="s">
        <v>101</v>
      </c>
      <c r="J8208">
        <f t="shared" si="768"/>
        <v>1</v>
      </c>
      <c r="K8208" s="2">
        <v>39</v>
      </c>
      <c r="L8208" s="3">
        <v>243.05</v>
      </c>
      <c r="M8208" s="4">
        <v>0.02</v>
      </c>
      <c r="N8208" s="5" t="s">
        <v>23</v>
      </c>
      <c r="O8208" s="3">
        <v>-70.849999999999994</v>
      </c>
      <c r="P8208" s="3">
        <v>5.98</v>
      </c>
      <c r="Q8208" s="3">
        <v>5.35</v>
      </c>
      <c r="R8208" s="5" t="s">
        <v>3633</v>
      </c>
      <c r="S8208" s="5" t="s">
        <v>137</v>
      </c>
      <c r="T8208" s="5" t="str">
        <f t="shared" si="769"/>
        <v>Yoseph Carroll</v>
      </c>
      <c r="U8208" t="s">
        <v>153</v>
      </c>
      <c r="V8208" s="5" t="s">
        <v>37</v>
      </c>
      <c r="W8208" s="5" t="s">
        <v>28</v>
      </c>
      <c r="X8208" s="5" t="s">
        <v>75</v>
      </c>
      <c r="Y8208" s="5" t="s">
        <v>1534</v>
      </c>
      <c r="Z8208" s="5" t="s">
        <v>43</v>
      </c>
      <c r="AA8208" s="4">
        <v>0.4</v>
      </c>
      <c r="AB8208" s="1">
        <v>41203</v>
      </c>
      <c r="AC8208" s="1">
        <v>20863</v>
      </c>
      <c r="AD8208">
        <f t="shared" si="770"/>
        <v>3</v>
      </c>
      <c r="AE8208">
        <f t="shared" ca="1" si="771"/>
        <v>67</v>
      </c>
      <c r="AF8208" t="str">
        <f t="shared" ca="1" si="772"/>
        <v>Over 65</v>
      </c>
      <c r="AG8208" s="3">
        <f t="shared" si="773"/>
        <v>0.29048215384615383</v>
      </c>
      <c r="AH8208" t="str">
        <f>_xlfn.IFNA(VLOOKUP(Sales_Transactions[[#This Row],[Order ID]],Returned_Items[#All],2,FALSE),"Not Returned")</f>
        <v>Not Returned</v>
      </c>
    </row>
    <row r="8209" spans="1:34" x14ac:dyDescent="0.25">
      <c r="A8209">
        <v>12581</v>
      </c>
      <c r="C8209" t="s">
        <v>2343</v>
      </c>
      <c r="D8209" s="2" t="str">
        <f>TEXT(MID(Sales_Transactions[[#This Row],[Order Date]],2,5),"d/m/yyy")</f>
        <v>20/10/2009</v>
      </c>
      <c r="E8209" s="2" t="str">
        <f>TEXT(MID(Sales_Transactions[[#This Row],[Order Date]],2,5),"d")</f>
        <v>20</v>
      </c>
      <c r="F8209" s="2" t="str">
        <f>TEXT(MID(Sales_Transactions[[#This Row],[Order Date]],2,5),"m")</f>
        <v>10</v>
      </c>
      <c r="G8209" s="2" t="str">
        <f>TEXT(MID(Sales_Transactions[[#This Row],[Order Date]],2,5),"yyy")</f>
        <v>2009</v>
      </c>
      <c r="H8209" s="2" t="str">
        <f>TEXT(MID(Sales_Transactions[[#This Row],[Order Date]],2,5),"yyy/m")</f>
        <v>2009/10</v>
      </c>
      <c r="I8209" t="s">
        <v>33</v>
      </c>
      <c r="J8209">
        <f t="shared" si="768"/>
        <v>4</v>
      </c>
      <c r="K8209" s="2">
        <v>31</v>
      </c>
      <c r="L8209" s="3">
        <v>1768.9690000000001</v>
      </c>
      <c r="M8209" s="4">
        <v>0</v>
      </c>
      <c r="N8209" s="5" t="s">
        <v>67</v>
      </c>
      <c r="O8209" s="3">
        <v>341.1</v>
      </c>
      <c r="P8209" s="3">
        <v>65.989999999999995</v>
      </c>
      <c r="Q8209" s="3">
        <v>5.99</v>
      </c>
      <c r="R8209" s="5" t="s">
        <v>3177</v>
      </c>
      <c r="S8209" s="5" t="s">
        <v>3178</v>
      </c>
      <c r="T8209" s="5" t="str">
        <f t="shared" si="769"/>
        <v>Steven Roelle</v>
      </c>
      <c r="U8209" t="s">
        <v>153</v>
      </c>
      <c r="V8209" s="5" t="s">
        <v>27</v>
      </c>
      <c r="W8209" s="5" t="s">
        <v>48</v>
      </c>
      <c r="X8209" s="5" t="s">
        <v>49</v>
      </c>
      <c r="Y8209" s="5" t="s">
        <v>943</v>
      </c>
      <c r="Z8209" s="5" t="s">
        <v>43</v>
      </c>
      <c r="AA8209" s="4">
        <v>0.57999999999999996</v>
      </c>
      <c r="AB8209" s="1">
        <v>40108</v>
      </c>
      <c r="AC8209" s="1">
        <v>21467</v>
      </c>
      <c r="AD8209">
        <f t="shared" si="770"/>
        <v>2</v>
      </c>
      <c r="AE8209">
        <f t="shared" ca="1" si="771"/>
        <v>65</v>
      </c>
      <c r="AF8209" t="str">
        <f t="shared" ca="1" si="772"/>
        <v>Over 65</v>
      </c>
      <c r="AG8209" s="3">
        <f t="shared" si="773"/>
        <v>2.3219354838709676</v>
      </c>
      <c r="AH8209" t="str">
        <f>_xlfn.IFNA(VLOOKUP(Sales_Transactions[[#This Row],[Order ID]],Returned_Items[#All],2,FALSE),"Not Returned")</f>
        <v>Not Returned</v>
      </c>
    </row>
    <row r="8210" spans="1:34" x14ac:dyDescent="0.25">
      <c r="A8210">
        <v>13031</v>
      </c>
      <c r="C8210" t="s">
        <v>1490</v>
      </c>
      <c r="D8210" s="2" t="str">
        <f>TEXT(MID(Sales_Transactions[[#This Row],[Order Date]],2,5),"d/m/yyy")</f>
        <v>4/12/2012</v>
      </c>
      <c r="E8210" s="2" t="str">
        <f>TEXT(MID(Sales_Transactions[[#This Row],[Order Date]],2,5),"d")</f>
        <v>4</v>
      </c>
      <c r="F8210" s="2" t="str">
        <f>TEXT(MID(Sales_Transactions[[#This Row],[Order Date]],2,5),"m")</f>
        <v>12</v>
      </c>
      <c r="G8210" s="2" t="str">
        <f>TEXT(MID(Sales_Transactions[[#This Row],[Order Date]],2,5),"yyy")</f>
        <v>2012</v>
      </c>
      <c r="H8210" s="2" t="str">
        <f>TEXT(MID(Sales_Transactions[[#This Row],[Order Date]],2,5),"yyy/m")</f>
        <v>2012/12</v>
      </c>
      <c r="I8210" t="s">
        <v>22</v>
      </c>
      <c r="J8210">
        <f t="shared" si="768"/>
        <v>2</v>
      </c>
      <c r="K8210" s="2">
        <v>34</v>
      </c>
      <c r="L8210" s="3">
        <v>210.06</v>
      </c>
      <c r="M8210" s="4">
        <v>0.08</v>
      </c>
      <c r="N8210" s="5" t="s">
        <v>23</v>
      </c>
      <c r="O8210" s="3">
        <v>-135</v>
      </c>
      <c r="P8210" s="3">
        <v>6.48</v>
      </c>
      <c r="Q8210" s="3">
        <v>7.37</v>
      </c>
      <c r="R8210" s="5" t="s">
        <v>1435</v>
      </c>
      <c r="S8210" s="5" t="s">
        <v>1053</v>
      </c>
      <c r="T8210" s="5" t="str">
        <f t="shared" si="769"/>
        <v>Sarah Brown</v>
      </c>
      <c r="U8210" t="s">
        <v>153</v>
      </c>
      <c r="V8210" s="5" t="s">
        <v>37</v>
      </c>
      <c r="W8210" s="5" t="s">
        <v>28</v>
      </c>
      <c r="X8210" s="5" t="s">
        <v>75</v>
      </c>
      <c r="Y8210" s="5" t="s">
        <v>1499</v>
      </c>
      <c r="Z8210" s="5" t="s">
        <v>43</v>
      </c>
      <c r="AA8210" s="4">
        <v>0.37</v>
      </c>
      <c r="AB8210" s="1">
        <v>41252</v>
      </c>
      <c r="AC8210" s="1">
        <v>21279</v>
      </c>
      <c r="AD8210">
        <f t="shared" si="770"/>
        <v>5</v>
      </c>
      <c r="AE8210">
        <f t="shared" ca="1" si="771"/>
        <v>66</v>
      </c>
      <c r="AF8210" t="str">
        <f t="shared" ca="1" si="772"/>
        <v>Over 65</v>
      </c>
      <c r="AG8210" s="3">
        <f t="shared" si="773"/>
        <v>0.40720047058823533</v>
      </c>
      <c r="AH8210" t="str">
        <f>_xlfn.IFNA(VLOOKUP(Sales_Transactions[[#This Row],[Order ID]],Returned_Items[#All],2,FALSE),"Not Returned")</f>
        <v>Not Returned</v>
      </c>
    </row>
    <row r="8211" spans="1:34" x14ac:dyDescent="0.25">
      <c r="A8211">
        <v>13126</v>
      </c>
      <c r="C8211" t="s">
        <v>3252</v>
      </c>
      <c r="D8211" s="2" t="str">
        <f>TEXT(MID(Sales_Transactions[[#This Row],[Order Date]],2,5),"d/m/yyy")</f>
        <v>19/10/2011</v>
      </c>
      <c r="E8211" s="2" t="str">
        <f>TEXT(MID(Sales_Transactions[[#This Row],[Order Date]],2,5),"d")</f>
        <v>19</v>
      </c>
      <c r="F8211" s="2" t="str">
        <f>TEXT(MID(Sales_Transactions[[#This Row],[Order Date]],2,5),"m")</f>
        <v>10</v>
      </c>
      <c r="G8211" s="2" t="str">
        <f>TEXT(MID(Sales_Transactions[[#This Row],[Order Date]],2,5),"yyy")</f>
        <v>2011</v>
      </c>
      <c r="H8211" s="2" t="str">
        <f>TEXT(MID(Sales_Transactions[[#This Row],[Order Date]],2,5),"yyy/m")</f>
        <v>2011/10</v>
      </c>
      <c r="I8211" t="s">
        <v>52</v>
      </c>
      <c r="J8211">
        <f t="shared" si="768"/>
        <v>1</v>
      </c>
      <c r="K8211" s="2">
        <v>43</v>
      </c>
      <c r="L8211" s="3">
        <v>24233.54</v>
      </c>
      <c r="M8211" s="4">
        <v>7.0000000000000007E-2</v>
      </c>
      <c r="N8211" s="5" t="s">
        <v>23</v>
      </c>
      <c r="O8211" s="3">
        <v>6492.67</v>
      </c>
      <c r="P8211" s="3">
        <v>599.99</v>
      </c>
      <c r="Q8211" s="3">
        <v>24.49</v>
      </c>
      <c r="R8211" s="5" t="s">
        <v>2616</v>
      </c>
      <c r="S8211" s="5" t="s">
        <v>3635</v>
      </c>
      <c r="T8211" s="5" t="str">
        <f t="shared" si="769"/>
        <v>Raymond Book</v>
      </c>
      <c r="U8211" t="s">
        <v>153</v>
      </c>
      <c r="V8211" s="5" t="s">
        <v>37</v>
      </c>
      <c r="W8211" s="5" t="s">
        <v>48</v>
      </c>
      <c r="X8211" s="5" t="s">
        <v>131</v>
      </c>
      <c r="Y8211" s="5" t="s">
        <v>2408</v>
      </c>
      <c r="Z8211" s="5" t="s">
        <v>31</v>
      </c>
      <c r="AA8211" s="4">
        <v>0.5</v>
      </c>
      <c r="AB8211" s="1">
        <v>40836</v>
      </c>
      <c r="AC8211" s="1">
        <v>21370</v>
      </c>
      <c r="AD8211">
        <f t="shared" si="770"/>
        <v>1</v>
      </c>
      <c r="AE8211">
        <f t="shared" ca="1" si="771"/>
        <v>66</v>
      </c>
      <c r="AF8211" t="str">
        <f t="shared" ca="1" si="772"/>
        <v>Over 65</v>
      </c>
      <c r="AG8211" s="3">
        <f t="shared" si="773"/>
        <v>14.513023418604652</v>
      </c>
      <c r="AH8211" t="str">
        <f>_xlfn.IFNA(VLOOKUP(Sales_Transactions[[#This Row],[Order ID]],Returned_Items[#All],2,FALSE),"Not Returned")</f>
        <v>Not Returned</v>
      </c>
    </row>
    <row r="8212" spans="1:34" x14ac:dyDescent="0.25">
      <c r="A8212">
        <v>13126</v>
      </c>
      <c r="C8212" t="s">
        <v>3252</v>
      </c>
      <c r="D8212" s="2" t="str">
        <f>TEXT(MID(Sales_Transactions[[#This Row],[Order Date]],2,5),"d/m/yyy")</f>
        <v>19/10/2011</v>
      </c>
      <c r="E8212" s="2" t="str">
        <f>TEXT(MID(Sales_Transactions[[#This Row],[Order Date]],2,5),"d")</f>
        <v>19</v>
      </c>
      <c r="F8212" s="2" t="str">
        <f>TEXT(MID(Sales_Transactions[[#This Row],[Order Date]],2,5),"m")</f>
        <v>10</v>
      </c>
      <c r="G8212" s="2" t="str">
        <f>TEXT(MID(Sales_Transactions[[#This Row],[Order Date]],2,5),"yyy")</f>
        <v>2011</v>
      </c>
      <c r="H8212" s="2" t="str">
        <f>TEXT(MID(Sales_Transactions[[#This Row],[Order Date]],2,5),"yyy/m")</f>
        <v>2011/10</v>
      </c>
      <c r="I8212" t="s">
        <v>52</v>
      </c>
      <c r="J8212">
        <f t="shared" si="768"/>
        <v>1</v>
      </c>
      <c r="K8212" s="2">
        <v>45</v>
      </c>
      <c r="L8212" s="3">
        <v>6325.65</v>
      </c>
      <c r="M8212" s="4">
        <v>0.02</v>
      </c>
      <c r="N8212" s="5" t="s">
        <v>34</v>
      </c>
      <c r="O8212" s="3">
        <v>114.46</v>
      </c>
      <c r="P8212" s="3">
        <v>135.99</v>
      </c>
      <c r="Q8212" s="3">
        <v>28.63</v>
      </c>
      <c r="R8212" s="5" t="s">
        <v>2616</v>
      </c>
      <c r="S8212" s="5" t="s">
        <v>3635</v>
      </c>
      <c r="T8212" s="5" t="str">
        <f t="shared" si="769"/>
        <v>Raymond Book</v>
      </c>
      <c r="U8212" t="s">
        <v>153</v>
      </c>
      <c r="V8212" s="5" t="s">
        <v>37</v>
      </c>
      <c r="W8212" s="5" t="s">
        <v>57</v>
      </c>
      <c r="X8212" s="5" t="s">
        <v>154</v>
      </c>
      <c r="Y8212" s="5" t="s">
        <v>761</v>
      </c>
      <c r="Z8212" s="5" t="s">
        <v>40</v>
      </c>
      <c r="AA8212" s="4">
        <v>0.76</v>
      </c>
      <c r="AB8212" s="1">
        <v>40837</v>
      </c>
      <c r="AC8212" s="1">
        <v>21403</v>
      </c>
      <c r="AD8212">
        <f t="shared" si="770"/>
        <v>2</v>
      </c>
      <c r="AE8212">
        <f t="shared" ca="1" si="771"/>
        <v>66</v>
      </c>
      <c r="AF8212" t="str">
        <f t="shared" ca="1" si="772"/>
        <v>Over 65</v>
      </c>
      <c r="AG8212" s="3">
        <f t="shared" si="773"/>
        <v>3.6576178222222224</v>
      </c>
      <c r="AH8212" t="str">
        <f>_xlfn.IFNA(VLOOKUP(Sales_Transactions[[#This Row],[Order ID]],Returned_Items[#All],2,FALSE),"Not Returned")</f>
        <v>Not Returned</v>
      </c>
    </row>
    <row r="8213" spans="1:34" x14ac:dyDescent="0.25">
      <c r="A8213">
        <v>13126</v>
      </c>
      <c r="C8213" t="s">
        <v>3252</v>
      </c>
      <c r="D8213" s="2" t="str">
        <f>TEXT(MID(Sales_Transactions[[#This Row],[Order Date]],2,5),"d/m/yyy")</f>
        <v>19/10/2011</v>
      </c>
      <c r="E8213" s="2" t="str">
        <f>TEXT(MID(Sales_Transactions[[#This Row],[Order Date]],2,5),"d")</f>
        <v>19</v>
      </c>
      <c r="F8213" s="2" t="str">
        <f>TEXT(MID(Sales_Transactions[[#This Row],[Order Date]],2,5),"m")</f>
        <v>10</v>
      </c>
      <c r="G8213" s="2" t="str">
        <f>TEXT(MID(Sales_Transactions[[#This Row],[Order Date]],2,5),"yyy")</f>
        <v>2011</v>
      </c>
      <c r="H8213" s="2" t="str">
        <f>TEXT(MID(Sales_Transactions[[#This Row],[Order Date]],2,5),"yyy/m")</f>
        <v>2011/10</v>
      </c>
      <c r="I8213" t="s">
        <v>52</v>
      </c>
      <c r="J8213">
        <f t="shared" si="768"/>
        <v>1</v>
      </c>
      <c r="K8213" s="2">
        <v>2</v>
      </c>
      <c r="L8213" s="3">
        <v>380.62</v>
      </c>
      <c r="M8213" s="4">
        <v>0.02</v>
      </c>
      <c r="N8213" s="5" t="s">
        <v>34</v>
      </c>
      <c r="O8213" s="3">
        <v>-301.73</v>
      </c>
      <c r="P8213" s="3">
        <v>179.29</v>
      </c>
      <c r="Q8213" s="3">
        <v>29.21</v>
      </c>
      <c r="R8213" s="5" t="s">
        <v>2616</v>
      </c>
      <c r="S8213" s="5" t="s">
        <v>3635</v>
      </c>
      <c r="T8213" s="5" t="str">
        <f t="shared" si="769"/>
        <v>Raymond Book</v>
      </c>
      <c r="U8213" t="s">
        <v>153</v>
      </c>
      <c r="V8213" s="5" t="s">
        <v>37</v>
      </c>
      <c r="W8213" s="5" t="s">
        <v>57</v>
      </c>
      <c r="X8213" s="5" t="s">
        <v>107</v>
      </c>
      <c r="Y8213" s="5" t="s">
        <v>319</v>
      </c>
      <c r="Z8213" s="5" t="s">
        <v>106</v>
      </c>
      <c r="AA8213" s="4">
        <v>0.74</v>
      </c>
      <c r="AB8213" s="1">
        <v>40837</v>
      </c>
      <c r="AC8213" s="1">
        <v>21421</v>
      </c>
      <c r="AD8213">
        <f t="shared" si="770"/>
        <v>2</v>
      </c>
      <c r="AE8213">
        <f t="shared" ca="1" si="771"/>
        <v>65</v>
      </c>
      <c r="AF8213" t="str">
        <f t="shared" ca="1" si="772"/>
        <v>Over 65</v>
      </c>
      <c r="AG8213" s="3">
        <f t="shared" si="773"/>
        <v>104.232071</v>
      </c>
      <c r="AH8213" t="str">
        <f>_xlfn.IFNA(VLOOKUP(Sales_Transactions[[#This Row],[Order ID]],Returned_Items[#All],2,FALSE),"Not Returned")</f>
        <v>Not Returned</v>
      </c>
    </row>
    <row r="8214" spans="1:34" x14ac:dyDescent="0.25">
      <c r="A8214">
        <v>13282</v>
      </c>
      <c r="C8214" t="s">
        <v>3309</v>
      </c>
      <c r="D8214" s="2" t="str">
        <f>TEXT(MID(Sales_Transactions[[#This Row],[Order Date]],2,5),"d/m/yyy")</f>
        <v>9/5/2012</v>
      </c>
      <c r="E8214" s="2" t="str">
        <f>TEXT(MID(Sales_Transactions[[#This Row],[Order Date]],2,5),"d")</f>
        <v>9</v>
      </c>
      <c r="F8214" s="2" t="str">
        <f>TEXT(MID(Sales_Transactions[[#This Row],[Order Date]],2,5),"m")</f>
        <v>5</v>
      </c>
      <c r="G8214" s="2" t="str">
        <f>TEXT(MID(Sales_Transactions[[#This Row],[Order Date]],2,5),"yyy")</f>
        <v>2012</v>
      </c>
      <c r="H8214" s="2" t="str">
        <f>TEXT(MID(Sales_Transactions[[#This Row],[Order Date]],2,5),"yyy/m")</f>
        <v>2012/5</v>
      </c>
      <c r="I8214" t="s">
        <v>22</v>
      </c>
      <c r="J8214">
        <f t="shared" si="768"/>
        <v>2</v>
      </c>
      <c r="K8214" s="2">
        <v>22</v>
      </c>
      <c r="L8214" s="3">
        <v>763.85</v>
      </c>
      <c r="M8214" s="4">
        <v>0.09</v>
      </c>
      <c r="N8214" s="5" t="s">
        <v>23</v>
      </c>
      <c r="O8214" s="3">
        <v>-126.6</v>
      </c>
      <c r="P8214" s="3">
        <v>34.979999999999997</v>
      </c>
      <c r="Q8214" s="3">
        <v>7.53</v>
      </c>
      <c r="R8214" s="5" t="s">
        <v>562</v>
      </c>
      <c r="S8214" s="5" t="s">
        <v>2288</v>
      </c>
      <c r="T8214" s="5" t="str">
        <f t="shared" si="769"/>
        <v>Roy Phan</v>
      </c>
      <c r="U8214" t="s">
        <v>153</v>
      </c>
      <c r="V8214" s="5" t="s">
        <v>47</v>
      </c>
      <c r="W8214" s="5" t="s">
        <v>48</v>
      </c>
      <c r="X8214" s="5" t="s">
        <v>87</v>
      </c>
      <c r="Y8214" s="5" t="s">
        <v>2044</v>
      </c>
      <c r="Z8214" s="5" t="s">
        <v>43</v>
      </c>
      <c r="AA8214" s="4">
        <v>0.76</v>
      </c>
      <c r="AB8214" s="1">
        <v>41043</v>
      </c>
      <c r="AC8214" s="1">
        <v>21620</v>
      </c>
      <c r="AD8214">
        <f t="shared" si="770"/>
        <v>5</v>
      </c>
      <c r="AE8214">
        <f t="shared" ca="1" si="771"/>
        <v>65</v>
      </c>
      <c r="AF8214" t="str">
        <f t="shared" ca="1" si="772"/>
        <v>Over 65</v>
      </c>
      <c r="AG8214" s="3">
        <f t="shared" si="773"/>
        <v>1.9308417272727274</v>
      </c>
      <c r="AH8214" t="str">
        <f>_xlfn.IFNA(VLOOKUP(Sales_Transactions[[#This Row],[Order ID]],Returned_Items[#All],2,FALSE),"Not Returned")</f>
        <v>Not Returned</v>
      </c>
    </row>
    <row r="8215" spans="1:34" x14ac:dyDescent="0.25">
      <c r="A8215">
        <v>13282</v>
      </c>
      <c r="C8215" t="s">
        <v>3309</v>
      </c>
      <c r="D8215" s="2" t="str">
        <f>TEXT(MID(Sales_Transactions[[#This Row],[Order Date]],2,5),"d/m/yyy")</f>
        <v>9/5/2012</v>
      </c>
      <c r="E8215" s="2" t="str">
        <f>TEXT(MID(Sales_Transactions[[#This Row],[Order Date]],2,5),"d")</f>
        <v>9</v>
      </c>
      <c r="F8215" s="2" t="str">
        <f>TEXT(MID(Sales_Transactions[[#This Row],[Order Date]],2,5),"m")</f>
        <v>5</v>
      </c>
      <c r="G8215" s="2" t="str">
        <f>TEXT(MID(Sales_Transactions[[#This Row],[Order Date]],2,5),"yyy")</f>
        <v>2012</v>
      </c>
      <c r="H8215" s="2" t="str">
        <f>TEXT(MID(Sales_Transactions[[#This Row],[Order Date]],2,5),"yyy/m")</f>
        <v>2012/5</v>
      </c>
      <c r="I8215" t="s">
        <v>22</v>
      </c>
      <c r="J8215">
        <f t="shared" si="768"/>
        <v>2</v>
      </c>
      <c r="K8215" s="2">
        <v>2</v>
      </c>
      <c r="L8215" s="3">
        <v>12.59</v>
      </c>
      <c r="M8215" s="4">
        <v>0.02</v>
      </c>
      <c r="N8215" s="5" t="s">
        <v>23</v>
      </c>
      <c r="O8215" s="3">
        <v>-5.92</v>
      </c>
      <c r="P8215" s="3">
        <v>6.3</v>
      </c>
      <c r="Q8215" s="3">
        <v>0.5</v>
      </c>
      <c r="R8215" s="5" t="s">
        <v>562</v>
      </c>
      <c r="S8215" s="5" t="s">
        <v>2288</v>
      </c>
      <c r="T8215" s="5" t="str">
        <f t="shared" si="769"/>
        <v>Roy Phan</v>
      </c>
      <c r="U8215" t="s">
        <v>153</v>
      </c>
      <c r="V8215" s="5" t="s">
        <v>47</v>
      </c>
      <c r="W8215" s="5" t="s">
        <v>28</v>
      </c>
      <c r="X8215" s="5" t="s">
        <v>115</v>
      </c>
      <c r="Y8215" s="5" t="s">
        <v>767</v>
      </c>
      <c r="Z8215" s="5" t="s">
        <v>43</v>
      </c>
      <c r="AA8215" s="4">
        <v>0.39</v>
      </c>
      <c r="AB8215" s="1">
        <v>41042</v>
      </c>
      <c r="AC8215" s="1">
        <v>21558</v>
      </c>
      <c r="AD8215">
        <f t="shared" si="770"/>
        <v>4</v>
      </c>
      <c r="AE8215">
        <f t="shared" ca="1" si="771"/>
        <v>65</v>
      </c>
      <c r="AF8215" t="str">
        <f t="shared" ca="1" si="772"/>
        <v>Over 65</v>
      </c>
      <c r="AG8215" s="3">
        <f t="shared" si="773"/>
        <v>3.3993699999999998</v>
      </c>
      <c r="AH8215" t="str">
        <f>_xlfn.IFNA(VLOOKUP(Sales_Transactions[[#This Row],[Order ID]],Returned_Items[#All],2,FALSE),"Not Returned")</f>
        <v>Not Returned</v>
      </c>
    </row>
    <row r="8216" spans="1:34" x14ac:dyDescent="0.25">
      <c r="A8216">
        <v>13825</v>
      </c>
      <c r="C8216" t="s">
        <v>3120</v>
      </c>
      <c r="D8216" s="2" t="str">
        <f>TEXT(MID(Sales_Transactions[[#This Row],[Order Date]],2,5),"d/m/yyy")</f>
        <v>21/3/2009</v>
      </c>
      <c r="E8216" s="2" t="str">
        <f>TEXT(MID(Sales_Transactions[[#This Row],[Order Date]],2,5),"d")</f>
        <v>21</v>
      </c>
      <c r="F8216" s="2" t="str">
        <f>TEXT(MID(Sales_Transactions[[#This Row],[Order Date]],2,5),"m")</f>
        <v>3</v>
      </c>
      <c r="G8216" s="2" t="str">
        <f>TEXT(MID(Sales_Transactions[[#This Row],[Order Date]],2,5),"yyy")</f>
        <v>2009</v>
      </c>
      <c r="H8216" s="2" t="str">
        <f>TEXT(MID(Sales_Transactions[[#This Row],[Order Date]],2,5),"yyy/m")</f>
        <v>2009/3</v>
      </c>
      <c r="I8216" t="s">
        <v>33</v>
      </c>
      <c r="J8216">
        <f t="shared" si="768"/>
        <v>4</v>
      </c>
      <c r="K8216" s="2">
        <v>30</v>
      </c>
      <c r="L8216" s="3">
        <v>186.79</v>
      </c>
      <c r="M8216" s="4">
        <v>0.09</v>
      </c>
      <c r="N8216" s="5" t="s">
        <v>23</v>
      </c>
      <c r="O8216" s="3">
        <v>-88.6</v>
      </c>
      <c r="P8216" s="3">
        <v>6.48</v>
      </c>
      <c r="Q8216" s="3">
        <v>6.35</v>
      </c>
      <c r="R8216" s="5" t="s">
        <v>922</v>
      </c>
      <c r="S8216" s="5" t="s">
        <v>3639</v>
      </c>
      <c r="T8216" s="5" t="str">
        <f t="shared" si="769"/>
        <v>Christopher Conant</v>
      </c>
      <c r="U8216" t="s">
        <v>153</v>
      </c>
      <c r="V8216" s="5" t="s">
        <v>74</v>
      </c>
      <c r="W8216" s="5" t="s">
        <v>28</v>
      </c>
      <c r="X8216" s="5" t="s">
        <v>75</v>
      </c>
      <c r="Y8216" s="5" t="s">
        <v>2885</v>
      </c>
      <c r="Z8216" s="5" t="s">
        <v>43</v>
      </c>
      <c r="AA8216" s="4">
        <v>0.37</v>
      </c>
      <c r="AB8216" s="1">
        <v>39894</v>
      </c>
      <c r="AC8216" s="1">
        <v>21962</v>
      </c>
      <c r="AD8216">
        <f t="shared" si="770"/>
        <v>1</v>
      </c>
      <c r="AE8216">
        <f t="shared" ca="1" si="771"/>
        <v>64</v>
      </c>
      <c r="AF8216" t="str">
        <f t="shared" ca="1" si="772"/>
        <v>18-64</v>
      </c>
      <c r="AG8216" s="3">
        <f t="shared" si="773"/>
        <v>0.42747226666666666</v>
      </c>
      <c r="AH8216" t="str">
        <f>_xlfn.IFNA(VLOOKUP(Sales_Transactions[[#This Row],[Order ID]],Returned_Items[#All],2,FALSE),"Not Returned")</f>
        <v>Not Returned</v>
      </c>
    </row>
    <row r="8217" spans="1:34" x14ac:dyDescent="0.25">
      <c r="A8217">
        <v>14212</v>
      </c>
      <c r="C8217" t="s">
        <v>3399</v>
      </c>
      <c r="D8217" s="2" t="str">
        <f>TEXT(MID(Sales_Transactions[[#This Row],[Order Date]],2,5),"d/m/yyy")</f>
        <v>16/2/2012</v>
      </c>
      <c r="E8217" s="2" t="str">
        <f>TEXT(MID(Sales_Transactions[[#This Row],[Order Date]],2,5),"d")</f>
        <v>16</v>
      </c>
      <c r="F8217" s="2" t="str">
        <f>TEXT(MID(Sales_Transactions[[#This Row],[Order Date]],2,5),"m")</f>
        <v>2</v>
      </c>
      <c r="G8217" s="2" t="str">
        <f>TEXT(MID(Sales_Transactions[[#This Row],[Order Date]],2,5),"yyy")</f>
        <v>2012</v>
      </c>
      <c r="H8217" s="2" t="str">
        <f>TEXT(MID(Sales_Transactions[[#This Row],[Order Date]],2,5),"yyy/m")</f>
        <v>2012/2</v>
      </c>
      <c r="I8217" t="s">
        <v>101</v>
      </c>
      <c r="J8217">
        <f t="shared" si="768"/>
        <v>1</v>
      </c>
      <c r="K8217" s="2">
        <v>4</v>
      </c>
      <c r="L8217" s="3">
        <v>31.18</v>
      </c>
      <c r="M8217" s="4">
        <v>0</v>
      </c>
      <c r="N8217" s="5" t="s">
        <v>23</v>
      </c>
      <c r="O8217" s="3">
        <v>-17.16</v>
      </c>
      <c r="P8217" s="3">
        <v>6.24</v>
      </c>
      <c r="Q8217" s="3">
        <v>5.22</v>
      </c>
      <c r="R8217" s="5" t="s">
        <v>3641</v>
      </c>
      <c r="S8217" s="5" t="s">
        <v>3642</v>
      </c>
      <c r="T8217" s="5" t="str">
        <f t="shared" si="769"/>
        <v>Cyma Kinney</v>
      </c>
      <c r="U8217" t="s">
        <v>153</v>
      </c>
      <c r="V8217" s="5" t="s">
        <v>27</v>
      </c>
      <c r="W8217" s="5" t="s">
        <v>57</v>
      </c>
      <c r="X8217" s="5" t="s">
        <v>58</v>
      </c>
      <c r="Y8217" s="5" t="s">
        <v>2019</v>
      </c>
      <c r="Z8217" s="5" t="s">
        <v>43</v>
      </c>
      <c r="AA8217" s="4">
        <v>0.6</v>
      </c>
      <c r="AB8217" s="1">
        <v>40956</v>
      </c>
      <c r="AC8217" s="1">
        <v>22192</v>
      </c>
      <c r="AD8217">
        <f t="shared" si="770"/>
        <v>1</v>
      </c>
      <c r="AE8217">
        <f t="shared" ca="1" si="771"/>
        <v>63</v>
      </c>
      <c r="AF8217" t="str">
        <f t="shared" ca="1" si="772"/>
        <v>18-64</v>
      </c>
      <c r="AG8217" s="3">
        <f t="shared" si="773"/>
        <v>2.8650000000000002</v>
      </c>
      <c r="AH8217" t="str">
        <f>_xlfn.IFNA(VLOOKUP(Sales_Transactions[[#This Row],[Order ID]],Returned_Items[#All],2,FALSE),"Not Returned")</f>
        <v>Not Returned</v>
      </c>
    </row>
    <row r="8218" spans="1:34" x14ac:dyDescent="0.25">
      <c r="A8218">
        <v>14212</v>
      </c>
      <c r="C8218" t="s">
        <v>3399</v>
      </c>
      <c r="D8218" s="2" t="str">
        <f>TEXT(MID(Sales_Transactions[[#This Row],[Order Date]],2,5),"d/m/yyy")</f>
        <v>16/2/2012</v>
      </c>
      <c r="E8218" s="2" t="str">
        <f>TEXT(MID(Sales_Transactions[[#This Row],[Order Date]],2,5),"d")</f>
        <v>16</v>
      </c>
      <c r="F8218" s="2" t="str">
        <f>TEXT(MID(Sales_Transactions[[#This Row],[Order Date]],2,5),"m")</f>
        <v>2</v>
      </c>
      <c r="G8218" s="2" t="str">
        <f>TEXT(MID(Sales_Transactions[[#This Row],[Order Date]],2,5),"yyy")</f>
        <v>2012</v>
      </c>
      <c r="H8218" s="2" t="str">
        <f>TEXT(MID(Sales_Transactions[[#This Row],[Order Date]],2,5),"yyy/m")</f>
        <v>2012/2</v>
      </c>
      <c r="I8218" t="s">
        <v>101</v>
      </c>
      <c r="J8218">
        <f t="shared" si="768"/>
        <v>1</v>
      </c>
      <c r="K8218" s="2">
        <v>8</v>
      </c>
      <c r="L8218" s="3">
        <v>21.99</v>
      </c>
      <c r="M8218" s="4">
        <v>0.02</v>
      </c>
      <c r="N8218" s="5" t="s">
        <v>23</v>
      </c>
      <c r="O8218" s="3">
        <v>4.63</v>
      </c>
      <c r="P8218" s="3">
        <v>2.61</v>
      </c>
      <c r="Q8218" s="3">
        <v>0.5</v>
      </c>
      <c r="R8218" s="5" t="s">
        <v>3641</v>
      </c>
      <c r="S8218" s="5" t="s">
        <v>3642</v>
      </c>
      <c r="T8218" s="5" t="str">
        <f t="shared" si="769"/>
        <v>Cyma Kinney</v>
      </c>
      <c r="U8218" t="s">
        <v>153</v>
      </c>
      <c r="V8218" s="5" t="s">
        <v>27</v>
      </c>
      <c r="W8218" s="5" t="s">
        <v>28</v>
      </c>
      <c r="X8218" s="5" t="s">
        <v>115</v>
      </c>
      <c r="Y8218" s="5" t="s">
        <v>884</v>
      </c>
      <c r="Z8218" s="5" t="s">
        <v>43</v>
      </c>
      <c r="AA8218" s="4">
        <v>0.39</v>
      </c>
      <c r="AB8218" s="1">
        <v>40957</v>
      </c>
      <c r="AC8218" s="1">
        <v>22160</v>
      </c>
      <c r="AD8218">
        <f t="shared" si="770"/>
        <v>2</v>
      </c>
      <c r="AE8218">
        <f t="shared" ca="1" si="771"/>
        <v>63</v>
      </c>
      <c r="AF8218" t="str">
        <f t="shared" ca="1" si="772"/>
        <v>18-64</v>
      </c>
      <c r="AG8218" s="3">
        <f t="shared" si="773"/>
        <v>0.38868474999999997</v>
      </c>
      <c r="AH8218" t="str">
        <f>_xlfn.IFNA(VLOOKUP(Sales_Transactions[[#This Row],[Order ID]],Returned_Items[#All],2,FALSE),"Not Returned")</f>
        <v>Not Returned</v>
      </c>
    </row>
    <row r="8219" spans="1:34" x14ac:dyDescent="0.25">
      <c r="A8219">
        <v>14789</v>
      </c>
      <c r="C8219" t="s">
        <v>2626</v>
      </c>
      <c r="D8219" s="2" t="str">
        <f>TEXT(MID(Sales_Transactions[[#This Row],[Order Date]],2,5),"d/m/yyy")</f>
        <v>29/11/2010</v>
      </c>
      <c r="E8219" s="2" t="str">
        <f>TEXT(MID(Sales_Transactions[[#This Row],[Order Date]],2,5),"d")</f>
        <v>29</v>
      </c>
      <c r="F8219" s="2" t="str">
        <f>TEXT(MID(Sales_Transactions[[#This Row],[Order Date]],2,5),"m")</f>
        <v>11</v>
      </c>
      <c r="G8219" s="2" t="str">
        <f>TEXT(MID(Sales_Transactions[[#This Row],[Order Date]],2,5),"yyy")</f>
        <v>2010</v>
      </c>
      <c r="H8219" s="2" t="str">
        <f>TEXT(MID(Sales_Transactions[[#This Row],[Order Date]],2,5),"yyy/m")</f>
        <v>2010/11</v>
      </c>
      <c r="I8219" t="s">
        <v>52</v>
      </c>
      <c r="J8219">
        <f t="shared" si="768"/>
        <v>1</v>
      </c>
      <c r="K8219" s="2">
        <v>37</v>
      </c>
      <c r="L8219" s="3">
        <v>438.07</v>
      </c>
      <c r="M8219" s="4">
        <v>0</v>
      </c>
      <c r="N8219" s="5" t="s">
        <v>67</v>
      </c>
      <c r="O8219" s="3">
        <v>12.06</v>
      </c>
      <c r="P8219" s="3">
        <v>10.89</v>
      </c>
      <c r="Q8219" s="3">
        <v>4.5</v>
      </c>
      <c r="R8219" s="5" t="s">
        <v>1435</v>
      </c>
      <c r="S8219" s="5" t="s">
        <v>1053</v>
      </c>
      <c r="T8219" s="5" t="str">
        <f t="shared" si="769"/>
        <v>Sarah Brown</v>
      </c>
      <c r="U8219" t="s">
        <v>153</v>
      </c>
      <c r="V8219" s="5" t="s">
        <v>37</v>
      </c>
      <c r="W8219" s="5" t="s">
        <v>28</v>
      </c>
      <c r="X8219" s="5" t="s">
        <v>38</v>
      </c>
      <c r="Y8219" s="5" t="s">
        <v>559</v>
      </c>
      <c r="Z8219" s="5" t="s">
        <v>43</v>
      </c>
      <c r="AA8219" s="4">
        <v>0.59</v>
      </c>
      <c r="AB8219" s="1">
        <v>40513</v>
      </c>
      <c r="AC8219" s="1">
        <v>22175</v>
      </c>
      <c r="AD8219">
        <f t="shared" si="770"/>
        <v>2</v>
      </c>
      <c r="AE8219">
        <f t="shared" ca="1" si="771"/>
        <v>63</v>
      </c>
      <c r="AF8219" t="str">
        <f t="shared" ca="1" si="772"/>
        <v>18-64</v>
      </c>
      <c r="AG8219" s="3">
        <f t="shared" si="773"/>
        <v>0.41594594594594597</v>
      </c>
      <c r="AH8219" t="str">
        <f>_xlfn.IFNA(VLOOKUP(Sales_Transactions[[#This Row],[Order ID]],Returned_Items[#All],2,FALSE),"Not Returned")</f>
        <v>Not Returned</v>
      </c>
    </row>
    <row r="8220" spans="1:34" x14ac:dyDescent="0.25">
      <c r="A8220">
        <v>14789</v>
      </c>
      <c r="C8220" t="s">
        <v>2626</v>
      </c>
      <c r="D8220" s="2" t="str">
        <f>TEXT(MID(Sales_Transactions[[#This Row],[Order Date]],2,5),"d/m/yyy")</f>
        <v>29/11/2010</v>
      </c>
      <c r="E8220" s="2" t="str">
        <f>TEXT(MID(Sales_Transactions[[#This Row],[Order Date]],2,5),"d")</f>
        <v>29</v>
      </c>
      <c r="F8220" s="2" t="str">
        <f>TEXT(MID(Sales_Transactions[[#This Row],[Order Date]],2,5),"m")</f>
        <v>11</v>
      </c>
      <c r="G8220" s="2" t="str">
        <f>TEXT(MID(Sales_Transactions[[#This Row],[Order Date]],2,5),"yyy")</f>
        <v>2010</v>
      </c>
      <c r="H8220" s="2" t="str">
        <f>TEXT(MID(Sales_Transactions[[#This Row],[Order Date]],2,5),"yyy/m")</f>
        <v>2010/11</v>
      </c>
      <c r="I8220" t="s">
        <v>52</v>
      </c>
      <c r="J8220">
        <f t="shared" si="768"/>
        <v>1</v>
      </c>
      <c r="K8220" s="2">
        <v>19</v>
      </c>
      <c r="L8220" s="3">
        <v>116.37</v>
      </c>
      <c r="M8220" s="4">
        <v>0.03</v>
      </c>
      <c r="N8220" s="5" t="s">
        <v>23</v>
      </c>
      <c r="O8220" s="3">
        <v>-32.6</v>
      </c>
      <c r="P8220" s="3">
        <v>5.58</v>
      </c>
      <c r="Q8220" s="3">
        <v>5.3</v>
      </c>
      <c r="R8220" s="5" t="s">
        <v>1435</v>
      </c>
      <c r="S8220" s="5" t="s">
        <v>1053</v>
      </c>
      <c r="T8220" s="5" t="str">
        <f t="shared" si="769"/>
        <v>Sarah Brown</v>
      </c>
      <c r="U8220" t="s">
        <v>153</v>
      </c>
      <c r="V8220" s="5" t="s">
        <v>37</v>
      </c>
      <c r="W8220" s="5" t="s">
        <v>28</v>
      </c>
      <c r="X8220" s="5" t="s">
        <v>98</v>
      </c>
      <c r="Y8220" s="5" t="s">
        <v>1532</v>
      </c>
      <c r="Z8220" s="5" t="s">
        <v>43</v>
      </c>
      <c r="AA8220" s="4">
        <v>0.35</v>
      </c>
      <c r="AB8220" s="1">
        <v>40512</v>
      </c>
      <c r="AC8220" s="1">
        <v>22199</v>
      </c>
      <c r="AD8220">
        <f t="shared" si="770"/>
        <v>1</v>
      </c>
      <c r="AE8220">
        <f t="shared" ca="1" si="771"/>
        <v>63</v>
      </c>
      <c r="AF8220" t="str">
        <f t="shared" ca="1" si="772"/>
        <v>18-64</v>
      </c>
      <c r="AG8220" s="3">
        <f t="shared" si="773"/>
        <v>0.57254347368421055</v>
      </c>
      <c r="AH8220" t="str">
        <f>_xlfn.IFNA(VLOOKUP(Sales_Transactions[[#This Row],[Order ID]],Returned_Items[#All],2,FALSE),"Not Returned")</f>
        <v>Not Returned</v>
      </c>
    </row>
    <row r="8221" spans="1:34" x14ac:dyDescent="0.25">
      <c r="A8221">
        <v>15782</v>
      </c>
      <c r="C8221" t="s">
        <v>2878</v>
      </c>
      <c r="D8221" s="2" t="str">
        <f>TEXT(MID(Sales_Transactions[[#This Row],[Order Date]],2,5),"d/m/yyy")</f>
        <v>30/3/2012</v>
      </c>
      <c r="E8221" s="2" t="str">
        <f>TEXT(MID(Sales_Transactions[[#This Row],[Order Date]],2,5),"d")</f>
        <v>30</v>
      </c>
      <c r="F8221" s="2" t="str">
        <f>TEXT(MID(Sales_Transactions[[#This Row],[Order Date]],2,5),"m")</f>
        <v>3</v>
      </c>
      <c r="G8221" s="2" t="str">
        <f>TEXT(MID(Sales_Transactions[[#This Row],[Order Date]],2,5),"yyy")</f>
        <v>2012</v>
      </c>
      <c r="H8221" s="2" t="str">
        <f>TEXT(MID(Sales_Transactions[[#This Row],[Order Date]],2,5),"yyy/m")</f>
        <v>2012/3</v>
      </c>
      <c r="I8221" t="s">
        <v>33</v>
      </c>
      <c r="J8221">
        <f t="shared" si="768"/>
        <v>4</v>
      </c>
      <c r="K8221" s="2">
        <v>35</v>
      </c>
      <c r="L8221" s="3">
        <v>2339.64</v>
      </c>
      <c r="M8221" s="4">
        <v>0.1</v>
      </c>
      <c r="N8221" s="5" t="s">
        <v>23</v>
      </c>
      <c r="O8221" s="3">
        <v>-1916.71</v>
      </c>
      <c r="P8221" s="3">
        <v>71.37</v>
      </c>
      <c r="Q8221" s="3">
        <v>69</v>
      </c>
      <c r="R8221" s="5" t="s">
        <v>110</v>
      </c>
      <c r="S8221" s="5" t="s">
        <v>1444</v>
      </c>
      <c r="T8221" s="5" t="str">
        <f t="shared" si="769"/>
        <v>Jim Karlsson</v>
      </c>
      <c r="U8221" t="s">
        <v>153</v>
      </c>
      <c r="V8221" s="5" t="s">
        <v>27</v>
      </c>
      <c r="W8221" s="5" t="s">
        <v>57</v>
      </c>
      <c r="X8221" s="5" t="s">
        <v>107</v>
      </c>
      <c r="Y8221" s="5" t="s">
        <v>108</v>
      </c>
      <c r="Z8221" s="5" t="s">
        <v>31</v>
      </c>
      <c r="AA8221" s="4">
        <v>0.68</v>
      </c>
      <c r="AB8221" s="1">
        <v>41000</v>
      </c>
      <c r="AC8221" s="1">
        <v>22256</v>
      </c>
      <c r="AD8221">
        <f t="shared" si="770"/>
        <v>2</v>
      </c>
      <c r="AE8221">
        <f t="shared" ca="1" si="771"/>
        <v>63</v>
      </c>
      <c r="AF8221" t="str">
        <f t="shared" ca="1" si="772"/>
        <v>18-64</v>
      </c>
      <c r="AG8221" s="3">
        <f t="shared" si="773"/>
        <v>4.0085322857142858</v>
      </c>
      <c r="AH8221" t="str">
        <f>_xlfn.IFNA(VLOOKUP(Sales_Transactions[[#This Row],[Order ID]],Returned_Items[#All],2,FALSE),"Not Returned")</f>
        <v>Not Returned</v>
      </c>
    </row>
    <row r="8222" spans="1:34" x14ac:dyDescent="0.25">
      <c r="A8222">
        <v>16132</v>
      </c>
      <c r="C8222" t="s">
        <v>2140</v>
      </c>
      <c r="D8222" s="2" t="str">
        <f>TEXT(MID(Sales_Transactions[[#This Row],[Order Date]],2,5),"d/m/yyy")</f>
        <v>27/10/2012</v>
      </c>
      <c r="E8222" s="2" t="str">
        <f>TEXT(MID(Sales_Transactions[[#This Row],[Order Date]],2,5),"d")</f>
        <v>27</v>
      </c>
      <c r="F8222" s="2" t="str">
        <f>TEXT(MID(Sales_Transactions[[#This Row],[Order Date]],2,5),"m")</f>
        <v>10</v>
      </c>
      <c r="G8222" s="2" t="str">
        <f>TEXT(MID(Sales_Transactions[[#This Row],[Order Date]],2,5),"yyy")</f>
        <v>2012</v>
      </c>
      <c r="H8222" s="2" t="str">
        <f>TEXT(MID(Sales_Transactions[[#This Row],[Order Date]],2,5),"yyy/m")</f>
        <v>2012/10</v>
      </c>
      <c r="I8222" t="s">
        <v>78</v>
      </c>
      <c r="J8222">
        <f t="shared" si="768"/>
        <v>3</v>
      </c>
      <c r="K8222" s="2">
        <v>26</v>
      </c>
      <c r="L8222" s="3">
        <v>519.96</v>
      </c>
      <c r="M8222" s="4">
        <v>7.0000000000000007E-2</v>
      </c>
      <c r="N8222" s="5" t="s">
        <v>23</v>
      </c>
      <c r="O8222" s="3">
        <v>169.44</v>
      </c>
      <c r="P8222" s="3">
        <v>21.38</v>
      </c>
      <c r="Q8222" s="3">
        <v>2.99</v>
      </c>
      <c r="R8222" s="5" t="s">
        <v>45</v>
      </c>
      <c r="S8222" s="5" t="s">
        <v>3632</v>
      </c>
      <c r="T8222" s="5" t="str">
        <f t="shared" si="769"/>
        <v>Clay Cheatham</v>
      </c>
      <c r="U8222" t="s">
        <v>153</v>
      </c>
      <c r="V8222" s="5" t="s">
        <v>27</v>
      </c>
      <c r="W8222" s="5" t="s">
        <v>28</v>
      </c>
      <c r="X8222" s="5" t="s">
        <v>41</v>
      </c>
      <c r="Y8222" s="5" t="s">
        <v>2329</v>
      </c>
      <c r="Z8222" s="5" t="s">
        <v>43</v>
      </c>
      <c r="AA8222" s="4">
        <v>0.36</v>
      </c>
      <c r="AB8222" s="1">
        <v>41210</v>
      </c>
      <c r="AC8222" s="1">
        <v>22288</v>
      </c>
      <c r="AD8222">
        <f t="shared" si="770"/>
        <v>1</v>
      </c>
      <c r="AE8222">
        <f t="shared" ca="1" si="771"/>
        <v>63</v>
      </c>
      <c r="AF8222" t="str">
        <f t="shared" ca="1" si="772"/>
        <v>18-64</v>
      </c>
      <c r="AG8222" s="3">
        <f t="shared" si="773"/>
        <v>0.93673207692307681</v>
      </c>
      <c r="AH8222" t="str">
        <f>_xlfn.IFNA(VLOOKUP(Sales_Transactions[[#This Row],[Order ID]],Returned_Items[#All],2,FALSE),"Not Returned")</f>
        <v>Not Returned</v>
      </c>
    </row>
    <row r="8223" spans="1:34" x14ac:dyDescent="0.25">
      <c r="A8223">
        <v>17251</v>
      </c>
      <c r="C8223" t="s">
        <v>3461</v>
      </c>
      <c r="D8223" s="2" t="str">
        <f>TEXT(MID(Sales_Transactions[[#This Row],[Order Date]],2,5),"d/m/yyy")</f>
        <v>27/10/2009</v>
      </c>
      <c r="E8223" s="2" t="str">
        <f>TEXT(MID(Sales_Transactions[[#This Row],[Order Date]],2,5),"d")</f>
        <v>27</v>
      </c>
      <c r="F8223" s="2" t="str">
        <f>TEXT(MID(Sales_Transactions[[#This Row],[Order Date]],2,5),"m")</f>
        <v>10</v>
      </c>
      <c r="G8223" s="2" t="str">
        <f>TEXT(MID(Sales_Transactions[[#This Row],[Order Date]],2,5),"yyy")</f>
        <v>2009</v>
      </c>
      <c r="H8223" s="2" t="str">
        <f>TEXT(MID(Sales_Transactions[[#This Row],[Order Date]],2,5),"yyy/m")</f>
        <v>2009/10</v>
      </c>
      <c r="I8223" t="s">
        <v>52</v>
      </c>
      <c r="J8223">
        <f t="shared" si="768"/>
        <v>1</v>
      </c>
      <c r="K8223" s="2">
        <v>26</v>
      </c>
      <c r="L8223" s="3">
        <v>2951.4380000000001</v>
      </c>
      <c r="M8223" s="4">
        <v>0</v>
      </c>
      <c r="N8223" s="5" t="s">
        <v>23</v>
      </c>
      <c r="O8223" s="3">
        <v>667.28</v>
      </c>
      <c r="P8223" s="3">
        <v>125.99</v>
      </c>
      <c r="Q8223" s="3">
        <v>8.99</v>
      </c>
      <c r="R8223" s="5" t="s">
        <v>45</v>
      </c>
      <c r="S8223" s="5" t="s">
        <v>3632</v>
      </c>
      <c r="T8223" s="5" t="str">
        <f t="shared" si="769"/>
        <v>Clay Cheatham</v>
      </c>
      <c r="U8223" t="s">
        <v>153</v>
      </c>
      <c r="V8223" s="5" t="s">
        <v>27</v>
      </c>
      <c r="W8223" s="5" t="s">
        <v>48</v>
      </c>
      <c r="X8223" s="5" t="s">
        <v>49</v>
      </c>
      <c r="Y8223" s="5" t="s">
        <v>3443</v>
      </c>
      <c r="Z8223" s="5" t="s">
        <v>43</v>
      </c>
      <c r="AA8223" s="4">
        <v>0.56999999999999995</v>
      </c>
      <c r="AB8223" s="1">
        <v>40115</v>
      </c>
      <c r="AC8223" s="1">
        <v>22366</v>
      </c>
      <c r="AD8223">
        <f t="shared" si="770"/>
        <v>2</v>
      </c>
      <c r="AE8223">
        <f t="shared" ca="1" si="771"/>
        <v>63</v>
      </c>
      <c r="AF8223" t="str">
        <f t="shared" ca="1" si="772"/>
        <v>18-64</v>
      </c>
      <c r="AG8223" s="3">
        <f t="shared" si="773"/>
        <v>5.1915384615384612</v>
      </c>
      <c r="AH8223" t="str">
        <f>_xlfn.IFNA(VLOOKUP(Sales_Transactions[[#This Row],[Order ID]],Returned_Items[#All],2,FALSE),"Not Returned")</f>
        <v>Not Returned</v>
      </c>
    </row>
    <row r="8224" spans="1:34" x14ac:dyDescent="0.25">
      <c r="A8224">
        <v>17253</v>
      </c>
      <c r="C8224" t="s">
        <v>2857</v>
      </c>
      <c r="D8224" s="2" t="str">
        <f>TEXT(MID(Sales_Transactions[[#This Row],[Order Date]],2,5),"d/m/yyy")</f>
        <v>17/8/2011</v>
      </c>
      <c r="E8224" s="2" t="str">
        <f>TEXT(MID(Sales_Transactions[[#This Row],[Order Date]],2,5),"d")</f>
        <v>17</v>
      </c>
      <c r="F8224" s="2" t="str">
        <f>TEXT(MID(Sales_Transactions[[#This Row],[Order Date]],2,5),"m")</f>
        <v>8</v>
      </c>
      <c r="G8224" s="2" t="str">
        <f>TEXT(MID(Sales_Transactions[[#This Row],[Order Date]],2,5),"yyy")</f>
        <v>2011</v>
      </c>
      <c r="H8224" s="2" t="str">
        <f>TEXT(MID(Sales_Transactions[[#This Row],[Order Date]],2,5),"yyy/m")</f>
        <v>2011/8</v>
      </c>
      <c r="I8224" t="s">
        <v>101</v>
      </c>
      <c r="J8224">
        <f t="shared" si="768"/>
        <v>1</v>
      </c>
      <c r="K8224" s="2">
        <v>13</v>
      </c>
      <c r="L8224" s="3">
        <v>50.19</v>
      </c>
      <c r="M8224" s="4">
        <v>0.08</v>
      </c>
      <c r="N8224" s="5" t="s">
        <v>23</v>
      </c>
      <c r="O8224" s="3">
        <v>-64.39</v>
      </c>
      <c r="P8224" s="3">
        <v>3.52</v>
      </c>
      <c r="Q8224" s="3">
        <v>6.83</v>
      </c>
      <c r="R8224" s="5" t="s">
        <v>562</v>
      </c>
      <c r="S8224" s="5" t="s">
        <v>2288</v>
      </c>
      <c r="T8224" s="5" t="str">
        <f t="shared" si="769"/>
        <v>Roy Phan</v>
      </c>
      <c r="U8224" t="s">
        <v>153</v>
      </c>
      <c r="V8224" s="5" t="s">
        <v>47</v>
      </c>
      <c r="W8224" s="5" t="s">
        <v>28</v>
      </c>
      <c r="X8224" s="5" t="s">
        <v>41</v>
      </c>
      <c r="Y8224" s="5" t="s">
        <v>1077</v>
      </c>
      <c r="Z8224" s="5" t="s">
        <v>43</v>
      </c>
      <c r="AA8224" s="4">
        <v>0.38</v>
      </c>
      <c r="AB8224" s="1">
        <v>40774</v>
      </c>
      <c r="AC8224" s="1">
        <v>22332</v>
      </c>
      <c r="AD8224">
        <f t="shared" si="770"/>
        <v>2</v>
      </c>
      <c r="AE8224">
        <f t="shared" ca="1" si="771"/>
        <v>63</v>
      </c>
      <c r="AF8224" t="str">
        <f t="shared" ca="1" si="772"/>
        <v>18-64</v>
      </c>
      <c r="AG8224" s="3">
        <f t="shared" si="773"/>
        <v>0.79593723076923084</v>
      </c>
      <c r="AH8224" t="str">
        <f>_xlfn.IFNA(VLOOKUP(Sales_Transactions[[#This Row],[Order ID]],Returned_Items[#All],2,FALSE),"Not Returned")</f>
        <v>Not Returned</v>
      </c>
    </row>
    <row r="8225" spans="1:34" x14ac:dyDescent="0.25">
      <c r="A8225">
        <v>17287</v>
      </c>
      <c r="C8225" t="s">
        <v>1692</v>
      </c>
      <c r="D8225" s="2" t="str">
        <f>TEXT(MID(Sales_Transactions[[#This Row],[Order Date]],2,5),"d/m/yyy")</f>
        <v>5/4/2011</v>
      </c>
      <c r="E8225" s="2" t="str">
        <f>TEXT(MID(Sales_Transactions[[#This Row],[Order Date]],2,5),"d")</f>
        <v>5</v>
      </c>
      <c r="F8225" s="2" t="str">
        <f>TEXT(MID(Sales_Transactions[[#This Row],[Order Date]],2,5),"m")</f>
        <v>4</v>
      </c>
      <c r="G8225" s="2" t="str">
        <f>TEXT(MID(Sales_Transactions[[#This Row],[Order Date]],2,5),"yyy")</f>
        <v>2011</v>
      </c>
      <c r="H8225" s="2" t="str">
        <f>TEXT(MID(Sales_Transactions[[#This Row],[Order Date]],2,5),"yyy/m")</f>
        <v>2011/4</v>
      </c>
      <c r="I8225" t="s">
        <v>33</v>
      </c>
      <c r="J8225">
        <f t="shared" si="768"/>
        <v>4</v>
      </c>
      <c r="K8225" s="2">
        <v>38</v>
      </c>
      <c r="L8225" s="3">
        <v>5793.46</v>
      </c>
      <c r="M8225" s="4">
        <v>0.01</v>
      </c>
      <c r="N8225" s="5" t="s">
        <v>23</v>
      </c>
      <c r="O8225" s="3">
        <v>2477.77</v>
      </c>
      <c r="P8225" s="3">
        <v>150.97999999999999</v>
      </c>
      <c r="Q8225" s="3">
        <v>13.99</v>
      </c>
      <c r="R8225" s="5" t="s">
        <v>3643</v>
      </c>
      <c r="S8225" s="5" t="s">
        <v>2662</v>
      </c>
      <c r="T8225" s="5" t="str">
        <f t="shared" si="769"/>
        <v>Shui Tom</v>
      </c>
      <c r="U8225" t="s">
        <v>153</v>
      </c>
      <c r="V8225" s="5" t="s">
        <v>74</v>
      </c>
      <c r="W8225" s="5" t="s">
        <v>48</v>
      </c>
      <c r="X8225" s="5" t="s">
        <v>324</v>
      </c>
      <c r="Y8225" s="5" t="s">
        <v>552</v>
      </c>
      <c r="Z8225" s="5" t="s">
        <v>56</v>
      </c>
      <c r="AA8225" s="4">
        <v>0.38</v>
      </c>
      <c r="AB8225" s="1">
        <v>40639</v>
      </c>
      <c r="AC8225" s="1">
        <v>22637</v>
      </c>
      <c r="AD8225">
        <f t="shared" si="770"/>
        <v>1</v>
      </c>
      <c r="AE8225">
        <f t="shared" ca="1" si="771"/>
        <v>62</v>
      </c>
      <c r="AF8225" t="str">
        <f t="shared" ca="1" si="772"/>
        <v>18-64</v>
      </c>
      <c r="AG8225" s="3">
        <f t="shared" si="773"/>
        <v>4.3409184736842104</v>
      </c>
      <c r="AH8225" t="str">
        <f>_xlfn.IFNA(VLOOKUP(Sales_Transactions[[#This Row],[Order ID]],Returned_Items[#All],2,FALSE),"Not Returned")</f>
        <v>Not Returned</v>
      </c>
    </row>
    <row r="8226" spans="1:34" x14ac:dyDescent="0.25">
      <c r="A8226">
        <v>17287</v>
      </c>
      <c r="C8226" t="s">
        <v>1692</v>
      </c>
      <c r="D8226" s="2" t="str">
        <f>TEXT(MID(Sales_Transactions[[#This Row],[Order Date]],2,5),"d/m/yyy")</f>
        <v>5/4/2011</v>
      </c>
      <c r="E8226" s="2" t="str">
        <f>TEXT(MID(Sales_Transactions[[#This Row],[Order Date]],2,5),"d")</f>
        <v>5</v>
      </c>
      <c r="F8226" s="2" t="str">
        <f>TEXT(MID(Sales_Transactions[[#This Row],[Order Date]],2,5),"m")</f>
        <v>4</v>
      </c>
      <c r="G8226" s="2" t="str">
        <f>TEXT(MID(Sales_Transactions[[#This Row],[Order Date]],2,5),"yyy")</f>
        <v>2011</v>
      </c>
      <c r="H8226" s="2" t="str">
        <f>TEXT(MID(Sales_Transactions[[#This Row],[Order Date]],2,5),"yyy/m")</f>
        <v>2011/4</v>
      </c>
      <c r="I8226" t="s">
        <v>33</v>
      </c>
      <c r="J8226">
        <f t="shared" si="768"/>
        <v>4</v>
      </c>
      <c r="K8226" s="2">
        <v>11</v>
      </c>
      <c r="L8226" s="3">
        <v>4558.21</v>
      </c>
      <c r="M8226" s="4">
        <v>0.06</v>
      </c>
      <c r="N8226" s="5" t="s">
        <v>23</v>
      </c>
      <c r="O8226" s="3">
        <v>993.81</v>
      </c>
      <c r="P8226" s="3">
        <v>415.88</v>
      </c>
      <c r="Q8226" s="3">
        <v>11.37</v>
      </c>
      <c r="R8226" s="5" t="s">
        <v>3643</v>
      </c>
      <c r="S8226" s="5" t="s">
        <v>2662</v>
      </c>
      <c r="T8226" s="5" t="str">
        <f t="shared" si="769"/>
        <v>Shui Tom</v>
      </c>
      <c r="U8226" t="s">
        <v>153</v>
      </c>
      <c r="V8226" s="5" t="s">
        <v>74</v>
      </c>
      <c r="W8226" s="5" t="s">
        <v>28</v>
      </c>
      <c r="X8226" s="5" t="s">
        <v>29</v>
      </c>
      <c r="Y8226" s="5" t="s">
        <v>581</v>
      </c>
      <c r="Z8226" s="5" t="s">
        <v>43</v>
      </c>
      <c r="AA8226" s="4">
        <v>0.56999999999999995</v>
      </c>
      <c r="AB8226" s="1">
        <v>40640</v>
      </c>
      <c r="AC8226" s="1">
        <v>22545</v>
      </c>
      <c r="AD8226">
        <f t="shared" si="770"/>
        <v>2</v>
      </c>
      <c r="AE8226">
        <f t="shared" ca="1" si="771"/>
        <v>62</v>
      </c>
      <c r="AF8226" t="str">
        <f t="shared" ca="1" si="772"/>
        <v>18-64</v>
      </c>
      <c r="AG8226" s="3">
        <f t="shared" si="773"/>
        <v>38.818224727272728</v>
      </c>
      <c r="AH8226" t="str">
        <f>_xlfn.IFNA(VLOOKUP(Sales_Transactions[[#This Row],[Order ID]],Returned_Items[#All],2,FALSE),"Not Returned")</f>
        <v>Not Returned</v>
      </c>
    </row>
    <row r="8227" spans="1:34" x14ac:dyDescent="0.25">
      <c r="A8227">
        <v>17287</v>
      </c>
      <c r="C8227" t="s">
        <v>1692</v>
      </c>
      <c r="D8227" s="2" t="str">
        <f>TEXT(MID(Sales_Transactions[[#This Row],[Order Date]],2,5),"d/m/yyy")</f>
        <v>5/4/2011</v>
      </c>
      <c r="E8227" s="2" t="str">
        <f>TEXT(MID(Sales_Transactions[[#This Row],[Order Date]],2,5),"d")</f>
        <v>5</v>
      </c>
      <c r="F8227" s="2" t="str">
        <f>TEXT(MID(Sales_Transactions[[#This Row],[Order Date]],2,5),"m")</f>
        <v>4</v>
      </c>
      <c r="G8227" s="2" t="str">
        <f>TEXT(MID(Sales_Transactions[[#This Row],[Order Date]],2,5),"yyy")</f>
        <v>2011</v>
      </c>
      <c r="H8227" s="2" t="str">
        <f>TEXT(MID(Sales_Transactions[[#This Row],[Order Date]],2,5),"yyy/m")</f>
        <v>2011/4</v>
      </c>
      <c r="I8227" t="s">
        <v>33</v>
      </c>
      <c r="J8227">
        <f t="shared" si="768"/>
        <v>4</v>
      </c>
      <c r="K8227" s="2">
        <v>26</v>
      </c>
      <c r="L8227" s="3">
        <v>4361.6985000000004</v>
      </c>
      <c r="M8227" s="4">
        <v>0.05</v>
      </c>
      <c r="N8227" s="5" t="s">
        <v>23</v>
      </c>
      <c r="O8227" s="3">
        <v>1069.79</v>
      </c>
      <c r="P8227" s="3">
        <v>195.99</v>
      </c>
      <c r="Q8227" s="3">
        <v>4.2</v>
      </c>
      <c r="R8227" s="5" t="s">
        <v>3643</v>
      </c>
      <c r="S8227" s="5" t="s">
        <v>2662</v>
      </c>
      <c r="T8227" s="5" t="str">
        <f t="shared" si="769"/>
        <v>Shui Tom</v>
      </c>
      <c r="U8227" t="s">
        <v>153</v>
      </c>
      <c r="V8227" s="5" t="s">
        <v>74</v>
      </c>
      <c r="W8227" s="5" t="s">
        <v>48</v>
      </c>
      <c r="X8227" s="5" t="s">
        <v>49</v>
      </c>
      <c r="Y8227" s="5" t="s">
        <v>1793</v>
      </c>
      <c r="Z8227" s="5" t="s">
        <v>43</v>
      </c>
      <c r="AA8227" s="4">
        <v>0.56000000000000005</v>
      </c>
      <c r="AB8227" s="1">
        <v>40640</v>
      </c>
      <c r="AC8227" s="1">
        <v>22562</v>
      </c>
      <c r="AD8227">
        <f t="shared" si="770"/>
        <v>2</v>
      </c>
      <c r="AE8227">
        <f t="shared" ca="1" si="771"/>
        <v>62</v>
      </c>
      <c r="AF8227" t="str">
        <f t="shared" ca="1" si="772"/>
        <v>18-64</v>
      </c>
      <c r="AG8227" s="3">
        <f t="shared" si="773"/>
        <v>7.6958463461538464</v>
      </c>
      <c r="AH8227" t="str">
        <f>_xlfn.IFNA(VLOOKUP(Sales_Transactions[[#This Row],[Order ID]],Returned_Items[#All],2,FALSE),"Not Returned")</f>
        <v>Not Returned</v>
      </c>
    </row>
    <row r="8228" spans="1:34" x14ac:dyDescent="0.25">
      <c r="A8228">
        <v>18279</v>
      </c>
      <c r="C8228" t="s">
        <v>2116</v>
      </c>
      <c r="D8228" s="2" t="str">
        <f>TEXT(MID(Sales_Transactions[[#This Row],[Order Date]],2,5),"d/m/yyy")</f>
        <v>26/2/2009</v>
      </c>
      <c r="E8228" s="2" t="str">
        <f>TEXT(MID(Sales_Transactions[[#This Row],[Order Date]],2,5),"d")</f>
        <v>26</v>
      </c>
      <c r="F8228" s="2" t="str">
        <f>TEXT(MID(Sales_Transactions[[#This Row],[Order Date]],2,5),"m")</f>
        <v>2</v>
      </c>
      <c r="G8228" s="2" t="str">
        <f>TEXT(MID(Sales_Transactions[[#This Row],[Order Date]],2,5),"yyy")</f>
        <v>2009</v>
      </c>
      <c r="H8228" s="2" t="str">
        <f>TEXT(MID(Sales_Transactions[[#This Row],[Order Date]],2,5),"yyy/m")</f>
        <v>2009/2</v>
      </c>
      <c r="I8228" t="s">
        <v>78</v>
      </c>
      <c r="J8228">
        <f t="shared" si="768"/>
        <v>3</v>
      </c>
      <c r="K8228" s="2">
        <v>22</v>
      </c>
      <c r="L8228" s="3">
        <v>184.35</v>
      </c>
      <c r="M8228" s="4">
        <v>7.0000000000000007E-2</v>
      </c>
      <c r="N8228" s="5" t="s">
        <v>23</v>
      </c>
      <c r="O8228" s="3">
        <v>11.95</v>
      </c>
      <c r="P8228" s="3">
        <v>8.33</v>
      </c>
      <c r="Q8228" s="3">
        <v>1.99</v>
      </c>
      <c r="R8228" s="5" t="s">
        <v>3122</v>
      </c>
      <c r="S8228" s="5" t="s">
        <v>3636</v>
      </c>
      <c r="T8228" s="5" t="str">
        <f t="shared" si="769"/>
        <v>Stephanie Phelps</v>
      </c>
      <c r="U8228" t="s">
        <v>153</v>
      </c>
      <c r="V8228" s="5" t="s">
        <v>37</v>
      </c>
      <c r="W8228" s="5" t="s">
        <v>48</v>
      </c>
      <c r="X8228" s="5" t="s">
        <v>87</v>
      </c>
      <c r="Y8228" s="5" t="s">
        <v>522</v>
      </c>
      <c r="Z8228" s="5" t="s">
        <v>60</v>
      </c>
      <c r="AA8228" s="4">
        <v>0.52</v>
      </c>
      <c r="AB8228" s="1">
        <v>39872</v>
      </c>
      <c r="AC8228" s="1">
        <v>22941</v>
      </c>
      <c r="AD8228">
        <f t="shared" si="770"/>
        <v>2</v>
      </c>
      <c r="AE8228">
        <f t="shared" ca="1" si="771"/>
        <v>61</v>
      </c>
      <c r="AF8228" t="str">
        <f t="shared" ca="1" si="772"/>
        <v>18-64</v>
      </c>
      <c r="AG8228" s="3">
        <f t="shared" si="773"/>
        <v>0.46882586363636364</v>
      </c>
      <c r="AH8228" t="str">
        <f>_xlfn.IFNA(VLOOKUP(Sales_Transactions[[#This Row],[Order ID]],Returned_Items[#All],2,FALSE),"Not Returned")</f>
        <v>Not Returned</v>
      </c>
    </row>
    <row r="8229" spans="1:34" x14ac:dyDescent="0.25">
      <c r="A8229">
        <v>18279</v>
      </c>
      <c r="C8229" t="s">
        <v>2116</v>
      </c>
      <c r="D8229" s="2" t="str">
        <f>TEXT(MID(Sales_Transactions[[#This Row],[Order Date]],2,5),"d/m/yyy")</f>
        <v>26/2/2009</v>
      </c>
      <c r="E8229" s="2" t="str">
        <f>TEXT(MID(Sales_Transactions[[#This Row],[Order Date]],2,5),"d")</f>
        <v>26</v>
      </c>
      <c r="F8229" s="2" t="str">
        <f>TEXT(MID(Sales_Transactions[[#This Row],[Order Date]],2,5),"m")</f>
        <v>2</v>
      </c>
      <c r="G8229" s="2" t="str">
        <f>TEXT(MID(Sales_Transactions[[#This Row],[Order Date]],2,5),"yyy")</f>
        <v>2009</v>
      </c>
      <c r="H8229" s="2" t="str">
        <f>TEXT(MID(Sales_Transactions[[#This Row],[Order Date]],2,5),"yyy/m")</f>
        <v>2009/2</v>
      </c>
      <c r="I8229" t="s">
        <v>78</v>
      </c>
      <c r="J8229">
        <f t="shared" si="768"/>
        <v>3</v>
      </c>
      <c r="K8229" s="2">
        <v>20</v>
      </c>
      <c r="L8229" s="3">
        <v>10281.790000000001</v>
      </c>
      <c r="M8229" s="4">
        <v>0.03</v>
      </c>
      <c r="N8229" s="5" t="s">
        <v>23</v>
      </c>
      <c r="O8229" s="3">
        <v>3272.9</v>
      </c>
      <c r="P8229" s="3">
        <v>499.99</v>
      </c>
      <c r="Q8229" s="3">
        <v>24.49</v>
      </c>
      <c r="R8229" s="5" t="s">
        <v>3122</v>
      </c>
      <c r="S8229" s="5" t="s">
        <v>3636</v>
      </c>
      <c r="T8229" s="5" t="str">
        <f t="shared" si="769"/>
        <v>Stephanie Phelps</v>
      </c>
      <c r="U8229" t="s">
        <v>153</v>
      </c>
      <c r="V8229" s="5" t="s">
        <v>37</v>
      </c>
      <c r="W8229" s="5" t="s">
        <v>48</v>
      </c>
      <c r="X8229" s="5" t="s">
        <v>131</v>
      </c>
      <c r="Y8229" s="5" t="s">
        <v>337</v>
      </c>
      <c r="Z8229" s="5" t="s">
        <v>31</v>
      </c>
      <c r="AA8229" s="4">
        <v>0.36</v>
      </c>
      <c r="AB8229" s="1">
        <v>39871</v>
      </c>
      <c r="AC8229" s="1">
        <v>22878</v>
      </c>
      <c r="AD8229">
        <f t="shared" si="770"/>
        <v>1</v>
      </c>
      <c r="AE8229">
        <f t="shared" ca="1" si="771"/>
        <v>61</v>
      </c>
      <c r="AF8229" t="str">
        <f t="shared" ca="1" si="772"/>
        <v>18-64</v>
      </c>
      <c r="AG8229" s="3">
        <f t="shared" si="773"/>
        <v>26.216500150000002</v>
      </c>
      <c r="AH8229" t="str">
        <f>_xlfn.IFNA(VLOOKUP(Sales_Transactions[[#This Row],[Order ID]],Returned_Items[#All],2,FALSE),"Not Returned")</f>
        <v>Not Returned</v>
      </c>
    </row>
    <row r="8230" spans="1:34" x14ac:dyDescent="0.25">
      <c r="A8230">
        <v>18503</v>
      </c>
      <c r="C8230" t="s">
        <v>3376</v>
      </c>
      <c r="D8230" s="2" t="str">
        <f>TEXT(MID(Sales_Transactions[[#This Row],[Order Date]],2,5),"d/m/yyy")</f>
        <v>5/5/2011</v>
      </c>
      <c r="E8230" s="2" t="str">
        <f>TEXT(MID(Sales_Transactions[[#This Row],[Order Date]],2,5),"d")</f>
        <v>5</v>
      </c>
      <c r="F8230" s="2" t="str">
        <f>TEXT(MID(Sales_Transactions[[#This Row],[Order Date]],2,5),"m")</f>
        <v>5</v>
      </c>
      <c r="G8230" s="2" t="str">
        <f>TEXT(MID(Sales_Transactions[[#This Row],[Order Date]],2,5),"yyy")</f>
        <v>2011</v>
      </c>
      <c r="H8230" s="2" t="str">
        <f>TEXT(MID(Sales_Transactions[[#This Row],[Order Date]],2,5),"yyy/m")</f>
        <v>2011/5</v>
      </c>
      <c r="I8230" t="s">
        <v>52</v>
      </c>
      <c r="J8230">
        <f t="shared" si="768"/>
        <v>1</v>
      </c>
      <c r="K8230" s="2">
        <v>46</v>
      </c>
      <c r="L8230" s="3">
        <v>6637.63</v>
      </c>
      <c r="M8230" s="4">
        <v>0.03</v>
      </c>
      <c r="N8230" s="5" t="s">
        <v>34</v>
      </c>
      <c r="O8230" s="3">
        <v>1487.94</v>
      </c>
      <c r="P8230" s="3">
        <v>145.44999999999999</v>
      </c>
      <c r="Q8230" s="3">
        <v>17.850000000000001</v>
      </c>
      <c r="R8230" s="5" t="s">
        <v>1435</v>
      </c>
      <c r="S8230" s="5" t="s">
        <v>1053</v>
      </c>
      <c r="T8230" s="5" t="str">
        <f t="shared" si="769"/>
        <v>Sarah Brown</v>
      </c>
      <c r="U8230" t="s">
        <v>153</v>
      </c>
      <c r="V8230" s="5" t="s">
        <v>37</v>
      </c>
      <c r="W8230" s="5" t="s">
        <v>48</v>
      </c>
      <c r="X8230" s="5" t="s">
        <v>324</v>
      </c>
      <c r="Y8230" s="5" t="s">
        <v>365</v>
      </c>
      <c r="Z8230" s="5" t="s">
        <v>40</v>
      </c>
      <c r="AA8230" s="4">
        <v>0.56000000000000005</v>
      </c>
      <c r="AB8230" s="1">
        <v>40670</v>
      </c>
      <c r="AC8230" s="1">
        <v>22717</v>
      </c>
      <c r="AD8230">
        <f t="shared" si="770"/>
        <v>2</v>
      </c>
      <c r="AE8230">
        <f t="shared" ca="1" si="771"/>
        <v>62</v>
      </c>
      <c r="AF8230" t="str">
        <f t="shared" ca="1" si="772"/>
        <v>18-64</v>
      </c>
      <c r="AG8230" s="3">
        <f t="shared" si="773"/>
        <v>3.549051413043478</v>
      </c>
      <c r="AH8230" t="str">
        <f>_xlfn.IFNA(VLOOKUP(Sales_Transactions[[#This Row],[Order ID]],Returned_Items[#All],2,FALSE),"Not Returned")</f>
        <v>Not Returned</v>
      </c>
    </row>
    <row r="8231" spans="1:34" x14ac:dyDescent="0.25">
      <c r="A8231">
        <v>18503</v>
      </c>
      <c r="C8231" t="s">
        <v>3376</v>
      </c>
      <c r="D8231" s="2" t="str">
        <f>TEXT(MID(Sales_Transactions[[#This Row],[Order Date]],2,5),"d/m/yyy")</f>
        <v>5/5/2011</v>
      </c>
      <c r="E8231" s="2" t="str">
        <f>TEXT(MID(Sales_Transactions[[#This Row],[Order Date]],2,5),"d")</f>
        <v>5</v>
      </c>
      <c r="F8231" s="2" t="str">
        <f>TEXT(MID(Sales_Transactions[[#This Row],[Order Date]],2,5),"m")</f>
        <v>5</v>
      </c>
      <c r="G8231" s="2" t="str">
        <f>TEXT(MID(Sales_Transactions[[#This Row],[Order Date]],2,5),"yyy")</f>
        <v>2011</v>
      </c>
      <c r="H8231" s="2" t="str">
        <f>TEXT(MID(Sales_Transactions[[#This Row],[Order Date]],2,5),"yyy/m")</f>
        <v>2011/5</v>
      </c>
      <c r="I8231" t="s">
        <v>52</v>
      </c>
      <c r="J8231">
        <f t="shared" si="768"/>
        <v>1</v>
      </c>
      <c r="K8231" s="2">
        <v>13</v>
      </c>
      <c r="L8231" s="3">
        <v>928.90549999999996</v>
      </c>
      <c r="M8231" s="4">
        <v>0.06</v>
      </c>
      <c r="N8231" s="5" t="s">
        <v>23</v>
      </c>
      <c r="O8231" s="3">
        <v>-23.93</v>
      </c>
      <c r="P8231" s="3">
        <v>85.99</v>
      </c>
      <c r="Q8231" s="3">
        <v>2.79</v>
      </c>
      <c r="R8231" s="5" t="s">
        <v>1435</v>
      </c>
      <c r="S8231" s="5" t="s">
        <v>1053</v>
      </c>
      <c r="T8231" s="5" t="str">
        <f t="shared" si="769"/>
        <v>Sarah Brown</v>
      </c>
      <c r="U8231" t="s">
        <v>153</v>
      </c>
      <c r="V8231" s="5" t="s">
        <v>37</v>
      </c>
      <c r="W8231" s="5" t="s">
        <v>48</v>
      </c>
      <c r="X8231" s="5" t="s">
        <v>49</v>
      </c>
      <c r="Y8231" s="5" t="s">
        <v>1571</v>
      </c>
      <c r="Z8231" s="5" t="s">
        <v>43</v>
      </c>
      <c r="AA8231" s="4">
        <v>0.57999999999999996</v>
      </c>
      <c r="AB8231" s="1">
        <v>40670</v>
      </c>
      <c r="AC8231" s="1">
        <v>22881</v>
      </c>
      <c r="AD8231">
        <f t="shared" si="770"/>
        <v>2</v>
      </c>
      <c r="AE8231">
        <f t="shared" ca="1" si="771"/>
        <v>61</v>
      </c>
      <c r="AF8231" t="str">
        <f t="shared" ca="1" si="772"/>
        <v>18-64</v>
      </c>
      <c r="AG8231" s="3">
        <f t="shared" si="773"/>
        <v>6.8252620000000004</v>
      </c>
      <c r="AH8231" t="str">
        <f>_xlfn.IFNA(VLOOKUP(Sales_Transactions[[#This Row],[Order ID]],Returned_Items[#All],2,FALSE),"Not Returned")</f>
        <v>Not Returned</v>
      </c>
    </row>
    <row r="8232" spans="1:34" x14ac:dyDescent="0.25">
      <c r="A8232">
        <v>18689</v>
      </c>
      <c r="C8232" t="s">
        <v>1687</v>
      </c>
      <c r="D8232" s="2" t="str">
        <f>TEXT(MID(Sales_Transactions[[#This Row],[Order Date]],2,5),"d/m/yyy")</f>
        <v>24/12/2009</v>
      </c>
      <c r="E8232" s="2" t="str">
        <f>TEXT(MID(Sales_Transactions[[#This Row],[Order Date]],2,5),"d")</f>
        <v>24</v>
      </c>
      <c r="F8232" s="2" t="str">
        <f>TEXT(MID(Sales_Transactions[[#This Row],[Order Date]],2,5),"m")</f>
        <v>12</v>
      </c>
      <c r="G8232" s="2" t="str">
        <f>TEXT(MID(Sales_Transactions[[#This Row],[Order Date]],2,5),"yyy")</f>
        <v>2009</v>
      </c>
      <c r="H8232" s="2" t="str">
        <f>TEXT(MID(Sales_Transactions[[#This Row],[Order Date]],2,5),"yyy/m")</f>
        <v>2009/12</v>
      </c>
      <c r="I8232" t="s">
        <v>52</v>
      </c>
      <c r="J8232">
        <f t="shared" si="768"/>
        <v>1</v>
      </c>
      <c r="K8232" s="2">
        <v>38</v>
      </c>
      <c r="L8232" s="3">
        <v>281.17</v>
      </c>
      <c r="M8232" s="4">
        <v>0.01</v>
      </c>
      <c r="N8232" s="5" t="s">
        <v>23</v>
      </c>
      <c r="O8232" s="3">
        <v>-78.37</v>
      </c>
      <c r="P8232" s="3">
        <v>7.1</v>
      </c>
      <c r="Q8232" s="3">
        <v>6.05</v>
      </c>
      <c r="R8232" s="5" t="s">
        <v>3177</v>
      </c>
      <c r="S8232" s="5" t="s">
        <v>3178</v>
      </c>
      <c r="T8232" s="5" t="str">
        <f t="shared" si="769"/>
        <v>Steven Roelle</v>
      </c>
      <c r="U8232" t="s">
        <v>153</v>
      </c>
      <c r="V8232" s="5" t="s">
        <v>27</v>
      </c>
      <c r="W8232" s="5" t="s">
        <v>28</v>
      </c>
      <c r="X8232" s="5" t="s">
        <v>41</v>
      </c>
      <c r="Y8232" s="5" t="s">
        <v>717</v>
      </c>
      <c r="Z8232" s="5" t="s">
        <v>43</v>
      </c>
      <c r="AA8232" s="4">
        <v>0.39</v>
      </c>
      <c r="AB8232" s="1">
        <v>40172</v>
      </c>
      <c r="AC8232" s="1">
        <v>22780</v>
      </c>
      <c r="AD8232">
        <f t="shared" si="770"/>
        <v>1</v>
      </c>
      <c r="AE8232">
        <f t="shared" ca="1" si="771"/>
        <v>62</v>
      </c>
      <c r="AF8232" t="str">
        <f t="shared" ca="1" si="772"/>
        <v>18-64</v>
      </c>
      <c r="AG8232" s="3">
        <f t="shared" si="773"/>
        <v>0.34603394736842108</v>
      </c>
      <c r="AH8232" t="str">
        <f>_xlfn.IFNA(VLOOKUP(Sales_Transactions[[#This Row],[Order ID]],Returned_Items[#All],2,FALSE),"Not Returned")</f>
        <v>Returned</v>
      </c>
    </row>
    <row r="8233" spans="1:34" x14ac:dyDescent="0.25">
      <c r="A8233">
        <v>18689</v>
      </c>
      <c r="C8233" t="s">
        <v>1687</v>
      </c>
      <c r="D8233" s="2" t="str">
        <f>TEXT(MID(Sales_Transactions[[#This Row],[Order Date]],2,5),"d/m/yyy")</f>
        <v>24/12/2009</v>
      </c>
      <c r="E8233" s="2" t="str">
        <f>TEXT(MID(Sales_Transactions[[#This Row],[Order Date]],2,5),"d")</f>
        <v>24</v>
      </c>
      <c r="F8233" s="2" t="str">
        <f>TEXT(MID(Sales_Transactions[[#This Row],[Order Date]],2,5),"m")</f>
        <v>12</v>
      </c>
      <c r="G8233" s="2" t="str">
        <f>TEXT(MID(Sales_Transactions[[#This Row],[Order Date]],2,5),"yyy")</f>
        <v>2009</v>
      </c>
      <c r="H8233" s="2" t="str">
        <f>TEXT(MID(Sales_Transactions[[#This Row],[Order Date]],2,5),"yyy/m")</f>
        <v>2009/12</v>
      </c>
      <c r="I8233" t="s">
        <v>52</v>
      </c>
      <c r="J8233">
        <f t="shared" si="768"/>
        <v>1</v>
      </c>
      <c r="K8233" s="2">
        <v>10</v>
      </c>
      <c r="L8233" s="3">
        <v>194.65</v>
      </c>
      <c r="M8233" s="4">
        <v>0.05</v>
      </c>
      <c r="N8233" s="5" t="s">
        <v>23</v>
      </c>
      <c r="O8233" s="3">
        <v>-3.78</v>
      </c>
      <c r="P8233" s="3">
        <v>18.97</v>
      </c>
      <c r="Q8233" s="3">
        <v>9.0299999999999994</v>
      </c>
      <c r="R8233" s="5" t="s">
        <v>3177</v>
      </c>
      <c r="S8233" s="5" t="s">
        <v>3178</v>
      </c>
      <c r="T8233" s="5" t="str">
        <f t="shared" si="769"/>
        <v>Steven Roelle</v>
      </c>
      <c r="U8233" t="s">
        <v>153</v>
      </c>
      <c r="V8233" s="5" t="s">
        <v>27</v>
      </c>
      <c r="W8233" s="5" t="s">
        <v>28</v>
      </c>
      <c r="X8233" s="5" t="s">
        <v>75</v>
      </c>
      <c r="Y8233" s="5" t="s">
        <v>173</v>
      </c>
      <c r="Z8233" s="5" t="s">
        <v>43</v>
      </c>
      <c r="AA8233" s="4">
        <v>0.37</v>
      </c>
      <c r="AB8233" s="1">
        <v>40172</v>
      </c>
      <c r="AC8233" s="1">
        <v>22751</v>
      </c>
      <c r="AD8233">
        <f t="shared" si="770"/>
        <v>1</v>
      </c>
      <c r="AE8233">
        <f t="shared" ca="1" si="771"/>
        <v>62</v>
      </c>
      <c r="AF8233" t="str">
        <f t="shared" ca="1" si="772"/>
        <v>18-64</v>
      </c>
      <c r="AG8233" s="3">
        <f t="shared" si="773"/>
        <v>2.7990514999999996</v>
      </c>
      <c r="AH8233" t="str">
        <f>_xlfn.IFNA(VLOOKUP(Sales_Transactions[[#This Row],[Order ID]],Returned_Items[#All],2,FALSE),"Not Returned")</f>
        <v>Returned</v>
      </c>
    </row>
    <row r="8234" spans="1:34" x14ac:dyDescent="0.25">
      <c r="A8234">
        <v>18758</v>
      </c>
      <c r="C8234" t="s">
        <v>2304</v>
      </c>
      <c r="D8234" s="2" t="str">
        <f>TEXT(MID(Sales_Transactions[[#This Row],[Order Date]],2,5),"d/m/yyy")</f>
        <v>20/4/2010</v>
      </c>
      <c r="E8234" s="2" t="str">
        <f>TEXT(MID(Sales_Transactions[[#This Row],[Order Date]],2,5),"d")</f>
        <v>20</v>
      </c>
      <c r="F8234" s="2" t="str">
        <f>TEXT(MID(Sales_Transactions[[#This Row],[Order Date]],2,5),"m")</f>
        <v>4</v>
      </c>
      <c r="G8234" s="2" t="str">
        <f>TEXT(MID(Sales_Transactions[[#This Row],[Order Date]],2,5),"yyy")</f>
        <v>2010</v>
      </c>
      <c r="H8234" s="2" t="str">
        <f>TEXT(MID(Sales_Transactions[[#This Row],[Order Date]],2,5),"yyy/m")</f>
        <v>2010/4</v>
      </c>
      <c r="I8234" t="s">
        <v>52</v>
      </c>
      <c r="J8234">
        <f t="shared" si="768"/>
        <v>1</v>
      </c>
      <c r="K8234" s="2">
        <v>20</v>
      </c>
      <c r="L8234" s="3">
        <v>2022.18</v>
      </c>
      <c r="M8234" s="4">
        <v>0.09</v>
      </c>
      <c r="N8234" s="5" t="s">
        <v>67</v>
      </c>
      <c r="O8234" s="3">
        <v>594.44000000000005</v>
      </c>
      <c r="P8234" s="3">
        <v>102.3</v>
      </c>
      <c r="Q8234" s="3">
        <v>21.26</v>
      </c>
      <c r="R8234" s="5" t="s">
        <v>1531</v>
      </c>
      <c r="S8234" s="5" t="s">
        <v>510</v>
      </c>
      <c r="T8234" s="5" t="str">
        <f t="shared" si="769"/>
        <v>Liz Pelletier</v>
      </c>
      <c r="U8234" t="s">
        <v>153</v>
      </c>
      <c r="V8234" s="5" t="s">
        <v>47</v>
      </c>
      <c r="W8234" s="5" t="s">
        <v>57</v>
      </c>
      <c r="X8234" s="5" t="s">
        <v>58</v>
      </c>
      <c r="Y8234" s="5" t="s">
        <v>262</v>
      </c>
      <c r="Z8234" s="5" t="s">
        <v>31</v>
      </c>
      <c r="AA8234" s="4">
        <v>0.59</v>
      </c>
      <c r="AB8234" s="1">
        <v>40290</v>
      </c>
      <c r="AC8234" s="1">
        <v>23328</v>
      </c>
      <c r="AD8234">
        <f t="shared" si="770"/>
        <v>2</v>
      </c>
      <c r="AE8234">
        <f t="shared" ca="1" si="771"/>
        <v>60</v>
      </c>
      <c r="AF8234" t="str">
        <f t="shared" ca="1" si="772"/>
        <v>18-64</v>
      </c>
      <c r="AG8234" s="3">
        <f t="shared" si="773"/>
        <v>6.1733965</v>
      </c>
      <c r="AH8234" t="str">
        <f>_xlfn.IFNA(VLOOKUP(Sales_Transactions[[#This Row],[Order ID]],Returned_Items[#All],2,FALSE),"Not Returned")</f>
        <v>Not Returned</v>
      </c>
    </row>
    <row r="8235" spans="1:34" x14ac:dyDescent="0.25">
      <c r="A8235">
        <v>19521</v>
      </c>
      <c r="C8235" t="s">
        <v>781</v>
      </c>
      <c r="D8235" s="2" t="str">
        <f>TEXT(MID(Sales_Transactions[[#This Row],[Order Date]],2,5),"d/m/yyy")</f>
        <v>23/11/2009</v>
      </c>
      <c r="E8235" s="2" t="str">
        <f>TEXT(MID(Sales_Transactions[[#This Row],[Order Date]],2,5),"d")</f>
        <v>23</v>
      </c>
      <c r="F8235" s="2" t="str">
        <f>TEXT(MID(Sales_Transactions[[#This Row],[Order Date]],2,5),"m")</f>
        <v>11</v>
      </c>
      <c r="G8235" s="2" t="str">
        <f>TEXT(MID(Sales_Transactions[[#This Row],[Order Date]],2,5),"yyy")</f>
        <v>2009</v>
      </c>
      <c r="H8235" s="2" t="str">
        <f>TEXT(MID(Sales_Transactions[[#This Row],[Order Date]],2,5),"yyy/m")</f>
        <v>2009/11</v>
      </c>
      <c r="I8235" t="s">
        <v>52</v>
      </c>
      <c r="J8235">
        <f t="shared" si="768"/>
        <v>1</v>
      </c>
      <c r="K8235" s="2">
        <v>9</v>
      </c>
      <c r="L8235" s="3">
        <v>351.06</v>
      </c>
      <c r="M8235" s="4">
        <v>0.02</v>
      </c>
      <c r="N8235" s="5" t="s">
        <v>23</v>
      </c>
      <c r="O8235" s="3">
        <v>-306.32</v>
      </c>
      <c r="P8235" s="3">
        <v>35.479999999999997</v>
      </c>
      <c r="Q8235" s="3">
        <v>35</v>
      </c>
      <c r="R8235" s="5" t="s">
        <v>198</v>
      </c>
      <c r="S8235" s="5" t="s">
        <v>2328</v>
      </c>
      <c r="T8235" s="5" t="str">
        <f t="shared" si="769"/>
        <v>Frank Hawley</v>
      </c>
      <c r="U8235" t="s">
        <v>153</v>
      </c>
      <c r="V8235" s="5" t="s">
        <v>74</v>
      </c>
      <c r="W8235" s="5" t="s">
        <v>28</v>
      </c>
      <c r="X8235" s="5" t="s">
        <v>29</v>
      </c>
      <c r="Y8235" s="5" t="s">
        <v>3503</v>
      </c>
      <c r="Z8235" s="5" t="s">
        <v>31</v>
      </c>
      <c r="AA8235" s="4">
        <v>0.85</v>
      </c>
      <c r="AB8235" s="1">
        <v>40141</v>
      </c>
      <c r="AC8235" s="1">
        <v>23137</v>
      </c>
      <c r="AD8235">
        <f t="shared" si="770"/>
        <v>1</v>
      </c>
      <c r="AE8235">
        <f t="shared" ca="1" si="771"/>
        <v>61</v>
      </c>
      <c r="AF8235" t="str">
        <f t="shared" ca="1" si="772"/>
        <v>18-64</v>
      </c>
      <c r="AG8235" s="3">
        <f t="shared" si="773"/>
        <v>7.8303226666666665</v>
      </c>
      <c r="AH8235" t="str">
        <f>_xlfn.IFNA(VLOOKUP(Sales_Transactions[[#This Row],[Order ID]],Returned_Items[#All],2,FALSE),"Not Returned")</f>
        <v>Not Returned</v>
      </c>
    </row>
    <row r="8236" spans="1:34" x14ac:dyDescent="0.25">
      <c r="A8236">
        <v>20513</v>
      </c>
      <c r="C8236" t="s">
        <v>716</v>
      </c>
      <c r="D8236" s="2" t="str">
        <f>TEXT(MID(Sales_Transactions[[#This Row],[Order Date]],2,5),"d/m/yyy")</f>
        <v>7/7/2009</v>
      </c>
      <c r="E8236" s="2" t="str">
        <f>TEXT(MID(Sales_Transactions[[#This Row],[Order Date]],2,5),"d")</f>
        <v>7</v>
      </c>
      <c r="F8236" s="2" t="str">
        <f>TEXT(MID(Sales_Transactions[[#This Row],[Order Date]],2,5),"m")</f>
        <v>7</v>
      </c>
      <c r="G8236" s="2" t="str">
        <f>TEXT(MID(Sales_Transactions[[#This Row],[Order Date]],2,5),"yyy")</f>
        <v>2009</v>
      </c>
      <c r="H8236" s="2" t="str">
        <f>TEXT(MID(Sales_Transactions[[#This Row],[Order Date]],2,5),"yyy/m")</f>
        <v>2009/7</v>
      </c>
      <c r="I8236" t="s">
        <v>33</v>
      </c>
      <c r="J8236">
        <f t="shared" si="768"/>
        <v>4</v>
      </c>
      <c r="K8236" s="2">
        <v>13</v>
      </c>
      <c r="L8236" s="3">
        <v>42.27</v>
      </c>
      <c r="M8236" s="4">
        <v>0.01</v>
      </c>
      <c r="N8236" s="5" t="s">
        <v>67</v>
      </c>
      <c r="O8236" s="3">
        <v>4.5599999999999996</v>
      </c>
      <c r="P8236" s="3">
        <v>2.84</v>
      </c>
      <c r="Q8236" s="3">
        <v>0.93</v>
      </c>
      <c r="R8236" s="5" t="s">
        <v>178</v>
      </c>
      <c r="S8236" s="5" t="s">
        <v>179</v>
      </c>
      <c r="T8236" s="5" t="str">
        <f t="shared" si="769"/>
        <v>Aaron Bergman</v>
      </c>
      <c r="U8236" t="s">
        <v>153</v>
      </c>
      <c r="V8236" s="5" t="s">
        <v>47</v>
      </c>
      <c r="W8236" s="5" t="s">
        <v>28</v>
      </c>
      <c r="X8236" s="5" t="s">
        <v>124</v>
      </c>
      <c r="Y8236" s="5" t="s">
        <v>129</v>
      </c>
      <c r="Z8236" s="5" t="s">
        <v>84</v>
      </c>
      <c r="AA8236" s="4">
        <v>0.54</v>
      </c>
      <c r="AB8236" s="1">
        <v>40002</v>
      </c>
      <c r="AC8236" s="1">
        <v>27896</v>
      </c>
      <c r="AD8236">
        <f t="shared" si="770"/>
        <v>1</v>
      </c>
      <c r="AE8236">
        <f t="shared" ca="1" si="771"/>
        <v>48</v>
      </c>
      <c r="AF8236" t="str">
        <f t="shared" ca="1" si="772"/>
        <v>18-64</v>
      </c>
      <c r="AG8236" s="3">
        <f t="shared" si="773"/>
        <v>0.28997815384615383</v>
      </c>
      <c r="AH8236" t="str">
        <f>_xlfn.IFNA(VLOOKUP(Sales_Transactions[[#This Row],[Order ID]],Returned_Items[#All],2,FALSE),"Not Returned")</f>
        <v>Not Returned</v>
      </c>
    </row>
    <row r="8237" spans="1:34" x14ac:dyDescent="0.25">
      <c r="A8237">
        <v>21253</v>
      </c>
      <c r="C8237" t="s">
        <v>2401</v>
      </c>
      <c r="D8237" s="2" t="str">
        <f>TEXT(MID(Sales_Transactions[[#This Row],[Order Date]],2,5),"d/m/yyy")</f>
        <v>17/4/2012</v>
      </c>
      <c r="E8237" s="2" t="str">
        <f>TEXT(MID(Sales_Transactions[[#This Row],[Order Date]],2,5),"d")</f>
        <v>17</v>
      </c>
      <c r="F8237" s="2" t="str">
        <f>TEXT(MID(Sales_Transactions[[#This Row],[Order Date]],2,5),"m")</f>
        <v>4</v>
      </c>
      <c r="G8237" s="2" t="str">
        <f>TEXT(MID(Sales_Transactions[[#This Row],[Order Date]],2,5),"yyy")</f>
        <v>2012</v>
      </c>
      <c r="H8237" s="2" t="str">
        <f>TEXT(MID(Sales_Transactions[[#This Row],[Order Date]],2,5),"yyy/m")</f>
        <v>2012/4</v>
      </c>
      <c r="I8237" t="s">
        <v>78</v>
      </c>
      <c r="J8237">
        <f t="shared" si="768"/>
        <v>3</v>
      </c>
      <c r="K8237" s="2">
        <v>5</v>
      </c>
      <c r="L8237" s="3">
        <v>455.08</v>
      </c>
      <c r="M8237" s="4">
        <v>0.04</v>
      </c>
      <c r="N8237" s="5" t="s">
        <v>23</v>
      </c>
      <c r="O8237" s="3">
        <v>27.8</v>
      </c>
      <c r="P8237" s="3">
        <v>83.93</v>
      </c>
      <c r="Q8237" s="3">
        <v>19.989999999999998</v>
      </c>
      <c r="R8237" s="5" t="s">
        <v>110</v>
      </c>
      <c r="S8237" s="5" t="s">
        <v>1444</v>
      </c>
      <c r="T8237" s="5" t="str">
        <f t="shared" si="769"/>
        <v>Jim Karlsson</v>
      </c>
      <c r="U8237" t="s">
        <v>153</v>
      </c>
      <c r="V8237" s="5" t="s">
        <v>27</v>
      </c>
      <c r="W8237" s="5" t="s">
        <v>28</v>
      </c>
      <c r="X8237" s="5" t="s">
        <v>98</v>
      </c>
      <c r="Y8237" s="5" t="s">
        <v>1425</v>
      </c>
      <c r="Z8237" s="5" t="s">
        <v>43</v>
      </c>
      <c r="AA8237" s="4">
        <v>0.38</v>
      </c>
      <c r="AB8237" s="1">
        <v>41017</v>
      </c>
      <c r="AC8237" s="1">
        <v>27977</v>
      </c>
      <c r="AD8237">
        <f t="shared" si="770"/>
        <v>1</v>
      </c>
      <c r="AE8237">
        <f t="shared" ca="1" si="771"/>
        <v>48</v>
      </c>
      <c r="AF8237" t="str">
        <f t="shared" ca="1" si="772"/>
        <v>18-64</v>
      </c>
      <c r="AG8237" s="3">
        <f t="shared" si="773"/>
        <v>20.777285599999999</v>
      </c>
      <c r="AH8237" t="str">
        <f>_xlfn.IFNA(VLOOKUP(Sales_Transactions[[#This Row],[Order ID]],Returned_Items[#All],2,FALSE),"Not Returned")</f>
        <v>Not Returned</v>
      </c>
    </row>
    <row r="8238" spans="1:34" x14ac:dyDescent="0.25">
      <c r="A8238">
        <v>21735</v>
      </c>
      <c r="C8238" t="s">
        <v>2474</v>
      </c>
      <c r="D8238" s="2" t="str">
        <f>TEXT(MID(Sales_Transactions[[#This Row],[Order Date]],2,5),"d/m/yyy")</f>
        <v>9/3/2010</v>
      </c>
      <c r="E8238" s="2" t="str">
        <f>TEXT(MID(Sales_Transactions[[#This Row],[Order Date]],2,5),"d")</f>
        <v>9</v>
      </c>
      <c r="F8238" s="2" t="str">
        <f>TEXT(MID(Sales_Transactions[[#This Row],[Order Date]],2,5),"m")</f>
        <v>3</v>
      </c>
      <c r="G8238" s="2" t="str">
        <f>TEXT(MID(Sales_Transactions[[#This Row],[Order Date]],2,5),"yyy")</f>
        <v>2010</v>
      </c>
      <c r="H8238" s="2" t="str">
        <f>TEXT(MID(Sales_Transactions[[#This Row],[Order Date]],2,5),"yyy/m")</f>
        <v>2010/3</v>
      </c>
      <c r="I8238" t="s">
        <v>52</v>
      </c>
      <c r="J8238">
        <f t="shared" si="768"/>
        <v>1</v>
      </c>
      <c r="K8238" s="2">
        <v>23</v>
      </c>
      <c r="L8238" s="3">
        <v>239.49</v>
      </c>
      <c r="M8238" s="4">
        <v>0.04</v>
      </c>
      <c r="N8238" s="5" t="s">
        <v>23</v>
      </c>
      <c r="O8238" s="3">
        <v>-159.35</v>
      </c>
      <c r="P8238" s="3">
        <v>9.98</v>
      </c>
      <c r="Q8238" s="3">
        <v>12.52</v>
      </c>
      <c r="R8238" s="5" t="s">
        <v>1531</v>
      </c>
      <c r="S8238" s="5" t="s">
        <v>510</v>
      </c>
      <c r="T8238" s="5" t="str">
        <f t="shared" si="769"/>
        <v>Liz Pelletier</v>
      </c>
      <c r="U8238" t="s">
        <v>153</v>
      </c>
      <c r="V8238" s="5" t="s">
        <v>47</v>
      </c>
      <c r="W8238" s="5" t="s">
        <v>57</v>
      </c>
      <c r="X8238" s="5" t="s">
        <v>58</v>
      </c>
      <c r="Y8238" s="5" t="s">
        <v>2404</v>
      </c>
      <c r="Z8238" s="5" t="s">
        <v>43</v>
      </c>
      <c r="AA8238" s="4">
        <v>0.56999999999999995</v>
      </c>
      <c r="AB8238" s="1">
        <v>40248</v>
      </c>
      <c r="AC8238" s="1">
        <v>27984</v>
      </c>
      <c r="AD8238">
        <f t="shared" si="770"/>
        <v>2</v>
      </c>
      <c r="AE8238">
        <f t="shared" ca="1" si="771"/>
        <v>47</v>
      </c>
      <c r="AF8238" t="str">
        <f t="shared" ca="1" si="772"/>
        <v>18-64</v>
      </c>
      <c r="AG8238" s="3">
        <f t="shared" si="773"/>
        <v>0.97808730434782609</v>
      </c>
      <c r="AH8238" t="str">
        <f>_xlfn.IFNA(VLOOKUP(Sales_Transactions[[#This Row],[Order ID]],Returned_Items[#All],2,FALSE),"Not Returned")</f>
        <v>Not Returned</v>
      </c>
    </row>
    <row r="8239" spans="1:34" x14ac:dyDescent="0.25">
      <c r="A8239">
        <v>21735</v>
      </c>
      <c r="C8239" t="s">
        <v>2474</v>
      </c>
      <c r="D8239" s="2" t="str">
        <f>TEXT(MID(Sales_Transactions[[#This Row],[Order Date]],2,5),"d/m/yyy")</f>
        <v>9/3/2010</v>
      </c>
      <c r="E8239" s="2" t="str">
        <f>TEXT(MID(Sales_Transactions[[#This Row],[Order Date]],2,5),"d")</f>
        <v>9</v>
      </c>
      <c r="F8239" s="2" t="str">
        <f>TEXT(MID(Sales_Transactions[[#This Row],[Order Date]],2,5),"m")</f>
        <v>3</v>
      </c>
      <c r="G8239" s="2" t="str">
        <f>TEXT(MID(Sales_Transactions[[#This Row],[Order Date]],2,5),"yyy")</f>
        <v>2010</v>
      </c>
      <c r="H8239" s="2" t="str">
        <f>TEXT(MID(Sales_Transactions[[#This Row],[Order Date]],2,5),"yyy/m")</f>
        <v>2010/3</v>
      </c>
      <c r="I8239" t="s">
        <v>52</v>
      </c>
      <c r="J8239">
        <f t="shared" si="768"/>
        <v>1</v>
      </c>
      <c r="K8239" s="2">
        <v>14</v>
      </c>
      <c r="L8239" s="3">
        <v>1819.153</v>
      </c>
      <c r="M8239" s="4">
        <v>0.02</v>
      </c>
      <c r="N8239" s="5" t="s">
        <v>23</v>
      </c>
      <c r="O8239" s="3">
        <v>-35.5</v>
      </c>
      <c r="P8239" s="3">
        <v>155.99</v>
      </c>
      <c r="Q8239" s="3">
        <v>8.99</v>
      </c>
      <c r="R8239" s="5" t="s">
        <v>1531</v>
      </c>
      <c r="S8239" s="5" t="s">
        <v>510</v>
      </c>
      <c r="T8239" s="5" t="str">
        <f t="shared" si="769"/>
        <v>Liz Pelletier</v>
      </c>
      <c r="U8239" t="s">
        <v>153</v>
      </c>
      <c r="V8239" s="5" t="s">
        <v>47</v>
      </c>
      <c r="W8239" s="5" t="s">
        <v>48</v>
      </c>
      <c r="X8239" s="5" t="s">
        <v>49</v>
      </c>
      <c r="Y8239" s="5" t="s">
        <v>113</v>
      </c>
      <c r="Z8239" s="5" t="s">
        <v>43</v>
      </c>
      <c r="AA8239" s="4">
        <v>0.57999999999999996</v>
      </c>
      <c r="AB8239" s="1">
        <v>40249</v>
      </c>
      <c r="AC8239" s="1">
        <v>28232</v>
      </c>
      <c r="AD8239">
        <f t="shared" si="770"/>
        <v>3</v>
      </c>
      <c r="AE8239">
        <f t="shared" ca="1" si="771"/>
        <v>47</v>
      </c>
      <c r="AF8239" t="str">
        <f t="shared" ca="1" si="772"/>
        <v>18-64</v>
      </c>
      <c r="AG8239" s="3">
        <f t="shared" si="773"/>
        <v>11.782057285714288</v>
      </c>
      <c r="AH8239" t="str">
        <f>_xlfn.IFNA(VLOOKUP(Sales_Transactions[[#This Row],[Order ID]],Returned_Items[#All],2,FALSE),"Not Returned")</f>
        <v>Not Returned</v>
      </c>
    </row>
    <row r="8240" spans="1:34" x14ac:dyDescent="0.25">
      <c r="A8240">
        <v>22375</v>
      </c>
      <c r="C8240" t="s">
        <v>3589</v>
      </c>
      <c r="D8240" s="2" t="str">
        <f>TEXT(MID(Sales_Transactions[[#This Row],[Order Date]],2,5),"d/m/yyy")</f>
        <v>7/4/2011</v>
      </c>
      <c r="E8240" s="2" t="str">
        <f>TEXT(MID(Sales_Transactions[[#This Row],[Order Date]],2,5),"d")</f>
        <v>7</v>
      </c>
      <c r="F8240" s="2" t="str">
        <f>TEXT(MID(Sales_Transactions[[#This Row],[Order Date]],2,5),"m")</f>
        <v>4</v>
      </c>
      <c r="G8240" s="2" t="str">
        <f>TEXT(MID(Sales_Transactions[[#This Row],[Order Date]],2,5),"yyy")</f>
        <v>2011</v>
      </c>
      <c r="H8240" s="2" t="str">
        <f>TEXT(MID(Sales_Transactions[[#This Row],[Order Date]],2,5),"yyy/m")</f>
        <v>2011/4</v>
      </c>
      <c r="I8240" t="s">
        <v>52</v>
      </c>
      <c r="J8240">
        <f t="shared" si="768"/>
        <v>1</v>
      </c>
      <c r="K8240" s="2">
        <v>43</v>
      </c>
      <c r="L8240" s="3">
        <v>816.11</v>
      </c>
      <c r="M8240" s="4">
        <v>0.04</v>
      </c>
      <c r="N8240" s="5" t="s">
        <v>23</v>
      </c>
      <c r="O8240" s="3">
        <v>66.14</v>
      </c>
      <c r="P8240" s="3">
        <v>18.97</v>
      </c>
      <c r="Q8240" s="3">
        <v>9.5399999999999991</v>
      </c>
      <c r="R8240" s="5" t="s">
        <v>1946</v>
      </c>
      <c r="S8240" s="5" t="s">
        <v>895</v>
      </c>
      <c r="T8240" s="5" t="str">
        <f t="shared" si="769"/>
        <v>Christine Abelman</v>
      </c>
      <c r="U8240" t="s">
        <v>153</v>
      </c>
      <c r="V8240" s="5" t="s">
        <v>47</v>
      </c>
      <c r="W8240" s="5" t="s">
        <v>28</v>
      </c>
      <c r="X8240" s="5" t="s">
        <v>75</v>
      </c>
      <c r="Y8240" s="5" t="s">
        <v>977</v>
      </c>
      <c r="Z8240" s="5" t="s">
        <v>43</v>
      </c>
      <c r="AA8240" s="4">
        <v>0.37</v>
      </c>
      <c r="AB8240" s="1">
        <v>40641</v>
      </c>
      <c r="AC8240" s="1">
        <v>28163</v>
      </c>
      <c r="AD8240">
        <f t="shared" si="770"/>
        <v>1</v>
      </c>
      <c r="AE8240">
        <f t="shared" ca="1" si="771"/>
        <v>47</v>
      </c>
      <c r="AF8240" t="str">
        <f t="shared" ca="1" si="772"/>
        <v>18-64</v>
      </c>
      <c r="AG8240" s="3">
        <f t="shared" si="773"/>
        <v>0.66284679069767438</v>
      </c>
      <c r="AH8240" t="str">
        <f>_xlfn.IFNA(VLOOKUP(Sales_Transactions[[#This Row],[Order ID]],Returned_Items[#All],2,FALSE),"Not Returned")</f>
        <v>Not Returned</v>
      </c>
    </row>
    <row r="8241" spans="1:34" x14ac:dyDescent="0.25">
      <c r="A8241">
        <v>22817</v>
      </c>
      <c r="C8241" t="s">
        <v>718</v>
      </c>
      <c r="D8241" s="2" t="str">
        <f>TEXT(MID(Sales_Transactions[[#This Row],[Order Date]],2,5),"d/m/yyy")</f>
        <v>21/11/2012</v>
      </c>
      <c r="E8241" s="2" t="str">
        <f>TEXT(MID(Sales_Transactions[[#This Row],[Order Date]],2,5),"d")</f>
        <v>21</v>
      </c>
      <c r="F8241" s="2" t="str">
        <f>TEXT(MID(Sales_Transactions[[#This Row],[Order Date]],2,5),"m")</f>
        <v>11</v>
      </c>
      <c r="G8241" s="2" t="str">
        <f>TEXT(MID(Sales_Transactions[[#This Row],[Order Date]],2,5),"yyy")</f>
        <v>2012</v>
      </c>
      <c r="H8241" s="2" t="str">
        <f>TEXT(MID(Sales_Transactions[[#This Row],[Order Date]],2,5),"yyy/m")</f>
        <v>2012/11</v>
      </c>
      <c r="I8241" t="s">
        <v>101</v>
      </c>
      <c r="J8241">
        <f t="shared" si="768"/>
        <v>1</v>
      </c>
      <c r="K8241" s="2">
        <v>27</v>
      </c>
      <c r="L8241" s="3">
        <v>6785.86</v>
      </c>
      <c r="M8241" s="4">
        <v>0.05</v>
      </c>
      <c r="N8241" s="5" t="s">
        <v>34</v>
      </c>
      <c r="O8241" s="3">
        <v>-740.07</v>
      </c>
      <c r="P8241" s="3">
        <v>262.11</v>
      </c>
      <c r="Q8241" s="3">
        <v>62.74</v>
      </c>
      <c r="R8241" s="5" t="s">
        <v>234</v>
      </c>
      <c r="S8241" s="5" t="s">
        <v>2532</v>
      </c>
      <c r="T8241" s="5" t="str">
        <f t="shared" si="769"/>
        <v>Andrew Roberts</v>
      </c>
      <c r="U8241" t="s">
        <v>153</v>
      </c>
      <c r="V8241" s="5" t="s">
        <v>74</v>
      </c>
      <c r="W8241" s="5" t="s">
        <v>57</v>
      </c>
      <c r="X8241" s="5" t="s">
        <v>107</v>
      </c>
      <c r="Y8241" s="5" t="s">
        <v>289</v>
      </c>
      <c r="Z8241" s="5" t="s">
        <v>106</v>
      </c>
      <c r="AA8241" s="4">
        <v>0.75</v>
      </c>
      <c r="AB8241" s="1">
        <v>41236</v>
      </c>
      <c r="AC8241" s="1">
        <v>28416</v>
      </c>
      <c r="AD8241">
        <f t="shared" si="770"/>
        <v>2</v>
      </c>
      <c r="AE8241">
        <f t="shared" ca="1" si="771"/>
        <v>46</v>
      </c>
      <c r="AF8241" t="str">
        <f t="shared" ca="1" si="772"/>
        <v>18-64</v>
      </c>
      <c r="AG8241" s="3">
        <f t="shared" si="773"/>
        <v>12.026627592592593</v>
      </c>
      <c r="AH8241" t="str">
        <f>_xlfn.IFNA(VLOOKUP(Sales_Transactions[[#This Row],[Order ID]],Returned_Items[#All],2,FALSE),"Not Returned")</f>
        <v>Not Returned</v>
      </c>
    </row>
    <row r="8242" spans="1:34" x14ac:dyDescent="0.25">
      <c r="A8242">
        <v>23842</v>
      </c>
      <c r="C8242" t="s">
        <v>1718</v>
      </c>
      <c r="D8242" s="2" t="str">
        <f>TEXT(MID(Sales_Transactions[[#This Row],[Order Date]],2,5),"d/m/yyy")</f>
        <v>17/9/2010</v>
      </c>
      <c r="E8242" s="2" t="str">
        <f>TEXT(MID(Sales_Transactions[[#This Row],[Order Date]],2,5),"d")</f>
        <v>17</v>
      </c>
      <c r="F8242" s="2" t="str">
        <f>TEXT(MID(Sales_Transactions[[#This Row],[Order Date]],2,5),"m")</f>
        <v>9</v>
      </c>
      <c r="G8242" s="2" t="str">
        <f>TEXT(MID(Sales_Transactions[[#This Row],[Order Date]],2,5),"yyy")</f>
        <v>2010</v>
      </c>
      <c r="H8242" s="2" t="str">
        <f>TEXT(MID(Sales_Transactions[[#This Row],[Order Date]],2,5),"yyy/m")</f>
        <v>2010/9</v>
      </c>
      <c r="I8242" t="s">
        <v>22</v>
      </c>
      <c r="J8242">
        <f t="shared" si="768"/>
        <v>2</v>
      </c>
      <c r="K8242" s="2">
        <v>20</v>
      </c>
      <c r="L8242" s="3">
        <v>127.16</v>
      </c>
      <c r="M8242" s="4">
        <v>0.1</v>
      </c>
      <c r="N8242" s="5" t="s">
        <v>23</v>
      </c>
      <c r="O8242" s="3">
        <v>-74.03</v>
      </c>
      <c r="P8242" s="3">
        <v>6.68</v>
      </c>
      <c r="Q8242" s="3">
        <v>6.92</v>
      </c>
      <c r="R8242" s="5" t="s">
        <v>3633</v>
      </c>
      <c r="S8242" s="5" t="s">
        <v>137</v>
      </c>
      <c r="T8242" s="5" t="str">
        <f t="shared" si="769"/>
        <v>Yoseph Carroll</v>
      </c>
      <c r="U8242" t="s">
        <v>153</v>
      </c>
      <c r="V8242" s="5" t="s">
        <v>37</v>
      </c>
      <c r="W8242" s="5" t="s">
        <v>28</v>
      </c>
      <c r="X8242" s="5" t="s">
        <v>75</v>
      </c>
      <c r="Y8242" s="5" t="s">
        <v>1153</v>
      </c>
      <c r="Z8242" s="5" t="s">
        <v>43</v>
      </c>
      <c r="AA8242" s="4">
        <v>0.37</v>
      </c>
      <c r="AB8242" s="1">
        <v>40445</v>
      </c>
      <c r="AC8242" s="1">
        <v>28235</v>
      </c>
      <c r="AD8242">
        <f t="shared" si="770"/>
        <v>7</v>
      </c>
      <c r="AE8242">
        <f t="shared" ca="1" si="771"/>
        <v>47</v>
      </c>
      <c r="AF8242" t="str">
        <f t="shared" ca="1" si="772"/>
        <v>18-64</v>
      </c>
      <c r="AG8242" s="3">
        <f t="shared" si="773"/>
        <v>0.67966599999999988</v>
      </c>
      <c r="AH8242" t="str">
        <f>_xlfn.IFNA(VLOOKUP(Sales_Transactions[[#This Row],[Order ID]],Returned_Items[#All],2,FALSE),"Not Returned")</f>
        <v>Not Returned</v>
      </c>
    </row>
    <row r="8243" spans="1:34" x14ac:dyDescent="0.25">
      <c r="A8243">
        <v>23911</v>
      </c>
      <c r="C8243" t="s">
        <v>2198</v>
      </c>
      <c r="D8243" s="2" t="str">
        <f>TEXT(MID(Sales_Transactions[[#This Row],[Order Date]],2,5),"d/m/yyy")</f>
        <v>1/6/2012</v>
      </c>
      <c r="E8243" s="2" t="str">
        <f>TEXT(MID(Sales_Transactions[[#This Row],[Order Date]],2,5),"d")</f>
        <v>1</v>
      </c>
      <c r="F8243" s="2" t="str">
        <f>TEXT(MID(Sales_Transactions[[#This Row],[Order Date]],2,5),"m")</f>
        <v>6</v>
      </c>
      <c r="G8243" s="2" t="str">
        <f>TEXT(MID(Sales_Transactions[[#This Row],[Order Date]],2,5),"yyy")</f>
        <v>2012</v>
      </c>
      <c r="H8243" s="2" t="str">
        <f>TEXT(MID(Sales_Transactions[[#This Row],[Order Date]],2,5),"yyy/m")</f>
        <v>2012/6</v>
      </c>
      <c r="I8243" t="s">
        <v>101</v>
      </c>
      <c r="J8243">
        <f t="shared" si="768"/>
        <v>1</v>
      </c>
      <c r="K8243" s="2">
        <v>21</v>
      </c>
      <c r="L8243" s="3">
        <v>2580.67</v>
      </c>
      <c r="M8243" s="4">
        <v>0.1</v>
      </c>
      <c r="N8243" s="5" t="s">
        <v>34</v>
      </c>
      <c r="O8243" s="3">
        <v>-1050.77</v>
      </c>
      <c r="P8243" s="3">
        <v>122.99</v>
      </c>
      <c r="Q8243" s="3">
        <v>70.2</v>
      </c>
      <c r="R8243" s="5" t="s">
        <v>922</v>
      </c>
      <c r="S8243" s="5" t="s">
        <v>3639</v>
      </c>
      <c r="T8243" s="5" t="str">
        <f t="shared" si="769"/>
        <v>Christopher Conant</v>
      </c>
      <c r="U8243" t="s">
        <v>153</v>
      </c>
      <c r="V8243" s="5" t="s">
        <v>74</v>
      </c>
      <c r="W8243" s="5" t="s">
        <v>57</v>
      </c>
      <c r="X8243" s="5" t="s">
        <v>154</v>
      </c>
      <c r="Y8243" s="5" t="s">
        <v>701</v>
      </c>
      <c r="Z8243" s="5" t="s">
        <v>40</v>
      </c>
      <c r="AA8243" s="4">
        <v>0.74</v>
      </c>
      <c r="AB8243" s="1">
        <v>41062</v>
      </c>
      <c r="AC8243" s="1">
        <v>28309</v>
      </c>
      <c r="AD8243">
        <f t="shared" si="770"/>
        <v>1</v>
      </c>
      <c r="AE8243">
        <f t="shared" ca="1" si="771"/>
        <v>47</v>
      </c>
      <c r="AF8243" t="str">
        <f t="shared" ca="1" si="772"/>
        <v>18-64</v>
      </c>
      <c r="AG8243" s="3">
        <f t="shared" si="773"/>
        <v>9.1936671428571426</v>
      </c>
      <c r="AH8243" t="str">
        <f>_xlfn.IFNA(VLOOKUP(Sales_Transactions[[#This Row],[Order ID]],Returned_Items[#All],2,FALSE),"Not Returned")</f>
        <v>Not Returned</v>
      </c>
    </row>
    <row r="8244" spans="1:34" x14ac:dyDescent="0.25">
      <c r="A8244">
        <v>23911</v>
      </c>
      <c r="C8244" t="s">
        <v>2198</v>
      </c>
      <c r="D8244" s="2" t="str">
        <f>TEXT(MID(Sales_Transactions[[#This Row],[Order Date]],2,5),"d/m/yyy")</f>
        <v>1/6/2012</v>
      </c>
      <c r="E8244" s="2" t="str">
        <f>TEXT(MID(Sales_Transactions[[#This Row],[Order Date]],2,5),"d")</f>
        <v>1</v>
      </c>
      <c r="F8244" s="2" t="str">
        <f>TEXT(MID(Sales_Transactions[[#This Row],[Order Date]],2,5),"m")</f>
        <v>6</v>
      </c>
      <c r="G8244" s="2" t="str">
        <f>TEXT(MID(Sales_Transactions[[#This Row],[Order Date]],2,5),"yyy")</f>
        <v>2012</v>
      </c>
      <c r="H8244" s="2" t="str">
        <f>TEXT(MID(Sales_Transactions[[#This Row],[Order Date]],2,5),"yyy/m")</f>
        <v>2012/6</v>
      </c>
      <c r="I8244" t="s">
        <v>101</v>
      </c>
      <c r="J8244">
        <f t="shared" si="768"/>
        <v>1</v>
      </c>
      <c r="K8244" s="2">
        <v>19</v>
      </c>
      <c r="L8244" s="3">
        <v>955.46</v>
      </c>
      <c r="M8244" s="4">
        <v>0.03</v>
      </c>
      <c r="N8244" s="5" t="s">
        <v>23</v>
      </c>
      <c r="O8244" s="3">
        <v>-79.05</v>
      </c>
      <c r="P8244" s="3">
        <v>50.98</v>
      </c>
      <c r="Q8244" s="3">
        <v>6.5</v>
      </c>
      <c r="R8244" s="5" t="s">
        <v>922</v>
      </c>
      <c r="S8244" s="5" t="s">
        <v>3639</v>
      </c>
      <c r="T8244" s="5" t="str">
        <f t="shared" si="769"/>
        <v>Christopher Conant</v>
      </c>
      <c r="U8244" t="s">
        <v>153</v>
      </c>
      <c r="V8244" s="5" t="s">
        <v>74</v>
      </c>
      <c r="W8244" s="5" t="s">
        <v>48</v>
      </c>
      <c r="X8244" s="5" t="s">
        <v>87</v>
      </c>
      <c r="Y8244" s="5" t="s">
        <v>280</v>
      </c>
      <c r="Z8244" s="5" t="s">
        <v>43</v>
      </c>
      <c r="AA8244" s="4">
        <v>0.73</v>
      </c>
      <c r="AB8244" s="1">
        <v>41062</v>
      </c>
      <c r="AC8244" s="1">
        <v>28433</v>
      </c>
      <c r="AD8244">
        <f t="shared" si="770"/>
        <v>1</v>
      </c>
      <c r="AE8244">
        <f t="shared" ca="1" si="771"/>
        <v>46</v>
      </c>
      <c r="AF8244" t="str">
        <f t="shared" ca="1" si="772"/>
        <v>18-64</v>
      </c>
      <c r="AG8244" s="3">
        <f t="shared" si="773"/>
        <v>3.0244582105263156</v>
      </c>
      <c r="AH8244" t="str">
        <f>_xlfn.IFNA(VLOOKUP(Sales_Transactions[[#This Row],[Order ID]],Returned_Items[#All],2,FALSE),"Not Returned")</f>
        <v>Not Returned</v>
      </c>
    </row>
    <row r="8245" spans="1:34" x14ac:dyDescent="0.25">
      <c r="A8245">
        <v>23911</v>
      </c>
      <c r="C8245" t="s">
        <v>2198</v>
      </c>
      <c r="D8245" s="2" t="str">
        <f>TEXT(MID(Sales_Transactions[[#This Row],[Order Date]],2,5),"d/m/yyy")</f>
        <v>1/6/2012</v>
      </c>
      <c r="E8245" s="2" t="str">
        <f>TEXT(MID(Sales_Transactions[[#This Row],[Order Date]],2,5),"d")</f>
        <v>1</v>
      </c>
      <c r="F8245" s="2" t="str">
        <f>TEXT(MID(Sales_Transactions[[#This Row],[Order Date]],2,5),"m")</f>
        <v>6</v>
      </c>
      <c r="G8245" s="2" t="str">
        <f>TEXT(MID(Sales_Transactions[[#This Row],[Order Date]],2,5),"yyy")</f>
        <v>2012</v>
      </c>
      <c r="H8245" s="2" t="str">
        <f>TEXT(MID(Sales_Transactions[[#This Row],[Order Date]],2,5),"yyy/m")</f>
        <v>2012/6</v>
      </c>
      <c r="I8245" t="s">
        <v>101</v>
      </c>
      <c r="J8245">
        <f t="shared" si="768"/>
        <v>1</v>
      </c>
      <c r="K8245" s="2">
        <v>3</v>
      </c>
      <c r="L8245" s="3">
        <v>121.26</v>
      </c>
      <c r="M8245" s="4">
        <v>0</v>
      </c>
      <c r="N8245" s="5" t="s">
        <v>23</v>
      </c>
      <c r="O8245" s="3">
        <v>-12.52</v>
      </c>
      <c r="P8245" s="3">
        <v>35.44</v>
      </c>
      <c r="Q8245" s="3">
        <v>7.5</v>
      </c>
      <c r="R8245" s="5" t="s">
        <v>922</v>
      </c>
      <c r="S8245" s="5" t="s">
        <v>3639</v>
      </c>
      <c r="T8245" s="5" t="str">
        <f t="shared" si="769"/>
        <v>Christopher Conant</v>
      </c>
      <c r="U8245" t="s">
        <v>153</v>
      </c>
      <c r="V8245" s="5" t="s">
        <v>74</v>
      </c>
      <c r="W8245" s="5" t="s">
        <v>28</v>
      </c>
      <c r="X8245" s="5" t="s">
        <v>75</v>
      </c>
      <c r="Y8245" s="5" t="s">
        <v>351</v>
      </c>
      <c r="Z8245" s="5" t="s">
        <v>43</v>
      </c>
      <c r="AA8245" s="4">
        <v>0.38</v>
      </c>
      <c r="AB8245" s="1">
        <v>41062</v>
      </c>
      <c r="AC8245" s="1">
        <v>28243</v>
      </c>
      <c r="AD8245">
        <f t="shared" si="770"/>
        <v>1</v>
      </c>
      <c r="AE8245">
        <f t="shared" ca="1" si="771"/>
        <v>47</v>
      </c>
      <c r="AF8245" t="str">
        <f t="shared" ca="1" si="772"/>
        <v>18-64</v>
      </c>
      <c r="AG8245" s="3">
        <f t="shared" si="773"/>
        <v>14.313333333333333</v>
      </c>
      <c r="AH8245" t="str">
        <f>_xlfn.IFNA(VLOOKUP(Sales_Transactions[[#This Row],[Order ID]],Returned_Items[#All],2,FALSE),"Not Returned")</f>
        <v>Not Returned</v>
      </c>
    </row>
    <row r="8246" spans="1:34" x14ac:dyDescent="0.25">
      <c r="A8246">
        <v>24391</v>
      </c>
      <c r="C8246" t="s">
        <v>785</v>
      </c>
      <c r="D8246" s="2" t="str">
        <f>TEXT(MID(Sales_Transactions[[#This Row],[Order Date]],2,5),"d/m/yyy")</f>
        <v>6/3/2009</v>
      </c>
      <c r="E8246" s="2" t="str">
        <f>TEXT(MID(Sales_Transactions[[#This Row],[Order Date]],2,5),"d")</f>
        <v>6</v>
      </c>
      <c r="F8246" s="2" t="str">
        <f>TEXT(MID(Sales_Transactions[[#This Row],[Order Date]],2,5),"m")</f>
        <v>3</v>
      </c>
      <c r="G8246" s="2" t="str">
        <f>TEXT(MID(Sales_Transactions[[#This Row],[Order Date]],2,5),"yyy")</f>
        <v>2009</v>
      </c>
      <c r="H8246" s="2" t="str">
        <f>TEXT(MID(Sales_Transactions[[#This Row],[Order Date]],2,5),"yyy/m")</f>
        <v>2009/3</v>
      </c>
      <c r="I8246" t="s">
        <v>22</v>
      </c>
      <c r="J8246">
        <f t="shared" si="768"/>
        <v>2</v>
      </c>
      <c r="K8246" s="2">
        <v>14</v>
      </c>
      <c r="L8246" s="3">
        <v>3236.8</v>
      </c>
      <c r="M8246" s="4">
        <v>0.08</v>
      </c>
      <c r="N8246" s="5" t="s">
        <v>34</v>
      </c>
      <c r="O8246" s="3">
        <v>501.69</v>
      </c>
      <c r="P8246" s="3">
        <v>230.98</v>
      </c>
      <c r="Q8246" s="3">
        <v>23.78</v>
      </c>
      <c r="R8246" s="5" t="s">
        <v>2616</v>
      </c>
      <c r="S8246" s="5" t="s">
        <v>3635</v>
      </c>
      <c r="T8246" s="5" t="str">
        <f t="shared" si="769"/>
        <v>Raymond Book</v>
      </c>
      <c r="U8246" t="s">
        <v>153</v>
      </c>
      <c r="V8246" s="5" t="s">
        <v>37</v>
      </c>
      <c r="W8246" s="5" t="s">
        <v>57</v>
      </c>
      <c r="X8246" s="5" t="s">
        <v>107</v>
      </c>
      <c r="Y8246" s="5" t="s">
        <v>3564</v>
      </c>
      <c r="Z8246" s="5" t="s">
        <v>106</v>
      </c>
      <c r="AA8246" s="4">
        <v>0.6</v>
      </c>
      <c r="AB8246" s="1">
        <v>39882</v>
      </c>
      <c r="AC8246" s="1">
        <v>28284</v>
      </c>
      <c r="AD8246">
        <f t="shared" si="770"/>
        <v>4</v>
      </c>
      <c r="AE8246">
        <f t="shared" ca="1" si="771"/>
        <v>47</v>
      </c>
      <c r="AF8246" t="str">
        <f t="shared" ca="1" si="772"/>
        <v>18-64</v>
      </c>
      <c r="AG8246" s="3">
        <f t="shared" si="773"/>
        <v>18.183944</v>
      </c>
      <c r="AH8246" t="str">
        <f>_xlfn.IFNA(VLOOKUP(Sales_Transactions[[#This Row],[Order ID]],Returned_Items[#All],2,FALSE),"Not Returned")</f>
        <v>Not Returned</v>
      </c>
    </row>
    <row r="8247" spans="1:34" x14ac:dyDescent="0.25">
      <c r="A8247">
        <v>24802</v>
      </c>
      <c r="C8247" t="s">
        <v>1403</v>
      </c>
      <c r="D8247" s="2" t="str">
        <f>TEXT(MID(Sales_Transactions[[#This Row],[Order Date]],2,5),"d/m/yyy")</f>
        <v>23/1/2009</v>
      </c>
      <c r="E8247" s="2" t="str">
        <f>TEXT(MID(Sales_Transactions[[#This Row],[Order Date]],2,5),"d")</f>
        <v>23</v>
      </c>
      <c r="F8247" s="2" t="str">
        <f>TEXT(MID(Sales_Transactions[[#This Row],[Order Date]],2,5),"m")</f>
        <v>1</v>
      </c>
      <c r="G8247" s="2" t="str">
        <f>TEXT(MID(Sales_Transactions[[#This Row],[Order Date]],2,5),"yyy")</f>
        <v>2009</v>
      </c>
      <c r="H8247" s="2" t="str">
        <f>TEXT(MID(Sales_Transactions[[#This Row],[Order Date]],2,5),"yyy/m")</f>
        <v>2009/1</v>
      </c>
      <c r="I8247" t="s">
        <v>78</v>
      </c>
      <c r="J8247">
        <f t="shared" si="768"/>
        <v>3</v>
      </c>
      <c r="K8247" s="2">
        <v>18</v>
      </c>
      <c r="L8247" s="3">
        <v>1383.2</v>
      </c>
      <c r="M8247" s="4">
        <v>0.01</v>
      </c>
      <c r="N8247" s="5" t="s">
        <v>23</v>
      </c>
      <c r="O8247" s="3">
        <v>-23.44</v>
      </c>
      <c r="P8247" s="3">
        <v>73.98</v>
      </c>
      <c r="Q8247" s="3">
        <v>12.14</v>
      </c>
      <c r="R8247" s="5" t="s">
        <v>2588</v>
      </c>
      <c r="S8247" s="5" t="s">
        <v>2692</v>
      </c>
      <c r="T8247" s="5" t="str">
        <f t="shared" si="769"/>
        <v>Victoria Brennan</v>
      </c>
      <c r="U8247" t="s">
        <v>153</v>
      </c>
      <c r="V8247" s="5" t="s">
        <v>27</v>
      </c>
      <c r="W8247" s="5" t="s">
        <v>48</v>
      </c>
      <c r="X8247" s="5" t="s">
        <v>87</v>
      </c>
      <c r="Y8247" s="5" t="s">
        <v>1399</v>
      </c>
      <c r="Z8247" s="5" t="s">
        <v>43</v>
      </c>
      <c r="AA8247" s="4">
        <v>0.67</v>
      </c>
      <c r="AB8247" s="1">
        <v>39838</v>
      </c>
      <c r="AC8247" s="1">
        <v>27452</v>
      </c>
      <c r="AD8247">
        <f t="shared" si="770"/>
        <v>2</v>
      </c>
      <c r="AE8247">
        <f t="shared" ca="1" si="771"/>
        <v>49</v>
      </c>
      <c r="AF8247" t="str">
        <f t="shared" ca="1" si="772"/>
        <v>18-64</v>
      </c>
      <c r="AG8247" s="3">
        <f t="shared" si="773"/>
        <v>4.7840334444444448</v>
      </c>
      <c r="AH8247" t="str">
        <f>_xlfn.IFNA(VLOOKUP(Sales_Transactions[[#This Row],[Order ID]],Returned_Items[#All],2,FALSE),"Not Returned")</f>
        <v>Not Returned</v>
      </c>
    </row>
    <row r="8248" spans="1:34" x14ac:dyDescent="0.25">
      <c r="A8248">
        <v>24996</v>
      </c>
      <c r="C8248" t="s">
        <v>2216</v>
      </c>
      <c r="D8248" s="2" t="str">
        <f>TEXT(MID(Sales_Transactions[[#This Row],[Order Date]],2,5),"d/m/yyy")</f>
        <v>25/9/2011</v>
      </c>
      <c r="E8248" s="2" t="str">
        <f>TEXT(MID(Sales_Transactions[[#This Row],[Order Date]],2,5),"d")</f>
        <v>25</v>
      </c>
      <c r="F8248" s="2" t="str">
        <f>TEXT(MID(Sales_Transactions[[#This Row],[Order Date]],2,5),"m")</f>
        <v>9</v>
      </c>
      <c r="G8248" s="2" t="str">
        <f>TEXT(MID(Sales_Transactions[[#This Row],[Order Date]],2,5),"yyy")</f>
        <v>2011</v>
      </c>
      <c r="H8248" s="2" t="str">
        <f>TEXT(MID(Sales_Transactions[[#This Row],[Order Date]],2,5),"yyy/m")</f>
        <v>2011/9</v>
      </c>
      <c r="I8248" t="s">
        <v>101</v>
      </c>
      <c r="J8248">
        <f t="shared" si="768"/>
        <v>1</v>
      </c>
      <c r="K8248" s="2">
        <v>36</v>
      </c>
      <c r="L8248" s="3">
        <v>1793.24</v>
      </c>
      <c r="M8248" s="4">
        <v>0.01</v>
      </c>
      <c r="N8248" s="5" t="s">
        <v>23</v>
      </c>
      <c r="O8248" s="3">
        <v>739.36</v>
      </c>
      <c r="P8248" s="3">
        <v>46.89</v>
      </c>
      <c r="Q8248" s="3">
        <v>5.0999999999999996</v>
      </c>
      <c r="R8248" s="5" t="s">
        <v>562</v>
      </c>
      <c r="S8248" s="5" t="s">
        <v>2288</v>
      </c>
      <c r="T8248" s="5" t="str">
        <f t="shared" si="769"/>
        <v>Roy Phan</v>
      </c>
      <c r="U8248" t="s">
        <v>153</v>
      </c>
      <c r="V8248" s="5" t="s">
        <v>37</v>
      </c>
      <c r="W8248" s="5" t="s">
        <v>28</v>
      </c>
      <c r="X8248" s="5" t="s">
        <v>38</v>
      </c>
      <c r="Y8248" s="5" t="s">
        <v>575</v>
      </c>
      <c r="Z8248" s="5" t="s">
        <v>56</v>
      </c>
      <c r="AA8248" s="4">
        <v>0.46</v>
      </c>
      <c r="AB8248" s="1">
        <v>40812</v>
      </c>
      <c r="AC8248" s="1">
        <v>27615</v>
      </c>
      <c r="AD8248">
        <f t="shared" si="770"/>
        <v>1</v>
      </c>
      <c r="AE8248">
        <f t="shared" ca="1" si="771"/>
        <v>48</v>
      </c>
      <c r="AF8248" t="str">
        <f t="shared" ca="1" si="772"/>
        <v>18-64</v>
      </c>
      <c r="AG8248" s="3">
        <f t="shared" si="773"/>
        <v>1.4440364166666668</v>
      </c>
      <c r="AH8248" t="str">
        <f>_xlfn.IFNA(VLOOKUP(Sales_Transactions[[#This Row],[Order ID]],Returned_Items[#All],2,FALSE),"Not Returned")</f>
        <v>Not Returned</v>
      </c>
    </row>
    <row r="8249" spans="1:34" x14ac:dyDescent="0.25">
      <c r="A8249">
        <v>24996</v>
      </c>
      <c r="C8249" t="s">
        <v>2216</v>
      </c>
      <c r="D8249" s="2" t="str">
        <f>TEXT(MID(Sales_Transactions[[#This Row],[Order Date]],2,5),"d/m/yyy")</f>
        <v>25/9/2011</v>
      </c>
      <c r="E8249" s="2" t="str">
        <f>TEXT(MID(Sales_Transactions[[#This Row],[Order Date]],2,5),"d")</f>
        <v>25</v>
      </c>
      <c r="F8249" s="2" t="str">
        <f>TEXT(MID(Sales_Transactions[[#This Row],[Order Date]],2,5),"m")</f>
        <v>9</v>
      </c>
      <c r="G8249" s="2" t="str">
        <f>TEXT(MID(Sales_Transactions[[#This Row],[Order Date]],2,5),"yyy")</f>
        <v>2011</v>
      </c>
      <c r="H8249" s="2" t="str">
        <f>TEXT(MID(Sales_Transactions[[#This Row],[Order Date]],2,5),"yyy/m")</f>
        <v>2011/9</v>
      </c>
      <c r="I8249" t="s">
        <v>101</v>
      </c>
      <c r="J8249">
        <f t="shared" si="768"/>
        <v>1</v>
      </c>
      <c r="K8249" s="2">
        <v>2</v>
      </c>
      <c r="L8249" s="3">
        <v>143.667</v>
      </c>
      <c r="M8249" s="4">
        <v>0.09</v>
      </c>
      <c r="N8249" s="5" t="s">
        <v>23</v>
      </c>
      <c r="O8249" s="3">
        <v>-363.55</v>
      </c>
      <c r="P8249" s="3">
        <v>85.99</v>
      </c>
      <c r="Q8249" s="3">
        <v>1.25</v>
      </c>
      <c r="R8249" s="5" t="s">
        <v>562</v>
      </c>
      <c r="S8249" s="5" t="s">
        <v>2288</v>
      </c>
      <c r="T8249" s="5" t="str">
        <f t="shared" si="769"/>
        <v>Roy Phan</v>
      </c>
      <c r="U8249" t="s">
        <v>153</v>
      </c>
      <c r="V8249" s="5" t="s">
        <v>37</v>
      </c>
      <c r="W8249" s="5" t="s">
        <v>48</v>
      </c>
      <c r="X8249" s="5" t="s">
        <v>49</v>
      </c>
      <c r="Y8249" s="5" t="s">
        <v>721</v>
      </c>
      <c r="Z8249" s="5" t="s">
        <v>60</v>
      </c>
      <c r="AA8249" s="4">
        <v>0.39</v>
      </c>
      <c r="AB8249" s="1">
        <v>40813</v>
      </c>
      <c r="AC8249" s="1">
        <v>26426</v>
      </c>
      <c r="AD8249">
        <f t="shared" si="770"/>
        <v>2</v>
      </c>
      <c r="AE8249">
        <f t="shared" ca="1" si="771"/>
        <v>52</v>
      </c>
      <c r="AF8249" t="str">
        <f t="shared" ca="1" si="772"/>
        <v>18-64</v>
      </c>
      <c r="AG8249" s="3">
        <f t="shared" si="773"/>
        <v>43.581304499999995</v>
      </c>
      <c r="AH8249" t="str">
        <f>_xlfn.IFNA(VLOOKUP(Sales_Transactions[[#This Row],[Order ID]],Returned_Items[#All],2,FALSE),"Not Returned")</f>
        <v>Not Returned</v>
      </c>
    </row>
    <row r="8250" spans="1:34" x14ac:dyDescent="0.25">
      <c r="A8250">
        <v>25824</v>
      </c>
      <c r="C8250" t="s">
        <v>533</v>
      </c>
      <c r="D8250" s="2" t="str">
        <f>TEXT(MID(Sales_Transactions[[#This Row],[Order Date]],2,5),"d/m/yyy")</f>
        <v>4/9/2009</v>
      </c>
      <c r="E8250" s="2" t="str">
        <f>TEXT(MID(Sales_Transactions[[#This Row],[Order Date]],2,5),"d")</f>
        <v>4</v>
      </c>
      <c r="F8250" s="2" t="str">
        <f>TEXT(MID(Sales_Transactions[[#This Row],[Order Date]],2,5),"m")</f>
        <v>9</v>
      </c>
      <c r="G8250" s="2" t="str">
        <f>TEXT(MID(Sales_Transactions[[#This Row],[Order Date]],2,5),"yyy")</f>
        <v>2009</v>
      </c>
      <c r="H8250" s="2" t="str">
        <f>TEXT(MID(Sales_Transactions[[#This Row],[Order Date]],2,5),"yyy/m")</f>
        <v>2009/9</v>
      </c>
      <c r="I8250" t="s">
        <v>78</v>
      </c>
      <c r="J8250">
        <f t="shared" si="768"/>
        <v>3</v>
      </c>
      <c r="K8250" s="2">
        <v>5</v>
      </c>
      <c r="L8250" s="3">
        <v>25.27</v>
      </c>
      <c r="M8250" s="4">
        <v>0.01</v>
      </c>
      <c r="N8250" s="5" t="s">
        <v>23</v>
      </c>
      <c r="O8250" s="3">
        <v>-19.93</v>
      </c>
      <c r="P8250" s="3">
        <v>3.95</v>
      </c>
      <c r="Q8250" s="3">
        <v>5.13</v>
      </c>
      <c r="R8250" s="5" t="s">
        <v>1946</v>
      </c>
      <c r="S8250" s="5" t="s">
        <v>895</v>
      </c>
      <c r="T8250" s="5" t="str">
        <f t="shared" si="769"/>
        <v>Christine Abelman</v>
      </c>
      <c r="U8250" t="s">
        <v>153</v>
      </c>
      <c r="V8250" s="5" t="s">
        <v>47</v>
      </c>
      <c r="W8250" s="5" t="s">
        <v>28</v>
      </c>
      <c r="X8250" s="5" t="s">
        <v>38</v>
      </c>
      <c r="Y8250" s="5" t="s">
        <v>1816</v>
      </c>
      <c r="Z8250" s="5" t="s">
        <v>43</v>
      </c>
      <c r="AA8250" s="4">
        <v>0.59</v>
      </c>
      <c r="AB8250" s="1">
        <v>40061</v>
      </c>
      <c r="AC8250" s="1">
        <v>24164</v>
      </c>
      <c r="AD8250">
        <f t="shared" si="770"/>
        <v>1</v>
      </c>
      <c r="AE8250">
        <f t="shared" ca="1" si="771"/>
        <v>58</v>
      </c>
      <c r="AF8250" t="str">
        <f t="shared" ca="1" si="772"/>
        <v>18-64</v>
      </c>
      <c r="AG8250" s="3">
        <f t="shared" si="773"/>
        <v>1.8159210000000001</v>
      </c>
      <c r="AH8250" t="str">
        <f>_xlfn.IFNA(VLOOKUP(Sales_Transactions[[#This Row],[Order ID]],Returned_Items[#All],2,FALSE),"Not Returned")</f>
        <v>Not Returned</v>
      </c>
    </row>
    <row r="8251" spans="1:34" x14ac:dyDescent="0.25">
      <c r="A8251">
        <v>25824</v>
      </c>
      <c r="C8251" t="s">
        <v>533</v>
      </c>
      <c r="D8251" s="2" t="str">
        <f>TEXT(MID(Sales_Transactions[[#This Row],[Order Date]],2,5),"d/m/yyy")</f>
        <v>4/9/2009</v>
      </c>
      <c r="E8251" s="2" t="str">
        <f>TEXT(MID(Sales_Transactions[[#This Row],[Order Date]],2,5),"d")</f>
        <v>4</v>
      </c>
      <c r="F8251" s="2" t="str">
        <f>TEXT(MID(Sales_Transactions[[#This Row],[Order Date]],2,5),"m")</f>
        <v>9</v>
      </c>
      <c r="G8251" s="2" t="str">
        <f>TEXT(MID(Sales_Transactions[[#This Row],[Order Date]],2,5),"yyy")</f>
        <v>2009</v>
      </c>
      <c r="H8251" s="2" t="str">
        <f>TEXT(MID(Sales_Transactions[[#This Row],[Order Date]],2,5),"yyy/m")</f>
        <v>2009/9</v>
      </c>
      <c r="I8251" t="s">
        <v>78</v>
      </c>
      <c r="J8251">
        <f t="shared" si="768"/>
        <v>3</v>
      </c>
      <c r="K8251" s="2">
        <v>37</v>
      </c>
      <c r="L8251" s="3">
        <v>14410.78</v>
      </c>
      <c r="M8251" s="4">
        <v>0.02</v>
      </c>
      <c r="N8251" s="5" t="s">
        <v>23</v>
      </c>
      <c r="O8251" s="3">
        <v>6365.58</v>
      </c>
      <c r="P8251" s="3">
        <v>367.99</v>
      </c>
      <c r="Q8251" s="3">
        <v>19.989999999999998</v>
      </c>
      <c r="R8251" s="5" t="s">
        <v>1946</v>
      </c>
      <c r="S8251" s="5" t="s">
        <v>895</v>
      </c>
      <c r="T8251" s="5" t="str">
        <f t="shared" si="769"/>
        <v>Christine Abelman</v>
      </c>
      <c r="U8251" t="s">
        <v>153</v>
      </c>
      <c r="V8251" s="5" t="s">
        <v>47</v>
      </c>
      <c r="W8251" s="5" t="s">
        <v>28</v>
      </c>
      <c r="X8251" s="5" t="s">
        <v>41</v>
      </c>
      <c r="Y8251" s="5" t="s">
        <v>3030</v>
      </c>
      <c r="Z8251" s="5" t="s">
        <v>43</v>
      </c>
      <c r="AA8251" s="4">
        <v>0.4</v>
      </c>
      <c r="AB8251" s="1">
        <v>40061</v>
      </c>
      <c r="AC8251" s="1">
        <v>24079</v>
      </c>
      <c r="AD8251">
        <f t="shared" si="770"/>
        <v>1</v>
      </c>
      <c r="AE8251">
        <f t="shared" ca="1" si="771"/>
        <v>58</v>
      </c>
      <c r="AF8251" t="str">
        <f t="shared" ca="1" si="772"/>
        <v>18-64</v>
      </c>
      <c r="AG8251" s="3">
        <f t="shared" si="773"/>
        <v>10.483956810810811</v>
      </c>
      <c r="AH8251" t="str">
        <f>_xlfn.IFNA(VLOOKUP(Sales_Transactions[[#This Row],[Order ID]],Returned_Items[#All],2,FALSE),"Not Returned")</f>
        <v>Not Returned</v>
      </c>
    </row>
    <row r="8252" spans="1:34" x14ac:dyDescent="0.25">
      <c r="A8252">
        <v>25824</v>
      </c>
      <c r="C8252" t="s">
        <v>533</v>
      </c>
      <c r="D8252" s="2" t="str">
        <f>TEXT(MID(Sales_Transactions[[#This Row],[Order Date]],2,5),"d/m/yyy")</f>
        <v>4/9/2009</v>
      </c>
      <c r="E8252" s="2" t="str">
        <f>TEXT(MID(Sales_Transactions[[#This Row],[Order Date]],2,5),"d")</f>
        <v>4</v>
      </c>
      <c r="F8252" s="2" t="str">
        <f>TEXT(MID(Sales_Transactions[[#This Row],[Order Date]],2,5),"m")</f>
        <v>9</v>
      </c>
      <c r="G8252" s="2" t="str">
        <f>TEXT(MID(Sales_Transactions[[#This Row],[Order Date]],2,5),"yyy")</f>
        <v>2009</v>
      </c>
      <c r="H8252" s="2" t="str">
        <f>TEXT(MID(Sales_Transactions[[#This Row],[Order Date]],2,5),"yyy/m")</f>
        <v>2009/9</v>
      </c>
      <c r="I8252" t="s">
        <v>78</v>
      </c>
      <c r="J8252">
        <f t="shared" si="768"/>
        <v>3</v>
      </c>
      <c r="K8252" s="2">
        <v>39</v>
      </c>
      <c r="L8252" s="3">
        <v>15341.46</v>
      </c>
      <c r="M8252" s="4">
        <v>0</v>
      </c>
      <c r="N8252" s="5" t="s">
        <v>34</v>
      </c>
      <c r="O8252" s="3">
        <v>394.52</v>
      </c>
      <c r="P8252" s="3">
        <v>376.13</v>
      </c>
      <c r="Q8252" s="3">
        <v>85.63</v>
      </c>
      <c r="R8252" s="5" t="s">
        <v>1946</v>
      </c>
      <c r="S8252" s="5" t="s">
        <v>895</v>
      </c>
      <c r="T8252" s="5" t="str">
        <f t="shared" si="769"/>
        <v>Christine Abelman</v>
      </c>
      <c r="U8252" t="s">
        <v>153</v>
      </c>
      <c r="V8252" s="5" t="s">
        <v>47</v>
      </c>
      <c r="W8252" s="5" t="s">
        <v>57</v>
      </c>
      <c r="X8252" s="5" t="s">
        <v>107</v>
      </c>
      <c r="Y8252" s="5" t="s">
        <v>1234</v>
      </c>
      <c r="Z8252" s="5" t="s">
        <v>106</v>
      </c>
      <c r="AA8252" s="4">
        <v>0.74</v>
      </c>
      <c r="AB8252" s="1">
        <v>40061</v>
      </c>
      <c r="AC8252" s="1">
        <v>23744</v>
      </c>
      <c r="AD8252">
        <f t="shared" si="770"/>
        <v>1</v>
      </c>
      <c r="AE8252">
        <f t="shared" ca="1" si="771"/>
        <v>59</v>
      </c>
      <c r="AF8252" t="str">
        <f t="shared" ca="1" si="772"/>
        <v>18-64</v>
      </c>
      <c r="AG8252" s="3">
        <f t="shared" si="773"/>
        <v>11.84</v>
      </c>
      <c r="AH8252" t="str">
        <f>_xlfn.IFNA(VLOOKUP(Sales_Transactions[[#This Row],[Order ID]],Returned_Items[#All],2,FALSE),"Not Returned")</f>
        <v>Not Returned</v>
      </c>
    </row>
    <row r="8253" spans="1:34" x14ac:dyDescent="0.25">
      <c r="A8253">
        <v>25824</v>
      </c>
      <c r="C8253" t="s">
        <v>533</v>
      </c>
      <c r="D8253" s="2" t="str">
        <f>TEXT(MID(Sales_Transactions[[#This Row],[Order Date]],2,5),"d/m/yyy")</f>
        <v>4/9/2009</v>
      </c>
      <c r="E8253" s="2" t="str">
        <f>TEXT(MID(Sales_Transactions[[#This Row],[Order Date]],2,5),"d")</f>
        <v>4</v>
      </c>
      <c r="F8253" s="2" t="str">
        <f>TEXT(MID(Sales_Transactions[[#This Row],[Order Date]],2,5),"m")</f>
        <v>9</v>
      </c>
      <c r="G8253" s="2" t="str">
        <f>TEXT(MID(Sales_Transactions[[#This Row],[Order Date]],2,5),"yyy")</f>
        <v>2009</v>
      </c>
      <c r="H8253" s="2" t="str">
        <f>TEXT(MID(Sales_Transactions[[#This Row],[Order Date]],2,5),"yyy/m")</f>
        <v>2009/9</v>
      </c>
      <c r="I8253" t="s">
        <v>78</v>
      </c>
      <c r="J8253">
        <f t="shared" si="768"/>
        <v>3</v>
      </c>
      <c r="K8253" s="2">
        <v>6</v>
      </c>
      <c r="L8253" s="3">
        <v>507.56049999999999</v>
      </c>
      <c r="M8253" s="4">
        <v>0.04</v>
      </c>
      <c r="N8253" s="5" t="s">
        <v>23</v>
      </c>
      <c r="O8253" s="3">
        <v>-258.23</v>
      </c>
      <c r="P8253" s="3">
        <v>95.99</v>
      </c>
      <c r="Q8253" s="3">
        <v>4.9000000000000004</v>
      </c>
      <c r="R8253" s="5" t="s">
        <v>1946</v>
      </c>
      <c r="S8253" s="5" t="s">
        <v>895</v>
      </c>
      <c r="T8253" s="5" t="str">
        <f t="shared" si="769"/>
        <v>Christine Abelman</v>
      </c>
      <c r="U8253" t="s">
        <v>153</v>
      </c>
      <c r="V8253" s="5" t="s">
        <v>47</v>
      </c>
      <c r="W8253" s="5" t="s">
        <v>48</v>
      </c>
      <c r="X8253" s="5" t="s">
        <v>49</v>
      </c>
      <c r="Y8253" s="5" t="s">
        <v>2243</v>
      </c>
      <c r="Z8253" s="5" t="s">
        <v>43</v>
      </c>
      <c r="AA8253" s="4">
        <v>0.56000000000000005</v>
      </c>
      <c r="AB8253" s="1">
        <v>40062</v>
      </c>
      <c r="AC8253" s="1">
        <v>23780</v>
      </c>
      <c r="AD8253">
        <f t="shared" si="770"/>
        <v>2</v>
      </c>
      <c r="AE8253">
        <f t="shared" ca="1" si="771"/>
        <v>59</v>
      </c>
      <c r="AF8253" t="str">
        <f t="shared" ca="1" si="772"/>
        <v>18-64</v>
      </c>
      <c r="AG8253" s="3">
        <f t="shared" si="773"/>
        <v>16.808600666666667</v>
      </c>
      <c r="AH8253" t="str">
        <f>_xlfn.IFNA(VLOOKUP(Sales_Transactions[[#This Row],[Order ID]],Returned_Items[#All],2,FALSE),"Not Returned")</f>
        <v>Not Returned</v>
      </c>
    </row>
    <row r="8254" spans="1:34" x14ac:dyDescent="0.25">
      <c r="A8254">
        <v>26309</v>
      </c>
      <c r="C8254" t="s">
        <v>2239</v>
      </c>
      <c r="D8254" s="2" t="str">
        <f>TEXT(MID(Sales_Transactions[[#This Row],[Order Date]],2,5),"d/m/yyy")</f>
        <v>19/2/2012</v>
      </c>
      <c r="E8254" s="2" t="str">
        <f>TEXT(MID(Sales_Transactions[[#This Row],[Order Date]],2,5),"d")</f>
        <v>19</v>
      </c>
      <c r="F8254" s="2" t="str">
        <f>TEXT(MID(Sales_Transactions[[#This Row],[Order Date]],2,5),"m")</f>
        <v>2</v>
      </c>
      <c r="G8254" s="2" t="str">
        <f>TEXT(MID(Sales_Transactions[[#This Row],[Order Date]],2,5),"yyy")</f>
        <v>2012</v>
      </c>
      <c r="H8254" s="2" t="str">
        <f>TEXT(MID(Sales_Transactions[[#This Row],[Order Date]],2,5),"yyy/m")</f>
        <v>2012/2</v>
      </c>
      <c r="I8254" t="s">
        <v>22</v>
      </c>
      <c r="J8254">
        <f t="shared" si="768"/>
        <v>2</v>
      </c>
      <c r="K8254" s="2">
        <v>42</v>
      </c>
      <c r="L8254" s="3">
        <v>128.13</v>
      </c>
      <c r="M8254" s="4">
        <v>0.09</v>
      </c>
      <c r="N8254" s="5" t="s">
        <v>23</v>
      </c>
      <c r="O8254" s="3">
        <v>32.53</v>
      </c>
      <c r="P8254" s="3">
        <v>3.08</v>
      </c>
      <c r="Q8254" s="3">
        <v>0.99</v>
      </c>
      <c r="R8254" s="5" t="s">
        <v>143</v>
      </c>
      <c r="S8254" s="5" t="s">
        <v>2535</v>
      </c>
      <c r="T8254" s="5" t="str">
        <f t="shared" si="769"/>
        <v>Alan Dominguez</v>
      </c>
      <c r="U8254" t="s">
        <v>153</v>
      </c>
      <c r="V8254" s="5" t="s">
        <v>47</v>
      </c>
      <c r="W8254" s="5" t="s">
        <v>28</v>
      </c>
      <c r="X8254" s="5" t="s">
        <v>115</v>
      </c>
      <c r="Y8254" s="5" t="s">
        <v>599</v>
      </c>
      <c r="Z8254" s="5" t="s">
        <v>43</v>
      </c>
      <c r="AA8254" s="4">
        <v>0.37</v>
      </c>
      <c r="AB8254" s="1">
        <v>40960</v>
      </c>
      <c r="AC8254" s="1">
        <v>21974</v>
      </c>
      <c r="AD8254">
        <f t="shared" si="770"/>
        <v>2</v>
      </c>
      <c r="AE8254">
        <f t="shared" ca="1" si="771"/>
        <v>64</v>
      </c>
      <c r="AF8254" t="str">
        <f t="shared" ca="1" si="772"/>
        <v>18-64</v>
      </c>
      <c r="AG8254" s="3">
        <f t="shared" si="773"/>
        <v>9.68387619047619E-2</v>
      </c>
      <c r="AH8254" t="str">
        <f>_xlfn.IFNA(VLOOKUP(Sales_Transactions[[#This Row],[Order ID]],Returned_Items[#All],2,FALSE),"Not Returned")</f>
        <v>Not Returned</v>
      </c>
    </row>
    <row r="8255" spans="1:34" x14ac:dyDescent="0.25">
      <c r="A8255">
        <v>26723</v>
      </c>
      <c r="C8255" t="s">
        <v>2824</v>
      </c>
      <c r="D8255" s="2" t="str">
        <f>TEXT(MID(Sales_Transactions[[#This Row],[Order Date]],2,5),"d/m/yyy")</f>
        <v>3/3/2011</v>
      </c>
      <c r="E8255" s="2" t="str">
        <f>TEXT(MID(Sales_Transactions[[#This Row],[Order Date]],2,5),"d")</f>
        <v>3</v>
      </c>
      <c r="F8255" s="2" t="str">
        <f>TEXT(MID(Sales_Transactions[[#This Row],[Order Date]],2,5),"m")</f>
        <v>3</v>
      </c>
      <c r="G8255" s="2" t="str">
        <f>TEXT(MID(Sales_Transactions[[#This Row],[Order Date]],2,5),"yyy")</f>
        <v>2011</v>
      </c>
      <c r="H8255" s="2" t="str">
        <f>TEXT(MID(Sales_Transactions[[#This Row],[Order Date]],2,5),"yyy/m")</f>
        <v>2011/3</v>
      </c>
      <c r="I8255" t="s">
        <v>22</v>
      </c>
      <c r="J8255">
        <f t="shared" si="768"/>
        <v>2</v>
      </c>
      <c r="K8255" s="2">
        <v>8</v>
      </c>
      <c r="L8255" s="3">
        <v>441.80450000000002</v>
      </c>
      <c r="M8255" s="4">
        <v>0.03</v>
      </c>
      <c r="N8255" s="5" t="s">
        <v>23</v>
      </c>
      <c r="O8255" s="3">
        <v>-201.49</v>
      </c>
      <c r="P8255" s="3">
        <v>65.989999999999995</v>
      </c>
      <c r="Q8255" s="3">
        <v>7.69</v>
      </c>
      <c r="R8255" s="5" t="s">
        <v>562</v>
      </c>
      <c r="S8255" s="5" t="s">
        <v>2288</v>
      </c>
      <c r="T8255" s="5" t="str">
        <f t="shared" si="769"/>
        <v>Roy Phan</v>
      </c>
      <c r="U8255" t="s">
        <v>153</v>
      </c>
      <c r="V8255" s="5" t="s">
        <v>37</v>
      </c>
      <c r="W8255" s="5" t="s">
        <v>48</v>
      </c>
      <c r="X8255" s="5" t="s">
        <v>49</v>
      </c>
      <c r="Y8255" s="5" t="s">
        <v>1609</v>
      </c>
      <c r="Z8255" s="5" t="s">
        <v>43</v>
      </c>
      <c r="AA8255" s="4">
        <v>0.59</v>
      </c>
      <c r="AB8255" s="1">
        <v>40610</v>
      </c>
      <c r="AC8255" s="1">
        <v>21997</v>
      </c>
      <c r="AD8255">
        <f t="shared" si="770"/>
        <v>5</v>
      </c>
      <c r="AE8255">
        <f t="shared" ca="1" si="771"/>
        <v>64</v>
      </c>
      <c r="AF8255" t="str">
        <f t="shared" ca="1" si="772"/>
        <v>18-64</v>
      </c>
      <c r="AG8255" s="3">
        <f t="shared" si="773"/>
        <v>9.2075253749999995</v>
      </c>
      <c r="AH8255" t="str">
        <f>_xlfn.IFNA(VLOOKUP(Sales_Transactions[[#This Row],[Order ID]],Returned_Items[#All],2,FALSE),"Not Returned")</f>
        <v>Not Returned</v>
      </c>
    </row>
    <row r="8256" spans="1:34" x14ac:dyDescent="0.25">
      <c r="A8256">
        <v>27463</v>
      </c>
      <c r="C8256" t="s">
        <v>3644</v>
      </c>
      <c r="D8256" s="2" t="str">
        <f>TEXT(MID(Sales_Transactions[[#This Row],[Order Date]],2,5),"d/m/yyy")</f>
        <v>13/11/2009</v>
      </c>
      <c r="E8256" s="2" t="str">
        <f>TEXT(MID(Sales_Transactions[[#This Row],[Order Date]],2,5),"d")</f>
        <v>13</v>
      </c>
      <c r="F8256" s="2" t="str">
        <f>TEXT(MID(Sales_Transactions[[#This Row],[Order Date]],2,5),"m")</f>
        <v>11</v>
      </c>
      <c r="G8256" s="2" t="str">
        <f>TEXT(MID(Sales_Transactions[[#This Row],[Order Date]],2,5),"yyy")</f>
        <v>2009</v>
      </c>
      <c r="H8256" s="2" t="str">
        <f>TEXT(MID(Sales_Transactions[[#This Row],[Order Date]],2,5),"yyy/m")</f>
        <v>2009/11</v>
      </c>
      <c r="I8256" t="s">
        <v>78</v>
      </c>
      <c r="J8256">
        <f t="shared" si="768"/>
        <v>3</v>
      </c>
      <c r="K8256" s="2">
        <v>31</v>
      </c>
      <c r="L8256" s="3">
        <v>835.11</v>
      </c>
      <c r="M8256" s="4">
        <v>0</v>
      </c>
      <c r="N8256" s="5" t="s">
        <v>23</v>
      </c>
      <c r="O8256" s="3">
        <v>213.79</v>
      </c>
      <c r="P8256" s="3">
        <v>25.38</v>
      </c>
      <c r="Q8256" s="3">
        <v>8.99</v>
      </c>
      <c r="R8256" s="5" t="s">
        <v>3637</v>
      </c>
      <c r="S8256" s="5" t="s">
        <v>3638</v>
      </c>
      <c r="T8256" s="5" t="str">
        <f t="shared" si="769"/>
        <v>Tonja Turnell</v>
      </c>
      <c r="U8256" t="s">
        <v>153</v>
      </c>
      <c r="V8256" s="5" t="s">
        <v>37</v>
      </c>
      <c r="W8256" s="5" t="s">
        <v>57</v>
      </c>
      <c r="X8256" s="5" t="s">
        <v>58</v>
      </c>
      <c r="Y8256" s="5" t="s">
        <v>541</v>
      </c>
      <c r="Z8256" s="5" t="s">
        <v>60</v>
      </c>
      <c r="AA8256" s="4">
        <v>0.5</v>
      </c>
      <c r="AB8256" s="1">
        <v>40132</v>
      </c>
      <c r="AC8256" s="1">
        <v>22227</v>
      </c>
      <c r="AD8256">
        <f t="shared" si="770"/>
        <v>2</v>
      </c>
      <c r="AE8256">
        <f t="shared" ca="1" si="771"/>
        <v>63</v>
      </c>
      <c r="AF8256" t="str">
        <f t="shared" ca="1" si="772"/>
        <v>18-64</v>
      </c>
      <c r="AG8256" s="3">
        <f t="shared" si="773"/>
        <v>1.1087096774193548</v>
      </c>
      <c r="AH8256" t="str">
        <f>_xlfn.IFNA(VLOOKUP(Sales_Transactions[[#This Row],[Order ID]],Returned_Items[#All],2,FALSE),"Not Returned")</f>
        <v>Not Returned</v>
      </c>
    </row>
    <row r="8257" spans="1:34" x14ac:dyDescent="0.25">
      <c r="A8257">
        <v>27463</v>
      </c>
      <c r="C8257" t="s">
        <v>3644</v>
      </c>
      <c r="D8257" s="2" t="str">
        <f>TEXT(MID(Sales_Transactions[[#This Row],[Order Date]],2,5),"d/m/yyy")</f>
        <v>13/11/2009</v>
      </c>
      <c r="E8257" s="2" t="str">
        <f>TEXT(MID(Sales_Transactions[[#This Row],[Order Date]],2,5),"d")</f>
        <v>13</v>
      </c>
      <c r="F8257" s="2" t="str">
        <f>TEXT(MID(Sales_Transactions[[#This Row],[Order Date]],2,5),"m")</f>
        <v>11</v>
      </c>
      <c r="G8257" s="2" t="str">
        <f>TEXT(MID(Sales_Transactions[[#This Row],[Order Date]],2,5),"yyy")</f>
        <v>2009</v>
      </c>
      <c r="H8257" s="2" t="str">
        <f>TEXT(MID(Sales_Transactions[[#This Row],[Order Date]],2,5),"yyy/m")</f>
        <v>2009/11</v>
      </c>
      <c r="I8257" t="s">
        <v>78</v>
      </c>
      <c r="J8257">
        <f t="shared" si="768"/>
        <v>3</v>
      </c>
      <c r="K8257" s="2">
        <v>10</v>
      </c>
      <c r="L8257" s="3">
        <v>54.52</v>
      </c>
      <c r="M8257" s="4">
        <v>0.01</v>
      </c>
      <c r="N8257" s="5" t="s">
        <v>23</v>
      </c>
      <c r="O8257" s="3">
        <v>-20.57</v>
      </c>
      <c r="P8257" s="3">
        <v>4.9800000000000004</v>
      </c>
      <c r="Q8257" s="3">
        <v>4.72</v>
      </c>
      <c r="R8257" s="5" t="s">
        <v>3637</v>
      </c>
      <c r="S8257" s="5" t="s">
        <v>3638</v>
      </c>
      <c r="T8257" s="5" t="str">
        <f t="shared" si="769"/>
        <v>Tonja Turnell</v>
      </c>
      <c r="U8257" t="s">
        <v>153</v>
      </c>
      <c r="V8257" s="5" t="s">
        <v>37</v>
      </c>
      <c r="W8257" s="5" t="s">
        <v>28</v>
      </c>
      <c r="X8257" s="5" t="s">
        <v>75</v>
      </c>
      <c r="Y8257" s="5" t="s">
        <v>1695</v>
      </c>
      <c r="Z8257" s="5" t="s">
        <v>43</v>
      </c>
      <c r="AA8257" s="4">
        <v>0.36</v>
      </c>
      <c r="AB8257" s="1">
        <v>40131</v>
      </c>
      <c r="AC8257" s="1">
        <v>21595</v>
      </c>
      <c r="AD8257">
        <f t="shared" si="770"/>
        <v>1</v>
      </c>
      <c r="AE8257">
        <f t="shared" ca="1" si="771"/>
        <v>65</v>
      </c>
      <c r="AF8257" t="str">
        <f t="shared" ca="1" si="772"/>
        <v>Over 65</v>
      </c>
      <c r="AG8257" s="3">
        <f t="shared" si="773"/>
        <v>0.96995019999999987</v>
      </c>
      <c r="AH8257" t="str">
        <f>_xlfn.IFNA(VLOOKUP(Sales_Transactions[[#This Row],[Order ID]],Returned_Items[#All],2,FALSE),"Not Returned")</f>
        <v>Not Returned</v>
      </c>
    </row>
    <row r="8258" spans="1:34" x14ac:dyDescent="0.25">
      <c r="A8258">
        <v>28069</v>
      </c>
      <c r="C8258" t="s">
        <v>2324</v>
      </c>
      <c r="D8258" s="2" t="str">
        <f>TEXT(MID(Sales_Transactions[[#This Row],[Order Date]],2,5),"d/m/yyy")</f>
        <v>21/5/2009</v>
      </c>
      <c r="E8258" s="2" t="str">
        <f>TEXT(MID(Sales_Transactions[[#This Row],[Order Date]],2,5),"d")</f>
        <v>21</v>
      </c>
      <c r="F8258" s="2" t="str">
        <f>TEXT(MID(Sales_Transactions[[#This Row],[Order Date]],2,5),"m")</f>
        <v>5</v>
      </c>
      <c r="G8258" s="2" t="str">
        <f>TEXT(MID(Sales_Transactions[[#This Row],[Order Date]],2,5),"yyy")</f>
        <v>2009</v>
      </c>
      <c r="H8258" s="2" t="str">
        <f>TEXT(MID(Sales_Transactions[[#This Row],[Order Date]],2,5),"yyy/m")</f>
        <v>2009/5</v>
      </c>
      <c r="I8258" t="s">
        <v>22</v>
      </c>
      <c r="J8258">
        <f t="shared" ref="J8258:J8321" si="774">IF(I8258="Making Critical",5,IF(I8258="High",4,IF(I8258="Medium",3,IF(I8258="Low",2,1))))</f>
        <v>2</v>
      </c>
      <c r="K8258" s="2">
        <v>1</v>
      </c>
      <c r="L8258" s="3">
        <v>10.17</v>
      </c>
      <c r="M8258" s="4">
        <v>0.02</v>
      </c>
      <c r="N8258" s="5" t="s">
        <v>67</v>
      </c>
      <c r="O8258" s="3">
        <v>-4.09</v>
      </c>
      <c r="P8258" s="3">
        <v>5.18</v>
      </c>
      <c r="Q8258" s="3">
        <v>2.04</v>
      </c>
      <c r="R8258" s="5" t="s">
        <v>3641</v>
      </c>
      <c r="S8258" s="5" t="s">
        <v>3642</v>
      </c>
      <c r="T8258" s="5" t="str">
        <f t="shared" ref="T8258:T8321" si="775">R8258 &amp; " " &amp; S8258</f>
        <v>Cyma Kinney</v>
      </c>
      <c r="U8258" t="s">
        <v>153</v>
      </c>
      <c r="V8258" s="5" t="s">
        <v>27</v>
      </c>
      <c r="W8258" s="5" t="s">
        <v>28</v>
      </c>
      <c r="X8258" s="5" t="s">
        <v>75</v>
      </c>
      <c r="Y8258" s="5" t="s">
        <v>642</v>
      </c>
      <c r="Z8258" s="5" t="s">
        <v>84</v>
      </c>
      <c r="AA8258" s="4">
        <v>0.36</v>
      </c>
      <c r="AB8258" s="1">
        <v>39959</v>
      </c>
      <c r="AC8258" s="1">
        <v>21620</v>
      </c>
      <c r="AD8258">
        <f t="shared" ref="AD8258:AD8321" si="776">_xlfn.DAYS(AB8258,D8258)</f>
        <v>5</v>
      </c>
      <c r="AE8258">
        <f t="shared" ref="AE8258:AE8321" ca="1" si="777">DATEDIF(AC8258,TODAY(),"Y")</f>
        <v>65</v>
      </c>
      <c r="AF8258" t="str">
        <f t="shared" ref="AF8258:AF8321" ca="1" si="778">IF(AE8258&lt;18,"Under 18",IF(AE8258&lt;65,"18-64","Over 65"))</f>
        <v>Over 65</v>
      </c>
      <c r="AG8258" s="3">
        <f t="shared" ref="AG8258:AG8321" si="779" xml:space="preserve"> (P8258 - (M8258 / 100) * P8258 + Q8258) / K8258</f>
        <v>7.2189639999999997</v>
      </c>
      <c r="AH8258" t="str">
        <f>_xlfn.IFNA(VLOOKUP(Sales_Transactions[[#This Row],[Order ID]],Returned_Items[#All],2,FALSE),"Not Returned")</f>
        <v>Not Returned</v>
      </c>
    </row>
    <row r="8259" spans="1:34" x14ac:dyDescent="0.25">
      <c r="A8259">
        <v>28069</v>
      </c>
      <c r="C8259" t="s">
        <v>2324</v>
      </c>
      <c r="D8259" s="2" t="str">
        <f>TEXT(MID(Sales_Transactions[[#This Row],[Order Date]],2,5),"d/m/yyy")</f>
        <v>21/5/2009</v>
      </c>
      <c r="E8259" s="2" t="str">
        <f>TEXT(MID(Sales_Transactions[[#This Row],[Order Date]],2,5),"d")</f>
        <v>21</v>
      </c>
      <c r="F8259" s="2" t="str">
        <f>TEXT(MID(Sales_Transactions[[#This Row],[Order Date]],2,5),"m")</f>
        <v>5</v>
      </c>
      <c r="G8259" s="2" t="str">
        <f>TEXT(MID(Sales_Transactions[[#This Row],[Order Date]],2,5),"yyy")</f>
        <v>2009</v>
      </c>
      <c r="H8259" s="2" t="str">
        <f>TEXT(MID(Sales_Transactions[[#This Row],[Order Date]],2,5),"yyy/m")</f>
        <v>2009/5</v>
      </c>
      <c r="I8259" t="s">
        <v>22</v>
      </c>
      <c r="J8259">
        <f t="shared" si="774"/>
        <v>2</v>
      </c>
      <c r="K8259" s="2">
        <v>4</v>
      </c>
      <c r="L8259" s="3">
        <v>23.58</v>
      </c>
      <c r="M8259" s="4">
        <v>0.09</v>
      </c>
      <c r="N8259" s="5" t="s">
        <v>23</v>
      </c>
      <c r="O8259" s="3">
        <v>-2.87</v>
      </c>
      <c r="P8259" s="3">
        <v>5.84</v>
      </c>
      <c r="Q8259" s="3">
        <v>0.83</v>
      </c>
      <c r="R8259" s="5" t="s">
        <v>3641</v>
      </c>
      <c r="S8259" s="5" t="s">
        <v>3642</v>
      </c>
      <c r="T8259" s="5" t="str">
        <f t="shared" si="775"/>
        <v>Cyma Kinney</v>
      </c>
      <c r="U8259" t="s">
        <v>153</v>
      </c>
      <c r="V8259" s="5" t="s">
        <v>27</v>
      </c>
      <c r="W8259" s="5" t="s">
        <v>28</v>
      </c>
      <c r="X8259" s="5" t="s">
        <v>124</v>
      </c>
      <c r="Y8259" s="5" t="s">
        <v>1824</v>
      </c>
      <c r="Z8259" s="5" t="s">
        <v>84</v>
      </c>
      <c r="AA8259" s="4">
        <v>0.49</v>
      </c>
      <c r="AB8259" s="1">
        <v>39958</v>
      </c>
      <c r="AC8259" s="1">
        <v>21201</v>
      </c>
      <c r="AD8259">
        <f t="shared" si="776"/>
        <v>4</v>
      </c>
      <c r="AE8259">
        <f t="shared" ca="1" si="777"/>
        <v>66</v>
      </c>
      <c r="AF8259" t="str">
        <f t="shared" ca="1" si="778"/>
        <v>Over 65</v>
      </c>
      <c r="AG8259" s="3">
        <f t="shared" si="779"/>
        <v>1.6661859999999999</v>
      </c>
      <c r="AH8259" t="str">
        <f>_xlfn.IFNA(VLOOKUP(Sales_Transactions[[#This Row],[Order ID]],Returned_Items[#All],2,FALSE),"Not Returned")</f>
        <v>Not Returned</v>
      </c>
    </row>
    <row r="8260" spans="1:34" x14ac:dyDescent="0.25">
      <c r="A8260">
        <v>28934</v>
      </c>
      <c r="C8260" t="s">
        <v>1981</v>
      </c>
      <c r="D8260" s="2" t="str">
        <f>TEXT(MID(Sales_Transactions[[#This Row],[Order Date]],2,5),"d/m/yyy")</f>
        <v>28/11/2012</v>
      </c>
      <c r="E8260" s="2" t="str">
        <f>TEXT(MID(Sales_Transactions[[#This Row],[Order Date]],2,5),"d")</f>
        <v>28</v>
      </c>
      <c r="F8260" s="2" t="str">
        <f>TEXT(MID(Sales_Transactions[[#This Row],[Order Date]],2,5),"m")</f>
        <v>11</v>
      </c>
      <c r="G8260" s="2" t="str">
        <f>TEXT(MID(Sales_Transactions[[#This Row],[Order Date]],2,5),"yyy")</f>
        <v>2012</v>
      </c>
      <c r="H8260" s="2" t="str">
        <f>TEXT(MID(Sales_Transactions[[#This Row],[Order Date]],2,5),"yyy/m")</f>
        <v>2012/11</v>
      </c>
      <c r="I8260" t="s">
        <v>78</v>
      </c>
      <c r="J8260">
        <f t="shared" si="774"/>
        <v>3</v>
      </c>
      <c r="K8260" s="2">
        <v>12</v>
      </c>
      <c r="L8260" s="3">
        <v>1272.3499999999999</v>
      </c>
      <c r="M8260" s="4">
        <v>0</v>
      </c>
      <c r="N8260" s="5" t="s">
        <v>23</v>
      </c>
      <c r="O8260" s="3">
        <v>297.57</v>
      </c>
      <c r="P8260" s="3">
        <v>100.98</v>
      </c>
      <c r="Q8260" s="3">
        <v>7.18</v>
      </c>
      <c r="R8260" s="5" t="s">
        <v>3122</v>
      </c>
      <c r="S8260" s="5" t="s">
        <v>3636</v>
      </c>
      <c r="T8260" s="5" t="str">
        <f t="shared" si="775"/>
        <v>Stephanie Phelps</v>
      </c>
      <c r="U8260" t="s">
        <v>153</v>
      </c>
      <c r="V8260" s="5" t="s">
        <v>37</v>
      </c>
      <c r="W8260" s="5" t="s">
        <v>48</v>
      </c>
      <c r="X8260" s="5" t="s">
        <v>87</v>
      </c>
      <c r="Y8260" s="5" t="s">
        <v>1087</v>
      </c>
      <c r="Z8260" s="5" t="s">
        <v>43</v>
      </c>
      <c r="AA8260" s="4">
        <v>0.4</v>
      </c>
      <c r="AB8260" s="1">
        <v>41242</v>
      </c>
      <c r="AC8260" s="1">
        <v>21326</v>
      </c>
      <c r="AD8260">
        <f t="shared" si="776"/>
        <v>1</v>
      </c>
      <c r="AE8260">
        <f t="shared" ca="1" si="777"/>
        <v>66</v>
      </c>
      <c r="AF8260" t="str">
        <f t="shared" ca="1" si="778"/>
        <v>Over 65</v>
      </c>
      <c r="AG8260" s="3">
        <f t="shared" si="779"/>
        <v>9.0133333333333336</v>
      </c>
      <c r="AH8260" t="str">
        <f>_xlfn.IFNA(VLOOKUP(Sales_Transactions[[#This Row],[Order ID]],Returned_Items[#All],2,FALSE),"Not Returned")</f>
        <v>Not Returned</v>
      </c>
    </row>
    <row r="8261" spans="1:34" x14ac:dyDescent="0.25">
      <c r="A8261">
        <v>28934</v>
      </c>
      <c r="C8261" t="s">
        <v>1981</v>
      </c>
      <c r="D8261" s="2" t="str">
        <f>TEXT(MID(Sales_Transactions[[#This Row],[Order Date]],2,5),"d/m/yyy")</f>
        <v>28/11/2012</v>
      </c>
      <c r="E8261" s="2" t="str">
        <f>TEXT(MID(Sales_Transactions[[#This Row],[Order Date]],2,5),"d")</f>
        <v>28</v>
      </c>
      <c r="F8261" s="2" t="str">
        <f>TEXT(MID(Sales_Transactions[[#This Row],[Order Date]],2,5),"m")</f>
        <v>11</v>
      </c>
      <c r="G8261" s="2" t="str">
        <f>TEXT(MID(Sales_Transactions[[#This Row],[Order Date]],2,5),"yyy")</f>
        <v>2012</v>
      </c>
      <c r="H8261" s="2" t="str">
        <f>TEXT(MID(Sales_Transactions[[#This Row],[Order Date]],2,5),"yyy/m")</f>
        <v>2012/11</v>
      </c>
      <c r="I8261" t="s">
        <v>78</v>
      </c>
      <c r="J8261">
        <f t="shared" si="774"/>
        <v>3</v>
      </c>
      <c r="K8261" s="2">
        <v>26</v>
      </c>
      <c r="L8261" s="3">
        <v>4000.35</v>
      </c>
      <c r="M8261" s="4">
        <v>7.0000000000000007E-2</v>
      </c>
      <c r="N8261" s="5" t="s">
        <v>34</v>
      </c>
      <c r="O8261" s="3">
        <v>303.39</v>
      </c>
      <c r="P8261" s="3">
        <v>160.97999999999999</v>
      </c>
      <c r="Q8261" s="3">
        <v>30</v>
      </c>
      <c r="R8261" s="5" t="s">
        <v>3122</v>
      </c>
      <c r="S8261" s="5" t="s">
        <v>3636</v>
      </c>
      <c r="T8261" s="5" t="str">
        <f t="shared" si="775"/>
        <v>Stephanie Phelps</v>
      </c>
      <c r="U8261" t="s">
        <v>153</v>
      </c>
      <c r="V8261" s="5" t="s">
        <v>37</v>
      </c>
      <c r="W8261" s="5" t="s">
        <v>57</v>
      </c>
      <c r="X8261" s="5" t="s">
        <v>154</v>
      </c>
      <c r="Y8261" s="5" t="s">
        <v>1271</v>
      </c>
      <c r="Z8261" s="5" t="s">
        <v>40</v>
      </c>
      <c r="AA8261" s="4">
        <v>0.62</v>
      </c>
      <c r="AB8261" s="1">
        <v>41243</v>
      </c>
      <c r="AC8261" s="1">
        <v>14998</v>
      </c>
      <c r="AD8261">
        <f t="shared" si="776"/>
        <v>2</v>
      </c>
      <c r="AE8261">
        <f t="shared" ca="1" si="777"/>
        <v>83</v>
      </c>
      <c r="AF8261" t="str">
        <f t="shared" ca="1" si="778"/>
        <v>Over 65</v>
      </c>
      <c r="AG8261" s="3">
        <f t="shared" si="779"/>
        <v>7.3410505384615385</v>
      </c>
      <c r="AH8261" t="str">
        <f>_xlfn.IFNA(VLOOKUP(Sales_Transactions[[#This Row],[Order ID]],Returned_Items[#All],2,FALSE),"Not Returned")</f>
        <v>Not Returned</v>
      </c>
    </row>
    <row r="8262" spans="1:34" x14ac:dyDescent="0.25">
      <c r="A8262">
        <v>28934</v>
      </c>
      <c r="C8262" t="s">
        <v>1981</v>
      </c>
      <c r="D8262" s="2" t="str">
        <f>TEXT(MID(Sales_Transactions[[#This Row],[Order Date]],2,5),"d/m/yyy")</f>
        <v>28/11/2012</v>
      </c>
      <c r="E8262" s="2" t="str">
        <f>TEXT(MID(Sales_Transactions[[#This Row],[Order Date]],2,5),"d")</f>
        <v>28</v>
      </c>
      <c r="F8262" s="2" t="str">
        <f>TEXT(MID(Sales_Transactions[[#This Row],[Order Date]],2,5),"m")</f>
        <v>11</v>
      </c>
      <c r="G8262" s="2" t="str">
        <f>TEXT(MID(Sales_Transactions[[#This Row],[Order Date]],2,5),"yyy")</f>
        <v>2012</v>
      </c>
      <c r="H8262" s="2" t="str">
        <f>TEXT(MID(Sales_Transactions[[#This Row],[Order Date]],2,5),"yyy/m")</f>
        <v>2012/11</v>
      </c>
      <c r="I8262" t="s">
        <v>78</v>
      </c>
      <c r="J8262">
        <f t="shared" si="774"/>
        <v>3</v>
      </c>
      <c r="K8262" s="2">
        <v>26</v>
      </c>
      <c r="L8262" s="3">
        <v>3356.92</v>
      </c>
      <c r="M8262" s="4">
        <v>0</v>
      </c>
      <c r="N8262" s="5" t="s">
        <v>67</v>
      </c>
      <c r="O8262" s="3">
        <v>1555.9</v>
      </c>
      <c r="P8262" s="3">
        <v>120.97</v>
      </c>
      <c r="Q8262" s="3">
        <v>7.11</v>
      </c>
      <c r="R8262" s="5" t="s">
        <v>3122</v>
      </c>
      <c r="S8262" s="5" t="s">
        <v>3636</v>
      </c>
      <c r="T8262" s="5" t="str">
        <f t="shared" si="775"/>
        <v>Stephanie Phelps</v>
      </c>
      <c r="U8262" t="s">
        <v>153</v>
      </c>
      <c r="V8262" s="5" t="s">
        <v>37</v>
      </c>
      <c r="W8262" s="5" t="s">
        <v>48</v>
      </c>
      <c r="X8262" s="5" t="s">
        <v>324</v>
      </c>
      <c r="Y8262" s="5" t="s">
        <v>325</v>
      </c>
      <c r="Z8262" s="5" t="s">
        <v>56</v>
      </c>
      <c r="AA8262" s="4">
        <v>0.36</v>
      </c>
      <c r="AB8262" s="1">
        <v>41243</v>
      </c>
      <c r="AC8262" s="1">
        <v>15895</v>
      </c>
      <c r="AD8262">
        <f t="shared" si="776"/>
        <v>2</v>
      </c>
      <c r="AE8262">
        <f t="shared" ca="1" si="777"/>
        <v>81</v>
      </c>
      <c r="AF8262" t="str">
        <f t="shared" ca="1" si="778"/>
        <v>Over 65</v>
      </c>
      <c r="AG8262" s="3">
        <f t="shared" si="779"/>
        <v>4.9261538461538468</v>
      </c>
      <c r="AH8262" t="str">
        <f>_xlfn.IFNA(VLOOKUP(Sales_Transactions[[#This Row],[Order ID]],Returned_Items[#All],2,FALSE),"Not Returned")</f>
        <v>Not Returned</v>
      </c>
    </row>
    <row r="8263" spans="1:34" x14ac:dyDescent="0.25">
      <c r="A8263">
        <v>29218</v>
      </c>
      <c r="C8263" t="s">
        <v>1642</v>
      </c>
      <c r="D8263" s="2" t="str">
        <f>TEXT(MID(Sales_Transactions[[#This Row],[Order Date]],2,5),"d/m/yyy")</f>
        <v>29/5/2012</v>
      </c>
      <c r="E8263" s="2" t="str">
        <f>TEXT(MID(Sales_Transactions[[#This Row],[Order Date]],2,5),"d")</f>
        <v>29</v>
      </c>
      <c r="F8263" s="2" t="str">
        <f>TEXT(MID(Sales_Transactions[[#This Row],[Order Date]],2,5),"m")</f>
        <v>5</v>
      </c>
      <c r="G8263" s="2" t="str">
        <f>TEXT(MID(Sales_Transactions[[#This Row],[Order Date]],2,5),"yyy")</f>
        <v>2012</v>
      </c>
      <c r="H8263" s="2" t="str">
        <f>TEXT(MID(Sales_Transactions[[#This Row],[Order Date]],2,5),"yyy/m")</f>
        <v>2012/5</v>
      </c>
      <c r="I8263" t="s">
        <v>22</v>
      </c>
      <c r="J8263">
        <f t="shared" si="774"/>
        <v>2</v>
      </c>
      <c r="K8263" s="2">
        <v>19</v>
      </c>
      <c r="L8263" s="3">
        <v>1823.02</v>
      </c>
      <c r="M8263" s="4">
        <v>0.04</v>
      </c>
      <c r="N8263" s="5" t="s">
        <v>67</v>
      </c>
      <c r="O8263" s="3">
        <v>80.8</v>
      </c>
      <c r="P8263" s="3">
        <v>92.23</v>
      </c>
      <c r="Q8263" s="3">
        <v>39.61</v>
      </c>
      <c r="R8263" s="5" t="s">
        <v>234</v>
      </c>
      <c r="S8263" s="5" t="s">
        <v>2532</v>
      </c>
      <c r="T8263" s="5" t="str">
        <f t="shared" si="775"/>
        <v>Andrew Roberts</v>
      </c>
      <c r="U8263" t="s">
        <v>153</v>
      </c>
      <c r="V8263" s="5" t="s">
        <v>74</v>
      </c>
      <c r="W8263" s="5" t="s">
        <v>57</v>
      </c>
      <c r="X8263" s="5" t="s">
        <v>58</v>
      </c>
      <c r="Y8263" s="5" t="s">
        <v>213</v>
      </c>
      <c r="Z8263" s="5" t="s">
        <v>56</v>
      </c>
      <c r="AA8263" s="4">
        <v>0.67</v>
      </c>
      <c r="AB8263" s="1">
        <v>41058</v>
      </c>
      <c r="AC8263" s="1">
        <v>16218</v>
      </c>
      <c r="AD8263">
        <f t="shared" si="776"/>
        <v>0</v>
      </c>
      <c r="AE8263">
        <f t="shared" ca="1" si="777"/>
        <v>80</v>
      </c>
      <c r="AF8263" t="str">
        <f t="shared" ca="1" si="778"/>
        <v>Over 65</v>
      </c>
      <c r="AG8263" s="3">
        <f t="shared" si="779"/>
        <v>6.9370056842105265</v>
      </c>
      <c r="AH8263" t="str">
        <f>_xlfn.IFNA(VLOOKUP(Sales_Transactions[[#This Row],[Order ID]],Returned_Items[#All],2,FALSE),"Not Returned")</f>
        <v>Not Returned</v>
      </c>
    </row>
    <row r="8264" spans="1:34" x14ac:dyDescent="0.25">
      <c r="A8264">
        <v>29218</v>
      </c>
      <c r="C8264" t="s">
        <v>1642</v>
      </c>
      <c r="D8264" s="2" t="str">
        <f>TEXT(MID(Sales_Transactions[[#This Row],[Order Date]],2,5),"d/m/yyy")</f>
        <v>29/5/2012</v>
      </c>
      <c r="E8264" s="2" t="str">
        <f>TEXT(MID(Sales_Transactions[[#This Row],[Order Date]],2,5),"d")</f>
        <v>29</v>
      </c>
      <c r="F8264" s="2" t="str">
        <f>TEXT(MID(Sales_Transactions[[#This Row],[Order Date]],2,5),"m")</f>
        <v>5</v>
      </c>
      <c r="G8264" s="2" t="str">
        <f>TEXT(MID(Sales_Transactions[[#This Row],[Order Date]],2,5),"yyy")</f>
        <v>2012</v>
      </c>
      <c r="H8264" s="2" t="str">
        <f>TEXT(MID(Sales_Transactions[[#This Row],[Order Date]],2,5),"yyy/m")</f>
        <v>2012/5</v>
      </c>
      <c r="I8264" t="s">
        <v>22</v>
      </c>
      <c r="J8264">
        <f t="shared" si="774"/>
        <v>2</v>
      </c>
      <c r="K8264" s="2">
        <v>26</v>
      </c>
      <c r="L8264" s="3">
        <v>74.02</v>
      </c>
      <c r="M8264" s="4">
        <v>0.04</v>
      </c>
      <c r="N8264" s="5" t="s">
        <v>23</v>
      </c>
      <c r="O8264" s="3">
        <v>8.1300000000000008</v>
      </c>
      <c r="P8264" s="3">
        <v>2.88</v>
      </c>
      <c r="Q8264" s="3">
        <v>0.7</v>
      </c>
      <c r="R8264" s="5" t="s">
        <v>234</v>
      </c>
      <c r="S8264" s="5" t="s">
        <v>2532</v>
      </c>
      <c r="T8264" s="5" t="str">
        <f t="shared" si="775"/>
        <v>Andrew Roberts</v>
      </c>
      <c r="U8264" t="s">
        <v>153</v>
      </c>
      <c r="V8264" s="5" t="s">
        <v>74</v>
      </c>
      <c r="W8264" s="5" t="s">
        <v>28</v>
      </c>
      <c r="X8264" s="5" t="s">
        <v>124</v>
      </c>
      <c r="Y8264" s="5" t="s">
        <v>1878</v>
      </c>
      <c r="Z8264" s="5" t="s">
        <v>84</v>
      </c>
      <c r="AA8264" s="4">
        <v>0.56000000000000005</v>
      </c>
      <c r="AB8264" s="1">
        <v>41058</v>
      </c>
      <c r="AC8264" s="1">
        <v>17133</v>
      </c>
      <c r="AD8264">
        <f t="shared" si="776"/>
        <v>0</v>
      </c>
      <c r="AE8264">
        <f t="shared" ca="1" si="777"/>
        <v>77</v>
      </c>
      <c r="AF8264" t="str">
        <f t="shared" ca="1" si="778"/>
        <v>Over 65</v>
      </c>
      <c r="AG8264" s="3">
        <f t="shared" si="779"/>
        <v>0.13764799999999999</v>
      </c>
      <c r="AH8264" t="str">
        <f>_xlfn.IFNA(VLOOKUP(Sales_Transactions[[#This Row],[Order ID]],Returned_Items[#All],2,FALSE),"Not Returned")</f>
        <v>Not Returned</v>
      </c>
    </row>
    <row r="8265" spans="1:34" x14ac:dyDescent="0.25">
      <c r="A8265">
        <v>29218</v>
      </c>
      <c r="C8265" t="s">
        <v>1642</v>
      </c>
      <c r="D8265" s="2" t="str">
        <f>TEXT(MID(Sales_Transactions[[#This Row],[Order Date]],2,5),"d/m/yyy")</f>
        <v>29/5/2012</v>
      </c>
      <c r="E8265" s="2" t="str">
        <f>TEXT(MID(Sales_Transactions[[#This Row],[Order Date]],2,5),"d")</f>
        <v>29</v>
      </c>
      <c r="F8265" s="2" t="str">
        <f>TEXT(MID(Sales_Transactions[[#This Row],[Order Date]],2,5),"m")</f>
        <v>5</v>
      </c>
      <c r="G8265" s="2" t="str">
        <f>TEXT(MID(Sales_Transactions[[#This Row],[Order Date]],2,5),"yyy")</f>
        <v>2012</v>
      </c>
      <c r="H8265" s="2" t="str">
        <f>TEXT(MID(Sales_Transactions[[#This Row],[Order Date]],2,5),"yyy/m")</f>
        <v>2012/5</v>
      </c>
      <c r="I8265" t="s">
        <v>22</v>
      </c>
      <c r="J8265">
        <f t="shared" si="774"/>
        <v>2</v>
      </c>
      <c r="K8265" s="2">
        <v>13</v>
      </c>
      <c r="L8265" s="3">
        <v>2252.9760000000001</v>
      </c>
      <c r="M8265" s="4">
        <v>0.02</v>
      </c>
      <c r="N8265" s="5" t="s">
        <v>23</v>
      </c>
      <c r="O8265" s="3">
        <v>-54.36</v>
      </c>
      <c r="P8265" s="3">
        <v>205.99</v>
      </c>
      <c r="Q8265" s="3">
        <v>8.99</v>
      </c>
      <c r="R8265" s="5" t="s">
        <v>234</v>
      </c>
      <c r="S8265" s="5" t="s">
        <v>2532</v>
      </c>
      <c r="T8265" s="5" t="str">
        <f t="shared" si="775"/>
        <v>Andrew Roberts</v>
      </c>
      <c r="U8265" t="s">
        <v>153</v>
      </c>
      <c r="V8265" s="5" t="s">
        <v>74</v>
      </c>
      <c r="W8265" s="5" t="s">
        <v>48</v>
      </c>
      <c r="X8265" s="5" t="s">
        <v>49</v>
      </c>
      <c r="Y8265" s="5" t="s">
        <v>2065</v>
      </c>
      <c r="Z8265" s="5" t="s">
        <v>43</v>
      </c>
      <c r="AA8265" s="4">
        <v>0.57999999999999996</v>
      </c>
      <c r="AB8265" s="1">
        <v>41060</v>
      </c>
      <c r="AC8265" s="1">
        <v>17113</v>
      </c>
      <c r="AD8265">
        <f t="shared" si="776"/>
        <v>2</v>
      </c>
      <c r="AE8265">
        <f t="shared" ca="1" si="777"/>
        <v>77</v>
      </c>
      <c r="AF8265" t="str">
        <f t="shared" ca="1" si="778"/>
        <v>Over 65</v>
      </c>
      <c r="AG8265" s="3">
        <f t="shared" si="779"/>
        <v>16.533754000000002</v>
      </c>
      <c r="AH8265" t="str">
        <f>_xlfn.IFNA(VLOOKUP(Sales_Transactions[[#This Row],[Order ID]],Returned_Items[#All],2,FALSE),"Not Returned")</f>
        <v>Not Returned</v>
      </c>
    </row>
    <row r="8266" spans="1:34" x14ac:dyDescent="0.25">
      <c r="A8266">
        <v>29286</v>
      </c>
      <c r="C8266" t="s">
        <v>2806</v>
      </c>
      <c r="D8266" s="2" t="str">
        <f>TEXT(MID(Sales_Transactions[[#This Row],[Order Date]],2,5),"d/m/yyy")</f>
        <v>28/7/2009</v>
      </c>
      <c r="E8266" s="2" t="str">
        <f>TEXT(MID(Sales_Transactions[[#This Row],[Order Date]],2,5),"d")</f>
        <v>28</v>
      </c>
      <c r="F8266" s="2" t="str">
        <f>TEXT(MID(Sales_Transactions[[#This Row],[Order Date]],2,5),"m")</f>
        <v>7</v>
      </c>
      <c r="G8266" s="2" t="str">
        <f>TEXT(MID(Sales_Transactions[[#This Row],[Order Date]],2,5),"yyy")</f>
        <v>2009</v>
      </c>
      <c r="H8266" s="2" t="str">
        <f>TEXT(MID(Sales_Transactions[[#This Row],[Order Date]],2,5),"yyy/m")</f>
        <v>2009/7</v>
      </c>
      <c r="I8266" t="s">
        <v>101</v>
      </c>
      <c r="J8266">
        <f t="shared" si="774"/>
        <v>1</v>
      </c>
      <c r="K8266" s="2">
        <v>4</v>
      </c>
      <c r="L8266" s="3">
        <v>13070.2</v>
      </c>
      <c r="M8266" s="4">
        <v>7.0000000000000007E-2</v>
      </c>
      <c r="N8266" s="5" t="s">
        <v>34</v>
      </c>
      <c r="O8266" s="3">
        <v>-6923.6</v>
      </c>
      <c r="P8266" s="3">
        <v>3502.14</v>
      </c>
      <c r="Q8266" s="3">
        <v>8.73</v>
      </c>
      <c r="R8266" s="5" t="s">
        <v>143</v>
      </c>
      <c r="S8266" s="5" t="s">
        <v>2535</v>
      </c>
      <c r="T8266" s="5" t="str">
        <f t="shared" si="775"/>
        <v>Alan Dominguez</v>
      </c>
      <c r="U8266" t="s">
        <v>153</v>
      </c>
      <c r="V8266" s="5" t="s">
        <v>47</v>
      </c>
      <c r="W8266" s="5" t="s">
        <v>48</v>
      </c>
      <c r="X8266" s="5" t="s">
        <v>324</v>
      </c>
      <c r="Y8266" s="5" t="s">
        <v>3523</v>
      </c>
      <c r="Z8266" s="5" t="s">
        <v>106</v>
      </c>
      <c r="AA8266" s="4">
        <v>0.56999999999999995</v>
      </c>
      <c r="AB8266" s="1">
        <v>40024</v>
      </c>
      <c r="AC8266" s="1">
        <v>30946</v>
      </c>
      <c r="AD8266">
        <f t="shared" si="776"/>
        <v>2</v>
      </c>
      <c r="AE8266">
        <f t="shared" ca="1" si="777"/>
        <v>39</v>
      </c>
      <c r="AF8266" t="str">
        <f t="shared" ca="1" si="778"/>
        <v>18-64</v>
      </c>
      <c r="AG8266" s="3">
        <f t="shared" si="779"/>
        <v>877.1046255</v>
      </c>
      <c r="AH8266" t="str">
        <f>_xlfn.IFNA(VLOOKUP(Sales_Transactions[[#This Row],[Order ID]],Returned_Items[#All],2,FALSE),"Not Returned")</f>
        <v>Not Returned</v>
      </c>
    </row>
    <row r="8267" spans="1:34" x14ac:dyDescent="0.25">
      <c r="A8267">
        <v>29536</v>
      </c>
      <c r="C8267" t="s">
        <v>3188</v>
      </c>
      <c r="D8267" s="2" t="str">
        <f>TEXT(MID(Sales_Transactions[[#This Row],[Order Date]],2,5),"d/m/yyy")</f>
        <v>7/9/2012</v>
      </c>
      <c r="E8267" s="2" t="str">
        <f>TEXT(MID(Sales_Transactions[[#This Row],[Order Date]],2,5),"d")</f>
        <v>7</v>
      </c>
      <c r="F8267" s="2" t="str">
        <f>TEXT(MID(Sales_Transactions[[#This Row],[Order Date]],2,5),"m")</f>
        <v>9</v>
      </c>
      <c r="G8267" s="2" t="str">
        <f>TEXT(MID(Sales_Transactions[[#This Row],[Order Date]],2,5),"yyy")</f>
        <v>2012</v>
      </c>
      <c r="H8267" s="2" t="str">
        <f>TEXT(MID(Sales_Transactions[[#This Row],[Order Date]],2,5),"yyy/m")</f>
        <v>2012/9</v>
      </c>
      <c r="I8267" t="s">
        <v>78</v>
      </c>
      <c r="J8267">
        <f t="shared" si="774"/>
        <v>3</v>
      </c>
      <c r="K8267" s="2">
        <v>5</v>
      </c>
      <c r="L8267" s="3">
        <v>495.32</v>
      </c>
      <c r="M8267" s="4">
        <v>0.05</v>
      </c>
      <c r="N8267" s="5" t="s">
        <v>34</v>
      </c>
      <c r="O8267" s="3">
        <v>-72.73</v>
      </c>
      <c r="P8267" s="3">
        <v>100.98</v>
      </c>
      <c r="Q8267" s="3">
        <v>15.66</v>
      </c>
      <c r="R8267" s="5" t="s">
        <v>2616</v>
      </c>
      <c r="S8267" s="5" t="s">
        <v>3635</v>
      </c>
      <c r="T8267" s="5" t="str">
        <f t="shared" si="775"/>
        <v>Raymond Book</v>
      </c>
      <c r="U8267" t="s">
        <v>153</v>
      </c>
      <c r="V8267" s="5" t="s">
        <v>37</v>
      </c>
      <c r="W8267" s="5" t="s">
        <v>28</v>
      </c>
      <c r="X8267" s="5" t="s">
        <v>38</v>
      </c>
      <c r="Y8267" s="5" t="s">
        <v>1912</v>
      </c>
      <c r="Z8267" s="5" t="s">
        <v>40</v>
      </c>
      <c r="AA8267" s="4">
        <v>0.56999999999999995</v>
      </c>
      <c r="AB8267" s="1">
        <v>41161</v>
      </c>
      <c r="AC8267" s="1">
        <v>30370</v>
      </c>
      <c r="AD8267">
        <f t="shared" si="776"/>
        <v>2</v>
      </c>
      <c r="AE8267">
        <f t="shared" ca="1" si="777"/>
        <v>41</v>
      </c>
      <c r="AF8267" t="str">
        <f t="shared" ca="1" si="778"/>
        <v>18-64</v>
      </c>
      <c r="AG8267" s="3">
        <f t="shared" si="779"/>
        <v>23.317902</v>
      </c>
      <c r="AH8267" t="str">
        <f>_xlfn.IFNA(VLOOKUP(Sales_Transactions[[#This Row],[Order ID]],Returned_Items[#All],2,FALSE),"Not Returned")</f>
        <v>Not Returned</v>
      </c>
    </row>
    <row r="8268" spans="1:34" x14ac:dyDescent="0.25">
      <c r="A8268">
        <v>29536</v>
      </c>
      <c r="C8268" t="s">
        <v>3188</v>
      </c>
      <c r="D8268" s="2" t="str">
        <f>TEXT(MID(Sales_Transactions[[#This Row],[Order Date]],2,5),"d/m/yyy")</f>
        <v>7/9/2012</v>
      </c>
      <c r="E8268" s="2" t="str">
        <f>TEXT(MID(Sales_Transactions[[#This Row],[Order Date]],2,5),"d")</f>
        <v>7</v>
      </c>
      <c r="F8268" s="2" t="str">
        <f>TEXT(MID(Sales_Transactions[[#This Row],[Order Date]],2,5),"m")</f>
        <v>9</v>
      </c>
      <c r="G8268" s="2" t="str">
        <f>TEXT(MID(Sales_Transactions[[#This Row],[Order Date]],2,5),"yyy")</f>
        <v>2012</v>
      </c>
      <c r="H8268" s="2" t="str">
        <f>TEXT(MID(Sales_Transactions[[#This Row],[Order Date]],2,5),"yyy/m")</f>
        <v>2012/9</v>
      </c>
      <c r="I8268" t="s">
        <v>78</v>
      </c>
      <c r="J8268">
        <f t="shared" si="774"/>
        <v>3</v>
      </c>
      <c r="K8268" s="2">
        <v>11</v>
      </c>
      <c r="L8268" s="3">
        <v>2483.5300000000002</v>
      </c>
      <c r="M8268" s="4">
        <v>7.0000000000000007E-2</v>
      </c>
      <c r="N8268" s="5" t="s">
        <v>34</v>
      </c>
      <c r="O8268" s="3">
        <v>-176.77</v>
      </c>
      <c r="P8268" s="3">
        <v>220.98</v>
      </c>
      <c r="Q8268" s="3">
        <v>64.66</v>
      </c>
      <c r="R8268" s="5" t="s">
        <v>2616</v>
      </c>
      <c r="S8268" s="5" t="s">
        <v>3635</v>
      </c>
      <c r="T8268" s="5" t="str">
        <f t="shared" si="775"/>
        <v>Raymond Book</v>
      </c>
      <c r="U8268" t="s">
        <v>153</v>
      </c>
      <c r="V8268" s="5" t="s">
        <v>37</v>
      </c>
      <c r="W8268" s="5" t="s">
        <v>57</v>
      </c>
      <c r="X8268" s="5" t="s">
        <v>104</v>
      </c>
      <c r="Y8268" s="5" t="s">
        <v>1785</v>
      </c>
      <c r="Z8268" s="5" t="s">
        <v>106</v>
      </c>
      <c r="AA8268" s="4">
        <v>0.62</v>
      </c>
      <c r="AB8268" s="1">
        <v>41161</v>
      </c>
      <c r="AC8268" s="1">
        <v>30595</v>
      </c>
      <c r="AD8268">
        <f t="shared" si="776"/>
        <v>2</v>
      </c>
      <c r="AE8268">
        <f t="shared" ca="1" si="777"/>
        <v>40</v>
      </c>
      <c r="AF8268" t="str">
        <f t="shared" ca="1" si="778"/>
        <v>18-64</v>
      </c>
      <c r="AG8268" s="3">
        <f t="shared" si="779"/>
        <v>25.953210363636366</v>
      </c>
      <c r="AH8268" t="str">
        <f>_xlfn.IFNA(VLOOKUP(Sales_Transactions[[#This Row],[Order ID]],Returned_Items[#All],2,FALSE),"Not Returned")</f>
        <v>Not Returned</v>
      </c>
    </row>
    <row r="8269" spans="1:34" x14ac:dyDescent="0.25">
      <c r="A8269">
        <v>29536</v>
      </c>
      <c r="C8269" t="s">
        <v>3188</v>
      </c>
      <c r="D8269" s="2" t="str">
        <f>TEXT(MID(Sales_Transactions[[#This Row],[Order Date]],2,5),"d/m/yyy")</f>
        <v>7/9/2012</v>
      </c>
      <c r="E8269" s="2" t="str">
        <f>TEXT(MID(Sales_Transactions[[#This Row],[Order Date]],2,5),"d")</f>
        <v>7</v>
      </c>
      <c r="F8269" s="2" t="str">
        <f>TEXT(MID(Sales_Transactions[[#This Row],[Order Date]],2,5),"m")</f>
        <v>9</v>
      </c>
      <c r="G8269" s="2" t="str">
        <f>TEXT(MID(Sales_Transactions[[#This Row],[Order Date]],2,5),"yyy")</f>
        <v>2012</v>
      </c>
      <c r="H8269" s="2" t="str">
        <f>TEXT(MID(Sales_Transactions[[#This Row],[Order Date]],2,5),"yyy/m")</f>
        <v>2012/9</v>
      </c>
      <c r="I8269" t="s">
        <v>78</v>
      </c>
      <c r="J8269">
        <f t="shared" si="774"/>
        <v>3</v>
      </c>
      <c r="K8269" s="2">
        <v>26</v>
      </c>
      <c r="L8269" s="3">
        <v>967.41</v>
      </c>
      <c r="M8269" s="4">
        <v>0.03</v>
      </c>
      <c r="N8269" s="5" t="s">
        <v>23</v>
      </c>
      <c r="O8269" s="3">
        <v>26.64</v>
      </c>
      <c r="P8269" s="3">
        <v>35.44</v>
      </c>
      <c r="Q8269" s="3">
        <v>19.989999999999998</v>
      </c>
      <c r="R8269" s="5" t="s">
        <v>2616</v>
      </c>
      <c r="S8269" s="5" t="s">
        <v>3635</v>
      </c>
      <c r="T8269" s="5" t="str">
        <f t="shared" si="775"/>
        <v>Raymond Book</v>
      </c>
      <c r="U8269" t="s">
        <v>153</v>
      </c>
      <c r="V8269" s="5" t="s">
        <v>37</v>
      </c>
      <c r="W8269" s="5" t="s">
        <v>28</v>
      </c>
      <c r="X8269" s="5" t="s">
        <v>75</v>
      </c>
      <c r="Y8269" s="5" t="s">
        <v>2688</v>
      </c>
      <c r="Z8269" s="5" t="s">
        <v>43</v>
      </c>
      <c r="AA8269" s="4">
        <v>0.38</v>
      </c>
      <c r="AB8269" s="1">
        <v>41161</v>
      </c>
      <c r="AC8269" s="1">
        <v>30353</v>
      </c>
      <c r="AD8269">
        <f t="shared" si="776"/>
        <v>2</v>
      </c>
      <c r="AE8269">
        <f t="shared" ca="1" si="777"/>
        <v>41</v>
      </c>
      <c r="AF8269" t="str">
        <f t="shared" ca="1" si="778"/>
        <v>18-64</v>
      </c>
      <c r="AG8269" s="3">
        <f t="shared" si="779"/>
        <v>2.1315141538461537</v>
      </c>
      <c r="AH8269" t="str">
        <f>_xlfn.IFNA(VLOOKUP(Sales_Transactions[[#This Row],[Order ID]],Returned_Items[#All],2,FALSE),"Not Returned")</f>
        <v>Not Returned</v>
      </c>
    </row>
    <row r="8270" spans="1:34" x14ac:dyDescent="0.25">
      <c r="A8270">
        <v>29569</v>
      </c>
      <c r="C8270" t="s">
        <v>1665</v>
      </c>
      <c r="D8270" s="2" t="str">
        <f>TEXT(MID(Sales_Transactions[[#This Row],[Order Date]],2,5),"d/m/yyy")</f>
        <v>3/7/2011</v>
      </c>
      <c r="E8270" s="2" t="str">
        <f>TEXT(MID(Sales_Transactions[[#This Row],[Order Date]],2,5),"d")</f>
        <v>3</v>
      </c>
      <c r="F8270" s="2" t="str">
        <f>TEXT(MID(Sales_Transactions[[#This Row],[Order Date]],2,5),"m")</f>
        <v>7</v>
      </c>
      <c r="G8270" s="2" t="str">
        <f>TEXT(MID(Sales_Transactions[[#This Row],[Order Date]],2,5),"yyy")</f>
        <v>2011</v>
      </c>
      <c r="H8270" s="2" t="str">
        <f>TEXT(MID(Sales_Transactions[[#This Row],[Order Date]],2,5),"yyy/m")</f>
        <v>2011/7</v>
      </c>
      <c r="I8270" t="s">
        <v>33</v>
      </c>
      <c r="J8270">
        <f t="shared" si="774"/>
        <v>4</v>
      </c>
      <c r="K8270" s="2">
        <v>46</v>
      </c>
      <c r="L8270" s="3">
        <v>27720.98</v>
      </c>
      <c r="M8270" s="4">
        <v>7.0000000000000007E-2</v>
      </c>
      <c r="N8270" s="5" t="s">
        <v>23</v>
      </c>
      <c r="O8270" s="3">
        <v>11984.4</v>
      </c>
      <c r="P8270" s="3">
        <v>599.99</v>
      </c>
      <c r="Q8270" s="3">
        <v>24.49</v>
      </c>
      <c r="R8270" s="5" t="s">
        <v>2616</v>
      </c>
      <c r="S8270" s="5" t="s">
        <v>3635</v>
      </c>
      <c r="T8270" s="5" t="str">
        <f t="shared" si="775"/>
        <v>Raymond Book</v>
      </c>
      <c r="U8270" t="s">
        <v>153</v>
      </c>
      <c r="V8270" s="5" t="s">
        <v>37</v>
      </c>
      <c r="W8270" s="5" t="s">
        <v>48</v>
      </c>
      <c r="X8270" s="5" t="s">
        <v>131</v>
      </c>
      <c r="Y8270" s="5" t="s">
        <v>1772</v>
      </c>
      <c r="Z8270" s="5" t="s">
        <v>31</v>
      </c>
      <c r="AA8270" s="4">
        <v>0.37</v>
      </c>
      <c r="AB8270" s="1">
        <v>40728</v>
      </c>
      <c r="AC8270" s="1">
        <v>30266</v>
      </c>
      <c r="AD8270">
        <f t="shared" si="776"/>
        <v>1</v>
      </c>
      <c r="AE8270">
        <f t="shared" ca="1" si="777"/>
        <v>41</v>
      </c>
      <c r="AF8270" t="str">
        <f t="shared" ca="1" si="778"/>
        <v>18-64</v>
      </c>
      <c r="AG8270" s="3">
        <f t="shared" si="779"/>
        <v>13.566521891304349</v>
      </c>
      <c r="AH8270" t="str">
        <f>_xlfn.IFNA(VLOOKUP(Sales_Transactions[[#This Row],[Order ID]],Returned_Items[#All],2,FALSE),"Not Returned")</f>
        <v>Not Returned</v>
      </c>
    </row>
    <row r="8271" spans="1:34" x14ac:dyDescent="0.25">
      <c r="A8271">
        <v>29569</v>
      </c>
      <c r="C8271" t="s">
        <v>1665</v>
      </c>
      <c r="D8271" s="2" t="str">
        <f>TEXT(MID(Sales_Transactions[[#This Row],[Order Date]],2,5),"d/m/yyy")</f>
        <v>3/7/2011</v>
      </c>
      <c r="E8271" s="2" t="str">
        <f>TEXT(MID(Sales_Transactions[[#This Row],[Order Date]],2,5),"d")</f>
        <v>3</v>
      </c>
      <c r="F8271" s="2" t="str">
        <f>TEXT(MID(Sales_Transactions[[#This Row],[Order Date]],2,5),"m")</f>
        <v>7</v>
      </c>
      <c r="G8271" s="2" t="str">
        <f>TEXT(MID(Sales_Transactions[[#This Row],[Order Date]],2,5),"yyy")</f>
        <v>2011</v>
      </c>
      <c r="H8271" s="2" t="str">
        <f>TEXT(MID(Sales_Transactions[[#This Row],[Order Date]],2,5),"yyy/m")</f>
        <v>2011/7</v>
      </c>
      <c r="I8271" t="s">
        <v>33</v>
      </c>
      <c r="J8271">
        <f t="shared" si="774"/>
        <v>4</v>
      </c>
      <c r="K8271" s="2">
        <v>29</v>
      </c>
      <c r="L8271" s="3">
        <v>520.13</v>
      </c>
      <c r="M8271" s="4">
        <v>0.1</v>
      </c>
      <c r="N8271" s="5" t="s">
        <v>23</v>
      </c>
      <c r="O8271" s="3">
        <v>127.55</v>
      </c>
      <c r="P8271" s="3">
        <v>18.97</v>
      </c>
      <c r="Q8271" s="3">
        <v>5.21</v>
      </c>
      <c r="R8271" s="5" t="s">
        <v>2616</v>
      </c>
      <c r="S8271" s="5" t="s">
        <v>3635</v>
      </c>
      <c r="T8271" s="5" t="str">
        <f t="shared" si="775"/>
        <v>Raymond Book</v>
      </c>
      <c r="U8271" t="s">
        <v>153</v>
      </c>
      <c r="V8271" s="5" t="s">
        <v>37</v>
      </c>
      <c r="W8271" s="5" t="s">
        <v>28</v>
      </c>
      <c r="X8271" s="5" t="s">
        <v>75</v>
      </c>
      <c r="Y8271" s="5" t="s">
        <v>272</v>
      </c>
      <c r="Z8271" s="5" t="s">
        <v>43</v>
      </c>
      <c r="AA8271" s="4">
        <v>0.37</v>
      </c>
      <c r="AB8271" s="1">
        <v>40729</v>
      </c>
      <c r="AC8271" s="1">
        <v>29668</v>
      </c>
      <c r="AD8271">
        <f t="shared" si="776"/>
        <v>2</v>
      </c>
      <c r="AE8271">
        <f t="shared" ca="1" si="777"/>
        <v>43</v>
      </c>
      <c r="AF8271" t="str">
        <f t="shared" ca="1" si="778"/>
        <v>18-64</v>
      </c>
      <c r="AG8271" s="3">
        <f t="shared" si="779"/>
        <v>0.83313896551724143</v>
      </c>
      <c r="AH8271" t="str">
        <f>_xlfn.IFNA(VLOOKUP(Sales_Transactions[[#This Row],[Order ID]],Returned_Items[#All],2,FALSE),"Not Returned")</f>
        <v>Not Returned</v>
      </c>
    </row>
    <row r="8272" spans="1:34" x14ac:dyDescent="0.25">
      <c r="A8272">
        <v>29827</v>
      </c>
      <c r="C8272" t="s">
        <v>1291</v>
      </c>
      <c r="D8272" s="2" t="str">
        <f>TEXT(MID(Sales_Transactions[[#This Row],[Order Date]],2,5),"d/m/yyy")</f>
        <v>14/7/2011</v>
      </c>
      <c r="E8272" s="2" t="str">
        <f>TEXT(MID(Sales_Transactions[[#This Row],[Order Date]],2,5),"d")</f>
        <v>14</v>
      </c>
      <c r="F8272" s="2" t="str">
        <f>TEXT(MID(Sales_Transactions[[#This Row],[Order Date]],2,5),"m")</f>
        <v>7</v>
      </c>
      <c r="G8272" s="2" t="str">
        <f>TEXT(MID(Sales_Transactions[[#This Row],[Order Date]],2,5),"yyy")</f>
        <v>2011</v>
      </c>
      <c r="H8272" s="2" t="str">
        <f>TEXT(MID(Sales_Transactions[[#This Row],[Order Date]],2,5),"yyy/m")</f>
        <v>2011/7</v>
      </c>
      <c r="I8272" t="s">
        <v>101</v>
      </c>
      <c r="J8272">
        <f t="shared" si="774"/>
        <v>1</v>
      </c>
      <c r="K8272" s="2">
        <v>35</v>
      </c>
      <c r="L8272" s="3">
        <v>926.65</v>
      </c>
      <c r="M8272" s="4">
        <v>0.01</v>
      </c>
      <c r="N8272" s="5" t="s">
        <v>23</v>
      </c>
      <c r="O8272" s="3">
        <v>-75.38</v>
      </c>
      <c r="P8272" s="3">
        <v>26.31</v>
      </c>
      <c r="Q8272" s="3">
        <v>5.89</v>
      </c>
      <c r="R8272" s="5" t="s">
        <v>2616</v>
      </c>
      <c r="S8272" s="5" t="s">
        <v>3635</v>
      </c>
      <c r="T8272" s="5" t="str">
        <f t="shared" si="775"/>
        <v>Raymond Book</v>
      </c>
      <c r="U8272" t="s">
        <v>153</v>
      </c>
      <c r="V8272" s="5" t="s">
        <v>37</v>
      </c>
      <c r="W8272" s="5" t="s">
        <v>48</v>
      </c>
      <c r="X8272" s="5" t="s">
        <v>87</v>
      </c>
      <c r="Y8272" s="5" t="s">
        <v>689</v>
      </c>
      <c r="Z8272" s="5" t="s">
        <v>43</v>
      </c>
      <c r="AA8272" s="4">
        <v>0.75</v>
      </c>
      <c r="AB8272" s="1">
        <v>40739</v>
      </c>
      <c r="AC8272" s="1">
        <v>30676</v>
      </c>
      <c r="AD8272">
        <f t="shared" si="776"/>
        <v>1</v>
      </c>
      <c r="AE8272">
        <f t="shared" ca="1" si="777"/>
        <v>40</v>
      </c>
      <c r="AF8272" t="str">
        <f t="shared" ca="1" si="778"/>
        <v>18-64</v>
      </c>
      <c r="AG8272" s="3">
        <f t="shared" si="779"/>
        <v>0.91992482857142843</v>
      </c>
      <c r="AH8272" t="str">
        <f>_xlfn.IFNA(VLOOKUP(Sales_Transactions[[#This Row],[Order ID]],Returned_Items[#All],2,FALSE),"Not Returned")</f>
        <v>Not Returned</v>
      </c>
    </row>
    <row r="8273" spans="1:34" x14ac:dyDescent="0.25">
      <c r="A8273">
        <v>29926</v>
      </c>
      <c r="C8273" t="s">
        <v>1575</v>
      </c>
      <c r="D8273" s="2" t="str">
        <f>TEXT(MID(Sales_Transactions[[#This Row],[Order Date]],2,5),"d/m/yyy")</f>
        <v>22/3/2012</v>
      </c>
      <c r="E8273" s="2" t="str">
        <f>TEXT(MID(Sales_Transactions[[#This Row],[Order Date]],2,5),"d")</f>
        <v>22</v>
      </c>
      <c r="F8273" s="2" t="str">
        <f>TEXT(MID(Sales_Transactions[[#This Row],[Order Date]],2,5),"m")</f>
        <v>3</v>
      </c>
      <c r="G8273" s="2" t="str">
        <f>TEXT(MID(Sales_Transactions[[#This Row],[Order Date]],2,5),"yyy")</f>
        <v>2012</v>
      </c>
      <c r="H8273" s="2" t="str">
        <f>TEXT(MID(Sales_Transactions[[#This Row],[Order Date]],2,5),"yyy/m")</f>
        <v>2012/3</v>
      </c>
      <c r="I8273" t="s">
        <v>78</v>
      </c>
      <c r="J8273">
        <f t="shared" si="774"/>
        <v>3</v>
      </c>
      <c r="K8273" s="2">
        <v>9</v>
      </c>
      <c r="L8273" s="3">
        <v>20.21</v>
      </c>
      <c r="M8273" s="4">
        <v>0</v>
      </c>
      <c r="N8273" s="5" t="s">
        <v>23</v>
      </c>
      <c r="O8273" s="3">
        <v>-5.14</v>
      </c>
      <c r="P8273" s="3">
        <v>2.08</v>
      </c>
      <c r="Q8273" s="3">
        <v>1.49</v>
      </c>
      <c r="R8273" s="5" t="s">
        <v>562</v>
      </c>
      <c r="S8273" s="5" t="s">
        <v>2288</v>
      </c>
      <c r="T8273" s="5" t="str">
        <f t="shared" si="775"/>
        <v>Roy Phan</v>
      </c>
      <c r="U8273" t="s">
        <v>153</v>
      </c>
      <c r="V8273" s="5" t="s">
        <v>47</v>
      </c>
      <c r="W8273" s="5" t="s">
        <v>28</v>
      </c>
      <c r="X8273" s="5" t="s">
        <v>41</v>
      </c>
      <c r="Y8273" s="5" t="s">
        <v>1338</v>
      </c>
      <c r="Z8273" s="5" t="s">
        <v>43</v>
      </c>
      <c r="AA8273" s="4">
        <v>0.38</v>
      </c>
      <c r="AB8273" s="1">
        <v>40992</v>
      </c>
      <c r="AC8273" s="1">
        <v>30086</v>
      </c>
      <c r="AD8273">
        <f t="shared" si="776"/>
        <v>2</v>
      </c>
      <c r="AE8273">
        <f t="shared" ca="1" si="777"/>
        <v>42</v>
      </c>
      <c r="AF8273" t="str">
        <f t="shared" ca="1" si="778"/>
        <v>18-64</v>
      </c>
      <c r="AG8273" s="3">
        <f t="shared" si="779"/>
        <v>0.39666666666666672</v>
      </c>
      <c r="AH8273" t="str">
        <f>_xlfn.IFNA(VLOOKUP(Sales_Transactions[[#This Row],[Order ID]],Returned_Items[#All],2,FALSE),"Not Returned")</f>
        <v>Not Returned</v>
      </c>
    </row>
    <row r="8274" spans="1:34" x14ac:dyDescent="0.25">
      <c r="A8274">
        <v>30913</v>
      </c>
      <c r="C8274" t="s">
        <v>885</v>
      </c>
      <c r="D8274" s="2" t="str">
        <f>TEXT(MID(Sales_Transactions[[#This Row],[Order Date]],2,5),"d/m/yyy")</f>
        <v>22/9/2012</v>
      </c>
      <c r="E8274" s="2" t="str">
        <f>TEXT(MID(Sales_Transactions[[#This Row],[Order Date]],2,5),"d")</f>
        <v>22</v>
      </c>
      <c r="F8274" s="2" t="str">
        <f>TEXT(MID(Sales_Transactions[[#This Row],[Order Date]],2,5),"m")</f>
        <v>9</v>
      </c>
      <c r="G8274" s="2" t="str">
        <f>TEXT(MID(Sales_Transactions[[#This Row],[Order Date]],2,5),"yyy")</f>
        <v>2012</v>
      </c>
      <c r="H8274" s="2" t="str">
        <f>TEXT(MID(Sales_Transactions[[#This Row],[Order Date]],2,5),"yyy/m")</f>
        <v>2012/9</v>
      </c>
      <c r="I8274" t="s">
        <v>78</v>
      </c>
      <c r="J8274">
        <f t="shared" si="774"/>
        <v>3</v>
      </c>
      <c r="K8274" s="2">
        <v>23</v>
      </c>
      <c r="L8274" s="3">
        <v>143.1</v>
      </c>
      <c r="M8274" s="4">
        <v>0.01</v>
      </c>
      <c r="N8274" s="5" t="s">
        <v>23</v>
      </c>
      <c r="O8274" s="3">
        <v>36.75</v>
      </c>
      <c r="P8274" s="3">
        <v>5.98</v>
      </c>
      <c r="Q8274" s="3">
        <v>1.49</v>
      </c>
      <c r="R8274" s="5" t="s">
        <v>562</v>
      </c>
      <c r="S8274" s="5" t="s">
        <v>2288</v>
      </c>
      <c r="T8274" s="5" t="str">
        <f t="shared" si="775"/>
        <v>Roy Phan</v>
      </c>
      <c r="U8274" t="s">
        <v>153</v>
      </c>
      <c r="V8274" s="5" t="s">
        <v>47</v>
      </c>
      <c r="W8274" s="5" t="s">
        <v>28</v>
      </c>
      <c r="X8274" s="5" t="s">
        <v>41</v>
      </c>
      <c r="Y8274" s="5" t="s">
        <v>2411</v>
      </c>
      <c r="Z8274" s="5" t="s">
        <v>43</v>
      </c>
      <c r="AA8274" s="4">
        <v>0.39</v>
      </c>
      <c r="AB8274" s="1">
        <v>41175</v>
      </c>
      <c r="AC8274" s="1">
        <v>17186</v>
      </c>
      <c r="AD8274">
        <f t="shared" si="776"/>
        <v>1</v>
      </c>
      <c r="AE8274">
        <f t="shared" ca="1" si="777"/>
        <v>77</v>
      </c>
      <c r="AF8274" t="str">
        <f t="shared" ca="1" si="778"/>
        <v>Over 65</v>
      </c>
      <c r="AG8274" s="3">
        <f t="shared" si="779"/>
        <v>0.3247566086956522</v>
      </c>
      <c r="AH8274" t="str">
        <f>_xlfn.IFNA(VLOOKUP(Sales_Transactions[[#This Row],[Order ID]],Returned_Items[#All],2,FALSE),"Not Returned")</f>
        <v>Not Returned</v>
      </c>
    </row>
    <row r="8275" spans="1:34" x14ac:dyDescent="0.25">
      <c r="A8275">
        <v>30913</v>
      </c>
      <c r="C8275" t="s">
        <v>885</v>
      </c>
      <c r="D8275" s="2" t="str">
        <f>TEXT(MID(Sales_Transactions[[#This Row],[Order Date]],2,5),"d/m/yyy")</f>
        <v>22/9/2012</v>
      </c>
      <c r="E8275" s="2" t="str">
        <f>TEXT(MID(Sales_Transactions[[#This Row],[Order Date]],2,5),"d")</f>
        <v>22</v>
      </c>
      <c r="F8275" s="2" t="str">
        <f>TEXT(MID(Sales_Transactions[[#This Row],[Order Date]],2,5),"m")</f>
        <v>9</v>
      </c>
      <c r="G8275" s="2" t="str">
        <f>TEXT(MID(Sales_Transactions[[#This Row],[Order Date]],2,5),"yyy")</f>
        <v>2012</v>
      </c>
      <c r="H8275" s="2" t="str">
        <f>TEXT(MID(Sales_Transactions[[#This Row],[Order Date]],2,5),"yyy/m")</f>
        <v>2012/9</v>
      </c>
      <c r="I8275" t="s">
        <v>78</v>
      </c>
      <c r="J8275">
        <f t="shared" si="774"/>
        <v>3</v>
      </c>
      <c r="K8275" s="2">
        <v>36</v>
      </c>
      <c r="L8275" s="3">
        <v>795.52</v>
      </c>
      <c r="M8275" s="4">
        <v>0.08</v>
      </c>
      <c r="N8275" s="5" t="s">
        <v>23</v>
      </c>
      <c r="O8275" s="3">
        <v>290.64</v>
      </c>
      <c r="P8275" s="3">
        <v>22.24</v>
      </c>
      <c r="Q8275" s="3">
        <v>1.99</v>
      </c>
      <c r="R8275" s="5" t="s">
        <v>562</v>
      </c>
      <c r="S8275" s="5" t="s">
        <v>2288</v>
      </c>
      <c r="T8275" s="5" t="str">
        <f t="shared" si="775"/>
        <v>Roy Phan</v>
      </c>
      <c r="U8275" t="s">
        <v>153</v>
      </c>
      <c r="V8275" s="5" t="s">
        <v>47</v>
      </c>
      <c r="W8275" s="5" t="s">
        <v>48</v>
      </c>
      <c r="X8275" s="5" t="s">
        <v>87</v>
      </c>
      <c r="Y8275" s="5" t="s">
        <v>1976</v>
      </c>
      <c r="Z8275" s="5" t="s">
        <v>60</v>
      </c>
      <c r="AA8275" s="4">
        <v>0.43</v>
      </c>
      <c r="AB8275" s="1">
        <v>41176</v>
      </c>
      <c r="AC8275" s="1">
        <v>17191</v>
      </c>
      <c r="AD8275">
        <f t="shared" si="776"/>
        <v>2</v>
      </c>
      <c r="AE8275">
        <f t="shared" ca="1" si="777"/>
        <v>77</v>
      </c>
      <c r="AF8275" t="str">
        <f t="shared" ca="1" si="778"/>
        <v>Over 65</v>
      </c>
      <c r="AG8275" s="3">
        <f t="shared" si="779"/>
        <v>0.67256133333333323</v>
      </c>
      <c r="AH8275" t="str">
        <f>_xlfn.IFNA(VLOOKUP(Sales_Transactions[[#This Row],[Order ID]],Returned_Items[#All],2,FALSE),"Not Returned")</f>
        <v>Not Returned</v>
      </c>
    </row>
    <row r="8276" spans="1:34" x14ac:dyDescent="0.25">
      <c r="A8276">
        <v>30913</v>
      </c>
      <c r="C8276" t="s">
        <v>885</v>
      </c>
      <c r="D8276" s="2" t="str">
        <f>TEXT(MID(Sales_Transactions[[#This Row],[Order Date]],2,5),"d/m/yyy")</f>
        <v>22/9/2012</v>
      </c>
      <c r="E8276" s="2" t="str">
        <f>TEXT(MID(Sales_Transactions[[#This Row],[Order Date]],2,5),"d")</f>
        <v>22</v>
      </c>
      <c r="F8276" s="2" t="str">
        <f>TEXT(MID(Sales_Transactions[[#This Row],[Order Date]],2,5),"m")</f>
        <v>9</v>
      </c>
      <c r="G8276" s="2" t="str">
        <f>TEXT(MID(Sales_Transactions[[#This Row],[Order Date]],2,5),"yyy")</f>
        <v>2012</v>
      </c>
      <c r="H8276" s="2" t="str">
        <f>TEXT(MID(Sales_Transactions[[#This Row],[Order Date]],2,5),"yyy/m")</f>
        <v>2012/9</v>
      </c>
      <c r="I8276" t="s">
        <v>78</v>
      </c>
      <c r="J8276">
        <f t="shared" si="774"/>
        <v>3</v>
      </c>
      <c r="K8276" s="2">
        <v>44</v>
      </c>
      <c r="L8276" s="3">
        <v>126.36</v>
      </c>
      <c r="M8276" s="4">
        <v>0.02</v>
      </c>
      <c r="N8276" s="5" t="s">
        <v>23</v>
      </c>
      <c r="O8276" s="3">
        <v>50.26</v>
      </c>
      <c r="P8276" s="3">
        <v>2.89</v>
      </c>
      <c r="Q8276" s="3">
        <v>0.5</v>
      </c>
      <c r="R8276" s="5" t="s">
        <v>562</v>
      </c>
      <c r="S8276" s="5" t="s">
        <v>2288</v>
      </c>
      <c r="T8276" s="5" t="str">
        <f t="shared" si="775"/>
        <v>Roy Phan</v>
      </c>
      <c r="U8276" t="s">
        <v>153</v>
      </c>
      <c r="V8276" s="5" t="s">
        <v>47</v>
      </c>
      <c r="W8276" s="5" t="s">
        <v>28</v>
      </c>
      <c r="X8276" s="5" t="s">
        <v>115</v>
      </c>
      <c r="Y8276" s="5" t="s">
        <v>790</v>
      </c>
      <c r="Z8276" s="5" t="s">
        <v>43</v>
      </c>
      <c r="AA8276" s="4">
        <v>0.38</v>
      </c>
      <c r="AB8276" s="1">
        <v>41176</v>
      </c>
      <c r="AC8276" s="1">
        <v>17176</v>
      </c>
      <c r="AD8276">
        <f t="shared" si="776"/>
        <v>2</v>
      </c>
      <c r="AE8276">
        <f t="shared" ca="1" si="777"/>
        <v>77</v>
      </c>
      <c r="AF8276" t="str">
        <f t="shared" ca="1" si="778"/>
        <v>Over 65</v>
      </c>
      <c r="AG8276" s="3">
        <f t="shared" si="779"/>
        <v>7.7032318181818188E-2</v>
      </c>
      <c r="AH8276" t="str">
        <f>_xlfn.IFNA(VLOOKUP(Sales_Transactions[[#This Row],[Order ID]],Returned_Items[#All],2,FALSE),"Not Returned")</f>
        <v>Not Returned</v>
      </c>
    </row>
    <row r="8277" spans="1:34" x14ac:dyDescent="0.25">
      <c r="A8277">
        <v>30913</v>
      </c>
      <c r="C8277" t="s">
        <v>885</v>
      </c>
      <c r="D8277" s="2" t="str">
        <f>TEXT(MID(Sales_Transactions[[#This Row],[Order Date]],2,5),"d/m/yyy")</f>
        <v>22/9/2012</v>
      </c>
      <c r="E8277" s="2" t="str">
        <f>TEXT(MID(Sales_Transactions[[#This Row],[Order Date]],2,5),"d")</f>
        <v>22</v>
      </c>
      <c r="F8277" s="2" t="str">
        <f>TEXT(MID(Sales_Transactions[[#This Row],[Order Date]],2,5),"m")</f>
        <v>9</v>
      </c>
      <c r="G8277" s="2" t="str">
        <f>TEXT(MID(Sales_Transactions[[#This Row],[Order Date]],2,5),"yyy")</f>
        <v>2012</v>
      </c>
      <c r="H8277" s="2" t="str">
        <f>TEXT(MID(Sales_Transactions[[#This Row],[Order Date]],2,5),"yyy/m")</f>
        <v>2012/9</v>
      </c>
      <c r="I8277" t="s">
        <v>78</v>
      </c>
      <c r="J8277">
        <f t="shared" si="774"/>
        <v>3</v>
      </c>
      <c r="K8277" s="2">
        <v>24</v>
      </c>
      <c r="L8277" s="3">
        <v>496.62</v>
      </c>
      <c r="M8277" s="4">
        <v>7.0000000000000007E-2</v>
      </c>
      <c r="N8277" s="5" t="s">
        <v>67</v>
      </c>
      <c r="O8277" s="3">
        <v>49.86</v>
      </c>
      <c r="P8277" s="3">
        <v>19.98</v>
      </c>
      <c r="Q8277" s="3">
        <v>10.49</v>
      </c>
      <c r="R8277" s="5" t="s">
        <v>562</v>
      </c>
      <c r="S8277" s="5" t="s">
        <v>2288</v>
      </c>
      <c r="T8277" s="5" t="str">
        <f t="shared" si="775"/>
        <v>Roy Phan</v>
      </c>
      <c r="U8277" t="s">
        <v>153</v>
      </c>
      <c r="V8277" s="5" t="s">
        <v>47</v>
      </c>
      <c r="W8277" s="5" t="s">
        <v>57</v>
      </c>
      <c r="X8277" s="5" t="s">
        <v>58</v>
      </c>
      <c r="Y8277" s="5" t="s">
        <v>243</v>
      </c>
      <c r="Z8277" s="5" t="s">
        <v>43</v>
      </c>
      <c r="AA8277" s="4">
        <v>0.49</v>
      </c>
      <c r="AB8277" s="1">
        <v>41176</v>
      </c>
      <c r="AC8277" s="1">
        <v>24097</v>
      </c>
      <c r="AD8277">
        <f t="shared" si="776"/>
        <v>2</v>
      </c>
      <c r="AE8277">
        <f t="shared" ca="1" si="777"/>
        <v>58</v>
      </c>
      <c r="AF8277" t="str">
        <f t="shared" ca="1" si="778"/>
        <v>18-64</v>
      </c>
      <c r="AG8277" s="3">
        <f t="shared" si="779"/>
        <v>1.2690005833333335</v>
      </c>
      <c r="AH8277" t="str">
        <f>_xlfn.IFNA(VLOOKUP(Sales_Transactions[[#This Row],[Order ID]],Returned_Items[#All],2,FALSE),"Not Returned")</f>
        <v>Not Returned</v>
      </c>
    </row>
    <row r="8278" spans="1:34" x14ac:dyDescent="0.25">
      <c r="A8278">
        <v>31271</v>
      </c>
      <c r="C8278" t="s">
        <v>2452</v>
      </c>
      <c r="D8278" s="2" t="str">
        <f>TEXT(MID(Sales_Transactions[[#This Row],[Order Date]],2,5),"d/m/yyy")</f>
        <v>20/4/2011</v>
      </c>
      <c r="E8278" s="2" t="str">
        <f>TEXT(MID(Sales_Transactions[[#This Row],[Order Date]],2,5),"d")</f>
        <v>20</v>
      </c>
      <c r="F8278" s="2" t="str">
        <f>TEXT(MID(Sales_Transactions[[#This Row],[Order Date]],2,5),"m")</f>
        <v>4</v>
      </c>
      <c r="G8278" s="2" t="str">
        <f>TEXT(MID(Sales_Transactions[[#This Row],[Order Date]],2,5),"yyy")</f>
        <v>2011</v>
      </c>
      <c r="H8278" s="2" t="str">
        <f>TEXT(MID(Sales_Transactions[[#This Row],[Order Date]],2,5),"yyy/m")</f>
        <v>2011/4</v>
      </c>
      <c r="I8278" t="s">
        <v>22</v>
      </c>
      <c r="J8278">
        <f t="shared" si="774"/>
        <v>2</v>
      </c>
      <c r="K8278" s="2">
        <v>4</v>
      </c>
      <c r="L8278" s="3">
        <v>43.29</v>
      </c>
      <c r="M8278" s="4">
        <v>0.03</v>
      </c>
      <c r="N8278" s="5" t="s">
        <v>23</v>
      </c>
      <c r="O8278" s="3">
        <v>-0.36</v>
      </c>
      <c r="P8278" s="3">
        <v>8.3699999999999992</v>
      </c>
      <c r="Q8278" s="3">
        <v>10.16</v>
      </c>
      <c r="R8278" s="5" t="s">
        <v>45</v>
      </c>
      <c r="S8278" s="5" t="s">
        <v>3632</v>
      </c>
      <c r="T8278" s="5" t="str">
        <f t="shared" si="775"/>
        <v>Clay Cheatham</v>
      </c>
      <c r="U8278" t="s">
        <v>153</v>
      </c>
      <c r="V8278" s="5" t="s">
        <v>27</v>
      </c>
      <c r="W8278" s="5" t="s">
        <v>57</v>
      </c>
      <c r="X8278" s="5" t="s">
        <v>58</v>
      </c>
      <c r="Y8278" s="5" t="s">
        <v>1658</v>
      </c>
      <c r="Z8278" s="5" t="s">
        <v>31</v>
      </c>
      <c r="AA8278" s="4">
        <v>0.59</v>
      </c>
      <c r="AB8278" s="1">
        <v>40660</v>
      </c>
      <c r="AC8278" s="1">
        <v>23964</v>
      </c>
      <c r="AD8278">
        <f t="shared" si="776"/>
        <v>7</v>
      </c>
      <c r="AE8278">
        <f t="shared" ca="1" si="777"/>
        <v>58</v>
      </c>
      <c r="AF8278" t="str">
        <f t="shared" ca="1" si="778"/>
        <v>18-64</v>
      </c>
      <c r="AG8278" s="3">
        <f t="shared" si="779"/>
        <v>4.6318722499999998</v>
      </c>
      <c r="AH8278" t="str">
        <f>_xlfn.IFNA(VLOOKUP(Sales_Transactions[[#This Row],[Order ID]],Returned_Items[#All],2,FALSE),"Not Returned")</f>
        <v>Not Returned</v>
      </c>
    </row>
    <row r="8279" spans="1:34" x14ac:dyDescent="0.25">
      <c r="A8279">
        <v>31399</v>
      </c>
      <c r="C8279" t="s">
        <v>812</v>
      </c>
      <c r="D8279" s="2" t="str">
        <f>TEXT(MID(Sales_Transactions[[#This Row],[Order Date]],2,5),"d/m/yyy")</f>
        <v>5/11/2011</v>
      </c>
      <c r="E8279" s="2" t="str">
        <f>TEXT(MID(Sales_Transactions[[#This Row],[Order Date]],2,5),"d")</f>
        <v>5</v>
      </c>
      <c r="F8279" s="2" t="str">
        <f>TEXT(MID(Sales_Transactions[[#This Row],[Order Date]],2,5),"m")</f>
        <v>11</v>
      </c>
      <c r="G8279" s="2" t="str">
        <f>TEXT(MID(Sales_Transactions[[#This Row],[Order Date]],2,5),"yyy")</f>
        <v>2011</v>
      </c>
      <c r="H8279" s="2" t="str">
        <f>TEXT(MID(Sales_Transactions[[#This Row],[Order Date]],2,5),"yyy/m")</f>
        <v>2011/11</v>
      </c>
      <c r="I8279" t="s">
        <v>52</v>
      </c>
      <c r="J8279">
        <f t="shared" si="774"/>
        <v>1</v>
      </c>
      <c r="K8279" s="2">
        <v>9</v>
      </c>
      <c r="L8279" s="3">
        <v>337.20350000000002</v>
      </c>
      <c r="M8279" s="4">
        <v>0.09</v>
      </c>
      <c r="N8279" s="5" t="s">
        <v>23</v>
      </c>
      <c r="O8279" s="3">
        <v>-120.93</v>
      </c>
      <c r="P8279" s="3">
        <v>45.99</v>
      </c>
      <c r="Q8279" s="3">
        <v>4.99</v>
      </c>
      <c r="R8279" s="5" t="s">
        <v>227</v>
      </c>
      <c r="S8279" s="5" t="s">
        <v>3645</v>
      </c>
      <c r="T8279" s="5" t="str">
        <f t="shared" si="775"/>
        <v>Adrian Shami</v>
      </c>
      <c r="U8279" t="s">
        <v>153</v>
      </c>
      <c r="V8279" s="5" t="s">
        <v>37</v>
      </c>
      <c r="W8279" s="5" t="s">
        <v>48</v>
      </c>
      <c r="X8279" s="5" t="s">
        <v>49</v>
      </c>
      <c r="Y8279" s="5" t="s">
        <v>1066</v>
      </c>
      <c r="Z8279" s="5" t="s">
        <v>43</v>
      </c>
      <c r="AA8279" s="4">
        <v>0.56000000000000005</v>
      </c>
      <c r="AB8279" s="1">
        <v>40853</v>
      </c>
      <c r="AC8279" s="1">
        <v>23585</v>
      </c>
      <c r="AD8279">
        <f t="shared" si="776"/>
        <v>1</v>
      </c>
      <c r="AE8279">
        <f t="shared" ca="1" si="777"/>
        <v>60</v>
      </c>
      <c r="AF8279" t="str">
        <f t="shared" ca="1" si="778"/>
        <v>18-64</v>
      </c>
      <c r="AG8279" s="3">
        <f t="shared" si="779"/>
        <v>5.6598454444444455</v>
      </c>
      <c r="AH8279" t="str">
        <f>_xlfn.IFNA(VLOOKUP(Sales_Transactions[[#This Row],[Order ID]],Returned_Items[#All],2,FALSE),"Not Returned")</f>
        <v>Not Returned</v>
      </c>
    </row>
    <row r="8280" spans="1:34" x14ac:dyDescent="0.25">
      <c r="A8280">
        <v>32007</v>
      </c>
      <c r="C8280" t="s">
        <v>1964</v>
      </c>
      <c r="D8280" s="2" t="str">
        <f>TEXT(MID(Sales_Transactions[[#This Row],[Order Date]],2,5),"d/m/yyy")</f>
        <v>5/2/2011</v>
      </c>
      <c r="E8280" s="2" t="str">
        <f>TEXT(MID(Sales_Transactions[[#This Row],[Order Date]],2,5),"d")</f>
        <v>5</v>
      </c>
      <c r="F8280" s="2" t="str">
        <f>TEXT(MID(Sales_Transactions[[#This Row],[Order Date]],2,5),"m")</f>
        <v>2</v>
      </c>
      <c r="G8280" s="2" t="str">
        <f>TEXT(MID(Sales_Transactions[[#This Row],[Order Date]],2,5),"yyy")</f>
        <v>2011</v>
      </c>
      <c r="H8280" s="2" t="str">
        <f>TEXT(MID(Sales_Transactions[[#This Row],[Order Date]],2,5),"yyy/m")</f>
        <v>2011/2</v>
      </c>
      <c r="I8280" t="s">
        <v>22</v>
      </c>
      <c r="J8280">
        <f t="shared" si="774"/>
        <v>2</v>
      </c>
      <c r="K8280" s="2">
        <v>41</v>
      </c>
      <c r="L8280" s="3">
        <v>17448.75</v>
      </c>
      <c r="M8280" s="4">
        <v>0.06</v>
      </c>
      <c r="N8280" s="5" t="s">
        <v>34</v>
      </c>
      <c r="O8280" s="3">
        <v>9.93</v>
      </c>
      <c r="P8280" s="3">
        <v>417.4</v>
      </c>
      <c r="Q8280" s="3">
        <v>75.23</v>
      </c>
      <c r="R8280" s="5" t="s">
        <v>3637</v>
      </c>
      <c r="S8280" s="5" t="s">
        <v>3638</v>
      </c>
      <c r="T8280" s="5" t="str">
        <f t="shared" si="775"/>
        <v>Tonja Turnell</v>
      </c>
      <c r="U8280" t="s">
        <v>153</v>
      </c>
      <c r="V8280" s="5" t="s">
        <v>37</v>
      </c>
      <c r="W8280" s="5" t="s">
        <v>57</v>
      </c>
      <c r="X8280" s="5" t="s">
        <v>107</v>
      </c>
      <c r="Y8280" s="5" t="s">
        <v>1129</v>
      </c>
      <c r="Z8280" s="5" t="s">
        <v>106</v>
      </c>
      <c r="AA8280" s="4">
        <v>0.79</v>
      </c>
      <c r="AB8280" s="1">
        <v>40583</v>
      </c>
      <c r="AC8280" s="1">
        <v>23571</v>
      </c>
      <c r="AD8280">
        <f t="shared" si="776"/>
        <v>4</v>
      </c>
      <c r="AE8280">
        <f t="shared" ca="1" si="777"/>
        <v>60</v>
      </c>
      <c r="AF8280" t="str">
        <f t="shared" ca="1" si="778"/>
        <v>18-64</v>
      </c>
      <c r="AG8280" s="3">
        <f t="shared" si="779"/>
        <v>12.009257560975609</v>
      </c>
      <c r="AH8280" t="str">
        <f>_xlfn.IFNA(VLOOKUP(Sales_Transactions[[#This Row],[Order ID]],Returned_Items[#All],2,FALSE),"Not Returned")</f>
        <v>Not Returned</v>
      </c>
    </row>
    <row r="8281" spans="1:34" x14ac:dyDescent="0.25">
      <c r="A8281">
        <v>32164</v>
      </c>
      <c r="C8281" t="s">
        <v>747</v>
      </c>
      <c r="D8281" s="2" t="str">
        <f>TEXT(MID(Sales_Transactions[[#This Row],[Order Date]],2,5),"d/m/yyy")</f>
        <v>2/2/2010</v>
      </c>
      <c r="E8281" s="2" t="str">
        <f>TEXT(MID(Sales_Transactions[[#This Row],[Order Date]],2,5),"d")</f>
        <v>2</v>
      </c>
      <c r="F8281" s="2" t="str">
        <f>TEXT(MID(Sales_Transactions[[#This Row],[Order Date]],2,5),"m")</f>
        <v>2</v>
      </c>
      <c r="G8281" s="2" t="str">
        <f>TEXT(MID(Sales_Transactions[[#This Row],[Order Date]],2,5),"yyy")</f>
        <v>2010</v>
      </c>
      <c r="H8281" s="2" t="str">
        <f>TEXT(MID(Sales_Transactions[[#This Row],[Order Date]],2,5),"yyy/m")</f>
        <v>2010/2</v>
      </c>
      <c r="I8281" t="s">
        <v>52</v>
      </c>
      <c r="J8281">
        <f t="shared" si="774"/>
        <v>1</v>
      </c>
      <c r="K8281" s="2">
        <v>12</v>
      </c>
      <c r="L8281" s="3">
        <v>77.010000000000005</v>
      </c>
      <c r="M8281" s="4">
        <v>0.02</v>
      </c>
      <c r="N8281" s="5" t="s">
        <v>23</v>
      </c>
      <c r="O8281" s="3">
        <v>-19.04</v>
      </c>
      <c r="P8281" s="3">
        <v>5.78</v>
      </c>
      <c r="Q8281" s="3">
        <v>4.96</v>
      </c>
      <c r="R8281" s="5" t="s">
        <v>911</v>
      </c>
      <c r="S8281" s="5" t="s">
        <v>929</v>
      </c>
      <c r="T8281" s="5" t="str">
        <f t="shared" si="775"/>
        <v>Erica Smith</v>
      </c>
      <c r="U8281" t="s">
        <v>153</v>
      </c>
      <c r="V8281" s="5" t="s">
        <v>27</v>
      </c>
      <c r="W8281" s="5" t="s">
        <v>28</v>
      </c>
      <c r="X8281" s="5" t="s">
        <v>75</v>
      </c>
      <c r="Y8281" s="5" t="s">
        <v>1256</v>
      </c>
      <c r="Z8281" s="5" t="s">
        <v>43</v>
      </c>
      <c r="AA8281" s="4">
        <v>0.36</v>
      </c>
      <c r="AB8281" s="1">
        <v>40212</v>
      </c>
      <c r="AC8281" s="1">
        <v>23441</v>
      </c>
      <c r="AD8281">
        <f t="shared" si="776"/>
        <v>1</v>
      </c>
      <c r="AE8281">
        <f t="shared" ca="1" si="777"/>
        <v>60</v>
      </c>
      <c r="AF8281" t="str">
        <f t="shared" ca="1" si="778"/>
        <v>18-64</v>
      </c>
      <c r="AG8281" s="3">
        <f t="shared" si="779"/>
        <v>0.89490366666666665</v>
      </c>
      <c r="AH8281" t="str">
        <f>_xlfn.IFNA(VLOOKUP(Sales_Transactions[[#This Row],[Order ID]],Returned_Items[#All],2,FALSE),"Not Returned")</f>
        <v>Not Returned</v>
      </c>
    </row>
    <row r="8282" spans="1:34" x14ac:dyDescent="0.25">
      <c r="A8282">
        <v>32164</v>
      </c>
      <c r="C8282" t="s">
        <v>747</v>
      </c>
      <c r="D8282" s="2" t="str">
        <f>TEXT(MID(Sales_Transactions[[#This Row],[Order Date]],2,5),"d/m/yyy")</f>
        <v>2/2/2010</v>
      </c>
      <c r="E8282" s="2" t="str">
        <f>TEXT(MID(Sales_Transactions[[#This Row],[Order Date]],2,5),"d")</f>
        <v>2</v>
      </c>
      <c r="F8282" s="2" t="str">
        <f>TEXT(MID(Sales_Transactions[[#This Row],[Order Date]],2,5),"m")</f>
        <v>2</v>
      </c>
      <c r="G8282" s="2" t="str">
        <f>TEXT(MID(Sales_Transactions[[#This Row],[Order Date]],2,5),"yyy")</f>
        <v>2010</v>
      </c>
      <c r="H8282" s="2" t="str">
        <f>TEXT(MID(Sales_Transactions[[#This Row],[Order Date]],2,5),"yyy/m")</f>
        <v>2010/2</v>
      </c>
      <c r="I8282" t="s">
        <v>52</v>
      </c>
      <c r="J8282">
        <f t="shared" si="774"/>
        <v>1</v>
      </c>
      <c r="K8282" s="2">
        <v>34</v>
      </c>
      <c r="L8282" s="3">
        <v>111.83</v>
      </c>
      <c r="M8282" s="4">
        <v>7.0000000000000007E-2</v>
      </c>
      <c r="N8282" s="5" t="s">
        <v>23</v>
      </c>
      <c r="O8282" s="3">
        <v>-92.16</v>
      </c>
      <c r="P8282" s="3">
        <v>3.28</v>
      </c>
      <c r="Q8282" s="3">
        <v>3.97</v>
      </c>
      <c r="R8282" s="5" t="s">
        <v>911</v>
      </c>
      <c r="S8282" s="5" t="s">
        <v>929</v>
      </c>
      <c r="T8282" s="5" t="str">
        <f t="shared" si="775"/>
        <v>Erica Smith</v>
      </c>
      <c r="U8282" t="s">
        <v>153</v>
      </c>
      <c r="V8282" s="5" t="s">
        <v>27</v>
      </c>
      <c r="W8282" s="5" t="s">
        <v>28</v>
      </c>
      <c r="X8282" s="5" t="s">
        <v>124</v>
      </c>
      <c r="Y8282" s="5" t="s">
        <v>962</v>
      </c>
      <c r="Z8282" s="5" t="s">
        <v>84</v>
      </c>
      <c r="AA8282" s="4">
        <v>0.56000000000000005</v>
      </c>
      <c r="AB8282" s="1">
        <v>40212</v>
      </c>
      <c r="AC8282" s="1">
        <v>22885</v>
      </c>
      <c r="AD8282">
        <f t="shared" si="776"/>
        <v>1</v>
      </c>
      <c r="AE8282">
        <f t="shared" ca="1" si="777"/>
        <v>61</v>
      </c>
      <c r="AF8282" t="str">
        <f t="shared" ca="1" si="778"/>
        <v>18-64</v>
      </c>
      <c r="AG8282" s="3">
        <f t="shared" si="779"/>
        <v>0.21316776470588236</v>
      </c>
      <c r="AH8282" t="str">
        <f>_xlfn.IFNA(VLOOKUP(Sales_Transactions[[#This Row],[Order ID]],Returned_Items[#All],2,FALSE),"Not Returned")</f>
        <v>Not Returned</v>
      </c>
    </row>
    <row r="8283" spans="1:34" x14ac:dyDescent="0.25">
      <c r="A8283">
        <v>32164</v>
      </c>
      <c r="C8283" t="s">
        <v>747</v>
      </c>
      <c r="D8283" s="2" t="str">
        <f>TEXT(MID(Sales_Transactions[[#This Row],[Order Date]],2,5),"d/m/yyy")</f>
        <v>2/2/2010</v>
      </c>
      <c r="E8283" s="2" t="str">
        <f>TEXT(MID(Sales_Transactions[[#This Row],[Order Date]],2,5),"d")</f>
        <v>2</v>
      </c>
      <c r="F8283" s="2" t="str">
        <f>TEXT(MID(Sales_Transactions[[#This Row],[Order Date]],2,5),"m")</f>
        <v>2</v>
      </c>
      <c r="G8283" s="2" t="str">
        <f>TEXT(MID(Sales_Transactions[[#This Row],[Order Date]],2,5),"yyy")</f>
        <v>2010</v>
      </c>
      <c r="H8283" s="2" t="str">
        <f>TEXT(MID(Sales_Transactions[[#This Row],[Order Date]],2,5),"yyy/m")</f>
        <v>2010/2</v>
      </c>
      <c r="I8283" t="s">
        <v>52</v>
      </c>
      <c r="J8283">
        <f t="shared" si="774"/>
        <v>1</v>
      </c>
      <c r="K8283" s="2">
        <v>23</v>
      </c>
      <c r="L8283" s="3">
        <v>6552.9</v>
      </c>
      <c r="M8283" s="4">
        <v>0.1</v>
      </c>
      <c r="N8283" s="5" t="s">
        <v>34</v>
      </c>
      <c r="O8283" s="3">
        <v>-461.45</v>
      </c>
      <c r="P8283" s="3">
        <v>296.18</v>
      </c>
      <c r="Q8283" s="3">
        <v>54.12</v>
      </c>
      <c r="R8283" s="5" t="s">
        <v>911</v>
      </c>
      <c r="S8283" s="5" t="s">
        <v>929</v>
      </c>
      <c r="T8283" s="5" t="str">
        <f t="shared" si="775"/>
        <v>Erica Smith</v>
      </c>
      <c r="U8283" t="s">
        <v>153</v>
      </c>
      <c r="V8283" s="5" t="s">
        <v>27</v>
      </c>
      <c r="W8283" s="5" t="s">
        <v>57</v>
      </c>
      <c r="X8283" s="5" t="s">
        <v>107</v>
      </c>
      <c r="Y8283" s="5" t="s">
        <v>698</v>
      </c>
      <c r="Z8283" s="5" t="s">
        <v>106</v>
      </c>
      <c r="AA8283" s="4">
        <v>0.76</v>
      </c>
      <c r="AB8283" s="1">
        <v>40212</v>
      </c>
      <c r="AC8283" s="1">
        <v>22753</v>
      </c>
      <c r="AD8283">
        <f t="shared" si="776"/>
        <v>1</v>
      </c>
      <c r="AE8283">
        <f t="shared" ca="1" si="777"/>
        <v>62</v>
      </c>
      <c r="AF8283" t="str">
        <f t="shared" ca="1" si="778"/>
        <v>18-64</v>
      </c>
      <c r="AG8283" s="3">
        <f t="shared" si="779"/>
        <v>15.217557391304348</v>
      </c>
      <c r="AH8283" t="str">
        <f>_xlfn.IFNA(VLOOKUP(Sales_Transactions[[#This Row],[Order ID]],Returned_Items[#All],2,FALSE),"Not Returned")</f>
        <v>Not Returned</v>
      </c>
    </row>
    <row r="8284" spans="1:34" x14ac:dyDescent="0.25">
      <c r="A8284">
        <v>32228</v>
      </c>
      <c r="C8284" t="s">
        <v>1305</v>
      </c>
      <c r="D8284" s="2" t="str">
        <f>TEXT(MID(Sales_Transactions[[#This Row],[Order Date]],2,5),"d/m/yyy")</f>
        <v>4/11/2010</v>
      </c>
      <c r="E8284" s="2" t="str">
        <f>TEXT(MID(Sales_Transactions[[#This Row],[Order Date]],2,5),"d")</f>
        <v>4</v>
      </c>
      <c r="F8284" s="2" t="str">
        <f>TEXT(MID(Sales_Transactions[[#This Row],[Order Date]],2,5),"m")</f>
        <v>11</v>
      </c>
      <c r="G8284" s="2" t="str">
        <f>TEXT(MID(Sales_Transactions[[#This Row],[Order Date]],2,5),"yyy")</f>
        <v>2010</v>
      </c>
      <c r="H8284" s="2" t="str">
        <f>TEXT(MID(Sales_Transactions[[#This Row],[Order Date]],2,5),"yyy/m")</f>
        <v>2010/11</v>
      </c>
      <c r="I8284" t="s">
        <v>101</v>
      </c>
      <c r="J8284">
        <f t="shared" si="774"/>
        <v>1</v>
      </c>
      <c r="K8284" s="2">
        <v>35</v>
      </c>
      <c r="L8284" s="3">
        <v>209.63</v>
      </c>
      <c r="M8284" s="4">
        <v>0.01</v>
      </c>
      <c r="N8284" s="5" t="s">
        <v>23</v>
      </c>
      <c r="O8284" s="3">
        <v>43.53</v>
      </c>
      <c r="P8284" s="3">
        <v>5.84</v>
      </c>
      <c r="Q8284" s="3">
        <v>1.2</v>
      </c>
      <c r="R8284" s="5" t="s">
        <v>234</v>
      </c>
      <c r="S8284" s="5" t="s">
        <v>2532</v>
      </c>
      <c r="T8284" s="5" t="str">
        <f t="shared" si="775"/>
        <v>Andrew Roberts</v>
      </c>
      <c r="U8284" t="s">
        <v>153</v>
      </c>
      <c r="V8284" s="5" t="s">
        <v>74</v>
      </c>
      <c r="W8284" s="5" t="s">
        <v>28</v>
      </c>
      <c r="X8284" s="5" t="s">
        <v>124</v>
      </c>
      <c r="Y8284" s="5" t="s">
        <v>677</v>
      </c>
      <c r="Z8284" s="5" t="s">
        <v>84</v>
      </c>
      <c r="AA8284" s="4">
        <v>0.55000000000000004</v>
      </c>
      <c r="AB8284" s="1">
        <v>40488</v>
      </c>
      <c r="AC8284" s="1">
        <v>22774</v>
      </c>
      <c r="AD8284">
        <f t="shared" si="776"/>
        <v>2</v>
      </c>
      <c r="AE8284">
        <f t="shared" ca="1" si="777"/>
        <v>62</v>
      </c>
      <c r="AF8284" t="str">
        <f t="shared" ca="1" si="778"/>
        <v>18-64</v>
      </c>
      <c r="AG8284" s="3">
        <f t="shared" si="779"/>
        <v>0.20112617142857142</v>
      </c>
      <c r="AH8284" t="str">
        <f>_xlfn.IFNA(VLOOKUP(Sales_Transactions[[#This Row],[Order ID]],Returned_Items[#All],2,FALSE),"Not Returned")</f>
        <v>Not Returned</v>
      </c>
    </row>
    <row r="8285" spans="1:34" x14ac:dyDescent="0.25">
      <c r="A8285">
        <v>32386</v>
      </c>
      <c r="C8285" t="s">
        <v>1514</v>
      </c>
      <c r="D8285" s="2" t="str">
        <f>TEXT(MID(Sales_Transactions[[#This Row],[Order Date]],2,5),"d/m/yyy")</f>
        <v>18/4/2012</v>
      </c>
      <c r="E8285" s="2" t="str">
        <f>TEXT(MID(Sales_Transactions[[#This Row],[Order Date]],2,5),"d")</f>
        <v>18</v>
      </c>
      <c r="F8285" s="2" t="str">
        <f>TEXT(MID(Sales_Transactions[[#This Row],[Order Date]],2,5),"m")</f>
        <v>4</v>
      </c>
      <c r="G8285" s="2" t="str">
        <f>TEXT(MID(Sales_Transactions[[#This Row],[Order Date]],2,5),"yyy")</f>
        <v>2012</v>
      </c>
      <c r="H8285" s="2" t="str">
        <f>TEXT(MID(Sales_Transactions[[#This Row],[Order Date]],2,5),"yyy/m")</f>
        <v>2012/4</v>
      </c>
      <c r="I8285" t="s">
        <v>101</v>
      </c>
      <c r="J8285">
        <f t="shared" si="774"/>
        <v>1</v>
      </c>
      <c r="K8285" s="2">
        <v>1</v>
      </c>
      <c r="L8285" s="3">
        <v>1996.16</v>
      </c>
      <c r="M8285" s="4">
        <v>0</v>
      </c>
      <c r="N8285" s="5" t="s">
        <v>23</v>
      </c>
      <c r="O8285" s="3">
        <v>-3974.46</v>
      </c>
      <c r="P8285" s="3">
        <v>1938.02</v>
      </c>
      <c r="Q8285" s="3">
        <v>13.99</v>
      </c>
      <c r="R8285" s="5" t="s">
        <v>922</v>
      </c>
      <c r="S8285" s="5" t="s">
        <v>3639</v>
      </c>
      <c r="T8285" s="5" t="str">
        <f t="shared" si="775"/>
        <v>Christopher Conant</v>
      </c>
      <c r="U8285" t="s">
        <v>153</v>
      </c>
      <c r="V8285" s="5" t="s">
        <v>74</v>
      </c>
      <c r="W8285" s="5" t="s">
        <v>48</v>
      </c>
      <c r="X8285" s="5" t="s">
        <v>324</v>
      </c>
      <c r="Y8285" s="5" t="s">
        <v>331</v>
      </c>
      <c r="Z8285" s="5" t="s">
        <v>56</v>
      </c>
      <c r="AA8285" s="4">
        <v>0.38</v>
      </c>
      <c r="AB8285" s="1">
        <v>41019</v>
      </c>
      <c r="AC8285" s="1">
        <v>22838</v>
      </c>
      <c r="AD8285">
        <f t="shared" si="776"/>
        <v>2</v>
      </c>
      <c r="AE8285">
        <f t="shared" ca="1" si="777"/>
        <v>62</v>
      </c>
      <c r="AF8285" t="str">
        <f t="shared" ca="1" si="778"/>
        <v>18-64</v>
      </c>
      <c r="AG8285" s="3">
        <f t="shared" si="779"/>
        <v>1952.01</v>
      </c>
      <c r="AH8285" t="str">
        <f>_xlfn.IFNA(VLOOKUP(Sales_Transactions[[#This Row],[Order ID]],Returned_Items[#All],2,FALSE),"Not Returned")</f>
        <v>Not Returned</v>
      </c>
    </row>
    <row r="8286" spans="1:34" x14ac:dyDescent="0.25">
      <c r="A8286">
        <v>32610</v>
      </c>
      <c r="C8286" t="s">
        <v>1697</v>
      </c>
      <c r="D8286" s="2" t="str">
        <f>TEXT(MID(Sales_Transactions[[#This Row],[Order Date]],2,5),"d/m/yyy")</f>
        <v>19/8/2012</v>
      </c>
      <c r="E8286" s="2" t="str">
        <f>TEXT(MID(Sales_Transactions[[#This Row],[Order Date]],2,5),"d")</f>
        <v>19</v>
      </c>
      <c r="F8286" s="2" t="str">
        <f>TEXT(MID(Sales_Transactions[[#This Row],[Order Date]],2,5),"m")</f>
        <v>8</v>
      </c>
      <c r="G8286" s="2" t="str">
        <f>TEXT(MID(Sales_Transactions[[#This Row],[Order Date]],2,5),"yyy")</f>
        <v>2012</v>
      </c>
      <c r="H8286" s="2" t="str">
        <f>TEXT(MID(Sales_Transactions[[#This Row],[Order Date]],2,5),"yyy/m")</f>
        <v>2012/8</v>
      </c>
      <c r="I8286" t="s">
        <v>52</v>
      </c>
      <c r="J8286">
        <f t="shared" si="774"/>
        <v>1</v>
      </c>
      <c r="K8286" s="2">
        <v>47</v>
      </c>
      <c r="L8286" s="3">
        <v>316.99</v>
      </c>
      <c r="M8286" s="4">
        <v>0.04</v>
      </c>
      <c r="N8286" s="5" t="s">
        <v>23</v>
      </c>
      <c r="O8286" s="3">
        <v>-276.54000000000002</v>
      </c>
      <c r="P8286" s="3">
        <v>6.84</v>
      </c>
      <c r="Q8286" s="3">
        <v>8.3699999999999992</v>
      </c>
      <c r="R8286" s="5" t="s">
        <v>3633</v>
      </c>
      <c r="S8286" s="5" t="s">
        <v>137</v>
      </c>
      <c r="T8286" s="5" t="str">
        <f t="shared" si="775"/>
        <v>Yoseph Carroll</v>
      </c>
      <c r="U8286" t="s">
        <v>153</v>
      </c>
      <c r="V8286" s="5" t="s">
        <v>37</v>
      </c>
      <c r="W8286" s="5" t="s">
        <v>28</v>
      </c>
      <c r="X8286" s="5" t="s">
        <v>221</v>
      </c>
      <c r="Y8286" s="5" t="s">
        <v>657</v>
      </c>
      <c r="Z8286" s="5" t="s">
        <v>60</v>
      </c>
      <c r="AA8286" s="4">
        <v>0.57999999999999996</v>
      </c>
      <c r="AB8286" s="1">
        <v>41141</v>
      </c>
      <c r="AC8286" s="1">
        <v>22746</v>
      </c>
      <c r="AD8286">
        <f t="shared" si="776"/>
        <v>1</v>
      </c>
      <c r="AE8286">
        <f t="shared" ca="1" si="777"/>
        <v>62</v>
      </c>
      <c r="AF8286" t="str">
        <f t="shared" ca="1" si="778"/>
        <v>18-64</v>
      </c>
      <c r="AG8286" s="3">
        <f t="shared" si="779"/>
        <v>0.32355880851063828</v>
      </c>
      <c r="AH8286" t="str">
        <f>_xlfn.IFNA(VLOOKUP(Sales_Transactions[[#This Row],[Order ID]],Returned_Items[#All],2,FALSE),"Not Returned")</f>
        <v>Not Returned</v>
      </c>
    </row>
    <row r="8287" spans="1:34" x14ac:dyDescent="0.25">
      <c r="A8287">
        <v>32610</v>
      </c>
      <c r="C8287" t="s">
        <v>1697</v>
      </c>
      <c r="D8287" s="2" t="str">
        <f>TEXT(MID(Sales_Transactions[[#This Row],[Order Date]],2,5),"d/m/yyy")</f>
        <v>19/8/2012</v>
      </c>
      <c r="E8287" s="2" t="str">
        <f>TEXT(MID(Sales_Transactions[[#This Row],[Order Date]],2,5),"d")</f>
        <v>19</v>
      </c>
      <c r="F8287" s="2" t="str">
        <f>TEXT(MID(Sales_Transactions[[#This Row],[Order Date]],2,5),"m")</f>
        <v>8</v>
      </c>
      <c r="G8287" s="2" t="str">
        <f>TEXT(MID(Sales_Transactions[[#This Row],[Order Date]],2,5),"yyy")</f>
        <v>2012</v>
      </c>
      <c r="H8287" s="2" t="str">
        <f>TEXT(MID(Sales_Transactions[[#This Row],[Order Date]],2,5),"yyy/m")</f>
        <v>2012/8</v>
      </c>
      <c r="I8287" t="s">
        <v>52</v>
      </c>
      <c r="J8287">
        <f t="shared" si="774"/>
        <v>1</v>
      </c>
      <c r="K8287" s="2">
        <v>20</v>
      </c>
      <c r="L8287" s="3">
        <v>1991.8985</v>
      </c>
      <c r="M8287" s="4">
        <v>7.0000000000000007E-2</v>
      </c>
      <c r="N8287" s="5" t="s">
        <v>23</v>
      </c>
      <c r="O8287" s="3">
        <v>88.36</v>
      </c>
      <c r="P8287" s="3">
        <v>125.99</v>
      </c>
      <c r="Q8287" s="3">
        <v>7.69</v>
      </c>
      <c r="R8287" s="5" t="s">
        <v>3633</v>
      </c>
      <c r="S8287" s="5" t="s">
        <v>137</v>
      </c>
      <c r="T8287" s="5" t="str">
        <f t="shared" si="775"/>
        <v>Yoseph Carroll</v>
      </c>
      <c r="U8287" t="s">
        <v>153</v>
      </c>
      <c r="V8287" s="5" t="s">
        <v>37</v>
      </c>
      <c r="W8287" s="5" t="s">
        <v>48</v>
      </c>
      <c r="X8287" s="5" t="s">
        <v>49</v>
      </c>
      <c r="Y8287" s="5" t="s">
        <v>184</v>
      </c>
      <c r="Z8287" s="5" t="s">
        <v>43</v>
      </c>
      <c r="AA8287" s="4">
        <v>0.57999999999999996</v>
      </c>
      <c r="AB8287" s="1">
        <v>41141</v>
      </c>
      <c r="AC8287" s="1">
        <v>23600</v>
      </c>
      <c r="AD8287">
        <f t="shared" si="776"/>
        <v>1</v>
      </c>
      <c r="AE8287">
        <f t="shared" ca="1" si="777"/>
        <v>59</v>
      </c>
      <c r="AF8287" t="str">
        <f t="shared" ca="1" si="778"/>
        <v>18-64</v>
      </c>
      <c r="AG8287" s="3">
        <f t="shared" si="779"/>
        <v>6.6795903499999998</v>
      </c>
      <c r="AH8287" t="str">
        <f>_xlfn.IFNA(VLOOKUP(Sales_Transactions[[#This Row],[Order ID]],Returned_Items[#All],2,FALSE),"Not Returned")</f>
        <v>Not Returned</v>
      </c>
    </row>
    <row r="8288" spans="1:34" x14ac:dyDescent="0.25">
      <c r="A8288">
        <v>32994</v>
      </c>
      <c r="C8288" t="s">
        <v>623</v>
      </c>
      <c r="D8288" s="2" t="str">
        <f>TEXT(MID(Sales_Transactions[[#This Row],[Order Date]],2,5),"d/m/yyy")</f>
        <v>16/9/2012</v>
      </c>
      <c r="E8288" s="2" t="str">
        <f>TEXT(MID(Sales_Transactions[[#This Row],[Order Date]],2,5),"d")</f>
        <v>16</v>
      </c>
      <c r="F8288" s="2" t="str">
        <f>TEXT(MID(Sales_Transactions[[#This Row],[Order Date]],2,5),"m")</f>
        <v>9</v>
      </c>
      <c r="G8288" s="2" t="str">
        <f>TEXT(MID(Sales_Transactions[[#This Row],[Order Date]],2,5),"yyy")</f>
        <v>2012</v>
      </c>
      <c r="H8288" s="2" t="str">
        <f>TEXT(MID(Sales_Transactions[[#This Row],[Order Date]],2,5),"yyy/m")</f>
        <v>2012/9</v>
      </c>
      <c r="I8288" t="s">
        <v>101</v>
      </c>
      <c r="J8288">
        <f t="shared" si="774"/>
        <v>1</v>
      </c>
      <c r="K8288" s="2">
        <v>34</v>
      </c>
      <c r="L8288" s="3">
        <v>226.41</v>
      </c>
      <c r="M8288" s="4">
        <v>0.05</v>
      </c>
      <c r="N8288" s="5" t="s">
        <v>23</v>
      </c>
      <c r="O8288" s="3">
        <v>-164.89</v>
      </c>
      <c r="P8288" s="3">
        <v>6.48</v>
      </c>
      <c r="Q8288" s="3">
        <v>8.73</v>
      </c>
      <c r="R8288" s="5" t="s">
        <v>3637</v>
      </c>
      <c r="S8288" s="5" t="s">
        <v>3638</v>
      </c>
      <c r="T8288" s="5" t="str">
        <f t="shared" si="775"/>
        <v>Tonja Turnell</v>
      </c>
      <c r="U8288" t="s">
        <v>153</v>
      </c>
      <c r="V8288" s="5" t="s">
        <v>37</v>
      </c>
      <c r="W8288" s="5" t="s">
        <v>28</v>
      </c>
      <c r="X8288" s="5" t="s">
        <v>75</v>
      </c>
      <c r="Y8288" s="5" t="s">
        <v>1439</v>
      </c>
      <c r="Z8288" s="5" t="s">
        <v>43</v>
      </c>
      <c r="AA8288" s="4">
        <v>0.37</v>
      </c>
      <c r="AB8288" s="1">
        <v>41168</v>
      </c>
      <c r="AC8288" s="1">
        <v>23438</v>
      </c>
      <c r="AD8288">
        <f t="shared" si="776"/>
        <v>0</v>
      </c>
      <c r="AE8288">
        <f t="shared" ca="1" si="777"/>
        <v>60</v>
      </c>
      <c r="AF8288" t="str">
        <f t="shared" ca="1" si="778"/>
        <v>18-64</v>
      </c>
      <c r="AG8288" s="3">
        <f t="shared" si="779"/>
        <v>0.44725764705882354</v>
      </c>
      <c r="AH8288" t="str">
        <f>_xlfn.IFNA(VLOOKUP(Sales_Transactions[[#This Row],[Order ID]],Returned_Items[#All],2,FALSE),"Not Returned")</f>
        <v>Not Returned</v>
      </c>
    </row>
    <row r="8289" spans="1:34" x14ac:dyDescent="0.25">
      <c r="A8289">
        <v>33283</v>
      </c>
      <c r="C8289" t="s">
        <v>3580</v>
      </c>
      <c r="D8289" s="2" t="str">
        <f>TEXT(MID(Sales_Transactions[[#This Row],[Order Date]],2,5),"d/m/yyy")</f>
        <v>20/3/2010</v>
      </c>
      <c r="E8289" s="2" t="str">
        <f>TEXT(MID(Sales_Transactions[[#This Row],[Order Date]],2,5),"d")</f>
        <v>20</v>
      </c>
      <c r="F8289" s="2" t="str">
        <f>TEXT(MID(Sales_Transactions[[#This Row],[Order Date]],2,5),"m")</f>
        <v>3</v>
      </c>
      <c r="G8289" s="2" t="str">
        <f>TEXT(MID(Sales_Transactions[[#This Row],[Order Date]],2,5),"yyy")</f>
        <v>2010</v>
      </c>
      <c r="H8289" s="2" t="str">
        <f>TEXT(MID(Sales_Transactions[[#This Row],[Order Date]],2,5),"yyy/m")</f>
        <v>2010/3</v>
      </c>
      <c r="I8289" t="s">
        <v>78</v>
      </c>
      <c r="J8289">
        <f t="shared" si="774"/>
        <v>3</v>
      </c>
      <c r="K8289" s="2">
        <v>48</v>
      </c>
      <c r="L8289" s="3">
        <v>10462.540000000001</v>
      </c>
      <c r="M8289" s="4">
        <v>0.02</v>
      </c>
      <c r="N8289" s="5" t="s">
        <v>34</v>
      </c>
      <c r="O8289" s="3">
        <v>-1402.68</v>
      </c>
      <c r="P8289" s="3">
        <v>218.75</v>
      </c>
      <c r="Q8289" s="3">
        <v>69.64</v>
      </c>
      <c r="R8289" s="5" t="s">
        <v>198</v>
      </c>
      <c r="S8289" s="5" t="s">
        <v>2328</v>
      </c>
      <c r="T8289" s="5" t="str">
        <f t="shared" si="775"/>
        <v>Frank Hawley</v>
      </c>
      <c r="U8289" t="s">
        <v>153</v>
      </c>
      <c r="V8289" s="5" t="s">
        <v>74</v>
      </c>
      <c r="W8289" s="5" t="s">
        <v>57</v>
      </c>
      <c r="X8289" s="5" t="s">
        <v>107</v>
      </c>
      <c r="Y8289" s="5" t="s">
        <v>397</v>
      </c>
      <c r="Z8289" s="5" t="s">
        <v>106</v>
      </c>
      <c r="AA8289" s="4">
        <v>0.77</v>
      </c>
      <c r="AB8289" s="1">
        <v>40257</v>
      </c>
      <c r="AC8289" s="1">
        <v>23219</v>
      </c>
      <c r="AD8289">
        <f t="shared" si="776"/>
        <v>0</v>
      </c>
      <c r="AE8289">
        <f t="shared" ca="1" si="777"/>
        <v>61</v>
      </c>
      <c r="AF8289" t="str">
        <f t="shared" ca="1" si="778"/>
        <v>18-64</v>
      </c>
      <c r="AG8289" s="3">
        <f t="shared" si="779"/>
        <v>6.0072135416666663</v>
      </c>
      <c r="AH8289" t="str">
        <f>_xlfn.IFNA(VLOOKUP(Sales_Transactions[[#This Row],[Order ID]],Returned_Items[#All],2,FALSE),"Not Returned")</f>
        <v>Returned</v>
      </c>
    </row>
    <row r="8290" spans="1:34" x14ac:dyDescent="0.25">
      <c r="A8290">
        <v>33764</v>
      </c>
      <c r="C8290" t="s">
        <v>1152</v>
      </c>
      <c r="D8290" s="2" t="str">
        <f>TEXT(MID(Sales_Transactions[[#This Row],[Order Date]],2,5),"d/m/yyy")</f>
        <v>10/2/2011</v>
      </c>
      <c r="E8290" s="2" t="str">
        <f>TEXT(MID(Sales_Transactions[[#This Row],[Order Date]],2,5),"d")</f>
        <v>10</v>
      </c>
      <c r="F8290" s="2" t="str">
        <f>TEXT(MID(Sales_Transactions[[#This Row],[Order Date]],2,5),"m")</f>
        <v>2</v>
      </c>
      <c r="G8290" s="2" t="str">
        <f>TEXT(MID(Sales_Transactions[[#This Row],[Order Date]],2,5),"yyy")</f>
        <v>2011</v>
      </c>
      <c r="H8290" s="2" t="str">
        <f>TEXT(MID(Sales_Transactions[[#This Row],[Order Date]],2,5),"yyy/m")</f>
        <v>2011/2</v>
      </c>
      <c r="I8290" t="s">
        <v>101</v>
      </c>
      <c r="J8290">
        <f t="shared" si="774"/>
        <v>1</v>
      </c>
      <c r="K8290" s="2">
        <v>4</v>
      </c>
      <c r="L8290" s="3">
        <v>539.82000000000005</v>
      </c>
      <c r="M8290" s="4">
        <v>0</v>
      </c>
      <c r="N8290" s="5" t="s">
        <v>23</v>
      </c>
      <c r="O8290" s="3">
        <v>-64.78</v>
      </c>
      <c r="P8290" s="3">
        <v>120.33</v>
      </c>
      <c r="Q8290" s="3">
        <v>19.989999999999998</v>
      </c>
      <c r="R8290" s="5" t="s">
        <v>1576</v>
      </c>
      <c r="S8290" s="5" t="s">
        <v>2111</v>
      </c>
      <c r="T8290" s="5" t="str">
        <f t="shared" si="775"/>
        <v>Tony Sayre</v>
      </c>
      <c r="U8290" t="s">
        <v>153</v>
      </c>
      <c r="V8290" s="5" t="s">
        <v>27</v>
      </c>
      <c r="W8290" s="5" t="s">
        <v>28</v>
      </c>
      <c r="X8290" s="5" t="s">
        <v>29</v>
      </c>
      <c r="Y8290" s="5" t="s">
        <v>2030</v>
      </c>
      <c r="Z8290" s="5" t="s">
        <v>43</v>
      </c>
      <c r="AA8290" s="4">
        <v>0.59</v>
      </c>
      <c r="AB8290" s="1">
        <v>40586</v>
      </c>
      <c r="AC8290" s="1">
        <v>23169</v>
      </c>
      <c r="AD8290">
        <f t="shared" si="776"/>
        <v>2</v>
      </c>
      <c r="AE8290">
        <f t="shared" ca="1" si="777"/>
        <v>61</v>
      </c>
      <c r="AF8290" t="str">
        <f t="shared" ca="1" si="778"/>
        <v>18-64</v>
      </c>
      <c r="AG8290" s="3">
        <f t="shared" si="779"/>
        <v>35.08</v>
      </c>
      <c r="AH8290" t="str">
        <f>_xlfn.IFNA(VLOOKUP(Sales_Transactions[[#This Row],[Order ID]],Returned_Items[#All],2,FALSE),"Not Returned")</f>
        <v>Not Returned</v>
      </c>
    </row>
    <row r="8291" spans="1:34" x14ac:dyDescent="0.25">
      <c r="A8291">
        <v>33764</v>
      </c>
      <c r="C8291" t="s">
        <v>1152</v>
      </c>
      <c r="D8291" s="2" t="str">
        <f>TEXT(MID(Sales_Transactions[[#This Row],[Order Date]],2,5),"d/m/yyy")</f>
        <v>10/2/2011</v>
      </c>
      <c r="E8291" s="2" t="str">
        <f>TEXT(MID(Sales_Transactions[[#This Row],[Order Date]],2,5),"d")</f>
        <v>10</v>
      </c>
      <c r="F8291" s="2" t="str">
        <f>TEXT(MID(Sales_Transactions[[#This Row],[Order Date]],2,5),"m")</f>
        <v>2</v>
      </c>
      <c r="G8291" s="2" t="str">
        <f>TEXT(MID(Sales_Transactions[[#This Row],[Order Date]],2,5),"yyy")</f>
        <v>2011</v>
      </c>
      <c r="H8291" s="2" t="str">
        <f>TEXT(MID(Sales_Transactions[[#This Row],[Order Date]],2,5),"yyy/m")</f>
        <v>2011/2</v>
      </c>
      <c r="I8291" t="s">
        <v>101</v>
      </c>
      <c r="J8291">
        <f t="shared" si="774"/>
        <v>1</v>
      </c>
      <c r="K8291" s="2">
        <v>6</v>
      </c>
      <c r="L8291" s="3">
        <v>1029.8855000000001</v>
      </c>
      <c r="M8291" s="4">
        <v>0.06</v>
      </c>
      <c r="N8291" s="5" t="s">
        <v>67</v>
      </c>
      <c r="O8291" s="3">
        <v>-620.83000000000004</v>
      </c>
      <c r="P8291" s="3">
        <v>205.99</v>
      </c>
      <c r="Q8291" s="3">
        <v>8.99</v>
      </c>
      <c r="R8291" s="5" t="s">
        <v>1576</v>
      </c>
      <c r="S8291" s="5" t="s">
        <v>2111</v>
      </c>
      <c r="T8291" s="5" t="str">
        <f t="shared" si="775"/>
        <v>Tony Sayre</v>
      </c>
      <c r="U8291" t="s">
        <v>153</v>
      </c>
      <c r="V8291" s="5" t="s">
        <v>27</v>
      </c>
      <c r="W8291" s="5" t="s">
        <v>48</v>
      </c>
      <c r="X8291" s="5" t="s">
        <v>49</v>
      </c>
      <c r="Y8291" s="5" t="s">
        <v>2589</v>
      </c>
      <c r="Z8291" s="5" t="s">
        <v>43</v>
      </c>
      <c r="AA8291" s="4">
        <v>0.56000000000000005</v>
      </c>
      <c r="AB8291" s="1">
        <v>40585</v>
      </c>
      <c r="AC8291" s="1">
        <v>23310</v>
      </c>
      <c r="AD8291">
        <f t="shared" si="776"/>
        <v>1</v>
      </c>
      <c r="AE8291">
        <f t="shared" ca="1" si="777"/>
        <v>60</v>
      </c>
      <c r="AF8291" t="str">
        <f t="shared" ca="1" si="778"/>
        <v>18-64</v>
      </c>
      <c r="AG8291" s="3">
        <f t="shared" si="779"/>
        <v>35.809401000000001</v>
      </c>
      <c r="AH8291" t="str">
        <f>_xlfn.IFNA(VLOOKUP(Sales_Transactions[[#This Row],[Order ID]],Returned_Items[#All],2,FALSE),"Not Returned")</f>
        <v>Not Returned</v>
      </c>
    </row>
    <row r="8292" spans="1:34" x14ac:dyDescent="0.25">
      <c r="A8292">
        <v>34117</v>
      </c>
      <c r="C8292" t="s">
        <v>566</v>
      </c>
      <c r="D8292" s="2" t="str">
        <f>TEXT(MID(Sales_Transactions[[#This Row],[Order Date]],2,5),"d/m/yyy")</f>
        <v>7/2/2012</v>
      </c>
      <c r="E8292" s="2" t="str">
        <f>TEXT(MID(Sales_Transactions[[#This Row],[Order Date]],2,5),"d")</f>
        <v>7</v>
      </c>
      <c r="F8292" s="2" t="str">
        <f>TEXT(MID(Sales_Transactions[[#This Row],[Order Date]],2,5),"m")</f>
        <v>2</v>
      </c>
      <c r="G8292" s="2" t="str">
        <f>TEXT(MID(Sales_Transactions[[#This Row],[Order Date]],2,5),"yyy")</f>
        <v>2012</v>
      </c>
      <c r="H8292" s="2" t="str">
        <f>TEXT(MID(Sales_Transactions[[#This Row],[Order Date]],2,5),"yyy/m")</f>
        <v>2012/2</v>
      </c>
      <c r="I8292" t="s">
        <v>33</v>
      </c>
      <c r="J8292">
        <f t="shared" si="774"/>
        <v>4</v>
      </c>
      <c r="K8292" s="2">
        <v>45</v>
      </c>
      <c r="L8292" s="3">
        <v>299.94</v>
      </c>
      <c r="M8292" s="4">
        <v>0.06</v>
      </c>
      <c r="N8292" s="5" t="s">
        <v>23</v>
      </c>
      <c r="O8292" s="3">
        <v>38.74</v>
      </c>
      <c r="P8292" s="3">
        <v>6.75</v>
      </c>
      <c r="Q8292" s="3">
        <v>2.99</v>
      </c>
      <c r="R8292" s="5" t="s">
        <v>1576</v>
      </c>
      <c r="S8292" s="5" t="s">
        <v>2111</v>
      </c>
      <c r="T8292" s="5" t="str">
        <f t="shared" si="775"/>
        <v>Tony Sayre</v>
      </c>
      <c r="U8292" t="s">
        <v>153</v>
      </c>
      <c r="V8292" s="5" t="s">
        <v>27</v>
      </c>
      <c r="W8292" s="5" t="s">
        <v>28</v>
      </c>
      <c r="X8292" s="5" t="s">
        <v>41</v>
      </c>
      <c r="Y8292" s="5" t="s">
        <v>589</v>
      </c>
      <c r="Z8292" s="5" t="s">
        <v>43</v>
      </c>
      <c r="AA8292" s="4">
        <v>0.35</v>
      </c>
      <c r="AB8292" s="1">
        <v>40948</v>
      </c>
      <c r="AC8292" s="1">
        <v>22772</v>
      </c>
      <c r="AD8292">
        <f t="shared" si="776"/>
        <v>2</v>
      </c>
      <c r="AE8292">
        <f t="shared" ca="1" si="777"/>
        <v>62</v>
      </c>
      <c r="AF8292" t="str">
        <f t="shared" ca="1" si="778"/>
        <v>18-64</v>
      </c>
      <c r="AG8292" s="3">
        <f t="shared" si="779"/>
        <v>0.21635444444444443</v>
      </c>
      <c r="AH8292" t="str">
        <f>_xlfn.IFNA(VLOOKUP(Sales_Transactions[[#This Row],[Order ID]],Returned_Items[#All],2,FALSE),"Not Returned")</f>
        <v>Returned</v>
      </c>
    </row>
    <row r="8293" spans="1:34" x14ac:dyDescent="0.25">
      <c r="A8293">
        <v>35366</v>
      </c>
      <c r="C8293" t="s">
        <v>2591</v>
      </c>
      <c r="D8293" s="2" t="str">
        <f>TEXT(MID(Sales_Transactions[[#This Row],[Order Date]],2,5),"d/m/yyy")</f>
        <v>12/7/2011</v>
      </c>
      <c r="E8293" s="2" t="str">
        <f>TEXT(MID(Sales_Transactions[[#This Row],[Order Date]],2,5),"d")</f>
        <v>12</v>
      </c>
      <c r="F8293" s="2" t="str">
        <f>TEXT(MID(Sales_Transactions[[#This Row],[Order Date]],2,5),"m")</f>
        <v>7</v>
      </c>
      <c r="G8293" s="2" t="str">
        <f>TEXT(MID(Sales_Transactions[[#This Row],[Order Date]],2,5),"yyy")</f>
        <v>2011</v>
      </c>
      <c r="H8293" s="2" t="str">
        <f>TEXT(MID(Sales_Transactions[[#This Row],[Order Date]],2,5),"yyy/m")</f>
        <v>2011/7</v>
      </c>
      <c r="I8293" t="s">
        <v>22</v>
      </c>
      <c r="J8293">
        <f t="shared" si="774"/>
        <v>2</v>
      </c>
      <c r="K8293" s="2">
        <v>23</v>
      </c>
      <c r="L8293" s="3">
        <v>149.31</v>
      </c>
      <c r="M8293" s="4">
        <v>0.06</v>
      </c>
      <c r="N8293" s="5" t="s">
        <v>23</v>
      </c>
      <c r="O8293" s="3">
        <v>-98.42</v>
      </c>
      <c r="P8293" s="3">
        <v>6.48</v>
      </c>
      <c r="Q8293" s="3">
        <v>7.81</v>
      </c>
      <c r="R8293" s="5" t="s">
        <v>2616</v>
      </c>
      <c r="S8293" s="5" t="s">
        <v>3635</v>
      </c>
      <c r="T8293" s="5" t="str">
        <f t="shared" si="775"/>
        <v>Raymond Book</v>
      </c>
      <c r="U8293" t="s">
        <v>153</v>
      </c>
      <c r="V8293" s="5" t="s">
        <v>37</v>
      </c>
      <c r="W8293" s="5" t="s">
        <v>28</v>
      </c>
      <c r="X8293" s="5" t="s">
        <v>75</v>
      </c>
      <c r="Y8293" s="5" t="s">
        <v>3646</v>
      </c>
      <c r="Z8293" s="5" t="s">
        <v>43</v>
      </c>
      <c r="AA8293" s="4">
        <v>0.37</v>
      </c>
      <c r="AB8293" s="1">
        <v>40743</v>
      </c>
      <c r="AC8293" s="1">
        <v>27359</v>
      </c>
      <c r="AD8293">
        <f t="shared" si="776"/>
        <v>7</v>
      </c>
      <c r="AE8293">
        <f t="shared" ca="1" si="777"/>
        <v>49</v>
      </c>
      <c r="AF8293" t="str">
        <f t="shared" ca="1" si="778"/>
        <v>18-64</v>
      </c>
      <c r="AG8293" s="3">
        <f t="shared" si="779"/>
        <v>0.62113530434782604</v>
      </c>
      <c r="AH8293" t="str">
        <f>_xlfn.IFNA(VLOOKUP(Sales_Transactions[[#This Row],[Order ID]],Returned_Items[#All],2,FALSE),"Not Returned")</f>
        <v>Returned</v>
      </c>
    </row>
    <row r="8294" spans="1:34" x14ac:dyDescent="0.25">
      <c r="A8294">
        <v>35426</v>
      </c>
      <c r="C8294" t="s">
        <v>3436</v>
      </c>
      <c r="D8294" s="2" t="str">
        <f>TEXT(MID(Sales_Transactions[[#This Row],[Order Date]],2,5),"d/m/yyy")</f>
        <v>3/10/2010</v>
      </c>
      <c r="E8294" s="2" t="str">
        <f>TEXT(MID(Sales_Transactions[[#This Row],[Order Date]],2,5),"d")</f>
        <v>3</v>
      </c>
      <c r="F8294" s="2" t="str">
        <f>TEXT(MID(Sales_Transactions[[#This Row],[Order Date]],2,5),"m")</f>
        <v>10</v>
      </c>
      <c r="G8294" s="2" t="str">
        <f>TEXT(MID(Sales_Transactions[[#This Row],[Order Date]],2,5),"yyy")</f>
        <v>2010</v>
      </c>
      <c r="H8294" s="2" t="str">
        <f>TEXT(MID(Sales_Transactions[[#This Row],[Order Date]],2,5),"yyy/m")</f>
        <v>2010/10</v>
      </c>
      <c r="I8294" t="s">
        <v>33</v>
      </c>
      <c r="J8294">
        <f t="shared" si="774"/>
        <v>4</v>
      </c>
      <c r="K8294" s="2">
        <v>5</v>
      </c>
      <c r="L8294" s="3">
        <v>53.01</v>
      </c>
      <c r="M8294" s="4">
        <v>0.08</v>
      </c>
      <c r="N8294" s="5" t="s">
        <v>23</v>
      </c>
      <c r="O8294" s="3">
        <v>3.85</v>
      </c>
      <c r="P8294" s="3">
        <v>10.31</v>
      </c>
      <c r="Q8294" s="3">
        <v>1.79</v>
      </c>
      <c r="R8294" s="5" t="s">
        <v>3474</v>
      </c>
      <c r="S8294" s="5" t="s">
        <v>3475</v>
      </c>
      <c r="T8294" s="5" t="str">
        <f t="shared" si="775"/>
        <v>Phillina Ober</v>
      </c>
      <c r="U8294" t="s">
        <v>153</v>
      </c>
      <c r="V8294" s="5" t="s">
        <v>27</v>
      </c>
      <c r="W8294" s="5" t="s">
        <v>28</v>
      </c>
      <c r="X8294" s="5" t="s">
        <v>75</v>
      </c>
      <c r="Y8294" s="5" t="s">
        <v>447</v>
      </c>
      <c r="Z8294" s="5" t="s">
        <v>84</v>
      </c>
      <c r="AA8294" s="4">
        <v>0.38</v>
      </c>
      <c r="AB8294" s="1">
        <v>40455</v>
      </c>
      <c r="AC8294" s="1">
        <v>27370</v>
      </c>
      <c r="AD8294">
        <f t="shared" si="776"/>
        <v>1</v>
      </c>
      <c r="AE8294">
        <f t="shared" ca="1" si="777"/>
        <v>49</v>
      </c>
      <c r="AF8294" t="str">
        <f t="shared" ca="1" si="778"/>
        <v>18-64</v>
      </c>
      <c r="AG8294" s="3">
        <f t="shared" si="779"/>
        <v>2.4183504</v>
      </c>
      <c r="AH8294" t="str">
        <f>_xlfn.IFNA(VLOOKUP(Sales_Transactions[[#This Row],[Order ID]],Returned_Items[#All],2,FALSE),"Not Returned")</f>
        <v>Not Returned</v>
      </c>
    </row>
    <row r="8295" spans="1:34" hidden="1" x14ac:dyDescent="0.25">
      <c r="A8295">
        <v>35490</v>
      </c>
      <c r="C8295" t="s">
        <v>477</v>
      </c>
      <c r="D8295" s="2" t="str">
        <f>TEXT(MID(Sales_Transactions[[#This Row],[Order Date]],2,5),"d/m/yyy")</f>
        <v>7/12/2010</v>
      </c>
      <c r="E8295" s="2" t="str">
        <f>TEXT(MID(Sales_Transactions[[#This Row],[Order Date]],2,5),"d")</f>
        <v>7</v>
      </c>
      <c r="F8295" s="2" t="str">
        <f>TEXT(MID(Sales_Transactions[[#This Row],[Order Date]],2,5),"m")</f>
        <v>12</v>
      </c>
      <c r="G8295" s="2" t="str">
        <f>TEXT(MID(Sales_Transactions[[#This Row],[Order Date]],2,5),"yyy")</f>
        <v>2010</v>
      </c>
      <c r="H8295" s="2" t="str">
        <f>TEXT(MID(Sales_Transactions[[#This Row],[Order Date]],2,5),"yyy/m")</f>
        <v>2010/12</v>
      </c>
      <c r="I8295" t="s">
        <v>33</v>
      </c>
      <c r="J8295">
        <f t="shared" si="774"/>
        <v>4</v>
      </c>
      <c r="K8295" s="2">
        <v>7</v>
      </c>
      <c r="L8295">
        <v>44.64</v>
      </c>
      <c r="M8295">
        <v>0.03</v>
      </c>
      <c r="N8295" t="s">
        <v>279</v>
      </c>
      <c r="O8295">
        <v>2.08</v>
      </c>
      <c r="P8295">
        <v>5.84</v>
      </c>
      <c r="Q8295">
        <v>1.2</v>
      </c>
      <c r="R8295" t="s">
        <v>2588</v>
      </c>
      <c r="S8295" t="s">
        <v>2692</v>
      </c>
      <c r="T8295" t="str">
        <f t="shared" si="775"/>
        <v>Victoria Brennan</v>
      </c>
      <c r="U8295" t="s">
        <v>153</v>
      </c>
      <c r="V8295" t="s">
        <v>27</v>
      </c>
      <c r="W8295" t="s">
        <v>28</v>
      </c>
      <c r="X8295" t="s">
        <v>124</v>
      </c>
      <c r="Y8295" t="s">
        <v>677</v>
      </c>
      <c r="Z8295" t="s">
        <v>84</v>
      </c>
      <c r="AA8295">
        <v>0.55000000000000004</v>
      </c>
      <c r="AB8295" s="1">
        <v>40521</v>
      </c>
      <c r="AC8295" s="1">
        <v>27269</v>
      </c>
      <c r="AD8295">
        <f t="shared" si="776"/>
        <v>2</v>
      </c>
      <c r="AE8295">
        <f t="shared" ca="1" si="777"/>
        <v>49</v>
      </c>
      <c r="AF8295" t="str">
        <f t="shared" ca="1" si="778"/>
        <v>18-64</v>
      </c>
      <c r="AG8295">
        <f t="shared" si="779"/>
        <v>1.0054640000000001</v>
      </c>
      <c r="AH8295" t="str">
        <f>_xlfn.IFNA(VLOOKUP(Sales_Transactions[[#This Row],[Order ID]],Returned_Items[#All],2,FALSE),"Not Returned")</f>
        <v>Not Returned</v>
      </c>
    </row>
    <row r="8296" spans="1:34" x14ac:dyDescent="0.25">
      <c r="A8296">
        <v>35490</v>
      </c>
      <c r="C8296" t="s">
        <v>477</v>
      </c>
      <c r="D8296" s="2" t="str">
        <f>TEXT(MID(Sales_Transactions[[#This Row],[Order Date]],2,5),"d/m/yyy")</f>
        <v>7/12/2010</v>
      </c>
      <c r="E8296" s="2" t="str">
        <f>TEXT(MID(Sales_Transactions[[#This Row],[Order Date]],2,5),"d")</f>
        <v>7</v>
      </c>
      <c r="F8296" s="2" t="str">
        <f>TEXT(MID(Sales_Transactions[[#This Row],[Order Date]],2,5),"m")</f>
        <v>12</v>
      </c>
      <c r="G8296" s="2" t="str">
        <f>TEXT(MID(Sales_Transactions[[#This Row],[Order Date]],2,5),"yyy")</f>
        <v>2010</v>
      </c>
      <c r="H8296" s="2" t="str">
        <f>TEXT(MID(Sales_Transactions[[#This Row],[Order Date]],2,5),"yyy/m")</f>
        <v>2010/12</v>
      </c>
      <c r="I8296" t="s">
        <v>33</v>
      </c>
      <c r="J8296">
        <f t="shared" si="774"/>
        <v>4</v>
      </c>
      <c r="K8296" s="2">
        <v>41</v>
      </c>
      <c r="L8296" s="3">
        <v>1289.6199999999999</v>
      </c>
      <c r="M8296" s="4">
        <v>0.03</v>
      </c>
      <c r="N8296" s="5" t="s">
        <v>23</v>
      </c>
      <c r="O8296" s="3">
        <v>432.52</v>
      </c>
      <c r="P8296" s="3">
        <v>35.99</v>
      </c>
      <c r="Q8296" s="3">
        <v>1.1000000000000001</v>
      </c>
      <c r="R8296" s="5" t="s">
        <v>2588</v>
      </c>
      <c r="S8296" s="5" t="s">
        <v>2692</v>
      </c>
      <c r="T8296" s="5" t="str">
        <f t="shared" si="775"/>
        <v>Victoria Brennan</v>
      </c>
      <c r="U8296" t="s">
        <v>153</v>
      </c>
      <c r="V8296" s="5" t="s">
        <v>27</v>
      </c>
      <c r="W8296" s="5" t="s">
        <v>48</v>
      </c>
      <c r="X8296" s="5" t="s">
        <v>49</v>
      </c>
      <c r="Y8296" s="5" t="s">
        <v>1922</v>
      </c>
      <c r="Z8296" s="5" t="s">
        <v>43</v>
      </c>
      <c r="AA8296" s="4">
        <v>0.55000000000000004</v>
      </c>
      <c r="AB8296" s="1">
        <v>40521</v>
      </c>
      <c r="AC8296" s="1">
        <v>27279</v>
      </c>
      <c r="AD8296">
        <f t="shared" si="776"/>
        <v>2</v>
      </c>
      <c r="AE8296">
        <f t="shared" ca="1" si="777"/>
        <v>49</v>
      </c>
      <c r="AF8296" t="str">
        <f t="shared" ca="1" si="778"/>
        <v>18-64</v>
      </c>
      <c r="AG8296" s="3">
        <f t="shared" si="779"/>
        <v>0.90437080487804899</v>
      </c>
      <c r="AH8296" t="str">
        <f>_xlfn.IFNA(VLOOKUP(Sales_Transactions[[#This Row],[Order ID]],Returned_Items[#All],2,FALSE),"Not Returned")</f>
        <v>Not Returned</v>
      </c>
    </row>
    <row r="8297" spans="1:34" x14ac:dyDescent="0.25">
      <c r="A8297">
        <v>35686</v>
      </c>
      <c r="C8297" t="s">
        <v>3369</v>
      </c>
      <c r="D8297" s="2" t="str">
        <f>TEXT(MID(Sales_Transactions[[#This Row],[Order Date]],2,5),"d/m/yyy")</f>
        <v>2/10/2010</v>
      </c>
      <c r="E8297" s="2" t="str">
        <f>TEXT(MID(Sales_Transactions[[#This Row],[Order Date]],2,5),"d")</f>
        <v>2</v>
      </c>
      <c r="F8297" s="2" t="str">
        <f>TEXT(MID(Sales_Transactions[[#This Row],[Order Date]],2,5),"m")</f>
        <v>10</v>
      </c>
      <c r="G8297" s="2" t="str">
        <f>TEXT(MID(Sales_Transactions[[#This Row],[Order Date]],2,5),"yyy")</f>
        <v>2010</v>
      </c>
      <c r="H8297" s="2" t="str">
        <f>TEXT(MID(Sales_Transactions[[#This Row],[Order Date]],2,5),"yyy/m")</f>
        <v>2010/10</v>
      </c>
      <c r="I8297" t="s">
        <v>33</v>
      </c>
      <c r="J8297">
        <f t="shared" si="774"/>
        <v>4</v>
      </c>
      <c r="K8297" s="2">
        <v>48</v>
      </c>
      <c r="L8297" s="3">
        <v>313.52</v>
      </c>
      <c r="M8297" s="4">
        <v>0.05</v>
      </c>
      <c r="N8297" s="5" t="s">
        <v>23</v>
      </c>
      <c r="O8297" s="3">
        <v>-254.68</v>
      </c>
      <c r="P8297" s="3">
        <v>6.48</v>
      </c>
      <c r="Q8297" s="3">
        <v>9.17</v>
      </c>
      <c r="R8297" s="5" t="s">
        <v>234</v>
      </c>
      <c r="S8297" s="5" t="s">
        <v>2532</v>
      </c>
      <c r="T8297" s="5" t="str">
        <f t="shared" si="775"/>
        <v>Andrew Roberts</v>
      </c>
      <c r="U8297" t="s">
        <v>153</v>
      </c>
      <c r="V8297" s="5" t="s">
        <v>74</v>
      </c>
      <c r="W8297" s="5" t="s">
        <v>28</v>
      </c>
      <c r="X8297" s="5" t="s">
        <v>75</v>
      </c>
      <c r="Y8297" s="5" t="s">
        <v>2850</v>
      </c>
      <c r="Z8297" s="5" t="s">
        <v>43</v>
      </c>
      <c r="AA8297" s="4">
        <v>0.37</v>
      </c>
      <c r="AB8297" s="1">
        <v>40455</v>
      </c>
      <c r="AC8297" s="1">
        <v>26871</v>
      </c>
      <c r="AD8297">
        <f t="shared" si="776"/>
        <v>2</v>
      </c>
      <c r="AE8297">
        <f t="shared" ca="1" si="777"/>
        <v>51</v>
      </c>
      <c r="AF8297" t="str">
        <f t="shared" ca="1" si="778"/>
        <v>18-64</v>
      </c>
      <c r="AG8297" s="3">
        <f t="shared" si="779"/>
        <v>0.32597416666666668</v>
      </c>
      <c r="AH8297" t="str">
        <f>_xlfn.IFNA(VLOOKUP(Sales_Transactions[[#This Row],[Order ID]],Returned_Items[#All],2,FALSE),"Not Returned")</f>
        <v>Not Returned</v>
      </c>
    </row>
    <row r="8298" spans="1:34" x14ac:dyDescent="0.25">
      <c r="A8298">
        <v>35744</v>
      </c>
      <c r="C8298" t="s">
        <v>3120</v>
      </c>
      <c r="D8298" s="2" t="str">
        <f>TEXT(MID(Sales_Transactions[[#This Row],[Order Date]],2,5),"d/m/yyy")</f>
        <v>21/3/2009</v>
      </c>
      <c r="E8298" s="2" t="str">
        <f>TEXT(MID(Sales_Transactions[[#This Row],[Order Date]],2,5),"d")</f>
        <v>21</v>
      </c>
      <c r="F8298" s="2" t="str">
        <f>TEXT(MID(Sales_Transactions[[#This Row],[Order Date]],2,5),"m")</f>
        <v>3</v>
      </c>
      <c r="G8298" s="2" t="str">
        <f>TEXT(MID(Sales_Transactions[[#This Row],[Order Date]],2,5),"yyy")</f>
        <v>2009</v>
      </c>
      <c r="H8298" s="2" t="str">
        <f>TEXT(MID(Sales_Transactions[[#This Row],[Order Date]],2,5),"yyy/m")</f>
        <v>2009/3</v>
      </c>
      <c r="I8298" t="s">
        <v>52</v>
      </c>
      <c r="J8298">
        <f t="shared" si="774"/>
        <v>1</v>
      </c>
      <c r="K8298" s="2">
        <v>44</v>
      </c>
      <c r="L8298" s="3">
        <v>2587.5300000000002</v>
      </c>
      <c r="M8298" s="4">
        <v>0.02</v>
      </c>
      <c r="N8298" s="5" t="s">
        <v>23</v>
      </c>
      <c r="O8298" s="3">
        <v>401.85</v>
      </c>
      <c r="P8298" s="3">
        <v>55.94</v>
      </c>
      <c r="Q8298" s="3">
        <v>6.55</v>
      </c>
      <c r="R8298" s="5" t="s">
        <v>3637</v>
      </c>
      <c r="S8298" s="5" t="s">
        <v>3638</v>
      </c>
      <c r="T8298" s="5" t="str">
        <f t="shared" si="775"/>
        <v>Tonja Turnell</v>
      </c>
      <c r="U8298" t="s">
        <v>153</v>
      </c>
      <c r="V8298" s="5" t="s">
        <v>37</v>
      </c>
      <c r="W8298" s="5" t="s">
        <v>48</v>
      </c>
      <c r="X8298" s="5" t="s">
        <v>87</v>
      </c>
      <c r="Y8298" s="5" t="s">
        <v>841</v>
      </c>
      <c r="Z8298" s="5" t="s">
        <v>43</v>
      </c>
      <c r="AA8298" s="4">
        <v>0.68</v>
      </c>
      <c r="AB8298" s="1">
        <v>39895</v>
      </c>
      <c r="AC8298" s="1">
        <v>26668</v>
      </c>
      <c r="AD8298">
        <f t="shared" si="776"/>
        <v>2</v>
      </c>
      <c r="AE8298">
        <f t="shared" ca="1" si="777"/>
        <v>51</v>
      </c>
      <c r="AF8298" t="str">
        <f t="shared" ca="1" si="778"/>
        <v>18-64</v>
      </c>
      <c r="AG8298" s="3">
        <f t="shared" si="779"/>
        <v>1.4199729999999999</v>
      </c>
      <c r="AH8298" t="str">
        <f>_xlfn.IFNA(VLOOKUP(Sales_Transactions[[#This Row],[Order ID]],Returned_Items[#All],2,FALSE),"Not Returned")</f>
        <v>Returned</v>
      </c>
    </row>
    <row r="8299" spans="1:34" x14ac:dyDescent="0.25">
      <c r="A8299">
        <v>35936</v>
      </c>
      <c r="C8299" t="s">
        <v>1324</v>
      </c>
      <c r="D8299" s="2" t="str">
        <f>TEXT(MID(Sales_Transactions[[#This Row],[Order Date]],2,5),"d/m/yyy")</f>
        <v>21/1/2009</v>
      </c>
      <c r="E8299" s="2" t="str">
        <f>TEXT(MID(Sales_Transactions[[#This Row],[Order Date]],2,5),"d")</f>
        <v>21</v>
      </c>
      <c r="F8299" s="2" t="str">
        <f>TEXT(MID(Sales_Transactions[[#This Row],[Order Date]],2,5),"m")</f>
        <v>1</v>
      </c>
      <c r="G8299" s="2" t="str">
        <f>TEXT(MID(Sales_Transactions[[#This Row],[Order Date]],2,5),"yyy")</f>
        <v>2009</v>
      </c>
      <c r="H8299" s="2" t="str">
        <f>TEXT(MID(Sales_Transactions[[#This Row],[Order Date]],2,5),"yyy/m")</f>
        <v>2009/1</v>
      </c>
      <c r="I8299" t="s">
        <v>78</v>
      </c>
      <c r="J8299">
        <f t="shared" si="774"/>
        <v>3</v>
      </c>
      <c r="K8299" s="2">
        <v>41</v>
      </c>
      <c r="L8299" s="3">
        <v>312.26</v>
      </c>
      <c r="M8299" s="4">
        <v>0.08</v>
      </c>
      <c r="N8299" s="5" t="s">
        <v>23</v>
      </c>
      <c r="O8299" s="3">
        <v>-10.38</v>
      </c>
      <c r="P8299" s="3">
        <v>7.84</v>
      </c>
      <c r="Q8299" s="3">
        <v>4.71</v>
      </c>
      <c r="R8299" s="5" t="s">
        <v>562</v>
      </c>
      <c r="S8299" s="5" t="s">
        <v>2288</v>
      </c>
      <c r="T8299" s="5" t="str">
        <f t="shared" si="775"/>
        <v>Roy Phan</v>
      </c>
      <c r="U8299" t="s">
        <v>153</v>
      </c>
      <c r="V8299" s="5" t="s">
        <v>47</v>
      </c>
      <c r="W8299" s="5" t="s">
        <v>28</v>
      </c>
      <c r="X8299" s="5" t="s">
        <v>41</v>
      </c>
      <c r="Y8299" s="5" t="s">
        <v>169</v>
      </c>
      <c r="Z8299" s="5" t="s">
        <v>43</v>
      </c>
      <c r="AA8299" s="4">
        <v>0.35</v>
      </c>
      <c r="AB8299" s="1">
        <v>39835</v>
      </c>
      <c r="AC8299" s="1">
        <v>26897</v>
      </c>
      <c r="AD8299">
        <f t="shared" si="776"/>
        <v>1</v>
      </c>
      <c r="AE8299">
        <f t="shared" ca="1" si="777"/>
        <v>50</v>
      </c>
      <c r="AF8299" t="str">
        <f t="shared" ca="1" si="778"/>
        <v>18-64</v>
      </c>
      <c r="AG8299" s="3">
        <f t="shared" si="779"/>
        <v>0.30594458536585367</v>
      </c>
      <c r="AH8299" t="str">
        <f>_xlfn.IFNA(VLOOKUP(Sales_Transactions[[#This Row],[Order ID]],Returned_Items[#All],2,FALSE),"Not Returned")</f>
        <v>Returned</v>
      </c>
    </row>
    <row r="8300" spans="1:34" x14ac:dyDescent="0.25">
      <c r="A8300">
        <v>35936</v>
      </c>
      <c r="C8300" t="s">
        <v>1324</v>
      </c>
      <c r="D8300" s="2" t="str">
        <f>TEXT(MID(Sales_Transactions[[#This Row],[Order Date]],2,5),"d/m/yyy")</f>
        <v>21/1/2009</v>
      </c>
      <c r="E8300" s="2" t="str">
        <f>TEXT(MID(Sales_Transactions[[#This Row],[Order Date]],2,5),"d")</f>
        <v>21</v>
      </c>
      <c r="F8300" s="2" t="str">
        <f>TEXT(MID(Sales_Transactions[[#This Row],[Order Date]],2,5),"m")</f>
        <v>1</v>
      </c>
      <c r="G8300" s="2" t="str">
        <f>TEXT(MID(Sales_Transactions[[#This Row],[Order Date]],2,5),"yyy")</f>
        <v>2009</v>
      </c>
      <c r="H8300" s="2" t="str">
        <f>TEXT(MID(Sales_Transactions[[#This Row],[Order Date]],2,5),"yyy/m")</f>
        <v>2009/1</v>
      </c>
      <c r="I8300" t="s">
        <v>78</v>
      </c>
      <c r="J8300">
        <f t="shared" si="774"/>
        <v>3</v>
      </c>
      <c r="K8300" s="2">
        <v>40</v>
      </c>
      <c r="L8300" s="3">
        <v>4152.55</v>
      </c>
      <c r="M8300" s="4">
        <v>0.03</v>
      </c>
      <c r="N8300" s="5" t="s">
        <v>23</v>
      </c>
      <c r="O8300" s="3">
        <v>813.33</v>
      </c>
      <c r="P8300" s="3">
        <v>105.34</v>
      </c>
      <c r="Q8300" s="3">
        <v>24.49</v>
      </c>
      <c r="R8300" s="5" t="s">
        <v>562</v>
      </c>
      <c r="S8300" s="5" t="s">
        <v>2288</v>
      </c>
      <c r="T8300" s="5" t="str">
        <f t="shared" si="775"/>
        <v>Roy Phan</v>
      </c>
      <c r="U8300" t="s">
        <v>153</v>
      </c>
      <c r="V8300" s="5" t="s">
        <v>47</v>
      </c>
      <c r="W8300" s="5" t="s">
        <v>57</v>
      </c>
      <c r="X8300" s="5" t="s">
        <v>58</v>
      </c>
      <c r="Y8300" s="5" t="s">
        <v>308</v>
      </c>
      <c r="Z8300" s="5" t="s">
        <v>31</v>
      </c>
      <c r="AA8300" s="4">
        <v>0.61</v>
      </c>
      <c r="AB8300" s="1">
        <v>39835</v>
      </c>
      <c r="AC8300" s="1">
        <v>26948</v>
      </c>
      <c r="AD8300">
        <f t="shared" si="776"/>
        <v>1</v>
      </c>
      <c r="AE8300">
        <f t="shared" ca="1" si="777"/>
        <v>50</v>
      </c>
      <c r="AF8300" t="str">
        <f t="shared" ca="1" si="778"/>
        <v>18-64</v>
      </c>
      <c r="AG8300" s="3">
        <f t="shared" si="779"/>
        <v>3.2449599499999997</v>
      </c>
      <c r="AH8300" t="str">
        <f>_xlfn.IFNA(VLOOKUP(Sales_Transactions[[#This Row],[Order ID]],Returned_Items[#All],2,FALSE),"Not Returned")</f>
        <v>Returned</v>
      </c>
    </row>
    <row r="8301" spans="1:34" x14ac:dyDescent="0.25">
      <c r="A8301">
        <v>36257</v>
      </c>
      <c r="C8301" t="s">
        <v>1374</v>
      </c>
      <c r="D8301" s="2" t="str">
        <f>TEXT(MID(Sales_Transactions[[#This Row],[Order Date]],2,5),"d/m/yyy")</f>
        <v>27/2/2012</v>
      </c>
      <c r="E8301" s="2" t="str">
        <f>TEXT(MID(Sales_Transactions[[#This Row],[Order Date]],2,5),"d")</f>
        <v>27</v>
      </c>
      <c r="F8301" s="2" t="str">
        <f>TEXT(MID(Sales_Transactions[[#This Row],[Order Date]],2,5),"m")</f>
        <v>2</v>
      </c>
      <c r="G8301" s="2" t="str">
        <f>TEXT(MID(Sales_Transactions[[#This Row],[Order Date]],2,5),"yyy")</f>
        <v>2012</v>
      </c>
      <c r="H8301" s="2" t="str">
        <f>TEXT(MID(Sales_Transactions[[#This Row],[Order Date]],2,5),"yyy/m")</f>
        <v>2012/2</v>
      </c>
      <c r="I8301" t="s">
        <v>33</v>
      </c>
      <c r="J8301">
        <f t="shared" si="774"/>
        <v>4</v>
      </c>
      <c r="K8301" s="2">
        <v>43</v>
      </c>
      <c r="L8301" s="3">
        <v>894.51</v>
      </c>
      <c r="M8301" s="4">
        <v>0.08</v>
      </c>
      <c r="N8301" s="5" t="s">
        <v>23</v>
      </c>
      <c r="O8301" s="3">
        <v>294.20999999999998</v>
      </c>
      <c r="P8301" s="3">
        <v>20.89</v>
      </c>
      <c r="Q8301" s="3">
        <v>1.99</v>
      </c>
      <c r="R8301" s="5" t="s">
        <v>3474</v>
      </c>
      <c r="S8301" s="5" t="s">
        <v>3475</v>
      </c>
      <c r="T8301" s="5" t="str">
        <f t="shared" si="775"/>
        <v>Phillina Ober</v>
      </c>
      <c r="U8301" t="s">
        <v>153</v>
      </c>
      <c r="V8301" s="5" t="s">
        <v>27</v>
      </c>
      <c r="W8301" s="5" t="s">
        <v>48</v>
      </c>
      <c r="X8301" s="5" t="s">
        <v>87</v>
      </c>
      <c r="Y8301" s="5" t="s">
        <v>485</v>
      </c>
      <c r="Z8301" s="5" t="s">
        <v>60</v>
      </c>
      <c r="AA8301" s="4">
        <v>0.48</v>
      </c>
      <c r="AB8301" s="1">
        <v>40968</v>
      </c>
      <c r="AC8301" s="1">
        <v>26949</v>
      </c>
      <c r="AD8301">
        <f t="shared" si="776"/>
        <v>2</v>
      </c>
      <c r="AE8301">
        <f t="shared" ca="1" si="777"/>
        <v>50</v>
      </c>
      <c r="AF8301" t="str">
        <f t="shared" ca="1" si="778"/>
        <v>18-64</v>
      </c>
      <c r="AG8301" s="3">
        <f t="shared" si="779"/>
        <v>0.53170437209302324</v>
      </c>
      <c r="AH8301" t="str">
        <f>_xlfn.IFNA(VLOOKUP(Sales_Transactions[[#This Row],[Order ID]],Returned_Items[#All],2,FALSE),"Not Returned")</f>
        <v>Not Returned</v>
      </c>
    </row>
    <row r="8302" spans="1:34" x14ac:dyDescent="0.25">
      <c r="A8302">
        <v>36262</v>
      </c>
      <c r="C8302" t="s">
        <v>3002</v>
      </c>
      <c r="D8302" s="2" t="str">
        <f>TEXT(MID(Sales_Transactions[[#This Row],[Order Date]],2,5),"d/m/yyy")</f>
        <v>27/7/2010</v>
      </c>
      <c r="E8302" s="2" t="str">
        <f>TEXT(MID(Sales_Transactions[[#This Row],[Order Date]],2,5),"d")</f>
        <v>27</v>
      </c>
      <c r="F8302" s="2" t="str">
        <f>TEXT(MID(Sales_Transactions[[#This Row],[Order Date]],2,5),"m")</f>
        <v>7</v>
      </c>
      <c r="G8302" s="2" t="str">
        <f>TEXT(MID(Sales_Transactions[[#This Row],[Order Date]],2,5),"yyy")</f>
        <v>2010</v>
      </c>
      <c r="H8302" s="2" t="str">
        <f>TEXT(MID(Sales_Transactions[[#This Row],[Order Date]],2,5),"yyy/m")</f>
        <v>2010/7</v>
      </c>
      <c r="I8302" t="s">
        <v>52</v>
      </c>
      <c r="J8302">
        <f t="shared" si="774"/>
        <v>1</v>
      </c>
      <c r="K8302" s="2">
        <v>23</v>
      </c>
      <c r="L8302" s="3">
        <v>164.02</v>
      </c>
      <c r="M8302" s="4">
        <v>0.03</v>
      </c>
      <c r="N8302" s="5" t="s">
        <v>67</v>
      </c>
      <c r="O8302" s="3">
        <v>-47.64</v>
      </c>
      <c r="P8302" s="3">
        <v>6.68</v>
      </c>
      <c r="Q8302" s="3">
        <v>6.15</v>
      </c>
      <c r="R8302" s="5" t="s">
        <v>178</v>
      </c>
      <c r="S8302" s="5" t="s">
        <v>179</v>
      </c>
      <c r="T8302" s="5" t="str">
        <f t="shared" si="775"/>
        <v>Aaron Bergman</v>
      </c>
      <c r="U8302" t="s">
        <v>153</v>
      </c>
      <c r="V8302" s="5" t="s">
        <v>47</v>
      </c>
      <c r="W8302" s="5" t="s">
        <v>28</v>
      </c>
      <c r="X8302" s="5" t="s">
        <v>75</v>
      </c>
      <c r="Y8302" s="5" t="s">
        <v>3047</v>
      </c>
      <c r="Z8302" s="5" t="s">
        <v>43</v>
      </c>
      <c r="AA8302" s="4">
        <v>0.37</v>
      </c>
      <c r="AB8302" s="1">
        <v>40387</v>
      </c>
      <c r="AC8302" s="1">
        <v>20555</v>
      </c>
      <c r="AD8302">
        <f t="shared" si="776"/>
        <v>1</v>
      </c>
      <c r="AE8302">
        <f t="shared" ca="1" si="777"/>
        <v>68</v>
      </c>
      <c r="AF8302" t="str">
        <f t="shared" ca="1" si="778"/>
        <v>Over 65</v>
      </c>
      <c r="AG8302" s="3">
        <f t="shared" si="779"/>
        <v>0.5577389565217391</v>
      </c>
      <c r="AH8302" t="str">
        <f>_xlfn.IFNA(VLOOKUP(Sales_Transactions[[#This Row],[Order ID]],Returned_Items[#All],2,FALSE),"Not Returned")</f>
        <v>Returned</v>
      </c>
    </row>
    <row r="8303" spans="1:34" x14ac:dyDescent="0.25">
      <c r="A8303">
        <v>36262</v>
      </c>
      <c r="C8303" t="s">
        <v>3002</v>
      </c>
      <c r="D8303" s="2" t="str">
        <f>TEXT(MID(Sales_Transactions[[#This Row],[Order Date]],2,5),"d/m/yyy")</f>
        <v>27/7/2010</v>
      </c>
      <c r="E8303" s="2" t="str">
        <f>TEXT(MID(Sales_Transactions[[#This Row],[Order Date]],2,5),"d")</f>
        <v>27</v>
      </c>
      <c r="F8303" s="2" t="str">
        <f>TEXT(MID(Sales_Transactions[[#This Row],[Order Date]],2,5),"m")</f>
        <v>7</v>
      </c>
      <c r="G8303" s="2" t="str">
        <f>TEXT(MID(Sales_Transactions[[#This Row],[Order Date]],2,5),"yyy")</f>
        <v>2010</v>
      </c>
      <c r="H8303" s="2" t="str">
        <f>TEXT(MID(Sales_Transactions[[#This Row],[Order Date]],2,5),"yyy/m")</f>
        <v>2010/7</v>
      </c>
      <c r="I8303" t="s">
        <v>52</v>
      </c>
      <c r="J8303">
        <f t="shared" si="774"/>
        <v>1</v>
      </c>
      <c r="K8303" s="2">
        <v>23</v>
      </c>
      <c r="L8303" s="3">
        <v>136.81</v>
      </c>
      <c r="M8303" s="4">
        <v>0.01</v>
      </c>
      <c r="N8303" s="5" t="s">
        <v>23</v>
      </c>
      <c r="O8303" s="3">
        <v>-30.51</v>
      </c>
      <c r="P8303" s="3">
        <v>5.68</v>
      </c>
      <c r="Q8303" s="3">
        <v>3.6</v>
      </c>
      <c r="R8303" s="5" t="s">
        <v>178</v>
      </c>
      <c r="S8303" s="5" t="s">
        <v>179</v>
      </c>
      <c r="T8303" s="5" t="str">
        <f t="shared" si="775"/>
        <v>Aaron Bergman</v>
      </c>
      <c r="U8303" t="s">
        <v>153</v>
      </c>
      <c r="V8303" s="5" t="s">
        <v>47</v>
      </c>
      <c r="W8303" s="5" t="s">
        <v>28</v>
      </c>
      <c r="X8303" s="5" t="s">
        <v>221</v>
      </c>
      <c r="Y8303" s="5" t="s">
        <v>3055</v>
      </c>
      <c r="Z8303" s="5" t="s">
        <v>60</v>
      </c>
      <c r="AA8303" s="4">
        <v>0.56000000000000005</v>
      </c>
      <c r="AB8303" s="1">
        <v>40387</v>
      </c>
      <c r="AC8303" s="1">
        <v>20515</v>
      </c>
      <c r="AD8303">
        <f t="shared" si="776"/>
        <v>1</v>
      </c>
      <c r="AE8303">
        <f t="shared" ca="1" si="777"/>
        <v>68</v>
      </c>
      <c r="AF8303" t="str">
        <f t="shared" ca="1" si="778"/>
        <v>Over 65</v>
      </c>
      <c r="AG8303" s="3">
        <f t="shared" si="779"/>
        <v>0.40345356521739129</v>
      </c>
      <c r="AH8303" t="str">
        <f>_xlfn.IFNA(VLOOKUP(Sales_Transactions[[#This Row],[Order ID]],Returned_Items[#All],2,FALSE),"Not Returned")</f>
        <v>Returned</v>
      </c>
    </row>
    <row r="8304" spans="1:34" x14ac:dyDescent="0.25">
      <c r="A8304">
        <v>36262</v>
      </c>
      <c r="C8304" t="s">
        <v>3002</v>
      </c>
      <c r="D8304" s="2" t="str">
        <f>TEXT(MID(Sales_Transactions[[#This Row],[Order Date]],2,5),"d/m/yyy")</f>
        <v>27/7/2010</v>
      </c>
      <c r="E8304" s="2" t="str">
        <f>TEXT(MID(Sales_Transactions[[#This Row],[Order Date]],2,5),"d")</f>
        <v>27</v>
      </c>
      <c r="F8304" s="2" t="str">
        <f>TEXT(MID(Sales_Transactions[[#This Row],[Order Date]],2,5),"m")</f>
        <v>7</v>
      </c>
      <c r="G8304" s="2" t="str">
        <f>TEXT(MID(Sales_Transactions[[#This Row],[Order Date]],2,5),"yyy")</f>
        <v>2010</v>
      </c>
      <c r="H8304" s="2" t="str">
        <f>TEXT(MID(Sales_Transactions[[#This Row],[Order Date]],2,5),"yyy/m")</f>
        <v>2010/7</v>
      </c>
      <c r="I8304" t="s">
        <v>52</v>
      </c>
      <c r="J8304">
        <f t="shared" si="774"/>
        <v>1</v>
      </c>
      <c r="K8304" s="2">
        <v>26</v>
      </c>
      <c r="L8304" s="3">
        <v>4701.6899999999996</v>
      </c>
      <c r="M8304" s="4">
        <v>0</v>
      </c>
      <c r="N8304" s="5" t="s">
        <v>67</v>
      </c>
      <c r="O8304" s="3">
        <v>1148.9000000000001</v>
      </c>
      <c r="P8304" s="3">
        <v>205.99</v>
      </c>
      <c r="Q8304" s="3">
        <v>2.5</v>
      </c>
      <c r="R8304" s="5" t="s">
        <v>178</v>
      </c>
      <c r="S8304" s="5" t="s">
        <v>179</v>
      </c>
      <c r="T8304" s="5" t="str">
        <f t="shared" si="775"/>
        <v>Aaron Bergman</v>
      </c>
      <c r="U8304" t="s">
        <v>153</v>
      </c>
      <c r="V8304" s="5" t="s">
        <v>47</v>
      </c>
      <c r="W8304" s="5" t="s">
        <v>48</v>
      </c>
      <c r="X8304" s="5" t="s">
        <v>49</v>
      </c>
      <c r="Y8304" s="5" t="s">
        <v>2564</v>
      </c>
      <c r="Z8304" s="5" t="s">
        <v>43</v>
      </c>
      <c r="AA8304" s="4">
        <v>0.59</v>
      </c>
      <c r="AB8304" s="1">
        <v>40386</v>
      </c>
      <c r="AC8304" s="1">
        <v>20312</v>
      </c>
      <c r="AD8304">
        <f t="shared" si="776"/>
        <v>0</v>
      </c>
      <c r="AE8304">
        <f t="shared" ca="1" si="777"/>
        <v>68</v>
      </c>
      <c r="AF8304" t="str">
        <f t="shared" ca="1" si="778"/>
        <v>Over 65</v>
      </c>
      <c r="AG8304" s="3">
        <f t="shared" si="779"/>
        <v>8.0188461538461535</v>
      </c>
      <c r="AH8304" t="str">
        <f>_xlfn.IFNA(VLOOKUP(Sales_Transactions[[#This Row],[Order ID]],Returned_Items[#All],2,FALSE),"Not Returned")</f>
        <v>Returned</v>
      </c>
    </row>
    <row r="8305" spans="1:34" x14ac:dyDescent="0.25">
      <c r="A8305">
        <v>36292</v>
      </c>
      <c r="C8305" t="s">
        <v>1953</v>
      </c>
      <c r="D8305" s="2" t="str">
        <f>TEXT(MID(Sales_Transactions[[#This Row],[Order Date]],2,5),"d/m/yyy")</f>
        <v>7/2/2010</v>
      </c>
      <c r="E8305" s="2" t="str">
        <f>TEXT(MID(Sales_Transactions[[#This Row],[Order Date]],2,5),"d")</f>
        <v>7</v>
      </c>
      <c r="F8305" s="2" t="str">
        <f>TEXT(MID(Sales_Transactions[[#This Row],[Order Date]],2,5),"m")</f>
        <v>2</v>
      </c>
      <c r="G8305" s="2" t="str">
        <f>TEXT(MID(Sales_Transactions[[#This Row],[Order Date]],2,5),"yyy")</f>
        <v>2010</v>
      </c>
      <c r="H8305" s="2" t="str">
        <f>TEXT(MID(Sales_Transactions[[#This Row],[Order Date]],2,5),"yyy/m")</f>
        <v>2010/2</v>
      </c>
      <c r="I8305" t="s">
        <v>101</v>
      </c>
      <c r="J8305">
        <f t="shared" si="774"/>
        <v>1</v>
      </c>
      <c r="K8305" s="2">
        <v>21</v>
      </c>
      <c r="L8305" s="3">
        <v>109.87</v>
      </c>
      <c r="M8305" s="4">
        <v>0.05</v>
      </c>
      <c r="N8305" s="5" t="s">
        <v>23</v>
      </c>
      <c r="O8305" s="3">
        <v>-98.17</v>
      </c>
      <c r="P8305" s="3">
        <v>4.9800000000000004</v>
      </c>
      <c r="Q8305" s="3">
        <v>7.54</v>
      </c>
      <c r="R8305" s="5" t="s">
        <v>1946</v>
      </c>
      <c r="S8305" s="5" t="s">
        <v>895</v>
      </c>
      <c r="T8305" s="5" t="str">
        <f t="shared" si="775"/>
        <v>Christine Abelman</v>
      </c>
      <c r="U8305" t="s">
        <v>153</v>
      </c>
      <c r="V8305" s="5" t="s">
        <v>47</v>
      </c>
      <c r="W8305" s="5" t="s">
        <v>28</v>
      </c>
      <c r="X8305" s="5" t="s">
        <v>75</v>
      </c>
      <c r="Y8305" s="5" t="s">
        <v>2763</v>
      </c>
      <c r="Z8305" s="5" t="s">
        <v>43</v>
      </c>
      <c r="AA8305" s="4">
        <v>0.38</v>
      </c>
      <c r="AB8305" s="1">
        <v>40217</v>
      </c>
      <c r="AC8305" s="1">
        <v>20373</v>
      </c>
      <c r="AD8305">
        <f t="shared" si="776"/>
        <v>1</v>
      </c>
      <c r="AE8305">
        <f t="shared" ca="1" si="777"/>
        <v>68</v>
      </c>
      <c r="AF8305" t="str">
        <f t="shared" ca="1" si="778"/>
        <v>Over 65</v>
      </c>
      <c r="AG8305" s="3">
        <f t="shared" si="779"/>
        <v>0.59607190476190486</v>
      </c>
      <c r="AH8305" t="str">
        <f>_xlfn.IFNA(VLOOKUP(Sales_Transactions[[#This Row],[Order ID]],Returned_Items[#All],2,FALSE),"Not Returned")</f>
        <v>Not Returned</v>
      </c>
    </row>
    <row r="8306" spans="1:34" x14ac:dyDescent="0.25">
      <c r="A8306">
        <v>36292</v>
      </c>
      <c r="C8306" t="s">
        <v>1953</v>
      </c>
      <c r="D8306" s="2" t="str">
        <f>TEXT(MID(Sales_Transactions[[#This Row],[Order Date]],2,5),"d/m/yyy")</f>
        <v>7/2/2010</v>
      </c>
      <c r="E8306" s="2" t="str">
        <f>TEXT(MID(Sales_Transactions[[#This Row],[Order Date]],2,5),"d")</f>
        <v>7</v>
      </c>
      <c r="F8306" s="2" t="str">
        <f>TEXT(MID(Sales_Transactions[[#This Row],[Order Date]],2,5),"m")</f>
        <v>2</v>
      </c>
      <c r="G8306" s="2" t="str">
        <f>TEXT(MID(Sales_Transactions[[#This Row],[Order Date]],2,5),"yyy")</f>
        <v>2010</v>
      </c>
      <c r="H8306" s="2" t="str">
        <f>TEXT(MID(Sales_Transactions[[#This Row],[Order Date]],2,5),"yyy/m")</f>
        <v>2010/2</v>
      </c>
      <c r="I8306" t="s">
        <v>101</v>
      </c>
      <c r="J8306">
        <f t="shared" si="774"/>
        <v>1</v>
      </c>
      <c r="K8306" s="2">
        <v>37</v>
      </c>
      <c r="L8306" s="3">
        <v>816.65</v>
      </c>
      <c r="M8306" s="4">
        <v>0.09</v>
      </c>
      <c r="N8306" s="5" t="s">
        <v>23</v>
      </c>
      <c r="O8306" s="3">
        <v>-182.8</v>
      </c>
      <c r="P8306" s="3">
        <v>22.84</v>
      </c>
      <c r="Q8306" s="3">
        <v>16.87</v>
      </c>
      <c r="R8306" s="5" t="s">
        <v>1946</v>
      </c>
      <c r="S8306" s="5" t="s">
        <v>895</v>
      </c>
      <c r="T8306" s="5" t="str">
        <f t="shared" si="775"/>
        <v>Christine Abelman</v>
      </c>
      <c r="U8306" t="s">
        <v>153</v>
      </c>
      <c r="V8306" s="5" t="s">
        <v>47</v>
      </c>
      <c r="W8306" s="5" t="s">
        <v>28</v>
      </c>
      <c r="X8306" s="5" t="s">
        <v>75</v>
      </c>
      <c r="Y8306" s="5" t="s">
        <v>403</v>
      </c>
      <c r="Z8306" s="5" t="s">
        <v>43</v>
      </c>
      <c r="AA8306" s="4">
        <v>0.39</v>
      </c>
      <c r="AB8306" s="1">
        <v>40216</v>
      </c>
      <c r="AC8306" s="1">
        <v>21011</v>
      </c>
      <c r="AD8306">
        <f t="shared" si="776"/>
        <v>0</v>
      </c>
      <c r="AE8306">
        <f t="shared" ca="1" si="777"/>
        <v>67</v>
      </c>
      <c r="AF8306" t="str">
        <f t="shared" ca="1" si="778"/>
        <v>Over 65</v>
      </c>
      <c r="AG8306" s="3">
        <f t="shared" si="779"/>
        <v>1.0726876756756758</v>
      </c>
      <c r="AH8306" t="str">
        <f>_xlfn.IFNA(VLOOKUP(Sales_Transactions[[#This Row],[Order ID]],Returned_Items[#All],2,FALSE),"Not Returned")</f>
        <v>Not Returned</v>
      </c>
    </row>
    <row r="8307" spans="1:34" x14ac:dyDescent="0.25">
      <c r="A8307">
        <v>36357</v>
      </c>
      <c r="C8307" t="s">
        <v>3647</v>
      </c>
      <c r="D8307" s="2" t="str">
        <f>TEXT(MID(Sales_Transactions[[#This Row],[Order Date]],2,5),"d/m/yyy")</f>
        <v>14/1/2012</v>
      </c>
      <c r="E8307" s="2" t="str">
        <f>TEXT(MID(Sales_Transactions[[#This Row],[Order Date]],2,5),"d")</f>
        <v>14</v>
      </c>
      <c r="F8307" s="2" t="str">
        <f>TEXT(MID(Sales_Transactions[[#This Row],[Order Date]],2,5),"m")</f>
        <v>1</v>
      </c>
      <c r="G8307" s="2" t="str">
        <f>TEXT(MID(Sales_Transactions[[#This Row],[Order Date]],2,5),"yyy")</f>
        <v>2012</v>
      </c>
      <c r="H8307" s="2" t="str">
        <f>TEXT(MID(Sales_Transactions[[#This Row],[Order Date]],2,5),"yyy/m")</f>
        <v>2012/1</v>
      </c>
      <c r="I8307" t="s">
        <v>52</v>
      </c>
      <c r="J8307">
        <f t="shared" si="774"/>
        <v>1</v>
      </c>
      <c r="K8307" s="2">
        <v>38</v>
      </c>
      <c r="L8307" s="3">
        <v>17605.77</v>
      </c>
      <c r="M8307" s="4">
        <v>0.01</v>
      </c>
      <c r="N8307" s="5" t="s">
        <v>34</v>
      </c>
      <c r="O8307" s="3">
        <v>-370.04</v>
      </c>
      <c r="P8307" s="3">
        <v>449.99</v>
      </c>
      <c r="Q8307" s="3">
        <v>49</v>
      </c>
      <c r="R8307" s="5" t="s">
        <v>45</v>
      </c>
      <c r="S8307" s="5" t="s">
        <v>3632</v>
      </c>
      <c r="T8307" s="5" t="str">
        <f t="shared" si="775"/>
        <v>Clay Cheatham</v>
      </c>
      <c r="U8307" t="s">
        <v>153</v>
      </c>
      <c r="V8307" s="5" t="s">
        <v>27</v>
      </c>
      <c r="W8307" s="5" t="s">
        <v>48</v>
      </c>
      <c r="X8307" s="5" t="s">
        <v>131</v>
      </c>
      <c r="Y8307" s="5" t="s">
        <v>132</v>
      </c>
      <c r="Z8307" s="5" t="s">
        <v>40</v>
      </c>
      <c r="AA8307" s="4">
        <v>0.38</v>
      </c>
      <c r="AB8307" s="1">
        <v>40923</v>
      </c>
      <c r="AC8307" s="1">
        <v>26351</v>
      </c>
      <c r="AD8307">
        <f t="shared" si="776"/>
        <v>1</v>
      </c>
      <c r="AE8307">
        <f t="shared" ca="1" si="777"/>
        <v>52</v>
      </c>
      <c r="AF8307" t="str">
        <f t="shared" ca="1" si="778"/>
        <v>18-64</v>
      </c>
      <c r="AG8307" s="3">
        <f t="shared" si="779"/>
        <v>13.130131605263157</v>
      </c>
      <c r="AH8307" t="str">
        <f>_xlfn.IFNA(VLOOKUP(Sales_Transactions[[#This Row],[Order ID]],Returned_Items[#All],2,FALSE),"Not Returned")</f>
        <v>Not Returned</v>
      </c>
    </row>
    <row r="8308" spans="1:34" x14ac:dyDescent="0.25">
      <c r="A8308">
        <v>36482</v>
      </c>
      <c r="C8308" t="s">
        <v>3425</v>
      </c>
      <c r="D8308" s="2" t="str">
        <f>TEXT(MID(Sales_Transactions[[#This Row],[Order Date]],2,5),"d/m/yyy")</f>
        <v>5/7/2011</v>
      </c>
      <c r="E8308" s="2" t="str">
        <f>TEXT(MID(Sales_Transactions[[#This Row],[Order Date]],2,5),"d")</f>
        <v>5</v>
      </c>
      <c r="F8308" s="2" t="str">
        <f>TEXT(MID(Sales_Transactions[[#This Row],[Order Date]],2,5),"m")</f>
        <v>7</v>
      </c>
      <c r="G8308" s="2" t="str">
        <f>TEXT(MID(Sales_Transactions[[#This Row],[Order Date]],2,5),"yyy")</f>
        <v>2011</v>
      </c>
      <c r="H8308" s="2" t="str">
        <f>TEXT(MID(Sales_Transactions[[#This Row],[Order Date]],2,5),"yyy/m")</f>
        <v>2011/7</v>
      </c>
      <c r="I8308" t="s">
        <v>78</v>
      </c>
      <c r="J8308">
        <f t="shared" si="774"/>
        <v>3</v>
      </c>
      <c r="K8308" s="2">
        <v>7</v>
      </c>
      <c r="L8308" s="3">
        <v>55.68</v>
      </c>
      <c r="M8308" s="4">
        <v>0.1</v>
      </c>
      <c r="N8308" s="5" t="s">
        <v>67</v>
      </c>
      <c r="O8308" s="3">
        <v>-7.4</v>
      </c>
      <c r="P8308" s="3">
        <v>5.98</v>
      </c>
      <c r="Q8308" s="3">
        <v>5.15</v>
      </c>
      <c r="R8308" s="5" t="s">
        <v>911</v>
      </c>
      <c r="S8308" s="5" t="s">
        <v>929</v>
      </c>
      <c r="T8308" s="5" t="str">
        <f t="shared" si="775"/>
        <v>Erica Smith</v>
      </c>
      <c r="U8308" t="s">
        <v>153</v>
      </c>
      <c r="V8308" s="5" t="s">
        <v>27</v>
      </c>
      <c r="W8308" s="5" t="s">
        <v>28</v>
      </c>
      <c r="X8308" s="5" t="s">
        <v>75</v>
      </c>
      <c r="Y8308" s="5" t="s">
        <v>1758</v>
      </c>
      <c r="Z8308" s="5" t="s">
        <v>43</v>
      </c>
      <c r="AA8308" s="4">
        <v>0.36</v>
      </c>
      <c r="AB8308" s="1">
        <v>40730</v>
      </c>
      <c r="AC8308" s="1">
        <v>26343</v>
      </c>
      <c r="AD8308">
        <f t="shared" si="776"/>
        <v>1</v>
      </c>
      <c r="AE8308">
        <f t="shared" ca="1" si="777"/>
        <v>52</v>
      </c>
      <c r="AF8308" t="str">
        <f t="shared" ca="1" si="778"/>
        <v>18-64</v>
      </c>
      <c r="AG8308" s="3">
        <f t="shared" si="779"/>
        <v>1.5891457142857146</v>
      </c>
      <c r="AH8308" t="str">
        <f>_xlfn.IFNA(VLOOKUP(Sales_Transactions[[#This Row],[Order ID]],Returned_Items[#All],2,FALSE),"Not Returned")</f>
        <v>Not Returned</v>
      </c>
    </row>
    <row r="8309" spans="1:34" x14ac:dyDescent="0.25">
      <c r="A8309">
        <v>36482</v>
      </c>
      <c r="C8309" t="s">
        <v>3425</v>
      </c>
      <c r="D8309" s="2" t="str">
        <f>TEXT(MID(Sales_Transactions[[#This Row],[Order Date]],2,5),"d/m/yyy")</f>
        <v>5/7/2011</v>
      </c>
      <c r="E8309" s="2" t="str">
        <f>TEXT(MID(Sales_Transactions[[#This Row],[Order Date]],2,5),"d")</f>
        <v>5</v>
      </c>
      <c r="F8309" s="2" t="str">
        <f>TEXT(MID(Sales_Transactions[[#This Row],[Order Date]],2,5),"m")</f>
        <v>7</v>
      </c>
      <c r="G8309" s="2" t="str">
        <f>TEXT(MID(Sales_Transactions[[#This Row],[Order Date]],2,5),"yyy")</f>
        <v>2011</v>
      </c>
      <c r="H8309" s="2" t="str">
        <f>TEXT(MID(Sales_Transactions[[#This Row],[Order Date]],2,5),"yyy/m")</f>
        <v>2011/7</v>
      </c>
      <c r="I8309" t="s">
        <v>78</v>
      </c>
      <c r="J8309">
        <f t="shared" si="774"/>
        <v>3</v>
      </c>
      <c r="K8309" s="2">
        <v>47</v>
      </c>
      <c r="L8309" s="3">
        <v>14588.28</v>
      </c>
      <c r="M8309" s="4">
        <v>0.06</v>
      </c>
      <c r="N8309" s="5" t="s">
        <v>34</v>
      </c>
      <c r="O8309" s="3">
        <v>861.78</v>
      </c>
      <c r="P8309" s="3">
        <v>328.14</v>
      </c>
      <c r="Q8309" s="3">
        <v>91.05</v>
      </c>
      <c r="R8309" s="5" t="s">
        <v>911</v>
      </c>
      <c r="S8309" s="5" t="s">
        <v>929</v>
      </c>
      <c r="T8309" s="5" t="str">
        <f t="shared" si="775"/>
        <v>Erica Smith</v>
      </c>
      <c r="U8309" t="s">
        <v>153</v>
      </c>
      <c r="V8309" s="5" t="s">
        <v>27</v>
      </c>
      <c r="W8309" s="5" t="s">
        <v>28</v>
      </c>
      <c r="X8309" s="5" t="s">
        <v>38</v>
      </c>
      <c r="Y8309" s="5" t="s">
        <v>2087</v>
      </c>
      <c r="Z8309" s="5" t="s">
        <v>40</v>
      </c>
      <c r="AA8309" s="4">
        <v>0.56999999999999995</v>
      </c>
      <c r="AB8309" s="1">
        <v>40730</v>
      </c>
      <c r="AC8309" s="1">
        <v>26550</v>
      </c>
      <c r="AD8309">
        <f t="shared" si="776"/>
        <v>1</v>
      </c>
      <c r="AE8309">
        <f t="shared" ca="1" si="777"/>
        <v>51</v>
      </c>
      <c r="AF8309" t="str">
        <f t="shared" ca="1" si="778"/>
        <v>18-64</v>
      </c>
      <c r="AG8309" s="3">
        <f t="shared" si="779"/>
        <v>8.9147471489361703</v>
      </c>
      <c r="AH8309" t="str">
        <f>_xlfn.IFNA(VLOOKUP(Sales_Transactions[[#This Row],[Order ID]],Returned_Items[#All],2,FALSE),"Not Returned")</f>
        <v>Not Returned</v>
      </c>
    </row>
    <row r="8310" spans="1:34" x14ac:dyDescent="0.25">
      <c r="A8310">
        <v>36482</v>
      </c>
      <c r="C8310" t="s">
        <v>3425</v>
      </c>
      <c r="D8310" s="2" t="str">
        <f>TEXT(MID(Sales_Transactions[[#This Row],[Order Date]],2,5),"d/m/yyy")</f>
        <v>5/7/2011</v>
      </c>
      <c r="E8310" s="2" t="str">
        <f>TEXT(MID(Sales_Transactions[[#This Row],[Order Date]],2,5),"d")</f>
        <v>5</v>
      </c>
      <c r="F8310" s="2" t="str">
        <f>TEXT(MID(Sales_Transactions[[#This Row],[Order Date]],2,5),"m")</f>
        <v>7</v>
      </c>
      <c r="G8310" s="2" t="str">
        <f>TEXT(MID(Sales_Transactions[[#This Row],[Order Date]],2,5),"yyy")</f>
        <v>2011</v>
      </c>
      <c r="H8310" s="2" t="str">
        <f>TEXT(MID(Sales_Transactions[[#This Row],[Order Date]],2,5),"yyy/m")</f>
        <v>2011/7</v>
      </c>
      <c r="I8310" t="s">
        <v>78</v>
      </c>
      <c r="J8310">
        <f t="shared" si="774"/>
        <v>3</v>
      </c>
      <c r="K8310" s="2">
        <v>27</v>
      </c>
      <c r="L8310" s="3">
        <v>2675.08</v>
      </c>
      <c r="M8310" s="4">
        <v>7.0000000000000007E-2</v>
      </c>
      <c r="N8310" s="5" t="s">
        <v>67</v>
      </c>
      <c r="O8310" s="3">
        <v>489.58</v>
      </c>
      <c r="P8310" s="3">
        <v>105.34</v>
      </c>
      <c r="Q8310" s="3">
        <v>24.49</v>
      </c>
      <c r="R8310" s="5" t="s">
        <v>911</v>
      </c>
      <c r="S8310" s="5" t="s">
        <v>929</v>
      </c>
      <c r="T8310" s="5" t="str">
        <f t="shared" si="775"/>
        <v>Erica Smith</v>
      </c>
      <c r="U8310" t="s">
        <v>153</v>
      </c>
      <c r="V8310" s="5" t="s">
        <v>27</v>
      </c>
      <c r="W8310" s="5" t="s">
        <v>57</v>
      </c>
      <c r="X8310" s="5" t="s">
        <v>58</v>
      </c>
      <c r="Y8310" s="5" t="s">
        <v>308</v>
      </c>
      <c r="Z8310" s="5" t="s">
        <v>31</v>
      </c>
      <c r="AA8310" s="4">
        <v>0.61</v>
      </c>
      <c r="AB8310" s="1">
        <v>40731</v>
      </c>
      <c r="AC8310" s="1">
        <v>26407</v>
      </c>
      <c r="AD8310">
        <f t="shared" si="776"/>
        <v>2</v>
      </c>
      <c r="AE8310">
        <f t="shared" ca="1" si="777"/>
        <v>52</v>
      </c>
      <c r="AF8310" t="str">
        <f t="shared" ca="1" si="778"/>
        <v>18-64</v>
      </c>
      <c r="AG8310" s="3">
        <f t="shared" si="779"/>
        <v>4.8057874814814809</v>
      </c>
      <c r="AH8310" t="str">
        <f>_xlfn.IFNA(VLOOKUP(Sales_Transactions[[#This Row],[Order ID]],Returned_Items[#All],2,FALSE),"Not Returned")</f>
        <v>Not Returned</v>
      </c>
    </row>
    <row r="8311" spans="1:34" x14ac:dyDescent="0.25">
      <c r="A8311">
        <v>36772</v>
      </c>
      <c r="C8311" t="s">
        <v>2154</v>
      </c>
      <c r="D8311" s="2" t="str">
        <f>TEXT(MID(Sales_Transactions[[#This Row],[Order Date]],2,5),"d/m/yyy")</f>
        <v>15/5/2010</v>
      </c>
      <c r="E8311" s="2" t="str">
        <f>TEXT(MID(Sales_Transactions[[#This Row],[Order Date]],2,5),"d")</f>
        <v>15</v>
      </c>
      <c r="F8311" s="2" t="str">
        <f>TEXT(MID(Sales_Transactions[[#This Row],[Order Date]],2,5),"m")</f>
        <v>5</v>
      </c>
      <c r="G8311" s="2" t="str">
        <f>TEXT(MID(Sales_Transactions[[#This Row],[Order Date]],2,5),"yyy")</f>
        <v>2010</v>
      </c>
      <c r="H8311" s="2" t="str">
        <f>TEXT(MID(Sales_Transactions[[#This Row],[Order Date]],2,5),"yyy/m")</f>
        <v>2010/5</v>
      </c>
      <c r="I8311" t="s">
        <v>78</v>
      </c>
      <c r="J8311">
        <f t="shared" si="774"/>
        <v>3</v>
      </c>
      <c r="K8311" s="2">
        <v>47</v>
      </c>
      <c r="L8311" s="3">
        <v>280.45</v>
      </c>
      <c r="M8311" s="4">
        <v>0.1</v>
      </c>
      <c r="N8311" s="5" t="s">
        <v>23</v>
      </c>
      <c r="O8311" s="3">
        <v>-143.65</v>
      </c>
      <c r="P8311" s="3">
        <v>6.48</v>
      </c>
      <c r="Q8311" s="3">
        <v>6.35</v>
      </c>
      <c r="R8311" s="5" t="s">
        <v>198</v>
      </c>
      <c r="S8311" s="5" t="s">
        <v>2328</v>
      </c>
      <c r="T8311" s="5" t="str">
        <f t="shared" si="775"/>
        <v>Frank Hawley</v>
      </c>
      <c r="U8311" t="s">
        <v>153</v>
      </c>
      <c r="V8311" s="5" t="s">
        <v>74</v>
      </c>
      <c r="W8311" s="5" t="s">
        <v>28</v>
      </c>
      <c r="X8311" s="5" t="s">
        <v>75</v>
      </c>
      <c r="Y8311" s="5" t="s">
        <v>2885</v>
      </c>
      <c r="Z8311" s="5" t="s">
        <v>43</v>
      </c>
      <c r="AA8311" s="4">
        <v>0.37</v>
      </c>
      <c r="AB8311" s="1">
        <v>40313</v>
      </c>
      <c r="AC8311" s="1">
        <v>26625</v>
      </c>
      <c r="AD8311">
        <f t="shared" si="776"/>
        <v>0</v>
      </c>
      <c r="AE8311">
        <f t="shared" ca="1" si="777"/>
        <v>51</v>
      </c>
      <c r="AF8311" t="str">
        <f t="shared" ca="1" si="778"/>
        <v>18-64</v>
      </c>
      <c r="AG8311" s="3">
        <f t="shared" si="779"/>
        <v>0.27284085106382977</v>
      </c>
      <c r="AH8311" t="str">
        <f>_xlfn.IFNA(VLOOKUP(Sales_Transactions[[#This Row],[Order ID]],Returned_Items[#All],2,FALSE),"Not Returned")</f>
        <v>Returned</v>
      </c>
    </row>
    <row r="8312" spans="1:34" x14ac:dyDescent="0.25">
      <c r="A8312">
        <v>36998</v>
      </c>
      <c r="C8312" t="s">
        <v>3311</v>
      </c>
      <c r="D8312" s="2" t="str">
        <f>TEXT(MID(Sales_Transactions[[#This Row],[Order Date]],2,5),"d/m/yyy")</f>
        <v>29/9/2012</v>
      </c>
      <c r="E8312" s="2" t="str">
        <f>TEXT(MID(Sales_Transactions[[#This Row],[Order Date]],2,5),"d")</f>
        <v>29</v>
      </c>
      <c r="F8312" s="2" t="str">
        <f>TEXT(MID(Sales_Transactions[[#This Row],[Order Date]],2,5),"m")</f>
        <v>9</v>
      </c>
      <c r="G8312" s="2" t="str">
        <f>TEXT(MID(Sales_Transactions[[#This Row],[Order Date]],2,5),"yyy")</f>
        <v>2012</v>
      </c>
      <c r="H8312" s="2" t="str">
        <f>TEXT(MID(Sales_Transactions[[#This Row],[Order Date]],2,5),"yyy/m")</f>
        <v>2012/9</v>
      </c>
      <c r="I8312" t="s">
        <v>22</v>
      </c>
      <c r="J8312">
        <f t="shared" si="774"/>
        <v>2</v>
      </c>
      <c r="K8312" s="2">
        <v>50</v>
      </c>
      <c r="L8312" s="3">
        <v>481.23</v>
      </c>
      <c r="M8312" s="4">
        <v>7.0000000000000007E-2</v>
      </c>
      <c r="N8312" s="5" t="s">
        <v>23</v>
      </c>
      <c r="O8312" s="3">
        <v>-409.24</v>
      </c>
      <c r="P8312" s="3">
        <v>9.98</v>
      </c>
      <c r="Q8312" s="3">
        <v>12.52</v>
      </c>
      <c r="R8312" s="5" t="s">
        <v>1946</v>
      </c>
      <c r="S8312" s="5" t="s">
        <v>895</v>
      </c>
      <c r="T8312" s="5" t="str">
        <f t="shared" si="775"/>
        <v>Christine Abelman</v>
      </c>
      <c r="U8312" t="s">
        <v>153</v>
      </c>
      <c r="V8312" s="5" t="s">
        <v>47</v>
      </c>
      <c r="W8312" s="5" t="s">
        <v>57</v>
      </c>
      <c r="X8312" s="5" t="s">
        <v>58</v>
      </c>
      <c r="Y8312" s="5" t="s">
        <v>2404</v>
      </c>
      <c r="Z8312" s="5" t="s">
        <v>43</v>
      </c>
      <c r="AA8312" s="4">
        <v>0.56999999999999995</v>
      </c>
      <c r="AB8312" s="1">
        <v>41186</v>
      </c>
      <c r="AC8312" s="1">
        <v>26405</v>
      </c>
      <c r="AD8312">
        <f t="shared" si="776"/>
        <v>5</v>
      </c>
      <c r="AE8312">
        <f t="shared" ca="1" si="777"/>
        <v>52</v>
      </c>
      <c r="AF8312" t="str">
        <f t="shared" ca="1" si="778"/>
        <v>18-64</v>
      </c>
      <c r="AG8312" s="3">
        <f t="shared" si="779"/>
        <v>0.44986028000000006</v>
      </c>
      <c r="AH8312" t="str">
        <f>_xlfn.IFNA(VLOOKUP(Sales_Transactions[[#This Row],[Order ID]],Returned_Items[#All],2,FALSE),"Not Returned")</f>
        <v>Returned</v>
      </c>
    </row>
    <row r="8313" spans="1:34" x14ac:dyDescent="0.25">
      <c r="A8313">
        <v>36998</v>
      </c>
      <c r="C8313" t="s">
        <v>3311</v>
      </c>
      <c r="D8313" s="2" t="str">
        <f>TEXT(MID(Sales_Transactions[[#This Row],[Order Date]],2,5),"d/m/yyy")</f>
        <v>29/9/2012</v>
      </c>
      <c r="E8313" s="2" t="str">
        <f>TEXT(MID(Sales_Transactions[[#This Row],[Order Date]],2,5),"d")</f>
        <v>29</v>
      </c>
      <c r="F8313" s="2" t="str">
        <f>TEXT(MID(Sales_Transactions[[#This Row],[Order Date]],2,5),"m")</f>
        <v>9</v>
      </c>
      <c r="G8313" s="2" t="str">
        <f>TEXT(MID(Sales_Transactions[[#This Row],[Order Date]],2,5),"yyy")</f>
        <v>2012</v>
      </c>
      <c r="H8313" s="2" t="str">
        <f>TEXT(MID(Sales_Transactions[[#This Row],[Order Date]],2,5),"yyy/m")</f>
        <v>2012/9</v>
      </c>
      <c r="I8313" t="s">
        <v>22</v>
      </c>
      <c r="J8313">
        <f t="shared" si="774"/>
        <v>2</v>
      </c>
      <c r="K8313" s="2">
        <v>41</v>
      </c>
      <c r="L8313" s="3">
        <v>265.39</v>
      </c>
      <c r="M8313" s="4">
        <v>0.1</v>
      </c>
      <c r="N8313" s="5" t="s">
        <v>23</v>
      </c>
      <c r="O8313" s="3">
        <v>-237.01</v>
      </c>
      <c r="P8313" s="3">
        <v>6.48</v>
      </c>
      <c r="Q8313" s="3">
        <v>9.5399999999999991</v>
      </c>
      <c r="R8313" s="5" t="s">
        <v>1946</v>
      </c>
      <c r="S8313" s="5" t="s">
        <v>895</v>
      </c>
      <c r="T8313" s="5" t="str">
        <f t="shared" si="775"/>
        <v>Christine Abelman</v>
      </c>
      <c r="U8313" t="s">
        <v>153</v>
      </c>
      <c r="V8313" s="5" t="s">
        <v>47</v>
      </c>
      <c r="W8313" s="5" t="s">
        <v>28</v>
      </c>
      <c r="X8313" s="5" t="s">
        <v>75</v>
      </c>
      <c r="Y8313" s="5" t="s">
        <v>864</v>
      </c>
      <c r="Z8313" s="5" t="s">
        <v>43</v>
      </c>
      <c r="AA8313" s="4">
        <v>0.37</v>
      </c>
      <c r="AB8313" s="1">
        <v>41188</v>
      </c>
      <c r="AC8313" s="1">
        <v>26384</v>
      </c>
      <c r="AD8313">
        <f t="shared" si="776"/>
        <v>7</v>
      </c>
      <c r="AE8313">
        <f t="shared" ca="1" si="777"/>
        <v>52</v>
      </c>
      <c r="AF8313" t="str">
        <f t="shared" ca="1" si="778"/>
        <v>18-64</v>
      </c>
      <c r="AG8313" s="3">
        <f t="shared" si="779"/>
        <v>0.39057365853658538</v>
      </c>
      <c r="AH8313" t="str">
        <f>_xlfn.IFNA(VLOOKUP(Sales_Transactions[[#This Row],[Order ID]],Returned_Items[#All],2,FALSE),"Not Returned")</f>
        <v>Returned</v>
      </c>
    </row>
    <row r="8314" spans="1:34" x14ac:dyDescent="0.25">
      <c r="A8314">
        <v>36998</v>
      </c>
      <c r="C8314" t="s">
        <v>3311</v>
      </c>
      <c r="D8314" s="2" t="str">
        <f>TEXT(MID(Sales_Transactions[[#This Row],[Order Date]],2,5),"d/m/yyy")</f>
        <v>29/9/2012</v>
      </c>
      <c r="E8314" s="2" t="str">
        <f>TEXT(MID(Sales_Transactions[[#This Row],[Order Date]],2,5),"d")</f>
        <v>29</v>
      </c>
      <c r="F8314" s="2" t="str">
        <f>TEXT(MID(Sales_Transactions[[#This Row],[Order Date]],2,5),"m")</f>
        <v>9</v>
      </c>
      <c r="G8314" s="2" t="str">
        <f>TEXT(MID(Sales_Transactions[[#This Row],[Order Date]],2,5),"yyy")</f>
        <v>2012</v>
      </c>
      <c r="H8314" s="2" t="str">
        <f>TEXT(MID(Sales_Transactions[[#This Row],[Order Date]],2,5),"yyy/m")</f>
        <v>2012/9</v>
      </c>
      <c r="I8314" t="s">
        <v>22</v>
      </c>
      <c r="J8314">
        <f t="shared" si="774"/>
        <v>2</v>
      </c>
      <c r="K8314" s="2">
        <v>8</v>
      </c>
      <c r="L8314" s="3">
        <v>56.5</v>
      </c>
      <c r="M8314" s="4">
        <v>0.02</v>
      </c>
      <c r="N8314" s="5" t="s">
        <v>23</v>
      </c>
      <c r="O8314" s="3">
        <v>-17.16</v>
      </c>
      <c r="P8314" s="3">
        <v>6.48</v>
      </c>
      <c r="Q8314" s="3">
        <v>5.19</v>
      </c>
      <c r="R8314" s="5" t="s">
        <v>1946</v>
      </c>
      <c r="S8314" s="5" t="s">
        <v>895</v>
      </c>
      <c r="T8314" s="5" t="str">
        <f t="shared" si="775"/>
        <v>Christine Abelman</v>
      </c>
      <c r="U8314" t="s">
        <v>153</v>
      </c>
      <c r="V8314" s="5" t="s">
        <v>47</v>
      </c>
      <c r="W8314" s="5" t="s">
        <v>28</v>
      </c>
      <c r="X8314" s="5" t="s">
        <v>75</v>
      </c>
      <c r="Y8314" s="5" t="s">
        <v>1075</v>
      </c>
      <c r="Z8314" s="5" t="s">
        <v>43</v>
      </c>
      <c r="AA8314" s="4">
        <v>0.37</v>
      </c>
      <c r="AB8314" s="1">
        <v>41183</v>
      </c>
      <c r="AC8314" s="1">
        <v>26317</v>
      </c>
      <c r="AD8314">
        <f t="shared" si="776"/>
        <v>2</v>
      </c>
      <c r="AE8314">
        <f t="shared" ca="1" si="777"/>
        <v>52</v>
      </c>
      <c r="AF8314" t="str">
        <f t="shared" ca="1" si="778"/>
        <v>18-64</v>
      </c>
      <c r="AG8314" s="3">
        <f t="shared" si="779"/>
        <v>1.4585880000000002</v>
      </c>
      <c r="AH8314" t="str">
        <f>_xlfn.IFNA(VLOOKUP(Sales_Transactions[[#This Row],[Order ID]],Returned_Items[#All],2,FALSE),"Not Returned")</f>
        <v>Returned</v>
      </c>
    </row>
    <row r="8315" spans="1:34" x14ac:dyDescent="0.25">
      <c r="A8315">
        <v>37095</v>
      </c>
      <c r="C8315" t="s">
        <v>3325</v>
      </c>
      <c r="D8315" s="2" t="str">
        <f>TEXT(MID(Sales_Transactions[[#This Row],[Order Date]],2,5),"d/m/yyy")</f>
        <v>10/3/2009</v>
      </c>
      <c r="E8315" s="2" t="str">
        <f>TEXT(MID(Sales_Transactions[[#This Row],[Order Date]],2,5),"d")</f>
        <v>10</v>
      </c>
      <c r="F8315" s="2" t="str">
        <f>TEXT(MID(Sales_Transactions[[#This Row],[Order Date]],2,5),"m")</f>
        <v>3</v>
      </c>
      <c r="G8315" s="2" t="str">
        <f>TEXT(MID(Sales_Transactions[[#This Row],[Order Date]],2,5),"yyy")</f>
        <v>2009</v>
      </c>
      <c r="H8315" s="2" t="str">
        <f>TEXT(MID(Sales_Transactions[[#This Row],[Order Date]],2,5),"yyy/m")</f>
        <v>2009/3</v>
      </c>
      <c r="I8315" t="s">
        <v>22</v>
      </c>
      <c r="J8315">
        <f t="shared" si="774"/>
        <v>2</v>
      </c>
      <c r="K8315" s="2">
        <v>3</v>
      </c>
      <c r="L8315" s="3">
        <v>18888</v>
      </c>
      <c r="M8315" s="4">
        <v>0.09</v>
      </c>
      <c r="N8315" s="5" t="s">
        <v>23</v>
      </c>
      <c r="O8315" s="3">
        <v>-14140.7</v>
      </c>
      <c r="P8315" s="3">
        <v>6783.02</v>
      </c>
      <c r="Q8315" s="3">
        <v>24.49</v>
      </c>
      <c r="R8315" s="5" t="s">
        <v>562</v>
      </c>
      <c r="S8315" s="5" t="s">
        <v>2288</v>
      </c>
      <c r="T8315" s="5" t="str">
        <f t="shared" si="775"/>
        <v>Roy Phan</v>
      </c>
      <c r="U8315" t="s">
        <v>153</v>
      </c>
      <c r="V8315" s="5" t="s">
        <v>37</v>
      </c>
      <c r="W8315" s="5" t="s">
        <v>48</v>
      </c>
      <c r="X8315" s="5" t="s">
        <v>324</v>
      </c>
      <c r="Y8315" s="5" t="s">
        <v>2969</v>
      </c>
      <c r="Z8315" s="5" t="s">
        <v>31</v>
      </c>
      <c r="AA8315" s="4">
        <v>0.39</v>
      </c>
      <c r="AB8315" s="1">
        <v>39886</v>
      </c>
      <c r="AC8315" s="1">
        <v>26003</v>
      </c>
      <c r="AD8315">
        <f t="shared" si="776"/>
        <v>4</v>
      </c>
      <c r="AE8315">
        <f t="shared" ca="1" si="777"/>
        <v>53</v>
      </c>
      <c r="AF8315" t="str">
        <f t="shared" ca="1" si="778"/>
        <v>18-64</v>
      </c>
      <c r="AG8315" s="3">
        <f t="shared" si="779"/>
        <v>2267.1350940000002</v>
      </c>
      <c r="AH8315" t="str">
        <f>_xlfn.IFNA(VLOOKUP(Sales_Transactions[[#This Row],[Order ID]],Returned_Items[#All],2,FALSE),"Not Returned")</f>
        <v>Not Returned</v>
      </c>
    </row>
    <row r="8316" spans="1:34" x14ac:dyDescent="0.25">
      <c r="A8316">
        <v>37319</v>
      </c>
      <c r="C8316" t="s">
        <v>987</v>
      </c>
      <c r="D8316" s="2" t="str">
        <f>TEXT(MID(Sales_Transactions[[#This Row],[Order Date]],2,5),"d/m/yyy")</f>
        <v>4/8/2009</v>
      </c>
      <c r="E8316" s="2" t="str">
        <f>TEXT(MID(Sales_Transactions[[#This Row],[Order Date]],2,5),"d")</f>
        <v>4</v>
      </c>
      <c r="F8316" s="2" t="str">
        <f>TEXT(MID(Sales_Transactions[[#This Row],[Order Date]],2,5),"m")</f>
        <v>8</v>
      </c>
      <c r="G8316" s="2" t="str">
        <f>TEXT(MID(Sales_Transactions[[#This Row],[Order Date]],2,5),"yyy")</f>
        <v>2009</v>
      </c>
      <c r="H8316" s="2" t="str">
        <f>TEXT(MID(Sales_Transactions[[#This Row],[Order Date]],2,5),"yyy/m")</f>
        <v>2009/8</v>
      </c>
      <c r="I8316" t="s">
        <v>101</v>
      </c>
      <c r="J8316">
        <f t="shared" si="774"/>
        <v>1</v>
      </c>
      <c r="K8316" s="2">
        <v>37</v>
      </c>
      <c r="L8316" s="3">
        <v>388.9</v>
      </c>
      <c r="M8316" s="4">
        <v>0.1</v>
      </c>
      <c r="N8316" s="5" t="s">
        <v>23</v>
      </c>
      <c r="O8316" s="3">
        <v>-37.11</v>
      </c>
      <c r="P8316" s="3">
        <v>10.89</v>
      </c>
      <c r="Q8316" s="3">
        <v>4.5</v>
      </c>
      <c r="R8316" s="5" t="s">
        <v>2588</v>
      </c>
      <c r="S8316" s="5" t="s">
        <v>2692</v>
      </c>
      <c r="T8316" s="5" t="str">
        <f t="shared" si="775"/>
        <v>Victoria Brennan</v>
      </c>
      <c r="U8316" t="s">
        <v>153</v>
      </c>
      <c r="V8316" s="5" t="s">
        <v>27</v>
      </c>
      <c r="W8316" s="5" t="s">
        <v>28</v>
      </c>
      <c r="X8316" s="5" t="s">
        <v>38</v>
      </c>
      <c r="Y8316" s="5" t="s">
        <v>559</v>
      </c>
      <c r="Z8316" s="5" t="s">
        <v>43</v>
      </c>
      <c r="AA8316" s="4">
        <v>0.59</v>
      </c>
      <c r="AB8316" s="1">
        <v>40031</v>
      </c>
      <c r="AC8316" s="1">
        <v>26008</v>
      </c>
      <c r="AD8316">
        <f t="shared" si="776"/>
        <v>2</v>
      </c>
      <c r="AE8316">
        <f t="shared" ca="1" si="777"/>
        <v>53</v>
      </c>
      <c r="AF8316" t="str">
        <f t="shared" ca="1" si="778"/>
        <v>18-64</v>
      </c>
      <c r="AG8316" s="3">
        <f t="shared" si="779"/>
        <v>0.41565162162162161</v>
      </c>
      <c r="AH8316" t="str">
        <f>_xlfn.IFNA(VLOOKUP(Sales_Transactions[[#This Row],[Order ID]],Returned_Items[#All],2,FALSE),"Not Returned")</f>
        <v>Not Returned</v>
      </c>
    </row>
    <row r="8317" spans="1:34" x14ac:dyDescent="0.25">
      <c r="A8317">
        <v>38886</v>
      </c>
      <c r="C8317" t="s">
        <v>1160</v>
      </c>
      <c r="D8317" s="2" t="str">
        <f>TEXT(MID(Sales_Transactions[[#This Row],[Order Date]],2,5),"d/m/yyy")</f>
        <v>7/8/2009</v>
      </c>
      <c r="E8317" s="2" t="str">
        <f>TEXT(MID(Sales_Transactions[[#This Row],[Order Date]],2,5),"d")</f>
        <v>7</v>
      </c>
      <c r="F8317" s="2" t="str">
        <f>TEXT(MID(Sales_Transactions[[#This Row],[Order Date]],2,5),"m")</f>
        <v>8</v>
      </c>
      <c r="G8317" s="2" t="str">
        <f>TEXT(MID(Sales_Transactions[[#This Row],[Order Date]],2,5),"yyy")</f>
        <v>2009</v>
      </c>
      <c r="H8317" s="2" t="str">
        <f>TEXT(MID(Sales_Transactions[[#This Row],[Order Date]],2,5),"yyy/m")</f>
        <v>2009/8</v>
      </c>
      <c r="I8317" t="s">
        <v>33</v>
      </c>
      <c r="J8317">
        <f t="shared" si="774"/>
        <v>4</v>
      </c>
      <c r="K8317" s="2">
        <v>26</v>
      </c>
      <c r="L8317" s="3">
        <v>172.01</v>
      </c>
      <c r="M8317" s="4">
        <v>0.06</v>
      </c>
      <c r="N8317" s="5" t="s">
        <v>67</v>
      </c>
      <c r="O8317" s="3">
        <v>27.47</v>
      </c>
      <c r="P8317" s="3">
        <v>6.7</v>
      </c>
      <c r="Q8317" s="3">
        <v>1.56</v>
      </c>
      <c r="R8317" s="5" t="s">
        <v>2588</v>
      </c>
      <c r="S8317" s="5" t="s">
        <v>2692</v>
      </c>
      <c r="T8317" s="5" t="str">
        <f t="shared" si="775"/>
        <v>Victoria Brennan</v>
      </c>
      <c r="U8317" t="s">
        <v>153</v>
      </c>
      <c r="V8317" s="5" t="s">
        <v>27</v>
      </c>
      <c r="W8317" s="5" t="s">
        <v>28</v>
      </c>
      <c r="X8317" s="5" t="s">
        <v>124</v>
      </c>
      <c r="Y8317" s="5" t="s">
        <v>406</v>
      </c>
      <c r="Z8317" s="5" t="s">
        <v>84</v>
      </c>
      <c r="AA8317" s="4">
        <v>0.52</v>
      </c>
      <c r="AB8317" s="1">
        <v>40034</v>
      </c>
      <c r="AC8317" s="1">
        <v>26179</v>
      </c>
      <c r="AD8317">
        <f t="shared" si="776"/>
        <v>2</v>
      </c>
      <c r="AE8317">
        <f t="shared" ca="1" si="777"/>
        <v>52</v>
      </c>
      <c r="AF8317" t="str">
        <f t="shared" ca="1" si="778"/>
        <v>18-64</v>
      </c>
      <c r="AG8317" s="3">
        <f t="shared" si="779"/>
        <v>0.31753769230769235</v>
      </c>
      <c r="AH8317" t="str">
        <f>_xlfn.IFNA(VLOOKUP(Sales_Transactions[[#This Row],[Order ID]],Returned_Items[#All],2,FALSE),"Not Returned")</f>
        <v>Not Returned</v>
      </c>
    </row>
    <row r="8318" spans="1:34" x14ac:dyDescent="0.25">
      <c r="A8318">
        <v>39140</v>
      </c>
      <c r="C8318" t="s">
        <v>3303</v>
      </c>
      <c r="D8318" s="2" t="str">
        <f>TEXT(MID(Sales_Transactions[[#This Row],[Order Date]],2,5),"d/m/yyy")</f>
        <v>27/9/2010</v>
      </c>
      <c r="E8318" s="2" t="str">
        <f>TEXT(MID(Sales_Transactions[[#This Row],[Order Date]],2,5),"d")</f>
        <v>27</v>
      </c>
      <c r="F8318" s="2" t="str">
        <f>TEXT(MID(Sales_Transactions[[#This Row],[Order Date]],2,5),"m")</f>
        <v>9</v>
      </c>
      <c r="G8318" s="2" t="str">
        <f>TEXT(MID(Sales_Transactions[[#This Row],[Order Date]],2,5),"yyy")</f>
        <v>2010</v>
      </c>
      <c r="H8318" s="2" t="str">
        <f>TEXT(MID(Sales_Transactions[[#This Row],[Order Date]],2,5),"yyy/m")</f>
        <v>2010/9</v>
      </c>
      <c r="I8318" t="s">
        <v>22</v>
      </c>
      <c r="J8318">
        <f t="shared" si="774"/>
        <v>2</v>
      </c>
      <c r="K8318" s="2">
        <v>26</v>
      </c>
      <c r="L8318" s="3">
        <v>2268.91</v>
      </c>
      <c r="M8318" s="4">
        <v>0.02</v>
      </c>
      <c r="N8318" s="5" t="s">
        <v>34</v>
      </c>
      <c r="O8318" s="3">
        <v>-624.29</v>
      </c>
      <c r="P8318" s="3">
        <v>81.94</v>
      </c>
      <c r="Q8318" s="3">
        <v>55.81</v>
      </c>
      <c r="R8318" s="5" t="s">
        <v>3637</v>
      </c>
      <c r="S8318" s="5" t="s">
        <v>3638</v>
      </c>
      <c r="T8318" s="5" t="str">
        <f t="shared" si="775"/>
        <v>Tonja Turnell</v>
      </c>
      <c r="U8318" t="s">
        <v>153</v>
      </c>
      <c r="V8318" s="5" t="s">
        <v>37</v>
      </c>
      <c r="W8318" s="5" t="s">
        <v>57</v>
      </c>
      <c r="X8318" s="5" t="s">
        <v>104</v>
      </c>
      <c r="Y8318" s="5" t="s">
        <v>1957</v>
      </c>
      <c r="Z8318" s="5" t="s">
        <v>106</v>
      </c>
      <c r="AA8318" s="4">
        <v>0.6</v>
      </c>
      <c r="AB8318" s="1">
        <v>40453</v>
      </c>
      <c r="AC8318" s="1">
        <v>26077</v>
      </c>
      <c r="AD8318">
        <f t="shared" si="776"/>
        <v>5</v>
      </c>
      <c r="AE8318">
        <f t="shared" ca="1" si="777"/>
        <v>53</v>
      </c>
      <c r="AF8318" t="str">
        <f t="shared" ca="1" si="778"/>
        <v>18-64</v>
      </c>
      <c r="AG8318" s="3">
        <f t="shared" si="779"/>
        <v>5.2974466153846151</v>
      </c>
      <c r="AH8318" t="str">
        <f>_xlfn.IFNA(VLOOKUP(Sales_Transactions[[#This Row],[Order ID]],Returned_Items[#All],2,FALSE),"Not Returned")</f>
        <v>Not Returned</v>
      </c>
    </row>
    <row r="8319" spans="1:34" x14ac:dyDescent="0.25">
      <c r="A8319">
        <v>39682</v>
      </c>
      <c r="C8319" t="s">
        <v>1703</v>
      </c>
      <c r="D8319" s="2" t="str">
        <f>TEXT(MID(Sales_Transactions[[#This Row],[Order Date]],2,5),"d/m/yyy")</f>
        <v>9/11/2010</v>
      </c>
      <c r="E8319" s="2" t="str">
        <f>TEXT(MID(Sales_Transactions[[#This Row],[Order Date]],2,5),"d")</f>
        <v>9</v>
      </c>
      <c r="F8319" s="2" t="str">
        <f>TEXT(MID(Sales_Transactions[[#This Row],[Order Date]],2,5),"m")</f>
        <v>11</v>
      </c>
      <c r="G8319" s="2" t="str">
        <f>TEXT(MID(Sales_Transactions[[#This Row],[Order Date]],2,5),"yyy")</f>
        <v>2010</v>
      </c>
      <c r="H8319" s="2" t="str">
        <f>TEXT(MID(Sales_Transactions[[#This Row],[Order Date]],2,5),"yyy/m")</f>
        <v>2010/11</v>
      </c>
      <c r="I8319" t="s">
        <v>78</v>
      </c>
      <c r="J8319">
        <f t="shared" si="774"/>
        <v>3</v>
      </c>
      <c r="K8319" s="2">
        <v>43</v>
      </c>
      <c r="L8319" s="3">
        <v>2337.89</v>
      </c>
      <c r="M8319" s="4">
        <v>0.09</v>
      </c>
      <c r="N8319" s="5" t="s">
        <v>67</v>
      </c>
      <c r="O8319" s="3">
        <v>729.34</v>
      </c>
      <c r="P8319" s="3">
        <v>55.48</v>
      </c>
      <c r="Q8319" s="3">
        <v>14.3</v>
      </c>
      <c r="R8319" s="5" t="s">
        <v>178</v>
      </c>
      <c r="S8319" s="5" t="s">
        <v>179</v>
      </c>
      <c r="T8319" s="5" t="str">
        <f t="shared" si="775"/>
        <v>Aaron Bergman</v>
      </c>
      <c r="U8319" t="s">
        <v>153</v>
      </c>
      <c r="V8319" s="5" t="s">
        <v>47</v>
      </c>
      <c r="W8319" s="5" t="s">
        <v>28</v>
      </c>
      <c r="X8319" s="5" t="s">
        <v>75</v>
      </c>
      <c r="Y8319" s="5" t="s">
        <v>848</v>
      </c>
      <c r="Z8319" s="5" t="s">
        <v>43</v>
      </c>
      <c r="AA8319" s="4">
        <v>0.37</v>
      </c>
      <c r="AB8319" s="1">
        <v>40493</v>
      </c>
      <c r="AC8319" s="1">
        <v>26008</v>
      </c>
      <c r="AD8319">
        <f t="shared" si="776"/>
        <v>2</v>
      </c>
      <c r="AE8319">
        <f t="shared" ca="1" si="777"/>
        <v>53</v>
      </c>
      <c r="AF8319" t="str">
        <f t="shared" ca="1" si="778"/>
        <v>18-64</v>
      </c>
      <c r="AG8319" s="3">
        <f t="shared" si="779"/>
        <v>1.6216294883720932</v>
      </c>
      <c r="AH8319" t="str">
        <f>_xlfn.IFNA(VLOOKUP(Sales_Transactions[[#This Row],[Order ID]],Returned_Items[#All],2,FALSE),"Not Returned")</f>
        <v>Not Returned</v>
      </c>
    </row>
    <row r="8320" spans="1:34" x14ac:dyDescent="0.25">
      <c r="A8320">
        <v>39813</v>
      </c>
      <c r="C8320" t="s">
        <v>2470</v>
      </c>
      <c r="D8320" s="2" t="str">
        <f>TEXT(MID(Sales_Transactions[[#This Row],[Order Date]],2,5),"d/m/yyy")</f>
        <v>2/2/2012</v>
      </c>
      <c r="E8320" s="2" t="str">
        <f>TEXT(MID(Sales_Transactions[[#This Row],[Order Date]],2,5),"d")</f>
        <v>2</v>
      </c>
      <c r="F8320" s="2" t="str">
        <f>TEXT(MID(Sales_Transactions[[#This Row],[Order Date]],2,5),"m")</f>
        <v>2</v>
      </c>
      <c r="G8320" s="2" t="str">
        <f>TEXT(MID(Sales_Transactions[[#This Row],[Order Date]],2,5),"yyy")</f>
        <v>2012</v>
      </c>
      <c r="H8320" s="2" t="str">
        <f>TEXT(MID(Sales_Transactions[[#This Row],[Order Date]],2,5),"yyy/m")</f>
        <v>2012/2</v>
      </c>
      <c r="I8320" t="s">
        <v>101</v>
      </c>
      <c r="J8320">
        <f t="shared" si="774"/>
        <v>1</v>
      </c>
      <c r="K8320" s="2">
        <v>48</v>
      </c>
      <c r="L8320" s="3">
        <v>314.33999999999997</v>
      </c>
      <c r="M8320" s="4">
        <v>0.03</v>
      </c>
      <c r="N8320" s="5" t="s">
        <v>23</v>
      </c>
      <c r="O8320" s="3">
        <v>-130.5</v>
      </c>
      <c r="P8320" s="3">
        <v>6.48</v>
      </c>
      <c r="Q8320" s="3">
        <v>6.6</v>
      </c>
      <c r="R8320" s="5" t="s">
        <v>3637</v>
      </c>
      <c r="S8320" s="5" t="s">
        <v>3638</v>
      </c>
      <c r="T8320" s="5" t="str">
        <f t="shared" si="775"/>
        <v>Tonja Turnell</v>
      </c>
      <c r="U8320" t="s">
        <v>153</v>
      </c>
      <c r="V8320" s="5" t="s">
        <v>37</v>
      </c>
      <c r="W8320" s="5" t="s">
        <v>28</v>
      </c>
      <c r="X8320" s="5" t="s">
        <v>75</v>
      </c>
      <c r="Y8320" s="5" t="s">
        <v>560</v>
      </c>
      <c r="Z8320" s="5" t="s">
        <v>43</v>
      </c>
      <c r="AA8320" s="4">
        <v>0.37</v>
      </c>
      <c r="AB8320" s="1">
        <v>40942</v>
      </c>
      <c r="AC8320" s="1">
        <v>26086</v>
      </c>
      <c r="AD8320">
        <f t="shared" si="776"/>
        <v>1</v>
      </c>
      <c r="AE8320">
        <f t="shared" ca="1" si="777"/>
        <v>53</v>
      </c>
      <c r="AF8320" t="str">
        <f t="shared" ca="1" si="778"/>
        <v>18-64</v>
      </c>
      <c r="AG8320" s="3">
        <f t="shared" si="779"/>
        <v>0.27245950000000002</v>
      </c>
      <c r="AH8320" t="str">
        <f>_xlfn.IFNA(VLOOKUP(Sales_Transactions[[#This Row],[Order ID]],Returned_Items[#All],2,FALSE),"Not Returned")</f>
        <v>Not Returned</v>
      </c>
    </row>
    <row r="8321" spans="1:34" x14ac:dyDescent="0.25">
      <c r="A8321">
        <v>39937</v>
      </c>
      <c r="C8321" t="s">
        <v>2895</v>
      </c>
      <c r="D8321" s="2" t="str">
        <f>TEXT(MID(Sales_Transactions[[#This Row],[Order Date]],2,5),"d/m/yyy")</f>
        <v>23/5/2011</v>
      </c>
      <c r="E8321" s="2" t="str">
        <f>TEXT(MID(Sales_Transactions[[#This Row],[Order Date]],2,5),"d")</f>
        <v>23</v>
      </c>
      <c r="F8321" s="2" t="str">
        <f>TEXT(MID(Sales_Transactions[[#This Row],[Order Date]],2,5),"m")</f>
        <v>5</v>
      </c>
      <c r="G8321" s="2" t="str">
        <f>TEXT(MID(Sales_Transactions[[#This Row],[Order Date]],2,5),"yyy")</f>
        <v>2011</v>
      </c>
      <c r="H8321" s="2" t="str">
        <f>TEXT(MID(Sales_Transactions[[#This Row],[Order Date]],2,5),"yyy/m")</f>
        <v>2011/5</v>
      </c>
      <c r="I8321" t="s">
        <v>78</v>
      </c>
      <c r="J8321">
        <f t="shared" si="774"/>
        <v>3</v>
      </c>
      <c r="K8321" s="2">
        <v>42</v>
      </c>
      <c r="L8321" s="3">
        <v>113.33</v>
      </c>
      <c r="M8321" s="4">
        <v>7.0000000000000007E-2</v>
      </c>
      <c r="N8321" s="5" t="s">
        <v>23</v>
      </c>
      <c r="O8321" s="3">
        <v>-0.4</v>
      </c>
      <c r="P8321" s="3">
        <v>2.78</v>
      </c>
      <c r="Q8321" s="3">
        <v>1.49</v>
      </c>
      <c r="R8321" s="5" t="s">
        <v>2616</v>
      </c>
      <c r="S8321" s="5" t="s">
        <v>3635</v>
      </c>
      <c r="T8321" s="5" t="str">
        <f t="shared" si="775"/>
        <v>Raymond Book</v>
      </c>
      <c r="U8321" t="s">
        <v>153</v>
      </c>
      <c r="V8321" s="5" t="s">
        <v>37</v>
      </c>
      <c r="W8321" s="5" t="s">
        <v>28</v>
      </c>
      <c r="X8321" s="5" t="s">
        <v>41</v>
      </c>
      <c r="Y8321" s="5" t="s">
        <v>958</v>
      </c>
      <c r="Z8321" s="5" t="s">
        <v>43</v>
      </c>
      <c r="AA8321" s="4">
        <v>0.39</v>
      </c>
      <c r="AB8321" s="1">
        <v>40686</v>
      </c>
      <c r="AC8321" s="1">
        <v>25966</v>
      </c>
      <c r="AD8321">
        <f t="shared" si="776"/>
        <v>0</v>
      </c>
      <c r="AE8321">
        <f t="shared" ca="1" si="777"/>
        <v>53</v>
      </c>
      <c r="AF8321" t="str">
        <f t="shared" ca="1" si="778"/>
        <v>18-64</v>
      </c>
      <c r="AG8321" s="3">
        <f t="shared" si="779"/>
        <v>0.10162033333333334</v>
      </c>
      <c r="AH8321" t="str">
        <f>_xlfn.IFNA(VLOOKUP(Sales_Transactions[[#This Row],[Order ID]],Returned_Items[#All],2,FALSE),"Not Returned")</f>
        <v>Not Returned</v>
      </c>
    </row>
    <row r="8322" spans="1:34" x14ac:dyDescent="0.25">
      <c r="A8322">
        <v>40034</v>
      </c>
      <c r="C8322" t="s">
        <v>1132</v>
      </c>
      <c r="D8322" s="2" t="str">
        <f>TEXT(MID(Sales_Transactions[[#This Row],[Order Date]],2,5),"d/m/yyy")</f>
        <v>10/3/2011</v>
      </c>
      <c r="E8322" s="2" t="str">
        <f>TEXT(MID(Sales_Transactions[[#This Row],[Order Date]],2,5),"d")</f>
        <v>10</v>
      </c>
      <c r="F8322" s="2" t="str">
        <f>TEXT(MID(Sales_Transactions[[#This Row],[Order Date]],2,5),"m")</f>
        <v>3</v>
      </c>
      <c r="G8322" s="2" t="str">
        <f>TEXT(MID(Sales_Transactions[[#This Row],[Order Date]],2,5),"yyy")</f>
        <v>2011</v>
      </c>
      <c r="H8322" s="2" t="str">
        <f>TEXT(MID(Sales_Transactions[[#This Row],[Order Date]],2,5),"yyy/m")</f>
        <v>2011/3</v>
      </c>
      <c r="I8322" t="s">
        <v>78</v>
      </c>
      <c r="J8322">
        <f t="shared" ref="J8322:J8385" si="780">IF(I8322="Making Critical",5,IF(I8322="High",4,IF(I8322="Medium",3,IF(I8322="Low",2,1))))</f>
        <v>3</v>
      </c>
      <c r="K8322" s="2">
        <v>47</v>
      </c>
      <c r="L8322" s="3">
        <v>603.69000000000005</v>
      </c>
      <c r="M8322" s="4">
        <v>0</v>
      </c>
      <c r="N8322" s="5" t="s">
        <v>67</v>
      </c>
      <c r="O8322" s="3">
        <v>131.38999999999999</v>
      </c>
      <c r="P8322" s="3">
        <v>12.28</v>
      </c>
      <c r="Q8322" s="3">
        <v>4.8600000000000003</v>
      </c>
      <c r="R8322" s="5" t="s">
        <v>3633</v>
      </c>
      <c r="S8322" s="5" t="s">
        <v>137</v>
      </c>
      <c r="T8322" s="5" t="str">
        <f t="shared" ref="T8322:T8385" si="781">R8322 &amp; " " &amp; S8322</f>
        <v>Yoseph Carroll</v>
      </c>
      <c r="U8322" t="s">
        <v>153</v>
      </c>
      <c r="V8322" s="5" t="s">
        <v>37</v>
      </c>
      <c r="W8322" s="5" t="s">
        <v>28</v>
      </c>
      <c r="X8322" s="5" t="s">
        <v>75</v>
      </c>
      <c r="Y8322" s="5" t="s">
        <v>2185</v>
      </c>
      <c r="Z8322" s="5" t="s">
        <v>43</v>
      </c>
      <c r="AA8322" s="4">
        <v>0.38</v>
      </c>
      <c r="AB8322" s="1">
        <v>40613</v>
      </c>
      <c r="AC8322" s="1">
        <v>25875</v>
      </c>
      <c r="AD8322">
        <f t="shared" ref="AD8322:AD8385" si="782">_xlfn.DAYS(AB8322,D8322)</f>
        <v>1</v>
      </c>
      <c r="AE8322">
        <f t="shared" ref="AE8322:AE8385" ca="1" si="783">DATEDIF(AC8322,TODAY(),"Y")</f>
        <v>53</v>
      </c>
      <c r="AF8322" t="str">
        <f t="shared" ref="AF8322:AF8385" ca="1" si="784">IF(AE8322&lt;18,"Under 18",IF(AE8322&lt;65,"18-64","Over 65"))</f>
        <v>18-64</v>
      </c>
      <c r="AG8322" s="3">
        <f t="shared" ref="AG8322:AG8385" si="785" xml:space="preserve"> (P8322 - (M8322 / 100) * P8322 + Q8322) / K8322</f>
        <v>0.3646808510638298</v>
      </c>
      <c r="AH8322" t="str">
        <f>_xlfn.IFNA(VLOOKUP(Sales_Transactions[[#This Row],[Order ID]],Returned_Items[#All],2,FALSE),"Not Returned")</f>
        <v>Not Returned</v>
      </c>
    </row>
    <row r="8323" spans="1:34" x14ac:dyDescent="0.25">
      <c r="A8323">
        <v>40128</v>
      </c>
      <c r="C8323" t="s">
        <v>3648</v>
      </c>
      <c r="D8323" s="2" t="str">
        <f>TEXT(MID(Sales_Transactions[[#This Row],[Order Date]],2,5),"d/m/yyy")</f>
        <v>9/2/2009</v>
      </c>
      <c r="E8323" s="2" t="str">
        <f>TEXT(MID(Sales_Transactions[[#This Row],[Order Date]],2,5),"d")</f>
        <v>9</v>
      </c>
      <c r="F8323" s="2" t="str">
        <f>TEXT(MID(Sales_Transactions[[#This Row],[Order Date]],2,5),"m")</f>
        <v>2</v>
      </c>
      <c r="G8323" s="2" t="str">
        <f>TEXT(MID(Sales_Transactions[[#This Row],[Order Date]],2,5),"yyy")</f>
        <v>2009</v>
      </c>
      <c r="H8323" s="2" t="str">
        <f>TEXT(MID(Sales_Transactions[[#This Row],[Order Date]],2,5),"yyy/m")</f>
        <v>2009/2</v>
      </c>
      <c r="I8323" t="s">
        <v>22</v>
      </c>
      <c r="J8323">
        <f t="shared" si="780"/>
        <v>2</v>
      </c>
      <c r="K8323" s="2">
        <v>43</v>
      </c>
      <c r="L8323" s="3">
        <v>10318.719999999999</v>
      </c>
      <c r="M8323" s="4">
        <v>0.01</v>
      </c>
      <c r="N8323" s="5" t="s">
        <v>34</v>
      </c>
      <c r="O8323" s="3">
        <v>1445.36</v>
      </c>
      <c r="P8323" s="3">
        <v>240.98</v>
      </c>
      <c r="Q8323" s="3">
        <v>60.2</v>
      </c>
      <c r="R8323" s="5" t="s">
        <v>1946</v>
      </c>
      <c r="S8323" s="5" t="s">
        <v>895</v>
      </c>
      <c r="T8323" s="5" t="str">
        <f t="shared" si="781"/>
        <v>Christine Abelman</v>
      </c>
      <c r="U8323" t="s">
        <v>153</v>
      </c>
      <c r="V8323" s="5" t="s">
        <v>47</v>
      </c>
      <c r="W8323" s="5" t="s">
        <v>57</v>
      </c>
      <c r="X8323" s="5" t="s">
        <v>104</v>
      </c>
      <c r="Y8323" s="5" t="s">
        <v>2084</v>
      </c>
      <c r="Z8323" s="5" t="s">
        <v>106</v>
      </c>
      <c r="AA8323" s="4">
        <v>0.56000000000000005</v>
      </c>
      <c r="AB8323" s="1">
        <v>39860</v>
      </c>
      <c r="AC8323" s="1">
        <v>25792</v>
      </c>
      <c r="AD8323">
        <f t="shared" si="782"/>
        <v>7</v>
      </c>
      <c r="AE8323">
        <f t="shared" ca="1" si="783"/>
        <v>53</v>
      </c>
      <c r="AF8323" t="str">
        <f t="shared" ca="1" si="784"/>
        <v>18-64</v>
      </c>
      <c r="AG8323" s="3">
        <f t="shared" si="785"/>
        <v>7.0036256279069757</v>
      </c>
      <c r="AH8323" t="str">
        <f>_xlfn.IFNA(VLOOKUP(Sales_Transactions[[#This Row],[Order ID]],Returned_Items[#All],2,FALSE),"Not Returned")</f>
        <v>Not Returned</v>
      </c>
    </row>
    <row r="8324" spans="1:34" x14ac:dyDescent="0.25">
      <c r="A8324">
        <v>40519</v>
      </c>
      <c r="C8324" t="s">
        <v>1566</v>
      </c>
      <c r="D8324" s="2" t="str">
        <f>TEXT(MID(Sales_Transactions[[#This Row],[Order Date]],2,5),"d/m/yyy")</f>
        <v>21/12/2010</v>
      </c>
      <c r="E8324" s="2" t="str">
        <f>TEXT(MID(Sales_Transactions[[#This Row],[Order Date]],2,5),"d")</f>
        <v>21</v>
      </c>
      <c r="F8324" s="2" t="str">
        <f>TEXT(MID(Sales_Transactions[[#This Row],[Order Date]],2,5),"m")</f>
        <v>12</v>
      </c>
      <c r="G8324" s="2" t="str">
        <f>TEXT(MID(Sales_Transactions[[#This Row],[Order Date]],2,5),"yyy")</f>
        <v>2010</v>
      </c>
      <c r="H8324" s="2" t="str">
        <f>TEXT(MID(Sales_Transactions[[#This Row],[Order Date]],2,5),"yyy/m")</f>
        <v>2010/12</v>
      </c>
      <c r="I8324" t="s">
        <v>101</v>
      </c>
      <c r="J8324">
        <f t="shared" si="780"/>
        <v>1</v>
      </c>
      <c r="K8324" s="2">
        <v>38</v>
      </c>
      <c r="L8324" s="3">
        <v>82.93</v>
      </c>
      <c r="M8324" s="4">
        <v>0.08</v>
      </c>
      <c r="N8324" s="5" t="s">
        <v>23</v>
      </c>
      <c r="O8324" s="3">
        <v>-10.32</v>
      </c>
      <c r="P8324" s="3">
        <v>2.1800000000000002</v>
      </c>
      <c r="Q8324" s="3">
        <v>1.38</v>
      </c>
      <c r="R8324" s="5" t="s">
        <v>3474</v>
      </c>
      <c r="S8324" s="5" t="s">
        <v>3475</v>
      </c>
      <c r="T8324" s="5" t="str">
        <f t="shared" si="781"/>
        <v>Phillina Ober</v>
      </c>
      <c r="U8324" t="s">
        <v>153</v>
      </c>
      <c r="V8324" s="5" t="s">
        <v>27</v>
      </c>
      <c r="W8324" s="5" t="s">
        <v>28</v>
      </c>
      <c r="X8324" s="5" t="s">
        <v>82</v>
      </c>
      <c r="Y8324" s="5" t="s">
        <v>2798</v>
      </c>
      <c r="Z8324" s="5" t="s">
        <v>84</v>
      </c>
      <c r="AA8324" s="4">
        <v>0.44</v>
      </c>
      <c r="AB8324" s="1">
        <v>40535</v>
      </c>
      <c r="AC8324" s="1">
        <v>25675</v>
      </c>
      <c r="AD8324">
        <f t="shared" si="782"/>
        <v>2</v>
      </c>
      <c r="AE8324">
        <f t="shared" ca="1" si="783"/>
        <v>54</v>
      </c>
      <c r="AF8324" t="str">
        <f t="shared" ca="1" si="784"/>
        <v>18-64</v>
      </c>
      <c r="AG8324" s="3">
        <f t="shared" si="785"/>
        <v>9.3638315789473681E-2</v>
      </c>
      <c r="AH8324" t="str">
        <f>_xlfn.IFNA(VLOOKUP(Sales_Transactions[[#This Row],[Order ID]],Returned_Items[#All],2,FALSE),"Not Returned")</f>
        <v>Not Returned</v>
      </c>
    </row>
    <row r="8325" spans="1:34" x14ac:dyDescent="0.25">
      <c r="A8325">
        <v>40838</v>
      </c>
      <c r="C8325" t="s">
        <v>506</v>
      </c>
      <c r="D8325" s="2" t="str">
        <f>TEXT(MID(Sales_Transactions[[#This Row],[Order Date]],2,5),"d/m/yyy")</f>
        <v>26/11/2012</v>
      </c>
      <c r="E8325" s="2" t="str">
        <f>TEXT(MID(Sales_Transactions[[#This Row],[Order Date]],2,5),"d")</f>
        <v>26</v>
      </c>
      <c r="F8325" s="2" t="str">
        <f>TEXT(MID(Sales_Transactions[[#This Row],[Order Date]],2,5),"m")</f>
        <v>11</v>
      </c>
      <c r="G8325" s="2" t="str">
        <f>TEXT(MID(Sales_Transactions[[#This Row],[Order Date]],2,5),"yyy")</f>
        <v>2012</v>
      </c>
      <c r="H8325" s="2" t="str">
        <f>TEXT(MID(Sales_Transactions[[#This Row],[Order Date]],2,5),"yyy/m")</f>
        <v>2012/11</v>
      </c>
      <c r="I8325" t="s">
        <v>52</v>
      </c>
      <c r="J8325">
        <f t="shared" si="780"/>
        <v>1</v>
      </c>
      <c r="K8325" s="2">
        <v>40</v>
      </c>
      <c r="L8325" s="3">
        <v>323.95999999999998</v>
      </c>
      <c r="M8325" s="4">
        <v>7.0000000000000007E-2</v>
      </c>
      <c r="N8325" s="5" t="s">
        <v>23</v>
      </c>
      <c r="O8325" s="3">
        <v>-136.82</v>
      </c>
      <c r="P8325" s="3">
        <v>8.09</v>
      </c>
      <c r="Q8325" s="3">
        <v>7.96</v>
      </c>
      <c r="R8325" s="5" t="s">
        <v>227</v>
      </c>
      <c r="S8325" s="5" t="s">
        <v>3645</v>
      </c>
      <c r="T8325" s="5" t="str">
        <f t="shared" si="781"/>
        <v>Adrian Shami</v>
      </c>
      <c r="U8325" t="s">
        <v>153</v>
      </c>
      <c r="V8325" s="5" t="s">
        <v>37</v>
      </c>
      <c r="W8325" s="5" t="s">
        <v>57</v>
      </c>
      <c r="X8325" s="5" t="s">
        <v>58</v>
      </c>
      <c r="Y8325" s="5" t="s">
        <v>3142</v>
      </c>
      <c r="Z8325" s="5" t="s">
        <v>43</v>
      </c>
      <c r="AA8325" s="4">
        <v>0.49</v>
      </c>
      <c r="AB8325" s="1">
        <v>41242</v>
      </c>
      <c r="AC8325" s="1">
        <v>26005</v>
      </c>
      <c r="AD8325">
        <f t="shared" si="782"/>
        <v>3</v>
      </c>
      <c r="AE8325">
        <f t="shared" ca="1" si="783"/>
        <v>53</v>
      </c>
      <c r="AF8325" t="str">
        <f t="shared" ca="1" si="784"/>
        <v>18-64</v>
      </c>
      <c r="AG8325" s="3">
        <f t="shared" si="785"/>
        <v>0.40110842499999999</v>
      </c>
      <c r="AH8325" t="str">
        <f>_xlfn.IFNA(VLOOKUP(Sales_Transactions[[#This Row],[Order ID]],Returned_Items[#All],2,FALSE),"Not Returned")</f>
        <v>Not Returned</v>
      </c>
    </row>
    <row r="8326" spans="1:34" x14ac:dyDescent="0.25">
      <c r="A8326">
        <v>40838</v>
      </c>
      <c r="C8326" t="s">
        <v>506</v>
      </c>
      <c r="D8326" s="2" t="str">
        <f>TEXT(MID(Sales_Transactions[[#This Row],[Order Date]],2,5),"d/m/yyy")</f>
        <v>26/11/2012</v>
      </c>
      <c r="E8326" s="2" t="str">
        <f>TEXT(MID(Sales_Transactions[[#This Row],[Order Date]],2,5),"d")</f>
        <v>26</v>
      </c>
      <c r="F8326" s="2" t="str">
        <f>TEXT(MID(Sales_Transactions[[#This Row],[Order Date]],2,5),"m")</f>
        <v>11</v>
      </c>
      <c r="G8326" s="2" t="str">
        <f>TEXT(MID(Sales_Transactions[[#This Row],[Order Date]],2,5),"yyy")</f>
        <v>2012</v>
      </c>
      <c r="H8326" s="2" t="str">
        <f>TEXT(MID(Sales_Transactions[[#This Row],[Order Date]],2,5),"yyy/m")</f>
        <v>2012/11</v>
      </c>
      <c r="I8326" t="s">
        <v>52</v>
      </c>
      <c r="J8326">
        <f t="shared" si="780"/>
        <v>1</v>
      </c>
      <c r="K8326" s="2">
        <v>10</v>
      </c>
      <c r="L8326" s="3">
        <v>175.85650000000001</v>
      </c>
      <c r="M8326" s="4">
        <v>0.03</v>
      </c>
      <c r="N8326" s="5" t="s">
        <v>23</v>
      </c>
      <c r="O8326" s="3">
        <v>-93.26</v>
      </c>
      <c r="P8326" s="3">
        <v>20.99</v>
      </c>
      <c r="Q8326" s="3">
        <v>1.25</v>
      </c>
      <c r="R8326" s="5" t="s">
        <v>227</v>
      </c>
      <c r="S8326" s="5" t="s">
        <v>3645</v>
      </c>
      <c r="T8326" s="5" t="str">
        <f t="shared" si="781"/>
        <v>Adrian Shami</v>
      </c>
      <c r="U8326" t="s">
        <v>153</v>
      </c>
      <c r="V8326" s="5" t="s">
        <v>37</v>
      </c>
      <c r="W8326" s="5" t="s">
        <v>48</v>
      </c>
      <c r="X8326" s="5" t="s">
        <v>49</v>
      </c>
      <c r="Y8326" s="5" t="s">
        <v>451</v>
      </c>
      <c r="Z8326" s="5" t="s">
        <v>60</v>
      </c>
      <c r="AA8326" s="4">
        <v>0.83</v>
      </c>
      <c r="AB8326" s="1">
        <v>41240</v>
      </c>
      <c r="AC8326" s="1">
        <v>26216</v>
      </c>
      <c r="AD8326">
        <f t="shared" si="782"/>
        <v>1</v>
      </c>
      <c r="AE8326">
        <f t="shared" ca="1" si="783"/>
        <v>52</v>
      </c>
      <c r="AF8326" t="str">
        <f t="shared" ca="1" si="784"/>
        <v>18-64</v>
      </c>
      <c r="AG8326" s="3">
        <f t="shared" si="785"/>
        <v>2.2233703</v>
      </c>
      <c r="AH8326" t="str">
        <f>_xlfn.IFNA(VLOOKUP(Sales_Transactions[[#This Row],[Order ID]],Returned_Items[#All],2,FALSE),"Not Returned")</f>
        <v>Not Returned</v>
      </c>
    </row>
    <row r="8327" spans="1:34" x14ac:dyDescent="0.25">
      <c r="A8327">
        <v>41189</v>
      </c>
      <c r="C8327" t="s">
        <v>2034</v>
      </c>
      <c r="D8327" s="2" t="str">
        <f>TEXT(MID(Sales_Transactions[[#This Row],[Order Date]],2,5),"d/m/yyy")</f>
        <v>14/7/2009</v>
      </c>
      <c r="E8327" s="2" t="str">
        <f>TEXT(MID(Sales_Transactions[[#This Row],[Order Date]],2,5),"d")</f>
        <v>14</v>
      </c>
      <c r="F8327" s="2" t="str">
        <f>TEXT(MID(Sales_Transactions[[#This Row],[Order Date]],2,5),"m")</f>
        <v>7</v>
      </c>
      <c r="G8327" s="2" t="str">
        <f>TEXT(MID(Sales_Transactions[[#This Row],[Order Date]],2,5),"yyy")</f>
        <v>2009</v>
      </c>
      <c r="H8327" s="2" t="str">
        <f>TEXT(MID(Sales_Transactions[[#This Row],[Order Date]],2,5),"yyy/m")</f>
        <v>2009/7</v>
      </c>
      <c r="I8327" t="s">
        <v>22</v>
      </c>
      <c r="J8327">
        <f t="shared" si="780"/>
        <v>2</v>
      </c>
      <c r="K8327" s="2">
        <v>30</v>
      </c>
      <c r="L8327" s="3">
        <v>189.04</v>
      </c>
      <c r="M8327" s="4">
        <v>0.03</v>
      </c>
      <c r="N8327" s="5" t="s">
        <v>23</v>
      </c>
      <c r="O8327" s="3">
        <v>66.28</v>
      </c>
      <c r="P8327" s="3">
        <v>6.45</v>
      </c>
      <c r="Q8327" s="3">
        <v>1.34</v>
      </c>
      <c r="R8327" s="5" t="s">
        <v>3122</v>
      </c>
      <c r="S8327" s="5" t="s">
        <v>3636</v>
      </c>
      <c r="T8327" s="5" t="str">
        <f t="shared" si="781"/>
        <v>Stephanie Phelps</v>
      </c>
      <c r="U8327" t="s">
        <v>153</v>
      </c>
      <c r="V8327" s="5" t="s">
        <v>37</v>
      </c>
      <c r="W8327" s="5" t="s">
        <v>28</v>
      </c>
      <c r="X8327" s="5" t="s">
        <v>75</v>
      </c>
      <c r="Y8327" s="5" t="s">
        <v>1827</v>
      </c>
      <c r="Z8327" s="5" t="s">
        <v>84</v>
      </c>
      <c r="AA8327" s="4">
        <v>0.36</v>
      </c>
      <c r="AB8327" s="1">
        <v>40013</v>
      </c>
      <c r="AC8327" s="1">
        <v>26007</v>
      </c>
      <c r="AD8327">
        <f t="shared" si="782"/>
        <v>5</v>
      </c>
      <c r="AE8327">
        <f t="shared" ca="1" si="783"/>
        <v>53</v>
      </c>
      <c r="AF8327" t="str">
        <f t="shared" ca="1" si="784"/>
        <v>18-64</v>
      </c>
      <c r="AG8327" s="3">
        <f t="shared" si="785"/>
        <v>0.25960216666666669</v>
      </c>
      <c r="AH8327" t="str">
        <f>_xlfn.IFNA(VLOOKUP(Sales_Transactions[[#This Row],[Order ID]],Returned_Items[#All],2,FALSE),"Not Returned")</f>
        <v>Not Returned</v>
      </c>
    </row>
    <row r="8328" spans="1:34" x14ac:dyDescent="0.25">
      <c r="A8328">
        <v>41255</v>
      </c>
      <c r="C8328" t="s">
        <v>1644</v>
      </c>
      <c r="D8328" s="2" t="str">
        <f>TEXT(MID(Sales_Transactions[[#This Row],[Order Date]],2,5),"d/m/yyy")</f>
        <v>18/10/2009</v>
      </c>
      <c r="E8328" s="2" t="str">
        <f>TEXT(MID(Sales_Transactions[[#This Row],[Order Date]],2,5),"d")</f>
        <v>18</v>
      </c>
      <c r="F8328" s="2" t="str">
        <f>TEXT(MID(Sales_Transactions[[#This Row],[Order Date]],2,5),"m")</f>
        <v>10</v>
      </c>
      <c r="G8328" s="2" t="str">
        <f>TEXT(MID(Sales_Transactions[[#This Row],[Order Date]],2,5),"yyy")</f>
        <v>2009</v>
      </c>
      <c r="H8328" s="2" t="str">
        <f>TEXT(MID(Sales_Transactions[[#This Row],[Order Date]],2,5),"yyy/m")</f>
        <v>2009/10</v>
      </c>
      <c r="I8328" t="s">
        <v>22</v>
      </c>
      <c r="J8328">
        <f t="shared" si="780"/>
        <v>2</v>
      </c>
      <c r="K8328" s="2">
        <v>22</v>
      </c>
      <c r="L8328" s="3">
        <v>1333.19</v>
      </c>
      <c r="M8328" s="4">
        <v>0.01</v>
      </c>
      <c r="N8328" s="5" t="s">
        <v>23</v>
      </c>
      <c r="O8328" s="3">
        <v>331.48</v>
      </c>
      <c r="P8328" s="3">
        <v>60.65</v>
      </c>
      <c r="Q8328" s="3">
        <v>12.23</v>
      </c>
      <c r="R8328" s="5" t="s">
        <v>1946</v>
      </c>
      <c r="S8328" s="5" t="s">
        <v>895</v>
      </c>
      <c r="T8328" s="5" t="str">
        <f t="shared" si="781"/>
        <v>Christine Abelman</v>
      </c>
      <c r="U8328" t="s">
        <v>153</v>
      </c>
      <c r="V8328" s="5" t="s">
        <v>47</v>
      </c>
      <c r="W8328" s="5" t="s">
        <v>57</v>
      </c>
      <c r="X8328" s="5" t="s">
        <v>58</v>
      </c>
      <c r="Y8328" s="5" t="s">
        <v>2168</v>
      </c>
      <c r="Z8328" s="5" t="s">
        <v>56</v>
      </c>
      <c r="AA8328" s="4">
        <v>0.64</v>
      </c>
      <c r="AB8328" s="1">
        <v>40111</v>
      </c>
      <c r="AC8328" s="1">
        <v>25825</v>
      </c>
      <c r="AD8328">
        <f t="shared" si="782"/>
        <v>7</v>
      </c>
      <c r="AE8328">
        <f t="shared" ca="1" si="783"/>
        <v>53</v>
      </c>
      <c r="AF8328" t="str">
        <f t="shared" ca="1" si="784"/>
        <v>18-64</v>
      </c>
      <c r="AG8328" s="3">
        <f t="shared" si="785"/>
        <v>3.3124515909090912</v>
      </c>
      <c r="AH8328" t="str">
        <f>_xlfn.IFNA(VLOOKUP(Sales_Transactions[[#This Row],[Order ID]],Returned_Items[#All],2,FALSE),"Not Returned")</f>
        <v>Not Returned</v>
      </c>
    </row>
    <row r="8329" spans="1:34" x14ac:dyDescent="0.25">
      <c r="A8329">
        <v>41760</v>
      </c>
      <c r="C8329" t="s">
        <v>2821</v>
      </c>
      <c r="D8329" s="2" t="str">
        <f>TEXT(MID(Sales_Transactions[[#This Row],[Order Date]],2,5),"d/m/yyy")</f>
        <v>27/1/2012</v>
      </c>
      <c r="E8329" s="2" t="str">
        <f>TEXT(MID(Sales_Transactions[[#This Row],[Order Date]],2,5),"d")</f>
        <v>27</v>
      </c>
      <c r="F8329" s="2" t="str">
        <f>TEXT(MID(Sales_Transactions[[#This Row],[Order Date]],2,5),"m")</f>
        <v>1</v>
      </c>
      <c r="G8329" s="2" t="str">
        <f>TEXT(MID(Sales_Transactions[[#This Row],[Order Date]],2,5),"yyy")</f>
        <v>2012</v>
      </c>
      <c r="H8329" s="2" t="str">
        <f>TEXT(MID(Sales_Transactions[[#This Row],[Order Date]],2,5),"yyy/m")</f>
        <v>2012/1</v>
      </c>
      <c r="I8329" t="s">
        <v>22</v>
      </c>
      <c r="J8329">
        <f t="shared" si="780"/>
        <v>2</v>
      </c>
      <c r="K8329" s="2">
        <v>21</v>
      </c>
      <c r="L8329" s="3">
        <v>6688.66</v>
      </c>
      <c r="M8329" s="4">
        <v>0.04</v>
      </c>
      <c r="N8329" s="5" t="s">
        <v>23</v>
      </c>
      <c r="O8329" s="3">
        <v>2648.08</v>
      </c>
      <c r="P8329" s="3">
        <v>315.98</v>
      </c>
      <c r="Q8329" s="3">
        <v>19.989999999999998</v>
      </c>
      <c r="R8329" s="5" t="s">
        <v>911</v>
      </c>
      <c r="S8329" s="5" t="s">
        <v>929</v>
      </c>
      <c r="T8329" s="5" t="str">
        <f t="shared" si="781"/>
        <v>Erica Smith</v>
      </c>
      <c r="U8329" t="s">
        <v>153</v>
      </c>
      <c r="V8329" s="5" t="s">
        <v>27</v>
      </c>
      <c r="W8329" s="5" t="s">
        <v>28</v>
      </c>
      <c r="X8329" s="5" t="s">
        <v>41</v>
      </c>
      <c r="Y8329" s="5" t="s">
        <v>1539</v>
      </c>
      <c r="Z8329" s="5" t="s">
        <v>43</v>
      </c>
      <c r="AA8329" s="4">
        <v>0.38</v>
      </c>
      <c r="AB8329" s="1">
        <v>40940</v>
      </c>
      <c r="AC8329" s="1">
        <v>25783</v>
      </c>
      <c r="AD8329">
        <f t="shared" si="782"/>
        <v>5</v>
      </c>
      <c r="AE8329">
        <f t="shared" ca="1" si="783"/>
        <v>54</v>
      </c>
      <c r="AF8329" t="str">
        <f t="shared" ca="1" si="784"/>
        <v>18-64</v>
      </c>
      <c r="AG8329" s="3">
        <f t="shared" si="785"/>
        <v>15.992552761904763</v>
      </c>
      <c r="AH8329" t="str">
        <f>_xlfn.IFNA(VLOOKUP(Sales_Transactions[[#This Row],[Order ID]],Returned_Items[#All],2,FALSE),"Not Returned")</f>
        <v>Returned</v>
      </c>
    </row>
    <row r="8330" spans="1:34" x14ac:dyDescent="0.25">
      <c r="A8330">
        <v>41760</v>
      </c>
      <c r="C8330" t="s">
        <v>2821</v>
      </c>
      <c r="D8330" s="2" t="str">
        <f>TEXT(MID(Sales_Transactions[[#This Row],[Order Date]],2,5),"d/m/yyy")</f>
        <v>27/1/2012</v>
      </c>
      <c r="E8330" s="2" t="str">
        <f>TEXT(MID(Sales_Transactions[[#This Row],[Order Date]],2,5),"d")</f>
        <v>27</v>
      </c>
      <c r="F8330" s="2" t="str">
        <f>TEXT(MID(Sales_Transactions[[#This Row],[Order Date]],2,5),"m")</f>
        <v>1</v>
      </c>
      <c r="G8330" s="2" t="str">
        <f>TEXT(MID(Sales_Transactions[[#This Row],[Order Date]],2,5),"yyy")</f>
        <v>2012</v>
      </c>
      <c r="H8330" s="2" t="str">
        <f>TEXT(MID(Sales_Transactions[[#This Row],[Order Date]],2,5),"yyy/m")</f>
        <v>2012/1</v>
      </c>
      <c r="I8330" t="s">
        <v>22</v>
      </c>
      <c r="J8330">
        <f t="shared" si="780"/>
        <v>2</v>
      </c>
      <c r="K8330" s="2">
        <v>22</v>
      </c>
      <c r="L8330" s="3">
        <v>247.45</v>
      </c>
      <c r="M8330" s="4">
        <v>0</v>
      </c>
      <c r="N8330" s="5" t="s">
        <v>23</v>
      </c>
      <c r="O8330" s="3">
        <v>-133.18</v>
      </c>
      <c r="P8330" s="3">
        <v>9.98</v>
      </c>
      <c r="Q8330" s="3">
        <v>12.52</v>
      </c>
      <c r="R8330" s="5" t="s">
        <v>911</v>
      </c>
      <c r="S8330" s="5" t="s">
        <v>929</v>
      </c>
      <c r="T8330" s="5" t="str">
        <f t="shared" si="781"/>
        <v>Erica Smith</v>
      </c>
      <c r="U8330" t="s">
        <v>153</v>
      </c>
      <c r="V8330" s="5" t="s">
        <v>27</v>
      </c>
      <c r="W8330" s="5" t="s">
        <v>57</v>
      </c>
      <c r="X8330" s="5" t="s">
        <v>58</v>
      </c>
      <c r="Y8330" s="5" t="s">
        <v>2404</v>
      </c>
      <c r="Z8330" s="5" t="s">
        <v>43</v>
      </c>
      <c r="AA8330" s="4">
        <v>0.56999999999999995</v>
      </c>
      <c r="AB8330" s="1">
        <v>40942</v>
      </c>
      <c r="AC8330" s="1">
        <v>25275</v>
      </c>
      <c r="AD8330">
        <f t="shared" si="782"/>
        <v>7</v>
      </c>
      <c r="AE8330">
        <f t="shared" ca="1" si="783"/>
        <v>55</v>
      </c>
      <c r="AF8330" t="str">
        <f t="shared" ca="1" si="784"/>
        <v>18-64</v>
      </c>
      <c r="AG8330" s="3">
        <f t="shared" si="785"/>
        <v>1.0227272727272727</v>
      </c>
      <c r="AH8330" t="str">
        <f>_xlfn.IFNA(VLOOKUP(Sales_Transactions[[#This Row],[Order ID]],Returned_Items[#All],2,FALSE),"Not Returned")</f>
        <v>Returned</v>
      </c>
    </row>
    <row r="8331" spans="1:34" x14ac:dyDescent="0.25">
      <c r="A8331">
        <v>41760</v>
      </c>
      <c r="C8331" t="s">
        <v>2821</v>
      </c>
      <c r="D8331" s="2" t="str">
        <f>TEXT(MID(Sales_Transactions[[#This Row],[Order Date]],2,5),"d/m/yyy")</f>
        <v>27/1/2012</v>
      </c>
      <c r="E8331" s="2" t="str">
        <f>TEXT(MID(Sales_Transactions[[#This Row],[Order Date]],2,5),"d")</f>
        <v>27</v>
      </c>
      <c r="F8331" s="2" t="str">
        <f>TEXT(MID(Sales_Transactions[[#This Row],[Order Date]],2,5),"m")</f>
        <v>1</v>
      </c>
      <c r="G8331" s="2" t="str">
        <f>TEXT(MID(Sales_Transactions[[#This Row],[Order Date]],2,5),"yyy")</f>
        <v>2012</v>
      </c>
      <c r="H8331" s="2" t="str">
        <f>TEXT(MID(Sales_Transactions[[#This Row],[Order Date]],2,5),"yyy/m")</f>
        <v>2012/1</v>
      </c>
      <c r="I8331" t="s">
        <v>22</v>
      </c>
      <c r="J8331">
        <f t="shared" si="780"/>
        <v>2</v>
      </c>
      <c r="K8331" s="2">
        <v>7</v>
      </c>
      <c r="L8331" s="3">
        <v>685.72050000000002</v>
      </c>
      <c r="M8331" s="4">
        <v>0.08</v>
      </c>
      <c r="N8331" s="5" t="s">
        <v>23</v>
      </c>
      <c r="O8331" s="3">
        <v>-278.87</v>
      </c>
      <c r="P8331" s="3">
        <v>115.99</v>
      </c>
      <c r="Q8331" s="3">
        <v>2.5</v>
      </c>
      <c r="R8331" s="5" t="s">
        <v>911</v>
      </c>
      <c r="S8331" s="5" t="s">
        <v>929</v>
      </c>
      <c r="T8331" s="5" t="str">
        <f t="shared" si="781"/>
        <v>Erica Smith</v>
      </c>
      <c r="U8331" t="s">
        <v>153</v>
      </c>
      <c r="V8331" s="5" t="s">
        <v>27</v>
      </c>
      <c r="W8331" s="5" t="s">
        <v>48</v>
      </c>
      <c r="X8331" s="5" t="s">
        <v>49</v>
      </c>
      <c r="Y8331" s="5" t="s">
        <v>176</v>
      </c>
      <c r="Z8331" s="5" t="s">
        <v>43</v>
      </c>
      <c r="AA8331" s="4">
        <v>0.56999999999999995</v>
      </c>
      <c r="AB8331" s="1">
        <v>40940</v>
      </c>
      <c r="AC8331" s="1">
        <v>25496</v>
      </c>
      <c r="AD8331">
        <f t="shared" si="782"/>
        <v>5</v>
      </c>
      <c r="AE8331">
        <f t="shared" ca="1" si="783"/>
        <v>54</v>
      </c>
      <c r="AF8331" t="str">
        <f t="shared" ca="1" si="784"/>
        <v>18-64</v>
      </c>
      <c r="AG8331" s="3">
        <f t="shared" si="785"/>
        <v>16.913886857142856</v>
      </c>
      <c r="AH8331" t="str">
        <f>_xlfn.IFNA(VLOOKUP(Sales_Transactions[[#This Row],[Order ID]],Returned_Items[#All],2,FALSE),"Not Returned")</f>
        <v>Returned</v>
      </c>
    </row>
    <row r="8332" spans="1:34" x14ac:dyDescent="0.25">
      <c r="A8332">
        <v>41760</v>
      </c>
      <c r="C8332" t="s">
        <v>2821</v>
      </c>
      <c r="D8332" s="2" t="str">
        <f>TEXT(MID(Sales_Transactions[[#This Row],[Order Date]],2,5),"d/m/yyy")</f>
        <v>27/1/2012</v>
      </c>
      <c r="E8332" s="2" t="str">
        <f>TEXT(MID(Sales_Transactions[[#This Row],[Order Date]],2,5),"d")</f>
        <v>27</v>
      </c>
      <c r="F8332" s="2" t="str">
        <f>TEXT(MID(Sales_Transactions[[#This Row],[Order Date]],2,5),"m")</f>
        <v>1</v>
      </c>
      <c r="G8332" s="2" t="str">
        <f>TEXT(MID(Sales_Transactions[[#This Row],[Order Date]],2,5),"yyy")</f>
        <v>2012</v>
      </c>
      <c r="H8332" s="2" t="str">
        <f>TEXT(MID(Sales_Transactions[[#This Row],[Order Date]],2,5),"yyy/m")</f>
        <v>2012/1</v>
      </c>
      <c r="I8332" t="s">
        <v>22</v>
      </c>
      <c r="J8332">
        <f t="shared" si="780"/>
        <v>2</v>
      </c>
      <c r="K8332" s="2">
        <v>40</v>
      </c>
      <c r="L8332" s="3">
        <v>3232.1334999999999</v>
      </c>
      <c r="M8332" s="4">
        <v>0.05</v>
      </c>
      <c r="N8332" s="5" t="s">
        <v>23</v>
      </c>
      <c r="O8332" s="3">
        <v>696.95</v>
      </c>
      <c r="P8332" s="3">
        <v>95.99</v>
      </c>
      <c r="Q8332" s="3">
        <v>8.99</v>
      </c>
      <c r="R8332" s="5" t="s">
        <v>911</v>
      </c>
      <c r="S8332" s="5" t="s">
        <v>929</v>
      </c>
      <c r="T8332" s="5" t="str">
        <f t="shared" si="781"/>
        <v>Erica Smith</v>
      </c>
      <c r="U8332" t="s">
        <v>153</v>
      </c>
      <c r="V8332" s="5" t="s">
        <v>27</v>
      </c>
      <c r="W8332" s="5" t="s">
        <v>48</v>
      </c>
      <c r="X8332" s="5" t="s">
        <v>49</v>
      </c>
      <c r="Y8332" s="5" t="s">
        <v>302</v>
      </c>
      <c r="Z8332" s="5" t="s">
        <v>43</v>
      </c>
      <c r="AA8332" s="4">
        <v>0.56999999999999995</v>
      </c>
      <c r="AB8332" s="1">
        <v>40940</v>
      </c>
      <c r="AC8332" s="1">
        <v>25295</v>
      </c>
      <c r="AD8332">
        <f t="shared" si="782"/>
        <v>5</v>
      </c>
      <c r="AE8332">
        <f t="shared" ca="1" si="783"/>
        <v>55</v>
      </c>
      <c r="AF8332" t="str">
        <f t="shared" ca="1" si="784"/>
        <v>18-64</v>
      </c>
      <c r="AG8332" s="3">
        <f t="shared" si="785"/>
        <v>2.6233001249999996</v>
      </c>
      <c r="AH8332" t="str">
        <f>_xlfn.IFNA(VLOOKUP(Sales_Transactions[[#This Row],[Order ID]],Returned_Items[#All],2,FALSE),"Not Returned")</f>
        <v>Returned</v>
      </c>
    </row>
    <row r="8333" spans="1:34" x14ac:dyDescent="0.25">
      <c r="A8333">
        <v>42852</v>
      </c>
      <c r="C8333" t="s">
        <v>2301</v>
      </c>
      <c r="D8333" s="2" t="str">
        <f>TEXT(MID(Sales_Transactions[[#This Row],[Order Date]],2,5),"d/m/yyy")</f>
        <v>20/12/2009</v>
      </c>
      <c r="E8333" s="2" t="str">
        <f>TEXT(MID(Sales_Transactions[[#This Row],[Order Date]],2,5),"d")</f>
        <v>20</v>
      </c>
      <c r="F8333" s="2" t="str">
        <f>TEXT(MID(Sales_Transactions[[#This Row],[Order Date]],2,5),"m")</f>
        <v>12</v>
      </c>
      <c r="G8333" s="2" t="str">
        <f>TEXT(MID(Sales_Transactions[[#This Row],[Order Date]],2,5),"yyy")</f>
        <v>2009</v>
      </c>
      <c r="H8333" s="2" t="str">
        <f>TEXT(MID(Sales_Transactions[[#This Row],[Order Date]],2,5),"yyy/m")</f>
        <v>2009/12</v>
      </c>
      <c r="I8333" t="s">
        <v>52</v>
      </c>
      <c r="J8333">
        <f t="shared" si="780"/>
        <v>1</v>
      </c>
      <c r="K8333" s="2">
        <v>13</v>
      </c>
      <c r="L8333" s="3">
        <v>129.9</v>
      </c>
      <c r="M8333" s="4">
        <v>0.02</v>
      </c>
      <c r="N8333" s="5" t="s">
        <v>23</v>
      </c>
      <c r="O8333" s="3">
        <v>-63.51</v>
      </c>
      <c r="P8333" s="3">
        <v>9.06</v>
      </c>
      <c r="Q8333" s="3">
        <v>9.86</v>
      </c>
      <c r="R8333" s="5" t="s">
        <v>312</v>
      </c>
      <c r="S8333" s="5" t="s">
        <v>3486</v>
      </c>
      <c r="T8333" s="5" t="str">
        <f t="shared" si="781"/>
        <v>Brendan Sweed</v>
      </c>
      <c r="U8333" t="s">
        <v>153</v>
      </c>
      <c r="V8333" s="5" t="s">
        <v>37</v>
      </c>
      <c r="W8333" s="5" t="s">
        <v>28</v>
      </c>
      <c r="X8333" s="5" t="s">
        <v>75</v>
      </c>
      <c r="Y8333" s="5" t="s">
        <v>1626</v>
      </c>
      <c r="Z8333" s="5" t="s">
        <v>43</v>
      </c>
      <c r="AA8333" s="4">
        <v>0.4</v>
      </c>
      <c r="AB8333" s="1">
        <v>40169</v>
      </c>
      <c r="AC8333" s="1">
        <v>25449</v>
      </c>
      <c r="AD8333">
        <f t="shared" si="782"/>
        <v>2</v>
      </c>
      <c r="AE8333">
        <f t="shared" ca="1" si="783"/>
        <v>54</v>
      </c>
      <c r="AF8333" t="str">
        <f t="shared" ca="1" si="784"/>
        <v>18-64</v>
      </c>
      <c r="AG8333" s="3">
        <f t="shared" si="785"/>
        <v>1.4552452307692307</v>
      </c>
      <c r="AH8333" t="str">
        <f>_xlfn.IFNA(VLOOKUP(Sales_Transactions[[#This Row],[Order ID]],Returned_Items[#All],2,FALSE),"Not Returned")</f>
        <v>Not Returned</v>
      </c>
    </row>
    <row r="8334" spans="1:34" x14ac:dyDescent="0.25">
      <c r="A8334">
        <v>42982</v>
      </c>
      <c r="C8334" t="s">
        <v>3170</v>
      </c>
      <c r="D8334" s="2" t="str">
        <f>TEXT(MID(Sales_Transactions[[#This Row],[Order Date]],2,5),"d/m/yyy")</f>
        <v>27/7/2012</v>
      </c>
      <c r="E8334" s="2" t="str">
        <f>TEXT(MID(Sales_Transactions[[#This Row],[Order Date]],2,5),"d")</f>
        <v>27</v>
      </c>
      <c r="F8334" s="2" t="str">
        <f>TEXT(MID(Sales_Transactions[[#This Row],[Order Date]],2,5),"m")</f>
        <v>7</v>
      </c>
      <c r="G8334" s="2" t="str">
        <f>TEXT(MID(Sales_Transactions[[#This Row],[Order Date]],2,5),"yyy")</f>
        <v>2012</v>
      </c>
      <c r="H8334" s="2" t="str">
        <f>TEXT(MID(Sales_Transactions[[#This Row],[Order Date]],2,5),"yyy/m")</f>
        <v>2012/7</v>
      </c>
      <c r="I8334" t="s">
        <v>22</v>
      </c>
      <c r="J8334">
        <f t="shared" si="780"/>
        <v>2</v>
      </c>
      <c r="K8334" s="2">
        <v>42</v>
      </c>
      <c r="L8334" s="3">
        <v>1587.59</v>
      </c>
      <c r="M8334" s="4">
        <v>0.08</v>
      </c>
      <c r="N8334" s="5" t="s">
        <v>23</v>
      </c>
      <c r="O8334" s="3">
        <v>651.74</v>
      </c>
      <c r="P8334" s="3">
        <v>39.89</v>
      </c>
      <c r="Q8334" s="3">
        <v>3.04</v>
      </c>
      <c r="R8334" s="5" t="s">
        <v>312</v>
      </c>
      <c r="S8334" s="5" t="s">
        <v>3486</v>
      </c>
      <c r="T8334" s="5" t="str">
        <f t="shared" si="781"/>
        <v>Brendan Sweed</v>
      </c>
      <c r="U8334" t="s">
        <v>153</v>
      </c>
      <c r="V8334" s="5" t="s">
        <v>37</v>
      </c>
      <c r="W8334" s="5" t="s">
        <v>57</v>
      </c>
      <c r="X8334" s="5" t="s">
        <v>58</v>
      </c>
      <c r="Y8334" s="5" t="s">
        <v>94</v>
      </c>
      <c r="Z8334" s="5" t="s">
        <v>84</v>
      </c>
      <c r="AA8334" s="4">
        <v>0.53</v>
      </c>
      <c r="AB8334" s="1">
        <v>41122</v>
      </c>
      <c r="AC8334" s="1">
        <v>25402</v>
      </c>
      <c r="AD8334">
        <f t="shared" si="782"/>
        <v>5</v>
      </c>
      <c r="AE8334">
        <f t="shared" ca="1" si="783"/>
        <v>55</v>
      </c>
      <c r="AF8334" t="str">
        <f t="shared" ca="1" si="784"/>
        <v>18-64</v>
      </c>
      <c r="AG8334" s="3">
        <f t="shared" si="785"/>
        <v>1.0213830476190477</v>
      </c>
      <c r="AH8334" t="str">
        <f>_xlfn.IFNA(VLOOKUP(Sales_Transactions[[#This Row],[Order ID]],Returned_Items[#All],2,FALSE),"Not Returned")</f>
        <v>Not Returned</v>
      </c>
    </row>
    <row r="8335" spans="1:34" x14ac:dyDescent="0.25">
      <c r="A8335">
        <v>43298</v>
      </c>
      <c r="C8335" t="s">
        <v>44</v>
      </c>
      <c r="D8335" s="2" t="str">
        <f>TEXT(MID(Sales_Transactions[[#This Row],[Order Date]],2,5),"d/m/yyy")</f>
        <v>10/7/2011</v>
      </c>
      <c r="E8335" s="2" t="str">
        <f>TEXT(MID(Sales_Transactions[[#This Row],[Order Date]],2,5),"d")</f>
        <v>10</v>
      </c>
      <c r="F8335" s="2" t="str">
        <f>TEXT(MID(Sales_Transactions[[#This Row],[Order Date]],2,5),"m")</f>
        <v>7</v>
      </c>
      <c r="G8335" s="2" t="str">
        <f>TEXT(MID(Sales_Transactions[[#This Row],[Order Date]],2,5),"yyy")</f>
        <v>2011</v>
      </c>
      <c r="H8335" s="2" t="str">
        <f>TEXT(MID(Sales_Transactions[[#This Row],[Order Date]],2,5),"yyy/m")</f>
        <v>2011/7</v>
      </c>
      <c r="I8335" t="s">
        <v>52</v>
      </c>
      <c r="J8335">
        <f t="shared" si="780"/>
        <v>1</v>
      </c>
      <c r="K8335" s="2">
        <v>33</v>
      </c>
      <c r="L8335" s="3">
        <v>5964.19</v>
      </c>
      <c r="M8335" s="4">
        <v>0.1</v>
      </c>
      <c r="N8335" s="5" t="s">
        <v>23</v>
      </c>
      <c r="O8335" s="3">
        <v>988.2</v>
      </c>
      <c r="P8335" s="3">
        <v>199.99</v>
      </c>
      <c r="Q8335" s="3">
        <v>24.49</v>
      </c>
      <c r="R8335" s="5" t="s">
        <v>3637</v>
      </c>
      <c r="S8335" s="5" t="s">
        <v>3638</v>
      </c>
      <c r="T8335" s="5" t="str">
        <f t="shared" si="781"/>
        <v>Tonja Turnell</v>
      </c>
      <c r="U8335" t="s">
        <v>153</v>
      </c>
      <c r="V8335" s="5" t="s">
        <v>37</v>
      </c>
      <c r="W8335" s="5" t="s">
        <v>48</v>
      </c>
      <c r="X8335" s="5" t="s">
        <v>131</v>
      </c>
      <c r="Y8335" s="5" t="s">
        <v>1046</v>
      </c>
      <c r="Z8335" s="5" t="s">
        <v>31</v>
      </c>
      <c r="AA8335" s="4">
        <v>0.46</v>
      </c>
      <c r="AB8335" s="1">
        <v>40736</v>
      </c>
      <c r="AC8335" s="1">
        <v>25398</v>
      </c>
      <c r="AD8335">
        <f t="shared" si="782"/>
        <v>2</v>
      </c>
      <c r="AE8335">
        <f t="shared" ca="1" si="783"/>
        <v>55</v>
      </c>
      <c r="AF8335" t="str">
        <f t="shared" ca="1" si="784"/>
        <v>18-64</v>
      </c>
      <c r="AG8335" s="3">
        <f t="shared" si="785"/>
        <v>6.7963639393939399</v>
      </c>
      <c r="AH8335" t="str">
        <f>_xlfn.IFNA(VLOOKUP(Sales_Transactions[[#This Row],[Order ID]],Returned_Items[#All],2,FALSE),"Not Returned")</f>
        <v>Not Returned</v>
      </c>
    </row>
    <row r="8336" spans="1:34" x14ac:dyDescent="0.25">
      <c r="A8336">
        <v>43298</v>
      </c>
      <c r="C8336" t="s">
        <v>44</v>
      </c>
      <c r="D8336" s="2" t="str">
        <f>TEXT(MID(Sales_Transactions[[#This Row],[Order Date]],2,5),"d/m/yyy")</f>
        <v>10/7/2011</v>
      </c>
      <c r="E8336" s="2" t="str">
        <f>TEXT(MID(Sales_Transactions[[#This Row],[Order Date]],2,5),"d")</f>
        <v>10</v>
      </c>
      <c r="F8336" s="2" t="str">
        <f>TEXT(MID(Sales_Transactions[[#This Row],[Order Date]],2,5),"m")</f>
        <v>7</v>
      </c>
      <c r="G8336" s="2" t="str">
        <f>TEXT(MID(Sales_Transactions[[#This Row],[Order Date]],2,5),"yyy")</f>
        <v>2011</v>
      </c>
      <c r="H8336" s="2" t="str">
        <f>TEXT(MID(Sales_Transactions[[#This Row],[Order Date]],2,5),"yyy/m")</f>
        <v>2011/7</v>
      </c>
      <c r="I8336" t="s">
        <v>52</v>
      </c>
      <c r="J8336">
        <f t="shared" si="780"/>
        <v>1</v>
      </c>
      <c r="K8336" s="2">
        <v>15</v>
      </c>
      <c r="L8336" s="3">
        <v>109.2</v>
      </c>
      <c r="M8336" s="4">
        <v>0.03</v>
      </c>
      <c r="N8336" s="5" t="s">
        <v>23</v>
      </c>
      <c r="O8336" s="3">
        <v>-50.27</v>
      </c>
      <c r="P8336" s="3">
        <v>6.48</v>
      </c>
      <c r="Q8336" s="3">
        <v>7.37</v>
      </c>
      <c r="R8336" s="5" t="s">
        <v>3637</v>
      </c>
      <c r="S8336" s="5" t="s">
        <v>3638</v>
      </c>
      <c r="T8336" s="5" t="str">
        <f t="shared" si="781"/>
        <v>Tonja Turnell</v>
      </c>
      <c r="U8336" t="s">
        <v>153</v>
      </c>
      <c r="V8336" s="5" t="s">
        <v>37</v>
      </c>
      <c r="W8336" s="5" t="s">
        <v>28</v>
      </c>
      <c r="X8336" s="5" t="s">
        <v>75</v>
      </c>
      <c r="Y8336" s="5" t="s">
        <v>1499</v>
      </c>
      <c r="Z8336" s="5" t="s">
        <v>43</v>
      </c>
      <c r="AA8336" s="4">
        <v>0.37</v>
      </c>
      <c r="AB8336" s="1">
        <v>40736</v>
      </c>
      <c r="AC8336" s="1">
        <v>24934</v>
      </c>
      <c r="AD8336">
        <f t="shared" si="782"/>
        <v>2</v>
      </c>
      <c r="AE8336">
        <f t="shared" ca="1" si="783"/>
        <v>56</v>
      </c>
      <c r="AF8336" t="str">
        <f t="shared" ca="1" si="784"/>
        <v>18-64</v>
      </c>
      <c r="AG8336" s="3">
        <f t="shared" si="785"/>
        <v>0.92320373333333328</v>
      </c>
      <c r="AH8336" t="str">
        <f>_xlfn.IFNA(VLOOKUP(Sales_Transactions[[#This Row],[Order ID]],Returned_Items[#All],2,FALSE),"Not Returned")</f>
        <v>Not Returned</v>
      </c>
    </row>
    <row r="8337" spans="1:34" x14ac:dyDescent="0.25">
      <c r="A8337">
        <v>44516</v>
      </c>
      <c r="C8337" t="s">
        <v>2068</v>
      </c>
      <c r="D8337" s="2" t="str">
        <f>TEXT(MID(Sales_Transactions[[#This Row],[Order Date]],2,5),"d/m/yyy")</f>
        <v>29/6/2011</v>
      </c>
      <c r="E8337" s="2" t="str">
        <f>TEXT(MID(Sales_Transactions[[#This Row],[Order Date]],2,5),"d")</f>
        <v>29</v>
      </c>
      <c r="F8337" s="2" t="str">
        <f>TEXT(MID(Sales_Transactions[[#This Row],[Order Date]],2,5),"m")</f>
        <v>6</v>
      </c>
      <c r="G8337" s="2" t="str">
        <f>TEXT(MID(Sales_Transactions[[#This Row],[Order Date]],2,5),"yyy")</f>
        <v>2011</v>
      </c>
      <c r="H8337" s="2" t="str">
        <f>TEXT(MID(Sales_Transactions[[#This Row],[Order Date]],2,5),"yyy/m")</f>
        <v>2011/6</v>
      </c>
      <c r="I8337" t="s">
        <v>101</v>
      </c>
      <c r="J8337">
        <f t="shared" si="780"/>
        <v>1</v>
      </c>
      <c r="K8337" s="2">
        <v>17</v>
      </c>
      <c r="L8337" s="3">
        <v>57.96</v>
      </c>
      <c r="M8337" s="4">
        <v>0.06</v>
      </c>
      <c r="N8337" s="5" t="s">
        <v>23</v>
      </c>
      <c r="O8337" s="3">
        <v>-47.32</v>
      </c>
      <c r="P8337" s="3">
        <v>3.28</v>
      </c>
      <c r="Q8337" s="3">
        <v>3.97</v>
      </c>
      <c r="R8337" s="5" t="s">
        <v>234</v>
      </c>
      <c r="S8337" s="5" t="s">
        <v>2532</v>
      </c>
      <c r="T8337" s="5" t="str">
        <f t="shared" si="781"/>
        <v>Andrew Roberts</v>
      </c>
      <c r="U8337" t="s">
        <v>153</v>
      </c>
      <c r="V8337" s="5" t="s">
        <v>27</v>
      </c>
      <c r="W8337" s="5" t="s">
        <v>28</v>
      </c>
      <c r="X8337" s="5" t="s">
        <v>124</v>
      </c>
      <c r="Y8337" s="5" t="s">
        <v>959</v>
      </c>
      <c r="Z8337" s="5" t="s">
        <v>84</v>
      </c>
      <c r="AA8337" s="4">
        <v>0.56000000000000005</v>
      </c>
      <c r="AB8337" s="1">
        <v>40723</v>
      </c>
      <c r="AC8337" s="1">
        <v>25067</v>
      </c>
      <c r="AD8337">
        <f t="shared" si="782"/>
        <v>0</v>
      </c>
      <c r="AE8337">
        <f t="shared" ca="1" si="783"/>
        <v>55</v>
      </c>
      <c r="AF8337" t="str">
        <f t="shared" ca="1" si="784"/>
        <v>18-64</v>
      </c>
      <c r="AG8337" s="3">
        <f t="shared" si="785"/>
        <v>0.42635482352941179</v>
      </c>
      <c r="AH8337" t="str">
        <f>_xlfn.IFNA(VLOOKUP(Sales_Transactions[[#This Row],[Order ID]],Returned_Items[#All],2,FALSE),"Not Returned")</f>
        <v>Not Returned</v>
      </c>
    </row>
    <row r="8338" spans="1:34" x14ac:dyDescent="0.25">
      <c r="A8338">
        <v>45088</v>
      </c>
      <c r="C8338" t="s">
        <v>681</v>
      </c>
      <c r="D8338" s="2" t="str">
        <f>TEXT(MID(Sales_Transactions[[#This Row],[Order Date]],2,5),"d/m/yyy")</f>
        <v>22/11/2010</v>
      </c>
      <c r="E8338" s="2" t="str">
        <f>TEXT(MID(Sales_Transactions[[#This Row],[Order Date]],2,5),"d")</f>
        <v>22</v>
      </c>
      <c r="F8338" s="2" t="str">
        <f>TEXT(MID(Sales_Transactions[[#This Row],[Order Date]],2,5),"m")</f>
        <v>11</v>
      </c>
      <c r="G8338" s="2" t="str">
        <f>TEXT(MID(Sales_Transactions[[#This Row],[Order Date]],2,5),"yyy")</f>
        <v>2010</v>
      </c>
      <c r="H8338" s="2" t="str">
        <f>TEXT(MID(Sales_Transactions[[#This Row],[Order Date]],2,5),"yyy/m")</f>
        <v>2010/11</v>
      </c>
      <c r="I8338" t="s">
        <v>22</v>
      </c>
      <c r="J8338">
        <f t="shared" si="780"/>
        <v>2</v>
      </c>
      <c r="K8338" s="2">
        <v>9</v>
      </c>
      <c r="L8338" s="3">
        <v>1418.9559999999999</v>
      </c>
      <c r="M8338" s="4">
        <v>0.09</v>
      </c>
      <c r="N8338" s="5" t="s">
        <v>23</v>
      </c>
      <c r="O8338" s="3">
        <v>-447.41</v>
      </c>
      <c r="P8338" s="3">
        <v>195.99</v>
      </c>
      <c r="Q8338" s="3">
        <v>4.2</v>
      </c>
      <c r="R8338" s="5" t="s">
        <v>922</v>
      </c>
      <c r="S8338" s="5" t="s">
        <v>3639</v>
      </c>
      <c r="T8338" s="5" t="str">
        <f t="shared" si="781"/>
        <v>Christopher Conant</v>
      </c>
      <c r="U8338" t="s">
        <v>153</v>
      </c>
      <c r="V8338" s="5" t="s">
        <v>74</v>
      </c>
      <c r="W8338" s="5" t="s">
        <v>48</v>
      </c>
      <c r="X8338" s="5" t="s">
        <v>49</v>
      </c>
      <c r="Y8338" s="5" t="s">
        <v>1039</v>
      </c>
      <c r="Z8338" s="5" t="s">
        <v>43</v>
      </c>
      <c r="AA8338" s="4">
        <v>0.6</v>
      </c>
      <c r="AB8338" s="1">
        <v>40511</v>
      </c>
      <c r="AC8338" s="1">
        <v>24907</v>
      </c>
      <c r="AD8338">
        <f t="shared" si="782"/>
        <v>7</v>
      </c>
      <c r="AE8338">
        <f t="shared" ca="1" si="783"/>
        <v>56</v>
      </c>
      <c r="AF8338" t="str">
        <f t="shared" ca="1" si="784"/>
        <v>18-64</v>
      </c>
      <c r="AG8338" s="3">
        <f t="shared" si="785"/>
        <v>22.223734333333333</v>
      </c>
      <c r="AH8338" t="str">
        <f>_xlfn.IFNA(VLOOKUP(Sales_Transactions[[#This Row],[Order ID]],Returned_Items[#All],2,FALSE),"Not Returned")</f>
        <v>Not Returned</v>
      </c>
    </row>
    <row r="8339" spans="1:34" x14ac:dyDescent="0.25">
      <c r="A8339">
        <v>46599</v>
      </c>
      <c r="C8339" t="s">
        <v>3418</v>
      </c>
      <c r="D8339" s="2" t="str">
        <f>TEXT(MID(Sales_Transactions[[#This Row],[Order Date]],2,5),"d/m/yyy")</f>
        <v>13/9/2010</v>
      </c>
      <c r="E8339" s="2" t="str">
        <f>TEXT(MID(Sales_Transactions[[#This Row],[Order Date]],2,5),"d")</f>
        <v>13</v>
      </c>
      <c r="F8339" s="2" t="str">
        <f>TEXT(MID(Sales_Transactions[[#This Row],[Order Date]],2,5),"m")</f>
        <v>9</v>
      </c>
      <c r="G8339" s="2" t="str">
        <f>TEXT(MID(Sales_Transactions[[#This Row],[Order Date]],2,5),"yyy")</f>
        <v>2010</v>
      </c>
      <c r="H8339" s="2" t="str">
        <f>TEXT(MID(Sales_Transactions[[#This Row],[Order Date]],2,5),"yyy/m")</f>
        <v>2010/9</v>
      </c>
      <c r="I8339" t="s">
        <v>52</v>
      </c>
      <c r="J8339">
        <f t="shared" si="780"/>
        <v>1</v>
      </c>
      <c r="K8339" s="2">
        <v>4</v>
      </c>
      <c r="L8339" s="3">
        <v>284</v>
      </c>
      <c r="M8339" s="4">
        <v>0.01</v>
      </c>
      <c r="N8339" s="5" t="s">
        <v>67</v>
      </c>
      <c r="O8339" s="3">
        <v>208.31</v>
      </c>
      <c r="P8339" s="3">
        <v>62.18</v>
      </c>
      <c r="Q8339" s="3">
        <v>10.84</v>
      </c>
      <c r="R8339" s="5" t="s">
        <v>2588</v>
      </c>
      <c r="S8339" s="5" t="s">
        <v>2692</v>
      </c>
      <c r="T8339" s="5" t="str">
        <f t="shared" si="781"/>
        <v>Victoria Brennan</v>
      </c>
      <c r="U8339" t="s">
        <v>153</v>
      </c>
      <c r="V8339" s="5" t="s">
        <v>27</v>
      </c>
      <c r="W8339" s="5" t="s">
        <v>57</v>
      </c>
      <c r="X8339" s="5" t="s">
        <v>58</v>
      </c>
      <c r="Y8339" s="5" t="s">
        <v>1971</v>
      </c>
      <c r="Z8339" s="5" t="s">
        <v>56</v>
      </c>
      <c r="AA8339" s="4">
        <v>0.63</v>
      </c>
      <c r="AB8339" s="1">
        <v>40435</v>
      </c>
      <c r="AC8339" s="1">
        <v>25187</v>
      </c>
      <c r="AD8339">
        <f t="shared" si="782"/>
        <v>1</v>
      </c>
      <c r="AE8339">
        <f t="shared" ca="1" si="783"/>
        <v>55</v>
      </c>
      <c r="AF8339" t="str">
        <f t="shared" ca="1" si="784"/>
        <v>18-64</v>
      </c>
      <c r="AG8339" s="3">
        <f t="shared" si="785"/>
        <v>18.253445500000002</v>
      </c>
      <c r="AH8339" t="str">
        <f>_xlfn.IFNA(VLOOKUP(Sales_Transactions[[#This Row],[Order ID]],Returned_Items[#All],2,FALSE),"Not Returned")</f>
        <v>Not Returned</v>
      </c>
    </row>
    <row r="8340" spans="1:34" x14ac:dyDescent="0.25">
      <c r="A8340">
        <v>47524</v>
      </c>
      <c r="C8340" t="s">
        <v>404</v>
      </c>
      <c r="D8340" s="2" t="str">
        <f>TEXT(MID(Sales_Transactions[[#This Row],[Order Date]],2,5),"d/m/yyy")</f>
        <v>15/4/2010</v>
      </c>
      <c r="E8340" s="2" t="str">
        <f>TEXT(MID(Sales_Transactions[[#This Row],[Order Date]],2,5),"d")</f>
        <v>15</v>
      </c>
      <c r="F8340" s="2" t="str">
        <f>TEXT(MID(Sales_Transactions[[#This Row],[Order Date]],2,5),"m")</f>
        <v>4</v>
      </c>
      <c r="G8340" s="2" t="str">
        <f>TEXT(MID(Sales_Transactions[[#This Row],[Order Date]],2,5),"yyy")</f>
        <v>2010</v>
      </c>
      <c r="H8340" s="2" t="str">
        <f>TEXT(MID(Sales_Transactions[[#This Row],[Order Date]],2,5),"yyy/m")</f>
        <v>2010/4</v>
      </c>
      <c r="I8340" t="s">
        <v>78</v>
      </c>
      <c r="J8340">
        <f t="shared" si="780"/>
        <v>3</v>
      </c>
      <c r="K8340" s="2">
        <v>8</v>
      </c>
      <c r="L8340" s="3">
        <v>269.14</v>
      </c>
      <c r="M8340" s="4">
        <v>0.1</v>
      </c>
      <c r="N8340" s="5" t="s">
        <v>23</v>
      </c>
      <c r="O8340" s="3">
        <v>-160.72</v>
      </c>
      <c r="P8340" s="3">
        <v>35.770000000000003</v>
      </c>
      <c r="Q8340" s="3">
        <v>9.02</v>
      </c>
      <c r="R8340" s="5" t="s">
        <v>574</v>
      </c>
      <c r="S8340" s="5" t="s">
        <v>203</v>
      </c>
      <c r="T8340" s="5" t="str">
        <f t="shared" si="781"/>
        <v>Jeremy Lonsdale</v>
      </c>
      <c r="U8340" t="s">
        <v>153</v>
      </c>
      <c r="V8340" s="5" t="s">
        <v>47</v>
      </c>
      <c r="W8340" s="5" t="s">
        <v>48</v>
      </c>
      <c r="X8340" s="5" t="s">
        <v>87</v>
      </c>
      <c r="Y8340" s="5" t="s">
        <v>2935</v>
      </c>
      <c r="Z8340" s="5" t="s">
        <v>43</v>
      </c>
      <c r="AA8340" s="4">
        <v>0.75</v>
      </c>
      <c r="AB8340" s="1">
        <v>40285</v>
      </c>
      <c r="AC8340" s="1">
        <v>25664</v>
      </c>
      <c r="AD8340">
        <f t="shared" si="782"/>
        <v>2</v>
      </c>
      <c r="AE8340">
        <f t="shared" ca="1" si="783"/>
        <v>54</v>
      </c>
      <c r="AF8340" t="str">
        <f t="shared" ca="1" si="784"/>
        <v>18-64</v>
      </c>
      <c r="AG8340" s="3">
        <f t="shared" si="785"/>
        <v>5.5942787500000009</v>
      </c>
      <c r="AH8340" t="str">
        <f>_xlfn.IFNA(VLOOKUP(Sales_Transactions[[#This Row],[Order ID]],Returned_Items[#All],2,FALSE),"Not Returned")</f>
        <v>Not Returned</v>
      </c>
    </row>
    <row r="8341" spans="1:34" x14ac:dyDescent="0.25">
      <c r="A8341">
        <v>48000</v>
      </c>
      <c r="C8341" t="s">
        <v>3521</v>
      </c>
      <c r="D8341" s="2" t="str">
        <f>TEXT(MID(Sales_Transactions[[#This Row],[Order Date]],2,5),"d/m/yyy")</f>
        <v>13/8/2012</v>
      </c>
      <c r="E8341" s="2" t="str">
        <f>TEXT(MID(Sales_Transactions[[#This Row],[Order Date]],2,5),"d")</f>
        <v>13</v>
      </c>
      <c r="F8341" s="2" t="str">
        <f>TEXT(MID(Sales_Transactions[[#This Row],[Order Date]],2,5),"m")</f>
        <v>8</v>
      </c>
      <c r="G8341" s="2" t="str">
        <f>TEXT(MID(Sales_Transactions[[#This Row],[Order Date]],2,5),"yyy")</f>
        <v>2012</v>
      </c>
      <c r="H8341" s="2" t="str">
        <f>TEXT(MID(Sales_Transactions[[#This Row],[Order Date]],2,5),"yyy/m")</f>
        <v>2012/8</v>
      </c>
      <c r="I8341" t="s">
        <v>33</v>
      </c>
      <c r="J8341">
        <f t="shared" si="780"/>
        <v>4</v>
      </c>
      <c r="K8341" s="2">
        <v>12</v>
      </c>
      <c r="L8341" s="3">
        <v>214.94</v>
      </c>
      <c r="M8341" s="4">
        <v>0.06</v>
      </c>
      <c r="N8341" s="5" t="s">
        <v>23</v>
      </c>
      <c r="O8341" s="3">
        <v>26.75</v>
      </c>
      <c r="P8341" s="3">
        <v>17.48</v>
      </c>
      <c r="Q8341" s="3">
        <v>1.99</v>
      </c>
      <c r="R8341" s="5" t="s">
        <v>2588</v>
      </c>
      <c r="S8341" s="5" t="s">
        <v>2692</v>
      </c>
      <c r="T8341" s="5" t="str">
        <f t="shared" si="781"/>
        <v>Victoria Brennan</v>
      </c>
      <c r="U8341" t="s">
        <v>153</v>
      </c>
      <c r="V8341" s="5" t="s">
        <v>27</v>
      </c>
      <c r="W8341" s="5" t="s">
        <v>48</v>
      </c>
      <c r="X8341" s="5" t="s">
        <v>87</v>
      </c>
      <c r="Y8341" s="5" t="s">
        <v>1894</v>
      </c>
      <c r="Z8341" s="5" t="s">
        <v>60</v>
      </c>
      <c r="AA8341" s="4">
        <v>0.45</v>
      </c>
      <c r="AB8341" s="1">
        <v>41135</v>
      </c>
      <c r="AC8341" s="1">
        <v>25742</v>
      </c>
      <c r="AD8341">
        <f t="shared" si="782"/>
        <v>1</v>
      </c>
      <c r="AE8341">
        <f t="shared" ca="1" si="783"/>
        <v>54</v>
      </c>
      <c r="AF8341" t="str">
        <f t="shared" ca="1" si="784"/>
        <v>18-64</v>
      </c>
      <c r="AG8341" s="3">
        <f t="shared" si="785"/>
        <v>1.621626</v>
      </c>
      <c r="AH8341" t="str">
        <f>_xlfn.IFNA(VLOOKUP(Sales_Transactions[[#This Row],[Order ID]],Returned_Items[#All],2,FALSE),"Not Returned")</f>
        <v>Not Returned</v>
      </c>
    </row>
    <row r="8342" spans="1:34" x14ac:dyDescent="0.25">
      <c r="A8342">
        <v>48385</v>
      </c>
      <c r="C8342" t="s">
        <v>2366</v>
      </c>
      <c r="D8342" s="2" t="str">
        <f>TEXT(MID(Sales_Transactions[[#This Row],[Order Date]],2,5),"d/m/yyy")</f>
        <v>18/9/2009</v>
      </c>
      <c r="E8342" s="2" t="str">
        <f>TEXT(MID(Sales_Transactions[[#This Row],[Order Date]],2,5),"d")</f>
        <v>18</v>
      </c>
      <c r="F8342" s="2" t="str">
        <f>TEXT(MID(Sales_Transactions[[#This Row],[Order Date]],2,5),"m")</f>
        <v>9</v>
      </c>
      <c r="G8342" s="2" t="str">
        <f>TEXT(MID(Sales_Transactions[[#This Row],[Order Date]],2,5),"yyy")</f>
        <v>2009</v>
      </c>
      <c r="H8342" s="2" t="str">
        <f>TEXT(MID(Sales_Transactions[[#This Row],[Order Date]],2,5),"yyy/m")</f>
        <v>2009/9</v>
      </c>
      <c r="I8342" t="s">
        <v>78</v>
      </c>
      <c r="J8342">
        <f t="shared" si="780"/>
        <v>3</v>
      </c>
      <c r="K8342" s="2">
        <v>16</v>
      </c>
      <c r="L8342" s="3">
        <v>88.24</v>
      </c>
      <c r="M8342" s="4">
        <v>0.01</v>
      </c>
      <c r="N8342" s="5" t="s">
        <v>23</v>
      </c>
      <c r="O8342" s="3">
        <v>-56.6</v>
      </c>
      <c r="P8342" s="3">
        <v>4.9800000000000004</v>
      </c>
      <c r="Q8342" s="3">
        <v>4.62</v>
      </c>
      <c r="R8342" s="5" t="s">
        <v>3474</v>
      </c>
      <c r="S8342" s="5" t="s">
        <v>3475</v>
      </c>
      <c r="T8342" s="5" t="str">
        <f t="shared" si="781"/>
        <v>Phillina Ober</v>
      </c>
      <c r="U8342" t="s">
        <v>153</v>
      </c>
      <c r="V8342" s="5" t="s">
        <v>27</v>
      </c>
      <c r="W8342" s="5" t="s">
        <v>48</v>
      </c>
      <c r="X8342" s="5" t="s">
        <v>87</v>
      </c>
      <c r="Y8342" s="5" t="s">
        <v>658</v>
      </c>
      <c r="Z8342" s="5" t="s">
        <v>60</v>
      </c>
      <c r="AA8342" s="4">
        <v>0.64</v>
      </c>
      <c r="AB8342" s="1">
        <v>40076</v>
      </c>
      <c r="AC8342" s="1">
        <v>25614</v>
      </c>
      <c r="AD8342">
        <f t="shared" si="782"/>
        <v>2</v>
      </c>
      <c r="AE8342">
        <f t="shared" ca="1" si="783"/>
        <v>54</v>
      </c>
      <c r="AF8342" t="str">
        <f t="shared" ca="1" si="784"/>
        <v>18-64</v>
      </c>
      <c r="AG8342" s="3">
        <f t="shared" si="785"/>
        <v>0.59996887500000007</v>
      </c>
      <c r="AH8342" t="str">
        <f>_xlfn.IFNA(VLOOKUP(Sales_Transactions[[#This Row],[Order ID]],Returned_Items[#All],2,FALSE),"Not Returned")</f>
        <v>Not Returned</v>
      </c>
    </row>
    <row r="8343" spans="1:34" x14ac:dyDescent="0.25">
      <c r="A8343">
        <v>49602</v>
      </c>
      <c r="C8343" t="s">
        <v>2420</v>
      </c>
      <c r="D8343" s="2" t="str">
        <f>TEXT(MID(Sales_Transactions[[#This Row],[Order Date]],2,5),"d/m/yyy")</f>
        <v>8/3/2012</v>
      </c>
      <c r="E8343" s="2" t="str">
        <f>TEXT(MID(Sales_Transactions[[#This Row],[Order Date]],2,5),"d")</f>
        <v>8</v>
      </c>
      <c r="F8343" s="2" t="str">
        <f>TEXT(MID(Sales_Transactions[[#This Row],[Order Date]],2,5),"m")</f>
        <v>3</v>
      </c>
      <c r="G8343" s="2" t="str">
        <f>TEXT(MID(Sales_Transactions[[#This Row],[Order Date]],2,5),"yyy")</f>
        <v>2012</v>
      </c>
      <c r="H8343" s="2" t="str">
        <f>TEXT(MID(Sales_Transactions[[#This Row],[Order Date]],2,5),"yyy/m")</f>
        <v>2012/3</v>
      </c>
      <c r="I8343" t="s">
        <v>52</v>
      </c>
      <c r="J8343">
        <f t="shared" si="780"/>
        <v>1</v>
      </c>
      <c r="K8343" s="2">
        <v>31</v>
      </c>
      <c r="L8343" s="3">
        <v>4878.6400000000003</v>
      </c>
      <c r="M8343" s="4">
        <v>0.03</v>
      </c>
      <c r="N8343" s="5" t="s">
        <v>34</v>
      </c>
      <c r="O8343" s="3">
        <v>-519.94000000000005</v>
      </c>
      <c r="P8343" s="3">
        <v>150.97999999999999</v>
      </c>
      <c r="Q8343" s="3">
        <v>66.27</v>
      </c>
      <c r="R8343" s="5" t="s">
        <v>234</v>
      </c>
      <c r="S8343" s="5" t="s">
        <v>2532</v>
      </c>
      <c r="T8343" s="5" t="str">
        <f t="shared" si="781"/>
        <v>Andrew Roberts</v>
      </c>
      <c r="U8343" t="s">
        <v>153</v>
      </c>
      <c r="V8343" s="5" t="s">
        <v>74</v>
      </c>
      <c r="W8343" s="5" t="s">
        <v>57</v>
      </c>
      <c r="X8343" s="5" t="s">
        <v>104</v>
      </c>
      <c r="Y8343" s="5" t="s">
        <v>525</v>
      </c>
      <c r="Z8343" s="5" t="s">
        <v>106</v>
      </c>
      <c r="AA8343" s="4">
        <v>0.65</v>
      </c>
      <c r="AB8343" s="1">
        <v>40977</v>
      </c>
      <c r="AC8343" s="1">
        <v>25804</v>
      </c>
      <c r="AD8343">
        <f t="shared" si="782"/>
        <v>1</v>
      </c>
      <c r="AE8343">
        <f t="shared" ca="1" si="783"/>
        <v>53</v>
      </c>
      <c r="AF8343" t="str">
        <f t="shared" ca="1" si="784"/>
        <v>18-64</v>
      </c>
      <c r="AG8343" s="3">
        <f t="shared" si="785"/>
        <v>7.0066034193548381</v>
      </c>
      <c r="AH8343" t="str">
        <f>_xlfn.IFNA(VLOOKUP(Sales_Transactions[[#This Row],[Order ID]],Returned_Items[#All],2,FALSE),"Not Returned")</f>
        <v>Not Returned</v>
      </c>
    </row>
    <row r="8344" spans="1:34" x14ac:dyDescent="0.25">
      <c r="A8344">
        <v>50146</v>
      </c>
      <c r="C8344" t="s">
        <v>1897</v>
      </c>
      <c r="D8344" s="2" t="str">
        <f>TEXT(MID(Sales_Transactions[[#This Row],[Order Date]],2,5),"d/m/yyy")</f>
        <v>9/8/2010</v>
      </c>
      <c r="E8344" s="2" t="str">
        <f>TEXT(MID(Sales_Transactions[[#This Row],[Order Date]],2,5),"d")</f>
        <v>9</v>
      </c>
      <c r="F8344" s="2" t="str">
        <f>TEXT(MID(Sales_Transactions[[#This Row],[Order Date]],2,5),"m")</f>
        <v>8</v>
      </c>
      <c r="G8344" s="2" t="str">
        <f>TEXT(MID(Sales_Transactions[[#This Row],[Order Date]],2,5),"yyy")</f>
        <v>2010</v>
      </c>
      <c r="H8344" s="2" t="str">
        <f>TEXT(MID(Sales_Transactions[[#This Row],[Order Date]],2,5),"yyy/m")</f>
        <v>2010/8</v>
      </c>
      <c r="I8344" t="s">
        <v>52</v>
      </c>
      <c r="J8344">
        <f t="shared" si="780"/>
        <v>1</v>
      </c>
      <c r="K8344" s="2">
        <v>32</v>
      </c>
      <c r="L8344" s="3">
        <v>2288.6419999999998</v>
      </c>
      <c r="M8344" s="4">
        <v>0.05</v>
      </c>
      <c r="N8344" s="5" t="s">
        <v>23</v>
      </c>
      <c r="O8344" s="3">
        <v>519.59</v>
      </c>
      <c r="P8344" s="3">
        <v>85.99</v>
      </c>
      <c r="Q8344" s="3">
        <v>2.79</v>
      </c>
      <c r="R8344" s="5" t="s">
        <v>3643</v>
      </c>
      <c r="S8344" s="5" t="s">
        <v>2662</v>
      </c>
      <c r="T8344" s="5" t="str">
        <f t="shared" si="781"/>
        <v>Shui Tom</v>
      </c>
      <c r="U8344" t="s">
        <v>153</v>
      </c>
      <c r="V8344" s="5" t="s">
        <v>37</v>
      </c>
      <c r="W8344" s="5" t="s">
        <v>48</v>
      </c>
      <c r="X8344" s="5" t="s">
        <v>49</v>
      </c>
      <c r="Y8344" s="5" t="s">
        <v>1571</v>
      </c>
      <c r="Z8344" s="5" t="s">
        <v>43</v>
      </c>
      <c r="AA8344" s="4">
        <v>0.57999999999999996</v>
      </c>
      <c r="AB8344" s="1">
        <v>40399</v>
      </c>
      <c r="AC8344" s="1">
        <v>24571</v>
      </c>
      <c r="AD8344">
        <f t="shared" si="782"/>
        <v>0</v>
      </c>
      <c r="AE8344">
        <f t="shared" ca="1" si="783"/>
        <v>57</v>
      </c>
      <c r="AF8344" t="str">
        <f t="shared" ca="1" si="784"/>
        <v>18-64</v>
      </c>
      <c r="AG8344" s="3">
        <f t="shared" si="785"/>
        <v>2.7730314062499999</v>
      </c>
      <c r="AH8344" t="str">
        <f>_xlfn.IFNA(VLOOKUP(Sales_Transactions[[#This Row],[Order ID]],Returned_Items[#All],2,FALSE),"Not Returned")</f>
        <v>Not Returned</v>
      </c>
    </row>
    <row r="8345" spans="1:34" x14ac:dyDescent="0.25">
      <c r="A8345">
        <v>50148</v>
      </c>
      <c r="C8345" t="s">
        <v>2528</v>
      </c>
      <c r="D8345" s="2" t="str">
        <f>TEXT(MID(Sales_Transactions[[#This Row],[Order Date]],2,5),"d/m/yyy")</f>
        <v>1/2/2012</v>
      </c>
      <c r="E8345" s="2" t="str">
        <f>TEXT(MID(Sales_Transactions[[#This Row],[Order Date]],2,5),"d")</f>
        <v>1</v>
      </c>
      <c r="F8345" s="2" t="str">
        <f>TEXT(MID(Sales_Transactions[[#This Row],[Order Date]],2,5),"m")</f>
        <v>2</v>
      </c>
      <c r="G8345" s="2" t="str">
        <f>TEXT(MID(Sales_Transactions[[#This Row],[Order Date]],2,5),"yyy")</f>
        <v>2012</v>
      </c>
      <c r="H8345" s="2" t="str">
        <f>TEXT(MID(Sales_Transactions[[#This Row],[Order Date]],2,5),"yyy/m")</f>
        <v>2012/2</v>
      </c>
      <c r="I8345" t="s">
        <v>78</v>
      </c>
      <c r="J8345">
        <f t="shared" si="780"/>
        <v>3</v>
      </c>
      <c r="K8345" s="2">
        <v>9</v>
      </c>
      <c r="L8345" s="3">
        <v>17965.45</v>
      </c>
      <c r="M8345" s="4">
        <v>0</v>
      </c>
      <c r="N8345" s="5" t="s">
        <v>23</v>
      </c>
      <c r="O8345" s="3">
        <v>3459.43</v>
      </c>
      <c r="P8345" s="3">
        <v>1938.02</v>
      </c>
      <c r="Q8345" s="3">
        <v>13.99</v>
      </c>
      <c r="R8345" s="5" t="s">
        <v>562</v>
      </c>
      <c r="S8345" s="5" t="s">
        <v>2288</v>
      </c>
      <c r="T8345" s="5" t="str">
        <f t="shared" si="781"/>
        <v>Roy Phan</v>
      </c>
      <c r="U8345" t="s">
        <v>153</v>
      </c>
      <c r="V8345" s="5" t="s">
        <v>37</v>
      </c>
      <c r="W8345" s="5" t="s">
        <v>48</v>
      </c>
      <c r="X8345" s="5" t="s">
        <v>324</v>
      </c>
      <c r="Y8345" s="5" t="s">
        <v>331</v>
      </c>
      <c r="Z8345" s="5" t="s">
        <v>56</v>
      </c>
      <c r="AA8345" s="4">
        <v>0.38</v>
      </c>
      <c r="AB8345" s="1">
        <v>40942</v>
      </c>
      <c r="AC8345" s="1">
        <v>24687</v>
      </c>
      <c r="AD8345">
        <f t="shared" si="782"/>
        <v>2</v>
      </c>
      <c r="AE8345">
        <f t="shared" ca="1" si="783"/>
        <v>57</v>
      </c>
      <c r="AF8345" t="str">
        <f t="shared" ca="1" si="784"/>
        <v>18-64</v>
      </c>
      <c r="AG8345" s="3">
        <f t="shared" si="785"/>
        <v>216.89</v>
      </c>
      <c r="AH8345" t="str">
        <f>_xlfn.IFNA(VLOOKUP(Sales_Transactions[[#This Row],[Order ID]],Returned_Items[#All],2,FALSE),"Not Returned")</f>
        <v>Not Returned</v>
      </c>
    </row>
    <row r="8346" spans="1:34" x14ac:dyDescent="0.25">
      <c r="A8346">
        <v>50594</v>
      </c>
      <c r="C8346" t="s">
        <v>2637</v>
      </c>
      <c r="D8346" s="2" t="str">
        <f>TEXT(MID(Sales_Transactions[[#This Row],[Order Date]],2,5),"d/m/yyy")</f>
        <v>17/5/2010</v>
      </c>
      <c r="E8346" s="2" t="str">
        <f>TEXT(MID(Sales_Transactions[[#This Row],[Order Date]],2,5),"d")</f>
        <v>17</v>
      </c>
      <c r="F8346" s="2" t="str">
        <f>TEXT(MID(Sales_Transactions[[#This Row],[Order Date]],2,5),"m")</f>
        <v>5</v>
      </c>
      <c r="G8346" s="2" t="str">
        <f>TEXT(MID(Sales_Transactions[[#This Row],[Order Date]],2,5),"yyy")</f>
        <v>2010</v>
      </c>
      <c r="H8346" s="2" t="str">
        <f>TEXT(MID(Sales_Transactions[[#This Row],[Order Date]],2,5),"yyy/m")</f>
        <v>2010/5</v>
      </c>
      <c r="I8346" t="s">
        <v>22</v>
      </c>
      <c r="J8346">
        <f t="shared" si="780"/>
        <v>2</v>
      </c>
      <c r="K8346" s="2">
        <v>39</v>
      </c>
      <c r="L8346" s="3">
        <v>173.47</v>
      </c>
      <c r="M8346" s="4">
        <v>0.05</v>
      </c>
      <c r="N8346" s="5" t="s">
        <v>23</v>
      </c>
      <c r="O8346" s="3">
        <v>-4.96</v>
      </c>
      <c r="P8346" s="3">
        <v>4.63</v>
      </c>
      <c r="Q8346" s="3">
        <v>1.93</v>
      </c>
      <c r="R8346" s="5" t="s">
        <v>3643</v>
      </c>
      <c r="S8346" s="5" t="s">
        <v>2662</v>
      </c>
      <c r="T8346" s="5" t="str">
        <f t="shared" si="781"/>
        <v>Shui Tom</v>
      </c>
      <c r="U8346" t="s">
        <v>153</v>
      </c>
      <c r="V8346" s="5" t="s">
        <v>37</v>
      </c>
      <c r="W8346" s="5" t="s">
        <v>28</v>
      </c>
      <c r="X8346" s="5" t="s">
        <v>124</v>
      </c>
      <c r="Y8346" s="5" t="s">
        <v>2499</v>
      </c>
      <c r="Z8346" s="5" t="s">
        <v>84</v>
      </c>
      <c r="AA8346" s="4">
        <v>0.52</v>
      </c>
      <c r="AB8346" s="1">
        <v>40317</v>
      </c>
      <c r="AC8346" s="1">
        <v>24826</v>
      </c>
      <c r="AD8346">
        <f t="shared" si="782"/>
        <v>2</v>
      </c>
      <c r="AE8346">
        <f t="shared" ca="1" si="783"/>
        <v>56</v>
      </c>
      <c r="AF8346" t="str">
        <f t="shared" ca="1" si="784"/>
        <v>18-64</v>
      </c>
      <c r="AG8346" s="3">
        <f t="shared" si="785"/>
        <v>0.16814576923076921</v>
      </c>
      <c r="AH8346" t="str">
        <f>_xlfn.IFNA(VLOOKUP(Sales_Transactions[[#This Row],[Order ID]],Returned_Items[#All],2,FALSE),"Not Returned")</f>
        <v>Not Returned</v>
      </c>
    </row>
    <row r="8347" spans="1:34" x14ac:dyDescent="0.25">
      <c r="A8347">
        <v>50594</v>
      </c>
      <c r="C8347" t="s">
        <v>2637</v>
      </c>
      <c r="D8347" s="2" t="str">
        <f>TEXT(MID(Sales_Transactions[[#This Row],[Order Date]],2,5),"d/m/yyy")</f>
        <v>17/5/2010</v>
      </c>
      <c r="E8347" s="2" t="str">
        <f>TEXT(MID(Sales_Transactions[[#This Row],[Order Date]],2,5),"d")</f>
        <v>17</v>
      </c>
      <c r="F8347" s="2" t="str">
        <f>TEXT(MID(Sales_Transactions[[#This Row],[Order Date]],2,5),"m")</f>
        <v>5</v>
      </c>
      <c r="G8347" s="2" t="str">
        <f>TEXT(MID(Sales_Transactions[[#This Row],[Order Date]],2,5),"yyy")</f>
        <v>2010</v>
      </c>
      <c r="H8347" s="2" t="str">
        <f>TEXT(MID(Sales_Transactions[[#This Row],[Order Date]],2,5),"yyy/m")</f>
        <v>2010/5</v>
      </c>
      <c r="I8347" t="s">
        <v>22</v>
      </c>
      <c r="J8347">
        <f t="shared" si="780"/>
        <v>2</v>
      </c>
      <c r="K8347" s="2">
        <v>48</v>
      </c>
      <c r="L8347" s="3">
        <v>2832.88</v>
      </c>
      <c r="M8347" s="4">
        <v>0.01</v>
      </c>
      <c r="N8347" s="5" t="s">
        <v>23</v>
      </c>
      <c r="O8347" s="3">
        <v>668.96</v>
      </c>
      <c r="P8347" s="3">
        <v>65.989999999999995</v>
      </c>
      <c r="Q8347" s="3">
        <v>8.8000000000000007</v>
      </c>
      <c r="R8347" s="5" t="s">
        <v>3643</v>
      </c>
      <c r="S8347" s="5" t="s">
        <v>2662</v>
      </c>
      <c r="T8347" s="5" t="str">
        <f t="shared" si="781"/>
        <v>Shui Tom</v>
      </c>
      <c r="U8347" t="s">
        <v>153</v>
      </c>
      <c r="V8347" s="5" t="s">
        <v>37</v>
      </c>
      <c r="W8347" s="5" t="s">
        <v>48</v>
      </c>
      <c r="X8347" s="5" t="s">
        <v>49</v>
      </c>
      <c r="Y8347" s="5" t="s">
        <v>2007</v>
      </c>
      <c r="Z8347" s="5" t="s">
        <v>43</v>
      </c>
      <c r="AA8347" s="4">
        <v>0.57999999999999996</v>
      </c>
      <c r="AB8347" s="1">
        <v>40324</v>
      </c>
      <c r="AC8347" s="1">
        <v>25437</v>
      </c>
      <c r="AD8347">
        <f t="shared" si="782"/>
        <v>9</v>
      </c>
      <c r="AE8347">
        <f t="shared" ca="1" si="783"/>
        <v>54</v>
      </c>
      <c r="AF8347" t="str">
        <f t="shared" ca="1" si="784"/>
        <v>18-64</v>
      </c>
      <c r="AG8347" s="3">
        <f t="shared" si="785"/>
        <v>1.5579875208333334</v>
      </c>
      <c r="AH8347" t="str">
        <f>_xlfn.IFNA(VLOOKUP(Sales_Transactions[[#This Row],[Order ID]],Returned_Items[#All],2,FALSE),"Not Returned")</f>
        <v>Not Returned</v>
      </c>
    </row>
    <row r="8348" spans="1:34" x14ac:dyDescent="0.25">
      <c r="A8348">
        <v>50726</v>
      </c>
      <c r="C8348" t="s">
        <v>3156</v>
      </c>
      <c r="D8348" s="2" t="str">
        <f>TEXT(MID(Sales_Transactions[[#This Row],[Order Date]],2,5),"d/m/yyy")</f>
        <v>31/10/2011</v>
      </c>
      <c r="E8348" s="2" t="str">
        <f>TEXT(MID(Sales_Transactions[[#This Row],[Order Date]],2,5),"d")</f>
        <v>31</v>
      </c>
      <c r="F8348" s="2" t="str">
        <f>TEXT(MID(Sales_Transactions[[#This Row],[Order Date]],2,5),"m")</f>
        <v>10</v>
      </c>
      <c r="G8348" s="2" t="str">
        <f>TEXT(MID(Sales_Transactions[[#This Row],[Order Date]],2,5),"yyy")</f>
        <v>2011</v>
      </c>
      <c r="H8348" s="2" t="str">
        <f>TEXT(MID(Sales_Transactions[[#This Row],[Order Date]],2,5),"yyy/m")</f>
        <v>2011/10</v>
      </c>
      <c r="I8348" t="s">
        <v>22</v>
      </c>
      <c r="J8348">
        <f t="shared" si="780"/>
        <v>2</v>
      </c>
      <c r="K8348" s="2">
        <v>45</v>
      </c>
      <c r="L8348" s="3">
        <v>9248.74</v>
      </c>
      <c r="M8348" s="4">
        <v>0</v>
      </c>
      <c r="N8348" s="5" t="s">
        <v>34</v>
      </c>
      <c r="O8348" s="3">
        <v>2532</v>
      </c>
      <c r="P8348" s="3">
        <v>200.98</v>
      </c>
      <c r="Q8348" s="3">
        <v>23.76</v>
      </c>
      <c r="R8348" s="5" t="s">
        <v>2339</v>
      </c>
      <c r="S8348" s="5" t="s">
        <v>3631</v>
      </c>
      <c r="T8348" s="5" t="str">
        <f t="shared" si="781"/>
        <v>Ruben Dartt</v>
      </c>
      <c r="U8348" t="s">
        <v>153</v>
      </c>
      <c r="V8348" s="5" t="s">
        <v>47</v>
      </c>
      <c r="W8348" s="5" t="s">
        <v>57</v>
      </c>
      <c r="X8348" s="5" t="s">
        <v>154</v>
      </c>
      <c r="Y8348" s="5" t="s">
        <v>730</v>
      </c>
      <c r="Z8348" s="5" t="s">
        <v>40</v>
      </c>
      <c r="AA8348" s="4">
        <v>0.57999999999999996</v>
      </c>
      <c r="AB8348" s="1">
        <v>40851</v>
      </c>
      <c r="AC8348" s="1">
        <v>25491</v>
      </c>
      <c r="AD8348">
        <f t="shared" si="782"/>
        <v>4</v>
      </c>
      <c r="AE8348">
        <f t="shared" ca="1" si="783"/>
        <v>54</v>
      </c>
      <c r="AF8348" t="str">
        <f t="shared" ca="1" si="784"/>
        <v>18-64</v>
      </c>
      <c r="AG8348" s="3">
        <f t="shared" si="785"/>
        <v>4.9942222222222217</v>
      </c>
      <c r="AH8348" t="str">
        <f>_xlfn.IFNA(VLOOKUP(Sales_Transactions[[#This Row],[Order ID]],Returned_Items[#All],2,FALSE),"Not Returned")</f>
        <v>Not Returned</v>
      </c>
    </row>
    <row r="8349" spans="1:34" x14ac:dyDescent="0.25">
      <c r="A8349">
        <v>50726</v>
      </c>
      <c r="C8349" t="s">
        <v>3156</v>
      </c>
      <c r="D8349" s="2" t="str">
        <f>TEXT(MID(Sales_Transactions[[#This Row],[Order Date]],2,5),"d/m/yyy")</f>
        <v>31/10/2011</v>
      </c>
      <c r="E8349" s="2" t="str">
        <f>TEXT(MID(Sales_Transactions[[#This Row],[Order Date]],2,5),"d")</f>
        <v>31</v>
      </c>
      <c r="F8349" s="2" t="str">
        <f>TEXT(MID(Sales_Transactions[[#This Row],[Order Date]],2,5),"m")</f>
        <v>10</v>
      </c>
      <c r="G8349" s="2" t="str">
        <f>TEXT(MID(Sales_Transactions[[#This Row],[Order Date]],2,5),"yyy")</f>
        <v>2011</v>
      </c>
      <c r="H8349" s="2" t="str">
        <f>TEXT(MID(Sales_Transactions[[#This Row],[Order Date]],2,5),"yyy/m")</f>
        <v>2011/10</v>
      </c>
      <c r="I8349" t="s">
        <v>22</v>
      </c>
      <c r="J8349">
        <f t="shared" si="780"/>
        <v>2</v>
      </c>
      <c r="K8349" s="2">
        <v>21</v>
      </c>
      <c r="L8349" s="3">
        <v>98.88</v>
      </c>
      <c r="M8349" s="4">
        <v>7.0000000000000007E-2</v>
      </c>
      <c r="N8349" s="5" t="s">
        <v>67</v>
      </c>
      <c r="O8349" s="3">
        <v>36.01</v>
      </c>
      <c r="P8349" s="3">
        <v>4.13</v>
      </c>
      <c r="Q8349" s="3">
        <v>0.99</v>
      </c>
      <c r="R8349" s="5" t="s">
        <v>2339</v>
      </c>
      <c r="S8349" s="5" t="s">
        <v>3631</v>
      </c>
      <c r="T8349" s="5" t="str">
        <f t="shared" si="781"/>
        <v>Ruben Dartt</v>
      </c>
      <c r="U8349" t="s">
        <v>153</v>
      </c>
      <c r="V8349" s="5" t="s">
        <v>47</v>
      </c>
      <c r="W8349" s="5" t="s">
        <v>28</v>
      </c>
      <c r="X8349" s="5" t="s">
        <v>115</v>
      </c>
      <c r="Y8349" s="5" t="s">
        <v>823</v>
      </c>
      <c r="Z8349" s="5" t="s">
        <v>43</v>
      </c>
      <c r="AA8349" s="4">
        <v>0.39</v>
      </c>
      <c r="AB8349" s="1">
        <v>40847</v>
      </c>
      <c r="AC8349" s="1">
        <v>25450</v>
      </c>
      <c r="AD8349">
        <f t="shared" si="782"/>
        <v>0</v>
      </c>
      <c r="AE8349">
        <f t="shared" ca="1" si="783"/>
        <v>54</v>
      </c>
      <c r="AF8349" t="str">
        <f t="shared" ca="1" si="784"/>
        <v>18-64</v>
      </c>
      <c r="AG8349" s="3">
        <f t="shared" si="785"/>
        <v>0.24367185714285716</v>
      </c>
      <c r="AH8349" t="str">
        <f>_xlfn.IFNA(VLOOKUP(Sales_Transactions[[#This Row],[Order ID]],Returned_Items[#All],2,FALSE),"Not Returned")</f>
        <v>Not Returned</v>
      </c>
    </row>
    <row r="8350" spans="1:34" x14ac:dyDescent="0.25">
      <c r="A8350">
        <v>50790</v>
      </c>
      <c r="C8350" t="s">
        <v>2645</v>
      </c>
      <c r="D8350" s="2" t="str">
        <f>TEXT(MID(Sales_Transactions[[#This Row],[Order Date]],2,5),"d/m/yyy")</f>
        <v>16/7/2011</v>
      </c>
      <c r="E8350" s="2" t="str">
        <f>TEXT(MID(Sales_Transactions[[#This Row],[Order Date]],2,5),"d")</f>
        <v>16</v>
      </c>
      <c r="F8350" s="2" t="str">
        <f>TEXT(MID(Sales_Transactions[[#This Row],[Order Date]],2,5),"m")</f>
        <v>7</v>
      </c>
      <c r="G8350" s="2" t="str">
        <f>TEXT(MID(Sales_Transactions[[#This Row],[Order Date]],2,5),"yyy")</f>
        <v>2011</v>
      </c>
      <c r="H8350" s="2" t="str">
        <f>TEXT(MID(Sales_Transactions[[#This Row],[Order Date]],2,5),"yyy/m")</f>
        <v>2011/7</v>
      </c>
      <c r="I8350" t="s">
        <v>101</v>
      </c>
      <c r="J8350">
        <f t="shared" si="780"/>
        <v>1</v>
      </c>
      <c r="K8350" s="2">
        <v>47</v>
      </c>
      <c r="L8350" s="3">
        <v>255.65</v>
      </c>
      <c r="M8350" s="4">
        <v>0</v>
      </c>
      <c r="N8350" s="5" t="s">
        <v>23</v>
      </c>
      <c r="O8350" s="3">
        <v>-148.80000000000001</v>
      </c>
      <c r="P8350" s="3">
        <v>4.97</v>
      </c>
      <c r="Q8350" s="3">
        <v>5.71</v>
      </c>
      <c r="R8350" s="5" t="s">
        <v>922</v>
      </c>
      <c r="S8350" s="5" t="s">
        <v>3639</v>
      </c>
      <c r="T8350" s="5" t="str">
        <f t="shared" si="781"/>
        <v>Christopher Conant</v>
      </c>
      <c r="U8350" t="s">
        <v>153</v>
      </c>
      <c r="V8350" s="5" t="s">
        <v>74</v>
      </c>
      <c r="W8350" s="5" t="s">
        <v>57</v>
      </c>
      <c r="X8350" s="5" t="s">
        <v>58</v>
      </c>
      <c r="Y8350" s="5" t="s">
        <v>2901</v>
      </c>
      <c r="Z8350" s="5" t="s">
        <v>56</v>
      </c>
      <c r="AA8350" s="4">
        <v>0.54</v>
      </c>
      <c r="AB8350" s="1">
        <v>40742</v>
      </c>
      <c r="AC8350" s="1">
        <v>25280</v>
      </c>
      <c r="AD8350">
        <f t="shared" si="782"/>
        <v>2</v>
      </c>
      <c r="AE8350">
        <f t="shared" ca="1" si="783"/>
        <v>55</v>
      </c>
      <c r="AF8350" t="str">
        <f t="shared" ca="1" si="784"/>
        <v>18-64</v>
      </c>
      <c r="AG8350" s="3">
        <f t="shared" si="785"/>
        <v>0.22723404255319149</v>
      </c>
      <c r="AH8350" t="str">
        <f>_xlfn.IFNA(VLOOKUP(Sales_Transactions[[#This Row],[Order ID]],Returned_Items[#All],2,FALSE),"Not Returned")</f>
        <v>Not Returned</v>
      </c>
    </row>
    <row r="8351" spans="1:34" x14ac:dyDescent="0.25">
      <c r="A8351">
        <v>51424</v>
      </c>
      <c r="C8351" t="s">
        <v>2565</v>
      </c>
      <c r="D8351" s="2" t="str">
        <f>TEXT(MID(Sales_Transactions[[#This Row],[Order Date]],2,5),"d/m/yyy")</f>
        <v>9/1/2012</v>
      </c>
      <c r="E8351" s="2" t="str">
        <f>TEXT(MID(Sales_Transactions[[#This Row],[Order Date]],2,5),"d")</f>
        <v>9</v>
      </c>
      <c r="F8351" s="2" t="str">
        <f>TEXT(MID(Sales_Transactions[[#This Row],[Order Date]],2,5),"m")</f>
        <v>1</v>
      </c>
      <c r="G8351" s="2" t="str">
        <f>TEXT(MID(Sales_Transactions[[#This Row],[Order Date]],2,5),"yyy")</f>
        <v>2012</v>
      </c>
      <c r="H8351" s="2" t="str">
        <f>TEXT(MID(Sales_Transactions[[#This Row],[Order Date]],2,5),"yyy/m")</f>
        <v>2012/1</v>
      </c>
      <c r="I8351" t="s">
        <v>52</v>
      </c>
      <c r="J8351">
        <f t="shared" si="780"/>
        <v>1</v>
      </c>
      <c r="K8351" s="2">
        <v>48</v>
      </c>
      <c r="L8351" s="3">
        <v>113.98</v>
      </c>
      <c r="M8351" s="4">
        <v>0.1</v>
      </c>
      <c r="N8351" s="5" t="s">
        <v>23</v>
      </c>
      <c r="O8351" s="3">
        <v>21.29</v>
      </c>
      <c r="P8351" s="3">
        <v>2.62</v>
      </c>
      <c r="Q8351" s="3">
        <v>0.8</v>
      </c>
      <c r="R8351" s="5" t="s">
        <v>1576</v>
      </c>
      <c r="S8351" s="5" t="s">
        <v>2111</v>
      </c>
      <c r="T8351" s="5" t="str">
        <f t="shared" si="781"/>
        <v>Tony Sayre</v>
      </c>
      <c r="U8351" t="s">
        <v>153</v>
      </c>
      <c r="V8351" s="5" t="s">
        <v>74</v>
      </c>
      <c r="W8351" s="5" t="s">
        <v>28</v>
      </c>
      <c r="X8351" s="5" t="s">
        <v>82</v>
      </c>
      <c r="Y8351" s="5" t="s">
        <v>1502</v>
      </c>
      <c r="Z8351" s="5" t="s">
        <v>84</v>
      </c>
      <c r="AA8351" s="4">
        <v>0.39</v>
      </c>
      <c r="AB8351" s="1">
        <v>40918</v>
      </c>
      <c r="AC8351" s="1">
        <v>25062</v>
      </c>
      <c r="AD8351">
        <f t="shared" si="782"/>
        <v>1</v>
      </c>
      <c r="AE8351">
        <f t="shared" ca="1" si="783"/>
        <v>55</v>
      </c>
      <c r="AF8351" t="str">
        <f t="shared" ca="1" si="784"/>
        <v>18-64</v>
      </c>
      <c r="AG8351" s="3">
        <f t="shared" si="785"/>
        <v>7.1195416666666678E-2</v>
      </c>
      <c r="AH8351" t="str">
        <f>_xlfn.IFNA(VLOOKUP(Sales_Transactions[[#This Row],[Order ID]],Returned_Items[#All],2,FALSE),"Not Returned")</f>
        <v>Not Returned</v>
      </c>
    </row>
    <row r="8352" spans="1:34" x14ac:dyDescent="0.25">
      <c r="A8352">
        <v>51424</v>
      </c>
      <c r="C8352" t="s">
        <v>2565</v>
      </c>
      <c r="D8352" s="2" t="str">
        <f>TEXT(MID(Sales_Transactions[[#This Row],[Order Date]],2,5),"d/m/yyy")</f>
        <v>9/1/2012</v>
      </c>
      <c r="E8352" s="2" t="str">
        <f>TEXT(MID(Sales_Transactions[[#This Row],[Order Date]],2,5),"d")</f>
        <v>9</v>
      </c>
      <c r="F8352" s="2" t="str">
        <f>TEXT(MID(Sales_Transactions[[#This Row],[Order Date]],2,5),"m")</f>
        <v>1</v>
      </c>
      <c r="G8352" s="2" t="str">
        <f>TEXT(MID(Sales_Transactions[[#This Row],[Order Date]],2,5),"yyy")</f>
        <v>2012</v>
      </c>
      <c r="H8352" s="2" t="str">
        <f>TEXT(MID(Sales_Transactions[[#This Row],[Order Date]],2,5),"yyy/m")</f>
        <v>2012/1</v>
      </c>
      <c r="I8352" t="s">
        <v>52</v>
      </c>
      <c r="J8352">
        <f t="shared" si="780"/>
        <v>1</v>
      </c>
      <c r="K8352" s="2">
        <v>5</v>
      </c>
      <c r="L8352" s="3">
        <v>88.94</v>
      </c>
      <c r="M8352" s="4">
        <v>0.05</v>
      </c>
      <c r="N8352" s="5" t="s">
        <v>23</v>
      </c>
      <c r="O8352" s="3">
        <v>-47.54</v>
      </c>
      <c r="P8352" s="3">
        <v>16.739999999999998</v>
      </c>
      <c r="Q8352" s="3">
        <v>7.04</v>
      </c>
      <c r="R8352" s="5" t="s">
        <v>1576</v>
      </c>
      <c r="S8352" s="5" t="s">
        <v>2111</v>
      </c>
      <c r="T8352" s="5" t="str">
        <f t="shared" si="781"/>
        <v>Tony Sayre</v>
      </c>
      <c r="U8352" t="s">
        <v>153</v>
      </c>
      <c r="V8352" s="5" t="s">
        <v>74</v>
      </c>
      <c r="W8352" s="5" t="s">
        <v>28</v>
      </c>
      <c r="X8352" s="5" t="s">
        <v>29</v>
      </c>
      <c r="Y8352" s="5" t="s">
        <v>2585</v>
      </c>
      <c r="Z8352" s="5" t="s">
        <v>43</v>
      </c>
      <c r="AA8352" s="4">
        <v>0.81</v>
      </c>
      <c r="AB8352" s="1">
        <v>40919</v>
      </c>
      <c r="AC8352" s="1">
        <v>24917</v>
      </c>
      <c r="AD8352">
        <f t="shared" si="782"/>
        <v>2</v>
      </c>
      <c r="AE8352">
        <f t="shared" ca="1" si="783"/>
        <v>56</v>
      </c>
      <c r="AF8352" t="str">
        <f t="shared" ca="1" si="784"/>
        <v>18-64</v>
      </c>
      <c r="AG8352" s="3">
        <f t="shared" si="785"/>
        <v>4.7543259999999998</v>
      </c>
      <c r="AH8352" t="str">
        <f>_xlfn.IFNA(VLOOKUP(Sales_Transactions[[#This Row],[Order ID]],Returned_Items[#All],2,FALSE),"Not Returned")</f>
        <v>Not Returned</v>
      </c>
    </row>
    <row r="8353" spans="1:34" hidden="1" x14ac:dyDescent="0.25">
      <c r="A8353">
        <v>51872</v>
      </c>
      <c r="C8353" t="s">
        <v>2934</v>
      </c>
      <c r="D8353" s="2" t="str">
        <f>TEXT(MID(Sales_Transactions[[#This Row],[Order Date]],2,5),"d/m/yyy")</f>
        <v>23/4/2012</v>
      </c>
      <c r="E8353" s="2" t="str">
        <f>TEXT(MID(Sales_Transactions[[#This Row],[Order Date]],2,5),"d")</f>
        <v>23</v>
      </c>
      <c r="F8353" s="2" t="str">
        <f>TEXT(MID(Sales_Transactions[[#This Row],[Order Date]],2,5),"m")</f>
        <v>4</v>
      </c>
      <c r="G8353" s="2" t="str">
        <f>TEXT(MID(Sales_Transactions[[#This Row],[Order Date]],2,5),"yyy")</f>
        <v>2012</v>
      </c>
      <c r="H8353" s="2" t="str">
        <f>TEXT(MID(Sales_Transactions[[#This Row],[Order Date]],2,5),"yyy/m")</f>
        <v>2012/4</v>
      </c>
      <c r="I8353" t="s">
        <v>78</v>
      </c>
      <c r="J8353">
        <f t="shared" si="780"/>
        <v>3</v>
      </c>
      <c r="K8353" s="2">
        <v>10</v>
      </c>
      <c r="L8353">
        <v>2193.9299999999998</v>
      </c>
      <c r="M8353">
        <v>0.09</v>
      </c>
      <c r="N8353" t="s">
        <v>23</v>
      </c>
      <c r="O8353">
        <v>41.83</v>
      </c>
      <c r="P8353">
        <v>238.4</v>
      </c>
      <c r="Q8353">
        <v>24.49</v>
      </c>
      <c r="R8353" t="s">
        <v>3643</v>
      </c>
      <c r="S8353" t="s">
        <v>2662</v>
      </c>
      <c r="T8353" t="str">
        <f t="shared" si="781"/>
        <v>Shui Tom</v>
      </c>
      <c r="U8353" t="s">
        <v>153</v>
      </c>
      <c r="V8353" t="s">
        <v>37</v>
      </c>
      <c r="W8353" t="s">
        <v>57</v>
      </c>
      <c r="X8353" t="s">
        <v>154</v>
      </c>
      <c r="Y8353" t="s">
        <v>1045</v>
      </c>
      <c r="Z8353" t="s">
        <v>31</v>
      </c>
      <c r="AA8353"/>
      <c r="AB8353" s="1">
        <v>41023</v>
      </c>
      <c r="AC8353" s="1">
        <v>24584</v>
      </c>
      <c r="AD8353">
        <f t="shared" si="782"/>
        <v>1</v>
      </c>
      <c r="AE8353">
        <f t="shared" ca="1" si="783"/>
        <v>57</v>
      </c>
      <c r="AF8353" t="str">
        <f t="shared" ca="1" si="784"/>
        <v>18-64</v>
      </c>
      <c r="AG8353">
        <f t="shared" si="785"/>
        <v>26.267543999999997</v>
      </c>
      <c r="AH8353" t="str">
        <f>_xlfn.IFNA(VLOOKUP(Sales_Transactions[[#This Row],[Order ID]],Returned_Items[#All],2,FALSE),"Not Returned")</f>
        <v>Not Returned</v>
      </c>
    </row>
    <row r="8354" spans="1:34" x14ac:dyDescent="0.25">
      <c r="A8354">
        <v>51872</v>
      </c>
      <c r="C8354" t="s">
        <v>2934</v>
      </c>
      <c r="D8354" s="2" t="str">
        <f>TEXT(MID(Sales_Transactions[[#This Row],[Order Date]],2,5),"d/m/yyy")</f>
        <v>23/4/2012</v>
      </c>
      <c r="E8354" s="2" t="str">
        <f>TEXT(MID(Sales_Transactions[[#This Row],[Order Date]],2,5),"d")</f>
        <v>23</v>
      </c>
      <c r="F8354" s="2" t="str">
        <f>TEXT(MID(Sales_Transactions[[#This Row],[Order Date]],2,5),"m")</f>
        <v>4</v>
      </c>
      <c r="G8354" s="2" t="str">
        <f>TEXT(MID(Sales_Transactions[[#This Row],[Order Date]],2,5),"yyy")</f>
        <v>2012</v>
      </c>
      <c r="H8354" s="2" t="str">
        <f>TEXT(MID(Sales_Transactions[[#This Row],[Order Date]],2,5),"yyy/m")</f>
        <v>2012/4</v>
      </c>
      <c r="I8354" t="s">
        <v>78</v>
      </c>
      <c r="J8354">
        <f t="shared" si="780"/>
        <v>3</v>
      </c>
      <c r="K8354" s="2">
        <v>11</v>
      </c>
      <c r="L8354" s="3">
        <v>812.49800000000005</v>
      </c>
      <c r="M8354" s="4">
        <v>0</v>
      </c>
      <c r="N8354" s="5" t="s">
        <v>67</v>
      </c>
      <c r="O8354" s="3">
        <v>128.94999999999999</v>
      </c>
      <c r="P8354" s="3">
        <v>85.99</v>
      </c>
      <c r="Q8354" s="3">
        <v>1.25</v>
      </c>
      <c r="R8354" s="5" t="s">
        <v>3643</v>
      </c>
      <c r="S8354" s="5" t="s">
        <v>2662</v>
      </c>
      <c r="T8354" s="5" t="str">
        <f t="shared" si="781"/>
        <v>Shui Tom</v>
      </c>
      <c r="U8354" t="s">
        <v>153</v>
      </c>
      <c r="V8354" s="5" t="s">
        <v>37</v>
      </c>
      <c r="W8354" s="5" t="s">
        <v>48</v>
      </c>
      <c r="X8354" s="5" t="s">
        <v>49</v>
      </c>
      <c r="Y8354" s="5" t="s">
        <v>721</v>
      </c>
      <c r="Z8354" s="5" t="s">
        <v>60</v>
      </c>
      <c r="AA8354" s="4">
        <v>0.39</v>
      </c>
      <c r="AB8354" s="1">
        <v>41024</v>
      </c>
      <c r="AC8354" s="1">
        <v>24788</v>
      </c>
      <c r="AD8354">
        <f t="shared" si="782"/>
        <v>2</v>
      </c>
      <c r="AE8354">
        <f t="shared" ca="1" si="783"/>
        <v>56</v>
      </c>
      <c r="AF8354" t="str">
        <f t="shared" ca="1" si="784"/>
        <v>18-64</v>
      </c>
      <c r="AG8354" s="3">
        <f t="shared" si="785"/>
        <v>7.9309090909090907</v>
      </c>
      <c r="AH8354" t="str">
        <f>_xlfn.IFNA(VLOOKUP(Sales_Transactions[[#This Row],[Order ID]],Returned_Items[#All],2,FALSE),"Not Returned")</f>
        <v>Not Returned</v>
      </c>
    </row>
    <row r="8355" spans="1:34" x14ac:dyDescent="0.25">
      <c r="A8355">
        <v>51872</v>
      </c>
      <c r="C8355" t="s">
        <v>2934</v>
      </c>
      <c r="D8355" s="2" t="str">
        <f>TEXT(MID(Sales_Transactions[[#This Row],[Order Date]],2,5),"d/m/yyy")</f>
        <v>23/4/2012</v>
      </c>
      <c r="E8355" s="2" t="str">
        <f>TEXT(MID(Sales_Transactions[[#This Row],[Order Date]],2,5),"d")</f>
        <v>23</v>
      </c>
      <c r="F8355" s="2" t="str">
        <f>TEXT(MID(Sales_Transactions[[#This Row],[Order Date]],2,5),"m")</f>
        <v>4</v>
      </c>
      <c r="G8355" s="2" t="str">
        <f>TEXT(MID(Sales_Transactions[[#This Row],[Order Date]],2,5),"yyy")</f>
        <v>2012</v>
      </c>
      <c r="H8355" s="2" t="str">
        <f>TEXT(MID(Sales_Transactions[[#This Row],[Order Date]],2,5),"yyy/m")</f>
        <v>2012/4</v>
      </c>
      <c r="I8355" t="s">
        <v>78</v>
      </c>
      <c r="J8355">
        <f t="shared" si="780"/>
        <v>3</v>
      </c>
      <c r="K8355" s="2">
        <v>37</v>
      </c>
      <c r="L8355" s="3">
        <v>4657.6514999999999</v>
      </c>
      <c r="M8355" s="4">
        <v>0.06</v>
      </c>
      <c r="N8355" s="5" t="s">
        <v>23</v>
      </c>
      <c r="O8355" s="3">
        <v>1242.8499999999999</v>
      </c>
      <c r="P8355" s="3">
        <v>155.99</v>
      </c>
      <c r="Q8355" s="3">
        <v>3.9</v>
      </c>
      <c r="R8355" s="5" t="s">
        <v>3643</v>
      </c>
      <c r="S8355" s="5" t="s">
        <v>2662</v>
      </c>
      <c r="T8355" s="5" t="str">
        <f t="shared" si="781"/>
        <v>Shui Tom</v>
      </c>
      <c r="U8355" t="s">
        <v>153</v>
      </c>
      <c r="V8355" s="5" t="s">
        <v>37</v>
      </c>
      <c r="W8355" s="5" t="s">
        <v>48</v>
      </c>
      <c r="X8355" s="5" t="s">
        <v>49</v>
      </c>
      <c r="Y8355" s="5" t="s">
        <v>401</v>
      </c>
      <c r="Z8355" s="5" t="s">
        <v>43</v>
      </c>
      <c r="AA8355" s="4">
        <v>0.55000000000000004</v>
      </c>
      <c r="AB8355" s="1">
        <v>41025</v>
      </c>
      <c r="AC8355" s="1">
        <v>24697</v>
      </c>
      <c r="AD8355">
        <f t="shared" si="782"/>
        <v>3</v>
      </c>
      <c r="AE8355">
        <f t="shared" ca="1" si="783"/>
        <v>56</v>
      </c>
      <c r="AF8355" t="str">
        <f t="shared" ca="1" si="784"/>
        <v>18-64</v>
      </c>
      <c r="AG8355" s="3">
        <f t="shared" si="785"/>
        <v>4.3188217837837843</v>
      </c>
      <c r="AH8355" t="str">
        <f>_xlfn.IFNA(VLOOKUP(Sales_Transactions[[#This Row],[Order ID]],Returned_Items[#All],2,FALSE),"Not Returned")</f>
        <v>Not Returned</v>
      </c>
    </row>
    <row r="8356" spans="1:34" x14ac:dyDescent="0.25">
      <c r="A8356">
        <v>52230</v>
      </c>
      <c r="C8356" t="s">
        <v>795</v>
      </c>
      <c r="D8356" s="2" t="str">
        <f>TEXT(MID(Sales_Transactions[[#This Row],[Order Date]],2,5),"d/m/yyy")</f>
        <v>30/8/2012</v>
      </c>
      <c r="E8356" s="2" t="str">
        <f>TEXT(MID(Sales_Transactions[[#This Row],[Order Date]],2,5),"d")</f>
        <v>30</v>
      </c>
      <c r="F8356" s="2" t="str">
        <f>TEXT(MID(Sales_Transactions[[#This Row],[Order Date]],2,5),"m")</f>
        <v>8</v>
      </c>
      <c r="G8356" s="2" t="str">
        <f>TEXT(MID(Sales_Transactions[[#This Row],[Order Date]],2,5),"yyy")</f>
        <v>2012</v>
      </c>
      <c r="H8356" s="2" t="str">
        <f>TEXT(MID(Sales_Transactions[[#This Row],[Order Date]],2,5),"yyy/m")</f>
        <v>2012/8</v>
      </c>
      <c r="I8356" t="s">
        <v>101</v>
      </c>
      <c r="J8356">
        <f t="shared" si="780"/>
        <v>1</v>
      </c>
      <c r="K8356" s="2">
        <v>29</v>
      </c>
      <c r="L8356" s="3">
        <v>2700.78</v>
      </c>
      <c r="M8356" s="4">
        <v>0.06</v>
      </c>
      <c r="N8356" s="5" t="s">
        <v>34</v>
      </c>
      <c r="O8356" s="3">
        <v>-793.36</v>
      </c>
      <c r="P8356" s="3">
        <v>95.98</v>
      </c>
      <c r="Q8356" s="3">
        <v>58.2</v>
      </c>
      <c r="R8356" s="5" t="s">
        <v>227</v>
      </c>
      <c r="S8356" s="5" t="s">
        <v>3645</v>
      </c>
      <c r="T8356" s="5" t="str">
        <f t="shared" si="781"/>
        <v>Adrian Shami</v>
      </c>
      <c r="U8356" t="s">
        <v>153</v>
      </c>
      <c r="V8356" s="5" t="s">
        <v>37</v>
      </c>
      <c r="W8356" s="5" t="s">
        <v>57</v>
      </c>
      <c r="X8356" s="5" t="s">
        <v>154</v>
      </c>
      <c r="Y8356" s="5" t="s">
        <v>2361</v>
      </c>
      <c r="Z8356" s="5" t="s">
        <v>40</v>
      </c>
      <c r="AA8356" s="4">
        <v>0.57999999999999996</v>
      </c>
      <c r="AB8356" s="1">
        <v>41153</v>
      </c>
      <c r="AC8356" s="1">
        <v>29646</v>
      </c>
      <c r="AD8356">
        <f t="shared" si="782"/>
        <v>2</v>
      </c>
      <c r="AE8356">
        <f t="shared" ca="1" si="783"/>
        <v>43</v>
      </c>
      <c r="AF8356" t="str">
        <f t="shared" ca="1" si="784"/>
        <v>18-64</v>
      </c>
      <c r="AG8356" s="3">
        <f t="shared" si="785"/>
        <v>5.3145659310344824</v>
      </c>
      <c r="AH8356" t="str">
        <f>_xlfn.IFNA(VLOOKUP(Sales_Transactions[[#This Row],[Order ID]],Returned_Items[#All],2,FALSE),"Not Returned")</f>
        <v>Not Returned</v>
      </c>
    </row>
    <row r="8357" spans="1:34" x14ac:dyDescent="0.25">
      <c r="A8357">
        <v>52518</v>
      </c>
      <c r="C8357" t="s">
        <v>2322</v>
      </c>
      <c r="D8357" s="2" t="str">
        <f>TEXT(MID(Sales_Transactions[[#This Row],[Order Date]],2,5),"d/m/yyy")</f>
        <v>3/4/2012</v>
      </c>
      <c r="E8357" s="2" t="str">
        <f>TEXT(MID(Sales_Transactions[[#This Row],[Order Date]],2,5),"d")</f>
        <v>3</v>
      </c>
      <c r="F8357" s="2" t="str">
        <f>TEXT(MID(Sales_Transactions[[#This Row],[Order Date]],2,5),"m")</f>
        <v>4</v>
      </c>
      <c r="G8357" s="2" t="str">
        <f>TEXT(MID(Sales_Transactions[[#This Row],[Order Date]],2,5),"yyy")</f>
        <v>2012</v>
      </c>
      <c r="H8357" s="2" t="str">
        <f>TEXT(MID(Sales_Transactions[[#This Row],[Order Date]],2,5),"yyy/m")</f>
        <v>2012/4</v>
      </c>
      <c r="I8357" t="s">
        <v>101</v>
      </c>
      <c r="J8357">
        <f t="shared" si="780"/>
        <v>1</v>
      </c>
      <c r="K8357" s="2">
        <v>8</v>
      </c>
      <c r="L8357" s="3">
        <v>168.99</v>
      </c>
      <c r="M8357" s="4">
        <v>0.08</v>
      </c>
      <c r="N8357" s="5" t="s">
        <v>23</v>
      </c>
      <c r="O8357" s="3">
        <v>-47.37</v>
      </c>
      <c r="P8357" s="3">
        <v>20.95</v>
      </c>
      <c r="Q8357" s="3">
        <v>4</v>
      </c>
      <c r="R8357" s="5" t="s">
        <v>562</v>
      </c>
      <c r="S8357" s="5" t="s">
        <v>2288</v>
      </c>
      <c r="T8357" s="5" t="str">
        <f t="shared" si="781"/>
        <v>Roy Phan</v>
      </c>
      <c r="U8357" t="s">
        <v>153</v>
      </c>
      <c r="V8357" s="5" t="s">
        <v>37</v>
      </c>
      <c r="W8357" s="5" t="s">
        <v>48</v>
      </c>
      <c r="X8357" s="5" t="s">
        <v>87</v>
      </c>
      <c r="Y8357" s="5" t="s">
        <v>360</v>
      </c>
      <c r="Z8357" s="5" t="s">
        <v>43</v>
      </c>
      <c r="AA8357" s="4">
        <v>0.6</v>
      </c>
      <c r="AB8357" s="1">
        <v>41003</v>
      </c>
      <c r="AC8357" s="1">
        <v>29625</v>
      </c>
      <c r="AD8357">
        <f t="shared" si="782"/>
        <v>1</v>
      </c>
      <c r="AE8357">
        <f t="shared" ca="1" si="783"/>
        <v>43</v>
      </c>
      <c r="AF8357" t="str">
        <f t="shared" ca="1" si="784"/>
        <v>18-64</v>
      </c>
      <c r="AG8357" s="3">
        <f t="shared" si="785"/>
        <v>3.1166549999999997</v>
      </c>
      <c r="AH8357" t="str">
        <f>_xlfn.IFNA(VLOOKUP(Sales_Transactions[[#This Row],[Order ID]],Returned_Items[#All],2,FALSE),"Not Returned")</f>
        <v>Returned</v>
      </c>
    </row>
    <row r="8358" spans="1:34" x14ac:dyDescent="0.25">
      <c r="A8358">
        <v>52673</v>
      </c>
      <c r="C8358" t="s">
        <v>2456</v>
      </c>
      <c r="D8358" s="2" t="str">
        <f>TEXT(MID(Sales_Transactions[[#This Row],[Order Date]],2,5),"d/m/yyy")</f>
        <v>8/5/2012</v>
      </c>
      <c r="E8358" s="2" t="str">
        <f>TEXT(MID(Sales_Transactions[[#This Row],[Order Date]],2,5),"d")</f>
        <v>8</v>
      </c>
      <c r="F8358" s="2" t="str">
        <f>TEXT(MID(Sales_Transactions[[#This Row],[Order Date]],2,5),"m")</f>
        <v>5</v>
      </c>
      <c r="G8358" s="2" t="str">
        <f>TEXT(MID(Sales_Transactions[[#This Row],[Order Date]],2,5),"yyy")</f>
        <v>2012</v>
      </c>
      <c r="H8358" s="2" t="str">
        <f>TEXT(MID(Sales_Transactions[[#This Row],[Order Date]],2,5),"yyy/m")</f>
        <v>2012/5</v>
      </c>
      <c r="I8358" t="s">
        <v>78</v>
      </c>
      <c r="J8358">
        <f t="shared" si="780"/>
        <v>3</v>
      </c>
      <c r="K8358" s="2">
        <v>14</v>
      </c>
      <c r="L8358" s="3">
        <v>2045.066</v>
      </c>
      <c r="M8358" s="4">
        <v>7.0000000000000007E-2</v>
      </c>
      <c r="N8358" s="5" t="s">
        <v>23</v>
      </c>
      <c r="O8358" s="3">
        <v>-4.68</v>
      </c>
      <c r="P8358" s="3">
        <v>175.99</v>
      </c>
      <c r="Q8358" s="3">
        <v>8.99</v>
      </c>
      <c r="R8358" s="5" t="s">
        <v>2339</v>
      </c>
      <c r="S8358" s="5" t="s">
        <v>3631</v>
      </c>
      <c r="T8358" s="5" t="str">
        <f t="shared" si="781"/>
        <v>Ruben Dartt</v>
      </c>
      <c r="U8358" t="s">
        <v>153</v>
      </c>
      <c r="V8358" s="5" t="s">
        <v>47</v>
      </c>
      <c r="W8358" s="5" t="s">
        <v>48</v>
      </c>
      <c r="X8358" s="5" t="s">
        <v>49</v>
      </c>
      <c r="Y8358" s="5" t="s">
        <v>1069</v>
      </c>
      <c r="Z8358" s="5" t="s">
        <v>43</v>
      </c>
      <c r="AA8358" s="4">
        <v>0.56999999999999995</v>
      </c>
      <c r="AB8358" s="1">
        <v>41038</v>
      </c>
      <c r="AC8358" s="1">
        <v>29535</v>
      </c>
      <c r="AD8358">
        <f t="shared" si="782"/>
        <v>1</v>
      </c>
      <c r="AE8358">
        <f t="shared" ca="1" si="783"/>
        <v>43</v>
      </c>
      <c r="AF8358" t="str">
        <f t="shared" ca="1" si="784"/>
        <v>18-64</v>
      </c>
      <c r="AG8358" s="3">
        <f t="shared" si="785"/>
        <v>13.204057642857146</v>
      </c>
      <c r="AH8358" t="str">
        <f>_xlfn.IFNA(VLOOKUP(Sales_Transactions[[#This Row],[Order ID]],Returned_Items[#All],2,FALSE),"Not Returned")</f>
        <v>Not Returned</v>
      </c>
    </row>
    <row r="8359" spans="1:34" x14ac:dyDescent="0.25">
      <c r="A8359">
        <v>52673</v>
      </c>
      <c r="C8359" t="s">
        <v>2456</v>
      </c>
      <c r="D8359" s="2" t="str">
        <f>TEXT(MID(Sales_Transactions[[#This Row],[Order Date]],2,5),"d/m/yyy")</f>
        <v>8/5/2012</v>
      </c>
      <c r="E8359" s="2" t="str">
        <f>TEXT(MID(Sales_Transactions[[#This Row],[Order Date]],2,5),"d")</f>
        <v>8</v>
      </c>
      <c r="F8359" s="2" t="str">
        <f>TEXT(MID(Sales_Transactions[[#This Row],[Order Date]],2,5),"m")</f>
        <v>5</v>
      </c>
      <c r="G8359" s="2" t="str">
        <f>TEXT(MID(Sales_Transactions[[#This Row],[Order Date]],2,5),"yyy")</f>
        <v>2012</v>
      </c>
      <c r="H8359" s="2" t="str">
        <f>TEXT(MID(Sales_Transactions[[#This Row],[Order Date]],2,5),"yyy/m")</f>
        <v>2012/5</v>
      </c>
      <c r="I8359" t="s">
        <v>78</v>
      </c>
      <c r="J8359">
        <f t="shared" si="780"/>
        <v>3</v>
      </c>
      <c r="K8359" s="2">
        <v>4</v>
      </c>
      <c r="L8359" s="3">
        <v>26.41</v>
      </c>
      <c r="M8359" s="4">
        <v>0.05</v>
      </c>
      <c r="N8359" s="5" t="s">
        <v>23</v>
      </c>
      <c r="O8359" s="3">
        <v>-16.53</v>
      </c>
      <c r="P8359" s="3">
        <v>5.18</v>
      </c>
      <c r="Q8359" s="3">
        <v>5.74</v>
      </c>
      <c r="R8359" s="5" t="s">
        <v>2339</v>
      </c>
      <c r="S8359" s="5" t="s">
        <v>3631</v>
      </c>
      <c r="T8359" s="5" t="str">
        <f t="shared" si="781"/>
        <v>Ruben Dartt</v>
      </c>
      <c r="U8359" t="s">
        <v>153</v>
      </c>
      <c r="V8359" s="5" t="s">
        <v>47</v>
      </c>
      <c r="W8359" s="5" t="s">
        <v>28</v>
      </c>
      <c r="X8359" s="5" t="s">
        <v>41</v>
      </c>
      <c r="Y8359" s="5" t="s">
        <v>1025</v>
      </c>
      <c r="Z8359" s="5" t="s">
        <v>43</v>
      </c>
      <c r="AA8359" s="4">
        <v>0.36</v>
      </c>
      <c r="AB8359" s="1">
        <v>41039</v>
      </c>
      <c r="AC8359" s="1">
        <v>30646</v>
      </c>
      <c r="AD8359">
        <f t="shared" si="782"/>
        <v>2</v>
      </c>
      <c r="AE8359">
        <f t="shared" ca="1" si="783"/>
        <v>40</v>
      </c>
      <c r="AF8359" t="str">
        <f t="shared" ca="1" si="784"/>
        <v>18-64</v>
      </c>
      <c r="AG8359" s="3">
        <f t="shared" si="785"/>
        <v>2.7293525000000001</v>
      </c>
      <c r="AH8359" t="str">
        <f>_xlfn.IFNA(VLOOKUP(Sales_Transactions[[#This Row],[Order ID]],Returned_Items[#All],2,FALSE),"Not Returned")</f>
        <v>Not Returned</v>
      </c>
    </row>
    <row r="8360" spans="1:34" x14ac:dyDescent="0.25">
      <c r="A8360">
        <v>53026</v>
      </c>
      <c r="C8360" t="s">
        <v>1921</v>
      </c>
      <c r="D8360" s="2" t="str">
        <f>TEXT(MID(Sales_Transactions[[#This Row],[Order Date]],2,5),"d/m/yyy")</f>
        <v>26/2/2012</v>
      </c>
      <c r="E8360" s="2" t="str">
        <f>TEXT(MID(Sales_Transactions[[#This Row],[Order Date]],2,5),"d")</f>
        <v>26</v>
      </c>
      <c r="F8360" s="2" t="str">
        <f>TEXT(MID(Sales_Transactions[[#This Row],[Order Date]],2,5),"m")</f>
        <v>2</v>
      </c>
      <c r="G8360" s="2" t="str">
        <f>TEXT(MID(Sales_Transactions[[#This Row],[Order Date]],2,5),"yyy")</f>
        <v>2012</v>
      </c>
      <c r="H8360" s="2" t="str">
        <f>TEXT(MID(Sales_Transactions[[#This Row],[Order Date]],2,5),"yyy/m")</f>
        <v>2012/2</v>
      </c>
      <c r="I8360" t="s">
        <v>22</v>
      </c>
      <c r="J8360">
        <f t="shared" si="780"/>
        <v>2</v>
      </c>
      <c r="K8360" s="2">
        <v>35</v>
      </c>
      <c r="L8360" s="3">
        <v>322.82</v>
      </c>
      <c r="M8360" s="4">
        <v>0.05</v>
      </c>
      <c r="N8360" s="5" t="s">
        <v>23</v>
      </c>
      <c r="O8360" s="3">
        <v>-17.579999999999998</v>
      </c>
      <c r="P8360" s="3">
        <v>9.31</v>
      </c>
      <c r="Q8360" s="3">
        <v>3.98</v>
      </c>
      <c r="R8360" s="5" t="s">
        <v>227</v>
      </c>
      <c r="S8360" s="5" t="s">
        <v>3645</v>
      </c>
      <c r="T8360" s="5" t="str">
        <f t="shared" si="781"/>
        <v>Adrian Shami</v>
      </c>
      <c r="U8360" t="s">
        <v>153</v>
      </c>
      <c r="V8360" s="5" t="s">
        <v>37</v>
      </c>
      <c r="W8360" s="5" t="s">
        <v>28</v>
      </c>
      <c r="X8360" s="5" t="s">
        <v>221</v>
      </c>
      <c r="Y8360" s="5" t="s">
        <v>2234</v>
      </c>
      <c r="Z8360" s="5" t="s">
        <v>60</v>
      </c>
      <c r="AA8360" s="4">
        <v>0.56000000000000005</v>
      </c>
      <c r="AB8360" s="1">
        <v>40971</v>
      </c>
      <c r="AC8360" s="1">
        <v>30120</v>
      </c>
      <c r="AD8360">
        <f t="shared" si="782"/>
        <v>6</v>
      </c>
      <c r="AE8360">
        <f t="shared" ca="1" si="783"/>
        <v>42</v>
      </c>
      <c r="AF8360" t="str">
        <f t="shared" ca="1" si="784"/>
        <v>18-64</v>
      </c>
      <c r="AG8360" s="3">
        <f t="shared" si="785"/>
        <v>0.37958128571428573</v>
      </c>
      <c r="AH8360" t="str">
        <f>_xlfn.IFNA(VLOOKUP(Sales_Transactions[[#This Row],[Order ID]],Returned_Items[#All],2,FALSE),"Not Returned")</f>
        <v>Not Returned</v>
      </c>
    </row>
    <row r="8361" spans="1:34" x14ac:dyDescent="0.25">
      <c r="A8361">
        <v>54019</v>
      </c>
      <c r="C8361" t="s">
        <v>1071</v>
      </c>
      <c r="D8361" s="2" t="str">
        <f>TEXT(MID(Sales_Transactions[[#This Row],[Order Date]],2,5),"d/m/yyy")</f>
        <v>1/7/2009</v>
      </c>
      <c r="E8361" s="2" t="str">
        <f>TEXT(MID(Sales_Transactions[[#This Row],[Order Date]],2,5),"d")</f>
        <v>1</v>
      </c>
      <c r="F8361" s="2" t="str">
        <f>TEXT(MID(Sales_Transactions[[#This Row],[Order Date]],2,5),"m")</f>
        <v>7</v>
      </c>
      <c r="G8361" s="2" t="str">
        <f>TEXT(MID(Sales_Transactions[[#This Row],[Order Date]],2,5),"yyy")</f>
        <v>2009</v>
      </c>
      <c r="H8361" s="2" t="str">
        <f>TEXT(MID(Sales_Transactions[[#This Row],[Order Date]],2,5),"yyy/m")</f>
        <v>2009/7</v>
      </c>
      <c r="I8361" t="s">
        <v>22</v>
      </c>
      <c r="J8361">
        <f t="shared" si="780"/>
        <v>2</v>
      </c>
      <c r="K8361" s="2">
        <v>35</v>
      </c>
      <c r="L8361" s="3">
        <v>4233.1499999999996</v>
      </c>
      <c r="M8361" s="4">
        <v>0.08</v>
      </c>
      <c r="N8361" s="5" t="s">
        <v>34</v>
      </c>
      <c r="O8361" s="3">
        <v>1219.8699999999999</v>
      </c>
      <c r="P8361" s="3">
        <v>120.97</v>
      </c>
      <c r="Q8361" s="3">
        <v>26.3</v>
      </c>
      <c r="R8361" s="5" t="s">
        <v>178</v>
      </c>
      <c r="S8361" s="5" t="s">
        <v>179</v>
      </c>
      <c r="T8361" s="5" t="str">
        <f t="shared" si="781"/>
        <v>Aaron Bergman</v>
      </c>
      <c r="U8361" t="s">
        <v>153</v>
      </c>
      <c r="V8361" s="5" t="s">
        <v>47</v>
      </c>
      <c r="W8361" s="5" t="s">
        <v>48</v>
      </c>
      <c r="X8361" s="5" t="s">
        <v>324</v>
      </c>
      <c r="Y8361" s="5" t="s">
        <v>814</v>
      </c>
      <c r="Z8361" s="5" t="s">
        <v>40</v>
      </c>
      <c r="AA8361" s="4">
        <v>0.38</v>
      </c>
      <c r="AB8361" s="1">
        <v>40002</v>
      </c>
      <c r="AC8361" s="1">
        <v>24704</v>
      </c>
      <c r="AD8361">
        <f t="shared" si="782"/>
        <v>7</v>
      </c>
      <c r="AE8361">
        <f t="shared" ca="1" si="783"/>
        <v>56</v>
      </c>
      <c r="AF8361" t="str">
        <f t="shared" ca="1" si="784"/>
        <v>18-64</v>
      </c>
      <c r="AG8361" s="3">
        <f t="shared" si="785"/>
        <v>4.2049492571428573</v>
      </c>
      <c r="AH8361" t="str">
        <f>_xlfn.IFNA(VLOOKUP(Sales_Transactions[[#This Row],[Order ID]],Returned_Items[#All],2,FALSE),"Not Returned")</f>
        <v>Not Returned</v>
      </c>
    </row>
    <row r="8362" spans="1:34" x14ac:dyDescent="0.25">
      <c r="A8362">
        <v>54913</v>
      </c>
      <c r="C8362" t="s">
        <v>452</v>
      </c>
      <c r="D8362" s="2" t="str">
        <f>TEXT(MID(Sales_Transactions[[#This Row],[Order Date]],2,5),"d/m/yyy")</f>
        <v>3/7/2010</v>
      </c>
      <c r="E8362" s="2" t="str">
        <f>TEXT(MID(Sales_Transactions[[#This Row],[Order Date]],2,5),"d")</f>
        <v>3</v>
      </c>
      <c r="F8362" s="2" t="str">
        <f>TEXT(MID(Sales_Transactions[[#This Row],[Order Date]],2,5),"m")</f>
        <v>7</v>
      </c>
      <c r="G8362" s="2" t="str">
        <f>TEXT(MID(Sales_Transactions[[#This Row],[Order Date]],2,5),"yyy")</f>
        <v>2010</v>
      </c>
      <c r="H8362" s="2" t="str">
        <f>TEXT(MID(Sales_Transactions[[#This Row],[Order Date]],2,5),"yyy/m")</f>
        <v>2010/7</v>
      </c>
      <c r="I8362" t="s">
        <v>33</v>
      </c>
      <c r="J8362">
        <f t="shared" si="780"/>
        <v>4</v>
      </c>
      <c r="K8362" s="2">
        <v>11</v>
      </c>
      <c r="L8362" s="3">
        <v>54.61</v>
      </c>
      <c r="M8362" s="4">
        <v>0.08</v>
      </c>
      <c r="N8362" s="5" t="s">
        <v>67</v>
      </c>
      <c r="O8362" s="3">
        <v>14.99</v>
      </c>
      <c r="P8362" s="3">
        <v>4.76</v>
      </c>
      <c r="Q8362" s="3">
        <v>0.88</v>
      </c>
      <c r="R8362" s="5" t="s">
        <v>3637</v>
      </c>
      <c r="S8362" s="5" t="s">
        <v>3638</v>
      </c>
      <c r="T8362" s="5" t="str">
        <f t="shared" si="781"/>
        <v>Tonja Turnell</v>
      </c>
      <c r="U8362" t="s">
        <v>153</v>
      </c>
      <c r="V8362" s="5" t="s">
        <v>37</v>
      </c>
      <c r="W8362" s="5" t="s">
        <v>28</v>
      </c>
      <c r="X8362" s="5" t="s">
        <v>75</v>
      </c>
      <c r="Y8362" s="5" t="s">
        <v>1235</v>
      </c>
      <c r="Z8362" s="5" t="s">
        <v>84</v>
      </c>
      <c r="AA8362" s="4">
        <v>0.39</v>
      </c>
      <c r="AB8362" s="1">
        <v>40364</v>
      </c>
      <c r="AC8362" s="1">
        <v>24566</v>
      </c>
      <c r="AD8362">
        <f t="shared" si="782"/>
        <v>2</v>
      </c>
      <c r="AE8362">
        <f t="shared" ca="1" si="783"/>
        <v>57</v>
      </c>
      <c r="AF8362" t="str">
        <f t="shared" ca="1" si="784"/>
        <v>18-64</v>
      </c>
      <c r="AG8362" s="3">
        <f t="shared" si="785"/>
        <v>0.5123810909090909</v>
      </c>
      <c r="AH8362" t="str">
        <f>_xlfn.IFNA(VLOOKUP(Sales_Transactions[[#This Row],[Order ID]],Returned_Items[#All],2,FALSE),"Not Returned")</f>
        <v>Not Returned</v>
      </c>
    </row>
    <row r="8363" spans="1:34" x14ac:dyDescent="0.25">
      <c r="A8363">
        <v>55424</v>
      </c>
      <c r="C8363" t="s">
        <v>1080</v>
      </c>
      <c r="D8363" s="2" t="str">
        <f>TEXT(MID(Sales_Transactions[[#This Row],[Order Date]],2,5),"d/m/yyy")</f>
        <v>2/3/2010</v>
      </c>
      <c r="E8363" s="2" t="str">
        <f>TEXT(MID(Sales_Transactions[[#This Row],[Order Date]],2,5),"d")</f>
        <v>2</v>
      </c>
      <c r="F8363" s="2" t="str">
        <f>TEXT(MID(Sales_Transactions[[#This Row],[Order Date]],2,5),"m")</f>
        <v>3</v>
      </c>
      <c r="G8363" s="2" t="str">
        <f>TEXT(MID(Sales_Transactions[[#This Row],[Order Date]],2,5),"yyy")</f>
        <v>2010</v>
      </c>
      <c r="H8363" s="2" t="str">
        <f>TEXT(MID(Sales_Transactions[[#This Row],[Order Date]],2,5),"yyy/m")</f>
        <v>2010/3</v>
      </c>
      <c r="I8363" t="s">
        <v>78</v>
      </c>
      <c r="J8363">
        <f t="shared" si="780"/>
        <v>3</v>
      </c>
      <c r="K8363" s="2">
        <v>6</v>
      </c>
      <c r="L8363" s="3">
        <v>25.84</v>
      </c>
      <c r="M8363" s="4">
        <v>0.04</v>
      </c>
      <c r="N8363" s="5" t="s">
        <v>67</v>
      </c>
      <c r="O8363" s="3">
        <v>-4.13</v>
      </c>
      <c r="P8363" s="3">
        <v>1.76</v>
      </c>
      <c r="Q8363" s="3">
        <v>4.8600000000000003</v>
      </c>
      <c r="R8363" s="5" t="s">
        <v>2588</v>
      </c>
      <c r="S8363" s="5" t="s">
        <v>2692</v>
      </c>
      <c r="T8363" s="5" t="str">
        <f t="shared" si="781"/>
        <v>Victoria Brennan</v>
      </c>
      <c r="U8363" t="s">
        <v>153</v>
      </c>
      <c r="V8363" s="5" t="s">
        <v>27</v>
      </c>
      <c r="W8363" s="5" t="s">
        <v>57</v>
      </c>
      <c r="X8363" s="5" t="s">
        <v>58</v>
      </c>
      <c r="Y8363" s="5" t="s">
        <v>2845</v>
      </c>
      <c r="Z8363" s="5" t="s">
        <v>43</v>
      </c>
      <c r="AA8363" s="4">
        <v>0.41</v>
      </c>
      <c r="AB8363" s="1">
        <v>40241</v>
      </c>
      <c r="AC8363" s="1">
        <v>24740</v>
      </c>
      <c r="AD8363">
        <f t="shared" si="782"/>
        <v>2</v>
      </c>
      <c r="AE8363">
        <f t="shared" ca="1" si="783"/>
        <v>56</v>
      </c>
      <c r="AF8363" t="str">
        <f t="shared" ca="1" si="784"/>
        <v>18-64</v>
      </c>
      <c r="AG8363" s="3">
        <f t="shared" si="785"/>
        <v>1.103216</v>
      </c>
      <c r="AH8363" t="str">
        <f>_xlfn.IFNA(VLOOKUP(Sales_Transactions[[#This Row],[Order ID]],Returned_Items[#All],2,FALSE),"Not Returned")</f>
        <v>Not Returned</v>
      </c>
    </row>
    <row r="8364" spans="1:34" x14ac:dyDescent="0.25">
      <c r="A8364">
        <v>55874</v>
      </c>
      <c r="C8364" t="s">
        <v>2421</v>
      </c>
      <c r="D8364" s="2" t="str">
        <f>TEXT(MID(Sales_Transactions[[#This Row],[Order Date]],2,5),"d/m/yyy")</f>
        <v>16/2/2009</v>
      </c>
      <c r="E8364" s="2" t="str">
        <f>TEXT(MID(Sales_Transactions[[#This Row],[Order Date]],2,5),"d")</f>
        <v>16</v>
      </c>
      <c r="F8364" s="2" t="str">
        <f>TEXT(MID(Sales_Transactions[[#This Row],[Order Date]],2,5),"m")</f>
        <v>2</v>
      </c>
      <c r="G8364" s="2" t="str">
        <f>TEXT(MID(Sales_Transactions[[#This Row],[Order Date]],2,5),"yyy")</f>
        <v>2009</v>
      </c>
      <c r="H8364" s="2" t="str">
        <f>TEXT(MID(Sales_Transactions[[#This Row],[Order Date]],2,5),"yyy/m")</f>
        <v>2009/2</v>
      </c>
      <c r="I8364" t="s">
        <v>78</v>
      </c>
      <c r="J8364">
        <f t="shared" si="780"/>
        <v>3</v>
      </c>
      <c r="K8364" s="2">
        <v>24</v>
      </c>
      <c r="L8364" s="3">
        <v>129.53</v>
      </c>
      <c r="M8364" s="4">
        <v>0.06</v>
      </c>
      <c r="N8364" s="5" t="s">
        <v>23</v>
      </c>
      <c r="O8364" s="3">
        <v>33.01</v>
      </c>
      <c r="P8364" s="3">
        <v>5.68</v>
      </c>
      <c r="Q8364" s="3">
        <v>1.39</v>
      </c>
      <c r="R8364" s="5" t="s">
        <v>911</v>
      </c>
      <c r="S8364" s="5" t="s">
        <v>929</v>
      </c>
      <c r="T8364" s="5" t="str">
        <f t="shared" si="781"/>
        <v>Erica Smith</v>
      </c>
      <c r="U8364" t="s">
        <v>153</v>
      </c>
      <c r="V8364" s="5" t="s">
        <v>27</v>
      </c>
      <c r="W8364" s="5" t="s">
        <v>28</v>
      </c>
      <c r="X8364" s="5" t="s">
        <v>98</v>
      </c>
      <c r="Y8364" s="5" t="s">
        <v>1048</v>
      </c>
      <c r="Z8364" s="5" t="s">
        <v>43</v>
      </c>
      <c r="AA8364" s="4">
        <v>0.38</v>
      </c>
      <c r="AB8364" s="1">
        <v>39860</v>
      </c>
      <c r="AC8364" s="1">
        <v>24697</v>
      </c>
      <c r="AD8364">
        <f t="shared" si="782"/>
        <v>0</v>
      </c>
      <c r="AE8364">
        <f t="shared" ca="1" si="783"/>
        <v>56</v>
      </c>
      <c r="AF8364" t="str">
        <f t="shared" ca="1" si="784"/>
        <v>18-64</v>
      </c>
      <c r="AG8364" s="3">
        <f t="shared" si="785"/>
        <v>0.29444133333333328</v>
      </c>
      <c r="AH8364" t="str">
        <f>_xlfn.IFNA(VLOOKUP(Sales_Transactions[[#This Row],[Order ID]],Returned_Items[#All],2,FALSE),"Not Returned")</f>
        <v>Returned</v>
      </c>
    </row>
    <row r="8365" spans="1:34" x14ac:dyDescent="0.25">
      <c r="A8365">
        <v>56327</v>
      </c>
      <c r="C8365" t="s">
        <v>2778</v>
      </c>
      <c r="D8365" s="2" t="str">
        <f>TEXT(MID(Sales_Transactions[[#This Row],[Order Date]],2,5),"d/m/yyy")</f>
        <v>11/1/2010</v>
      </c>
      <c r="E8365" s="2" t="str">
        <f>TEXT(MID(Sales_Transactions[[#This Row],[Order Date]],2,5),"d")</f>
        <v>11</v>
      </c>
      <c r="F8365" s="2" t="str">
        <f>TEXT(MID(Sales_Transactions[[#This Row],[Order Date]],2,5),"m")</f>
        <v>1</v>
      </c>
      <c r="G8365" s="2" t="str">
        <f>TEXT(MID(Sales_Transactions[[#This Row],[Order Date]],2,5),"yyy")</f>
        <v>2010</v>
      </c>
      <c r="H8365" s="2" t="str">
        <f>TEXT(MID(Sales_Transactions[[#This Row],[Order Date]],2,5),"yyy/m")</f>
        <v>2010/1</v>
      </c>
      <c r="I8365" t="s">
        <v>78</v>
      </c>
      <c r="J8365">
        <f t="shared" si="780"/>
        <v>3</v>
      </c>
      <c r="K8365" s="2">
        <v>42</v>
      </c>
      <c r="L8365" s="3">
        <v>1767.47</v>
      </c>
      <c r="M8365" s="4">
        <v>0.05</v>
      </c>
      <c r="N8365" s="5" t="s">
        <v>23</v>
      </c>
      <c r="O8365" s="3">
        <v>331.56</v>
      </c>
      <c r="P8365" s="3">
        <v>40.99</v>
      </c>
      <c r="Q8365" s="3">
        <v>17.48</v>
      </c>
      <c r="R8365" s="5" t="s">
        <v>2588</v>
      </c>
      <c r="S8365" s="5" t="s">
        <v>2692</v>
      </c>
      <c r="T8365" s="5" t="str">
        <f t="shared" si="781"/>
        <v>Victoria Brennan</v>
      </c>
      <c r="U8365" t="s">
        <v>153</v>
      </c>
      <c r="V8365" s="5" t="s">
        <v>27</v>
      </c>
      <c r="W8365" s="5" t="s">
        <v>28</v>
      </c>
      <c r="X8365" s="5" t="s">
        <v>75</v>
      </c>
      <c r="Y8365" s="5" t="s">
        <v>368</v>
      </c>
      <c r="Z8365" s="5" t="s">
        <v>43</v>
      </c>
      <c r="AA8365" s="4">
        <v>0.36</v>
      </c>
      <c r="AB8365" s="1">
        <v>40190</v>
      </c>
      <c r="AC8365" s="1">
        <v>24262</v>
      </c>
      <c r="AD8365">
        <f t="shared" si="782"/>
        <v>1</v>
      </c>
      <c r="AE8365">
        <f t="shared" ca="1" si="783"/>
        <v>58</v>
      </c>
      <c r="AF8365" t="str">
        <f t="shared" ca="1" si="784"/>
        <v>18-64</v>
      </c>
      <c r="AG8365" s="3">
        <f t="shared" si="785"/>
        <v>1.391654880952381</v>
      </c>
      <c r="AH8365" t="str">
        <f>_xlfn.IFNA(VLOOKUP(Sales_Transactions[[#This Row],[Order ID]],Returned_Items[#All],2,FALSE),"Not Returned")</f>
        <v>Not Returned</v>
      </c>
    </row>
    <row r="8366" spans="1:34" x14ac:dyDescent="0.25">
      <c r="A8366">
        <v>56327</v>
      </c>
      <c r="C8366" t="s">
        <v>2778</v>
      </c>
      <c r="D8366" s="2" t="str">
        <f>TEXT(MID(Sales_Transactions[[#This Row],[Order Date]],2,5),"d/m/yyy")</f>
        <v>11/1/2010</v>
      </c>
      <c r="E8366" s="2" t="str">
        <f>TEXT(MID(Sales_Transactions[[#This Row],[Order Date]],2,5),"d")</f>
        <v>11</v>
      </c>
      <c r="F8366" s="2" t="str">
        <f>TEXT(MID(Sales_Transactions[[#This Row],[Order Date]],2,5),"m")</f>
        <v>1</v>
      </c>
      <c r="G8366" s="2" t="str">
        <f>TEXT(MID(Sales_Transactions[[#This Row],[Order Date]],2,5),"yyy")</f>
        <v>2010</v>
      </c>
      <c r="H8366" s="2" t="str">
        <f>TEXT(MID(Sales_Transactions[[#This Row],[Order Date]],2,5),"yyy/m")</f>
        <v>2010/1</v>
      </c>
      <c r="I8366" t="s">
        <v>78</v>
      </c>
      <c r="J8366">
        <f t="shared" si="780"/>
        <v>3</v>
      </c>
      <c r="K8366" s="2">
        <v>11</v>
      </c>
      <c r="L8366" s="3">
        <v>2164.0700000000002</v>
      </c>
      <c r="M8366" s="4">
        <v>0.01</v>
      </c>
      <c r="N8366" s="5" t="s">
        <v>34</v>
      </c>
      <c r="O8366" s="3">
        <v>59.73</v>
      </c>
      <c r="P8366" s="3">
        <v>180.98</v>
      </c>
      <c r="Q8366" s="3">
        <v>55.24</v>
      </c>
      <c r="R8366" s="5" t="s">
        <v>2588</v>
      </c>
      <c r="S8366" s="5" t="s">
        <v>2692</v>
      </c>
      <c r="T8366" s="5" t="str">
        <f t="shared" si="781"/>
        <v>Victoria Brennan</v>
      </c>
      <c r="U8366" t="s">
        <v>153</v>
      </c>
      <c r="V8366" s="5" t="s">
        <v>27</v>
      </c>
      <c r="W8366" s="5" t="s">
        <v>28</v>
      </c>
      <c r="X8366" s="5" t="s">
        <v>38</v>
      </c>
      <c r="Y8366" s="5" t="s">
        <v>926</v>
      </c>
      <c r="Z8366" s="5" t="s">
        <v>40</v>
      </c>
      <c r="AA8366" s="4">
        <v>0.56999999999999995</v>
      </c>
      <c r="AB8366" s="1">
        <v>40191</v>
      </c>
      <c r="AC8366" s="1">
        <v>24400</v>
      </c>
      <c r="AD8366">
        <f t="shared" si="782"/>
        <v>2</v>
      </c>
      <c r="AE8366">
        <f t="shared" ca="1" si="783"/>
        <v>57</v>
      </c>
      <c r="AF8366" t="str">
        <f t="shared" ca="1" si="784"/>
        <v>18-64</v>
      </c>
      <c r="AG8366" s="3">
        <f t="shared" si="785"/>
        <v>21.472900181818179</v>
      </c>
      <c r="AH8366" t="str">
        <f>_xlfn.IFNA(VLOOKUP(Sales_Transactions[[#This Row],[Order ID]],Returned_Items[#All],2,FALSE),"Not Returned")</f>
        <v>Not Returned</v>
      </c>
    </row>
    <row r="8367" spans="1:34" hidden="1" x14ac:dyDescent="0.25">
      <c r="A8367">
        <v>56327</v>
      </c>
      <c r="C8367" t="s">
        <v>2778</v>
      </c>
      <c r="D8367" s="2" t="str">
        <f>TEXT(MID(Sales_Transactions[[#This Row],[Order Date]],2,5),"d/m/yyy")</f>
        <v>11/1/2010</v>
      </c>
      <c r="E8367" s="2" t="str">
        <f>TEXT(MID(Sales_Transactions[[#This Row],[Order Date]],2,5),"d")</f>
        <v>11</v>
      </c>
      <c r="F8367" s="2" t="str">
        <f>TEXT(MID(Sales_Transactions[[#This Row],[Order Date]],2,5),"m")</f>
        <v>1</v>
      </c>
      <c r="G8367" s="2" t="str">
        <f>TEXT(MID(Sales_Transactions[[#This Row],[Order Date]],2,5),"yyy")</f>
        <v>2010</v>
      </c>
      <c r="H8367" s="2" t="str">
        <f>TEXT(MID(Sales_Transactions[[#This Row],[Order Date]],2,5),"yyy/m")</f>
        <v>2010/1</v>
      </c>
      <c r="I8367" t="s">
        <v>78</v>
      </c>
      <c r="J8367">
        <f t="shared" si="780"/>
        <v>3</v>
      </c>
      <c r="K8367" s="2">
        <v>47</v>
      </c>
      <c r="L8367">
        <v>1276.73</v>
      </c>
      <c r="M8367">
        <v>0.08</v>
      </c>
      <c r="N8367" t="s">
        <v>279</v>
      </c>
      <c r="O8367">
        <v>357.23</v>
      </c>
      <c r="P8367">
        <v>29.18</v>
      </c>
      <c r="Q8367">
        <v>8.5500000000000007</v>
      </c>
      <c r="R8367" t="s">
        <v>2588</v>
      </c>
      <c r="S8367" t="s">
        <v>2692</v>
      </c>
      <c r="T8367" t="str">
        <f t="shared" si="781"/>
        <v>Victoria Brennan</v>
      </c>
      <c r="U8367" t="s">
        <v>153</v>
      </c>
      <c r="V8367" t="s">
        <v>27</v>
      </c>
      <c r="W8367" t="s">
        <v>57</v>
      </c>
      <c r="X8367" t="s">
        <v>58</v>
      </c>
      <c r="Y8367" t="s">
        <v>1028</v>
      </c>
      <c r="Z8367" t="s">
        <v>43</v>
      </c>
      <c r="AA8367">
        <v>0.42</v>
      </c>
      <c r="AB8367" s="1">
        <v>40190</v>
      </c>
      <c r="AC8367" s="1">
        <v>24291</v>
      </c>
      <c r="AD8367">
        <f t="shared" si="782"/>
        <v>1</v>
      </c>
      <c r="AE8367">
        <f t="shared" ca="1" si="783"/>
        <v>58</v>
      </c>
      <c r="AF8367" t="str">
        <f t="shared" ca="1" si="784"/>
        <v>18-64</v>
      </c>
      <c r="AG8367">
        <f t="shared" si="785"/>
        <v>0.80226927659574454</v>
      </c>
      <c r="AH8367" t="str">
        <f>_xlfn.IFNA(VLOOKUP(Sales_Transactions[[#This Row],[Order ID]],Returned_Items[#All],2,FALSE),"Not Returned")</f>
        <v>Not Returned</v>
      </c>
    </row>
    <row r="8368" spans="1:34" x14ac:dyDescent="0.25">
      <c r="A8368">
        <v>56706</v>
      </c>
      <c r="C8368" t="s">
        <v>1165</v>
      </c>
      <c r="D8368" s="2" t="str">
        <f>TEXT(MID(Sales_Transactions[[#This Row],[Order Date]],2,5),"d/m/yyy")</f>
        <v>10/11/2009</v>
      </c>
      <c r="E8368" s="2" t="str">
        <f>TEXT(MID(Sales_Transactions[[#This Row],[Order Date]],2,5),"d")</f>
        <v>10</v>
      </c>
      <c r="F8368" s="2" t="str">
        <f>TEXT(MID(Sales_Transactions[[#This Row],[Order Date]],2,5),"m")</f>
        <v>11</v>
      </c>
      <c r="G8368" s="2" t="str">
        <f>TEXT(MID(Sales_Transactions[[#This Row],[Order Date]],2,5),"yyy")</f>
        <v>2009</v>
      </c>
      <c r="H8368" s="2" t="str">
        <f>TEXT(MID(Sales_Transactions[[#This Row],[Order Date]],2,5),"yyy/m")</f>
        <v>2009/11</v>
      </c>
      <c r="I8368" t="s">
        <v>33</v>
      </c>
      <c r="J8368">
        <f t="shared" si="780"/>
        <v>4</v>
      </c>
      <c r="K8368" s="2">
        <v>7</v>
      </c>
      <c r="L8368" s="3">
        <v>754.92</v>
      </c>
      <c r="M8368" s="4">
        <v>0</v>
      </c>
      <c r="N8368" s="5" t="s">
        <v>23</v>
      </c>
      <c r="O8368" s="3">
        <v>-129.57</v>
      </c>
      <c r="P8368" s="3">
        <v>99.99</v>
      </c>
      <c r="Q8368" s="3">
        <v>19.989999999999998</v>
      </c>
      <c r="R8368" s="5" t="s">
        <v>227</v>
      </c>
      <c r="S8368" s="5" t="s">
        <v>3645</v>
      </c>
      <c r="T8368" s="5" t="str">
        <f t="shared" si="781"/>
        <v>Adrian Shami</v>
      </c>
      <c r="U8368" t="s">
        <v>153</v>
      </c>
      <c r="V8368" s="5" t="s">
        <v>37</v>
      </c>
      <c r="W8368" s="5" t="s">
        <v>48</v>
      </c>
      <c r="X8368" s="5" t="s">
        <v>324</v>
      </c>
      <c r="Y8368" s="5" t="s">
        <v>670</v>
      </c>
      <c r="Z8368" s="5" t="s">
        <v>43</v>
      </c>
      <c r="AA8368" s="4">
        <v>0.52</v>
      </c>
      <c r="AB8368" s="1">
        <v>40128</v>
      </c>
      <c r="AC8368" s="1">
        <v>24200</v>
      </c>
      <c r="AD8368">
        <f t="shared" si="782"/>
        <v>1</v>
      </c>
      <c r="AE8368">
        <f t="shared" ca="1" si="783"/>
        <v>58</v>
      </c>
      <c r="AF8368" t="str">
        <f t="shared" ca="1" si="784"/>
        <v>18-64</v>
      </c>
      <c r="AG8368" s="3">
        <f t="shared" si="785"/>
        <v>17.139999999999997</v>
      </c>
      <c r="AH8368" t="str">
        <f>_xlfn.IFNA(VLOOKUP(Sales_Transactions[[#This Row],[Order ID]],Returned_Items[#All],2,FALSE),"Not Returned")</f>
        <v>Not Returned</v>
      </c>
    </row>
    <row r="8369" spans="1:34" x14ac:dyDescent="0.25">
      <c r="A8369">
        <v>57125</v>
      </c>
      <c r="C8369" t="s">
        <v>1360</v>
      </c>
      <c r="D8369" s="2" t="str">
        <f>TEXT(MID(Sales_Transactions[[#This Row],[Order Date]],2,5),"d/m/yyy")</f>
        <v>3/6/2010</v>
      </c>
      <c r="E8369" s="2" t="str">
        <f>TEXT(MID(Sales_Transactions[[#This Row],[Order Date]],2,5),"d")</f>
        <v>3</v>
      </c>
      <c r="F8369" s="2" t="str">
        <f>TEXT(MID(Sales_Transactions[[#This Row],[Order Date]],2,5),"m")</f>
        <v>6</v>
      </c>
      <c r="G8369" s="2" t="str">
        <f>TEXT(MID(Sales_Transactions[[#This Row],[Order Date]],2,5),"yyy")</f>
        <v>2010</v>
      </c>
      <c r="H8369" s="2" t="str">
        <f>TEXT(MID(Sales_Transactions[[#This Row],[Order Date]],2,5),"yyy/m")</f>
        <v>2010/6</v>
      </c>
      <c r="I8369" t="s">
        <v>78</v>
      </c>
      <c r="J8369">
        <f t="shared" si="780"/>
        <v>3</v>
      </c>
      <c r="K8369" s="2">
        <v>19</v>
      </c>
      <c r="L8369" s="3">
        <v>61.02</v>
      </c>
      <c r="M8369" s="4">
        <v>0</v>
      </c>
      <c r="N8369" s="5" t="s">
        <v>23</v>
      </c>
      <c r="O8369" s="3">
        <v>-71.040000000000006</v>
      </c>
      <c r="P8369" s="3">
        <v>2.84</v>
      </c>
      <c r="Q8369" s="3">
        <v>5.44</v>
      </c>
      <c r="R8369" s="5" t="s">
        <v>2616</v>
      </c>
      <c r="S8369" s="5" t="s">
        <v>3635</v>
      </c>
      <c r="T8369" s="5" t="str">
        <f t="shared" si="781"/>
        <v>Raymond Book</v>
      </c>
      <c r="U8369" t="s">
        <v>153</v>
      </c>
      <c r="V8369" s="5" t="s">
        <v>37</v>
      </c>
      <c r="W8369" s="5" t="s">
        <v>28</v>
      </c>
      <c r="X8369" s="5" t="s">
        <v>41</v>
      </c>
      <c r="Y8369" s="5" t="s">
        <v>1977</v>
      </c>
      <c r="Z8369" s="5" t="s">
        <v>43</v>
      </c>
      <c r="AA8369" s="4">
        <v>0.36</v>
      </c>
      <c r="AB8369" s="1">
        <v>40334</v>
      </c>
      <c r="AC8369" s="1">
        <v>30180</v>
      </c>
      <c r="AD8369">
        <f t="shared" si="782"/>
        <v>2</v>
      </c>
      <c r="AE8369">
        <f t="shared" ca="1" si="783"/>
        <v>41</v>
      </c>
      <c r="AF8369" t="str">
        <f t="shared" ca="1" si="784"/>
        <v>18-64</v>
      </c>
      <c r="AG8369" s="3">
        <f t="shared" si="785"/>
        <v>0.43578947368421056</v>
      </c>
      <c r="AH8369" t="str">
        <f>_xlfn.IFNA(VLOOKUP(Sales_Transactions[[#This Row],[Order ID]],Returned_Items[#All],2,FALSE),"Not Returned")</f>
        <v>Not Returned</v>
      </c>
    </row>
    <row r="8370" spans="1:34" x14ac:dyDescent="0.25">
      <c r="A8370">
        <v>57125</v>
      </c>
      <c r="C8370" t="s">
        <v>1360</v>
      </c>
      <c r="D8370" s="2" t="str">
        <f>TEXT(MID(Sales_Transactions[[#This Row],[Order Date]],2,5),"d/m/yyy")</f>
        <v>3/6/2010</v>
      </c>
      <c r="E8370" s="2" t="str">
        <f>TEXT(MID(Sales_Transactions[[#This Row],[Order Date]],2,5),"d")</f>
        <v>3</v>
      </c>
      <c r="F8370" s="2" t="str">
        <f>TEXT(MID(Sales_Transactions[[#This Row],[Order Date]],2,5),"m")</f>
        <v>6</v>
      </c>
      <c r="G8370" s="2" t="str">
        <f>TEXT(MID(Sales_Transactions[[#This Row],[Order Date]],2,5),"yyy")</f>
        <v>2010</v>
      </c>
      <c r="H8370" s="2" t="str">
        <f>TEXT(MID(Sales_Transactions[[#This Row],[Order Date]],2,5),"yyy/m")</f>
        <v>2010/6</v>
      </c>
      <c r="I8370" t="s">
        <v>78</v>
      </c>
      <c r="J8370">
        <f t="shared" si="780"/>
        <v>3</v>
      </c>
      <c r="K8370" s="2">
        <v>31</v>
      </c>
      <c r="L8370" s="3">
        <v>878.77</v>
      </c>
      <c r="M8370" s="4">
        <v>0.08</v>
      </c>
      <c r="N8370" s="5" t="s">
        <v>23</v>
      </c>
      <c r="O8370" s="3">
        <v>373.52</v>
      </c>
      <c r="P8370" s="3">
        <v>28.53</v>
      </c>
      <c r="Q8370" s="3">
        <v>1.49</v>
      </c>
      <c r="R8370" s="5" t="s">
        <v>2616</v>
      </c>
      <c r="S8370" s="5" t="s">
        <v>3635</v>
      </c>
      <c r="T8370" s="5" t="str">
        <f t="shared" si="781"/>
        <v>Raymond Book</v>
      </c>
      <c r="U8370" t="s">
        <v>153</v>
      </c>
      <c r="V8370" s="5" t="s">
        <v>37</v>
      </c>
      <c r="W8370" s="5" t="s">
        <v>28</v>
      </c>
      <c r="X8370" s="5" t="s">
        <v>41</v>
      </c>
      <c r="Y8370" s="5" t="s">
        <v>622</v>
      </c>
      <c r="Z8370" s="5" t="s">
        <v>43</v>
      </c>
      <c r="AA8370" s="4">
        <v>0.38</v>
      </c>
      <c r="AB8370" s="1">
        <v>40334</v>
      </c>
      <c r="AC8370" s="1">
        <v>30036</v>
      </c>
      <c r="AD8370">
        <f t="shared" si="782"/>
        <v>2</v>
      </c>
      <c r="AE8370">
        <f t="shared" ca="1" si="783"/>
        <v>42</v>
      </c>
      <c r="AF8370" t="str">
        <f t="shared" ca="1" si="784"/>
        <v>18-64</v>
      </c>
      <c r="AG8370" s="3">
        <f t="shared" si="785"/>
        <v>0.96765083870967739</v>
      </c>
      <c r="AH8370" t="str">
        <f>_xlfn.IFNA(VLOOKUP(Sales_Transactions[[#This Row],[Order ID]],Returned_Items[#All],2,FALSE),"Not Returned")</f>
        <v>Not Returned</v>
      </c>
    </row>
    <row r="8371" spans="1:34" x14ac:dyDescent="0.25">
      <c r="A8371">
        <v>57152</v>
      </c>
      <c r="C8371" t="s">
        <v>2506</v>
      </c>
      <c r="D8371" s="2" t="str">
        <f>TEXT(MID(Sales_Transactions[[#This Row],[Order Date]],2,5),"d/m/yyy")</f>
        <v>3/9/2012</v>
      </c>
      <c r="E8371" s="2" t="str">
        <f>TEXT(MID(Sales_Transactions[[#This Row],[Order Date]],2,5),"d")</f>
        <v>3</v>
      </c>
      <c r="F8371" s="2" t="str">
        <f>TEXT(MID(Sales_Transactions[[#This Row],[Order Date]],2,5),"m")</f>
        <v>9</v>
      </c>
      <c r="G8371" s="2" t="str">
        <f>TEXT(MID(Sales_Transactions[[#This Row],[Order Date]],2,5),"yyy")</f>
        <v>2012</v>
      </c>
      <c r="H8371" s="2" t="str">
        <f>TEXT(MID(Sales_Transactions[[#This Row],[Order Date]],2,5),"yyy/m")</f>
        <v>2012/9</v>
      </c>
      <c r="I8371" t="s">
        <v>22</v>
      </c>
      <c r="J8371">
        <f t="shared" si="780"/>
        <v>2</v>
      </c>
      <c r="K8371" s="2">
        <v>6</v>
      </c>
      <c r="L8371" s="3">
        <v>22.89</v>
      </c>
      <c r="M8371" s="4">
        <v>0.08</v>
      </c>
      <c r="N8371" s="5" t="s">
        <v>23</v>
      </c>
      <c r="O8371" s="3">
        <v>-2.66</v>
      </c>
      <c r="P8371" s="3">
        <v>3.8</v>
      </c>
      <c r="Q8371" s="3">
        <v>1.49</v>
      </c>
      <c r="R8371" s="5" t="s">
        <v>922</v>
      </c>
      <c r="S8371" s="5" t="s">
        <v>3639</v>
      </c>
      <c r="T8371" s="5" t="str">
        <f t="shared" si="781"/>
        <v>Christopher Conant</v>
      </c>
      <c r="U8371" t="s">
        <v>153</v>
      </c>
      <c r="V8371" s="5" t="s">
        <v>74</v>
      </c>
      <c r="W8371" s="5" t="s">
        <v>28</v>
      </c>
      <c r="X8371" s="5" t="s">
        <v>41</v>
      </c>
      <c r="Y8371" s="5" t="s">
        <v>423</v>
      </c>
      <c r="Z8371" s="5" t="s">
        <v>43</v>
      </c>
      <c r="AA8371" s="4">
        <v>0.38</v>
      </c>
      <c r="AB8371" s="1">
        <v>41155</v>
      </c>
      <c r="AC8371" s="1">
        <v>30043</v>
      </c>
      <c r="AD8371">
        <f t="shared" si="782"/>
        <v>0</v>
      </c>
      <c r="AE8371">
        <f t="shared" ca="1" si="783"/>
        <v>42</v>
      </c>
      <c r="AF8371" t="str">
        <f t="shared" ca="1" si="784"/>
        <v>18-64</v>
      </c>
      <c r="AG8371" s="3">
        <f t="shared" si="785"/>
        <v>0.88115999999999994</v>
      </c>
      <c r="AH8371" t="str">
        <f>_xlfn.IFNA(VLOOKUP(Sales_Transactions[[#This Row],[Order ID]],Returned_Items[#All],2,FALSE),"Not Returned")</f>
        <v>Not Returned</v>
      </c>
    </row>
    <row r="8372" spans="1:34" x14ac:dyDescent="0.25">
      <c r="A8372">
        <v>57152</v>
      </c>
      <c r="C8372" t="s">
        <v>2506</v>
      </c>
      <c r="D8372" s="2" t="str">
        <f>TEXT(MID(Sales_Transactions[[#This Row],[Order Date]],2,5),"d/m/yyy")</f>
        <v>3/9/2012</v>
      </c>
      <c r="E8372" s="2" t="str">
        <f>TEXT(MID(Sales_Transactions[[#This Row],[Order Date]],2,5),"d")</f>
        <v>3</v>
      </c>
      <c r="F8372" s="2" t="str">
        <f>TEXT(MID(Sales_Transactions[[#This Row],[Order Date]],2,5),"m")</f>
        <v>9</v>
      </c>
      <c r="G8372" s="2" t="str">
        <f>TEXT(MID(Sales_Transactions[[#This Row],[Order Date]],2,5),"yyy")</f>
        <v>2012</v>
      </c>
      <c r="H8372" s="2" t="str">
        <f>TEXT(MID(Sales_Transactions[[#This Row],[Order Date]],2,5),"yyy/m")</f>
        <v>2012/9</v>
      </c>
      <c r="I8372" t="s">
        <v>22</v>
      </c>
      <c r="J8372">
        <f t="shared" si="780"/>
        <v>2</v>
      </c>
      <c r="K8372" s="2">
        <v>18</v>
      </c>
      <c r="L8372" s="3">
        <v>271.85000000000002</v>
      </c>
      <c r="M8372" s="4">
        <v>0.03</v>
      </c>
      <c r="N8372" s="5" t="s">
        <v>23</v>
      </c>
      <c r="O8372" s="3">
        <v>109.19</v>
      </c>
      <c r="P8372" s="3">
        <v>15.57</v>
      </c>
      <c r="Q8372" s="3">
        <v>1.39</v>
      </c>
      <c r="R8372" s="5" t="s">
        <v>922</v>
      </c>
      <c r="S8372" s="5" t="s">
        <v>3639</v>
      </c>
      <c r="T8372" s="5" t="str">
        <f t="shared" si="781"/>
        <v>Christopher Conant</v>
      </c>
      <c r="U8372" t="s">
        <v>153</v>
      </c>
      <c r="V8372" s="5" t="s">
        <v>74</v>
      </c>
      <c r="W8372" s="5" t="s">
        <v>28</v>
      </c>
      <c r="X8372" s="5" t="s">
        <v>98</v>
      </c>
      <c r="Y8372" s="5" t="s">
        <v>2088</v>
      </c>
      <c r="Z8372" s="5" t="s">
        <v>43</v>
      </c>
      <c r="AA8372" s="4">
        <v>0.38</v>
      </c>
      <c r="AB8372" s="1">
        <v>41162</v>
      </c>
      <c r="AC8372" s="1">
        <v>29761</v>
      </c>
      <c r="AD8372">
        <f t="shared" si="782"/>
        <v>7</v>
      </c>
      <c r="AE8372">
        <f t="shared" ca="1" si="783"/>
        <v>43</v>
      </c>
      <c r="AF8372" t="str">
        <f t="shared" ca="1" si="784"/>
        <v>18-64</v>
      </c>
      <c r="AG8372" s="3">
        <f t="shared" si="785"/>
        <v>0.94196272222222222</v>
      </c>
      <c r="AH8372" t="str">
        <f>_xlfn.IFNA(VLOOKUP(Sales_Transactions[[#This Row],[Order ID]],Returned_Items[#All],2,FALSE),"Not Returned")</f>
        <v>Not Returned</v>
      </c>
    </row>
    <row r="8373" spans="1:34" x14ac:dyDescent="0.25">
      <c r="A8373">
        <v>57216</v>
      </c>
      <c r="C8373" t="s">
        <v>508</v>
      </c>
      <c r="D8373" s="2" t="str">
        <f>TEXT(MID(Sales_Transactions[[#This Row],[Order Date]],2,5),"d/m/yyy")</f>
        <v>29/7/2010</v>
      </c>
      <c r="E8373" s="2" t="str">
        <f>TEXT(MID(Sales_Transactions[[#This Row],[Order Date]],2,5),"d")</f>
        <v>29</v>
      </c>
      <c r="F8373" s="2" t="str">
        <f>TEXT(MID(Sales_Transactions[[#This Row],[Order Date]],2,5),"m")</f>
        <v>7</v>
      </c>
      <c r="G8373" s="2" t="str">
        <f>TEXT(MID(Sales_Transactions[[#This Row],[Order Date]],2,5),"yyy")</f>
        <v>2010</v>
      </c>
      <c r="H8373" s="2" t="str">
        <f>TEXT(MID(Sales_Transactions[[#This Row],[Order Date]],2,5),"yyy/m")</f>
        <v>2010/7</v>
      </c>
      <c r="I8373" t="s">
        <v>33</v>
      </c>
      <c r="J8373">
        <f t="shared" si="780"/>
        <v>4</v>
      </c>
      <c r="K8373" s="2">
        <v>46</v>
      </c>
      <c r="L8373" s="3">
        <v>12719.7</v>
      </c>
      <c r="M8373" s="4">
        <v>0.03</v>
      </c>
      <c r="N8373" s="5" t="s">
        <v>34</v>
      </c>
      <c r="O8373" s="3">
        <v>-545.82000000000005</v>
      </c>
      <c r="P8373" s="3">
        <v>280.98</v>
      </c>
      <c r="Q8373" s="3">
        <v>57</v>
      </c>
      <c r="R8373" s="5" t="s">
        <v>2339</v>
      </c>
      <c r="S8373" s="5" t="s">
        <v>3631</v>
      </c>
      <c r="T8373" s="5" t="str">
        <f t="shared" si="781"/>
        <v>Ruben Dartt</v>
      </c>
      <c r="U8373" t="s">
        <v>153</v>
      </c>
      <c r="V8373" s="5" t="s">
        <v>47</v>
      </c>
      <c r="W8373" s="5" t="s">
        <v>57</v>
      </c>
      <c r="X8373" s="5" t="s">
        <v>154</v>
      </c>
      <c r="Y8373" s="5" t="s">
        <v>1188</v>
      </c>
      <c r="Z8373" s="5" t="s">
        <v>40</v>
      </c>
      <c r="AA8373" s="4">
        <v>0.78</v>
      </c>
      <c r="AB8373" s="1">
        <v>40388</v>
      </c>
      <c r="AC8373" s="1">
        <v>29744</v>
      </c>
      <c r="AD8373">
        <f t="shared" si="782"/>
        <v>0</v>
      </c>
      <c r="AE8373">
        <f t="shared" ca="1" si="783"/>
        <v>43</v>
      </c>
      <c r="AF8373" t="str">
        <f t="shared" ca="1" si="784"/>
        <v>18-64</v>
      </c>
      <c r="AG8373" s="3">
        <f t="shared" si="785"/>
        <v>7.3455588260869566</v>
      </c>
      <c r="AH8373" t="str">
        <f>_xlfn.IFNA(VLOOKUP(Sales_Transactions[[#This Row],[Order ID]],Returned_Items[#All],2,FALSE),"Not Returned")</f>
        <v>Not Returned</v>
      </c>
    </row>
    <row r="8374" spans="1:34" x14ac:dyDescent="0.25">
      <c r="A8374">
        <v>57216</v>
      </c>
      <c r="C8374" t="s">
        <v>508</v>
      </c>
      <c r="D8374" s="2" t="str">
        <f>TEXT(MID(Sales_Transactions[[#This Row],[Order Date]],2,5),"d/m/yyy")</f>
        <v>29/7/2010</v>
      </c>
      <c r="E8374" s="2" t="str">
        <f>TEXT(MID(Sales_Transactions[[#This Row],[Order Date]],2,5),"d")</f>
        <v>29</v>
      </c>
      <c r="F8374" s="2" t="str">
        <f>TEXT(MID(Sales_Transactions[[#This Row],[Order Date]],2,5),"m")</f>
        <v>7</v>
      </c>
      <c r="G8374" s="2" t="str">
        <f>TEXT(MID(Sales_Transactions[[#This Row],[Order Date]],2,5),"yyy")</f>
        <v>2010</v>
      </c>
      <c r="H8374" s="2" t="str">
        <f>TEXT(MID(Sales_Transactions[[#This Row],[Order Date]],2,5),"yyy/m")</f>
        <v>2010/7</v>
      </c>
      <c r="I8374" t="s">
        <v>33</v>
      </c>
      <c r="J8374">
        <f t="shared" si="780"/>
        <v>4</v>
      </c>
      <c r="K8374" s="2">
        <v>48</v>
      </c>
      <c r="L8374" s="3">
        <v>109.78</v>
      </c>
      <c r="M8374" s="4">
        <v>0.03</v>
      </c>
      <c r="N8374" s="5" t="s">
        <v>23</v>
      </c>
      <c r="O8374" s="3">
        <v>4.4800000000000004</v>
      </c>
      <c r="P8374" s="3">
        <v>2.2000000000000002</v>
      </c>
      <c r="Q8374" s="3">
        <v>1.2</v>
      </c>
      <c r="R8374" s="5" t="s">
        <v>2339</v>
      </c>
      <c r="S8374" s="5" t="s">
        <v>3631</v>
      </c>
      <c r="T8374" s="5" t="str">
        <f t="shared" si="781"/>
        <v>Ruben Dartt</v>
      </c>
      <c r="U8374" t="s">
        <v>153</v>
      </c>
      <c r="V8374" s="5" t="s">
        <v>47</v>
      </c>
      <c r="W8374" s="5" t="s">
        <v>28</v>
      </c>
      <c r="X8374" s="5" t="s">
        <v>124</v>
      </c>
      <c r="Y8374" s="5" t="s">
        <v>3649</v>
      </c>
      <c r="Z8374" s="5" t="s">
        <v>84</v>
      </c>
      <c r="AA8374" s="4">
        <v>0.41</v>
      </c>
      <c r="AB8374" s="1">
        <v>40390</v>
      </c>
      <c r="AC8374" s="1">
        <v>29390</v>
      </c>
      <c r="AD8374">
        <f t="shared" si="782"/>
        <v>2</v>
      </c>
      <c r="AE8374">
        <f t="shared" ca="1" si="783"/>
        <v>44</v>
      </c>
      <c r="AF8374" t="str">
        <f t="shared" ca="1" si="784"/>
        <v>18-64</v>
      </c>
      <c r="AG8374" s="3">
        <f t="shared" si="785"/>
        <v>7.0819583333333339E-2</v>
      </c>
      <c r="AH8374" t="str">
        <f>_xlfn.IFNA(VLOOKUP(Sales_Transactions[[#This Row],[Order ID]],Returned_Items[#All],2,FALSE),"Not Returned")</f>
        <v>Not Returned</v>
      </c>
    </row>
    <row r="8375" spans="1:34" x14ac:dyDescent="0.25">
      <c r="A8375">
        <v>57281</v>
      </c>
      <c r="C8375" t="s">
        <v>2304</v>
      </c>
      <c r="D8375" s="2" t="str">
        <f>TEXT(MID(Sales_Transactions[[#This Row],[Order Date]],2,5),"d/m/yyy")</f>
        <v>20/4/2010</v>
      </c>
      <c r="E8375" s="2" t="str">
        <f>TEXT(MID(Sales_Transactions[[#This Row],[Order Date]],2,5),"d")</f>
        <v>20</v>
      </c>
      <c r="F8375" s="2" t="str">
        <f>TEXT(MID(Sales_Transactions[[#This Row],[Order Date]],2,5),"m")</f>
        <v>4</v>
      </c>
      <c r="G8375" s="2" t="str">
        <f>TEXT(MID(Sales_Transactions[[#This Row],[Order Date]],2,5),"yyy")</f>
        <v>2010</v>
      </c>
      <c r="H8375" s="2" t="str">
        <f>TEXT(MID(Sales_Transactions[[#This Row],[Order Date]],2,5),"yyy/m")</f>
        <v>2010/4</v>
      </c>
      <c r="I8375" t="s">
        <v>33</v>
      </c>
      <c r="J8375">
        <f t="shared" si="780"/>
        <v>4</v>
      </c>
      <c r="K8375" s="2">
        <v>26</v>
      </c>
      <c r="L8375" s="3">
        <v>561.66</v>
      </c>
      <c r="M8375" s="4">
        <v>7.0000000000000007E-2</v>
      </c>
      <c r="N8375" s="5" t="s">
        <v>23</v>
      </c>
      <c r="O8375" s="3">
        <v>-111.33</v>
      </c>
      <c r="P8375" s="3">
        <v>22.38</v>
      </c>
      <c r="Q8375" s="3">
        <v>15.1</v>
      </c>
      <c r="R8375" s="5" t="s">
        <v>2326</v>
      </c>
      <c r="S8375" s="5" t="s">
        <v>2327</v>
      </c>
      <c r="T8375" s="5" t="str">
        <f t="shared" si="781"/>
        <v>Andy Yotov</v>
      </c>
      <c r="U8375" t="s">
        <v>153</v>
      </c>
      <c r="V8375" s="5" t="s">
        <v>47</v>
      </c>
      <c r="W8375" s="5" t="s">
        <v>28</v>
      </c>
      <c r="X8375" s="5" t="s">
        <v>41</v>
      </c>
      <c r="Y8375" s="5" t="s">
        <v>680</v>
      </c>
      <c r="Z8375" s="5" t="s">
        <v>43</v>
      </c>
      <c r="AA8375" s="4">
        <v>0.38</v>
      </c>
      <c r="AB8375" s="1">
        <v>40288</v>
      </c>
      <c r="AC8375" s="1">
        <v>29476</v>
      </c>
      <c r="AD8375">
        <f t="shared" si="782"/>
        <v>0</v>
      </c>
      <c r="AE8375">
        <f t="shared" ca="1" si="783"/>
        <v>43</v>
      </c>
      <c r="AF8375" t="str">
        <f t="shared" ca="1" si="784"/>
        <v>18-64</v>
      </c>
      <c r="AG8375" s="3">
        <f t="shared" si="785"/>
        <v>1.4409359230769232</v>
      </c>
      <c r="AH8375" t="str">
        <f>_xlfn.IFNA(VLOOKUP(Sales_Transactions[[#This Row],[Order ID]],Returned_Items[#All],2,FALSE),"Not Returned")</f>
        <v>Not Returned</v>
      </c>
    </row>
    <row r="8376" spans="1:34" x14ac:dyDescent="0.25">
      <c r="A8376">
        <v>57281</v>
      </c>
      <c r="C8376" t="s">
        <v>2304</v>
      </c>
      <c r="D8376" s="2" t="str">
        <f>TEXT(MID(Sales_Transactions[[#This Row],[Order Date]],2,5),"d/m/yyy")</f>
        <v>20/4/2010</v>
      </c>
      <c r="E8376" s="2" t="str">
        <f>TEXT(MID(Sales_Transactions[[#This Row],[Order Date]],2,5),"d")</f>
        <v>20</v>
      </c>
      <c r="F8376" s="2" t="str">
        <f>TEXT(MID(Sales_Transactions[[#This Row],[Order Date]],2,5),"m")</f>
        <v>4</v>
      </c>
      <c r="G8376" s="2" t="str">
        <f>TEXT(MID(Sales_Transactions[[#This Row],[Order Date]],2,5),"yyy")</f>
        <v>2010</v>
      </c>
      <c r="H8376" s="2" t="str">
        <f>TEXT(MID(Sales_Transactions[[#This Row],[Order Date]],2,5),"yyy/m")</f>
        <v>2010/4</v>
      </c>
      <c r="I8376" t="s">
        <v>33</v>
      </c>
      <c r="J8376">
        <f t="shared" si="780"/>
        <v>4</v>
      </c>
      <c r="K8376" s="2">
        <v>19</v>
      </c>
      <c r="L8376" s="3">
        <v>1851.62</v>
      </c>
      <c r="M8376" s="4">
        <v>0.09</v>
      </c>
      <c r="N8376" s="5" t="s">
        <v>34</v>
      </c>
      <c r="O8376" s="3">
        <v>-220.84</v>
      </c>
      <c r="P8376" s="3">
        <v>100.98</v>
      </c>
      <c r="Q8376" s="3">
        <v>35.840000000000003</v>
      </c>
      <c r="R8376" s="5" t="s">
        <v>2326</v>
      </c>
      <c r="S8376" s="5" t="s">
        <v>2327</v>
      </c>
      <c r="T8376" s="5" t="str">
        <f t="shared" si="781"/>
        <v>Andy Yotov</v>
      </c>
      <c r="U8376" t="s">
        <v>153</v>
      </c>
      <c r="V8376" s="5" t="s">
        <v>47</v>
      </c>
      <c r="W8376" s="5" t="s">
        <v>57</v>
      </c>
      <c r="X8376" s="5" t="s">
        <v>104</v>
      </c>
      <c r="Y8376" s="5" t="s">
        <v>1198</v>
      </c>
      <c r="Z8376" s="5" t="s">
        <v>106</v>
      </c>
      <c r="AA8376" s="4">
        <v>0.62</v>
      </c>
      <c r="AB8376" s="1">
        <v>40290</v>
      </c>
      <c r="AC8376" s="1">
        <v>28947</v>
      </c>
      <c r="AD8376">
        <f t="shared" si="782"/>
        <v>2</v>
      </c>
      <c r="AE8376">
        <f t="shared" ca="1" si="783"/>
        <v>45</v>
      </c>
      <c r="AF8376" t="str">
        <f t="shared" ca="1" si="784"/>
        <v>18-64</v>
      </c>
      <c r="AG8376" s="3">
        <f t="shared" si="785"/>
        <v>7.1962693684210537</v>
      </c>
      <c r="AH8376" t="str">
        <f>_xlfn.IFNA(VLOOKUP(Sales_Transactions[[#This Row],[Order ID]],Returned_Items[#All],2,FALSE),"Not Returned")</f>
        <v>Not Returned</v>
      </c>
    </row>
    <row r="8377" spans="1:34" x14ac:dyDescent="0.25">
      <c r="A8377">
        <v>57827</v>
      </c>
      <c r="C8377" t="s">
        <v>590</v>
      </c>
      <c r="D8377" s="2" t="str">
        <f>TEXT(MID(Sales_Transactions[[#This Row],[Order Date]],2,5),"d/m/yyy")</f>
        <v>2/7/2009</v>
      </c>
      <c r="E8377" s="2" t="str">
        <f>TEXT(MID(Sales_Transactions[[#This Row],[Order Date]],2,5),"d")</f>
        <v>2</v>
      </c>
      <c r="F8377" s="2" t="str">
        <f>TEXT(MID(Sales_Transactions[[#This Row],[Order Date]],2,5),"m")</f>
        <v>7</v>
      </c>
      <c r="G8377" s="2" t="str">
        <f>TEXT(MID(Sales_Transactions[[#This Row],[Order Date]],2,5),"yyy")</f>
        <v>2009</v>
      </c>
      <c r="H8377" s="2" t="str">
        <f>TEXT(MID(Sales_Transactions[[#This Row],[Order Date]],2,5),"yyy/m")</f>
        <v>2009/7</v>
      </c>
      <c r="I8377" t="s">
        <v>78</v>
      </c>
      <c r="J8377">
        <f t="shared" si="780"/>
        <v>3</v>
      </c>
      <c r="K8377" s="2">
        <v>24</v>
      </c>
      <c r="L8377" s="3">
        <v>2453.3000000000002</v>
      </c>
      <c r="M8377" s="4">
        <v>0.05</v>
      </c>
      <c r="N8377" s="5" t="s">
        <v>34</v>
      </c>
      <c r="O8377" s="3">
        <v>-111.4</v>
      </c>
      <c r="P8377" s="3">
        <v>100.98</v>
      </c>
      <c r="Q8377" s="3">
        <v>35.840000000000003</v>
      </c>
      <c r="R8377" s="5" t="s">
        <v>234</v>
      </c>
      <c r="S8377" s="5" t="s">
        <v>2532</v>
      </c>
      <c r="T8377" s="5" t="str">
        <f t="shared" si="781"/>
        <v>Andrew Roberts</v>
      </c>
      <c r="U8377" t="s">
        <v>153</v>
      </c>
      <c r="V8377" s="5" t="s">
        <v>74</v>
      </c>
      <c r="W8377" s="5" t="s">
        <v>57</v>
      </c>
      <c r="X8377" s="5" t="s">
        <v>104</v>
      </c>
      <c r="Y8377" s="5" t="s">
        <v>1198</v>
      </c>
      <c r="Z8377" s="5" t="s">
        <v>106</v>
      </c>
      <c r="AA8377" s="4">
        <v>0.62</v>
      </c>
      <c r="AB8377" s="1">
        <v>39998</v>
      </c>
      <c r="AC8377" s="1">
        <v>29187</v>
      </c>
      <c r="AD8377">
        <f t="shared" si="782"/>
        <v>2</v>
      </c>
      <c r="AE8377">
        <f t="shared" ca="1" si="783"/>
        <v>44</v>
      </c>
      <c r="AF8377" t="str">
        <f t="shared" ca="1" si="784"/>
        <v>18-64</v>
      </c>
      <c r="AG8377" s="3">
        <f t="shared" si="785"/>
        <v>5.6987295833333347</v>
      </c>
      <c r="AH8377" t="str">
        <f>_xlfn.IFNA(VLOOKUP(Sales_Transactions[[#This Row],[Order ID]],Returned_Items[#All],2,FALSE),"Not Returned")</f>
        <v>Not Returned</v>
      </c>
    </row>
    <row r="8378" spans="1:34" x14ac:dyDescent="0.25">
      <c r="A8378">
        <v>57827</v>
      </c>
      <c r="C8378" t="s">
        <v>590</v>
      </c>
      <c r="D8378" s="2" t="str">
        <f>TEXT(MID(Sales_Transactions[[#This Row],[Order Date]],2,5),"d/m/yyy")</f>
        <v>2/7/2009</v>
      </c>
      <c r="E8378" s="2" t="str">
        <f>TEXT(MID(Sales_Transactions[[#This Row],[Order Date]],2,5),"d")</f>
        <v>2</v>
      </c>
      <c r="F8378" s="2" t="str">
        <f>TEXT(MID(Sales_Transactions[[#This Row],[Order Date]],2,5),"m")</f>
        <v>7</v>
      </c>
      <c r="G8378" s="2" t="str">
        <f>TEXT(MID(Sales_Transactions[[#This Row],[Order Date]],2,5),"yyy")</f>
        <v>2009</v>
      </c>
      <c r="H8378" s="2" t="str">
        <f>TEXT(MID(Sales_Transactions[[#This Row],[Order Date]],2,5),"yyy/m")</f>
        <v>2009/7</v>
      </c>
      <c r="I8378" t="s">
        <v>78</v>
      </c>
      <c r="J8378">
        <f t="shared" si="780"/>
        <v>3</v>
      </c>
      <c r="K8378" s="2">
        <v>29</v>
      </c>
      <c r="L8378" s="3">
        <v>147.02000000000001</v>
      </c>
      <c r="M8378" s="4">
        <v>0.02</v>
      </c>
      <c r="N8378" s="5" t="s">
        <v>23</v>
      </c>
      <c r="O8378" s="3">
        <v>-77.03</v>
      </c>
      <c r="P8378" s="3">
        <v>4.9800000000000004</v>
      </c>
      <c r="Q8378" s="3">
        <v>5.49</v>
      </c>
      <c r="R8378" s="5" t="s">
        <v>234</v>
      </c>
      <c r="S8378" s="5" t="s">
        <v>2532</v>
      </c>
      <c r="T8378" s="5" t="str">
        <f t="shared" si="781"/>
        <v>Andrew Roberts</v>
      </c>
      <c r="U8378" t="s">
        <v>153</v>
      </c>
      <c r="V8378" s="5" t="s">
        <v>74</v>
      </c>
      <c r="W8378" s="5" t="s">
        <v>28</v>
      </c>
      <c r="X8378" s="5" t="s">
        <v>75</v>
      </c>
      <c r="Y8378" s="5" t="s">
        <v>2182</v>
      </c>
      <c r="Z8378" s="5" t="s">
        <v>43</v>
      </c>
      <c r="AA8378" s="4">
        <v>0.38</v>
      </c>
      <c r="AB8378" s="1">
        <v>39997</v>
      </c>
      <c r="AC8378" s="1">
        <v>29339</v>
      </c>
      <c r="AD8378">
        <f t="shared" si="782"/>
        <v>1</v>
      </c>
      <c r="AE8378">
        <f t="shared" ca="1" si="783"/>
        <v>44</v>
      </c>
      <c r="AF8378" t="str">
        <f t="shared" ca="1" si="784"/>
        <v>18-64</v>
      </c>
      <c r="AG8378" s="3">
        <f t="shared" si="785"/>
        <v>0.36100013793103453</v>
      </c>
      <c r="AH8378" t="str">
        <f>_xlfn.IFNA(VLOOKUP(Sales_Transactions[[#This Row],[Order ID]],Returned_Items[#All],2,FALSE),"Not Returned")</f>
        <v>Not Returned</v>
      </c>
    </row>
    <row r="8379" spans="1:34" x14ac:dyDescent="0.25">
      <c r="A8379">
        <v>58949</v>
      </c>
      <c r="C8379" t="s">
        <v>1862</v>
      </c>
      <c r="D8379" s="2" t="str">
        <f>TEXT(MID(Sales_Transactions[[#This Row],[Order Date]],2,5),"d/m/yyy")</f>
        <v>16/12/2012</v>
      </c>
      <c r="E8379" s="2" t="str">
        <f>TEXT(MID(Sales_Transactions[[#This Row],[Order Date]],2,5),"d")</f>
        <v>16</v>
      </c>
      <c r="F8379" s="2" t="str">
        <f>TEXT(MID(Sales_Transactions[[#This Row],[Order Date]],2,5),"m")</f>
        <v>12</v>
      </c>
      <c r="G8379" s="2" t="str">
        <f>TEXT(MID(Sales_Transactions[[#This Row],[Order Date]],2,5),"yyy")</f>
        <v>2012</v>
      </c>
      <c r="H8379" s="2" t="str">
        <f>TEXT(MID(Sales_Transactions[[#This Row],[Order Date]],2,5),"yyy/m")</f>
        <v>2012/12</v>
      </c>
      <c r="I8379" t="s">
        <v>101</v>
      </c>
      <c r="J8379">
        <f t="shared" si="780"/>
        <v>1</v>
      </c>
      <c r="K8379" s="2">
        <v>50</v>
      </c>
      <c r="L8379" s="3">
        <v>1558.9425000000001</v>
      </c>
      <c r="M8379" s="4">
        <v>0.02</v>
      </c>
      <c r="N8379" s="5" t="s">
        <v>23</v>
      </c>
      <c r="O8379" s="3">
        <v>548.44000000000005</v>
      </c>
      <c r="P8379" s="3">
        <v>35.99</v>
      </c>
      <c r="Q8379" s="3">
        <v>1.1000000000000001</v>
      </c>
      <c r="R8379" s="5" t="s">
        <v>1576</v>
      </c>
      <c r="S8379" s="5" t="s">
        <v>2111</v>
      </c>
      <c r="T8379" s="5" t="str">
        <f t="shared" si="781"/>
        <v>Tony Sayre</v>
      </c>
      <c r="U8379" t="s">
        <v>153</v>
      </c>
      <c r="V8379" s="5" t="s">
        <v>27</v>
      </c>
      <c r="W8379" s="5" t="s">
        <v>48</v>
      </c>
      <c r="X8379" s="5" t="s">
        <v>49</v>
      </c>
      <c r="Y8379" s="5" t="s">
        <v>1922</v>
      </c>
      <c r="Z8379" s="5" t="s">
        <v>43</v>
      </c>
      <c r="AA8379" s="4">
        <v>0.55000000000000004</v>
      </c>
      <c r="AB8379" s="1">
        <v>41260</v>
      </c>
      <c r="AC8379" s="1">
        <v>29277</v>
      </c>
      <c r="AD8379">
        <f t="shared" si="782"/>
        <v>1</v>
      </c>
      <c r="AE8379">
        <f t="shared" ca="1" si="783"/>
        <v>44</v>
      </c>
      <c r="AF8379" t="str">
        <f t="shared" ca="1" si="784"/>
        <v>18-64</v>
      </c>
      <c r="AG8379" s="3">
        <f t="shared" si="785"/>
        <v>0.74165604000000007</v>
      </c>
      <c r="AH8379" t="str">
        <f>_xlfn.IFNA(VLOOKUP(Sales_Transactions[[#This Row],[Order ID]],Returned_Items[#All],2,FALSE),"Not Returned")</f>
        <v>Returned</v>
      </c>
    </row>
    <row r="8380" spans="1:34" x14ac:dyDescent="0.25">
      <c r="A8380">
        <v>1222</v>
      </c>
      <c r="C8380" t="s">
        <v>3365</v>
      </c>
      <c r="D8380" s="2" t="str">
        <f>TEXT(MID(Sales_Transactions[[#This Row],[Order Date]],2,5),"d/m/yyy")</f>
        <v>4/2/2010</v>
      </c>
      <c r="E8380" s="2" t="str">
        <f>TEXT(MID(Sales_Transactions[[#This Row],[Order Date]],2,5),"d")</f>
        <v>4</v>
      </c>
      <c r="F8380" s="2" t="str">
        <f>TEXT(MID(Sales_Transactions[[#This Row],[Order Date]],2,5),"m")</f>
        <v>2</v>
      </c>
      <c r="G8380" s="2" t="str">
        <f>TEXT(MID(Sales_Transactions[[#This Row],[Order Date]],2,5),"yyy")</f>
        <v>2010</v>
      </c>
      <c r="H8380" s="2" t="str">
        <f>TEXT(MID(Sales_Transactions[[#This Row],[Order Date]],2,5),"yyy/m")</f>
        <v>2010/2</v>
      </c>
      <c r="I8380" t="s">
        <v>78</v>
      </c>
      <c r="J8380">
        <f t="shared" si="780"/>
        <v>3</v>
      </c>
      <c r="K8380" s="2">
        <v>48</v>
      </c>
      <c r="L8380" s="3">
        <v>257.39</v>
      </c>
      <c r="M8380" s="4">
        <v>0.08</v>
      </c>
      <c r="N8380" s="5" t="s">
        <v>23</v>
      </c>
      <c r="O8380" s="3">
        <v>-121.91</v>
      </c>
      <c r="P8380" s="3">
        <v>5.28</v>
      </c>
      <c r="Q8380" s="3">
        <v>5.57</v>
      </c>
      <c r="R8380" s="5" t="s">
        <v>171</v>
      </c>
      <c r="S8380" s="5" t="s">
        <v>2692</v>
      </c>
      <c r="T8380" s="5" t="str">
        <f t="shared" si="781"/>
        <v>Nicole Brennan</v>
      </c>
      <c r="U8380" t="s">
        <v>153</v>
      </c>
      <c r="V8380" s="5" t="s">
        <v>74</v>
      </c>
      <c r="W8380" s="5" t="s">
        <v>28</v>
      </c>
      <c r="X8380" s="5" t="s">
        <v>75</v>
      </c>
      <c r="Y8380" s="5" t="s">
        <v>2937</v>
      </c>
      <c r="Z8380" s="5" t="s">
        <v>43</v>
      </c>
      <c r="AA8380" s="4">
        <v>0.4</v>
      </c>
      <c r="AB8380" s="1">
        <v>40213</v>
      </c>
      <c r="AC8380" s="1">
        <v>29343</v>
      </c>
      <c r="AD8380">
        <f t="shared" si="782"/>
        <v>0</v>
      </c>
      <c r="AE8380">
        <f t="shared" ca="1" si="783"/>
        <v>44</v>
      </c>
      <c r="AF8380" t="str">
        <f t="shared" ca="1" si="784"/>
        <v>18-64</v>
      </c>
      <c r="AG8380" s="3">
        <f t="shared" si="785"/>
        <v>0.22595366666666669</v>
      </c>
      <c r="AH8380" t="str">
        <f>_xlfn.IFNA(VLOOKUP(Sales_Transactions[[#This Row],[Order ID]],Returned_Items[#All],2,FALSE),"Not Returned")</f>
        <v>Not Returned</v>
      </c>
    </row>
    <row r="8381" spans="1:34" x14ac:dyDescent="0.25">
      <c r="A8381">
        <v>5767</v>
      </c>
      <c r="C8381" t="s">
        <v>3182</v>
      </c>
      <c r="D8381" s="2" t="str">
        <f>TEXT(MID(Sales_Transactions[[#This Row],[Order Date]],2,5),"d/m/yyy")</f>
        <v>28/4/2012</v>
      </c>
      <c r="E8381" s="2" t="str">
        <f>TEXT(MID(Sales_Transactions[[#This Row],[Order Date]],2,5),"d")</f>
        <v>28</v>
      </c>
      <c r="F8381" s="2" t="str">
        <f>TEXT(MID(Sales_Transactions[[#This Row],[Order Date]],2,5),"m")</f>
        <v>4</v>
      </c>
      <c r="G8381" s="2" t="str">
        <f>TEXT(MID(Sales_Transactions[[#This Row],[Order Date]],2,5),"yyy")</f>
        <v>2012</v>
      </c>
      <c r="H8381" s="2" t="str">
        <f>TEXT(MID(Sales_Transactions[[#This Row],[Order Date]],2,5),"yyy/m")</f>
        <v>2012/4</v>
      </c>
      <c r="I8381" t="s">
        <v>33</v>
      </c>
      <c r="J8381">
        <f t="shared" si="780"/>
        <v>4</v>
      </c>
      <c r="K8381" s="2">
        <v>36</v>
      </c>
      <c r="L8381" s="3">
        <v>163.54</v>
      </c>
      <c r="M8381" s="4">
        <v>0.03</v>
      </c>
      <c r="N8381" s="5" t="s">
        <v>67</v>
      </c>
      <c r="O8381" s="3">
        <v>-95.06</v>
      </c>
      <c r="P8381" s="3">
        <v>4.13</v>
      </c>
      <c r="Q8381" s="3">
        <v>5.04</v>
      </c>
      <c r="R8381" s="5" t="s">
        <v>3164</v>
      </c>
      <c r="S8381" s="5" t="s">
        <v>3165</v>
      </c>
      <c r="T8381" s="5" t="str">
        <f t="shared" si="781"/>
        <v>Jessica Myrick</v>
      </c>
      <c r="U8381" t="s">
        <v>153</v>
      </c>
      <c r="V8381" s="5" t="s">
        <v>27</v>
      </c>
      <c r="W8381" s="5" t="s">
        <v>28</v>
      </c>
      <c r="X8381" s="5" t="s">
        <v>41</v>
      </c>
      <c r="Y8381" s="5" t="s">
        <v>715</v>
      </c>
      <c r="Z8381" s="5" t="s">
        <v>43</v>
      </c>
      <c r="AA8381" s="4">
        <v>0.38</v>
      </c>
      <c r="AB8381" s="1">
        <v>41028</v>
      </c>
      <c r="AC8381" s="1">
        <v>28817</v>
      </c>
      <c r="AD8381">
        <f t="shared" si="782"/>
        <v>1</v>
      </c>
      <c r="AE8381">
        <f t="shared" ca="1" si="783"/>
        <v>45</v>
      </c>
      <c r="AF8381" t="str">
        <f t="shared" ca="1" si="784"/>
        <v>18-64</v>
      </c>
      <c r="AG8381" s="3">
        <f t="shared" si="785"/>
        <v>0.25468780555555554</v>
      </c>
      <c r="AH8381" t="str">
        <f>_xlfn.IFNA(VLOOKUP(Sales_Transactions[[#This Row],[Order ID]],Returned_Items[#All],2,FALSE),"Not Returned")</f>
        <v>Not Returned</v>
      </c>
    </row>
    <row r="8382" spans="1:34" x14ac:dyDescent="0.25">
      <c r="A8382">
        <v>5767</v>
      </c>
      <c r="C8382" t="s">
        <v>3182</v>
      </c>
      <c r="D8382" s="2" t="str">
        <f>TEXT(MID(Sales_Transactions[[#This Row],[Order Date]],2,5),"d/m/yyy")</f>
        <v>28/4/2012</v>
      </c>
      <c r="E8382" s="2" t="str">
        <f>TEXT(MID(Sales_Transactions[[#This Row],[Order Date]],2,5),"d")</f>
        <v>28</v>
      </c>
      <c r="F8382" s="2" t="str">
        <f>TEXT(MID(Sales_Transactions[[#This Row],[Order Date]],2,5),"m")</f>
        <v>4</v>
      </c>
      <c r="G8382" s="2" t="str">
        <f>TEXT(MID(Sales_Transactions[[#This Row],[Order Date]],2,5),"yyy")</f>
        <v>2012</v>
      </c>
      <c r="H8382" s="2" t="str">
        <f>TEXT(MID(Sales_Transactions[[#This Row],[Order Date]],2,5),"yyy/m")</f>
        <v>2012/4</v>
      </c>
      <c r="I8382" t="s">
        <v>33</v>
      </c>
      <c r="J8382">
        <f t="shared" si="780"/>
        <v>4</v>
      </c>
      <c r="K8382" s="2">
        <v>31</v>
      </c>
      <c r="L8382" s="3">
        <v>2390.54</v>
      </c>
      <c r="M8382" s="4">
        <v>0.08</v>
      </c>
      <c r="N8382" s="5" t="s">
        <v>23</v>
      </c>
      <c r="O8382" s="3">
        <v>756.1</v>
      </c>
      <c r="P8382" s="3">
        <v>82.99</v>
      </c>
      <c r="Q8382" s="3">
        <v>5.5</v>
      </c>
      <c r="R8382" s="5" t="s">
        <v>3164</v>
      </c>
      <c r="S8382" s="5" t="s">
        <v>3165</v>
      </c>
      <c r="T8382" s="5" t="str">
        <f t="shared" si="781"/>
        <v>Jessica Myrick</v>
      </c>
      <c r="U8382" t="s">
        <v>153</v>
      </c>
      <c r="V8382" s="5" t="s">
        <v>27</v>
      </c>
      <c r="W8382" s="5" t="s">
        <v>48</v>
      </c>
      <c r="X8382" s="5" t="s">
        <v>87</v>
      </c>
      <c r="Y8382" s="5" t="s">
        <v>965</v>
      </c>
      <c r="Z8382" s="5" t="s">
        <v>43</v>
      </c>
      <c r="AA8382" s="4">
        <v>0.44</v>
      </c>
      <c r="AB8382" s="1">
        <v>41029</v>
      </c>
      <c r="AC8382" s="1">
        <v>29047</v>
      </c>
      <c r="AD8382">
        <f t="shared" si="782"/>
        <v>2</v>
      </c>
      <c r="AE8382">
        <f t="shared" ca="1" si="783"/>
        <v>45</v>
      </c>
      <c r="AF8382" t="str">
        <f t="shared" ca="1" si="784"/>
        <v>18-64</v>
      </c>
      <c r="AG8382" s="3">
        <f t="shared" si="785"/>
        <v>2.8523744516129033</v>
      </c>
      <c r="AH8382" t="str">
        <f>_xlfn.IFNA(VLOOKUP(Sales_Transactions[[#This Row],[Order ID]],Returned_Items[#All],2,FALSE),"Not Returned")</f>
        <v>Not Returned</v>
      </c>
    </row>
    <row r="8383" spans="1:34" x14ac:dyDescent="0.25">
      <c r="A8383">
        <v>8961</v>
      </c>
      <c r="C8383" t="s">
        <v>2723</v>
      </c>
      <c r="D8383" s="2" t="str">
        <f>TEXT(MID(Sales_Transactions[[#This Row],[Order Date]],2,5),"d/m/yyy")</f>
        <v>28/6/2011</v>
      </c>
      <c r="E8383" s="2" t="str">
        <f>TEXT(MID(Sales_Transactions[[#This Row],[Order Date]],2,5),"d")</f>
        <v>28</v>
      </c>
      <c r="F8383" s="2" t="str">
        <f>TEXT(MID(Sales_Transactions[[#This Row],[Order Date]],2,5),"m")</f>
        <v>6</v>
      </c>
      <c r="G8383" s="2" t="str">
        <f>TEXT(MID(Sales_Transactions[[#This Row],[Order Date]],2,5),"yyy")</f>
        <v>2011</v>
      </c>
      <c r="H8383" s="2" t="str">
        <f>TEXT(MID(Sales_Transactions[[#This Row],[Order Date]],2,5),"yyy/m")</f>
        <v>2011/6</v>
      </c>
      <c r="I8383" t="s">
        <v>22</v>
      </c>
      <c r="J8383">
        <f t="shared" si="780"/>
        <v>2</v>
      </c>
      <c r="K8383" s="2">
        <v>48</v>
      </c>
      <c r="L8383" s="3">
        <v>4644.87</v>
      </c>
      <c r="M8383" s="4">
        <v>0.08</v>
      </c>
      <c r="N8383" s="5" t="s">
        <v>34</v>
      </c>
      <c r="O8383" s="3">
        <v>-1291.3900000000001</v>
      </c>
      <c r="P8383" s="3">
        <v>100.8</v>
      </c>
      <c r="Q8383" s="3">
        <v>60</v>
      </c>
      <c r="R8383" s="5" t="s">
        <v>3164</v>
      </c>
      <c r="S8383" s="5" t="s">
        <v>3165</v>
      </c>
      <c r="T8383" s="5" t="str">
        <f t="shared" si="781"/>
        <v>Jessica Myrick</v>
      </c>
      <c r="U8383" t="s">
        <v>153</v>
      </c>
      <c r="V8383" s="5" t="s">
        <v>27</v>
      </c>
      <c r="W8383" s="5" t="s">
        <v>57</v>
      </c>
      <c r="X8383" s="5" t="s">
        <v>107</v>
      </c>
      <c r="Y8383" s="5" t="s">
        <v>793</v>
      </c>
      <c r="Z8383" s="5" t="s">
        <v>40</v>
      </c>
      <c r="AA8383" s="4">
        <v>0.59</v>
      </c>
      <c r="AB8383" s="1">
        <v>40727</v>
      </c>
      <c r="AC8383" s="1">
        <v>28867</v>
      </c>
      <c r="AD8383">
        <f t="shared" si="782"/>
        <v>5</v>
      </c>
      <c r="AE8383">
        <f t="shared" ca="1" si="783"/>
        <v>45</v>
      </c>
      <c r="AF8383" t="str">
        <f t="shared" ca="1" si="784"/>
        <v>18-64</v>
      </c>
      <c r="AG8383" s="3">
        <f t="shared" si="785"/>
        <v>3.3483199999999997</v>
      </c>
      <c r="AH8383" t="str">
        <f>_xlfn.IFNA(VLOOKUP(Sales_Transactions[[#This Row],[Order ID]],Returned_Items[#All],2,FALSE),"Not Returned")</f>
        <v>Returned</v>
      </c>
    </row>
    <row r="8384" spans="1:34" x14ac:dyDescent="0.25">
      <c r="A8384">
        <v>11712</v>
      </c>
      <c r="C8384" t="s">
        <v>1592</v>
      </c>
      <c r="D8384" s="2" t="str">
        <f>TEXT(MID(Sales_Transactions[[#This Row],[Order Date]],2,5),"d/m/yyy")</f>
        <v>26/4/2009</v>
      </c>
      <c r="E8384" s="2" t="str">
        <f>TEXT(MID(Sales_Transactions[[#This Row],[Order Date]],2,5),"d")</f>
        <v>26</v>
      </c>
      <c r="F8384" s="2" t="str">
        <f>TEXT(MID(Sales_Transactions[[#This Row],[Order Date]],2,5),"m")</f>
        <v>4</v>
      </c>
      <c r="G8384" s="2" t="str">
        <f>TEXT(MID(Sales_Transactions[[#This Row],[Order Date]],2,5),"yyy")</f>
        <v>2009</v>
      </c>
      <c r="H8384" s="2" t="str">
        <f>TEXT(MID(Sales_Transactions[[#This Row],[Order Date]],2,5),"yyy/m")</f>
        <v>2009/4</v>
      </c>
      <c r="I8384" t="s">
        <v>22</v>
      </c>
      <c r="J8384">
        <f t="shared" si="780"/>
        <v>2</v>
      </c>
      <c r="K8384" s="2">
        <v>9</v>
      </c>
      <c r="L8384" s="3">
        <v>38.96</v>
      </c>
      <c r="M8384" s="4">
        <v>0.06</v>
      </c>
      <c r="N8384" s="5" t="s">
        <v>23</v>
      </c>
      <c r="O8384" s="3">
        <v>0.37</v>
      </c>
      <c r="P8384" s="3">
        <v>4.28</v>
      </c>
      <c r="Q8384" s="3">
        <v>0.94</v>
      </c>
      <c r="R8384" s="5" t="s">
        <v>171</v>
      </c>
      <c r="S8384" s="5" t="s">
        <v>2692</v>
      </c>
      <c r="T8384" s="5" t="str">
        <f t="shared" si="781"/>
        <v>Nicole Brennan</v>
      </c>
      <c r="U8384" t="s">
        <v>153</v>
      </c>
      <c r="V8384" s="5" t="s">
        <v>37</v>
      </c>
      <c r="W8384" s="5" t="s">
        <v>28</v>
      </c>
      <c r="X8384" s="5" t="s">
        <v>124</v>
      </c>
      <c r="Y8384" s="5" t="s">
        <v>908</v>
      </c>
      <c r="Z8384" s="5" t="s">
        <v>84</v>
      </c>
      <c r="AA8384" s="4">
        <v>0.56000000000000005</v>
      </c>
      <c r="AB8384" s="1">
        <v>39931</v>
      </c>
      <c r="AC8384" s="1">
        <v>29153</v>
      </c>
      <c r="AD8384">
        <f t="shared" si="782"/>
        <v>2</v>
      </c>
      <c r="AE8384">
        <f t="shared" ca="1" si="783"/>
        <v>44</v>
      </c>
      <c r="AF8384" t="str">
        <f t="shared" ca="1" si="784"/>
        <v>18-64</v>
      </c>
      <c r="AG8384" s="3">
        <f t="shared" si="785"/>
        <v>0.57971466666666671</v>
      </c>
      <c r="AH8384" t="str">
        <f>_xlfn.IFNA(VLOOKUP(Sales_Transactions[[#This Row],[Order ID]],Returned_Items[#All],2,FALSE),"Not Returned")</f>
        <v>Not Returned</v>
      </c>
    </row>
    <row r="8385" spans="1:34" x14ac:dyDescent="0.25">
      <c r="A8385">
        <v>14883</v>
      </c>
      <c r="C8385" t="s">
        <v>126</v>
      </c>
      <c r="D8385" s="2" t="str">
        <f>TEXT(MID(Sales_Transactions[[#This Row],[Order Date]],2,5),"d/m/yyy")</f>
        <v>6/5/2011</v>
      </c>
      <c r="E8385" s="2" t="str">
        <f>TEXT(MID(Sales_Transactions[[#This Row],[Order Date]],2,5),"d")</f>
        <v>6</v>
      </c>
      <c r="F8385" s="2" t="str">
        <f>TEXT(MID(Sales_Transactions[[#This Row],[Order Date]],2,5),"m")</f>
        <v>5</v>
      </c>
      <c r="G8385" s="2" t="str">
        <f>TEXT(MID(Sales_Transactions[[#This Row],[Order Date]],2,5),"yyy")</f>
        <v>2011</v>
      </c>
      <c r="H8385" s="2" t="str">
        <f>TEXT(MID(Sales_Transactions[[#This Row],[Order Date]],2,5),"yyy/m")</f>
        <v>2011/5</v>
      </c>
      <c r="I8385" t="s">
        <v>22</v>
      </c>
      <c r="J8385">
        <f t="shared" si="780"/>
        <v>2</v>
      </c>
      <c r="K8385" s="2">
        <v>38</v>
      </c>
      <c r="L8385" s="3">
        <v>978.4</v>
      </c>
      <c r="M8385" s="4">
        <v>7.0000000000000007E-2</v>
      </c>
      <c r="N8385" s="5" t="s">
        <v>34</v>
      </c>
      <c r="O8385" s="3">
        <v>-211.58</v>
      </c>
      <c r="P8385" s="3">
        <v>25.98</v>
      </c>
      <c r="Q8385" s="3">
        <v>14.36</v>
      </c>
      <c r="R8385" s="5" t="s">
        <v>1973</v>
      </c>
      <c r="S8385" s="5" t="s">
        <v>3207</v>
      </c>
      <c r="T8385" s="5" t="str">
        <f t="shared" si="781"/>
        <v>Jason Fortune</v>
      </c>
      <c r="U8385" t="s">
        <v>153</v>
      </c>
      <c r="V8385" s="5" t="s">
        <v>47</v>
      </c>
      <c r="W8385" s="5" t="s">
        <v>57</v>
      </c>
      <c r="X8385" s="5" t="s">
        <v>154</v>
      </c>
      <c r="Y8385" s="5" t="s">
        <v>443</v>
      </c>
      <c r="Z8385" s="5" t="s">
        <v>40</v>
      </c>
      <c r="AA8385" s="4">
        <v>0.6</v>
      </c>
      <c r="AB8385" s="1">
        <v>40674</v>
      </c>
      <c r="AC8385" s="1">
        <v>28187</v>
      </c>
      <c r="AD8385">
        <f t="shared" si="782"/>
        <v>5</v>
      </c>
      <c r="AE8385">
        <f t="shared" ca="1" si="783"/>
        <v>47</v>
      </c>
      <c r="AF8385" t="str">
        <f t="shared" ca="1" si="784"/>
        <v>18-64</v>
      </c>
      <c r="AG8385" s="3">
        <f t="shared" si="785"/>
        <v>1.0611003684210527</v>
      </c>
      <c r="AH8385" t="str">
        <f>_xlfn.IFNA(VLOOKUP(Sales_Transactions[[#This Row],[Order ID]],Returned_Items[#All],2,FALSE),"Not Returned")</f>
        <v>Not Returned</v>
      </c>
    </row>
    <row r="8386" spans="1:34" x14ac:dyDescent="0.25">
      <c r="A8386">
        <v>14883</v>
      </c>
      <c r="C8386" t="s">
        <v>126</v>
      </c>
      <c r="D8386" s="2" t="str">
        <f>TEXT(MID(Sales_Transactions[[#This Row],[Order Date]],2,5),"d/m/yyy")</f>
        <v>6/5/2011</v>
      </c>
      <c r="E8386" s="2" t="str">
        <f>TEXT(MID(Sales_Transactions[[#This Row],[Order Date]],2,5),"d")</f>
        <v>6</v>
      </c>
      <c r="F8386" s="2" t="str">
        <f>TEXT(MID(Sales_Transactions[[#This Row],[Order Date]],2,5),"m")</f>
        <v>5</v>
      </c>
      <c r="G8386" s="2" t="str">
        <f>TEXT(MID(Sales_Transactions[[#This Row],[Order Date]],2,5),"yyy")</f>
        <v>2011</v>
      </c>
      <c r="H8386" s="2" t="str">
        <f>TEXT(MID(Sales_Transactions[[#This Row],[Order Date]],2,5),"yyy/m")</f>
        <v>2011/5</v>
      </c>
      <c r="I8386" t="s">
        <v>22</v>
      </c>
      <c r="J8386">
        <f t="shared" ref="J8386:J8400" si="786">IF(I8386="Making Critical",5,IF(I8386="High",4,IF(I8386="Medium",3,IF(I8386="Low",2,1))))</f>
        <v>2</v>
      </c>
      <c r="K8386" s="2">
        <v>47</v>
      </c>
      <c r="L8386" s="3">
        <v>5126.4179999999997</v>
      </c>
      <c r="M8386" s="4">
        <v>0.03</v>
      </c>
      <c r="N8386" s="5" t="s">
        <v>23</v>
      </c>
      <c r="O8386" s="3">
        <v>1557.64</v>
      </c>
      <c r="P8386" s="3">
        <v>125.99</v>
      </c>
      <c r="Q8386" s="3">
        <v>2.5</v>
      </c>
      <c r="R8386" s="5" t="s">
        <v>1973</v>
      </c>
      <c r="S8386" s="5" t="s">
        <v>3207</v>
      </c>
      <c r="T8386" s="5" t="str">
        <f t="shared" ref="T8386:T8400" si="787">R8386 &amp; " " &amp; S8386</f>
        <v>Jason Fortune</v>
      </c>
      <c r="U8386" t="s">
        <v>153</v>
      </c>
      <c r="V8386" s="5" t="s">
        <v>47</v>
      </c>
      <c r="W8386" s="5" t="s">
        <v>48</v>
      </c>
      <c r="X8386" s="5" t="s">
        <v>49</v>
      </c>
      <c r="Y8386" s="5" t="s">
        <v>1671</v>
      </c>
      <c r="Z8386" s="5" t="s">
        <v>43</v>
      </c>
      <c r="AA8386" s="4">
        <v>0.6</v>
      </c>
      <c r="AB8386" s="1">
        <v>40678</v>
      </c>
      <c r="AC8386" s="1">
        <v>28373</v>
      </c>
      <c r="AD8386">
        <f t="shared" ref="AD8386:AD8400" si="788">_xlfn.DAYS(AB8386,D8386)</f>
        <v>9</v>
      </c>
      <c r="AE8386">
        <f t="shared" ref="AE8386:AE8400" ca="1" si="789">DATEDIF(AC8386,TODAY(),"Y")</f>
        <v>46</v>
      </c>
      <c r="AF8386" t="str">
        <f t="shared" ref="AF8386:AF8400" ca="1" si="790">IF(AE8386&lt;18,"Under 18",IF(AE8386&lt;65,"18-64","Over 65"))</f>
        <v>18-64</v>
      </c>
      <c r="AG8386" s="3">
        <f t="shared" ref="AG8386:AG8400" si="791" xml:space="preserve"> (P8386 - (M8386 / 100) * P8386 + Q8386) / K8386</f>
        <v>2.7330255957446807</v>
      </c>
      <c r="AH8386" t="str">
        <f>_xlfn.IFNA(VLOOKUP(Sales_Transactions[[#This Row],[Order ID]],Returned_Items[#All],2,FALSE),"Not Returned")</f>
        <v>Not Returned</v>
      </c>
    </row>
    <row r="8387" spans="1:34" x14ac:dyDescent="0.25">
      <c r="A8387">
        <v>20193</v>
      </c>
      <c r="C8387" t="s">
        <v>193</v>
      </c>
      <c r="D8387" s="2" t="str">
        <f>TEXT(MID(Sales_Transactions[[#This Row],[Order Date]],2,5),"d/m/yyy")</f>
        <v>7/11/2010</v>
      </c>
      <c r="E8387" s="2" t="str">
        <f>TEXT(MID(Sales_Transactions[[#This Row],[Order Date]],2,5),"d")</f>
        <v>7</v>
      </c>
      <c r="F8387" s="2" t="str">
        <f>TEXT(MID(Sales_Transactions[[#This Row],[Order Date]],2,5),"m")</f>
        <v>11</v>
      </c>
      <c r="G8387" s="2" t="str">
        <f>TEXT(MID(Sales_Transactions[[#This Row],[Order Date]],2,5),"yyy")</f>
        <v>2010</v>
      </c>
      <c r="H8387" s="2" t="str">
        <f>TEXT(MID(Sales_Transactions[[#This Row],[Order Date]],2,5),"yyy/m")</f>
        <v>2010/11</v>
      </c>
      <c r="I8387" t="s">
        <v>78</v>
      </c>
      <c r="J8387">
        <f t="shared" si="786"/>
        <v>3</v>
      </c>
      <c r="K8387" s="2">
        <v>23</v>
      </c>
      <c r="L8387" s="3">
        <v>82.12</v>
      </c>
      <c r="M8387" s="4">
        <v>7.0000000000000007E-2</v>
      </c>
      <c r="N8387" s="5" t="s">
        <v>23</v>
      </c>
      <c r="O8387" s="3">
        <v>-121.59</v>
      </c>
      <c r="P8387" s="3">
        <v>3.52</v>
      </c>
      <c r="Q8387" s="3">
        <v>6.83</v>
      </c>
      <c r="R8387" s="5" t="s">
        <v>2581</v>
      </c>
      <c r="S8387" s="5" t="s">
        <v>3650</v>
      </c>
      <c r="T8387" s="5" t="str">
        <f t="shared" si="787"/>
        <v>Harry Greene</v>
      </c>
      <c r="U8387" t="s">
        <v>153</v>
      </c>
      <c r="V8387" s="5" t="s">
        <v>47</v>
      </c>
      <c r="W8387" s="5" t="s">
        <v>28</v>
      </c>
      <c r="X8387" s="5" t="s">
        <v>41</v>
      </c>
      <c r="Y8387" s="5" t="s">
        <v>1077</v>
      </c>
      <c r="Z8387" s="5" t="s">
        <v>43</v>
      </c>
      <c r="AA8387" s="4">
        <v>0.38</v>
      </c>
      <c r="AB8387" s="1">
        <v>40491</v>
      </c>
      <c r="AC8387" s="1">
        <v>28148</v>
      </c>
      <c r="AD8387">
        <f t="shared" si="788"/>
        <v>2</v>
      </c>
      <c r="AE8387">
        <f t="shared" ca="1" si="789"/>
        <v>47</v>
      </c>
      <c r="AF8387" t="str">
        <f t="shared" ca="1" si="790"/>
        <v>18-64</v>
      </c>
      <c r="AG8387" s="3">
        <f t="shared" si="791"/>
        <v>0.4498928695652174</v>
      </c>
      <c r="AH8387" t="str">
        <f>_xlfn.IFNA(VLOOKUP(Sales_Transactions[[#This Row],[Order ID]],Returned_Items[#All],2,FALSE),"Not Returned")</f>
        <v>Not Returned</v>
      </c>
    </row>
    <row r="8388" spans="1:34" x14ac:dyDescent="0.25">
      <c r="A8388">
        <v>36772</v>
      </c>
      <c r="C8388" t="s">
        <v>2154</v>
      </c>
      <c r="D8388" s="2" t="str">
        <f>TEXT(MID(Sales_Transactions[[#This Row],[Order Date]],2,5),"d/m/yyy")</f>
        <v>15/5/2010</v>
      </c>
      <c r="E8388" s="2" t="str">
        <f>TEXT(MID(Sales_Transactions[[#This Row],[Order Date]],2,5),"d")</f>
        <v>15</v>
      </c>
      <c r="F8388" s="2" t="str">
        <f>TEXT(MID(Sales_Transactions[[#This Row],[Order Date]],2,5),"m")</f>
        <v>5</v>
      </c>
      <c r="G8388" s="2" t="str">
        <f>TEXT(MID(Sales_Transactions[[#This Row],[Order Date]],2,5),"yyy")</f>
        <v>2010</v>
      </c>
      <c r="H8388" s="2" t="str">
        <f>TEXT(MID(Sales_Transactions[[#This Row],[Order Date]],2,5),"yyy/m")</f>
        <v>2010/5</v>
      </c>
      <c r="I8388" t="s">
        <v>78</v>
      </c>
      <c r="J8388">
        <f t="shared" si="786"/>
        <v>3</v>
      </c>
      <c r="K8388" s="2">
        <v>8</v>
      </c>
      <c r="L8388" s="3">
        <v>22.85</v>
      </c>
      <c r="M8388" s="4">
        <v>7.0000000000000007E-2</v>
      </c>
      <c r="N8388" s="5" t="s">
        <v>23</v>
      </c>
      <c r="O8388" s="3">
        <v>0.88</v>
      </c>
      <c r="P8388" s="3">
        <v>2.88</v>
      </c>
      <c r="Q8388" s="3">
        <v>0.99</v>
      </c>
      <c r="R8388" s="5" t="s">
        <v>198</v>
      </c>
      <c r="S8388" s="5" t="s">
        <v>2328</v>
      </c>
      <c r="T8388" s="5" t="str">
        <f t="shared" si="787"/>
        <v>Frank Hawley</v>
      </c>
      <c r="U8388" t="s">
        <v>153</v>
      </c>
      <c r="V8388" s="5" t="s">
        <v>74</v>
      </c>
      <c r="W8388" s="5" t="s">
        <v>28</v>
      </c>
      <c r="X8388" s="5" t="s">
        <v>115</v>
      </c>
      <c r="Y8388" s="5" t="s">
        <v>479</v>
      </c>
      <c r="Z8388" s="5" t="s">
        <v>43</v>
      </c>
      <c r="AA8388" s="4">
        <v>0.36</v>
      </c>
      <c r="AB8388" s="1">
        <v>40313</v>
      </c>
      <c r="AC8388" s="1">
        <v>28666</v>
      </c>
      <c r="AD8388">
        <f t="shared" si="788"/>
        <v>0</v>
      </c>
      <c r="AE8388">
        <f t="shared" ca="1" si="789"/>
        <v>46</v>
      </c>
      <c r="AF8388" t="str">
        <f t="shared" ca="1" si="790"/>
        <v>18-64</v>
      </c>
      <c r="AG8388" s="3">
        <f t="shared" si="791"/>
        <v>0.48349799999999998</v>
      </c>
      <c r="AH8388" t="str">
        <f>_xlfn.IFNA(VLOOKUP(Sales_Transactions[[#This Row],[Order ID]],Returned_Items[#All],2,FALSE),"Not Returned")</f>
        <v>Returned</v>
      </c>
    </row>
    <row r="8389" spans="1:34" hidden="1" x14ac:dyDescent="0.25">
      <c r="A8389">
        <v>36772</v>
      </c>
      <c r="C8389" t="s">
        <v>2154</v>
      </c>
      <c r="D8389" s="2" t="str">
        <f>TEXT(MID(Sales_Transactions[[#This Row],[Order Date]],2,5),"d/m/yyy")</f>
        <v>15/5/2010</v>
      </c>
      <c r="E8389" s="2" t="str">
        <f>TEXT(MID(Sales_Transactions[[#This Row],[Order Date]],2,5),"d")</f>
        <v>15</v>
      </c>
      <c r="F8389" s="2" t="str">
        <f>TEXT(MID(Sales_Transactions[[#This Row],[Order Date]],2,5),"m")</f>
        <v>5</v>
      </c>
      <c r="G8389" s="2" t="str">
        <f>TEXT(MID(Sales_Transactions[[#This Row],[Order Date]],2,5),"yyy")</f>
        <v>2010</v>
      </c>
      <c r="H8389" s="2" t="str">
        <f>TEXT(MID(Sales_Transactions[[#This Row],[Order Date]],2,5),"yyy/m")</f>
        <v>2010/5</v>
      </c>
      <c r="I8389" t="s">
        <v>78</v>
      </c>
      <c r="J8389">
        <f t="shared" si="786"/>
        <v>3</v>
      </c>
      <c r="K8389" s="2">
        <v>16</v>
      </c>
      <c r="L8389">
        <v>12007.05</v>
      </c>
      <c r="M8389">
        <v>0.09</v>
      </c>
      <c r="N8389" t="s">
        <v>34</v>
      </c>
      <c r="O8389">
        <v>2713.95</v>
      </c>
      <c r="P8389">
        <v>808.49</v>
      </c>
      <c r="Q8389">
        <v>55.3</v>
      </c>
      <c r="R8389" t="s">
        <v>198</v>
      </c>
      <c r="S8389" t="s">
        <v>2328</v>
      </c>
      <c r="T8389" t="str">
        <f t="shared" si="787"/>
        <v>Frank Hawley</v>
      </c>
      <c r="U8389" t="s">
        <v>153</v>
      </c>
      <c r="V8389" t="s">
        <v>74</v>
      </c>
      <c r="W8389" t="s">
        <v>48</v>
      </c>
      <c r="X8389" t="s">
        <v>324</v>
      </c>
      <c r="Y8389" t="s">
        <v>2736</v>
      </c>
      <c r="Z8389" t="s">
        <v>40</v>
      </c>
      <c r="AA8389">
        <v>0.4</v>
      </c>
      <c r="AB8389" s="1">
        <v>40315</v>
      </c>
      <c r="AC8389" s="1"/>
      <c r="AD8389">
        <f t="shared" si="788"/>
        <v>2</v>
      </c>
      <c r="AE8389">
        <f t="shared" ca="1" si="789"/>
        <v>124</v>
      </c>
      <c r="AF8389" t="str">
        <f t="shared" ca="1" si="790"/>
        <v>Over 65</v>
      </c>
      <c r="AG8389">
        <f t="shared" si="791"/>
        <v>53.941397437500001</v>
      </c>
      <c r="AH8389" t="str">
        <f>_xlfn.IFNA(VLOOKUP(Sales_Transactions[[#This Row],[Order ID]],Returned_Items[#All],2,FALSE),"Not Returned")</f>
        <v>Returned</v>
      </c>
    </row>
    <row r="8390" spans="1:34" x14ac:dyDescent="0.25">
      <c r="A8390">
        <v>39492</v>
      </c>
      <c r="C8390" t="s">
        <v>1883</v>
      </c>
      <c r="D8390" s="2" t="str">
        <f>TEXT(MID(Sales_Transactions[[#This Row],[Order Date]],2,5),"d/m/yyy")</f>
        <v>17/4/2011</v>
      </c>
      <c r="E8390" s="2" t="str">
        <f>TEXT(MID(Sales_Transactions[[#This Row],[Order Date]],2,5),"d")</f>
        <v>17</v>
      </c>
      <c r="F8390" s="2" t="str">
        <f>TEXT(MID(Sales_Transactions[[#This Row],[Order Date]],2,5),"m")</f>
        <v>4</v>
      </c>
      <c r="G8390" s="2" t="str">
        <f>TEXT(MID(Sales_Transactions[[#This Row],[Order Date]],2,5),"yyy")</f>
        <v>2011</v>
      </c>
      <c r="H8390" s="2" t="str">
        <f>TEXT(MID(Sales_Transactions[[#This Row],[Order Date]],2,5),"yyy/m")</f>
        <v>2011/4</v>
      </c>
      <c r="I8390" t="s">
        <v>52</v>
      </c>
      <c r="J8390">
        <f t="shared" si="786"/>
        <v>1</v>
      </c>
      <c r="K8390" s="2">
        <v>31</v>
      </c>
      <c r="L8390" s="3">
        <v>5347.9875000000002</v>
      </c>
      <c r="M8390" s="4">
        <v>0.01</v>
      </c>
      <c r="N8390" s="5" t="s">
        <v>23</v>
      </c>
      <c r="O8390" s="3">
        <v>1332.44</v>
      </c>
      <c r="P8390" s="3">
        <v>200.99</v>
      </c>
      <c r="Q8390" s="3">
        <v>4.2</v>
      </c>
      <c r="R8390" s="5" t="s">
        <v>1973</v>
      </c>
      <c r="S8390" s="5" t="s">
        <v>3207</v>
      </c>
      <c r="T8390" s="5" t="str">
        <f t="shared" si="787"/>
        <v>Jason Fortune</v>
      </c>
      <c r="U8390" t="s">
        <v>153</v>
      </c>
      <c r="V8390" s="5" t="s">
        <v>47</v>
      </c>
      <c r="W8390" s="5" t="s">
        <v>48</v>
      </c>
      <c r="X8390" s="5" t="s">
        <v>49</v>
      </c>
      <c r="Y8390" s="5" t="s">
        <v>759</v>
      </c>
      <c r="Z8390" s="5" t="s">
        <v>43</v>
      </c>
      <c r="AA8390" s="4">
        <v>0.59</v>
      </c>
      <c r="AB8390" s="1">
        <v>40653</v>
      </c>
      <c r="AC8390" s="1">
        <v>30890</v>
      </c>
      <c r="AD8390">
        <f t="shared" si="788"/>
        <v>3</v>
      </c>
      <c r="AE8390">
        <f t="shared" ca="1" si="789"/>
        <v>40</v>
      </c>
      <c r="AF8390" t="str">
        <f t="shared" ca="1" si="790"/>
        <v>18-64</v>
      </c>
      <c r="AG8390" s="3">
        <f t="shared" si="791"/>
        <v>6.6183839032258067</v>
      </c>
      <c r="AH8390" t="str">
        <f>_xlfn.IFNA(VLOOKUP(Sales_Transactions[[#This Row],[Order ID]],Returned_Items[#All],2,FALSE),"Not Returned")</f>
        <v>Not Returned</v>
      </c>
    </row>
    <row r="8391" spans="1:34" x14ac:dyDescent="0.25">
      <c r="A8391">
        <v>46212</v>
      </c>
      <c r="C8391" t="s">
        <v>729</v>
      </c>
      <c r="D8391" s="2" t="str">
        <f>TEXT(MID(Sales_Transactions[[#This Row],[Order Date]],2,5),"d/m/yyy")</f>
        <v>12/9/2012</v>
      </c>
      <c r="E8391" s="2" t="str">
        <f>TEXT(MID(Sales_Transactions[[#This Row],[Order Date]],2,5),"d")</f>
        <v>12</v>
      </c>
      <c r="F8391" s="2" t="str">
        <f>TEXT(MID(Sales_Transactions[[#This Row],[Order Date]],2,5),"m")</f>
        <v>9</v>
      </c>
      <c r="G8391" s="2" t="str">
        <f>TEXT(MID(Sales_Transactions[[#This Row],[Order Date]],2,5),"yyy")</f>
        <v>2012</v>
      </c>
      <c r="H8391" s="2" t="str">
        <f>TEXT(MID(Sales_Transactions[[#This Row],[Order Date]],2,5),"yyy/m")</f>
        <v>2012/9</v>
      </c>
      <c r="I8391" t="s">
        <v>52</v>
      </c>
      <c r="J8391">
        <f t="shared" si="786"/>
        <v>1</v>
      </c>
      <c r="K8391" s="2">
        <v>43</v>
      </c>
      <c r="L8391" s="3">
        <v>322.47000000000003</v>
      </c>
      <c r="M8391" s="4">
        <v>0.09</v>
      </c>
      <c r="N8391" s="5" t="s">
        <v>67</v>
      </c>
      <c r="O8391" s="3">
        <v>72.28</v>
      </c>
      <c r="P8391" s="3">
        <v>7.78</v>
      </c>
      <c r="Q8391" s="3">
        <v>2.5</v>
      </c>
      <c r="R8391" s="5" t="s">
        <v>136</v>
      </c>
      <c r="S8391" s="5" t="s">
        <v>2072</v>
      </c>
      <c r="T8391" s="5" t="str">
        <f t="shared" si="787"/>
        <v>Grant Donatelli</v>
      </c>
      <c r="U8391" t="s">
        <v>153</v>
      </c>
      <c r="V8391" s="5" t="s">
        <v>37</v>
      </c>
      <c r="W8391" s="5" t="s">
        <v>28</v>
      </c>
      <c r="X8391" s="5" t="s">
        <v>98</v>
      </c>
      <c r="Y8391" s="5" t="s">
        <v>1919</v>
      </c>
      <c r="Z8391" s="5" t="s">
        <v>43</v>
      </c>
      <c r="AA8391" s="4">
        <v>0.38</v>
      </c>
      <c r="AB8391" s="1">
        <v>41166</v>
      </c>
      <c r="AC8391" s="1">
        <v>30087</v>
      </c>
      <c r="AD8391">
        <f t="shared" si="788"/>
        <v>2</v>
      </c>
      <c r="AE8391">
        <f t="shared" ca="1" si="789"/>
        <v>42</v>
      </c>
      <c r="AF8391" t="str">
        <f t="shared" ca="1" si="790"/>
        <v>18-64</v>
      </c>
      <c r="AG8391" s="3">
        <f t="shared" si="791"/>
        <v>0.23890693023255816</v>
      </c>
      <c r="AH8391" t="str">
        <f>_xlfn.IFNA(VLOOKUP(Sales_Transactions[[#This Row],[Order ID]],Returned_Items[#All],2,FALSE),"Not Returned")</f>
        <v>Not Returned</v>
      </c>
    </row>
    <row r="8392" spans="1:34" x14ac:dyDescent="0.25">
      <c r="A8392">
        <v>46437</v>
      </c>
      <c r="C8392" t="s">
        <v>1084</v>
      </c>
      <c r="D8392" s="2" t="str">
        <f>TEXT(MID(Sales_Transactions[[#This Row],[Order Date]],2,5),"d/m/yyy")</f>
        <v>15/9/2009</v>
      </c>
      <c r="E8392" s="2" t="str">
        <f>TEXT(MID(Sales_Transactions[[#This Row],[Order Date]],2,5),"d")</f>
        <v>15</v>
      </c>
      <c r="F8392" s="2" t="str">
        <f>TEXT(MID(Sales_Transactions[[#This Row],[Order Date]],2,5),"m")</f>
        <v>9</v>
      </c>
      <c r="G8392" s="2" t="str">
        <f>TEXT(MID(Sales_Transactions[[#This Row],[Order Date]],2,5),"yyy")</f>
        <v>2009</v>
      </c>
      <c r="H8392" s="2" t="str">
        <f>TEXT(MID(Sales_Transactions[[#This Row],[Order Date]],2,5),"yyy/m")</f>
        <v>2009/9</v>
      </c>
      <c r="I8392" t="s">
        <v>78</v>
      </c>
      <c r="J8392">
        <f t="shared" si="786"/>
        <v>3</v>
      </c>
      <c r="K8392" s="2">
        <v>49</v>
      </c>
      <c r="L8392" s="3">
        <v>1488.66</v>
      </c>
      <c r="M8392" s="4">
        <v>0</v>
      </c>
      <c r="N8392" s="5" t="s">
        <v>23</v>
      </c>
      <c r="O8392" s="3">
        <v>385.37</v>
      </c>
      <c r="P8392" s="3">
        <v>29.34</v>
      </c>
      <c r="Q8392" s="3">
        <v>7.87</v>
      </c>
      <c r="R8392" s="5" t="s">
        <v>3098</v>
      </c>
      <c r="S8392" s="5" t="s">
        <v>1053</v>
      </c>
      <c r="T8392" s="5" t="str">
        <f t="shared" si="787"/>
        <v>Mick Brown</v>
      </c>
      <c r="U8392" t="s">
        <v>153</v>
      </c>
      <c r="V8392" s="5" t="s">
        <v>37</v>
      </c>
      <c r="W8392" s="5" t="s">
        <v>57</v>
      </c>
      <c r="X8392" s="5" t="s">
        <v>58</v>
      </c>
      <c r="Y8392" s="5" t="s">
        <v>2405</v>
      </c>
      <c r="Z8392" s="5" t="s">
        <v>43</v>
      </c>
      <c r="AA8392" s="4">
        <v>0.54</v>
      </c>
      <c r="AB8392" s="1">
        <v>40073</v>
      </c>
      <c r="AC8392" s="1">
        <v>30227</v>
      </c>
      <c r="AD8392">
        <f t="shared" si="788"/>
        <v>2</v>
      </c>
      <c r="AE8392">
        <f t="shared" ca="1" si="789"/>
        <v>41</v>
      </c>
      <c r="AF8392" t="str">
        <f t="shared" ca="1" si="790"/>
        <v>18-64</v>
      </c>
      <c r="AG8392" s="3">
        <f t="shared" si="791"/>
        <v>0.75938775510204082</v>
      </c>
      <c r="AH8392" t="str">
        <f>_xlfn.IFNA(VLOOKUP(Sales_Transactions[[#This Row],[Order ID]],Returned_Items[#All],2,FALSE),"Not Returned")</f>
        <v>Not Returned</v>
      </c>
    </row>
    <row r="8393" spans="1:34" x14ac:dyDescent="0.25">
      <c r="A8393">
        <v>47360</v>
      </c>
      <c r="C8393" t="s">
        <v>3095</v>
      </c>
      <c r="D8393" s="2" t="str">
        <f>TEXT(MID(Sales_Transactions[[#This Row],[Order Date]],2,5),"d/m/yyy")</f>
        <v>8/10/2010</v>
      </c>
      <c r="E8393" s="2" t="str">
        <f>TEXT(MID(Sales_Transactions[[#This Row],[Order Date]],2,5),"d")</f>
        <v>8</v>
      </c>
      <c r="F8393" s="2" t="str">
        <f>TEXT(MID(Sales_Transactions[[#This Row],[Order Date]],2,5),"m")</f>
        <v>10</v>
      </c>
      <c r="G8393" s="2" t="str">
        <f>TEXT(MID(Sales_Transactions[[#This Row],[Order Date]],2,5),"yyy")</f>
        <v>2010</v>
      </c>
      <c r="H8393" s="2" t="str">
        <f>TEXT(MID(Sales_Transactions[[#This Row],[Order Date]],2,5),"yyy/m")</f>
        <v>2010/10</v>
      </c>
      <c r="I8393" t="s">
        <v>52</v>
      </c>
      <c r="J8393">
        <f t="shared" si="786"/>
        <v>1</v>
      </c>
      <c r="K8393" s="2">
        <v>25</v>
      </c>
      <c r="L8393" s="3">
        <v>2200.64</v>
      </c>
      <c r="M8393" s="4">
        <v>0.05</v>
      </c>
      <c r="N8393" s="5" t="s">
        <v>34</v>
      </c>
      <c r="O8393" s="3">
        <v>-514.17999999999995</v>
      </c>
      <c r="P8393" s="3">
        <v>89.99</v>
      </c>
      <c r="Q8393" s="3">
        <v>42</v>
      </c>
      <c r="R8393" s="5" t="s">
        <v>198</v>
      </c>
      <c r="S8393" s="5" t="s">
        <v>2328</v>
      </c>
      <c r="T8393" s="5" t="str">
        <f t="shared" si="787"/>
        <v>Frank Hawley</v>
      </c>
      <c r="U8393" t="s">
        <v>153</v>
      </c>
      <c r="V8393" s="5" t="s">
        <v>74</v>
      </c>
      <c r="W8393" s="5" t="s">
        <v>57</v>
      </c>
      <c r="X8393" s="5" t="s">
        <v>154</v>
      </c>
      <c r="Y8393" s="5" t="s">
        <v>1486</v>
      </c>
      <c r="Z8393" s="5" t="s">
        <v>40</v>
      </c>
      <c r="AA8393" s="4">
        <v>0.66</v>
      </c>
      <c r="AB8393" s="1">
        <v>40461</v>
      </c>
      <c r="AC8393" s="1">
        <v>30226</v>
      </c>
      <c r="AD8393">
        <f t="shared" si="788"/>
        <v>2</v>
      </c>
      <c r="AE8393">
        <f t="shared" ca="1" si="789"/>
        <v>41</v>
      </c>
      <c r="AF8393" t="str">
        <f t="shared" ca="1" si="790"/>
        <v>18-64</v>
      </c>
      <c r="AG8393" s="3">
        <f t="shared" si="791"/>
        <v>5.2778001999999988</v>
      </c>
      <c r="AH8393" t="str">
        <f>_xlfn.IFNA(VLOOKUP(Sales_Transactions[[#This Row],[Order ID]],Returned_Items[#All],2,FALSE),"Not Returned")</f>
        <v>Not Returned</v>
      </c>
    </row>
    <row r="8394" spans="1:34" x14ac:dyDescent="0.25">
      <c r="A8394">
        <v>52706</v>
      </c>
      <c r="C8394" t="s">
        <v>577</v>
      </c>
      <c r="D8394" s="2" t="str">
        <f>TEXT(MID(Sales_Transactions[[#This Row],[Order Date]],2,5),"d/m/yyy")</f>
        <v>9/7/2012</v>
      </c>
      <c r="E8394" s="2" t="str">
        <f>TEXT(MID(Sales_Transactions[[#This Row],[Order Date]],2,5),"d")</f>
        <v>9</v>
      </c>
      <c r="F8394" s="2" t="str">
        <f>TEXT(MID(Sales_Transactions[[#This Row],[Order Date]],2,5),"m")</f>
        <v>7</v>
      </c>
      <c r="G8394" s="2" t="str">
        <f>TEXT(MID(Sales_Transactions[[#This Row],[Order Date]],2,5),"yyy")</f>
        <v>2012</v>
      </c>
      <c r="H8394" s="2" t="str">
        <f>TEXT(MID(Sales_Transactions[[#This Row],[Order Date]],2,5),"yyy/m")</f>
        <v>2012/7</v>
      </c>
      <c r="I8394" t="s">
        <v>22</v>
      </c>
      <c r="J8394">
        <f t="shared" si="786"/>
        <v>2</v>
      </c>
      <c r="K8394" s="2">
        <v>34</v>
      </c>
      <c r="L8394" s="3">
        <v>1041.6600000000001</v>
      </c>
      <c r="M8394" s="4">
        <v>0.02</v>
      </c>
      <c r="N8394" s="5" t="s">
        <v>67</v>
      </c>
      <c r="O8394" s="3">
        <v>480.53</v>
      </c>
      <c r="P8394" s="3">
        <v>28.53</v>
      </c>
      <c r="Q8394" s="3">
        <v>1.49</v>
      </c>
      <c r="R8394" s="5" t="s">
        <v>2581</v>
      </c>
      <c r="S8394" s="5" t="s">
        <v>3650</v>
      </c>
      <c r="T8394" s="5" t="str">
        <f t="shared" si="787"/>
        <v>Harry Greene</v>
      </c>
      <c r="U8394" t="s">
        <v>153</v>
      </c>
      <c r="V8394" s="5" t="s">
        <v>47</v>
      </c>
      <c r="W8394" s="5" t="s">
        <v>28</v>
      </c>
      <c r="X8394" s="5" t="s">
        <v>41</v>
      </c>
      <c r="Y8394" s="5" t="s">
        <v>622</v>
      </c>
      <c r="Z8394" s="5" t="s">
        <v>43</v>
      </c>
      <c r="AA8394" s="4">
        <v>0.38</v>
      </c>
      <c r="AB8394" s="1">
        <v>41106</v>
      </c>
      <c r="AC8394" s="1">
        <v>29998</v>
      </c>
      <c r="AD8394">
        <f t="shared" si="788"/>
        <v>7</v>
      </c>
      <c r="AE8394">
        <f t="shared" ca="1" si="789"/>
        <v>42</v>
      </c>
      <c r="AF8394" t="str">
        <f t="shared" ca="1" si="790"/>
        <v>18-64</v>
      </c>
      <c r="AG8394" s="3">
        <f t="shared" si="791"/>
        <v>0.88277335294117643</v>
      </c>
      <c r="AH8394" t="str">
        <f>_xlfn.IFNA(VLOOKUP(Sales_Transactions[[#This Row],[Order ID]],Returned_Items[#All],2,FALSE),"Not Returned")</f>
        <v>Not Returned</v>
      </c>
    </row>
    <row r="8395" spans="1:34" x14ac:dyDescent="0.25">
      <c r="A8395">
        <v>54279</v>
      </c>
      <c r="C8395" t="s">
        <v>928</v>
      </c>
      <c r="D8395" s="2" t="str">
        <f>TEXT(MID(Sales_Transactions[[#This Row],[Order Date]],2,5),"d/m/yyy")</f>
        <v>30/7/2011</v>
      </c>
      <c r="E8395" s="2" t="str">
        <f>TEXT(MID(Sales_Transactions[[#This Row],[Order Date]],2,5),"d")</f>
        <v>30</v>
      </c>
      <c r="F8395" s="2" t="str">
        <f>TEXT(MID(Sales_Transactions[[#This Row],[Order Date]],2,5),"m")</f>
        <v>7</v>
      </c>
      <c r="G8395" s="2" t="str">
        <f>TEXT(MID(Sales_Transactions[[#This Row],[Order Date]],2,5),"yyy")</f>
        <v>2011</v>
      </c>
      <c r="H8395" s="2" t="str">
        <f>TEXT(MID(Sales_Transactions[[#This Row],[Order Date]],2,5),"yyy/m")</f>
        <v>2011/7</v>
      </c>
      <c r="I8395" t="s">
        <v>33</v>
      </c>
      <c r="J8395">
        <f t="shared" si="786"/>
        <v>4</v>
      </c>
      <c r="K8395" s="2">
        <v>41</v>
      </c>
      <c r="L8395" s="3">
        <v>10071.09</v>
      </c>
      <c r="M8395" s="4">
        <v>0.1</v>
      </c>
      <c r="N8395" s="5" t="s">
        <v>34</v>
      </c>
      <c r="O8395" s="3">
        <v>1977.69</v>
      </c>
      <c r="P8395" s="3">
        <v>264.98</v>
      </c>
      <c r="Q8395" s="3">
        <v>17.86</v>
      </c>
      <c r="R8395" s="5" t="s">
        <v>2581</v>
      </c>
      <c r="S8395" s="5" t="s">
        <v>3650</v>
      </c>
      <c r="T8395" s="5" t="str">
        <f t="shared" si="787"/>
        <v>Harry Greene</v>
      </c>
      <c r="U8395" t="s">
        <v>153</v>
      </c>
      <c r="V8395" s="5" t="s">
        <v>47</v>
      </c>
      <c r="W8395" s="5" t="s">
        <v>48</v>
      </c>
      <c r="X8395" s="5" t="s">
        <v>324</v>
      </c>
      <c r="Y8395" s="5" t="s">
        <v>2148</v>
      </c>
      <c r="Z8395" s="5" t="s">
        <v>40</v>
      </c>
      <c r="AA8395" s="4">
        <v>0.57999999999999996</v>
      </c>
      <c r="AB8395" s="1">
        <v>40755</v>
      </c>
      <c r="AC8395" s="1">
        <v>24063</v>
      </c>
      <c r="AD8395">
        <f t="shared" si="788"/>
        <v>1</v>
      </c>
      <c r="AE8395">
        <f t="shared" ca="1" si="789"/>
        <v>58</v>
      </c>
      <c r="AF8395" t="str">
        <f t="shared" ca="1" si="790"/>
        <v>18-64</v>
      </c>
      <c r="AG8395" s="3">
        <f t="shared" si="791"/>
        <v>6.8920736585365869</v>
      </c>
      <c r="AH8395" t="str">
        <f>_xlfn.IFNA(VLOOKUP(Sales_Transactions[[#This Row],[Order ID]],Returned_Items[#All],2,FALSE),"Not Returned")</f>
        <v>Not Returned</v>
      </c>
    </row>
    <row r="8396" spans="1:34" x14ac:dyDescent="0.25">
      <c r="A8396">
        <v>55558</v>
      </c>
      <c r="C8396" t="s">
        <v>1897</v>
      </c>
      <c r="D8396" s="2" t="str">
        <f>TEXT(MID(Sales_Transactions[[#This Row],[Order Date]],2,5),"d/m/yyy")</f>
        <v>9/8/2010</v>
      </c>
      <c r="E8396" s="2" t="str">
        <f>TEXT(MID(Sales_Transactions[[#This Row],[Order Date]],2,5),"d")</f>
        <v>9</v>
      </c>
      <c r="F8396" s="2" t="str">
        <f>TEXT(MID(Sales_Transactions[[#This Row],[Order Date]],2,5),"m")</f>
        <v>8</v>
      </c>
      <c r="G8396" s="2" t="str">
        <f>TEXT(MID(Sales_Transactions[[#This Row],[Order Date]],2,5),"yyy")</f>
        <v>2010</v>
      </c>
      <c r="H8396" s="2" t="str">
        <f>TEXT(MID(Sales_Transactions[[#This Row],[Order Date]],2,5),"yyy/m")</f>
        <v>2010/8</v>
      </c>
      <c r="I8396" t="s">
        <v>78</v>
      </c>
      <c r="J8396">
        <f t="shared" si="786"/>
        <v>3</v>
      </c>
      <c r="K8396" s="2">
        <v>8</v>
      </c>
      <c r="L8396" s="3">
        <v>1294.04</v>
      </c>
      <c r="M8396" s="4">
        <v>0.05</v>
      </c>
      <c r="N8396" s="5" t="s">
        <v>34</v>
      </c>
      <c r="O8396" s="3">
        <v>-323.18</v>
      </c>
      <c r="P8396" s="3">
        <v>150.97999999999999</v>
      </c>
      <c r="Q8396" s="3">
        <v>66.27</v>
      </c>
      <c r="R8396" s="5" t="s">
        <v>3098</v>
      </c>
      <c r="S8396" s="5" t="s">
        <v>1053</v>
      </c>
      <c r="T8396" s="5" t="str">
        <f t="shared" si="787"/>
        <v>Mick Brown</v>
      </c>
      <c r="U8396" t="s">
        <v>153</v>
      </c>
      <c r="V8396" s="5" t="s">
        <v>37</v>
      </c>
      <c r="W8396" s="5" t="s">
        <v>57</v>
      </c>
      <c r="X8396" s="5" t="s">
        <v>104</v>
      </c>
      <c r="Y8396" s="5" t="s">
        <v>525</v>
      </c>
      <c r="Z8396" s="5" t="s">
        <v>106</v>
      </c>
      <c r="AA8396" s="4">
        <v>0.65</v>
      </c>
      <c r="AB8396" s="1">
        <v>40399</v>
      </c>
      <c r="AC8396" s="1">
        <v>23909</v>
      </c>
      <c r="AD8396">
        <f t="shared" si="788"/>
        <v>0</v>
      </c>
      <c r="AE8396">
        <f t="shared" ca="1" si="789"/>
        <v>59</v>
      </c>
      <c r="AF8396" t="str">
        <f t="shared" ca="1" si="790"/>
        <v>18-64</v>
      </c>
      <c r="AG8396" s="3">
        <f t="shared" si="791"/>
        <v>27.14681375</v>
      </c>
      <c r="AH8396" t="str">
        <f>_xlfn.IFNA(VLOOKUP(Sales_Transactions[[#This Row],[Order ID]],Returned_Items[#All],2,FALSE),"Not Returned")</f>
        <v>Not Returned</v>
      </c>
    </row>
    <row r="8397" spans="1:34" x14ac:dyDescent="0.25">
      <c r="A8397">
        <v>55558</v>
      </c>
      <c r="C8397" t="s">
        <v>1897</v>
      </c>
      <c r="D8397" s="2" t="str">
        <f>TEXT(MID(Sales_Transactions[[#This Row],[Order Date]],2,5),"d/m/yyy")</f>
        <v>9/8/2010</v>
      </c>
      <c r="E8397" s="2" t="str">
        <f>TEXT(MID(Sales_Transactions[[#This Row],[Order Date]],2,5),"d")</f>
        <v>9</v>
      </c>
      <c r="F8397" s="2" t="str">
        <f>TEXT(MID(Sales_Transactions[[#This Row],[Order Date]],2,5),"m")</f>
        <v>8</v>
      </c>
      <c r="G8397" s="2" t="str">
        <f>TEXT(MID(Sales_Transactions[[#This Row],[Order Date]],2,5),"yyy")</f>
        <v>2010</v>
      </c>
      <c r="H8397" s="2" t="str">
        <f>TEXT(MID(Sales_Transactions[[#This Row],[Order Date]],2,5),"yyy/m")</f>
        <v>2010/8</v>
      </c>
      <c r="I8397" t="s">
        <v>78</v>
      </c>
      <c r="J8397">
        <f t="shared" si="786"/>
        <v>3</v>
      </c>
      <c r="K8397" s="2">
        <v>23</v>
      </c>
      <c r="L8397" s="3">
        <v>392.57</v>
      </c>
      <c r="M8397" s="4">
        <v>0.04</v>
      </c>
      <c r="N8397" s="5" t="s">
        <v>23</v>
      </c>
      <c r="O8397" s="3">
        <v>22.25</v>
      </c>
      <c r="P8397" s="3">
        <v>17.07</v>
      </c>
      <c r="Q8397" s="3">
        <v>8.1300000000000008</v>
      </c>
      <c r="R8397" s="5" t="s">
        <v>3098</v>
      </c>
      <c r="S8397" s="5" t="s">
        <v>1053</v>
      </c>
      <c r="T8397" s="5" t="str">
        <f t="shared" si="787"/>
        <v>Mick Brown</v>
      </c>
      <c r="U8397" t="s">
        <v>153</v>
      </c>
      <c r="V8397" s="5" t="s">
        <v>37</v>
      </c>
      <c r="W8397" s="5" t="s">
        <v>28</v>
      </c>
      <c r="X8397" s="5" t="s">
        <v>98</v>
      </c>
      <c r="Y8397" s="5" t="s">
        <v>2377</v>
      </c>
      <c r="Z8397" s="5" t="s">
        <v>43</v>
      </c>
      <c r="AA8397" s="4">
        <v>0.38</v>
      </c>
      <c r="AB8397" s="1">
        <v>40401</v>
      </c>
      <c r="AC8397" s="1">
        <v>23529</v>
      </c>
      <c r="AD8397">
        <f t="shared" si="788"/>
        <v>2</v>
      </c>
      <c r="AE8397">
        <f t="shared" ca="1" si="789"/>
        <v>60</v>
      </c>
      <c r="AF8397" t="str">
        <f t="shared" ca="1" si="790"/>
        <v>18-64</v>
      </c>
      <c r="AG8397" s="3">
        <f t="shared" si="791"/>
        <v>1.0953553043478264</v>
      </c>
      <c r="AH8397" t="str">
        <f>_xlfn.IFNA(VLOOKUP(Sales_Transactions[[#This Row],[Order ID]],Returned_Items[#All],2,FALSE),"Not Returned")</f>
        <v>Not Returned</v>
      </c>
    </row>
    <row r="8398" spans="1:34" x14ac:dyDescent="0.25">
      <c r="A8398">
        <v>56550</v>
      </c>
      <c r="C8398" t="s">
        <v>817</v>
      </c>
      <c r="D8398" s="2" t="str">
        <f>TEXT(MID(Sales_Transactions[[#This Row],[Order Date]],2,5),"d/m/yyy")</f>
        <v>8/4/2011</v>
      </c>
      <c r="E8398" s="2" t="str">
        <f>TEXT(MID(Sales_Transactions[[#This Row],[Order Date]],2,5),"d")</f>
        <v>8</v>
      </c>
      <c r="F8398" s="2" t="str">
        <f>TEXT(MID(Sales_Transactions[[#This Row],[Order Date]],2,5),"m")</f>
        <v>4</v>
      </c>
      <c r="G8398" s="2" t="str">
        <f>TEXT(MID(Sales_Transactions[[#This Row],[Order Date]],2,5),"yyy")</f>
        <v>2011</v>
      </c>
      <c r="H8398" s="2" t="str">
        <f>TEXT(MID(Sales_Transactions[[#This Row],[Order Date]],2,5),"yyy/m")</f>
        <v>2011/4</v>
      </c>
      <c r="I8398" t="s">
        <v>52</v>
      </c>
      <c r="J8398">
        <f t="shared" si="786"/>
        <v>1</v>
      </c>
      <c r="K8398" s="2">
        <v>37</v>
      </c>
      <c r="L8398" s="3">
        <v>823.78</v>
      </c>
      <c r="M8398" s="4">
        <v>0.03</v>
      </c>
      <c r="N8398" s="5" t="s">
        <v>67</v>
      </c>
      <c r="O8398" s="3">
        <v>343.05</v>
      </c>
      <c r="P8398" s="3">
        <v>22.23</v>
      </c>
      <c r="Q8398" s="3">
        <v>5.08</v>
      </c>
      <c r="R8398" s="5" t="s">
        <v>198</v>
      </c>
      <c r="S8398" s="5" t="s">
        <v>2328</v>
      </c>
      <c r="T8398" s="5" t="str">
        <f t="shared" si="787"/>
        <v>Frank Hawley</v>
      </c>
      <c r="U8398" t="s">
        <v>153</v>
      </c>
      <c r="V8398" s="5" t="s">
        <v>74</v>
      </c>
      <c r="W8398" s="5" t="s">
        <v>57</v>
      </c>
      <c r="X8398" s="5" t="s">
        <v>58</v>
      </c>
      <c r="Y8398" s="5" t="s">
        <v>1120</v>
      </c>
      <c r="Z8398" s="5" t="s">
        <v>60</v>
      </c>
      <c r="AA8398" s="4">
        <v>0.41</v>
      </c>
      <c r="AB8398" s="1">
        <v>40643</v>
      </c>
      <c r="AC8398" s="1">
        <v>23447</v>
      </c>
      <c r="AD8398">
        <f t="shared" si="788"/>
        <v>2</v>
      </c>
      <c r="AE8398">
        <f t="shared" ca="1" si="789"/>
        <v>60</v>
      </c>
      <c r="AF8398" t="str">
        <f t="shared" ca="1" si="790"/>
        <v>18-64</v>
      </c>
      <c r="AG8398" s="3">
        <f t="shared" si="791"/>
        <v>0.73792786486486484</v>
      </c>
      <c r="AH8398" t="str">
        <f>_xlfn.IFNA(VLOOKUP(Sales_Transactions[[#This Row],[Order ID]],Returned_Items[#All],2,FALSE),"Not Returned")</f>
        <v>Not Returned</v>
      </c>
    </row>
    <row r="8399" spans="1:34" x14ac:dyDescent="0.25">
      <c r="A8399">
        <v>56550</v>
      </c>
      <c r="C8399" t="s">
        <v>817</v>
      </c>
      <c r="D8399" s="2" t="str">
        <f>TEXT(MID(Sales_Transactions[[#This Row],[Order Date]],2,5),"d/m/yyy")</f>
        <v>8/4/2011</v>
      </c>
      <c r="E8399" s="2" t="str">
        <f>TEXT(MID(Sales_Transactions[[#This Row],[Order Date]],2,5),"d")</f>
        <v>8</v>
      </c>
      <c r="F8399" s="2" t="str">
        <f>TEXT(MID(Sales_Transactions[[#This Row],[Order Date]],2,5),"m")</f>
        <v>4</v>
      </c>
      <c r="G8399" s="2" t="str">
        <f>TEXT(MID(Sales_Transactions[[#This Row],[Order Date]],2,5),"yyy")</f>
        <v>2011</v>
      </c>
      <c r="H8399" s="2" t="str">
        <f>TEXT(MID(Sales_Transactions[[#This Row],[Order Date]],2,5),"yyy/m")</f>
        <v>2011/4</v>
      </c>
      <c r="I8399" t="s">
        <v>52</v>
      </c>
      <c r="J8399">
        <f t="shared" si="786"/>
        <v>1</v>
      </c>
      <c r="K8399" s="2">
        <v>8</v>
      </c>
      <c r="L8399" s="3">
        <v>469.83749999999998</v>
      </c>
      <c r="M8399" s="4">
        <v>0</v>
      </c>
      <c r="N8399" s="5" t="s">
        <v>23</v>
      </c>
      <c r="O8399" s="3">
        <v>-159.24</v>
      </c>
      <c r="P8399" s="3">
        <v>65.989999999999995</v>
      </c>
      <c r="Q8399" s="3">
        <v>8.99</v>
      </c>
      <c r="R8399" s="5" t="s">
        <v>198</v>
      </c>
      <c r="S8399" s="5" t="s">
        <v>2328</v>
      </c>
      <c r="T8399" s="5" t="str">
        <f t="shared" si="787"/>
        <v>Frank Hawley</v>
      </c>
      <c r="U8399" t="s">
        <v>153</v>
      </c>
      <c r="V8399" s="5" t="s">
        <v>74</v>
      </c>
      <c r="W8399" s="5" t="s">
        <v>48</v>
      </c>
      <c r="X8399" s="5" t="s">
        <v>49</v>
      </c>
      <c r="Y8399" s="5" t="s">
        <v>896</v>
      </c>
      <c r="Z8399" s="5" t="s">
        <v>43</v>
      </c>
      <c r="AA8399" s="4">
        <v>0.56000000000000005</v>
      </c>
      <c r="AB8399" s="1">
        <v>40642</v>
      </c>
      <c r="AC8399" s="1">
        <v>23616</v>
      </c>
      <c r="AD8399">
        <f t="shared" si="788"/>
        <v>1</v>
      </c>
      <c r="AE8399">
        <f t="shared" ca="1" si="789"/>
        <v>59</v>
      </c>
      <c r="AF8399" t="str">
        <f t="shared" ca="1" si="790"/>
        <v>18-64</v>
      </c>
      <c r="AG8399" s="3">
        <f t="shared" si="791"/>
        <v>9.3724999999999987</v>
      </c>
      <c r="AH8399" t="str">
        <f>_xlfn.IFNA(VLOOKUP(Sales_Transactions[[#This Row],[Order ID]],Returned_Items[#All],2,FALSE),"Not Returned")</f>
        <v>Not Returned</v>
      </c>
    </row>
    <row r="8400" spans="1:34" x14ac:dyDescent="0.25">
      <c r="A8400">
        <v>56581</v>
      </c>
      <c r="C8400" t="s">
        <v>2839</v>
      </c>
      <c r="D8400" s="2" t="str">
        <f>TEXT(MID(Sales_Transactions[[#This Row],[Order Date]],2,5),"d/m/yyy")</f>
        <v>8/2/2009</v>
      </c>
      <c r="E8400" s="2" t="str">
        <f>TEXT(MID(Sales_Transactions[[#This Row],[Order Date]],2,5),"d")</f>
        <v>8</v>
      </c>
      <c r="F8400" s="2" t="str">
        <f>TEXT(MID(Sales_Transactions[[#This Row],[Order Date]],2,5),"m")</f>
        <v>2</v>
      </c>
      <c r="G8400" s="2" t="str">
        <f>TEXT(MID(Sales_Transactions[[#This Row],[Order Date]],2,5),"yyy")</f>
        <v>2009</v>
      </c>
      <c r="H8400" s="2" t="str">
        <f>TEXT(MID(Sales_Transactions[[#This Row],[Order Date]],2,5),"yyy/m")</f>
        <v>2009/2</v>
      </c>
      <c r="I8400" t="s">
        <v>33</v>
      </c>
      <c r="J8400">
        <f t="shared" si="786"/>
        <v>4</v>
      </c>
      <c r="K8400" s="2">
        <v>20</v>
      </c>
      <c r="L8400" s="3">
        <v>2026.01</v>
      </c>
      <c r="M8400" s="4">
        <v>0.1</v>
      </c>
      <c r="N8400" s="5" t="s">
        <v>67</v>
      </c>
      <c r="O8400" s="3">
        <v>580.42999999999995</v>
      </c>
      <c r="P8400" s="3">
        <v>105.98</v>
      </c>
      <c r="Q8400" s="3">
        <v>13.99</v>
      </c>
      <c r="R8400" s="5" t="s">
        <v>136</v>
      </c>
      <c r="S8400" s="5" t="s">
        <v>2072</v>
      </c>
      <c r="T8400" s="5" t="str">
        <f t="shared" si="787"/>
        <v>Grant Donatelli</v>
      </c>
      <c r="U8400" t="s">
        <v>153</v>
      </c>
      <c r="V8400" s="5" t="s">
        <v>37</v>
      </c>
      <c r="W8400" s="5" t="s">
        <v>57</v>
      </c>
      <c r="X8400" s="5" t="s">
        <v>58</v>
      </c>
      <c r="Y8400" s="5" t="s">
        <v>378</v>
      </c>
      <c r="Z8400" s="5" t="s">
        <v>56</v>
      </c>
      <c r="AA8400" s="4">
        <v>0.65</v>
      </c>
      <c r="AB8400" s="1">
        <v>39855</v>
      </c>
      <c r="AC8400" s="1">
        <v>23659</v>
      </c>
      <c r="AD8400">
        <f t="shared" si="788"/>
        <v>3</v>
      </c>
      <c r="AE8400">
        <f t="shared" ca="1" si="789"/>
        <v>59</v>
      </c>
      <c r="AF8400" t="str">
        <f t="shared" ca="1" si="790"/>
        <v>18-64</v>
      </c>
      <c r="AG8400" s="3">
        <f t="shared" si="791"/>
        <v>5.993201</v>
      </c>
      <c r="AH8400" t="str">
        <f>_xlfn.IFNA(VLOOKUP(Sales_Transactions[[#This Row],[Order ID]],Returned_Items[#All],2,FALSE),"Not Returned")</f>
        <v>Not Returned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27B2DC-2212-4F82-B10C-1F25972F82F3}">
  <dimension ref="A1:B573"/>
  <sheetViews>
    <sheetView topLeftCell="A556" workbookViewId="0"/>
  </sheetViews>
  <sheetFormatPr defaultRowHeight="15" x14ac:dyDescent="0.25"/>
  <cols>
    <col min="1" max="1" width="10.42578125" bestFit="1" customWidth="1"/>
    <col min="2" max="2" width="9" bestFit="1" customWidth="1"/>
  </cols>
  <sheetData>
    <row r="1" spans="1:2" x14ac:dyDescent="0.25">
      <c r="A1" t="s">
        <v>3654</v>
      </c>
      <c r="B1" t="s">
        <v>3655</v>
      </c>
    </row>
    <row r="2" spans="1:2" x14ac:dyDescent="0.25">
      <c r="A2">
        <v>65</v>
      </c>
      <c r="B2" t="s">
        <v>3656</v>
      </c>
    </row>
    <row r="3" spans="1:2" x14ac:dyDescent="0.25">
      <c r="A3">
        <v>69</v>
      </c>
      <c r="B3" t="s">
        <v>3656</v>
      </c>
    </row>
    <row r="4" spans="1:2" x14ac:dyDescent="0.25">
      <c r="A4">
        <v>134</v>
      </c>
      <c r="B4" t="s">
        <v>3656</v>
      </c>
    </row>
    <row r="5" spans="1:2" x14ac:dyDescent="0.25">
      <c r="A5">
        <v>135</v>
      </c>
      <c r="B5" t="s">
        <v>3656</v>
      </c>
    </row>
    <row r="6" spans="1:2" x14ac:dyDescent="0.25">
      <c r="A6">
        <v>230</v>
      </c>
      <c r="B6" t="s">
        <v>3656</v>
      </c>
    </row>
    <row r="7" spans="1:2" x14ac:dyDescent="0.25">
      <c r="A7">
        <v>324</v>
      </c>
      <c r="B7" t="s">
        <v>3656</v>
      </c>
    </row>
    <row r="8" spans="1:2" x14ac:dyDescent="0.25">
      <c r="A8">
        <v>359</v>
      </c>
      <c r="B8" t="s">
        <v>3656</v>
      </c>
    </row>
    <row r="9" spans="1:2" x14ac:dyDescent="0.25">
      <c r="A9">
        <v>612</v>
      </c>
      <c r="B9" t="s">
        <v>3656</v>
      </c>
    </row>
    <row r="10" spans="1:2" x14ac:dyDescent="0.25">
      <c r="A10">
        <v>614</v>
      </c>
      <c r="B10" t="s">
        <v>3656</v>
      </c>
    </row>
    <row r="11" spans="1:2" x14ac:dyDescent="0.25">
      <c r="A11">
        <v>678</v>
      </c>
      <c r="B11" t="s">
        <v>3656</v>
      </c>
    </row>
    <row r="12" spans="1:2" x14ac:dyDescent="0.25">
      <c r="A12">
        <v>710</v>
      </c>
      <c r="B12" t="s">
        <v>3656</v>
      </c>
    </row>
    <row r="13" spans="1:2" x14ac:dyDescent="0.25">
      <c r="A13">
        <v>740</v>
      </c>
      <c r="B13" t="s">
        <v>3656</v>
      </c>
    </row>
    <row r="14" spans="1:2" x14ac:dyDescent="0.25">
      <c r="A14">
        <v>775</v>
      </c>
      <c r="B14" t="s">
        <v>3656</v>
      </c>
    </row>
    <row r="15" spans="1:2" x14ac:dyDescent="0.25">
      <c r="A15">
        <v>833</v>
      </c>
      <c r="B15" t="s">
        <v>3656</v>
      </c>
    </row>
    <row r="16" spans="1:2" x14ac:dyDescent="0.25">
      <c r="A16">
        <v>902</v>
      </c>
      <c r="B16" t="s">
        <v>3656</v>
      </c>
    </row>
    <row r="17" spans="1:2" x14ac:dyDescent="0.25">
      <c r="A17">
        <v>928</v>
      </c>
      <c r="B17" t="s">
        <v>3656</v>
      </c>
    </row>
    <row r="18" spans="1:2" x14ac:dyDescent="0.25">
      <c r="A18">
        <v>930</v>
      </c>
      <c r="B18" t="s">
        <v>3656</v>
      </c>
    </row>
    <row r="19" spans="1:2" x14ac:dyDescent="0.25">
      <c r="A19">
        <v>1060</v>
      </c>
      <c r="B19" t="s">
        <v>3656</v>
      </c>
    </row>
    <row r="20" spans="1:2" x14ac:dyDescent="0.25">
      <c r="A20">
        <v>1127</v>
      </c>
      <c r="B20" t="s">
        <v>3656</v>
      </c>
    </row>
    <row r="21" spans="1:2" x14ac:dyDescent="0.25">
      <c r="A21">
        <v>1285</v>
      </c>
      <c r="B21" t="s">
        <v>3656</v>
      </c>
    </row>
    <row r="22" spans="1:2" x14ac:dyDescent="0.25">
      <c r="A22">
        <v>1317</v>
      </c>
      <c r="B22" t="s">
        <v>3656</v>
      </c>
    </row>
    <row r="23" spans="1:2" x14ac:dyDescent="0.25">
      <c r="A23">
        <v>1382</v>
      </c>
      <c r="B23" t="s">
        <v>3656</v>
      </c>
    </row>
    <row r="24" spans="1:2" x14ac:dyDescent="0.25">
      <c r="A24">
        <v>1538</v>
      </c>
      <c r="B24" t="s">
        <v>3656</v>
      </c>
    </row>
    <row r="25" spans="1:2" x14ac:dyDescent="0.25">
      <c r="A25">
        <v>1665</v>
      </c>
      <c r="B25" t="s">
        <v>3656</v>
      </c>
    </row>
    <row r="26" spans="1:2" x14ac:dyDescent="0.25">
      <c r="A26">
        <v>1921</v>
      </c>
      <c r="B26" t="s">
        <v>3656</v>
      </c>
    </row>
    <row r="27" spans="1:2" x14ac:dyDescent="0.25">
      <c r="A27">
        <v>2050</v>
      </c>
      <c r="B27" t="s">
        <v>3656</v>
      </c>
    </row>
    <row r="28" spans="1:2" x14ac:dyDescent="0.25">
      <c r="A28">
        <v>2052</v>
      </c>
      <c r="B28" t="s">
        <v>3656</v>
      </c>
    </row>
    <row r="29" spans="1:2" x14ac:dyDescent="0.25">
      <c r="A29">
        <v>2055</v>
      </c>
      <c r="B29" t="s">
        <v>3656</v>
      </c>
    </row>
    <row r="30" spans="1:2" x14ac:dyDescent="0.25">
      <c r="A30">
        <v>2146</v>
      </c>
      <c r="B30" t="s">
        <v>3656</v>
      </c>
    </row>
    <row r="31" spans="1:2" x14ac:dyDescent="0.25">
      <c r="A31">
        <v>2213</v>
      </c>
      <c r="B31" t="s">
        <v>3656</v>
      </c>
    </row>
    <row r="32" spans="1:2" x14ac:dyDescent="0.25">
      <c r="A32">
        <v>2240</v>
      </c>
      <c r="B32" t="s">
        <v>3656</v>
      </c>
    </row>
    <row r="33" spans="1:2" x14ac:dyDescent="0.25">
      <c r="A33">
        <v>2500</v>
      </c>
      <c r="B33" t="s">
        <v>3656</v>
      </c>
    </row>
    <row r="34" spans="1:2" x14ac:dyDescent="0.25">
      <c r="A34">
        <v>2503</v>
      </c>
      <c r="B34" t="s">
        <v>3656</v>
      </c>
    </row>
    <row r="35" spans="1:2" x14ac:dyDescent="0.25">
      <c r="A35">
        <v>2562</v>
      </c>
      <c r="B35" t="s">
        <v>3656</v>
      </c>
    </row>
    <row r="36" spans="1:2" x14ac:dyDescent="0.25">
      <c r="A36">
        <v>2823</v>
      </c>
      <c r="B36" t="s">
        <v>3656</v>
      </c>
    </row>
    <row r="37" spans="1:2" x14ac:dyDescent="0.25">
      <c r="A37">
        <v>2915</v>
      </c>
      <c r="B37" t="s">
        <v>3656</v>
      </c>
    </row>
    <row r="38" spans="1:2" x14ac:dyDescent="0.25">
      <c r="A38">
        <v>3300</v>
      </c>
      <c r="B38" t="s">
        <v>3656</v>
      </c>
    </row>
    <row r="39" spans="1:2" x14ac:dyDescent="0.25">
      <c r="A39">
        <v>3456</v>
      </c>
      <c r="B39" t="s">
        <v>3656</v>
      </c>
    </row>
    <row r="40" spans="1:2" x14ac:dyDescent="0.25">
      <c r="A40">
        <v>3525</v>
      </c>
      <c r="B40" t="s">
        <v>3656</v>
      </c>
    </row>
    <row r="41" spans="1:2" x14ac:dyDescent="0.25">
      <c r="A41">
        <v>3589</v>
      </c>
      <c r="B41" t="s">
        <v>3656</v>
      </c>
    </row>
    <row r="42" spans="1:2" x14ac:dyDescent="0.25">
      <c r="A42">
        <v>3687</v>
      </c>
      <c r="B42" t="s">
        <v>3656</v>
      </c>
    </row>
    <row r="43" spans="1:2" x14ac:dyDescent="0.25">
      <c r="A43">
        <v>3777</v>
      </c>
      <c r="B43" t="s">
        <v>3656</v>
      </c>
    </row>
    <row r="44" spans="1:2" x14ac:dyDescent="0.25">
      <c r="A44">
        <v>3783</v>
      </c>
      <c r="B44" t="s">
        <v>3656</v>
      </c>
    </row>
    <row r="45" spans="1:2" x14ac:dyDescent="0.25">
      <c r="A45">
        <v>4006</v>
      </c>
      <c r="B45" t="s">
        <v>3656</v>
      </c>
    </row>
    <row r="46" spans="1:2" x14ac:dyDescent="0.25">
      <c r="A46">
        <v>4037</v>
      </c>
      <c r="B46" t="s">
        <v>3656</v>
      </c>
    </row>
    <row r="47" spans="1:2" x14ac:dyDescent="0.25">
      <c r="A47">
        <v>4230</v>
      </c>
      <c r="B47" t="s">
        <v>3656</v>
      </c>
    </row>
    <row r="48" spans="1:2" x14ac:dyDescent="0.25">
      <c r="A48">
        <v>4261</v>
      </c>
      <c r="B48" t="s">
        <v>3656</v>
      </c>
    </row>
    <row r="49" spans="1:2" x14ac:dyDescent="0.25">
      <c r="A49">
        <v>4391</v>
      </c>
      <c r="B49" t="s">
        <v>3656</v>
      </c>
    </row>
    <row r="50" spans="1:2" x14ac:dyDescent="0.25">
      <c r="A50">
        <v>4610</v>
      </c>
      <c r="B50" t="s">
        <v>3656</v>
      </c>
    </row>
    <row r="51" spans="1:2" x14ac:dyDescent="0.25">
      <c r="A51">
        <v>4738</v>
      </c>
      <c r="B51" t="s">
        <v>3656</v>
      </c>
    </row>
    <row r="52" spans="1:2" x14ac:dyDescent="0.25">
      <c r="A52">
        <v>4864</v>
      </c>
      <c r="B52" t="s">
        <v>3656</v>
      </c>
    </row>
    <row r="53" spans="1:2" x14ac:dyDescent="0.25">
      <c r="A53">
        <v>4960</v>
      </c>
      <c r="B53" t="s">
        <v>3656</v>
      </c>
    </row>
    <row r="54" spans="1:2" x14ac:dyDescent="0.25">
      <c r="A54">
        <v>5028</v>
      </c>
      <c r="B54" t="s">
        <v>3656</v>
      </c>
    </row>
    <row r="55" spans="1:2" x14ac:dyDescent="0.25">
      <c r="A55">
        <v>5059</v>
      </c>
      <c r="B55" t="s">
        <v>3656</v>
      </c>
    </row>
    <row r="56" spans="1:2" x14ac:dyDescent="0.25">
      <c r="A56">
        <v>5061</v>
      </c>
      <c r="B56" t="s">
        <v>3656</v>
      </c>
    </row>
    <row r="57" spans="1:2" x14ac:dyDescent="0.25">
      <c r="A57">
        <v>5189</v>
      </c>
      <c r="B57" t="s">
        <v>3656</v>
      </c>
    </row>
    <row r="58" spans="1:2" x14ac:dyDescent="0.25">
      <c r="A58">
        <v>5381</v>
      </c>
      <c r="B58" t="s">
        <v>3656</v>
      </c>
    </row>
    <row r="59" spans="1:2" x14ac:dyDescent="0.25">
      <c r="A59">
        <v>5414</v>
      </c>
      <c r="B59" t="s">
        <v>3656</v>
      </c>
    </row>
    <row r="60" spans="1:2" x14ac:dyDescent="0.25">
      <c r="A60">
        <v>5511</v>
      </c>
      <c r="B60" t="s">
        <v>3656</v>
      </c>
    </row>
    <row r="61" spans="1:2" x14ac:dyDescent="0.25">
      <c r="A61">
        <v>5699</v>
      </c>
      <c r="B61" t="s">
        <v>3656</v>
      </c>
    </row>
    <row r="62" spans="1:2" x14ac:dyDescent="0.25">
      <c r="A62">
        <v>6054</v>
      </c>
      <c r="B62" t="s">
        <v>3656</v>
      </c>
    </row>
    <row r="63" spans="1:2" x14ac:dyDescent="0.25">
      <c r="A63">
        <v>6241</v>
      </c>
      <c r="B63" t="s">
        <v>3656</v>
      </c>
    </row>
    <row r="64" spans="1:2" x14ac:dyDescent="0.25">
      <c r="A64">
        <v>6272</v>
      </c>
      <c r="B64" t="s">
        <v>3656</v>
      </c>
    </row>
    <row r="65" spans="1:2" x14ac:dyDescent="0.25">
      <c r="A65">
        <v>6498</v>
      </c>
      <c r="B65" t="s">
        <v>3656</v>
      </c>
    </row>
    <row r="66" spans="1:2" x14ac:dyDescent="0.25">
      <c r="A66">
        <v>6500</v>
      </c>
      <c r="B66" t="s">
        <v>3656</v>
      </c>
    </row>
    <row r="67" spans="1:2" x14ac:dyDescent="0.25">
      <c r="A67">
        <v>6502</v>
      </c>
      <c r="B67" t="s">
        <v>3656</v>
      </c>
    </row>
    <row r="68" spans="1:2" x14ac:dyDescent="0.25">
      <c r="A68">
        <v>6661</v>
      </c>
      <c r="B68" t="s">
        <v>3656</v>
      </c>
    </row>
    <row r="69" spans="1:2" x14ac:dyDescent="0.25">
      <c r="A69">
        <v>6695</v>
      </c>
      <c r="B69" t="s">
        <v>3656</v>
      </c>
    </row>
    <row r="70" spans="1:2" x14ac:dyDescent="0.25">
      <c r="A70">
        <v>6757</v>
      </c>
      <c r="B70" t="s">
        <v>3656</v>
      </c>
    </row>
    <row r="71" spans="1:2" x14ac:dyDescent="0.25">
      <c r="A71">
        <v>6978</v>
      </c>
      <c r="B71" t="s">
        <v>3656</v>
      </c>
    </row>
    <row r="72" spans="1:2" x14ac:dyDescent="0.25">
      <c r="A72">
        <v>6979</v>
      </c>
      <c r="B72" t="s">
        <v>3656</v>
      </c>
    </row>
    <row r="73" spans="1:2" x14ac:dyDescent="0.25">
      <c r="A73">
        <v>7079</v>
      </c>
      <c r="B73" t="s">
        <v>3656</v>
      </c>
    </row>
    <row r="74" spans="1:2" x14ac:dyDescent="0.25">
      <c r="A74">
        <v>7107</v>
      </c>
      <c r="B74" t="s">
        <v>3656</v>
      </c>
    </row>
    <row r="75" spans="1:2" x14ac:dyDescent="0.25">
      <c r="A75">
        <v>7203</v>
      </c>
      <c r="B75" t="s">
        <v>3656</v>
      </c>
    </row>
    <row r="76" spans="1:2" x14ac:dyDescent="0.25">
      <c r="A76">
        <v>7269</v>
      </c>
      <c r="B76" t="s">
        <v>3656</v>
      </c>
    </row>
    <row r="77" spans="1:2" x14ac:dyDescent="0.25">
      <c r="A77">
        <v>7364</v>
      </c>
      <c r="B77" t="s">
        <v>3656</v>
      </c>
    </row>
    <row r="78" spans="1:2" x14ac:dyDescent="0.25">
      <c r="A78">
        <v>7521</v>
      </c>
      <c r="B78" t="s">
        <v>3656</v>
      </c>
    </row>
    <row r="79" spans="1:2" x14ac:dyDescent="0.25">
      <c r="A79">
        <v>7744</v>
      </c>
      <c r="B79" t="s">
        <v>3656</v>
      </c>
    </row>
    <row r="80" spans="1:2" x14ac:dyDescent="0.25">
      <c r="A80">
        <v>7812</v>
      </c>
      <c r="B80" t="s">
        <v>3656</v>
      </c>
    </row>
    <row r="81" spans="1:2" x14ac:dyDescent="0.25">
      <c r="A81">
        <v>7815</v>
      </c>
      <c r="B81" t="s">
        <v>3656</v>
      </c>
    </row>
    <row r="82" spans="1:2" x14ac:dyDescent="0.25">
      <c r="A82">
        <v>7841</v>
      </c>
      <c r="B82" t="s">
        <v>3656</v>
      </c>
    </row>
    <row r="83" spans="1:2" x14ac:dyDescent="0.25">
      <c r="A83">
        <v>7845</v>
      </c>
      <c r="B83" t="s">
        <v>3656</v>
      </c>
    </row>
    <row r="84" spans="1:2" x14ac:dyDescent="0.25">
      <c r="A84">
        <v>8034</v>
      </c>
      <c r="B84" t="s">
        <v>3656</v>
      </c>
    </row>
    <row r="85" spans="1:2" x14ac:dyDescent="0.25">
      <c r="A85">
        <v>8133</v>
      </c>
      <c r="B85" t="s">
        <v>3656</v>
      </c>
    </row>
    <row r="86" spans="1:2" x14ac:dyDescent="0.25">
      <c r="A86">
        <v>8292</v>
      </c>
      <c r="B86" t="s">
        <v>3656</v>
      </c>
    </row>
    <row r="87" spans="1:2" x14ac:dyDescent="0.25">
      <c r="A87">
        <v>8293</v>
      </c>
      <c r="B87" t="s">
        <v>3656</v>
      </c>
    </row>
    <row r="88" spans="1:2" x14ac:dyDescent="0.25">
      <c r="A88">
        <v>8353</v>
      </c>
      <c r="B88" t="s">
        <v>3656</v>
      </c>
    </row>
    <row r="89" spans="1:2" x14ac:dyDescent="0.25">
      <c r="A89">
        <v>8961</v>
      </c>
      <c r="B89" t="s">
        <v>3656</v>
      </c>
    </row>
    <row r="90" spans="1:2" x14ac:dyDescent="0.25">
      <c r="A90">
        <v>9027</v>
      </c>
      <c r="B90" t="s">
        <v>3656</v>
      </c>
    </row>
    <row r="91" spans="1:2" x14ac:dyDescent="0.25">
      <c r="A91">
        <v>9093</v>
      </c>
      <c r="B91" t="s">
        <v>3656</v>
      </c>
    </row>
    <row r="92" spans="1:2" x14ac:dyDescent="0.25">
      <c r="A92">
        <v>9152</v>
      </c>
      <c r="B92" t="s">
        <v>3656</v>
      </c>
    </row>
    <row r="93" spans="1:2" x14ac:dyDescent="0.25">
      <c r="A93">
        <v>9219</v>
      </c>
      <c r="B93" t="s">
        <v>3656</v>
      </c>
    </row>
    <row r="94" spans="1:2" x14ac:dyDescent="0.25">
      <c r="A94">
        <v>9472</v>
      </c>
      <c r="B94" t="s">
        <v>3656</v>
      </c>
    </row>
    <row r="95" spans="1:2" x14ac:dyDescent="0.25">
      <c r="A95">
        <v>9574</v>
      </c>
      <c r="B95" t="s">
        <v>3656</v>
      </c>
    </row>
    <row r="96" spans="1:2" x14ac:dyDescent="0.25">
      <c r="A96">
        <v>9696</v>
      </c>
      <c r="B96" t="s">
        <v>3656</v>
      </c>
    </row>
    <row r="97" spans="1:2" x14ac:dyDescent="0.25">
      <c r="A97">
        <v>9701</v>
      </c>
      <c r="B97" t="s">
        <v>3656</v>
      </c>
    </row>
    <row r="98" spans="1:2" x14ac:dyDescent="0.25">
      <c r="A98">
        <v>9762</v>
      </c>
      <c r="B98" t="s">
        <v>3656</v>
      </c>
    </row>
    <row r="99" spans="1:2" x14ac:dyDescent="0.25">
      <c r="A99">
        <v>9829</v>
      </c>
      <c r="B99" t="s">
        <v>3656</v>
      </c>
    </row>
    <row r="100" spans="1:2" x14ac:dyDescent="0.25">
      <c r="A100">
        <v>9895</v>
      </c>
      <c r="B100" t="s">
        <v>3656</v>
      </c>
    </row>
    <row r="101" spans="1:2" x14ac:dyDescent="0.25">
      <c r="A101">
        <v>9923</v>
      </c>
      <c r="B101" t="s">
        <v>3656</v>
      </c>
    </row>
    <row r="102" spans="1:2" x14ac:dyDescent="0.25">
      <c r="A102">
        <v>9927</v>
      </c>
      <c r="B102" t="s">
        <v>3656</v>
      </c>
    </row>
    <row r="103" spans="1:2" x14ac:dyDescent="0.25">
      <c r="A103">
        <v>10054</v>
      </c>
      <c r="B103" t="s">
        <v>3656</v>
      </c>
    </row>
    <row r="104" spans="1:2" x14ac:dyDescent="0.25">
      <c r="A104">
        <v>10183</v>
      </c>
      <c r="B104" t="s">
        <v>3656</v>
      </c>
    </row>
    <row r="105" spans="1:2" x14ac:dyDescent="0.25">
      <c r="A105">
        <v>10498</v>
      </c>
      <c r="B105" t="s">
        <v>3656</v>
      </c>
    </row>
    <row r="106" spans="1:2" x14ac:dyDescent="0.25">
      <c r="A106">
        <v>10662</v>
      </c>
      <c r="B106" t="s">
        <v>3656</v>
      </c>
    </row>
    <row r="107" spans="1:2" x14ac:dyDescent="0.25">
      <c r="A107">
        <v>10917</v>
      </c>
      <c r="B107" t="s">
        <v>3656</v>
      </c>
    </row>
    <row r="108" spans="1:2" x14ac:dyDescent="0.25">
      <c r="A108">
        <v>11271</v>
      </c>
      <c r="B108" t="s">
        <v>3656</v>
      </c>
    </row>
    <row r="109" spans="1:2" x14ac:dyDescent="0.25">
      <c r="A109">
        <v>11396</v>
      </c>
      <c r="B109" t="s">
        <v>3656</v>
      </c>
    </row>
    <row r="110" spans="1:2" x14ac:dyDescent="0.25">
      <c r="A110">
        <v>11425</v>
      </c>
      <c r="B110" t="s">
        <v>3656</v>
      </c>
    </row>
    <row r="111" spans="1:2" x14ac:dyDescent="0.25">
      <c r="A111">
        <v>11426</v>
      </c>
      <c r="B111" t="s">
        <v>3656</v>
      </c>
    </row>
    <row r="112" spans="1:2" x14ac:dyDescent="0.25">
      <c r="A112">
        <v>11648</v>
      </c>
      <c r="B112" t="s">
        <v>3656</v>
      </c>
    </row>
    <row r="113" spans="1:2" x14ac:dyDescent="0.25">
      <c r="A113">
        <v>11652</v>
      </c>
      <c r="B113" t="s">
        <v>3656</v>
      </c>
    </row>
    <row r="114" spans="1:2" x14ac:dyDescent="0.25">
      <c r="A114">
        <v>11682</v>
      </c>
      <c r="B114" t="s">
        <v>3656</v>
      </c>
    </row>
    <row r="115" spans="1:2" x14ac:dyDescent="0.25">
      <c r="A115">
        <v>11748</v>
      </c>
      <c r="B115" t="s">
        <v>3656</v>
      </c>
    </row>
    <row r="116" spans="1:2" x14ac:dyDescent="0.25">
      <c r="A116">
        <v>11909</v>
      </c>
      <c r="B116" t="s">
        <v>3656</v>
      </c>
    </row>
    <row r="117" spans="1:2" x14ac:dyDescent="0.25">
      <c r="A117">
        <v>11911</v>
      </c>
      <c r="B117" t="s">
        <v>3656</v>
      </c>
    </row>
    <row r="118" spans="1:2" x14ac:dyDescent="0.25">
      <c r="A118">
        <v>12005</v>
      </c>
      <c r="B118" t="s">
        <v>3656</v>
      </c>
    </row>
    <row r="119" spans="1:2" x14ac:dyDescent="0.25">
      <c r="A119">
        <v>12067</v>
      </c>
      <c r="B119" t="s">
        <v>3656</v>
      </c>
    </row>
    <row r="120" spans="1:2" x14ac:dyDescent="0.25">
      <c r="A120">
        <v>12096</v>
      </c>
      <c r="B120" t="s">
        <v>3656</v>
      </c>
    </row>
    <row r="121" spans="1:2" x14ac:dyDescent="0.25">
      <c r="A121">
        <v>12262</v>
      </c>
      <c r="B121" t="s">
        <v>3656</v>
      </c>
    </row>
    <row r="122" spans="1:2" x14ac:dyDescent="0.25">
      <c r="A122">
        <v>12263</v>
      </c>
      <c r="B122" t="s">
        <v>3656</v>
      </c>
    </row>
    <row r="123" spans="1:2" x14ac:dyDescent="0.25">
      <c r="A123">
        <v>12389</v>
      </c>
      <c r="B123" t="s">
        <v>3656</v>
      </c>
    </row>
    <row r="124" spans="1:2" x14ac:dyDescent="0.25">
      <c r="A124">
        <v>12451</v>
      </c>
      <c r="B124" t="s">
        <v>3656</v>
      </c>
    </row>
    <row r="125" spans="1:2" x14ac:dyDescent="0.25">
      <c r="A125">
        <v>12483</v>
      </c>
      <c r="B125" t="s">
        <v>3656</v>
      </c>
    </row>
    <row r="126" spans="1:2" x14ac:dyDescent="0.25">
      <c r="A126">
        <v>12580</v>
      </c>
      <c r="B126" t="s">
        <v>3656</v>
      </c>
    </row>
    <row r="127" spans="1:2" x14ac:dyDescent="0.25">
      <c r="A127">
        <v>12613</v>
      </c>
      <c r="B127" t="s">
        <v>3656</v>
      </c>
    </row>
    <row r="128" spans="1:2" x14ac:dyDescent="0.25">
      <c r="A128">
        <v>12704</v>
      </c>
      <c r="B128" t="s">
        <v>3656</v>
      </c>
    </row>
    <row r="129" spans="1:2" x14ac:dyDescent="0.25">
      <c r="A129">
        <v>12706</v>
      </c>
      <c r="B129" t="s">
        <v>3656</v>
      </c>
    </row>
    <row r="130" spans="1:2" x14ac:dyDescent="0.25">
      <c r="A130">
        <v>12710</v>
      </c>
      <c r="B130" t="s">
        <v>3656</v>
      </c>
    </row>
    <row r="131" spans="1:2" x14ac:dyDescent="0.25">
      <c r="A131">
        <v>12806</v>
      </c>
      <c r="B131" t="s">
        <v>3656</v>
      </c>
    </row>
    <row r="132" spans="1:2" x14ac:dyDescent="0.25">
      <c r="A132">
        <v>12900</v>
      </c>
      <c r="B132" t="s">
        <v>3656</v>
      </c>
    </row>
    <row r="133" spans="1:2" x14ac:dyDescent="0.25">
      <c r="A133">
        <v>12903</v>
      </c>
      <c r="B133" t="s">
        <v>3656</v>
      </c>
    </row>
    <row r="134" spans="1:2" x14ac:dyDescent="0.25">
      <c r="A134">
        <v>13091</v>
      </c>
      <c r="B134" t="s">
        <v>3656</v>
      </c>
    </row>
    <row r="135" spans="1:2" x14ac:dyDescent="0.25">
      <c r="A135">
        <v>13158</v>
      </c>
      <c r="B135" t="s">
        <v>3656</v>
      </c>
    </row>
    <row r="136" spans="1:2" x14ac:dyDescent="0.25">
      <c r="A136">
        <v>13218</v>
      </c>
      <c r="B136" t="s">
        <v>3656</v>
      </c>
    </row>
    <row r="137" spans="1:2" x14ac:dyDescent="0.25">
      <c r="A137">
        <v>13284</v>
      </c>
      <c r="B137" t="s">
        <v>3656</v>
      </c>
    </row>
    <row r="138" spans="1:2" x14ac:dyDescent="0.25">
      <c r="A138">
        <v>13410</v>
      </c>
      <c r="B138" t="s">
        <v>3656</v>
      </c>
    </row>
    <row r="139" spans="1:2" x14ac:dyDescent="0.25">
      <c r="A139">
        <v>13444</v>
      </c>
      <c r="B139" t="s">
        <v>3656</v>
      </c>
    </row>
    <row r="140" spans="1:2" x14ac:dyDescent="0.25">
      <c r="A140">
        <v>13638</v>
      </c>
      <c r="B140" t="s">
        <v>3656</v>
      </c>
    </row>
    <row r="141" spans="1:2" x14ac:dyDescent="0.25">
      <c r="A141">
        <v>13729</v>
      </c>
      <c r="B141" t="s">
        <v>3656</v>
      </c>
    </row>
    <row r="142" spans="1:2" x14ac:dyDescent="0.25">
      <c r="A142">
        <v>13765</v>
      </c>
      <c r="B142" t="s">
        <v>3656</v>
      </c>
    </row>
    <row r="143" spans="1:2" x14ac:dyDescent="0.25">
      <c r="A143">
        <v>13959</v>
      </c>
      <c r="B143" t="s">
        <v>3656</v>
      </c>
    </row>
    <row r="144" spans="1:2" x14ac:dyDescent="0.25">
      <c r="A144">
        <v>13984</v>
      </c>
      <c r="B144" t="s">
        <v>3656</v>
      </c>
    </row>
    <row r="145" spans="1:2" x14ac:dyDescent="0.25">
      <c r="A145">
        <v>13986</v>
      </c>
      <c r="B145" t="s">
        <v>3656</v>
      </c>
    </row>
    <row r="146" spans="1:2" x14ac:dyDescent="0.25">
      <c r="A146">
        <v>14176</v>
      </c>
      <c r="B146" t="s">
        <v>3656</v>
      </c>
    </row>
    <row r="147" spans="1:2" x14ac:dyDescent="0.25">
      <c r="A147">
        <v>14242</v>
      </c>
      <c r="B147" t="s">
        <v>3656</v>
      </c>
    </row>
    <row r="148" spans="1:2" x14ac:dyDescent="0.25">
      <c r="A148">
        <v>14406</v>
      </c>
      <c r="B148" t="s">
        <v>3656</v>
      </c>
    </row>
    <row r="149" spans="1:2" x14ac:dyDescent="0.25">
      <c r="A149">
        <v>14497</v>
      </c>
      <c r="B149" t="s">
        <v>3656</v>
      </c>
    </row>
    <row r="150" spans="1:2" x14ac:dyDescent="0.25">
      <c r="A150">
        <v>14528</v>
      </c>
      <c r="B150" t="s">
        <v>3656</v>
      </c>
    </row>
    <row r="151" spans="1:2" x14ac:dyDescent="0.25">
      <c r="A151">
        <v>14534</v>
      </c>
      <c r="B151" t="s">
        <v>3656</v>
      </c>
    </row>
    <row r="152" spans="1:2" x14ac:dyDescent="0.25">
      <c r="A152">
        <v>14820</v>
      </c>
      <c r="B152" t="s">
        <v>3656</v>
      </c>
    </row>
    <row r="153" spans="1:2" x14ac:dyDescent="0.25">
      <c r="A153">
        <v>14951</v>
      </c>
      <c r="B153" t="s">
        <v>3656</v>
      </c>
    </row>
    <row r="154" spans="1:2" x14ac:dyDescent="0.25">
      <c r="A154">
        <v>15009</v>
      </c>
      <c r="B154" t="s">
        <v>3656</v>
      </c>
    </row>
    <row r="155" spans="1:2" x14ac:dyDescent="0.25">
      <c r="A155">
        <v>15106</v>
      </c>
      <c r="B155" t="s">
        <v>3656</v>
      </c>
    </row>
    <row r="156" spans="1:2" x14ac:dyDescent="0.25">
      <c r="A156">
        <v>15202</v>
      </c>
      <c r="B156" t="s">
        <v>3656</v>
      </c>
    </row>
    <row r="157" spans="1:2" x14ac:dyDescent="0.25">
      <c r="A157">
        <v>15206</v>
      </c>
      <c r="B157" t="s">
        <v>3656</v>
      </c>
    </row>
    <row r="158" spans="1:2" x14ac:dyDescent="0.25">
      <c r="A158">
        <v>15303</v>
      </c>
      <c r="B158" t="s">
        <v>3656</v>
      </c>
    </row>
    <row r="159" spans="1:2" x14ac:dyDescent="0.25">
      <c r="A159">
        <v>15712</v>
      </c>
      <c r="B159" t="s">
        <v>3656</v>
      </c>
    </row>
    <row r="160" spans="1:2" x14ac:dyDescent="0.25">
      <c r="A160">
        <v>15718</v>
      </c>
      <c r="B160" t="s">
        <v>3656</v>
      </c>
    </row>
    <row r="161" spans="1:2" x14ac:dyDescent="0.25">
      <c r="A161">
        <v>15778</v>
      </c>
      <c r="B161" t="s">
        <v>3656</v>
      </c>
    </row>
    <row r="162" spans="1:2" x14ac:dyDescent="0.25">
      <c r="A162">
        <v>15872</v>
      </c>
      <c r="B162" t="s">
        <v>3656</v>
      </c>
    </row>
    <row r="163" spans="1:2" x14ac:dyDescent="0.25">
      <c r="A163">
        <v>15904</v>
      </c>
      <c r="B163" t="s">
        <v>3656</v>
      </c>
    </row>
    <row r="164" spans="1:2" x14ac:dyDescent="0.25">
      <c r="A164">
        <v>16134</v>
      </c>
      <c r="B164" t="s">
        <v>3656</v>
      </c>
    </row>
    <row r="165" spans="1:2" x14ac:dyDescent="0.25">
      <c r="A165">
        <v>16582</v>
      </c>
      <c r="B165" t="s">
        <v>3656</v>
      </c>
    </row>
    <row r="166" spans="1:2" x14ac:dyDescent="0.25">
      <c r="A166">
        <v>16641</v>
      </c>
      <c r="B166" t="s">
        <v>3656</v>
      </c>
    </row>
    <row r="167" spans="1:2" x14ac:dyDescent="0.25">
      <c r="A167">
        <v>16679</v>
      </c>
      <c r="B167" t="s">
        <v>3656</v>
      </c>
    </row>
    <row r="168" spans="1:2" x14ac:dyDescent="0.25">
      <c r="A168">
        <v>16864</v>
      </c>
      <c r="B168" t="s">
        <v>3656</v>
      </c>
    </row>
    <row r="169" spans="1:2" x14ac:dyDescent="0.25">
      <c r="A169">
        <v>16961</v>
      </c>
      <c r="B169" t="s">
        <v>3656</v>
      </c>
    </row>
    <row r="170" spans="1:2" x14ac:dyDescent="0.25">
      <c r="A170">
        <v>17058</v>
      </c>
      <c r="B170" t="s">
        <v>3656</v>
      </c>
    </row>
    <row r="171" spans="1:2" x14ac:dyDescent="0.25">
      <c r="A171">
        <v>17155</v>
      </c>
      <c r="B171" t="s">
        <v>3656</v>
      </c>
    </row>
    <row r="172" spans="1:2" x14ac:dyDescent="0.25">
      <c r="A172">
        <v>17255</v>
      </c>
      <c r="B172" t="s">
        <v>3656</v>
      </c>
    </row>
    <row r="173" spans="1:2" x14ac:dyDescent="0.25">
      <c r="A173">
        <v>17282</v>
      </c>
      <c r="B173" t="s">
        <v>3656</v>
      </c>
    </row>
    <row r="174" spans="1:2" x14ac:dyDescent="0.25">
      <c r="A174">
        <v>17313</v>
      </c>
      <c r="B174" t="s">
        <v>3656</v>
      </c>
    </row>
    <row r="175" spans="1:2" x14ac:dyDescent="0.25">
      <c r="A175">
        <v>17508</v>
      </c>
      <c r="B175" t="s">
        <v>3656</v>
      </c>
    </row>
    <row r="176" spans="1:2" x14ac:dyDescent="0.25">
      <c r="A176">
        <v>17668</v>
      </c>
      <c r="B176" t="s">
        <v>3656</v>
      </c>
    </row>
    <row r="177" spans="1:2" x14ac:dyDescent="0.25">
      <c r="A177">
        <v>17858</v>
      </c>
      <c r="B177" t="s">
        <v>3656</v>
      </c>
    </row>
    <row r="178" spans="1:2" x14ac:dyDescent="0.25">
      <c r="A178">
        <v>17985</v>
      </c>
      <c r="B178" t="s">
        <v>3656</v>
      </c>
    </row>
    <row r="179" spans="1:2" x14ac:dyDescent="0.25">
      <c r="A179">
        <v>17988</v>
      </c>
      <c r="B179" t="s">
        <v>3656</v>
      </c>
    </row>
    <row r="180" spans="1:2" x14ac:dyDescent="0.25">
      <c r="A180">
        <v>18119</v>
      </c>
      <c r="B180" t="s">
        <v>3656</v>
      </c>
    </row>
    <row r="181" spans="1:2" x14ac:dyDescent="0.25">
      <c r="A181">
        <v>18215</v>
      </c>
      <c r="B181" t="s">
        <v>3656</v>
      </c>
    </row>
    <row r="182" spans="1:2" x14ac:dyDescent="0.25">
      <c r="A182">
        <v>18336</v>
      </c>
      <c r="B182" t="s">
        <v>3656</v>
      </c>
    </row>
    <row r="183" spans="1:2" x14ac:dyDescent="0.25">
      <c r="A183">
        <v>18496</v>
      </c>
      <c r="B183" t="s">
        <v>3656</v>
      </c>
    </row>
    <row r="184" spans="1:2" x14ac:dyDescent="0.25">
      <c r="A184">
        <v>18533</v>
      </c>
      <c r="B184" t="s">
        <v>3656</v>
      </c>
    </row>
    <row r="185" spans="1:2" x14ac:dyDescent="0.25">
      <c r="A185">
        <v>18593</v>
      </c>
      <c r="B185" t="s">
        <v>3656</v>
      </c>
    </row>
    <row r="186" spans="1:2" x14ac:dyDescent="0.25">
      <c r="A186">
        <v>18661</v>
      </c>
      <c r="B186" t="s">
        <v>3656</v>
      </c>
    </row>
    <row r="187" spans="1:2" x14ac:dyDescent="0.25">
      <c r="A187">
        <v>18689</v>
      </c>
      <c r="B187" t="s">
        <v>3656</v>
      </c>
    </row>
    <row r="188" spans="1:2" x14ac:dyDescent="0.25">
      <c r="A188">
        <v>18753</v>
      </c>
      <c r="B188" t="s">
        <v>3656</v>
      </c>
    </row>
    <row r="189" spans="1:2" x14ac:dyDescent="0.25">
      <c r="A189">
        <v>18822</v>
      </c>
      <c r="B189" t="s">
        <v>3656</v>
      </c>
    </row>
    <row r="190" spans="1:2" x14ac:dyDescent="0.25">
      <c r="A190">
        <v>18919</v>
      </c>
      <c r="B190" t="s">
        <v>3656</v>
      </c>
    </row>
    <row r="191" spans="1:2" x14ac:dyDescent="0.25">
      <c r="A191">
        <v>19010</v>
      </c>
      <c r="B191" t="s">
        <v>3656</v>
      </c>
    </row>
    <row r="192" spans="1:2" x14ac:dyDescent="0.25">
      <c r="A192">
        <v>19078</v>
      </c>
      <c r="B192" t="s">
        <v>3656</v>
      </c>
    </row>
    <row r="193" spans="1:2" x14ac:dyDescent="0.25">
      <c r="A193">
        <v>19138</v>
      </c>
      <c r="B193" t="s">
        <v>3656</v>
      </c>
    </row>
    <row r="194" spans="1:2" x14ac:dyDescent="0.25">
      <c r="A194">
        <v>19523</v>
      </c>
      <c r="B194" t="s">
        <v>3656</v>
      </c>
    </row>
    <row r="195" spans="1:2" x14ac:dyDescent="0.25">
      <c r="A195">
        <v>19616</v>
      </c>
      <c r="B195" t="s">
        <v>3656</v>
      </c>
    </row>
    <row r="196" spans="1:2" x14ac:dyDescent="0.25">
      <c r="A196">
        <v>19718</v>
      </c>
      <c r="B196" t="s">
        <v>3656</v>
      </c>
    </row>
    <row r="197" spans="1:2" x14ac:dyDescent="0.25">
      <c r="A197">
        <v>20036</v>
      </c>
      <c r="B197" t="s">
        <v>3656</v>
      </c>
    </row>
    <row r="198" spans="1:2" x14ac:dyDescent="0.25">
      <c r="A198">
        <v>20134</v>
      </c>
      <c r="B198" t="s">
        <v>3656</v>
      </c>
    </row>
    <row r="199" spans="1:2" x14ac:dyDescent="0.25">
      <c r="A199">
        <v>20389</v>
      </c>
      <c r="B199" t="s">
        <v>3656</v>
      </c>
    </row>
    <row r="200" spans="1:2" x14ac:dyDescent="0.25">
      <c r="A200">
        <v>20453</v>
      </c>
      <c r="B200" t="s">
        <v>3656</v>
      </c>
    </row>
    <row r="201" spans="1:2" x14ac:dyDescent="0.25">
      <c r="A201">
        <v>20480</v>
      </c>
      <c r="B201" t="s">
        <v>3656</v>
      </c>
    </row>
    <row r="202" spans="1:2" x14ac:dyDescent="0.25">
      <c r="A202">
        <v>20486</v>
      </c>
      <c r="B202" t="s">
        <v>3656</v>
      </c>
    </row>
    <row r="203" spans="1:2" x14ac:dyDescent="0.25">
      <c r="A203">
        <v>20704</v>
      </c>
      <c r="B203" t="s">
        <v>3656</v>
      </c>
    </row>
    <row r="204" spans="1:2" x14ac:dyDescent="0.25">
      <c r="A204">
        <v>20743</v>
      </c>
      <c r="B204" t="s">
        <v>3656</v>
      </c>
    </row>
    <row r="205" spans="1:2" x14ac:dyDescent="0.25">
      <c r="A205">
        <v>20864</v>
      </c>
      <c r="B205" t="s">
        <v>3656</v>
      </c>
    </row>
    <row r="206" spans="1:2" x14ac:dyDescent="0.25">
      <c r="A206">
        <v>20899</v>
      </c>
      <c r="B206" t="s">
        <v>3656</v>
      </c>
    </row>
    <row r="207" spans="1:2" x14ac:dyDescent="0.25">
      <c r="A207">
        <v>20934</v>
      </c>
      <c r="B207" t="s">
        <v>3656</v>
      </c>
    </row>
    <row r="208" spans="1:2" x14ac:dyDescent="0.25">
      <c r="A208">
        <v>21222</v>
      </c>
      <c r="B208" t="s">
        <v>3656</v>
      </c>
    </row>
    <row r="209" spans="1:2" x14ac:dyDescent="0.25">
      <c r="A209">
        <v>21286</v>
      </c>
      <c r="B209" t="s">
        <v>3656</v>
      </c>
    </row>
    <row r="210" spans="1:2" x14ac:dyDescent="0.25">
      <c r="A210">
        <v>21346</v>
      </c>
      <c r="B210" t="s">
        <v>3656</v>
      </c>
    </row>
    <row r="211" spans="1:2" x14ac:dyDescent="0.25">
      <c r="A211">
        <v>21383</v>
      </c>
      <c r="B211" t="s">
        <v>3656</v>
      </c>
    </row>
    <row r="212" spans="1:2" x14ac:dyDescent="0.25">
      <c r="A212">
        <v>21729</v>
      </c>
      <c r="B212" t="s">
        <v>3656</v>
      </c>
    </row>
    <row r="213" spans="1:2" x14ac:dyDescent="0.25">
      <c r="A213">
        <v>21824</v>
      </c>
      <c r="B213" t="s">
        <v>3656</v>
      </c>
    </row>
    <row r="214" spans="1:2" x14ac:dyDescent="0.25">
      <c r="A214">
        <v>21890</v>
      </c>
      <c r="B214" t="s">
        <v>3656</v>
      </c>
    </row>
    <row r="215" spans="1:2" x14ac:dyDescent="0.25">
      <c r="A215">
        <v>22181</v>
      </c>
      <c r="B215" t="s">
        <v>3656</v>
      </c>
    </row>
    <row r="216" spans="1:2" x14ac:dyDescent="0.25">
      <c r="A216">
        <v>22402</v>
      </c>
      <c r="B216" t="s">
        <v>3656</v>
      </c>
    </row>
    <row r="217" spans="1:2" x14ac:dyDescent="0.25">
      <c r="A217">
        <v>22627</v>
      </c>
      <c r="B217" t="s">
        <v>3656</v>
      </c>
    </row>
    <row r="218" spans="1:2" x14ac:dyDescent="0.25">
      <c r="A218">
        <v>22656</v>
      </c>
      <c r="B218" t="s">
        <v>3656</v>
      </c>
    </row>
    <row r="219" spans="1:2" x14ac:dyDescent="0.25">
      <c r="A219">
        <v>22661</v>
      </c>
      <c r="B219" t="s">
        <v>3656</v>
      </c>
    </row>
    <row r="220" spans="1:2" x14ac:dyDescent="0.25">
      <c r="A220">
        <v>22787</v>
      </c>
      <c r="B220" t="s">
        <v>3656</v>
      </c>
    </row>
    <row r="221" spans="1:2" x14ac:dyDescent="0.25">
      <c r="A221">
        <v>22820</v>
      </c>
      <c r="B221" t="s">
        <v>3656</v>
      </c>
    </row>
    <row r="222" spans="1:2" x14ac:dyDescent="0.25">
      <c r="A222">
        <v>22947</v>
      </c>
      <c r="B222" t="s">
        <v>3656</v>
      </c>
    </row>
    <row r="223" spans="1:2" x14ac:dyDescent="0.25">
      <c r="A223">
        <v>22950</v>
      </c>
      <c r="B223" t="s">
        <v>3656</v>
      </c>
    </row>
    <row r="224" spans="1:2" x14ac:dyDescent="0.25">
      <c r="A224">
        <v>23076</v>
      </c>
      <c r="B224" t="s">
        <v>3656</v>
      </c>
    </row>
    <row r="225" spans="1:2" x14ac:dyDescent="0.25">
      <c r="A225">
        <v>23168</v>
      </c>
      <c r="B225" t="s">
        <v>3656</v>
      </c>
    </row>
    <row r="226" spans="1:2" x14ac:dyDescent="0.25">
      <c r="A226">
        <v>23488</v>
      </c>
      <c r="B226" t="s">
        <v>3656</v>
      </c>
    </row>
    <row r="227" spans="1:2" x14ac:dyDescent="0.25">
      <c r="A227">
        <v>23557</v>
      </c>
      <c r="B227" t="s">
        <v>3656</v>
      </c>
    </row>
    <row r="228" spans="1:2" x14ac:dyDescent="0.25">
      <c r="A228">
        <v>23559</v>
      </c>
      <c r="B228" t="s">
        <v>3656</v>
      </c>
    </row>
    <row r="229" spans="1:2" x14ac:dyDescent="0.25">
      <c r="A229">
        <v>23616</v>
      </c>
      <c r="B229" t="s">
        <v>3656</v>
      </c>
    </row>
    <row r="230" spans="1:2" x14ac:dyDescent="0.25">
      <c r="A230">
        <v>23619</v>
      </c>
      <c r="B230" t="s">
        <v>3656</v>
      </c>
    </row>
    <row r="231" spans="1:2" x14ac:dyDescent="0.25">
      <c r="A231">
        <v>23748</v>
      </c>
      <c r="B231" t="s">
        <v>3656</v>
      </c>
    </row>
    <row r="232" spans="1:2" x14ac:dyDescent="0.25">
      <c r="A232">
        <v>24066</v>
      </c>
      <c r="B232" t="s">
        <v>3656</v>
      </c>
    </row>
    <row r="233" spans="1:2" x14ac:dyDescent="0.25">
      <c r="A233">
        <v>24519</v>
      </c>
      <c r="B233" t="s">
        <v>3656</v>
      </c>
    </row>
    <row r="234" spans="1:2" x14ac:dyDescent="0.25">
      <c r="A234">
        <v>24707</v>
      </c>
      <c r="B234" t="s">
        <v>3656</v>
      </c>
    </row>
    <row r="235" spans="1:2" x14ac:dyDescent="0.25">
      <c r="A235">
        <v>24902</v>
      </c>
      <c r="B235" t="s">
        <v>3656</v>
      </c>
    </row>
    <row r="236" spans="1:2" x14ac:dyDescent="0.25">
      <c r="A236">
        <v>25095</v>
      </c>
      <c r="B236" t="s">
        <v>3656</v>
      </c>
    </row>
    <row r="237" spans="1:2" x14ac:dyDescent="0.25">
      <c r="A237">
        <v>25152</v>
      </c>
      <c r="B237" t="s">
        <v>3656</v>
      </c>
    </row>
    <row r="238" spans="1:2" x14ac:dyDescent="0.25">
      <c r="A238">
        <v>25157</v>
      </c>
      <c r="B238" t="s">
        <v>3656</v>
      </c>
    </row>
    <row r="239" spans="1:2" x14ac:dyDescent="0.25">
      <c r="A239">
        <v>25478</v>
      </c>
      <c r="B239" t="s">
        <v>3656</v>
      </c>
    </row>
    <row r="240" spans="1:2" x14ac:dyDescent="0.25">
      <c r="A240">
        <v>25479</v>
      </c>
      <c r="B240" t="s">
        <v>3656</v>
      </c>
    </row>
    <row r="241" spans="1:2" x14ac:dyDescent="0.25">
      <c r="A241">
        <v>25735</v>
      </c>
      <c r="B241" t="s">
        <v>3656</v>
      </c>
    </row>
    <row r="242" spans="1:2" x14ac:dyDescent="0.25">
      <c r="A242">
        <v>25799</v>
      </c>
      <c r="B242" t="s">
        <v>3656</v>
      </c>
    </row>
    <row r="243" spans="1:2" x14ac:dyDescent="0.25">
      <c r="A243">
        <v>25828</v>
      </c>
      <c r="B243" t="s">
        <v>3656</v>
      </c>
    </row>
    <row r="244" spans="1:2" x14ac:dyDescent="0.25">
      <c r="A244">
        <v>25952</v>
      </c>
      <c r="B244" t="s">
        <v>3656</v>
      </c>
    </row>
    <row r="245" spans="1:2" x14ac:dyDescent="0.25">
      <c r="A245">
        <v>26240</v>
      </c>
      <c r="B245" t="s">
        <v>3656</v>
      </c>
    </row>
    <row r="246" spans="1:2" x14ac:dyDescent="0.25">
      <c r="A246">
        <v>26372</v>
      </c>
      <c r="B246" t="s">
        <v>3656</v>
      </c>
    </row>
    <row r="247" spans="1:2" x14ac:dyDescent="0.25">
      <c r="A247">
        <v>26784</v>
      </c>
      <c r="B247" t="s">
        <v>3656</v>
      </c>
    </row>
    <row r="248" spans="1:2" x14ac:dyDescent="0.25">
      <c r="A248">
        <v>26852</v>
      </c>
      <c r="B248" t="s">
        <v>3656</v>
      </c>
    </row>
    <row r="249" spans="1:2" x14ac:dyDescent="0.25">
      <c r="A249">
        <v>26881</v>
      </c>
      <c r="B249" t="s">
        <v>3656</v>
      </c>
    </row>
    <row r="250" spans="1:2" x14ac:dyDescent="0.25">
      <c r="A250">
        <v>26982</v>
      </c>
      <c r="B250" t="s">
        <v>3656</v>
      </c>
    </row>
    <row r="251" spans="1:2" x14ac:dyDescent="0.25">
      <c r="A251">
        <v>27137</v>
      </c>
      <c r="B251" t="s">
        <v>3656</v>
      </c>
    </row>
    <row r="252" spans="1:2" x14ac:dyDescent="0.25">
      <c r="A252">
        <v>27490</v>
      </c>
      <c r="B252" t="s">
        <v>3656</v>
      </c>
    </row>
    <row r="253" spans="1:2" x14ac:dyDescent="0.25">
      <c r="A253">
        <v>27712</v>
      </c>
      <c r="B253" t="s">
        <v>3656</v>
      </c>
    </row>
    <row r="254" spans="1:2" x14ac:dyDescent="0.25">
      <c r="A254">
        <v>27744</v>
      </c>
      <c r="B254" t="s">
        <v>3656</v>
      </c>
    </row>
    <row r="255" spans="1:2" x14ac:dyDescent="0.25">
      <c r="A255">
        <v>27750</v>
      </c>
      <c r="B255" t="s">
        <v>3656</v>
      </c>
    </row>
    <row r="256" spans="1:2" x14ac:dyDescent="0.25">
      <c r="A256">
        <v>28003</v>
      </c>
      <c r="B256" t="s">
        <v>3656</v>
      </c>
    </row>
    <row r="257" spans="1:2" x14ac:dyDescent="0.25">
      <c r="A257">
        <v>28037</v>
      </c>
      <c r="B257" t="s">
        <v>3656</v>
      </c>
    </row>
    <row r="258" spans="1:2" x14ac:dyDescent="0.25">
      <c r="A258">
        <v>28291</v>
      </c>
      <c r="B258" t="s">
        <v>3656</v>
      </c>
    </row>
    <row r="259" spans="1:2" x14ac:dyDescent="0.25">
      <c r="A259">
        <v>28387</v>
      </c>
      <c r="B259" t="s">
        <v>3656</v>
      </c>
    </row>
    <row r="260" spans="1:2" x14ac:dyDescent="0.25">
      <c r="A260">
        <v>28419</v>
      </c>
      <c r="B260" t="s">
        <v>3656</v>
      </c>
    </row>
    <row r="261" spans="1:2" x14ac:dyDescent="0.25">
      <c r="A261">
        <v>28455</v>
      </c>
      <c r="B261" t="s">
        <v>3656</v>
      </c>
    </row>
    <row r="262" spans="1:2" x14ac:dyDescent="0.25">
      <c r="A262">
        <v>28544</v>
      </c>
      <c r="B262" t="s">
        <v>3656</v>
      </c>
    </row>
    <row r="263" spans="1:2" x14ac:dyDescent="0.25">
      <c r="A263">
        <v>28928</v>
      </c>
      <c r="B263" t="s">
        <v>3656</v>
      </c>
    </row>
    <row r="264" spans="1:2" x14ac:dyDescent="0.25">
      <c r="A264">
        <v>29095</v>
      </c>
      <c r="B264" t="s">
        <v>3656</v>
      </c>
    </row>
    <row r="265" spans="1:2" x14ac:dyDescent="0.25">
      <c r="A265">
        <v>29318</v>
      </c>
      <c r="B265" t="s">
        <v>3656</v>
      </c>
    </row>
    <row r="266" spans="1:2" x14ac:dyDescent="0.25">
      <c r="A266">
        <v>29376</v>
      </c>
      <c r="B266" t="s">
        <v>3656</v>
      </c>
    </row>
    <row r="267" spans="1:2" x14ac:dyDescent="0.25">
      <c r="A267">
        <v>29380</v>
      </c>
      <c r="B267" t="s">
        <v>3656</v>
      </c>
    </row>
    <row r="268" spans="1:2" x14ac:dyDescent="0.25">
      <c r="A268">
        <v>29410</v>
      </c>
      <c r="B268" t="s">
        <v>3656</v>
      </c>
    </row>
    <row r="269" spans="1:2" x14ac:dyDescent="0.25">
      <c r="A269">
        <v>29505</v>
      </c>
      <c r="B269" t="s">
        <v>3656</v>
      </c>
    </row>
    <row r="270" spans="1:2" x14ac:dyDescent="0.25">
      <c r="A270">
        <v>29506</v>
      </c>
      <c r="B270" t="s">
        <v>3656</v>
      </c>
    </row>
    <row r="271" spans="1:2" x14ac:dyDescent="0.25">
      <c r="A271">
        <v>29861</v>
      </c>
      <c r="B271" t="s">
        <v>3656</v>
      </c>
    </row>
    <row r="272" spans="1:2" x14ac:dyDescent="0.25">
      <c r="A272">
        <v>29991</v>
      </c>
      <c r="B272" t="s">
        <v>3656</v>
      </c>
    </row>
    <row r="273" spans="1:2" x14ac:dyDescent="0.25">
      <c r="A273">
        <v>30176</v>
      </c>
      <c r="B273" t="s">
        <v>3656</v>
      </c>
    </row>
    <row r="274" spans="1:2" x14ac:dyDescent="0.25">
      <c r="A274">
        <v>30403</v>
      </c>
      <c r="B274" t="s">
        <v>3656</v>
      </c>
    </row>
    <row r="275" spans="1:2" x14ac:dyDescent="0.25">
      <c r="A275">
        <v>30469</v>
      </c>
      <c r="B275" t="s">
        <v>3656</v>
      </c>
    </row>
    <row r="276" spans="1:2" x14ac:dyDescent="0.25">
      <c r="A276">
        <v>31073</v>
      </c>
      <c r="B276" t="s">
        <v>3656</v>
      </c>
    </row>
    <row r="277" spans="1:2" x14ac:dyDescent="0.25">
      <c r="A277">
        <v>31232</v>
      </c>
      <c r="B277" t="s">
        <v>3656</v>
      </c>
    </row>
    <row r="278" spans="1:2" x14ac:dyDescent="0.25">
      <c r="A278">
        <v>31303</v>
      </c>
      <c r="B278" t="s">
        <v>3656</v>
      </c>
    </row>
    <row r="279" spans="1:2" x14ac:dyDescent="0.25">
      <c r="A279">
        <v>31682</v>
      </c>
      <c r="B279" t="s">
        <v>3656</v>
      </c>
    </row>
    <row r="280" spans="1:2" x14ac:dyDescent="0.25">
      <c r="A280">
        <v>31844</v>
      </c>
      <c r="B280" t="s">
        <v>3656</v>
      </c>
    </row>
    <row r="281" spans="1:2" x14ac:dyDescent="0.25">
      <c r="A281">
        <v>31907</v>
      </c>
      <c r="B281" t="s">
        <v>3656</v>
      </c>
    </row>
    <row r="282" spans="1:2" x14ac:dyDescent="0.25">
      <c r="A282">
        <v>32036</v>
      </c>
      <c r="B282" t="s">
        <v>3656</v>
      </c>
    </row>
    <row r="283" spans="1:2" x14ac:dyDescent="0.25">
      <c r="A283">
        <v>32582</v>
      </c>
      <c r="B283" t="s">
        <v>3656</v>
      </c>
    </row>
    <row r="284" spans="1:2" x14ac:dyDescent="0.25">
      <c r="A284">
        <v>32901</v>
      </c>
      <c r="B284" t="s">
        <v>3656</v>
      </c>
    </row>
    <row r="285" spans="1:2" x14ac:dyDescent="0.25">
      <c r="A285">
        <v>32931</v>
      </c>
      <c r="B285" t="s">
        <v>3656</v>
      </c>
    </row>
    <row r="286" spans="1:2" x14ac:dyDescent="0.25">
      <c r="A286">
        <v>32966</v>
      </c>
      <c r="B286" t="s">
        <v>3656</v>
      </c>
    </row>
    <row r="287" spans="1:2" x14ac:dyDescent="0.25">
      <c r="A287">
        <v>32996</v>
      </c>
      <c r="B287" t="s">
        <v>3656</v>
      </c>
    </row>
    <row r="288" spans="1:2" x14ac:dyDescent="0.25">
      <c r="A288">
        <v>32998</v>
      </c>
      <c r="B288" t="s">
        <v>3656</v>
      </c>
    </row>
    <row r="289" spans="1:2" x14ac:dyDescent="0.25">
      <c r="A289">
        <v>33283</v>
      </c>
      <c r="B289" t="s">
        <v>3656</v>
      </c>
    </row>
    <row r="290" spans="1:2" x14ac:dyDescent="0.25">
      <c r="A290">
        <v>33317</v>
      </c>
      <c r="B290" t="s">
        <v>3656</v>
      </c>
    </row>
    <row r="291" spans="1:2" x14ac:dyDescent="0.25">
      <c r="A291">
        <v>33477</v>
      </c>
      <c r="B291" t="s">
        <v>3656</v>
      </c>
    </row>
    <row r="292" spans="1:2" x14ac:dyDescent="0.25">
      <c r="A292">
        <v>33510</v>
      </c>
      <c r="B292" t="s">
        <v>3656</v>
      </c>
    </row>
    <row r="293" spans="1:2" x14ac:dyDescent="0.25">
      <c r="A293">
        <v>33541</v>
      </c>
      <c r="B293" t="s">
        <v>3656</v>
      </c>
    </row>
    <row r="294" spans="1:2" x14ac:dyDescent="0.25">
      <c r="A294">
        <v>33637</v>
      </c>
      <c r="B294" t="s">
        <v>3656</v>
      </c>
    </row>
    <row r="295" spans="1:2" x14ac:dyDescent="0.25">
      <c r="A295">
        <v>33921</v>
      </c>
      <c r="B295" t="s">
        <v>3656</v>
      </c>
    </row>
    <row r="296" spans="1:2" x14ac:dyDescent="0.25">
      <c r="A296">
        <v>34117</v>
      </c>
      <c r="B296" t="s">
        <v>3656</v>
      </c>
    </row>
    <row r="297" spans="1:2" x14ac:dyDescent="0.25">
      <c r="A297">
        <v>34209</v>
      </c>
      <c r="B297" t="s">
        <v>3656</v>
      </c>
    </row>
    <row r="298" spans="1:2" x14ac:dyDescent="0.25">
      <c r="A298">
        <v>34338</v>
      </c>
      <c r="B298" t="s">
        <v>3656</v>
      </c>
    </row>
    <row r="299" spans="1:2" x14ac:dyDescent="0.25">
      <c r="A299">
        <v>34532</v>
      </c>
      <c r="B299" t="s">
        <v>3656</v>
      </c>
    </row>
    <row r="300" spans="1:2" x14ac:dyDescent="0.25">
      <c r="A300">
        <v>34658</v>
      </c>
      <c r="B300" t="s">
        <v>3656</v>
      </c>
    </row>
    <row r="301" spans="1:2" x14ac:dyDescent="0.25">
      <c r="A301">
        <v>34661</v>
      </c>
      <c r="B301" t="s">
        <v>3656</v>
      </c>
    </row>
    <row r="302" spans="1:2" x14ac:dyDescent="0.25">
      <c r="A302">
        <v>34689</v>
      </c>
      <c r="B302" t="s">
        <v>3656</v>
      </c>
    </row>
    <row r="303" spans="1:2" x14ac:dyDescent="0.25">
      <c r="A303">
        <v>34916</v>
      </c>
      <c r="B303" t="s">
        <v>3656</v>
      </c>
    </row>
    <row r="304" spans="1:2" x14ac:dyDescent="0.25">
      <c r="A304">
        <v>35047</v>
      </c>
      <c r="B304" t="s">
        <v>3656</v>
      </c>
    </row>
    <row r="305" spans="1:2" x14ac:dyDescent="0.25">
      <c r="A305">
        <v>35110</v>
      </c>
      <c r="B305" t="s">
        <v>3656</v>
      </c>
    </row>
    <row r="306" spans="1:2" x14ac:dyDescent="0.25">
      <c r="A306">
        <v>35111</v>
      </c>
      <c r="B306" t="s">
        <v>3656</v>
      </c>
    </row>
    <row r="307" spans="1:2" x14ac:dyDescent="0.25">
      <c r="A307">
        <v>35137</v>
      </c>
      <c r="B307" t="s">
        <v>3656</v>
      </c>
    </row>
    <row r="308" spans="1:2" x14ac:dyDescent="0.25">
      <c r="A308">
        <v>35366</v>
      </c>
      <c r="B308" t="s">
        <v>3656</v>
      </c>
    </row>
    <row r="309" spans="1:2" x14ac:dyDescent="0.25">
      <c r="A309">
        <v>35492</v>
      </c>
      <c r="B309" t="s">
        <v>3656</v>
      </c>
    </row>
    <row r="310" spans="1:2" x14ac:dyDescent="0.25">
      <c r="A310">
        <v>35554</v>
      </c>
      <c r="B310" t="s">
        <v>3656</v>
      </c>
    </row>
    <row r="311" spans="1:2" x14ac:dyDescent="0.25">
      <c r="A311">
        <v>35588</v>
      </c>
      <c r="B311" t="s">
        <v>3656</v>
      </c>
    </row>
    <row r="312" spans="1:2" x14ac:dyDescent="0.25">
      <c r="A312">
        <v>35687</v>
      </c>
      <c r="B312" t="s">
        <v>3656</v>
      </c>
    </row>
    <row r="313" spans="1:2" x14ac:dyDescent="0.25">
      <c r="A313">
        <v>35744</v>
      </c>
      <c r="B313" t="s">
        <v>3656</v>
      </c>
    </row>
    <row r="314" spans="1:2" x14ac:dyDescent="0.25">
      <c r="A314">
        <v>35877</v>
      </c>
      <c r="B314" t="s">
        <v>3656</v>
      </c>
    </row>
    <row r="315" spans="1:2" x14ac:dyDescent="0.25">
      <c r="A315">
        <v>35910</v>
      </c>
      <c r="B315" t="s">
        <v>3656</v>
      </c>
    </row>
    <row r="316" spans="1:2" x14ac:dyDescent="0.25">
      <c r="A316">
        <v>35936</v>
      </c>
      <c r="B316" t="s">
        <v>3656</v>
      </c>
    </row>
    <row r="317" spans="1:2" x14ac:dyDescent="0.25">
      <c r="A317">
        <v>36038</v>
      </c>
      <c r="B317" t="s">
        <v>3656</v>
      </c>
    </row>
    <row r="318" spans="1:2" x14ac:dyDescent="0.25">
      <c r="A318">
        <v>36067</v>
      </c>
      <c r="B318" t="s">
        <v>3656</v>
      </c>
    </row>
    <row r="319" spans="1:2" x14ac:dyDescent="0.25">
      <c r="A319">
        <v>36160</v>
      </c>
      <c r="B319" t="s">
        <v>3656</v>
      </c>
    </row>
    <row r="320" spans="1:2" x14ac:dyDescent="0.25">
      <c r="A320">
        <v>36262</v>
      </c>
      <c r="B320" t="s">
        <v>3656</v>
      </c>
    </row>
    <row r="321" spans="1:2" x14ac:dyDescent="0.25">
      <c r="A321">
        <v>36449</v>
      </c>
      <c r="B321" t="s">
        <v>3656</v>
      </c>
    </row>
    <row r="322" spans="1:2" x14ac:dyDescent="0.25">
      <c r="A322">
        <v>36609</v>
      </c>
      <c r="B322" t="s">
        <v>3656</v>
      </c>
    </row>
    <row r="323" spans="1:2" x14ac:dyDescent="0.25">
      <c r="A323">
        <v>36676</v>
      </c>
      <c r="B323" t="s">
        <v>3656</v>
      </c>
    </row>
    <row r="324" spans="1:2" x14ac:dyDescent="0.25">
      <c r="A324">
        <v>36679</v>
      </c>
      <c r="B324" t="s">
        <v>3656</v>
      </c>
    </row>
    <row r="325" spans="1:2" x14ac:dyDescent="0.25">
      <c r="A325">
        <v>36705</v>
      </c>
      <c r="B325" t="s">
        <v>3656</v>
      </c>
    </row>
    <row r="326" spans="1:2" x14ac:dyDescent="0.25">
      <c r="A326">
        <v>36707</v>
      </c>
      <c r="B326" t="s">
        <v>3656</v>
      </c>
    </row>
    <row r="327" spans="1:2" x14ac:dyDescent="0.25">
      <c r="A327">
        <v>36743</v>
      </c>
      <c r="B327" t="s">
        <v>3656</v>
      </c>
    </row>
    <row r="328" spans="1:2" x14ac:dyDescent="0.25">
      <c r="A328">
        <v>36772</v>
      </c>
      <c r="B328" t="s">
        <v>3656</v>
      </c>
    </row>
    <row r="329" spans="1:2" x14ac:dyDescent="0.25">
      <c r="A329">
        <v>36773</v>
      </c>
      <c r="B329" t="s">
        <v>3656</v>
      </c>
    </row>
    <row r="330" spans="1:2" x14ac:dyDescent="0.25">
      <c r="A330">
        <v>36932</v>
      </c>
      <c r="B330" t="s">
        <v>3656</v>
      </c>
    </row>
    <row r="331" spans="1:2" x14ac:dyDescent="0.25">
      <c r="A331">
        <v>36934</v>
      </c>
      <c r="B331" t="s">
        <v>3656</v>
      </c>
    </row>
    <row r="332" spans="1:2" x14ac:dyDescent="0.25">
      <c r="A332">
        <v>36992</v>
      </c>
      <c r="B332" t="s">
        <v>3656</v>
      </c>
    </row>
    <row r="333" spans="1:2" x14ac:dyDescent="0.25">
      <c r="A333">
        <v>36994</v>
      </c>
      <c r="B333" t="s">
        <v>3656</v>
      </c>
    </row>
    <row r="334" spans="1:2" x14ac:dyDescent="0.25">
      <c r="A334">
        <v>36998</v>
      </c>
      <c r="B334" t="s">
        <v>3656</v>
      </c>
    </row>
    <row r="335" spans="1:2" x14ac:dyDescent="0.25">
      <c r="A335">
        <v>36999</v>
      </c>
      <c r="B335" t="s">
        <v>3656</v>
      </c>
    </row>
    <row r="336" spans="1:2" x14ac:dyDescent="0.25">
      <c r="A336">
        <v>37250</v>
      </c>
      <c r="B336" t="s">
        <v>3656</v>
      </c>
    </row>
    <row r="337" spans="1:2" x14ac:dyDescent="0.25">
      <c r="A337">
        <v>37380</v>
      </c>
      <c r="B337" t="s">
        <v>3656</v>
      </c>
    </row>
    <row r="338" spans="1:2" x14ac:dyDescent="0.25">
      <c r="A338">
        <v>37414</v>
      </c>
      <c r="B338" t="s">
        <v>3656</v>
      </c>
    </row>
    <row r="339" spans="1:2" x14ac:dyDescent="0.25">
      <c r="A339">
        <v>37572</v>
      </c>
      <c r="B339" t="s">
        <v>3656</v>
      </c>
    </row>
    <row r="340" spans="1:2" x14ac:dyDescent="0.25">
      <c r="A340">
        <v>37760</v>
      </c>
      <c r="B340" t="s">
        <v>3656</v>
      </c>
    </row>
    <row r="341" spans="1:2" x14ac:dyDescent="0.25">
      <c r="A341">
        <v>37860</v>
      </c>
      <c r="B341" t="s">
        <v>3656</v>
      </c>
    </row>
    <row r="342" spans="1:2" x14ac:dyDescent="0.25">
      <c r="A342">
        <v>37862</v>
      </c>
      <c r="B342" t="s">
        <v>3656</v>
      </c>
    </row>
    <row r="343" spans="1:2" x14ac:dyDescent="0.25">
      <c r="A343">
        <v>37924</v>
      </c>
      <c r="B343" t="s">
        <v>3656</v>
      </c>
    </row>
    <row r="344" spans="1:2" x14ac:dyDescent="0.25">
      <c r="A344">
        <v>38050</v>
      </c>
      <c r="B344" t="s">
        <v>3656</v>
      </c>
    </row>
    <row r="345" spans="1:2" x14ac:dyDescent="0.25">
      <c r="A345">
        <v>38210</v>
      </c>
      <c r="B345" t="s">
        <v>3656</v>
      </c>
    </row>
    <row r="346" spans="1:2" x14ac:dyDescent="0.25">
      <c r="A346">
        <v>38240</v>
      </c>
      <c r="B346" t="s">
        <v>3656</v>
      </c>
    </row>
    <row r="347" spans="1:2" x14ac:dyDescent="0.25">
      <c r="A347">
        <v>38272</v>
      </c>
      <c r="B347" t="s">
        <v>3656</v>
      </c>
    </row>
    <row r="348" spans="1:2" x14ac:dyDescent="0.25">
      <c r="A348">
        <v>38400</v>
      </c>
      <c r="B348" t="s">
        <v>3656</v>
      </c>
    </row>
    <row r="349" spans="1:2" x14ac:dyDescent="0.25">
      <c r="A349">
        <v>38530</v>
      </c>
      <c r="B349" t="s">
        <v>3656</v>
      </c>
    </row>
    <row r="350" spans="1:2" x14ac:dyDescent="0.25">
      <c r="A350">
        <v>38596</v>
      </c>
      <c r="B350" t="s">
        <v>3656</v>
      </c>
    </row>
    <row r="351" spans="1:2" x14ac:dyDescent="0.25">
      <c r="A351">
        <v>38661</v>
      </c>
      <c r="B351" t="s">
        <v>3656</v>
      </c>
    </row>
    <row r="352" spans="1:2" x14ac:dyDescent="0.25">
      <c r="A352">
        <v>38787</v>
      </c>
      <c r="B352" t="s">
        <v>3656</v>
      </c>
    </row>
    <row r="353" spans="1:2" x14ac:dyDescent="0.25">
      <c r="A353">
        <v>39043</v>
      </c>
      <c r="B353" t="s">
        <v>3656</v>
      </c>
    </row>
    <row r="354" spans="1:2" x14ac:dyDescent="0.25">
      <c r="A354">
        <v>39075</v>
      </c>
      <c r="B354" t="s">
        <v>3656</v>
      </c>
    </row>
    <row r="355" spans="1:2" x14ac:dyDescent="0.25">
      <c r="A355">
        <v>39169</v>
      </c>
      <c r="B355" t="s">
        <v>3656</v>
      </c>
    </row>
    <row r="356" spans="1:2" x14ac:dyDescent="0.25">
      <c r="A356">
        <v>39333</v>
      </c>
      <c r="B356" t="s">
        <v>3656</v>
      </c>
    </row>
    <row r="357" spans="1:2" x14ac:dyDescent="0.25">
      <c r="A357">
        <v>39490</v>
      </c>
      <c r="B357" t="s">
        <v>3656</v>
      </c>
    </row>
    <row r="358" spans="1:2" x14ac:dyDescent="0.25">
      <c r="A358">
        <v>39555</v>
      </c>
      <c r="B358" t="s">
        <v>3656</v>
      </c>
    </row>
    <row r="359" spans="1:2" x14ac:dyDescent="0.25">
      <c r="A359">
        <v>39619</v>
      </c>
      <c r="B359" t="s">
        <v>3656</v>
      </c>
    </row>
    <row r="360" spans="1:2" x14ac:dyDescent="0.25">
      <c r="A360">
        <v>39872</v>
      </c>
      <c r="B360" t="s">
        <v>3656</v>
      </c>
    </row>
    <row r="361" spans="1:2" x14ac:dyDescent="0.25">
      <c r="A361">
        <v>39904</v>
      </c>
      <c r="B361" t="s">
        <v>3656</v>
      </c>
    </row>
    <row r="362" spans="1:2" x14ac:dyDescent="0.25">
      <c r="A362">
        <v>39943</v>
      </c>
      <c r="B362" t="s">
        <v>3656</v>
      </c>
    </row>
    <row r="363" spans="1:2" x14ac:dyDescent="0.25">
      <c r="A363">
        <v>40097</v>
      </c>
      <c r="B363" t="s">
        <v>3656</v>
      </c>
    </row>
    <row r="364" spans="1:2" x14ac:dyDescent="0.25">
      <c r="A364">
        <v>40132</v>
      </c>
      <c r="B364" t="s">
        <v>3656</v>
      </c>
    </row>
    <row r="365" spans="1:2" x14ac:dyDescent="0.25">
      <c r="A365">
        <v>40134</v>
      </c>
      <c r="B365" t="s">
        <v>3656</v>
      </c>
    </row>
    <row r="366" spans="1:2" x14ac:dyDescent="0.25">
      <c r="A366">
        <v>40160</v>
      </c>
      <c r="B366" t="s">
        <v>3656</v>
      </c>
    </row>
    <row r="367" spans="1:2" x14ac:dyDescent="0.25">
      <c r="A367">
        <v>40354</v>
      </c>
      <c r="B367" t="s">
        <v>3656</v>
      </c>
    </row>
    <row r="368" spans="1:2" x14ac:dyDescent="0.25">
      <c r="A368">
        <v>40802</v>
      </c>
      <c r="B368" t="s">
        <v>3656</v>
      </c>
    </row>
    <row r="369" spans="1:2" x14ac:dyDescent="0.25">
      <c r="A369">
        <v>40806</v>
      </c>
      <c r="B369" t="s">
        <v>3656</v>
      </c>
    </row>
    <row r="370" spans="1:2" x14ac:dyDescent="0.25">
      <c r="A370">
        <v>41059</v>
      </c>
      <c r="B370" t="s">
        <v>3656</v>
      </c>
    </row>
    <row r="371" spans="1:2" x14ac:dyDescent="0.25">
      <c r="A371">
        <v>41120</v>
      </c>
      <c r="B371" t="s">
        <v>3656</v>
      </c>
    </row>
    <row r="372" spans="1:2" x14ac:dyDescent="0.25">
      <c r="A372">
        <v>41186</v>
      </c>
      <c r="B372" t="s">
        <v>3656</v>
      </c>
    </row>
    <row r="373" spans="1:2" x14ac:dyDescent="0.25">
      <c r="A373">
        <v>41216</v>
      </c>
      <c r="B373" t="s">
        <v>3656</v>
      </c>
    </row>
    <row r="374" spans="1:2" x14ac:dyDescent="0.25">
      <c r="A374">
        <v>41508</v>
      </c>
      <c r="B374" t="s">
        <v>3656</v>
      </c>
    </row>
    <row r="375" spans="1:2" x14ac:dyDescent="0.25">
      <c r="A375">
        <v>41760</v>
      </c>
      <c r="B375" t="s">
        <v>3656</v>
      </c>
    </row>
    <row r="376" spans="1:2" x14ac:dyDescent="0.25">
      <c r="A376">
        <v>41861</v>
      </c>
      <c r="B376" t="s">
        <v>3656</v>
      </c>
    </row>
    <row r="377" spans="1:2" x14ac:dyDescent="0.25">
      <c r="A377">
        <v>42342</v>
      </c>
      <c r="B377" t="s">
        <v>3656</v>
      </c>
    </row>
    <row r="378" spans="1:2" x14ac:dyDescent="0.25">
      <c r="A378">
        <v>42375</v>
      </c>
      <c r="B378" t="s">
        <v>3656</v>
      </c>
    </row>
    <row r="379" spans="1:2" x14ac:dyDescent="0.25">
      <c r="A379">
        <v>42436</v>
      </c>
      <c r="B379" t="s">
        <v>3656</v>
      </c>
    </row>
    <row r="380" spans="1:2" x14ac:dyDescent="0.25">
      <c r="A380">
        <v>42563</v>
      </c>
      <c r="B380" t="s">
        <v>3656</v>
      </c>
    </row>
    <row r="381" spans="1:2" x14ac:dyDescent="0.25">
      <c r="A381">
        <v>42628</v>
      </c>
      <c r="B381" t="s">
        <v>3656</v>
      </c>
    </row>
    <row r="382" spans="1:2" x14ac:dyDescent="0.25">
      <c r="A382">
        <v>42788</v>
      </c>
      <c r="B382" t="s">
        <v>3656</v>
      </c>
    </row>
    <row r="383" spans="1:2" x14ac:dyDescent="0.25">
      <c r="A383">
        <v>42823</v>
      </c>
      <c r="B383" t="s">
        <v>3656</v>
      </c>
    </row>
    <row r="384" spans="1:2" x14ac:dyDescent="0.25">
      <c r="A384">
        <v>42850</v>
      </c>
      <c r="B384" t="s">
        <v>3656</v>
      </c>
    </row>
    <row r="385" spans="1:2" x14ac:dyDescent="0.25">
      <c r="A385">
        <v>42912</v>
      </c>
      <c r="B385" t="s">
        <v>3656</v>
      </c>
    </row>
    <row r="386" spans="1:2" x14ac:dyDescent="0.25">
      <c r="A386">
        <v>42945</v>
      </c>
      <c r="B386" t="s">
        <v>3656</v>
      </c>
    </row>
    <row r="387" spans="1:2" x14ac:dyDescent="0.25">
      <c r="A387">
        <v>43138</v>
      </c>
      <c r="B387" t="s">
        <v>3656</v>
      </c>
    </row>
    <row r="388" spans="1:2" x14ac:dyDescent="0.25">
      <c r="A388">
        <v>43140</v>
      </c>
      <c r="B388" t="s">
        <v>3656</v>
      </c>
    </row>
    <row r="389" spans="1:2" x14ac:dyDescent="0.25">
      <c r="A389">
        <v>43203</v>
      </c>
      <c r="B389" t="s">
        <v>3656</v>
      </c>
    </row>
    <row r="390" spans="1:2" x14ac:dyDescent="0.25">
      <c r="A390">
        <v>43269</v>
      </c>
      <c r="B390" t="s">
        <v>3656</v>
      </c>
    </row>
    <row r="391" spans="1:2" x14ac:dyDescent="0.25">
      <c r="A391">
        <v>43488</v>
      </c>
      <c r="B391" t="s">
        <v>3656</v>
      </c>
    </row>
    <row r="392" spans="1:2" x14ac:dyDescent="0.25">
      <c r="A392">
        <v>43494</v>
      </c>
      <c r="B392" t="s">
        <v>3656</v>
      </c>
    </row>
    <row r="393" spans="1:2" x14ac:dyDescent="0.25">
      <c r="A393">
        <v>43585</v>
      </c>
      <c r="B393" t="s">
        <v>3656</v>
      </c>
    </row>
    <row r="394" spans="1:2" x14ac:dyDescent="0.25">
      <c r="A394">
        <v>43713</v>
      </c>
      <c r="B394" t="s">
        <v>3656</v>
      </c>
    </row>
    <row r="395" spans="1:2" x14ac:dyDescent="0.25">
      <c r="A395">
        <v>44098</v>
      </c>
      <c r="B395" t="s">
        <v>3656</v>
      </c>
    </row>
    <row r="396" spans="1:2" x14ac:dyDescent="0.25">
      <c r="A396">
        <v>44292</v>
      </c>
      <c r="B396" t="s">
        <v>3656</v>
      </c>
    </row>
    <row r="397" spans="1:2" x14ac:dyDescent="0.25">
      <c r="A397">
        <v>44486</v>
      </c>
      <c r="B397" t="s">
        <v>3656</v>
      </c>
    </row>
    <row r="398" spans="1:2" x14ac:dyDescent="0.25">
      <c r="A398">
        <v>44579</v>
      </c>
      <c r="B398" t="s">
        <v>3656</v>
      </c>
    </row>
    <row r="399" spans="1:2" x14ac:dyDescent="0.25">
      <c r="A399">
        <v>44583</v>
      </c>
      <c r="B399" t="s">
        <v>3656</v>
      </c>
    </row>
    <row r="400" spans="1:2" x14ac:dyDescent="0.25">
      <c r="A400">
        <v>44869</v>
      </c>
      <c r="B400" t="s">
        <v>3656</v>
      </c>
    </row>
    <row r="401" spans="1:2" x14ac:dyDescent="0.25">
      <c r="A401">
        <v>44962</v>
      </c>
      <c r="B401" t="s">
        <v>3656</v>
      </c>
    </row>
    <row r="402" spans="1:2" x14ac:dyDescent="0.25">
      <c r="A402">
        <v>45127</v>
      </c>
      <c r="B402" t="s">
        <v>3656</v>
      </c>
    </row>
    <row r="403" spans="1:2" x14ac:dyDescent="0.25">
      <c r="A403">
        <v>45605</v>
      </c>
      <c r="B403" t="s">
        <v>3656</v>
      </c>
    </row>
    <row r="404" spans="1:2" x14ac:dyDescent="0.25">
      <c r="A404">
        <v>45632</v>
      </c>
      <c r="B404" t="s">
        <v>3656</v>
      </c>
    </row>
    <row r="405" spans="1:2" x14ac:dyDescent="0.25">
      <c r="A405">
        <v>45698</v>
      </c>
      <c r="B405" t="s">
        <v>3656</v>
      </c>
    </row>
    <row r="406" spans="1:2" x14ac:dyDescent="0.25">
      <c r="A406">
        <v>45767</v>
      </c>
      <c r="B406" t="s">
        <v>3656</v>
      </c>
    </row>
    <row r="407" spans="1:2" x14ac:dyDescent="0.25">
      <c r="A407">
        <v>45794</v>
      </c>
      <c r="B407" t="s">
        <v>3656</v>
      </c>
    </row>
    <row r="408" spans="1:2" x14ac:dyDescent="0.25">
      <c r="A408">
        <v>45863</v>
      </c>
      <c r="B408" t="s">
        <v>3656</v>
      </c>
    </row>
    <row r="409" spans="1:2" x14ac:dyDescent="0.25">
      <c r="A409">
        <v>46052</v>
      </c>
      <c r="B409" t="s">
        <v>3656</v>
      </c>
    </row>
    <row r="410" spans="1:2" x14ac:dyDescent="0.25">
      <c r="A410">
        <v>46276</v>
      </c>
      <c r="B410" t="s">
        <v>3656</v>
      </c>
    </row>
    <row r="411" spans="1:2" x14ac:dyDescent="0.25">
      <c r="A411">
        <v>46311</v>
      </c>
      <c r="B411" t="s">
        <v>3656</v>
      </c>
    </row>
    <row r="412" spans="1:2" x14ac:dyDescent="0.25">
      <c r="A412">
        <v>46341</v>
      </c>
      <c r="B412" t="s">
        <v>3656</v>
      </c>
    </row>
    <row r="413" spans="1:2" x14ac:dyDescent="0.25">
      <c r="A413">
        <v>46375</v>
      </c>
      <c r="B413" t="s">
        <v>3656</v>
      </c>
    </row>
    <row r="414" spans="1:2" x14ac:dyDescent="0.25">
      <c r="A414">
        <v>46497</v>
      </c>
      <c r="B414" t="s">
        <v>3656</v>
      </c>
    </row>
    <row r="415" spans="1:2" x14ac:dyDescent="0.25">
      <c r="A415">
        <v>46662</v>
      </c>
      <c r="B415" t="s">
        <v>3656</v>
      </c>
    </row>
    <row r="416" spans="1:2" x14ac:dyDescent="0.25">
      <c r="A416">
        <v>46852</v>
      </c>
      <c r="B416" t="s">
        <v>3656</v>
      </c>
    </row>
    <row r="417" spans="1:2" x14ac:dyDescent="0.25">
      <c r="A417">
        <v>47078</v>
      </c>
      <c r="B417" t="s">
        <v>3656</v>
      </c>
    </row>
    <row r="418" spans="1:2" x14ac:dyDescent="0.25">
      <c r="A418">
        <v>47079</v>
      </c>
      <c r="B418" t="s">
        <v>3656</v>
      </c>
    </row>
    <row r="419" spans="1:2" x14ac:dyDescent="0.25">
      <c r="A419">
        <v>47109</v>
      </c>
      <c r="B419" t="s">
        <v>3656</v>
      </c>
    </row>
    <row r="420" spans="1:2" x14ac:dyDescent="0.25">
      <c r="A420">
        <v>47138</v>
      </c>
      <c r="B420" t="s">
        <v>3656</v>
      </c>
    </row>
    <row r="421" spans="1:2" x14ac:dyDescent="0.25">
      <c r="A421">
        <v>47174</v>
      </c>
      <c r="B421" t="s">
        <v>3656</v>
      </c>
    </row>
    <row r="422" spans="1:2" x14ac:dyDescent="0.25">
      <c r="A422">
        <v>47265</v>
      </c>
      <c r="B422" t="s">
        <v>3656</v>
      </c>
    </row>
    <row r="423" spans="1:2" x14ac:dyDescent="0.25">
      <c r="A423">
        <v>47271</v>
      </c>
      <c r="B423" t="s">
        <v>3656</v>
      </c>
    </row>
    <row r="424" spans="1:2" x14ac:dyDescent="0.25">
      <c r="A424">
        <v>47457</v>
      </c>
      <c r="B424" t="s">
        <v>3656</v>
      </c>
    </row>
    <row r="425" spans="1:2" x14ac:dyDescent="0.25">
      <c r="A425">
        <v>47494</v>
      </c>
      <c r="B425" t="s">
        <v>3656</v>
      </c>
    </row>
    <row r="426" spans="1:2" x14ac:dyDescent="0.25">
      <c r="A426">
        <v>47620</v>
      </c>
      <c r="B426" t="s">
        <v>3656</v>
      </c>
    </row>
    <row r="427" spans="1:2" x14ac:dyDescent="0.25">
      <c r="A427">
        <v>47621</v>
      </c>
      <c r="B427" t="s">
        <v>3656</v>
      </c>
    </row>
    <row r="428" spans="1:2" x14ac:dyDescent="0.25">
      <c r="A428">
        <v>47813</v>
      </c>
      <c r="B428" t="s">
        <v>3656</v>
      </c>
    </row>
    <row r="429" spans="1:2" x14ac:dyDescent="0.25">
      <c r="A429">
        <v>47876</v>
      </c>
      <c r="B429" t="s">
        <v>3656</v>
      </c>
    </row>
    <row r="430" spans="1:2" x14ac:dyDescent="0.25">
      <c r="A430">
        <v>47910</v>
      </c>
      <c r="B430" t="s">
        <v>3656</v>
      </c>
    </row>
    <row r="431" spans="1:2" x14ac:dyDescent="0.25">
      <c r="A431">
        <v>48293</v>
      </c>
      <c r="B431" t="s">
        <v>3656</v>
      </c>
    </row>
    <row r="432" spans="1:2" x14ac:dyDescent="0.25">
      <c r="A432">
        <v>48295</v>
      </c>
      <c r="B432" t="s">
        <v>3656</v>
      </c>
    </row>
    <row r="433" spans="1:2" x14ac:dyDescent="0.25">
      <c r="A433">
        <v>48321</v>
      </c>
      <c r="B433" t="s">
        <v>3656</v>
      </c>
    </row>
    <row r="434" spans="1:2" x14ac:dyDescent="0.25">
      <c r="A434">
        <v>48353</v>
      </c>
      <c r="B434" t="s">
        <v>3656</v>
      </c>
    </row>
    <row r="435" spans="1:2" x14ac:dyDescent="0.25">
      <c r="A435">
        <v>48391</v>
      </c>
      <c r="B435" t="s">
        <v>3656</v>
      </c>
    </row>
    <row r="436" spans="1:2" x14ac:dyDescent="0.25">
      <c r="A436">
        <v>48448</v>
      </c>
      <c r="B436" t="s">
        <v>3656</v>
      </c>
    </row>
    <row r="437" spans="1:2" x14ac:dyDescent="0.25">
      <c r="A437">
        <v>48486</v>
      </c>
      <c r="B437" t="s">
        <v>3656</v>
      </c>
    </row>
    <row r="438" spans="1:2" x14ac:dyDescent="0.25">
      <c r="A438">
        <v>48487</v>
      </c>
      <c r="B438" t="s">
        <v>3656</v>
      </c>
    </row>
    <row r="439" spans="1:2" x14ac:dyDescent="0.25">
      <c r="A439">
        <v>48615</v>
      </c>
      <c r="B439" t="s">
        <v>3656</v>
      </c>
    </row>
    <row r="440" spans="1:2" x14ac:dyDescent="0.25">
      <c r="A440">
        <v>48710</v>
      </c>
      <c r="B440" t="s">
        <v>3656</v>
      </c>
    </row>
    <row r="441" spans="1:2" x14ac:dyDescent="0.25">
      <c r="A441">
        <v>48773</v>
      </c>
      <c r="B441" t="s">
        <v>3656</v>
      </c>
    </row>
    <row r="442" spans="1:2" x14ac:dyDescent="0.25">
      <c r="A442">
        <v>48775</v>
      </c>
      <c r="B442" t="s">
        <v>3656</v>
      </c>
    </row>
    <row r="443" spans="1:2" x14ac:dyDescent="0.25">
      <c r="A443">
        <v>48931</v>
      </c>
      <c r="B443" t="s">
        <v>3656</v>
      </c>
    </row>
    <row r="444" spans="1:2" x14ac:dyDescent="0.25">
      <c r="A444">
        <v>49026</v>
      </c>
      <c r="B444" t="s">
        <v>3656</v>
      </c>
    </row>
    <row r="445" spans="1:2" x14ac:dyDescent="0.25">
      <c r="A445">
        <v>49027</v>
      </c>
      <c r="B445" t="s">
        <v>3656</v>
      </c>
    </row>
    <row r="446" spans="1:2" x14ac:dyDescent="0.25">
      <c r="A446">
        <v>49123</v>
      </c>
      <c r="B446" t="s">
        <v>3656</v>
      </c>
    </row>
    <row r="447" spans="1:2" x14ac:dyDescent="0.25">
      <c r="A447">
        <v>49255</v>
      </c>
      <c r="B447" t="s">
        <v>3656</v>
      </c>
    </row>
    <row r="448" spans="1:2" x14ac:dyDescent="0.25">
      <c r="A448">
        <v>49349</v>
      </c>
      <c r="B448" t="s">
        <v>3656</v>
      </c>
    </row>
    <row r="449" spans="1:2" x14ac:dyDescent="0.25">
      <c r="A449">
        <v>49412</v>
      </c>
      <c r="B449" t="s">
        <v>3656</v>
      </c>
    </row>
    <row r="450" spans="1:2" x14ac:dyDescent="0.25">
      <c r="A450">
        <v>49510</v>
      </c>
      <c r="B450" t="s">
        <v>3656</v>
      </c>
    </row>
    <row r="451" spans="1:2" x14ac:dyDescent="0.25">
      <c r="A451">
        <v>49668</v>
      </c>
      <c r="B451" t="s">
        <v>3656</v>
      </c>
    </row>
    <row r="452" spans="1:2" x14ac:dyDescent="0.25">
      <c r="A452">
        <v>49762</v>
      </c>
      <c r="B452" t="s">
        <v>3656</v>
      </c>
    </row>
    <row r="453" spans="1:2" x14ac:dyDescent="0.25">
      <c r="A453">
        <v>49797</v>
      </c>
      <c r="B453" t="s">
        <v>3656</v>
      </c>
    </row>
    <row r="454" spans="1:2" x14ac:dyDescent="0.25">
      <c r="A454">
        <v>49830</v>
      </c>
      <c r="B454" t="s">
        <v>3656</v>
      </c>
    </row>
    <row r="455" spans="1:2" x14ac:dyDescent="0.25">
      <c r="A455">
        <v>49924</v>
      </c>
      <c r="B455" t="s">
        <v>3656</v>
      </c>
    </row>
    <row r="456" spans="1:2" x14ac:dyDescent="0.25">
      <c r="A456">
        <v>49988</v>
      </c>
      <c r="B456" t="s">
        <v>3656</v>
      </c>
    </row>
    <row r="457" spans="1:2" x14ac:dyDescent="0.25">
      <c r="A457">
        <v>50048</v>
      </c>
      <c r="B457" t="s">
        <v>3656</v>
      </c>
    </row>
    <row r="458" spans="1:2" x14ac:dyDescent="0.25">
      <c r="A458">
        <v>50081</v>
      </c>
      <c r="B458" t="s">
        <v>3656</v>
      </c>
    </row>
    <row r="459" spans="1:2" x14ac:dyDescent="0.25">
      <c r="A459">
        <v>50083</v>
      </c>
      <c r="B459" t="s">
        <v>3656</v>
      </c>
    </row>
    <row r="460" spans="1:2" x14ac:dyDescent="0.25">
      <c r="A460">
        <v>50087</v>
      </c>
      <c r="B460" t="s">
        <v>3656</v>
      </c>
    </row>
    <row r="461" spans="1:2" x14ac:dyDescent="0.25">
      <c r="A461">
        <v>50147</v>
      </c>
      <c r="B461" t="s">
        <v>3656</v>
      </c>
    </row>
    <row r="462" spans="1:2" x14ac:dyDescent="0.25">
      <c r="A462">
        <v>50246</v>
      </c>
      <c r="B462" t="s">
        <v>3656</v>
      </c>
    </row>
    <row r="463" spans="1:2" x14ac:dyDescent="0.25">
      <c r="A463">
        <v>50307</v>
      </c>
      <c r="B463" t="s">
        <v>3656</v>
      </c>
    </row>
    <row r="464" spans="1:2" x14ac:dyDescent="0.25">
      <c r="A464">
        <v>50374</v>
      </c>
      <c r="B464" t="s">
        <v>3656</v>
      </c>
    </row>
    <row r="465" spans="1:2" x14ac:dyDescent="0.25">
      <c r="A465">
        <v>50432</v>
      </c>
      <c r="B465" t="s">
        <v>3656</v>
      </c>
    </row>
    <row r="466" spans="1:2" x14ac:dyDescent="0.25">
      <c r="A466">
        <v>50501</v>
      </c>
      <c r="B466" t="s">
        <v>3656</v>
      </c>
    </row>
    <row r="467" spans="1:2" x14ac:dyDescent="0.25">
      <c r="A467">
        <v>50564</v>
      </c>
      <c r="B467" t="s">
        <v>3656</v>
      </c>
    </row>
    <row r="468" spans="1:2" x14ac:dyDescent="0.25">
      <c r="A468">
        <v>50566</v>
      </c>
      <c r="B468" t="s">
        <v>3656</v>
      </c>
    </row>
    <row r="469" spans="1:2" x14ac:dyDescent="0.25">
      <c r="A469">
        <v>50663</v>
      </c>
      <c r="B469" t="s">
        <v>3656</v>
      </c>
    </row>
    <row r="470" spans="1:2" x14ac:dyDescent="0.25">
      <c r="A470">
        <v>50721</v>
      </c>
      <c r="B470" t="s">
        <v>3656</v>
      </c>
    </row>
    <row r="471" spans="1:2" x14ac:dyDescent="0.25">
      <c r="A471">
        <v>50789</v>
      </c>
      <c r="B471" t="s">
        <v>3656</v>
      </c>
    </row>
    <row r="472" spans="1:2" x14ac:dyDescent="0.25">
      <c r="A472">
        <v>50818</v>
      </c>
      <c r="B472" t="s">
        <v>3656</v>
      </c>
    </row>
    <row r="473" spans="1:2" x14ac:dyDescent="0.25">
      <c r="A473">
        <v>50823</v>
      </c>
      <c r="B473" t="s">
        <v>3656</v>
      </c>
    </row>
    <row r="474" spans="1:2" x14ac:dyDescent="0.25">
      <c r="A474">
        <v>50850</v>
      </c>
      <c r="B474" t="s">
        <v>3656</v>
      </c>
    </row>
    <row r="475" spans="1:2" x14ac:dyDescent="0.25">
      <c r="A475">
        <v>50914</v>
      </c>
      <c r="B475" t="s">
        <v>3656</v>
      </c>
    </row>
    <row r="476" spans="1:2" x14ac:dyDescent="0.25">
      <c r="A476">
        <v>51075</v>
      </c>
      <c r="B476" t="s">
        <v>3656</v>
      </c>
    </row>
    <row r="477" spans="1:2" x14ac:dyDescent="0.25">
      <c r="A477">
        <v>51239</v>
      </c>
      <c r="B477" t="s">
        <v>3656</v>
      </c>
    </row>
    <row r="478" spans="1:2" x14ac:dyDescent="0.25">
      <c r="A478">
        <v>51271</v>
      </c>
      <c r="B478" t="s">
        <v>3656</v>
      </c>
    </row>
    <row r="479" spans="1:2" x14ac:dyDescent="0.25">
      <c r="A479">
        <v>51302</v>
      </c>
      <c r="B479" t="s">
        <v>3656</v>
      </c>
    </row>
    <row r="480" spans="1:2" x14ac:dyDescent="0.25">
      <c r="A480">
        <v>51553</v>
      </c>
      <c r="B480" t="s">
        <v>3656</v>
      </c>
    </row>
    <row r="481" spans="1:2" x14ac:dyDescent="0.25">
      <c r="A481">
        <v>51554</v>
      </c>
      <c r="B481" t="s">
        <v>3656</v>
      </c>
    </row>
    <row r="482" spans="1:2" x14ac:dyDescent="0.25">
      <c r="A482">
        <v>51559</v>
      </c>
      <c r="B482" t="s">
        <v>3656</v>
      </c>
    </row>
    <row r="483" spans="1:2" x14ac:dyDescent="0.25">
      <c r="A483">
        <v>51876</v>
      </c>
      <c r="B483" t="s">
        <v>3656</v>
      </c>
    </row>
    <row r="484" spans="1:2" x14ac:dyDescent="0.25">
      <c r="A484">
        <v>51879</v>
      </c>
      <c r="B484" t="s">
        <v>3656</v>
      </c>
    </row>
    <row r="485" spans="1:2" x14ac:dyDescent="0.25">
      <c r="A485">
        <v>51940</v>
      </c>
      <c r="B485" t="s">
        <v>3656</v>
      </c>
    </row>
    <row r="486" spans="1:2" x14ac:dyDescent="0.25">
      <c r="A486">
        <v>52035</v>
      </c>
      <c r="B486" t="s">
        <v>3656</v>
      </c>
    </row>
    <row r="487" spans="1:2" x14ac:dyDescent="0.25">
      <c r="A487">
        <v>52068</v>
      </c>
      <c r="B487" t="s">
        <v>3656</v>
      </c>
    </row>
    <row r="488" spans="1:2" x14ac:dyDescent="0.25">
      <c r="A488">
        <v>52258</v>
      </c>
      <c r="B488" t="s">
        <v>3656</v>
      </c>
    </row>
    <row r="489" spans="1:2" x14ac:dyDescent="0.25">
      <c r="A489">
        <v>52288</v>
      </c>
      <c r="B489" t="s">
        <v>3656</v>
      </c>
    </row>
    <row r="490" spans="1:2" x14ac:dyDescent="0.25">
      <c r="A490">
        <v>52327</v>
      </c>
      <c r="B490" t="s">
        <v>3656</v>
      </c>
    </row>
    <row r="491" spans="1:2" x14ac:dyDescent="0.25">
      <c r="A491">
        <v>52518</v>
      </c>
      <c r="B491" t="s">
        <v>3656</v>
      </c>
    </row>
    <row r="492" spans="1:2" x14ac:dyDescent="0.25">
      <c r="A492">
        <v>52608</v>
      </c>
      <c r="B492" t="s">
        <v>3656</v>
      </c>
    </row>
    <row r="493" spans="1:2" x14ac:dyDescent="0.25">
      <c r="A493">
        <v>52611</v>
      </c>
      <c r="B493" t="s">
        <v>3656</v>
      </c>
    </row>
    <row r="494" spans="1:2" x14ac:dyDescent="0.25">
      <c r="A494">
        <v>52678</v>
      </c>
      <c r="B494" t="s">
        <v>3656</v>
      </c>
    </row>
    <row r="495" spans="1:2" x14ac:dyDescent="0.25">
      <c r="A495">
        <v>52805</v>
      </c>
      <c r="B495" t="s">
        <v>3656</v>
      </c>
    </row>
    <row r="496" spans="1:2" x14ac:dyDescent="0.25">
      <c r="A496">
        <v>53285</v>
      </c>
      <c r="B496" t="s">
        <v>3656</v>
      </c>
    </row>
    <row r="497" spans="1:2" x14ac:dyDescent="0.25">
      <c r="A497">
        <v>53536</v>
      </c>
      <c r="B497" t="s">
        <v>3656</v>
      </c>
    </row>
    <row r="498" spans="1:2" x14ac:dyDescent="0.25">
      <c r="A498">
        <v>53600</v>
      </c>
      <c r="B498" t="s">
        <v>3656</v>
      </c>
    </row>
    <row r="499" spans="1:2" x14ac:dyDescent="0.25">
      <c r="A499">
        <v>53767</v>
      </c>
      <c r="B499" t="s">
        <v>3656</v>
      </c>
    </row>
    <row r="500" spans="1:2" x14ac:dyDescent="0.25">
      <c r="A500">
        <v>54086</v>
      </c>
      <c r="B500" t="s">
        <v>3656</v>
      </c>
    </row>
    <row r="501" spans="1:2" x14ac:dyDescent="0.25">
      <c r="A501">
        <v>54119</v>
      </c>
      <c r="B501" t="s">
        <v>3656</v>
      </c>
    </row>
    <row r="502" spans="1:2" x14ac:dyDescent="0.25">
      <c r="A502">
        <v>54151</v>
      </c>
      <c r="B502" t="s">
        <v>3656</v>
      </c>
    </row>
    <row r="503" spans="1:2" x14ac:dyDescent="0.25">
      <c r="A503">
        <v>54215</v>
      </c>
      <c r="B503" t="s">
        <v>3656</v>
      </c>
    </row>
    <row r="504" spans="1:2" x14ac:dyDescent="0.25">
      <c r="A504">
        <v>54243</v>
      </c>
      <c r="B504" t="s">
        <v>3656</v>
      </c>
    </row>
    <row r="505" spans="1:2" x14ac:dyDescent="0.25">
      <c r="A505">
        <v>54245</v>
      </c>
      <c r="B505" t="s">
        <v>3656</v>
      </c>
    </row>
    <row r="506" spans="1:2" x14ac:dyDescent="0.25">
      <c r="A506">
        <v>54339</v>
      </c>
      <c r="B506" t="s">
        <v>3656</v>
      </c>
    </row>
    <row r="507" spans="1:2" x14ac:dyDescent="0.25">
      <c r="A507">
        <v>54368</v>
      </c>
      <c r="B507" t="s">
        <v>3656</v>
      </c>
    </row>
    <row r="508" spans="1:2" x14ac:dyDescent="0.25">
      <c r="A508">
        <v>54371</v>
      </c>
      <c r="B508" t="s">
        <v>3656</v>
      </c>
    </row>
    <row r="509" spans="1:2" x14ac:dyDescent="0.25">
      <c r="A509">
        <v>54563</v>
      </c>
      <c r="B509" t="s">
        <v>3656</v>
      </c>
    </row>
    <row r="510" spans="1:2" x14ac:dyDescent="0.25">
      <c r="A510">
        <v>54595</v>
      </c>
      <c r="B510" t="s">
        <v>3656</v>
      </c>
    </row>
    <row r="511" spans="1:2" x14ac:dyDescent="0.25">
      <c r="A511">
        <v>54721</v>
      </c>
      <c r="B511" t="s">
        <v>3656</v>
      </c>
    </row>
    <row r="512" spans="1:2" x14ac:dyDescent="0.25">
      <c r="A512">
        <v>54755</v>
      </c>
      <c r="B512" t="s">
        <v>3656</v>
      </c>
    </row>
    <row r="513" spans="1:2" x14ac:dyDescent="0.25">
      <c r="A513">
        <v>54787</v>
      </c>
      <c r="B513" t="s">
        <v>3656</v>
      </c>
    </row>
    <row r="514" spans="1:2" x14ac:dyDescent="0.25">
      <c r="A514">
        <v>54914</v>
      </c>
      <c r="B514" t="s">
        <v>3656</v>
      </c>
    </row>
    <row r="515" spans="1:2" x14ac:dyDescent="0.25">
      <c r="A515">
        <v>55172</v>
      </c>
      <c r="B515" t="s">
        <v>3656</v>
      </c>
    </row>
    <row r="516" spans="1:2" x14ac:dyDescent="0.25">
      <c r="A516">
        <v>55203</v>
      </c>
      <c r="B516" t="s">
        <v>3656</v>
      </c>
    </row>
    <row r="517" spans="1:2" x14ac:dyDescent="0.25">
      <c r="A517">
        <v>55235</v>
      </c>
      <c r="B517" t="s">
        <v>3656</v>
      </c>
    </row>
    <row r="518" spans="1:2" x14ac:dyDescent="0.25">
      <c r="A518">
        <v>55330</v>
      </c>
      <c r="B518" t="s">
        <v>3656</v>
      </c>
    </row>
    <row r="519" spans="1:2" x14ac:dyDescent="0.25">
      <c r="A519">
        <v>55526</v>
      </c>
      <c r="B519" t="s">
        <v>3656</v>
      </c>
    </row>
    <row r="520" spans="1:2" x14ac:dyDescent="0.25">
      <c r="A520">
        <v>55616</v>
      </c>
      <c r="B520" t="s">
        <v>3656</v>
      </c>
    </row>
    <row r="521" spans="1:2" x14ac:dyDescent="0.25">
      <c r="A521">
        <v>55618</v>
      </c>
      <c r="B521" t="s">
        <v>3656</v>
      </c>
    </row>
    <row r="522" spans="1:2" x14ac:dyDescent="0.25">
      <c r="A522">
        <v>55623</v>
      </c>
      <c r="B522" t="s">
        <v>3656</v>
      </c>
    </row>
    <row r="523" spans="1:2" x14ac:dyDescent="0.25">
      <c r="A523">
        <v>55747</v>
      </c>
      <c r="B523" t="s">
        <v>3656</v>
      </c>
    </row>
    <row r="524" spans="1:2" x14ac:dyDescent="0.25">
      <c r="A524">
        <v>55776</v>
      </c>
      <c r="B524" t="s">
        <v>3656</v>
      </c>
    </row>
    <row r="525" spans="1:2" x14ac:dyDescent="0.25">
      <c r="A525">
        <v>55808</v>
      </c>
      <c r="B525" t="s">
        <v>3656</v>
      </c>
    </row>
    <row r="526" spans="1:2" x14ac:dyDescent="0.25">
      <c r="A526">
        <v>55874</v>
      </c>
      <c r="B526" t="s">
        <v>3656</v>
      </c>
    </row>
    <row r="527" spans="1:2" x14ac:dyDescent="0.25">
      <c r="A527">
        <v>55877</v>
      </c>
      <c r="B527" t="s">
        <v>3656</v>
      </c>
    </row>
    <row r="528" spans="1:2" x14ac:dyDescent="0.25">
      <c r="A528">
        <v>55968</v>
      </c>
      <c r="B528" t="s">
        <v>3656</v>
      </c>
    </row>
    <row r="529" spans="1:2" x14ac:dyDescent="0.25">
      <c r="A529">
        <v>56101</v>
      </c>
      <c r="B529" t="s">
        <v>3656</v>
      </c>
    </row>
    <row r="530" spans="1:2" x14ac:dyDescent="0.25">
      <c r="A530">
        <v>56128</v>
      </c>
      <c r="B530" t="s">
        <v>3656</v>
      </c>
    </row>
    <row r="531" spans="1:2" x14ac:dyDescent="0.25">
      <c r="A531">
        <v>56257</v>
      </c>
      <c r="B531" t="s">
        <v>3656</v>
      </c>
    </row>
    <row r="532" spans="1:2" x14ac:dyDescent="0.25">
      <c r="A532">
        <v>56387</v>
      </c>
      <c r="B532" t="s">
        <v>3656</v>
      </c>
    </row>
    <row r="533" spans="1:2" x14ac:dyDescent="0.25">
      <c r="A533">
        <v>56452</v>
      </c>
      <c r="B533" t="s">
        <v>3656</v>
      </c>
    </row>
    <row r="534" spans="1:2" x14ac:dyDescent="0.25">
      <c r="A534">
        <v>56514</v>
      </c>
      <c r="B534" t="s">
        <v>3656</v>
      </c>
    </row>
    <row r="535" spans="1:2" x14ac:dyDescent="0.25">
      <c r="A535">
        <v>56582</v>
      </c>
      <c r="B535" t="s">
        <v>3656</v>
      </c>
    </row>
    <row r="536" spans="1:2" x14ac:dyDescent="0.25">
      <c r="A536">
        <v>56612</v>
      </c>
      <c r="B536" t="s">
        <v>3656</v>
      </c>
    </row>
    <row r="537" spans="1:2" x14ac:dyDescent="0.25">
      <c r="A537">
        <v>56768</v>
      </c>
      <c r="B537" t="s">
        <v>3656</v>
      </c>
    </row>
    <row r="538" spans="1:2" x14ac:dyDescent="0.25">
      <c r="A538">
        <v>56769</v>
      </c>
      <c r="B538" t="s">
        <v>3656</v>
      </c>
    </row>
    <row r="539" spans="1:2" x14ac:dyDescent="0.25">
      <c r="A539">
        <v>56868</v>
      </c>
      <c r="B539" t="s">
        <v>3656</v>
      </c>
    </row>
    <row r="540" spans="1:2" x14ac:dyDescent="0.25">
      <c r="A540">
        <v>56901</v>
      </c>
      <c r="B540" t="s">
        <v>3656</v>
      </c>
    </row>
    <row r="541" spans="1:2" x14ac:dyDescent="0.25">
      <c r="A541">
        <v>56930</v>
      </c>
      <c r="B541" t="s">
        <v>3656</v>
      </c>
    </row>
    <row r="542" spans="1:2" x14ac:dyDescent="0.25">
      <c r="A542">
        <v>56931</v>
      </c>
      <c r="B542" t="s">
        <v>3656</v>
      </c>
    </row>
    <row r="543" spans="1:2" x14ac:dyDescent="0.25">
      <c r="A543">
        <v>57157</v>
      </c>
      <c r="B543" t="s">
        <v>3656</v>
      </c>
    </row>
    <row r="544" spans="1:2" x14ac:dyDescent="0.25">
      <c r="A544">
        <v>57190</v>
      </c>
      <c r="B544" t="s">
        <v>3656</v>
      </c>
    </row>
    <row r="545" spans="1:2" x14ac:dyDescent="0.25">
      <c r="A545">
        <v>57248</v>
      </c>
      <c r="B545" t="s">
        <v>3656</v>
      </c>
    </row>
    <row r="546" spans="1:2" x14ac:dyDescent="0.25">
      <c r="A546">
        <v>57253</v>
      </c>
      <c r="B546" t="s">
        <v>3656</v>
      </c>
    </row>
    <row r="547" spans="1:2" x14ac:dyDescent="0.25">
      <c r="A547">
        <v>57440</v>
      </c>
      <c r="B547" t="s">
        <v>3656</v>
      </c>
    </row>
    <row r="548" spans="1:2" x14ac:dyDescent="0.25">
      <c r="A548">
        <v>57510</v>
      </c>
      <c r="B548" t="s">
        <v>3656</v>
      </c>
    </row>
    <row r="549" spans="1:2" x14ac:dyDescent="0.25">
      <c r="A549">
        <v>57600</v>
      </c>
      <c r="B549" t="s">
        <v>3656</v>
      </c>
    </row>
    <row r="550" spans="1:2" x14ac:dyDescent="0.25">
      <c r="A550">
        <v>57638</v>
      </c>
      <c r="B550" t="s">
        <v>3656</v>
      </c>
    </row>
    <row r="551" spans="1:2" x14ac:dyDescent="0.25">
      <c r="A551">
        <v>57986</v>
      </c>
      <c r="B551" t="s">
        <v>3656</v>
      </c>
    </row>
    <row r="552" spans="1:2" x14ac:dyDescent="0.25">
      <c r="A552">
        <v>58368</v>
      </c>
      <c r="B552" t="s">
        <v>3656</v>
      </c>
    </row>
    <row r="553" spans="1:2" x14ac:dyDescent="0.25">
      <c r="A553">
        <v>58372</v>
      </c>
      <c r="B553" t="s">
        <v>3656</v>
      </c>
    </row>
    <row r="554" spans="1:2" x14ac:dyDescent="0.25">
      <c r="A554">
        <v>58470</v>
      </c>
      <c r="B554" t="s">
        <v>3656</v>
      </c>
    </row>
    <row r="555" spans="1:2" x14ac:dyDescent="0.25">
      <c r="A555">
        <v>58500</v>
      </c>
      <c r="B555" t="s">
        <v>3656</v>
      </c>
    </row>
    <row r="556" spans="1:2" x14ac:dyDescent="0.25">
      <c r="A556">
        <v>58566</v>
      </c>
      <c r="B556" t="s">
        <v>3656</v>
      </c>
    </row>
    <row r="557" spans="1:2" x14ac:dyDescent="0.25">
      <c r="A557">
        <v>58688</v>
      </c>
      <c r="B557" t="s">
        <v>3656</v>
      </c>
    </row>
    <row r="558" spans="1:2" x14ac:dyDescent="0.25">
      <c r="A558">
        <v>58720</v>
      </c>
      <c r="B558" t="s">
        <v>3656</v>
      </c>
    </row>
    <row r="559" spans="1:2" x14ac:dyDescent="0.25">
      <c r="A559">
        <v>58725</v>
      </c>
      <c r="B559" t="s">
        <v>3656</v>
      </c>
    </row>
    <row r="560" spans="1:2" x14ac:dyDescent="0.25">
      <c r="A560">
        <v>58818</v>
      </c>
      <c r="B560" t="s">
        <v>3656</v>
      </c>
    </row>
    <row r="561" spans="1:2" x14ac:dyDescent="0.25">
      <c r="A561">
        <v>58949</v>
      </c>
      <c r="B561" t="s">
        <v>3656</v>
      </c>
    </row>
    <row r="562" spans="1:2" x14ac:dyDescent="0.25">
      <c r="A562">
        <v>59009</v>
      </c>
      <c r="B562" t="s">
        <v>3656</v>
      </c>
    </row>
    <row r="563" spans="1:2" x14ac:dyDescent="0.25">
      <c r="A563">
        <v>59047</v>
      </c>
      <c r="B563" t="s">
        <v>3656</v>
      </c>
    </row>
    <row r="564" spans="1:2" x14ac:dyDescent="0.25">
      <c r="A564">
        <v>59072</v>
      </c>
      <c r="B564" t="s">
        <v>3656</v>
      </c>
    </row>
    <row r="565" spans="1:2" x14ac:dyDescent="0.25">
      <c r="A565">
        <v>59139</v>
      </c>
      <c r="B565" t="s">
        <v>3656</v>
      </c>
    </row>
    <row r="566" spans="1:2" x14ac:dyDescent="0.25">
      <c r="A566">
        <v>59171</v>
      </c>
      <c r="B566" t="s">
        <v>3656</v>
      </c>
    </row>
    <row r="567" spans="1:2" x14ac:dyDescent="0.25">
      <c r="A567">
        <v>59585</v>
      </c>
      <c r="B567" t="s">
        <v>3656</v>
      </c>
    </row>
    <row r="568" spans="1:2" x14ac:dyDescent="0.25">
      <c r="A568">
        <v>59652</v>
      </c>
      <c r="B568" t="s">
        <v>3656</v>
      </c>
    </row>
    <row r="569" spans="1:2" x14ac:dyDescent="0.25">
      <c r="A569">
        <v>59680</v>
      </c>
      <c r="B569" t="s">
        <v>3656</v>
      </c>
    </row>
    <row r="570" spans="1:2" x14ac:dyDescent="0.25">
      <c r="A570">
        <v>59683</v>
      </c>
      <c r="B570" t="s">
        <v>3656</v>
      </c>
    </row>
    <row r="571" spans="1:2" x14ac:dyDescent="0.25">
      <c r="A571">
        <v>59776</v>
      </c>
      <c r="B571" t="s">
        <v>3656</v>
      </c>
    </row>
    <row r="572" spans="1:2" x14ac:dyDescent="0.25">
      <c r="A572">
        <v>59879</v>
      </c>
      <c r="B572" t="s">
        <v>3656</v>
      </c>
    </row>
    <row r="573" spans="1:2" x14ac:dyDescent="0.25">
      <c r="A573">
        <v>59937</v>
      </c>
      <c r="B573" t="s">
        <v>3656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572A-C794-4B7C-9B84-FFCB9D727A0B}">
  <dimension ref="A1:B10"/>
  <sheetViews>
    <sheetView workbookViewId="0">
      <selection activeCell="J14" sqref="J14"/>
    </sheetView>
  </sheetViews>
  <sheetFormatPr defaultRowHeight="15" x14ac:dyDescent="0.25"/>
  <cols>
    <col min="1" max="1" width="19.7109375" bestFit="1" customWidth="1"/>
    <col min="2" max="2" width="11.42578125" bestFit="1" customWidth="1"/>
  </cols>
  <sheetData>
    <row r="1" spans="1:2" x14ac:dyDescent="0.25">
      <c r="A1" t="s">
        <v>3651</v>
      </c>
      <c r="B1" t="s">
        <v>3652</v>
      </c>
    </row>
    <row r="2" spans="1:2" x14ac:dyDescent="0.25">
      <c r="A2" t="s">
        <v>12</v>
      </c>
      <c r="B2" t="s">
        <v>3657</v>
      </c>
    </row>
    <row r="3" spans="1:2" x14ac:dyDescent="0.25">
      <c r="A3" t="s">
        <v>26</v>
      </c>
      <c r="B3" t="s">
        <v>2479</v>
      </c>
    </row>
    <row r="4" spans="1:2" x14ac:dyDescent="0.25">
      <c r="A4" t="s">
        <v>260</v>
      </c>
      <c r="B4" t="s">
        <v>2226</v>
      </c>
    </row>
    <row r="5" spans="1:2" x14ac:dyDescent="0.25">
      <c r="A5" t="s">
        <v>855</v>
      </c>
      <c r="B5" t="s">
        <v>3078</v>
      </c>
    </row>
    <row r="6" spans="1:2" x14ac:dyDescent="0.25">
      <c r="A6" t="s">
        <v>1143</v>
      </c>
      <c r="B6" t="s">
        <v>3352</v>
      </c>
    </row>
    <row r="7" spans="1:2" x14ac:dyDescent="0.25">
      <c r="A7" t="s">
        <v>153</v>
      </c>
      <c r="B7" t="s">
        <v>3658</v>
      </c>
    </row>
    <row r="8" spans="1:2" x14ac:dyDescent="0.25">
      <c r="A8" t="s">
        <v>1988</v>
      </c>
      <c r="B8" t="s">
        <v>3658</v>
      </c>
    </row>
    <row r="9" spans="1:2" x14ac:dyDescent="0.25">
      <c r="A9" t="s">
        <v>2828</v>
      </c>
      <c r="B9" t="s">
        <v>3658</v>
      </c>
    </row>
    <row r="10" spans="1:2" x14ac:dyDescent="0.25">
      <c r="A10" t="s">
        <v>3490</v>
      </c>
      <c r="B10" t="s">
        <v>3658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6B8F7-A9F3-499B-8CA8-A0FC1B20B1A9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A6480FD-D3D5-4C9B-96DD-3917ACB44AC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Sales  table</vt:lpstr>
      <vt:lpstr>Returned Items</vt:lpstr>
      <vt:lpstr>Regional Managers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olive nwaigbo</dc:creator>
  <cp:lastModifiedBy>olive nwaigbo</cp:lastModifiedBy>
  <dcterms:created xsi:type="dcterms:W3CDTF">2024-07-03T08:17:25Z</dcterms:created>
  <dcterms:modified xsi:type="dcterms:W3CDTF">2024-08-07T10:45:03Z</dcterms:modified>
</cp:coreProperties>
</file>